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.szynal\Desktop\Nowy folder\"/>
    </mc:Choice>
  </mc:AlternateContent>
  <xr:revisionPtr revIDLastSave="0" documentId="13_ncr:1_{CECA9D0C-517F-4BF1-B1C5-EBEE91763099}" xr6:coauthVersionLast="36" xr6:coauthVersionMax="47" xr10:uidLastSave="{00000000-0000-0000-0000-000000000000}"/>
  <workbookProtection workbookAlgorithmName="SHA-512" workbookHashValue="Eyqf5wiXh2+OSAMVjTp+tW3AtG4EMUPswTaWtvj59f5wlxTsCfJigsqgNfMIzgs7+FGOH292Qnmd+8YyH/i34Q==" workbookSaltValue="+XxIOZqozOdfZm8es9pX5g==" workbookSpinCount="100000" lockStructure="1"/>
  <bookViews>
    <workbookView xWindow="-120" yWindow="-120" windowWidth="29040" windowHeight="15720" tabRatio="934" xr2:uid="{00000000-000D-0000-FFFF-FFFF00000000}"/>
  </bookViews>
  <sheets>
    <sheet name="Tabela Nr 1" sheetId="1" r:id="rId1"/>
    <sheet name="Tabela Nr 2 " sheetId="13" r:id="rId2"/>
    <sheet name="Tabela Nr 3" sheetId="23" r:id="rId3"/>
    <sheet name="Załącznik Nr 1" sheetId="2" r:id="rId4"/>
    <sheet name="Załącznik 2" sheetId="3" r:id="rId5"/>
    <sheet name="Załącznik Nr 3" sheetId="4" r:id="rId6"/>
    <sheet name="Załącznik Nr 4 " sheetId="14" r:id="rId7"/>
    <sheet name="Załącznik nr 5" sheetId="16" r:id="rId8"/>
    <sheet name="Załącznik Nr 6" sheetId="7" r:id="rId9"/>
    <sheet name="Załącznik Nr 7" sheetId="8" r:id="rId10"/>
    <sheet name="Załącznik Nr 8" sheetId="18" r:id="rId11"/>
    <sheet name=" Załącznik Nr 9" sheetId="19" r:id="rId12"/>
    <sheet name=" Załącznik Nr 10" sheetId="20" r:id="rId13"/>
    <sheet name=" Załącznik Nr 11" sheetId="21" r:id="rId14"/>
    <sheet name="Zał Nr 12 adm.rząd.doch." sheetId="9" r:id="rId15"/>
    <sheet name="Zał Nr 12 adm.rzad.wyd." sheetId="10" r:id="rId16"/>
    <sheet name="Zał Nr 13" sheetId="11" r:id="rId17"/>
    <sheet name="Załącznik Nr 14" sheetId="22" r:id="rId18"/>
  </sheets>
  <externalReferences>
    <externalReference r:id="rId19"/>
  </externalReferences>
  <definedNames>
    <definedName name="a" localSheetId="9">#REF!</definedName>
    <definedName name="a">#REF!</definedName>
    <definedName name="IdRozp">[1]DaneZrodlowe!$N$3</definedName>
    <definedName name="llll">#REF!</definedName>
    <definedName name="nowwa" localSheetId="1">#REF!</definedName>
    <definedName name="nowwa" localSheetId="14">#REF!</definedName>
    <definedName name="nowwa" localSheetId="3">#REF!</definedName>
    <definedName name="nowwa" localSheetId="17">#REF!</definedName>
    <definedName name="nowwa">#REF!</definedName>
    <definedName name="Obszar_1093uku" localSheetId="1">#REF!</definedName>
    <definedName name="Obszar_1093uku" localSheetId="2">#REF!</definedName>
    <definedName name="Obszar_1093uku" localSheetId="14">#REF!</definedName>
    <definedName name="Obszar_1093uku" localSheetId="3">#REF!</definedName>
    <definedName name="Obszar_1093uku" localSheetId="5">#REF!</definedName>
    <definedName name="Obszar_1093uku">#REF!</definedName>
    <definedName name="_xlnm.Print_Area" localSheetId="12">' Załącznik Nr 10'!$A$1:$G$23</definedName>
    <definedName name="_xlnm.Print_Area" localSheetId="13">' Załącznik Nr 11'!$A$1:$G$26</definedName>
    <definedName name="_xlnm.Print_Area" localSheetId="11">' Załącznik Nr 9'!$A$1:$G$20</definedName>
    <definedName name="_xlnm.Print_Area" localSheetId="0">'Tabela Nr 1'!$A$1:$I$423</definedName>
    <definedName name="_xlnm.Print_Area" localSheetId="1">'Tabela Nr 2 '!$A$1:$E$1883</definedName>
    <definedName name="_xlnm.Print_Area" localSheetId="2">'Tabela Nr 3'!$A$1:$J$1808</definedName>
    <definedName name="_xlnm.Print_Area" localSheetId="15">'Zał Nr 12 adm.rzad.wyd.'!$A$1:$L$117</definedName>
    <definedName name="_xlnm.Print_Area" localSheetId="14">'Zał Nr 12 adm.rząd.doch.'!$A$1:$E$51</definedName>
    <definedName name="_xlnm.Print_Area" localSheetId="16">'Zał Nr 13'!$A$1:$G$22</definedName>
    <definedName name="_xlnm.Print_Area" localSheetId="4">'Załącznik 2'!$A$1:$H$70</definedName>
    <definedName name="_xlnm.Print_Area" localSheetId="3">'Załącznik Nr 1'!$A$1:$F$47</definedName>
    <definedName name="_xlnm.Print_Area" localSheetId="17">'Załącznik Nr 14'!$A$1:$D$23</definedName>
    <definedName name="_xlnm.Print_Area" localSheetId="5">'Załącznik Nr 3'!$A$1:$H$34</definedName>
    <definedName name="_xlnm.Print_Area" localSheetId="6">'Załącznik Nr 4 '!$A$1:$H$7</definedName>
    <definedName name="_xlnm.Print_Area" localSheetId="7">'Załącznik nr 5'!$A$1:$I$16</definedName>
    <definedName name="_xlnm.Print_Area" localSheetId="8">'Załącznik Nr 6'!$A$1:$I$14</definedName>
    <definedName name="_xlnm.Print_Area" localSheetId="9">'Załącznik Nr 7'!$A$1:$K$24</definedName>
    <definedName name="Ostatni_rok_analizy">[1]WPF_Analiza!$Q$1</definedName>
    <definedName name="RokBazowy">[1]DaneZrodlowe!$N$1</definedName>
    <definedName name="RokMaxProg">[1]DaneZrodlowe!$N$2</definedName>
    <definedName name="Srednia">[1]DaneZrodlowe!$N$4</definedName>
    <definedName name="t" localSheetId="9">#REF!</definedName>
    <definedName name="t">#REF!</definedName>
    <definedName name="_xlnm.Print_Titles" localSheetId="0">'Tabela Nr 1'!$5:$7</definedName>
    <definedName name="_xlnm.Print_Titles" localSheetId="1">'Tabela Nr 2 '!$6:$7</definedName>
    <definedName name="_xlnm.Print_Titles" localSheetId="2">'Tabela Nr 3'!$4:$6</definedName>
    <definedName name="_xlnm.Print_Titles" localSheetId="15">'Zał Nr 12 adm.rzad.wyd.'!$1:$5</definedName>
    <definedName name="_xlnm.Print_Titles" localSheetId="7">'Załącznik nr 5'!$4:$6</definedName>
    <definedName name="ver_raportu">[1]WPF_bazowy!$N$3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79" i="13" l="1"/>
  <c r="E1880" i="13"/>
  <c r="E809" i="13"/>
  <c r="E842" i="13"/>
  <c r="I279" i="1"/>
  <c r="I241" i="1"/>
  <c r="I250" i="1"/>
  <c r="I252" i="1"/>
  <c r="I242" i="1"/>
  <c r="G11" i="3" l="1"/>
  <c r="J1805" i="23" l="1"/>
  <c r="I1805" i="23"/>
  <c r="H1805" i="23"/>
  <c r="G1805" i="23"/>
  <c r="F1805" i="23"/>
  <c r="F1802" i="23"/>
  <c r="F1801" i="23"/>
  <c r="F1800" i="23"/>
  <c r="F1799" i="23"/>
  <c r="F1798" i="23"/>
  <c r="F1797" i="23"/>
  <c r="J1796" i="23"/>
  <c r="I1796" i="23"/>
  <c r="H1796" i="23"/>
  <c r="G1796" i="23"/>
  <c r="F1795" i="23"/>
  <c r="F1794" i="23"/>
  <c r="F1793" i="23"/>
  <c r="F1792" i="23" s="1"/>
  <c r="J1792" i="23"/>
  <c r="I1792" i="23"/>
  <c r="I1791" i="23" s="1"/>
  <c r="H1792" i="23"/>
  <c r="G1792" i="23"/>
  <c r="I1790" i="23"/>
  <c r="I1788" i="23" s="1"/>
  <c r="F1787" i="23"/>
  <c r="F1785" i="23" s="1"/>
  <c r="F1786" i="23"/>
  <c r="J1785" i="23"/>
  <c r="I1785" i="23"/>
  <c r="H1785" i="23"/>
  <c r="G1785" i="23"/>
  <c r="F1784" i="23"/>
  <c r="F1783" i="23"/>
  <c r="F1782" i="23"/>
  <c r="F1781" i="23"/>
  <c r="F1780" i="23"/>
  <c r="F1779" i="23"/>
  <c r="F1778" i="23"/>
  <c r="F1777" i="23"/>
  <c r="F1776" i="23"/>
  <c r="J1775" i="23"/>
  <c r="I1775" i="23"/>
  <c r="H1775" i="23"/>
  <c r="G1775" i="23"/>
  <c r="F1774" i="23"/>
  <c r="F1773" i="23"/>
  <c r="F1772" i="23"/>
  <c r="F1771" i="23" s="1"/>
  <c r="J1771" i="23"/>
  <c r="I1771" i="23"/>
  <c r="H1771" i="23"/>
  <c r="G1771" i="23"/>
  <c r="H1770" i="23"/>
  <c r="H1769" i="23" s="1"/>
  <c r="H1767" i="23" s="1"/>
  <c r="G1770" i="23"/>
  <c r="G1769" i="23" s="1"/>
  <c r="G1767" i="23" s="1"/>
  <c r="F1766" i="23"/>
  <c r="F1765" i="23"/>
  <c r="J1764" i="23"/>
  <c r="I1764" i="23"/>
  <c r="H1764" i="23"/>
  <c r="G1764" i="23"/>
  <c r="F1763" i="23"/>
  <c r="F1762" i="23"/>
  <c r="G1761" i="23"/>
  <c r="H1760" i="23"/>
  <c r="H1753" i="23" s="1"/>
  <c r="H1747" i="23" s="1"/>
  <c r="H1746" i="23" s="1"/>
  <c r="H1744" i="23" s="1"/>
  <c r="F1760" i="23"/>
  <c r="F1759" i="23"/>
  <c r="F1758" i="23"/>
  <c r="F1757" i="23"/>
  <c r="F1756" i="23"/>
  <c r="F1755" i="23"/>
  <c r="F1754" i="23"/>
  <c r="J1753" i="23"/>
  <c r="J1747" i="23" s="1"/>
  <c r="J1746" i="23" s="1"/>
  <c r="J1744" i="23" s="1"/>
  <c r="I1753" i="23"/>
  <c r="F1752" i="23"/>
  <c r="F1751" i="23"/>
  <c r="F1750" i="23"/>
  <c r="F1749" i="23"/>
  <c r="J1748" i="23"/>
  <c r="I1748" i="23"/>
  <c r="H1748" i="23"/>
  <c r="G1748" i="23"/>
  <c r="F1743" i="23"/>
  <c r="F1742" i="23"/>
  <c r="J1741" i="23"/>
  <c r="I1741" i="23"/>
  <c r="H1741" i="23"/>
  <c r="G1741" i="23"/>
  <c r="F1740" i="23"/>
  <c r="F1739" i="23"/>
  <c r="F1738" i="23"/>
  <c r="J1737" i="23"/>
  <c r="I1737" i="23"/>
  <c r="H1737" i="23"/>
  <c r="G1737" i="23"/>
  <c r="F1736" i="23"/>
  <c r="F1735" i="23"/>
  <c r="F1734" i="23"/>
  <c r="F1733" i="23"/>
  <c r="F1732" i="23"/>
  <c r="F1731" i="23"/>
  <c r="F1730" i="23"/>
  <c r="F1729" i="23"/>
  <c r="J1728" i="23"/>
  <c r="J1727" i="23" s="1"/>
  <c r="J1726" i="23" s="1"/>
  <c r="J1724" i="23" s="1"/>
  <c r="I1728" i="23"/>
  <c r="H1728" i="23"/>
  <c r="G1728" i="23"/>
  <c r="G1727" i="23"/>
  <c r="F1723" i="23"/>
  <c r="F1722" i="23"/>
  <c r="F1721" i="23" s="1"/>
  <c r="J1721" i="23"/>
  <c r="I1721" i="23"/>
  <c r="H1721" i="23"/>
  <c r="G1721" i="23"/>
  <c r="F1720" i="23"/>
  <c r="F1719" i="23"/>
  <c r="F1718" i="23"/>
  <c r="F1717" i="23"/>
  <c r="F1716" i="23" s="1"/>
  <c r="J1716" i="23"/>
  <c r="I1716" i="23"/>
  <c r="H1716" i="23"/>
  <c r="G1716" i="23"/>
  <c r="G1708" i="23" s="1"/>
  <c r="F1715" i="23"/>
  <c r="F1714" i="23"/>
  <c r="F1713" i="23"/>
  <c r="F1712" i="23"/>
  <c r="F1711" i="23"/>
  <c r="F1710" i="23"/>
  <c r="J1709" i="23"/>
  <c r="I1709" i="23"/>
  <c r="I1708" i="23" s="1"/>
  <c r="I1707" i="23" s="1"/>
  <c r="I1705" i="23" s="1"/>
  <c r="H1709" i="23"/>
  <c r="G1709" i="23"/>
  <c r="F1704" i="23"/>
  <c r="F1703" i="23"/>
  <c r="J1702" i="23"/>
  <c r="I1702" i="23"/>
  <c r="H1702" i="23"/>
  <c r="G1702" i="23"/>
  <c r="F1701" i="23"/>
  <c r="F1700" i="23"/>
  <c r="F1699" i="23"/>
  <c r="F1698" i="23"/>
  <c r="F1697" i="23"/>
  <c r="F1696" i="23"/>
  <c r="F1695" i="23"/>
  <c r="F1694" i="23"/>
  <c r="J1693" i="23"/>
  <c r="J1683" i="23" s="1"/>
  <c r="I1693" i="23"/>
  <c r="H1693" i="23"/>
  <c r="G1693" i="23"/>
  <c r="F1692" i="23"/>
  <c r="F1691" i="23"/>
  <c r="F1690" i="23"/>
  <c r="F1689" i="23"/>
  <c r="F1688" i="23"/>
  <c r="F1687" i="23" s="1"/>
  <c r="J1687" i="23"/>
  <c r="I1687" i="23"/>
  <c r="H1687" i="23"/>
  <c r="G1687" i="23"/>
  <c r="F1686" i="23"/>
  <c r="F1685" i="23"/>
  <c r="F1684" i="23" s="1"/>
  <c r="J1684" i="23"/>
  <c r="I1684" i="23"/>
  <c r="H1684" i="23"/>
  <c r="G1684" i="23"/>
  <c r="I1683" i="23"/>
  <c r="I1682" i="23" s="1"/>
  <c r="F1681" i="23"/>
  <c r="F1680" i="23"/>
  <c r="J1679" i="23"/>
  <c r="I1679" i="23"/>
  <c r="H1679" i="23"/>
  <c r="G1679" i="23"/>
  <c r="F1678" i="23"/>
  <c r="F1677" i="23"/>
  <c r="F1676" i="23"/>
  <c r="F1675" i="23"/>
  <c r="F1674" i="23"/>
  <c r="F1673" i="23"/>
  <c r="F1672" i="23"/>
  <c r="F1671" i="23" s="1"/>
  <c r="J1671" i="23"/>
  <c r="I1671" i="23"/>
  <c r="H1671" i="23"/>
  <c r="G1671" i="23"/>
  <c r="F1670" i="23"/>
  <c r="F1669" i="23"/>
  <c r="F1668" i="23"/>
  <c r="F1667" i="23"/>
  <c r="F1666" i="23"/>
  <c r="J1665" i="23"/>
  <c r="I1665" i="23"/>
  <c r="H1665" i="23"/>
  <c r="G1665" i="23"/>
  <c r="F1665" i="23"/>
  <c r="F1664" i="23"/>
  <c r="F1663" i="23"/>
  <c r="J1662" i="23"/>
  <c r="I1662" i="23"/>
  <c r="H1662" i="23"/>
  <c r="G1662" i="23"/>
  <c r="F1659" i="23"/>
  <c r="F1658" i="23"/>
  <c r="J1657" i="23"/>
  <c r="I1657" i="23"/>
  <c r="H1657" i="23"/>
  <c r="G1657" i="23"/>
  <c r="F1657" i="23"/>
  <c r="F1656" i="23"/>
  <c r="F1655" i="23"/>
  <c r="F1654" i="23"/>
  <c r="F1653" i="23"/>
  <c r="F1652" i="23"/>
  <c r="F1651" i="23"/>
  <c r="F1650" i="23"/>
  <c r="F1649" i="23"/>
  <c r="J1648" i="23"/>
  <c r="I1648" i="23"/>
  <c r="H1648" i="23"/>
  <c r="G1648" i="23"/>
  <c r="F1647" i="23"/>
  <c r="F1646" i="23"/>
  <c r="F1645" i="23"/>
  <c r="F1644" i="23"/>
  <c r="F1643" i="23"/>
  <c r="F1642" i="23" s="1"/>
  <c r="J1642" i="23"/>
  <c r="I1642" i="23"/>
  <c r="H1642" i="23"/>
  <c r="H1638" i="23" s="1"/>
  <c r="H1637" i="23" s="1"/>
  <c r="G1642" i="23"/>
  <c r="F1641" i="23"/>
  <c r="F1640" i="23"/>
  <c r="F1639" i="23" s="1"/>
  <c r="J1639" i="23"/>
  <c r="I1639" i="23"/>
  <c r="H1639" i="23"/>
  <c r="G1639" i="23"/>
  <c r="F1636" i="23"/>
  <c r="F1635" i="23"/>
  <c r="J1634" i="23"/>
  <c r="I1634" i="23"/>
  <c r="H1634" i="23"/>
  <c r="G1634" i="23"/>
  <c r="F1634" i="23"/>
  <c r="F1633" i="23"/>
  <c r="F1632" i="23"/>
  <c r="F1631" i="23"/>
  <c r="J1630" i="23"/>
  <c r="I1630" i="23"/>
  <c r="H1630" i="23"/>
  <c r="G1630" i="23"/>
  <c r="F1629" i="23"/>
  <c r="F1628" i="23"/>
  <c r="F1627" i="23"/>
  <c r="F1626" i="23"/>
  <c r="F1625" i="23"/>
  <c r="J1624" i="23"/>
  <c r="I1624" i="23"/>
  <c r="H1624" i="23"/>
  <c r="G1624" i="23"/>
  <c r="F1623" i="23"/>
  <c r="F1622" i="23"/>
  <c r="J1621" i="23"/>
  <c r="I1621" i="23"/>
  <c r="I1620" i="23" s="1"/>
  <c r="I1619" i="23" s="1"/>
  <c r="H1621" i="23"/>
  <c r="H1620" i="23" s="1"/>
  <c r="G1621" i="23"/>
  <c r="F1621" i="23"/>
  <c r="J1620" i="23"/>
  <c r="J1619" i="23" s="1"/>
  <c r="F1618" i="23"/>
  <c r="F1617" i="23"/>
  <c r="J1616" i="23"/>
  <c r="I1616" i="23"/>
  <c r="H1616" i="23"/>
  <c r="G1616" i="23"/>
  <c r="F1615" i="23"/>
  <c r="F1614" i="23"/>
  <c r="F1613" i="23"/>
  <c r="F1612" i="23" s="1"/>
  <c r="J1612" i="23"/>
  <c r="I1612" i="23"/>
  <c r="I1602" i="23" s="1"/>
  <c r="I1601" i="23" s="1"/>
  <c r="H1612" i="23"/>
  <c r="G1612" i="23"/>
  <c r="F1611" i="23"/>
  <c r="F1610" i="23"/>
  <c r="F1609" i="23"/>
  <c r="F1608" i="23"/>
  <c r="F1607" i="23"/>
  <c r="J1606" i="23"/>
  <c r="I1606" i="23"/>
  <c r="H1606" i="23"/>
  <c r="H1602" i="23" s="1"/>
  <c r="H1601" i="23" s="1"/>
  <c r="G1606" i="23"/>
  <c r="G1602" i="23" s="1"/>
  <c r="G1601" i="23" s="1"/>
  <c r="F1605" i="23"/>
  <c r="F1604" i="23"/>
  <c r="J1603" i="23"/>
  <c r="I1603" i="23"/>
  <c r="H1603" i="23"/>
  <c r="G1603" i="23"/>
  <c r="F1600" i="23"/>
  <c r="F1599" i="23"/>
  <c r="F1598" i="23" s="1"/>
  <c r="J1598" i="23"/>
  <c r="I1598" i="23"/>
  <c r="H1598" i="23"/>
  <c r="G1598" i="23"/>
  <c r="F1597" i="23"/>
  <c r="F1596" i="23"/>
  <c r="F1595" i="23"/>
  <c r="J1594" i="23"/>
  <c r="I1594" i="23"/>
  <c r="H1594" i="23"/>
  <c r="G1594" i="23"/>
  <c r="F1593" i="23"/>
  <c r="F1591" i="23" s="1"/>
  <c r="F1592" i="23"/>
  <c r="J1591" i="23"/>
  <c r="I1591" i="23"/>
  <c r="H1591" i="23"/>
  <c r="G1591" i="23"/>
  <c r="F1590" i="23"/>
  <c r="F1589" i="23"/>
  <c r="F1588" i="23" s="1"/>
  <c r="J1588" i="23"/>
  <c r="J1587" i="23" s="1"/>
  <c r="J1586" i="23" s="1"/>
  <c r="I1588" i="23"/>
  <c r="I1587" i="23" s="1"/>
  <c r="I1586" i="23" s="1"/>
  <c r="H1588" i="23"/>
  <c r="H1587" i="23" s="1"/>
  <c r="H1586" i="23" s="1"/>
  <c r="G1588" i="23"/>
  <c r="F1585" i="23"/>
  <c r="F1584" i="23"/>
  <c r="J1583" i="23"/>
  <c r="I1583" i="23"/>
  <c r="H1583" i="23"/>
  <c r="G1583" i="23"/>
  <c r="F1582" i="23"/>
  <c r="F1581" i="23"/>
  <c r="F1580" i="23"/>
  <c r="F1579" i="23"/>
  <c r="F1578" i="23"/>
  <c r="F1577" i="23"/>
  <c r="F1576" i="23"/>
  <c r="F1575" i="23"/>
  <c r="F1574" i="23"/>
  <c r="F1573" i="23"/>
  <c r="F1572" i="23"/>
  <c r="F1571" i="23"/>
  <c r="F1570" i="23"/>
  <c r="F1569" i="23"/>
  <c r="F1568" i="23"/>
  <c r="F1567" i="23"/>
  <c r="J1566" i="23"/>
  <c r="I1566" i="23"/>
  <c r="H1566" i="23"/>
  <c r="G1566" i="23"/>
  <c r="F1565" i="23"/>
  <c r="F1564" i="23"/>
  <c r="F1563" i="23"/>
  <c r="F1562" i="23"/>
  <c r="F1561" i="23"/>
  <c r="F1560" i="23"/>
  <c r="F1559" i="23"/>
  <c r="F1558" i="23"/>
  <c r="F1557" i="23"/>
  <c r="F1556" i="23"/>
  <c r="F1555" i="23"/>
  <c r="F1554" i="23"/>
  <c r="F1553" i="23"/>
  <c r="F1552" i="23"/>
  <c r="J1551" i="23"/>
  <c r="I1551" i="23"/>
  <c r="H1551" i="23"/>
  <c r="G1551" i="23"/>
  <c r="F1550" i="23"/>
  <c r="F1549" i="23"/>
  <c r="F1548" i="23"/>
  <c r="F1547" i="23"/>
  <c r="F1546" i="23" s="1"/>
  <c r="J1546" i="23"/>
  <c r="I1546" i="23"/>
  <c r="H1546" i="23"/>
  <c r="G1546" i="23"/>
  <c r="F1541" i="23"/>
  <c r="F1540" i="23"/>
  <c r="F1539" i="23" s="1"/>
  <c r="J1539" i="23"/>
  <c r="I1539" i="23"/>
  <c r="H1539" i="23"/>
  <c r="G1539" i="23"/>
  <c r="F1538" i="23"/>
  <c r="F1537" i="23"/>
  <c r="F1536" i="23"/>
  <c r="F1535" i="23"/>
  <c r="F1534" i="23"/>
  <c r="F1533" i="23"/>
  <c r="J1532" i="23"/>
  <c r="I1532" i="23"/>
  <c r="H1532" i="23"/>
  <c r="G1532" i="23"/>
  <c r="F1531" i="23"/>
  <c r="F1530" i="23"/>
  <c r="F1529" i="23"/>
  <c r="F1528" i="23"/>
  <c r="F1527" i="23"/>
  <c r="F1526" i="23"/>
  <c r="F1525" i="23"/>
  <c r="F1524" i="23"/>
  <c r="F1523" i="23"/>
  <c r="F1522" i="23"/>
  <c r="J1521" i="23"/>
  <c r="I1521" i="23"/>
  <c r="H1521" i="23"/>
  <c r="H1520" i="23" s="1"/>
  <c r="G1521" i="23"/>
  <c r="G1520" i="23"/>
  <c r="G1519" i="23" s="1"/>
  <c r="H1519" i="23"/>
  <c r="F1518" i="23"/>
  <c r="F1517" i="23"/>
  <c r="F1516" i="23" s="1"/>
  <c r="J1516" i="23"/>
  <c r="I1516" i="23"/>
  <c r="H1516" i="23"/>
  <c r="G1516" i="23"/>
  <c r="F1515" i="23"/>
  <c r="F1514" i="23"/>
  <c r="F1513" i="23"/>
  <c r="F1512" i="23"/>
  <c r="J1511" i="23"/>
  <c r="I1511" i="23"/>
  <c r="H1511" i="23"/>
  <c r="G1511" i="23"/>
  <c r="G1496" i="23" s="1"/>
  <c r="G1495" i="23" s="1"/>
  <c r="F1510" i="23"/>
  <c r="F1509" i="23"/>
  <c r="F1508" i="23"/>
  <c r="F1507" i="23"/>
  <c r="F1506" i="23"/>
  <c r="F1505" i="23"/>
  <c r="F1504" i="23"/>
  <c r="F1503" i="23"/>
  <c r="F1502" i="23"/>
  <c r="F1501" i="23"/>
  <c r="J1500" i="23"/>
  <c r="I1500" i="23"/>
  <c r="H1500" i="23"/>
  <c r="G1500" i="23"/>
  <c r="F1500" i="23"/>
  <c r="F1499" i="23"/>
  <c r="F1498" i="23"/>
  <c r="J1497" i="23"/>
  <c r="I1497" i="23"/>
  <c r="H1497" i="23"/>
  <c r="H1496" i="23" s="1"/>
  <c r="H1495" i="23" s="1"/>
  <c r="G1497" i="23"/>
  <c r="F1497" i="23"/>
  <c r="J1496" i="23"/>
  <c r="I1496" i="23"/>
  <c r="I1495" i="23" s="1"/>
  <c r="F1494" i="23"/>
  <c r="F1492" i="23" s="1"/>
  <c r="F1493" i="23"/>
  <c r="J1492" i="23"/>
  <c r="I1492" i="23"/>
  <c r="H1492" i="23"/>
  <c r="G1492" i="23"/>
  <c r="F1491" i="23"/>
  <c r="F1490" i="23"/>
  <c r="F1489" i="23"/>
  <c r="F1488" i="23"/>
  <c r="F1487" i="23" s="1"/>
  <c r="J1487" i="23"/>
  <c r="I1487" i="23"/>
  <c r="H1487" i="23"/>
  <c r="G1487" i="23"/>
  <c r="F1486" i="23"/>
  <c r="F1485" i="23"/>
  <c r="F1484" i="23"/>
  <c r="F1483" i="23"/>
  <c r="F1482" i="23"/>
  <c r="F1481" i="23"/>
  <c r="F1480" i="23"/>
  <c r="F1479" i="23"/>
  <c r="F1478" i="23"/>
  <c r="F1477" i="23"/>
  <c r="J1476" i="23"/>
  <c r="I1476" i="23"/>
  <c r="H1476" i="23"/>
  <c r="G1476" i="23"/>
  <c r="F1475" i="23"/>
  <c r="F1474" i="23"/>
  <c r="J1473" i="23"/>
  <c r="I1473" i="23"/>
  <c r="H1473" i="23"/>
  <c r="G1473" i="23"/>
  <c r="F1473" i="23"/>
  <c r="F1470" i="23"/>
  <c r="F1469" i="23"/>
  <c r="J1468" i="23"/>
  <c r="I1468" i="23"/>
  <c r="H1468" i="23"/>
  <c r="G1468" i="23"/>
  <c r="F1467" i="23"/>
  <c r="F1466" i="23"/>
  <c r="F1465" i="23"/>
  <c r="F1464" i="23"/>
  <c r="F1463" i="23"/>
  <c r="F1462" i="23"/>
  <c r="F1461" i="23"/>
  <c r="F1460" i="23"/>
  <c r="F1459" i="23"/>
  <c r="F1458" i="23"/>
  <c r="F1457" i="23"/>
  <c r="F1456" i="23"/>
  <c r="F1455" i="23"/>
  <c r="F1454" i="23"/>
  <c r="F1453" i="23"/>
  <c r="F1452" i="23"/>
  <c r="F1451" i="23"/>
  <c r="F1450" i="23"/>
  <c r="F1442" i="23" s="1"/>
  <c r="F1449" i="23"/>
  <c r="F1448" i="23"/>
  <c r="F1447" i="23"/>
  <c r="F1446" i="23"/>
  <c r="F1445" i="23"/>
  <c r="F1444" i="23"/>
  <c r="F1443" i="23"/>
  <c r="J1442" i="23"/>
  <c r="I1442" i="23"/>
  <c r="H1442" i="23"/>
  <c r="G1442" i="23"/>
  <c r="F1441" i="23"/>
  <c r="F1440" i="23"/>
  <c r="F1439" i="23"/>
  <c r="F1438" i="23"/>
  <c r="F1437" i="23"/>
  <c r="F1436" i="23"/>
  <c r="F1435" i="23"/>
  <c r="F1434" i="23"/>
  <c r="F1433" i="23"/>
  <c r="F1432" i="23"/>
  <c r="F1431" i="23"/>
  <c r="F1430" i="23"/>
  <c r="F1429" i="23" s="1"/>
  <c r="J1429" i="23"/>
  <c r="I1429" i="23"/>
  <c r="H1429" i="23"/>
  <c r="G1429" i="23"/>
  <c r="F1428" i="23"/>
  <c r="F1427" i="23"/>
  <c r="J1426" i="23"/>
  <c r="I1426" i="23"/>
  <c r="I1425" i="23" s="1"/>
  <c r="I1424" i="23" s="1"/>
  <c r="H1426" i="23"/>
  <c r="H1425" i="23" s="1"/>
  <c r="H1424" i="23" s="1"/>
  <c r="G1426" i="23"/>
  <c r="F1426" i="23"/>
  <c r="J1425" i="23"/>
  <c r="J1424" i="23" s="1"/>
  <c r="F1423" i="23"/>
  <c r="F1422" i="23"/>
  <c r="F1421" i="23" s="1"/>
  <c r="J1421" i="23"/>
  <c r="I1421" i="23"/>
  <c r="H1421" i="23"/>
  <c r="G1421" i="23"/>
  <c r="F1420" i="23"/>
  <c r="F1419" i="23"/>
  <c r="F1418" i="23"/>
  <c r="F1417" i="23"/>
  <c r="F1416" i="23"/>
  <c r="F1415" i="23"/>
  <c r="F1414" i="23"/>
  <c r="F1413" i="23"/>
  <c r="F1412" i="23"/>
  <c r="F1411" i="23"/>
  <c r="J1410" i="23"/>
  <c r="I1410" i="23"/>
  <c r="H1410" i="23"/>
  <c r="G1410" i="23"/>
  <c r="F1409" i="23"/>
  <c r="F1408" i="23"/>
  <c r="F1407" i="23"/>
  <c r="F1406" i="23"/>
  <c r="F1405" i="23"/>
  <c r="F1404" i="23"/>
  <c r="F1403" i="23"/>
  <c r="F1402" i="23"/>
  <c r="F1401" i="23"/>
  <c r="F1400" i="23"/>
  <c r="F1399" i="23"/>
  <c r="F1398" i="23"/>
  <c r="J1397" i="23"/>
  <c r="I1397" i="23"/>
  <c r="I1391" i="23" s="1"/>
  <c r="I1390" i="23" s="1"/>
  <c r="H1397" i="23"/>
  <c r="H1391" i="23" s="1"/>
  <c r="G1397" i="23"/>
  <c r="F1396" i="23"/>
  <c r="F1395" i="23"/>
  <c r="F1394" i="23"/>
  <c r="F1393" i="23"/>
  <c r="F1392" i="23" s="1"/>
  <c r="J1392" i="23"/>
  <c r="I1392" i="23"/>
  <c r="H1392" i="23"/>
  <c r="G1392" i="23"/>
  <c r="J1391" i="23"/>
  <c r="J1390" i="23" s="1"/>
  <c r="G1391" i="23"/>
  <c r="G1390" i="23" s="1"/>
  <c r="F1387" i="23"/>
  <c r="F1386" i="23"/>
  <c r="F1385" i="23" s="1"/>
  <c r="J1385" i="23"/>
  <c r="I1385" i="23"/>
  <c r="H1385" i="23"/>
  <c r="F1384" i="23"/>
  <c r="F1383" i="23"/>
  <c r="F1382" i="23"/>
  <c r="F1381" i="23"/>
  <c r="F1380" i="23"/>
  <c r="F1379" i="23"/>
  <c r="J1378" i="23"/>
  <c r="J1366" i="23" s="1"/>
  <c r="J1365" i="23" s="1"/>
  <c r="I1378" i="23"/>
  <c r="H1378" i="23"/>
  <c r="G1378" i="23"/>
  <c r="F1377" i="23"/>
  <c r="F1376" i="23"/>
  <c r="F1375" i="23"/>
  <c r="F1374" i="23"/>
  <c r="F1373" i="23"/>
  <c r="F1372" i="23"/>
  <c r="F1371" i="23"/>
  <c r="F1370" i="23"/>
  <c r="F1369" i="23"/>
  <c r="F1367" i="23" s="1"/>
  <c r="F1368" i="23"/>
  <c r="J1367" i="23"/>
  <c r="I1367" i="23"/>
  <c r="H1367" i="23"/>
  <c r="G1367" i="23"/>
  <c r="H1366" i="23"/>
  <c r="G1366" i="23"/>
  <c r="G1365" i="23" s="1"/>
  <c r="F1364" i="23"/>
  <c r="F1363" i="23"/>
  <c r="J1362" i="23"/>
  <c r="I1362" i="23"/>
  <c r="I1358" i="23" s="1"/>
  <c r="H1362" i="23"/>
  <c r="G1362" i="23"/>
  <c r="F1361" i="23"/>
  <c r="F1360" i="23"/>
  <c r="J1359" i="23"/>
  <c r="J1358" i="23" s="1"/>
  <c r="I1359" i="23"/>
  <c r="H1359" i="23"/>
  <c r="G1359" i="23"/>
  <c r="G1358" i="23" s="1"/>
  <c r="F1359" i="23"/>
  <c r="F1357" i="23"/>
  <c r="F1356" i="23"/>
  <c r="F1355" i="23" s="1"/>
  <c r="J1355" i="23"/>
  <c r="I1355" i="23"/>
  <c r="H1355" i="23"/>
  <c r="G1355" i="23"/>
  <c r="F1354" i="23"/>
  <c r="F1353" i="23"/>
  <c r="F1352" i="23" s="1"/>
  <c r="J1352" i="23"/>
  <c r="J1351" i="23" s="1"/>
  <c r="I1352" i="23"/>
  <c r="H1352" i="23"/>
  <c r="H1351" i="23" s="1"/>
  <c r="G1352" i="23"/>
  <c r="G1351" i="23" s="1"/>
  <c r="I1351" i="23"/>
  <c r="F1350" i="23"/>
  <c r="F1349" i="23"/>
  <c r="F1348" i="23"/>
  <c r="F1347" i="23"/>
  <c r="F1346" i="23"/>
  <c r="F1345" i="23"/>
  <c r="J1344" i="23"/>
  <c r="I1344" i="23"/>
  <c r="H1344" i="23"/>
  <c r="G1344" i="23"/>
  <c r="F1343" i="23"/>
  <c r="F1342" i="23"/>
  <c r="F1341" i="23"/>
  <c r="F1340" i="23"/>
  <c r="F1339" i="23"/>
  <c r="F1338" i="23"/>
  <c r="F1337" i="23"/>
  <c r="F1336" i="23"/>
  <c r="J1335" i="23"/>
  <c r="J1334" i="23" s="1"/>
  <c r="I1335" i="23"/>
  <c r="I1334" i="23" s="1"/>
  <c r="H1335" i="23"/>
  <c r="H1334" i="23" s="1"/>
  <c r="G1335" i="23"/>
  <c r="F1333" i="23"/>
  <c r="F1332" i="23"/>
  <c r="F1331" i="23"/>
  <c r="F1330" i="23"/>
  <c r="F1329" i="23"/>
  <c r="F1328" i="23"/>
  <c r="F1327" i="23"/>
  <c r="F1326" i="23"/>
  <c r="J1325" i="23"/>
  <c r="I1325" i="23"/>
  <c r="H1325" i="23"/>
  <c r="G1325" i="23"/>
  <c r="F1324" i="23"/>
  <c r="F1323" i="23"/>
  <c r="F1322" i="23"/>
  <c r="F1321" i="23"/>
  <c r="F1320" i="23"/>
  <c r="F1319" i="23"/>
  <c r="F1318" i="23"/>
  <c r="F1317" i="23"/>
  <c r="J1316" i="23"/>
  <c r="J1315" i="23" s="1"/>
  <c r="I1316" i="23"/>
  <c r="H1316" i="23"/>
  <c r="H1315" i="23" s="1"/>
  <c r="G1316" i="23"/>
  <c r="G1315" i="23"/>
  <c r="F1314" i="23"/>
  <c r="F1313" i="23"/>
  <c r="J1312" i="23"/>
  <c r="I1312" i="23"/>
  <c r="H1312" i="23"/>
  <c r="H1301" i="23" s="1"/>
  <c r="G1312" i="23"/>
  <c r="F1311" i="23"/>
  <c r="F1310" i="23"/>
  <c r="F1309" i="23" s="1"/>
  <c r="J1309" i="23"/>
  <c r="I1309" i="23"/>
  <c r="H1309" i="23"/>
  <c r="G1309" i="23"/>
  <c r="F1308" i="23"/>
  <c r="F1307" i="23"/>
  <c r="J1306" i="23"/>
  <c r="I1306" i="23"/>
  <c r="H1306" i="23"/>
  <c r="G1306" i="23"/>
  <c r="F1305" i="23"/>
  <c r="F1304" i="23"/>
  <c r="J1303" i="23"/>
  <c r="I1303" i="23"/>
  <c r="H1303" i="23"/>
  <c r="H1302" i="23" s="1"/>
  <c r="G1303" i="23"/>
  <c r="F1300" i="23"/>
  <c r="F1299" i="23"/>
  <c r="J1298" i="23"/>
  <c r="I1298" i="23"/>
  <c r="H1298" i="23"/>
  <c r="G1298" i="23"/>
  <c r="F1297" i="23"/>
  <c r="F1296" i="23"/>
  <c r="F1295" i="23"/>
  <c r="G1294" i="23"/>
  <c r="F1294" i="23" s="1"/>
  <c r="H1293" i="23"/>
  <c r="G1292" i="23"/>
  <c r="F1292" i="23"/>
  <c r="H1291" i="23"/>
  <c r="F1291" i="23" s="1"/>
  <c r="F1290" i="23"/>
  <c r="F1289" i="23"/>
  <c r="F1288" i="23"/>
  <c r="F1287" i="23"/>
  <c r="F1286" i="23"/>
  <c r="F1285" i="23"/>
  <c r="G1284" i="23"/>
  <c r="F1284" i="23" s="1"/>
  <c r="H1283" i="23"/>
  <c r="F1283" i="23"/>
  <c r="F1282" i="23"/>
  <c r="F1281" i="23"/>
  <c r="F1280" i="23"/>
  <c r="F1279" i="23"/>
  <c r="F1278" i="23"/>
  <c r="F1277" i="23"/>
  <c r="F1276" i="23"/>
  <c r="F1275" i="23"/>
  <c r="G1274" i="23"/>
  <c r="H1273" i="23"/>
  <c r="F1273" i="23" s="1"/>
  <c r="J1272" i="23"/>
  <c r="I1272" i="23"/>
  <c r="F1271" i="23"/>
  <c r="F1270" i="23"/>
  <c r="F1269" i="23"/>
  <c r="F1268" i="23"/>
  <c r="F1265" i="23" s="1"/>
  <c r="F1267" i="23"/>
  <c r="F1266" i="23"/>
  <c r="J1265" i="23"/>
  <c r="I1265" i="23"/>
  <c r="H1265" i="23"/>
  <c r="G1265" i="23"/>
  <c r="F1264" i="23"/>
  <c r="F1263" i="23"/>
  <c r="F1262" i="23" s="1"/>
  <c r="J1262" i="23"/>
  <c r="J1261" i="23" s="1"/>
  <c r="J1260" i="23" s="1"/>
  <c r="I1262" i="23"/>
  <c r="H1262" i="23"/>
  <c r="G1262" i="23"/>
  <c r="F1259" i="23"/>
  <c r="F1258" i="23"/>
  <c r="J1257" i="23"/>
  <c r="I1257" i="23"/>
  <c r="H1257" i="23"/>
  <c r="G1257" i="23"/>
  <c r="F1257" i="23"/>
  <c r="F1256" i="23"/>
  <c r="F1255" i="23"/>
  <c r="F1254" i="23"/>
  <c r="F1253" i="23"/>
  <c r="F1252" i="23"/>
  <c r="F1251" i="23"/>
  <c r="F1250" i="23"/>
  <c r="F1249" i="23"/>
  <c r="F1248" i="23"/>
  <c r="F1247" i="23"/>
  <c r="F1246" i="23"/>
  <c r="F1245" i="23"/>
  <c r="F1244" i="23"/>
  <c r="F1243" i="23"/>
  <c r="F1242" i="23"/>
  <c r="F1241" i="23"/>
  <c r="F1240" i="23"/>
  <c r="F1239" i="23"/>
  <c r="F1238" i="23"/>
  <c r="F1237" i="23"/>
  <c r="F1236" i="23"/>
  <c r="F1235" i="23"/>
  <c r="F1234" i="23"/>
  <c r="F1233" i="23"/>
  <c r="J1232" i="23"/>
  <c r="I1232" i="23"/>
  <c r="H1232" i="23"/>
  <c r="G1232" i="23"/>
  <c r="F1231" i="23"/>
  <c r="F1230" i="23"/>
  <c r="F1229" i="23"/>
  <c r="F1228" i="23"/>
  <c r="F1227" i="23"/>
  <c r="F1226" i="23"/>
  <c r="F1225" i="23"/>
  <c r="F1224" i="23"/>
  <c r="F1223" i="23"/>
  <c r="F1222" i="23"/>
  <c r="J1221" i="23"/>
  <c r="J1217" i="23" s="1"/>
  <c r="J1216" i="23" s="1"/>
  <c r="I1221" i="23"/>
  <c r="H1221" i="23"/>
  <c r="G1221" i="23"/>
  <c r="F1220" i="23"/>
  <c r="F1219" i="23"/>
  <c r="F1218" i="23" s="1"/>
  <c r="J1218" i="23"/>
  <c r="I1218" i="23"/>
  <c r="H1218" i="23"/>
  <c r="G1218" i="23"/>
  <c r="G1217" i="23" s="1"/>
  <c r="G1216" i="23" s="1"/>
  <c r="F1215" i="23"/>
  <c r="F1214" i="23"/>
  <c r="J1213" i="23"/>
  <c r="I1213" i="23"/>
  <c r="H1213" i="23"/>
  <c r="G1213" i="23"/>
  <c r="F1212" i="23"/>
  <c r="F1211" i="23"/>
  <c r="F1210" i="23"/>
  <c r="F1209" i="23"/>
  <c r="F1208" i="23"/>
  <c r="F1207" i="23"/>
  <c r="F1206" i="23"/>
  <c r="F1205" i="23"/>
  <c r="F1204" i="23"/>
  <c r="F1203" i="23"/>
  <c r="F1202" i="23"/>
  <c r="F1201" i="23"/>
  <c r="F1200" i="23"/>
  <c r="F1199" i="23"/>
  <c r="F1198" i="23"/>
  <c r="F1197" i="23"/>
  <c r="F1196" i="23"/>
  <c r="F1195" i="23"/>
  <c r="F1194" i="23"/>
  <c r="F1193" i="23"/>
  <c r="F1192" i="23"/>
  <c r="F1191" i="23"/>
  <c r="J1190" i="23"/>
  <c r="I1190" i="23"/>
  <c r="H1190" i="23"/>
  <c r="G1190" i="23"/>
  <c r="F1189" i="23"/>
  <c r="F1188" i="23"/>
  <c r="F1187" i="23"/>
  <c r="F1186" i="23"/>
  <c r="F1185" i="23"/>
  <c r="F1184" i="23"/>
  <c r="F1183" i="23"/>
  <c r="F1182" i="23"/>
  <c r="F1181" i="23"/>
  <c r="F1180" i="23"/>
  <c r="J1179" i="23"/>
  <c r="I1179" i="23"/>
  <c r="H1179" i="23"/>
  <c r="H1171" i="23" s="1"/>
  <c r="H1170" i="23" s="1"/>
  <c r="G1179" i="23"/>
  <c r="F1178" i="23"/>
  <c r="F1177" i="23"/>
  <c r="F1176" i="23"/>
  <c r="F1172" i="23" s="1"/>
  <c r="F1175" i="23"/>
  <c r="F1174" i="23"/>
  <c r="F1173" i="23"/>
  <c r="J1172" i="23"/>
  <c r="I1172" i="23"/>
  <c r="H1172" i="23"/>
  <c r="G1172" i="23"/>
  <c r="J1171" i="23"/>
  <c r="I1171" i="23"/>
  <c r="F1169" i="23"/>
  <c r="F1168" i="23"/>
  <c r="J1167" i="23"/>
  <c r="I1167" i="23"/>
  <c r="H1167" i="23"/>
  <c r="G1167" i="23"/>
  <c r="F1166" i="23"/>
  <c r="F1165" i="23"/>
  <c r="F1164" i="23"/>
  <c r="F1163" i="23"/>
  <c r="F1162" i="23"/>
  <c r="F1161" i="23"/>
  <c r="F1160" i="23"/>
  <c r="F1159" i="23"/>
  <c r="F1158" i="23"/>
  <c r="F1157" i="23"/>
  <c r="F1156" i="23"/>
  <c r="J1155" i="23"/>
  <c r="I1155" i="23"/>
  <c r="H1155" i="23"/>
  <c r="G1155" i="23"/>
  <c r="F1154" i="23"/>
  <c r="F1153" i="23"/>
  <c r="F1152" i="23"/>
  <c r="F1151" i="23"/>
  <c r="F1150" i="23"/>
  <c r="J1149" i="23"/>
  <c r="J1144" i="23" s="1"/>
  <c r="J1143" i="23" s="1"/>
  <c r="I1149" i="23"/>
  <c r="H1149" i="23"/>
  <c r="G1149" i="23"/>
  <c r="F1148" i="23"/>
  <c r="F1147" i="23"/>
  <c r="F1146" i="23"/>
  <c r="J1145" i="23"/>
  <c r="I1145" i="23"/>
  <c r="H1145" i="23"/>
  <c r="H1144" i="23" s="1"/>
  <c r="G1145" i="23"/>
  <c r="G1144" i="23" s="1"/>
  <c r="F1145" i="23"/>
  <c r="F1142" i="23"/>
  <c r="F1141" i="23"/>
  <c r="J1140" i="23"/>
  <c r="I1140" i="23"/>
  <c r="H1140" i="23"/>
  <c r="G1140" i="23"/>
  <c r="F1139" i="23"/>
  <c r="F1138" i="23"/>
  <c r="F1137" i="23"/>
  <c r="F1136" i="23"/>
  <c r="F1135" i="23"/>
  <c r="F1134" i="23"/>
  <c r="F1133" i="23"/>
  <c r="F1132" i="23"/>
  <c r="F1131" i="23"/>
  <c r="F1130" i="23"/>
  <c r="F1129" i="23"/>
  <c r="F1128" i="23"/>
  <c r="F1127" i="23"/>
  <c r="F1126" i="23"/>
  <c r="F1125" i="23"/>
  <c r="F1124" i="23"/>
  <c r="F1123" i="23"/>
  <c r="F1122" i="23"/>
  <c r="F1121" i="23"/>
  <c r="F1120" i="23"/>
  <c r="F1119" i="23"/>
  <c r="F1118" i="23"/>
  <c r="F1117" i="23"/>
  <c r="F1116" i="23"/>
  <c r="F1115" i="23"/>
  <c r="F1114" i="23"/>
  <c r="F1113" i="23"/>
  <c r="F1112" i="23"/>
  <c r="J1111" i="23"/>
  <c r="I1111" i="23"/>
  <c r="H1111" i="23"/>
  <c r="G1111" i="23"/>
  <c r="F1110" i="23"/>
  <c r="F1109" i="23"/>
  <c r="F1108" i="23"/>
  <c r="F1107" i="23"/>
  <c r="F1106" i="23"/>
  <c r="F1105" i="23"/>
  <c r="F1104" i="23"/>
  <c r="F1103" i="23"/>
  <c r="F1102" i="23"/>
  <c r="F1101" i="23"/>
  <c r="F1100" i="23"/>
  <c r="F1099" i="23"/>
  <c r="J1098" i="23"/>
  <c r="I1098" i="23"/>
  <c r="H1098" i="23"/>
  <c r="G1098" i="23"/>
  <c r="F1097" i="23"/>
  <c r="F1096" i="23"/>
  <c r="F1095" i="23" s="1"/>
  <c r="J1095" i="23"/>
  <c r="I1095" i="23"/>
  <c r="I1094" i="23" s="1"/>
  <c r="I1093" i="23" s="1"/>
  <c r="H1095" i="23"/>
  <c r="G1095" i="23"/>
  <c r="G1094" i="23" s="1"/>
  <c r="G1093" i="23" s="1"/>
  <c r="F1092" i="23"/>
  <c r="F1091" i="23"/>
  <c r="J1090" i="23"/>
  <c r="I1090" i="23"/>
  <c r="H1090" i="23"/>
  <c r="G1090" i="23"/>
  <c r="F1089" i="23"/>
  <c r="F1088" i="23"/>
  <c r="F1087" i="23"/>
  <c r="F1086" i="23"/>
  <c r="J1085" i="23"/>
  <c r="I1085" i="23"/>
  <c r="H1085" i="23"/>
  <c r="G1085" i="23"/>
  <c r="F1084" i="23"/>
  <c r="F1083" i="23"/>
  <c r="F1082" i="23"/>
  <c r="F1081" i="23"/>
  <c r="F1080" i="23"/>
  <c r="F1079" i="23"/>
  <c r="F1078" i="23"/>
  <c r="F1077" i="23"/>
  <c r="J1076" i="23"/>
  <c r="I1076" i="23"/>
  <c r="H1076" i="23"/>
  <c r="G1076" i="23"/>
  <c r="F1075" i="23"/>
  <c r="F1074" i="23"/>
  <c r="J1073" i="23"/>
  <c r="J1072" i="23" s="1"/>
  <c r="J1071" i="23" s="1"/>
  <c r="I1073" i="23"/>
  <c r="H1073" i="23"/>
  <c r="G1073" i="23"/>
  <c r="G1072" i="23" s="1"/>
  <c r="F1073" i="23"/>
  <c r="F1070" i="23"/>
  <c r="F1069" i="23"/>
  <c r="F1068" i="23"/>
  <c r="F1067" i="23"/>
  <c r="F1066" i="23"/>
  <c r="F1065" i="23"/>
  <c r="F1064" i="23"/>
  <c r="J1063" i="23"/>
  <c r="I1063" i="23"/>
  <c r="H1063" i="23"/>
  <c r="G1063" i="23"/>
  <c r="F1062" i="23"/>
  <c r="F1061" i="23"/>
  <c r="F1060" i="23"/>
  <c r="F1059" i="23"/>
  <c r="F1058" i="23"/>
  <c r="F1057" i="23"/>
  <c r="F1056" i="23"/>
  <c r="F1055" i="23"/>
  <c r="F1054" i="23"/>
  <c r="F1053" i="23"/>
  <c r="J1052" i="23"/>
  <c r="I1052" i="23"/>
  <c r="H1052" i="23"/>
  <c r="H1051" i="23" s="1"/>
  <c r="G1052" i="23"/>
  <c r="F1048" i="23"/>
  <c r="F1047" i="23"/>
  <c r="F1046" i="23"/>
  <c r="F1045" i="23"/>
  <c r="F1044" i="23"/>
  <c r="J1043" i="23"/>
  <c r="I1043" i="23"/>
  <c r="H1043" i="23"/>
  <c r="G1043" i="23"/>
  <c r="F1042" i="23"/>
  <c r="F1041" i="23"/>
  <c r="F1040" i="23"/>
  <c r="F1039" i="23"/>
  <c r="J1038" i="23"/>
  <c r="I1038" i="23"/>
  <c r="H1038" i="23"/>
  <c r="G1038" i="23"/>
  <c r="F1037" i="23"/>
  <c r="F1036" i="23"/>
  <c r="F1035" i="23" s="1"/>
  <c r="J1035" i="23"/>
  <c r="I1035" i="23"/>
  <c r="I1034" i="23" s="1"/>
  <c r="H1035" i="23"/>
  <c r="H1034" i="23" s="1"/>
  <c r="H1033" i="23" s="1"/>
  <c r="G1035" i="23"/>
  <c r="G1034" i="23" s="1"/>
  <c r="G1033" i="23" s="1"/>
  <c r="I1033" i="23"/>
  <c r="F1032" i="23"/>
  <c r="F1031" i="23"/>
  <c r="F1030" i="23"/>
  <c r="F1029" i="23"/>
  <c r="F1028" i="23"/>
  <c r="J1027" i="23"/>
  <c r="I1027" i="23"/>
  <c r="H1027" i="23"/>
  <c r="G1027" i="23"/>
  <c r="F1027" i="23"/>
  <c r="F1026" i="23"/>
  <c r="F1025" i="23"/>
  <c r="F1024" i="23"/>
  <c r="F1023" i="23"/>
  <c r="J1022" i="23"/>
  <c r="I1022" i="23"/>
  <c r="H1022" i="23"/>
  <c r="G1022" i="23"/>
  <c r="F1021" i="23"/>
  <c r="F1020" i="23"/>
  <c r="F1019" i="23" s="1"/>
  <c r="J1019" i="23"/>
  <c r="J1018" i="23" s="1"/>
  <c r="J1017" i="23" s="1"/>
  <c r="I1019" i="23"/>
  <c r="I1018" i="23" s="1"/>
  <c r="I1017" i="23" s="1"/>
  <c r="H1019" i="23"/>
  <c r="G1019" i="23"/>
  <c r="G1018" i="23" s="1"/>
  <c r="F1016" i="23"/>
  <c r="F1015" i="23"/>
  <c r="F1014" i="23"/>
  <c r="F1013" i="23"/>
  <c r="F1012" i="23"/>
  <c r="J1011" i="23"/>
  <c r="I1011" i="23"/>
  <c r="H1011" i="23"/>
  <c r="G1011" i="23"/>
  <c r="F1010" i="23"/>
  <c r="F1009" i="23"/>
  <c r="F1008" i="23"/>
  <c r="F1007" i="23"/>
  <c r="J1006" i="23"/>
  <c r="I1006" i="23"/>
  <c r="H1006" i="23"/>
  <c r="G1006" i="23"/>
  <c r="F1005" i="23"/>
  <c r="F1004" i="23"/>
  <c r="J1003" i="23"/>
  <c r="J1002" i="23" s="1"/>
  <c r="J1001" i="23" s="1"/>
  <c r="I1003" i="23"/>
  <c r="I1002" i="23" s="1"/>
  <c r="I1001" i="23" s="1"/>
  <c r="H1003" i="23"/>
  <c r="G1003" i="23"/>
  <c r="G1002" i="23" s="1"/>
  <c r="F1003" i="23"/>
  <c r="F1000" i="23"/>
  <c r="F999" i="23"/>
  <c r="F998" i="23"/>
  <c r="F997" i="23"/>
  <c r="J996" i="23"/>
  <c r="I996" i="23"/>
  <c r="H996" i="23"/>
  <c r="G996" i="23"/>
  <c r="F995" i="23"/>
  <c r="F994" i="23"/>
  <c r="J993" i="23"/>
  <c r="I993" i="23"/>
  <c r="H993" i="23"/>
  <c r="H989" i="23" s="1"/>
  <c r="H988" i="23" s="1"/>
  <c r="G993" i="23"/>
  <c r="F992" i="23"/>
  <c r="F991" i="23"/>
  <c r="J990" i="23"/>
  <c r="J989" i="23" s="1"/>
  <c r="J988" i="23" s="1"/>
  <c r="I990" i="23"/>
  <c r="I989" i="23" s="1"/>
  <c r="I988" i="23" s="1"/>
  <c r="H990" i="23"/>
  <c r="G990" i="23"/>
  <c r="G989" i="23" s="1"/>
  <c r="G988" i="23" s="1"/>
  <c r="F990" i="23"/>
  <c r="F987" i="23"/>
  <c r="F986" i="23"/>
  <c r="F985" i="23"/>
  <c r="F984" i="23"/>
  <c r="J983" i="23"/>
  <c r="I983" i="23"/>
  <c r="H983" i="23"/>
  <c r="G983" i="23"/>
  <c r="F982" i="23"/>
  <c r="F981" i="23"/>
  <c r="F980" i="23" s="1"/>
  <c r="J980" i="23"/>
  <c r="I980" i="23"/>
  <c r="H980" i="23"/>
  <c r="G980" i="23"/>
  <c r="F979" i="23"/>
  <c r="F978" i="23"/>
  <c r="J977" i="23"/>
  <c r="I977" i="23"/>
  <c r="H977" i="23"/>
  <c r="H976" i="23" s="1"/>
  <c r="H975" i="23" s="1"/>
  <c r="G977" i="23"/>
  <c r="G976" i="23" s="1"/>
  <c r="G975" i="23" s="1"/>
  <c r="J976" i="23"/>
  <c r="J975" i="23" s="1"/>
  <c r="F974" i="23"/>
  <c r="F973" i="23"/>
  <c r="F972" i="23"/>
  <c r="F971" i="23"/>
  <c r="J970" i="23"/>
  <c r="I970" i="23"/>
  <c r="H970" i="23"/>
  <c r="G970" i="23"/>
  <c r="F969" i="23"/>
  <c r="F968" i="23"/>
  <c r="F967" i="23" s="1"/>
  <c r="J967" i="23"/>
  <c r="I967" i="23"/>
  <c r="H967" i="23"/>
  <c r="G967" i="23"/>
  <c r="F966" i="23"/>
  <c r="F965" i="23"/>
  <c r="F964" i="23" s="1"/>
  <c r="J964" i="23"/>
  <c r="J963" i="23" s="1"/>
  <c r="J962" i="23" s="1"/>
  <c r="I964" i="23"/>
  <c r="I963" i="23" s="1"/>
  <c r="I962" i="23" s="1"/>
  <c r="H964" i="23"/>
  <c r="G964" i="23"/>
  <c r="H963" i="23"/>
  <c r="F961" i="23"/>
  <c r="F960" i="23"/>
  <c r="F959" i="23"/>
  <c r="F958" i="23"/>
  <c r="J957" i="23"/>
  <c r="I957" i="23"/>
  <c r="H957" i="23"/>
  <c r="G957" i="23"/>
  <c r="F957" i="23"/>
  <c r="F956" i="23"/>
  <c r="F955" i="23"/>
  <c r="F954" i="23" s="1"/>
  <c r="J954" i="23"/>
  <c r="I954" i="23"/>
  <c r="H954" i="23"/>
  <c r="G954" i="23"/>
  <c r="F953" i="23"/>
  <c r="F952" i="23"/>
  <c r="F951" i="23" s="1"/>
  <c r="J951" i="23"/>
  <c r="I951" i="23"/>
  <c r="I950" i="23" s="1"/>
  <c r="H951" i="23"/>
  <c r="H950" i="23" s="1"/>
  <c r="H949" i="23" s="1"/>
  <c r="G951" i="23"/>
  <c r="G950" i="23" s="1"/>
  <c r="G949" i="23" s="1"/>
  <c r="F948" i="23"/>
  <c r="F947" i="23"/>
  <c r="F946" i="23"/>
  <c r="F945" i="23"/>
  <c r="J944" i="23"/>
  <c r="I944" i="23"/>
  <c r="H944" i="23"/>
  <c r="G944" i="23"/>
  <c r="F943" i="23"/>
  <c r="F942" i="23"/>
  <c r="J941" i="23"/>
  <c r="I941" i="23"/>
  <c r="I937" i="23" s="1"/>
  <c r="I936" i="23" s="1"/>
  <c r="H941" i="23"/>
  <c r="H937" i="23" s="1"/>
  <c r="H936" i="23" s="1"/>
  <c r="G941" i="23"/>
  <c r="F940" i="23"/>
  <c r="F939" i="23"/>
  <c r="J938" i="23"/>
  <c r="I938" i="23"/>
  <c r="H938" i="23"/>
  <c r="G938" i="23"/>
  <c r="G937" i="23" s="1"/>
  <c r="G936" i="23" s="1"/>
  <c r="F938" i="23"/>
  <c r="J937" i="23"/>
  <c r="J936" i="23" s="1"/>
  <c r="F935" i="23"/>
  <c r="F934" i="23"/>
  <c r="F933" i="23"/>
  <c r="F932" i="23"/>
  <c r="J931" i="23"/>
  <c r="I931" i="23"/>
  <c r="H931" i="23"/>
  <c r="G931" i="23"/>
  <c r="F930" i="23"/>
  <c r="F929" i="23"/>
  <c r="J928" i="23"/>
  <c r="J924" i="23" s="1"/>
  <c r="J923" i="23" s="1"/>
  <c r="I928" i="23"/>
  <c r="I924" i="23" s="1"/>
  <c r="I923" i="23" s="1"/>
  <c r="H928" i="23"/>
  <c r="G928" i="23"/>
  <c r="G924" i="23" s="1"/>
  <c r="G923" i="23" s="1"/>
  <c r="F928" i="23"/>
  <c r="F927" i="23"/>
  <c r="F926" i="23"/>
  <c r="J925" i="23"/>
  <c r="I925" i="23"/>
  <c r="H925" i="23"/>
  <c r="G925" i="23"/>
  <c r="F922" i="23"/>
  <c r="F921" i="23"/>
  <c r="F920" i="23"/>
  <c r="F919" i="23"/>
  <c r="J918" i="23"/>
  <c r="I918" i="23"/>
  <c r="H918" i="23"/>
  <c r="G918" i="23"/>
  <c r="F917" i="23"/>
  <c r="F916" i="23"/>
  <c r="F915" i="23" s="1"/>
  <c r="J915" i="23"/>
  <c r="I915" i="23"/>
  <c r="H915" i="23"/>
  <c r="G915" i="23"/>
  <c r="G911" i="23" s="1"/>
  <c r="G910" i="23" s="1"/>
  <c r="F914" i="23"/>
  <c r="F913" i="23"/>
  <c r="F912" i="23" s="1"/>
  <c r="F911" i="23" s="1"/>
  <c r="J912" i="23"/>
  <c r="I912" i="23"/>
  <c r="H912" i="23"/>
  <c r="G912" i="23"/>
  <c r="F909" i="23"/>
  <c r="F908" i="23"/>
  <c r="F907" i="23"/>
  <c r="F906" i="23"/>
  <c r="F905" i="23" s="1"/>
  <c r="J905" i="23"/>
  <c r="I905" i="23"/>
  <c r="H905" i="23"/>
  <c r="G905" i="23"/>
  <c r="F904" i="23"/>
  <c r="F903" i="23"/>
  <c r="J902" i="23"/>
  <c r="I902" i="23"/>
  <c r="H902" i="23"/>
  <c r="G902" i="23"/>
  <c r="F901" i="23"/>
  <c r="F900" i="23"/>
  <c r="F899" i="23" s="1"/>
  <c r="J899" i="23"/>
  <c r="I899" i="23"/>
  <c r="H899" i="23"/>
  <c r="G899" i="23"/>
  <c r="G898" i="23" s="1"/>
  <c r="G897" i="23" s="1"/>
  <c r="F896" i="23"/>
  <c r="F895" i="23"/>
  <c r="F894" i="23"/>
  <c r="F893" i="23"/>
  <c r="F892" i="23" s="1"/>
  <c r="J892" i="23"/>
  <c r="I892" i="23"/>
  <c r="H892" i="23"/>
  <c r="G892" i="23"/>
  <c r="F891" i="23"/>
  <c r="F890" i="23"/>
  <c r="J889" i="23"/>
  <c r="I889" i="23"/>
  <c r="H889" i="23"/>
  <c r="G889" i="23"/>
  <c r="F888" i="23"/>
  <c r="F887" i="23"/>
  <c r="F886" i="23" s="1"/>
  <c r="J886" i="23"/>
  <c r="J885" i="23" s="1"/>
  <c r="J884" i="23" s="1"/>
  <c r="I886" i="23"/>
  <c r="H886" i="23"/>
  <c r="G886" i="23"/>
  <c r="F881" i="23"/>
  <c r="F880" i="23"/>
  <c r="J879" i="23"/>
  <c r="I879" i="23"/>
  <c r="H879" i="23"/>
  <c r="G879" i="23"/>
  <c r="F879" i="23"/>
  <c r="F878" i="23"/>
  <c r="F877" i="23"/>
  <c r="F876" i="23"/>
  <c r="F875" i="23"/>
  <c r="F874" i="23"/>
  <c r="F873" i="23"/>
  <c r="F872" i="23"/>
  <c r="J871" i="23"/>
  <c r="I871" i="23"/>
  <c r="H871" i="23"/>
  <c r="G871" i="23"/>
  <c r="F870" i="23"/>
  <c r="F869" i="23"/>
  <c r="F868" i="23"/>
  <c r="F867" i="23"/>
  <c r="F866" i="23"/>
  <c r="F865" i="23"/>
  <c r="F864" i="23"/>
  <c r="F863" i="23"/>
  <c r="J862" i="23"/>
  <c r="I862" i="23"/>
  <c r="H862" i="23"/>
  <c r="G862" i="23"/>
  <c r="F861" i="23"/>
  <c r="F860" i="23"/>
  <c r="F859" i="23" s="1"/>
  <c r="J859" i="23"/>
  <c r="I859" i="23"/>
  <c r="H859" i="23"/>
  <c r="G859" i="23"/>
  <c r="G858" i="23"/>
  <c r="G857" i="23" s="1"/>
  <c r="F856" i="23"/>
  <c r="F855" i="23"/>
  <c r="F854" i="23"/>
  <c r="F853" i="23" s="1"/>
  <c r="J853" i="23"/>
  <c r="I853" i="23"/>
  <c r="H853" i="23"/>
  <c r="G853" i="23"/>
  <c r="F852" i="23"/>
  <c r="F851" i="23"/>
  <c r="F850" i="23"/>
  <c r="J849" i="23"/>
  <c r="I849" i="23"/>
  <c r="H849" i="23"/>
  <c r="G849" i="23"/>
  <c r="F848" i="23"/>
  <c r="F847" i="23"/>
  <c r="F846" i="23"/>
  <c r="J845" i="23"/>
  <c r="J844" i="23" s="1"/>
  <c r="J843" i="23" s="1"/>
  <c r="I845" i="23"/>
  <c r="H845" i="23"/>
  <c r="G845" i="23"/>
  <c r="F841" i="23"/>
  <c r="F840" i="23"/>
  <c r="F839" i="23"/>
  <c r="F838" i="23"/>
  <c r="F837" i="23"/>
  <c r="F836" i="23"/>
  <c r="J835" i="23"/>
  <c r="I835" i="23"/>
  <c r="H835" i="23"/>
  <c r="G835" i="23"/>
  <c r="F834" i="23"/>
  <c r="F833" i="23"/>
  <c r="F832" i="23"/>
  <c r="F831" i="23"/>
  <c r="F830" i="23"/>
  <c r="F829" i="23"/>
  <c r="J828" i="23"/>
  <c r="I828" i="23"/>
  <c r="H828" i="23"/>
  <c r="G828" i="23"/>
  <c r="F827" i="23"/>
  <c r="F826" i="23"/>
  <c r="J825" i="23"/>
  <c r="I825" i="23"/>
  <c r="H825" i="23"/>
  <c r="H824" i="23" s="1"/>
  <c r="H823" i="23" s="1"/>
  <c r="G825" i="23"/>
  <c r="G824" i="23" s="1"/>
  <c r="G823" i="23" s="1"/>
  <c r="F822" i="23"/>
  <c r="F821" i="23"/>
  <c r="F820" i="23" s="1"/>
  <c r="J820" i="23"/>
  <c r="I820" i="23"/>
  <c r="H820" i="23"/>
  <c r="G820" i="23"/>
  <c r="F819" i="23"/>
  <c r="F818" i="23"/>
  <c r="F817" i="23"/>
  <c r="F816" i="23"/>
  <c r="F815" i="23"/>
  <c r="F814" i="23"/>
  <c r="J813" i="23"/>
  <c r="I813" i="23"/>
  <c r="H813" i="23"/>
  <c r="G813" i="23"/>
  <c r="F812" i="23"/>
  <c r="F811" i="23"/>
  <c r="F810" i="23"/>
  <c r="F809" i="23"/>
  <c r="F807" i="23" s="1"/>
  <c r="F808" i="23"/>
  <c r="J807" i="23"/>
  <c r="I807" i="23"/>
  <c r="H807" i="23"/>
  <c r="H802" i="23" s="1"/>
  <c r="H801" i="23" s="1"/>
  <c r="G807" i="23"/>
  <c r="F806" i="23"/>
  <c r="F805" i="23" s="1"/>
  <c r="J805" i="23"/>
  <c r="J802" i="23" s="1"/>
  <c r="I805" i="23"/>
  <c r="H805" i="23"/>
  <c r="G805" i="23"/>
  <c r="F804" i="23"/>
  <c r="F803" i="23" s="1"/>
  <c r="J803" i="23"/>
  <c r="I803" i="23"/>
  <c r="H803" i="23"/>
  <c r="G803" i="23"/>
  <c r="J801" i="23"/>
  <c r="F800" i="23"/>
  <c r="F799" i="23"/>
  <c r="F798" i="23"/>
  <c r="J797" i="23"/>
  <c r="I797" i="23"/>
  <c r="I792" i="23" s="1"/>
  <c r="H797" i="23"/>
  <c r="G797" i="23"/>
  <c r="G792" i="23" s="1"/>
  <c r="F797" i="23"/>
  <c r="F796" i="23"/>
  <c r="F795" i="23"/>
  <c r="F794" i="23"/>
  <c r="F793" i="23" s="1"/>
  <c r="J793" i="23"/>
  <c r="I793" i="23"/>
  <c r="H793" i="23"/>
  <c r="G793" i="23"/>
  <c r="H792" i="23"/>
  <c r="F791" i="23"/>
  <c r="F790" i="23"/>
  <c r="F789" i="23" s="1"/>
  <c r="J789" i="23"/>
  <c r="I789" i="23"/>
  <c r="H789" i="23"/>
  <c r="G789" i="23"/>
  <c r="F788" i="23"/>
  <c r="F787" i="23"/>
  <c r="J786" i="23"/>
  <c r="I786" i="23"/>
  <c r="H786" i="23"/>
  <c r="G786" i="23"/>
  <c r="F785" i="23"/>
  <c r="F784" i="23"/>
  <c r="F783" i="23" s="1"/>
  <c r="J783" i="23"/>
  <c r="I783" i="23"/>
  <c r="I779" i="23" s="1"/>
  <c r="H783" i="23"/>
  <c r="H779" i="23" s="1"/>
  <c r="H778" i="23" s="1"/>
  <c r="G783" i="23"/>
  <c r="F782" i="23"/>
  <c r="F781" i="23"/>
  <c r="J780" i="23"/>
  <c r="I780" i="23"/>
  <c r="H780" i="23"/>
  <c r="G780" i="23"/>
  <c r="G779" i="23"/>
  <c r="I778" i="23"/>
  <c r="F777" i="23"/>
  <c r="F775" i="23" s="1"/>
  <c r="F776" i="23"/>
  <c r="J775" i="23"/>
  <c r="I775" i="23"/>
  <c r="H775" i="23"/>
  <c r="G775" i="23"/>
  <c r="F774" i="23"/>
  <c r="F773" i="23"/>
  <c r="F772" i="23"/>
  <c r="F771" i="23"/>
  <c r="F770" i="23"/>
  <c r="F769" i="23"/>
  <c r="F768" i="23"/>
  <c r="F767" i="23"/>
  <c r="F766" i="23"/>
  <c r="F765" i="23"/>
  <c r="F764" i="23"/>
  <c r="F763" i="23"/>
  <c r="F762" i="23"/>
  <c r="F761" i="23"/>
  <c r="F760" i="23"/>
  <c r="F759" i="23"/>
  <c r="F758" i="23"/>
  <c r="J757" i="23"/>
  <c r="I757" i="23"/>
  <c r="H757" i="23"/>
  <c r="G757" i="23"/>
  <c r="F756" i="23"/>
  <c r="F755" i="23"/>
  <c r="F754" i="23"/>
  <c r="F753" i="23"/>
  <c r="F752" i="23"/>
  <c r="F751" i="23"/>
  <c r="F750" i="23"/>
  <c r="F749" i="23"/>
  <c r="F748" i="23"/>
  <c r="J747" i="23"/>
  <c r="I747" i="23"/>
  <c r="H747" i="23"/>
  <c r="G747" i="23"/>
  <c r="F746" i="23"/>
  <c r="F745" i="23"/>
  <c r="F744" i="23"/>
  <c r="F743" i="23"/>
  <c r="J742" i="23"/>
  <c r="I742" i="23"/>
  <c r="I741" i="23" s="1"/>
  <c r="I740" i="23" s="1"/>
  <c r="H742" i="23"/>
  <c r="G742" i="23"/>
  <c r="F739" i="23"/>
  <c r="J738" i="23"/>
  <c r="I738" i="23"/>
  <c r="H738" i="23"/>
  <c r="G738" i="23"/>
  <c r="F738" i="23"/>
  <c r="F737" i="23"/>
  <c r="F736" i="23"/>
  <c r="F735" i="23"/>
  <c r="F734" i="23"/>
  <c r="F733" i="23"/>
  <c r="F732" i="23"/>
  <c r="F731" i="23"/>
  <c r="F730" i="23"/>
  <c r="F729" i="23"/>
  <c r="F728" i="23"/>
  <c r="F727" i="23"/>
  <c r="F726" i="23"/>
  <c r="F725" i="23"/>
  <c r="F724" i="23"/>
  <c r="F723" i="23"/>
  <c r="F722" i="23"/>
  <c r="F721" i="23"/>
  <c r="F720" i="23"/>
  <c r="J719" i="23"/>
  <c r="I719" i="23"/>
  <c r="H719" i="23"/>
  <c r="H707" i="23" s="1"/>
  <c r="G719" i="23"/>
  <c r="F718" i="23"/>
  <c r="F717" i="23"/>
  <c r="F716" i="23"/>
  <c r="F715" i="23"/>
  <c r="F714" i="23"/>
  <c r="F713" i="23"/>
  <c r="F712" i="23"/>
  <c r="F711" i="23"/>
  <c r="F710" i="23"/>
  <c r="F709" i="23"/>
  <c r="J708" i="23"/>
  <c r="J707" i="23" s="1"/>
  <c r="J706" i="23" s="1"/>
  <c r="I708" i="23"/>
  <c r="H708" i="23"/>
  <c r="G708" i="23"/>
  <c r="F705" i="23"/>
  <c r="F704" i="23"/>
  <c r="F703" i="23" s="1"/>
  <c r="J703" i="23"/>
  <c r="I703" i="23"/>
  <c r="H703" i="23"/>
  <c r="G703" i="23"/>
  <c r="F702" i="23"/>
  <c r="F701" i="23"/>
  <c r="F700" i="23"/>
  <c r="F699" i="23"/>
  <c r="F698" i="23"/>
  <c r="F697" i="23"/>
  <c r="F696" i="23"/>
  <c r="F695" i="23"/>
  <c r="J694" i="23"/>
  <c r="I694" i="23"/>
  <c r="H694" i="23"/>
  <c r="G694" i="23"/>
  <c r="F693" i="23"/>
  <c r="F692" i="23"/>
  <c r="F691" i="23"/>
  <c r="F690" i="23"/>
  <c r="F689" i="23"/>
  <c r="F688" i="23"/>
  <c r="F687" i="23"/>
  <c r="F686" i="23"/>
  <c r="F685" i="23" s="1"/>
  <c r="J685" i="23"/>
  <c r="J684" i="23" s="1"/>
  <c r="J683" i="23" s="1"/>
  <c r="I685" i="23"/>
  <c r="H685" i="23"/>
  <c r="G685" i="23"/>
  <c r="F682" i="23"/>
  <c r="F681" i="23"/>
  <c r="J680" i="23"/>
  <c r="I680" i="23"/>
  <c r="H680" i="23"/>
  <c r="G680" i="23"/>
  <c r="F680" i="23"/>
  <c r="F679" i="23"/>
  <c r="F678" i="23"/>
  <c r="F677" i="23"/>
  <c r="F676" i="23"/>
  <c r="F675" i="23"/>
  <c r="F674" i="23"/>
  <c r="F673" i="23"/>
  <c r="F672" i="23"/>
  <c r="J671" i="23"/>
  <c r="I671" i="23"/>
  <c r="H671" i="23"/>
  <c r="G671" i="23"/>
  <c r="F670" i="23"/>
  <c r="F669" i="23"/>
  <c r="F668" i="23"/>
  <c r="F667" i="23"/>
  <c r="F666" i="23"/>
  <c r="F665" i="23"/>
  <c r="F664" i="23"/>
  <c r="F663" i="23"/>
  <c r="J662" i="23"/>
  <c r="J661" i="23" s="1"/>
  <c r="J660" i="23" s="1"/>
  <c r="I662" i="23"/>
  <c r="I661" i="23" s="1"/>
  <c r="I660" i="23" s="1"/>
  <c r="H662" i="23"/>
  <c r="H661" i="23" s="1"/>
  <c r="H660" i="23" s="1"/>
  <c r="G662" i="23"/>
  <c r="F659" i="23"/>
  <c r="F658" i="23"/>
  <c r="J657" i="23"/>
  <c r="I657" i="23"/>
  <c r="H657" i="23"/>
  <c r="G657" i="23"/>
  <c r="F656" i="23"/>
  <c r="F655" i="23"/>
  <c r="F654" i="23"/>
  <c r="F653" i="23"/>
  <c r="F652" i="23"/>
  <c r="F651" i="23"/>
  <c r="J650" i="23"/>
  <c r="I650" i="23"/>
  <c r="H650" i="23"/>
  <c r="G650" i="23"/>
  <c r="F649" i="23"/>
  <c r="F648" i="23"/>
  <c r="F647" i="23"/>
  <c r="F646" i="23"/>
  <c r="F645" i="23"/>
  <c r="F644" i="23"/>
  <c r="F643" i="23"/>
  <c r="F642" i="23"/>
  <c r="J641" i="23"/>
  <c r="I641" i="23"/>
  <c r="H641" i="23"/>
  <c r="G641" i="23"/>
  <c r="F640" i="23"/>
  <c r="J639" i="23"/>
  <c r="I639" i="23"/>
  <c r="I638" i="23" s="1"/>
  <c r="I637" i="23" s="1"/>
  <c r="H639" i="23"/>
  <c r="G639" i="23"/>
  <c r="G638" i="23" s="1"/>
  <c r="G637" i="23" s="1"/>
  <c r="F639" i="23"/>
  <c r="F636" i="23"/>
  <c r="F635" i="23"/>
  <c r="F634" i="23" s="1"/>
  <c r="J634" i="23"/>
  <c r="I634" i="23"/>
  <c r="H634" i="23"/>
  <c r="G634" i="23"/>
  <c r="F633" i="23"/>
  <c r="F632" i="23"/>
  <c r="F631" i="23"/>
  <c r="F630" i="23"/>
  <c r="F629" i="23"/>
  <c r="F628" i="23"/>
  <c r="F627" i="23"/>
  <c r="F626" i="23"/>
  <c r="J625" i="23"/>
  <c r="I625" i="23"/>
  <c r="H625" i="23"/>
  <c r="G625" i="23"/>
  <c r="F624" i="23"/>
  <c r="F623" i="23"/>
  <c r="F622" i="23"/>
  <c r="F621" i="23"/>
  <c r="F620" i="23"/>
  <c r="F619" i="23"/>
  <c r="F618" i="23"/>
  <c r="F617" i="23"/>
  <c r="F616" i="23"/>
  <c r="F615" i="23"/>
  <c r="J614" i="23"/>
  <c r="I614" i="23"/>
  <c r="H614" i="23"/>
  <c r="H613" i="23" s="1"/>
  <c r="H612" i="23" s="1"/>
  <c r="G614" i="23"/>
  <c r="J613" i="23"/>
  <c r="J612" i="23" s="1"/>
  <c r="I613" i="23"/>
  <c r="I612" i="23" s="1"/>
  <c r="F611" i="23"/>
  <c r="F610" i="23"/>
  <c r="F609" i="23" s="1"/>
  <c r="J609" i="23"/>
  <c r="I609" i="23"/>
  <c r="H609" i="23"/>
  <c r="G609" i="23"/>
  <c r="F608" i="23"/>
  <c r="F607" i="23"/>
  <c r="F606" i="23"/>
  <c r="F605" i="23"/>
  <c r="F604" i="23" s="1"/>
  <c r="J604" i="23"/>
  <c r="I604" i="23"/>
  <c r="H604" i="23"/>
  <c r="G604" i="23"/>
  <c r="F603" i="23"/>
  <c r="F602" i="23"/>
  <c r="F601" i="23"/>
  <c r="F600" i="23"/>
  <c r="F599" i="23"/>
  <c r="F598" i="23"/>
  <c r="F597" i="23"/>
  <c r="F596" i="23"/>
  <c r="J595" i="23"/>
  <c r="J594" i="23" s="1"/>
  <c r="J593" i="23" s="1"/>
  <c r="I595" i="23"/>
  <c r="H595" i="23"/>
  <c r="G595" i="23"/>
  <c r="G594" i="23" s="1"/>
  <c r="I594" i="23"/>
  <c r="I593" i="23" s="1"/>
  <c r="H594" i="23"/>
  <c r="H593" i="23" s="1"/>
  <c r="F592" i="23"/>
  <c r="F591" i="23"/>
  <c r="J590" i="23"/>
  <c r="I590" i="23"/>
  <c r="H590" i="23"/>
  <c r="G590" i="23"/>
  <c r="F589" i="23"/>
  <c r="F588" i="23"/>
  <c r="F587" i="23"/>
  <c r="F586" i="23"/>
  <c r="F585" i="23"/>
  <c r="F584" i="23"/>
  <c r="J583" i="23"/>
  <c r="I583" i="23"/>
  <c r="H583" i="23"/>
  <c r="H573" i="23" s="1"/>
  <c r="H572" i="23" s="1"/>
  <c r="G583" i="23"/>
  <c r="F583" i="23"/>
  <c r="F582" i="23"/>
  <c r="F581" i="23"/>
  <c r="F580" i="23"/>
  <c r="F579" i="23"/>
  <c r="F578" i="23"/>
  <c r="F577" i="23"/>
  <c r="F576" i="23"/>
  <c r="F575" i="23"/>
  <c r="J574" i="23"/>
  <c r="J573" i="23" s="1"/>
  <c r="I574" i="23"/>
  <c r="H574" i="23"/>
  <c r="G574" i="23"/>
  <c r="G573" i="23" s="1"/>
  <c r="F571" i="23"/>
  <c r="F570" i="23"/>
  <c r="F569" i="23" s="1"/>
  <c r="J569" i="23"/>
  <c r="I569" i="23"/>
  <c r="H569" i="23"/>
  <c r="G569" i="23"/>
  <c r="F568" i="23"/>
  <c r="F567" i="23"/>
  <c r="F566" i="23"/>
  <c r="F565" i="23"/>
  <c r="F564" i="23"/>
  <c r="F563" i="23"/>
  <c r="J562" i="23"/>
  <c r="I562" i="23"/>
  <c r="H562" i="23"/>
  <c r="G562" i="23"/>
  <c r="F561" i="23"/>
  <c r="F560" i="23"/>
  <c r="F559" i="23"/>
  <c r="F558" i="23"/>
  <c r="F557" i="23"/>
  <c r="F556" i="23"/>
  <c r="F555" i="23"/>
  <c r="F554" i="23"/>
  <c r="F553" i="23"/>
  <c r="F552" i="23"/>
  <c r="J551" i="23"/>
  <c r="I551" i="23"/>
  <c r="H551" i="23"/>
  <c r="H550" i="23" s="1"/>
  <c r="H549" i="23" s="1"/>
  <c r="G551" i="23"/>
  <c r="I550" i="23"/>
  <c r="I549" i="23" s="1"/>
  <c r="F548" i="23"/>
  <c r="F547" i="23"/>
  <c r="J546" i="23"/>
  <c r="I546" i="23"/>
  <c r="H546" i="23"/>
  <c r="G546" i="23"/>
  <c r="F545" i="23"/>
  <c r="F544" i="23"/>
  <c r="F543" i="23"/>
  <c r="F542" i="23"/>
  <c r="F541" i="23"/>
  <c r="F540" i="23"/>
  <c r="J539" i="23"/>
  <c r="I539" i="23"/>
  <c r="H539" i="23"/>
  <c r="G539" i="23"/>
  <c r="F538" i="23"/>
  <c r="F537" i="23"/>
  <c r="F536" i="23"/>
  <c r="F535" i="23"/>
  <c r="F534" i="23"/>
  <c r="F533" i="23"/>
  <c r="F532" i="23"/>
  <c r="F531" i="23"/>
  <c r="F530" i="23"/>
  <c r="F529" i="23"/>
  <c r="J528" i="23"/>
  <c r="J527" i="23" s="1"/>
  <c r="J526" i="23" s="1"/>
  <c r="I528" i="23"/>
  <c r="H528" i="23"/>
  <c r="G528" i="23"/>
  <c r="I527" i="23"/>
  <c r="F525" i="23"/>
  <c r="F524" i="23"/>
  <c r="F523" i="23" s="1"/>
  <c r="J523" i="23"/>
  <c r="I523" i="23"/>
  <c r="H523" i="23"/>
  <c r="G523" i="23"/>
  <c r="F522" i="23"/>
  <c r="F521" i="23"/>
  <c r="F520" i="23"/>
  <c r="F519" i="23"/>
  <c r="F518" i="23"/>
  <c r="F517" i="23"/>
  <c r="J516" i="23"/>
  <c r="I516" i="23"/>
  <c r="H516" i="23"/>
  <c r="G516" i="23"/>
  <c r="F515" i="23"/>
  <c r="F514" i="23"/>
  <c r="F513" i="23"/>
  <c r="F512" i="23"/>
  <c r="F511" i="23"/>
  <c r="F510" i="23"/>
  <c r="F509" i="23"/>
  <c r="F508" i="23"/>
  <c r="F507" i="23"/>
  <c r="F506" i="23"/>
  <c r="F505" i="23" s="1"/>
  <c r="J505" i="23"/>
  <c r="J504" i="23" s="1"/>
  <c r="J503" i="23" s="1"/>
  <c r="I505" i="23"/>
  <c r="H505" i="23"/>
  <c r="G505" i="23"/>
  <c r="G504" i="23"/>
  <c r="G503" i="23" s="1"/>
  <c r="F502" i="23"/>
  <c r="F501" i="23"/>
  <c r="J500" i="23"/>
  <c r="I500" i="23"/>
  <c r="H500" i="23"/>
  <c r="G500" i="23"/>
  <c r="F499" i="23"/>
  <c r="F498" i="23"/>
  <c r="F497" i="23"/>
  <c r="F496" i="23"/>
  <c r="F495" i="23"/>
  <c r="F494" i="23"/>
  <c r="F493" i="23" s="1"/>
  <c r="J493" i="23"/>
  <c r="I493" i="23"/>
  <c r="H493" i="23"/>
  <c r="G493" i="23"/>
  <c r="F492" i="23"/>
  <c r="F491" i="23"/>
  <c r="F490" i="23"/>
  <c r="F489" i="23"/>
  <c r="F488" i="23"/>
  <c r="F487" i="23"/>
  <c r="F486" i="23"/>
  <c r="F485" i="23"/>
  <c r="F484" i="23"/>
  <c r="F483" i="23"/>
  <c r="J482" i="23"/>
  <c r="J481" i="23" s="1"/>
  <c r="J480" i="23" s="1"/>
  <c r="I482" i="23"/>
  <c r="I481" i="23" s="1"/>
  <c r="I480" i="23" s="1"/>
  <c r="H482" i="23"/>
  <c r="G482" i="23"/>
  <c r="F479" i="23"/>
  <c r="F478" i="23"/>
  <c r="F477" i="23" s="1"/>
  <c r="J477" i="23"/>
  <c r="I477" i="23"/>
  <c r="H477" i="23"/>
  <c r="F476" i="23"/>
  <c r="F475" i="23"/>
  <c r="F474" i="23"/>
  <c r="F473" i="23"/>
  <c r="F472" i="23"/>
  <c r="F471" i="23"/>
  <c r="J470" i="23"/>
  <c r="I470" i="23"/>
  <c r="H470" i="23"/>
  <c r="G470" i="23"/>
  <c r="F469" i="23"/>
  <c r="F468" i="23"/>
  <c r="F467" i="23"/>
  <c r="F466" i="23"/>
  <c r="F465" i="23"/>
  <c r="F464" i="23"/>
  <c r="F463" i="23"/>
  <c r="F462" i="23"/>
  <c r="J461" i="23"/>
  <c r="J460" i="23" s="1"/>
  <c r="I461" i="23"/>
  <c r="H461" i="23"/>
  <c r="H460" i="23" s="1"/>
  <c r="G461" i="23"/>
  <c r="G460" i="23" s="1"/>
  <c r="G459" i="23" s="1"/>
  <c r="F458" i="23"/>
  <c r="F456" i="23" s="1"/>
  <c r="F457" i="23"/>
  <c r="J456" i="23"/>
  <c r="I456" i="23"/>
  <c r="H456" i="23"/>
  <c r="G456" i="23"/>
  <c r="F455" i="23"/>
  <c r="F454" i="23"/>
  <c r="F453" i="23"/>
  <c r="F452" i="23"/>
  <c r="F451" i="23"/>
  <c r="F450" i="23"/>
  <c r="J449" i="23"/>
  <c r="I449" i="23"/>
  <c r="H449" i="23"/>
  <c r="G449" i="23"/>
  <c r="F448" i="23"/>
  <c r="F447" i="23"/>
  <c r="F446" i="23"/>
  <c r="F445" i="23"/>
  <c r="F444" i="23"/>
  <c r="F443" i="23"/>
  <c r="F442" i="23"/>
  <c r="F441" i="23"/>
  <c r="F440" i="23"/>
  <c r="F439" i="23"/>
  <c r="J438" i="23"/>
  <c r="I438" i="23"/>
  <c r="H438" i="23"/>
  <c r="G438" i="23"/>
  <c r="J437" i="23"/>
  <c r="G437" i="23"/>
  <c r="G436" i="23" s="1"/>
  <c r="F435" i="23"/>
  <c r="F434" i="23"/>
  <c r="F433" i="23" s="1"/>
  <c r="J433" i="23"/>
  <c r="I433" i="23"/>
  <c r="H433" i="23"/>
  <c r="G433" i="23"/>
  <c r="F432" i="23"/>
  <c r="F431" i="23"/>
  <c r="F430" i="23"/>
  <c r="F429" i="23"/>
  <c r="F428" i="23"/>
  <c r="F427" i="23"/>
  <c r="J426" i="23"/>
  <c r="I426" i="23"/>
  <c r="H426" i="23"/>
  <c r="G426" i="23"/>
  <c r="F425" i="23"/>
  <c r="F424" i="23"/>
  <c r="F423" i="23"/>
  <c r="F422" i="23"/>
  <c r="F421" i="23"/>
  <c r="F420" i="23"/>
  <c r="F419" i="23"/>
  <c r="F418" i="23"/>
  <c r="F417" i="23"/>
  <c r="F416" i="23"/>
  <c r="J415" i="23"/>
  <c r="J414" i="23" s="1"/>
  <c r="J413" i="23" s="1"/>
  <c r="I415" i="23"/>
  <c r="H415" i="23"/>
  <c r="G415" i="23"/>
  <c r="G414" i="23" s="1"/>
  <c r="G413" i="23"/>
  <c r="F412" i="23"/>
  <c r="F411" i="23"/>
  <c r="F410" i="23" s="1"/>
  <c r="J410" i="23"/>
  <c r="I410" i="23"/>
  <c r="H410" i="23"/>
  <c r="G410" i="23"/>
  <c r="F409" i="23"/>
  <c r="F408" i="23"/>
  <c r="F407" i="23"/>
  <c r="F406" i="23"/>
  <c r="F405" i="23"/>
  <c r="F404" i="23"/>
  <c r="F403" i="23"/>
  <c r="F402" i="23"/>
  <c r="J401" i="23"/>
  <c r="I401" i="23"/>
  <c r="H401" i="23"/>
  <c r="G401" i="23"/>
  <c r="F400" i="23"/>
  <c r="F399" i="23"/>
  <c r="F398" i="23"/>
  <c r="F397" i="23"/>
  <c r="F396" i="23"/>
  <c r="F395" i="23"/>
  <c r="F394" i="23"/>
  <c r="F393" i="23"/>
  <c r="F392" i="23"/>
  <c r="F391" i="23"/>
  <c r="J390" i="23"/>
  <c r="J387" i="23" s="1"/>
  <c r="J386" i="23" s="1"/>
  <c r="I390" i="23"/>
  <c r="H390" i="23"/>
  <c r="G390" i="23"/>
  <c r="F389" i="23"/>
  <c r="J388" i="23"/>
  <c r="I388" i="23"/>
  <c r="H388" i="23"/>
  <c r="G388" i="23"/>
  <c r="G387" i="23" s="1"/>
  <c r="F388" i="23"/>
  <c r="F385" i="23"/>
  <c r="F384" i="23"/>
  <c r="J383" i="23"/>
  <c r="I383" i="23"/>
  <c r="H383" i="23"/>
  <c r="G383" i="23"/>
  <c r="F382" i="23"/>
  <c r="F381" i="23"/>
  <c r="F380" i="23"/>
  <c r="F379" i="23"/>
  <c r="F378" i="23"/>
  <c r="F377" i="23"/>
  <c r="J376" i="23"/>
  <c r="I376" i="23"/>
  <c r="H376" i="23"/>
  <c r="G376" i="23"/>
  <c r="F375" i="23"/>
  <c r="F374" i="23"/>
  <c r="F373" i="23"/>
  <c r="F372" i="23"/>
  <c r="F371" i="23"/>
  <c r="F370" i="23"/>
  <c r="F369" i="23"/>
  <c r="F368" i="23"/>
  <c r="J367" i="23"/>
  <c r="I367" i="23"/>
  <c r="I366" i="23" s="1"/>
  <c r="I365" i="23" s="1"/>
  <c r="H367" i="23"/>
  <c r="G367" i="23"/>
  <c r="G366" i="23"/>
  <c r="G365" i="23" s="1"/>
  <c r="F364" i="23"/>
  <c r="F363" i="23"/>
  <c r="F362" i="23"/>
  <c r="F361" i="23"/>
  <c r="F360" i="23" s="1"/>
  <c r="J360" i="23"/>
  <c r="I360" i="23"/>
  <c r="H360" i="23"/>
  <c r="G360" i="23"/>
  <c r="F359" i="23"/>
  <c r="F358" i="23"/>
  <c r="F357" i="23"/>
  <c r="F356" i="23"/>
  <c r="F355" i="23"/>
  <c r="F354" i="23"/>
  <c r="F353" i="23"/>
  <c r="F352" i="23"/>
  <c r="J351" i="23"/>
  <c r="I351" i="23"/>
  <c r="H351" i="23"/>
  <c r="G351" i="23"/>
  <c r="F350" i="23"/>
  <c r="F349" i="23"/>
  <c r="F348" i="23"/>
  <c r="F347" i="23"/>
  <c r="F346" i="23"/>
  <c r="F345" i="23"/>
  <c r="F344" i="23"/>
  <c r="F343" i="23"/>
  <c r="J342" i="23"/>
  <c r="I342" i="23"/>
  <c r="H342" i="23"/>
  <c r="G342" i="23"/>
  <c r="F341" i="23"/>
  <c r="F340" i="23"/>
  <c r="F339" i="23"/>
  <c r="F338" i="23"/>
  <c r="F337" i="23" s="1"/>
  <c r="J337" i="23"/>
  <c r="I337" i="23"/>
  <c r="H337" i="23"/>
  <c r="G337" i="23"/>
  <c r="F334" i="23"/>
  <c r="F333" i="23"/>
  <c r="F332" i="23" s="1"/>
  <c r="J332" i="23"/>
  <c r="I332" i="23"/>
  <c r="H332" i="23"/>
  <c r="G332" i="23"/>
  <c r="F331" i="23"/>
  <c r="F330" i="23"/>
  <c r="F329" i="23"/>
  <c r="F328" i="23"/>
  <c r="F327" i="23"/>
  <c r="F326" i="23"/>
  <c r="F325" i="23"/>
  <c r="F324" i="23"/>
  <c r="F323" i="23"/>
  <c r="F322" i="23"/>
  <c r="F321" i="23"/>
  <c r="F320" i="23"/>
  <c r="F319" i="23"/>
  <c r="F318" i="23"/>
  <c r="F317" i="23"/>
  <c r="F316" i="23"/>
  <c r="F315" i="23"/>
  <c r="F314" i="23"/>
  <c r="F313" i="23"/>
  <c r="F312" i="23"/>
  <c r="F311" i="23"/>
  <c r="J310" i="23"/>
  <c r="I310" i="23"/>
  <c r="H310" i="23"/>
  <c r="G310" i="23"/>
  <c r="F309" i="23"/>
  <c r="F308" i="23"/>
  <c r="F307" i="23"/>
  <c r="F306" i="23"/>
  <c r="F305" i="23"/>
  <c r="F304" i="23"/>
  <c r="F303" i="23"/>
  <c r="F302" i="23"/>
  <c r="F301" i="23"/>
  <c r="F300" i="23"/>
  <c r="J299" i="23"/>
  <c r="J298" i="23" s="1"/>
  <c r="J297" i="23" s="1"/>
  <c r="I299" i="23"/>
  <c r="H299" i="23"/>
  <c r="G299" i="23"/>
  <c r="F296" i="23"/>
  <c r="F294" i="23" s="1"/>
  <c r="F295" i="23"/>
  <c r="J294" i="23"/>
  <c r="I294" i="23"/>
  <c r="H294" i="23"/>
  <c r="G294" i="23"/>
  <c r="F293" i="23"/>
  <c r="F292" i="23"/>
  <c r="F291" i="23"/>
  <c r="F290" i="23"/>
  <c r="F289" i="23"/>
  <c r="F288" i="23"/>
  <c r="F287" i="23"/>
  <c r="F286" i="23"/>
  <c r="F285" i="23"/>
  <c r="F284" i="23"/>
  <c r="F283" i="23"/>
  <c r="F282" i="23"/>
  <c r="J281" i="23"/>
  <c r="I281" i="23"/>
  <c r="I269" i="23" s="1"/>
  <c r="I268" i="23" s="1"/>
  <c r="H281" i="23"/>
  <c r="H269" i="23" s="1"/>
  <c r="H268" i="23" s="1"/>
  <c r="G281" i="23"/>
  <c r="F280" i="23"/>
  <c r="F279" i="23"/>
  <c r="F278" i="23"/>
  <c r="F277" i="23"/>
  <c r="F276" i="23"/>
  <c r="F275" i="23"/>
  <c r="F274" i="23"/>
  <c r="F273" i="23"/>
  <c r="F272" i="23"/>
  <c r="F271" i="23"/>
  <c r="J270" i="23"/>
  <c r="J269" i="23" s="1"/>
  <c r="J268" i="23" s="1"/>
  <c r="I270" i="23"/>
  <c r="H270" i="23"/>
  <c r="G270" i="23"/>
  <c r="F267" i="23"/>
  <c r="F266" i="23"/>
  <c r="J265" i="23"/>
  <c r="I265" i="23"/>
  <c r="H265" i="23"/>
  <c r="G265" i="23"/>
  <c r="F265" i="23"/>
  <c r="F264" i="23"/>
  <c r="F263" i="23"/>
  <c r="F262" i="23"/>
  <c r="F261" i="23"/>
  <c r="F260" i="23"/>
  <c r="F259" i="23"/>
  <c r="F258" i="23"/>
  <c r="F257" i="23"/>
  <c r="F256" i="23"/>
  <c r="F255" i="23"/>
  <c r="F254" i="23"/>
  <c r="F253" i="23"/>
  <c r="F252" i="23"/>
  <c r="F251" i="23"/>
  <c r="F250" i="23"/>
  <c r="F249" i="23"/>
  <c r="J248" i="23"/>
  <c r="I248" i="23"/>
  <c r="H248" i="23"/>
  <c r="G248" i="23"/>
  <c r="F247" i="23"/>
  <c r="F246" i="23"/>
  <c r="F245" i="23"/>
  <c r="F244" i="23"/>
  <c r="F243" i="23"/>
  <c r="F242" i="23"/>
  <c r="F241" i="23"/>
  <c r="F240" i="23"/>
  <c r="F239" i="23"/>
  <c r="F238" i="23"/>
  <c r="F237" i="23"/>
  <c r="F236" i="23"/>
  <c r="J235" i="23"/>
  <c r="I235" i="23"/>
  <c r="H235" i="23"/>
  <c r="G235" i="23"/>
  <c r="F234" i="23"/>
  <c r="F233" i="23"/>
  <c r="F232" i="23"/>
  <c r="F231" i="23"/>
  <c r="J230" i="23"/>
  <c r="I230" i="23"/>
  <c r="H230" i="23"/>
  <c r="G230" i="23"/>
  <c r="F227" i="23"/>
  <c r="F225" i="23" s="1"/>
  <c r="F226" i="23"/>
  <c r="J225" i="23"/>
  <c r="I225" i="23"/>
  <c r="H225" i="23"/>
  <c r="G225" i="23"/>
  <c r="F224" i="23"/>
  <c r="F223" i="23"/>
  <c r="F222" i="23"/>
  <c r="J221" i="23"/>
  <c r="I221" i="23"/>
  <c r="H221" i="23"/>
  <c r="G221" i="23"/>
  <c r="F220" i="23"/>
  <c r="F219" i="23"/>
  <c r="F218" i="23"/>
  <c r="F217" i="23" s="1"/>
  <c r="J217" i="23"/>
  <c r="J216" i="23" s="1"/>
  <c r="J215" i="23" s="1"/>
  <c r="I217" i="23"/>
  <c r="I216" i="23" s="1"/>
  <c r="I215" i="23" s="1"/>
  <c r="H217" i="23"/>
  <c r="H216" i="23" s="1"/>
  <c r="H215" i="23" s="1"/>
  <c r="G217" i="23"/>
  <c r="G216" i="23" s="1"/>
  <c r="G215" i="23" s="1"/>
  <c r="F214" i="23"/>
  <c r="F213" i="23"/>
  <c r="F212" i="23" s="1"/>
  <c r="J212" i="23"/>
  <c r="I212" i="23"/>
  <c r="H212" i="23"/>
  <c r="G212" i="23"/>
  <c r="F211" i="23"/>
  <c r="F210" i="23"/>
  <c r="F209" i="23"/>
  <c r="F208" i="23"/>
  <c r="F207" i="23"/>
  <c r="F206" i="23"/>
  <c r="F205" i="23"/>
  <c r="F204" i="23"/>
  <c r="F203" i="23"/>
  <c r="F202" i="23"/>
  <c r="J201" i="23"/>
  <c r="I201" i="23"/>
  <c r="H201" i="23"/>
  <c r="G201" i="23"/>
  <c r="F200" i="23"/>
  <c r="F199" i="23"/>
  <c r="F198" i="23"/>
  <c r="F197" i="23"/>
  <c r="F196" i="23"/>
  <c r="F195" i="23"/>
  <c r="F194" i="23"/>
  <c r="F193" i="23"/>
  <c r="J192" i="23"/>
  <c r="I192" i="23"/>
  <c r="I191" i="23" s="1"/>
  <c r="H192" i="23"/>
  <c r="H191" i="23" s="1"/>
  <c r="H190" i="23" s="1"/>
  <c r="G192" i="23"/>
  <c r="G191" i="23" s="1"/>
  <c r="G190" i="23" s="1"/>
  <c r="J191" i="23"/>
  <c r="J190" i="23" s="1"/>
  <c r="F189" i="23"/>
  <c r="F188" i="23"/>
  <c r="F187" i="23" s="1"/>
  <c r="J187" i="23"/>
  <c r="I187" i="23"/>
  <c r="H187" i="23"/>
  <c r="G187" i="23"/>
  <c r="F186" i="23"/>
  <c r="F185" i="23"/>
  <c r="F184" i="23"/>
  <c r="F183" i="23"/>
  <c r="F182" i="23"/>
  <c r="F181" i="23"/>
  <c r="F180" i="23"/>
  <c r="F179" i="23"/>
  <c r="F178" i="23"/>
  <c r="F177" i="23"/>
  <c r="F176" i="23" s="1"/>
  <c r="J176" i="23"/>
  <c r="I176" i="23"/>
  <c r="H176" i="23"/>
  <c r="G176" i="23"/>
  <c r="F175" i="23"/>
  <c r="F174" i="23"/>
  <c r="F173" i="23"/>
  <c r="F172" i="23"/>
  <c r="F171" i="23"/>
  <c r="F170" i="23"/>
  <c r="F169" i="23"/>
  <c r="F168" i="23"/>
  <c r="F167" i="23" s="1"/>
  <c r="F166" i="23" s="1"/>
  <c r="J167" i="23"/>
  <c r="J166" i="23" s="1"/>
  <c r="J165" i="23" s="1"/>
  <c r="I167" i="23"/>
  <c r="H167" i="23"/>
  <c r="H166" i="23" s="1"/>
  <c r="G167" i="23"/>
  <c r="G166" i="23" s="1"/>
  <c r="F164" i="23"/>
  <c r="F163" i="23"/>
  <c r="J162" i="23"/>
  <c r="I162" i="23"/>
  <c r="H162" i="23"/>
  <c r="G162" i="23"/>
  <c r="F162" i="23"/>
  <c r="F161" i="23"/>
  <c r="F160" i="23"/>
  <c r="F159" i="23"/>
  <c r="F158" i="23"/>
  <c r="F157" i="23"/>
  <c r="F156" i="23"/>
  <c r="F155" i="23"/>
  <c r="F154" i="23"/>
  <c r="F153" i="23"/>
  <c r="F152" i="23"/>
  <c r="J151" i="23"/>
  <c r="I151" i="23"/>
  <c r="H151" i="23"/>
  <c r="G151" i="23"/>
  <c r="F151" i="23"/>
  <c r="F150" i="23"/>
  <c r="F149" i="23"/>
  <c r="F148" i="23"/>
  <c r="F147" i="23"/>
  <c r="F146" i="23"/>
  <c r="F145" i="23"/>
  <c r="F144" i="23"/>
  <c r="F143" i="23"/>
  <c r="F142" i="23" s="1"/>
  <c r="J142" i="23"/>
  <c r="J141" i="23" s="1"/>
  <c r="J140" i="23" s="1"/>
  <c r="I142" i="23"/>
  <c r="H142" i="23"/>
  <c r="H141" i="23" s="1"/>
  <c r="H140" i="23" s="1"/>
  <c r="G142" i="23"/>
  <c r="G141" i="23" s="1"/>
  <c r="G140" i="23" s="1"/>
  <c r="F139" i="23"/>
  <c r="F138" i="23"/>
  <c r="J137" i="23"/>
  <c r="I137" i="23"/>
  <c r="H137" i="23"/>
  <c r="G137" i="23"/>
  <c r="F136" i="23"/>
  <c r="F135" i="23"/>
  <c r="F134" i="23"/>
  <c r="F133" i="23"/>
  <c r="F132" i="23"/>
  <c r="J131" i="23"/>
  <c r="I131" i="23"/>
  <c r="H131" i="23"/>
  <c r="G131" i="23"/>
  <c r="F130" i="23"/>
  <c r="F129" i="23"/>
  <c r="F128" i="23"/>
  <c r="F127" i="23"/>
  <c r="F126" i="23"/>
  <c r="J125" i="23"/>
  <c r="I125" i="23"/>
  <c r="H125" i="23"/>
  <c r="G125" i="23"/>
  <c r="F124" i="23"/>
  <c r="J123" i="23"/>
  <c r="I123" i="23"/>
  <c r="H123" i="23"/>
  <c r="G123" i="23"/>
  <c r="F123" i="23"/>
  <c r="F122" i="23"/>
  <c r="F121" i="23" s="1"/>
  <c r="J121" i="23"/>
  <c r="I121" i="23"/>
  <c r="H121" i="23"/>
  <c r="G121" i="23"/>
  <c r="F118" i="23"/>
  <c r="H117" i="23"/>
  <c r="F117" i="23" s="1"/>
  <c r="F116" i="23" s="1"/>
  <c r="J116" i="23"/>
  <c r="I116" i="23"/>
  <c r="H116" i="23"/>
  <c r="G116" i="23"/>
  <c r="F115" i="23"/>
  <c r="F114" i="23"/>
  <c r="F113" i="23"/>
  <c r="F112" i="23"/>
  <c r="F111" i="23"/>
  <c r="F110" i="23"/>
  <c r="J109" i="23"/>
  <c r="I109" i="23"/>
  <c r="H109" i="23"/>
  <c r="G109" i="23"/>
  <c r="F108" i="23"/>
  <c r="F107" i="23"/>
  <c r="F106" i="23"/>
  <c r="F105" i="23" s="1"/>
  <c r="J105" i="23"/>
  <c r="I105" i="23"/>
  <c r="H105" i="23"/>
  <c r="G105" i="23"/>
  <c r="F104" i="23"/>
  <c r="J103" i="23"/>
  <c r="I103" i="23"/>
  <c r="H103" i="23"/>
  <c r="G103" i="23"/>
  <c r="F103" i="23"/>
  <c r="F102" i="23"/>
  <c r="F101" i="23" s="1"/>
  <c r="J101" i="23"/>
  <c r="I101" i="23"/>
  <c r="H101" i="23"/>
  <c r="G101" i="23"/>
  <c r="F98" i="23"/>
  <c r="F97" i="23"/>
  <c r="J96" i="23"/>
  <c r="I96" i="23"/>
  <c r="H96" i="23"/>
  <c r="G96" i="23"/>
  <c r="F96" i="23"/>
  <c r="F95" i="23"/>
  <c r="F94" i="23"/>
  <c r="J93" i="23"/>
  <c r="J89" i="23" s="1"/>
  <c r="J88" i="23" s="1"/>
  <c r="I93" i="23"/>
  <c r="I89" i="23" s="1"/>
  <c r="I88" i="23" s="1"/>
  <c r="H93" i="23"/>
  <c r="G93" i="23"/>
  <c r="F92" i="23"/>
  <c r="F91" i="23"/>
  <c r="J90" i="23"/>
  <c r="I90" i="23"/>
  <c r="H90" i="23"/>
  <c r="H89" i="23" s="1"/>
  <c r="H88" i="23" s="1"/>
  <c r="G90" i="23"/>
  <c r="G89" i="23" s="1"/>
  <c r="G88" i="23" s="1"/>
  <c r="F90" i="23"/>
  <c r="F87" i="23"/>
  <c r="F86" i="23"/>
  <c r="J85" i="23"/>
  <c r="I85" i="23"/>
  <c r="H85" i="23"/>
  <c r="G85" i="23"/>
  <c r="F84" i="23"/>
  <c r="F83" i="23"/>
  <c r="F82" i="23"/>
  <c r="F81" i="23"/>
  <c r="F80" i="23"/>
  <c r="F79" i="23"/>
  <c r="F78" i="23"/>
  <c r="F77" i="23"/>
  <c r="F76" i="23"/>
  <c r="F75" i="23"/>
  <c r="F74" i="23"/>
  <c r="F73" i="23"/>
  <c r="F72" i="23"/>
  <c r="F71" i="23"/>
  <c r="F70" i="23"/>
  <c r="F69" i="23"/>
  <c r="F68" i="23"/>
  <c r="F67" i="23"/>
  <c r="F66" i="23"/>
  <c r="F65" i="23"/>
  <c r="F64" i="23"/>
  <c r="F63" i="23"/>
  <c r="F62" i="23"/>
  <c r="F61" i="23"/>
  <c r="F60" i="23"/>
  <c r="F59" i="23"/>
  <c r="F58" i="23"/>
  <c r="F57" i="23"/>
  <c r="J56" i="23"/>
  <c r="J45" i="23" s="1"/>
  <c r="J44" i="23" s="1"/>
  <c r="I56" i="23"/>
  <c r="H56" i="23"/>
  <c r="G56" i="23"/>
  <c r="F55" i="23"/>
  <c r="F54" i="23"/>
  <c r="F53" i="23"/>
  <c r="F52" i="23"/>
  <c r="F51" i="23"/>
  <c r="F50" i="23"/>
  <c r="J49" i="23"/>
  <c r="I49" i="23"/>
  <c r="H49" i="23"/>
  <c r="G49" i="23"/>
  <c r="F49" i="23"/>
  <c r="F48" i="23"/>
  <c r="F46" i="23" s="1"/>
  <c r="F47" i="23"/>
  <c r="J46" i="23"/>
  <c r="I46" i="23"/>
  <c r="H46" i="23"/>
  <c r="G46" i="23"/>
  <c r="F43" i="23"/>
  <c r="F42" i="23" s="1"/>
  <c r="J42" i="23"/>
  <c r="I42" i="23"/>
  <c r="H42" i="23"/>
  <c r="G42" i="23"/>
  <c r="F41" i="23"/>
  <c r="F40" i="23"/>
  <c r="J39" i="23"/>
  <c r="I39" i="23"/>
  <c r="H39" i="23"/>
  <c r="G39" i="23"/>
  <c r="F39" i="23"/>
  <c r="F38" i="23"/>
  <c r="F37" i="23"/>
  <c r="F36" i="23"/>
  <c r="F35" i="23"/>
  <c r="F34" i="23"/>
  <c r="F33" i="23"/>
  <c r="F32" i="23"/>
  <c r="F31" i="23"/>
  <c r="F30" i="23"/>
  <c r="F29" i="23"/>
  <c r="J28" i="23"/>
  <c r="I28" i="23"/>
  <c r="H28" i="23"/>
  <c r="H27" i="23" s="1"/>
  <c r="G28" i="23"/>
  <c r="G27" i="23" s="1"/>
  <c r="G26" i="23" s="1"/>
  <c r="J27" i="23"/>
  <c r="I27" i="23"/>
  <c r="I26" i="23" s="1"/>
  <c r="F25" i="23"/>
  <c r="F24" i="23"/>
  <c r="J23" i="23"/>
  <c r="I23" i="23"/>
  <c r="H23" i="23"/>
  <c r="G23" i="23"/>
  <c r="F22" i="23"/>
  <c r="F21" i="23"/>
  <c r="F20" i="23"/>
  <c r="F19" i="23"/>
  <c r="F18" i="23"/>
  <c r="F17" i="23"/>
  <c r="F16" i="23"/>
  <c r="F15" i="23"/>
  <c r="J14" i="23"/>
  <c r="I14" i="23"/>
  <c r="H14" i="23"/>
  <c r="G14" i="23"/>
  <c r="G10" i="23" s="1"/>
  <c r="F13" i="23"/>
  <c r="F12" i="23"/>
  <c r="J11" i="23"/>
  <c r="I11" i="23"/>
  <c r="I10" i="23" s="1"/>
  <c r="H11" i="23"/>
  <c r="G11" i="23"/>
  <c r="F165" i="23" l="1"/>
  <c r="G1001" i="23"/>
  <c r="F109" i="23"/>
  <c r="F230" i="23"/>
  <c r="F229" i="23" s="1"/>
  <c r="F228" i="23" s="1"/>
  <c r="F539" i="23"/>
  <c r="F1052" i="23"/>
  <c r="F1366" i="23"/>
  <c r="F1365" i="23" s="1"/>
  <c r="F248" i="23"/>
  <c r="G1683" i="23"/>
  <c r="H45" i="23"/>
  <c r="H44" i="23" s="1"/>
  <c r="F383" i="23"/>
  <c r="H459" i="23"/>
  <c r="J26" i="23"/>
  <c r="J366" i="23"/>
  <c r="J365" i="23" s="1"/>
  <c r="F1638" i="23"/>
  <c r="F1637" i="23" s="1"/>
  <c r="F1587" i="23"/>
  <c r="F1586" i="23" s="1"/>
  <c r="J741" i="23"/>
  <c r="J740" i="23" s="1"/>
  <c r="H962" i="23"/>
  <c r="F684" i="23"/>
  <c r="F683" i="23" s="1"/>
  <c r="F56" i="23"/>
  <c r="F45" i="23" s="1"/>
  <c r="H26" i="23"/>
  <c r="G45" i="23"/>
  <c r="G44" i="23" s="1"/>
  <c r="H387" i="23"/>
  <c r="H386" i="23" s="1"/>
  <c r="G572" i="23"/>
  <c r="H165" i="23"/>
  <c r="G778" i="23"/>
  <c r="I1315" i="23"/>
  <c r="I1727" i="23"/>
  <c r="I1726" i="23" s="1"/>
  <c r="I1724" i="23" s="1"/>
  <c r="F845" i="23"/>
  <c r="F918" i="23"/>
  <c r="F910" i="23" s="1"/>
  <c r="F1038" i="23"/>
  <c r="F1063" i="23"/>
  <c r="F1221" i="23"/>
  <c r="F1378" i="23"/>
  <c r="H1683" i="23"/>
  <c r="H1682" i="23" s="1"/>
  <c r="F11" i="23"/>
  <c r="F10" i="23" s="1"/>
  <c r="I45" i="23"/>
  <c r="I44" i="23" s="1"/>
  <c r="F125" i="23"/>
  <c r="I166" i="23"/>
  <c r="I165" i="23" s="1"/>
  <c r="G269" i="23"/>
  <c r="G268" i="23" s="1"/>
  <c r="F281" i="23"/>
  <c r="F376" i="23"/>
  <c r="G550" i="23"/>
  <c r="G549" i="23" s="1"/>
  <c r="G613" i="23"/>
  <c r="G612" i="23" s="1"/>
  <c r="H638" i="23"/>
  <c r="H637" i="23" s="1"/>
  <c r="H924" i="23"/>
  <c r="H923" i="23" s="1"/>
  <c r="H1002" i="23"/>
  <c r="H1001" i="23" s="1"/>
  <c r="H1018" i="23"/>
  <c r="H1017" i="23" s="1"/>
  <c r="I1261" i="23"/>
  <c r="I1260" i="23" s="1"/>
  <c r="F1362" i="23"/>
  <c r="H1472" i="23"/>
  <c r="H1471" i="23" s="1"/>
  <c r="F1566" i="23"/>
  <c r="G1620" i="23"/>
  <c r="G1619" i="23" s="1"/>
  <c r="G1542" i="23" s="1"/>
  <c r="I1638" i="23"/>
  <c r="I1637" i="23" s="1"/>
  <c r="G1661" i="23"/>
  <c r="G1660" i="23" s="1"/>
  <c r="J1661" i="23"/>
  <c r="J1660" i="23" s="1"/>
  <c r="F1679" i="23"/>
  <c r="F1728" i="23"/>
  <c r="F310" i="23"/>
  <c r="H1217" i="23"/>
  <c r="H1216" i="23" s="1"/>
  <c r="J1495" i="23"/>
  <c r="J1388" i="23" s="1"/>
  <c r="G1545" i="23"/>
  <c r="G1544" i="23" s="1"/>
  <c r="G120" i="23"/>
  <c r="G119" i="23" s="1"/>
  <c r="H298" i="23"/>
  <c r="H297" i="23" s="1"/>
  <c r="F449" i="23"/>
  <c r="I460" i="23"/>
  <c r="I459" i="23" s="1"/>
  <c r="F482" i="23"/>
  <c r="F516" i="23"/>
  <c r="J550" i="23"/>
  <c r="J549" i="23" s="1"/>
  <c r="F574" i="23"/>
  <c r="F573" i="23" s="1"/>
  <c r="F747" i="23"/>
  <c r="F741" i="23" s="1"/>
  <c r="F740" i="23" s="1"/>
  <c r="F963" i="23"/>
  <c r="F1018" i="23"/>
  <c r="F1017" i="23" s="1"/>
  <c r="G1071" i="23"/>
  <c r="G1171" i="23"/>
  <c r="G1170" i="23" s="1"/>
  <c r="F1351" i="23"/>
  <c r="H1365" i="23"/>
  <c r="F1594" i="23"/>
  <c r="H1708" i="23"/>
  <c r="H1707" i="23" s="1"/>
  <c r="H1705" i="23" s="1"/>
  <c r="F1764" i="23"/>
  <c r="F1775" i="23"/>
  <c r="G1791" i="23"/>
  <c r="G1790" i="23" s="1"/>
  <c r="G1788" i="23" s="1"/>
  <c r="G100" i="23"/>
  <c r="G99" i="23" s="1"/>
  <c r="F201" i="23"/>
  <c r="I298" i="23"/>
  <c r="I297" i="23" s="1"/>
  <c r="G298" i="23"/>
  <c r="G297" i="23" s="1"/>
  <c r="J336" i="23"/>
  <c r="J335" i="23" s="1"/>
  <c r="F426" i="23"/>
  <c r="J459" i="23"/>
  <c r="F694" i="23"/>
  <c r="I707" i="23"/>
  <c r="I706" i="23" s="1"/>
  <c r="G707" i="23"/>
  <c r="G706" i="23" s="1"/>
  <c r="F742" i="23"/>
  <c r="F813" i="23"/>
  <c r="F802" i="23" s="1"/>
  <c r="F801" i="23" s="1"/>
  <c r="I885" i="23"/>
  <c r="I884" i="23" s="1"/>
  <c r="I882" i="23" s="1"/>
  <c r="J950" i="23"/>
  <c r="J949" i="23" s="1"/>
  <c r="F970" i="23"/>
  <c r="F977" i="23"/>
  <c r="F976" i="23" s="1"/>
  <c r="F983" i="23"/>
  <c r="J1034" i="23"/>
  <c r="J1033" i="23" s="1"/>
  <c r="H1072" i="23"/>
  <c r="H1071" i="23" s="1"/>
  <c r="F1306" i="23"/>
  <c r="F1312" i="23"/>
  <c r="I1545" i="23"/>
  <c r="I1544" i="23" s="1"/>
  <c r="F1583" i="23"/>
  <c r="H1791" i="23"/>
  <c r="H1790" i="23" s="1"/>
  <c r="H1788" i="23" s="1"/>
  <c r="G1707" i="23"/>
  <c r="G1705" i="23" s="1"/>
  <c r="F192" i="23"/>
  <c r="F191" i="23" s="1"/>
  <c r="F190" i="23" s="1"/>
  <c r="H1661" i="23"/>
  <c r="H1660" i="23" s="1"/>
  <c r="G386" i="23"/>
  <c r="F1298" i="23"/>
  <c r="F950" i="23"/>
  <c r="F949" i="23" s="1"/>
  <c r="F1344" i="23"/>
  <c r="F1532" i="23"/>
  <c r="G229" i="23"/>
  <c r="G228" i="23" s="1"/>
  <c r="F662" i="23"/>
  <c r="J779" i="23"/>
  <c r="J778" i="23" s="1"/>
  <c r="F835" i="23"/>
  <c r="J1791" i="23"/>
  <c r="J1790" i="23" s="1"/>
  <c r="J1788" i="23" s="1"/>
  <c r="F28" i="23"/>
  <c r="F27" i="23" s="1"/>
  <c r="F26" i="23" s="1"/>
  <c r="F137" i="23"/>
  <c r="H229" i="23"/>
  <c r="H228" i="23" s="1"/>
  <c r="G593" i="23"/>
  <c r="J638" i="23"/>
  <c r="J637" i="23" s="1"/>
  <c r="G684" i="23"/>
  <c r="G683" i="23" s="1"/>
  <c r="H741" i="23"/>
  <c r="H740" i="23" s="1"/>
  <c r="G741" i="23"/>
  <c r="G740" i="23" s="1"/>
  <c r="G802" i="23"/>
  <c r="G801" i="23" s="1"/>
  <c r="I824" i="23"/>
  <c r="I823" i="23" s="1"/>
  <c r="F828" i="23"/>
  <c r="G844" i="23"/>
  <c r="G843" i="23" s="1"/>
  <c r="H858" i="23"/>
  <c r="H857" i="23" s="1"/>
  <c r="F862" i="23"/>
  <c r="H898" i="23"/>
  <c r="H897" i="23" s="1"/>
  <c r="H911" i="23"/>
  <c r="H910" i="23" s="1"/>
  <c r="G1143" i="23"/>
  <c r="I1302" i="23"/>
  <c r="I1301" i="23" s="1"/>
  <c r="I1472" i="23"/>
  <c r="I1471" i="23" s="1"/>
  <c r="I1388" i="23" s="1"/>
  <c r="F1616" i="23"/>
  <c r="F1630" i="23"/>
  <c r="F1748" i="23"/>
  <c r="F757" i="23"/>
  <c r="G1017" i="23"/>
  <c r="H100" i="23"/>
  <c r="H99" i="23" s="1"/>
  <c r="F671" i="23"/>
  <c r="I1072" i="23"/>
  <c r="I1071" i="23" s="1"/>
  <c r="I1770" i="23"/>
  <c r="F14" i="23"/>
  <c r="J792" i="23"/>
  <c r="F871" i="23"/>
  <c r="F1511" i="23"/>
  <c r="F1496" i="23" s="1"/>
  <c r="F1495" i="23" s="1"/>
  <c r="G1726" i="23"/>
  <c r="G1724" i="23" s="1"/>
  <c r="J1770" i="23"/>
  <c r="J1769" i="23" s="1"/>
  <c r="J1767" i="23" s="1"/>
  <c r="I229" i="23"/>
  <c r="I228" i="23" s="1"/>
  <c r="H414" i="23"/>
  <c r="H413" i="23" s="1"/>
  <c r="J436" i="23"/>
  <c r="G481" i="23"/>
  <c r="G480" i="23" s="1"/>
  <c r="H504" i="23"/>
  <c r="H503" i="23" s="1"/>
  <c r="F546" i="23"/>
  <c r="F641" i="23"/>
  <c r="F650" i="23"/>
  <c r="J824" i="23"/>
  <c r="J823" i="23" s="1"/>
  <c r="H844" i="23"/>
  <c r="H843" i="23" s="1"/>
  <c r="I858" i="23"/>
  <c r="I857" i="23" s="1"/>
  <c r="G885" i="23"/>
  <c r="G884" i="23" s="1"/>
  <c r="I898" i="23"/>
  <c r="I897" i="23" s="1"/>
  <c r="I911" i="23"/>
  <c r="I910" i="23" s="1"/>
  <c r="I976" i="23"/>
  <c r="I975" i="23" s="1"/>
  <c r="F1011" i="23"/>
  <c r="F1155" i="23"/>
  <c r="H1143" i="23"/>
  <c r="J1472" i="23"/>
  <c r="J1471" i="23" s="1"/>
  <c r="F1603" i="23"/>
  <c r="F1648" i="23"/>
  <c r="F1741" i="23"/>
  <c r="F1358" i="23"/>
  <c r="G1638" i="23"/>
  <c r="G1637" i="23" s="1"/>
  <c r="I573" i="23"/>
  <c r="I572" i="23" s="1"/>
  <c r="F401" i="23"/>
  <c r="F470" i="23"/>
  <c r="G1302" i="23"/>
  <c r="G1301" i="23" s="1"/>
  <c r="G1587" i="23"/>
  <c r="G1586" i="23" s="1"/>
  <c r="F235" i="23"/>
  <c r="F461" i="23"/>
  <c r="F460" i="23" s="1"/>
  <c r="F459" i="23" s="1"/>
  <c r="G963" i="23"/>
  <c r="G962" i="23" s="1"/>
  <c r="G882" i="23" s="1"/>
  <c r="F1335" i="23"/>
  <c r="F1334" i="23" s="1"/>
  <c r="F1606" i="23"/>
  <c r="F131" i="23"/>
  <c r="F221" i="23"/>
  <c r="F216" i="23" s="1"/>
  <c r="F215" i="23" s="1"/>
  <c r="J229" i="23"/>
  <c r="J228" i="23" s="1"/>
  <c r="H366" i="23"/>
  <c r="H365" i="23" s="1"/>
  <c r="I387" i="23"/>
  <c r="I386" i="23" s="1"/>
  <c r="I414" i="23"/>
  <c r="I413" i="23" s="1"/>
  <c r="H481" i="23"/>
  <c r="H480" i="23" s="1"/>
  <c r="I504" i="23"/>
  <c r="I503" i="23" s="1"/>
  <c r="F562" i="23"/>
  <c r="I802" i="23"/>
  <c r="I801" i="23" s="1"/>
  <c r="F825" i="23"/>
  <c r="F824" i="23" s="1"/>
  <c r="F823" i="23" s="1"/>
  <c r="I844" i="23"/>
  <c r="I843" i="23" s="1"/>
  <c r="J858" i="23"/>
  <c r="J857" i="23" s="1"/>
  <c r="H885" i="23"/>
  <c r="H884" i="23" s="1"/>
  <c r="H882" i="23" s="1"/>
  <c r="J898" i="23"/>
  <c r="J897" i="23" s="1"/>
  <c r="J882" i="23" s="1"/>
  <c r="J911" i="23"/>
  <c r="J910" i="23" s="1"/>
  <c r="F944" i="23"/>
  <c r="F993" i="23"/>
  <c r="F1022" i="23"/>
  <c r="F1090" i="23"/>
  <c r="F1140" i="23"/>
  <c r="F1179" i="23"/>
  <c r="F1213" i="23"/>
  <c r="F1303" i="23"/>
  <c r="F1302" i="23" s="1"/>
  <c r="F1301" i="23" s="1"/>
  <c r="H1358" i="23"/>
  <c r="I1366" i="23"/>
  <c r="I1365" i="23" s="1"/>
  <c r="J1520" i="23"/>
  <c r="J1638" i="23"/>
  <c r="J1637" i="23" s="1"/>
  <c r="F1662" i="23"/>
  <c r="F1661" i="23" s="1"/>
  <c r="F1660" i="23" s="1"/>
  <c r="H1727" i="23"/>
  <c r="H1726" i="23" s="1"/>
  <c r="H1724" i="23" s="1"/>
  <c r="I1747" i="23"/>
  <c r="I1746" i="23" s="1"/>
  <c r="I1744" i="23" s="1"/>
  <c r="F270" i="23"/>
  <c r="F269" i="23" s="1"/>
  <c r="F268" i="23" s="1"/>
  <c r="F1620" i="23"/>
  <c r="F1619" i="23" s="1"/>
  <c r="F93" i="23"/>
  <c r="F89" i="23" s="1"/>
  <c r="F88" i="23" s="1"/>
  <c r="F551" i="23"/>
  <c r="F550" i="23" s="1"/>
  <c r="F549" i="23" s="1"/>
  <c r="F657" i="23"/>
  <c r="F1043" i="23"/>
  <c r="F708" i="23"/>
  <c r="F707" i="23" s="1"/>
  <c r="F706" i="23" s="1"/>
  <c r="I949" i="23"/>
  <c r="H120" i="23"/>
  <c r="H119" i="23" s="1"/>
  <c r="I120" i="23"/>
  <c r="I119" i="23" s="1"/>
  <c r="F299" i="23"/>
  <c r="F298" i="23" s="1"/>
  <c r="F297" i="23" s="1"/>
  <c r="H336" i="23"/>
  <c r="H335" i="23" s="1"/>
  <c r="H10" i="23"/>
  <c r="I100" i="23"/>
  <c r="I99" i="23" s="1"/>
  <c r="J100" i="23"/>
  <c r="J99" i="23" s="1"/>
  <c r="F858" i="23"/>
  <c r="F857" i="23" s="1"/>
  <c r="I1661" i="23"/>
  <c r="I1660" i="23" s="1"/>
  <c r="F100" i="23"/>
  <c r="F99" i="23" s="1"/>
  <c r="J10" i="23"/>
  <c r="J120" i="23"/>
  <c r="J119" i="23" s="1"/>
  <c r="I336" i="23"/>
  <c r="I335" i="23" s="1"/>
  <c r="F438" i="23"/>
  <c r="F595" i="23"/>
  <c r="F594" i="23" s="1"/>
  <c r="F593" i="23" s="1"/>
  <c r="F120" i="23"/>
  <c r="F119" i="23" s="1"/>
  <c r="I141" i="23"/>
  <c r="I140" i="23" s="1"/>
  <c r="G165" i="23"/>
  <c r="F996" i="23"/>
  <c r="F1232" i="23"/>
  <c r="F1217" i="23" s="1"/>
  <c r="F1216" i="23" s="1"/>
  <c r="F1425" i="23"/>
  <c r="H706" i="23"/>
  <c r="F614" i="23"/>
  <c r="F1274" i="23"/>
  <c r="G1272" i="23"/>
  <c r="G1261" i="23" s="1"/>
  <c r="G1260" i="23" s="1"/>
  <c r="I9" i="23"/>
  <c r="F1034" i="23"/>
  <c r="F1033" i="23" s="1"/>
  <c r="F481" i="23"/>
  <c r="F367" i="23"/>
  <c r="H1094" i="23"/>
  <c r="H1093" i="23" s="1"/>
  <c r="F9" i="23"/>
  <c r="F85" i="23"/>
  <c r="F44" i="23" s="1"/>
  <c r="F141" i="23"/>
  <c r="F140" i="23" s="1"/>
  <c r="I190" i="23"/>
  <c r="I1217" i="23"/>
  <c r="I1216" i="23" s="1"/>
  <c r="F1521" i="23"/>
  <c r="F1520" i="23" s="1"/>
  <c r="F1519" i="23" s="1"/>
  <c r="G9" i="23"/>
  <c r="F572" i="23"/>
  <c r="F1624" i="23"/>
  <c r="G1425" i="23"/>
  <c r="G1424" i="23" s="1"/>
  <c r="F989" i="23"/>
  <c r="F1006" i="23"/>
  <c r="F1002" i="23" s="1"/>
  <c r="F1001" i="23" s="1"/>
  <c r="H1261" i="23"/>
  <c r="H1260" i="23" s="1"/>
  <c r="F1476" i="23"/>
  <c r="F1472" i="23" s="1"/>
  <c r="F1471" i="23" s="1"/>
  <c r="H1619" i="23"/>
  <c r="J1708" i="23"/>
  <c r="J1707" i="23" s="1"/>
  <c r="J1705" i="23" s="1"/>
  <c r="F390" i="23"/>
  <c r="F415" i="23"/>
  <c r="F638" i="23"/>
  <c r="J1094" i="23"/>
  <c r="J1093" i="23" s="1"/>
  <c r="F1051" i="23"/>
  <c r="F1149" i="23"/>
  <c r="F1144" i="23" s="1"/>
  <c r="F1167" i="23"/>
  <c r="F1709" i="23"/>
  <c r="F1708" i="23" s="1"/>
  <c r="F1707" i="23" s="1"/>
  <c r="F1705" i="23" s="1"/>
  <c r="F1737" i="23"/>
  <c r="J572" i="23"/>
  <c r="G661" i="23"/>
  <c r="G660" i="23" s="1"/>
  <c r="F941" i="23"/>
  <c r="F937" i="23" s="1"/>
  <c r="F936" i="23" s="1"/>
  <c r="G1051" i="23"/>
  <c r="F1190" i="23"/>
  <c r="F1171" i="23" s="1"/>
  <c r="F1170" i="23" s="1"/>
  <c r="J1302" i="23"/>
  <c r="J1301" i="23" s="1"/>
  <c r="F1410" i="23"/>
  <c r="G1472" i="23"/>
  <c r="G1471" i="23" s="1"/>
  <c r="I1542" i="23"/>
  <c r="G1682" i="23"/>
  <c r="F1693" i="23"/>
  <c r="F1683" i="23" s="1"/>
  <c r="F1702" i="23"/>
  <c r="F1761" i="23"/>
  <c r="F1753" i="23" s="1"/>
  <c r="G1753" i="23"/>
  <c r="G1747" i="23" s="1"/>
  <c r="G1746" i="23" s="1"/>
  <c r="G1744" i="23" s="1"/>
  <c r="F528" i="23"/>
  <c r="F504" i="23"/>
  <c r="F503" i="23" s="1"/>
  <c r="J1602" i="23"/>
  <c r="J1601" i="23" s="1"/>
  <c r="I1051" i="23"/>
  <c r="I1144" i="23"/>
  <c r="I1143" i="23" s="1"/>
  <c r="F1551" i="23"/>
  <c r="F1545" i="23" s="1"/>
  <c r="F1544" i="23" s="1"/>
  <c r="J1682" i="23"/>
  <c r="F1796" i="23"/>
  <c r="F1791" i="23" s="1"/>
  <c r="F1790" i="23" s="1"/>
  <c r="F1788" i="23" s="1"/>
  <c r="H437" i="23"/>
  <c r="H436" i="23" s="1"/>
  <c r="I526" i="23"/>
  <c r="F590" i="23"/>
  <c r="H684" i="23"/>
  <c r="H683" i="23" s="1"/>
  <c r="F780" i="23"/>
  <c r="F849" i="23"/>
  <c r="F844" i="23" s="1"/>
  <c r="F843" i="23" s="1"/>
  <c r="J1051" i="23"/>
  <c r="I1170" i="23"/>
  <c r="I1520" i="23"/>
  <c r="I1519" i="23" s="1"/>
  <c r="H1545" i="23"/>
  <c r="H1544" i="23" s="1"/>
  <c r="I1769" i="23"/>
  <c r="I1767" i="23" s="1"/>
  <c r="F1397" i="23"/>
  <c r="F1391" i="23" s="1"/>
  <c r="F1390" i="23" s="1"/>
  <c r="I437" i="23"/>
  <c r="I436" i="23" s="1"/>
  <c r="G527" i="23"/>
  <c r="G526" i="23" s="1"/>
  <c r="F625" i="23"/>
  <c r="I684" i="23"/>
  <c r="I683" i="23" s="1"/>
  <c r="F719" i="23"/>
  <c r="F786" i="23"/>
  <c r="F792" i="23"/>
  <c r="F889" i="23"/>
  <c r="F925" i="23"/>
  <c r="F924" i="23" s="1"/>
  <c r="J1170" i="23"/>
  <c r="J1519" i="23"/>
  <c r="F1770" i="23"/>
  <c r="F1769" i="23" s="1"/>
  <c r="F1767" i="23" s="1"/>
  <c r="F1111" i="23"/>
  <c r="F23" i="23"/>
  <c r="G336" i="23"/>
  <c r="G335" i="23" s="1"/>
  <c r="F342" i="23"/>
  <c r="F351" i="23"/>
  <c r="F500" i="23"/>
  <c r="H527" i="23"/>
  <c r="H526" i="23" s="1"/>
  <c r="F885" i="23"/>
  <c r="F884" i="23" s="1"/>
  <c r="F902" i="23"/>
  <c r="F898" i="23" s="1"/>
  <c r="F897" i="23" s="1"/>
  <c r="F931" i="23"/>
  <c r="F1076" i="23"/>
  <c r="F1085" i="23"/>
  <c r="F1098" i="23"/>
  <c r="F1293" i="23"/>
  <c r="H1272" i="23"/>
  <c r="F1316" i="23"/>
  <c r="F1325" i="23"/>
  <c r="G1334" i="23"/>
  <c r="H1390" i="23"/>
  <c r="F1468" i="23"/>
  <c r="J1545" i="23"/>
  <c r="J1544" i="23" s="1"/>
  <c r="J1542" i="23" s="1"/>
  <c r="F9" i="4"/>
  <c r="D69" i="3"/>
  <c r="F1094" i="23" l="1"/>
  <c r="F1093" i="23" s="1"/>
  <c r="F366" i="23"/>
  <c r="F365" i="23" s="1"/>
  <c r="F1072" i="23"/>
  <c r="F1071" i="23" s="1"/>
  <c r="F1143" i="23"/>
  <c r="F480" i="23"/>
  <c r="H1049" i="23"/>
  <c r="F975" i="23"/>
  <c r="F437" i="23"/>
  <c r="F436" i="23" s="1"/>
  <c r="F661" i="23"/>
  <c r="F660" i="23" s="1"/>
  <c r="F414" i="23"/>
  <c r="F413" i="23" s="1"/>
  <c r="F1602" i="23"/>
  <c r="F1601" i="23" s="1"/>
  <c r="F1542" i="23" s="1"/>
  <c r="H1388" i="23"/>
  <c r="G1049" i="23"/>
  <c r="F336" i="23"/>
  <c r="F335" i="23" s="1"/>
  <c r="F387" i="23"/>
  <c r="F386" i="23" s="1"/>
  <c r="F1424" i="23"/>
  <c r="F1388" i="23" s="1"/>
  <c r="F962" i="23"/>
  <c r="F527" i="23"/>
  <c r="F526" i="23" s="1"/>
  <c r="F637" i="23"/>
  <c r="F1747" i="23"/>
  <c r="F1746" i="23" s="1"/>
  <c r="F1744" i="23" s="1"/>
  <c r="J1049" i="23"/>
  <c r="F1682" i="23"/>
  <c r="F1727" i="23"/>
  <c r="F1726" i="23" s="1"/>
  <c r="F1724" i="23" s="1"/>
  <c r="I1049" i="23"/>
  <c r="F988" i="23"/>
  <c r="F1272" i="23"/>
  <c r="F1261" i="23" s="1"/>
  <c r="F1260" i="23" s="1"/>
  <c r="F1049" i="23" s="1"/>
  <c r="F779" i="23"/>
  <c r="F778" i="23" s="1"/>
  <c r="J9" i="23"/>
  <c r="G1388" i="23"/>
  <c r="F613" i="23"/>
  <c r="F612" i="23" s="1"/>
  <c r="G7" i="23"/>
  <c r="F1315" i="23"/>
  <c r="H1542" i="23"/>
  <c r="I7" i="23"/>
  <c r="H9" i="23"/>
  <c r="F923" i="23"/>
  <c r="F882" i="23" s="1"/>
  <c r="G20" i="3"/>
  <c r="F57" i="3"/>
  <c r="G58" i="3"/>
  <c r="G1808" i="23" l="1"/>
  <c r="I1808" i="23"/>
  <c r="F7" i="23"/>
  <c r="F1808" i="23" s="1"/>
  <c r="J7" i="23"/>
  <c r="J1808" i="23" s="1"/>
  <c r="H7" i="23"/>
  <c r="H1808" i="23" s="1"/>
  <c r="G54" i="3"/>
  <c r="G70" i="3" s="1"/>
  <c r="E1001" i="13"/>
  <c r="F1003" i="13"/>
  <c r="F1001" i="13"/>
  <c r="F1000" i="13"/>
  <c r="E997" i="13"/>
  <c r="E996" i="13" s="1"/>
  <c r="F999" i="13"/>
  <c r="F997" i="13"/>
  <c r="F996" i="13"/>
  <c r="F844" i="13"/>
  <c r="F843" i="13"/>
  <c r="F842" i="13"/>
  <c r="I281" i="1"/>
  <c r="I249" i="1" l="1"/>
  <c r="I247" i="1"/>
  <c r="I225" i="1" l="1"/>
  <c r="D49" i="3" l="1"/>
  <c r="H109" i="10" l="1"/>
  <c r="H112" i="10"/>
  <c r="H15" i="10"/>
  <c r="H18" i="10"/>
  <c r="Z248" i="13" l="1"/>
  <c r="Z250" i="13"/>
  <c r="D39" i="3" l="1"/>
  <c r="F7" i="16" l="1"/>
  <c r="G7" i="16"/>
  <c r="E15" i="16"/>
  <c r="G12" i="16"/>
  <c r="E14" i="16"/>
  <c r="E13" i="16"/>
  <c r="E12" i="16" l="1"/>
  <c r="E13" i="4"/>
  <c r="E6" i="14" l="1"/>
  <c r="C5" i="22" l="1"/>
  <c r="D5" i="22"/>
  <c r="C8" i="22"/>
  <c r="D8" i="22"/>
  <c r="C14" i="22"/>
  <c r="D14" i="22"/>
  <c r="C16" i="22"/>
  <c r="D16" i="22"/>
  <c r="C19" i="22"/>
  <c r="D19" i="22"/>
  <c r="C21" i="22"/>
  <c r="D21" i="22"/>
  <c r="Q530" i="22"/>
  <c r="D18" i="22" l="1"/>
  <c r="C18" i="22"/>
  <c r="D4" i="22"/>
  <c r="D23" i="22" s="1"/>
  <c r="C4" i="22"/>
  <c r="C23" i="22" l="1"/>
  <c r="T383" i="13"/>
  <c r="T380" i="13"/>
  <c r="T382" i="13"/>
  <c r="T381" i="13"/>
  <c r="T305" i="13"/>
  <c r="T304" i="13"/>
  <c r="T303" i="13"/>
  <c r="T301" i="13"/>
  <c r="F26" i="21" l="1"/>
  <c r="E26" i="21"/>
  <c r="D25" i="21"/>
  <c r="D24" i="21"/>
  <c r="D23" i="21"/>
  <c r="F16" i="21"/>
  <c r="E16" i="21"/>
  <c r="D15" i="21"/>
  <c r="D16" i="21" s="1"/>
  <c r="F8" i="21"/>
  <c r="E8" i="21"/>
  <c r="D7" i="21"/>
  <c r="D8" i="21" s="1"/>
  <c r="F23" i="20"/>
  <c r="E23" i="20"/>
  <c r="D22" i="20"/>
  <c r="D21" i="20"/>
  <c r="F16" i="20"/>
  <c r="E16" i="20"/>
  <c r="D15" i="20"/>
  <c r="D16" i="20" s="1"/>
  <c r="F8" i="20"/>
  <c r="E8" i="20"/>
  <c r="D7" i="20"/>
  <c r="D8" i="20" s="1"/>
  <c r="F20" i="19"/>
  <c r="E20" i="19"/>
  <c r="D19" i="19"/>
  <c r="D18" i="19"/>
  <c r="D17" i="19"/>
  <c r="D16" i="19"/>
  <c r="F11" i="19"/>
  <c r="E11" i="19"/>
  <c r="D10" i="19"/>
  <c r="D9" i="19"/>
  <c r="D8" i="19"/>
  <c r="D7" i="19"/>
  <c r="F43" i="18"/>
  <c r="E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F23" i="18"/>
  <c r="E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Z589" i="13"/>
  <c r="Z590" i="13"/>
  <c r="D26" i="21" l="1"/>
  <c r="D20" i="19"/>
  <c r="D43" i="18"/>
  <c r="D23" i="20"/>
  <c r="D23" i="18"/>
  <c r="D11" i="19"/>
  <c r="G34" i="4"/>
  <c r="F34" i="4"/>
  <c r="E34" i="4" s="1"/>
  <c r="E21" i="4"/>
  <c r="F19" i="3" l="1"/>
  <c r="F12" i="16" l="1"/>
  <c r="E9" i="16"/>
  <c r="E8" i="16"/>
  <c r="F10" i="16"/>
  <c r="G10" i="16"/>
  <c r="E11" i="16"/>
  <c r="E10" i="16" s="1"/>
  <c r="Q538" i="16"/>
  <c r="F16" i="16" l="1"/>
  <c r="E7" i="16"/>
  <c r="E16" i="16" s="1"/>
  <c r="E7" i="14"/>
  <c r="F7" i="14"/>
  <c r="G7" i="14"/>
  <c r="Q534" i="14"/>
  <c r="AM1888" i="13" l="1"/>
  <c r="AO1888" i="13" s="1"/>
  <c r="AJ1867" i="13"/>
  <c r="AI1867" i="13"/>
  <c r="AH1867" i="13"/>
  <c r="AG1867" i="13"/>
  <c r="AF1867" i="13"/>
  <c r="AE1867" i="13"/>
  <c r="AD1867" i="13"/>
  <c r="AC1867" i="13"/>
  <c r="AB1867" i="13"/>
  <c r="AA1867" i="13"/>
  <c r="Z1867" i="13"/>
  <c r="Y1867" i="13"/>
  <c r="X1867" i="13"/>
  <c r="W1867" i="13"/>
  <c r="V1867" i="13"/>
  <c r="U1867" i="13"/>
  <c r="T1867" i="13"/>
  <c r="S1867" i="13"/>
  <c r="R1867" i="13"/>
  <c r="Q1867" i="13"/>
  <c r="P1867" i="13"/>
  <c r="O1867" i="13"/>
  <c r="N1867" i="13"/>
  <c r="M1867" i="13"/>
  <c r="L1867" i="13"/>
  <c r="K1867" i="13"/>
  <c r="J1867" i="13"/>
  <c r="I1867" i="13"/>
  <c r="H1867" i="13"/>
  <c r="G1867" i="13"/>
  <c r="F1866" i="13"/>
  <c r="E1866" i="13" s="1"/>
  <c r="E1865" i="13" s="1"/>
  <c r="E1864" i="13" s="1"/>
  <c r="F1865" i="13"/>
  <c r="F1864" i="13"/>
  <c r="F1863" i="13"/>
  <c r="F1862" i="13"/>
  <c r="E1862" i="13" s="1"/>
  <c r="F1861" i="13"/>
  <c r="E1861" i="13" s="1"/>
  <c r="F1860" i="13"/>
  <c r="F1859" i="13"/>
  <c r="F1858" i="13"/>
  <c r="E1858" i="13" s="1"/>
  <c r="F1857" i="13"/>
  <c r="E1857" i="13" s="1"/>
  <c r="F1856" i="13"/>
  <c r="F1855" i="13"/>
  <c r="F1854" i="13"/>
  <c r="E1854" i="13" s="1"/>
  <c r="F1853" i="13"/>
  <c r="E1853" i="13" s="1"/>
  <c r="F1852" i="13"/>
  <c r="F1851" i="13"/>
  <c r="F1850" i="13"/>
  <c r="E1850" i="13" s="1"/>
  <c r="F1849" i="13"/>
  <c r="E1849" i="13" s="1"/>
  <c r="F1848" i="13"/>
  <c r="F1847" i="13"/>
  <c r="F1846" i="13"/>
  <c r="F1845" i="13"/>
  <c r="F1844" i="13"/>
  <c r="E1844" i="13" s="1"/>
  <c r="E1843" i="13" s="1"/>
  <c r="E1842" i="13" s="1"/>
  <c r="E1841" i="13" s="1"/>
  <c r="F1843" i="13"/>
  <c r="F1842" i="13"/>
  <c r="F1841" i="13"/>
  <c r="F1840" i="13"/>
  <c r="F1839" i="13"/>
  <c r="E1839" i="13" s="1"/>
  <c r="E1838" i="13" s="1"/>
  <c r="F1838" i="13"/>
  <c r="F1837" i="13"/>
  <c r="F1836" i="13"/>
  <c r="E1836" i="13" s="1"/>
  <c r="F1835" i="13"/>
  <c r="E1835" i="13" s="1"/>
  <c r="F1834" i="13"/>
  <c r="F1833" i="13"/>
  <c r="F1832" i="13"/>
  <c r="F1831" i="13"/>
  <c r="F1830" i="13"/>
  <c r="E1830" i="13" s="1"/>
  <c r="E1829" i="13" s="1"/>
  <c r="F1829" i="13"/>
  <c r="F1828" i="13"/>
  <c r="F1827" i="13"/>
  <c r="E1827" i="13" s="1"/>
  <c r="F1826" i="13"/>
  <c r="E1826" i="13" s="1"/>
  <c r="F1825" i="13"/>
  <c r="E1825" i="13" s="1"/>
  <c r="F1824" i="13"/>
  <c r="E1824" i="13" s="1"/>
  <c r="F1823" i="13"/>
  <c r="E1823" i="13" s="1"/>
  <c r="F1822" i="13"/>
  <c r="E1822" i="13" s="1"/>
  <c r="F1821" i="13"/>
  <c r="E1821" i="13" s="1"/>
  <c r="F1820" i="13"/>
  <c r="E1820" i="13" s="1"/>
  <c r="F1819" i="13"/>
  <c r="E1819" i="13" s="1"/>
  <c r="F1818" i="13"/>
  <c r="E1818" i="13" s="1"/>
  <c r="F1817" i="13"/>
  <c r="E1817" i="13" s="1"/>
  <c r="F1816" i="13"/>
  <c r="E1816" i="13" s="1"/>
  <c r="F1815" i="13"/>
  <c r="E1815" i="13" s="1"/>
  <c r="F1814" i="13"/>
  <c r="E1814" i="13" s="1"/>
  <c r="F1813" i="13"/>
  <c r="E1813" i="13" s="1"/>
  <c r="F1812" i="13"/>
  <c r="F1811" i="13"/>
  <c r="F1810" i="13"/>
  <c r="E1810" i="13" s="1"/>
  <c r="F1809" i="13"/>
  <c r="E1809" i="13" s="1"/>
  <c r="F1808" i="13"/>
  <c r="E1808" i="13" s="1"/>
  <c r="F1807" i="13"/>
  <c r="E1807" i="13" s="1"/>
  <c r="F1806" i="13"/>
  <c r="E1806" i="13" s="1"/>
  <c r="F1805" i="13"/>
  <c r="E1805" i="13" s="1"/>
  <c r="F1804" i="13"/>
  <c r="F1803" i="13"/>
  <c r="F1802" i="13"/>
  <c r="F1801" i="13"/>
  <c r="F1800" i="13"/>
  <c r="F1799" i="13"/>
  <c r="E1799" i="13" s="1"/>
  <c r="F1798" i="13"/>
  <c r="E1798" i="13" s="1"/>
  <c r="F1797" i="13"/>
  <c r="E1797" i="13" s="1"/>
  <c r="F1796" i="13"/>
  <c r="E1796" i="13" s="1"/>
  <c r="F1795" i="13"/>
  <c r="E1795" i="13" s="1"/>
  <c r="F1794" i="13"/>
  <c r="E1794" i="13" s="1"/>
  <c r="F1793" i="13"/>
  <c r="E1793" i="13" s="1"/>
  <c r="F1792" i="13"/>
  <c r="E1792" i="13" s="1"/>
  <c r="F1791" i="13"/>
  <c r="E1791" i="13" s="1"/>
  <c r="F1790" i="13"/>
  <c r="E1790" i="13" s="1"/>
  <c r="F1789" i="13"/>
  <c r="E1789" i="13" s="1"/>
  <c r="F1788" i="13"/>
  <c r="E1788" i="13" s="1"/>
  <c r="F1787" i="13"/>
  <c r="E1787" i="13" s="1"/>
  <c r="F1786" i="13"/>
  <c r="E1786" i="13" s="1"/>
  <c r="F1785" i="13"/>
  <c r="F1783" i="13"/>
  <c r="E1783" i="13" s="1"/>
  <c r="F1782" i="13"/>
  <c r="E1782" i="13" s="1"/>
  <c r="F1781" i="13"/>
  <c r="F1780" i="13"/>
  <c r="F1779" i="13"/>
  <c r="E1779" i="13" s="1"/>
  <c r="F1778" i="13"/>
  <c r="E1778" i="13" s="1"/>
  <c r="F1777" i="13"/>
  <c r="E1777" i="13" s="1"/>
  <c r="F1776" i="13"/>
  <c r="F1775" i="13"/>
  <c r="F1774" i="13"/>
  <c r="F1773" i="13"/>
  <c r="F1772" i="13"/>
  <c r="E1772" i="13" s="1"/>
  <c r="F1771" i="13"/>
  <c r="E1771" i="13" s="1"/>
  <c r="F1770" i="13"/>
  <c r="F1769" i="13"/>
  <c r="F1768" i="13"/>
  <c r="F1767" i="13"/>
  <c r="E1767" i="13" s="1"/>
  <c r="E1766" i="13" s="1"/>
  <c r="E1765" i="13" s="1"/>
  <c r="F1766" i="13"/>
  <c r="F1765" i="13"/>
  <c r="F1764" i="13"/>
  <c r="F1763" i="13"/>
  <c r="F1762" i="13"/>
  <c r="F1761" i="13"/>
  <c r="F1760" i="13"/>
  <c r="F1759" i="13"/>
  <c r="E1759" i="13" s="1"/>
  <c r="F1758" i="13"/>
  <c r="E1758" i="13" s="1"/>
  <c r="F1757" i="13"/>
  <c r="F1756" i="13"/>
  <c r="F1755" i="13"/>
  <c r="F1754" i="13"/>
  <c r="E1754" i="13" s="1"/>
  <c r="E1753" i="13" s="1"/>
  <c r="E1752" i="13" s="1"/>
  <c r="F1753" i="13"/>
  <c r="F1752" i="13"/>
  <c r="F1751" i="13"/>
  <c r="F1750" i="13"/>
  <c r="E1750" i="13" s="1"/>
  <c r="F1749" i="13"/>
  <c r="E1749" i="13" s="1"/>
  <c r="F1748" i="13"/>
  <c r="F1747" i="13"/>
  <c r="F1746" i="13"/>
  <c r="F1745" i="13"/>
  <c r="E1745" i="13" s="1"/>
  <c r="E1744" i="13" s="1"/>
  <c r="E1743" i="13" s="1"/>
  <c r="F1744" i="13"/>
  <c r="F1743" i="13"/>
  <c r="F1742" i="13"/>
  <c r="F1741" i="13"/>
  <c r="E1741" i="13" s="1"/>
  <c r="F1740" i="13"/>
  <c r="E1740" i="13" s="1"/>
  <c r="F1739" i="13"/>
  <c r="F1738" i="13"/>
  <c r="F1737" i="13"/>
  <c r="F1736" i="13"/>
  <c r="E1736" i="13" s="1"/>
  <c r="E1735" i="13" s="1"/>
  <c r="E1734" i="13" s="1"/>
  <c r="F1735" i="13"/>
  <c r="F1734" i="13"/>
  <c r="F1733" i="13"/>
  <c r="F1732" i="13"/>
  <c r="E1732" i="13" s="1"/>
  <c r="F1731" i="13"/>
  <c r="E1731" i="13" s="1"/>
  <c r="F1730" i="13"/>
  <c r="F1729" i="13"/>
  <c r="F1728" i="13"/>
  <c r="F1727" i="13"/>
  <c r="E1727" i="13" s="1"/>
  <c r="E1726" i="13" s="1"/>
  <c r="E1725" i="13" s="1"/>
  <c r="F1726" i="13"/>
  <c r="F1725" i="13"/>
  <c r="F1724" i="13"/>
  <c r="F1723" i="13"/>
  <c r="E1723" i="13" s="1"/>
  <c r="F1722" i="13"/>
  <c r="E1722" i="13" s="1"/>
  <c r="F1721" i="13"/>
  <c r="F1720" i="13"/>
  <c r="F1719" i="13"/>
  <c r="F1718" i="13"/>
  <c r="E1718" i="13" s="1"/>
  <c r="E1717" i="13" s="1"/>
  <c r="E1716" i="13" s="1"/>
  <c r="F1717" i="13"/>
  <c r="F1716" i="13"/>
  <c r="F1715" i="13"/>
  <c r="F1714" i="13"/>
  <c r="E1714" i="13" s="1"/>
  <c r="F1713" i="13"/>
  <c r="E1713" i="13" s="1"/>
  <c r="F1712" i="13"/>
  <c r="F1711" i="13"/>
  <c r="F1710" i="13"/>
  <c r="F1709" i="13"/>
  <c r="E1709" i="13" s="1"/>
  <c r="E1708" i="13" s="1"/>
  <c r="E1707" i="13" s="1"/>
  <c r="F1708" i="13"/>
  <c r="F1707" i="13"/>
  <c r="F1706" i="13"/>
  <c r="F1705" i="13"/>
  <c r="E1705" i="13" s="1"/>
  <c r="F1704" i="13"/>
  <c r="E1704" i="13" s="1"/>
  <c r="F1703" i="13"/>
  <c r="F1702" i="13"/>
  <c r="F1701" i="13"/>
  <c r="F1700" i="13"/>
  <c r="F1699" i="13"/>
  <c r="E1699" i="13" s="1"/>
  <c r="F1698" i="13"/>
  <c r="E1698" i="13" s="1"/>
  <c r="F1697" i="13"/>
  <c r="F1696" i="13"/>
  <c r="F1695" i="13"/>
  <c r="E1695" i="13" s="1"/>
  <c r="E1694" i="13" s="1"/>
  <c r="F1694" i="13"/>
  <c r="F1693" i="13"/>
  <c r="F1692" i="13"/>
  <c r="E1692" i="13" s="1"/>
  <c r="E1691" i="13" s="1"/>
  <c r="E1690" i="13" s="1"/>
  <c r="F1691" i="13"/>
  <c r="F1690" i="13"/>
  <c r="F1689" i="13"/>
  <c r="F1688" i="13"/>
  <c r="F1687" i="13"/>
  <c r="F1686" i="13"/>
  <c r="E1686" i="13" s="1"/>
  <c r="F1685" i="13"/>
  <c r="E1685" i="13" s="1"/>
  <c r="F1684" i="13"/>
  <c r="E1684" i="13" s="1"/>
  <c r="F1683" i="13"/>
  <c r="F1682" i="13"/>
  <c r="F1681" i="13"/>
  <c r="E1681" i="13" s="1"/>
  <c r="F1680" i="13"/>
  <c r="E1680" i="13" s="1"/>
  <c r="F1679" i="13"/>
  <c r="E1679" i="13" s="1"/>
  <c r="F1678" i="13"/>
  <c r="E1678" i="13" s="1"/>
  <c r="F1677" i="13"/>
  <c r="E1677" i="13" s="1"/>
  <c r="F1676" i="13"/>
  <c r="E1676" i="13" s="1"/>
  <c r="F1675" i="13"/>
  <c r="F1674" i="13"/>
  <c r="F1673" i="13"/>
  <c r="F1672" i="13"/>
  <c r="F1671" i="13"/>
  <c r="E1671" i="13" s="1"/>
  <c r="F1670" i="13"/>
  <c r="E1670" i="13" s="1"/>
  <c r="F1669" i="13"/>
  <c r="F1668" i="13"/>
  <c r="F1667" i="13"/>
  <c r="E1667" i="13" s="1"/>
  <c r="F1666" i="13"/>
  <c r="E1666" i="13" s="1"/>
  <c r="F1665" i="13"/>
  <c r="E1665" i="13" s="1"/>
  <c r="F1664" i="13"/>
  <c r="E1664" i="13" s="1"/>
  <c r="F1663" i="13"/>
  <c r="E1663" i="13" s="1"/>
  <c r="F1662" i="13"/>
  <c r="E1662" i="13" s="1"/>
  <c r="F1661" i="13"/>
  <c r="F1660" i="13"/>
  <c r="F1659" i="13"/>
  <c r="F1658" i="13"/>
  <c r="F1657" i="13"/>
  <c r="E1657" i="13" s="1"/>
  <c r="E1656" i="13" s="1"/>
  <c r="E1655" i="13" s="1"/>
  <c r="E1654" i="13" s="1"/>
  <c r="E1653" i="13" s="1"/>
  <c r="F1656" i="13"/>
  <c r="F1655" i="13"/>
  <c r="F1654" i="13"/>
  <c r="F1653" i="13"/>
  <c r="F1652" i="13"/>
  <c r="E1652" i="13" s="1"/>
  <c r="F1651" i="13"/>
  <c r="E1651" i="13" s="1"/>
  <c r="F1650" i="13"/>
  <c r="E1650" i="13" s="1"/>
  <c r="F1649" i="13"/>
  <c r="F1648" i="13"/>
  <c r="F1647" i="13"/>
  <c r="E1647" i="13" s="1"/>
  <c r="F1646" i="13"/>
  <c r="E1646" i="13" s="1"/>
  <c r="F1645" i="13"/>
  <c r="E1645" i="13" s="1"/>
  <c r="F1644" i="13"/>
  <c r="F1643" i="13"/>
  <c r="F1642" i="13"/>
  <c r="F1641" i="13"/>
  <c r="F1640" i="13"/>
  <c r="F1639" i="13"/>
  <c r="E1639" i="13" s="1"/>
  <c r="F1638" i="13"/>
  <c r="E1638" i="13" s="1"/>
  <c r="F1637" i="13"/>
  <c r="F1636" i="13"/>
  <c r="F1635" i="13"/>
  <c r="E1635" i="13" s="1"/>
  <c r="F1634" i="13"/>
  <c r="E1634" i="13" s="1"/>
  <c r="F1633" i="13"/>
  <c r="E1633" i="13" s="1"/>
  <c r="F1632" i="13"/>
  <c r="F1631" i="13"/>
  <c r="F1630" i="13"/>
  <c r="F1629" i="13"/>
  <c r="F1628" i="13"/>
  <c r="F1627" i="13"/>
  <c r="E1627" i="13" s="1"/>
  <c r="F1626" i="13"/>
  <c r="E1626" i="13" s="1"/>
  <c r="F1625" i="13"/>
  <c r="E1625" i="13" s="1"/>
  <c r="F1624" i="13"/>
  <c r="E1624" i="13" s="1"/>
  <c r="F1623" i="13"/>
  <c r="E1623" i="13" s="1"/>
  <c r="F1622" i="13"/>
  <c r="E1622" i="13" s="1"/>
  <c r="F1621" i="13"/>
  <c r="E1621" i="13" s="1"/>
  <c r="F1620" i="13"/>
  <c r="E1620" i="13" s="1"/>
  <c r="F1619" i="13"/>
  <c r="E1619" i="13" s="1"/>
  <c r="F1618" i="13"/>
  <c r="E1618" i="13" s="1"/>
  <c r="F1617" i="13"/>
  <c r="E1617" i="13" s="1"/>
  <c r="F1616" i="13"/>
  <c r="E1616" i="13" s="1"/>
  <c r="F1615" i="13"/>
  <c r="E1615" i="13" s="1"/>
  <c r="F1614" i="13"/>
  <c r="E1614" i="13" s="1"/>
  <c r="F1613" i="13"/>
  <c r="E1613" i="13" s="1"/>
  <c r="F1612" i="13"/>
  <c r="E1612" i="13" s="1"/>
  <c r="F1611" i="13"/>
  <c r="E1611" i="13" s="1"/>
  <c r="F1610" i="13"/>
  <c r="F1608" i="13"/>
  <c r="F1607" i="13"/>
  <c r="F1606" i="13"/>
  <c r="E1606" i="13" s="1"/>
  <c r="E1605" i="13" s="1"/>
  <c r="E1604" i="13" s="1"/>
  <c r="E1603" i="13" s="1"/>
  <c r="E1602" i="13" s="1"/>
  <c r="F1605" i="13"/>
  <c r="F1604" i="13"/>
  <c r="F1603" i="13"/>
  <c r="F1602" i="13"/>
  <c r="F1601" i="13"/>
  <c r="E1601" i="13" s="1"/>
  <c r="E1600" i="13" s="1"/>
  <c r="F1600" i="13"/>
  <c r="F1599" i="13"/>
  <c r="F1598" i="13"/>
  <c r="E1598" i="13" s="1"/>
  <c r="E1597" i="13" s="1"/>
  <c r="E1596" i="13" s="1"/>
  <c r="F1597" i="13"/>
  <c r="F1596" i="13"/>
  <c r="F1595" i="13"/>
  <c r="F1594" i="13"/>
  <c r="E1594" i="13" s="1"/>
  <c r="F1593" i="13"/>
  <c r="E1593" i="13" s="1"/>
  <c r="F1592" i="13"/>
  <c r="E1592" i="13" s="1"/>
  <c r="F1591" i="13"/>
  <c r="E1591" i="13" s="1"/>
  <c r="F1590" i="13"/>
  <c r="E1590" i="13" s="1"/>
  <c r="F1589" i="13"/>
  <c r="E1589" i="13" s="1"/>
  <c r="F1588" i="13"/>
  <c r="E1588" i="13" s="1"/>
  <c r="F1587" i="13"/>
  <c r="E1587" i="13" s="1"/>
  <c r="F1586" i="13"/>
  <c r="E1586" i="13" s="1"/>
  <c r="F1585" i="13"/>
  <c r="E1585" i="13" s="1"/>
  <c r="F1584" i="13"/>
  <c r="E1584" i="13" s="1"/>
  <c r="F1583" i="13"/>
  <c r="E1583" i="13" s="1"/>
  <c r="F1582" i="13"/>
  <c r="E1582" i="13" s="1"/>
  <c r="F1581" i="13"/>
  <c r="E1581" i="13" s="1"/>
  <c r="F1580" i="13"/>
  <c r="E1580" i="13" s="1"/>
  <c r="F1579" i="13"/>
  <c r="E1579" i="13" s="1"/>
  <c r="F1578" i="13"/>
  <c r="E1578" i="13" s="1"/>
  <c r="F1577" i="13"/>
  <c r="E1577" i="13" s="1"/>
  <c r="F1576" i="13"/>
  <c r="E1576" i="13" s="1"/>
  <c r="F1575" i="13"/>
  <c r="E1575" i="13" s="1"/>
  <c r="F1574" i="13"/>
  <c r="E1574" i="13" s="1"/>
  <c r="F1573" i="13"/>
  <c r="E1573" i="13" s="1"/>
  <c r="F1572" i="13"/>
  <c r="E1572" i="13" s="1"/>
  <c r="F1571" i="13"/>
  <c r="E1571" i="13" s="1"/>
  <c r="F1570" i="13"/>
  <c r="E1570" i="13" s="1"/>
  <c r="F1569" i="13"/>
  <c r="E1569" i="13" s="1"/>
  <c r="F1568" i="13"/>
  <c r="E1568" i="13" s="1"/>
  <c r="F1567" i="13"/>
  <c r="E1567" i="13" s="1"/>
  <c r="F1566" i="13"/>
  <c r="E1566" i="13" s="1"/>
  <c r="F1565" i="13"/>
  <c r="E1565" i="13" s="1"/>
  <c r="F1564" i="13"/>
  <c r="E1564" i="13" s="1"/>
  <c r="F1563" i="13"/>
  <c r="E1563" i="13" s="1"/>
  <c r="F1562" i="13"/>
  <c r="E1562" i="13" s="1"/>
  <c r="F1561" i="13"/>
  <c r="E1561" i="13" s="1"/>
  <c r="F1560" i="13"/>
  <c r="E1560" i="13" s="1"/>
  <c r="F1559" i="13"/>
  <c r="E1559" i="13" s="1"/>
  <c r="F1558" i="13"/>
  <c r="E1558" i="13" s="1"/>
  <c r="F1557" i="13"/>
  <c r="E1557" i="13" s="1"/>
  <c r="F1556" i="13"/>
  <c r="E1556" i="13" s="1"/>
  <c r="F1555" i="13"/>
  <c r="E1555" i="13" s="1"/>
  <c r="F1554" i="13"/>
  <c r="E1554" i="13" s="1"/>
  <c r="F1553" i="13"/>
  <c r="F1551" i="13"/>
  <c r="E1551" i="13" s="1"/>
  <c r="E1550" i="13" s="1"/>
  <c r="F1550" i="13"/>
  <c r="F1549" i="13"/>
  <c r="F1548" i="13"/>
  <c r="E1548" i="13" s="1"/>
  <c r="F1547" i="13"/>
  <c r="E1547" i="13" s="1"/>
  <c r="F1546" i="13"/>
  <c r="E1546" i="13" s="1"/>
  <c r="F1545" i="13"/>
  <c r="F1544" i="13"/>
  <c r="F1543" i="13"/>
  <c r="E1543" i="13" s="1"/>
  <c r="F1542" i="13"/>
  <c r="E1542" i="13" s="1"/>
  <c r="F1541" i="13"/>
  <c r="E1541" i="13" s="1"/>
  <c r="F1540" i="13"/>
  <c r="E1540" i="13" s="1"/>
  <c r="F1539" i="13"/>
  <c r="F1538" i="13"/>
  <c r="F1537" i="13"/>
  <c r="F1536" i="13"/>
  <c r="F1535" i="13"/>
  <c r="F1534" i="13"/>
  <c r="E1534" i="13" s="1"/>
  <c r="E1533" i="13" s="1"/>
  <c r="F1533" i="13"/>
  <c r="F1532" i="13"/>
  <c r="F1531" i="13"/>
  <c r="E1531" i="13" s="1"/>
  <c r="E1530" i="13" s="1"/>
  <c r="E1529" i="13" s="1"/>
  <c r="F1530" i="13"/>
  <c r="F1529" i="13"/>
  <c r="F1528" i="13"/>
  <c r="F1527" i="13"/>
  <c r="F1526" i="13"/>
  <c r="E1526" i="13" s="1"/>
  <c r="E1525" i="13" s="1"/>
  <c r="F1525" i="13"/>
  <c r="F1524" i="13"/>
  <c r="F1523" i="13"/>
  <c r="E1523" i="13" s="1"/>
  <c r="F1522" i="13"/>
  <c r="E1522" i="13" s="1"/>
  <c r="F1521" i="13"/>
  <c r="E1521" i="13" s="1"/>
  <c r="F1520" i="13"/>
  <c r="E1520" i="13" s="1"/>
  <c r="F1519" i="13"/>
  <c r="E1519" i="13" s="1"/>
  <c r="F1518" i="13"/>
  <c r="E1518" i="13" s="1"/>
  <c r="F1517" i="13"/>
  <c r="E1517" i="13" s="1"/>
  <c r="F1516" i="13"/>
  <c r="E1516" i="13" s="1"/>
  <c r="F1515" i="13"/>
  <c r="E1515" i="13" s="1"/>
  <c r="F1514" i="13"/>
  <c r="E1514" i="13" s="1"/>
  <c r="F1513" i="13"/>
  <c r="E1513" i="13" s="1"/>
  <c r="F1512" i="13"/>
  <c r="E1512" i="13" s="1"/>
  <c r="F1511" i="13"/>
  <c r="E1511" i="13" s="1"/>
  <c r="F1510" i="13"/>
  <c r="E1510" i="13" s="1"/>
  <c r="F1509" i="13"/>
  <c r="E1509" i="13" s="1"/>
  <c r="F1508" i="13"/>
  <c r="E1508" i="13" s="1"/>
  <c r="F1507" i="13"/>
  <c r="F1506" i="13"/>
  <c r="F1505" i="13"/>
  <c r="E1505" i="13" s="1"/>
  <c r="F1504" i="13"/>
  <c r="E1504" i="13" s="1"/>
  <c r="F1503" i="13"/>
  <c r="E1503" i="13" s="1"/>
  <c r="F1502" i="13"/>
  <c r="E1502" i="13" s="1"/>
  <c r="F1501" i="13"/>
  <c r="E1501" i="13" s="1"/>
  <c r="F1500" i="13"/>
  <c r="E1500" i="13" s="1"/>
  <c r="F1499" i="13"/>
  <c r="F1498" i="13"/>
  <c r="F1497" i="13"/>
  <c r="F1496" i="13"/>
  <c r="F1495" i="13"/>
  <c r="E1495" i="13" s="1"/>
  <c r="E1494" i="13" s="1"/>
  <c r="E1493" i="13" s="1"/>
  <c r="E1492" i="13" s="1"/>
  <c r="F1494" i="13"/>
  <c r="F1493" i="13"/>
  <c r="F1492" i="13"/>
  <c r="F1491" i="13"/>
  <c r="E1491" i="13" s="1"/>
  <c r="F1490" i="13"/>
  <c r="E1490" i="13" s="1"/>
  <c r="F1489" i="13"/>
  <c r="F1488" i="13"/>
  <c r="F1487" i="13"/>
  <c r="F1486" i="13"/>
  <c r="F1485" i="13"/>
  <c r="F1484" i="13"/>
  <c r="E1484" i="13" s="1"/>
  <c r="E1483" i="13" s="1"/>
  <c r="E1482" i="13" s="1"/>
  <c r="F1483" i="13"/>
  <c r="F1482" i="13"/>
  <c r="F1481" i="13"/>
  <c r="F1480" i="13"/>
  <c r="E1480" i="13" s="1"/>
  <c r="E1479" i="13" s="1"/>
  <c r="F1479" i="13"/>
  <c r="F1478" i="13"/>
  <c r="F1477" i="13"/>
  <c r="E1477" i="13" s="1"/>
  <c r="F1476" i="13"/>
  <c r="E1476" i="13" s="1"/>
  <c r="F1475" i="13"/>
  <c r="E1475" i="13" s="1"/>
  <c r="F1474" i="13"/>
  <c r="E1474" i="13" s="1"/>
  <c r="F1473" i="13"/>
  <c r="E1473" i="13" s="1"/>
  <c r="F1472" i="13"/>
  <c r="E1472" i="13" s="1"/>
  <c r="F1471" i="13"/>
  <c r="F1470" i="13"/>
  <c r="E1470" i="13" s="1"/>
  <c r="F1469" i="13"/>
  <c r="F1468" i="13"/>
  <c r="F1467" i="13"/>
  <c r="E1467" i="13" s="1"/>
  <c r="F1466" i="13"/>
  <c r="E1466" i="13" s="1"/>
  <c r="F1465" i="13"/>
  <c r="E1465" i="13" s="1"/>
  <c r="F1464" i="13"/>
  <c r="E1464" i="13" s="1"/>
  <c r="F1463" i="13"/>
  <c r="F1462" i="13"/>
  <c r="F1461" i="13"/>
  <c r="F1460" i="13"/>
  <c r="F1459" i="13"/>
  <c r="E1459" i="13" s="1"/>
  <c r="F1458" i="13"/>
  <c r="E1458" i="13" s="1"/>
  <c r="F1457" i="13"/>
  <c r="E1457" i="13" s="1"/>
  <c r="F1456" i="13"/>
  <c r="E1456" i="13" s="1"/>
  <c r="F1455" i="13"/>
  <c r="E1455" i="13" s="1"/>
  <c r="F1454" i="13"/>
  <c r="E1454" i="13" s="1"/>
  <c r="F1453" i="13"/>
  <c r="E1453" i="13" s="1"/>
  <c r="F1452" i="13"/>
  <c r="E1452" i="13" s="1"/>
  <c r="F1451" i="13"/>
  <c r="E1451" i="13" s="1"/>
  <c r="F1450" i="13"/>
  <c r="E1450" i="13" s="1"/>
  <c r="F1449" i="13"/>
  <c r="E1449" i="13" s="1"/>
  <c r="F1448" i="13"/>
  <c r="E1448" i="13" s="1"/>
  <c r="F1447" i="13"/>
  <c r="E1447" i="13" s="1"/>
  <c r="F1446" i="13"/>
  <c r="E1446" i="13" s="1"/>
  <c r="F1445" i="13"/>
  <c r="E1445" i="13" s="1"/>
  <c r="F1444" i="13"/>
  <c r="E1444" i="13" s="1"/>
  <c r="F1443" i="13"/>
  <c r="F1442" i="13"/>
  <c r="F1441" i="13"/>
  <c r="F1440" i="13"/>
  <c r="E1440" i="13" s="1"/>
  <c r="E1439" i="13" s="1"/>
  <c r="F1439" i="13"/>
  <c r="F1438" i="13"/>
  <c r="F1437" i="13"/>
  <c r="E1437" i="13" s="1"/>
  <c r="F1436" i="13"/>
  <c r="E1436" i="13" s="1"/>
  <c r="F1435" i="13"/>
  <c r="E1435" i="13" s="1"/>
  <c r="F1434" i="13"/>
  <c r="E1434" i="13" s="1"/>
  <c r="F1433" i="13"/>
  <c r="E1433" i="13" s="1"/>
  <c r="F1432" i="13"/>
  <c r="E1432" i="13" s="1"/>
  <c r="F1431" i="13"/>
  <c r="F1430" i="13"/>
  <c r="F1429" i="13"/>
  <c r="E1429" i="13" s="1"/>
  <c r="F1428" i="13"/>
  <c r="E1428" i="13" s="1"/>
  <c r="F1427" i="13"/>
  <c r="E1427" i="13" s="1"/>
  <c r="F1426" i="13"/>
  <c r="E1426" i="13" s="1"/>
  <c r="F1425" i="13"/>
  <c r="E1425" i="13" s="1"/>
  <c r="F1424" i="13"/>
  <c r="E1424" i="13" s="1"/>
  <c r="F1423" i="13"/>
  <c r="E1423" i="13" s="1"/>
  <c r="F1422" i="13"/>
  <c r="F1421" i="13"/>
  <c r="F1420" i="13"/>
  <c r="F1419" i="13"/>
  <c r="F1418" i="13"/>
  <c r="F1417" i="13"/>
  <c r="E1417" i="13" s="1"/>
  <c r="E1416" i="13" s="1"/>
  <c r="E1415" i="13" s="1"/>
  <c r="E1414" i="13" s="1"/>
  <c r="F1416" i="13"/>
  <c r="F1415" i="13"/>
  <c r="F1414" i="13"/>
  <c r="F1413" i="13"/>
  <c r="E1413" i="13" s="1"/>
  <c r="E1412" i="13" s="1"/>
  <c r="E1411" i="13" s="1"/>
  <c r="F1412" i="13"/>
  <c r="F1411" i="13"/>
  <c r="F1409" i="13"/>
  <c r="E1409" i="13" s="1"/>
  <c r="F1408" i="13"/>
  <c r="E1408" i="13" s="1"/>
  <c r="F1407" i="13"/>
  <c r="E1407" i="13" s="1"/>
  <c r="F1406" i="13"/>
  <c r="E1406" i="13" s="1"/>
  <c r="F1405" i="13"/>
  <c r="E1405" i="13" s="1"/>
  <c r="F1404" i="13"/>
  <c r="E1404" i="13" s="1"/>
  <c r="F1403" i="13"/>
  <c r="E1403" i="13" s="1"/>
  <c r="F1402" i="13"/>
  <c r="E1402" i="13" s="1"/>
  <c r="F1401" i="13"/>
  <c r="E1401" i="13" s="1"/>
  <c r="F1400" i="13"/>
  <c r="E1400" i="13" s="1"/>
  <c r="F1399" i="13"/>
  <c r="E1399" i="13" s="1"/>
  <c r="F1398" i="13"/>
  <c r="E1398" i="13" s="1"/>
  <c r="F1397" i="13"/>
  <c r="E1397" i="13" s="1"/>
  <c r="F1396" i="13"/>
  <c r="E1396" i="13" s="1"/>
  <c r="F1395" i="13"/>
  <c r="E1395" i="13" s="1"/>
  <c r="F1394" i="13"/>
  <c r="E1394" i="13" s="1"/>
  <c r="F1393" i="13"/>
  <c r="E1393" i="13" s="1"/>
  <c r="F1392" i="13"/>
  <c r="E1392" i="13" s="1"/>
  <c r="F1391" i="13"/>
  <c r="E1391" i="13" s="1"/>
  <c r="F1390" i="13"/>
  <c r="E1390" i="13" s="1"/>
  <c r="F1389" i="13"/>
  <c r="E1389" i="13" s="1"/>
  <c r="F1388" i="13"/>
  <c r="E1388" i="13" s="1"/>
  <c r="F1387" i="13"/>
  <c r="E1387" i="13" s="1"/>
  <c r="F1386" i="13"/>
  <c r="E1386" i="13" s="1"/>
  <c r="F1385" i="13"/>
  <c r="E1385" i="13" s="1"/>
  <c r="F1384" i="13"/>
  <c r="E1384" i="13" s="1"/>
  <c r="F1383" i="13"/>
  <c r="E1383" i="13" s="1"/>
  <c r="F1382" i="13"/>
  <c r="E1382" i="13" s="1"/>
  <c r="F1381" i="13"/>
  <c r="E1381" i="13" s="1"/>
  <c r="F1380" i="13"/>
  <c r="E1380" i="13" s="1"/>
  <c r="F1379" i="13"/>
  <c r="E1379" i="13" s="1"/>
  <c r="F1378" i="13"/>
  <c r="E1378" i="13" s="1"/>
  <c r="F1377" i="13"/>
  <c r="E1377" i="13" s="1"/>
  <c r="F1376" i="13"/>
  <c r="E1376" i="13" s="1"/>
  <c r="F1375" i="13"/>
  <c r="E1375" i="13" s="1"/>
  <c r="F1374" i="13"/>
  <c r="E1374" i="13" s="1"/>
  <c r="F1373" i="13"/>
  <c r="E1373" i="13" s="1"/>
  <c r="F1372" i="13"/>
  <c r="E1372" i="13" s="1"/>
  <c r="F1371" i="13"/>
  <c r="E1371" i="13" s="1"/>
  <c r="F1370" i="13"/>
  <c r="E1370" i="13" s="1"/>
  <c r="F1369" i="13"/>
  <c r="F1368" i="13"/>
  <c r="F1367" i="13"/>
  <c r="E1367" i="13" s="1"/>
  <c r="F1366" i="13"/>
  <c r="E1366" i="13" s="1"/>
  <c r="F1365" i="13"/>
  <c r="F1364" i="13"/>
  <c r="F1363" i="13"/>
  <c r="E1363" i="13" s="1"/>
  <c r="F1362" i="13"/>
  <c r="E1362" i="13" s="1"/>
  <c r="F1361" i="13"/>
  <c r="E1361" i="13" s="1"/>
  <c r="F1360" i="13"/>
  <c r="E1360" i="13" s="1"/>
  <c r="F1359" i="13"/>
  <c r="E1359" i="13" s="1"/>
  <c r="F1358" i="13"/>
  <c r="E1358" i="13" s="1"/>
  <c r="F1357" i="13"/>
  <c r="E1357" i="13" s="1"/>
  <c r="F1356" i="13"/>
  <c r="E1356" i="13" s="1"/>
  <c r="F1355" i="13"/>
  <c r="E1355" i="13" s="1"/>
  <c r="F1354" i="13"/>
  <c r="E1354" i="13" s="1"/>
  <c r="F1353" i="13"/>
  <c r="E1353" i="13" s="1"/>
  <c r="F1352" i="13"/>
  <c r="E1352" i="13" s="1"/>
  <c r="F1351" i="13"/>
  <c r="E1351" i="13" s="1"/>
  <c r="F1350" i="13"/>
  <c r="E1350" i="13" s="1"/>
  <c r="F1349" i="13"/>
  <c r="E1349" i="13" s="1"/>
  <c r="F1348" i="13"/>
  <c r="E1348" i="13" s="1"/>
  <c r="F1347" i="13"/>
  <c r="E1347" i="13" s="1"/>
  <c r="F1346" i="13"/>
  <c r="E1346" i="13" s="1"/>
  <c r="F1345" i="13"/>
  <c r="F1344" i="13"/>
  <c r="F1343" i="13"/>
  <c r="E1343" i="13" s="1"/>
  <c r="F1342" i="13"/>
  <c r="E1342" i="13" s="1"/>
  <c r="F1341" i="13"/>
  <c r="E1341" i="13" s="1"/>
  <c r="F1340" i="13"/>
  <c r="E1340" i="13" s="1"/>
  <c r="F1339" i="13"/>
  <c r="E1339" i="13" s="1"/>
  <c r="F1338" i="13"/>
  <c r="E1338" i="13" s="1"/>
  <c r="F1337" i="13"/>
  <c r="F1336" i="13"/>
  <c r="F1335" i="13"/>
  <c r="F1334" i="13"/>
  <c r="F1333" i="13"/>
  <c r="E1333" i="13" s="1"/>
  <c r="E1332" i="13" s="1"/>
  <c r="E1331" i="13" s="1"/>
  <c r="F1332" i="13"/>
  <c r="F1331" i="13"/>
  <c r="F1330" i="13"/>
  <c r="F1329" i="13"/>
  <c r="E1329" i="13" s="1"/>
  <c r="F1328" i="13"/>
  <c r="E1328" i="13" s="1"/>
  <c r="F1327" i="13"/>
  <c r="E1327" i="13" s="1"/>
  <c r="F1326" i="13"/>
  <c r="F1325" i="13"/>
  <c r="F1324" i="13"/>
  <c r="F1323" i="13"/>
  <c r="F1322" i="13"/>
  <c r="E1322" i="13" s="1"/>
  <c r="F1321" i="13"/>
  <c r="E1321" i="13" s="1"/>
  <c r="F1320" i="13"/>
  <c r="F1319" i="13"/>
  <c r="E1319" i="13" s="1"/>
  <c r="F1318" i="13"/>
  <c r="E1318" i="13" s="1"/>
  <c r="F1317" i="13"/>
  <c r="F1316" i="13"/>
  <c r="F1315" i="13"/>
  <c r="F1314" i="13"/>
  <c r="E1314" i="13" s="1"/>
  <c r="F1313" i="13"/>
  <c r="E1313" i="13" s="1"/>
  <c r="F1312" i="13"/>
  <c r="E1312" i="13" s="1"/>
  <c r="F1311" i="13"/>
  <c r="E1311" i="13" s="1"/>
  <c r="F1310" i="13"/>
  <c r="E1310" i="13" s="1"/>
  <c r="F1309" i="13"/>
  <c r="E1309" i="13" s="1"/>
  <c r="F1308" i="13"/>
  <c r="E1308" i="13" s="1"/>
  <c r="F1307" i="13"/>
  <c r="E1307" i="13" s="1"/>
  <c r="F1306" i="13"/>
  <c r="E1306" i="13" s="1"/>
  <c r="F1305" i="13"/>
  <c r="E1305" i="13" s="1"/>
  <c r="F1304" i="13"/>
  <c r="E1304" i="13" s="1"/>
  <c r="F1303" i="13"/>
  <c r="E1303" i="13" s="1"/>
  <c r="F1302" i="13"/>
  <c r="E1302" i="13" s="1"/>
  <c r="F1301" i="13"/>
  <c r="E1301" i="13" s="1"/>
  <c r="F1300" i="13"/>
  <c r="E1300" i="13" s="1"/>
  <c r="F1299" i="13"/>
  <c r="E1299" i="13" s="1"/>
  <c r="F1298" i="13"/>
  <c r="E1298" i="13" s="1"/>
  <c r="F1297" i="13"/>
  <c r="E1297" i="13" s="1"/>
  <c r="F1296" i="13"/>
  <c r="E1296" i="13" s="1"/>
  <c r="F1295" i="13"/>
  <c r="E1295" i="13" s="1"/>
  <c r="F1294" i="13"/>
  <c r="E1294" i="13" s="1"/>
  <c r="F1293" i="13"/>
  <c r="E1293" i="13" s="1"/>
  <c r="F1292" i="13"/>
  <c r="E1292" i="13" s="1"/>
  <c r="F1291" i="13"/>
  <c r="E1291" i="13" s="1"/>
  <c r="F1290" i="13"/>
  <c r="E1290" i="13" s="1"/>
  <c r="F1289" i="13"/>
  <c r="E1289" i="13" s="1"/>
  <c r="F1288" i="13"/>
  <c r="E1288" i="13" s="1"/>
  <c r="F1287" i="13"/>
  <c r="E1287" i="13" s="1"/>
  <c r="F1286" i="13"/>
  <c r="E1286" i="13" s="1"/>
  <c r="F1285" i="13"/>
  <c r="E1285" i="13" s="1"/>
  <c r="F1284" i="13"/>
  <c r="E1284" i="13" s="1"/>
  <c r="F1283" i="13"/>
  <c r="E1283" i="13" s="1"/>
  <c r="F1282" i="13"/>
  <c r="E1282" i="13" s="1"/>
  <c r="F1281" i="13"/>
  <c r="E1281" i="13" s="1"/>
  <c r="F1280" i="13"/>
  <c r="E1280" i="13" s="1"/>
  <c r="F1279" i="13"/>
  <c r="E1279" i="13" s="1"/>
  <c r="F1278" i="13"/>
  <c r="E1278" i="13" s="1"/>
  <c r="F1277" i="13"/>
  <c r="E1277" i="13" s="1"/>
  <c r="F1276" i="13"/>
  <c r="E1276" i="13" s="1"/>
  <c r="F1275" i="13"/>
  <c r="E1275" i="13" s="1"/>
  <c r="F1274" i="13"/>
  <c r="F1273" i="13"/>
  <c r="F1272" i="13"/>
  <c r="E1272" i="13" s="1"/>
  <c r="E1271" i="13" s="1"/>
  <c r="F1271" i="13"/>
  <c r="F1270" i="13"/>
  <c r="F1269" i="13"/>
  <c r="F1268" i="13"/>
  <c r="E1268" i="13" s="1"/>
  <c r="F1267" i="13"/>
  <c r="E1267" i="13" s="1"/>
  <c r="F1266" i="13"/>
  <c r="E1266" i="13" s="1"/>
  <c r="F1265" i="13"/>
  <c r="E1265" i="13" s="1"/>
  <c r="F1264" i="13"/>
  <c r="E1264" i="13" s="1"/>
  <c r="F1263" i="13"/>
  <c r="E1263" i="13" s="1"/>
  <c r="F1262" i="13"/>
  <c r="E1262" i="13" s="1"/>
  <c r="F1261" i="13"/>
  <c r="E1261" i="13" s="1"/>
  <c r="F1260" i="13"/>
  <c r="E1260" i="13" s="1"/>
  <c r="F1259" i="13"/>
  <c r="E1259" i="13" s="1"/>
  <c r="F1258" i="13"/>
  <c r="E1258" i="13" s="1"/>
  <c r="F1257" i="13"/>
  <c r="E1257" i="13" s="1"/>
  <c r="F1256" i="13"/>
  <c r="E1256" i="13" s="1"/>
  <c r="F1255" i="13"/>
  <c r="E1255" i="13" s="1"/>
  <c r="F1254" i="13"/>
  <c r="E1254" i="13" s="1"/>
  <c r="F1253" i="13"/>
  <c r="E1253" i="13" s="1"/>
  <c r="F1252" i="13"/>
  <c r="E1252" i="13" s="1"/>
  <c r="F1251" i="13"/>
  <c r="E1251" i="13" s="1"/>
  <c r="F1250" i="13"/>
  <c r="E1250" i="13" s="1"/>
  <c r="F1249" i="13"/>
  <c r="E1249" i="13" s="1"/>
  <c r="F1248" i="13"/>
  <c r="E1248" i="13" s="1"/>
  <c r="F1247" i="13"/>
  <c r="E1247" i="13" s="1"/>
  <c r="F1246" i="13"/>
  <c r="E1246" i="13" s="1"/>
  <c r="F1245" i="13"/>
  <c r="E1245" i="13" s="1"/>
  <c r="F1244" i="13"/>
  <c r="E1244" i="13" s="1"/>
  <c r="F1243" i="13"/>
  <c r="E1243" i="13" s="1"/>
  <c r="F1242" i="13"/>
  <c r="E1242" i="13" s="1"/>
  <c r="F1241" i="13"/>
  <c r="E1241" i="13" s="1"/>
  <c r="F1240" i="13"/>
  <c r="E1240" i="13" s="1"/>
  <c r="F1239" i="13"/>
  <c r="E1239" i="13" s="1"/>
  <c r="F1238" i="13"/>
  <c r="E1238" i="13" s="1"/>
  <c r="F1237" i="13"/>
  <c r="E1237" i="13" s="1"/>
  <c r="F1236" i="13"/>
  <c r="E1236" i="13" s="1"/>
  <c r="F1235" i="13"/>
  <c r="F1234" i="13"/>
  <c r="F1233" i="13"/>
  <c r="F1232" i="13"/>
  <c r="E1232" i="13" s="1"/>
  <c r="E1231" i="13" s="1"/>
  <c r="E1230" i="13" s="1"/>
  <c r="F1231" i="13"/>
  <c r="F1230" i="13"/>
  <c r="F1229" i="13"/>
  <c r="F1228" i="13"/>
  <c r="E1228" i="13" s="1"/>
  <c r="E1227" i="13" s="1"/>
  <c r="F1227" i="13"/>
  <c r="F1226" i="13"/>
  <c r="F1225" i="13"/>
  <c r="E1225" i="13" s="1"/>
  <c r="E1224" i="13" s="1"/>
  <c r="F1224" i="13"/>
  <c r="F1223" i="13"/>
  <c r="F1222" i="13"/>
  <c r="E1222" i="13" s="1"/>
  <c r="F1221" i="13"/>
  <c r="E1221" i="13" s="1"/>
  <c r="F1220" i="13"/>
  <c r="E1220" i="13" s="1"/>
  <c r="F1219" i="13"/>
  <c r="E1219" i="13" s="1"/>
  <c r="F1218" i="13"/>
  <c r="E1218" i="13" s="1"/>
  <c r="F1217" i="13"/>
  <c r="E1217" i="13" s="1"/>
  <c r="F1216" i="13"/>
  <c r="E1216" i="13" s="1"/>
  <c r="F1215" i="13"/>
  <c r="E1215" i="13" s="1"/>
  <c r="F1214" i="13"/>
  <c r="E1214" i="13" s="1"/>
  <c r="F1213" i="13"/>
  <c r="E1213" i="13" s="1"/>
  <c r="F1212" i="13"/>
  <c r="E1212" i="13" s="1"/>
  <c r="F1211" i="13"/>
  <c r="E1211" i="13" s="1"/>
  <c r="F1210" i="13"/>
  <c r="E1210" i="13" s="1"/>
  <c r="F1209" i="13"/>
  <c r="E1209" i="13" s="1"/>
  <c r="F1208" i="13"/>
  <c r="E1208" i="13" s="1"/>
  <c r="F1207" i="13"/>
  <c r="E1207" i="13" s="1"/>
  <c r="F1206" i="13"/>
  <c r="E1206" i="13" s="1"/>
  <c r="F1205" i="13"/>
  <c r="F1204" i="13"/>
  <c r="F1203" i="13"/>
  <c r="E1203" i="13" s="1"/>
  <c r="F1202" i="13"/>
  <c r="E1202" i="13" s="1"/>
  <c r="F1201" i="13"/>
  <c r="E1201" i="13" s="1"/>
  <c r="F1200" i="13"/>
  <c r="E1200" i="13" s="1"/>
  <c r="F1199" i="13"/>
  <c r="E1199" i="13" s="1"/>
  <c r="F1198" i="13"/>
  <c r="E1198" i="13" s="1"/>
  <c r="F1197" i="13"/>
  <c r="F1196" i="13"/>
  <c r="F1195" i="13"/>
  <c r="F1194" i="13"/>
  <c r="F1193" i="13"/>
  <c r="E1193" i="13" s="1"/>
  <c r="E1192" i="13" s="1"/>
  <c r="E1191" i="13" s="1"/>
  <c r="E1190" i="13" s="1"/>
  <c r="F1192" i="13"/>
  <c r="F1191" i="13"/>
  <c r="F1190" i="13"/>
  <c r="F1189" i="13"/>
  <c r="F1188" i="13"/>
  <c r="E1188" i="13" s="1"/>
  <c r="F1187" i="13"/>
  <c r="E1187" i="13" s="1"/>
  <c r="F1186" i="13"/>
  <c r="F1185" i="13"/>
  <c r="F1184" i="13"/>
  <c r="E1184" i="13" s="1"/>
  <c r="F1183" i="13"/>
  <c r="E1183" i="13" s="1"/>
  <c r="F1182" i="13"/>
  <c r="F1181" i="13"/>
  <c r="F1180" i="13"/>
  <c r="F1179" i="13"/>
  <c r="E1179" i="13" s="1"/>
  <c r="F1178" i="13"/>
  <c r="E1178" i="13" s="1"/>
  <c r="F1177" i="13"/>
  <c r="F1176" i="13"/>
  <c r="F1175" i="13"/>
  <c r="E1175" i="13" s="1"/>
  <c r="E1174" i="13" s="1"/>
  <c r="F1174" i="13"/>
  <c r="F1173" i="13"/>
  <c r="F1172" i="13"/>
  <c r="E1172" i="13" s="1"/>
  <c r="E1171" i="13" s="1"/>
  <c r="F1171" i="13"/>
  <c r="F1170" i="13"/>
  <c r="F1169" i="13"/>
  <c r="E1169" i="13" s="1"/>
  <c r="F1168" i="13"/>
  <c r="E1168" i="13" s="1"/>
  <c r="F1167" i="13"/>
  <c r="E1167" i="13" s="1"/>
  <c r="F1166" i="13"/>
  <c r="E1166" i="13" s="1"/>
  <c r="F1165" i="13"/>
  <c r="E1165" i="13" s="1"/>
  <c r="F1164" i="13"/>
  <c r="E1164" i="13" s="1"/>
  <c r="F1163" i="13"/>
  <c r="F1162" i="13"/>
  <c r="F1161" i="13"/>
  <c r="F1160" i="13"/>
  <c r="F1159" i="13"/>
  <c r="E1159" i="13" s="1"/>
  <c r="E1158" i="13" s="1"/>
  <c r="F1158" i="13"/>
  <c r="F1157" i="13"/>
  <c r="F1156" i="13"/>
  <c r="E1156" i="13" s="1"/>
  <c r="F1155" i="13"/>
  <c r="E1155" i="13" s="1"/>
  <c r="F1154" i="13"/>
  <c r="E1154" i="13" s="1"/>
  <c r="F1153" i="13"/>
  <c r="E1153" i="13" s="1"/>
  <c r="F1152" i="13"/>
  <c r="E1152" i="13" s="1"/>
  <c r="F1151" i="13"/>
  <c r="F1150" i="13"/>
  <c r="F1149" i="13"/>
  <c r="F1148" i="13"/>
  <c r="F1147" i="13"/>
  <c r="E1147" i="13" s="1"/>
  <c r="E1146" i="13" s="1"/>
  <c r="F1146" i="13"/>
  <c r="F1145" i="13"/>
  <c r="F1144" i="13"/>
  <c r="E1144" i="13" s="1"/>
  <c r="F1143" i="13"/>
  <c r="E1143" i="13" s="1"/>
  <c r="F1142" i="13"/>
  <c r="E1142" i="13" s="1"/>
  <c r="F1141" i="13"/>
  <c r="F1140" i="13"/>
  <c r="F1139" i="13"/>
  <c r="F1138" i="13"/>
  <c r="F1137" i="13"/>
  <c r="E1137" i="13" s="1"/>
  <c r="E1136" i="13" s="1"/>
  <c r="E1135" i="13" s="1"/>
  <c r="E1134" i="13" s="1"/>
  <c r="F1136" i="13"/>
  <c r="F1135" i="13"/>
  <c r="F1134" i="13"/>
  <c r="F1133" i="13"/>
  <c r="E1133" i="13" s="1"/>
  <c r="E1132" i="13" s="1"/>
  <c r="E1131" i="13" s="1"/>
  <c r="F1132" i="13"/>
  <c r="F1131" i="13"/>
  <c r="F1130" i="13"/>
  <c r="F1129" i="13"/>
  <c r="E1129" i="13" s="1"/>
  <c r="E1128" i="13" s="1"/>
  <c r="F1128" i="13"/>
  <c r="F1127" i="13"/>
  <c r="F1126" i="13"/>
  <c r="E1126" i="13" s="1"/>
  <c r="E1125" i="13" s="1"/>
  <c r="E1124" i="13" s="1"/>
  <c r="F1125" i="13"/>
  <c r="F1124" i="13"/>
  <c r="F1123" i="13"/>
  <c r="F1122" i="13"/>
  <c r="F1121" i="13"/>
  <c r="E1121" i="13" s="1"/>
  <c r="E1120" i="13" s="1"/>
  <c r="E1119" i="13" s="1"/>
  <c r="F1120" i="13"/>
  <c r="F1119" i="13"/>
  <c r="F1117" i="13"/>
  <c r="E1117" i="13" s="1"/>
  <c r="E1116" i="13" s="1"/>
  <c r="E1115" i="13" s="1"/>
  <c r="F1116" i="13"/>
  <c r="F1115" i="13"/>
  <c r="F1114" i="13"/>
  <c r="F1113" i="13"/>
  <c r="E1113" i="13" s="1"/>
  <c r="E1112" i="13" s="1"/>
  <c r="E1111" i="13" s="1"/>
  <c r="F1112" i="13"/>
  <c r="F1111" i="13"/>
  <c r="F1110" i="13"/>
  <c r="F1109" i="13"/>
  <c r="E1109" i="13" s="1"/>
  <c r="E1108" i="13" s="1"/>
  <c r="E1107" i="13" s="1"/>
  <c r="F1108" i="13"/>
  <c r="F1107" i="13"/>
  <c r="F1106" i="13"/>
  <c r="F1105" i="13"/>
  <c r="E1105" i="13" s="1"/>
  <c r="E1104" i="13" s="1"/>
  <c r="E1103" i="13" s="1"/>
  <c r="F1104" i="13"/>
  <c r="F1103" i="13"/>
  <c r="F1102" i="13"/>
  <c r="F1101" i="13"/>
  <c r="E1101" i="13" s="1"/>
  <c r="E1100" i="13" s="1"/>
  <c r="E1099" i="13" s="1"/>
  <c r="F1100" i="13"/>
  <c r="F1099" i="13"/>
  <c r="F1098" i="13"/>
  <c r="F1097" i="13"/>
  <c r="E1097" i="13" s="1"/>
  <c r="E1096" i="13" s="1"/>
  <c r="E1095" i="13" s="1"/>
  <c r="E1094" i="13" s="1"/>
  <c r="F1096" i="13"/>
  <c r="F1095" i="13"/>
  <c r="F1094" i="13"/>
  <c r="F1093" i="13"/>
  <c r="E1093" i="13" s="1"/>
  <c r="F1092" i="13"/>
  <c r="E1092" i="13" s="1"/>
  <c r="F1091" i="13"/>
  <c r="E1091" i="13" s="1"/>
  <c r="F1090" i="13"/>
  <c r="F1089" i="13"/>
  <c r="F1088" i="13"/>
  <c r="F1087" i="13"/>
  <c r="E1087" i="13" s="1"/>
  <c r="E1086" i="13" s="1"/>
  <c r="E1085" i="13" s="1"/>
  <c r="F1086" i="13"/>
  <c r="F1085" i="13"/>
  <c r="F1084" i="13"/>
  <c r="F1083" i="13"/>
  <c r="F1082" i="13"/>
  <c r="E1082" i="13" s="1"/>
  <c r="F1081" i="13"/>
  <c r="E1081" i="13" s="1"/>
  <c r="F1080" i="13"/>
  <c r="F1079" i="13"/>
  <c r="F1078" i="13"/>
  <c r="E1078" i="13" s="1"/>
  <c r="F1077" i="13"/>
  <c r="E1077" i="13" s="1"/>
  <c r="F1076" i="13"/>
  <c r="F1075" i="13"/>
  <c r="F1074" i="13"/>
  <c r="F1073" i="13"/>
  <c r="E1073" i="13" s="1"/>
  <c r="F1072" i="13"/>
  <c r="E1072" i="13" s="1"/>
  <c r="F1071" i="13"/>
  <c r="E1071" i="13" s="1"/>
  <c r="F1070" i="13"/>
  <c r="E1070" i="13" s="1"/>
  <c r="F1069" i="13"/>
  <c r="E1069" i="13" s="1"/>
  <c r="F1068" i="13"/>
  <c r="E1068" i="13" s="1"/>
  <c r="F1067" i="13"/>
  <c r="E1067" i="13" s="1"/>
  <c r="F1066" i="13"/>
  <c r="E1066" i="13" s="1"/>
  <c r="F1065" i="13"/>
  <c r="E1065" i="13" s="1"/>
  <c r="F1064" i="13"/>
  <c r="E1064" i="13" s="1"/>
  <c r="F1063" i="13"/>
  <c r="E1063" i="13" s="1"/>
  <c r="F1062" i="13"/>
  <c r="E1062" i="13" s="1"/>
  <c r="F1061" i="13"/>
  <c r="E1061" i="13" s="1"/>
  <c r="F1060" i="13"/>
  <c r="E1060" i="13" s="1"/>
  <c r="F1059" i="13"/>
  <c r="E1059" i="13" s="1"/>
  <c r="F1058" i="13"/>
  <c r="E1058" i="13" s="1"/>
  <c r="F1057" i="13"/>
  <c r="E1057" i="13" s="1"/>
  <c r="F1056" i="13"/>
  <c r="E1056" i="13" s="1"/>
  <c r="F1055" i="13"/>
  <c r="E1055" i="13" s="1"/>
  <c r="F1054" i="13"/>
  <c r="E1054" i="13" s="1"/>
  <c r="F1053" i="13"/>
  <c r="E1053" i="13" s="1"/>
  <c r="F1052" i="13"/>
  <c r="E1052" i="13" s="1"/>
  <c r="F1051" i="13"/>
  <c r="E1051" i="13" s="1"/>
  <c r="F1050" i="13"/>
  <c r="E1050" i="13" s="1"/>
  <c r="F1049" i="13"/>
  <c r="E1049" i="13" s="1"/>
  <c r="F1048" i="13"/>
  <c r="E1048" i="13" s="1"/>
  <c r="F1047" i="13"/>
  <c r="E1047" i="13" s="1"/>
  <c r="F1046" i="13"/>
  <c r="E1046" i="13" s="1"/>
  <c r="F1045" i="13"/>
  <c r="E1045" i="13" s="1"/>
  <c r="F1044" i="13"/>
  <c r="E1044" i="13" s="1"/>
  <c r="F1043" i="13"/>
  <c r="E1043" i="13" s="1"/>
  <c r="F1042" i="13"/>
  <c r="E1042" i="13" s="1"/>
  <c r="F1041" i="13"/>
  <c r="E1041" i="13" s="1"/>
  <c r="F1040" i="13"/>
  <c r="E1040" i="13" s="1"/>
  <c r="F1039" i="13"/>
  <c r="E1039" i="13" s="1"/>
  <c r="F1038" i="13"/>
  <c r="E1038" i="13" s="1"/>
  <c r="F1037" i="13"/>
  <c r="E1037" i="13" s="1"/>
  <c r="F1036" i="13"/>
  <c r="E1036" i="13" s="1"/>
  <c r="F1035" i="13"/>
  <c r="E1035" i="13" s="1"/>
  <c r="F1034" i="13"/>
  <c r="E1034" i="13" s="1"/>
  <c r="F1033" i="13"/>
  <c r="E1033" i="13" s="1"/>
  <c r="F1032" i="13"/>
  <c r="E1032" i="13" s="1"/>
  <c r="F1031" i="13"/>
  <c r="E1031" i="13" s="1"/>
  <c r="F1030" i="13"/>
  <c r="E1030" i="13" s="1"/>
  <c r="F1029" i="13"/>
  <c r="E1029" i="13" s="1"/>
  <c r="F1028" i="13"/>
  <c r="E1028" i="13" s="1"/>
  <c r="F1027" i="13"/>
  <c r="E1027" i="13" s="1"/>
  <c r="F1026" i="13"/>
  <c r="E1026" i="13" s="1"/>
  <c r="F1025" i="13"/>
  <c r="E1025" i="13" s="1"/>
  <c r="F1024" i="13"/>
  <c r="E1024" i="13" s="1"/>
  <c r="F1023" i="13"/>
  <c r="E1023" i="13" s="1"/>
  <c r="F1022" i="13"/>
  <c r="F1021" i="13"/>
  <c r="F1020" i="13"/>
  <c r="E1020" i="13" s="1"/>
  <c r="F1019" i="13"/>
  <c r="E1019" i="13" s="1"/>
  <c r="F1018" i="13"/>
  <c r="F1017" i="13"/>
  <c r="F1016" i="13"/>
  <c r="E1016" i="13" s="1"/>
  <c r="E1015" i="13" s="1"/>
  <c r="F1015" i="13"/>
  <c r="F1013" i="13"/>
  <c r="E1013" i="13" s="1"/>
  <c r="F1012" i="13"/>
  <c r="E1012" i="13" s="1"/>
  <c r="F1011" i="13"/>
  <c r="E1011" i="13" s="1"/>
  <c r="F1010" i="13"/>
  <c r="F1009" i="13"/>
  <c r="F1008" i="13"/>
  <c r="E1008" i="13" s="1"/>
  <c r="E1007" i="13" s="1"/>
  <c r="F1007" i="13"/>
  <c r="F1006" i="13"/>
  <c r="F1005" i="13"/>
  <c r="F1004" i="13"/>
  <c r="F994" i="13"/>
  <c r="E994" i="13" s="1"/>
  <c r="F993" i="13"/>
  <c r="E993" i="13" s="1"/>
  <c r="F992" i="13"/>
  <c r="E992" i="13" s="1"/>
  <c r="F991" i="13"/>
  <c r="E991" i="13" s="1"/>
  <c r="F990" i="13"/>
  <c r="E990" i="13" s="1"/>
  <c r="F989" i="13"/>
  <c r="E989" i="13" s="1"/>
  <c r="F988" i="13"/>
  <c r="E988" i="13" s="1"/>
  <c r="F987" i="13"/>
  <c r="E987" i="13" s="1"/>
  <c r="F986" i="13"/>
  <c r="E986" i="13" s="1"/>
  <c r="F985" i="13"/>
  <c r="E985" i="13" s="1"/>
  <c r="F984" i="13"/>
  <c r="F983" i="13"/>
  <c r="F982" i="13"/>
  <c r="F981" i="13"/>
  <c r="E981" i="13" s="1"/>
  <c r="E980" i="13" s="1"/>
  <c r="E979" i="13" s="1"/>
  <c r="F980" i="13"/>
  <c r="F979" i="13"/>
  <c r="F978" i="13"/>
  <c r="F977" i="13"/>
  <c r="E977" i="13" s="1"/>
  <c r="E976" i="13" s="1"/>
  <c r="F976" i="13"/>
  <c r="F975" i="13"/>
  <c r="F974" i="13"/>
  <c r="E974" i="13" s="1"/>
  <c r="F973" i="13"/>
  <c r="E973" i="13" s="1"/>
  <c r="F972" i="13"/>
  <c r="E972" i="13" s="1"/>
  <c r="F971" i="13"/>
  <c r="E971" i="13" s="1"/>
  <c r="F970" i="13"/>
  <c r="E970" i="13" s="1"/>
  <c r="F969" i="13"/>
  <c r="E969" i="13" s="1"/>
  <c r="F968" i="13"/>
  <c r="E968" i="13" s="1"/>
  <c r="F967" i="13"/>
  <c r="E967" i="13" s="1"/>
  <c r="F966" i="13"/>
  <c r="E966" i="13" s="1"/>
  <c r="F965" i="13"/>
  <c r="E965" i="13" s="1"/>
  <c r="F964" i="13"/>
  <c r="E964" i="13" s="1"/>
  <c r="F963" i="13"/>
  <c r="E963" i="13" s="1"/>
  <c r="F962" i="13"/>
  <c r="E962" i="13" s="1"/>
  <c r="F961" i="13"/>
  <c r="E961" i="13" s="1"/>
  <c r="F960" i="13"/>
  <c r="E960" i="13" s="1"/>
  <c r="F959" i="13"/>
  <c r="F958" i="13"/>
  <c r="F957" i="13"/>
  <c r="E957" i="13" s="1"/>
  <c r="F956" i="13"/>
  <c r="E956" i="13" s="1"/>
  <c r="F955" i="13"/>
  <c r="E955" i="13" s="1"/>
  <c r="F954" i="13"/>
  <c r="E954" i="13" s="1"/>
  <c r="F953" i="13"/>
  <c r="E953" i="13" s="1"/>
  <c r="F952" i="13"/>
  <c r="E952" i="13" s="1"/>
  <c r="F951" i="13"/>
  <c r="F950" i="13"/>
  <c r="F949" i="13"/>
  <c r="F948" i="13"/>
  <c r="F947" i="13"/>
  <c r="E947" i="13" s="1"/>
  <c r="E946" i="13" s="1"/>
  <c r="E945" i="13" s="1"/>
  <c r="F946" i="13"/>
  <c r="F945" i="13"/>
  <c r="F944" i="13"/>
  <c r="F943" i="13"/>
  <c r="E943" i="13" s="1"/>
  <c r="F942" i="13"/>
  <c r="E942" i="13" s="1"/>
  <c r="F941" i="13"/>
  <c r="E941" i="13" s="1"/>
  <c r="F940" i="13"/>
  <c r="E940" i="13" s="1"/>
  <c r="F939" i="13"/>
  <c r="E939" i="13" s="1"/>
  <c r="F938" i="13"/>
  <c r="E938" i="13" s="1"/>
  <c r="F937" i="13"/>
  <c r="E937" i="13" s="1"/>
  <c r="F936" i="13"/>
  <c r="E936" i="13" s="1"/>
  <c r="F935" i="13"/>
  <c r="E935" i="13" s="1"/>
  <c r="F934" i="13"/>
  <c r="E934" i="13" s="1"/>
  <c r="F933" i="13"/>
  <c r="E933" i="13" s="1"/>
  <c r="F932" i="13"/>
  <c r="E932" i="13" s="1"/>
  <c r="F931" i="13"/>
  <c r="E931" i="13" s="1"/>
  <c r="F930" i="13"/>
  <c r="E930" i="13" s="1"/>
  <c r="F929" i="13"/>
  <c r="E929" i="13" s="1"/>
  <c r="F928" i="13"/>
  <c r="E928" i="13" s="1"/>
  <c r="F927" i="13"/>
  <c r="E927" i="13" s="1"/>
  <c r="F926" i="13"/>
  <c r="E926" i="13" s="1"/>
  <c r="F925" i="13"/>
  <c r="E925" i="13" s="1"/>
  <c r="F924" i="13"/>
  <c r="E924" i="13" s="1"/>
  <c r="F923" i="13"/>
  <c r="E923" i="13" s="1"/>
  <c r="F922" i="13"/>
  <c r="E922" i="13" s="1"/>
  <c r="F921" i="13"/>
  <c r="E921" i="13" s="1"/>
  <c r="F920" i="13"/>
  <c r="E920" i="13" s="1"/>
  <c r="F919" i="13"/>
  <c r="E919" i="13" s="1"/>
  <c r="F918" i="13"/>
  <c r="E918" i="13" s="1"/>
  <c r="F917" i="13"/>
  <c r="E917" i="13" s="1"/>
  <c r="F916" i="13"/>
  <c r="E916" i="13" s="1"/>
  <c r="F915" i="13"/>
  <c r="E915" i="13" s="1"/>
  <c r="F914" i="13"/>
  <c r="E914" i="13" s="1"/>
  <c r="F913" i="13"/>
  <c r="E913" i="13" s="1"/>
  <c r="F912" i="13"/>
  <c r="E912" i="13" s="1"/>
  <c r="F911" i="13"/>
  <c r="E911" i="13" s="1"/>
  <c r="F910" i="13"/>
  <c r="E910" i="13" s="1"/>
  <c r="F909" i="13"/>
  <c r="F908" i="13"/>
  <c r="F907" i="13"/>
  <c r="E907" i="13" s="1"/>
  <c r="E906" i="13" s="1"/>
  <c r="F906" i="13"/>
  <c r="F905" i="13"/>
  <c r="F904" i="13"/>
  <c r="E904" i="13" s="1"/>
  <c r="F903" i="13"/>
  <c r="E903" i="13" s="1"/>
  <c r="F902" i="13"/>
  <c r="E902" i="13" s="1"/>
  <c r="F901" i="13"/>
  <c r="E901" i="13" s="1"/>
  <c r="F900" i="13"/>
  <c r="E900" i="13" s="1"/>
  <c r="F899" i="13"/>
  <c r="E899" i="13" s="1"/>
  <c r="F898" i="13"/>
  <c r="E898" i="13" s="1"/>
  <c r="F897" i="13"/>
  <c r="E897" i="13" s="1"/>
  <c r="F896" i="13"/>
  <c r="E896" i="13" s="1"/>
  <c r="F895" i="13"/>
  <c r="E895" i="13" s="1"/>
  <c r="F894" i="13"/>
  <c r="E894" i="13" s="1"/>
  <c r="F893" i="13"/>
  <c r="E893" i="13" s="1"/>
  <c r="F892" i="13"/>
  <c r="E892" i="13" s="1"/>
  <c r="F891" i="13"/>
  <c r="F890" i="13"/>
  <c r="F889" i="13"/>
  <c r="E889" i="13" s="1"/>
  <c r="F888" i="13"/>
  <c r="E888" i="13" s="1"/>
  <c r="F887" i="13"/>
  <c r="E887" i="13" s="1"/>
  <c r="F886" i="13"/>
  <c r="E886" i="13" s="1"/>
  <c r="F885" i="13"/>
  <c r="E885" i="13" s="1"/>
  <c r="F884" i="13"/>
  <c r="E884" i="13" s="1"/>
  <c r="F883" i="13"/>
  <c r="E883" i="13" s="1"/>
  <c r="F882" i="13"/>
  <c r="E882" i="13" s="1"/>
  <c r="F881" i="13"/>
  <c r="F880" i="13"/>
  <c r="F879" i="13"/>
  <c r="F878" i="13"/>
  <c r="F877" i="13"/>
  <c r="F876" i="13"/>
  <c r="E876" i="13" s="1"/>
  <c r="F875" i="13"/>
  <c r="E875" i="13" s="1"/>
  <c r="F874" i="13"/>
  <c r="E874" i="13" s="1"/>
  <c r="F873" i="13"/>
  <c r="F872" i="13"/>
  <c r="F871" i="13"/>
  <c r="E871" i="13" s="1"/>
  <c r="F870" i="13"/>
  <c r="E870" i="13" s="1"/>
  <c r="F869" i="13"/>
  <c r="E869" i="13" s="1"/>
  <c r="F868" i="13"/>
  <c r="E868" i="13" s="1"/>
  <c r="F867" i="13"/>
  <c r="F866" i="13"/>
  <c r="F865" i="13"/>
  <c r="F864" i="13"/>
  <c r="F862" i="13"/>
  <c r="E862" i="13" s="1"/>
  <c r="E861" i="13" s="1"/>
  <c r="F861" i="13"/>
  <c r="F860" i="13"/>
  <c r="F859" i="13"/>
  <c r="E859" i="13" s="1"/>
  <c r="F858" i="13"/>
  <c r="E858" i="13" s="1"/>
  <c r="F857" i="13"/>
  <c r="E857" i="13" s="1"/>
  <c r="F856" i="13"/>
  <c r="E856" i="13" s="1"/>
  <c r="F855" i="13"/>
  <c r="F854" i="13"/>
  <c r="F853" i="13"/>
  <c r="E853" i="13" s="1"/>
  <c r="F852" i="13"/>
  <c r="E852" i="13" s="1"/>
  <c r="F851" i="13"/>
  <c r="E851" i="13" s="1"/>
  <c r="F850" i="13"/>
  <c r="E850" i="13" s="1"/>
  <c r="F849" i="13"/>
  <c r="E849" i="13" s="1"/>
  <c r="F848" i="13"/>
  <c r="F847" i="13"/>
  <c r="F846" i="13"/>
  <c r="F845" i="13"/>
  <c r="F840" i="13"/>
  <c r="E840" i="13" s="1"/>
  <c r="E839" i="13" s="1"/>
  <c r="F839" i="13"/>
  <c r="F838" i="13"/>
  <c r="F837" i="13"/>
  <c r="E837" i="13" s="1"/>
  <c r="F836" i="13"/>
  <c r="E836" i="13" s="1"/>
  <c r="F835" i="13"/>
  <c r="E835" i="13" s="1"/>
  <c r="F834" i="13"/>
  <c r="E834" i="13" s="1"/>
  <c r="F833" i="13"/>
  <c r="E833" i="13" s="1"/>
  <c r="F832" i="13"/>
  <c r="E832" i="13" s="1"/>
  <c r="F831" i="13"/>
  <c r="E831" i="13" s="1"/>
  <c r="F830" i="13"/>
  <c r="E830" i="13" s="1"/>
  <c r="F829" i="13"/>
  <c r="E829" i="13" s="1"/>
  <c r="F828" i="13"/>
  <c r="E828" i="13" s="1"/>
  <c r="F827" i="13"/>
  <c r="E827" i="13" s="1"/>
  <c r="F826" i="13"/>
  <c r="E826" i="13" s="1"/>
  <c r="F825" i="13"/>
  <c r="E825" i="13" s="1"/>
  <c r="F824" i="13"/>
  <c r="E824" i="13" s="1"/>
  <c r="F823" i="13"/>
  <c r="E823" i="13" s="1"/>
  <c r="F822" i="13"/>
  <c r="E822" i="13" s="1"/>
  <c r="F821" i="13"/>
  <c r="F820" i="13"/>
  <c r="F819" i="13"/>
  <c r="E819" i="13" s="1"/>
  <c r="F818" i="13"/>
  <c r="E818" i="13" s="1"/>
  <c r="F817" i="13"/>
  <c r="E817" i="13" s="1"/>
  <c r="F816" i="13"/>
  <c r="E816" i="13" s="1"/>
  <c r="F815" i="13"/>
  <c r="E815" i="13" s="1"/>
  <c r="F814" i="13"/>
  <c r="E814" i="13" s="1"/>
  <c r="F813" i="13"/>
  <c r="E813" i="13" s="1"/>
  <c r="F812" i="13"/>
  <c r="E812" i="13" s="1"/>
  <c r="F811" i="13"/>
  <c r="F810" i="13"/>
  <c r="F809" i="13"/>
  <c r="F808" i="13"/>
  <c r="F807" i="13"/>
  <c r="E807" i="13" s="1"/>
  <c r="E806" i="13" s="1"/>
  <c r="F806" i="13"/>
  <c r="F805" i="13"/>
  <c r="F804" i="13"/>
  <c r="E804" i="13" s="1"/>
  <c r="F803" i="13"/>
  <c r="E803" i="13" s="1"/>
  <c r="F802" i="13"/>
  <c r="E802" i="13" s="1"/>
  <c r="F801" i="13"/>
  <c r="E801" i="13" s="1"/>
  <c r="F800" i="13"/>
  <c r="E800" i="13" s="1"/>
  <c r="F799" i="13"/>
  <c r="E799" i="13" s="1"/>
  <c r="F798" i="13"/>
  <c r="E798" i="13" s="1"/>
  <c r="F797" i="13"/>
  <c r="E797" i="13" s="1"/>
  <c r="F796" i="13"/>
  <c r="E796" i="13" s="1"/>
  <c r="F795" i="13"/>
  <c r="E795" i="13" s="1"/>
  <c r="F794" i="13"/>
  <c r="E794" i="13" s="1"/>
  <c r="F793" i="13"/>
  <c r="E793" i="13" s="1"/>
  <c r="F792" i="13"/>
  <c r="F791" i="13"/>
  <c r="F790" i="13"/>
  <c r="E790" i="13" s="1"/>
  <c r="F789" i="13"/>
  <c r="E789" i="13" s="1"/>
  <c r="F788" i="13"/>
  <c r="E788" i="13" s="1"/>
  <c r="F787" i="13"/>
  <c r="E787" i="13" s="1"/>
  <c r="F786" i="13"/>
  <c r="E786" i="13" s="1"/>
  <c r="F785" i="13"/>
  <c r="E785" i="13" s="1"/>
  <c r="F784" i="13"/>
  <c r="E784" i="13" s="1"/>
  <c r="F783" i="13"/>
  <c r="E783" i="13" s="1"/>
  <c r="F782" i="13"/>
  <c r="F781" i="13"/>
  <c r="F780" i="13"/>
  <c r="F779" i="13"/>
  <c r="F778" i="13"/>
  <c r="E778" i="13" s="1"/>
  <c r="E777" i="13" s="1"/>
  <c r="E776" i="13" s="1"/>
  <c r="E775" i="13" s="1"/>
  <c r="F777" i="13"/>
  <c r="F776" i="13"/>
  <c r="F775" i="13"/>
  <c r="F774" i="13"/>
  <c r="F773" i="13"/>
  <c r="E773" i="13" s="1"/>
  <c r="E772" i="13" s="1"/>
  <c r="E771" i="13" s="1"/>
  <c r="F772" i="13"/>
  <c r="F771" i="13"/>
  <c r="F770" i="13"/>
  <c r="F769" i="13"/>
  <c r="F768" i="13"/>
  <c r="F767" i="13"/>
  <c r="F766" i="13"/>
  <c r="F765" i="13"/>
  <c r="F764" i="13"/>
  <c r="F763" i="13"/>
  <c r="E763" i="13" s="1"/>
  <c r="E1877" i="13" s="1"/>
  <c r="F762" i="13"/>
  <c r="F761" i="13"/>
  <c r="F760" i="13"/>
  <c r="F759" i="13"/>
  <c r="E759" i="13" s="1"/>
  <c r="F758" i="13"/>
  <c r="F757" i="13"/>
  <c r="F756" i="13"/>
  <c r="F755" i="13"/>
  <c r="F754" i="13"/>
  <c r="E754" i="13" s="1"/>
  <c r="E753" i="13" s="1"/>
  <c r="E752" i="13" s="1"/>
  <c r="E751" i="13" s="1"/>
  <c r="F753" i="13"/>
  <c r="F752" i="13"/>
  <c r="F751" i="13"/>
  <c r="F750" i="13"/>
  <c r="E750" i="13" s="1"/>
  <c r="E749" i="13" s="1"/>
  <c r="E748" i="13" s="1"/>
  <c r="E747" i="13" s="1"/>
  <c r="F749" i="13"/>
  <c r="F748" i="13"/>
  <c r="F747" i="13"/>
  <c r="F746" i="13"/>
  <c r="E746" i="13" s="1"/>
  <c r="E745" i="13" s="1"/>
  <c r="E744" i="13" s="1"/>
  <c r="F745" i="13"/>
  <c r="F744" i="13"/>
  <c r="F743" i="13"/>
  <c r="F742" i="13"/>
  <c r="F741" i="13"/>
  <c r="F740" i="13"/>
  <c r="F739" i="13"/>
  <c r="F738" i="13"/>
  <c r="F737" i="13"/>
  <c r="F736" i="13"/>
  <c r="E736" i="13" s="1"/>
  <c r="F735" i="13"/>
  <c r="E735" i="13" s="1"/>
  <c r="F734" i="13"/>
  <c r="E734" i="13" s="1"/>
  <c r="F733" i="13"/>
  <c r="E733" i="13" s="1"/>
  <c r="F732" i="13"/>
  <c r="F731" i="13"/>
  <c r="F730" i="13"/>
  <c r="E730" i="13" s="1"/>
  <c r="F729" i="13"/>
  <c r="E729" i="13" s="1"/>
  <c r="F728" i="13"/>
  <c r="E728" i="13" s="1"/>
  <c r="F727" i="13"/>
  <c r="E727" i="13" s="1"/>
  <c r="F726" i="13"/>
  <c r="F725" i="13"/>
  <c r="F724" i="13"/>
  <c r="F723" i="13"/>
  <c r="E723" i="13" s="1"/>
  <c r="F722" i="13"/>
  <c r="E722" i="13" s="1"/>
  <c r="F721" i="13"/>
  <c r="E721" i="13" s="1"/>
  <c r="F720" i="13"/>
  <c r="E720" i="13" s="1"/>
  <c r="F719" i="13"/>
  <c r="E719" i="13" s="1"/>
  <c r="F718" i="13"/>
  <c r="E718" i="13" s="1"/>
  <c r="F717" i="13"/>
  <c r="E717" i="13" s="1"/>
  <c r="F716" i="13"/>
  <c r="E716" i="13" s="1"/>
  <c r="F715" i="13"/>
  <c r="E715" i="13" s="1"/>
  <c r="F714" i="13"/>
  <c r="E714" i="13" s="1"/>
  <c r="F713" i="13"/>
  <c r="E713" i="13" s="1"/>
  <c r="F712" i="13"/>
  <c r="E712" i="13" s="1"/>
  <c r="F711" i="13"/>
  <c r="E711" i="13" s="1"/>
  <c r="F710" i="13"/>
  <c r="E710" i="13" s="1"/>
  <c r="F709" i="13"/>
  <c r="E709" i="13" s="1"/>
  <c r="F708" i="13"/>
  <c r="E708" i="13" s="1"/>
  <c r="F707" i="13"/>
  <c r="E707" i="13" s="1"/>
  <c r="F706" i="13"/>
  <c r="E706" i="13" s="1"/>
  <c r="F705" i="13"/>
  <c r="E705" i="13" s="1"/>
  <c r="F704" i="13"/>
  <c r="E704" i="13" s="1"/>
  <c r="F703" i="13"/>
  <c r="E703" i="13" s="1"/>
  <c r="F702" i="13"/>
  <c r="E702" i="13" s="1"/>
  <c r="F701" i="13"/>
  <c r="E701" i="13" s="1"/>
  <c r="F700" i="13"/>
  <c r="E700" i="13" s="1"/>
  <c r="F699" i="13"/>
  <c r="E699" i="13" s="1"/>
  <c r="F698" i="13"/>
  <c r="E698" i="13" s="1"/>
  <c r="F697" i="13"/>
  <c r="E697" i="13" s="1"/>
  <c r="F696" i="13"/>
  <c r="E696" i="13" s="1"/>
  <c r="F695" i="13"/>
  <c r="E695" i="13" s="1"/>
  <c r="F694" i="13"/>
  <c r="E694" i="13" s="1"/>
  <c r="F693" i="13"/>
  <c r="E693" i="13" s="1"/>
  <c r="F692" i="13"/>
  <c r="E692" i="13" s="1"/>
  <c r="F691" i="13"/>
  <c r="E691" i="13" s="1"/>
  <c r="F690" i="13"/>
  <c r="E690" i="13" s="1"/>
  <c r="F689" i="13"/>
  <c r="E689" i="13" s="1"/>
  <c r="F688" i="13"/>
  <c r="E688" i="13" s="1"/>
  <c r="F687" i="13"/>
  <c r="E687" i="13" s="1"/>
  <c r="F686" i="13"/>
  <c r="E686" i="13" s="1"/>
  <c r="F685" i="13"/>
  <c r="F684" i="13"/>
  <c r="F683" i="13"/>
  <c r="E683" i="13" s="1"/>
  <c r="E682" i="13" s="1"/>
  <c r="F682" i="13"/>
  <c r="F681" i="13"/>
  <c r="F680" i="13"/>
  <c r="E680" i="13" s="1"/>
  <c r="F679" i="13"/>
  <c r="E679" i="13" s="1"/>
  <c r="F678" i="13"/>
  <c r="E678" i="13" s="1"/>
  <c r="F677" i="13"/>
  <c r="E677" i="13" s="1"/>
  <c r="F676" i="13"/>
  <c r="E676" i="13" s="1"/>
  <c r="F675" i="13"/>
  <c r="E675" i="13" s="1"/>
  <c r="F674" i="13"/>
  <c r="E674" i="13" s="1"/>
  <c r="F673" i="13"/>
  <c r="E673" i="13" s="1"/>
  <c r="F672" i="13"/>
  <c r="E672" i="13" s="1"/>
  <c r="F671" i="13"/>
  <c r="E671" i="13" s="1"/>
  <c r="F670" i="13"/>
  <c r="E670" i="13" s="1"/>
  <c r="F669" i="13"/>
  <c r="F668" i="13"/>
  <c r="F667" i="13"/>
  <c r="E667" i="13" s="1"/>
  <c r="E666" i="13" s="1"/>
  <c r="F666" i="13"/>
  <c r="F665" i="13"/>
  <c r="F664" i="13"/>
  <c r="F663" i="13"/>
  <c r="F662" i="13"/>
  <c r="E662" i="13" s="1"/>
  <c r="E661" i="13" s="1"/>
  <c r="F661" i="13"/>
  <c r="F660" i="13"/>
  <c r="F659" i="13"/>
  <c r="E659" i="13" s="1"/>
  <c r="F658" i="13"/>
  <c r="E658" i="13" s="1"/>
  <c r="F657" i="13"/>
  <c r="E657" i="13" s="1"/>
  <c r="F656" i="13"/>
  <c r="E656" i="13" s="1"/>
  <c r="F655" i="13"/>
  <c r="E655" i="13" s="1"/>
  <c r="F654" i="13"/>
  <c r="E654" i="13" s="1"/>
  <c r="F653" i="13"/>
  <c r="F652" i="13"/>
  <c r="F651" i="13"/>
  <c r="E651" i="13" s="1"/>
  <c r="F650" i="13"/>
  <c r="E650" i="13" s="1"/>
  <c r="F649" i="13"/>
  <c r="E649" i="13" s="1"/>
  <c r="F648" i="13"/>
  <c r="E648" i="13" s="1"/>
  <c r="F647" i="13"/>
  <c r="F646" i="13"/>
  <c r="F645" i="13"/>
  <c r="F644" i="13"/>
  <c r="F643" i="13"/>
  <c r="E643" i="13" s="1"/>
  <c r="E642" i="13" s="1"/>
  <c r="E641" i="13" s="1"/>
  <c r="F642" i="13"/>
  <c r="F641" i="13"/>
  <c r="F640" i="13"/>
  <c r="F639" i="13"/>
  <c r="E639" i="13" s="1"/>
  <c r="F638" i="13"/>
  <c r="E638" i="13" s="1"/>
  <c r="F637" i="13"/>
  <c r="E637" i="13" s="1"/>
  <c r="F636" i="13"/>
  <c r="E636" i="13" s="1"/>
  <c r="F635" i="13"/>
  <c r="E635" i="13" s="1"/>
  <c r="F634" i="13"/>
  <c r="E634" i="13" s="1"/>
  <c r="F633" i="13"/>
  <c r="E633" i="13" s="1"/>
  <c r="F632" i="13"/>
  <c r="E632" i="13" s="1"/>
  <c r="F631" i="13"/>
  <c r="E631" i="13" s="1"/>
  <c r="F630" i="13"/>
  <c r="E630" i="13" s="1"/>
  <c r="F629" i="13"/>
  <c r="F628" i="13"/>
  <c r="F627" i="13"/>
  <c r="E627" i="13" s="1"/>
  <c r="E626" i="13" s="1"/>
  <c r="F626" i="13"/>
  <c r="F625" i="13"/>
  <c r="F624" i="13"/>
  <c r="E624" i="13" s="1"/>
  <c r="F623" i="13"/>
  <c r="E623" i="13" s="1"/>
  <c r="F622" i="13"/>
  <c r="E622" i="13" s="1"/>
  <c r="F621" i="13"/>
  <c r="E621" i="13" s="1"/>
  <c r="F620" i="13"/>
  <c r="E620" i="13" s="1"/>
  <c r="F619" i="13"/>
  <c r="E619" i="13" s="1"/>
  <c r="F618" i="13"/>
  <c r="E618" i="13" s="1"/>
  <c r="F617" i="13"/>
  <c r="E617" i="13" s="1"/>
  <c r="F616" i="13"/>
  <c r="F615" i="13"/>
  <c r="F614" i="13"/>
  <c r="E614" i="13" s="1"/>
  <c r="F613" i="13"/>
  <c r="E613" i="13" s="1"/>
  <c r="F612" i="13"/>
  <c r="E612" i="13" s="1"/>
  <c r="F611" i="13"/>
  <c r="F610" i="13"/>
  <c r="F609" i="13"/>
  <c r="F608" i="13"/>
  <c r="F607" i="13"/>
  <c r="E607" i="13" s="1"/>
  <c r="F606" i="13"/>
  <c r="E606" i="13" s="1"/>
  <c r="F605" i="13"/>
  <c r="F604" i="13"/>
  <c r="F603" i="13"/>
  <c r="E603" i="13" s="1"/>
  <c r="F602" i="13"/>
  <c r="E602" i="13" s="1"/>
  <c r="F601" i="13"/>
  <c r="E601" i="13" s="1"/>
  <c r="F600" i="13"/>
  <c r="F599" i="13"/>
  <c r="F598" i="13"/>
  <c r="F597" i="13"/>
  <c r="F596" i="13"/>
  <c r="E596" i="13" s="1"/>
  <c r="F595" i="13"/>
  <c r="E595" i="13" s="1"/>
  <c r="F594" i="13"/>
  <c r="F592" i="13"/>
  <c r="E592" i="13" s="1"/>
  <c r="F591" i="13"/>
  <c r="E591" i="13" s="1"/>
  <c r="F590" i="13"/>
  <c r="E590" i="13" s="1"/>
  <c r="F589" i="13"/>
  <c r="E589" i="13" s="1"/>
  <c r="F588" i="13"/>
  <c r="F587" i="13"/>
  <c r="F586" i="13"/>
  <c r="F585" i="13"/>
  <c r="E585" i="13" s="1"/>
  <c r="F584" i="13"/>
  <c r="E584" i="13" s="1"/>
  <c r="F583" i="13"/>
  <c r="E583" i="13" s="1"/>
  <c r="F582" i="13"/>
  <c r="E582" i="13" s="1"/>
  <c r="F581" i="13"/>
  <c r="E581" i="13" s="1"/>
  <c r="F580" i="13"/>
  <c r="E580" i="13" s="1"/>
  <c r="F579" i="13"/>
  <c r="E579" i="13" s="1"/>
  <c r="F578" i="13"/>
  <c r="E578" i="13" s="1"/>
  <c r="F577" i="13"/>
  <c r="E577" i="13" s="1"/>
  <c r="F576" i="13"/>
  <c r="E576" i="13" s="1"/>
  <c r="F575" i="13"/>
  <c r="E575" i="13" s="1"/>
  <c r="F574" i="13"/>
  <c r="E574" i="13" s="1"/>
  <c r="F573" i="13"/>
  <c r="E573" i="13" s="1"/>
  <c r="F572" i="13"/>
  <c r="E572" i="13" s="1"/>
  <c r="F571" i="13"/>
  <c r="E571" i="13" s="1"/>
  <c r="F570" i="13"/>
  <c r="E570" i="13" s="1"/>
  <c r="F569" i="13"/>
  <c r="E569" i="13" s="1"/>
  <c r="F568" i="13"/>
  <c r="E568" i="13" s="1"/>
  <c r="F567" i="13"/>
  <c r="E567" i="13" s="1"/>
  <c r="F566" i="13"/>
  <c r="E566" i="13" s="1"/>
  <c r="F565" i="13"/>
  <c r="E565" i="13" s="1"/>
  <c r="F564" i="13"/>
  <c r="E564" i="13" s="1"/>
  <c r="F563" i="13"/>
  <c r="E563" i="13" s="1"/>
  <c r="F562" i="13"/>
  <c r="E562" i="13" s="1"/>
  <c r="F561" i="13"/>
  <c r="E561" i="13" s="1"/>
  <c r="F560" i="13"/>
  <c r="E560" i="13" s="1"/>
  <c r="F559" i="13"/>
  <c r="E559" i="13" s="1"/>
  <c r="F558" i="13"/>
  <c r="E558" i="13" s="1"/>
  <c r="F557" i="13"/>
  <c r="E557" i="13" s="1"/>
  <c r="F556" i="13"/>
  <c r="E556" i="13" s="1"/>
  <c r="F555" i="13"/>
  <c r="E555" i="13" s="1"/>
  <c r="F554" i="13"/>
  <c r="E554" i="13" s="1"/>
  <c r="F553" i="13"/>
  <c r="E553" i="13" s="1"/>
  <c r="F552" i="13"/>
  <c r="E552" i="13" s="1"/>
  <c r="F551" i="13"/>
  <c r="E551" i="13" s="1"/>
  <c r="F550" i="13"/>
  <c r="E550" i="13" s="1"/>
  <c r="F549" i="13"/>
  <c r="E549" i="13" s="1"/>
  <c r="F548" i="13"/>
  <c r="E548" i="13" s="1"/>
  <c r="F547" i="13"/>
  <c r="E547" i="13" s="1"/>
  <c r="F546" i="13"/>
  <c r="E546" i="13" s="1"/>
  <c r="F545" i="13"/>
  <c r="E545" i="13" s="1"/>
  <c r="F544" i="13"/>
  <c r="E544" i="13" s="1"/>
  <c r="F543" i="13"/>
  <c r="F542" i="13"/>
  <c r="F541" i="13"/>
  <c r="E541" i="13" s="1"/>
  <c r="E540" i="13" s="1"/>
  <c r="F540" i="13"/>
  <c r="F539" i="13"/>
  <c r="F538" i="13"/>
  <c r="E538" i="13" s="1"/>
  <c r="F537" i="13"/>
  <c r="E537" i="13" s="1"/>
  <c r="F536" i="13"/>
  <c r="E536" i="13" s="1"/>
  <c r="F535" i="13"/>
  <c r="E535" i="13" s="1"/>
  <c r="F534" i="13"/>
  <c r="E534" i="13" s="1"/>
  <c r="F533" i="13"/>
  <c r="E533" i="13" s="1"/>
  <c r="F532" i="13"/>
  <c r="E532" i="13" s="1"/>
  <c r="F531" i="13"/>
  <c r="E531" i="13" s="1"/>
  <c r="F530" i="13"/>
  <c r="E530" i="13" s="1"/>
  <c r="F529" i="13"/>
  <c r="E529" i="13" s="1"/>
  <c r="F528" i="13"/>
  <c r="E528" i="13" s="1"/>
  <c r="F527" i="13"/>
  <c r="E527" i="13" s="1"/>
  <c r="F526" i="13"/>
  <c r="E526" i="13" s="1"/>
  <c r="F525" i="13"/>
  <c r="E525" i="13" s="1"/>
  <c r="F524" i="13"/>
  <c r="E524" i="13" s="1"/>
  <c r="F523" i="13"/>
  <c r="E523" i="13" s="1"/>
  <c r="F522" i="13"/>
  <c r="E522" i="13" s="1"/>
  <c r="F521" i="13"/>
  <c r="E521" i="13" s="1"/>
  <c r="F520" i="13"/>
  <c r="E520" i="13" s="1"/>
  <c r="F519" i="13"/>
  <c r="E519" i="13" s="1"/>
  <c r="F518" i="13"/>
  <c r="E518" i="13" s="1"/>
  <c r="F517" i="13"/>
  <c r="E517" i="13" s="1"/>
  <c r="F516" i="13"/>
  <c r="F515" i="13"/>
  <c r="F514" i="13"/>
  <c r="E514" i="13" s="1"/>
  <c r="F513" i="13"/>
  <c r="E513" i="13" s="1"/>
  <c r="F512" i="13"/>
  <c r="E512" i="13" s="1"/>
  <c r="F511" i="13"/>
  <c r="E511" i="13" s="1"/>
  <c r="F510" i="13"/>
  <c r="E510" i="13" s="1"/>
  <c r="F509" i="13"/>
  <c r="E509" i="13" s="1"/>
  <c r="F508" i="13"/>
  <c r="F507" i="13"/>
  <c r="F506" i="13"/>
  <c r="F505" i="13"/>
  <c r="F504" i="13"/>
  <c r="F503" i="13"/>
  <c r="F502" i="13"/>
  <c r="F501" i="13"/>
  <c r="F500" i="13"/>
  <c r="E500" i="13" s="1"/>
  <c r="F499" i="13"/>
  <c r="E499" i="13" s="1"/>
  <c r="F498" i="13"/>
  <c r="E498" i="13" s="1"/>
  <c r="F497" i="13"/>
  <c r="E497" i="13" s="1"/>
  <c r="F496" i="13"/>
  <c r="E496" i="13" s="1"/>
  <c r="F495" i="13"/>
  <c r="F494" i="13"/>
  <c r="F493" i="13"/>
  <c r="F492" i="13"/>
  <c r="F491" i="13"/>
  <c r="E491" i="13" s="1"/>
  <c r="E490" i="13" s="1"/>
  <c r="F490" i="13"/>
  <c r="F489" i="13"/>
  <c r="F488" i="13"/>
  <c r="E488" i="13" s="1"/>
  <c r="F487" i="13"/>
  <c r="E487" i="13" s="1"/>
  <c r="F486" i="13"/>
  <c r="E486" i="13" s="1"/>
  <c r="F485" i="13"/>
  <c r="E485" i="13" s="1"/>
  <c r="F484" i="13"/>
  <c r="E484" i="13" s="1"/>
  <c r="F483" i="13"/>
  <c r="E483" i="13" s="1"/>
  <c r="F482" i="13"/>
  <c r="E482" i="13" s="1"/>
  <c r="F481" i="13"/>
  <c r="E481" i="13" s="1"/>
  <c r="F480" i="13"/>
  <c r="F479" i="13"/>
  <c r="F478" i="13"/>
  <c r="E478" i="13" s="1"/>
  <c r="F477" i="13"/>
  <c r="E477" i="13" s="1"/>
  <c r="F476" i="13"/>
  <c r="E476" i="13" s="1"/>
  <c r="F475" i="13"/>
  <c r="E475" i="13" s="1"/>
  <c r="F474" i="13"/>
  <c r="E474" i="13" s="1"/>
  <c r="F473" i="13"/>
  <c r="F472" i="13"/>
  <c r="F471" i="13"/>
  <c r="F470" i="13"/>
  <c r="F469" i="13"/>
  <c r="F468" i="13"/>
  <c r="F467" i="13"/>
  <c r="E467" i="13" s="1"/>
  <c r="F466" i="13"/>
  <c r="E466" i="13" s="1"/>
  <c r="F465" i="13"/>
  <c r="E465" i="13" s="1"/>
  <c r="F464" i="13"/>
  <c r="E464" i="13" s="1"/>
  <c r="F463" i="13"/>
  <c r="E463" i="13" s="1"/>
  <c r="F462" i="13"/>
  <c r="E462" i="13" s="1"/>
  <c r="F461" i="13"/>
  <c r="E461" i="13" s="1"/>
  <c r="F460" i="13"/>
  <c r="E460" i="13" s="1"/>
  <c r="F459" i="13"/>
  <c r="E459" i="13" s="1"/>
  <c r="F458" i="13"/>
  <c r="E458" i="13" s="1"/>
  <c r="F457" i="13"/>
  <c r="E457" i="13" s="1"/>
  <c r="F456" i="13"/>
  <c r="E456" i="13" s="1"/>
  <c r="F455" i="13"/>
  <c r="E455" i="13" s="1"/>
  <c r="F454" i="13"/>
  <c r="E454" i="13" s="1"/>
  <c r="F453" i="13"/>
  <c r="E453" i="13" s="1"/>
  <c r="F452" i="13"/>
  <c r="E452" i="13" s="1"/>
  <c r="F451" i="13"/>
  <c r="E451" i="13" s="1"/>
  <c r="F450" i="13"/>
  <c r="E450" i="13" s="1"/>
  <c r="F449" i="13"/>
  <c r="F448" i="13"/>
  <c r="F447" i="13"/>
  <c r="E447" i="13" s="1"/>
  <c r="E446" i="13" s="1"/>
  <c r="F446" i="13"/>
  <c r="F445" i="13"/>
  <c r="F444" i="13"/>
  <c r="E444" i="13" s="1"/>
  <c r="E443" i="13" s="1"/>
  <c r="E442" i="13" s="1"/>
  <c r="F443" i="13"/>
  <c r="F442" i="13"/>
  <c r="F441" i="13"/>
  <c r="F440" i="13"/>
  <c r="F439" i="13"/>
  <c r="E439" i="13" s="1"/>
  <c r="F438" i="13"/>
  <c r="E438" i="13" s="1"/>
  <c r="F437" i="13"/>
  <c r="F436" i="13"/>
  <c r="F435" i="13"/>
  <c r="E435" i="13" s="1"/>
  <c r="E434" i="13" s="1"/>
  <c r="E433" i="13" s="1"/>
  <c r="F434" i="13"/>
  <c r="F433" i="13"/>
  <c r="F432" i="13"/>
  <c r="F431" i="13"/>
  <c r="F430" i="13"/>
  <c r="F429" i="13"/>
  <c r="E429" i="13" s="1"/>
  <c r="F428" i="13"/>
  <c r="E428" i="13" s="1"/>
  <c r="F427" i="13"/>
  <c r="F426" i="13"/>
  <c r="F425" i="13"/>
  <c r="F424" i="13"/>
  <c r="E424" i="13" s="1"/>
  <c r="F423" i="13"/>
  <c r="E423" i="13" s="1"/>
  <c r="F422" i="13"/>
  <c r="E422" i="13" s="1"/>
  <c r="F421" i="13"/>
  <c r="E421" i="13" s="1"/>
  <c r="F420" i="13"/>
  <c r="E420" i="13" s="1"/>
  <c r="F419" i="13"/>
  <c r="E419" i="13" s="1"/>
  <c r="F418" i="13"/>
  <c r="E418" i="13" s="1"/>
  <c r="F417" i="13"/>
  <c r="E417" i="13" s="1"/>
  <c r="F416" i="13"/>
  <c r="F415" i="13"/>
  <c r="F414" i="13"/>
  <c r="F413" i="13"/>
  <c r="F412" i="13"/>
  <c r="F411" i="13"/>
  <c r="F410" i="13"/>
  <c r="E410" i="13" s="1"/>
  <c r="F409" i="13"/>
  <c r="E409" i="13" s="1"/>
  <c r="F408" i="13"/>
  <c r="E408" i="13" s="1"/>
  <c r="F407" i="13"/>
  <c r="F406" i="13"/>
  <c r="F405" i="13"/>
  <c r="E405" i="13" s="1"/>
  <c r="F404" i="13"/>
  <c r="E404" i="13" s="1"/>
  <c r="F403" i="13"/>
  <c r="E403" i="13" s="1"/>
  <c r="F402" i="13"/>
  <c r="F401" i="13"/>
  <c r="F400" i="13"/>
  <c r="F399" i="13"/>
  <c r="F398" i="13"/>
  <c r="F397" i="13"/>
  <c r="F396" i="13"/>
  <c r="E396" i="13" s="1"/>
  <c r="F395" i="13"/>
  <c r="E395" i="13" s="1"/>
  <c r="F394" i="13"/>
  <c r="E394" i="13" s="1"/>
  <c r="F393" i="13"/>
  <c r="E393" i="13" s="1"/>
  <c r="F392" i="13"/>
  <c r="E392" i="13" s="1"/>
  <c r="F391" i="13"/>
  <c r="E391" i="13" s="1"/>
  <c r="F390" i="13"/>
  <c r="E390" i="13" s="1"/>
  <c r="F389" i="13"/>
  <c r="E389" i="13" s="1"/>
  <c r="F388" i="13"/>
  <c r="E388" i="13" s="1"/>
  <c r="F387" i="13"/>
  <c r="E387" i="13" s="1"/>
  <c r="F386" i="13"/>
  <c r="E386" i="13" s="1"/>
  <c r="F385" i="13"/>
  <c r="F383" i="13"/>
  <c r="E383" i="13" s="1"/>
  <c r="F382" i="13"/>
  <c r="E382" i="13" s="1"/>
  <c r="F381" i="13"/>
  <c r="E381" i="13" s="1"/>
  <c r="F380" i="13"/>
  <c r="E380" i="13" s="1"/>
  <c r="F379" i="13"/>
  <c r="F378" i="13"/>
  <c r="F377" i="13"/>
  <c r="F376" i="13"/>
  <c r="F375" i="13"/>
  <c r="F374" i="13"/>
  <c r="E374" i="13"/>
  <c r="F373" i="13"/>
  <c r="E373" i="13"/>
  <c r="F372" i="13"/>
  <c r="E372" i="13"/>
  <c r="F371" i="13"/>
  <c r="E371" i="13"/>
  <c r="F370" i="13"/>
  <c r="E370" i="13"/>
  <c r="F369" i="13"/>
  <c r="E369" i="13"/>
  <c r="F368" i="13"/>
  <c r="E368" i="13"/>
  <c r="F367" i="13"/>
  <c r="E367" i="13"/>
  <c r="F366" i="13"/>
  <c r="E366" i="13"/>
  <c r="F365" i="13"/>
  <c r="E365" i="13"/>
  <c r="F364" i="13"/>
  <c r="E364" i="13"/>
  <c r="F363" i="13"/>
  <c r="E363" i="13"/>
  <c r="F362" i="13"/>
  <c r="E362" i="13"/>
  <c r="F361" i="13"/>
  <c r="F360" i="13"/>
  <c r="F359" i="13"/>
  <c r="E359" i="13" s="1"/>
  <c r="E358" i="13" s="1"/>
  <c r="F358" i="13"/>
  <c r="F357" i="13"/>
  <c r="F356" i="13"/>
  <c r="E356" i="13" s="1"/>
  <c r="F355" i="13"/>
  <c r="E355" i="13" s="1"/>
  <c r="F354" i="13"/>
  <c r="E354" i="13" s="1"/>
  <c r="F353" i="13"/>
  <c r="E353" i="13" s="1"/>
  <c r="F352" i="13"/>
  <c r="E352" i="13" s="1"/>
  <c r="F351" i="13"/>
  <c r="F350" i="13"/>
  <c r="F349" i="13"/>
  <c r="F348" i="13"/>
  <c r="F347" i="13"/>
  <c r="E347" i="13" s="1"/>
  <c r="E346" i="13" s="1"/>
  <c r="F346" i="13"/>
  <c r="F345" i="13"/>
  <c r="F344" i="13"/>
  <c r="E344" i="13" s="1"/>
  <c r="F343" i="13"/>
  <c r="E343" i="13" s="1"/>
  <c r="F342" i="13"/>
  <c r="E342" i="13" s="1"/>
  <c r="F341" i="13"/>
  <c r="F340" i="13"/>
  <c r="F339" i="13"/>
  <c r="F338" i="13"/>
  <c r="F337" i="13"/>
  <c r="F336" i="13"/>
  <c r="E336" i="13" s="1"/>
  <c r="E335" i="13" s="1"/>
  <c r="F335" i="13"/>
  <c r="F334" i="13"/>
  <c r="F333" i="13"/>
  <c r="F332" i="13"/>
  <c r="E332" i="13" s="1"/>
  <c r="F331" i="13"/>
  <c r="E331" i="13" s="1"/>
  <c r="F330" i="13"/>
  <c r="E330" i="13" s="1"/>
  <c r="F329" i="13"/>
  <c r="E329" i="13" s="1"/>
  <c r="F328" i="13"/>
  <c r="E328" i="13" s="1"/>
  <c r="F327" i="13"/>
  <c r="E327" i="13" s="1"/>
  <c r="F326" i="13"/>
  <c r="E326" i="13" s="1"/>
  <c r="F325" i="13"/>
  <c r="E325" i="13" s="1"/>
  <c r="F324" i="13"/>
  <c r="E324" i="13" s="1"/>
  <c r="F323" i="13"/>
  <c r="E323" i="13" s="1"/>
  <c r="F322" i="13"/>
  <c r="E322" i="13" s="1"/>
  <c r="F321" i="13"/>
  <c r="E321" i="13" s="1"/>
  <c r="F320" i="13"/>
  <c r="E320" i="13" s="1"/>
  <c r="F319" i="13"/>
  <c r="E319" i="13" s="1"/>
  <c r="F318" i="13"/>
  <c r="E318" i="13" s="1"/>
  <c r="F317" i="13"/>
  <c r="E317" i="13" s="1"/>
  <c r="F316" i="13"/>
  <c r="F315" i="13"/>
  <c r="F314" i="13"/>
  <c r="E314" i="13" s="1"/>
  <c r="F313" i="13"/>
  <c r="E313" i="13" s="1"/>
  <c r="F312" i="13"/>
  <c r="E312" i="13" s="1"/>
  <c r="F311" i="13"/>
  <c r="E311" i="13" s="1"/>
  <c r="F310" i="13"/>
  <c r="E310" i="13" s="1"/>
  <c r="F309" i="13"/>
  <c r="E309" i="13" s="1"/>
  <c r="F308" i="13"/>
  <c r="E308" i="13" s="1"/>
  <c r="F307" i="13"/>
  <c r="F306" i="13"/>
  <c r="F305" i="13"/>
  <c r="E305" i="13" s="1"/>
  <c r="F304" i="13"/>
  <c r="E304" i="13" s="1"/>
  <c r="F303" i="13"/>
  <c r="E303" i="13" s="1"/>
  <c r="F302" i="13"/>
  <c r="E302" i="13" s="1"/>
  <c r="F301" i="13"/>
  <c r="E301" i="13" s="1"/>
  <c r="F300" i="13"/>
  <c r="F299" i="13"/>
  <c r="F298" i="13"/>
  <c r="F297" i="13"/>
  <c r="F296" i="13"/>
  <c r="E296" i="13" s="1"/>
  <c r="E295" i="13" s="1"/>
  <c r="E294" i="13" s="1"/>
  <c r="E293" i="13" s="1"/>
  <c r="F295" i="13"/>
  <c r="F294" i="13"/>
  <c r="F293" i="13"/>
  <c r="F291" i="13"/>
  <c r="E291" i="13" s="1"/>
  <c r="F290" i="13"/>
  <c r="E290" i="13" s="1"/>
  <c r="F289" i="13"/>
  <c r="F288" i="13"/>
  <c r="F287" i="13"/>
  <c r="F286" i="13"/>
  <c r="E286" i="13" s="1"/>
  <c r="F285" i="13"/>
  <c r="E285" i="13" s="1"/>
  <c r="F284" i="13"/>
  <c r="F283" i="13"/>
  <c r="F282" i="13"/>
  <c r="F281" i="13"/>
  <c r="E281" i="13" s="1"/>
  <c r="F280" i="13"/>
  <c r="E280" i="13" s="1"/>
  <c r="F279" i="13"/>
  <c r="E279" i="13" s="1"/>
  <c r="F278" i="13"/>
  <c r="E278" i="13" s="1"/>
  <c r="F277" i="13"/>
  <c r="E277" i="13" s="1"/>
  <c r="F276" i="13"/>
  <c r="E276" i="13" s="1"/>
  <c r="F275" i="13"/>
  <c r="F274" i="13"/>
  <c r="F273" i="13"/>
  <c r="E273" i="13" s="1"/>
  <c r="F272" i="13"/>
  <c r="E272" i="13" s="1"/>
  <c r="F271" i="13"/>
  <c r="E271" i="13" s="1"/>
  <c r="F270" i="13"/>
  <c r="E270" i="13" s="1"/>
  <c r="F269" i="13"/>
  <c r="E269" i="13" s="1"/>
  <c r="F268" i="13"/>
  <c r="E268" i="13" s="1"/>
  <c r="F267" i="13"/>
  <c r="E267" i="13" s="1"/>
  <c r="F266" i="13"/>
  <c r="E266" i="13" s="1"/>
  <c r="F265" i="13"/>
  <c r="E265" i="13" s="1"/>
  <c r="F264" i="13"/>
  <c r="E264" i="13" s="1"/>
  <c r="F263" i="13"/>
  <c r="E263" i="13" s="1"/>
  <c r="F262" i="13"/>
  <c r="F261" i="13"/>
  <c r="F260" i="13"/>
  <c r="F259" i="13"/>
  <c r="E259" i="13" s="1"/>
  <c r="F258" i="13"/>
  <c r="E258" i="13" s="1"/>
  <c r="F257" i="13"/>
  <c r="E257" i="13" s="1"/>
  <c r="F256" i="13"/>
  <c r="E256" i="13" s="1"/>
  <c r="F255" i="13"/>
  <c r="E255" i="13" s="1"/>
  <c r="F254" i="13"/>
  <c r="E254" i="13" s="1"/>
  <c r="F253" i="13"/>
  <c r="E253" i="13" s="1"/>
  <c r="F252" i="13"/>
  <c r="E252" i="13" s="1"/>
  <c r="F251" i="13"/>
  <c r="E251" i="13" s="1"/>
  <c r="F250" i="13"/>
  <c r="E250" i="13" s="1"/>
  <c r="F249" i="13"/>
  <c r="E249" i="13" s="1"/>
  <c r="F248" i="13"/>
  <c r="E248" i="13" s="1"/>
  <c r="F247" i="13"/>
  <c r="F246" i="13"/>
  <c r="F245" i="13"/>
  <c r="F244" i="13"/>
  <c r="F243" i="13"/>
  <c r="F242" i="13"/>
  <c r="F241" i="13"/>
  <c r="E241" i="13" s="1"/>
  <c r="E240" i="13" s="1"/>
  <c r="E239" i="13" s="1"/>
  <c r="E238" i="13" s="1"/>
  <c r="E237" i="13" s="1"/>
  <c r="F240" i="13"/>
  <c r="F239" i="13"/>
  <c r="F238" i="13"/>
  <c r="F237" i="13"/>
  <c r="F236" i="13"/>
  <c r="E236" i="13" s="1"/>
  <c r="E235" i="13" s="1"/>
  <c r="F235" i="13"/>
  <c r="F234" i="13"/>
  <c r="F233" i="13"/>
  <c r="E233" i="13" s="1"/>
  <c r="E232" i="13" s="1"/>
  <c r="E231" i="13" s="1"/>
  <c r="F232" i="13"/>
  <c r="F231" i="13"/>
  <c r="F230" i="13"/>
  <c r="F229" i="13"/>
  <c r="F228" i="13"/>
  <c r="E228" i="13" s="1"/>
  <c r="E227" i="13" s="1"/>
  <c r="E226" i="13" s="1"/>
  <c r="F227" i="13"/>
  <c r="F226" i="13"/>
  <c r="F225" i="13"/>
  <c r="F224" i="13"/>
  <c r="E224" i="13" s="1"/>
  <c r="F223" i="13"/>
  <c r="E223" i="13" s="1"/>
  <c r="F222" i="13"/>
  <c r="E222" i="13" s="1"/>
  <c r="F221" i="13"/>
  <c r="F220" i="13"/>
  <c r="F219" i="13"/>
  <c r="F218" i="13"/>
  <c r="F217" i="13"/>
  <c r="E217" i="13" s="1"/>
  <c r="E216" i="13" s="1"/>
  <c r="E215" i="13" s="1"/>
  <c r="F216" i="13"/>
  <c r="F215" i="13"/>
  <c r="F214" i="13"/>
  <c r="F213" i="13"/>
  <c r="F212" i="13"/>
  <c r="F211" i="13"/>
  <c r="F210" i="13"/>
  <c r="E210" i="13" s="1"/>
  <c r="F209" i="13"/>
  <c r="E209" i="13" s="1"/>
  <c r="F208" i="13"/>
  <c r="E208" i="13" s="1"/>
  <c r="F207" i="13"/>
  <c r="F206" i="13"/>
  <c r="F205" i="13"/>
  <c r="F204" i="13"/>
  <c r="F203" i="13"/>
  <c r="F202" i="13"/>
  <c r="E202" i="13" s="1"/>
  <c r="E201" i="13" s="1"/>
  <c r="E200" i="13" s="1"/>
  <c r="E199" i="13" s="1"/>
  <c r="F201" i="13"/>
  <c r="F200" i="13"/>
  <c r="F199" i="13"/>
  <c r="F198" i="13"/>
  <c r="E198" i="13" s="1"/>
  <c r="E197" i="13" s="1"/>
  <c r="F197" i="13"/>
  <c r="F196" i="13"/>
  <c r="F195" i="13"/>
  <c r="E195" i="13" s="1"/>
  <c r="E194" i="13" s="1"/>
  <c r="E193" i="13" s="1"/>
  <c r="F194" i="13"/>
  <c r="F193" i="13"/>
  <c r="F192" i="13"/>
  <c r="F191" i="13"/>
  <c r="E191" i="13" s="1"/>
  <c r="F190" i="13"/>
  <c r="E190" i="13" s="1"/>
  <c r="F189" i="13"/>
  <c r="E189" i="13" s="1"/>
  <c r="F188" i="13"/>
  <c r="E188" i="13" s="1"/>
  <c r="F187" i="13"/>
  <c r="E187" i="13" s="1"/>
  <c r="F186" i="13"/>
  <c r="E186" i="13" s="1"/>
  <c r="F185" i="13"/>
  <c r="E185" i="13" s="1"/>
  <c r="F184" i="13"/>
  <c r="E184" i="13" s="1"/>
  <c r="F183" i="13"/>
  <c r="E183" i="13" s="1"/>
  <c r="F182" i="13"/>
  <c r="E182" i="13" s="1"/>
  <c r="F181" i="13"/>
  <c r="E181" i="13" s="1"/>
  <c r="F180" i="13"/>
  <c r="E180" i="13" s="1"/>
  <c r="F179" i="13"/>
  <c r="E179" i="13" s="1"/>
  <c r="F178" i="13"/>
  <c r="E178" i="13" s="1"/>
  <c r="F177" i="13"/>
  <c r="E177" i="13" s="1"/>
  <c r="F176" i="13"/>
  <c r="E176" i="13" s="1"/>
  <c r="F175" i="13"/>
  <c r="E175" i="13" s="1"/>
  <c r="F174" i="13"/>
  <c r="E174" i="13" s="1"/>
  <c r="F173" i="13"/>
  <c r="E173" i="13" s="1"/>
  <c r="F172" i="13"/>
  <c r="E172" i="13" s="1"/>
  <c r="F171" i="13"/>
  <c r="E171" i="13" s="1"/>
  <c r="F170" i="13"/>
  <c r="E170" i="13" s="1"/>
  <c r="F169" i="13"/>
  <c r="E169" i="13" s="1"/>
  <c r="F168" i="13"/>
  <c r="E168" i="13" s="1"/>
  <c r="F167" i="13"/>
  <c r="E167" i="13" s="1"/>
  <c r="F166" i="13"/>
  <c r="E166" i="13" s="1"/>
  <c r="F165" i="13"/>
  <c r="E165" i="13" s="1"/>
  <c r="F164" i="13"/>
  <c r="E164" i="13" s="1"/>
  <c r="F163" i="13"/>
  <c r="E163" i="13" s="1"/>
  <c r="F162" i="13"/>
  <c r="E162" i="13" s="1"/>
  <c r="F161" i="13"/>
  <c r="F160" i="13"/>
  <c r="F159" i="13"/>
  <c r="F158" i="13"/>
  <c r="F157" i="13"/>
  <c r="F156" i="13"/>
  <c r="F155" i="13"/>
  <c r="E155" i="13" s="1"/>
  <c r="F154" i="13"/>
  <c r="E154" i="13" s="1"/>
  <c r="F153" i="13"/>
  <c r="E153" i="13" s="1"/>
  <c r="F152" i="13"/>
  <c r="E152" i="13" s="1"/>
  <c r="F151" i="13"/>
  <c r="E151" i="13" s="1"/>
  <c r="F150" i="13"/>
  <c r="F149" i="13"/>
  <c r="F148" i="13"/>
  <c r="F147" i="13"/>
  <c r="F146" i="13"/>
  <c r="F145" i="13"/>
  <c r="E145" i="13" s="1"/>
  <c r="E144" i="13" s="1"/>
  <c r="E143" i="13" s="1"/>
  <c r="E142" i="13" s="1"/>
  <c r="F144" i="13"/>
  <c r="F143" i="13"/>
  <c r="F142" i="13"/>
  <c r="F141" i="13"/>
  <c r="E141" i="13" s="1"/>
  <c r="F140" i="13"/>
  <c r="E140" i="13" s="1"/>
  <c r="F139" i="13"/>
  <c r="E139" i="13" s="1"/>
  <c r="F138" i="13"/>
  <c r="E138" i="13" s="1"/>
  <c r="F137" i="13"/>
  <c r="E137" i="13" s="1"/>
  <c r="F136" i="13"/>
  <c r="E136" i="13" s="1"/>
  <c r="F135" i="13"/>
  <c r="E135" i="13" s="1"/>
  <c r="F134" i="13"/>
  <c r="E134" i="13" s="1"/>
  <c r="F133" i="13"/>
  <c r="E133" i="13" s="1"/>
  <c r="F132" i="13"/>
  <c r="E132" i="13" s="1"/>
  <c r="F131" i="13"/>
  <c r="E131" i="13" s="1"/>
  <c r="F130" i="13"/>
  <c r="E130" i="13" s="1"/>
  <c r="F129" i="13"/>
  <c r="E129" i="13" s="1"/>
  <c r="F128" i="13"/>
  <c r="E128" i="13" s="1"/>
  <c r="F127" i="13"/>
  <c r="E127" i="13" s="1"/>
  <c r="F126" i="13"/>
  <c r="E126" i="13" s="1"/>
  <c r="F125" i="13"/>
  <c r="E125" i="13" s="1"/>
  <c r="F124" i="13"/>
  <c r="E124" i="13" s="1"/>
  <c r="F123" i="13"/>
  <c r="E123" i="13" s="1"/>
  <c r="F122" i="13"/>
  <c r="E122" i="13" s="1"/>
  <c r="F121" i="13"/>
  <c r="E121" i="13" s="1"/>
  <c r="F120" i="13"/>
  <c r="E120" i="13" s="1"/>
  <c r="F119" i="13"/>
  <c r="F118" i="13"/>
  <c r="F117" i="13"/>
  <c r="F116" i="13"/>
  <c r="F115" i="13"/>
  <c r="E115" i="13" s="1"/>
  <c r="E114" i="13" s="1"/>
  <c r="E113" i="13" s="1"/>
  <c r="F114" i="13"/>
  <c r="F113" i="13"/>
  <c r="F112" i="13"/>
  <c r="F111" i="13"/>
  <c r="E111" i="13" s="1"/>
  <c r="E110" i="13" s="1"/>
  <c r="F110" i="13"/>
  <c r="F109" i="13"/>
  <c r="F108" i="13"/>
  <c r="E108" i="13" s="1"/>
  <c r="F107" i="13"/>
  <c r="E107" i="13" s="1"/>
  <c r="F106" i="13"/>
  <c r="E106" i="13" s="1"/>
  <c r="F105" i="13"/>
  <c r="E105" i="13" s="1"/>
  <c r="F104" i="13"/>
  <c r="E104" i="13" s="1"/>
  <c r="F103" i="13"/>
  <c r="E103" i="13" s="1"/>
  <c r="F102" i="13"/>
  <c r="F101" i="13"/>
  <c r="F100" i="13"/>
  <c r="E100" i="13" s="1"/>
  <c r="F99" i="13"/>
  <c r="E99" i="13" s="1"/>
  <c r="F98" i="13"/>
  <c r="E98" i="13" s="1"/>
  <c r="F97" i="13"/>
  <c r="E97" i="13" s="1"/>
  <c r="F96" i="13"/>
  <c r="E96" i="13" s="1"/>
  <c r="F95" i="13"/>
  <c r="F94" i="13"/>
  <c r="F93" i="13"/>
  <c r="F92" i="13"/>
  <c r="F91" i="13"/>
  <c r="E91" i="13" s="1"/>
  <c r="F90" i="13"/>
  <c r="E90" i="13" s="1"/>
  <c r="F89" i="13"/>
  <c r="E89" i="13" s="1"/>
  <c r="F88" i="13"/>
  <c r="E88" i="13" s="1"/>
  <c r="F87" i="13"/>
  <c r="E87" i="13" s="1"/>
  <c r="F86" i="13"/>
  <c r="E86" i="13" s="1"/>
  <c r="F85" i="13"/>
  <c r="E85" i="13" s="1"/>
  <c r="F84" i="13"/>
  <c r="E84" i="13" s="1"/>
  <c r="F83" i="13"/>
  <c r="E83" i="13" s="1"/>
  <c r="F82" i="13"/>
  <c r="E82" i="13" s="1"/>
  <c r="F81" i="13"/>
  <c r="E81" i="13" s="1"/>
  <c r="F80" i="13"/>
  <c r="E80" i="13" s="1"/>
  <c r="F79" i="13"/>
  <c r="E79" i="13" s="1"/>
  <c r="F78" i="13"/>
  <c r="E78" i="13" s="1"/>
  <c r="F77" i="13"/>
  <c r="E77" i="13" s="1"/>
  <c r="F76" i="13"/>
  <c r="E76" i="13" s="1"/>
  <c r="F75" i="13"/>
  <c r="E75" i="13" s="1"/>
  <c r="F74" i="13"/>
  <c r="E74" i="13" s="1"/>
  <c r="F73" i="13"/>
  <c r="E73" i="13" s="1"/>
  <c r="F72" i="13"/>
  <c r="E72" i="13" s="1"/>
  <c r="F71" i="13"/>
  <c r="E71" i="13" s="1"/>
  <c r="F70" i="13"/>
  <c r="E70" i="13" s="1"/>
  <c r="F69" i="13"/>
  <c r="E69" i="13" s="1"/>
  <c r="F68" i="13"/>
  <c r="E68" i="13" s="1"/>
  <c r="F67" i="13"/>
  <c r="E67" i="13" s="1"/>
  <c r="F66" i="13"/>
  <c r="E66" i="13" s="1"/>
  <c r="F65" i="13"/>
  <c r="E65" i="13" s="1"/>
  <c r="F64" i="13"/>
  <c r="E64" i="13" s="1"/>
  <c r="F63" i="13"/>
  <c r="F62" i="13"/>
  <c r="F61" i="13"/>
  <c r="F60" i="13"/>
  <c r="E60" i="13" s="1"/>
  <c r="F59" i="13"/>
  <c r="E59" i="13" s="1"/>
  <c r="F58" i="13"/>
  <c r="E58" i="13" s="1"/>
  <c r="F57" i="13"/>
  <c r="F56" i="13"/>
  <c r="F55" i="13"/>
  <c r="F54" i="13"/>
  <c r="E54" i="13" s="1"/>
  <c r="F53" i="13"/>
  <c r="E53" i="13" s="1"/>
  <c r="F52" i="13"/>
  <c r="F51" i="13"/>
  <c r="F50" i="13"/>
  <c r="E50" i="13" s="1"/>
  <c r="E49" i="13" s="1"/>
  <c r="E48" i="13" s="1"/>
  <c r="F49" i="13"/>
  <c r="F48" i="13"/>
  <c r="F47" i="13"/>
  <c r="F46" i="13"/>
  <c r="F45" i="13"/>
  <c r="E45" i="13" s="1"/>
  <c r="E44" i="13" s="1"/>
  <c r="F44" i="13"/>
  <c r="F43" i="13"/>
  <c r="F42" i="13"/>
  <c r="F41" i="13"/>
  <c r="E41" i="13" s="1"/>
  <c r="E40" i="13" s="1"/>
  <c r="F40" i="13"/>
  <c r="F39" i="13"/>
  <c r="F38" i="13"/>
  <c r="E38" i="13" s="1"/>
  <c r="F37" i="13"/>
  <c r="E37" i="13" s="1"/>
  <c r="F36" i="13"/>
  <c r="E36" i="13" s="1"/>
  <c r="F35" i="13"/>
  <c r="E35" i="13" s="1"/>
  <c r="F34" i="13"/>
  <c r="E34" i="13" s="1"/>
  <c r="F33" i="13"/>
  <c r="E33" i="13" s="1"/>
  <c r="F32" i="13"/>
  <c r="E32" i="13" s="1"/>
  <c r="F31" i="13"/>
  <c r="E31" i="13" s="1"/>
  <c r="F30" i="13"/>
  <c r="E30" i="13" s="1"/>
  <c r="F29" i="13"/>
  <c r="E29" i="13" s="1"/>
  <c r="F28" i="13"/>
  <c r="E28" i="13" s="1"/>
  <c r="F27" i="13"/>
  <c r="E27" i="13" s="1"/>
  <c r="F26" i="13"/>
  <c r="E26" i="13" s="1"/>
  <c r="F25" i="13"/>
  <c r="E25" i="13" s="1"/>
  <c r="F24" i="13"/>
  <c r="E24" i="13" s="1"/>
  <c r="F23" i="13"/>
  <c r="E23" i="13" s="1"/>
  <c r="F22" i="13"/>
  <c r="E22" i="13" s="1"/>
  <c r="F21" i="13"/>
  <c r="E21" i="13" s="1"/>
  <c r="F20" i="13"/>
  <c r="F19" i="13"/>
  <c r="F18" i="13"/>
  <c r="E18" i="13" s="1"/>
  <c r="F17" i="13"/>
  <c r="E17" i="13" s="1"/>
  <c r="F16" i="13"/>
  <c r="E16" i="13" s="1"/>
  <c r="F15" i="13"/>
  <c r="E15" i="13" s="1"/>
  <c r="F14" i="13"/>
  <c r="E14" i="13" s="1"/>
  <c r="F13" i="13"/>
  <c r="E13" i="13" s="1"/>
  <c r="F12" i="13"/>
  <c r="F11" i="13"/>
  <c r="F10" i="13"/>
  <c r="E1763" i="13" l="1"/>
  <c r="E1762" i="13" s="1"/>
  <c r="E1761" i="13" s="1"/>
  <c r="E503" i="13"/>
  <c r="E502" i="13" s="1"/>
  <c r="E769" i="13"/>
  <c r="E768" i="13" s="1"/>
  <c r="E767" i="13" s="1"/>
  <c r="E766" i="13" s="1"/>
  <c r="E765" i="13" s="1"/>
  <c r="E764" i="13" s="1"/>
  <c r="E741" i="13"/>
  <c r="E740" i="13" s="1"/>
  <c r="E739" i="13" s="1"/>
  <c r="E738" i="13" s="1"/>
  <c r="E213" i="13"/>
  <c r="E212" i="13" s="1"/>
  <c r="E1730" i="13"/>
  <c r="E1729" i="13" s="1"/>
  <c r="E1739" i="13"/>
  <c r="E1738" i="13" s="1"/>
  <c r="E1737" i="13" s="1"/>
  <c r="E1848" i="13"/>
  <c r="E1018" i="13"/>
  <c r="E594" i="13"/>
  <c r="E1090" i="13"/>
  <c r="E1649" i="13"/>
  <c r="E1528" i="13"/>
  <c r="E1527" i="13" s="1"/>
  <c r="E407" i="13"/>
  <c r="E1141" i="13"/>
  <c r="E1140" i="13" s="1"/>
  <c r="E1139" i="13" s="1"/>
  <c r="E1138" i="13" s="1"/>
  <c r="E361" i="13"/>
  <c r="E1776" i="13"/>
  <c r="E275" i="13"/>
  <c r="E1881" i="13" s="1"/>
  <c r="E1098" i="13"/>
  <c r="E959" i="13"/>
  <c r="E605" i="13"/>
  <c r="E647" i="13"/>
  <c r="E1186" i="13"/>
  <c r="E1748" i="13"/>
  <c r="E1747" i="13" s="1"/>
  <c r="E1746" i="13" s="1"/>
  <c r="E1770" i="13"/>
  <c r="E1769" i="13" s="1"/>
  <c r="E1764" i="13" s="1"/>
  <c r="E1860" i="13"/>
  <c r="E230" i="13"/>
  <c r="E229" i="13" s="1"/>
  <c r="E402" i="13"/>
  <c r="E600" i="13"/>
  <c r="E726" i="13"/>
  <c r="E725" i="13" s="1"/>
  <c r="E873" i="13"/>
  <c r="E1076" i="13"/>
  <c r="E1075" i="13" s="1"/>
  <c r="E1721" i="13"/>
  <c r="E1720" i="13" s="1"/>
  <c r="E1719" i="13" s="1"/>
  <c r="E1610" i="13"/>
  <c r="E1608" i="13" s="1"/>
  <c r="E1607" i="13" s="1"/>
  <c r="E1151" i="13"/>
  <c r="E1150" i="13" s="1"/>
  <c r="E1149" i="13" s="1"/>
  <c r="E1148" i="13" s="1"/>
  <c r="E1205" i="13"/>
  <c r="E1320" i="13"/>
  <c r="E1812" i="13"/>
  <c r="E743" i="13"/>
  <c r="E742" i="13"/>
  <c r="E221" i="13"/>
  <c r="E220" i="13" s="1"/>
  <c r="E219" i="13" s="1"/>
  <c r="E218" i="13" s="1"/>
  <c r="E20" i="13"/>
  <c r="E207" i="13"/>
  <c r="E206" i="13" s="1"/>
  <c r="E473" i="13"/>
  <c r="E782" i="13"/>
  <c r="E150" i="13"/>
  <c r="E149" i="13" s="1"/>
  <c r="E148" i="13" s="1"/>
  <c r="E147" i="13" s="1"/>
  <c r="E146" i="13" s="1"/>
  <c r="E316" i="13"/>
  <c r="E653" i="13"/>
  <c r="E881" i="13"/>
  <c r="E1010" i="13"/>
  <c r="E1006" i="13" s="1"/>
  <c r="E1123" i="13"/>
  <c r="E1122" i="13" s="1"/>
  <c r="E1431" i="13"/>
  <c r="E1539" i="13"/>
  <c r="E1545" i="13"/>
  <c r="E1669" i="13"/>
  <c r="E1703" i="13"/>
  <c r="E1702" i="13" s="1"/>
  <c r="E1701" i="13" s="1"/>
  <c r="E1757" i="13"/>
  <c r="E1756" i="13" s="1"/>
  <c r="E732" i="13"/>
  <c r="E12" i="13"/>
  <c r="E1878" i="13"/>
  <c r="E758" i="13"/>
  <c r="E757" i="13" s="1"/>
  <c r="E756" i="13" s="1"/>
  <c r="E909" i="13"/>
  <c r="E951" i="13"/>
  <c r="E1022" i="13"/>
  <c r="E1443" i="13"/>
  <c r="E1442" i="13" s="1"/>
  <c r="E1441" i="13" s="1"/>
  <c r="E1463" i="13"/>
  <c r="E1675" i="13"/>
  <c r="E52" i="13"/>
  <c r="E47" i="13" s="1"/>
  <c r="E57" i="13"/>
  <c r="E56" i="13" s="1"/>
  <c r="E284" i="13"/>
  <c r="E283" i="13" s="1"/>
  <c r="E282" i="13" s="1"/>
  <c r="E351" i="13"/>
  <c r="E350" i="13" s="1"/>
  <c r="E427" i="13"/>
  <c r="E426" i="13" s="1"/>
  <c r="E855" i="13"/>
  <c r="E1469" i="13"/>
  <c r="E1632" i="13"/>
  <c r="E1644" i="13"/>
  <c r="E416" i="13"/>
  <c r="E415" i="13" s="1"/>
  <c r="E414" i="13" s="1"/>
  <c r="E437" i="13"/>
  <c r="E432" i="13" s="1"/>
  <c r="E431" i="13" s="1"/>
  <c r="E611" i="13"/>
  <c r="E848" i="13"/>
  <c r="E1080" i="13"/>
  <c r="E1177" i="13"/>
  <c r="E1365" i="13"/>
  <c r="E1856" i="13"/>
  <c r="E685" i="13"/>
  <c r="E1369" i="13"/>
  <c r="E1553" i="13"/>
  <c r="E1712" i="13"/>
  <c r="E1711" i="13" s="1"/>
  <c r="E1710" i="13" s="1"/>
  <c r="E1852" i="13"/>
  <c r="E1637" i="13"/>
  <c r="E1683" i="13"/>
  <c r="E95" i="13"/>
  <c r="E161" i="13"/>
  <c r="E159" i="13" s="1"/>
  <c r="E158" i="13" s="1"/>
  <c r="E157" i="13" s="1"/>
  <c r="E247" i="13"/>
  <c r="E245" i="13" s="1"/>
  <c r="E244" i="13" s="1"/>
  <c r="E300" i="13"/>
  <c r="E307" i="13"/>
  <c r="E341" i="13"/>
  <c r="E340" i="13" s="1"/>
  <c r="E339" i="13" s="1"/>
  <c r="E338" i="13" s="1"/>
  <c r="E102" i="13"/>
  <c r="E119" i="13"/>
  <c r="E262" i="13"/>
  <c r="E261" i="13" s="1"/>
  <c r="E289" i="13"/>
  <c r="E288" i="13" s="1"/>
  <c r="E287" i="13" s="1"/>
  <c r="E385" i="13"/>
  <c r="E811" i="13"/>
  <c r="E43" i="13"/>
  <c r="E63" i="13"/>
  <c r="E62" i="13" s="1"/>
  <c r="E61" i="13" s="1"/>
  <c r="E1882" i="13"/>
  <c r="E334" i="13"/>
  <c r="E379" i="13"/>
  <c r="E449" i="13"/>
  <c r="E441" i="13" s="1"/>
  <c r="E440" i="13" s="1"/>
  <c r="E543" i="13"/>
  <c r="E516" i="13"/>
  <c r="F1868" i="13"/>
  <c r="E508" i="13"/>
  <c r="E616" i="13"/>
  <c r="E669" i="13"/>
  <c r="E665" i="13" s="1"/>
  <c r="E821" i="13"/>
  <c r="E867" i="13"/>
  <c r="E984" i="13"/>
  <c r="E495" i="13"/>
  <c r="E494" i="13" s="1"/>
  <c r="E588" i="13"/>
  <c r="E587" i="13" s="1"/>
  <c r="E762" i="13"/>
  <c r="E761" i="13" s="1"/>
  <c r="E760" i="13" s="1"/>
  <c r="E480" i="13"/>
  <c r="E629" i="13"/>
  <c r="E792" i="13"/>
  <c r="E891" i="13"/>
  <c r="E1114" i="13"/>
  <c r="E1182" i="13"/>
  <c r="E1181" i="13" s="1"/>
  <c r="E1345" i="13"/>
  <c r="E1422" i="13"/>
  <c r="E1507" i="13"/>
  <c r="E1235" i="13"/>
  <c r="E1234" i="13" s="1"/>
  <c r="E1233" i="13" s="1"/>
  <c r="E1274" i="13"/>
  <c r="E1270" i="13" s="1"/>
  <c r="E1317" i="13"/>
  <c r="E1316" i="13" s="1"/>
  <c r="E1337" i="13"/>
  <c r="E1499" i="13"/>
  <c r="E1106" i="13"/>
  <c r="E1163" i="13"/>
  <c r="E1162" i="13" s="1"/>
  <c r="E1197" i="13"/>
  <c r="E1326" i="13"/>
  <c r="E1325" i="13" s="1"/>
  <c r="E1324" i="13" s="1"/>
  <c r="E1489" i="13"/>
  <c r="E1488" i="13" s="1"/>
  <c r="E1487" i="13" s="1"/>
  <c r="E1486" i="13" s="1"/>
  <c r="E1661" i="13"/>
  <c r="E1728" i="13"/>
  <c r="E1804" i="13"/>
  <c r="F1875" i="13"/>
  <c r="E1785" i="13"/>
  <c r="E1697" i="13"/>
  <c r="E1689" i="13" s="1"/>
  <c r="E1688" i="13" s="1"/>
  <c r="E1781" i="13"/>
  <c r="E1834" i="13"/>
  <c r="E1833" i="13" s="1"/>
  <c r="E1832" i="13" s="1"/>
  <c r="E1831" i="13" s="1"/>
  <c r="E1847" i="13" l="1"/>
  <c r="E1755" i="13"/>
  <c r="E1803" i="13"/>
  <c r="E1802" i="13" s="1"/>
  <c r="E1801" i="13" s="1"/>
  <c r="E1089" i="13"/>
  <c r="E1084" i="13" s="1"/>
  <c r="E983" i="13"/>
  <c r="E982" i="13" s="1"/>
  <c r="E1876" i="13"/>
  <c r="E755" i="13"/>
  <c r="E847" i="13"/>
  <c r="E846" i="13" s="1"/>
  <c r="E845" i="13" s="1"/>
  <c r="E493" i="13"/>
  <c r="E492" i="13" s="1"/>
  <c r="E205" i="13"/>
  <c r="E204" i="13" s="1"/>
  <c r="E737" i="13"/>
  <c r="E401" i="13"/>
  <c r="E400" i="13" s="1"/>
  <c r="E399" i="13" s="1"/>
  <c r="E398" i="13" s="1"/>
  <c r="E1846" i="13"/>
  <c r="E1845" i="13" s="1"/>
  <c r="E1840" i="13" s="1"/>
  <c r="E1775" i="13"/>
  <c r="E1643" i="13"/>
  <c r="E1642" i="13" s="1"/>
  <c r="E1641" i="13" s="1"/>
  <c r="E46" i="13"/>
  <c r="E1872" i="13"/>
  <c r="E1269" i="13"/>
  <c r="E11" i="13"/>
  <c r="E10" i="13" s="1"/>
  <c r="E9" i="13" s="1"/>
  <c r="E866" i="13"/>
  <c r="E865" i="13" s="1"/>
  <c r="E864" i="13" s="1"/>
  <c r="E1421" i="13"/>
  <c r="E1420" i="13" s="1"/>
  <c r="E1419" i="13" s="1"/>
  <c r="E880" i="13"/>
  <c r="E879" i="13" s="1"/>
  <c r="E878" i="13" s="1"/>
  <c r="E1631" i="13"/>
  <c r="E1630" i="13" s="1"/>
  <c r="E1629" i="13" s="1"/>
  <c r="E1196" i="13"/>
  <c r="E1195" i="13" s="1"/>
  <c r="E1194" i="13" s="1"/>
  <c r="E664" i="13"/>
  <c r="E663" i="13" s="1"/>
  <c r="E610" i="13"/>
  <c r="E609" i="13" s="1"/>
  <c r="E608" i="13" s="1"/>
  <c r="E950" i="13"/>
  <c r="E949" i="13" s="1"/>
  <c r="E948" i="13" s="1"/>
  <c r="E1005" i="13"/>
  <c r="E1004" i="13" s="1"/>
  <c r="E349" i="13"/>
  <c r="E348" i="13" s="1"/>
  <c r="E337" i="13" s="1"/>
  <c r="E781" i="13"/>
  <c r="E780" i="13" s="1"/>
  <c r="E779" i="13" s="1"/>
  <c r="E1336" i="13"/>
  <c r="E1335" i="13" s="1"/>
  <c r="E1334" i="13" s="1"/>
  <c r="E1323" i="13" s="1"/>
  <c r="E94" i="13"/>
  <c r="E93" i="13" s="1"/>
  <c r="E92" i="13" s="1"/>
  <c r="E1161" i="13"/>
  <c r="E1160" i="13" s="1"/>
  <c r="E1083" i="13" s="1"/>
  <c r="E1875" i="13"/>
  <c r="E646" i="13"/>
  <c r="E645" i="13" s="1"/>
  <c r="E644" i="13" s="1"/>
  <c r="E507" i="13"/>
  <c r="E506" i="13" s="1"/>
  <c r="E505" i="13" s="1"/>
  <c r="E599" i="13"/>
  <c r="E598" i="13" s="1"/>
  <c r="E597" i="13" s="1"/>
  <c r="F1876" i="13"/>
  <c r="E1462" i="13"/>
  <c r="E1461" i="13" s="1"/>
  <c r="E1460" i="13" s="1"/>
  <c r="E1660" i="13"/>
  <c r="E1659" i="13" s="1"/>
  <c r="E1658" i="13" s="1"/>
  <c r="E413" i="13"/>
  <c r="E412" i="13" s="1"/>
  <c r="E1538" i="13"/>
  <c r="E1537" i="13" s="1"/>
  <c r="E1536" i="13" s="1"/>
  <c r="E1800" i="13"/>
  <c r="E1674" i="13"/>
  <c r="E1673" i="13" s="1"/>
  <c r="E1672" i="13" s="1"/>
  <c r="E1774" i="13"/>
  <c r="E1773" i="13" s="1"/>
  <c r="E1687" i="13" s="1"/>
  <c r="E472" i="13"/>
  <c r="E471" i="13" s="1"/>
  <c r="E470" i="13" s="1"/>
  <c r="E810" i="13"/>
  <c r="E1873" i="13"/>
  <c r="E1874" i="13"/>
  <c r="E430" i="13"/>
  <c r="E118" i="13"/>
  <c r="E117" i="13" s="1"/>
  <c r="E116" i="13" s="1"/>
  <c r="E299" i="13"/>
  <c r="E298" i="13" s="1"/>
  <c r="E297" i="13" s="1"/>
  <c r="E1498" i="13"/>
  <c r="E1497" i="13" s="1"/>
  <c r="E1496" i="13" s="1"/>
  <c r="E1485" i="13" s="1"/>
  <c r="E378" i="13"/>
  <c r="E377" i="13" s="1"/>
  <c r="E376" i="13" s="1"/>
  <c r="E375" i="13" s="1"/>
  <c r="E243" i="13"/>
  <c r="E1189" i="13" l="1"/>
  <c r="E808" i="13"/>
  <c r="E774" i="13" s="1"/>
  <c r="E1535" i="13"/>
  <c r="E1418" i="13"/>
  <c r="E8" i="13"/>
  <c r="E469" i="13"/>
  <c r="E1871" i="13"/>
  <c r="E1870" i="13" s="1"/>
  <c r="E203" i="13"/>
  <c r="E1867" i="13" l="1"/>
  <c r="AN1888" i="13"/>
  <c r="E1889" i="13"/>
  <c r="F1872" i="13" l="1"/>
  <c r="E1891" i="13"/>
  <c r="E7" i="4"/>
  <c r="D7" i="3"/>
  <c r="Q532" i="11" l="1"/>
  <c r="D179" i="11"/>
  <c r="E21" i="11"/>
  <c r="E20" i="11"/>
  <c r="G19" i="11"/>
  <c r="G18" i="11" s="1"/>
  <c r="F19" i="11"/>
  <c r="F18" i="11" s="1"/>
  <c r="E17" i="11"/>
  <c r="E16" i="11"/>
  <c r="G15" i="11"/>
  <c r="G14" i="11" s="1"/>
  <c r="F15" i="11"/>
  <c r="F14" i="11" s="1"/>
  <c r="E13" i="11"/>
  <c r="E12" i="11"/>
  <c r="G11" i="11"/>
  <c r="G10" i="11" s="1"/>
  <c r="F11" i="11"/>
  <c r="F10" i="11" s="1"/>
  <c r="E9" i="11"/>
  <c r="E8" i="11"/>
  <c r="G7" i="11"/>
  <c r="G6" i="11" s="1"/>
  <c r="F7" i="11"/>
  <c r="F6" i="11" s="1"/>
  <c r="Q563" i="10"/>
  <c r="E255" i="10"/>
  <c r="L117" i="10"/>
  <c r="G116" i="10"/>
  <c r="F116" i="10" s="1"/>
  <c r="E116" i="10" s="1"/>
  <c r="G115" i="10"/>
  <c r="F115" i="10" s="1"/>
  <c r="E115" i="10" s="1"/>
  <c r="G114" i="10"/>
  <c r="F114" i="10" s="1"/>
  <c r="E114" i="10" s="1"/>
  <c r="H113" i="10"/>
  <c r="G113" i="10" s="1"/>
  <c r="F113" i="10" s="1"/>
  <c r="E113" i="10" s="1"/>
  <c r="G112" i="10"/>
  <c r="F112" i="10" s="1"/>
  <c r="E112" i="10" s="1"/>
  <c r="G111" i="10"/>
  <c r="F111" i="10" s="1"/>
  <c r="E111" i="10" s="1"/>
  <c r="G110" i="10"/>
  <c r="F110" i="10" s="1"/>
  <c r="E110" i="10" s="1"/>
  <c r="G109" i="10"/>
  <c r="F109" i="10" s="1"/>
  <c r="E109" i="10" s="1"/>
  <c r="H108" i="10"/>
  <c r="G108" i="10" s="1"/>
  <c r="F108" i="10" s="1"/>
  <c r="E108" i="10" s="1"/>
  <c r="G107" i="10"/>
  <c r="F107" i="10" s="1"/>
  <c r="E107" i="10" s="1"/>
  <c r="G106" i="10"/>
  <c r="F106" i="10" s="1"/>
  <c r="E106" i="10" s="1"/>
  <c r="G105" i="10"/>
  <c r="F105" i="10" s="1"/>
  <c r="E105" i="10" s="1"/>
  <c r="G104" i="10"/>
  <c r="F104" i="10" s="1"/>
  <c r="E104" i="10" s="1"/>
  <c r="H103" i="10"/>
  <c r="G103" i="10" s="1"/>
  <c r="F103" i="10" s="1"/>
  <c r="E103" i="10" s="1"/>
  <c r="G101" i="10"/>
  <c r="F101" i="10" s="1"/>
  <c r="E101" i="10" s="1"/>
  <c r="G100" i="10"/>
  <c r="F100" i="10" s="1"/>
  <c r="E100" i="10" s="1"/>
  <c r="G99" i="10"/>
  <c r="F99" i="10" s="1"/>
  <c r="E99" i="10" s="1"/>
  <c r="G98" i="10"/>
  <c r="F98" i="10" s="1"/>
  <c r="E98" i="10" s="1"/>
  <c r="G97" i="10"/>
  <c r="F97" i="10" s="1"/>
  <c r="E97" i="10" s="1"/>
  <c r="G96" i="10"/>
  <c r="F96" i="10" s="1"/>
  <c r="E96" i="10" s="1"/>
  <c r="G95" i="10"/>
  <c r="F95" i="10" s="1"/>
  <c r="E95" i="10" s="1"/>
  <c r="G94" i="10"/>
  <c r="F94" i="10" s="1"/>
  <c r="E94" i="10" s="1"/>
  <c r="G93" i="10"/>
  <c r="F93" i="10" s="1"/>
  <c r="E93" i="10" s="1"/>
  <c r="G92" i="10"/>
  <c r="F92" i="10" s="1"/>
  <c r="E92" i="10" s="1"/>
  <c r="G91" i="10"/>
  <c r="F91" i="10" s="1"/>
  <c r="E91" i="10" s="1"/>
  <c r="G90" i="10"/>
  <c r="F90" i="10" s="1"/>
  <c r="E90" i="10" s="1"/>
  <c r="G89" i="10"/>
  <c r="F89" i="10" s="1"/>
  <c r="E89" i="10" s="1"/>
  <c r="G88" i="10"/>
  <c r="F88" i="10" s="1"/>
  <c r="E88" i="10" s="1"/>
  <c r="G87" i="10"/>
  <c r="F87" i="10" s="1"/>
  <c r="E87" i="10" s="1"/>
  <c r="G86" i="10"/>
  <c r="F86" i="10" s="1"/>
  <c r="E86" i="10" s="1"/>
  <c r="G85" i="10"/>
  <c r="F85" i="10" s="1"/>
  <c r="E85" i="10" s="1"/>
  <c r="G84" i="10"/>
  <c r="F84" i="10" s="1"/>
  <c r="E84" i="10" s="1"/>
  <c r="G83" i="10"/>
  <c r="F83" i="10" s="1"/>
  <c r="E83" i="10" s="1"/>
  <c r="G82" i="10"/>
  <c r="F82" i="10" s="1"/>
  <c r="E82" i="10" s="1"/>
  <c r="G81" i="10"/>
  <c r="F81" i="10" s="1"/>
  <c r="E81" i="10" s="1"/>
  <c r="F80" i="10"/>
  <c r="E80" i="10" s="1"/>
  <c r="K79" i="10"/>
  <c r="K78" i="10" s="1"/>
  <c r="I79" i="10"/>
  <c r="I78" i="10" s="1"/>
  <c r="H79" i="10"/>
  <c r="H78" i="10" s="1"/>
  <c r="G76" i="10"/>
  <c r="F76" i="10" s="1"/>
  <c r="E76" i="10" s="1"/>
  <c r="F75" i="10"/>
  <c r="E75" i="10" s="1"/>
  <c r="K74" i="10"/>
  <c r="K73" i="10" s="1"/>
  <c r="H74" i="10"/>
  <c r="H73" i="10" s="1"/>
  <c r="G72" i="10"/>
  <c r="F72" i="10" s="1"/>
  <c r="E72" i="10" s="1"/>
  <c r="G71" i="10"/>
  <c r="F71" i="10" s="1"/>
  <c r="E71" i="10" s="1"/>
  <c r="G70" i="10"/>
  <c r="F70" i="10" s="1"/>
  <c r="E70" i="10" s="1"/>
  <c r="G69" i="10"/>
  <c r="F69" i="10" s="1"/>
  <c r="E69" i="10" s="1"/>
  <c r="G68" i="10"/>
  <c r="F68" i="10" s="1"/>
  <c r="E68" i="10" s="1"/>
  <c r="G67" i="10"/>
  <c r="F67" i="10" s="1"/>
  <c r="E67" i="10" s="1"/>
  <c r="I66" i="10"/>
  <c r="I64" i="10" s="1"/>
  <c r="H66" i="10"/>
  <c r="H64" i="10" s="1"/>
  <c r="G65" i="10"/>
  <c r="F65" i="10" s="1"/>
  <c r="G63" i="10"/>
  <c r="F63" i="10" s="1"/>
  <c r="E63" i="10" s="1"/>
  <c r="G62" i="10"/>
  <c r="F62" i="10" s="1"/>
  <c r="E62" i="10" s="1"/>
  <c r="G61" i="10"/>
  <c r="F61" i="10" s="1"/>
  <c r="E61" i="10" s="1"/>
  <c r="G60" i="10"/>
  <c r="F60" i="10" s="1"/>
  <c r="E60" i="10" s="1"/>
  <c r="G59" i="10"/>
  <c r="F59" i="10" s="1"/>
  <c r="E59" i="10" s="1"/>
  <c r="G58" i="10"/>
  <c r="F58" i="10" s="1"/>
  <c r="E58" i="10" s="1"/>
  <c r="G57" i="10"/>
  <c r="F57" i="10" s="1"/>
  <c r="E57" i="10" s="1"/>
  <c r="G56" i="10"/>
  <c r="F56" i="10" s="1"/>
  <c r="E56" i="10" s="1"/>
  <c r="G55" i="10"/>
  <c r="F55" i="10" s="1"/>
  <c r="E55" i="10" s="1"/>
  <c r="G54" i="10"/>
  <c r="F54" i="10" s="1"/>
  <c r="E54" i="10" s="1"/>
  <c r="F53" i="10"/>
  <c r="E53" i="10" s="1"/>
  <c r="K52" i="10"/>
  <c r="K40" i="10" s="1"/>
  <c r="I52" i="10"/>
  <c r="H52" i="10"/>
  <c r="G51" i="10"/>
  <c r="F51" i="10" s="1"/>
  <c r="E51" i="10" s="1"/>
  <c r="G50" i="10"/>
  <c r="F50" i="10" s="1"/>
  <c r="E50" i="10" s="1"/>
  <c r="G49" i="10"/>
  <c r="F49" i="10" s="1"/>
  <c r="E49" i="10" s="1"/>
  <c r="G48" i="10"/>
  <c r="F48" i="10" s="1"/>
  <c r="E48" i="10" s="1"/>
  <c r="G47" i="10"/>
  <c r="F47" i="10" s="1"/>
  <c r="E47" i="10" s="1"/>
  <c r="I46" i="10"/>
  <c r="H46" i="10"/>
  <c r="G45" i="10"/>
  <c r="F45" i="10" s="1"/>
  <c r="E45" i="10" s="1"/>
  <c r="G44" i="10"/>
  <c r="F44" i="10" s="1"/>
  <c r="E44" i="10" s="1"/>
  <c r="G43" i="10"/>
  <c r="F43" i="10" s="1"/>
  <c r="E43" i="10" s="1"/>
  <c r="G42" i="10"/>
  <c r="F42" i="10" s="1"/>
  <c r="E42" i="10" s="1"/>
  <c r="H41" i="10"/>
  <c r="G41" i="10" s="1"/>
  <c r="F41" i="10" s="1"/>
  <c r="E41" i="10" s="1"/>
  <c r="G39" i="10"/>
  <c r="F39" i="10" s="1"/>
  <c r="E39" i="10" s="1"/>
  <c r="G38" i="10"/>
  <c r="F38" i="10" s="1"/>
  <c r="E38" i="10" s="1"/>
  <c r="G37" i="10"/>
  <c r="F37" i="10" s="1"/>
  <c r="E37" i="10" s="1"/>
  <c r="G36" i="10"/>
  <c r="F36" i="10" s="1"/>
  <c r="E36" i="10" s="1"/>
  <c r="I35" i="10"/>
  <c r="I34" i="10" s="1"/>
  <c r="H35" i="10"/>
  <c r="G33" i="10"/>
  <c r="F33" i="10" s="1"/>
  <c r="E33" i="10" s="1"/>
  <c r="G32" i="10"/>
  <c r="F32" i="10" s="1"/>
  <c r="E32" i="10" s="1"/>
  <c r="G31" i="10"/>
  <c r="F31" i="10" s="1"/>
  <c r="E31" i="10" s="1"/>
  <c r="G30" i="10"/>
  <c r="F30" i="10" s="1"/>
  <c r="E30" i="10" s="1"/>
  <c r="H29" i="10"/>
  <c r="G29" i="10" s="1"/>
  <c r="F29" i="10" s="1"/>
  <c r="E29" i="10" s="1"/>
  <c r="G27" i="10"/>
  <c r="F27" i="10" s="1"/>
  <c r="E27" i="10" s="1"/>
  <c r="G26" i="10"/>
  <c r="F26" i="10" s="1"/>
  <c r="E26" i="10" s="1"/>
  <c r="G25" i="10"/>
  <c r="F25" i="10" s="1"/>
  <c r="E25" i="10" s="1"/>
  <c r="G24" i="10"/>
  <c r="F24" i="10" s="1"/>
  <c r="E24" i="10" s="1"/>
  <c r="G23" i="10"/>
  <c r="F23" i="10" s="1"/>
  <c r="E23" i="10" s="1"/>
  <c r="I22" i="10"/>
  <c r="I20" i="10" s="1"/>
  <c r="H22" i="10"/>
  <c r="H20" i="10" s="1"/>
  <c r="F21" i="10"/>
  <c r="E21" i="10" s="1"/>
  <c r="J20" i="10"/>
  <c r="J117" i="10" s="1"/>
  <c r="G19" i="10"/>
  <c r="F19" i="10" s="1"/>
  <c r="E19" i="10" s="1"/>
  <c r="G18" i="10"/>
  <c r="F18" i="10" s="1"/>
  <c r="E18" i="10" s="1"/>
  <c r="G17" i="10"/>
  <c r="F17" i="10" s="1"/>
  <c r="E17" i="10" s="1"/>
  <c r="G16" i="10"/>
  <c r="F16" i="10" s="1"/>
  <c r="E16" i="10" s="1"/>
  <c r="G15" i="10"/>
  <c r="F15" i="10" s="1"/>
  <c r="E15" i="10" s="1"/>
  <c r="H14" i="10"/>
  <c r="G14" i="10" s="1"/>
  <c r="F14" i="10" s="1"/>
  <c r="G12" i="10"/>
  <c r="F12" i="10" s="1"/>
  <c r="E12" i="10" s="1"/>
  <c r="G11" i="10"/>
  <c r="F11" i="10" s="1"/>
  <c r="E11" i="10" s="1"/>
  <c r="G10" i="10"/>
  <c r="F10" i="10" s="1"/>
  <c r="E10" i="10" s="1"/>
  <c r="G9" i="10"/>
  <c r="F9" i="10" s="1"/>
  <c r="E9" i="10" s="1"/>
  <c r="G8" i="10"/>
  <c r="F8" i="10" s="1"/>
  <c r="E8" i="10" s="1"/>
  <c r="I7" i="10"/>
  <c r="I6" i="10" s="1"/>
  <c r="H7" i="10"/>
  <c r="Q546" i="9"/>
  <c r="D167" i="9"/>
  <c r="E49" i="9"/>
  <c r="E47" i="9"/>
  <c r="E45" i="9"/>
  <c r="E42" i="9"/>
  <c r="E41" i="9" s="1"/>
  <c r="E39" i="9"/>
  <c r="E38" i="9" s="1"/>
  <c r="E36" i="9"/>
  <c r="E34" i="9"/>
  <c r="E32" i="9"/>
  <c r="E29" i="9"/>
  <c r="E27" i="9"/>
  <c r="E25" i="9"/>
  <c r="E22" i="9"/>
  <c r="E21" i="9" s="1"/>
  <c r="E19" i="9"/>
  <c r="E18" i="9" s="1"/>
  <c r="E16" i="9"/>
  <c r="E14" i="9"/>
  <c r="E11" i="9"/>
  <c r="E10" i="9" s="1"/>
  <c r="E8" i="9"/>
  <c r="E7" i="9" s="1"/>
  <c r="E13" i="9" l="1"/>
  <c r="G66" i="10"/>
  <c r="F66" i="10" s="1"/>
  <c r="E66" i="10" s="1"/>
  <c r="E7" i="11"/>
  <c r="E6" i="11" s="1"/>
  <c r="G74" i="10"/>
  <c r="F74" i="10" s="1"/>
  <c r="E74" i="10" s="1"/>
  <c r="G46" i="10"/>
  <c r="F46" i="10" s="1"/>
  <c r="E46" i="10" s="1"/>
  <c r="I40" i="10"/>
  <c r="I117" i="10" s="1"/>
  <c r="G52" i="10"/>
  <c r="F52" i="10" s="1"/>
  <c r="E52" i="10" s="1"/>
  <c r="E31" i="9"/>
  <c r="G64" i="10"/>
  <c r="G20" i="10"/>
  <c r="F20" i="10" s="1"/>
  <c r="E20" i="10" s="1"/>
  <c r="G7" i="10"/>
  <c r="F7" i="10" s="1"/>
  <c r="F6" i="10" s="1"/>
  <c r="G35" i="10"/>
  <c r="F35" i="10" s="1"/>
  <c r="E35" i="10" s="1"/>
  <c r="E34" i="10" s="1"/>
  <c r="E11" i="11"/>
  <c r="E10" i="11" s="1"/>
  <c r="F22" i="11"/>
  <c r="E44" i="9"/>
  <c r="E15" i="11"/>
  <c r="E14" i="11" s="1"/>
  <c r="G22" i="10"/>
  <c r="F22" i="10" s="1"/>
  <c r="E22" i="10" s="1"/>
  <c r="G79" i="10"/>
  <c r="F79" i="10" s="1"/>
  <c r="E79" i="10" s="1"/>
  <c r="H102" i="10"/>
  <c r="G102" i="10" s="1"/>
  <c r="F102" i="10" s="1"/>
  <c r="E102" i="10" s="1"/>
  <c r="G22" i="11"/>
  <c r="H28" i="10"/>
  <c r="G28" i="10" s="1"/>
  <c r="F28" i="10" s="1"/>
  <c r="E28" i="10" s="1"/>
  <c r="E19" i="11"/>
  <c r="E18" i="11" s="1"/>
  <c r="E24" i="9"/>
  <c r="H40" i="10"/>
  <c r="K117" i="10"/>
  <c r="F64" i="10"/>
  <c r="E65" i="10"/>
  <c r="E64" i="10" s="1"/>
  <c r="G78" i="10"/>
  <c r="F78" i="10" s="1"/>
  <c r="E78" i="10" s="1"/>
  <c r="E14" i="10"/>
  <c r="E13" i="10" s="1"/>
  <c r="F13" i="10"/>
  <c r="G73" i="10"/>
  <c r="H6" i="10"/>
  <c r="G6" i="10" s="1"/>
  <c r="H34" i="10"/>
  <c r="G34" i="10" s="1"/>
  <c r="F34" i="10" s="1"/>
  <c r="H13" i="10"/>
  <c r="G13" i="10" s="1"/>
  <c r="G40" i="10" l="1"/>
  <c r="F40" i="10" s="1"/>
  <c r="E40" i="10" s="1"/>
  <c r="E7" i="10"/>
  <c r="E6" i="10" s="1"/>
  <c r="F73" i="10"/>
  <c r="F117" i="10" s="1"/>
  <c r="E51" i="9"/>
  <c r="E22" i="11"/>
  <c r="G117" i="10"/>
  <c r="H117" i="10"/>
  <c r="E73" i="10" l="1"/>
  <c r="E117" i="10" s="1"/>
  <c r="E24" i="4"/>
  <c r="E16" i="4"/>
  <c r="D30" i="3"/>
  <c r="F33" i="3" l="1"/>
  <c r="D26" i="3"/>
  <c r="F21" i="3" l="1"/>
  <c r="F17" i="3"/>
  <c r="F14" i="3"/>
  <c r="F70" i="3" s="1"/>
  <c r="D11" i="3"/>
  <c r="D14" i="3" l="1"/>
  <c r="D70" i="3"/>
  <c r="P535" i="8"/>
  <c r="G23" i="8"/>
  <c r="F23" i="8" s="1"/>
  <c r="G22" i="8"/>
  <c r="F22" i="8" s="1"/>
  <c r="K21" i="8"/>
  <c r="J21" i="8"/>
  <c r="I21" i="8"/>
  <c r="H21" i="8"/>
  <c r="G20" i="8"/>
  <c r="F20" i="8" s="1"/>
  <c r="F19" i="8" s="1"/>
  <c r="K19" i="8"/>
  <c r="J19" i="8"/>
  <c r="I19" i="8"/>
  <c r="H19" i="8"/>
  <c r="J9" i="8"/>
  <c r="J6" i="8"/>
  <c r="H24" i="8" l="1"/>
  <c r="I24" i="8"/>
  <c r="F21" i="8"/>
  <c r="F24" i="8" s="1"/>
  <c r="G21" i="8"/>
  <c r="J24" i="8"/>
  <c r="K24" i="8"/>
  <c r="G19" i="8"/>
  <c r="J13" i="8"/>
  <c r="G24" i="8" l="1"/>
  <c r="D47" i="3"/>
  <c r="D45" i="3"/>
  <c r="D43" i="3"/>
  <c r="D37" i="3"/>
  <c r="D35" i="3"/>
  <c r="E11" i="7"/>
  <c r="G10" i="7"/>
  <c r="F10" i="7"/>
  <c r="E9" i="7"/>
  <c r="E8" i="7"/>
  <c r="G7" i="7"/>
  <c r="G12" i="7" s="1"/>
  <c r="F7" i="7"/>
  <c r="Q544" i="4"/>
  <c r="E33" i="4"/>
  <c r="E32" i="4"/>
  <c r="E31" i="4"/>
  <c r="E30" i="4"/>
  <c r="E29" i="4"/>
  <c r="E28" i="4"/>
  <c r="E27" i="4"/>
  <c r="E26" i="4"/>
  <c r="E25" i="4"/>
  <c r="E23" i="4"/>
  <c r="E22" i="4"/>
  <c r="E20" i="4"/>
  <c r="E19" i="4"/>
  <c r="E18" i="4"/>
  <c r="E17" i="4"/>
  <c r="E15" i="4"/>
  <c r="E14" i="4"/>
  <c r="E12" i="4"/>
  <c r="E11" i="4"/>
  <c r="E10" i="4"/>
  <c r="E9" i="4"/>
  <c r="E8" i="4"/>
  <c r="E6" i="4"/>
  <c r="D33" i="3"/>
  <c r="D23" i="3"/>
  <c r="F12" i="7" l="1"/>
  <c r="E10" i="7"/>
  <c r="E7" i="7"/>
  <c r="E12" i="7" l="1"/>
  <c r="Q528" i="2"/>
  <c r="F46" i="2"/>
  <c r="F47" i="2" s="1"/>
  <c r="F28" i="2"/>
  <c r="F20" i="2"/>
  <c r="F17" i="2"/>
  <c r="F26" i="2" l="1"/>
  <c r="F29" i="2"/>
  <c r="H93" i="1"/>
  <c r="H94" i="1"/>
  <c r="H112" i="1" l="1"/>
  <c r="H430" i="1" s="1"/>
  <c r="I198" i="1"/>
  <c r="I196" i="1"/>
  <c r="I192" i="1"/>
  <c r="H431" i="1"/>
  <c r="G430" i="1"/>
  <c r="I348" i="1" l="1"/>
  <c r="I297" i="1"/>
  <c r="H456" i="1" l="1"/>
  <c r="F431" i="1"/>
  <c r="E431" i="1"/>
  <c r="I418" i="1"/>
  <c r="I401" i="1"/>
  <c r="I396" i="1"/>
  <c r="I391" i="1"/>
  <c r="I392" i="1"/>
  <c r="I390" i="1"/>
  <c r="I385" i="1"/>
  <c r="I386" i="1"/>
  <c r="I384" i="1"/>
  <c r="I378" i="1"/>
  <c r="I379" i="1"/>
  <c r="I380" i="1"/>
  <c r="I376" i="1"/>
  <c r="I372" i="1"/>
  <c r="I371" i="1" s="1"/>
  <c r="I370" i="1" s="1"/>
  <c r="I368" i="1"/>
  <c r="I359" i="1"/>
  <c r="I360" i="1"/>
  <c r="I361" i="1"/>
  <c r="I362" i="1"/>
  <c r="I364" i="1"/>
  <c r="I365" i="1"/>
  <c r="I474" i="1" s="1"/>
  <c r="I358" i="1"/>
  <c r="I353" i="1"/>
  <c r="I352" i="1"/>
  <c r="I445" i="1" s="1"/>
  <c r="I341" i="1"/>
  <c r="I342" i="1"/>
  <c r="I343" i="1"/>
  <c r="I340" i="1"/>
  <c r="I330" i="1"/>
  <c r="I329" i="1" s="1"/>
  <c r="I328" i="1" s="1"/>
  <c r="I316" i="1"/>
  <c r="I317" i="1"/>
  <c r="I318" i="1"/>
  <c r="I319" i="1"/>
  <c r="I320" i="1"/>
  <c r="I321" i="1"/>
  <c r="I322" i="1"/>
  <c r="I324" i="1"/>
  <c r="I325" i="1"/>
  <c r="I326" i="1"/>
  <c r="I315" i="1"/>
  <c r="I311" i="1"/>
  <c r="I310" i="1"/>
  <c r="I306" i="1"/>
  <c r="I305" i="1" s="1"/>
  <c r="I304" i="1" s="1"/>
  <c r="I301" i="1"/>
  <c r="I300" i="1" s="1"/>
  <c r="I299" i="1" s="1"/>
  <c r="I294" i="1"/>
  <c r="I290" i="1"/>
  <c r="I289" i="1" s="1"/>
  <c r="I287" i="1" s="1"/>
  <c r="I282" i="1"/>
  <c r="I283" i="1"/>
  <c r="I285" i="1"/>
  <c r="I280" i="1"/>
  <c r="I274" i="1"/>
  <c r="I275" i="1"/>
  <c r="I276" i="1"/>
  <c r="I273" i="1"/>
  <c r="I265" i="1"/>
  <c r="I266" i="1"/>
  <c r="I267" i="1"/>
  <c r="I268" i="1"/>
  <c r="I269" i="1"/>
  <c r="I264" i="1"/>
  <c r="I260" i="1"/>
  <c r="I256" i="1"/>
  <c r="I255" i="1" s="1"/>
  <c r="I254" i="1" s="1"/>
  <c r="I244" i="1"/>
  <c r="I245" i="1"/>
  <c r="I246" i="1"/>
  <c r="I248" i="1"/>
  <c r="I251" i="1"/>
  <c r="I243" i="1"/>
  <c r="I234" i="1"/>
  <c r="I235" i="1"/>
  <c r="I236" i="1"/>
  <c r="I237" i="1"/>
  <c r="I239" i="1"/>
  <c r="I240" i="1"/>
  <c r="I233" i="1"/>
  <c r="I226" i="1"/>
  <c r="I224" i="1" s="1"/>
  <c r="I228" i="1"/>
  <c r="I229" i="1"/>
  <c r="I230" i="1"/>
  <c r="I221" i="1"/>
  <c r="I220" i="1" s="1"/>
  <c r="I219" i="1" s="1"/>
  <c r="I213" i="1"/>
  <c r="I212" i="1"/>
  <c r="I208" i="1"/>
  <c r="I191" i="1"/>
  <c r="I181" i="1"/>
  <c r="I182" i="1"/>
  <c r="I183" i="1"/>
  <c r="I184" i="1"/>
  <c r="I185" i="1"/>
  <c r="I186" i="1"/>
  <c r="I187" i="1"/>
  <c r="I188" i="1"/>
  <c r="I189" i="1"/>
  <c r="I180" i="1"/>
  <c r="I161" i="1"/>
  <c r="I162" i="1"/>
  <c r="I163" i="1"/>
  <c r="I164" i="1"/>
  <c r="I165" i="1"/>
  <c r="I166" i="1"/>
  <c r="I167" i="1"/>
  <c r="I160" i="1"/>
  <c r="I156" i="1"/>
  <c r="I155" i="1" s="1"/>
  <c r="I154" i="1" s="1"/>
  <c r="I151" i="1"/>
  <c r="I150" i="1" s="1"/>
  <c r="I149" i="1" s="1"/>
  <c r="I148" i="1" s="1"/>
  <c r="I147" i="1"/>
  <c r="I146" i="1"/>
  <c r="I141" i="1"/>
  <c r="I142" i="1"/>
  <c r="I143" i="1"/>
  <c r="I144" i="1"/>
  <c r="I140" i="1"/>
  <c r="I134" i="1"/>
  <c r="I135" i="1"/>
  <c r="I133" i="1"/>
  <c r="I129" i="1"/>
  <c r="I126" i="1"/>
  <c r="I127" i="1"/>
  <c r="I125" i="1"/>
  <c r="I119" i="1"/>
  <c r="I120" i="1"/>
  <c r="I118" i="1"/>
  <c r="I110" i="1"/>
  <c r="I111" i="1"/>
  <c r="I112" i="1"/>
  <c r="I113" i="1"/>
  <c r="I109" i="1"/>
  <c r="I78" i="1"/>
  <c r="I74" i="1"/>
  <c r="I73" i="1"/>
  <c r="I65" i="1"/>
  <c r="I66" i="1"/>
  <c r="I67" i="1"/>
  <c r="I68" i="1"/>
  <c r="I70" i="1"/>
  <c r="I69" i="1" s="1"/>
  <c r="I64" i="1"/>
  <c r="I59" i="1"/>
  <c r="I58" i="1" s="1"/>
  <c r="I57" i="1" s="1"/>
  <c r="I55" i="1"/>
  <c r="I56" i="1"/>
  <c r="I54" i="1"/>
  <c r="I49" i="1"/>
  <c r="I50" i="1"/>
  <c r="I51" i="1"/>
  <c r="I52" i="1"/>
  <c r="I48" i="1"/>
  <c r="I42" i="1"/>
  <c r="I37" i="1"/>
  <c r="I36" i="1"/>
  <c r="I32" i="1"/>
  <c r="I30" i="1"/>
  <c r="I26" i="1"/>
  <c r="I25" i="1"/>
  <c r="I21" i="1"/>
  <c r="H175" i="1"/>
  <c r="H174" i="1" s="1"/>
  <c r="H170" i="1"/>
  <c r="H169" i="1" s="1"/>
  <c r="H443" i="1"/>
  <c r="H444" i="1"/>
  <c r="H445" i="1"/>
  <c r="H446" i="1"/>
  <c r="H447" i="1"/>
  <c r="H448" i="1"/>
  <c r="H449" i="1"/>
  <c r="H450" i="1"/>
  <c r="H452" i="1"/>
  <c r="H453" i="1"/>
  <c r="H454" i="1"/>
  <c r="H455" i="1"/>
  <c r="H457" i="1"/>
  <c r="H462" i="1"/>
  <c r="H463" i="1"/>
  <c r="H464" i="1"/>
  <c r="H465" i="1"/>
  <c r="H466" i="1"/>
  <c r="H467" i="1"/>
  <c r="H469" i="1"/>
  <c r="H470" i="1"/>
  <c r="H473" i="1"/>
  <c r="H474" i="1"/>
  <c r="H475" i="1"/>
  <c r="I17" i="1"/>
  <c r="I16" i="1"/>
  <c r="H433" i="1"/>
  <c r="H434" i="1"/>
  <c r="H417" i="1"/>
  <c r="H416" i="1" s="1"/>
  <c r="H415" i="1" s="1"/>
  <c r="H395" i="1"/>
  <c r="H394" i="1" s="1"/>
  <c r="H389" i="1"/>
  <c r="H388" i="1" s="1"/>
  <c r="H383" i="1"/>
  <c r="H382" i="1" s="1"/>
  <c r="H374" i="1"/>
  <c r="H375" i="1"/>
  <c r="H371" i="1"/>
  <c r="H370" i="1" s="1"/>
  <c r="H367" i="1"/>
  <c r="H366" i="1" s="1"/>
  <c r="H363" i="1"/>
  <c r="H357" i="1"/>
  <c r="H351" i="1"/>
  <c r="H350" i="1" s="1"/>
  <c r="H347" i="1"/>
  <c r="H346" i="1" s="1"/>
  <c r="I347" i="1"/>
  <c r="I346" i="1" s="1"/>
  <c r="H339" i="1"/>
  <c r="H338" i="1" s="1"/>
  <c r="H329" i="1"/>
  <c r="H328" i="1" s="1"/>
  <c r="H323" i="1"/>
  <c r="H314" i="1"/>
  <c r="H309" i="1"/>
  <c r="H308" i="1" s="1"/>
  <c r="H305" i="1"/>
  <c r="H304" i="1" s="1"/>
  <c r="H300" i="1"/>
  <c r="H299" i="1" s="1"/>
  <c r="H296" i="1"/>
  <c r="H295" i="1" s="1"/>
  <c r="I296" i="1"/>
  <c r="I295" i="1" s="1"/>
  <c r="H293" i="1"/>
  <c r="H291" i="1" s="1"/>
  <c r="H289" i="1"/>
  <c r="H287" i="1" s="1"/>
  <c r="H284" i="1"/>
  <c r="H279" i="1"/>
  <c r="H272" i="1"/>
  <c r="H271" i="1" s="1"/>
  <c r="H263" i="1"/>
  <c r="H262" i="1" s="1"/>
  <c r="H259" i="1"/>
  <c r="H258" i="1" s="1"/>
  <c r="H255" i="1"/>
  <c r="H254" i="1" s="1"/>
  <c r="H250" i="1"/>
  <c r="H242" i="1"/>
  <c r="H238" i="1"/>
  <c r="H232" i="1"/>
  <c r="H227" i="1"/>
  <c r="H224" i="1"/>
  <c r="H220" i="1"/>
  <c r="H219" i="1" s="1"/>
  <c r="H216" i="1"/>
  <c r="H215" i="1" s="1"/>
  <c r="H211" i="1"/>
  <c r="H210" i="1" s="1"/>
  <c r="H207" i="1"/>
  <c r="H206" i="1" s="1"/>
  <c r="H201" i="1"/>
  <c r="H200" i="1" s="1"/>
  <c r="H195" i="1"/>
  <c r="H194" i="1" s="1"/>
  <c r="I195" i="1"/>
  <c r="H190" i="1"/>
  <c r="H179" i="1"/>
  <c r="H159" i="1"/>
  <c r="H158" i="1" s="1"/>
  <c r="H155" i="1"/>
  <c r="H154" i="1" s="1"/>
  <c r="H150" i="1"/>
  <c r="H149" i="1" s="1"/>
  <c r="H148" i="1" s="1"/>
  <c r="H145" i="1"/>
  <c r="H139" i="1"/>
  <c r="H132" i="1"/>
  <c r="H131" i="1" s="1"/>
  <c r="H130" i="1" s="1"/>
  <c r="H128" i="1"/>
  <c r="H124" i="1"/>
  <c r="H117" i="1"/>
  <c r="H116" i="1" s="1"/>
  <c r="H115" i="1" s="1"/>
  <c r="H108" i="1"/>
  <c r="H107" i="1" s="1"/>
  <c r="H77" i="1"/>
  <c r="H76" i="1" s="1"/>
  <c r="H72" i="1"/>
  <c r="H71" i="1" s="1"/>
  <c r="H69" i="1"/>
  <c r="H63" i="1"/>
  <c r="H58" i="1"/>
  <c r="H57" i="1" s="1"/>
  <c r="H53" i="1"/>
  <c r="H47" i="1"/>
  <c r="H41" i="1"/>
  <c r="H40" i="1" s="1"/>
  <c r="H39" i="1" s="1"/>
  <c r="H35" i="1"/>
  <c r="H34" i="1" s="1"/>
  <c r="H33" i="1" s="1"/>
  <c r="H29" i="1"/>
  <c r="H28" i="1" s="1"/>
  <c r="H24" i="1"/>
  <c r="H23" i="1" s="1"/>
  <c r="H20" i="1"/>
  <c r="H19" i="1" s="1"/>
  <c r="H15" i="1"/>
  <c r="H14" i="1" s="1"/>
  <c r="I12" i="1"/>
  <c r="H10" i="1"/>
  <c r="H9" i="1" s="1"/>
  <c r="H223" i="1" l="1"/>
  <c r="I20" i="1"/>
  <c r="I19" i="1" s="1"/>
  <c r="I72" i="1"/>
  <c r="I71" i="1" s="1"/>
  <c r="I259" i="1"/>
  <c r="I258" i="1" s="1"/>
  <c r="I475" i="1"/>
  <c r="I211" i="1"/>
  <c r="I210" i="1" s="1"/>
  <c r="I77" i="1"/>
  <c r="I76" i="1" s="1"/>
  <c r="I309" i="1"/>
  <c r="I308" i="1" s="1"/>
  <c r="I389" i="1"/>
  <c r="I388" i="1" s="1"/>
  <c r="I128" i="1"/>
  <c r="I35" i="1"/>
  <c r="I34" i="1" s="1"/>
  <c r="I33" i="1" s="1"/>
  <c r="I124" i="1"/>
  <c r="H138" i="1"/>
  <c r="H137" i="1" s="1"/>
  <c r="I207" i="1"/>
  <c r="I206" i="1" s="1"/>
  <c r="I132" i="1"/>
  <c r="I131" i="1" s="1"/>
  <c r="I130" i="1" s="1"/>
  <c r="H356" i="1"/>
  <c r="I145" i="1"/>
  <c r="I284" i="1"/>
  <c r="I417" i="1"/>
  <c r="I416" i="1" s="1"/>
  <c r="I415" i="1" s="1"/>
  <c r="H472" i="1"/>
  <c r="I323" i="1"/>
  <c r="I367" i="1"/>
  <c r="I366" i="1" s="1"/>
  <c r="I446" i="1"/>
  <c r="I395" i="1"/>
  <c r="I394" i="1" s="1"/>
  <c r="I117" i="1"/>
  <c r="I116" i="1" s="1"/>
  <c r="I115" i="1" s="1"/>
  <c r="I179" i="1"/>
  <c r="I194" i="1"/>
  <c r="I293" i="1"/>
  <c r="I291" i="1" s="1"/>
  <c r="I286" i="1" s="1"/>
  <c r="I272" i="1"/>
  <c r="I271" i="1" s="1"/>
  <c r="H62" i="1"/>
  <c r="I238" i="1"/>
  <c r="H461" i="1"/>
  <c r="H459" i="1" s="1"/>
  <c r="I314" i="1"/>
  <c r="I351" i="1"/>
  <c r="I350" i="1" s="1"/>
  <c r="I345" i="1" s="1"/>
  <c r="I453" i="1"/>
  <c r="M471" i="1" s="1"/>
  <c r="I159" i="1"/>
  <c r="I158" i="1" s="1"/>
  <c r="I139" i="1"/>
  <c r="I227" i="1"/>
  <c r="I223" i="1" s="1"/>
  <c r="I363" i="1"/>
  <c r="I263" i="1"/>
  <c r="I262" i="1" s="1"/>
  <c r="I190" i="1"/>
  <c r="H123" i="1"/>
  <c r="H122" i="1" s="1"/>
  <c r="I63" i="1"/>
  <c r="I62" i="1" s="1"/>
  <c r="H46" i="1"/>
  <c r="H45" i="1" s="1"/>
  <c r="I383" i="1"/>
  <c r="I382" i="1" s="1"/>
  <c r="H451" i="1"/>
  <c r="H429" i="1"/>
  <c r="I357" i="1"/>
  <c r="I339" i="1"/>
  <c r="I338" i="1" s="1"/>
  <c r="I232" i="1"/>
  <c r="I469" i="1"/>
  <c r="I450" i="1"/>
  <c r="I108" i="1"/>
  <c r="I107" i="1" s="1"/>
  <c r="H178" i="1"/>
  <c r="H153" i="1" s="1"/>
  <c r="H241" i="1"/>
  <c r="H231" i="1"/>
  <c r="H432" i="1"/>
  <c r="I465" i="1"/>
  <c r="H442" i="1"/>
  <c r="I15" i="1"/>
  <c r="I14" i="1" s="1"/>
  <c r="I47" i="1"/>
  <c r="I53" i="1"/>
  <c r="I29" i="1"/>
  <c r="I28" i="1" s="1"/>
  <c r="I449" i="1"/>
  <c r="M469" i="1" s="1"/>
  <c r="I24" i="1"/>
  <c r="I23" i="1" s="1"/>
  <c r="H355" i="1"/>
  <c r="H345" i="1"/>
  <c r="H313" i="1"/>
  <c r="H303" i="1" s="1"/>
  <c r="H286" i="1"/>
  <c r="H278" i="1"/>
  <c r="H253" i="1" s="1"/>
  <c r="H193" i="1"/>
  <c r="H8" i="1"/>
  <c r="H333" i="1"/>
  <c r="H332" i="1" s="1"/>
  <c r="H327" i="1" s="1"/>
  <c r="G333" i="1"/>
  <c r="I335" i="1"/>
  <c r="I336" i="1"/>
  <c r="I334" i="1"/>
  <c r="I410" i="1"/>
  <c r="H400" i="1"/>
  <c r="H399" i="1" s="1"/>
  <c r="H404" i="1"/>
  <c r="H403" i="1" s="1"/>
  <c r="H409" i="1"/>
  <c r="H412" i="1"/>
  <c r="H411" i="1" s="1"/>
  <c r="H105" i="1"/>
  <c r="H103" i="1" s="1"/>
  <c r="H101" i="1"/>
  <c r="H97" i="1"/>
  <c r="H95" i="1" s="1"/>
  <c r="H85" i="1"/>
  <c r="I82" i="1"/>
  <c r="I83" i="1"/>
  <c r="I84" i="1"/>
  <c r="I86" i="1"/>
  <c r="I87" i="1"/>
  <c r="I88" i="1"/>
  <c r="I89" i="1"/>
  <c r="I90" i="1"/>
  <c r="I91" i="1"/>
  <c r="I92" i="1"/>
  <c r="I93" i="1"/>
  <c r="I94" i="1"/>
  <c r="I96" i="1"/>
  <c r="I98" i="1"/>
  <c r="I100" i="1"/>
  <c r="I102" i="1"/>
  <c r="I104" i="1"/>
  <c r="I106" i="1"/>
  <c r="H81" i="1"/>
  <c r="I171" i="1"/>
  <c r="I172" i="1"/>
  <c r="I173" i="1"/>
  <c r="I176" i="1"/>
  <c r="I402" i="1"/>
  <c r="I405" i="1"/>
  <c r="I406" i="1"/>
  <c r="I408" i="1"/>
  <c r="I413" i="1"/>
  <c r="I414" i="1"/>
  <c r="I470" i="1" l="1"/>
  <c r="I178" i="1"/>
  <c r="I123" i="1"/>
  <c r="I122" i="1" s="1"/>
  <c r="I313" i="1"/>
  <c r="I303" i="1" s="1"/>
  <c r="I138" i="1"/>
  <c r="I137" i="1" s="1"/>
  <c r="I430" i="1"/>
  <c r="I356" i="1"/>
  <c r="I231" i="1"/>
  <c r="I278" i="1"/>
  <c r="I253" i="1" s="1"/>
  <c r="I46" i="1"/>
  <c r="I45" i="1" s="1"/>
  <c r="H435" i="1"/>
  <c r="H407" i="1"/>
  <c r="H398" i="1" s="1"/>
  <c r="H423" i="1"/>
  <c r="H422" i="1"/>
  <c r="H436" i="1" s="1"/>
  <c r="I467" i="1"/>
  <c r="H205" i="1"/>
  <c r="I462" i="1"/>
  <c r="I452" i="1"/>
  <c r="I434" i="1"/>
  <c r="I444" i="1"/>
  <c r="I443" i="1"/>
  <c r="I447" i="1"/>
  <c r="I463" i="1"/>
  <c r="G332" i="1"/>
  <c r="I448" i="1"/>
  <c r="I466" i="1"/>
  <c r="H441" i="1"/>
  <c r="I433" i="1"/>
  <c r="I333" i="1"/>
  <c r="I332" i="1" s="1"/>
  <c r="I327" i="1" s="1"/>
  <c r="I473" i="1"/>
  <c r="I464" i="1"/>
  <c r="H99" i="1"/>
  <c r="H80" i="1"/>
  <c r="H61" i="1" s="1"/>
  <c r="H420" i="1" l="1"/>
  <c r="I432" i="1"/>
  <c r="I461" i="1"/>
  <c r="I442" i="1"/>
  <c r="H437" i="1"/>
  <c r="H424" i="1"/>
  <c r="I472" i="1"/>
  <c r="G217" i="1"/>
  <c r="G203" i="1"/>
  <c r="G202" i="1"/>
  <c r="I459" i="1" l="1"/>
  <c r="H425" i="1"/>
  <c r="I217" i="1"/>
  <c r="I202" i="1"/>
  <c r="I203" i="1"/>
  <c r="G453" i="1"/>
  <c r="G449" i="1"/>
  <c r="G469" i="1"/>
  <c r="G473" i="1"/>
  <c r="G474" i="1"/>
  <c r="G455" i="1"/>
  <c r="I454" i="1" l="1"/>
  <c r="I201" i="1"/>
  <c r="I200" i="1" s="1"/>
  <c r="I193" i="1" s="1"/>
  <c r="I455" i="1"/>
  <c r="I216" i="1"/>
  <c r="I215" i="1" s="1"/>
  <c r="I205" i="1" s="1"/>
  <c r="G450" i="1"/>
  <c r="E430" i="1"/>
  <c r="G357" i="1"/>
  <c r="F357" i="1"/>
  <c r="E357" i="1"/>
  <c r="E433" i="1" l="1"/>
  <c r="F433" i="1"/>
  <c r="G433" i="1"/>
  <c r="G434" i="1"/>
  <c r="G446" i="1"/>
  <c r="G448" i="1"/>
  <c r="G447" i="1"/>
  <c r="G452" i="1" l="1"/>
  <c r="G467" i="1"/>
  <c r="G464" i="1" l="1"/>
  <c r="G463" i="1"/>
  <c r="G462" i="1"/>
  <c r="G470" i="1"/>
  <c r="G465" i="1"/>
  <c r="G466" i="1"/>
  <c r="G461" i="1" l="1"/>
  <c r="J461" i="1" s="1"/>
  <c r="G444" i="1"/>
  <c r="G443" i="1"/>
  <c r="J418" i="1"/>
  <c r="F434" i="1"/>
  <c r="E434" i="1"/>
  <c r="G220" i="1" l="1"/>
  <c r="F220" i="1"/>
  <c r="F219" i="1" s="1"/>
  <c r="E220" i="1"/>
  <c r="E219" i="1" s="1"/>
  <c r="G216" i="1"/>
  <c r="F216" i="1"/>
  <c r="E216" i="1"/>
  <c r="E215" i="1" s="1"/>
  <c r="J84" i="1"/>
  <c r="J87" i="1"/>
  <c r="J88" i="1"/>
  <c r="J89" i="1"/>
  <c r="J90" i="1"/>
  <c r="J92" i="1"/>
  <c r="J93" i="1"/>
  <c r="J94" i="1"/>
  <c r="J86" i="1"/>
  <c r="G219" i="1" l="1"/>
  <c r="F83" i="1" l="1"/>
  <c r="F430" i="1" s="1"/>
  <c r="E63" i="1"/>
  <c r="G105" i="1" l="1"/>
  <c r="F105" i="1"/>
  <c r="F103" i="1" s="1"/>
  <c r="E105" i="1"/>
  <c r="E103" i="1" s="1"/>
  <c r="G103" i="1" l="1"/>
  <c r="I105" i="1"/>
  <c r="F211" i="1"/>
  <c r="I103" i="1" l="1"/>
  <c r="G377" i="1"/>
  <c r="I377" i="1" l="1"/>
  <c r="G242" i="1"/>
  <c r="F242" i="1"/>
  <c r="E242" i="1"/>
  <c r="G279" i="1"/>
  <c r="E263" i="1"/>
  <c r="J68" i="1"/>
  <c r="J98" i="1"/>
  <c r="J102" i="1"/>
  <c r="I374" i="1" l="1"/>
  <c r="I355" i="1" s="1"/>
  <c r="I375" i="1"/>
  <c r="J244" i="1"/>
  <c r="J260" i="1"/>
  <c r="J267" i="1"/>
  <c r="J268" i="1"/>
  <c r="F305" i="1"/>
  <c r="G305" i="1"/>
  <c r="E305" i="1"/>
  <c r="J396" i="1"/>
  <c r="J42" i="1"/>
  <c r="J127" i="1"/>
  <c r="J305" i="1" l="1"/>
  <c r="G179" i="1"/>
  <c r="F363" i="1"/>
  <c r="G363" i="1"/>
  <c r="E363" i="1"/>
  <c r="J391" i="1"/>
  <c r="J392" i="1"/>
  <c r="J147" i="1"/>
  <c r="J146" i="1"/>
  <c r="E139" i="1"/>
  <c r="F139" i="1"/>
  <c r="G139" i="1"/>
  <c r="J141" i="1"/>
  <c r="J142" i="1"/>
  <c r="J143" i="1"/>
  <c r="J144" i="1"/>
  <c r="G43" i="1"/>
  <c r="F31" i="1"/>
  <c r="J21" i="1"/>
  <c r="J26" i="1"/>
  <c r="J25" i="1"/>
  <c r="G11" i="1"/>
  <c r="G431" i="1" l="1"/>
  <c r="G429" i="1" s="1"/>
  <c r="G456" i="1"/>
  <c r="I11" i="1"/>
  <c r="G457" i="1"/>
  <c r="I43" i="1"/>
  <c r="J139" i="1"/>
  <c r="J364" i="1"/>
  <c r="J361" i="1"/>
  <c r="J362" i="1"/>
  <c r="E279" i="1"/>
  <c r="J317" i="1"/>
  <c r="I431" i="1" l="1"/>
  <c r="I429" i="1" s="1"/>
  <c r="I435" i="1" s="1"/>
  <c r="I456" i="1"/>
  <c r="I41" i="1"/>
  <c r="I40" i="1" s="1"/>
  <c r="I39" i="1" s="1"/>
  <c r="I457" i="1"/>
  <c r="I10" i="1"/>
  <c r="I9" i="1" s="1"/>
  <c r="I8" i="1" s="1"/>
  <c r="G232" i="1"/>
  <c r="G238" i="1"/>
  <c r="G227" i="1"/>
  <c r="F224" i="1"/>
  <c r="J228" i="1"/>
  <c r="J281" i="1"/>
  <c r="F250" i="1"/>
  <c r="G250" i="1"/>
  <c r="E250" i="1"/>
  <c r="J243" i="1"/>
  <c r="J247" i="1"/>
  <c r="J249" i="1"/>
  <c r="J251" i="1"/>
  <c r="F58" i="1"/>
  <c r="F53" i="1"/>
  <c r="G47" i="1"/>
  <c r="E47" i="1"/>
  <c r="F323" i="1"/>
  <c r="G323" i="1"/>
  <c r="E323" i="1"/>
  <c r="G58" i="1"/>
  <c r="E58" i="1"/>
  <c r="F47" i="1"/>
  <c r="I451" i="1" l="1"/>
  <c r="G412" i="1"/>
  <c r="F412" i="1"/>
  <c r="F411" i="1" s="1"/>
  <c r="E412" i="1"/>
  <c r="E411" i="1" s="1"/>
  <c r="J191" i="1"/>
  <c r="J192" i="1"/>
  <c r="J119" i="1"/>
  <c r="J120" i="1"/>
  <c r="J183" i="1"/>
  <c r="G77" i="1"/>
  <c r="F63" i="1"/>
  <c r="E150" i="1"/>
  <c r="E149" i="1" s="1"/>
  <c r="G150" i="1"/>
  <c r="F150" i="1"/>
  <c r="G76" i="1" l="1"/>
  <c r="G149" i="1"/>
  <c r="I441" i="1"/>
  <c r="G411" i="1"/>
  <c r="I412" i="1"/>
  <c r="E148" i="1"/>
  <c r="F149" i="1"/>
  <c r="F148" i="1" s="1"/>
  <c r="I411" i="1" l="1"/>
  <c r="G148" i="1"/>
  <c r="J187" i="1"/>
  <c r="J188" i="1"/>
  <c r="F259" i="1"/>
  <c r="F258" i="1" s="1"/>
  <c r="G259" i="1"/>
  <c r="E259" i="1"/>
  <c r="E258" i="1" s="1"/>
  <c r="F289" i="1"/>
  <c r="G289" i="1"/>
  <c r="E289" i="1"/>
  <c r="F207" i="1"/>
  <c r="G207" i="1"/>
  <c r="E207" i="1"/>
  <c r="G258" i="1" l="1"/>
  <c r="J258" i="1"/>
  <c r="J259" i="1"/>
  <c r="E287" i="1"/>
  <c r="G287" i="1"/>
  <c r="F287" i="1"/>
  <c r="F101" i="1"/>
  <c r="F99" i="1" s="1"/>
  <c r="G101" i="1"/>
  <c r="F97" i="1"/>
  <c r="F95" i="1" s="1"/>
  <c r="G97" i="1"/>
  <c r="E97" i="1"/>
  <c r="E95" i="1" s="1"/>
  <c r="E101" i="1"/>
  <c r="E99" i="1" s="1"/>
  <c r="I97" i="1" l="1"/>
  <c r="I101" i="1"/>
  <c r="G95" i="1"/>
  <c r="J97" i="1"/>
  <c r="G99" i="1"/>
  <c r="J101" i="1"/>
  <c r="J99" i="1" l="1"/>
  <c r="I99" i="1"/>
  <c r="J95" i="1"/>
  <c r="I95" i="1"/>
  <c r="G454" i="1"/>
  <c r="G451" i="1" s="1"/>
  <c r="J451" i="1" s="1"/>
  <c r="G475" i="1"/>
  <c r="G472" i="1" s="1"/>
  <c r="J472" i="1" l="1"/>
  <c r="G445" i="1"/>
  <c r="G442" i="1" s="1"/>
  <c r="J442" i="1" s="1"/>
  <c r="J410" i="1" l="1"/>
  <c r="J64" i="1"/>
  <c r="F85" i="1" l="1"/>
  <c r="E85" i="1"/>
  <c r="E81" i="1" l="1"/>
  <c r="F81" i="1"/>
  <c r="G81" i="1"/>
  <c r="F432" i="1"/>
  <c r="E432" i="1"/>
  <c r="I81" i="1" l="1"/>
  <c r="F429" i="1"/>
  <c r="E429" i="1"/>
  <c r="F117" i="1"/>
  <c r="G117" i="1"/>
  <c r="E117" i="1"/>
  <c r="J306" i="1"/>
  <c r="F339" i="1"/>
  <c r="F435" i="1" l="1"/>
  <c r="E435" i="1"/>
  <c r="J242" i="1"/>
  <c r="J368" i="1"/>
  <c r="J48" i="1"/>
  <c r="J43" i="1"/>
  <c r="J316" i="1"/>
  <c r="J315" i="1"/>
  <c r="J166" i="1" l="1"/>
  <c r="G432" i="1" l="1"/>
  <c r="G85" i="1"/>
  <c r="J233" i="1"/>
  <c r="J234" i="1"/>
  <c r="J235" i="1"/>
  <c r="J236" i="1"/>
  <c r="J237" i="1"/>
  <c r="J239" i="1"/>
  <c r="J240" i="1"/>
  <c r="F238" i="1"/>
  <c r="E238" i="1"/>
  <c r="J225" i="1"/>
  <c r="J226" i="1"/>
  <c r="J229" i="1"/>
  <c r="E227" i="1"/>
  <c r="G224" i="1"/>
  <c r="E224" i="1"/>
  <c r="J275" i="1"/>
  <c r="J224" i="1" l="1"/>
  <c r="J238" i="1"/>
  <c r="J85" i="1"/>
  <c r="I85" i="1"/>
  <c r="G459" i="1"/>
  <c r="J459" i="1" s="1"/>
  <c r="J227" i="1"/>
  <c r="J223" i="1" l="1"/>
  <c r="J250" i="1"/>
  <c r="G241" i="1"/>
  <c r="E241" i="1"/>
  <c r="F241" i="1"/>
  <c r="J241" i="1" l="1"/>
  <c r="G441" i="1"/>
  <c r="J363" i="1" l="1"/>
  <c r="F356" i="1"/>
  <c r="G356" i="1"/>
  <c r="G395" i="1"/>
  <c r="F395" i="1"/>
  <c r="F394" i="1" s="1"/>
  <c r="E395" i="1"/>
  <c r="E394" i="1" s="1"/>
  <c r="F41" i="1"/>
  <c r="G41" i="1"/>
  <c r="E41" i="1"/>
  <c r="J358" i="1"/>
  <c r="G394" i="1" l="1"/>
  <c r="J395" i="1"/>
  <c r="F389" i="1"/>
  <c r="G389" i="1"/>
  <c r="E389" i="1"/>
  <c r="F145" i="1"/>
  <c r="G145" i="1"/>
  <c r="E145" i="1"/>
  <c r="F124" i="1"/>
  <c r="J30" i="1"/>
  <c r="J394" i="1" l="1"/>
  <c r="J145" i="1"/>
  <c r="F138" i="1"/>
  <c r="F137" i="1" s="1"/>
  <c r="G138" i="1"/>
  <c r="G24" i="1"/>
  <c r="F24" i="1"/>
  <c r="F23" i="1" s="1"/>
  <c r="E24" i="1"/>
  <c r="E23" i="1" s="1"/>
  <c r="J36" i="1"/>
  <c r="J37" i="1"/>
  <c r="J16" i="1"/>
  <c r="G137" i="1" l="1"/>
  <c r="J441" i="1"/>
  <c r="G435" i="1"/>
  <c r="J24" i="1"/>
  <c r="G23" i="1"/>
  <c r="J182" i="1"/>
  <c r="J184" i="1"/>
  <c r="J185" i="1"/>
  <c r="J180" i="1"/>
  <c r="J181" i="1"/>
  <c r="J23" i="1" l="1"/>
  <c r="F314" i="1"/>
  <c r="G314" i="1"/>
  <c r="E314" i="1"/>
  <c r="G296" i="1"/>
  <c r="F296" i="1"/>
  <c r="E296" i="1"/>
  <c r="G293" i="1"/>
  <c r="E293" i="1"/>
  <c r="E291" i="1" s="1"/>
  <c r="F293" i="1"/>
  <c r="F291" i="1" s="1"/>
  <c r="F329" i="1"/>
  <c r="G329" i="1"/>
  <c r="E329" i="1"/>
  <c r="F128" i="1"/>
  <c r="F123" i="1" s="1"/>
  <c r="F122" i="1" s="1"/>
  <c r="G128" i="1"/>
  <c r="E128" i="1"/>
  <c r="G291" i="1" l="1"/>
  <c r="E356" i="1"/>
  <c r="J357" i="1"/>
  <c r="J212" i="1"/>
  <c r="G328" i="1"/>
  <c r="J356" i="1" l="1"/>
  <c r="G339" i="1"/>
  <c r="E339" i="1"/>
  <c r="G53" i="1"/>
  <c r="E53" i="1"/>
  <c r="F232" i="1"/>
  <c r="E232" i="1"/>
  <c r="E231" i="1" s="1"/>
  <c r="J232" i="1" l="1"/>
  <c r="G231" i="1"/>
  <c r="F231" i="1"/>
  <c r="J231" i="1" l="1"/>
  <c r="F227" i="1"/>
  <c r="E328" i="1" l="1"/>
  <c r="E223" i="1" l="1"/>
  <c r="E175" i="1"/>
  <c r="E174" i="1" s="1"/>
  <c r="F159" i="1" l="1"/>
  <c r="G367" i="1"/>
  <c r="F367" i="1"/>
  <c r="F366" i="1" s="1"/>
  <c r="E367" i="1"/>
  <c r="E366" i="1" s="1"/>
  <c r="G366" i="1" l="1"/>
  <c r="J367" i="1"/>
  <c r="F158" i="1"/>
  <c r="J366" i="1" l="1"/>
  <c r="J47" i="1"/>
  <c r="G35" i="1"/>
  <c r="F35" i="1"/>
  <c r="E35" i="1"/>
  <c r="G159" i="1"/>
  <c r="E159" i="1"/>
  <c r="J167" i="1"/>
  <c r="G132" i="1"/>
  <c r="G158" i="1" l="1"/>
  <c r="E158" i="1"/>
  <c r="F417" i="1"/>
  <c r="E124" i="1"/>
  <c r="E123" i="1" s="1"/>
  <c r="E122" i="1" s="1"/>
  <c r="J266" i="1" l="1"/>
  <c r="J273" i="1"/>
  <c r="F409" i="1" l="1"/>
  <c r="G409" i="1"/>
  <c r="E409" i="1"/>
  <c r="I409" i="1" l="1"/>
  <c r="I423" i="1" s="1"/>
  <c r="E407" i="1"/>
  <c r="G407" i="1"/>
  <c r="F407" i="1"/>
  <c r="K459" i="1" l="1"/>
  <c r="I407" i="1"/>
  <c r="I437" i="1"/>
  <c r="F206" i="1"/>
  <c r="E206" i="1"/>
  <c r="J12" i="1"/>
  <c r="J17" i="1"/>
  <c r="J66" i="1"/>
  <c r="J63" i="1" s="1"/>
  <c r="J70" i="1"/>
  <c r="J73" i="1"/>
  <c r="J78" i="1"/>
  <c r="J82" i="1"/>
  <c r="J109" i="1"/>
  <c r="J112" i="1"/>
  <c r="J113" i="1"/>
  <c r="J118" i="1"/>
  <c r="J125" i="1"/>
  <c r="J126" i="1"/>
  <c r="J129" i="1"/>
  <c r="J133" i="1"/>
  <c r="J134" i="1"/>
  <c r="J135" i="1"/>
  <c r="J156" i="1"/>
  <c r="J160" i="1"/>
  <c r="J161" i="1"/>
  <c r="J163" i="1"/>
  <c r="J164" i="1"/>
  <c r="J171" i="1"/>
  <c r="J172" i="1"/>
  <c r="J176" i="1"/>
  <c r="J189" i="1"/>
  <c r="J196" i="1"/>
  <c r="J197" i="1"/>
  <c r="J198" i="1"/>
  <c r="J202" i="1"/>
  <c r="J203" i="1"/>
  <c r="J256" i="1"/>
  <c r="J264" i="1"/>
  <c r="J274" i="1"/>
  <c r="J276" i="1"/>
  <c r="J297" i="1"/>
  <c r="J301" i="1"/>
  <c r="J310" i="1"/>
  <c r="J311" i="1"/>
  <c r="J320" i="1"/>
  <c r="J330" i="1"/>
  <c r="J329" i="1" s="1"/>
  <c r="J328" i="1" s="1"/>
  <c r="J334" i="1"/>
  <c r="J335" i="1"/>
  <c r="J336" i="1"/>
  <c r="J348" i="1"/>
  <c r="J352" i="1"/>
  <c r="J372" i="1"/>
  <c r="J376" i="1"/>
  <c r="J377" i="1"/>
  <c r="J379" i="1"/>
  <c r="J380" i="1"/>
  <c r="J384" i="1"/>
  <c r="J385" i="1"/>
  <c r="J386" i="1"/>
  <c r="J390" i="1"/>
  <c r="J405" i="1"/>
  <c r="J108" i="1" l="1"/>
  <c r="J107" i="1" s="1"/>
  <c r="G206" i="1"/>
  <c r="E179" i="1" l="1"/>
  <c r="F179" i="1"/>
  <c r="F388" i="1"/>
  <c r="G417" i="1"/>
  <c r="J11" i="1" l="1"/>
  <c r="G388" i="1"/>
  <c r="J389" i="1"/>
  <c r="J179" i="1"/>
  <c r="E404" i="1" l="1"/>
  <c r="F404" i="1"/>
  <c r="G404" i="1"/>
  <c r="F400" i="1"/>
  <c r="F399" i="1" s="1"/>
  <c r="G400" i="1"/>
  <c r="E400" i="1"/>
  <c r="E399" i="1" s="1"/>
  <c r="I404" i="1" l="1"/>
  <c r="G399" i="1"/>
  <c r="I400" i="1"/>
  <c r="J404" i="1"/>
  <c r="J81" i="1"/>
  <c r="F416" i="1"/>
  <c r="F415" i="1" s="1"/>
  <c r="E417" i="1"/>
  <c r="F403" i="1"/>
  <c r="F398" i="1" s="1"/>
  <c r="E403" i="1"/>
  <c r="E398" i="1" s="1"/>
  <c r="E388" i="1"/>
  <c r="J388" i="1" s="1"/>
  <c r="G383" i="1"/>
  <c r="F383" i="1"/>
  <c r="F382" i="1" s="1"/>
  <c r="E383" i="1"/>
  <c r="E382" i="1" s="1"/>
  <c r="G375" i="1"/>
  <c r="F375" i="1"/>
  <c r="E375" i="1"/>
  <c r="G374" i="1"/>
  <c r="F374" i="1"/>
  <c r="E374" i="1"/>
  <c r="G371" i="1"/>
  <c r="F371" i="1"/>
  <c r="F370" i="1" s="1"/>
  <c r="E371" i="1"/>
  <c r="E370" i="1" s="1"/>
  <c r="G351" i="1"/>
  <c r="F351" i="1"/>
  <c r="F350" i="1" s="1"/>
  <c r="E351" i="1"/>
  <c r="E350" i="1" s="1"/>
  <c r="G347" i="1"/>
  <c r="F347" i="1"/>
  <c r="F346" i="1" s="1"/>
  <c r="E347" i="1"/>
  <c r="E346" i="1" s="1"/>
  <c r="E338" i="1"/>
  <c r="F333" i="1"/>
  <c r="F332" i="1" s="1"/>
  <c r="E333" i="1"/>
  <c r="E332" i="1" s="1"/>
  <c r="G309" i="1"/>
  <c r="F309" i="1"/>
  <c r="F308" i="1" s="1"/>
  <c r="E309" i="1"/>
  <c r="E308" i="1" s="1"/>
  <c r="E304" i="1"/>
  <c r="G300" i="1"/>
  <c r="F300" i="1"/>
  <c r="E300" i="1"/>
  <c r="E299" i="1" s="1"/>
  <c r="F295" i="1"/>
  <c r="E295" i="1"/>
  <c r="G284" i="1"/>
  <c r="F284" i="1"/>
  <c r="E284" i="1"/>
  <c r="F279" i="1"/>
  <c r="G272" i="1"/>
  <c r="F272" i="1"/>
  <c r="F271" i="1" s="1"/>
  <c r="E272" i="1"/>
  <c r="E271" i="1" s="1"/>
  <c r="G263" i="1"/>
  <c r="F263" i="1"/>
  <c r="F262" i="1" s="1"/>
  <c r="E262" i="1"/>
  <c r="G255" i="1"/>
  <c r="F255" i="1"/>
  <c r="F254" i="1" s="1"/>
  <c r="E255" i="1"/>
  <c r="E254" i="1" s="1"/>
  <c r="G211" i="1"/>
  <c r="F210" i="1"/>
  <c r="E211" i="1"/>
  <c r="E210" i="1" s="1"/>
  <c r="E205" i="1" s="1"/>
  <c r="G201" i="1"/>
  <c r="F201" i="1"/>
  <c r="F200" i="1" s="1"/>
  <c r="E201" i="1"/>
  <c r="E200" i="1" s="1"/>
  <c r="G195" i="1"/>
  <c r="F195" i="1"/>
  <c r="E195" i="1"/>
  <c r="E194" i="1" s="1"/>
  <c r="G190" i="1"/>
  <c r="F190" i="1"/>
  <c r="E190" i="1"/>
  <c r="E178" i="1" s="1"/>
  <c r="G175" i="1"/>
  <c r="F175" i="1"/>
  <c r="F174" i="1" s="1"/>
  <c r="G170" i="1"/>
  <c r="F170" i="1"/>
  <c r="F169" i="1" s="1"/>
  <c r="E170" i="1"/>
  <c r="E169" i="1" s="1"/>
  <c r="G155" i="1"/>
  <c r="F155" i="1"/>
  <c r="F154" i="1" s="1"/>
  <c r="E155" i="1"/>
  <c r="E154" i="1" s="1"/>
  <c r="E138" i="1"/>
  <c r="F132" i="1"/>
  <c r="F131" i="1" s="1"/>
  <c r="F130" i="1" s="1"/>
  <c r="E132" i="1"/>
  <c r="E131" i="1" s="1"/>
  <c r="E130" i="1" s="1"/>
  <c r="G124" i="1"/>
  <c r="F116" i="1"/>
  <c r="F115" i="1" s="1"/>
  <c r="E116" i="1"/>
  <c r="E115" i="1" s="1"/>
  <c r="G108" i="1"/>
  <c r="F108" i="1"/>
  <c r="F107" i="1" s="1"/>
  <c r="E108" i="1"/>
  <c r="E107" i="1" s="1"/>
  <c r="F77" i="1"/>
  <c r="F76" i="1" s="1"/>
  <c r="E77" i="1"/>
  <c r="E76" i="1" s="1"/>
  <c r="G72" i="1"/>
  <c r="F72" i="1"/>
  <c r="F71" i="1" s="1"/>
  <c r="E72" i="1"/>
  <c r="E71" i="1" s="1"/>
  <c r="G69" i="1"/>
  <c r="F69" i="1"/>
  <c r="E69" i="1"/>
  <c r="G63" i="1"/>
  <c r="F40" i="1"/>
  <c r="F39" i="1" s="1"/>
  <c r="E40" i="1"/>
  <c r="E39" i="1" s="1"/>
  <c r="F34" i="1"/>
  <c r="F33" i="1" s="1"/>
  <c r="E34" i="1"/>
  <c r="E33" i="1" s="1"/>
  <c r="G29" i="1"/>
  <c r="F29" i="1"/>
  <c r="F28" i="1" s="1"/>
  <c r="E29" i="1"/>
  <c r="E28" i="1" s="1"/>
  <c r="G20" i="1"/>
  <c r="F20" i="1"/>
  <c r="F19" i="1" s="1"/>
  <c r="E20" i="1"/>
  <c r="E19" i="1" s="1"/>
  <c r="G15" i="1"/>
  <c r="F15" i="1"/>
  <c r="F14" i="1" s="1"/>
  <c r="E15" i="1"/>
  <c r="E14" i="1" s="1"/>
  <c r="G10" i="1"/>
  <c r="F10" i="1"/>
  <c r="F9" i="1" s="1"/>
  <c r="E10" i="1"/>
  <c r="E9" i="1" s="1"/>
  <c r="F423" i="1" l="1"/>
  <c r="F437" i="1" s="1"/>
  <c r="G9" i="1"/>
  <c r="G210" i="1"/>
  <c r="I399" i="1"/>
  <c r="G123" i="1"/>
  <c r="G28" i="1"/>
  <c r="I170" i="1"/>
  <c r="I175" i="1"/>
  <c r="G423" i="1"/>
  <c r="G422" i="1"/>
  <c r="E423" i="1"/>
  <c r="E437" i="1" s="1"/>
  <c r="E422" i="1"/>
  <c r="E436" i="1" s="1"/>
  <c r="F422" i="1"/>
  <c r="F8" i="1"/>
  <c r="E278" i="1"/>
  <c r="E253" i="1" s="1"/>
  <c r="E327" i="1"/>
  <c r="E286" i="1"/>
  <c r="F355" i="1"/>
  <c r="E355" i="1"/>
  <c r="E137" i="1"/>
  <c r="J138" i="1"/>
  <c r="G278" i="1"/>
  <c r="E345" i="1"/>
  <c r="J190" i="1"/>
  <c r="E153" i="1"/>
  <c r="F345" i="1"/>
  <c r="J279" i="1"/>
  <c r="E8" i="1"/>
  <c r="F194" i="1"/>
  <c r="F193" i="1" s="1"/>
  <c r="J124" i="1"/>
  <c r="J195" i="1"/>
  <c r="J296" i="1"/>
  <c r="G350" i="1"/>
  <c r="J351" i="1"/>
  <c r="G370" i="1"/>
  <c r="J371" i="1"/>
  <c r="J375" i="1"/>
  <c r="J76" i="1"/>
  <c r="J77" i="1"/>
  <c r="G271" i="1"/>
  <c r="J272" i="1"/>
  <c r="G308" i="1"/>
  <c r="J309" i="1"/>
  <c r="J333" i="1"/>
  <c r="J35" i="1"/>
  <c r="J72" i="1"/>
  <c r="G107" i="1"/>
  <c r="G116" i="1"/>
  <c r="J117" i="1"/>
  <c r="J128" i="1"/>
  <c r="G154" i="1"/>
  <c r="J155" i="1"/>
  <c r="G174" i="1"/>
  <c r="J175" i="1"/>
  <c r="J255" i="1"/>
  <c r="J263" i="1"/>
  <c r="G304" i="1"/>
  <c r="J314" i="1"/>
  <c r="E416" i="1"/>
  <c r="E415" i="1" s="1"/>
  <c r="J417" i="1"/>
  <c r="G40" i="1"/>
  <c r="J41" i="1"/>
  <c r="J69" i="1"/>
  <c r="J62" i="1" s="1"/>
  <c r="G19" i="1"/>
  <c r="J20" i="1"/>
  <c r="J159" i="1"/>
  <c r="G169" i="1"/>
  <c r="J170" i="1"/>
  <c r="G338" i="1"/>
  <c r="J29" i="1"/>
  <c r="G131" i="1"/>
  <c r="J132" i="1"/>
  <c r="J10" i="1"/>
  <c r="G14" i="1"/>
  <c r="J15" i="1"/>
  <c r="G299" i="1"/>
  <c r="J300" i="1"/>
  <c r="J347" i="1"/>
  <c r="J374" i="1"/>
  <c r="J383" i="1"/>
  <c r="G200" i="1"/>
  <c r="J201" i="1"/>
  <c r="E193" i="1"/>
  <c r="G313" i="1"/>
  <c r="E313" i="1"/>
  <c r="E303" i="1" s="1"/>
  <c r="F46" i="1"/>
  <c r="F62" i="1"/>
  <c r="G178" i="1"/>
  <c r="G416" i="1"/>
  <c r="F80" i="1"/>
  <c r="E80" i="1"/>
  <c r="E46" i="1"/>
  <c r="F338" i="1"/>
  <c r="G262" i="1"/>
  <c r="G382" i="1"/>
  <c r="G403" i="1"/>
  <c r="E62" i="1"/>
  <c r="G194" i="1"/>
  <c r="G254" i="1"/>
  <c r="G346" i="1"/>
  <c r="G46" i="1"/>
  <c r="G295" i="1"/>
  <c r="F299" i="1"/>
  <c r="F286" i="1" s="1"/>
  <c r="G71" i="1"/>
  <c r="F304" i="1"/>
  <c r="G34" i="1"/>
  <c r="G80" i="1"/>
  <c r="F178" i="1"/>
  <c r="F153" i="1" s="1"/>
  <c r="F278" i="1"/>
  <c r="F253" i="1" s="1"/>
  <c r="G62" i="1"/>
  <c r="F313" i="1"/>
  <c r="F424" i="1" l="1"/>
  <c r="I422" i="1"/>
  <c r="J19" i="1"/>
  <c r="J271" i="1"/>
  <c r="J382" i="1"/>
  <c r="G122" i="1"/>
  <c r="J194" i="1"/>
  <c r="I80" i="1"/>
  <c r="I61" i="1" s="1"/>
  <c r="J28" i="1"/>
  <c r="J34" i="1"/>
  <c r="J14" i="1"/>
  <c r="J40" i="1"/>
  <c r="J71" i="1"/>
  <c r="J304" i="1"/>
  <c r="G415" i="1"/>
  <c r="J415" i="1" s="1"/>
  <c r="J308" i="1"/>
  <c r="I403" i="1"/>
  <c r="G130" i="1"/>
  <c r="G115" i="1"/>
  <c r="J262" i="1"/>
  <c r="J200" i="1"/>
  <c r="G437" i="1"/>
  <c r="G424" i="1"/>
  <c r="J299" i="1"/>
  <c r="J169" i="1"/>
  <c r="I169" i="1"/>
  <c r="J174" i="1"/>
  <c r="I174" i="1"/>
  <c r="F436" i="1"/>
  <c r="G436" i="1"/>
  <c r="E424" i="1"/>
  <c r="F61" i="1"/>
  <c r="G61" i="1"/>
  <c r="E61" i="1"/>
  <c r="G253" i="1"/>
  <c r="G153" i="1"/>
  <c r="J295" i="1"/>
  <c r="G286" i="1"/>
  <c r="J332" i="1"/>
  <c r="J327" i="1" s="1"/>
  <c r="G327" i="1"/>
  <c r="G355" i="1"/>
  <c r="G398" i="1"/>
  <c r="F57" i="1"/>
  <c r="F45" i="1" s="1"/>
  <c r="G57" i="1"/>
  <c r="J350" i="1"/>
  <c r="G345" i="1"/>
  <c r="J422" i="1"/>
  <c r="J278" i="1"/>
  <c r="J46" i="1"/>
  <c r="J254" i="1"/>
  <c r="G8" i="1"/>
  <c r="J116" i="1"/>
  <c r="J131" i="1"/>
  <c r="J370" i="1"/>
  <c r="J403" i="1"/>
  <c r="G39" i="1"/>
  <c r="J137" i="1"/>
  <c r="J154" i="1"/>
  <c r="J178" i="1"/>
  <c r="J80" i="1"/>
  <c r="J346" i="1"/>
  <c r="J123" i="1"/>
  <c r="J158" i="1"/>
  <c r="G303" i="1"/>
  <c r="J313" i="1"/>
  <c r="J423" i="1"/>
  <c r="J416" i="1"/>
  <c r="J9" i="1"/>
  <c r="G193" i="1"/>
  <c r="F303" i="1"/>
  <c r="G33" i="1"/>
  <c r="I436" i="1" l="1"/>
  <c r="K441" i="1"/>
  <c r="I424" i="1"/>
  <c r="G45" i="1"/>
  <c r="J355" i="1"/>
  <c r="J39" i="1"/>
  <c r="J303" i="1"/>
  <c r="J130" i="1"/>
  <c r="J33" i="1"/>
  <c r="J345" i="1"/>
  <c r="J115" i="1"/>
  <c r="J122" i="1"/>
  <c r="J61" i="1"/>
  <c r="J253" i="1"/>
  <c r="J286" i="1"/>
  <c r="I153" i="1"/>
  <c r="J398" i="1"/>
  <c r="I398" i="1"/>
  <c r="E57" i="1"/>
  <c r="F223" i="1"/>
  <c r="J193" i="1"/>
  <c r="J153" i="1"/>
  <c r="J8" i="1"/>
  <c r="I420" i="1" l="1"/>
  <c r="I425" i="1" s="1"/>
  <c r="F215" i="1"/>
  <c r="F205" i="1" s="1"/>
  <c r="E45" i="1"/>
  <c r="G223" i="1"/>
  <c r="F328" i="1"/>
  <c r="E420" i="1" l="1"/>
  <c r="E425" i="1" s="1"/>
  <c r="G215" i="1"/>
  <c r="J45" i="1"/>
  <c r="F327" i="1"/>
  <c r="F420" i="1" l="1"/>
  <c r="F425" i="1" s="1"/>
  <c r="G205" i="1"/>
  <c r="G420" i="1" l="1"/>
  <c r="J205" i="1"/>
  <c r="G425" i="1" l="1"/>
  <c r="J420" i="1"/>
  <c r="G16" i="16"/>
</calcChain>
</file>

<file path=xl/sharedStrings.xml><?xml version="1.0" encoding="utf-8"?>
<sst xmlns="http://schemas.openxmlformats.org/spreadsheetml/2006/main" count="6203" uniqueCount="1320">
  <si>
    <t>Dział</t>
  </si>
  <si>
    <t>Rozdz.</t>
  </si>
  <si>
    <t>Źródło pochodzenia</t>
  </si>
  <si>
    <t>Paragraf</t>
  </si>
  <si>
    <t>1.</t>
  </si>
  <si>
    <t>2.</t>
  </si>
  <si>
    <t>3.</t>
  </si>
  <si>
    <t>4.</t>
  </si>
  <si>
    <t>5.</t>
  </si>
  <si>
    <t>6.</t>
  </si>
  <si>
    <t>7.</t>
  </si>
  <si>
    <t>8.</t>
  </si>
  <si>
    <t>010</t>
  </si>
  <si>
    <t>ROLNICTWO I ŁOWIECTWO</t>
  </si>
  <si>
    <t>01004</t>
  </si>
  <si>
    <t xml:space="preserve">Biura geodezji i terenów rolnych </t>
  </si>
  <si>
    <t>a) dochody bieżące, w tym:</t>
  </si>
  <si>
    <t>0750</t>
  </si>
  <si>
    <t>0830</t>
  </si>
  <si>
    <t>0970</t>
  </si>
  <si>
    <t>b) dochody majątkowe</t>
  </si>
  <si>
    <t>01041</t>
  </si>
  <si>
    <t>Program Rozwoju Obszarów Wiejskich</t>
  </si>
  <si>
    <t>0950</t>
  </si>
  <si>
    <t>Dotacja celowa z budżetu państwa na finansowanie wydatków objętych Pomocą Techniczną Programu Rozwoju Obszarów Wiejskich na lata 2014 - 2020</t>
  </si>
  <si>
    <t>Dotacja celowa z budżetu państwa na współfinansowanie wydatków objętych Pomocą Techniczną Programu Rozwoju Obszarów Wiejskich na lata 2014 - 2020</t>
  </si>
  <si>
    <t>01042</t>
  </si>
  <si>
    <t>Wyłączenie z produkcji gruntów rolnych</t>
  </si>
  <si>
    <t>Wpływy z tytułu opłat za wyłączenie z produkcji gruntów rolnych</t>
  </si>
  <si>
    <t>0690</t>
  </si>
  <si>
    <t>0920</t>
  </si>
  <si>
    <t>2910</t>
  </si>
  <si>
    <t>01095</t>
  </si>
  <si>
    <t>Pozostała działalność</t>
  </si>
  <si>
    <t>0940</t>
  </si>
  <si>
    <t xml:space="preserve">Dotacje celowe otrzymane z budżetu państwa na zadania bieżące z zakresu administracji rządowej oraz inne zadania zlecone ustawami realizowane przez samorząd województwa </t>
  </si>
  <si>
    <t>050</t>
  </si>
  <si>
    <t xml:space="preserve">RYBOŁÓWSTWO I RYBACTWO </t>
  </si>
  <si>
    <t>05011</t>
  </si>
  <si>
    <t>100</t>
  </si>
  <si>
    <t>GÓRNICTWO I KOPALNICTWO</t>
  </si>
  <si>
    <t>10095</t>
  </si>
  <si>
    <t>5% dochodów uzyskiwanych na rzecz budżetu państwa w związku z realizacją zadań z zakresu administracji rządowej oraz innych zadań zleconych ustawami</t>
  </si>
  <si>
    <t xml:space="preserve">b) dochody majątkowe </t>
  </si>
  <si>
    <t>150</t>
  </si>
  <si>
    <t>PRZETWÓRSTWO PRZEMYSŁOWE</t>
  </si>
  <si>
    <t>15011</t>
  </si>
  <si>
    <t>Rozwój przedsiębiorczości</t>
  </si>
  <si>
    <t>Zwrot części dotacji wykorzystanych niezgodnie z przeznaczeniem, pobranych nienależnie lub w nadmiernej wysokości przez beneficjentów projektów realizowanych w ramach Programu Operacyjnego Kapitał Ludzki</t>
  </si>
  <si>
    <t xml:space="preserve">Zwrot części niewykorzystanych dotacji przez beneficjentów projektów realizowanych w ramach Regionalnego Programu Operacyjnego Województwa Podkarpackiego na lata 2014-2020 </t>
  </si>
  <si>
    <t>b) dochody majątkowe, w tym:</t>
  </si>
  <si>
    <t xml:space="preserve">Zwrot części dotacji wykorzystanych niezgodnie z przeznaczeniem, pobranych nienależnie lub w nadmiernej wysokości przez beneficjentów projektów realizowanych w ramach Regionalnego Programu Operacyjnego Województwa Podkarpackiego na lata 2014-2020 </t>
  </si>
  <si>
    <t>TRANSPORT I ŁĄCZNOŚĆ</t>
  </si>
  <si>
    <t>Krajowe pasażerskie przewozy kolejowe</t>
  </si>
  <si>
    <t xml:space="preserve">Środki otrzymane z państwowych funduszy celowych na realizację zadań bieżących jednostek sektora finansów publicznych </t>
  </si>
  <si>
    <t>2170</t>
  </si>
  <si>
    <t>2330</t>
  </si>
  <si>
    <t>Dotacja celowa otrzymana z tytułu pomocy finansowej udzielanej między jednostkami samorządu terytorialnego na dofinansowanie własnych zadań bieżących</t>
  </si>
  <si>
    <t>2710</t>
  </si>
  <si>
    <t xml:space="preserve">Środki otrzymane z państwowych funduszy celowych na finansowanie lub dofinansowanie kosztów realizacji inwestycji i zakupów inwestycyjnych jednostek sektora finansów publicznych </t>
  </si>
  <si>
    <t>a) dochody bieżące</t>
  </si>
  <si>
    <t>Dotacja celowa otrzymana z tytułu pomocy finansowej udzielanej między jednostkami samorządu terytorialnego na dofinansowanie własnych zadań inwestycyjnych i zakupów inwestycyjnych</t>
  </si>
  <si>
    <t>Krajowe pasażerskie przewozy autobusowe</t>
  </si>
  <si>
    <t>Lokalny transport zbiorowy</t>
  </si>
  <si>
    <t xml:space="preserve">Opłaty za wydawanie zezwoleń na regularny przewóz osób </t>
  </si>
  <si>
    <t>0620</t>
  </si>
  <si>
    <t>2360</t>
  </si>
  <si>
    <t>Drogi publiczne wojewódzkie</t>
  </si>
  <si>
    <t>Dochody realizowane przez Podkarpacki Zarząd Dróg Wojewódzkich w Rzeszowie</t>
  </si>
  <si>
    <t>2230</t>
  </si>
  <si>
    <t>Wpływ z tytułu pomocy finansowej udzielanej między jednostkami samorządu terytorialnego na dofinansowanie własnych zadań bieżących</t>
  </si>
  <si>
    <t>6208</t>
  </si>
  <si>
    <t>6257</t>
  </si>
  <si>
    <t>Dochody z tytułu opłat za wpis do rejestru przedsiębiorców prowadzących pracownię psychologiczną, opłat za wpis do ewidencji uprawnionych psychologów, opłat za wpis do ewidencji uprawnionych lekarzy wynikających z ustawy o kierujących pojazdami</t>
  </si>
  <si>
    <t>TURYSTYKA</t>
  </si>
  <si>
    <t>GOSPODARKA MIESZKANIOWA</t>
  </si>
  <si>
    <t>Gospodarka gruntami i nieruchomościami</t>
  </si>
  <si>
    <t>Opłaty za trwały zarząd, użytkowanie i służebność</t>
  </si>
  <si>
    <t>0470</t>
  </si>
  <si>
    <t>Wpływy z opłat z tytułu użytkowania wieczystego nieruchomości</t>
  </si>
  <si>
    <t>0550</t>
  </si>
  <si>
    <t>Dochody ze sprzedaży mienia będącego w zasobie Województwa</t>
  </si>
  <si>
    <t>0770</t>
  </si>
  <si>
    <t>DZIAŁALNOŚĆ USŁUGOWA</t>
  </si>
  <si>
    <t>Zadania z zakresu geodezji i kartografii</t>
  </si>
  <si>
    <t xml:space="preserve">Dochody realizowane przez Wojewódzki Ośrodek Dokumentacji Geodezyjnej i Kartograficznej w Rzeszowie </t>
  </si>
  <si>
    <t>0909</t>
  </si>
  <si>
    <t>2210</t>
  </si>
  <si>
    <t>INFORMATYKA</t>
  </si>
  <si>
    <t>2058</t>
  </si>
  <si>
    <t>ADMINISTRACJA PUBLICZNA</t>
  </si>
  <si>
    <t>Urzędy wojewódzkie</t>
  </si>
  <si>
    <t xml:space="preserve">Dotacje celowe z budżetu państwa na zadania bieżące z zakresu administracji rządowej oraz inne zadania zlecone ustawami realizowane przez samorząd województwa </t>
  </si>
  <si>
    <t>Urzędy marszałkowskie</t>
  </si>
  <si>
    <t>Komisje egzaminacyjne</t>
  </si>
  <si>
    <t>2059</t>
  </si>
  <si>
    <t>Funkcjonowanie wojewódzkich rad dialogu społecznego</t>
  </si>
  <si>
    <t>Dotacja celowa otrzymana z budżetu państwa na zadania bieżące realizowane przez samorząd województwa na podstawie porozumień z organami administracji rządowej</t>
  </si>
  <si>
    <t>DOCHODY OD OSÓB PRAWNYCH, OD OSÓB FIZYCZNYCH I OD INNYCH JEDNOSTEK NIE POSIADAJĄCYCH OSOBOWOŚCI PRAWNEJ ORAZ WYDATKI ZWIĄZANE Z ICH POBOREM</t>
  </si>
  <si>
    <t>Wpływy z innych opłat stanowiących dochody jednostek samorządu terytorialnego na podstawie ustaw</t>
  </si>
  <si>
    <t>Opłaty eksploatacyjne za wydobywanie węglowodorów ze złóż zlokalizowanych na terenie województwa podkarpackiego</t>
  </si>
  <si>
    <t>0460</t>
  </si>
  <si>
    <t>Opłaty za wydanie zezwoleń na obrót hurtowy napojami alkoholowymi</t>
  </si>
  <si>
    <t>0480</t>
  </si>
  <si>
    <t>Dochody realizowane przez Wojewódzki Urząd Pracy w Rzeszowie</t>
  </si>
  <si>
    <t>Udziały województw w podatkach stanowiących dochód budżetu państwa</t>
  </si>
  <si>
    <t>Udział w podatku dochodowym od osób fizycznych</t>
  </si>
  <si>
    <t>0010</t>
  </si>
  <si>
    <t>Udział w podatku dochodowym od osób prawnych</t>
  </si>
  <si>
    <t>0020</t>
  </si>
  <si>
    <t>RÓŻNE ROZLICZENIA</t>
  </si>
  <si>
    <t>Subwencje ogólne z budżetu państwa</t>
  </si>
  <si>
    <t>Uzupełnienie subwencji ogólnej dla jednostek samorządu terytorialnego</t>
  </si>
  <si>
    <t>Różne rozliczenia finansowe</t>
  </si>
  <si>
    <t xml:space="preserve">Odsetki od lokat wolnych środków budżetowych oraz od środków na rachunkach bankowych </t>
  </si>
  <si>
    <t>OŚWIATA I WYCHOWANIE</t>
  </si>
  <si>
    <t>Szkoły podstawowe specjalne</t>
  </si>
  <si>
    <t>Dochody realizowane przez jednostki oświatowe</t>
  </si>
  <si>
    <t>Szkoły policealne</t>
  </si>
  <si>
    <t>2057</t>
  </si>
  <si>
    <t>Dokształcanie i doskonalenie nauczycieli</t>
  </si>
  <si>
    <t>2220</t>
  </si>
  <si>
    <t>Biblioteki pedagogiczne</t>
  </si>
  <si>
    <t xml:space="preserve">Dochody realizowane przez jednostki oświatowe </t>
  </si>
  <si>
    <t>2051</t>
  </si>
  <si>
    <t>2919</t>
  </si>
  <si>
    <t>2959</t>
  </si>
  <si>
    <t>6699</t>
  </si>
  <si>
    <t>OCHRONA ZDROWIA</t>
  </si>
  <si>
    <t>Szpitale ogólne</t>
  </si>
  <si>
    <t>Staże i specjalizacje medyczne</t>
  </si>
  <si>
    <t>POMOC SPOŁECZNA</t>
  </si>
  <si>
    <t>Dotacje celowe otrzymane z budżetu państwa na realizację bieżących zadań własnych samorządu województwa</t>
  </si>
  <si>
    <t>Regionalne ośrodki polityki społecznej</t>
  </si>
  <si>
    <t>POZOSTAŁE ZADANIA W ZAKRESIE POLITYKI SPOŁECZNEJ</t>
  </si>
  <si>
    <t>Państwowy Fundusz Rehabilitacji Osób Niepełnosprawnych</t>
  </si>
  <si>
    <t xml:space="preserve">Wpływ 2,5% odpisu ze środków Państwowego Funduszu Rehabilitacji Osób Niepełnosprawnych </t>
  </si>
  <si>
    <t>Wojewódzkie Urzędy Pracy</t>
  </si>
  <si>
    <t>0948</t>
  </si>
  <si>
    <t>Środki z Funduszu Gwarantowanych Świadczeń Pracowniczych</t>
  </si>
  <si>
    <t>RODZINA</t>
  </si>
  <si>
    <t>Działalność ośrodków adopcyjnych</t>
  </si>
  <si>
    <t>Działalność placówek opiekuńczo - wychowawczych</t>
  </si>
  <si>
    <t>Dotacje celowe otrzymane z powiatu na zadania bieżące realizowane na podstawie porozumień (umów) między jednostkami samorządu terytorialnego</t>
  </si>
  <si>
    <t>2320</t>
  </si>
  <si>
    <t>GOSPODARKA KOMUNALNA I OCHRONA ŚRODOWISKA</t>
  </si>
  <si>
    <t>Ochrona powietrza atmosferycznego i klimatu</t>
  </si>
  <si>
    <t>Wpływy i wydatki związane z gromadzeniem środków 
z opłat i kar za korzystanie ze środowiska</t>
  </si>
  <si>
    <t>3% wpływu z tytułu opłat za korzystanie ze środowiska</t>
  </si>
  <si>
    <t>Wpływy i wydatki związane z gromadzeniem środków 
z opłat produktowych</t>
  </si>
  <si>
    <t>1% wpływu z tytułu opłaty recyklingowej za opakowania</t>
  </si>
  <si>
    <t>0240</t>
  </si>
  <si>
    <t xml:space="preserve">2% i 10% wpływu z tytułu opłaty produktowej oraz dodatkowej opłaty produktowej </t>
  </si>
  <si>
    <t>0400</t>
  </si>
  <si>
    <t xml:space="preserve">5 % wpływu z tytułu opłat za nieosiągnięcie wymaganego poziomu odzysku i recyklingu odpadów pochodzących z pojazdów wycofanych z eksploatacji </t>
  </si>
  <si>
    <t>0530</t>
  </si>
  <si>
    <t>10% wpływu z tytułu opłat na publiczne kampanie edukacyjne</t>
  </si>
  <si>
    <t xml:space="preserve">Wpływy i wydatki związane z wprowadzeniem do obrotu baterii i akumulatorów </t>
  </si>
  <si>
    <t>5% wpływu z tytułu opłat za wprowadzanie do obrotu baterii i akumulatorów</t>
  </si>
  <si>
    <t>Pozostałe zadania związane z gospodarką odpadami</t>
  </si>
  <si>
    <t>35,65% wpływu z opłaty rejestrowej i opłaty rocznej od podmiotów wprowadzających produkty, produkty w opakowaniach i gospodarujących odpadami</t>
  </si>
  <si>
    <t>KULTURA I OCHRONA DZIEDZICTWA NARODOWEGO</t>
  </si>
  <si>
    <t>Filharmonie, orkiestry, chóry i kapele</t>
  </si>
  <si>
    <t xml:space="preserve">Biblioteki </t>
  </si>
  <si>
    <t>Dotacje celowe otrzymane z powiatu na zadania realizowane na podstawie porozumień (umów) między jednostkami samorządu terytorialnego</t>
  </si>
  <si>
    <t>OGRODY BOTANICZNE I ZOOLOGICZNE ORAZ NATURALNE OBSZARY I OBIEKTY CHRONIONEJ PRZYRODY</t>
  </si>
  <si>
    <t>Parki krajobrazowe</t>
  </si>
  <si>
    <t>DOCHODY OGÓŁEM</t>
  </si>
  <si>
    <t>w tym:</t>
  </si>
  <si>
    <t>dochody bieżące</t>
  </si>
  <si>
    <t>dochody majątkowe</t>
  </si>
  <si>
    <t>% 
 (7:5)</t>
  </si>
  <si>
    <t>Środki otrzymane z Rządowego Funduszu Polski Ład: Program Inwestycji Strategicznych na realizację zadań inwestycyjnych</t>
  </si>
  <si>
    <t>Programy regionalne 2021-2027 finansowane z udziałem środków Europejskiego Funduszu Rozwoju Regionalnego</t>
  </si>
  <si>
    <t>d biez</t>
  </si>
  <si>
    <t xml:space="preserve">dotacje </t>
  </si>
  <si>
    <t>sr wl</t>
  </si>
  <si>
    <t xml:space="preserve">d maj </t>
  </si>
  <si>
    <t>razem</t>
  </si>
  <si>
    <t>Ochrona zabytków i opiekanad zabytkami</t>
  </si>
  <si>
    <t>Środki z Funduszu Przeciwdziałania COVID-19 na finansowanie lub dofinansowanie kosztów realizacji inwestycji i zakupów inwestycyjnych związanych z przeciwdziałaniem COVID-19</t>
  </si>
  <si>
    <t>2100</t>
  </si>
  <si>
    <t>Środki pochodzące z budżetu Unii Europejskiej na realizację projektu pn. "Punkty Informacyjne Funduszy Europejskich - PPT FE" w ramach Programu Pomoc Techniczna dla Funduszy Europejskich 2021-2027</t>
  </si>
  <si>
    <t>Dotacja celowa z budżetu państwa na realizację projektu pn. "Punkty Informacyjne Funduszy Europejskich - PPT FE" w ramach Programu Pomoc Techniczna dla Funduszy Europejskich 2021-2027</t>
  </si>
  <si>
    <t>Wpływy z tytułu integracji systemu informatycznego "Podkarpackiego Systemu Informacji Medycznej" jednostek medycznych z Regionalnym Centrum Informacji Medycznej - RCIM</t>
  </si>
  <si>
    <t>6259</t>
  </si>
  <si>
    <t>Ochrona różnorodności biologicznej i krajobrazu</t>
  </si>
  <si>
    <t>Środki z Funduszu Pomocy na finansowanie lub dofinansowanie zadań bieżących w zakresie pomocy obywatelom Ukrainy</t>
  </si>
  <si>
    <t>Środki pochodzące z budżetu Unii Europejskiej na realizację projektów własnych w ramach programu regionalnego Fundusze Europejskie dla Podkarpacia 2021-2027</t>
  </si>
  <si>
    <t>Programy regionalne 2021-2027 finansowane z udziałem Europejskiego Funduszu Społecznego Plus</t>
  </si>
  <si>
    <t>Dotacja celowa z budżetu państwa na współfinansowanie projektów realizowanych w ramach programu regionalnego Fundusze Europejskie dla Podkarpacia 2021-2027</t>
  </si>
  <si>
    <t>Środki pochodzące z budżetu Unii Europejskiej na realizację projektu pn. "Wsparcie rozwoju nowoczesnego kształcenia zawodowego, szkolnictwa wyższego oraz uczenia się przez całe zycie" w ramach Krajowego Planu Odbudowy i Zwiększania Odporności</t>
  </si>
  <si>
    <t>Dotacja celowa z budżetu państwa na finansowanie wydatków objętych Pomocą Techniczną Programu Fundusze Europejskie dla Rybactwa 2021-2027</t>
  </si>
  <si>
    <t>Dotacja celowa z budżetu państwa na współfinansowanie wydatków objętych Pomocą Techniczną Programu Fundusze Europejskie dla Rybactwa 2021-2027</t>
  </si>
  <si>
    <t xml:space="preserve">Zwrot części dotacji wykorzystanych niezgodnie z przeznaczeniem, pobranych nienależnie lub w nadmiernej wysokości przez beneficjentów projektów realizowanych w ramach Regionalnego Programu Operacyjnego Województwa Podkarpackiego na lata 2007-2013 </t>
  </si>
  <si>
    <t>Środki pochodzące z budżetu Unii Europejskiej na realizację projektów w ramach programu regionalnego Fundusze Europejskie dla Podkarpacia 2021-2027</t>
  </si>
  <si>
    <t>Dotacja celowa z budżetu państwa na współfinansowanie projektów własnych realizowanych w ramach programu regionalnego Fundusze Europejskie dla Podkarpacia 2021-2027</t>
  </si>
  <si>
    <t>Dotacja celowa z budżetu państwa na finansowanie wydatków objętych Pomocą Techniczną (EFRR) FEP 2021-2027</t>
  </si>
  <si>
    <t>Dotacja celowa z budżetu państwa na finansowanie wydatków objętych Pomocą Techniczną (EFS+) FEP 2021-2027</t>
  </si>
  <si>
    <t>Środki na dofinansowanie  własnych inwestycji gmin, powiatów (związków gmin, związków powiatowo-gminnych, związków powiatów), samorządów województw, pozyskane z innych źródeł (Rządowy Fundusz Rozwoju Dróg)</t>
  </si>
  <si>
    <t>Zadania w zakresie przeciwdziałania przemocy domowej</t>
  </si>
  <si>
    <t>Lecznictwo psychiatryczne</t>
  </si>
  <si>
    <t>Środki pochodzące z budżetu Unii Europejskiej jako refundacja wydatków poniesionych ze środków własnych na realizację projektu pn. „Funkcjonowanie Biura RPK Programu Interreg NEXT Polska - Ukraina w Rzeszowie w latach 2024-2026” w ramach Programu Interreg NEXT Polska - Ukraina 2021-2027</t>
  </si>
  <si>
    <t>Dotacja celowa z budżetu państwa jako refundacja wydatków poniesionych ze środków własnych na realizację projektu pn. „Funkcjonowanie Biura RPK Programu Interreg NEXT Polska - Ukraina w Rzeszowie w latach 2024-2026” w ramach Programu Interreg NEXT Polska - Ukraina 2021-2027</t>
  </si>
  <si>
    <t>Program Operacyjny Zrównoważony rozwój sektora rybołówstwa i nadbrzeżnych obszarów rybackich 2007 - 2013, Program Operacyjny Rybactwo i Morze 2014 - 2020 oraz Program Fundusze Europejskie dla Rybactwa</t>
  </si>
  <si>
    <t>01045</t>
  </si>
  <si>
    <t>Europejski Fundusz Rolny na rzecz Rozwoju Obszarów Wiejskich</t>
  </si>
  <si>
    <t>Dotacja celowa z budżetu państwa na finansowanie wydatków objętych Pomocą Techniczną Planu Strategicznego dla Wspólnej Polityki Rolnej na lata 2023-2027</t>
  </si>
  <si>
    <t>Dotacja celowa z budżetu państwa na współfinansowanie wydatków objętych Pomocą Techniczną Planu Strategicznego dla Wspólnej Polityki Rolnej na lata 2023-2027</t>
  </si>
  <si>
    <t>Środki pochodzące z budżetu Unii Europejskiej na realizację projektu pn. „Cyberbezpieczny Samorząd” w ramach Programu Fundusze Europejskie na Rozwój Cyfrowy 2021-2027</t>
  </si>
  <si>
    <t>Dotacja celowa z budżetu państwa na realizację projektu pn. „Cyberbezpieczny Samorząd” w ramach Programu Fundusze Europejskie na Rozwój Cyfrowy 2021-2027</t>
  </si>
  <si>
    <t xml:space="preserve">Wpływy z tytułu dzierżawy infrastruktury teleinformatycznej wytworzonej w ramach projektu pn.: "Sieć Szerokopasmowa Polski Wschodniej - Województwo Podkarpackie" </t>
  </si>
  <si>
    <t>Dotacja celowa z Narodowego Funduszu Ochrony Środowiska i Gospodarki Wodnej na realizację projektu pn. "Skuteczne wdrożenie programu ochrony powietrza dla województwa podkarpackiego z uwzględnieniem problemu ubóstwa energetycznego: "Podkarpackie - żyj i oddychaj" (LIFE Podkarpackie) w ramach Programu LIFE</t>
  </si>
  <si>
    <t>Dotacja celowa z Narodowego Funduszu Ochrony Środowiska i Gospodarki Wodnej jako refundacja wydatków poniesionych ze środków własnych na realizację projektu pn. "Skuteczne wdrożenie programu ochrony powietrza dla województwa podkarpackiego z uwzględnieniem problemu ubóstwa energetycznego: "Podkarpackie - żyj i oddychaj" (LIFE Podkarpackie) w ramach Programu LIFE</t>
  </si>
  <si>
    <t>Dotacja celowa otrzymana od samorządu województwa na zadania bieżące realizowane na podstawie porozumień (umów) między jednostkami samorządu terytorialnego</t>
  </si>
  <si>
    <t>Dzierżawa pojazdów szynowych i symulatora jazdy wraz z halą zaplecza PKA</t>
  </si>
  <si>
    <t>Zwrot nienależnie pobranych w latach ubiegłych dopłat przez przewoźnika autobusowego</t>
  </si>
  <si>
    <t>Środki pochodzące z budżetu Unii Europejskiej na realizację projektu pn. „Branżowe Centrum Umiejętności (BCU) w dziedzinie pomocy społecznej" w ramach Krajowego Planu Odbudowy i Zwiększania Odporności</t>
  </si>
  <si>
    <t>Środki pochodzące z budżetu Unii Europejskiej na realizację projektu pn. "Projekt akredytowany - numer projektu 2024-1-PL01-KA121-SCH-000210624" w ramach Programu Erasmus+</t>
  </si>
  <si>
    <t>Krajowy Plan Odbudowy</t>
  </si>
  <si>
    <t>Środki pochodzące z budżetu Unii Europejskiej na realizację projektu pn. „Tarnobrzeska Szkoła Ćwiczeń" w ramach programu regionalnego Fundusze Europejskie dla Podkarpacia 2021-2027</t>
  </si>
  <si>
    <t>Środki pochodzące z budżetu Unii Europejskiej jako refundacja wydatków poniesionych w roku poprzednim na realizację projektów własnych w ramach programu regionalnego Fundusze Europejskie dla Podkarpacia 2021-2027</t>
  </si>
  <si>
    <t>Środki pochodzące z budżetu Unii Europejskiej jako refundacja wydatków poniesionych ze środków własnych na realizację projektu pn. „Uwolnienie zielonej gospodarki wodorowej dla MŚP w regionach europejskich” w ramach Programu Interreg Europa 2021-2027</t>
  </si>
  <si>
    <t xml:space="preserve">Dotacja celowa z budżetu państwa jako refundacja wydatków poniesionych ze środków własnych na realizację projektu pn. "Pomoc Techniczna Programu Interreg Polska - Słowacja 2021- 2027" w ramach Programu Interreg Polska – Słowacja 2021-2027 </t>
  </si>
  <si>
    <t xml:space="preserve">Środki pochodzące z budżetu Unii Europejskiej jako refundacja wydatków poniesionych ze środków własnych na realizację projektu pn. "Pomoc Techniczna Programu Interreg Polska - Słowacja 2021- 2027" w ramach Programu Interreg Polska – Słowacja 2021-2027 </t>
  </si>
  <si>
    <t>Środki pochodzące z budżetu Unii Europejskiej na realizację projektu pn. "Regiony Rewitalizacji Edycja 3.0" w ramach Programu Pomoc Techniczna dla Funduszy Europejskich 2021-2027</t>
  </si>
  <si>
    <t>Dotacja celowa z budżetu państwa na realizację projektu pn. "Regiony Rewitalizacji Edycja 3.0" w ramach Programu Pomoc Techniczna dla Funduszy Europejskich 2021-2027</t>
  </si>
  <si>
    <t xml:space="preserve">Środki pochodzące z budżetu Unii Europejskiej jako refundacja wydatków poniesionych ze środków własnych na realizację projektu pn. "Socio-economic Integration of Refugees and Migrants (Integracja społeczno-ekonomiczna uchodźców i migrantów)" w ramach Interreg Europa 2021-2027 </t>
  </si>
  <si>
    <t xml:space="preserve">Środki pochodzące z budżetu Unii Europejskiej jako refundacja wydatków poniesionych ze środków własnych na realizację projektu pn. "Women for Science, Technology, Engineering, and Mathematics in Europe (Kobiety dla nauki, technologii, inżynierii i matematyki w Europie)" w ramach  Interreg Europa 2021-2027 </t>
  </si>
  <si>
    <t>6258</t>
  </si>
  <si>
    <t>Wpływy z opłat z tytułu wynajmu mieszkań zakupionych w ramach projektu pn. "Zakup lokali mieszkalnych, ich wykończenie i wyposażenie, niezbędne do prawidłowego funkcjonowania i korzystania z infrastruktury objętej wsparciem” zrealizowanego ze środków RPO WP na lata 2014-2020</t>
  </si>
  <si>
    <t>Środki pochodzące z budżetu Unii Europejskiej na realizację projektu pn. „Inicjatywy na rzecz zrównoważonych innowacyjnych praktyk, odporności i wzmocnienia pozycji MŚP z branży turystycznej” w ramach Programu Jednolitego Rynku</t>
  </si>
  <si>
    <t>Środki pochodzące z budżetu Unii Europejskiej na realizację projektu pn. "Przebudowa/rozbudowa/budowa drogi wojewódzkiej nr 865 na odcinku Sobiecin – Cieszanów" w ramach Programu Fundusze Europejskie dla Polski Wschodniej 2021-2027</t>
  </si>
  <si>
    <t>Dochody realizowane przez Podkarpackie Biuro Geodezji i Terenów Rolnych w Rzeszowie</t>
  </si>
  <si>
    <t>Środki pochodzące z budżetu Unii Europejskiej na realizację projektu pn. "Od Beskidu Niskiego po Solinę" w ramach  Programu Interreg Polska - Słowacja na lata 2021- 2027</t>
  </si>
  <si>
    <t>Środki pochodzące z budżetu Unii Europejskiej jako refundacja wydatków poniesionych ze środków własnych na realizację projektu pn. „Dane satelitarne i Infrastruktura Danych Przestrzennych (SDI) dla zarządzania regionalnego opartego na dowodach” w ramach Programu Interreg Europa 2021-2027</t>
  </si>
  <si>
    <t xml:space="preserve">b) dochody majątkowe, w tym: </t>
  </si>
  <si>
    <t>Środki pochodzące z budżetu Unii Europejskiej jako refundacja wydatków poniesionych ze środków własnych na realizację projektu pn. „Zrównoważone obszary chronione jako kluczowa wartość dla dobrobytu człowieka” w ramach Programu Interreg Europa 2021-2027</t>
  </si>
  <si>
    <t>UE</t>
  </si>
  <si>
    <t xml:space="preserve">dot BP fin, współf </t>
  </si>
  <si>
    <t>dot adm rząd</t>
  </si>
  <si>
    <t>RFRD</t>
  </si>
  <si>
    <t>RFPŁ</t>
  </si>
  <si>
    <t>COVID - Zabytki</t>
  </si>
  <si>
    <t>pom finansowe</t>
  </si>
  <si>
    <t>DOTACJE</t>
  </si>
  <si>
    <t>WŁASNE</t>
  </si>
  <si>
    <t>MAJĄTKOWE</t>
  </si>
  <si>
    <t>BIEŻĄCE</t>
  </si>
  <si>
    <t>dot na podst porozum (2320)</t>
  </si>
  <si>
    <t>Dot BP na zadania własne</t>
  </si>
  <si>
    <t>fund celowe</t>
  </si>
  <si>
    <t>Dot od powiatu</t>
  </si>
  <si>
    <t>fund celowe, ZFGSP</t>
  </si>
  <si>
    <t>refundacja UE</t>
  </si>
  <si>
    <t>refundacja BP</t>
  </si>
  <si>
    <t>Pom finansowe</t>
  </si>
  <si>
    <t>sprzedaż mienia</t>
  </si>
  <si>
    <t>PIT, CIT</t>
  </si>
  <si>
    <t>Subwencja</t>
  </si>
  <si>
    <t xml:space="preserve">dochody realizowane przez jednostki </t>
  </si>
  <si>
    <t>pozostałe dochody: zwroty, %</t>
  </si>
  <si>
    <t>Plan wg uchwały budżetowej Sejmiku na 2025 r.</t>
  </si>
  <si>
    <t>Drogi publiczne powiatowe</t>
  </si>
  <si>
    <t>Drogi publiczne gminne</t>
  </si>
  <si>
    <t>Środki pochodzące z budżetu Unii Europejskiej na realizację projektu pn. „Zdrowo-cyfrowo w przedszkolu" w ramach Krajowego Planu Odbudowy i Zwiększania Odporności</t>
  </si>
  <si>
    <t>Środki pochodzące z budżetu Unii Europejskiej na realizację projektu pn. „Nowe podejście do wyzwalania możliwości eksportowych w lokalnej gospodarce w niepewnych warunkach” w ramach Programu Interreg Europa 2021-2027</t>
  </si>
  <si>
    <t>Środki pochodzące z budżetu Unii Europejskiej jako refundacja wydatków poniesionych ze środków własnych na realizację projektu pn. „Nowe podejście do wyzwalania możliwości eksportowych w lokalnej gospodarce w niepewnych warunkach" w ramach Programu Interreg Europa 2021-2027</t>
  </si>
  <si>
    <t>SZKOLNICTWO WYŻSZE I NAUKA</t>
  </si>
  <si>
    <t>Środki pochodzące z budżetu Unii Europejskiej jako refundacja wydatków poniesionych ze środków własnych na realizację projektu pn. „Trwałe i zrównoważone wdrażanie transformacji inteligentnej specjalizacji (PERSIST)" w ramach Programu Interreg Europa 2021-2027</t>
  </si>
  <si>
    <t>Środki pochodzące z budżetu Unii Europejskiej jako refundacja wydatków poniesionych ze środków własnych na realizację projektu pn. „Partnerstwo w zakresie prognozowania strategicznego w celu wzmocnienia potencjału regionalnego na rzecz poprawy polityki terytorialnej - SFP" w ramach Programu Interreg Europa 2021-2027</t>
  </si>
  <si>
    <t xml:space="preserve">Wpływyw z rozliczeń /zwrotów z lat ubiegłych </t>
  </si>
  <si>
    <t>w złotych i groszach</t>
  </si>
  <si>
    <t>Środki pochodzące z budżetu Unii Europejskiej jako refundacja wydatków poniesionych ze środków własnych na realizację projektu pn. „Zmniejszanie ubóstwa mobilności na obszarach miejskich (IN MOBILITY)” w ramach Programu Interreg Europa 2021-2027</t>
  </si>
  <si>
    <t>Środki pochodzące z budżetu Unii Europejskiej jako refundacja wydatków poniesionych ze środków własnych na realizację projektu pn. „Połączenie intermodalne dla mobilności sprzyjającej włączeniu społecznemu i przyjaznej dla klimatu (ICONIC)” w ramach Programu Interreg Europa 2021-2027</t>
  </si>
  <si>
    <t>Środki pochodzące z budżetu Unii Europejskiej jako refundacja wydatków poniesionych ze środków własnych na realizację projektu pn. „Poznanie edukacyjnego podejścia do rozwoju doskonałości (LEADEX)” w ramach Programu Interreg Europa 2021-2027</t>
  </si>
  <si>
    <t xml:space="preserve">Środki pochodzące z budżetu Unii Europejskiej jako refundacja wydatków poniesionych ze środków własnych na realizację projektu pn. "Poprawa przystępnych cenowo warunków mieszkaniowych i nadzór regionalny na rzecz zrównoważonego rozwoju w Europie (HEROES) " w ramach Interreg Europa 2021-2027 </t>
  </si>
  <si>
    <t xml:space="preserve">Środki pochodzące z budżetu Unii Europejskiej jako refundacja wydatków poniesionych ze środków własnych na realizację projektu pn. "Poprawa polityki rowerowej z uwzględnieniem odporności na zmianę klimatu, dostępności i zwiększenia bezpieczeństwa (CycleRight)" w ramach Interreg Europa 2021-2027 </t>
  </si>
  <si>
    <t xml:space="preserve">Środki pochodzące z budżetu Unii Europejskiej jako refundacja wydatków poniesionych ze środków własnych na realizację projektu pn. "Niematerialne dziedzictwo kulturowe i rozwój - Społeczności, ochrona i odporność (INCREMENTAL)" w ramach Interreg Europa 2021-2027 </t>
  </si>
  <si>
    <t>2957</t>
  </si>
  <si>
    <t>Zwrot części niewykorzystanej dotacji wraz z odsetkami na realizację projektu pn. "Aktywizacja zawodowa osób młodych bezrobotnych w wieku 18-29 lat, wsparcie rozwoju przedsiębiorczości" w ramach programu regionalnego Fundusze Europejskie dla Podkarpacia 2021-2027</t>
  </si>
  <si>
    <t>Zwrot części niewykorzystanej dotacji na realizację projektu pn. "Aktywizacja zawodowa osób młodych bezrobotnych w wieku 18-29 lat, wsparcie rozwoju przedsiębiorczości" w ramach programu regionalnego Fundusze Europejskie dla Podkarpacia 2021-2027</t>
  </si>
  <si>
    <t>15013</t>
  </si>
  <si>
    <t xml:space="preserve">Zwrot części niewykorzystanych dotacji przez beneficjentów projektów realizowanych w ramach programu regionalnego Fundusze Europejskie dla Podkarpacia 2021-2027 </t>
  </si>
  <si>
    <t>Rozwój kadr nowoczesnej gospodarki i przedsiębiorczości</t>
  </si>
  <si>
    <t>Zwrot nadpłaconych wydatków dotyczących projektu pn. „Wsparcie wdrażania FEP w 2024 roku"</t>
  </si>
  <si>
    <t>Zwrot części niewykorzystanej dotacji na realizację projektu pn. "Zwiększenie dostępu do usług wspierających funkcjonowanie dzieci, młodzieży, rodzin biologicznych i pieczy zastępczej" w ramach programu regionalnego Fundusze Europejskie dla Podkarpacia 2021-2027</t>
  </si>
  <si>
    <t>6697</t>
  </si>
  <si>
    <t xml:space="preserve">Środki pochodzące z budżetu Unii Europejskiej jako refundacja wydatków poniesionych ze środków własnych na realizację projektu pn. "Udoskonalanie polityk rozwoju regionalnego wspierających Srebrną Gospodarkę na wyludniających się obszarach (SILVER-UP)" w ramach Interreg Europa 2021-2027 </t>
  </si>
  <si>
    <t>Plan po zmianach na 31.08.2025 r.</t>
  </si>
  <si>
    <t>Prognozowana kwota na 2026 r.</t>
  </si>
  <si>
    <t>Środki pochodzące z pożyczki ze środków instrumentu na rzecz odbudowy i zwiększania odporności (KPO)</t>
  </si>
  <si>
    <t>Dochody z tytułu dzierżawy infrastruktury teleinformatycznej Regionalnej Sieci Szerokopasmowej Województwa Podkarpackiego</t>
  </si>
  <si>
    <t>Środki pochodzące z budżetu Unii Europejskiej na realizację projektu pn. „Zdrowo-cyfrowo w przedszkolu II" w ramach Krajowego Planu Odbudowy i Zwiększania Odporności</t>
  </si>
  <si>
    <t>Środki pochodzące z budżetu Unii Europejskiej na realizację projektu pn. „Edukacja na cyfrowo " w ramach Krajowego Planu Odbudowy i Zwiększania Odporności</t>
  </si>
  <si>
    <t>Środki pochodzące z budżetu Unii Europejskiej na realizację projektu pn. "Projekt akredytowany - numer projektu 2025-1-PL01-KA121-SCH-000311081" w ramach Programu Erasmus+</t>
  </si>
  <si>
    <t>5% wpływu z tytułu opłaty za produkty jednorazowego użytku z tworzyw sztucznych oraz dodatkowej opłaty za produkty jednorazowego użytku z tworzyw sztucznych</t>
  </si>
  <si>
    <t>Dochody realizowane przez Regionalny Ośrodek Polityki Społecznej</t>
  </si>
  <si>
    <t>Usuwanie skutków klęsk żywiołowych</t>
  </si>
  <si>
    <t>Dotacja celowa otrzymana z budżetu państwa na realizację inwestycji i zakupów inwestycyjnych własnych samorządu województwa</t>
  </si>
  <si>
    <t>Rezerwa na uzupełnienie dochodów jednostek samorządu terytorialnego</t>
  </si>
  <si>
    <t>Środki na uzupełnienie dochodów województw</t>
  </si>
  <si>
    <t>dot na zadania własne</t>
  </si>
  <si>
    <t>ol</t>
  </si>
  <si>
    <t>Subwencja ogólna dla jednostki samorządu terytorialnego</t>
  </si>
  <si>
    <t>Środki pochodzące z budżetu Unii Europejskiej na realizację projektu pn. „Wspólne lokalne i regionalne działania oraz modele predykcyjne na rzecz poprawy jakości powietrza i odporności" (LIFE CLEAN-AIR) w ramach Programu LIFE 2021-2027</t>
  </si>
  <si>
    <t>Dochody realizowane przez Urząd Marszałkowski Województwa Podkarpackiego</t>
  </si>
  <si>
    <t>Zmiany</t>
  </si>
  <si>
    <t>Plan na 2026 r.</t>
  </si>
  <si>
    <t xml:space="preserve">SZCZEGÓŁOWY PODZIAŁ DOTACJI PODMIOTOWYCH  
DLA JEDNOSTEK SEKTORA FINANSÓW PUBLICZNYCH I JEDNOSTKEK SPOZA SEKTORA FINANSÓW PUBLICZNYCH  </t>
  </si>
  <si>
    <t>Lp.</t>
  </si>
  <si>
    <t>Nazwa jednostki</t>
  </si>
  <si>
    <t>Rozdział</t>
  </si>
  <si>
    <t>Kwota 
w złotych</t>
  </si>
  <si>
    <t>Muzeum - Zamek w Łańcucie</t>
  </si>
  <si>
    <t>Muzeum Okręgowe w Rzeszowie</t>
  </si>
  <si>
    <t>Muzeum Podkarpackie w Krośnie</t>
  </si>
  <si>
    <t xml:space="preserve">Muzeum Kultury Ludowej w Kolbuszowej </t>
  </si>
  <si>
    <t>Muzeum Narodowe Ziemi Przemyskiej  w  Przemyślu</t>
  </si>
  <si>
    <t>Muzeum Budownictwa Ludowego w Sanoku</t>
  </si>
  <si>
    <t>Muzeum Marii Konopnickiej w Żarnowcu</t>
  </si>
  <si>
    <t>Muzeum Polaków Ratujących Żydów podczas II wojny światowej im. Rodziny Ulmów w Markowej</t>
  </si>
  <si>
    <t xml:space="preserve">Muzeum Historyczne w Sanoku </t>
  </si>
  <si>
    <t xml:space="preserve"> Muzeum Kresów w Lubaczowie</t>
  </si>
  <si>
    <t>Razem: Muzea</t>
  </si>
  <si>
    <t>Wojewódzki Dom Kultury w Rzeszowie</t>
  </si>
  <si>
    <t>Centrum Kulturalne w Przemyślu</t>
  </si>
  <si>
    <t>Razem: Domy kultury</t>
  </si>
  <si>
    <t>Teatr im. W. Siemaszkowej w Rzeszowie</t>
  </si>
  <si>
    <t>Filharmonia Podkarpacka im. A. Malawskiego w Rzeszowie</t>
  </si>
  <si>
    <t>Galeria Sztuki Współczesnej w Przemyślu</t>
  </si>
  <si>
    <t>Arboretum i Zakład Fizjografii w Bolestraszycach</t>
  </si>
  <si>
    <t>Wojewódzka i Miejska Biblioteka Publiczna w Rzeszowie</t>
  </si>
  <si>
    <t>Razem: Instytucje kultury</t>
  </si>
  <si>
    <t>Zakład Aktywności Zawodowej w Maliniu</t>
  </si>
  <si>
    <t>Razem: ZAZ</t>
  </si>
  <si>
    <t xml:space="preserve"> OGÓŁEM</t>
  </si>
  <si>
    <t>2. Dotacje dla jednostek spoza sektora finansów publicznych</t>
  </si>
  <si>
    <t>Zakład Aktywności Zawodowej w Rymanowie Zdroju</t>
  </si>
  <si>
    <t>Zakład Aktywności Zawodowej w Nowej Sarzynie</t>
  </si>
  <si>
    <t>Zakład Aktywności Zawodowej w Woli Rafałowskiej</t>
  </si>
  <si>
    <t>Zakład Aktywności Zawodowej w Jarosławiu</t>
  </si>
  <si>
    <t>Zakład Aktywności Zawodowej w Woli Dalszej</t>
  </si>
  <si>
    <t>Zakład Aktywności Zawodowej w Woli Żyrakowskiej</t>
  </si>
  <si>
    <t>Zakład Aktywności Zawodowej w Starych Oleszycach</t>
  </si>
  <si>
    <t xml:space="preserve">Zakład Aktywności Zawodowej Nr 1 w Krośnie </t>
  </si>
  <si>
    <t>Zakład Aktywności Zawodowej Nr 2 w Krośnie</t>
  </si>
  <si>
    <t>Zakład Aktywności Zawodowej w Rzeszowie (ul. Rejtana 10)</t>
  </si>
  <si>
    <t>Zakład Aktywności Zawodowej w Budach Głogowskich</t>
  </si>
  <si>
    <t xml:space="preserve">SZCZEGÓŁOWY PODZIAŁ DOTACJI CELOWYCH Z BUDŻETU DLA JEDNOSTEK SEKTORA FINANSÓW PUBLICZNYCH </t>
  </si>
  <si>
    <t>OGÓŁEM</t>
  </si>
  <si>
    <t>Przeznaczenie dotacji</t>
  </si>
  <si>
    <t>bieżące</t>
  </si>
  <si>
    <t>majątkowe</t>
  </si>
  <si>
    <t>Jednostki samorządu terytorialnego wg podziału dokonywanego przez Zarząd</t>
  </si>
  <si>
    <t>Dotacje celowe dla gmin z przeznaczeniem na modernizację dróg dojazdowych do gruntów rolnych, renowację zbiorników wodnych służących małej retencji oraz użyźnianie gleb o niskiej wartości produkcyjnej, ulepszanie rzeźby terenu i struktury przestrzennej gleb, usuwanie kamieni i odkrzaczanie.</t>
  </si>
  <si>
    <t>Dotacje celowe dla gmin z przeznaczeniem na budowę i modernizację dróg dojazdowych do gruntów rolnych oraz budowę i renowację zbiorników wodnych służących małej retencji.</t>
  </si>
  <si>
    <t>Dotacje celowe dla powiatów z przeznaczeniem na zakup sprzętu pomiarowego i informatycznego oraz oprogramowania niezbędnego do prowadzenia spraw ochrony gruntów rolnych, budowę i modernizację dróg dojazdowych do gruntów rolnych oraz budowę i renowację zbiorników wodnych służących małej retencji.</t>
  </si>
  <si>
    <t>600</t>
  </si>
  <si>
    <t>60003</t>
  </si>
  <si>
    <t>Komenda Wojewódzka Policji w Rzeszowie</t>
  </si>
  <si>
    <t>754</t>
  </si>
  <si>
    <t>75404</t>
  </si>
  <si>
    <t>Wpłata na Wojewódzki Fundusz Wsparcia Policji z przeznaczeniem na zakup sprzętu i wyposażenia specjalistycznego.</t>
  </si>
  <si>
    <t>Bieszczadzki Oddział Straży Granicznej w Przemyślu</t>
  </si>
  <si>
    <t>75406</t>
  </si>
  <si>
    <t>Wpłata na Fundusz Wsparcia Bieszczadzkiego Oddziału Straży Granicznej w Przemyślu z przeznaczeniem na zakup sprzętu i wyposażenia specjalistycznego.</t>
  </si>
  <si>
    <t>Komenda Wojewódzka Państwowej Staży Pożarnej w Rzeszowie</t>
  </si>
  <si>
    <t>75410</t>
  </si>
  <si>
    <t>Wpłata na Wojewódzki Fundusz Wsparcia Państwowej Straży Pożarnej  z przeznaczeniem na zakup sprzętu i wyposażenia specjalistycznego.</t>
  </si>
  <si>
    <t>Wojewódzki Szpital Podkarpacki im. Jana Pawła II w Krośnie</t>
  </si>
  <si>
    <t xml:space="preserve">Wojewódzki Szpital im. Św. Ojca Pio w Przemyślu </t>
  </si>
  <si>
    <t>cd.</t>
  </si>
  <si>
    <t>Wojewódzki Szpital im. Zofii z Zamoyskich Tarnowskiej w Tarnobrzegu</t>
  </si>
  <si>
    <t>Specjalistyczny Psychiatryczny Zespół Opieki Zdrowotnej im A. Kępińskiego w Jarosławiu</t>
  </si>
  <si>
    <t xml:space="preserve">Wojewódzki Podkarpacki Szpital Psychiatryczny im. prof. Eugeniusza Brzezickiego w Żurawicy </t>
  </si>
  <si>
    <t>Dotacje celowe na realizację programów z zakresu promocji zdrowia.</t>
  </si>
  <si>
    <t>Wojewódzki Zespół Specjalistyczny w Rzeszowie</t>
  </si>
  <si>
    <t xml:space="preserve">Podkarpackie Centrum Medyczne SP ZOZ </t>
  </si>
  <si>
    <t>Wojewódzka Stacja Pogotowia Ratunkowego w Rzeszowie</t>
  </si>
  <si>
    <t>Teatr im. W. Siemaszkowej 
w Rzeszowie</t>
  </si>
  <si>
    <t xml:space="preserve">Filharmonia Podkarpacka im. Artura Malawskiego 
w Rzeszowie </t>
  </si>
  <si>
    <t xml:space="preserve">Wojewódzki Dom Kultury w Rzeszowie 
</t>
  </si>
  <si>
    <t xml:space="preserve">Wojewódzki Dom Kultury w Rzeszowie </t>
  </si>
  <si>
    <t>Centrum Kulturalne 
w Przemyślu</t>
  </si>
  <si>
    <t xml:space="preserve">Galeria Sztuki Współczesnej 
w Przemyślu </t>
  </si>
  <si>
    <t>Muzeum-Zamek 
w Łańcucie</t>
  </si>
  <si>
    <t xml:space="preserve">Muzeum Okręgowe 
w Rzeszowie </t>
  </si>
  <si>
    <t>Muzeum Podkarpackie 
w Krośnie</t>
  </si>
  <si>
    <t>Muzeum Kultury Ludowej w Kolbuszowej</t>
  </si>
  <si>
    <t>Muzeum Narodowe Ziemi Przemyskiej 
w Przemyślu</t>
  </si>
  <si>
    <t>Muzeum Budownictwa Ludowego 
w Sanoku</t>
  </si>
  <si>
    <t>Muzeum Marii Konopnickiej 
w Żarnowcu</t>
  </si>
  <si>
    <t>Muzeum Historyczne w Sanoku</t>
  </si>
  <si>
    <t xml:space="preserve">Muzeum Kresów 
w Lubaczowie </t>
  </si>
  <si>
    <t xml:space="preserve"> PODZIAŁ  DOTACJI  CELOWYCH NA  ZADANIA  PUBLICZNE  ZLECONE DO  REALIZACJI  JEDNOSKOM SPOZA SEKTORA FINANSÓW PUBLICZNYCH ORAZ NA  CELE  PUBLICZNE ZWIĄZANE  Z  REALIZACJĄ  ZADAŃ SAMORZĄDU  WOJEWÓDZTWA</t>
  </si>
  <si>
    <t>Ogółem</t>
  </si>
  <si>
    <t xml:space="preserve"> bieżące </t>
  </si>
  <si>
    <t>05095</t>
  </si>
  <si>
    <t xml:space="preserve">na realizację Programu „Podkarpacki Program Wsparcia Obszarów Zależnych od Rybactwa i Akwakultury Śródlądowej 2024-2026” </t>
  </si>
  <si>
    <t>60001</t>
  </si>
  <si>
    <t>630</t>
  </si>
  <si>
    <t>63003</t>
  </si>
  <si>
    <t>730</t>
  </si>
  <si>
    <t>73095</t>
  </si>
  <si>
    <t xml:space="preserve">na zadania i cele publiczne z zakresu ratownictwa górskiego i wodnego </t>
  </si>
  <si>
    <t>851</t>
  </si>
  <si>
    <t>85153</t>
  </si>
  <si>
    <t>na zadania i cele publiczne z zakresu przeciwdziałania narkomanii w ramach  Wojewódzkiego Programu Profilaktyki i Rozwiązywania Problemów Alkoholowych oraz Przeciwdziałania Narkomanii na lata 2022-2030</t>
  </si>
  <si>
    <t>85154</t>
  </si>
  <si>
    <t>na zadania z zakresu przeciwdziałania alkoholizmowi w ramach Wojewódzkiego Programu Profilaktyki i Rozwiązywania Problemów Alkoholowych oraz Przeciwdziałania Narkomanii na lata 2022-2030</t>
  </si>
  <si>
    <t>85195</t>
  </si>
  <si>
    <t>852</t>
  </si>
  <si>
    <t>85205</t>
  </si>
  <si>
    <t xml:space="preserve">na zadania i cele z zakresu przeciwdziałania przemocy w rodzinie w ramach Wojewódzkiego Programu Przeciwdziałania Przemocy Domowej na lata 2024-2030 </t>
  </si>
  <si>
    <t>85217</t>
  </si>
  <si>
    <t>na zadania i cele z zakresu pomocy społecznej w ramach Wojewódzkiego Programu Pomocy Społecznej na lata 2024-2030</t>
  </si>
  <si>
    <t>85295</t>
  </si>
  <si>
    <t>na zadania wynikajace z ustawy o pomocy obywatelom Ukrainy w związku z konfliktem zbrojnym na terytorium tego państwa i Uchwały Nr XLVII/780/22 Sejmiku Województwa Podkarpackiego z dnia 28 marca 2022r. w sprawie pomocy Województwa Podkarpackiego obywatelom Ukrainy w związku z konfliktem zbrojnym na terytorium tego Państwa</t>
  </si>
  <si>
    <t>853</t>
  </si>
  <si>
    <t>85311</t>
  </si>
  <si>
    <t>na zadania i cele z zakresu rehabilitacji zawodowej i społecznej oraz zatrudniania osób niepełnosprawnych w ramach Wojewódzkiego Programu na Rzecz Wyrównywania Szans Osób Niepełnosprawnych i Przeciwdziałania ich Wykluczeniu Społecznemu na lata 2021-2030</t>
  </si>
  <si>
    <t>855</t>
  </si>
  <si>
    <t>85504</t>
  </si>
  <si>
    <t>85510</t>
  </si>
  <si>
    <t>na zadania z zakresu zapewnienia instytucjonalnej pieczy zastępczej (wsparcie prowadzenia regionalnych placówek opiekuńczo-terapeutycznych)</t>
  </si>
  <si>
    <t>900</t>
  </si>
  <si>
    <t>90005</t>
  </si>
  <si>
    <t xml:space="preserve">na realizację zadania publicznego z zakresu edukacji ekologicznej dotyczącej jakości powietrza </t>
  </si>
  <si>
    <t>921</t>
  </si>
  <si>
    <t>92105</t>
  </si>
  <si>
    <t>na zadania i cele publiczne z zakresu kultury</t>
  </si>
  <si>
    <t>92120</t>
  </si>
  <si>
    <t>na zadania i cele z zakresu ochrony i konserwacji zabytków - szczegółowy podział dotacji zgodnie z zasadami udzielania dotacji dokonany zostanie odrębną uchwałą Sejmiku Województwa</t>
  </si>
  <si>
    <t>925</t>
  </si>
  <si>
    <t>92595</t>
  </si>
  <si>
    <t>926</t>
  </si>
  <si>
    <t>92605</t>
  </si>
  <si>
    <t>Nazwa</t>
  </si>
  <si>
    <t>Przeznaczenie</t>
  </si>
  <si>
    <t>w tym wydatki:</t>
  </si>
  <si>
    <t>Jednostka samorządu</t>
  </si>
  <si>
    <t>WYDATKI OGÓŁEM</t>
  </si>
  <si>
    <t>.</t>
  </si>
  <si>
    <t xml:space="preserve">WYKAZ DOTACJI CELOWYCH NA ZADANIA POWIERZONE DO REALIZACJI 
INNYM JEDNOSTKOM SAMORZĄDU TERYTORIALNEGO </t>
  </si>
  <si>
    <t>750</t>
  </si>
  <si>
    <t>75075</t>
  </si>
  <si>
    <t>Promocja jednostek samorządu terytorialnego</t>
  </si>
  <si>
    <t>Województwo Warmińsko-Mazurskie</t>
  </si>
  <si>
    <t>Realizacja porozumienia dotyczącego dofinansowania zadań związanych z funkcjonowaniem Domu Polski Wschodniej w Brukseli</t>
  </si>
  <si>
    <t>801</t>
  </si>
  <si>
    <t>80147</t>
  </si>
  <si>
    <t>6620</t>
  </si>
  <si>
    <t>Realizacja wskazanych zadań i programów: 
a) Międzynarodowy Dzień Teatru z premierą spektaklu pt. "Tango"  - 340.000,00 zł,
b) 64. Rzeszowskie Spotkania Teatralne: 05.Festiwal Arcydzieł - 1.000.000,00 zł,
c) Scena Wędrowna - 700.000,00 zł,
d) KLASYKA 3.0 - 630.000,00 zł,
e) Nowe Przestrzenie Siemaszkowej - 370.000,00 zł.</t>
  </si>
  <si>
    <t>Realizacja wskazanych zadań i programów:
a) Przestrzeń otwarta dla muzyki - 250.000,00 zł,
b) Cykl koncertów dla dzieci i młodzieży - 150.000,00 zł.</t>
  </si>
  <si>
    <t>Realizacja zadań inwestycyjnych pn.: 
a) wymiana komputerów oraz zakup sprzętu biurowego –  36.062,00 zł,
b) Wymiana dźwiękowego systemu ostrzegania (DSO) - 200.000,00 zł,
c)  Wymiana oświetlenia scenicznego bocznego - 290.000,00 zł.</t>
  </si>
  <si>
    <t>Realizacja wskazanych zadań i programów:
a) 26. Międzynarodowy Festiwal Jazzowy „Jazz bez…" - 60.000,00 zł,
b) 47. Biesiada Teatralna – Konfrontacje Zespołów Teatralnych Małych Form w Horyńcu-Zdroju, Reminiscencje Horynieckie, Teatralne Oblicza – konkurs fotograficzny - 90.000,00 zł; 
c) 47. Ogólnopolski Festiwal Kapel Folkloru Miejskiego im. Jerzego Janickiego - 36.000,00 zł,
d) Realizacja projektów popularyzujących i interpretujących dziedzictwo regionalne Podkarpacia i Kresów Dawnej Rzeczypospolitej – 150.000,00 zł,
e) CK JAZZ - 36.000,00 zł,
f) Prolog. Sapieżyńskie spotkania kulturalne - 180.000,00 zł,
g) Współtradycja – wspieranie obchodów jubileuszy oraz krajowych i międzynarodowych wyjazdów artystycznych – 150.000,00 zł.</t>
  </si>
  <si>
    <t>Realizacja wskazanych zadań i programów: Jubileusz 50-lecia Galerii Sztuki Współczesnej</t>
  </si>
  <si>
    <t>Realizacja zadań inwestycyjnych:
 a) zakup rolet antywłamaniowych - 30.000,00 zł.
b) Opracowanie dokumentacji projektowej dla przyszłej siedziby Galerii Sztuki Współczesnej w Przemyślu - 560.000,00 zł.</t>
  </si>
  <si>
    <t xml:space="preserve">Realizacja zadniań inwestycyjnego: Modernizacja infrastruktury informatycznej WiMBP w Rzeszowie wraz z wymianą systemu telefonii VOIP </t>
  </si>
  <si>
    <t>Realizację zadań inwestycyjnych pn.: 
a) Wystawa czasowa "W dodatku atut. Historyczne akcesorium modowe" - 122.000,00 zł,
b) Zakup wyposażenia magazynów zbiorów w Muzeum Okręgowym w Rzeszowie – 431.400,00 zł, 
c) Zakup nowego wyposażenia i mebli do pomieszczeń muzealnego archiwum i pracowni – 190.000,00 zł,
d) Wykonanie stron internetowych Muzeum Okręgowego w Rzeszowie wraz z modułami funkcjonalnymi - 100.000,00 zł.</t>
  </si>
  <si>
    <t>Realizacja zadań inwestycyjnych: 
a) Budowa parkingu Muzeum Budownictwa Ludowego w Sanoku przy ul. Rybickiego - 1.000.000,00 zł,
b) Budowa budynku gospodarczego na terenie parku Etnograficznego Muzeum Budownictwa Ludowego w Sanoku – 1.700.000,00 zł,
c) Zakup pojazdu elektrycznego na potrzeby MBL w Sanoku - 100.000,00 zł,
d) Zakup lasera do pracowni konserwatorskiej – 70.000,00 zł,
e) Nowa strona internetowa Muzeum – 50.000,00 zł.</t>
  </si>
  <si>
    <t>Realizacja wskazanych zadań i programów: 
a)  W krainie baśni „O krasnoludkach i o sierotce Marysi” –  widowisko teatralne, wystawa z publikacją i sympozjum – 30.000,00 zł,
b) Ilustratorzy książek Marii Konopnickiej  – wystawa z publikacją i koncertem – 15.000,00 zł.</t>
  </si>
  <si>
    <t>Realizacja zadania inwestycyjnego: 
a) Modernizacja Sali wystawy stałej – 137.960,00 zł,
b) Przenośne stanowisko do prezentacji multimedialnych – 10.580,00 zł,
c) Modernizacja monitoringu CCTV – 10.250,00 zł.</t>
  </si>
  <si>
    <t>Realizacja zadania inwestycyjnego: zakup sprzętu i wyposażenia w związku z modernizacją Galerii Zdzisława Beksińskiego.</t>
  </si>
  <si>
    <t>Realizacja wskazanych zadań i programów: 
a) Przygotowanie i realizacja wystawy mobilnej prezentującej kilim ze znakami kół naukowych i związków studenckich Politechniki Lwowskiej ze zbiorów Muzeum Kresów w Lubaczowie – etap I – 60.000,00 zł,
b)  Prace konserwatorskie obiektów wykonanych z papieru ze zbiorów Muzeum Kresów w Lubaczowie – etap II – 50.000,00 zł.</t>
  </si>
  <si>
    <t>Realizacja wskazanych zadań i programów:
a) Karpacki Festiwal Archeologiczny Dwa Oblicza Trzcinica 2026 - 180.000,00 zł,
b) Archiwum Zamku Kamieniec - 100.000,00 zł,
c) Wystawy plenerowe w ramach strategii „Wracamy” – 50.000,00 zł.</t>
  </si>
  <si>
    <t>Realizacja wskazanych zadań i programów: Targ Markowski wraz z obchodami 10-lecia otwarcia wystawy stałej Muzeum Polaków Ratujących Żydów podczas II wojny światowej im. Rodziny Ulmów w Markowej - 150.000,-zł.</t>
  </si>
  <si>
    <t>na realizację zadania pn.: "Prace związane z ochroną zabytków w ramach Rządowego Programu Odbudowy Zabytków", w tym:
1) Parafia Rzymskokatolicka pw. św. Stanisława Biskupa i Męczennika w Boguchwale -  732.621,00 zł, 
2) Parafia Rzymskokatolicka pw. św. Wojciecha i Stanisława w Rzeszowie – 2.280.000,00 zł</t>
  </si>
  <si>
    <t xml:space="preserve">ZESTAWIENIE  DOCHODÓW  I  WYDATKÓW  ZWIĄZANYCH  
Z  REALIZACJĄ  ZADAŃ  WSPÓLNYCH  REALIZOWANYCH  NA  PODSTAWIE 
POROZUMIEŃ  MIĘDZY  JEDNOSTKAMI  SAMORZĄDU  TERYTORIALNEGO </t>
  </si>
  <si>
    <t xml:space="preserve">DOCHODY Z TYTUŁU DOTACJI OTRZYMANYCH NA PODSTAWIE POROZUMIEŃ 
Z JEDNOSTKAMI SAMORZĄDU TERYTORIALNEGO  </t>
  </si>
  <si>
    <t xml:space="preserve">Rozdział </t>
  </si>
  <si>
    <t>Kwota</t>
  </si>
  <si>
    <t>Działalność placówek opiekuńczo-wychowawczych</t>
  </si>
  <si>
    <t>92116</t>
  </si>
  <si>
    <t>Biblioteki</t>
  </si>
  <si>
    <t xml:space="preserve">WYDATKI  NA  ZADANIA  REALIZOWANE  NA  PODSTAWIE  POROZUMIEŃ  
Z  JEDNOSTKAMI  SAMORZĄDU  TERYTORIALNEGO  </t>
  </si>
  <si>
    <t>Wydatki 
OGÓŁEM</t>
  </si>
  <si>
    <t>Wydatki 
bieżące</t>
  </si>
  <si>
    <t>Wydatki 
majątkowe</t>
  </si>
  <si>
    <t>wynagrodzenia 
i składki od nich naliczane</t>
  </si>
  <si>
    <t>dotacje na zadania bieżące</t>
  </si>
  <si>
    <t>pozostałe 
wydatki bieżące</t>
  </si>
  <si>
    <t>KULTURA I OCHRONA 
DZIEDZICTWA NARODOWEGO</t>
  </si>
  <si>
    <t xml:space="preserve">1. Dotacje dla jednostek sektora finansów publicznych                                                       </t>
  </si>
  <si>
    <t xml:space="preserve">  w złotych i groszach</t>
  </si>
  <si>
    <t>w  złotych i groszach</t>
  </si>
  <si>
    <t>Zakład Aktywności Zawodowej w Rzeszowie (ul. Ropczycka 59/1)</t>
  </si>
  <si>
    <t xml:space="preserve">Kliniczny Szpital Wojewódzki im. Św. Jadwigi Królowej w Rzeszowie </t>
  </si>
  <si>
    <t>Realizacja zadań inwestycyjnych pn.: 
a) "Przebudowa i poprawa funkcjonalności kompleksu kuchennego w celu spełnienia wymogów sanitarnych i systemu HACCP wraz ze zmianą i optymalizacją procesu technologicznego przygotowania posiłków" - 4.461.069,00 zł.
b) "Modernizacja gospodarki energetycznej Klinicznego Szpitala Wojewódzkiego im. Św. Jadwigi Królowej w Rzeszowie" - 3.500.000,00 zł.
c) "Zakup myjni-dezynfektora wraz z adaptacją pomieszczeń dla potrzeb Centralnej sterylizatorni w Klinicznym Szpitalu Wojewódzkim im. Św. Jadwigi Królowej w Rzeszowie" - 2.882.020,00 zł.
d) „Podkarpackie Centrum Medycyny Dziecięcej” - 48.541.778,00 zł.
e) „Budowa lądowiska dla helikopterów HEMS wraz z parkingiem wielopoziomowym przy Klinicznym Szpitalu Wojewódzkim Nr 2 im. Św. Jadwigi Królowej w Rzeszowie – etap przygotowawczy do budowy Podkarpackiego Centrum Medycyny Dziecięcej” - 56.572.844,00 zł.
f) „Przebudowa Kliniki Neurochirurgii w Klinicznym Szpitalu Wojewódzkim Nr 2 im. Św. Jadwigi Królowej w Rzeszowie" - 9.350.444,00 zł.
g) „Rozwój usług cyfrowych i poprawa cyberbezpieczeństwa w Klinicznym Szpitalu Wojewódzkim Nr 2 im. Św. Jadwigi Królowej w Rzeszowie” - 2.483.310,00 zł.</t>
  </si>
  <si>
    <t>a) Dotacja celowa na realizację programów z zakresu promocji zdrowia - 84.500,00 zł,
b) „Rozwój usług cyfrowych w Wojewódzkim Szpitalu im. Zofii z Zamoyskich Tarnowskiej w Tarnobrzegu” - 197.289,00 zł.</t>
  </si>
  <si>
    <t>Realizacja zadań inwestycyjnych pn.: 
a) "Przebudowa pomieszczeń Oddziału Kardiologicznego" - 6.057.233,00 zł.
b) "Montaż systemu sygnalizacji pożaru w budynkach Szpitala" - 221.183,00 zł.
c) "Modernizacja systemu zasilania budynku przy ulicy Grodzkiej" - 495.979,00 zł.
d) "Zakup sprzętu, aparatury medycznej oraz urządzeń technicznych dla  Wojewódzkiego Szpitala Podkarpackiego im. Jana Pawła II w Krośnie" - 2.000.000,00 zł.
e) "Rozwój, opieki paliatywnej, geriatrycznej i leczniczej, a także poprawa jakości usług medycznych dla pacjentów z chorobami nowotworowymi w szpitalach Lwowa, Tarnopola i Krosna" - 1.379.439,00 zł.
f) "Wymiana linii pralniczej - III etap" - 3.147.200,00 zł.
g) „Poprawa dostępności do kompleksu budynków Wojewódzkiego Szpitala Podkarpackiego im. Jana Pawła II w Krośnie poprzez przebudowę układu komunikacyjnego i parkingów- etap I” – 6.539.701,00 zł.
h) „Modernizacja potencjału Wojewódzkiego Szpitala Podkarpackiego im. Jana Pawała II w Krośnie warunkiem podniesienia standardów i efektywności leczenia onkologicznego" - 650.252,00 zł.
i) "Transformacja cyfrowa w Wojewódzkim Szpitalu Podkarpackim im. Jana Pawła II w Krośnie” - 2.204.731,00 zł.</t>
  </si>
  <si>
    <t>Realizacja zadań inwestycyjnych pn.: 
a) „Rozwój systemu ratownictwa medycznego poprzez budowę lądowiska dla Szpitalnego Oddziału Ratunkowego Wojewódzkiego Szpitala im. Zofii z Zamoyskich Tarnowskiej w Tarnobrzegu" - 5.000.000,00 zł,
b) "Modernizacja systemu dystrybucji energii elektrycznej Wojewódzkiego Szpitala im. Zofii z Zamoyskich Tarnowskiej w Tarnobrzegu" - 99.390,00 zł,
c) "Modernizacja systemu dystrybucji ciepła Wojewódzkiego Szpitala im. Zofii z Zamoyskich Tarnowskiej w Tarnobrzegu" - 698.703,00 zł,
d) "Modernizacja Apteki Szpitalnej Wojewódzkiego Szpitala w Tarnobrzegu" - 298.170,00 zł,
e) "Modernizacja dystrybucji chłodu w budynku E Wojewódzkiego Szpitala w Tarnobrzegu" - 603.799,00 zł,
f) "Modernizacja Oddziału Kardiologii wraz z zakupem sprzętu medycznego i wyposażenia niemedycznego i utworzenie Pracowni Hemodynamiki w Wojewódzkim Szpitalu w Tarnobrzegu" - 298.170,00 zł,
g) "Zakup sprzętu medycznego dla Wojewódzkiego Szpitala w Tarnobrzegu" - 7.200.000,00 zł,
h) "Zakup i montaż centrali telefonicznej dla Wojewódzkiego Szpitala w Tarnobrzegu" - 183.374,00 zł,
i) "Modernizacja zasobów informatycznych Zakładu Diagnostyki Obrazowej Wojewódzkiego Szpitala w Tarnobrzegu" - 1.312.320,00 zł,
j) "Dostawa i montaż UPS z zestawem baterii dla Wojewódzkiego Szpitala w Tarnobrzegu" - 496.950,00 zł. 
k) "Modernizacja Oddziału Ortopedii i Traumatologii Ruchu wraz zakupem sprzętu medycznego i wyposażenia niemedycznego" - 14.465.989,00 zł.
l) "Poprawa stanu technicznego obiektów użytkowych Szpitala poprzez wymianę dźwigów windowych w budynkach Wojewódzkiego Szpitala w Tarnobrzegu" - 868.050,00 zł.
ł) „Rozwój usług cyfrowych w Wojewódzkim Szpitalu im. Zofii z Zamoyskich Tarnowskiej w Tarnobrzegu” - 1.529.500,00 zł.</t>
  </si>
  <si>
    <t>Realizacja zadań inwestycyjnych pn.: 
a) "Modernizacja Budynku Nr 2" - 4.069.250,00 zł.
b) "Modernizacja budynku przechowalni zwłok, garażu gospodarczego oraz kontenera na butle z tlenem" - 1.000.000,00 zł.</t>
  </si>
  <si>
    <t>Realizacja zadań inwestycyjnych pn.: 
a) "Termomodernizacja budynku nr 3 (część zabytkowa) w WPSP w Żurawicy" - 59.148,00 zł,
b) "Modernizacja sieci ciepłej wody użytkowej Wojewódzkiego Podkarpackiego Szpitala Psychiatrycznego w Żurawicy" - 49.290,00 zł,
c) "Wykonanie dokumentacji projektowo-kosztorysowej zapewnienia standardów dostępności budynków nr 1 i 6" - 197.160,00 zł,
d) "Przedłużenie wsparcia dla urządzeń brzegowych sieci informatycznej Szpitala" - 162.990,00 zł,
e) "Zakup  sprzętu medycznego na potrzeby Szpitala" - 184.283,00 zł,
f) "Zakup maszyn czyszczących i zmywarko-wyparzarek" - 164.926,00 zł.
g) "Budowa, przebudowa, modernizacja oraz doposażenie infrastruktury strategicznej w celu poprawy dostępności i jakości usług zdrowotnych świadczonych w Wojewódzkim Podkarpackim Szpitalu Psychiatrycznym im. prof. Eugeniusza Brzezickiego w Żurawicy" - 397.500,00 zł.</t>
  </si>
  <si>
    <t>Realizacja zadań inwestycyjnego pn.: 
a) "Zakup i wymiana windy (dźwigu osobowego) wraz z modernizacją istniejącego szybu windy w budynku WZS w Rzeszowie przy ul. Hetmańskiej 120"  - 693.920,00 zł,
b) "Cyfryzacja i wzmocnienie cyberbezpieczeństwa WZS Rzeszów" - 2.000.000,00 zł,
c) "Modernizacja systemu klimatyzacyjnego w budynku Wojewódzkiego Zespołu Specjalistycznego w Rzeszowie przy ul. Hetmańskiej 120" - 607.180,00 zł.</t>
  </si>
  <si>
    <t>Realizacja zadań inwestycyjnych pn.:  
a) "Poprawa dostępności do usług medycznych dla osób niepełnosprawnych poprzez budowę parkingu" - 239.772,00 zł,
b) Dostosowanie pomieszczenia rejestracji do wymogów ustawy o dostępności usług medycznych" - 41.499,00 zł,
c) "Przebudowa otworów drzwiowych w wewnętrznej ścianie konstrukcyjnej budynku PCM" - 89.453,00 zł,
d) "Poprawa dostępności do usług medycznych dla osób niepełnosprawnych poprzez wymianę głównych drzwi wejściowych" - 33.014,00 zł,
e) "Zakup sprzętu i aparatury medycznej" - 285.882,00 zł,
f) "Poprawa bezpieczeństwa fizycznego poprzez zakup dodatkowego serwera do wykonywania kopii zapasowej oraz montaż systemów kontroli dostępu" - 64.554,00 zł.</t>
  </si>
  <si>
    <t>Wojewódzki Ośrodek Medycyny Pracy w Rzeszowie</t>
  </si>
  <si>
    <t>Wojewódzka Stacja Pogotowia Ratunkowego w Przemyślu</t>
  </si>
  <si>
    <t>Realizacja zadań inwestycyjnych pn.: 
a) "Wydzielenie pożarowe i montaż systemu oddymiania klatek schodowych w budynku Wojewódzkiej Stacji Pogotowia Ratunkowego w Rzeszowie przy ul. Poniatowskiego 4" - 537.786,00 zł,
b) "Dostawa i montaż klimatyzacji w budynku WSPR w Rzeszowie przy ul. Poniatowskiego 4" - 512.679,00 zł,
c) "Zakup ambulansów i noszy na potrzeby realizacji zadań Wojewódzkiej Stacji Pogotowia Ratunkowego w Rzeszowie" - 1.942.005,00 zł.</t>
  </si>
  <si>
    <t>Realizacja zadań inwestycyjnych pn.: 
a) "Budowa miejsca wyczekiwania dla ZRM w Przeworsku" - 1.500.000,00 zł,
b) "Modernizacja sprzętu środowiska serwerowego i sieciowego Wojewódzkiej Stacji Pogotowia Ratunkowego w Przemyślu SP ZOZ" - 203.890,00 zł,
c) "Zakup ambulansów wraz z wyposażeniem dla Wojewódzkiej Stacji Pogotowia Ratunkowego w Przemyślu SP ZOZ" - 1.939.071,00 zł.</t>
  </si>
  <si>
    <t>Realizacja zadań inwestycyjnych pn.:
a) "Modernizacja Pracowni Fizjoterapii oraz Oddziału Rehabilitacji Dziennej" - 79.306,00 zł,
b) "Kontynuacja informatyzacji Wojewódzkiego Ośrodka Medycyny Pracy w Rzeszowie poprzez usprawnienie procesów, zwiększenie efektywności oraz poprawy dostępu do informacji i usług" - 72.001,00 zł,
c) "Doposażenie Laboratorium Wojewódzkiego Ośrodka Medycyny Pracy w Rzeszowie poprzez zakup sprzętu medycznego" - 14.191,00 zł,
d) "Doposażenie Pracowni Psychologii, Psychologii Pracy i Psychologii Transportu poprzez zakup dodatkowych urządzeń" - 6.678,00 zł.</t>
  </si>
  <si>
    <t>na realizację zadań związanych z ochroną zdrowia psychicznego, wynikających z Podkarpackiego Programu Ochrony Zdrowia Psychicznego</t>
  </si>
  <si>
    <t xml:space="preserve">na zadania i cele z zakresu wspierania rodziny i systemu pieczy zastępczej w ramach programu Samorząd dla Rodziny - Wojewódzki Program Wspierania Rodziny i Systemu Pieczy Zastępczej na lata 2021-2030 </t>
  </si>
  <si>
    <t>na realizację rządowego programu „Dofinansowanie wynagrodzeń pracowników jednostek wspierania rodziny i systemu pieczy zastępczej na lata 2024-2027”</t>
  </si>
  <si>
    <t>ZESTAWIENIE  DOCHODÓW  I  WYDATKÓW  ZWIĄZANYCH  
Z  REALIZACJĄ  ZADAŃ  Z  ZAKRESU  ADMINISTRACJI  RZĄDOWEJ  
ORAZ  INNYCH  ZADAŃ  ZLECONYCH  SAMORZĄDOWI 
WOJEWÓDZTWA  PODKARPACKIEGO USTAWAMI</t>
  </si>
  <si>
    <t>DOCHODY Z TYTUŁU PRZYZNANYCH Z BUDŻETU PAŃSTWA DOTACJI 
NA REALIZACJĘ ZADAŃ Z ZAKRESU ADMINISTRACJI RZĄDOWEJ</t>
  </si>
  <si>
    <t>60095</t>
  </si>
  <si>
    <t>63095</t>
  </si>
  <si>
    <t>710</t>
  </si>
  <si>
    <t>71012</t>
  </si>
  <si>
    <t>75011</t>
  </si>
  <si>
    <t>75046</t>
  </si>
  <si>
    <t>75084</t>
  </si>
  <si>
    <t>OCHRONA  ZDROWIA</t>
  </si>
  <si>
    <t>85141</t>
  </si>
  <si>
    <t>Ratownictwo medyczne</t>
  </si>
  <si>
    <t>85157</t>
  </si>
  <si>
    <t>Staże i specjalizacje medyczne</t>
  </si>
  <si>
    <t>85332</t>
  </si>
  <si>
    <t>Wojewódzkie urzędy pracy</t>
  </si>
  <si>
    <t>85509</t>
  </si>
  <si>
    <t xml:space="preserve">Działalność ośrodków adopcyjnych </t>
  </si>
  <si>
    <t>90026</t>
  </si>
  <si>
    <t>Pozostałe działania związane z gospodarką odpadami</t>
  </si>
  <si>
    <t>90095</t>
  </si>
  <si>
    <t>Dotacja celowa z budżetu państwa na realizację projektu pn.: "Podkarpacki System Informacji Przestrzennej (PSIP)" realizowanego w ramach Regionalnego Programu Operacyjnego Województwa Podkarpackiego na lata 2014 - 2020</t>
  </si>
  <si>
    <t xml:space="preserve">WYDATKI  NA  ZADANIA  Z  ZAKRESU  ADMINISTRACJI  RZĄDOWEJ                                                                                                                                                                                         </t>
  </si>
  <si>
    <t xml:space="preserve">    w złotych i groszach</t>
  </si>
  <si>
    <t>z tego:</t>
  </si>
  <si>
    <t>Wydatki jednostek budżetowych</t>
  </si>
  <si>
    <t>Dotacje na zadania bieżące</t>
  </si>
  <si>
    <t>Świadczenia na rzecz osób fizycznych</t>
  </si>
  <si>
    <t>wynagro-
dzenia i 
składki od nich naliczane</t>
  </si>
  <si>
    <t>wydatki związane z realizacją ich statutowych zadań</t>
  </si>
  <si>
    <t>Zadania z zakresu geodezji 
i kartografii</t>
  </si>
  <si>
    <t>GOSPODARKA KOMUNALNA 
I OCHRONA ŚRODOWISKA</t>
  </si>
  <si>
    <t xml:space="preserve">Załącznik Nr 13
do  Uchwały Nr ……….. Sejmiku Województwa Podkarpackiego 
 w Rzeszowie  z dnia   ………... </t>
  </si>
  <si>
    <t xml:space="preserve">PLAN  DOCHODÓW  PODLEGAJĄCYCH  PRZEKAZANIU  DO  BUDŻETU  PAŃSTWA ORAZ STANOWIĄCYCH DOCHÓD BUDŻETU WOJEWÓDZTWA ZWIĄZANYCH  Z  REALIZACJĄ  ZADAŃ  
Z  ZAKRESU  ADMINISTRACJI  RZĄDOWEJ </t>
  </si>
  <si>
    <t>Dochody
OGÓŁEM</t>
  </si>
  <si>
    <t>w tym: podlegające przekazaniu</t>
  </si>
  <si>
    <t xml:space="preserve">do budżetu państwa </t>
  </si>
  <si>
    <t>do budżetu samorządu</t>
  </si>
  <si>
    <t>Dotacje celowe dla powiatów z przeznaczeniem na zakup sprzętu pomiarowego i informatycznego oraz oprogramowania niezbędnego do prowadzenia spraw ochrony gruntów rolnych, modernizację dróg dojazdowych do gruntów rolnych oraz renowację zbiorników wodnych służących małej retencji.</t>
  </si>
  <si>
    <t xml:space="preserve">na realizację Programu aktywizacji gospodarczo-turystycznej województwa podkarpackiego poprzez promocję cennych przyrodniczo i krajobrazowo terenów łąkowo-pastwiskowych z zachowaniem bioróżnorodności w oparciu o naturalny wypas zwierząt gospodarskich i owadopylności – „Podkarpacki Naturalny Wypas  na lata 2026 - 2030” </t>
  </si>
  <si>
    <t>na realizację zadania publicznego z zakresu ochrony dziedzictwa przyrodniczego w województwie podkarpackim poprzez poprawę warunków fitosanitarnych rodzin pszczelich</t>
  </si>
  <si>
    <t>na realizację zadania publicznego z zakresu ochrony dziedzictwa przyrodniczego poprzez działania edukacyjne dotyczące ochrony walorów krajobrazowych województwa podkarpackiego w szczególności na obszarach chronionego krajobrazu</t>
  </si>
  <si>
    <t>na realizację zadań edukacyjnych dotyczących wzmocnienia świadomości powiązań pomiędzy znaczeniem bioróżnorodności, walorów przyrodniczych i krajobrazowych, w szczególności na obszarach cennych przyrodniczo dla zdrowia i dobrej jakości życia człowieka</t>
  </si>
  <si>
    <t>Plan wydatków na 2026 r. według działów, rozdziałów, grup wydatków, paragrafów klasyfikacji budżetowej</t>
  </si>
  <si>
    <t>Wyszczególnienie</t>
  </si>
  <si>
    <t>RG</t>
  </si>
  <si>
    <t>WODGIK</t>
  </si>
  <si>
    <t>PBGITR</t>
  </si>
  <si>
    <t>OS</t>
  </si>
  <si>
    <t>ZPK</t>
  </si>
  <si>
    <t>ZKPK</t>
  </si>
  <si>
    <t>OW</t>
  </si>
  <si>
    <t>DT</t>
  </si>
  <si>
    <t>PZDW</t>
  </si>
  <si>
    <t>EN</t>
  </si>
  <si>
    <t>JO</t>
  </si>
  <si>
    <t>DO</t>
  </si>
  <si>
    <t>PG</t>
  </si>
  <si>
    <t>SI</t>
  </si>
  <si>
    <t>NW</t>
  </si>
  <si>
    <t>BI</t>
  </si>
  <si>
    <t>BO</t>
  </si>
  <si>
    <t>REZERWY</t>
  </si>
  <si>
    <t>OBSŁUGA</t>
  </si>
  <si>
    <t>Rolnictwo i łowiectwo</t>
  </si>
  <si>
    <t>Biura geodezji i terenów rolnych</t>
  </si>
  <si>
    <t>KS</t>
  </si>
  <si>
    <t>KZ</t>
  </si>
  <si>
    <t>OR</t>
  </si>
  <si>
    <t>RR</t>
  </si>
  <si>
    <t>RP</t>
  </si>
  <si>
    <t>WUP-RP</t>
  </si>
  <si>
    <t>GR</t>
  </si>
  <si>
    <t>WUP-GR</t>
  </si>
  <si>
    <t>WP</t>
  </si>
  <si>
    <t>OZ</t>
  </si>
  <si>
    <t>ROPS</t>
  </si>
  <si>
    <t>wydatki bieżące:</t>
  </si>
  <si>
    <t>wydatki jednostek budżetowych w tym na:</t>
  </si>
  <si>
    <t xml:space="preserve"> - wynagrodzenia i składki od nich naliczane</t>
  </si>
  <si>
    <t>4010</t>
  </si>
  <si>
    <t>Wynagrodzenia osobowe pracowników</t>
  </si>
  <si>
    <t>4040</t>
  </si>
  <si>
    <t>Dodatkowe wynagrodzenie roczne</t>
  </si>
  <si>
    <t>4110</t>
  </si>
  <si>
    <t>Składki na ubezpieczenia społeczne</t>
  </si>
  <si>
    <t>4120</t>
  </si>
  <si>
    <t>Składki na Fundusz Pracy oraz Fundusz Solidarnościowy</t>
  </si>
  <si>
    <t>4170</t>
  </si>
  <si>
    <t>Wynagrodzenia bezosobowe</t>
  </si>
  <si>
    <t>4710</t>
  </si>
  <si>
    <t>Wpłaty na PPK finansowane przez podmiot zatrudniający</t>
  </si>
  <si>
    <t xml:space="preserve"> - wydatki związane z realizacją zadań statutowych jednostek budżetowych</t>
  </si>
  <si>
    <t>4140</t>
  </si>
  <si>
    <t>Wpłaty na Państwowy Fundusz Rehabilitacji Osób Niepełnosprawnych</t>
  </si>
  <si>
    <t>4210</t>
  </si>
  <si>
    <t>Zakup materiałów i wyposażenia</t>
  </si>
  <si>
    <t>4220</t>
  </si>
  <si>
    <t>Zakup środków żywności</t>
  </si>
  <si>
    <t>4260</t>
  </si>
  <si>
    <t>Zakup energii</t>
  </si>
  <si>
    <t>4270</t>
  </si>
  <si>
    <t>Zakup usług remontowych</t>
  </si>
  <si>
    <t>4280</t>
  </si>
  <si>
    <t>Zakup usług zdrowotnych</t>
  </si>
  <si>
    <t>4300</t>
  </si>
  <si>
    <t>Zakup usług pozostałych</t>
  </si>
  <si>
    <t>4360</t>
  </si>
  <si>
    <t>Opłaty z tytułu zakupu usług telekomunikacyjnych</t>
  </si>
  <si>
    <t>4390</t>
  </si>
  <si>
    <t>Zakup usług obejmujących wykonanie ekspertyz, analiz i opinii</t>
  </si>
  <si>
    <t>4400</t>
  </si>
  <si>
    <t>Opłaty za administrowanie i czynsze za budynki, lokale i pomieszczenia garażowe</t>
  </si>
  <si>
    <t>4410</t>
  </si>
  <si>
    <t>Podróże służbowe krajowe</t>
  </si>
  <si>
    <t>4430</t>
  </si>
  <si>
    <t>Różne opłaty i składki</t>
  </si>
  <si>
    <t>4440</t>
  </si>
  <si>
    <t>Odpisy na zakładowy fundusz świadczeń socjalnych</t>
  </si>
  <si>
    <t>4480</t>
  </si>
  <si>
    <t>Podatek od nieruchomości</t>
  </si>
  <si>
    <t>4520</t>
  </si>
  <si>
    <t>Opłaty na rzecz budżetów jednostek samorządu terytorialnego</t>
  </si>
  <si>
    <t>4530</t>
  </si>
  <si>
    <t>Podatek od towarów i usług (VAT)</t>
  </si>
  <si>
    <t>4610</t>
  </si>
  <si>
    <t xml:space="preserve">Koszty postępowania sądowego i prokuratorskiego </t>
  </si>
  <si>
    <t>4700</t>
  </si>
  <si>
    <t xml:space="preserve">Szkolenia pracowników niebędących członkami korpusu służby cywilnej </t>
  </si>
  <si>
    <t>świadczenia na rzecz osób fizycznych:</t>
  </si>
  <si>
    <t>3020</t>
  </si>
  <si>
    <t>Wydatki osobowe niezaliczone do wynagrodzeń</t>
  </si>
  <si>
    <t>wydatki majątkowe:</t>
  </si>
  <si>
    <t>inwestycje i zakupy inwestycyjne</t>
  </si>
  <si>
    <t>6060</t>
  </si>
  <si>
    <t>Wydatki na zakupy inwestycyjne jednostek budżetowych</t>
  </si>
  <si>
    <t>dotacje na zadania bieżące:</t>
  </si>
  <si>
    <t>2310</t>
  </si>
  <si>
    <t>Dotacja celowa przekazana gminie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</si>
  <si>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</si>
  <si>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6610</t>
  </si>
  <si>
    <t>Dotacja celowa przekazana gminie na inwestycje i zakupy inwestycyjne realizowane na podstawie porozumień (umów) między jednostkami samorządu terytorialnego</t>
  </si>
  <si>
    <t>Dotacja celowa przekazana dla powiatu na inwestycje i zakupy inwestycyjne realizowane na podstawie porozumień (umów) między jednostkami samorządu terytorialnego</t>
  </si>
  <si>
    <t>wydatki na programy finansowane z udziałem środków UE i źródeł zagranicznych</t>
  </si>
  <si>
    <t>4018</t>
  </si>
  <si>
    <t>4019</t>
  </si>
  <si>
    <t>4048</t>
  </si>
  <si>
    <t>4049</t>
  </si>
  <si>
    <t>4118</t>
  </si>
  <si>
    <t>4119</t>
  </si>
  <si>
    <t>4128</t>
  </si>
  <si>
    <t>4129</t>
  </si>
  <si>
    <t>4178</t>
  </si>
  <si>
    <t>4179</t>
  </si>
  <si>
    <t>4198</t>
  </si>
  <si>
    <t>Nagrody konkursowe</t>
  </si>
  <si>
    <t>4199</t>
  </si>
  <si>
    <t>4218</t>
  </si>
  <si>
    <t>4219</t>
  </si>
  <si>
    <t>4278</t>
  </si>
  <si>
    <t>4279</t>
  </si>
  <si>
    <t>4308</t>
  </si>
  <si>
    <t>4309</t>
  </si>
  <si>
    <t>4398</t>
  </si>
  <si>
    <t>4399</t>
  </si>
  <si>
    <t>4418</t>
  </si>
  <si>
    <t>4419</t>
  </si>
  <si>
    <t>4438</t>
  </si>
  <si>
    <t>4439</t>
  </si>
  <si>
    <t>4708</t>
  </si>
  <si>
    <t>4709</t>
  </si>
  <si>
    <t>4718</t>
  </si>
  <si>
    <t>4719</t>
  </si>
  <si>
    <t>4190</t>
  </si>
  <si>
    <t>4590</t>
  </si>
  <si>
    <t>Kary i odszkodowania wypłacane na rzecz osób fizycznych</t>
  </si>
  <si>
    <t>Koszty postępowania sądowego i prokuratorskiego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</si>
  <si>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</si>
  <si>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Rybołówstwo i rybactwo</t>
  </si>
  <si>
    <t>Program Operacyjny Zrównoważony rozwój sektora rybołówstwa i nadbrzeżnych obszarów rybackich 2007-2013, Program Operacyjny Rybactwo i Morze 2014-2020 oraz Program Fundusze Europejskie dla Rybactwa</t>
  </si>
  <si>
    <t>Górnictwo i kopalnictwo</t>
  </si>
  <si>
    <t>Przetwórstwo przemysłowe</t>
  </si>
  <si>
    <t>2007</t>
  </si>
  <si>
    <t xml:space="preserve"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 </t>
  </si>
  <si>
    <t>2008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</si>
  <si>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206</t>
  </si>
  <si>
    <t xml:space="preserve">Dotacja celowa w ramach programów finansowanych z udziałem środków europejskich oraz środków, o których mowa w art. 5 ust. 3 pkt 5 lit. a i b ustawy, lub płatności w ramach budżetu środków europejskich, realizowanych przez jednostki samorządu terytorialnego </t>
  </si>
  <si>
    <t>4017</t>
  </si>
  <si>
    <t>4047</t>
  </si>
  <si>
    <t>4117</t>
  </si>
  <si>
    <t>4127</t>
  </si>
  <si>
    <t>Składki na Fundusz Pracy oraz Solidarnościowy Fundusz Wsparcia Osób Niepełnosprawnych</t>
  </si>
  <si>
    <t>4217</t>
  </si>
  <si>
    <t>4267</t>
  </si>
  <si>
    <t>4277</t>
  </si>
  <si>
    <t>4307</t>
  </si>
  <si>
    <t>4367</t>
  </si>
  <si>
    <t>4407</t>
  </si>
  <si>
    <t>4417</t>
  </si>
  <si>
    <t>4428</t>
  </si>
  <si>
    <t>Podróże służbowe zagraniczne</t>
  </si>
  <si>
    <t>4429</t>
  </si>
  <si>
    <t>4437</t>
  </si>
  <si>
    <t>4447</t>
  </si>
  <si>
    <t xml:space="preserve">Odpisy na zakładowy fundusz świadczeń socjalnych </t>
  </si>
  <si>
    <t>4707</t>
  </si>
  <si>
    <t>4717</t>
  </si>
  <si>
    <t>6207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</si>
  <si>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</si>
  <si>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- wydatki na programy finansowane z udziałem środków UE i źródeł zagranicznych</t>
  </si>
  <si>
    <t>2009</t>
  </si>
  <si>
    <t>Transport i łączność</t>
  </si>
  <si>
    <t>2830</t>
  </si>
  <si>
    <t>Dotacja celowa z budżetu na finansowanie lub dofinansowanie zadań zleconych do realizacji pozostałym jednostkom niezaliczanym do sektora finansów publicznych</t>
  </si>
  <si>
    <t>60002</t>
  </si>
  <si>
    <t>Infrastruktura kolejowa</t>
  </si>
  <si>
    <t xml:space="preserve">Różne opłaty i składki </t>
  </si>
  <si>
    <t xml:space="preserve"> inwestycje i zakupy inwestycyjne</t>
  </si>
  <si>
    <t xml:space="preserve">Wydatki na zakupy inwestycyjne jednostek budżetowych </t>
  </si>
  <si>
    <t>2630</t>
  </si>
  <si>
    <t xml:space="preserve">Dotacja przedmiotowa z budżetu dla jednostek niezaliczanych do sektora finansów publicznych </t>
  </si>
  <si>
    <t>60004</t>
  </si>
  <si>
    <t>60013</t>
  </si>
  <si>
    <t>4500</t>
  </si>
  <si>
    <t>Pozostałe podatki na rzecz budżetów jednostek samorządu terytorialnego</t>
  </si>
  <si>
    <t>4510</t>
  </si>
  <si>
    <t>Opłaty na rzecz budżetu państwa</t>
  </si>
  <si>
    <t>6050</t>
  </si>
  <si>
    <t>Wydatki inwestycyjne jednostek budżetowych</t>
  </si>
  <si>
    <t>6057</t>
  </si>
  <si>
    <t>6058</t>
  </si>
  <si>
    <t>6059</t>
  </si>
  <si>
    <t>6069</t>
  </si>
  <si>
    <t>6100</t>
  </si>
  <si>
    <t>Wydatki na zadania inwestycyjne realizowane ze środków otrzymanych z Rządowego Funduszu Inwestycji Lokalnych</t>
  </si>
  <si>
    <t>6370</t>
  </si>
  <si>
    <t xml:space="preserve">Wydatki poniesione ze środków z Rządowego Funduszu Polski Ład: Program Inwstycji Strategicznych na realizację zadań inwestycyjnych </t>
  </si>
  <si>
    <t>6619</t>
  </si>
  <si>
    <t>60014</t>
  </si>
  <si>
    <t>6300</t>
  </si>
  <si>
    <t>Dotacja celowa na pomoc finansową udzielaną między jednostkami samorządu terytorialnego na dofinansowanie własnych zadań inwestycyjnych i zakupów inwestycyjnych</t>
  </si>
  <si>
    <t>60016</t>
  </si>
  <si>
    <t>60078</t>
  </si>
  <si>
    <t>nwestycje i zakupy inwestycyjne</t>
  </si>
  <si>
    <t>zakup i objęcie akcji i udziałów</t>
  </si>
  <si>
    <t>6010</t>
  </si>
  <si>
    <t>Wydatki na zakup i objęcie akcji i udziałów</t>
  </si>
  <si>
    <t>Turystyka</t>
  </si>
  <si>
    <t>Zadania w zakresie upowszechniania turystyki</t>
  </si>
  <si>
    <t xml:space="preserve"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</t>
  </si>
  <si>
    <t>700</t>
  </si>
  <si>
    <t>Gospodarka mieszkaniowa</t>
  </si>
  <si>
    <t>70005</t>
  </si>
  <si>
    <t xml:space="preserve">Zakup usług remontowych </t>
  </si>
  <si>
    <t>4370</t>
  </si>
  <si>
    <t>Zakup usług związanych z pomocą obywatelom Ukrainy</t>
  </si>
  <si>
    <t>Działalność usługowa</t>
  </si>
  <si>
    <t>720</t>
  </si>
  <si>
    <t>Informatyka</t>
  </si>
  <si>
    <t>72095</t>
  </si>
  <si>
    <t>Szkolnictwo wyższe i nauka</t>
  </si>
  <si>
    <t>73016</t>
  </si>
  <si>
    <t>Pomoc materialna dla studentów i doktorantów</t>
  </si>
  <si>
    <t>3210</t>
  </si>
  <si>
    <t>Stypendia i zasiłki dla studentów</t>
  </si>
  <si>
    <t>3250</t>
  </si>
  <si>
    <t>Stypendia różne</t>
  </si>
  <si>
    <t>4397</t>
  </si>
  <si>
    <t>4427</t>
  </si>
  <si>
    <t>Administracja publiczna</t>
  </si>
  <si>
    <t>75017</t>
  </si>
  <si>
    <t>Samorządowe sejmiki województw</t>
  </si>
  <si>
    <t>3030</t>
  </si>
  <si>
    <t xml:space="preserve">Różne wydatki na rzecz osób fizycznych </t>
  </si>
  <si>
    <t>75018</t>
  </si>
  <si>
    <t>wydatki bieżące</t>
  </si>
  <si>
    <t>4380</t>
  </si>
  <si>
    <t>Zakup usług obejmujących tłumaczenia</t>
  </si>
  <si>
    <t>4420</t>
  </si>
  <si>
    <t>3028</t>
  </si>
  <si>
    <t>3029</t>
  </si>
  <si>
    <t>3038</t>
  </si>
  <si>
    <t>Różne wydatki na rzecz osób fizycznych</t>
  </si>
  <si>
    <t>3039</t>
  </si>
  <si>
    <t>4268</t>
  </si>
  <si>
    <t>4269</t>
  </si>
  <si>
    <t>4288</t>
  </si>
  <si>
    <t>4289</t>
  </si>
  <si>
    <t>4388</t>
  </si>
  <si>
    <t>4389</t>
  </si>
  <si>
    <t>4528</t>
  </si>
  <si>
    <t>4529</t>
  </si>
  <si>
    <t>4618</t>
  </si>
  <si>
    <t>4619</t>
  </si>
  <si>
    <t>6068</t>
  </si>
  <si>
    <t>Dotacja celowa przekazana do samorządu województwa na zadania bieżące realizowane na podstawie porozumień (umów) między jednostkami samorządu terytorialnego</t>
  </si>
  <si>
    <t>4177</t>
  </si>
  <si>
    <t>4387</t>
  </si>
  <si>
    <t>Szkolenia pracowników niebędących członkami korpusu służby cywilnej</t>
  </si>
  <si>
    <t>świadczenia na rzecz osób fizycznych</t>
  </si>
  <si>
    <t>75095</t>
  </si>
  <si>
    <t>4540</t>
  </si>
  <si>
    <t>Składki dla organizacji międzynarodowych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</si>
  <si>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207</t>
  </si>
  <si>
    <t>4228</t>
  </si>
  <si>
    <t>4229</t>
  </si>
  <si>
    <t>4368</t>
  </si>
  <si>
    <t>4369</t>
  </si>
  <si>
    <t>4408</t>
  </si>
  <si>
    <t>4409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</si>
  <si>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627</t>
  </si>
  <si>
    <t>6209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</si>
  <si>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628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</si>
  <si>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</si>
  <si>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Bezpieczeństwo publiczne i ochrona przeciwpożarowa</t>
  </si>
  <si>
    <t>Komendy wojewódzkie Policji</t>
  </si>
  <si>
    <t>6170</t>
  </si>
  <si>
    <t>Wpłaty jednostek na państwowy fundusz celowy na finansowanie lub dofinansowanie zadań inwestycyjnych</t>
  </si>
  <si>
    <t>Straż Graniczna</t>
  </si>
  <si>
    <t>Komendy wojewódzkie Państwowej Straży Pożarnej</t>
  </si>
  <si>
    <t>75415</t>
  </si>
  <si>
    <t>Zadania ratownictwa górskiego i wodnego</t>
  </si>
  <si>
    <t>757</t>
  </si>
  <si>
    <t>Obsługa długu publicznego</t>
  </si>
  <si>
    <t>75702</t>
  </si>
  <si>
    <t>Obsługa papierów wartościowych, kredytów i pożyczek  oraz innych zobowiązań jednostek samorządu terytorialnego zaliczanych do tytułu dłużnego - kredyty i pożyczki</t>
  </si>
  <si>
    <t>obsługa długu JST</t>
  </si>
  <si>
    <t>8110</t>
  </si>
  <si>
    <t>Odsetki od samorządowych papierów wartościowych lub zaciągniętych przez jednostkę samorządu terytorialnego kredytów i pożyczek</t>
  </si>
  <si>
    <t>75704</t>
  </si>
  <si>
    <t>Rozliczenia z tytułu poręczeń i gwarancji udzielonych przez Skarb Państwa lub jednostkę samorządu terytorialnego</t>
  </si>
  <si>
    <t>wypłaty z tytułu poręczeń i gwarancji:</t>
  </si>
  <si>
    <t>8030</t>
  </si>
  <si>
    <t xml:space="preserve">Wypłaty z tytułu krajowych poręczeń i gwarancji </t>
  </si>
  <si>
    <t>758</t>
  </si>
  <si>
    <t>Różne rozliczenia</t>
  </si>
  <si>
    <t>75818</t>
  </si>
  <si>
    <t>Rezerwy ogólne i celowe</t>
  </si>
  <si>
    <t>4810</t>
  </si>
  <si>
    <t>Rezerwy</t>
  </si>
  <si>
    <t>6800</t>
  </si>
  <si>
    <t>Rezerwy na inwestycje i zakupy inwestycyjne</t>
  </si>
  <si>
    <t>Oświata i wychowanie</t>
  </si>
  <si>
    <t>80101</t>
  </si>
  <si>
    <t>Szkoły podstawowe</t>
  </si>
  <si>
    <t>80102</t>
  </si>
  <si>
    <t xml:space="preserve">Wynagrodzenia bezosobowe </t>
  </si>
  <si>
    <t>4790</t>
  </si>
  <si>
    <t>Wynagrodzenia osobowe nauczycieli</t>
  </si>
  <si>
    <t>4800</t>
  </si>
  <si>
    <t>Dodatkowe wynagrodzenie roczne nauczycieli</t>
  </si>
  <si>
    <t>4240</t>
  </si>
  <si>
    <t>Zakup środków dydaktycznych i książek</t>
  </si>
  <si>
    <t>80116</t>
  </si>
  <si>
    <t xml:space="preserve">Wpłaty na Państwowy Fundusz Rehabilitacji Osób Niepełnosprawnych </t>
  </si>
  <si>
    <t>4340</t>
  </si>
  <si>
    <t>Zakup usług remontowo-konserwatorskich dotyczących obiektów zabytkowych będących w użytkowaniu jednostek budżetowych</t>
  </si>
  <si>
    <t>80121</t>
  </si>
  <si>
    <t>Licea ogólnokształcące specjalne</t>
  </si>
  <si>
    <t>80140</t>
  </si>
  <si>
    <t>Placówki kształcenia ustawicznego i centra kształcenia zawodowego</t>
  </si>
  <si>
    <t>80146</t>
  </si>
  <si>
    <t>4227</t>
  </si>
  <si>
    <t>4247</t>
  </si>
  <si>
    <t>4249</t>
  </si>
  <si>
    <t xml:space="preserve">Opłaty z tytułu zakupu usług telekomunikacyjnych </t>
  </si>
  <si>
    <t>4797</t>
  </si>
  <si>
    <t>4799</t>
  </si>
  <si>
    <t>80154</t>
  </si>
  <si>
    <t>Branżowe centra umiejętności</t>
  </si>
  <si>
    <t>80195</t>
  </si>
  <si>
    <t>3040</t>
  </si>
  <si>
    <t>Nagrody o charakterze szczególnym niezaliczone do wynagrodzeń</t>
  </si>
  <si>
    <t>3240</t>
  </si>
  <si>
    <t>Stypendia dla uczniów</t>
  </si>
  <si>
    <t>4011</t>
  </si>
  <si>
    <t>4111</t>
  </si>
  <si>
    <t>4121</t>
  </si>
  <si>
    <t>4197</t>
  </si>
  <si>
    <t>4301</t>
  </si>
  <si>
    <t>4449</t>
  </si>
  <si>
    <t>Ochrona zdrowia</t>
  </si>
  <si>
    <t>85111</t>
  </si>
  <si>
    <t>2560</t>
  </si>
  <si>
    <t>Dotacja z budżetu dla samodzielnego publicznego zakładu opieki zdrowotnej utworzonego przez jednostkę samorządu terytorialnego</t>
  </si>
  <si>
    <t>6220</t>
  </si>
  <si>
    <t>Dotacja celowa z budżetu na finansowanie lub dofinansowanie kosztów realizacji inwestycji i zakupów inwestycyjnych innych jednostek sektora finansów publicznych</t>
  </si>
  <si>
    <t>Wydatki jednostek poniesione ze środków z Rządowego Funduszu Polski Ład: Program Inwestycji Strategicznych na realizację zadań inwestycyjnych</t>
  </si>
  <si>
    <t>85119</t>
  </si>
  <si>
    <t>Leczenie sanatoryjno - klimatyczne</t>
  </si>
  <si>
    <t>85120</t>
  </si>
  <si>
    <t>85121</t>
  </si>
  <si>
    <t>Lecznictwo ambulatoryjne</t>
  </si>
  <si>
    <t>85148</t>
  </si>
  <si>
    <t>Medycyna pracy</t>
  </si>
  <si>
    <t>Zwalczanie narkomanii</t>
  </si>
  <si>
    <t>Przeciwdziałanie alkoholizmowi</t>
  </si>
  <si>
    <t>4320</t>
  </si>
  <si>
    <t xml:space="preserve">Staże i specjalizacje medyczne </t>
  </si>
  <si>
    <t>Pomoc społeczna</t>
  </si>
  <si>
    <t>85231</t>
  </si>
  <si>
    <t>Pomoc dla cudzoziemców</t>
  </si>
  <si>
    <t>2340</t>
  </si>
  <si>
    <t>Dotacja celowa dla jednostki spoza sektora finansów publicznych na finansowanie lub dofinansowanie zadań bieżących związanych z pomocą obywatelom Ukrainy</t>
  </si>
  <si>
    <t>4287</t>
  </si>
  <si>
    <t>Pozostałe zadania w zakresie polityki społecznej</t>
  </si>
  <si>
    <t>Rehabilitacja zawodowa i społeczna osób niepełnosprawnych</t>
  </si>
  <si>
    <t>2570</t>
  </si>
  <si>
    <t>Dotacja podmiotowa z budżetu dla pozostałych jednostek sektora finansów publicznych</t>
  </si>
  <si>
    <t>2580</t>
  </si>
  <si>
    <t>Dotacja podmiotowa z budżetu dla jednostek niezaliczanych do sektora finansów publicznych</t>
  </si>
  <si>
    <t>6190</t>
  </si>
  <si>
    <t>Dotacja celowa z budżetu jednostki samorządu terytorialnego, udzielona w trybie art. 221 ustawy, na dofinansowanie inwestycji w ramach zadań zleconych do realizacji organizacjom prowadzącym działalność pożytku publicznego</t>
  </si>
  <si>
    <t>85395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</si>
  <si>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</si>
  <si>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854</t>
  </si>
  <si>
    <t>Edukacyjna opieka wychowawcza</t>
  </si>
  <si>
    <t>85410</t>
  </si>
  <si>
    <t>Internaty i bursy szkolne</t>
  </si>
  <si>
    <t>Opłata z tytułu zakupu usług telekomunikacyjnych</t>
  </si>
  <si>
    <t>85416</t>
  </si>
  <si>
    <t>Pomoc materialna dla uczniów o charakterze motywacyjnym</t>
  </si>
  <si>
    <t>3247</t>
  </si>
  <si>
    <t>3249</t>
  </si>
  <si>
    <t>85417</t>
  </si>
  <si>
    <t>Szkolne schroniska młodzieżowe</t>
  </si>
  <si>
    <t>Opłaty na rzecz budżetów jednostek budżetowych</t>
  </si>
  <si>
    <t>Rodzina</t>
  </si>
  <si>
    <t>85503</t>
  </si>
  <si>
    <t>Karta Dużej Rodziny</t>
  </si>
  <si>
    <t>Wspieranie rodziny</t>
  </si>
  <si>
    <t xml:space="preserve">dotacje na zadania bieżące </t>
  </si>
  <si>
    <t>Gospodarka komunalna i ochrona środowiska</t>
  </si>
  <si>
    <t>2002</t>
  </si>
  <si>
    <t>2052</t>
  </si>
  <si>
    <t>4012</t>
  </si>
  <si>
    <t>4042</t>
  </si>
  <si>
    <t>4112</t>
  </si>
  <si>
    <t>4122</t>
  </si>
  <si>
    <t>4192</t>
  </si>
  <si>
    <t>4211</t>
  </si>
  <si>
    <t>4212</t>
  </si>
  <si>
    <t>4221</t>
  </si>
  <si>
    <t>4222</t>
  </si>
  <si>
    <t>4261</t>
  </si>
  <si>
    <t>4302</t>
  </si>
  <si>
    <t>4382</t>
  </si>
  <si>
    <t>4392</t>
  </si>
  <si>
    <t>4411</t>
  </si>
  <si>
    <t>4412</t>
  </si>
  <si>
    <t>4421</t>
  </si>
  <si>
    <t>4422</t>
  </si>
  <si>
    <t>4441</t>
  </si>
  <si>
    <t>4702</t>
  </si>
  <si>
    <t>4711</t>
  </si>
  <si>
    <t>4712</t>
  </si>
  <si>
    <t>6202</t>
  </si>
  <si>
    <t>90007</t>
  </si>
  <si>
    <t>Zmniejszenie hałasu i wibracji</t>
  </si>
  <si>
    <t>90008</t>
  </si>
  <si>
    <t>90019</t>
  </si>
  <si>
    <t>Wpływy i wydatki związane z gromadzeniem środków z opłat i kar za korzystanie ze środowiska</t>
  </si>
  <si>
    <t>90020</t>
  </si>
  <si>
    <t>Wpływy i wydatki związane z gromadzeniem środków z opłat produktowych</t>
  </si>
  <si>
    <t>90024</t>
  </si>
  <si>
    <t>Wpływy i wydatki związane z wprowadzeniem do obrotu baterii i akumulatorów</t>
  </si>
  <si>
    <t>Kultura i ochrona dziedzictwa narodowego</t>
  </si>
  <si>
    <t>Pozostałe zadania w zakresie kultury</t>
  </si>
  <si>
    <t>92106</t>
  </si>
  <si>
    <t xml:space="preserve">Teatry </t>
  </si>
  <si>
    <t>2480</t>
  </si>
  <si>
    <t>Dotacja podmiotowa z budżetu dla samorządowej instytucji kultury</t>
  </si>
  <si>
    <t>2800</t>
  </si>
  <si>
    <t>Dotacja celowa z budżetu dla pozostałych jednostek zaliczanych do sektora finansów publicznych</t>
  </si>
  <si>
    <t>92108</t>
  </si>
  <si>
    <t>92109</t>
  </si>
  <si>
    <t>Domy i ośrodki kultury, świetlice i kluby</t>
  </si>
  <si>
    <t>92110</t>
  </si>
  <si>
    <t>Galerie i biura wystaw artystycznych</t>
  </si>
  <si>
    <t>92114</t>
  </si>
  <si>
    <t>Pozostałe instytucje kultury</t>
  </si>
  <si>
    <t>92118</t>
  </si>
  <si>
    <t>Muzea</t>
  </si>
  <si>
    <t>Ochrona zabytków i opieka nad zabytkami</t>
  </si>
  <si>
    <t>2720</t>
  </si>
  <si>
    <t>Dotacje celowe z budżetu na finansowanie lub dofinansowanie prac remontowych i konserwatorskich obiektów zabytkowych przekazane jednostkom niezaliczanym do sektora finansów publicznych</t>
  </si>
  <si>
    <t>6560</t>
  </si>
  <si>
    <t>Dotacja celowa przekazana z budżetu na finansowanie lub dofinansowanie zadań inwestycyjnych obiektów zabytkowych jednostkom zaliczanym do sektora finansów publicznych</t>
  </si>
  <si>
    <t>6570</t>
  </si>
  <si>
    <t>Dotacja celowa przekazana z budżetu na finansowanie lub dofinansowanie zadań inwestycyjnych obiektów zabytkowych jednostkom niezaliczanym do sektora finansów publicznych</t>
  </si>
  <si>
    <t>92195</t>
  </si>
  <si>
    <t>Ogrody botaniczne i zoologiczne oraz naturalne obszary i obiekty chronionej przyrody</t>
  </si>
  <si>
    <t>92502</t>
  </si>
  <si>
    <t>Kultura fizyczna</t>
  </si>
  <si>
    <t>92601</t>
  </si>
  <si>
    <t>Obiekty sportowe</t>
  </si>
  <si>
    <t>Dotacja celowa na pomoc finansową  udzielaną między jednostkami samorządu terytorialnego na dofinansowanie własnych zadań inwestycyjnych i zakupów inwestycyjnych</t>
  </si>
  <si>
    <t>Zadania w zakresie kultury fizycznej</t>
  </si>
  <si>
    <t>dotacje  na zadania bieżące:</t>
  </si>
  <si>
    <t>2820</t>
  </si>
  <si>
    <t>Dotacja celowa z budżetu na finansowanie lub dofinansowanie zadań zleconych do realizacji stowarzyszeniom</t>
  </si>
  <si>
    <t>Razem:</t>
  </si>
  <si>
    <t xml:space="preserve">ZPK </t>
  </si>
  <si>
    <t>OT</t>
  </si>
  <si>
    <t>I. Wydatki bieżące, w tym:</t>
  </si>
  <si>
    <t>1. Wydatki jednostek budżetowych, z tego:</t>
  </si>
  <si>
    <t xml:space="preserve">    - wynagrodzenia i składki od nich naliczane</t>
  </si>
  <si>
    <t xml:space="preserve">    - wydatki związane z realizacją ich statutowych zadań</t>
  </si>
  <si>
    <t>2. Dotacje na zadania bieżące</t>
  </si>
  <si>
    <t>3. Świadczenia na rzecz osób fizycznych</t>
  </si>
  <si>
    <t>4. Wydatki na programy finansowane z udziałem środków UE i źródeł zagranicznych</t>
  </si>
  <si>
    <t>5. Wypłaty z tytułu poręczeń i gwarancji</t>
  </si>
  <si>
    <t>6. Obsługa długu jednostki samorządu terytorialnego</t>
  </si>
  <si>
    <t>II. Wydatki majątkowe, w tym:</t>
  </si>
  <si>
    <t>1. Inwestycje i zakupy inwestycyjne, z tego:</t>
  </si>
  <si>
    <t xml:space="preserve">   - na programy finansowane z udziałem środków UE i źródeł zagranicznych</t>
  </si>
  <si>
    <t>2. Zakup i objęcie akcji i udziałów</t>
  </si>
  <si>
    <t>3. Wniesienie wkładów do spółek prawa handlowego</t>
  </si>
  <si>
    <t xml:space="preserve">Dodatkowe wynagrodzenie roczne </t>
  </si>
  <si>
    <t>na organizację wydarzeń popularyzujących naukę - 60.000,00zł.</t>
  </si>
  <si>
    <t>na zadania i cele publiczne z zakresu kultury fizycznej i sportu.</t>
  </si>
  <si>
    <t xml:space="preserve">OGÓŁEM </t>
  </si>
  <si>
    <t>Dopłaty do krajowych autobusowych przewozów pasażerskich z tytułu stosowania w tych przewozach ustawowych ulg</t>
  </si>
  <si>
    <t xml:space="preserve">Krajowe pasażerskie przewozy autobusowe </t>
  </si>
  <si>
    <t xml:space="preserve">w  tym :  </t>
  </si>
  <si>
    <t>w  złotych</t>
  </si>
  <si>
    <t xml:space="preserve"> WYKAZ DOTACJI  PRZEDMIOTOWYCH DLA JEDNOSTEK SPOZA SEKTORA FINANSÓW PUBLICZNYCH</t>
  </si>
  <si>
    <t xml:space="preserve"> Gmina Miasto Rzeszów</t>
  </si>
  <si>
    <t>KULTURA FIZYCZNA</t>
  </si>
  <si>
    <t>WYDATKI  NA  POMOC  FINANSOWĄ  UDZIELANĄ  INNYM  JEDNOSTKOM  SAMORZĄDU  TERYTORIALNEGO
NA  DOFINANSOWANIE  WŁASNYCH ZADAŃ BIEŻĄCYCH ORAZ ZADAŃ INWESTYCYJNYCH I ZAKUPÓW INWESTYCYJNYCH</t>
  </si>
  <si>
    <t xml:space="preserve">Drogi publiczne powiatowe </t>
  </si>
  <si>
    <t xml:space="preserve">Powiat Bieszczadzki </t>
  </si>
  <si>
    <t>Gmina Domaradz</t>
  </si>
  <si>
    <t xml:space="preserve">„Przebudowa drogi powiatowej nr 2291R Trójca- Arłamów od km 24+260 do km 32+200 w ramach zadania: Rozbudowa sieci turystycznych tras rowerowych na terenie Bieszczad i włączenie ich do szlaku rowerowego Green Velo” </t>
  </si>
  <si>
    <t xml:space="preserve">"Przebudowa drogi gminnej 11562R Golcowa - Ropa" </t>
  </si>
  <si>
    <t xml:space="preserve">OŚWIATA I WYCHOWANIE </t>
  </si>
  <si>
    <t>"Dostosowanie budynku Szkoły Podstawowej w Cisnej do przepisów przeciwpożarowych."</t>
  </si>
  <si>
    <t>Gmina Trzebownisko</t>
  </si>
  <si>
    <t>"Budowa strefy sportowo-rekreacyjnej w Gminie Trzebownisko"</t>
  </si>
  <si>
    <t xml:space="preserve"> "Budowa Podkarpackiego Centrum Lekkoatletycznego przy ul. Wyspiańskiego 22 w Rzeszowie"</t>
  </si>
  <si>
    <t>Realizacja zadań inwestycyjnych pn.: 
a) Zakup i montaż monitoringu sieci strukturalnej – 49.205,00 zł,
b) Modernizacja i zakup sprzętu komputerowego - 88.202,00 zł,
c) Modernizacja zewnętrznej klatki schodowej w budynku Wieży Zegarowej - 680.000,00 zł.</t>
  </si>
  <si>
    <t>Dotacje celowa na:
a) Realizację programów z zakresu promocji zdrowia - 305.000,00 zł.
b) Realizacja zadania pn. "Rozwój usług cyfrowych i poprawa cyberbezpieczeństwa w Klinicznym Szpitalu Wojewódzkim Nr 2 im. Św. Jadwigi Królowej w Rzeszowie - 218.845,00 zł.</t>
  </si>
  <si>
    <t>Dotacje celowa na: 
a) Realizację programów z zakresu promocji zdrowia - 300.000,00 zł.
b) Realizacja zadania pn. "Transformacja cyfrowa w Wojewódzkim Szpitalu Podkarpackim im. Jana Pawła II w Krośnie" - 484.293,00 zł.</t>
  </si>
  <si>
    <t>Dotacje celowa na:
a) Realizację programów z zakresu promocji zdrowia - 92.175,00 zł,
b) „Poprawa funkcjonowania Wojewódzkiego Szpitala im. Św. Ojca Pio w Przemyślu poprzez rozwój usług cyfrowych” - 180.261,00 zł.</t>
  </si>
  <si>
    <t>Dotacja celowa na realizację programów z zakresu promocji zdrowia.</t>
  </si>
  <si>
    <t>Dotacje celowe na:
a) Realizację programów z zakresu promocji zdrowia - 240.000,00 zł,
b) Realizację programu pn. "Poprawa efektywności funkcjonowania podmiotow leczniczych poprzez wdrożenie scentralizowanej platformy zakupowej" - 750.000,00 zł.</t>
  </si>
  <si>
    <t>Dotacje celowe na:
a) Realizację zadań statutowych z zakresu medycyny pracy - 2.474.416,00 zł,
b) Realizację programów z zakresu promocji zdrowia – 113.400,00 zł.</t>
  </si>
  <si>
    <t>na: "Wspieranie modernizacji, rozbudowy i budowy obiektów służących rehabilitacji" oraz "Likwidację barier i wspieranie dostępności architektonicznej, cyfrowej i informacyjno-komunikacyjnej w obiektach infrastruktury społecznej, służącej świadczeniu usług rehabilitacyjnych/opiekuńczych dla osób z niepełnosprawnościami" w ramach Wojewódzkiego Programu Na Rzecz Wyrównywania Szans Osób Niepełnosprawnych i Przeciwdziałania Ich Wykluczeniu Społecznemu na lata 2021-2030</t>
  </si>
  <si>
    <t>6067</t>
  </si>
  <si>
    <t>PODZIAŁ DOTACJI CELOWYCH NA REALIZACJĘ 
PROGRAMU REGIONALNEGO FUNDUSZE EUROPEJSKIE DLA PODKARPACIA 2021-2027</t>
  </si>
  <si>
    <t>1.Dotacje dla jednostek sektora finansów publicznych</t>
  </si>
  <si>
    <t>Kwota ogółem</t>
  </si>
  <si>
    <t>dotacje dla gmin na realizację zadania pn. Dofinansowanie zadań polegających na budowie dróg dla pieszych i rowerów, realizowanych przez Gminy na terenie Województwa w ramach programu regionalnego Fundusze Europejskie dla Podkarpacia 2021-2027</t>
  </si>
  <si>
    <t>dotacje dla partnerów projektu WUP pn. Orientuj się!.</t>
  </si>
  <si>
    <t>dotacje celowe na realizację projektów w ramach FEP 2021-2027</t>
  </si>
  <si>
    <t>dotacje dla partnerów projektu UMWP pn. Wsparcie wdrażania FEP w 2026 r.</t>
  </si>
  <si>
    <t>PODZIAŁ DOTACJI CELOWYCH NA REALIZACJĘ 
PROGRAMU POMOC TECHNICZNA DLA FUNDUSZY EUROPEJSKICH 2021-2027</t>
  </si>
  <si>
    <t>1. Dotacje dla jednostek sektora finansów publicznych</t>
  </si>
  <si>
    <t>PODZIAŁ DOTACJI CELOWYCH NA REALIZACJĘ 
PROGRAMU JEDNOLITEGO RYNKU</t>
  </si>
  <si>
    <t>1. Dotacje dla jednostek spoza sektora finansów publicznych</t>
  </si>
  <si>
    <t>PODZIAŁ DOTACJI CELOWYCH NA REALIZACJĘ 
INSTRUMENTU FINANSOWEGO LIFE</t>
  </si>
  <si>
    <t>PODZIAŁ DOTACJI CELOWYCH NA REALIZACJĘ 
PROGRAMU INTERREG POLSKA - SŁOWACJA 2021-2027</t>
  </si>
  <si>
    <t>dotacja dla partnera projektu PZDW w Rzeszowie pn. Łączymy pogranicze przez Duklę</t>
  </si>
  <si>
    <t>PODZIAŁ DOTACJI CELOWYCH NA REALIZACJĘ 
PROGRAMU INTERREG EUROPA 2021-2027</t>
  </si>
  <si>
    <t>PODZIAŁ DOTACJI CELOWYCH NA REALIZACJĘ 
KRAJOWEGO PLANU OODBUDOWY I ZWIĘKSZANIA ODPORNOŚCI</t>
  </si>
  <si>
    <t>dotacje dla partnerów projektu WUP pn. Wsparcie rozwoju nowoczesnego kształcenia zawodowego, szkolnictwa wyższego oraz uczenia się przez całe życie</t>
  </si>
  <si>
    <t xml:space="preserve">       OGÓŁEM </t>
  </si>
  <si>
    <t>Podkarpacki Zespół Placówek Wojewódzkich w Rzeszowie</t>
  </si>
  <si>
    <t>Rozdział 85417</t>
  </si>
  <si>
    <t>Medyczno-Społeczne Centrum Kształcenia Zawodowego 
i Ustawicznego w Rzeszowie</t>
  </si>
  <si>
    <t>Rozdział 85410</t>
  </si>
  <si>
    <t>DZIAŁ 854</t>
  </si>
  <si>
    <t>Rozdział 80147</t>
  </si>
  <si>
    <t>Rozdział 80146</t>
  </si>
  <si>
    <t xml:space="preserve">Medyczno-Społeczne Centrum Kształcenia Zawodowego 
i Ustawicznego w Mielcu                         </t>
  </si>
  <si>
    <t xml:space="preserve">Medyczno-Społeczne Centrum Kształcenia Zawodowego 
i Ustawicznego w Sanoku                         </t>
  </si>
  <si>
    <t>Medyczno-Społeczne Centrum Kształcenia Zawodowego 
i Ustawicznego w Jaśle</t>
  </si>
  <si>
    <t>Medyczno-Społeczne Centrum Kształcenia Zawodowego 
i Ustawicznego w Przemyślu</t>
  </si>
  <si>
    <t>Rozdział 80116</t>
  </si>
  <si>
    <t>Zespół Szkół Specjalnych w Rymanowie Zdroju</t>
  </si>
  <si>
    <t xml:space="preserve">Zespół Szkół przy Klinicznym Szpitalu Wojewódzkim Nr 2 w Rzeszowie                 </t>
  </si>
  <si>
    <t>Rozdział 80102</t>
  </si>
  <si>
    <t>DZIAŁ 801</t>
  </si>
  <si>
    <t>Wydatki</t>
  </si>
  <si>
    <t>Dochody</t>
  </si>
  <si>
    <t>Nazwa  jednostki</t>
  </si>
  <si>
    <t xml:space="preserve">PLAN DOCHODÓW GROMADZONYCH NA WYODRĘBNIONYM RACHUNKU PRZEZ WOJEWÓDZKIE OŚWIATOWE JEDNOSTKI BUDŻETOWE, 
ORAZ WYDATKÓW NIMI FINANSOWANYCH </t>
  </si>
  <si>
    <t>Załącznik Nr 14
do Uchwały Nr …............
Sejmiku Województwa Podkarpackiego 
 w Rzeszowie z dnia …................</t>
  </si>
  <si>
    <t>Gmina Cisna</t>
  </si>
  <si>
    <t xml:space="preserve">Gminy </t>
  </si>
  <si>
    <t xml:space="preserve">Powiat Jasielski </t>
  </si>
  <si>
    <t xml:space="preserve">Opracowanie dokumentacji projektowej dla zadania pn.: Budowa obwodnicy Nowego Żmigrodu w ciągu drogi wojewódzkiej Nr 993" </t>
  </si>
  <si>
    <t xml:space="preserve">Realizacja wskazanych zadań i programów: 
a) Jarmark Folklorystyczny – 50.000,00 zł,
b) Festiwal „Karpaty zaklęte w drewnie” – 50.000,00 zł,
c) Festiwal „Karpackie Zwierciadło Kultur” – 400.000,00 zł,
d) Wydanie jubileuszowego numeru Materiałów Muzeum Budownictwa Ludowego w Sanoku – 6.000,00 zł – 6.000,00 zł,
e) Publikacja „Dwór ze Święcan" – 20.000,00 zł,
f) Drewniane serce Karpat - dziedzictwo i przyszłość  – 70.000,00 zł. </t>
  </si>
  <si>
    <t>Realizacja zadań inwestycyjnych pn.: 
a) Budowa instalacji fotowoltaicznych wraz z magazynami energii - 190.000,00 zł,
b) Budowa zespołu obiektów Parku Etnograficznego Muzeum Kultury Ludowej w Kolbuszowej (strefa zaplecza "A"): kontynuacja prac budowlanych budynku socjalno-warsztatowego – etap II - 1.630.376,00 zł,
c) Zachowanie dziedzictwa kulturowego i podniesienie atrakcyjności turystycznej regionu poprzez rozbudowę Parku Etnograficznego Muzeum Kultury Ludowej w Kolbuszowej - Recepcja Parku Etnograficznego Muzeum Kultury Ludowej w Kolbuszowej - 1.221.322,00 zł.</t>
  </si>
  <si>
    <t>Realizacja wskazanych zadań i programów: 660. Rocznica potwierdzenia praw miejskich dla Sanoka przez Kazimierza Wielkiego. Inscenizacja Historyczna.</t>
  </si>
  <si>
    <t>Realizacja wskazanych zadań i programów: 
a)  Organizacja V Festiwalu Kultury Lasowiackiej - 690.000,00 zł,
b) Konferencja naukowa "Polsko-ukraińskie sąsiedztwo w perspektywie etnograficznej" – 40.000,00 zł,
c) Woda w życiu i kulturze mieszkańców Rzeszowszczyzny – 85.000,00 zł.</t>
  </si>
  <si>
    <t>Realizacja zadań inwestycyjnych pn. 
a) Budowa zbiornika przeciwpożarowego – 550.000,00 zł,
b) Budowa wiaty w parku do prezentacji zabytkowej bryczki i wozu – 220.000,00 zł,
c) Zakup osuszaczy do budynków Dworku i Lamusa – 20.100,00 zł,
d) Restauracja i poprawa infrastruktury Muzeum Marii Konopnickiej w Żarnowcu   - 3.733.892,00 zł.</t>
  </si>
  <si>
    <t>Realizacja zadań inwestycyjnych pn.:
a) Budowa budynku magazynowego dla Muzeum Kresów w Lubaczowie - etap IX - 300.000,00 zł,
b) Przygotowanie dokumentacji projektowej wraz z modernizacją i rozbudową instalacji systemów bezpieczeństwa oraz infrastruktury teletechnicznej w obiektach Zespołu Cerkiewnego w Radrużu – Oddziału Muzeum Kresów w Lubaczowie – 280.000,00 zł,
c) Przygotowanie dokumentacji projektowej modernizacji stałego urządzenia gaśniczego w cerkwi i dzwonnicy w Zespole Cerkiewnym w Radrużu – Oddziale Muzeum Kresów w Lubaczowie – 60.000,00 zł,
d) Zakup i dostawa specjalistycznego samochodu dostawczego z wyposażeniem do bezpiecznego przewożenia zabytków - 274.000,00 zł.</t>
  </si>
  <si>
    <t>Realizacja wskazanych zadań i programów:
a) Wystawa czasowa „Wesele jedzie!” – 55.000,00 zł,
b) Wystawa czasowa "Pejzaż w malarstwie nowożytnym" – 80.000,00 zł,
c) Wystawa czasowa "W dodatku atut. Historyczne akcesorium modowe" – 47.400,00 zł,
d) Wydanie drukiem "Wzornik rzeszowski. Haft z okolic Łańcuta" – 10.000,00 zł,
e) Kontynuacja badań "EtnoPodkarpackie” – 60.000,00 zł,
f) Luksus w skali mikro. Ceramika półmajolikowa z nowożytnego ośrodka garncarskiego w Miechocinie - 156.770,00 zł.</t>
  </si>
  <si>
    <t>Środki pochodzące z budżetu Unii Europejskiej  jako refundacja wydatków poniesionych ze środków własnych na realizację projektu pn. "Od Beskidu Niskiego po Solinę" w ramach  Programu Interreg Polska - Słowacja 2021- 2027</t>
  </si>
  <si>
    <t>Środki pochodzące z budżetu Unii Europejskiej na realizację projektu pn. "Łączymy pogranicze przez Duklę" w ramach  Programu Interreg Polska - Słowacja 2021- 2027</t>
  </si>
  <si>
    <t>Środki pochodzące z budżetu Unii Europejskiej  jako refundacja wydatków poniesionych ze środków własnych na realizację projektu pn. "Łączymy pogranicze Karpat Wschodnich" w ramach  Programu Interreg Polska - Słowacja 2021- 2027</t>
  </si>
  <si>
    <t>Środki pochodzące z budżetu Unii Europejskiej  jako refundacja wydatków poniesionych ze środków własnych na realizację projektu pn.  "Łączymy pogranicze przez Duklę" w ramach  Programu Interreg Polska - Słowacja  2021- 2027</t>
  </si>
  <si>
    <t>Środki pochodzące z budżetu Unii Europejskiej na realizację projektu pn. "Pełnienie nadzoru inwestorskiego dla zadań polegających na budowie dróg dla pieszych i rowerów, realizowanych przez Gminy na terenie Województwa w ramach programu regionalnego Fundusze Europejskie dla Podkarpacia 2021 – 2027 " w ramach programu regionalnego Fundusze Europejskie dla Podkarpacia 2021-2027</t>
  </si>
  <si>
    <t>Realizacja zadań inwestycyjnych pn.: 
a) Wykonanie schodów ewakuacyjnych – 270.000,00 zł,
b Zakup urządzenia drukującego – 45.000,00 zł,
c) Zakup zestawu mikserów nagłośnienia i oświetlenia mscenicznego z zestawem mikrofonów do obsługi imprez zewnetrznych i plenerowych - 193.000,00 zł.</t>
  </si>
  <si>
    <t xml:space="preserve">Realizacja zadań inwestycyjnych pn.:
1) Zakup kos żyłkowych – 36.000,00 zł,
2) Budowa dwóch wyjść/wyjść do podziemnej trasy turystycznej w Arboretum w Bolestraszycach - 9.045,00 zł. </t>
  </si>
  <si>
    <t xml:space="preserve">cd. </t>
  </si>
  <si>
    <t>Środki pochodzące z budżetu Unii Europejskiej na realizację projektu pn. "Społeczna równowaga" w ramach Programu Fundusze Europejskie dla Rozwoju Społecznego 2021-2027</t>
  </si>
  <si>
    <t>Dotacja celowa z budżetu państwa na realizację projektu pn. "Społeczna równowaga" w ramach Programu Fundusze Europejskie dla Rozwoju Społecznego 2021-2027</t>
  </si>
  <si>
    <t>Realizacja zadań inwestycyjnych pn.:
a) Podkarpacka Kronika Filmowa – 100.000,00 zł,
b) Zakup wyposażenia warsztatu Zespołu Serwisu Technicznego w PCN "Łukasiewicz" – 232.000,00 zł,
c) Kompleksowa modernizacja sanitariatów w przyziemiach budynku WDK – 280.000,00 zł,
d) Zakup mobilnego sprzętu nagłośnieniowego do obsługi imprez plenerowych – 450.000,00 zł,
e)Zakup oświetlenia scenicznego - 250.000,00 zł,
f) Podkarpacki Regionalny Fundusz Filmowy – wsparcie produkcji filmowej - 1.300.000,00 zł,
g) Opracowanie kompleksowej dokumentacji projektowej dla inwestycji: Rozbudowa, przebudowa i modernizacja budynku WDK w Rzeszowie – 400.000,00 zł.
h) Program księgowy wraz z systemem EZD - 237.000,00 zł.</t>
  </si>
  <si>
    <t xml:space="preserve">na zadania polegające na przygotowaniu kadry metodycznej wychowawców oraz realizacji przy ich udziale programu ukierunkowanego na upowszechnianie wśród dzieci i młodzieży krajoznawstwa, aktywnych form wypoczynku oraz idei STEAM  </t>
  </si>
  <si>
    <t xml:space="preserve">Dotacje celowe na pomoc finansową dla jednostek  samorządu terytorialnego na dofinansowanie zadań inwestycyjnych w zakresie infrastruktury sportowej  - 9.017.016,00 zł, w tym dla:                                                                                                                                                                                                                                         a) Gminy Lesko na zadanie "Budowa kortów tenisowych w Lesku" -   211.702,00 zł.      
b) Gminy Bukowsko na zadanie "Budowa bieżni prostej wraz z modernizacją zaplecza sanitarno-szatniowego w Nowotańcu"  - 272.104,00 zł.                                                                                                          
c) Miasto Tarnobrzeg na zadanie "Modernizacja Krytej Pływalni w Tarnobrzegu - Etap III" - 600.000,00 zł.                                                                                                                                                             
d) Gminy Miasto Dębica na zadanie "Modernizacja Domu Sportu w Dębicy w zakresie dostosowania do obowiązujących przepisów przeciwpożarowych - etap I"  - 964.047,00 zł.                      
e) Gminy Boguchwała na zadanie "Budowa bieżni oraz skoczni w dal przy Szkole w Zgłobniu" - 225.162,00 zł.        
f) Gminy Harasiuki na zadanie "Modernizacja hali sportowej przy Publicznej Szkole Podstawowej w Harasiukach" - 189.000,00 zł.   
g) Gminy Miejskiej Przemyśl na zadanie "Przebudowa i odbudowa zaplecza szatniowo-magazynowego oraz wykonanie podłogi w hali sportowej w Przemyślu" - 1. 311.254,00 zł.                                                                                                                                                                                                       h) Gminy Tryńcza na zadanie pn. "Modernizacja hali sportowej w Gniewczynie Łańcuckiej" - 300.000,00 zł.                                                                                                                                                                                                                                                                                                                                                                                                                                                                                               i) Gminy Strzyżów na zadanie "Modernizacja oraz poprawa standardów technicznych, energetycznych i bezpieczeństwa Krytej Pływalni "Otylia" w Strzyżowie" - 975.610,00 zł.     
j) Gminy Borowa na zadanie "Budowa budynku hali sportowej wraz z przebudową infrasrtuktury ośrodka sportowego w Borowej" - 3.524.071,00 zł.            
K) Gminy Dębica na zadanie pn "Modernizacja kortów tenisowych na terenie Gminy Dębica"  -  444.066,00 zł.                                                                                                                                                                                                                                             </t>
  </si>
  <si>
    <t>dotacje dla partnerów projektu WUP w Rzeszowie pn. Aktywizacja zawodowa osób młodych bezrobotnych w wieku 18-29 lat, wsparcie rozwoju przedsiębiorczości</t>
  </si>
  <si>
    <t>dotacje dla partnerów projektu PZPW w Rzeszowie pn. RaP STEAM - robotyka i programowanie w szkołach podstawowych z terenu województwa podkarpackiego</t>
  </si>
  <si>
    <t>dotacje dla partnerów projektu ROPS w Rzeszowie pn. Zwiększenie dostępu do usług wspierających funkcjonowanie dzieci, młodzieży, rodzin biologicznych i pieczy zastępczej</t>
  </si>
  <si>
    <t>dotacje dla beneficjentów projektu WUP w Rzeszowie pn. Aktywizacja zawodowa osób młodych bezrobotnych w wieku 18-29 lat, wsparcie rozwoju przedsiębiorczości</t>
  </si>
  <si>
    <t>dotacje dla partnerów projektu UMWP w Rzeszowie pn. Regiony Rewitalizacji Edycja 3.0</t>
  </si>
  <si>
    <t>dotacje dla beneficjentów projektu UMWP w Rzeszowie pn. Inicjatywy na rzecz zrównoważonych, innowacyjnych praktyk, odporności i wzmocnienia pozycji MŚP z branży turystycznej (INSPIRES)</t>
  </si>
  <si>
    <t>dotacje dla partnerów projektu pn. Skuteczne wdrożenie programu ochrony powietrza dla województwa podkarpackiego z uwzględnieniem problemu ubóstwa energetycznego: „Podkarpackie – żyj i oddychaj” (LIFE Podkarpackie)</t>
  </si>
  <si>
    <t>dotacje dla partnerów projektu pn. Nowe podejście do wyzwalania możliwości eksportowych w lokalnej gospodarce w niepewnych warunkach</t>
  </si>
  <si>
    <t>dotacje dla beneficjentów projektu PZPW w Rzeszowie pn. Zdrowo - cyfrowo w przedszkolu II</t>
  </si>
  <si>
    <t xml:space="preserve">"Dofinansowanie zadań polegających na budowie dróg dla pieszych i rowerów, realizowanych przez Gminy na terenie Województwa w ramach programu regionalnego Fundusze Europejskie dla Podkarpacia 2021 – 2027" - 948.260,00 zł,                                                                                                                                                                                                                                                                                                                                             w tym dla:
a) Gminy Dydnia na zadanie „Przebudowa drogi wojewódzkiej nr 835 relacji Lublin – Wysokie- Biłgoraj – Sieniawa – Przeworsk – Kańczuga – Dynów – Grabownica Starzeńska polegającą na budowie drogi dla pieszych w km 214+640 – 215+010 w miejscowości Jabłonka” - 76.184,00 zł.
b) Gminy Strzyżów na zadanie „Poprawa bezpieczeństwa niechronionych uczestników ruchu drogowego w ciągu drogi wojewódzkiej nr 989 Strzyżów – Lutcza” - 198.533,00 zł.
c) Gminy Frysztak na zadanie „Przebudowa drogi wojewódzkiej nr 988 Babica - Warzyce polegająca na budowie chodników na terenie gminy Frysztak” - 221.771,00 zł.
d) Gminy Brzozów na zadanie „Przebudowa drogi wojewódzkiej nr 887 polegająca na budowie chodnika w km 4+540 do 4+990 w miejscowości Turze Pole” – 86.694,00 zł.
e) Gminy Haczów na zadanie „Przebudowa drogi wojewódzkiej nr 887 polegająca na budowie chodnika w km 5+080 - 5+451 w m. Jasionów” – 86.972,00 zł.
f) Gminy Wiśniowa na zadanie „Poprawa bezpieczeństwa pieszych poprzez budowę chodnika wraz z zatokami autobusowymi przy drodze wojewódzkiej nr 986 Tuszyma – Ropczyce - Wiśniowa w miejscowości Szufnarowa w Gminie Wiśniowa”  - 188.162,00 zł.
g) Gminy Bojanów na zadanie „Budowa ścieżki rowerowej w ciągu drogi wojewódzkiej nr 861 Bojanów – Kopki w km 1+100 do km 2+882 strona lewa w miejscowości Bojanów i Korabina”- 89.944,00 zł. * </t>
  </si>
  <si>
    <t>Realizacja wskazanych zadań i programów:
a) Dyskusyjne Kluby Książki – 50.000,00 zł,
b) Festiwal Literacki „Łączy nas bajka” - 123.000,00 zł,
c) O tradycjach lasowiackich w Bibliotece 2026 - 30.000,00 zł,
d) Regionalny program wydawniczy - 50.000,00 zł,
e)  Wykonywanie zadań powiatowej biblioteki publicznej dla Powiatu Rzeszowskiego - 85.000,00 zł.</t>
  </si>
  <si>
    <t>Realizacja zadań inwestycyjnych pn.:
a) Zakup urządzenia wielofunkcyjnego - 29.063,00 zł,
b) Zakup oprogramowania i licencji- rozbudowa systemu ENOVA 365 - 44.433,00 zł,
c) Opracowanie ekspertyz stanu instalacji kanalizacyjnej i dokumentacji technicznej dotyczącej piwnicy Teatru – 80.000,00 zł,
d) Zakup serwera wraz z oprogramowaniem i licencjami – 48.970,00 zł,
e) Doposażenie pracowni akustycznej i multimedilanej - 124.000,00 zł,
f) Doposażenie pracowni elektrycznej - 108.000,00 zł,
g) Dostosowanie budynków Teatru do przepisów ochrony pożarowej - 906.000,00 zł,
h) Budowa Nowej Sceny Teatru im. Wandy Siemaszkowej w Rzeszowie - 33.141.608,00 zł.</t>
  </si>
  <si>
    <t>Realizację zadań inwestycyjnych pn.: 
a) Zakup i montaż opraw oświetleniowych na park wewnętrzny – 350.000,00 zł,
b) Zakup wentylatora wyciągowego do Działu Pracowni Konserwacji Zbiorów – 30.000,00 zł,
c) Projekt na instalację SAP, CCTV, elewację budynku wraz z instalacją odgromową budynku Spichlerza - 240.000,00 zł,
d) Zakup pojazdu elektrycznego - 75.000,00 zł,
e) Instalaja systemu monitoringu paramatrów klimatu w budynku Kasyna - 70.000,00 zł,
f) Wymiana komputera sterowania i kontroli klimatu oraz wymiana instalacji zamgławiania w Storczykarni - 264.000,00 zł,
g) Ochrona i rozwój dziedzictwa kulturowego dawnej Ordynacji Łańcuckiej poprzez prace remontowe, konserwatorskie oraz przebudowę i wykreowanie przestrzeni ekspozycyjnych w Pałacu Myśliwskim w Julinie OR- KA V - 2.223.316,00 zł,
h) Dokumentacja techniczna na modernizację, przebudowę i zmianę sposobu użytkowania pomieszczeń po Hotelu oraz Restauracji Zamkowej na pomieszczenia biurowe i magazynowe  – 283.000,00 zł.</t>
  </si>
  <si>
    <t>na realizację zadań z zakresu turystyki w obszarach wynikających z zapisów "Strategii rozwoju województwa – Podkarpackie 2030"</t>
  </si>
  <si>
    <t>Plan dochodów na 2026 r. według działów, rozdziałów, paragrafów klasyfikacji budżetowej oraz źródeł dochodów</t>
  </si>
  <si>
    <t>Realizację zadań inwestycyjnych pn.: 
a) Muzeum miejscem spotkania - opracowanie dokumentacji architektoniczno - budowlanej zagospodarowania dziedzińca Muzeum Podkarpackiego w Krośnie – 61.500,00 zł,
b) Skansen miejscem spotkania - wykonanie robót budowlanych zgodnie z opracowanym projektem małej architektury - 200.000,00 zł,
c) Skarbnica dawnej Rzeczypospolitej - nowa wystawa stała w Pałacu Biskupim - 200.000,00 zł,
d) Modernizacja Pałacu Biskupiego wraz z wdrożeniem nowoczesnej oferty kulturalnej Muzeum Podkarpackiego w Krośnie - 600.362,00 zł</t>
  </si>
  <si>
    <t>Realizacja zadań inwestycyjnych pn.: 
a) "Reorganizacja wraz z modernizacją Stacji dializ, Serologii oraz Oddziału: Nefrologii, Otolaryngologii i Okulistyki w Wojewódzkim Szpitalu im. Św. Ojca Pio w Przemyślu" - 12.500.000,00 zł,
b) "Przebudowa oraz modernizacja układu komunikacyjnego wraz z zagospodarowaniem terenu przy ul. Sportowej 6 w Przemyślu" - 4.000.000,00 zł,
c) "Rozbudowa, przebudowa i zmiana sposobu użytkowania budynków pralni na potrzeby oddziału i poradni onkologicznej" - 9.553.270,00 zł,
d) "Zakup ambulansów dla Wojewódzkiego Szpitala im. Św.  Ojca Pio w Przemyślu" - 641.030,00 zł.
e) "Modernizacja sali wybudzeń wraz z pomieszczeniami administracyjnymi oraz magazynowymi Centralnego Bloku Operacyjnego Wojewódzkiego Szpitala im. Św. Ojca Pio w Przemyślu" - 2.465.500,00 zł,
f) „Poprawa funkcjonowania Wojewódzkiego Szpitala im. Św. Ojca Pio w Przemyślu poprzez rozwój usług cyfrowych” - 2.575.167,00 zł,
g) Zakup systemu robotycznego dla Wojewódzkiego Szpitala im. Św. Ojca Pio w Przemyślu - 6.000.000,00 zł.</t>
  </si>
  <si>
    <t>Realizacja zadania pn.: "Prace związane z ochroną zabytków w ramach Rządowego Programu Odbudowy Zabytków"</t>
  </si>
  <si>
    <t>Realizacja wskazanych zadań i programów: 
a) Wystawa „Potop” w Przemyślu. Najazd Szwedów w 1656 r." – 50.000,00 zł, 
b) Konserwacja siedemnastowiecznych ikon ze zbiorów Muzeum Narodowego Ziemi Przemyskiej - część II – 130.359,00 zł,
c) Konserwacja szat liturgicznych ze zbiorów Muzeum Narodowego Ziemi Przemyskiej – 27.156,00 zł,
d) Badania i konserwacja szesnastowiecznych rękopiśmiennych ewangeliarzy cerkiewnosłowiańskich ze zbiorów biblioteki  Muzeum Narodowego Ziemi Przemyskiej – 42.000,00 zł,
e) Przygotowanie dokumentacji i remont zabytkowego mostu kolejowego na rzece San w Przemyślu - 1.000.000,00 zł</t>
  </si>
  <si>
    <t>1)„Organizowanie kolejowych przewozów pasażerskich realizowanych w ramach przewozów wojewódzkich" – 133.268.475,00 zł,                                                                                         
2) „Organizowanie kolejowych przewozów pasażerskich realizowanych w ramach Podmiejskiej Kolei Aglomeracyjnej - PKA" – 50.646.525,00 zł.</t>
  </si>
  <si>
    <t>Realizacja wskazanych zadań i programów:  
a) Letnia Szkoła Gry na Cymbałach - 50.000,00 zł,
b) XII Podkarpacka Jesień Jazzowa - 80.000,00 zł,
c) Jubileusz 50-lecia dziewczęcej Orkiestry Szałamaistek i Mażoretek INCANTO - 150.000,00 zł,
d) Otwarcie Podkarpackiego Szlaku Filmowego w Łańcucie – 90.000,00 zł,
e)  Współkultura – konkurs ofert na udzielanie wsparcia finansowego przez Wojewódzki Dom Kultury w Rzeszowie przy współorganizacji przedsięwzięć społeczno-kulturalnych - 550.000,00 zł,
f) PÓŁNOC-POŁUDNIE - Spotkania filmowe (IV edycja) - 100.000,00 zł,
g) Festiwal Polskiej Twórczości Ziemia Dzieciństwa – 75.000,00 zł,
h) Podkarpacki Festiwal Osób Wyjątkowych wraz z jubileuszem 20-lecia Razem Piękniej - 120.000,00 zł,
i) Piknik Nauki EKSPLORACJE 2026 – 80.000,00 zł,
j) Forum Kadr Kultury #EFKA – 60.000,00 zł,
k) Wydarzenie edukacyjno-rekreacyjne "Napędzani Wiedzą" – 60.000,00 zł,
l) XX Światowy Festiwal Polonijnych Zespołów Folklorystycznych - 400.000,00 zł,
ł) Opracowanie koncepcji wysatwy pt."Regionalne dzieje innowacji i nauki" - 60.000,00 zł.</t>
  </si>
  <si>
    <t>Realizacja wskazanych zadań i programów: 
a) XXIII Międzynarodowy Plener Artystyczny Wiklina w Arboretum - 24.000,00 zł,
b) XV Międzynarodowy Festiwal Derenia - 25.000,00 zł,
c) XII Noc Świętojańska - 17.000,00 zł,
d) XXVIII Międzynarodowy Plener Artystyczny Bolestraszyce – 22.500,00 zł,
e) Pakt na rzecz "zielonych płuc" Pogranicza Polsko-Słowackiego - 104.646,00 zł.</t>
  </si>
  <si>
    <t xml:space="preserve"> Plan wydatków budżetu Województwa Podkarpackiego na 2026r. -  
na zadania realizowane w ramach programów finansowanych z udziałem środków,
o których mowa w art. 5 ust. 1 pkt 2 i 3, ustawy o finansach publicznych 
(wg działów, rozdziałów, paragrafów i rodzajów wydatków)</t>
  </si>
  <si>
    <t>Jednostka realizująca / Nazwa zadania / Program</t>
  </si>
  <si>
    <t>Kwota ogółem w 2026r.</t>
  </si>
  <si>
    <t>budżet województwa</t>
  </si>
  <si>
    <t>środki UE</t>
  </si>
  <si>
    <t>budżet państwa</t>
  </si>
  <si>
    <t>inne</t>
  </si>
  <si>
    <t>9.</t>
  </si>
  <si>
    <t>10.</t>
  </si>
  <si>
    <t>I</t>
  </si>
  <si>
    <t>URZĄD MARSZAŁKOWSKI WOJEWÓDZTWA PODKARPACKIEGO W RZESZOWIE</t>
  </si>
  <si>
    <t>1</t>
  </si>
  <si>
    <r>
      <rPr>
        <i/>
        <sz val="9"/>
        <rFont val="Arial"/>
        <family val="2"/>
        <charset val="238"/>
      </rPr>
      <t>Komunikacja i widoczność Funduszy Europejskich na Podkarpaciu w 2026r.</t>
    </r>
    <r>
      <rPr>
        <sz val="9"/>
        <rFont val="Arial"/>
        <family val="2"/>
        <charset val="238"/>
      </rPr>
      <t xml:space="preserve">
Pomoc Techniczna (EFRR) FEP 2021-2027 (WPF)
(Departament Promocji i Turystyki)</t>
    </r>
  </si>
  <si>
    <t>OGÓŁEM
z tego:</t>
  </si>
  <si>
    <t>wydatki bieżące,
w tym:</t>
  </si>
  <si>
    <t>wynagrodzenia wraz z pochodnymi</t>
  </si>
  <si>
    <t>pozostałe wydatki bieżące</t>
  </si>
  <si>
    <t>wydatki majątkowe</t>
  </si>
  <si>
    <t>2</t>
  </si>
  <si>
    <r>
      <t xml:space="preserve">Zatrudnienie pracowników zaangażowanych w FEP w 2026r.
</t>
    </r>
    <r>
      <rPr>
        <sz val="9"/>
        <rFont val="Arial"/>
        <family val="2"/>
        <charset val="238"/>
      </rPr>
      <t>Pomoc Techniczna (EFRR) FEP 2021-2027 (WPF)</t>
    </r>
    <r>
      <rPr>
        <i/>
        <sz val="9"/>
        <rFont val="Arial"/>
        <family val="2"/>
        <charset val="238"/>
      </rPr>
      <t xml:space="preserve">
(Departament Organizacyjno - Prawny)</t>
    </r>
  </si>
  <si>
    <t>3</t>
  </si>
  <si>
    <r>
      <t xml:space="preserve">Wsparcie wdrażania FEP w 2026r.
</t>
    </r>
    <r>
      <rPr>
        <sz val="9"/>
        <rFont val="Arial"/>
        <family val="2"/>
        <charset val="238"/>
      </rPr>
      <t>Pomoc Techniczna (EFRR) FEP 2021-2027 (WPF)
(Departament Organizacyjno- Prawny)</t>
    </r>
  </si>
  <si>
    <t>dotacje dla partnerów</t>
  </si>
  <si>
    <t>4</t>
  </si>
  <si>
    <t>Dofinansowanie zadań polegających na budowie dróg dla pieszych i rowerów, realizowanych przez Gminy na terenie Województwa w ramach programu regionalnego Fundusze Europejskie dla Podkarpacia 2021-2027
Program regionalny Fundusze Europejskie dla Podkarpacia 2021-2027 (WPF)
(Departament Dróg i Publicznego Transportu Zbiorowego)</t>
  </si>
  <si>
    <t>5</t>
  </si>
  <si>
    <r>
      <t xml:space="preserve">
Podkarpackie - Inteligentny Region
</t>
    </r>
    <r>
      <rPr>
        <sz val="9"/>
        <rFont val="Arial"/>
        <family val="2"/>
        <charset val="238"/>
      </rPr>
      <t>Program regionalny Fundusze Europejskie dla Podkarpacia 2021-2027 (WPF)
(Departament Rozwoju Regionalnego)</t>
    </r>
  </si>
  <si>
    <t>dotacje dla odbiorców ostatecznych</t>
  </si>
  <si>
    <t>6</t>
  </si>
  <si>
    <r>
      <t xml:space="preserve">
Wsparcie MŚP w wejściu na rynki zagraniczne
</t>
    </r>
    <r>
      <rPr>
        <sz val="9"/>
        <rFont val="Arial"/>
        <family val="2"/>
        <charset val="238"/>
      </rPr>
      <t>Program regionalny Fundusze Europejskie dla Podkarpacia 2021-2027 (WPF)
(Departament Promocji i Turystyki)</t>
    </r>
  </si>
  <si>
    <t>7</t>
  </si>
  <si>
    <r>
      <t xml:space="preserve">Poszerzając horyzonty - stypendia sportowe dla uczniów szkół podstawowych - edycja III
</t>
    </r>
    <r>
      <rPr>
        <sz val="9"/>
        <rFont val="Arial"/>
        <family val="2"/>
        <charset val="238"/>
      </rPr>
      <t>Program regionalny Fundusze Europejskie dla Podkarpacia 2021-2027 (WPF)</t>
    </r>
    <r>
      <rPr>
        <i/>
        <sz val="9"/>
        <rFont val="Arial"/>
        <family val="2"/>
        <charset val="238"/>
      </rPr>
      <t xml:space="preserve">
</t>
    </r>
    <r>
      <rPr>
        <sz val="9"/>
        <rFont val="Arial"/>
        <family val="2"/>
        <charset val="238"/>
      </rPr>
      <t>(Departament Edukacji, Nauki i Sportu)</t>
    </r>
  </si>
  <si>
    <t>8</t>
  </si>
  <si>
    <r>
      <t xml:space="preserve">Poszerzając horyzonty - stypendia naukowe dla uczniów szkół zawodowych - edycja III
</t>
    </r>
    <r>
      <rPr>
        <sz val="9"/>
        <rFont val="Arial"/>
        <family val="2"/>
        <charset val="238"/>
      </rPr>
      <t>Program regionalny Fundusze Europejskie dla Podkarpacia 2021-2027 (WPF)</t>
    </r>
    <r>
      <rPr>
        <i/>
        <sz val="9"/>
        <rFont val="Arial"/>
        <family val="2"/>
        <charset val="238"/>
      </rPr>
      <t xml:space="preserve">
</t>
    </r>
    <r>
      <rPr>
        <sz val="9"/>
        <rFont val="Arial"/>
        <family val="2"/>
        <charset val="238"/>
      </rPr>
      <t>(Departament Edukacji, Nauki i Sportu)</t>
    </r>
  </si>
  <si>
    <t>9</t>
  </si>
  <si>
    <r>
      <t xml:space="preserve">Poszerzając horyzonty - stypendia naukowe dla licealistów - edycja III
</t>
    </r>
    <r>
      <rPr>
        <sz val="9"/>
        <rFont val="Arial"/>
        <family val="2"/>
        <charset val="238"/>
      </rPr>
      <t>Program regionalny Fundusze Europejskie dla Podkarpacia 2021-2027 (WPF)</t>
    </r>
    <r>
      <rPr>
        <i/>
        <sz val="9"/>
        <rFont val="Arial"/>
        <family val="2"/>
        <charset val="238"/>
      </rPr>
      <t xml:space="preserve">
</t>
    </r>
    <r>
      <rPr>
        <sz val="9"/>
        <rFont val="Arial"/>
        <family val="2"/>
        <charset val="238"/>
      </rPr>
      <t>(Departament Edukacji, Nauki i Sportu)</t>
    </r>
  </si>
  <si>
    <t>10</t>
  </si>
  <si>
    <r>
      <t xml:space="preserve">Ocena stanu zachowania walorów przyrodniczo-krajobrazowych i rekreacyjnych dla potrzeb ochrony obszarów chronionego krajobrazu województwa podkarpackiego wraz z rekomendacjami do ich ochrony
</t>
    </r>
    <r>
      <rPr>
        <sz val="9"/>
        <rFont val="Arial"/>
        <family val="2"/>
        <charset val="238"/>
      </rPr>
      <t>Program regionalny Fundusze Europejskie dla Podkarpacia 2021-2027 (WPF)</t>
    </r>
    <r>
      <rPr>
        <i/>
        <sz val="9"/>
        <rFont val="Arial"/>
        <family val="2"/>
        <charset val="238"/>
      </rPr>
      <t xml:space="preserve">
</t>
    </r>
    <r>
      <rPr>
        <sz val="9"/>
        <rFont val="Arial"/>
        <family val="2"/>
        <charset val="238"/>
      </rPr>
      <t>(Departament Ochrony Środowiska)</t>
    </r>
  </si>
  <si>
    <t>11</t>
  </si>
  <si>
    <r>
      <t xml:space="preserve">Pomoc techniczna
</t>
    </r>
    <r>
      <rPr>
        <sz val="9"/>
        <rFont val="Arial"/>
        <family val="2"/>
        <charset val="238"/>
      </rPr>
      <t>Plan Strategiczny dla Wspólnej Polityki Rolnej na lata 2023-2027
(Departament Programów Rozwoju Obszarów Wiejskich)</t>
    </r>
  </si>
  <si>
    <t>12</t>
  </si>
  <si>
    <r>
      <t xml:space="preserve">Pomoc techniczna
</t>
    </r>
    <r>
      <rPr>
        <sz val="9"/>
        <rFont val="Arial"/>
        <family val="2"/>
        <charset val="238"/>
      </rPr>
      <t>Program Fundusze Europejskie dla Rybactwa 2021-2027
(Departament Programów Rozwoju Obszarów Wiejskich)</t>
    </r>
  </si>
  <si>
    <t>13</t>
  </si>
  <si>
    <r>
      <t xml:space="preserve">Punkty Informacyjne Funduszy Europejskich - PPT FE
</t>
    </r>
    <r>
      <rPr>
        <sz val="9"/>
        <rFont val="Arial"/>
        <family val="2"/>
        <charset val="238"/>
      </rPr>
      <t>Program Pomoc techniczna dla Funduszy Europejskich 2021-2027 (WPF)
(Biuro Informacji o Funduszach Europejskich)</t>
    </r>
  </si>
  <si>
    <t>2918</t>
  </si>
  <si>
    <t>4569</t>
  </si>
  <si>
    <t>14</t>
  </si>
  <si>
    <r>
      <t xml:space="preserve">Regiony Rewitalizacji Edycja 3.0
</t>
    </r>
    <r>
      <rPr>
        <sz val="9"/>
        <rFont val="Arial"/>
        <family val="2"/>
        <charset val="238"/>
      </rPr>
      <t>Program Pomoc techniczna dla Funduszy Europejskich 2021-2027 (WPF)
(Departament Gospodarki Regionalnej)</t>
    </r>
  </si>
  <si>
    <t>15</t>
  </si>
  <si>
    <r>
      <t xml:space="preserve">Uwolnienie zielonej gospodarki wodorowej dla MŚP w regionach europejskich
</t>
    </r>
    <r>
      <rPr>
        <sz val="9"/>
        <rFont val="Arial"/>
        <family val="2"/>
        <charset val="238"/>
      </rPr>
      <t>Program Interreg Europa 2021-2027 (WPF)
(Departament Gospodarki Regionalnej)</t>
    </r>
  </si>
  <si>
    <t>16</t>
  </si>
  <si>
    <r>
      <t xml:space="preserve">Nowe podejście do wyzwalania możliwości eksportowych w lokalnej gospodarce w niepewnych warunkach
</t>
    </r>
    <r>
      <rPr>
        <sz val="9"/>
        <rFont val="Arial"/>
        <family val="2"/>
        <charset val="238"/>
      </rPr>
      <t>Program Interreg Europa 2021-2027 (WPF)
(Departament Rozwoju Regionalnego)</t>
    </r>
  </si>
  <si>
    <t>17</t>
  </si>
  <si>
    <r>
      <t xml:space="preserve">Zmniejszanie ubóstwa mobilności na obszarach miejskich (IN MOBILITY)
</t>
    </r>
    <r>
      <rPr>
        <sz val="9"/>
        <rFont val="Arial"/>
        <family val="2"/>
        <charset val="238"/>
      </rPr>
      <t>Program Interreg Europa 2021-2027 (WPF)
(Departament Gospodarki Regionalnej)</t>
    </r>
  </si>
  <si>
    <t>18</t>
  </si>
  <si>
    <r>
      <t xml:space="preserve">Połączenie intermodalne dla mobilności sprzyjającej włączeniu społecznemu i przyjaznej dla klimatu (ICONIC)
</t>
    </r>
    <r>
      <rPr>
        <sz val="9"/>
        <rFont val="Arial"/>
        <family val="2"/>
        <charset val="238"/>
      </rPr>
      <t>Program Interreg Europa 2021-2027 (WPF)
(Departament Gospodarki Regionalnej)</t>
    </r>
  </si>
  <si>
    <t>19</t>
  </si>
  <si>
    <r>
      <t xml:space="preserve">Trwałe i zrównoważone wdrażanie transformacji inteligentnej specjalizacji (PERSIST)
</t>
    </r>
    <r>
      <rPr>
        <sz val="9"/>
        <rFont val="Arial"/>
        <family val="2"/>
        <charset val="238"/>
      </rPr>
      <t>Program Interreg Europa 2021-2027 (WPF)
(Departament Rozwoju Regionalnego)</t>
    </r>
  </si>
  <si>
    <t>20</t>
  </si>
  <si>
    <r>
      <t xml:space="preserve">Dane satelitarne i Infrastruktura Danych Przestrzennych (SDI) dla zarządzania regionalnego opartego na dowodach
</t>
    </r>
    <r>
      <rPr>
        <sz val="9"/>
        <rFont val="Arial"/>
        <family val="2"/>
        <charset val="238"/>
      </rPr>
      <t>Program Interreg Europa 2021-2027 (WPF)
(Departament Gospodarki Regionalnej)</t>
    </r>
  </si>
  <si>
    <t>21</t>
  </si>
  <si>
    <r>
      <t xml:space="preserve">Partnerstwo w zakresie prognozowania strategicznego w celu wzmocnienia potencjału regionalnego na rzecz poprawy polityki terytorialnej - SFP
</t>
    </r>
    <r>
      <rPr>
        <sz val="9"/>
        <rFont val="Arial"/>
        <family val="2"/>
        <charset val="238"/>
      </rPr>
      <t>Program Interreg Europa 2021-2027 (WPF)
(Departament Rozwoju Regionalnego)</t>
    </r>
  </si>
  <si>
    <t>22</t>
  </si>
  <si>
    <r>
      <t xml:space="preserve">Poznanie edukacyjnego podejścia do rozwoju doskonałości (LEADEX)
</t>
    </r>
    <r>
      <rPr>
        <sz val="9"/>
        <rFont val="Arial"/>
        <family val="2"/>
        <charset val="238"/>
      </rPr>
      <t>Program Interreg Europa 2021-2027 (WPF)
(Departament Gospodarki Regionalnej)</t>
    </r>
  </si>
  <si>
    <t>23</t>
  </si>
  <si>
    <r>
      <t xml:space="preserve">Poprawa przystępnych cenowo warunków mieszkaniowych i nadzór regionalny na rzecz zrównoważonego rozwoju w Europie (HEROES) 
</t>
    </r>
    <r>
      <rPr>
        <sz val="9"/>
        <rFont val="Arial"/>
        <family val="2"/>
        <charset val="238"/>
      </rPr>
      <t>Program Interreg Europa 2021-2027 (WPF)
(Departament Gospodarki Regionalnej)</t>
    </r>
  </si>
  <si>
    <t>24</t>
  </si>
  <si>
    <r>
      <t xml:space="preserve">Poprawa polityki rowerowej z uwzględnieniem odporności na zmianę klimatu, dostępności i zwiększenia bezpieczeństwa (CycleRight)
</t>
    </r>
    <r>
      <rPr>
        <sz val="9"/>
        <rFont val="Arial"/>
        <family val="2"/>
        <charset val="238"/>
      </rPr>
      <t>Program Interreg Europa 2021-2027 (WPF)
(Departament Gospodarki Regionalnej)</t>
    </r>
  </si>
  <si>
    <t>25</t>
  </si>
  <si>
    <r>
      <t xml:space="preserve">Zrównoważone obszary chronione jako kluczowa wartość dla dobrobytu człowieka
</t>
    </r>
    <r>
      <rPr>
        <sz val="9"/>
        <rFont val="Arial"/>
        <family val="2"/>
        <charset val="238"/>
      </rPr>
      <t>Program Interreg Europa 2021-2027 (WPF)
(Departament Gospodarki Regionalnej)</t>
    </r>
  </si>
  <si>
    <t>26</t>
  </si>
  <si>
    <r>
      <t xml:space="preserve">Niematerialne dziedzictwo kulturowe i rozwój - Społeczności, ochrona i odporność (INCREMENTAL) 
</t>
    </r>
    <r>
      <rPr>
        <sz val="9"/>
        <rFont val="Arial"/>
        <family val="2"/>
        <charset val="238"/>
      </rPr>
      <t>Program Interreg Europa 2021-2027 (WPF)
(Departament Gospodarki Regionalnej)</t>
    </r>
  </si>
  <si>
    <t>27</t>
  </si>
  <si>
    <r>
      <t xml:space="preserve">Inicjatywy na rzecz zrównoważonych, innowacyjnych praktyk, odporności i wzmocnienia pozycji MŚP z branży turystycznej (INSPIRES)
</t>
    </r>
    <r>
      <rPr>
        <sz val="9"/>
        <rFont val="Arial"/>
        <family val="2"/>
        <charset val="238"/>
      </rPr>
      <t>Program Jednolitego Rynku (WPF)
(Departament Gospodarki Regionalnej)</t>
    </r>
  </si>
  <si>
    <t>28</t>
  </si>
  <si>
    <r>
      <t xml:space="preserve">Pomoc Techniczna Programu Interreg Polska - Słowacja 2021-2027
</t>
    </r>
    <r>
      <rPr>
        <sz val="9"/>
        <rFont val="Arial"/>
        <family val="2"/>
        <charset val="238"/>
      </rPr>
      <t>Program Interreg Polska - Słowacja 2021-2027 (WPF)
(Departament Gospodarki Regionalnej)</t>
    </r>
  </si>
  <si>
    <t>29</t>
  </si>
  <si>
    <r>
      <t xml:space="preserve">Korytarze ekologiczne na pograniczu polsko-słowackim
</t>
    </r>
    <r>
      <rPr>
        <sz val="9"/>
        <rFont val="Arial"/>
        <family val="2"/>
        <charset val="238"/>
      </rPr>
      <t>Program Interreg Polska - Słowacja 2021-2027 (WPF)
(Departament Ochrony Środowiska)</t>
    </r>
  </si>
  <si>
    <t>30</t>
  </si>
  <si>
    <r>
      <t xml:space="preserve">Funkcjonowanie Biura RPK Program Interreg NEXT Polska - Ukraina w Rzeszowie w latach 2024-2026
</t>
    </r>
    <r>
      <rPr>
        <sz val="9"/>
        <rFont val="Arial"/>
        <family val="2"/>
        <charset val="238"/>
      </rPr>
      <t>Program Interreg NEXT Polska - Ukraina 2021-2027 (WPF)
(Biuro Interreg NEXT Polska-Ukraina w Rzeszowie - Regionalny Punkt Kontaktowy)</t>
    </r>
  </si>
  <si>
    <t>31</t>
  </si>
  <si>
    <r>
      <t>Skuteczne wdrożenie programu ochrony powietrza dla województwa podkarpackiego z uwzględnieniem problemu ubóstwa energetycznego: „Podkarpackie – żyj i oddychaj” (LIFE Podkarpackie) 
Program</t>
    </r>
    <r>
      <rPr>
        <sz val="9"/>
        <rFont val="Arial"/>
        <family val="2"/>
        <charset val="238"/>
      </rPr>
      <t xml:space="preserve"> LIFE (WPF)
(Departament Ochrony Środowiska)</t>
    </r>
  </si>
  <si>
    <t>2001</t>
  </si>
  <si>
    <t>34</t>
  </si>
  <si>
    <t>Zwroty dotacji  beneficjentów realizujących projekty w ramach osi I-VII
Regionalny Program Operacyjny Województwa Podkarpackiego na lata 2007-2013
(Departament Gospodarki Regionalnej)</t>
  </si>
  <si>
    <t>6669</t>
  </si>
  <si>
    <t>35</t>
  </si>
  <si>
    <r>
      <t xml:space="preserve">Zwroty dotacji celowej na rzecz beneficjentów osi priorytetowych I-VI RPO WP na lata 2014-2020 realizujących projekty o charakterze innym niż rewitalizacyjny
</t>
    </r>
    <r>
      <rPr>
        <sz val="9"/>
        <color rgb="FFFF0000"/>
        <rFont val="Arial"/>
        <family val="2"/>
        <charset val="238"/>
      </rPr>
      <t>Regionalny Program Operacyjny Województwa Podkarpackiego na lata 2014-2020 
(Departament Zarządzania RPO)</t>
    </r>
  </si>
  <si>
    <t>85112</t>
  </si>
  <si>
    <t>36</t>
  </si>
  <si>
    <r>
      <t xml:space="preserve">
Cyberbezpieczny Samorząd
</t>
    </r>
    <r>
      <rPr>
        <sz val="9"/>
        <color rgb="FFFF0000"/>
        <rFont val="Arial"/>
        <family val="2"/>
        <charset val="238"/>
      </rPr>
      <t>Program Fundusze Europejskie na Rozwój Cyfrowy 2021-2027 (WPF)
(Departament Społeczeństwa Informacyjnego)</t>
    </r>
  </si>
  <si>
    <t>37</t>
  </si>
  <si>
    <t>Wsparcie wdrażania FEP w 2024 roku
Pomoc Techniczna (EFRR) FEP 2021-2027
(Departament Organizacyjno-Prawny)</t>
  </si>
  <si>
    <t>2958</t>
  </si>
  <si>
    <t>39</t>
  </si>
  <si>
    <r>
      <t xml:space="preserve">Budowa Podmiejskiej Kolei Aglomeracyjnej - PKA: budowa i modernizacja linii kolejowych oraz infrastruktury przystankowej
</t>
    </r>
    <r>
      <rPr>
        <sz val="9"/>
        <color rgb="FFFF0000"/>
        <rFont val="Arial"/>
        <family val="2"/>
        <charset val="238"/>
      </rPr>
      <t>Program Operacyjny Infrastruktura i Środowisko na lata 2014-2020</t>
    </r>
    <r>
      <rPr>
        <i/>
        <sz val="9"/>
        <color rgb="FFFF0000"/>
        <rFont val="Arial"/>
        <family val="2"/>
        <charset val="238"/>
      </rPr>
      <t xml:space="preserve">
</t>
    </r>
    <r>
      <rPr>
        <sz val="9"/>
        <color rgb="FFFF0000"/>
        <rFont val="Arial"/>
        <family val="2"/>
        <charset val="238"/>
      </rPr>
      <t>(Departament Dróg i Publicznego Transportu Zbiorowego)</t>
    </r>
  </si>
  <si>
    <t>32</t>
  </si>
  <si>
    <r>
      <t>Wspólne lokalne i regionalne działania oraz modele predykcyjne na rzecz poprawy jakości powietrza i odporności (LIFE CLEAN-AIR)
Program</t>
    </r>
    <r>
      <rPr>
        <sz val="9"/>
        <rFont val="Arial"/>
        <family val="2"/>
        <charset val="238"/>
      </rPr>
      <t xml:space="preserve"> LIFE (WPF)
(Departament Ochrony Środowiska)</t>
    </r>
  </si>
  <si>
    <t>II</t>
  </si>
  <si>
    <t>PODKARPACKI ZARZĄD DRÓG WOJEWÓDZKICH W RZESZOWIE</t>
  </si>
  <si>
    <r>
      <t xml:space="preserve">Budowa drogi dla pieszych i rowerów w ciągu drogi wojewódzkiej nr 867 Sieniawa - Hrebenne w ramach projektu pod nazwą „Nowa jakość Roztocza – rozwój produktów turystycznych zwiększających potencjał turystyki aktywnej na Roztoczu"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</si>
  <si>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Rozbudowa DW 988 na odcinku od miejscowości Czudec do miejscowości Zaborów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</si>
  <si>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Rozbudowa drogi wojewódzkiej nr 986 na odcinku Ostrów - Ropczyce wraz z budową mostu na rzece Wielopolka
</t>
    </r>
    <r>
      <rPr>
        <sz val="9"/>
        <color rgb="FFFF0000"/>
        <rFont val="Arial"/>
        <family val="2"/>
        <charset val="238"/>
      </rPr>
      <t>Program regionalny Fundusze Europejskie dla Podkarpacia 2021-2027 (WPF)</t>
    </r>
  </si>
  <si>
    <r>
      <t xml:space="preserve">Przebudowa i rozbudowa DW 878 na odcinku Tyczyn - Dylągówka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</si>
  <si>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Przebudowa i rozbudowa drogi wojewódzkiej nr 877 na odcinku Dylągówka - Szklary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</si>
  <si>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Rozbudowa i budowa drogi wojewódzkiej nr 835 na odcinku Szklary - Dynów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</si>
  <si>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Budowa drogi dla rowerów w ciągu drogi wojewódzkiej nr 872 na terenie Gminy Bojanów w km 51+987 - 56+095 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</si>
  <si>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Pełnienie nadzoru inwestorskiego dla zadań polegających na budowie dróg dla pieszych i rowerów, realizowanych przez Gminy na terenie Województwa w ramach programu regionalnego Fundusze Europejskie dla Podkarpacia 2021-2027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</si>
  <si>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Przebudowa/rozbudowa/budowa drogi wojewódzkiej nr 865 na odcinku Sobiecin - Cieszanów
</t>
    </r>
    <r>
      <rPr>
        <sz val="9"/>
        <rFont val="Arial"/>
        <family val="2"/>
        <charset val="238"/>
      </rPr>
      <t>Program Fundusze Europejskie dla Polski Wschodniej 2021-2027 (WPF)</t>
    </r>
  </si>
  <si>
    <r>
      <t xml:space="preserve">Rozbudowa drogi wojewódzkiej nr 890 Kuźmina - Krościenko na odcinku od m. Liskowate do m. Krościenko
</t>
    </r>
    <r>
      <rPr>
        <sz val="9"/>
        <rFont val="Arial"/>
        <family val="2"/>
        <charset val="238"/>
      </rPr>
      <t>Program Interreg NEXT Polska-Ukraina 2021-2027 (WPF)</t>
    </r>
  </si>
  <si>
    <r>
      <t xml:space="preserve">Łączymy pogranicze przez Duklę
</t>
    </r>
    <r>
      <rPr>
        <sz val="9"/>
        <rFont val="Arial"/>
        <family val="2"/>
        <charset val="238"/>
      </rPr>
      <t>Program Interreg Polska-Słowacja 2021-2027 (WPF)</t>
    </r>
  </si>
  <si>
    <r>
      <t xml:space="preserve">Łączymy pogranicze Karpat Wschodnich
</t>
    </r>
    <r>
      <rPr>
        <sz val="9"/>
        <rFont val="Arial"/>
        <family val="2"/>
        <charset val="238"/>
      </rPr>
      <t>Program Interreg Polska-Słowacja 2021-2027 (WPF)</t>
    </r>
  </si>
  <si>
    <t>III</t>
  </si>
  <si>
    <t>WOJEWÓDZKI URZĄD PRACY W RZESZOWIE</t>
  </si>
  <si>
    <r>
      <t xml:space="preserve">Dotacja celowa na rzecz beneficjentów priorytetu 7 FEP 2021-2027
</t>
    </r>
    <r>
      <rPr>
        <sz val="9"/>
        <rFont val="Arial"/>
        <family val="2"/>
        <charset val="238"/>
      </rPr>
      <t>Program regionalny Fundusze Europejskie dla Podkarpacia 2021-2027 (WPF)</t>
    </r>
    <r>
      <rPr>
        <i/>
        <sz val="9"/>
        <rFont val="Arial"/>
        <family val="2"/>
        <charset val="238"/>
      </rPr>
      <t xml:space="preserve">
</t>
    </r>
  </si>
  <si>
    <r>
      <t xml:space="preserve">Regiony Rewitalizacji Edycja 3.0
</t>
    </r>
    <r>
      <rPr>
        <sz val="9"/>
        <rFont val="Arial"/>
        <family val="2"/>
        <charset val="238"/>
      </rPr>
      <t>Program Pomoc techniczna dla Funduszy Europejskich 2021-2027 (WPF)</t>
    </r>
  </si>
  <si>
    <r>
      <t xml:space="preserve">Pomoc techniczna FEP dla WUP w 2026 roku
</t>
    </r>
    <r>
      <rPr>
        <sz val="9"/>
        <rFont val="Arial"/>
        <family val="2"/>
        <charset val="238"/>
      </rPr>
      <t>Pomoc Techniczna (EFS+) - program regionalny Fundusze Europejskie dla Podkarpacia 2021-2027 (WPF)</t>
    </r>
  </si>
  <si>
    <r>
      <t xml:space="preserve">Aktywizacja zawodowa osób młodych bezrobotnych w wieku 18-29 lat, wsparcie rozwoju przedsiębiorczości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</si>
  <si>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Orientuj się !
</t>
    </r>
    <r>
      <rPr>
        <sz val="9"/>
        <rFont val="Arial"/>
        <family val="2"/>
        <charset val="238"/>
      </rPr>
      <t>Program regionalny Fundusze Europejskie dla Podkarpacia 2021-2027 (WPF)</t>
    </r>
  </si>
  <si>
    <t>3027</t>
  </si>
  <si>
    <r>
      <t xml:space="preserve">Podkarpackie Centrum Integracji Cudzoziemców II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</si>
  <si>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Zwroty w ramach projektu "Pomoc techniczna RPO WP na lata 2014-2020 dla Wojewódzkiego Urzędu Pracy w Rzeszowie na rok 2024"
</t>
    </r>
    <r>
      <rPr>
        <sz val="9"/>
        <color rgb="FFFF0000"/>
        <rFont val="Arial"/>
        <family val="2"/>
        <charset val="238"/>
      </rPr>
      <t>Pomoc Techniczna - Regionalny Program Operacyjny Województwa Podkarpackiego na lata 2014-2020</t>
    </r>
  </si>
  <si>
    <r>
      <t xml:space="preserve">Zwroty dotacji celowych beneficjentów priorytetu 7 FEP 2021-2027
</t>
    </r>
    <r>
      <rPr>
        <sz val="9"/>
        <color rgb="FFFF0000"/>
        <rFont val="Arial"/>
        <family val="2"/>
        <charset val="238"/>
      </rPr>
      <t>program regionalny Fundusze Europejskie dla Podkarpacia 2021-2027</t>
    </r>
    <r>
      <rPr>
        <i/>
        <sz val="9"/>
        <color rgb="FFFF0000"/>
        <rFont val="Arial"/>
        <family val="2"/>
        <charset val="238"/>
      </rPr>
      <t xml:space="preserve">
</t>
    </r>
  </si>
  <si>
    <r>
      <t xml:space="preserve">Zwroty dotacji celowych beneficjentów realizujących projekty w ramach osi VII - IX
</t>
    </r>
    <r>
      <rPr>
        <sz val="9"/>
        <color rgb="FFFF0000"/>
        <rFont val="Arial"/>
        <family val="2"/>
        <charset val="238"/>
      </rPr>
      <t>Regionalny Program Operacyjny Województwa Podkarpackiego na lata 2014-2020</t>
    </r>
    <r>
      <rPr>
        <i/>
        <sz val="9"/>
        <color rgb="FFFF0000"/>
        <rFont val="Arial"/>
        <family val="2"/>
        <charset val="238"/>
      </rPr>
      <t xml:space="preserve">
</t>
    </r>
  </si>
  <si>
    <r>
      <t xml:space="preserve">Zwroty dotacji beneficjentów realizujących projekty w ramach osi I
</t>
    </r>
    <r>
      <rPr>
        <sz val="9"/>
        <color rgb="FFFF0000"/>
        <rFont val="Arial"/>
        <family val="2"/>
        <charset val="238"/>
      </rPr>
      <t>Program Operacyjny Wiedza Edukacja Rozwój na lata 2014-2020</t>
    </r>
  </si>
  <si>
    <r>
      <t xml:space="preserve">Zwroty dotacji beneficjentów realizujących projekty w ramach priorytetów VI-IX
</t>
    </r>
    <r>
      <rPr>
        <sz val="9"/>
        <color rgb="FFFF0000"/>
        <rFont val="Arial"/>
        <family val="2"/>
        <charset val="238"/>
      </rPr>
      <t>Program Operacyjny Kapitał Ludzki</t>
    </r>
  </si>
  <si>
    <r>
      <t xml:space="preserve">Udoskonalanie polityk rozwoju regionalnego wspierających Srebrną Gospodarkę na wyludniających się obszarach (SILVER-UP)
</t>
    </r>
    <r>
      <rPr>
        <sz val="9"/>
        <rFont val="Arial"/>
        <family val="2"/>
        <charset val="238"/>
      </rPr>
      <t xml:space="preserve">Program Interreg Europa 2021-2027 (WPF)
</t>
    </r>
  </si>
  <si>
    <t>IV</t>
  </si>
  <si>
    <t>REGIONALNY OŚRODEK POLITYKI SPOŁECZNEJ W RZESZOWIE</t>
  </si>
  <si>
    <r>
      <t xml:space="preserve">Zwiększenie dostępu do usług wspierających funkcjonowanie dzieci, młodzieży, rodzin biologicznych i pieczy zastępczej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</si>
  <si>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Społeczna równowaga
</t>
    </r>
    <r>
      <rPr>
        <sz val="9"/>
        <rFont val="Arial"/>
        <family val="2"/>
        <charset val="238"/>
      </rPr>
      <t>Program Fundusze Europejskie dla Rozwoju Społecznego 2021-2027 (WPF)</t>
    </r>
  </si>
  <si>
    <t>2917</t>
  </si>
  <si>
    <r>
      <t xml:space="preserve">Socio-economic Integration of Refugees and Migrants (Integracja społeczno-ekonomiczna uchodźców i migrantów)
</t>
    </r>
    <r>
      <rPr>
        <sz val="9"/>
        <rFont val="Arial"/>
        <family val="2"/>
        <charset val="238"/>
      </rPr>
      <t xml:space="preserve">Program Interreg Europa 2021-2027 (WPF)
</t>
    </r>
  </si>
  <si>
    <r>
      <t xml:space="preserve">Women for Science, Technology, Engeneering and Mathematics in Europe (Kobiety dla nauki, technologii, inżynierii i matematyki w Europie)
</t>
    </r>
    <r>
      <rPr>
        <sz val="9"/>
        <rFont val="Arial"/>
        <family val="2"/>
        <charset val="238"/>
      </rPr>
      <t xml:space="preserve">Program Interreg Europa 2021-2027 (WPF)
</t>
    </r>
  </si>
  <si>
    <r>
      <t xml:space="preserve">Poprawa przystępnych cenowo warunków mieszkaniowych i nadzór regionalny na rzecz zrównoważonego rozwoju w Europie (HEROES) 
</t>
    </r>
    <r>
      <rPr>
        <sz val="9"/>
        <rFont val="Arial"/>
        <family val="2"/>
        <charset val="238"/>
      </rPr>
      <t>Program Interreg Europa 2021-2027 (WPF)</t>
    </r>
  </si>
  <si>
    <t>V</t>
  </si>
  <si>
    <t>PODKARPACKI ZESPÓŁ PLACÓWEK WOJEWÓDZKICH W RZESZOWIE</t>
  </si>
  <si>
    <r>
      <t xml:space="preserve">RaP STEAM - robotyka i programowanie w szkołach podstawowych z terenu województwa podkarpackiego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</si>
  <si>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Projekt akredytowany - nr projektu 2025-1-PL01-KA121-SCH-000311081
</t>
    </r>
    <r>
      <rPr>
        <sz val="9"/>
        <rFont val="Arial"/>
        <family val="2"/>
        <charset val="238"/>
      </rPr>
      <t>Erasmus + (WPF)</t>
    </r>
  </si>
  <si>
    <t>4791</t>
  </si>
  <si>
    <t>Tarnobrzeska Szkoła Ćwiczeń
Program regionalny Fundusze Europejskie dla Podkarpacia 2021-2027 (WPF)</t>
  </si>
  <si>
    <t>Zdrowo - cyfrowo w przedszkolu
Krajowy Plan Odbudowy i Zwiększania Odporności (WPF)</t>
  </si>
  <si>
    <t>Zdrowo - cyfrowo w przedszkolu II
Krajowy Plan Odbudowy i Zwiększania Odporności (WPF)</t>
  </si>
  <si>
    <t>Edukacja na cyfrowo
Krajowy Plan Odbudowy i Zwiększania Odporności (WPF)</t>
  </si>
  <si>
    <t>VI</t>
  </si>
  <si>
    <t>ZESPÓŁ PARKÓW KRAJOBRAZOWYCH W PRZEMYŚLU</t>
  </si>
  <si>
    <r>
      <t xml:space="preserve">Zrównoważone obszary chronione jako kluczowa wartość dla dobrobytu człowieka
</t>
    </r>
    <r>
      <rPr>
        <sz val="9"/>
        <rFont val="Arial"/>
        <family val="2"/>
        <charset val="238"/>
      </rPr>
      <t>Program Interreg Europa 2021-2027 (WPF)</t>
    </r>
  </si>
  <si>
    <t>VII</t>
  </si>
  <si>
    <t>ZESPÓŁ KARPACKICH PARKÓW KRAJOBRAZOWYCH W KROŚNIE</t>
  </si>
  <si>
    <t>VIII</t>
  </si>
  <si>
    <t>M-SCKZiU W PRZEMYŚLU</t>
  </si>
  <si>
    <t>IX</t>
  </si>
  <si>
    <t>M-SCKZiU W RZESZOWIE</t>
  </si>
  <si>
    <t>X</t>
  </si>
  <si>
    <t>M-SCKZiU W JAŚLE</t>
  </si>
  <si>
    <r>
      <t xml:space="preserve">Adaptacja Sali gimnastycznej na potrzeby pracowni opiekuna medycznego wraz z remontem przyległych pomieszczeń i doposażeniem pracowni przedmiotowych w Medyczno-Społecznym Centrum Kształcenia Zawodowego i Ustawicznego w Jaśle
</t>
    </r>
    <r>
      <rPr>
        <sz val="9"/>
        <color rgb="FFFF0000"/>
        <rFont val="Arial"/>
        <family val="2"/>
        <charset val="238"/>
      </rPr>
      <t>Program regionalny Fundusze Europejskie dla Podkarpacia 2021-2027 (WPF)</t>
    </r>
  </si>
  <si>
    <t>4347</t>
  </si>
  <si>
    <t>4349</t>
  </si>
  <si>
    <t>RAZEM</t>
  </si>
  <si>
    <t>Realizacja wskazanych zadań i programów: 
a) Konserwacja wybranych muzealiów - 74.000,00 zł,
b)  Święto Parku - 175.000,00zł.</t>
  </si>
  <si>
    <r>
      <t xml:space="preserve">Projekt akredytowany - nr projektu 2024-1-PL01-KA121-SCH-000210624
</t>
    </r>
    <r>
      <rPr>
        <sz val="9"/>
        <rFont val="Arial"/>
        <family val="2"/>
        <charset val="238"/>
      </rPr>
      <t>Erasmus + (WPF)</t>
    </r>
  </si>
  <si>
    <r>
      <t xml:space="preserve">Tworzenie i rozwój bazy dydaktycznej kształcenia zawodowego oraz infrastruktury sportowej w MSCKZiU Rzeszów
</t>
    </r>
    <r>
      <rPr>
        <sz val="9"/>
        <rFont val="Arial"/>
        <family val="2"/>
        <charset val="238"/>
      </rPr>
      <t>Program regionalny Fundusze Europejskie dla Podkarpacia 2021-2027 (WPF)</t>
    </r>
  </si>
  <si>
    <r>
      <t xml:space="preserve">Branżowe Centrum Umiejętności (BCU) w dziedzinie pomocy społecznej
</t>
    </r>
    <r>
      <rPr>
        <sz val="9"/>
        <rFont val="Arial"/>
        <family val="2"/>
        <charset val="238"/>
      </rPr>
      <t>Krajowy Plan Odbudowy i Zwiększania Odporności (WPF)</t>
    </r>
  </si>
  <si>
    <t>Środki pochodzące z budżetu Unii Europejskiej na realizację projektu pn. "Wsparcie rozwoju nowoczesnego kształcenia zawodowego, szkolnictwa wyższego oraz uczenia się przez całe życie" w ramach Krajowego Planu Odbudowy i Zwiększania Odporności</t>
  </si>
  <si>
    <r>
      <t xml:space="preserve">Wsparcie rozwoju nowoczesnego kształcenia zawodowego, szkolnictwa wyższego oraz uczenia się przez całe życie
</t>
    </r>
    <r>
      <rPr>
        <sz val="9"/>
        <rFont val="Arial"/>
        <family val="2"/>
        <charset val="238"/>
      </rPr>
      <t>Krajowy Plan Odbudowy i Zwiększania Odporności (WPF)</t>
    </r>
  </si>
  <si>
    <t>Tabela Nr 1 
do Uchwały Nr XXIII/363/25 Sejmiku 
Województwa Podkarpackiego w Rzeszowie 
z dnia 22 grudnia 2025 r.</t>
  </si>
  <si>
    <t>Tabela nr 2 
do Uchwały Nr XXIII/363/25 Sejmiku 
Województwa Podkarpackiego w Rzeszowie 
z dnia 22 grudnia 2025 r.</t>
  </si>
  <si>
    <t>Tabela Nr 3 do Uchwały Nr XXIII/363/25 Sejmiku 
Województwa Podkarpackiego w Rzeszowie 
z dnia 22 grudnia 2025 r.</t>
  </si>
  <si>
    <t>Załącznik  Nr 1
do Uchwały Nr XXIII/363/25 Sejmiku 
Województwa Podkarpackiego w Rzeszowie 
z dnia 22 grudnia 2025 r.</t>
  </si>
  <si>
    <t>Załącznik  Nr 2
do Uchwały Nr XXIII/363/25 Sejmiku 
Województwa Podkarpackiego w Rzeszowie 
z dnia 22 grudnia 2025 r.</t>
  </si>
  <si>
    <t>Załącznik  Nr 3
do Uchwały Nr XXIII/363/25 Sejmiku 
Województwa Podkarpackiego w Rzeszowie 
z dnia 22 grudnia 2025 r.</t>
  </si>
  <si>
    <t>Załącznik Nr 4
do Uchwały Nr XXIII/363/25 Sejmiku 
Województwa Podkarpackiego w Rzeszowie 
z dnia 22 grudnia 2025 r.</t>
  </si>
  <si>
    <t>Załącznik Nr  5
do Uchwały Nr XXIII/363/25 Sejmiku 
Województwa Podkarpackiego w Rzeszowie 
z dnia 22 grudnia 2025 r.</t>
  </si>
  <si>
    <t>Załącznik Nr 6
do Uchwały Nr XXIII/363/25 Sejmiku 
Województwa Podkarpackiego w Rzeszowie 
z dnia 22 grudnia 2025 r.</t>
  </si>
  <si>
    <t>Załącznik Nr 7
do Uchwały Nr XXIII/363/25 Sejmiku 
Województwa Podkarpackiego w Rzeszowie 
z dnia 22 grudnia 2025 r.</t>
  </si>
  <si>
    <t>Załącznik Nr 8
do Uchwały Nr XXIII/363/25 Sejmiku 
Województwa Podkarpackiego w Rzeszowie 
z dnia 22 grudnia 2025 r.</t>
  </si>
  <si>
    <t>Załącznik Nr 9
do Uchwały Nr XXIII/363/25 Sejmiku 
Województwa Podkarpackiego w Rzeszowie 
z dnia 22 grudnia 2025 r.</t>
  </si>
  <si>
    <t>Załącznik Nr 10
do Uchwały Nr XXIII/363/25 Sejmiku 
Województwa Podkarpackiego w Rzeszowie 
z dnia 22 grudnia 2025 r.</t>
  </si>
  <si>
    <t>Załącznik Nr 11
do Uchwały Nr XXIII/363/25 Sejmiku 
Województwa Podkarpackiego w Rzeszowie 
z dnia 22 grudnia 2025 r.</t>
  </si>
  <si>
    <t>Załącznik Nr 12
do Uchwały Nr XXIII/363/25 Sejmiku 
Województwa Podkarpackiego w Rzeszowie 
z dnia 22 grudnia 2025 r.</t>
  </si>
  <si>
    <t xml:space="preserve">* - w związku, z tym, że dotacje dla gmin na "Dofinansowanie zadań polegających na budowie dróg dla pieszych i rowerów, realizowanych przez Gminy na terenie Województwa w ramach programu regionalnego Fundusze Europejskie dla Podkarpacia 2021-2027" w łącznej kwocie 948.260,00 zł stanowią "wydatki na programy finansowane z udziałem środków UE i źródeł zagranicznych" zostały ujęte również w załączniku nr 8.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</si>
</sst>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rial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i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Arial CE"/>
      <charset val="238"/>
    </font>
    <font>
      <b/>
      <i/>
      <sz val="10"/>
      <color rgb="FFFF0000"/>
      <name val="Arial"/>
      <family val="2"/>
      <charset val="238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i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b/>
      <i/>
      <sz val="10"/>
      <color rgb="FF333333"/>
      <name val="Arial"/>
      <family val="2"/>
      <charset val="238"/>
    </font>
    <font>
      <sz val="10"/>
      <color theme="1"/>
      <name val="Arial CE"/>
      <charset val="238"/>
    </font>
    <font>
      <i/>
      <sz val="8"/>
      <color theme="1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8"/>
      <name val="Arial CE"/>
      <charset val="238"/>
    </font>
    <font>
      <i/>
      <sz val="8"/>
      <name val="Arial"/>
      <family val="2"/>
      <charset val="238"/>
    </font>
    <font>
      <b/>
      <i/>
      <sz val="12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sz val="10"/>
      <name val="Times New Roman CE"/>
      <family val="1"/>
      <charset val="238"/>
    </font>
    <font>
      <sz val="10"/>
      <color rgb="FFFF0000"/>
      <name val="Times New Roman CE"/>
      <family val="1"/>
      <charset val="238"/>
    </font>
    <font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sz val="12"/>
      <name val="Arial"/>
      <family val="2"/>
      <charset val="238"/>
    </font>
    <font>
      <i/>
      <sz val="9"/>
      <name val="Arial"/>
      <family val="2"/>
      <charset val="238"/>
    </font>
    <font>
      <b/>
      <sz val="8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 CE"/>
      <family val="1"/>
      <charset val="238"/>
    </font>
    <font>
      <sz val="11"/>
      <color theme="1"/>
      <name val="Czcionka tekstu podstawowego"/>
      <family val="2"/>
      <charset val="238"/>
    </font>
    <font>
      <i/>
      <sz val="10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8"/>
      <color indexed="8"/>
      <name val="Arial"/>
      <family val="2"/>
      <charset val="238"/>
    </font>
    <font>
      <b/>
      <i/>
      <sz val="14"/>
      <name val="Arial"/>
      <family val="2"/>
      <charset val="238"/>
    </font>
    <font>
      <i/>
      <sz val="14"/>
      <name val="Arial"/>
      <family val="2"/>
      <charset val="238"/>
    </font>
    <font>
      <b/>
      <sz val="9"/>
      <name val="Arial"/>
      <family val="2"/>
      <charset val="238"/>
    </font>
    <font>
      <sz val="10"/>
      <color rgb="FF000000"/>
      <name val="Arial CE"/>
      <charset val="238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sz val="9"/>
      <name val="Arial"/>
      <family val="2"/>
      <charset val="238"/>
    </font>
    <font>
      <b/>
      <sz val="10"/>
      <color rgb="FFFF0000"/>
      <name val="Arial CE"/>
      <charset val="238"/>
    </font>
    <font>
      <b/>
      <i/>
      <sz val="10"/>
      <color rgb="FFFF0000"/>
      <name val="Arial CE"/>
      <charset val="238"/>
    </font>
    <font>
      <b/>
      <i/>
      <sz val="10"/>
      <name val="Arial CE"/>
      <charset val="238"/>
    </font>
    <font>
      <i/>
      <sz val="10"/>
      <name val="Arial CE"/>
      <charset val="238"/>
    </font>
    <font>
      <i/>
      <sz val="10"/>
      <color rgb="FFFF0000"/>
      <name val="Arial CE"/>
      <charset val="238"/>
    </font>
    <font>
      <i/>
      <sz val="12"/>
      <name val="Arial"/>
      <family val="2"/>
      <charset val="238"/>
    </font>
    <font>
      <sz val="10"/>
      <name val="Times New Roman CE"/>
      <charset val="238"/>
    </font>
    <font>
      <b/>
      <sz val="10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sz val="10"/>
      <color theme="1"/>
      <name val="Calibri"/>
      <family val="2"/>
      <charset val="238"/>
      <scheme val="minor"/>
    </font>
    <font>
      <i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b/>
      <sz val="8"/>
      <name val="Czcionka tekstu podstawowego"/>
      <charset val="238"/>
    </font>
    <font>
      <b/>
      <sz val="8"/>
      <name val="Arial CE"/>
      <charset val="238"/>
    </font>
    <font>
      <sz val="8"/>
      <name val="Arial"/>
      <family val="2"/>
      <charset val="238"/>
    </font>
    <font>
      <sz val="9"/>
      <name val="Arial CE"/>
      <charset val="238"/>
    </font>
    <font>
      <b/>
      <i/>
      <sz val="8"/>
      <name val="Arial"/>
      <family val="2"/>
      <charset val="238"/>
    </font>
    <font>
      <b/>
      <i/>
      <sz val="9"/>
      <name val="Arial"/>
      <family val="2"/>
      <charset val="238"/>
    </font>
    <font>
      <sz val="9"/>
      <color rgb="FFFF0000"/>
      <name val="Arial CE"/>
      <charset val="238"/>
    </font>
    <font>
      <sz val="9"/>
      <color rgb="FFFF0000"/>
      <name val="Arial"/>
      <family val="2"/>
      <charset val="238"/>
    </font>
    <font>
      <i/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rgb="FFFF0000"/>
      <name val="Arial CE"/>
      <charset val="238"/>
    </font>
    <font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indexed="9"/>
        <bgColor indexed="0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66"/>
        <bgColor indexed="0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DDDDDD"/>
        <bgColor indexed="64"/>
      </patternFill>
    </fill>
    <fill>
      <patternFill patternType="solid">
        <fgColor rgb="FFC5DF41"/>
        <bgColor indexed="64"/>
      </patternFill>
    </fill>
    <fill>
      <patternFill patternType="solid">
        <fgColor rgb="FFCCCC00"/>
        <bgColor indexed="64"/>
      </patternFill>
    </fill>
  </fills>
  <borders count="20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8"/>
      </top>
      <bottom style="thin">
        <color auto="1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49" fillId="0" borderId="0"/>
    <xf numFmtId="0" fontId="54" fillId="0" borderId="0" applyNumberFormat="0" applyFill="0" applyBorder="0" applyAlignment="0" applyProtection="0">
      <alignment vertical="top"/>
    </xf>
    <xf numFmtId="0" fontId="6" fillId="0" borderId="0"/>
    <xf numFmtId="0" fontId="58" fillId="0" borderId="0" applyNumberFormat="0" applyBorder="0" applyProtection="0"/>
    <xf numFmtId="0" fontId="70" fillId="0" borderId="0"/>
    <xf numFmtId="0" fontId="6" fillId="0" borderId="0"/>
  </cellStyleXfs>
  <cellXfs count="6138">
    <xf numFmtId="0" fontId="0" fillId="0" borderId="0" xfId="0"/>
    <xf numFmtId="0" fontId="3" fillId="0" borderId="0" xfId="2" applyFont="1"/>
    <xf numFmtId="0" fontId="2" fillId="0" borderId="0" xfId="2"/>
    <xf numFmtId="0" fontId="2" fillId="6" borderId="0" xfId="2" applyFill="1"/>
    <xf numFmtId="0" fontId="5" fillId="0" borderId="0" xfId="2" applyFont="1"/>
    <xf numFmtId="0" fontId="2" fillId="4" borderId="0" xfId="2" applyFill="1"/>
    <xf numFmtId="3" fontId="9" fillId="0" borderId="0" xfId="2" applyNumberFormat="1" applyFont="1" applyAlignment="1">
      <alignment horizontal="right" vertical="center"/>
    </xf>
    <xf numFmtId="3" fontId="8" fillId="0" borderId="0" xfId="2" applyNumberFormat="1" applyFont="1" applyAlignment="1">
      <alignment horizontal="right" vertical="center"/>
    </xf>
    <xf numFmtId="0" fontId="11" fillId="0" borderId="0" xfId="2" applyFont="1"/>
    <xf numFmtId="3" fontId="9" fillId="0" borderId="0" xfId="3" applyNumberFormat="1" applyFont="1" applyBorder="1" applyAlignment="1">
      <alignment horizontal="right" vertical="center"/>
    </xf>
    <xf numFmtId="0" fontId="12" fillId="0" borderId="0" xfId="2" applyFont="1"/>
    <xf numFmtId="0" fontId="11" fillId="6" borderId="0" xfId="2" applyFont="1" applyFill="1"/>
    <xf numFmtId="0" fontId="11" fillId="7" borderId="0" xfId="2" applyFont="1" applyFill="1"/>
    <xf numFmtId="0" fontId="11" fillId="4" borderId="0" xfId="2" applyFont="1" applyFill="1"/>
    <xf numFmtId="10" fontId="4" fillId="3" borderId="12" xfId="1" applyNumberFormat="1" applyFont="1" applyFill="1" applyBorder="1" applyAlignment="1">
      <alignment horizontal="right" vertical="center"/>
    </xf>
    <xf numFmtId="0" fontId="18" fillId="0" borderId="0" xfId="2" applyFont="1"/>
    <xf numFmtId="0" fontId="13" fillId="0" borderId="0" xfId="2" applyFont="1" applyAlignment="1">
      <alignment horizontal="center"/>
    </xf>
    <xf numFmtId="0" fontId="1" fillId="0" borderId="0" xfId="2" applyFont="1"/>
    <xf numFmtId="3" fontId="8" fillId="0" borderId="1" xfId="2" applyNumberFormat="1" applyFont="1" applyBorder="1" applyAlignment="1">
      <alignment horizontal="right" vertical="center"/>
    </xf>
    <xf numFmtId="0" fontId="3" fillId="6" borderId="0" xfId="2" applyFont="1" applyFill="1"/>
    <xf numFmtId="0" fontId="2" fillId="0" borderId="17" xfId="2" applyBorder="1"/>
    <xf numFmtId="3" fontId="8" fillId="0" borderId="32" xfId="2" applyNumberFormat="1" applyFont="1" applyBorder="1" applyAlignment="1">
      <alignment horizontal="left" vertical="center"/>
    </xf>
    <xf numFmtId="3" fontId="8" fillId="0" borderId="32" xfId="2" applyNumberFormat="1" applyFont="1" applyBorder="1" applyAlignment="1">
      <alignment horizontal="right" vertical="center"/>
    </xf>
    <xf numFmtId="0" fontId="17" fillId="6" borderId="32" xfId="2" quotePrefix="1" applyFont="1" applyFill="1" applyBorder="1" applyAlignment="1">
      <alignment horizontal="left" vertical="center" wrapText="1"/>
    </xf>
    <xf numFmtId="0" fontId="17" fillId="6" borderId="32" xfId="2" applyFont="1" applyFill="1" applyBorder="1" applyAlignment="1">
      <alignment vertical="center" wrapText="1"/>
    </xf>
    <xf numFmtId="49" fontId="17" fillId="6" borderId="32" xfId="2" quotePrefix="1" applyNumberFormat="1" applyFont="1" applyFill="1" applyBorder="1" applyAlignment="1">
      <alignment horizontal="center" vertical="center" wrapText="1"/>
    </xf>
    <xf numFmtId="0" fontId="17" fillId="6" borderId="32" xfId="2" applyFont="1" applyFill="1" applyBorder="1" applyAlignment="1">
      <alignment horizontal="center" vertical="center" wrapText="1"/>
    </xf>
    <xf numFmtId="0" fontId="14" fillId="4" borderId="32" xfId="2" applyFont="1" applyFill="1" applyBorder="1" applyAlignment="1">
      <alignment vertical="center" wrapText="1"/>
    </xf>
    <xf numFmtId="0" fontId="14" fillId="4" borderId="32" xfId="2" applyFont="1" applyFill="1" applyBorder="1" applyAlignment="1">
      <alignment horizontal="center" vertical="center" wrapText="1"/>
    </xf>
    <xf numFmtId="0" fontId="14" fillId="5" borderId="32" xfId="2" applyFont="1" applyFill="1" applyBorder="1" applyAlignment="1">
      <alignment horizontal="center" vertical="center" wrapText="1"/>
    </xf>
    <xf numFmtId="0" fontId="15" fillId="5" borderId="32" xfId="2" applyFont="1" applyFill="1" applyBorder="1" applyAlignment="1">
      <alignment horizontal="center" vertical="center" wrapText="1"/>
    </xf>
    <xf numFmtId="3" fontId="15" fillId="5" borderId="32" xfId="2" applyNumberFormat="1" applyFont="1" applyFill="1" applyBorder="1" applyAlignment="1">
      <alignment horizontal="right" vertical="center"/>
    </xf>
    <xf numFmtId="0" fontId="17" fillId="0" borderId="32" xfId="2" applyFont="1" applyBorder="1" applyAlignment="1">
      <alignment vertical="center" wrapText="1"/>
    </xf>
    <xf numFmtId="0" fontId="17" fillId="6" borderId="32" xfId="2" quotePrefix="1" applyFont="1" applyFill="1" applyBorder="1" applyAlignment="1">
      <alignment vertical="center" wrapText="1"/>
    </xf>
    <xf numFmtId="0" fontId="17" fillId="0" borderId="32" xfId="2" quotePrefix="1" applyFont="1" applyBorder="1" applyAlignment="1">
      <alignment vertical="center" wrapText="1"/>
    </xf>
    <xf numFmtId="10" fontId="8" fillId="4" borderId="32" xfId="1" applyNumberFormat="1" applyFont="1" applyFill="1" applyBorder="1" applyAlignment="1">
      <alignment horizontal="right" vertical="center"/>
    </xf>
    <xf numFmtId="0" fontId="17" fillId="0" borderId="32" xfId="4" applyFont="1" applyBorder="1" applyAlignment="1">
      <alignment horizontal="center" vertical="center" wrapText="1"/>
    </xf>
    <xf numFmtId="0" fontId="17" fillId="6" borderId="32" xfId="4" quotePrefix="1" applyFont="1" applyFill="1" applyBorder="1" applyAlignment="1">
      <alignment horizontal="left" vertical="center" wrapText="1"/>
    </xf>
    <xf numFmtId="0" fontId="17" fillId="6" borderId="32" xfId="4" applyFont="1" applyFill="1" applyBorder="1" applyAlignment="1">
      <alignment horizontal="center" vertical="center" wrapText="1"/>
    </xf>
    <xf numFmtId="49" fontId="19" fillId="0" borderId="32" xfId="4" applyNumberFormat="1" applyFont="1" applyBorder="1" applyAlignment="1">
      <alignment horizontal="center" vertical="center" wrapText="1"/>
    </xf>
    <xf numFmtId="0" fontId="17" fillId="0" borderId="32" xfId="4" applyFont="1" applyBorder="1" applyAlignment="1">
      <alignment vertical="center" wrapText="1"/>
    </xf>
    <xf numFmtId="10" fontId="4" fillId="4" borderId="32" xfId="1" applyNumberFormat="1" applyFont="1" applyFill="1" applyBorder="1" applyAlignment="1">
      <alignment horizontal="right" vertical="center"/>
    </xf>
    <xf numFmtId="10" fontId="7" fillId="5" borderId="32" xfId="1" applyNumberFormat="1" applyFont="1" applyFill="1" applyBorder="1" applyAlignment="1">
      <alignment horizontal="right" vertical="center"/>
    </xf>
    <xf numFmtId="0" fontId="7" fillId="6" borderId="32" xfId="2" applyFont="1" applyFill="1" applyBorder="1" applyAlignment="1">
      <alignment horizontal="center" vertical="center" wrapText="1"/>
    </xf>
    <xf numFmtId="49" fontId="8" fillId="6" borderId="32" xfId="2" applyNumberFormat="1" applyFont="1" applyFill="1" applyBorder="1" applyAlignment="1">
      <alignment horizontal="center" vertical="center" wrapText="1"/>
    </xf>
    <xf numFmtId="10" fontId="8" fillId="0" borderId="32" xfId="1" applyNumberFormat="1" applyFont="1" applyFill="1" applyBorder="1" applyAlignment="1">
      <alignment horizontal="right" vertical="center"/>
    </xf>
    <xf numFmtId="10" fontId="8" fillId="5" borderId="32" xfId="1" applyNumberFormat="1" applyFont="1" applyFill="1" applyBorder="1" applyAlignment="1">
      <alignment horizontal="right" vertical="center"/>
    </xf>
    <xf numFmtId="0" fontId="15" fillId="0" borderId="32" xfId="2" applyFont="1" applyBorder="1" applyAlignment="1">
      <alignment horizontal="center" vertical="center" wrapText="1"/>
    </xf>
    <xf numFmtId="0" fontId="4" fillId="3" borderId="32" xfId="4" applyFont="1" applyFill="1" applyBorder="1" applyAlignment="1">
      <alignment vertical="center" wrapText="1"/>
    </xf>
    <xf numFmtId="10" fontId="7" fillId="6" borderId="32" xfId="1" applyNumberFormat="1" applyFont="1" applyFill="1" applyBorder="1" applyAlignment="1">
      <alignment horizontal="right" vertical="center"/>
    </xf>
    <xf numFmtId="49" fontId="7" fillId="5" borderId="32" xfId="4" applyNumberFormat="1" applyFont="1" applyFill="1" applyBorder="1" applyAlignment="1">
      <alignment horizontal="center" vertical="center" wrapText="1"/>
    </xf>
    <xf numFmtId="0" fontId="4" fillId="4" borderId="32" xfId="4" applyFont="1" applyFill="1" applyBorder="1" applyAlignment="1">
      <alignment vertical="center" wrapText="1"/>
    </xf>
    <xf numFmtId="49" fontId="17" fillId="6" borderId="32" xfId="4" applyNumberFormat="1" applyFont="1" applyFill="1" applyBorder="1" applyAlignment="1">
      <alignment horizontal="center" vertical="center" wrapText="1"/>
    </xf>
    <xf numFmtId="0" fontId="8" fillId="0" borderId="41" xfId="2" applyFont="1" applyBorder="1" applyAlignment="1">
      <alignment vertical="center" wrapText="1"/>
    </xf>
    <xf numFmtId="0" fontId="8" fillId="0" borderId="29" xfId="2" applyFont="1" applyBorder="1" applyAlignment="1">
      <alignment vertical="center" wrapText="1"/>
    </xf>
    <xf numFmtId="0" fontId="4" fillId="0" borderId="29" xfId="2" applyFont="1" applyBorder="1" applyAlignment="1">
      <alignment vertical="center" wrapText="1"/>
    </xf>
    <xf numFmtId="0" fontId="8" fillId="0" borderId="30" xfId="2" applyFont="1" applyBorder="1" applyAlignment="1">
      <alignment vertical="center" wrapText="1"/>
    </xf>
    <xf numFmtId="0" fontId="8" fillId="6" borderId="29" xfId="4" applyFont="1" applyFill="1" applyBorder="1" applyAlignment="1">
      <alignment vertical="center" wrapText="1"/>
    </xf>
    <xf numFmtId="0" fontId="8" fillId="6" borderId="30" xfId="4" applyFont="1" applyFill="1" applyBorder="1" applyAlignment="1">
      <alignment vertical="center" wrapText="1"/>
    </xf>
    <xf numFmtId="0" fontId="8" fillId="0" borderId="29" xfId="4" applyFont="1" applyBorder="1" applyAlignment="1">
      <alignment vertical="center" wrapText="1"/>
    </xf>
    <xf numFmtId="0" fontId="8" fillId="0" borderId="29" xfId="4" applyFont="1" applyBorder="1" applyAlignment="1">
      <alignment horizontal="center" vertical="center" wrapText="1"/>
    </xf>
    <xf numFmtId="0" fontId="4" fillId="0" borderId="29" xfId="4" applyFont="1" applyBorder="1" applyAlignment="1">
      <alignment vertical="center" wrapText="1"/>
    </xf>
    <xf numFmtId="0" fontId="4" fillId="6" borderId="29" xfId="4" applyFont="1" applyFill="1" applyBorder="1" applyAlignment="1">
      <alignment vertical="center" wrapText="1"/>
    </xf>
    <xf numFmtId="0" fontId="4" fillId="6" borderId="30" xfId="4" applyFont="1" applyFill="1" applyBorder="1" applyAlignment="1">
      <alignment vertical="center" wrapText="1"/>
    </xf>
    <xf numFmtId="0" fontId="15" fillId="6" borderId="32" xfId="4" applyFont="1" applyFill="1" applyBorder="1" applyAlignment="1">
      <alignment horizontal="left" vertical="center" wrapText="1"/>
    </xf>
    <xf numFmtId="0" fontId="17" fillId="6" borderId="32" xfId="4" applyFont="1" applyFill="1" applyBorder="1" applyAlignment="1">
      <alignment horizontal="left" vertical="center" wrapText="1"/>
    </xf>
    <xf numFmtId="0" fontId="14" fillId="4" borderId="32" xfId="4" applyFont="1" applyFill="1" applyBorder="1" applyAlignment="1">
      <alignment horizontal="center" vertical="center" wrapText="1"/>
    </xf>
    <xf numFmtId="0" fontId="14" fillId="4" borderId="32" xfId="4" applyFont="1" applyFill="1" applyBorder="1" applyAlignment="1">
      <alignment horizontal="left" vertical="center" wrapText="1"/>
    </xf>
    <xf numFmtId="49" fontId="17" fillId="0" borderId="32" xfId="4" applyNumberFormat="1" applyFont="1" applyBorder="1" applyAlignment="1">
      <alignment horizontal="center" vertical="center" wrapText="1"/>
    </xf>
    <xf numFmtId="0" fontId="14" fillId="4" borderId="32" xfId="4" applyFont="1" applyFill="1" applyBorder="1" applyAlignment="1">
      <alignment vertical="center" wrapText="1"/>
    </xf>
    <xf numFmtId="0" fontId="16" fillId="3" borderId="23" xfId="4" applyFont="1" applyFill="1" applyBorder="1" applyAlignment="1">
      <alignment horizontal="center" vertical="center" wrapText="1"/>
    </xf>
    <xf numFmtId="0" fontId="16" fillId="9" borderId="32" xfId="4" applyFont="1" applyFill="1" applyBorder="1" applyAlignment="1">
      <alignment horizontal="center" vertical="center" wrapText="1"/>
    </xf>
    <xf numFmtId="0" fontId="16" fillId="9" borderId="32" xfId="4" applyFont="1" applyFill="1" applyBorder="1" applyAlignment="1">
      <alignment vertical="center" wrapText="1"/>
    </xf>
    <xf numFmtId="49" fontId="14" fillId="4" borderId="32" xfId="2" applyNumberFormat="1" applyFont="1" applyFill="1" applyBorder="1" applyAlignment="1">
      <alignment horizontal="center" vertical="center" wrapText="1"/>
    </xf>
    <xf numFmtId="0" fontId="15" fillId="5" borderId="32" xfId="2" applyFont="1" applyFill="1" applyBorder="1" applyAlignment="1">
      <alignment vertical="center" wrapText="1"/>
    </xf>
    <xf numFmtId="49" fontId="17" fillId="6" borderId="32" xfId="2" applyNumberFormat="1" applyFont="1" applyFill="1" applyBorder="1" applyAlignment="1">
      <alignment horizontal="center" vertical="center" wrapText="1"/>
    </xf>
    <xf numFmtId="0" fontId="17" fillId="0" borderId="32" xfId="2" quotePrefix="1" applyFont="1" applyBorder="1" applyAlignment="1">
      <alignment horizontal="left" vertical="center" wrapText="1"/>
    </xf>
    <xf numFmtId="0" fontId="17" fillId="6" borderId="32" xfId="2" quotePrefix="1" applyFont="1" applyFill="1" applyBorder="1" applyAlignment="1">
      <alignment horizontal="center" vertical="center" wrapText="1"/>
    </xf>
    <xf numFmtId="49" fontId="14" fillId="0" borderId="32" xfId="2" applyNumberFormat="1" applyFont="1" applyBorder="1" applyAlignment="1">
      <alignment horizontal="center" vertical="center" wrapText="1"/>
    </xf>
    <xf numFmtId="49" fontId="14" fillId="0" borderId="32" xfId="2" applyNumberFormat="1" applyFont="1" applyBorder="1" applyAlignment="1">
      <alignment vertical="center" wrapText="1"/>
    </xf>
    <xf numFmtId="49" fontId="16" fillId="3" borderId="23" xfId="2" applyNumberFormat="1" applyFont="1" applyFill="1" applyBorder="1" applyAlignment="1">
      <alignment horizontal="center" vertical="center" wrapText="1"/>
    </xf>
    <xf numFmtId="49" fontId="16" fillId="3" borderId="32" xfId="2" applyNumberFormat="1" applyFont="1" applyFill="1" applyBorder="1" applyAlignment="1">
      <alignment horizontal="center" vertical="center" wrapText="1"/>
    </xf>
    <xf numFmtId="49" fontId="16" fillId="3" borderId="32" xfId="2" applyNumberFormat="1" applyFont="1" applyFill="1" applyBorder="1" applyAlignment="1">
      <alignment horizontal="left" vertical="center" wrapText="1"/>
    </xf>
    <xf numFmtId="0" fontId="16" fillId="3" borderId="23" xfId="2" applyFont="1" applyFill="1" applyBorder="1" applyAlignment="1">
      <alignment horizontal="center" vertical="center" wrapText="1"/>
    </xf>
    <xf numFmtId="0" fontId="16" fillId="3" borderId="32" xfId="2" applyFont="1" applyFill="1" applyBorder="1" applyAlignment="1">
      <alignment horizontal="center" vertical="center" wrapText="1"/>
    </xf>
    <xf numFmtId="0" fontId="16" fillId="3" borderId="32" xfId="2" applyFont="1" applyFill="1" applyBorder="1" applyAlignment="1">
      <alignment vertical="center" wrapText="1"/>
    </xf>
    <xf numFmtId="0" fontId="17" fillId="0" borderId="41" xfId="2" applyFont="1" applyBorder="1" applyAlignment="1">
      <alignment vertical="center" wrapText="1"/>
    </xf>
    <xf numFmtId="0" fontId="17" fillId="0" borderId="29" xfId="2" applyFont="1" applyBorder="1" applyAlignment="1">
      <alignment vertical="center" wrapText="1"/>
    </xf>
    <xf numFmtId="49" fontId="17" fillId="0" borderId="32" xfId="2" applyNumberFormat="1" applyFont="1" applyBorder="1" applyAlignment="1">
      <alignment horizontal="center" vertical="center" wrapText="1"/>
    </xf>
    <xf numFmtId="0" fontId="14" fillId="4" borderId="32" xfId="2" applyFont="1" applyFill="1" applyBorder="1" applyAlignment="1">
      <alignment horizontal="left" vertical="center" wrapText="1"/>
    </xf>
    <xf numFmtId="0" fontId="17" fillId="4" borderId="32" xfId="2" quotePrefix="1" applyFont="1" applyFill="1" applyBorder="1" applyAlignment="1">
      <alignment horizontal="center" vertical="center" wrapText="1"/>
    </xf>
    <xf numFmtId="0" fontId="17" fillId="5" borderId="32" xfId="2" quotePrefix="1" applyFont="1" applyFill="1" applyBorder="1" applyAlignment="1">
      <alignment horizontal="center" vertical="center" wrapText="1"/>
    </xf>
    <xf numFmtId="0" fontId="16" fillId="0" borderId="41" xfId="2" applyFont="1" applyBorder="1" applyAlignment="1">
      <alignment vertical="center" wrapText="1"/>
    </xf>
    <xf numFmtId="0" fontId="16" fillId="0" borderId="29" xfId="2" applyFont="1" applyBorder="1" applyAlignment="1">
      <alignment vertical="center" wrapText="1"/>
    </xf>
    <xf numFmtId="49" fontId="15" fillId="5" borderId="32" xfId="2" applyNumberFormat="1" applyFont="1" applyFill="1" applyBorder="1" applyAlignment="1">
      <alignment vertical="center" wrapText="1"/>
    </xf>
    <xf numFmtId="0" fontId="16" fillId="3" borderId="32" xfId="2" applyFont="1" applyFill="1" applyBorder="1" applyAlignment="1">
      <alignment horizontal="left" vertical="center" wrapText="1"/>
    </xf>
    <xf numFmtId="49" fontId="15" fillId="5" borderId="32" xfId="2" quotePrefix="1" applyNumberFormat="1" applyFont="1" applyFill="1" applyBorder="1" applyAlignment="1">
      <alignment horizontal="center" vertical="center" wrapText="1"/>
    </xf>
    <xf numFmtId="0" fontId="14" fillId="3" borderId="32" xfId="2" applyFont="1" applyFill="1" applyBorder="1" applyAlignment="1">
      <alignment horizontal="center" vertical="center" wrapText="1"/>
    </xf>
    <xf numFmtId="0" fontId="14" fillId="4" borderId="32" xfId="2" quotePrefix="1" applyFont="1" applyFill="1" applyBorder="1" applyAlignment="1">
      <alignment horizontal="left" vertical="center" wrapText="1"/>
    </xf>
    <xf numFmtId="0" fontId="15" fillId="4" borderId="32" xfId="2" quotePrefix="1" applyFont="1" applyFill="1" applyBorder="1" applyAlignment="1">
      <alignment horizontal="left" vertical="center" wrapText="1"/>
    </xf>
    <xf numFmtId="0" fontId="14" fillId="6" borderId="32" xfId="2" applyFont="1" applyFill="1" applyBorder="1" applyAlignment="1">
      <alignment horizontal="center" vertical="center" wrapText="1"/>
    </xf>
    <xf numFmtId="3" fontId="17" fillId="0" borderId="32" xfId="2" applyNumberFormat="1" applyFont="1" applyBorder="1" applyAlignment="1">
      <alignment horizontal="right" vertical="center"/>
    </xf>
    <xf numFmtId="0" fontId="16" fillId="3" borderId="32" xfId="4" applyFont="1" applyFill="1" applyBorder="1" applyAlignment="1">
      <alignment horizontal="center" vertical="center" wrapText="1"/>
    </xf>
    <xf numFmtId="0" fontId="16" fillId="3" borderId="32" xfId="4" applyFont="1" applyFill="1" applyBorder="1" applyAlignment="1">
      <alignment vertical="center" wrapText="1"/>
    </xf>
    <xf numFmtId="0" fontId="17" fillId="6" borderId="32" xfId="4" applyFont="1" applyFill="1" applyBorder="1" applyAlignment="1">
      <alignment vertical="center" wrapText="1"/>
    </xf>
    <xf numFmtId="0" fontId="17" fillId="0" borderId="32" xfId="0" applyFont="1" applyBorder="1" applyAlignment="1">
      <alignment vertical="center" wrapText="1"/>
    </xf>
    <xf numFmtId="0" fontId="15" fillId="5" borderId="32" xfId="4" applyFont="1" applyFill="1" applyBorder="1" applyAlignment="1">
      <alignment horizontal="center" vertical="center" wrapText="1"/>
    </xf>
    <xf numFmtId="0" fontId="16" fillId="0" borderId="41" xfId="4" applyFont="1" applyBorder="1" applyAlignment="1">
      <alignment vertical="center" wrapText="1"/>
    </xf>
    <xf numFmtId="0" fontId="16" fillId="0" borderId="29" xfId="4" applyFont="1" applyBorder="1" applyAlignment="1">
      <alignment vertical="center" wrapText="1"/>
    </xf>
    <xf numFmtId="49" fontId="15" fillId="5" borderId="32" xfId="4" applyNumberFormat="1" applyFont="1" applyFill="1" applyBorder="1" applyAlignment="1">
      <alignment horizontal="center" vertical="center" wrapText="1"/>
    </xf>
    <xf numFmtId="0" fontId="16" fillId="8" borderId="23" xfId="4" applyFont="1" applyFill="1" applyBorder="1" applyAlignment="1">
      <alignment horizontal="center" vertical="center" wrapText="1"/>
    </xf>
    <xf numFmtId="0" fontId="16" fillId="8" borderId="32" xfId="4" applyFont="1" applyFill="1" applyBorder="1" applyAlignment="1">
      <alignment horizontal="center" vertical="center" wrapText="1"/>
    </xf>
    <xf numFmtId="0" fontId="16" fillId="8" borderId="32" xfId="4" applyFont="1" applyFill="1" applyBorder="1" applyAlignment="1">
      <alignment vertical="center" wrapText="1"/>
    </xf>
    <xf numFmtId="0" fontId="7" fillId="0" borderId="39" xfId="4" applyFont="1" applyBorder="1" applyAlignment="1">
      <alignment vertical="center" wrapText="1"/>
    </xf>
    <xf numFmtId="0" fontId="15" fillId="0" borderId="32" xfId="4" applyFont="1" applyBorder="1" applyAlignment="1">
      <alignment vertical="center" wrapText="1"/>
    </xf>
    <xf numFmtId="0" fontId="16" fillId="6" borderId="41" xfId="4" applyFont="1" applyFill="1" applyBorder="1" applyAlignment="1">
      <alignment horizontal="center" vertical="center" wrapText="1"/>
    </xf>
    <xf numFmtId="0" fontId="16" fillId="6" borderId="29" xfId="4" applyFont="1" applyFill="1" applyBorder="1" applyAlignment="1">
      <alignment vertical="center" wrapText="1"/>
    </xf>
    <xf numFmtId="0" fontId="16" fillId="6" borderId="32" xfId="4" applyFont="1" applyFill="1" applyBorder="1" applyAlignment="1">
      <alignment vertical="center" wrapText="1"/>
    </xf>
    <xf numFmtId="0" fontId="7" fillId="6" borderId="38" xfId="4" applyFont="1" applyFill="1" applyBorder="1" applyAlignment="1">
      <alignment vertical="center" wrapText="1"/>
    </xf>
    <xf numFmtId="0" fontId="7" fillId="6" borderId="39" xfId="4" applyFont="1" applyFill="1" applyBorder="1" applyAlignment="1">
      <alignment vertical="center" wrapText="1"/>
    </xf>
    <xf numFmtId="0" fontId="15" fillId="6" borderId="38" xfId="4" applyFont="1" applyFill="1" applyBorder="1" applyAlignment="1">
      <alignment vertical="center" wrapText="1"/>
    </xf>
    <xf numFmtId="0" fontId="15" fillId="6" borderId="39" xfId="4" applyFont="1" applyFill="1" applyBorder="1" applyAlignment="1">
      <alignment vertical="center" wrapText="1"/>
    </xf>
    <xf numFmtId="0" fontId="16" fillId="3" borderId="23" xfId="2" applyFont="1" applyFill="1" applyBorder="1" applyAlignment="1">
      <alignment horizontal="center"/>
    </xf>
    <xf numFmtId="0" fontId="16" fillId="4" borderId="32" xfId="4" applyFont="1" applyFill="1" applyBorder="1" applyAlignment="1">
      <alignment horizontal="center" vertical="center" wrapText="1"/>
    </xf>
    <xf numFmtId="0" fontId="16" fillId="4" borderId="32" xfId="4" applyFont="1" applyFill="1" applyBorder="1" applyAlignment="1">
      <alignment vertical="center" wrapText="1"/>
    </xf>
    <xf numFmtId="10" fontId="15" fillId="5" borderId="32" xfId="1" applyNumberFormat="1" applyFont="1" applyFill="1" applyBorder="1" applyAlignment="1">
      <alignment horizontal="right" vertical="center"/>
    </xf>
    <xf numFmtId="10" fontId="17" fillId="5" borderId="32" xfId="1" applyNumberFormat="1" applyFont="1" applyFill="1" applyBorder="1" applyAlignment="1">
      <alignment horizontal="right" vertical="center"/>
    </xf>
    <xf numFmtId="0" fontId="17" fillId="0" borderId="29" xfId="4" applyFont="1" applyBorder="1" applyAlignment="1">
      <alignment vertical="center" wrapText="1"/>
    </xf>
    <xf numFmtId="10" fontId="16" fillId="4" borderId="32" xfId="1" applyNumberFormat="1" applyFont="1" applyFill="1" applyBorder="1" applyAlignment="1">
      <alignment horizontal="right" vertical="center"/>
    </xf>
    <xf numFmtId="0" fontId="17" fillId="6" borderId="29" xfId="4" applyFont="1" applyFill="1" applyBorder="1" applyAlignment="1">
      <alignment vertical="center" wrapText="1"/>
    </xf>
    <xf numFmtId="0" fontId="17" fillId="5" borderId="32" xfId="4" applyFont="1" applyFill="1" applyBorder="1" applyAlignment="1">
      <alignment horizontal="center" vertical="center" wrapText="1"/>
    </xf>
    <xf numFmtId="4" fontId="8" fillId="0" borderId="0" xfId="2" applyNumberFormat="1" applyFont="1" applyAlignment="1">
      <alignment horizontal="right" vertical="center"/>
    </xf>
    <xf numFmtId="4" fontId="8" fillId="0" borderId="32" xfId="2" applyNumberFormat="1" applyFont="1" applyBorder="1" applyAlignment="1">
      <alignment horizontal="right" vertical="center"/>
    </xf>
    <xf numFmtId="4" fontId="17" fillId="6" borderId="32" xfId="2" applyNumberFormat="1" applyFont="1" applyFill="1" applyBorder="1" applyAlignment="1">
      <alignment horizontal="right" vertical="center"/>
    </xf>
    <xf numFmtId="4" fontId="15" fillId="5" borderId="32" xfId="2" applyNumberFormat="1" applyFont="1" applyFill="1" applyBorder="1" applyAlignment="1">
      <alignment horizontal="right" vertical="center"/>
    </xf>
    <xf numFmtId="0" fontId="7" fillId="0" borderId="38" xfId="2" applyFont="1" applyBorder="1" applyAlignment="1">
      <alignment vertical="center" wrapText="1"/>
    </xf>
    <xf numFmtId="0" fontId="7" fillId="0" borderId="39" xfId="2" applyFont="1" applyBorder="1" applyAlignment="1">
      <alignment vertical="center" wrapText="1"/>
    </xf>
    <xf numFmtId="0" fontId="15" fillId="6" borderId="38" xfId="2" applyFont="1" applyFill="1" applyBorder="1" applyAlignment="1">
      <alignment vertical="center" wrapText="1"/>
    </xf>
    <xf numFmtId="0" fontId="15" fillId="0" borderId="38" xfId="2" applyFont="1" applyBorder="1" applyAlignment="1">
      <alignment vertical="center" wrapText="1"/>
    </xf>
    <xf numFmtId="0" fontId="15" fillId="0" borderId="39" xfId="2" applyFont="1" applyBorder="1" applyAlignment="1">
      <alignment vertical="center" wrapText="1"/>
    </xf>
    <xf numFmtId="0" fontId="14" fillId="0" borderId="38" xfId="2" applyFont="1" applyBorder="1" applyAlignment="1">
      <alignment vertical="center" wrapText="1"/>
    </xf>
    <xf numFmtId="0" fontId="14" fillId="0" borderId="34" xfId="2" applyFont="1" applyBorder="1" applyAlignment="1">
      <alignment vertical="center" wrapText="1"/>
    </xf>
    <xf numFmtId="0" fontId="10" fillId="6" borderId="39" xfId="4" applyFont="1" applyFill="1" applyBorder="1" applyAlignment="1">
      <alignment vertical="center" wrapText="1"/>
    </xf>
    <xf numFmtId="4" fontId="19" fillId="0" borderId="32" xfId="2" applyNumberFormat="1" applyFont="1" applyBorder="1" applyAlignment="1">
      <alignment horizontal="right" vertical="center"/>
    </xf>
    <xf numFmtId="10" fontId="19" fillId="0" borderId="32" xfId="1" applyNumberFormat="1" applyFont="1" applyFill="1" applyBorder="1" applyAlignment="1">
      <alignment horizontal="right" vertical="center"/>
    </xf>
    <xf numFmtId="4" fontId="17" fillId="0" borderId="32" xfId="2" applyNumberFormat="1" applyFont="1" applyBorder="1" applyAlignment="1">
      <alignment horizontal="right" vertical="center"/>
    </xf>
    <xf numFmtId="10" fontId="17" fillId="0" borderId="32" xfId="1" applyNumberFormat="1" applyFont="1" applyFill="1" applyBorder="1" applyAlignment="1">
      <alignment horizontal="right" vertical="center"/>
    </xf>
    <xf numFmtId="10" fontId="17" fillId="6" borderId="32" xfId="1" applyNumberFormat="1" applyFont="1" applyFill="1" applyBorder="1" applyAlignment="1">
      <alignment horizontal="right" vertical="center"/>
    </xf>
    <xf numFmtId="0" fontId="19" fillId="0" borderId="32" xfId="2" quotePrefix="1" applyFont="1" applyBorder="1" applyAlignment="1">
      <alignment vertical="center" wrapText="1"/>
    </xf>
    <xf numFmtId="0" fontId="19" fillId="6" borderId="32" xfId="2" quotePrefix="1" applyFont="1" applyFill="1" applyBorder="1" applyAlignment="1">
      <alignment horizontal="center" vertical="center" wrapText="1"/>
    </xf>
    <xf numFmtId="0" fontId="20" fillId="3" borderId="23" xfId="2" applyFont="1" applyFill="1" applyBorder="1" applyAlignment="1">
      <alignment horizontal="center" vertical="center" wrapText="1"/>
    </xf>
    <xf numFmtId="0" fontId="20" fillId="3" borderId="32" xfId="2" applyFont="1" applyFill="1" applyBorder="1" applyAlignment="1">
      <alignment vertical="center" wrapText="1"/>
    </xf>
    <xf numFmtId="0" fontId="20" fillId="3" borderId="32" xfId="2" applyFont="1" applyFill="1" applyBorder="1" applyAlignment="1">
      <alignment horizontal="left" vertical="center" wrapText="1"/>
    </xf>
    <xf numFmtId="10" fontId="20" fillId="3" borderId="32" xfId="1" applyNumberFormat="1" applyFont="1" applyFill="1" applyBorder="1" applyAlignment="1">
      <alignment horizontal="right" vertical="center"/>
    </xf>
    <xf numFmtId="0" fontId="21" fillId="4" borderId="32" xfId="2" applyFont="1" applyFill="1" applyBorder="1" applyAlignment="1">
      <alignment horizontal="center" vertical="center" wrapText="1"/>
    </xf>
    <xf numFmtId="0" fontId="21" fillId="4" borderId="32" xfId="2" applyFont="1" applyFill="1" applyBorder="1" applyAlignment="1">
      <alignment vertical="center" wrapText="1"/>
    </xf>
    <xf numFmtId="10" fontId="20" fillId="4" borderId="32" xfId="1" applyNumberFormat="1" applyFont="1" applyFill="1" applyBorder="1" applyAlignment="1">
      <alignment horizontal="right" vertical="center"/>
    </xf>
    <xf numFmtId="10" fontId="22" fillId="5" borderId="32" xfId="1" applyNumberFormat="1" applyFont="1" applyFill="1" applyBorder="1" applyAlignment="1">
      <alignment horizontal="right" vertical="center"/>
    </xf>
    <xf numFmtId="0" fontId="22" fillId="0" borderId="38" xfId="2" applyFont="1" applyBorder="1" applyAlignment="1">
      <alignment vertical="center" wrapText="1"/>
    </xf>
    <xf numFmtId="49" fontId="19" fillId="6" borderId="32" xfId="2" applyNumberFormat="1" applyFont="1" applyFill="1" applyBorder="1" applyAlignment="1">
      <alignment horizontal="center" vertical="center" wrapText="1"/>
    </xf>
    <xf numFmtId="0" fontId="15" fillId="6" borderId="39" xfId="2" applyFont="1" applyFill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32" xfId="2" quotePrefix="1" applyFont="1" applyBorder="1" applyAlignment="1">
      <alignment horizontal="center" vertical="center" wrapText="1"/>
    </xf>
    <xf numFmtId="0" fontId="22" fillId="0" borderId="34" xfId="2" applyFont="1" applyBorder="1" applyAlignment="1">
      <alignment vertical="center" wrapText="1"/>
    </xf>
    <xf numFmtId="0" fontId="19" fillId="0" borderId="32" xfId="2" quotePrefix="1" applyFont="1" applyBorder="1" applyAlignment="1">
      <alignment horizontal="left" vertical="center" wrapText="1"/>
    </xf>
    <xf numFmtId="0" fontId="19" fillId="6" borderId="32" xfId="4" quotePrefix="1" applyFont="1" applyFill="1" applyBorder="1" applyAlignment="1">
      <alignment horizontal="left" vertical="center" wrapText="1"/>
    </xf>
    <xf numFmtId="0" fontId="19" fillId="6" borderId="32" xfId="4" applyFont="1" applyFill="1" applyBorder="1" applyAlignment="1">
      <alignment horizontal="center" vertical="center" wrapText="1"/>
    </xf>
    <xf numFmtId="4" fontId="19" fillId="6" borderId="32" xfId="2" applyNumberFormat="1" applyFont="1" applyFill="1" applyBorder="1" applyAlignment="1">
      <alignment horizontal="right" vertical="center"/>
    </xf>
    <xf numFmtId="10" fontId="19" fillId="6" borderId="32" xfId="1" applyNumberFormat="1" applyFont="1" applyFill="1" applyBorder="1" applyAlignment="1">
      <alignment horizontal="right" vertical="center"/>
    </xf>
    <xf numFmtId="0" fontId="19" fillId="0" borderId="32" xfId="4" quotePrefix="1" applyFont="1" applyBorder="1" applyAlignment="1">
      <alignment vertical="center" wrapText="1"/>
    </xf>
    <xf numFmtId="49" fontId="19" fillId="6" borderId="32" xfId="4" applyNumberFormat="1" applyFont="1" applyFill="1" applyBorder="1" applyAlignment="1">
      <alignment horizontal="center" vertical="center" wrapText="1"/>
    </xf>
    <xf numFmtId="10" fontId="19" fillId="5" borderId="32" xfId="1" applyNumberFormat="1" applyFont="1" applyFill="1" applyBorder="1" applyAlignment="1">
      <alignment horizontal="right" vertical="center"/>
    </xf>
    <xf numFmtId="49" fontId="19" fillId="6" borderId="32" xfId="2" quotePrefix="1" applyNumberFormat="1" applyFont="1" applyFill="1" applyBorder="1" applyAlignment="1">
      <alignment horizontal="center" vertical="center" wrapText="1"/>
    </xf>
    <xf numFmtId="0" fontId="2" fillId="0" borderId="0" xfId="2" applyAlignment="1">
      <alignment horizontal="left"/>
    </xf>
    <xf numFmtId="49" fontId="20" fillId="4" borderId="32" xfId="2" applyNumberFormat="1" applyFont="1" applyFill="1" applyBorder="1" applyAlignment="1">
      <alignment horizontal="center" vertical="center" wrapText="1"/>
    </xf>
    <xf numFmtId="0" fontId="20" fillId="4" borderId="32" xfId="2" applyFont="1" applyFill="1" applyBorder="1" applyAlignment="1">
      <alignment vertical="center" wrapText="1"/>
    </xf>
    <xf numFmtId="4" fontId="20" fillId="4" borderId="32" xfId="2" applyNumberFormat="1" applyFont="1" applyFill="1" applyBorder="1" applyAlignment="1">
      <alignment horizontal="right" vertical="center"/>
    </xf>
    <xf numFmtId="0" fontId="22" fillId="6" borderId="38" xfId="2" applyFont="1" applyFill="1" applyBorder="1" applyAlignment="1">
      <alignment horizontal="center" vertical="center" wrapText="1"/>
    </xf>
    <xf numFmtId="0" fontId="22" fillId="5" borderId="32" xfId="4" applyFont="1" applyFill="1" applyBorder="1" applyAlignment="1">
      <alignment horizontal="center" vertical="center" wrapText="1"/>
    </xf>
    <xf numFmtId="49" fontId="20" fillId="3" borderId="32" xfId="2" applyNumberFormat="1" applyFont="1" applyFill="1" applyBorder="1" applyAlignment="1">
      <alignment horizontal="center" vertical="center" wrapText="1"/>
    </xf>
    <xf numFmtId="49" fontId="20" fillId="3" borderId="32" xfId="2" applyNumberFormat="1" applyFont="1" applyFill="1" applyBorder="1" applyAlignment="1">
      <alignment horizontal="left" vertical="center" wrapText="1"/>
    </xf>
    <xf numFmtId="3" fontId="20" fillId="3" borderId="32" xfId="2" applyNumberFormat="1" applyFont="1" applyFill="1" applyBorder="1" applyAlignment="1">
      <alignment horizontal="right" vertical="center"/>
    </xf>
    <xf numFmtId="4" fontId="20" fillId="3" borderId="32" xfId="2" applyNumberFormat="1" applyFont="1" applyFill="1" applyBorder="1" applyAlignment="1">
      <alignment horizontal="right" vertical="center"/>
    </xf>
    <xf numFmtId="3" fontId="22" fillId="5" borderId="32" xfId="2" applyNumberFormat="1" applyFont="1" applyFill="1" applyBorder="1" applyAlignment="1">
      <alignment horizontal="right" vertical="center"/>
    </xf>
    <xf numFmtId="0" fontId="21" fillId="4" borderId="32" xfId="4" applyFont="1" applyFill="1" applyBorder="1" applyAlignment="1">
      <alignment horizontal="center" vertical="center" wrapText="1"/>
    </xf>
    <xf numFmtId="0" fontId="21" fillId="4" borderId="32" xfId="4" applyFont="1" applyFill="1" applyBorder="1" applyAlignment="1">
      <alignment vertical="center" wrapText="1"/>
    </xf>
    <xf numFmtId="4" fontId="22" fillId="5" borderId="32" xfId="2" applyNumberFormat="1" applyFont="1" applyFill="1" applyBorder="1" applyAlignment="1">
      <alignment horizontal="right" vertical="center"/>
    </xf>
    <xf numFmtId="10" fontId="22" fillId="0" borderId="32" xfId="1" applyNumberFormat="1" applyFont="1" applyFill="1" applyBorder="1" applyAlignment="1">
      <alignment horizontal="right" vertical="center"/>
    </xf>
    <xf numFmtId="0" fontId="19" fillId="6" borderId="32" xfId="4" applyFont="1" applyFill="1" applyBorder="1" applyAlignment="1">
      <alignment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32" xfId="4" applyFont="1" applyBorder="1" applyAlignment="1">
      <alignment vertical="center" wrapText="1"/>
    </xf>
    <xf numFmtId="0" fontId="22" fillId="6" borderId="38" xfId="4" applyFont="1" applyFill="1" applyBorder="1" applyAlignment="1">
      <alignment vertical="center" wrapText="1"/>
    </xf>
    <xf numFmtId="0" fontId="22" fillId="6" borderId="39" xfId="4" applyFont="1" applyFill="1" applyBorder="1" applyAlignment="1">
      <alignment vertical="center" wrapText="1"/>
    </xf>
    <xf numFmtId="0" fontId="22" fillId="6" borderId="34" xfId="4" applyFont="1" applyFill="1" applyBorder="1" applyAlignment="1">
      <alignment vertical="center" wrapText="1"/>
    </xf>
    <xf numFmtId="49" fontId="22" fillId="5" borderId="32" xfId="2" quotePrefix="1" applyNumberFormat="1" applyFont="1" applyFill="1" applyBorder="1" applyAlignment="1">
      <alignment horizontal="center" vertical="center" wrapText="1"/>
    </xf>
    <xf numFmtId="10" fontId="20" fillId="3" borderId="36" xfId="1" applyNumberFormat="1" applyFont="1" applyFill="1" applyBorder="1" applyAlignment="1">
      <alignment horizontal="right" vertical="center"/>
    </xf>
    <xf numFmtId="4" fontId="22" fillId="5" borderId="31" xfId="2" applyNumberFormat="1" applyFont="1" applyFill="1" applyBorder="1" applyAlignment="1">
      <alignment horizontal="right" vertical="center"/>
    </xf>
    <xf numFmtId="10" fontId="22" fillId="5" borderId="31" xfId="1" applyNumberFormat="1" applyFont="1" applyFill="1" applyBorder="1" applyAlignment="1">
      <alignment horizontal="right" vertical="center"/>
    </xf>
    <xf numFmtId="4" fontId="19" fillId="5" borderId="32" xfId="2" applyNumberFormat="1" applyFont="1" applyFill="1" applyBorder="1" applyAlignment="1">
      <alignment horizontal="right" vertical="center"/>
    </xf>
    <xf numFmtId="0" fontId="20" fillId="3" borderId="23" xfId="4" applyFont="1" applyFill="1" applyBorder="1" applyAlignment="1">
      <alignment horizontal="center" vertical="center" wrapText="1"/>
    </xf>
    <xf numFmtId="0" fontId="19" fillId="3" borderId="32" xfId="4" applyFont="1" applyFill="1" applyBorder="1" applyAlignment="1">
      <alignment horizontal="center" vertical="center" wrapText="1"/>
    </xf>
    <xf numFmtId="0" fontId="20" fillId="3" borderId="32" xfId="4" applyFont="1" applyFill="1" applyBorder="1" applyAlignment="1">
      <alignment horizontal="left" vertical="center" wrapText="1"/>
    </xf>
    <xf numFmtId="0" fontId="20" fillId="6" borderId="41" xfId="4" applyFont="1" applyFill="1" applyBorder="1" applyAlignment="1">
      <alignment horizontal="center" vertical="center" wrapText="1"/>
    </xf>
    <xf numFmtId="0" fontId="21" fillId="4" borderId="32" xfId="4" applyFont="1" applyFill="1" applyBorder="1" applyAlignment="1">
      <alignment horizontal="left" vertical="center" wrapText="1"/>
    </xf>
    <xf numFmtId="4" fontId="17" fillId="4" borderId="32" xfId="2" applyNumberFormat="1" applyFont="1" applyFill="1" applyBorder="1" applyAlignment="1">
      <alignment horizontal="right" vertical="center"/>
    </xf>
    <xf numFmtId="10" fontId="17" fillId="4" borderId="32" xfId="1" applyNumberFormat="1" applyFont="1" applyFill="1" applyBorder="1" applyAlignment="1">
      <alignment horizontal="right" vertical="center"/>
    </xf>
    <xf numFmtId="4" fontId="17" fillId="5" borderId="32" xfId="2" applyNumberFormat="1" applyFont="1" applyFill="1" applyBorder="1" applyAlignment="1">
      <alignment horizontal="right" vertical="center"/>
    </xf>
    <xf numFmtId="0" fontId="20" fillId="3" borderId="32" xfId="4" applyFont="1" applyFill="1" applyBorder="1" applyAlignment="1">
      <alignment horizontal="center" vertical="center" wrapText="1"/>
    </xf>
    <xf numFmtId="0" fontId="20" fillId="3" borderId="32" xfId="4" applyFont="1" applyFill="1" applyBorder="1" applyAlignment="1">
      <alignment vertical="center" wrapText="1"/>
    </xf>
    <xf numFmtId="0" fontId="20" fillId="4" borderId="32" xfId="4" applyFont="1" applyFill="1" applyBorder="1" applyAlignment="1">
      <alignment horizontal="center" vertical="center" wrapText="1"/>
    </xf>
    <xf numFmtId="0" fontId="20" fillId="4" borderId="32" xfId="4" applyFont="1" applyFill="1" applyBorder="1" applyAlignment="1">
      <alignment vertical="center" wrapText="1"/>
    </xf>
    <xf numFmtId="0" fontId="21" fillId="6" borderId="38" xfId="4" applyFont="1" applyFill="1" applyBorder="1" applyAlignment="1">
      <alignment horizontal="center" vertical="center" wrapText="1"/>
    </xf>
    <xf numFmtId="0" fontId="21" fillId="6" borderId="34" xfId="4" applyFont="1" applyFill="1" applyBorder="1" applyAlignment="1">
      <alignment horizontal="center" vertical="center" wrapText="1"/>
    </xf>
    <xf numFmtId="49" fontId="22" fillId="5" borderId="32" xfId="4" applyNumberFormat="1" applyFont="1" applyFill="1" applyBorder="1" applyAlignment="1">
      <alignment horizontal="center" vertical="center" wrapText="1"/>
    </xf>
    <xf numFmtId="10" fontId="22" fillId="4" borderId="32" xfId="1" applyNumberFormat="1" applyFont="1" applyFill="1" applyBorder="1" applyAlignment="1">
      <alignment horizontal="right" vertical="center"/>
    </xf>
    <xf numFmtId="0" fontId="19" fillId="6" borderId="32" xfId="2" applyFont="1" applyFill="1" applyBorder="1" applyAlignment="1">
      <alignment horizontal="left" vertical="center" wrapText="1"/>
    </xf>
    <xf numFmtId="0" fontId="20" fillId="3" borderId="32" xfId="2" applyFont="1" applyFill="1" applyBorder="1" applyAlignment="1">
      <alignment horizontal="center" vertical="center" wrapText="1"/>
    </xf>
    <xf numFmtId="49" fontId="19" fillId="6" borderId="32" xfId="2" applyNumberFormat="1" applyFont="1" applyFill="1" applyBorder="1" applyAlignment="1">
      <alignment horizontal="center" vertical="center"/>
    </xf>
    <xf numFmtId="0" fontId="21" fillId="4" borderId="32" xfId="2" applyFont="1" applyFill="1" applyBorder="1" applyAlignment="1">
      <alignment horizontal="left" vertical="center" wrapText="1"/>
    </xf>
    <xf numFmtId="0" fontId="19" fillId="4" borderId="32" xfId="2" quotePrefix="1" applyFont="1" applyFill="1" applyBorder="1" applyAlignment="1">
      <alignment horizontal="center" vertical="center" wrapText="1"/>
    </xf>
    <xf numFmtId="0" fontId="19" fillId="5" borderId="32" xfId="2" quotePrefix="1" applyFont="1" applyFill="1" applyBorder="1" applyAlignment="1">
      <alignment horizontal="center" vertical="center" wrapText="1"/>
    </xf>
    <xf numFmtId="0" fontId="23" fillId="6" borderId="39" xfId="2" applyFont="1" applyFill="1" applyBorder="1" applyAlignment="1">
      <alignment vertical="center" wrapText="1"/>
    </xf>
    <xf numFmtId="0" fontId="23" fillId="0" borderId="32" xfId="2" applyFont="1" applyBorder="1" applyAlignment="1">
      <alignment horizontal="center" vertical="center" wrapText="1"/>
    </xf>
    <xf numFmtId="0" fontId="23" fillId="6" borderId="38" xfId="2" applyFont="1" applyFill="1" applyBorder="1" applyAlignment="1">
      <alignment vertical="center" wrapText="1"/>
    </xf>
    <xf numFmtId="0" fontId="15" fillId="5" borderId="32" xfId="4" applyFont="1" applyFill="1" applyBorder="1" applyAlignment="1">
      <alignment horizontal="left" vertical="center" wrapText="1"/>
    </xf>
    <xf numFmtId="0" fontId="17" fillId="0" borderId="32" xfId="4" applyFont="1" applyBorder="1" applyAlignment="1">
      <alignment horizontal="left" vertical="center" wrapText="1"/>
    </xf>
    <xf numFmtId="0" fontId="16" fillId="0" borderId="30" xfId="2" quotePrefix="1" applyFont="1" applyBorder="1" applyAlignment="1">
      <alignment horizontal="center" vertical="center" wrapText="1"/>
    </xf>
    <xf numFmtId="0" fontId="15" fillId="5" borderId="32" xfId="2" applyFont="1" applyFill="1" applyBorder="1" applyAlignment="1">
      <alignment horizontal="left" vertical="center" wrapText="1"/>
    </xf>
    <xf numFmtId="49" fontId="15" fillId="5" borderId="32" xfId="2" applyNumberFormat="1" applyFont="1" applyFill="1" applyBorder="1" applyAlignment="1">
      <alignment horizontal="left" vertical="center" wrapText="1"/>
    </xf>
    <xf numFmtId="0" fontId="15" fillId="6" borderId="39" xfId="2" applyFont="1" applyFill="1" applyBorder="1" applyAlignment="1">
      <alignment horizontal="center" vertical="center" wrapText="1"/>
    </xf>
    <xf numFmtId="0" fontId="15" fillId="6" borderId="34" xfId="2" applyFont="1" applyFill="1" applyBorder="1" applyAlignment="1">
      <alignment horizontal="center" vertical="center" wrapText="1"/>
    </xf>
    <xf numFmtId="0" fontId="22" fillId="5" borderId="32" xfId="2" applyFont="1" applyFill="1" applyBorder="1" applyAlignment="1">
      <alignment horizontal="left" vertical="center" wrapText="1"/>
    </xf>
    <xf numFmtId="0" fontId="22" fillId="5" borderId="32" xfId="2" quotePrefix="1" applyFont="1" applyFill="1" applyBorder="1" applyAlignment="1">
      <alignment horizontal="left" vertical="center" wrapText="1"/>
    </xf>
    <xf numFmtId="0" fontId="15" fillId="5" borderId="32" xfId="2" quotePrefix="1" applyFont="1" applyFill="1" applyBorder="1" applyAlignment="1">
      <alignment horizontal="left" vertical="center" wrapText="1"/>
    </xf>
    <xf numFmtId="0" fontId="15" fillId="6" borderId="32" xfId="2" applyFont="1" applyFill="1" applyBorder="1" applyAlignment="1">
      <alignment horizontal="center" vertical="center" wrapText="1"/>
    </xf>
    <xf numFmtId="0" fontId="15" fillId="6" borderId="38" xfId="2" applyFont="1" applyFill="1" applyBorder="1" applyAlignment="1">
      <alignment horizontal="center" vertical="center" wrapText="1"/>
    </xf>
    <xf numFmtId="0" fontId="22" fillId="6" borderId="39" xfId="2" applyFont="1" applyFill="1" applyBorder="1" applyAlignment="1">
      <alignment horizontal="center" vertical="center" wrapText="1"/>
    </xf>
    <xf numFmtId="0" fontId="19" fillId="0" borderId="32" xfId="2" applyFont="1" applyBorder="1" applyAlignment="1">
      <alignment horizontal="left" vertical="center" wrapText="1"/>
    </xf>
    <xf numFmtId="0" fontId="17" fillId="0" borderId="32" xfId="2" applyFont="1" applyBorder="1" applyAlignment="1">
      <alignment horizontal="left" vertical="center" wrapText="1"/>
    </xf>
    <xf numFmtId="0" fontId="14" fillId="6" borderId="32" xfId="4" applyFont="1" applyFill="1" applyBorder="1" applyAlignment="1">
      <alignment horizontal="center" vertical="center" wrapText="1"/>
    </xf>
    <xf numFmtId="0" fontId="22" fillId="6" borderId="32" xfId="2" applyFont="1" applyFill="1" applyBorder="1" applyAlignment="1">
      <alignment horizontal="center" vertical="center" wrapText="1"/>
    </xf>
    <xf numFmtId="0" fontId="7" fillId="5" borderId="32" xfId="2" quotePrefix="1" applyFont="1" applyFill="1" applyBorder="1" applyAlignment="1">
      <alignment horizontal="left" vertical="center" wrapText="1"/>
    </xf>
    <xf numFmtId="0" fontId="15" fillId="6" borderId="32" xfId="4" applyFont="1" applyFill="1" applyBorder="1" applyAlignment="1">
      <alignment horizontal="center" vertical="center" wrapText="1"/>
    </xf>
    <xf numFmtId="0" fontId="22" fillId="5" borderId="32" xfId="4" applyFont="1" applyFill="1" applyBorder="1" applyAlignment="1">
      <alignment horizontal="left" vertical="center" wrapText="1"/>
    </xf>
    <xf numFmtId="0" fontId="15" fillId="0" borderId="32" xfId="4" applyFont="1" applyBorder="1" applyAlignment="1">
      <alignment horizontal="center" vertical="center" wrapText="1"/>
    </xf>
    <xf numFmtId="0" fontId="22" fillId="5" borderId="31" xfId="4" applyFont="1" applyFill="1" applyBorder="1" applyAlignment="1">
      <alignment horizontal="left" vertical="center" wrapText="1"/>
    </xf>
    <xf numFmtId="0" fontId="22" fillId="0" borderId="32" xfId="4" applyFont="1" applyBorder="1" applyAlignment="1">
      <alignment horizontal="center" vertical="center" wrapText="1"/>
    </xf>
    <xf numFmtId="0" fontId="19" fillId="0" borderId="32" xfId="4" applyFont="1" applyBorder="1" applyAlignment="1">
      <alignment horizontal="center" vertical="center" wrapText="1"/>
    </xf>
    <xf numFmtId="0" fontId="7" fillId="0" borderId="32" xfId="4" applyFont="1" applyBorder="1" applyAlignment="1">
      <alignment horizontal="center" vertical="center" wrapText="1"/>
    </xf>
    <xf numFmtId="0" fontId="7" fillId="5" borderId="32" xfId="4" applyFont="1" applyFill="1" applyBorder="1" applyAlignment="1">
      <alignment horizontal="left" vertical="center" wrapText="1"/>
    </xf>
    <xf numFmtId="0" fontId="19" fillId="0" borderId="32" xfId="4" applyFont="1" applyBorder="1" applyAlignment="1">
      <alignment horizontal="left" vertical="center" wrapText="1"/>
    </xf>
    <xf numFmtId="49" fontId="19" fillId="0" borderId="32" xfId="2" applyNumberFormat="1" applyFont="1" applyBorder="1" applyAlignment="1">
      <alignment horizontal="center" vertical="center" wrapText="1"/>
    </xf>
    <xf numFmtId="0" fontId="7" fillId="0" borderId="0" xfId="2" applyFont="1" applyAlignment="1">
      <alignment horizontal="right"/>
    </xf>
    <xf numFmtId="4" fontId="19" fillId="0" borderId="32" xfId="2" applyNumberFormat="1" applyFont="1" applyBorder="1"/>
    <xf numFmtId="4" fontId="19" fillId="0" borderId="0" xfId="2" applyNumberFormat="1" applyFont="1"/>
    <xf numFmtId="0" fontId="4" fillId="2" borderId="2" xfId="4" applyFont="1" applyFill="1" applyBorder="1" applyAlignment="1">
      <alignment horizontal="center" vertical="center" wrapText="1"/>
    </xf>
    <xf numFmtId="0" fontId="10" fillId="0" borderId="0" xfId="2" applyFont="1" applyAlignment="1">
      <alignment vertical="center" wrapText="1"/>
    </xf>
    <xf numFmtId="0" fontId="8" fillId="0" borderId="0" xfId="2" applyFont="1"/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vertical="center"/>
    </xf>
    <xf numFmtId="3" fontId="7" fillId="0" borderId="0" xfId="3" applyNumberFormat="1" applyFont="1" applyBorder="1" applyAlignment="1">
      <alignment horizontal="right" vertical="center"/>
    </xf>
    <xf numFmtId="4" fontId="14" fillId="4" borderId="32" xfId="3" applyNumberFormat="1" applyFont="1" applyFill="1" applyBorder="1" applyAlignment="1">
      <alignment horizontal="right" vertical="center"/>
    </xf>
    <xf numFmtId="4" fontId="15" fillId="5" borderId="32" xfId="3" applyNumberFormat="1" applyFont="1" applyFill="1" applyBorder="1" applyAlignment="1">
      <alignment horizontal="right" vertical="center"/>
    </xf>
    <xf numFmtId="0" fontId="21" fillId="3" borderId="32" xfId="2" applyFont="1" applyFill="1" applyBorder="1" applyAlignment="1">
      <alignment horizontal="center" vertical="center" wrapText="1"/>
    </xf>
    <xf numFmtId="4" fontId="16" fillId="4" borderId="32" xfId="2" applyNumberFormat="1" applyFont="1" applyFill="1" applyBorder="1" applyAlignment="1">
      <alignment horizontal="right" vertical="center"/>
    </xf>
    <xf numFmtId="0" fontId="4" fillId="0" borderId="30" xfId="2" applyFont="1" applyBorder="1" applyAlignment="1">
      <alignment vertical="center" wrapText="1"/>
    </xf>
    <xf numFmtId="4" fontId="15" fillId="6" borderId="32" xfId="2" applyNumberFormat="1" applyFont="1" applyFill="1" applyBorder="1" applyAlignment="1">
      <alignment horizontal="right" vertical="center"/>
    </xf>
    <xf numFmtId="4" fontId="20" fillId="8" borderId="32" xfId="2" applyNumberFormat="1" applyFont="1" applyFill="1" applyBorder="1" applyAlignment="1">
      <alignment horizontal="right" vertical="center"/>
    </xf>
    <xf numFmtId="0" fontId="16" fillId="0" borderId="30" xfId="4" applyFont="1" applyBorder="1" applyAlignment="1">
      <alignment vertical="center" wrapText="1"/>
    </xf>
    <xf numFmtId="0" fontId="20" fillId="0" borderId="41" xfId="4" applyFont="1" applyBorder="1" applyAlignment="1">
      <alignment vertical="center" wrapText="1"/>
    </xf>
    <xf numFmtId="0" fontId="20" fillId="0" borderId="29" xfId="4" applyFont="1" applyBorder="1" applyAlignment="1">
      <alignment vertical="center" wrapText="1"/>
    </xf>
    <xf numFmtId="0" fontId="4" fillId="0" borderId="30" xfId="4" applyFont="1" applyBorder="1" applyAlignment="1">
      <alignment vertical="center" wrapText="1"/>
    </xf>
    <xf numFmtId="4" fontId="16" fillId="9" borderId="32" xfId="2" applyNumberFormat="1" applyFont="1" applyFill="1" applyBorder="1" applyAlignment="1">
      <alignment horizontal="right" vertical="center"/>
    </xf>
    <xf numFmtId="10" fontId="16" fillId="9" borderId="32" xfId="2" applyNumberFormat="1" applyFont="1" applyFill="1" applyBorder="1" applyAlignment="1">
      <alignment horizontal="right" vertical="center"/>
    </xf>
    <xf numFmtId="4" fontId="16" fillId="4" borderId="32" xfId="3" applyNumberFormat="1" applyFont="1" applyFill="1" applyBorder="1" applyAlignment="1">
      <alignment horizontal="right" vertical="center"/>
    </xf>
    <xf numFmtId="10" fontId="17" fillId="0" borderId="32" xfId="0" applyNumberFormat="1" applyFont="1" applyBorder="1" applyAlignment="1">
      <alignment vertical="center" wrapText="1"/>
    </xf>
    <xf numFmtId="0" fontId="17" fillId="4" borderId="32" xfId="2" applyFont="1" applyFill="1" applyBorder="1"/>
    <xf numFmtId="0" fontId="22" fillId="5" borderId="19" xfId="4" applyFont="1" applyFill="1" applyBorder="1" applyAlignment="1">
      <alignment horizontal="left" vertical="center"/>
    </xf>
    <xf numFmtId="0" fontId="8" fillId="5" borderId="4" xfId="4" applyFont="1" applyFill="1" applyBorder="1" applyAlignment="1">
      <alignment vertical="center"/>
    </xf>
    <xf numFmtId="0" fontId="8" fillId="5" borderId="12" xfId="4" applyFont="1" applyFill="1" applyBorder="1" applyAlignment="1">
      <alignment vertical="center"/>
    </xf>
    <xf numFmtId="4" fontId="7" fillId="5" borderId="14" xfId="2" applyNumberFormat="1" applyFont="1" applyFill="1" applyBorder="1" applyAlignment="1">
      <alignment horizontal="right" vertical="center"/>
    </xf>
    <xf numFmtId="0" fontId="8" fillId="5" borderId="7" xfId="4" applyFont="1" applyFill="1" applyBorder="1" applyAlignment="1">
      <alignment vertical="center"/>
    </xf>
    <xf numFmtId="3" fontId="7" fillId="5" borderId="25" xfId="2" applyNumberFormat="1" applyFont="1" applyFill="1" applyBorder="1" applyAlignment="1">
      <alignment horizontal="right" vertical="center"/>
    </xf>
    <xf numFmtId="4" fontId="7" fillId="5" borderId="25" xfId="2" applyNumberFormat="1" applyFont="1" applyFill="1" applyBorder="1" applyAlignment="1">
      <alignment horizontal="right" vertical="center"/>
    </xf>
    <xf numFmtId="3" fontId="8" fillId="0" borderId="0" xfId="3" applyNumberFormat="1" applyFont="1" applyBorder="1" applyAlignment="1">
      <alignment horizontal="right" vertical="center"/>
    </xf>
    <xf numFmtId="3" fontId="8" fillId="0" borderId="0" xfId="2" applyNumberFormat="1" applyFont="1"/>
    <xf numFmtId="3" fontId="8" fillId="0" borderId="32" xfId="3" applyNumberFormat="1" applyFont="1" applyBorder="1" applyAlignment="1">
      <alignment horizontal="right" vertical="center"/>
    </xf>
    <xf numFmtId="0" fontId="24" fillId="4" borderId="0" xfId="0" applyFont="1" applyFill="1" applyAlignment="1">
      <alignment vertical="center" wrapText="1"/>
    </xf>
    <xf numFmtId="10" fontId="16" fillId="3" borderId="32" xfId="1" applyNumberFormat="1" applyFont="1" applyFill="1" applyBorder="1" applyAlignment="1">
      <alignment horizontal="right" vertical="center"/>
    </xf>
    <xf numFmtId="10" fontId="16" fillId="2" borderId="2" xfId="2" applyNumberFormat="1" applyFont="1" applyFill="1" applyBorder="1" applyAlignment="1">
      <alignment horizontal="right" vertical="center"/>
    </xf>
    <xf numFmtId="10" fontId="15" fillId="5" borderId="14" xfId="1" applyNumberFormat="1" applyFont="1" applyFill="1" applyBorder="1" applyAlignment="1">
      <alignment horizontal="right" vertical="center"/>
    </xf>
    <xf numFmtId="10" fontId="14" fillId="5" borderId="16" xfId="1" applyNumberFormat="1" applyFont="1" applyFill="1" applyBorder="1" applyAlignment="1">
      <alignment horizontal="right" vertical="center"/>
    </xf>
    <xf numFmtId="10" fontId="14" fillId="5" borderId="7" xfId="1" applyNumberFormat="1" applyFont="1" applyFill="1" applyBorder="1" applyAlignment="1">
      <alignment horizontal="right" vertical="center"/>
    </xf>
    <xf numFmtId="49" fontId="19" fillId="0" borderId="0" xfId="2" applyNumberFormat="1" applyFont="1" applyAlignment="1">
      <alignment horizontal="center" vertical="center"/>
    </xf>
    <xf numFmtId="0" fontId="16" fillId="0" borderId="32" xfId="2" applyFont="1" applyBorder="1"/>
    <xf numFmtId="3" fontId="16" fillId="0" borderId="32" xfId="3" applyNumberFormat="1" applyFont="1" applyBorder="1" applyAlignment="1">
      <alignment horizontal="right" vertical="center"/>
    </xf>
    <xf numFmtId="4" fontId="16" fillId="0" borderId="32" xfId="3" applyNumberFormat="1" applyFont="1" applyBorder="1" applyAlignment="1">
      <alignment horizontal="right" vertical="center"/>
    </xf>
    <xf numFmtId="0" fontId="17" fillId="0" borderId="32" xfId="2" applyFont="1" applyBorder="1"/>
    <xf numFmtId="3" fontId="17" fillId="0" borderId="32" xfId="3" applyNumberFormat="1" applyFont="1" applyBorder="1" applyAlignment="1">
      <alignment horizontal="right" vertical="center"/>
    </xf>
    <xf numFmtId="4" fontId="16" fillId="0" borderId="32" xfId="2" applyNumberFormat="1" applyFont="1" applyBorder="1" applyAlignment="1">
      <alignment horizontal="right" vertical="center"/>
    </xf>
    <xf numFmtId="3" fontId="17" fillId="0" borderId="32" xfId="2" applyNumberFormat="1" applyFont="1" applyBorder="1" applyAlignment="1">
      <alignment horizontal="left" vertical="center"/>
    </xf>
    <xf numFmtId="0" fontId="17" fillId="0" borderId="0" xfId="2" applyFont="1"/>
    <xf numFmtId="3" fontId="17" fillId="0" borderId="0" xfId="2" applyNumberFormat="1" applyFont="1" applyAlignment="1">
      <alignment horizontal="right" vertical="center"/>
    </xf>
    <xf numFmtId="3" fontId="25" fillId="0" borderId="0" xfId="2" applyNumberFormat="1" applyFont="1" applyAlignment="1">
      <alignment horizontal="right" vertical="center"/>
    </xf>
    <xf numFmtId="3" fontId="16" fillId="0" borderId="32" xfId="2" applyNumberFormat="1" applyFont="1" applyBorder="1" applyAlignment="1">
      <alignment horizontal="left" vertical="center"/>
    </xf>
    <xf numFmtId="0" fontId="16" fillId="0" borderId="32" xfId="2" applyFont="1" applyBorder="1" applyAlignment="1">
      <alignment horizontal="center"/>
    </xf>
    <xf numFmtId="0" fontId="16" fillId="0" borderId="36" xfId="2" applyFont="1" applyBorder="1" applyAlignment="1">
      <alignment horizontal="center"/>
    </xf>
    <xf numFmtId="3" fontId="17" fillId="0" borderId="36" xfId="2" applyNumberFormat="1" applyFont="1" applyBorder="1" applyAlignment="1">
      <alignment horizontal="right" vertical="center"/>
    </xf>
    <xf numFmtId="3" fontId="17" fillId="0" borderId="36" xfId="3" applyNumberFormat="1" applyFont="1" applyBorder="1" applyAlignment="1">
      <alignment horizontal="right" vertical="center"/>
    </xf>
    <xf numFmtId="3" fontId="17" fillId="0" borderId="31" xfId="2" applyNumberFormat="1" applyFont="1" applyBorder="1" applyAlignment="1">
      <alignment horizontal="left" vertical="center"/>
    </xf>
    <xf numFmtId="3" fontId="17" fillId="0" borderId="31" xfId="2" applyNumberFormat="1" applyFont="1" applyBorder="1" applyAlignment="1">
      <alignment horizontal="right" vertical="center"/>
    </xf>
    <xf numFmtId="3" fontId="17" fillId="0" borderId="31" xfId="3" applyNumberFormat="1" applyFont="1" applyBorder="1" applyAlignment="1">
      <alignment horizontal="right" vertical="center"/>
    </xf>
    <xf numFmtId="0" fontId="16" fillId="0" borderId="32" xfId="2" applyFont="1" applyBorder="1" applyAlignment="1">
      <alignment horizontal="left"/>
    </xf>
    <xf numFmtId="10" fontId="19" fillId="4" borderId="32" xfId="1" applyNumberFormat="1" applyFont="1" applyFill="1" applyBorder="1" applyAlignment="1">
      <alignment horizontal="right" vertical="center"/>
    </xf>
    <xf numFmtId="0" fontId="4" fillId="0" borderId="41" xfId="2" quotePrefix="1" applyFont="1" applyBorder="1" applyAlignment="1">
      <alignment vertical="center" wrapText="1"/>
    </xf>
    <xf numFmtId="0" fontId="4" fillId="0" borderId="29" xfId="2" quotePrefix="1" applyFont="1" applyBorder="1" applyAlignment="1">
      <alignment vertical="center" wrapText="1"/>
    </xf>
    <xf numFmtId="0" fontId="4" fillId="0" borderId="30" xfId="2" quotePrefix="1" applyFont="1" applyBorder="1" applyAlignment="1">
      <alignment vertical="center" wrapText="1"/>
    </xf>
    <xf numFmtId="49" fontId="20" fillId="4" borderId="34" xfId="2" applyNumberFormat="1" applyFont="1" applyFill="1" applyBorder="1" applyAlignment="1">
      <alignment horizontal="center" vertical="center" wrapText="1"/>
    </xf>
    <xf numFmtId="0" fontId="20" fillId="4" borderId="34" xfId="2" applyFont="1" applyFill="1" applyBorder="1" applyAlignment="1">
      <alignment vertical="center" wrapText="1"/>
    </xf>
    <xf numFmtId="4" fontId="20" fillId="4" borderId="34" xfId="2" applyNumberFormat="1" applyFont="1" applyFill="1" applyBorder="1" applyAlignment="1">
      <alignment horizontal="right" vertical="center"/>
    </xf>
    <xf numFmtId="10" fontId="20" fillId="4" borderId="34" xfId="1" applyNumberFormat="1" applyFont="1" applyFill="1" applyBorder="1" applyAlignment="1">
      <alignment horizontal="right" vertical="center"/>
    </xf>
    <xf numFmtId="0" fontId="4" fillId="0" borderId="42" xfId="2" quotePrefix="1" applyFont="1" applyBorder="1" applyAlignment="1">
      <alignment vertical="center" wrapText="1"/>
    </xf>
    <xf numFmtId="0" fontId="19" fillId="0" borderId="31" xfId="2" quotePrefix="1" applyFont="1" applyBorder="1" applyAlignment="1">
      <alignment horizontal="left" vertical="center" wrapText="1"/>
    </xf>
    <xf numFmtId="0" fontId="19" fillId="6" borderId="31" xfId="2" quotePrefix="1" applyFont="1" applyFill="1" applyBorder="1" applyAlignment="1">
      <alignment horizontal="center" vertical="center" wrapText="1"/>
    </xf>
    <xf numFmtId="4" fontId="19" fillId="0" borderId="31" xfId="2" applyNumberFormat="1" applyFont="1" applyBorder="1" applyAlignment="1">
      <alignment horizontal="right" vertical="center"/>
    </xf>
    <xf numFmtId="10" fontId="19" fillId="0" borderId="31" xfId="1" applyNumberFormat="1" applyFont="1" applyFill="1" applyBorder="1" applyAlignment="1">
      <alignment horizontal="right" vertical="center"/>
    </xf>
    <xf numFmtId="0" fontId="14" fillId="4" borderId="34" xfId="2" applyFont="1" applyFill="1" applyBorder="1" applyAlignment="1">
      <alignment horizontal="center" vertical="center" wrapText="1"/>
    </xf>
    <xf numFmtId="0" fontId="14" fillId="4" borderId="34" xfId="2" applyFont="1" applyFill="1" applyBorder="1" applyAlignment="1">
      <alignment vertical="center" wrapText="1"/>
    </xf>
    <xf numFmtId="4" fontId="14" fillId="4" borderId="34" xfId="3" applyNumberFormat="1" applyFont="1" applyFill="1" applyBorder="1" applyAlignment="1">
      <alignment horizontal="right" vertical="center"/>
    </xf>
    <xf numFmtId="0" fontId="8" fillId="0" borderId="42" xfId="2" applyFont="1" applyBorder="1" applyAlignment="1">
      <alignment vertical="center" wrapText="1"/>
    </xf>
    <xf numFmtId="4" fontId="16" fillId="4" borderId="34" xfId="2" applyNumberFormat="1" applyFont="1" applyFill="1" applyBorder="1" applyAlignment="1">
      <alignment horizontal="right" vertical="center"/>
    </xf>
    <xf numFmtId="10" fontId="16" fillId="4" borderId="34" xfId="1" applyNumberFormat="1" applyFont="1" applyFill="1" applyBorder="1" applyAlignment="1">
      <alignment horizontal="right" vertical="center"/>
    </xf>
    <xf numFmtId="0" fontId="16" fillId="0" borderId="42" xfId="2" applyFont="1" applyBorder="1" applyAlignment="1">
      <alignment vertical="center" wrapText="1"/>
    </xf>
    <xf numFmtId="4" fontId="15" fillId="5" borderId="31" xfId="2" applyNumberFormat="1" applyFont="1" applyFill="1" applyBorder="1" applyAlignment="1">
      <alignment horizontal="right" vertical="center"/>
    </xf>
    <xf numFmtId="10" fontId="17" fillId="5" borderId="31" xfId="1" applyNumberFormat="1" applyFont="1" applyFill="1" applyBorder="1" applyAlignment="1">
      <alignment horizontal="right" vertical="center"/>
    </xf>
    <xf numFmtId="0" fontId="16" fillId="3" borderId="30" xfId="4" applyFont="1" applyFill="1" applyBorder="1" applyAlignment="1">
      <alignment horizontal="center" vertical="center" wrapText="1"/>
    </xf>
    <xf numFmtId="0" fontId="16" fillId="3" borderId="34" xfId="4" applyFont="1" applyFill="1" applyBorder="1" applyAlignment="1">
      <alignment horizontal="center" vertical="center" wrapText="1"/>
    </xf>
    <xf numFmtId="0" fontId="16" fillId="3" borderId="34" xfId="4" applyFont="1" applyFill="1" applyBorder="1" applyAlignment="1">
      <alignment vertical="center" wrapText="1"/>
    </xf>
    <xf numFmtId="10" fontId="20" fillId="3" borderId="34" xfId="1" applyNumberFormat="1" applyFont="1" applyFill="1" applyBorder="1" applyAlignment="1">
      <alignment horizontal="right" vertical="center"/>
    </xf>
    <xf numFmtId="10" fontId="7" fillId="5" borderId="31" xfId="1" applyNumberFormat="1" applyFont="1" applyFill="1" applyBorder="1" applyAlignment="1">
      <alignment horizontal="right" vertical="center"/>
    </xf>
    <xf numFmtId="0" fontId="14" fillId="4" borderId="34" xfId="4" applyFont="1" applyFill="1" applyBorder="1" applyAlignment="1">
      <alignment horizontal="center" vertical="center" wrapText="1"/>
    </xf>
    <xf numFmtId="0" fontId="14" fillId="4" borderId="34" xfId="4" applyFont="1" applyFill="1" applyBorder="1" applyAlignment="1">
      <alignment horizontal="left" vertical="center" wrapText="1"/>
    </xf>
    <xf numFmtId="0" fontId="16" fillId="0" borderId="42" xfId="4" applyFont="1" applyBorder="1" applyAlignment="1">
      <alignment vertical="center" wrapText="1"/>
    </xf>
    <xf numFmtId="10" fontId="19" fillId="5" borderId="31" xfId="1" applyNumberFormat="1" applyFont="1" applyFill="1" applyBorder="1" applyAlignment="1">
      <alignment horizontal="right" vertical="center"/>
    </xf>
    <xf numFmtId="0" fontId="19" fillId="0" borderId="34" xfId="4" applyFont="1" applyBorder="1" applyAlignment="1">
      <alignment horizontal="left" vertical="center" wrapText="1"/>
    </xf>
    <xf numFmtId="49" fontId="19" fillId="0" borderId="34" xfId="4" applyNumberFormat="1" applyFont="1" applyBorder="1" applyAlignment="1">
      <alignment horizontal="center" vertical="center" wrapText="1"/>
    </xf>
    <xf numFmtId="4" fontId="19" fillId="0" borderId="34" xfId="2" applyNumberFormat="1" applyFont="1" applyBorder="1" applyAlignment="1">
      <alignment horizontal="right" vertical="center"/>
    </xf>
    <xf numFmtId="10" fontId="19" fillId="0" borderId="34" xfId="1" applyNumberFormat="1" applyFont="1" applyFill="1" applyBorder="1" applyAlignment="1">
      <alignment horizontal="right" vertical="center"/>
    </xf>
    <xf numFmtId="0" fontId="4" fillId="6" borderId="42" xfId="4" applyFont="1" applyFill="1" applyBorder="1" applyAlignment="1">
      <alignment vertical="center" wrapText="1"/>
    </xf>
    <xf numFmtId="4" fontId="19" fillId="6" borderId="31" xfId="2" applyNumberFormat="1" applyFont="1" applyFill="1" applyBorder="1" applyAlignment="1">
      <alignment horizontal="right" vertical="center"/>
    </xf>
    <xf numFmtId="10" fontId="19" fillId="6" borderId="31" xfId="1" applyNumberFormat="1" applyFont="1" applyFill="1" applyBorder="1" applyAlignment="1">
      <alignment horizontal="right" vertical="center"/>
    </xf>
    <xf numFmtId="0" fontId="21" fillId="4" borderId="34" xfId="4" applyFont="1" applyFill="1" applyBorder="1" applyAlignment="1">
      <alignment horizontal="center" vertical="center" wrapText="1"/>
    </xf>
    <xf numFmtId="0" fontId="21" fillId="4" borderId="34" xfId="4" applyFont="1" applyFill="1" applyBorder="1" applyAlignment="1">
      <alignment vertical="center" wrapText="1"/>
    </xf>
    <xf numFmtId="0" fontId="4" fillId="0" borderId="42" xfId="4" applyFont="1" applyBorder="1" applyAlignment="1">
      <alignment vertical="center" wrapText="1"/>
    </xf>
    <xf numFmtId="4" fontId="17" fillId="0" borderId="32" xfId="3" applyNumberFormat="1" applyFont="1" applyBorder="1" applyAlignment="1">
      <alignment horizontal="right" vertical="center"/>
    </xf>
    <xf numFmtId="4" fontId="17" fillId="0" borderId="32" xfId="3" applyNumberFormat="1" applyFont="1" applyFill="1" applyBorder="1" applyAlignment="1">
      <alignment horizontal="right" vertical="center"/>
    </xf>
    <xf numFmtId="4" fontId="16" fillId="3" borderId="32" xfId="2" applyNumberFormat="1" applyFont="1" applyFill="1" applyBorder="1" applyAlignment="1">
      <alignment horizontal="right" vertical="center"/>
    </xf>
    <xf numFmtId="4" fontId="19" fillId="0" borderId="32" xfId="3" applyNumberFormat="1" applyFont="1" applyFill="1" applyBorder="1" applyAlignment="1">
      <alignment horizontal="right" vertical="center"/>
    </xf>
    <xf numFmtId="4" fontId="8" fillId="0" borderId="32" xfId="3" applyNumberFormat="1" applyFont="1" applyFill="1" applyBorder="1" applyAlignment="1">
      <alignment horizontal="right" vertical="center"/>
    </xf>
    <xf numFmtId="4" fontId="16" fillId="3" borderId="34" xfId="2" applyNumberFormat="1" applyFont="1" applyFill="1" applyBorder="1" applyAlignment="1">
      <alignment horizontal="right" vertical="center"/>
    </xf>
    <xf numFmtId="4" fontId="22" fillId="6" borderId="32" xfId="2" applyNumberFormat="1" applyFont="1" applyFill="1" applyBorder="1" applyAlignment="1">
      <alignment horizontal="right" vertical="center"/>
    </xf>
    <xf numFmtId="4" fontId="19" fillId="0" borderId="32" xfId="2" applyNumberFormat="1" applyFont="1" applyBorder="1" applyAlignment="1">
      <alignment vertical="center"/>
    </xf>
    <xf numFmtId="4" fontId="16" fillId="8" borderId="32" xfId="2" applyNumberFormat="1" applyFont="1" applyFill="1" applyBorder="1" applyAlignment="1">
      <alignment horizontal="right" vertical="center"/>
    </xf>
    <xf numFmtId="4" fontId="17" fillId="6" borderId="32" xfId="3" applyNumberFormat="1" applyFont="1" applyFill="1" applyBorder="1" applyAlignment="1">
      <alignment horizontal="right" vertical="center"/>
    </xf>
    <xf numFmtId="4" fontId="19" fillId="6" borderId="32" xfId="3" applyNumberFormat="1" applyFont="1" applyFill="1" applyBorder="1" applyAlignment="1">
      <alignment horizontal="right" vertical="center"/>
    </xf>
    <xf numFmtId="4" fontId="19" fillId="6" borderId="31" xfId="3" applyNumberFormat="1" applyFont="1" applyFill="1" applyBorder="1" applyAlignment="1">
      <alignment horizontal="right" vertical="center"/>
    </xf>
    <xf numFmtId="4" fontId="17" fillId="0" borderId="34" xfId="3" applyNumberFormat="1" applyFont="1" applyFill="1" applyBorder="1" applyAlignment="1">
      <alignment horizontal="right" vertical="center"/>
    </xf>
    <xf numFmtId="4" fontId="17" fillId="0" borderId="31" xfId="2" applyNumberFormat="1" applyFont="1" applyBorder="1" applyAlignment="1">
      <alignment horizontal="right" vertical="center"/>
    </xf>
    <xf numFmtId="4" fontId="16" fillId="2" borderId="2" xfId="2" applyNumberFormat="1" applyFont="1" applyFill="1" applyBorder="1" applyAlignment="1">
      <alignment horizontal="right" vertical="center"/>
    </xf>
    <xf numFmtId="4" fontId="16" fillId="5" borderId="4" xfId="2" applyNumberFormat="1" applyFont="1" applyFill="1" applyBorder="1" applyAlignment="1">
      <alignment horizontal="right" vertical="center"/>
    </xf>
    <xf numFmtId="4" fontId="15" fillId="6" borderId="32" xfId="3" applyNumberFormat="1" applyFont="1" applyFill="1" applyBorder="1" applyAlignment="1">
      <alignment horizontal="right" vertical="center"/>
    </xf>
    <xf numFmtId="4" fontId="21" fillId="4" borderId="32" xfId="2" applyNumberFormat="1" applyFont="1" applyFill="1" applyBorder="1" applyAlignment="1">
      <alignment horizontal="right" vertical="center"/>
    </xf>
    <xf numFmtId="4" fontId="14" fillId="4" borderId="32" xfId="2" applyNumberFormat="1" applyFont="1" applyFill="1" applyBorder="1" applyAlignment="1">
      <alignment horizontal="right" vertical="center"/>
    </xf>
    <xf numFmtId="4" fontId="19" fillId="0" borderId="0" xfId="2" applyNumberFormat="1" applyFont="1" applyAlignment="1">
      <alignment vertical="center"/>
    </xf>
    <xf numFmtId="4" fontId="16" fillId="0" borderId="35" xfId="2" applyNumberFormat="1" applyFont="1" applyBorder="1" applyAlignment="1">
      <alignment vertical="center"/>
    </xf>
    <xf numFmtId="4" fontId="17" fillId="0" borderId="34" xfId="2" applyNumberFormat="1" applyFont="1" applyBorder="1" applyAlignment="1">
      <alignment vertical="center"/>
    </xf>
    <xf numFmtId="4" fontId="17" fillId="0" borderId="32" xfId="2" applyNumberFormat="1" applyFont="1" applyBorder="1" applyAlignment="1">
      <alignment vertical="center"/>
    </xf>
    <xf numFmtId="4" fontId="16" fillId="0" borderId="32" xfId="2" applyNumberFormat="1" applyFont="1" applyBorder="1" applyAlignment="1">
      <alignment vertical="center"/>
    </xf>
    <xf numFmtId="4" fontId="17" fillId="0" borderId="31" xfId="2" applyNumberFormat="1" applyFont="1" applyBorder="1" applyAlignment="1">
      <alignment vertical="center"/>
    </xf>
    <xf numFmtId="4" fontId="16" fillId="0" borderId="9" xfId="2" applyNumberFormat="1" applyFont="1" applyBorder="1" applyAlignment="1">
      <alignment vertical="center"/>
    </xf>
    <xf numFmtId="4" fontId="8" fillId="0" borderId="32" xfId="2" applyNumberFormat="1" applyFont="1" applyBorder="1" applyAlignment="1">
      <alignment vertical="center"/>
    </xf>
    <xf numFmtId="4" fontId="19" fillId="11" borderId="32" xfId="2" applyNumberFormat="1" applyFont="1" applyFill="1" applyBorder="1" applyAlignment="1">
      <alignment horizontal="right" vertical="center"/>
    </xf>
    <xf numFmtId="0" fontId="15" fillId="5" borderId="31" xfId="2" quotePrefix="1" applyFont="1" applyFill="1" applyBorder="1" applyAlignment="1">
      <alignment horizontal="left" vertical="center" wrapText="1"/>
    </xf>
    <xf numFmtId="0" fontId="15" fillId="5" borderId="31" xfId="4" applyFont="1" applyFill="1" applyBorder="1" applyAlignment="1">
      <alignment horizontal="left" vertical="center" wrapText="1"/>
    </xf>
    <xf numFmtId="0" fontId="25" fillId="0" borderId="0" xfId="4" applyFont="1"/>
    <xf numFmtId="0" fontId="17" fillId="0" borderId="0" xfId="4" applyFont="1"/>
    <xf numFmtId="3" fontId="25" fillId="0" borderId="0" xfId="4" applyNumberFormat="1" applyFont="1"/>
    <xf numFmtId="1" fontId="25" fillId="0" borderId="0" xfId="4" applyNumberFormat="1" applyFont="1"/>
    <xf numFmtId="4" fontId="25" fillId="0" borderId="0" xfId="4" applyNumberFormat="1" applyFont="1"/>
    <xf numFmtId="0" fontId="26" fillId="0" borderId="0" xfId="4" applyFont="1" applyAlignment="1">
      <alignment vertical="center" wrapText="1"/>
    </xf>
    <xf numFmtId="0" fontId="26" fillId="0" borderId="0" xfId="4" applyFont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27" fillId="0" borderId="0" xfId="4" applyFont="1" applyAlignment="1">
      <alignment vertical="center" wrapText="1"/>
    </xf>
    <xf numFmtId="0" fontId="17" fillId="0" borderId="0" xfId="4" applyFont="1" applyAlignment="1">
      <alignment horizontal="left"/>
    </xf>
    <xf numFmtId="0" fontId="17" fillId="0" borderId="0" xfId="4" applyFont="1" applyAlignment="1">
      <alignment horizontal="center"/>
    </xf>
    <xf numFmtId="0" fontId="25" fillId="0" borderId="0" xfId="4" applyFont="1" applyAlignment="1">
      <alignment horizontal="center"/>
    </xf>
    <xf numFmtId="0" fontId="9" fillId="0" borderId="0" xfId="4" applyFont="1" applyAlignment="1">
      <alignment horizontal="left"/>
    </xf>
    <xf numFmtId="0" fontId="9" fillId="0" borderId="0" xfId="4" applyFont="1"/>
    <xf numFmtId="3" fontId="9" fillId="0" borderId="0" xfId="4" applyNumberFormat="1" applyFont="1" applyAlignment="1">
      <alignment horizontal="center"/>
    </xf>
    <xf numFmtId="3" fontId="9" fillId="0" borderId="0" xfId="4" applyNumberFormat="1" applyFont="1"/>
    <xf numFmtId="0" fontId="9" fillId="0" borderId="0" xfId="4" applyFont="1" applyAlignment="1">
      <alignment horizontal="center"/>
    </xf>
    <xf numFmtId="0" fontId="6" fillId="0" borderId="0" xfId="4"/>
    <xf numFmtId="0" fontId="31" fillId="0" borderId="0" xfId="4" applyFont="1" applyAlignment="1">
      <alignment horizontal="center" vertical="center"/>
    </xf>
    <xf numFmtId="0" fontId="37" fillId="0" borderId="0" xfId="0" applyFont="1" applyAlignment="1">
      <alignment horizontal="justify" vertical="center"/>
    </xf>
    <xf numFmtId="49" fontId="38" fillId="0" borderId="0" xfId="4" applyNumberFormat="1" applyFont="1" applyAlignment="1">
      <alignment horizontal="center" vertical="center"/>
    </xf>
    <xf numFmtId="3" fontId="38" fillId="0" borderId="0" xfId="4" applyNumberFormat="1" applyFont="1" applyAlignment="1">
      <alignment horizontal="right" vertical="center"/>
    </xf>
    <xf numFmtId="0" fontId="6" fillId="0" borderId="0" xfId="4" applyAlignment="1">
      <alignment vertical="center"/>
    </xf>
    <xf numFmtId="49" fontId="39" fillId="0" borderId="0" xfId="4" applyNumberFormat="1" applyFont="1" applyAlignment="1">
      <alignment horizontal="center" vertical="center"/>
    </xf>
    <xf numFmtId="3" fontId="39" fillId="0" borderId="0" xfId="4" applyNumberFormat="1" applyFont="1" applyAlignment="1">
      <alignment horizontal="center" vertical="center"/>
    </xf>
    <xf numFmtId="3" fontId="39" fillId="0" borderId="0" xfId="4" applyNumberFormat="1" applyFont="1" applyAlignment="1">
      <alignment horizontal="right" vertical="center"/>
    </xf>
    <xf numFmtId="0" fontId="9" fillId="0" borderId="0" xfId="4" applyFont="1" applyAlignment="1">
      <alignment vertical="center"/>
    </xf>
    <xf numFmtId="4" fontId="38" fillId="0" borderId="0" xfId="4" applyNumberFormat="1" applyFont="1" applyAlignment="1">
      <alignment horizontal="center" vertical="center"/>
    </xf>
    <xf numFmtId="4" fontId="38" fillId="0" borderId="0" xfId="4" applyNumberFormat="1" applyFont="1" applyAlignment="1">
      <alignment horizontal="right" vertical="center"/>
    </xf>
    <xf numFmtId="2" fontId="38" fillId="0" borderId="0" xfId="4" applyNumberFormat="1" applyFont="1" applyAlignment="1">
      <alignment horizontal="center" vertical="center"/>
    </xf>
    <xf numFmtId="49" fontId="39" fillId="0" borderId="0" xfId="4" applyNumberFormat="1" applyFont="1" applyAlignment="1">
      <alignment horizontal="center"/>
    </xf>
    <xf numFmtId="3" fontId="39" fillId="0" borderId="0" xfId="4" applyNumberFormat="1" applyFont="1" applyAlignment="1">
      <alignment horizontal="right"/>
    </xf>
    <xf numFmtId="0" fontId="39" fillId="0" borderId="0" xfId="4" applyFont="1"/>
    <xf numFmtId="0" fontId="39" fillId="0" borderId="0" xfId="4" applyFont="1" applyAlignment="1">
      <alignment horizontal="center"/>
    </xf>
    <xf numFmtId="49" fontId="9" fillId="0" borderId="0" xfId="4" applyNumberFormat="1" applyFont="1" applyAlignment="1">
      <alignment horizontal="center" vertical="center"/>
    </xf>
    <xf numFmtId="0" fontId="19" fillId="0" borderId="0" xfId="4" applyFont="1" applyAlignment="1">
      <alignment vertical="center"/>
    </xf>
    <xf numFmtId="0" fontId="31" fillId="0" borderId="0" xfId="4" applyFont="1" applyAlignment="1">
      <alignment wrapText="1"/>
    </xf>
    <xf numFmtId="0" fontId="20" fillId="0" borderId="0" xfId="4" applyFont="1" applyAlignment="1">
      <alignment horizontal="center" vertical="center" wrapText="1"/>
    </xf>
    <xf numFmtId="0" fontId="33" fillId="0" borderId="0" xfId="4" applyFont="1" applyAlignment="1">
      <alignment horizontal="center" vertical="center" wrapText="1"/>
    </xf>
    <xf numFmtId="0" fontId="16" fillId="3" borderId="30" xfId="2" quotePrefix="1" applyFont="1" applyFill="1" applyBorder="1" applyAlignment="1">
      <alignment horizontal="center" vertical="center" wrapText="1"/>
    </xf>
    <xf numFmtId="0" fontId="16" fillId="3" borderId="34" xfId="2" quotePrefix="1" applyFont="1" applyFill="1" applyBorder="1" applyAlignment="1">
      <alignment horizontal="center" vertical="center" wrapText="1"/>
    </xf>
    <xf numFmtId="0" fontId="16" fillId="3" borderId="34" xfId="2" applyFont="1" applyFill="1" applyBorder="1" applyAlignment="1">
      <alignment vertical="center" wrapText="1"/>
    </xf>
    <xf numFmtId="4" fontId="20" fillId="3" borderId="34" xfId="2" applyNumberFormat="1" applyFont="1" applyFill="1" applyBorder="1" applyAlignment="1">
      <alignment horizontal="right" vertical="center"/>
    </xf>
    <xf numFmtId="0" fontId="17" fillId="0" borderId="0" xfId="4" applyFont="1" applyAlignment="1">
      <alignment horizontal="center" vertical="center"/>
    </xf>
    <xf numFmtId="0" fontId="25" fillId="0" borderId="0" xfId="4" applyFont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19" fillId="0" borderId="0" xfId="4" applyFont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45" fillId="0" borderId="0" xfId="2" applyFont="1" applyAlignment="1">
      <alignment horizontal="right" vertical="center"/>
    </xf>
    <xf numFmtId="0" fontId="32" fillId="0" borderId="0" xfId="4" applyFont="1" applyAlignment="1">
      <alignment horizontal="center" vertical="center" wrapText="1"/>
    </xf>
    <xf numFmtId="0" fontId="43" fillId="0" borderId="0" xfId="4" applyFont="1" applyAlignment="1">
      <alignment horizontal="right" vertical="center" wrapText="1"/>
    </xf>
    <xf numFmtId="0" fontId="19" fillId="0" borderId="38" xfId="2" quotePrefix="1" applyFont="1" applyBorder="1" applyAlignment="1">
      <alignment vertical="center" wrapText="1"/>
    </xf>
    <xf numFmtId="0" fontId="19" fillId="0" borderId="34" xfId="2" quotePrefix="1" applyFont="1" applyBorder="1" applyAlignment="1">
      <alignment vertical="center" wrapText="1"/>
    </xf>
    <xf numFmtId="0" fontId="17" fillId="0" borderId="30" xfId="2" applyFont="1" applyBorder="1" applyAlignment="1">
      <alignment vertical="center" wrapText="1"/>
    </xf>
    <xf numFmtId="4" fontId="21" fillId="4" borderId="34" xfId="2" applyNumberFormat="1" applyFont="1" applyFill="1" applyBorder="1" applyAlignment="1">
      <alignment horizontal="right" vertical="center"/>
    </xf>
    <xf numFmtId="0" fontId="21" fillId="4" borderId="34" xfId="2" applyFont="1" applyFill="1" applyBorder="1" applyAlignment="1">
      <alignment horizontal="center" vertical="center" wrapText="1"/>
    </xf>
    <xf numFmtId="0" fontId="21" fillId="4" borderId="34" xfId="2" applyFont="1" applyFill="1" applyBorder="1" applyAlignment="1">
      <alignment vertical="center" wrapText="1"/>
    </xf>
    <xf numFmtId="0" fontId="16" fillId="3" borderId="30" xfId="2" applyFont="1" applyFill="1" applyBorder="1" applyAlignment="1">
      <alignment horizontal="center" vertical="center" wrapText="1"/>
    </xf>
    <xf numFmtId="0" fontId="16" fillId="3" borderId="34" xfId="2" applyFont="1" applyFill="1" applyBorder="1" applyAlignment="1">
      <alignment horizontal="center" vertical="center" wrapText="1"/>
    </xf>
    <xf numFmtId="0" fontId="17" fillId="5" borderId="31" xfId="2" quotePrefix="1" applyFont="1" applyFill="1" applyBorder="1" applyAlignment="1">
      <alignment horizontal="center" vertical="center" wrapText="1"/>
    </xf>
    <xf numFmtId="0" fontId="8" fillId="6" borderId="42" xfId="4" applyFont="1" applyFill="1" applyBorder="1" applyAlignment="1">
      <alignment vertical="center" wrapText="1"/>
    </xf>
    <xf numFmtId="0" fontId="22" fillId="5" borderId="31" xfId="4" applyFont="1" applyFill="1" applyBorder="1" applyAlignment="1">
      <alignment horizontal="center" vertical="center" wrapText="1"/>
    </xf>
    <xf numFmtId="0" fontId="21" fillId="4" borderId="34" xfId="4" applyFont="1" applyFill="1" applyBorder="1" applyAlignment="1">
      <alignment horizontal="left" vertical="center" wrapText="1"/>
    </xf>
    <xf numFmtId="49" fontId="22" fillId="5" borderId="31" xfId="4" applyNumberFormat="1" applyFont="1" applyFill="1" applyBorder="1" applyAlignment="1">
      <alignment horizontal="center" vertical="center" wrapText="1"/>
    </xf>
    <xf numFmtId="0" fontId="14" fillId="4" borderId="34" xfId="4" applyFont="1" applyFill="1" applyBorder="1" applyAlignment="1">
      <alignment vertical="center" wrapText="1"/>
    </xf>
    <xf numFmtId="0" fontId="44" fillId="10" borderId="25" xfId="2" applyFont="1" applyFill="1" applyBorder="1" applyAlignment="1">
      <alignment horizontal="center" vertical="center" wrapText="1"/>
    </xf>
    <xf numFmtId="0" fontId="44" fillId="10" borderId="31" xfId="2" applyFont="1" applyFill="1" applyBorder="1" applyAlignment="1">
      <alignment horizontal="center" vertical="center" wrapText="1"/>
    </xf>
    <xf numFmtId="10" fontId="44" fillId="10" borderId="31" xfId="2" applyNumberFormat="1" applyFont="1" applyFill="1" applyBorder="1" applyAlignment="1">
      <alignment horizontal="center" vertical="center"/>
    </xf>
    <xf numFmtId="3" fontId="44" fillId="10" borderId="31" xfId="2" applyNumberFormat="1" applyFont="1" applyFill="1" applyBorder="1" applyAlignment="1">
      <alignment horizontal="center" vertical="center"/>
    </xf>
    <xf numFmtId="4" fontId="44" fillId="10" borderId="31" xfId="2" applyNumberFormat="1" applyFont="1" applyFill="1" applyBorder="1" applyAlignment="1">
      <alignment horizontal="center" vertical="center"/>
    </xf>
    <xf numFmtId="4" fontId="44" fillId="10" borderId="28" xfId="2" applyNumberFormat="1" applyFont="1" applyFill="1" applyBorder="1" applyAlignment="1">
      <alignment horizontal="center" vertical="center"/>
    </xf>
    <xf numFmtId="3" fontId="44" fillId="2" borderId="2" xfId="2" applyNumberFormat="1" applyFont="1" applyFill="1" applyBorder="1" applyAlignment="1">
      <alignment horizontal="center" vertical="center"/>
    </xf>
    <xf numFmtId="0" fontId="46" fillId="0" borderId="0" xfId="2" applyFont="1"/>
    <xf numFmtId="0" fontId="47" fillId="0" borderId="0" xfId="2" applyFont="1"/>
    <xf numFmtId="0" fontId="31" fillId="0" borderId="0" xfId="4" applyFont="1" applyAlignment="1">
      <alignment vertical="center" wrapText="1"/>
    </xf>
    <xf numFmtId="0" fontId="38" fillId="0" borderId="0" xfId="4" applyFont="1" applyAlignment="1">
      <alignment vertical="center"/>
    </xf>
    <xf numFmtId="3" fontId="38" fillId="0" borderId="0" xfId="4" applyNumberFormat="1" applyFont="1" applyAlignment="1">
      <alignment vertical="center"/>
    </xf>
    <xf numFmtId="0" fontId="38" fillId="0" borderId="0" xfId="4" applyFont="1" applyAlignment="1">
      <alignment horizontal="center" vertical="center" wrapText="1"/>
    </xf>
    <xf numFmtId="0" fontId="22" fillId="0" borderId="0" xfId="4" applyFont="1" applyAlignment="1">
      <alignment horizontal="right" vertical="center" wrapText="1"/>
    </xf>
    <xf numFmtId="3" fontId="38" fillId="0" borderId="0" xfId="4" applyNumberFormat="1" applyFont="1" applyAlignment="1">
      <alignment horizontal="center" vertical="center"/>
    </xf>
    <xf numFmtId="0" fontId="20" fillId="3" borderId="52" xfId="4" applyFont="1" applyFill="1" applyBorder="1" applyAlignment="1">
      <alignment horizontal="center" vertical="center"/>
    </xf>
    <xf numFmtId="4" fontId="22" fillId="0" borderId="24" xfId="4" applyNumberFormat="1" applyFont="1" applyBorder="1" applyAlignment="1">
      <alignment horizontal="right" vertical="center"/>
    </xf>
    <xf numFmtId="0" fontId="19" fillId="0" borderId="38" xfId="4" applyFont="1" applyBorder="1" applyAlignment="1">
      <alignment horizontal="center" vertical="center"/>
    </xf>
    <xf numFmtId="0" fontId="19" fillId="0" borderId="32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4" fontId="20" fillId="3" borderId="35" xfId="4" applyNumberFormat="1" applyFont="1" applyFill="1" applyBorder="1" applyAlignment="1">
      <alignment horizontal="right" vertical="center"/>
    </xf>
    <xf numFmtId="49" fontId="38" fillId="0" borderId="0" xfId="4" applyNumberFormat="1" applyFont="1" applyAlignment="1">
      <alignment vertical="center"/>
    </xf>
    <xf numFmtId="0" fontId="38" fillId="0" borderId="0" xfId="4" applyFont="1" applyAlignment="1">
      <alignment horizontal="right" vertical="center"/>
    </xf>
    <xf numFmtId="0" fontId="39" fillId="0" borderId="0" xfId="4" applyFont="1" applyAlignment="1">
      <alignment vertical="center"/>
    </xf>
    <xf numFmtId="0" fontId="20" fillId="3" borderId="31" xfId="4" applyFont="1" applyFill="1" applyBorder="1" applyAlignment="1">
      <alignment horizontal="center" vertical="center" wrapText="1"/>
    </xf>
    <xf numFmtId="0" fontId="20" fillId="13" borderId="34" xfId="4" applyFont="1" applyFill="1" applyBorder="1" applyAlignment="1">
      <alignment horizontal="center" vertical="center"/>
    </xf>
    <xf numFmtId="4" fontId="20" fillId="13" borderId="34" xfId="4" applyNumberFormat="1" applyFont="1" applyFill="1" applyBorder="1" applyAlignment="1">
      <alignment horizontal="right" vertical="center"/>
    </xf>
    <xf numFmtId="4" fontId="4" fillId="13" borderId="34" xfId="4" applyNumberFormat="1" applyFont="1" applyFill="1" applyBorder="1" applyAlignment="1">
      <alignment horizontal="right" vertical="center"/>
    </xf>
    <xf numFmtId="4" fontId="4" fillId="13" borderId="43" xfId="4" applyNumberFormat="1" applyFont="1" applyFill="1" applyBorder="1" applyAlignment="1">
      <alignment horizontal="right" vertical="center"/>
    </xf>
    <xf numFmtId="0" fontId="20" fillId="0" borderId="32" xfId="4" applyFont="1" applyBorder="1" applyAlignment="1">
      <alignment horizontal="center" vertical="center" wrapText="1"/>
    </xf>
    <xf numFmtId="4" fontId="20" fillId="0" borderId="32" xfId="4" applyNumberFormat="1" applyFont="1" applyBorder="1" applyAlignment="1">
      <alignment horizontal="right" vertical="center"/>
    </xf>
    <xf numFmtId="4" fontId="4" fillId="0" borderId="32" xfId="4" applyNumberFormat="1" applyFont="1" applyBorder="1" applyAlignment="1">
      <alignment horizontal="right" vertical="center"/>
    </xf>
    <xf numFmtId="4" fontId="4" fillId="0" borderId="24" xfId="4" applyNumberFormat="1" applyFont="1" applyBorder="1" applyAlignment="1">
      <alignment horizontal="right" vertical="center"/>
    </xf>
    <xf numFmtId="4" fontId="22" fillId="0" borderId="32" xfId="4" applyNumberFormat="1" applyFont="1" applyBorder="1" applyAlignment="1">
      <alignment horizontal="right" vertical="center"/>
    </xf>
    <xf numFmtId="4" fontId="7" fillId="0" borderId="32" xfId="4" applyNumberFormat="1" applyFont="1" applyBorder="1" applyAlignment="1">
      <alignment horizontal="right" vertical="center"/>
    </xf>
    <xf numFmtId="4" fontId="7" fillId="0" borderId="24" xfId="4" applyNumberFormat="1" applyFont="1" applyBorder="1" applyAlignment="1">
      <alignment horizontal="right" vertical="center"/>
    </xf>
    <xf numFmtId="4" fontId="20" fillId="13" borderId="43" xfId="4" applyNumberFormat="1" applyFont="1" applyFill="1" applyBorder="1" applyAlignment="1">
      <alignment horizontal="right" vertical="center"/>
    </xf>
    <xf numFmtId="4" fontId="20" fillId="0" borderId="24" xfId="4" applyNumberFormat="1" applyFont="1" applyBorder="1" applyAlignment="1">
      <alignment horizontal="right" vertical="center"/>
    </xf>
    <xf numFmtId="49" fontId="20" fillId="13" borderId="32" xfId="4" applyNumberFormat="1" applyFont="1" applyFill="1" applyBorder="1" applyAlignment="1">
      <alignment horizontal="center" vertical="center"/>
    </xf>
    <xf numFmtId="4" fontId="20" fillId="13" borderId="32" xfId="4" applyNumberFormat="1" applyFont="1" applyFill="1" applyBorder="1" applyAlignment="1">
      <alignment horizontal="right" vertical="center"/>
    </xf>
    <xf numFmtId="49" fontId="20" fillId="0" borderId="38" xfId="4" applyNumberFormat="1" applyFont="1" applyBorder="1" applyAlignment="1">
      <alignment horizontal="center" vertical="center"/>
    </xf>
    <xf numFmtId="0" fontId="20" fillId="0" borderId="38" xfId="4" applyFont="1" applyBorder="1" applyAlignment="1">
      <alignment horizontal="center" vertical="center" wrapText="1"/>
    </xf>
    <xf numFmtId="0" fontId="20" fillId="13" borderId="32" xfId="4" applyFont="1" applyFill="1" applyBorder="1" applyAlignment="1">
      <alignment horizontal="center" vertical="center"/>
    </xf>
    <xf numFmtId="4" fontId="4" fillId="13" borderId="32" xfId="4" applyNumberFormat="1" applyFont="1" applyFill="1" applyBorder="1" applyAlignment="1">
      <alignment horizontal="right" vertical="center"/>
    </xf>
    <xf numFmtId="4" fontId="4" fillId="13" borderId="24" xfId="4" applyNumberFormat="1" applyFont="1" applyFill="1" applyBorder="1" applyAlignment="1">
      <alignment horizontal="right" vertical="center"/>
    </xf>
    <xf numFmtId="49" fontId="4" fillId="13" borderId="32" xfId="4" applyNumberFormat="1" applyFont="1" applyFill="1" applyBorder="1" applyAlignment="1">
      <alignment horizontal="center" vertical="center"/>
    </xf>
    <xf numFmtId="3" fontId="38" fillId="11" borderId="0" xfId="4" applyNumberFormat="1" applyFont="1" applyFill="1" applyAlignment="1">
      <alignment horizontal="center" vertical="center"/>
    </xf>
    <xf numFmtId="0" fontId="38" fillId="11" borderId="0" xfId="4" applyFont="1" applyFill="1" applyAlignment="1">
      <alignment horizontal="center" vertical="center"/>
    </xf>
    <xf numFmtId="3" fontId="22" fillId="11" borderId="0" xfId="4" applyNumberFormat="1" applyFont="1" applyFill="1" applyAlignment="1">
      <alignment horizontal="center" vertical="center"/>
    </xf>
    <xf numFmtId="0" fontId="22" fillId="11" borderId="0" xfId="4" applyFont="1" applyFill="1" applyAlignment="1">
      <alignment horizontal="center" vertical="center"/>
    </xf>
    <xf numFmtId="0" fontId="4" fillId="13" borderId="32" xfId="4" applyFont="1" applyFill="1" applyBorder="1" applyAlignment="1">
      <alignment horizontal="center" vertical="center"/>
    </xf>
    <xf numFmtId="0" fontId="20" fillId="13" borderId="34" xfId="4" applyFont="1" applyFill="1" applyBorder="1" applyAlignment="1">
      <alignment horizontal="center" vertical="center" wrapText="1"/>
    </xf>
    <xf numFmtId="0" fontId="20" fillId="0" borderId="32" xfId="4" applyFont="1" applyBorder="1" applyAlignment="1">
      <alignment horizontal="center" vertical="center"/>
    </xf>
    <xf numFmtId="0" fontId="22" fillId="0" borderId="32" xfId="4" applyFont="1" applyBorder="1" applyAlignment="1">
      <alignment horizontal="center" vertical="center"/>
    </xf>
    <xf numFmtId="0" fontId="7" fillId="0" borderId="38" xfId="4" applyFont="1" applyBorder="1" applyAlignment="1">
      <alignment horizontal="center" vertical="center"/>
    </xf>
    <xf numFmtId="4" fontId="7" fillId="0" borderId="38" xfId="4" applyNumberFormat="1" applyFont="1" applyBorder="1" applyAlignment="1">
      <alignment horizontal="right" vertical="center"/>
    </xf>
    <xf numFmtId="4" fontId="7" fillId="0" borderId="54" xfId="4" applyNumberFormat="1" applyFont="1" applyBorder="1" applyAlignment="1">
      <alignment horizontal="right" vertical="center"/>
    </xf>
    <xf numFmtId="0" fontId="22" fillId="0" borderId="38" xfId="4" applyFont="1" applyBorder="1" applyAlignment="1">
      <alignment horizontal="center" vertical="center" wrapText="1"/>
    </xf>
    <xf numFmtId="4" fontId="22" fillId="0" borderId="38" xfId="4" applyNumberFormat="1" applyFont="1" applyBorder="1" applyAlignment="1">
      <alignment horizontal="right" vertical="center"/>
    </xf>
    <xf numFmtId="0" fontId="22" fillId="0" borderId="39" xfId="4" applyFont="1" applyBorder="1" applyAlignment="1">
      <alignment horizontal="center" vertical="center" wrapText="1"/>
    </xf>
    <xf numFmtId="4" fontId="22" fillId="0" borderId="39" xfId="4" applyNumberFormat="1" applyFont="1" applyBorder="1" applyAlignment="1">
      <alignment horizontal="right" vertical="center"/>
    </xf>
    <xf numFmtId="4" fontId="7" fillId="0" borderId="39" xfId="4" applyNumberFormat="1" applyFont="1" applyBorder="1" applyAlignment="1">
      <alignment horizontal="right" vertical="center"/>
    </xf>
    <xf numFmtId="4" fontId="7" fillId="0" borderId="51" xfId="4" applyNumberFormat="1" applyFont="1" applyBorder="1" applyAlignment="1">
      <alignment horizontal="right" vertical="center"/>
    </xf>
    <xf numFmtId="49" fontId="4" fillId="3" borderId="52" xfId="4" applyNumberFormat="1" applyFont="1" applyFill="1" applyBorder="1" applyAlignment="1">
      <alignment horizontal="center" vertical="center"/>
    </xf>
    <xf numFmtId="4" fontId="20" fillId="3" borderId="52" xfId="4" applyNumberFormat="1" applyFont="1" applyFill="1" applyBorder="1" applyAlignment="1">
      <alignment horizontal="right" vertical="center"/>
    </xf>
    <xf numFmtId="49" fontId="38" fillId="0" borderId="0" xfId="4" applyNumberFormat="1" applyFont="1" applyAlignment="1">
      <alignment horizontal="center" vertical="top"/>
    </xf>
    <xf numFmtId="49" fontId="50" fillId="0" borderId="0" xfId="4" applyNumberFormat="1" applyFont="1" applyAlignment="1">
      <alignment horizontal="center" vertical="center"/>
    </xf>
    <xf numFmtId="0" fontId="38" fillId="0" borderId="0" xfId="4" applyFont="1" applyAlignment="1">
      <alignment horizontal="center" vertical="top"/>
    </xf>
    <xf numFmtId="0" fontId="50" fillId="0" borderId="0" xfId="4" applyFont="1" applyAlignment="1">
      <alignment horizontal="center" vertical="center"/>
    </xf>
    <xf numFmtId="0" fontId="39" fillId="0" borderId="0" xfId="4" applyFont="1" applyAlignment="1">
      <alignment horizontal="center" vertical="center"/>
    </xf>
    <xf numFmtId="0" fontId="51" fillId="0" borderId="0" xfId="4" applyFont="1" applyAlignment="1">
      <alignment horizontal="center" vertical="top"/>
    </xf>
    <xf numFmtId="0" fontId="40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center" wrapText="1"/>
    </xf>
    <xf numFmtId="0" fontId="22" fillId="0" borderId="0" xfId="4" applyFont="1" applyAlignment="1">
      <alignment vertical="center" wrapText="1"/>
    </xf>
    <xf numFmtId="0" fontId="21" fillId="10" borderId="62" xfId="4" applyFont="1" applyFill="1" applyBorder="1" applyAlignment="1">
      <alignment horizontal="center" vertical="center" wrapText="1"/>
    </xf>
    <xf numFmtId="0" fontId="21" fillId="10" borderId="54" xfId="4" applyFont="1" applyFill="1" applyBorder="1" applyAlignment="1">
      <alignment horizontal="center" vertical="center" wrapText="1"/>
    </xf>
    <xf numFmtId="4" fontId="21" fillId="3" borderId="2" xfId="4" applyNumberFormat="1" applyFont="1" applyFill="1" applyBorder="1" applyAlignment="1">
      <alignment horizontal="right" vertical="center"/>
    </xf>
    <xf numFmtId="4" fontId="21" fillId="3" borderId="37" xfId="4" applyNumberFormat="1" applyFont="1" applyFill="1" applyBorder="1" applyAlignment="1">
      <alignment horizontal="right" vertical="center"/>
    </xf>
    <xf numFmtId="4" fontId="21" fillId="3" borderId="35" xfId="4" applyNumberFormat="1" applyFont="1" applyFill="1" applyBorder="1" applyAlignment="1">
      <alignment horizontal="right" vertical="center"/>
    </xf>
    <xf numFmtId="4" fontId="22" fillId="0" borderId="14" xfId="4" applyNumberFormat="1" applyFont="1" applyBorder="1" applyAlignment="1">
      <alignment horizontal="right" vertical="center"/>
    </xf>
    <xf numFmtId="4" fontId="22" fillId="0" borderId="63" xfId="4" applyNumberFormat="1" applyFont="1" applyBorder="1" applyAlignment="1">
      <alignment horizontal="right" vertical="center"/>
    </xf>
    <xf numFmtId="4" fontId="22" fillId="0" borderId="22" xfId="4" applyNumberFormat="1" applyFont="1" applyBorder="1" applyAlignment="1">
      <alignment horizontal="right" vertical="center"/>
    </xf>
    <xf numFmtId="0" fontId="19" fillId="0" borderId="62" xfId="4" applyFont="1" applyBorder="1" applyAlignment="1">
      <alignment horizontal="center" vertical="center"/>
    </xf>
    <xf numFmtId="49" fontId="22" fillId="13" borderId="65" xfId="4" applyNumberFormat="1" applyFont="1" applyFill="1" applyBorder="1" applyAlignment="1">
      <alignment horizontal="center" vertical="center" wrapText="1"/>
    </xf>
    <xf numFmtId="4" fontId="19" fillId="0" borderId="60" xfId="4" applyNumberFormat="1" applyFont="1" applyBorder="1" applyAlignment="1">
      <alignment horizontal="right" vertical="center"/>
    </xf>
    <xf numFmtId="4" fontId="19" fillId="0" borderId="62" xfId="4" applyNumberFormat="1" applyFont="1" applyBorder="1" applyAlignment="1">
      <alignment horizontal="right" vertical="center"/>
    </xf>
    <xf numFmtId="4" fontId="19" fillId="0" borderId="54" xfId="4" applyNumberFormat="1" applyFont="1" applyBorder="1" applyAlignment="1">
      <alignment vertical="center"/>
    </xf>
    <xf numFmtId="0" fontId="19" fillId="0" borderId="25" xfId="4" applyFont="1" applyBorder="1" applyAlignment="1">
      <alignment horizontal="center" vertical="center"/>
    </xf>
    <xf numFmtId="49" fontId="22" fillId="13" borderId="28" xfId="4" applyNumberFormat="1" applyFont="1" applyFill="1" applyBorder="1" applyAlignment="1">
      <alignment horizontal="center" vertical="center" wrapText="1"/>
    </xf>
    <xf numFmtId="4" fontId="19" fillId="0" borderId="66" xfId="4" applyNumberFormat="1" applyFont="1" applyBorder="1" applyAlignment="1">
      <alignment horizontal="right" vertical="center"/>
    </xf>
    <xf numFmtId="4" fontId="19" fillId="0" borderId="28" xfId="4" applyNumberFormat="1" applyFont="1" applyBorder="1" applyAlignment="1">
      <alignment vertical="center"/>
    </xf>
    <xf numFmtId="0" fontId="19" fillId="0" borderId="66" xfId="4" applyFont="1" applyBorder="1" applyAlignment="1">
      <alignment horizontal="center" vertical="center"/>
    </xf>
    <xf numFmtId="49" fontId="22" fillId="13" borderId="26" xfId="4" applyNumberFormat="1" applyFont="1" applyFill="1" applyBorder="1" applyAlignment="1">
      <alignment horizontal="center" vertical="center" wrapText="1"/>
    </xf>
    <xf numFmtId="4" fontId="20" fillId="10" borderId="2" xfId="4" applyNumberFormat="1" applyFont="1" applyFill="1" applyBorder="1" applyAlignment="1">
      <alignment horizontal="right" vertical="center"/>
    </xf>
    <xf numFmtId="4" fontId="20" fillId="10" borderId="37" xfId="4" applyNumberFormat="1" applyFont="1" applyFill="1" applyBorder="1" applyAlignment="1">
      <alignment horizontal="right" vertical="center"/>
    </xf>
    <xf numFmtId="4" fontId="20" fillId="10" borderId="9" xfId="4" applyNumberFormat="1" applyFont="1" applyFill="1" applyBorder="1" applyAlignment="1">
      <alignment horizontal="right" vertical="center"/>
    </xf>
    <xf numFmtId="49" fontId="51" fillId="0" borderId="0" xfId="4" applyNumberFormat="1" applyFont="1" applyAlignment="1">
      <alignment horizontal="center" vertical="top"/>
    </xf>
    <xf numFmtId="3" fontId="52" fillId="0" borderId="0" xfId="4" applyNumberFormat="1" applyFont="1" applyAlignment="1">
      <alignment horizontal="right" vertical="center"/>
    </xf>
    <xf numFmtId="0" fontId="42" fillId="0" borderId="0" xfId="7" applyNumberFormat="1" applyFont="1" applyFill="1" applyBorder="1" applyAlignment="1" applyProtection="1">
      <alignment vertical="center" wrapText="1"/>
      <protection locked="0"/>
    </xf>
    <xf numFmtId="4" fontId="20" fillId="0" borderId="0" xfId="7" applyNumberFormat="1" applyFont="1" applyFill="1" applyBorder="1" applyAlignment="1" applyProtection="1">
      <alignment horizontal="center" vertical="center"/>
      <protection locked="0"/>
    </xf>
    <xf numFmtId="4" fontId="19" fillId="0" borderId="0" xfId="7" applyNumberFormat="1" applyFont="1" applyFill="1" applyBorder="1" applyAlignment="1" applyProtection="1">
      <alignment horizontal="center" vertical="center"/>
      <protection locked="0"/>
    </xf>
    <xf numFmtId="0" fontId="19" fillId="0" borderId="0" xfId="7" applyNumberFormat="1" applyFont="1" applyFill="1" applyBorder="1" applyAlignment="1" applyProtection="1">
      <alignment horizontal="left" vertical="center"/>
      <protection locked="0"/>
    </xf>
    <xf numFmtId="4" fontId="22" fillId="0" borderId="0" xfId="7" applyNumberFormat="1" applyFont="1" applyFill="1" applyBorder="1" applyAlignment="1" applyProtection="1">
      <alignment horizontal="right" vertical="center"/>
      <protection locked="0"/>
    </xf>
    <xf numFmtId="4" fontId="55" fillId="0" borderId="0" xfId="7" applyNumberFormat="1" applyFont="1" applyFill="1" applyBorder="1" applyAlignment="1" applyProtection="1">
      <alignment horizontal="center" vertical="center"/>
      <protection locked="0"/>
    </xf>
    <xf numFmtId="4" fontId="56" fillId="0" borderId="0" xfId="7" applyNumberFormat="1" applyFont="1" applyFill="1" applyBorder="1" applyAlignment="1" applyProtection="1">
      <alignment horizontal="center" vertical="center"/>
      <protection locked="0"/>
    </xf>
    <xf numFmtId="0" fontId="56" fillId="0" borderId="0" xfId="7" applyNumberFormat="1" applyFont="1" applyFill="1" applyBorder="1" applyAlignment="1" applyProtection="1">
      <alignment horizontal="left" vertical="center"/>
      <protection locked="0"/>
    </xf>
    <xf numFmtId="49" fontId="57" fillId="14" borderId="10" xfId="7" applyNumberFormat="1" applyFont="1" applyFill="1" applyBorder="1" applyAlignment="1" applyProtection="1">
      <alignment horizontal="center" vertical="center" wrapText="1"/>
      <protection locked="0"/>
    </xf>
    <xf numFmtId="49" fontId="57" fillId="14" borderId="2" xfId="7" applyNumberFormat="1" applyFont="1" applyFill="1" applyBorder="1" applyAlignment="1" applyProtection="1">
      <alignment horizontal="center" vertical="center" wrapText="1"/>
      <protection locked="0"/>
    </xf>
    <xf numFmtId="49" fontId="57" fillId="14" borderId="9" xfId="7" applyNumberFormat="1" applyFont="1" applyFill="1" applyBorder="1" applyAlignment="1" applyProtection="1">
      <alignment horizontal="center" vertical="center" wrapText="1"/>
      <protection locked="0"/>
    </xf>
    <xf numFmtId="49" fontId="20" fillId="14" borderId="2" xfId="7" applyNumberFormat="1" applyFont="1" applyFill="1" applyBorder="1" applyAlignment="1" applyProtection="1">
      <alignment horizontal="center" vertical="center" wrapText="1"/>
      <protection locked="0"/>
    </xf>
    <xf numFmtId="4" fontId="20" fillId="10" borderId="2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34" xfId="7" applyNumberFormat="1" applyFont="1" applyFill="1" applyBorder="1" applyAlignment="1" applyProtection="1">
      <alignment horizontal="center" vertical="center"/>
      <protection locked="0"/>
    </xf>
    <xf numFmtId="49" fontId="20" fillId="15" borderId="2" xfId="7" applyNumberFormat="1" applyFont="1" applyFill="1" applyBorder="1" applyAlignment="1" applyProtection="1">
      <alignment horizontal="center" vertical="center" wrapText="1"/>
      <protection locked="0"/>
    </xf>
    <xf numFmtId="49" fontId="20" fillId="15" borderId="9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10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3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68" xfId="7" applyNumberFormat="1" applyFont="1" applyFill="1" applyBorder="1" applyAlignment="1" applyProtection="1">
      <alignment horizontal="left" vertical="center" wrapText="1"/>
      <protection locked="0"/>
    </xf>
    <xf numFmtId="4" fontId="20" fillId="17" borderId="3" xfId="7" applyNumberFormat="1" applyFont="1" applyFill="1" applyBorder="1" applyAlignment="1" applyProtection="1">
      <alignment horizontal="right" vertical="center"/>
      <protection locked="0"/>
    </xf>
    <xf numFmtId="4" fontId="19" fillId="0" borderId="69" xfId="9" applyNumberFormat="1" applyFont="1" applyBorder="1" applyAlignment="1">
      <alignment horizontal="right" vertical="center"/>
    </xf>
    <xf numFmtId="49" fontId="21" fillId="18" borderId="6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70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71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6" xfId="7" applyNumberFormat="1" applyFont="1" applyFill="1" applyBorder="1" applyAlignment="1" applyProtection="1">
      <alignment horizontal="right" vertical="center"/>
      <protection locked="0"/>
    </xf>
    <xf numFmtId="49" fontId="19" fillId="0" borderId="12" xfId="7" applyNumberFormat="1" applyFont="1" applyFill="1" applyBorder="1" applyAlignment="1" applyProtection="1">
      <alignment vertical="center" wrapText="1"/>
      <protection locked="0"/>
    </xf>
    <xf numFmtId="4" fontId="20" fillId="0" borderId="4" xfId="7" applyNumberFormat="1" applyFont="1" applyFill="1" applyBorder="1" applyAlignment="1" applyProtection="1">
      <alignment horizontal="right" vertical="center"/>
      <protection locked="0"/>
    </xf>
    <xf numFmtId="49" fontId="19" fillId="0" borderId="6" xfId="7" applyNumberFormat="1" applyFont="1" applyFill="1" applyBorder="1" applyAlignment="1" applyProtection="1">
      <alignment vertical="center" wrapText="1"/>
      <protection locked="0"/>
    </xf>
    <xf numFmtId="49" fontId="21" fillId="18" borderId="2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72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73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2" xfId="7" applyNumberFormat="1" applyFont="1" applyFill="1" applyBorder="1" applyAlignment="1" applyProtection="1">
      <alignment horizontal="right" vertical="center"/>
      <protection locked="0"/>
    </xf>
    <xf numFmtId="0" fontId="59" fillId="6" borderId="3" xfId="0" applyFont="1" applyFill="1" applyBorder="1" applyAlignment="1">
      <alignment vertical="center" wrapText="1"/>
    </xf>
    <xf numFmtId="0" fontId="59" fillId="6" borderId="12" xfId="0" applyFont="1" applyFill="1" applyBorder="1" applyAlignment="1">
      <alignment vertical="center" wrapText="1"/>
    </xf>
    <xf numFmtId="0" fontId="59" fillId="6" borderId="12" xfId="0" applyFont="1" applyFill="1" applyBorder="1" applyAlignment="1">
      <alignment horizontal="center" vertical="center" wrapText="1"/>
    </xf>
    <xf numFmtId="49" fontId="19" fillId="15" borderId="75" xfId="7" applyNumberFormat="1" applyFont="1" applyFill="1" applyBorder="1" applyAlignment="1" applyProtection="1">
      <alignment horizontal="center" vertical="center" wrapText="1"/>
      <protection locked="0"/>
    </xf>
    <xf numFmtId="0" fontId="59" fillId="6" borderId="6" xfId="0" applyFont="1" applyFill="1" applyBorder="1" applyAlignment="1">
      <alignment horizontal="center" vertical="center" wrapText="1"/>
    </xf>
    <xf numFmtId="4" fontId="19" fillId="0" borderId="6" xfId="7" applyNumberFormat="1" applyFont="1" applyFill="1" applyBorder="1" applyAlignment="1" applyProtection="1">
      <alignment horizontal="right" vertical="center"/>
      <protection locked="0"/>
    </xf>
    <xf numFmtId="49" fontId="19" fillId="15" borderId="7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7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" xfId="7" applyNumberFormat="1" applyFont="1" applyFill="1" applyBorder="1" applyAlignment="1" applyProtection="1">
      <alignment horizontal="right" vertical="center"/>
      <protection locked="0"/>
    </xf>
    <xf numFmtId="49" fontId="20" fillId="16" borderId="2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72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73" xfId="7" applyNumberFormat="1" applyFont="1" applyFill="1" applyBorder="1" applyAlignment="1" applyProtection="1">
      <alignment horizontal="left" vertical="center" wrapText="1"/>
      <protection locked="0"/>
    </xf>
    <xf numFmtId="4" fontId="20" fillId="2" borderId="2" xfId="7" applyNumberFormat="1" applyFont="1" applyFill="1" applyBorder="1" applyAlignment="1" applyProtection="1">
      <alignment horizontal="right" vertical="center"/>
      <protection locked="0"/>
    </xf>
    <xf numFmtId="49" fontId="19" fillId="15" borderId="7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3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77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78" xfId="7" applyNumberFormat="1" applyFont="1" applyFill="1" applyBorder="1" applyAlignment="1" applyProtection="1">
      <alignment horizontal="left" vertical="center" wrapText="1"/>
      <protection locked="0"/>
    </xf>
    <xf numFmtId="0" fontId="8" fillId="0" borderId="0" xfId="7" applyNumberFormat="1" applyFont="1" applyFill="1" applyBorder="1" applyAlignment="1" applyProtection="1">
      <alignment horizontal="left" vertical="center"/>
      <protection locked="0"/>
    </xf>
    <xf numFmtId="49" fontId="19" fillId="0" borderId="3" xfId="7" applyNumberFormat="1" applyFont="1" applyFill="1" applyBorder="1" applyAlignment="1" applyProtection="1">
      <alignment vertical="center" wrapText="1"/>
      <protection locked="0"/>
    </xf>
    <xf numFmtId="49" fontId="19" fillId="15" borderId="7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80" xfId="7" applyNumberFormat="1" applyFont="1" applyFill="1" applyBorder="1" applyAlignment="1" applyProtection="1">
      <alignment horizontal="left" vertical="center" wrapText="1"/>
      <protection locked="0"/>
    </xf>
    <xf numFmtId="2" fontId="19" fillId="0" borderId="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81" xfId="7" applyNumberFormat="1" applyFont="1" applyFill="1" applyBorder="1" applyAlignment="1" applyProtection="1">
      <alignment horizontal="left" vertical="center" wrapText="1"/>
      <protection locked="0"/>
    </xf>
    <xf numFmtId="49" fontId="21" fillId="20" borderId="3" xfId="7" applyNumberFormat="1" applyFont="1" applyFill="1" applyBorder="1" applyAlignment="1" applyProtection="1">
      <alignment vertical="center" wrapText="1"/>
      <protection locked="0"/>
    </xf>
    <xf numFmtId="49" fontId="21" fillId="20" borderId="12" xfId="7" applyNumberFormat="1" applyFont="1" applyFill="1" applyBorder="1" applyAlignment="1" applyProtection="1">
      <alignment vertical="center" wrapText="1"/>
      <protection locked="0"/>
    </xf>
    <xf numFmtId="4" fontId="20" fillId="19" borderId="6" xfId="7" applyNumberFormat="1" applyFont="1" applyFill="1" applyBorder="1" applyAlignment="1" applyProtection="1">
      <alignment horizontal="right" vertical="center"/>
      <protection locked="0"/>
    </xf>
    <xf numFmtId="4" fontId="20" fillId="0" borderId="12" xfId="7" applyNumberFormat="1" applyFont="1" applyFill="1" applyBorder="1" applyAlignment="1" applyProtection="1">
      <alignment horizontal="right" vertical="center"/>
      <protection locked="0"/>
    </xf>
    <xf numFmtId="49" fontId="19" fillId="0" borderId="80" xfId="0" applyNumberFormat="1" applyFont="1" applyBorder="1" applyAlignment="1">
      <alignment vertical="center" wrapText="1"/>
    </xf>
    <xf numFmtId="4" fontId="20" fillId="19" borderId="2" xfId="7" applyNumberFormat="1" applyFont="1" applyFill="1" applyBorder="1" applyAlignment="1" applyProtection="1">
      <alignment horizontal="right" vertical="center"/>
      <protection locked="0"/>
    </xf>
    <xf numFmtId="49" fontId="21" fillId="20" borderId="12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68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3" xfId="7" applyNumberFormat="1" applyFont="1" applyFill="1" applyBorder="1" applyAlignment="1" applyProtection="1">
      <alignment horizontal="right" vertical="center"/>
      <protection locked="0"/>
    </xf>
    <xf numFmtId="49" fontId="19" fillId="0" borderId="76" xfId="7" applyNumberFormat="1" applyFont="1" applyFill="1" applyBorder="1" applyAlignment="1" applyProtection="1">
      <alignment vertical="center" wrapText="1"/>
      <protection locked="0"/>
    </xf>
    <xf numFmtId="49" fontId="19" fillId="0" borderId="45" xfId="7" applyNumberFormat="1" applyFont="1" applyFill="1" applyBorder="1" applyAlignment="1" applyProtection="1">
      <alignment vertical="center" wrapText="1"/>
      <protection locked="0"/>
    </xf>
    <xf numFmtId="49" fontId="19" fillId="15" borderId="0" xfId="7" applyNumberFormat="1" applyFont="1" applyFill="1" applyBorder="1" applyAlignment="1" applyProtection="1">
      <alignment vertical="center" wrapText="1"/>
      <protection locked="0"/>
    </xf>
    <xf numFmtId="49" fontId="19" fillId="15" borderId="8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75" xfId="7" applyNumberFormat="1" applyFont="1" applyFill="1" applyBorder="1" applyAlignment="1" applyProtection="1">
      <alignment vertical="center" wrapText="1"/>
      <protection locked="0"/>
    </xf>
    <xf numFmtId="0" fontId="59" fillId="6" borderId="45" xfId="0" applyFont="1" applyFill="1" applyBorder="1" applyAlignment="1">
      <alignment horizontal="center" vertical="center" wrapText="1"/>
    </xf>
    <xf numFmtId="4" fontId="19" fillId="6" borderId="12" xfId="7" applyNumberFormat="1" applyFont="1" applyFill="1" applyBorder="1" applyAlignment="1" applyProtection="1">
      <alignment horizontal="right" vertical="center"/>
      <protection locked="0"/>
    </xf>
    <xf numFmtId="0" fontId="59" fillId="6" borderId="75" xfId="0" applyFont="1" applyFill="1" applyBorder="1" applyAlignment="1">
      <alignment horizontal="center" vertical="center" wrapText="1"/>
    </xf>
    <xf numFmtId="49" fontId="19" fillId="0" borderId="4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" xfId="7" applyNumberFormat="1" applyFont="1" applyFill="1" applyBorder="1" applyAlignment="1" applyProtection="1">
      <alignment horizontal="center" vertical="center" wrapText="1"/>
      <protection locked="0"/>
    </xf>
    <xf numFmtId="4" fontId="20" fillId="2" borderId="3" xfId="7" applyNumberFormat="1" applyFont="1" applyFill="1" applyBorder="1" applyAlignment="1" applyProtection="1">
      <alignment horizontal="right" vertical="center"/>
      <protection locked="0"/>
    </xf>
    <xf numFmtId="49" fontId="20" fillId="20" borderId="76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3" xfId="7" applyNumberFormat="1" applyFont="1" applyFill="1" applyBorder="1" applyAlignment="1" applyProtection="1">
      <alignment horizontal="center" vertical="center" wrapText="1"/>
      <protection locked="0"/>
    </xf>
    <xf numFmtId="49" fontId="20" fillId="20" borderId="12" xfId="7" applyNumberFormat="1" applyFont="1" applyFill="1" applyBorder="1" applyAlignment="1" applyProtection="1">
      <alignment horizontal="center" vertical="center" wrapText="1"/>
      <protection locked="0"/>
    </xf>
    <xf numFmtId="49" fontId="20" fillId="0" borderId="3" xfId="7" applyNumberFormat="1" applyFont="1" applyFill="1" applyBorder="1" applyAlignment="1" applyProtection="1">
      <alignment vertical="center" wrapText="1"/>
      <protection locked="0"/>
    </xf>
    <xf numFmtId="49" fontId="20" fillId="20" borderId="45" xfId="7" applyNumberFormat="1" applyFont="1" applyFill="1" applyBorder="1" applyAlignment="1" applyProtection="1">
      <alignment horizontal="center" vertical="center" wrapText="1"/>
      <protection locked="0"/>
    </xf>
    <xf numFmtId="49" fontId="20" fillId="0" borderId="12" xfId="7" applyNumberFormat="1" applyFont="1" applyFill="1" applyBorder="1" applyAlignment="1" applyProtection="1">
      <alignment vertical="center" wrapText="1"/>
      <protection locked="0"/>
    </xf>
    <xf numFmtId="49" fontId="20" fillId="0" borderId="6" xfId="7" applyNumberFormat="1" applyFont="1" applyFill="1" applyBorder="1" applyAlignment="1" applyProtection="1">
      <alignment vertical="center" wrapText="1"/>
      <protection locked="0"/>
    </xf>
    <xf numFmtId="49" fontId="19" fillId="20" borderId="45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83" xfId="7" applyNumberFormat="1" applyFont="1" applyFill="1" applyBorder="1" applyAlignment="1" applyProtection="1">
      <alignment horizontal="center" vertical="center"/>
      <protection locked="0"/>
    </xf>
    <xf numFmtId="49" fontId="19" fillId="15" borderId="1" xfId="7" applyNumberFormat="1" applyFont="1" applyFill="1" applyBorder="1" applyAlignment="1" applyProtection="1">
      <alignment vertical="center" wrapText="1"/>
      <protection locked="0"/>
    </xf>
    <xf numFmtId="49" fontId="19" fillId="15" borderId="12" xfId="7" applyNumberFormat="1" applyFont="1" applyFill="1" applyBorder="1" applyAlignment="1" applyProtection="1">
      <alignment vertical="center" wrapText="1"/>
      <protection locked="0"/>
    </xf>
    <xf numFmtId="49" fontId="19" fillId="0" borderId="7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46" xfId="7" applyNumberFormat="1" applyFont="1" applyFill="1" applyBorder="1" applyAlignment="1" applyProtection="1">
      <alignment vertical="center" wrapText="1"/>
      <protection locked="0"/>
    </xf>
    <xf numFmtId="49" fontId="19" fillId="15" borderId="45" xfId="7" applyNumberFormat="1" applyFont="1" applyFill="1" applyBorder="1" applyAlignment="1" applyProtection="1">
      <alignment vertical="center" wrapText="1"/>
      <protection locked="0"/>
    </xf>
    <xf numFmtId="49" fontId="19" fillId="15" borderId="75" xfId="7" applyNumberFormat="1" applyFont="1" applyFill="1" applyBorder="1" applyAlignment="1" applyProtection="1">
      <alignment vertical="center" wrapText="1"/>
      <protection locked="0"/>
    </xf>
    <xf numFmtId="49" fontId="21" fillId="18" borderId="75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84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81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6" xfId="7" applyNumberFormat="1" applyFont="1" applyFill="1" applyBorder="1" applyAlignment="1" applyProtection="1">
      <alignment vertical="center"/>
      <protection locked="0"/>
    </xf>
    <xf numFmtId="4" fontId="20" fillId="0" borderId="4" xfId="7" applyNumberFormat="1" applyFont="1" applyFill="1" applyBorder="1" applyAlignment="1" applyProtection="1">
      <alignment vertical="center"/>
      <protection locked="0"/>
    </xf>
    <xf numFmtId="49" fontId="21" fillId="19" borderId="2" xfId="7" applyNumberFormat="1" applyFont="1" applyFill="1" applyBorder="1" applyAlignment="1" applyProtection="1">
      <alignment horizontal="center" vertical="center" wrapText="1"/>
      <protection locked="0"/>
    </xf>
    <xf numFmtId="49" fontId="21" fillId="19" borderId="72" xfId="7" applyNumberFormat="1" applyFont="1" applyFill="1" applyBorder="1" applyAlignment="1" applyProtection="1">
      <alignment horizontal="center" vertical="center" wrapText="1"/>
      <protection locked="0"/>
    </xf>
    <xf numFmtId="49" fontId="21" fillId="19" borderId="73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76" xfId="0" applyFont="1" applyBorder="1" applyAlignment="1">
      <alignment vertical="center" wrapText="1"/>
    </xf>
    <xf numFmtId="0" fontId="59" fillId="0" borderId="45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4" fontId="19" fillId="0" borderId="85" xfId="7" applyNumberFormat="1" applyFont="1" applyFill="1" applyBorder="1" applyAlignment="1" applyProtection="1">
      <alignment horizontal="center" vertical="center"/>
      <protection locked="0"/>
    </xf>
    <xf numFmtId="0" fontId="59" fillId="0" borderId="6" xfId="0" applyFont="1" applyBorder="1" applyAlignment="1">
      <alignment vertical="center" wrapText="1"/>
    </xf>
    <xf numFmtId="2" fontId="19" fillId="0" borderId="8" xfId="7" applyNumberFormat="1" applyFont="1" applyFill="1" applyBorder="1" applyAlignment="1" applyProtection="1">
      <alignment horizontal="left" vertical="center" wrapText="1"/>
      <protection locked="0"/>
    </xf>
    <xf numFmtId="49" fontId="20" fillId="16" borderId="86" xfId="7" applyNumberFormat="1" applyFont="1" applyFill="1" applyBorder="1" applyAlignment="1" applyProtection="1">
      <alignment horizontal="left" vertical="center" wrapText="1"/>
      <protection locked="0"/>
    </xf>
    <xf numFmtId="49" fontId="21" fillId="18" borderId="78" xfId="7" applyNumberFormat="1" applyFont="1" applyFill="1" applyBorder="1" applyAlignment="1" applyProtection="1">
      <alignment horizontal="left" vertical="center" wrapText="1"/>
      <protection locked="0"/>
    </xf>
    <xf numFmtId="49" fontId="20" fillId="16" borderId="87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67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45" xfId="7" applyNumberFormat="1" applyFont="1" applyFill="1" applyBorder="1" applyAlignment="1" applyProtection="1">
      <alignment horizontal="center" vertical="center" wrapText="1"/>
      <protection locked="0"/>
    </xf>
    <xf numFmtId="4" fontId="20" fillId="11" borderId="2" xfId="7" applyNumberFormat="1" applyFont="1" applyFill="1" applyBorder="1" applyAlignment="1" applyProtection="1">
      <alignment horizontal="right" vertical="center"/>
      <protection locked="0"/>
    </xf>
    <xf numFmtId="49" fontId="8" fillId="15" borderId="45" xfId="7" applyNumberFormat="1" applyFont="1" applyFill="1" applyBorder="1" applyAlignment="1" applyProtection="1">
      <alignment horizontal="center" vertical="center" wrapText="1"/>
      <protection locked="0"/>
    </xf>
    <xf numFmtId="49" fontId="8" fillId="0" borderId="12" xfId="7" applyNumberFormat="1" applyFont="1" applyFill="1" applyBorder="1" applyAlignment="1" applyProtection="1">
      <alignment vertical="center" wrapText="1"/>
      <protection locked="0"/>
    </xf>
    <xf numFmtId="4" fontId="20" fillId="0" borderId="89" xfId="7" applyNumberFormat="1" applyFont="1" applyFill="1" applyBorder="1" applyAlignment="1" applyProtection="1">
      <alignment horizontal="center" vertical="center"/>
      <protection locked="0"/>
    </xf>
    <xf numFmtId="4" fontId="19" fillId="0" borderId="89" xfId="7" applyNumberFormat="1" applyFont="1" applyFill="1" applyBorder="1" applyAlignment="1" applyProtection="1">
      <alignment horizontal="center" vertical="center"/>
      <protection locked="0"/>
    </xf>
    <xf numFmtId="4" fontId="19" fillId="0" borderId="89" xfId="7" applyNumberFormat="1" applyFont="1" applyFill="1" applyBorder="1" applyAlignment="1" applyProtection="1">
      <alignment horizontal="left" vertical="center"/>
      <protection locked="0"/>
    </xf>
    <xf numFmtId="49" fontId="8" fillId="15" borderId="12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77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2" xfId="7" applyNumberFormat="1" applyFont="1" applyFill="1" applyBorder="1" applyAlignment="1" applyProtection="1">
      <alignment vertical="center"/>
      <protection locked="0"/>
    </xf>
    <xf numFmtId="49" fontId="19" fillId="15" borderId="46" xfId="7" applyNumberFormat="1" applyFont="1" applyFill="1" applyBorder="1" applyAlignment="1" applyProtection="1">
      <alignment vertical="center" wrapText="1"/>
      <protection locked="0"/>
    </xf>
    <xf numFmtId="0" fontId="59" fillId="0" borderId="46" xfId="0" applyFont="1" applyBorder="1" applyAlignment="1">
      <alignment vertical="center"/>
    </xf>
    <xf numFmtId="49" fontId="21" fillId="18" borderId="10" xfId="7" applyNumberFormat="1" applyFont="1" applyFill="1" applyBorder="1" applyAlignment="1" applyProtection="1">
      <alignment horizontal="center" vertical="center" wrapText="1"/>
      <protection locked="0"/>
    </xf>
    <xf numFmtId="49" fontId="21" fillId="0" borderId="45" xfId="7" applyNumberFormat="1" applyFont="1" applyFill="1" applyBorder="1" applyAlignment="1" applyProtection="1">
      <alignment vertical="center" wrapText="1"/>
      <protection locked="0"/>
    </xf>
    <xf numFmtId="49" fontId="21" fillId="0" borderId="12" xfId="7" applyNumberFormat="1" applyFont="1" applyFill="1" applyBorder="1" applyAlignment="1" applyProtection="1">
      <alignment vertical="center" wrapText="1"/>
      <protection locked="0"/>
    </xf>
    <xf numFmtId="49" fontId="21" fillId="0" borderId="12" xfId="7" applyNumberFormat="1" applyFont="1" applyFill="1" applyBorder="1" applyAlignment="1" applyProtection="1">
      <alignment horizontal="center" vertical="center" wrapText="1"/>
      <protection locked="0"/>
    </xf>
    <xf numFmtId="4" fontId="8" fillId="0" borderId="0" xfId="7" applyNumberFormat="1" applyFont="1" applyFill="1" applyBorder="1" applyAlignment="1" applyProtection="1">
      <alignment horizontal="left" vertical="center"/>
      <protection locked="0"/>
    </xf>
    <xf numFmtId="4" fontId="19" fillId="0" borderId="0" xfId="7" applyNumberFormat="1" applyFont="1" applyFill="1" applyBorder="1" applyAlignment="1" applyProtection="1">
      <alignment horizontal="left" vertical="center"/>
      <protection locked="0"/>
    </xf>
    <xf numFmtId="49" fontId="21" fillId="0" borderId="6" xfId="7" applyNumberFormat="1" applyFont="1" applyFill="1" applyBorder="1" applyAlignment="1" applyProtection="1">
      <alignment horizontal="center" vertical="center" wrapText="1"/>
      <protection locked="0"/>
    </xf>
    <xf numFmtId="49" fontId="20" fillId="19" borderId="6" xfId="7" applyNumberFormat="1" applyFont="1" applyFill="1" applyBorder="1" applyAlignment="1" applyProtection="1">
      <alignment horizontal="center" vertical="center" wrapText="1"/>
      <protection locked="0"/>
    </xf>
    <xf numFmtId="49" fontId="20" fillId="18" borderId="70" xfId="7" applyNumberFormat="1" applyFont="1" applyFill="1" applyBorder="1" applyAlignment="1" applyProtection="1">
      <alignment horizontal="center" vertical="center" wrapText="1"/>
      <protection locked="0"/>
    </xf>
    <xf numFmtId="49" fontId="20" fillId="18" borderId="7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6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29" xfId="7" applyNumberFormat="1" applyFont="1" applyFill="1" applyBorder="1" applyAlignment="1" applyProtection="1">
      <alignment horizontal="center" vertical="center" wrapText="1"/>
      <protection locked="0"/>
    </xf>
    <xf numFmtId="2" fontId="19" fillId="0" borderId="0" xfId="7" applyNumberFormat="1" applyFont="1" applyFill="1" applyBorder="1" applyAlignment="1" applyProtection="1">
      <alignment vertical="center" wrapText="1"/>
      <protection locked="0"/>
    </xf>
    <xf numFmtId="0" fontId="19" fillId="0" borderId="0" xfId="7" applyNumberFormat="1" applyFont="1" applyFill="1" applyBorder="1" applyAlignment="1" applyProtection="1">
      <alignment vertical="center"/>
      <protection locked="0"/>
    </xf>
    <xf numFmtId="49" fontId="19" fillId="15" borderId="6" xfId="7" applyNumberFormat="1" applyFont="1" applyFill="1" applyBorder="1" applyAlignment="1" applyProtection="1">
      <alignment vertical="center" wrapText="1"/>
      <protection locked="0"/>
    </xf>
    <xf numFmtId="49" fontId="20" fillId="14" borderId="10" xfId="7" applyNumberFormat="1" applyFont="1" applyFill="1" applyBorder="1" applyAlignment="1" applyProtection="1">
      <alignment horizontal="center" vertical="center" wrapText="1"/>
      <protection locked="0"/>
    </xf>
    <xf numFmtId="49" fontId="20" fillId="14" borderId="3" xfId="7" applyNumberFormat="1" applyFont="1" applyFill="1" applyBorder="1" applyAlignment="1" applyProtection="1">
      <alignment horizontal="center" vertical="center" wrapText="1"/>
      <protection locked="0"/>
    </xf>
    <xf numFmtId="49" fontId="20" fillId="14" borderId="68" xfId="7" applyNumberFormat="1" applyFont="1" applyFill="1" applyBorder="1" applyAlignment="1" applyProtection="1">
      <alignment horizontal="left" vertical="center" wrapText="1"/>
      <protection locked="0"/>
    </xf>
    <xf numFmtId="4" fontId="20" fillId="10" borderId="2" xfId="7" applyNumberFormat="1" applyFont="1" applyFill="1" applyBorder="1" applyAlignment="1" applyProtection="1">
      <alignment horizontal="right" vertical="center"/>
      <protection locked="0"/>
    </xf>
    <xf numFmtId="49" fontId="19" fillId="15" borderId="53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91" xfId="7" applyNumberFormat="1" applyFont="1" applyFill="1" applyBorder="1" applyAlignment="1" applyProtection="1">
      <alignment horizontal="right" vertical="center"/>
      <protection locked="0"/>
    </xf>
    <xf numFmtId="49" fontId="19" fillId="15" borderId="9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45" xfId="7" applyNumberFormat="1" applyFont="1" applyFill="1" applyBorder="1" applyAlignment="1" applyProtection="1">
      <alignment horizontal="center" vertical="center" wrapText="1"/>
      <protection locked="0"/>
    </xf>
    <xf numFmtId="49" fontId="22" fillId="15" borderId="12" xfId="7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7" applyNumberFormat="1" applyFont="1" applyFill="1" applyBorder="1" applyAlignment="1" applyProtection="1">
      <alignment horizontal="left" vertical="center"/>
      <protection locked="0"/>
    </xf>
    <xf numFmtId="49" fontId="19" fillId="20" borderId="12" xfId="7" applyNumberFormat="1" applyFont="1" applyFill="1" applyBorder="1" applyAlignment="1" applyProtection="1">
      <alignment vertical="center" wrapText="1"/>
      <protection locked="0"/>
    </xf>
    <xf numFmtId="4" fontId="19" fillId="0" borderId="93" xfId="7" applyNumberFormat="1" applyFont="1" applyFill="1" applyBorder="1" applyAlignment="1" applyProtection="1">
      <alignment horizontal="center" vertical="center"/>
      <protection locked="0"/>
    </xf>
    <xf numFmtId="4" fontId="19" fillId="0" borderId="94" xfId="7" applyNumberFormat="1" applyFont="1" applyFill="1" applyBorder="1" applyAlignment="1" applyProtection="1">
      <alignment horizontal="center" vertical="center"/>
      <protection locked="0"/>
    </xf>
    <xf numFmtId="49" fontId="19" fillId="15" borderId="61" xfId="7" applyNumberFormat="1" applyFont="1" applyFill="1" applyBorder="1" applyAlignment="1" applyProtection="1">
      <alignment horizontal="left" vertical="center" wrapText="1"/>
      <protection locked="0"/>
    </xf>
    <xf numFmtId="4" fontId="20" fillId="6" borderId="12" xfId="7" applyNumberFormat="1" applyFont="1" applyFill="1" applyBorder="1" applyAlignment="1" applyProtection="1">
      <alignment horizontal="right" vertical="center"/>
      <protection locked="0"/>
    </xf>
    <xf numFmtId="4" fontId="19" fillId="0" borderId="95" xfId="7" applyNumberFormat="1" applyFont="1" applyFill="1" applyBorder="1" applyAlignment="1" applyProtection="1">
      <alignment horizontal="center" vertical="center"/>
      <protection locked="0"/>
    </xf>
    <xf numFmtId="49" fontId="19" fillId="20" borderId="45" xfId="7" applyNumberFormat="1" applyFont="1" applyFill="1" applyBorder="1" applyAlignment="1" applyProtection="1">
      <alignment vertical="center" wrapText="1"/>
      <protection locked="0"/>
    </xf>
    <xf numFmtId="49" fontId="21" fillId="18" borderId="87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1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3" xfId="7" applyNumberFormat="1" applyFont="1" applyFill="1" applyBorder="1" applyAlignment="1" applyProtection="1">
      <alignment vertical="center" wrapText="1"/>
      <protection locked="0"/>
    </xf>
    <xf numFmtId="4" fontId="20" fillId="0" borderId="98" xfId="7" applyNumberFormat="1" applyFont="1" applyFill="1" applyBorder="1" applyAlignment="1" applyProtection="1">
      <alignment horizontal="center" vertical="center"/>
      <protection locked="0"/>
    </xf>
    <xf numFmtId="4" fontId="19" fillId="0" borderId="98" xfId="7" applyNumberFormat="1" applyFont="1" applyFill="1" applyBorder="1" applyAlignment="1" applyProtection="1">
      <alignment horizontal="center" vertical="center"/>
      <protection locked="0"/>
    </xf>
    <xf numFmtId="4" fontId="19" fillId="0" borderId="98" xfId="7" applyNumberFormat="1" applyFont="1" applyFill="1" applyBorder="1" applyAlignment="1" applyProtection="1">
      <alignment horizontal="left" vertical="center"/>
      <protection locked="0"/>
    </xf>
    <xf numFmtId="4" fontId="19" fillId="0" borderId="99" xfId="7" applyNumberFormat="1" applyFont="1" applyFill="1" applyBorder="1" applyAlignment="1" applyProtection="1">
      <alignment horizontal="center" vertical="center"/>
      <protection locked="0"/>
    </xf>
    <xf numFmtId="4" fontId="19" fillId="0" borderId="2" xfId="7" applyNumberFormat="1" applyFont="1" applyFill="1" applyBorder="1" applyAlignment="1" applyProtection="1">
      <alignment horizontal="right" vertical="center"/>
      <protection locked="0"/>
    </xf>
    <xf numFmtId="4" fontId="20" fillId="16" borderId="2" xfId="7" applyNumberFormat="1" applyFont="1" applyFill="1" applyBorder="1" applyAlignment="1" applyProtection="1">
      <alignment vertical="top" wrapText="1"/>
      <protection locked="0"/>
    </xf>
    <xf numFmtId="4" fontId="21" fillId="18" borderId="2" xfId="7" applyNumberFormat="1" applyFont="1" applyFill="1" applyBorder="1" applyAlignment="1" applyProtection="1">
      <alignment horizontal="right" vertical="center" wrapText="1"/>
      <protection locked="0"/>
    </xf>
    <xf numFmtId="3" fontId="19" fillId="0" borderId="0" xfId="7" applyNumberFormat="1" applyFont="1" applyFill="1" applyBorder="1" applyAlignment="1" applyProtection="1">
      <alignment horizontal="left" vertical="center"/>
      <protection locked="0"/>
    </xf>
    <xf numFmtId="164" fontId="19" fillId="0" borderId="0" xfId="7" applyNumberFormat="1" applyFont="1" applyFill="1" applyBorder="1" applyAlignment="1" applyProtection="1">
      <alignment horizontal="left" vertical="center"/>
      <protection locked="0"/>
    </xf>
    <xf numFmtId="49" fontId="57" fillId="15" borderId="0" xfId="7" applyNumberFormat="1" applyFont="1" applyFill="1" applyBorder="1" applyAlignment="1" applyProtection="1">
      <alignment vertical="top" wrapText="1"/>
      <protection locked="0"/>
    </xf>
    <xf numFmtId="4" fontId="57" fillId="15" borderId="0" xfId="7" applyNumberFormat="1" applyFont="1" applyFill="1" applyBorder="1" applyAlignment="1" applyProtection="1">
      <alignment vertical="top" wrapText="1"/>
      <protection locked="0"/>
    </xf>
    <xf numFmtId="3" fontId="19" fillId="0" borderId="0" xfId="7" applyNumberFormat="1" applyFont="1" applyFill="1" applyBorder="1" applyAlignment="1" applyProtection="1">
      <alignment horizontal="right" vertical="center"/>
      <protection locked="0"/>
    </xf>
    <xf numFmtId="4" fontId="19" fillId="0" borderId="0" xfId="7" applyNumberFormat="1" applyFont="1" applyFill="1" applyBorder="1" applyAlignment="1" applyProtection="1">
      <alignment horizontal="right" vertical="center"/>
      <protection locked="0"/>
    </xf>
    <xf numFmtId="4" fontId="56" fillId="0" borderId="98" xfId="7" applyNumberFormat="1" applyFont="1" applyFill="1" applyBorder="1" applyAlignment="1" applyProtection="1">
      <alignment horizontal="left" vertical="center"/>
      <protection locked="0"/>
    </xf>
    <xf numFmtId="4" fontId="19" fillId="0" borderId="102" xfId="7" applyNumberFormat="1" applyFont="1" applyFill="1" applyBorder="1" applyAlignment="1" applyProtection="1">
      <alignment horizontal="center" vertical="center"/>
      <protection locked="0"/>
    </xf>
    <xf numFmtId="4" fontId="20" fillId="0" borderId="95" xfId="7" applyNumberFormat="1" applyFont="1" applyFill="1" applyBorder="1" applyAlignment="1" applyProtection="1">
      <alignment horizontal="center" vertical="center"/>
      <protection locked="0"/>
    </xf>
    <xf numFmtId="4" fontId="20" fillId="0" borderId="103" xfId="7" applyNumberFormat="1" applyFont="1" applyFill="1" applyBorder="1" applyAlignment="1" applyProtection="1">
      <alignment horizontal="center" vertical="center"/>
      <protection locked="0"/>
    </xf>
    <xf numFmtId="4" fontId="19" fillId="0" borderId="103" xfId="7" applyNumberFormat="1" applyFont="1" applyFill="1" applyBorder="1" applyAlignment="1" applyProtection="1">
      <alignment horizontal="center" vertical="center"/>
      <protection locked="0"/>
    </xf>
    <xf numFmtId="4" fontId="19" fillId="0" borderId="103" xfId="7" applyNumberFormat="1" applyFont="1" applyFill="1" applyBorder="1" applyAlignment="1" applyProtection="1">
      <alignment horizontal="left" vertical="center"/>
      <protection locked="0"/>
    </xf>
    <xf numFmtId="4" fontId="20" fillId="0" borderId="104" xfId="7" applyNumberFormat="1" applyFont="1" applyFill="1" applyBorder="1" applyAlignment="1" applyProtection="1">
      <alignment horizontal="center" vertical="center"/>
      <protection locked="0"/>
    </xf>
    <xf numFmtId="4" fontId="19" fillId="0" borderId="104" xfId="7" applyNumberFormat="1" applyFont="1" applyFill="1" applyBorder="1" applyAlignment="1" applyProtection="1">
      <alignment horizontal="center" vertical="center"/>
      <protection locked="0"/>
    </xf>
    <xf numFmtId="4" fontId="19" fillId="0" borderId="104" xfId="7" applyNumberFormat="1" applyFont="1" applyFill="1" applyBorder="1" applyAlignment="1" applyProtection="1">
      <alignment horizontal="left" vertical="center"/>
      <protection locked="0"/>
    </xf>
    <xf numFmtId="4" fontId="20" fillId="0" borderId="105" xfId="7" applyNumberFormat="1" applyFont="1" applyFill="1" applyBorder="1" applyAlignment="1" applyProtection="1">
      <alignment horizontal="center" vertical="center"/>
      <protection locked="0"/>
    </xf>
    <xf numFmtId="4" fontId="19" fillId="0" borderId="106" xfId="7" applyNumberFormat="1" applyFont="1" applyFill="1" applyBorder="1" applyAlignment="1" applyProtection="1">
      <alignment horizontal="center" vertical="center"/>
      <protection locked="0"/>
    </xf>
    <xf numFmtId="4" fontId="19" fillId="0" borderId="105" xfId="7" applyNumberFormat="1" applyFont="1" applyFill="1" applyBorder="1" applyAlignment="1" applyProtection="1">
      <alignment horizontal="center" vertical="center"/>
      <protection locked="0"/>
    </xf>
    <xf numFmtId="4" fontId="19" fillId="0" borderId="107" xfId="7" applyNumberFormat="1" applyFont="1" applyFill="1" applyBorder="1" applyAlignment="1" applyProtection="1">
      <alignment horizontal="center" vertical="center"/>
      <protection locked="0"/>
    </xf>
    <xf numFmtId="4" fontId="19" fillId="0" borderId="105" xfId="7" applyNumberFormat="1" applyFont="1" applyFill="1" applyBorder="1" applyAlignment="1" applyProtection="1">
      <alignment horizontal="left" vertical="center"/>
      <protection locked="0"/>
    </xf>
    <xf numFmtId="4" fontId="20" fillId="0" borderId="108" xfId="7" applyNumberFormat="1" applyFont="1" applyFill="1" applyBorder="1" applyAlignment="1" applyProtection="1">
      <alignment horizontal="center" vertical="center"/>
      <protection locked="0"/>
    </xf>
    <xf numFmtId="4" fontId="19" fillId="0" borderId="109" xfId="7" applyNumberFormat="1" applyFont="1" applyFill="1" applyBorder="1" applyAlignment="1" applyProtection="1">
      <alignment horizontal="center" vertical="center"/>
      <protection locked="0"/>
    </xf>
    <xf numFmtId="4" fontId="19" fillId="0" borderId="108" xfId="7" applyNumberFormat="1" applyFont="1" applyFill="1" applyBorder="1" applyAlignment="1" applyProtection="1">
      <alignment horizontal="center" vertical="center"/>
      <protection locked="0"/>
    </xf>
    <xf numFmtId="4" fontId="19" fillId="0" borderId="110" xfId="7" applyNumberFormat="1" applyFont="1" applyFill="1" applyBorder="1" applyAlignment="1" applyProtection="1">
      <alignment horizontal="center" vertical="center"/>
      <protection locked="0"/>
    </xf>
    <xf numFmtId="4" fontId="19" fillId="0" borderId="108" xfId="7" applyNumberFormat="1" applyFont="1" applyFill="1" applyBorder="1" applyAlignment="1" applyProtection="1">
      <alignment horizontal="left" vertical="center"/>
      <protection locked="0"/>
    </xf>
    <xf numFmtId="4" fontId="20" fillId="0" borderId="111" xfId="7" applyNumberFormat="1" applyFont="1" applyFill="1" applyBorder="1" applyAlignment="1" applyProtection="1">
      <alignment horizontal="center" vertical="center"/>
      <protection locked="0"/>
    </xf>
    <xf numFmtId="4" fontId="19" fillId="0" borderId="112" xfId="7" applyNumberFormat="1" applyFont="1" applyFill="1" applyBorder="1" applyAlignment="1" applyProtection="1">
      <alignment horizontal="center" vertical="center"/>
      <protection locked="0"/>
    </xf>
    <xf numFmtId="4" fontId="19" fillId="0" borderId="111" xfId="7" applyNumberFormat="1" applyFont="1" applyFill="1" applyBorder="1" applyAlignment="1" applyProtection="1">
      <alignment horizontal="center" vertical="center"/>
      <protection locked="0"/>
    </xf>
    <xf numFmtId="4" fontId="19" fillId="0" borderId="113" xfId="7" applyNumberFormat="1" applyFont="1" applyFill="1" applyBorder="1" applyAlignment="1" applyProtection="1">
      <alignment horizontal="center" vertical="center"/>
      <protection locked="0"/>
    </xf>
    <xf numFmtId="4" fontId="19" fillId="0" borderId="111" xfId="7" applyNumberFormat="1" applyFont="1" applyFill="1" applyBorder="1" applyAlignment="1" applyProtection="1">
      <alignment horizontal="left" vertical="center"/>
      <protection locked="0"/>
    </xf>
    <xf numFmtId="4" fontId="20" fillId="0" borderId="114" xfId="7" applyNumberFormat="1" applyFont="1" applyFill="1" applyBorder="1" applyAlignment="1" applyProtection="1">
      <alignment horizontal="center" vertical="center"/>
      <protection locked="0"/>
    </xf>
    <xf numFmtId="4" fontId="19" fillId="0" borderId="115" xfId="7" applyNumberFormat="1" applyFont="1" applyFill="1" applyBorder="1" applyAlignment="1" applyProtection="1">
      <alignment horizontal="center" vertical="center"/>
      <protection locked="0"/>
    </xf>
    <xf numFmtId="4" fontId="19" fillId="0" borderId="114" xfId="7" applyNumberFormat="1" applyFont="1" applyFill="1" applyBorder="1" applyAlignment="1" applyProtection="1">
      <alignment horizontal="center" vertical="center"/>
      <protection locked="0"/>
    </xf>
    <xf numFmtId="4" fontId="19" fillId="0" borderId="116" xfId="7" applyNumberFormat="1" applyFont="1" applyFill="1" applyBorder="1" applyAlignment="1" applyProtection="1">
      <alignment horizontal="center" vertical="center"/>
      <protection locked="0"/>
    </xf>
    <xf numFmtId="4" fontId="19" fillId="0" borderId="114" xfId="7" applyNumberFormat="1" applyFont="1" applyFill="1" applyBorder="1" applyAlignment="1" applyProtection="1">
      <alignment horizontal="left" vertical="center"/>
      <protection locked="0"/>
    </xf>
    <xf numFmtId="4" fontId="20" fillId="0" borderId="117" xfId="7" applyNumberFormat="1" applyFont="1" applyFill="1" applyBorder="1" applyAlignment="1" applyProtection="1">
      <alignment horizontal="center" vertical="center"/>
      <protection locked="0"/>
    </xf>
    <xf numFmtId="4" fontId="19" fillId="0" borderId="118" xfId="7" applyNumberFormat="1" applyFont="1" applyFill="1" applyBorder="1" applyAlignment="1" applyProtection="1">
      <alignment horizontal="center" vertical="center"/>
      <protection locked="0"/>
    </xf>
    <xf numFmtId="4" fontId="19" fillId="0" borderId="117" xfId="7" applyNumberFormat="1" applyFont="1" applyFill="1" applyBorder="1" applyAlignment="1" applyProtection="1">
      <alignment horizontal="center" vertical="center"/>
      <protection locked="0"/>
    </xf>
    <xf numFmtId="4" fontId="19" fillId="0" borderId="119" xfId="7" applyNumberFormat="1" applyFont="1" applyFill="1" applyBorder="1" applyAlignment="1" applyProtection="1">
      <alignment horizontal="center" vertical="center"/>
      <protection locked="0"/>
    </xf>
    <xf numFmtId="4" fontId="19" fillId="0" borderId="117" xfId="7" applyNumberFormat="1" applyFont="1" applyFill="1" applyBorder="1" applyAlignment="1" applyProtection="1">
      <alignment horizontal="left" vertical="center"/>
      <protection locked="0"/>
    </xf>
    <xf numFmtId="4" fontId="20" fillId="0" borderId="120" xfId="7" applyNumberFormat="1" applyFont="1" applyFill="1" applyBorder="1" applyAlignment="1" applyProtection="1">
      <alignment horizontal="center" vertical="center"/>
      <protection locked="0"/>
    </xf>
    <xf numFmtId="4" fontId="19" fillId="0" borderId="121" xfId="7" applyNumberFormat="1" applyFont="1" applyFill="1" applyBorder="1" applyAlignment="1" applyProtection="1">
      <alignment horizontal="center" vertical="center"/>
      <protection locked="0"/>
    </xf>
    <xf numFmtId="4" fontId="19" fillId="0" borderId="120" xfId="7" applyNumberFormat="1" applyFont="1" applyFill="1" applyBorder="1" applyAlignment="1" applyProtection="1">
      <alignment horizontal="center" vertical="center"/>
      <protection locked="0"/>
    </xf>
    <xf numFmtId="4" fontId="19" fillId="0" borderId="122" xfId="7" applyNumberFormat="1" applyFont="1" applyFill="1" applyBorder="1" applyAlignment="1" applyProtection="1">
      <alignment horizontal="center" vertical="center"/>
      <protection locked="0"/>
    </xf>
    <xf numFmtId="4" fontId="19" fillId="0" borderId="120" xfId="7" applyNumberFormat="1" applyFont="1" applyFill="1" applyBorder="1" applyAlignment="1" applyProtection="1">
      <alignment horizontal="left" vertical="center"/>
      <protection locked="0"/>
    </xf>
    <xf numFmtId="4" fontId="20" fillId="0" borderId="123" xfId="7" applyNumberFormat="1" applyFont="1" applyFill="1" applyBorder="1" applyAlignment="1" applyProtection="1">
      <alignment horizontal="center" vertical="center"/>
      <protection locked="0"/>
    </xf>
    <xf numFmtId="4" fontId="19" fillId="0" borderId="124" xfId="7" applyNumberFormat="1" applyFont="1" applyFill="1" applyBorder="1" applyAlignment="1" applyProtection="1">
      <alignment horizontal="center" vertical="center"/>
      <protection locked="0"/>
    </xf>
    <xf numFmtId="4" fontId="19" fillId="0" borderId="123" xfId="7" applyNumberFormat="1" applyFont="1" applyFill="1" applyBorder="1" applyAlignment="1" applyProtection="1">
      <alignment horizontal="center" vertical="center"/>
      <protection locked="0"/>
    </xf>
    <xf numFmtId="4" fontId="19" fillId="0" borderId="125" xfId="7" applyNumberFormat="1" applyFont="1" applyFill="1" applyBorder="1" applyAlignment="1" applyProtection="1">
      <alignment horizontal="center" vertical="center"/>
      <protection locked="0"/>
    </xf>
    <xf numFmtId="4" fontId="19" fillId="0" borderId="123" xfId="7" applyNumberFormat="1" applyFont="1" applyFill="1" applyBorder="1" applyAlignment="1" applyProtection="1">
      <alignment horizontal="left" vertical="center"/>
      <protection locked="0"/>
    </xf>
    <xf numFmtId="4" fontId="20" fillId="0" borderId="126" xfId="7" applyNumberFormat="1" applyFont="1" applyFill="1" applyBorder="1" applyAlignment="1" applyProtection="1">
      <alignment horizontal="center" vertical="center"/>
      <protection locked="0"/>
    </xf>
    <xf numFmtId="4" fontId="19" fillId="0" borderId="127" xfId="7" applyNumberFormat="1" applyFont="1" applyFill="1" applyBorder="1" applyAlignment="1" applyProtection="1">
      <alignment horizontal="center" vertical="center"/>
      <protection locked="0"/>
    </xf>
    <xf numFmtId="4" fontId="19" fillId="0" borderId="126" xfId="7" applyNumberFormat="1" applyFont="1" applyFill="1" applyBorder="1" applyAlignment="1" applyProtection="1">
      <alignment horizontal="center" vertical="center"/>
      <protection locked="0"/>
    </xf>
    <xf numFmtId="4" fontId="19" fillId="0" borderId="128" xfId="7" applyNumberFormat="1" applyFont="1" applyFill="1" applyBorder="1" applyAlignment="1" applyProtection="1">
      <alignment horizontal="center" vertical="center"/>
      <protection locked="0"/>
    </xf>
    <xf numFmtId="4" fontId="19" fillId="0" borderId="126" xfId="7" applyNumberFormat="1" applyFont="1" applyFill="1" applyBorder="1" applyAlignment="1" applyProtection="1">
      <alignment horizontal="left" vertical="center"/>
      <protection locked="0"/>
    </xf>
    <xf numFmtId="4" fontId="19" fillId="0" borderId="129" xfId="7" applyNumberFormat="1" applyFont="1" applyFill="1" applyBorder="1" applyAlignment="1" applyProtection="1">
      <alignment horizontal="center" vertical="center"/>
      <protection locked="0"/>
    </xf>
    <xf numFmtId="4" fontId="19" fillId="0" borderId="130" xfId="7" applyNumberFormat="1" applyFont="1" applyFill="1" applyBorder="1" applyAlignment="1" applyProtection="1">
      <alignment horizontal="center" vertical="center"/>
      <protection locked="0"/>
    </xf>
    <xf numFmtId="4" fontId="20" fillId="0" borderId="131" xfId="7" applyNumberFormat="1" applyFont="1" applyFill="1" applyBorder="1" applyAlignment="1" applyProtection="1">
      <alignment horizontal="center" vertical="center"/>
      <protection locked="0"/>
    </xf>
    <xf numFmtId="4" fontId="19" fillId="0" borderId="131" xfId="7" applyNumberFormat="1" applyFont="1" applyFill="1" applyBorder="1" applyAlignment="1" applyProtection="1">
      <alignment horizontal="center" vertical="center"/>
      <protection locked="0"/>
    </xf>
    <xf numFmtId="4" fontId="19" fillId="0" borderId="131" xfId="7" applyNumberFormat="1" applyFont="1" applyFill="1" applyBorder="1" applyAlignment="1" applyProtection="1">
      <alignment horizontal="left" vertical="center"/>
      <protection locked="0"/>
    </xf>
    <xf numFmtId="4" fontId="20" fillId="0" borderId="132" xfId="7" applyNumberFormat="1" applyFont="1" applyFill="1" applyBorder="1" applyAlignment="1" applyProtection="1">
      <alignment horizontal="center" vertical="center"/>
      <protection locked="0"/>
    </xf>
    <xf numFmtId="4" fontId="19" fillId="0" borderId="132" xfId="7" applyNumberFormat="1" applyFont="1" applyFill="1" applyBorder="1" applyAlignment="1" applyProtection="1">
      <alignment horizontal="center" vertical="center"/>
      <protection locked="0"/>
    </xf>
    <xf numFmtId="4" fontId="19" fillId="0" borderId="132" xfId="7" applyNumberFormat="1" applyFont="1" applyFill="1" applyBorder="1" applyAlignment="1" applyProtection="1">
      <alignment horizontal="left" vertical="center"/>
      <protection locked="0"/>
    </xf>
    <xf numFmtId="4" fontId="20" fillId="0" borderId="133" xfId="7" applyNumberFormat="1" applyFont="1" applyFill="1" applyBorder="1" applyAlignment="1" applyProtection="1">
      <alignment horizontal="center" vertical="center"/>
      <protection locked="0"/>
    </xf>
    <xf numFmtId="4" fontId="19" fillId="0" borderId="133" xfId="7" applyNumberFormat="1" applyFont="1" applyFill="1" applyBorder="1" applyAlignment="1" applyProtection="1">
      <alignment horizontal="center" vertical="center"/>
      <protection locked="0"/>
    </xf>
    <xf numFmtId="4" fontId="19" fillId="0" borderId="133" xfId="7" applyNumberFormat="1" applyFont="1" applyFill="1" applyBorder="1" applyAlignment="1" applyProtection="1">
      <alignment horizontal="left" vertical="center"/>
      <protection locked="0"/>
    </xf>
    <xf numFmtId="4" fontId="20" fillId="0" borderId="134" xfId="7" applyNumberFormat="1" applyFont="1" applyFill="1" applyBorder="1" applyAlignment="1" applyProtection="1">
      <alignment horizontal="center" vertical="center"/>
      <protection locked="0"/>
    </xf>
    <xf numFmtId="4" fontId="19" fillId="0" borderId="134" xfId="7" applyNumberFormat="1" applyFont="1" applyFill="1" applyBorder="1" applyAlignment="1" applyProtection="1">
      <alignment horizontal="center" vertical="center"/>
      <protection locked="0"/>
    </xf>
    <xf numFmtId="4" fontId="19" fillId="0" borderId="134" xfId="7" applyNumberFormat="1" applyFont="1" applyFill="1" applyBorder="1" applyAlignment="1" applyProtection="1">
      <alignment horizontal="left" vertical="center"/>
      <protection locked="0"/>
    </xf>
    <xf numFmtId="4" fontId="20" fillId="0" borderId="135" xfId="7" applyNumberFormat="1" applyFont="1" applyFill="1" applyBorder="1" applyAlignment="1" applyProtection="1">
      <alignment horizontal="center" vertical="center"/>
      <protection locked="0"/>
    </xf>
    <xf numFmtId="4" fontId="19" fillId="0" borderId="135" xfId="7" applyNumberFormat="1" applyFont="1" applyFill="1" applyBorder="1" applyAlignment="1" applyProtection="1">
      <alignment horizontal="center" vertical="center"/>
      <protection locked="0"/>
    </xf>
    <xf numFmtId="4" fontId="19" fillId="0" borderId="135" xfId="7" applyNumberFormat="1" applyFont="1" applyFill="1" applyBorder="1" applyAlignment="1" applyProtection="1">
      <alignment horizontal="left" vertical="center"/>
      <protection locked="0"/>
    </xf>
    <xf numFmtId="4" fontId="20" fillId="0" borderId="136" xfId="7" applyNumberFormat="1" applyFont="1" applyFill="1" applyBorder="1" applyAlignment="1" applyProtection="1">
      <alignment horizontal="center" vertical="center"/>
      <protection locked="0"/>
    </xf>
    <xf numFmtId="4" fontId="19" fillId="0" borderId="136" xfId="7" applyNumberFormat="1" applyFont="1" applyFill="1" applyBorder="1" applyAlignment="1" applyProtection="1">
      <alignment horizontal="center" vertical="center"/>
      <protection locked="0"/>
    </xf>
    <xf numFmtId="4" fontId="19" fillId="0" borderId="136" xfId="7" applyNumberFormat="1" applyFont="1" applyFill="1" applyBorder="1" applyAlignment="1" applyProtection="1">
      <alignment horizontal="left" vertical="center"/>
      <protection locked="0"/>
    </xf>
    <xf numFmtId="4" fontId="20" fillId="0" borderId="137" xfId="7" applyNumberFormat="1" applyFont="1" applyFill="1" applyBorder="1" applyAlignment="1" applyProtection="1">
      <alignment horizontal="center" vertical="center"/>
      <protection locked="0"/>
    </xf>
    <xf numFmtId="4" fontId="19" fillId="0" borderId="137" xfId="7" applyNumberFormat="1" applyFont="1" applyFill="1" applyBorder="1" applyAlignment="1" applyProtection="1">
      <alignment horizontal="center" vertical="center"/>
      <protection locked="0"/>
    </xf>
    <xf numFmtId="4" fontId="19" fillId="0" borderId="137" xfId="7" applyNumberFormat="1" applyFont="1" applyFill="1" applyBorder="1" applyAlignment="1" applyProtection="1">
      <alignment horizontal="left" vertical="center"/>
      <protection locked="0"/>
    </xf>
    <xf numFmtId="4" fontId="20" fillId="0" borderId="138" xfId="7" applyNumberFormat="1" applyFont="1" applyFill="1" applyBorder="1" applyAlignment="1" applyProtection="1">
      <alignment horizontal="center" vertical="center"/>
      <protection locked="0"/>
    </xf>
    <xf numFmtId="4" fontId="19" fillId="0" borderId="138" xfId="7" applyNumberFormat="1" applyFont="1" applyFill="1" applyBorder="1" applyAlignment="1" applyProtection="1">
      <alignment horizontal="center" vertical="center"/>
      <protection locked="0"/>
    </xf>
    <xf numFmtId="4" fontId="19" fillId="0" borderId="138" xfId="7" applyNumberFormat="1" applyFont="1" applyFill="1" applyBorder="1" applyAlignment="1" applyProtection="1">
      <alignment horizontal="left" vertical="center"/>
      <protection locked="0"/>
    </xf>
    <xf numFmtId="4" fontId="20" fillId="0" borderId="139" xfId="7" applyNumberFormat="1" applyFont="1" applyFill="1" applyBorder="1" applyAlignment="1" applyProtection="1">
      <alignment horizontal="center" vertical="center"/>
      <protection locked="0"/>
    </xf>
    <xf numFmtId="4" fontId="19" fillId="0" borderId="139" xfId="7" applyNumberFormat="1" applyFont="1" applyFill="1" applyBorder="1" applyAlignment="1" applyProtection="1">
      <alignment horizontal="center" vertical="center"/>
      <protection locked="0"/>
    </xf>
    <xf numFmtId="4" fontId="19" fillId="0" borderId="139" xfId="7" applyNumberFormat="1" applyFont="1" applyFill="1" applyBorder="1" applyAlignment="1" applyProtection="1">
      <alignment horizontal="left" vertical="center"/>
      <protection locked="0"/>
    </xf>
    <xf numFmtId="4" fontId="19" fillId="0" borderId="140" xfId="7" applyNumberFormat="1" applyFont="1" applyFill="1" applyBorder="1" applyAlignment="1" applyProtection="1">
      <alignment horizontal="right" vertical="center"/>
      <protection locked="0"/>
    </xf>
    <xf numFmtId="4" fontId="20" fillId="0" borderId="141" xfId="7" applyNumberFormat="1" applyFont="1" applyFill="1" applyBorder="1" applyAlignment="1" applyProtection="1">
      <alignment horizontal="center" vertical="center"/>
      <protection locked="0"/>
    </xf>
    <xf numFmtId="4" fontId="19" fillId="0" borderId="141" xfId="7" applyNumberFormat="1" applyFont="1" applyFill="1" applyBorder="1" applyAlignment="1" applyProtection="1">
      <alignment horizontal="center" vertical="center"/>
      <protection locked="0"/>
    </xf>
    <xf numFmtId="4" fontId="19" fillId="0" borderId="141" xfId="7" applyNumberFormat="1" applyFont="1" applyFill="1" applyBorder="1" applyAlignment="1" applyProtection="1">
      <alignment horizontal="left" vertical="center"/>
      <protection locked="0"/>
    </xf>
    <xf numFmtId="4" fontId="20" fillId="0" borderId="142" xfId="7" applyNumberFormat="1" applyFont="1" applyFill="1" applyBorder="1" applyAlignment="1" applyProtection="1">
      <alignment horizontal="center" vertical="center"/>
      <protection locked="0"/>
    </xf>
    <xf numFmtId="4" fontId="19" fillId="0" borderId="142" xfId="7" applyNumberFormat="1" applyFont="1" applyFill="1" applyBorder="1" applyAlignment="1" applyProtection="1">
      <alignment horizontal="center" vertical="center"/>
      <protection locked="0"/>
    </xf>
    <xf numFmtId="4" fontId="19" fillId="0" borderId="142" xfId="7" applyNumberFormat="1" applyFont="1" applyFill="1" applyBorder="1" applyAlignment="1" applyProtection="1">
      <alignment horizontal="left" vertical="center"/>
      <protection locked="0"/>
    </xf>
    <xf numFmtId="4" fontId="20" fillId="0" borderId="143" xfId="7" applyNumberFormat="1" applyFont="1" applyFill="1" applyBorder="1" applyAlignment="1" applyProtection="1">
      <alignment horizontal="center" vertical="center"/>
      <protection locked="0"/>
    </xf>
    <xf numFmtId="4" fontId="19" fillId="0" borderId="143" xfId="7" applyNumberFormat="1" applyFont="1" applyFill="1" applyBorder="1" applyAlignment="1" applyProtection="1">
      <alignment horizontal="center" vertical="center"/>
      <protection locked="0"/>
    </xf>
    <xf numFmtId="4" fontId="19" fillId="0" borderId="143" xfId="7" applyNumberFormat="1" applyFont="1" applyFill="1" applyBorder="1" applyAlignment="1" applyProtection="1">
      <alignment horizontal="left" vertical="center"/>
      <protection locked="0"/>
    </xf>
    <xf numFmtId="4" fontId="20" fillId="0" borderId="144" xfId="7" applyNumberFormat="1" applyFont="1" applyFill="1" applyBorder="1" applyAlignment="1" applyProtection="1">
      <alignment horizontal="center" vertical="center"/>
      <protection locked="0"/>
    </xf>
    <xf numFmtId="4" fontId="19" fillId="0" borderId="144" xfId="7" applyNumberFormat="1" applyFont="1" applyFill="1" applyBorder="1" applyAlignment="1" applyProtection="1">
      <alignment horizontal="center" vertical="center"/>
      <protection locked="0"/>
    </xf>
    <xf numFmtId="4" fontId="19" fillId="0" borderId="144" xfId="7" applyNumberFormat="1" applyFont="1" applyFill="1" applyBorder="1" applyAlignment="1" applyProtection="1">
      <alignment horizontal="left" vertical="center"/>
      <protection locked="0"/>
    </xf>
    <xf numFmtId="4" fontId="20" fillId="0" borderId="145" xfId="7" applyNumberFormat="1" applyFont="1" applyFill="1" applyBorder="1" applyAlignment="1" applyProtection="1">
      <alignment horizontal="center" vertical="center"/>
      <protection locked="0"/>
    </xf>
    <xf numFmtId="4" fontId="19" fillId="0" borderId="145" xfId="7" applyNumberFormat="1" applyFont="1" applyFill="1" applyBorder="1" applyAlignment="1" applyProtection="1">
      <alignment horizontal="center" vertical="center"/>
      <protection locked="0"/>
    </xf>
    <xf numFmtId="4" fontId="19" fillId="0" borderId="145" xfId="7" applyNumberFormat="1" applyFont="1" applyFill="1" applyBorder="1" applyAlignment="1" applyProtection="1">
      <alignment horizontal="left" vertical="center"/>
      <protection locked="0"/>
    </xf>
    <xf numFmtId="4" fontId="20" fillId="0" borderId="146" xfId="7" applyNumberFormat="1" applyFont="1" applyFill="1" applyBorder="1" applyAlignment="1" applyProtection="1">
      <alignment horizontal="center" vertical="center"/>
      <protection locked="0"/>
    </xf>
    <xf numFmtId="4" fontId="19" fillId="0" borderId="146" xfId="7" applyNumberFormat="1" applyFont="1" applyFill="1" applyBorder="1" applyAlignment="1" applyProtection="1">
      <alignment horizontal="center" vertical="center"/>
      <protection locked="0"/>
    </xf>
    <xf numFmtId="4" fontId="19" fillId="0" borderId="146" xfId="7" applyNumberFormat="1" applyFont="1" applyFill="1" applyBorder="1" applyAlignment="1" applyProtection="1">
      <alignment horizontal="left" vertical="center"/>
      <protection locked="0"/>
    </xf>
    <xf numFmtId="4" fontId="20" fillId="0" borderId="147" xfId="7" applyNumberFormat="1" applyFont="1" applyFill="1" applyBorder="1" applyAlignment="1" applyProtection="1">
      <alignment horizontal="center" vertical="center"/>
      <protection locked="0"/>
    </xf>
    <xf numFmtId="4" fontId="19" fillId="0" borderId="147" xfId="7" applyNumberFormat="1" applyFont="1" applyFill="1" applyBorder="1" applyAlignment="1" applyProtection="1">
      <alignment horizontal="center" vertical="center"/>
      <protection locked="0"/>
    </xf>
    <xf numFmtId="4" fontId="19" fillId="0" borderId="147" xfId="7" applyNumberFormat="1" applyFont="1" applyFill="1" applyBorder="1" applyAlignment="1" applyProtection="1">
      <alignment horizontal="left" vertical="center"/>
      <protection locked="0"/>
    </xf>
    <xf numFmtId="4" fontId="20" fillId="0" borderId="148" xfId="7" applyNumberFormat="1" applyFont="1" applyFill="1" applyBorder="1" applyAlignment="1" applyProtection="1">
      <alignment horizontal="center" vertical="center"/>
      <protection locked="0"/>
    </xf>
    <xf numFmtId="4" fontId="19" fillId="0" borderId="148" xfId="7" applyNumberFormat="1" applyFont="1" applyFill="1" applyBorder="1" applyAlignment="1" applyProtection="1">
      <alignment horizontal="center" vertical="center"/>
      <protection locked="0"/>
    </xf>
    <xf numFmtId="4" fontId="19" fillId="0" borderId="148" xfId="7" applyNumberFormat="1" applyFont="1" applyFill="1" applyBorder="1" applyAlignment="1" applyProtection="1">
      <alignment horizontal="left" vertical="center"/>
      <protection locked="0"/>
    </xf>
    <xf numFmtId="4" fontId="20" fillId="0" borderId="140" xfId="7" applyNumberFormat="1" applyFont="1" applyFill="1" applyBorder="1" applyAlignment="1" applyProtection="1">
      <alignment horizontal="right" vertical="center"/>
      <protection locked="0"/>
    </xf>
    <xf numFmtId="4" fontId="20" fillId="0" borderId="149" xfId="7" applyNumberFormat="1" applyFont="1" applyFill="1" applyBorder="1" applyAlignment="1" applyProtection="1">
      <alignment horizontal="center" vertical="center"/>
      <protection locked="0"/>
    </xf>
    <xf numFmtId="4" fontId="19" fillId="0" borderId="149" xfId="7" applyNumberFormat="1" applyFont="1" applyFill="1" applyBorder="1" applyAlignment="1" applyProtection="1">
      <alignment horizontal="center" vertical="center"/>
      <protection locked="0"/>
    </xf>
    <xf numFmtId="4" fontId="19" fillId="0" borderId="149" xfId="7" applyNumberFormat="1" applyFont="1" applyFill="1" applyBorder="1" applyAlignment="1" applyProtection="1">
      <alignment horizontal="left" vertical="center"/>
      <protection locked="0"/>
    </xf>
    <xf numFmtId="4" fontId="19" fillId="0" borderId="150" xfId="7" applyNumberFormat="1" applyFont="1" applyFill="1" applyBorder="1" applyAlignment="1" applyProtection="1">
      <alignment horizontal="center" vertical="center"/>
      <protection locked="0"/>
    </xf>
    <xf numFmtId="4" fontId="19" fillId="0" borderId="151" xfId="7" applyNumberFormat="1" applyFont="1" applyFill="1" applyBorder="1" applyAlignment="1" applyProtection="1">
      <alignment horizontal="center" vertical="center"/>
      <protection locked="0"/>
    </xf>
    <xf numFmtId="4" fontId="19" fillId="0" borderId="152" xfId="7" applyNumberFormat="1" applyFont="1" applyFill="1" applyBorder="1" applyAlignment="1" applyProtection="1">
      <alignment horizontal="center" vertical="center"/>
      <protection locked="0"/>
    </xf>
    <xf numFmtId="4" fontId="19" fillId="0" borderId="153" xfId="7" applyNumberFormat="1" applyFont="1" applyFill="1" applyBorder="1" applyAlignment="1" applyProtection="1">
      <alignment horizontal="center" vertical="center"/>
      <protection locked="0"/>
    </xf>
    <xf numFmtId="4" fontId="19" fillId="0" borderId="154" xfId="7" applyNumberFormat="1" applyFont="1" applyFill="1" applyBorder="1" applyAlignment="1" applyProtection="1">
      <alignment horizontal="center" vertical="center"/>
      <protection locked="0"/>
    </xf>
    <xf numFmtId="4" fontId="19" fillId="0" borderId="155" xfId="7" applyNumberFormat="1" applyFont="1" applyFill="1" applyBorder="1" applyAlignment="1" applyProtection="1">
      <alignment horizontal="center" vertical="center"/>
      <protection locked="0"/>
    </xf>
    <xf numFmtId="4" fontId="19" fillId="0" borderId="156" xfId="7" applyNumberFormat="1" applyFont="1" applyFill="1" applyBorder="1" applyAlignment="1" applyProtection="1">
      <alignment horizontal="center" vertical="center"/>
      <protection locked="0"/>
    </xf>
    <xf numFmtId="4" fontId="19" fillId="0" borderId="157" xfId="7" applyNumberFormat="1" applyFont="1" applyFill="1" applyBorder="1" applyAlignment="1" applyProtection="1">
      <alignment horizontal="center" vertical="center"/>
      <protection locked="0"/>
    </xf>
    <xf numFmtId="4" fontId="19" fillId="0" borderId="158" xfId="7" applyNumberFormat="1" applyFont="1" applyFill="1" applyBorder="1" applyAlignment="1" applyProtection="1">
      <alignment horizontal="center" vertical="center"/>
      <protection locked="0"/>
    </xf>
    <xf numFmtId="4" fontId="19" fillId="0" borderId="159" xfId="7" applyNumberFormat="1" applyFont="1" applyFill="1" applyBorder="1" applyAlignment="1" applyProtection="1">
      <alignment horizontal="center" vertical="center"/>
      <protection locked="0"/>
    </xf>
    <xf numFmtId="4" fontId="19" fillId="0" borderId="160" xfId="7" applyNumberFormat="1" applyFont="1" applyFill="1" applyBorder="1" applyAlignment="1" applyProtection="1">
      <alignment horizontal="center" vertical="center"/>
      <protection locked="0"/>
    </xf>
    <xf numFmtId="4" fontId="19" fillId="0" borderId="161" xfId="7" applyNumberFormat="1" applyFont="1" applyFill="1" applyBorder="1" applyAlignment="1" applyProtection="1">
      <alignment horizontal="center" vertical="center"/>
      <protection locked="0"/>
    </xf>
    <xf numFmtId="4" fontId="19" fillId="0" borderId="162" xfId="7" applyNumberFormat="1" applyFont="1" applyFill="1" applyBorder="1" applyAlignment="1" applyProtection="1">
      <alignment horizontal="center" vertical="center"/>
      <protection locked="0"/>
    </xf>
    <xf numFmtId="4" fontId="19" fillId="0" borderId="163" xfId="7" applyNumberFormat="1" applyFont="1" applyFill="1" applyBorder="1" applyAlignment="1" applyProtection="1">
      <alignment horizontal="center" vertical="center"/>
      <protection locked="0"/>
    </xf>
    <xf numFmtId="4" fontId="19" fillId="0" borderId="164" xfId="7" applyNumberFormat="1" applyFont="1" applyFill="1" applyBorder="1" applyAlignment="1" applyProtection="1">
      <alignment horizontal="center" vertical="center"/>
      <protection locked="0"/>
    </xf>
    <xf numFmtId="4" fontId="19" fillId="0" borderId="165" xfId="7" applyNumberFormat="1" applyFont="1" applyFill="1" applyBorder="1" applyAlignment="1" applyProtection="1">
      <alignment horizontal="center" vertical="center"/>
      <protection locked="0"/>
    </xf>
    <xf numFmtId="4" fontId="19" fillId="0" borderId="166" xfId="7" applyNumberFormat="1" applyFont="1" applyFill="1" applyBorder="1" applyAlignment="1" applyProtection="1">
      <alignment horizontal="center" vertical="center"/>
      <protection locked="0"/>
    </xf>
    <xf numFmtId="4" fontId="19" fillId="0" borderId="167" xfId="7" applyNumberFormat="1" applyFont="1" applyFill="1" applyBorder="1" applyAlignment="1" applyProtection="1">
      <alignment horizontal="center" vertical="center"/>
      <protection locked="0"/>
    </xf>
    <xf numFmtId="4" fontId="19" fillId="0" borderId="168" xfId="7" applyNumberFormat="1" applyFont="1" applyFill="1" applyBorder="1" applyAlignment="1" applyProtection="1">
      <alignment horizontal="center" vertical="center"/>
      <protection locked="0"/>
    </xf>
    <xf numFmtId="4" fontId="19" fillId="0" borderId="169" xfId="7" applyNumberFormat="1" applyFont="1" applyFill="1" applyBorder="1" applyAlignment="1" applyProtection="1">
      <alignment horizontal="center" vertical="center"/>
      <protection locked="0"/>
    </xf>
    <xf numFmtId="4" fontId="19" fillId="0" borderId="170" xfId="7" applyNumberFormat="1" applyFont="1" applyFill="1" applyBorder="1" applyAlignment="1" applyProtection="1">
      <alignment horizontal="center" vertical="center"/>
      <protection locked="0"/>
    </xf>
    <xf numFmtId="4" fontId="19" fillId="0" borderId="171" xfId="7" applyNumberFormat="1" applyFont="1" applyFill="1" applyBorder="1" applyAlignment="1" applyProtection="1">
      <alignment horizontal="center" vertical="center"/>
      <protection locked="0"/>
    </xf>
    <xf numFmtId="4" fontId="19" fillId="0" borderId="172" xfId="7" applyNumberFormat="1" applyFont="1" applyFill="1" applyBorder="1" applyAlignment="1" applyProtection="1">
      <alignment horizontal="center" vertical="center"/>
      <protection locked="0"/>
    </xf>
    <xf numFmtId="4" fontId="19" fillId="0" borderId="173" xfId="7" applyNumberFormat="1" applyFont="1" applyFill="1" applyBorder="1" applyAlignment="1" applyProtection="1">
      <alignment horizontal="center" vertical="center"/>
      <protection locked="0"/>
    </xf>
    <xf numFmtId="4" fontId="20" fillId="0" borderId="174" xfId="7" applyNumberFormat="1" applyFont="1" applyFill="1" applyBorder="1" applyAlignment="1" applyProtection="1">
      <alignment horizontal="center" vertical="center"/>
      <protection locked="0"/>
    </xf>
    <xf numFmtId="4" fontId="19" fillId="0" borderId="174" xfId="7" applyNumberFormat="1" applyFont="1" applyFill="1" applyBorder="1" applyAlignment="1" applyProtection="1">
      <alignment horizontal="center" vertical="center"/>
      <protection locked="0"/>
    </xf>
    <xf numFmtId="4" fontId="19" fillId="0" borderId="174" xfId="7" applyNumberFormat="1" applyFont="1" applyFill="1" applyBorder="1" applyAlignment="1" applyProtection="1">
      <alignment horizontal="left" vertical="center"/>
      <protection locked="0"/>
    </xf>
    <xf numFmtId="4" fontId="20" fillId="0" borderId="175" xfId="7" applyNumberFormat="1" applyFont="1" applyFill="1" applyBorder="1" applyAlignment="1" applyProtection="1">
      <alignment horizontal="center" vertical="center"/>
      <protection locked="0"/>
    </xf>
    <xf numFmtId="4" fontId="19" fillId="0" borderId="175" xfId="7" applyNumberFormat="1" applyFont="1" applyFill="1" applyBorder="1" applyAlignment="1" applyProtection="1">
      <alignment horizontal="center" vertical="center"/>
      <protection locked="0"/>
    </xf>
    <xf numFmtId="4" fontId="19" fillId="0" borderId="175" xfId="7" applyNumberFormat="1" applyFont="1" applyFill="1" applyBorder="1" applyAlignment="1" applyProtection="1">
      <alignment horizontal="left" vertical="center"/>
      <protection locked="0"/>
    </xf>
    <xf numFmtId="4" fontId="20" fillId="0" borderId="176" xfId="7" applyNumberFormat="1" applyFont="1" applyFill="1" applyBorder="1" applyAlignment="1" applyProtection="1">
      <alignment horizontal="center" vertical="center"/>
      <protection locked="0"/>
    </xf>
    <xf numFmtId="4" fontId="19" fillId="0" borderId="176" xfId="7" applyNumberFormat="1" applyFont="1" applyFill="1" applyBorder="1" applyAlignment="1" applyProtection="1">
      <alignment horizontal="center" vertical="center"/>
      <protection locked="0"/>
    </xf>
    <xf numFmtId="4" fontId="19" fillId="0" borderId="176" xfId="7" applyNumberFormat="1" applyFont="1" applyFill="1" applyBorder="1" applyAlignment="1" applyProtection="1">
      <alignment horizontal="left" vertical="center"/>
      <protection locked="0"/>
    </xf>
    <xf numFmtId="4" fontId="20" fillId="0" borderId="177" xfId="7" applyNumberFormat="1" applyFont="1" applyFill="1" applyBorder="1" applyAlignment="1" applyProtection="1">
      <alignment horizontal="center" vertical="center"/>
      <protection locked="0"/>
    </xf>
    <xf numFmtId="4" fontId="19" fillId="0" borderId="177" xfId="7" applyNumberFormat="1" applyFont="1" applyFill="1" applyBorder="1" applyAlignment="1" applyProtection="1">
      <alignment horizontal="center" vertical="center"/>
      <protection locked="0"/>
    </xf>
    <xf numFmtId="4" fontId="19" fillId="0" borderId="177" xfId="7" applyNumberFormat="1" applyFont="1" applyFill="1" applyBorder="1" applyAlignment="1" applyProtection="1">
      <alignment horizontal="left" vertical="center"/>
      <protection locked="0"/>
    </xf>
    <xf numFmtId="4" fontId="20" fillId="0" borderId="178" xfId="7" applyNumberFormat="1" applyFont="1" applyFill="1" applyBorder="1" applyAlignment="1" applyProtection="1">
      <alignment horizontal="center" vertical="center"/>
      <protection locked="0"/>
    </xf>
    <xf numFmtId="4" fontId="19" fillId="0" borderId="178" xfId="7" applyNumberFormat="1" applyFont="1" applyFill="1" applyBorder="1" applyAlignment="1" applyProtection="1">
      <alignment horizontal="center" vertical="center"/>
      <protection locked="0"/>
    </xf>
    <xf numFmtId="4" fontId="19" fillId="0" borderId="178" xfId="7" applyNumberFormat="1" applyFont="1" applyFill="1" applyBorder="1" applyAlignment="1" applyProtection="1">
      <alignment horizontal="left" vertical="center"/>
      <protection locked="0"/>
    </xf>
    <xf numFmtId="4" fontId="20" fillId="0" borderId="179" xfId="7" applyNumberFormat="1" applyFont="1" applyFill="1" applyBorder="1" applyAlignment="1" applyProtection="1">
      <alignment horizontal="center" vertical="center"/>
      <protection locked="0"/>
    </xf>
    <xf numFmtId="4" fontId="19" fillId="0" borderId="179" xfId="7" applyNumberFormat="1" applyFont="1" applyFill="1" applyBorder="1" applyAlignment="1" applyProtection="1">
      <alignment horizontal="center" vertical="center"/>
      <protection locked="0"/>
    </xf>
    <xf numFmtId="4" fontId="19" fillId="0" borderId="179" xfId="7" applyNumberFormat="1" applyFont="1" applyFill="1" applyBorder="1" applyAlignment="1" applyProtection="1">
      <alignment horizontal="left" vertical="center"/>
      <protection locked="0"/>
    </xf>
    <xf numFmtId="4" fontId="20" fillId="0" borderId="180" xfId="7" applyNumberFormat="1" applyFont="1" applyFill="1" applyBorder="1" applyAlignment="1" applyProtection="1">
      <alignment horizontal="center" vertical="center"/>
      <protection locked="0"/>
    </xf>
    <xf numFmtId="4" fontId="19" fillId="0" borderId="180" xfId="7" applyNumberFormat="1" applyFont="1" applyFill="1" applyBorder="1" applyAlignment="1" applyProtection="1">
      <alignment horizontal="center" vertical="center"/>
      <protection locked="0"/>
    </xf>
    <xf numFmtId="4" fontId="19" fillId="0" borderId="180" xfId="7" applyNumberFormat="1" applyFont="1" applyFill="1" applyBorder="1" applyAlignment="1" applyProtection="1">
      <alignment horizontal="left" vertical="center"/>
      <protection locked="0"/>
    </xf>
    <xf numFmtId="4" fontId="22" fillId="0" borderId="140" xfId="7" applyNumberFormat="1" applyFont="1" applyFill="1" applyBorder="1" applyAlignment="1" applyProtection="1">
      <alignment horizontal="right" vertical="center"/>
      <protection locked="0"/>
    </xf>
    <xf numFmtId="4" fontId="20" fillId="0" borderId="181" xfId="7" applyNumberFormat="1" applyFont="1" applyFill="1" applyBorder="1" applyAlignment="1" applyProtection="1">
      <alignment horizontal="center" vertical="center"/>
      <protection locked="0"/>
    </xf>
    <xf numFmtId="4" fontId="19" fillId="0" borderId="181" xfId="7" applyNumberFormat="1" applyFont="1" applyFill="1" applyBorder="1" applyAlignment="1" applyProtection="1">
      <alignment horizontal="center" vertical="center"/>
      <protection locked="0"/>
    </xf>
    <xf numFmtId="4" fontId="19" fillId="0" borderId="181" xfId="7" applyNumberFormat="1" applyFont="1" applyFill="1" applyBorder="1" applyAlignment="1" applyProtection="1">
      <alignment horizontal="left" vertical="center"/>
      <protection locked="0"/>
    </xf>
    <xf numFmtId="4" fontId="20" fillId="0" borderId="182" xfId="7" applyNumberFormat="1" applyFont="1" applyFill="1" applyBorder="1" applyAlignment="1" applyProtection="1">
      <alignment horizontal="center" vertical="center"/>
      <protection locked="0"/>
    </xf>
    <xf numFmtId="4" fontId="19" fillId="0" borderId="182" xfId="7" applyNumberFormat="1" applyFont="1" applyFill="1" applyBorder="1" applyAlignment="1" applyProtection="1">
      <alignment horizontal="center" vertical="center"/>
      <protection locked="0"/>
    </xf>
    <xf numFmtId="4" fontId="19" fillId="0" borderId="182" xfId="7" applyNumberFormat="1" applyFont="1" applyFill="1" applyBorder="1" applyAlignment="1" applyProtection="1">
      <alignment horizontal="left" vertical="center"/>
      <protection locked="0"/>
    </xf>
    <xf numFmtId="4" fontId="20" fillId="0" borderId="183" xfId="7" applyNumberFormat="1" applyFont="1" applyFill="1" applyBorder="1" applyAlignment="1" applyProtection="1">
      <alignment horizontal="center" vertical="center"/>
      <protection locked="0"/>
    </xf>
    <xf numFmtId="4" fontId="19" fillId="0" borderId="183" xfId="7" applyNumberFormat="1" applyFont="1" applyFill="1" applyBorder="1" applyAlignment="1" applyProtection="1">
      <alignment horizontal="center" vertical="center"/>
      <protection locked="0"/>
    </xf>
    <xf numFmtId="4" fontId="19" fillId="0" borderId="183" xfId="7" applyNumberFormat="1" applyFont="1" applyFill="1" applyBorder="1" applyAlignment="1" applyProtection="1">
      <alignment horizontal="left" vertical="center"/>
      <protection locked="0"/>
    </xf>
    <xf numFmtId="4" fontId="20" fillId="0" borderId="184" xfId="7" applyNumberFormat="1" applyFont="1" applyFill="1" applyBorder="1" applyAlignment="1" applyProtection="1">
      <alignment horizontal="center" vertical="center"/>
      <protection locked="0"/>
    </xf>
    <xf numFmtId="4" fontId="19" fillId="0" borderId="184" xfId="7" applyNumberFormat="1" applyFont="1" applyFill="1" applyBorder="1" applyAlignment="1" applyProtection="1">
      <alignment horizontal="center" vertical="center"/>
      <protection locked="0"/>
    </xf>
    <xf numFmtId="4" fontId="19" fillId="0" borderId="184" xfId="7" applyNumberFormat="1" applyFont="1" applyFill="1" applyBorder="1" applyAlignment="1" applyProtection="1">
      <alignment horizontal="left" vertical="center"/>
      <protection locked="0"/>
    </xf>
    <xf numFmtId="4" fontId="20" fillId="0" borderId="185" xfId="7" applyNumberFormat="1" applyFont="1" applyFill="1" applyBorder="1" applyAlignment="1" applyProtection="1">
      <alignment horizontal="center" vertical="center"/>
      <protection locked="0"/>
    </xf>
    <xf numFmtId="4" fontId="19" fillId="0" borderId="185" xfId="7" applyNumberFormat="1" applyFont="1" applyFill="1" applyBorder="1" applyAlignment="1" applyProtection="1">
      <alignment horizontal="center" vertical="center"/>
      <protection locked="0"/>
    </xf>
    <xf numFmtId="4" fontId="19" fillId="0" borderId="185" xfId="7" applyNumberFormat="1" applyFont="1" applyFill="1" applyBorder="1" applyAlignment="1" applyProtection="1">
      <alignment horizontal="left" vertical="center"/>
      <protection locked="0"/>
    </xf>
    <xf numFmtId="4" fontId="20" fillId="0" borderId="186" xfId="7" applyNumberFormat="1" applyFont="1" applyFill="1" applyBorder="1" applyAlignment="1" applyProtection="1">
      <alignment horizontal="center" vertical="center"/>
      <protection locked="0"/>
    </xf>
    <xf numFmtId="4" fontId="19" fillId="0" borderId="186" xfId="7" applyNumberFormat="1" applyFont="1" applyFill="1" applyBorder="1" applyAlignment="1" applyProtection="1">
      <alignment horizontal="center" vertical="center"/>
      <protection locked="0"/>
    </xf>
    <xf numFmtId="4" fontId="19" fillId="0" borderId="186" xfId="7" applyNumberFormat="1" applyFont="1" applyFill="1" applyBorder="1" applyAlignment="1" applyProtection="1">
      <alignment horizontal="left" vertical="center"/>
      <protection locked="0"/>
    </xf>
    <xf numFmtId="4" fontId="20" fillId="0" borderId="187" xfId="7" applyNumberFormat="1" applyFont="1" applyFill="1" applyBorder="1" applyAlignment="1" applyProtection="1">
      <alignment horizontal="center" vertical="center"/>
      <protection locked="0"/>
    </xf>
    <xf numFmtId="4" fontId="19" fillId="0" borderId="187" xfId="7" applyNumberFormat="1" applyFont="1" applyFill="1" applyBorder="1" applyAlignment="1" applyProtection="1">
      <alignment horizontal="center" vertical="center"/>
      <protection locked="0"/>
    </xf>
    <xf numFmtId="4" fontId="19" fillId="0" borderId="187" xfId="7" applyNumberFormat="1" applyFont="1" applyFill="1" applyBorder="1" applyAlignment="1" applyProtection="1">
      <alignment horizontal="left" vertical="center"/>
      <protection locked="0"/>
    </xf>
    <xf numFmtId="4" fontId="20" fillId="0" borderId="188" xfId="7" applyNumberFormat="1" applyFont="1" applyFill="1" applyBorder="1" applyAlignment="1" applyProtection="1">
      <alignment horizontal="center" vertical="center"/>
      <protection locked="0"/>
    </xf>
    <xf numFmtId="4" fontId="19" fillId="0" borderId="188" xfId="7" applyNumberFormat="1" applyFont="1" applyFill="1" applyBorder="1" applyAlignment="1" applyProtection="1">
      <alignment horizontal="center" vertical="center"/>
      <protection locked="0"/>
    </xf>
    <xf numFmtId="4" fontId="19" fillId="0" borderId="188" xfId="7" applyNumberFormat="1" applyFont="1" applyFill="1" applyBorder="1" applyAlignment="1" applyProtection="1">
      <alignment horizontal="left" vertical="center"/>
      <protection locked="0"/>
    </xf>
    <xf numFmtId="4" fontId="20" fillId="0" borderId="189" xfId="7" applyNumberFormat="1" applyFont="1" applyFill="1" applyBorder="1" applyAlignment="1" applyProtection="1">
      <alignment horizontal="center" vertical="center"/>
      <protection locked="0"/>
    </xf>
    <xf numFmtId="4" fontId="19" fillId="0" borderId="189" xfId="7" applyNumberFormat="1" applyFont="1" applyFill="1" applyBorder="1" applyAlignment="1" applyProtection="1">
      <alignment horizontal="center" vertical="center"/>
      <protection locked="0"/>
    </xf>
    <xf numFmtId="4" fontId="19" fillId="0" borderId="189" xfId="7" applyNumberFormat="1" applyFont="1" applyFill="1" applyBorder="1" applyAlignment="1" applyProtection="1">
      <alignment horizontal="left" vertical="center"/>
      <protection locked="0"/>
    </xf>
    <xf numFmtId="4" fontId="20" fillId="0" borderId="190" xfId="7" applyNumberFormat="1" applyFont="1" applyFill="1" applyBorder="1" applyAlignment="1" applyProtection="1">
      <alignment horizontal="center" vertical="center"/>
      <protection locked="0"/>
    </xf>
    <xf numFmtId="4" fontId="19" fillId="0" borderId="190" xfId="7" applyNumberFormat="1" applyFont="1" applyFill="1" applyBorder="1" applyAlignment="1" applyProtection="1">
      <alignment horizontal="center" vertical="center"/>
      <protection locked="0"/>
    </xf>
    <xf numFmtId="4" fontId="19" fillId="0" borderId="190" xfId="7" applyNumberFormat="1" applyFont="1" applyFill="1" applyBorder="1" applyAlignment="1" applyProtection="1">
      <alignment horizontal="left" vertical="center"/>
      <protection locked="0"/>
    </xf>
    <xf numFmtId="4" fontId="20" fillId="0" borderId="191" xfId="7" applyNumberFormat="1" applyFont="1" applyFill="1" applyBorder="1" applyAlignment="1" applyProtection="1">
      <alignment horizontal="center" vertical="center"/>
      <protection locked="0"/>
    </xf>
    <xf numFmtId="4" fontId="19" fillId="0" borderId="191" xfId="7" applyNumberFormat="1" applyFont="1" applyFill="1" applyBorder="1" applyAlignment="1" applyProtection="1">
      <alignment horizontal="center" vertical="center"/>
      <protection locked="0"/>
    </xf>
    <xf numFmtId="4" fontId="19" fillId="0" borderId="191" xfId="7" applyNumberFormat="1" applyFont="1" applyFill="1" applyBorder="1" applyAlignment="1" applyProtection="1">
      <alignment horizontal="left" vertical="center"/>
      <protection locked="0"/>
    </xf>
    <xf numFmtId="4" fontId="20" fillId="0" borderId="192" xfId="7" applyNumberFormat="1" applyFont="1" applyFill="1" applyBorder="1" applyAlignment="1" applyProtection="1">
      <alignment horizontal="center" vertical="center"/>
      <protection locked="0"/>
    </xf>
    <xf numFmtId="4" fontId="19" fillId="0" borderId="192" xfId="7" applyNumberFormat="1" applyFont="1" applyFill="1" applyBorder="1" applyAlignment="1" applyProtection="1">
      <alignment horizontal="center" vertical="center"/>
      <protection locked="0"/>
    </xf>
    <xf numFmtId="4" fontId="19" fillId="0" borderId="192" xfId="7" applyNumberFormat="1" applyFont="1" applyFill="1" applyBorder="1" applyAlignment="1" applyProtection="1">
      <alignment horizontal="left" vertical="center"/>
      <protection locked="0"/>
    </xf>
    <xf numFmtId="4" fontId="20" fillId="0" borderId="193" xfId="7" applyNumberFormat="1" applyFont="1" applyFill="1" applyBorder="1" applyAlignment="1" applyProtection="1">
      <alignment horizontal="center" vertical="center"/>
      <protection locked="0"/>
    </xf>
    <xf numFmtId="4" fontId="19" fillId="0" borderId="193" xfId="7" applyNumberFormat="1" applyFont="1" applyFill="1" applyBorder="1" applyAlignment="1" applyProtection="1">
      <alignment horizontal="center" vertical="center"/>
      <protection locked="0"/>
    </xf>
    <xf numFmtId="4" fontId="19" fillId="0" borderId="193" xfId="7" applyNumberFormat="1" applyFont="1" applyFill="1" applyBorder="1" applyAlignment="1" applyProtection="1">
      <alignment horizontal="left" vertical="center"/>
      <protection locked="0"/>
    </xf>
    <xf numFmtId="4" fontId="20" fillId="0" borderId="194" xfId="7" applyNumberFormat="1" applyFont="1" applyFill="1" applyBorder="1" applyAlignment="1" applyProtection="1">
      <alignment horizontal="center" vertical="center"/>
      <protection locked="0"/>
    </xf>
    <xf numFmtId="4" fontId="19" fillId="0" borderId="194" xfId="7" applyNumberFormat="1" applyFont="1" applyFill="1" applyBorder="1" applyAlignment="1" applyProtection="1">
      <alignment horizontal="center" vertical="center"/>
      <protection locked="0"/>
    </xf>
    <xf numFmtId="4" fontId="19" fillId="0" borderId="194" xfId="7" applyNumberFormat="1" applyFont="1" applyFill="1" applyBorder="1" applyAlignment="1" applyProtection="1">
      <alignment horizontal="left" vertical="center"/>
      <protection locked="0"/>
    </xf>
    <xf numFmtId="4" fontId="20" fillId="0" borderId="195" xfId="7" applyNumberFormat="1" applyFont="1" applyFill="1" applyBorder="1" applyAlignment="1" applyProtection="1">
      <alignment horizontal="center" vertical="center"/>
      <protection locked="0"/>
    </xf>
    <xf numFmtId="4" fontId="19" fillId="0" borderId="195" xfId="7" applyNumberFormat="1" applyFont="1" applyFill="1" applyBorder="1" applyAlignment="1" applyProtection="1">
      <alignment horizontal="center" vertical="center"/>
      <protection locked="0"/>
    </xf>
    <xf numFmtId="4" fontId="19" fillId="0" borderId="195" xfId="7" applyNumberFormat="1" applyFont="1" applyFill="1" applyBorder="1" applyAlignment="1" applyProtection="1">
      <alignment horizontal="left" vertical="center"/>
      <protection locked="0"/>
    </xf>
    <xf numFmtId="4" fontId="20" fillId="0" borderId="196" xfId="7" applyNumberFormat="1" applyFont="1" applyFill="1" applyBorder="1" applyAlignment="1" applyProtection="1">
      <alignment horizontal="center" vertical="center"/>
      <protection locked="0"/>
    </xf>
    <xf numFmtId="4" fontId="19" fillId="0" borderId="196" xfId="7" applyNumberFormat="1" applyFont="1" applyFill="1" applyBorder="1" applyAlignment="1" applyProtection="1">
      <alignment horizontal="center" vertical="center"/>
      <protection locked="0"/>
    </xf>
    <xf numFmtId="4" fontId="19" fillId="0" borderId="196" xfId="7" applyNumberFormat="1" applyFont="1" applyFill="1" applyBorder="1" applyAlignment="1" applyProtection="1">
      <alignment horizontal="left" vertical="center"/>
      <protection locked="0"/>
    </xf>
    <xf numFmtId="4" fontId="20" fillId="0" borderId="197" xfId="7" applyNumberFormat="1" applyFont="1" applyFill="1" applyBorder="1" applyAlignment="1" applyProtection="1">
      <alignment horizontal="center" vertical="center"/>
      <protection locked="0"/>
    </xf>
    <xf numFmtId="4" fontId="19" fillId="0" borderId="197" xfId="7" applyNumberFormat="1" applyFont="1" applyFill="1" applyBorder="1" applyAlignment="1" applyProtection="1">
      <alignment horizontal="center" vertical="center"/>
      <protection locked="0"/>
    </xf>
    <xf numFmtId="4" fontId="19" fillId="0" borderId="197" xfId="7" applyNumberFormat="1" applyFont="1" applyFill="1" applyBorder="1" applyAlignment="1" applyProtection="1">
      <alignment horizontal="left" vertical="center"/>
      <protection locked="0"/>
    </xf>
    <xf numFmtId="4" fontId="20" fillId="0" borderId="198" xfId="7" applyNumberFormat="1" applyFont="1" applyFill="1" applyBorder="1" applyAlignment="1" applyProtection="1">
      <alignment horizontal="center" vertical="center"/>
      <protection locked="0"/>
    </xf>
    <xf numFmtId="4" fontId="19" fillId="0" borderId="198" xfId="7" applyNumberFormat="1" applyFont="1" applyFill="1" applyBorder="1" applyAlignment="1" applyProtection="1">
      <alignment horizontal="center" vertical="center"/>
      <protection locked="0"/>
    </xf>
    <xf numFmtId="4" fontId="19" fillId="0" borderId="198" xfId="7" applyNumberFormat="1" applyFont="1" applyFill="1" applyBorder="1" applyAlignment="1" applyProtection="1">
      <alignment horizontal="left" vertical="center"/>
      <protection locked="0"/>
    </xf>
    <xf numFmtId="4" fontId="20" fillId="0" borderId="199" xfId="7" applyNumberFormat="1" applyFont="1" applyFill="1" applyBorder="1" applyAlignment="1" applyProtection="1">
      <alignment horizontal="center" vertical="center"/>
      <protection locked="0"/>
    </xf>
    <xf numFmtId="4" fontId="19" fillId="0" borderId="199" xfId="7" applyNumberFormat="1" applyFont="1" applyFill="1" applyBorder="1" applyAlignment="1" applyProtection="1">
      <alignment horizontal="center" vertical="center"/>
      <protection locked="0"/>
    </xf>
    <xf numFmtId="4" fontId="19" fillId="0" borderId="199" xfId="7" applyNumberFormat="1" applyFont="1" applyFill="1" applyBorder="1" applyAlignment="1" applyProtection="1">
      <alignment horizontal="left" vertical="center"/>
      <protection locked="0"/>
    </xf>
    <xf numFmtId="4" fontId="20" fillId="0" borderId="200" xfId="7" applyNumberFormat="1" applyFont="1" applyFill="1" applyBorder="1" applyAlignment="1" applyProtection="1">
      <alignment horizontal="center" vertical="center"/>
      <protection locked="0"/>
    </xf>
    <xf numFmtId="4" fontId="19" fillId="0" borderId="200" xfId="7" applyNumberFormat="1" applyFont="1" applyFill="1" applyBorder="1" applyAlignment="1" applyProtection="1">
      <alignment horizontal="center" vertical="center"/>
      <protection locked="0"/>
    </xf>
    <xf numFmtId="4" fontId="19" fillId="0" borderId="200" xfId="7" applyNumberFormat="1" applyFont="1" applyFill="1" applyBorder="1" applyAlignment="1" applyProtection="1">
      <alignment horizontal="left" vertical="center"/>
      <protection locked="0"/>
    </xf>
    <xf numFmtId="4" fontId="20" fillId="0" borderId="201" xfId="7" applyNumberFormat="1" applyFont="1" applyFill="1" applyBorder="1" applyAlignment="1" applyProtection="1">
      <alignment horizontal="center" vertical="center"/>
      <protection locked="0"/>
    </xf>
    <xf numFmtId="4" fontId="19" fillId="0" borderId="201" xfId="7" applyNumberFormat="1" applyFont="1" applyFill="1" applyBorder="1" applyAlignment="1" applyProtection="1">
      <alignment horizontal="center" vertical="center"/>
      <protection locked="0"/>
    </xf>
    <xf numFmtId="4" fontId="19" fillId="0" borderId="201" xfId="7" applyNumberFormat="1" applyFont="1" applyFill="1" applyBorder="1" applyAlignment="1" applyProtection="1">
      <alignment horizontal="left" vertical="center"/>
      <protection locked="0"/>
    </xf>
    <xf numFmtId="4" fontId="20" fillId="0" borderId="202" xfId="7" applyNumberFormat="1" applyFont="1" applyFill="1" applyBorder="1" applyAlignment="1" applyProtection="1">
      <alignment horizontal="center" vertical="center"/>
      <protection locked="0"/>
    </xf>
    <xf numFmtId="4" fontId="19" fillId="0" borderId="202" xfId="7" applyNumberFormat="1" applyFont="1" applyFill="1" applyBorder="1" applyAlignment="1" applyProtection="1">
      <alignment horizontal="center" vertical="center"/>
      <protection locked="0"/>
    </xf>
    <xf numFmtId="4" fontId="19" fillId="0" borderId="202" xfId="7" applyNumberFormat="1" applyFont="1" applyFill="1" applyBorder="1" applyAlignment="1" applyProtection="1">
      <alignment horizontal="left" vertical="center"/>
      <protection locked="0"/>
    </xf>
    <xf numFmtId="4" fontId="20" fillId="0" borderId="203" xfId="7" applyNumberFormat="1" applyFont="1" applyFill="1" applyBorder="1" applyAlignment="1" applyProtection="1">
      <alignment horizontal="center" vertical="center"/>
      <protection locked="0"/>
    </xf>
    <xf numFmtId="4" fontId="19" fillId="0" borderId="203" xfId="7" applyNumberFormat="1" applyFont="1" applyFill="1" applyBorder="1" applyAlignment="1" applyProtection="1">
      <alignment horizontal="center" vertical="center"/>
      <protection locked="0"/>
    </xf>
    <xf numFmtId="4" fontId="19" fillId="0" borderId="203" xfId="7" applyNumberFormat="1" applyFont="1" applyFill="1" applyBorder="1" applyAlignment="1" applyProtection="1">
      <alignment horizontal="left" vertical="center"/>
      <protection locked="0"/>
    </xf>
    <xf numFmtId="4" fontId="20" fillId="0" borderId="204" xfId="7" applyNumberFormat="1" applyFont="1" applyFill="1" applyBorder="1" applyAlignment="1" applyProtection="1">
      <alignment horizontal="center" vertical="center"/>
      <protection locked="0"/>
    </xf>
    <xf numFmtId="4" fontId="19" fillId="0" borderId="204" xfId="7" applyNumberFormat="1" applyFont="1" applyFill="1" applyBorder="1" applyAlignment="1" applyProtection="1">
      <alignment horizontal="center" vertical="center"/>
      <protection locked="0"/>
    </xf>
    <xf numFmtId="4" fontId="19" fillId="0" borderId="204" xfId="7" applyNumberFormat="1" applyFont="1" applyFill="1" applyBorder="1" applyAlignment="1" applyProtection="1">
      <alignment horizontal="left" vertical="center"/>
      <protection locked="0"/>
    </xf>
    <xf numFmtId="4" fontId="20" fillId="0" borderId="205" xfId="7" applyNumberFormat="1" applyFont="1" applyFill="1" applyBorder="1" applyAlignment="1" applyProtection="1">
      <alignment horizontal="center" vertical="center"/>
      <protection locked="0"/>
    </xf>
    <xf numFmtId="4" fontId="19" fillId="0" borderId="205" xfId="7" applyNumberFormat="1" applyFont="1" applyFill="1" applyBorder="1" applyAlignment="1" applyProtection="1">
      <alignment horizontal="center" vertical="center"/>
      <protection locked="0"/>
    </xf>
    <xf numFmtId="4" fontId="19" fillId="0" borderId="205" xfId="7" applyNumberFormat="1" applyFont="1" applyFill="1" applyBorder="1" applyAlignment="1" applyProtection="1">
      <alignment horizontal="left" vertical="center"/>
      <protection locked="0"/>
    </xf>
    <xf numFmtId="4" fontId="20" fillId="0" borderId="206" xfId="7" applyNumberFormat="1" applyFont="1" applyFill="1" applyBorder="1" applyAlignment="1" applyProtection="1">
      <alignment horizontal="center" vertical="center"/>
      <protection locked="0"/>
    </xf>
    <xf numFmtId="4" fontId="19" fillId="0" borderId="206" xfId="7" applyNumberFormat="1" applyFont="1" applyFill="1" applyBorder="1" applyAlignment="1" applyProtection="1">
      <alignment horizontal="center" vertical="center"/>
      <protection locked="0"/>
    </xf>
    <xf numFmtId="4" fontId="19" fillId="0" borderId="206" xfId="7" applyNumberFormat="1" applyFont="1" applyFill="1" applyBorder="1" applyAlignment="1" applyProtection="1">
      <alignment horizontal="left" vertical="center"/>
      <protection locked="0"/>
    </xf>
    <xf numFmtId="4" fontId="20" fillId="0" borderId="207" xfId="7" applyNumberFormat="1" applyFont="1" applyFill="1" applyBorder="1" applyAlignment="1" applyProtection="1">
      <alignment horizontal="center" vertical="center"/>
      <protection locked="0"/>
    </xf>
    <xf numFmtId="4" fontId="19" fillId="0" borderId="207" xfId="7" applyNumberFormat="1" applyFont="1" applyFill="1" applyBorder="1" applyAlignment="1" applyProtection="1">
      <alignment horizontal="center" vertical="center"/>
      <protection locked="0"/>
    </xf>
    <xf numFmtId="4" fontId="19" fillId="0" borderId="207" xfId="7" applyNumberFormat="1" applyFont="1" applyFill="1" applyBorder="1" applyAlignment="1" applyProtection="1">
      <alignment horizontal="left" vertical="center"/>
      <protection locked="0"/>
    </xf>
    <xf numFmtId="4" fontId="20" fillId="0" borderId="208" xfId="7" applyNumberFormat="1" applyFont="1" applyFill="1" applyBorder="1" applyAlignment="1" applyProtection="1">
      <alignment horizontal="center" vertical="center"/>
      <protection locked="0"/>
    </xf>
    <xf numFmtId="4" fontId="19" fillId="0" borderId="208" xfId="7" applyNumberFormat="1" applyFont="1" applyFill="1" applyBorder="1" applyAlignment="1" applyProtection="1">
      <alignment horizontal="center" vertical="center"/>
      <protection locked="0"/>
    </xf>
    <xf numFmtId="4" fontId="19" fillId="0" borderId="208" xfId="7" applyNumberFormat="1" applyFont="1" applyFill="1" applyBorder="1" applyAlignment="1" applyProtection="1">
      <alignment horizontal="left" vertical="center"/>
      <protection locked="0"/>
    </xf>
    <xf numFmtId="4" fontId="20" fillId="0" borderId="209" xfId="7" applyNumberFormat="1" applyFont="1" applyFill="1" applyBorder="1" applyAlignment="1" applyProtection="1">
      <alignment horizontal="center" vertical="center"/>
      <protection locked="0"/>
    </xf>
    <xf numFmtId="4" fontId="19" fillId="0" borderId="209" xfId="7" applyNumberFormat="1" applyFont="1" applyFill="1" applyBorder="1" applyAlignment="1" applyProtection="1">
      <alignment horizontal="center" vertical="center"/>
      <protection locked="0"/>
    </xf>
    <xf numFmtId="4" fontId="19" fillId="0" borderId="209" xfId="7" applyNumberFormat="1" applyFont="1" applyFill="1" applyBorder="1" applyAlignment="1" applyProtection="1">
      <alignment horizontal="left" vertical="center"/>
      <protection locked="0"/>
    </xf>
    <xf numFmtId="4" fontId="4" fillId="0" borderId="209" xfId="7" applyNumberFormat="1" applyFont="1" applyFill="1" applyBorder="1" applyAlignment="1" applyProtection="1">
      <alignment horizontal="center" vertical="center"/>
      <protection locked="0"/>
    </xf>
    <xf numFmtId="4" fontId="8" fillId="0" borderId="129" xfId="7" applyNumberFormat="1" applyFont="1" applyFill="1" applyBorder="1" applyAlignment="1" applyProtection="1">
      <alignment horizontal="center" vertical="center"/>
      <protection locked="0"/>
    </xf>
    <xf numFmtId="4" fontId="8" fillId="0" borderId="209" xfId="7" applyNumberFormat="1" applyFont="1" applyFill="1" applyBorder="1" applyAlignment="1" applyProtection="1">
      <alignment horizontal="center" vertical="center"/>
      <protection locked="0"/>
    </xf>
    <xf numFmtId="4" fontId="8" fillId="0" borderId="130" xfId="7" applyNumberFormat="1" applyFont="1" applyFill="1" applyBorder="1" applyAlignment="1" applyProtection="1">
      <alignment horizontal="center" vertical="center"/>
      <protection locked="0"/>
    </xf>
    <xf numFmtId="4" fontId="20" fillId="0" borderId="210" xfId="7" applyNumberFormat="1" applyFont="1" applyFill="1" applyBorder="1" applyAlignment="1" applyProtection="1">
      <alignment horizontal="center" vertical="center"/>
      <protection locked="0"/>
    </xf>
    <xf numFmtId="4" fontId="4" fillId="0" borderId="210" xfId="7" applyNumberFormat="1" applyFont="1" applyFill="1" applyBorder="1" applyAlignment="1" applyProtection="1">
      <alignment horizontal="center" vertical="center"/>
      <protection locked="0"/>
    </xf>
    <xf numFmtId="4" fontId="8" fillId="0" borderId="210" xfId="7" applyNumberFormat="1" applyFont="1" applyFill="1" applyBorder="1" applyAlignment="1" applyProtection="1">
      <alignment horizontal="center" vertical="center"/>
      <protection locked="0"/>
    </xf>
    <xf numFmtId="4" fontId="19" fillId="0" borderId="210" xfId="7" applyNumberFormat="1" applyFont="1" applyFill="1" applyBorder="1" applyAlignment="1" applyProtection="1">
      <alignment horizontal="center" vertical="center"/>
      <protection locked="0"/>
    </xf>
    <xf numFmtId="4" fontId="19" fillId="0" borderId="210" xfId="7" applyNumberFormat="1" applyFont="1" applyFill="1" applyBorder="1" applyAlignment="1" applyProtection="1">
      <alignment horizontal="left" vertical="center"/>
      <protection locked="0"/>
    </xf>
    <xf numFmtId="4" fontId="20" fillId="0" borderId="211" xfId="7" applyNumberFormat="1" applyFont="1" applyFill="1" applyBorder="1" applyAlignment="1" applyProtection="1">
      <alignment horizontal="center" vertical="center"/>
      <protection locked="0"/>
    </xf>
    <xf numFmtId="4" fontId="4" fillId="0" borderId="211" xfId="7" applyNumberFormat="1" applyFont="1" applyFill="1" applyBorder="1" applyAlignment="1" applyProtection="1">
      <alignment horizontal="center" vertical="center"/>
      <protection locked="0"/>
    </xf>
    <xf numFmtId="4" fontId="8" fillId="0" borderId="211" xfId="7" applyNumberFormat="1" applyFont="1" applyFill="1" applyBorder="1" applyAlignment="1" applyProtection="1">
      <alignment horizontal="center" vertical="center"/>
      <protection locked="0"/>
    </xf>
    <xf numFmtId="4" fontId="19" fillId="0" borderId="211" xfId="7" applyNumberFormat="1" applyFont="1" applyFill="1" applyBorder="1" applyAlignment="1" applyProtection="1">
      <alignment horizontal="center" vertical="center"/>
      <protection locked="0"/>
    </xf>
    <xf numFmtId="4" fontId="19" fillId="0" borderId="211" xfId="7" applyNumberFormat="1" applyFont="1" applyFill="1" applyBorder="1" applyAlignment="1" applyProtection="1">
      <alignment horizontal="left" vertical="center"/>
      <protection locked="0"/>
    </xf>
    <xf numFmtId="4" fontId="20" fillId="0" borderId="212" xfId="7" applyNumberFormat="1" applyFont="1" applyFill="1" applyBorder="1" applyAlignment="1" applyProtection="1">
      <alignment horizontal="center" vertical="center"/>
      <protection locked="0"/>
    </xf>
    <xf numFmtId="4" fontId="4" fillId="0" borderId="212" xfId="7" applyNumberFormat="1" applyFont="1" applyFill="1" applyBorder="1" applyAlignment="1" applyProtection="1">
      <alignment horizontal="center" vertical="center"/>
      <protection locked="0"/>
    </xf>
    <xf numFmtId="4" fontId="8" fillId="0" borderId="212" xfId="7" applyNumberFormat="1" applyFont="1" applyFill="1" applyBorder="1" applyAlignment="1" applyProtection="1">
      <alignment horizontal="center" vertical="center"/>
      <protection locked="0"/>
    </xf>
    <xf numFmtId="4" fontId="19" fillId="0" borderId="212" xfId="7" applyNumberFormat="1" applyFont="1" applyFill="1" applyBorder="1" applyAlignment="1" applyProtection="1">
      <alignment horizontal="center" vertical="center"/>
      <protection locked="0"/>
    </xf>
    <xf numFmtId="4" fontId="19" fillId="0" borderId="212" xfId="7" applyNumberFormat="1" applyFont="1" applyFill="1" applyBorder="1" applyAlignment="1" applyProtection="1">
      <alignment horizontal="left" vertical="center"/>
      <protection locked="0"/>
    </xf>
    <xf numFmtId="4" fontId="20" fillId="0" borderId="213" xfId="7" applyNumberFormat="1" applyFont="1" applyFill="1" applyBorder="1" applyAlignment="1" applyProtection="1">
      <alignment horizontal="center" vertical="center"/>
      <protection locked="0"/>
    </xf>
    <xf numFmtId="4" fontId="4" fillId="0" borderId="213" xfId="7" applyNumberFormat="1" applyFont="1" applyFill="1" applyBorder="1" applyAlignment="1" applyProtection="1">
      <alignment horizontal="center" vertical="center"/>
      <protection locked="0"/>
    </xf>
    <xf numFmtId="4" fontId="8" fillId="0" borderId="213" xfId="7" applyNumberFormat="1" applyFont="1" applyFill="1" applyBorder="1" applyAlignment="1" applyProtection="1">
      <alignment horizontal="center" vertical="center"/>
      <protection locked="0"/>
    </xf>
    <xf numFmtId="4" fontId="19" fillId="0" borderId="213" xfId="7" applyNumberFormat="1" applyFont="1" applyFill="1" applyBorder="1" applyAlignment="1" applyProtection="1">
      <alignment horizontal="center" vertical="center"/>
      <protection locked="0"/>
    </xf>
    <xf numFmtId="4" fontId="19" fillId="0" borderId="213" xfId="7" applyNumberFormat="1" applyFont="1" applyFill="1" applyBorder="1" applyAlignment="1" applyProtection="1">
      <alignment horizontal="left" vertical="center"/>
      <protection locked="0"/>
    </xf>
    <xf numFmtId="4" fontId="20" fillId="0" borderId="214" xfId="7" applyNumberFormat="1" applyFont="1" applyFill="1" applyBorder="1" applyAlignment="1" applyProtection="1">
      <alignment horizontal="center" vertical="center"/>
      <protection locked="0"/>
    </xf>
    <xf numFmtId="4" fontId="4" fillId="0" borderId="214" xfId="7" applyNumberFormat="1" applyFont="1" applyFill="1" applyBorder="1" applyAlignment="1" applyProtection="1">
      <alignment horizontal="center" vertical="center"/>
      <protection locked="0"/>
    </xf>
    <xf numFmtId="4" fontId="8" fillId="0" borderId="214" xfId="7" applyNumberFormat="1" applyFont="1" applyFill="1" applyBorder="1" applyAlignment="1" applyProtection="1">
      <alignment horizontal="center" vertical="center"/>
      <protection locked="0"/>
    </xf>
    <xf numFmtId="4" fontId="19" fillId="0" borderId="214" xfId="7" applyNumberFormat="1" applyFont="1" applyFill="1" applyBorder="1" applyAlignment="1" applyProtection="1">
      <alignment horizontal="center" vertical="center"/>
      <protection locked="0"/>
    </xf>
    <xf numFmtId="4" fontId="19" fillId="0" borderId="214" xfId="7" applyNumberFormat="1" applyFont="1" applyFill="1" applyBorder="1" applyAlignment="1" applyProtection="1">
      <alignment horizontal="left" vertical="center"/>
      <protection locked="0"/>
    </xf>
    <xf numFmtId="4" fontId="20" fillId="0" borderId="215" xfId="7" applyNumberFormat="1" applyFont="1" applyFill="1" applyBorder="1" applyAlignment="1" applyProtection="1">
      <alignment horizontal="center" vertical="center"/>
      <protection locked="0"/>
    </xf>
    <xf numFmtId="4" fontId="4" fillId="0" borderId="215" xfId="7" applyNumberFormat="1" applyFont="1" applyFill="1" applyBorder="1" applyAlignment="1" applyProtection="1">
      <alignment horizontal="center" vertical="center"/>
      <protection locked="0"/>
    </xf>
    <xf numFmtId="4" fontId="8" fillId="0" borderId="215" xfId="7" applyNumberFormat="1" applyFont="1" applyFill="1" applyBorder="1" applyAlignment="1" applyProtection="1">
      <alignment horizontal="center" vertical="center"/>
      <protection locked="0"/>
    </xf>
    <xf numFmtId="4" fontId="19" fillId="0" borderId="215" xfId="7" applyNumberFormat="1" applyFont="1" applyFill="1" applyBorder="1" applyAlignment="1" applyProtection="1">
      <alignment horizontal="center" vertical="center"/>
      <protection locked="0"/>
    </xf>
    <xf numFmtId="4" fontId="19" fillId="0" borderId="215" xfId="7" applyNumberFormat="1" applyFont="1" applyFill="1" applyBorder="1" applyAlignment="1" applyProtection="1">
      <alignment horizontal="left" vertical="center"/>
      <protection locked="0"/>
    </xf>
    <xf numFmtId="4" fontId="20" fillId="0" borderId="216" xfId="7" applyNumberFormat="1" applyFont="1" applyFill="1" applyBorder="1" applyAlignment="1" applyProtection="1">
      <alignment horizontal="center" vertical="center"/>
      <protection locked="0"/>
    </xf>
    <xf numFmtId="4" fontId="4" fillId="0" borderId="216" xfId="7" applyNumberFormat="1" applyFont="1" applyFill="1" applyBorder="1" applyAlignment="1" applyProtection="1">
      <alignment horizontal="center" vertical="center"/>
      <protection locked="0"/>
    </xf>
    <xf numFmtId="4" fontId="8" fillId="0" borderId="216" xfId="7" applyNumberFormat="1" applyFont="1" applyFill="1" applyBorder="1" applyAlignment="1" applyProtection="1">
      <alignment horizontal="center" vertical="center"/>
      <protection locked="0"/>
    </xf>
    <xf numFmtId="4" fontId="19" fillId="0" borderId="216" xfId="7" applyNumberFormat="1" applyFont="1" applyFill="1" applyBorder="1" applyAlignment="1" applyProtection="1">
      <alignment horizontal="center" vertical="center"/>
      <protection locked="0"/>
    </xf>
    <xf numFmtId="4" fontId="19" fillId="0" borderId="216" xfId="7" applyNumberFormat="1" applyFont="1" applyFill="1" applyBorder="1" applyAlignment="1" applyProtection="1">
      <alignment horizontal="left" vertical="center"/>
      <protection locked="0"/>
    </xf>
    <xf numFmtId="4" fontId="19" fillId="15" borderId="140" xfId="7" applyNumberFormat="1" applyFont="1" applyFill="1" applyBorder="1" applyAlignment="1" applyProtection="1">
      <alignment horizontal="right" vertical="center" wrapText="1"/>
      <protection locked="0"/>
    </xf>
    <xf numFmtId="4" fontId="20" fillId="0" borderId="217" xfId="7" applyNumberFormat="1" applyFont="1" applyFill="1" applyBorder="1" applyAlignment="1" applyProtection="1">
      <alignment horizontal="center" vertical="center"/>
      <protection locked="0"/>
    </xf>
    <xf numFmtId="4" fontId="19" fillId="0" borderId="217" xfId="7" applyNumberFormat="1" applyFont="1" applyFill="1" applyBorder="1" applyAlignment="1" applyProtection="1">
      <alignment horizontal="center" vertical="center"/>
      <protection locked="0"/>
    </xf>
    <xf numFmtId="4" fontId="19" fillId="0" borderId="217" xfId="7" applyNumberFormat="1" applyFont="1" applyFill="1" applyBorder="1" applyAlignment="1" applyProtection="1">
      <alignment horizontal="left" vertical="center"/>
      <protection locked="0"/>
    </xf>
    <xf numFmtId="4" fontId="20" fillId="0" borderId="218" xfId="7" applyNumberFormat="1" applyFont="1" applyFill="1" applyBorder="1" applyAlignment="1" applyProtection="1">
      <alignment horizontal="center" vertical="center"/>
      <protection locked="0"/>
    </xf>
    <xf numFmtId="4" fontId="19" fillId="0" borderId="218" xfId="7" applyNumberFormat="1" applyFont="1" applyFill="1" applyBorder="1" applyAlignment="1" applyProtection="1">
      <alignment horizontal="center" vertical="center"/>
      <protection locked="0"/>
    </xf>
    <xf numFmtId="4" fontId="19" fillId="0" borderId="218" xfId="7" applyNumberFormat="1" applyFont="1" applyFill="1" applyBorder="1" applyAlignment="1" applyProtection="1">
      <alignment horizontal="left" vertical="center"/>
      <protection locked="0"/>
    </xf>
    <xf numFmtId="4" fontId="20" fillId="0" borderId="219" xfId="7" applyNumberFormat="1" applyFont="1" applyFill="1" applyBorder="1" applyAlignment="1" applyProtection="1">
      <alignment horizontal="center" vertical="center"/>
      <protection locked="0"/>
    </xf>
    <xf numFmtId="4" fontId="19" fillId="0" borderId="219" xfId="7" applyNumberFormat="1" applyFont="1" applyFill="1" applyBorder="1" applyAlignment="1" applyProtection="1">
      <alignment horizontal="center" vertical="center"/>
      <protection locked="0"/>
    </xf>
    <xf numFmtId="4" fontId="19" fillId="0" borderId="219" xfId="7" applyNumberFormat="1" applyFont="1" applyFill="1" applyBorder="1" applyAlignment="1" applyProtection="1">
      <alignment horizontal="left" vertical="center"/>
      <protection locked="0"/>
    </xf>
    <xf numFmtId="4" fontId="20" fillId="0" borderId="220" xfId="7" applyNumberFormat="1" applyFont="1" applyFill="1" applyBorder="1" applyAlignment="1" applyProtection="1">
      <alignment horizontal="center" vertical="center"/>
      <protection locked="0"/>
    </xf>
    <xf numFmtId="4" fontId="19" fillId="0" borderId="220" xfId="7" applyNumberFormat="1" applyFont="1" applyFill="1" applyBorder="1" applyAlignment="1" applyProtection="1">
      <alignment horizontal="center" vertical="center"/>
      <protection locked="0"/>
    </xf>
    <xf numFmtId="4" fontId="19" fillId="0" borderId="220" xfId="7" applyNumberFormat="1" applyFont="1" applyFill="1" applyBorder="1" applyAlignment="1" applyProtection="1">
      <alignment horizontal="left" vertical="center"/>
      <protection locked="0"/>
    </xf>
    <xf numFmtId="4" fontId="20" fillId="0" borderId="221" xfId="7" applyNumberFormat="1" applyFont="1" applyFill="1" applyBorder="1" applyAlignment="1" applyProtection="1">
      <alignment horizontal="center" vertical="center"/>
      <protection locked="0"/>
    </xf>
    <xf numFmtId="4" fontId="19" fillId="0" borderId="221" xfId="7" applyNumberFormat="1" applyFont="1" applyFill="1" applyBorder="1" applyAlignment="1" applyProtection="1">
      <alignment horizontal="center" vertical="center"/>
      <protection locked="0"/>
    </xf>
    <xf numFmtId="4" fontId="19" fillId="0" borderId="221" xfId="7" applyNumberFormat="1" applyFont="1" applyFill="1" applyBorder="1" applyAlignment="1" applyProtection="1">
      <alignment horizontal="left" vertical="center"/>
      <protection locked="0"/>
    </xf>
    <xf numFmtId="4" fontId="20" fillId="0" borderId="222" xfId="7" applyNumberFormat="1" applyFont="1" applyFill="1" applyBorder="1" applyAlignment="1" applyProtection="1">
      <alignment horizontal="center" vertical="center"/>
      <protection locked="0"/>
    </xf>
    <xf numFmtId="4" fontId="19" fillId="0" borderId="222" xfId="7" applyNumberFormat="1" applyFont="1" applyFill="1" applyBorder="1" applyAlignment="1" applyProtection="1">
      <alignment horizontal="center" vertical="center"/>
      <protection locked="0"/>
    </xf>
    <xf numFmtId="4" fontId="19" fillId="0" borderId="222" xfId="7" applyNumberFormat="1" applyFont="1" applyFill="1" applyBorder="1" applyAlignment="1" applyProtection="1">
      <alignment horizontal="left" vertical="center"/>
      <protection locked="0"/>
    </xf>
    <xf numFmtId="4" fontId="20" fillId="0" borderId="223" xfId="7" applyNumberFormat="1" applyFont="1" applyFill="1" applyBorder="1" applyAlignment="1" applyProtection="1">
      <alignment horizontal="center" vertical="center"/>
      <protection locked="0"/>
    </xf>
    <xf numFmtId="4" fontId="19" fillId="0" borderId="223" xfId="7" applyNumberFormat="1" applyFont="1" applyFill="1" applyBorder="1" applyAlignment="1" applyProtection="1">
      <alignment horizontal="center" vertical="center"/>
      <protection locked="0"/>
    </xf>
    <xf numFmtId="4" fontId="19" fillId="0" borderId="223" xfId="7" applyNumberFormat="1" applyFont="1" applyFill="1" applyBorder="1" applyAlignment="1" applyProtection="1">
      <alignment horizontal="left" vertical="center"/>
      <protection locked="0"/>
    </xf>
    <xf numFmtId="4" fontId="20" fillId="0" borderId="224" xfId="7" applyNumberFormat="1" applyFont="1" applyFill="1" applyBorder="1" applyAlignment="1" applyProtection="1">
      <alignment horizontal="center" vertical="center"/>
      <protection locked="0"/>
    </xf>
    <xf numFmtId="4" fontId="19" fillId="0" borderId="224" xfId="7" applyNumberFormat="1" applyFont="1" applyFill="1" applyBorder="1" applyAlignment="1" applyProtection="1">
      <alignment horizontal="center" vertical="center"/>
      <protection locked="0"/>
    </xf>
    <xf numFmtId="4" fontId="19" fillId="0" borderId="224" xfId="7" applyNumberFormat="1" applyFont="1" applyFill="1" applyBorder="1" applyAlignment="1" applyProtection="1">
      <alignment horizontal="left" vertical="center"/>
      <protection locked="0"/>
    </xf>
    <xf numFmtId="4" fontId="20" fillId="0" borderId="225" xfId="7" applyNumberFormat="1" applyFont="1" applyFill="1" applyBorder="1" applyAlignment="1" applyProtection="1">
      <alignment horizontal="center" vertical="center"/>
      <protection locked="0"/>
    </xf>
    <xf numFmtId="4" fontId="19" fillId="0" borderId="225" xfId="7" applyNumberFormat="1" applyFont="1" applyFill="1" applyBorder="1" applyAlignment="1" applyProtection="1">
      <alignment horizontal="center" vertical="center"/>
      <protection locked="0"/>
    </xf>
    <xf numFmtId="4" fontId="19" fillId="0" borderId="225" xfId="7" applyNumberFormat="1" applyFont="1" applyFill="1" applyBorder="1" applyAlignment="1" applyProtection="1">
      <alignment horizontal="left" vertical="center"/>
      <protection locked="0"/>
    </xf>
    <xf numFmtId="4" fontId="20" fillId="0" borderId="226" xfId="7" applyNumberFormat="1" applyFont="1" applyFill="1" applyBorder="1" applyAlignment="1" applyProtection="1">
      <alignment horizontal="center" vertical="center"/>
      <protection locked="0"/>
    </xf>
    <xf numFmtId="4" fontId="19" fillId="0" borderId="226" xfId="7" applyNumberFormat="1" applyFont="1" applyFill="1" applyBorder="1" applyAlignment="1" applyProtection="1">
      <alignment horizontal="center" vertical="center"/>
      <protection locked="0"/>
    </xf>
    <xf numFmtId="4" fontId="19" fillId="0" borderId="226" xfId="7" applyNumberFormat="1" applyFont="1" applyFill="1" applyBorder="1" applyAlignment="1" applyProtection="1">
      <alignment horizontal="left" vertical="center"/>
      <protection locked="0"/>
    </xf>
    <xf numFmtId="4" fontId="20" fillId="0" borderId="227" xfId="7" applyNumberFormat="1" applyFont="1" applyFill="1" applyBorder="1" applyAlignment="1" applyProtection="1">
      <alignment horizontal="center" vertical="center"/>
      <protection locked="0"/>
    </xf>
    <xf numFmtId="4" fontId="19" fillId="0" borderId="227" xfId="7" applyNumberFormat="1" applyFont="1" applyFill="1" applyBorder="1" applyAlignment="1" applyProtection="1">
      <alignment horizontal="center" vertical="center"/>
      <protection locked="0"/>
    </xf>
    <xf numFmtId="4" fontId="19" fillId="0" borderId="227" xfId="7" applyNumberFormat="1" applyFont="1" applyFill="1" applyBorder="1" applyAlignment="1" applyProtection="1">
      <alignment horizontal="left" vertical="center"/>
      <protection locked="0"/>
    </xf>
    <xf numFmtId="4" fontId="20" fillId="0" borderId="228" xfId="7" applyNumberFormat="1" applyFont="1" applyFill="1" applyBorder="1" applyAlignment="1" applyProtection="1">
      <alignment horizontal="center" vertical="center"/>
      <protection locked="0"/>
    </xf>
    <xf numFmtId="4" fontId="19" fillId="0" borderId="228" xfId="7" applyNumberFormat="1" applyFont="1" applyFill="1" applyBorder="1" applyAlignment="1" applyProtection="1">
      <alignment horizontal="center" vertical="center"/>
      <protection locked="0"/>
    </xf>
    <xf numFmtId="4" fontId="19" fillId="0" borderId="228" xfId="7" applyNumberFormat="1" applyFont="1" applyFill="1" applyBorder="1" applyAlignment="1" applyProtection="1">
      <alignment horizontal="left" vertical="center"/>
      <protection locked="0"/>
    </xf>
    <xf numFmtId="4" fontId="20" fillId="0" borderId="229" xfId="7" applyNumberFormat="1" applyFont="1" applyFill="1" applyBorder="1" applyAlignment="1" applyProtection="1">
      <alignment horizontal="center" vertical="center"/>
      <protection locked="0"/>
    </xf>
    <xf numFmtId="4" fontId="19" fillId="0" borderId="229" xfId="7" applyNumberFormat="1" applyFont="1" applyFill="1" applyBorder="1" applyAlignment="1" applyProtection="1">
      <alignment horizontal="center" vertical="center"/>
      <protection locked="0"/>
    </xf>
    <xf numFmtId="4" fontId="19" fillId="0" borderId="229" xfId="7" applyNumberFormat="1" applyFont="1" applyFill="1" applyBorder="1" applyAlignment="1" applyProtection="1">
      <alignment horizontal="left" vertical="center"/>
      <protection locked="0"/>
    </xf>
    <xf numFmtId="4" fontId="20" fillId="0" borderId="230" xfId="7" applyNumberFormat="1" applyFont="1" applyFill="1" applyBorder="1" applyAlignment="1" applyProtection="1">
      <alignment horizontal="center" vertical="center"/>
      <protection locked="0"/>
    </xf>
    <xf numFmtId="4" fontId="19" fillId="0" borderId="230" xfId="7" applyNumberFormat="1" applyFont="1" applyFill="1" applyBorder="1" applyAlignment="1" applyProtection="1">
      <alignment horizontal="center" vertical="center"/>
      <protection locked="0"/>
    </xf>
    <xf numFmtId="4" fontId="19" fillId="0" borderId="230" xfId="7" applyNumberFormat="1" applyFont="1" applyFill="1" applyBorder="1" applyAlignment="1" applyProtection="1">
      <alignment horizontal="left" vertical="center"/>
      <protection locked="0"/>
    </xf>
    <xf numFmtId="4" fontId="20" fillId="0" borderId="231" xfId="7" applyNumberFormat="1" applyFont="1" applyFill="1" applyBorder="1" applyAlignment="1" applyProtection="1">
      <alignment horizontal="center" vertical="center"/>
      <protection locked="0"/>
    </xf>
    <xf numFmtId="4" fontId="19" fillId="0" borderId="231" xfId="7" applyNumberFormat="1" applyFont="1" applyFill="1" applyBorder="1" applyAlignment="1" applyProtection="1">
      <alignment horizontal="center" vertical="center"/>
      <protection locked="0"/>
    </xf>
    <xf numFmtId="4" fontId="19" fillId="0" borderId="231" xfId="7" applyNumberFormat="1" applyFont="1" applyFill="1" applyBorder="1" applyAlignment="1" applyProtection="1">
      <alignment horizontal="left" vertical="center"/>
      <protection locked="0"/>
    </xf>
    <xf numFmtId="4" fontId="20" fillId="0" borderId="232" xfId="7" applyNumberFormat="1" applyFont="1" applyFill="1" applyBorder="1" applyAlignment="1" applyProtection="1">
      <alignment horizontal="center" vertical="center"/>
      <protection locked="0"/>
    </xf>
    <xf numFmtId="4" fontId="19" fillId="0" borderId="232" xfId="7" applyNumberFormat="1" applyFont="1" applyFill="1" applyBorder="1" applyAlignment="1" applyProtection="1">
      <alignment horizontal="center" vertical="center"/>
      <protection locked="0"/>
    </xf>
    <xf numFmtId="4" fontId="19" fillId="0" borderId="232" xfId="7" applyNumberFormat="1" applyFont="1" applyFill="1" applyBorder="1" applyAlignment="1" applyProtection="1">
      <alignment horizontal="left" vertical="center"/>
      <protection locked="0"/>
    </xf>
    <xf numFmtId="4" fontId="20" fillId="0" borderId="233" xfId="7" applyNumberFormat="1" applyFont="1" applyFill="1" applyBorder="1" applyAlignment="1" applyProtection="1">
      <alignment horizontal="center" vertical="center"/>
      <protection locked="0"/>
    </xf>
    <xf numFmtId="4" fontId="19" fillId="0" borderId="233" xfId="7" applyNumberFormat="1" applyFont="1" applyFill="1" applyBorder="1" applyAlignment="1" applyProtection="1">
      <alignment horizontal="center" vertical="center"/>
      <protection locked="0"/>
    </xf>
    <xf numFmtId="4" fontId="19" fillId="0" borderId="233" xfId="7" applyNumberFormat="1" applyFont="1" applyFill="1" applyBorder="1" applyAlignment="1" applyProtection="1">
      <alignment horizontal="left" vertical="center"/>
      <protection locked="0"/>
    </xf>
    <xf numFmtId="4" fontId="20" fillId="0" borderId="234" xfId="7" applyNumberFormat="1" applyFont="1" applyFill="1" applyBorder="1" applyAlignment="1" applyProtection="1">
      <alignment horizontal="center" vertical="center"/>
      <protection locked="0"/>
    </xf>
    <xf numFmtId="4" fontId="19" fillId="0" borderId="234" xfId="7" applyNumberFormat="1" applyFont="1" applyFill="1" applyBorder="1" applyAlignment="1" applyProtection="1">
      <alignment horizontal="center" vertical="center"/>
      <protection locked="0"/>
    </xf>
    <xf numFmtId="4" fontId="19" fillId="0" borderId="234" xfId="7" applyNumberFormat="1" applyFont="1" applyFill="1" applyBorder="1" applyAlignment="1" applyProtection="1">
      <alignment horizontal="left" vertical="center"/>
      <protection locked="0"/>
    </xf>
    <xf numFmtId="4" fontId="20" fillId="0" borderId="235" xfId="7" applyNumberFormat="1" applyFont="1" applyFill="1" applyBorder="1" applyAlignment="1" applyProtection="1">
      <alignment horizontal="center" vertical="center"/>
      <protection locked="0"/>
    </xf>
    <xf numFmtId="4" fontId="19" fillId="0" borderId="235" xfId="7" applyNumberFormat="1" applyFont="1" applyFill="1" applyBorder="1" applyAlignment="1" applyProtection="1">
      <alignment horizontal="center" vertical="center"/>
      <protection locked="0"/>
    </xf>
    <xf numFmtId="4" fontId="19" fillId="0" borderId="235" xfId="7" applyNumberFormat="1" applyFont="1" applyFill="1" applyBorder="1" applyAlignment="1" applyProtection="1">
      <alignment horizontal="left" vertical="center"/>
      <protection locked="0"/>
    </xf>
    <xf numFmtId="4" fontId="20" fillId="0" borderId="236" xfId="7" applyNumberFormat="1" applyFont="1" applyFill="1" applyBorder="1" applyAlignment="1" applyProtection="1">
      <alignment horizontal="center" vertical="center"/>
      <protection locked="0"/>
    </xf>
    <xf numFmtId="4" fontId="19" fillId="0" borderId="236" xfId="7" applyNumberFormat="1" applyFont="1" applyFill="1" applyBorder="1" applyAlignment="1" applyProtection="1">
      <alignment horizontal="center" vertical="center"/>
      <protection locked="0"/>
    </xf>
    <xf numFmtId="4" fontId="19" fillId="0" borderId="236" xfId="7" applyNumberFormat="1" applyFont="1" applyFill="1" applyBorder="1" applyAlignment="1" applyProtection="1">
      <alignment horizontal="left" vertical="center"/>
      <protection locked="0"/>
    </xf>
    <xf numFmtId="4" fontId="20" fillId="0" borderId="237" xfId="7" applyNumberFormat="1" applyFont="1" applyFill="1" applyBorder="1" applyAlignment="1" applyProtection="1">
      <alignment horizontal="center" vertical="center"/>
      <protection locked="0"/>
    </xf>
    <xf numFmtId="4" fontId="19" fillId="0" borderId="237" xfId="7" applyNumberFormat="1" applyFont="1" applyFill="1" applyBorder="1" applyAlignment="1" applyProtection="1">
      <alignment horizontal="center" vertical="center"/>
      <protection locked="0"/>
    </xf>
    <xf numFmtId="4" fontId="19" fillId="0" borderId="237" xfId="7" applyNumberFormat="1" applyFont="1" applyFill="1" applyBorder="1" applyAlignment="1" applyProtection="1">
      <alignment horizontal="left" vertical="center"/>
      <protection locked="0"/>
    </xf>
    <xf numFmtId="4" fontId="20" fillId="0" borderId="238" xfId="7" applyNumberFormat="1" applyFont="1" applyFill="1" applyBorder="1" applyAlignment="1" applyProtection="1">
      <alignment horizontal="center" vertical="center"/>
      <protection locked="0"/>
    </xf>
    <xf numFmtId="4" fontId="19" fillId="0" borderId="238" xfId="7" applyNumberFormat="1" applyFont="1" applyFill="1" applyBorder="1" applyAlignment="1" applyProtection="1">
      <alignment horizontal="center" vertical="center"/>
      <protection locked="0"/>
    </xf>
    <xf numFmtId="4" fontId="19" fillId="0" borderId="238" xfId="7" applyNumberFormat="1" applyFont="1" applyFill="1" applyBorder="1" applyAlignment="1" applyProtection="1">
      <alignment horizontal="left" vertical="center"/>
      <protection locked="0"/>
    </xf>
    <xf numFmtId="4" fontId="20" fillId="0" borderId="239" xfId="7" applyNumberFormat="1" applyFont="1" applyFill="1" applyBorder="1" applyAlignment="1" applyProtection="1">
      <alignment horizontal="center" vertical="center"/>
      <protection locked="0"/>
    </xf>
    <xf numFmtId="4" fontId="19" fillId="0" borderId="239" xfId="7" applyNumberFormat="1" applyFont="1" applyFill="1" applyBorder="1" applyAlignment="1" applyProtection="1">
      <alignment horizontal="center" vertical="center"/>
      <protection locked="0"/>
    </xf>
    <xf numFmtId="4" fontId="19" fillId="0" borderId="239" xfId="7" applyNumberFormat="1" applyFont="1" applyFill="1" applyBorder="1" applyAlignment="1" applyProtection="1">
      <alignment horizontal="left" vertical="center"/>
      <protection locked="0"/>
    </xf>
    <xf numFmtId="4" fontId="20" fillId="0" borderId="240" xfId="7" applyNumberFormat="1" applyFont="1" applyFill="1" applyBorder="1" applyAlignment="1" applyProtection="1">
      <alignment horizontal="center" vertical="center"/>
      <protection locked="0"/>
    </xf>
    <xf numFmtId="4" fontId="19" fillId="0" borderId="240" xfId="7" applyNumberFormat="1" applyFont="1" applyFill="1" applyBorder="1" applyAlignment="1" applyProtection="1">
      <alignment horizontal="center" vertical="center"/>
      <protection locked="0"/>
    </xf>
    <xf numFmtId="4" fontId="19" fillId="0" borderId="240" xfId="7" applyNumberFormat="1" applyFont="1" applyFill="1" applyBorder="1" applyAlignment="1" applyProtection="1">
      <alignment horizontal="left" vertical="center"/>
      <protection locked="0"/>
    </xf>
    <xf numFmtId="4" fontId="20" fillId="0" borderId="241" xfId="7" applyNumberFormat="1" applyFont="1" applyFill="1" applyBorder="1" applyAlignment="1" applyProtection="1">
      <alignment horizontal="center" vertical="center"/>
      <protection locked="0"/>
    </xf>
    <xf numFmtId="4" fontId="19" fillId="0" borderId="241" xfId="7" applyNumberFormat="1" applyFont="1" applyFill="1" applyBorder="1" applyAlignment="1" applyProtection="1">
      <alignment horizontal="center" vertical="center"/>
      <protection locked="0"/>
    </xf>
    <xf numFmtId="4" fontId="19" fillId="0" borderId="241" xfId="7" applyNumberFormat="1" applyFont="1" applyFill="1" applyBorder="1" applyAlignment="1" applyProtection="1">
      <alignment horizontal="left" vertical="center"/>
      <protection locked="0"/>
    </xf>
    <xf numFmtId="4" fontId="20" fillId="0" borderId="242" xfId="7" applyNumberFormat="1" applyFont="1" applyFill="1" applyBorder="1" applyAlignment="1" applyProtection="1">
      <alignment horizontal="center" vertical="center"/>
      <protection locked="0"/>
    </xf>
    <xf numFmtId="4" fontId="19" fillId="0" borderId="242" xfId="7" applyNumberFormat="1" applyFont="1" applyFill="1" applyBorder="1" applyAlignment="1" applyProtection="1">
      <alignment horizontal="center" vertical="center"/>
      <protection locked="0"/>
    </xf>
    <xf numFmtId="4" fontId="19" fillId="0" borderId="242" xfId="7" applyNumberFormat="1" applyFont="1" applyFill="1" applyBorder="1" applyAlignment="1" applyProtection="1">
      <alignment horizontal="left" vertical="center"/>
      <protection locked="0"/>
    </xf>
    <xf numFmtId="4" fontId="20" fillId="0" borderId="243" xfId="7" applyNumberFormat="1" applyFont="1" applyFill="1" applyBorder="1" applyAlignment="1" applyProtection="1">
      <alignment horizontal="center" vertical="center"/>
      <protection locked="0"/>
    </xf>
    <xf numFmtId="4" fontId="19" fillId="0" borderId="243" xfId="7" applyNumberFormat="1" applyFont="1" applyFill="1" applyBorder="1" applyAlignment="1" applyProtection="1">
      <alignment horizontal="center" vertical="center"/>
      <protection locked="0"/>
    </xf>
    <xf numFmtId="4" fontId="19" fillId="0" borderId="243" xfId="7" applyNumberFormat="1" applyFont="1" applyFill="1" applyBorder="1" applyAlignment="1" applyProtection="1">
      <alignment horizontal="left" vertical="center"/>
      <protection locked="0"/>
    </xf>
    <xf numFmtId="4" fontId="20" fillId="0" borderId="244" xfId="7" applyNumberFormat="1" applyFont="1" applyFill="1" applyBorder="1" applyAlignment="1" applyProtection="1">
      <alignment horizontal="center" vertical="center"/>
      <protection locked="0"/>
    </xf>
    <xf numFmtId="4" fontId="19" fillId="0" borderId="244" xfId="7" applyNumberFormat="1" applyFont="1" applyFill="1" applyBorder="1" applyAlignment="1" applyProtection="1">
      <alignment horizontal="center" vertical="center"/>
      <protection locked="0"/>
    </xf>
    <xf numFmtId="4" fontId="19" fillId="0" borderId="244" xfId="7" applyNumberFormat="1" applyFont="1" applyFill="1" applyBorder="1" applyAlignment="1" applyProtection="1">
      <alignment horizontal="left" vertical="center"/>
      <protection locked="0"/>
    </xf>
    <xf numFmtId="4" fontId="20" fillId="0" borderId="245" xfId="7" applyNumberFormat="1" applyFont="1" applyFill="1" applyBorder="1" applyAlignment="1" applyProtection="1">
      <alignment horizontal="center" vertical="center"/>
      <protection locked="0"/>
    </xf>
    <xf numFmtId="4" fontId="19" fillId="0" borderId="245" xfId="7" applyNumberFormat="1" applyFont="1" applyFill="1" applyBorder="1" applyAlignment="1" applyProtection="1">
      <alignment horizontal="center" vertical="center"/>
      <protection locked="0"/>
    </xf>
    <xf numFmtId="4" fontId="19" fillId="0" borderId="245" xfId="7" applyNumberFormat="1" applyFont="1" applyFill="1" applyBorder="1" applyAlignment="1" applyProtection="1">
      <alignment horizontal="left" vertical="center"/>
      <protection locked="0"/>
    </xf>
    <xf numFmtId="4" fontId="20" fillId="0" borderId="246" xfId="7" applyNumberFormat="1" applyFont="1" applyFill="1" applyBorder="1" applyAlignment="1" applyProtection="1">
      <alignment horizontal="center" vertical="center"/>
      <protection locked="0"/>
    </xf>
    <xf numFmtId="4" fontId="19" fillId="0" borderId="246" xfId="7" applyNumberFormat="1" applyFont="1" applyFill="1" applyBorder="1" applyAlignment="1" applyProtection="1">
      <alignment horizontal="center" vertical="center"/>
      <protection locked="0"/>
    </xf>
    <xf numFmtId="4" fontId="19" fillId="0" borderId="246" xfId="7" applyNumberFormat="1" applyFont="1" applyFill="1" applyBorder="1" applyAlignment="1" applyProtection="1">
      <alignment horizontal="left" vertical="center"/>
      <protection locked="0"/>
    </xf>
    <xf numFmtId="4" fontId="20" fillId="0" borderId="247" xfId="7" applyNumberFormat="1" applyFont="1" applyFill="1" applyBorder="1" applyAlignment="1" applyProtection="1">
      <alignment horizontal="center" vertical="center"/>
      <protection locked="0"/>
    </xf>
    <xf numFmtId="4" fontId="19" fillId="0" borderId="247" xfId="7" applyNumberFormat="1" applyFont="1" applyFill="1" applyBorder="1" applyAlignment="1" applyProtection="1">
      <alignment horizontal="center" vertical="center"/>
      <protection locked="0"/>
    </xf>
    <xf numFmtId="4" fontId="19" fillId="0" borderId="247" xfId="7" applyNumberFormat="1" applyFont="1" applyFill="1" applyBorder="1" applyAlignment="1" applyProtection="1">
      <alignment horizontal="left" vertical="center"/>
      <protection locked="0"/>
    </xf>
    <xf numFmtId="4" fontId="19" fillId="0" borderId="140" xfId="7" applyNumberFormat="1" applyFont="1" applyFill="1" applyBorder="1" applyAlignment="1" applyProtection="1">
      <alignment horizontal="right" vertical="center" wrapText="1"/>
      <protection locked="0"/>
    </xf>
    <xf numFmtId="4" fontId="19" fillId="0" borderId="248" xfId="7" applyNumberFormat="1" applyFont="1" applyFill="1" applyBorder="1" applyAlignment="1" applyProtection="1">
      <alignment horizontal="center" vertical="center"/>
      <protection locked="0"/>
    </xf>
    <xf numFmtId="4" fontId="19" fillId="0" borderId="249" xfId="7" applyNumberFormat="1" applyFont="1" applyFill="1" applyBorder="1" applyAlignment="1" applyProtection="1">
      <alignment horizontal="center" vertical="center"/>
      <protection locked="0"/>
    </xf>
    <xf numFmtId="4" fontId="20" fillId="0" borderId="250" xfId="7" applyNumberFormat="1" applyFont="1" applyFill="1" applyBorder="1" applyAlignment="1" applyProtection="1">
      <alignment horizontal="center" vertical="center"/>
      <protection locked="0"/>
    </xf>
    <xf numFmtId="4" fontId="19" fillId="0" borderId="250" xfId="7" applyNumberFormat="1" applyFont="1" applyFill="1" applyBorder="1" applyAlignment="1" applyProtection="1">
      <alignment horizontal="center" vertical="center"/>
      <protection locked="0"/>
    </xf>
    <xf numFmtId="4" fontId="19" fillId="0" borderId="250" xfId="7" applyNumberFormat="1" applyFont="1" applyFill="1" applyBorder="1" applyAlignment="1" applyProtection="1">
      <alignment horizontal="left" vertical="center"/>
      <protection locked="0"/>
    </xf>
    <xf numFmtId="4" fontId="19" fillId="0" borderId="251" xfId="7" applyNumberFormat="1" applyFont="1" applyFill="1" applyBorder="1" applyAlignment="1" applyProtection="1">
      <alignment horizontal="center" vertical="center"/>
      <protection locked="0"/>
    </xf>
    <xf numFmtId="4" fontId="19" fillId="0" borderId="252" xfId="7" applyNumberFormat="1" applyFont="1" applyFill="1" applyBorder="1" applyAlignment="1" applyProtection="1">
      <alignment horizontal="center" vertical="center"/>
      <protection locked="0"/>
    </xf>
    <xf numFmtId="4" fontId="20" fillId="0" borderId="253" xfId="7" applyNumberFormat="1" applyFont="1" applyFill="1" applyBorder="1" applyAlignment="1" applyProtection="1">
      <alignment horizontal="center" vertical="center"/>
      <protection locked="0"/>
    </xf>
    <xf numFmtId="4" fontId="19" fillId="0" borderId="253" xfId="7" applyNumberFormat="1" applyFont="1" applyFill="1" applyBorder="1" applyAlignment="1" applyProtection="1">
      <alignment horizontal="center" vertical="center"/>
      <protection locked="0"/>
    </xf>
    <xf numFmtId="4" fontId="19" fillId="0" borderId="253" xfId="7" applyNumberFormat="1" applyFont="1" applyFill="1" applyBorder="1" applyAlignment="1" applyProtection="1">
      <alignment horizontal="left" vertical="center"/>
      <protection locked="0"/>
    </xf>
    <xf numFmtId="49" fontId="19" fillId="15" borderId="254" xfId="7" applyNumberFormat="1" applyFont="1" applyFill="1" applyBorder="1" applyAlignment="1" applyProtection="1">
      <alignment vertical="center" wrapText="1"/>
      <protection locked="0"/>
    </xf>
    <xf numFmtId="4" fontId="19" fillId="0" borderId="255" xfId="7" applyNumberFormat="1" applyFont="1" applyFill="1" applyBorder="1" applyAlignment="1" applyProtection="1">
      <alignment horizontal="center" vertical="center"/>
      <protection locked="0"/>
    </xf>
    <xf numFmtId="4" fontId="19" fillId="0" borderId="256" xfId="7" applyNumberFormat="1" applyFont="1" applyFill="1" applyBorder="1" applyAlignment="1" applyProtection="1">
      <alignment horizontal="center" vertical="center"/>
      <protection locked="0"/>
    </xf>
    <xf numFmtId="4" fontId="20" fillId="0" borderId="257" xfId="7" applyNumberFormat="1" applyFont="1" applyFill="1" applyBorder="1" applyAlignment="1" applyProtection="1">
      <alignment horizontal="center" vertical="center"/>
      <protection locked="0"/>
    </xf>
    <xf numFmtId="4" fontId="19" fillId="0" borderId="257" xfId="7" applyNumberFormat="1" applyFont="1" applyFill="1" applyBorder="1" applyAlignment="1" applyProtection="1">
      <alignment horizontal="center" vertical="center"/>
      <protection locked="0"/>
    </xf>
    <xf numFmtId="4" fontId="19" fillId="0" borderId="257" xfId="7" applyNumberFormat="1" applyFont="1" applyFill="1" applyBorder="1" applyAlignment="1" applyProtection="1">
      <alignment horizontal="left" vertical="center"/>
      <protection locked="0"/>
    </xf>
    <xf numFmtId="4" fontId="20" fillId="0" borderId="258" xfId="7" applyNumberFormat="1" applyFont="1" applyFill="1" applyBorder="1" applyAlignment="1" applyProtection="1">
      <alignment horizontal="center" vertical="center"/>
      <protection locked="0"/>
    </xf>
    <xf numFmtId="4" fontId="19" fillId="0" borderId="258" xfId="7" applyNumberFormat="1" applyFont="1" applyFill="1" applyBorder="1" applyAlignment="1" applyProtection="1">
      <alignment horizontal="center" vertical="center"/>
      <protection locked="0"/>
    </xf>
    <xf numFmtId="4" fontId="19" fillId="0" borderId="258" xfId="7" applyNumberFormat="1" applyFont="1" applyFill="1" applyBorder="1" applyAlignment="1" applyProtection="1">
      <alignment horizontal="left" vertical="center"/>
      <protection locked="0"/>
    </xf>
    <xf numFmtId="4" fontId="20" fillId="0" borderId="259" xfId="7" applyNumberFormat="1" applyFont="1" applyFill="1" applyBorder="1" applyAlignment="1" applyProtection="1">
      <alignment horizontal="center" vertical="center"/>
      <protection locked="0"/>
    </xf>
    <xf numFmtId="4" fontId="19" fillId="0" borderId="259" xfId="7" applyNumberFormat="1" applyFont="1" applyFill="1" applyBorder="1" applyAlignment="1" applyProtection="1">
      <alignment horizontal="center" vertical="center"/>
      <protection locked="0"/>
    </xf>
    <xf numFmtId="4" fontId="19" fillId="0" borderId="259" xfId="7" applyNumberFormat="1" applyFont="1" applyFill="1" applyBorder="1" applyAlignment="1" applyProtection="1">
      <alignment horizontal="left" vertical="center"/>
      <protection locked="0"/>
    </xf>
    <xf numFmtId="4" fontId="20" fillId="0" borderId="260" xfId="7" applyNumberFormat="1" applyFont="1" applyFill="1" applyBorder="1" applyAlignment="1" applyProtection="1">
      <alignment horizontal="center" vertical="center"/>
      <protection locked="0"/>
    </xf>
    <xf numFmtId="4" fontId="19" fillId="0" borderId="260" xfId="7" applyNumberFormat="1" applyFont="1" applyFill="1" applyBorder="1" applyAlignment="1" applyProtection="1">
      <alignment horizontal="center" vertical="center"/>
      <protection locked="0"/>
    </xf>
    <xf numFmtId="4" fontId="19" fillId="0" borderId="260" xfId="7" applyNumberFormat="1" applyFont="1" applyFill="1" applyBorder="1" applyAlignment="1" applyProtection="1">
      <alignment horizontal="left" vertical="center"/>
      <protection locked="0"/>
    </xf>
    <xf numFmtId="4" fontId="20" fillId="0" borderId="261" xfId="7" applyNumberFormat="1" applyFont="1" applyFill="1" applyBorder="1" applyAlignment="1" applyProtection="1">
      <alignment horizontal="center" vertical="center"/>
      <protection locked="0"/>
    </xf>
    <xf numFmtId="4" fontId="19" fillId="0" borderId="261" xfId="7" applyNumberFormat="1" applyFont="1" applyFill="1" applyBorder="1" applyAlignment="1" applyProtection="1">
      <alignment horizontal="center" vertical="center"/>
      <protection locked="0"/>
    </xf>
    <xf numFmtId="4" fontId="19" fillId="0" borderId="261" xfId="7" applyNumberFormat="1" applyFont="1" applyFill="1" applyBorder="1" applyAlignment="1" applyProtection="1">
      <alignment horizontal="left" vertical="center"/>
      <protection locked="0"/>
    </xf>
    <xf numFmtId="4" fontId="20" fillId="0" borderId="262" xfId="7" applyNumberFormat="1" applyFont="1" applyFill="1" applyBorder="1" applyAlignment="1" applyProtection="1">
      <alignment horizontal="center" vertical="center"/>
      <protection locked="0"/>
    </xf>
    <xf numFmtId="4" fontId="19" fillId="0" borderId="262" xfId="7" applyNumberFormat="1" applyFont="1" applyFill="1" applyBorder="1" applyAlignment="1" applyProtection="1">
      <alignment horizontal="center" vertical="center"/>
      <protection locked="0"/>
    </xf>
    <xf numFmtId="4" fontId="19" fillId="0" borderId="262" xfId="7" applyNumberFormat="1" applyFont="1" applyFill="1" applyBorder="1" applyAlignment="1" applyProtection="1">
      <alignment horizontal="left" vertical="center"/>
      <protection locked="0"/>
    </xf>
    <xf numFmtId="4" fontId="20" fillId="0" borderId="263" xfId="7" applyNumberFormat="1" applyFont="1" applyFill="1" applyBorder="1" applyAlignment="1" applyProtection="1">
      <alignment horizontal="center" vertical="center"/>
      <protection locked="0"/>
    </xf>
    <xf numFmtId="4" fontId="19" fillId="0" borderId="263" xfId="7" applyNumberFormat="1" applyFont="1" applyFill="1" applyBorder="1" applyAlignment="1" applyProtection="1">
      <alignment horizontal="center" vertical="center"/>
      <protection locked="0"/>
    </xf>
    <xf numFmtId="4" fontId="19" fillId="0" borderId="263" xfId="7" applyNumberFormat="1" applyFont="1" applyFill="1" applyBorder="1" applyAlignment="1" applyProtection="1">
      <alignment horizontal="left" vertical="center"/>
      <protection locked="0"/>
    </xf>
    <xf numFmtId="4" fontId="20" fillId="0" borderId="264" xfId="7" applyNumberFormat="1" applyFont="1" applyFill="1" applyBorder="1" applyAlignment="1" applyProtection="1">
      <alignment horizontal="center" vertical="center"/>
      <protection locked="0"/>
    </xf>
    <xf numFmtId="4" fontId="19" fillId="0" borderId="264" xfId="7" applyNumberFormat="1" applyFont="1" applyFill="1" applyBorder="1" applyAlignment="1" applyProtection="1">
      <alignment horizontal="center" vertical="center"/>
      <protection locked="0"/>
    </xf>
    <xf numFmtId="4" fontId="19" fillId="0" borderId="264" xfId="7" applyNumberFormat="1" applyFont="1" applyFill="1" applyBorder="1" applyAlignment="1" applyProtection="1">
      <alignment horizontal="left" vertical="center"/>
      <protection locked="0"/>
    </xf>
    <xf numFmtId="49" fontId="19" fillId="15" borderId="266" xfId="7" applyNumberFormat="1" applyFont="1" applyFill="1" applyBorder="1" applyAlignment="1" applyProtection="1">
      <alignment vertical="center" wrapText="1"/>
      <protection locked="0"/>
    </xf>
    <xf numFmtId="4" fontId="20" fillId="0" borderId="267" xfId="7" applyNumberFormat="1" applyFont="1" applyFill="1" applyBorder="1" applyAlignment="1" applyProtection="1">
      <alignment horizontal="center" vertical="center"/>
      <protection locked="0"/>
    </xf>
    <xf numFmtId="4" fontId="19" fillId="0" borderId="267" xfId="7" applyNumberFormat="1" applyFont="1" applyFill="1" applyBorder="1" applyAlignment="1" applyProtection="1">
      <alignment horizontal="center" vertical="center"/>
      <protection locked="0"/>
    </xf>
    <xf numFmtId="4" fontId="19" fillId="0" borderId="267" xfId="7" applyNumberFormat="1" applyFont="1" applyFill="1" applyBorder="1" applyAlignment="1" applyProtection="1">
      <alignment horizontal="left" vertical="center"/>
      <protection locked="0"/>
    </xf>
    <xf numFmtId="4" fontId="20" fillId="0" borderId="268" xfId="7" applyNumberFormat="1" applyFont="1" applyFill="1" applyBorder="1" applyAlignment="1" applyProtection="1">
      <alignment horizontal="center" vertical="center"/>
      <protection locked="0"/>
    </xf>
    <xf numFmtId="4" fontId="19" fillId="0" borderId="268" xfId="7" applyNumberFormat="1" applyFont="1" applyFill="1" applyBorder="1" applyAlignment="1" applyProtection="1">
      <alignment horizontal="center" vertical="center"/>
      <protection locked="0"/>
    </xf>
    <xf numFmtId="4" fontId="19" fillId="0" borderId="268" xfId="7" applyNumberFormat="1" applyFont="1" applyFill="1" applyBorder="1" applyAlignment="1" applyProtection="1">
      <alignment horizontal="left" vertical="center"/>
      <protection locked="0"/>
    </xf>
    <xf numFmtId="4" fontId="20" fillId="0" borderId="269" xfId="7" applyNumberFormat="1" applyFont="1" applyFill="1" applyBorder="1" applyAlignment="1" applyProtection="1">
      <alignment horizontal="center" vertical="center"/>
      <protection locked="0"/>
    </xf>
    <xf numFmtId="4" fontId="19" fillId="0" borderId="269" xfId="7" applyNumberFormat="1" applyFont="1" applyFill="1" applyBorder="1" applyAlignment="1" applyProtection="1">
      <alignment horizontal="center" vertical="center"/>
      <protection locked="0"/>
    </xf>
    <xf numFmtId="4" fontId="19" fillId="0" borderId="269" xfId="7" applyNumberFormat="1" applyFont="1" applyFill="1" applyBorder="1" applyAlignment="1" applyProtection="1">
      <alignment horizontal="left" vertical="center"/>
      <protection locked="0"/>
    </xf>
    <xf numFmtId="4" fontId="19" fillId="0" borderId="270" xfId="7" applyNumberFormat="1" applyFont="1" applyFill="1" applyBorder="1" applyAlignment="1" applyProtection="1">
      <alignment horizontal="center" vertical="center"/>
      <protection locked="0"/>
    </xf>
    <xf numFmtId="4" fontId="19" fillId="0" borderId="271" xfId="7" applyNumberFormat="1" applyFont="1" applyFill="1" applyBorder="1" applyAlignment="1" applyProtection="1">
      <alignment horizontal="center" vertical="center"/>
      <protection locked="0"/>
    </xf>
    <xf numFmtId="49" fontId="19" fillId="15" borderId="272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273" xfId="7" applyNumberFormat="1" applyFont="1" applyFill="1" applyBorder="1" applyAlignment="1" applyProtection="1">
      <alignment horizontal="center" vertical="center"/>
      <protection locked="0"/>
    </xf>
    <xf numFmtId="4" fontId="19" fillId="0" borderId="273" xfId="7" applyNumberFormat="1" applyFont="1" applyFill="1" applyBorder="1" applyAlignment="1" applyProtection="1">
      <alignment horizontal="center" vertical="center"/>
      <protection locked="0"/>
    </xf>
    <xf numFmtId="4" fontId="19" fillId="0" borderId="273" xfId="7" applyNumberFormat="1" applyFont="1" applyFill="1" applyBorder="1" applyAlignment="1" applyProtection="1">
      <alignment horizontal="left" vertical="center"/>
      <protection locked="0"/>
    </xf>
    <xf numFmtId="4" fontId="20" fillId="0" borderId="274" xfId="7" applyNumberFormat="1" applyFont="1" applyFill="1" applyBorder="1" applyAlignment="1" applyProtection="1">
      <alignment horizontal="center" vertical="center"/>
      <protection locked="0"/>
    </xf>
    <xf numFmtId="4" fontId="19" fillId="0" borderId="274" xfId="7" applyNumberFormat="1" applyFont="1" applyFill="1" applyBorder="1" applyAlignment="1" applyProtection="1">
      <alignment horizontal="center" vertical="center"/>
      <protection locked="0"/>
    </xf>
    <xf numFmtId="4" fontId="19" fillId="0" borderId="274" xfId="7" applyNumberFormat="1" applyFont="1" applyFill="1" applyBorder="1" applyAlignment="1" applyProtection="1">
      <alignment horizontal="left" vertical="center"/>
      <protection locked="0"/>
    </xf>
    <xf numFmtId="4" fontId="20" fillId="0" borderId="275" xfId="7" applyNumberFormat="1" applyFont="1" applyFill="1" applyBorder="1" applyAlignment="1" applyProtection="1">
      <alignment horizontal="center" vertical="center"/>
      <protection locked="0"/>
    </xf>
    <xf numFmtId="4" fontId="19" fillId="0" borderId="275" xfId="7" applyNumberFormat="1" applyFont="1" applyFill="1" applyBorder="1" applyAlignment="1" applyProtection="1">
      <alignment horizontal="center" vertical="center"/>
      <protection locked="0"/>
    </xf>
    <xf numFmtId="4" fontId="19" fillId="0" borderId="275" xfId="7" applyNumberFormat="1" applyFont="1" applyFill="1" applyBorder="1" applyAlignment="1" applyProtection="1">
      <alignment horizontal="left" vertical="center"/>
      <protection locked="0"/>
    </xf>
    <xf numFmtId="4" fontId="20" fillId="0" borderId="276" xfId="7" applyNumberFormat="1" applyFont="1" applyFill="1" applyBorder="1" applyAlignment="1" applyProtection="1">
      <alignment horizontal="center" vertical="center"/>
      <protection locked="0"/>
    </xf>
    <xf numFmtId="4" fontId="19" fillId="0" borderId="276" xfId="7" applyNumberFormat="1" applyFont="1" applyFill="1" applyBorder="1" applyAlignment="1" applyProtection="1">
      <alignment horizontal="center" vertical="center"/>
      <protection locked="0"/>
    </xf>
    <xf numFmtId="4" fontId="19" fillId="0" borderId="276" xfId="7" applyNumberFormat="1" applyFont="1" applyFill="1" applyBorder="1" applyAlignment="1" applyProtection="1">
      <alignment horizontal="left" vertical="center"/>
      <protection locked="0"/>
    </xf>
    <xf numFmtId="4" fontId="20" fillId="0" borderId="277" xfId="7" applyNumberFormat="1" applyFont="1" applyFill="1" applyBorder="1" applyAlignment="1" applyProtection="1">
      <alignment horizontal="center" vertical="center"/>
      <protection locked="0"/>
    </xf>
    <xf numFmtId="4" fontId="19" fillId="0" borderId="277" xfId="7" applyNumberFormat="1" applyFont="1" applyFill="1" applyBorder="1" applyAlignment="1" applyProtection="1">
      <alignment horizontal="center" vertical="center"/>
      <protection locked="0"/>
    </xf>
    <xf numFmtId="4" fontId="19" fillId="0" borderId="277" xfId="7" applyNumberFormat="1" applyFont="1" applyFill="1" applyBorder="1" applyAlignment="1" applyProtection="1">
      <alignment horizontal="left" vertical="center"/>
      <protection locked="0"/>
    </xf>
    <xf numFmtId="4" fontId="20" fillId="0" borderId="278" xfId="7" applyNumberFormat="1" applyFont="1" applyFill="1" applyBorder="1" applyAlignment="1" applyProtection="1">
      <alignment horizontal="center" vertical="center"/>
      <protection locked="0"/>
    </xf>
    <xf numFmtId="4" fontId="19" fillId="0" borderId="278" xfId="7" applyNumberFormat="1" applyFont="1" applyFill="1" applyBorder="1" applyAlignment="1" applyProtection="1">
      <alignment horizontal="center" vertical="center"/>
      <protection locked="0"/>
    </xf>
    <xf numFmtId="4" fontId="19" fillId="0" borderId="278" xfId="7" applyNumberFormat="1" applyFont="1" applyFill="1" applyBorder="1" applyAlignment="1" applyProtection="1">
      <alignment horizontal="left" vertical="center"/>
      <protection locked="0"/>
    </xf>
    <xf numFmtId="4" fontId="20" fillId="0" borderId="279" xfId="7" applyNumberFormat="1" applyFont="1" applyFill="1" applyBorder="1" applyAlignment="1" applyProtection="1">
      <alignment horizontal="center" vertical="center"/>
      <protection locked="0"/>
    </xf>
    <xf numFmtId="4" fontId="19" fillId="0" borderId="279" xfId="7" applyNumberFormat="1" applyFont="1" applyFill="1" applyBorder="1" applyAlignment="1" applyProtection="1">
      <alignment horizontal="center" vertical="center"/>
      <protection locked="0"/>
    </xf>
    <xf numFmtId="4" fontId="19" fillId="0" borderId="279" xfId="7" applyNumberFormat="1" applyFont="1" applyFill="1" applyBorder="1" applyAlignment="1" applyProtection="1">
      <alignment horizontal="left" vertical="center"/>
      <protection locked="0"/>
    </xf>
    <xf numFmtId="4" fontId="20" fillId="0" borderId="280" xfId="7" applyNumberFormat="1" applyFont="1" applyFill="1" applyBorder="1" applyAlignment="1" applyProtection="1">
      <alignment horizontal="center" vertical="center"/>
      <protection locked="0"/>
    </xf>
    <xf numFmtId="4" fontId="19" fillId="0" borderId="280" xfId="7" applyNumberFormat="1" applyFont="1" applyFill="1" applyBorder="1" applyAlignment="1" applyProtection="1">
      <alignment horizontal="center" vertical="center"/>
      <protection locked="0"/>
    </xf>
    <xf numFmtId="4" fontId="19" fillId="0" borderId="280" xfId="7" applyNumberFormat="1" applyFont="1" applyFill="1" applyBorder="1" applyAlignment="1" applyProtection="1">
      <alignment horizontal="left" vertical="center"/>
      <protection locked="0"/>
    </xf>
    <xf numFmtId="4" fontId="20" fillId="0" borderId="281" xfId="7" applyNumberFormat="1" applyFont="1" applyFill="1" applyBorder="1" applyAlignment="1" applyProtection="1">
      <alignment horizontal="center" vertical="center"/>
      <protection locked="0"/>
    </xf>
    <xf numFmtId="4" fontId="19" fillId="0" borderId="281" xfId="7" applyNumberFormat="1" applyFont="1" applyFill="1" applyBorder="1" applyAlignment="1" applyProtection="1">
      <alignment horizontal="center" vertical="center"/>
      <protection locked="0"/>
    </xf>
    <xf numFmtId="4" fontId="19" fillId="0" borderId="281" xfId="7" applyNumberFormat="1" applyFont="1" applyFill="1" applyBorder="1" applyAlignment="1" applyProtection="1">
      <alignment horizontal="left" vertical="center"/>
      <protection locked="0"/>
    </xf>
    <xf numFmtId="4" fontId="20" fillId="0" borderId="282" xfId="7" applyNumberFormat="1" applyFont="1" applyFill="1" applyBorder="1" applyAlignment="1" applyProtection="1">
      <alignment horizontal="center" vertical="center"/>
      <protection locked="0"/>
    </xf>
    <xf numFmtId="4" fontId="19" fillId="0" borderId="282" xfId="7" applyNumberFormat="1" applyFont="1" applyFill="1" applyBorder="1" applyAlignment="1" applyProtection="1">
      <alignment horizontal="center" vertical="center"/>
      <protection locked="0"/>
    </xf>
    <xf numFmtId="4" fontId="19" fillId="0" borderId="282" xfId="7" applyNumberFormat="1" applyFont="1" applyFill="1" applyBorder="1" applyAlignment="1" applyProtection="1">
      <alignment horizontal="left" vertical="center"/>
      <protection locked="0"/>
    </xf>
    <xf numFmtId="4" fontId="20" fillId="0" borderId="283" xfId="7" applyNumberFormat="1" applyFont="1" applyFill="1" applyBorder="1" applyAlignment="1" applyProtection="1">
      <alignment horizontal="center" vertical="center"/>
      <protection locked="0"/>
    </xf>
    <xf numFmtId="4" fontId="19" fillId="0" borderId="283" xfId="7" applyNumberFormat="1" applyFont="1" applyFill="1" applyBorder="1" applyAlignment="1" applyProtection="1">
      <alignment horizontal="center" vertical="center"/>
      <protection locked="0"/>
    </xf>
    <xf numFmtId="4" fontId="19" fillId="0" borderId="283" xfId="7" applyNumberFormat="1" applyFont="1" applyFill="1" applyBorder="1" applyAlignment="1" applyProtection="1">
      <alignment horizontal="left" vertical="center"/>
      <protection locked="0"/>
    </xf>
    <xf numFmtId="4" fontId="20" fillId="0" borderId="284" xfId="7" applyNumberFormat="1" applyFont="1" applyFill="1" applyBorder="1" applyAlignment="1" applyProtection="1">
      <alignment horizontal="center" vertical="center"/>
      <protection locked="0"/>
    </xf>
    <xf numFmtId="4" fontId="19" fillId="0" borderId="284" xfId="7" applyNumberFormat="1" applyFont="1" applyFill="1" applyBorder="1" applyAlignment="1" applyProtection="1">
      <alignment horizontal="center" vertical="center"/>
      <protection locked="0"/>
    </xf>
    <xf numFmtId="4" fontId="19" fillId="0" borderId="284" xfId="7" applyNumberFormat="1" applyFont="1" applyFill="1" applyBorder="1" applyAlignment="1" applyProtection="1">
      <alignment horizontal="left" vertical="center"/>
      <protection locked="0"/>
    </xf>
    <xf numFmtId="4" fontId="20" fillId="0" borderId="285" xfId="7" applyNumberFormat="1" applyFont="1" applyFill="1" applyBorder="1" applyAlignment="1" applyProtection="1">
      <alignment horizontal="center" vertical="center"/>
      <protection locked="0"/>
    </xf>
    <xf numFmtId="4" fontId="19" fillId="0" borderId="285" xfId="7" applyNumberFormat="1" applyFont="1" applyFill="1" applyBorder="1" applyAlignment="1" applyProtection="1">
      <alignment horizontal="center" vertical="center"/>
      <protection locked="0"/>
    </xf>
    <xf numFmtId="4" fontId="19" fillId="0" borderId="285" xfId="7" applyNumberFormat="1" applyFont="1" applyFill="1" applyBorder="1" applyAlignment="1" applyProtection="1">
      <alignment horizontal="left" vertical="center"/>
      <protection locked="0"/>
    </xf>
    <xf numFmtId="4" fontId="20" fillId="0" borderId="286" xfId="7" applyNumberFormat="1" applyFont="1" applyFill="1" applyBorder="1" applyAlignment="1" applyProtection="1">
      <alignment horizontal="center" vertical="center"/>
      <protection locked="0"/>
    </xf>
    <xf numFmtId="4" fontId="19" fillId="0" borderId="286" xfId="7" applyNumberFormat="1" applyFont="1" applyFill="1" applyBorder="1" applyAlignment="1" applyProtection="1">
      <alignment horizontal="center" vertical="center"/>
      <protection locked="0"/>
    </xf>
    <xf numFmtId="4" fontId="19" fillId="0" borderId="286" xfId="7" applyNumberFormat="1" applyFont="1" applyFill="1" applyBorder="1" applyAlignment="1" applyProtection="1">
      <alignment horizontal="left" vertical="center"/>
      <protection locked="0"/>
    </xf>
    <xf numFmtId="4" fontId="20" fillId="0" borderId="287" xfId="7" applyNumberFormat="1" applyFont="1" applyFill="1" applyBorder="1" applyAlignment="1" applyProtection="1">
      <alignment horizontal="center" vertical="center"/>
      <protection locked="0"/>
    </xf>
    <xf numFmtId="4" fontId="19" fillId="0" borderId="287" xfId="7" applyNumberFormat="1" applyFont="1" applyFill="1" applyBorder="1" applyAlignment="1" applyProtection="1">
      <alignment horizontal="center" vertical="center"/>
      <protection locked="0"/>
    </xf>
    <xf numFmtId="4" fontId="19" fillId="0" borderId="287" xfId="7" applyNumberFormat="1" applyFont="1" applyFill="1" applyBorder="1" applyAlignment="1" applyProtection="1">
      <alignment horizontal="left" vertical="center"/>
      <protection locked="0"/>
    </xf>
    <xf numFmtId="4" fontId="20" fillId="0" borderId="288" xfId="7" applyNumberFormat="1" applyFont="1" applyFill="1" applyBorder="1" applyAlignment="1" applyProtection="1">
      <alignment horizontal="center" vertical="center"/>
      <protection locked="0"/>
    </xf>
    <xf numFmtId="4" fontId="19" fillId="0" borderId="288" xfId="7" applyNumberFormat="1" applyFont="1" applyFill="1" applyBorder="1" applyAlignment="1" applyProtection="1">
      <alignment horizontal="center" vertical="center"/>
      <protection locked="0"/>
    </xf>
    <xf numFmtId="4" fontId="19" fillId="0" borderId="288" xfId="7" applyNumberFormat="1" applyFont="1" applyFill="1" applyBorder="1" applyAlignment="1" applyProtection="1">
      <alignment horizontal="left" vertical="center"/>
      <protection locked="0"/>
    </xf>
    <xf numFmtId="4" fontId="20" fillId="0" borderId="289" xfId="7" applyNumberFormat="1" applyFont="1" applyFill="1" applyBorder="1" applyAlignment="1" applyProtection="1">
      <alignment horizontal="center" vertical="center"/>
      <protection locked="0"/>
    </xf>
    <xf numFmtId="4" fontId="19" fillId="0" borderId="289" xfId="7" applyNumberFormat="1" applyFont="1" applyFill="1" applyBorder="1" applyAlignment="1" applyProtection="1">
      <alignment horizontal="center" vertical="center"/>
      <protection locked="0"/>
    </xf>
    <xf numFmtId="4" fontId="19" fillId="0" borderId="289" xfId="7" applyNumberFormat="1" applyFont="1" applyFill="1" applyBorder="1" applyAlignment="1" applyProtection="1">
      <alignment horizontal="left" vertical="center"/>
      <protection locked="0"/>
    </xf>
    <xf numFmtId="4" fontId="20" fillId="0" borderId="290" xfId="7" applyNumberFormat="1" applyFont="1" applyFill="1" applyBorder="1" applyAlignment="1" applyProtection="1">
      <alignment horizontal="center" vertical="center"/>
      <protection locked="0"/>
    </xf>
    <xf numFmtId="4" fontId="19" fillId="0" borderId="290" xfId="7" applyNumberFormat="1" applyFont="1" applyFill="1" applyBorder="1" applyAlignment="1" applyProtection="1">
      <alignment horizontal="center" vertical="center"/>
      <protection locked="0"/>
    </xf>
    <xf numFmtId="4" fontId="19" fillId="0" borderId="290" xfId="7" applyNumberFormat="1" applyFont="1" applyFill="1" applyBorder="1" applyAlignment="1" applyProtection="1">
      <alignment horizontal="left" vertical="center"/>
      <protection locked="0"/>
    </xf>
    <xf numFmtId="4" fontId="20" fillId="0" borderId="291" xfId="7" applyNumberFormat="1" applyFont="1" applyFill="1" applyBorder="1" applyAlignment="1" applyProtection="1">
      <alignment horizontal="center" vertical="center"/>
      <protection locked="0"/>
    </xf>
    <xf numFmtId="4" fontId="19" fillId="0" borderId="291" xfId="7" applyNumberFormat="1" applyFont="1" applyFill="1" applyBorder="1" applyAlignment="1" applyProtection="1">
      <alignment horizontal="center" vertical="center"/>
      <protection locked="0"/>
    </xf>
    <xf numFmtId="4" fontId="19" fillId="0" borderId="291" xfId="7" applyNumberFormat="1" applyFont="1" applyFill="1" applyBorder="1" applyAlignment="1" applyProtection="1">
      <alignment horizontal="left" vertical="center"/>
      <protection locked="0"/>
    </xf>
    <xf numFmtId="4" fontId="20" fillId="0" borderId="292" xfId="7" applyNumberFormat="1" applyFont="1" applyFill="1" applyBorder="1" applyAlignment="1" applyProtection="1">
      <alignment horizontal="center" vertical="center"/>
      <protection locked="0"/>
    </xf>
    <xf numFmtId="4" fontId="19" fillId="0" borderId="292" xfId="7" applyNumberFormat="1" applyFont="1" applyFill="1" applyBorder="1" applyAlignment="1" applyProtection="1">
      <alignment horizontal="center" vertical="center"/>
      <protection locked="0"/>
    </xf>
    <xf numFmtId="4" fontId="19" fillId="0" borderId="292" xfId="7" applyNumberFormat="1" applyFont="1" applyFill="1" applyBorder="1" applyAlignment="1" applyProtection="1">
      <alignment horizontal="left" vertical="center"/>
      <protection locked="0"/>
    </xf>
    <xf numFmtId="4" fontId="20" fillId="0" borderId="293" xfId="7" applyNumberFormat="1" applyFont="1" applyFill="1" applyBorder="1" applyAlignment="1" applyProtection="1">
      <alignment horizontal="center" vertical="center"/>
      <protection locked="0"/>
    </xf>
    <xf numFmtId="4" fontId="19" fillId="0" borderId="293" xfId="7" applyNumberFormat="1" applyFont="1" applyFill="1" applyBorder="1" applyAlignment="1" applyProtection="1">
      <alignment horizontal="center" vertical="center"/>
      <protection locked="0"/>
    </xf>
    <xf numFmtId="4" fontId="19" fillId="0" borderId="293" xfId="7" applyNumberFormat="1" applyFont="1" applyFill="1" applyBorder="1" applyAlignment="1" applyProtection="1">
      <alignment horizontal="left" vertical="center"/>
      <protection locked="0"/>
    </xf>
    <xf numFmtId="4" fontId="20" fillId="0" borderId="294" xfId="7" applyNumberFormat="1" applyFont="1" applyFill="1" applyBorder="1" applyAlignment="1" applyProtection="1">
      <alignment horizontal="center" vertical="center"/>
      <protection locked="0"/>
    </xf>
    <xf numFmtId="4" fontId="19" fillId="0" borderId="294" xfId="7" applyNumberFormat="1" applyFont="1" applyFill="1" applyBorder="1" applyAlignment="1" applyProtection="1">
      <alignment horizontal="center" vertical="center"/>
      <protection locked="0"/>
    </xf>
    <xf numFmtId="4" fontId="19" fillId="0" borderId="294" xfId="7" applyNumberFormat="1" applyFont="1" applyFill="1" applyBorder="1" applyAlignment="1" applyProtection="1">
      <alignment horizontal="left" vertical="center"/>
      <protection locked="0"/>
    </xf>
    <xf numFmtId="4" fontId="20" fillId="0" borderId="295" xfId="7" applyNumberFormat="1" applyFont="1" applyFill="1" applyBorder="1" applyAlignment="1" applyProtection="1">
      <alignment horizontal="center" vertical="center"/>
      <protection locked="0"/>
    </xf>
    <xf numFmtId="4" fontId="19" fillId="0" borderId="295" xfId="7" applyNumberFormat="1" applyFont="1" applyFill="1" applyBorder="1" applyAlignment="1" applyProtection="1">
      <alignment horizontal="center" vertical="center"/>
      <protection locked="0"/>
    </xf>
    <xf numFmtId="4" fontId="19" fillId="0" borderId="295" xfId="7" applyNumberFormat="1" applyFont="1" applyFill="1" applyBorder="1" applyAlignment="1" applyProtection="1">
      <alignment horizontal="left" vertical="center"/>
      <protection locked="0"/>
    </xf>
    <xf numFmtId="49" fontId="19" fillId="15" borderId="296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297" xfId="7" applyNumberFormat="1" applyFont="1" applyFill="1" applyBorder="1" applyAlignment="1" applyProtection="1">
      <alignment horizontal="center" vertical="center"/>
      <protection locked="0"/>
    </xf>
    <xf numFmtId="4" fontId="19" fillId="0" borderId="297" xfId="7" applyNumberFormat="1" applyFont="1" applyFill="1" applyBorder="1" applyAlignment="1" applyProtection="1">
      <alignment horizontal="center" vertical="center"/>
      <protection locked="0"/>
    </xf>
    <xf numFmtId="4" fontId="19" fillId="0" borderId="297" xfId="7" applyNumberFormat="1" applyFont="1" applyFill="1" applyBorder="1" applyAlignment="1" applyProtection="1">
      <alignment horizontal="left" vertical="center"/>
      <protection locked="0"/>
    </xf>
    <xf numFmtId="49" fontId="19" fillId="15" borderId="298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299" xfId="7" applyNumberFormat="1" applyFont="1" applyFill="1" applyBorder="1" applyAlignment="1" applyProtection="1">
      <alignment horizontal="center" vertical="center"/>
      <protection locked="0"/>
    </xf>
    <xf numFmtId="4" fontId="19" fillId="0" borderId="299" xfId="7" applyNumberFormat="1" applyFont="1" applyFill="1" applyBorder="1" applyAlignment="1" applyProtection="1">
      <alignment horizontal="center" vertical="center"/>
      <protection locked="0"/>
    </xf>
    <xf numFmtId="4" fontId="19" fillId="0" borderId="299" xfId="7" applyNumberFormat="1" applyFont="1" applyFill="1" applyBorder="1" applyAlignment="1" applyProtection="1">
      <alignment horizontal="left" vertical="center"/>
      <protection locked="0"/>
    </xf>
    <xf numFmtId="4" fontId="20" fillId="0" borderId="300" xfId="7" applyNumberFormat="1" applyFont="1" applyFill="1" applyBorder="1" applyAlignment="1" applyProtection="1">
      <alignment horizontal="center" vertical="center"/>
      <protection locked="0"/>
    </xf>
    <xf numFmtId="4" fontId="19" fillId="0" borderId="300" xfId="7" applyNumberFormat="1" applyFont="1" applyFill="1" applyBorder="1" applyAlignment="1" applyProtection="1">
      <alignment horizontal="center" vertical="center"/>
      <protection locked="0"/>
    </xf>
    <xf numFmtId="4" fontId="19" fillId="0" borderId="300" xfId="7" applyNumberFormat="1" applyFont="1" applyFill="1" applyBorder="1" applyAlignment="1" applyProtection="1">
      <alignment horizontal="left" vertical="center"/>
      <protection locked="0"/>
    </xf>
    <xf numFmtId="4" fontId="20" fillId="0" borderId="301" xfId="7" applyNumberFormat="1" applyFont="1" applyFill="1" applyBorder="1" applyAlignment="1" applyProtection="1">
      <alignment horizontal="center" vertical="center"/>
      <protection locked="0"/>
    </xf>
    <xf numFmtId="4" fontId="19" fillId="0" borderId="301" xfId="7" applyNumberFormat="1" applyFont="1" applyFill="1" applyBorder="1" applyAlignment="1" applyProtection="1">
      <alignment horizontal="center" vertical="center"/>
      <protection locked="0"/>
    </xf>
    <xf numFmtId="4" fontId="19" fillId="0" borderId="301" xfId="7" applyNumberFormat="1" applyFont="1" applyFill="1" applyBorder="1" applyAlignment="1" applyProtection="1">
      <alignment horizontal="left" vertical="center"/>
      <protection locked="0"/>
    </xf>
    <xf numFmtId="4" fontId="20" fillId="0" borderId="302" xfId="7" applyNumberFormat="1" applyFont="1" applyFill="1" applyBorder="1" applyAlignment="1" applyProtection="1">
      <alignment horizontal="center" vertical="center"/>
      <protection locked="0"/>
    </xf>
    <xf numFmtId="4" fontId="19" fillId="0" borderId="302" xfId="7" applyNumberFormat="1" applyFont="1" applyFill="1" applyBorder="1" applyAlignment="1" applyProtection="1">
      <alignment horizontal="center" vertical="center"/>
      <protection locked="0"/>
    </xf>
    <xf numFmtId="4" fontId="19" fillId="0" borderId="302" xfId="7" applyNumberFormat="1" applyFont="1" applyFill="1" applyBorder="1" applyAlignment="1" applyProtection="1">
      <alignment horizontal="left" vertical="center"/>
      <protection locked="0"/>
    </xf>
    <xf numFmtId="49" fontId="19" fillId="0" borderId="298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303" xfId="7" applyNumberFormat="1" applyFont="1" applyFill="1" applyBorder="1" applyAlignment="1" applyProtection="1">
      <alignment horizontal="center" vertical="center"/>
      <protection locked="0"/>
    </xf>
    <xf numFmtId="4" fontId="19" fillId="0" borderId="303" xfId="7" applyNumberFormat="1" applyFont="1" applyFill="1" applyBorder="1" applyAlignment="1" applyProtection="1">
      <alignment horizontal="center" vertical="center"/>
      <protection locked="0"/>
    </xf>
    <xf numFmtId="4" fontId="19" fillId="0" borderId="303" xfId="7" applyNumberFormat="1" applyFont="1" applyFill="1" applyBorder="1" applyAlignment="1" applyProtection="1">
      <alignment horizontal="left" vertical="center"/>
      <protection locked="0"/>
    </xf>
    <xf numFmtId="4" fontId="20" fillId="0" borderId="305" xfId="7" applyNumberFormat="1" applyFont="1" applyFill="1" applyBorder="1" applyAlignment="1" applyProtection="1">
      <alignment horizontal="center" vertical="center"/>
      <protection locked="0"/>
    </xf>
    <xf numFmtId="4" fontId="19" fillId="0" borderId="305" xfId="7" applyNumberFormat="1" applyFont="1" applyFill="1" applyBorder="1" applyAlignment="1" applyProtection="1">
      <alignment horizontal="center" vertical="center"/>
      <protection locked="0"/>
    </xf>
    <xf numFmtId="4" fontId="19" fillId="0" borderId="305" xfId="7" applyNumberFormat="1" applyFont="1" applyFill="1" applyBorder="1" applyAlignment="1" applyProtection="1">
      <alignment horizontal="left" vertical="center"/>
      <protection locked="0"/>
    </xf>
    <xf numFmtId="49" fontId="19" fillId="15" borderId="30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0" xfId="8" applyNumberFormat="1" applyFont="1" applyBorder="1" applyAlignment="1">
      <alignment horizontal="right" vertical="center"/>
    </xf>
    <xf numFmtId="4" fontId="20" fillId="0" borderId="307" xfId="7" applyNumberFormat="1" applyFont="1" applyFill="1" applyBorder="1" applyAlignment="1" applyProtection="1">
      <alignment horizontal="center" vertical="center"/>
      <protection locked="0"/>
    </xf>
    <xf numFmtId="4" fontId="19" fillId="0" borderId="307" xfId="7" applyNumberFormat="1" applyFont="1" applyFill="1" applyBorder="1" applyAlignment="1" applyProtection="1">
      <alignment horizontal="center" vertical="center"/>
      <protection locked="0"/>
    </xf>
    <xf numFmtId="4" fontId="19" fillId="0" borderId="307" xfId="7" applyNumberFormat="1" applyFont="1" applyFill="1" applyBorder="1" applyAlignment="1" applyProtection="1">
      <alignment horizontal="left" vertical="center"/>
      <protection locked="0"/>
    </xf>
    <xf numFmtId="4" fontId="20" fillId="0" borderId="308" xfId="7" applyNumberFormat="1" applyFont="1" applyFill="1" applyBorder="1" applyAlignment="1" applyProtection="1">
      <alignment horizontal="center" vertical="center"/>
      <protection locked="0"/>
    </xf>
    <xf numFmtId="4" fontId="19" fillId="0" borderId="308" xfId="7" applyNumberFormat="1" applyFont="1" applyFill="1" applyBorder="1" applyAlignment="1" applyProtection="1">
      <alignment horizontal="center" vertical="center"/>
      <protection locked="0"/>
    </xf>
    <xf numFmtId="4" fontId="19" fillId="0" borderId="308" xfId="7" applyNumberFormat="1" applyFont="1" applyFill="1" applyBorder="1" applyAlignment="1" applyProtection="1">
      <alignment horizontal="left" vertical="center"/>
      <protection locked="0"/>
    </xf>
    <xf numFmtId="4" fontId="20" fillId="0" borderId="309" xfId="7" applyNumberFormat="1" applyFont="1" applyFill="1" applyBorder="1" applyAlignment="1" applyProtection="1">
      <alignment horizontal="center" vertical="center"/>
      <protection locked="0"/>
    </xf>
    <xf numFmtId="4" fontId="19" fillId="0" borderId="309" xfId="7" applyNumberFormat="1" applyFont="1" applyFill="1" applyBorder="1" applyAlignment="1" applyProtection="1">
      <alignment horizontal="center" vertical="center"/>
      <protection locked="0"/>
    </xf>
    <xf numFmtId="4" fontId="19" fillId="0" borderId="309" xfId="7" applyNumberFormat="1" applyFont="1" applyFill="1" applyBorder="1" applyAlignment="1" applyProtection="1">
      <alignment horizontal="left" vertical="center"/>
      <protection locked="0"/>
    </xf>
    <xf numFmtId="4" fontId="20" fillId="0" borderId="310" xfId="7" applyNumberFormat="1" applyFont="1" applyFill="1" applyBorder="1" applyAlignment="1" applyProtection="1">
      <alignment horizontal="center" vertical="center"/>
      <protection locked="0"/>
    </xf>
    <xf numFmtId="4" fontId="19" fillId="0" borderId="310" xfId="7" applyNumberFormat="1" applyFont="1" applyFill="1" applyBorder="1" applyAlignment="1" applyProtection="1">
      <alignment horizontal="center" vertical="center"/>
      <protection locked="0"/>
    </xf>
    <xf numFmtId="4" fontId="19" fillId="0" borderId="310" xfId="7" applyNumberFormat="1" applyFont="1" applyFill="1" applyBorder="1" applyAlignment="1" applyProtection="1">
      <alignment horizontal="left" vertical="center"/>
      <protection locked="0"/>
    </xf>
    <xf numFmtId="4" fontId="20" fillId="0" borderId="311" xfId="7" applyNumberFormat="1" applyFont="1" applyFill="1" applyBorder="1" applyAlignment="1" applyProtection="1">
      <alignment horizontal="center" vertical="center"/>
      <protection locked="0"/>
    </xf>
    <xf numFmtId="4" fontId="19" fillId="0" borderId="311" xfId="7" applyNumberFormat="1" applyFont="1" applyFill="1" applyBorder="1" applyAlignment="1" applyProtection="1">
      <alignment horizontal="center" vertical="center"/>
      <protection locked="0"/>
    </xf>
    <xf numFmtId="4" fontId="19" fillId="0" borderId="311" xfId="7" applyNumberFormat="1" applyFont="1" applyFill="1" applyBorder="1" applyAlignment="1" applyProtection="1">
      <alignment horizontal="left" vertical="center"/>
      <protection locked="0"/>
    </xf>
    <xf numFmtId="4" fontId="20" fillId="0" borderId="312" xfId="7" applyNumberFormat="1" applyFont="1" applyFill="1" applyBorder="1" applyAlignment="1" applyProtection="1">
      <alignment horizontal="center" vertical="center"/>
      <protection locked="0"/>
    </xf>
    <xf numFmtId="4" fontId="19" fillId="0" borderId="312" xfId="7" applyNumberFormat="1" applyFont="1" applyFill="1" applyBorder="1" applyAlignment="1" applyProtection="1">
      <alignment horizontal="center" vertical="center"/>
      <protection locked="0"/>
    </xf>
    <xf numFmtId="4" fontId="19" fillId="0" borderId="312" xfId="7" applyNumberFormat="1" applyFont="1" applyFill="1" applyBorder="1" applyAlignment="1" applyProtection="1">
      <alignment horizontal="left" vertical="center"/>
      <protection locked="0"/>
    </xf>
    <xf numFmtId="4" fontId="20" fillId="0" borderId="313" xfId="7" applyNumberFormat="1" applyFont="1" applyFill="1" applyBorder="1" applyAlignment="1" applyProtection="1">
      <alignment horizontal="center" vertical="center"/>
      <protection locked="0"/>
    </xf>
    <xf numFmtId="4" fontId="19" fillId="0" borderId="313" xfId="7" applyNumberFormat="1" applyFont="1" applyFill="1" applyBorder="1" applyAlignment="1" applyProtection="1">
      <alignment horizontal="center" vertical="center"/>
      <protection locked="0"/>
    </xf>
    <xf numFmtId="4" fontId="19" fillId="0" borderId="313" xfId="7" applyNumberFormat="1" applyFont="1" applyFill="1" applyBorder="1" applyAlignment="1" applyProtection="1">
      <alignment horizontal="left" vertical="center"/>
      <protection locked="0"/>
    </xf>
    <xf numFmtId="4" fontId="20" fillId="0" borderId="314" xfId="7" applyNumberFormat="1" applyFont="1" applyFill="1" applyBorder="1" applyAlignment="1" applyProtection="1">
      <alignment horizontal="center" vertical="center"/>
      <protection locked="0"/>
    </xf>
    <xf numFmtId="4" fontId="19" fillId="0" borderId="314" xfId="7" applyNumberFormat="1" applyFont="1" applyFill="1" applyBorder="1" applyAlignment="1" applyProtection="1">
      <alignment horizontal="center" vertical="center"/>
      <protection locked="0"/>
    </xf>
    <xf numFmtId="4" fontId="19" fillId="0" borderId="314" xfId="7" applyNumberFormat="1" applyFont="1" applyFill="1" applyBorder="1" applyAlignment="1" applyProtection="1">
      <alignment horizontal="left" vertical="center"/>
      <protection locked="0"/>
    </xf>
    <xf numFmtId="4" fontId="20" fillId="6" borderId="140" xfId="7" applyNumberFormat="1" applyFont="1" applyFill="1" applyBorder="1" applyAlignment="1" applyProtection="1">
      <alignment horizontal="right" vertical="center"/>
      <protection locked="0"/>
    </xf>
    <xf numFmtId="4" fontId="20" fillId="0" borderId="315" xfId="7" applyNumberFormat="1" applyFont="1" applyFill="1" applyBorder="1" applyAlignment="1" applyProtection="1">
      <alignment horizontal="center" vertical="center"/>
      <protection locked="0"/>
    </xf>
    <xf numFmtId="4" fontId="19" fillId="0" borderId="315" xfId="7" applyNumberFormat="1" applyFont="1" applyFill="1" applyBorder="1" applyAlignment="1" applyProtection="1">
      <alignment horizontal="center" vertical="center"/>
      <protection locked="0"/>
    </xf>
    <xf numFmtId="4" fontId="19" fillId="0" borderId="315" xfId="7" applyNumberFormat="1" applyFont="1" applyFill="1" applyBorder="1" applyAlignment="1" applyProtection="1">
      <alignment horizontal="left" vertical="center"/>
      <protection locked="0"/>
    </xf>
    <xf numFmtId="4" fontId="20" fillId="0" borderId="316" xfId="7" applyNumberFormat="1" applyFont="1" applyFill="1" applyBorder="1" applyAlignment="1" applyProtection="1">
      <alignment horizontal="center" vertical="center"/>
      <protection locked="0"/>
    </xf>
    <xf numFmtId="4" fontId="19" fillId="0" borderId="316" xfId="7" applyNumberFormat="1" applyFont="1" applyFill="1" applyBorder="1" applyAlignment="1" applyProtection="1">
      <alignment horizontal="center" vertical="center"/>
      <protection locked="0"/>
    </xf>
    <xf numFmtId="4" fontId="19" fillId="0" borderId="316" xfId="7" applyNumberFormat="1" applyFont="1" applyFill="1" applyBorder="1" applyAlignment="1" applyProtection="1">
      <alignment horizontal="left" vertical="center"/>
      <protection locked="0"/>
    </xf>
    <xf numFmtId="4" fontId="20" fillId="0" borderId="317" xfId="7" applyNumberFormat="1" applyFont="1" applyFill="1" applyBorder="1" applyAlignment="1" applyProtection="1">
      <alignment horizontal="center" vertical="center"/>
      <protection locked="0"/>
    </xf>
    <xf numFmtId="4" fontId="19" fillId="0" borderId="317" xfId="7" applyNumberFormat="1" applyFont="1" applyFill="1" applyBorder="1" applyAlignment="1" applyProtection="1">
      <alignment horizontal="center" vertical="center"/>
      <protection locked="0"/>
    </xf>
    <xf numFmtId="4" fontId="19" fillId="0" borderId="317" xfId="7" applyNumberFormat="1" applyFont="1" applyFill="1" applyBorder="1" applyAlignment="1" applyProtection="1">
      <alignment horizontal="left" vertical="center"/>
      <protection locked="0"/>
    </xf>
    <xf numFmtId="4" fontId="20" fillId="0" borderId="318" xfId="7" applyNumberFormat="1" applyFont="1" applyFill="1" applyBorder="1" applyAlignment="1" applyProtection="1">
      <alignment horizontal="center" vertical="center"/>
      <protection locked="0"/>
    </xf>
    <xf numFmtId="4" fontId="19" fillId="0" borderId="318" xfId="7" applyNumberFormat="1" applyFont="1" applyFill="1" applyBorder="1" applyAlignment="1" applyProtection="1">
      <alignment horizontal="center" vertical="center"/>
      <protection locked="0"/>
    </xf>
    <xf numFmtId="4" fontId="19" fillId="0" borderId="318" xfId="7" applyNumberFormat="1" applyFont="1" applyFill="1" applyBorder="1" applyAlignment="1" applyProtection="1">
      <alignment horizontal="left" vertical="center"/>
      <protection locked="0"/>
    </xf>
    <xf numFmtId="4" fontId="20" fillId="0" borderId="319" xfId="7" applyNumberFormat="1" applyFont="1" applyFill="1" applyBorder="1" applyAlignment="1" applyProtection="1">
      <alignment horizontal="center" vertical="center"/>
      <protection locked="0"/>
    </xf>
    <xf numFmtId="4" fontId="19" fillId="0" borderId="319" xfId="7" applyNumberFormat="1" applyFont="1" applyFill="1" applyBorder="1" applyAlignment="1" applyProtection="1">
      <alignment horizontal="center" vertical="center"/>
      <protection locked="0"/>
    </xf>
    <xf numFmtId="4" fontId="19" fillId="0" borderId="319" xfId="7" applyNumberFormat="1" applyFont="1" applyFill="1" applyBorder="1" applyAlignment="1" applyProtection="1">
      <alignment horizontal="left" vertical="center"/>
      <protection locked="0"/>
    </xf>
    <xf numFmtId="4" fontId="20" fillId="0" borderId="320" xfId="7" applyNumberFormat="1" applyFont="1" applyFill="1" applyBorder="1" applyAlignment="1" applyProtection="1">
      <alignment horizontal="center" vertical="center"/>
      <protection locked="0"/>
    </xf>
    <xf numFmtId="4" fontId="19" fillId="0" borderId="320" xfId="7" applyNumberFormat="1" applyFont="1" applyFill="1" applyBorder="1" applyAlignment="1" applyProtection="1">
      <alignment horizontal="center" vertical="center"/>
      <protection locked="0"/>
    </xf>
    <xf numFmtId="4" fontId="19" fillId="0" borderId="320" xfId="7" applyNumberFormat="1" applyFont="1" applyFill="1" applyBorder="1" applyAlignment="1" applyProtection="1">
      <alignment horizontal="left" vertical="center"/>
      <protection locked="0"/>
    </xf>
    <xf numFmtId="4" fontId="20" fillId="0" borderId="321" xfId="7" applyNumberFormat="1" applyFont="1" applyFill="1" applyBorder="1" applyAlignment="1" applyProtection="1">
      <alignment horizontal="center" vertical="center"/>
      <protection locked="0"/>
    </xf>
    <xf numFmtId="4" fontId="19" fillId="0" borderId="321" xfId="7" applyNumberFormat="1" applyFont="1" applyFill="1" applyBorder="1" applyAlignment="1" applyProtection="1">
      <alignment horizontal="center" vertical="center"/>
      <protection locked="0"/>
    </xf>
    <xf numFmtId="4" fontId="19" fillId="0" borderId="321" xfId="7" applyNumberFormat="1" applyFont="1" applyFill="1" applyBorder="1" applyAlignment="1" applyProtection="1">
      <alignment horizontal="left" vertical="center"/>
      <protection locked="0"/>
    </xf>
    <xf numFmtId="4" fontId="20" fillId="0" borderId="322" xfId="7" applyNumberFormat="1" applyFont="1" applyFill="1" applyBorder="1" applyAlignment="1" applyProtection="1">
      <alignment horizontal="center" vertical="center"/>
      <protection locked="0"/>
    </xf>
    <xf numFmtId="4" fontId="19" fillId="0" borderId="322" xfId="7" applyNumberFormat="1" applyFont="1" applyFill="1" applyBorder="1" applyAlignment="1" applyProtection="1">
      <alignment horizontal="center" vertical="center"/>
      <protection locked="0"/>
    </xf>
    <xf numFmtId="4" fontId="19" fillId="0" borderId="322" xfId="7" applyNumberFormat="1" applyFont="1" applyFill="1" applyBorder="1" applyAlignment="1" applyProtection="1">
      <alignment horizontal="left" vertical="center"/>
      <protection locked="0"/>
    </xf>
    <xf numFmtId="4" fontId="20" fillId="0" borderId="323" xfId="7" applyNumberFormat="1" applyFont="1" applyFill="1" applyBorder="1" applyAlignment="1" applyProtection="1">
      <alignment horizontal="center" vertical="center"/>
      <protection locked="0"/>
    </xf>
    <xf numFmtId="4" fontId="19" fillId="0" borderId="323" xfId="7" applyNumberFormat="1" applyFont="1" applyFill="1" applyBorder="1" applyAlignment="1" applyProtection="1">
      <alignment horizontal="center" vertical="center"/>
      <protection locked="0"/>
    </xf>
    <xf numFmtId="4" fontId="19" fillId="0" borderId="323" xfId="7" applyNumberFormat="1" applyFont="1" applyFill="1" applyBorder="1" applyAlignment="1" applyProtection="1">
      <alignment horizontal="left" vertical="center"/>
      <protection locked="0"/>
    </xf>
    <xf numFmtId="4" fontId="20" fillId="0" borderId="324" xfId="7" applyNumberFormat="1" applyFont="1" applyFill="1" applyBorder="1" applyAlignment="1" applyProtection="1">
      <alignment horizontal="center" vertical="center"/>
      <protection locked="0"/>
    </xf>
    <xf numFmtId="4" fontId="19" fillId="0" borderId="324" xfId="7" applyNumberFormat="1" applyFont="1" applyFill="1" applyBorder="1" applyAlignment="1" applyProtection="1">
      <alignment horizontal="center" vertical="center"/>
      <protection locked="0"/>
    </xf>
    <xf numFmtId="4" fontId="19" fillId="0" borderId="324" xfId="7" applyNumberFormat="1" applyFont="1" applyFill="1" applyBorder="1" applyAlignment="1" applyProtection="1">
      <alignment horizontal="left" vertical="center"/>
      <protection locked="0"/>
    </xf>
    <xf numFmtId="4" fontId="20" fillId="0" borderId="325" xfId="7" applyNumberFormat="1" applyFont="1" applyFill="1" applyBorder="1" applyAlignment="1" applyProtection="1">
      <alignment horizontal="center" vertical="center"/>
      <protection locked="0"/>
    </xf>
    <xf numFmtId="4" fontId="19" fillId="0" borderId="325" xfId="7" applyNumberFormat="1" applyFont="1" applyFill="1" applyBorder="1" applyAlignment="1" applyProtection="1">
      <alignment horizontal="center" vertical="center"/>
      <protection locked="0"/>
    </xf>
    <xf numFmtId="4" fontId="19" fillId="0" borderId="325" xfId="7" applyNumberFormat="1" applyFont="1" applyFill="1" applyBorder="1" applyAlignment="1" applyProtection="1">
      <alignment horizontal="left" vertical="center"/>
      <protection locked="0"/>
    </xf>
    <xf numFmtId="4" fontId="20" fillId="0" borderId="326" xfId="7" applyNumberFormat="1" applyFont="1" applyFill="1" applyBorder="1" applyAlignment="1" applyProtection="1">
      <alignment horizontal="center" vertical="center"/>
      <protection locked="0"/>
    </xf>
    <xf numFmtId="4" fontId="19" fillId="0" borderId="326" xfId="7" applyNumberFormat="1" applyFont="1" applyFill="1" applyBorder="1" applyAlignment="1" applyProtection="1">
      <alignment horizontal="center" vertical="center"/>
      <protection locked="0"/>
    </xf>
    <xf numFmtId="4" fontId="19" fillId="0" borderId="326" xfId="7" applyNumberFormat="1" applyFont="1" applyFill="1" applyBorder="1" applyAlignment="1" applyProtection="1">
      <alignment horizontal="left" vertical="center"/>
      <protection locked="0"/>
    </xf>
    <xf numFmtId="4" fontId="20" fillId="0" borderId="327" xfId="7" applyNumberFormat="1" applyFont="1" applyFill="1" applyBorder="1" applyAlignment="1" applyProtection="1">
      <alignment horizontal="center" vertical="center"/>
      <protection locked="0"/>
    </xf>
    <xf numFmtId="4" fontId="19" fillId="0" borderId="327" xfId="7" applyNumberFormat="1" applyFont="1" applyFill="1" applyBorder="1" applyAlignment="1" applyProtection="1">
      <alignment horizontal="center" vertical="center"/>
      <protection locked="0"/>
    </xf>
    <xf numFmtId="4" fontId="19" fillId="0" borderId="327" xfId="7" applyNumberFormat="1" applyFont="1" applyFill="1" applyBorder="1" applyAlignment="1" applyProtection="1">
      <alignment horizontal="left" vertical="center"/>
      <protection locked="0"/>
    </xf>
    <xf numFmtId="4" fontId="20" fillId="0" borderId="328" xfId="7" applyNumberFormat="1" applyFont="1" applyFill="1" applyBorder="1" applyAlignment="1" applyProtection="1">
      <alignment horizontal="center" vertical="center"/>
      <protection locked="0"/>
    </xf>
    <xf numFmtId="4" fontId="19" fillId="0" borderId="328" xfId="7" applyNumberFormat="1" applyFont="1" applyFill="1" applyBorder="1" applyAlignment="1" applyProtection="1">
      <alignment horizontal="center" vertical="center"/>
      <protection locked="0"/>
    </xf>
    <xf numFmtId="4" fontId="19" fillId="0" borderId="328" xfId="7" applyNumberFormat="1" applyFont="1" applyFill="1" applyBorder="1" applyAlignment="1" applyProtection="1">
      <alignment horizontal="left" vertical="center"/>
      <protection locked="0"/>
    </xf>
    <xf numFmtId="4" fontId="20" fillId="0" borderId="329" xfId="7" applyNumberFormat="1" applyFont="1" applyFill="1" applyBorder="1" applyAlignment="1" applyProtection="1">
      <alignment horizontal="center" vertical="center"/>
      <protection locked="0"/>
    </xf>
    <xf numFmtId="4" fontId="19" fillId="0" borderId="329" xfId="7" applyNumberFormat="1" applyFont="1" applyFill="1" applyBorder="1" applyAlignment="1" applyProtection="1">
      <alignment horizontal="center" vertical="center"/>
      <protection locked="0"/>
    </xf>
    <xf numFmtId="4" fontId="19" fillId="0" borderId="329" xfId="7" applyNumberFormat="1" applyFont="1" applyFill="1" applyBorder="1" applyAlignment="1" applyProtection="1">
      <alignment horizontal="left" vertical="center"/>
      <protection locked="0"/>
    </xf>
    <xf numFmtId="4" fontId="20" fillId="0" borderId="330" xfId="7" applyNumberFormat="1" applyFont="1" applyFill="1" applyBorder="1" applyAlignment="1" applyProtection="1">
      <alignment horizontal="center" vertical="center"/>
      <protection locked="0"/>
    </xf>
    <xf numFmtId="4" fontId="19" fillId="0" borderId="330" xfId="7" applyNumberFormat="1" applyFont="1" applyFill="1" applyBorder="1" applyAlignment="1" applyProtection="1">
      <alignment horizontal="center" vertical="center"/>
      <protection locked="0"/>
    </xf>
    <xf numFmtId="4" fontId="19" fillId="0" borderId="330" xfId="7" applyNumberFormat="1" applyFont="1" applyFill="1" applyBorder="1" applyAlignment="1" applyProtection="1">
      <alignment horizontal="left" vertical="center"/>
      <protection locked="0"/>
    </xf>
    <xf numFmtId="4" fontId="20" fillId="0" borderId="331" xfId="7" applyNumberFormat="1" applyFont="1" applyFill="1" applyBorder="1" applyAlignment="1" applyProtection="1">
      <alignment horizontal="center" vertical="center"/>
      <protection locked="0"/>
    </xf>
    <xf numFmtId="4" fontId="19" fillId="0" borderId="331" xfId="7" applyNumberFormat="1" applyFont="1" applyFill="1" applyBorder="1" applyAlignment="1" applyProtection="1">
      <alignment horizontal="center" vertical="center"/>
      <protection locked="0"/>
    </xf>
    <xf numFmtId="4" fontId="19" fillId="0" borderId="331" xfId="7" applyNumberFormat="1" applyFont="1" applyFill="1" applyBorder="1" applyAlignment="1" applyProtection="1">
      <alignment horizontal="left" vertical="center"/>
      <protection locked="0"/>
    </xf>
    <xf numFmtId="4" fontId="20" fillId="0" borderId="332" xfId="7" applyNumberFormat="1" applyFont="1" applyFill="1" applyBorder="1" applyAlignment="1" applyProtection="1">
      <alignment horizontal="center" vertical="center"/>
      <protection locked="0"/>
    </xf>
    <xf numFmtId="4" fontId="19" fillId="0" borderId="332" xfId="7" applyNumberFormat="1" applyFont="1" applyFill="1" applyBorder="1" applyAlignment="1" applyProtection="1">
      <alignment horizontal="center" vertical="center"/>
      <protection locked="0"/>
    </xf>
    <xf numFmtId="4" fontId="19" fillId="0" borderId="332" xfId="7" applyNumberFormat="1" applyFont="1" applyFill="1" applyBorder="1" applyAlignment="1" applyProtection="1">
      <alignment horizontal="left" vertical="center"/>
      <protection locked="0"/>
    </xf>
    <xf numFmtId="4" fontId="20" fillId="0" borderId="333" xfId="7" applyNumberFormat="1" applyFont="1" applyFill="1" applyBorder="1" applyAlignment="1" applyProtection="1">
      <alignment horizontal="center" vertical="center"/>
      <protection locked="0"/>
    </xf>
    <xf numFmtId="4" fontId="19" fillId="0" borderId="333" xfId="7" applyNumberFormat="1" applyFont="1" applyFill="1" applyBorder="1" applyAlignment="1" applyProtection="1">
      <alignment horizontal="center" vertical="center"/>
      <protection locked="0"/>
    </xf>
    <xf numFmtId="4" fontId="19" fillId="0" borderId="333" xfId="7" applyNumberFormat="1" applyFont="1" applyFill="1" applyBorder="1" applyAlignment="1" applyProtection="1">
      <alignment horizontal="left" vertical="center"/>
      <protection locked="0"/>
    </xf>
    <xf numFmtId="4" fontId="20" fillId="0" borderId="334" xfId="7" applyNumberFormat="1" applyFont="1" applyFill="1" applyBorder="1" applyAlignment="1" applyProtection="1">
      <alignment horizontal="center" vertical="center"/>
      <protection locked="0"/>
    </xf>
    <xf numFmtId="4" fontId="19" fillId="0" borderId="334" xfId="7" applyNumberFormat="1" applyFont="1" applyFill="1" applyBorder="1" applyAlignment="1" applyProtection="1">
      <alignment horizontal="center" vertical="center"/>
      <protection locked="0"/>
    </xf>
    <xf numFmtId="4" fontId="19" fillId="0" borderId="334" xfId="7" applyNumberFormat="1" applyFont="1" applyFill="1" applyBorder="1" applyAlignment="1" applyProtection="1">
      <alignment horizontal="left" vertical="center"/>
      <protection locked="0"/>
    </xf>
    <xf numFmtId="4" fontId="20" fillId="0" borderId="335" xfId="7" applyNumberFormat="1" applyFont="1" applyFill="1" applyBorder="1" applyAlignment="1" applyProtection="1">
      <alignment horizontal="center" vertical="center"/>
      <protection locked="0"/>
    </xf>
    <xf numFmtId="4" fontId="19" fillId="0" borderId="335" xfId="7" applyNumberFormat="1" applyFont="1" applyFill="1" applyBorder="1" applyAlignment="1" applyProtection="1">
      <alignment horizontal="center" vertical="center"/>
      <protection locked="0"/>
    </xf>
    <xf numFmtId="4" fontId="19" fillId="0" borderId="335" xfId="7" applyNumberFormat="1" applyFont="1" applyFill="1" applyBorder="1" applyAlignment="1" applyProtection="1">
      <alignment horizontal="left" vertical="center"/>
      <protection locked="0"/>
    </xf>
    <xf numFmtId="4" fontId="20" fillId="0" borderId="336" xfId="7" applyNumberFormat="1" applyFont="1" applyFill="1" applyBorder="1" applyAlignment="1" applyProtection="1">
      <alignment horizontal="center" vertical="center"/>
      <protection locked="0"/>
    </xf>
    <xf numFmtId="4" fontId="19" fillId="0" borderId="336" xfId="7" applyNumberFormat="1" applyFont="1" applyFill="1" applyBorder="1" applyAlignment="1" applyProtection="1">
      <alignment horizontal="center" vertical="center"/>
      <protection locked="0"/>
    </xf>
    <xf numFmtId="4" fontId="19" fillId="0" borderId="336" xfId="7" applyNumberFormat="1" applyFont="1" applyFill="1" applyBorder="1" applyAlignment="1" applyProtection="1">
      <alignment horizontal="left" vertical="center"/>
      <protection locked="0"/>
    </xf>
    <xf numFmtId="4" fontId="20" fillId="0" borderId="337" xfId="7" applyNumberFormat="1" applyFont="1" applyFill="1" applyBorder="1" applyAlignment="1" applyProtection="1">
      <alignment horizontal="center" vertical="center"/>
      <protection locked="0"/>
    </xf>
    <xf numFmtId="4" fontId="19" fillId="0" borderId="337" xfId="7" applyNumberFormat="1" applyFont="1" applyFill="1" applyBorder="1" applyAlignment="1" applyProtection="1">
      <alignment horizontal="center" vertical="center"/>
      <protection locked="0"/>
    </xf>
    <xf numFmtId="4" fontId="19" fillId="0" borderId="337" xfId="7" applyNumberFormat="1" applyFont="1" applyFill="1" applyBorder="1" applyAlignment="1" applyProtection="1">
      <alignment horizontal="left" vertical="center"/>
      <protection locked="0"/>
    </xf>
    <xf numFmtId="4" fontId="20" fillId="0" borderId="338" xfId="7" applyNumberFormat="1" applyFont="1" applyFill="1" applyBorder="1" applyAlignment="1" applyProtection="1">
      <alignment horizontal="center" vertical="center"/>
      <protection locked="0"/>
    </xf>
    <xf numFmtId="4" fontId="19" fillId="0" borderId="338" xfId="7" applyNumberFormat="1" applyFont="1" applyFill="1" applyBorder="1" applyAlignment="1" applyProtection="1">
      <alignment horizontal="center" vertical="center"/>
      <protection locked="0"/>
    </xf>
    <xf numFmtId="4" fontId="19" fillId="0" borderId="338" xfId="7" applyNumberFormat="1" applyFont="1" applyFill="1" applyBorder="1" applyAlignment="1" applyProtection="1">
      <alignment horizontal="left" vertical="center"/>
      <protection locked="0"/>
    </xf>
    <xf numFmtId="4" fontId="20" fillId="0" borderId="339" xfId="7" applyNumberFormat="1" applyFont="1" applyFill="1" applyBorder="1" applyAlignment="1" applyProtection="1">
      <alignment horizontal="center" vertical="center"/>
      <protection locked="0"/>
    </xf>
    <xf numFmtId="4" fontId="19" fillId="0" borderId="339" xfId="7" applyNumberFormat="1" applyFont="1" applyFill="1" applyBorder="1" applyAlignment="1" applyProtection="1">
      <alignment horizontal="center" vertical="center"/>
      <protection locked="0"/>
    </xf>
    <xf numFmtId="4" fontId="19" fillId="0" borderId="339" xfId="7" applyNumberFormat="1" applyFont="1" applyFill="1" applyBorder="1" applyAlignment="1" applyProtection="1">
      <alignment horizontal="left" vertical="center"/>
      <protection locked="0"/>
    </xf>
    <xf numFmtId="4" fontId="20" fillId="0" borderId="340" xfId="7" applyNumberFormat="1" applyFont="1" applyFill="1" applyBorder="1" applyAlignment="1" applyProtection="1">
      <alignment horizontal="center" vertical="center"/>
      <protection locked="0"/>
    </xf>
    <xf numFmtId="4" fontId="19" fillId="0" borderId="340" xfId="7" applyNumberFormat="1" applyFont="1" applyFill="1" applyBorder="1" applyAlignment="1" applyProtection="1">
      <alignment horizontal="center" vertical="center"/>
      <protection locked="0"/>
    </xf>
    <xf numFmtId="4" fontId="19" fillId="0" borderId="340" xfId="7" applyNumberFormat="1" applyFont="1" applyFill="1" applyBorder="1" applyAlignment="1" applyProtection="1">
      <alignment horizontal="left" vertical="center"/>
      <protection locked="0"/>
    </xf>
    <xf numFmtId="4" fontId="20" fillId="0" borderId="341" xfId="7" applyNumberFormat="1" applyFont="1" applyFill="1" applyBorder="1" applyAlignment="1" applyProtection="1">
      <alignment horizontal="center" vertical="center"/>
      <protection locked="0"/>
    </xf>
    <xf numFmtId="4" fontId="19" fillId="0" borderId="341" xfId="7" applyNumberFormat="1" applyFont="1" applyFill="1" applyBorder="1" applyAlignment="1" applyProtection="1">
      <alignment horizontal="center" vertical="center"/>
      <protection locked="0"/>
    </xf>
    <xf numFmtId="4" fontId="19" fillId="0" borderId="341" xfId="7" applyNumberFormat="1" applyFont="1" applyFill="1" applyBorder="1" applyAlignment="1" applyProtection="1">
      <alignment horizontal="left" vertical="center"/>
      <protection locked="0"/>
    </xf>
    <xf numFmtId="4" fontId="20" fillId="0" borderId="342" xfId="7" applyNumberFormat="1" applyFont="1" applyFill="1" applyBorder="1" applyAlignment="1" applyProtection="1">
      <alignment horizontal="center" vertical="center"/>
      <protection locked="0"/>
    </xf>
    <xf numFmtId="4" fontId="19" fillId="0" borderId="342" xfId="7" applyNumberFormat="1" applyFont="1" applyFill="1" applyBorder="1" applyAlignment="1" applyProtection="1">
      <alignment horizontal="center" vertical="center"/>
      <protection locked="0"/>
    </xf>
    <xf numFmtId="4" fontId="19" fillId="0" borderId="342" xfId="7" applyNumberFormat="1" applyFont="1" applyFill="1" applyBorder="1" applyAlignment="1" applyProtection="1">
      <alignment horizontal="left" vertical="center"/>
      <protection locked="0"/>
    </xf>
    <xf numFmtId="4" fontId="20" fillId="0" borderId="343" xfId="7" applyNumberFormat="1" applyFont="1" applyFill="1" applyBorder="1" applyAlignment="1" applyProtection="1">
      <alignment horizontal="center" vertical="center"/>
      <protection locked="0"/>
    </xf>
    <xf numFmtId="4" fontId="19" fillId="0" borderId="343" xfId="7" applyNumberFormat="1" applyFont="1" applyFill="1" applyBorder="1" applyAlignment="1" applyProtection="1">
      <alignment horizontal="center" vertical="center"/>
      <protection locked="0"/>
    </xf>
    <xf numFmtId="4" fontId="19" fillId="0" borderId="343" xfId="7" applyNumberFormat="1" applyFont="1" applyFill="1" applyBorder="1" applyAlignment="1" applyProtection="1">
      <alignment horizontal="left" vertical="center"/>
      <protection locked="0"/>
    </xf>
    <xf numFmtId="4" fontId="20" fillId="0" borderId="344" xfId="7" applyNumberFormat="1" applyFont="1" applyFill="1" applyBorder="1" applyAlignment="1" applyProtection="1">
      <alignment horizontal="center" vertical="center"/>
      <protection locked="0"/>
    </xf>
    <xf numFmtId="4" fontId="19" fillId="0" borderId="344" xfId="7" applyNumberFormat="1" applyFont="1" applyFill="1" applyBorder="1" applyAlignment="1" applyProtection="1">
      <alignment horizontal="center" vertical="center"/>
      <protection locked="0"/>
    </xf>
    <xf numFmtId="4" fontId="19" fillId="0" borderId="344" xfId="7" applyNumberFormat="1" applyFont="1" applyFill="1" applyBorder="1" applyAlignment="1" applyProtection="1">
      <alignment horizontal="left" vertical="center"/>
      <protection locked="0"/>
    </xf>
    <xf numFmtId="4" fontId="20" fillId="0" borderId="345" xfId="7" applyNumberFormat="1" applyFont="1" applyFill="1" applyBorder="1" applyAlignment="1" applyProtection="1">
      <alignment horizontal="center" vertical="center"/>
      <protection locked="0"/>
    </xf>
    <xf numFmtId="4" fontId="19" fillId="0" borderId="345" xfId="7" applyNumberFormat="1" applyFont="1" applyFill="1" applyBorder="1" applyAlignment="1" applyProtection="1">
      <alignment horizontal="center" vertical="center"/>
      <protection locked="0"/>
    </xf>
    <xf numFmtId="4" fontId="19" fillId="0" borderId="345" xfId="7" applyNumberFormat="1" applyFont="1" applyFill="1" applyBorder="1" applyAlignment="1" applyProtection="1">
      <alignment horizontal="left" vertical="center"/>
      <protection locked="0"/>
    </xf>
    <xf numFmtId="4" fontId="20" fillId="0" borderId="346" xfId="7" applyNumberFormat="1" applyFont="1" applyFill="1" applyBorder="1" applyAlignment="1" applyProtection="1">
      <alignment horizontal="center" vertical="center"/>
      <protection locked="0"/>
    </xf>
    <xf numFmtId="4" fontId="19" fillId="0" borderId="346" xfId="7" applyNumberFormat="1" applyFont="1" applyFill="1" applyBorder="1" applyAlignment="1" applyProtection="1">
      <alignment horizontal="center" vertical="center"/>
      <protection locked="0"/>
    </xf>
    <xf numFmtId="4" fontId="19" fillId="0" borderId="346" xfId="7" applyNumberFormat="1" applyFont="1" applyFill="1" applyBorder="1" applyAlignment="1" applyProtection="1">
      <alignment horizontal="left" vertical="center"/>
      <protection locked="0"/>
    </xf>
    <xf numFmtId="4" fontId="20" fillId="0" borderId="347" xfId="7" applyNumberFormat="1" applyFont="1" applyFill="1" applyBorder="1" applyAlignment="1" applyProtection="1">
      <alignment horizontal="center" vertical="center"/>
      <protection locked="0"/>
    </xf>
    <xf numFmtId="4" fontId="19" fillId="0" borderId="347" xfId="7" applyNumberFormat="1" applyFont="1" applyFill="1" applyBorder="1" applyAlignment="1" applyProtection="1">
      <alignment horizontal="center" vertical="center"/>
      <protection locked="0"/>
    </xf>
    <xf numFmtId="4" fontId="19" fillId="0" borderId="347" xfId="7" applyNumberFormat="1" applyFont="1" applyFill="1" applyBorder="1" applyAlignment="1" applyProtection="1">
      <alignment horizontal="left" vertical="center"/>
      <protection locked="0"/>
    </xf>
    <xf numFmtId="4" fontId="20" fillId="0" borderId="348" xfId="7" applyNumberFormat="1" applyFont="1" applyFill="1" applyBorder="1" applyAlignment="1" applyProtection="1">
      <alignment horizontal="center" vertical="center"/>
      <protection locked="0"/>
    </xf>
    <xf numFmtId="4" fontId="19" fillId="0" borderId="348" xfId="7" applyNumberFormat="1" applyFont="1" applyFill="1" applyBorder="1" applyAlignment="1" applyProtection="1">
      <alignment horizontal="center" vertical="center"/>
      <protection locked="0"/>
    </xf>
    <xf numFmtId="4" fontId="19" fillId="0" borderId="348" xfId="7" applyNumberFormat="1" applyFont="1" applyFill="1" applyBorder="1" applyAlignment="1" applyProtection="1">
      <alignment horizontal="left" vertical="center"/>
      <protection locked="0"/>
    </xf>
    <xf numFmtId="4" fontId="20" fillId="0" borderId="349" xfId="7" applyNumberFormat="1" applyFont="1" applyFill="1" applyBorder="1" applyAlignment="1" applyProtection="1">
      <alignment horizontal="center" vertical="center"/>
      <protection locked="0"/>
    </xf>
    <xf numFmtId="4" fontId="19" fillId="0" borderId="349" xfId="7" applyNumberFormat="1" applyFont="1" applyFill="1" applyBorder="1" applyAlignment="1" applyProtection="1">
      <alignment horizontal="center" vertical="center"/>
      <protection locked="0"/>
    </xf>
    <xf numFmtId="4" fontId="19" fillId="0" borderId="349" xfId="7" applyNumberFormat="1" applyFont="1" applyFill="1" applyBorder="1" applyAlignment="1" applyProtection="1">
      <alignment horizontal="left" vertical="center"/>
      <protection locked="0"/>
    </xf>
    <xf numFmtId="4" fontId="20" fillId="0" borderId="350" xfId="7" applyNumberFormat="1" applyFont="1" applyFill="1" applyBorder="1" applyAlignment="1" applyProtection="1">
      <alignment horizontal="center" vertical="center"/>
      <protection locked="0"/>
    </xf>
    <xf numFmtId="4" fontId="19" fillId="0" borderId="350" xfId="7" applyNumberFormat="1" applyFont="1" applyFill="1" applyBorder="1" applyAlignment="1" applyProtection="1">
      <alignment horizontal="center" vertical="center"/>
      <protection locked="0"/>
    </xf>
    <xf numFmtId="4" fontId="19" fillId="0" borderId="350" xfId="7" applyNumberFormat="1" applyFont="1" applyFill="1" applyBorder="1" applyAlignment="1" applyProtection="1">
      <alignment horizontal="left" vertical="center"/>
      <protection locked="0"/>
    </xf>
    <xf numFmtId="4" fontId="20" fillId="0" borderId="351" xfId="7" applyNumberFormat="1" applyFont="1" applyFill="1" applyBorder="1" applyAlignment="1" applyProtection="1">
      <alignment horizontal="center" vertical="center"/>
      <protection locked="0"/>
    </xf>
    <xf numFmtId="4" fontId="19" fillId="0" borderId="351" xfId="7" applyNumberFormat="1" applyFont="1" applyFill="1" applyBorder="1" applyAlignment="1" applyProtection="1">
      <alignment horizontal="center" vertical="center"/>
      <protection locked="0"/>
    </xf>
    <xf numFmtId="4" fontId="19" fillId="0" borderId="351" xfId="7" applyNumberFormat="1" applyFont="1" applyFill="1" applyBorder="1" applyAlignment="1" applyProtection="1">
      <alignment horizontal="left" vertical="center"/>
      <protection locked="0"/>
    </xf>
    <xf numFmtId="4" fontId="20" fillId="0" borderId="352" xfId="7" applyNumberFormat="1" applyFont="1" applyFill="1" applyBorder="1" applyAlignment="1" applyProtection="1">
      <alignment horizontal="center" vertical="center"/>
      <protection locked="0"/>
    </xf>
    <xf numFmtId="4" fontId="19" fillId="0" borderId="352" xfId="7" applyNumberFormat="1" applyFont="1" applyFill="1" applyBorder="1" applyAlignment="1" applyProtection="1">
      <alignment horizontal="center" vertical="center"/>
      <protection locked="0"/>
    </xf>
    <xf numFmtId="4" fontId="19" fillId="0" borderId="352" xfId="7" applyNumberFormat="1" applyFont="1" applyFill="1" applyBorder="1" applyAlignment="1" applyProtection="1">
      <alignment horizontal="left" vertical="center"/>
      <protection locked="0"/>
    </xf>
    <xf numFmtId="4" fontId="20" fillId="0" borderId="353" xfId="7" applyNumberFormat="1" applyFont="1" applyFill="1" applyBorder="1" applyAlignment="1" applyProtection="1">
      <alignment horizontal="center" vertical="center"/>
      <protection locked="0"/>
    </xf>
    <xf numFmtId="4" fontId="19" fillId="0" borderId="353" xfId="7" applyNumberFormat="1" applyFont="1" applyFill="1" applyBorder="1" applyAlignment="1" applyProtection="1">
      <alignment horizontal="center" vertical="center"/>
      <protection locked="0"/>
    </xf>
    <xf numFmtId="4" fontId="19" fillId="0" borderId="353" xfId="7" applyNumberFormat="1" applyFont="1" applyFill="1" applyBorder="1" applyAlignment="1" applyProtection="1">
      <alignment horizontal="left" vertical="center"/>
      <protection locked="0"/>
    </xf>
    <xf numFmtId="4" fontId="20" fillId="0" borderId="354" xfId="7" applyNumberFormat="1" applyFont="1" applyFill="1" applyBorder="1" applyAlignment="1" applyProtection="1">
      <alignment horizontal="center" vertical="center"/>
      <protection locked="0"/>
    </xf>
    <xf numFmtId="4" fontId="19" fillId="0" borderId="354" xfId="7" applyNumberFormat="1" applyFont="1" applyFill="1" applyBorder="1" applyAlignment="1" applyProtection="1">
      <alignment horizontal="center" vertical="center"/>
      <protection locked="0"/>
    </xf>
    <xf numFmtId="4" fontId="19" fillId="0" borderId="354" xfId="7" applyNumberFormat="1" applyFont="1" applyFill="1" applyBorder="1" applyAlignment="1" applyProtection="1">
      <alignment horizontal="left" vertical="center"/>
      <protection locked="0"/>
    </xf>
    <xf numFmtId="4" fontId="20" fillId="0" borderId="355" xfId="7" applyNumberFormat="1" applyFont="1" applyFill="1" applyBorder="1" applyAlignment="1" applyProtection="1">
      <alignment horizontal="center" vertical="center"/>
      <protection locked="0"/>
    </xf>
    <xf numFmtId="4" fontId="19" fillId="0" borderId="355" xfId="7" applyNumberFormat="1" applyFont="1" applyFill="1" applyBorder="1" applyAlignment="1" applyProtection="1">
      <alignment horizontal="center" vertical="center"/>
      <protection locked="0"/>
    </xf>
    <xf numFmtId="4" fontId="19" fillId="0" borderId="355" xfId="7" applyNumberFormat="1" applyFont="1" applyFill="1" applyBorder="1" applyAlignment="1" applyProtection="1">
      <alignment horizontal="left" vertical="center"/>
      <protection locked="0"/>
    </xf>
    <xf numFmtId="4" fontId="20" fillId="0" borderId="356" xfId="7" applyNumberFormat="1" applyFont="1" applyFill="1" applyBorder="1" applyAlignment="1" applyProtection="1">
      <alignment horizontal="center" vertical="center"/>
      <protection locked="0"/>
    </xf>
    <xf numFmtId="4" fontId="19" fillId="0" borderId="356" xfId="7" applyNumberFormat="1" applyFont="1" applyFill="1" applyBorder="1" applyAlignment="1" applyProtection="1">
      <alignment horizontal="center" vertical="center"/>
      <protection locked="0"/>
    </xf>
    <xf numFmtId="4" fontId="19" fillId="0" borderId="356" xfId="7" applyNumberFormat="1" applyFont="1" applyFill="1" applyBorder="1" applyAlignment="1" applyProtection="1">
      <alignment horizontal="left" vertical="center"/>
      <protection locked="0"/>
    </xf>
    <xf numFmtId="4" fontId="20" fillId="0" borderId="357" xfId="7" applyNumberFormat="1" applyFont="1" applyFill="1" applyBorder="1" applyAlignment="1" applyProtection="1">
      <alignment horizontal="center" vertical="center"/>
      <protection locked="0"/>
    </xf>
    <xf numFmtId="4" fontId="19" fillId="0" borderId="357" xfId="7" applyNumberFormat="1" applyFont="1" applyFill="1" applyBorder="1" applyAlignment="1" applyProtection="1">
      <alignment horizontal="center" vertical="center"/>
      <protection locked="0"/>
    </xf>
    <xf numFmtId="4" fontId="19" fillId="0" borderId="357" xfId="7" applyNumberFormat="1" applyFont="1" applyFill="1" applyBorder="1" applyAlignment="1" applyProtection="1">
      <alignment horizontal="left" vertical="center"/>
      <protection locked="0"/>
    </xf>
    <xf numFmtId="4" fontId="20" fillId="0" borderId="358" xfId="7" applyNumberFormat="1" applyFont="1" applyFill="1" applyBorder="1" applyAlignment="1" applyProtection="1">
      <alignment horizontal="center" vertical="center"/>
      <protection locked="0"/>
    </xf>
    <xf numFmtId="4" fontId="19" fillId="0" borderId="358" xfId="7" applyNumberFormat="1" applyFont="1" applyFill="1" applyBorder="1" applyAlignment="1" applyProtection="1">
      <alignment horizontal="center" vertical="center"/>
      <protection locked="0"/>
    </xf>
    <xf numFmtId="4" fontId="19" fillId="0" borderId="358" xfId="7" applyNumberFormat="1" applyFont="1" applyFill="1" applyBorder="1" applyAlignment="1" applyProtection="1">
      <alignment horizontal="left" vertical="center"/>
      <protection locked="0"/>
    </xf>
    <xf numFmtId="4" fontId="20" fillId="0" borderId="359" xfId="7" applyNumberFormat="1" applyFont="1" applyFill="1" applyBorder="1" applyAlignment="1" applyProtection="1">
      <alignment horizontal="center" vertical="center"/>
      <protection locked="0"/>
    </xf>
    <xf numFmtId="4" fontId="19" fillId="0" borderId="359" xfId="7" applyNumberFormat="1" applyFont="1" applyFill="1" applyBorder="1" applyAlignment="1" applyProtection="1">
      <alignment horizontal="center" vertical="center"/>
      <protection locked="0"/>
    </xf>
    <xf numFmtId="4" fontId="19" fillId="0" borderId="359" xfId="7" applyNumberFormat="1" applyFont="1" applyFill="1" applyBorder="1" applyAlignment="1" applyProtection="1">
      <alignment horizontal="left" vertical="center"/>
      <protection locked="0"/>
    </xf>
    <xf numFmtId="4" fontId="20" fillId="0" borderId="360" xfId="7" applyNumberFormat="1" applyFont="1" applyFill="1" applyBorder="1" applyAlignment="1" applyProtection="1">
      <alignment horizontal="center" vertical="center"/>
      <protection locked="0"/>
    </xf>
    <xf numFmtId="4" fontId="19" fillId="0" borderId="360" xfId="7" applyNumberFormat="1" applyFont="1" applyFill="1" applyBorder="1" applyAlignment="1" applyProtection="1">
      <alignment horizontal="center" vertical="center"/>
      <protection locked="0"/>
    </xf>
    <xf numFmtId="4" fontId="19" fillId="0" borderId="360" xfId="7" applyNumberFormat="1" applyFont="1" applyFill="1" applyBorder="1" applyAlignment="1" applyProtection="1">
      <alignment horizontal="left" vertical="center"/>
      <protection locked="0"/>
    </xf>
    <xf numFmtId="4" fontId="19" fillId="0" borderId="361" xfId="7" applyNumberFormat="1" applyFont="1" applyFill="1" applyBorder="1" applyAlignment="1" applyProtection="1">
      <alignment horizontal="center" vertical="center"/>
      <protection locked="0"/>
    </xf>
    <xf numFmtId="4" fontId="19" fillId="0" borderId="362" xfId="7" applyNumberFormat="1" applyFont="1" applyFill="1" applyBorder="1" applyAlignment="1" applyProtection="1">
      <alignment horizontal="center" vertical="center"/>
      <protection locked="0"/>
    </xf>
    <xf numFmtId="4" fontId="20" fillId="0" borderId="363" xfId="7" applyNumberFormat="1" applyFont="1" applyFill="1" applyBorder="1" applyAlignment="1" applyProtection="1">
      <alignment horizontal="center" vertical="center"/>
      <protection locked="0"/>
    </xf>
    <xf numFmtId="4" fontId="19" fillId="0" borderId="363" xfId="7" applyNumberFormat="1" applyFont="1" applyFill="1" applyBorder="1" applyAlignment="1" applyProtection="1">
      <alignment horizontal="center" vertical="center"/>
      <protection locked="0"/>
    </xf>
    <xf numFmtId="4" fontId="19" fillId="0" borderId="363" xfId="7" applyNumberFormat="1" applyFont="1" applyFill="1" applyBorder="1" applyAlignment="1" applyProtection="1">
      <alignment horizontal="left" vertical="center"/>
      <protection locked="0"/>
    </xf>
    <xf numFmtId="4" fontId="19" fillId="0" borderId="365" xfId="7" applyNumberFormat="1" applyFont="1" applyFill="1" applyBorder="1" applyAlignment="1" applyProtection="1">
      <alignment horizontal="center" vertical="center"/>
      <protection locked="0"/>
    </xf>
    <xf numFmtId="4" fontId="19" fillId="0" borderId="366" xfId="7" applyNumberFormat="1" applyFont="1" applyFill="1" applyBorder="1" applyAlignment="1" applyProtection="1">
      <alignment horizontal="center" vertical="center"/>
      <protection locked="0"/>
    </xf>
    <xf numFmtId="4" fontId="20" fillId="0" borderId="367" xfId="7" applyNumberFormat="1" applyFont="1" applyFill="1" applyBorder="1" applyAlignment="1" applyProtection="1">
      <alignment horizontal="center" vertical="center"/>
      <protection locked="0"/>
    </xf>
    <xf numFmtId="4" fontId="19" fillId="0" borderId="367" xfId="7" applyNumberFormat="1" applyFont="1" applyFill="1" applyBorder="1" applyAlignment="1" applyProtection="1">
      <alignment horizontal="center" vertical="center"/>
      <protection locked="0"/>
    </xf>
    <xf numFmtId="4" fontId="19" fillId="0" borderId="367" xfId="7" applyNumberFormat="1" applyFont="1" applyFill="1" applyBorder="1" applyAlignment="1" applyProtection="1">
      <alignment horizontal="left" vertical="center"/>
      <protection locked="0"/>
    </xf>
    <xf numFmtId="4" fontId="20" fillId="0" borderId="368" xfId="7" applyNumberFormat="1" applyFont="1" applyFill="1" applyBorder="1" applyAlignment="1" applyProtection="1">
      <alignment horizontal="center" vertical="center"/>
      <protection locked="0"/>
    </xf>
    <xf numFmtId="4" fontId="19" fillId="0" borderId="368" xfId="7" applyNumberFormat="1" applyFont="1" applyFill="1" applyBorder="1" applyAlignment="1" applyProtection="1">
      <alignment horizontal="center" vertical="center"/>
      <protection locked="0"/>
    </xf>
    <xf numFmtId="4" fontId="19" fillId="0" borderId="368" xfId="7" applyNumberFormat="1" applyFont="1" applyFill="1" applyBorder="1" applyAlignment="1" applyProtection="1">
      <alignment horizontal="left" vertical="center"/>
      <protection locked="0"/>
    </xf>
    <xf numFmtId="4" fontId="20" fillId="0" borderId="369" xfId="7" applyNumberFormat="1" applyFont="1" applyFill="1" applyBorder="1" applyAlignment="1" applyProtection="1">
      <alignment horizontal="center" vertical="center"/>
      <protection locked="0"/>
    </xf>
    <xf numFmtId="4" fontId="19" fillId="0" borderId="369" xfId="7" applyNumberFormat="1" applyFont="1" applyFill="1" applyBorder="1" applyAlignment="1" applyProtection="1">
      <alignment horizontal="center" vertical="center"/>
      <protection locked="0"/>
    </xf>
    <xf numFmtId="4" fontId="19" fillId="0" borderId="369" xfId="7" applyNumberFormat="1" applyFont="1" applyFill="1" applyBorder="1" applyAlignment="1" applyProtection="1">
      <alignment horizontal="left" vertical="center"/>
      <protection locked="0"/>
    </xf>
    <xf numFmtId="4" fontId="20" fillId="0" borderId="370" xfId="7" applyNumberFormat="1" applyFont="1" applyFill="1" applyBorder="1" applyAlignment="1" applyProtection="1">
      <alignment horizontal="center" vertical="center"/>
      <protection locked="0"/>
    </xf>
    <xf numFmtId="4" fontId="19" fillId="0" borderId="370" xfId="7" applyNumberFormat="1" applyFont="1" applyFill="1" applyBorder="1" applyAlignment="1" applyProtection="1">
      <alignment horizontal="center" vertical="center"/>
      <protection locked="0"/>
    </xf>
    <xf numFmtId="4" fontId="19" fillId="0" borderId="370" xfId="7" applyNumberFormat="1" applyFont="1" applyFill="1" applyBorder="1" applyAlignment="1" applyProtection="1">
      <alignment horizontal="left" vertical="center"/>
      <protection locked="0"/>
    </xf>
    <xf numFmtId="4" fontId="20" fillId="0" borderId="371" xfId="7" applyNumberFormat="1" applyFont="1" applyFill="1" applyBorder="1" applyAlignment="1" applyProtection="1">
      <alignment horizontal="center" vertical="center"/>
      <protection locked="0"/>
    </xf>
    <xf numFmtId="4" fontId="19" fillId="0" borderId="371" xfId="7" applyNumberFormat="1" applyFont="1" applyFill="1" applyBorder="1" applyAlignment="1" applyProtection="1">
      <alignment horizontal="center" vertical="center"/>
      <protection locked="0"/>
    </xf>
    <xf numFmtId="4" fontId="19" fillId="0" borderId="371" xfId="7" applyNumberFormat="1" applyFont="1" applyFill="1" applyBorder="1" applyAlignment="1" applyProtection="1">
      <alignment horizontal="left" vertical="center"/>
      <protection locked="0"/>
    </xf>
    <xf numFmtId="4" fontId="20" fillId="0" borderId="372" xfId="7" applyNumberFormat="1" applyFont="1" applyFill="1" applyBorder="1" applyAlignment="1" applyProtection="1">
      <alignment horizontal="center" vertical="center"/>
      <protection locked="0"/>
    </xf>
    <xf numFmtId="4" fontId="19" fillId="0" borderId="372" xfId="7" applyNumberFormat="1" applyFont="1" applyFill="1" applyBorder="1" applyAlignment="1" applyProtection="1">
      <alignment horizontal="center" vertical="center"/>
      <protection locked="0"/>
    </xf>
    <xf numFmtId="4" fontId="19" fillId="0" borderId="372" xfId="7" applyNumberFormat="1" applyFont="1" applyFill="1" applyBorder="1" applyAlignment="1" applyProtection="1">
      <alignment horizontal="left" vertical="center"/>
      <protection locked="0"/>
    </xf>
    <xf numFmtId="4" fontId="20" fillId="0" borderId="373" xfId="7" applyNumberFormat="1" applyFont="1" applyFill="1" applyBorder="1" applyAlignment="1" applyProtection="1">
      <alignment horizontal="center" vertical="center"/>
      <protection locked="0"/>
    </xf>
    <xf numFmtId="4" fontId="19" fillId="0" borderId="373" xfId="7" applyNumberFormat="1" applyFont="1" applyFill="1" applyBorder="1" applyAlignment="1" applyProtection="1">
      <alignment horizontal="center" vertical="center"/>
      <protection locked="0"/>
    </xf>
    <xf numFmtId="4" fontId="19" fillId="0" borderId="373" xfId="7" applyNumberFormat="1" applyFont="1" applyFill="1" applyBorder="1" applyAlignment="1" applyProtection="1">
      <alignment horizontal="left" vertical="center"/>
      <protection locked="0"/>
    </xf>
    <xf numFmtId="4" fontId="20" fillId="0" borderId="374" xfId="7" applyNumberFormat="1" applyFont="1" applyFill="1" applyBorder="1" applyAlignment="1" applyProtection="1">
      <alignment horizontal="center" vertical="center"/>
      <protection locked="0"/>
    </xf>
    <xf numFmtId="4" fontId="19" fillId="0" borderId="374" xfId="7" applyNumberFormat="1" applyFont="1" applyFill="1" applyBorder="1" applyAlignment="1" applyProtection="1">
      <alignment horizontal="center" vertical="center"/>
      <protection locked="0"/>
    </xf>
    <xf numFmtId="4" fontId="19" fillId="0" borderId="374" xfId="7" applyNumberFormat="1" applyFont="1" applyFill="1" applyBorder="1" applyAlignment="1" applyProtection="1">
      <alignment horizontal="left" vertical="center"/>
      <protection locked="0"/>
    </xf>
    <xf numFmtId="4" fontId="20" fillId="0" borderId="375" xfId="7" applyNumberFormat="1" applyFont="1" applyFill="1" applyBorder="1" applyAlignment="1" applyProtection="1">
      <alignment horizontal="center" vertical="center"/>
      <protection locked="0"/>
    </xf>
    <xf numFmtId="4" fontId="19" fillId="0" borderId="375" xfId="7" applyNumberFormat="1" applyFont="1" applyFill="1" applyBorder="1" applyAlignment="1" applyProtection="1">
      <alignment horizontal="center" vertical="center"/>
      <protection locked="0"/>
    </xf>
    <xf numFmtId="4" fontId="19" fillId="0" borderId="375" xfId="7" applyNumberFormat="1" applyFont="1" applyFill="1" applyBorder="1" applyAlignment="1" applyProtection="1">
      <alignment horizontal="left" vertical="center"/>
      <protection locked="0"/>
    </xf>
    <xf numFmtId="4" fontId="20" fillId="0" borderId="376" xfId="7" applyNumberFormat="1" applyFont="1" applyFill="1" applyBorder="1" applyAlignment="1" applyProtection="1">
      <alignment horizontal="center" vertical="center"/>
      <protection locked="0"/>
    </xf>
    <xf numFmtId="4" fontId="19" fillId="0" borderId="376" xfId="7" applyNumberFormat="1" applyFont="1" applyFill="1" applyBorder="1" applyAlignment="1" applyProtection="1">
      <alignment horizontal="center" vertical="center"/>
      <protection locked="0"/>
    </xf>
    <xf numFmtId="4" fontId="19" fillId="0" borderId="376" xfId="7" applyNumberFormat="1" applyFont="1" applyFill="1" applyBorder="1" applyAlignment="1" applyProtection="1">
      <alignment horizontal="left" vertical="center"/>
      <protection locked="0"/>
    </xf>
    <xf numFmtId="4" fontId="20" fillId="0" borderId="377" xfId="7" applyNumberFormat="1" applyFont="1" applyFill="1" applyBorder="1" applyAlignment="1" applyProtection="1">
      <alignment horizontal="center" vertical="center"/>
      <protection locked="0"/>
    </xf>
    <xf numFmtId="4" fontId="19" fillId="0" borderId="377" xfId="7" applyNumberFormat="1" applyFont="1" applyFill="1" applyBorder="1" applyAlignment="1" applyProtection="1">
      <alignment horizontal="center" vertical="center"/>
      <protection locked="0"/>
    </xf>
    <xf numFmtId="4" fontId="19" fillId="0" borderId="377" xfId="7" applyNumberFormat="1" applyFont="1" applyFill="1" applyBorder="1" applyAlignment="1" applyProtection="1">
      <alignment horizontal="left" vertical="center"/>
      <protection locked="0"/>
    </xf>
    <xf numFmtId="4" fontId="20" fillId="0" borderId="378" xfId="7" applyNumberFormat="1" applyFont="1" applyFill="1" applyBorder="1" applyAlignment="1" applyProtection="1">
      <alignment horizontal="center" vertical="center"/>
      <protection locked="0"/>
    </xf>
    <xf numFmtId="4" fontId="19" fillId="0" borderId="378" xfId="7" applyNumberFormat="1" applyFont="1" applyFill="1" applyBorder="1" applyAlignment="1" applyProtection="1">
      <alignment horizontal="center" vertical="center"/>
      <protection locked="0"/>
    </xf>
    <xf numFmtId="4" fontId="19" fillId="0" borderId="378" xfId="7" applyNumberFormat="1" applyFont="1" applyFill="1" applyBorder="1" applyAlignment="1" applyProtection="1">
      <alignment horizontal="left" vertical="center"/>
      <protection locked="0"/>
    </xf>
    <xf numFmtId="4" fontId="20" fillId="0" borderId="379" xfId="7" applyNumberFormat="1" applyFont="1" applyFill="1" applyBorder="1" applyAlignment="1" applyProtection="1">
      <alignment horizontal="center" vertical="center"/>
      <protection locked="0"/>
    </xf>
    <xf numFmtId="4" fontId="19" fillId="0" borderId="379" xfId="7" applyNumberFormat="1" applyFont="1" applyFill="1" applyBorder="1" applyAlignment="1" applyProtection="1">
      <alignment horizontal="center" vertical="center"/>
      <protection locked="0"/>
    </xf>
    <xf numFmtId="4" fontId="19" fillId="0" borderId="379" xfId="7" applyNumberFormat="1" applyFont="1" applyFill="1" applyBorder="1" applyAlignment="1" applyProtection="1">
      <alignment horizontal="left" vertical="center"/>
      <protection locked="0"/>
    </xf>
    <xf numFmtId="4" fontId="20" fillId="0" borderId="380" xfId="7" applyNumberFormat="1" applyFont="1" applyFill="1" applyBorder="1" applyAlignment="1" applyProtection="1">
      <alignment horizontal="center" vertical="center"/>
      <protection locked="0"/>
    </xf>
    <xf numFmtId="4" fontId="19" fillId="0" borderId="380" xfId="7" applyNumberFormat="1" applyFont="1" applyFill="1" applyBorder="1" applyAlignment="1" applyProtection="1">
      <alignment horizontal="center" vertical="center"/>
      <protection locked="0"/>
    </xf>
    <xf numFmtId="4" fontId="19" fillId="0" borderId="380" xfId="7" applyNumberFormat="1" applyFont="1" applyFill="1" applyBorder="1" applyAlignment="1" applyProtection="1">
      <alignment horizontal="left" vertical="center"/>
      <protection locked="0"/>
    </xf>
    <xf numFmtId="4" fontId="20" fillId="0" borderId="381" xfId="7" applyNumberFormat="1" applyFont="1" applyFill="1" applyBorder="1" applyAlignment="1" applyProtection="1">
      <alignment horizontal="center" vertical="center"/>
      <protection locked="0"/>
    </xf>
    <xf numFmtId="4" fontId="19" fillId="0" borderId="381" xfId="7" applyNumberFormat="1" applyFont="1" applyFill="1" applyBorder="1" applyAlignment="1" applyProtection="1">
      <alignment horizontal="center" vertical="center"/>
      <protection locked="0"/>
    </xf>
    <xf numFmtId="4" fontId="19" fillId="0" borderId="381" xfId="7" applyNumberFormat="1" applyFont="1" applyFill="1" applyBorder="1" applyAlignment="1" applyProtection="1">
      <alignment horizontal="left" vertical="center"/>
      <protection locked="0"/>
    </xf>
    <xf numFmtId="4" fontId="20" fillId="0" borderId="382" xfId="7" applyNumberFormat="1" applyFont="1" applyFill="1" applyBorder="1" applyAlignment="1" applyProtection="1">
      <alignment horizontal="center" vertical="center"/>
      <protection locked="0"/>
    </xf>
    <xf numFmtId="4" fontId="19" fillId="0" borderId="382" xfId="7" applyNumberFormat="1" applyFont="1" applyFill="1" applyBorder="1" applyAlignment="1" applyProtection="1">
      <alignment horizontal="center" vertical="center"/>
      <protection locked="0"/>
    </xf>
    <xf numFmtId="4" fontId="19" fillId="0" borderId="382" xfId="7" applyNumberFormat="1" applyFont="1" applyFill="1" applyBorder="1" applyAlignment="1" applyProtection="1">
      <alignment horizontal="left" vertical="center"/>
      <protection locked="0"/>
    </xf>
    <xf numFmtId="4" fontId="20" fillId="0" borderId="383" xfId="7" applyNumberFormat="1" applyFont="1" applyFill="1" applyBorder="1" applyAlignment="1" applyProtection="1">
      <alignment horizontal="center" vertical="center"/>
      <protection locked="0"/>
    </xf>
    <xf numFmtId="4" fontId="19" fillId="0" borderId="383" xfId="7" applyNumberFormat="1" applyFont="1" applyFill="1" applyBorder="1" applyAlignment="1" applyProtection="1">
      <alignment horizontal="center" vertical="center"/>
      <protection locked="0"/>
    </xf>
    <xf numFmtId="4" fontId="19" fillId="0" borderId="383" xfId="7" applyNumberFormat="1" applyFont="1" applyFill="1" applyBorder="1" applyAlignment="1" applyProtection="1">
      <alignment horizontal="left" vertical="center"/>
      <protection locked="0"/>
    </xf>
    <xf numFmtId="4" fontId="20" fillId="0" borderId="384" xfId="7" applyNumberFormat="1" applyFont="1" applyFill="1" applyBorder="1" applyAlignment="1" applyProtection="1">
      <alignment horizontal="center" vertical="center"/>
      <protection locked="0"/>
    </xf>
    <xf numFmtId="4" fontId="19" fillId="0" borderId="384" xfId="7" applyNumberFormat="1" applyFont="1" applyFill="1" applyBorder="1" applyAlignment="1" applyProtection="1">
      <alignment horizontal="center" vertical="center"/>
      <protection locked="0"/>
    </xf>
    <xf numFmtId="4" fontId="19" fillId="0" borderId="384" xfId="7" applyNumberFormat="1" applyFont="1" applyFill="1" applyBorder="1" applyAlignment="1" applyProtection="1">
      <alignment horizontal="left" vertical="center"/>
      <protection locked="0"/>
    </xf>
    <xf numFmtId="4" fontId="20" fillId="0" borderId="385" xfId="7" applyNumberFormat="1" applyFont="1" applyFill="1" applyBorder="1" applyAlignment="1" applyProtection="1">
      <alignment horizontal="center" vertical="center"/>
      <protection locked="0"/>
    </xf>
    <xf numFmtId="4" fontId="19" fillId="0" borderId="385" xfId="7" applyNumberFormat="1" applyFont="1" applyFill="1" applyBorder="1" applyAlignment="1" applyProtection="1">
      <alignment horizontal="center" vertical="center"/>
      <protection locked="0"/>
    </xf>
    <xf numFmtId="4" fontId="19" fillId="0" borderId="385" xfId="7" applyNumberFormat="1" applyFont="1" applyFill="1" applyBorder="1" applyAlignment="1" applyProtection="1">
      <alignment horizontal="left" vertical="center"/>
      <protection locked="0"/>
    </xf>
    <xf numFmtId="4" fontId="20" fillId="0" borderId="386" xfId="7" applyNumberFormat="1" applyFont="1" applyFill="1" applyBorder="1" applyAlignment="1" applyProtection="1">
      <alignment horizontal="center" vertical="center"/>
      <protection locked="0"/>
    </xf>
    <xf numFmtId="4" fontId="19" fillId="0" borderId="386" xfId="7" applyNumberFormat="1" applyFont="1" applyFill="1" applyBorder="1" applyAlignment="1" applyProtection="1">
      <alignment horizontal="center" vertical="center"/>
      <protection locked="0"/>
    </xf>
    <xf numFmtId="4" fontId="19" fillId="0" borderId="386" xfId="7" applyNumberFormat="1" applyFont="1" applyFill="1" applyBorder="1" applyAlignment="1" applyProtection="1">
      <alignment horizontal="left" vertical="center"/>
      <protection locked="0"/>
    </xf>
    <xf numFmtId="4" fontId="20" fillId="0" borderId="387" xfId="7" applyNumberFormat="1" applyFont="1" applyFill="1" applyBorder="1" applyAlignment="1" applyProtection="1">
      <alignment horizontal="center" vertical="center"/>
      <protection locked="0"/>
    </xf>
    <xf numFmtId="4" fontId="19" fillId="0" borderId="387" xfId="7" applyNumberFormat="1" applyFont="1" applyFill="1" applyBorder="1" applyAlignment="1" applyProtection="1">
      <alignment horizontal="center" vertical="center"/>
      <protection locked="0"/>
    </xf>
    <xf numFmtId="4" fontId="19" fillId="0" borderId="387" xfId="7" applyNumberFormat="1" applyFont="1" applyFill="1" applyBorder="1" applyAlignment="1" applyProtection="1">
      <alignment horizontal="left" vertical="center"/>
      <protection locked="0"/>
    </xf>
    <xf numFmtId="4" fontId="20" fillId="0" borderId="388" xfId="7" applyNumberFormat="1" applyFont="1" applyFill="1" applyBorder="1" applyAlignment="1" applyProtection="1">
      <alignment horizontal="center" vertical="center"/>
      <protection locked="0"/>
    </xf>
    <xf numFmtId="4" fontId="19" fillId="0" borderId="388" xfId="7" applyNumberFormat="1" applyFont="1" applyFill="1" applyBorder="1" applyAlignment="1" applyProtection="1">
      <alignment horizontal="center" vertical="center"/>
      <protection locked="0"/>
    </xf>
    <xf numFmtId="4" fontId="19" fillId="0" borderId="388" xfId="7" applyNumberFormat="1" applyFont="1" applyFill="1" applyBorder="1" applyAlignment="1" applyProtection="1">
      <alignment horizontal="left" vertical="center"/>
      <protection locked="0"/>
    </xf>
    <xf numFmtId="4" fontId="20" fillId="0" borderId="389" xfId="7" applyNumberFormat="1" applyFont="1" applyFill="1" applyBorder="1" applyAlignment="1" applyProtection="1">
      <alignment horizontal="center" vertical="center"/>
      <protection locked="0"/>
    </xf>
    <xf numFmtId="4" fontId="19" fillId="0" borderId="389" xfId="7" applyNumberFormat="1" applyFont="1" applyFill="1" applyBorder="1" applyAlignment="1" applyProtection="1">
      <alignment horizontal="center" vertical="center"/>
      <protection locked="0"/>
    </xf>
    <xf numFmtId="4" fontId="19" fillId="0" borderId="389" xfId="7" applyNumberFormat="1" applyFont="1" applyFill="1" applyBorder="1" applyAlignment="1" applyProtection="1">
      <alignment horizontal="left" vertical="center"/>
      <protection locked="0"/>
    </xf>
    <xf numFmtId="4" fontId="20" fillId="0" borderId="390" xfId="7" applyNumberFormat="1" applyFont="1" applyFill="1" applyBorder="1" applyAlignment="1" applyProtection="1">
      <alignment horizontal="center" vertical="center"/>
      <protection locked="0"/>
    </xf>
    <xf numFmtId="4" fontId="19" fillId="0" borderId="390" xfId="7" applyNumberFormat="1" applyFont="1" applyFill="1" applyBorder="1" applyAlignment="1" applyProtection="1">
      <alignment horizontal="center" vertical="center"/>
      <protection locked="0"/>
    </xf>
    <xf numFmtId="4" fontId="19" fillId="0" borderId="390" xfId="7" applyNumberFormat="1" applyFont="1" applyFill="1" applyBorder="1" applyAlignment="1" applyProtection="1">
      <alignment horizontal="left" vertical="center"/>
      <protection locked="0"/>
    </xf>
    <xf numFmtId="4" fontId="20" fillId="0" borderId="391" xfId="7" applyNumberFormat="1" applyFont="1" applyFill="1" applyBorder="1" applyAlignment="1" applyProtection="1">
      <alignment horizontal="center" vertical="center"/>
      <protection locked="0"/>
    </xf>
    <xf numFmtId="4" fontId="19" fillId="0" borderId="391" xfId="7" applyNumberFormat="1" applyFont="1" applyFill="1" applyBorder="1" applyAlignment="1" applyProtection="1">
      <alignment horizontal="center" vertical="center"/>
      <protection locked="0"/>
    </xf>
    <xf numFmtId="4" fontId="19" fillId="0" borderId="391" xfId="7" applyNumberFormat="1" applyFont="1" applyFill="1" applyBorder="1" applyAlignment="1" applyProtection="1">
      <alignment horizontal="left" vertical="center"/>
      <protection locked="0"/>
    </xf>
    <xf numFmtId="4" fontId="20" fillId="0" borderId="392" xfId="7" applyNumberFormat="1" applyFont="1" applyFill="1" applyBorder="1" applyAlignment="1" applyProtection="1">
      <alignment horizontal="center" vertical="center"/>
      <protection locked="0"/>
    </xf>
    <xf numFmtId="4" fontId="19" fillId="0" borderId="392" xfId="7" applyNumberFormat="1" applyFont="1" applyFill="1" applyBorder="1" applyAlignment="1" applyProtection="1">
      <alignment horizontal="center" vertical="center"/>
      <protection locked="0"/>
    </xf>
    <xf numFmtId="4" fontId="19" fillId="0" borderId="392" xfId="7" applyNumberFormat="1" applyFont="1" applyFill="1" applyBorder="1" applyAlignment="1" applyProtection="1">
      <alignment horizontal="left" vertical="center"/>
      <protection locked="0"/>
    </xf>
    <xf numFmtId="4" fontId="20" fillId="0" borderId="393" xfId="7" applyNumberFormat="1" applyFont="1" applyFill="1" applyBorder="1" applyAlignment="1" applyProtection="1">
      <alignment horizontal="center" vertical="center"/>
      <protection locked="0"/>
    </xf>
    <xf numFmtId="4" fontId="19" fillId="0" borderId="393" xfId="7" applyNumberFormat="1" applyFont="1" applyFill="1" applyBorder="1" applyAlignment="1" applyProtection="1">
      <alignment horizontal="center" vertical="center"/>
      <protection locked="0"/>
    </xf>
    <xf numFmtId="4" fontId="19" fillId="0" borderId="393" xfId="7" applyNumberFormat="1" applyFont="1" applyFill="1" applyBorder="1" applyAlignment="1" applyProtection="1">
      <alignment horizontal="left" vertical="center"/>
      <protection locked="0"/>
    </xf>
    <xf numFmtId="3" fontId="22" fillId="0" borderId="140" xfId="7" applyNumberFormat="1" applyFont="1" applyFill="1" applyBorder="1" applyAlignment="1" applyProtection="1">
      <alignment horizontal="right" vertical="center"/>
      <protection locked="0"/>
    </xf>
    <xf numFmtId="3" fontId="20" fillId="0" borderId="0" xfId="7" applyNumberFormat="1" applyFont="1" applyFill="1" applyBorder="1" applyAlignment="1" applyProtection="1">
      <alignment horizontal="center" vertical="center"/>
      <protection locked="0"/>
    </xf>
    <xf numFmtId="3" fontId="20" fillId="0" borderId="393" xfId="7" applyNumberFormat="1" applyFont="1" applyFill="1" applyBorder="1" applyAlignment="1" applyProtection="1">
      <alignment horizontal="center" vertical="center"/>
      <protection locked="0"/>
    </xf>
    <xf numFmtId="3" fontId="19" fillId="0" borderId="129" xfId="7" applyNumberFormat="1" applyFont="1" applyFill="1" applyBorder="1" applyAlignment="1" applyProtection="1">
      <alignment horizontal="center" vertical="center"/>
      <protection locked="0"/>
    </xf>
    <xf numFmtId="3" fontId="19" fillId="0" borderId="393" xfId="7" applyNumberFormat="1" applyFont="1" applyFill="1" applyBorder="1" applyAlignment="1" applyProtection="1">
      <alignment horizontal="center" vertical="center"/>
      <protection locked="0"/>
    </xf>
    <xf numFmtId="3" fontId="19" fillId="0" borderId="362" xfId="7" applyNumberFormat="1" applyFont="1" applyFill="1" applyBorder="1" applyAlignment="1" applyProtection="1">
      <alignment horizontal="center" vertical="center"/>
      <protection locked="0"/>
    </xf>
    <xf numFmtId="3" fontId="19" fillId="0" borderId="393" xfId="7" applyNumberFormat="1" applyFont="1" applyFill="1" applyBorder="1" applyAlignment="1" applyProtection="1">
      <alignment horizontal="left" vertical="center"/>
      <protection locked="0"/>
    </xf>
    <xf numFmtId="3" fontId="20" fillId="0" borderId="394" xfId="7" applyNumberFormat="1" applyFont="1" applyFill="1" applyBorder="1" applyAlignment="1" applyProtection="1">
      <alignment horizontal="center" vertical="center"/>
      <protection locked="0"/>
    </xf>
    <xf numFmtId="3" fontId="19" fillId="0" borderId="394" xfId="7" applyNumberFormat="1" applyFont="1" applyFill="1" applyBorder="1" applyAlignment="1" applyProtection="1">
      <alignment horizontal="center" vertical="center"/>
      <protection locked="0"/>
    </xf>
    <xf numFmtId="3" fontId="19" fillId="0" borderId="394" xfId="7" applyNumberFormat="1" applyFont="1" applyFill="1" applyBorder="1" applyAlignment="1" applyProtection="1">
      <alignment horizontal="left" vertical="center"/>
      <protection locked="0"/>
    </xf>
    <xf numFmtId="3" fontId="20" fillId="0" borderId="395" xfId="7" applyNumberFormat="1" applyFont="1" applyFill="1" applyBorder="1" applyAlignment="1" applyProtection="1">
      <alignment horizontal="center" vertical="center"/>
      <protection locked="0"/>
    </xf>
    <xf numFmtId="3" fontId="19" fillId="0" borderId="395" xfId="7" applyNumberFormat="1" applyFont="1" applyFill="1" applyBorder="1" applyAlignment="1" applyProtection="1">
      <alignment horizontal="center" vertical="center"/>
      <protection locked="0"/>
    </xf>
    <xf numFmtId="3" fontId="19" fillId="0" borderId="395" xfId="7" applyNumberFormat="1" applyFont="1" applyFill="1" applyBorder="1" applyAlignment="1" applyProtection="1">
      <alignment horizontal="left" vertical="center"/>
      <protection locked="0"/>
    </xf>
    <xf numFmtId="3" fontId="20" fillId="0" borderId="396" xfId="7" applyNumberFormat="1" applyFont="1" applyFill="1" applyBorder="1" applyAlignment="1" applyProtection="1">
      <alignment horizontal="center" vertical="center"/>
      <protection locked="0"/>
    </xf>
    <xf numFmtId="3" fontId="19" fillId="0" borderId="396" xfId="7" applyNumberFormat="1" applyFont="1" applyFill="1" applyBorder="1" applyAlignment="1" applyProtection="1">
      <alignment horizontal="center" vertical="center"/>
      <protection locked="0"/>
    </xf>
    <xf numFmtId="3" fontId="19" fillId="0" borderId="396" xfId="7" applyNumberFormat="1" applyFont="1" applyFill="1" applyBorder="1" applyAlignment="1" applyProtection="1">
      <alignment horizontal="left" vertical="center"/>
      <protection locked="0"/>
    </xf>
    <xf numFmtId="3" fontId="20" fillId="0" borderId="397" xfId="7" applyNumberFormat="1" applyFont="1" applyFill="1" applyBorder="1" applyAlignment="1" applyProtection="1">
      <alignment horizontal="center" vertical="center"/>
      <protection locked="0"/>
    </xf>
    <xf numFmtId="3" fontId="19" fillId="0" borderId="397" xfId="7" applyNumberFormat="1" applyFont="1" applyFill="1" applyBorder="1" applyAlignment="1" applyProtection="1">
      <alignment horizontal="center" vertical="center"/>
      <protection locked="0"/>
    </xf>
    <xf numFmtId="3" fontId="19" fillId="0" borderId="397" xfId="7" applyNumberFormat="1" applyFont="1" applyFill="1" applyBorder="1" applyAlignment="1" applyProtection="1">
      <alignment horizontal="left" vertical="center"/>
      <protection locked="0"/>
    </xf>
    <xf numFmtId="3" fontId="20" fillId="0" borderId="398" xfId="7" applyNumberFormat="1" applyFont="1" applyFill="1" applyBorder="1" applyAlignment="1" applyProtection="1">
      <alignment horizontal="center" vertical="center"/>
      <protection locked="0"/>
    </xf>
    <xf numFmtId="3" fontId="19" fillId="0" borderId="398" xfId="7" applyNumberFormat="1" applyFont="1" applyFill="1" applyBorder="1" applyAlignment="1" applyProtection="1">
      <alignment horizontal="center" vertical="center"/>
      <protection locked="0"/>
    </xf>
    <xf numFmtId="3" fontId="19" fillId="0" borderId="398" xfId="7" applyNumberFormat="1" applyFont="1" applyFill="1" applyBorder="1" applyAlignment="1" applyProtection="1">
      <alignment horizontal="left" vertical="center"/>
      <protection locked="0"/>
    </xf>
    <xf numFmtId="3" fontId="20" fillId="0" borderId="399" xfId="7" applyNumberFormat="1" applyFont="1" applyFill="1" applyBorder="1" applyAlignment="1" applyProtection="1">
      <alignment horizontal="center" vertical="center"/>
      <protection locked="0"/>
    </xf>
    <xf numFmtId="3" fontId="19" fillId="0" borderId="399" xfId="7" applyNumberFormat="1" applyFont="1" applyFill="1" applyBorder="1" applyAlignment="1" applyProtection="1">
      <alignment horizontal="center" vertical="center"/>
      <protection locked="0"/>
    </xf>
    <xf numFmtId="3" fontId="19" fillId="0" borderId="399" xfId="7" applyNumberFormat="1" applyFont="1" applyFill="1" applyBorder="1" applyAlignment="1" applyProtection="1">
      <alignment horizontal="left" vertical="center"/>
      <protection locked="0"/>
    </xf>
    <xf numFmtId="3" fontId="20" fillId="0" borderId="400" xfId="7" applyNumberFormat="1" applyFont="1" applyFill="1" applyBorder="1" applyAlignment="1" applyProtection="1">
      <alignment horizontal="center" vertical="center"/>
      <protection locked="0"/>
    </xf>
    <xf numFmtId="3" fontId="19" fillId="0" borderId="400" xfId="7" applyNumberFormat="1" applyFont="1" applyFill="1" applyBorder="1" applyAlignment="1" applyProtection="1">
      <alignment horizontal="center" vertical="center"/>
      <protection locked="0"/>
    </xf>
    <xf numFmtId="3" fontId="19" fillId="0" borderId="400" xfId="7" applyNumberFormat="1" applyFont="1" applyFill="1" applyBorder="1" applyAlignment="1" applyProtection="1">
      <alignment horizontal="left" vertical="center"/>
      <protection locked="0"/>
    </xf>
    <xf numFmtId="3" fontId="20" fillId="0" borderId="401" xfId="7" applyNumberFormat="1" applyFont="1" applyFill="1" applyBorder="1" applyAlignment="1" applyProtection="1">
      <alignment horizontal="center" vertical="center"/>
      <protection locked="0"/>
    </xf>
    <xf numFmtId="3" fontId="19" fillId="0" borderId="401" xfId="7" applyNumberFormat="1" applyFont="1" applyFill="1" applyBorder="1" applyAlignment="1" applyProtection="1">
      <alignment horizontal="center" vertical="center"/>
      <protection locked="0"/>
    </xf>
    <xf numFmtId="3" fontId="19" fillId="0" borderId="401" xfId="7" applyNumberFormat="1" applyFont="1" applyFill="1" applyBorder="1" applyAlignment="1" applyProtection="1">
      <alignment horizontal="left" vertical="center"/>
      <protection locked="0"/>
    </xf>
    <xf numFmtId="3" fontId="20" fillId="0" borderId="402" xfId="7" applyNumberFormat="1" applyFont="1" applyFill="1" applyBorder="1" applyAlignment="1" applyProtection="1">
      <alignment horizontal="center" vertical="center"/>
      <protection locked="0"/>
    </xf>
    <xf numFmtId="3" fontId="19" fillId="0" borderId="402" xfId="7" applyNumberFormat="1" applyFont="1" applyFill="1" applyBorder="1" applyAlignment="1" applyProtection="1">
      <alignment horizontal="center" vertical="center"/>
      <protection locked="0"/>
    </xf>
    <xf numFmtId="3" fontId="19" fillId="0" borderId="402" xfId="7" applyNumberFormat="1" applyFont="1" applyFill="1" applyBorder="1" applyAlignment="1" applyProtection="1">
      <alignment horizontal="left" vertical="center"/>
      <protection locked="0"/>
    </xf>
    <xf numFmtId="3" fontId="20" fillId="0" borderId="403" xfId="7" applyNumberFormat="1" applyFont="1" applyFill="1" applyBorder="1" applyAlignment="1" applyProtection="1">
      <alignment horizontal="center" vertical="center"/>
      <protection locked="0"/>
    </xf>
    <xf numFmtId="3" fontId="19" fillId="0" borderId="403" xfId="7" applyNumberFormat="1" applyFont="1" applyFill="1" applyBorder="1" applyAlignment="1" applyProtection="1">
      <alignment horizontal="center" vertical="center"/>
      <protection locked="0"/>
    </xf>
    <xf numFmtId="3" fontId="19" fillId="0" borderId="403" xfId="7" applyNumberFormat="1" applyFont="1" applyFill="1" applyBorder="1" applyAlignment="1" applyProtection="1">
      <alignment horizontal="left" vertical="center"/>
      <protection locked="0"/>
    </xf>
    <xf numFmtId="4" fontId="20" fillId="0" borderId="403" xfId="7" applyNumberFormat="1" applyFont="1" applyFill="1" applyBorder="1" applyAlignment="1" applyProtection="1">
      <alignment horizontal="center" vertical="center"/>
      <protection locked="0"/>
    </xf>
    <xf numFmtId="4" fontId="19" fillId="0" borderId="403" xfId="7" applyNumberFormat="1" applyFont="1" applyFill="1" applyBorder="1" applyAlignment="1" applyProtection="1">
      <alignment horizontal="center" vertical="center"/>
      <protection locked="0"/>
    </xf>
    <xf numFmtId="4" fontId="19" fillId="0" borderId="403" xfId="7" applyNumberFormat="1" applyFont="1" applyFill="1" applyBorder="1" applyAlignment="1" applyProtection="1">
      <alignment horizontal="left" vertical="center"/>
      <protection locked="0"/>
    </xf>
    <xf numFmtId="4" fontId="20" fillId="0" borderId="404" xfId="7" applyNumberFormat="1" applyFont="1" applyFill="1" applyBorder="1" applyAlignment="1" applyProtection="1">
      <alignment horizontal="center" vertical="center"/>
      <protection locked="0"/>
    </xf>
    <xf numFmtId="4" fontId="19" fillId="0" borderId="404" xfId="7" applyNumberFormat="1" applyFont="1" applyFill="1" applyBorder="1" applyAlignment="1" applyProtection="1">
      <alignment horizontal="center" vertical="center"/>
      <protection locked="0"/>
    </xf>
    <xf numFmtId="4" fontId="19" fillId="0" borderId="404" xfId="7" applyNumberFormat="1" applyFont="1" applyFill="1" applyBorder="1" applyAlignment="1" applyProtection="1">
      <alignment horizontal="left" vertical="center"/>
      <protection locked="0"/>
    </xf>
    <xf numFmtId="4" fontId="20" fillId="0" borderId="405" xfId="7" applyNumberFormat="1" applyFont="1" applyFill="1" applyBorder="1" applyAlignment="1" applyProtection="1">
      <alignment horizontal="center" vertical="center"/>
      <protection locked="0"/>
    </xf>
    <xf numFmtId="4" fontId="19" fillId="0" borderId="405" xfId="7" applyNumberFormat="1" applyFont="1" applyFill="1" applyBorder="1" applyAlignment="1" applyProtection="1">
      <alignment horizontal="center" vertical="center"/>
      <protection locked="0"/>
    </xf>
    <xf numFmtId="4" fontId="19" fillId="0" borderId="405" xfId="7" applyNumberFormat="1" applyFont="1" applyFill="1" applyBorder="1" applyAlignment="1" applyProtection="1">
      <alignment horizontal="left" vertical="center"/>
      <protection locked="0"/>
    </xf>
    <xf numFmtId="4" fontId="20" fillId="0" borderId="406" xfId="7" applyNumberFormat="1" applyFont="1" applyFill="1" applyBorder="1" applyAlignment="1" applyProtection="1">
      <alignment horizontal="center" vertical="center"/>
      <protection locked="0"/>
    </xf>
    <xf numFmtId="4" fontId="19" fillId="0" borderId="406" xfId="7" applyNumberFormat="1" applyFont="1" applyFill="1" applyBorder="1" applyAlignment="1" applyProtection="1">
      <alignment horizontal="center" vertical="center"/>
      <protection locked="0"/>
    </xf>
    <xf numFmtId="4" fontId="19" fillId="0" borderId="406" xfId="7" applyNumberFormat="1" applyFont="1" applyFill="1" applyBorder="1" applyAlignment="1" applyProtection="1">
      <alignment horizontal="left" vertical="center"/>
      <protection locked="0"/>
    </xf>
    <xf numFmtId="4" fontId="20" fillId="0" borderId="407" xfId="7" applyNumberFormat="1" applyFont="1" applyFill="1" applyBorder="1" applyAlignment="1" applyProtection="1">
      <alignment horizontal="center" vertical="center"/>
      <protection locked="0"/>
    </xf>
    <xf numFmtId="4" fontId="19" fillId="0" borderId="407" xfId="7" applyNumberFormat="1" applyFont="1" applyFill="1" applyBorder="1" applyAlignment="1" applyProtection="1">
      <alignment horizontal="center" vertical="center"/>
      <protection locked="0"/>
    </xf>
    <xf numFmtId="4" fontId="19" fillId="0" borderId="407" xfId="7" applyNumberFormat="1" applyFont="1" applyFill="1" applyBorder="1" applyAlignment="1" applyProtection="1">
      <alignment horizontal="left" vertical="center"/>
      <protection locked="0"/>
    </xf>
    <xf numFmtId="4" fontId="20" fillId="0" borderId="408" xfId="7" applyNumberFormat="1" applyFont="1" applyFill="1" applyBorder="1" applyAlignment="1" applyProtection="1">
      <alignment horizontal="center" vertical="center"/>
      <protection locked="0"/>
    </xf>
    <xf numFmtId="4" fontId="19" fillId="0" borderId="408" xfId="7" applyNumberFormat="1" applyFont="1" applyFill="1" applyBorder="1" applyAlignment="1" applyProtection="1">
      <alignment horizontal="center" vertical="center"/>
      <protection locked="0"/>
    </xf>
    <xf numFmtId="4" fontId="19" fillId="0" borderId="408" xfId="7" applyNumberFormat="1" applyFont="1" applyFill="1" applyBorder="1" applyAlignment="1" applyProtection="1">
      <alignment horizontal="left" vertical="center"/>
      <protection locked="0"/>
    </xf>
    <xf numFmtId="4" fontId="20" fillId="0" borderId="409" xfId="7" applyNumberFormat="1" applyFont="1" applyFill="1" applyBorder="1" applyAlignment="1" applyProtection="1">
      <alignment horizontal="center" vertical="center"/>
      <protection locked="0"/>
    </xf>
    <xf numFmtId="4" fontId="19" fillId="0" borderId="409" xfId="7" applyNumberFormat="1" applyFont="1" applyFill="1" applyBorder="1" applyAlignment="1" applyProtection="1">
      <alignment horizontal="center" vertical="center"/>
      <protection locked="0"/>
    </xf>
    <xf numFmtId="4" fontId="19" fillId="0" borderId="409" xfId="7" applyNumberFormat="1" applyFont="1" applyFill="1" applyBorder="1" applyAlignment="1" applyProtection="1">
      <alignment horizontal="left" vertical="center"/>
      <protection locked="0"/>
    </xf>
    <xf numFmtId="4" fontId="20" fillId="0" borderId="410" xfId="7" applyNumberFormat="1" applyFont="1" applyFill="1" applyBorder="1" applyAlignment="1" applyProtection="1">
      <alignment horizontal="center" vertical="center"/>
      <protection locked="0"/>
    </xf>
    <xf numFmtId="4" fontId="19" fillId="0" borderId="410" xfId="7" applyNumberFormat="1" applyFont="1" applyFill="1" applyBorder="1" applyAlignment="1" applyProtection="1">
      <alignment horizontal="center" vertical="center"/>
      <protection locked="0"/>
    </xf>
    <xf numFmtId="4" fontId="19" fillId="0" borderId="410" xfId="7" applyNumberFormat="1" applyFont="1" applyFill="1" applyBorder="1" applyAlignment="1" applyProtection="1">
      <alignment horizontal="left" vertical="center"/>
      <protection locked="0"/>
    </xf>
    <xf numFmtId="49" fontId="19" fillId="15" borderId="304" xfId="7" applyNumberFormat="1" applyFont="1" applyFill="1" applyBorder="1" applyAlignment="1" applyProtection="1">
      <alignment vertical="center" wrapText="1"/>
      <protection locked="0"/>
    </xf>
    <xf numFmtId="4" fontId="20" fillId="0" borderId="411" xfId="7" applyNumberFormat="1" applyFont="1" applyFill="1" applyBorder="1" applyAlignment="1" applyProtection="1">
      <alignment horizontal="center" vertical="center"/>
      <protection locked="0"/>
    </xf>
    <xf numFmtId="4" fontId="19" fillId="0" borderId="411" xfId="7" applyNumberFormat="1" applyFont="1" applyFill="1" applyBorder="1" applyAlignment="1" applyProtection="1">
      <alignment horizontal="center" vertical="center"/>
      <protection locked="0"/>
    </xf>
    <xf numFmtId="4" fontId="19" fillId="0" borderId="411" xfId="7" applyNumberFormat="1" applyFont="1" applyFill="1" applyBorder="1" applyAlignment="1" applyProtection="1">
      <alignment horizontal="left" vertical="center"/>
      <protection locked="0"/>
    </xf>
    <xf numFmtId="4" fontId="19" fillId="0" borderId="412" xfId="7" applyNumberFormat="1" applyFont="1" applyFill="1" applyBorder="1" applyAlignment="1" applyProtection="1">
      <alignment horizontal="center" vertical="center"/>
      <protection locked="0"/>
    </xf>
    <xf numFmtId="4" fontId="19" fillId="0" borderId="413" xfId="7" applyNumberFormat="1" applyFont="1" applyFill="1" applyBorder="1" applyAlignment="1" applyProtection="1">
      <alignment horizontal="center" vertical="center"/>
      <protection locked="0"/>
    </xf>
    <xf numFmtId="4" fontId="20" fillId="0" borderId="414" xfId="7" applyNumberFormat="1" applyFont="1" applyFill="1" applyBorder="1" applyAlignment="1" applyProtection="1">
      <alignment horizontal="center" vertical="center"/>
      <protection locked="0"/>
    </xf>
    <xf numFmtId="4" fontId="19" fillId="0" borderId="414" xfId="7" applyNumberFormat="1" applyFont="1" applyFill="1" applyBorder="1" applyAlignment="1" applyProtection="1">
      <alignment horizontal="center" vertical="center"/>
      <protection locked="0"/>
    </xf>
    <xf numFmtId="4" fontId="19" fillId="0" borderId="414" xfId="7" applyNumberFormat="1" applyFont="1" applyFill="1" applyBorder="1" applyAlignment="1" applyProtection="1">
      <alignment horizontal="left" vertical="center"/>
      <protection locked="0"/>
    </xf>
    <xf numFmtId="4" fontId="20" fillId="0" borderId="415" xfId="7" applyNumberFormat="1" applyFont="1" applyFill="1" applyBorder="1" applyAlignment="1" applyProtection="1">
      <alignment horizontal="center" vertical="center"/>
      <protection locked="0"/>
    </xf>
    <xf numFmtId="4" fontId="19" fillId="0" borderId="415" xfId="7" applyNumberFormat="1" applyFont="1" applyFill="1" applyBorder="1" applyAlignment="1" applyProtection="1">
      <alignment horizontal="center" vertical="center"/>
      <protection locked="0"/>
    </xf>
    <xf numFmtId="4" fontId="19" fillId="0" borderId="415" xfId="7" applyNumberFormat="1" applyFont="1" applyFill="1" applyBorder="1" applyAlignment="1" applyProtection="1">
      <alignment horizontal="left" vertical="center"/>
      <protection locked="0"/>
    </xf>
    <xf numFmtId="4" fontId="20" fillId="0" borderId="416" xfId="7" applyNumberFormat="1" applyFont="1" applyFill="1" applyBorder="1" applyAlignment="1" applyProtection="1">
      <alignment horizontal="center" vertical="center"/>
      <protection locked="0"/>
    </xf>
    <xf numFmtId="4" fontId="19" fillId="0" borderId="416" xfId="7" applyNumberFormat="1" applyFont="1" applyFill="1" applyBorder="1" applyAlignment="1" applyProtection="1">
      <alignment horizontal="center" vertical="center"/>
      <protection locked="0"/>
    </xf>
    <xf numFmtId="4" fontId="19" fillId="0" borderId="416" xfId="7" applyNumberFormat="1" applyFont="1" applyFill="1" applyBorder="1" applyAlignment="1" applyProtection="1">
      <alignment horizontal="left" vertical="center"/>
      <protection locked="0"/>
    </xf>
    <xf numFmtId="4" fontId="20" fillId="0" borderId="417" xfId="7" applyNumberFormat="1" applyFont="1" applyFill="1" applyBorder="1" applyAlignment="1" applyProtection="1">
      <alignment horizontal="center" vertical="center"/>
      <protection locked="0"/>
    </xf>
    <xf numFmtId="4" fontId="19" fillId="0" borderId="417" xfId="7" applyNumberFormat="1" applyFont="1" applyFill="1" applyBorder="1" applyAlignment="1" applyProtection="1">
      <alignment horizontal="center" vertical="center"/>
      <protection locked="0"/>
    </xf>
    <xf numFmtId="4" fontId="19" fillId="0" borderId="417" xfId="7" applyNumberFormat="1" applyFont="1" applyFill="1" applyBorder="1" applyAlignment="1" applyProtection="1">
      <alignment horizontal="left" vertical="center"/>
      <protection locked="0"/>
    </xf>
    <xf numFmtId="4" fontId="20" fillId="0" borderId="418" xfId="7" applyNumberFormat="1" applyFont="1" applyFill="1" applyBorder="1" applyAlignment="1" applyProtection="1">
      <alignment horizontal="center" vertical="center"/>
      <protection locked="0"/>
    </xf>
    <xf numFmtId="4" fontId="19" fillId="0" borderId="418" xfId="7" applyNumberFormat="1" applyFont="1" applyFill="1" applyBorder="1" applyAlignment="1" applyProtection="1">
      <alignment horizontal="center" vertical="center"/>
      <protection locked="0"/>
    </xf>
    <xf numFmtId="4" fontId="19" fillId="0" borderId="418" xfId="7" applyNumberFormat="1" applyFont="1" applyFill="1" applyBorder="1" applyAlignment="1" applyProtection="1">
      <alignment horizontal="left" vertical="center"/>
      <protection locked="0"/>
    </xf>
    <xf numFmtId="4" fontId="20" fillId="0" borderId="419" xfId="7" applyNumberFormat="1" applyFont="1" applyFill="1" applyBorder="1" applyAlignment="1" applyProtection="1">
      <alignment horizontal="center" vertical="center"/>
      <protection locked="0"/>
    </xf>
    <xf numFmtId="4" fontId="19" fillId="0" borderId="420" xfId="7" applyNumberFormat="1" applyFont="1" applyFill="1" applyBorder="1" applyAlignment="1" applyProtection="1">
      <alignment horizontal="center" vertical="center"/>
      <protection locked="0"/>
    </xf>
    <xf numFmtId="4" fontId="19" fillId="0" borderId="419" xfId="7" applyNumberFormat="1" applyFont="1" applyFill="1" applyBorder="1" applyAlignment="1" applyProtection="1">
      <alignment horizontal="center" vertical="center"/>
      <protection locked="0"/>
    </xf>
    <xf numFmtId="4" fontId="19" fillId="0" borderId="421" xfId="7" applyNumberFormat="1" applyFont="1" applyFill="1" applyBorder="1" applyAlignment="1" applyProtection="1">
      <alignment horizontal="center" vertical="center"/>
      <protection locked="0"/>
    </xf>
    <xf numFmtId="4" fontId="19" fillId="0" borderId="419" xfId="7" applyNumberFormat="1" applyFont="1" applyFill="1" applyBorder="1" applyAlignment="1" applyProtection="1">
      <alignment horizontal="left" vertical="center"/>
      <protection locked="0"/>
    </xf>
    <xf numFmtId="4" fontId="20" fillId="0" borderId="422" xfId="7" applyNumberFormat="1" applyFont="1" applyFill="1" applyBorder="1" applyAlignment="1" applyProtection="1">
      <alignment horizontal="center" vertical="center"/>
      <protection locked="0"/>
    </xf>
    <xf numFmtId="4" fontId="19" fillId="0" borderId="422" xfId="7" applyNumberFormat="1" applyFont="1" applyFill="1" applyBorder="1" applyAlignment="1" applyProtection="1">
      <alignment horizontal="center" vertical="center"/>
      <protection locked="0"/>
    </xf>
    <xf numFmtId="4" fontId="19" fillId="0" borderId="422" xfId="7" applyNumberFormat="1" applyFont="1" applyFill="1" applyBorder="1" applyAlignment="1" applyProtection="1">
      <alignment horizontal="left" vertical="center"/>
      <protection locked="0"/>
    </xf>
    <xf numFmtId="4" fontId="20" fillId="0" borderId="423" xfId="7" applyNumberFormat="1" applyFont="1" applyFill="1" applyBorder="1" applyAlignment="1" applyProtection="1">
      <alignment horizontal="center" vertical="center"/>
      <protection locked="0"/>
    </xf>
    <xf numFmtId="4" fontId="19" fillId="0" borderId="423" xfId="7" applyNumberFormat="1" applyFont="1" applyFill="1" applyBorder="1" applyAlignment="1" applyProtection="1">
      <alignment horizontal="center" vertical="center"/>
      <protection locked="0"/>
    </xf>
    <xf numFmtId="4" fontId="19" fillId="0" borderId="423" xfId="7" applyNumberFormat="1" applyFont="1" applyFill="1" applyBorder="1" applyAlignment="1" applyProtection="1">
      <alignment horizontal="left" vertical="center"/>
      <protection locked="0"/>
    </xf>
    <xf numFmtId="49" fontId="19" fillId="15" borderId="424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426" xfId="7" applyNumberFormat="1" applyFont="1" applyFill="1" applyBorder="1" applyAlignment="1" applyProtection="1">
      <alignment horizontal="center" vertical="center"/>
      <protection locked="0"/>
    </xf>
    <xf numFmtId="4" fontId="19" fillId="0" borderId="426" xfId="7" applyNumberFormat="1" applyFont="1" applyFill="1" applyBorder="1" applyAlignment="1" applyProtection="1">
      <alignment horizontal="center" vertical="center"/>
      <protection locked="0"/>
    </xf>
    <xf numFmtId="4" fontId="19" fillId="0" borderId="426" xfId="7" applyNumberFormat="1" applyFont="1" applyFill="1" applyBorder="1" applyAlignment="1" applyProtection="1">
      <alignment horizontal="left" vertical="center"/>
      <protection locked="0"/>
    </xf>
    <xf numFmtId="4" fontId="20" fillId="0" borderId="427" xfId="7" applyNumberFormat="1" applyFont="1" applyFill="1" applyBorder="1" applyAlignment="1" applyProtection="1">
      <alignment horizontal="center" vertical="center"/>
      <protection locked="0"/>
    </xf>
    <xf numFmtId="4" fontId="19" fillId="0" borderId="427" xfId="7" applyNumberFormat="1" applyFont="1" applyFill="1" applyBorder="1" applyAlignment="1" applyProtection="1">
      <alignment horizontal="center" vertical="center"/>
      <protection locked="0"/>
    </xf>
    <xf numFmtId="4" fontId="19" fillId="0" borderId="427" xfId="7" applyNumberFormat="1" applyFont="1" applyFill="1" applyBorder="1" applyAlignment="1" applyProtection="1">
      <alignment horizontal="left" vertical="center"/>
      <protection locked="0"/>
    </xf>
    <xf numFmtId="4" fontId="20" fillId="0" borderId="428" xfId="7" applyNumberFormat="1" applyFont="1" applyFill="1" applyBorder="1" applyAlignment="1" applyProtection="1">
      <alignment horizontal="center" vertical="center"/>
      <protection locked="0"/>
    </xf>
    <xf numFmtId="4" fontId="19" fillId="0" borderId="428" xfId="7" applyNumberFormat="1" applyFont="1" applyFill="1" applyBorder="1" applyAlignment="1" applyProtection="1">
      <alignment horizontal="center" vertical="center"/>
      <protection locked="0"/>
    </xf>
    <xf numFmtId="4" fontId="19" fillId="0" borderId="428" xfId="7" applyNumberFormat="1" applyFont="1" applyFill="1" applyBorder="1" applyAlignment="1" applyProtection="1">
      <alignment horizontal="left" vertical="center"/>
      <protection locked="0"/>
    </xf>
    <xf numFmtId="4" fontId="20" fillId="0" borderId="429" xfId="7" applyNumberFormat="1" applyFont="1" applyFill="1" applyBorder="1" applyAlignment="1" applyProtection="1">
      <alignment horizontal="center" vertical="center"/>
      <protection locked="0"/>
    </xf>
    <xf numFmtId="4" fontId="19" fillId="0" borderId="429" xfId="7" applyNumberFormat="1" applyFont="1" applyFill="1" applyBorder="1" applyAlignment="1" applyProtection="1">
      <alignment horizontal="center" vertical="center"/>
      <protection locked="0"/>
    </xf>
    <xf numFmtId="4" fontId="19" fillId="0" borderId="429" xfId="7" applyNumberFormat="1" applyFont="1" applyFill="1" applyBorder="1" applyAlignment="1" applyProtection="1">
      <alignment horizontal="left" vertical="center"/>
      <protection locked="0"/>
    </xf>
    <xf numFmtId="4" fontId="20" fillId="0" borderId="430" xfId="7" applyNumberFormat="1" applyFont="1" applyFill="1" applyBorder="1" applyAlignment="1" applyProtection="1">
      <alignment horizontal="center" vertical="center"/>
      <protection locked="0"/>
    </xf>
    <xf numFmtId="4" fontId="19" fillId="0" borderId="430" xfId="7" applyNumberFormat="1" applyFont="1" applyFill="1" applyBorder="1" applyAlignment="1" applyProtection="1">
      <alignment horizontal="center" vertical="center"/>
      <protection locked="0"/>
    </xf>
    <xf numFmtId="4" fontId="19" fillId="0" borderId="430" xfId="7" applyNumberFormat="1" applyFont="1" applyFill="1" applyBorder="1" applyAlignment="1" applyProtection="1">
      <alignment horizontal="left" vertical="center"/>
      <protection locked="0"/>
    </xf>
    <xf numFmtId="4" fontId="20" fillId="0" borderId="431" xfId="7" applyNumberFormat="1" applyFont="1" applyFill="1" applyBorder="1" applyAlignment="1" applyProtection="1">
      <alignment horizontal="center" vertical="center"/>
      <protection locked="0"/>
    </xf>
    <xf numFmtId="4" fontId="19" fillId="0" borderId="431" xfId="7" applyNumberFormat="1" applyFont="1" applyFill="1" applyBorder="1" applyAlignment="1" applyProtection="1">
      <alignment horizontal="center" vertical="center"/>
      <protection locked="0"/>
    </xf>
    <xf numFmtId="4" fontId="19" fillId="0" borderId="431" xfId="7" applyNumberFormat="1" applyFont="1" applyFill="1" applyBorder="1" applyAlignment="1" applyProtection="1">
      <alignment horizontal="left" vertical="center"/>
      <protection locked="0"/>
    </xf>
    <xf numFmtId="4" fontId="20" fillId="0" borderId="432" xfId="7" applyNumberFormat="1" applyFont="1" applyFill="1" applyBorder="1" applyAlignment="1" applyProtection="1">
      <alignment horizontal="center" vertical="center"/>
      <protection locked="0"/>
    </xf>
    <xf numFmtId="4" fontId="19" fillId="0" borderId="432" xfId="7" applyNumberFormat="1" applyFont="1" applyFill="1" applyBorder="1" applyAlignment="1" applyProtection="1">
      <alignment horizontal="center" vertical="center"/>
      <protection locked="0"/>
    </xf>
    <xf numFmtId="4" fontId="19" fillId="0" borderId="432" xfId="7" applyNumberFormat="1" applyFont="1" applyFill="1" applyBorder="1" applyAlignment="1" applyProtection="1">
      <alignment horizontal="left" vertical="center"/>
      <protection locked="0"/>
    </xf>
    <xf numFmtId="4" fontId="20" fillId="0" borderId="433" xfId="7" applyNumberFormat="1" applyFont="1" applyFill="1" applyBorder="1" applyAlignment="1" applyProtection="1">
      <alignment horizontal="center" vertical="center"/>
      <protection locked="0"/>
    </xf>
    <xf numFmtId="4" fontId="19" fillId="0" borderId="433" xfId="7" applyNumberFormat="1" applyFont="1" applyFill="1" applyBorder="1" applyAlignment="1" applyProtection="1">
      <alignment horizontal="center" vertical="center"/>
      <protection locked="0"/>
    </xf>
    <xf numFmtId="4" fontId="19" fillId="0" borderId="433" xfId="7" applyNumberFormat="1" applyFont="1" applyFill="1" applyBorder="1" applyAlignment="1" applyProtection="1">
      <alignment horizontal="left" vertical="center"/>
      <protection locked="0"/>
    </xf>
    <xf numFmtId="4" fontId="20" fillId="0" borderId="434" xfId="7" applyNumberFormat="1" applyFont="1" applyFill="1" applyBorder="1" applyAlignment="1" applyProtection="1">
      <alignment horizontal="center" vertical="center"/>
      <protection locked="0"/>
    </xf>
    <xf numFmtId="4" fontId="19" fillId="0" borderId="434" xfId="7" applyNumberFormat="1" applyFont="1" applyFill="1" applyBorder="1" applyAlignment="1" applyProtection="1">
      <alignment horizontal="center" vertical="center"/>
      <protection locked="0"/>
    </xf>
    <xf numFmtId="4" fontId="19" fillId="0" borderId="434" xfId="7" applyNumberFormat="1" applyFont="1" applyFill="1" applyBorder="1" applyAlignment="1" applyProtection="1">
      <alignment horizontal="left" vertical="center"/>
      <protection locked="0"/>
    </xf>
    <xf numFmtId="4" fontId="20" fillId="0" borderId="435" xfId="7" applyNumberFormat="1" applyFont="1" applyFill="1" applyBorder="1" applyAlignment="1" applyProtection="1">
      <alignment horizontal="center" vertical="center"/>
      <protection locked="0"/>
    </xf>
    <xf numFmtId="4" fontId="19" fillId="0" borderId="435" xfId="7" applyNumberFormat="1" applyFont="1" applyFill="1" applyBorder="1" applyAlignment="1" applyProtection="1">
      <alignment horizontal="center" vertical="center"/>
      <protection locked="0"/>
    </xf>
    <xf numFmtId="4" fontId="19" fillId="0" borderId="435" xfId="7" applyNumberFormat="1" applyFont="1" applyFill="1" applyBorder="1" applyAlignment="1" applyProtection="1">
      <alignment horizontal="left" vertical="center"/>
      <protection locked="0"/>
    </xf>
    <xf numFmtId="4" fontId="19" fillId="0" borderId="436" xfId="7" applyNumberFormat="1" applyFont="1" applyFill="1" applyBorder="1" applyAlignment="1" applyProtection="1">
      <alignment horizontal="center" vertical="center"/>
      <protection locked="0"/>
    </xf>
    <xf numFmtId="4" fontId="19" fillId="0" borderId="437" xfId="7" applyNumberFormat="1" applyFont="1" applyFill="1" applyBorder="1" applyAlignment="1" applyProtection="1">
      <alignment horizontal="center" vertical="center"/>
      <protection locked="0"/>
    </xf>
    <xf numFmtId="4" fontId="19" fillId="0" borderId="438" xfId="7" applyNumberFormat="1" applyFont="1" applyFill="1" applyBorder="1" applyAlignment="1" applyProtection="1">
      <alignment horizontal="center" vertical="center"/>
      <protection locked="0"/>
    </xf>
    <xf numFmtId="4" fontId="19" fillId="0" borderId="439" xfId="7" applyNumberFormat="1" applyFont="1" applyFill="1" applyBorder="1" applyAlignment="1" applyProtection="1">
      <alignment horizontal="center" vertical="center"/>
      <protection locked="0"/>
    </xf>
    <xf numFmtId="4" fontId="19" fillId="0" borderId="440" xfId="7" applyNumberFormat="1" applyFont="1" applyFill="1" applyBorder="1" applyAlignment="1" applyProtection="1">
      <alignment horizontal="center" vertical="center"/>
      <protection locked="0"/>
    </xf>
    <xf numFmtId="4" fontId="19" fillId="0" borderId="441" xfId="7" applyNumberFormat="1" applyFont="1" applyFill="1" applyBorder="1" applyAlignment="1" applyProtection="1">
      <alignment horizontal="center" vertical="center"/>
      <protection locked="0"/>
    </xf>
    <xf numFmtId="4" fontId="19" fillId="0" borderId="442" xfId="7" applyNumberFormat="1" applyFont="1" applyFill="1" applyBorder="1" applyAlignment="1" applyProtection="1">
      <alignment horizontal="center" vertical="center"/>
      <protection locked="0"/>
    </xf>
    <xf numFmtId="4" fontId="19" fillId="0" borderId="443" xfId="7" applyNumberFormat="1" applyFont="1" applyFill="1" applyBorder="1" applyAlignment="1" applyProtection="1">
      <alignment horizontal="center" vertical="center"/>
      <protection locked="0"/>
    </xf>
    <xf numFmtId="4" fontId="19" fillId="0" borderId="444" xfId="7" applyNumberFormat="1" applyFont="1" applyFill="1" applyBorder="1" applyAlignment="1" applyProtection="1">
      <alignment horizontal="center" vertical="center"/>
      <protection locked="0"/>
    </xf>
    <xf numFmtId="4" fontId="19" fillId="0" borderId="445" xfId="7" applyNumberFormat="1" applyFont="1" applyFill="1" applyBorder="1" applyAlignment="1" applyProtection="1">
      <alignment horizontal="center" vertical="center"/>
      <protection locked="0"/>
    </xf>
    <xf numFmtId="4" fontId="19" fillId="0" borderId="446" xfId="7" applyNumberFormat="1" applyFont="1" applyFill="1" applyBorder="1" applyAlignment="1" applyProtection="1">
      <alignment horizontal="center" vertical="center"/>
      <protection locked="0"/>
    </xf>
    <xf numFmtId="4" fontId="19" fillId="0" borderId="447" xfId="7" applyNumberFormat="1" applyFont="1" applyFill="1" applyBorder="1" applyAlignment="1" applyProtection="1">
      <alignment horizontal="center" vertical="center"/>
      <protection locked="0"/>
    </xf>
    <xf numFmtId="4" fontId="19" fillId="0" borderId="448" xfId="7" applyNumberFormat="1" applyFont="1" applyFill="1" applyBorder="1" applyAlignment="1" applyProtection="1">
      <alignment horizontal="center" vertical="center"/>
      <protection locked="0"/>
    </xf>
    <xf numFmtId="4" fontId="19" fillId="0" borderId="449" xfId="7" applyNumberFormat="1" applyFont="1" applyFill="1" applyBorder="1" applyAlignment="1" applyProtection="1">
      <alignment horizontal="center" vertical="center"/>
      <protection locked="0"/>
    </xf>
    <xf numFmtId="4" fontId="19" fillId="0" borderId="450" xfId="7" applyNumberFormat="1" applyFont="1" applyFill="1" applyBorder="1" applyAlignment="1" applyProtection="1">
      <alignment horizontal="center" vertical="center"/>
      <protection locked="0"/>
    </xf>
    <xf numFmtId="4" fontId="19" fillId="0" borderId="451" xfId="7" applyNumberFormat="1" applyFont="1" applyFill="1" applyBorder="1" applyAlignment="1" applyProtection="1">
      <alignment horizontal="center" vertical="center"/>
      <protection locked="0"/>
    </xf>
    <xf numFmtId="4" fontId="19" fillId="0" borderId="452" xfId="7" applyNumberFormat="1" applyFont="1" applyFill="1" applyBorder="1" applyAlignment="1" applyProtection="1">
      <alignment horizontal="center" vertical="center"/>
      <protection locked="0"/>
    </xf>
    <xf numFmtId="4" fontId="19" fillId="0" borderId="453" xfId="7" applyNumberFormat="1" applyFont="1" applyFill="1" applyBorder="1" applyAlignment="1" applyProtection="1">
      <alignment horizontal="center" vertical="center"/>
      <protection locked="0"/>
    </xf>
    <xf numFmtId="4" fontId="19" fillId="0" borderId="454" xfId="7" applyNumberFormat="1" applyFont="1" applyFill="1" applyBorder="1" applyAlignment="1" applyProtection="1">
      <alignment horizontal="center" vertical="center"/>
      <protection locked="0"/>
    </xf>
    <xf numFmtId="4" fontId="19" fillId="0" borderId="455" xfId="7" applyNumberFormat="1" applyFont="1" applyFill="1" applyBorder="1" applyAlignment="1" applyProtection="1">
      <alignment horizontal="center" vertical="center"/>
      <protection locked="0"/>
    </xf>
    <xf numFmtId="4" fontId="19" fillId="0" borderId="456" xfId="7" applyNumberFormat="1" applyFont="1" applyFill="1" applyBorder="1" applyAlignment="1" applyProtection="1">
      <alignment horizontal="center" vertical="center"/>
      <protection locked="0"/>
    </xf>
    <xf numFmtId="4" fontId="19" fillId="0" borderId="457" xfId="7" applyNumberFormat="1" applyFont="1" applyFill="1" applyBorder="1" applyAlignment="1" applyProtection="1">
      <alignment horizontal="center" vertical="center"/>
      <protection locked="0"/>
    </xf>
    <xf numFmtId="4" fontId="20" fillId="0" borderId="458" xfId="7" applyNumberFormat="1" applyFont="1" applyFill="1" applyBorder="1" applyAlignment="1" applyProtection="1">
      <alignment horizontal="center" vertical="center"/>
      <protection locked="0"/>
    </xf>
    <xf numFmtId="4" fontId="19" fillId="0" borderId="458" xfId="7" applyNumberFormat="1" applyFont="1" applyFill="1" applyBorder="1" applyAlignment="1" applyProtection="1">
      <alignment horizontal="center" vertical="center"/>
      <protection locked="0"/>
    </xf>
    <xf numFmtId="4" fontId="19" fillId="0" borderId="458" xfId="7" applyNumberFormat="1" applyFont="1" applyFill="1" applyBorder="1" applyAlignment="1" applyProtection="1">
      <alignment horizontal="left" vertical="center"/>
      <protection locked="0"/>
    </xf>
    <xf numFmtId="4" fontId="20" fillId="0" borderId="459" xfId="7" applyNumberFormat="1" applyFont="1" applyFill="1" applyBorder="1" applyAlignment="1" applyProtection="1">
      <alignment horizontal="center" vertical="center"/>
      <protection locked="0"/>
    </xf>
    <xf numFmtId="4" fontId="19" fillId="0" borderId="459" xfId="7" applyNumberFormat="1" applyFont="1" applyFill="1" applyBorder="1" applyAlignment="1" applyProtection="1">
      <alignment horizontal="center" vertical="center"/>
      <protection locked="0"/>
    </xf>
    <xf numFmtId="4" fontId="19" fillId="0" borderId="459" xfId="7" applyNumberFormat="1" applyFont="1" applyFill="1" applyBorder="1" applyAlignment="1" applyProtection="1">
      <alignment horizontal="left" vertical="center"/>
      <protection locked="0"/>
    </xf>
    <xf numFmtId="4" fontId="20" fillId="0" borderId="460" xfId="7" applyNumberFormat="1" applyFont="1" applyFill="1" applyBorder="1" applyAlignment="1" applyProtection="1">
      <alignment horizontal="center" vertical="center"/>
      <protection locked="0"/>
    </xf>
    <xf numFmtId="4" fontId="19" fillId="0" borderId="460" xfId="7" applyNumberFormat="1" applyFont="1" applyFill="1" applyBorder="1" applyAlignment="1" applyProtection="1">
      <alignment horizontal="center" vertical="center"/>
      <protection locked="0"/>
    </xf>
    <xf numFmtId="4" fontId="19" fillId="0" borderId="460" xfId="7" applyNumberFormat="1" applyFont="1" applyFill="1" applyBorder="1" applyAlignment="1" applyProtection="1">
      <alignment horizontal="left" vertical="center"/>
      <protection locked="0"/>
    </xf>
    <xf numFmtId="4" fontId="20" fillId="0" borderId="461" xfId="7" applyNumberFormat="1" applyFont="1" applyFill="1" applyBorder="1" applyAlignment="1" applyProtection="1">
      <alignment horizontal="center" vertical="center"/>
      <protection locked="0"/>
    </xf>
    <xf numFmtId="4" fontId="19" fillId="0" borderId="461" xfId="7" applyNumberFormat="1" applyFont="1" applyFill="1" applyBorder="1" applyAlignment="1" applyProtection="1">
      <alignment horizontal="center" vertical="center"/>
      <protection locked="0"/>
    </xf>
    <xf numFmtId="4" fontId="19" fillId="0" borderId="461" xfId="7" applyNumberFormat="1" applyFont="1" applyFill="1" applyBorder="1" applyAlignment="1" applyProtection="1">
      <alignment horizontal="left" vertical="center"/>
      <protection locked="0"/>
    </xf>
    <xf numFmtId="4" fontId="20" fillId="0" borderId="462" xfId="7" applyNumberFormat="1" applyFont="1" applyFill="1" applyBorder="1" applyAlignment="1" applyProtection="1">
      <alignment horizontal="center" vertical="center"/>
      <protection locked="0"/>
    </xf>
    <xf numFmtId="4" fontId="19" fillId="0" borderId="462" xfId="7" applyNumberFormat="1" applyFont="1" applyFill="1" applyBorder="1" applyAlignment="1" applyProtection="1">
      <alignment horizontal="center" vertical="center"/>
      <protection locked="0"/>
    </xf>
    <xf numFmtId="4" fontId="19" fillId="0" borderId="462" xfId="7" applyNumberFormat="1" applyFont="1" applyFill="1" applyBorder="1" applyAlignment="1" applyProtection="1">
      <alignment horizontal="left" vertical="center"/>
      <protection locked="0"/>
    </xf>
    <xf numFmtId="4" fontId="20" fillId="0" borderId="463" xfId="7" applyNumberFormat="1" applyFont="1" applyFill="1" applyBorder="1" applyAlignment="1" applyProtection="1">
      <alignment horizontal="center" vertical="center"/>
      <protection locked="0"/>
    </xf>
    <xf numFmtId="4" fontId="19" fillId="0" borderId="463" xfId="7" applyNumberFormat="1" applyFont="1" applyFill="1" applyBorder="1" applyAlignment="1" applyProtection="1">
      <alignment horizontal="center" vertical="center"/>
      <protection locked="0"/>
    </xf>
    <xf numFmtId="4" fontId="19" fillId="0" borderId="463" xfId="7" applyNumberFormat="1" applyFont="1" applyFill="1" applyBorder="1" applyAlignment="1" applyProtection="1">
      <alignment horizontal="left" vertical="center"/>
      <protection locked="0"/>
    </xf>
    <xf numFmtId="4" fontId="20" fillId="0" borderId="464" xfId="7" applyNumberFormat="1" applyFont="1" applyFill="1" applyBorder="1" applyAlignment="1" applyProtection="1">
      <alignment horizontal="center" vertical="center"/>
      <protection locked="0"/>
    </xf>
    <xf numFmtId="4" fontId="19" fillId="0" borderId="464" xfId="7" applyNumberFormat="1" applyFont="1" applyFill="1" applyBorder="1" applyAlignment="1" applyProtection="1">
      <alignment horizontal="center" vertical="center"/>
      <protection locked="0"/>
    </xf>
    <xf numFmtId="4" fontId="19" fillId="0" borderId="464" xfId="7" applyNumberFormat="1" applyFont="1" applyFill="1" applyBorder="1" applyAlignment="1" applyProtection="1">
      <alignment horizontal="left" vertical="center"/>
      <protection locked="0"/>
    </xf>
    <xf numFmtId="4" fontId="20" fillId="0" borderId="465" xfId="7" applyNumberFormat="1" applyFont="1" applyFill="1" applyBorder="1" applyAlignment="1" applyProtection="1">
      <alignment horizontal="center" vertical="center"/>
      <protection locked="0"/>
    </xf>
    <xf numFmtId="4" fontId="19" fillId="0" borderId="465" xfId="7" applyNumberFormat="1" applyFont="1" applyFill="1" applyBorder="1" applyAlignment="1" applyProtection="1">
      <alignment horizontal="center" vertical="center"/>
      <protection locked="0"/>
    </xf>
    <xf numFmtId="4" fontId="19" fillId="0" borderId="465" xfId="7" applyNumberFormat="1" applyFont="1" applyFill="1" applyBorder="1" applyAlignment="1" applyProtection="1">
      <alignment horizontal="left" vertical="center"/>
      <protection locked="0"/>
    </xf>
    <xf numFmtId="4" fontId="20" fillId="0" borderId="466" xfId="7" applyNumberFormat="1" applyFont="1" applyFill="1" applyBorder="1" applyAlignment="1" applyProtection="1">
      <alignment horizontal="center" vertical="center"/>
      <protection locked="0"/>
    </xf>
    <xf numFmtId="4" fontId="19" fillId="0" borderId="466" xfId="7" applyNumberFormat="1" applyFont="1" applyFill="1" applyBorder="1" applyAlignment="1" applyProtection="1">
      <alignment horizontal="center" vertical="center"/>
      <protection locked="0"/>
    </xf>
    <xf numFmtId="4" fontId="19" fillId="0" borderId="466" xfId="7" applyNumberFormat="1" applyFont="1" applyFill="1" applyBorder="1" applyAlignment="1" applyProtection="1">
      <alignment horizontal="left" vertical="center"/>
      <protection locked="0"/>
    </xf>
    <xf numFmtId="4" fontId="20" fillId="0" borderId="467" xfId="7" applyNumberFormat="1" applyFont="1" applyFill="1" applyBorder="1" applyAlignment="1" applyProtection="1">
      <alignment horizontal="center" vertical="center"/>
      <protection locked="0"/>
    </xf>
    <xf numFmtId="4" fontId="19" fillId="0" borderId="467" xfId="7" applyNumberFormat="1" applyFont="1" applyFill="1" applyBorder="1" applyAlignment="1" applyProtection="1">
      <alignment horizontal="center" vertical="center"/>
      <protection locked="0"/>
    </xf>
    <xf numFmtId="4" fontId="19" fillId="0" borderId="467" xfId="7" applyNumberFormat="1" applyFont="1" applyFill="1" applyBorder="1" applyAlignment="1" applyProtection="1">
      <alignment horizontal="left" vertical="center"/>
      <protection locked="0"/>
    </xf>
    <xf numFmtId="4" fontId="20" fillId="0" borderId="468" xfId="7" applyNumberFormat="1" applyFont="1" applyFill="1" applyBorder="1" applyAlignment="1" applyProtection="1">
      <alignment horizontal="center" vertical="center"/>
      <protection locked="0"/>
    </xf>
    <xf numFmtId="4" fontId="19" fillId="0" borderId="468" xfId="7" applyNumberFormat="1" applyFont="1" applyFill="1" applyBorder="1" applyAlignment="1" applyProtection="1">
      <alignment horizontal="center" vertical="center"/>
      <protection locked="0"/>
    </xf>
    <xf numFmtId="4" fontId="19" fillId="0" borderId="468" xfId="7" applyNumberFormat="1" applyFont="1" applyFill="1" applyBorder="1" applyAlignment="1" applyProtection="1">
      <alignment horizontal="left" vertical="center"/>
      <protection locked="0"/>
    </xf>
    <xf numFmtId="4" fontId="20" fillId="0" borderId="469" xfId="7" applyNumberFormat="1" applyFont="1" applyFill="1" applyBorder="1" applyAlignment="1" applyProtection="1">
      <alignment horizontal="center" vertical="center"/>
      <protection locked="0"/>
    </xf>
    <xf numFmtId="4" fontId="19" fillId="0" borderId="469" xfId="7" applyNumberFormat="1" applyFont="1" applyFill="1" applyBorder="1" applyAlignment="1" applyProtection="1">
      <alignment horizontal="center" vertical="center"/>
      <protection locked="0"/>
    </xf>
    <xf numFmtId="4" fontId="19" fillId="0" borderId="469" xfId="7" applyNumberFormat="1" applyFont="1" applyFill="1" applyBorder="1" applyAlignment="1" applyProtection="1">
      <alignment horizontal="left" vertical="center"/>
      <protection locked="0"/>
    </xf>
    <xf numFmtId="4" fontId="20" fillId="0" borderId="470" xfId="7" applyNumberFormat="1" applyFont="1" applyFill="1" applyBorder="1" applyAlignment="1" applyProtection="1">
      <alignment horizontal="center" vertical="center"/>
      <protection locked="0"/>
    </xf>
    <xf numFmtId="4" fontId="19" fillId="0" borderId="470" xfId="7" applyNumberFormat="1" applyFont="1" applyFill="1" applyBorder="1" applyAlignment="1" applyProtection="1">
      <alignment horizontal="center" vertical="center"/>
      <protection locked="0"/>
    </xf>
    <xf numFmtId="4" fontId="19" fillId="0" borderId="470" xfId="7" applyNumberFormat="1" applyFont="1" applyFill="1" applyBorder="1" applyAlignment="1" applyProtection="1">
      <alignment horizontal="left" vertical="center"/>
      <protection locked="0"/>
    </xf>
    <xf numFmtId="4" fontId="20" fillId="0" borderId="471" xfId="7" applyNumberFormat="1" applyFont="1" applyFill="1" applyBorder="1" applyAlignment="1" applyProtection="1">
      <alignment horizontal="center" vertical="center"/>
      <protection locked="0"/>
    </xf>
    <xf numFmtId="4" fontId="19" fillId="0" borderId="471" xfId="7" applyNumberFormat="1" applyFont="1" applyFill="1" applyBorder="1" applyAlignment="1" applyProtection="1">
      <alignment horizontal="center" vertical="center"/>
      <protection locked="0"/>
    </xf>
    <xf numFmtId="4" fontId="19" fillId="0" borderId="471" xfId="7" applyNumberFormat="1" applyFont="1" applyFill="1" applyBorder="1" applyAlignment="1" applyProtection="1">
      <alignment horizontal="left" vertical="center"/>
      <protection locked="0"/>
    </xf>
    <xf numFmtId="4" fontId="20" fillId="0" borderId="472" xfId="7" applyNumberFormat="1" applyFont="1" applyFill="1" applyBorder="1" applyAlignment="1" applyProtection="1">
      <alignment horizontal="center" vertical="center"/>
      <protection locked="0"/>
    </xf>
    <xf numFmtId="4" fontId="19" fillId="0" borderId="472" xfId="7" applyNumberFormat="1" applyFont="1" applyFill="1" applyBorder="1" applyAlignment="1" applyProtection="1">
      <alignment horizontal="center" vertical="center"/>
      <protection locked="0"/>
    </xf>
    <xf numFmtId="4" fontId="19" fillId="0" borderId="472" xfId="7" applyNumberFormat="1" applyFont="1" applyFill="1" applyBorder="1" applyAlignment="1" applyProtection="1">
      <alignment horizontal="left" vertical="center"/>
      <protection locked="0"/>
    </xf>
    <xf numFmtId="4" fontId="20" fillId="0" borderId="473" xfId="7" applyNumberFormat="1" applyFont="1" applyFill="1" applyBorder="1" applyAlignment="1" applyProtection="1">
      <alignment horizontal="center" vertical="center"/>
      <protection locked="0"/>
    </xf>
    <xf numFmtId="4" fontId="19" fillId="0" borderId="473" xfId="7" applyNumberFormat="1" applyFont="1" applyFill="1" applyBorder="1" applyAlignment="1" applyProtection="1">
      <alignment horizontal="center" vertical="center"/>
      <protection locked="0"/>
    </xf>
    <xf numFmtId="4" fontId="19" fillId="0" borderId="473" xfId="7" applyNumberFormat="1" applyFont="1" applyFill="1" applyBorder="1" applyAlignment="1" applyProtection="1">
      <alignment horizontal="left" vertical="center"/>
      <protection locked="0"/>
    </xf>
    <xf numFmtId="4" fontId="20" fillId="0" borderId="474" xfId="7" applyNumberFormat="1" applyFont="1" applyFill="1" applyBorder="1" applyAlignment="1" applyProtection="1">
      <alignment horizontal="center" vertical="center"/>
      <protection locked="0"/>
    </xf>
    <xf numFmtId="4" fontId="19" fillId="0" borderId="474" xfId="7" applyNumberFormat="1" applyFont="1" applyFill="1" applyBorder="1" applyAlignment="1" applyProtection="1">
      <alignment horizontal="center" vertical="center"/>
      <protection locked="0"/>
    </xf>
    <xf numFmtId="4" fontId="19" fillId="0" borderId="474" xfId="7" applyNumberFormat="1" applyFont="1" applyFill="1" applyBorder="1" applyAlignment="1" applyProtection="1">
      <alignment horizontal="left" vertical="center"/>
      <protection locked="0"/>
    </xf>
    <xf numFmtId="4" fontId="20" fillId="0" borderId="475" xfId="7" applyNumberFormat="1" applyFont="1" applyFill="1" applyBorder="1" applyAlignment="1" applyProtection="1">
      <alignment horizontal="center" vertical="center"/>
      <protection locked="0"/>
    </xf>
    <xf numFmtId="4" fontId="19" fillId="0" borderId="475" xfId="7" applyNumberFormat="1" applyFont="1" applyFill="1" applyBorder="1" applyAlignment="1" applyProtection="1">
      <alignment horizontal="center" vertical="center"/>
      <protection locked="0"/>
    </xf>
    <xf numFmtId="4" fontId="19" fillId="0" borderId="475" xfId="7" applyNumberFormat="1" applyFont="1" applyFill="1" applyBorder="1" applyAlignment="1" applyProtection="1">
      <alignment horizontal="left" vertical="center"/>
      <protection locked="0"/>
    </xf>
    <xf numFmtId="4" fontId="19" fillId="0" borderId="476" xfId="7" applyNumberFormat="1" applyFont="1" applyFill="1" applyBorder="1" applyAlignment="1" applyProtection="1">
      <alignment horizontal="center" vertical="center"/>
      <protection locked="0"/>
    </xf>
    <xf numFmtId="4" fontId="20" fillId="0" borderId="476" xfId="7" applyNumberFormat="1" applyFont="1" applyFill="1" applyBorder="1" applyAlignment="1" applyProtection="1">
      <alignment horizontal="center" vertical="center"/>
      <protection locked="0"/>
    </xf>
    <xf numFmtId="4" fontId="19" fillId="0" borderId="477" xfId="7" applyNumberFormat="1" applyFont="1" applyFill="1" applyBorder="1" applyAlignment="1" applyProtection="1">
      <alignment horizontal="center" vertical="center"/>
      <protection locked="0"/>
    </xf>
    <xf numFmtId="4" fontId="19" fillId="0" borderId="478" xfId="7" applyNumberFormat="1" applyFont="1" applyFill="1" applyBorder="1" applyAlignment="1" applyProtection="1">
      <alignment horizontal="center" vertical="center"/>
      <protection locked="0"/>
    </xf>
    <xf numFmtId="4" fontId="19" fillId="0" borderId="476" xfId="7" applyNumberFormat="1" applyFont="1" applyFill="1" applyBorder="1" applyAlignment="1" applyProtection="1">
      <alignment horizontal="left" vertical="center"/>
      <protection locked="0"/>
    </xf>
    <xf numFmtId="4" fontId="19" fillId="0" borderId="479" xfId="7" applyNumberFormat="1" applyFont="1" applyFill="1" applyBorder="1" applyAlignment="1" applyProtection="1">
      <alignment horizontal="center" vertical="center"/>
      <protection locked="0"/>
    </xf>
    <xf numFmtId="4" fontId="20" fillId="0" borderId="479" xfId="7" applyNumberFormat="1" applyFont="1" applyFill="1" applyBorder="1" applyAlignment="1" applyProtection="1">
      <alignment horizontal="center" vertical="center"/>
      <protection locked="0"/>
    </xf>
    <xf numFmtId="4" fontId="19" fillId="0" borderId="479" xfId="7" applyNumberFormat="1" applyFont="1" applyFill="1" applyBorder="1" applyAlignment="1" applyProtection="1">
      <alignment horizontal="left" vertical="center"/>
      <protection locked="0"/>
    </xf>
    <xf numFmtId="49" fontId="19" fillId="0" borderId="424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480" xfId="7" applyNumberFormat="1" applyFont="1" applyFill="1" applyBorder="1" applyAlignment="1" applyProtection="1">
      <alignment horizontal="center" vertical="center"/>
      <protection locked="0"/>
    </xf>
    <xf numFmtId="4" fontId="20" fillId="0" borderId="480" xfId="7" applyNumberFormat="1" applyFont="1" applyFill="1" applyBorder="1" applyAlignment="1" applyProtection="1">
      <alignment horizontal="center" vertical="center"/>
      <protection locked="0"/>
    </xf>
    <xf numFmtId="4" fontId="19" fillId="0" borderId="480" xfId="7" applyNumberFormat="1" applyFont="1" applyFill="1" applyBorder="1" applyAlignment="1" applyProtection="1">
      <alignment horizontal="left" vertical="center"/>
      <protection locked="0"/>
    </xf>
    <xf numFmtId="4" fontId="20" fillId="0" borderId="481" xfId="7" applyNumberFormat="1" applyFont="1" applyFill="1" applyBorder="1" applyAlignment="1" applyProtection="1">
      <alignment horizontal="center" vertical="center"/>
      <protection locked="0"/>
    </xf>
    <xf numFmtId="4" fontId="19" fillId="0" borderId="481" xfId="7" applyNumberFormat="1" applyFont="1" applyFill="1" applyBorder="1" applyAlignment="1" applyProtection="1">
      <alignment horizontal="center" vertical="center"/>
      <protection locked="0"/>
    </xf>
    <xf numFmtId="4" fontId="19" fillId="0" borderId="481" xfId="7" applyNumberFormat="1" applyFont="1" applyFill="1" applyBorder="1" applyAlignment="1" applyProtection="1">
      <alignment horizontal="left" vertical="center"/>
      <protection locked="0"/>
    </xf>
    <xf numFmtId="49" fontId="19" fillId="0" borderId="42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48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306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484" xfId="7" applyNumberFormat="1" applyFont="1" applyFill="1" applyBorder="1" applyAlignment="1" applyProtection="1">
      <alignment horizontal="center" vertical="center"/>
      <protection locked="0"/>
    </xf>
    <xf numFmtId="4" fontId="19" fillId="0" borderId="484" xfId="7" applyNumberFormat="1" applyFont="1" applyFill="1" applyBorder="1" applyAlignment="1" applyProtection="1">
      <alignment horizontal="center" vertical="center"/>
      <protection locked="0"/>
    </xf>
    <xf numFmtId="4" fontId="19" fillId="0" borderId="484" xfId="7" applyNumberFormat="1" applyFont="1" applyFill="1" applyBorder="1" applyAlignment="1" applyProtection="1">
      <alignment horizontal="left" vertical="center"/>
      <protection locked="0"/>
    </xf>
    <xf numFmtId="4" fontId="20" fillId="0" borderId="485" xfId="7" applyNumberFormat="1" applyFont="1" applyFill="1" applyBorder="1" applyAlignment="1" applyProtection="1">
      <alignment horizontal="center" vertical="center"/>
      <protection locked="0"/>
    </xf>
    <xf numFmtId="4" fontId="19" fillId="0" borderId="485" xfId="7" applyNumberFormat="1" applyFont="1" applyFill="1" applyBorder="1" applyAlignment="1" applyProtection="1">
      <alignment horizontal="center" vertical="center"/>
      <protection locked="0"/>
    </xf>
    <xf numFmtId="4" fontId="19" fillId="0" borderId="485" xfId="7" applyNumberFormat="1" applyFont="1" applyFill="1" applyBorder="1" applyAlignment="1" applyProtection="1">
      <alignment horizontal="left" vertical="center"/>
      <protection locked="0"/>
    </xf>
    <xf numFmtId="4" fontId="20" fillId="0" borderId="486" xfId="7" applyNumberFormat="1" applyFont="1" applyFill="1" applyBorder="1" applyAlignment="1" applyProtection="1">
      <alignment horizontal="center" vertical="center"/>
      <protection locked="0"/>
    </xf>
    <xf numFmtId="4" fontId="19" fillId="0" borderId="486" xfId="7" applyNumberFormat="1" applyFont="1" applyFill="1" applyBorder="1" applyAlignment="1" applyProtection="1">
      <alignment horizontal="center" vertical="center"/>
      <protection locked="0"/>
    </xf>
    <xf numFmtId="4" fontId="19" fillId="0" borderId="486" xfId="7" applyNumberFormat="1" applyFont="1" applyFill="1" applyBorder="1" applyAlignment="1" applyProtection="1">
      <alignment horizontal="left" vertical="center"/>
      <protection locked="0"/>
    </xf>
    <xf numFmtId="4" fontId="20" fillId="0" borderId="487" xfId="7" applyNumberFormat="1" applyFont="1" applyFill="1" applyBorder="1" applyAlignment="1" applyProtection="1">
      <alignment horizontal="center" vertical="center"/>
      <protection locked="0"/>
    </xf>
    <xf numFmtId="4" fontId="19" fillId="0" borderId="487" xfId="7" applyNumberFormat="1" applyFont="1" applyFill="1" applyBorder="1" applyAlignment="1" applyProtection="1">
      <alignment horizontal="center" vertical="center"/>
      <protection locked="0"/>
    </xf>
    <xf numFmtId="4" fontId="19" fillId="0" borderId="487" xfId="7" applyNumberFormat="1" applyFont="1" applyFill="1" applyBorder="1" applyAlignment="1" applyProtection="1">
      <alignment horizontal="left" vertical="center"/>
      <protection locked="0"/>
    </xf>
    <xf numFmtId="4" fontId="20" fillId="0" borderId="488" xfId="7" applyNumberFormat="1" applyFont="1" applyFill="1" applyBorder="1" applyAlignment="1" applyProtection="1">
      <alignment horizontal="center" vertical="center"/>
      <protection locked="0"/>
    </xf>
    <xf numFmtId="4" fontId="19" fillId="0" borderId="488" xfId="7" applyNumberFormat="1" applyFont="1" applyFill="1" applyBorder="1" applyAlignment="1" applyProtection="1">
      <alignment horizontal="center" vertical="center"/>
      <protection locked="0"/>
    </xf>
    <xf numFmtId="4" fontId="19" fillId="0" borderId="488" xfId="7" applyNumberFormat="1" applyFont="1" applyFill="1" applyBorder="1" applyAlignment="1" applyProtection="1">
      <alignment horizontal="left" vertical="center"/>
      <protection locked="0"/>
    </xf>
    <xf numFmtId="4" fontId="20" fillId="0" borderId="489" xfId="7" applyNumberFormat="1" applyFont="1" applyFill="1" applyBorder="1" applyAlignment="1" applyProtection="1">
      <alignment horizontal="center" vertical="center"/>
      <protection locked="0"/>
    </xf>
    <xf numFmtId="4" fontId="19" fillId="0" borderId="489" xfId="7" applyNumberFormat="1" applyFont="1" applyFill="1" applyBorder="1" applyAlignment="1" applyProtection="1">
      <alignment horizontal="center" vertical="center"/>
      <protection locked="0"/>
    </xf>
    <xf numFmtId="4" fontId="19" fillId="0" borderId="489" xfId="7" applyNumberFormat="1" applyFont="1" applyFill="1" applyBorder="1" applyAlignment="1" applyProtection="1">
      <alignment horizontal="left" vertical="center"/>
      <protection locked="0"/>
    </xf>
    <xf numFmtId="4" fontId="20" fillId="0" borderId="490" xfId="7" applyNumberFormat="1" applyFont="1" applyFill="1" applyBorder="1" applyAlignment="1" applyProtection="1">
      <alignment horizontal="center" vertical="center"/>
      <protection locked="0"/>
    </xf>
    <xf numFmtId="4" fontId="19" fillId="0" borderId="490" xfId="7" applyNumberFormat="1" applyFont="1" applyFill="1" applyBorder="1" applyAlignment="1" applyProtection="1">
      <alignment horizontal="center" vertical="center"/>
      <protection locked="0"/>
    </xf>
    <xf numFmtId="4" fontId="19" fillId="0" borderId="490" xfId="7" applyNumberFormat="1" applyFont="1" applyFill="1" applyBorder="1" applyAlignment="1" applyProtection="1">
      <alignment horizontal="left" vertical="center"/>
      <protection locked="0"/>
    </xf>
    <xf numFmtId="4" fontId="20" fillId="0" borderId="491" xfId="7" applyNumberFormat="1" applyFont="1" applyFill="1" applyBorder="1" applyAlignment="1" applyProtection="1">
      <alignment horizontal="center" vertical="center"/>
      <protection locked="0"/>
    </xf>
    <xf numFmtId="4" fontId="19" fillId="0" borderId="491" xfId="7" applyNumberFormat="1" applyFont="1" applyFill="1" applyBorder="1" applyAlignment="1" applyProtection="1">
      <alignment horizontal="center" vertical="center"/>
      <protection locked="0"/>
    </xf>
    <xf numFmtId="4" fontId="19" fillId="0" borderId="491" xfId="7" applyNumberFormat="1" applyFont="1" applyFill="1" applyBorder="1" applyAlignment="1" applyProtection="1">
      <alignment horizontal="left" vertical="center"/>
      <protection locked="0"/>
    </xf>
    <xf numFmtId="4" fontId="20" fillId="0" borderId="492" xfId="7" applyNumberFormat="1" applyFont="1" applyFill="1" applyBorder="1" applyAlignment="1" applyProtection="1">
      <alignment horizontal="center" vertical="center"/>
      <protection locked="0"/>
    </xf>
    <xf numFmtId="4" fontId="19" fillId="0" borderId="492" xfId="7" applyNumberFormat="1" applyFont="1" applyFill="1" applyBorder="1" applyAlignment="1" applyProtection="1">
      <alignment horizontal="center" vertical="center"/>
      <protection locked="0"/>
    </xf>
    <xf numFmtId="4" fontId="19" fillId="0" borderId="492" xfId="7" applyNumberFormat="1" applyFont="1" applyFill="1" applyBorder="1" applyAlignment="1" applyProtection="1">
      <alignment horizontal="left" vertical="center"/>
      <protection locked="0"/>
    </xf>
    <xf numFmtId="49" fontId="19" fillId="15" borderId="493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494" xfId="7" applyNumberFormat="1" applyFont="1" applyFill="1" applyBorder="1" applyAlignment="1" applyProtection="1">
      <alignment horizontal="center" vertical="center"/>
      <protection locked="0"/>
    </xf>
    <xf numFmtId="4" fontId="19" fillId="0" borderId="494" xfId="7" applyNumberFormat="1" applyFont="1" applyFill="1" applyBorder="1" applyAlignment="1" applyProtection="1">
      <alignment horizontal="center" vertical="center"/>
      <protection locked="0"/>
    </xf>
    <xf numFmtId="4" fontId="19" fillId="0" borderId="494" xfId="7" applyNumberFormat="1" applyFont="1" applyFill="1" applyBorder="1" applyAlignment="1" applyProtection="1">
      <alignment horizontal="left" vertical="center"/>
      <protection locked="0"/>
    </xf>
    <xf numFmtId="4" fontId="20" fillId="0" borderId="495" xfId="7" applyNumberFormat="1" applyFont="1" applyFill="1" applyBorder="1" applyAlignment="1" applyProtection="1">
      <alignment horizontal="center" vertical="center"/>
      <protection locked="0"/>
    </xf>
    <xf numFmtId="4" fontId="19" fillId="0" borderId="495" xfId="7" applyNumberFormat="1" applyFont="1" applyFill="1" applyBorder="1" applyAlignment="1" applyProtection="1">
      <alignment horizontal="center" vertical="center"/>
      <protection locked="0"/>
    </xf>
    <xf numFmtId="4" fontId="19" fillId="0" borderId="495" xfId="7" applyNumberFormat="1" applyFont="1" applyFill="1" applyBorder="1" applyAlignment="1" applyProtection="1">
      <alignment horizontal="left" vertical="center"/>
      <protection locked="0"/>
    </xf>
    <xf numFmtId="4" fontId="20" fillId="0" borderId="496" xfId="7" applyNumberFormat="1" applyFont="1" applyFill="1" applyBorder="1" applyAlignment="1" applyProtection="1">
      <alignment horizontal="center" vertical="center"/>
      <protection locked="0"/>
    </xf>
    <xf numFmtId="4" fontId="19" fillId="0" borderId="496" xfId="7" applyNumberFormat="1" applyFont="1" applyFill="1" applyBorder="1" applyAlignment="1" applyProtection="1">
      <alignment horizontal="center" vertical="center"/>
      <protection locked="0"/>
    </xf>
    <xf numFmtId="4" fontId="19" fillId="0" borderId="496" xfId="7" applyNumberFormat="1" applyFont="1" applyFill="1" applyBorder="1" applyAlignment="1" applyProtection="1">
      <alignment horizontal="left" vertical="center"/>
      <protection locked="0"/>
    </xf>
    <xf numFmtId="4" fontId="20" fillId="0" borderId="497" xfId="7" applyNumberFormat="1" applyFont="1" applyFill="1" applyBorder="1" applyAlignment="1" applyProtection="1">
      <alignment horizontal="center" vertical="center"/>
      <protection locked="0"/>
    </xf>
    <xf numFmtId="4" fontId="19" fillId="0" borderId="497" xfId="7" applyNumberFormat="1" applyFont="1" applyFill="1" applyBorder="1" applyAlignment="1" applyProtection="1">
      <alignment horizontal="center" vertical="center"/>
      <protection locked="0"/>
    </xf>
    <xf numFmtId="4" fontId="19" fillId="0" borderId="497" xfId="7" applyNumberFormat="1" applyFont="1" applyFill="1" applyBorder="1" applyAlignment="1" applyProtection="1">
      <alignment horizontal="left" vertical="center"/>
      <protection locked="0"/>
    </xf>
    <xf numFmtId="4" fontId="20" fillId="0" borderId="498" xfId="7" applyNumberFormat="1" applyFont="1" applyFill="1" applyBorder="1" applyAlignment="1" applyProtection="1">
      <alignment horizontal="center" vertical="center"/>
      <protection locked="0"/>
    </xf>
    <xf numFmtId="4" fontId="19" fillId="0" borderId="498" xfId="7" applyNumberFormat="1" applyFont="1" applyFill="1" applyBorder="1" applyAlignment="1" applyProtection="1">
      <alignment horizontal="center" vertical="center"/>
      <protection locked="0"/>
    </xf>
    <xf numFmtId="4" fontId="19" fillId="0" borderId="498" xfId="7" applyNumberFormat="1" applyFont="1" applyFill="1" applyBorder="1" applyAlignment="1" applyProtection="1">
      <alignment horizontal="left" vertical="center"/>
      <protection locked="0"/>
    </xf>
    <xf numFmtId="4" fontId="22" fillId="0" borderId="140" xfId="7" applyNumberFormat="1" applyFont="1" applyFill="1" applyBorder="1" applyAlignment="1" applyProtection="1">
      <alignment vertical="center"/>
      <protection locked="0"/>
    </xf>
    <xf numFmtId="4" fontId="20" fillId="0" borderId="499" xfId="7" applyNumberFormat="1" applyFont="1" applyFill="1" applyBorder="1" applyAlignment="1" applyProtection="1">
      <alignment horizontal="center" vertical="center"/>
      <protection locked="0"/>
    </xf>
    <xf numFmtId="4" fontId="19" fillId="0" borderId="499" xfId="7" applyNumberFormat="1" applyFont="1" applyFill="1" applyBorder="1" applyAlignment="1" applyProtection="1">
      <alignment horizontal="center" vertical="center"/>
      <protection locked="0"/>
    </xf>
    <xf numFmtId="4" fontId="19" fillId="0" borderId="499" xfId="7" applyNumberFormat="1" applyFont="1" applyFill="1" applyBorder="1" applyAlignment="1" applyProtection="1">
      <alignment horizontal="left" vertical="center"/>
      <protection locked="0"/>
    </xf>
    <xf numFmtId="4" fontId="20" fillId="0" borderId="500" xfId="7" applyNumberFormat="1" applyFont="1" applyFill="1" applyBorder="1" applyAlignment="1" applyProtection="1">
      <alignment horizontal="center" vertical="center"/>
      <protection locked="0"/>
    </xf>
    <xf numFmtId="4" fontId="19" fillId="0" borderId="500" xfId="7" applyNumberFormat="1" applyFont="1" applyFill="1" applyBorder="1" applyAlignment="1" applyProtection="1">
      <alignment horizontal="center" vertical="center"/>
      <protection locked="0"/>
    </xf>
    <xf numFmtId="4" fontId="19" fillId="0" borderId="500" xfId="7" applyNumberFormat="1" applyFont="1" applyFill="1" applyBorder="1" applyAlignment="1" applyProtection="1">
      <alignment horizontal="left" vertical="center"/>
      <protection locked="0"/>
    </xf>
    <xf numFmtId="4" fontId="20" fillId="0" borderId="501" xfId="7" applyNumberFormat="1" applyFont="1" applyFill="1" applyBorder="1" applyAlignment="1" applyProtection="1">
      <alignment horizontal="center" vertical="center"/>
      <protection locked="0"/>
    </xf>
    <xf numFmtId="4" fontId="19" fillId="0" borderId="501" xfId="7" applyNumberFormat="1" applyFont="1" applyFill="1" applyBorder="1" applyAlignment="1" applyProtection="1">
      <alignment horizontal="center" vertical="center"/>
      <protection locked="0"/>
    </xf>
    <xf numFmtId="4" fontId="19" fillId="0" borderId="501" xfId="7" applyNumberFormat="1" applyFont="1" applyFill="1" applyBorder="1" applyAlignment="1" applyProtection="1">
      <alignment horizontal="left" vertical="center"/>
      <protection locked="0"/>
    </xf>
    <xf numFmtId="4" fontId="19" fillId="0" borderId="140" xfId="7" applyNumberFormat="1" applyFont="1" applyFill="1" applyBorder="1" applyAlignment="1" applyProtection="1">
      <alignment vertical="center"/>
      <protection locked="0"/>
    </xf>
    <xf numFmtId="4" fontId="20" fillId="0" borderId="502" xfId="7" applyNumberFormat="1" applyFont="1" applyFill="1" applyBorder="1" applyAlignment="1" applyProtection="1">
      <alignment horizontal="center" vertical="center"/>
      <protection locked="0"/>
    </xf>
    <xf numFmtId="4" fontId="19" fillId="0" borderId="502" xfId="7" applyNumberFormat="1" applyFont="1" applyFill="1" applyBorder="1" applyAlignment="1" applyProtection="1">
      <alignment horizontal="center" vertical="center"/>
      <protection locked="0"/>
    </xf>
    <xf numFmtId="4" fontId="19" fillId="0" borderId="502" xfId="7" applyNumberFormat="1" applyFont="1" applyFill="1" applyBorder="1" applyAlignment="1" applyProtection="1">
      <alignment horizontal="left" vertical="center"/>
      <protection locked="0"/>
    </xf>
    <xf numFmtId="4" fontId="19" fillId="0" borderId="503" xfId="7" applyNumberFormat="1" applyFont="1" applyFill="1" applyBorder="1" applyAlignment="1" applyProtection="1">
      <alignment horizontal="center" vertical="center"/>
      <protection locked="0"/>
    </xf>
    <xf numFmtId="4" fontId="19" fillId="0" borderId="504" xfId="7" applyNumberFormat="1" applyFont="1" applyFill="1" applyBorder="1" applyAlignment="1" applyProtection="1">
      <alignment horizontal="center" vertical="center"/>
      <protection locked="0"/>
    </xf>
    <xf numFmtId="4" fontId="19" fillId="0" borderId="505" xfId="7" applyNumberFormat="1" applyFont="1" applyFill="1" applyBorder="1" applyAlignment="1" applyProtection="1">
      <alignment horizontal="center" vertical="center"/>
      <protection locked="0"/>
    </xf>
    <xf numFmtId="4" fontId="19" fillId="0" borderId="506" xfId="7" applyNumberFormat="1" applyFont="1" applyFill="1" applyBorder="1" applyAlignment="1" applyProtection="1">
      <alignment horizontal="center" vertical="center"/>
      <protection locked="0"/>
    </xf>
    <xf numFmtId="4" fontId="20" fillId="0" borderId="507" xfId="7" applyNumberFormat="1" applyFont="1" applyFill="1" applyBorder="1" applyAlignment="1" applyProtection="1">
      <alignment horizontal="center" vertical="center"/>
      <protection locked="0"/>
    </xf>
    <xf numFmtId="4" fontId="19" fillId="0" borderId="507" xfId="7" applyNumberFormat="1" applyFont="1" applyFill="1" applyBorder="1" applyAlignment="1" applyProtection="1">
      <alignment horizontal="center" vertical="center"/>
      <protection locked="0"/>
    </xf>
    <xf numFmtId="4" fontId="19" fillId="0" borderId="507" xfId="7" applyNumberFormat="1" applyFont="1" applyFill="1" applyBorder="1" applyAlignment="1" applyProtection="1">
      <alignment horizontal="left" vertical="center"/>
      <protection locked="0"/>
    </xf>
    <xf numFmtId="4" fontId="20" fillId="0" borderId="508" xfId="7" applyNumberFormat="1" applyFont="1" applyFill="1" applyBorder="1" applyAlignment="1" applyProtection="1">
      <alignment horizontal="center" vertical="center"/>
      <protection locked="0"/>
    </xf>
    <xf numFmtId="4" fontId="19" fillId="0" borderId="508" xfId="7" applyNumberFormat="1" applyFont="1" applyFill="1" applyBorder="1" applyAlignment="1" applyProtection="1">
      <alignment horizontal="center" vertical="center"/>
      <protection locked="0"/>
    </xf>
    <xf numFmtId="4" fontId="19" fillId="0" borderId="508" xfId="7" applyNumberFormat="1" applyFont="1" applyFill="1" applyBorder="1" applyAlignment="1" applyProtection="1">
      <alignment horizontal="left" vertical="center"/>
      <protection locked="0"/>
    </xf>
    <xf numFmtId="4" fontId="20" fillId="0" borderId="509" xfId="7" applyNumberFormat="1" applyFont="1" applyFill="1" applyBorder="1" applyAlignment="1" applyProtection="1">
      <alignment horizontal="center" vertical="center"/>
      <protection locked="0"/>
    </xf>
    <xf numFmtId="4" fontId="19" fillId="0" borderId="509" xfId="7" applyNumberFormat="1" applyFont="1" applyFill="1" applyBorder="1" applyAlignment="1" applyProtection="1">
      <alignment horizontal="center" vertical="center"/>
      <protection locked="0"/>
    </xf>
    <xf numFmtId="4" fontId="19" fillId="0" borderId="509" xfId="7" applyNumberFormat="1" applyFont="1" applyFill="1" applyBorder="1" applyAlignment="1" applyProtection="1">
      <alignment horizontal="left" vertical="center"/>
      <protection locked="0"/>
    </xf>
    <xf numFmtId="4" fontId="20" fillId="0" borderId="510" xfId="7" applyNumberFormat="1" applyFont="1" applyFill="1" applyBorder="1" applyAlignment="1" applyProtection="1">
      <alignment horizontal="center" vertical="center"/>
      <protection locked="0"/>
    </xf>
    <xf numFmtId="4" fontId="19" fillId="0" borderId="510" xfId="7" applyNumberFormat="1" applyFont="1" applyFill="1" applyBorder="1" applyAlignment="1" applyProtection="1">
      <alignment horizontal="center" vertical="center"/>
      <protection locked="0"/>
    </xf>
    <xf numFmtId="4" fontId="19" fillId="0" borderId="510" xfId="7" applyNumberFormat="1" applyFont="1" applyFill="1" applyBorder="1" applyAlignment="1" applyProtection="1">
      <alignment horizontal="left" vertical="center"/>
      <protection locked="0"/>
    </xf>
    <xf numFmtId="4" fontId="19" fillId="0" borderId="140" xfId="8" applyNumberFormat="1" applyFont="1" applyBorder="1" applyAlignment="1">
      <alignment vertical="center" wrapText="1"/>
    </xf>
    <xf numFmtId="4" fontId="20" fillId="0" borderId="511" xfId="7" applyNumberFormat="1" applyFont="1" applyFill="1" applyBorder="1" applyAlignment="1" applyProtection="1">
      <alignment horizontal="center" vertical="center"/>
      <protection locked="0"/>
    </xf>
    <xf numFmtId="4" fontId="19" fillId="0" borderId="511" xfId="7" applyNumberFormat="1" applyFont="1" applyFill="1" applyBorder="1" applyAlignment="1" applyProtection="1">
      <alignment horizontal="center" vertical="center"/>
      <protection locked="0"/>
    </xf>
    <xf numFmtId="4" fontId="19" fillId="0" borderId="511" xfId="7" applyNumberFormat="1" applyFont="1" applyFill="1" applyBorder="1" applyAlignment="1" applyProtection="1">
      <alignment horizontal="left" vertical="center"/>
      <protection locked="0"/>
    </xf>
    <xf numFmtId="4" fontId="20" fillId="0" borderId="512" xfId="7" applyNumberFormat="1" applyFont="1" applyFill="1" applyBorder="1" applyAlignment="1" applyProtection="1">
      <alignment horizontal="center" vertical="center"/>
      <protection locked="0"/>
    </xf>
    <xf numFmtId="4" fontId="19" fillId="0" borderId="512" xfId="7" applyNumberFormat="1" applyFont="1" applyFill="1" applyBorder="1" applyAlignment="1" applyProtection="1">
      <alignment horizontal="center" vertical="center"/>
      <protection locked="0"/>
    </xf>
    <xf numFmtId="4" fontId="19" fillId="0" borderId="512" xfId="7" applyNumberFormat="1" applyFont="1" applyFill="1" applyBorder="1" applyAlignment="1" applyProtection="1">
      <alignment horizontal="left" vertical="center"/>
      <protection locked="0"/>
    </xf>
    <xf numFmtId="4" fontId="20" fillId="0" borderId="513" xfId="7" applyNumberFormat="1" applyFont="1" applyFill="1" applyBorder="1" applyAlignment="1" applyProtection="1">
      <alignment horizontal="center" vertical="center"/>
      <protection locked="0"/>
    </xf>
    <xf numFmtId="4" fontId="19" fillId="0" borderId="513" xfId="7" applyNumberFormat="1" applyFont="1" applyFill="1" applyBorder="1" applyAlignment="1" applyProtection="1">
      <alignment horizontal="center" vertical="center"/>
      <protection locked="0"/>
    </xf>
    <xf numFmtId="4" fontId="19" fillId="0" borderId="513" xfId="7" applyNumberFormat="1" applyFont="1" applyFill="1" applyBorder="1" applyAlignment="1" applyProtection="1">
      <alignment horizontal="left" vertical="center"/>
      <protection locked="0"/>
    </xf>
    <xf numFmtId="4" fontId="20" fillId="0" borderId="514" xfId="7" applyNumberFormat="1" applyFont="1" applyFill="1" applyBorder="1" applyAlignment="1" applyProtection="1">
      <alignment horizontal="center" vertical="center"/>
      <protection locked="0"/>
    </xf>
    <xf numFmtId="4" fontId="19" fillId="0" borderId="514" xfId="7" applyNumberFormat="1" applyFont="1" applyFill="1" applyBorder="1" applyAlignment="1" applyProtection="1">
      <alignment horizontal="center" vertical="center"/>
      <protection locked="0"/>
    </xf>
    <xf numFmtId="4" fontId="19" fillId="0" borderId="514" xfId="7" applyNumberFormat="1" applyFont="1" applyFill="1" applyBorder="1" applyAlignment="1" applyProtection="1">
      <alignment horizontal="left" vertical="center"/>
      <protection locked="0"/>
    </xf>
    <xf numFmtId="4" fontId="20" fillId="0" borderId="515" xfId="7" applyNumberFormat="1" applyFont="1" applyFill="1" applyBorder="1" applyAlignment="1" applyProtection="1">
      <alignment horizontal="center" vertical="center"/>
      <protection locked="0"/>
    </xf>
    <xf numFmtId="4" fontId="19" fillId="0" borderId="515" xfId="7" applyNumberFormat="1" applyFont="1" applyFill="1" applyBorder="1" applyAlignment="1" applyProtection="1">
      <alignment horizontal="center" vertical="center"/>
      <protection locked="0"/>
    </xf>
    <xf numFmtId="4" fontId="19" fillId="0" borderId="515" xfId="7" applyNumberFormat="1" applyFont="1" applyFill="1" applyBorder="1" applyAlignment="1" applyProtection="1">
      <alignment horizontal="left" vertical="center"/>
      <protection locked="0"/>
    </xf>
    <xf numFmtId="4" fontId="20" fillId="0" borderId="516" xfId="7" applyNumberFormat="1" applyFont="1" applyFill="1" applyBorder="1" applyAlignment="1" applyProtection="1">
      <alignment horizontal="center" vertical="center"/>
      <protection locked="0"/>
    </xf>
    <xf numFmtId="4" fontId="19" fillId="0" borderId="516" xfId="7" applyNumberFormat="1" applyFont="1" applyFill="1" applyBorder="1" applyAlignment="1" applyProtection="1">
      <alignment horizontal="center" vertical="center"/>
      <protection locked="0"/>
    </xf>
    <xf numFmtId="4" fontId="19" fillId="0" borderId="516" xfId="7" applyNumberFormat="1" applyFont="1" applyFill="1" applyBorder="1" applyAlignment="1" applyProtection="1">
      <alignment horizontal="left" vertical="center"/>
      <protection locked="0"/>
    </xf>
    <xf numFmtId="4" fontId="20" fillId="0" borderId="517" xfId="7" applyNumberFormat="1" applyFont="1" applyFill="1" applyBorder="1" applyAlignment="1" applyProtection="1">
      <alignment horizontal="center" vertical="center"/>
      <protection locked="0"/>
    </xf>
    <xf numFmtId="4" fontId="19" fillId="0" borderId="517" xfId="7" applyNumberFormat="1" applyFont="1" applyFill="1" applyBorder="1" applyAlignment="1" applyProtection="1">
      <alignment horizontal="center" vertical="center"/>
      <protection locked="0"/>
    </xf>
    <xf numFmtId="4" fontId="19" fillId="0" borderId="517" xfId="7" applyNumberFormat="1" applyFont="1" applyFill="1" applyBorder="1" applyAlignment="1" applyProtection="1">
      <alignment horizontal="left" vertical="center"/>
      <protection locked="0"/>
    </xf>
    <xf numFmtId="4" fontId="20" fillId="0" borderId="518" xfId="7" applyNumberFormat="1" applyFont="1" applyFill="1" applyBorder="1" applyAlignment="1" applyProtection="1">
      <alignment horizontal="center" vertical="center"/>
      <protection locked="0"/>
    </xf>
    <xf numFmtId="4" fontId="19" fillId="0" borderId="518" xfId="7" applyNumberFormat="1" applyFont="1" applyFill="1" applyBorder="1" applyAlignment="1" applyProtection="1">
      <alignment horizontal="center" vertical="center"/>
      <protection locked="0"/>
    </xf>
    <xf numFmtId="4" fontId="19" fillId="0" borderId="518" xfId="7" applyNumberFormat="1" applyFont="1" applyFill="1" applyBorder="1" applyAlignment="1" applyProtection="1">
      <alignment horizontal="left" vertical="center"/>
      <protection locked="0"/>
    </xf>
    <xf numFmtId="4" fontId="20" fillId="0" borderId="519" xfId="7" applyNumberFormat="1" applyFont="1" applyFill="1" applyBorder="1" applyAlignment="1" applyProtection="1">
      <alignment horizontal="center" vertical="center"/>
      <protection locked="0"/>
    </xf>
    <xf numFmtId="4" fontId="19" fillId="0" borderId="519" xfId="7" applyNumberFormat="1" applyFont="1" applyFill="1" applyBorder="1" applyAlignment="1" applyProtection="1">
      <alignment horizontal="center" vertical="center"/>
      <protection locked="0"/>
    </xf>
    <xf numFmtId="4" fontId="19" fillId="0" borderId="519" xfId="7" applyNumberFormat="1" applyFont="1" applyFill="1" applyBorder="1" applyAlignment="1" applyProtection="1">
      <alignment horizontal="left" vertical="center"/>
      <protection locked="0"/>
    </xf>
    <xf numFmtId="4" fontId="20" fillId="0" borderId="520" xfId="7" applyNumberFormat="1" applyFont="1" applyFill="1" applyBorder="1" applyAlignment="1" applyProtection="1">
      <alignment horizontal="center" vertical="center"/>
      <protection locked="0"/>
    </xf>
    <xf numFmtId="4" fontId="19" fillId="0" borderId="520" xfId="7" applyNumberFormat="1" applyFont="1" applyFill="1" applyBorder="1" applyAlignment="1" applyProtection="1">
      <alignment horizontal="center" vertical="center"/>
      <protection locked="0"/>
    </xf>
    <xf numFmtId="4" fontId="19" fillId="0" borderId="520" xfId="7" applyNumberFormat="1" applyFont="1" applyFill="1" applyBorder="1" applyAlignment="1" applyProtection="1">
      <alignment horizontal="left" vertical="center"/>
      <protection locked="0"/>
    </xf>
    <xf numFmtId="4" fontId="20" fillId="0" borderId="521" xfId="7" applyNumberFormat="1" applyFont="1" applyFill="1" applyBorder="1" applyAlignment="1" applyProtection="1">
      <alignment horizontal="center" vertical="center"/>
      <protection locked="0"/>
    </xf>
    <xf numFmtId="4" fontId="19" fillId="0" borderId="521" xfId="7" applyNumberFormat="1" applyFont="1" applyFill="1" applyBorder="1" applyAlignment="1" applyProtection="1">
      <alignment horizontal="center" vertical="center"/>
      <protection locked="0"/>
    </xf>
    <xf numFmtId="4" fontId="19" fillId="0" borderId="521" xfId="7" applyNumberFormat="1" applyFont="1" applyFill="1" applyBorder="1" applyAlignment="1" applyProtection="1">
      <alignment horizontal="left" vertical="center"/>
      <protection locked="0"/>
    </xf>
    <xf numFmtId="4" fontId="20" fillId="0" borderId="522" xfId="7" applyNumberFormat="1" applyFont="1" applyFill="1" applyBorder="1" applyAlignment="1" applyProtection="1">
      <alignment horizontal="center" vertical="center"/>
      <protection locked="0"/>
    </xf>
    <xf numFmtId="4" fontId="19" fillId="0" borderId="522" xfId="7" applyNumberFormat="1" applyFont="1" applyFill="1" applyBorder="1" applyAlignment="1" applyProtection="1">
      <alignment horizontal="center" vertical="center"/>
      <protection locked="0"/>
    </xf>
    <xf numFmtId="4" fontId="19" fillId="0" borderId="522" xfId="7" applyNumberFormat="1" applyFont="1" applyFill="1" applyBorder="1" applyAlignment="1" applyProtection="1">
      <alignment horizontal="left" vertical="center"/>
      <protection locked="0"/>
    </xf>
    <xf numFmtId="4" fontId="20" fillId="0" borderId="523" xfId="7" applyNumberFormat="1" applyFont="1" applyFill="1" applyBorder="1" applyAlignment="1" applyProtection="1">
      <alignment horizontal="center" vertical="center"/>
      <protection locked="0"/>
    </xf>
    <xf numFmtId="4" fontId="19" fillId="0" borderId="523" xfId="7" applyNumberFormat="1" applyFont="1" applyFill="1" applyBorder="1" applyAlignment="1" applyProtection="1">
      <alignment horizontal="center" vertical="center"/>
      <protection locked="0"/>
    </xf>
    <xf numFmtId="4" fontId="19" fillId="0" borderId="523" xfId="7" applyNumberFormat="1" applyFont="1" applyFill="1" applyBorder="1" applyAlignment="1" applyProtection="1">
      <alignment horizontal="left" vertical="center"/>
      <protection locked="0"/>
    </xf>
    <xf numFmtId="4" fontId="20" fillId="0" borderId="524" xfId="7" applyNumberFormat="1" applyFont="1" applyFill="1" applyBorder="1" applyAlignment="1" applyProtection="1">
      <alignment horizontal="center" vertical="center"/>
      <protection locked="0"/>
    </xf>
    <xf numFmtId="4" fontId="19" fillId="0" borderId="524" xfId="7" applyNumberFormat="1" applyFont="1" applyFill="1" applyBorder="1" applyAlignment="1" applyProtection="1">
      <alignment horizontal="center" vertical="center"/>
      <protection locked="0"/>
    </xf>
    <xf numFmtId="4" fontId="19" fillId="0" borderId="524" xfId="7" applyNumberFormat="1" applyFont="1" applyFill="1" applyBorder="1" applyAlignment="1" applyProtection="1">
      <alignment horizontal="left" vertical="center"/>
      <protection locked="0"/>
    </xf>
    <xf numFmtId="4" fontId="20" fillId="0" borderId="525" xfId="7" applyNumberFormat="1" applyFont="1" applyFill="1" applyBorder="1" applyAlignment="1" applyProtection="1">
      <alignment horizontal="center" vertical="center"/>
      <protection locked="0"/>
    </xf>
    <xf numFmtId="4" fontId="19" fillId="0" borderId="525" xfId="7" applyNumberFormat="1" applyFont="1" applyFill="1" applyBorder="1" applyAlignment="1" applyProtection="1">
      <alignment horizontal="center" vertical="center"/>
      <protection locked="0"/>
    </xf>
    <xf numFmtId="4" fontId="19" fillId="0" borderId="525" xfId="7" applyNumberFormat="1" applyFont="1" applyFill="1" applyBorder="1" applyAlignment="1" applyProtection="1">
      <alignment horizontal="left" vertical="center"/>
      <protection locked="0"/>
    </xf>
    <xf numFmtId="4" fontId="20" fillId="0" borderId="526" xfId="7" applyNumberFormat="1" applyFont="1" applyFill="1" applyBorder="1" applyAlignment="1" applyProtection="1">
      <alignment horizontal="center" vertical="center"/>
      <protection locked="0"/>
    </xf>
    <xf numFmtId="4" fontId="19" fillId="0" borderId="526" xfId="7" applyNumberFormat="1" applyFont="1" applyFill="1" applyBorder="1" applyAlignment="1" applyProtection="1">
      <alignment horizontal="center" vertical="center"/>
      <protection locked="0"/>
    </xf>
    <xf numFmtId="4" fontId="19" fillId="0" borderId="526" xfId="7" applyNumberFormat="1" applyFont="1" applyFill="1" applyBorder="1" applyAlignment="1" applyProtection="1">
      <alignment horizontal="left" vertical="center"/>
      <protection locked="0"/>
    </xf>
    <xf numFmtId="4" fontId="20" fillId="0" borderId="527" xfId="7" applyNumberFormat="1" applyFont="1" applyFill="1" applyBorder="1" applyAlignment="1" applyProtection="1">
      <alignment horizontal="center" vertical="center"/>
      <protection locked="0"/>
    </xf>
    <xf numFmtId="4" fontId="19" fillId="0" borderId="527" xfId="7" applyNumberFormat="1" applyFont="1" applyFill="1" applyBorder="1" applyAlignment="1" applyProtection="1">
      <alignment horizontal="center" vertical="center"/>
      <protection locked="0"/>
    </xf>
    <xf numFmtId="4" fontId="19" fillId="0" borderId="527" xfId="7" applyNumberFormat="1" applyFont="1" applyFill="1" applyBorder="1" applyAlignment="1" applyProtection="1">
      <alignment horizontal="left" vertical="center"/>
      <protection locked="0"/>
    </xf>
    <xf numFmtId="4" fontId="20" fillId="0" borderId="528" xfId="7" applyNumberFormat="1" applyFont="1" applyFill="1" applyBorder="1" applyAlignment="1" applyProtection="1">
      <alignment horizontal="center" vertical="center"/>
      <protection locked="0"/>
    </xf>
    <xf numFmtId="4" fontId="19" fillId="0" borderId="528" xfId="7" applyNumberFormat="1" applyFont="1" applyFill="1" applyBorder="1" applyAlignment="1" applyProtection="1">
      <alignment horizontal="center" vertical="center"/>
      <protection locked="0"/>
    </xf>
    <xf numFmtId="4" fontId="19" fillId="0" borderId="528" xfId="7" applyNumberFormat="1" applyFont="1" applyFill="1" applyBorder="1" applyAlignment="1" applyProtection="1">
      <alignment horizontal="left" vertical="center"/>
      <protection locked="0"/>
    </xf>
    <xf numFmtId="4" fontId="20" fillId="0" borderId="529" xfId="7" applyNumberFormat="1" applyFont="1" applyFill="1" applyBorder="1" applyAlignment="1" applyProtection="1">
      <alignment horizontal="center" vertical="center"/>
      <protection locked="0"/>
    </xf>
    <xf numFmtId="4" fontId="19" fillId="0" borderId="529" xfId="7" applyNumberFormat="1" applyFont="1" applyFill="1" applyBorder="1" applyAlignment="1" applyProtection="1">
      <alignment horizontal="center" vertical="center"/>
      <protection locked="0"/>
    </xf>
    <xf numFmtId="4" fontId="19" fillId="0" borderId="529" xfId="7" applyNumberFormat="1" applyFont="1" applyFill="1" applyBorder="1" applyAlignment="1" applyProtection="1">
      <alignment horizontal="left" vertical="center"/>
      <protection locked="0"/>
    </xf>
    <xf numFmtId="4" fontId="20" fillId="0" borderId="530" xfId="7" applyNumberFormat="1" applyFont="1" applyFill="1" applyBorder="1" applyAlignment="1" applyProtection="1">
      <alignment horizontal="center" vertical="center"/>
      <protection locked="0"/>
    </xf>
    <xf numFmtId="4" fontId="19" fillId="0" borderId="530" xfId="7" applyNumberFormat="1" applyFont="1" applyFill="1" applyBorder="1" applyAlignment="1" applyProtection="1">
      <alignment horizontal="center" vertical="center"/>
      <protection locked="0"/>
    </xf>
    <xf numFmtId="4" fontId="19" fillId="0" borderId="530" xfId="7" applyNumberFormat="1" applyFont="1" applyFill="1" applyBorder="1" applyAlignment="1" applyProtection="1">
      <alignment horizontal="left" vertical="center"/>
      <protection locked="0"/>
    </xf>
    <xf numFmtId="4" fontId="20" fillId="0" borderId="531" xfId="7" applyNumberFormat="1" applyFont="1" applyFill="1" applyBorder="1" applyAlignment="1" applyProtection="1">
      <alignment horizontal="center" vertical="center"/>
      <protection locked="0"/>
    </xf>
    <xf numFmtId="4" fontId="19" fillId="0" borderId="531" xfId="7" applyNumberFormat="1" applyFont="1" applyFill="1" applyBorder="1" applyAlignment="1" applyProtection="1">
      <alignment horizontal="center" vertical="center"/>
      <protection locked="0"/>
    </xf>
    <xf numFmtId="4" fontId="19" fillId="0" borderId="531" xfId="7" applyNumberFormat="1" applyFont="1" applyFill="1" applyBorder="1" applyAlignment="1" applyProtection="1">
      <alignment horizontal="left" vertical="center"/>
      <protection locked="0"/>
    </xf>
    <xf numFmtId="4" fontId="20" fillId="0" borderId="532" xfId="7" applyNumberFormat="1" applyFont="1" applyFill="1" applyBorder="1" applyAlignment="1" applyProtection="1">
      <alignment horizontal="center" vertical="center"/>
      <protection locked="0"/>
    </xf>
    <xf numFmtId="4" fontId="19" fillId="0" borderId="532" xfId="7" applyNumberFormat="1" applyFont="1" applyFill="1" applyBorder="1" applyAlignment="1" applyProtection="1">
      <alignment horizontal="center" vertical="center"/>
      <protection locked="0"/>
    </xf>
    <xf numFmtId="4" fontId="19" fillId="0" borderId="532" xfId="7" applyNumberFormat="1" applyFont="1" applyFill="1" applyBorder="1" applyAlignment="1" applyProtection="1">
      <alignment horizontal="left" vertical="center"/>
      <protection locked="0"/>
    </xf>
    <xf numFmtId="4" fontId="20" fillId="0" borderId="533" xfId="7" applyNumberFormat="1" applyFont="1" applyFill="1" applyBorder="1" applyAlignment="1" applyProtection="1">
      <alignment horizontal="center" vertical="center"/>
      <protection locked="0"/>
    </xf>
    <xf numFmtId="4" fontId="19" fillId="0" borderId="533" xfId="7" applyNumberFormat="1" applyFont="1" applyFill="1" applyBorder="1" applyAlignment="1" applyProtection="1">
      <alignment horizontal="center" vertical="center"/>
      <protection locked="0"/>
    </xf>
    <xf numFmtId="4" fontId="19" fillId="0" borderId="533" xfId="7" applyNumberFormat="1" applyFont="1" applyFill="1" applyBorder="1" applyAlignment="1" applyProtection="1">
      <alignment horizontal="left" vertical="center"/>
      <protection locked="0"/>
    </xf>
    <xf numFmtId="4" fontId="20" fillId="0" borderId="534" xfId="7" applyNumberFormat="1" applyFont="1" applyFill="1" applyBorder="1" applyAlignment="1" applyProtection="1">
      <alignment horizontal="center" vertical="center"/>
      <protection locked="0"/>
    </xf>
    <xf numFmtId="4" fontId="19" fillId="0" borderId="534" xfId="7" applyNumberFormat="1" applyFont="1" applyFill="1" applyBorder="1" applyAlignment="1" applyProtection="1">
      <alignment horizontal="center" vertical="center"/>
      <protection locked="0"/>
    </xf>
    <xf numFmtId="4" fontId="19" fillId="0" borderId="534" xfId="7" applyNumberFormat="1" applyFont="1" applyFill="1" applyBorder="1" applyAlignment="1" applyProtection="1">
      <alignment horizontal="left" vertical="center"/>
      <protection locked="0"/>
    </xf>
    <xf numFmtId="4" fontId="20" fillId="0" borderId="535" xfId="7" applyNumberFormat="1" applyFont="1" applyFill="1" applyBorder="1" applyAlignment="1" applyProtection="1">
      <alignment horizontal="center" vertical="center"/>
      <protection locked="0"/>
    </xf>
    <xf numFmtId="4" fontId="19" fillId="0" borderId="535" xfId="7" applyNumberFormat="1" applyFont="1" applyFill="1" applyBorder="1" applyAlignment="1" applyProtection="1">
      <alignment horizontal="center" vertical="center"/>
      <protection locked="0"/>
    </xf>
    <xf numFmtId="4" fontId="19" fillId="0" borderId="535" xfId="7" applyNumberFormat="1" applyFont="1" applyFill="1" applyBorder="1" applyAlignment="1" applyProtection="1">
      <alignment horizontal="left" vertical="center"/>
      <protection locked="0"/>
    </xf>
    <xf numFmtId="4" fontId="20" fillId="0" borderId="536" xfId="7" applyNumberFormat="1" applyFont="1" applyFill="1" applyBorder="1" applyAlignment="1" applyProtection="1">
      <alignment horizontal="center" vertical="center"/>
      <protection locked="0"/>
    </xf>
    <xf numFmtId="4" fontId="19" fillId="0" borderId="536" xfId="7" applyNumberFormat="1" applyFont="1" applyFill="1" applyBorder="1" applyAlignment="1" applyProtection="1">
      <alignment horizontal="center" vertical="center"/>
      <protection locked="0"/>
    </xf>
    <xf numFmtId="4" fontId="19" fillId="0" borderId="536" xfId="7" applyNumberFormat="1" applyFont="1" applyFill="1" applyBorder="1" applyAlignment="1" applyProtection="1">
      <alignment horizontal="left" vertical="center"/>
      <protection locked="0"/>
    </xf>
    <xf numFmtId="4" fontId="20" fillId="0" borderId="537" xfId="7" applyNumberFormat="1" applyFont="1" applyFill="1" applyBorder="1" applyAlignment="1" applyProtection="1">
      <alignment horizontal="center" vertical="center"/>
      <protection locked="0"/>
    </xf>
    <xf numFmtId="4" fontId="19" fillId="0" borderId="537" xfId="7" applyNumberFormat="1" applyFont="1" applyFill="1" applyBorder="1" applyAlignment="1" applyProtection="1">
      <alignment horizontal="center" vertical="center"/>
      <protection locked="0"/>
    </xf>
    <xf numFmtId="4" fontId="19" fillId="0" borderId="537" xfId="7" applyNumberFormat="1" applyFont="1" applyFill="1" applyBorder="1" applyAlignment="1" applyProtection="1">
      <alignment horizontal="left" vertical="center"/>
      <protection locked="0"/>
    </xf>
    <xf numFmtId="4" fontId="20" fillId="0" borderId="140" xfId="7" applyNumberFormat="1" applyFont="1" applyFill="1" applyBorder="1" applyAlignment="1" applyProtection="1">
      <alignment vertical="center"/>
      <protection locked="0"/>
    </xf>
    <xf numFmtId="4" fontId="20" fillId="0" borderId="538" xfId="7" applyNumberFormat="1" applyFont="1" applyFill="1" applyBorder="1" applyAlignment="1" applyProtection="1">
      <alignment horizontal="center" vertical="center"/>
      <protection locked="0"/>
    </xf>
    <xf numFmtId="4" fontId="19" fillId="0" borderId="538" xfId="7" applyNumberFormat="1" applyFont="1" applyFill="1" applyBorder="1" applyAlignment="1" applyProtection="1">
      <alignment horizontal="center" vertical="center"/>
      <protection locked="0"/>
    </xf>
    <xf numFmtId="4" fontId="19" fillId="0" borderId="538" xfId="7" applyNumberFormat="1" applyFont="1" applyFill="1" applyBorder="1" applyAlignment="1" applyProtection="1">
      <alignment horizontal="left" vertical="center"/>
      <protection locked="0"/>
    </xf>
    <xf numFmtId="49" fontId="19" fillId="15" borderId="8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539" xfId="7" applyNumberFormat="1" applyFont="1" applyFill="1" applyBorder="1" applyAlignment="1" applyProtection="1">
      <alignment horizontal="center" vertical="center"/>
      <protection locked="0"/>
    </xf>
    <xf numFmtId="4" fontId="19" fillId="0" borderId="539" xfId="7" applyNumberFormat="1" applyFont="1" applyFill="1" applyBorder="1" applyAlignment="1" applyProtection="1">
      <alignment horizontal="center" vertical="center"/>
      <protection locked="0"/>
    </xf>
    <xf numFmtId="4" fontId="19" fillId="0" borderId="539" xfId="7" applyNumberFormat="1" applyFont="1" applyFill="1" applyBorder="1" applyAlignment="1" applyProtection="1">
      <alignment horizontal="left" vertical="center"/>
      <protection locked="0"/>
    </xf>
    <xf numFmtId="4" fontId="20" fillId="0" borderId="540" xfId="7" applyNumberFormat="1" applyFont="1" applyFill="1" applyBorder="1" applyAlignment="1" applyProtection="1">
      <alignment horizontal="center" vertical="center"/>
      <protection locked="0"/>
    </xf>
    <xf numFmtId="4" fontId="19" fillId="0" borderId="540" xfId="7" applyNumberFormat="1" applyFont="1" applyFill="1" applyBorder="1" applyAlignment="1" applyProtection="1">
      <alignment horizontal="center" vertical="center"/>
      <protection locked="0"/>
    </xf>
    <xf numFmtId="4" fontId="19" fillId="0" borderId="540" xfId="7" applyNumberFormat="1" applyFont="1" applyFill="1" applyBorder="1" applyAlignment="1" applyProtection="1">
      <alignment horizontal="left" vertical="center"/>
      <protection locked="0"/>
    </xf>
    <xf numFmtId="4" fontId="20" fillId="0" borderId="541" xfId="7" applyNumberFormat="1" applyFont="1" applyFill="1" applyBorder="1" applyAlignment="1" applyProtection="1">
      <alignment horizontal="center" vertical="center"/>
      <protection locked="0"/>
    </xf>
    <xf numFmtId="4" fontId="19" fillId="0" borderId="541" xfId="7" applyNumberFormat="1" applyFont="1" applyFill="1" applyBorder="1" applyAlignment="1" applyProtection="1">
      <alignment horizontal="center" vertical="center"/>
      <protection locked="0"/>
    </xf>
    <xf numFmtId="4" fontId="19" fillId="0" borderId="541" xfId="7" applyNumberFormat="1" applyFont="1" applyFill="1" applyBorder="1" applyAlignment="1" applyProtection="1">
      <alignment horizontal="left" vertical="center"/>
      <protection locked="0"/>
    </xf>
    <xf numFmtId="4" fontId="19" fillId="0" borderId="542" xfId="7" applyNumberFormat="1" applyFont="1" applyFill="1" applyBorder="1" applyAlignment="1" applyProtection="1">
      <alignment horizontal="right" vertical="center"/>
      <protection locked="0"/>
    </xf>
    <xf numFmtId="49" fontId="19" fillId="15" borderId="543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544" xfId="7" applyNumberFormat="1" applyFont="1" applyFill="1" applyBorder="1" applyAlignment="1" applyProtection="1">
      <alignment horizontal="center" vertical="center"/>
      <protection locked="0"/>
    </xf>
    <xf numFmtId="4" fontId="19" fillId="0" borderId="545" xfId="7" applyNumberFormat="1" applyFont="1" applyFill="1" applyBorder="1" applyAlignment="1" applyProtection="1">
      <alignment horizontal="center" vertical="center"/>
      <protection locked="0"/>
    </xf>
    <xf numFmtId="4" fontId="20" fillId="0" borderId="546" xfId="7" applyNumberFormat="1" applyFont="1" applyFill="1" applyBorder="1" applyAlignment="1" applyProtection="1">
      <alignment horizontal="center" vertical="center"/>
      <protection locked="0"/>
    </xf>
    <xf numFmtId="4" fontId="19" fillId="0" borderId="546" xfId="7" applyNumberFormat="1" applyFont="1" applyFill="1" applyBorder="1" applyAlignment="1" applyProtection="1">
      <alignment horizontal="center" vertical="center"/>
      <protection locked="0"/>
    </xf>
    <xf numFmtId="4" fontId="19" fillId="0" borderId="546" xfId="7" applyNumberFormat="1" applyFont="1" applyFill="1" applyBorder="1" applyAlignment="1" applyProtection="1">
      <alignment horizontal="left" vertical="center"/>
      <protection locked="0"/>
    </xf>
    <xf numFmtId="4" fontId="20" fillId="0" borderId="547" xfId="7" applyNumberFormat="1" applyFont="1" applyFill="1" applyBorder="1" applyAlignment="1" applyProtection="1">
      <alignment horizontal="center" vertical="center"/>
      <protection locked="0"/>
    </xf>
    <xf numFmtId="4" fontId="19" fillId="0" borderId="547" xfId="7" applyNumberFormat="1" applyFont="1" applyFill="1" applyBorder="1" applyAlignment="1" applyProtection="1">
      <alignment horizontal="center" vertical="center"/>
      <protection locked="0"/>
    </xf>
    <xf numFmtId="4" fontId="19" fillId="0" borderId="547" xfId="7" applyNumberFormat="1" applyFont="1" applyFill="1" applyBorder="1" applyAlignment="1" applyProtection="1">
      <alignment horizontal="left" vertical="center"/>
      <protection locked="0"/>
    </xf>
    <xf numFmtId="4" fontId="19" fillId="0" borderId="548" xfId="7" applyNumberFormat="1" applyFont="1" applyFill="1" applyBorder="1" applyAlignment="1" applyProtection="1">
      <alignment horizontal="center" vertical="center"/>
      <protection locked="0"/>
    </xf>
    <xf numFmtId="4" fontId="19" fillId="0" borderId="549" xfId="7" applyNumberFormat="1" applyFont="1" applyFill="1" applyBorder="1" applyAlignment="1" applyProtection="1">
      <alignment horizontal="center" vertical="center"/>
      <protection locked="0"/>
    </xf>
    <xf numFmtId="4" fontId="20" fillId="0" borderId="550" xfId="7" applyNumberFormat="1" applyFont="1" applyFill="1" applyBorder="1" applyAlignment="1" applyProtection="1">
      <alignment horizontal="center" vertical="center"/>
      <protection locked="0"/>
    </xf>
    <xf numFmtId="4" fontId="19" fillId="0" borderId="550" xfId="7" applyNumberFormat="1" applyFont="1" applyFill="1" applyBorder="1" applyAlignment="1" applyProtection="1">
      <alignment horizontal="center" vertical="center"/>
      <protection locked="0"/>
    </xf>
    <xf numFmtId="4" fontId="19" fillId="0" borderId="550" xfId="7" applyNumberFormat="1" applyFont="1" applyFill="1" applyBorder="1" applyAlignment="1" applyProtection="1">
      <alignment horizontal="left" vertical="center"/>
      <protection locked="0"/>
    </xf>
    <xf numFmtId="4" fontId="19" fillId="0" borderId="551" xfId="7" applyNumberFormat="1" applyFont="1" applyFill="1" applyBorder="1" applyAlignment="1" applyProtection="1">
      <alignment horizontal="center" vertical="center"/>
      <protection locked="0"/>
    </xf>
    <xf numFmtId="4" fontId="19" fillId="0" borderId="552" xfId="7" applyNumberFormat="1" applyFont="1" applyFill="1" applyBorder="1" applyAlignment="1" applyProtection="1">
      <alignment horizontal="center" vertical="center"/>
      <protection locked="0"/>
    </xf>
    <xf numFmtId="4" fontId="20" fillId="0" borderId="553" xfId="7" applyNumberFormat="1" applyFont="1" applyFill="1" applyBorder="1" applyAlignment="1" applyProtection="1">
      <alignment horizontal="center" vertical="center"/>
      <protection locked="0"/>
    </xf>
    <xf numFmtId="4" fontId="19" fillId="0" borderId="553" xfId="7" applyNumberFormat="1" applyFont="1" applyFill="1" applyBorder="1" applyAlignment="1" applyProtection="1">
      <alignment horizontal="center" vertical="center"/>
      <protection locked="0"/>
    </xf>
    <xf numFmtId="4" fontId="19" fillId="0" borderId="553" xfId="7" applyNumberFormat="1" applyFont="1" applyFill="1" applyBorder="1" applyAlignment="1" applyProtection="1">
      <alignment horizontal="left" vertical="center"/>
      <protection locked="0"/>
    </xf>
    <xf numFmtId="4" fontId="19" fillId="0" borderId="554" xfId="7" applyNumberFormat="1" applyFont="1" applyFill="1" applyBorder="1" applyAlignment="1" applyProtection="1">
      <alignment horizontal="center" vertical="center"/>
      <protection locked="0"/>
    </xf>
    <xf numFmtId="4" fontId="19" fillId="0" borderId="555" xfId="7" applyNumberFormat="1" applyFont="1" applyFill="1" applyBorder="1" applyAlignment="1" applyProtection="1">
      <alignment horizontal="center" vertical="center"/>
      <protection locked="0"/>
    </xf>
    <xf numFmtId="4" fontId="20" fillId="0" borderId="556" xfId="7" applyNumberFormat="1" applyFont="1" applyFill="1" applyBorder="1" applyAlignment="1" applyProtection="1">
      <alignment horizontal="center" vertical="center"/>
      <protection locked="0"/>
    </xf>
    <xf numFmtId="4" fontId="19" fillId="0" borderId="556" xfId="7" applyNumberFormat="1" applyFont="1" applyFill="1" applyBorder="1" applyAlignment="1" applyProtection="1">
      <alignment horizontal="center" vertical="center"/>
      <protection locked="0"/>
    </xf>
    <xf numFmtId="4" fontId="19" fillId="0" borderId="556" xfId="7" applyNumberFormat="1" applyFont="1" applyFill="1" applyBorder="1" applyAlignment="1" applyProtection="1">
      <alignment horizontal="left" vertical="center"/>
      <protection locked="0"/>
    </xf>
    <xf numFmtId="4" fontId="20" fillId="0" borderId="557" xfId="7" applyNumberFormat="1" applyFont="1" applyFill="1" applyBorder="1" applyAlignment="1" applyProtection="1">
      <alignment horizontal="center" vertical="center"/>
      <protection locked="0"/>
    </xf>
    <xf numFmtId="4" fontId="19" fillId="0" borderId="557" xfId="7" applyNumberFormat="1" applyFont="1" applyFill="1" applyBorder="1" applyAlignment="1" applyProtection="1">
      <alignment horizontal="center" vertical="center"/>
      <protection locked="0"/>
    </xf>
    <xf numFmtId="4" fontId="19" fillId="0" borderId="557" xfId="7" applyNumberFormat="1" applyFont="1" applyFill="1" applyBorder="1" applyAlignment="1" applyProtection="1">
      <alignment horizontal="left" vertical="center"/>
      <protection locked="0"/>
    </xf>
    <xf numFmtId="4" fontId="20" fillId="0" borderId="558" xfId="7" applyNumberFormat="1" applyFont="1" applyFill="1" applyBorder="1" applyAlignment="1" applyProtection="1">
      <alignment horizontal="center" vertical="center"/>
      <protection locked="0"/>
    </xf>
    <xf numFmtId="4" fontId="19" fillId="0" borderId="558" xfId="7" applyNumberFormat="1" applyFont="1" applyFill="1" applyBorder="1" applyAlignment="1" applyProtection="1">
      <alignment horizontal="center" vertical="center"/>
      <protection locked="0"/>
    </xf>
    <xf numFmtId="4" fontId="19" fillId="0" borderId="558" xfId="7" applyNumberFormat="1" applyFont="1" applyFill="1" applyBorder="1" applyAlignment="1" applyProtection="1">
      <alignment horizontal="left" vertical="center"/>
      <protection locked="0"/>
    </xf>
    <xf numFmtId="4" fontId="19" fillId="0" borderId="559" xfId="7" applyNumberFormat="1" applyFont="1" applyFill="1" applyBorder="1" applyAlignment="1" applyProtection="1">
      <alignment horizontal="center" vertical="center"/>
      <protection locked="0"/>
    </xf>
    <xf numFmtId="4" fontId="19" fillId="0" borderId="560" xfId="7" applyNumberFormat="1" applyFont="1" applyFill="1" applyBorder="1" applyAlignment="1" applyProtection="1">
      <alignment horizontal="center" vertical="center"/>
      <protection locked="0"/>
    </xf>
    <xf numFmtId="4" fontId="20" fillId="0" borderId="561" xfId="7" applyNumberFormat="1" applyFont="1" applyFill="1" applyBorder="1" applyAlignment="1" applyProtection="1">
      <alignment horizontal="center" vertical="center"/>
      <protection locked="0"/>
    </xf>
    <xf numFmtId="4" fontId="19" fillId="0" borderId="561" xfId="7" applyNumberFormat="1" applyFont="1" applyFill="1" applyBorder="1" applyAlignment="1" applyProtection="1">
      <alignment horizontal="center" vertical="center"/>
      <protection locked="0"/>
    </xf>
    <xf numFmtId="4" fontId="19" fillId="0" borderId="561" xfId="7" applyNumberFormat="1" applyFont="1" applyFill="1" applyBorder="1" applyAlignment="1" applyProtection="1">
      <alignment horizontal="left" vertical="center"/>
      <protection locked="0"/>
    </xf>
    <xf numFmtId="4" fontId="20" fillId="0" borderId="562" xfId="7" applyNumberFormat="1" applyFont="1" applyFill="1" applyBorder="1" applyAlignment="1" applyProtection="1">
      <alignment horizontal="center" vertical="center"/>
      <protection locked="0"/>
    </xf>
    <xf numFmtId="4" fontId="19" fillId="0" borderId="562" xfId="7" applyNumberFormat="1" applyFont="1" applyFill="1" applyBorder="1" applyAlignment="1" applyProtection="1">
      <alignment horizontal="center" vertical="center"/>
      <protection locked="0"/>
    </xf>
    <xf numFmtId="4" fontId="19" fillId="0" borderId="562" xfId="7" applyNumberFormat="1" applyFont="1" applyFill="1" applyBorder="1" applyAlignment="1" applyProtection="1">
      <alignment horizontal="left" vertical="center"/>
      <protection locked="0"/>
    </xf>
    <xf numFmtId="4" fontId="20" fillId="0" borderId="563" xfId="7" applyNumberFormat="1" applyFont="1" applyFill="1" applyBorder="1" applyAlignment="1" applyProtection="1">
      <alignment horizontal="center" vertical="center"/>
      <protection locked="0"/>
    </xf>
    <xf numFmtId="4" fontId="19" fillId="0" borderId="563" xfId="7" applyNumberFormat="1" applyFont="1" applyFill="1" applyBorder="1" applyAlignment="1" applyProtection="1">
      <alignment horizontal="center" vertical="center"/>
      <protection locked="0"/>
    </xf>
    <xf numFmtId="4" fontId="19" fillId="0" borderId="563" xfId="7" applyNumberFormat="1" applyFont="1" applyFill="1" applyBorder="1" applyAlignment="1" applyProtection="1">
      <alignment horizontal="left" vertical="center"/>
      <protection locked="0"/>
    </xf>
    <xf numFmtId="4" fontId="20" fillId="0" borderId="564" xfId="7" applyNumberFormat="1" applyFont="1" applyFill="1" applyBorder="1" applyAlignment="1" applyProtection="1">
      <alignment horizontal="center" vertical="center"/>
      <protection locked="0"/>
    </xf>
    <xf numFmtId="4" fontId="19" fillId="0" borderId="564" xfId="7" applyNumberFormat="1" applyFont="1" applyFill="1" applyBorder="1" applyAlignment="1" applyProtection="1">
      <alignment horizontal="center" vertical="center"/>
      <protection locked="0"/>
    </xf>
    <xf numFmtId="4" fontId="19" fillId="0" borderId="564" xfId="7" applyNumberFormat="1" applyFont="1" applyFill="1" applyBorder="1" applyAlignment="1" applyProtection="1">
      <alignment horizontal="left" vertical="center"/>
      <protection locked="0"/>
    </xf>
    <xf numFmtId="4" fontId="20" fillId="0" borderId="565" xfId="7" applyNumberFormat="1" applyFont="1" applyFill="1" applyBorder="1" applyAlignment="1" applyProtection="1">
      <alignment horizontal="center" vertical="center"/>
      <protection locked="0"/>
    </xf>
    <xf numFmtId="4" fontId="19" fillId="0" borderId="565" xfId="7" applyNumberFormat="1" applyFont="1" applyFill="1" applyBorder="1" applyAlignment="1" applyProtection="1">
      <alignment horizontal="center" vertical="center"/>
      <protection locked="0"/>
    </xf>
    <xf numFmtId="4" fontId="19" fillId="0" borderId="565" xfId="7" applyNumberFormat="1" applyFont="1" applyFill="1" applyBorder="1" applyAlignment="1" applyProtection="1">
      <alignment horizontal="left" vertical="center"/>
      <protection locked="0"/>
    </xf>
    <xf numFmtId="4" fontId="20" fillId="0" borderId="566" xfId="7" applyNumberFormat="1" applyFont="1" applyFill="1" applyBorder="1" applyAlignment="1" applyProtection="1">
      <alignment horizontal="center" vertical="center"/>
      <protection locked="0"/>
    </xf>
    <xf numFmtId="4" fontId="19" fillId="0" borderId="566" xfId="7" applyNumberFormat="1" applyFont="1" applyFill="1" applyBorder="1" applyAlignment="1" applyProtection="1">
      <alignment horizontal="center" vertical="center"/>
      <protection locked="0"/>
    </xf>
    <xf numFmtId="4" fontId="19" fillId="0" borderId="566" xfId="7" applyNumberFormat="1" applyFont="1" applyFill="1" applyBorder="1" applyAlignment="1" applyProtection="1">
      <alignment horizontal="left" vertical="center"/>
      <protection locked="0"/>
    </xf>
    <xf numFmtId="4" fontId="20" fillId="0" borderId="567" xfId="7" applyNumberFormat="1" applyFont="1" applyFill="1" applyBorder="1" applyAlignment="1" applyProtection="1">
      <alignment horizontal="center" vertical="center"/>
      <protection locked="0"/>
    </xf>
    <xf numFmtId="4" fontId="19" fillId="0" borderId="567" xfId="7" applyNumberFormat="1" applyFont="1" applyFill="1" applyBorder="1" applyAlignment="1" applyProtection="1">
      <alignment horizontal="center" vertical="center"/>
      <protection locked="0"/>
    </xf>
    <xf numFmtId="4" fontId="19" fillId="0" borderId="567" xfId="7" applyNumberFormat="1" applyFont="1" applyFill="1" applyBorder="1" applyAlignment="1" applyProtection="1">
      <alignment horizontal="left" vertical="center"/>
      <protection locked="0"/>
    </xf>
    <xf numFmtId="4" fontId="20" fillId="0" borderId="568" xfId="7" applyNumberFormat="1" applyFont="1" applyFill="1" applyBorder="1" applyAlignment="1" applyProtection="1">
      <alignment horizontal="center" vertical="center"/>
      <protection locked="0"/>
    </xf>
    <xf numFmtId="4" fontId="19" fillId="0" borderId="568" xfId="7" applyNumberFormat="1" applyFont="1" applyFill="1" applyBorder="1" applyAlignment="1" applyProtection="1">
      <alignment horizontal="center" vertical="center"/>
      <protection locked="0"/>
    </xf>
    <xf numFmtId="4" fontId="19" fillId="0" borderId="568" xfId="7" applyNumberFormat="1" applyFont="1" applyFill="1" applyBorder="1" applyAlignment="1" applyProtection="1">
      <alignment horizontal="left" vertical="center"/>
      <protection locked="0"/>
    </xf>
    <xf numFmtId="4" fontId="20" fillId="0" borderId="569" xfId="7" applyNumberFormat="1" applyFont="1" applyFill="1" applyBorder="1" applyAlignment="1" applyProtection="1">
      <alignment horizontal="center" vertical="center"/>
      <protection locked="0"/>
    </xf>
    <xf numFmtId="4" fontId="19" fillId="0" borderId="569" xfId="7" applyNumberFormat="1" applyFont="1" applyFill="1" applyBorder="1" applyAlignment="1" applyProtection="1">
      <alignment horizontal="center" vertical="center"/>
      <protection locked="0"/>
    </xf>
    <xf numFmtId="4" fontId="19" fillId="0" borderId="569" xfId="7" applyNumberFormat="1" applyFont="1" applyFill="1" applyBorder="1" applyAlignment="1" applyProtection="1">
      <alignment horizontal="left" vertical="center"/>
      <protection locked="0"/>
    </xf>
    <xf numFmtId="4" fontId="20" fillId="0" borderId="570" xfId="7" applyNumberFormat="1" applyFont="1" applyFill="1" applyBorder="1" applyAlignment="1" applyProtection="1">
      <alignment horizontal="center" vertical="center"/>
      <protection locked="0"/>
    </xf>
    <xf numFmtId="4" fontId="19" fillId="0" borderId="570" xfId="7" applyNumberFormat="1" applyFont="1" applyFill="1" applyBorder="1" applyAlignment="1" applyProtection="1">
      <alignment horizontal="center" vertical="center"/>
      <protection locked="0"/>
    </xf>
    <xf numFmtId="4" fontId="19" fillId="0" borderId="570" xfId="7" applyNumberFormat="1" applyFont="1" applyFill="1" applyBorder="1" applyAlignment="1" applyProtection="1">
      <alignment horizontal="left" vertical="center"/>
      <protection locked="0"/>
    </xf>
    <xf numFmtId="4" fontId="20" fillId="0" borderId="571" xfId="7" applyNumberFormat="1" applyFont="1" applyFill="1" applyBorder="1" applyAlignment="1" applyProtection="1">
      <alignment horizontal="center" vertical="center"/>
      <protection locked="0"/>
    </xf>
    <xf numFmtId="4" fontId="19" fillId="0" borderId="571" xfId="7" applyNumberFormat="1" applyFont="1" applyFill="1" applyBorder="1" applyAlignment="1" applyProtection="1">
      <alignment horizontal="center" vertical="center"/>
      <protection locked="0"/>
    </xf>
    <xf numFmtId="4" fontId="19" fillId="0" borderId="571" xfId="7" applyNumberFormat="1" applyFont="1" applyFill="1" applyBorder="1" applyAlignment="1" applyProtection="1">
      <alignment horizontal="left" vertical="center"/>
      <protection locked="0"/>
    </xf>
    <xf numFmtId="4" fontId="20" fillId="0" borderId="572" xfId="7" applyNumberFormat="1" applyFont="1" applyFill="1" applyBorder="1" applyAlignment="1" applyProtection="1">
      <alignment horizontal="center" vertical="center"/>
      <protection locked="0"/>
    </xf>
    <xf numFmtId="4" fontId="19" fillId="0" borderId="572" xfId="7" applyNumberFormat="1" applyFont="1" applyFill="1" applyBorder="1" applyAlignment="1" applyProtection="1">
      <alignment horizontal="center" vertical="center"/>
      <protection locked="0"/>
    </xf>
    <xf numFmtId="4" fontId="19" fillId="0" borderId="572" xfId="7" applyNumberFormat="1" applyFont="1" applyFill="1" applyBorder="1" applyAlignment="1" applyProtection="1">
      <alignment horizontal="left" vertical="center"/>
      <protection locked="0"/>
    </xf>
    <xf numFmtId="4" fontId="20" fillId="0" borderId="573" xfId="7" applyNumberFormat="1" applyFont="1" applyFill="1" applyBorder="1" applyAlignment="1" applyProtection="1">
      <alignment horizontal="center" vertical="center"/>
      <protection locked="0"/>
    </xf>
    <xf numFmtId="4" fontId="19" fillId="0" borderId="573" xfId="7" applyNumberFormat="1" applyFont="1" applyFill="1" applyBorder="1" applyAlignment="1" applyProtection="1">
      <alignment horizontal="center" vertical="center"/>
      <protection locked="0"/>
    </xf>
    <xf numFmtId="4" fontId="19" fillId="0" borderId="573" xfId="7" applyNumberFormat="1" applyFont="1" applyFill="1" applyBorder="1" applyAlignment="1" applyProtection="1">
      <alignment horizontal="left" vertical="center"/>
      <protection locked="0"/>
    </xf>
    <xf numFmtId="4" fontId="20" fillId="0" borderId="574" xfId="7" applyNumberFormat="1" applyFont="1" applyFill="1" applyBorder="1" applyAlignment="1" applyProtection="1">
      <alignment horizontal="center" vertical="center"/>
      <protection locked="0"/>
    </xf>
    <xf numFmtId="4" fontId="19" fillId="0" borderId="574" xfId="7" applyNumberFormat="1" applyFont="1" applyFill="1" applyBorder="1" applyAlignment="1" applyProtection="1">
      <alignment horizontal="center" vertical="center"/>
      <protection locked="0"/>
    </xf>
    <xf numFmtId="4" fontId="19" fillId="0" borderId="574" xfId="7" applyNumberFormat="1" applyFont="1" applyFill="1" applyBorder="1" applyAlignment="1" applyProtection="1">
      <alignment horizontal="left" vertical="center"/>
      <protection locked="0"/>
    </xf>
    <xf numFmtId="4" fontId="20" fillId="0" borderId="575" xfId="7" applyNumberFormat="1" applyFont="1" applyFill="1" applyBorder="1" applyAlignment="1" applyProtection="1">
      <alignment horizontal="center" vertical="center"/>
      <protection locked="0"/>
    </xf>
    <xf numFmtId="4" fontId="19" fillId="0" borderId="575" xfId="7" applyNumberFormat="1" applyFont="1" applyFill="1" applyBorder="1" applyAlignment="1" applyProtection="1">
      <alignment horizontal="center" vertical="center"/>
      <protection locked="0"/>
    </xf>
    <xf numFmtId="4" fontId="19" fillId="0" borderId="575" xfId="7" applyNumberFormat="1" applyFont="1" applyFill="1" applyBorder="1" applyAlignment="1" applyProtection="1">
      <alignment horizontal="left" vertical="center"/>
      <protection locked="0"/>
    </xf>
    <xf numFmtId="4" fontId="20" fillId="0" borderId="576" xfId="7" applyNumberFormat="1" applyFont="1" applyFill="1" applyBorder="1" applyAlignment="1" applyProtection="1">
      <alignment horizontal="center" vertical="center"/>
      <protection locked="0"/>
    </xf>
    <xf numFmtId="4" fontId="19" fillId="0" borderId="576" xfId="7" applyNumberFormat="1" applyFont="1" applyFill="1" applyBorder="1" applyAlignment="1" applyProtection="1">
      <alignment horizontal="center" vertical="center"/>
      <protection locked="0"/>
    </xf>
    <xf numFmtId="4" fontId="19" fillId="0" borderId="576" xfId="7" applyNumberFormat="1" applyFont="1" applyFill="1" applyBorder="1" applyAlignment="1" applyProtection="1">
      <alignment horizontal="left" vertical="center"/>
      <protection locked="0"/>
    </xf>
    <xf numFmtId="4" fontId="20" fillId="0" borderId="577" xfId="7" applyNumberFormat="1" applyFont="1" applyFill="1" applyBorder="1" applyAlignment="1" applyProtection="1">
      <alignment horizontal="center" vertical="center"/>
      <protection locked="0"/>
    </xf>
    <xf numFmtId="4" fontId="19" fillId="0" borderId="577" xfId="7" applyNumberFormat="1" applyFont="1" applyFill="1" applyBorder="1" applyAlignment="1" applyProtection="1">
      <alignment horizontal="center" vertical="center"/>
      <protection locked="0"/>
    </xf>
    <xf numFmtId="4" fontId="19" fillId="0" borderId="577" xfId="7" applyNumberFormat="1" applyFont="1" applyFill="1" applyBorder="1" applyAlignment="1" applyProtection="1">
      <alignment horizontal="left" vertical="center"/>
      <protection locked="0"/>
    </xf>
    <xf numFmtId="4" fontId="20" fillId="0" borderId="578" xfId="7" applyNumberFormat="1" applyFont="1" applyFill="1" applyBorder="1" applyAlignment="1" applyProtection="1">
      <alignment horizontal="center" vertical="center"/>
      <protection locked="0"/>
    </xf>
    <xf numFmtId="4" fontId="19" fillId="0" borderId="578" xfId="7" applyNumberFormat="1" applyFont="1" applyFill="1" applyBorder="1" applyAlignment="1" applyProtection="1">
      <alignment horizontal="center" vertical="center"/>
      <protection locked="0"/>
    </xf>
    <xf numFmtId="4" fontId="19" fillId="0" borderId="578" xfId="7" applyNumberFormat="1" applyFont="1" applyFill="1" applyBorder="1" applyAlignment="1" applyProtection="1">
      <alignment horizontal="left" vertical="center"/>
      <protection locked="0"/>
    </xf>
    <xf numFmtId="4" fontId="4" fillId="0" borderId="579" xfId="7" applyNumberFormat="1" applyFont="1" applyFill="1" applyBorder="1" applyAlignment="1" applyProtection="1">
      <alignment horizontal="center" vertical="center"/>
      <protection locked="0"/>
    </xf>
    <xf numFmtId="4" fontId="8" fillId="0" borderId="477" xfId="7" applyNumberFormat="1" applyFont="1" applyFill="1" applyBorder="1" applyAlignment="1" applyProtection="1">
      <alignment horizontal="center" vertical="center"/>
      <protection locked="0"/>
    </xf>
    <xf numFmtId="4" fontId="8" fillId="0" borderId="579" xfId="7" applyNumberFormat="1" applyFont="1" applyFill="1" applyBorder="1" applyAlignment="1" applyProtection="1">
      <alignment horizontal="center" vertical="center"/>
      <protection locked="0"/>
    </xf>
    <xf numFmtId="4" fontId="8" fillId="0" borderId="552" xfId="7" applyNumberFormat="1" applyFont="1" applyFill="1" applyBorder="1" applyAlignment="1" applyProtection="1">
      <alignment horizontal="center" vertical="center"/>
      <protection locked="0"/>
    </xf>
    <xf numFmtId="4" fontId="19" fillId="0" borderId="579" xfId="7" applyNumberFormat="1" applyFont="1" applyFill="1" applyBorder="1" applyAlignment="1" applyProtection="1">
      <alignment horizontal="center" vertical="center"/>
      <protection locked="0"/>
    </xf>
    <xf numFmtId="4" fontId="19" fillId="0" borderId="579" xfId="7" applyNumberFormat="1" applyFont="1" applyFill="1" applyBorder="1" applyAlignment="1" applyProtection="1">
      <alignment horizontal="left" vertical="center"/>
      <protection locked="0"/>
    </xf>
    <xf numFmtId="4" fontId="4" fillId="0" borderId="580" xfId="7" applyNumberFormat="1" applyFont="1" applyFill="1" applyBorder="1" applyAlignment="1" applyProtection="1">
      <alignment horizontal="center" vertical="center"/>
      <protection locked="0"/>
    </xf>
    <xf numFmtId="4" fontId="8" fillId="0" borderId="580" xfId="7" applyNumberFormat="1" applyFont="1" applyFill="1" applyBorder="1" applyAlignment="1" applyProtection="1">
      <alignment horizontal="center" vertical="center"/>
      <protection locked="0"/>
    </xf>
    <xf numFmtId="4" fontId="19" fillId="0" borderId="580" xfId="7" applyNumberFormat="1" applyFont="1" applyFill="1" applyBorder="1" applyAlignment="1" applyProtection="1">
      <alignment horizontal="center" vertical="center"/>
      <protection locked="0"/>
    </xf>
    <xf numFmtId="4" fontId="19" fillId="0" borderId="580" xfId="7" applyNumberFormat="1" applyFont="1" applyFill="1" applyBorder="1" applyAlignment="1" applyProtection="1">
      <alignment horizontal="left" vertical="center"/>
      <protection locked="0"/>
    </xf>
    <xf numFmtId="4" fontId="4" fillId="0" borderId="581" xfId="7" applyNumberFormat="1" applyFont="1" applyFill="1" applyBorder="1" applyAlignment="1" applyProtection="1">
      <alignment horizontal="center" vertical="center"/>
      <protection locked="0"/>
    </xf>
    <xf numFmtId="4" fontId="8" fillId="0" borderId="581" xfId="7" applyNumberFormat="1" applyFont="1" applyFill="1" applyBorder="1" applyAlignment="1" applyProtection="1">
      <alignment horizontal="center" vertical="center"/>
      <protection locked="0"/>
    </xf>
    <xf numFmtId="4" fontId="19" fillId="0" borderId="581" xfId="7" applyNumberFormat="1" applyFont="1" applyFill="1" applyBorder="1" applyAlignment="1" applyProtection="1">
      <alignment horizontal="center" vertical="center"/>
      <protection locked="0"/>
    </xf>
    <xf numFmtId="4" fontId="19" fillId="0" borderId="581" xfId="7" applyNumberFormat="1" applyFont="1" applyFill="1" applyBorder="1" applyAlignment="1" applyProtection="1">
      <alignment horizontal="left" vertical="center"/>
      <protection locked="0"/>
    </xf>
    <xf numFmtId="4" fontId="4" fillId="0" borderId="582" xfId="7" applyNumberFormat="1" applyFont="1" applyFill="1" applyBorder="1" applyAlignment="1" applyProtection="1">
      <alignment horizontal="center" vertical="center"/>
      <protection locked="0"/>
    </xf>
    <xf numFmtId="4" fontId="8" fillId="0" borderId="582" xfId="7" applyNumberFormat="1" applyFont="1" applyFill="1" applyBorder="1" applyAlignment="1" applyProtection="1">
      <alignment horizontal="center" vertical="center"/>
      <protection locked="0"/>
    </xf>
    <xf numFmtId="4" fontId="19" fillId="0" borderId="582" xfId="7" applyNumberFormat="1" applyFont="1" applyFill="1" applyBorder="1" applyAlignment="1" applyProtection="1">
      <alignment horizontal="center" vertical="center"/>
      <protection locked="0"/>
    </xf>
    <xf numFmtId="4" fontId="19" fillId="0" borderId="582" xfId="7" applyNumberFormat="1" applyFont="1" applyFill="1" applyBorder="1" applyAlignment="1" applyProtection="1">
      <alignment horizontal="left" vertical="center"/>
      <protection locked="0"/>
    </xf>
    <xf numFmtId="4" fontId="4" fillId="0" borderId="583" xfId="7" applyNumberFormat="1" applyFont="1" applyFill="1" applyBorder="1" applyAlignment="1" applyProtection="1">
      <alignment horizontal="center" vertical="center"/>
      <protection locked="0"/>
    </xf>
    <xf numFmtId="4" fontId="8" fillId="0" borderId="583" xfId="7" applyNumberFormat="1" applyFont="1" applyFill="1" applyBorder="1" applyAlignment="1" applyProtection="1">
      <alignment horizontal="center" vertical="center"/>
      <protection locked="0"/>
    </xf>
    <xf numFmtId="4" fontId="19" fillId="0" borderId="583" xfId="7" applyNumberFormat="1" applyFont="1" applyFill="1" applyBorder="1" applyAlignment="1" applyProtection="1">
      <alignment horizontal="center" vertical="center"/>
      <protection locked="0"/>
    </xf>
    <xf numFmtId="4" fontId="19" fillId="0" borderId="583" xfId="7" applyNumberFormat="1" applyFont="1" applyFill="1" applyBorder="1" applyAlignment="1" applyProtection="1">
      <alignment horizontal="left" vertical="center"/>
      <protection locked="0"/>
    </xf>
    <xf numFmtId="4" fontId="4" fillId="0" borderId="584" xfId="7" applyNumberFormat="1" applyFont="1" applyFill="1" applyBorder="1" applyAlignment="1" applyProtection="1">
      <alignment horizontal="center" vertical="center"/>
      <protection locked="0"/>
    </xf>
    <xf numFmtId="4" fontId="8" fillId="0" borderId="584" xfId="7" applyNumberFormat="1" applyFont="1" applyFill="1" applyBorder="1" applyAlignment="1" applyProtection="1">
      <alignment horizontal="center" vertical="center"/>
      <protection locked="0"/>
    </xf>
    <xf numFmtId="4" fontId="19" fillId="0" borderId="584" xfId="7" applyNumberFormat="1" applyFont="1" applyFill="1" applyBorder="1" applyAlignment="1" applyProtection="1">
      <alignment horizontal="center" vertical="center"/>
      <protection locked="0"/>
    </xf>
    <xf numFmtId="4" fontId="19" fillId="0" borderId="584" xfId="7" applyNumberFormat="1" applyFont="1" applyFill="1" applyBorder="1" applyAlignment="1" applyProtection="1">
      <alignment horizontal="left" vertical="center"/>
      <protection locked="0"/>
    </xf>
    <xf numFmtId="4" fontId="20" fillId="0" borderId="585" xfId="7" applyNumberFormat="1" applyFont="1" applyFill="1" applyBorder="1" applyAlignment="1" applyProtection="1">
      <alignment horizontal="center" vertical="center"/>
      <protection locked="0"/>
    </xf>
    <xf numFmtId="4" fontId="19" fillId="0" borderId="585" xfId="7" applyNumberFormat="1" applyFont="1" applyFill="1" applyBorder="1" applyAlignment="1" applyProtection="1">
      <alignment horizontal="center" vertical="center"/>
      <protection locked="0"/>
    </xf>
    <xf numFmtId="4" fontId="19" fillId="0" borderId="585" xfId="7" applyNumberFormat="1" applyFont="1" applyFill="1" applyBorder="1" applyAlignment="1" applyProtection="1">
      <alignment horizontal="left" vertical="center"/>
      <protection locked="0"/>
    </xf>
    <xf numFmtId="4" fontId="20" fillId="0" borderId="586" xfId="7" applyNumberFormat="1" applyFont="1" applyFill="1" applyBorder="1" applyAlignment="1" applyProtection="1">
      <alignment horizontal="center" vertical="center"/>
      <protection locked="0"/>
    </xf>
    <xf numFmtId="4" fontId="19" fillId="0" borderId="586" xfId="7" applyNumberFormat="1" applyFont="1" applyFill="1" applyBorder="1" applyAlignment="1" applyProtection="1">
      <alignment horizontal="center" vertical="center"/>
      <protection locked="0"/>
    </xf>
    <xf numFmtId="4" fontId="19" fillId="0" borderId="586" xfId="7" applyNumberFormat="1" applyFont="1" applyFill="1" applyBorder="1" applyAlignment="1" applyProtection="1">
      <alignment horizontal="left" vertical="center"/>
      <protection locked="0"/>
    </xf>
    <xf numFmtId="4" fontId="20" fillId="0" borderId="587" xfId="7" applyNumberFormat="1" applyFont="1" applyFill="1" applyBorder="1" applyAlignment="1" applyProtection="1">
      <alignment horizontal="center" vertical="center"/>
      <protection locked="0"/>
    </xf>
    <xf numFmtId="4" fontId="19" fillId="0" borderId="587" xfId="7" applyNumberFormat="1" applyFont="1" applyFill="1" applyBorder="1" applyAlignment="1" applyProtection="1">
      <alignment horizontal="center" vertical="center"/>
      <protection locked="0"/>
    </xf>
    <xf numFmtId="4" fontId="19" fillId="0" borderId="587" xfId="7" applyNumberFormat="1" applyFont="1" applyFill="1" applyBorder="1" applyAlignment="1" applyProtection="1">
      <alignment horizontal="left" vertical="center"/>
      <protection locked="0"/>
    </xf>
    <xf numFmtId="4" fontId="20" fillId="0" borderId="588" xfId="7" applyNumberFormat="1" applyFont="1" applyFill="1" applyBorder="1" applyAlignment="1" applyProtection="1">
      <alignment horizontal="center" vertical="center"/>
      <protection locked="0"/>
    </xf>
    <xf numFmtId="4" fontId="19" fillId="0" borderId="588" xfId="7" applyNumberFormat="1" applyFont="1" applyFill="1" applyBorder="1" applyAlignment="1" applyProtection="1">
      <alignment horizontal="center" vertical="center"/>
      <protection locked="0"/>
    </xf>
    <xf numFmtId="4" fontId="19" fillId="0" borderId="588" xfId="7" applyNumberFormat="1" applyFont="1" applyFill="1" applyBorder="1" applyAlignment="1" applyProtection="1">
      <alignment horizontal="left" vertical="center"/>
      <protection locked="0"/>
    </xf>
    <xf numFmtId="4" fontId="20" fillId="0" borderId="589" xfId="7" applyNumberFormat="1" applyFont="1" applyFill="1" applyBorder="1" applyAlignment="1" applyProtection="1">
      <alignment horizontal="center" vertical="center"/>
      <protection locked="0"/>
    </xf>
    <xf numFmtId="4" fontId="19" fillId="0" borderId="589" xfId="7" applyNumberFormat="1" applyFont="1" applyFill="1" applyBorder="1" applyAlignment="1" applyProtection="1">
      <alignment horizontal="center" vertical="center"/>
      <protection locked="0"/>
    </xf>
    <xf numFmtId="4" fontId="19" fillId="0" borderId="589" xfId="7" applyNumberFormat="1" applyFont="1" applyFill="1" applyBorder="1" applyAlignment="1" applyProtection="1">
      <alignment horizontal="left" vertical="center"/>
      <protection locked="0"/>
    </xf>
    <xf numFmtId="4" fontId="20" fillId="0" borderId="590" xfId="7" applyNumberFormat="1" applyFont="1" applyFill="1" applyBorder="1" applyAlignment="1" applyProtection="1">
      <alignment horizontal="center" vertical="center"/>
      <protection locked="0"/>
    </xf>
    <xf numFmtId="4" fontId="19" fillId="0" borderId="590" xfId="7" applyNumberFormat="1" applyFont="1" applyFill="1" applyBorder="1" applyAlignment="1" applyProtection="1">
      <alignment horizontal="center" vertical="center"/>
      <protection locked="0"/>
    </xf>
    <xf numFmtId="4" fontId="19" fillId="0" borderId="590" xfId="7" applyNumberFormat="1" applyFont="1" applyFill="1" applyBorder="1" applyAlignment="1" applyProtection="1">
      <alignment horizontal="left" vertical="center"/>
      <protection locked="0"/>
    </xf>
    <xf numFmtId="4" fontId="20" fillId="0" borderId="591" xfId="7" applyNumberFormat="1" applyFont="1" applyFill="1" applyBorder="1" applyAlignment="1" applyProtection="1">
      <alignment horizontal="center" vertical="center"/>
      <protection locked="0"/>
    </xf>
    <xf numFmtId="4" fontId="19" fillId="0" borderId="591" xfId="7" applyNumberFormat="1" applyFont="1" applyFill="1" applyBorder="1" applyAlignment="1" applyProtection="1">
      <alignment horizontal="center" vertical="center"/>
      <protection locked="0"/>
    </xf>
    <xf numFmtId="4" fontId="19" fillId="0" borderId="591" xfId="7" applyNumberFormat="1" applyFont="1" applyFill="1" applyBorder="1" applyAlignment="1" applyProtection="1">
      <alignment horizontal="left" vertical="center"/>
      <protection locked="0"/>
    </xf>
    <xf numFmtId="4" fontId="20" fillId="0" borderId="592" xfId="7" applyNumberFormat="1" applyFont="1" applyFill="1" applyBorder="1" applyAlignment="1" applyProtection="1">
      <alignment horizontal="center" vertical="center"/>
      <protection locked="0"/>
    </xf>
    <xf numFmtId="4" fontId="19" fillId="0" borderId="592" xfId="7" applyNumberFormat="1" applyFont="1" applyFill="1" applyBorder="1" applyAlignment="1" applyProtection="1">
      <alignment horizontal="center" vertical="center"/>
      <protection locked="0"/>
    </xf>
    <xf numFmtId="4" fontId="19" fillId="0" borderId="592" xfId="7" applyNumberFormat="1" applyFont="1" applyFill="1" applyBorder="1" applyAlignment="1" applyProtection="1">
      <alignment horizontal="left" vertical="center"/>
      <protection locked="0"/>
    </xf>
    <xf numFmtId="4" fontId="20" fillId="0" borderId="593" xfId="7" applyNumberFormat="1" applyFont="1" applyFill="1" applyBorder="1" applyAlignment="1" applyProtection="1">
      <alignment horizontal="center" vertical="center"/>
      <protection locked="0"/>
    </xf>
    <xf numFmtId="4" fontId="19" fillId="0" borderId="593" xfId="7" applyNumberFormat="1" applyFont="1" applyFill="1" applyBorder="1" applyAlignment="1" applyProtection="1">
      <alignment horizontal="center" vertical="center"/>
      <protection locked="0"/>
    </xf>
    <xf numFmtId="4" fontId="19" fillId="0" borderId="593" xfId="7" applyNumberFormat="1" applyFont="1" applyFill="1" applyBorder="1" applyAlignment="1" applyProtection="1">
      <alignment horizontal="left" vertical="center"/>
      <protection locked="0"/>
    </xf>
    <xf numFmtId="4" fontId="20" fillId="0" borderId="594" xfId="7" applyNumberFormat="1" applyFont="1" applyFill="1" applyBorder="1" applyAlignment="1" applyProtection="1">
      <alignment horizontal="center" vertical="center"/>
      <protection locked="0"/>
    </xf>
    <xf numFmtId="4" fontId="19" fillId="0" borderId="594" xfId="7" applyNumberFormat="1" applyFont="1" applyFill="1" applyBorder="1" applyAlignment="1" applyProtection="1">
      <alignment horizontal="center" vertical="center"/>
      <protection locked="0"/>
    </xf>
    <xf numFmtId="4" fontId="19" fillId="0" borderId="594" xfId="7" applyNumberFormat="1" applyFont="1" applyFill="1" applyBorder="1" applyAlignment="1" applyProtection="1">
      <alignment horizontal="left" vertical="center"/>
      <protection locked="0"/>
    </xf>
    <xf numFmtId="4" fontId="20" fillId="0" borderId="595" xfId="7" applyNumberFormat="1" applyFont="1" applyFill="1" applyBorder="1" applyAlignment="1" applyProtection="1">
      <alignment horizontal="center" vertical="center"/>
      <protection locked="0"/>
    </xf>
    <xf numFmtId="4" fontId="19" fillId="0" borderId="595" xfId="7" applyNumberFormat="1" applyFont="1" applyFill="1" applyBorder="1" applyAlignment="1" applyProtection="1">
      <alignment horizontal="center" vertical="center"/>
      <protection locked="0"/>
    </xf>
    <xf numFmtId="4" fontId="19" fillId="0" borderId="595" xfId="7" applyNumberFormat="1" applyFont="1" applyFill="1" applyBorder="1" applyAlignment="1" applyProtection="1">
      <alignment horizontal="left" vertical="center"/>
      <protection locked="0"/>
    </xf>
    <xf numFmtId="4" fontId="20" fillId="0" borderId="596" xfId="7" applyNumberFormat="1" applyFont="1" applyFill="1" applyBorder="1" applyAlignment="1" applyProtection="1">
      <alignment horizontal="center" vertical="center"/>
      <protection locked="0"/>
    </xf>
    <xf numFmtId="4" fontId="19" fillId="0" borderId="596" xfId="7" applyNumberFormat="1" applyFont="1" applyFill="1" applyBorder="1" applyAlignment="1" applyProtection="1">
      <alignment horizontal="center" vertical="center"/>
      <protection locked="0"/>
    </xf>
    <xf numFmtId="4" fontId="19" fillId="0" borderId="596" xfId="7" applyNumberFormat="1" applyFont="1" applyFill="1" applyBorder="1" applyAlignment="1" applyProtection="1">
      <alignment horizontal="left" vertical="center"/>
      <protection locked="0"/>
    </xf>
    <xf numFmtId="4" fontId="20" fillId="0" borderId="597" xfId="7" applyNumberFormat="1" applyFont="1" applyFill="1" applyBorder="1" applyAlignment="1" applyProtection="1">
      <alignment horizontal="center" vertical="center"/>
      <protection locked="0"/>
    </xf>
    <xf numFmtId="4" fontId="19" fillId="0" borderId="597" xfId="7" applyNumberFormat="1" applyFont="1" applyFill="1" applyBorder="1" applyAlignment="1" applyProtection="1">
      <alignment horizontal="center" vertical="center"/>
      <protection locked="0"/>
    </xf>
    <xf numFmtId="4" fontId="19" fillId="0" borderId="597" xfId="7" applyNumberFormat="1" applyFont="1" applyFill="1" applyBorder="1" applyAlignment="1" applyProtection="1">
      <alignment horizontal="left" vertical="center"/>
      <protection locked="0"/>
    </xf>
    <xf numFmtId="4" fontId="20" fillId="0" borderId="598" xfId="7" applyNumberFormat="1" applyFont="1" applyFill="1" applyBorder="1" applyAlignment="1" applyProtection="1">
      <alignment horizontal="center" vertical="center"/>
      <protection locked="0"/>
    </xf>
    <xf numFmtId="4" fontId="19" fillId="0" borderId="598" xfId="7" applyNumberFormat="1" applyFont="1" applyFill="1" applyBorder="1" applyAlignment="1" applyProtection="1">
      <alignment horizontal="center" vertical="center"/>
      <protection locked="0"/>
    </xf>
    <xf numFmtId="4" fontId="19" fillId="0" borderId="598" xfId="7" applyNumberFormat="1" applyFont="1" applyFill="1" applyBorder="1" applyAlignment="1" applyProtection="1">
      <alignment horizontal="left" vertical="center"/>
      <protection locked="0"/>
    </xf>
    <xf numFmtId="4" fontId="20" fillId="0" borderId="599" xfId="7" applyNumberFormat="1" applyFont="1" applyFill="1" applyBorder="1" applyAlignment="1" applyProtection="1">
      <alignment horizontal="center" vertical="center"/>
      <protection locked="0"/>
    </xf>
    <xf numFmtId="4" fontId="19" fillId="0" borderId="599" xfId="7" applyNumberFormat="1" applyFont="1" applyFill="1" applyBorder="1" applyAlignment="1" applyProtection="1">
      <alignment horizontal="center" vertical="center"/>
      <protection locked="0"/>
    </xf>
    <xf numFmtId="4" fontId="19" fillId="0" borderId="599" xfId="7" applyNumberFormat="1" applyFont="1" applyFill="1" applyBorder="1" applyAlignment="1" applyProtection="1">
      <alignment horizontal="left" vertical="center"/>
      <protection locked="0"/>
    </xf>
    <xf numFmtId="4" fontId="20" fillId="0" borderId="600" xfId="7" applyNumberFormat="1" applyFont="1" applyFill="1" applyBorder="1" applyAlignment="1" applyProtection="1">
      <alignment horizontal="center" vertical="center"/>
      <protection locked="0"/>
    </xf>
    <xf numFmtId="4" fontId="19" fillId="0" borderId="600" xfId="7" applyNumberFormat="1" applyFont="1" applyFill="1" applyBorder="1" applyAlignment="1" applyProtection="1">
      <alignment horizontal="center" vertical="center"/>
      <protection locked="0"/>
    </xf>
    <xf numFmtId="4" fontId="19" fillId="0" borderId="600" xfId="7" applyNumberFormat="1" applyFont="1" applyFill="1" applyBorder="1" applyAlignment="1" applyProtection="1">
      <alignment horizontal="left" vertical="center"/>
      <protection locked="0"/>
    </xf>
    <xf numFmtId="4" fontId="20" fillId="0" borderId="601" xfId="7" applyNumberFormat="1" applyFont="1" applyFill="1" applyBorder="1" applyAlignment="1" applyProtection="1">
      <alignment horizontal="center" vertical="center"/>
      <protection locked="0"/>
    </xf>
    <xf numFmtId="4" fontId="19" fillId="0" borderId="601" xfId="7" applyNumberFormat="1" applyFont="1" applyFill="1" applyBorder="1" applyAlignment="1" applyProtection="1">
      <alignment horizontal="center" vertical="center"/>
      <protection locked="0"/>
    </xf>
    <xf numFmtId="4" fontId="19" fillId="0" borderId="601" xfId="7" applyNumberFormat="1" applyFont="1" applyFill="1" applyBorder="1" applyAlignment="1" applyProtection="1">
      <alignment horizontal="left" vertical="center"/>
      <protection locked="0"/>
    </xf>
    <xf numFmtId="4" fontId="20" fillId="0" borderId="602" xfId="7" applyNumberFormat="1" applyFont="1" applyFill="1" applyBorder="1" applyAlignment="1" applyProtection="1">
      <alignment horizontal="center" vertical="center"/>
      <protection locked="0"/>
    </xf>
    <xf numFmtId="4" fontId="4" fillId="0" borderId="602" xfId="7" applyNumberFormat="1" applyFont="1" applyFill="1" applyBorder="1" applyAlignment="1" applyProtection="1">
      <alignment horizontal="center" vertical="center"/>
      <protection locked="0"/>
    </xf>
    <xf numFmtId="4" fontId="8" fillId="0" borderId="602" xfId="7" applyNumberFormat="1" applyFont="1" applyFill="1" applyBorder="1" applyAlignment="1" applyProtection="1">
      <alignment horizontal="center" vertical="center"/>
      <protection locked="0"/>
    </xf>
    <xf numFmtId="4" fontId="19" fillId="0" borderId="602" xfId="7" applyNumberFormat="1" applyFont="1" applyFill="1" applyBorder="1" applyAlignment="1" applyProtection="1">
      <alignment horizontal="center" vertical="center"/>
      <protection locked="0"/>
    </xf>
    <xf numFmtId="4" fontId="19" fillId="0" borderId="602" xfId="7" applyNumberFormat="1" applyFont="1" applyFill="1" applyBorder="1" applyAlignment="1" applyProtection="1">
      <alignment horizontal="left" vertical="center"/>
      <protection locked="0"/>
    </xf>
    <xf numFmtId="4" fontId="20" fillId="0" borderId="603" xfId="7" applyNumberFormat="1" applyFont="1" applyFill="1" applyBorder="1" applyAlignment="1" applyProtection="1">
      <alignment horizontal="center" vertical="center"/>
      <protection locked="0"/>
    </xf>
    <xf numFmtId="4" fontId="4" fillId="0" borderId="603" xfId="7" applyNumberFormat="1" applyFont="1" applyFill="1" applyBorder="1" applyAlignment="1" applyProtection="1">
      <alignment horizontal="center" vertical="center"/>
      <protection locked="0"/>
    </xf>
    <xf numFmtId="4" fontId="8" fillId="0" borderId="603" xfId="7" applyNumberFormat="1" applyFont="1" applyFill="1" applyBorder="1" applyAlignment="1" applyProtection="1">
      <alignment horizontal="center" vertical="center"/>
      <protection locked="0"/>
    </xf>
    <xf numFmtId="4" fontId="19" fillId="0" borderId="603" xfId="7" applyNumberFormat="1" applyFont="1" applyFill="1" applyBorder="1" applyAlignment="1" applyProtection="1">
      <alignment horizontal="center" vertical="center"/>
      <protection locked="0"/>
    </xf>
    <xf numFmtId="4" fontId="19" fillId="0" borderId="603" xfId="7" applyNumberFormat="1" applyFont="1" applyFill="1" applyBorder="1" applyAlignment="1" applyProtection="1">
      <alignment horizontal="left" vertical="center"/>
      <protection locked="0"/>
    </xf>
    <xf numFmtId="4" fontId="20" fillId="0" borderId="604" xfId="7" applyNumberFormat="1" applyFont="1" applyFill="1" applyBorder="1" applyAlignment="1" applyProtection="1">
      <alignment horizontal="center" vertical="center"/>
      <protection locked="0"/>
    </xf>
    <xf numFmtId="4" fontId="19" fillId="0" borderId="604" xfId="7" applyNumberFormat="1" applyFont="1" applyFill="1" applyBorder="1" applyAlignment="1" applyProtection="1">
      <alignment horizontal="center" vertical="center"/>
      <protection locked="0"/>
    </xf>
    <xf numFmtId="4" fontId="19" fillId="0" borderId="604" xfId="7" applyNumberFormat="1" applyFont="1" applyFill="1" applyBorder="1" applyAlignment="1" applyProtection="1">
      <alignment horizontal="left" vertical="center"/>
      <protection locked="0"/>
    </xf>
    <xf numFmtId="4" fontId="20" fillId="0" borderId="605" xfId="7" applyNumberFormat="1" applyFont="1" applyFill="1" applyBorder="1" applyAlignment="1" applyProtection="1">
      <alignment horizontal="center" vertical="center"/>
      <protection locked="0"/>
    </xf>
    <xf numFmtId="4" fontId="19" fillId="0" borderId="605" xfId="7" applyNumberFormat="1" applyFont="1" applyFill="1" applyBorder="1" applyAlignment="1" applyProtection="1">
      <alignment horizontal="center" vertical="center"/>
      <protection locked="0"/>
    </xf>
    <xf numFmtId="4" fontId="19" fillId="0" borderId="605" xfId="7" applyNumberFormat="1" applyFont="1" applyFill="1" applyBorder="1" applyAlignment="1" applyProtection="1">
      <alignment horizontal="left" vertical="center"/>
      <protection locked="0"/>
    </xf>
    <xf numFmtId="4" fontId="20" fillId="0" borderId="606" xfId="7" applyNumberFormat="1" applyFont="1" applyFill="1" applyBorder="1" applyAlignment="1" applyProtection="1">
      <alignment horizontal="center" vertical="center"/>
      <protection locked="0"/>
    </xf>
    <xf numFmtId="4" fontId="19" fillId="0" borderId="606" xfId="7" applyNumberFormat="1" applyFont="1" applyFill="1" applyBorder="1" applyAlignment="1" applyProtection="1">
      <alignment horizontal="center" vertical="center"/>
      <protection locked="0"/>
    </xf>
    <xf numFmtId="4" fontId="19" fillId="0" borderId="606" xfId="7" applyNumberFormat="1" applyFont="1" applyFill="1" applyBorder="1" applyAlignment="1" applyProtection="1">
      <alignment horizontal="left" vertical="center"/>
      <protection locked="0"/>
    </xf>
    <xf numFmtId="4" fontId="20" fillId="0" borderId="607" xfId="7" applyNumberFormat="1" applyFont="1" applyFill="1" applyBorder="1" applyAlignment="1" applyProtection="1">
      <alignment horizontal="center" vertical="center"/>
      <protection locked="0"/>
    </xf>
    <xf numFmtId="4" fontId="19" fillId="0" borderId="607" xfId="7" applyNumberFormat="1" applyFont="1" applyFill="1" applyBorder="1" applyAlignment="1" applyProtection="1">
      <alignment horizontal="center" vertical="center"/>
      <protection locked="0"/>
    </xf>
    <xf numFmtId="4" fontId="19" fillId="0" borderId="607" xfId="7" applyNumberFormat="1" applyFont="1" applyFill="1" applyBorder="1" applyAlignment="1" applyProtection="1">
      <alignment horizontal="left" vertical="center"/>
      <protection locked="0"/>
    </xf>
    <xf numFmtId="4" fontId="20" fillId="0" borderId="608" xfId="7" applyNumberFormat="1" applyFont="1" applyFill="1" applyBorder="1" applyAlignment="1" applyProtection="1">
      <alignment horizontal="center" vertical="center"/>
      <protection locked="0"/>
    </xf>
    <xf numFmtId="4" fontId="19" fillId="0" borderId="608" xfId="7" applyNumberFormat="1" applyFont="1" applyFill="1" applyBorder="1" applyAlignment="1" applyProtection="1">
      <alignment horizontal="center" vertical="center"/>
      <protection locked="0"/>
    </xf>
    <xf numFmtId="4" fontId="19" fillId="0" borderId="608" xfId="7" applyNumberFormat="1" applyFont="1" applyFill="1" applyBorder="1" applyAlignment="1" applyProtection="1">
      <alignment horizontal="left" vertical="center"/>
      <protection locked="0"/>
    </xf>
    <xf numFmtId="4" fontId="20" fillId="0" borderId="609" xfId="7" applyNumberFormat="1" applyFont="1" applyFill="1" applyBorder="1" applyAlignment="1" applyProtection="1">
      <alignment horizontal="center" vertical="center"/>
      <protection locked="0"/>
    </xf>
    <xf numFmtId="4" fontId="19" fillId="0" borderId="609" xfId="7" applyNumberFormat="1" applyFont="1" applyFill="1" applyBorder="1" applyAlignment="1" applyProtection="1">
      <alignment horizontal="center" vertical="center"/>
      <protection locked="0"/>
    </xf>
    <xf numFmtId="4" fontId="19" fillId="0" borderId="609" xfId="7" applyNumberFormat="1" applyFont="1" applyFill="1" applyBorder="1" applyAlignment="1" applyProtection="1">
      <alignment horizontal="left" vertical="center"/>
      <protection locked="0"/>
    </xf>
    <xf numFmtId="4" fontId="20" fillId="0" borderId="610" xfId="7" applyNumberFormat="1" applyFont="1" applyFill="1" applyBorder="1" applyAlignment="1" applyProtection="1">
      <alignment horizontal="center" vertical="center"/>
      <protection locked="0"/>
    </xf>
    <xf numFmtId="4" fontId="19" fillId="0" borderId="610" xfId="7" applyNumberFormat="1" applyFont="1" applyFill="1" applyBorder="1" applyAlignment="1" applyProtection="1">
      <alignment horizontal="center" vertical="center"/>
      <protection locked="0"/>
    </xf>
    <xf numFmtId="4" fontId="19" fillId="0" borderId="610" xfId="7" applyNumberFormat="1" applyFont="1" applyFill="1" applyBorder="1" applyAlignment="1" applyProtection="1">
      <alignment horizontal="left" vertical="center"/>
      <protection locked="0"/>
    </xf>
    <xf numFmtId="4" fontId="20" fillId="0" borderId="611" xfId="7" applyNumberFormat="1" applyFont="1" applyFill="1" applyBorder="1" applyAlignment="1" applyProtection="1">
      <alignment horizontal="center" vertical="center"/>
      <protection locked="0"/>
    </xf>
    <xf numFmtId="4" fontId="19" fillId="0" borderId="611" xfId="7" applyNumberFormat="1" applyFont="1" applyFill="1" applyBorder="1" applyAlignment="1" applyProtection="1">
      <alignment horizontal="center" vertical="center"/>
      <protection locked="0"/>
    </xf>
    <xf numFmtId="4" fontId="19" fillId="0" borderId="611" xfId="7" applyNumberFormat="1" applyFont="1" applyFill="1" applyBorder="1" applyAlignment="1" applyProtection="1">
      <alignment horizontal="left" vertical="center"/>
      <protection locked="0"/>
    </xf>
    <xf numFmtId="4" fontId="20" fillId="0" borderId="612" xfId="7" applyNumberFormat="1" applyFont="1" applyFill="1" applyBorder="1" applyAlignment="1" applyProtection="1">
      <alignment horizontal="center" vertical="center"/>
      <protection locked="0"/>
    </xf>
    <xf numFmtId="4" fontId="19" fillId="0" borderId="612" xfId="7" applyNumberFormat="1" applyFont="1" applyFill="1" applyBorder="1" applyAlignment="1" applyProtection="1">
      <alignment horizontal="center" vertical="center"/>
      <protection locked="0"/>
    </xf>
    <xf numFmtId="4" fontId="19" fillId="0" borderId="612" xfId="7" applyNumberFormat="1" applyFont="1" applyFill="1" applyBorder="1" applyAlignment="1" applyProtection="1">
      <alignment horizontal="left" vertical="center"/>
      <protection locked="0"/>
    </xf>
    <xf numFmtId="4" fontId="20" fillId="0" borderId="613" xfId="7" applyNumberFormat="1" applyFont="1" applyFill="1" applyBorder="1" applyAlignment="1" applyProtection="1">
      <alignment horizontal="center" vertical="center"/>
      <protection locked="0"/>
    </xf>
    <xf numFmtId="4" fontId="19" fillId="0" borderId="613" xfId="7" applyNumberFormat="1" applyFont="1" applyFill="1" applyBorder="1" applyAlignment="1" applyProtection="1">
      <alignment horizontal="center" vertical="center"/>
      <protection locked="0"/>
    </xf>
    <xf numFmtId="4" fontId="19" fillId="0" borderId="613" xfId="7" applyNumberFormat="1" applyFont="1" applyFill="1" applyBorder="1" applyAlignment="1" applyProtection="1">
      <alignment horizontal="left" vertical="center"/>
      <protection locked="0"/>
    </xf>
    <xf numFmtId="4" fontId="20" fillId="0" borderId="614" xfId="7" applyNumberFormat="1" applyFont="1" applyFill="1" applyBorder="1" applyAlignment="1" applyProtection="1">
      <alignment horizontal="center" vertical="center"/>
      <protection locked="0"/>
    </xf>
    <xf numFmtId="4" fontId="19" fillId="0" borderId="614" xfId="7" applyNumberFormat="1" applyFont="1" applyFill="1" applyBorder="1" applyAlignment="1" applyProtection="1">
      <alignment horizontal="center" vertical="center"/>
      <protection locked="0"/>
    </xf>
    <xf numFmtId="4" fontId="19" fillId="0" borderId="614" xfId="7" applyNumberFormat="1" applyFont="1" applyFill="1" applyBorder="1" applyAlignment="1" applyProtection="1">
      <alignment horizontal="left" vertical="center"/>
      <protection locked="0"/>
    </xf>
    <xf numFmtId="4" fontId="20" fillId="0" borderId="615" xfId="7" applyNumberFormat="1" applyFont="1" applyFill="1" applyBorder="1" applyAlignment="1" applyProtection="1">
      <alignment horizontal="center" vertical="center"/>
      <protection locked="0"/>
    </xf>
    <xf numFmtId="4" fontId="19" fillId="0" borderId="615" xfId="7" applyNumberFormat="1" applyFont="1" applyFill="1" applyBorder="1" applyAlignment="1" applyProtection="1">
      <alignment horizontal="center" vertical="center"/>
      <protection locked="0"/>
    </xf>
    <xf numFmtId="4" fontId="19" fillId="0" borderId="615" xfId="7" applyNumberFormat="1" applyFont="1" applyFill="1" applyBorder="1" applyAlignment="1" applyProtection="1">
      <alignment horizontal="left" vertical="center"/>
      <protection locked="0"/>
    </xf>
    <xf numFmtId="4" fontId="20" fillId="0" borderId="616" xfId="7" applyNumberFormat="1" applyFont="1" applyFill="1" applyBorder="1" applyAlignment="1" applyProtection="1">
      <alignment horizontal="center" vertical="center"/>
      <protection locked="0"/>
    </xf>
    <xf numFmtId="4" fontId="19" fillId="0" borderId="616" xfId="7" applyNumberFormat="1" applyFont="1" applyFill="1" applyBorder="1" applyAlignment="1" applyProtection="1">
      <alignment horizontal="center" vertical="center"/>
      <protection locked="0"/>
    </xf>
    <xf numFmtId="4" fontId="19" fillId="0" borderId="616" xfId="7" applyNumberFormat="1" applyFont="1" applyFill="1" applyBorder="1" applyAlignment="1" applyProtection="1">
      <alignment horizontal="left" vertical="center"/>
      <protection locked="0"/>
    </xf>
    <xf numFmtId="4" fontId="20" fillId="0" borderId="617" xfId="7" applyNumberFormat="1" applyFont="1" applyFill="1" applyBorder="1" applyAlignment="1" applyProtection="1">
      <alignment horizontal="center" vertical="center"/>
      <protection locked="0"/>
    </xf>
    <xf numFmtId="4" fontId="19" fillId="0" borderId="617" xfId="7" applyNumberFormat="1" applyFont="1" applyFill="1" applyBorder="1" applyAlignment="1" applyProtection="1">
      <alignment horizontal="center" vertical="center"/>
      <protection locked="0"/>
    </xf>
    <xf numFmtId="4" fontId="19" fillId="0" borderId="617" xfId="7" applyNumberFormat="1" applyFont="1" applyFill="1" applyBorder="1" applyAlignment="1" applyProtection="1">
      <alignment horizontal="left" vertical="center"/>
      <protection locked="0"/>
    </xf>
    <xf numFmtId="4" fontId="20" fillId="0" borderId="618" xfId="7" applyNumberFormat="1" applyFont="1" applyFill="1" applyBorder="1" applyAlignment="1" applyProtection="1">
      <alignment horizontal="center" vertical="center"/>
      <protection locked="0"/>
    </xf>
    <xf numFmtId="4" fontId="19" fillId="0" borderId="618" xfId="7" applyNumberFormat="1" applyFont="1" applyFill="1" applyBorder="1" applyAlignment="1" applyProtection="1">
      <alignment horizontal="center" vertical="center"/>
      <protection locked="0"/>
    </xf>
    <xf numFmtId="4" fontId="19" fillId="0" borderId="618" xfId="7" applyNumberFormat="1" applyFont="1" applyFill="1" applyBorder="1" applyAlignment="1" applyProtection="1">
      <alignment horizontal="left" vertical="center"/>
      <protection locked="0"/>
    </xf>
    <xf numFmtId="0" fontId="19" fillId="0" borderId="425" xfId="7" applyNumberFormat="1" applyFont="1" applyFill="1" applyBorder="1" applyAlignment="1" applyProtection="1">
      <alignment horizontal="left" vertical="center"/>
      <protection locked="0"/>
    </xf>
    <xf numFmtId="4" fontId="20" fillId="0" borderId="619" xfId="7" applyNumberFormat="1" applyFont="1" applyFill="1" applyBorder="1" applyAlignment="1" applyProtection="1">
      <alignment horizontal="center" vertical="center"/>
      <protection locked="0"/>
    </xf>
    <xf numFmtId="4" fontId="19" fillId="0" borderId="619" xfId="7" applyNumberFormat="1" applyFont="1" applyFill="1" applyBorder="1" applyAlignment="1" applyProtection="1">
      <alignment horizontal="center" vertical="center"/>
      <protection locked="0"/>
    </xf>
    <xf numFmtId="4" fontId="19" fillId="0" borderId="619" xfId="7" applyNumberFormat="1" applyFont="1" applyFill="1" applyBorder="1" applyAlignment="1" applyProtection="1">
      <alignment horizontal="left" vertical="center"/>
      <protection locked="0"/>
    </xf>
    <xf numFmtId="4" fontId="20" fillId="0" borderId="620" xfId="7" applyNumberFormat="1" applyFont="1" applyFill="1" applyBorder="1" applyAlignment="1" applyProtection="1">
      <alignment horizontal="center" vertical="center"/>
      <protection locked="0"/>
    </xf>
    <xf numFmtId="4" fontId="19" fillId="0" borderId="620" xfId="7" applyNumberFormat="1" applyFont="1" applyFill="1" applyBorder="1" applyAlignment="1" applyProtection="1">
      <alignment horizontal="center" vertical="center"/>
      <protection locked="0"/>
    </xf>
    <xf numFmtId="4" fontId="19" fillId="0" borderId="620" xfId="7" applyNumberFormat="1" applyFont="1" applyFill="1" applyBorder="1" applyAlignment="1" applyProtection="1">
      <alignment horizontal="left" vertical="center"/>
      <protection locked="0"/>
    </xf>
    <xf numFmtId="4" fontId="20" fillId="0" borderId="621" xfId="7" applyNumberFormat="1" applyFont="1" applyFill="1" applyBorder="1" applyAlignment="1" applyProtection="1">
      <alignment horizontal="center" vertical="center"/>
      <protection locked="0"/>
    </xf>
    <xf numFmtId="4" fontId="19" fillId="0" borderId="621" xfId="7" applyNumberFormat="1" applyFont="1" applyFill="1" applyBorder="1" applyAlignment="1" applyProtection="1">
      <alignment horizontal="center" vertical="center"/>
      <protection locked="0"/>
    </xf>
    <xf numFmtId="4" fontId="19" fillId="0" borderId="621" xfId="7" applyNumberFormat="1" applyFont="1" applyFill="1" applyBorder="1" applyAlignment="1" applyProtection="1">
      <alignment horizontal="left" vertical="center"/>
      <protection locked="0"/>
    </xf>
    <xf numFmtId="4" fontId="20" fillId="0" borderId="622" xfId="7" applyNumberFormat="1" applyFont="1" applyFill="1" applyBorder="1" applyAlignment="1" applyProtection="1">
      <alignment horizontal="center" vertical="center"/>
      <protection locked="0"/>
    </xf>
    <xf numFmtId="4" fontId="19" fillId="0" borderId="622" xfId="7" applyNumberFormat="1" applyFont="1" applyFill="1" applyBorder="1" applyAlignment="1" applyProtection="1">
      <alignment horizontal="center" vertical="center"/>
      <protection locked="0"/>
    </xf>
    <xf numFmtId="4" fontId="19" fillId="0" borderId="622" xfId="7" applyNumberFormat="1" applyFont="1" applyFill="1" applyBorder="1" applyAlignment="1" applyProtection="1">
      <alignment horizontal="left" vertical="center"/>
      <protection locked="0"/>
    </xf>
    <xf numFmtId="4" fontId="20" fillId="0" borderId="623" xfId="7" applyNumberFormat="1" applyFont="1" applyFill="1" applyBorder="1" applyAlignment="1" applyProtection="1">
      <alignment horizontal="center" vertical="center"/>
      <protection locked="0"/>
    </xf>
    <xf numFmtId="4" fontId="19" fillId="0" borderId="623" xfId="7" applyNumberFormat="1" applyFont="1" applyFill="1" applyBorder="1" applyAlignment="1" applyProtection="1">
      <alignment horizontal="center" vertical="center"/>
      <protection locked="0"/>
    </xf>
    <xf numFmtId="4" fontId="19" fillId="0" borderId="623" xfId="7" applyNumberFormat="1" applyFont="1" applyFill="1" applyBorder="1" applyAlignment="1" applyProtection="1">
      <alignment horizontal="left" vertical="center"/>
      <protection locked="0"/>
    </xf>
    <xf numFmtId="4" fontId="20" fillId="0" borderId="624" xfId="7" applyNumberFormat="1" applyFont="1" applyFill="1" applyBorder="1" applyAlignment="1" applyProtection="1">
      <alignment horizontal="center" vertical="center"/>
      <protection locked="0"/>
    </xf>
    <xf numFmtId="4" fontId="19" fillId="0" borderId="624" xfId="7" applyNumberFormat="1" applyFont="1" applyFill="1" applyBorder="1" applyAlignment="1" applyProtection="1">
      <alignment horizontal="center" vertical="center"/>
      <protection locked="0"/>
    </xf>
    <xf numFmtId="4" fontId="19" fillId="0" borderId="624" xfId="7" applyNumberFormat="1" applyFont="1" applyFill="1" applyBorder="1" applyAlignment="1" applyProtection="1">
      <alignment horizontal="left" vertical="center"/>
      <protection locked="0"/>
    </xf>
    <xf numFmtId="4" fontId="20" fillId="0" borderId="625" xfId="7" applyNumberFormat="1" applyFont="1" applyFill="1" applyBorder="1" applyAlignment="1" applyProtection="1">
      <alignment horizontal="center" vertical="center"/>
      <protection locked="0"/>
    </xf>
    <xf numFmtId="4" fontId="19" fillId="0" borderId="625" xfId="7" applyNumberFormat="1" applyFont="1" applyFill="1" applyBorder="1" applyAlignment="1" applyProtection="1">
      <alignment horizontal="center" vertical="center"/>
      <protection locked="0"/>
    </xf>
    <xf numFmtId="4" fontId="19" fillId="0" borderId="625" xfId="7" applyNumberFormat="1" applyFont="1" applyFill="1" applyBorder="1" applyAlignment="1" applyProtection="1">
      <alignment horizontal="left" vertical="center"/>
      <protection locked="0"/>
    </xf>
    <xf numFmtId="4" fontId="20" fillId="0" borderId="626" xfId="7" applyNumberFormat="1" applyFont="1" applyFill="1" applyBorder="1" applyAlignment="1" applyProtection="1">
      <alignment horizontal="center" vertical="center"/>
      <protection locked="0"/>
    </xf>
    <xf numFmtId="4" fontId="19" fillId="0" borderId="626" xfId="7" applyNumberFormat="1" applyFont="1" applyFill="1" applyBorder="1" applyAlignment="1" applyProtection="1">
      <alignment horizontal="center" vertical="center"/>
      <protection locked="0"/>
    </xf>
    <xf numFmtId="4" fontId="19" fillId="0" borderId="626" xfId="7" applyNumberFormat="1" applyFont="1" applyFill="1" applyBorder="1" applyAlignment="1" applyProtection="1">
      <alignment horizontal="left" vertical="center"/>
      <protection locked="0"/>
    </xf>
    <xf numFmtId="4" fontId="20" fillId="0" borderId="627" xfId="7" applyNumberFormat="1" applyFont="1" applyFill="1" applyBorder="1" applyAlignment="1" applyProtection="1">
      <alignment horizontal="center" vertical="center"/>
      <protection locked="0"/>
    </xf>
    <xf numFmtId="4" fontId="19" fillId="0" borderId="627" xfId="7" applyNumberFormat="1" applyFont="1" applyFill="1" applyBorder="1" applyAlignment="1" applyProtection="1">
      <alignment horizontal="center" vertical="center"/>
      <protection locked="0"/>
    </xf>
    <xf numFmtId="4" fontId="19" fillId="0" borderId="627" xfId="7" applyNumberFormat="1" applyFont="1" applyFill="1" applyBorder="1" applyAlignment="1" applyProtection="1">
      <alignment horizontal="left" vertical="center"/>
      <protection locked="0"/>
    </xf>
    <xf numFmtId="4" fontId="20" fillId="0" borderId="628" xfId="7" applyNumberFormat="1" applyFont="1" applyFill="1" applyBorder="1" applyAlignment="1" applyProtection="1">
      <alignment horizontal="center" vertical="center"/>
      <protection locked="0"/>
    </xf>
    <xf numFmtId="4" fontId="19" fillId="0" borderId="628" xfId="7" applyNumberFormat="1" applyFont="1" applyFill="1" applyBorder="1" applyAlignment="1" applyProtection="1">
      <alignment horizontal="center" vertical="center"/>
      <protection locked="0"/>
    </xf>
    <xf numFmtId="4" fontId="19" fillId="0" borderId="628" xfId="7" applyNumberFormat="1" applyFont="1" applyFill="1" applyBorder="1" applyAlignment="1" applyProtection="1">
      <alignment horizontal="left" vertical="center"/>
      <protection locked="0"/>
    </xf>
    <xf numFmtId="4" fontId="20" fillId="0" borderId="629" xfId="7" applyNumberFormat="1" applyFont="1" applyFill="1" applyBorder="1" applyAlignment="1" applyProtection="1">
      <alignment horizontal="center" vertical="center"/>
      <protection locked="0"/>
    </xf>
    <xf numFmtId="4" fontId="19" fillId="0" borderId="629" xfId="7" applyNumberFormat="1" applyFont="1" applyFill="1" applyBorder="1" applyAlignment="1" applyProtection="1">
      <alignment horizontal="center" vertical="center"/>
      <protection locked="0"/>
    </xf>
    <xf numFmtId="4" fontId="19" fillId="0" borderId="629" xfId="7" applyNumberFormat="1" applyFont="1" applyFill="1" applyBorder="1" applyAlignment="1" applyProtection="1">
      <alignment horizontal="left" vertical="center"/>
      <protection locked="0"/>
    </xf>
    <xf numFmtId="4" fontId="20" fillId="0" borderId="630" xfId="7" applyNumberFormat="1" applyFont="1" applyFill="1" applyBorder="1" applyAlignment="1" applyProtection="1">
      <alignment horizontal="center" vertical="center"/>
      <protection locked="0"/>
    </xf>
    <xf numFmtId="4" fontId="19" fillId="0" borderId="630" xfId="7" applyNumberFormat="1" applyFont="1" applyFill="1" applyBorder="1" applyAlignment="1" applyProtection="1">
      <alignment horizontal="center" vertical="center"/>
      <protection locked="0"/>
    </xf>
    <xf numFmtId="4" fontId="19" fillId="0" borderId="630" xfId="7" applyNumberFormat="1" applyFont="1" applyFill="1" applyBorder="1" applyAlignment="1" applyProtection="1">
      <alignment horizontal="left" vertical="center"/>
      <protection locked="0"/>
    </xf>
    <xf numFmtId="4" fontId="20" fillId="0" borderId="631" xfId="7" applyNumberFormat="1" applyFont="1" applyFill="1" applyBorder="1" applyAlignment="1" applyProtection="1">
      <alignment horizontal="center" vertical="center"/>
      <protection locked="0"/>
    </xf>
    <xf numFmtId="4" fontId="19" fillId="0" borderId="631" xfId="7" applyNumberFormat="1" applyFont="1" applyFill="1" applyBorder="1" applyAlignment="1" applyProtection="1">
      <alignment horizontal="center" vertical="center"/>
      <protection locked="0"/>
    </xf>
    <xf numFmtId="4" fontId="19" fillId="0" borderId="631" xfId="7" applyNumberFormat="1" applyFont="1" applyFill="1" applyBorder="1" applyAlignment="1" applyProtection="1">
      <alignment horizontal="left" vertical="center"/>
      <protection locked="0"/>
    </xf>
    <xf numFmtId="4" fontId="20" fillId="0" borderId="632" xfId="7" applyNumberFormat="1" applyFont="1" applyFill="1" applyBorder="1" applyAlignment="1" applyProtection="1">
      <alignment horizontal="center" vertical="center"/>
      <protection locked="0"/>
    </xf>
    <xf numFmtId="4" fontId="19" fillId="0" borderId="632" xfId="7" applyNumberFormat="1" applyFont="1" applyFill="1" applyBorder="1" applyAlignment="1" applyProtection="1">
      <alignment horizontal="center" vertical="center"/>
      <protection locked="0"/>
    </xf>
    <xf numFmtId="4" fontId="19" fillId="0" borderId="632" xfId="7" applyNumberFormat="1" applyFont="1" applyFill="1" applyBorder="1" applyAlignment="1" applyProtection="1">
      <alignment horizontal="left" vertical="center"/>
      <protection locked="0"/>
    </xf>
    <xf numFmtId="4" fontId="20" fillId="0" borderId="633" xfId="7" applyNumberFormat="1" applyFont="1" applyFill="1" applyBorder="1" applyAlignment="1" applyProtection="1">
      <alignment horizontal="center" vertical="center"/>
      <protection locked="0"/>
    </xf>
    <xf numFmtId="4" fontId="19" fillId="0" borderId="633" xfId="7" applyNumberFormat="1" applyFont="1" applyFill="1" applyBorder="1" applyAlignment="1" applyProtection="1">
      <alignment horizontal="center" vertical="center"/>
      <protection locked="0"/>
    </xf>
    <xf numFmtId="4" fontId="19" fillId="0" borderId="633" xfId="7" applyNumberFormat="1" applyFont="1" applyFill="1" applyBorder="1" applyAlignment="1" applyProtection="1">
      <alignment horizontal="left" vertical="center"/>
      <protection locked="0"/>
    </xf>
    <xf numFmtId="4" fontId="20" fillId="0" borderId="634" xfId="7" applyNumberFormat="1" applyFont="1" applyFill="1" applyBorder="1" applyAlignment="1" applyProtection="1">
      <alignment horizontal="center" vertical="center"/>
      <protection locked="0"/>
    </xf>
    <xf numFmtId="4" fontId="19" fillId="0" borderId="634" xfId="7" applyNumberFormat="1" applyFont="1" applyFill="1" applyBorder="1" applyAlignment="1" applyProtection="1">
      <alignment horizontal="center" vertical="center"/>
      <protection locked="0"/>
    </xf>
    <xf numFmtId="4" fontId="19" fillId="0" borderId="634" xfId="7" applyNumberFormat="1" applyFont="1" applyFill="1" applyBorder="1" applyAlignment="1" applyProtection="1">
      <alignment horizontal="left" vertical="center"/>
      <protection locked="0"/>
    </xf>
    <xf numFmtId="4" fontId="20" fillId="0" borderId="635" xfId="7" applyNumberFormat="1" applyFont="1" applyFill="1" applyBorder="1" applyAlignment="1" applyProtection="1">
      <alignment horizontal="center" vertical="center"/>
      <protection locked="0"/>
    </xf>
    <xf numFmtId="4" fontId="19" fillId="0" borderId="635" xfId="7" applyNumberFormat="1" applyFont="1" applyFill="1" applyBorder="1" applyAlignment="1" applyProtection="1">
      <alignment horizontal="center" vertical="center"/>
      <protection locked="0"/>
    </xf>
    <xf numFmtId="4" fontId="19" fillId="0" borderId="635" xfId="7" applyNumberFormat="1" applyFont="1" applyFill="1" applyBorder="1" applyAlignment="1" applyProtection="1">
      <alignment horizontal="left" vertical="center"/>
      <protection locked="0"/>
    </xf>
    <xf numFmtId="4" fontId="20" fillId="0" borderId="636" xfId="7" applyNumberFormat="1" applyFont="1" applyFill="1" applyBorder="1" applyAlignment="1" applyProtection="1">
      <alignment horizontal="center" vertical="center"/>
      <protection locked="0"/>
    </xf>
    <xf numFmtId="4" fontId="19" fillId="0" borderId="636" xfId="7" applyNumberFormat="1" applyFont="1" applyFill="1" applyBorder="1" applyAlignment="1" applyProtection="1">
      <alignment horizontal="center" vertical="center"/>
      <protection locked="0"/>
    </xf>
    <xf numFmtId="4" fontId="19" fillId="0" borderId="636" xfId="7" applyNumberFormat="1" applyFont="1" applyFill="1" applyBorder="1" applyAlignment="1" applyProtection="1">
      <alignment horizontal="left" vertical="center"/>
      <protection locked="0"/>
    </xf>
    <xf numFmtId="4" fontId="20" fillId="0" borderId="637" xfId="7" applyNumberFormat="1" applyFont="1" applyFill="1" applyBorder="1" applyAlignment="1" applyProtection="1">
      <alignment horizontal="center" vertical="center"/>
      <protection locked="0"/>
    </xf>
    <xf numFmtId="4" fontId="19" fillId="0" borderId="637" xfId="7" applyNumberFormat="1" applyFont="1" applyFill="1" applyBorder="1" applyAlignment="1" applyProtection="1">
      <alignment horizontal="center" vertical="center"/>
      <protection locked="0"/>
    </xf>
    <xf numFmtId="4" fontId="19" fillId="0" borderId="637" xfId="7" applyNumberFormat="1" applyFont="1" applyFill="1" applyBorder="1" applyAlignment="1" applyProtection="1">
      <alignment horizontal="left" vertical="center"/>
      <protection locked="0"/>
    </xf>
    <xf numFmtId="4" fontId="20" fillId="0" borderId="638" xfId="7" applyNumberFormat="1" applyFont="1" applyFill="1" applyBorder="1" applyAlignment="1" applyProtection="1">
      <alignment horizontal="center" vertical="center"/>
      <protection locked="0"/>
    </xf>
    <xf numFmtId="4" fontId="19" fillId="0" borderId="638" xfId="7" applyNumberFormat="1" applyFont="1" applyFill="1" applyBorder="1" applyAlignment="1" applyProtection="1">
      <alignment horizontal="center" vertical="center"/>
      <protection locked="0"/>
    </xf>
    <xf numFmtId="4" fontId="19" fillId="0" borderId="638" xfId="7" applyNumberFormat="1" applyFont="1" applyFill="1" applyBorder="1" applyAlignment="1" applyProtection="1">
      <alignment horizontal="left" vertical="center"/>
      <protection locked="0"/>
    </xf>
    <xf numFmtId="4" fontId="20" fillId="0" borderId="639" xfId="7" applyNumberFormat="1" applyFont="1" applyFill="1" applyBorder="1" applyAlignment="1" applyProtection="1">
      <alignment horizontal="center" vertical="center"/>
      <protection locked="0"/>
    </xf>
    <xf numFmtId="4" fontId="19" fillId="0" borderId="639" xfId="7" applyNumberFormat="1" applyFont="1" applyFill="1" applyBorder="1" applyAlignment="1" applyProtection="1">
      <alignment horizontal="center" vertical="center"/>
      <protection locked="0"/>
    </xf>
    <xf numFmtId="4" fontId="19" fillId="0" borderId="639" xfId="7" applyNumberFormat="1" applyFont="1" applyFill="1" applyBorder="1" applyAlignment="1" applyProtection="1">
      <alignment horizontal="left" vertical="center"/>
      <protection locked="0"/>
    </xf>
    <xf numFmtId="4" fontId="20" fillId="0" borderId="640" xfId="7" applyNumberFormat="1" applyFont="1" applyFill="1" applyBorder="1" applyAlignment="1" applyProtection="1">
      <alignment horizontal="center" vertical="center"/>
      <protection locked="0"/>
    </xf>
    <xf numFmtId="4" fontId="19" fillId="0" borderId="640" xfId="7" applyNumberFormat="1" applyFont="1" applyFill="1" applyBorder="1" applyAlignment="1" applyProtection="1">
      <alignment horizontal="center" vertical="center"/>
      <protection locked="0"/>
    </xf>
    <xf numFmtId="4" fontId="19" fillId="0" borderId="640" xfId="7" applyNumberFormat="1" applyFont="1" applyFill="1" applyBorder="1" applyAlignment="1" applyProtection="1">
      <alignment horizontal="left" vertical="center"/>
      <protection locked="0"/>
    </xf>
    <xf numFmtId="4" fontId="19" fillId="0" borderId="641" xfId="7" applyNumberFormat="1" applyFont="1" applyFill="1" applyBorder="1" applyAlignment="1" applyProtection="1">
      <alignment horizontal="center" vertical="center"/>
      <protection locked="0"/>
    </xf>
    <xf numFmtId="4" fontId="19" fillId="0" borderId="642" xfId="7" applyNumberFormat="1" applyFont="1" applyFill="1" applyBorder="1" applyAlignment="1" applyProtection="1">
      <alignment horizontal="center" vertical="center"/>
      <protection locked="0"/>
    </xf>
    <xf numFmtId="4" fontId="20" fillId="0" borderId="643" xfId="7" applyNumberFormat="1" applyFont="1" applyFill="1" applyBorder="1" applyAlignment="1" applyProtection="1">
      <alignment horizontal="center" vertical="center"/>
      <protection locked="0"/>
    </xf>
    <xf numFmtId="4" fontId="19" fillId="0" borderId="643" xfId="7" applyNumberFormat="1" applyFont="1" applyFill="1" applyBorder="1" applyAlignment="1" applyProtection="1">
      <alignment horizontal="center" vertical="center"/>
      <protection locked="0"/>
    </xf>
    <xf numFmtId="4" fontId="19" fillId="0" borderId="643" xfId="7" applyNumberFormat="1" applyFont="1" applyFill="1" applyBorder="1" applyAlignment="1" applyProtection="1">
      <alignment horizontal="left" vertical="center"/>
      <protection locked="0"/>
    </xf>
    <xf numFmtId="4" fontId="20" fillId="0" borderId="644" xfId="7" applyNumberFormat="1" applyFont="1" applyFill="1" applyBorder="1" applyAlignment="1" applyProtection="1">
      <alignment horizontal="center" vertical="center"/>
      <protection locked="0"/>
    </xf>
    <xf numFmtId="4" fontId="19" fillId="0" borderId="644" xfId="7" applyNumberFormat="1" applyFont="1" applyFill="1" applyBorder="1" applyAlignment="1" applyProtection="1">
      <alignment horizontal="center" vertical="center"/>
      <protection locked="0"/>
    </xf>
    <xf numFmtId="4" fontId="19" fillId="0" borderId="644" xfId="7" applyNumberFormat="1" applyFont="1" applyFill="1" applyBorder="1" applyAlignment="1" applyProtection="1">
      <alignment horizontal="left" vertical="center"/>
      <protection locked="0"/>
    </xf>
    <xf numFmtId="4" fontId="20" fillId="0" borderId="645" xfId="7" applyNumberFormat="1" applyFont="1" applyFill="1" applyBorder="1" applyAlignment="1" applyProtection="1">
      <alignment horizontal="center" vertical="center"/>
      <protection locked="0"/>
    </xf>
    <xf numFmtId="4" fontId="19" fillId="0" borderId="645" xfId="7" applyNumberFormat="1" applyFont="1" applyFill="1" applyBorder="1" applyAlignment="1" applyProtection="1">
      <alignment horizontal="center" vertical="center"/>
      <protection locked="0"/>
    </xf>
    <xf numFmtId="4" fontId="19" fillId="0" borderId="645" xfId="7" applyNumberFormat="1" applyFont="1" applyFill="1" applyBorder="1" applyAlignment="1" applyProtection="1">
      <alignment horizontal="left" vertical="center"/>
      <protection locked="0"/>
    </xf>
    <xf numFmtId="4" fontId="20" fillId="0" borderId="646" xfId="7" applyNumberFormat="1" applyFont="1" applyFill="1" applyBorder="1" applyAlignment="1" applyProtection="1">
      <alignment horizontal="center" vertical="center"/>
      <protection locked="0"/>
    </xf>
    <xf numFmtId="4" fontId="19" fillId="0" borderId="646" xfId="7" applyNumberFormat="1" applyFont="1" applyFill="1" applyBorder="1" applyAlignment="1" applyProtection="1">
      <alignment horizontal="center" vertical="center"/>
      <protection locked="0"/>
    </xf>
    <xf numFmtId="4" fontId="19" fillId="0" borderId="646" xfId="7" applyNumberFormat="1" applyFont="1" applyFill="1" applyBorder="1" applyAlignment="1" applyProtection="1">
      <alignment horizontal="left" vertical="center"/>
      <protection locked="0"/>
    </xf>
    <xf numFmtId="4" fontId="20" fillId="0" borderId="647" xfId="7" applyNumberFormat="1" applyFont="1" applyFill="1" applyBorder="1" applyAlignment="1" applyProtection="1">
      <alignment horizontal="center" vertical="center"/>
      <protection locked="0"/>
    </xf>
    <xf numFmtId="4" fontId="19" fillId="0" borderId="647" xfId="7" applyNumberFormat="1" applyFont="1" applyFill="1" applyBorder="1" applyAlignment="1" applyProtection="1">
      <alignment horizontal="center" vertical="center"/>
      <protection locked="0"/>
    </xf>
    <xf numFmtId="4" fontId="19" fillId="0" borderId="647" xfId="7" applyNumberFormat="1" applyFont="1" applyFill="1" applyBorder="1" applyAlignment="1" applyProtection="1">
      <alignment horizontal="left" vertical="center"/>
      <protection locked="0"/>
    </xf>
    <xf numFmtId="4" fontId="20" fillId="0" borderId="648" xfId="7" applyNumberFormat="1" applyFont="1" applyFill="1" applyBorder="1" applyAlignment="1" applyProtection="1">
      <alignment horizontal="center" vertical="center"/>
      <protection locked="0"/>
    </xf>
    <xf numFmtId="4" fontId="19" fillId="0" borderId="648" xfId="7" applyNumberFormat="1" applyFont="1" applyFill="1" applyBorder="1" applyAlignment="1" applyProtection="1">
      <alignment horizontal="center" vertical="center"/>
      <protection locked="0"/>
    </xf>
    <xf numFmtId="4" fontId="19" fillId="0" borderId="648" xfId="7" applyNumberFormat="1" applyFont="1" applyFill="1" applyBorder="1" applyAlignment="1" applyProtection="1">
      <alignment horizontal="left" vertical="center"/>
      <protection locked="0"/>
    </xf>
    <xf numFmtId="4" fontId="20" fillId="0" borderId="649" xfId="7" applyNumberFormat="1" applyFont="1" applyFill="1" applyBorder="1" applyAlignment="1" applyProtection="1">
      <alignment horizontal="center" vertical="center"/>
      <protection locked="0"/>
    </xf>
    <xf numFmtId="4" fontId="19" fillId="0" borderId="649" xfId="7" applyNumberFormat="1" applyFont="1" applyFill="1" applyBorder="1" applyAlignment="1" applyProtection="1">
      <alignment horizontal="center" vertical="center"/>
      <protection locked="0"/>
    </xf>
    <xf numFmtId="4" fontId="19" fillId="0" borderId="649" xfId="7" applyNumberFormat="1" applyFont="1" applyFill="1" applyBorder="1" applyAlignment="1" applyProtection="1">
      <alignment horizontal="left" vertical="center"/>
      <protection locked="0"/>
    </xf>
    <xf numFmtId="4" fontId="20" fillId="0" borderId="650" xfId="7" applyNumberFormat="1" applyFont="1" applyFill="1" applyBorder="1" applyAlignment="1" applyProtection="1">
      <alignment horizontal="center" vertical="center"/>
      <protection locked="0"/>
    </xf>
    <xf numFmtId="4" fontId="19" fillId="0" borderId="650" xfId="7" applyNumberFormat="1" applyFont="1" applyFill="1" applyBorder="1" applyAlignment="1" applyProtection="1">
      <alignment horizontal="center" vertical="center"/>
      <protection locked="0"/>
    </xf>
    <xf numFmtId="4" fontId="19" fillId="0" borderId="650" xfId="7" applyNumberFormat="1" applyFont="1" applyFill="1" applyBorder="1" applyAlignment="1" applyProtection="1">
      <alignment horizontal="left" vertical="center"/>
      <protection locked="0"/>
    </xf>
    <xf numFmtId="4" fontId="20" fillId="0" borderId="651" xfId="7" applyNumberFormat="1" applyFont="1" applyFill="1" applyBorder="1" applyAlignment="1" applyProtection="1">
      <alignment horizontal="center" vertical="center"/>
      <protection locked="0"/>
    </xf>
    <xf numFmtId="4" fontId="19" fillId="0" borderId="651" xfId="7" applyNumberFormat="1" applyFont="1" applyFill="1" applyBorder="1" applyAlignment="1" applyProtection="1">
      <alignment horizontal="center" vertical="center"/>
      <protection locked="0"/>
    </xf>
    <xf numFmtId="4" fontId="19" fillId="0" borderId="651" xfId="7" applyNumberFormat="1" applyFont="1" applyFill="1" applyBorder="1" applyAlignment="1" applyProtection="1">
      <alignment horizontal="left" vertical="center"/>
      <protection locked="0"/>
    </xf>
    <xf numFmtId="4" fontId="20" fillId="0" borderId="652" xfId="7" applyNumberFormat="1" applyFont="1" applyFill="1" applyBorder="1" applyAlignment="1" applyProtection="1">
      <alignment horizontal="center" vertical="center"/>
      <protection locked="0"/>
    </xf>
    <xf numFmtId="4" fontId="19" fillId="0" borderId="652" xfId="7" applyNumberFormat="1" applyFont="1" applyFill="1" applyBorder="1" applyAlignment="1" applyProtection="1">
      <alignment horizontal="center" vertical="center"/>
      <protection locked="0"/>
    </xf>
    <xf numFmtId="4" fontId="19" fillId="0" borderId="652" xfId="7" applyNumberFormat="1" applyFont="1" applyFill="1" applyBorder="1" applyAlignment="1" applyProtection="1">
      <alignment horizontal="left" vertical="center"/>
      <protection locked="0"/>
    </xf>
    <xf numFmtId="4" fontId="20" fillId="0" borderId="653" xfId="7" applyNumberFormat="1" applyFont="1" applyFill="1" applyBorder="1" applyAlignment="1" applyProtection="1">
      <alignment horizontal="center" vertical="center"/>
      <protection locked="0"/>
    </xf>
    <xf numFmtId="4" fontId="19" fillId="0" borderId="653" xfId="7" applyNumberFormat="1" applyFont="1" applyFill="1" applyBorder="1" applyAlignment="1" applyProtection="1">
      <alignment horizontal="center" vertical="center"/>
      <protection locked="0"/>
    </xf>
    <xf numFmtId="4" fontId="19" fillId="0" borderId="653" xfId="7" applyNumberFormat="1" applyFont="1" applyFill="1" applyBorder="1" applyAlignment="1" applyProtection="1">
      <alignment horizontal="left" vertical="center"/>
      <protection locked="0"/>
    </xf>
    <xf numFmtId="4" fontId="20" fillId="0" borderId="654" xfId="7" applyNumberFormat="1" applyFont="1" applyFill="1" applyBorder="1" applyAlignment="1" applyProtection="1">
      <alignment horizontal="center" vertical="center"/>
      <protection locked="0"/>
    </xf>
    <xf numFmtId="4" fontId="19" fillId="0" borderId="654" xfId="7" applyNumberFormat="1" applyFont="1" applyFill="1" applyBorder="1" applyAlignment="1" applyProtection="1">
      <alignment horizontal="center" vertical="center"/>
      <protection locked="0"/>
    </xf>
    <xf numFmtId="4" fontId="19" fillId="0" borderId="654" xfId="7" applyNumberFormat="1" applyFont="1" applyFill="1" applyBorder="1" applyAlignment="1" applyProtection="1">
      <alignment horizontal="left" vertical="center"/>
      <protection locked="0"/>
    </xf>
    <xf numFmtId="4" fontId="20" fillId="0" borderId="655" xfId="7" applyNumberFormat="1" applyFont="1" applyFill="1" applyBorder="1" applyAlignment="1" applyProtection="1">
      <alignment horizontal="center" vertical="center"/>
      <protection locked="0"/>
    </xf>
    <xf numFmtId="4" fontId="19" fillId="0" borderId="655" xfId="7" applyNumberFormat="1" applyFont="1" applyFill="1" applyBorder="1" applyAlignment="1" applyProtection="1">
      <alignment horizontal="center" vertical="center"/>
      <protection locked="0"/>
    </xf>
    <xf numFmtId="4" fontId="19" fillId="0" borderId="655" xfId="7" applyNumberFormat="1" applyFont="1" applyFill="1" applyBorder="1" applyAlignment="1" applyProtection="1">
      <alignment horizontal="left" vertical="center"/>
      <protection locked="0"/>
    </xf>
    <xf numFmtId="4" fontId="20" fillId="0" borderId="656" xfId="7" applyNumberFormat="1" applyFont="1" applyFill="1" applyBorder="1" applyAlignment="1" applyProtection="1">
      <alignment horizontal="center" vertical="center"/>
      <protection locked="0"/>
    </xf>
    <xf numFmtId="4" fontId="19" fillId="0" borderId="656" xfId="7" applyNumberFormat="1" applyFont="1" applyFill="1" applyBorder="1" applyAlignment="1" applyProtection="1">
      <alignment horizontal="center" vertical="center"/>
      <protection locked="0"/>
    </xf>
    <xf numFmtId="4" fontId="19" fillId="0" borderId="656" xfId="7" applyNumberFormat="1" applyFont="1" applyFill="1" applyBorder="1" applyAlignment="1" applyProtection="1">
      <alignment horizontal="left" vertical="center"/>
      <protection locked="0"/>
    </xf>
    <xf numFmtId="4" fontId="20" fillId="0" borderId="657" xfId="7" applyNumberFormat="1" applyFont="1" applyFill="1" applyBorder="1" applyAlignment="1" applyProtection="1">
      <alignment horizontal="center" vertical="center"/>
      <protection locked="0"/>
    </xf>
    <xf numFmtId="4" fontId="19" fillId="0" borderId="657" xfId="7" applyNumberFormat="1" applyFont="1" applyFill="1" applyBorder="1" applyAlignment="1" applyProtection="1">
      <alignment horizontal="center" vertical="center"/>
      <protection locked="0"/>
    </xf>
    <xf numFmtId="4" fontId="19" fillId="0" borderId="657" xfId="7" applyNumberFormat="1" applyFont="1" applyFill="1" applyBorder="1" applyAlignment="1" applyProtection="1">
      <alignment horizontal="left" vertical="center"/>
      <protection locked="0"/>
    </xf>
    <xf numFmtId="4" fontId="20" fillId="0" borderId="658" xfId="7" applyNumberFormat="1" applyFont="1" applyFill="1" applyBorder="1" applyAlignment="1" applyProtection="1">
      <alignment horizontal="center" vertical="center"/>
      <protection locked="0"/>
    </xf>
    <xf numFmtId="4" fontId="19" fillId="0" borderId="658" xfId="7" applyNumberFormat="1" applyFont="1" applyFill="1" applyBorder="1" applyAlignment="1" applyProtection="1">
      <alignment horizontal="center" vertical="center"/>
      <protection locked="0"/>
    </xf>
    <xf numFmtId="4" fontId="20" fillId="0" borderId="659" xfId="7" applyNumberFormat="1" applyFont="1" applyFill="1" applyBorder="1" applyAlignment="1" applyProtection="1">
      <alignment horizontal="center" vertical="center"/>
      <protection locked="0"/>
    </xf>
    <xf numFmtId="4" fontId="19" fillId="0" borderId="659" xfId="7" applyNumberFormat="1" applyFont="1" applyFill="1" applyBorder="1" applyAlignment="1" applyProtection="1">
      <alignment horizontal="center" vertical="center"/>
      <protection locked="0"/>
    </xf>
    <xf numFmtId="4" fontId="20" fillId="0" borderId="660" xfId="7" applyNumberFormat="1" applyFont="1" applyFill="1" applyBorder="1" applyAlignment="1" applyProtection="1">
      <alignment horizontal="center" vertical="center"/>
      <protection locked="0"/>
    </xf>
    <xf numFmtId="4" fontId="19" fillId="0" borderId="660" xfId="7" applyNumberFormat="1" applyFont="1" applyFill="1" applyBorder="1" applyAlignment="1" applyProtection="1">
      <alignment horizontal="center" vertical="center"/>
      <protection locked="0"/>
    </xf>
    <xf numFmtId="4" fontId="19" fillId="0" borderId="661" xfId="7" applyNumberFormat="1" applyFont="1" applyFill="1" applyBorder="1" applyAlignment="1" applyProtection="1">
      <alignment horizontal="center" vertical="center"/>
      <protection locked="0"/>
    </xf>
    <xf numFmtId="4" fontId="19" fillId="0" borderId="662" xfId="7" applyNumberFormat="1" applyFont="1" applyFill="1" applyBorder="1" applyAlignment="1" applyProtection="1">
      <alignment horizontal="center" vertical="center"/>
      <protection locked="0"/>
    </xf>
    <xf numFmtId="4" fontId="20" fillId="0" borderId="663" xfId="7" applyNumberFormat="1" applyFont="1" applyFill="1" applyBorder="1" applyAlignment="1" applyProtection="1">
      <alignment horizontal="center" vertical="center"/>
      <protection locked="0"/>
    </xf>
    <xf numFmtId="4" fontId="19" fillId="0" borderId="663" xfId="7" applyNumberFormat="1" applyFont="1" applyFill="1" applyBorder="1" applyAlignment="1" applyProtection="1">
      <alignment horizontal="center" vertical="center"/>
      <protection locked="0"/>
    </xf>
    <xf numFmtId="4" fontId="20" fillId="0" borderId="664" xfId="7" applyNumberFormat="1" applyFont="1" applyFill="1" applyBorder="1" applyAlignment="1" applyProtection="1">
      <alignment horizontal="center" vertical="center"/>
      <protection locked="0"/>
    </xf>
    <xf numFmtId="4" fontId="19" fillId="0" borderId="664" xfId="7" applyNumberFormat="1" applyFont="1" applyFill="1" applyBorder="1" applyAlignment="1" applyProtection="1">
      <alignment horizontal="center" vertical="center"/>
      <protection locked="0"/>
    </xf>
    <xf numFmtId="4" fontId="20" fillId="0" borderId="665" xfId="7" applyNumberFormat="1" applyFont="1" applyFill="1" applyBorder="1" applyAlignment="1" applyProtection="1">
      <alignment horizontal="center" vertical="center"/>
      <protection locked="0"/>
    </xf>
    <xf numFmtId="4" fontId="19" fillId="0" borderId="665" xfId="7" applyNumberFormat="1" applyFont="1" applyFill="1" applyBorder="1" applyAlignment="1" applyProtection="1">
      <alignment horizontal="center" vertical="center"/>
      <protection locked="0"/>
    </xf>
    <xf numFmtId="4" fontId="19" fillId="0" borderId="666" xfId="7" applyNumberFormat="1" applyFont="1" applyFill="1" applyBorder="1" applyAlignment="1" applyProtection="1">
      <alignment horizontal="center" vertical="center"/>
      <protection locked="0"/>
    </xf>
    <xf numFmtId="4" fontId="19" fillId="0" borderId="667" xfId="7" applyNumberFormat="1" applyFont="1" applyFill="1" applyBorder="1" applyAlignment="1" applyProtection="1">
      <alignment horizontal="center" vertical="center"/>
      <protection locked="0"/>
    </xf>
    <xf numFmtId="4" fontId="20" fillId="0" borderId="668" xfId="7" applyNumberFormat="1" applyFont="1" applyFill="1" applyBorder="1" applyAlignment="1" applyProtection="1">
      <alignment horizontal="right" vertical="center"/>
      <protection locked="0"/>
    </xf>
    <xf numFmtId="4" fontId="19" fillId="0" borderId="669" xfId="7" applyNumberFormat="1" applyFont="1" applyFill="1" applyBorder="1" applyAlignment="1" applyProtection="1">
      <alignment horizontal="center" vertical="center"/>
      <protection locked="0"/>
    </xf>
    <xf numFmtId="4" fontId="19" fillId="0" borderId="670" xfId="7" applyNumberFormat="1" applyFont="1" applyFill="1" applyBorder="1" applyAlignment="1" applyProtection="1">
      <alignment horizontal="center" vertical="center"/>
      <protection locked="0"/>
    </xf>
    <xf numFmtId="4" fontId="20" fillId="0" borderId="671" xfId="7" applyNumberFormat="1" applyFont="1" applyFill="1" applyBorder="1" applyAlignment="1" applyProtection="1">
      <alignment horizontal="center" vertical="center"/>
      <protection locked="0"/>
    </xf>
    <xf numFmtId="4" fontId="19" fillId="0" borderId="671" xfId="7" applyNumberFormat="1" applyFont="1" applyFill="1" applyBorder="1" applyAlignment="1" applyProtection="1">
      <alignment horizontal="center" vertical="center"/>
      <protection locked="0"/>
    </xf>
    <xf numFmtId="4" fontId="20" fillId="0" borderId="672" xfId="7" applyNumberFormat="1" applyFont="1" applyFill="1" applyBorder="1" applyAlignment="1" applyProtection="1">
      <alignment horizontal="center" vertical="center"/>
      <protection locked="0"/>
    </xf>
    <xf numFmtId="4" fontId="19" fillId="0" borderId="672" xfId="7" applyNumberFormat="1" applyFont="1" applyFill="1" applyBorder="1" applyAlignment="1" applyProtection="1">
      <alignment horizontal="center" vertical="center"/>
      <protection locked="0"/>
    </xf>
    <xf numFmtId="4" fontId="20" fillId="0" borderId="673" xfId="7" applyNumberFormat="1" applyFont="1" applyFill="1" applyBorder="1" applyAlignment="1" applyProtection="1">
      <alignment horizontal="center" vertical="center"/>
      <protection locked="0"/>
    </xf>
    <xf numFmtId="4" fontId="19" fillId="0" borderId="673" xfId="7" applyNumberFormat="1" applyFont="1" applyFill="1" applyBorder="1" applyAlignment="1" applyProtection="1">
      <alignment horizontal="center" vertical="center"/>
      <protection locked="0"/>
    </xf>
    <xf numFmtId="4" fontId="20" fillId="0" borderId="674" xfId="7" applyNumberFormat="1" applyFont="1" applyFill="1" applyBorder="1" applyAlignment="1" applyProtection="1">
      <alignment horizontal="center" vertical="center"/>
      <protection locked="0"/>
    </xf>
    <xf numFmtId="4" fontId="19" fillId="0" borderId="674" xfId="7" applyNumberFormat="1" applyFont="1" applyFill="1" applyBorder="1" applyAlignment="1" applyProtection="1">
      <alignment horizontal="center" vertical="center"/>
      <protection locked="0"/>
    </xf>
    <xf numFmtId="4" fontId="20" fillId="0" borderId="675" xfId="7" applyNumberFormat="1" applyFont="1" applyFill="1" applyBorder="1" applyAlignment="1" applyProtection="1">
      <alignment horizontal="center" vertical="center"/>
      <protection locked="0"/>
    </xf>
    <xf numFmtId="4" fontId="19" fillId="0" borderId="675" xfId="7" applyNumberFormat="1" applyFont="1" applyFill="1" applyBorder="1" applyAlignment="1" applyProtection="1">
      <alignment horizontal="center" vertical="center"/>
      <protection locked="0"/>
    </xf>
    <xf numFmtId="4" fontId="20" fillId="0" borderId="676" xfId="7" applyNumberFormat="1" applyFont="1" applyFill="1" applyBorder="1" applyAlignment="1" applyProtection="1">
      <alignment horizontal="center" vertical="center"/>
      <protection locked="0"/>
    </xf>
    <xf numFmtId="4" fontId="19" fillId="0" borderId="676" xfId="7" applyNumberFormat="1" applyFont="1" applyFill="1" applyBorder="1" applyAlignment="1" applyProtection="1">
      <alignment horizontal="center" vertical="center"/>
      <protection locked="0"/>
    </xf>
    <xf numFmtId="4" fontId="20" fillId="0" borderId="677" xfId="7" applyNumberFormat="1" applyFont="1" applyFill="1" applyBorder="1" applyAlignment="1" applyProtection="1">
      <alignment horizontal="center" vertical="center"/>
      <protection locked="0"/>
    </xf>
    <xf numFmtId="4" fontId="19" fillId="0" borderId="677" xfId="7" applyNumberFormat="1" applyFont="1" applyFill="1" applyBorder="1" applyAlignment="1" applyProtection="1">
      <alignment horizontal="center" vertical="center"/>
      <protection locked="0"/>
    </xf>
    <xf numFmtId="4" fontId="20" fillId="0" borderId="678" xfId="7" applyNumberFormat="1" applyFont="1" applyFill="1" applyBorder="1" applyAlignment="1" applyProtection="1">
      <alignment horizontal="center" vertical="center"/>
      <protection locked="0"/>
    </xf>
    <xf numFmtId="4" fontId="19" fillId="0" borderId="678" xfId="7" applyNumberFormat="1" applyFont="1" applyFill="1" applyBorder="1" applyAlignment="1" applyProtection="1">
      <alignment horizontal="center" vertical="center"/>
      <protection locked="0"/>
    </xf>
    <xf numFmtId="4" fontId="20" fillId="0" borderId="679" xfId="7" applyNumberFormat="1" applyFont="1" applyFill="1" applyBorder="1" applyAlignment="1" applyProtection="1">
      <alignment horizontal="center" vertical="center"/>
      <protection locked="0"/>
    </xf>
    <xf numFmtId="4" fontId="19" fillId="0" borderId="679" xfId="7" applyNumberFormat="1" applyFont="1" applyFill="1" applyBorder="1" applyAlignment="1" applyProtection="1">
      <alignment horizontal="center" vertical="center"/>
      <protection locked="0"/>
    </xf>
    <xf numFmtId="4" fontId="20" fillId="0" borderId="680" xfId="7" applyNumberFormat="1" applyFont="1" applyFill="1" applyBorder="1" applyAlignment="1" applyProtection="1">
      <alignment horizontal="center" vertical="center"/>
      <protection locked="0"/>
    </xf>
    <xf numFmtId="4" fontId="19" fillId="0" borderId="680" xfId="7" applyNumberFormat="1" applyFont="1" applyFill="1" applyBorder="1" applyAlignment="1" applyProtection="1">
      <alignment horizontal="center" vertical="center"/>
      <protection locked="0"/>
    </xf>
    <xf numFmtId="4" fontId="19" fillId="0" borderId="680" xfId="7" applyNumberFormat="1" applyFont="1" applyFill="1" applyBorder="1" applyAlignment="1" applyProtection="1">
      <alignment horizontal="left" vertical="center"/>
      <protection locked="0"/>
    </xf>
    <xf numFmtId="4" fontId="20" fillId="0" borderId="681" xfId="7" applyNumberFormat="1" applyFont="1" applyFill="1" applyBorder="1" applyAlignment="1" applyProtection="1">
      <alignment horizontal="center" vertical="center"/>
      <protection locked="0"/>
    </xf>
    <xf numFmtId="4" fontId="19" fillId="0" borderId="681" xfId="7" applyNumberFormat="1" applyFont="1" applyFill="1" applyBorder="1" applyAlignment="1" applyProtection="1">
      <alignment horizontal="center" vertical="center"/>
      <protection locked="0"/>
    </xf>
    <xf numFmtId="4" fontId="19" fillId="0" borderId="681" xfId="7" applyNumberFormat="1" applyFont="1" applyFill="1" applyBorder="1" applyAlignment="1" applyProtection="1">
      <alignment horizontal="left" vertical="center"/>
      <protection locked="0"/>
    </xf>
    <xf numFmtId="4" fontId="20" fillId="0" borderId="682" xfId="7" applyNumberFormat="1" applyFont="1" applyFill="1" applyBorder="1" applyAlignment="1" applyProtection="1">
      <alignment horizontal="center" vertical="center"/>
      <protection locked="0"/>
    </xf>
    <xf numFmtId="4" fontId="19" fillId="0" borderId="682" xfId="7" applyNumberFormat="1" applyFont="1" applyFill="1" applyBorder="1" applyAlignment="1" applyProtection="1">
      <alignment horizontal="center" vertical="center"/>
      <protection locked="0"/>
    </xf>
    <xf numFmtId="4" fontId="19" fillId="0" borderId="682" xfId="7" applyNumberFormat="1" applyFont="1" applyFill="1" applyBorder="1" applyAlignment="1" applyProtection="1">
      <alignment horizontal="left" vertical="center"/>
      <protection locked="0"/>
    </xf>
    <xf numFmtId="4" fontId="20" fillId="0" borderId="683" xfId="7" applyNumberFormat="1" applyFont="1" applyFill="1" applyBorder="1" applyAlignment="1" applyProtection="1">
      <alignment horizontal="center" vertical="center"/>
      <protection locked="0"/>
    </xf>
    <xf numFmtId="4" fontId="19" fillId="0" borderId="683" xfId="7" applyNumberFormat="1" applyFont="1" applyFill="1" applyBorder="1" applyAlignment="1" applyProtection="1">
      <alignment horizontal="center" vertical="center"/>
      <protection locked="0"/>
    </xf>
    <xf numFmtId="4" fontId="19" fillId="0" borderId="683" xfId="7" applyNumberFormat="1" applyFont="1" applyFill="1" applyBorder="1" applyAlignment="1" applyProtection="1">
      <alignment horizontal="left" vertical="center"/>
      <protection locked="0"/>
    </xf>
    <xf numFmtId="4" fontId="20" fillId="0" borderId="684" xfId="7" applyNumberFormat="1" applyFont="1" applyFill="1" applyBorder="1" applyAlignment="1" applyProtection="1">
      <alignment horizontal="center" vertical="center"/>
      <protection locked="0"/>
    </xf>
    <xf numFmtId="4" fontId="19" fillId="0" borderId="684" xfId="7" applyNumberFormat="1" applyFont="1" applyFill="1" applyBorder="1" applyAlignment="1" applyProtection="1">
      <alignment horizontal="center" vertical="center"/>
      <protection locked="0"/>
    </xf>
    <xf numFmtId="4" fontId="19" fillId="0" borderId="684" xfId="7" applyNumberFormat="1" applyFont="1" applyFill="1" applyBorder="1" applyAlignment="1" applyProtection="1">
      <alignment horizontal="left" vertical="center"/>
      <protection locked="0"/>
    </xf>
    <xf numFmtId="4" fontId="20" fillId="0" borderId="685" xfId="7" applyNumberFormat="1" applyFont="1" applyFill="1" applyBorder="1" applyAlignment="1" applyProtection="1">
      <alignment horizontal="center" vertical="center"/>
      <protection locked="0"/>
    </xf>
    <xf numFmtId="4" fontId="19" fillId="0" borderId="685" xfId="7" applyNumberFormat="1" applyFont="1" applyFill="1" applyBorder="1" applyAlignment="1" applyProtection="1">
      <alignment horizontal="center" vertical="center"/>
      <protection locked="0"/>
    </xf>
    <xf numFmtId="4" fontId="19" fillId="0" borderId="685" xfId="7" applyNumberFormat="1" applyFont="1" applyFill="1" applyBorder="1" applyAlignment="1" applyProtection="1">
      <alignment horizontal="left" vertical="center"/>
      <protection locked="0"/>
    </xf>
    <xf numFmtId="4" fontId="20" fillId="0" borderId="686" xfId="7" applyNumberFormat="1" applyFont="1" applyFill="1" applyBorder="1" applyAlignment="1" applyProtection="1">
      <alignment horizontal="center" vertical="center"/>
      <protection locked="0"/>
    </xf>
    <xf numFmtId="4" fontId="19" fillId="0" borderId="686" xfId="7" applyNumberFormat="1" applyFont="1" applyFill="1" applyBorder="1" applyAlignment="1" applyProtection="1">
      <alignment horizontal="center" vertical="center"/>
      <protection locked="0"/>
    </xf>
    <xf numFmtId="4" fontId="19" fillId="0" borderId="686" xfId="7" applyNumberFormat="1" applyFont="1" applyFill="1" applyBorder="1" applyAlignment="1" applyProtection="1">
      <alignment horizontal="left" vertical="center"/>
      <protection locked="0"/>
    </xf>
    <xf numFmtId="49" fontId="19" fillId="15" borderId="477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687" xfId="7" applyNumberFormat="1" applyFont="1" applyFill="1" applyBorder="1" applyAlignment="1" applyProtection="1">
      <alignment horizontal="center" vertical="center"/>
      <protection locked="0"/>
    </xf>
    <xf numFmtId="4" fontId="19" fillId="0" borderId="688" xfId="7" applyNumberFormat="1" applyFont="1" applyFill="1" applyBorder="1" applyAlignment="1" applyProtection="1">
      <alignment horizontal="center" vertical="center"/>
      <protection locked="0"/>
    </xf>
    <xf numFmtId="4" fontId="20" fillId="0" borderId="689" xfId="7" applyNumberFormat="1" applyFont="1" applyFill="1" applyBorder="1" applyAlignment="1" applyProtection="1">
      <alignment horizontal="center" vertical="center"/>
      <protection locked="0"/>
    </xf>
    <xf numFmtId="4" fontId="19" fillId="0" borderId="689" xfId="7" applyNumberFormat="1" applyFont="1" applyFill="1" applyBorder="1" applyAlignment="1" applyProtection="1">
      <alignment horizontal="center" vertical="center"/>
      <protection locked="0"/>
    </xf>
    <xf numFmtId="4" fontId="19" fillId="0" borderId="689" xfId="7" applyNumberFormat="1" applyFont="1" applyFill="1" applyBorder="1" applyAlignment="1" applyProtection="1">
      <alignment horizontal="left" vertical="center"/>
      <protection locked="0"/>
    </xf>
    <xf numFmtId="4" fontId="20" fillId="0" borderId="690" xfId="7" applyNumberFormat="1" applyFont="1" applyFill="1" applyBorder="1" applyAlignment="1" applyProtection="1">
      <alignment horizontal="center" vertical="center"/>
      <protection locked="0"/>
    </xf>
    <xf numFmtId="4" fontId="19" fillId="0" borderId="690" xfId="7" applyNumberFormat="1" applyFont="1" applyFill="1" applyBorder="1" applyAlignment="1" applyProtection="1">
      <alignment horizontal="center" vertical="center"/>
      <protection locked="0"/>
    </xf>
    <xf numFmtId="4" fontId="19" fillId="0" borderId="690" xfId="7" applyNumberFormat="1" applyFont="1" applyFill="1" applyBorder="1" applyAlignment="1" applyProtection="1">
      <alignment horizontal="left" vertical="center"/>
      <protection locked="0"/>
    </xf>
    <xf numFmtId="4" fontId="4" fillId="0" borderId="690" xfId="7" applyNumberFormat="1" applyFont="1" applyFill="1" applyBorder="1" applyAlignment="1" applyProtection="1">
      <alignment horizontal="center" vertical="center"/>
      <protection locked="0"/>
    </xf>
    <xf numFmtId="4" fontId="8" fillId="0" borderId="690" xfId="7" applyNumberFormat="1" applyFont="1" applyFill="1" applyBorder="1" applyAlignment="1" applyProtection="1">
      <alignment horizontal="center" vertical="center"/>
      <protection locked="0"/>
    </xf>
    <xf numFmtId="4" fontId="20" fillId="0" borderId="691" xfId="7" applyNumberFormat="1" applyFont="1" applyFill="1" applyBorder="1" applyAlignment="1" applyProtection="1">
      <alignment horizontal="center" vertical="center"/>
      <protection locked="0"/>
    </xf>
    <xf numFmtId="4" fontId="19" fillId="0" borderId="691" xfId="7" applyNumberFormat="1" applyFont="1" applyFill="1" applyBorder="1" applyAlignment="1" applyProtection="1">
      <alignment horizontal="center" vertical="center"/>
      <protection locked="0"/>
    </xf>
    <xf numFmtId="4" fontId="19" fillId="0" borderId="691" xfId="7" applyNumberFormat="1" applyFont="1" applyFill="1" applyBorder="1" applyAlignment="1" applyProtection="1">
      <alignment horizontal="left" vertical="center"/>
      <protection locked="0"/>
    </xf>
    <xf numFmtId="4" fontId="20" fillId="0" borderId="692" xfId="7" applyNumberFormat="1" applyFont="1" applyFill="1" applyBorder="1" applyAlignment="1" applyProtection="1">
      <alignment horizontal="center" vertical="center"/>
      <protection locked="0"/>
    </xf>
    <xf numFmtId="4" fontId="19" fillId="0" borderId="692" xfId="7" applyNumberFormat="1" applyFont="1" applyFill="1" applyBorder="1" applyAlignment="1" applyProtection="1">
      <alignment horizontal="center" vertical="center"/>
      <protection locked="0"/>
    </xf>
    <xf numFmtId="4" fontId="19" fillId="0" borderId="692" xfId="7" applyNumberFormat="1" applyFont="1" applyFill="1" applyBorder="1" applyAlignment="1" applyProtection="1">
      <alignment horizontal="left" vertical="center"/>
      <protection locked="0"/>
    </xf>
    <xf numFmtId="4" fontId="20" fillId="0" borderId="693" xfId="7" applyNumberFormat="1" applyFont="1" applyFill="1" applyBorder="1" applyAlignment="1" applyProtection="1">
      <alignment horizontal="center" vertical="center"/>
      <protection locked="0"/>
    </xf>
    <xf numFmtId="4" fontId="19" fillId="0" borderId="693" xfId="7" applyNumberFormat="1" applyFont="1" applyFill="1" applyBorder="1" applyAlignment="1" applyProtection="1">
      <alignment horizontal="center" vertical="center"/>
      <protection locked="0"/>
    </xf>
    <xf numFmtId="4" fontId="19" fillId="0" borderId="693" xfId="7" applyNumberFormat="1" applyFont="1" applyFill="1" applyBorder="1" applyAlignment="1" applyProtection="1">
      <alignment horizontal="left" vertical="center"/>
      <protection locked="0"/>
    </xf>
    <xf numFmtId="4" fontId="20" fillId="0" borderId="694" xfId="7" applyNumberFormat="1" applyFont="1" applyFill="1" applyBorder="1" applyAlignment="1" applyProtection="1">
      <alignment horizontal="center" vertical="center"/>
      <protection locked="0"/>
    </xf>
    <xf numFmtId="4" fontId="19" fillId="0" borderId="694" xfId="7" applyNumberFormat="1" applyFont="1" applyFill="1" applyBorder="1" applyAlignment="1" applyProtection="1">
      <alignment horizontal="center" vertical="center"/>
      <protection locked="0"/>
    </xf>
    <xf numFmtId="4" fontId="19" fillId="0" borderId="694" xfId="7" applyNumberFormat="1" applyFont="1" applyFill="1" applyBorder="1" applyAlignment="1" applyProtection="1">
      <alignment horizontal="left" vertical="center"/>
      <protection locked="0"/>
    </xf>
    <xf numFmtId="4" fontId="20" fillId="0" borderId="695" xfId="7" applyNumberFormat="1" applyFont="1" applyFill="1" applyBorder="1" applyAlignment="1" applyProtection="1">
      <alignment horizontal="center" vertical="center"/>
      <protection locked="0"/>
    </xf>
    <xf numFmtId="4" fontId="19" fillId="0" borderId="695" xfId="7" applyNumberFormat="1" applyFont="1" applyFill="1" applyBorder="1" applyAlignment="1" applyProtection="1">
      <alignment horizontal="center" vertical="center"/>
      <protection locked="0"/>
    </xf>
    <xf numFmtId="4" fontId="19" fillId="0" borderId="695" xfId="7" applyNumberFormat="1" applyFont="1" applyFill="1" applyBorder="1" applyAlignment="1" applyProtection="1">
      <alignment horizontal="left" vertical="center"/>
      <protection locked="0"/>
    </xf>
    <xf numFmtId="4" fontId="20" fillId="0" borderId="696" xfId="7" applyNumberFormat="1" applyFont="1" applyFill="1" applyBorder="1" applyAlignment="1" applyProtection="1">
      <alignment horizontal="center" vertical="center"/>
      <protection locked="0"/>
    </xf>
    <xf numFmtId="4" fontId="19" fillId="0" borderId="696" xfId="7" applyNumberFormat="1" applyFont="1" applyFill="1" applyBorder="1" applyAlignment="1" applyProtection="1">
      <alignment horizontal="center" vertical="center"/>
      <protection locked="0"/>
    </xf>
    <xf numFmtId="4" fontId="19" fillId="0" borderId="696" xfId="7" applyNumberFormat="1" applyFont="1" applyFill="1" applyBorder="1" applyAlignment="1" applyProtection="1">
      <alignment horizontal="left" vertical="center"/>
      <protection locked="0"/>
    </xf>
    <xf numFmtId="4" fontId="20" fillId="0" borderId="697" xfId="7" applyNumberFormat="1" applyFont="1" applyFill="1" applyBorder="1" applyAlignment="1" applyProtection="1">
      <alignment horizontal="center" vertical="center"/>
      <protection locked="0"/>
    </xf>
    <xf numFmtId="4" fontId="19" fillId="0" borderId="697" xfId="7" applyNumberFormat="1" applyFont="1" applyFill="1" applyBorder="1" applyAlignment="1" applyProtection="1">
      <alignment horizontal="center" vertical="center"/>
      <protection locked="0"/>
    </xf>
    <xf numFmtId="4" fontId="19" fillId="0" borderId="697" xfId="7" applyNumberFormat="1" applyFont="1" applyFill="1" applyBorder="1" applyAlignment="1" applyProtection="1">
      <alignment horizontal="left" vertical="center"/>
      <protection locked="0"/>
    </xf>
    <xf numFmtId="4" fontId="20" fillId="0" borderId="698" xfId="7" applyNumberFormat="1" applyFont="1" applyFill="1" applyBorder="1" applyAlignment="1" applyProtection="1">
      <alignment horizontal="center" vertical="center"/>
      <protection locked="0"/>
    </xf>
    <xf numFmtId="4" fontId="19" fillId="0" borderId="698" xfId="7" applyNumberFormat="1" applyFont="1" applyFill="1" applyBorder="1" applyAlignment="1" applyProtection="1">
      <alignment horizontal="center" vertical="center"/>
      <protection locked="0"/>
    </xf>
    <xf numFmtId="4" fontId="19" fillId="0" borderId="698" xfId="7" applyNumberFormat="1" applyFont="1" applyFill="1" applyBorder="1" applyAlignment="1" applyProtection="1">
      <alignment horizontal="left" vertical="center"/>
      <protection locked="0"/>
    </xf>
    <xf numFmtId="4" fontId="20" fillId="0" borderId="699" xfId="7" applyNumberFormat="1" applyFont="1" applyFill="1" applyBorder="1" applyAlignment="1" applyProtection="1">
      <alignment horizontal="center" vertical="center"/>
      <protection locked="0"/>
    </xf>
    <xf numFmtId="4" fontId="19" fillId="0" borderId="699" xfId="7" applyNumberFormat="1" applyFont="1" applyFill="1" applyBorder="1" applyAlignment="1" applyProtection="1">
      <alignment horizontal="center" vertical="center"/>
      <protection locked="0"/>
    </xf>
    <xf numFmtId="4" fontId="19" fillId="0" borderId="699" xfId="7" applyNumberFormat="1" applyFont="1" applyFill="1" applyBorder="1" applyAlignment="1" applyProtection="1">
      <alignment horizontal="left" vertical="center"/>
      <protection locked="0"/>
    </xf>
    <xf numFmtId="4" fontId="20" fillId="0" borderId="700" xfId="7" applyNumberFormat="1" applyFont="1" applyFill="1" applyBorder="1" applyAlignment="1" applyProtection="1">
      <alignment horizontal="center" vertical="center"/>
      <protection locked="0"/>
    </xf>
    <xf numFmtId="4" fontId="19" fillId="0" borderId="700" xfId="7" applyNumberFormat="1" applyFont="1" applyFill="1" applyBorder="1" applyAlignment="1" applyProtection="1">
      <alignment horizontal="center" vertical="center"/>
      <protection locked="0"/>
    </xf>
    <xf numFmtId="4" fontId="19" fillId="0" borderId="700" xfId="7" applyNumberFormat="1" applyFont="1" applyFill="1" applyBorder="1" applyAlignment="1" applyProtection="1">
      <alignment horizontal="left" vertical="center"/>
      <protection locked="0"/>
    </xf>
    <xf numFmtId="4" fontId="19" fillId="0" borderId="701" xfId="7" applyNumberFormat="1" applyFont="1" applyFill="1" applyBorder="1" applyAlignment="1" applyProtection="1">
      <alignment horizontal="center" vertical="center"/>
      <protection locked="0"/>
    </xf>
    <xf numFmtId="4" fontId="19" fillId="0" borderId="702" xfId="7" applyNumberFormat="1" applyFont="1" applyFill="1" applyBorder="1" applyAlignment="1" applyProtection="1">
      <alignment horizontal="center" vertical="center"/>
      <protection locked="0"/>
    </xf>
    <xf numFmtId="49" fontId="19" fillId="15" borderId="70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704" xfId="7" applyNumberFormat="1" applyFont="1" applyFill="1" applyBorder="1" applyAlignment="1" applyProtection="1">
      <alignment horizontal="center" vertical="center"/>
      <protection locked="0"/>
    </xf>
    <xf numFmtId="4" fontId="19" fillId="0" borderId="705" xfId="7" applyNumberFormat="1" applyFont="1" applyFill="1" applyBorder="1" applyAlignment="1" applyProtection="1">
      <alignment horizontal="center" vertical="center"/>
      <protection locked="0"/>
    </xf>
    <xf numFmtId="4" fontId="20" fillId="0" borderId="706" xfId="7" applyNumberFormat="1" applyFont="1" applyFill="1" applyBorder="1" applyAlignment="1" applyProtection="1">
      <alignment horizontal="center" vertical="center"/>
      <protection locked="0"/>
    </xf>
    <xf numFmtId="4" fontId="19" fillId="0" borderId="706" xfId="7" applyNumberFormat="1" applyFont="1" applyFill="1" applyBorder="1" applyAlignment="1" applyProtection="1">
      <alignment horizontal="center" vertical="center"/>
      <protection locked="0"/>
    </xf>
    <xf numFmtId="4" fontId="19" fillId="0" borderId="706" xfId="7" applyNumberFormat="1" applyFont="1" applyFill="1" applyBorder="1" applyAlignment="1" applyProtection="1">
      <alignment horizontal="left" vertical="center"/>
      <protection locked="0"/>
    </xf>
    <xf numFmtId="4" fontId="20" fillId="0" borderId="707" xfId="7" applyNumberFormat="1" applyFont="1" applyFill="1" applyBorder="1" applyAlignment="1" applyProtection="1">
      <alignment horizontal="center" vertical="center"/>
      <protection locked="0"/>
    </xf>
    <xf numFmtId="4" fontId="19" fillId="0" borderId="707" xfId="7" applyNumberFormat="1" applyFont="1" applyFill="1" applyBorder="1" applyAlignment="1" applyProtection="1">
      <alignment horizontal="center" vertical="center"/>
      <protection locked="0"/>
    </xf>
    <xf numFmtId="4" fontId="19" fillId="0" borderId="707" xfId="7" applyNumberFormat="1" applyFont="1" applyFill="1" applyBorder="1" applyAlignment="1" applyProtection="1">
      <alignment horizontal="left" vertical="center"/>
      <protection locked="0"/>
    </xf>
    <xf numFmtId="4" fontId="20" fillId="0" borderId="708" xfId="7" applyNumberFormat="1" applyFont="1" applyFill="1" applyBorder="1" applyAlignment="1" applyProtection="1">
      <alignment horizontal="center" vertical="center"/>
      <protection locked="0"/>
    </xf>
    <xf numFmtId="4" fontId="19" fillId="0" borderId="708" xfId="7" applyNumberFormat="1" applyFont="1" applyFill="1" applyBorder="1" applyAlignment="1" applyProtection="1">
      <alignment horizontal="center" vertical="center"/>
      <protection locked="0"/>
    </xf>
    <xf numFmtId="4" fontId="19" fillId="0" borderId="708" xfId="7" applyNumberFormat="1" applyFont="1" applyFill="1" applyBorder="1" applyAlignment="1" applyProtection="1">
      <alignment horizontal="left" vertical="center"/>
      <protection locked="0"/>
    </xf>
    <xf numFmtId="4" fontId="20" fillId="0" borderId="709" xfId="7" applyNumberFormat="1" applyFont="1" applyFill="1" applyBorder="1" applyAlignment="1" applyProtection="1">
      <alignment horizontal="center" vertical="center"/>
      <protection locked="0"/>
    </xf>
    <xf numFmtId="4" fontId="19" fillId="0" borderId="709" xfId="7" applyNumberFormat="1" applyFont="1" applyFill="1" applyBorder="1" applyAlignment="1" applyProtection="1">
      <alignment horizontal="center" vertical="center"/>
      <protection locked="0"/>
    </xf>
    <xf numFmtId="4" fontId="19" fillId="0" borderId="709" xfId="7" applyNumberFormat="1" applyFont="1" applyFill="1" applyBorder="1" applyAlignment="1" applyProtection="1">
      <alignment horizontal="left" vertical="center"/>
      <protection locked="0"/>
    </xf>
    <xf numFmtId="4" fontId="20" fillId="0" borderId="710" xfId="7" applyNumberFormat="1" applyFont="1" applyFill="1" applyBorder="1" applyAlignment="1" applyProtection="1">
      <alignment horizontal="center" vertical="center"/>
      <protection locked="0"/>
    </xf>
    <xf numFmtId="4" fontId="19" fillId="0" borderId="710" xfId="7" applyNumberFormat="1" applyFont="1" applyFill="1" applyBorder="1" applyAlignment="1" applyProtection="1">
      <alignment horizontal="center" vertical="center"/>
      <protection locked="0"/>
    </xf>
    <xf numFmtId="4" fontId="19" fillId="0" borderId="710" xfId="7" applyNumberFormat="1" applyFont="1" applyFill="1" applyBorder="1" applyAlignment="1" applyProtection="1">
      <alignment horizontal="left" vertical="center"/>
      <protection locked="0"/>
    </xf>
    <xf numFmtId="4" fontId="20" fillId="0" borderId="711" xfId="7" applyNumberFormat="1" applyFont="1" applyFill="1" applyBorder="1" applyAlignment="1" applyProtection="1">
      <alignment horizontal="center" vertical="center"/>
      <protection locked="0"/>
    </xf>
    <xf numFmtId="4" fontId="19" fillId="0" borderId="711" xfId="7" applyNumberFormat="1" applyFont="1" applyFill="1" applyBorder="1" applyAlignment="1" applyProtection="1">
      <alignment horizontal="center" vertical="center"/>
      <protection locked="0"/>
    </xf>
    <xf numFmtId="4" fontId="19" fillId="0" borderId="711" xfId="7" applyNumberFormat="1" applyFont="1" applyFill="1" applyBorder="1" applyAlignment="1" applyProtection="1">
      <alignment horizontal="left" vertical="center"/>
      <protection locked="0"/>
    </xf>
    <xf numFmtId="4" fontId="20" fillId="0" borderId="712" xfId="7" applyNumberFormat="1" applyFont="1" applyFill="1" applyBorder="1" applyAlignment="1" applyProtection="1">
      <alignment horizontal="center" vertical="center"/>
      <protection locked="0"/>
    </xf>
    <xf numFmtId="4" fontId="19" fillId="0" borderId="712" xfId="7" applyNumberFormat="1" applyFont="1" applyFill="1" applyBorder="1" applyAlignment="1" applyProtection="1">
      <alignment horizontal="center" vertical="center"/>
      <protection locked="0"/>
    </xf>
    <xf numFmtId="4" fontId="19" fillId="0" borderId="712" xfId="7" applyNumberFormat="1" applyFont="1" applyFill="1" applyBorder="1" applyAlignment="1" applyProtection="1">
      <alignment horizontal="left" vertical="center"/>
      <protection locked="0"/>
    </xf>
    <xf numFmtId="4" fontId="20" fillId="0" borderId="714" xfId="7" applyNumberFormat="1" applyFont="1" applyFill="1" applyBorder="1" applyAlignment="1" applyProtection="1">
      <alignment horizontal="center" vertical="center"/>
      <protection locked="0"/>
    </xf>
    <xf numFmtId="4" fontId="19" fillId="0" borderId="714" xfId="7" applyNumberFormat="1" applyFont="1" applyFill="1" applyBorder="1" applyAlignment="1" applyProtection="1">
      <alignment horizontal="center" vertical="center"/>
      <protection locked="0"/>
    </xf>
    <xf numFmtId="4" fontId="19" fillId="0" borderId="714" xfId="7" applyNumberFormat="1" applyFont="1" applyFill="1" applyBorder="1" applyAlignment="1" applyProtection="1">
      <alignment horizontal="left" vertical="center"/>
      <protection locked="0"/>
    </xf>
    <xf numFmtId="4" fontId="20" fillId="0" borderId="716" xfId="7" applyNumberFormat="1" applyFont="1" applyFill="1" applyBorder="1" applyAlignment="1" applyProtection="1">
      <alignment horizontal="center" vertical="center"/>
      <protection locked="0"/>
    </xf>
    <xf numFmtId="4" fontId="19" fillId="0" borderId="716" xfId="7" applyNumberFormat="1" applyFont="1" applyFill="1" applyBorder="1" applyAlignment="1" applyProtection="1">
      <alignment horizontal="center" vertical="center"/>
      <protection locked="0"/>
    </xf>
    <xf numFmtId="4" fontId="19" fillId="0" borderId="716" xfId="7" applyNumberFormat="1" applyFont="1" applyFill="1" applyBorder="1" applyAlignment="1" applyProtection="1">
      <alignment horizontal="left" vertical="center"/>
      <protection locked="0"/>
    </xf>
    <xf numFmtId="4" fontId="8" fillId="0" borderId="715" xfId="7" applyNumberFormat="1" applyFont="1" applyFill="1" applyBorder="1" applyAlignment="1" applyProtection="1">
      <alignment horizontal="right" vertical="center"/>
      <protection locked="0"/>
    </xf>
    <xf numFmtId="4" fontId="8" fillId="0" borderId="717" xfId="1" applyNumberFormat="1" applyFont="1" applyFill="1" applyBorder="1" applyAlignment="1" applyProtection="1">
      <alignment horizontal="right" vertical="center"/>
      <protection locked="0"/>
    </xf>
    <xf numFmtId="4" fontId="8" fillId="0" borderId="718" xfId="7" applyNumberFormat="1" applyFont="1" applyFill="1" applyBorder="1" applyAlignment="1" applyProtection="1">
      <alignment horizontal="right" vertical="center"/>
      <protection locked="0"/>
    </xf>
    <xf numFmtId="4" fontId="8" fillId="0" borderId="713" xfId="1" applyNumberFormat="1" applyFont="1" applyFill="1" applyBorder="1" applyAlignment="1" applyProtection="1">
      <alignment horizontal="right" vertical="center"/>
      <protection locked="0"/>
    </xf>
    <xf numFmtId="4" fontId="20" fillId="0" borderId="719" xfId="7" applyNumberFormat="1" applyFont="1" applyFill="1" applyBorder="1" applyAlignment="1" applyProtection="1">
      <alignment horizontal="center" vertical="center"/>
      <protection locked="0"/>
    </xf>
    <xf numFmtId="4" fontId="19" fillId="0" borderId="719" xfId="7" applyNumberFormat="1" applyFont="1" applyFill="1" applyBorder="1" applyAlignment="1" applyProtection="1">
      <alignment horizontal="center" vertical="center"/>
      <protection locked="0"/>
    </xf>
    <xf numFmtId="4" fontId="19" fillId="0" borderId="719" xfId="7" applyNumberFormat="1" applyFont="1" applyFill="1" applyBorder="1" applyAlignment="1" applyProtection="1">
      <alignment horizontal="left" vertical="center"/>
      <protection locked="0"/>
    </xf>
    <xf numFmtId="4" fontId="20" fillId="0" borderId="720" xfId="7" applyNumberFormat="1" applyFont="1" applyFill="1" applyBorder="1" applyAlignment="1" applyProtection="1">
      <alignment horizontal="center" vertical="center"/>
      <protection locked="0"/>
    </xf>
    <xf numFmtId="4" fontId="19" fillId="0" borderId="720" xfId="7" applyNumberFormat="1" applyFont="1" applyFill="1" applyBorder="1" applyAlignment="1" applyProtection="1">
      <alignment horizontal="center" vertical="center"/>
      <protection locked="0"/>
    </xf>
    <xf numFmtId="4" fontId="19" fillId="0" borderId="720" xfId="7" applyNumberFormat="1" applyFont="1" applyFill="1" applyBorder="1" applyAlignment="1" applyProtection="1">
      <alignment horizontal="left" vertical="center"/>
      <protection locked="0"/>
    </xf>
    <xf numFmtId="4" fontId="19" fillId="0" borderId="721" xfId="7" applyNumberFormat="1" applyFont="1" applyFill="1" applyBorder="1" applyAlignment="1" applyProtection="1">
      <alignment horizontal="center" vertical="center"/>
      <protection locked="0"/>
    </xf>
    <xf numFmtId="4" fontId="19" fillId="0" borderId="722" xfId="7" applyNumberFormat="1" applyFont="1" applyFill="1" applyBorder="1" applyAlignment="1" applyProtection="1">
      <alignment horizontal="center" vertical="center"/>
      <protection locked="0"/>
    </xf>
    <xf numFmtId="4" fontId="19" fillId="0" borderId="723" xfId="7" applyNumberFormat="1" applyFont="1" applyFill="1" applyBorder="1" applyAlignment="1" applyProtection="1">
      <alignment horizontal="center" vertical="center"/>
      <protection locked="0"/>
    </xf>
    <xf numFmtId="4" fontId="19" fillId="0" borderId="724" xfId="7" applyNumberFormat="1" applyFont="1" applyFill="1" applyBorder="1" applyAlignment="1" applyProtection="1">
      <alignment horizontal="center" vertical="center"/>
      <protection locked="0"/>
    </xf>
    <xf numFmtId="4" fontId="20" fillId="0" borderId="725" xfId="7" applyNumberFormat="1" applyFont="1" applyFill="1" applyBorder="1" applyAlignment="1" applyProtection="1">
      <alignment horizontal="center" vertical="center"/>
      <protection locked="0"/>
    </xf>
    <xf numFmtId="4" fontId="19" fillId="0" borderId="725" xfId="7" applyNumberFormat="1" applyFont="1" applyFill="1" applyBorder="1" applyAlignment="1" applyProtection="1">
      <alignment horizontal="center" vertical="center"/>
      <protection locked="0"/>
    </xf>
    <xf numFmtId="4" fontId="19" fillId="0" borderId="725" xfId="7" applyNumberFormat="1" applyFont="1" applyFill="1" applyBorder="1" applyAlignment="1" applyProtection="1">
      <alignment horizontal="left" vertical="center"/>
      <protection locked="0"/>
    </xf>
    <xf numFmtId="4" fontId="20" fillId="0" borderId="726" xfId="7" applyNumberFormat="1" applyFont="1" applyFill="1" applyBorder="1" applyAlignment="1" applyProtection="1">
      <alignment horizontal="center" vertical="center"/>
      <protection locked="0"/>
    </xf>
    <xf numFmtId="4" fontId="19" fillId="0" borderId="726" xfId="7" applyNumberFormat="1" applyFont="1" applyFill="1" applyBorder="1" applyAlignment="1" applyProtection="1">
      <alignment horizontal="center" vertical="center"/>
      <protection locked="0"/>
    </xf>
    <xf numFmtId="4" fontId="19" fillId="0" borderId="726" xfId="7" applyNumberFormat="1" applyFont="1" applyFill="1" applyBorder="1" applyAlignment="1" applyProtection="1">
      <alignment horizontal="left" vertical="center"/>
      <protection locked="0"/>
    </xf>
    <xf numFmtId="4" fontId="19" fillId="0" borderId="727" xfId="7" applyNumberFormat="1" applyFont="1" applyFill="1" applyBorder="1" applyAlignment="1" applyProtection="1">
      <alignment horizontal="center" vertical="center"/>
      <protection locked="0"/>
    </xf>
    <xf numFmtId="4" fontId="19" fillId="0" borderId="728" xfId="7" applyNumberFormat="1" applyFont="1" applyFill="1" applyBorder="1" applyAlignment="1" applyProtection="1">
      <alignment horizontal="center" vertical="center"/>
      <protection locked="0"/>
    </xf>
    <xf numFmtId="4" fontId="20" fillId="0" borderId="729" xfId="7" applyNumberFormat="1" applyFont="1" applyFill="1" applyBorder="1" applyAlignment="1" applyProtection="1">
      <alignment horizontal="center" vertical="center"/>
      <protection locked="0"/>
    </xf>
    <xf numFmtId="4" fontId="19" fillId="0" borderId="729" xfId="7" applyNumberFormat="1" applyFont="1" applyFill="1" applyBorder="1" applyAlignment="1" applyProtection="1">
      <alignment horizontal="center" vertical="center"/>
      <protection locked="0"/>
    </xf>
    <xf numFmtId="4" fontId="19" fillId="0" borderId="729" xfId="7" applyNumberFormat="1" applyFont="1" applyFill="1" applyBorder="1" applyAlignment="1" applyProtection="1">
      <alignment horizontal="left" vertical="center"/>
      <protection locked="0"/>
    </xf>
    <xf numFmtId="4" fontId="20" fillId="0" borderId="730" xfId="7" applyNumberFormat="1" applyFont="1" applyFill="1" applyBorder="1" applyAlignment="1" applyProtection="1">
      <alignment horizontal="center" vertical="center"/>
      <protection locked="0"/>
    </xf>
    <xf numFmtId="4" fontId="19" fillId="0" borderId="730" xfId="7" applyNumberFormat="1" applyFont="1" applyFill="1" applyBorder="1" applyAlignment="1" applyProtection="1">
      <alignment horizontal="center" vertical="center"/>
      <protection locked="0"/>
    </xf>
    <xf numFmtId="4" fontId="19" fillId="0" borderId="730" xfId="7" applyNumberFormat="1" applyFont="1" applyFill="1" applyBorder="1" applyAlignment="1" applyProtection="1">
      <alignment horizontal="left" vertical="center"/>
      <protection locked="0"/>
    </xf>
    <xf numFmtId="4" fontId="20" fillId="0" borderId="731" xfId="7" applyNumberFormat="1" applyFont="1" applyFill="1" applyBorder="1" applyAlignment="1" applyProtection="1">
      <alignment horizontal="center" vertical="center"/>
      <protection locked="0"/>
    </xf>
    <xf numFmtId="4" fontId="19" fillId="0" borderId="731" xfId="7" applyNumberFormat="1" applyFont="1" applyFill="1" applyBorder="1" applyAlignment="1" applyProtection="1">
      <alignment horizontal="center" vertical="center"/>
      <protection locked="0"/>
    </xf>
    <xf numFmtId="4" fontId="19" fillId="0" borderId="731" xfId="7" applyNumberFormat="1" applyFont="1" applyFill="1" applyBorder="1" applyAlignment="1" applyProtection="1">
      <alignment horizontal="left" vertical="center"/>
      <protection locked="0"/>
    </xf>
    <xf numFmtId="4" fontId="20" fillId="0" borderId="732" xfId="7" applyNumberFormat="1" applyFont="1" applyFill="1" applyBorder="1" applyAlignment="1" applyProtection="1">
      <alignment horizontal="center" vertical="center"/>
      <protection locked="0"/>
    </xf>
    <xf numFmtId="4" fontId="19" fillId="0" borderId="732" xfId="7" applyNumberFormat="1" applyFont="1" applyFill="1" applyBorder="1" applyAlignment="1" applyProtection="1">
      <alignment horizontal="center" vertical="center"/>
      <protection locked="0"/>
    </xf>
    <xf numFmtId="4" fontId="19" fillId="0" borderId="732" xfId="7" applyNumberFormat="1" applyFont="1" applyFill="1" applyBorder="1" applyAlignment="1" applyProtection="1">
      <alignment horizontal="left" vertical="center"/>
      <protection locked="0"/>
    </xf>
    <xf numFmtId="4" fontId="20" fillId="0" borderId="733" xfId="7" applyNumberFormat="1" applyFont="1" applyFill="1" applyBorder="1" applyAlignment="1" applyProtection="1">
      <alignment horizontal="center" vertical="center"/>
      <protection locked="0"/>
    </xf>
    <xf numFmtId="4" fontId="19" fillId="0" borderId="733" xfId="7" applyNumberFormat="1" applyFont="1" applyFill="1" applyBorder="1" applyAlignment="1" applyProtection="1">
      <alignment horizontal="center" vertical="center"/>
      <protection locked="0"/>
    </xf>
    <xf numFmtId="4" fontId="19" fillId="0" borderId="733" xfId="7" applyNumberFormat="1" applyFont="1" applyFill="1" applyBorder="1" applyAlignment="1" applyProtection="1">
      <alignment horizontal="left" vertical="center"/>
      <protection locked="0"/>
    </xf>
    <xf numFmtId="4" fontId="20" fillId="0" borderId="734" xfId="7" applyNumberFormat="1" applyFont="1" applyFill="1" applyBorder="1" applyAlignment="1" applyProtection="1">
      <alignment horizontal="center" vertical="center"/>
      <protection locked="0"/>
    </xf>
    <xf numFmtId="4" fontId="19" fillId="0" borderId="734" xfId="7" applyNumberFormat="1" applyFont="1" applyFill="1" applyBorder="1" applyAlignment="1" applyProtection="1">
      <alignment horizontal="center" vertical="center"/>
      <protection locked="0"/>
    </xf>
    <xf numFmtId="4" fontId="19" fillId="0" borderId="734" xfId="7" applyNumberFormat="1" applyFont="1" applyFill="1" applyBorder="1" applyAlignment="1" applyProtection="1">
      <alignment horizontal="left" vertical="center"/>
      <protection locked="0"/>
    </xf>
    <xf numFmtId="4" fontId="20" fillId="0" borderId="735" xfId="7" applyNumberFormat="1" applyFont="1" applyFill="1" applyBorder="1" applyAlignment="1" applyProtection="1">
      <alignment horizontal="center" vertical="center"/>
      <protection locked="0"/>
    </xf>
    <xf numFmtId="4" fontId="19" fillId="0" borderId="735" xfId="7" applyNumberFormat="1" applyFont="1" applyFill="1" applyBorder="1" applyAlignment="1" applyProtection="1">
      <alignment horizontal="center" vertical="center"/>
      <protection locked="0"/>
    </xf>
    <xf numFmtId="4" fontId="19" fillId="0" borderId="735" xfId="7" applyNumberFormat="1" applyFont="1" applyFill="1" applyBorder="1" applyAlignment="1" applyProtection="1">
      <alignment horizontal="left" vertical="center"/>
      <protection locked="0"/>
    </xf>
    <xf numFmtId="4" fontId="20" fillId="0" borderId="736" xfId="7" applyNumberFormat="1" applyFont="1" applyFill="1" applyBorder="1" applyAlignment="1" applyProtection="1">
      <alignment horizontal="center" vertical="center"/>
      <protection locked="0"/>
    </xf>
    <xf numFmtId="4" fontId="19" fillId="0" borderId="736" xfId="7" applyNumberFormat="1" applyFont="1" applyFill="1" applyBorder="1" applyAlignment="1" applyProtection="1">
      <alignment horizontal="center" vertical="center"/>
      <protection locked="0"/>
    </xf>
    <xf numFmtId="4" fontId="19" fillId="0" borderId="736" xfId="7" applyNumberFormat="1" applyFont="1" applyFill="1" applyBorder="1" applyAlignment="1" applyProtection="1">
      <alignment horizontal="left" vertical="center"/>
      <protection locked="0"/>
    </xf>
    <xf numFmtId="4" fontId="20" fillId="0" borderId="737" xfId="7" applyNumberFormat="1" applyFont="1" applyFill="1" applyBorder="1" applyAlignment="1" applyProtection="1">
      <alignment horizontal="center" vertical="center"/>
      <protection locked="0"/>
    </xf>
    <xf numFmtId="4" fontId="19" fillId="0" borderId="737" xfId="7" applyNumberFormat="1" applyFont="1" applyFill="1" applyBorder="1" applyAlignment="1" applyProtection="1">
      <alignment horizontal="center" vertical="center"/>
      <protection locked="0"/>
    </xf>
    <xf numFmtId="4" fontId="19" fillId="0" borderId="737" xfId="7" applyNumberFormat="1" applyFont="1" applyFill="1" applyBorder="1" applyAlignment="1" applyProtection="1">
      <alignment horizontal="left" vertical="center"/>
      <protection locked="0"/>
    </xf>
    <xf numFmtId="4" fontId="20" fillId="0" borderId="738" xfId="7" applyNumberFormat="1" applyFont="1" applyFill="1" applyBorder="1" applyAlignment="1" applyProtection="1">
      <alignment horizontal="center" vertical="center"/>
      <protection locked="0"/>
    </xf>
    <xf numFmtId="4" fontId="19" fillId="0" borderId="738" xfId="7" applyNumberFormat="1" applyFont="1" applyFill="1" applyBorder="1" applyAlignment="1" applyProtection="1">
      <alignment horizontal="center" vertical="center"/>
      <protection locked="0"/>
    </xf>
    <xf numFmtId="4" fontId="19" fillId="0" borderId="738" xfId="7" applyNumberFormat="1" applyFont="1" applyFill="1" applyBorder="1" applyAlignment="1" applyProtection="1">
      <alignment horizontal="left" vertical="center"/>
      <protection locked="0"/>
    </xf>
    <xf numFmtId="4" fontId="20" fillId="0" borderId="739" xfId="7" applyNumberFormat="1" applyFont="1" applyFill="1" applyBorder="1" applyAlignment="1" applyProtection="1">
      <alignment horizontal="center" vertical="center"/>
      <protection locked="0"/>
    </xf>
    <xf numFmtId="4" fontId="19" fillId="0" borderId="739" xfId="7" applyNumberFormat="1" applyFont="1" applyFill="1" applyBorder="1" applyAlignment="1" applyProtection="1">
      <alignment horizontal="center" vertical="center"/>
      <protection locked="0"/>
    </xf>
    <xf numFmtId="4" fontId="19" fillId="0" borderId="739" xfId="7" applyNumberFormat="1" applyFont="1" applyFill="1" applyBorder="1" applyAlignment="1" applyProtection="1">
      <alignment horizontal="left" vertical="center"/>
      <protection locked="0"/>
    </xf>
    <xf numFmtId="4" fontId="20" fillId="0" borderId="740" xfId="7" applyNumberFormat="1" applyFont="1" applyFill="1" applyBorder="1" applyAlignment="1" applyProtection="1">
      <alignment horizontal="center" vertical="center"/>
      <protection locked="0"/>
    </xf>
    <xf numFmtId="4" fontId="19" fillId="0" borderId="740" xfId="7" applyNumberFormat="1" applyFont="1" applyFill="1" applyBorder="1" applyAlignment="1" applyProtection="1">
      <alignment horizontal="center" vertical="center"/>
      <protection locked="0"/>
    </xf>
    <xf numFmtId="4" fontId="19" fillId="0" borderId="740" xfId="7" applyNumberFormat="1" applyFont="1" applyFill="1" applyBorder="1" applyAlignment="1" applyProtection="1">
      <alignment horizontal="left" vertical="center"/>
      <protection locked="0"/>
    </xf>
    <xf numFmtId="4" fontId="20" fillId="0" borderId="741" xfId="7" applyNumberFormat="1" applyFont="1" applyFill="1" applyBorder="1" applyAlignment="1" applyProtection="1">
      <alignment horizontal="center" vertical="center"/>
      <protection locked="0"/>
    </xf>
    <xf numFmtId="4" fontId="19" fillId="0" borderId="741" xfId="7" applyNumberFormat="1" applyFont="1" applyFill="1" applyBorder="1" applyAlignment="1" applyProtection="1">
      <alignment horizontal="center" vertical="center"/>
      <protection locked="0"/>
    </xf>
    <xf numFmtId="4" fontId="19" fillId="0" borderId="741" xfId="7" applyNumberFormat="1" applyFont="1" applyFill="1" applyBorder="1" applyAlignment="1" applyProtection="1">
      <alignment horizontal="left" vertical="center"/>
      <protection locked="0"/>
    </xf>
    <xf numFmtId="4" fontId="19" fillId="0" borderId="742" xfId="7" applyNumberFormat="1" applyFont="1" applyFill="1" applyBorder="1" applyAlignment="1" applyProtection="1">
      <alignment horizontal="center" vertical="center"/>
      <protection locked="0"/>
    </xf>
    <xf numFmtId="4" fontId="19" fillId="0" borderId="743" xfId="7" applyNumberFormat="1" applyFont="1" applyFill="1" applyBorder="1" applyAlignment="1" applyProtection="1">
      <alignment horizontal="center" vertical="center"/>
      <protection locked="0"/>
    </xf>
    <xf numFmtId="4" fontId="20" fillId="0" borderId="744" xfId="7" applyNumberFormat="1" applyFont="1" applyFill="1" applyBorder="1" applyAlignment="1" applyProtection="1">
      <alignment horizontal="center" vertical="center"/>
      <protection locked="0"/>
    </xf>
    <xf numFmtId="4" fontId="19" fillId="0" borderId="744" xfId="7" applyNumberFormat="1" applyFont="1" applyFill="1" applyBorder="1" applyAlignment="1" applyProtection="1">
      <alignment horizontal="center" vertical="center"/>
      <protection locked="0"/>
    </xf>
    <xf numFmtId="4" fontId="19" fillId="0" borderId="744" xfId="7" applyNumberFormat="1" applyFont="1" applyFill="1" applyBorder="1" applyAlignment="1" applyProtection="1">
      <alignment horizontal="left" vertical="center"/>
      <protection locked="0"/>
    </xf>
    <xf numFmtId="4" fontId="20" fillId="0" borderId="745" xfId="7" applyNumberFormat="1" applyFont="1" applyFill="1" applyBorder="1" applyAlignment="1" applyProtection="1">
      <alignment horizontal="center" vertical="center"/>
      <protection locked="0"/>
    </xf>
    <xf numFmtId="4" fontId="19" fillId="0" borderId="745" xfId="7" applyNumberFormat="1" applyFont="1" applyFill="1" applyBorder="1" applyAlignment="1" applyProtection="1">
      <alignment horizontal="center" vertical="center"/>
      <protection locked="0"/>
    </xf>
    <xf numFmtId="4" fontId="19" fillId="0" borderId="745" xfId="7" applyNumberFormat="1" applyFont="1" applyFill="1" applyBorder="1" applyAlignment="1" applyProtection="1">
      <alignment horizontal="left" vertical="center"/>
      <protection locked="0"/>
    </xf>
    <xf numFmtId="4" fontId="20" fillId="0" borderId="746" xfId="7" applyNumberFormat="1" applyFont="1" applyFill="1" applyBorder="1" applyAlignment="1" applyProtection="1">
      <alignment horizontal="center" vertical="center"/>
      <protection locked="0"/>
    </xf>
    <xf numFmtId="4" fontId="19" fillId="0" borderId="746" xfId="7" applyNumberFormat="1" applyFont="1" applyFill="1" applyBorder="1" applyAlignment="1" applyProtection="1">
      <alignment horizontal="center" vertical="center"/>
      <protection locked="0"/>
    </xf>
    <xf numFmtId="4" fontId="19" fillId="0" borderId="746" xfId="7" applyNumberFormat="1" applyFont="1" applyFill="1" applyBorder="1" applyAlignment="1" applyProtection="1">
      <alignment horizontal="left" vertical="center"/>
      <protection locked="0"/>
    </xf>
    <xf numFmtId="4" fontId="20" fillId="0" borderId="747" xfId="7" applyNumberFormat="1" applyFont="1" applyFill="1" applyBorder="1" applyAlignment="1" applyProtection="1">
      <alignment horizontal="center" vertical="center"/>
      <protection locked="0"/>
    </xf>
    <xf numFmtId="4" fontId="19" fillId="0" borderId="747" xfId="7" applyNumberFormat="1" applyFont="1" applyFill="1" applyBorder="1" applyAlignment="1" applyProtection="1">
      <alignment horizontal="center" vertical="center"/>
      <protection locked="0"/>
    </xf>
    <xf numFmtId="4" fontId="19" fillId="0" borderId="747" xfId="7" applyNumberFormat="1" applyFont="1" applyFill="1" applyBorder="1" applyAlignment="1" applyProtection="1">
      <alignment horizontal="left" vertical="center"/>
      <protection locked="0"/>
    </xf>
    <xf numFmtId="4" fontId="20" fillId="0" borderId="748" xfId="7" applyNumberFormat="1" applyFont="1" applyFill="1" applyBorder="1" applyAlignment="1" applyProtection="1">
      <alignment horizontal="center" vertical="center"/>
      <protection locked="0"/>
    </xf>
    <xf numFmtId="4" fontId="19" fillId="0" borderId="748" xfId="7" applyNumberFormat="1" applyFont="1" applyFill="1" applyBorder="1" applyAlignment="1" applyProtection="1">
      <alignment horizontal="center" vertical="center"/>
      <protection locked="0"/>
    </xf>
    <xf numFmtId="4" fontId="19" fillId="0" borderId="748" xfId="7" applyNumberFormat="1" applyFont="1" applyFill="1" applyBorder="1" applyAlignment="1" applyProtection="1">
      <alignment horizontal="left" vertical="center"/>
      <protection locked="0"/>
    </xf>
    <xf numFmtId="4" fontId="20" fillId="0" borderId="749" xfId="7" applyNumberFormat="1" applyFont="1" applyFill="1" applyBorder="1" applyAlignment="1" applyProtection="1">
      <alignment horizontal="center" vertical="center"/>
      <protection locked="0"/>
    </xf>
    <xf numFmtId="4" fontId="19" fillId="0" borderId="749" xfId="7" applyNumberFormat="1" applyFont="1" applyFill="1" applyBorder="1" applyAlignment="1" applyProtection="1">
      <alignment horizontal="center" vertical="center"/>
      <protection locked="0"/>
    </xf>
    <xf numFmtId="4" fontId="19" fillId="0" borderId="749" xfId="7" applyNumberFormat="1" applyFont="1" applyFill="1" applyBorder="1" applyAlignment="1" applyProtection="1">
      <alignment horizontal="left" vertical="center"/>
      <protection locked="0"/>
    </xf>
    <xf numFmtId="4" fontId="20" fillId="0" borderId="750" xfId="7" applyNumberFormat="1" applyFont="1" applyFill="1" applyBorder="1" applyAlignment="1" applyProtection="1">
      <alignment horizontal="center" vertical="center"/>
      <protection locked="0"/>
    </xf>
    <xf numFmtId="4" fontId="19" fillId="0" borderId="750" xfId="7" applyNumberFormat="1" applyFont="1" applyFill="1" applyBorder="1" applyAlignment="1" applyProtection="1">
      <alignment horizontal="center" vertical="center"/>
      <protection locked="0"/>
    </xf>
    <xf numFmtId="4" fontId="19" fillId="0" borderId="750" xfId="7" applyNumberFormat="1" applyFont="1" applyFill="1" applyBorder="1" applyAlignment="1" applyProtection="1">
      <alignment horizontal="left" vertical="center"/>
      <protection locked="0"/>
    </xf>
    <xf numFmtId="4" fontId="20" fillId="0" borderId="751" xfId="7" applyNumberFormat="1" applyFont="1" applyFill="1" applyBorder="1" applyAlignment="1" applyProtection="1">
      <alignment horizontal="center" vertical="center"/>
      <protection locked="0"/>
    </xf>
    <xf numFmtId="4" fontId="19" fillId="0" borderId="751" xfId="7" applyNumberFormat="1" applyFont="1" applyFill="1" applyBorder="1" applyAlignment="1" applyProtection="1">
      <alignment horizontal="center" vertical="center"/>
      <protection locked="0"/>
    </xf>
    <xf numFmtId="4" fontId="19" fillId="0" borderId="751" xfId="7" applyNumberFormat="1" applyFont="1" applyFill="1" applyBorder="1" applyAlignment="1" applyProtection="1">
      <alignment horizontal="left" vertical="center"/>
      <protection locked="0"/>
    </xf>
    <xf numFmtId="4" fontId="20" fillId="0" borderId="752" xfId="7" applyNumberFormat="1" applyFont="1" applyFill="1" applyBorder="1" applyAlignment="1" applyProtection="1">
      <alignment horizontal="center" vertical="center"/>
      <protection locked="0"/>
    </xf>
    <xf numFmtId="4" fontId="19" fillId="0" borderId="752" xfId="7" applyNumberFormat="1" applyFont="1" applyFill="1" applyBorder="1" applyAlignment="1" applyProtection="1">
      <alignment horizontal="center" vertical="center"/>
      <protection locked="0"/>
    </xf>
    <xf numFmtId="4" fontId="19" fillId="0" borderId="752" xfId="7" applyNumberFormat="1" applyFont="1" applyFill="1" applyBorder="1" applyAlignment="1" applyProtection="1">
      <alignment horizontal="left" vertical="center"/>
      <protection locked="0"/>
    </xf>
    <xf numFmtId="4" fontId="19" fillId="0" borderId="753" xfId="7" applyNumberFormat="1" applyFont="1" applyFill="1" applyBorder="1" applyAlignment="1" applyProtection="1">
      <alignment horizontal="center" vertical="center"/>
      <protection locked="0"/>
    </xf>
    <xf numFmtId="4" fontId="19" fillId="0" borderId="754" xfId="7" applyNumberFormat="1" applyFont="1" applyFill="1" applyBorder="1" applyAlignment="1" applyProtection="1">
      <alignment horizontal="center" vertical="center"/>
      <protection locked="0"/>
    </xf>
    <xf numFmtId="4" fontId="20" fillId="0" borderId="755" xfId="7" applyNumberFormat="1" applyFont="1" applyFill="1" applyBorder="1" applyAlignment="1" applyProtection="1">
      <alignment horizontal="center" vertical="center"/>
      <protection locked="0"/>
    </xf>
    <xf numFmtId="4" fontId="19" fillId="0" borderId="755" xfId="7" applyNumberFormat="1" applyFont="1" applyFill="1" applyBorder="1" applyAlignment="1" applyProtection="1">
      <alignment horizontal="center" vertical="center"/>
      <protection locked="0"/>
    </xf>
    <xf numFmtId="4" fontId="19" fillId="0" borderId="755" xfId="7" applyNumberFormat="1" applyFont="1" applyFill="1" applyBorder="1" applyAlignment="1" applyProtection="1">
      <alignment horizontal="left" vertical="center"/>
      <protection locked="0"/>
    </xf>
    <xf numFmtId="4" fontId="20" fillId="0" borderId="756" xfId="7" applyNumberFormat="1" applyFont="1" applyFill="1" applyBorder="1" applyAlignment="1" applyProtection="1">
      <alignment horizontal="center" vertical="center"/>
      <protection locked="0"/>
    </xf>
    <xf numFmtId="4" fontId="19" fillId="0" borderId="756" xfId="7" applyNumberFormat="1" applyFont="1" applyFill="1" applyBorder="1" applyAlignment="1" applyProtection="1">
      <alignment horizontal="center" vertical="center"/>
      <protection locked="0"/>
    </xf>
    <xf numFmtId="4" fontId="19" fillId="0" borderId="756" xfId="7" applyNumberFormat="1" applyFont="1" applyFill="1" applyBorder="1" applyAlignment="1" applyProtection="1">
      <alignment horizontal="left" vertical="center"/>
      <protection locked="0"/>
    </xf>
    <xf numFmtId="4" fontId="20" fillId="0" borderId="757" xfId="7" applyNumberFormat="1" applyFont="1" applyFill="1" applyBorder="1" applyAlignment="1" applyProtection="1">
      <alignment horizontal="center" vertical="center"/>
      <protection locked="0"/>
    </xf>
    <xf numFmtId="4" fontId="19" fillId="0" borderId="757" xfId="7" applyNumberFormat="1" applyFont="1" applyFill="1" applyBorder="1" applyAlignment="1" applyProtection="1">
      <alignment horizontal="center" vertical="center"/>
      <protection locked="0"/>
    </xf>
    <xf numFmtId="4" fontId="19" fillId="0" borderId="757" xfId="7" applyNumberFormat="1" applyFont="1" applyFill="1" applyBorder="1" applyAlignment="1" applyProtection="1">
      <alignment horizontal="left" vertical="center"/>
      <protection locked="0"/>
    </xf>
    <xf numFmtId="4" fontId="20" fillId="0" borderId="758" xfId="7" applyNumberFormat="1" applyFont="1" applyFill="1" applyBorder="1" applyAlignment="1" applyProtection="1">
      <alignment horizontal="center" vertical="center"/>
      <protection locked="0"/>
    </xf>
    <xf numFmtId="4" fontId="19" fillId="0" borderId="758" xfId="7" applyNumberFormat="1" applyFont="1" applyFill="1" applyBorder="1" applyAlignment="1" applyProtection="1">
      <alignment horizontal="center" vertical="center"/>
      <protection locked="0"/>
    </xf>
    <xf numFmtId="4" fontId="19" fillId="0" borderId="758" xfId="7" applyNumberFormat="1" applyFont="1" applyFill="1" applyBorder="1" applyAlignment="1" applyProtection="1">
      <alignment horizontal="left" vertical="center"/>
      <protection locked="0"/>
    </xf>
    <xf numFmtId="4" fontId="20" fillId="0" borderId="759" xfId="7" applyNumberFormat="1" applyFont="1" applyFill="1" applyBorder="1" applyAlignment="1" applyProtection="1">
      <alignment horizontal="center" vertical="center"/>
      <protection locked="0"/>
    </xf>
    <xf numFmtId="4" fontId="19" fillId="0" borderId="759" xfId="7" applyNumberFormat="1" applyFont="1" applyFill="1" applyBorder="1" applyAlignment="1" applyProtection="1">
      <alignment horizontal="center" vertical="center"/>
      <protection locked="0"/>
    </xf>
    <xf numFmtId="4" fontId="19" fillId="0" borderId="759" xfId="7" applyNumberFormat="1" applyFont="1" applyFill="1" applyBorder="1" applyAlignment="1" applyProtection="1">
      <alignment horizontal="left" vertical="center"/>
      <protection locked="0"/>
    </xf>
    <xf numFmtId="4" fontId="20" fillId="0" borderId="760" xfId="7" applyNumberFormat="1" applyFont="1" applyFill="1" applyBorder="1" applyAlignment="1" applyProtection="1">
      <alignment horizontal="center" vertical="center"/>
      <protection locked="0"/>
    </xf>
    <xf numFmtId="4" fontId="19" fillId="0" borderId="760" xfId="7" applyNumberFormat="1" applyFont="1" applyFill="1" applyBorder="1" applyAlignment="1" applyProtection="1">
      <alignment horizontal="center" vertical="center"/>
      <protection locked="0"/>
    </xf>
    <xf numFmtId="4" fontId="19" fillId="0" borderId="760" xfId="7" applyNumberFormat="1" applyFont="1" applyFill="1" applyBorder="1" applyAlignment="1" applyProtection="1">
      <alignment horizontal="left" vertical="center"/>
      <protection locked="0"/>
    </xf>
    <xf numFmtId="4" fontId="20" fillId="0" borderId="761" xfId="7" applyNumberFormat="1" applyFont="1" applyFill="1" applyBorder="1" applyAlignment="1" applyProtection="1">
      <alignment horizontal="center" vertical="center"/>
      <protection locked="0"/>
    </xf>
    <xf numFmtId="4" fontId="19" fillId="0" borderId="761" xfId="7" applyNumberFormat="1" applyFont="1" applyFill="1" applyBorder="1" applyAlignment="1" applyProtection="1">
      <alignment horizontal="center" vertical="center"/>
      <protection locked="0"/>
    </xf>
    <xf numFmtId="4" fontId="19" fillId="0" borderId="761" xfId="7" applyNumberFormat="1" applyFont="1" applyFill="1" applyBorder="1" applyAlignment="1" applyProtection="1">
      <alignment horizontal="left" vertical="center"/>
      <protection locked="0"/>
    </xf>
    <xf numFmtId="4" fontId="20" fillId="0" borderId="762" xfId="7" applyNumberFormat="1" applyFont="1" applyFill="1" applyBorder="1" applyAlignment="1" applyProtection="1">
      <alignment horizontal="center" vertical="center"/>
      <protection locked="0"/>
    </xf>
    <xf numFmtId="4" fontId="19" fillId="0" borderId="762" xfId="7" applyNumberFormat="1" applyFont="1" applyFill="1" applyBorder="1" applyAlignment="1" applyProtection="1">
      <alignment horizontal="center" vertical="center"/>
      <protection locked="0"/>
    </xf>
    <xf numFmtId="4" fontId="19" fillId="0" borderId="762" xfId="7" applyNumberFormat="1" applyFont="1" applyFill="1" applyBorder="1" applyAlignment="1" applyProtection="1">
      <alignment horizontal="left" vertical="center"/>
      <protection locked="0"/>
    </xf>
    <xf numFmtId="4" fontId="22" fillId="0" borderId="12" xfId="7" applyNumberFormat="1" applyFont="1" applyFill="1" applyBorder="1" applyAlignment="1" applyProtection="1">
      <alignment horizontal="right" vertical="center"/>
      <protection locked="0"/>
    </xf>
    <xf numFmtId="49" fontId="19" fillId="15" borderId="30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304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763" xfId="7" applyNumberFormat="1" applyFont="1" applyFill="1" applyBorder="1" applyAlignment="1" applyProtection="1">
      <alignment horizontal="center" vertical="center"/>
      <protection locked="0"/>
    </xf>
    <xf numFmtId="4" fontId="19" fillId="0" borderId="763" xfId="7" applyNumberFormat="1" applyFont="1" applyFill="1" applyBorder="1" applyAlignment="1" applyProtection="1">
      <alignment horizontal="center" vertical="center"/>
      <protection locked="0"/>
    </xf>
    <xf numFmtId="4" fontId="19" fillId="0" borderId="763" xfId="7" applyNumberFormat="1" applyFont="1" applyFill="1" applyBorder="1" applyAlignment="1" applyProtection="1">
      <alignment horizontal="left" vertical="center"/>
      <protection locked="0"/>
    </xf>
    <xf numFmtId="49" fontId="19" fillId="20" borderId="424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764" xfId="7" applyNumberFormat="1" applyFont="1" applyFill="1" applyBorder="1" applyAlignment="1" applyProtection="1">
      <alignment horizontal="center" vertical="center"/>
      <protection locked="0"/>
    </xf>
    <xf numFmtId="4" fontId="19" fillId="0" borderId="764" xfId="7" applyNumberFormat="1" applyFont="1" applyFill="1" applyBorder="1" applyAlignment="1" applyProtection="1">
      <alignment horizontal="center" vertical="center"/>
      <protection locked="0"/>
    </xf>
    <xf numFmtId="4" fontId="19" fillId="0" borderId="764" xfId="7" applyNumberFormat="1" applyFont="1" applyFill="1" applyBorder="1" applyAlignment="1" applyProtection="1">
      <alignment horizontal="left" vertical="center"/>
      <protection locked="0"/>
    </xf>
    <xf numFmtId="4" fontId="20" fillId="0" borderId="765" xfId="7" applyNumberFormat="1" applyFont="1" applyFill="1" applyBorder="1" applyAlignment="1" applyProtection="1">
      <alignment horizontal="center" vertical="center"/>
      <protection locked="0"/>
    </xf>
    <xf numFmtId="4" fontId="19" fillId="0" borderId="765" xfId="7" applyNumberFormat="1" applyFont="1" applyFill="1" applyBorder="1" applyAlignment="1" applyProtection="1">
      <alignment horizontal="center" vertical="center"/>
      <protection locked="0"/>
    </xf>
    <xf numFmtId="4" fontId="19" fillId="0" borderId="765" xfId="7" applyNumberFormat="1" applyFont="1" applyFill="1" applyBorder="1" applyAlignment="1" applyProtection="1">
      <alignment horizontal="left" vertical="center"/>
      <protection locked="0"/>
    </xf>
    <xf numFmtId="4" fontId="20" fillId="0" borderId="766" xfId="7" applyNumberFormat="1" applyFont="1" applyFill="1" applyBorder="1" applyAlignment="1" applyProtection="1">
      <alignment horizontal="center" vertical="center"/>
      <protection locked="0"/>
    </xf>
    <xf numFmtId="4" fontId="19" fillId="0" borderId="766" xfId="7" applyNumberFormat="1" applyFont="1" applyFill="1" applyBorder="1" applyAlignment="1" applyProtection="1">
      <alignment horizontal="center" vertical="center"/>
      <protection locked="0"/>
    </xf>
    <xf numFmtId="4" fontId="19" fillId="0" borderId="766" xfId="7" applyNumberFormat="1" applyFont="1" applyFill="1" applyBorder="1" applyAlignment="1" applyProtection="1">
      <alignment horizontal="left" vertical="center"/>
      <protection locked="0"/>
    </xf>
    <xf numFmtId="4" fontId="20" fillId="0" borderId="767" xfId="7" applyNumberFormat="1" applyFont="1" applyFill="1" applyBorder="1" applyAlignment="1" applyProtection="1">
      <alignment horizontal="center" vertical="center"/>
      <protection locked="0"/>
    </xf>
    <xf numFmtId="4" fontId="19" fillId="0" borderId="767" xfId="7" applyNumberFormat="1" applyFont="1" applyFill="1" applyBorder="1" applyAlignment="1" applyProtection="1">
      <alignment horizontal="center" vertical="center"/>
      <protection locked="0"/>
    </xf>
    <xf numFmtId="4" fontId="19" fillId="0" borderId="767" xfId="7" applyNumberFormat="1" applyFont="1" applyFill="1" applyBorder="1" applyAlignment="1" applyProtection="1">
      <alignment horizontal="left" vertical="center"/>
      <protection locked="0"/>
    </xf>
    <xf numFmtId="4" fontId="20" fillId="0" borderId="768" xfId="7" applyNumberFormat="1" applyFont="1" applyFill="1" applyBorder="1" applyAlignment="1" applyProtection="1">
      <alignment horizontal="center" vertical="center"/>
      <protection locked="0"/>
    </xf>
    <xf numFmtId="4" fontId="19" fillId="0" borderId="768" xfId="7" applyNumberFormat="1" applyFont="1" applyFill="1" applyBorder="1" applyAlignment="1" applyProtection="1">
      <alignment horizontal="center" vertical="center"/>
      <protection locked="0"/>
    </xf>
    <xf numFmtId="4" fontId="19" fillId="0" borderId="768" xfId="7" applyNumberFormat="1" applyFont="1" applyFill="1" applyBorder="1" applyAlignment="1" applyProtection="1">
      <alignment horizontal="left" vertical="center"/>
      <protection locked="0"/>
    </xf>
    <xf numFmtId="4" fontId="20" fillId="0" borderId="769" xfId="7" applyNumberFormat="1" applyFont="1" applyFill="1" applyBorder="1" applyAlignment="1" applyProtection="1">
      <alignment horizontal="center" vertical="center"/>
      <protection locked="0"/>
    </xf>
    <xf numFmtId="4" fontId="19" fillId="0" borderId="769" xfId="7" applyNumberFormat="1" applyFont="1" applyFill="1" applyBorder="1" applyAlignment="1" applyProtection="1">
      <alignment horizontal="center" vertical="center"/>
      <protection locked="0"/>
    </xf>
    <xf numFmtId="4" fontId="19" fillId="0" borderId="769" xfId="7" applyNumberFormat="1" applyFont="1" applyFill="1" applyBorder="1" applyAlignment="1" applyProtection="1">
      <alignment horizontal="left" vertical="center"/>
      <protection locked="0"/>
    </xf>
    <xf numFmtId="4" fontId="20" fillId="0" borderId="770" xfId="7" applyNumberFormat="1" applyFont="1" applyFill="1" applyBorder="1" applyAlignment="1" applyProtection="1">
      <alignment horizontal="center" vertical="center"/>
      <protection locked="0"/>
    </xf>
    <xf numFmtId="4" fontId="19" fillId="0" borderId="770" xfId="7" applyNumberFormat="1" applyFont="1" applyFill="1" applyBorder="1" applyAlignment="1" applyProtection="1">
      <alignment horizontal="center" vertical="center"/>
      <protection locked="0"/>
    </xf>
    <xf numFmtId="4" fontId="19" fillId="0" borderId="770" xfId="7" applyNumberFormat="1" applyFont="1" applyFill="1" applyBorder="1" applyAlignment="1" applyProtection="1">
      <alignment horizontal="left" vertical="center"/>
      <protection locked="0"/>
    </xf>
    <xf numFmtId="4" fontId="20" fillId="0" borderId="771" xfId="7" applyNumberFormat="1" applyFont="1" applyFill="1" applyBorder="1" applyAlignment="1" applyProtection="1">
      <alignment horizontal="center" vertical="center"/>
      <protection locked="0"/>
    </xf>
    <xf numFmtId="4" fontId="19" fillId="0" borderId="771" xfId="7" applyNumberFormat="1" applyFont="1" applyFill="1" applyBorder="1" applyAlignment="1" applyProtection="1">
      <alignment horizontal="center" vertical="center"/>
      <protection locked="0"/>
    </xf>
    <xf numFmtId="4" fontId="19" fillId="0" borderId="771" xfId="7" applyNumberFormat="1" applyFont="1" applyFill="1" applyBorder="1" applyAlignment="1" applyProtection="1">
      <alignment horizontal="left" vertical="center"/>
      <protection locked="0"/>
    </xf>
    <xf numFmtId="4" fontId="20" fillId="0" borderId="772" xfId="7" applyNumberFormat="1" applyFont="1" applyFill="1" applyBorder="1" applyAlignment="1" applyProtection="1">
      <alignment horizontal="center" vertical="center"/>
      <protection locked="0"/>
    </xf>
    <xf numFmtId="4" fontId="19" fillId="0" borderId="772" xfId="7" applyNumberFormat="1" applyFont="1" applyFill="1" applyBorder="1" applyAlignment="1" applyProtection="1">
      <alignment horizontal="center" vertical="center"/>
      <protection locked="0"/>
    </xf>
    <xf numFmtId="4" fontId="19" fillId="0" borderId="772" xfId="7" applyNumberFormat="1" applyFont="1" applyFill="1" applyBorder="1" applyAlignment="1" applyProtection="1">
      <alignment horizontal="left" vertical="center"/>
      <protection locked="0"/>
    </xf>
    <xf numFmtId="4" fontId="20" fillId="0" borderId="773" xfId="7" applyNumberFormat="1" applyFont="1" applyFill="1" applyBorder="1" applyAlignment="1" applyProtection="1">
      <alignment horizontal="center" vertical="center"/>
      <protection locked="0"/>
    </xf>
    <xf numFmtId="4" fontId="19" fillId="0" borderId="773" xfId="7" applyNumberFormat="1" applyFont="1" applyFill="1" applyBorder="1" applyAlignment="1" applyProtection="1">
      <alignment horizontal="center" vertical="center"/>
      <protection locked="0"/>
    </xf>
    <xf numFmtId="4" fontId="19" fillId="0" borderId="773" xfId="7" applyNumberFormat="1" applyFont="1" applyFill="1" applyBorder="1" applyAlignment="1" applyProtection="1">
      <alignment horizontal="left" vertical="center"/>
      <protection locked="0"/>
    </xf>
    <xf numFmtId="4" fontId="20" fillId="0" borderId="774" xfId="7" applyNumberFormat="1" applyFont="1" applyFill="1" applyBorder="1" applyAlignment="1" applyProtection="1">
      <alignment horizontal="center" vertical="center"/>
      <protection locked="0"/>
    </xf>
    <xf numFmtId="4" fontId="19" fillId="0" borderId="774" xfId="7" applyNumberFormat="1" applyFont="1" applyFill="1" applyBorder="1" applyAlignment="1" applyProtection="1">
      <alignment horizontal="center" vertical="center"/>
      <protection locked="0"/>
    </xf>
    <xf numFmtId="4" fontId="19" fillId="0" borderId="774" xfId="7" applyNumberFormat="1" applyFont="1" applyFill="1" applyBorder="1" applyAlignment="1" applyProtection="1">
      <alignment horizontal="left" vertical="center"/>
      <protection locked="0"/>
    </xf>
    <xf numFmtId="4" fontId="20" fillId="0" borderId="775" xfId="7" applyNumberFormat="1" applyFont="1" applyFill="1" applyBorder="1" applyAlignment="1" applyProtection="1">
      <alignment horizontal="center" vertical="center"/>
      <protection locked="0"/>
    </xf>
    <xf numFmtId="4" fontId="19" fillId="0" borderId="775" xfId="7" applyNumberFormat="1" applyFont="1" applyFill="1" applyBorder="1" applyAlignment="1" applyProtection="1">
      <alignment horizontal="center" vertical="center"/>
      <protection locked="0"/>
    </xf>
    <xf numFmtId="4" fontId="19" fillId="0" borderId="775" xfId="7" applyNumberFormat="1" applyFont="1" applyFill="1" applyBorder="1" applyAlignment="1" applyProtection="1">
      <alignment horizontal="left" vertical="center"/>
      <protection locked="0"/>
    </xf>
    <xf numFmtId="4" fontId="20" fillId="0" borderId="776" xfId="7" applyNumberFormat="1" applyFont="1" applyFill="1" applyBorder="1" applyAlignment="1" applyProtection="1">
      <alignment horizontal="center" vertical="center"/>
      <protection locked="0"/>
    </xf>
    <xf numFmtId="4" fontId="19" fillId="0" borderId="776" xfId="7" applyNumberFormat="1" applyFont="1" applyFill="1" applyBorder="1" applyAlignment="1" applyProtection="1">
      <alignment horizontal="center" vertical="center"/>
      <protection locked="0"/>
    </xf>
    <xf numFmtId="4" fontId="19" fillId="0" borderId="776" xfId="7" applyNumberFormat="1" applyFont="1" applyFill="1" applyBorder="1" applyAlignment="1" applyProtection="1">
      <alignment horizontal="left" vertical="center"/>
      <protection locked="0"/>
    </xf>
    <xf numFmtId="4" fontId="20" fillId="0" borderId="777" xfId="7" applyNumberFormat="1" applyFont="1" applyFill="1" applyBorder="1" applyAlignment="1" applyProtection="1">
      <alignment horizontal="center" vertical="center"/>
      <protection locked="0"/>
    </xf>
    <xf numFmtId="4" fontId="19" fillId="0" borderId="777" xfId="7" applyNumberFormat="1" applyFont="1" applyFill="1" applyBorder="1" applyAlignment="1" applyProtection="1">
      <alignment horizontal="center" vertical="center"/>
      <protection locked="0"/>
    </xf>
    <xf numFmtId="4" fontId="19" fillId="0" borderId="777" xfId="7" applyNumberFormat="1" applyFont="1" applyFill="1" applyBorder="1" applyAlignment="1" applyProtection="1">
      <alignment horizontal="left" vertical="center"/>
      <protection locked="0"/>
    </xf>
    <xf numFmtId="4" fontId="20" fillId="0" borderId="778" xfId="7" applyNumberFormat="1" applyFont="1" applyFill="1" applyBorder="1" applyAlignment="1" applyProtection="1">
      <alignment horizontal="center" vertical="center"/>
      <protection locked="0"/>
    </xf>
    <xf numFmtId="4" fontId="19" fillId="0" borderId="778" xfId="7" applyNumberFormat="1" applyFont="1" applyFill="1" applyBorder="1" applyAlignment="1" applyProtection="1">
      <alignment horizontal="center" vertical="center"/>
      <protection locked="0"/>
    </xf>
    <xf numFmtId="4" fontId="19" fillId="0" borderId="778" xfId="7" applyNumberFormat="1" applyFont="1" applyFill="1" applyBorder="1" applyAlignment="1" applyProtection="1">
      <alignment horizontal="left" vertical="center"/>
      <protection locked="0"/>
    </xf>
    <xf numFmtId="4" fontId="20" fillId="0" borderId="779" xfId="7" applyNumberFormat="1" applyFont="1" applyFill="1" applyBorder="1" applyAlignment="1" applyProtection="1">
      <alignment horizontal="center" vertical="center"/>
      <protection locked="0"/>
    </xf>
    <xf numFmtId="4" fontId="19" fillId="0" borderId="779" xfId="7" applyNumberFormat="1" applyFont="1" applyFill="1" applyBorder="1" applyAlignment="1" applyProtection="1">
      <alignment horizontal="center" vertical="center"/>
      <protection locked="0"/>
    </xf>
    <xf numFmtId="4" fontId="19" fillId="0" borderId="779" xfId="7" applyNumberFormat="1" applyFont="1" applyFill="1" applyBorder="1" applyAlignment="1" applyProtection="1">
      <alignment horizontal="left" vertical="center"/>
      <protection locked="0"/>
    </xf>
    <xf numFmtId="4" fontId="20" fillId="0" borderId="780" xfId="7" applyNumberFormat="1" applyFont="1" applyFill="1" applyBorder="1" applyAlignment="1" applyProtection="1">
      <alignment horizontal="center" vertical="center"/>
      <protection locked="0"/>
    </xf>
    <xf numFmtId="4" fontId="19" fillId="0" borderId="780" xfId="7" applyNumberFormat="1" applyFont="1" applyFill="1" applyBorder="1" applyAlignment="1" applyProtection="1">
      <alignment horizontal="center" vertical="center"/>
      <protection locked="0"/>
    </xf>
    <xf numFmtId="4" fontId="19" fillId="0" borderId="780" xfId="7" applyNumberFormat="1" applyFont="1" applyFill="1" applyBorder="1" applyAlignment="1" applyProtection="1">
      <alignment horizontal="left" vertical="center"/>
      <protection locked="0"/>
    </xf>
    <xf numFmtId="4" fontId="20" fillId="0" borderId="781" xfId="7" applyNumberFormat="1" applyFont="1" applyFill="1" applyBorder="1" applyAlignment="1" applyProtection="1">
      <alignment horizontal="center" vertical="center"/>
      <protection locked="0"/>
    </xf>
    <xf numFmtId="4" fontId="19" fillId="0" borderId="781" xfId="7" applyNumberFormat="1" applyFont="1" applyFill="1" applyBorder="1" applyAlignment="1" applyProtection="1">
      <alignment horizontal="center" vertical="center"/>
      <protection locked="0"/>
    </xf>
    <xf numFmtId="4" fontId="19" fillId="0" borderId="781" xfId="7" applyNumberFormat="1" applyFont="1" applyFill="1" applyBorder="1" applyAlignment="1" applyProtection="1">
      <alignment horizontal="left" vertical="center"/>
      <protection locked="0"/>
    </xf>
    <xf numFmtId="4" fontId="20" fillId="0" borderId="782" xfId="7" applyNumberFormat="1" applyFont="1" applyFill="1" applyBorder="1" applyAlignment="1" applyProtection="1">
      <alignment horizontal="center" vertical="center"/>
      <protection locked="0"/>
    </xf>
    <xf numFmtId="4" fontId="19" fillId="0" borderId="782" xfId="7" applyNumberFormat="1" applyFont="1" applyFill="1" applyBorder="1" applyAlignment="1" applyProtection="1">
      <alignment horizontal="center" vertical="center"/>
      <protection locked="0"/>
    </xf>
    <xf numFmtId="4" fontId="19" fillId="0" borderId="782" xfId="7" applyNumberFormat="1" applyFont="1" applyFill="1" applyBorder="1" applyAlignment="1" applyProtection="1">
      <alignment horizontal="left" vertical="center"/>
      <protection locked="0"/>
    </xf>
    <xf numFmtId="4" fontId="19" fillId="0" borderId="783" xfId="7" applyNumberFormat="1" applyFont="1" applyFill="1" applyBorder="1" applyAlignment="1" applyProtection="1">
      <alignment horizontal="center" vertical="center"/>
      <protection locked="0"/>
    </xf>
    <xf numFmtId="4" fontId="19" fillId="0" borderId="784" xfId="7" applyNumberFormat="1" applyFont="1" applyFill="1" applyBorder="1" applyAlignment="1" applyProtection="1">
      <alignment horizontal="center" vertical="center"/>
      <protection locked="0"/>
    </xf>
    <xf numFmtId="4" fontId="20" fillId="0" borderId="785" xfId="7" applyNumberFormat="1" applyFont="1" applyFill="1" applyBorder="1" applyAlignment="1" applyProtection="1">
      <alignment horizontal="center" vertical="center"/>
      <protection locked="0"/>
    </xf>
    <xf numFmtId="4" fontId="19" fillId="0" borderId="785" xfId="7" applyNumberFormat="1" applyFont="1" applyFill="1" applyBorder="1" applyAlignment="1" applyProtection="1">
      <alignment horizontal="center" vertical="center"/>
      <protection locked="0"/>
    </xf>
    <xf numFmtId="4" fontId="19" fillId="0" borderId="785" xfId="7" applyNumberFormat="1" applyFont="1" applyFill="1" applyBorder="1" applyAlignment="1" applyProtection="1">
      <alignment horizontal="left" vertical="center"/>
      <protection locked="0"/>
    </xf>
    <xf numFmtId="4" fontId="20" fillId="0" borderId="786" xfId="7" applyNumberFormat="1" applyFont="1" applyFill="1" applyBorder="1" applyAlignment="1" applyProtection="1">
      <alignment horizontal="center" vertical="center"/>
      <protection locked="0"/>
    </xf>
    <xf numFmtId="4" fontId="19" fillId="0" borderId="786" xfId="7" applyNumberFormat="1" applyFont="1" applyFill="1" applyBorder="1" applyAlignment="1" applyProtection="1">
      <alignment horizontal="center" vertical="center"/>
      <protection locked="0"/>
    </xf>
    <xf numFmtId="4" fontId="19" fillId="0" borderId="786" xfId="7" applyNumberFormat="1" applyFont="1" applyFill="1" applyBorder="1" applyAlignment="1" applyProtection="1">
      <alignment horizontal="left" vertical="center"/>
      <protection locked="0"/>
    </xf>
    <xf numFmtId="4" fontId="20" fillId="0" borderId="787" xfId="7" applyNumberFormat="1" applyFont="1" applyFill="1" applyBorder="1" applyAlignment="1" applyProtection="1">
      <alignment horizontal="center" vertical="center"/>
      <protection locked="0"/>
    </xf>
    <xf numFmtId="4" fontId="19" fillId="0" borderId="787" xfId="7" applyNumberFormat="1" applyFont="1" applyFill="1" applyBorder="1" applyAlignment="1" applyProtection="1">
      <alignment horizontal="center" vertical="center"/>
      <protection locked="0"/>
    </xf>
    <xf numFmtId="4" fontId="19" fillId="0" borderId="787" xfId="7" applyNumberFormat="1" applyFont="1" applyFill="1" applyBorder="1" applyAlignment="1" applyProtection="1">
      <alignment horizontal="left" vertical="center"/>
      <protection locked="0"/>
    </xf>
    <xf numFmtId="4" fontId="20" fillId="0" borderId="788" xfId="7" applyNumberFormat="1" applyFont="1" applyFill="1" applyBorder="1" applyAlignment="1" applyProtection="1">
      <alignment horizontal="center" vertical="center"/>
      <protection locked="0"/>
    </xf>
    <xf numFmtId="4" fontId="19" fillId="0" borderId="788" xfId="7" applyNumberFormat="1" applyFont="1" applyFill="1" applyBorder="1" applyAlignment="1" applyProtection="1">
      <alignment horizontal="center" vertical="center"/>
      <protection locked="0"/>
    </xf>
    <xf numFmtId="4" fontId="19" fillId="0" borderId="788" xfId="7" applyNumberFormat="1" applyFont="1" applyFill="1" applyBorder="1" applyAlignment="1" applyProtection="1">
      <alignment horizontal="left" vertical="center"/>
      <protection locked="0"/>
    </xf>
    <xf numFmtId="4" fontId="20" fillId="0" borderId="789" xfId="7" applyNumberFormat="1" applyFont="1" applyFill="1" applyBorder="1" applyAlignment="1" applyProtection="1">
      <alignment horizontal="center" vertical="center"/>
      <protection locked="0"/>
    </xf>
    <xf numFmtId="4" fontId="19" fillId="0" borderId="789" xfId="7" applyNumberFormat="1" applyFont="1" applyFill="1" applyBorder="1" applyAlignment="1" applyProtection="1">
      <alignment horizontal="center" vertical="center"/>
      <protection locked="0"/>
    </xf>
    <xf numFmtId="4" fontId="19" fillId="0" borderId="789" xfId="7" applyNumberFormat="1" applyFont="1" applyFill="1" applyBorder="1" applyAlignment="1" applyProtection="1">
      <alignment horizontal="left" vertical="center"/>
      <protection locked="0"/>
    </xf>
    <xf numFmtId="4" fontId="20" fillId="0" borderId="790" xfId="7" applyNumberFormat="1" applyFont="1" applyFill="1" applyBorder="1" applyAlignment="1" applyProtection="1">
      <alignment horizontal="center" vertical="center"/>
      <protection locked="0"/>
    </xf>
    <xf numFmtId="4" fontId="19" fillId="0" borderId="790" xfId="7" applyNumberFormat="1" applyFont="1" applyFill="1" applyBorder="1" applyAlignment="1" applyProtection="1">
      <alignment horizontal="center" vertical="center"/>
      <protection locked="0"/>
    </xf>
    <xf numFmtId="4" fontId="19" fillId="0" borderId="790" xfId="7" applyNumberFormat="1" applyFont="1" applyFill="1" applyBorder="1" applyAlignment="1" applyProtection="1">
      <alignment horizontal="left" vertical="center"/>
      <protection locked="0"/>
    </xf>
    <xf numFmtId="4" fontId="20" fillId="0" borderId="791" xfId="7" applyNumberFormat="1" applyFont="1" applyFill="1" applyBorder="1" applyAlignment="1" applyProtection="1">
      <alignment horizontal="center" vertical="center"/>
      <protection locked="0"/>
    </xf>
    <xf numFmtId="4" fontId="19" fillId="0" borderId="791" xfId="7" applyNumberFormat="1" applyFont="1" applyFill="1" applyBorder="1" applyAlignment="1" applyProtection="1">
      <alignment horizontal="center" vertical="center"/>
      <protection locked="0"/>
    </xf>
    <xf numFmtId="4" fontId="19" fillId="0" borderId="791" xfId="7" applyNumberFormat="1" applyFont="1" applyFill="1" applyBorder="1" applyAlignment="1" applyProtection="1">
      <alignment horizontal="left" vertical="center"/>
      <protection locked="0"/>
    </xf>
    <xf numFmtId="4" fontId="20" fillId="0" borderId="792" xfId="7" applyNumberFormat="1" applyFont="1" applyFill="1" applyBorder="1" applyAlignment="1" applyProtection="1">
      <alignment horizontal="center" vertical="center"/>
      <protection locked="0"/>
    </xf>
    <xf numFmtId="4" fontId="19" fillId="0" borderId="792" xfId="7" applyNumberFormat="1" applyFont="1" applyFill="1" applyBorder="1" applyAlignment="1" applyProtection="1">
      <alignment horizontal="center" vertical="center"/>
      <protection locked="0"/>
    </xf>
    <xf numFmtId="4" fontId="19" fillId="0" borderId="792" xfId="7" applyNumberFormat="1" applyFont="1" applyFill="1" applyBorder="1" applyAlignment="1" applyProtection="1">
      <alignment horizontal="left" vertical="center"/>
      <protection locked="0"/>
    </xf>
    <xf numFmtId="4" fontId="20" fillId="0" borderId="793" xfId="7" applyNumberFormat="1" applyFont="1" applyFill="1" applyBorder="1" applyAlignment="1" applyProtection="1">
      <alignment horizontal="center" vertical="center"/>
      <protection locked="0"/>
    </xf>
    <xf numFmtId="4" fontId="19" fillId="0" borderId="793" xfId="7" applyNumberFormat="1" applyFont="1" applyFill="1" applyBorder="1" applyAlignment="1" applyProtection="1">
      <alignment horizontal="center" vertical="center"/>
      <protection locked="0"/>
    </xf>
    <xf numFmtId="4" fontId="19" fillId="0" borderId="793" xfId="7" applyNumberFormat="1" applyFont="1" applyFill="1" applyBorder="1" applyAlignment="1" applyProtection="1">
      <alignment horizontal="left" vertical="center"/>
      <protection locked="0"/>
    </xf>
    <xf numFmtId="4" fontId="20" fillId="0" borderId="794" xfId="7" applyNumberFormat="1" applyFont="1" applyFill="1" applyBorder="1" applyAlignment="1" applyProtection="1">
      <alignment horizontal="center" vertical="center"/>
      <protection locked="0"/>
    </xf>
    <xf numFmtId="4" fontId="19" fillId="0" borderId="794" xfId="7" applyNumberFormat="1" applyFont="1" applyFill="1" applyBorder="1" applyAlignment="1" applyProtection="1">
      <alignment horizontal="center" vertical="center"/>
      <protection locked="0"/>
    </xf>
    <xf numFmtId="4" fontId="19" fillId="0" borderId="794" xfId="7" applyNumberFormat="1" applyFont="1" applyFill="1" applyBorder="1" applyAlignment="1" applyProtection="1">
      <alignment horizontal="left" vertical="center"/>
      <protection locked="0"/>
    </xf>
    <xf numFmtId="4" fontId="20" fillId="0" borderId="795" xfId="7" applyNumberFormat="1" applyFont="1" applyFill="1" applyBorder="1" applyAlignment="1" applyProtection="1">
      <alignment horizontal="center" vertical="center"/>
      <protection locked="0"/>
    </xf>
    <xf numFmtId="4" fontId="19" fillId="0" borderId="795" xfId="7" applyNumberFormat="1" applyFont="1" applyFill="1" applyBorder="1" applyAlignment="1" applyProtection="1">
      <alignment horizontal="center" vertical="center"/>
      <protection locked="0"/>
    </xf>
    <xf numFmtId="4" fontId="19" fillId="0" borderId="795" xfId="7" applyNumberFormat="1" applyFont="1" applyFill="1" applyBorder="1" applyAlignment="1" applyProtection="1">
      <alignment horizontal="left" vertical="center"/>
      <protection locked="0"/>
    </xf>
    <xf numFmtId="4" fontId="20" fillId="0" borderId="796" xfId="7" applyNumberFormat="1" applyFont="1" applyFill="1" applyBorder="1" applyAlignment="1" applyProtection="1">
      <alignment horizontal="center" vertical="center"/>
      <protection locked="0"/>
    </xf>
    <xf numFmtId="4" fontId="19" fillId="0" borderId="796" xfId="7" applyNumberFormat="1" applyFont="1" applyFill="1" applyBorder="1" applyAlignment="1" applyProtection="1">
      <alignment horizontal="center" vertical="center"/>
      <protection locked="0"/>
    </xf>
    <xf numFmtId="4" fontId="19" fillId="0" borderId="796" xfId="7" applyNumberFormat="1" applyFont="1" applyFill="1" applyBorder="1" applyAlignment="1" applyProtection="1">
      <alignment horizontal="left" vertical="center"/>
      <protection locked="0"/>
    </xf>
    <xf numFmtId="4" fontId="20" fillId="0" borderId="797" xfId="7" applyNumberFormat="1" applyFont="1" applyFill="1" applyBorder="1" applyAlignment="1" applyProtection="1">
      <alignment horizontal="center" vertical="center"/>
      <protection locked="0"/>
    </xf>
    <xf numFmtId="4" fontId="19" fillId="0" borderId="797" xfId="7" applyNumberFormat="1" applyFont="1" applyFill="1" applyBorder="1" applyAlignment="1" applyProtection="1">
      <alignment horizontal="center" vertical="center"/>
      <protection locked="0"/>
    </xf>
    <xf numFmtId="4" fontId="19" fillId="0" borderId="797" xfId="7" applyNumberFormat="1" applyFont="1" applyFill="1" applyBorder="1" applyAlignment="1" applyProtection="1">
      <alignment horizontal="left" vertical="center"/>
      <protection locked="0"/>
    </xf>
    <xf numFmtId="4" fontId="20" fillId="0" borderId="798" xfId="7" applyNumberFormat="1" applyFont="1" applyFill="1" applyBorder="1" applyAlignment="1" applyProtection="1">
      <alignment horizontal="center" vertical="center"/>
      <protection locked="0"/>
    </xf>
    <xf numFmtId="4" fontId="19" fillId="0" borderId="798" xfId="7" applyNumberFormat="1" applyFont="1" applyFill="1" applyBorder="1" applyAlignment="1" applyProtection="1">
      <alignment horizontal="center" vertical="center"/>
      <protection locked="0"/>
    </xf>
    <xf numFmtId="4" fontId="19" fillId="0" borderId="798" xfId="7" applyNumberFormat="1" applyFont="1" applyFill="1" applyBorder="1" applyAlignment="1" applyProtection="1">
      <alignment horizontal="left" vertical="center"/>
      <protection locked="0"/>
    </xf>
    <xf numFmtId="4" fontId="20" fillId="0" borderId="799" xfId="7" applyNumberFormat="1" applyFont="1" applyFill="1" applyBorder="1" applyAlignment="1" applyProtection="1">
      <alignment horizontal="center" vertical="center"/>
      <protection locked="0"/>
    </xf>
    <xf numFmtId="4" fontId="19" fillId="0" borderId="799" xfId="7" applyNumberFormat="1" applyFont="1" applyFill="1" applyBorder="1" applyAlignment="1" applyProtection="1">
      <alignment horizontal="center" vertical="center"/>
      <protection locked="0"/>
    </xf>
    <xf numFmtId="4" fontId="19" fillId="0" borderId="799" xfId="7" applyNumberFormat="1" applyFont="1" applyFill="1" applyBorder="1" applyAlignment="1" applyProtection="1">
      <alignment horizontal="left" vertical="center"/>
      <protection locked="0"/>
    </xf>
    <xf numFmtId="4" fontId="20" fillId="0" borderId="800" xfId="7" applyNumberFormat="1" applyFont="1" applyFill="1" applyBorder="1" applyAlignment="1" applyProtection="1">
      <alignment horizontal="center" vertical="center"/>
      <protection locked="0"/>
    </xf>
    <xf numFmtId="4" fontId="19" fillId="0" borderId="800" xfId="7" applyNumberFormat="1" applyFont="1" applyFill="1" applyBorder="1" applyAlignment="1" applyProtection="1">
      <alignment horizontal="center" vertical="center"/>
      <protection locked="0"/>
    </xf>
    <xf numFmtId="4" fontId="19" fillId="0" borderId="800" xfId="7" applyNumberFormat="1" applyFont="1" applyFill="1" applyBorder="1" applyAlignment="1" applyProtection="1">
      <alignment horizontal="left" vertical="center"/>
      <protection locked="0"/>
    </xf>
    <xf numFmtId="4" fontId="20" fillId="0" borderId="801" xfId="7" applyNumberFormat="1" applyFont="1" applyFill="1" applyBorder="1" applyAlignment="1" applyProtection="1">
      <alignment horizontal="center" vertical="center"/>
      <protection locked="0"/>
    </xf>
    <xf numFmtId="4" fontId="19" fillId="0" borderId="801" xfId="7" applyNumberFormat="1" applyFont="1" applyFill="1" applyBorder="1" applyAlignment="1" applyProtection="1">
      <alignment horizontal="center" vertical="center"/>
      <protection locked="0"/>
    </xf>
    <xf numFmtId="4" fontId="19" fillId="0" borderId="801" xfId="7" applyNumberFormat="1" applyFont="1" applyFill="1" applyBorder="1" applyAlignment="1" applyProtection="1">
      <alignment horizontal="left" vertical="center"/>
      <protection locked="0"/>
    </xf>
    <xf numFmtId="4" fontId="20" fillId="0" borderId="802" xfId="7" applyNumberFormat="1" applyFont="1" applyFill="1" applyBorder="1" applyAlignment="1" applyProtection="1">
      <alignment horizontal="center" vertical="center"/>
      <protection locked="0"/>
    </xf>
    <xf numFmtId="4" fontId="19" fillId="0" borderId="802" xfId="7" applyNumberFormat="1" applyFont="1" applyFill="1" applyBorder="1" applyAlignment="1" applyProtection="1">
      <alignment horizontal="center" vertical="center"/>
      <protection locked="0"/>
    </xf>
    <xf numFmtId="4" fontId="19" fillId="0" borderId="802" xfId="7" applyNumberFormat="1" applyFont="1" applyFill="1" applyBorder="1" applyAlignment="1" applyProtection="1">
      <alignment horizontal="left" vertical="center"/>
      <protection locked="0"/>
    </xf>
    <xf numFmtId="4" fontId="20" fillId="0" borderId="803" xfId="7" applyNumberFormat="1" applyFont="1" applyFill="1" applyBorder="1" applyAlignment="1" applyProtection="1">
      <alignment horizontal="center" vertical="center"/>
      <protection locked="0"/>
    </xf>
    <xf numFmtId="4" fontId="19" fillId="0" borderId="803" xfId="7" applyNumberFormat="1" applyFont="1" applyFill="1" applyBorder="1" applyAlignment="1" applyProtection="1">
      <alignment horizontal="center" vertical="center"/>
      <protection locked="0"/>
    </xf>
    <xf numFmtId="4" fontId="19" fillId="0" borderId="803" xfId="7" applyNumberFormat="1" applyFont="1" applyFill="1" applyBorder="1" applyAlignment="1" applyProtection="1">
      <alignment horizontal="left" vertical="center"/>
      <protection locked="0"/>
    </xf>
    <xf numFmtId="4" fontId="20" fillId="0" borderId="804" xfId="7" applyNumberFormat="1" applyFont="1" applyFill="1" applyBorder="1" applyAlignment="1" applyProtection="1">
      <alignment horizontal="center" vertical="center"/>
      <protection locked="0"/>
    </xf>
    <xf numFmtId="4" fontId="19" fillId="0" borderId="804" xfId="7" applyNumberFormat="1" applyFont="1" applyFill="1" applyBorder="1" applyAlignment="1" applyProtection="1">
      <alignment horizontal="center" vertical="center"/>
      <protection locked="0"/>
    </xf>
    <xf numFmtId="4" fontId="19" fillId="0" borderId="804" xfId="7" applyNumberFormat="1" applyFont="1" applyFill="1" applyBorder="1" applyAlignment="1" applyProtection="1">
      <alignment horizontal="left" vertical="center"/>
      <protection locked="0"/>
    </xf>
    <xf numFmtId="4" fontId="20" fillId="0" borderId="805" xfId="7" applyNumberFormat="1" applyFont="1" applyFill="1" applyBorder="1" applyAlignment="1" applyProtection="1">
      <alignment horizontal="center" vertical="center"/>
      <protection locked="0"/>
    </xf>
    <xf numFmtId="4" fontId="19" fillId="0" borderId="805" xfId="7" applyNumberFormat="1" applyFont="1" applyFill="1" applyBorder="1" applyAlignment="1" applyProtection="1">
      <alignment horizontal="center" vertical="center"/>
      <protection locked="0"/>
    </xf>
    <xf numFmtId="4" fontId="19" fillId="0" borderId="805" xfId="7" applyNumberFormat="1" applyFont="1" applyFill="1" applyBorder="1" applyAlignment="1" applyProtection="1">
      <alignment horizontal="left" vertical="center"/>
      <protection locked="0"/>
    </xf>
    <xf numFmtId="4" fontId="20" fillId="0" borderId="806" xfId="7" applyNumberFormat="1" applyFont="1" applyFill="1" applyBorder="1" applyAlignment="1" applyProtection="1">
      <alignment horizontal="center" vertical="center"/>
      <protection locked="0"/>
    </xf>
    <xf numFmtId="4" fontId="19" fillId="0" borderId="806" xfId="7" applyNumberFormat="1" applyFont="1" applyFill="1" applyBorder="1" applyAlignment="1" applyProtection="1">
      <alignment horizontal="center" vertical="center"/>
      <protection locked="0"/>
    </xf>
    <xf numFmtId="4" fontId="19" fillId="0" borderId="806" xfId="7" applyNumberFormat="1" applyFont="1" applyFill="1" applyBorder="1" applyAlignment="1" applyProtection="1">
      <alignment horizontal="left" vertical="center"/>
      <protection locked="0"/>
    </xf>
    <xf numFmtId="4" fontId="20" fillId="0" borderId="807" xfId="7" applyNumberFormat="1" applyFont="1" applyFill="1" applyBorder="1" applyAlignment="1" applyProtection="1">
      <alignment horizontal="center" vertical="center"/>
      <protection locked="0"/>
    </xf>
    <xf numFmtId="4" fontId="19" fillId="0" borderId="807" xfId="7" applyNumberFormat="1" applyFont="1" applyFill="1" applyBorder="1" applyAlignment="1" applyProtection="1">
      <alignment horizontal="center" vertical="center"/>
      <protection locked="0"/>
    </xf>
    <xf numFmtId="4" fontId="19" fillId="0" borderId="807" xfId="7" applyNumberFormat="1" applyFont="1" applyFill="1" applyBorder="1" applyAlignment="1" applyProtection="1">
      <alignment horizontal="left" vertical="center"/>
      <protection locked="0"/>
    </xf>
    <xf numFmtId="4" fontId="20" fillId="0" borderId="808" xfId="7" applyNumberFormat="1" applyFont="1" applyFill="1" applyBorder="1" applyAlignment="1" applyProtection="1">
      <alignment horizontal="center" vertical="center"/>
      <protection locked="0"/>
    </xf>
    <xf numFmtId="4" fontId="19" fillId="0" borderId="808" xfId="7" applyNumberFormat="1" applyFont="1" applyFill="1" applyBorder="1" applyAlignment="1" applyProtection="1">
      <alignment horizontal="center" vertical="center"/>
      <protection locked="0"/>
    </xf>
    <xf numFmtId="4" fontId="19" fillId="0" borderId="808" xfId="7" applyNumberFormat="1" applyFont="1" applyFill="1" applyBorder="1" applyAlignment="1" applyProtection="1">
      <alignment horizontal="left" vertical="center"/>
      <protection locked="0"/>
    </xf>
    <xf numFmtId="4" fontId="20" fillId="0" borderId="809" xfId="7" applyNumberFormat="1" applyFont="1" applyFill="1" applyBorder="1" applyAlignment="1" applyProtection="1">
      <alignment horizontal="center" vertical="center"/>
      <protection locked="0"/>
    </xf>
    <xf numFmtId="4" fontId="19" fillId="0" borderId="809" xfId="7" applyNumberFormat="1" applyFont="1" applyFill="1" applyBorder="1" applyAlignment="1" applyProtection="1">
      <alignment horizontal="center" vertical="center"/>
      <protection locked="0"/>
    </xf>
    <xf numFmtId="4" fontId="19" fillId="0" borderId="809" xfId="7" applyNumberFormat="1" applyFont="1" applyFill="1" applyBorder="1" applyAlignment="1" applyProtection="1">
      <alignment horizontal="left" vertical="center"/>
      <protection locked="0"/>
    </xf>
    <xf numFmtId="4" fontId="20" fillId="0" borderId="810" xfId="7" applyNumberFormat="1" applyFont="1" applyFill="1" applyBorder="1" applyAlignment="1" applyProtection="1">
      <alignment horizontal="center" vertical="center"/>
      <protection locked="0"/>
    </xf>
    <xf numFmtId="4" fontId="19" fillId="0" borderId="810" xfId="7" applyNumberFormat="1" applyFont="1" applyFill="1" applyBorder="1" applyAlignment="1" applyProtection="1">
      <alignment horizontal="center" vertical="center"/>
      <protection locked="0"/>
    </xf>
    <xf numFmtId="4" fontId="19" fillId="0" borderId="810" xfId="7" applyNumberFormat="1" applyFont="1" applyFill="1" applyBorder="1" applyAlignment="1" applyProtection="1">
      <alignment horizontal="left" vertical="center"/>
      <protection locked="0"/>
    </xf>
    <xf numFmtId="4" fontId="20" fillId="0" borderId="811" xfId="7" applyNumberFormat="1" applyFont="1" applyFill="1" applyBorder="1" applyAlignment="1" applyProtection="1">
      <alignment horizontal="center" vertical="center"/>
      <protection locked="0"/>
    </xf>
    <xf numFmtId="4" fontId="19" fillId="0" borderId="811" xfId="7" applyNumberFormat="1" applyFont="1" applyFill="1" applyBorder="1" applyAlignment="1" applyProtection="1">
      <alignment horizontal="center" vertical="center"/>
      <protection locked="0"/>
    </xf>
    <xf numFmtId="4" fontId="19" fillId="0" borderId="811" xfId="7" applyNumberFormat="1" applyFont="1" applyFill="1" applyBorder="1" applyAlignment="1" applyProtection="1">
      <alignment horizontal="left" vertical="center"/>
      <protection locked="0"/>
    </xf>
    <xf numFmtId="4" fontId="20" fillId="0" borderId="812" xfId="7" applyNumberFormat="1" applyFont="1" applyFill="1" applyBorder="1" applyAlignment="1" applyProtection="1">
      <alignment horizontal="center" vertical="center"/>
      <protection locked="0"/>
    </xf>
    <xf numFmtId="4" fontId="19" fillId="0" borderId="812" xfId="7" applyNumberFormat="1" applyFont="1" applyFill="1" applyBorder="1" applyAlignment="1" applyProtection="1">
      <alignment horizontal="center" vertical="center"/>
      <protection locked="0"/>
    </xf>
    <xf numFmtId="4" fontId="19" fillId="0" borderId="812" xfId="7" applyNumberFormat="1" applyFont="1" applyFill="1" applyBorder="1" applyAlignment="1" applyProtection="1">
      <alignment horizontal="left" vertical="center"/>
      <protection locked="0"/>
    </xf>
    <xf numFmtId="4" fontId="20" fillId="0" borderId="813" xfId="7" applyNumberFormat="1" applyFont="1" applyFill="1" applyBorder="1" applyAlignment="1" applyProtection="1">
      <alignment horizontal="center" vertical="center"/>
      <protection locked="0"/>
    </xf>
    <xf numFmtId="4" fontId="19" fillId="0" borderId="813" xfId="7" applyNumberFormat="1" applyFont="1" applyFill="1" applyBorder="1" applyAlignment="1" applyProtection="1">
      <alignment horizontal="center" vertical="center"/>
      <protection locked="0"/>
    </xf>
    <xf numFmtId="4" fontId="19" fillId="0" borderId="813" xfId="7" applyNumberFormat="1" applyFont="1" applyFill="1" applyBorder="1" applyAlignment="1" applyProtection="1">
      <alignment horizontal="left" vertical="center"/>
      <protection locked="0"/>
    </xf>
    <xf numFmtId="4" fontId="20" fillId="0" borderId="814" xfId="7" applyNumberFormat="1" applyFont="1" applyFill="1" applyBorder="1" applyAlignment="1" applyProtection="1">
      <alignment horizontal="center" vertical="center"/>
      <protection locked="0"/>
    </xf>
    <xf numFmtId="4" fontId="19" fillId="0" borderId="814" xfId="7" applyNumberFormat="1" applyFont="1" applyFill="1" applyBorder="1" applyAlignment="1" applyProtection="1">
      <alignment horizontal="center" vertical="center"/>
      <protection locked="0"/>
    </xf>
    <xf numFmtId="4" fontId="19" fillId="0" borderId="814" xfId="7" applyNumberFormat="1" applyFont="1" applyFill="1" applyBorder="1" applyAlignment="1" applyProtection="1">
      <alignment horizontal="left" vertical="center"/>
      <protection locked="0"/>
    </xf>
    <xf numFmtId="4" fontId="20" fillId="0" borderId="815" xfId="7" applyNumberFormat="1" applyFont="1" applyFill="1" applyBorder="1" applyAlignment="1" applyProtection="1">
      <alignment horizontal="center" vertical="center"/>
      <protection locked="0"/>
    </xf>
    <xf numFmtId="4" fontId="19" fillId="0" borderId="815" xfId="7" applyNumberFormat="1" applyFont="1" applyFill="1" applyBorder="1" applyAlignment="1" applyProtection="1">
      <alignment horizontal="center" vertical="center"/>
      <protection locked="0"/>
    </xf>
    <xf numFmtId="4" fontId="19" fillId="0" borderId="815" xfId="7" applyNumberFormat="1" applyFont="1" applyFill="1" applyBorder="1" applyAlignment="1" applyProtection="1">
      <alignment horizontal="left" vertical="center"/>
      <protection locked="0"/>
    </xf>
    <xf numFmtId="4" fontId="20" fillId="0" borderId="816" xfId="7" applyNumberFormat="1" applyFont="1" applyFill="1" applyBorder="1" applyAlignment="1" applyProtection="1">
      <alignment horizontal="center" vertical="center"/>
      <protection locked="0"/>
    </xf>
    <xf numFmtId="4" fontId="19" fillId="0" borderId="816" xfId="7" applyNumberFormat="1" applyFont="1" applyFill="1" applyBorder="1" applyAlignment="1" applyProtection="1">
      <alignment horizontal="center" vertical="center"/>
      <protection locked="0"/>
    </xf>
    <xf numFmtId="4" fontId="19" fillId="0" borderId="816" xfId="7" applyNumberFormat="1" applyFont="1" applyFill="1" applyBorder="1" applyAlignment="1" applyProtection="1">
      <alignment horizontal="left" vertical="center"/>
      <protection locked="0"/>
    </xf>
    <xf numFmtId="4" fontId="20" fillId="0" borderId="817" xfId="7" applyNumberFormat="1" applyFont="1" applyFill="1" applyBorder="1" applyAlignment="1" applyProtection="1">
      <alignment horizontal="center" vertical="center"/>
      <protection locked="0"/>
    </xf>
    <xf numFmtId="4" fontId="19" fillId="0" borderId="817" xfId="7" applyNumberFormat="1" applyFont="1" applyFill="1" applyBorder="1" applyAlignment="1" applyProtection="1">
      <alignment horizontal="center" vertical="center"/>
      <protection locked="0"/>
    </xf>
    <xf numFmtId="4" fontId="19" fillId="0" borderId="817" xfId="7" applyNumberFormat="1" applyFont="1" applyFill="1" applyBorder="1" applyAlignment="1" applyProtection="1">
      <alignment horizontal="left" vertical="center"/>
      <protection locked="0"/>
    </xf>
    <xf numFmtId="4" fontId="20" fillId="0" borderId="818" xfId="7" applyNumberFormat="1" applyFont="1" applyFill="1" applyBorder="1" applyAlignment="1" applyProtection="1">
      <alignment horizontal="center" vertical="center"/>
      <protection locked="0"/>
    </xf>
    <xf numFmtId="4" fontId="19" fillId="0" borderId="818" xfId="7" applyNumberFormat="1" applyFont="1" applyFill="1" applyBorder="1" applyAlignment="1" applyProtection="1">
      <alignment horizontal="center" vertical="center"/>
      <protection locked="0"/>
    </xf>
    <xf numFmtId="4" fontId="19" fillId="0" borderId="818" xfId="7" applyNumberFormat="1" applyFont="1" applyFill="1" applyBorder="1" applyAlignment="1" applyProtection="1">
      <alignment horizontal="left" vertical="center"/>
      <protection locked="0"/>
    </xf>
    <xf numFmtId="4" fontId="20" fillId="0" borderId="819" xfId="7" applyNumberFormat="1" applyFont="1" applyFill="1" applyBorder="1" applyAlignment="1" applyProtection="1">
      <alignment horizontal="center" vertical="center"/>
      <protection locked="0"/>
    </xf>
    <xf numFmtId="4" fontId="19" fillId="0" borderId="819" xfId="7" applyNumberFormat="1" applyFont="1" applyFill="1" applyBorder="1" applyAlignment="1" applyProtection="1">
      <alignment horizontal="center" vertical="center"/>
      <protection locked="0"/>
    </xf>
    <xf numFmtId="4" fontId="19" fillId="0" borderId="819" xfId="7" applyNumberFormat="1" applyFont="1" applyFill="1" applyBorder="1" applyAlignment="1" applyProtection="1">
      <alignment horizontal="left" vertical="center"/>
      <protection locked="0"/>
    </xf>
    <xf numFmtId="4" fontId="20" fillId="0" borderId="820" xfId="7" applyNumberFormat="1" applyFont="1" applyFill="1" applyBorder="1" applyAlignment="1" applyProtection="1">
      <alignment horizontal="center" vertical="center"/>
      <protection locked="0"/>
    </xf>
    <xf numFmtId="4" fontId="19" fillId="0" borderId="820" xfId="7" applyNumberFormat="1" applyFont="1" applyFill="1" applyBorder="1" applyAlignment="1" applyProtection="1">
      <alignment horizontal="center" vertical="center"/>
      <protection locked="0"/>
    </xf>
    <xf numFmtId="4" fontId="19" fillId="0" borderId="820" xfId="7" applyNumberFormat="1" applyFont="1" applyFill="1" applyBorder="1" applyAlignment="1" applyProtection="1">
      <alignment horizontal="left" vertical="center"/>
      <protection locked="0"/>
    </xf>
    <xf numFmtId="4" fontId="20" fillId="0" borderId="821" xfId="7" applyNumberFormat="1" applyFont="1" applyFill="1" applyBorder="1" applyAlignment="1" applyProtection="1">
      <alignment horizontal="center" vertical="center"/>
      <protection locked="0"/>
    </xf>
    <xf numFmtId="4" fontId="19" fillId="0" borderId="821" xfId="7" applyNumberFormat="1" applyFont="1" applyFill="1" applyBorder="1" applyAlignment="1" applyProtection="1">
      <alignment horizontal="center" vertical="center"/>
      <protection locked="0"/>
    </xf>
    <xf numFmtId="4" fontId="19" fillId="0" borderId="821" xfId="7" applyNumberFormat="1" applyFont="1" applyFill="1" applyBorder="1" applyAlignment="1" applyProtection="1">
      <alignment horizontal="left" vertical="center"/>
      <protection locked="0"/>
    </xf>
    <xf numFmtId="4" fontId="20" fillId="0" borderId="822" xfId="7" applyNumberFormat="1" applyFont="1" applyFill="1" applyBorder="1" applyAlignment="1" applyProtection="1">
      <alignment horizontal="center" vertical="center"/>
      <protection locked="0"/>
    </xf>
    <xf numFmtId="4" fontId="19" fillId="0" borderId="822" xfId="7" applyNumberFormat="1" applyFont="1" applyFill="1" applyBorder="1" applyAlignment="1" applyProtection="1">
      <alignment horizontal="center" vertical="center"/>
      <protection locked="0"/>
    </xf>
    <xf numFmtId="4" fontId="19" fillId="0" borderId="822" xfId="7" applyNumberFormat="1" applyFont="1" applyFill="1" applyBorder="1" applyAlignment="1" applyProtection="1">
      <alignment horizontal="left" vertical="center"/>
      <protection locked="0"/>
    </xf>
    <xf numFmtId="4" fontId="20" fillId="0" borderId="823" xfId="7" applyNumberFormat="1" applyFont="1" applyFill="1" applyBorder="1" applyAlignment="1" applyProtection="1">
      <alignment horizontal="center" vertical="center"/>
      <protection locked="0"/>
    </xf>
    <xf numFmtId="4" fontId="19" fillId="0" borderId="823" xfId="7" applyNumberFormat="1" applyFont="1" applyFill="1" applyBorder="1" applyAlignment="1" applyProtection="1">
      <alignment horizontal="center" vertical="center"/>
      <protection locked="0"/>
    </xf>
    <xf numFmtId="4" fontId="19" fillId="0" borderId="823" xfId="7" applyNumberFormat="1" applyFont="1" applyFill="1" applyBorder="1" applyAlignment="1" applyProtection="1">
      <alignment horizontal="left" vertical="center"/>
      <protection locked="0"/>
    </xf>
    <xf numFmtId="4" fontId="20" fillId="0" borderId="824" xfId="7" applyNumberFormat="1" applyFont="1" applyFill="1" applyBorder="1" applyAlignment="1" applyProtection="1">
      <alignment horizontal="center" vertical="center"/>
      <protection locked="0"/>
    </xf>
    <xf numFmtId="4" fontId="19" fillId="0" borderId="824" xfId="7" applyNumberFormat="1" applyFont="1" applyFill="1" applyBorder="1" applyAlignment="1" applyProtection="1">
      <alignment horizontal="center" vertical="center"/>
      <protection locked="0"/>
    </xf>
    <xf numFmtId="4" fontId="19" fillId="0" borderId="824" xfId="7" applyNumberFormat="1" applyFont="1" applyFill="1" applyBorder="1" applyAlignment="1" applyProtection="1">
      <alignment horizontal="left" vertical="center"/>
      <protection locked="0"/>
    </xf>
    <xf numFmtId="4" fontId="20" fillId="0" borderId="825" xfId="7" applyNumberFormat="1" applyFont="1" applyFill="1" applyBorder="1" applyAlignment="1" applyProtection="1">
      <alignment horizontal="center" vertical="center"/>
      <protection locked="0"/>
    </xf>
    <xf numFmtId="4" fontId="19" fillId="0" borderId="825" xfId="7" applyNumberFormat="1" applyFont="1" applyFill="1" applyBorder="1" applyAlignment="1" applyProtection="1">
      <alignment horizontal="center" vertical="center"/>
      <protection locked="0"/>
    </xf>
    <xf numFmtId="4" fontId="19" fillId="0" borderId="825" xfId="7" applyNumberFormat="1" applyFont="1" applyFill="1" applyBorder="1" applyAlignment="1" applyProtection="1">
      <alignment horizontal="left" vertical="center"/>
      <protection locked="0"/>
    </xf>
    <xf numFmtId="4" fontId="20" fillId="0" borderId="826" xfId="7" applyNumberFormat="1" applyFont="1" applyFill="1" applyBorder="1" applyAlignment="1" applyProtection="1">
      <alignment horizontal="center" vertical="center"/>
      <protection locked="0"/>
    </xf>
    <xf numFmtId="4" fontId="19" fillId="0" borderId="826" xfId="7" applyNumberFormat="1" applyFont="1" applyFill="1" applyBorder="1" applyAlignment="1" applyProtection="1">
      <alignment horizontal="center" vertical="center"/>
      <protection locked="0"/>
    </xf>
    <xf numFmtId="4" fontId="19" fillId="0" borderId="826" xfId="7" applyNumberFormat="1" applyFont="1" applyFill="1" applyBorder="1" applyAlignment="1" applyProtection="1">
      <alignment horizontal="left" vertical="center"/>
      <protection locked="0"/>
    </xf>
    <xf numFmtId="4" fontId="20" fillId="0" borderId="827" xfId="7" applyNumberFormat="1" applyFont="1" applyFill="1" applyBorder="1" applyAlignment="1" applyProtection="1">
      <alignment horizontal="center" vertical="center"/>
      <protection locked="0"/>
    </xf>
    <xf numFmtId="4" fontId="19" fillId="0" borderId="827" xfId="7" applyNumberFormat="1" applyFont="1" applyFill="1" applyBorder="1" applyAlignment="1" applyProtection="1">
      <alignment horizontal="center" vertical="center"/>
      <protection locked="0"/>
    </xf>
    <xf numFmtId="4" fontId="19" fillId="0" borderId="827" xfId="7" applyNumberFormat="1" applyFont="1" applyFill="1" applyBorder="1" applyAlignment="1" applyProtection="1">
      <alignment horizontal="left" vertical="center"/>
      <protection locked="0"/>
    </xf>
    <xf numFmtId="4" fontId="20" fillId="0" borderId="828" xfId="7" applyNumberFormat="1" applyFont="1" applyFill="1" applyBorder="1" applyAlignment="1" applyProtection="1">
      <alignment horizontal="center" vertical="center"/>
      <protection locked="0"/>
    </xf>
    <xf numFmtId="4" fontId="19" fillId="0" borderId="828" xfId="7" applyNumberFormat="1" applyFont="1" applyFill="1" applyBorder="1" applyAlignment="1" applyProtection="1">
      <alignment horizontal="center" vertical="center"/>
      <protection locked="0"/>
    </xf>
    <xf numFmtId="4" fontId="19" fillId="0" borderId="828" xfId="7" applyNumberFormat="1" applyFont="1" applyFill="1" applyBorder="1" applyAlignment="1" applyProtection="1">
      <alignment horizontal="left" vertical="center"/>
      <protection locked="0"/>
    </xf>
    <xf numFmtId="4" fontId="20" fillId="0" borderId="829" xfId="7" applyNumberFormat="1" applyFont="1" applyFill="1" applyBorder="1" applyAlignment="1" applyProtection="1">
      <alignment horizontal="center" vertical="center"/>
      <protection locked="0"/>
    </xf>
    <xf numFmtId="4" fontId="19" fillId="0" borderId="829" xfId="7" applyNumberFormat="1" applyFont="1" applyFill="1" applyBorder="1" applyAlignment="1" applyProtection="1">
      <alignment horizontal="center" vertical="center"/>
      <protection locked="0"/>
    </xf>
    <xf numFmtId="4" fontId="19" fillId="0" borderId="829" xfId="7" applyNumberFormat="1" applyFont="1" applyFill="1" applyBorder="1" applyAlignment="1" applyProtection="1">
      <alignment horizontal="left" vertical="center"/>
      <protection locked="0"/>
    </xf>
    <xf numFmtId="4" fontId="20" fillId="0" borderId="830" xfId="7" applyNumberFormat="1" applyFont="1" applyFill="1" applyBorder="1" applyAlignment="1" applyProtection="1">
      <alignment horizontal="center" vertical="center"/>
      <protection locked="0"/>
    </xf>
    <xf numFmtId="4" fontId="19" fillId="0" borderId="830" xfId="7" applyNumberFormat="1" applyFont="1" applyFill="1" applyBorder="1" applyAlignment="1" applyProtection="1">
      <alignment horizontal="center" vertical="center"/>
      <protection locked="0"/>
    </xf>
    <xf numFmtId="4" fontId="19" fillId="0" borderId="830" xfId="7" applyNumberFormat="1" applyFont="1" applyFill="1" applyBorder="1" applyAlignment="1" applyProtection="1">
      <alignment horizontal="left" vertical="center"/>
      <protection locked="0"/>
    </xf>
    <xf numFmtId="4" fontId="20" fillId="0" borderId="831" xfId="7" applyNumberFormat="1" applyFont="1" applyFill="1" applyBorder="1" applyAlignment="1" applyProtection="1">
      <alignment horizontal="center" vertical="center"/>
      <protection locked="0"/>
    </xf>
    <xf numFmtId="4" fontId="19" fillId="0" borderId="831" xfId="7" applyNumberFormat="1" applyFont="1" applyFill="1" applyBorder="1" applyAlignment="1" applyProtection="1">
      <alignment horizontal="center" vertical="center"/>
      <protection locked="0"/>
    </xf>
    <xf numFmtId="4" fontId="19" fillId="0" borderId="831" xfId="7" applyNumberFormat="1" applyFont="1" applyFill="1" applyBorder="1" applyAlignment="1" applyProtection="1">
      <alignment horizontal="left" vertical="center"/>
      <protection locked="0"/>
    </xf>
    <xf numFmtId="4" fontId="20" fillId="0" borderId="832" xfId="7" applyNumberFormat="1" applyFont="1" applyFill="1" applyBorder="1" applyAlignment="1" applyProtection="1">
      <alignment horizontal="center" vertical="center"/>
      <protection locked="0"/>
    </xf>
    <xf numFmtId="4" fontId="19" fillId="0" borderId="832" xfId="7" applyNumberFormat="1" applyFont="1" applyFill="1" applyBorder="1" applyAlignment="1" applyProtection="1">
      <alignment horizontal="center" vertical="center"/>
      <protection locked="0"/>
    </xf>
    <xf numFmtId="4" fontId="19" fillId="0" borderId="832" xfId="7" applyNumberFormat="1" applyFont="1" applyFill="1" applyBorder="1" applyAlignment="1" applyProtection="1">
      <alignment horizontal="left" vertical="center"/>
      <protection locked="0"/>
    </xf>
    <xf numFmtId="4" fontId="20" fillId="0" borderId="833" xfId="7" applyNumberFormat="1" applyFont="1" applyFill="1" applyBorder="1" applyAlignment="1" applyProtection="1">
      <alignment horizontal="center" vertical="center"/>
      <protection locked="0"/>
    </xf>
    <xf numFmtId="4" fontId="19" fillId="0" borderId="833" xfId="7" applyNumberFormat="1" applyFont="1" applyFill="1" applyBorder="1" applyAlignment="1" applyProtection="1">
      <alignment horizontal="center" vertical="center"/>
      <protection locked="0"/>
    </xf>
    <xf numFmtId="4" fontId="19" fillId="0" borderId="833" xfId="7" applyNumberFormat="1" applyFont="1" applyFill="1" applyBorder="1" applyAlignment="1" applyProtection="1">
      <alignment horizontal="left" vertical="center"/>
      <protection locked="0"/>
    </xf>
    <xf numFmtId="4" fontId="20" fillId="0" borderId="834" xfId="7" applyNumberFormat="1" applyFont="1" applyFill="1" applyBorder="1" applyAlignment="1" applyProtection="1">
      <alignment horizontal="center" vertical="center"/>
      <protection locked="0"/>
    </xf>
    <xf numFmtId="4" fontId="19" fillId="0" borderId="834" xfId="7" applyNumberFormat="1" applyFont="1" applyFill="1" applyBorder="1" applyAlignment="1" applyProtection="1">
      <alignment horizontal="center" vertical="center"/>
      <protection locked="0"/>
    </xf>
    <xf numFmtId="4" fontId="19" fillId="0" borderId="834" xfId="7" applyNumberFormat="1" applyFont="1" applyFill="1" applyBorder="1" applyAlignment="1" applyProtection="1">
      <alignment horizontal="left" vertical="center"/>
      <protection locked="0"/>
    </xf>
    <xf numFmtId="4" fontId="20" fillId="0" borderId="835" xfId="7" applyNumberFormat="1" applyFont="1" applyFill="1" applyBorder="1" applyAlignment="1" applyProtection="1">
      <alignment horizontal="center" vertical="center"/>
      <protection locked="0"/>
    </xf>
    <xf numFmtId="4" fontId="19" fillId="0" borderId="835" xfId="7" applyNumberFormat="1" applyFont="1" applyFill="1" applyBorder="1" applyAlignment="1" applyProtection="1">
      <alignment horizontal="center" vertical="center"/>
      <protection locked="0"/>
    </xf>
    <xf numFmtId="4" fontId="19" fillId="0" borderId="835" xfId="7" applyNumberFormat="1" applyFont="1" applyFill="1" applyBorder="1" applyAlignment="1" applyProtection="1">
      <alignment horizontal="left" vertical="center"/>
      <protection locked="0"/>
    </xf>
    <xf numFmtId="4" fontId="20" fillId="0" borderId="836" xfId="7" applyNumberFormat="1" applyFont="1" applyFill="1" applyBorder="1" applyAlignment="1" applyProtection="1">
      <alignment horizontal="center" vertical="center"/>
      <protection locked="0"/>
    </xf>
    <xf numFmtId="4" fontId="19" fillId="0" borderId="836" xfId="7" applyNumberFormat="1" applyFont="1" applyFill="1" applyBorder="1" applyAlignment="1" applyProtection="1">
      <alignment horizontal="center" vertical="center"/>
      <protection locked="0"/>
    </xf>
    <xf numFmtId="4" fontId="19" fillId="0" borderId="836" xfId="7" applyNumberFormat="1" applyFont="1" applyFill="1" applyBorder="1" applyAlignment="1" applyProtection="1">
      <alignment horizontal="left" vertical="center"/>
      <protection locked="0"/>
    </xf>
    <xf numFmtId="4" fontId="20" fillId="0" borderId="837" xfId="7" applyNumberFormat="1" applyFont="1" applyFill="1" applyBorder="1" applyAlignment="1" applyProtection="1">
      <alignment horizontal="center" vertical="center"/>
      <protection locked="0"/>
    </xf>
    <xf numFmtId="4" fontId="19" fillId="0" borderId="837" xfId="7" applyNumberFormat="1" applyFont="1" applyFill="1" applyBorder="1" applyAlignment="1" applyProtection="1">
      <alignment horizontal="center" vertical="center"/>
      <protection locked="0"/>
    </xf>
    <xf numFmtId="4" fontId="19" fillId="0" borderId="837" xfId="7" applyNumberFormat="1" applyFont="1" applyFill="1" applyBorder="1" applyAlignment="1" applyProtection="1">
      <alignment horizontal="left" vertical="center"/>
      <protection locked="0"/>
    </xf>
    <xf numFmtId="4" fontId="20" fillId="0" borderId="838" xfId="7" applyNumberFormat="1" applyFont="1" applyFill="1" applyBorder="1" applyAlignment="1" applyProtection="1">
      <alignment horizontal="right" vertical="center"/>
      <protection locked="0"/>
    </xf>
    <xf numFmtId="4" fontId="20" fillId="0" borderId="839" xfId="7" applyNumberFormat="1" applyFont="1" applyFill="1" applyBorder="1" applyAlignment="1" applyProtection="1">
      <alignment horizontal="center" vertical="center"/>
      <protection locked="0"/>
    </xf>
    <xf numFmtId="4" fontId="19" fillId="0" borderId="839" xfId="7" applyNumberFormat="1" applyFont="1" applyFill="1" applyBorder="1" applyAlignment="1" applyProtection="1">
      <alignment horizontal="center" vertical="center"/>
      <protection locked="0"/>
    </xf>
    <xf numFmtId="4" fontId="19" fillId="0" borderId="839" xfId="7" applyNumberFormat="1" applyFont="1" applyFill="1" applyBorder="1" applyAlignment="1" applyProtection="1">
      <alignment horizontal="left" vertical="center"/>
      <protection locked="0"/>
    </xf>
    <xf numFmtId="4" fontId="20" fillId="0" borderId="840" xfId="7" applyNumberFormat="1" applyFont="1" applyFill="1" applyBorder="1" applyAlignment="1" applyProtection="1">
      <alignment horizontal="center" vertical="center"/>
      <protection locked="0"/>
    </xf>
    <xf numFmtId="4" fontId="19" fillId="0" borderId="840" xfId="7" applyNumberFormat="1" applyFont="1" applyFill="1" applyBorder="1" applyAlignment="1" applyProtection="1">
      <alignment horizontal="center" vertical="center"/>
      <protection locked="0"/>
    </xf>
    <xf numFmtId="4" fontId="19" fillId="0" borderId="840" xfId="7" applyNumberFormat="1" applyFont="1" applyFill="1" applyBorder="1" applyAlignment="1" applyProtection="1">
      <alignment horizontal="left" vertical="center"/>
      <protection locked="0"/>
    </xf>
    <xf numFmtId="4" fontId="19" fillId="6" borderId="140" xfId="7" applyNumberFormat="1" applyFont="1" applyFill="1" applyBorder="1" applyAlignment="1" applyProtection="1">
      <alignment horizontal="right" vertical="center"/>
      <protection locked="0"/>
    </xf>
    <xf numFmtId="4" fontId="20" fillId="0" borderId="841" xfId="7" applyNumberFormat="1" applyFont="1" applyFill="1" applyBorder="1" applyAlignment="1" applyProtection="1">
      <alignment horizontal="center" vertical="center"/>
      <protection locked="0"/>
    </xf>
    <xf numFmtId="4" fontId="19" fillId="0" borderId="841" xfId="7" applyNumberFormat="1" applyFont="1" applyFill="1" applyBorder="1" applyAlignment="1" applyProtection="1">
      <alignment horizontal="center" vertical="center"/>
      <protection locked="0"/>
    </xf>
    <xf numFmtId="4" fontId="19" fillId="0" borderId="841" xfId="7" applyNumberFormat="1" applyFont="1" applyFill="1" applyBorder="1" applyAlignment="1" applyProtection="1">
      <alignment horizontal="left" vertical="center"/>
      <protection locked="0"/>
    </xf>
    <xf numFmtId="4" fontId="20" fillId="0" borderId="842" xfId="7" applyNumberFormat="1" applyFont="1" applyFill="1" applyBorder="1" applyAlignment="1" applyProtection="1">
      <alignment horizontal="center" vertical="center"/>
      <protection locked="0"/>
    </xf>
    <xf numFmtId="4" fontId="19" fillId="0" borderId="842" xfId="7" applyNumberFormat="1" applyFont="1" applyFill="1" applyBorder="1" applyAlignment="1" applyProtection="1">
      <alignment horizontal="center" vertical="center"/>
      <protection locked="0"/>
    </xf>
    <xf numFmtId="4" fontId="19" fillId="0" borderId="842" xfId="7" applyNumberFormat="1" applyFont="1" applyFill="1" applyBorder="1" applyAlignment="1" applyProtection="1">
      <alignment horizontal="left" vertical="center"/>
      <protection locked="0"/>
    </xf>
    <xf numFmtId="4" fontId="20" fillId="0" borderId="843" xfId="7" applyNumberFormat="1" applyFont="1" applyFill="1" applyBorder="1" applyAlignment="1" applyProtection="1">
      <alignment horizontal="center" vertical="center"/>
      <protection locked="0"/>
    </xf>
    <xf numFmtId="4" fontId="19" fillId="0" borderId="843" xfId="7" applyNumberFormat="1" applyFont="1" applyFill="1" applyBorder="1" applyAlignment="1" applyProtection="1">
      <alignment horizontal="center" vertical="center"/>
      <protection locked="0"/>
    </xf>
    <xf numFmtId="4" fontId="19" fillId="0" borderId="843" xfId="7" applyNumberFormat="1" applyFont="1" applyFill="1" applyBorder="1" applyAlignment="1" applyProtection="1">
      <alignment horizontal="left" vertical="center"/>
      <protection locked="0"/>
    </xf>
    <xf numFmtId="4" fontId="20" fillId="0" borderId="844" xfId="7" applyNumberFormat="1" applyFont="1" applyFill="1" applyBorder="1" applyAlignment="1" applyProtection="1">
      <alignment horizontal="center" vertical="center"/>
      <protection locked="0"/>
    </xf>
    <xf numFmtId="4" fontId="19" fillId="0" borderId="844" xfId="7" applyNumberFormat="1" applyFont="1" applyFill="1" applyBorder="1" applyAlignment="1" applyProtection="1">
      <alignment horizontal="center" vertical="center"/>
      <protection locked="0"/>
    </xf>
    <xf numFmtId="4" fontId="19" fillId="0" borderId="844" xfId="7" applyNumberFormat="1" applyFont="1" applyFill="1" applyBorder="1" applyAlignment="1" applyProtection="1">
      <alignment horizontal="left" vertical="center"/>
      <protection locked="0"/>
    </xf>
    <xf numFmtId="4" fontId="20" fillId="0" borderId="845" xfId="7" applyNumberFormat="1" applyFont="1" applyFill="1" applyBorder="1" applyAlignment="1" applyProtection="1">
      <alignment horizontal="center" vertical="center"/>
      <protection locked="0"/>
    </xf>
    <xf numFmtId="4" fontId="19" fillId="0" borderId="845" xfId="7" applyNumberFormat="1" applyFont="1" applyFill="1" applyBorder="1" applyAlignment="1" applyProtection="1">
      <alignment horizontal="center" vertical="center"/>
      <protection locked="0"/>
    </xf>
    <xf numFmtId="4" fontId="19" fillId="0" borderId="845" xfId="7" applyNumberFormat="1" applyFont="1" applyFill="1" applyBorder="1" applyAlignment="1" applyProtection="1">
      <alignment horizontal="left" vertical="center"/>
      <protection locked="0"/>
    </xf>
    <xf numFmtId="4" fontId="20" fillId="0" borderId="846" xfId="7" applyNumberFormat="1" applyFont="1" applyFill="1" applyBorder="1" applyAlignment="1" applyProtection="1">
      <alignment horizontal="center" vertical="center"/>
      <protection locked="0"/>
    </xf>
    <xf numFmtId="4" fontId="19" fillId="0" borderId="846" xfId="7" applyNumberFormat="1" applyFont="1" applyFill="1" applyBorder="1" applyAlignment="1" applyProtection="1">
      <alignment horizontal="center" vertical="center"/>
      <protection locked="0"/>
    </xf>
    <xf numFmtId="4" fontId="19" fillId="0" borderId="846" xfId="7" applyNumberFormat="1" applyFont="1" applyFill="1" applyBorder="1" applyAlignment="1" applyProtection="1">
      <alignment horizontal="left" vertical="center"/>
      <protection locked="0"/>
    </xf>
    <xf numFmtId="4" fontId="20" fillId="0" borderId="847" xfId="7" applyNumberFormat="1" applyFont="1" applyFill="1" applyBorder="1" applyAlignment="1" applyProtection="1">
      <alignment horizontal="center" vertical="center"/>
      <protection locked="0"/>
    </xf>
    <xf numFmtId="4" fontId="19" fillId="0" borderId="847" xfId="7" applyNumberFormat="1" applyFont="1" applyFill="1" applyBorder="1" applyAlignment="1" applyProtection="1">
      <alignment horizontal="center" vertical="center"/>
      <protection locked="0"/>
    </xf>
    <xf numFmtId="4" fontId="19" fillId="0" borderId="847" xfId="7" applyNumberFormat="1" applyFont="1" applyFill="1" applyBorder="1" applyAlignment="1" applyProtection="1">
      <alignment horizontal="left" vertical="center"/>
      <protection locked="0"/>
    </xf>
    <xf numFmtId="4" fontId="20" fillId="0" borderId="848" xfId="7" applyNumberFormat="1" applyFont="1" applyFill="1" applyBorder="1" applyAlignment="1" applyProtection="1">
      <alignment horizontal="center" vertical="center"/>
      <protection locked="0"/>
    </xf>
    <xf numFmtId="4" fontId="19" fillId="0" borderId="848" xfId="7" applyNumberFormat="1" applyFont="1" applyFill="1" applyBorder="1" applyAlignment="1" applyProtection="1">
      <alignment horizontal="center" vertical="center"/>
      <protection locked="0"/>
    </xf>
    <xf numFmtId="4" fontId="19" fillId="0" borderId="848" xfId="7" applyNumberFormat="1" applyFont="1" applyFill="1" applyBorder="1" applyAlignment="1" applyProtection="1">
      <alignment horizontal="left" vertical="center"/>
      <protection locked="0"/>
    </xf>
    <xf numFmtId="4" fontId="20" fillId="0" borderId="849" xfId="7" applyNumberFormat="1" applyFont="1" applyFill="1" applyBorder="1" applyAlignment="1" applyProtection="1">
      <alignment horizontal="center" vertical="center"/>
      <protection locked="0"/>
    </xf>
    <xf numFmtId="4" fontId="19" fillId="0" borderId="849" xfId="7" applyNumberFormat="1" applyFont="1" applyFill="1" applyBorder="1" applyAlignment="1" applyProtection="1">
      <alignment horizontal="center" vertical="center"/>
      <protection locked="0"/>
    </xf>
    <xf numFmtId="4" fontId="19" fillId="0" borderId="849" xfId="7" applyNumberFormat="1" applyFont="1" applyFill="1" applyBorder="1" applyAlignment="1" applyProtection="1">
      <alignment horizontal="left" vertical="center"/>
      <protection locked="0"/>
    </xf>
    <xf numFmtId="4" fontId="20" fillId="0" borderId="850" xfId="7" applyNumberFormat="1" applyFont="1" applyFill="1" applyBorder="1" applyAlignment="1" applyProtection="1">
      <alignment horizontal="center" vertical="center"/>
      <protection locked="0"/>
    </xf>
    <xf numFmtId="4" fontId="19" fillId="0" borderId="850" xfId="7" applyNumberFormat="1" applyFont="1" applyFill="1" applyBorder="1" applyAlignment="1" applyProtection="1">
      <alignment horizontal="center" vertical="center"/>
      <protection locked="0"/>
    </xf>
    <xf numFmtId="4" fontId="19" fillId="0" borderId="850" xfId="7" applyNumberFormat="1" applyFont="1" applyFill="1" applyBorder="1" applyAlignment="1" applyProtection="1">
      <alignment horizontal="left" vertical="center"/>
      <protection locked="0"/>
    </xf>
    <xf numFmtId="4" fontId="20" fillId="0" borderId="851" xfId="7" applyNumberFormat="1" applyFont="1" applyFill="1" applyBorder="1" applyAlignment="1" applyProtection="1">
      <alignment horizontal="center" vertical="center"/>
      <protection locked="0"/>
    </xf>
    <xf numFmtId="4" fontId="19" fillId="0" borderId="851" xfId="7" applyNumberFormat="1" applyFont="1" applyFill="1" applyBorder="1" applyAlignment="1" applyProtection="1">
      <alignment horizontal="center" vertical="center"/>
      <protection locked="0"/>
    </xf>
    <xf numFmtId="4" fontId="19" fillId="0" borderId="851" xfId="7" applyNumberFormat="1" applyFont="1" applyFill="1" applyBorder="1" applyAlignment="1" applyProtection="1">
      <alignment horizontal="left" vertical="center"/>
      <protection locked="0"/>
    </xf>
    <xf numFmtId="4" fontId="20" fillId="0" borderId="852" xfId="7" applyNumberFormat="1" applyFont="1" applyFill="1" applyBorder="1" applyAlignment="1" applyProtection="1">
      <alignment horizontal="center" vertical="center"/>
      <protection locked="0"/>
    </xf>
    <xf numFmtId="4" fontId="19" fillId="0" borderId="852" xfId="7" applyNumberFormat="1" applyFont="1" applyFill="1" applyBorder="1" applyAlignment="1" applyProtection="1">
      <alignment horizontal="center" vertical="center"/>
      <protection locked="0"/>
    </xf>
    <xf numFmtId="4" fontId="19" fillId="0" borderId="852" xfId="7" applyNumberFormat="1" applyFont="1" applyFill="1" applyBorder="1" applyAlignment="1" applyProtection="1">
      <alignment horizontal="left" vertical="center"/>
      <protection locked="0"/>
    </xf>
    <xf numFmtId="4" fontId="20" fillId="0" borderId="853" xfId="7" applyNumberFormat="1" applyFont="1" applyFill="1" applyBorder="1" applyAlignment="1" applyProtection="1">
      <alignment horizontal="center" vertical="center"/>
      <protection locked="0"/>
    </xf>
    <xf numFmtId="4" fontId="19" fillId="0" borderId="853" xfId="7" applyNumberFormat="1" applyFont="1" applyFill="1" applyBorder="1" applyAlignment="1" applyProtection="1">
      <alignment horizontal="center" vertical="center"/>
      <protection locked="0"/>
    </xf>
    <xf numFmtId="4" fontId="19" fillId="0" borderId="853" xfId="7" applyNumberFormat="1" applyFont="1" applyFill="1" applyBorder="1" applyAlignment="1" applyProtection="1">
      <alignment horizontal="left" vertical="center"/>
      <protection locked="0"/>
    </xf>
    <xf numFmtId="4" fontId="20" fillId="0" borderId="854" xfId="7" applyNumberFormat="1" applyFont="1" applyFill="1" applyBorder="1" applyAlignment="1" applyProtection="1">
      <alignment horizontal="center" vertical="center"/>
      <protection locked="0"/>
    </xf>
    <xf numFmtId="4" fontId="19" fillId="0" borderId="854" xfId="7" applyNumberFormat="1" applyFont="1" applyFill="1" applyBorder="1" applyAlignment="1" applyProtection="1">
      <alignment horizontal="center" vertical="center"/>
      <protection locked="0"/>
    </xf>
    <xf numFmtId="4" fontId="19" fillId="0" borderId="854" xfId="7" applyNumberFormat="1" applyFont="1" applyFill="1" applyBorder="1" applyAlignment="1" applyProtection="1">
      <alignment horizontal="left" vertical="center"/>
      <protection locked="0"/>
    </xf>
    <xf numFmtId="4" fontId="20" fillId="0" borderId="855" xfId="7" applyNumberFormat="1" applyFont="1" applyFill="1" applyBorder="1" applyAlignment="1" applyProtection="1">
      <alignment horizontal="center" vertical="center"/>
      <protection locked="0"/>
    </xf>
    <xf numFmtId="4" fontId="19" fillId="0" borderId="855" xfId="7" applyNumberFormat="1" applyFont="1" applyFill="1" applyBorder="1" applyAlignment="1" applyProtection="1">
      <alignment horizontal="center" vertical="center"/>
      <protection locked="0"/>
    </xf>
    <xf numFmtId="4" fontId="19" fillId="0" borderId="855" xfId="7" applyNumberFormat="1" applyFont="1" applyFill="1" applyBorder="1" applyAlignment="1" applyProtection="1">
      <alignment horizontal="left" vertical="center"/>
      <protection locked="0"/>
    </xf>
    <xf numFmtId="4" fontId="20" fillId="0" borderId="856" xfId="7" applyNumberFormat="1" applyFont="1" applyFill="1" applyBorder="1" applyAlignment="1" applyProtection="1">
      <alignment horizontal="center" vertical="center"/>
      <protection locked="0"/>
    </xf>
    <xf numFmtId="4" fontId="19" fillId="0" borderId="856" xfId="7" applyNumberFormat="1" applyFont="1" applyFill="1" applyBorder="1" applyAlignment="1" applyProtection="1">
      <alignment horizontal="center" vertical="center"/>
      <protection locked="0"/>
    </xf>
    <xf numFmtId="4" fontId="19" fillId="0" borderId="856" xfId="7" applyNumberFormat="1" applyFont="1" applyFill="1" applyBorder="1" applyAlignment="1" applyProtection="1">
      <alignment horizontal="left" vertical="center"/>
      <protection locked="0"/>
    </xf>
    <xf numFmtId="4" fontId="20" fillId="0" borderId="857" xfId="7" applyNumberFormat="1" applyFont="1" applyFill="1" applyBorder="1" applyAlignment="1" applyProtection="1">
      <alignment horizontal="center" vertical="center"/>
      <protection locked="0"/>
    </xf>
    <xf numFmtId="4" fontId="19" fillId="0" borderId="857" xfId="7" applyNumberFormat="1" applyFont="1" applyFill="1" applyBorder="1" applyAlignment="1" applyProtection="1">
      <alignment horizontal="center" vertical="center"/>
      <protection locked="0"/>
    </xf>
    <xf numFmtId="4" fontId="19" fillId="0" borderId="857" xfId="7" applyNumberFormat="1" applyFont="1" applyFill="1" applyBorder="1" applyAlignment="1" applyProtection="1">
      <alignment horizontal="left" vertical="center"/>
      <protection locked="0"/>
    </xf>
    <xf numFmtId="4" fontId="20" fillId="0" borderId="858" xfId="7" applyNumberFormat="1" applyFont="1" applyFill="1" applyBorder="1" applyAlignment="1" applyProtection="1">
      <alignment horizontal="center" vertical="center"/>
      <protection locked="0"/>
    </xf>
    <xf numFmtId="4" fontId="19" fillId="0" borderId="858" xfId="7" applyNumberFormat="1" applyFont="1" applyFill="1" applyBorder="1" applyAlignment="1" applyProtection="1">
      <alignment horizontal="center" vertical="center"/>
      <protection locked="0"/>
    </xf>
    <xf numFmtId="4" fontId="19" fillId="0" borderId="858" xfId="7" applyNumberFormat="1" applyFont="1" applyFill="1" applyBorder="1" applyAlignment="1" applyProtection="1">
      <alignment horizontal="left" vertical="center"/>
      <protection locked="0"/>
    </xf>
    <xf numFmtId="4" fontId="20" fillId="0" borderId="859" xfId="7" applyNumberFormat="1" applyFont="1" applyFill="1" applyBorder="1" applyAlignment="1" applyProtection="1">
      <alignment horizontal="center" vertical="center"/>
      <protection locked="0"/>
    </xf>
    <xf numFmtId="4" fontId="19" fillId="0" borderId="859" xfId="7" applyNumberFormat="1" applyFont="1" applyFill="1" applyBorder="1" applyAlignment="1" applyProtection="1">
      <alignment horizontal="center" vertical="center"/>
      <protection locked="0"/>
    </xf>
    <xf numFmtId="4" fontId="19" fillId="0" borderId="859" xfId="7" applyNumberFormat="1" applyFont="1" applyFill="1" applyBorder="1" applyAlignment="1" applyProtection="1">
      <alignment horizontal="left" vertical="center"/>
      <protection locked="0"/>
    </xf>
    <xf numFmtId="4" fontId="20" fillId="0" borderId="860" xfId="7" applyNumberFormat="1" applyFont="1" applyFill="1" applyBorder="1" applyAlignment="1" applyProtection="1">
      <alignment horizontal="center" vertical="center"/>
      <protection locked="0"/>
    </xf>
    <xf numFmtId="4" fontId="19" fillId="0" borderId="860" xfId="7" applyNumberFormat="1" applyFont="1" applyFill="1" applyBorder="1" applyAlignment="1" applyProtection="1">
      <alignment horizontal="center" vertical="center"/>
      <protection locked="0"/>
    </xf>
    <xf numFmtId="4" fontId="19" fillId="0" borderId="860" xfId="7" applyNumberFormat="1" applyFont="1" applyFill="1" applyBorder="1" applyAlignment="1" applyProtection="1">
      <alignment horizontal="left" vertical="center"/>
      <protection locked="0"/>
    </xf>
    <xf numFmtId="4" fontId="20" fillId="0" borderId="861" xfId="7" applyNumberFormat="1" applyFont="1" applyFill="1" applyBorder="1" applyAlignment="1" applyProtection="1">
      <alignment horizontal="center" vertical="center"/>
      <protection locked="0"/>
    </xf>
    <xf numFmtId="4" fontId="19" fillId="0" borderId="861" xfId="7" applyNumberFormat="1" applyFont="1" applyFill="1" applyBorder="1" applyAlignment="1" applyProtection="1">
      <alignment horizontal="center" vertical="center"/>
      <protection locked="0"/>
    </xf>
    <xf numFmtId="4" fontId="19" fillId="0" borderId="861" xfId="7" applyNumberFormat="1" applyFont="1" applyFill="1" applyBorder="1" applyAlignment="1" applyProtection="1">
      <alignment horizontal="left" vertical="center"/>
      <protection locked="0"/>
    </xf>
    <xf numFmtId="4" fontId="20" fillId="0" borderId="862" xfId="7" applyNumberFormat="1" applyFont="1" applyFill="1" applyBorder="1" applyAlignment="1" applyProtection="1">
      <alignment horizontal="center" vertical="center"/>
      <protection locked="0"/>
    </xf>
    <xf numFmtId="4" fontId="19" fillId="0" borderId="862" xfId="7" applyNumberFormat="1" applyFont="1" applyFill="1" applyBorder="1" applyAlignment="1" applyProtection="1">
      <alignment horizontal="center" vertical="center"/>
      <protection locked="0"/>
    </xf>
    <xf numFmtId="4" fontId="19" fillId="0" borderId="862" xfId="7" applyNumberFormat="1" applyFont="1" applyFill="1" applyBorder="1" applyAlignment="1" applyProtection="1">
      <alignment horizontal="left" vertical="center"/>
      <protection locked="0"/>
    </xf>
    <xf numFmtId="4" fontId="20" fillId="0" borderId="863" xfId="7" applyNumberFormat="1" applyFont="1" applyFill="1" applyBorder="1" applyAlignment="1" applyProtection="1">
      <alignment horizontal="center" vertical="center"/>
      <protection locked="0"/>
    </xf>
    <xf numFmtId="4" fontId="19" fillId="0" borderId="863" xfId="7" applyNumberFormat="1" applyFont="1" applyFill="1" applyBorder="1" applyAlignment="1" applyProtection="1">
      <alignment horizontal="center" vertical="center"/>
      <protection locked="0"/>
    </xf>
    <xf numFmtId="4" fontId="19" fillId="0" borderId="863" xfId="7" applyNumberFormat="1" applyFont="1" applyFill="1" applyBorder="1" applyAlignment="1" applyProtection="1">
      <alignment horizontal="left" vertical="center"/>
      <protection locked="0"/>
    </xf>
    <xf numFmtId="4" fontId="20" fillId="0" borderId="864" xfId="7" applyNumberFormat="1" applyFont="1" applyFill="1" applyBorder="1" applyAlignment="1" applyProtection="1">
      <alignment horizontal="center" vertical="center"/>
      <protection locked="0"/>
    </xf>
    <xf numFmtId="4" fontId="19" fillId="0" borderId="864" xfId="7" applyNumberFormat="1" applyFont="1" applyFill="1" applyBorder="1" applyAlignment="1" applyProtection="1">
      <alignment horizontal="center" vertical="center"/>
      <protection locked="0"/>
    </xf>
    <xf numFmtId="4" fontId="19" fillId="0" borderId="864" xfId="7" applyNumberFormat="1" applyFont="1" applyFill="1" applyBorder="1" applyAlignment="1" applyProtection="1">
      <alignment horizontal="left" vertical="center"/>
      <protection locked="0"/>
    </xf>
    <xf numFmtId="4" fontId="20" fillId="0" borderId="865" xfId="7" applyNumberFormat="1" applyFont="1" applyFill="1" applyBorder="1" applyAlignment="1" applyProtection="1">
      <alignment horizontal="center" vertical="center"/>
      <protection locked="0"/>
    </xf>
    <xf numFmtId="4" fontId="19" fillId="0" borderId="865" xfId="7" applyNumberFormat="1" applyFont="1" applyFill="1" applyBorder="1" applyAlignment="1" applyProtection="1">
      <alignment horizontal="center" vertical="center"/>
      <protection locked="0"/>
    </xf>
    <xf numFmtId="4" fontId="19" fillId="0" borderId="865" xfId="7" applyNumberFormat="1" applyFont="1" applyFill="1" applyBorder="1" applyAlignment="1" applyProtection="1">
      <alignment horizontal="left" vertical="center"/>
      <protection locked="0"/>
    </xf>
    <xf numFmtId="4" fontId="20" fillId="0" borderId="867" xfId="7" applyNumberFormat="1" applyFont="1" applyFill="1" applyBorder="1" applyAlignment="1" applyProtection="1">
      <alignment horizontal="center" vertical="center"/>
      <protection locked="0"/>
    </xf>
    <xf numFmtId="4" fontId="19" fillId="0" borderId="867" xfId="7" applyNumberFormat="1" applyFont="1" applyFill="1" applyBorder="1" applyAlignment="1" applyProtection="1">
      <alignment horizontal="center" vertical="center"/>
      <protection locked="0"/>
    </xf>
    <xf numFmtId="4" fontId="19" fillId="0" borderId="867" xfId="7" applyNumberFormat="1" applyFont="1" applyFill="1" applyBorder="1" applyAlignment="1" applyProtection="1">
      <alignment horizontal="left" vertical="center"/>
      <protection locked="0"/>
    </xf>
    <xf numFmtId="4" fontId="20" fillId="0" borderId="868" xfId="7" applyNumberFormat="1" applyFont="1" applyFill="1" applyBorder="1" applyAlignment="1" applyProtection="1">
      <alignment horizontal="center" vertical="center"/>
      <protection locked="0"/>
    </xf>
    <xf numFmtId="4" fontId="19" fillId="0" borderId="868" xfId="7" applyNumberFormat="1" applyFont="1" applyFill="1" applyBorder="1" applyAlignment="1" applyProtection="1">
      <alignment horizontal="center" vertical="center"/>
      <protection locked="0"/>
    </xf>
    <xf numFmtId="4" fontId="19" fillId="0" borderId="868" xfId="7" applyNumberFormat="1" applyFont="1" applyFill="1" applyBorder="1" applyAlignment="1" applyProtection="1">
      <alignment horizontal="left" vertical="center"/>
      <protection locked="0"/>
    </xf>
    <xf numFmtId="4" fontId="20" fillId="0" borderId="869" xfId="7" applyNumberFormat="1" applyFont="1" applyFill="1" applyBorder="1" applyAlignment="1" applyProtection="1">
      <alignment horizontal="center" vertical="center"/>
      <protection locked="0"/>
    </xf>
    <xf numFmtId="4" fontId="19" fillId="0" borderId="869" xfId="7" applyNumberFormat="1" applyFont="1" applyFill="1" applyBorder="1" applyAlignment="1" applyProtection="1">
      <alignment horizontal="center" vertical="center"/>
      <protection locked="0"/>
    </xf>
    <xf numFmtId="4" fontId="19" fillId="0" borderId="869" xfId="7" applyNumberFormat="1" applyFont="1" applyFill="1" applyBorder="1" applyAlignment="1" applyProtection="1">
      <alignment horizontal="left" vertical="center"/>
      <protection locked="0"/>
    </xf>
    <xf numFmtId="4" fontId="20" fillId="0" borderId="870" xfId="7" applyNumberFormat="1" applyFont="1" applyFill="1" applyBorder="1" applyAlignment="1" applyProtection="1">
      <alignment horizontal="center" vertical="center"/>
      <protection locked="0"/>
    </xf>
    <xf numFmtId="4" fontId="19" fillId="0" borderId="870" xfId="7" applyNumberFormat="1" applyFont="1" applyFill="1" applyBorder="1" applyAlignment="1" applyProtection="1">
      <alignment horizontal="center" vertical="center"/>
      <protection locked="0"/>
    </xf>
    <xf numFmtId="4" fontId="19" fillId="0" borderId="870" xfId="7" applyNumberFormat="1" applyFont="1" applyFill="1" applyBorder="1" applyAlignment="1" applyProtection="1">
      <alignment horizontal="left" vertical="center"/>
      <protection locked="0"/>
    </xf>
    <xf numFmtId="4" fontId="20" fillId="0" borderId="871" xfId="7" applyNumberFormat="1" applyFont="1" applyFill="1" applyBorder="1" applyAlignment="1" applyProtection="1">
      <alignment horizontal="center" vertical="center"/>
      <protection locked="0"/>
    </xf>
    <xf numFmtId="4" fontId="19" fillId="0" borderId="871" xfId="7" applyNumberFormat="1" applyFont="1" applyFill="1" applyBorder="1" applyAlignment="1" applyProtection="1">
      <alignment horizontal="center" vertical="center"/>
      <protection locked="0"/>
    </xf>
    <xf numFmtId="4" fontId="19" fillId="0" borderId="871" xfId="7" applyNumberFormat="1" applyFont="1" applyFill="1" applyBorder="1" applyAlignment="1" applyProtection="1">
      <alignment horizontal="left" vertical="center"/>
      <protection locked="0"/>
    </xf>
    <xf numFmtId="4" fontId="20" fillId="0" borderId="872" xfId="7" applyNumberFormat="1" applyFont="1" applyFill="1" applyBorder="1" applyAlignment="1" applyProtection="1">
      <alignment horizontal="center" vertical="center"/>
      <protection locked="0"/>
    </xf>
    <xf numFmtId="4" fontId="19" fillId="0" borderId="872" xfId="7" applyNumberFormat="1" applyFont="1" applyFill="1" applyBorder="1" applyAlignment="1" applyProtection="1">
      <alignment horizontal="center" vertical="center"/>
      <protection locked="0"/>
    </xf>
    <xf numFmtId="4" fontId="19" fillId="0" borderId="872" xfId="7" applyNumberFormat="1" applyFont="1" applyFill="1" applyBorder="1" applyAlignment="1" applyProtection="1">
      <alignment horizontal="left" vertical="center"/>
      <protection locked="0"/>
    </xf>
    <xf numFmtId="4" fontId="20" fillId="0" borderId="873" xfId="7" applyNumberFormat="1" applyFont="1" applyFill="1" applyBorder="1" applyAlignment="1" applyProtection="1">
      <alignment horizontal="center" vertical="center"/>
      <protection locked="0"/>
    </xf>
    <xf numFmtId="4" fontId="19" fillId="0" borderId="873" xfId="7" applyNumberFormat="1" applyFont="1" applyFill="1" applyBorder="1" applyAlignment="1" applyProtection="1">
      <alignment horizontal="center" vertical="center"/>
      <protection locked="0"/>
    </xf>
    <xf numFmtId="4" fontId="19" fillId="0" borderId="873" xfId="7" applyNumberFormat="1" applyFont="1" applyFill="1" applyBorder="1" applyAlignment="1" applyProtection="1">
      <alignment horizontal="left" vertical="center"/>
      <protection locked="0"/>
    </xf>
    <xf numFmtId="4" fontId="20" fillId="0" borderId="874" xfId="7" applyNumberFormat="1" applyFont="1" applyFill="1" applyBorder="1" applyAlignment="1" applyProtection="1">
      <alignment horizontal="center" vertical="center"/>
      <protection locked="0"/>
    </xf>
    <xf numFmtId="4" fontId="19" fillId="0" borderId="874" xfId="7" applyNumberFormat="1" applyFont="1" applyFill="1" applyBorder="1" applyAlignment="1" applyProtection="1">
      <alignment horizontal="center" vertical="center"/>
      <protection locked="0"/>
    </xf>
    <xf numFmtId="4" fontId="19" fillId="0" borderId="874" xfId="7" applyNumberFormat="1" applyFont="1" applyFill="1" applyBorder="1" applyAlignment="1" applyProtection="1">
      <alignment horizontal="left" vertical="center"/>
      <protection locked="0"/>
    </xf>
    <xf numFmtId="4" fontId="20" fillId="0" borderId="875" xfId="7" applyNumberFormat="1" applyFont="1" applyFill="1" applyBorder="1" applyAlignment="1" applyProtection="1">
      <alignment horizontal="center" vertical="center"/>
      <protection locked="0"/>
    </xf>
    <xf numFmtId="4" fontId="19" fillId="0" borderId="875" xfId="7" applyNumberFormat="1" applyFont="1" applyFill="1" applyBorder="1" applyAlignment="1" applyProtection="1">
      <alignment horizontal="center" vertical="center"/>
      <protection locked="0"/>
    </xf>
    <xf numFmtId="4" fontId="19" fillId="0" borderId="875" xfId="7" applyNumberFormat="1" applyFont="1" applyFill="1" applyBorder="1" applyAlignment="1" applyProtection="1">
      <alignment horizontal="left" vertical="center"/>
      <protection locked="0"/>
    </xf>
    <xf numFmtId="4" fontId="20" fillId="0" borderId="876" xfId="7" applyNumberFormat="1" applyFont="1" applyFill="1" applyBorder="1" applyAlignment="1" applyProtection="1">
      <alignment horizontal="center" vertical="center"/>
      <protection locked="0"/>
    </xf>
    <xf numFmtId="4" fontId="19" fillId="0" borderId="876" xfId="7" applyNumberFormat="1" applyFont="1" applyFill="1" applyBorder="1" applyAlignment="1" applyProtection="1">
      <alignment horizontal="center" vertical="center"/>
      <protection locked="0"/>
    </xf>
    <xf numFmtId="4" fontId="19" fillId="0" borderId="876" xfId="7" applyNumberFormat="1" applyFont="1" applyFill="1" applyBorder="1" applyAlignment="1" applyProtection="1">
      <alignment horizontal="left" vertical="center"/>
      <protection locked="0"/>
    </xf>
    <xf numFmtId="4" fontId="20" fillId="0" borderId="877" xfId="7" applyNumberFormat="1" applyFont="1" applyFill="1" applyBorder="1" applyAlignment="1" applyProtection="1">
      <alignment horizontal="center" vertical="center"/>
      <protection locked="0"/>
    </xf>
    <xf numFmtId="4" fontId="19" fillId="0" borderId="877" xfId="7" applyNumberFormat="1" applyFont="1" applyFill="1" applyBorder="1" applyAlignment="1" applyProtection="1">
      <alignment horizontal="center" vertical="center"/>
      <protection locked="0"/>
    </xf>
    <xf numFmtId="4" fontId="19" fillId="0" borderId="877" xfId="7" applyNumberFormat="1" applyFont="1" applyFill="1" applyBorder="1" applyAlignment="1" applyProtection="1">
      <alignment horizontal="left" vertical="center"/>
      <protection locked="0"/>
    </xf>
    <xf numFmtId="4" fontId="20" fillId="0" borderId="878" xfId="7" applyNumberFormat="1" applyFont="1" applyFill="1" applyBorder="1" applyAlignment="1" applyProtection="1">
      <alignment horizontal="center" vertical="center"/>
      <protection locked="0"/>
    </xf>
    <xf numFmtId="4" fontId="19" fillId="0" borderId="878" xfId="7" applyNumberFormat="1" applyFont="1" applyFill="1" applyBorder="1" applyAlignment="1" applyProtection="1">
      <alignment horizontal="center" vertical="center"/>
      <protection locked="0"/>
    </xf>
    <xf numFmtId="4" fontId="19" fillId="0" borderId="878" xfId="7" applyNumberFormat="1" applyFont="1" applyFill="1" applyBorder="1" applyAlignment="1" applyProtection="1">
      <alignment horizontal="left" vertical="center"/>
      <protection locked="0"/>
    </xf>
    <xf numFmtId="4" fontId="20" fillId="0" borderId="879" xfId="7" applyNumberFormat="1" applyFont="1" applyFill="1" applyBorder="1" applyAlignment="1" applyProtection="1">
      <alignment horizontal="center" vertical="center"/>
      <protection locked="0"/>
    </xf>
    <xf numFmtId="4" fontId="19" fillId="0" borderId="879" xfId="7" applyNumberFormat="1" applyFont="1" applyFill="1" applyBorder="1" applyAlignment="1" applyProtection="1">
      <alignment horizontal="center" vertical="center"/>
      <protection locked="0"/>
    </xf>
    <xf numFmtId="4" fontId="19" fillId="0" borderId="879" xfId="7" applyNumberFormat="1" applyFont="1" applyFill="1" applyBorder="1" applyAlignment="1" applyProtection="1">
      <alignment horizontal="left" vertical="center"/>
      <protection locked="0"/>
    </xf>
    <xf numFmtId="4" fontId="20" fillId="0" borderId="880" xfId="7" applyNumberFormat="1" applyFont="1" applyFill="1" applyBorder="1" applyAlignment="1" applyProtection="1">
      <alignment horizontal="center" vertical="center"/>
      <protection locked="0"/>
    </xf>
    <xf numFmtId="4" fontId="19" fillId="0" borderId="880" xfId="7" applyNumberFormat="1" applyFont="1" applyFill="1" applyBorder="1" applyAlignment="1" applyProtection="1">
      <alignment horizontal="center" vertical="center"/>
      <protection locked="0"/>
    </xf>
    <xf numFmtId="4" fontId="19" fillId="0" borderId="880" xfId="7" applyNumberFormat="1" applyFont="1" applyFill="1" applyBorder="1" applyAlignment="1" applyProtection="1">
      <alignment horizontal="left" vertical="center"/>
      <protection locked="0"/>
    </xf>
    <xf numFmtId="4" fontId="20" fillId="0" borderId="881" xfId="7" applyNumberFormat="1" applyFont="1" applyFill="1" applyBorder="1" applyAlignment="1" applyProtection="1">
      <alignment horizontal="center" vertical="center"/>
      <protection locked="0"/>
    </xf>
    <xf numFmtId="4" fontId="19" fillId="0" borderId="881" xfId="7" applyNumberFormat="1" applyFont="1" applyFill="1" applyBorder="1" applyAlignment="1" applyProtection="1">
      <alignment horizontal="center" vertical="center"/>
      <protection locked="0"/>
    </xf>
    <xf numFmtId="4" fontId="19" fillId="0" borderId="881" xfId="7" applyNumberFormat="1" applyFont="1" applyFill="1" applyBorder="1" applyAlignment="1" applyProtection="1">
      <alignment horizontal="left" vertical="center"/>
      <protection locked="0"/>
    </xf>
    <xf numFmtId="4" fontId="20" fillId="0" borderId="882" xfId="7" applyNumberFormat="1" applyFont="1" applyFill="1" applyBorder="1" applyAlignment="1" applyProtection="1">
      <alignment horizontal="center" vertical="center"/>
      <protection locked="0"/>
    </xf>
    <xf numFmtId="4" fontId="19" fillId="0" borderId="882" xfId="7" applyNumberFormat="1" applyFont="1" applyFill="1" applyBorder="1" applyAlignment="1" applyProtection="1">
      <alignment horizontal="center" vertical="center"/>
      <protection locked="0"/>
    </xf>
    <xf numFmtId="4" fontId="19" fillId="0" borderId="882" xfId="7" applyNumberFormat="1" applyFont="1" applyFill="1" applyBorder="1" applyAlignment="1" applyProtection="1">
      <alignment horizontal="left" vertical="center"/>
      <protection locked="0"/>
    </xf>
    <xf numFmtId="4" fontId="20" fillId="0" borderId="883" xfId="7" applyNumberFormat="1" applyFont="1" applyFill="1" applyBorder="1" applyAlignment="1" applyProtection="1">
      <alignment horizontal="center" vertical="center"/>
      <protection locked="0"/>
    </xf>
    <xf numFmtId="4" fontId="19" fillId="0" borderId="883" xfId="7" applyNumberFormat="1" applyFont="1" applyFill="1" applyBorder="1" applyAlignment="1" applyProtection="1">
      <alignment horizontal="center" vertical="center"/>
      <protection locked="0"/>
    </xf>
    <xf numFmtId="4" fontId="19" fillId="0" borderId="883" xfId="7" applyNumberFormat="1" applyFont="1" applyFill="1" applyBorder="1" applyAlignment="1" applyProtection="1">
      <alignment horizontal="left" vertical="center"/>
      <protection locked="0"/>
    </xf>
    <xf numFmtId="4" fontId="20" fillId="0" borderId="884" xfId="7" applyNumberFormat="1" applyFont="1" applyFill="1" applyBorder="1" applyAlignment="1" applyProtection="1">
      <alignment horizontal="center" vertical="center"/>
      <protection locked="0"/>
    </xf>
    <xf numFmtId="4" fontId="19" fillId="0" borderId="884" xfId="7" applyNumberFormat="1" applyFont="1" applyFill="1" applyBorder="1" applyAlignment="1" applyProtection="1">
      <alignment horizontal="center" vertical="center"/>
      <protection locked="0"/>
    </xf>
    <xf numFmtId="4" fontId="19" fillId="0" borderId="884" xfId="7" applyNumberFormat="1" applyFont="1" applyFill="1" applyBorder="1" applyAlignment="1" applyProtection="1">
      <alignment horizontal="left" vertical="center"/>
      <protection locked="0"/>
    </xf>
    <xf numFmtId="4" fontId="20" fillId="0" borderId="885" xfId="7" applyNumberFormat="1" applyFont="1" applyFill="1" applyBorder="1" applyAlignment="1" applyProtection="1">
      <alignment horizontal="center" vertical="center"/>
      <protection locked="0"/>
    </xf>
    <xf numFmtId="4" fontId="19" fillId="0" borderId="885" xfId="7" applyNumberFormat="1" applyFont="1" applyFill="1" applyBorder="1" applyAlignment="1" applyProtection="1">
      <alignment horizontal="center" vertical="center"/>
      <protection locked="0"/>
    </xf>
    <xf numFmtId="4" fontId="19" fillId="0" borderId="885" xfId="7" applyNumberFormat="1" applyFont="1" applyFill="1" applyBorder="1" applyAlignment="1" applyProtection="1">
      <alignment horizontal="left" vertical="center"/>
      <protection locked="0"/>
    </xf>
    <xf numFmtId="4" fontId="20" fillId="0" borderId="886" xfId="7" applyNumberFormat="1" applyFont="1" applyFill="1" applyBorder="1" applyAlignment="1" applyProtection="1">
      <alignment horizontal="center" vertical="center"/>
      <protection locked="0"/>
    </xf>
    <xf numFmtId="4" fontId="19" fillId="0" borderId="886" xfId="7" applyNumberFormat="1" applyFont="1" applyFill="1" applyBorder="1" applyAlignment="1" applyProtection="1">
      <alignment horizontal="center" vertical="center"/>
      <protection locked="0"/>
    </xf>
    <xf numFmtId="4" fontId="19" fillId="0" borderId="886" xfId="7" applyNumberFormat="1" applyFont="1" applyFill="1" applyBorder="1" applyAlignment="1" applyProtection="1">
      <alignment horizontal="left" vertical="center"/>
      <protection locked="0"/>
    </xf>
    <xf numFmtId="4" fontId="20" fillId="0" borderId="887" xfId="7" applyNumberFormat="1" applyFont="1" applyFill="1" applyBorder="1" applyAlignment="1" applyProtection="1">
      <alignment horizontal="center" vertical="center"/>
      <protection locked="0"/>
    </xf>
    <xf numFmtId="4" fontId="19" fillId="0" borderId="887" xfId="7" applyNumberFormat="1" applyFont="1" applyFill="1" applyBorder="1" applyAlignment="1" applyProtection="1">
      <alignment horizontal="center" vertical="center"/>
      <protection locked="0"/>
    </xf>
    <xf numFmtId="4" fontId="19" fillId="0" borderId="887" xfId="7" applyNumberFormat="1" applyFont="1" applyFill="1" applyBorder="1" applyAlignment="1" applyProtection="1">
      <alignment horizontal="left" vertical="center"/>
      <protection locked="0"/>
    </xf>
    <xf numFmtId="4" fontId="20" fillId="0" borderId="888" xfId="7" applyNumberFormat="1" applyFont="1" applyFill="1" applyBorder="1" applyAlignment="1" applyProtection="1">
      <alignment horizontal="center" vertical="center"/>
      <protection locked="0"/>
    </xf>
    <xf numFmtId="4" fontId="19" fillId="0" borderId="888" xfId="7" applyNumberFormat="1" applyFont="1" applyFill="1" applyBorder="1" applyAlignment="1" applyProtection="1">
      <alignment horizontal="center" vertical="center"/>
      <protection locked="0"/>
    </xf>
    <xf numFmtId="4" fontId="19" fillId="0" borderId="888" xfId="7" applyNumberFormat="1" applyFont="1" applyFill="1" applyBorder="1" applyAlignment="1" applyProtection="1">
      <alignment horizontal="left" vertical="center"/>
      <protection locked="0"/>
    </xf>
    <xf numFmtId="4" fontId="20" fillId="0" borderId="889" xfId="7" applyNumberFormat="1" applyFont="1" applyFill="1" applyBorder="1" applyAlignment="1" applyProtection="1">
      <alignment horizontal="center" vertical="center"/>
      <protection locked="0"/>
    </xf>
    <xf numFmtId="4" fontId="19" fillId="0" borderId="889" xfId="7" applyNumberFormat="1" applyFont="1" applyFill="1" applyBorder="1" applyAlignment="1" applyProtection="1">
      <alignment horizontal="center" vertical="center"/>
      <protection locked="0"/>
    </xf>
    <xf numFmtId="4" fontId="19" fillId="0" borderId="889" xfId="7" applyNumberFormat="1" applyFont="1" applyFill="1" applyBorder="1" applyAlignment="1" applyProtection="1">
      <alignment horizontal="left" vertical="center"/>
      <protection locked="0"/>
    </xf>
    <xf numFmtId="4" fontId="20" fillId="0" borderId="890" xfId="7" applyNumberFormat="1" applyFont="1" applyFill="1" applyBorder="1" applyAlignment="1" applyProtection="1">
      <alignment horizontal="center" vertical="center"/>
      <protection locked="0"/>
    </xf>
    <xf numFmtId="4" fontId="19" fillId="0" borderId="890" xfId="7" applyNumberFormat="1" applyFont="1" applyFill="1" applyBorder="1" applyAlignment="1" applyProtection="1">
      <alignment horizontal="center" vertical="center"/>
      <protection locked="0"/>
    </xf>
    <xf numFmtId="4" fontId="19" fillId="0" borderId="890" xfId="7" applyNumberFormat="1" applyFont="1" applyFill="1" applyBorder="1" applyAlignment="1" applyProtection="1">
      <alignment horizontal="left" vertical="center"/>
      <protection locked="0"/>
    </xf>
    <xf numFmtId="4" fontId="20" fillId="0" borderId="891" xfId="7" applyNumberFormat="1" applyFont="1" applyFill="1" applyBorder="1" applyAlignment="1" applyProtection="1">
      <alignment horizontal="center" vertical="center"/>
      <protection locked="0"/>
    </xf>
    <xf numFmtId="4" fontId="19" fillId="0" borderId="891" xfId="7" applyNumberFormat="1" applyFont="1" applyFill="1" applyBorder="1" applyAlignment="1" applyProtection="1">
      <alignment horizontal="center" vertical="center"/>
      <protection locked="0"/>
    </xf>
    <xf numFmtId="4" fontId="19" fillId="0" borderId="891" xfId="7" applyNumberFormat="1" applyFont="1" applyFill="1" applyBorder="1" applyAlignment="1" applyProtection="1">
      <alignment horizontal="left" vertical="center"/>
      <protection locked="0"/>
    </xf>
    <xf numFmtId="4" fontId="20" fillId="0" borderId="892" xfId="7" applyNumberFormat="1" applyFont="1" applyFill="1" applyBorder="1" applyAlignment="1" applyProtection="1">
      <alignment horizontal="center" vertical="center"/>
      <protection locked="0"/>
    </xf>
    <xf numFmtId="4" fontId="19" fillId="0" borderId="892" xfId="7" applyNumberFormat="1" applyFont="1" applyFill="1" applyBorder="1" applyAlignment="1" applyProtection="1">
      <alignment horizontal="center" vertical="center"/>
      <protection locked="0"/>
    </xf>
    <xf numFmtId="4" fontId="19" fillId="0" borderId="892" xfId="7" applyNumberFormat="1" applyFont="1" applyFill="1" applyBorder="1" applyAlignment="1" applyProtection="1">
      <alignment horizontal="left" vertical="center"/>
      <protection locked="0"/>
    </xf>
    <xf numFmtId="4" fontId="20" fillId="0" borderId="893" xfId="7" applyNumberFormat="1" applyFont="1" applyFill="1" applyBorder="1" applyAlignment="1" applyProtection="1">
      <alignment horizontal="center" vertical="center"/>
      <protection locked="0"/>
    </xf>
    <xf numFmtId="4" fontId="19" fillId="0" borderId="893" xfId="7" applyNumberFormat="1" applyFont="1" applyFill="1" applyBorder="1" applyAlignment="1" applyProtection="1">
      <alignment horizontal="center" vertical="center"/>
      <protection locked="0"/>
    </xf>
    <xf numFmtId="4" fontId="19" fillId="0" borderId="893" xfId="7" applyNumberFormat="1" applyFont="1" applyFill="1" applyBorder="1" applyAlignment="1" applyProtection="1">
      <alignment horizontal="left" vertical="center"/>
      <protection locked="0"/>
    </xf>
    <xf numFmtId="4" fontId="20" fillId="0" borderId="894" xfId="7" applyNumberFormat="1" applyFont="1" applyFill="1" applyBorder="1" applyAlignment="1" applyProtection="1">
      <alignment horizontal="center" vertical="center"/>
      <protection locked="0"/>
    </xf>
    <xf numFmtId="4" fontId="19" fillId="0" borderId="894" xfId="7" applyNumberFormat="1" applyFont="1" applyFill="1" applyBorder="1" applyAlignment="1" applyProtection="1">
      <alignment horizontal="center" vertical="center"/>
      <protection locked="0"/>
    </xf>
    <xf numFmtId="4" fontId="19" fillId="0" borderId="894" xfId="7" applyNumberFormat="1" applyFont="1" applyFill="1" applyBorder="1" applyAlignment="1" applyProtection="1">
      <alignment horizontal="left" vertical="center"/>
      <protection locked="0"/>
    </xf>
    <xf numFmtId="4" fontId="20" fillId="0" borderId="895" xfId="7" applyNumberFormat="1" applyFont="1" applyFill="1" applyBorder="1" applyAlignment="1" applyProtection="1">
      <alignment horizontal="center" vertical="center"/>
      <protection locked="0"/>
    </xf>
    <xf numFmtId="4" fontId="19" fillId="0" borderId="895" xfId="7" applyNumberFormat="1" applyFont="1" applyFill="1" applyBorder="1" applyAlignment="1" applyProtection="1">
      <alignment horizontal="center" vertical="center"/>
      <protection locked="0"/>
    </xf>
    <xf numFmtId="4" fontId="19" fillId="0" borderId="895" xfId="7" applyNumberFormat="1" applyFont="1" applyFill="1" applyBorder="1" applyAlignment="1" applyProtection="1">
      <alignment horizontal="left" vertical="center"/>
      <protection locked="0"/>
    </xf>
    <xf numFmtId="4" fontId="20" fillId="0" borderId="896" xfId="7" applyNumberFormat="1" applyFont="1" applyFill="1" applyBorder="1" applyAlignment="1" applyProtection="1">
      <alignment horizontal="center" vertical="center"/>
      <protection locked="0"/>
    </xf>
    <xf numFmtId="4" fontId="19" fillId="0" borderId="896" xfId="7" applyNumberFormat="1" applyFont="1" applyFill="1" applyBorder="1" applyAlignment="1" applyProtection="1">
      <alignment horizontal="center" vertical="center"/>
      <protection locked="0"/>
    </xf>
    <xf numFmtId="4" fontId="19" fillId="0" borderId="896" xfId="7" applyNumberFormat="1" applyFont="1" applyFill="1" applyBorder="1" applyAlignment="1" applyProtection="1">
      <alignment horizontal="left" vertical="center"/>
      <protection locked="0"/>
    </xf>
    <xf numFmtId="4" fontId="20" fillId="0" borderId="897" xfId="7" applyNumberFormat="1" applyFont="1" applyFill="1" applyBorder="1" applyAlignment="1" applyProtection="1">
      <alignment horizontal="center" vertical="center"/>
      <protection locked="0"/>
    </xf>
    <xf numFmtId="4" fontId="19" fillId="0" borderId="897" xfId="7" applyNumberFormat="1" applyFont="1" applyFill="1" applyBorder="1" applyAlignment="1" applyProtection="1">
      <alignment horizontal="center" vertical="center"/>
      <protection locked="0"/>
    </xf>
    <xf numFmtId="4" fontId="19" fillId="0" borderId="897" xfId="7" applyNumberFormat="1" applyFont="1" applyFill="1" applyBorder="1" applyAlignment="1" applyProtection="1">
      <alignment horizontal="left" vertical="center"/>
      <protection locked="0"/>
    </xf>
    <xf numFmtId="4" fontId="20" fillId="0" borderId="898" xfId="7" applyNumberFormat="1" applyFont="1" applyFill="1" applyBorder="1" applyAlignment="1" applyProtection="1">
      <alignment horizontal="center" vertical="center"/>
      <protection locked="0"/>
    </xf>
    <xf numFmtId="4" fontId="19" fillId="0" borderId="898" xfId="7" applyNumberFormat="1" applyFont="1" applyFill="1" applyBorder="1" applyAlignment="1" applyProtection="1">
      <alignment horizontal="center" vertical="center"/>
      <protection locked="0"/>
    </xf>
    <xf numFmtId="4" fontId="19" fillId="0" borderId="898" xfId="7" applyNumberFormat="1" applyFont="1" applyFill="1" applyBorder="1" applyAlignment="1" applyProtection="1">
      <alignment horizontal="left" vertical="center"/>
      <protection locked="0"/>
    </xf>
    <xf numFmtId="4" fontId="20" fillId="0" borderId="899" xfId="7" applyNumberFormat="1" applyFont="1" applyFill="1" applyBorder="1" applyAlignment="1" applyProtection="1">
      <alignment horizontal="center" vertical="center"/>
      <protection locked="0"/>
    </xf>
    <xf numFmtId="4" fontId="19" fillId="0" borderId="899" xfId="7" applyNumberFormat="1" applyFont="1" applyFill="1" applyBorder="1" applyAlignment="1" applyProtection="1">
      <alignment horizontal="center" vertical="center"/>
      <protection locked="0"/>
    </xf>
    <xf numFmtId="4" fontId="19" fillId="0" borderId="899" xfId="7" applyNumberFormat="1" applyFont="1" applyFill="1" applyBorder="1" applyAlignment="1" applyProtection="1">
      <alignment horizontal="left" vertical="center"/>
      <protection locked="0"/>
    </xf>
    <xf numFmtId="4" fontId="20" fillId="0" borderId="900" xfId="7" applyNumberFormat="1" applyFont="1" applyFill="1" applyBorder="1" applyAlignment="1" applyProtection="1">
      <alignment horizontal="center" vertical="center"/>
      <protection locked="0"/>
    </xf>
    <xf numFmtId="4" fontId="19" fillId="0" borderId="900" xfId="7" applyNumberFormat="1" applyFont="1" applyFill="1" applyBorder="1" applyAlignment="1" applyProtection="1">
      <alignment horizontal="center" vertical="center"/>
      <protection locked="0"/>
    </xf>
    <xf numFmtId="4" fontId="19" fillId="0" borderId="900" xfId="7" applyNumberFormat="1" applyFont="1" applyFill="1" applyBorder="1" applyAlignment="1" applyProtection="1">
      <alignment horizontal="left" vertical="center"/>
      <protection locked="0"/>
    </xf>
    <xf numFmtId="4" fontId="20" fillId="0" borderId="901" xfId="7" applyNumberFormat="1" applyFont="1" applyFill="1" applyBorder="1" applyAlignment="1" applyProtection="1">
      <alignment horizontal="center" vertical="center"/>
      <protection locked="0"/>
    </xf>
    <xf numFmtId="4" fontId="19" fillId="0" borderId="901" xfId="7" applyNumberFormat="1" applyFont="1" applyFill="1" applyBorder="1" applyAlignment="1" applyProtection="1">
      <alignment horizontal="center" vertical="center"/>
      <protection locked="0"/>
    </xf>
    <xf numFmtId="4" fontId="19" fillId="0" borderId="901" xfId="7" applyNumberFormat="1" applyFont="1" applyFill="1" applyBorder="1" applyAlignment="1" applyProtection="1">
      <alignment horizontal="left" vertical="center"/>
      <protection locked="0"/>
    </xf>
    <xf numFmtId="4" fontId="20" fillId="0" borderId="902" xfId="7" applyNumberFormat="1" applyFont="1" applyFill="1" applyBorder="1" applyAlignment="1" applyProtection="1">
      <alignment horizontal="center" vertical="center"/>
      <protection locked="0"/>
    </xf>
    <xf numFmtId="4" fontId="19" fillId="0" borderId="902" xfId="7" applyNumberFormat="1" applyFont="1" applyFill="1" applyBorder="1" applyAlignment="1" applyProtection="1">
      <alignment horizontal="center" vertical="center"/>
      <protection locked="0"/>
    </xf>
    <xf numFmtId="4" fontId="19" fillId="0" borderId="902" xfId="7" applyNumberFormat="1" applyFont="1" applyFill="1" applyBorder="1" applyAlignment="1" applyProtection="1">
      <alignment horizontal="left" vertical="center"/>
      <protection locked="0"/>
    </xf>
    <xf numFmtId="4" fontId="20" fillId="0" borderId="903" xfId="7" applyNumberFormat="1" applyFont="1" applyFill="1" applyBorder="1" applyAlignment="1" applyProtection="1">
      <alignment horizontal="center" vertical="center"/>
      <protection locked="0"/>
    </xf>
    <xf numFmtId="4" fontId="19" fillId="0" borderId="903" xfId="7" applyNumberFormat="1" applyFont="1" applyFill="1" applyBorder="1" applyAlignment="1" applyProtection="1">
      <alignment horizontal="center" vertical="center"/>
      <protection locked="0"/>
    </xf>
    <xf numFmtId="4" fontId="19" fillId="0" borderId="903" xfId="7" applyNumberFormat="1" applyFont="1" applyFill="1" applyBorder="1" applyAlignment="1" applyProtection="1">
      <alignment horizontal="left" vertical="center"/>
      <protection locked="0"/>
    </xf>
    <xf numFmtId="4" fontId="20" fillId="0" borderId="904" xfId="7" applyNumberFormat="1" applyFont="1" applyFill="1" applyBorder="1" applyAlignment="1" applyProtection="1">
      <alignment horizontal="center" vertical="center"/>
      <protection locked="0"/>
    </xf>
    <xf numFmtId="4" fontId="19" fillId="0" borderId="904" xfId="7" applyNumberFormat="1" applyFont="1" applyFill="1" applyBorder="1" applyAlignment="1" applyProtection="1">
      <alignment horizontal="center" vertical="center"/>
      <protection locked="0"/>
    </xf>
    <xf numFmtId="4" fontId="19" fillId="0" borderId="904" xfId="7" applyNumberFormat="1" applyFont="1" applyFill="1" applyBorder="1" applyAlignment="1" applyProtection="1">
      <alignment horizontal="left" vertical="center"/>
      <protection locked="0"/>
    </xf>
    <xf numFmtId="4" fontId="20" fillId="0" borderId="905" xfId="7" applyNumberFormat="1" applyFont="1" applyFill="1" applyBorder="1" applyAlignment="1" applyProtection="1">
      <alignment horizontal="center" vertical="center"/>
      <protection locked="0"/>
    </xf>
    <xf numFmtId="4" fontId="19" fillId="0" borderId="905" xfId="7" applyNumberFormat="1" applyFont="1" applyFill="1" applyBorder="1" applyAlignment="1" applyProtection="1">
      <alignment horizontal="center" vertical="center"/>
      <protection locked="0"/>
    </xf>
    <xf numFmtId="4" fontId="19" fillId="0" borderId="905" xfId="7" applyNumberFormat="1" applyFont="1" applyFill="1" applyBorder="1" applyAlignment="1" applyProtection="1">
      <alignment horizontal="left" vertical="center"/>
      <protection locked="0"/>
    </xf>
    <xf numFmtId="4" fontId="20" fillId="0" borderId="906" xfId="7" applyNumberFormat="1" applyFont="1" applyFill="1" applyBorder="1" applyAlignment="1" applyProtection="1">
      <alignment horizontal="center" vertical="center"/>
      <protection locked="0"/>
    </xf>
    <xf numFmtId="4" fontId="19" fillId="0" borderId="906" xfId="7" applyNumberFormat="1" applyFont="1" applyFill="1" applyBorder="1" applyAlignment="1" applyProtection="1">
      <alignment horizontal="center" vertical="center"/>
      <protection locked="0"/>
    </xf>
    <xf numFmtId="4" fontId="19" fillId="0" borderId="906" xfId="7" applyNumberFormat="1" applyFont="1" applyFill="1" applyBorder="1" applyAlignment="1" applyProtection="1">
      <alignment horizontal="left" vertical="center"/>
      <protection locked="0"/>
    </xf>
    <xf numFmtId="4" fontId="20" fillId="0" borderId="907" xfId="7" applyNumberFormat="1" applyFont="1" applyFill="1" applyBorder="1" applyAlignment="1" applyProtection="1">
      <alignment horizontal="center" vertical="center"/>
      <protection locked="0"/>
    </xf>
    <xf numFmtId="4" fontId="19" fillId="0" borderId="907" xfId="7" applyNumberFormat="1" applyFont="1" applyFill="1" applyBorder="1" applyAlignment="1" applyProtection="1">
      <alignment horizontal="center" vertical="center"/>
      <protection locked="0"/>
    </xf>
    <xf numFmtId="4" fontId="19" fillId="0" borderId="907" xfId="7" applyNumberFormat="1" applyFont="1" applyFill="1" applyBorder="1" applyAlignment="1" applyProtection="1">
      <alignment horizontal="left" vertical="center"/>
      <protection locked="0"/>
    </xf>
    <xf numFmtId="4" fontId="20" fillId="0" borderId="908" xfId="7" applyNumberFormat="1" applyFont="1" applyFill="1" applyBorder="1" applyAlignment="1" applyProtection="1">
      <alignment horizontal="center" vertical="center"/>
      <protection locked="0"/>
    </xf>
    <xf numFmtId="4" fontId="19" fillId="0" borderId="908" xfId="7" applyNumberFormat="1" applyFont="1" applyFill="1" applyBorder="1" applyAlignment="1" applyProtection="1">
      <alignment horizontal="center" vertical="center"/>
      <protection locked="0"/>
    </xf>
    <xf numFmtId="4" fontId="19" fillId="0" borderId="908" xfId="7" applyNumberFormat="1" applyFont="1" applyFill="1" applyBorder="1" applyAlignment="1" applyProtection="1">
      <alignment horizontal="left" vertical="center"/>
      <protection locked="0"/>
    </xf>
    <xf numFmtId="4" fontId="20" fillId="0" borderId="909" xfId="7" applyNumberFormat="1" applyFont="1" applyFill="1" applyBorder="1" applyAlignment="1" applyProtection="1">
      <alignment horizontal="center" vertical="center"/>
      <protection locked="0"/>
    </xf>
    <xf numFmtId="4" fontId="19" fillId="0" borderId="909" xfId="7" applyNumberFormat="1" applyFont="1" applyFill="1" applyBorder="1" applyAlignment="1" applyProtection="1">
      <alignment horizontal="center" vertical="center"/>
      <protection locked="0"/>
    </xf>
    <xf numFmtId="4" fontId="19" fillId="0" borderId="909" xfId="7" applyNumberFormat="1" applyFont="1" applyFill="1" applyBorder="1" applyAlignment="1" applyProtection="1">
      <alignment horizontal="left" vertical="center"/>
      <protection locked="0"/>
    </xf>
    <xf numFmtId="4" fontId="20" fillId="0" borderId="910" xfId="7" applyNumberFormat="1" applyFont="1" applyFill="1" applyBorder="1" applyAlignment="1" applyProtection="1">
      <alignment horizontal="center" vertical="center"/>
      <protection locked="0"/>
    </xf>
    <xf numFmtId="4" fontId="19" fillId="0" borderId="910" xfId="7" applyNumberFormat="1" applyFont="1" applyFill="1" applyBorder="1" applyAlignment="1" applyProtection="1">
      <alignment horizontal="center" vertical="center"/>
      <protection locked="0"/>
    </xf>
    <xf numFmtId="4" fontId="20" fillId="0" borderId="911" xfId="7" applyNumberFormat="1" applyFont="1" applyFill="1" applyBorder="1" applyAlignment="1" applyProtection="1">
      <alignment horizontal="center" vertical="center"/>
      <protection locked="0"/>
    </xf>
    <xf numFmtId="4" fontId="19" fillId="0" borderId="911" xfId="7" applyNumberFormat="1" applyFont="1" applyFill="1" applyBorder="1" applyAlignment="1" applyProtection="1">
      <alignment horizontal="center" vertical="center"/>
      <protection locked="0"/>
    </xf>
    <xf numFmtId="4" fontId="20" fillId="0" borderId="912" xfId="7" applyNumberFormat="1" applyFont="1" applyFill="1" applyBorder="1" applyAlignment="1" applyProtection="1">
      <alignment horizontal="center" vertical="center"/>
      <protection locked="0"/>
    </xf>
    <xf numFmtId="4" fontId="19" fillId="0" borderId="912" xfId="7" applyNumberFormat="1" applyFont="1" applyFill="1" applyBorder="1" applyAlignment="1" applyProtection="1">
      <alignment horizontal="center" vertical="center"/>
      <protection locked="0"/>
    </xf>
    <xf numFmtId="4" fontId="20" fillId="0" borderId="913" xfId="7" applyNumberFormat="1" applyFont="1" applyFill="1" applyBorder="1" applyAlignment="1" applyProtection="1">
      <alignment horizontal="center" vertical="center"/>
      <protection locked="0"/>
    </xf>
    <xf numFmtId="4" fontId="19" fillId="0" borderId="913" xfId="7" applyNumberFormat="1" applyFont="1" applyFill="1" applyBorder="1" applyAlignment="1" applyProtection="1">
      <alignment horizontal="center" vertical="center"/>
      <protection locked="0"/>
    </xf>
    <xf numFmtId="4" fontId="20" fillId="0" borderId="914" xfId="7" applyNumberFormat="1" applyFont="1" applyFill="1" applyBorder="1" applyAlignment="1" applyProtection="1">
      <alignment horizontal="center" vertical="center"/>
      <protection locked="0"/>
    </xf>
    <xf numFmtId="4" fontId="19" fillId="0" borderId="914" xfId="7" applyNumberFormat="1" applyFont="1" applyFill="1" applyBorder="1" applyAlignment="1" applyProtection="1">
      <alignment horizontal="center" vertical="center"/>
      <protection locked="0"/>
    </xf>
    <xf numFmtId="4" fontId="20" fillId="0" borderId="915" xfId="7" applyNumberFormat="1" applyFont="1" applyFill="1" applyBorder="1" applyAlignment="1" applyProtection="1">
      <alignment horizontal="center" vertical="center"/>
      <protection locked="0"/>
    </xf>
    <xf numFmtId="4" fontId="19" fillId="0" borderId="915" xfId="7" applyNumberFormat="1" applyFont="1" applyFill="1" applyBorder="1" applyAlignment="1" applyProtection="1">
      <alignment horizontal="center" vertical="center"/>
      <protection locked="0"/>
    </xf>
    <xf numFmtId="4" fontId="20" fillId="0" borderId="916" xfId="7" applyNumberFormat="1" applyFont="1" applyFill="1" applyBorder="1" applyAlignment="1" applyProtection="1">
      <alignment horizontal="center" vertical="center"/>
      <protection locked="0"/>
    </xf>
    <xf numFmtId="4" fontId="19" fillId="0" borderId="916" xfId="7" applyNumberFormat="1" applyFont="1" applyFill="1" applyBorder="1" applyAlignment="1" applyProtection="1">
      <alignment horizontal="center" vertical="center"/>
      <protection locked="0"/>
    </xf>
    <xf numFmtId="4" fontId="20" fillId="0" borderId="917" xfId="7" applyNumberFormat="1" applyFont="1" applyFill="1" applyBorder="1" applyAlignment="1" applyProtection="1">
      <alignment horizontal="center" vertical="center"/>
      <protection locked="0"/>
    </xf>
    <xf numFmtId="4" fontId="19" fillId="0" borderId="917" xfId="7" applyNumberFormat="1" applyFont="1" applyFill="1" applyBorder="1" applyAlignment="1" applyProtection="1">
      <alignment horizontal="center" vertical="center"/>
      <protection locked="0"/>
    </xf>
    <xf numFmtId="4" fontId="20" fillId="0" borderId="918" xfId="7" applyNumberFormat="1" applyFont="1" applyFill="1" applyBorder="1" applyAlignment="1" applyProtection="1">
      <alignment horizontal="center" vertical="center"/>
      <protection locked="0"/>
    </xf>
    <xf numFmtId="4" fontId="19" fillId="0" borderId="918" xfId="7" applyNumberFormat="1" applyFont="1" applyFill="1" applyBorder="1" applyAlignment="1" applyProtection="1">
      <alignment horizontal="center" vertical="center"/>
      <protection locked="0"/>
    </xf>
    <xf numFmtId="4" fontId="20" fillId="0" borderId="919" xfId="7" applyNumberFormat="1" applyFont="1" applyFill="1" applyBorder="1" applyAlignment="1" applyProtection="1">
      <alignment horizontal="center" vertical="center"/>
      <protection locked="0"/>
    </xf>
    <xf numFmtId="4" fontId="19" fillId="0" borderId="919" xfId="7" applyNumberFormat="1" applyFont="1" applyFill="1" applyBorder="1" applyAlignment="1" applyProtection="1">
      <alignment horizontal="center" vertical="center"/>
      <protection locked="0"/>
    </xf>
    <xf numFmtId="4" fontId="20" fillId="0" borderId="920" xfId="7" applyNumberFormat="1" applyFont="1" applyFill="1" applyBorder="1" applyAlignment="1" applyProtection="1">
      <alignment horizontal="center" vertical="center"/>
      <protection locked="0"/>
    </xf>
    <xf numFmtId="4" fontId="19" fillId="0" borderId="920" xfId="7" applyNumberFormat="1" applyFont="1" applyFill="1" applyBorder="1" applyAlignment="1" applyProtection="1">
      <alignment horizontal="center" vertical="center"/>
      <protection locked="0"/>
    </xf>
    <xf numFmtId="4" fontId="20" fillId="0" borderId="921" xfId="7" applyNumberFormat="1" applyFont="1" applyFill="1" applyBorder="1" applyAlignment="1" applyProtection="1">
      <alignment horizontal="center" vertical="center"/>
      <protection locked="0"/>
    </xf>
    <xf numFmtId="4" fontId="19" fillId="0" borderId="921" xfId="7" applyNumberFormat="1" applyFont="1" applyFill="1" applyBorder="1" applyAlignment="1" applyProtection="1">
      <alignment horizontal="center" vertical="center"/>
      <protection locked="0"/>
    </xf>
    <xf numFmtId="4" fontId="20" fillId="0" borderId="922" xfId="7" applyNumberFormat="1" applyFont="1" applyFill="1" applyBorder="1" applyAlignment="1" applyProtection="1">
      <alignment horizontal="center" vertical="center"/>
      <protection locked="0"/>
    </xf>
    <xf numFmtId="4" fontId="19" fillId="0" borderId="922" xfId="7" applyNumberFormat="1" applyFont="1" applyFill="1" applyBorder="1" applyAlignment="1" applyProtection="1">
      <alignment horizontal="center" vertical="center"/>
      <protection locked="0"/>
    </xf>
    <xf numFmtId="4" fontId="20" fillId="0" borderId="923" xfId="7" applyNumberFormat="1" applyFont="1" applyFill="1" applyBorder="1" applyAlignment="1" applyProtection="1">
      <alignment horizontal="center" vertical="center"/>
      <protection locked="0"/>
    </xf>
    <xf numFmtId="4" fontId="19" fillId="0" borderId="923" xfId="7" applyNumberFormat="1" applyFont="1" applyFill="1" applyBorder="1" applyAlignment="1" applyProtection="1">
      <alignment horizontal="center" vertical="center"/>
      <protection locked="0"/>
    </xf>
    <xf numFmtId="4" fontId="20" fillId="0" borderId="924" xfId="7" applyNumberFormat="1" applyFont="1" applyFill="1" applyBorder="1" applyAlignment="1" applyProtection="1">
      <alignment horizontal="center" vertical="center"/>
      <protection locked="0"/>
    </xf>
    <xf numFmtId="4" fontId="19" fillId="0" borderId="924" xfId="7" applyNumberFormat="1" applyFont="1" applyFill="1" applyBorder="1" applyAlignment="1" applyProtection="1">
      <alignment horizontal="center" vertical="center"/>
      <protection locked="0"/>
    </xf>
    <xf numFmtId="4" fontId="20" fillId="0" borderId="925" xfId="7" applyNumberFormat="1" applyFont="1" applyFill="1" applyBorder="1" applyAlignment="1" applyProtection="1">
      <alignment horizontal="center" vertical="center"/>
      <protection locked="0"/>
    </xf>
    <xf numFmtId="4" fontId="19" fillId="0" borderId="925" xfId="7" applyNumberFormat="1" applyFont="1" applyFill="1" applyBorder="1" applyAlignment="1" applyProtection="1">
      <alignment horizontal="center" vertical="center"/>
      <protection locked="0"/>
    </xf>
    <xf numFmtId="4" fontId="20" fillId="0" borderId="926" xfId="7" applyNumberFormat="1" applyFont="1" applyFill="1" applyBorder="1" applyAlignment="1" applyProtection="1">
      <alignment horizontal="center" vertical="center"/>
      <protection locked="0"/>
    </xf>
    <xf numFmtId="4" fontId="19" fillId="0" borderId="926" xfId="7" applyNumberFormat="1" applyFont="1" applyFill="1" applyBorder="1" applyAlignment="1" applyProtection="1">
      <alignment horizontal="center" vertical="center"/>
      <protection locked="0"/>
    </xf>
    <xf numFmtId="4" fontId="20" fillId="0" borderId="927" xfId="7" applyNumberFormat="1" applyFont="1" applyFill="1" applyBorder="1" applyAlignment="1" applyProtection="1">
      <alignment horizontal="center" vertical="center"/>
      <protection locked="0"/>
    </xf>
    <xf numFmtId="4" fontId="19" fillId="0" borderId="927" xfId="7" applyNumberFormat="1" applyFont="1" applyFill="1" applyBorder="1" applyAlignment="1" applyProtection="1">
      <alignment horizontal="center" vertical="center"/>
      <protection locked="0"/>
    </xf>
    <xf numFmtId="4" fontId="20" fillId="0" borderId="928" xfId="7" applyNumberFormat="1" applyFont="1" applyFill="1" applyBorder="1" applyAlignment="1" applyProtection="1">
      <alignment horizontal="center" vertical="center"/>
      <protection locked="0"/>
    </xf>
    <xf numFmtId="4" fontId="19" fillId="0" borderId="928" xfId="7" applyNumberFormat="1" applyFont="1" applyFill="1" applyBorder="1" applyAlignment="1" applyProtection="1">
      <alignment horizontal="center" vertical="center"/>
      <protection locked="0"/>
    </xf>
    <xf numFmtId="4" fontId="20" fillId="0" borderId="929" xfId="7" applyNumberFormat="1" applyFont="1" applyFill="1" applyBorder="1" applyAlignment="1" applyProtection="1">
      <alignment horizontal="center" vertical="center"/>
      <protection locked="0"/>
    </xf>
    <xf numFmtId="4" fontId="19" fillId="0" borderId="929" xfId="7" applyNumberFormat="1" applyFont="1" applyFill="1" applyBorder="1" applyAlignment="1" applyProtection="1">
      <alignment horizontal="center" vertical="center"/>
      <protection locked="0"/>
    </xf>
    <xf numFmtId="4" fontId="20" fillId="0" borderId="930" xfId="7" applyNumberFormat="1" applyFont="1" applyFill="1" applyBorder="1" applyAlignment="1" applyProtection="1">
      <alignment horizontal="center" vertical="center"/>
      <protection locked="0"/>
    </xf>
    <xf numFmtId="4" fontId="19" fillId="0" borderId="930" xfId="7" applyNumberFormat="1" applyFont="1" applyFill="1" applyBorder="1" applyAlignment="1" applyProtection="1">
      <alignment horizontal="center" vertical="center"/>
      <protection locked="0"/>
    </xf>
    <xf numFmtId="4" fontId="20" fillId="0" borderId="931" xfId="7" applyNumberFormat="1" applyFont="1" applyFill="1" applyBorder="1" applyAlignment="1" applyProtection="1">
      <alignment horizontal="center" vertical="center"/>
      <protection locked="0"/>
    </xf>
    <xf numFmtId="4" fontId="19" fillId="0" borderId="931" xfId="7" applyNumberFormat="1" applyFont="1" applyFill="1" applyBorder="1" applyAlignment="1" applyProtection="1">
      <alignment horizontal="center" vertical="center"/>
      <protection locked="0"/>
    </xf>
    <xf numFmtId="4" fontId="19" fillId="0" borderId="931" xfId="7" applyNumberFormat="1" applyFont="1" applyFill="1" applyBorder="1" applyAlignment="1" applyProtection="1">
      <alignment horizontal="left" vertical="center"/>
      <protection locked="0"/>
    </xf>
    <xf numFmtId="4" fontId="20" fillId="0" borderId="932" xfId="7" applyNumberFormat="1" applyFont="1" applyFill="1" applyBorder="1" applyAlignment="1" applyProtection="1">
      <alignment horizontal="center" vertical="center"/>
      <protection locked="0"/>
    </xf>
    <xf numFmtId="4" fontId="19" fillId="0" borderId="932" xfId="7" applyNumberFormat="1" applyFont="1" applyFill="1" applyBorder="1" applyAlignment="1" applyProtection="1">
      <alignment horizontal="center" vertical="center"/>
      <protection locked="0"/>
    </xf>
    <xf numFmtId="4" fontId="19" fillId="0" borderId="932" xfId="7" applyNumberFormat="1" applyFont="1" applyFill="1" applyBorder="1" applyAlignment="1" applyProtection="1">
      <alignment horizontal="left" vertical="center"/>
      <protection locked="0"/>
    </xf>
    <xf numFmtId="4" fontId="20" fillId="0" borderId="933" xfId="7" applyNumberFormat="1" applyFont="1" applyFill="1" applyBorder="1" applyAlignment="1" applyProtection="1">
      <alignment horizontal="center" vertical="center"/>
      <protection locked="0"/>
    </xf>
    <xf numFmtId="4" fontId="19" fillId="0" borderId="933" xfId="7" applyNumberFormat="1" applyFont="1" applyFill="1" applyBorder="1" applyAlignment="1" applyProtection="1">
      <alignment horizontal="center" vertical="center"/>
      <protection locked="0"/>
    </xf>
    <xf numFmtId="4" fontId="19" fillId="0" borderId="933" xfId="7" applyNumberFormat="1" applyFont="1" applyFill="1" applyBorder="1" applyAlignment="1" applyProtection="1">
      <alignment horizontal="left" vertical="center"/>
      <protection locked="0"/>
    </xf>
    <xf numFmtId="4" fontId="20" fillId="0" borderId="934" xfId="7" applyNumberFormat="1" applyFont="1" applyFill="1" applyBorder="1" applyAlignment="1" applyProtection="1">
      <alignment horizontal="center" vertical="center"/>
      <protection locked="0"/>
    </xf>
    <xf numFmtId="4" fontId="19" fillId="0" borderId="934" xfId="7" applyNumberFormat="1" applyFont="1" applyFill="1" applyBorder="1" applyAlignment="1" applyProtection="1">
      <alignment horizontal="center" vertical="center"/>
      <protection locked="0"/>
    </xf>
    <xf numFmtId="4" fontId="19" fillId="0" borderId="934" xfId="7" applyNumberFormat="1" applyFont="1" applyFill="1" applyBorder="1" applyAlignment="1" applyProtection="1">
      <alignment horizontal="left" vertical="center"/>
      <protection locked="0"/>
    </xf>
    <xf numFmtId="4" fontId="20" fillId="0" borderId="935" xfId="7" applyNumberFormat="1" applyFont="1" applyFill="1" applyBorder="1" applyAlignment="1" applyProtection="1">
      <alignment horizontal="center" vertical="center"/>
      <protection locked="0"/>
    </xf>
    <xf numFmtId="4" fontId="19" fillId="0" borderId="935" xfId="7" applyNumberFormat="1" applyFont="1" applyFill="1" applyBorder="1" applyAlignment="1" applyProtection="1">
      <alignment horizontal="center" vertical="center"/>
      <protection locked="0"/>
    </xf>
    <xf numFmtId="4" fontId="19" fillId="0" borderId="935" xfId="7" applyNumberFormat="1" applyFont="1" applyFill="1" applyBorder="1" applyAlignment="1" applyProtection="1">
      <alignment horizontal="left" vertical="center"/>
      <protection locked="0"/>
    </xf>
    <xf numFmtId="4" fontId="20" fillId="0" borderId="936" xfId="7" applyNumberFormat="1" applyFont="1" applyFill="1" applyBorder="1" applyAlignment="1" applyProtection="1">
      <alignment horizontal="center" vertical="center"/>
      <protection locked="0"/>
    </xf>
    <xf numFmtId="4" fontId="19" fillId="0" borderId="936" xfId="7" applyNumberFormat="1" applyFont="1" applyFill="1" applyBorder="1" applyAlignment="1" applyProtection="1">
      <alignment horizontal="center" vertical="center"/>
      <protection locked="0"/>
    </xf>
    <xf numFmtId="4" fontId="19" fillId="0" borderId="936" xfId="7" applyNumberFormat="1" applyFont="1" applyFill="1" applyBorder="1" applyAlignment="1" applyProtection="1">
      <alignment horizontal="left" vertical="center"/>
      <protection locked="0"/>
    </xf>
    <xf numFmtId="4" fontId="20" fillId="0" borderId="937" xfId="7" applyNumberFormat="1" applyFont="1" applyFill="1" applyBorder="1" applyAlignment="1" applyProtection="1">
      <alignment horizontal="center" vertical="center"/>
      <protection locked="0"/>
    </xf>
    <xf numFmtId="4" fontId="19" fillId="0" borderId="937" xfId="7" applyNumberFormat="1" applyFont="1" applyFill="1" applyBorder="1" applyAlignment="1" applyProtection="1">
      <alignment horizontal="center" vertical="center"/>
      <protection locked="0"/>
    </xf>
    <xf numFmtId="4" fontId="19" fillId="0" borderId="937" xfId="7" applyNumberFormat="1" applyFont="1" applyFill="1" applyBorder="1" applyAlignment="1" applyProtection="1">
      <alignment horizontal="left" vertical="center"/>
      <protection locked="0"/>
    </xf>
    <xf numFmtId="4" fontId="20" fillId="0" borderId="938" xfId="7" applyNumberFormat="1" applyFont="1" applyFill="1" applyBorder="1" applyAlignment="1" applyProtection="1">
      <alignment horizontal="center" vertical="center"/>
      <protection locked="0"/>
    </xf>
    <xf numFmtId="4" fontId="19" fillId="0" borderId="938" xfId="7" applyNumberFormat="1" applyFont="1" applyFill="1" applyBorder="1" applyAlignment="1" applyProtection="1">
      <alignment horizontal="center" vertical="center"/>
      <protection locked="0"/>
    </xf>
    <xf numFmtId="4" fontId="19" fillId="0" borderId="938" xfId="7" applyNumberFormat="1" applyFont="1" applyFill="1" applyBorder="1" applyAlignment="1" applyProtection="1">
      <alignment horizontal="left" vertical="center"/>
      <protection locked="0"/>
    </xf>
    <xf numFmtId="4" fontId="20" fillId="0" borderId="939" xfId="7" applyNumberFormat="1" applyFont="1" applyFill="1" applyBorder="1" applyAlignment="1" applyProtection="1">
      <alignment horizontal="center" vertical="center"/>
      <protection locked="0"/>
    </xf>
    <xf numFmtId="4" fontId="19" fillId="0" borderId="939" xfId="7" applyNumberFormat="1" applyFont="1" applyFill="1" applyBorder="1" applyAlignment="1" applyProtection="1">
      <alignment horizontal="center" vertical="center"/>
      <protection locked="0"/>
    </xf>
    <xf numFmtId="4" fontId="19" fillId="0" borderId="939" xfId="7" applyNumberFormat="1" applyFont="1" applyFill="1" applyBorder="1" applyAlignment="1" applyProtection="1">
      <alignment horizontal="left" vertical="center"/>
      <protection locked="0"/>
    </xf>
    <xf numFmtId="4" fontId="20" fillId="0" borderId="940" xfId="7" applyNumberFormat="1" applyFont="1" applyFill="1" applyBorder="1" applyAlignment="1" applyProtection="1">
      <alignment horizontal="center" vertical="center"/>
      <protection locked="0"/>
    </xf>
    <xf numFmtId="4" fontId="19" fillId="0" borderId="940" xfId="7" applyNumberFormat="1" applyFont="1" applyFill="1" applyBorder="1" applyAlignment="1" applyProtection="1">
      <alignment horizontal="center" vertical="center"/>
      <protection locked="0"/>
    </xf>
    <xf numFmtId="4" fontId="19" fillId="0" borderId="940" xfId="7" applyNumberFormat="1" applyFont="1" applyFill="1" applyBorder="1" applyAlignment="1" applyProtection="1">
      <alignment horizontal="left" vertical="center"/>
      <protection locked="0"/>
    </xf>
    <xf numFmtId="4" fontId="20" fillId="0" borderId="941" xfId="7" applyNumberFormat="1" applyFont="1" applyFill="1" applyBorder="1" applyAlignment="1" applyProtection="1">
      <alignment horizontal="center" vertical="center"/>
      <protection locked="0"/>
    </xf>
    <xf numFmtId="4" fontId="19" fillId="0" borderId="941" xfId="7" applyNumberFormat="1" applyFont="1" applyFill="1" applyBorder="1" applyAlignment="1" applyProtection="1">
      <alignment horizontal="center" vertical="center"/>
      <protection locked="0"/>
    </xf>
    <xf numFmtId="4" fontId="19" fillId="0" borderId="941" xfId="7" applyNumberFormat="1" applyFont="1" applyFill="1" applyBorder="1" applyAlignment="1" applyProtection="1">
      <alignment horizontal="left" vertical="center"/>
      <protection locked="0"/>
    </xf>
    <xf numFmtId="4" fontId="20" fillId="0" borderId="942" xfId="7" applyNumberFormat="1" applyFont="1" applyFill="1" applyBorder="1" applyAlignment="1" applyProtection="1">
      <alignment horizontal="center" vertical="center"/>
      <protection locked="0"/>
    </xf>
    <xf numFmtId="4" fontId="19" fillId="0" borderId="942" xfId="7" applyNumberFormat="1" applyFont="1" applyFill="1" applyBorder="1" applyAlignment="1" applyProtection="1">
      <alignment horizontal="center" vertical="center"/>
      <protection locked="0"/>
    </xf>
    <xf numFmtId="4" fontId="19" fillId="0" borderId="942" xfId="7" applyNumberFormat="1" applyFont="1" applyFill="1" applyBorder="1" applyAlignment="1" applyProtection="1">
      <alignment horizontal="left" vertical="center"/>
      <protection locked="0"/>
    </xf>
    <xf numFmtId="4" fontId="20" fillId="0" borderId="943" xfId="7" applyNumberFormat="1" applyFont="1" applyFill="1" applyBorder="1" applyAlignment="1" applyProtection="1">
      <alignment horizontal="center" vertical="center"/>
      <protection locked="0"/>
    </xf>
    <xf numFmtId="4" fontId="19" fillId="0" borderId="943" xfId="7" applyNumberFormat="1" applyFont="1" applyFill="1" applyBorder="1" applyAlignment="1" applyProtection="1">
      <alignment horizontal="center" vertical="center"/>
      <protection locked="0"/>
    </xf>
    <xf numFmtId="4" fontId="19" fillId="0" borderId="943" xfId="7" applyNumberFormat="1" applyFont="1" applyFill="1" applyBorder="1" applyAlignment="1" applyProtection="1">
      <alignment horizontal="left" vertical="center"/>
      <protection locked="0"/>
    </xf>
    <xf numFmtId="4" fontId="20" fillId="0" borderId="944" xfId="7" applyNumberFormat="1" applyFont="1" applyFill="1" applyBorder="1" applyAlignment="1" applyProtection="1">
      <alignment horizontal="center" vertical="center"/>
      <protection locked="0"/>
    </xf>
    <xf numFmtId="4" fontId="19" fillId="0" borderId="944" xfId="7" applyNumberFormat="1" applyFont="1" applyFill="1" applyBorder="1" applyAlignment="1" applyProtection="1">
      <alignment horizontal="center" vertical="center"/>
      <protection locked="0"/>
    </xf>
    <xf numFmtId="4" fontId="19" fillId="0" borderId="944" xfId="7" applyNumberFormat="1" applyFont="1" applyFill="1" applyBorder="1" applyAlignment="1" applyProtection="1">
      <alignment horizontal="left" vertical="center"/>
      <protection locked="0"/>
    </xf>
    <xf numFmtId="4" fontId="20" fillId="0" borderId="945" xfId="7" applyNumberFormat="1" applyFont="1" applyFill="1" applyBorder="1" applyAlignment="1" applyProtection="1">
      <alignment horizontal="center" vertical="center"/>
      <protection locked="0"/>
    </xf>
    <xf numFmtId="4" fontId="19" fillId="0" borderId="945" xfId="7" applyNumberFormat="1" applyFont="1" applyFill="1" applyBorder="1" applyAlignment="1" applyProtection="1">
      <alignment horizontal="center" vertical="center"/>
      <protection locked="0"/>
    </xf>
    <xf numFmtId="4" fontId="19" fillId="0" borderId="945" xfId="7" applyNumberFormat="1" applyFont="1" applyFill="1" applyBorder="1" applyAlignment="1" applyProtection="1">
      <alignment horizontal="left" vertical="center"/>
      <protection locked="0"/>
    </xf>
    <xf numFmtId="4" fontId="20" fillId="0" borderId="946" xfId="7" applyNumberFormat="1" applyFont="1" applyFill="1" applyBorder="1" applyAlignment="1" applyProtection="1">
      <alignment horizontal="center" vertical="center"/>
      <protection locked="0"/>
    </xf>
    <xf numFmtId="4" fontId="19" fillId="0" borderId="946" xfId="7" applyNumberFormat="1" applyFont="1" applyFill="1" applyBorder="1" applyAlignment="1" applyProtection="1">
      <alignment horizontal="center" vertical="center"/>
      <protection locked="0"/>
    </xf>
    <xf numFmtId="4" fontId="19" fillId="0" borderId="946" xfId="7" applyNumberFormat="1" applyFont="1" applyFill="1" applyBorder="1" applyAlignment="1" applyProtection="1">
      <alignment horizontal="left" vertical="center"/>
      <protection locked="0"/>
    </xf>
    <xf numFmtId="4" fontId="20" fillId="0" borderId="947" xfId="7" applyNumberFormat="1" applyFont="1" applyFill="1" applyBorder="1" applyAlignment="1" applyProtection="1">
      <alignment horizontal="center" vertical="center"/>
      <protection locked="0"/>
    </xf>
    <xf numFmtId="4" fontId="19" fillId="0" borderId="947" xfId="7" applyNumberFormat="1" applyFont="1" applyFill="1" applyBorder="1" applyAlignment="1" applyProtection="1">
      <alignment horizontal="center" vertical="center"/>
      <protection locked="0"/>
    </xf>
    <xf numFmtId="4" fontId="19" fillId="0" borderId="947" xfId="7" applyNumberFormat="1" applyFont="1" applyFill="1" applyBorder="1" applyAlignment="1" applyProtection="1">
      <alignment horizontal="left" vertical="center"/>
      <protection locked="0"/>
    </xf>
    <xf numFmtId="4" fontId="20" fillId="0" borderId="948" xfId="7" applyNumberFormat="1" applyFont="1" applyFill="1" applyBorder="1" applyAlignment="1" applyProtection="1">
      <alignment horizontal="center" vertical="center"/>
      <protection locked="0"/>
    </xf>
    <xf numFmtId="4" fontId="19" fillId="0" borderId="948" xfId="7" applyNumberFormat="1" applyFont="1" applyFill="1" applyBorder="1" applyAlignment="1" applyProtection="1">
      <alignment horizontal="center" vertical="center"/>
      <protection locked="0"/>
    </xf>
    <xf numFmtId="4" fontId="19" fillId="0" borderId="948" xfId="7" applyNumberFormat="1" applyFont="1" applyFill="1" applyBorder="1" applyAlignment="1" applyProtection="1">
      <alignment horizontal="left" vertical="center"/>
      <protection locked="0"/>
    </xf>
    <xf numFmtId="4" fontId="20" fillId="0" borderId="949" xfId="7" applyNumberFormat="1" applyFont="1" applyFill="1" applyBorder="1" applyAlignment="1" applyProtection="1">
      <alignment horizontal="center" vertical="center"/>
      <protection locked="0"/>
    </xf>
    <xf numFmtId="4" fontId="19" fillId="0" borderId="949" xfId="7" applyNumberFormat="1" applyFont="1" applyFill="1" applyBorder="1" applyAlignment="1" applyProtection="1">
      <alignment horizontal="center" vertical="center"/>
      <protection locked="0"/>
    </xf>
    <xf numFmtId="4" fontId="19" fillId="0" borderId="949" xfId="7" applyNumberFormat="1" applyFont="1" applyFill="1" applyBorder="1" applyAlignment="1" applyProtection="1">
      <alignment horizontal="left" vertical="center"/>
      <protection locked="0"/>
    </xf>
    <xf numFmtId="4" fontId="20" fillId="0" borderId="950" xfId="7" applyNumberFormat="1" applyFont="1" applyFill="1" applyBorder="1" applyAlignment="1" applyProtection="1">
      <alignment horizontal="center" vertical="center"/>
      <protection locked="0"/>
    </xf>
    <xf numFmtId="4" fontId="19" fillId="0" borderId="950" xfId="7" applyNumberFormat="1" applyFont="1" applyFill="1" applyBorder="1" applyAlignment="1" applyProtection="1">
      <alignment horizontal="center" vertical="center"/>
      <protection locked="0"/>
    </xf>
    <xf numFmtId="4" fontId="19" fillId="0" borderId="950" xfId="7" applyNumberFormat="1" applyFont="1" applyFill="1" applyBorder="1" applyAlignment="1" applyProtection="1">
      <alignment horizontal="left" vertical="center"/>
      <protection locked="0"/>
    </xf>
    <xf numFmtId="4" fontId="20" fillId="0" borderId="951" xfId="7" applyNumberFormat="1" applyFont="1" applyFill="1" applyBorder="1" applyAlignment="1" applyProtection="1">
      <alignment horizontal="center" vertical="center"/>
      <protection locked="0"/>
    </xf>
    <xf numFmtId="4" fontId="19" fillId="0" borderId="951" xfId="7" applyNumberFormat="1" applyFont="1" applyFill="1" applyBorder="1" applyAlignment="1" applyProtection="1">
      <alignment horizontal="center" vertical="center"/>
      <protection locked="0"/>
    </xf>
    <xf numFmtId="4" fontId="19" fillId="0" borderId="951" xfId="7" applyNumberFormat="1" applyFont="1" applyFill="1" applyBorder="1" applyAlignment="1" applyProtection="1">
      <alignment horizontal="left" vertical="center"/>
      <protection locked="0"/>
    </xf>
    <xf numFmtId="4" fontId="20" fillId="0" borderId="952" xfId="7" applyNumberFormat="1" applyFont="1" applyFill="1" applyBorder="1" applyAlignment="1" applyProtection="1">
      <alignment horizontal="center" vertical="center"/>
      <protection locked="0"/>
    </xf>
    <xf numFmtId="4" fontId="19" fillId="0" borderId="952" xfId="7" applyNumberFormat="1" applyFont="1" applyFill="1" applyBorder="1" applyAlignment="1" applyProtection="1">
      <alignment horizontal="center" vertical="center"/>
      <protection locked="0"/>
    </xf>
    <xf numFmtId="4" fontId="19" fillId="0" borderId="952" xfId="7" applyNumberFormat="1" applyFont="1" applyFill="1" applyBorder="1" applyAlignment="1" applyProtection="1">
      <alignment horizontal="left" vertical="center"/>
      <protection locked="0"/>
    </xf>
    <xf numFmtId="4" fontId="20" fillId="0" borderId="953" xfId="7" applyNumberFormat="1" applyFont="1" applyFill="1" applyBorder="1" applyAlignment="1" applyProtection="1">
      <alignment horizontal="center" vertical="center"/>
      <protection locked="0"/>
    </xf>
    <xf numFmtId="4" fontId="19" fillId="0" borderId="953" xfId="7" applyNumberFormat="1" applyFont="1" applyFill="1" applyBorder="1" applyAlignment="1" applyProtection="1">
      <alignment horizontal="center" vertical="center"/>
      <protection locked="0"/>
    </xf>
    <xf numFmtId="4" fontId="19" fillId="0" borderId="953" xfId="7" applyNumberFormat="1" applyFont="1" applyFill="1" applyBorder="1" applyAlignment="1" applyProtection="1">
      <alignment horizontal="left" vertical="center"/>
      <protection locked="0"/>
    </xf>
    <xf numFmtId="4" fontId="20" fillId="0" borderId="954" xfId="7" applyNumberFormat="1" applyFont="1" applyFill="1" applyBorder="1" applyAlignment="1" applyProtection="1">
      <alignment horizontal="center" vertical="center"/>
      <protection locked="0"/>
    </xf>
    <xf numFmtId="4" fontId="19" fillId="0" borderId="954" xfId="7" applyNumberFormat="1" applyFont="1" applyFill="1" applyBorder="1" applyAlignment="1" applyProtection="1">
      <alignment horizontal="center" vertical="center"/>
      <protection locked="0"/>
    </xf>
    <xf numFmtId="4" fontId="19" fillId="0" borderId="954" xfId="7" applyNumberFormat="1" applyFont="1" applyFill="1" applyBorder="1" applyAlignment="1" applyProtection="1">
      <alignment horizontal="left" vertical="center"/>
      <protection locked="0"/>
    </xf>
    <xf numFmtId="4" fontId="20" fillId="0" borderId="955" xfId="7" applyNumberFormat="1" applyFont="1" applyFill="1" applyBorder="1" applyAlignment="1" applyProtection="1">
      <alignment horizontal="center" vertical="center"/>
      <protection locked="0"/>
    </xf>
    <xf numFmtId="4" fontId="19" fillId="0" borderId="955" xfId="7" applyNumberFormat="1" applyFont="1" applyFill="1" applyBorder="1" applyAlignment="1" applyProtection="1">
      <alignment horizontal="center" vertical="center"/>
      <protection locked="0"/>
    </xf>
    <xf numFmtId="4" fontId="19" fillId="0" borderId="955" xfId="7" applyNumberFormat="1" applyFont="1" applyFill="1" applyBorder="1" applyAlignment="1" applyProtection="1">
      <alignment horizontal="left" vertical="center"/>
      <protection locked="0"/>
    </xf>
    <xf numFmtId="4" fontId="20" fillId="0" borderId="956" xfId="7" applyNumberFormat="1" applyFont="1" applyFill="1" applyBorder="1" applyAlignment="1" applyProtection="1">
      <alignment horizontal="center" vertical="center"/>
      <protection locked="0"/>
    </xf>
    <xf numFmtId="4" fontId="19" fillId="0" borderId="956" xfId="7" applyNumberFormat="1" applyFont="1" applyFill="1" applyBorder="1" applyAlignment="1" applyProtection="1">
      <alignment horizontal="center" vertical="center"/>
      <protection locked="0"/>
    </xf>
    <xf numFmtId="4" fontId="19" fillId="0" borderId="956" xfId="7" applyNumberFormat="1" applyFont="1" applyFill="1" applyBorder="1" applyAlignment="1" applyProtection="1">
      <alignment horizontal="left" vertical="center"/>
      <protection locked="0"/>
    </xf>
    <xf numFmtId="4" fontId="20" fillId="0" borderId="957" xfId="7" applyNumberFormat="1" applyFont="1" applyFill="1" applyBorder="1" applyAlignment="1" applyProtection="1">
      <alignment horizontal="center" vertical="center"/>
      <protection locked="0"/>
    </xf>
    <xf numFmtId="4" fontId="19" fillId="0" borderId="957" xfId="7" applyNumberFormat="1" applyFont="1" applyFill="1" applyBorder="1" applyAlignment="1" applyProtection="1">
      <alignment horizontal="center" vertical="center"/>
      <protection locked="0"/>
    </xf>
    <xf numFmtId="4" fontId="19" fillId="0" borderId="957" xfId="7" applyNumberFormat="1" applyFont="1" applyFill="1" applyBorder="1" applyAlignment="1" applyProtection="1">
      <alignment horizontal="left" vertical="center"/>
      <protection locked="0"/>
    </xf>
    <xf numFmtId="4" fontId="20" fillId="0" borderId="958" xfId="7" applyNumberFormat="1" applyFont="1" applyFill="1" applyBorder="1" applyAlignment="1" applyProtection="1">
      <alignment horizontal="center" vertical="center"/>
      <protection locked="0"/>
    </xf>
    <xf numFmtId="4" fontId="19" fillId="0" borderId="958" xfId="7" applyNumberFormat="1" applyFont="1" applyFill="1" applyBorder="1" applyAlignment="1" applyProtection="1">
      <alignment horizontal="center" vertical="center"/>
      <protection locked="0"/>
    </xf>
    <xf numFmtId="4" fontId="19" fillId="0" borderId="958" xfId="7" applyNumberFormat="1" applyFont="1" applyFill="1" applyBorder="1" applyAlignment="1" applyProtection="1">
      <alignment horizontal="left" vertical="center"/>
      <protection locked="0"/>
    </xf>
    <xf numFmtId="4" fontId="20" fillId="0" borderId="959" xfId="7" applyNumberFormat="1" applyFont="1" applyFill="1" applyBorder="1" applyAlignment="1" applyProtection="1">
      <alignment horizontal="center" vertical="center"/>
      <protection locked="0"/>
    </xf>
    <xf numFmtId="4" fontId="19" fillId="0" borderId="959" xfId="7" applyNumberFormat="1" applyFont="1" applyFill="1" applyBorder="1" applyAlignment="1" applyProtection="1">
      <alignment horizontal="center" vertical="center"/>
      <protection locked="0"/>
    </xf>
    <xf numFmtId="4" fontId="19" fillId="0" borderId="959" xfId="7" applyNumberFormat="1" applyFont="1" applyFill="1" applyBorder="1" applyAlignment="1" applyProtection="1">
      <alignment horizontal="left" vertical="center"/>
      <protection locked="0"/>
    </xf>
    <xf numFmtId="4" fontId="20" fillId="0" borderId="960" xfId="7" applyNumberFormat="1" applyFont="1" applyFill="1" applyBorder="1" applyAlignment="1" applyProtection="1">
      <alignment horizontal="center" vertical="center"/>
      <protection locked="0"/>
    </xf>
    <xf numFmtId="4" fontId="19" fillId="0" borderId="960" xfId="7" applyNumberFormat="1" applyFont="1" applyFill="1" applyBorder="1" applyAlignment="1" applyProtection="1">
      <alignment horizontal="center" vertical="center"/>
      <protection locked="0"/>
    </xf>
    <xf numFmtId="4" fontId="19" fillId="0" borderId="960" xfId="7" applyNumberFormat="1" applyFont="1" applyFill="1" applyBorder="1" applyAlignment="1" applyProtection="1">
      <alignment horizontal="left" vertical="center"/>
      <protection locked="0"/>
    </xf>
    <xf numFmtId="4" fontId="20" fillId="0" borderId="961" xfId="7" applyNumberFormat="1" applyFont="1" applyFill="1" applyBorder="1" applyAlignment="1" applyProtection="1">
      <alignment horizontal="center" vertical="center"/>
      <protection locked="0"/>
    </xf>
    <xf numFmtId="4" fontId="19" fillId="0" borderId="961" xfId="7" applyNumberFormat="1" applyFont="1" applyFill="1" applyBorder="1" applyAlignment="1" applyProtection="1">
      <alignment horizontal="center" vertical="center"/>
      <protection locked="0"/>
    </xf>
    <xf numFmtId="4" fontId="19" fillId="0" borderId="961" xfId="7" applyNumberFormat="1" applyFont="1" applyFill="1" applyBorder="1" applyAlignment="1" applyProtection="1">
      <alignment horizontal="left" vertical="center"/>
      <protection locked="0"/>
    </xf>
    <xf numFmtId="4" fontId="20" fillId="0" borderId="962" xfId="7" applyNumberFormat="1" applyFont="1" applyFill="1" applyBorder="1" applyAlignment="1" applyProtection="1">
      <alignment horizontal="center" vertical="center"/>
      <protection locked="0"/>
    </xf>
    <xf numFmtId="4" fontId="19" fillId="0" borderId="962" xfId="7" applyNumberFormat="1" applyFont="1" applyFill="1" applyBorder="1" applyAlignment="1" applyProtection="1">
      <alignment horizontal="center" vertical="center"/>
      <protection locked="0"/>
    </xf>
    <xf numFmtId="4" fontId="19" fillId="0" borderId="962" xfId="7" applyNumberFormat="1" applyFont="1" applyFill="1" applyBorder="1" applyAlignment="1" applyProtection="1">
      <alignment horizontal="left" vertical="center"/>
      <protection locked="0"/>
    </xf>
    <xf numFmtId="4" fontId="20" fillId="0" borderId="963" xfId="7" applyNumberFormat="1" applyFont="1" applyFill="1" applyBorder="1" applyAlignment="1" applyProtection="1">
      <alignment horizontal="center" vertical="center"/>
      <protection locked="0"/>
    </xf>
    <xf numFmtId="4" fontId="19" fillId="0" borderId="963" xfId="7" applyNumberFormat="1" applyFont="1" applyFill="1" applyBorder="1" applyAlignment="1" applyProtection="1">
      <alignment horizontal="center" vertical="center"/>
      <protection locked="0"/>
    </xf>
    <xf numFmtId="4" fontId="19" fillId="0" borderId="963" xfId="7" applyNumberFormat="1" applyFont="1" applyFill="1" applyBorder="1" applyAlignment="1" applyProtection="1">
      <alignment horizontal="left" vertical="center"/>
      <protection locked="0"/>
    </xf>
    <xf numFmtId="4" fontId="20" fillId="0" borderId="964" xfId="7" applyNumberFormat="1" applyFont="1" applyFill="1" applyBorder="1" applyAlignment="1" applyProtection="1">
      <alignment horizontal="center" vertical="center"/>
      <protection locked="0"/>
    </xf>
    <xf numFmtId="4" fontId="19" fillId="0" borderId="964" xfId="7" applyNumberFormat="1" applyFont="1" applyFill="1" applyBorder="1" applyAlignment="1" applyProtection="1">
      <alignment horizontal="center" vertical="center"/>
      <protection locked="0"/>
    </xf>
    <xf numFmtId="4" fontId="19" fillId="0" borderId="964" xfId="7" applyNumberFormat="1" applyFont="1" applyFill="1" applyBorder="1" applyAlignment="1" applyProtection="1">
      <alignment horizontal="left" vertical="center"/>
      <protection locked="0"/>
    </xf>
    <xf numFmtId="4" fontId="20" fillId="0" borderId="965" xfId="7" applyNumberFormat="1" applyFont="1" applyFill="1" applyBorder="1" applyAlignment="1" applyProtection="1">
      <alignment horizontal="center" vertical="center"/>
      <protection locked="0"/>
    </xf>
    <xf numFmtId="4" fontId="19" fillId="0" borderId="965" xfId="7" applyNumberFormat="1" applyFont="1" applyFill="1" applyBorder="1" applyAlignment="1" applyProtection="1">
      <alignment horizontal="center" vertical="center"/>
      <protection locked="0"/>
    </xf>
    <xf numFmtId="4" fontId="19" fillId="0" borderId="965" xfId="7" applyNumberFormat="1" applyFont="1" applyFill="1" applyBorder="1" applyAlignment="1" applyProtection="1">
      <alignment horizontal="left" vertical="center"/>
      <protection locked="0"/>
    </xf>
    <xf numFmtId="4" fontId="20" fillId="0" borderId="966" xfId="7" applyNumberFormat="1" applyFont="1" applyFill="1" applyBorder="1" applyAlignment="1" applyProtection="1">
      <alignment horizontal="center" vertical="center"/>
      <protection locked="0"/>
    </xf>
    <xf numFmtId="4" fontId="19" fillId="0" borderId="966" xfId="7" applyNumberFormat="1" applyFont="1" applyFill="1" applyBorder="1" applyAlignment="1" applyProtection="1">
      <alignment horizontal="center" vertical="center"/>
      <protection locked="0"/>
    </xf>
    <xf numFmtId="4" fontId="19" fillId="0" borderId="966" xfId="7" applyNumberFormat="1" applyFont="1" applyFill="1" applyBorder="1" applyAlignment="1" applyProtection="1">
      <alignment horizontal="left" vertical="center"/>
      <protection locked="0"/>
    </xf>
    <xf numFmtId="4" fontId="20" fillId="0" borderId="967" xfId="7" applyNumberFormat="1" applyFont="1" applyFill="1" applyBorder="1" applyAlignment="1" applyProtection="1">
      <alignment horizontal="center" vertical="center"/>
      <protection locked="0"/>
    </xf>
    <xf numFmtId="4" fontId="19" fillId="0" borderId="967" xfId="7" applyNumberFormat="1" applyFont="1" applyFill="1" applyBorder="1" applyAlignment="1" applyProtection="1">
      <alignment horizontal="center" vertical="center"/>
      <protection locked="0"/>
    </xf>
    <xf numFmtId="4" fontId="19" fillId="0" borderId="967" xfId="7" applyNumberFormat="1" applyFont="1" applyFill="1" applyBorder="1" applyAlignment="1" applyProtection="1">
      <alignment horizontal="left" vertical="center"/>
      <protection locked="0"/>
    </xf>
    <xf numFmtId="4" fontId="20" fillId="0" borderId="968" xfId="7" applyNumberFormat="1" applyFont="1" applyFill="1" applyBorder="1" applyAlignment="1" applyProtection="1">
      <alignment horizontal="center" vertical="center"/>
      <protection locked="0"/>
    </xf>
    <xf numFmtId="4" fontId="19" fillId="0" borderId="968" xfId="7" applyNumberFormat="1" applyFont="1" applyFill="1" applyBorder="1" applyAlignment="1" applyProtection="1">
      <alignment horizontal="center" vertical="center"/>
      <protection locked="0"/>
    </xf>
    <xf numFmtId="4" fontId="19" fillId="0" borderId="968" xfId="7" applyNumberFormat="1" applyFont="1" applyFill="1" applyBorder="1" applyAlignment="1" applyProtection="1">
      <alignment horizontal="left" vertical="center"/>
      <protection locked="0"/>
    </xf>
    <xf numFmtId="4" fontId="20" fillId="0" borderId="969" xfId="7" applyNumberFormat="1" applyFont="1" applyFill="1" applyBorder="1" applyAlignment="1" applyProtection="1">
      <alignment horizontal="center" vertical="center"/>
      <protection locked="0"/>
    </xf>
    <xf numFmtId="4" fontId="19" fillId="0" borderId="969" xfId="7" applyNumberFormat="1" applyFont="1" applyFill="1" applyBorder="1" applyAlignment="1" applyProtection="1">
      <alignment horizontal="center" vertical="center"/>
      <protection locked="0"/>
    </xf>
    <xf numFmtId="4" fontId="19" fillId="0" borderId="969" xfId="7" applyNumberFormat="1" applyFont="1" applyFill="1" applyBorder="1" applyAlignment="1" applyProtection="1">
      <alignment horizontal="left" vertical="center"/>
      <protection locked="0"/>
    </xf>
    <xf numFmtId="4" fontId="20" fillId="0" borderId="970" xfId="7" applyNumberFormat="1" applyFont="1" applyFill="1" applyBorder="1" applyAlignment="1" applyProtection="1">
      <alignment horizontal="center" vertical="center"/>
      <protection locked="0"/>
    </xf>
    <xf numFmtId="4" fontId="19" fillId="0" borderId="970" xfId="7" applyNumberFormat="1" applyFont="1" applyFill="1" applyBorder="1" applyAlignment="1" applyProtection="1">
      <alignment horizontal="center" vertical="center"/>
      <protection locked="0"/>
    </xf>
    <xf numFmtId="4" fontId="19" fillId="0" borderId="970" xfId="7" applyNumberFormat="1" applyFont="1" applyFill="1" applyBorder="1" applyAlignment="1" applyProtection="1">
      <alignment horizontal="left" vertical="center"/>
      <protection locked="0"/>
    </xf>
    <xf numFmtId="4" fontId="20" fillId="0" borderId="971" xfId="7" applyNumberFormat="1" applyFont="1" applyFill="1" applyBorder="1" applyAlignment="1" applyProtection="1">
      <alignment horizontal="center" vertical="center"/>
      <protection locked="0"/>
    </xf>
    <xf numFmtId="4" fontId="19" fillId="0" borderId="971" xfId="7" applyNumberFormat="1" applyFont="1" applyFill="1" applyBorder="1" applyAlignment="1" applyProtection="1">
      <alignment horizontal="center" vertical="center"/>
      <protection locked="0"/>
    </xf>
    <xf numFmtId="4" fontId="19" fillId="0" borderId="971" xfId="7" applyNumberFormat="1" applyFont="1" applyFill="1" applyBorder="1" applyAlignment="1" applyProtection="1">
      <alignment horizontal="left" vertical="center"/>
      <protection locked="0"/>
    </xf>
    <xf numFmtId="4" fontId="20" fillId="0" borderId="972" xfId="7" applyNumberFormat="1" applyFont="1" applyFill="1" applyBorder="1" applyAlignment="1" applyProtection="1">
      <alignment horizontal="center" vertical="center"/>
      <protection locked="0"/>
    </xf>
    <xf numFmtId="4" fontId="19" fillId="0" borderId="972" xfId="7" applyNumberFormat="1" applyFont="1" applyFill="1" applyBorder="1" applyAlignment="1" applyProtection="1">
      <alignment horizontal="center" vertical="center"/>
      <protection locked="0"/>
    </xf>
    <xf numFmtId="4" fontId="19" fillId="0" borderId="972" xfId="7" applyNumberFormat="1" applyFont="1" applyFill="1" applyBorder="1" applyAlignment="1" applyProtection="1">
      <alignment horizontal="left" vertical="center"/>
      <protection locked="0"/>
    </xf>
    <xf numFmtId="4" fontId="20" fillId="0" borderId="973" xfId="7" applyNumberFormat="1" applyFont="1" applyFill="1" applyBorder="1" applyAlignment="1" applyProtection="1">
      <alignment horizontal="center" vertical="center"/>
      <protection locked="0"/>
    </xf>
    <xf numFmtId="4" fontId="19" fillId="0" borderId="973" xfId="7" applyNumberFormat="1" applyFont="1" applyFill="1" applyBorder="1" applyAlignment="1" applyProtection="1">
      <alignment horizontal="center" vertical="center"/>
      <protection locked="0"/>
    </xf>
    <xf numFmtId="4" fontId="19" fillId="0" borderId="973" xfId="7" applyNumberFormat="1" applyFont="1" applyFill="1" applyBorder="1" applyAlignment="1" applyProtection="1">
      <alignment horizontal="left" vertical="center"/>
      <protection locked="0"/>
    </xf>
    <xf numFmtId="4" fontId="20" fillId="0" borderId="974" xfId="7" applyNumberFormat="1" applyFont="1" applyFill="1" applyBorder="1" applyAlignment="1" applyProtection="1">
      <alignment horizontal="center" vertical="center"/>
      <protection locked="0"/>
    </xf>
    <xf numFmtId="4" fontId="19" fillId="0" borderId="974" xfId="7" applyNumberFormat="1" applyFont="1" applyFill="1" applyBorder="1" applyAlignment="1" applyProtection="1">
      <alignment horizontal="center" vertical="center"/>
      <protection locked="0"/>
    </xf>
    <xf numFmtId="4" fontId="19" fillId="0" borderId="974" xfId="7" applyNumberFormat="1" applyFont="1" applyFill="1" applyBorder="1" applyAlignment="1" applyProtection="1">
      <alignment horizontal="left" vertical="center"/>
      <protection locked="0"/>
    </xf>
    <xf numFmtId="4" fontId="19" fillId="0" borderId="975" xfId="7" applyNumberFormat="1" applyFont="1" applyFill="1" applyBorder="1" applyAlignment="1" applyProtection="1">
      <alignment horizontal="center" vertical="center"/>
      <protection locked="0"/>
    </xf>
    <xf numFmtId="4" fontId="19" fillId="0" borderId="976" xfId="7" applyNumberFormat="1" applyFont="1" applyFill="1" applyBorder="1" applyAlignment="1" applyProtection="1">
      <alignment horizontal="center" vertical="center"/>
      <protection locked="0"/>
    </xf>
    <xf numFmtId="4" fontId="20" fillId="0" borderId="977" xfId="7" applyNumberFormat="1" applyFont="1" applyFill="1" applyBorder="1" applyAlignment="1" applyProtection="1">
      <alignment horizontal="center" vertical="center"/>
      <protection locked="0"/>
    </xf>
    <xf numFmtId="4" fontId="19" fillId="0" borderId="977" xfId="7" applyNumberFormat="1" applyFont="1" applyFill="1" applyBorder="1" applyAlignment="1" applyProtection="1">
      <alignment horizontal="center" vertical="center"/>
      <protection locked="0"/>
    </xf>
    <xf numFmtId="4" fontId="19" fillId="0" borderId="977" xfId="7" applyNumberFormat="1" applyFont="1" applyFill="1" applyBorder="1" applyAlignment="1" applyProtection="1">
      <alignment horizontal="left" vertical="center"/>
      <protection locked="0"/>
    </xf>
    <xf numFmtId="4" fontId="19" fillId="0" borderId="978" xfId="7" applyNumberFormat="1" applyFont="1" applyFill="1" applyBorder="1" applyAlignment="1" applyProtection="1">
      <alignment horizontal="right" vertical="center"/>
      <protection locked="0"/>
    </xf>
    <xf numFmtId="4" fontId="20" fillId="0" borderId="979" xfId="7" applyNumberFormat="1" applyFont="1" applyFill="1" applyBorder="1" applyAlignment="1" applyProtection="1">
      <alignment horizontal="center" vertical="center"/>
      <protection locked="0"/>
    </xf>
    <xf numFmtId="4" fontId="19" fillId="0" borderId="979" xfId="7" applyNumberFormat="1" applyFont="1" applyFill="1" applyBorder="1" applyAlignment="1" applyProtection="1">
      <alignment horizontal="center" vertical="center"/>
      <protection locked="0"/>
    </xf>
    <xf numFmtId="4" fontId="19" fillId="0" borderId="979" xfId="7" applyNumberFormat="1" applyFont="1" applyFill="1" applyBorder="1" applyAlignment="1" applyProtection="1">
      <alignment horizontal="left" vertical="center"/>
      <protection locked="0"/>
    </xf>
    <xf numFmtId="4" fontId="8" fillId="0" borderId="979" xfId="7" applyNumberFormat="1" applyFont="1" applyFill="1" applyBorder="1" applyAlignment="1" applyProtection="1">
      <alignment horizontal="center" vertical="center"/>
      <protection locked="0"/>
    </xf>
    <xf numFmtId="4" fontId="19" fillId="0" borderId="980" xfId="7" applyNumberFormat="1" applyFont="1" applyFill="1" applyBorder="1" applyAlignment="1" applyProtection="1">
      <alignment horizontal="center" vertical="center"/>
      <protection locked="0"/>
    </xf>
    <xf numFmtId="4" fontId="19" fillId="0" borderId="981" xfId="7" applyNumberFormat="1" applyFont="1" applyFill="1" applyBorder="1" applyAlignment="1" applyProtection="1">
      <alignment horizontal="center" vertical="center"/>
      <protection locked="0"/>
    </xf>
    <xf numFmtId="4" fontId="20" fillId="0" borderId="982" xfId="7" applyNumberFormat="1" applyFont="1" applyFill="1" applyBorder="1" applyAlignment="1" applyProtection="1">
      <alignment horizontal="center" vertical="center"/>
      <protection locked="0"/>
    </xf>
    <xf numFmtId="4" fontId="19" fillId="0" borderId="982" xfId="7" applyNumberFormat="1" applyFont="1" applyFill="1" applyBorder="1" applyAlignment="1" applyProtection="1">
      <alignment horizontal="center" vertical="center"/>
      <protection locked="0"/>
    </xf>
    <xf numFmtId="4" fontId="19" fillId="0" borderId="982" xfId="7" applyNumberFormat="1" applyFont="1" applyFill="1" applyBorder="1" applyAlignment="1" applyProtection="1">
      <alignment horizontal="left" vertical="center"/>
      <protection locked="0"/>
    </xf>
    <xf numFmtId="4" fontId="20" fillId="0" borderId="983" xfId="7" applyNumberFormat="1" applyFont="1" applyFill="1" applyBorder="1" applyAlignment="1" applyProtection="1">
      <alignment horizontal="center" vertical="center"/>
      <protection locked="0"/>
    </xf>
    <xf numFmtId="4" fontId="19" fillId="0" borderId="983" xfId="7" applyNumberFormat="1" applyFont="1" applyFill="1" applyBorder="1" applyAlignment="1" applyProtection="1">
      <alignment horizontal="center" vertical="center"/>
      <protection locked="0"/>
    </xf>
    <xf numFmtId="4" fontId="19" fillId="0" borderId="983" xfId="7" applyNumberFormat="1" applyFont="1" applyFill="1" applyBorder="1" applyAlignment="1" applyProtection="1">
      <alignment horizontal="left" vertical="center"/>
      <protection locked="0"/>
    </xf>
    <xf numFmtId="4" fontId="19" fillId="0" borderId="985" xfId="7" applyNumberFormat="1" applyFont="1" applyFill="1" applyBorder="1" applyAlignment="1" applyProtection="1">
      <alignment horizontal="center" vertical="center"/>
      <protection locked="0"/>
    </xf>
    <xf numFmtId="4" fontId="19" fillId="0" borderId="986" xfId="7" applyNumberFormat="1" applyFont="1" applyFill="1" applyBorder="1" applyAlignment="1" applyProtection="1">
      <alignment horizontal="center" vertical="center"/>
      <protection locked="0"/>
    </xf>
    <xf numFmtId="4" fontId="20" fillId="0" borderId="987" xfId="7" applyNumberFormat="1" applyFont="1" applyFill="1" applyBorder="1" applyAlignment="1" applyProtection="1">
      <alignment horizontal="center" vertical="center"/>
      <protection locked="0"/>
    </xf>
    <xf numFmtId="4" fontId="19" fillId="0" borderId="987" xfId="7" applyNumberFormat="1" applyFont="1" applyFill="1" applyBorder="1" applyAlignment="1" applyProtection="1">
      <alignment horizontal="center" vertical="center"/>
      <protection locked="0"/>
    </xf>
    <xf numFmtId="4" fontId="19" fillId="0" borderId="987" xfId="7" applyNumberFormat="1" applyFont="1" applyFill="1" applyBorder="1" applyAlignment="1" applyProtection="1">
      <alignment horizontal="left" vertical="center"/>
      <protection locked="0"/>
    </xf>
    <xf numFmtId="4" fontId="19" fillId="0" borderId="989" xfId="7" applyNumberFormat="1" applyFont="1" applyFill="1" applyBorder="1" applyAlignment="1" applyProtection="1">
      <alignment horizontal="center" vertical="center"/>
      <protection locked="0"/>
    </xf>
    <xf numFmtId="4" fontId="19" fillId="0" borderId="990" xfId="7" applyNumberFormat="1" applyFont="1" applyFill="1" applyBorder="1" applyAlignment="1" applyProtection="1">
      <alignment horizontal="center" vertical="center"/>
      <protection locked="0"/>
    </xf>
    <xf numFmtId="4" fontId="19" fillId="0" borderId="991" xfId="7" applyNumberFormat="1" applyFont="1" applyFill="1" applyBorder="1" applyAlignment="1" applyProtection="1">
      <alignment horizontal="center" vertical="center"/>
      <protection locked="0"/>
    </xf>
    <xf numFmtId="4" fontId="19" fillId="0" borderId="992" xfId="7" applyNumberFormat="1" applyFont="1" applyFill="1" applyBorder="1" applyAlignment="1" applyProtection="1">
      <alignment horizontal="center" vertical="center"/>
      <protection locked="0"/>
    </xf>
    <xf numFmtId="4" fontId="19" fillId="0" borderId="993" xfId="7" applyNumberFormat="1" applyFont="1" applyFill="1" applyBorder="1" applyAlignment="1" applyProtection="1">
      <alignment horizontal="center" vertical="center"/>
      <protection locked="0"/>
    </xf>
    <xf numFmtId="4" fontId="19" fillId="0" borderId="994" xfId="7" applyNumberFormat="1" applyFont="1" applyFill="1" applyBorder="1" applyAlignment="1" applyProtection="1">
      <alignment horizontal="center" vertical="center"/>
      <protection locked="0"/>
    </xf>
    <xf numFmtId="4" fontId="19" fillId="0" borderId="995" xfId="7" applyNumberFormat="1" applyFont="1" applyFill="1" applyBorder="1" applyAlignment="1" applyProtection="1">
      <alignment horizontal="center" vertical="center"/>
      <protection locked="0"/>
    </xf>
    <xf numFmtId="4" fontId="19" fillId="0" borderId="996" xfId="7" applyNumberFormat="1" applyFont="1" applyFill="1" applyBorder="1" applyAlignment="1" applyProtection="1">
      <alignment horizontal="center" vertical="center"/>
      <protection locked="0"/>
    </xf>
    <xf numFmtId="4" fontId="19" fillId="0" borderId="997" xfId="7" applyNumberFormat="1" applyFont="1" applyFill="1" applyBorder="1" applyAlignment="1" applyProtection="1">
      <alignment horizontal="center" vertical="center"/>
      <protection locked="0"/>
    </xf>
    <xf numFmtId="4" fontId="19" fillId="0" borderId="998" xfId="7" applyNumberFormat="1" applyFont="1" applyFill="1" applyBorder="1" applyAlignment="1" applyProtection="1">
      <alignment horizontal="center" vertical="center"/>
      <protection locked="0"/>
    </xf>
    <xf numFmtId="4" fontId="19" fillId="0" borderId="999" xfId="7" applyNumberFormat="1" applyFont="1" applyFill="1" applyBorder="1" applyAlignment="1" applyProtection="1">
      <alignment horizontal="center" vertical="center"/>
      <protection locked="0"/>
    </xf>
    <xf numFmtId="4" fontId="19" fillId="0" borderId="1000" xfId="7" applyNumberFormat="1" applyFont="1" applyFill="1" applyBorder="1" applyAlignment="1" applyProtection="1">
      <alignment horizontal="center" vertical="center"/>
      <protection locked="0"/>
    </xf>
    <xf numFmtId="4" fontId="20" fillId="0" borderId="1001" xfId="7" applyNumberFormat="1" applyFont="1" applyFill="1" applyBorder="1" applyAlignment="1" applyProtection="1">
      <alignment horizontal="center" vertical="center"/>
      <protection locked="0"/>
    </xf>
    <xf numFmtId="4" fontId="19" fillId="0" borderId="1001" xfId="7" applyNumberFormat="1" applyFont="1" applyFill="1" applyBorder="1" applyAlignment="1" applyProtection="1">
      <alignment horizontal="center" vertical="center"/>
      <protection locked="0"/>
    </xf>
    <xf numFmtId="4" fontId="19" fillId="0" borderId="1001" xfId="7" applyNumberFormat="1" applyFont="1" applyFill="1" applyBorder="1" applyAlignment="1" applyProtection="1">
      <alignment horizontal="left" vertical="center"/>
      <protection locked="0"/>
    </xf>
    <xf numFmtId="4" fontId="20" fillId="0" borderId="1002" xfId="7" applyNumberFormat="1" applyFont="1" applyFill="1" applyBorder="1" applyAlignment="1" applyProtection="1">
      <alignment horizontal="center" vertical="center"/>
      <protection locked="0"/>
    </xf>
    <xf numFmtId="4" fontId="19" fillId="0" borderId="1002" xfId="7" applyNumberFormat="1" applyFont="1" applyFill="1" applyBorder="1" applyAlignment="1" applyProtection="1">
      <alignment horizontal="center" vertical="center"/>
      <protection locked="0"/>
    </xf>
    <xf numFmtId="4" fontId="19" fillId="0" borderId="1002" xfId="7" applyNumberFormat="1" applyFont="1" applyFill="1" applyBorder="1" applyAlignment="1" applyProtection="1">
      <alignment horizontal="left" vertical="center"/>
      <protection locked="0"/>
    </xf>
    <xf numFmtId="4" fontId="20" fillId="0" borderId="1003" xfId="7" applyNumberFormat="1" applyFont="1" applyFill="1" applyBorder="1" applyAlignment="1" applyProtection="1">
      <alignment horizontal="center" vertical="center"/>
      <protection locked="0"/>
    </xf>
    <xf numFmtId="4" fontId="19" fillId="0" borderId="1003" xfId="7" applyNumberFormat="1" applyFont="1" applyFill="1" applyBorder="1" applyAlignment="1" applyProtection="1">
      <alignment horizontal="center" vertical="center"/>
      <protection locked="0"/>
    </xf>
    <xf numFmtId="4" fontId="19" fillId="0" borderId="1003" xfId="7" applyNumberFormat="1" applyFont="1" applyFill="1" applyBorder="1" applyAlignment="1" applyProtection="1">
      <alignment horizontal="left" vertical="center"/>
      <protection locked="0"/>
    </xf>
    <xf numFmtId="4" fontId="20" fillId="0" borderId="1004" xfId="7" applyNumberFormat="1" applyFont="1" applyFill="1" applyBorder="1" applyAlignment="1" applyProtection="1">
      <alignment horizontal="center" vertical="center"/>
      <protection locked="0"/>
    </xf>
    <xf numFmtId="4" fontId="19" fillId="0" borderId="1004" xfId="7" applyNumberFormat="1" applyFont="1" applyFill="1" applyBorder="1" applyAlignment="1" applyProtection="1">
      <alignment horizontal="center" vertical="center"/>
      <protection locked="0"/>
    </xf>
    <xf numFmtId="4" fontId="19" fillId="0" borderId="1004" xfId="7" applyNumberFormat="1" applyFont="1" applyFill="1" applyBorder="1" applyAlignment="1" applyProtection="1">
      <alignment horizontal="left" vertical="center"/>
      <protection locked="0"/>
    </xf>
    <xf numFmtId="4" fontId="20" fillId="0" borderId="1005" xfId="7" applyNumberFormat="1" applyFont="1" applyFill="1" applyBorder="1" applyAlignment="1" applyProtection="1">
      <alignment horizontal="center" vertical="center"/>
      <protection locked="0"/>
    </xf>
    <xf numFmtId="4" fontId="19" fillId="0" borderId="1005" xfId="7" applyNumberFormat="1" applyFont="1" applyFill="1" applyBorder="1" applyAlignment="1" applyProtection="1">
      <alignment horizontal="center" vertical="center"/>
      <protection locked="0"/>
    </xf>
    <xf numFmtId="4" fontId="19" fillId="0" borderId="1005" xfId="7" applyNumberFormat="1" applyFont="1" applyFill="1" applyBorder="1" applyAlignment="1" applyProtection="1">
      <alignment horizontal="left" vertical="center"/>
      <protection locked="0"/>
    </xf>
    <xf numFmtId="4" fontId="20" fillId="0" borderId="1006" xfId="7" applyNumberFormat="1" applyFont="1" applyFill="1" applyBorder="1" applyAlignment="1" applyProtection="1">
      <alignment horizontal="center" vertical="center"/>
      <protection locked="0"/>
    </xf>
    <xf numFmtId="4" fontId="19" fillId="0" borderId="1006" xfId="7" applyNumberFormat="1" applyFont="1" applyFill="1" applyBorder="1" applyAlignment="1" applyProtection="1">
      <alignment horizontal="center" vertical="center"/>
      <protection locked="0"/>
    </xf>
    <xf numFmtId="4" fontId="19" fillId="0" borderId="1006" xfId="7" applyNumberFormat="1" applyFont="1" applyFill="1" applyBorder="1" applyAlignment="1" applyProtection="1">
      <alignment horizontal="left" vertical="center"/>
      <protection locked="0"/>
    </xf>
    <xf numFmtId="4" fontId="20" fillId="0" borderId="1007" xfId="7" applyNumberFormat="1" applyFont="1" applyFill="1" applyBorder="1" applyAlignment="1" applyProtection="1">
      <alignment horizontal="center" vertical="center"/>
      <protection locked="0"/>
    </xf>
    <xf numFmtId="4" fontId="19" fillId="0" borderId="1007" xfId="7" applyNumberFormat="1" applyFont="1" applyFill="1" applyBorder="1" applyAlignment="1" applyProtection="1">
      <alignment horizontal="center" vertical="center"/>
      <protection locked="0"/>
    </xf>
    <xf numFmtId="4" fontId="19" fillId="0" borderId="1007" xfId="7" applyNumberFormat="1" applyFont="1" applyFill="1" applyBorder="1" applyAlignment="1" applyProtection="1">
      <alignment horizontal="left" vertical="center"/>
      <protection locked="0"/>
    </xf>
    <xf numFmtId="4" fontId="20" fillId="0" borderId="1008" xfId="7" applyNumberFormat="1" applyFont="1" applyFill="1" applyBorder="1" applyAlignment="1" applyProtection="1">
      <alignment horizontal="center" vertical="center"/>
      <protection locked="0"/>
    </xf>
    <xf numFmtId="4" fontId="19" fillId="0" borderId="1008" xfId="7" applyNumberFormat="1" applyFont="1" applyFill="1" applyBorder="1" applyAlignment="1" applyProtection="1">
      <alignment horizontal="center" vertical="center"/>
      <protection locked="0"/>
    </xf>
    <xf numFmtId="4" fontId="19" fillId="0" borderId="1008" xfId="7" applyNumberFormat="1" applyFont="1" applyFill="1" applyBorder="1" applyAlignment="1" applyProtection="1">
      <alignment horizontal="left" vertical="center"/>
      <protection locked="0"/>
    </xf>
    <xf numFmtId="4" fontId="20" fillId="0" borderId="1009" xfId="7" applyNumberFormat="1" applyFont="1" applyFill="1" applyBorder="1" applyAlignment="1" applyProtection="1">
      <alignment horizontal="center" vertical="center"/>
      <protection locked="0"/>
    </xf>
    <xf numFmtId="4" fontId="19" fillId="0" borderId="1009" xfId="7" applyNumberFormat="1" applyFont="1" applyFill="1" applyBorder="1" applyAlignment="1" applyProtection="1">
      <alignment horizontal="center" vertical="center"/>
      <protection locked="0"/>
    </xf>
    <xf numFmtId="4" fontId="19" fillId="0" borderId="1009" xfId="7" applyNumberFormat="1" applyFont="1" applyFill="1" applyBorder="1" applyAlignment="1" applyProtection="1">
      <alignment horizontal="left" vertical="center"/>
      <protection locked="0"/>
    </xf>
    <xf numFmtId="4" fontId="20" fillId="0" borderId="1010" xfId="7" applyNumberFormat="1" applyFont="1" applyFill="1" applyBorder="1" applyAlignment="1" applyProtection="1">
      <alignment horizontal="center" vertical="center"/>
      <protection locked="0"/>
    </xf>
    <xf numFmtId="4" fontId="19" fillId="0" borderId="1010" xfId="7" applyNumberFormat="1" applyFont="1" applyFill="1" applyBorder="1" applyAlignment="1" applyProtection="1">
      <alignment horizontal="center" vertical="center"/>
      <protection locked="0"/>
    </xf>
    <xf numFmtId="4" fontId="19" fillId="0" borderId="1010" xfId="7" applyNumberFormat="1" applyFont="1" applyFill="1" applyBorder="1" applyAlignment="1" applyProtection="1">
      <alignment horizontal="left" vertical="center"/>
      <protection locked="0"/>
    </xf>
    <xf numFmtId="4" fontId="20" fillId="0" borderId="1011" xfId="7" applyNumberFormat="1" applyFont="1" applyFill="1" applyBorder="1" applyAlignment="1" applyProtection="1">
      <alignment horizontal="center" vertical="center"/>
      <protection locked="0"/>
    </xf>
    <xf numFmtId="4" fontId="19" fillId="0" borderId="1011" xfId="7" applyNumberFormat="1" applyFont="1" applyFill="1" applyBorder="1" applyAlignment="1" applyProtection="1">
      <alignment horizontal="center" vertical="center"/>
      <protection locked="0"/>
    </xf>
    <xf numFmtId="4" fontId="19" fillId="0" borderId="1011" xfId="7" applyNumberFormat="1" applyFont="1" applyFill="1" applyBorder="1" applyAlignment="1" applyProtection="1">
      <alignment horizontal="left" vertical="center"/>
      <protection locked="0"/>
    </xf>
    <xf numFmtId="4" fontId="19" fillId="0" borderId="1012" xfId="7" applyNumberFormat="1" applyFont="1" applyFill="1" applyBorder="1" applyAlignment="1" applyProtection="1">
      <alignment horizontal="center" vertical="center"/>
      <protection locked="0"/>
    </xf>
    <xf numFmtId="4" fontId="19" fillId="0" borderId="1013" xfId="7" applyNumberFormat="1" applyFont="1" applyFill="1" applyBorder="1" applyAlignment="1" applyProtection="1">
      <alignment horizontal="center" vertical="center"/>
      <protection locked="0"/>
    </xf>
    <xf numFmtId="4" fontId="20" fillId="0" borderId="1014" xfId="7" applyNumberFormat="1" applyFont="1" applyFill="1" applyBorder="1" applyAlignment="1" applyProtection="1">
      <alignment horizontal="center" vertical="center"/>
      <protection locked="0"/>
    </xf>
    <xf numFmtId="4" fontId="19" fillId="0" borderId="1014" xfId="7" applyNumberFormat="1" applyFont="1" applyFill="1" applyBorder="1" applyAlignment="1" applyProtection="1">
      <alignment horizontal="center" vertical="center"/>
      <protection locked="0"/>
    </xf>
    <xf numFmtId="4" fontId="19" fillId="0" borderId="1014" xfId="7" applyNumberFormat="1" applyFont="1" applyFill="1" applyBorder="1" applyAlignment="1" applyProtection="1">
      <alignment horizontal="left" vertical="center"/>
      <protection locked="0"/>
    </xf>
    <xf numFmtId="4" fontId="20" fillId="0" borderId="1015" xfId="7" applyNumberFormat="1" applyFont="1" applyFill="1" applyBorder="1" applyAlignment="1" applyProtection="1">
      <alignment horizontal="center" vertical="center"/>
      <protection locked="0"/>
    </xf>
    <xf numFmtId="4" fontId="19" fillId="0" borderId="1015" xfId="7" applyNumberFormat="1" applyFont="1" applyFill="1" applyBorder="1" applyAlignment="1" applyProtection="1">
      <alignment horizontal="center" vertical="center"/>
      <protection locked="0"/>
    </xf>
    <xf numFmtId="4" fontId="19" fillId="0" borderId="1015" xfId="7" applyNumberFormat="1" applyFont="1" applyFill="1" applyBorder="1" applyAlignment="1" applyProtection="1">
      <alignment horizontal="left" vertical="center"/>
      <protection locked="0"/>
    </xf>
    <xf numFmtId="4" fontId="20" fillId="0" borderId="1016" xfId="7" applyNumberFormat="1" applyFont="1" applyFill="1" applyBorder="1" applyAlignment="1" applyProtection="1">
      <alignment horizontal="center" vertical="center"/>
      <protection locked="0"/>
    </xf>
    <xf numFmtId="4" fontId="19" fillId="0" borderId="1016" xfId="7" applyNumberFormat="1" applyFont="1" applyFill="1" applyBorder="1" applyAlignment="1" applyProtection="1">
      <alignment horizontal="center" vertical="center"/>
      <protection locked="0"/>
    </xf>
    <xf numFmtId="4" fontId="19" fillId="0" borderId="1016" xfId="7" applyNumberFormat="1" applyFont="1" applyFill="1" applyBorder="1" applyAlignment="1" applyProtection="1">
      <alignment horizontal="left" vertical="center"/>
      <protection locked="0"/>
    </xf>
    <xf numFmtId="4" fontId="20" fillId="0" borderId="1017" xfId="7" applyNumberFormat="1" applyFont="1" applyFill="1" applyBorder="1" applyAlignment="1" applyProtection="1">
      <alignment horizontal="center" vertical="center"/>
      <protection locked="0"/>
    </xf>
    <xf numFmtId="4" fontId="19" fillId="0" borderId="1017" xfId="7" applyNumberFormat="1" applyFont="1" applyFill="1" applyBorder="1" applyAlignment="1" applyProtection="1">
      <alignment horizontal="center" vertical="center"/>
      <protection locked="0"/>
    </xf>
    <xf numFmtId="4" fontId="19" fillId="0" borderId="1017" xfId="7" applyNumberFormat="1" applyFont="1" applyFill="1" applyBorder="1" applyAlignment="1" applyProtection="1">
      <alignment horizontal="left" vertical="center"/>
      <protection locked="0"/>
    </xf>
    <xf numFmtId="4" fontId="20" fillId="0" borderId="1018" xfId="7" applyNumberFormat="1" applyFont="1" applyFill="1" applyBorder="1" applyAlignment="1" applyProtection="1">
      <alignment horizontal="center" vertical="center"/>
      <protection locked="0"/>
    </xf>
    <xf numFmtId="4" fontId="19" fillId="0" borderId="1018" xfId="7" applyNumberFormat="1" applyFont="1" applyFill="1" applyBorder="1" applyAlignment="1" applyProtection="1">
      <alignment horizontal="center" vertical="center"/>
      <protection locked="0"/>
    </xf>
    <xf numFmtId="4" fontId="19" fillId="0" borderId="1018" xfId="7" applyNumberFormat="1" applyFont="1" applyFill="1" applyBorder="1" applyAlignment="1" applyProtection="1">
      <alignment horizontal="left" vertical="center"/>
      <protection locked="0"/>
    </xf>
    <xf numFmtId="4" fontId="20" fillId="0" borderId="1019" xfId="7" applyNumberFormat="1" applyFont="1" applyFill="1" applyBorder="1" applyAlignment="1" applyProtection="1">
      <alignment horizontal="center" vertical="center"/>
      <protection locked="0"/>
    </xf>
    <xf numFmtId="4" fontId="19" fillId="0" borderId="1019" xfId="7" applyNumberFormat="1" applyFont="1" applyFill="1" applyBorder="1" applyAlignment="1" applyProtection="1">
      <alignment horizontal="center" vertical="center"/>
      <protection locked="0"/>
    </xf>
    <xf numFmtId="4" fontId="19" fillId="0" borderId="1019" xfId="7" applyNumberFormat="1" applyFont="1" applyFill="1" applyBorder="1" applyAlignment="1" applyProtection="1">
      <alignment horizontal="left" vertical="center"/>
      <protection locked="0"/>
    </xf>
    <xf numFmtId="4" fontId="20" fillId="0" borderId="1020" xfId="7" applyNumberFormat="1" applyFont="1" applyFill="1" applyBorder="1" applyAlignment="1" applyProtection="1">
      <alignment horizontal="center" vertical="center"/>
      <protection locked="0"/>
    </xf>
    <xf numFmtId="4" fontId="19" fillId="0" borderId="1020" xfId="7" applyNumberFormat="1" applyFont="1" applyFill="1" applyBorder="1" applyAlignment="1" applyProtection="1">
      <alignment horizontal="center" vertical="center"/>
      <protection locked="0"/>
    </xf>
    <xf numFmtId="4" fontId="19" fillId="0" borderId="1020" xfId="7" applyNumberFormat="1" applyFont="1" applyFill="1" applyBorder="1" applyAlignment="1" applyProtection="1">
      <alignment horizontal="left" vertical="center"/>
      <protection locked="0"/>
    </xf>
    <xf numFmtId="4" fontId="20" fillId="0" borderId="1021" xfId="7" applyNumberFormat="1" applyFont="1" applyFill="1" applyBorder="1" applyAlignment="1" applyProtection="1">
      <alignment horizontal="center" vertical="center"/>
      <protection locked="0"/>
    </xf>
    <xf numFmtId="4" fontId="19" fillId="0" borderId="1021" xfId="7" applyNumberFormat="1" applyFont="1" applyFill="1" applyBorder="1" applyAlignment="1" applyProtection="1">
      <alignment horizontal="center" vertical="center"/>
      <protection locked="0"/>
    </xf>
    <xf numFmtId="4" fontId="19" fillId="0" borderId="1021" xfId="7" applyNumberFormat="1" applyFont="1" applyFill="1" applyBorder="1" applyAlignment="1" applyProtection="1">
      <alignment horizontal="left" vertical="center"/>
      <protection locked="0"/>
    </xf>
    <xf numFmtId="4" fontId="20" fillId="0" borderId="1022" xfId="7" applyNumberFormat="1" applyFont="1" applyFill="1" applyBorder="1" applyAlignment="1" applyProtection="1">
      <alignment horizontal="center" vertical="center"/>
      <protection locked="0"/>
    </xf>
    <xf numFmtId="4" fontId="19" fillId="0" borderId="1022" xfId="7" applyNumberFormat="1" applyFont="1" applyFill="1" applyBorder="1" applyAlignment="1" applyProtection="1">
      <alignment horizontal="center" vertical="center"/>
      <protection locked="0"/>
    </xf>
    <xf numFmtId="4" fontId="19" fillId="0" borderId="1022" xfId="7" applyNumberFormat="1" applyFont="1" applyFill="1" applyBorder="1" applyAlignment="1" applyProtection="1">
      <alignment horizontal="left" vertical="center"/>
      <protection locked="0"/>
    </xf>
    <xf numFmtId="4" fontId="20" fillId="0" borderId="1023" xfId="7" applyNumberFormat="1" applyFont="1" applyFill="1" applyBorder="1" applyAlignment="1" applyProtection="1">
      <alignment horizontal="center" vertical="center"/>
      <protection locked="0"/>
    </xf>
    <xf numFmtId="4" fontId="19" fillId="0" borderId="1023" xfId="7" applyNumberFormat="1" applyFont="1" applyFill="1" applyBorder="1" applyAlignment="1" applyProtection="1">
      <alignment horizontal="center" vertical="center"/>
      <protection locked="0"/>
    </xf>
    <xf numFmtId="4" fontId="19" fillId="0" borderId="1023" xfId="7" applyNumberFormat="1" applyFont="1" applyFill="1" applyBorder="1" applyAlignment="1" applyProtection="1">
      <alignment horizontal="left" vertical="center"/>
      <protection locked="0"/>
    </xf>
    <xf numFmtId="4" fontId="20" fillId="0" borderId="1024" xfId="7" applyNumberFormat="1" applyFont="1" applyFill="1" applyBorder="1" applyAlignment="1" applyProtection="1">
      <alignment horizontal="center" vertical="center"/>
      <protection locked="0"/>
    </xf>
    <xf numFmtId="4" fontId="19" fillId="0" borderId="1024" xfId="7" applyNumberFormat="1" applyFont="1" applyFill="1" applyBorder="1" applyAlignment="1" applyProtection="1">
      <alignment horizontal="center" vertical="center"/>
      <protection locked="0"/>
    </xf>
    <xf numFmtId="4" fontId="19" fillId="0" borderId="1024" xfId="7" applyNumberFormat="1" applyFont="1" applyFill="1" applyBorder="1" applyAlignment="1" applyProtection="1">
      <alignment horizontal="left" vertical="center"/>
      <protection locked="0"/>
    </xf>
    <xf numFmtId="4" fontId="21" fillId="0" borderId="1024" xfId="7" applyNumberFormat="1" applyFont="1" applyFill="1" applyBorder="1" applyAlignment="1" applyProtection="1">
      <alignment horizontal="center" vertical="center"/>
      <protection locked="0"/>
    </xf>
    <xf numFmtId="4" fontId="22" fillId="0" borderId="1025" xfId="7" applyNumberFormat="1" applyFont="1" applyFill="1" applyBorder="1" applyAlignment="1" applyProtection="1">
      <alignment horizontal="center" vertical="center"/>
      <protection locked="0"/>
    </xf>
    <xf numFmtId="4" fontId="22" fillId="0" borderId="1024" xfId="7" applyNumberFormat="1" applyFont="1" applyFill="1" applyBorder="1" applyAlignment="1" applyProtection="1">
      <alignment horizontal="center" vertical="center"/>
      <protection locked="0"/>
    </xf>
    <xf numFmtId="4" fontId="22" fillId="0" borderId="1026" xfId="7" applyNumberFormat="1" applyFont="1" applyFill="1" applyBorder="1" applyAlignment="1" applyProtection="1">
      <alignment horizontal="center" vertical="center"/>
      <protection locked="0"/>
    </xf>
    <xf numFmtId="4" fontId="22" fillId="0" borderId="1024" xfId="7" applyNumberFormat="1" applyFont="1" applyFill="1" applyBorder="1" applyAlignment="1" applyProtection="1">
      <alignment horizontal="left" vertical="center"/>
      <protection locked="0"/>
    </xf>
    <xf numFmtId="4" fontId="20" fillId="0" borderId="1027" xfId="7" applyNumberFormat="1" applyFont="1" applyFill="1" applyBorder="1" applyAlignment="1" applyProtection="1">
      <alignment horizontal="center" vertical="center"/>
      <protection locked="0"/>
    </xf>
    <xf numFmtId="4" fontId="19" fillId="0" borderId="1027" xfId="7" applyNumberFormat="1" applyFont="1" applyFill="1" applyBorder="1" applyAlignment="1" applyProtection="1">
      <alignment horizontal="center" vertical="center"/>
      <protection locked="0"/>
    </xf>
    <xf numFmtId="4" fontId="19" fillId="0" borderId="1026" xfId="7" applyNumberFormat="1" applyFont="1" applyFill="1" applyBorder="1" applyAlignment="1" applyProtection="1">
      <alignment horizontal="center" vertical="center"/>
      <protection locked="0"/>
    </xf>
    <xf numFmtId="4" fontId="19" fillId="0" borderId="1027" xfId="7" applyNumberFormat="1" applyFont="1" applyFill="1" applyBorder="1" applyAlignment="1" applyProtection="1">
      <alignment horizontal="left" vertical="center"/>
      <protection locked="0"/>
    </xf>
    <xf numFmtId="4" fontId="20" fillId="0" borderId="1028" xfId="7" applyNumberFormat="1" applyFont="1" applyFill="1" applyBorder="1" applyAlignment="1" applyProtection="1">
      <alignment horizontal="center" vertical="center"/>
      <protection locked="0"/>
    </xf>
    <xf numFmtId="4" fontId="19" fillId="0" borderId="1028" xfId="7" applyNumberFormat="1" applyFont="1" applyFill="1" applyBorder="1" applyAlignment="1" applyProtection="1">
      <alignment horizontal="center" vertical="center"/>
      <protection locked="0"/>
    </xf>
    <xf numFmtId="4" fontId="19" fillId="0" borderId="1028" xfId="7" applyNumberFormat="1" applyFont="1" applyFill="1" applyBorder="1" applyAlignment="1" applyProtection="1">
      <alignment horizontal="left" vertical="center"/>
      <protection locked="0"/>
    </xf>
    <xf numFmtId="4" fontId="20" fillId="0" borderId="1029" xfId="7" applyNumberFormat="1" applyFont="1" applyFill="1" applyBorder="1" applyAlignment="1" applyProtection="1">
      <alignment horizontal="center" vertical="center"/>
      <protection locked="0"/>
    </xf>
    <xf numFmtId="4" fontId="19" fillId="0" borderId="1029" xfId="7" applyNumberFormat="1" applyFont="1" applyFill="1" applyBorder="1" applyAlignment="1" applyProtection="1">
      <alignment horizontal="center" vertical="center"/>
      <protection locked="0"/>
    </xf>
    <xf numFmtId="4" fontId="19" fillId="0" borderId="1029" xfId="7" applyNumberFormat="1" applyFont="1" applyFill="1" applyBorder="1" applyAlignment="1" applyProtection="1">
      <alignment horizontal="left" vertical="center"/>
      <protection locked="0"/>
    </xf>
    <xf numFmtId="4" fontId="20" fillId="0" borderId="1030" xfId="7" applyNumberFormat="1" applyFont="1" applyFill="1" applyBorder="1" applyAlignment="1" applyProtection="1">
      <alignment horizontal="center" vertical="center"/>
      <protection locked="0"/>
    </xf>
    <xf numFmtId="4" fontId="19" fillId="0" borderId="1030" xfId="7" applyNumberFormat="1" applyFont="1" applyFill="1" applyBorder="1" applyAlignment="1" applyProtection="1">
      <alignment horizontal="center" vertical="center"/>
      <protection locked="0"/>
    </xf>
    <xf numFmtId="4" fontId="19" fillId="0" borderId="1030" xfId="7" applyNumberFormat="1" applyFont="1" applyFill="1" applyBorder="1" applyAlignment="1" applyProtection="1">
      <alignment horizontal="left" vertical="center"/>
      <protection locked="0"/>
    </xf>
    <xf numFmtId="4" fontId="20" fillId="0" borderId="1031" xfId="7" applyNumberFormat="1" applyFont="1" applyFill="1" applyBorder="1" applyAlignment="1" applyProtection="1">
      <alignment horizontal="center" vertical="center"/>
      <protection locked="0"/>
    </xf>
    <xf numFmtId="4" fontId="19" fillId="0" borderId="1031" xfId="7" applyNumberFormat="1" applyFont="1" applyFill="1" applyBorder="1" applyAlignment="1" applyProtection="1">
      <alignment horizontal="center" vertical="center"/>
      <protection locked="0"/>
    </xf>
    <xf numFmtId="4" fontId="19" fillId="0" borderId="1031" xfId="7" applyNumberFormat="1" applyFont="1" applyFill="1" applyBorder="1" applyAlignment="1" applyProtection="1">
      <alignment horizontal="left" vertical="center"/>
      <protection locked="0"/>
    </xf>
    <xf numFmtId="4" fontId="20" fillId="0" borderId="1032" xfId="7" applyNumberFormat="1" applyFont="1" applyFill="1" applyBorder="1" applyAlignment="1" applyProtection="1">
      <alignment horizontal="center" vertical="center"/>
      <protection locked="0"/>
    </xf>
    <xf numFmtId="4" fontId="19" fillId="0" borderId="1032" xfId="7" applyNumberFormat="1" applyFont="1" applyFill="1" applyBorder="1" applyAlignment="1" applyProtection="1">
      <alignment horizontal="center" vertical="center"/>
      <protection locked="0"/>
    </xf>
    <xf numFmtId="4" fontId="19" fillId="0" borderId="1032" xfId="7" applyNumberFormat="1" applyFont="1" applyFill="1" applyBorder="1" applyAlignment="1" applyProtection="1">
      <alignment horizontal="left" vertical="center"/>
      <protection locked="0"/>
    </xf>
    <xf numFmtId="4" fontId="20" fillId="0" borderId="1033" xfId="7" applyNumberFormat="1" applyFont="1" applyFill="1" applyBorder="1" applyAlignment="1" applyProtection="1">
      <alignment horizontal="center" vertical="center"/>
      <protection locked="0"/>
    </xf>
    <xf numFmtId="4" fontId="19" fillId="0" borderId="1033" xfId="7" applyNumberFormat="1" applyFont="1" applyFill="1" applyBorder="1" applyAlignment="1" applyProtection="1">
      <alignment horizontal="center" vertical="center"/>
      <protection locked="0"/>
    </xf>
    <xf numFmtId="4" fontId="19" fillId="0" borderId="1033" xfId="7" applyNumberFormat="1" applyFont="1" applyFill="1" applyBorder="1" applyAlignment="1" applyProtection="1">
      <alignment horizontal="left" vertical="center"/>
      <protection locked="0"/>
    </xf>
    <xf numFmtId="4" fontId="20" fillId="0" borderId="1034" xfId="7" applyNumberFormat="1" applyFont="1" applyFill="1" applyBorder="1" applyAlignment="1" applyProtection="1">
      <alignment horizontal="center" vertical="center"/>
      <protection locked="0"/>
    </xf>
    <xf numFmtId="4" fontId="19" fillId="0" borderId="1034" xfId="7" applyNumberFormat="1" applyFont="1" applyFill="1" applyBorder="1" applyAlignment="1" applyProtection="1">
      <alignment horizontal="center" vertical="center"/>
      <protection locked="0"/>
    </xf>
    <xf numFmtId="4" fontId="19" fillId="0" borderId="1034" xfId="7" applyNumberFormat="1" applyFont="1" applyFill="1" applyBorder="1" applyAlignment="1" applyProtection="1">
      <alignment horizontal="left" vertical="center"/>
      <protection locked="0"/>
    </xf>
    <xf numFmtId="4" fontId="20" fillId="0" borderId="1035" xfId="7" applyNumberFormat="1" applyFont="1" applyFill="1" applyBorder="1" applyAlignment="1" applyProtection="1">
      <alignment horizontal="center" vertical="center"/>
      <protection locked="0"/>
    </xf>
    <xf numFmtId="4" fontId="19" fillId="0" borderId="1035" xfId="7" applyNumberFormat="1" applyFont="1" applyFill="1" applyBorder="1" applyAlignment="1" applyProtection="1">
      <alignment horizontal="center" vertical="center"/>
      <protection locked="0"/>
    </xf>
    <xf numFmtId="4" fontId="19" fillId="0" borderId="1035" xfId="7" applyNumberFormat="1" applyFont="1" applyFill="1" applyBorder="1" applyAlignment="1" applyProtection="1">
      <alignment horizontal="left" vertical="center"/>
      <protection locked="0"/>
    </xf>
    <xf numFmtId="4" fontId="20" fillId="0" borderId="1036" xfId="7" applyNumberFormat="1" applyFont="1" applyFill="1" applyBorder="1" applyAlignment="1" applyProtection="1">
      <alignment horizontal="center" vertical="center"/>
      <protection locked="0"/>
    </xf>
    <xf numFmtId="4" fontId="19" fillId="0" borderId="1036" xfId="7" applyNumberFormat="1" applyFont="1" applyFill="1" applyBorder="1" applyAlignment="1" applyProtection="1">
      <alignment horizontal="center" vertical="center"/>
      <protection locked="0"/>
    </xf>
    <xf numFmtId="4" fontId="19" fillId="0" borderId="1036" xfId="7" applyNumberFormat="1" applyFont="1" applyFill="1" applyBorder="1" applyAlignment="1" applyProtection="1">
      <alignment horizontal="left" vertical="center"/>
      <protection locked="0"/>
    </xf>
    <xf numFmtId="4" fontId="20" fillId="0" borderId="1037" xfId="7" applyNumberFormat="1" applyFont="1" applyFill="1" applyBorder="1" applyAlignment="1" applyProtection="1">
      <alignment horizontal="center" vertical="center"/>
      <protection locked="0"/>
    </xf>
    <xf numFmtId="4" fontId="19" fillId="0" borderId="1037" xfId="7" applyNumberFormat="1" applyFont="1" applyFill="1" applyBorder="1" applyAlignment="1" applyProtection="1">
      <alignment horizontal="center" vertical="center"/>
      <protection locked="0"/>
    </xf>
    <xf numFmtId="4" fontId="19" fillId="0" borderId="1037" xfId="7" applyNumberFormat="1" applyFont="1" applyFill="1" applyBorder="1" applyAlignment="1" applyProtection="1">
      <alignment horizontal="left" vertical="center"/>
      <protection locked="0"/>
    </xf>
    <xf numFmtId="4" fontId="20" fillId="0" borderId="1038" xfId="7" applyNumberFormat="1" applyFont="1" applyFill="1" applyBorder="1" applyAlignment="1" applyProtection="1">
      <alignment horizontal="center" vertical="center"/>
      <protection locked="0"/>
    </xf>
    <xf numFmtId="4" fontId="19" fillId="0" borderId="1038" xfId="7" applyNumberFormat="1" applyFont="1" applyFill="1" applyBorder="1" applyAlignment="1" applyProtection="1">
      <alignment horizontal="center" vertical="center"/>
      <protection locked="0"/>
    </xf>
    <xf numFmtId="4" fontId="19" fillId="0" borderId="1038" xfId="7" applyNumberFormat="1" applyFont="1" applyFill="1" applyBorder="1" applyAlignment="1" applyProtection="1">
      <alignment horizontal="left" vertical="center"/>
      <protection locked="0"/>
    </xf>
    <xf numFmtId="4" fontId="20" fillId="0" borderId="1039" xfId="7" applyNumberFormat="1" applyFont="1" applyFill="1" applyBorder="1" applyAlignment="1" applyProtection="1">
      <alignment horizontal="center" vertical="center"/>
      <protection locked="0"/>
    </xf>
    <xf numFmtId="4" fontId="19" fillId="0" borderId="1039" xfId="7" applyNumberFormat="1" applyFont="1" applyFill="1" applyBorder="1" applyAlignment="1" applyProtection="1">
      <alignment horizontal="center" vertical="center"/>
      <protection locked="0"/>
    </xf>
    <xf numFmtId="4" fontId="19" fillId="0" borderId="1039" xfId="7" applyNumberFormat="1" applyFont="1" applyFill="1" applyBorder="1" applyAlignment="1" applyProtection="1">
      <alignment horizontal="left" vertical="center"/>
      <protection locked="0"/>
    </xf>
    <xf numFmtId="4" fontId="20" fillId="0" borderId="1040" xfId="7" applyNumberFormat="1" applyFont="1" applyFill="1" applyBorder="1" applyAlignment="1" applyProtection="1">
      <alignment horizontal="center" vertical="center"/>
      <protection locked="0"/>
    </xf>
    <xf numFmtId="4" fontId="19" fillId="0" borderId="1040" xfId="7" applyNumberFormat="1" applyFont="1" applyFill="1" applyBorder="1" applyAlignment="1" applyProtection="1">
      <alignment horizontal="center" vertical="center"/>
      <protection locked="0"/>
    </xf>
    <xf numFmtId="4" fontId="19" fillId="0" borderId="1040" xfId="7" applyNumberFormat="1" applyFont="1" applyFill="1" applyBorder="1" applyAlignment="1" applyProtection="1">
      <alignment horizontal="left" vertical="center"/>
      <protection locked="0"/>
    </xf>
    <xf numFmtId="4" fontId="20" fillId="0" borderId="1041" xfId="7" applyNumberFormat="1" applyFont="1" applyFill="1" applyBorder="1" applyAlignment="1" applyProtection="1">
      <alignment horizontal="center" vertical="center"/>
      <protection locked="0"/>
    </xf>
    <xf numFmtId="4" fontId="19" fillId="0" borderId="1041" xfId="7" applyNumberFormat="1" applyFont="1" applyFill="1" applyBorder="1" applyAlignment="1" applyProtection="1">
      <alignment horizontal="center" vertical="center"/>
      <protection locked="0"/>
    </xf>
    <xf numFmtId="4" fontId="19" fillId="0" borderId="1041" xfId="7" applyNumberFormat="1" applyFont="1" applyFill="1" applyBorder="1" applyAlignment="1" applyProtection="1">
      <alignment horizontal="left" vertical="center"/>
      <protection locked="0"/>
    </xf>
    <xf numFmtId="4" fontId="20" fillId="0" borderId="1042" xfId="7" applyNumberFormat="1" applyFont="1" applyFill="1" applyBorder="1" applyAlignment="1" applyProtection="1">
      <alignment horizontal="center" vertical="center"/>
      <protection locked="0"/>
    </xf>
    <xf numFmtId="4" fontId="19" fillId="0" borderId="1042" xfId="7" applyNumberFormat="1" applyFont="1" applyFill="1" applyBorder="1" applyAlignment="1" applyProtection="1">
      <alignment horizontal="center" vertical="center"/>
      <protection locked="0"/>
    </xf>
    <xf numFmtId="4" fontId="19" fillId="0" borderId="1042" xfId="7" applyNumberFormat="1" applyFont="1" applyFill="1" applyBorder="1" applyAlignment="1" applyProtection="1">
      <alignment horizontal="left" vertical="center"/>
      <protection locked="0"/>
    </xf>
    <xf numFmtId="4" fontId="20" fillId="0" borderId="1043" xfId="7" applyNumberFormat="1" applyFont="1" applyFill="1" applyBorder="1" applyAlignment="1" applyProtection="1">
      <alignment horizontal="center" vertical="center"/>
      <protection locked="0"/>
    </xf>
    <xf numFmtId="4" fontId="19" fillId="0" borderId="1043" xfId="7" applyNumberFormat="1" applyFont="1" applyFill="1" applyBorder="1" applyAlignment="1" applyProtection="1">
      <alignment horizontal="center" vertical="center"/>
      <protection locked="0"/>
    </xf>
    <xf numFmtId="4" fontId="19" fillId="0" borderId="1043" xfId="7" applyNumberFormat="1" applyFont="1" applyFill="1" applyBorder="1" applyAlignment="1" applyProtection="1">
      <alignment horizontal="left" vertical="center"/>
      <protection locked="0"/>
    </xf>
    <xf numFmtId="4" fontId="20" fillId="0" borderId="1044" xfId="7" applyNumberFormat="1" applyFont="1" applyFill="1" applyBorder="1" applyAlignment="1" applyProtection="1">
      <alignment horizontal="center" vertical="center"/>
      <protection locked="0"/>
    </xf>
    <xf numFmtId="4" fontId="19" fillId="0" borderId="1044" xfId="7" applyNumberFormat="1" applyFont="1" applyFill="1" applyBorder="1" applyAlignment="1" applyProtection="1">
      <alignment horizontal="center" vertical="center"/>
      <protection locked="0"/>
    </xf>
    <xf numFmtId="4" fontId="19" fillId="0" borderId="1044" xfId="7" applyNumberFormat="1" applyFont="1" applyFill="1" applyBorder="1" applyAlignment="1" applyProtection="1">
      <alignment horizontal="left" vertical="center"/>
      <protection locked="0"/>
    </xf>
    <xf numFmtId="4" fontId="20" fillId="0" borderId="1045" xfId="7" applyNumberFormat="1" applyFont="1" applyFill="1" applyBorder="1" applyAlignment="1" applyProtection="1">
      <alignment horizontal="center" vertical="center"/>
      <protection locked="0"/>
    </xf>
    <xf numFmtId="4" fontId="19" fillId="0" borderId="1045" xfId="7" applyNumberFormat="1" applyFont="1" applyFill="1" applyBorder="1" applyAlignment="1" applyProtection="1">
      <alignment horizontal="center" vertical="center"/>
      <protection locked="0"/>
    </xf>
    <xf numFmtId="4" fontId="19" fillId="0" borderId="1045" xfId="7" applyNumberFormat="1" applyFont="1" applyFill="1" applyBorder="1" applyAlignment="1" applyProtection="1">
      <alignment horizontal="left" vertical="center"/>
      <protection locked="0"/>
    </xf>
    <xf numFmtId="4" fontId="20" fillId="0" borderId="1046" xfId="7" applyNumberFormat="1" applyFont="1" applyFill="1" applyBorder="1" applyAlignment="1" applyProtection="1">
      <alignment horizontal="center" vertical="center"/>
      <protection locked="0"/>
    </xf>
    <xf numFmtId="4" fontId="19" fillId="0" borderId="1046" xfId="7" applyNumberFormat="1" applyFont="1" applyFill="1" applyBorder="1" applyAlignment="1" applyProtection="1">
      <alignment horizontal="center" vertical="center"/>
      <protection locked="0"/>
    </xf>
    <xf numFmtId="4" fontId="19" fillId="0" borderId="1046" xfId="7" applyNumberFormat="1" applyFont="1" applyFill="1" applyBorder="1" applyAlignment="1" applyProtection="1">
      <alignment horizontal="left" vertical="center"/>
      <protection locked="0"/>
    </xf>
    <xf numFmtId="4" fontId="20" fillId="0" borderId="1047" xfId="7" applyNumberFormat="1" applyFont="1" applyFill="1" applyBorder="1" applyAlignment="1" applyProtection="1">
      <alignment horizontal="center" vertical="center"/>
      <protection locked="0"/>
    </xf>
    <xf numFmtId="4" fontId="19" fillId="0" borderId="1047" xfId="7" applyNumberFormat="1" applyFont="1" applyFill="1" applyBorder="1" applyAlignment="1" applyProtection="1">
      <alignment horizontal="center" vertical="center"/>
      <protection locked="0"/>
    </xf>
    <xf numFmtId="4" fontId="19" fillId="0" borderId="1047" xfId="7" applyNumberFormat="1" applyFont="1" applyFill="1" applyBorder="1" applyAlignment="1" applyProtection="1">
      <alignment horizontal="left" vertical="center"/>
      <protection locked="0"/>
    </xf>
    <xf numFmtId="4" fontId="20" fillId="0" borderId="1048" xfId="7" applyNumberFormat="1" applyFont="1" applyFill="1" applyBorder="1" applyAlignment="1" applyProtection="1">
      <alignment horizontal="center" vertical="center"/>
      <protection locked="0"/>
    </xf>
    <xf numFmtId="4" fontId="19" fillId="0" borderId="1048" xfId="7" applyNumberFormat="1" applyFont="1" applyFill="1" applyBorder="1" applyAlignment="1" applyProtection="1">
      <alignment horizontal="center" vertical="center"/>
      <protection locked="0"/>
    </xf>
    <xf numFmtId="4" fontId="19" fillId="0" borderId="1048" xfId="7" applyNumberFormat="1" applyFont="1" applyFill="1" applyBorder="1" applyAlignment="1" applyProtection="1">
      <alignment horizontal="left" vertical="center"/>
      <protection locked="0"/>
    </xf>
    <xf numFmtId="4" fontId="20" fillId="0" borderId="1049" xfId="7" applyNumberFormat="1" applyFont="1" applyFill="1" applyBorder="1" applyAlignment="1" applyProtection="1">
      <alignment horizontal="center" vertical="center"/>
      <protection locked="0"/>
    </xf>
    <xf numFmtId="4" fontId="19" fillId="0" borderId="1049" xfId="7" applyNumberFormat="1" applyFont="1" applyFill="1" applyBorder="1" applyAlignment="1" applyProtection="1">
      <alignment horizontal="center" vertical="center"/>
      <protection locked="0"/>
    </xf>
    <xf numFmtId="4" fontId="19" fillId="0" borderId="1049" xfId="7" applyNumberFormat="1" applyFont="1" applyFill="1" applyBorder="1" applyAlignment="1" applyProtection="1">
      <alignment horizontal="left" vertical="center"/>
      <protection locked="0"/>
    </xf>
    <xf numFmtId="4" fontId="20" fillId="0" borderId="1050" xfId="7" applyNumberFormat="1" applyFont="1" applyFill="1" applyBorder="1" applyAlignment="1" applyProtection="1">
      <alignment horizontal="center" vertical="center"/>
      <protection locked="0"/>
    </xf>
    <xf numFmtId="4" fontId="19" fillId="0" borderId="1050" xfId="7" applyNumberFormat="1" applyFont="1" applyFill="1" applyBorder="1" applyAlignment="1" applyProtection="1">
      <alignment horizontal="center" vertical="center"/>
      <protection locked="0"/>
    </xf>
    <xf numFmtId="4" fontId="19" fillId="0" borderId="1050" xfId="7" applyNumberFormat="1" applyFont="1" applyFill="1" applyBorder="1" applyAlignment="1" applyProtection="1">
      <alignment horizontal="left" vertical="center"/>
      <protection locked="0"/>
    </xf>
    <xf numFmtId="4" fontId="20" fillId="0" borderId="1051" xfId="7" applyNumberFormat="1" applyFont="1" applyFill="1" applyBorder="1" applyAlignment="1" applyProtection="1">
      <alignment horizontal="center" vertical="center"/>
      <protection locked="0"/>
    </xf>
    <xf numFmtId="4" fontId="19" fillId="0" borderId="1051" xfId="7" applyNumberFormat="1" applyFont="1" applyFill="1" applyBorder="1" applyAlignment="1" applyProtection="1">
      <alignment horizontal="center" vertical="center"/>
      <protection locked="0"/>
    </xf>
    <xf numFmtId="4" fontId="19" fillId="0" borderId="1051" xfId="7" applyNumberFormat="1" applyFont="1" applyFill="1" applyBorder="1" applyAlignment="1" applyProtection="1">
      <alignment horizontal="left" vertical="center"/>
      <protection locked="0"/>
    </xf>
    <xf numFmtId="4" fontId="20" fillId="0" borderId="1052" xfId="7" applyNumberFormat="1" applyFont="1" applyFill="1" applyBorder="1" applyAlignment="1" applyProtection="1">
      <alignment horizontal="center" vertical="center"/>
      <protection locked="0"/>
    </xf>
    <xf numFmtId="4" fontId="19" fillId="0" borderId="1052" xfId="7" applyNumberFormat="1" applyFont="1" applyFill="1" applyBorder="1" applyAlignment="1" applyProtection="1">
      <alignment horizontal="center" vertical="center"/>
      <protection locked="0"/>
    </xf>
    <xf numFmtId="4" fontId="19" fillId="0" borderId="1052" xfId="7" applyNumberFormat="1" applyFont="1" applyFill="1" applyBorder="1" applyAlignment="1" applyProtection="1">
      <alignment horizontal="left" vertical="center"/>
      <protection locked="0"/>
    </xf>
    <xf numFmtId="4" fontId="19" fillId="0" borderId="1053" xfId="7" applyNumberFormat="1" applyFont="1" applyFill="1" applyBorder="1" applyAlignment="1" applyProtection="1">
      <alignment horizontal="center" vertical="center"/>
      <protection locked="0"/>
    </xf>
    <xf numFmtId="4" fontId="19" fillId="0" borderId="1054" xfId="7" applyNumberFormat="1" applyFont="1" applyFill="1" applyBorder="1" applyAlignment="1" applyProtection="1">
      <alignment horizontal="center" vertical="center"/>
      <protection locked="0"/>
    </xf>
    <xf numFmtId="4" fontId="20" fillId="0" borderId="1055" xfId="7" applyNumberFormat="1" applyFont="1" applyFill="1" applyBorder="1" applyAlignment="1" applyProtection="1">
      <alignment horizontal="center" vertical="center"/>
      <protection locked="0"/>
    </xf>
    <xf numFmtId="4" fontId="19" fillId="0" borderId="1055" xfId="7" applyNumberFormat="1" applyFont="1" applyFill="1" applyBorder="1" applyAlignment="1" applyProtection="1">
      <alignment horizontal="center" vertical="center"/>
      <protection locked="0"/>
    </xf>
    <xf numFmtId="4" fontId="19" fillId="0" borderId="1055" xfId="7" applyNumberFormat="1" applyFont="1" applyFill="1" applyBorder="1" applyAlignment="1" applyProtection="1">
      <alignment horizontal="left" vertical="center"/>
      <protection locked="0"/>
    </xf>
    <xf numFmtId="4" fontId="20" fillId="0" borderId="1056" xfId="7" applyNumberFormat="1" applyFont="1" applyFill="1" applyBorder="1" applyAlignment="1" applyProtection="1">
      <alignment horizontal="center" vertical="center"/>
      <protection locked="0"/>
    </xf>
    <xf numFmtId="4" fontId="19" fillId="0" borderId="1056" xfId="7" applyNumberFormat="1" applyFont="1" applyFill="1" applyBorder="1" applyAlignment="1" applyProtection="1">
      <alignment horizontal="center" vertical="center"/>
      <protection locked="0"/>
    </xf>
    <xf numFmtId="4" fontId="19" fillId="0" borderId="1056" xfId="7" applyNumberFormat="1" applyFont="1" applyFill="1" applyBorder="1" applyAlignment="1" applyProtection="1">
      <alignment horizontal="left" vertical="center"/>
      <protection locked="0"/>
    </xf>
    <xf numFmtId="4" fontId="20" fillId="0" borderId="1057" xfId="7" applyNumberFormat="1" applyFont="1" applyFill="1" applyBorder="1" applyAlignment="1" applyProtection="1">
      <alignment horizontal="center" vertical="center"/>
      <protection locked="0"/>
    </xf>
    <xf numFmtId="4" fontId="19" fillId="0" borderId="1057" xfId="7" applyNumberFormat="1" applyFont="1" applyFill="1" applyBorder="1" applyAlignment="1" applyProtection="1">
      <alignment horizontal="center" vertical="center"/>
      <protection locked="0"/>
    </xf>
    <xf numFmtId="4" fontId="19" fillId="0" borderId="1057" xfId="7" applyNumberFormat="1" applyFont="1" applyFill="1" applyBorder="1" applyAlignment="1" applyProtection="1">
      <alignment horizontal="left" vertical="center"/>
      <protection locked="0"/>
    </xf>
    <xf numFmtId="4" fontId="20" fillId="0" borderId="1058" xfId="7" applyNumberFormat="1" applyFont="1" applyFill="1" applyBorder="1" applyAlignment="1" applyProtection="1">
      <alignment horizontal="center" vertical="center"/>
      <protection locked="0"/>
    </xf>
    <xf numFmtId="4" fontId="19" fillId="0" borderId="1058" xfId="7" applyNumberFormat="1" applyFont="1" applyFill="1" applyBorder="1" applyAlignment="1" applyProtection="1">
      <alignment horizontal="center" vertical="center"/>
      <protection locked="0"/>
    </xf>
    <xf numFmtId="4" fontId="19" fillId="0" borderId="1058" xfId="7" applyNumberFormat="1" applyFont="1" applyFill="1" applyBorder="1" applyAlignment="1" applyProtection="1">
      <alignment horizontal="left" vertical="center"/>
      <protection locked="0"/>
    </xf>
    <xf numFmtId="4" fontId="20" fillId="0" borderId="1059" xfId="7" applyNumberFormat="1" applyFont="1" applyFill="1" applyBorder="1" applyAlignment="1" applyProtection="1">
      <alignment horizontal="center" vertical="center"/>
      <protection locked="0"/>
    </xf>
    <xf numFmtId="4" fontId="19" fillId="0" borderId="1059" xfId="7" applyNumberFormat="1" applyFont="1" applyFill="1" applyBorder="1" applyAlignment="1" applyProtection="1">
      <alignment horizontal="center" vertical="center"/>
      <protection locked="0"/>
    </xf>
    <xf numFmtId="4" fontId="19" fillId="0" borderId="1059" xfId="7" applyNumberFormat="1" applyFont="1" applyFill="1" applyBorder="1" applyAlignment="1" applyProtection="1">
      <alignment horizontal="left" vertical="center"/>
      <protection locked="0"/>
    </xf>
    <xf numFmtId="4" fontId="20" fillId="0" borderId="1060" xfId="7" applyNumberFormat="1" applyFont="1" applyFill="1" applyBorder="1" applyAlignment="1" applyProtection="1">
      <alignment horizontal="center" vertical="center"/>
      <protection locked="0"/>
    </xf>
    <xf numFmtId="4" fontId="19" fillId="0" borderId="1060" xfId="7" applyNumberFormat="1" applyFont="1" applyFill="1" applyBorder="1" applyAlignment="1" applyProtection="1">
      <alignment horizontal="center" vertical="center"/>
      <protection locked="0"/>
    </xf>
    <xf numFmtId="4" fontId="19" fillId="0" borderId="1060" xfId="7" applyNumberFormat="1" applyFont="1" applyFill="1" applyBorder="1" applyAlignment="1" applyProtection="1">
      <alignment horizontal="left" vertical="center"/>
      <protection locked="0"/>
    </xf>
    <xf numFmtId="4" fontId="20" fillId="0" borderId="1061" xfId="7" applyNumberFormat="1" applyFont="1" applyFill="1" applyBorder="1" applyAlignment="1" applyProtection="1">
      <alignment horizontal="center" vertical="center"/>
      <protection locked="0"/>
    </xf>
    <xf numFmtId="4" fontId="19" fillId="0" borderId="1061" xfId="7" applyNumberFormat="1" applyFont="1" applyFill="1" applyBorder="1" applyAlignment="1" applyProtection="1">
      <alignment horizontal="center" vertical="center"/>
      <protection locked="0"/>
    </xf>
    <xf numFmtId="4" fontId="19" fillId="0" borderId="1061" xfId="7" applyNumberFormat="1" applyFont="1" applyFill="1" applyBorder="1" applyAlignment="1" applyProtection="1">
      <alignment horizontal="left" vertical="center"/>
      <protection locked="0"/>
    </xf>
    <xf numFmtId="4" fontId="20" fillId="0" borderId="1062" xfId="7" applyNumberFormat="1" applyFont="1" applyFill="1" applyBorder="1" applyAlignment="1" applyProtection="1">
      <alignment horizontal="center" vertical="center"/>
      <protection locked="0"/>
    </xf>
    <xf numFmtId="4" fontId="19" fillId="0" borderId="1062" xfId="7" applyNumberFormat="1" applyFont="1" applyFill="1" applyBorder="1" applyAlignment="1" applyProtection="1">
      <alignment horizontal="center" vertical="center"/>
      <protection locked="0"/>
    </xf>
    <xf numFmtId="4" fontId="19" fillId="0" borderId="1062" xfId="7" applyNumberFormat="1" applyFont="1" applyFill="1" applyBorder="1" applyAlignment="1" applyProtection="1">
      <alignment horizontal="left" vertical="center"/>
      <protection locked="0"/>
    </xf>
    <xf numFmtId="4" fontId="20" fillId="0" borderId="1063" xfId="7" applyNumberFormat="1" applyFont="1" applyFill="1" applyBorder="1" applyAlignment="1" applyProtection="1">
      <alignment horizontal="center" vertical="center"/>
      <protection locked="0"/>
    </xf>
    <xf numFmtId="4" fontId="19" fillId="0" borderId="1063" xfId="7" applyNumberFormat="1" applyFont="1" applyFill="1" applyBorder="1" applyAlignment="1" applyProtection="1">
      <alignment horizontal="center" vertical="center"/>
      <protection locked="0"/>
    </xf>
    <xf numFmtId="4" fontId="19" fillId="0" borderId="1063" xfId="7" applyNumberFormat="1" applyFont="1" applyFill="1" applyBorder="1" applyAlignment="1" applyProtection="1">
      <alignment horizontal="left" vertical="center"/>
      <protection locked="0"/>
    </xf>
    <xf numFmtId="4" fontId="20" fillId="0" borderId="1064" xfId="7" applyNumberFormat="1" applyFont="1" applyFill="1" applyBorder="1" applyAlignment="1" applyProtection="1">
      <alignment horizontal="center" vertical="center"/>
      <protection locked="0"/>
    </xf>
    <xf numFmtId="4" fontId="19" fillId="0" borderId="1064" xfId="7" applyNumberFormat="1" applyFont="1" applyFill="1" applyBorder="1" applyAlignment="1" applyProtection="1">
      <alignment horizontal="center" vertical="center"/>
      <protection locked="0"/>
    </xf>
    <xf numFmtId="4" fontId="19" fillId="0" borderId="1064" xfId="7" applyNumberFormat="1" applyFont="1" applyFill="1" applyBorder="1" applyAlignment="1" applyProtection="1">
      <alignment horizontal="left" vertical="center"/>
      <protection locked="0"/>
    </xf>
    <xf numFmtId="4" fontId="20" fillId="0" borderId="1065" xfId="7" applyNumberFormat="1" applyFont="1" applyFill="1" applyBorder="1" applyAlignment="1" applyProtection="1">
      <alignment horizontal="center" vertical="center"/>
      <protection locked="0"/>
    </xf>
    <xf numFmtId="4" fontId="19" fillId="0" borderId="1065" xfId="7" applyNumberFormat="1" applyFont="1" applyFill="1" applyBorder="1" applyAlignment="1" applyProtection="1">
      <alignment horizontal="center" vertical="center"/>
      <protection locked="0"/>
    </xf>
    <xf numFmtId="4" fontId="19" fillId="0" borderId="1065" xfId="7" applyNumberFormat="1" applyFont="1" applyFill="1" applyBorder="1" applyAlignment="1" applyProtection="1">
      <alignment horizontal="left" vertical="center"/>
      <protection locked="0"/>
    </xf>
    <xf numFmtId="4" fontId="20" fillId="0" borderId="1066" xfId="7" applyNumberFormat="1" applyFont="1" applyFill="1" applyBorder="1" applyAlignment="1" applyProtection="1">
      <alignment horizontal="center" vertical="center"/>
      <protection locked="0"/>
    </xf>
    <xf numFmtId="4" fontId="19" fillId="0" borderId="1066" xfId="7" applyNumberFormat="1" applyFont="1" applyFill="1" applyBorder="1" applyAlignment="1" applyProtection="1">
      <alignment horizontal="center" vertical="center"/>
      <protection locked="0"/>
    </xf>
    <xf numFmtId="4" fontId="19" fillId="0" borderId="1066" xfId="7" applyNumberFormat="1" applyFont="1" applyFill="1" applyBorder="1" applyAlignment="1" applyProtection="1">
      <alignment horizontal="left" vertical="center"/>
      <protection locked="0"/>
    </xf>
    <xf numFmtId="49" fontId="19" fillId="0" borderId="140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1067" xfId="7" applyNumberFormat="1" applyFont="1" applyFill="1" applyBorder="1" applyAlignment="1" applyProtection="1">
      <alignment horizontal="center" vertical="center"/>
      <protection locked="0"/>
    </xf>
    <xf numFmtId="4" fontId="19" fillId="0" borderId="1067" xfId="7" applyNumberFormat="1" applyFont="1" applyFill="1" applyBorder="1" applyAlignment="1" applyProtection="1">
      <alignment horizontal="center" vertical="center"/>
      <protection locked="0"/>
    </xf>
    <xf numFmtId="4" fontId="19" fillId="0" borderId="1067" xfId="7" applyNumberFormat="1" applyFont="1" applyFill="1" applyBorder="1" applyAlignment="1" applyProtection="1">
      <alignment horizontal="left" vertical="center"/>
      <protection locked="0"/>
    </xf>
    <xf numFmtId="4" fontId="20" fillId="0" borderId="1068" xfId="7" applyNumberFormat="1" applyFont="1" applyFill="1" applyBorder="1" applyAlignment="1" applyProtection="1">
      <alignment horizontal="center" vertical="center"/>
      <protection locked="0"/>
    </xf>
    <xf numFmtId="4" fontId="19" fillId="0" borderId="1068" xfId="7" applyNumberFormat="1" applyFont="1" applyFill="1" applyBorder="1" applyAlignment="1" applyProtection="1">
      <alignment horizontal="center" vertical="center"/>
      <protection locked="0"/>
    </xf>
    <xf numFmtId="4" fontId="19" fillId="0" borderId="1068" xfId="7" applyNumberFormat="1" applyFont="1" applyFill="1" applyBorder="1" applyAlignment="1" applyProtection="1">
      <alignment horizontal="left" vertical="center"/>
      <protection locked="0"/>
    </xf>
    <xf numFmtId="4" fontId="20" fillId="0" borderId="1069" xfId="7" applyNumberFormat="1" applyFont="1" applyFill="1" applyBorder="1" applyAlignment="1" applyProtection="1">
      <alignment horizontal="center" vertical="center"/>
      <protection locked="0"/>
    </xf>
    <xf numFmtId="4" fontId="19" fillId="0" borderId="1069" xfId="7" applyNumberFormat="1" applyFont="1" applyFill="1" applyBorder="1" applyAlignment="1" applyProtection="1">
      <alignment horizontal="center" vertical="center"/>
      <protection locked="0"/>
    </xf>
    <xf numFmtId="4" fontId="19" fillId="0" borderId="1069" xfId="7" applyNumberFormat="1" applyFont="1" applyFill="1" applyBorder="1" applyAlignment="1" applyProtection="1">
      <alignment horizontal="left" vertical="center"/>
      <protection locked="0"/>
    </xf>
    <xf numFmtId="4" fontId="20" fillId="0" borderId="1070" xfId="7" applyNumberFormat="1" applyFont="1" applyFill="1" applyBorder="1" applyAlignment="1" applyProtection="1">
      <alignment horizontal="center" vertical="center"/>
      <protection locked="0"/>
    </xf>
    <xf numFmtId="4" fontId="19" fillId="0" borderId="1070" xfId="7" applyNumberFormat="1" applyFont="1" applyFill="1" applyBorder="1" applyAlignment="1" applyProtection="1">
      <alignment horizontal="center" vertical="center"/>
      <protection locked="0"/>
    </xf>
    <xf numFmtId="4" fontId="19" fillId="0" borderId="1070" xfId="7" applyNumberFormat="1" applyFont="1" applyFill="1" applyBorder="1" applyAlignment="1" applyProtection="1">
      <alignment horizontal="left" vertical="center"/>
      <protection locked="0"/>
    </xf>
    <xf numFmtId="4" fontId="20" fillId="0" borderId="1071" xfId="7" applyNumberFormat="1" applyFont="1" applyFill="1" applyBorder="1" applyAlignment="1" applyProtection="1">
      <alignment horizontal="center" vertical="center"/>
      <protection locked="0"/>
    </xf>
    <xf numFmtId="4" fontId="19" fillId="0" borderId="1071" xfId="7" applyNumberFormat="1" applyFont="1" applyFill="1" applyBorder="1" applyAlignment="1" applyProtection="1">
      <alignment horizontal="center" vertical="center"/>
      <protection locked="0"/>
    </xf>
    <xf numFmtId="4" fontId="19" fillId="0" borderId="1071" xfId="7" applyNumberFormat="1" applyFont="1" applyFill="1" applyBorder="1" applyAlignment="1" applyProtection="1">
      <alignment horizontal="left" vertical="center"/>
      <protection locked="0"/>
    </xf>
    <xf numFmtId="4" fontId="20" fillId="0" borderId="1072" xfId="7" applyNumberFormat="1" applyFont="1" applyFill="1" applyBorder="1" applyAlignment="1" applyProtection="1">
      <alignment horizontal="center" vertical="center"/>
      <protection locked="0"/>
    </xf>
    <xf numFmtId="4" fontId="19" fillId="0" borderId="1072" xfId="7" applyNumberFormat="1" applyFont="1" applyFill="1" applyBorder="1" applyAlignment="1" applyProtection="1">
      <alignment horizontal="center" vertical="center"/>
      <protection locked="0"/>
    </xf>
    <xf numFmtId="4" fontId="19" fillId="0" borderId="1072" xfId="7" applyNumberFormat="1" applyFont="1" applyFill="1" applyBorder="1" applyAlignment="1" applyProtection="1">
      <alignment horizontal="left" vertical="center"/>
      <protection locked="0"/>
    </xf>
    <xf numFmtId="4" fontId="20" fillId="0" borderId="1073" xfId="7" applyNumberFormat="1" applyFont="1" applyFill="1" applyBorder="1" applyAlignment="1" applyProtection="1">
      <alignment horizontal="center" vertical="center"/>
      <protection locked="0"/>
    </xf>
    <xf numFmtId="4" fontId="19" fillId="0" borderId="1073" xfId="7" applyNumberFormat="1" applyFont="1" applyFill="1" applyBorder="1" applyAlignment="1" applyProtection="1">
      <alignment horizontal="center" vertical="center"/>
      <protection locked="0"/>
    </xf>
    <xf numFmtId="4" fontId="19" fillId="0" borderId="1073" xfId="7" applyNumberFormat="1" applyFont="1" applyFill="1" applyBorder="1" applyAlignment="1" applyProtection="1">
      <alignment horizontal="left" vertical="center"/>
      <protection locked="0"/>
    </xf>
    <xf numFmtId="4" fontId="20" fillId="0" borderId="1074" xfId="7" applyNumberFormat="1" applyFont="1" applyFill="1" applyBorder="1" applyAlignment="1" applyProtection="1">
      <alignment horizontal="center" vertical="center"/>
      <protection locked="0"/>
    </xf>
    <xf numFmtId="4" fontId="19" fillId="0" borderId="1074" xfId="7" applyNumberFormat="1" applyFont="1" applyFill="1" applyBorder="1" applyAlignment="1" applyProtection="1">
      <alignment horizontal="center" vertical="center"/>
      <protection locked="0"/>
    </xf>
    <xf numFmtId="4" fontId="19" fillId="0" borderId="1074" xfId="7" applyNumberFormat="1" applyFont="1" applyFill="1" applyBorder="1" applyAlignment="1" applyProtection="1">
      <alignment horizontal="left" vertical="center"/>
      <protection locked="0"/>
    </xf>
    <xf numFmtId="4" fontId="20" fillId="0" borderId="1075" xfId="7" applyNumberFormat="1" applyFont="1" applyFill="1" applyBorder="1" applyAlignment="1" applyProtection="1">
      <alignment horizontal="center" vertical="center"/>
      <protection locked="0"/>
    </xf>
    <xf numFmtId="4" fontId="19" fillId="0" borderId="1075" xfId="7" applyNumberFormat="1" applyFont="1" applyFill="1" applyBorder="1" applyAlignment="1" applyProtection="1">
      <alignment horizontal="center" vertical="center"/>
      <protection locked="0"/>
    </xf>
    <xf numFmtId="4" fontId="19" fillId="0" borderId="1075" xfId="7" applyNumberFormat="1" applyFont="1" applyFill="1" applyBorder="1" applyAlignment="1" applyProtection="1">
      <alignment horizontal="left" vertical="center"/>
      <protection locked="0"/>
    </xf>
    <xf numFmtId="4" fontId="20" fillId="0" borderId="1076" xfId="7" applyNumberFormat="1" applyFont="1" applyFill="1" applyBorder="1" applyAlignment="1" applyProtection="1">
      <alignment horizontal="center" vertical="center"/>
      <protection locked="0"/>
    </xf>
    <xf numFmtId="4" fontId="19" fillId="0" borderId="1076" xfId="7" applyNumberFormat="1" applyFont="1" applyFill="1" applyBorder="1" applyAlignment="1" applyProtection="1">
      <alignment horizontal="center" vertical="center"/>
      <protection locked="0"/>
    </xf>
    <xf numFmtId="4" fontId="19" fillId="0" borderId="1076" xfId="7" applyNumberFormat="1" applyFont="1" applyFill="1" applyBorder="1" applyAlignment="1" applyProtection="1">
      <alignment horizontal="left" vertical="center"/>
      <protection locked="0"/>
    </xf>
    <xf numFmtId="4" fontId="20" fillId="0" borderId="1077" xfId="7" applyNumberFormat="1" applyFont="1" applyFill="1" applyBorder="1" applyAlignment="1" applyProtection="1">
      <alignment horizontal="center" vertical="center"/>
      <protection locked="0"/>
    </xf>
    <xf numFmtId="4" fontId="19" fillId="0" borderId="1077" xfId="7" applyNumberFormat="1" applyFont="1" applyFill="1" applyBorder="1" applyAlignment="1" applyProtection="1">
      <alignment horizontal="center" vertical="center"/>
      <protection locked="0"/>
    </xf>
    <xf numFmtId="4" fontId="19" fillId="0" borderId="1077" xfId="7" applyNumberFormat="1" applyFont="1" applyFill="1" applyBorder="1" applyAlignment="1" applyProtection="1">
      <alignment horizontal="left" vertical="center"/>
      <protection locked="0"/>
    </xf>
    <xf numFmtId="4" fontId="20" fillId="0" borderId="1078" xfId="7" applyNumberFormat="1" applyFont="1" applyFill="1" applyBorder="1" applyAlignment="1" applyProtection="1">
      <alignment horizontal="center" vertical="center"/>
      <protection locked="0"/>
    </xf>
    <xf numFmtId="4" fontId="19" fillId="0" borderId="1078" xfId="7" applyNumberFormat="1" applyFont="1" applyFill="1" applyBorder="1" applyAlignment="1" applyProtection="1">
      <alignment horizontal="center" vertical="center"/>
      <protection locked="0"/>
    </xf>
    <xf numFmtId="4" fontId="19" fillId="0" borderId="1078" xfId="7" applyNumberFormat="1" applyFont="1" applyFill="1" applyBorder="1" applyAlignment="1" applyProtection="1">
      <alignment horizontal="left" vertical="center"/>
      <protection locked="0"/>
    </xf>
    <xf numFmtId="4" fontId="20" fillId="0" borderId="1079" xfId="7" applyNumberFormat="1" applyFont="1" applyFill="1" applyBorder="1" applyAlignment="1" applyProtection="1">
      <alignment horizontal="center" vertical="center"/>
      <protection locked="0"/>
    </xf>
    <xf numFmtId="4" fontId="19" fillId="0" borderId="1079" xfId="7" applyNumberFormat="1" applyFont="1" applyFill="1" applyBorder="1" applyAlignment="1" applyProtection="1">
      <alignment horizontal="center" vertical="center"/>
      <protection locked="0"/>
    </xf>
    <xf numFmtId="4" fontId="19" fillId="0" borderId="1079" xfId="7" applyNumberFormat="1" applyFont="1" applyFill="1" applyBorder="1" applyAlignment="1" applyProtection="1">
      <alignment horizontal="left" vertical="center"/>
      <protection locked="0"/>
    </xf>
    <xf numFmtId="4" fontId="20" fillId="0" borderId="1080" xfId="7" applyNumberFormat="1" applyFont="1" applyFill="1" applyBorder="1" applyAlignment="1" applyProtection="1">
      <alignment horizontal="center" vertical="center"/>
      <protection locked="0"/>
    </xf>
    <xf numFmtId="4" fontId="19" fillId="0" borderId="1080" xfId="7" applyNumberFormat="1" applyFont="1" applyFill="1" applyBorder="1" applyAlignment="1" applyProtection="1">
      <alignment horizontal="center" vertical="center"/>
      <protection locked="0"/>
    </xf>
    <xf numFmtId="4" fontId="19" fillId="0" borderId="1080" xfId="7" applyNumberFormat="1" applyFont="1" applyFill="1" applyBorder="1" applyAlignment="1" applyProtection="1">
      <alignment horizontal="left" vertical="center"/>
      <protection locked="0"/>
    </xf>
    <xf numFmtId="4" fontId="20" fillId="0" borderId="1081" xfId="7" applyNumberFormat="1" applyFont="1" applyFill="1" applyBorder="1" applyAlignment="1" applyProtection="1">
      <alignment horizontal="center" vertical="center"/>
      <protection locked="0"/>
    </xf>
    <xf numFmtId="4" fontId="19" fillId="0" borderId="1081" xfId="7" applyNumberFormat="1" applyFont="1" applyFill="1" applyBorder="1" applyAlignment="1" applyProtection="1">
      <alignment horizontal="center" vertical="center"/>
      <protection locked="0"/>
    </xf>
    <xf numFmtId="4" fontId="19" fillId="0" borderId="1081" xfId="7" applyNumberFormat="1" applyFont="1" applyFill="1" applyBorder="1" applyAlignment="1" applyProtection="1">
      <alignment horizontal="left" vertical="center"/>
      <protection locked="0"/>
    </xf>
    <xf numFmtId="4" fontId="20" fillId="0" borderId="1082" xfId="7" applyNumberFormat="1" applyFont="1" applyFill="1" applyBorder="1" applyAlignment="1" applyProtection="1">
      <alignment horizontal="center" vertical="center"/>
      <protection locked="0"/>
    </xf>
    <xf numFmtId="4" fontId="19" fillId="0" borderId="1082" xfId="7" applyNumberFormat="1" applyFont="1" applyFill="1" applyBorder="1" applyAlignment="1" applyProtection="1">
      <alignment horizontal="center" vertical="center"/>
      <protection locked="0"/>
    </xf>
    <xf numFmtId="4" fontId="19" fillId="0" borderId="1082" xfId="7" applyNumberFormat="1" applyFont="1" applyFill="1" applyBorder="1" applyAlignment="1" applyProtection="1">
      <alignment horizontal="left" vertical="center"/>
      <protection locked="0"/>
    </xf>
    <xf numFmtId="4" fontId="20" fillId="0" borderId="1083" xfId="7" applyNumberFormat="1" applyFont="1" applyFill="1" applyBorder="1" applyAlignment="1" applyProtection="1">
      <alignment horizontal="center" vertical="center"/>
      <protection locked="0"/>
    </xf>
    <xf numFmtId="4" fontId="19" fillId="0" borderId="1083" xfId="7" applyNumberFormat="1" applyFont="1" applyFill="1" applyBorder="1" applyAlignment="1" applyProtection="1">
      <alignment horizontal="center" vertical="center"/>
      <protection locked="0"/>
    </xf>
    <xf numFmtId="4" fontId="19" fillId="0" borderId="1083" xfId="7" applyNumberFormat="1" applyFont="1" applyFill="1" applyBorder="1" applyAlignment="1" applyProtection="1">
      <alignment horizontal="left" vertical="center"/>
      <protection locked="0"/>
    </xf>
    <xf numFmtId="4" fontId="19" fillId="0" borderId="1084" xfId="7" applyNumberFormat="1" applyFont="1" applyFill="1" applyBorder="1" applyAlignment="1" applyProtection="1">
      <alignment horizontal="center" vertical="center"/>
      <protection locked="0"/>
    </xf>
    <xf numFmtId="4" fontId="19" fillId="0" borderId="1085" xfId="7" applyNumberFormat="1" applyFont="1" applyFill="1" applyBorder="1" applyAlignment="1" applyProtection="1">
      <alignment horizontal="center" vertical="center"/>
      <protection locked="0"/>
    </xf>
    <xf numFmtId="4" fontId="19" fillId="0" borderId="1086" xfId="7" applyNumberFormat="1" applyFont="1" applyFill="1" applyBorder="1" applyAlignment="1" applyProtection="1">
      <alignment horizontal="center" vertical="center"/>
      <protection locked="0"/>
    </xf>
    <xf numFmtId="4" fontId="19" fillId="0" borderId="1087" xfId="7" applyNumberFormat="1" applyFont="1" applyFill="1" applyBorder="1" applyAlignment="1" applyProtection="1">
      <alignment horizontal="center" vertical="center"/>
      <protection locked="0"/>
    </xf>
    <xf numFmtId="4" fontId="20" fillId="0" borderId="1088" xfId="7" applyNumberFormat="1" applyFont="1" applyFill="1" applyBorder="1" applyAlignment="1" applyProtection="1">
      <alignment horizontal="center" vertical="center"/>
      <protection locked="0"/>
    </xf>
    <xf numFmtId="4" fontId="19" fillId="0" borderId="1088" xfId="7" applyNumberFormat="1" applyFont="1" applyFill="1" applyBorder="1" applyAlignment="1" applyProtection="1">
      <alignment horizontal="center" vertical="center"/>
      <protection locked="0"/>
    </xf>
    <xf numFmtId="4" fontId="19" fillId="0" borderId="1088" xfId="7" applyNumberFormat="1" applyFont="1" applyFill="1" applyBorder="1" applyAlignment="1" applyProtection="1">
      <alignment horizontal="left" vertical="center"/>
      <protection locked="0"/>
    </xf>
    <xf numFmtId="4" fontId="20" fillId="0" borderId="1089" xfId="7" applyNumberFormat="1" applyFont="1" applyFill="1" applyBorder="1" applyAlignment="1" applyProtection="1">
      <alignment horizontal="center" vertical="center"/>
      <protection locked="0"/>
    </xf>
    <xf numFmtId="4" fontId="19" fillId="0" borderId="1089" xfId="7" applyNumberFormat="1" applyFont="1" applyFill="1" applyBorder="1" applyAlignment="1" applyProtection="1">
      <alignment horizontal="center" vertical="center"/>
      <protection locked="0"/>
    </xf>
    <xf numFmtId="4" fontId="19" fillId="0" borderId="1089" xfId="7" applyNumberFormat="1" applyFont="1" applyFill="1" applyBorder="1" applyAlignment="1" applyProtection="1">
      <alignment horizontal="left" vertical="center"/>
      <protection locked="0"/>
    </xf>
    <xf numFmtId="4" fontId="20" fillId="0" borderId="1090" xfId="7" applyNumberFormat="1" applyFont="1" applyFill="1" applyBorder="1" applyAlignment="1" applyProtection="1">
      <alignment horizontal="center" vertical="center"/>
      <protection locked="0"/>
    </xf>
    <xf numFmtId="4" fontId="19" fillId="0" borderId="1090" xfId="7" applyNumberFormat="1" applyFont="1" applyFill="1" applyBorder="1" applyAlignment="1" applyProtection="1">
      <alignment horizontal="center" vertical="center"/>
      <protection locked="0"/>
    </xf>
    <xf numFmtId="4" fontId="19" fillId="0" borderId="1090" xfId="7" applyNumberFormat="1" applyFont="1" applyFill="1" applyBorder="1" applyAlignment="1" applyProtection="1">
      <alignment horizontal="left" vertical="center"/>
      <protection locked="0"/>
    </xf>
    <xf numFmtId="4" fontId="20" fillId="0" borderId="1091" xfId="7" applyNumberFormat="1" applyFont="1" applyFill="1" applyBorder="1" applyAlignment="1" applyProtection="1">
      <alignment horizontal="center" vertical="center"/>
      <protection locked="0"/>
    </xf>
    <xf numFmtId="4" fontId="19" fillId="0" borderId="1091" xfId="7" applyNumberFormat="1" applyFont="1" applyFill="1" applyBorder="1" applyAlignment="1" applyProtection="1">
      <alignment horizontal="center" vertical="center"/>
      <protection locked="0"/>
    </xf>
    <xf numFmtId="4" fontId="19" fillId="0" borderId="1091" xfId="7" applyNumberFormat="1" applyFont="1" applyFill="1" applyBorder="1" applyAlignment="1" applyProtection="1">
      <alignment horizontal="left" vertical="center"/>
      <protection locked="0"/>
    </xf>
    <xf numFmtId="4" fontId="20" fillId="0" borderId="1092" xfId="7" applyNumberFormat="1" applyFont="1" applyFill="1" applyBorder="1" applyAlignment="1" applyProtection="1">
      <alignment horizontal="center" vertical="center"/>
      <protection locked="0"/>
    </xf>
    <xf numFmtId="4" fontId="19" fillId="0" borderId="1092" xfId="7" applyNumberFormat="1" applyFont="1" applyFill="1" applyBorder="1" applyAlignment="1" applyProtection="1">
      <alignment horizontal="center" vertical="center"/>
      <protection locked="0"/>
    </xf>
    <xf numFmtId="4" fontId="19" fillId="0" borderId="1092" xfId="7" applyNumberFormat="1" applyFont="1" applyFill="1" applyBorder="1" applyAlignment="1" applyProtection="1">
      <alignment horizontal="left" vertical="center"/>
      <protection locked="0"/>
    </xf>
    <xf numFmtId="4" fontId="20" fillId="0" borderId="1093" xfId="7" applyNumberFormat="1" applyFont="1" applyFill="1" applyBorder="1" applyAlignment="1" applyProtection="1">
      <alignment horizontal="center" vertical="center"/>
      <protection locked="0"/>
    </xf>
    <xf numFmtId="4" fontId="19" fillId="0" borderId="1093" xfId="7" applyNumberFormat="1" applyFont="1" applyFill="1" applyBorder="1" applyAlignment="1" applyProtection="1">
      <alignment horizontal="center" vertical="center"/>
      <protection locked="0"/>
    </xf>
    <xf numFmtId="4" fontId="19" fillId="0" borderId="1093" xfId="7" applyNumberFormat="1" applyFont="1" applyFill="1" applyBorder="1" applyAlignment="1" applyProtection="1">
      <alignment horizontal="left" vertical="center"/>
      <protection locked="0"/>
    </xf>
    <xf numFmtId="4" fontId="19" fillId="0" borderId="1094" xfId="7" applyNumberFormat="1" applyFont="1" applyFill="1" applyBorder="1" applyAlignment="1" applyProtection="1">
      <alignment horizontal="center" vertical="center"/>
      <protection locked="0"/>
    </xf>
    <xf numFmtId="4" fontId="20" fillId="0" borderId="1095" xfId="7" applyNumberFormat="1" applyFont="1" applyFill="1" applyBorder="1" applyAlignment="1" applyProtection="1">
      <alignment horizontal="center" vertical="center"/>
      <protection locked="0"/>
    </xf>
    <xf numFmtId="4" fontId="19" fillId="0" borderId="1095" xfId="7" applyNumberFormat="1" applyFont="1" applyFill="1" applyBorder="1" applyAlignment="1" applyProtection="1">
      <alignment horizontal="center" vertical="center"/>
      <protection locked="0"/>
    </xf>
    <xf numFmtId="4" fontId="19" fillId="0" borderId="1095" xfId="7" applyNumberFormat="1" applyFont="1" applyFill="1" applyBorder="1" applyAlignment="1" applyProtection="1">
      <alignment horizontal="left" vertical="center"/>
      <protection locked="0"/>
    </xf>
    <xf numFmtId="4" fontId="20" fillId="0" borderId="1096" xfId="7" applyNumberFormat="1" applyFont="1" applyFill="1" applyBorder="1" applyAlignment="1" applyProtection="1">
      <alignment horizontal="center" vertical="center"/>
      <protection locked="0"/>
    </xf>
    <xf numFmtId="4" fontId="19" fillId="0" borderId="1096" xfId="7" applyNumberFormat="1" applyFont="1" applyFill="1" applyBorder="1" applyAlignment="1" applyProtection="1">
      <alignment horizontal="center" vertical="center"/>
      <protection locked="0"/>
    </xf>
    <xf numFmtId="4" fontId="19" fillId="0" borderId="1096" xfId="7" applyNumberFormat="1" applyFont="1" applyFill="1" applyBorder="1" applyAlignment="1" applyProtection="1">
      <alignment horizontal="left" vertical="center"/>
      <protection locked="0"/>
    </xf>
    <xf numFmtId="4" fontId="20" fillId="0" borderId="1097" xfId="7" applyNumberFormat="1" applyFont="1" applyFill="1" applyBorder="1" applyAlignment="1" applyProtection="1">
      <alignment horizontal="center" vertical="center"/>
      <protection locked="0"/>
    </xf>
    <xf numFmtId="4" fontId="19" fillId="0" borderId="1097" xfId="7" applyNumberFormat="1" applyFont="1" applyFill="1" applyBorder="1" applyAlignment="1" applyProtection="1">
      <alignment horizontal="center" vertical="center"/>
      <protection locked="0"/>
    </xf>
    <xf numFmtId="4" fontId="19" fillId="0" borderId="1097" xfId="7" applyNumberFormat="1" applyFont="1" applyFill="1" applyBorder="1" applyAlignment="1" applyProtection="1">
      <alignment horizontal="left" vertical="center"/>
      <protection locked="0"/>
    </xf>
    <xf numFmtId="4" fontId="20" fillId="0" borderId="1098" xfId="7" applyNumberFormat="1" applyFont="1" applyFill="1" applyBorder="1" applyAlignment="1" applyProtection="1">
      <alignment horizontal="center" vertical="center"/>
      <protection locked="0"/>
    </xf>
    <xf numFmtId="4" fontId="19" fillId="0" borderId="1098" xfId="7" applyNumberFormat="1" applyFont="1" applyFill="1" applyBorder="1" applyAlignment="1" applyProtection="1">
      <alignment horizontal="center" vertical="center"/>
      <protection locked="0"/>
    </xf>
    <xf numFmtId="4" fontId="19" fillId="0" borderId="1098" xfId="7" applyNumberFormat="1" applyFont="1" applyFill="1" applyBorder="1" applyAlignment="1" applyProtection="1">
      <alignment horizontal="left" vertical="center"/>
      <protection locked="0"/>
    </xf>
    <xf numFmtId="4" fontId="20" fillId="0" borderId="1099" xfId="7" applyNumberFormat="1" applyFont="1" applyFill="1" applyBorder="1" applyAlignment="1" applyProtection="1">
      <alignment horizontal="center" vertical="center"/>
      <protection locked="0"/>
    </xf>
    <xf numFmtId="4" fontId="19" fillId="0" borderId="1099" xfId="7" applyNumberFormat="1" applyFont="1" applyFill="1" applyBorder="1" applyAlignment="1" applyProtection="1">
      <alignment horizontal="center" vertical="center"/>
      <protection locked="0"/>
    </xf>
    <xf numFmtId="4" fontId="19" fillId="0" borderId="1099" xfId="7" applyNumberFormat="1" applyFont="1" applyFill="1" applyBorder="1" applyAlignment="1" applyProtection="1">
      <alignment horizontal="left" vertical="center"/>
      <protection locked="0"/>
    </xf>
    <xf numFmtId="4" fontId="20" fillId="0" borderId="1100" xfId="7" applyNumberFormat="1" applyFont="1" applyFill="1" applyBorder="1" applyAlignment="1" applyProtection="1">
      <alignment horizontal="center" vertical="center"/>
      <protection locked="0"/>
    </xf>
    <xf numFmtId="4" fontId="19" fillId="0" borderId="1100" xfId="7" applyNumberFormat="1" applyFont="1" applyFill="1" applyBorder="1" applyAlignment="1" applyProtection="1">
      <alignment horizontal="center" vertical="center"/>
      <protection locked="0"/>
    </xf>
    <xf numFmtId="4" fontId="19" fillId="0" borderId="1100" xfId="7" applyNumberFormat="1" applyFont="1" applyFill="1" applyBorder="1" applyAlignment="1" applyProtection="1">
      <alignment horizontal="left" vertical="center"/>
      <protection locked="0"/>
    </xf>
    <xf numFmtId="4" fontId="20" fillId="0" borderId="1101" xfId="7" applyNumberFormat="1" applyFont="1" applyFill="1" applyBorder="1" applyAlignment="1" applyProtection="1">
      <alignment horizontal="center" vertical="center"/>
      <protection locked="0"/>
    </xf>
    <xf numFmtId="4" fontId="19" fillId="0" borderId="1101" xfId="7" applyNumberFormat="1" applyFont="1" applyFill="1" applyBorder="1" applyAlignment="1" applyProtection="1">
      <alignment horizontal="center" vertical="center"/>
      <protection locked="0"/>
    </xf>
    <xf numFmtId="4" fontId="19" fillId="0" borderId="1101" xfId="7" applyNumberFormat="1" applyFont="1" applyFill="1" applyBorder="1" applyAlignment="1" applyProtection="1">
      <alignment horizontal="left" vertical="center"/>
      <protection locked="0"/>
    </xf>
    <xf numFmtId="4" fontId="20" fillId="0" borderId="1102" xfId="7" applyNumberFormat="1" applyFont="1" applyFill="1" applyBorder="1" applyAlignment="1" applyProtection="1">
      <alignment horizontal="center" vertical="center"/>
      <protection locked="0"/>
    </xf>
    <xf numFmtId="4" fontId="19" fillId="0" borderId="1102" xfId="7" applyNumberFormat="1" applyFont="1" applyFill="1" applyBorder="1" applyAlignment="1" applyProtection="1">
      <alignment horizontal="center" vertical="center"/>
      <protection locked="0"/>
    </xf>
    <xf numFmtId="4" fontId="19" fillId="0" borderId="1102" xfId="7" applyNumberFormat="1" applyFont="1" applyFill="1" applyBorder="1" applyAlignment="1" applyProtection="1">
      <alignment horizontal="left" vertical="center"/>
      <protection locked="0"/>
    </xf>
    <xf numFmtId="4" fontId="20" fillId="0" borderId="1103" xfId="7" applyNumberFormat="1" applyFont="1" applyFill="1" applyBorder="1" applyAlignment="1" applyProtection="1">
      <alignment horizontal="center" vertical="center"/>
      <protection locked="0"/>
    </xf>
    <xf numFmtId="4" fontId="19" fillId="0" borderId="1103" xfId="7" applyNumberFormat="1" applyFont="1" applyFill="1" applyBorder="1" applyAlignment="1" applyProtection="1">
      <alignment horizontal="center" vertical="center"/>
      <protection locked="0"/>
    </xf>
    <xf numFmtId="4" fontId="19" fillId="0" borderId="1103" xfId="7" applyNumberFormat="1" applyFont="1" applyFill="1" applyBorder="1" applyAlignment="1" applyProtection="1">
      <alignment horizontal="left" vertical="center"/>
      <protection locked="0"/>
    </xf>
    <xf numFmtId="4" fontId="20" fillId="0" borderId="1104" xfId="7" applyNumberFormat="1" applyFont="1" applyFill="1" applyBorder="1" applyAlignment="1" applyProtection="1">
      <alignment horizontal="center" vertical="center"/>
      <protection locked="0"/>
    </xf>
    <xf numFmtId="4" fontId="19" fillId="0" borderId="1104" xfId="7" applyNumberFormat="1" applyFont="1" applyFill="1" applyBorder="1" applyAlignment="1" applyProtection="1">
      <alignment horizontal="center" vertical="center"/>
      <protection locked="0"/>
    </xf>
    <xf numFmtId="4" fontId="19" fillId="0" borderId="1104" xfId="7" applyNumberFormat="1" applyFont="1" applyFill="1" applyBorder="1" applyAlignment="1" applyProtection="1">
      <alignment horizontal="left" vertical="center"/>
      <protection locked="0"/>
    </xf>
    <xf numFmtId="4" fontId="20" fillId="0" borderId="1105" xfId="7" applyNumberFormat="1" applyFont="1" applyFill="1" applyBorder="1" applyAlignment="1" applyProtection="1">
      <alignment horizontal="center" vertical="center"/>
      <protection locked="0"/>
    </xf>
    <xf numFmtId="4" fontId="19" fillId="0" borderId="1105" xfId="7" applyNumberFormat="1" applyFont="1" applyFill="1" applyBorder="1" applyAlignment="1" applyProtection="1">
      <alignment horizontal="center" vertical="center"/>
      <protection locked="0"/>
    </xf>
    <xf numFmtId="4" fontId="19" fillId="0" borderId="1105" xfId="7" applyNumberFormat="1" applyFont="1" applyFill="1" applyBorder="1" applyAlignment="1" applyProtection="1">
      <alignment horizontal="left" vertical="center"/>
      <protection locked="0"/>
    </xf>
    <xf numFmtId="4" fontId="20" fillId="0" borderId="1106" xfId="7" applyNumberFormat="1" applyFont="1" applyFill="1" applyBorder="1" applyAlignment="1" applyProtection="1">
      <alignment horizontal="center" vertical="center"/>
      <protection locked="0"/>
    </xf>
    <xf numFmtId="4" fontId="19" fillId="0" borderId="1106" xfId="7" applyNumberFormat="1" applyFont="1" applyFill="1" applyBorder="1" applyAlignment="1" applyProtection="1">
      <alignment horizontal="center" vertical="center"/>
      <protection locked="0"/>
    </xf>
    <xf numFmtId="4" fontId="19" fillId="0" borderId="1106" xfId="7" applyNumberFormat="1" applyFont="1" applyFill="1" applyBorder="1" applyAlignment="1" applyProtection="1">
      <alignment horizontal="left" vertical="center"/>
      <protection locked="0"/>
    </xf>
    <xf numFmtId="4" fontId="20" fillId="0" borderId="1107" xfId="7" applyNumberFormat="1" applyFont="1" applyFill="1" applyBorder="1" applyAlignment="1" applyProtection="1">
      <alignment horizontal="center" vertical="center"/>
      <protection locked="0"/>
    </xf>
    <xf numFmtId="4" fontId="19" fillId="0" borderId="1107" xfId="7" applyNumberFormat="1" applyFont="1" applyFill="1" applyBorder="1" applyAlignment="1" applyProtection="1">
      <alignment horizontal="center" vertical="center"/>
      <protection locked="0"/>
    </xf>
    <xf numFmtId="4" fontId="19" fillId="0" borderId="1107" xfId="7" applyNumberFormat="1" applyFont="1" applyFill="1" applyBorder="1" applyAlignment="1" applyProtection="1">
      <alignment horizontal="left" vertical="center"/>
      <protection locked="0"/>
    </xf>
    <xf numFmtId="4" fontId="20" fillId="0" borderId="1108" xfId="7" applyNumberFormat="1" applyFont="1" applyFill="1" applyBorder="1" applyAlignment="1" applyProtection="1">
      <alignment horizontal="center" vertical="center"/>
      <protection locked="0"/>
    </xf>
    <xf numFmtId="4" fontId="19" fillId="0" borderId="1108" xfId="7" applyNumberFormat="1" applyFont="1" applyFill="1" applyBorder="1" applyAlignment="1" applyProtection="1">
      <alignment horizontal="center" vertical="center"/>
      <protection locked="0"/>
    </xf>
    <xf numFmtId="4" fontId="19" fillId="0" borderId="1108" xfId="7" applyNumberFormat="1" applyFont="1" applyFill="1" applyBorder="1" applyAlignment="1" applyProtection="1">
      <alignment horizontal="left" vertical="center"/>
      <protection locked="0"/>
    </xf>
    <xf numFmtId="4" fontId="20" fillId="0" borderId="1109" xfId="7" applyNumberFormat="1" applyFont="1" applyFill="1" applyBorder="1" applyAlignment="1" applyProtection="1">
      <alignment horizontal="center" vertical="center"/>
      <protection locked="0"/>
    </xf>
    <xf numFmtId="4" fontId="19" fillId="0" borderId="1109" xfId="7" applyNumberFormat="1" applyFont="1" applyFill="1" applyBorder="1" applyAlignment="1" applyProtection="1">
      <alignment horizontal="center" vertical="center"/>
      <protection locked="0"/>
    </xf>
    <xf numFmtId="4" fontId="19" fillId="0" borderId="1109" xfId="7" applyNumberFormat="1" applyFont="1" applyFill="1" applyBorder="1" applyAlignment="1" applyProtection="1">
      <alignment horizontal="left" vertical="center"/>
      <protection locked="0"/>
    </xf>
    <xf numFmtId="4" fontId="19" fillId="0" borderId="1110" xfId="7" applyNumberFormat="1" applyFont="1" applyFill="1" applyBorder="1" applyAlignment="1" applyProtection="1">
      <alignment horizontal="center" vertical="center"/>
      <protection locked="0"/>
    </xf>
    <xf numFmtId="4" fontId="19" fillId="0" borderId="1111" xfId="7" applyNumberFormat="1" applyFont="1" applyFill="1" applyBorder="1" applyAlignment="1" applyProtection="1">
      <alignment horizontal="center" vertical="center"/>
      <protection locked="0"/>
    </xf>
    <xf numFmtId="4" fontId="19" fillId="0" borderId="1112" xfId="7" applyNumberFormat="1" applyFont="1" applyFill="1" applyBorder="1" applyAlignment="1" applyProtection="1">
      <alignment horizontal="center" vertical="center"/>
      <protection locked="0"/>
    </xf>
    <xf numFmtId="4" fontId="19" fillId="0" borderId="1113" xfId="7" applyNumberFormat="1" applyFont="1" applyFill="1" applyBorder="1" applyAlignment="1" applyProtection="1">
      <alignment horizontal="center" vertical="center"/>
      <protection locked="0"/>
    </xf>
    <xf numFmtId="4" fontId="20" fillId="0" borderId="1114" xfId="7" applyNumberFormat="1" applyFont="1" applyFill="1" applyBorder="1" applyAlignment="1" applyProtection="1">
      <alignment horizontal="center" vertical="center"/>
      <protection locked="0"/>
    </xf>
    <xf numFmtId="4" fontId="19" fillId="0" borderId="1114" xfId="7" applyNumberFormat="1" applyFont="1" applyFill="1" applyBorder="1" applyAlignment="1" applyProtection="1">
      <alignment horizontal="center" vertical="center"/>
      <protection locked="0"/>
    </xf>
    <xf numFmtId="4" fontId="19" fillId="0" borderId="1114" xfId="7" applyNumberFormat="1" applyFont="1" applyFill="1" applyBorder="1" applyAlignment="1" applyProtection="1">
      <alignment horizontal="left" vertical="center"/>
      <protection locked="0"/>
    </xf>
    <xf numFmtId="4" fontId="20" fillId="0" borderId="1115" xfId="7" applyNumberFormat="1" applyFont="1" applyFill="1" applyBorder="1" applyAlignment="1" applyProtection="1">
      <alignment horizontal="center" vertical="center"/>
      <protection locked="0"/>
    </xf>
    <xf numFmtId="4" fontId="19" fillId="0" borderId="1115" xfId="7" applyNumberFormat="1" applyFont="1" applyFill="1" applyBorder="1" applyAlignment="1" applyProtection="1">
      <alignment horizontal="center" vertical="center"/>
      <protection locked="0"/>
    </xf>
    <xf numFmtId="4" fontId="19" fillId="0" borderId="1115" xfId="7" applyNumberFormat="1" applyFont="1" applyFill="1" applyBorder="1" applyAlignment="1" applyProtection="1">
      <alignment horizontal="left" vertical="center"/>
      <protection locked="0"/>
    </xf>
    <xf numFmtId="4" fontId="20" fillId="0" borderId="1116" xfId="7" applyNumberFormat="1" applyFont="1" applyFill="1" applyBorder="1" applyAlignment="1" applyProtection="1">
      <alignment horizontal="center" vertical="center"/>
      <protection locked="0"/>
    </xf>
    <xf numFmtId="4" fontId="19" fillId="0" borderId="1116" xfId="7" applyNumberFormat="1" applyFont="1" applyFill="1" applyBorder="1" applyAlignment="1" applyProtection="1">
      <alignment horizontal="center" vertical="center"/>
      <protection locked="0"/>
    </xf>
    <xf numFmtId="4" fontId="19" fillId="0" borderId="1116" xfId="7" applyNumberFormat="1" applyFont="1" applyFill="1" applyBorder="1" applyAlignment="1" applyProtection="1">
      <alignment horizontal="left" vertical="center"/>
      <protection locked="0"/>
    </xf>
    <xf numFmtId="4" fontId="20" fillId="0" borderId="1117" xfId="7" applyNumberFormat="1" applyFont="1" applyFill="1" applyBorder="1" applyAlignment="1" applyProtection="1">
      <alignment horizontal="center" vertical="center"/>
      <protection locked="0"/>
    </xf>
    <xf numFmtId="4" fontId="19" fillId="0" borderId="1117" xfId="7" applyNumberFormat="1" applyFont="1" applyFill="1" applyBorder="1" applyAlignment="1" applyProtection="1">
      <alignment horizontal="center" vertical="center"/>
      <protection locked="0"/>
    </xf>
    <xf numFmtId="4" fontId="19" fillId="0" borderId="1117" xfId="7" applyNumberFormat="1" applyFont="1" applyFill="1" applyBorder="1" applyAlignment="1" applyProtection="1">
      <alignment horizontal="left" vertical="center"/>
      <protection locked="0"/>
    </xf>
    <xf numFmtId="4" fontId="20" fillId="0" borderId="1118" xfId="7" applyNumberFormat="1" applyFont="1" applyFill="1" applyBorder="1" applyAlignment="1" applyProtection="1">
      <alignment horizontal="center" vertical="center"/>
      <protection locked="0"/>
    </xf>
    <xf numFmtId="4" fontId="19" fillId="0" borderId="1118" xfId="7" applyNumberFormat="1" applyFont="1" applyFill="1" applyBorder="1" applyAlignment="1" applyProtection="1">
      <alignment horizontal="center" vertical="center"/>
      <protection locked="0"/>
    </xf>
    <xf numFmtId="4" fontId="19" fillId="0" borderId="1118" xfId="7" applyNumberFormat="1" applyFont="1" applyFill="1" applyBorder="1" applyAlignment="1" applyProtection="1">
      <alignment horizontal="left" vertical="center"/>
      <protection locked="0"/>
    </xf>
    <xf numFmtId="4" fontId="20" fillId="0" borderId="1119" xfId="7" applyNumberFormat="1" applyFont="1" applyFill="1" applyBorder="1" applyAlignment="1" applyProtection="1">
      <alignment horizontal="center" vertical="center"/>
      <protection locked="0"/>
    </xf>
    <xf numFmtId="4" fontId="19" fillId="0" borderId="1119" xfId="7" applyNumberFormat="1" applyFont="1" applyFill="1" applyBorder="1" applyAlignment="1" applyProtection="1">
      <alignment horizontal="center" vertical="center"/>
      <protection locked="0"/>
    </xf>
    <xf numFmtId="4" fontId="19" fillId="0" borderId="1119" xfId="7" applyNumberFormat="1" applyFont="1" applyFill="1" applyBorder="1" applyAlignment="1" applyProtection="1">
      <alignment horizontal="left" vertical="center"/>
      <protection locked="0"/>
    </xf>
    <xf numFmtId="4" fontId="20" fillId="0" borderId="1120" xfId="7" applyNumberFormat="1" applyFont="1" applyFill="1" applyBorder="1" applyAlignment="1" applyProtection="1">
      <alignment horizontal="center" vertical="center"/>
      <protection locked="0"/>
    </xf>
    <xf numFmtId="4" fontId="19" fillId="0" borderId="1120" xfId="7" applyNumberFormat="1" applyFont="1" applyFill="1" applyBorder="1" applyAlignment="1" applyProtection="1">
      <alignment horizontal="center" vertical="center"/>
      <protection locked="0"/>
    </xf>
    <xf numFmtId="4" fontId="19" fillId="0" borderId="1120" xfId="7" applyNumberFormat="1" applyFont="1" applyFill="1" applyBorder="1" applyAlignment="1" applyProtection="1">
      <alignment horizontal="left" vertical="center"/>
      <protection locked="0"/>
    </xf>
    <xf numFmtId="4" fontId="20" fillId="0" borderId="1121" xfId="7" applyNumberFormat="1" applyFont="1" applyFill="1" applyBorder="1" applyAlignment="1" applyProtection="1">
      <alignment horizontal="center" vertical="center"/>
      <protection locked="0"/>
    </xf>
    <xf numFmtId="4" fontId="19" fillId="0" borderId="1121" xfId="7" applyNumberFormat="1" applyFont="1" applyFill="1" applyBorder="1" applyAlignment="1" applyProtection="1">
      <alignment horizontal="center" vertical="center"/>
      <protection locked="0"/>
    </xf>
    <xf numFmtId="4" fontId="19" fillId="0" borderId="1121" xfId="7" applyNumberFormat="1" applyFont="1" applyFill="1" applyBorder="1" applyAlignment="1" applyProtection="1">
      <alignment horizontal="left" vertical="center"/>
      <protection locked="0"/>
    </xf>
    <xf numFmtId="4" fontId="20" fillId="0" borderId="1122" xfId="7" applyNumberFormat="1" applyFont="1" applyFill="1" applyBorder="1" applyAlignment="1" applyProtection="1">
      <alignment horizontal="center" vertical="center"/>
      <protection locked="0"/>
    </xf>
    <xf numFmtId="4" fontId="19" fillId="0" borderId="1122" xfId="7" applyNumberFormat="1" applyFont="1" applyFill="1" applyBorder="1" applyAlignment="1" applyProtection="1">
      <alignment horizontal="center" vertical="center"/>
      <protection locked="0"/>
    </xf>
    <xf numFmtId="4" fontId="19" fillId="0" borderId="1122" xfId="7" applyNumberFormat="1" applyFont="1" applyFill="1" applyBorder="1" applyAlignment="1" applyProtection="1">
      <alignment horizontal="left" vertical="center"/>
      <protection locked="0"/>
    </xf>
    <xf numFmtId="49" fontId="19" fillId="15" borderId="1125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053" xfId="7" applyNumberFormat="1" applyFont="1" applyFill="1" applyBorder="1" applyAlignment="1" applyProtection="1">
      <alignment horizontal="center" vertical="center"/>
      <protection locked="0"/>
    </xf>
    <xf numFmtId="4" fontId="20" fillId="0" borderId="1113" xfId="7" applyNumberFormat="1" applyFont="1" applyFill="1" applyBorder="1" applyAlignment="1" applyProtection="1">
      <alignment horizontal="center" vertical="center"/>
      <protection locked="0"/>
    </xf>
    <xf numFmtId="4" fontId="20" fillId="0" borderId="1122" xfId="7" applyNumberFormat="1" applyFont="1" applyFill="1" applyBorder="1" applyAlignment="1" applyProtection="1">
      <alignment horizontal="left" vertical="center"/>
      <protection locked="0"/>
    </xf>
    <xf numFmtId="0" fontId="22" fillId="0" borderId="0" xfId="4" applyFont="1" applyAlignment="1">
      <alignment horizontal="right" vertical="center"/>
    </xf>
    <xf numFmtId="0" fontId="19" fillId="0" borderId="0" xfId="4" applyFont="1"/>
    <xf numFmtId="3" fontId="6" fillId="0" borderId="0" xfId="4" applyNumberFormat="1"/>
    <xf numFmtId="0" fontId="32" fillId="0" borderId="0" xfId="4" applyFont="1" applyAlignment="1">
      <alignment horizontal="right" vertical="center" wrapText="1"/>
    </xf>
    <xf numFmtId="3" fontId="9" fillId="0" borderId="0" xfId="4" applyNumberFormat="1" applyFont="1" applyAlignment="1">
      <alignment vertical="center"/>
    </xf>
    <xf numFmtId="3" fontId="64" fillId="0" borderId="0" xfId="4" applyNumberFormat="1" applyFont="1"/>
    <xf numFmtId="3" fontId="5" fillId="0" borderId="0" xfId="4" applyNumberFormat="1" applyFont="1"/>
    <xf numFmtId="0" fontId="6" fillId="0" borderId="0" xfId="4" applyAlignment="1">
      <alignment horizontal="right"/>
    </xf>
    <xf numFmtId="3" fontId="9" fillId="0" borderId="0" xfId="4" applyNumberFormat="1" applyFont="1" applyAlignment="1">
      <alignment horizontal="right"/>
    </xf>
    <xf numFmtId="4" fontId="9" fillId="0" borderId="0" xfId="4" applyNumberFormat="1" applyFont="1"/>
    <xf numFmtId="3" fontId="6" fillId="0" borderId="0" xfId="4" applyNumberFormat="1" applyAlignment="1">
      <alignment horizontal="right"/>
    </xf>
    <xf numFmtId="3" fontId="6" fillId="0" borderId="0" xfId="4" applyNumberFormat="1" applyAlignment="1">
      <alignment horizontal="center"/>
    </xf>
    <xf numFmtId="0" fontId="6" fillId="0" borderId="0" xfId="4" applyAlignment="1">
      <alignment horizontal="center"/>
    </xf>
    <xf numFmtId="3" fontId="65" fillId="0" borderId="0" xfId="4" applyNumberFormat="1" applyFont="1"/>
    <xf numFmtId="0" fontId="6" fillId="0" borderId="0" xfId="4" applyAlignment="1">
      <alignment horizontal="left"/>
    </xf>
    <xf numFmtId="3" fontId="68" fillId="0" borderId="0" xfId="4" applyNumberFormat="1" applyFont="1"/>
    <xf numFmtId="3" fontId="67" fillId="0" borderId="0" xfId="4" applyNumberFormat="1" applyFont="1"/>
    <xf numFmtId="49" fontId="4" fillId="0" borderId="0" xfId="4" applyNumberFormat="1" applyFont="1" applyAlignment="1">
      <alignment horizontal="center" vertical="center"/>
    </xf>
    <xf numFmtId="0" fontId="66" fillId="0" borderId="0" xfId="4" applyFont="1"/>
    <xf numFmtId="0" fontId="65" fillId="0" borderId="0" xfId="4" applyFont="1" applyAlignment="1">
      <alignment horizontal="right"/>
    </xf>
    <xf numFmtId="3" fontId="65" fillId="0" borderId="0" xfId="4" applyNumberFormat="1" applyFont="1" applyAlignment="1">
      <alignment vertical="center"/>
    </xf>
    <xf numFmtId="0" fontId="65" fillId="0" borderId="0" xfId="4" applyFont="1"/>
    <xf numFmtId="3" fontId="66" fillId="0" borderId="0" xfId="4" applyNumberFormat="1" applyFont="1"/>
    <xf numFmtId="3" fontId="67" fillId="0" borderId="0" xfId="4" applyNumberFormat="1" applyFont="1" applyAlignment="1">
      <alignment horizontal="right"/>
    </xf>
    <xf numFmtId="3" fontId="67" fillId="0" borderId="0" xfId="4" applyNumberFormat="1" applyFont="1" applyAlignment="1">
      <alignment horizontal="center"/>
    </xf>
    <xf numFmtId="3" fontId="4" fillId="0" borderId="0" xfId="4" applyNumberFormat="1" applyFont="1" applyAlignment="1">
      <alignment horizontal="right" vertical="center"/>
    </xf>
    <xf numFmtId="3" fontId="4" fillId="0" borderId="0" xfId="4" applyNumberFormat="1" applyFont="1" applyAlignment="1">
      <alignment vertical="center"/>
    </xf>
    <xf numFmtId="49" fontId="20" fillId="0" borderId="0" xfId="4" applyNumberFormat="1" applyFont="1" applyAlignment="1">
      <alignment horizontal="center" vertical="center"/>
    </xf>
    <xf numFmtId="4" fontId="20" fillId="0" borderId="0" xfId="4" applyNumberFormat="1" applyFont="1" applyAlignment="1">
      <alignment horizontal="right" vertical="center"/>
    </xf>
    <xf numFmtId="3" fontId="20" fillId="0" borderId="0" xfId="4" applyNumberFormat="1" applyFont="1" applyAlignment="1">
      <alignment vertical="center"/>
    </xf>
    <xf numFmtId="0" fontId="70" fillId="0" borderId="0" xfId="10"/>
    <xf numFmtId="3" fontId="38" fillId="0" borderId="0" xfId="10" applyNumberFormat="1" applyFont="1"/>
    <xf numFmtId="0" fontId="38" fillId="0" borderId="0" xfId="11" applyFont="1" applyAlignment="1">
      <alignment wrapText="1"/>
    </xf>
    <xf numFmtId="0" fontId="38" fillId="0" borderId="0" xfId="10" applyFont="1" applyAlignment="1">
      <alignment horizontal="center"/>
    </xf>
    <xf numFmtId="3" fontId="71" fillId="0" borderId="0" xfId="10" applyNumberFormat="1" applyFont="1"/>
    <xf numFmtId="0" fontId="52" fillId="0" borderId="0" xfId="10" applyFont="1" applyAlignment="1">
      <alignment horizontal="center"/>
    </xf>
    <xf numFmtId="3" fontId="70" fillId="0" borderId="0" xfId="10" applyNumberFormat="1"/>
    <xf numFmtId="0" fontId="19" fillId="0" borderId="0" xfId="10" applyFont="1" applyAlignment="1">
      <alignment wrapText="1"/>
    </xf>
    <xf numFmtId="0" fontId="19" fillId="0" borderId="2" xfId="10" applyFont="1" applyBorder="1" applyAlignment="1">
      <alignment horizontal="center" vertical="center"/>
    </xf>
    <xf numFmtId="0" fontId="19" fillId="0" borderId="265" xfId="11" applyFont="1" applyBorder="1" applyAlignment="1">
      <alignment wrapText="1"/>
    </xf>
    <xf numFmtId="0" fontId="34" fillId="2" borderId="11" xfId="10" applyFont="1" applyFill="1" applyBorder="1" applyAlignment="1">
      <alignment horizontal="center" vertical="center"/>
    </xf>
    <xf numFmtId="0" fontId="34" fillId="2" borderId="10" xfId="10" applyFont="1" applyFill="1" applyBorder="1" applyAlignment="1">
      <alignment horizontal="center" vertical="center"/>
    </xf>
    <xf numFmtId="0" fontId="19" fillId="0" borderId="2" xfId="10" applyFont="1" applyBorder="1" applyAlignment="1">
      <alignment horizontal="center"/>
    </xf>
    <xf numFmtId="0" fontId="72" fillId="0" borderId="0" xfId="10" applyFont="1"/>
    <xf numFmtId="0" fontId="19" fillId="0" borderId="61" xfId="11" applyFont="1" applyBorder="1" applyAlignment="1">
      <alignment vertical="center" wrapText="1"/>
    </xf>
    <xf numFmtId="0" fontId="19" fillId="0" borderId="88" xfId="10" applyFont="1" applyBorder="1" applyAlignment="1">
      <alignment horizontal="center" vertical="center"/>
    </xf>
    <xf numFmtId="0" fontId="19" fillId="0" borderId="483" xfId="11" applyFont="1" applyBorder="1" applyAlignment="1">
      <alignment vertical="center" wrapText="1"/>
    </xf>
    <xf numFmtId="0" fontId="19" fillId="0" borderId="1124" xfId="10" applyFont="1" applyBorder="1" applyAlignment="1">
      <alignment horizontal="center" vertical="center"/>
    </xf>
    <xf numFmtId="0" fontId="19" fillId="0" borderId="265" xfId="11" applyFont="1" applyBorder="1" applyAlignment="1">
      <alignment vertical="center" wrapText="1"/>
    </xf>
    <xf numFmtId="0" fontId="19" fillId="0" borderId="4" xfId="10" applyFont="1" applyBorder="1" applyAlignment="1">
      <alignment horizontal="center" vertical="center"/>
    </xf>
    <xf numFmtId="0" fontId="19" fillId="0" borderId="61" xfId="11" applyFont="1" applyBorder="1" applyAlignment="1">
      <alignment wrapText="1"/>
    </xf>
    <xf numFmtId="0" fontId="19" fillId="0" borderId="0" xfId="11" applyFont="1" applyAlignment="1">
      <alignment wrapText="1"/>
    </xf>
    <xf numFmtId="0" fontId="19" fillId="0" borderId="3" xfId="10" applyFont="1" applyBorder="1" applyAlignment="1">
      <alignment horizontal="center" vertical="center"/>
    </xf>
    <xf numFmtId="0" fontId="34" fillId="2" borderId="9" xfId="10" applyFont="1" applyFill="1" applyBorder="1" applyAlignment="1">
      <alignment horizontal="center" vertical="center"/>
    </xf>
    <xf numFmtId="0" fontId="34" fillId="2" borderId="2" xfId="10" applyFont="1" applyFill="1" applyBorder="1" applyAlignment="1">
      <alignment horizontal="center" vertical="center"/>
    </xf>
    <xf numFmtId="0" fontId="19" fillId="0" borderId="0" xfId="10" applyFont="1"/>
    <xf numFmtId="0" fontId="2" fillId="0" borderId="1127" xfId="2" applyBorder="1"/>
    <xf numFmtId="0" fontId="8" fillId="0" borderId="1141" xfId="2" applyFont="1" applyBorder="1" applyAlignment="1">
      <alignment vertical="center" wrapText="1"/>
    </xf>
    <xf numFmtId="0" fontId="22" fillId="0" borderId="1138" xfId="2" applyFont="1" applyBorder="1" applyAlignment="1">
      <alignment horizontal="center" vertical="center" wrapText="1"/>
    </xf>
    <xf numFmtId="0" fontId="19" fillId="0" borderId="1138" xfId="2" applyFont="1" applyBorder="1" applyAlignment="1">
      <alignment vertical="center" wrapText="1"/>
    </xf>
    <xf numFmtId="0" fontId="19" fillId="0" borderId="1138" xfId="2" applyFont="1" applyBorder="1" applyAlignment="1">
      <alignment horizontal="center" vertical="center" wrapText="1"/>
    </xf>
    <xf numFmtId="4" fontId="19" fillId="0" borderId="1138" xfId="3" applyNumberFormat="1" applyFont="1" applyFill="1" applyBorder="1" applyAlignment="1">
      <alignment horizontal="right" vertical="center"/>
    </xf>
    <xf numFmtId="4" fontId="19" fillId="0" borderId="1138" xfId="2" applyNumberFormat="1" applyFont="1" applyBorder="1" applyAlignment="1">
      <alignment horizontal="right" vertical="center"/>
    </xf>
    <xf numFmtId="0" fontId="45" fillId="0" borderId="0" xfId="4" applyFont="1" applyAlignment="1">
      <alignment horizontal="right" vertical="center"/>
    </xf>
    <xf numFmtId="0" fontId="25" fillId="0" borderId="0" xfId="4" applyFont="1" applyAlignment="1">
      <alignment vertical="center"/>
    </xf>
    <xf numFmtId="0" fontId="16" fillId="0" borderId="1139" xfId="4" applyFont="1" applyBorder="1" applyAlignment="1">
      <alignment horizontal="center" vertical="center"/>
    </xf>
    <xf numFmtId="0" fontId="17" fillId="0" borderId="1131" xfId="4" applyFont="1" applyBorder="1" applyAlignment="1">
      <alignment vertical="center" wrapText="1"/>
    </xf>
    <xf numFmtId="0" fontId="16" fillId="0" borderId="1131" xfId="4" applyFont="1" applyBorder="1" applyAlignment="1">
      <alignment horizontal="center" vertical="center"/>
    </xf>
    <xf numFmtId="0" fontId="17" fillId="0" borderId="1131" xfId="4" applyFont="1" applyBorder="1" applyAlignment="1">
      <alignment horizontal="center" vertical="center"/>
    </xf>
    <xf numFmtId="4" fontId="17" fillId="0" borderId="1136" xfId="5" applyNumberFormat="1" applyFont="1" applyBorder="1" applyAlignment="1">
      <alignment vertical="center"/>
    </xf>
    <xf numFmtId="4" fontId="17" fillId="0" borderId="1136" xfId="4" applyNumberFormat="1" applyFont="1" applyBorder="1" applyAlignment="1">
      <alignment vertical="center"/>
    </xf>
    <xf numFmtId="0" fontId="16" fillId="3" borderId="1131" xfId="4" applyFont="1" applyFill="1" applyBorder="1" applyAlignment="1">
      <alignment horizontal="center" vertical="center"/>
    </xf>
    <xf numFmtId="4" fontId="16" fillId="3" borderId="1136" xfId="4" applyNumberFormat="1" applyFont="1" applyFill="1" applyBorder="1" applyAlignment="1">
      <alignment vertical="center"/>
    </xf>
    <xf numFmtId="0" fontId="16" fillId="10" borderId="1139" xfId="4" applyFont="1" applyFill="1" applyBorder="1" applyAlignment="1">
      <alignment horizontal="center" vertical="center"/>
    </xf>
    <xf numFmtId="0" fontId="16" fillId="10" borderId="1131" xfId="4" applyFont="1" applyFill="1" applyBorder="1" applyAlignment="1">
      <alignment horizontal="center" vertical="center"/>
    </xf>
    <xf numFmtId="4" fontId="16" fillId="10" borderId="1136" xfId="4" applyNumberFormat="1" applyFont="1" applyFill="1" applyBorder="1" applyAlignment="1">
      <alignment vertical="center"/>
    </xf>
    <xf numFmtId="0" fontId="17" fillId="0" borderId="1131" xfId="4" applyFont="1" applyBorder="1" applyAlignment="1">
      <alignment horizontal="left" vertical="center"/>
    </xf>
    <xf numFmtId="0" fontId="17" fillId="0" borderId="1131" xfId="4" applyFont="1" applyBorder="1" applyAlignment="1">
      <alignment horizontal="left" vertical="center" wrapText="1"/>
    </xf>
    <xf numFmtId="0" fontId="16" fillId="2" borderId="33" xfId="4" applyFont="1" applyFill="1" applyBorder="1" applyAlignment="1">
      <alignment horizontal="center" vertical="center"/>
    </xf>
    <xf numFmtId="0" fontId="16" fillId="2" borderId="1129" xfId="4" applyFont="1" applyFill="1" applyBorder="1" applyAlignment="1">
      <alignment horizontal="center" vertical="center"/>
    </xf>
    <xf numFmtId="3" fontId="16" fillId="2" borderId="1130" xfId="4" applyNumberFormat="1" applyFont="1" applyFill="1" applyBorder="1" applyAlignment="1">
      <alignment horizontal="center" vertical="center" wrapText="1"/>
    </xf>
    <xf numFmtId="0" fontId="16" fillId="2" borderId="1131" xfId="4" applyFont="1" applyFill="1" applyBorder="1" applyAlignment="1">
      <alignment horizontal="center" vertical="center"/>
    </xf>
    <xf numFmtId="4" fontId="16" fillId="2" borderId="1136" xfId="4" applyNumberFormat="1" applyFont="1" applyFill="1" applyBorder="1" applyAlignment="1">
      <alignment horizontal="right" vertical="center"/>
    </xf>
    <xf numFmtId="3" fontId="16" fillId="10" borderId="1136" xfId="4" applyNumberFormat="1" applyFont="1" applyFill="1" applyBorder="1" applyAlignment="1">
      <alignment horizontal="center" vertical="center" wrapText="1"/>
    </xf>
    <xf numFmtId="0" fontId="17" fillId="0" borderId="1142" xfId="4" applyFont="1" applyBorder="1"/>
    <xf numFmtId="0" fontId="17" fillId="0" borderId="61" xfId="4" applyFont="1" applyBorder="1"/>
    <xf numFmtId="0" fontId="17" fillId="0" borderId="713" xfId="4" applyFont="1" applyBorder="1"/>
    <xf numFmtId="0" fontId="14" fillId="0" borderId="1126" xfId="4" applyFont="1" applyBorder="1" applyAlignment="1">
      <alignment horizontal="left"/>
    </xf>
    <xf numFmtId="0" fontId="14" fillId="0" borderId="304" xfId="4" applyFont="1" applyBorder="1" applyAlignment="1">
      <alignment horizontal="left"/>
    </xf>
    <xf numFmtId="0" fontId="30" fillId="0" borderId="0" xfId="4" applyFont="1" applyAlignment="1">
      <alignment horizontal="center" vertical="top"/>
    </xf>
    <xf numFmtId="0" fontId="74" fillId="0" borderId="0" xfId="4" applyFont="1" applyAlignment="1">
      <alignment horizontal="center" vertical="center"/>
    </xf>
    <xf numFmtId="0" fontId="30" fillId="0" borderId="0" xfId="4" applyFont="1" applyAlignment="1">
      <alignment horizontal="center" vertical="center"/>
    </xf>
    <xf numFmtId="4" fontId="16" fillId="2" borderId="866" xfId="4" applyNumberFormat="1" applyFont="1" applyFill="1" applyBorder="1" applyAlignment="1">
      <alignment vertical="center"/>
    </xf>
    <xf numFmtId="4" fontId="34" fillId="2" borderId="2" xfId="10" applyNumberFormat="1" applyFont="1" applyFill="1" applyBorder="1" applyAlignment="1">
      <alignment horizontal="right" vertical="center"/>
    </xf>
    <xf numFmtId="4" fontId="20" fillId="3" borderId="2" xfId="10" applyNumberFormat="1" applyFont="1" applyFill="1" applyBorder="1" applyAlignment="1">
      <alignment horizontal="right"/>
    </xf>
    <xf numFmtId="4" fontId="20" fillId="3" borderId="9" xfId="10" applyNumberFormat="1" applyFont="1" applyFill="1" applyBorder="1" applyAlignment="1">
      <alignment horizontal="right"/>
    </xf>
    <xf numFmtId="4" fontId="19" fillId="0" borderId="12" xfId="10" applyNumberFormat="1" applyFont="1" applyBorder="1" applyAlignment="1">
      <alignment vertical="center"/>
    </xf>
    <xf numFmtId="4" fontId="19" fillId="0" borderId="46" xfId="10" applyNumberFormat="1" applyFont="1" applyBorder="1" applyAlignment="1">
      <alignment vertical="center"/>
    </xf>
    <xf numFmtId="4" fontId="19" fillId="0" borderId="90" xfId="10" applyNumberFormat="1" applyFont="1" applyBorder="1" applyAlignment="1">
      <alignment vertical="center"/>
    </xf>
    <xf numFmtId="4" fontId="19" fillId="0" borderId="713" xfId="10" applyNumberFormat="1" applyFont="1" applyBorder="1" applyAlignment="1">
      <alignment vertical="center"/>
    </xf>
    <xf numFmtId="4" fontId="20" fillId="3" borderId="2" xfId="10" applyNumberFormat="1" applyFont="1" applyFill="1" applyBorder="1" applyAlignment="1">
      <alignment vertical="center"/>
    </xf>
    <xf numFmtId="4" fontId="20" fillId="3" borderId="9" xfId="10" applyNumberFormat="1" applyFont="1" applyFill="1" applyBorder="1" applyAlignment="1">
      <alignment vertical="center"/>
    </xf>
    <xf numFmtId="4" fontId="19" fillId="0" borderId="838" xfId="10" applyNumberFormat="1" applyFont="1" applyBorder="1" applyAlignment="1">
      <alignment vertical="center"/>
    </xf>
    <xf numFmtId="4" fontId="19" fillId="0" borderId="1124" xfId="10" applyNumberFormat="1" applyFont="1" applyBorder="1" applyAlignment="1">
      <alignment vertical="center"/>
    </xf>
    <xf numFmtId="4" fontId="34" fillId="2" borderId="2" xfId="10" applyNumberFormat="1" applyFont="1" applyFill="1" applyBorder="1" applyAlignment="1">
      <alignment vertical="center"/>
    </xf>
    <xf numFmtId="49" fontId="19" fillId="0" borderId="12" xfId="7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36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2" xfId="0" applyFont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49" fontId="19" fillId="15" borderId="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4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30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42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483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0" xfId="7" applyNumberFormat="1" applyFont="1" applyFill="1" applyBorder="1" applyAlignment="1" applyProtection="1">
      <alignment horizontal="center" vertical="center" wrapText="1"/>
      <protection locked="0"/>
    </xf>
    <xf numFmtId="0" fontId="22" fillId="5" borderId="1143" xfId="4" applyFont="1" applyFill="1" applyBorder="1" applyAlignment="1">
      <alignment horizontal="left" vertical="center"/>
    </xf>
    <xf numFmtId="4" fontId="17" fillId="5" borderId="1113" xfId="2" applyNumberFormat="1" applyFont="1" applyFill="1" applyBorder="1" applyAlignment="1">
      <alignment horizontal="right" vertical="center"/>
    </xf>
    <xf numFmtId="4" fontId="17" fillId="5" borderId="1123" xfId="2" applyNumberFormat="1" applyFont="1" applyFill="1" applyBorder="1" applyAlignment="1">
      <alignment horizontal="right" vertical="center"/>
    </xf>
    <xf numFmtId="4" fontId="17" fillId="5" borderId="1126" xfId="2" applyNumberFormat="1" applyFont="1" applyFill="1" applyBorder="1" applyAlignment="1">
      <alignment horizontal="right" vertical="center"/>
    </xf>
    <xf numFmtId="4" fontId="17" fillId="5" borderId="140" xfId="2" applyNumberFormat="1" applyFont="1" applyFill="1" applyBorder="1" applyAlignment="1">
      <alignment horizontal="right" vertical="center"/>
    </xf>
    <xf numFmtId="0" fontId="21" fillId="5" borderId="1139" xfId="4" applyFont="1" applyFill="1" applyBorder="1" applyAlignment="1">
      <alignment horizontal="left" vertical="center"/>
    </xf>
    <xf numFmtId="0" fontId="21" fillId="5" borderId="1113" xfId="4" applyFont="1" applyFill="1" applyBorder="1" applyAlignment="1">
      <alignment horizontal="left" vertical="center"/>
    </xf>
    <xf numFmtId="0" fontId="21" fillId="5" borderId="483" xfId="4" applyFont="1" applyFill="1" applyBorder="1" applyAlignment="1">
      <alignment horizontal="left" vertical="center"/>
    </xf>
    <xf numFmtId="0" fontId="4" fillId="5" borderId="1124" xfId="4" applyFont="1" applyFill="1" applyBorder="1" applyAlignment="1">
      <alignment vertical="center"/>
    </xf>
    <xf numFmtId="4" fontId="14" fillId="5" borderId="1123" xfId="2" applyNumberFormat="1" applyFont="1" applyFill="1" applyBorder="1" applyAlignment="1">
      <alignment horizontal="right" vertical="center"/>
    </xf>
    <xf numFmtId="4" fontId="14" fillId="5" borderId="1124" xfId="2" applyNumberFormat="1" applyFont="1" applyFill="1" applyBorder="1" applyAlignment="1">
      <alignment horizontal="right" vertical="center"/>
    </xf>
    <xf numFmtId="0" fontId="21" fillId="5" borderId="1137" xfId="4" applyFont="1" applyFill="1" applyBorder="1" applyAlignment="1">
      <alignment horizontal="left" vertical="center"/>
    </xf>
    <xf numFmtId="0" fontId="21" fillId="5" borderId="1138" xfId="4" applyFont="1" applyFill="1" applyBorder="1" applyAlignment="1">
      <alignment horizontal="left" vertical="center"/>
    </xf>
    <xf numFmtId="0" fontId="21" fillId="5" borderId="1144" xfId="4" applyFont="1" applyFill="1" applyBorder="1" applyAlignment="1">
      <alignment horizontal="left" vertical="center"/>
    </xf>
    <xf numFmtId="0" fontId="4" fillId="5" borderId="88" xfId="4" applyFont="1" applyFill="1" applyBorder="1" applyAlignment="1">
      <alignment vertical="center"/>
    </xf>
    <xf numFmtId="4" fontId="14" fillId="5" borderId="1134" xfId="2" applyNumberFormat="1" applyFont="1" applyFill="1" applyBorder="1" applyAlignment="1">
      <alignment horizontal="right" vertical="center"/>
    </xf>
    <xf numFmtId="4" fontId="14" fillId="5" borderId="88" xfId="2" applyNumberFormat="1" applyFont="1" applyFill="1" applyBorder="1" applyAlignment="1">
      <alignment horizontal="right" vertical="center"/>
    </xf>
    <xf numFmtId="4" fontId="20" fillId="0" borderId="140" xfId="7" applyNumberFormat="1" applyFont="1" applyFill="1" applyBorder="1" applyAlignment="1" applyProtection="1">
      <alignment horizontal="center" vertical="center"/>
      <protection locked="0"/>
    </xf>
    <xf numFmtId="49" fontId="20" fillId="16" borderId="1145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1146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1147" xfId="7" applyNumberFormat="1" applyFont="1" applyFill="1" applyBorder="1" applyAlignment="1" applyProtection="1">
      <alignment horizontal="center" vertical="center" wrapText="1"/>
      <protection locked="0"/>
    </xf>
    <xf numFmtId="49" fontId="21" fillId="18" borderId="1148" xfId="7" applyNumberFormat="1" applyFont="1" applyFill="1" applyBorder="1" applyAlignment="1" applyProtection="1">
      <alignment horizontal="left" vertical="center" wrapText="1"/>
      <protection locked="0"/>
    </xf>
    <xf numFmtId="4" fontId="21" fillId="19" borderId="1146" xfId="7" applyNumberFormat="1" applyFont="1" applyFill="1" applyBorder="1" applyAlignment="1" applyProtection="1">
      <alignment horizontal="right" vertical="center"/>
      <protection locked="0"/>
    </xf>
    <xf numFmtId="4" fontId="19" fillId="0" borderId="1124" xfId="7" applyNumberFormat="1" applyFont="1" applyFill="1" applyBorder="1" applyAlignment="1" applyProtection="1">
      <alignment vertical="center"/>
      <protection locked="0"/>
    </xf>
    <xf numFmtId="4" fontId="22" fillId="0" borderId="1124" xfId="7" applyNumberFormat="1" applyFont="1" applyFill="1" applyBorder="1" applyAlignment="1" applyProtection="1">
      <alignment horizontal="right" vertical="center"/>
      <protection locked="0"/>
    </xf>
    <xf numFmtId="49" fontId="19" fillId="15" borderId="115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5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124" xfId="8" applyNumberFormat="1" applyFont="1" applyBorder="1" applyAlignment="1">
      <alignment horizontal="right" vertical="center"/>
    </xf>
    <xf numFmtId="49" fontId="19" fillId="15" borderId="114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4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124" xfId="7" applyNumberFormat="1" applyFont="1" applyFill="1" applyBorder="1" applyAlignment="1" applyProtection="1">
      <alignment horizontal="right" vertical="center"/>
      <protection locked="0"/>
    </xf>
    <xf numFmtId="49" fontId="19" fillId="15" borderId="115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55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159" xfId="7" applyNumberFormat="1" applyFont="1" applyFill="1" applyBorder="1" applyAlignment="1" applyProtection="1">
      <alignment horizontal="right" vertical="center"/>
      <protection locked="0"/>
    </xf>
    <xf numFmtId="49" fontId="19" fillId="15" borderId="116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6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162" xfId="7" applyNumberFormat="1" applyFont="1" applyFill="1" applyBorder="1" applyAlignment="1" applyProtection="1">
      <alignment horizontal="right" vertical="center"/>
      <protection locked="0"/>
    </xf>
    <xf numFmtId="4" fontId="22" fillId="0" borderId="978" xfId="7" applyNumberFormat="1" applyFont="1" applyFill="1" applyBorder="1" applyAlignment="1" applyProtection="1">
      <alignment horizontal="right" vertical="center"/>
      <protection locked="0"/>
    </xf>
    <xf numFmtId="49" fontId="19" fillId="15" borderId="116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6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67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978" xfId="7" applyNumberFormat="1" applyFont="1" applyFill="1" applyBorder="1" applyAlignment="1" applyProtection="1">
      <alignment horizontal="right" vertical="center"/>
      <protection locked="0"/>
    </xf>
    <xf numFmtId="49" fontId="19" fillId="15" borderId="116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7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7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7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7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7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7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7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69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170" xfId="0" applyFont="1" applyBorder="1" applyAlignment="1">
      <alignment vertical="center" wrapText="1"/>
    </xf>
    <xf numFmtId="49" fontId="19" fillId="0" borderId="117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167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165" xfId="0" applyFont="1" applyBorder="1" applyAlignment="1">
      <alignment vertical="center" wrapText="1"/>
    </xf>
    <xf numFmtId="49" fontId="19" fillId="0" borderId="1183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163" xfId="0" applyFont="1" applyBorder="1" applyAlignment="1">
      <alignment vertical="center" wrapText="1"/>
    </xf>
    <xf numFmtId="49" fontId="19" fillId="15" borderId="116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8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73" xfId="7" applyNumberFormat="1" applyFont="1" applyFill="1" applyBorder="1" applyAlignment="1" applyProtection="1">
      <alignment vertical="center" wrapText="1"/>
      <protection locked="0"/>
    </xf>
    <xf numFmtId="49" fontId="19" fillId="15" borderId="1185" xfId="7" applyNumberFormat="1" applyFont="1" applyFill="1" applyBorder="1" applyAlignment="1" applyProtection="1">
      <alignment vertical="center" wrapText="1"/>
      <protection locked="0"/>
    </xf>
    <xf numFmtId="49" fontId="19" fillId="15" borderId="118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8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6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9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9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194" xfId="7" applyNumberFormat="1" applyFont="1" applyFill="1" applyBorder="1" applyAlignment="1" applyProtection="1">
      <alignment horizontal="right" vertical="center"/>
      <protection locked="0"/>
    </xf>
    <xf numFmtId="49" fontId="19" fillId="15" borderId="1195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196" xfId="0" applyFont="1" applyBorder="1" applyAlignment="1">
      <alignment vertical="center" wrapText="1"/>
    </xf>
    <xf numFmtId="49" fontId="19" fillId="0" borderId="1197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198" xfId="7" applyNumberFormat="1" applyFont="1" applyFill="1" applyBorder="1" applyAlignment="1" applyProtection="1">
      <alignment horizontal="right" vertical="center"/>
      <protection locked="0"/>
    </xf>
    <xf numFmtId="49" fontId="19" fillId="15" borderId="119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9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0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196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0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364" xfId="7" applyNumberFormat="1" applyFont="1" applyFill="1" applyBorder="1" applyAlignment="1" applyProtection="1">
      <alignment vertical="center" wrapText="1"/>
      <protection locked="0"/>
    </xf>
    <xf numFmtId="49" fontId="19" fillId="15" borderId="121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0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05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194" xfId="7" applyNumberFormat="1" applyFont="1" applyFill="1" applyBorder="1" applyAlignment="1" applyProtection="1">
      <alignment horizontal="right" vertical="center"/>
      <protection locked="0"/>
    </xf>
    <xf numFmtId="49" fontId="19" fillId="15" borderId="121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0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1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1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15" xfId="7" applyNumberFormat="1" applyFont="1" applyFill="1" applyBorder="1" applyAlignment="1" applyProtection="1">
      <alignment vertical="center" wrapText="1"/>
      <protection locked="0"/>
    </xf>
    <xf numFmtId="49" fontId="19" fillId="15" borderId="121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1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18" xfId="7" applyNumberFormat="1" applyFont="1" applyFill="1" applyBorder="1" applyAlignment="1" applyProtection="1">
      <alignment horizontal="right" vertical="center"/>
      <protection locked="0"/>
    </xf>
    <xf numFmtId="49" fontId="20" fillId="0" borderId="1125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19" xfId="7" applyNumberFormat="1" applyFont="1" applyFill="1" applyBorder="1" applyAlignment="1" applyProtection="1">
      <alignment horizontal="right" vertical="center" wrapText="1"/>
      <protection locked="0"/>
    </xf>
    <xf numFmtId="4" fontId="22" fillId="0" borderId="1218" xfId="7" applyNumberFormat="1" applyFont="1" applyFill="1" applyBorder="1" applyAlignment="1" applyProtection="1">
      <alignment horizontal="right" vertical="center"/>
      <protection locked="0"/>
    </xf>
    <xf numFmtId="49" fontId="19" fillId="15" borderId="122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2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2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2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27" xfId="7" applyNumberFormat="1" applyFont="1" applyFill="1" applyBorder="1" applyAlignment="1" applyProtection="1">
      <alignment vertical="center" wrapText="1"/>
      <protection locked="0"/>
    </xf>
    <xf numFmtId="49" fontId="19" fillId="15" borderId="1228" xfId="7" applyNumberFormat="1" applyFont="1" applyFill="1" applyBorder="1" applyAlignment="1" applyProtection="1">
      <alignment vertical="center" wrapText="1"/>
      <protection locked="0"/>
    </xf>
    <xf numFmtId="49" fontId="19" fillId="15" borderId="122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3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3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33" xfId="7" applyNumberFormat="1" applyFont="1" applyFill="1" applyBorder="1" applyAlignment="1" applyProtection="1">
      <alignment vertical="center" wrapText="1"/>
      <protection locked="0"/>
    </xf>
    <xf numFmtId="0" fontId="59" fillId="0" borderId="483" xfId="0" applyFont="1" applyBorder="1" applyAlignment="1">
      <alignment vertical="center"/>
    </xf>
    <xf numFmtId="4" fontId="19" fillId="0" borderId="1236" xfId="7" applyNumberFormat="1" applyFont="1" applyFill="1" applyBorder="1" applyAlignment="1" applyProtection="1">
      <alignment horizontal="right" vertical="center"/>
      <protection locked="0"/>
    </xf>
    <xf numFmtId="49" fontId="19" fillId="0" borderId="123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3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38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3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2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3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5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240" xfId="0" applyFont="1" applyBorder="1" applyAlignment="1">
      <alignment horizontal="left" vertical="center" wrapText="1"/>
    </xf>
    <xf numFmtId="49" fontId="19" fillId="15" borderId="1234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35" xfId="0" applyNumberFormat="1" applyFont="1" applyBorder="1" applyAlignment="1">
      <alignment vertical="center" wrapText="1"/>
    </xf>
    <xf numFmtId="49" fontId="19" fillId="15" borderId="124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42" xfId="0" applyNumberFormat="1" applyFont="1" applyBorder="1" applyAlignment="1">
      <alignment vertical="center" wrapText="1"/>
    </xf>
    <xf numFmtId="4" fontId="19" fillId="0" borderId="1243" xfId="7" applyNumberFormat="1" applyFont="1" applyFill="1" applyBorder="1" applyAlignment="1" applyProtection="1">
      <alignment horizontal="right" vertical="center"/>
      <protection locked="0"/>
    </xf>
    <xf numFmtId="4" fontId="19" fillId="6" borderId="1236" xfId="7" applyNumberFormat="1" applyFont="1" applyFill="1" applyBorder="1" applyAlignment="1" applyProtection="1">
      <alignment horizontal="right" vertical="center"/>
      <protection locked="0"/>
    </xf>
    <xf numFmtId="49" fontId="19" fillId="20" borderId="1245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127" xfId="7" applyNumberFormat="1" applyFont="1" applyFill="1" applyBorder="1" applyAlignment="1" applyProtection="1">
      <alignment horizontal="left" vertical="center" wrapText="1"/>
      <protection locked="0"/>
    </xf>
    <xf numFmtId="49" fontId="21" fillId="18" borderId="1145" xfId="7" applyNumberFormat="1" applyFont="1" applyFill="1" applyBorder="1" applyAlignment="1" applyProtection="1">
      <alignment horizontal="center" vertical="center" wrapText="1"/>
      <protection locked="0"/>
    </xf>
    <xf numFmtId="4" fontId="22" fillId="0" borderId="1236" xfId="7" applyNumberFormat="1" applyFont="1" applyFill="1" applyBorder="1" applyAlignment="1" applyProtection="1">
      <alignment horizontal="right" vertical="center"/>
      <protection locked="0"/>
    </xf>
    <xf numFmtId="49" fontId="19" fillId="15" borderId="1245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236" xfId="8" applyNumberFormat="1" applyFont="1" applyBorder="1" applyAlignment="1">
      <alignment horizontal="right" vertical="center"/>
    </xf>
    <xf numFmtId="49" fontId="19" fillId="15" borderId="124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47" xfId="8" applyNumberFormat="1" applyFont="1" applyBorder="1" applyAlignment="1">
      <alignment horizontal="right" vertical="center"/>
    </xf>
    <xf numFmtId="49" fontId="19" fillId="0" borderId="124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3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47" xfId="7" applyNumberFormat="1" applyFont="1" applyFill="1" applyBorder="1" applyAlignment="1" applyProtection="1">
      <alignment horizontal="right" vertical="center"/>
      <protection locked="0"/>
    </xf>
    <xf numFmtId="4" fontId="22" fillId="0" borderId="1247" xfId="7" applyNumberFormat="1" applyFont="1" applyFill="1" applyBorder="1" applyAlignment="1" applyProtection="1">
      <alignment horizontal="right" vertical="center"/>
      <protection locked="0"/>
    </xf>
    <xf numFmtId="49" fontId="19" fillId="15" borderId="124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4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48" xfId="7" applyNumberFormat="1" applyFont="1" applyFill="1" applyBorder="1" applyAlignment="1" applyProtection="1">
      <alignment vertical="center" wrapText="1"/>
      <protection locked="0"/>
    </xf>
    <xf numFmtId="49" fontId="19" fillId="15" borderId="1231" xfId="7" applyNumberFormat="1" applyFont="1" applyFill="1" applyBorder="1" applyAlignment="1" applyProtection="1">
      <alignment vertical="center" wrapText="1"/>
      <protection locked="0"/>
    </xf>
    <xf numFmtId="4" fontId="20" fillId="0" borderId="1247" xfId="7" applyNumberFormat="1" applyFont="1" applyFill="1" applyBorder="1" applyAlignment="1" applyProtection="1">
      <alignment horizontal="right" vertical="center"/>
      <protection locked="0"/>
    </xf>
    <xf numFmtId="4" fontId="19" fillId="0" borderId="1247" xfId="7" applyNumberFormat="1" applyFont="1" applyFill="1" applyBorder="1" applyAlignment="1" applyProtection="1">
      <alignment vertical="center"/>
      <protection locked="0"/>
    </xf>
    <xf numFmtId="49" fontId="19" fillId="15" borderId="125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5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52" xfId="7" applyNumberFormat="1" applyFont="1" applyFill="1" applyBorder="1" applyAlignment="1" applyProtection="1">
      <alignment horizontal="right" vertical="center"/>
      <protection locked="0"/>
    </xf>
    <xf numFmtId="49" fontId="19" fillId="0" borderId="125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5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5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5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57" xfId="7" applyNumberFormat="1" applyFont="1" applyFill="1" applyBorder="1" applyAlignment="1" applyProtection="1">
      <alignment horizontal="left" vertical="center" wrapText="1"/>
      <protection locked="0"/>
    </xf>
    <xf numFmtId="4" fontId="19" fillId="6" borderId="1247" xfId="7" applyNumberFormat="1" applyFont="1" applyFill="1" applyBorder="1" applyAlignment="1" applyProtection="1">
      <alignment horizontal="right" vertical="center"/>
      <protection locked="0"/>
    </xf>
    <xf numFmtId="49" fontId="19" fillId="15" borderId="125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59" xfId="7" applyNumberFormat="1" applyFont="1" applyFill="1" applyBorder="1" applyAlignment="1" applyProtection="1">
      <alignment horizontal="center" vertical="center" wrapText="1"/>
      <protection locked="0"/>
    </xf>
    <xf numFmtId="4" fontId="22" fillId="6" borderId="1247" xfId="7" applyNumberFormat="1" applyFont="1" applyFill="1" applyBorder="1" applyAlignment="1" applyProtection="1">
      <alignment horizontal="right" vertical="center"/>
      <protection locked="0"/>
    </xf>
    <xf numFmtId="49" fontId="19" fillId="20" borderId="126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61" xfId="7" applyNumberFormat="1" applyFont="1" applyFill="1" applyBorder="1" applyAlignment="1" applyProtection="1">
      <alignment horizontal="right" vertical="center"/>
      <protection locked="0"/>
    </xf>
    <xf numFmtId="49" fontId="19" fillId="15" borderId="126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6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64" xfId="7" applyNumberFormat="1" applyFont="1" applyFill="1" applyBorder="1" applyAlignment="1" applyProtection="1">
      <alignment horizontal="right" vertical="center"/>
      <protection locked="0"/>
    </xf>
    <xf numFmtId="49" fontId="19" fillId="15" borderId="112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6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6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68" xfId="7" applyNumberFormat="1" applyFont="1" applyFill="1" applyBorder="1" applyAlignment="1" applyProtection="1">
      <alignment horizontal="right" vertical="center"/>
      <protection locked="0"/>
    </xf>
    <xf numFmtId="4" fontId="22" fillId="0" borderId="1264" xfId="7" applyNumberFormat="1" applyFont="1" applyFill="1" applyBorder="1" applyAlignment="1" applyProtection="1">
      <alignment horizontal="right" vertical="center"/>
      <protection locked="0"/>
    </xf>
    <xf numFmtId="49" fontId="19" fillId="15" borderId="127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7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7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7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6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7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7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7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7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7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6" xfId="7" applyNumberFormat="1" applyFont="1" applyFill="1" applyBorder="1" applyAlignment="1" applyProtection="1">
      <alignment vertical="center" wrapText="1"/>
      <protection locked="0"/>
    </xf>
    <xf numFmtId="49" fontId="19" fillId="15" borderId="1127" xfId="7" applyNumberFormat="1" applyFont="1" applyFill="1" applyBorder="1" applyAlignment="1" applyProtection="1">
      <alignment vertical="center" wrapText="1"/>
      <protection locked="0"/>
    </xf>
    <xf numFmtId="49" fontId="19" fillId="15" borderId="128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8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8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8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8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8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88" xfId="7" applyNumberFormat="1" applyFont="1" applyFill="1" applyBorder="1" applyAlignment="1" applyProtection="1">
      <alignment horizontal="right" vertical="center"/>
      <protection locked="0"/>
    </xf>
    <xf numFmtId="49" fontId="19" fillId="15" borderId="128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9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9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264" xfId="8" applyNumberFormat="1" applyFont="1" applyBorder="1" applyAlignment="1">
      <alignment horizontal="right" vertical="center"/>
    </xf>
    <xf numFmtId="49" fontId="19" fillId="15" borderId="1295" xfId="7" applyNumberFormat="1" applyFont="1" applyFill="1" applyBorder="1" applyAlignment="1" applyProtection="1">
      <alignment horizontal="left" vertical="center" wrapText="1"/>
      <protection locked="0"/>
    </xf>
    <xf numFmtId="3" fontId="19" fillId="0" borderId="1264" xfId="8" applyNumberFormat="1" applyFont="1" applyBorder="1" applyAlignment="1">
      <alignment horizontal="right" vertical="center"/>
    </xf>
    <xf numFmtId="49" fontId="19" fillId="0" borderId="1293" xfId="7" applyNumberFormat="1" applyFont="1" applyFill="1" applyBorder="1" applyAlignment="1" applyProtection="1">
      <alignment horizontal="center" vertical="center" wrapText="1"/>
      <protection locked="0"/>
    </xf>
    <xf numFmtId="3" fontId="19" fillId="0" borderId="1264" xfId="7" applyNumberFormat="1" applyFont="1" applyFill="1" applyBorder="1" applyAlignment="1" applyProtection="1">
      <alignment horizontal="right" vertical="center"/>
      <protection locked="0"/>
    </xf>
    <xf numFmtId="49" fontId="19" fillId="15" borderId="129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97" xfId="7" applyNumberFormat="1" applyFont="1" applyFill="1" applyBorder="1" applyAlignment="1" applyProtection="1">
      <alignment horizontal="left" vertical="center" wrapText="1"/>
      <protection locked="0"/>
    </xf>
    <xf numFmtId="3" fontId="19" fillId="0" borderId="1298" xfId="7" applyNumberFormat="1" applyFont="1" applyFill="1" applyBorder="1" applyAlignment="1" applyProtection="1">
      <alignment horizontal="right" vertical="center"/>
      <protection locked="0"/>
    </xf>
    <xf numFmtId="49" fontId="19" fillId="15" borderId="130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02" xfId="7" applyNumberFormat="1" applyFont="1" applyFill="1" applyBorder="1" applyAlignment="1" applyProtection="1">
      <alignment horizontal="left" vertical="center" wrapText="1"/>
      <protection locked="0"/>
    </xf>
    <xf numFmtId="4" fontId="6" fillId="0" borderId="1303" xfId="8" applyNumberFormat="1" applyBorder="1" applyAlignment="1">
      <alignment vertical="center"/>
    </xf>
    <xf numFmtId="49" fontId="19" fillId="15" borderId="130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0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0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03" xfId="7" applyNumberFormat="1" applyFont="1" applyFill="1" applyBorder="1" applyAlignment="1" applyProtection="1">
      <alignment horizontal="right" vertical="center"/>
      <protection locked="0"/>
    </xf>
    <xf numFmtId="49" fontId="19" fillId="15" borderId="130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0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0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1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3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1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6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1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1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1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2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2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2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2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2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31" xfId="7" applyNumberFormat="1" applyFont="1" applyFill="1" applyBorder="1" applyAlignment="1" applyProtection="1">
      <alignment horizontal="right" vertical="center"/>
      <protection locked="0"/>
    </xf>
    <xf numFmtId="49" fontId="19" fillId="15" borderId="133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3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34" xfId="7" applyNumberFormat="1" applyFont="1" applyFill="1" applyBorder="1" applyAlignment="1" applyProtection="1">
      <alignment horizontal="right" vertical="center"/>
      <protection locked="0"/>
    </xf>
    <xf numFmtId="4" fontId="22" fillId="0" borderId="1334" xfId="7" applyNumberFormat="1" applyFont="1" applyFill="1" applyBorder="1" applyAlignment="1" applyProtection="1">
      <alignment vertical="center"/>
      <protection locked="0"/>
    </xf>
    <xf numFmtId="49" fontId="19" fillId="15" borderId="133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38" xfId="7" applyNumberFormat="1" applyFont="1" applyFill="1" applyBorder="1" applyAlignment="1" applyProtection="1">
      <alignment horizontal="right" vertical="center"/>
      <protection locked="0"/>
    </xf>
    <xf numFmtId="49" fontId="19" fillId="15" borderId="133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4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41" xfId="7" applyNumberFormat="1" applyFont="1" applyFill="1" applyBorder="1" applyAlignment="1" applyProtection="1">
      <alignment horizontal="right" vertical="center"/>
      <protection locked="0"/>
    </xf>
    <xf numFmtId="4" fontId="22" fillId="0" borderId="1341" xfId="7" applyNumberFormat="1" applyFont="1" applyFill="1" applyBorder="1" applyAlignment="1" applyProtection="1">
      <alignment horizontal="right" vertical="center"/>
      <protection locked="0"/>
    </xf>
    <xf numFmtId="49" fontId="19" fillId="15" borderId="134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4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4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4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4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48" xfId="7" applyNumberFormat="1" applyFont="1" applyFill="1" applyBorder="1" applyAlignment="1" applyProtection="1">
      <alignment horizontal="right" vertical="center"/>
      <protection locked="0"/>
    </xf>
    <xf numFmtId="49" fontId="19" fillId="0" borderId="1349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5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51" xfId="7" applyNumberFormat="1" applyFont="1" applyFill="1" applyBorder="1" applyAlignment="1" applyProtection="1">
      <alignment horizontal="right" vertical="center"/>
      <protection locked="0"/>
    </xf>
    <xf numFmtId="49" fontId="19" fillId="0" borderId="135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7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53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1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5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5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56" xfId="7" applyNumberFormat="1" applyFont="1" applyFill="1" applyBorder="1" applyAlignment="1" applyProtection="1">
      <alignment vertical="center" wrapText="1"/>
      <protection locked="0"/>
    </xf>
    <xf numFmtId="49" fontId="19" fillId="0" borderId="135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5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5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6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6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64" xfId="7" applyNumberFormat="1" applyFont="1" applyFill="1" applyBorder="1" applyAlignment="1" applyProtection="1">
      <alignment horizontal="right" vertical="center"/>
      <protection locked="0"/>
    </xf>
    <xf numFmtId="49" fontId="19" fillId="15" borderId="13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6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6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68" xfId="7" applyNumberFormat="1" applyFont="1" applyFill="1" applyBorder="1" applyAlignment="1" applyProtection="1">
      <alignment horizontal="right" vertical="center"/>
      <protection locked="0"/>
    </xf>
    <xf numFmtId="49" fontId="19" fillId="15" borderId="136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7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7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7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72" xfId="7" applyNumberFormat="1" applyFont="1" applyFill="1" applyBorder="1" applyAlignment="1" applyProtection="1">
      <alignment vertical="center" wrapText="1"/>
      <protection locked="0"/>
    </xf>
    <xf numFmtId="49" fontId="19" fillId="15" borderId="1371" xfId="7" applyNumberFormat="1" applyFont="1" applyFill="1" applyBorder="1" applyAlignment="1" applyProtection="1">
      <alignment vertical="center" wrapText="1"/>
      <protection locked="0"/>
    </xf>
    <xf numFmtId="4" fontId="20" fillId="0" borderId="1375" xfId="7" applyNumberFormat="1" applyFont="1" applyFill="1" applyBorder="1" applyAlignment="1" applyProtection="1">
      <alignment vertical="center"/>
      <protection locked="0"/>
    </xf>
    <xf numFmtId="4" fontId="19" fillId="0" borderId="1375" xfId="7" applyNumberFormat="1" applyFont="1" applyFill="1" applyBorder="1" applyAlignment="1" applyProtection="1">
      <alignment vertical="center"/>
      <protection locked="0"/>
    </xf>
    <xf numFmtId="49" fontId="19" fillId="15" borderId="137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7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80" xfId="7" applyNumberFormat="1" applyFont="1" applyFill="1" applyBorder="1" applyAlignment="1" applyProtection="1">
      <alignment horizontal="right" vertical="center"/>
      <protection locked="0"/>
    </xf>
    <xf numFmtId="4" fontId="19" fillId="0" borderId="1383" xfId="7" applyNumberFormat="1" applyFont="1" applyFill="1" applyBorder="1" applyAlignment="1" applyProtection="1">
      <alignment vertical="center"/>
      <protection locked="0"/>
    </xf>
    <xf numFmtId="4" fontId="22" fillId="0" borderId="1383" xfId="7" applyNumberFormat="1" applyFont="1" applyFill="1" applyBorder="1" applyAlignment="1" applyProtection="1">
      <alignment horizontal="right" vertical="center"/>
      <protection locked="0"/>
    </xf>
    <xf numFmtId="49" fontId="19" fillId="15" borderId="138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83" xfId="8" applyNumberFormat="1" applyFont="1" applyBorder="1" applyAlignment="1">
      <alignment horizontal="right" vertical="center"/>
    </xf>
    <xf numFmtId="49" fontId="19" fillId="15" borderId="138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86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8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83" xfId="7" applyNumberFormat="1" applyFont="1" applyFill="1" applyBorder="1" applyAlignment="1" applyProtection="1">
      <alignment horizontal="right" vertical="center"/>
      <protection locked="0"/>
    </xf>
    <xf numFmtId="49" fontId="19" fillId="15" borderId="138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8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9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9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5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9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9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8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0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81" xfId="7" applyNumberFormat="1" applyFont="1" applyFill="1" applyBorder="1" applyAlignment="1" applyProtection="1">
      <alignment vertical="center" wrapText="1"/>
      <protection locked="0"/>
    </xf>
    <xf numFmtId="49" fontId="19" fillId="15" borderId="1382" xfId="7" applyNumberFormat="1" applyFont="1" applyFill="1" applyBorder="1" applyAlignment="1" applyProtection="1">
      <alignment vertical="center" wrapText="1"/>
      <protection locked="0"/>
    </xf>
    <xf numFmtId="49" fontId="19" fillId="0" borderId="1394" xfId="7" applyNumberFormat="1" applyFont="1" applyFill="1" applyBorder="1" applyAlignment="1" applyProtection="1">
      <alignment horizontal="center" vertical="center" wrapText="1"/>
      <protection locked="0"/>
    </xf>
    <xf numFmtId="2" fontId="19" fillId="0" borderId="120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383" xfId="8" applyNumberFormat="1" applyFont="1" applyBorder="1" applyAlignment="1">
      <alignment vertical="center" wrapText="1"/>
    </xf>
    <xf numFmtId="2" fontId="19" fillId="0" borderId="11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0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02" xfId="8" applyNumberFormat="1" applyFont="1" applyBorder="1" applyAlignment="1">
      <alignment vertical="center" wrapText="1"/>
    </xf>
    <xf numFmtId="49" fontId="19" fillId="15" borderId="140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0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0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0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0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08" xfId="8" applyNumberFormat="1" applyFont="1" applyBorder="1" applyAlignment="1">
      <alignment vertical="center" wrapText="1"/>
    </xf>
    <xf numFmtId="49" fontId="19" fillId="0" borderId="1409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41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1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1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13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02" xfId="7" applyNumberFormat="1" applyFont="1" applyFill="1" applyBorder="1" applyAlignment="1" applyProtection="1">
      <alignment horizontal="right" vertical="center"/>
      <protection locked="0"/>
    </xf>
    <xf numFmtId="4" fontId="19" fillId="0" borderId="1402" xfId="7" applyNumberFormat="1" applyFont="1" applyFill="1" applyBorder="1" applyAlignment="1" applyProtection="1">
      <alignment vertical="center"/>
      <protection locked="0"/>
    </xf>
    <xf numFmtId="2" fontId="19" fillId="0" borderId="141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08" xfId="7" applyNumberFormat="1" applyFont="1" applyFill="1" applyBorder="1" applyAlignment="1" applyProtection="1">
      <alignment horizontal="right" vertical="center"/>
      <protection locked="0"/>
    </xf>
    <xf numFmtId="49" fontId="19" fillId="0" borderId="1403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1402" xfId="7" applyNumberFormat="1" applyFont="1" applyFill="1" applyBorder="1" applyAlignment="1" applyProtection="1">
      <alignment horizontal="right" vertical="center"/>
      <protection locked="0"/>
    </xf>
    <xf numFmtId="4" fontId="19" fillId="0" borderId="1416" xfId="7" applyNumberFormat="1" applyFont="1" applyFill="1" applyBorder="1" applyAlignment="1" applyProtection="1">
      <alignment horizontal="right" vertical="center"/>
      <protection locked="0"/>
    </xf>
    <xf numFmtId="4" fontId="22" fillId="0" borderId="1402" xfId="7" applyNumberFormat="1" applyFont="1" applyFill="1" applyBorder="1" applyAlignment="1" applyProtection="1">
      <alignment horizontal="right" vertical="center"/>
      <protection locked="0"/>
    </xf>
    <xf numFmtId="49" fontId="19" fillId="15" borderId="141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419" xfId="7" applyNumberFormat="1" applyFont="1" applyFill="1" applyBorder="1" applyAlignment="1" applyProtection="1">
      <alignment vertical="center" wrapText="1"/>
      <protection locked="0"/>
    </xf>
    <xf numFmtId="0" fontId="59" fillId="0" borderId="1420" xfId="0" applyFont="1" applyBorder="1" applyAlignment="1">
      <alignment vertical="center" wrapText="1"/>
    </xf>
    <xf numFmtId="49" fontId="19" fillId="15" borderId="142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91" xfId="0" applyNumberFormat="1" applyFont="1" applyBorder="1" applyAlignment="1">
      <alignment vertical="center" wrapText="1"/>
    </xf>
    <xf numFmtId="49" fontId="19" fillId="15" borderId="142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2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2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2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2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2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29" xfId="7" applyNumberFormat="1" applyFont="1" applyFill="1" applyBorder="1" applyAlignment="1" applyProtection="1">
      <alignment horizontal="right" vertical="center"/>
      <protection locked="0"/>
    </xf>
    <xf numFmtId="4" fontId="22" fillId="0" borderId="1429" xfId="7" applyNumberFormat="1" applyFont="1" applyFill="1" applyBorder="1" applyAlignment="1" applyProtection="1">
      <alignment horizontal="right" vertical="center"/>
      <protection locked="0"/>
    </xf>
    <xf numFmtId="49" fontId="19" fillId="15" borderId="143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3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32" xfId="7" applyNumberFormat="1" applyFont="1" applyFill="1" applyBorder="1" applyAlignment="1" applyProtection="1">
      <alignment horizontal="right" vertical="center"/>
      <protection locked="0"/>
    </xf>
    <xf numFmtId="49" fontId="19" fillId="15" borderId="143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3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3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3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3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2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3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3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4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42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vertical="center"/>
    </xf>
    <xf numFmtId="0" fontId="19" fillId="0" borderId="1172" xfId="7" applyNumberFormat="1" applyFont="1" applyFill="1" applyBorder="1" applyAlignment="1" applyProtection="1">
      <alignment horizontal="left" vertical="center"/>
      <protection locked="0"/>
    </xf>
    <xf numFmtId="49" fontId="19" fillId="0" borderId="143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4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4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4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4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4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49" xfId="7" applyNumberFormat="1" applyFont="1" applyFill="1" applyBorder="1" applyAlignment="1" applyProtection="1">
      <alignment horizontal="center" vertical="center" wrapText="1"/>
      <protection locked="0"/>
    </xf>
    <xf numFmtId="0" fontId="19" fillId="15" borderId="145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5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5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5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53" xfId="7" applyNumberFormat="1" applyFont="1" applyFill="1" applyBorder="1" applyAlignment="1" applyProtection="1">
      <alignment horizontal="right" vertical="center"/>
      <protection locked="0"/>
    </xf>
    <xf numFmtId="49" fontId="19" fillId="15" borderId="145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55" xfId="7" applyNumberFormat="1" applyFont="1" applyFill="1" applyBorder="1" applyAlignment="1" applyProtection="1">
      <alignment horizontal="left" vertical="center" wrapText="1"/>
      <protection locked="0"/>
    </xf>
    <xf numFmtId="0" fontId="62" fillId="0" borderId="0" xfId="0" applyFont="1"/>
    <xf numFmtId="49" fontId="19" fillId="15" borderId="145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5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5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5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6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6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6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6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6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67" xfId="7" applyNumberFormat="1" applyFont="1" applyFill="1" applyBorder="1" applyAlignment="1" applyProtection="1">
      <alignment horizontal="right" vertical="center"/>
      <protection locked="0"/>
    </xf>
    <xf numFmtId="49" fontId="19" fillId="15" borderId="1468" xfId="7" applyNumberFormat="1" applyFont="1" applyFill="1" applyBorder="1" applyAlignment="1" applyProtection="1">
      <alignment vertical="center" wrapText="1"/>
      <protection locked="0"/>
    </xf>
    <xf numFmtId="49" fontId="19" fillId="15" borderId="1356" xfId="7" applyNumberFormat="1" applyFont="1" applyFill="1" applyBorder="1" applyAlignment="1" applyProtection="1">
      <alignment vertical="center" wrapText="1"/>
      <protection locked="0"/>
    </xf>
    <xf numFmtId="49" fontId="19" fillId="15" borderId="146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70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467" xfId="7" applyNumberFormat="1" applyFont="1" applyFill="1" applyBorder="1" applyAlignment="1" applyProtection="1">
      <alignment horizontal="right" vertical="center"/>
      <protection locked="0"/>
    </xf>
    <xf numFmtId="49" fontId="19" fillId="15" borderId="147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7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7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28" xfId="7" applyNumberFormat="1" applyFont="1" applyFill="1" applyBorder="1" applyAlignment="1" applyProtection="1">
      <alignment vertical="center" wrapText="1"/>
      <protection locked="0"/>
    </xf>
    <xf numFmtId="4" fontId="22" fillId="0" borderId="1475" xfId="7" applyNumberFormat="1" applyFont="1" applyFill="1" applyBorder="1" applyAlignment="1" applyProtection="1">
      <alignment horizontal="right" vertical="center"/>
      <protection locked="0"/>
    </xf>
    <xf numFmtId="49" fontId="19" fillId="15" borderId="147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7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7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7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80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467" xfId="7" applyNumberFormat="1" applyFont="1" applyFill="1" applyBorder="1" applyAlignment="1" applyProtection="1">
      <alignment horizontal="right" vertical="center"/>
      <protection locked="0"/>
    </xf>
    <xf numFmtId="49" fontId="19" fillId="0" borderId="1482" xfId="7" applyNumberFormat="1" applyFont="1" applyFill="1" applyBorder="1" applyAlignment="1" applyProtection="1">
      <alignment horizontal="center" vertical="center" wrapText="1"/>
      <protection locked="0"/>
    </xf>
    <xf numFmtId="0" fontId="19" fillId="15" borderId="148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8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8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488" xfId="7" applyNumberFormat="1" applyFont="1" applyFill="1" applyBorder="1" applyAlignment="1" applyProtection="1">
      <alignment horizontal="right" vertical="center"/>
      <protection locked="0"/>
    </xf>
    <xf numFmtId="49" fontId="19" fillId="15" borderId="148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9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9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9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9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0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0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5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8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68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496" xfId="7" applyNumberFormat="1" applyFont="1" applyFill="1" applyBorder="1" applyAlignment="1" applyProtection="1">
      <alignment horizontal="left" vertical="center"/>
      <protection locked="0"/>
    </xf>
    <xf numFmtId="4" fontId="20" fillId="0" borderId="1488" xfId="7" applyNumberFormat="1" applyFont="1" applyFill="1" applyBorder="1" applyAlignment="1" applyProtection="1">
      <alignment horizontal="right" vertical="center"/>
      <protection locked="0"/>
    </xf>
    <xf numFmtId="4" fontId="19" fillId="6" borderId="1488" xfId="7" applyNumberFormat="1" applyFont="1" applyFill="1" applyBorder="1" applyAlignment="1" applyProtection="1">
      <alignment horizontal="right" vertical="center"/>
      <protection locked="0"/>
    </xf>
    <xf numFmtId="49" fontId="19" fillId="20" borderId="1505" xfId="7" applyNumberFormat="1" applyFont="1" applyFill="1" applyBorder="1" applyAlignment="1" applyProtection="1">
      <alignment horizontal="center" vertical="center" wrapText="1"/>
      <protection locked="0"/>
    </xf>
    <xf numFmtId="0" fontId="59" fillId="6" borderId="1506" xfId="0" applyFont="1" applyFill="1" applyBorder="1" applyAlignment="1">
      <alignment horizontal="left" vertical="center" wrapText="1"/>
    </xf>
    <xf numFmtId="0" fontId="59" fillId="6" borderId="1507" xfId="0" applyFont="1" applyFill="1" applyBorder="1" applyAlignment="1">
      <alignment horizontal="left" vertical="center" wrapText="1"/>
    </xf>
    <xf numFmtId="49" fontId="19" fillId="0" borderId="146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51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15" xfId="7" applyNumberFormat="1" applyFont="1" applyFill="1" applyBorder="1" applyAlignment="1" applyProtection="1">
      <alignment horizontal="right" vertical="center"/>
      <protection locked="0"/>
    </xf>
    <xf numFmtId="49" fontId="19" fillId="15" borderId="151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17" xfId="7" applyNumberFormat="1" applyFont="1" applyFill="1" applyBorder="1" applyAlignment="1" applyProtection="1">
      <alignment horizontal="left" vertical="center" wrapText="1"/>
      <protection locked="0"/>
    </xf>
    <xf numFmtId="4" fontId="19" fillId="6" borderId="1515" xfId="7" applyNumberFormat="1" applyFont="1" applyFill="1" applyBorder="1" applyAlignment="1" applyProtection="1">
      <alignment horizontal="right" vertical="center"/>
      <protection locked="0"/>
    </xf>
    <xf numFmtId="49" fontId="19" fillId="20" borderId="1519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518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22" xfId="7" applyNumberFormat="1" applyFont="1" applyFill="1" applyBorder="1" applyAlignment="1" applyProtection="1">
      <alignment horizontal="right" vertical="center"/>
      <protection locked="0"/>
    </xf>
    <xf numFmtId="49" fontId="20" fillId="20" borderId="1520" xfId="7" applyNumberFormat="1" applyFont="1" applyFill="1" applyBorder="1" applyAlignment="1" applyProtection="1">
      <alignment vertical="center" wrapText="1"/>
      <protection locked="0"/>
    </xf>
    <xf numFmtId="0" fontId="59" fillId="0" borderId="1521" xfId="0" applyFont="1" applyBorder="1" applyAlignment="1">
      <alignment vertical="center"/>
    </xf>
    <xf numFmtId="49" fontId="19" fillId="15" borderId="152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2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25" xfId="7" applyNumberFormat="1" applyFont="1" applyFill="1" applyBorder="1" applyAlignment="1" applyProtection="1">
      <alignment horizontal="right" vertical="center"/>
      <protection locked="0"/>
    </xf>
    <xf numFmtId="49" fontId="19" fillId="15" borderId="151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2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2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28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515" xfId="7" applyNumberFormat="1" applyFont="1" applyFill="1" applyBorder="1" applyAlignment="1" applyProtection="1">
      <alignment horizontal="right" vertical="center"/>
      <protection locked="0"/>
    </xf>
    <xf numFmtId="49" fontId="19" fillId="15" borderId="152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3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3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3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3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37" xfId="7" applyNumberFormat="1" applyFont="1" applyFill="1" applyBorder="1" applyAlignment="1" applyProtection="1">
      <alignment horizontal="right" vertical="center"/>
      <protection locked="0"/>
    </xf>
    <xf numFmtId="4" fontId="20" fillId="0" borderId="1537" xfId="7" applyNumberFormat="1" applyFont="1" applyFill="1" applyBorder="1" applyAlignment="1" applyProtection="1">
      <alignment horizontal="right" vertical="center"/>
      <protection locked="0"/>
    </xf>
    <xf numFmtId="4" fontId="22" fillId="0" borderId="1537" xfId="7" applyNumberFormat="1" applyFont="1" applyFill="1" applyBorder="1" applyAlignment="1" applyProtection="1">
      <alignment horizontal="right" vertical="center"/>
      <protection locked="0"/>
    </xf>
    <xf numFmtId="49" fontId="19" fillId="15" borderId="153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4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4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4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4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34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46" xfId="7" applyNumberFormat="1" applyFont="1" applyFill="1" applyBorder="1" applyAlignment="1" applyProtection="1">
      <alignment horizontal="right" vertical="center"/>
      <protection locked="0"/>
    </xf>
    <xf numFmtId="0" fontId="19" fillId="0" borderId="1538" xfId="7" applyNumberFormat="1" applyFont="1" applyFill="1" applyBorder="1" applyAlignment="1" applyProtection="1">
      <alignment horizontal="center" vertical="center"/>
      <protection locked="0"/>
    </xf>
    <xf numFmtId="0" fontId="19" fillId="0" borderId="1547" xfId="7" applyNumberFormat="1" applyFont="1" applyFill="1" applyBorder="1" applyAlignment="1" applyProtection="1">
      <alignment horizontal="left" vertical="center"/>
      <protection locked="0"/>
    </xf>
    <xf numFmtId="49" fontId="19" fillId="15" borderId="154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4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5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5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5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32" xfId="7" applyNumberFormat="1" applyFont="1" applyFill="1" applyBorder="1" applyAlignment="1" applyProtection="1">
      <alignment horizontal="left" vertical="center" wrapText="1"/>
      <protection locked="0"/>
    </xf>
    <xf numFmtId="2" fontId="19" fillId="0" borderId="1125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548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552" xfId="7" applyNumberFormat="1" applyFont="1" applyFill="1" applyBorder="1" applyAlignment="1" applyProtection="1">
      <alignment horizontal="left" vertical="center" wrapText="1"/>
      <protection locked="0"/>
    </xf>
    <xf numFmtId="4" fontId="19" fillId="6" borderId="1537" xfId="7" applyNumberFormat="1" applyFont="1" applyFill="1" applyBorder="1" applyAlignment="1" applyProtection="1">
      <alignment horizontal="right" vertical="center"/>
      <protection locked="0"/>
    </xf>
    <xf numFmtId="49" fontId="19" fillId="6" borderId="112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5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56" xfId="7" applyNumberFormat="1" applyFont="1" applyFill="1" applyBorder="1" applyAlignment="1" applyProtection="1">
      <alignment horizontal="right" vertical="center"/>
      <protection locked="0"/>
    </xf>
    <xf numFmtId="4" fontId="22" fillId="0" borderId="1556" xfId="7" applyNumberFormat="1" applyFont="1" applyFill="1" applyBorder="1" applyAlignment="1" applyProtection="1">
      <alignment horizontal="right" vertical="center"/>
      <protection locked="0"/>
    </xf>
    <xf numFmtId="49" fontId="19" fillId="15" borderId="155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5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5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4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6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6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6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69" xfId="7" applyNumberFormat="1" applyFont="1" applyFill="1" applyBorder="1" applyAlignment="1" applyProtection="1">
      <alignment vertical="center" wrapText="1"/>
      <protection locked="0"/>
    </xf>
    <xf numFmtId="49" fontId="19" fillId="15" borderId="1570" xfId="7" applyNumberFormat="1" applyFont="1" applyFill="1" applyBorder="1" applyAlignment="1" applyProtection="1">
      <alignment vertical="center" wrapText="1"/>
      <protection locked="0"/>
    </xf>
    <xf numFmtId="49" fontId="19" fillId="15" borderId="157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72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73" xfId="7" applyNumberFormat="1" applyFont="1" applyFill="1" applyBorder="1" applyAlignment="1" applyProtection="1">
      <alignment horizontal="right" vertical="center"/>
      <protection locked="0"/>
    </xf>
    <xf numFmtId="4" fontId="19" fillId="0" borderId="1575" xfId="7" applyNumberFormat="1" applyFont="1" applyFill="1" applyBorder="1" applyAlignment="1" applyProtection="1">
      <alignment horizontal="right" vertical="center"/>
      <protection locked="0"/>
    </xf>
    <xf numFmtId="49" fontId="19" fillId="15" borderId="157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76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573" xfId="7" applyNumberFormat="1" applyFont="1" applyFill="1" applyBorder="1" applyAlignment="1" applyProtection="1">
      <alignment horizontal="right" vertical="center"/>
      <protection locked="0"/>
    </xf>
    <xf numFmtId="4" fontId="19" fillId="0" borderId="1579" xfId="7" applyNumberFormat="1" applyFont="1" applyFill="1" applyBorder="1" applyAlignment="1" applyProtection="1">
      <alignment horizontal="right" vertical="center"/>
      <protection locked="0"/>
    </xf>
    <xf numFmtId="4" fontId="19" fillId="0" borderId="1582" xfId="7" applyNumberFormat="1" applyFont="1" applyFill="1" applyBorder="1" applyAlignment="1" applyProtection="1">
      <alignment horizontal="right" vertical="center"/>
      <protection locked="0"/>
    </xf>
    <xf numFmtId="49" fontId="19" fillId="15" borderId="158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8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8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8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8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8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8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9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2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593" xfId="7" applyNumberFormat="1" applyFont="1" applyFill="1" applyBorder="1" applyAlignment="1" applyProtection="1">
      <alignment horizontal="right" vertical="center"/>
      <protection locked="0"/>
    </xf>
    <xf numFmtId="49" fontId="19" fillId="15" borderId="159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9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9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9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0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02" xfId="7" applyNumberFormat="1" applyFont="1" applyFill="1" applyBorder="1" applyAlignment="1" applyProtection="1">
      <alignment horizontal="center" vertical="center" wrapText="1"/>
      <protection locked="0"/>
    </xf>
    <xf numFmtId="2" fontId="19" fillId="0" borderId="15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0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0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00" xfId="7" applyNumberFormat="1" applyFont="1" applyFill="1" applyBorder="1" applyAlignment="1" applyProtection="1">
      <alignment horizontal="left" vertical="center" wrapText="1"/>
      <protection locked="0"/>
    </xf>
    <xf numFmtId="2" fontId="19" fillId="0" borderId="1604" xfId="7" applyNumberFormat="1" applyFont="1" applyFill="1" applyBorder="1" applyAlignment="1" applyProtection="1">
      <alignment horizontal="left" vertical="center" wrapText="1"/>
      <protection locked="0"/>
    </xf>
    <xf numFmtId="2" fontId="19" fillId="0" borderId="160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0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607" xfId="7" applyNumberFormat="1" applyFont="1" applyFill="1" applyBorder="1" applyAlignment="1" applyProtection="1">
      <alignment horizontal="right" vertical="center"/>
      <protection locked="0"/>
    </xf>
    <xf numFmtId="49" fontId="19" fillId="15" borderId="160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0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1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1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1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1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1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1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1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17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618" xfId="7" applyNumberFormat="1" applyFont="1" applyFill="1" applyBorder="1" applyAlignment="1" applyProtection="1">
      <alignment horizontal="right" vertical="center"/>
      <protection locked="0"/>
    </xf>
    <xf numFmtId="49" fontId="19" fillId="15" borderId="161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2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2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2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23" xfId="7" applyNumberFormat="1" applyFont="1" applyFill="1" applyBorder="1" applyAlignment="1" applyProtection="1">
      <alignment vertical="center" wrapText="1"/>
      <protection locked="0"/>
    </xf>
    <xf numFmtId="49" fontId="19" fillId="15" borderId="1599" xfId="7" applyNumberFormat="1" applyFont="1" applyFill="1" applyBorder="1" applyAlignment="1" applyProtection="1">
      <alignment vertical="center" wrapText="1"/>
      <protection locked="0"/>
    </xf>
    <xf numFmtId="4" fontId="20" fillId="0" borderId="1624" xfId="7" applyNumberFormat="1" applyFont="1" applyFill="1" applyBorder="1" applyAlignment="1" applyProtection="1">
      <alignment horizontal="right" vertical="center"/>
      <protection locked="0"/>
    </xf>
    <xf numFmtId="49" fontId="19" fillId="15" borderId="162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26" xfId="7" applyNumberFormat="1" applyFont="1" applyFill="1" applyBorder="1" applyAlignment="1" applyProtection="1">
      <alignment horizontal="left" vertical="center" wrapText="1"/>
      <protection locked="0"/>
    </xf>
    <xf numFmtId="2" fontId="19" fillId="0" borderId="1612" xfId="7" applyNumberFormat="1" applyFont="1" applyFill="1" applyBorder="1" applyAlignment="1" applyProtection="1">
      <alignment horizontal="left" vertical="center" wrapText="1"/>
      <protection locked="0"/>
    </xf>
    <xf numFmtId="49" fontId="19" fillId="6" borderId="1627" xfId="7" applyNumberFormat="1" applyFont="1" applyFill="1" applyBorder="1" applyAlignment="1" applyProtection="1">
      <alignment horizontal="center" vertical="center" wrapText="1"/>
      <protection locked="0"/>
    </xf>
    <xf numFmtId="0" fontId="19" fillId="6" borderId="1610" xfId="0" applyFont="1" applyFill="1" applyBorder="1" applyAlignment="1">
      <alignment horizontal="left" vertical="center" wrapText="1"/>
    </xf>
    <xf numFmtId="4" fontId="19" fillId="6" borderId="1593" xfId="7" applyNumberFormat="1" applyFont="1" applyFill="1" applyBorder="1" applyAlignment="1" applyProtection="1">
      <alignment horizontal="right" vertical="center"/>
      <protection locked="0"/>
    </xf>
    <xf numFmtId="49" fontId="19" fillId="6" borderId="1346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628" xfId="7" applyNumberFormat="1" applyFont="1" applyFill="1" applyBorder="1" applyAlignment="1" applyProtection="1">
      <alignment horizontal="left" vertical="center" wrapText="1"/>
      <protection locked="0"/>
    </xf>
    <xf numFmtId="4" fontId="19" fillId="6" borderId="1348" xfId="7" applyNumberFormat="1" applyFont="1" applyFill="1" applyBorder="1" applyAlignment="1" applyProtection="1">
      <alignment horizontal="right" vertical="center"/>
      <protection locked="0"/>
    </xf>
    <xf numFmtId="4" fontId="20" fillId="0" borderId="1593" xfId="7" applyNumberFormat="1" applyFont="1" applyFill="1" applyBorder="1" applyAlignment="1" applyProtection="1">
      <alignment horizontal="right" vertical="center"/>
      <protection locked="0"/>
    </xf>
    <xf numFmtId="49" fontId="19" fillId="15" borderId="163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3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35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593" xfId="7" applyNumberFormat="1" applyFont="1" applyFill="1" applyBorder="1" applyAlignment="1" applyProtection="1">
      <alignment vertical="center"/>
      <protection locked="0"/>
    </xf>
    <xf numFmtId="4" fontId="22" fillId="0" borderId="1593" xfId="7" applyNumberFormat="1" applyFont="1" applyFill="1" applyBorder="1" applyAlignment="1" applyProtection="1">
      <alignment vertical="center"/>
      <protection locked="0"/>
    </xf>
    <xf numFmtId="4" fontId="19" fillId="0" borderId="1593" xfId="8" applyNumberFormat="1" applyFont="1" applyBorder="1" applyAlignment="1">
      <alignment horizontal="right" vertical="center"/>
    </xf>
    <xf numFmtId="49" fontId="19" fillId="15" borderId="163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4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4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642" xfId="7" applyNumberFormat="1" applyFont="1" applyFill="1" applyBorder="1" applyAlignment="1" applyProtection="1">
      <alignment horizontal="right" vertical="center"/>
      <protection locked="0"/>
    </xf>
    <xf numFmtId="49" fontId="19" fillId="15" borderId="164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4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45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642" xfId="7" applyNumberFormat="1" applyFont="1" applyFill="1" applyBorder="1" applyAlignment="1" applyProtection="1">
      <alignment vertical="center"/>
      <protection locked="0"/>
    </xf>
    <xf numFmtId="49" fontId="19" fillId="15" borderId="164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4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49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650" xfId="7" applyNumberFormat="1" applyFont="1" applyFill="1" applyBorder="1" applyAlignment="1" applyProtection="1">
      <alignment vertical="center"/>
      <protection locked="0"/>
    </xf>
    <xf numFmtId="0" fontId="19" fillId="0" borderId="1599" xfId="7" applyNumberFormat="1" applyFont="1" applyFill="1" applyBorder="1" applyAlignment="1" applyProtection="1">
      <alignment vertical="center"/>
      <protection locked="0"/>
    </xf>
    <xf numFmtId="4" fontId="19" fillId="0" borderId="1651" xfId="7" applyNumberFormat="1" applyFont="1" applyFill="1" applyBorder="1" applyAlignment="1" applyProtection="1">
      <alignment horizontal="right" vertical="center"/>
      <protection locked="0"/>
    </xf>
    <xf numFmtId="49" fontId="19" fillId="15" borderId="165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5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5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5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56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1658" xfId="7" applyNumberFormat="1" applyFont="1" applyFill="1" applyBorder="1" applyAlignment="1" applyProtection="1">
      <alignment horizontal="right" vertical="center"/>
      <protection locked="0"/>
    </xf>
    <xf numFmtId="4" fontId="19" fillId="0" borderId="1658" xfId="7" applyNumberFormat="1" applyFont="1" applyFill="1" applyBorder="1" applyAlignment="1" applyProtection="1">
      <alignment horizontal="right" vertical="center"/>
      <protection locked="0"/>
    </xf>
    <xf numFmtId="4" fontId="22" fillId="0" borderId="1658" xfId="7" applyNumberFormat="1" applyFont="1" applyFill="1" applyBorder="1" applyAlignment="1" applyProtection="1">
      <alignment horizontal="right" vertical="center"/>
      <protection locked="0"/>
    </xf>
    <xf numFmtId="49" fontId="19" fillId="15" borderId="166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6" xfId="7" applyNumberFormat="1" applyFont="1" applyFill="1" applyBorder="1" applyAlignment="1" applyProtection="1">
      <alignment vertical="center" wrapText="1"/>
      <protection locked="0"/>
    </xf>
    <xf numFmtId="49" fontId="19" fillId="15" borderId="1661" xfId="7" applyNumberFormat="1" applyFont="1" applyFill="1" applyBorder="1" applyAlignment="1" applyProtection="1">
      <alignment vertical="center" wrapText="1"/>
      <protection locked="0"/>
    </xf>
    <xf numFmtId="49" fontId="19" fillId="15" borderId="166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6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6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6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6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08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5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6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7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74" xfId="7" applyNumberFormat="1" applyFont="1" applyFill="1" applyBorder="1" applyAlignment="1" applyProtection="1">
      <alignment horizontal="center" vertical="center" wrapText="1"/>
      <protection locked="0"/>
    </xf>
    <xf numFmtId="4" fontId="22" fillId="0" borderId="1676" xfId="7" applyNumberFormat="1" applyFont="1" applyFill="1" applyBorder="1" applyAlignment="1" applyProtection="1">
      <alignment horizontal="right" vertical="center"/>
      <protection locked="0"/>
    </xf>
    <xf numFmtId="49" fontId="19" fillId="15" borderId="167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78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676" xfId="7" applyNumberFormat="1" applyFont="1" applyFill="1" applyBorder="1" applyAlignment="1" applyProtection="1">
      <alignment horizontal="right" vertical="center"/>
      <protection locked="0"/>
    </xf>
    <xf numFmtId="49" fontId="19" fillId="15" borderId="167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8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682" xfId="7" applyNumberFormat="1" applyFont="1" applyFill="1" applyBorder="1" applyAlignment="1" applyProtection="1">
      <alignment horizontal="right" vertical="center"/>
      <protection locked="0"/>
    </xf>
    <xf numFmtId="49" fontId="19" fillId="15" borderId="159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9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88" xfId="7" applyNumberFormat="1" applyFont="1" applyFill="1" applyBorder="1" applyAlignment="1" applyProtection="1">
      <alignment horizontal="center" vertical="center" wrapText="1"/>
      <protection locked="0"/>
    </xf>
    <xf numFmtId="49" fontId="20" fillId="14" borderId="114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7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7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7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7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9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9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9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6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9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0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0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0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0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04" xfId="7" applyNumberFormat="1" applyFont="1" applyFill="1" applyBorder="1" applyAlignment="1" applyProtection="1">
      <alignment horizontal="left" vertical="center" wrapText="1"/>
      <protection locked="0"/>
    </xf>
    <xf numFmtId="4" fontId="20" fillId="0" borderId="1707" xfId="7" applyNumberFormat="1" applyFont="1" applyFill="1" applyBorder="1" applyAlignment="1" applyProtection="1">
      <alignment horizontal="right" vertical="center"/>
      <protection locked="0"/>
    </xf>
    <xf numFmtId="4" fontId="19" fillId="0" borderId="1710" xfId="7" applyNumberFormat="1" applyFont="1" applyFill="1" applyBorder="1" applyAlignment="1" applyProtection="1">
      <alignment horizontal="right" vertical="center"/>
      <protection locked="0"/>
    </xf>
    <xf numFmtId="49" fontId="19" fillId="15" borderId="171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12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13" xfId="7" applyNumberFormat="1" applyFont="1" applyFill="1" applyBorder="1" applyAlignment="1" applyProtection="1">
      <alignment horizontal="right" vertical="center"/>
      <protection locked="0"/>
    </xf>
    <xf numFmtId="49" fontId="19" fillId="15" borderId="1714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715" xfId="7" applyNumberFormat="1" applyFont="1" applyFill="1" applyBorder="1" applyAlignment="1" applyProtection="1">
      <alignment horizontal="right" vertical="center"/>
      <protection locked="0"/>
    </xf>
    <xf numFmtId="49" fontId="19" fillId="15" borderId="168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82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16" xfId="7" applyNumberFormat="1" applyFont="1" applyFill="1" applyBorder="1" applyAlignment="1" applyProtection="1">
      <alignment horizontal="right" vertical="center"/>
      <protection locked="0"/>
    </xf>
    <xf numFmtId="4" fontId="22" fillId="0" borderId="1716" xfId="7" applyNumberFormat="1" applyFont="1" applyFill="1" applyBorder="1" applyAlignment="1" applyProtection="1">
      <alignment horizontal="right" vertical="center"/>
      <protection locked="0"/>
    </xf>
    <xf numFmtId="49" fontId="19" fillId="15" borderId="169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1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7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1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8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1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9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2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8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1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20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710" xfId="7" applyNumberFormat="1" applyFont="1" applyFill="1" applyBorder="1" applyAlignment="1" applyProtection="1">
      <alignment horizontal="right" vertical="center"/>
      <protection locked="0"/>
    </xf>
    <xf numFmtId="49" fontId="19" fillId="15" borderId="1718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713" xfId="7" applyNumberFormat="1" applyFont="1" applyFill="1" applyBorder="1" applyAlignment="1" applyProtection="1">
      <alignment horizontal="right" vertical="center"/>
      <protection locked="0"/>
    </xf>
    <xf numFmtId="49" fontId="19" fillId="15" borderId="172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2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2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2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27" xfId="7" applyNumberFormat="1" applyFont="1" applyFill="1" applyBorder="1" applyAlignment="1" applyProtection="1">
      <alignment horizontal="right" vertical="center"/>
      <protection locked="0"/>
    </xf>
    <xf numFmtId="49" fontId="19" fillId="15" borderId="173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31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727" xfId="7" applyNumberFormat="1" applyFont="1" applyFill="1" applyBorder="1" applyAlignment="1" applyProtection="1">
      <alignment horizontal="right" vertical="center"/>
      <protection locked="0"/>
    </xf>
    <xf numFmtId="49" fontId="19" fillId="15" borderId="1732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1727" xfId="7" applyNumberFormat="1" applyFont="1" applyFill="1" applyBorder="1" applyAlignment="1" applyProtection="1">
      <alignment horizontal="right" vertical="center"/>
      <protection locked="0"/>
    </xf>
    <xf numFmtId="49" fontId="19" fillId="0" borderId="1688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3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3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37" xfId="7" applyNumberFormat="1" applyFont="1" applyFill="1" applyBorder="1" applyAlignment="1" applyProtection="1">
      <alignment horizontal="left" vertical="center" wrapText="1"/>
      <protection locked="0"/>
    </xf>
    <xf numFmtId="0" fontId="19" fillId="0" borderId="1738" xfId="7" applyNumberFormat="1" applyFont="1" applyFill="1" applyBorder="1" applyAlignment="1" applyProtection="1">
      <alignment horizontal="center" vertical="center"/>
      <protection locked="0"/>
    </xf>
    <xf numFmtId="0" fontId="19" fillId="0" borderId="1739" xfId="7" applyNumberFormat="1" applyFont="1" applyFill="1" applyBorder="1" applyAlignment="1" applyProtection="1">
      <alignment horizontal="left" vertical="center"/>
      <protection locked="0"/>
    </xf>
    <xf numFmtId="4" fontId="19" fillId="0" borderId="1740" xfId="7" applyNumberFormat="1" applyFont="1" applyFill="1" applyBorder="1" applyAlignment="1" applyProtection="1">
      <alignment horizontal="right" vertical="center"/>
      <protection locked="0"/>
    </xf>
    <xf numFmtId="49" fontId="19" fillId="0" borderId="174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4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4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4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44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45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740" xfId="7" applyNumberFormat="1" applyFont="1" applyFill="1" applyBorder="1" applyAlignment="1" applyProtection="1">
      <alignment horizontal="right" vertical="center"/>
      <protection locked="0"/>
    </xf>
    <xf numFmtId="49" fontId="19" fillId="0" borderId="174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4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48" xfId="7" applyNumberFormat="1" applyFont="1" applyFill="1" applyBorder="1" applyAlignment="1" applyProtection="1">
      <alignment horizontal="right" vertical="center"/>
      <protection locked="0"/>
    </xf>
    <xf numFmtId="49" fontId="19" fillId="15" borderId="174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5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51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748" xfId="7" applyNumberFormat="1" applyFont="1" applyFill="1" applyBorder="1" applyAlignment="1" applyProtection="1">
      <alignment horizontal="right" vertical="center"/>
      <protection locked="0"/>
    </xf>
    <xf numFmtId="49" fontId="19" fillId="15" borderId="175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5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5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5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6" xfId="7" applyNumberFormat="1" applyFont="1" applyFill="1" applyBorder="1" applyAlignment="1" applyProtection="1">
      <alignment vertical="center" wrapText="1"/>
      <protection locked="0"/>
    </xf>
    <xf numFmtId="49" fontId="19" fillId="15" borderId="175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60" xfId="7" applyNumberFormat="1" applyFont="1" applyFill="1" applyBorder="1" applyAlignment="1" applyProtection="1">
      <alignment horizontal="right" vertical="center"/>
      <protection locked="0"/>
    </xf>
    <xf numFmtId="49" fontId="19" fillId="15" borderId="176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6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66" xfId="0" applyNumberFormat="1" applyFont="1" applyBorder="1" applyAlignment="1">
      <alignment vertical="center" wrapText="1"/>
    </xf>
    <xf numFmtId="0" fontId="59" fillId="0" borderId="1696" xfId="0" applyFont="1" applyBorder="1" applyAlignment="1">
      <alignment vertical="center"/>
    </xf>
    <xf numFmtId="49" fontId="19" fillId="15" borderId="176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58" xfId="0" applyNumberFormat="1" applyFont="1" applyBorder="1" applyAlignment="1">
      <alignment vertical="center" wrapText="1"/>
    </xf>
    <xf numFmtId="49" fontId="19" fillId="0" borderId="1686" xfId="0" applyNumberFormat="1" applyFont="1" applyBorder="1" applyAlignment="1">
      <alignment vertical="center" wrapText="1"/>
    </xf>
    <xf numFmtId="49" fontId="19" fillId="15" borderId="176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6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7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773" xfId="7" applyNumberFormat="1" applyFont="1" applyFill="1" applyBorder="1" applyAlignment="1" applyProtection="1">
      <alignment horizontal="right" vertical="center"/>
      <protection locked="0"/>
    </xf>
    <xf numFmtId="49" fontId="19" fillId="15" borderId="177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7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7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7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1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1773" xfId="7" applyNumberFormat="1" applyFont="1" applyFill="1" applyBorder="1" applyAlignment="1" applyProtection="1">
      <alignment horizontal="right" vertical="center"/>
      <protection locked="0"/>
    </xf>
    <xf numFmtId="4" fontId="22" fillId="0" borderId="1773" xfId="7" applyNumberFormat="1" applyFont="1" applyFill="1" applyBorder="1" applyAlignment="1" applyProtection="1">
      <alignment horizontal="right" vertical="center"/>
      <protection locked="0"/>
    </xf>
    <xf numFmtId="49" fontId="19" fillId="0" borderId="169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8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9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9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54" xfId="7" applyNumberFormat="1" applyFont="1" applyFill="1" applyBorder="1" applyAlignment="1" applyProtection="1">
      <alignment vertical="center" wrapText="1"/>
      <protection locked="0"/>
    </xf>
    <xf numFmtId="49" fontId="19" fillId="15" borderId="1794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795" xfId="0" applyNumberFormat="1" applyFont="1" applyBorder="1" applyAlignment="1">
      <alignment vertical="center" wrapText="1"/>
    </xf>
    <xf numFmtId="4" fontId="19" fillId="0" borderId="1796" xfId="7" applyNumberFormat="1" applyFont="1" applyFill="1" applyBorder="1" applyAlignment="1" applyProtection="1">
      <alignment horizontal="right" vertical="center"/>
      <protection locked="0"/>
    </xf>
    <xf numFmtId="49" fontId="19" fillId="15" borderId="179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98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00" xfId="7" applyNumberFormat="1" applyFont="1" applyFill="1" applyBorder="1" applyAlignment="1" applyProtection="1">
      <alignment horizontal="right" vertical="center"/>
      <protection locked="0"/>
    </xf>
    <xf numFmtId="4" fontId="22" fillId="0" borderId="1800" xfId="7" applyNumberFormat="1" applyFont="1" applyFill="1" applyBorder="1" applyAlignment="1" applyProtection="1">
      <alignment horizontal="right" vertical="center"/>
      <protection locked="0"/>
    </xf>
    <xf numFmtId="49" fontId="19" fillId="15" borderId="180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0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0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0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0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08" xfId="7" applyNumberFormat="1" applyFont="1" applyFill="1" applyBorder="1" applyAlignment="1" applyProtection="1">
      <alignment horizontal="right" vertical="center"/>
      <protection locked="0"/>
    </xf>
    <xf numFmtId="4" fontId="19" fillId="6" borderId="1810" xfId="7" applyNumberFormat="1" applyFont="1" applyFill="1" applyBorder="1" applyAlignment="1" applyProtection="1">
      <alignment horizontal="right" vertical="center"/>
      <protection locked="0"/>
    </xf>
    <xf numFmtId="49" fontId="19" fillId="15" borderId="1811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812" xfId="7" applyNumberFormat="1" applyFont="1" applyFill="1" applyBorder="1" applyAlignment="1" applyProtection="1">
      <alignment horizontal="right" vertical="center"/>
      <protection locked="0"/>
    </xf>
    <xf numFmtId="49" fontId="19" fillId="15" borderId="181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1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1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2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2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2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24" xfId="7" applyNumberFormat="1" applyFont="1" applyFill="1" applyBorder="1" applyAlignment="1" applyProtection="1">
      <alignment vertical="center" wrapText="1"/>
      <protection locked="0"/>
    </xf>
    <xf numFmtId="49" fontId="19" fillId="15" borderId="182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2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27" xfId="7" applyNumberFormat="1" applyFont="1" applyFill="1" applyBorder="1" applyAlignment="1" applyProtection="1">
      <alignment horizontal="right" vertical="center"/>
      <protection locked="0"/>
    </xf>
    <xf numFmtId="49" fontId="19" fillId="15" borderId="182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29" xfId="7" applyNumberFormat="1" applyFont="1" applyFill="1" applyBorder="1" applyAlignment="1" applyProtection="1">
      <alignment horizontal="left" vertical="center" wrapText="1"/>
      <protection locked="0"/>
    </xf>
    <xf numFmtId="4" fontId="19" fillId="6" borderId="1827" xfId="7" applyNumberFormat="1" applyFont="1" applyFill="1" applyBorder="1" applyAlignment="1" applyProtection="1">
      <alignment horizontal="right" vertical="center"/>
      <protection locked="0"/>
    </xf>
    <xf numFmtId="49" fontId="19" fillId="15" borderId="1833" xfId="7" applyNumberFormat="1" applyFont="1" applyFill="1" applyBorder="1" applyAlignment="1" applyProtection="1">
      <alignment horizontal="left" vertical="center" wrapText="1"/>
      <protection locked="0"/>
    </xf>
    <xf numFmtId="4" fontId="22" fillId="0" borderId="1837" xfId="7" applyNumberFormat="1" applyFont="1" applyFill="1" applyBorder="1" applyAlignment="1" applyProtection="1">
      <alignment horizontal="right" vertical="center" wrapText="1"/>
      <protection locked="0"/>
    </xf>
    <xf numFmtId="4" fontId="19" fillId="0" borderId="1837" xfId="7" applyNumberFormat="1" applyFont="1" applyFill="1" applyBorder="1" applyAlignment="1" applyProtection="1">
      <alignment horizontal="right" vertical="center" wrapText="1"/>
      <protection locked="0"/>
    </xf>
    <xf numFmtId="4" fontId="19" fillId="0" borderId="1838" xfId="7" applyNumberFormat="1" applyFont="1" applyFill="1" applyBorder="1" applyAlignment="1" applyProtection="1">
      <alignment horizontal="right" vertical="center" wrapText="1"/>
      <protection locked="0"/>
    </xf>
    <xf numFmtId="4" fontId="19" fillId="15" borderId="1837" xfId="7" applyNumberFormat="1" applyFont="1" applyFill="1" applyBorder="1" applyAlignment="1" applyProtection="1">
      <alignment horizontal="right" vertical="center" wrapText="1"/>
      <protection locked="0"/>
    </xf>
    <xf numFmtId="4" fontId="19" fillId="15" borderId="1812" xfId="7" applyNumberFormat="1" applyFont="1" applyFill="1" applyBorder="1" applyAlignment="1" applyProtection="1">
      <alignment horizontal="right" vertical="center" wrapText="1"/>
      <protection locked="0"/>
    </xf>
    <xf numFmtId="49" fontId="19" fillId="15" borderId="184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4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4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4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4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4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4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4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50" xfId="7" applyNumberFormat="1" applyFont="1" applyFill="1" applyBorder="1" applyAlignment="1" applyProtection="1">
      <alignment horizontal="right" vertical="center"/>
      <protection locked="0"/>
    </xf>
    <xf numFmtId="49" fontId="19" fillId="15" borderId="185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52" xfId="7" applyNumberFormat="1" applyFont="1" applyFill="1" applyBorder="1" applyAlignment="1" applyProtection="1">
      <alignment horizontal="right" vertical="center"/>
      <protection locked="0"/>
    </xf>
    <xf numFmtId="4" fontId="19" fillId="0" borderId="1853" xfId="7" applyNumberFormat="1" applyFont="1" applyFill="1" applyBorder="1" applyAlignment="1" applyProtection="1">
      <alignment horizontal="right" vertical="center"/>
      <protection locked="0"/>
    </xf>
    <xf numFmtId="49" fontId="19" fillId="15" borderId="185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38" xfId="7" applyNumberFormat="1" applyFont="1" applyFill="1" applyBorder="1" applyAlignment="1" applyProtection="1">
      <alignment horizontal="right" vertical="center"/>
      <protection locked="0"/>
    </xf>
    <xf numFmtId="49" fontId="19" fillId="15" borderId="1855" xfId="7" applyNumberFormat="1" applyFont="1" applyFill="1" applyBorder="1" applyAlignment="1" applyProtection="1">
      <alignment horizontal="left" vertical="center" wrapText="1"/>
      <protection locked="0"/>
    </xf>
    <xf numFmtId="0" fontId="19" fillId="0" borderId="1851" xfId="0" applyFont="1" applyBorder="1" applyAlignment="1">
      <alignment vertical="center" wrapText="1"/>
    </xf>
    <xf numFmtId="49" fontId="19" fillId="0" borderId="1856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857" xfId="0" applyFont="1" applyBorder="1" applyAlignment="1">
      <alignment vertical="center" wrapText="1"/>
    </xf>
    <xf numFmtId="4" fontId="19" fillId="0" borderId="1858" xfId="7" applyNumberFormat="1" applyFont="1" applyFill="1" applyBorder="1" applyAlignment="1" applyProtection="1">
      <alignment horizontal="right" vertical="center"/>
      <protection locked="0"/>
    </xf>
    <xf numFmtId="0" fontId="19" fillId="0" borderId="1855" xfId="0" applyFont="1" applyBorder="1" applyAlignment="1">
      <alignment vertical="center" wrapText="1"/>
    </xf>
    <xf numFmtId="49" fontId="19" fillId="15" borderId="185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6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6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6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6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6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6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6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6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68" xfId="7" applyNumberFormat="1" applyFont="1" applyFill="1" applyBorder="1" applyAlignment="1" applyProtection="1">
      <alignment horizontal="right" vertical="center"/>
      <protection locked="0"/>
    </xf>
    <xf numFmtId="49" fontId="19" fillId="0" borderId="1833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851" xfId="0" applyFont="1" applyBorder="1" applyAlignment="1">
      <alignment horizontal="left" vertical="center" wrapText="1"/>
    </xf>
    <xf numFmtId="49" fontId="19" fillId="0" borderId="1869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870" xfId="0" applyFont="1" applyBorder="1" applyAlignment="1">
      <alignment horizontal="left" vertical="center" wrapText="1"/>
    </xf>
    <xf numFmtId="49" fontId="19" fillId="15" borderId="187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7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73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3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76" xfId="7" applyNumberFormat="1" applyFont="1" applyFill="1" applyBorder="1" applyAlignment="1" applyProtection="1">
      <alignment horizontal="left" vertical="center" wrapText="1"/>
      <protection locked="0"/>
    </xf>
    <xf numFmtId="49" fontId="20" fillId="20" borderId="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87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78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79" xfId="7" applyNumberFormat="1" applyFont="1" applyFill="1" applyBorder="1" applyAlignment="1" applyProtection="1">
      <alignment horizontal="right" vertical="center"/>
      <protection locked="0"/>
    </xf>
    <xf numFmtId="3" fontId="19" fillId="0" borderId="140" xfId="8" applyNumberFormat="1" applyFont="1" applyBorder="1" applyAlignment="1">
      <alignment horizontal="right" vertical="center"/>
    </xf>
    <xf numFmtId="49" fontId="19" fillId="15" borderId="188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81" xfId="7" applyNumberFormat="1" applyFont="1" applyFill="1" applyBorder="1" applyAlignment="1" applyProtection="1">
      <alignment horizontal="left" vertical="center" wrapText="1"/>
      <protection locked="0"/>
    </xf>
    <xf numFmtId="3" fontId="19" fillId="0" borderId="1882" xfId="8" applyNumberFormat="1" applyFont="1" applyBorder="1" applyAlignment="1">
      <alignment horizontal="right" vertical="center"/>
    </xf>
    <xf numFmtId="49" fontId="19" fillId="15" borderId="188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8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85" xfId="7" applyNumberFormat="1" applyFont="1" applyFill="1" applyBorder="1" applyAlignment="1" applyProtection="1">
      <alignment horizontal="right" vertical="center"/>
      <protection locked="0"/>
    </xf>
    <xf numFmtId="49" fontId="19" fillId="15" borderId="188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8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8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8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9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8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70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89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92" xfId="7" applyNumberFormat="1" applyFont="1" applyFill="1" applyBorder="1" applyAlignment="1" applyProtection="1">
      <alignment horizontal="right" vertical="center"/>
      <protection locked="0"/>
    </xf>
    <xf numFmtId="49" fontId="19" fillId="15" borderId="189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9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895" xfId="8" applyNumberFormat="1" applyFont="1" applyBorder="1" applyAlignment="1">
      <alignment horizontal="right" vertical="center"/>
    </xf>
    <xf numFmtId="49" fontId="21" fillId="19" borderId="6" xfId="7" applyNumberFormat="1" applyFont="1" applyFill="1" applyBorder="1" applyAlignment="1" applyProtection="1">
      <alignment horizontal="center" vertical="center" wrapText="1"/>
      <protection locked="0"/>
    </xf>
    <xf numFmtId="49" fontId="21" fillId="19" borderId="70" xfId="7" applyNumberFormat="1" applyFont="1" applyFill="1" applyBorder="1" applyAlignment="1" applyProtection="1">
      <alignment horizontal="center" vertical="center" wrapText="1"/>
      <protection locked="0"/>
    </xf>
    <xf numFmtId="49" fontId="21" fillId="19" borderId="7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9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97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02" xfId="7" applyNumberFormat="1" applyFont="1" applyFill="1" applyBorder="1" applyAlignment="1" applyProtection="1">
      <alignment horizontal="right" vertical="center"/>
      <protection locked="0"/>
    </xf>
    <xf numFmtId="49" fontId="19" fillId="15" borderId="1903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895" xfId="7" applyNumberFormat="1" applyFont="1" applyFill="1" applyBorder="1" applyAlignment="1" applyProtection="1">
      <alignment horizontal="right" vertical="center"/>
      <protection locked="0"/>
    </xf>
    <xf numFmtId="49" fontId="19" fillId="0" borderId="18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04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84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8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0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0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0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0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10" xfId="7" applyNumberFormat="1" applyFont="1" applyFill="1" applyBorder="1" applyAlignment="1" applyProtection="1">
      <alignment horizontal="center" vertical="center" wrapText="1"/>
      <protection locked="0"/>
    </xf>
    <xf numFmtId="49" fontId="21" fillId="0" borderId="1911" xfId="7" applyNumberFormat="1" applyFont="1" applyFill="1" applyBorder="1" applyAlignment="1" applyProtection="1">
      <alignment horizontal="center" vertical="center" wrapText="1"/>
      <protection locked="0"/>
    </xf>
    <xf numFmtId="49" fontId="21" fillId="0" borderId="1912" xfId="7" applyNumberFormat="1" applyFont="1" applyFill="1" applyBorder="1" applyAlignment="1" applyProtection="1">
      <alignment horizontal="center" vertical="center" wrapText="1"/>
      <protection locked="0"/>
    </xf>
    <xf numFmtId="4" fontId="19" fillId="6" borderId="1895" xfId="7" applyNumberFormat="1" applyFont="1" applyFill="1" applyBorder="1" applyAlignment="1" applyProtection="1">
      <alignment horizontal="right" vertical="center"/>
      <protection locked="0"/>
    </xf>
    <xf numFmtId="49" fontId="19" fillId="20" borderId="1914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913" xfId="7" applyNumberFormat="1" applyFont="1" applyFill="1" applyBorder="1" applyAlignment="1" applyProtection="1">
      <alignment horizontal="left" vertical="center" wrapText="1"/>
      <protection locked="0"/>
    </xf>
    <xf numFmtId="49" fontId="20" fillId="20" borderId="1834" xfId="7" applyNumberFormat="1" applyFont="1" applyFill="1" applyBorder="1" applyAlignment="1" applyProtection="1">
      <alignment vertical="center" wrapText="1"/>
      <protection locked="0"/>
    </xf>
    <xf numFmtId="0" fontId="59" fillId="0" borderId="1835" xfId="0" applyFont="1" applyBorder="1" applyAlignment="1">
      <alignment vertical="center"/>
    </xf>
    <xf numFmtId="4" fontId="19" fillId="0" borderId="1917" xfId="7" applyNumberFormat="1" applyFont="1" applyFill="1" applyBorder="1" applyAlignment="1" applyProtection="1">
      <alignment horizontal="right" vertical="center"/>
      <protection locked="0"/>
    </xf>
    <xf numFmtId="49" fontId="19" fillId="15" borderId="191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1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22" xfId="7" applyNumberFormat="1" applyFont="1" applyFill="1" applyBorder="1" applyAlignment="1" applyProtection="1">
      <alignment horizontal="right" vertical="center"/>
      <protection locked="0"/>
    </xf>
    <xf numFmtId="49" fontId="19" fillId="15" borderId="4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23" xfId="7" applyNumberFormat="1" applyFont="1" applyFill="1" applyBorder="1" applyAlignment="1" applyProtection="1">
      <alignment vertical="center" wrapText="1"/>
      <protection locked="0"/>
    </xf>
    <xf numFmtId="49" fontId="19" fillId="15" borderId="1924" xfId="7" applyNumberFormat="1" applyFont="1" applyFill="1" applyBorder="1" applyAlignment="1" applyProtection="1">
      <alignment vertical="center" wrapText="1"/>
      <protection locked="0"/>
    </xf>
    <xf numFmtId="49" fontId="19" fillId="15" borderId="192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2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2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28" xfId="7" applyNumberFormat="1" applyFont="1" applyFill="1" applyBorder="1" applyAlignment="1" applyProtection="1">
      <alignment horizontal="center" vertical="center" wrapText="1"/>
      <protection locked="0"/>
    </xf>
    <xf numFmtId="4" fontId="19" fillId="0" borderId="1929" xfId="7" applyNumberFormat="1" applyFont="1" applyFill="1" applyBorder="1" applyAlignment="1" applyProtection="1">
      <alignment horizontal="right" vertical="center"/>
      <protection locked="0"/>
    </xf>
    <xf numFmtId="49" fontId="19" fillId="15" borderId="193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3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3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34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35" xfId="7" applyNumberFormat="1" applyFont="1" applyFill="1" applyBorder="1" applyAlignment="1" applyProtection="1">
      <alignment horizontal="right" vertical="center"/>
      <protection locked="0"/>
    </xf>
    <xf numFmtId="49" fontId="19" fillId="15" borderId="1936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83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3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3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40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38" xfId="7" applyNumberFormat="1" applyFont="1" applyFill="1" applyBorder="1" applyAlignment="1" applyProtection="1">
      <alignment horizontal="right" vertical="center"/>
      <protection locked="0"/>
    </xf>
    <xf numFmtId="49" fontId="19" fillId="15" borderId="5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4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4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0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43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94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4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94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47" xfId="7" applyNumberFormat="1" applyFont="1" applyFill="1" applyBorder="1" applyAlignment="1" applyProtection="1">
      <alignment horizontal="right" vertical="center"/>
      <protection locked="0"/>
    </xf>
    <xf numFmtId="49" fontId="19" fillId="15" borderId="194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4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5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5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43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953" xfId="0" applyNumberFormat="1" applyFont="1" applyBorder="1" applyAlignment="1">
      <alignment vertical="center" wrapText="1"/>
    </xf>
    <xf numFmtId="4" fontId="19" fillId="0" borderId="1954" xfId="7" applyNumberFormat="1" applyFont="1" applyFill="1" applyBorder="1" applyAlignment="1" applyProtection="1">
      <alignment horizontal="right" vertical="center"/>
      <protection locked="0"/>
    </xf>
    <xf numFmtId="4" fontId="19" fillId="0" borderId="1955" xfId="7" applyNumberFormat="1" applyFont="1" applyFill="1" applyBorder="1" applyAlignment="1" applyProtection="1">
      <alignment horizontal="right" vertical="center"/>
      <protection locked="0"/>
    </xf>
    <xf numFmtId="49" fontId="19" fillId="15" borderId="195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59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60" xfId="7" applyNumberFormat="1" applyFont="1" applyFill="1" applyBorder="1" applyAlignment="1" applyProtection="1">
      <alignment horizontal="right" vertical="center"/>
      <protection locked="0"/>
    </xf>
    <xf numFmtId="49" fontId="19" fillId="15" borderId="1961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1962" xfId="7" applyNumberFormat="1" applyFont="1" applyFill="1" applyBorder="1" applyAlignment="1" applyProtection="1">
      <alignment horizontal="right" vertical="center"/>
      <protection locked="0"/>
    </xf>
    <xf numFmtId="49" fontId="19" fillId="20" borderId="6" xfId="7" applyNumberFormat="1" applyFont="1" applyFill="1" applyBorder="1" applyAlignment="1" applyProtection="1">
      <alignment vertical="center" wrapText="1"/>
      <protection locked="0"/>
    </xf>
    <xf numFmtId="49" fontId="19" fillId="15" borderId="196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6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6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6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6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68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75" xfId="7" applyNumberFormat="1" applyFont="1" applyFill="1" applyBorder="1" applyAlignment="1" applyProtection="1">
      <alignment horizontal="center" vertical="center" wrapText="1"/>
      <protection locked="0"/>
    </xf>
    <xf numFmtId="0" fontId="34" fillId="10" borderId="1972" xfId="4" applyFont="1" applyFill="1" applyBorder="1" applyAlignment="1">
      <alignment horizontal="center" vertical="center" wrapText="1"/>
    </xf>
    <xf numFmtId="49" fontId="34" fillId="0" borderId="1940" xfId="4" applyNumberFormat="1" applyFont="1" applyBorder="1" applyAlignment="1">
      <alignment horizontal="center" vertical="center"/>
    </xf>
    <xf numFmtId="0" fontId="35" fillId="0" borderId="1974" xfId="4" applyFont="1" applyBorder="1" applyAlignment="1">
      <alignment horizontal="center" vertical="center"/>
    </xf>
    <xf numFmtId="0" fontId="35" fillId="0" borderId="1978" xfId="4" applyFont="1" applyBorder="1" applyAlignment="1">
      <alignment horizontal="center" vertical="center"/>
    </xf>
    <xf numFmtId="0" fontId="34" fillId="10" borderId="1979" xfId="4" applyFont="1" applyFill="1" applyBorder="1" applyAlignment="1">
      <alignment horizontal="center" vertical="center" wrapText="1"/>
    </xf>
    <xf numFmtId="4" fontId="35" fillId="0" borderId="140" xfId="4" applyNumberFormat="1" applyFont="1" applyBorder="1" applyAlignment="1">
      <alignment horizontal="right" vertical="center" wrapText="1"/>
    </xf>
    <xf numFmtId="4" fontId="35" fillId="0" borderId="1962" xfId="4" applyNumberFormat="1" applyFont="1" applyBorder="1" applyAlignment="1">
      <alignment horizontal="right" vertical="center" wrapText="1"/>
    </xf>
    <xf numFmtId="0" fontId="35" fillId="0" borderId="1983" xfId="4" applyFont="1" applyBorder="1" applyAlignment="1">
      <alignment horizontal="left" vertical="center" wrapText="1"/>
    </xf>
    <xf numFmtId="0" fontId="30" fillId="0" borderId="1984" xfId="4" applyFont="1" applyBorder="1" applyAlignment="1">
      <alignment vertical="center" wrapText="1"/>
    </xf>
    <xf numFmtId="0" fontId="35" fillId="0" borderId="1984" xfId="4" applyFont="1" applyBorder="1" applyAlignment="1">
      <alignment vertical="center" wrapText="1"/>
    </xf>
    <xf numFmtId="4" fontId="35" fillId="6" borderId="1969" xfId="4" applyNumberFormat="1" applyFont="1" applyFill="1" applyBorder="1" applyAlignment="1">
      <alignment horizontal="right" vertical="center"/>
    </xf>
    <xf numFmtId="4" fontId="36" fillId="0" borderId="1971" xfId="4" applyNumberFormat="1" applyFont="1" applyBorder="1" applyAlignment="1">
      <alignment horizontal="right" vertical="center"/>
    </xf>
    <xf numFmtId="4" fontId="35" fillId="0" borderId="1971" xfId="4" applyNumberFormat="1" applyFont="1" applyBorder="1" applyAlignment="1">
      <alignment horizontal="right" vertical="center"/>
    </xf>
    <xf numFmtId="0" fontId="35" fillId="0" borderId="1985" xfId="4" applyFont="1" applyBorder="1" applyAlignment="1">
      <alignment horizontal="center" vertical="center"/>
    </xf>
    <xf numFmtId="4" fontId="35" fillId="0" borderId="1947" xfId="4" applyNumberFormat="1" applyFont="1" applyBorder="1" applyAlignment="1">
      <alignment horizontal="right" vertical="center" wrapText="1"/>
    </xf>
    <xf numFmtId="4" fontId="35" fillId="0" borderId="1987" xfId="4" applyNumberFormat="1" applyFont="1" applyBorder="1" applyAlignment="1">
      <alignment horizontal="right" vertical="center"/>
    </xf>
    <xf numFmtId="4" fontId="34" fillId="3" borderId="2" xfId="4" applyNumberFormat="1" applyFont="1" applyFill="1" applyBorder="1" applyAlignment="1">
      <alignment horizontal="center" vertical="center" wrapText="1"/>
    </xf>
    <xf numFmtId="4" fontId="34" fillId="3" borderId="47" xfId="4" applyNumberFormat="1" applyFont="1" applyFill="1" applyBorder="1" applyAlignment="1">
      <alignment horizontal="right" vertical="center"/>
    </xf>
    <xf numFmtId="4" fontId="34" fillId="3" borderId="35" xfId="4" applyNumberFormat="1" applyFont="1" applyFill="1" applyBorder="1" applyAlignment="1">
      <alignment horizontal="right" vertical="center"/>
    </xf>
    <xf numFmtId="0" fontId="35" fillId="3" borderId="9" xfId="4" applyFont="1" applyFill="1" applyBorder="1" applyAlignment="1">
      <alignment horizontal="center" vertical="center" wrapText="1"/>
    </xf>
    <xf numFmtId="0" fontId="34" fillId="10" borderId="1986" xfId="4" applyFont="1" applyFill="1" applyBorder="1" applyAlignment="1">
      <alignment horizontal="center" vertical="center" wrapText="1"/>
    </xf>
    <xf numFmtId="0" fontId="34" fillId="10" borderId="1987" xfId="4" applyFont="1" applyFill="1" applyBorder="1" applyAlignment="1">
      <alignment horizontal="center" vertical="center" wrapText="1"/>
    </xf>
    <xf numFmtId="49" fontId="34" fillId="0" borderId="61" xfId="4" applyNumberFormat="1" applyFont="1" applyBorder="1" applyAlignment="1">
      <alignment horizontal="center" vertical="center"/>
    </xf>
    <xf numFmtId="0" fontId="34" fillId="0" borderId="45" xfId="4" applyFont="1" applyBorder="1" applyAlignment="1">
      <alignment horizontal="center" vertical="center"/>
    </xf>
    <xf numFmtId="49" fontId="34" fillId="0" borderId="12" xfId="4" applyNumberFormat="1" applyFont="1" applyBorder="1" applyAlignment="1">
      <alignment horizontal="center" vertical="center"/>
    </xf>
    <xf numFmtId="49" fontId="34" fillId="0" borderId="0" xfId="4" applyNumberFormat="1" applyFont="1" applyAlignment="1">
      <alignment horizontal="center" vertical="center"/>
    </xf>
    <xf numFmtId="0" fontId="35" fillId="0" borderId="45" xfId="4" applyFont="1" applyBorder="1" applyAlignment="1">
      <alignment horizontal="center" vertical="center" wrapText="1"/>
    </xf>
    <xf numFmtId="4" fontId="35" fillId="0" borderId="12" xfId="4" applyNumberFormat="1" applyFont="1" applyBorder="1" applyAlignment="1">
      <alignment horizontal="right" vertical="center" wrapText="1"/>
    </xf>
    <xf numFmtId="4" fontId="35" fillId="0" borderId="29" xfId="4" applyNumberFormat="1" applyFont="1" applyBorder="1" applyAlignment="1">
      <alignment horizontal="right" vertical="center" wrapText="1"/>
    </xf>
    <xf numFmtId="4" fontId="36" fillId="0" borderId="51" xfId="4" applyNumberFormat="1" applyFont="1" applyBorder="1" applyAlignment="1">
      <alignment horizontal="right" vertical="center" wrapText="1"/>
    </xf>
    <xf numFmtId="0" fontId="35" fillId="0" borderId="46" xfId="4" applyFont="1" applyBorder="1" applyAlignment="1">
      <alignment horizontal="left" vertical="center" wrapText="1"/>
    </xf>
    <xf numFmtId="4" fontId="35" fillId="0" borderId="51" xfId="4" applyNumberFormat="1" applyFont="1" applyBorder="1" applyAlignment="1">
      <alignment horizontal="right" vertical="center" wrapText="1"/>
    </xf>
    <xf numFmtId="0" fontId="30" fillId="0" borderId="1983" xfId="4" applyFont="1" applyBorder="1" applyAlignment="1">
      <alignment horizontal="left" vertical="center" wrapText="1"/>
    </xf>
    <xf numFmtId="4" fontId="35" fillId="0" borderId="4" xfId="4" applyNumberFormat="1" applyFont="1" applyBorder="1" applyAlignment="1">
      <alignment horizontal="right" vertical="center" wrapText="1"/>
    </xf>
    <xf numFmtId="4" fontId="35" fillId="0" borderId="1128" xfId="4" applyNumberFormat="1" applyFont="1" applyBorder="1" applyAlignment="1">
      <alignment horizontal="right" vertical="center" wrapText="1"/>
    </xf>
    <xf numFmtId="4" fontId="36" fillId="0" borderId="1130" xfId="4" applyNumberFormat="1" applyFont="1" applyBorder="1" applyAlignment="1">
      <alignment horizontal="right" vertical="center" wrapText="1"/>
    </xf>
    <xf numFmtId="0" fontId="35" fillId="0" borderId="101" xfId="4" applyFont="1" applyBorder="1" applyAlignment="1">
      <alignment horizontal="left" vertical="center" wrapText="1"/>
    </xf>
    <xf numFmtId="4" fontId="35" fillId="0" borderId="1892" xfId="4" applyNumberFormat="1" applyFont="1" applyBorder="1" applyAlignment="1">
      <alignment horizontal="right" vertical="center" wrapText="1"/>
    </xf>
    <xf numFmtId="4" fontId="35" fillId="0" borderId="1896" xfId="4" applyNumberFormat="1" applyFont="1" applyBorder="1" applyAlignment="1">
      <alignment horizontal="right" vertical="center" wrapText="1"/>
    </xf>
    <xf numFmtId="4" fontId="36" fillId="0" borderId="1973" xfId="4" applyNumberFormat="1" applyFont="1" applyBorder="1" applyAlignment="1">
      <alignment horizontal="right" vertical="center" wrapText="1"/>
    </xf>
    <xf numFmtId="0" fontId="35" fillId="0" borderId="1982" xfId="4" applyFont="1" applyBorder="1" applyAlignment="1">
      <alignment horizontal="left" vertical="center" wrapText="1"/>
    </xf>
    <xf numFmtId="0" fontId="34" fillId="0" borderId="10" xfId="4" applyFont="1" applyBorder="1" applyAlignment="1">
      <alignment horizontal="center" vertical="center"/>
    </xf>
    <xf numFmtId="49" fontId="34" fillId="0" borderId="2" xfId="4" applyNumberFormat="1" applyFont="1" applyBorder="1" applyAlignment="1">
      <alignment horizontal="center" vertical="center"/>
    </xf>
    <xf numFmtId="49" fontId="34" fillId="0" borderId="11" xfId="4" applyNumberFormat="1" applyFont="1" applyBorder="1" applyAlignment="1">
      <alignment horizontal="center" vertical="center"/>
    </xf>
    <xf numFmtId="0" fontId="35" fillId="0" borderId="10" xfId="4" applyFont="1" applyBorder="1" applyAlignment="1">
      <alignment horizontal="center" vertical="center" wrapText="1"/>
    </xf>
    <xf numFmtId="4" fontId="35" fillId="0" borderId="2" xfId="4" applyNumberFormat="1" applyFont="1" applyBorder="1" applyAlignment="1">
      <alignment horizontal="right" vertical="center" wrapText="1"/>
    </xf>
    <xf numFmtId="4" fontId="35" fillId="0" borderId="47" xfId="4" applyNumberFormat="1" applyFont="1" applyBorder="1" applyAlignment="1">
      <alignment horizontal="right" vertical="center" wrapText="1"/>
    </xf>
    <xf numFmtId="0" fontId="35" fillId="0" borderId="9" xfId="4" applyFont="1" applyBorder="1" applyAlignment="1">
      <alignment horizontal="left" vertical="center" wrapText="1"/>
    </xf>
    <xf numFmtId="4" fontId="35" fillId="0" borderId="35" xfId="4" applyNumberFormat="1" applyFont="1" applyBorder="1" applyAlignment="1">
      <alignment horizontal="right" vertical="center" wrapText="1"/>
    </xf>
    <xf numFmtId="0" fontId="34" fillId="0" borderId="12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4" fontId="35" fillId="6" borderId="29" xfId="4" applyNumberFormat="1" applyFont="1" applyFill="1" applyBorder="1" applyAlignment="1">
      <alignment horizontal="right" vertical="center" wrapText="1"/>
    </xf>
    <xf numFmtId="0" fontId="30" fillId="0" borderId="46" xfId="4" applyFont="1" applyBorder="1" applyAlignment="1">
      <alignment horizontal="left" vertical="center" wrapText="1"/>
    </xf>
    <xf numFmtId="4" fontId="35" fillId="6" borderId="1986" xfId="4" applyNumberFormat="1" applyFont="1" applyFill="1" applyBorder="1" applyAlignment="1">
      <alignment horizontal="right" vertical="center"/>
    </xf>
    <xf numFmtId="0" fontId="30" fillId="0" borderId="1510" xfId="4" applyFont="1" applyBorder="1" applyAlignment="1">
      <alignment vertical="center" wrapText="1"/>
    </xf>
    <xf numFmtId="49" fontId="34" fillId="0" borderId="1835" xfId="4" applyNumberFormat="1" applyFont="1" applyBorder="1" applyAlignment="1">
      <alignment horizontal="center" vertical="center"/>
    </xf>
    <xf numFmtId="0" fontId="35" fillId="0" borderId="1834" xfId="4" applyFont="1" applyBorder="1" applyAlignment="1">
      <alignment horizontal="center" vertical="center"/>
    </xf>
    <xf numFmtId="4" fontId="30" fillId="0" borderId="140" xfId="4" applyNumberFormat="1" applyFont="1" applyBorder="1" applyAlignment="1">
      <alignment horizontal="right" vertical="center" wrapText="1"/>
    </xf>
    <xf numFmtId="4" fontId="30" fillId="6" borderId="298" xfId="4" applyNumberFormat="1" applyFont="1" applyFill="1" applyBorder="1" applyAlignment="1">
      <alignment horizontal="right" vertical="center"/>
    </xf>
    <xf numFmtId="4" fontId="30" fillId="0" borderId="1927" xfId="4" applyNumberFormat="1" applyFont="1" applyBorder="1" applyAlignment="1">
      <alignment horizontal="right" vertical="center"/>
    </xf>
    <xf numFmtId="4" fontId="35" fillId="6" borderId="298" xfId="4" applyNumberFormat="1" applyFont="1" applyFill="1" applyBorder="1" applyAlignment="1">
      <alignment horizontal="right" vertical="center"/>
    </xf>
    <xf numFmtId="4" fontId="35" fillId="0" borderId="1927" xfId="4" applyNumberFormat="1" applyFont="1" applyBorder="1" applyAlignment="1">
      <alignment horizontal="right" vertical="center"/>
    </xf>
    <xf numFmtId="0" fontId="34" fillId="0" borderId="2" xfId="4" applyFont="1" applyBorder="1" applyAlignment="1">
      <alignment horizontal="center" vertical="center"/>
    </xf>
    <xf numFmtId="0" fontId="34" fillId="0" borderId="11" xfId="4" applyFont="1" applyBorder="1" applyAlignment="1">
      <alignment horizontal="center" vertical="center"/>
    </xf>
    <xf numFmtId="4" fontId="35" fillId="6" borderId="47" xfId="4" applyNumberFormat="1" applyFont="1" applyFill="1" applyBorder="1" applyAlignment="1">
      <alignment horizontal="right" vertical="center" wrapText="1"/>
    </xf>
    <xf numFmtId="0" fontId="30" fillId="0" borderId="9" xfId="4" applyFont="1" applyBorder="1" applyAlignment="1">
      <alignment horizontal="left" vertical="center" wrapText="1"/>
    </xf>
    <xf numFmtId="49" fontId="34" fillId="0" borderId="100" xfId="4" applyNumberFormat="1" applyFont="1" applyBorder="1" applyAlignment="1">
      <alignment horizontal="center" vertical="center"/>
    </xf>
    <xf numFmtId="0" fontId="35" fillId="0" borderId="1508" xfId="4" applyFont="1" applyBorder="1" applyAlignment="1">
      <alignment horizontal="center" vertical="center"/>
    </xf>
    <xf numFmtId="4" fontId="35" fillId="6" borderId="1128" xfId="4" applyNumberFormat="1" applyFont="1" applyFill="1" applyBorder="1" applyAlignment="1">
      <alignment horizontal="right" vertical="center"/>
    </xf>
    <xf numFmtId="4" fontId="35" fillId="0" borderId="1130" xfId="4" applyNumberFormat="1" applyFont="1" applyBorder="1" applyAlignment="1">
      <alignment horizontal="right" vertical="center"/>
    </xf>
    <xf numFmtId="0" fontId="30" fillId="0" borderId="101" xfId="4" applyFont="1" applyBorder="1" applyAlignment="1">
      <alignment vertical="center" wrapText="1"/>
    </xf>
    <xf numFmtId="49" fontId="34" fillId="0" borderId="1980" xfId="4" applyNumberFormat="1" applyFont="1" applyBorder="1" applyAlignment="1">
      <alignment horizontal="center" vertical="center"/>
    </xf>
    <xf numFmtId="4" fontId="35" fillId="6" borderId="1896" xfId="4" applyNumberFormat="1" applyFont="1" applyFill="1" applyBorder="1" applyAlignment="1">
      <alignment horizontal="right" vertical="center"/>
    </xf>
    <xf numFmtId="4" fontId="35" fillId="0" borderId="1973" xfId="4" applyNumberFormat="1" applyFont="1" applyBorder="1" applyAlignment="1">
      <alignment horizontal="right" vertical="center"/>
    </xf>
    <xf numFmtId="0" fontId="30" fillId="0" borderId="1982" xfId="4" applyFont="1" applyBorder="1" applyAlignment="1">
      <alignment vertical="center" wrapText="1"/>
    </xf>
    <xf numFmtId="0" fontId="35" fillId="0" borderId="1510" xfId="4" applyFont="1" applyBorder="1" applyAlignment="1">
      <alignment vertical="center" wrapText="1"/>
    </xf>
    <xf numFmtId="0" fontId="35" fillId="0" borderId="45" xfId="4" applyFont="1" applyBorder="1" applyAlignment="1">
      <alignment horizontal="center" vertical="center"/>
    </xf>
    <xf numFmtId="4" fontId="35" fillId="6" borderId="29" xfId="4" applyNumberFormat="1" applyFont="1" applyFill="1" applyBorder="1" applyAlignment="1">
      <alignment horizontal="right" vertical="center"/>
    </xf>
    <xf numFmtId="4" fontId="36" fillId="0" borderId="51" xfId="4" applyNumberFormat="1" applyFont="1" applyBorder="1" applyAlignment="1">
      <alignment horizontal="right" vertical="center"/>
    </xf>
    <xf numFmtId="0" fontId="35" fillId="0" borderId="46" xfId="4" applyFont="1" applyBorder="1" applyAlignment="1">
      <alignment vertical="center" wrapText="1"/>
    </xf>
    <xf numFmtId="0" fontId="35" fillId="0" borderId="1983" xfId="4" applyFont="1" applyBorder="1" applyAlignment="1">
      <alignment vertical="center" wrapText="1"/>
    </xf>
    <xf numFmtId="0" fontId="35" fillId="0" borderId="101" xfId="4" applyFont="1" applyBorder="1" applyAlignment="1">
      <alignment vertical="center" wrapText="1"/>
    </xf>
    <xf numFmtId="49" fontId="34" fillId="0" borderId="1892" xfId="4" applyNumberFormat="1" applyFont="1" applyBorder="1" applyAlignment="1">
      <alignment horizontal="center" vertical="center"/>
    </xf>
    <xf numFmtId="0" fontId="6" fillId="0" borderId="1896" xfId="4" applyBorder="1"/>
    <xf numFmtId="4" fontId="35" fillId="6" borderId="1973" xfId="4" applyNumberFormat="1" applyFont="1" applyFill="1" applyBorder="1" applyAlignment="1">
      <alignment horizontal="right" vertical="center"/>
    </xf>
    <xf numFmtId="4" fontId="35" fillId="0" borderId="39" xfId="4" applyNumberFormat="1" applyFont="1" applyBorder="1" applyAlignment="1">
      <alignment horizontal="right" vertical="center"/>
    </xf>
    <xf numFmtId="0" fontId="35" fillId="0" borderId="51" xfId="4" applyFont="1" applyBorder="1" applyAlignment="1">
      <alignment horizontal="left" vertical="center" wrapText="1"/>
    </xf>
    <xf numFmtId="49" fontId="34" fillId="0" borderId="45" xfId="4" applyNumberFormat="1" applyFont="1" applyBorder="1" applyAlignment="1">
      <alignment horizontal="center" vertical="center"/>
    </xf>
    <xf numFmtId="49" fontId="34" fillId="0" borderId="6" xfId="4" applyNumberFormat="1" applyFont="1" applyBorder="1" applyAlignment="1">
      <alignment horizontal="center" vertical="center"/>
    </xf>
    <xf numFmtId="49" fontId="35" fillId="0" borderId="0" xfId="4" applyNumberFormat="1" applyFont="1" applyAlignment="1">
      <alignment horizontal="center" vertical="center" wrapText="1"/>
    </xf>
    <xf numFmtId="4" fontId="35" fillId="0" borderId="55" xfId="4" applyNumberFormat="1" applyFont="1" applyBorder="1" applyAlignment="1">
      <alignment horizontal="right" vertical="center"/>
    </xf>
    <xf numFmtId="49" fontId="35" fillId="0" borderId="6" xfId="4" applyNumberFormat="1" applyFont="1" applyBorder="1" applyAlignment="1">
      <alignment horizontal="center" vertical="center"/>
    </xf>
    <xf numFmtId="4" fontId="35" fillId="0" borderId="6" xfId="4" applyNumberFormat="1" applyFont="1" applyBorder="1" applyAlignment="1">
      <alignment horizontal="right" vertical="center"/>
    </xf>
    <xf numFmtId="49" fontId="35" fillId="0" borderId="4" xfId="4" applyNumberFormat="1" applyFont="1" applyBorder="1" applyAlignment="1">
      <alignment horizontal="center" vertical="center"/>
    </xf>
    <xf numFmtId="49" fontId="35" fillId="0" borderId="1892" xfId="4" applyNumberFormat="1" applyFont="1" applyBorder="1" applyAlignment="1">
      <alignment horizontal="center" vertical="center"/>
    </xf>
    <xf numFmtId="49" fontId="35" fillId="0" borderId="2" xfId="4" applyNumberFormat="1" applyFont="1" applyBorder="1" applyAlignment="1">
      <alignment horizontal="center" vertical="center"/>
    </xf>
    <xf numFmtId="49" fontId="35" fillId="0" borderId="1835" xfId="4" applyNumberFormat="1" applyFont="1" applyBorder="1" applyAlignment="1">
      <alignment horizontal="center" vertical="center" wrapText="1"/>
    </xf>
    <xf numFmtId="49" fontId="35" fillId="0" borderId="61" xfId="4" applyNumberFormat="1" applyFont="1" applyBorder="1" applyAlignment="1">
      <alignment horizontal="center" vertical="center" wrapText="1"/>
    </xf>
    <xf numFmtId="4" fontId="34" fillId="21" borderId="87" xfId="4" applyNumberFormat="1" applyFont="1" applyFill="1" applyBorder="1" applyAlignment="1">
      <alignment horizontal="right" vertical="center"/>
    </xf>
    <xf numFmtId="4" fontId="35" fillId="0" borderId="1976" xfId="4" applyNumberFormat="1" applyFont="1" applyBorder="1" applyAlignment="1">
      <alignment horizontal="right" vertical="center"/>
    </xf>
    <xf numFmtId="4" fontId="35" fillId="0" borderId="1991" xfId="4" applyNumberFormat="1" applyFont="1" applyBorder="1" applyAlignment="1">
      <alignment horizontal="right" vertical="center"/>
    </xf>
    <xf numFmtId="4" fontId="35" fillId="0" borderId="1975" xfId="4" applyNumberFormat="1" applyFont="1" applyBorder="1" applyAlignment="1">
      <alignment horizontal="right" vertical="center"/>
    </xf>
    <xf numFmtId="3" fontId="34" fillId="21" borderId="10" xfId="4" applyNumberFormat="1" applyFont="1" applyFill="1" applyBorder="1" applyAlignment="1">
      <alignment horizontal="center" vertical="center"/>
    </xf>
    <xf numFmtId="4" fontId="34" fillId="21" borderId="2" xfId="4" applyNumberFormat="1" applyFont="1" applyFill="1" applyBorder="1" applyAlignment="1">
      <alignment horizontal="right" vertical="center"/>
    </xf>
    <xf numFmtId="4" fontId="35" fillId="0" borderId="140" xfId="4" applyNumberFormat="1" applyFont="1" applyBorder="1" applyAlignment="1">
      <alignment horizontal="right" vertical="center"/>
    </xf>
    <xf numFmtId="4" fontId="35" fillId="0" borderId="1947" xfId="4" applyNumberFormat="1" applyFont="1" applyBorder="1" applyAlignment="1">
      <alignment horizontal="right" vertical="center"/>
    </xf>
    <xf numFmtId="4" fontId="35" fillId="0" borderId="12" xfId="4" applyNumberFormat="1" applyFont="1" applyBorder="1" applyAlignment="1">
      <alignment horizontal="right" vertical="center"/>
    </xf>
    <xf numFmtId="4" fontId="35" fillId="0" borderId="1962" xfId="4" applyNumberFormat="1" applyFont="1" applyBorder="1" applyAlignment="1">
      <alignment horizontal="right" vertical="center"/>
    </xf>
    <xf numFmtId="4" fontId="34" fillId="21" borderId="67" xfId="4" applyNumberFormat="1" applyFont="1" applyFill="1" applyBorder="1" applyAlignment="1">
      <alignment horizontal="right" vertical="center"/>
    </xf>
    <xf numFmtId="4" fontId="35" fillId="0" borderId="1995" xfId="4" applyNumberFormat="1" applyFont="1" applyBorder="1" applyAlignment="1">
      <alignment horizontal="right" vertical="center"/>
    </xf>
    <xf numFmtId="4" fontId="35" fillId="0" borderId="1994" xfId="4" applyNumberFormat="1" applyFont="1" applyBorder="1" applyAlignment="1">
      <alignment horizontal="right" vertical="center"/>
    </xf>
    <xf numFmtId="4" fontId="35" fillId="0" borderId="56" xfId="4" applyNumberFormat="1" applyFont="1" applyBorder="1" applyAlignment="1">
      <alignment horizontal="right" vertical="center"/>
    </xf>
    <xf numFmtId="4" fontId="35" fillId="0" borderId="1993" xfId="4" applyNumberFormat="1" applyFont="1" applyBorder="1" applyAlignment="1">
      <alignment horizontal="right" vertical="center"/>
    </xf>
    <xf numFmtId="0" fontId="35" fillId="21" borderId="9" xfId="4" applyFont="1" applyFill="1" applyBorder="1" applyAlignment="1">
      <alignment horizontal="center"/>
    </xf>
    <xf numFmtId="0" fontId="35" fillId="21" borderId="9" xfId="4" applyFont="1" applyFill="1" applyBorder="1"/>
    <xf numFmtId="4" fontId="41" fillId="21" borderId="2" xfId="4" applyNumberFormat="1" applyFont="1" applyFill="1" applyBorder="1" applyAlignment="1">
      <alignment horizontal="center" vertical="center"/>
    </xf>
    <xf numFmtId="3" fontId="35" fillId="0" borderId="140" xfId="4" applyNumberFormat="1" applyFont="1" applyBorder="1" applyAlignment="1">
      <alignment horizontal="center" vertical="center" wrapText="1"/>
    </xf>
    <xf numFmtId="3" fontId="35" fillId="0" borderId="1947" xfId="4" applyNumberFormat="1" applyFont="1" applyBorder="1" applyAlignment="1">
      <alignment horizontal="center" vertical="center" wrapText="1"/>
    </xf>
    <xf numFmtId="3" fontId="41" fillId="21" borderId="2" xfId="4" applyNumberFormat="1" applyFont="1" applyFill="1" applyBorder="1" applyAlignment="1">
      <alignment horizontal="center" vertical="center"/>
    </xf>
    <xf numFmtId="3" fontId="35" fillId="0" borderId="12" xfId="4" applyNumberFormat="1" applyFont="1" applyBorder="1" applyAlignment="1">
      <alignment horizontal="center" vertical="center" wrapText="1"/>
    </xf>
    <xf numFmtId="0" fontId="35" fillId="0" borderId="140" xfId="4" applyFont="1" applyBorder="1" applyAlignment="1">
      <alignment horizontal="center" vertical="center" wrapText="1"/>
    </xf>
    <xf numFmtId="3" fontId="35" fillId="0" borderId="1962" xfId="4" applyNumberFormat="1" applyFont="1" applyBorder="1" applyAlignment="1">
      <alignment horizontal="center" vertical="center" wrapText="1"/>
    </xf>
    <xf numFmtId="0" fontId="35" fillId="0" borderId="1947" xfId="4" applyFont="1" applyBorder="1" applyAlignment="1">
      <alignment horizontal="center" vertical="center" wrapText="1"/>
    </xf>
    <xf numFmtId="3" fontId="34" fillId="3" borderId="67" xfId="4" applyNumberFormat="1" applyFont="1" applyFill="1" applyBorder="1" applyAlignment="1">
      <alignment horizontal="right" vertical="center"/>
    </xf>
    <xf numFmtId="4" fontId="34" fillId="3" borderId="2" xfId="4" applyNumberFormat="1" applyFont="1" applyFill="1" applyBorder="1" applyAlignment="1">
      <alignment horizontal="right" vertical="center"/>
    </xf>
    <xf numFmtId="4" fontId="34" fillId="3" borderId="87" xfId="4" applyNumberFormat="1" applyFont="1" applyFill="1" applyBorder="1" applyAlignment="1">
      <alignment horizontal="right" vertical="center"/>
    </xf>
    <xf numFmtId="4" fontId="34" fillId="3" borderId="67" xfId="4" applyNumberFormat="1" applyFont="1" applyFill="1" applyBorder="1" applyAlignment="1">
      <alignment horizontal="right" vertical="center"/>
    </xf>
    <xf numFmtId="3" fontId="34" fillId="3" borderId="2" xfId="4" applyNumberFormat="1" applyFont="1" applyFill="1" applyBorder="1" applyAlignment="1">
      <alignment horizontal="right" vertical="center"/>
    </xf>
    <xf numFmtId="4" fontId="34" fillId="2" borderId="52" xfId="4" applyNumberFormat="1" applyFont="1" applyFill="1" applyBorder="1" applyAlignment="1">
      <alignment horizontal="right" vertical="center"/>
    </xf>
    <xf numFmtId="4" fontId="34" fillId="2" borderId="67" xfId="4" applyNumberFormat="1" applyFont="1" applyFill="1" applyBorder="1" applyAlignment="1">
      <alignment horizontal="right" vertical="center"/>
    </xf>
    <xf numFmtId="0" fontId="35" fillId="3" borderId="9" xfId="4" applyFont="1" applyFill="1" applyBorder="1"/>
    <xf numFmtId="0" fontId="35" fillId="2" borderId="9" xfId="4" applyFont="1" applyFill="1" applyBorder="1" applyAlignment="1">
      <alignment horizontal="center" vertical="center" wrapText="1"/>
    </xf>
    <xf numFmtId="3" fontId="41" fillId="3" borderId="2" xfId="4" applyNumberFormat="1" applyFont="1" applyFill="1" applyBorder="1" applyAlignment="1">
      <alignment horizontal="right" vertical="center"/>
    </xf>
    <xf numFmtId="3" fontId="35" fillId="0" borderId="1947" xfId="4" applyNumberFormat="1" applyFont="1" applyBorder="1" applyAlignment="1">
      <alignment horizontal="center" vertical="center"/>
    </xf>
    <xf numFmtId="3" fontId="34" fillId="2" borderId="2" xfId="4" applyNumberFormat="1" applyFont="1" applyFill="1" applyBorder="1" applyAlignment="1">
      <alignment horizontal="center" vertical="center" wrapText="1"/>
    </xf>
    <xf numFmtId="49" fontId="34" fillId="2" borderId="67" xfId="4" applyNumberFormat="1" applyFont="1" applyFill="1" applyBorder="1" applyAlignment="1">
      <alignment horizontal="center" vertical="center"/>
    </xf>
    <xf numFmtId="3" fontId="34" fillId="3" borderId="87" xfId="4" applyNumberFormat="1" applyFont="1" applyFill="1" applyBorder="1" applyAlignment="1">
      <alignment horizontal="right" vertical="center"/>
    </xf>
    <xf numFmtId="4" fontId="34" fillId="2" borderId="87" xfId="4" applyNumberFormat="1" applyFont="1" applyFill="1" applyBorder="1" applyAlignment="1">
      <alignment horizontal="right" vertical="center"/>
    </xf>
    <xf numFmtId="4" fontId="34" fillId="0" borderId="140" xfId="4" applyNumberFormat="1" applyFont="1" applyBorder="1" applyAlignment="1">
      <alignment horizontal="right" vertical="center"/>
    </xf>
    <xf numFmtId="4" fontId="34" fillId="0" borderId="1947" xfId="4" applyNumberFormat="1" applyFont="1" applyBorder="1" applyAlignment="1">
      <alignment horizontal="right" vertical="center"/>
    </xf>
    <xf numFmtId="4" fontId="34" fillId="0" borderId="12" xfId="4" applyNumberFormat="1" applyFont="1" applyBorder="1" applyAlignment="1">
      <alignment horizontal="right" vertical="center"/>
    </xf>
    <xf numFmtId="4" fontId="34" fillId="2" borderId="2" xfId="4" applyNumberFormat="1" applyFont="1" applyFill="1" applyBorder="1" applyAlignment="1">
      <alignment horizontal="right" vertical="center"/>
    </xf>
    <xf numFmtId="0" fontId="35" fillId="0" borderId="1835" xfId="4" applyFont="1" applyBorder="1" applyAlignment="1">
      <alignment horizontal="center" vertical="center" wrapText="1"/>
    </xf>
    <xf numFmtId="0" fontId="35" fillId="0" borderId="61" xfId="4" applyFont="1" applyBorder="1" applyAlignment="1">
      <alignment horizontal="center" vertical="center" wrapText="1"/>
    </xf>
    <xf numFmtId="49" fontId="35" fillId="0" borderId="2" xfId="4" applyNumberFormat="1" applyFont="1" applyBorder="1" applyAlignment="1">
      <alignment horizontal="center" vertical="center" wrapText="1"/>
    </xf>
    <xf numFmtId="49" fontId="29" fillId="6" borderId="0" xfId="4" applyNumberFormat="1" applyFont="1" applyFill="1" applyAlignment="1">
      <alignment horizontal="center" vertical="center"/>
    </xf>
    <xf numFmtId="3" fontId="29" fillId="6" borderId="0" xfId="4" applyNumberFormat="1" applyFont="1" applyFill="1" applyAlignment="1">
      <alignment horizontal="right" vertical="center"/>
    </xf>
    <xf numFmtId="0" fontId="29" fillId="2" borderId="2" xfId="4" applyFont="1" applyFill="1" applyBorder="1" applyAlignment="1">
      <alignment horizontal="center" vertical="center" wrapText="1"/>
    </xf>
    <xf numFmtId="0" fontId="30" fillId="0" borderId="1975" xfId="4" applyFont="1" applyBorder="1" applyAlignment="1">
      <alignment horizontal="center" vertical="center"/>
    </xf>
    <xf numFmtId="0" fontId="30" fillId="0" borderId="1991" xfId="4" applyFont="1" applyBorder="1" applyAlignment="1">
      <alignment horizontal="center" vertical="center"/>
    </xf>
    <xf numFmtId="0" fontId="29" fillId="2" borderId="3" xfId="4" applyFont="1" applyFill="1" applyBorder="1" applyAlignment="1">
      <alignment horizontal="center" vertical="center" wrapText="1"/>
    </xf>
    <xf numFmtId="0" fontId="29" fillId="2" borderId="1996" xfId="4" applyFont="1" applyFill="1" applyBorder="1" applyAlignment="1">
      <alignment horizontal="center" vertical="center" wrapText="1"/>
    </xf>
    <xf numFmtId="0" fontId="30" fillId="0" borderId="1991" xfId="4" applyFont="1" applyBorder="1" applyAlignment="1">
      <alignment horizontal="center" vertical="center" wrapText="1"/>
    </xf>
    <xf numFmtId="0" fontId="29" fillId="3" borderId="2" xfId="4" applyFont="1" applyFill="1" applyBorder="1" applyAlignment="1">
      <alignment horizontal="center" vertical="center" wrapText="1"/>
    </xf>
    <xf numFmtId="4" fontId="30" fillId="0" borderId="1988" xfId="4" applyNumberFormat="1" applyFont="1" applyBorder="1" applyAlignment="1">
      <alignment horizontal="right" vertical="center"/>
    </xf>
    <xf numFmtId="0" fontId="29" fillId="2" borderId="1972" xfId="4" applyFont="1" applyFill="1" applyBorder="1" applyAlignment="1">
      <alignment horizontal="center" vertical="center" wrapText="1"/>
    </xf>
    <xf numFmtId="0" fontId="29" fillId="2" borderId="1990" xfId="4" applyFont="1" applyFill="1" applyBorder="1" applyAlignment="1">
      <alignment horizontal="center" vertical="center" wrapText="1"/>
    </xf>
    <xf numFmtId="0" fontId="29" fillId="2" borderId="1979" xfId="4" applyFont="1" applyFill="1" applyBorder="1" applyAlignment="1">
      <alignment horizontal="center" vertical="center" wrapText="1"/>
    </xf>
    <xf numFmtId="4" fontId="30" fillId="0" borderId="1994" xfId="4" applyNumberFormat="1" applyFont="1" applyBorder="1" applyAlignment="1">
      <alignment horizontal="right" vertical="center"/>
    </xf>
    <xf numFmtId="4" fontId="30" fillId="0" borderId="1947" xfId="4" applyNumberFormat="1" applyFont="1" applyBorder="1" applyAlignment="1">
      <alignment horizontal="right" vertical="center"/>
    </xf>
    <xf numFmtId="4" fontId="30" fillId="0" borderId="1991" xfId="4" applyNumberFormat="1" applyFont="1" applyBorder="1" applyAlignment="1">
      <alignment horizontal="right" vertical="center"/>
    </xf>
    <xf numFmtId="4" fontId="30" fillId="0" borderId="140" xfId="4" applyNumberFormat="1" applyFont="1" applyBorder="1" applyAlignment="1">
      <alignment horizontal="right" vertical="center"/>
    </xf>
    <xf numFmtId="4" fontId="29" fillId="3" borderId="2" xfId="4" applyNumberFormat="1" applyFont="1" applyFill="1" applyBorder="1" applyAlignment="1">
      <alignment horizontal="right" vertical="center"/>
    </xf>
    <xf numFmtId="4" fontId="29" fillId="3" borderId="87" xfId="4" applyNumberFormat="1" applyFont="1" applyFill="1" applyBorder="1" applyAlignment="1">
      <alignment horizontal="right" vertical="center"/>
    </xf>
    <xf numFmtId="4" fontId="29" fillId="3" borderId="52" xfId="4" applyNumberFormat="1" applyFont="1" applyFill="1" applyBorder="1" applyAlignment="1">
      <alignment horizontal="right" vertical="center"/>
    </xf>
    <xf numFmtId="4" fontId="29" fillId="3" borderId="67" xfId="4" applyNumberFormat="1" applyFont="1" applyFill="1" applyBorder="1" applyAlignment="1">
      <alignment horizontal="right" vertical="center"/>
    </xf>
    <xf numFmtId="4" fontId="30" fillId="0" borderId="12" xfId="4" applyNumberFormat="1" applyFont="1" applyBorder="1" applyAlignment="1">
      <alignment horizontal="right" vertical="center"/>
    </xf>
    <xf numFmtId="4" fontId="30" fillId="0" borderId="55" xfId="4" applyNumberFormat="1" applyFont="1" applyBorder="1" applyAlignment="1">
      <alignment horizontal="right" vertical="center" wrapText="1"/>
    </xf>
    <xf numFmtId="4" fontId="30" fillId="0" borderId="39" xfId="4" applyNumberFormat="1" applyFont="1" applyBorder="1" applyAlignment="1">
      <alignment horizontal="right" vertical="center" wrapText="1"/>
    </xf>
    <xf numFmtId="4" fontId="30" fillId="0" borderId="56" xfId="4" applyNumberFormat="1" applyFont="1" applyBorder="1" applyAlignment="1">
      <alignment horizontal="right" vertical="center" wrapText="1"/>
    </xf>
    <xf numFmtId="4" fontId="30" fillId="0" borderId="12" xfId="4" applyNumberFormat="1" applyFont="1" applyBorder="1" applyAlignment="1">
      <alignment horizontal="right" vertical="center" wrapText="1"/>
    </xf>
    <xf numFmtId="4" fontId="30" fillId="0" borderId="1976" xfId="4" applyNumberFormat="1" applyFont="1" applyBorder="1" applyAlignment="1">
      <alignment horizontal="right" vertical="center"/>
    </xf>
    <xf numFmtId="4" fontId="30" fillId="0" borderId="1977" xfId="4" applyNumberFormat="1" applyFont="1" applyBorder="1" applyAlignment="1">
      <alignment horizontal="right" vertical="center"/>
    </xf>
    <xf numFmtId="4" fontId="30" fillId="0" borderId="1995" xfId="4" applyNumberFormat="1" applyFont="1" applyBorder="1" applyAlignment="1">
      <alignment horizontal="right" vertical="center"/>
    </xf>
    <xf numFmtId="0" fontId="30" fillId="0" borderId="2" xfId="4" applyFont="1" applyBorder="1" applyAlignment="1">
      <alignment horizontal="center" vertical="center"/>
    </xf>
    <xf numFmtId="0" fontId="30" fillId="0" borderId="56" xfId="4" applyFont="1" applyBorder="1" applyAlignment="1">
      <alignment horizontal="center" vertical="center" wrapText="1"/>
    </xf>
    <xf numFmtId="0" fontId="30" fillId="0" borderId="2" xfId="4" applyFont="1" applyBorder="1" applyAlignment="1">
      <alignment horizontal="center" vertical="center" wrapText="1"/>
    </xf>
    <xf numFmtId="4" fontId="20" fillId="3" borderId="87" xfId="4" applyNumberFormat="1" applyFont="1" applyFill="1" applyBorder="1" applyAlignment="1">
      <alignment horizontal="right" vertical="center"/>
    </xf>
    <xf numFmtId="0" fontId="19" fillId="0" borderId="140" xfId="4" applyFont="1" applyBorder="1" applyAlignment="1">
      <alignment horizontal="center" vertical="center"/>
    </xf>
    <xf numFmtId="0" fontId="20" fillId="3" borderId="1990" xfId="4" applyFont="1" applyFill="1" applyBorder="1" applyAlignment="1">
      <alignment horizontal="center" vertical="center"/>
    </xf>
    <xf numFmtId="4" fontId="19" fillId="0" borderId="1995" xfId="4" applyNumberFormat="1" applyFont="1" applyBorder="1" applyAlignment="1">
      <alignment horizontal="right" vertical="center"/>
    </xf>
    <xf numFmtId="4" fontId="19" fillId="0" borderId="1993" xfId="4" applyNumberFormat="1" applyFont="1" applyBorder="1" applyAlignment="1">
      <alignment horizontal="right" vertical="center"/>
    </xf>
    <xf numFmtId="4" fontId="19" fillId="0" borderId="1993" xfId="4" applyNumberFormat="1" applyFont="1" applyBorder="1" applyAlignment="1">
      <alignment horizontal="right" vertical="center" wrapText="1"/>
    </xf>
    <xf numFmtId="4" fontId="19" fillId="0" borderId="1994" xfId="4" applyNumberFormat="1" applyFont="1" applyBorder="1" applyAlignment="1">
      <alignment horizontal="right" vertical="center" wrapText="1"/>
    </xf>
    <xf numFmtId="4" fontId="20" fillId="3" borderId="11" xfId="4" applyNumberFormat="1" applyFont="1" applyFill="1" applyBorder="1" applyAlignment="1">
      <alignment horizontal="right" vertical="center"/>
    </xf>
    <xf numFmtId="3" fontId="20" fillId="3" borderId="2" xfId="4" applyNumberFormat="1" applyFont="1" applyFill="1" applyBorder="1" applyAlignment="1">
      <alignment vertical="center"/>
    </xf>
    <xf numFmtId="0" fontId="19" fillId="0" borderId="1835" xfId="4" applyFont="1" applyBorder="1" applyAlignment="1">
      <alignment horizontal="center" vertical="center"/>
    </xf>
    <xf numFmtId="0" fontId="19" fillId="0" borderId="1940" xfId="4" applyFont="1" applyBorder="1" applyAlignment="1">
      <alignment horizontal="center" vertical="center"/>
    </xf>
    <xf numFmtId="0" fontId="19" fillId="0" borderId="61" xfId="4" applyFont="1" applyBorder="1" applyAlignment="1">
      <alignment horizontal="center" vertical="center"/>
    </xf>
    <xf numFmtId="0" fontId="20" fillId="3" borderId="1979" xfId="4" applyFont="1" applyFill="1" applyBorder="1" applyAlignment="1">
      <alignment horizontal="center" vertical="center"/>
    </xf>
    <xf numFmtId="4" fontId="19" fillId="0" borderId="1976" xfId="4" applyNumberFormat="1" applyFont="1" applyBorder="1" applyAlignment="1">
      <alignment horizontal="right" vertical="center"/>
    </xf>
    <xf numFmtId="4" fontId="19" fillId="0" borderId="1975" xfId="4" applyNumberFormat="1" applyFont="1" applyBorder="1" applyAlignment="1">
      <alignment horizontal="right" vertical="center"/>
    </xf>
    <xf numFmtId="4" fontId="19" fillId="0" borderId="1991" xfId="4" applyNumberFormat="1" applyFont="1" applyBorder="1" applyAlignment="1">
      <alignment horizontal="right" vertical="center"/>
    </xf>
    <xf numFmtId="4" fontId="19" fillId="0" borderId="140" xfId="4" applyNumberFormat="1" applyFont="1" applyBorder="1" applyAlignment="1">
      <alignment horizontal="right" vertical="center" wrapText="1"/>
    </xf>
    <xf numFmtId="4" fontId="19" fillId="0" borderId="1962" xfId="4" applyNumberFormat="1" applyFont="1" applyBorder="1" applyAlignment="1">
      <alignment horizontal="right" vertical="center" wrapText="1"/>
    </xf>
    <xf numFmtId="4" fontId="19" fillId="0" borderId="1962" xfId="4" applyNumberFormat="1" applyFont="1" applyBorder="1" applyAlignment="1">
      <alignment horizontal="right" vertical="center"/>
    </xf>
    <xf numFmtId="4" fontId="19" fillId="0" borderId="1947" xfId="4" applyNumberFormat="1" applyFont="1" applyBorder="1" applyAlignment="1">
      <alignment horizontal="right" vertical="center"/>
    </xf>
    <xf numFmtId="4" fontId="20" fillId="3" borderId="2" xfId="4" applyNumberFormat="1" applyFont="1" applyFill="1" applyBorder="1" applyAlignment="1">
      <alignment horizontal="right" vertical="center"/>
    </xf>
    <xf numFmtId="0" fontId="20" fillId="3" borderId="1991" xfId="4" applyFont="1" applyFill="1" applyBorder="1" applyAlignment="1">
      <alignment horizontal="center" vertical="center"/>
    </xf>
    <xf numFmtId="0" fontId="20" fillId="3" borderId="1994" xfId="4" applyFont="1" applyFill="1" applyBorder="1" applyAlignment="1">
      <alignment horizontal="center" vertical="center"/>
    </xf>
    <xf numFmtId="4" fontId="19" fillId="0" borderId="12" xfId="4" applyNumberFormat="1" applyFont="1" applyBorder="1" applyAlignment="1">
      <alignment horizontal="right" vertical="center" wrapText="1"/>
    </xf>
    <xf numFmtId="4" fontId="19" fillId="0" borderId="55" xfId="4" applyNumberFormat="1" applyFont="1" applyBorder="1" applyAlignment="1">
      <alignment horizontal="right" vertical="center"/>
    </xf>
    <xf numFmtId="4" fontId="19" fillId="0" borderId="56" xfId="4" applyNumberFormat="1" applyFont="1" applyBorder="1" applyAlignment="1">
      <alignment horizontal="right" vertical="center"/>
    </xf>
    <xf numFmtId="4" fontId="19" fillId="0" borderId="1947" xfId="4" applyNumberFormat="1" applyFont="1" applyBorder="1" applyAlignment="1">
      <alignment horizontal="right" vertical="center" wrapText="1"/>
    </xf>
    <xf numFmtId="4" fontId="19" fillId="0" borderId="1994" xfId="4" applyNumberFormat="1" applyFont="1" applyBorder="1" applyAlignment="1">
      <alignment horizontal="right" vertical="center"/>
    </xf>
    <xf numFmtId="0" fontId="19" fillId="0" borderId="2" xfId="4" applyFont="1" applyBorder="1" applyAlignment="1">
      <alignment horizontal="center" vertical="center"/>
    </xf>
    <xf numFmtId="0" fontId="19" fillId="0" borderId="11" xfId="4" applyFont="1" applyBorder="1" applyAlignment="1">
      <alignment horizontal="center" vertical="center"/>
    </xf>
    <xf numFmtId="4" fontId="19" fillId="0" borderId="2" xfId="4" applyNumberFormat="1" applyFont="1" applyBorder="1" applyAlignment="1">
      <alignment horizontal="right" vertical="center" wrapText="1"/>
    </xf>
    <xf numFmtId="4" fontId="19" fillId="0" borderId="87" xfId="4" applyNumberFormat="1" applyFont="1" applyBorder="1" applyAlignment="1">
      <alignment horizontal="right" vertical="center"/>
    </xf>
    <xf numFmtId="4" fontId="19" fillId="0" borderId="67" xfId="4" applyNumberFormat="1" applyFont="1" applyBorder="1" applyAlignment="1">
      <alignment horizontal="right" vertical="center"/>
    </xf>
    <xf numFmtId="0" fontId="17" fillId="0" borderId="2" xfId="4" applyFont="1" applyBorder="1" applyAlignment="1">
      <alignment vertical="center" wrapText="1"/>
    </xf>
    <xf numFmtId="0" fontId="19" fillId="0" borderId="2" xfId="4" applyFont="1" applyBorder="1" applyAlignment="1">
      <alignment vertical="center" wrapText="1"/>
    </xf>
    <xf numFmtId="0" fontId="19" fillId="0" borderId="100" xfId="4" applyFont="1" applyBorder="1" applyAlignment="1">
      <alignment horizontal="center" vertical="center"/>
    </xf>
    <xf numFmtId="4" fontId="19" fillId="0" borderId="4" xfId="4" applyNumberFormat="1" applyFont="1" applyBorder="1" applyAlignment="1">
      <alignment horizontal="right" vertical="center" wrapText="1"/>
    </xf>
    <xf numFmtId="4" fontId="19" fillId="0" borderId="58" xfId="4" applyNumberFormat="1" applyFont="1" applyBorder="1" applyAlignment="1">
      <alignment horizontal="right" vertical="center"/>
    </xf>
    <xf numFmtId="4" fontId="19" fillId="0" borderId="1989" xfId="4" applyNumberFormat="1" applyFont="1" applyBorder="1" applyAlignment="1">
      <alignment horizontal="right" vertical="center"/>
    </xf>
    <xf numFmtId="0" fontId="19" fillId="0" borderId="1980" xfId="4" applyFont="1" applyBorder="1" applyAlignment="1">
      <alignment horizontal="center" vertical="center"/>
    </xf>
    <xf numFmtId="4" fontId="19" fillId="0" borderId="1892" xfId="4" applyNumberFormat="1" applyFont="1" applyBorder="1" applyAlignment="1">
      <alignment horizontal="right" vertical="center" wrapText="1"/>
    </xf>
    <xf numFmtId="4" fontId="19" fillId="0" borderId="1979" xfId="4" applyNumberFormat="1" applyFont="1" applyBorder="1" applyAlignment="1">
      <alignment horizontal="right" vertical="center"/>
    </xf>
    <xf numFmtId="4" fontId="19" fillId="0" borderId="1130" xfId="4" applyNumberFormat="1" applyFont="1" applyBorder="1" applyAlignment="1">
      <alignment horizontal="right" vertical="center"/>
    </xf>
    <xf numFmtId="4" fontId="19" fillId="0" borderId="1973" xfId="4" applyNumberFormat="1" applyFont="1" applyBorder="1" applyAlignment="1">
      <alignment horizontal="right" vertical="center"/>
    </xf>
    <xf numFmtId="0" fontId="19" fillId="0" borderId="1993" xfId="4" applyFont="1" applyBorder="1" applyAlignment="1">
      <alignment horizontal="center" vertical="center"/>
    </xf>
    <xf numFmtId="4" fontId="6" fillId="0" borderId="1993" xfId="4" applyNumberFormat="1" applyBorder="1" applyAlignment="1">
      <alignment horizontal="right" vertical="center"/>
    </xf>
    <xf numFmtId="4" fontId="19" fillId="0" borderId="1990" xfId="4" applyNumberFormat="1" applyFont="1" applyBorder="1" applyAlignment="1">
      <alignment horizontal="right" vertical="center" wrapText="1"/>
    </xf>
    <xf numFmtId="4" fontId="20" fillId="3" borderId="1980" xfId="4" applyNumberFormat="1" applyFont="1" applyFill="1" applyBorder="1" applyAlignment="1">
      <alignment horizontal="right" vertical="center"/>
    </xf>
    <xf numFmtId="4" fontId="19" fillId="0" borderId="1976" xfId="4" applyNumberFormat="1" applyFont="1" applyBorder="1" applyAlignment="1">
      <alignment horizontal="right" vertical="center" wrapText="1"/>
    </xf>
    <xf numFmtId="4" fontId="19" fillId="0" borderId="1975" xfId="4" applyNumberFormat="1" applyFont="1" applyBorder="1" applyAlignment="1">
      <alignment horizontal="right" vertical="center" wrapText="1"/>
    </xf>
    <xf numFmtId="4" fontId="20" fillId="3" borderId="1979" xfId="4" applyNumberFormat="1" applyFont="1" applyFill="1" applyBorder="1" applyAlignment="1">
      <alignment horizontal="right" vertical="center"/>
    </xf>
    <xf numFmtId="0" fontId="19" fillId="0" borderId="1892" xfId="4" applyFont="1" applyBorder="1" applyAlignment="1">
      <alignment horizontal="center" vertical="center"/>
    </xf>
    <xf numFmtId="4" fontId="19" fillId="0" borderId="140" xfId="4" applyNumberFormat="1" applyFont="1" applyBorder="1" applyAlignment="1">
      <alignment horizontal="right" vertical="center"/>
    </xf>
    <xf numFmtId="4" fontId="19" fillId="0" borderId="1892" xfId="4" applyNumberFormat="1" applyFont="1" applyBorder="1" applyAlignment="1">
      <alignment horizontal="right" vertical="center"/>
    </xf>
    <xf numFmtId="4" fontId="20" fillId="3" borderId="1892" xfId="4" applyNumberFormat="1" applyFont="1" applyFill="1" applyBorder="1" applyAlignment="1">
      <alignment horizontal="right" vertical="center"/>
    </xf>
    <xf numFmtId="3" fontId="20" fillId="3" borderId="1892" xfId="4" applyNumberFormat="1" applyFont="1" applyFill="1" applyBorder="1" applyAlignment="1">
      <alignment vertical="center"/>
    </xf>
    <xf numFmtId="4" fontId="19" fillId="0" borderId="12" xfId="4" applyNumberFormat="1" applyFont="1" applyBorder="1" applyAlignment="1">
      <alignment horizontal="right" vertical="center"/>
    </xf>
    <xf numFmtId="0" fontId="19" fillId="0" borderId="75" xfId="4" applyFont="1" applyBorder="1" applyAlignment="1">
      <alignment horizontal="center" vertical="center"/>
    </xf>
    <xf numFmtId="0" fontId="19" fillId="0" borderId="6" xfId="4" applyFont="1" applyBorder="1" applyAlignment="1">
      <alignment horizontal="center" vertical="center"/>
    </xf>
    <xf numFmtId="0" fontId="19" fillId="0" borderId="1" xfId="4" applyFont="1" applyBorder="1" applyAlignment="1">
      <alignment horizontal="center" vertical="center"/>
    </xf>
    <xf numFmtId="4" fontId="19" fillId="0" borderId="6" xfId="4" applyNumberFormat="1" applyFont="1" applyBorder="1" applyAlignment="1">
      <alignment horizontal="right" vertical="center"/>
    </xf>
    <xf numFmtId="4" fontId="19" fillId="0" borderId="1859" xfId="4" applyNumberFormat="1" applyFont="1" applyBorder="1" applyAlignment="1">
      <alignment horizontal="right" vertical="center"/>
    </xf>
    <xf numFmtId="4" fontId="19" fillId="0" borderId="1981" xfId="4" applyNumberFormat="1" applyFont="1" applyBorder="1" applyAlignment="1">
      <alignment horizontal="right" vertical="center" wrapText="1"/>
    </xf>
    <xf numFmtId="4" fontId="19" fillId="0" borderId="4" xfId="4" applyNumberFormat="1" applyFont="1" applyBorder="1" applyAlignment="1">
      <alignment horizontal="right" vertical="center"/>
    </xf>
    <xf numFmtId="4" fontId="19" fillId="0" borderId="58" xfId="4" applyNumberFormat="1" applyFont="1" applyBorder="1" applyAlignment="1">
      <alignment horizontal="right" vertical="center" wrapText="1"/>
    </xf>
    <xf numFmtId="4" fontId="6" fillId="0" borderId="1989" xfId="4" applyNumberFormat="1" applyBorder="1" applyAlignment="1">
      <alignment horizontal="right" vertical="center"/>
    </xf>
    <xf numFmtId="3" fontId="19" fillId="0" borderId="1892" xfId="4" applyNumberFormat="1" applyFont="1" applyBorder="1" applyAlignment="1">
      <alignment horizontal="left" vertical="center" wrapText="1"/>
    </xf>
    <xf numFmtId="4" fontId="19" fillId="0" borderId="1989" xfId="4" applyNumberFormat="1" applyFont="1" applyBorder="1" applyAlignment="1">
      <alignment horizontal="right" vertical="center" wrapText="1"/>
    </xf>
    <xf numFmtId="4" fontId="19" fillId="0" borderId="1130" xfId="4" applyNumberFormat="1" applyFont="1" applyBorder="1" applyAlignment="1">
      <alignment horizontal="right" vertical="center" wrapText="1"/>
    </xf>
    <xf numFmtId="4" fontId="19" fillId="0" borderId="1971" xfId="4" applyNumberFormat="1" applyFont="1" applyBorder="1" applyAlignment="1">
      <alignment horizontal="right" vertical="center" wrapText="1"/>
    </xf>
    <xf numFmtId="4" fontId="19" fillId="0" borderId="1973" xfId="4" applyNumberFormat="1" applyFont="1" applyBorder="1" applyAlignment="1">
      <alignment horizontal="right" vertical="center" wrapText="1"/>
    </xf>
    <xf numFmtId="4" fontId="19" fillId="0" borderId="1971" xfId="4" applyNumberFormat="1" applyFont="1" applyBorder="1" applyAlignment="1">
      <alignment horizontal="right" vertical="center"/>
    </xf>
    <xf numFmtId="0" fontId="20" fillId="0" borderId="2" xfId="4" applyFont="1" applyBorder="1" applyAlignment="1">
      <alignment horizontal="center" vertical="center"/>
    </xf>
    <xf numFmtId="0" fontId="20" fillId="0" borderId="75" xfId="4" applyFont="1" applyBorder="1" applyAlignment="1">
      <alignment horizontal="center" vertical="center"/>
    </xf>
    <xf numFmtId="0" fontId="20" fillId="0" borderId="45" xfId="4" applyFont="1" applyBorder="1" applyAlignment="1">
      <alignment horizontal="center" vertical="center"/>
    </xf>
    <xf numFmtId="4" fontId="20" fillId="3" borderId="67" xfId="4" applyNumberFormat="1" applyFont="1" applyFill="1" applyBorder="1" applyAlignment="1">
      <alignment horizontal="right" vertical="center"/>
    </xf>
    <xf numFmtId="3" fontId="19" fillId="0" borderId="12" xfId="4" applyNumberFormat="1" applyFont="1" applyBorder="1" applyAlignment="1">
      <alignment horizontal="left" vertical="center" wrapText="1"/>
    </xf>
    <xf numFmtId="4" fontId="19" fillId="0" borderId="55" xfId="4" applyNumberFormat="1" applyFont="1" applyBorder="1" applyAlignment="1">
      <alignment horizontal="right" vertical="center" wrapText="1"/>
    </xf>
    <xf numFmtId="3" fontId="19" fillId="0" borderId="12" xfId="4" applyNumberFormat="1" applyFont="1" applyBorder="1" applyAlignment="1">
      <alignment vertical="center" wrapText="1"/>
    </xf>
    <xf numFmtId="4" fontId="19" fillId="0" borderId="1991" xfId="4" applyNumberFormat="1" applyFont="1" applyBorder="1" applyAlignment="1">
      <alignment horizontal="right" vertical="center" wrapText="1"/>
    </xf>
    <xf numFmtId="0" fontId="20" fillId="0" borderId="6" xfId="4" applyFont="1" applyBorder="1" applyAlignment="1">
      <alignment horizontal="center" vertical="center"/>
    </xf>
    <xf numFmtId="3" fontId="17" fillId="0" borderId="12" xfId="4" applyNumberFormat="1" applyFont="1" applyBorder="1" applyAlignment="1">
      <alignment horizontal="left" vertical="center" wrapText="1"/>
    </xf>
    <xf numFmtId="3" fontId="19" fillId="0" borderId="1993" xfId="4" applyNumberFormat="1" applyFont="1" applyBorder="1" applyAlignment="1">
      <alignment horizontal="right" vertical="center"/>
    </xf>
    <xf numFmtId="3" fontId="19" fillId="0" borderId="1994" xfId="4" applyNumberFormat="1" applyFont="1" applyBorder="1" applyAlignment="1">
      <alignment horizontal="right" vertical="center"/>
    </xf>
    <xf numFmtId="3" fontId="19" fillId="0" borderId="1975" xfId="4" applyNumberFormat="1" applyFont="1" applyBorder="1" applyAlignment="1">
      <alignment horizontal="right" vertical="center"/>
    </xf>
    <xf numFmtId="3" fontId="19" fillId="0" borderId="1991" xfId="4" applyNumberFormat="1" applyFont="1" applyBorder="1" applyAlignment="1">
      <alignment horizontal="right" vertical="center"/>
    </xf>
    <xf numFmtId="3" fontId="19" fillId="0" borderId="1962" xfId="4" applyNumberFormat="1" applyFont="1" applyBorder="1" applyAlignment="1">
      <alignment horizontal="right" vertical="center" wrapText="1"/>
    </xf>
    <xf numFmtId="3" fontId="19" fillId="0" borderId="1947" xfId="4" applyNumberFormat="1" applyFont="1" applyBorder="1" applyAlignment="1">
      <alignment horizontal="right" vertical="center" wrapText="1"/>
    </xf>
    <xf numFmtId="3" fontId="19" fillId="0" borderId="140" xfId="4" applyNumberFormat="1" applyFont="1" applyBorder="1" applyAlignment="1">
      <alignment horizontal="left" vertical="center" wrapText="1"/>
    </xf>
    <xf numFmtId="0" fontId="20" fillId="3" borderId="87" xfId="4" applyFont="1" applyFill="1" applyBorder="1" applyAlignment="1">
      <alignment horizontal="center" vertical="center"/>
    </xf>
    <xf numFmtId="0" fontId="20" fillId="3" borderId="2" xfId="4" applyFont="1" applyFill="1" applyBorder="1" applyAlignment="1">
      <alignment horizontal="center" vertical="center"/>
    </xf>
    <xf numFmtId="0" fontId="20" fillId="3" borderId="67" xfId="4" applyFont="1" applyFill="1" applyBorder="1" applyAlignment="1">
      <alignment horizontal="center" vertical="center"/>
    </xf>
    <xf numFmtId="0" fontId="8" fillId="0" borderId="1994" xfId="4" applyFont="1" applyBorder="1" applyAlignment="1">
      <alignment horizontal="center" vertical="center"/>
    </xf>
    <xf numFmtId="0" fontId="8" fillId="0" borderId="1993" xfId="4" applyFont="1" applyBorder="1" applyAlignment="1">
      <alignment horizontal="center" vertical="center"/>
    </xf>
    <xf numFmtId="0" fontId="8" fillId="0" borderId="1990" xfId="4" applyFont="1" applyBorder="1" applyAlignment="1">
      <alignment horizontal="center" vertical="center"/>
    </xf>
    <xf numFmtId="0" fontId="20" fillId="3" borderId="2" xfId="4" applyFont="1" applyFill="1" applyBorder="1" applyAlignment="1">
      <alignment horizontal="center" vertical="center" wrapText="1"/>
    </xf>
    <xf numFmtId="4" fontId="20" fillId="12" borderId="4" xfId="4" applyNumberFormat="1" applyFont="1" applyFill="1" applyBorder="1" applyAlignment="1">
      <alignment horizontal="right" vertical="center"/>
    </xf>
    <xf numFmtId="4" fontId="22" fillId="0" borderId="1962" xfId="4" applyNumberFormat="1" applyFont="1" applyBorder="1" applyAlignment="1">
      <alignment horizontal="right" vertical="center"/>
    </xf>
    <xf numFmtId="4" fontId="20" fillId="12" borderId="1962" xfId="4" applyNumberFormat="1" applyFont="1" applyFill="1" applyBorder="1" applyAlignment="1">
      <alignment horizontal="right" vertical="center"/>
    </xf>
    <xf numFmtId="4" fontId="20" fillId="12" borderId="140" xfId="4" applyNumberFormat="1" applyFont="1" applyFill="1" applyBorder="1" applyAlignment="1">
      <alignment horizontal="right" vertical="center"/>
    </xf>
    <xf numFmtId="0" fontId="19" fillId="0" borderId="1972" xfId="4" applyFont="1" applyBorder="1" applyAlignment="1">
      <alignment horizontal="center" vertical="center"/>
    </xf>
    <xf numFmtId="0" fontId="20" fillId="13" borderId="1977" xfId="4" applyFont="1" applyFill="1" applyBorder="1" applyAlignment="1">
      <alignment horizontal="center" vertical="center"/>
    </xf>
    <xf numFmtId="4" fontId="20" fillId="13" borderId="1977" xfId="4" applyNumberFormat="1" applyFont="1" applyFill="1" applyBorder="1" applyAlignment="1">
      <alignment horizontal="right" vertical="center"/>
    </xf>
    <xf numFmtId="4" fontId="4" fillId="13" borderId="1977" xfId="4" applyNumberFormat="1" applyFont="1" applyFill="1" applyBorder="1" applyAlignment="1">
      <alignment horizontal="right" vertical="center"/>
    </xf>
    <xf numFmtId="4" fontId="4" fillId="13" borderId="1927" xfId="4" applyNumberFormat="1" applyFont="1" applyFill="1" applyBorder="1" applyAlignment="1">
      <alignment horizontal="right" vertical="center"/>
    </xf>
    <xf numFmtId="49" fontId="20" fillId="13" borderId="1970" xfId="4" applyNumberFormat="1" applyFont="1" applyFill="1" applyBorder="1" applyAlignment="1">
      <alignment horizontal="center" vertical="center"/>
    </xf>
    <xf numFmtId="4" fontId="20" fillId="13" borderId="1970" xfId="4" applyNumberFormat="1" applyFont="1" applyFill="1" applyBorder="1" applyAlignment="1">
      <alignment horizontal="right" vertical="center"/>
    </xf>
    <xf numFmtId="4" fontId="20" fillId="13" borderId="1971" xfId="4" applyNumberFormat="1" applyFont="1" applyFill="1" applyBorder="1" applyAlignment="1">
      <alignment horizontal="right" vertical="center"/>
    </xf>
    <xf numFmtId="49" fontId="20" fillId="0" borderId="1988" xfId="4" applyNumberFormat="1" applyFont="1" applyBorder="1" applyAlignment="1">
      <alignment horizontal="center" vertical="center"/>
    </xf>
    <xf numFmtId="0" fontId="20" fillId="0" borderId="1988" xfId="4" applyFont="1" applyBorder="1" applyAlignment="1">
      <alignment horizontal="center" vertical="center" wrapText="1"/>
    </xf>
    <xf numFmtId="0" fontId="20" fillId="0" borderId="1970" xfId="4" applyFont="1" applyBorder="1" applyAlignment="1">
      <alignment horizontal="center" vertical="center" wrapText="1"/>
    </xf>
    <xf numFmtId="4" fontId="20" fillId="0" borderId="1970" xfId="4" applyNumberFormat="1" applyFont="1" applyBorder="1" applyAlignment="1">
      <alignment horizontal="right" vertical="center"/>
    </xf>
    <xf numFmtId="4" fontId="20" fillId="0" borderId="1971" xfId="4" applyNumberFormat="1" applyFont="1" applyBorder="1" applyAlignment="1">
      <alignment horizontal="right" vertical="center"/>
    </xf>
    <xf numFmtId="4" fontId="4" fillId="0" borderId="1970" xfId="4" applyNumberFormat="1" applyFont="1" applyBorder="1" applyAlignment="1">
      <alignment horizontal="right" vertical="center"/>
    </xf>
    <xf numFmtId="4" fontId="4" fillId="0" borderId="1971" xfId="4" applyNumberFormat="1" applyFont="1" applyBorder="1" applyAlignment="1">
      <alignment horizontal="right" vertical="center"/>
    </xf>
    <xf numFmtId="0" fontId="22" fillId="0" borderId="1970" xfId="4" applyFont="1" applyBorder="1" applyAlignment="1">
      <alignment horizontal="center" vertical="center" wrapText="1"/>
    </xf>
    <xf numFmtId="4" fontId="22" fillId="0" borderId="1970" xfId="4" applyNumberFormat="1" applyFont="1" applyBorder="1" applyAlignment="1">
      <alignment horizontal="right" vertical="center"/>
    </xf>
    <xf numFmtId="4" fontId="7" fillId="0" borderId="1970" xfId="4" applyNumberFormat="1" applyFont="1" applyBorder="1" applyAlignment="1">
      <alignment horizontal="right" vertical="center"/>
    </xf>
    <xf numFmtId="4" fontId="7" fillId="0" borderId="1971" xfId="4" applyNumberFormat="1" applyFont="1" applyBorder="1" applyAlignment="1">
      <alignment horizontal="right" vertical="center"/>
    </xf>
    <xf numFmtId="0" fontId="22" fillId="0" borderId="1972" xfId="4" applyFont="1" applyBorder="1" applyAlignment="1">
      <alignment horizontal="center" vertical="center" wrapText="1"/>
    </xf>
    <xf numFmtId="4" fontId="22" fillId="0" borderId="1972" xfId="4" applyNumberFormat="1" applyFont="1" applyBorder="1" applyAlignment="1">
      <alignment horizontal="right" vertical="center"/>
    </xf>
    <xf numFmtId="4" fontId="7" fillId="0" borderId="1972" xfId="4" applyNumberFormat="1" applyFont="1" applyBorder="1" applyAlignment="1">
      <alignment horizontal="right" vertical="center"/>
    </xf>
    <xf numFmtId="4" fontId="7" fillId="0" borderId="1973" xfId="4" applyNumberFormat="1" applyFont="1" applyBorder="1" applyAlignment="1">
      <alignment horizontal="right" vertical="center"/>
    </xf>
    <xf numFmtId="0" fontId="30" fillId="0" borderId="1982" xfId="4" quotePrefix="1" applyFont="1" applyBorder="1" applyAlignment="1">
      <alignment vertical="center" wrapText="1"/>
    </xf>
    <xf numFmtId="4" fontId="17" fillId="6" borderId="1995" xfId="4" applyNumberFormat="1" applyFont="1" applyFill="1" applyBorder="1" applyAlignment="1">
      <alignment horizontal="right" vertical="center" wrapText="1"/>
    </xf>
    <xf numFmtId="4" fontId="17" fillId="6" borderId="1993" xfId="4" applyNumberFormat="1" applyFont="1" applyFill="1" applyBorder="1" applyAlignment="1">
      <alignment horizontal="right" vertical="center" wrapText="1"/>
    </xf>
    <xf numFmtId="4" fontId="19" fillId="6" borderId="1993" xfId="4" applyNumberFormat="1" applyFont="1" applyFill="1" applyBorder="1" applyAlignment="1">
      <alignment horizontal="right" vertical="center" wrapText="1"/>
    </xf>
    <xf numFmtId="4" fontId="19" fillId="6" borderId="1999" xfId="4" applyNumberFormat="1" applyFont="1" applyFill="1" applyBorder="1" applyAlignment="1">
      <alignment horizontal="right" vertical="center" wrapText="1"/>
    </xf>
    <xf numFmtId="4" fontId="17" fillId="6" borderId="1989" xfId="2" applyNumberFormat="1" applyFont="1" applyFill="1" applyBorder="1" applyAlignment="1">
      <alignment vertical="center"/>
    </xf>
    <xf numFmtId="4" fontId="17" fillId="6" borderId="1993" xfId="2" applyNumberFormat="1" applyFont="1" applyFill="1" applyBorder="1" applyAlignment="1">
      <alignment vertical="center"/>
    </xf>
    <xf numFmtId="4" fontId="17" fillId="6" borderId="1999" xfId="2" applyNumberFormat="1" applyFont="1" applyFill="1" applyBorder="1" applyAlignment="1">
      <alignment vertical="center"/>
    </xf>
    <xf numFmtId="4" fontId="17" fillId="6" borderId="1989" xfId="4" applyNumberFormat="1" applyFont="1" applyFill="1" applyBorder="1" applyAlignment="1">
      <alignment horizontal="right" vertical="center" wrapText="1"/>
    </xf>
    <xf numFmtId="4" fontId="17" fillId="0" borderId="1993" xfId="4" applyNumberFormat="1" applyFont="1" applyBorder="1" applyAlignment="1">
      <alignment horizontal="right" vertical="center" wrapText="1"/>
    </xf>
    <xf numFmtId="4" fontId="17" fillId="0" borderId="1993" xfId="5" applyNumberFormat="1" applyFont="1" applyBorder="1" applyAlignment="1">
      <alignment vertical="center"/>
    </xf>
    <xf numFmtId="4" fontId="17" fillId="0" borderId="1999" xfId="5" applyNumberFormat="1" applyFont="1" applyBorder="1" applyAlignment="1">
      <alignment vertical="center"/>
    </xf>
    <xf numFmtId="4" fontId="17" fillId="6" borderId="1989" xfId="5" applyNumberFormat="1" applyFont="1" applyFill="1" applyBorder="1" applyAlignment="1">
      <alignment vertical="center"/>
    </xf>
    <xf numFmtId="4" fontId="17" fillId="6" borderId="1993" xfId="5" applyNumberFormat="1" applyFont="1" applyFill="1" applyBorder="1" applyAlignment="1">
      <alignment vertical="center"/>
    </xf>
    <xf numFmtId="4" fontId="17" fillId="6" borderId="1993" xfId="5" applyNumberFormat="1" applyFont="1" applyFill="1" applyBorder="1" applyAlignment="1">
      <alignment horizontal="right" vertical="center"/>
    </xf>
    <xf numFmtId="4" fontId="17" fillId="6" borderId="1999" xfId="5" applyNumberFormat="1" applyFont="1" applyFill="1" applyBorder="1" applyAlignment="1">
      <alignment horizontal="right" vertical="center"/>
    </xf>
    <xf numFmtId="4" fontId="17" fillId="6" borderId="1989" xfId="5" applyNumberFormat="1" applyFont="1" applyFill="1" applyBorder="1" applyAlignment="1">
      <alignment horizontal="right" vertical="center"/>
    </xf>
    <xf numFmtId="4" fontId="19" fillId="6" borderId="1993" xfId="5" applyNumberFormat="1" applyFont="1" applyFill="1" applyBorder="1" applyAlignment="1">
      <alignment horizontal="right" vertical="center"/>
    </xf>
    <xf numFmtId="4" fontId="17" fillId="6" borderId="1993" xfId="4" applyNumberFormat="1" applyFont="1" applyFill="1" applyBorder="1" applyAlignment="1">
      <alignment horizontal="right" vertical="center"/>
    </xf>
    <xf numFmtId="4" fontId="17" fillId="6" borderId="1999" xfId="4" applyNumberFormat="1" applyFont="1" applyFill="1" applyBorder="1" applyAlignment="1">
      <alignment horizontal="right" vertical="center"/>
    </xf>
    <xf numFmtId="4" fontId="17" fillId="6" borderId="1989" xfId="4" applyNumberFormat="1" applyFont="1" applyFill="1" applyBorder="1" applyAlignment="1">
      <alignment horizontal="right" vertical="center"/>
    </xf>
    <xf numFmtId="4" fontId="17" fillId="6" borderId="1995" xfId="4" applyNumberFormat="1" applyFont="1" applyFill="1" applyBorder="1" applyAlignment="1">
      <alignment horizontal="right" vertical="center"/>
    </xf>
    <xf numFmtId="4" fontId="17" fillId="0" borderId="1993" xfId="4" applyNumberFormat="1" applyFont="1" applyBorder="1" applyAlignment="1">
      <alignment horizontal="right" vertical="center"/>
    </xf>
    <xf numFmtId="4" fontId="16" fillId="3" borderId="1981" xfId="4" applyNumberFormat="1" applyFont="1" applyFill="1" applyBorder="1" applyAlignment="1">
      <alignment horizontal="right" vertical="center"/>
    </xf>
    <xf numFmtId="0" fontId="19" fillId="0" borderId="2002" xfId="2" applyFont="1" applyBorder="1" applyAlignment="1">
      <alignment vertical="center" wrapText="1"/>
    </xf>
    <xf numFmtId="3" fontId="19" fillId="6" borderId="1922" xfId="4" applyNumberFormat="1" applyFont="1" applyFill="1" applyBorder="1" applyAlignment="1">
      <alignment horizontal="left" vertical="center" wrapText="1"/>
    </xf>
    <xf numFmtId="3" fontId="17" fillId="6" borderId="1922" xfId="4" applyNumberFormat="1" applyFont="1" applyFill="1" applyBorder="1" applyAlignment="1">
      <alignment horizontal="left" vertical="center" wrapText="1"/>
    </xf>
    <xf numFmtId="3" fontId="17" fillId="6" borderId="2001" xfId="4" applyNumberFormat="1" applyFont="1" applyFill="1" applyBorder="1" applyAlignment="1">
      <alignment horizontal="left" vertical="center" wrapText="1"/>
    </xf>
    <xf numFmtId="3" fontId="17" fillId="6" borderId="2000" xfId="4" applyNumberFormat="1" applyFont="1" applyFill="1" applyBorder="1" applyAlignment="1">
      <alignment horizontal="left" vertical="center" wrapText="1"/>
    </xf>
    <xf numFmtId="3" fontId="17" fillId="0" borderId="1922" xfId="4" applyNumberFormat="1" applyFont="1" applyBorder="1" applyAlignment="1">
      <alignment horizontal="left" vertical="center" wrapText="1"/>
    </xf>
    <xf numFmtId="3" fontId="17" fillId="0" borderId="2001" xfId="4" applyNumberFormat="1" applyFont="1" applyBorder="1" applyAlignment="1">
      <alignment horizontal="left" vertical="center" wrapText="1"/>
    </xf>
    <xf numFmtId="3" fontId="17" fillId="0" borderId="2000" xfId="4" applyNumberFormat="1" applyFont="1" applyBorder="1" applyAlignment="1">
      <alignment horizontal="left" vertical="center" wrapText="1"/>
    </xf>
    <xf numFmtId="0" fontId="19" fillId="6" borderId="1922" xfId="5" applyFont="1" applyFill="1" applyBorder="1" applyAlignment="1">
      <alignment vertical="center" wrapText="1"/>
    </xf>
    <xf numFmtId="0" fontId="19" fillId="6" borderId="2001" xfId="5" applyFont="1" applyFill="1" applyBorder="1" applyAlignment="1">
      <alignment horizontal="left" vertical="center" wrapText="1"/>
    </xf>
    <xf numFmtId="0" fontId="19" fillId="6" borderId="2000" xfId="5" applyFont="1" applyFill="1" applyBorder="1" applyAlignment="1">
      <alignment vertical="center" wrapText="1"/>
    </xf>
    <xf numFmtId="0" fontId="19" fillId="6" borderId="1922" xfId="4" applyFont="1" applyFill="1" applyBorder="1" applyAlignment="1">
      <alignment horizontal="left" vertical="center" wrapText="1"/>
    </xf>
    <xf numFmtId="0" fontId="19" fillId="6" borderId="2001" xfId="4" applyFont="1" applyFill="1" applyBorder="1" applyAlignment="1">
      <alignment horizontal="left" vertical="center" wrapText="1"/>
    </xf>
    <xf numFmtId="0" fontId="19" fillId="6" borderId="2000" xfId="4" applyFont="1" applyFill="1" applyBorder="1" applyAlignment="1">
      <alignment horizontal="left" vertical="center" wrapText="1"/>
    </xf>
    <xf numFmtId="0" fontId="19" fillId="0" borderId="1922" xfId="4" applyFont="1" applyBorder="1" applyAlignment="1">
      <alignment horizontal="left" vertical="center" wrapText="1"/>
    </xf>
    <xf numFmtId="0" fontId="19" fillId="0" borderId="2001" xfId="4" applyFont="1" applyBorder="1" applyAlignment="1">
      <alignment horizontal="left" vertical="center" wrapText="1"/>
    </xf>
    <xf numFmtId="0" fontId="19" fillId="0" borderId="2000" xfId="4" applyFont="1" applyBorder="1" applyAlignment="1">
      <alignment horizontal="left" vertical="center" wrapText="1"/>
    </xf>
    <xf numFmtId="0" fontId="19" fillId="0" borderId="2002" xfId="4" applyFont="1" applyBorder="1" applyAlignment="1">
      <alignment horizontal="left" vertical="center" wrapText="1"/>
    </xf>
    <xf numFmtId="0" fontId="19" fillId="0" borderId="1922" xfId="4" applyFont="1" applyBorder="1" applyAlignment="1">
      <alignment vertical="center" wrapText="1"/>
    </xf>
    <xf numFmtId="0" fontId="19" fillId="0" borderId="2001" xfId="4" applyFont="1" applyBorder="1" applyAlignment="1">
      <alignment vertical="center" wrapText="1"/>
    </xf>
    <xf numFmtId="0" fontId="19" fillId="0" borderId="2000" xfId="4" applyFont="1" applyBorder="1" applyAlignment="1">
      <alignment vertical="center" wrapText="1"/>
    </xf>
    <xf numFmtId="0" fontId="17" fillId="3" borderId="6" xfId="4" applyFont="1" applyFill="1" applyBorder="1" applyAlignment="1">
      <alignment vertical="center"/>
    </xf>
    <xf numFmtId="4" fontId="17" fillId="6" borderId="1976" xfId="4" applyNumberFormat="1" applyFont="1" applyFill="1" applyBorder="1" applyAlignment="1">
      <alignment horizontal="right" vertical="center" wrapText="1"/>
    </xf>
    <xf numFmtId="4" fontId="17" fillId="6" borderId="1975" xfId="4" applyNumberFormat="1" applyFont="1" applyFill="1" applyBorder="1" applyAlignment="1">
      <alignment horizontal="right" vertical="center" wrapText="1"/>
    </xf>
    <xf numFmtId="4" fontId="19" fillId="6" borderId="1975" xfId="4" applyNumberFormat="1" applyFont="1" applyFill="1" applyBorder="1" applyAlignment="1">
      <alignment horizontal="right" vertical="center" wrapText="1"/>
    </xf>
    <xf numFmtId="4" fontId="19" fillId="6" borderId="2004" xfId="4" applyNumberFormat="1" applyFont="1" applyFill="1" applyBorder="1" applyAlignment="1">
      <alignment horizontal="right" vertical="center" wrapText="1"/>
    </xf>
    <xf numFmtId="4" fontId="17" fillId="6" borderId="2003" xfId="4" applyNumberFormat="1" applyFont="1" applyFill="1" applyBorder="1" applyAlignment="1">
      <alignment horizontal="right" vertical="center" wrapText="1"/>
    </xf>
    <xf numFmtId="4" fontId="17" fillId="6" borderId="2004" xfId="4" applyNumberFormat="1" applyFont="1" applyFill="1" applyBorder="1" applyAlignment="1">
      <alignment horizontal="right" vertical="center" wrapText="1"/>
    </xf>
    <xf numFmtId="4" fontId="17" fillId="0" borderId="1975" xfId="4" applyNumberFormat="1" applyFont="1" applyBorder="1" applyAlignment="1">
      <alignment horizontal="right" vertical="center" wrapText="1"/>
    </xf>
    <xf numFmtId="4" fontId="17" fillId="0" borderId="1975" xfId="5" applyNumberFormat="1" applyFont="1" applyBorder="1" applyAlignment="1">
      <alignment vertical="center"/>
    </xf>
    <xf numFmtId="4" fontId="17" fillId="0" borderId="2004" xfId="5" applyNumberFormat="1" applyFont="1" applyBorder="1" applyAlignment="1">
      <alignment vertical="center"/>
    </xf>
    <xf numFmtId="4" fontId="17" fillId="6" borderId="2003" xfId="5" applyNumberFormat="1" applyFont="1" applyFill="1" applyBorder="1" applyAlignment="1">
      <alignment vertical="center"/>
    </xf>
    <xf numFmtId="4" fontId="17" fillId="6" borderId="1975" xfId="5" applyNumberFormat="1" applyFont="1" applyFill="1" applyBorder="1" applyAlignment="1">
      <alignment vertical="center"/>
    </xf>
    <xf numFmtId="4" fontId="17" fillId="6" borderId="1975" xfId="5" applyNumberFormat="1" applyFont="1" applyFill="1" applyBorder="1" applyAlignment="1">
      <alignment horizontal="right" vertical="center"/>
    </xf>
    <xf numFmtId="4" fontId="17" fillId="6" borderId="2004" xfId="5" applyNumberFormat="1" applyFont="1" applyFill="1" applyBorder="1" applyAlignment="1">
      <alignment horizontal="right" vertical="center"/>
    </xf>
    <xf numFmtId="4" fontId="17" fillId="6" borderId="2003" xfId="5" applyNumberFormat="1" applyFont="1" applyFill="1" applyBorder="1" applyAlignment="1">
      <alignment horizontal="right" vertical="center"/>
    </xf>
    <xf numFmtId="4" fontId="17" fillId="6" borderId="1975" xfId="4" applyNumberFormat="1" applyFont="1" applyFill="1" applyBorder="1" applyAlignment="1">
      <alignment horizontal="right" vertical="center"/>
    </xf>
    <xf numFmtId="4" fontId="17" fillId="6" borderId="2004" xfId="4" applyNumberFormat="1" applyFont="1" applyFill="1" applyBorder="1" applyAlignment="1">
      <alignment horizontal="right" vertical="center"/>
    </xf>
    <xf numFmtId="4" fontId="17" fillId="6" borderId="2003" xfId="4" applyNumberFormat="1" applyFont="1" applyFill="1" applyBorder="1" applyAlignment="1">
      <alignment horizontal="right" vertical="center"/>
    </xf>
    <xf numFmtId="4" fontId="17" fillId="6" borderId="1976" xfId="4" applyNumberFormat="1" applyFont="1" applyFill="1" applyBorder="1" applyAlignment="1">
      <alignment horizontal="right" vertical="center"/>
    </xf>
    <xf numFmtId="4" fontId="16" fillId="3" borderId="1992" xfId="4" applyNumberFormat="1" applyFont="1" applyFill="1" applyBorder="1" applyAlignment="1">
      <alignment horizontal="right" vertical="center"/>
    </xf>
    <xf numFmtId="0" fontId="17" fillId="6" borderId="2002" xfId="4" applyFont="1" applyFill="1" applyBorder="1" applyAlignment="1">
      <alignment horizontal="center" vertical="center"/>
    </xf>
    <xf numFmtId="0" fontId="17" fillId="6" borderId="1922" xfId="4" applyFont="1" applyFill="1" applyBorder="1" applyAlignment="1">
      <alignment horizontal="center" vertical="center"/>
    </xf>
    <xf numFmtId="0" fontId="19" fillId="6" borderId="1922" xfId="4" applyFont="1" applyFill="1" applyBorder="1" applyAlignment="1">
      <alignment horizontal="center" vertical="center"/>
    </xf>
    <xf numFmtId="0" fontId="19" fillId="6" borderId="2001" xfId="4" applyFont="1" applyFill="1" applyBorder="1" applyAlignment="1">
      <alignment horizontal="center" vertical="center"/>
    </xf>
    <xf numFmtId="0" fontId="17" fillId="6" borderId="2000" xfId="4" applyFont="1" applyFill="1" applyBorder="1" applyAlignment="1">
      <alignment horizontal="center" vertical="center"/>
    </xf>
    <xf numFmtId="0" fontId="17" fillId="6" borderId="2001" xfId="4" applyFont="1" applyFill="1" applyBorder="1" applyAlignment="1">
      <alignment horizontal="center" vertical="center"/>
    </xf>
    <xf numFmtId="0" fontId="17" fillId="0" borderId="1922" xfId="4" applyFont="1" applyBorder="1" applyAlignment="1">
      <alignment horizontal="center" vertical="center"/>
    </xf>
    <xf numFmtId="0" fontId="17" fillId="0" borderId="1922" xfId="5" applyFont="1" applyBorder="1" applyAlignment="1">
      <alignment horizontal="center" vertical="center"/>
    </xf>
    <xf numFmtId="0" fontId="17" fillId="0" borderId="2001" xfId="5" applyFont="1" applyBorder="1" applyAlignment="1">
      <alignment horizontal="center" vertical="center"/>
    </xf>
    <xf numFmtId="0" fontId="17" fillId="0" borderId="2000" xfId="5" applyFont="1" applyBorder="1" applyAlignment="1">
      <alignment horizontal="center" vertical="center"/>
    </xf>
    <xf numFmtId="0" fontId="17" fillId="0" borderId="2001" xfId="4" applyFont="1" applyBorder="1" applyAlignment="1">
      <alignment horizontal="center" vertical="center"/>
    </xf>
    <xf numFmtId="0" fontId="17" fillId="0" borderId="2000" xfId="4" applyFont="1" applyBorder="1" applyAlignment="1">
      <alignment horizontal="center" vertical="center"/>
    </xf>
    <xf numFmtId="0" fontId="17" fillId="0" borderId="2002" xfId="4" applyFont="1" applyBorder="1" applyAlignment="1">
      <alignment horizontal="center" vertical="center"/>
    </xf>
    <xf numFmtId="0" fontId="17" fillId="3" borderId="6" xfId="4" applyFont="1" applyFill="1" applyBorder="1" applyAlignment="1">
      <alignment horizontal="center" vertical="center"/>
    </xf>
    <xf numFmtId="4" fontId="16" fillId="3" borderId="1" xfId="4" applyNumberFormat="1" applyFont="1" applyFill="1" applyBorder="1" applyAlignment="1">
      <alignment horizontal="center" vertical="center"/>
    </xf>
    <xf numFmtId="49" fontId="20" fillId="6" borderId="1922" xfId="4" applyNumberFormat="1" applyFont="1" applyFill="1" applyBorder="1" applyAlignment="1">
      <alignment horizontal="center" vertical="center"/>
    </xf>
    <xf numFmtId="49" fontId="20" fillId="6" borderId="2001" xfId="4" applyNumberFormat="1" applyFont="1" applyFill="1" applyBorder="1" applyAlignment="1">
      <alignment horizontal="center" vertical="center"/>
    </xf>
    <xf numFmtId="0" fontId="2" fillId="3" borderId="6" xfId="2" applyFill="1" applyBorder="1" applyAlignment="1">
      <alignment horizontal="center" vertical="center"/>
    </xf>
    <xf numFmtId="0" fontId="17" fillId="6" borderId="1923" xfId="4" applyFont="1" applyFill="1" applyBorder="1" applyAlignment="1">
      <alignment horizontal="left" vertical="center" wrapText="1"/>
    </xf>
    <xf numFmtId="0" fontId="17" fillId="6" borderId="2007" xfId="4" applyFont="1" applyFill="1" applyBorder="1" applyAlignment="1">
      <alignment horizontal="left" vertical="center" wrapText="1"/>
    </xf>
    <xf numFmtId="0" fontId="17" fillId="0" borderId="2006" xfId="5" applyFont="1" applyBorder="1" applyAlignment="1">
      <alignment horizontal="left" vertical="center" wrapText="1"/>
    </xf>
    <xf numFmtId="0" fontId="17" fillId="6" borderId="2006" xfId="2" applyFont="1" applyFill="1" applyBorder="1" applyAlignment="1">
      <alignment vertical="center" wrapText="1"/>
    </xf>
    <xf numFmtId="0" fontId="17" fillId="0" borderId="1923" xfId="5" applyFont="1" applyBorder="1" applyAlignment="1">
      <alignment vertical="center" wrapText="1"/>
    </xf>
    <xf numFmtId="0" fontId="11" fillId="3" borderId="75" xfId="2" applyFont="1" applyFill="1" applyBorder="1"/>
    <xf numFmtId="0" fontId="2" fillId="3" borderId="6" xfId="2" applyFill="1" applyBorder="1"/>
    <xf numFmtId="4" fontId="20" fillId="6" borderId="1940" xfId="4" applyNumberFormat="1" applyFont="1" applyFill="1" applyBorder="1" applyAlignment="1">
      <alignment horizontal="center" vertical="center"/>
    </xf>
    <xf numFmtId="4" fontId="20" fillId="6" borderId="1910" xfId="4" applyNumberFormat="1" applyFont="1" applyFill="1" applyBorder="1" applyAlignment="1">
      <alignment horizontal="center" vertical="center"/>
    </xf>
    <xf numFmtId="49" fontId="34" fillId="10" borderId="11" xfId="4" applyNumberFormat="1" applyFont="1" applyFill="1" applyBorder="1" applyAlignment="1">
      <alignment horizontal="center" vertical="center"/>
    </xf>
    <xf numFmtId="4" fontId="34" fillId="10" borderId="11" xfId="4" applyNumberFormat="1" applyFont="1" applyFill="1" applyBorder="1" applyAlignment="1">
      <alignment horizontal="right" vertical="center"/>
    </xf>
    <xf numFmtId="0" fontId="40" fillId="10" borderId="9" xfId="4" applyFont="1" applyFill="1" applyBorder="1" applyAlignment="1">
      <alignment vertical="center"/>
    </xf>
    <xf numFmtId="49" fontId="34" fillId="10" borderId="2" xfId="4" applyNumberFormat="1" applyFont="1" applyFill="1" applyBorder="1" applyAlignment="1">
      <alignment horizontal="center" vertical="center"/>
    </xf>
    <xf numFmtId="4" fontId="34" fillId="10" borderId="2" xfId="4" applyNumberFormat="1" applyFont="1" applyFill="1" applyBorder="1" applyAlignment="1">
      <alignment horizontal="right" vertical="center"/>
    </xf>
    <xf numFmtId="0" fontId="14" fillId="0" borderId="0" xfId="2" applyFont="1" applyAlignment="1">
      <alignment horizontal="right" vertical="center" wrapText="1"/>
    </xf>
    <xf numFmtId="4" fontId="20" fillId="0" borderId="1970" xfId="7" applyNumberFormat="1" applyFont="1" applyFill="1" applyBorder="1" applyAlignment="1" applyProtection="1">
      <alignment horizontal="center" vertical="center"/>
      <protection locked="0"/>
    </xf>
    <xf numFmtId="4" fontId="19" fillId="0" borderId="1975" xfId="7" applyNumberFormat="1" applyFont="1" applyFill="1" applyBorder="1" applyAlignment="1" applyProtection="1">
      <alignment horizontal="center" vertical="center"/>
      <protection locked="0"/>
    </xf>
    <xf numFmtId="4" fontId="19" fillId="0" borderId="1970" xfId="7" applyNumberFormat="1" applyFont="1" applyFill="1" applyBorder="1" applyAlignment="1" applyProtection="1">
      <alignment horizontal="center" vertical="center"/>
      <protection locked="0"/>
    </xf>
    <xf numFmtId="4" fontId="19" fillId="0" borderId="1993" xfId="7" applyNumberFormat="1" applyFont="1" applyFill="1" applyBorder="1" applyAlignment="1" applyProtection="1">
      <alignment horizontal="center" vertical="center"/>
      <protection locked="0"/>
    </xf>
    <xf numFmtId="4" fontId="19" fillId="0" borderId="1970" xfId="7" applyNumberFormat="1" applyFont="1" applyFill="1" applyBorder="1" applyAlignment="1" applyProtection="1">
      <alignment horizontal="left" vertical="center"/>
      <protection locked="0"/>
    </xf>
    <xf numFmtId="4" fontId="4" fillId="0" borderId="1970" xfId="7" applyNumberFormat="1" applyFont="1" applyFill="1" applyBorder="1" applyAlignment="1" applyProtection="1">
      <alignment horizontal="center" vertical="center"/>
      <protection locked="0"/>
    </xf>
    <xf numFmtId="4" fontId="8" fillId="0" borderId="1975" xfId="7" applyNumberFormat="1" applyFont="1" applyFill="1" applyBorder="1" applyAlignment="1" applyProtection="1">
      <alignment horizontal="center" vertical="center"/>
      <protection locked="0"/>
    </xf>
    <xf numFmtId="4" fontId="8" fillId="0" borderId="1970" xfId="7" applyNumberFormat="1" applyFont="1" applyFill="1" applyBorder="1" applyAlignment="1" applyProtection="1">
      <alignment horizontal="center" vertical="center"/>
      <protection locked="0"/>
    </xf>
    <xf numFmtId="4" fontId="8" fillId="0" borderId="1993" xfId="7" applyNumberFormat="1" applyFont="1" applyFill="1" applyBorder="1" applyAlignment="1" applyProtection="1">
      <alignment horizontal="center" vertical="center"/>
      <protection locked="0"/>
    </xf>
    <xf numFmtId="4" fontId="19" fillId="0" borderId="2002" xfId="7" applyNumberFormat="1" applyFont="1" applyFill="1" applyBorder="1" applyAlignment="1" applyProtection="1">
      <alignment horizontal="right" vertical="center"/>
      <protection locked="0"/>
    </xf>
    <xf numFmtId="49" fontId="19" fillId="15" borderId="200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09" xfId="7" applyNumberFormat="1" applyFont="1" applyFill="1" applyBorder="1" applyAlignment="1" applyProtection="1">
      <alignment horizontal="center" vertical="center" wrapText="1"/>
      <protection locked="0"/>
    </xf>
    <xf numFmtId="4" fontId="4" fillId="0" borderId="2010" xfId="7" applyNumberFormat="1" applyFont="1" applyFill="1" applyBorder="1" applyAlignment="1" applyProtection="1">
      <alignment horizontal="center" vertical="center"/>
      <protection locked="0"/>
    </xf>
    <xf numFmtId="4" fontId="8" fillId="0" borderId="2010" xfId="7" applyNumberFormat="1" applyFont="1" applyFill="1" applyBorder="1" applyAlignment="1" applyProtection="1">
      <alignment horizontal="center" vertical="center"/>
      <protection locked="0"/>
    </xf>
    <xf numFmtId="4" fontId="19" fillId="0" borderId="2010" xfId="7" applyNumberFormat="1" applyFont="1" applyFill="1" applyBorder="1" applyAlignment="1" applyProtection="1">
      <alignment horizontal="center" vertical="center"/>
      <protection locked="0"/>
    </xf>
    <xf numFmtId="4" fontId="19" fillId="0" borderId="2010" xfId="7" applyNumberFormat="1" applyFont="1" applyFill="1" applyBorder="1" applyAlignment="1" applyProtection="1">
      <alignment horizontal="left" vertical="center"/>
      <protection locked="0"/>
    </xf>
    <xf numFmtId="49" fontId="19" fillId="15" borderId="2011" xfId="7" applyNumberFormat="1" applyFont="1" applyFill="1" applyBorder="1" applyAlignment="1" applyProtection="1">
      <alignment horizontal="center" vertical="center" wrapText="1"/>
      <protection locked="0"/>
    </xf>
    <xf numFmtId="4" fontId="20" fillId="0" borderId="2010" xfId="7" applyNumberFormat="1" applyFont="1" applyFill="1" applyBorder="1" applyAlignment="1" applyProtection="1">
      <alignment horizontal="center" vertical="center"/>
      <protection locked="0"/>
    </xf>
    <xf numFmtId="4" fontId="19" fillId="0" borderId="2012" xfId="7" applyNumberFormat="1" applyFont="1" applyFill="1" applyBorder="1" applyAlignment="1" applyProtection="1">
      <alignment horizontal="center" vertical="center"/>
      <protection locked="0"/>
    </xf>
    <xf numFmtId="49" fontId="19" fillId="15" borderId="201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2017" xfId="7" applyNumberFormat="1" applyFont="1" applyFill="1" applyBorder="1" applyAlignment="1" applyProtection="1">
      <alignment horizontal="right" vertical="center"/>
      <protection locked="0"/>
    </xf>
    <xf numFmtId="4" fontId="19" fillId="0" borderId="2018" xfId="7" applyNumberFormat="1" applyFont="1" applyFill="1" applyBorder="1" applyAlignment="1" applyProtection="1">
      <alignment horizontal="center" vertical="center"/>
      <protection locked="0"/>
    </xf>
    <xf numFmtId="0" fontId="17" fillId="0" borderId="6" xfId="4" applyFont="1" applyBorder="1" applyAlignment="1">
      <alignment horizontal="left" vertical="center" wrapText="1"/>
    </xf>
    <xf numFmtId="3" fontId="9" fillId="0" borderId="0" xfId="4" applyNumberFormat="1" applyFont="1" applyAlignment="1">
      <alignment wrapText="1"/>
    </xf>
    <xf numFmtId="0" fontId="9" fillId="0" borderId="0" xfId="4" applyFont="1" applyAlignment="1">
      <alignment wrapText="1"/>
    </xf>
    <xf numFmtId="4" fontId="25" fillId="0" borderId="0" xfId="2" applyNumberFormat="1" applyFont="1" applyAlignment="1">
      <alignment horizontal="right" vertical="center"/>
    </xf>
    <xf numFmtId="4" fontId="9" fillId="0" borderId="0" xfId="2" applyNumberFormat="1" applyFont="1" applyAlignment="1">
      <alignment horizontal="right" vertical="center"/>
    </xf>
    <xf numFmtId="0" fontId="9" fillId="0" borderId="0" xfId="4" applyFont="1" applyAlignment="1">
      <alignment horizontal="right"/>
    </xf>
    <xf numFmtId="0" fontId="79" fillId="22" borderId="2010" xfId="4" applyFont="1" applyFill="1" applyBorder="1" applyAlignment="1">
      <alignment horizontal="center" vertical="center" wrapText="1"/>
    </xf>
    <xf numFmtId="0" fontId="79" fillId="22" borderId="2021" xfId="4" applyFont="1" applyFill="1" applyBorder="1" applyAlignment="1">
      <alignment horizontal="center" vertical="center" wrapText="1"/>
    </xf>
    <xf numFmtId="49" fontId="80" fillId="22" borderId="1986" xfId="4" applyNumberFormat="1" applyFont="1" applyFill="1" applyBorder="1" applyAlignment="1">
      <alignment horizontal="center" vertical="center"/>
    </xf>
    <xf numFmtId="49" fontId="80" fillId="22" borderId="1988" xfId="4" applyNumberFormat="1" applyFont="1" applyFill="1" applyBorder="1" applyAlignment="1">
      <alignment horizontal="center" vertical="center"/>
    </xf>
    <xf numFmtId="0" fontId="31" fillId="22" borderId="1988" xfId="4" applyFont="1" applyFill="1" applyBorder="1" applyAlignment="1">
      <alignment horizontal="center" vertical="center"/>
    </xf>
    <xf numFmtId="0" fontId="31" fillId="22" borderId="1987" xfId="4" applyFont="1" applyFill="1" applyBorder="1" applyAlignment="1">
      <alignment horizontal="center" vertical="center"/>
    </xf>
    <xf numFmtId="49" fontId="21" fillId="23" borderId="47" xfId="4" applyNumberFormat="1" applyFont="1" applyFill="1" applyBorder="1" applyAlignment="1">
      <alignment horizontal="center" vertical="center"/>
    </xf>
    <xf numFmtId="4" fontId="20" fillId="23" borderId="52" xfId="4" applyNumberFormat="1" applyFont="1" applyFill="1" applyBorder="1" applyAlignment="1">
      <alignment vertical="center"/>
    </xf>
    <xf numFmtId="4" fontId="20" fillId="23" borderId="35" xfId="4" applyNumberFormat="1" applyFont="1" applyFill="1" applyBorder="1" applyAlignment="1">
      <alignment vertical="center"/>
    </xf>
    <xf numFmtId="0" fontId="63" fillId="0" borderId="1988" xfId="4" applyFont="1" applyBorder="1" applyAlignment="1">
      <alignment horizontal="center" vertical="center"/>
    </xf>
    <xf numFmtId="49" fontId="77" fillId="19" borderId="2010" xfId="4" applyNumberFormat="1" applyFont="1" applyFill="1" applyBorder="1" applyAlignment="1">
      <alignment horizontal="center" vertical="center" wrapText="1"/>
    </xf>
    <xf numFmtId="4" fontId="57" fillId="19" borderId="2010" xfId="4" applyNumberFormat="1" applyFont="1" applyFill="1" applyBorder="1" applyAlignment="1">
      <alignment vertical="center"/>
    </xf>
    <xf numFmtId="4" fontId="57" fillId="19" borderId="2021" xfId="4" applyNumberFormat="1" applyFont="1" applyFill="1" applyBorder="1" applyAlignment="1">
      <alignment vertical="center"/>
    </xf>
    <xf numFmtId="3" fontId="81" fillId="0" borderId="0" xfId="4" applyNumberFormat="1" applyFont="1"/>
    <xf numFmtId="0" fontId="81" fillId="0" borderId="0" xfId="4" applyFont="1"/>
    <xf numFmtId="49" fontId="82" fillId="5" borderId="2010" xfId="4" applyNumberFormat="1" applyFont="1" applyFill="1" applyBorder="1" applyAlignment="1">
      <alignment horizontal="center" vertical="center" wrapText="1"/>
    </xf>
    <xf numFmtId="4" fontId="83" fillId="5" borderId="2010" xfId="4" applyNumberFormat="1" applyFont="1" applyFill="1" applyBorder="1" applyAlignment="1">
      <alignment vertical="center"/>
    </xf>
    <xf numFmtId="4" fontId="83" fillId="5" borderId="2021" xfId="4" applyNumberFormat="1" applyFont="1" applyFill="1" applyBorder="1" applyAlignment="1">
      <alignment vertical="center"/>
    </xf>
    <xf numFmtId="49" fontId="32" fillId="0" borderId="2010" xfId="4" applyNumberFormat="1" applyFont="1" applyBorder="1" applyAlignment="1">
      <alignment horizontal="center" vertical="center" wrapText="1"/>
    </xf>
    <xf numFmtId="4" fontId="43" fillId="0" borderId="2010" xfId="4" applyNumberFormat="1" applyFont="1" applyBorder="1" applyAlignment="1">
      <alignment vertical="center"/>
    </xf>
    <xf numFmtId="4" fontId="43" fillId="0" borderId="2021" xfId="4" applyNumberFormat="1" applyFont="1" applyBorder="1" applyAlignment="1">
      <alignment vertical="center"/>
    </xf>
    <xf numFmtId="49" fontId="63" fillId="0" borderId="2010" xfId="4" applyNumberFormat="1" applyFont="1" applyBorder="1" applyAlignment="1">
      <alignment horizontal="center" vertical="center"/>
    </xf>
    <xf numFmtId="4" fontId="63" fillId="0" borderId="2010" xfId="4" applyNumberFormat="1" applyFont="1" applyBorder="1" applyAlignment="1">
      <alignment vertical="center"/>
    </xf>
    <xf numFmtId="4" fontId="63" fillId="0" borderId="2021" xfId="4" applyNumberFormat="1" applyFont="1" applyBorder="1" applyAlignment="1">
      <alignment vertical="center"/>
    </xf>
    <xf numFmtId="0" fontId="84" fillId="0" borderId="0" xfId="4" applyFont="1"/>
    <xf numFmtId="49" fontId="82" fillId="5" borderId="2010" xfId="4" applyNumberFormat="1" applyFont="1" applyFill="1" applyBorder="1" applyAlignment="1">
      <alignment horizontal="center" vertical="center"/>
    </xf>
    <xf numFmtId="49" fontId="63" fillId="0" borderId="1977" xfId="4" applyNumberFormat="1" applyFont="1" applyBorder="1" applyAlignment="1">
      <alignment horizontal="center" vertical="center"/>
    </xf>
    <xf numFmtId="0" fontId="63" fillId="0" borderId="2010" xfId="4" applyFont="1" applyBorder="1" applyAlignment="1">
      <alignment horizontal="center" vertical="center"/>
    </xf>
    <xf numFmtId="49" fontId="85" fillId="0" borderId="2014" xfId="4" applyNumberFormat="1" applyFont="1" applyBorder="1" applyAlignment="1">
      <alignment vertical="center"/>
    </xf>
    <xf numFmtId="0" fontId="85" fillId="0" borderId="2010" xfId="4" applyFont="1" applyBorder="1" applyAlignment="1">
      <alignment vertical="center" wrapText="1"/>
    </xf>
    <xf numFmtId="0" fontId="85" fillId="0" borderId="2010" xfId="4" applyFont="1" applyBorder="1" applyAlignment="1">
      <alignment vertical="center"/>
    </xf>
    <xf numFmtId="49" fontId="85" fillId="0" borderId="2010" xfId="4" applyNumberFormat="1" applyFont="1" applyBorder="1" applyAlignment="1">
      <alignment vertical="center"/>
    </xf>
    <xf numFmtId="49" fontId="85" fillId="0" borderId="2010" xfId="4" applyNumberFormat="1" applyFont="1" applyBorder="1" applyAlignment="1">
      <alignment horizontal="center" vertical="center"/>
    </xf>
    <xf numFmtId="4" fontId="85" fillId="0" borderId="2010" xfId="4" applyNumberFormat="1" applyFont="1" applyBorder="1" applyAlignment="1">
      <alignment vertical="center"/>
    </xf>
    <xf numFmtId="4" fontId="85" fillId="0" borderId="2021" xfId="4" applyNumberFormat="1" applyFont="1" applyBorder="1" applyAlignment="1">
      <alignment vertical="center"/>
    </xf>
    <xf numFmtId="49" fontId="82" fillId="5" borderId="1988" xfId="4" applyNumberFormat="1" applyFont="1" applyFill="1" applyBorder="1" applyAlignment="1">
      <alignment horizontal="center" vertical="center"/>
    </xf>
    <xf numFmtId="4" fontId="83" fillId="5" borderId="1988" xfId="4" applyNumberFormat="1" applyFont="1" applyFill="1" applyBorder="1" applyAlignment="1">
      <alignment vertical="center"/>
    </xf>
    <xf numFmtId="4" fontId="83" fillId="5" borderId="1987" xfId="4" applyNumberFormat="1" applyFont="1" applyFill="1" applyBorder="1" applyAlignment="1">
      <alignment vertical="center"/>
    </xf>
    <xf numFmtId="4" fontId="63" fillId="0" borderId="1977" xfId="4" applyNumberFormat="1" applyFont="1" applyBorder="1" applyAlignment="1">
      <alignment vertical="center"/>
    </xf>
    <xf numFmtId="4" fontId="63" fillId="0" borderId="2023" xfId="4" applyNumberFormat="1" applyFont="1" applyBorder="1" applyAlignment="1">
      <alignment vertical="center"/>
    </xf>
    <xf numFmtId="0" fontId="86" fillId="0" borderId="2010" xfId="4" applyFont="1" applyBorder="1" applyAlignment="1">
      <alignment vertical="center" wrapText="1"/>
    </xf>
    <xf numFmtId="0" fontId="85" fillId="0" borderId="2010" xfId="4" applyFont="1" applyBorder="1" applyAlignment="1">
      <alignment horizontal="center" vertical="center"/>
    </xf>
    <xf numFmtId="49" fontId="63" fillId="0" borderId="2010" xfId="4" applyNumberFormat="1" applyFont="1" applyBorder="1" applyAlignment="1">
      <alignment horizontal="center" vertical="center" wrapText="1"/>
    </xf>
    <xf numFmtId="49" fontId="85" fillId="0" borderId="2025" xfId="4" applyNumberFormat="1" applyFont="1" applyBorder="1" applyAlignment="1">
      <alignment vertical="center"/>
    </xf>
    <xf numFmtId="0" fontId="86" fillId="0" borderId="1977" xfId="4" applyFont="1" applyBorder="1" applyAlignment="1">
      <alignment vertical="center" wrapText="1"/>
    </xf>
    <xf numFmtId="49" fontId="85" fillId="0" borderId="1977" xfId="4" applyNumberFormat="1" applyFont="1" applyBorder="1" applyAlignment="1">
      <alignment vertical="center"/>
    </xf>
    <xf numFmtId="49" fontId="85" fillId="0" borderId="1977" xfId="4" applyNumberFormat="1" applyFont="1" applyBorder="1" applyAlignment="1">
      <alignment horizontal="center" vertical="center"/>
    </xf>
    <xf numFmtId="4" fontId="85" fillId="0" borderId="1977" xfId="4" applyNumberFormat="1" applyFont="1" applyBorder="1" applyAlignment="1">
      <alignment vertical="center"/>
    </xf>
    <xf numFmtId="4" fontId="85" fillId="0" borderId="2023" xfId="4" applyNumberFormat="1" applyFont="1" applyBorder="1" applyAlignment="1">
      <alignment vertical="center"/>
    </xf>
    <xf numFmtId="49" fontId="85" fillId="0" borderId="1988" xfId="4" applyNumberFormat="1" applyFont="1" applyBorder="1" applyAlignment="1">
      <alignment horizontal="center" vertical="center"/>
    </xf>
    <xf numFmtId="49" fontId="87" fillId="19" borderId="2010" xfId="4" applyNumberFormat="1" applyFont="1" applyFill="1" applyBorder="1" applyAlignment="1">
      <alignment horizontal="center" vertical="center" wrapText="1"/>
    </xf>
    <xf numFmtId="4" fontId="88" fillId="19" borderId="2010" xfId="4" applyNumberFormat="1" applyFont="1" applyFill="1" applyBorder="1" applyAlignment="1">
      <alignment vertical="center"/>
    </xf>
    <xf numFmtId="4" fontId="88" fillId="19" borderId="2021" xfId="4" applyNumberFormat="1" applyFont="1" applyFill="1" applyBorder="1" applyAlignment="1">
      <alignment vertical="center"/>
    </xf>
    <xf numFmtId="49" fontId="89" fillId="5" borderId="2010" xfId="4" applyNumberFormat="1" applyFont="1" applyFill="1" applyBorder="1" applyAlignment="1">
      <alignment horizontal="center" vertical="center" wrapText="1"/>
    </xf>
    <xf numFmtId="4" fontId="90" fillId="5" borderId="2010" xfId="4" applyNumberFormat="1" applyFont="1" applyFill="1" applyBorder="1" applyAlignment="1">
      <alignment vertical="center"/>
    </xf>
    <xf numFmtId="4" fontId="90" fillId="5" borderId="2021" xfId="4" applyNumberFormat="1" applyFont="1" applyFill="1" applyBorder="1" applyAlignment="1">
      <alignment vertical="center"/>
    </xf>
    <xf numFmtId="49" fontId="91" fillId="0" borderId="2010" xfId="4" applyNumberFormat="1" applyFont="1" applyBorder="1" applyAlignment="1">
      <alignment horizontal="center" vertical="center" wrapText="1"/>
    </xf>
    <xf numFmtId="4" fontId="86" fillId="0" borderId="2010" xfId="4" applyNumberFormat="1" applyFont="1" applyBorder="1" applyAlignment="1">
      <alignment vertical="center"/>
    </xf>
    <xf numFmtId="4" fontId="86" fillId="0" borderId="2021" xfId="4" applyNumberFormat="1" applyFont="1" applyBorder="1" applyAlignment="1">
      <alignment vertical="center"/>
    </xf>
    <xf numFmtId="49" fontId="89" fillId="5" borderId="2010" xfId="4" applyNumberFormat="1" applyFont="1" applyFill="1" applyBorder="1" applyAlignment="1">
      <alignment horizontal="center" vertical="center"/>
    </xf>
    <xf numFmtId="0" fontId="85" fillId="0" borderId="1988" xfId="4" applyFont="1" applyBorder="1" applyAlignment="1">
      <alignment horizontal="center" vertical="center"/>
    </xf>
    <xf numFmtId="4" fontId="85" fillId="0" borderId="1988" xfId="4" applyNumberFormat="1" applyFont="1" applyBorder="1" applyAlignment="1">
      <alignment vertical="center"/>
    </xf>
    <xf numFmtId="4" fontId="85" fillId="0" borderId="1987" xfId="4" applyNumberFormat="1" applyFont="1" applyBorder="1" applyAlignment="1">
      <alignment vertical="center"/>
    </xf>
    <xf numFmtId="49" fontId="85" fillId="0" borderId="1986" xfId="4" applyNumberFormat="1" applyFont="1" applyBorder="1" applyAlignment="1">
      <alignment vertical="center"/>
    </xf>
    <xf numFmtId="0" fontId="86" fillId="0" borderId="1988" xfId="4" applyFont="1" applyBorder="1" applyAlignment="1">
      <alignment vertical="center" wrapText="1"/>
    </xf>
    <xf numFmtId="49" fontId="85" fillId="0" borderId="1988" xfId="4" applyNumberFormat="1" applyFont="1" applyBorder="1" applyAlignment="1">
      <alignment vertical="center"/>
    </xf>
    <xf numFmtId="4" fontId="21" fillId="23" borderId="52" xfId="4" applyNumberFormat="1" applyFont="1" applyFill="1" applyBorder="1" applyAlignment="1">
      <alignment vertical="center"/>
    </xf>
    <xf numFmtId="4" fontId="21" fillId="23" borderId="35" xfId="4" applyNumberFormat="1" applyFont="1" applyFill="1" applyBorder="1" applyAlignment="1">
      <alignment vertical="center"/>
    </xf>
    <xf numFmtId="49" fontId="63" fillId="0" borderId="2010" xfId="4" applyNumberFormat="1" applyFont="1" applyBorder="1" applyAlignment="1">
      <alignment vertical="center"/>
    </xf>
    <xf numFmtId="49" fontId="63" fillId="0" borderId="1986" xfId="4" applyNumberFormat="1" applyFont="1" applyBorder="1" applyAlignment="1">
      <alignment vertical="center"/>
    </xf>
    <xf numFmtId="0" fontId="43" fillId="0" borderId="1988" xfId="4" applyFont="1" applyBorder="1" applyAlignment="1">
      <alignment vertical="center" wrapText="1"/>
    </xf>
    <xf numFmtId="0" fontId="63" fillId="0" borderId="1988" xfId="4" applyFont="1" applyBorder="1" applyAlignment="1">
      <alignment vertical="center"/>
    </xf>
    <xf numFmtId="49" fontId="63" fillId="0" borderId="1988" xfId="4" applyNumberFormat="1" applyFont="1" applyBorder="1" applyAlignment="1">
      <alignment vertical="center"/>
    </xf>
    <xf numFmtId="49" fontId="63" fillId="0" borderId="2025" xfId="4" applyNumberFormat="1" applyFont="1" applyBorder="1" applyAlignment="1">
      <alignment vertical="center"/>
    </xf>
    <xf numFmtId="0" fontId="43" fillId="0" borderId="1977" xfId="4" applyFont="1" applyBorder="1" applyAlignment="1">
      <alignment vertical="center" wrapText="1"/>
    </xf>
    <xf numFmtId="0" fontId="63" fillId="0" borderId="1977" xfId="4" applyFont="1" applyBorder="1" applyAlignment="1">
      <alignment vertical="center"/>
    </xf>
    <xf numFmtId="49" fontId="63" fillId="0" borderId="1977" xfId="4" applyNumberFormat="1" applyFont="1" applyBorder="1" applyAlignment="1">
      <alignment vertical="center"/>
    </xf>
    <xf numFmtId="0" fontId="85" fillId="0" borderId="1988" xfId="4" applyFont="1" applyBorder="1" applyAlignment="1">
      <alignment vertical="center"/>
    </xf>
    <xf numFmtId="49" fontId="63" fillId="0" borderId="29" xfId="4" applyNumberFormat="1" applyFont="1" applyBorder="1" applyAlignment="1">
      <alignment vertical="center"/>
    </xf>
    <xf numFmtId="0" fontId="43" fillId="0" borderId="2024" xfId="4" applyFont="1" applyBorder="1" applyAlignment="1">
      <alignment vertical="center" wrapText="1"/>
    </xf>
    <xf numFmtId="0" fontId="63" fillId="0" borderId="2024" xfId="4" applyFont="1" applyBorder="1" applyAlignment="1">
      <alignment vertical="center"/>
    </xf>
    <xf numFmtId="49" fontId="63" fillId="0" borderId="2024" xfId="4" applyNumberFormat="1" applyFont="1" applyBorder="1" applyAlignment="1">
      <alignment vertical="center"/>
    </xf>
    <xf numFmtId="49" fontId="63" fillId="0" borderId="2014" xfId="4" applyNumberFormat="1" applyFont="1" applyBorder="1" applyAlignment="1">
      <alignment vertical="center"/>
    </xf>
    <xf numFmtId="0" fontId="43" fillId="0" borderId="2010" xfId="4" applyFont="1" applyBorder="1" applyAlignment="1">
      <alignment vertical="center" wrapText="1"/>
    </xf>
    <xf numFmtId="0" fontId="63" fillId="0" borderId="2010" xfId="4" applyFont="1" applyBorder="1" applyAlignment="1">
      <alignment vertical="center"/>
    </xf>
    <xf numFmtId="49" fontId="63" fillId="3" borderId="2010" xfId="4" applyNumberFormat="1" applyFont="1" applyFill="1" applyBorder="1" applyAlignment="1">
      <alignment horizontal="center" vertical="center"/>
    </xf>
    <xf numFmtId="4" fontId="63" fillId="3" borderId="2010" xfId="4" applyNumberFormat="1" applyFont="1" applyFill="1" applyBorder="1" applyAlignment="1">
      <alignment vertical="center"/>
    </xf>
    <xf numFmtId="4" fontId="63" fillId="3" borderId="2021" xfId="4" applyNumberFormat="1" applyFont="1" applyFill="1" applyBorder="1" applyAlignment="1">
      <alignment vertical="center"/>
    </xf>
    <xf numFmtId="0" fontId="85" fillId="0" borderId="1977" xfId="4" applyFont="1" applyBorder="1" applyAlignment="1">
      <alignment vertical="center"/>
    </xf>
    <xf numFmtId="0" fontId="64" fillId="0" borderId="0" xfId="4" applyFont="1"/>
    <xf numFmtId="0" fontId="5" fillId="0" borderId="0" xfId="4" applyFont="1"/>
    <xf numFmtId="0" fontId="63" fillId="3" borderId="2010" xfId="4" applyFont="1" applyFill="1" applyBorder="1" applyAlignment="1">
      <alignment horizontal="center" vertical="center"/>
    </xf>
    <xf numFmtId="4" fontId="63" fillId="0" borderId="1988" xfId="4" applyNumberFormat="1" applyFont="1" applyBorder="1" applyAlignment="1">
      <alignment vertical="center"/>
    </xf>
    <xf numFmtId="4" fontId="63" fillId="0" borderId="1987" xfId="4" applyNumberFormat="1" applyFont="1" applyBorder="1" applyAlignment="1">
      <alignment vertical="center"/>
    </xf>
    <xf numFmtId="49" fontId="85" fillId="0" borderId="2010" xfId="4" applyNumberFormat="1" applyFont="1" applyBorder="1" applyAlignment="1">
      <alignment horizontal="center" vertical="center" wrapText="1"/>
    </xf>
    <xf numFmtId="49" fontId="85" fillId="3" borderId="2010" xfId="4" applyNumberFormat="1" applyFont="1" applyFill="1" applyBorder="1" applyAlignment="1">
      <alignment horizontal="center" vertical="center" wrapText="1"/>
    </xf>
    <xf numFmtId="4" fontId="85" fillId="3" borderId="2010" xfId="4" applyNumberFormat="1" applyFont="1" applyFill="1" applyBorder="1" applyAlignment="1">
      <alignment vertical="center"/>
    </xf>
    <xf numFmtId="4" fontId="85" fillId="3" borderId="2021" xfId="4" applyNumberFormat="1" applyFont="1" applyFill="1" applyBorder="1" applyAlignment="1">
      <alignment vertical="center"/>
    </xf>
    <xf numFmtId="49" fontId="63" fillId="3" borderId="2010" xfId="4" applyNumberFormat="1" applyFont="1" applyFill="1" applyBorder="1" applyAlignment="1">
      <alignment horizontal="center" vertical="center" wrapText="1"/>
    </xf>
    <xf numFmtId="49" fontId="10" fillId="23" borderId="47" xfId="4" applyNumberFormat="1" applyFont="1" applyFill="1" applyBorder="1" applyAlignment="1">
      <alignment horizontal="center" vertical="center"/>
    </xf>
    <xf numFmtId="4" fontId="10" fillId="23" borderId="52" xfId="4" applyNumberFormat="1" applyFont="1" applyFill="1" applyBorder="1" applyAlignment="1">
      <alignment vertical="center"/>
    </xf>
    <xf numFmtId="4" fontId="10" fillId="23" borderId="35" xfId="4" applyNumberFormat="1" applyFont="1" applyFill="1" applyBorder="1" applyAlignment="1">
      <alignment vertical="center"/>
    </xf>
    <xf numFmtId="49" fontId="85" fillId="0" borderId="29" xfId="4" applyNumberFormat="1" applyFont="1" applyBorder="1" applyAlignment="1">
      <alignment vertical="center"/>
    </xf>
    <xf numFmtId="0" fontId="86" fillId="0" borderId="2024" xfId="4" applyFont="1" applyBorder="1" applyAlignment="1">
      <alignment vertical="center" wrapText="1"/>
    </xf>
    <xf numFmtId="0" fontId="85" fillId="0" borderId="2024" xfId="4" applyFont="1" applyBorder="1" applyAlignment="1">
      <alignment vertical="center"/>
    </xf>
    <xf numFmtId="49" fontId="85" fillId="0" borderId="2024" xfId="4" applyNumberFormat="1" applyFont="1" applyBorder="1" applyAlignment="1">
      <alignment vertical="center"/>
    </xf>
    <xf numFmtId="4" fontId="20" fillId="22" borderId="52" xfId="4" applyNumberFormat="1" applyFont="1" applyFill="1" applyBorder="1" applyAlignment="1">
      <alignment vertical="center"/>
    </xf>
    <xf numFmtId="4" fontId="20" fillId="22" borderId="35" xfId="4" applyNumberFormat="1" applyFont="1" applyFill="1" applyBorder="1" applyAlignment="1">
      <alignment vertical="center"/>
    </xf>
    <xf numFmtId="4" fontId="6" fillId="0" borderId="0" xfId="4" applyNumberFormat="1"/>
    <xf numFmtId="0" fontId="21" fillId="0" borderId="0" xfId="4" applyFont="1" applyAlignment="1">
      <alignment horizontal="right" vertical="center"/>
    </xf>
    <xf numFmtId="4" fontId="66" fillId="0" borderId="0" xfId="4" applyNumberFormat="1" applyFont="1"/>
    <xf numFmtId="0" fontId="21" fillId="0" borderId="0" xfId="4" applyFont="1" applyAlignment="1">
      <alignment horizontal="right"/>
    </xf>
    <xf numFmtId="0" fontId="22" fillId="0" borderId="0" xfId="4" applyFont="1" applyAlignment="1">
      <alignment horizontal="right"/>
    </xf>
    <xf numFmtId="0" fontId="20" fillId="0" borderId="0" xfId="4" applyFont="1" applyAlignment="1">
      <alignment horizontal="right"/>
    </xf>
    <xf numFmtId="0" fontId="19" fillId="0" borderId="0" xfId="4" applyFont="1" applyAlignment="1">
      <alignment horizontal="right"/>
    </xf>
    <xf numFmtId="4" fontId="67" fillId="0" borderId="0" xfId="4" applyNumberFormat="1" applyFont="1"/>
    <xf numFmtId="0" fontId="8" fillId="0" borderId="0" xfId="4" applyFont="1" applyAlignment="1">
      <alignment horizontal="right"/>
    </xf>
    <xf numFmtId="0" fontId="4" fillId="0" borderId="0" xfId="4" applyFont="1" applyAlignment="1">
      <alignment horizontal="right"/>
    </xf>
    <xf numFmtId="0" fontId="92" fillId="0" borderId="0" xfId="4" applyFont="1" applyAlignment="1">
      <alignment horizontal="left"/>
    </xf>
    <xf numFmtId="4" fontId="93" fillId="0" borderId="0" xfId="4" applyNumberFormat="1" applyFont="1"/>
    <xf numFmtId="0" fontId="7" fillId="0" borderId="0" xfId="4" applyFont="1" applyAlignment="1">
      <alignment horizontal="right" vertical="center"/>
    </xf>
    <xf numFmtId="4" fontId="68" fillId="0" borderId="0" xfId="4" applyNumberFormat="1" applyFont="1"/>
    <xf numFmtId="0" fontId="10" fillId="0" borderId="0" xfId="4" applyFont="1" applyAlignment="1">
      <alignment horizontal="right" vertical="center"/>
    </xf>
    <xf numFmtId="4" fontId="64" fillId="0" borderId="0" xfId="4" applyNumberFormat="1" applyFont="1"/>
    <xf numFmtId="0" fontId="10" fillId="0" borderId="0" xfId="4" applyFont="1" applyAlignment="1">
      <alignment horizontal="right"/>
    </xf>
    <xf numFmtId="0" fontId="9" fillId="0" borderId="0" xfId="4" quotePrefix="1" applyFont="1" applyAlignment="1">
      <alignment horizontal="center"/>
    </xf>
    <xf numFmtId="0" fontId="7" fillId="0" borderId="0" xfId="4" applyFont="1" applyAlignment="1">
      <alignment horizontal="right"/>
    </xf>
    <xf numFmtId="0" fontId="10" fillId="0" borderId="0" xfId="4" applyFont="1" applyAlignment="1">
      <alignment horizontal="left"/>
    </xf>
    <xf numFmtId="3" fontId="93" fillId="0" borderId="0" xfId="4" applyNumberFormat="1" applyFont="1"/>
    <xf numFmtId="49" fontId="19" fillId="15" borderId="129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18" xfId="7" applyNumberFormat="1" applyFont="1" applyFill="1" applyBorder="1" applyAlignment="1" applyProtection="1">
      <alignment horizontal="left" vertical="center" wrapText="1"/>
      <protection locked="0"/>
    </xf>
    <xf numFmtId="0" fontId="19" fillId="0" borderId="32" xfId="4" applyFont="1" applyBorder="1" applyAlignment="1">
      <alignment horizontal="center" vertical="center" wrapText="1"/>
    </xf>
    <xf numFmtId="49" fontId="19" fillId="15" borderId="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7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0" xfId="7" applyNumberFormat="1" applyFont="1" applyFill="1" applyBorder="1" applyAlignment="1" applyProtection="1">
      <alignment horizontal="center" vertical="center" wrapText="1"/>
      <protection locked="0"/>
    </xf>
    <xf numFmtId="49" fontId="63" fillId="0" borderId="2010" xfId="4" applyNumberFormat="1" applyFont="1" applyBorder="1" applyAlignment="1">
      <alignment horizontal="center" vertical="center"/>
    </xf>
    <xf numFmtId="49" fontId="63" fillId="0" borderId="1977" xfId="4" applyNumberFormat="1" applyFont="1" applyBorder="1" applyAlignment="1">
      <alignment horizontal="center" vertical="center"/>
    </xf>
    <xf numFmtId="49" fontId="19" fillId="0" borderId="148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2013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46" xfId="0" applyFont="1" applyBorder="1" applyAlignment="1">
      <alignment horizontal="left" vertical="center" wrapText="1"/>
    </xf>
    <xf numFmtId="49" fontId="19" fillId="15" borderId="201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2015" xfId="7" applyNumberFormat="1" applyFont="1" applyFill="1" applyBorder="1" applyAlignment="1" applyProtection="1">
      <alignment horizontal="left" vertical="center" wrapText="1"/>
      <protection locked="0"/>
    </xf>
    <xf numFmtId="0" fontId="63" fillId="0" borderId="2030" xfId="4" applyFont="1" applyBorder="1" applyAlignment="1">
      <alignment horizontal="center" vertical="center"/>
    </xf>
    <xf numFmtId="4" fontId="63" fillId="0" borderId="2030" xfId="4" applyNumberFormat="1" applyFont="1" applyBorder="1" applyAlignment="1">
      <alignment vertical="center"/>
    </xf>
    <xf numFmtId="4" fontId="63" fillId="0" borderId="1873" xfId="4" applyNumberFormat="1" applyFont="1" applyBorder="1" applyAlignment="1">
      <alignment vertical="center"/>
    </xf>
    <xf numFmtId="49" fontId="19" fillId="15" borderId="4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8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98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0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3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3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3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7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203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2005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2036" xfId="7" applyNumberFormat="1" applyFont="1" applyFill="1" applyBorder="1" applyAlignment="1" applyProtection="1">
      <alignment horizontal="left" vertical="center" wrapText="1"/>
      <protection locked="0"/>
    </xf>
    <xf numFmtId="4" fontId="19" fillId="0" borderId="2000" xfId="7" applyNumberFormat="1" applyFont="1" applyFill="1" applyBorder="1" applyAlignment="1" applyProtection="1">
      <alignment horizontal="right" vertical="center"/>
      <protection locked="0"/>
    </xf>
    <xf numFmtId="0" fontId="81" fillId="0" borderId="2010" xfId="4" applyFont="1" applyBorder="1" applyAlignment="1">
      <alignment horizontal="center"/>
    </xf>
    <xf numFmtId="0" fontId="81" fillId="0" borderId="0" xfId="4" applyFont="1" applyAlignment="1">
      <alignment horizontal="center"/>
    </xf>
    <xf numFmtId="4" fontId="19" fillId="6" borderId="1993" xfId="2" applyNumberFormat="1" applyFont="1" applyFill="1" applyBorder="1" applyAlignment="1">
      <alignment vertical="center"/>
    </xf>
    <xf numFmtId="0" fontId="19" fillId="0" borderId="1922" xfId="4" applyFont="1" applyBorder="1" applyAlignment="1">
      <alignment horizontal="center" vertical="center"/>
    </xf>
    <xf numFmtId="4" fontId="19" fillId="6" borderId="1975" xfId="4" applyNumberFormat="1" applyFont="1" applyFill="1" applyBorder="1" applyAlignment="1">
      <alignment horizontal="right" vertical="center"/>
    </xf>
    <xf numFmtId="4" fontId="19" fillId="6" borderId="1993" xfId="4" applyNumberFormat="1" applyFont="1" applyFill="1" applyBorder="1" applyAlignment="1">
      <alignment horizontal="right" vertical="center"/>
    </xf>
    <xf numFmtId="0" fontId="20" fillId="0" borderId="6" xfId="5" applyFont="1" applyBorder="1" applyAlignment="1">
      <alignment horizontal="center" vertical="center"/>
    </xf>
    <xf numFmtId="1" fontId="20" fillId="0" borderId="1" xfId="4" applyNumberFormat="1" applyFont="1" applyBorder="1" applyAlignment="1">
      <alignment horizontal="center" vertical="center"/>
    </xf>
    <xf numFmtId="4" fontId="20" fillId="0" borderId="6" xfId="4" applyNumberFormat="1" applyFont="1" applyBorder="1" applyAlignment="1">
      <alignment horizontal="center" vertical="center"/>
    </xf>
    <xf numFmtId="3" fontId="19" fillId="6" borderId="2" xfId="4" applyNumberFormat="1" applyFont="1" applyFill="1" applyBorder="1" applyAlignment="1">
      <alignment horizontal="right" vertical="center"/>
    </xf>
    <xf numFmtId="4" fontId="19" fillId="6" borderId="2" xfId="4" applyNumberFormat="1" applyFont="1" applyFill="1" applyBorder="1" applyAlignment="1">
      <alignment horizontal="right" vertical="center"/>
    </xf>
    <xf numFmtId="0" fontId="15" fillId="5" borderId="32" xfId="2" applyFont="1" applyFill="1" applyBorder="1" applyAlignment="1">
      <alignment horizontal="left" vertical="center" wrapText="1"/>
    </xf>
    <xf numFmtId="0" fontId="15" fillId="5" borderId="32" xfId="2" quotePrefix="1" applyFont="1" applyFill="1" applyBorder="1" applyAlignment="1">
      <alignment horizontal="left" vertical="center" wrapText="1"/>
    </xf>
    <xf numFmtId="0" fontId="15" fillId="5" borderId="32" xfId="4" applyFont="1" applyFill="1" applyBorder="1" applyAlignment="1">
      <alignment horizontal="left" vertical="center" wrapText="1"/>
    </xf>
    <xf numFmtId="4" fontId="16" fillId="10" borderId="36" xfId="2" applyNumberFormat="1" applyFont="1" applyFill="1" applyBorder="1" applyAlignment="1">
      <alignment horizontal="center" vertical="center" wrapText="1"/>
    </xf>
    <xf numFmtId="4" fontId="16" fillId="10" borderId="32" xfId="2" applyNumberFormat="1" applyFont="1" applyFill="1" applyBorder="1" applyAlignment="1">
      <alignment horizontal="center" vertical="center" wrapText="1"/>
    </xf>
    <xf numFmtId="4" fontId="16" fillId="10" borderId="40" xfId="2" applyNumberFormat="1" applyFont="1" applyFill="1" applyBorder="1" applyAlignment="1">
      <alignment horizontal="center" vertical="center" wrapText="1"/>
    </xf>
    <xf numFmtId="4" fontId="16" fillId="10" borderId="24" xfId="2" applyNumberFormat="1" applyFont="1" applyFill="1" applyBorder="1" applyAlignment="1">
      <alignment horizontal="center" vertical="center" wrapText="1"/>
    </xf>
    <xf numFmtId="0" fontId="4" fillId="0" borderId="29" xfId="4" applyFont="1" applyBorder="1" applyAlignment="1">
      <alignment horizontal="center" vertical="center" wrapText="1"/>
    </xf>
    <xf numFmtId="0" fontId="4" fillId="0" borderId="30" xfId="4" applyFont="1" applyBorder="1" applyAlignment="1">
      <alignment horizontal="center" vertical="center" wrapText="1"/>
    </xf>
    <xf numFmtId="0" fontId="16" fillId="0" borderId="41" xfId="2" quotePrefix="1" applyFont="1" applyBorder="1" applyAlignment="1">
      <alignment horizontal="center" vertical="center" wrapText="1"/>
    </xf>
    <xf numFmtId="0" fontId="16" fillId="0" borderId="29" xfId="2" quotePrefix="1" applyFont="1" applyBorder="1" applyAlignment="1">
      <alignment horizontal="center" vertical="center" wrapText="1"/>
    </xf>
    <xf numFmtId="0" fontId="16" fillId="0" borderId="30" xfId="2" quotePrefix="1" applyFont="1" applyBorder="1" applyAlignment="1">
      <alignment horizontal="center" vertical="center" wrapText="1"/>
    </xf>
    <xf numFmtId="0" fontId="16" fillId="0" borderId="38" xfId="2" applyFont="1" applyBorder="1" applyAlignment="1">
      <alignment horizontal="center" vertical="center" wrapText="1"/>
    </xf>
    <xf numFmtId="0" fontId="16" fillId="0" borderId="39" xfId="2" applyFont="1" applyBorder="1" applyAlignment="1">
      <alignment horizontal="center" vertical="center" wrapText="1"/>
    </xf>
    <xf numFmtId="0" fontId="16" fillId="0" borderId="34" xfId="2" applyFont="1" applyBorder="1" applyAlignment="1">
      <alignment horizontal="center" vertical="center" wrapText="1"/>
    </xf>
    <xf numFmtId="0" fontId="15" fillId="0" borderId="38" xfId="2" applyFont="1" applyBorder="1" applyAlignment="1">
      <alignment horizontal="center" vertical="center" wrapText="1"/>
    </xf>
    <xf numFmtId="0" fontId="15" fillId="0" borderId="39" xfId="2" applyFont="1" applyBorder="1" applyAlignment="1">
      <alignment horizontal="center" vertical="center" wrapText="1"/>
    </xf>
    <xf numFmtId="0" fontId="15" fillId="0" borderId="34" xfId="2" applyFont="1" applyBorder="1" applyAlignment="1">
      <alignment horizontal="center" vertical="center" wrapText="1"/>
    </xf>
    <xf numFmtId="49" fontId="15" fillId="5" borderId="32" xfId="2" applyNumberFormat="1" applyFont="1" applyFill="1" applyBorder="1" applyAlignment="1">
      <alignment horizontal="left" vertical="center" wrapText="1"/>
    </xf>
    <xf numFmtId="0" fontId="16" fillId="0" borderId="23" xfId="2" quotePrefix="1" applyFont="1" applyBorder="1" applyAlignment="1">
      <alignment horizontal="center" vertical="center" wrapText="1"/>
    </xf>
    <xf numFmtId="0" fontId="8" fillId="0" borderId="23" xfId="2" applyFont="1" applyBorder="1" applyAlignment="1">
      <alignment horizontal="center" vertical="center" wrapText="1"/>
    </xf>
    <xf numFmtId="0" fontId="15" fillId="6" borderId="39" xfId="2" applyFont="1" applyFill="1" applyBorder="1" applyAlignment="1">
      <alignment horizontal="center" vertical="center" wrapText="1"/>
    </xf>
    <xf numFmtId="0" fontId="15" fillId="6" borderId="34" xfId="2" applyFont="1" applyFill="1" applyBorder="1" applyAlignment="1">
      <alignment horizontal="center" vertical="center" wrapText="1"/>
    </xf>
    <xf numFmtId="0" fontId="22" fillId="5" borderId="32" xfId="2" applyFont="1" applyFill="1" applyBorder="1" applyAlignment="1">
      <alignment horizontal="left" vertical="center" wrapText="1"/>
    </xf>
    <xf numFmtId="0" fontId="22" fillId="5" borderId="32" xfId="2" quotePrefix="1" applyFont="1" applyFill="1" applyBorder="1" applyAlignment="1">
      <alignment horizontal="left" vertical="center" wrapText="1"/>
    </xf>
    <xf numFmtId="0" fontId="15" fillId="6" borderId="32" xfId="2" applyFont="1" applyFill="1" applyBorder="1" applyAlignment="1">
      <alignment horizontal="center" vertical="center" wrapText="1"/>
    </xf>
    <xf numFmtId="49" fontId="17" fillId="6" borderId="38" xfId="4" applyNumberFormat="1" applyFont="1" applyFill="1" applyBorder="1" applyAlignment="1">
      <alignment horizontal="center" vertical="center" wrapText="1"/>
    </xf>
    <xf numFmtId="49" fontId="17" fillId="6" borderId="34" xfId="4" applyNumberFormat="1" applyFont="1" applyFill="1" applyBorder="1" applyAlignment="1">
      <alignment horizontal="center" vertical="center" wrapText="1"/>
    </xf>
    <xf numFmtId="0" fontId="17" fillId="0" borderId="38" xfId="4" applyFont="1" applyBorder="1" applyAlignment="1">
      <alignment horizontal="left" vertical="center" wrapText="1"/>
    </xf>
    <xf numFmtId="0" fontId="17" fillId="0" borderId="39" xfId="4" applyFont="1" applyBorder="1" applyAlignment="1">
      <alignment horizontal="left" vertical="center" wrapText="1"/>
    </xf>
    <xf numFmtId="0" fontId="17" fillId="0" borderId="34" xfId="0" applyFont="1" applyBorder="1" applyAlignment="1">
      <alignment horizontal="left" vertical="center" wrapText="1"/>
    </xf>
    <xf numFmtId="0" fontId="15" fillId="0" borderId="38" xfId="4" applyFont="1" applyBorder="1" applyAlignment="1">
      <alignment horizontal="center" vertical="center" wrapText="1"/>
    </xf>
    <xf numFmtId="0" fontId="15" fillId="0" borderId="34" xfId="4" applyFont="1" applyBorder="1" applyAlignment="1">
      <alignment horizontal="center" vertical="center" wrapText="1"/>
    </xf>
    <xf numFmtId="0" fontId="17" fillId="0" borderId="32" xfId="4" applyFont="1" applyBorder="1" applyAlignment="1">
      <alignment horizontal="left" vertical="center" wrapText="1"/>
    </xf>
    <xf numFmtId="0" fontId="22" fillId="5" borderId="32" xfId="4" applyFont="1" applyFill="1" applyBorder="1" applyAlignment="1">
      <alignment horizontal="left" vertical="center" wrapText="1"/>
    </xf>
    <xf numFmtId="0" fontId="22" fillId="5" borderId="31" xfId="4" applyFont="1" applyFill="1" applyBorder="1" applyAlignment="1">
      <alignment horizontal="left" vertical="center" wrapText="1"/>
    </xf>
    <xf numFmtId="0" fontId="15" fillId="5" borderId="31" xfId="2" applyFont="1" applyFill="1" applyBorder="1" applyAlignment="1">
      <alignment horizontal="left" vertical="center"/>
    </xf>
    <xf numFmtId="0" fontId="4" fillId="0" borderId="32" xfId="4" applyFont="1" applyBorder="1" applyAlignment="1">
      <alignment horizontal="center" vertical="center" wrapText="1"/>
    </xf>
    <xf numFmtId="0" fontId="19" fillId="0" borderId="38" xfId="4" applyFont="1" applyBorder="1" applyAlignment="1">
      <alignment horizontal="center" vertical="center" wrapText="1"/>
    </xf>
    <xf numFmtId="0" fontId="19" fillId="0" borderId="34" xfId="4" applyFont="1" applyBorder="1" applyAlignment="1">
      <alignment horizontal="center" vertical="center" wrapText="1"/>
    </xf>
    <xf numFmtId="0" fontId="19" fillId="0" borderId="38" xfId="2" quotePrefix="1" applyFont="1" applyBorder="1" applyAlignment="1">
      <alignment horizontal="left" vertical="center" wrapText="1"/>
    </xf>
    <xf numFmtId="0" fontId="19" fillId="0" borderId="34" xfId="2" quotePrefix="1" applyFont="1" applyBorder="1" applyAlignment="1">
      <alignment horizontal="left" vertical="center" wrapText="1"/>
    </xf>
    <xf numFmtId="0" fontId="17" fillId="0" borderId="32" xfId="2" quotePrefix="1" applyFont="1" applyBorder="1" applyAlignment="1">
      <alignment horizontal="center" vertical="center" wrapText="1"/>
    </xf>
    <xf numFmtId="0" fontId="15" fillId="6" borderId="32" xfId="4" applyFont="1" applyFill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9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49" fontId="19" fillId="6" borderId="38" xfId="2" applyNumberFormat="1" applyFont="1" applyFill="1" applyBorder="1" applyAlignment="1">
      <alignment horizontal="center" vertical="center" wrapText="1"/>
    </xf>
    <xf numFmtId="49" fontId="19" fillId="6" borderId="34" xfId="2" applyNumberFormat="1" applyFont="1" applyFill="1" applyBorder="1" applyAlignment="1">
      <alignment horizontal="center" vertical="center" wrapText="1"/>
    </xf>
    <xf numFmtId="0" fontId="15" fillId="6" borderId="38" xfId="2" applyFont="1" applyFill="1" applyBorder="1" applyAlignment="1">
      <alignment horizontal="center" vertical="center" wrapText="1"/>
    </xf>
    <xf numFmtId="0" fontId="8" fillId="0" borderId="38" xfId="2" applyFont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 wrapText="1"/>
    </xf>
    <xf numFmtId="0" fontId="8" fillId="0" borderId="44" xfId="2" applyFont="1" applyBorder="1" applyAlignment="1">
      <alignment horizontal="center" vertical="center" wrapText="1"/>
    </xf>
    <xf numFmtId="0" fontId="22" fillId="6" borderId="39" xfId="2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22" fillId="6" borderId="32" xfId="2" applyFont="1" applyFill="1" applyBorder="1" applyAlignment="1">
      <alignment horizontal="center" vertical="center" wrapText="1"/>
    </xf>
    <xf numFmtId="0" fontId="15" fillId="5" borderId="31" xfId="2" applyFont="1" applyFill="1" applyBorder="1" applyAlignment="1">
      <alignment horizontal="left" vertical="center" wrapText="1"/>
    </xf>
    <xf numFmtId="0" fontId="17" fillId="6" borderId="32" xfId="2" applyFont="1" applyFill="1" applyBorder="1" applyAlignment="1">
      <alignment horizontal="left" vertical="center" wrapText="1"/>
    </xf>
    <xf numFmtId="0" fontId="94" fillId="0" borderId="0" xfId="2" applyFont="1" applyAlignment="1">
      <alignment horizontal="right" vertical="center" wrapText="1"/>
    </xf>
    <xf numFmtId="0" fontId="95" fillId="0" borderId="0" xfId="2" applyFont="1" applyAlignment="1">
      <alignment horizontal="right" vertical="center" wrapText="1"/>
    </xf>
    <xf numFmtId="0" fontId="16" fillId="10" borderId="33" xfId="2" applyFont="1" applyFill="1" applyBorder="1" applyAlignment="1">
      <alignment horizontal="center" vertical="center" wrapText="1"/>
    </xf>
    <xf numFmtId="0" fontId="16" fillId="10" borderId="23" xfId="2" applyFont="1" applyFill="1" applyBorder="1" applyAlignment="1">
      <alignment horizontal="center" vertical="center" wrapText="1"/>
    </xf>
    <xf numFmtId="0" fontId="16" fillId="10" borderId="36" xfId="2" applyFont="1" applyFill="1" applyBorder="1" applyAlignment="1">
      <alignment horizontal="center" vertical="center" wrapText="1"/>
    </xf>
    <xf numFmtId="0" fontId="16" fillId="10" borderId="32" xfId="2" applyFont="1" applyFill="1" applyBorder="1" applyAlignment="1">
      <alignment horizontal="center" vertical="center" wrapText="1"/>
    </xf>
    <xf numFmtId="3" fontId="16" fillId="10" borderId="36" xfId="2" applyNumberFormat="1" applyFont="1" applyFill="1" applyBorder="1" applyAlignment="1">
      <alignment horizontal="center" vertical="center" wrapText="1"/>
    </xf>
    <xf numFmtId="3" fontId="16" fillId="10" borderId="32" xfId="2" applyNumberFormat="1" applyFont="1" applyFill="1" applyBorder="1" applyAlignment="1">
      <alignment horizontal="center" vertical="center" wrapText="1"/>
    </xf>
    <xf numFmtId="10" fontId="16" fillId="10" borderId="36" xfId="2" applyNumberFormat="1" applyFont="1" applyFill="1" applyBorder="1" applyAlignment="1">
      <alignment horizontal="center" vertical="center" wrapText="1"/>
    </xf>
    <xf numFmtId="10" fontId="16" fillId="10" borderId="32" xfId="2" applyNumberFormat="1" applyFont="1" applyFill="1" applyBorder="1" applyAlignment="1">
      <alignment horizontal="center" vertical="center" wrapText="1"/>
    </xf>
    <xf numFmtId="3" fontId="16" fillId="2" borderId="5" xfId="2" applyNumberFormat="1" applyFont="1" applyFill="1" applyBorder="1" applyAlignment="1">
      <alignment horizontal="center" vertical="center" wrapText="1"/>
    </xf>
    <xf numFmtId="3" fontId="16" fillId="2" borderId="8" xfId="2" applyNumberFormat="1" applyFont="1" applyFill="1" applyBorder="1" applyAlignment="1">
      <alignment horizontal="center" vertical="center" wrapText="1"/>
    </xf>
    <xf numFmtId="0" fontId="75" fillId="0" borderId="0" xfId="2" applyFont="1" applyAlignment="1">
      <alignment horizontal="center" vertical="center" wrapText="1"/>
    </xf>
    <xf numFmtId="0" fontId="22" fillId="0" borderId="32" xfId="4" applyFont="1" applyBorder="1" applyAlignment="1">
      <alignment horizontal="center" vertical="center" wrapText="1"/>
    </xf>
    <xf numFmtId="0" fontId="22" fillId="0" borderId="32" xfId="2" applyFont="1" applyBorder="1" applyAlignment="1">
      <alignment horizontal="center" vertical="center" wrapText="1"/>
    </xf>
    <xf numFmtId="0" fontId="19" fillId="0" borderId="32" xfId="4" applyFont="1" applyBorder="1" applyAlignment="1">
      <alignment horizontal="center" vertical="center" wrapText="1"/>
    </xf>
    <xf numFmtId="0" fontId="19" fillId="0" borderId="32" xfId="2" applyFont="1" applyBorder="1" applyAlignment="1">
      <alignment horizontal="left" vertical="center" wrapText="1"/>
    </xf>
    <xf numFmtId="0" fontId="7" fillId="5" borderId="15" xfId="4" applyFont="1" applyFill="1" applyBorder="1" applyAlignment="1">
      <alignment horizontal="left" vertical="center"/>
    </xf>
    <xf numFmtId="0" fontId="8" fillId="0" borderId="17" xfId="2" applyFont="1" applyBorder="1" applyAlignment="1">
      <alignment horizontal="left" vertical="center"/>
    </xf>
    <xf numFmtId="0" fontId="14" fillId="6" borderId="32" xfId="4" applyFont="1" applyFill="1" applyBorder="1" applyAlignment="1">
      <alignment horizontal="center" vertical="center" wrapText="1"/>
    </xf>
    <xf numFmtId="0" fontId="15" fillId="5" borderId="31" xfId="4" applyFont="1" applyFill="1" applyBorder="1" applyAlignment="1">
      <alignment horizontal="left" vertical="center" wrapText="1"/>
    </xf>
    <xf numFmtId="0" fontId="15" fillId="0" borderId="32" xfId="4" applyFont="1" applyBorder="1" applyAlignment="1">
      <alignment horizontal="center" vertical="center" wrapText="1"/>
    </xf>
    <xf numFmtId="0" fontId="20" fillId="6" borderId="29" xfId="4" applyFont="1" applyFill="1" applyBorder="1" applyAlignment="1">
      <alignment horizontal="center" vertical="center" wrapText="1"/>
    </xf>
    <xf numFmtId="0" fontId="20" fillId="6" borderId="42" xfId="4" applyFont="1" applyFill="1" applyBorder="1" applyAlignment="1">
      <alignment horizontal="center" vertical="center" wrapText="1"/>
    </xf>
    <xf numFmtId="0" fontId="20" fillId="2" borderId="10" xfId="4" applyFont="1" applyFill="1" applyBorder="1" applyAlignment="1">
      <alignment horizontal="center" vertical="center" wrapText="1"/>
    </xf>
    <xf numFmtId="0" fontId="20" fillId="2" borderId="11" xfId="4" applyFont="1" applyFill="1" applyBorder="1" applyAlignment="1">
      <alignment horizontal="center" vertical="center" wrapText="1"/>
    </xf>
    <xf numFmtId="0" fontId="16" fillId="0" borderId="41" xfId="4" applyFont="1" applyBorder="1" applyAlignment="1">
      <alignment horizontal="center" vertical="center" wrapText="1"/>
    </xf>
    <xf numFmtId="0" fontId="16" fillId="0" borderId="29" xfId="4" applyFont="1" applyBorder="1" applyAlignment="1">
      <alignment horizontal="center" vertical="center" wrapText="1"/>
    </xf>
    <xf numFmtId="0" fontId="16" fillId="0" borderId="30" xfId="4" applyFont="1" applyBorder="1" applyAlignment="1">
      <alignment horizontal="center" vertical="center" wrapText="1"/>
    </xf>
    <xf numFmtId="0" fontId="7" fillId="0" borderId="32" xfId="2" applyFont="1" applyBorder="1" applyAlignment="1">
      <alignment horizontal="center" vertical="center" wrapText="1"/>
    </xf>
    <xf numFmtId="0" fontId="16" fillId="0" borderId="10" xfId="2" applyFont="1" applyBorder="1" applyAlignment="1">
      <alignment horizontal="center"/>
    </xf>
    <xf numFmtId="0" fontId="16" fillId="0" borderId="11" xfId="2" applyFont="1" applyBorder="1" applyAlignment="1">
      <alignment horizontal="center"/>
    </xf>
    <xf numFmtId="0" fontId="7" fillId="0" borderId="32" xfId="4" applyFont="1" applyBorder="1" applyAlignment="1">
      <alignment horizontal="center" vertical="center" wrapText="1"/>
    </xf>
    <xf numFmtId="0" fontId="19" fillId="0" borderId="38" xfId="4" quotePrefix="1" applyFont="1" applyBorder="1" applyAlignment="1">
      <alignment horizontal="left" vertical="center" wrapText="1"/>
    </xf>
    <xf numFmtId="0" fontId="19" fillId="0" borderId="34" xfId="4" quotePrefix="1" applyFont="1" applyBorder="1" applyAlignment="1">
      <alignment horizontal="left" vertical="center" wrapText="1"/>
    </xf>
    <xf numFmtId="0" fontId="17" fillId="0" borderId="32" xfId="2" applyFont="1" applyBorder="1" applyAlignment="1">
      <alignment horizontal="left" vertical="center" wrapText="1"/>
    </xf>
    <xf numFmtId="0" fontId="19" fillId="0" borderId="32" xfId="4" applyFont="1" applyBorder="1" applyAlignment="1">
      <alignment horizontal="left" vertical="center" wrapText="1"/>
    </xf>
    <xf numFmtId="49" fontId="19" fillId="0" borderId="32" xfId="2" applyNumberFormat="1" applyFont="1" applyBorder="1" applyAlignment="1">
      <alignment horizontal="center" vertical="center" wrapText="1"/>
    </xf>
    <xf numFmtId="0" fontId="7" fillId="5" borderId="21" xfId="4" applyFont="1" applyFill="1" applyBorder="1" applyAlignment="1">
      <alignment horizontal="left" vertical="center"/>
    </xf>
    <xf numFmtId="0" fontId="8" fillId="0" borderId="20" xfId="2" applyFont="1" applyBorder="1" applyAlignment="1">
      <alignment horizontal="left" vertical="center"/>
    </xf>
    <xf numFmtId="0" fontId="14" fillId="0" borderId="32" xfId="2" applyFont="1" applyBorder="1" applyAlignment="1">
      <alignment horizontal="center" vertical="center" wrapText="1"/>
    </xf>
    <xf numFmtId="0" fontId="7" fillId="6" borderId="38" xfId="4" applyFont="1" applyFill="1" applyBorder="1" applyAlignment="1">
      <alignment horizontal="center" vertical="center" wrapText="1"/>
    </xf>
    <xf numFmtId="0" fontId="7" fillId="6" borderId="39" xfId="4" applyFont="1" applyFill="1" applyBorder="1" applyAlignment="1">
      <alignment horizontal="center" vertical="center" wrapText="1"/>
    </xf>
    <xf numFmtId="0" fontId="7" fillId="6" borderId="34" xfId="4" applyFont="1" applyFill="1" applyBorder="1" applyAlignment="1">
      <alignment horizontal="center" vertical="center" wrapText="1"/>
    </xf>
    <xf numFmtId="0" fontId="16" fillId="0" borderId="37" xfId="2" applyFont="1" applyBorder="1" applyAlignment="1">
      <alignment horizontal="center"/>
    </xf>
    <xf numFmtId="0" fontId="19" fillId="0" borderId="0" xfId="7" applyNumberFormat="1" applyFont="1" applyFill="1" applyBorder="1" applyAlignment="1" applyProtection="1">
      <alignment horizontal="right" vertical="center" wrapText="1"/>
      <protection locked="0"/>
    </xf>
    <xf numFmtId="49" fontId="22" fillId="15" borderId="115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15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4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4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56" xfId="7" applyNumberFormat="1" applyFont="1" applyFill="1" applyBorder="1" applyAlignment="1" applyProtection="1">
      <alignment horizontal="center" vertical="center" wrapText="1"/>
      <protection locked="0"/>
    </xf>
    <xf numFmtId="49" fontId="20" fillId="15" borderId="1157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15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984" xfId="7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" xfId="7" applyNumberFormat="1" applyFont="1" applyFill="1" applyBorder="1" applyAlignment="1" applyProtection="1">
      <alignment horizontal="center" vertical="center" wrapText="1"/>
      <protection locked="0"/>
    </xf>
    <xf numFmtId="49" fontId="20" fillId="0" borderId="112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49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149" xfId="7" applyNumberFormat="1" applyFont="1" applyFill="1" applyBorder="1" applyAlignment="1" applyProtection="1">
      <alignment horizontal="left" vertical="center"/>
      <protection locked="0"/>
    </xf>
    <xf numFmtId="49" fontId="20" fillId="15" borderId="98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988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74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9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7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7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63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16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6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25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98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68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988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3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125" xfId="7" applyNumberFormat="1" applyFont="1" applyFill="1" applyBorder="1" applyAlignment="1" applyProtection="1">
      <alignment horizontal="left" vertical="center" wrapText="1"/>
      <protection locked="0"/>
    </xf>
    <xf numFmtId="49" fontId="22" fillId="0" borderId="1163" xfId="7" applyNumberFormat="1" applyFont="1" applyFill="1" applyBorder="1" applyAlignment="1" applyProtection="1">
      <alignment vertical="center" wrapText="1"/>
      <protection locked="0"/>
    </xf>
    <xf numFmtId="0" fontId="60" fillId="0" borderId="1163" xfId="0" applyFont="1" applyBorder="1" applyAlignment="1">
      <alignment vertical="center" wrapText="1"/>
    </xf>
    <xf numFmtId="49" fontId="19" fillId="0" borderId="1173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174" xfId="7" applyNumberFormat="1" applyFont="1" applyFill="1" applyBorder="1" applyAlignment="1" applyProtection="1">
      <alignment horizontal="center" vertical="center" wrapText="1"/>
      <protection locked="0"/>
    </xf>
    <xf numFmtId="49" fontId="22" fillId="15" borderId="1125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188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18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89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12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01" xfId="7" applyNumberFormat="1" applyFont="1" applyFill="1" applyBorder="1" applyAlignment="1" applyProtection="1">
      <alignment horizontal="left" vertical="center" wrapText="1"/>
      <protection locked="0"/>
    </xf>
    <xf numFmtId="0" fontId="60" fillId="0" borderId="1202" xfId="0" applyFont="1" applyBorder="1" applyAlignment="1">
      <alignment horizontal="left" vertical="center" wrapText="1"/>
    </xf>
    <xf numFmtId="49" fontId="20" fillId="0" borderId="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0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21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1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12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5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04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0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9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04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0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2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2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23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224" xfId="0" applyFont="1" applyBorder="1" applyAlignment="1">
      <alignment vertical="center" wrapText="1"/>
    </xf>
    <xf numFmtId="49" fontId="19" fillId="0" borderId="120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0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20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244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231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128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13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4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32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245" xfId="7" applyNumberFormat="1" applyFont="1" applyFill="1" applyBorder="1" applyAlignment="1" applyProtection="1">
      <alignment horizontal="left" vertical="center"/>
      <protection locked="0"/>
    </xf>
    <xf numFmtId="0" fontId="22" fillId="0" borderId="1232" xfId="7" applyNumberFormat="1" applyFont="1" applyFill="1" applyBorder="1" applyAlignment="1" applyProtection="1">
      <alignment horizontal="left" vertical="center"/>
      <protection locked="0"/>
    </xf>
    <xf numFmtId="49" fontId="22" fillId="15" borderId="1249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4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713" xfId="7" applyNumberFormat="1" applyFont="1" applyFill="1" applyBorder="1" applyAlignment="1" applyProtection="1">
      <alignment horizontal="left" vertical="center" wrapText="1"/>
      <protection locked="0"/>
    </xf>
    <xf numFmtId="49" fontId="22" fillId="0" borderId="1208" xfId="7" applyNumberFormat="1" applyFont="1" applyFill="1" applyBorder="1" applyAlignment="1" applyProtection="1">
      <alignment horizontal="left" vertical="center" wrapText="1"/>
      <protection locked="0"/>
    </xf>
    <xf numFmtId="0" fontId="60" fillId="0" borderId="1125" xfId="0" applyFont="1" applyBorder="1" applyAlignment="1">
      <alignment horizontal="left" vertical="center" wrapText="1"/>
    </xf>
    <xf numFmtId="49" fontId="20" fillId="15" borderId="1126" xfId="7" applyNumberFormat="1" applyFont="1" applyFill="1" applyBorder="1" applyAlignment="1" applyProtection="1">
      <alignment horizontal="left" vertical="center" wrapText="1"/>
      <protection locked="0"/>
    </xf>
    <xf numFmtId="0" fontId="61" fillId="0" borderId="1127" xfId="0" applyFont="1" applyBorder="1" applyAlignment="1">
      <alignment horizontal="left" vertical="center" wrapText="1"/>
    </xf>
    <xf numFmtId="49" fontId="19" fillId="15" borderId="1125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125" xfId="0" applyFont="1" applyBorder="1" applyAlignment="1">
      <alignment horizontal="left" vertical="center" wrapText="1"/>
    </xf>
    <xf numFmtId="0" fontId="61" fillId="0" borderId="304" xfId="0" applyFont="1" applyBorder="1" applyAlignment="1">
      <alignment horizontal="left" vertical="center" wrapText="1"/>
    </xf>
    <xf numFmtId="49" fontId="20" fillId="20" borderId="1125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253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253" xfId="0" applyFont="1" applyBorder="1" applyAlignment="1">
      <alignment horizontal="left" vertical="center" wrapText="1"/>
    </xf>
    <xf numFmtId="0" fontId="22" fillId="0" borderId="1253" xfId="7" applyNumberFormat="1" applyFont="1" applyFill="1" applyBorder="1" applyAlignment="1" applyProtection="1">
      <alignment horizontal="left" vertical="center"/>
      <protection locked="0"/>
    </xf>
    <xf numFmtId="49" fontId="19" fillId="20" borderId="1256" xfId="7" applyNumberFormat="1" applyFont="1" applyFill="1" applyBorder="1" applyAlignment="1" applyProtection="1">
      <alignment horizontal="center" vertical="center" wrapText="1"/>
      <protection locked="0"/>
    </xf>
    <xf numFmtId="49" fontId="19" fillId="20" borderId="1257" xfId="7" applyNumberFormat="1" applyFont="1" applyFill="1" applyBorder="1" applyAlignment="1" applyProtection="1">
      <alignment horizontal="center" vertical="center" wrapText="1"/>
      <protection locked="0"/>
    </xf>
    <xf numFmtId="49" fontId="22" fillId="15" borderId="112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7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75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49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4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3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53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53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280" xfId="7" applyNumberFormat="1" applyFont="1" applyFill="1" applyBorder="1" applyAlignment="1" applyProtection="1">
      <alignment horizontal="left" vertical="center"/>
      <protection locked="0"/>
    </xf>
    <xf numFmtId="49" fontId="19" fillId="0" borderId="1280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8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6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70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125" xfId="7" applyNumberFormat="1" applyFont="1" applyFill="1" applyBorder="1" applyAlignment="1" applyProtection="1">
      <alignment horizontal="left" vertical="center"/>
      <protection locked="0"/>
    </xf>
    <xf numFmtId="49" fontId="22" fillId="15" borderId="1269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7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8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87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3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12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36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9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9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29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9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291" xfId="7" applyNumberFormat="1" applyFont="1" applyFill="1" applyBorder="1" applyAlignment="1" applyProtection="1">
      <alignment horizontal="center" vertical="center" wrapText="1"/>
      <protection locked="0"/>
    </xf>
    <xf numFmtId="0" fontId="22" fillId="0" borderId="1292" xfId="7" applyNumberFormat="1" applyFont="1" applyFill="1" applyBorder="1" applyAlignment="1" applyProtection="1">
      <alignment horizontal="left" vertical="center"/>
      <protection locked="0"/>
    </xf>
    <xf numFmtId="49" fontId="19" fillId="0" borderId="113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2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30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335" xfId="7" applyNumberFormat="1" applyFont="1" applyFill="1" applyBorder="1" applyAlignment="1" applyProtection="1">
      <alignment horizontal="left" vertical="center" wrapText="1"/>
      <protection locked="0"/>
    </xf>
    <xf numFmtId="0" fontId="60" fillId="0" borderId="1336" xfId="0" applyFont="1" applyBorder="1" applyAlignment="1">
      <alignment horizontal="left" vertical="center" wrapText="1"/>
    </xf>
    <xf numFmtId="49" fontId="19" fillId="0" borderId="1342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342" xfId="7" applyNumberFormat="1" applyFont="1" applyFill="1" applyBorder="1" applyAlignment="1" applyProtection="1">
      <alignment horizontal="left" vertical="center"/>
      <protection locked="0"/>
    </xf>
    <xf numFmtId="49" fontId="19" fillId="0" borderId="1300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300" xfId="7" applyNumberFormat="1" applyFont="1" applyFill="1" applyBorder="1" applyAlignment="1" applyProtection="1">
      <alignment horizontal="left" vertical="center"/>
      <protection locked="0"/>
    </xf>
    <xf numFmtId="49" fontId="22" fillId="15" borderId="112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0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5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6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373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37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7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7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8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382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381" xfId="7" applyNumberFormat="1" applyFont="1" applyFill="1" applyBorder="1" applyAlignment="1" applyProtection="1">
      <alignment horizontal="left" vertical="center"/>
      <protection locked="0"/>
    </xf>
    <xf numFmtId="0" fontId="22" fillId="0" borderId="1382" xfId="7" applyNumberFormat="1" applyFont="1" applyFill="1" applyBorder="1" applyAlignment="1" applyProtection="1">
      <alignment horizontal="left" vertical="center"/>
      <protection locked="0"/>
    </xf>
    <xf numFmtId="49" fontId="22" fillId="0" borderId="0" xfId="7" applyNumberFormat="1" applyFont="1" applyFill="1" applyBorder="1" applyAlignment="1" applyProtection="1">
      <alignment horizontal="left" vertical="center" wrapText="1"/>
      <protection locked="0"/>
    </xf>
    <xf numFmtId="49" fontId="22" fillId="0" borderId="112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66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166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20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8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8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8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387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45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36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1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1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39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415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415" xfId="0" applyFont="1" applyBorder="1" applyAlignment="1">
      <alignment horizontal="left" vertical="center" wrapText="1"/>
    </xf>
    <xf numFmtId="49" fontId="19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60" fillId="0" borderId="1140" xfId="0" applyFont="1" applyBorder="1" applyAlignment="1">
      <alignment horizontal="left" vertical="center" wrapText="1"/>
    </xf>
    <xf numFmtId="0" fontId="59" fillId="0" borderId="12" xfId="0" applyFont="1" applyBorder="1" applyAlignment="1">
      <alignment horizontal="center" vertical="center" wrapText="1"/>
    </xf>
    <xf numFmtId="0" fontId="59" fillId="0" borderId="6" xfId="0" applyFont="1" applyBorder="1" applyAlignment="1">
      <alignment horizontal="center" vertical="center" wrapText="1"/>
    </xf>
    <xf numFmtId="0" fontId="61" fillId="0" borderId="1125" xfId="0" applyFont="1" applyBorder="1" applyAlignment="1">
      <alignment horizontal="left" vertical="center" wrapText="1"/>
    </xf>
    <xf numFmtId="49" fontId="19" fillId="15" borderId="0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vertical="center"/>
    </xf>
    <xf numFmtId="49" fontId="20" fillId="15" borderId="1415" xfId="7" applyNumberFormat="1" applyFont="1" applyFill="1" applyBorder="1" applyAlignment="1" applyProtection="1">
      <alignment horizontal="left" vertical="center" wrapText="1"/>
      <protection locked="0"/>
    </xf>
    <xf numFmtId="0" fontId="61" fillId="0" borderId="1415" xfId="0" applyFont="1" applyBorder="1" applyAlignment="1">
      <alignment horizontal="left" vertical="center" wrapText="1"/>
    </xf>
    <xf numFmtId="49" fontId="20" fillId="0" borderId="120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15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415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382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09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382" xfId="0" applyFont="1" applyBorder="1" applyAlignment="1">
      <alignment horizontal="left" vertical="center" wrapText="1"/>
    </xf>
    <xf numFmtId="49" fontId="20" fillId="0" borderId="1898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89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0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0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28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428" xfId="7" applyNumberFormat="1" applyFont="1" applyFill="1" applyBorder="1" applyAlignment="1" applyProtection="1">
      <alignment horizontal="left" vertical="center"/>
      <protection locked="0"/>
    </xf>
    <xf numFmtId="49" fontId="22" fillId="15" borderId="142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28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415" xfId="7" applyNumberFormat="1" applyFont="1" applyFill="1" applyBorder="1" applyAlignment="1" applyProtection="1">
      <alignment horizontal="left" vertical="center"/>
      <protection locked="0"/>
    </xf>
    <xf numFmtId="49" fontId="19" fillId="0" borderId="1126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1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43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444" xfId="0" applyFont="1" applyBorder="1" applyAlignment="1">
      <alignment horizontal="left" vertical="center" wrapText="1"/>
    </xf>
    <xf numFmtId="49" fontId="19" fillId="15" borderId="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42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7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20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208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209" xfId="0" applyFont="1" applyBorder="1" applyAlignment="1">
      <alignment horizontal="left" vertical="center" wrapText="1"/>
    </xf>
    <xf numFmtId="49" fontId="19" fillId="15" borderId="114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484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50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8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03" xfId="7" applyNumberFormat="1" applyFont="1" applyFill="1" applyBorder="1" applyAlignment="1" applyProtection="1">
      <alignment horizontal="left" vertical="center" wrapText="1"/>
      <protection locked="0"/>
    </xf>
    <xf numFmtId="49" fontId="22" fillId="20" borderId="1504" xfId="7" applyNumberFormat="1" applyFont="1" applyFill="1" applyBorder="1" applyAlignment="1" applyProtection="1">
      <alignment horizontal="left" vertical="center" wrapText="1"/>
      <protection locked="0"/>
    </xf>
    <xf numFmtId="0" fontId="60" fillId="6" borderId="1503" xfId="0" applyFont="1" applyFill="1" applyBorder="1" applyAlignment="1">
      <alignment horizontal="left" vertical="center" wrapText="1"/>
    </xf>
    <xf numFmtId="49" fontId="20" fillId="0" borderId="1508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0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6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8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8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487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209" xfId="7" applyNumberFormat="1" applyFont="1" applyFill="1" applyBorder="1" applyAlignment="1" applyProtection="1">
      <alignment horizontal="left" vertical="center"/>
      <protection locked="0"/>
    </xf>
    <xf numFmtId="49" fontId="22" fillId="15" borderId="149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7" xfId="7" applyNumberFormat="1" applyFont="1" applyFill="1" applyBorder="1" applyAlignment="1" applyProtection="1">
      <alignment horizontal="left" vertical="center" wrapText="1"/>
      <protection locked="0"/>
    </xf>
    <xf numFmtId="49" fontId="19" fillId="20" borderId="1518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518" xfId="0" applyFont="1" applyBorder="1" applyAlignment="1">
      <alignment horizontal="left" vertical="center" wrapText="1"/>
    </xf>
    <xf numFmtId="49" fontId="20" fillId="15" borderId="1208" xfId="7" applyNumberFormat="1" applyFont="1" applyFill="1" applyBorder="1" applyAlignment="1" applyProtection="1">
      <alignment horizontal="left" wrapText="1"/>
      <protection locked="0"/>
    </xf>
    <xf numFmtId="49" fontId="20" fillId="15" borderId="1209" xfId="7" applyNumberFormat="1" applyFont="1" applyFill="1" applyBorder="1" applyAlignment="1" applyProtection="1">
      <alignment horizontal="left" wrapText="1"/>
      <protection locked="0"/>
    </xf>
    <xf numFmtId="49" fontId="19" fillId="15" borderId="151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0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1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14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1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49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513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51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1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14" xfId="7" applyNumberFormat="1" applyFont="1" applyFill="1" applyBorder="1" applyAlignment="1" applyProtection="1">
      <alignment horizontal="left" vertical="center" wrapText="1"/>
      <protection locked="0"/>
    </xf>
    <xf numFmtId="49" fontId="20" fillId="20" borderId="1833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833" xfId="0" applyFont="1" applyBorder="1" applyAlignment="1">
      <alignment horizontal="left" vertical="center" wrapText="1"/>
    </xf>
    <xf numFmtId="49" fontId="19" fillId="20" borderId="1913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913" xfId="0" applyFont="1" applyBorder="1" applyAlignment="1">
      <alignment horizontal="left" vertical="center" wrapText="1"/>
    </xf>
    <xf numFmtId="49" fontId="20" fillId="15" borderId="183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1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16" xfId="7" applyNumberFormat="1" applyFont="1" applyFill="1" applyBorder="1" applyAlignment="1" applyProtection="1">
      <alignment horizontal="left" vertical="center" wrapText="1"/>
      <protection locked="0"/>
    </xf>
    <xf numFmtId="49" fontId="19" fillId="6" borderId="1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518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51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3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3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3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2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92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5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551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46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75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8" xfId="0" applyFont="1" applyBorder="1" applyAlignment="1">
      <alignment vertical="center" wrapText="1"/>
    </xf>
    <xf numFmtId="0" fontId="22" fillId="0" borderId="1538" xfId="7" applyNumberFormat="1" applyFont="1" applyFill="1" applyBorder="1" applyAlignment="1" applyProtection="1">
      <alignment horizontal="left" vertical="center"/>
      <protection locked="0"/>
    </xf>
    <xf numFmtId="49" fontId="22" fillId="15" borderId="1542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544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0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555" xfId="7" applyNumberFormat="1" applyFont="1" applyFill="1" applyBorder="1" applyAlignment="1" applyProtection="1">
      <alignment horizontal="left" vertical="center"/>
      <protection locked="0"/>
    </xf>
    <xf numFmtId="49" fontId="22" fillId="15" borderId="15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74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57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7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578" xfId="7" applyNumberFormat="1" applyFont="1" applyFill="1" applyBorder="1" applyAlignment="1" applyProtection="1">
      <alignment horizontal="left" vertical="center" wrapText="1"/>
      <protection locked="0"/>
    </xf>
    <xf numFmtId="49" fontId="22" fillId="20" borderId="1538" xfId="7" applyNumberFormat="1" applyFont="1" applyFill="1" applyBorder="1" applyAlignment="1" applyProtection="1">
      <alignment horizontal="left" vertical="center" wrapText="1"/>
      <protection locked="0"/>
    </xf>
    <xf numFmtId="0" fontId="60" fillId="6" borderId="1538" xfId="0" applyFont="1" applyFill="1" applyBorder="1" applyAlignment="1">
      <alignment horizontal="left" vertical="center" wrapText="1"/>
    </xf>
    <xf numFmtId="49" fontId="20" fillId="0" borderId="12" xfId="7" applyNumberFormat="1" applyFont="1" applyFill="1" applyBorder="1" applyAlignment="1" applyProtection="1">
      <alignment horizontal="center" vertical="center" wrapText="1"/>
      <protection locked="0"/>
    </xf>
    <xf numFmtId="49" fontId="19" fillId="0" borderId="155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03" xfId="7" applyNumberFormat="1" applyFont="1" applyFill="1" applyBorder="1" applyAlignment="1" applyProtection="1">
      <alignment horizontal="left" vertical="center" wrapText="1"/>
      <protection locked="0"/>
    </xf>
    <xf numFmtId="49" fontId="22" fillId="20" borderId="1561" xfId="7" applyNumberFormat="1" applyFont="1" applyFill="1" applyBorder="1" applyAlignment="1" applyProtection="1">
      <alignment horizontal="left" vertical="center" wrapText="1"/>
      <protection locked="0"/>
    </xf>
    <xf numFmtId="0" fontId="60" fillId="6" borderId="1561" xfId="0" applyFont="1" applyFill="1" applyBorder="1" applyAlignment="1">
      <alignment horizontal="left" vertical="center" wrapText="1"/>
    </xf>
    <xf numFmtId="49" fontId="20" fillId="0" borderId="1629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63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3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126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636" xfId="0" applyFont="1" applyBorder="1" applyAlignment="1">
      <alignment vertical="center" wrapText="1"/>
    </xf>
    <xf numFmtId="49" fontId="20" fillId="0" borderId="156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8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58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0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03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5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46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36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65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57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30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0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37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599" xfId="7" applyNumberFormat="1" applyFont="1" applyFill="1" applyBorder="1" applyAlignment="1" applyProtection="1">
      <alignment horizontal="left" vertical="center"/>
      <protection locked="0"/>
    </xf>
    <xf numFmtId="49" fontId="22" fillId="15" borderId="163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6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64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561" xfId="7" applyNumberFormat="1" applyFont="1" applyFill="1" applyBorder="1" applyAlignment="1" applyProtection="1">
      <alignment horizontal="left" vertical="center"/>
      <protection locked="0"/>
    </xf>
    <xf numFmtId="49" fontId="19" fillId="0" borderId="1659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67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67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6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7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29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630" xfId="0" applyFont="1" applyBorder="1" applyAlignment="1">
      <alignment vertical="center" wrapText="1"/>
    </xf>
    <xf numFmtId="49" fontId="20" fillId="15" borderId="1673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73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69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87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692" xfId="7" applyNumberFormat="1" applyFont="1" applyFill="1" applyBorder="1" applyAlignment="1" applyProtection="1">
      <alignment horizontal="left" vertical="center"/>
      <protection locked="0"/>
    </xf>
    <xf numFmtId="49" fontId="22" fillId="15" borderId="1675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596" xfId="7" applyNumberFormat="1" applyFont="1" applyFill="1" applyBorder="1" applyAlignment="1" applyProtection="1">
      <alignment horizontal="left" vertical="center"/>
      <protection locked="0"/>
    </xf>
    <xf numFmtId="49" fontId="19" fillId="15" borderId="167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6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705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706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0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0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89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690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424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75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695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733" xfId="7" applyNumberFormat="1" applyFont="1" applyFill="1" applyBorder="1" applyAlignment="1" applyProtection="1">
      <alignment horizontal="left" vertical="center"/>
      <protection locked="0"/>
    </xf>
    <xf numFmtId="0" fontId="22" fillId="0" borderId="1734" xfId="7" applyNumberFormat="1" applyFont="1" applyFill="1" applyBorder="1" applyAlignment="1" applyProtection="1">
      <alignment horizontal="left" vertical="center"/>
      <protection locked="0"/>
    </xf>
    <xf numFmtId="49" fontId="22" fillId="15" borderId="1835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21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22" xfId="7" applyNumberFormat="1" applyFont="1" applyFill="1" applyBorder="1" applyAlignment="1" applyProtection="1">
      <alignment horizontal="center" vertical="center" wrapText="1"/>
      <protection locked="0"/>
    </xf>
    <xf numFmtId="49" fontId="22" fillId="15" borderId="1728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72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69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61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62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763" xfId="0" applyFont="1" applyBorder="1" applyAlignment="1">
      <alignment vertical="center" wrapText="1"/>
    </xf>
    <xf numFmtId="49" fontId="20" fillId="15" borderId="1692" xfId="7" applyNumberFormat="1" applyFont="1" applyFill="1" applyBorder="1" applyAlignment="1" applyProtection="1">
      <alignment horizontal="left" vertical="center" wrapText="1"/>
      <protection locked="0"/>
    </xf>
    <xf numFmtId="0" fontId="61" fillId="0" borderId="1692" xfId="0" applyFont="1" applyBorder="1" applyAlignment="1">
      <alignment horizontal="left" vertical="center" wrapText="1"/>
    </xf>
    <xf numFmtId="49" fontId="22" fillId="0" borderId="174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52" xfId="7" applyNumberFormat="1" applyFont="1" applyFill="1" applyBorder="1" applyAlignment="1" applyProtection="1">
      <alignment horizontal="left" vertical="center" wrapText="1"/>
      <protection locked="0"/>
    </xf>
    <xf numFmtId="49" fontId="22" fillId="0" borderId="1753" xfId="7" applyNumberFormat="1" applyFont="1" applyFill="1" applyBorder="1" applyAlignment="1" applyProtection="1">
      <alignment horizontal="left" vertical="center" wrapText="1"/>
      <protection locked="0"/>
    </xf>
    <xf numFmtId="49" fontId="22" fillId="0" borderId="175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5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95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61" xfId="7" applyNumberFormat="1" applyFont="1" applyFill="1" applyBorder="1" applyAlignment="1" applyProtection="1">
      <alignment horizontal="left" vertical="center" wrapText="1"/>
      <protection locked="0"/>
    </xf>
    <xf numFmtId="0" fontId="59" fillId="0" borderId="1761" xfId="0" applyFont="1" applyBorder="1" applyAlignment="1">
      <alignment horizontal="left" vertical="center" wrapText="1"/>
    </xf>
    <xf numFmtId="49" fontId="19" fillId="15" borderId="1956" xfId="7" applyNumberFormat="1" applyFont="1" applyFill="1" applyBorder="1" applyAlignment="1" applyProtection="1">
      <alignment horizontal="center" vertical="center" wrapText="1"/>
      <protection locked="0"/>
    </xf>
    <xf numFmtId="0" fontId="59" fillId="0" borderId="1957" xfId="0" applyFont="1" applyBorder="1" applyAlignment="1">
      <alignment horizontal="center" vertical="center" wrapText="1"/>
    </xf>
    <xf numFmtId="0" fontId="59" fillId="0" borderId="1692" xfId="0" applyFont="1" applyBorder="1" applyAlignment="1">
      <alignment horizontal="left" vertical="center" wrapText="1"/>
    </xf>
    <xf numFmtId="49" fontId="19" fillId="0" borderId="1780" xfId="7" applyNumberFormat="1" applyFont="1" applyFill="1" applyBorder="1" applyAlignment="1" applyProtection="1">
      <alignment horizontal="left" vertical="center" wrapText="1"/>
      <protection locked="0"/>
    </xf>
    <xf numFmtId="49" fontId="20" fillId="15" borderId="178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3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0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7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7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76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77" xfId="7" applyNumberFormat="1" applyFont="1" applyFill="1" applyBorder="1" applyAlignment="1" applyProtection="1">
      <alignment horizontal="center" vertical="center" wrapText="1"/>
      <protection locked="0"/>
    </xf>
    <xf numFmtId="49" fontId="22" fillId="15" borderId="1780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82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8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91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69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82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83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78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09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9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13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14" xfId="7" applyNumberFormat="1" applyFont="1" applyFill="1" applyBorder="1" applyAlignment="1" applyProtection="1">
      <alignment horizontal="left" vertical="center" wrapText="1"/>
      <protection locked="0"/>
    </xf>
    <xf numFmtId="0" fontId="22" fillId="0" borderId="1815" xfId="7" applyNumberFormat="1" applyFont="1" applyFill="1" applyBorder="1" applyAlignment="1" applyProtection="1">
      <alignment horizontal="left" vertical="center"/>
      <protection locked="0"/>
    </xf>
    <xf numFmtId="0" fontId="22" fillId="0" borderId="1816" xfId="7" applyNumberFormat="1" applyFont="1" applyFill="1" applyBorder="1" applyAlignment="1" applyProtection="1">
      <alignment horizontal="left" vertical="center"/>
      <protection locked="0"/>
    </xf>
    <xf numFmtId="49" fontId="22" fillId="15" borderId="1738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82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38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21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799" xfId="7" applyNumberFormat="1" applyFont="1" applyFill="1" applyBorder="1" applyAlignment="1" applyProtection="1">
      <alignment horizontal="left" vertical="center" wrapText="1"/>
      <protection locked="0"/>
    </xf>
    <xf numFmtId="49" fontId="22" fillId="15" borderId="1799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04" xfId="7" applyNumberFormat="1" applyFont="1" applyFill="1" applyBorder="1" applyAlignment="1" applyProtection="1">
      <alignment horizontal="left" vertical="center" wrapText="1"/>
      <protection locked="0"/>
    </xf>
    <xf numFmtId="49" fontId="19" fillId="0" borderId="1805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724" xfId="7" applyNumberFormat="1" applyFont="1" applyFill="1" applyBorder="1" applyAlignment="1" applyProtection="1">
      <alignment horizontal="left" vertical="center" wrapText="1"/>
      <protection locked="0"/>
    </xf>
    <xf numFmtId="49" fontId="20" fillId="16" borderId="47" xfId="7" applyNumberFormat="1" applyFont="1" applyFill="1" applyBorder="1" applyAlignment="1" applyProtection="1">
      <alignment horizontal="center" vertical="top" wrapText="1"/>
      <protection locked="0"/>
    </xf>
    <xf numFmtId="49" fontId="20" fillId="16" borderId="52" xfId="7" applyNumberFormat="1" applyFont="1" applyFill="1" applyBorder="1" applyAlignment="1" applyProtection="1">
      <alignment horizontal="center" vertical="top" wrapText="1"/>
      <protection locked="0"/>
    </xf>
    <xf numFmtId="49" fontId="20" fillId="16" borderId="67" xfId="7" applyNumberFormat="1" applyFont="1" applyFill="1" applyBorder="1" applyAlignment="1" applyProtection="1">
      <alignment horizontal="center" vertical="top" wrapText="1"/>
      <protection locked="0"/>
    </xf>
    <xf numFmtId="49" fontId="21" fillId="19" borderId="47" xfId="8" applyNumberFormat="1" applyFont="1" applyFill="1" applyBorder="1" applyAlignment="1">
      <alignment horizontal="left" vertical="center"/>
    </xf>
    <xf numFmtId="49" fontId="21" fillId="19" borderId="52" xfId="8" applyNumberFormat="1" applyFont="1" applyFill="1" applyBorder="1" applyAlignment="1">
      <alignment horizontal="left" vertical="center"/>
    </xf>
    <xf numFmtId="49" fontId="21" fillId="19" borderId="67" xfId="8" applyNumberFormat="1" applyFont="1" applyFill="1" applyBorder="1" applyAlignment="1">
      <alignment horizontal="left" vertical="center"/>
    </xf>
    <xf numFmtId="0" fontId="19" fillId="0" borderId="1834" xfId="8" applyFont="1" applyBorder="1" applyAlignment="1">
      <alignment horizontal="left" vertical="center"/>
    </xf>
    <xf numFmtId="0" fontId="19" fillId="0" borderId="1835" xfId="7" applyNumberFormat="1" applyFont="1" applyFill="1" applyBorder="1" applyAlignment="1" applyProtection="1">
      <alignment horizontal="left" vertical="center"/>
      <protection locked="0"/>
    </xf>
    <xf numFmtId="0" fontId="22" fillId="0" borderId="1836" xfId="8" applyFont="1" applyBorder="1" applyAlignment="1">
      <alignment horizontal="left" vertical="center"/>
    </xf>
    <xf numFmtId="0" fontId="22" fillId="0" borderId="1754" xfId="7" applyNumberFormat="1" applyFont="1" applyFill="1" applyBorder="1" applyAlignment="1" applyProtection="1">
      <alignment horizontal="left" vertical="center"/>
      <protection locked="0"/>
    </xf>
    <xf numFmtId="0" fontId="22" fillId="0" borderId="1836" xfId="8" applyFont="1" applyBorder="1" applyAlignment="1">
      <alignment horizontal="left" vertical="center" wrapText="1"/>
    </xf>
    <xf numFmtId="0" fontId="19" fillId="0" borderId="1836" xfId="8" applyFont="1" applyBorder="1" applyAlignment="1">
      <alignment horizontal="left" vertical="center"/>
    </xf>
    <xf numFmtId="0" fontId="19" fillId="0" borderId="1754" xfId="7" applyNumberFormat="1" applyFont="1" applyFill="1" applyBorder="1" applyAlignment="1" applyProtection="1">
      <alignment horizontal="left" vertical="center"/>
      <protection locked="0"/>
    </xf>
    <xf numFmtId="49" fontId="19" fillId="15" borderId="364" xfId="7" applyNumberFormat="1" applyFont="1" applyFill="1" applyBorder="1" applyAlignment="1" applyProtection="1">
      <alignment horizontal="center" vertical="center" wrapText="1"/>
      <protection locked="0"/>
    </xf>
    <xf numFmtId="49" fontId="19" fillId="15" borderId="1830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31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834" xfId="7" applyNumberFormat="1" applyFont="1" applyFill="1" applyBorder="1" applyAlignment="1" applyProtection="1">
      <alignment horizontal="left" vertical="center" wrapText="1"/>
      <protection locked="0"/>
    </xf>
    <xf numFmtId="49" fontId="20" fillId="0" borderId="1888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832" xfId="7" applyNumberFormat="1" applyFont="1" applyFill="1" applyBorder="1" applyAlignment="1" applyProtection="1">
      <alignment horizontal="left" vertical="center" wrapText="1"/>
      <protection locked="0"/>
    </xf>
    <xf numFmtId="49" fontId="19" fillId="15" borderId="1754" xfId="7" applyNumberFormat="1" applyFont="1" applyFill="1" applyBorder="1" applyAlignment="1" applyProtection="1">
      <alignment horizontal="left" vertical="center" wrapText="1"/>
      <protection locked="0"/>
    </xf>
    <xf numFmtId="49" fontId="20" fillId="16" borderId="47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52" xfId="7" applyNumberFormat="1" applyFont="1" applyFill="1" applyBorder="1" applyAlignment="1" applyProtection="1">
      <alignment horizontal="center" vertical="center" wrapText="1"/>
      <protection locked="0"/>
    </xf>
    <xf numFmtId="49" fontId="20" fillId="16" borderId="67" xfId="7" applyNumberFormat="1" applyFont="1" applyFill="1" applyBorder="1" applyAlignment="1" applyProtection="1">
      <alignment horizontal="center" vertical="center" wrapText="1"/>
      <protection locked="0"/>
    </xf>
    <xf numFmtId="49" fontId="20" fillId="15" borderId="10" xfId="7" applyNumberFormat="1" applyFont="1" applyFill="1" applyBorder="1" applyAlignment="1" applyProtection="1">
      <alignment horizontal="center" vertical="center" wrapText="1"/>
      <protection locked="0"/>
    </xf>
    <xf numFmtId="49" fontId="20" fillId="15" borderId="11" xfId="7" applyNumberFormat="1" applyFont="1" applyFill="1" applyBorder="1" applyAlignment="1" applyProtection="1">
      <alignment horizontal="center" vertical="center" wrapText="1"/>
      <protection locked="0"/>
    </xf>
    <xf numFmtId="0" fontId="22" fillId="0" borderId="1839" xfId="7" applyNumberFormat="1" applyFont="1" applyFill="1" applyBorder="1" applyAlignment="1" applyProtection="1">
      <alignment horizontal="left" vertical="center"/>
      <protection locked="0"/>
    </xf>
    <xf numFmtId="0" fontId="19" fillId="0" borderId="1839" xfId="7" applyNumberFormat="1" applyFont="1" applyFill="1" applyBorder="1" applyAlignment="1" applyProtection="1">
      <alignment horizontal="left" vertical="center"/>
      <protection locked="0"/>
    </xf>
    <xf numFmtId="0" fontId="19" fillId="0" borderId="1767" xfId="8" applyFont="1" applyBorder="1" applyAlignment="1">
      <alignment horizontal="left" vertical="center"/>
    </xf>
    <xf numFmtId="0" fontId="19" fillId="0" borderId="1840" xfId="7" applyNumberFormat="1" applyFont="1" applyFill="1" applyBorder="1" applyAlignment="1" applyProtection="1">
      <alignment horizontal="left" vertical="center"/>
      <protection locked="0"/>
    </xf>
    <xf numFmtId="0" fontId="19" fillId="0" borderId="1841" xfId="7" applyNumberFormat="1" applyFont="1" applyFill="1" applyBorder="1" applyAlignment="1" applyProtection="1">
      <alignment horizontal="left" vertical="center"/>
      <protection locked="0"/>
    </xf>
    <xf numFmtId="3" fontId="22" fillId="0" borderId="0" xfId="8" applyNumberFormat="1" applyFont="1" applyAlignment="1">
      <alignment horizontal="left" vertical="center" wrapText="1"/>
    </xf>
    <xf numFmtId="0" fontId="22" fillId="0" borderId="0" xfId="7" applyNumberFormat="1" applyFont="1" applyFill="1" applyBorder="1" applyAlignment="1" applyProtection="1">
      <alignment horizontal="left" vertical="center"/>
      <protection locked="0"/>
    </xf>
    <xf numFmtId="0" fontId="19" fillId="0" borderId="1836" xfId="8" applyFont="1" applyBorder="1" applyAlignment="1">
      <alignment horizontal="left" vertical="center" wrapText="1"/>
    </xf>
    <xf numFmtId="0" fontId="19" fillId="0" borderId="1803" xfId="8" applyFont="1" applyBorder="1" applyAlignment="1">
      <alignment horizontal="left" vertical="center"/>
    </xf>
    <xf numFmtId="0" fontId="19" fillId="0" borderId="61" xfId="7" applyNumberFormat="1" applyFont="1" applyFill="1" applyBorder="1" applyAlignment="1" applyProtection="1">
      <alignment horizontal="left" vertical="center"/>
      <protection locked="0"/>
    </xf>
    <xf numFmtId="0" fontId="21" fillId="19" borderId="10" xfId="8" applyFont="1" applyFill="1" applyBorder="1" applyAlignment="1">
      <alignment horizontal="left" vertical="center"/>
    </xf>
    <xf numFmtId="0" fontId="21" fillId="19" borderId="11" xfId="7" applyNumberFormat="1" applyFont="1" applyFill="1" applyBorder="1" applyAlignment="1" applyProtection="1">
      <alignment horizontal="left" vertical="center"/>
      <protection locked="0"/>
    </xf>
    <xf numFmtId="0" fontId="19" fillId="0" borderId="1508" xfId="8" applyFont="1" applyBorder="1" applyAlignment="1">
      <alignment horizontal="left" vertical="center"/>
    </xf>
    <xf numFmtId="0" fontId="19" fillId="0" borderId="100" xfId="7" applyNumberFormat="1" applyFont="1" applyFill="1" applyBorder="1" applyAlignment="1" applyProtection="1">
      <alignment horizontal="left" vertical="center"/>
      <protection locked="0"/>
    </xf>
    <xf numFmtId="0" fontId="19" fillId="0" borderId="101" xfId="7" applyNumberFormat="1" applyFont="1" applyFill="1" applyBorder="1" applyAlignment="1" applyProtection="1">
      <alignment horizontal="left" vertical="center"/>
      <protection locked="0"/>
    </xf>
    <xf numFmtId="0" fontId="65" fillId="0" borderId="0" xfId="4" applyFont="1" applyAlignment="1">
      <alignment horizontal="left"/>
    </xf>
    <xf numFmtId="0" fontId="66" fillId="0" borderId="0" xfId="4" applyFont="1" applyAlignment="1">
      <alignment horizontal="left"/>
    </xf>
    <xf numFmtId="49" fontId="85" fillId="0" borderId="1986" xfId="4" applyNumberFormat="1" applyFont="1" applyBorder="1" applyAlignment="1">
      <alignment horizontal="center" vertical="center"/>
    </xf>
    <xf numFmtId="49" fontId="85" fillId="0" borderId="29" xfId="4" applyNumberFormat="1" applyFont="1" applyBorder="1" applyAlignment="1">
      <alignment horizontal="center" vertical="center"/>
    </xf>
    <xf numFmtId="0" fontId="86" fillId="0" borderId="1988" xfId="4" applyFont="1" applyBorder="1" applyAlignment="1">
      <alignment horizontal="left" vertical="center" wrapText="1"/>
    </xf>
    <xf numFmtId="0" fontId="86" fillId="0" borderId="2024" xfId="4" applyFont="1" applyBorder="1" applyAlignment="1">
      <alignment horizontal="left" vertical="center" wrapText="1"/>
    </xf>
    <xf numFmtId="0" fontId="85" fillId="0" borderId="1988" xfId="4" applyFont="1" applyBorder="1" applyAlignment="1">
      <alignment horizontal="center" vertical="center"/>
    </xf>
    <xf numFmtId="0" fontId="85" fillId="0" borderId="2024" xfId="4" applyFont="1" applyBorder="1" applyAlignment="1">
      <alignment horizontal="center" vertical="center"/>
    </xf>
    <xf numFmtId="49" fontId="85" fillId="0" borderId="1988" xfId="4" applyNumberFormat="1" applyFont="1" applyBorder="1" applyAlignment="1">
      <alignment horizontal="center" vertical="center"/>
    </xf>
    <xf numFmtId="49" fontId="85" fillId="0" borderId="2024" xfId="4" applyNumberFormat="1" applyFont="1" applyBorder="1" applyAlignment="1">
      <alignment horizontal="center" vertical="center"/>
    </xf>
    <xf numFmtId="49" fontId="20" fillId="22" borderId="47" xfId="4" applyNumberFormat="1" applyFont="1" applyFill="1" applyBorder="1" applyAlignment="1">
      <alignment horizontal="center" vertical="center"/>
    </xf>
    <xf numFmtId="49" fontId="20" fillId="22" borderId="52" xfId="4" applyNumberFormat="1" applyFont="1" applyFill="1" applyBorder="1" applyAlignment="1">
      <alignment horizontal="center" vertical="center"/>
    </xf>
    <xf numFmtId="0" fontId="9" fillId="0" borderId="0" xfId="4" applyFont="1" applyAlignment="1">
      <alignment horizontal="left"/>
    </xf>
    <xf numFmtId="49" fontId="63" fillId="0" borderId="1986" xfId="4" applyNumberFormat="1" applyFont="1" applyBorder="1" applyAlignment="1">
      <alignment horizontal="center" vertical="center"/>
    </xf>
    <xf numFmtId="49" fontId="63" fillId="0" borderId="29" xfId="4" applyNumberFormat="1" applyFont="1" applyBorder="1" applyAlignment="1">
      <alignment horizontal="center" vertical="center"/>
    </xf>
    <xf numFmtId="49" fontId="63" fillId="0" borderId="2025" xfId="4" applyNumberFormat="1" applyFont="1" applyBorder="1" applyAlignment="1">
      <alignment horizontal="center" vertical="center"/>
    </xf>
    <xf numFmtId="0" fontId="43" fillId="0" borderId="1988" xfId="4" applyFont="1" applyBorder="1" applyAlignment="1">
      <alignment horizontal="left" vertical="center" wrapText="1"/>
    </xf>
    <xf numFmtId="0" fontId="43" fillId="0" borderId="2024" xfId="4" applyFont="1" applyBorder="1" applyAlignment="1">
      <alignment horizontal="left" vertical="center" wrapText="1"/>
    </xf>
    <xf numFmtId="0" fontId="43" fillId="0" borderId="1977" xfId="4" applyFont="1" applyBorder="1" applyAlignment="1">
      <alignment horizontal="left" vertical="center" wrapText="1"/>
    </xf>
    <xf numFmtId="0" fontId="63" fillId="0" borderId="1988" xfId="4" applyFont="1" applyBorder="1" applyAlignment="1">
      <alignment horizontal="center" vertical="center"/>
    </xf>
    <xf numFmtId="0" fontId="63" fillId="0" borderId="2024" xfId="4" applyFont="1" applyBorder="1" applyAlignment="1">
      <alignment horizontal="center" vertical="center"/>
    </xf>
    <xf numFmtId="0" fontId="63" fillId="0" borderId="1977" xfId="4" applyFont="1" applyBorder="1" applyAlignment="1">
      <alignment horizontal="center" vertical="center"/>
    </xf>
    <xf numFmtId="49" fontId="63" fillId="0" borderId="1988" xfId="4" applyNumberFormat="1" applyFont="1" applyBorder="1" applyAlignment="1">
      <alignment horizontal="center" vertical="center"/>
    </xf>
    <xf numFmtId="49" fontId="63" fillId="0" borderId="2024" xfId="4" applyNumberFormat="1" applyFont="1" applyBorder="1" applyAlignment="1">
      <alignment horizontal="center" vertical="center"/>
    </xf>
    <xf numFmtId="49" fontId="63" fillId="0" borderId="1977" xfId="4" applyNumberFormat="1" applyFont="1" applyBorder="1" applyAlignment="1">
      <alignment horizontal="center" vertical="center"/>
    </xf>
    <xf numFmtId="49" fontId="10" fillId="23" borderId="52" xfId="4" applyNumberFormat="1" applyFont="1" applyFill="1" applyBorder="1" applyAlignment="1">
      <alignment horizontal="left" vertical="center"/>
    </xf>
    <xf numFmtId="49" fontId="4" fillId="0" borderId="2025" xfId="4" applyNumberFormat="1" applyFont="1" applyBorder="1" applyAlignment="1">
      <alignment horizontal="center" vertical="top"/>
    </xf>
    <xf numFmtId="49" fontId="4" fillId="0" borderId="1977" xfId="4" applyNumberFormat="1" applyFont="1" applyBorder="1" applyAlignment="1">
      <alignment horizontal="center" vertical="top"/>
    </xf>
    <xf numFmtId="49" fontId="4" fillId="0" borderId="2023" xfId="4" applyNumberFormat="1" applyFont="1" applyBorder="1" applyAlignment="1">
      <alignment horizontal="center" vertical="top"/>
    </xf>
    <xf numFmtId="49" fontId="63" fillId="0" borderId="1141" xfId="4" applyNumberFormat="1" applyFont="1" applyBorder="1" applyAlignment="1">
      <alignment horizontal="center" vertical="center"/>
    </xf>
    <xf numFmtId="0" fontId="43" fillId="0" borderId="2029" xfId="4" applyFont="1" applyBorder="1" applyAlignment="1">
      <alignment horizontal="left" vertical="center" wrapText="1"/>
    </xf>
    <xf numFmtId="0" fontId="63" fillId="0" borderId="2029" xfId="4" applyFont="1" applyBorder="1" applyAlignment="1">
      <alignment horizontal="center" vertical="center"/>
    </xf>
    <xf numFmtId="49" fontId="63" fillId="0" borderId="2029" xfId="4" applyNumberFormat="1" applyFont="1" applyBorder="1" applyAlignment="1">
      <alignment horizontal="center" vertical="center"/>
    </xf>
    <xf numFmtId="49" fontId="21" fillId="23" borderId="52" xfId="4" applyNumberFormat="1" applyFont="1" applyFill="1" applyBorder="1" applyAlignment="1">
      <alignment horizontal="left" vertical="center"/>
    </xf>
    <xf numFmtId="49" fontId="20" fillId="0" borderId="2025" xfId="4" applyNumberFormat="1" applyFont="1" applyBorder="1" applyAlignment="1">
      <alignment horizontal="center" vertical="top"/>
    </xf>
    <xf numFmtId="49" fontId="20" fillId="0" borderId="1977" xfId="4" applyNumberFormat="1" applyFont="1" applyBorder="1" applyAlignment="1">
      <alignment horizontal="center" vertical="top"/>
    </xf>
    <xf numFmtId="49" fontId="20" fillId="0" borderId="2023" xfId="4" applyNumberFormat="1" applyFont="1" applyBorder="1" applyAlignment="1">
      <alignment horizontal="center" vertical="top"/>
    </xf>
    <xf numFmtId="49" fontId="85" fillId="0" borderId="2014" xfId="4" applyNumberFormat="1" applyFont="1" applyBorder="1" applyAlignment="1">
      <alignment horizontal="center" vertical="center"/>
    </xf>
    <xf numFmtId="0" fontId="86" fillId="0" borderId="2010" xfId="4" applyFont="1" applyBorder="1" applyAlignment="1">
      <alignment horizontal="left" vertical="center" wrapText="1"/>
    </xf>
    <xf numFmtId="0" fontId="85" fillId="0" borderId="2010" xfId="4" applyFont="1" applyBorder="1" applyAlignment="1">
      <alignment horizontal="center" vertical="center"/>
    </xf>
    <xf numFmtId="49" fontId="85" fillId="0" borderId="2010" xfId="4" applyNumberFormat="1" applyFont="1" applyBorder="1" applyAlignment="1">
      <alignment horizontal="center" vertical="center"/>
    </xf>
    <xf numFmtId="49" fontId="21" fillId="23" borderId="2027" xfId="4" applyNumberFormat="1" applyFont="1" applyFill="1" applyBorder="1" applyAlignment="1">
      <alignment horizontal="left" vertical="center"/>
    </xf>
    <xf numFmtId="49" fontId="21" fillId="23" borderId="11" xfId="4" applyNumberFormat="1" applyFont="1" applyFill="1" applyBorder="1" applyAlignment="1">
      <alignment horizontal="left" vertical="center"/>
    </xf>
    <xf numFmtId="49" fontId="21" fillId="23" borderId="87" xfId="4" applyNumberFormat="1" applyFont="1" applyFill="1" applyBorder="1" applyAlignment="1">
      <alignment horizontal="left" vertical="center"/>
    </xf>
    <xf numFmtId="49" fontId="20" fillId="0" borderId="2028" xfId="4" applyNumberFormat="1" applyFont="1" applyBorder="1" applyAlignment="1">
      <alignment horizontal="center" vertical="top"/>
    </xf>
    <xf numFmtId="49" fontId="20" fillId="0" borderId="304" xfId="4" applyNumberFormat="1" applyFont="1" applyBorder="1" applyAlignment="1">
      <alignment horizontal="center" vertical="top"/>
    </xf>
    <xf numFmtId="49" fontId="20" fillId="0" borderId="1983" xfId="4" applyNumberFormat="1" applyFont="1" applyBorder="1" applyAlignment="1">
      <alignment horizontal="center" vertical="top"/>
    </xf>
    <xf numFmtId="49" fontId="63" fillId="0" borderId="2014" xfId="4" applyNumberFormat="1" applyFont="1" applyBorder="1" applyAlignment="1">
      <alignment horizontal="center" vertical="center"/>
    </xf>
    <xf numFmtId="0" fontId="43" fillId="0" borderId="2010" xfId="4" applyFont="1" applyBorder="1" applyAlignment="1">
      <alignment horizontal="left" vertical="center" wrapText="1"/>
    </xf>
    <xf numFmtId="0" fontId="63" fillId="0" borderId="2010" xfId="4" applyFont="1" applyBorder="1" applyAlignment="1">
      <alignment horizontal="center" vertical="center"/>
    </xf>
    <xf numFmtId="49" fontId="63" fillId="0" borderId="2010" xfId="4" applyNumberFormat="1" applyFont="1" applyBorder="1" applyAlignment="1">
      <alignment horizontal="center" vertical="center"/>
    </xf>
    <xf numFmtId="49" fontId="85" fillId="0" borderId="2025" xfId="4" applyNumberFormat="1" applyFont="1" applyBorder="1" applyAlignment="1">
      <alignment horizontal="center" vertical="center"/>
    </xf>
    <xf numFmtId="0" fontId="86" fillId="0" borderId="1977" xfId="4" applyFont="1" applyBorder="1" applyAlignment="1">
      <alignment horizontal="left" vertical="center" wrapText="1"/>
    </xf>
    <xf numFmtId="0" fontId="85" fillId="0" borderId="1977" xfId="4" applyFont="1" applyBorder="1" applyAlignment="1">
      <alignment horizontal="center" vertical="center"/>
    </xf>
    <xf numFmtId="49" fontId="85" fillId="0" borderId="1977" xfId="4" applyNumberFormat="1" applyFont="1" applyBorder="1" applyAlignment="1">
      <alignment horizontal="center" vertical="center"/>
    </xf>
    <xf numFmtId="0" fontId="85" fillId="0" borderId="1994" xfId="4" applyFont="1" applyBorder="1" applyAlignment="1">
      <alignment horizontal="center" vertical="center"/>
    </xf>
    <xf numFmtId="0" fontId="85" fillId="0" borderId="1991" xfId="4" applyFont="1" applyBorder="1" applyAlignment="1">
      <alignment horizontal="center" vertical="center"/>
    </xf>
    <xf numFmtId="0" fontId="85" fillId="0" borderId="2026" xfId="4" applyFont="1" applyBorder="1" applyAlignment="1">
      <alignment horizontal="center" vertical="center"/>
    </xf>
    <xf numFmtId="0" fontId="85" fillId="0" borderId="55" xfId="4" applyFont="1" applyBorder="1" applyAlignment="1">
      <alignment horizontal="center" vertical="center"/>
    </xf>
    <xf numFmtId="0" fontId="85" fillId="0" borderId="1995" xfId="4" applyFont="1" applyBorder="1" applyAlignment="1">
      <alignment horizontal="center" vertical="center"/>
    </xf>
    <xf numFmtId="0" fontId="85" fillId="0" borderId="1976" xfId="4" applyFont="1" applyBorder="1" applyAlignment="1">
      <alignment horizontal="center" vertical="center"/>
    </xf>
    <xf numFmtId="0" fontId="80" fillId="0" borderId="1988" xfId="4" applyFont="1" applyBorder="1" applyAlignment="1">
      <alignment horizontal="left" vertical="center" wrapText="1"/>
    </xf>
    <xf numFmtId="0" fontId="80" fillId="0" borderId="2024" xfId="4" applyFont="1" applyBorder="1" applyAlignment="1">
      <alignment horizontal="left" vertical="center" wrapText="1"/>
    </xf>
    <xf numFmtId="0" fontId="80" fillId="0" borderId="1977" xfId="4" applyFont="1" applyBorder="1" applyAlignment="1">
      <alignment horizontal="left" vertical="center" wrapText="1"/>
    </xf>
    <xf numFmtId="0" fontId="63" fillId="0" borderId="2010" xfId="4" applyFont="1" applyBorder="1" applyAlignment="1">
      <alignment horizontal="left" vertical="center" wrapText="1"/>
    </xf>
    <xf numFmtId="49" fontId="20" fillId="0" borderId="2022" xfId="4" applyNumberFormat="1" applyFont="1" applyBorder="1" applyAlignment="1">
      <alignment horizontal="center" vertical="top"/>
    </xf>
    <xf numFmtId="0" fontId="63" fillId="0" borderId="1988" xfId="4" applyFont="1" applyBorder="1" applyAlignment="1">
      <alignment horizontal="left" vertical="center" wrapText="1"/>
    </xf>
    <xf numFmtId="0" fontId="63" fillId="0" borderId="2024" xfId="4" applyFont="1" applyBorder="1" applyAlignment="1">
      <alignment horizontal="left" vertical="center" wrapText="1"/>
    </xf>
    <xf numFmtId="0" fontId="63" fillId="0" borderId="1977" xfId="4" applyFont="1" applyBorder="1" applyAlignment="1">
      <alignment horizontal="left" vertical="center" wrapText="1"/>
    </xf>
    <xf numFmtId="49" fontId="31" fillId="0" borderId="0" xfId="4" applyNumberFormat="1" applyFont="1" applyAlignment="1">
      <alignment horizontal="right" vertical="center" wrapText="1"/>
    </xf>
    <xf numFmtId="49" fontId="31" fillId="0" borderId="0" xfId="4" applyNumberFormat="1" applyFont="1" applyAlignment="1">
      <alignment horizontal="right" vertical="center"/>
    </xf>
    <xf numFmtId="0" fontId="42" fillId="0" borderId="0" xfId="4" applyFont="1" applyAlignment="1">
      <alignment horizontal="center" vertical="center" wrapText="1"/>
    </xf>
    <xf numFmtId="0" fontId="76" fillId="0" borderId="0" xfId="4" applyFont="1" applyAlignment="1">
      <alignment horizontal="right" vertical="center"/>
    </xf>
    <xf numFmtId="0" fontId="77" fillId="22" borderId="2019" xfId="4" applyFont="1" applyFill="1" applyBorder="1" applyAlignment="1">
      <alignment horizontal="center" vertical="center"/>
    </xf>
    <xf numFmtId="0" fontId="77" fillId="22" borderId="2014" xfId="4" applyFont="1" applyFill="1" applyBorder="1" applyAlignment="1">
      <alignment horizontal="center" vertical="center"/>
    </xf>
    <xf numFmtId="0" fontId="77" fillId="22" borderId="1129" xfId="4" applyFont="1" applyFill="1" applyBorder="1" applyAlignment="1">
      <alignment horizontal="center" vertical="center"/>
    </xf>
    <xf numFmtId="0" fontId="77" fillId="22" borderId="2010" xfId="4" applyFont="1" applyFill="1" applyBorder="1" applyAlignment="1">
      <alignment horizontal="center" vertical="center"/>
    </xf>
    <xf numFmtId="0" fontId="78" fillId="22" borderId="1129" xfId="4" applyFont="1" applyFill="1" applyBorder="1" applyAlignment="1">
      <alignment horizontal="center" vertical="center"/>
    </xf>
    <xf numFmtId="0" fontId="77" fillId="22" borderId="1129" xfId="4" applyFont="1" applyFill="1" applyBorder="1" applyAlignment="1">
      <alignment horizontal="center" vertical="center" wrapText="1"/>
    </xf>
    <xf numFmtId="0" fontId="77" fillId="22" borderId="2010" xfId="4" applyFont="1" applyFill="1" applyBorder="1" applyAlignment="1">
      <alignment horizontal="center" vertical="center" wrapText="1"/>
    </xf>
    <xf numFmtId="0" fontId="78" fillId="22" borderId="1129" xfId="4" applyFont="1" applyFill="1" applyBorder="1" applyAlignment="1">
      <alignment horizontal="center" vertical="center" wrapText="1"/>
    </xf>
    <xf numFmtId="0" fontId="79" fillId="22" borderId="1129" xfId="4" applyFont="1" applyFill="1" applyBorder="1" applyAlignment="1">
      <alignment horizontal="center" vertical="center" wrapText="1"/>
    </xf>
    <xf numFmtId="0" fontId="79" fillId="22" borderId="2010" xfId="4" applyFont="1" applyFill="1" applyBorder="1" applyAlignment="1">
      <alignment horizontal="center" vertical="center" wrapText="1"/>
    </xf>
    <xf numFmtId="0" fontId="79" fillId="22" borderId="1129" xfId="4" applyFont="1" applyFill="1" applyBorder="1" applyAlignment="1">
      <alignment horizontal="center" vertical="center"/>
    </xf>
    <xf numFmtId="0" fontId="79" fillId="22" borderId="2020" xfId="4" applyFont="1" applyFill="1" applyBorder="1" applyAlignment="1">
      <alignment horizontal="center" vertical="center"/>
    </xf>
    <xf numFmtId="0" fontId="17" fillId="0" borderId="0" xfId="4" applyFont="1" applyAlignment="1">
      <alignment horizontal="center"/>
    </xf>
    <xf numFmtId="0" fontId="26" fillId="0" borderId="0" xfId="4" applyFont="1" applyAlignment="1">
      <alignment horizontal="center" vertical="center" wrapText="1"/>
    </xf>
    <xf numFmtId="0" fontId="27" fillId="0" borderId="0" xfId="4" applyFont="1" applyAlignment="1">
      <alignment horizontal="center" wrapText="1"/>
    </xf>
    <xf numFmtId="0" fontId="28" fillId="0" borderId="0" xfId="4" applyFont="1" applyAlignment="1">
      <alignment horizontal="left" vertical="center"/>
    </xf>
    <xf numFmtId="0" fontId="16" fillId="0" borderId="1131" xfId="4" applyFont="1" applyBorder="1" applyAlignment="1">
      <alignment horizontal="center" vertical="center"/>
    </xf>
    <xf numFmtId="49" fontId="17" fillId="0" borderId="1131" xfId="4" applyNumberFormat="1" applyFont="1" applyBorder="1" applyAlignment="1">
      <alignment horizontal="center" vertical="center"/>
    </xf>
    <xf numFmtId="49" fontId="73" fillId="0" borderId="1131" xfId="0" applyNumberFormat="1" applyFont="1" applyBorder="1" applyAlignment="1">
      <alignment horizontal="center" vertical="center"/>
    </xf>
    <xf numFmtId="0" fontId="17" fillId="0" borderId="1131" xfId="4" applyFont="1" applyBorder="1" applyAlignment="1">
      <alignment horizontal="center" vertical="center"/>
    </xf>
    <xf numFmtId="0" fontId="16" fillId="3" borderId="1139" xfId="4" applyFont="1" applyFill="1" applyBorder="1" applyAlignment="1">
      <alignment horizontal="center" vertical="center" wrapText="1"/>
    </xf>
    <xf numFmtId="0" fontId="16" fillId="3" borderId="1131" xfId="4" applyFont="1" applyFill="1" applyBorder="1" applyAlignment="1">
      <alignment horizontal="center" vertical="center" wrapText="1"/>
    </xf>
    <xf numFmtId="0" fontId="16" fillId="3" borderId="1139" xfId="4" applyFont="1" applyFill="1" applyBorder="1" applyAlignment="1">
      <alignment horizontal="center" vertical="center"/>
    </xf>
    <xf numFmtId="0" fontId="16" fillId="3" borderId="1131" xfId="4" applyFont="1" applyFill="1" applyBorder="1" applyAlignment="1">
      <alignment horizontal="center" vertical="center"/>
    </xf>
    <xf numFmtId="0" fontId="16" fillId="2" borderId="25" xfId="4" applyFont="1" applyFill="1" applyBorder="1" applyAlignment="1">
      <alignment horizontal="center" vertical="center"/>
    </xf>
    <xf numFmtId="0" fontId="16" fillId="2" borderId="1138" xfId="4" applyFont="1" applyFill="1" applyBorder="1" applyAlignment="1">
      <alignment horizontal="center" vertical="center"/>
    </xf>
    <xf numFmtId="0" fontId="45" fillId="0" borderId="1" xfId="4" applyFont="1" applyBorder="1" applyAlignment="1">
      <alignment horizontal="right" vertical="center"/>
    </xf>
    <xf numFmtId="0" fontId="15" fillId="0" borderId="304" xfId="4" applyFont="1" applyBorder="1" applyAlignment="1">
      <alignment horizontal="right" vertical="center"/>
    </xf>
    <xf numFmtId="0" fontId="15" fillId="0" borderId="1140" xfId="4" applyFont="1" applyBorder="1" applyAlignment="1">
      <alignment horizontal="right" vertical="center"/>
    </xf>
    <xf numFmtId="0" fontId="16" fillId="10" borderId="1139" xfId="4" applyFont="1" applyFill="1" applyBorder="1" applyAlignment="1">
      <alignment horizontal="center" vertical="center"/>
    </xf>
    <xf numFmtId="0" fontId="16" fillId="10" borderId="1131" xfId="4" applyFont="1" applyFill="1" applyBorder="1" applyAlignment="1">
      <alignment horizontal="center" vertical="center"/>
    </xf>
    <xf numFmtId="0" fontId="16" fillId="2" borderId="1139" xfId="4" applyFont="1" applyFill="1" applyBorder="1" applyAlignment="1">
      <alignment horizontal="center" vertical="center"/>
    </xf>
    <xf numFmtId="0" fontId="16" fillId="2" borderId="1131" xfId="4" applyFont="1" applyFill="1" applyBorder="1" applyAlignment="1">
      <alignment horizontal="center" vertical="center"/>
    </xf>
    <xf numFmtId="0" fontId="14" fillId="0" borderId="45" xfId="4" applyFont="1" applyBorder="1" applyAlignment="1">
      <alignment horizontal="left"/>
    </xf>
    <xf numFmtId="0" fontId="14" fillId="0" borderId="0" xfId="4" applyFont="1" applyAlignment="1">
      <alignment horizontal="left"/>
    </xf>
    <xf numFmtId="0" fontId="14" fillId="0" borderId="46" xfId="4" applyFont="1" applyBorder="1" applyAlignment="1">
      <alignment horizontal="left"/>
    </xf>
    <xf numFmtId="3" fontId="16" fillId="0" borderId="3" xfId="4" applyNumberFormat="1" applyFont="1" applyBorder="1" applyAlignment="1">
      <alignment horizontal="center" vertical="center"/>
    </xf>
    <xf numFmtId="3" fontId="16" fillId="0" borderId="12" xfId="4" applyNumberFormat="1" applyFont="1" applyBorder="1" applyAlignment="1">
      <alignment horizontal="center" vertical="center"/>
    </xf>
    <xf numFmtId="3" fontId="16" fillId="0" borderId="6" xfId="4" applyNumberFormat="1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12" xfId="5" applyFont="1" applyBorder="1" applyAlignment="1">
      <alignment horizontal="center" vertical="center"/>
    </xf>
    <xf numFmtId="0" fontId="27" fillId="0" borderId="0" xfId="4" applyFont="1" applyAlignment="1">
      <alignment horizontal="center" vertical="center" wrapText="1"/>
    </xf>
    <xf numFmtId="0" fontId="29" fillId="10" borderId="2006" xfId="4" applyFont="1" applyFill="1" applyBorder="1" applyAlignment="1">
      <alignment horizontal="center" vertical="center"/>
    </xf>
    <xf numFmtId="0" fontId="29" fillId="10" borderId="1923" xfId="4" applyFont="1" applyFill="1" applyBorder="1" applyAlignment="1">
      <alignment horizontal="center" vertical="center"/>
    </xf>
    <xf numFmtId="0" fontId="29" fillId="10" borderId="2007" xfId="4" applyFont="1" applyFill="1" applyBorder="1" applyAlignment="1">
      <alignment horizontal="center" vertical="center"/>
    </xf>
    <xf numFmtId="0" fontId="29" fillId="10" borderId="2000" xfId="4" applyFont="1" applyFill="1" applyBorder="1" applyAlignment="1">
      <alignment horizontal="center" vertical="center"/>
    </xf>
    <xf numFmtId="0" fontId="29" fillId="10" borderId="1922" xfId="4" applyFont="1" applyFill="1" applyBorder="1" applyAlignment="1">
      <alignment horizontal="center" vertical="center"/>
    </xf>
    <xf numFmtId="0" fontId="29" fillId="10" borderId="2001" xfId="4" applyFont="1" applyFill="1" applyBorder="1" applyAlignment="1">
      <alignment horizontal="center" vertical="center"/>
    </xf>
    <xf numFmtId="0" fontId="29" fillId="10" borderId="2005" xfId="4" applyFont="1" applyFill="1" applyBorder="1" applyAlignment="1">
      <alignment horizontal="center" vertical="center" wrapText="1"/>
    </xf>
    <xf numFmtId="0" fontId="29" fillId="10" borderId="1940" xfId="4" applyFont="1" applyFill="1" applyBorder="1" applyAlignment="1">
      <alignment horizontal="center" vertical="center"/>
    </xf>
    <xf numFmtId="0" fontId="29" fillId="10" borderId="1910" xfId="4" applyFont="1" applyFill="1" applyBorder="1" applyAlignment="1">
      <alignment horizontal="center" vertical="center"/>
    </xf>
    <xf numFmtId="0" fontId="29" fillId="10" borderId="2000" xfId="4" applyFont="1" applyFill="1" applyBorder="1" applyAlignment="1">
      <alignment horizontal="center" vertical="center" wrapText="1"/>
    </xf>
    <xf numFmtId="0" fontId="29" fillId="10" borderId="1922" xfId="4" applyFont="1" applyFill="1" applyBorder="1" applyAlignment="1">
      <alignment horizontal="center" vertical="center" wrapText="1"/>
    </xf>
    <xf numFmtId="0" fontId="29" fillId="10" borderId="2001" xfId="4" applyFont="1" applyFill="1" applyBorder="1" applyAlignment="1">
      <alignment horizontal="center" vertical="center" wrapText="1"/>
    </xf>
    <xf numFmtId="0" fontId="29" fillId="10" borderId="2003" xfId="4" applyFont="1" applyFill="1" applyBorder="1" applyAlignment="1">
      <alignment horizontal="center" vertical="center" wrapText="1"/>
    </xf>
    <xf numFmtId="0" fontId="29" fillId="10" borderId="1989" xfId="4" applyFont="1" applyFill="1" applyBorder="1" applyAlignment="1">
      <alignment horizontal="center" vertical="center" wrapText="1"/>
    </xf>
    <xf numFmtId="3" fontId="16" fillId="10" borderId="2000" xfId="4" applyNumberFormat="1" applyFont="1" applyFill="1" applyBorder="1" applyAlignment="1">
      <alignment horizontal="center" vertical="center" wrapText="1"/>
    </xf>
    <xf numFmtId="3" fontId="16" fillId="10" borderId="1922" xfId="4" applyNumberFormat="1" applyFont="1" applyFill="1" applyBorder="1" applyAlignment="1">
      <alignment horizontal="center" vertical="center" wrapText="1"/>
    </xf>
    <xf numFmtId="3" fontId="16" fillId="10" borderId="2001" xfId="4" applyNumberFormat="1" applyFont="1" applyFill="1" applyBorder="1" applyAlignment="1">
      <alignment horizontal="center" vertical="center" wrapText="1"/>
    </xf>
    <xf numFmtId="0" fontId="29" fillId="10" borderId="1975" xfId="4" applyFont="1" applyFill="1" applyBorder="1" applyAlignment="1">
      <alignment horizontal="center" vertical="center" wrapText="1"/>
    </xf>
    <xf numFmtId="0" fontId="29" fillId="10" borderId="2004" xfId="4" applyFont="1" applyFill="1" applyBorder="1" applyAlignment="1">
      <alignment horizontal="center" vertical="center" wrapText="1"/>
    </xf>
    <xf numFmtId="0" fontId="29" fillId="10" borderId="1993" xfId="4" applyFont="1" applyFill="1" applyBorder="1" applyAlignment="1">
      <alignment horizontal="center" vertical="center" wrapText="1"/>
    </xf>
    <xf numFmtId="0" fontId="29" fillId="10" borderId="1999" xfId="4" applyFont="1" applyFill="1" applyBorder="1" applyAlignment="1">
      <alignment horizontal="center" vertical="center" wrapText="1"/>
    </xf>
    <xf numFmtId="49" fontId="16" fillId="6" borderId="1922" xfId="4" applyNumberFormat="1" applyFont="1" applyFill="1" applyBorder="1" applyAlignment="1">
      <alignment horizontal="center" vertical="center"/>
    </xf>
    <xf numFmtId="49" fontId="16" fillId="6" borderId="2001" xfId="4" applyNumberFormat="1" applyFont="1" applyFill="1" applyBorder="1" applyAlignment="1">
      <alignment horizontal="center" vertical="center"/>
    </xf>
    <xf numFmtId="0" fontId="17" fillId="6" borderId="2006" xfId="4" applyFont="1" applyFill="1" applyBorder="1" applyAlignment="1">
      <alignment horizontal="left" vertical="center" wrapText="1"/>
    </xf>
    <xf numFmtId="0" fontId="17" fillId="6" borderId="1923" xfId="4" applyFont="1" applyFill="1" applyBorder="1" applyAlignment="1">
      <alignment horizontal="left" vertical="center" wrapText="1"/>
    </xf>
    <xf numFmtId="4" fontId="17" fillId="6" borderId="1975" xfId="4" applyNumberFormat="1" applyFont="1" applyFill="1" applyBorder="1" applyAlignment="1">
      <alignment horizontal="center" vertical="center" wrapText="1"/>
    </xf>
    <xf numFmtId="4" fontId="17" fillId="0" borderId="1993" xfId="2" applyNumberFormat="1" applyFont="1" applyBorder="1" applyAlignment="1">
      <alignment horizontal="center" vertical="center"/>
    </xf>
    <xf numFmtId="0" fontId="19" fillId="6" borderId="1834" xfId="4" applyFont="1" applyFill="1" applyBorder="1" applyAlignment="1">
      <alignment horizontal="left" vertical="center" wrapText="1"/>
    </xf>
    <xf numFmtId="0" fontId="19" fillId="6" borderId="1923" xfId="4" applyFont="1" applyFill="1" applyBorder="1" applyAlignment="1">
      <alignment horizontal="left" vertical="center" wrapText="1"/>
    </xf>
    <xf numFmtId="49" fontId="16" fillId="6" borderId="2002" xfId="4" applyNumberFormat="1" applyFont="1" applyFill="1" applyBorder="1" applyAlignment="1">
      <alignment horizontal="center" vertical="center"/>
    </xf>
    <xf numFmtId="4" fontId="16" fillId="6" borderId="304" xfId="4" applyNumberFormat="1" applyFont="1" applyFill="1" applyBorder="1" applyAlignment="1">
      <alignment horizontal="center" vertical="center"/>
    </xf>
    <xf numFmtId="4" fontId="16" fillId="6" borderId="1940" xfId="4" applyNumberFormat="1" applyFont="1" applyFill="1" applyBorder="1" applyAlignment="1">
      <alignment horizontal="center" vertical="center"/>
    </xf>
    <xf numFmtId="0" fontId="16" fillId="0" borderId="2000" xfId="5" applyFont="1" applyBorder="1" applyAlignment="1">
      <alignment horizontal="center" vertical="center"/>
    </xf>
    <xf numFmtId="0" fontId="16" fillId="0" borderId="1922" xfId="5" applyFont="1" applyBorder="1" applyAlignment="1">
      <alignment horizontal="center" vertical="center"/>
    </xf>
    <xf numFmtId="0" fontId="16" fillId="0" borderId="2001" xfId="5" applyFont="1" applyBorder="1" applyAlignment="1">
      <alignment horizontal="center" vertical="center"/>
    </xf>
    <xf numFmtId="4" fontId="16" fillId="0" borderId="2005" xfId="5" applyNumberFormat="1" applyFont="1" applyBorder="1" applyAlignment="1">
      <alignment horizontal="center" vertical="center"/>
    </xf>
    <xf numFmtId="4" fontId="16" fillId="0" borderId="1940" xfId="5" applyNumberFormat="1" applyFont="1" applyBorder="1" applyAlignment="1">
      <alignment horizontal="center" vertical="center"/>
    </xf>
    <xf numFmtId="4" fontId="16" fillId="0" borderId="1910" xfId="5" applyNumberFormat="1" applyFont="1" applyBorder="1" applyAlignment="1">
      <alignment horizontal="center" vertical="center"/>
    </xf>
    <xf numFmtId="3" fontId="17" fillId="0" borderId="1922" xfId="4" applyNumberFormat="1" applyFont="1" applyBorder="1" applyAlignment="1">
      <alignment horizontal="left" vertical="center" wrapText="1"/>
    </xf>
    <xf numFmtId="0" fontId="17" fillId="0" borderId="1923" xfId="2" applyFont="1" applyBorder="1" applyAlignment="1">
      <alignment horizontal="left" vertical="center" wrapText="1"/>
    </xf>
    <xf numFmtId="0" fontId="17" fillId="0" borderId="2007" xfId="2" applyFont="1" applyBorder="1" applyAlignment="1">
      <alignment horizontal="left" vertical="center" wrapText="1"/>
    </xf>
    <xf numFmtId="0" fontId="19" fillId="0" borderId="2006" xfId="2" applyFont="1" applyBorder="1" applyAlignment="1">
      <alignment horizontal="left" vertical="center" wrapText="1"/>
    </xf>
    <xf numFmtId="0" fontId="19" fillId="0" borderId="1923" xfId="2" applyFont="1" applyBorder="1" applyAlignment="1">
      <alignment horizontal="left" vertical="center" wrapText="1"/>
    </xf>
    <xf numFmtId="0" fontId="17" fillId="6" borderId="1922" xfId="4" applyFont="1" applyFill="1" applyBorder="1" applyAlignment="1">
      <alignment horizontal="center" vertical="center"/>
    </xf>
    <xf numFmtId="0" fontId="17" fillId="0" borderId="1923" xfId="5" applyFont="1" applyBorder="1" applyAlignment="1">
      <alignment horizontal="left" vertical="center" wrapText="1"/>
    </xf>
    <xf numFmtId="3" fontId="16" fillId="0" borderId="2005" xfId="5" applyNumberFormat="1" applyFont="1" applyBorder="1" applyAlignment="1">
      <alignment horizontal="center" vertical="center"/>
    </xf>
    <xf numFmtId="3" fontId="16" fillId="0" borderId="1940" xfId="5" applyNumberFormat="1" applyFont="1" applyBorder="1" applyAlignment="1">
      <alignment horizontal="center" vertical="center"/>
    </xf>
    <xf numFmtId="3" fontId="16" fillId="0" borderId="1910" xfId="5" applyNumberFormat="1" applyFont="1" applyBorder="1" applyAlignment="1">
      <alignment horizontal="center" vertical="center"/>
    </xf>
    <xf numFmtId="0" fontId="17" fillId="6" borderId="1923" xfId="2" applyFont="1" applyFill="1" applyBorder="1" applyAlignment="1">
      <alignment horizontal="left" vertical="center" wrapText="1"/>
    </xf>
    <xf numFmtId="4" fontId="17" fillId="0" borderId="1940" xfId="2" applyNumberFormat="1" applyFont="1" applyBorder="1" applyAlignment="1">
      <alignment horizontal="center" vertical="center"/>
    </xf>
    <xf numFmtId="0" fontId="17" fillId="0" borderId="1923" xfId="4" applyFont="1" applyBorder="1" applyAlignment="1">
      <alignment horizontal="left" vertical="center" wrapText="1"/>
    </xf>
    <xf numFmtId="0" fontId="17" fillId="0" borderId="2007" xfId="4" applyFont="1" applyBorder="1" applyAlignment="1">
      <alignment horizontal="left" vertical="center" wrapText="1"/>
    </xf>
    <xf numFmtId="0" fontId="17" fillId="0" borderId="2007" xfId="5" applyFont="1" applyBorder="1" applyAlignment="1">
      <alignment horizontal="left" vertical="center" wrapText="1"/>
    </xf>
    <xf numFmtId="0" fontId="17" fillId="0" borderId="1922" xfId="2" applyFont="1" applyBorder="1" applyAlignment="1">
      <alignment horizontal="center" vertical="center"/>
    </xf>
    <xf numFmtId="0" fontId="17" fillId="0" borderId="2006" xfId="5" applyFont="1" applyBorder="1" applyAlignment="1">
      <alignment horizontal="left" vertical="center" wrapText="1"/>
    </xf>
    <xf numFmtId="0" fontId="17" fillId="0" borderId="2006" xfId="4" applyFont="1" applyBorder="1" applyAlignment="1">
      <alignment horizontal="left" vertical="center" wrapText="1"/>
    </xf>
    <xf numFmtId="4" fontId="16" fillId="0" borderId="1940" xfId="4" applyNumberFormat="1" applyFont="1" applyBorder="1" applyAlignment="1">
      <alignment horizontal="center" vertical="center"/>
    </xf>
    <xf numFmtId="4" fontId="16" fillId="0" borderId="1910" xfId="4" applyNumberFormat="1" applyFont="1" applyBorder="1" applyAlignment="1">
      <alignment horizontal="center" vertical="center"/>
    </xf>
    <xf numFmtId="4" fontId="17" fillId="0" borderId="2006" xfId="4" applyNumberFormat="1" applyFont="1" applyBorder="1" applyAlignment="1">
      <alignment horizontal="left" vertical="center" wrapText="1"/>
    </xf>
    <xf numFmtId="0" fontId="19" fillId="0" borderId="1834" xfId="4" applyFont="1" applyBorder="1" applyAlignment="1">
      <alignment horizontal="left" vertical="center" wrapText="1"/>
    </xf>
    <xf numFmtId="0" fontId="19" fillId="0" borderId="1923" xfId="4" applyFont="1" applyBorder="1" applyAlignment="1">
      <alignment horizontal="left" vertical="center" wrapText="1"/>
    </xf>
    <xf numFmtId="0" fontId="3" fillId="0" borderId="2007" xfId="2" applyFont="1" applyBorder="1" applyAlignment="1">
      <alignment horizontal="left" vertical="center" wrapText="1"/>
    </xf>
    <xf numFmtId="0" fontId="17" fillId="0" borderId="1834" xfId="4" applyFont="1" applyBorder="1" applyAlignment="1">
      <alignment horizontal="left" vertical="center" wrapText="1"/>
    </xf>
    <xf numFmtId="0" fontId="34" fillId="0" borderId="1508" xfId="4" applyFont="1" applyBorder="1" applyAlignment="1">
      <alignment horizontal="center" vertical="center"/>
    </xf>
    <xf numFmtId="0" fontId="34" fillId="0" borderId="1978" xfId="4" applyFont="1" applyBorder="1" applyAlignment="1">
      <alignment horizontal="center" vertical="center"/>
    </xf>
    <xf numFmtId="49" fontId="34" fillId="0" borderId="4" xfId="4" applyNumberFormat="1" applyFont="1" applyBorder="1" applyAlignment="1">
      <alignment horizontal="center" vertical="center"/>
    </xf>
    <xf numFmtId="49" fontId="34" fillId="0" borderId="1892" xfId="4" applyNumberFormat="1" applyFont="1" applyBorder="1" applyAlignment="1">
      <alignment horizontal="center" vertical="center"/>
    </xf>
    <xf numFmtId="49" fontId="34" fillId="0" borderId="100" xfId="4" applyNumberFormat="1" applyFont="1" applyBorder="1" applyAlignment="1">
      <alignment horizontal="center" vertical="center"/>
    </xf>
    <xf numFmtId="49" fontId="34" fillId="0" borderId="1980" xfId="4" applyNumberFormat="1" applyFont="1" applyBorder="1" applyAlignment="1">
      <alignment horizontal="center" vertical="center"/>
    </xf>
    <xf numFmtId="0" fontId="35" fillId="0" borderId="1508" xfId="4" applyFont="1" applyBorder="1" applyAlignment="1">
      <alignment horizontal="center" vertical="center" wrapText="1"/>
    </xf>
    <xf numFmtId="0" fontId="35" fillId="0" borderId="1978" xfId="4" applyFont="1" applyBorder="1" applyAlignment="1">
      <alignment horizontal="center" vertical="center" wrapText="1"/>
    </xf>
    <xf numFmtId="0" fontId="34" fillId="0" borderId="1974" xfId="4" applyFont="1" applyBorder="1" applyAlignment="1">
      <alignment horizontal="center" vertical="center"/>
    </xf>
    <xf numFmtId="49" fontId="34" fillId="0" borderId="1962" xfId="4" applyNumberFormat="1" applyFont="1" applyBorder="1" applyAlignment="1">
      <alignment horizontal="center" vertical="center"/>
    </xf>
    <xf numFmtId="49" fontId="34" fillId="0" borderId="1940" xfId="4" applyNumberFormat="1" applyFont="1" applyBorder="1" applyAlignment="1">
      <alignment horizontal="center" vertical="center"/>
    </xf>
    <xf numFmtId="0" fontId="34" fillId="0" borderId="1834" xfId="4" applyFont="1" applyBorder="1" applyAlignment="1">
      <alignment horizontal="center" vertical="center"/>
    </xf>
    <xf numFmtId="0" fontId="34" fillId="0" borderId="1985" xfId="4" applyFont="1" applyBorder="1" applyAlignment="1">
      <alignment horizontal="center" vertical="center"/>
    </xf>
    <xf numFmtId="49" fontId="34" fillId="0" borderId="140" xfId="4" applyNumberFormat="1" applyFont="1" applyBorder="1" applyAlignment="1">
      <alignment horizontal="center" vertical="center"/>
    </xf>
    <xf numFmtId="49" fontId="34" fillId="0" borderId="1947" xfId="4" applyNumberFormat="1" applyFont="1" applyBorder="1" applyAlignment="1">
      <alignment horizontal="center" vertical="center"/>
    </xf>
    <xf numFmtId="0" fontId="19" fillId="0" borderId="0" xfId="4" applyFont="1" applyAlignment="1">
      <alignment horizontal="center" vertical="center"/>
    </xf>
    <xf numFmtId="0" fontId="31" fillId="0" borderId="0" xfId="4" applyFont="1" applyAlignment="1">
      <alignment horizontal="center" vertical="center"/>
    </xf>
    <xf numFmtId="0" fontId="33" fillId="0" borderId="0" xfId="4" applyFont="1" applyAlignment="1">
      <alignment horizontal="center" vertical="center" wrapText="1"/>
    </xf>
    <xf numFmtId="0" fontId="34" fillId="10" borderId="1508" xfId="4" applyFont="1" applyFill="1" applyBorder="1" applyAlignment="1">
      <alignment horizontal="center" vertical="center"/>
    </xf>
    <xf numFmtId="0" fontId="34" fillId="10" borderId="1985" xfId="4" applyFont="1" applyFill="1" applyBorder="1" applyAlignment="1">
      <alignment horizontal="center" vertical="center"/>
    </xf>
    <xf numFmtId="0" fontId="34" fillId="10" borderId="4" xfId="4" applyFont="1" applyFill="1" applyBorder="1" applyAlignment="1">
      <alignment horizontal="center" vertical="center"/>
    </xf>
    <xf numFmtId="0" fontId="34" fillId="10" borderId="1947" xfId="4" applyFont="1" applyFill="1" applyBorder="1" applyAlignment="1">
      <alignment horizontal="center" vertical="center"/>
    </xf>
    <xf numFmtId="0" fontId="34" fillId="10" borderId="100" xfId="4" applyFont="1" applyFill="1" applyBorder="1" applyAlignment="1">
      <alignment horizontal="center" vertical="center"/>
    </xf>
    <xf numFmtId="0" fontId="34" fillId="10" borderId="61" xfId="4" applyFont="1" applyFill="1" applyBorder="1" applyAlignment="1">
      <alignment horizontal="center" vertical="center"/>
    </xf>
    <xf numFmtId="0" fontId="34" fillId="10" borderId="1508" xfId="4" applyFont="1" applyFill="1" applyBorder="1" applyAlignment="1">
      <alignment horizontal="center" vertical="center" wrapText="1"/>
    </xf>
    <xf numFmtId="0" fontId="34" fillId="10" borderId="1985" xfId="4" applyFont="1" applyFill="1" applyBorder="1" applyAlignment="1">
      <alignment horizontal="center" vertical="center" wrapText="1"/>
    </xf>
    <xf numFmtId="0" fontId="34" fillId="10" borderId="4" xfId="4" applyFont="1" applyFill="1" applyBorder="1" applyAlignment="1">
      <alignment horizontal="center" vertical="center" wrapText="1"/>
    </xf>
    <xf numFmtId="0" fontId="34" fillId="10" borderId="1947" xfId="4" applyFont="1" applyFill="1" applyBorder="1" applyAlignment="1">
      <alignment horizontal="center" vertical="center" wrapText="1"/>
    </xf>
    <xf numFmtId="0" fontId="33" fillId="10" borderId="1128" xfId="4" applyFont="1" applyFill="1" applyBorder="1" applyAlignment="1">
      <alignment horizontal="center" vertical="center" wrapText="1"/>
    </xf>
    <xf numFmtId="0" fontId="33" fillId="10" borderId="1130" xfId="4" applyFont="1" applyFill="1" applyBorder="1" applyAlignment="1">
      <alignment horizontal="center" vertical="center" wrapText="1"/>
    </xf>
    <xf numFmtId="0" fontId="34" fillId="10" borderId="101" xfId="4" applyFont="1" applyFill="1" applyBorder="1" applyAlignment="1">
      <alignment horizontal="center" vertical="center"/>
    </xf>
    <xf numFmtId="0" fontId="34" fillId="10" borderId="1510" xfId="4" applyFont="1" applyFill="1" applyBorder="1" applyAlignment="1">
      <alignment horizontal="center" vertical="center"/>
    </xf>
    <xf numFmtId="0" fontId="35" fillId="0" borderId="101" xfId="4" applyFont="1" applyBorder="1" applyAlignment="1">
      <alignment horizontal="left" vertical="center" wrapText="1"/>
    </xf>
    <xf numFmtId="0" fontId="35" fillId="0" borderId="1984" xfId="4" applyFont="1" applyBorder="1" applyAlignment="1">
      <alignment horizontal="left" vertical="center" wrapText="1"/>
    </xf>
    <xf numFmtId="0" fontId="35" fillId="0" borderId="1982" xfId="4" applyFont="1" applyBorder="1" applyAlignment="1">
      <alignment horizontal="left" vertical="center" wrapText="1"/>
    </xf>
    <xf numFmtId="0" fontId="34" fillId="3" borderId="47" xfId="4" applyFont="1" applyFill="1" applyBorder="1" applyAlignment="1">
      <alignment horizontal="center" vertical="center"/>
    </xf>
    <xf numFmtId="0" fontId="34" fillId="3" borderId="52" xfId="4" applyFont="1" applyFill="1" applyBorder="1" applyAlignment="1">
      <alignment horizontal="center" vertical="center"/>
    </xf>
    <xf numFmtId="0" fontId="34" fillId="3" borderId="67" xfId="4" applyFont="1" applyFill="1" applyBorder="1" applyAlignment="1">
      <alignment horizontal="center" vertical="center"/>
    </xf>
    <xf numFmtId="49" fontId="34" fillId="0" borderId="1835" xfId="4" applyNumberFormat="1" applyFont="1" applyBorder="1" applyAlignment="1">
      <alignment horizontal="center" vertical="center"/>
    </xf>
    <xf numFmtId="49" fontId="34" fillId="0" borderId="61" xfId="4" applyNumberFormat="1" applyFont="1" applyBorder="1" applyAlignment="1">
      <alignment horizontal="center" vertical="center"/>
    </xf>
    <xf numFmtId="0" fontId="35" fillId="0" borderId="1834" xfId="4" applyFont="1" applyBorder="1" applyAlignment="1">
      <alignment horizontal="center" vertical="center"/>
    </xf>
    <xf numFmtId="0" fontId="35" fillId="0" borderId="1985" xfId="4" applyFont="1" applyBorder="1" applyAlignment="1">
      <alignment horizontal="center" vertical="center"/>
    </xf>
    <xf numFmtId="0" fontId="34" fillId="10" borderId="1130" xfId="4" applyFont="1" applyFill="1" applyBorder="1" applyAlignment="1">
      <alignment horizontal="center" vertical="center"/>
    </xf>
    <xf numFmtId="0" fontId="34" fillId="10" borderId="1973" xfId="4" applyFont="1" applyFill="1" applyBorder="1" applyAlignment="1">
      <alignment horizontal="center" vertical="center"/>
    </xf>
    <xf numFmtId="49" fontId="34" fillId="10" borderId="47" xfId="4" applyNumberFormat="1" applyFont="1" applyFill="1" applyBorder="1" applyAlignment="1">
      <alignment horizontal="center" vertical="center"/>
    </xf>
    <xf numFmtId="49" fontId="34" fillId="10" borderId="67" xfId="4" applyNumberFormat="1" applyFont="1" applyFill="1" applyBorder="1" applyAlignment="1">
      <alignment horizontal="center" vertical="center"/>
    </xf>
    <xf numFmtId="0" fontId="19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2" fillId="0" borderId="0" xfId="4" applyFont="1" applyAlignment="1">
      <alignment horizontal="right" vertical="center" wrapText="1"/>
    </xf>
    <xf numFmtId="0" fontId="34" fillId="10" borderId="1978" xfId="4" applyFont="1" applyFill="1" applyBorder="1" applyAlignment="1">
      <alignment horizontal="center" vertical="center"/>
    </xf>
    <xf numFmtId="0" fontId="34" fillId="10" borderId="1892" xfId="4" applyFont="1" applyFill="1" applyBorder="1" applyAlignment="1">
      <alignment horizontal="center" vertical="center"/>
    </xf>
    <xf numFmtId="0" fontId="34" fillId="10" borderId="1980" xfId="4" applyFont="1" applyFill="1" applyBorder="1" applyAlignment="1">
      <alignment horizontal="center" vertical="center"/>
    </xf>
    <xf numFmtId="0" fontId="34" fillId="10" borderId="1892" xfId="4" applyFont="1" applyFill="1" applyBorder="1" applyAlignment="1">
      <alignment horizontal="center" vertical="center" wrapText="1"/>
    </xf>
    <xf numFmtId="0" fontId="34" fillId="10" borderId="58" xfId="4" applyFont="1" applyFill="1" applyBorder="1" applyAlignment="1">
      <alignment horizontal="center" vertical="center" wrapText="1"/>
    </xf>
    <xf numFmtId="0" fontId="34" fillId="10" borderId="1129" xfId="4" applyFont="1" applyFill="1" applyBorder="1" applyAlignment="1">
      <alignment horizontal="center" vertical="center" wrapText="1"/>
    </xf>
    <xf numFmtId="0" fontId="34" fillId="2" borderId="4" xfId="4" applyFont="1" applyFill="1" applyBorder="1" applyAlignment="1">
      <alignment horizontal="center" vertical="center"/>
    </xf>
    <xf numFmtId="0" fontId="34" fillId="2" borderId="1962" xfId="4" applyFont="1" applyFill="1" applyBorder="1" applyAlignment="1">
      <alignment horizontal="center" vertical="center"/>
    </xf>
    <xf numFmtId="0" fontId="34" fillId="2" borderId="1892" xfId="4" applyFont="1" applyFill="1" applyBorder="1" applyAlignment="1">
      <alignment horizontal="center" vertical="center"/>
    </xf>
    <xf numFmtId="0" fontId="34" fillId="2" borderId="100" xfId="4" applyFont="1" applyFill="1" applyBorder="1" applyAlignment="1">
      <alignment horizontal="center" vertical="center"/>
    </xf>
    <xf numFmtId="0" fontId="34" fillId="2" borderId="1940" xfId="4" applyFont="1" applyFill="1" applyBorder="1" applyAlignment="1">
      <alignment horizontal="center" vertical="center"/>
    </xf>
    <xf numFmtId="0" fontId="34" fillId="2" borderId="61" xfId="4" applyFont="1" applyFill="1" applyBorder="1" applyAlignment="1">
      <alignment horizontal="center" vertical="center"/>
    </xf>
    <xf numFmtId="0" fontId="34" fillId="2" borderId="1508" xfId="4" applyFont="1" applyFill="1" applyBorder="1" applyAlignment="1">
      <alignment horizontal="center" vertical="center" wrapText="1"/>
    </xf>
    <xf numFmtId="0" fontId="34" fillId="2" borderId="1974" xfId="4" applyFont="1" applyFill="1" applyBorder="1" applyAlignment="1">
      <alignment horizontal="center" vertical="center" wrapText="1"/>
    </xf>
    <xf numFmtId="0" fontId="34" fillId="2" borderId="1985" xfId="4" applyFont="1" applyFill="1" applyBorder="1" applyAlignment="1">
      <alignment horizontal="center" vertical="center" wrapText="1"/>
    </xf>
    <xf numFmtId="0" fontId="34" fillId="2" borderId="4" xfId="4" applyFont="1" applyFill="1" applyBorder="1" applyAlignment="1">
      <alignment horizontal="center" vertical="center" wrapText="1"/>
    </xf>
    <xf numFmtId="0" fontId="34" fillId="2" borderId="1962" xfId="4" applyFont="1" applyFill="1" applyBorder="1" applyAlignment="1">
      <alignment horizontal="center" vertical="center" wrapText="1"/>
    </xf>
    <xf numFmtId="0" fontId="34" fillId="2" borderId="1947" xfId="4" applyFont="1" applyFill="1" applyBorder="1" applyAlignment="1">
      <alignment horizontal="center" vertical="center" wrapText="1"/>
    </xf>
    <xf numFmtId="0" fontId="41" fillId="2" borderId="58" xfId="4" applyFont="1" applyFill="1" applyBorder="1" applyAlignment="1">
      <alignment horizontal="center" vertical="center" wrapText="1"/>
    </xf>
    <xf numFmtId="0" fontId="41" fillId="2" borderId="1989" xfId="4" applyFont="1" applyFill="1" applyBorder="1" applyAlignment="1">
      <alignment horizontal="center" vertical="center" wrapText="1"/>
    </xf>
    <xf numFmtId="0" fontId="34" fillId="2" borderId="101" xfId="4" applyFont="1" applyFill="1" applyBorder="1" applyAlignment="1">
      <alignment horizontal="center" vertical="center"/>
    </xf>
    <xf numFmtId="0" fontId="34" fillId="2" borderId="1984" xfId="4" applyFont="1" applyFill="1" applyBorder="1" applyAlignment="1">
      <alignment horizontal="center" vertical="center"/>
    </xf>
    <xf numFmtId="0" fontId="34" fillId="2" borderId="1510" xfId="4" applyFont="1" applyFill="1" applyBorder="1" applyAlignment="1">
      <alignment horizontal="center" vertical="center"/>
    </xf>
    <xf numFmtId="0" fontId="35" fillId="0" borderId="1835" xfId="4" applyFont="1" applyBorder="1" applyAlignment="1">
      <alignment horizontal="center" vertical="center" wrapText="1"/>
    </xf>
    <xf numFmtId="0" fontId="0" fillId="0" borderId="194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35" fillId="0" borderId="1834" xfId="4" applyFont="1" applyBorder="1" applyAlignment="1">
      <alignment horizontal="center" vertical="center" wrapText="1"/>
    </xf>
    <xf numFmtId="0" fontId="0" fillId="0" borderId="1974" xfId="0" applyBorder="1" applyAlignment="1">
      <alignment horizontal="center" vertical="center" wrapText="1"/>
    </xf>
    <xf numFmtId="0" fontId="0" fillId="0" borderId="1985" xfId="0" applyBorder="1" applyAlignment="1">
      <alignment horizontal="center" vertical="center" wrapText="1"/>
    </xf>
    <xf numFmtId="49" fontId="34" fillId="3" borderId="47" xfId="4" applyNumberFormat="1" applyFont="1" applyFill="1" applyBorder="1" applyAlignment="1">
      <alignment horizontal="center" vertical="center"/>
    </xf>
    <xf numFmtId="49" fontId="34" fillId="3" borderId="52" xfId="4" applyNumberFormat="1" applyFont="1" applyFill="1" applyBorder="1" applyAlignment="1">
      <alignment horizontal="center" vertical="center"/>
    </xf>
    <xf numFmtId="0" fontId="41" fillId="2" borderId="1975" xfId="4" applyFont="1" applyFill="1" applyBorder="1" applyAlignment="1">
      <alignment horizontal="center" vertical="center" wrapText="1"/>
    </xf>
    <xf numFmtId="0" fontId="41" fillId="2" borderId="1991" xfId="4" applyFont="1" applyFill="1" applyBorder="1" applyAlignment="1">
      <alignment horizontal="center" vertical="center" wrapText="1"/>
    </xf>
    <xf numFmtId="0" fontId="41" fillId="2" borderId="1993" xfId="4" applyFont="1" applyFill="1" applyBorder="1" applyAlignment="1">
      <alignment horizontal="center" vertical="center" wrapText="1"/>
    </xf>
    <xf numFmtId="0" fontId="41" fillId="2" borderId="1994" xfId="4" applyFont="1" applyFill="1" applyBorder="1" applyAlignment="1">
      <alignment horizontal="center" vertical="center" wrapText="1"/>
    </xf>
    <xf numFmtId="0" fontId="34" fillId="21" borderId="1992" xfId="4" applyFont="1" applyFill="1" applyBorder="1" applyAlignment="1">
      <alignment horizontal="center" vertical="center" wrapText="1"/>
    </xf>
    <xf numFmtId="0" fontId="34" fillId="21" borderId="67" xfId="4" applyFont="1" applyFill="1" applyBorder="1" applyAlignment="1">
      <alignment horizontal="center" vertical="center" wrapText="1"/>
    </xf>
    <xf numFmtId="0" fontId="30" fillId="0" borderId="1947" xfId="0" applyFont="1" applyBorder="1" applyAlignment="1">
      <alignment horizontal="center" vertical="center"/>
    </xf>
    <xf numFmtId="49" fontId="34" fillId="0" borderId="140" xfId="4" applyNumberFormat="1" applyFont="1" applyBorder="1" applyAlignment="1">
      <alignment horizontal="center" vertical="center" wrapText="1"/>
    </xf>
    <xf numFmtId="49" fontId="34" fillId="0" borderId="1962" xfId="4" applyNumberFormat="1" applyFont="1" applyBorder="1" applyAlignment="1">
      <alignment horizontal="center" vertical="center" wrapText="1"/>
    </xf>
    <xf numFmtId="0" fontId="0" fillId="0" borderId="1962" xfId="0" applyBorder="1" applyAlignment="1">
      <alignment horizontal="center" vertical="center" wrapText="1"/>
    </xf>
    <xf numFmtId="0" fontId="0" fillId="0" borderId="1947" xfId="0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20" fillId="2" borderId="1508" xfId="4" applyFont="1" applyFill="1" applyBorder="1" applyAlignment="1">
      <alignment horizontal="center" vertical="center"/>
    </xf>
    <xf numFmtId="0" fontId="20" fillId="2" borderId="1974" xfId="4" applyFont="1" applyFill="1" applyBorder="1" applyAlignment="1">
      <alignment horizontal="center" vertical="center"/>
    </xf>
    <xf numFmtId="0" fontId="20" fillId="2" borderId="1978" xfId="4" applyFont="1" applyFill="1" applyBorder="1" applyAlignment="1">
      <alignment horizontal="center" vertical="center"/>
    </xf>
    <xf numFmtId="0" fontId="20" fillId="2" borderId="4" xfId="4" applyFont="1" applyFill="1" applyBorder="1" applyAlignment="1">
      <alignment horizontal="center" vertical="center"/>
    </xf>
    <xf numFmtId="0" fontId="20" fillId="2" borderId="1962" xfId="4" applyFont="1" applyFill="1" applyBorder="1" applyAlignment="1">
      <alignment horizontal="center" vertical="center"/>
    </xf>
    <xf numFmtId="0" fontId="20" fillId="2" borderId="1892" xfId="4" applyFont="1" applyFill="1" applyBorder="1" applyAlignment="1">
      <alignment horizontal="center" vertical="center"/>
    </xf>
    <xf numFmtId="0" fontId="20" fillId="2" borderId="100" xfId="4" applyFont="1" applyFill="1" applyBorder="1" applyAlignment="1">
      <alignment horizontal="center" vertical="center"/>
    </xf>
    <xf numFmtId="0" fontId="20" fillId="2" borderId="1940" xfId="4" applyFont="1" applyFill="1" applyBorder="1" applyAlignment="1">
      <alignment horizontal="center" vertical="center"/>
    </xf>
    <xf numFmtId="0" fontId="20" fillId="2" borderId="1980" xfId="4" applyFont="1" applyFill="1" applyBorder="1" applyAlignment="1">
      <alignment horizontal="center" vertical="center"/>
    </xf>
    <xf numFmtId="0" fontId="20" fillId="2" borderId="4" xfId="4" applyFont="1" applyFill="1" applyBorder="1" applyAlignment="1">
      <alignment horizontal="center" vertical="center" wrapText="1"/>
    </xf>
    <xf numFmtId="0" fontId="20" fillId="2" borderId="1962" xfId="4" applyFont="1" applyFill="1" applyBorder="1" applyAlignment="1">
      <alignment horizontal="center" vertical="center" wrapText="1"/>
    </xf>
    <xf numFmtId="0" fontId="20" fillId="2" borderId="1892" xfId="4" applyFont="1" applyFill="1" applyBorder="1" applyAlignment="1">
      <alignment horizontal="center" vertical="center" wrapText="1"/>
    </xf>
    <xf numFmtId="0" fontId="20" fillId="2" borderId="58" xfId="4" applyFont="1" applyFill="1" applyBorder="1" applyAlignment="1">
      <alignment horizontal="center" vertical="center" wrapText="1"/>
    </xf>
    <xf numFmtId="0" fontId="20" fillId="2" borderId="1989" xfId="4" applyFont="1" applyFill="1" applyBorder="1" applyAlignment="1">
      <alignment horizontal="center" vertical="center" wrapText="1"/>
    </xf>
    <xf numFmtId="0" fontId="20" fillId="2" borderId="101" xfId="4" applyFont="1" applyFill="1" applyBorder="1" applyAlignment="1">
      <alignment horizontal="center" vertical="center"/>
    </xf>
    <xf numFmtId="0" fontId="20" fillId="2" borderId="1984" xfId="4" applyFont="1" applyFill="1" applyBorder="1" applyAlignment="1">
      <alignment horizontal="center" vertical="center"/>
    </xf>
    <xf numFmtId="0" fontId="20" fillId="2" borderId="1982" xfId="4" applyFont="1" applyFill="1" applyBorder="1" applyAlignment="1">
      <alignment horizontal="center" vertical="center"/>
    </xf>
    <xf numFmtId="0" fontId="34" fillId="3" borderId="87" xfId="4" applyFont="1" applyFill="1" applyBorder="1" applyAlignment="1">
      <alignment horizontal="center" vertical="center" wrapText="1"/>
    </xf>
    <xf numFmtId="0" fontId="34" fillId="3" borderId="52" xfId="4" applyFont="1" applyFill="1" applyBorder="1" applyAlignment="1">
      <alignment horizontal="center" vertical="center" wrapText="1"/>
    </xf>
    <xf numFmtId="0" fontId="34" fillId="3" borderId="67" xfId="4" applyFont="1" applyFill="1" applyBorder="1" applyAlignment="1">
      <alignment horizontal="center" vertical="center" wrapText="1"/>
    </xf>
    <xf numFmtId="49" fontId="34" fillId="2" borderId="47" xfId="4" applyNumberFormat="1" applyFont="1" applyFill="1" applyBorder="1" applyAlignment="1">
      <alignment horizontal="center" vertical="center"/>
    </xf>
    <xf numFmtId="49" fontId="34" fillId="2" borderId="52" xfId="4" applyNumberFormat="1" applyFont="1" applyFill="1" applyBorder="1" applyAlignment="1">
      <alignment horizontal="center" vertical="center"/>
    </xf>
    <xf numFmtId="0" fontId="20" fillId="2" borderId="1975" xfId="4" applyFont="1" applyFill="1" applyBorder="1" applyAlignment="1">
      <alignment horizontal="center" vertical="center" wrapText="1"/>
    </xf>
    <xf numFmtId="0" fontId="20" fillId="2" borderId="1979" xfId="4" applyFont="1" applyFill="1" applyBorder="1" applyAlignment="1">
      <alignment horizontal="center" vertical="center" wrapText="1"/>
    </xf>
    <xf numFmtId="0" fontId="20" fillId="2" borderId="1993" xfId="4" applyFont="1" applyFill="1" applyBorder="1" applyAlignment="1">
      <alignment horizontal="center" vertical="center" wrapText="1"/>
    </xf>
    <xf numFmtId="0" fontId="20" fillId="2" borderId="1990" xfId="4" applyFont="1" applyFill="1" applyBorder="1" applyAlignment="1">
      <alignment horizontal="center" vertical="center" wrapText="1"/>
    </xf>
    <xf numFmtId="0" fontId="34" fillId="0" borderId="1835" xfId="4" applyFont="1" applyBorder="1" applyAlignment="1">
      <alignment horizontal="center" vertical="center" wrapText="1"/>
    </xf>
    <xf numFmtId="0" fontId="34" fillId="0" borderId="61" xfId="4" applyFont="1" applyBorder="1" applyAlignment="1">
      <alignment horizontal="center" vertical="center" wrapText="1"/>
    </xf>
    <xf numFmtId="0" fontId="35" fillId="0" borderId="1892" xfId="4" applyFont="1" applyBorder="1" applyAlignment="1">
      <alignment horizontal="center" vertical="center" wrapText="1"/>
    </xf>
    <xf numFmtId="0" fontId="43" fillId="0" borderId="0" xfId="4" applyFont="1" applyAlignment="1">
      <alignment horizontal="center" vertical="center" wrapText="1"/>
    </xf>
    <xf numFmtId="0" fontId="42" fillId="0" borderId="48" xfId="4" applyFont="1" applyBorder="1" applyAlignment="1">
      <alignment horizontal="center" vertical="center" wrapText="1"/>
    </xf>
    <xf numFmtId="0" fontId="42" fillId="0" borderId="1133" xfId="4" applyFont="1" applyBorder="1" applyAlignment="1">
      <alignment horizontal="center" vertical="center" wrapText="1"/>
    </xf>
    <xf numFmtId="0" fontId="42" fillId="0" borderId="50" xfId="4" applyFont="1" applyBorder="1" applyAlignment="1">
      <alignment horizontal="center" vertical="center" wrapText="1"/>
    </xf>
    <xf numFmtId="0" fontId="29" fillId="2" borderId="1133" xfId="4" applyFont="1" applyFill="1" applyBorder="1" applyAlignment="1">
      <alignment horizontal="center" vertical="center"/>
    </xf>
    <xf numFmtId="0" fontId="29" fillId="2" borderId="1997" xfId="4" applyFont="1" applyFill="1" applyBorder="1" applyAlignment="1">
      <alignment horizontal="center" vertical="center"/>
    </xf>
    <xf numFmtId="0" fontId="29" fillId="2" borderId="48" xfId="4" applyFont="1" applyFill="1" applyBorder="1" applyAlignment="1">
      <alignment horizontal="center" vertical="center"/>
    </xf>
    <xf numFmtId="0" fontId="29" fillId="2" borderId="50" xfId="4" applyFont="1" applyFill="1" applyBorder="1" applyAlignment="1">
      <alignment horizontal="center" vertical="center"/>
    </xf>
    <xf numFmtId="0" fontId="29" fillId="0" borderId="140" xfId="4" applyFont="1" applyBorder="1" applyAlignment="1">
      <alignment horizontal="center" vertical="center" wrapText="1"/>
    </xf>
    <xf numFmtId="0" fontId="29" fillId="0" borderId="1962" xfId="4" applyFont="1" applyBorder="1" applyAlignment="1">
      <alignment horizontal="center" vertical="center" wrapText="1"/>
    </xf>
    <xf numFmtId="0" fontId="29" fillId="0" borderId="1947" xfId="4" applyFont="1" applyBorder="1" applyAlignment="1">
      <alignment horizontal="center" vertical="center" wrapText="1"/>
    </xf>
    <xf numFmtId="0" fontId="29" fillId="3" borderId="87" xfId="4" applyFont="1" applyFill="1" applyBorder="1" applyAlignment="1">
      <alignment horizontal="center" vertical="center" wrapText="1"/>
    </xf>
    <xf numFmtId="0" fontId="29" fillId="3" borderId="52" xfId="4" applyFont="1" applyFill="1" applyBorder="1" applyAlignment="1">
      <alignment horizontal="center" vertical="center" wrapText="1"/>
    </xf>
    <xf numFmtId="0" fontId="29" fillId="3" borderId="67" xfId="4" applyFont="1" applyFill="1" applyBorder="1" applyAlignment="1">
      <alignment horizontal="center" vertical="center" wrapText="1"/>
    </xf>
    <xf numFmtId="4" fontId="29" fillId="3" borderId="47" xfId="4" applyNumberFormat="1" applyFont="1" applyFill="1" applyBorder="1" applyAlignment="1">
      <alignment horizontal="right" vertical="center"/>
    </xf>
    <xf numFmtId="4" fontId="29" fillId="3" borderId="35" xfId="4" applyNumberFormat="1" applyFont="1" applyFill="1" applyBorder="1" applyAlignment="1">
      <alignment horizontal="right" vertical="center"/>
    </xf>
    <xf numFmtId="0" fontId="30" fillId="0" borderId="140" xfId="4" applyFont="1" applyBorder="1" applyAlignment="1">
      <alignment horizontal="center" vertical="center" wrapText="1"/>
    </xf>
    <xf numFmtId="0" fontId="30" fillId="0" borderId="1947" xfId="4" applyFont="1" applyBorder="1" applyAlignment="1">
      <alignment horizontal="center" vertical="center" wrapText="1"/>
    </xf>
    <xf numFmtId="0" fontId="30" fillId="0" borderId="1976" xfId="4" applyFont="1" applyBorder="1" applyAlignment="1">
      <alignment horizontal="center" vertical="center" wrapText="1"/>
    </xf>
    <xf numFmtId="0" fontId="30" fillId="0" borderId="1977" xfId="4" applyFont="1" applyBorder="1" applyAlignment="1">
      <alignment horizontal="center" vertical="center" wrapText="1"/>
    </xf>
    <xf numFmtId="0" fontId="30" fillId="0" borderId="1995" xfId="4" applyFont="1" applyBorder="1" applyAlignment="1">
      <alignment horizontal="center" vertical="center" wrapText="1"/>
    </xf>
    <xf numFmtId="4" fontId="30" fillId="0" borderId="298" xfId="4" applyNumberFormat="1" applyFont="1" applyBorder="1" applyAlignment="1">
      <alignment horizontal="right" vertical="center"/>
    </xf>
    <xf numFmtId="4" fontId="30" fillId="0" borderId="1927" xfId="4" applyNumberFormat="1" applyFont="1" applyBorder="1" applyAlignment="1">
      <alignment horizontal="right" vertical="center"/>
    </xf>
    <xf numFmtId="0" fontId="29" fillId="3" borderId="1988" xfId="4" applyFont="1" applyFill="1" applyBorder="1" applyAlignment="1">
      <alignment horizontal="center" vertical="center"/>
    </xf>
    <xf numFmtId="0" fontId="29" fillId="3" borderId="1994" xfId="4" applyFont="1" applyFill="1" applyBorder="1" applyAlignment="1">
      <alignment horizontal="center" vertical="center"/>
    </xf>
    <xf numFmtId="4" fontId="30" fillId="3" borderId="1986" xfId="4" applyNumberFormat="1" applyFont="1" applyFill="1" applyBorder="1" applyAlignment="1">
      <alignment horizontal="right" vertical="center"/>
    </xf>
    <xf numFmtId="4" fontId="30" fillId="3" borderId="1987" xfId="4" applyNumberFormat="1" applyFont="1" applyFill="1" applyBorder="1" applyAlignment="1">
      <alignment horizontal="right" vertical="center"/>
    </xf>
    <xf numFmtId="49" fontId="29" fillId="0" borderId="4" xfId="4" applyNumberFormat="1" applyFont="1" applyBorder="1" applyAlignment="1">
      <alignment horizontal="center" vertical="center" wrapText="1"/>
    </xf>
    <xf numFmtId="49" fontId="29" fillId="0" borderId="1962" xfId="4" applyNumberFormat="1" applyFont="1" applyBorder="1" applyAlignment="1">
      <alignment horizontal="center" vertical="center" wrapText="1"/>
    </xf>
    <xf numFmtId="49" fontId="29" fillId="0" borderId="1892" xfId="4" applyNumberFormat="1" applyFont="1" applyBorder="1" applyAlignment="1">
      <alignment horizontal="center" vertical="center" wrapText="1"/>
    </xf>
    <xf numFmtId="0" fontId="29" fillId="3" borderId="47" xfId="4" applyFont="1" applyFill="1" applyBorder="1" applyAlignment="1">
      <alignment horizontal="center" vertical="center"/>
    </xf>
    <xf numFmtId="0" fontId="29" fillId="3" borderId="52" xfId="4" applyFont="1" applyFill="1" applyBorder="1" applyAlignment="1">
      <alignment horizontal="center" vertical="center"/>
    </xf>
    <xf numFmtId="0" fontId="29" fillId="3" borderId="67" xfId="4" applyFont="1" applyFill="1" applyBorder="1" applyAlignment="1">
      <alignment horizontal="center" vertical="center"/>
    </xf>
    <xf numFmtId="49" fontId="30" fillId="0" borderId="140" xfId="4" applyNumberFormat="1" applyFont="1" applyBorder="1" applyAlignment="1">
      <alignment horizontal="center" vertical="center" wrapText="1"/>
    </xf>
    <xf numFmtId="49" fontId="30" fillId="0" borderId="1962" xfId="4" applyNumberFormat="1" applyFont="1" applyBorder="1" applyAlignment="1">
      <alignment horizontal="center" vertical="center" wrapText="1"/>
    </xf>
    <xf numFmtId="49" fontId="30" fillId="0" borderId="1892" xfId="4" applyNumberFormat="1" applyFont="1" applyBorder="1" applyAlignment="1">
      <alignment horizontal="center" vertical="center" wrapText="1"/>
    </xf>
    <xf numFmtId="2" fontId="30" fillId="0" borderId="1976" xfId="4" applyNumberFormat="1" applyFont="1" applyBorder="1" applyAlignment="1">
      <alignment horizontal="center" vertical="center"/>
    </xf>
    <xf numFmtId="2" fontId="30" fillId="0" borderId="1977" xfId="4" applyNumberFormat="1" applyFont="1" applyBorder="1" applyAlignment="1">
      <alignment horizontal="center" vertical="center"/>
    </xf>
    <xf numFmtId="2" fontId="30" fillId="0" borderId="1995" xfId="4" applyNumberFormat="1" applyFont="1" applyBorder="1" applyAlignment="1">
      <alignment horizontal="center" vertical="center"/>
    </xf>
    <xf numFmtId="0" fontId="48" fillId="3" borderId="1131" xfId="4" applyFont="1" applyFill="1" applyBorder="1" applyAlignment="1">
      <alignment horizontal="center" vertical="center"/>
    </xf>
    <xf numFmtId="0" fontId="48" fillId="3" borderId="1993" xfId="4" applyFont="1" applyFill="1" applyBorder="1" applyAlignment="1">
      <alignment horizontal="center" vertical="center"/>
    </xf>
    <xf numFmtId="4" fontId="30" fillId="3" borderId="1969" xfId="4" applyNumberFormat="1" applyFont="1" applyFill="1" applyBorder="1" applyAlignment="1">
      <alignment horizontal="right" vertical="center" wrapText="1"/>
    </xf>
    <xf numFmtId="4" fontId="30" fillId="3" borderId="1971" xfId="4" applyNumberFormat="1" applyFont="1" applyFill="1" applyBorder="1" applyAlignment="1">
      <alignment horizontal="right" vertical="center" wrapText="1"/>
    </xf>
    <xf numFmtId="0" fontId="48" fillId="3" borderId="1988" xfId="4" applyFont="1" applyFill="1" applyBorder="1" applyAlignment="1">
      <alignment horizontal="center" vertical="center"/>
    </xf>
    <xf numFmtId="0" fontId="48" fillId="3" borderId="1994" xfId="4" applyFont="1" applyFill="1" applyBorder="1" applyAlignment="1">
      <alignment horizontal="center" vertical="center"/>
    </xf>
    <xf numFmtId="0" fontId="29" fillId="2" borderId="1128" xfId="4" applyFont="1" applyFill="1" applyBorder="1" applyAlignment="1">
      <alignment horizontal="center" vertical="center"/>
    </xf>
    <xf numFmtId="0" fontId="29" fillId="2" borderId="1130" xfId="4" applyFont="1" applyFill="1" applyBorder="1" applyAlignment="1">
      <alignment horizontal="center" vertical="center"/>
    </xf>
    <xf numFmtId="0" fontId="29" fillId="2" borderId="1896" xfId="4" applyFont="1" applyFill="1" applyBorder="1" applyAlignment="1">
      <alignment horizontal="center" vertical="center"/>
    </xf>
    <xf numFmtId="0" fontId="29" fillId="2" borderId="1973" xfId="4" applyFont="1" applyFill="1" applyBorder="1" applyAlignment="1">
      <alignment horizontal="center" vertical="center"/>
    </xf>
    <xf numFmtId="0" fontId="29" fillId="2" borderId="1508" xfId="4" applyFont="1" applyFill="1" applyBorder="1" applyAlignment="1">
      <alignment horizontal="center" vertical="center"/>
    </xf>
    <xf numFmtId="0" fontId="29" fillId="2" borderId="1978" xfId="4" applyFont="1" applyFill="1" applyBorder="1" applyAlignment="1">
      <alignment horizontal="center" vertical="center"/>
    </xf>
    <xf numFmtId="0" fontId="29" fillId="2" borderId="4" xfId="4" applyFont="1" applyFill="1" applyBorder="1" applyAlignment="1">
      <alignment horizontal="center" vertical="center" wrapText="1"/>
    </xf>
    <xf numFmtId="0" fontId="29" fillId="2" borderId="1892" xfId="4" applyFont="1" applyFill="1" applyBorder="1" applyAlignment="1">
      <alignment horizontal="center" vertical="center"/>
    </xf>
    <xf numFmtId="0" fontId="29" fillId="2" borderId="58" xfId="4" applyFont="1" applyFill="1" applyBorder="1" applyAlignment="1">
      <alignment horizontal="center" vertical="center"/>
    </xf>
    <xf numFmtId="0" fontId="29" fillId="2" borderId="1129" xfId="4" applyFont="1" applyFill="1" applyBorder="1" applyAlignment="1">
      <alignment horizontal="center" vertical="center"/>
    </xf>
    <xf numFmtId="0" fontId="29" fillId="2" borderId="1989" xfId="4" applyFont="1" applyFill="1" applyBorder="1" applyAlignment="1">
      <alignment horizontal="center" vertical="center"/>
    </xf>
    <xf numFmtId="49" fontId="34" fillId="2" borderId="67" xfId="4" applyNumberFormat="1" applyFont="1" applyFill="1" applyBorder="1" applyAlignment="1">
      <alignment horizontal="center" vertical="center"/>
    </xf>
    <xf numFmtId="0" fontId="43" fillId="0" borderId="1" xfId="4" applyFont="1" applyBorder="1" applyAlignment="1">
      <alignment horizontal="right" wrapText="1"/>
    </xf>
    <xf numFmtId="0" fontId="74" fillId="0" borderId="1" xfId="4" applyFont="1" applyBorder="1" applyAlignment="1">
      <alignment horizontal="right"/>
    </xf>
    <xf numFmtId="0" fontId="29" fillId="2" borderId="1892" xfId="4" applyFont="1" applyFill="1" applyBorder="1" applyAlignment="1">
      <alignment horizontal="center" vertical="center" wrapText="1"/>
    </xf>
    <xf numFmtId="0" fontId="29" fillId="0" borderId="4" xfId="4" applyFont="1" applyBorder="1" applyAlignment="1">
      <alignment horizontal="center" vertical="center"/>
    </xf>
    <xf numFmtId="0" fontId="29" fillId="0" borderId="1962" xfId="4" applyFont="1" applyBorder="1" applyAlignment="1">
      <alignment horizontal="center" vertical="center"/>
    </xf>
    <xf numFmtId="0" fontId="29" fillId="3" borderId="87" xfId="4" applyFont="1" applyFill="1" applyBorder="1" applyAlignment="1">
      <alignment horizontal="center" vertical="center"/>
    </xf>
    <xf numFmtId="0" fontId="29" fillId="3" borderId="1997" xfId="4" applyFont="1" applyFill="1" applyBorder="1" applyAlignment="1">
      <alignment horizontal="center" vertical="center"/>
    </xf>
    <xf numFmtId="0" fontId="30" fillId="0" borderId="55" xfId="4" applyFont="1" applyBorder="1" applyAlignment="1">
      <alignment horizontal="center" vertical="center" wrapText="1"/>
    </xf>
    <xf numFmtId="0" fontId="29" fillId="0" borderId="56" xfId="4" applyFont="1" applyBorder="1" applyAlignment="1">
      <alignment horizontal="center" vertical="center" wrapText="1"/>
    </xf>
    <xf numFmtId="49" fontId="29" fillId="0" borderId="1962" xfId="4" applyNumberFormat="1" applyFont="1" applyBorder="1" applyAlignment="1">
      <alignment horizontal="center" vertical="center"/>
    </xf>
    <xf numFmtId="49" fontId="29" fillId="0" borderId="1892" xfId="4" applyNumberFormat="1" applyFont="1" applyBorder="1" applyAlignment="1">
      <alignment horizontal="center" vertical="center"/>
    </xf>
    <xf numFmtId="49" fontId="30" fillId="0" borderId="4" xfId="4" applyNumberFormat="1" applyFont="1" applyBorder="1" applyAlignment="1">
      <alignment horizontal="center" vertical="center"/>
    </xf>
    <xf numFmtId="49" fontId="30" fillId="0" borderId="1892" xfId="4" applyNumberFormat="1" applyFont="1" applyBorder="1" applyAlignment="1">
      <alignment horizontal="center" vertical="center"/>
    </xf>
    <xf numFmtId="0" fontId="30" fillId="0" borderId="1991" xfId="4" applyFont="1" applyBorder="1" applyAlignment="1">
      <alignment horizontal="center" vertical="center" wrapText="1"/>
    </xf>
    <xf numFmtId="0" fontId="30" fillId="0" borderId="1994" xfId="4" applyFont="1" applyBorder="1" applyAlignment="1">
      <alignment horizontal="center" vertical="center" wrapText="1"/>
    </xf>
    <xf numFmtId="49" fontId="29" fillId="2" borderId="47" xfId="4" applyNumberFormat="1" applyFont="1" applyFill="1" applyBorder="1" applyAlignment="1">
      <alignment horizontal="center" vertical="center"/>
    </xf>
    <xf numFmtId="49" fontId="29" fillId="2" borderId="44" xfId="4" applyNumberFormat="1" applyFont="1" applyFill="1" applyBorder="1" applyAlignment="1">
      <alignment horizontal="center" vertical="center"/>
    </xf>
    <xf numFmtId="49" fontId="29" fillId="2" borderId="52" xfId="4" applyNumberFormat="1" applyFont="1" applyFill="1" applyBorder="1" applyAlignment="1">
      <alignment horizontal="center" vertical="center"/>
    </xf>
    <xf numFmtId="49" fontId="29" fillId="2" borderId="67" xfId="4" applyNumberFormat="1" applyFont="1" applyFill="1" applyBorder="1" applyAlignment="1">
      <alignment horizontal="center" vertical="center"/>
    </xf>
    <xf numFmtId="4" fontId="29" fillId="2" borderId="47" xfId="4" applyNumberFormat="1" applyFont="1" applyFill="1" applyBorder="1" applyAlignment="1">
      <alignment horizontal="right" vertical="center"/>
    </xf>
    <xf numFmtId="4" fontId="29" fillId="2" borderId="35" xfId="4" applyNumberFormat="1" applyFont="1" applyFill="1" applyBorder="1" applyAlignment="1">
      <alignment horizontal="right" vertical="center"/>
    </xf>
    <xf numFmtId="0" fontId="29" fillId="0" borderId="48" xfId="4" applyFont="1" applyBorder="1" applyAlignment="1">
      <alignment horizontal="center" vertical="center" wrapText="1"/>
    </xf>
    <xf numFmtId="0" fontId="29" fillId="0" borderId="1133" xfId="4" applyFont="1" applyBorder="1" applyAlignment="1">
      <alignment horizontal="center" vertical="center" wrapText="1"/>
    </xf>
    <xf numFmtId="0" fontId="29" fillId="0" borderId="50" xfId="4" applyFont="1" applyBorder="1" applyAlignment="1">
      <alignment horizontal="center" vertical="center" wrapText="1"/>
    </xf>
    <xf numFmtId="0" fontId="29" fillId="2" borderId="4" xfId="4" applyFont="1" applyFill="1" applyBorder="1" applyAlignment="1">
      <alignment horizontal="center" vertical="center"/>
    </xf>
    <xf numFmtId="0" fontId="20" fillId="0" borderId="76" xfId="4" applyFont="1" applyBorder="1" applyAlignment="1">
      <alignment horizontal="center" vertical="center"/>
    </xf>
    <xf numFmtId="0" fontId="20" fillId="0" borderId="45" xfId="4" applyFont="1" applyBorder="1" applyAlignment="1">
      <alignment horizontal="center" vertical="center"/>
    </xf>
    <xf numFmtId="0" fontId="20" fillId="0" borderId="75" xfId="4" applyFont="1" applyBorder="1" applyAlignment="1">
      <alignment horizontal="center" vertical="center"/>
    </xf>
    <xf numFmtId="0" fontId="19" fillId="0" borderId="3" xfId="4" applyFont="1" applyBorder="1" applyAlignment="1">
      <alignment horizontal="center" vertical="center"/>
    </xf>
    <xf numFmtId="0" fontId="19" fillId="0" borderId="12" xfId="4" applyFont="1" applyBorder="1" applyAlignment="1">
      <alignment horizontal="center" vertical="center"/>
    </xf>
    <xf numFmtId="0" fontId="19" fillId="0" borderId="6" xfId="4" applyFont="1" applyBorder="1" applyAlignment="1">
      <alignment horizontal="center" vertical="center"/>
    </xf>
    <xf numFmtId="3" fontId="19" fillId="0" borderId="1947" xfId="4" applyNumberFormat="1" applyFont="1" applyBorder="1" applyAlignment="1">
      <alignment horizontal="left" vertical="center" wrapText="1"/>
    </xf>
    <xf numFmtId="3" fontId="19" fillId="0" borderId="140" xfId="4" applyNumberFormat="1" applyFont="1" applyBorder="1" applyAlignment="1">
      <alignment horizontal="left" vertical="center" wrapText="1"/>
    </xf>
    <xf numFmtId="3" fontId="19" fillId="0" borderId="12" xfId="4" applyNumberFormat="1" applyFont="1" applyBorder="1" applyAlignment="1">
      <alignment horizontal="left" vertical="center" wrapText="1"/>
    </xf>
    <xf numFmtId="3" fontId="19" fillId="0" borderId="6" xfId="4" applyNumberFormat="1" applyFont="1" applyBorder="1" applyAlignment="1">
      <alignment horizontal="left" vertical="center" wrapText="1"/>
    </xf>
    <xf numFmtId="49" fontId="20" fillId="3" borderId="1134" xfId="4" applyNumberFormat="1" applyFont="1" applyFill="1" applyBorder="1" applyAlignment="1">
      <alignment horizontal="center" vertical="center"/>
    </xf>
    <xf numFmtId="49" fontId="20" fillId="3" borderId="1135" xfId="4" applyNumberFormat="1" applyFont="1" applyFill="1" applyBorder="1" applyAlignment="1">
      <alignment horizontal="center" vertical="center"/>
    </xf>
    <xf numFmtId="49" fontId="20" fillId="3" borderId="1980" xfId="4" applyNumberFormat="1" applyFont="1" applyFill="1" applyBorder="1" applyAlignment="1">
      <alignment horizontal="center" vertical="center"/>
    </xf>
    <xf numFmtId="3" fontId="19" fillId="0" borderId="1962" xfId="4" applyNumberFormat="1" applyFont="1" applyBorder="1" applyAlignment="1">
      <alignment horizontal="left" vertical="center" wrapText="1"/>
    </xf>
    <xf numFmtId="0" fontId="19" fillId="0" borderId="140" xfId="4" applyFont="1" applyBorder="1" applyAlignment="1">
      <alignment horizontal="center" vertical="center"/>
    </xf>
    <xf numFmtId="3" fontId="19" fillId="0" borderId="3" xfId="4" applyNumberFormat="1" applyFont="1" applyBorder="1" applyAlignment="1">
      <alignment horizontal="left" vertical="center" wrapText="1"/>
    </xf>
    <xf numFmtId="3" fontId="19" fillId="0" borderId="4" xfId="4" applyNumberFormat="1" applyFont="1" applyBorder="1" applyAlignment="1">
      <alignment horizontal="left" vertical="center" wrapText="1"/>
    </xf>
    <xf numFmtId="3" fontId="19" fillId="0" borderId="1892" xfId="4" applyNumberFormat="1" applyFont="1" applyBorder="1" applyAlignment="1">
      <alignment horizontal="left" vertical="center" wrapText="1"/>
    </xf>
    <xf numFmtId="0" fontId="69" fillId="0" borderId="0" xfId="4" applyFont="1" applyAlignment="1">
      <alignment horizontal="left" vertical="center" wrapText="1"/>
    </xf>
    <xf numFmtId="0" fontId="20" fillId="3" borderId="76" xfId="4" applyFont="1" applyFill="1" applyBorder="1" applyAlignment="1">
      <alignment horizontal="center" vertical="center"/>
    </xf>
    <xf numFmtId="0" fontId="20" fillId="3" borderId="45" xfId="4" applyFont="1" applyFill="1" applyBorder="1" applyAlignment="1">
      <alignment horizontal="center" vertical="center"/>
    </xf>
    <xf numFmtId="0" fontId="20" fillId="3" borderId="3" xfId="4" applyFont="1" applyFill="1" applyBorder="1" applyAlignment="1">
      <alignment horizontal="center" vertical="center"/>
    </xf>
    <xf numFmtId="0" fontId="20" fillId="3" borderId="12" xfId="4" applyFont="1" applyFill="1" applyBorder="1" applyAlignment="1">
      <alignment horizontal="center" vertical="center"/>
    </xf>
    <xf numFmtId="0" fontId="20" fillId="3" borderId="1998" xfId="4" applyFont="1" applyFill="1" applyBorder="1" applyAlignment="1">
      <alignment horizontal="center" vertical="center"/>
    </xf>
    <xf numFmtId="0" fontId="20" fillId="3" borderId="0" xfId="4" applyFont="1" applyFill="1" applyAlignment="1">
      <alignment horizontal="center" vertical="center"/>
    </xf>
    <xf numFmtId="0" fontId="20" fillId="3" borderId="4" xfId="4" applyFont="1" applyFill="1" applyBorder="1" applyAlignment="1">
      <alignment horizontal="center" vertical="center" wrapText="1"/>
    </xf>
    <xf numFmtId="0" fontId="20" fillId="3" borderId="1947" xfId="4" applyFont="1" applyFill="1" applyBorder="1" applyAlignment="1">
      <alignment horizontal="center" vertical="center" wrapText="1"/>
    </xf>
    <xf numFmtId="0" fontId="20" fillId="3" borderId="58" xfId="4" applyFont="1" applyFill="1" applyBorder="1" applyAlignment="1">
      <alignment horizontal="center" vertical="center"/>
    </xf>
    <xf numFmtId="0" fontId="20" fillId="3" borderId="1989" xfId="4" applyFont="1" applyFill="1" applyBorder="1" applyAlignment="1">
      <alignment horizontal="center" vertical="center"/>
    </xf>
    <xf numFmtId="0" fontId="20" fillId="3" borderId="3" xfId="4" applyFont="1" applyFill="1" applyBorder="1" applyAlignment="1">
      <alignment horizontal="center" vertical="center" wrapText="1"/>
    </xf>
    <xf numFmtId="0" fontId="20" fillId="3" borderId="12" xfId="4" applyFont="1" applyFill="1" applyBorder="1" applyAlignment="1">
      <alignment horizontal="center" vertical="center" wrapText="1"/>
    </xf>
    <xf numFmtId="49" fontId="4" fillId="0" borderId="0" xfId="4" applyNumberFormat="1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19" fillId="0" borderId="3" xfId="4" applyFont="1" applyBorder="1" applyAlignment="1">
      <alignment horizontal="left" vertical="center" wrapText="1"/>
    </xf>
    <xf numFmtId="0" fontId="19" fillId="0" borderId="12" xfId="4" applyFont="1" applyBorder="1" applyAlignment="1">
      <alignment horizontal="left" vertical="center" wrapText="1"/>
    </xf>
    <xf numFmtId="0" fontId="19" fillId="0" borderId="1947" xfId="4" applyFont="1" applyBorder="1" applyAlignment="1">
      <alignment horizontal="center" vertical="center"/>
    </xf>
    <xf numFmtId="0" fontId="19" fillId="0" borderId="1947" xfId="4" applyFont="1" applyBorder="1" applyAlignment="1">
      <alignment horizontal="left" vertical="center" wrapText="1"/>
    </xf>
    <xf numFmtId="0" fontId="19" fillId="0" borderId="6" xfId="4" applyFont="1" applyBorder="1" applyAlignment="1">
      <alignment horizontal="left" vertical="center" wrapText="1"/>
    </xf>
    <xf numFmtId="0" fontId="20" fillId="0" borderId="6" xfId="4" applyFont="1" applyBorder="1" applyAlignment="1">
      <alignment horizontal="center" vertical="center"/>
    </xf>
    <xf numFmtId="49" fontId="20" fillId="3" borderId="10" xfId="4" applyNumberFormat="1" applyFont="1" applyFill="1" applyBorder="1" applyAlignment="1">
      <alignment horizontal="center" vertical="center"/>
    </xf>
    <xf numFmtId="49" fontId="20" fillId="3" borderId="11" xfId="4" applyNumberFormat="1" applyFont="1" applyFill="1" applyBorder="1" applyAlignment="1">
      <alignment horizontal="center" vertical="center"/>
    </xf>
    <xf numFmtId="0" fontId="20" fillId="3" borderId="6" xfId="4" applyFont="1" applyFill="1" applyBorder="1" applyAlignment="1">
      <alignment horizontal="center" vertical="center" wrapText="1"/>
    </xf>
    <xf numFmtId="0" fontId="20" fillId="3" borderId="75" xfId="4" applyFont="1" applyFill="1" applyBorder="1" applyAlignment="1">
      <alignment horizontal="center" vertical="center"/>
    </xf>
    <xf numFmtId="0" fontId="20" fillId="3" borderId="6" xfId="4" applyFont="1" applyFill="1" applyBorder="1" applyAlignment="1">
      <alignment horizontal="center" vertical="center"/>
    </xf>
    <xf numFmtId="0" fontId="20" fillId="3" borderId="1" xfId="4" applyFont="1" applyFill="1" applyBorder="1" applyAlignment="1">
      <alignment horizontal="center" vertical="center"/>
    </xf>
    <xf numFmtId="0" fontId="20" fillId="3" borderId="1892" xfId="4" applyFont="1" applyFill="1" applyBorder="1" applyAlignment="1">
      <alignment horizontal="center" vertical="center" wrapText="1"/>
    </xf>
    <xf numFmtId="0" fontId="38" fillId="0" borderId="0" xfId="4" applyFont="1" applyAlignment="1">
      <alignment horizontal="center" vertical="center"/>
    </xf>
    <xf numFmtId="49" fontId="20" fillId="3" borderId="47" xfId="4" applyNumberFormat="1" applyFont="1" applyFill="1" applyBorder="1" applyAlignment="1">
      <alignment horizontal="center" vertical="center"/>
    </xf>
    <xf numFmtId="49" fontId="20" fillId="3" borderId="52" xfId="4" applyNumberFormat="1" applyFont="1" applyFill="1" applyBorder="1" applyAlignment="1">
      <alignment horizontal="center" vertical="center"/>
    </xf>
    <xf numFmtId="49" fontId="20" fillId="3" borderId="67" xfId="4" applyNumberFormat="1" applyFont="1" applyFill="1" applyBorder="1" applyAlignment="1">
      <alignment horizontal="center" vertical="center"/>
    </xf>
    <xf numFmtId="0" fontId="20" fillId="3" borderId="1508" xfId="4" applyFont="1" applyFill="1" applyBorder="1" applyAlignment="1">
      <alignment horizontal="center" vertical="center"/>
    </xf>
    <xf numFmtId="0" fontId="20" fillId="3" borderId="1978" xfId="4" applyFont="1" applyFill="1" applyBorder="1" applyAlignment="1">
      <alignment horizontal="center" vertical="center"/>
    </xf>
    <xf numFmtId="0" fontId="20" fillId="3" borderId="4" xfId="4" applyFont="1" applyFill="1" applyBorder="1" applyAlignment="1">
      <alignment horizontal="center" vertical="center"/>
    </xf>
    <xf numFmtId="0" fontId="20" fillId="3" borderId="1892" xfId="4" applyFont="1" applyFill="1" applyBorder="1" applyAlignment="1">
      <alignment horizontal="center" vertical="center"/>
    </xf>
    <xf numFmtId="0" fontId="20" fillId="3" borderId="100" xfId="4" applyFont="1" applyFill="1" applyBorder="1" applyAlignment="1">
      <alignment horizontal="center" vertical="center"/>
    </xf>
    <xf numFmtId="0" fontId="20" fillId="3" borderId="1980" xfId="4" applyFont="1" applyFill="1" applyBorder="1" applyAlignment="1">
      <alignment horizontal="center" vertical="center"/>
    </xf>
    <xf numFmtId="49" fontId="20" fillId="0" borderId="140" xfId="4" applyNumberFormat="1" applyFont="1" applyBorder="1" applyAlignment="1">
      <alignment horizontal="center" vertical="top"/>
    </xf>
    <xf numFmtId="49" fontId="20" fillId="0" borderId="1962" xfId="4" applyNumberFormat="1" applyFont="1" applyBorder="1" applyAlignment="1">
      <alignment horizontal="center" vertical="top"/>
    </xf>
    <xf numFmtId="49" fontId="20" fillId="0" borderId="1892" xfId="4" applyNumberFormat="1" applyFont="1" applyBorder="1" applyAlignment="1">
      <alignment horizontal="center" vertical="top"/>
    </xf>
    <xf numFmtId="0" fontId="20" fillId="12" borderId="1835" xfId="4" applyFont="1" applyFill="1" applyBorder="1" applyAlignment="1">
      <alignment horizontal="center" vertical="center"/>
    </xf>
    <xf numFmtId="49" fontId="19" fillId="0" borderId="1975" xfId="4" applyNumberFormat="1" applyFont="1" applyBorder="1" applyAlignment="1">
      <alignment horizontal="center" vertical="center"/>
    </xf>
    <xf numFmtId="0" fontId="22" fillId="0" borderId="32" xfId="4" applyFont="1" applyBorder="1" applyAlignment="1">
      <alignment horizontal="center" vertical="center"/>
    </xf>
    <xf numFmtId="0" fontId="22" fillId="0" borderId="1993" xfId="4" applyFont="1" applyBorder="1" applyAlignment="1">
      <alignment horizontal="center" vertical="center"/>
    </xf>
    <xf numFmtId="49" fontId="19" fillId="0" borderId="1991" xfId="4" applyNumberFormat="1" applyFont="1" applyBorder="1" applyAlignment="1">
      <alignment horizontal="center" vertical="center"/>
    </xf>
    <xf numFmtId="49" fontId="19" fillId="0" borderId="1979" xfId="4" applyNumberFormat="1" applyFont="1" applyBorder="1" applyAlignment="1">
      <alignment horizontal="center" vertical="center"/>
    </xf>
    <xf numFmtId="0" fontId="20" fillId="12" borderId="1940" xfId="4" applyFont="1" applyFill="1" applyBorder="1" applyAlignment="1">
      <alignment horizontal="center" vertical="center" wrapText="1"/>
    </xf>
    <xf numFmtId="0" fontId="20" fillId="12" borderId="18" xfId="4" applyFont="1" applyFill="1" applyBorder="1" applyAlignment="1">
      <alignment horizontal="center" vertical="center" wrapText="1"/>
    </xf>
    <xf numFmtId="0" fontId="20" fillId="12" borderId="1940" xfId="4" applyFont="1" applyFill="1" applyBorder="1" applyAlignment="1">
      <alignment horizontal="center" vertical="center"/>
    </xf>
    <xf numFmtId="0" fontId="22" fillId="0" borderId="1970" xfId="4" applyFont="1" applyBorder="1" applyAlignment="1">
      <alignment horizontal="center" vertical="center"/>
    </xf>
    <xf numFmtId="0" fontId="20" fillId="12" borderId="18" xfId="4" applyFont="1" applyFill="1" applyBorder="1" applyAlignment="1">
      <alignment horizontal="center" vertical="center"/>
    </xf>
    <xf numFmtId="49" fontId="20" fillId="0" borderId="1947" xfId="4" applyNumberFormat="1" applyFont="1" applyBorder="1" applyAlignment="1">
      <alignment horizontal="center" vertical="top"/>
    </xf>
    <xf numFmtId="49" fontId="20" fillId="0" borderId="12" xfId="4" applyNumberFormat="1" applyFont="1" applyBorder="1" applyAlignment="1">
      <alignment horizontal="center" vertical="top"/>
    </xf>
    <xf numFmtId="0" fontId="32" fillId="0" borderId="0" xfId="4" applyFont="1" applyAlignment="1">
      <alignment horizontal="right" vertical="top" wrapText="1"/>
    </xf>
    <xf numFmtId="0" fontId="49" fillId="0" borderId="0" xfId="6" applyAlignment="1">
      <alignment horizontal="right" vertical="top"/>
    </xf>
    <xf numFmtId="0" fontId="20" fillId="0" borderId="55" xfId="4" applyFont="1" applyBorder="1" applyAlignment="1">
      <alignment horizontal="center" vertical="center" wrapText="1"/>
    </xf>
    <xf numFmtId="0" fontId="20" fillId="0" borderId="39" xfId="4" applyFont="1" applyBorder="1" applyAlignment="1">
      <alignment horizontal="center" vertical="center" wrapText="1"/>
    </xf>
    <xf numFmtId="0" fontId="20" fillId="0" borderId="56" xfId="4" applyFont="1" applyBorder="1" applyAlignment="1">
      <alignment horizontal="center" vertical="center" wrapText="1"/>
    </xf>
    <xf numFmtId="0" fontId="32" fillId="0" borderId="1" xfId="4" applyFont="1" applyBorder="1" applyAlignment="1">
      <alignment horizontal="right" vertical="center" wrapText="1"/>
    </xf>
    <xf numFmtId="49" fontId="20" fillId="0" borderId="3" xfId="4" applyNumberFormat="1" applyFont="1" applyBorder="1" applyAlignment="1">
      <alignment horizontal="center" vertical="top"/>
    </xf>
    <xf numFmtId="0" fontId="20" fillId="12" borderId="100" xfId="4" applyFont="1" applyFill="1" applyBorder="1" applyAlignment="1">
      <alignment horizontal="center" vertical="center"/>
    </xf>
    <xf numFmtId="0" fontId="20" fillId="12" borderId="13" xfId="4" applyFont="1" applyFill="1" applyBorder="1" applyAlignment="1">
      <alignment horizontal="center" vertical="center"/>
    </xf>
    <xf numFmtId="3" fontId="50" fillId="0" borderId="0" xfId="4" applyNumberFormat="1" applyFont="1" applyAlignment="1">
      <alignment horizontal="center" vertical="center" wrapText="1"/>
    </xf>
    <xf numFmtId="0" fontId="50" fillId="0" borderId="0" xfId="4" applyFont="1" applyAlignment="1">
      <alignment horizontal="center" vertical="center" wrapText="1"/>
    </xf>
    <xf numFmtId="49" fontId="20" fillId="0" borderId="41" xfId="4" applyNumberFormat="1" applyFont="1" applyBorder="1" applyAlignment="1">
      <alignment horizontal="center" vertical="top"/>
    </xf>
    <xf numFmtId="49" fontId="20" fillId="0" borderId="29" xfId="4" applyNumberFormat="1" applyFont="1" applyBorder="1" applyAlignment="1">
      <alignment horizontal="center" vertical="top"/>
    </xf>
    <xf numFmtId="49" fontId="20" fillId="0" borderId="30" xfId="4" applyNumberFormat="1" applyFont="1" applyBorder="1" applyAlignment="1">
      <alignment horizontal="center" vertical="top"/>
    </xf>
    <xf numFmtId="49" fontId="20" fillId="13" borderId="32" xfId="4" applyNumberFormat="1" applyFont="1" applyFill="1" applyBorder="1" applyAlignment="1">
      <alignment horizontal="center" vertical="center" wrapText="1"/>
    </xf>
    <xf numFmtId="49" fontId="20" fillId="0" borderId="38" xfId="4" applyNumberFormat="1" applyFont="1" applyBorder="1" applyAlignment="1">
      <alignment horizontal="center" vertical="center"/>
    </xf>
    <xf numFmtId="49" fontId="20" fillId="0" borderId="39" xfId="4" applyNumberFormat="1" applyFont="1" applyBorder="1" applyAlignment="1">
      <alignment horizontal="center" vertical="center"/>
    </xf>
    <xf numFmtId="49" fontId="20" fillId="0" borderId="34" xfId="4" applyNumberFormat="1" applyFont="1" applyBorder="1" applyAlignment="1">
      <alignment horizontal="center" vertical="center"/>
    </xf>
    <xf numFmtId="0" fontId="20" fillId="0" borderId="38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49" fontId="20" fillId="0" borderId="42" xfId="4" applyNumberFormat="1" applyFont="1" applyBorder="1" applyAlignment="1">
      <alignment horizontal="center" vertical="top"/>
    </xf>
    <xf numFmtId="49" fontId="20" fillId="0" borderId="44" xfId="4" applyNumberFormat="1" applyFont="1" applyBorder="1" applyAlignment="1">
      <alignment horizontal="center" vertical="center"/>
    </xf>
    <xf numFmtId="0" fontId="20" fillId="0" borderId="44" xfId="4" applyFont="1" applyBorder="1" applyAlignment="1">
      <alignment horizontal="center" vertical="center" wrapText="1"/>
    </xf>
    <xf numFmtId="49" fontId="20" fillId="13" borderId="32" xfId="4" applyNumberFormat="1" applyFont="1" applyFill="1" applyBorder="1" applyAlignment="1">
      <alignment horizontal="center" vertical="center"/>
    </xf>
    <xf numFmtId="0" fontId="20" fillId="13" borderId="32" xfId="4" applyFont="1" applyFill="1" applyBorder="1" applyAlignment="1">
      <alignment horizontal="center" vertical="center"/>
    </xf>
    <xf numFmtId="0" fontId="20" fillId="13" borderId="32" xfId="4" applyFont="1" applyFill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/>
    </xf>
    <xf numFmtId="0" fontId="20" fillId="0" borderId="39" xfId="4" applyFont="1" applyBorder="1" applyAlignment="1">
      <alignment horizontal="center" vertical="center"/>
    </xf>
    <xf numFmtId="49" fontId="20" fillId="0" borderId="1986" xfId="4" applyNumberFormat="1" applyFont="1" applyBorder="1" applyAlignment="1">
      <alignment horizontal="center" vertical="top"/>
    </xf>
    <xf numFmtId="49" fontId="20" fillId="13" borderId="1970" xfId="4" applyNumberFormat="1" applyFont="1" applyFill="1" applyBorder="1" applyAlignment="1">
      <alignment horizontal="center" vertical="center"/>
    </xf>
    <xf numFmtId="49" fontId="20" fillId="0" borderId="1988" xfId="4" applyNumberFormat="1" applyFont="1" applyBorder="1" applyAlignment="1">
      <alignment horizontal="center" vertical="center"/>
    </xf>
    <xf numFmtId="0" fontId="20" fillId="0" borderId="1988" xfId="4" applyFont="1" applyBorder="1" applyAlignment="1">
      <alignment horizontal="center" vertical="center" wrapText="1"/>
    </xf>
    <xf numFmtId="0" fontId="20" fillId="13" borderId="1977" xfId="4" applyFont="1" applyFill="1" applyBorder="1" applyAlignment="1">
      <alignment horizontal="center" vertical="center"/>
    </xf>
    <xf numFmtId="49" fontId="20" fillId="0" borderId="48" xfId="4" applyNumberFormat="1" applyFont="1" applyBorder="1" applyAlignment="1">
      <alignment horizontal="center" vertical="top"/>
    </xf>
    <xf numFmtId="0" fontId="20" fillId="13" borderId="34" xfId="4" applyFont="1" applyFill="1" applyBorder="1" applyAlignment="1">
      <alignment horizontal="center" vertical="center"/>
    </xf>
    <xf numFmtId="0" fontId="22" fillId="0" borderId="1" xfId="4" applyFont="1" applyBorder="1" applyAlignment="1">
      <alignment horizontal="right" vertical="center" wrapText="1"/>
    </xf>
    <xf numFmtId="0" fontId="20" fillId="3" borderId="33" xfId="4" applyFont="1" applyFill="1" applyBorder="1" applyAlignment="1">
      <alignment horizontal="center" vertical="center"/>
    </xf>
    <xf numFmtId="0" fontId="20" fillId="3" borderId="23" xfId="4" applyFont="1" applyFill="1" applyBorder="1" applyAlignment="1">
      <alignment horizontal="center" vertical="center"/>
    </xf>
    <xf numFmtId="0" fontId="20" fillId="3" borderId="25" xfId="4" applyFont="1" applyFill="1" applyBorder="1" applyAlignment="1">
      <alignment horizontal="center" vertical="center"/>
    </xf>
    <xf numFmtId="0" fontId="20" fillId="3" borderId="36" xfId="4" applyFont="1" applyFill="1" applyBorder="1" applyAlignment="1">
      <alignment horizontal="center" vertical="center"/>
    </xf>
    <xf numFmtId="0" fontId="20" fillId="3" borderId="32" xfId="4" applyFont="1" applyFill="1" applyBorder="1" applyAlignment="1">
      <alignment horizontal="center" vertical="center"/>
    </xf>
    <xf numFmtId="0" fontId="20" fillId="3" borderId="31" xfId="4" applyFont="1" applyFill="1" applyBorder="1" applyAlignment="1">
      <alignment horizontal="center" vertical="center"/>
    </xf>
    <xf numFmtId="0" fontId="20" fillId="3" borderId="49" xfId="4" applyFont="1" applyFill="1" applyBorder="1" applyAlignment="1">
      <alignment horizontal="center" vertical="center"/>
    </xf>
    <xf numFmtId="0" fontId="20" fillId="3" borderId="39" xfId="4" applyFont="1" applyFill="1" applyBorder="1" applyAlignment="1">
      <alignment horizontal="center" vertical="center"/>
    </xf>
    <xf numFmtId="0" fontId="20" fillId="3" borderId="44" xfId="4" applyFont="1" applyFill="1" applyBorder="1" applyAlignment="1">
      <alignment horizontal="center" vertical="center"/>
    </xf>
    <xf numFmtId="0" fontId="20" fillId="3" borderId="36" xfId="4" applyFont="1" applyFill="1" applyBorder="1" applyAlignment="1">
      <alignment horizontal="center" vertical="center" wrapText="1"/>
    </xf>
    <xf numFmtId="0" fontId="20" fillId="3" borderId="32" xfId="4" applyFont="1" applyFill="1" applyBorder="1" applyAlignment="1">
      <alignment horizontal="center" vertical="center" wrapText="1"/>
    </xf>
    <xf numFmtId="0" fontId="20" fillId="3" borderId="31" xfId="4" applyFont="1" applyFill="1" applyBorder="1" applyAlignment="1">
      <alignment horizontal="center" vertical="center" wrapText="1"/>
    </xf>
    <xf numFmtId="0" fontId="20" fillId="3" borderId="57" xfId="4" applyFont="1" applyFill="1" applyBorder="1" applyAlignment="1">
      <alignment horizontal="center" vertical="center" wrapText="1"/>
    </xf>
    <xf numFmtId="0" fontId="20" fillId="3" borderId="13" xfId="4" applyFont="1" applyFill="1" applyBorder="1" applyAlignment="1">
      <alignment horizontal="center" vertical="center" wrapText="1"/>
    </xf>
    <xf numFmtId="0" fontId="20" fillId="3" borderId="58" xfId="4" applyFont="1" applyFill="1" applyBorder="1" applyAlignment="1">
      <alignment horizontal="center" vertical="center" wrapText="1"/>
    </xf>
    <xf numFmtId="0" fontId="20" fillId="3" borderId="40" xfId="4" applyFont="1" applyFill="1" applyBorder="1" applyAlignment="1">
      <alignment horizontal="center" vertical="center" wrapText="1"/>
    </xf>
    <xf numFmtId="0" fontId="20" fillId="3" borderId="24" xfId="4" applyFont="1" applyFill="1" applyBorder="1" applyAlignment="1">
      <alignment horizontal="center" vertical="center" wrapText="1"/>
    </xf>
    <xf numFmtId="0" fontId="20" fillId="3" borderId="28" xfId="4" applyFont="1" applyFill="1" applyBorder="1" applyAlignment="1">
      <alignment horizontal="center" vertical="center" wrapText="1"/>
    </xf>
    <xf numFmtId="0" fontId="20" fillId="3" borderId="27" xfId="4" applyFont="1" applyFill="1" applyBorder="1" applyAlignment="1">
      <alignment horizontal="center" vertical="center" wrapText="1"/>
    </xf>
    <xf numFmtId="0" fontId="20" fillId="3" borderId="59" xfId="4" applyFont="1" applyFill="1" applyBorder="1" applyAlignment="1">
      <alignment horizontal="center" vertical="center"/>
    </xf>
    <xf numFmtId="0" fontId="20" fillId="3" borderId="38" xfId="4" applyFont="1" applyFill="1" applyBorder="1" applyAlignment="1">
      <alignment horizontal="center" vertical="center" wrapText="1"/>
    </xf>
    <xf numFmtId="0" fontId="20" fillId="3" borderId="44" xfId="4" applyFont="1" applyFill="1" applyBorder="1" applyAlignment="1">
      <alignment horizontal="center" vertical="center" wrapText="1"/>
    </xf>
    <xf numFmtId="49" fontId="20" fillId="10" borderId="47" xfId="4" applyNumberFormat="1" applyFont="1" applyFill="1" applyBorder="1" applyAlignment="1">
      <alignment horizontal="center" vertical="center"/>
    </xf>
    <xf numFmtId="49" fontId="20" fillId="10" borderId="44" xfId="4" applyNumberFormat="1" applyFont="1" applyFill="1" applyBorder="1" applyAlignment="1">
      <alignment horizontal="center" vertical="center"/>
    </xf>
    <xf numFmtId="49" fontId="20" fillId="10" borderId="52" xfId="4" applyNumberFormat="1" applyFont="1" applyFill="1" applyBorder="1" applyAlignment="1">
      <alignment horizontal="center" vertical="center"/>
    </xf>
    <xf numFmtId="49" fontId="20" fillId="10" borderId="67" xfId="4" applyNumberFormat="1" applyFont="1" applyFill="1" applyBorder="1" applyAlignment="1">
      <alignment horizontal="center" vertical="center"/>
    </xf>
    <xf numFmtId="0" fontId="53" fillId="0" borderId="0" xfId="4" applyFont="1" applyAlignment="1">
      <alignment horizontal="center" vertical="center" wrapText="1"/>
    </xf>
    <xf numFmtId="49" fontId="20" fillId="0" borderId="3" xfId="4" applyNumberFormat="1" applyFont="1" applyBorder="1" applyAlignment="1">
      <alignment horizontal="center" vertical="center" wrapText="1"/>
    </xf>
    <xf numFmtId="49" fontId="20" fillId="0" borderId="12" xfId="4" applyNumberFormat="1" applyFont="1" applyBorder="1" applyAlignment="1">
      <alignment horizontal="center" vertical="center" wrapText="1"/>
    </xf>
    <xf numFmtId="49" fontId="20" fillId="0" borderId="6" xfId="4" applyNumberFormat="1" applyFont="1" applyBorder="1" applyAlignment="1">
      <alignment horizontal="center" vertical="center" wrapText="1"/>
    </xf>
    <xf numFmtId="0" fontId="21" fillId="3" borderId="47" xfId="4" applyFont="1" applyFill="1" applyBorder="1" applyAlignment="1">
      <alignment horizontal="center" vertical="center"/>
    </xf>
    <xf numFmtId="0" fontId="21" fillId="3" borderId="52" xfId="4" applyFont="1" applyFill="1" applyBorder="1" applyAlignment="1">
      <alignment horizontal="center" vertical="center"/>
    </xf>
    <xf numFmtId="0" fontId="21" fillId="3" borderId="35" xfId="4" applyFont="1" applyFill="1" applyBorder="1" applyAlignment="1">
      <alignment horizontal="center" vertical="center"/>
    </xf>
    <xf numFmtId="49" fontId="19" fillId="0" borderId="3" xfId="4" applyNumberFormat="1" applyFont="1" applyBorder="1" applyAlignment="1">
      <alignment horizontal="center" vertical="center" wrapText="1"/>
    </xf>
    <xf numFmtId="49" fontId="19" fillId="0" borderId="12" xfId="4" applyNumberFormat="1" applyFont="1" applyBorder="1" applyAlignment="1">
      <alignment horizontal="center" vertical="center" wrapText="1"/>
    </xf>
    <xf numFmtId="49" fontId="19" fillId="0" borderId="6" xfId="4" applyNumberFormat="1" applyFont="1" applyBorder="1" applyAlignment="1">
      <alignment horizontal="center" vertical="center" wrapText="1"/>
    </xf>
    <xf numFmtId="0" fontId="22" fillId="6" borderId="63" xfId="4" applyFont="1" applyFill="1" applyBorder="1" applyAlignment="1">
      <alignment horizontal="center" vertical="center"/>
    </xf>
    <xf numFmtId="0" fontId="22" fillId="6" borderId="64" xfId="4" applyFont="1" applyFill="1" applyBorder="1" applyAlignment="1">
      <alignment horizontal="center" vertical="center"/>
    </xf>
    <xf numFmtId="0" fontId="43" fillId="0" borderId="0" xfId="4" applyFont="1" applyAlignment="1">
      <alignment horizontal="right" vertical="center" wrapText="1"/>
    </xf>
    <xf numFmtId="0" fontId="20" fillId="10" borderId="19" xfId="4" applyFont="1" applyFill="1" applyBorder="1" applyAlignment="1">
      <alignment horizontal="center" vertical="center"/>
    </xf>
    <xf numFmtId="0" fontId="20" fillId="10" borderId="21" xfId="4" applyFont="1" applyFill="1" applyBorder="1" applyAlignment="1">
      <alignment horizontal="center" vertical="center"/>
    </xf>
    <xf numFmtId="0" fontId="20" fillId="10" borderId="4" xfId="4" applyFont="1" applyFill="1" applyBorder="1" applyAlignment="1">
      <alignment horizontal="center" vertical="center"/>
    </xf>
    <xf numFmtId="0" fontId="20" fillId="10" borderId="60" xfId="4" applyFont="1" applyFill="1" applyBorder="1" applyAlignment="1">
      <alignment horizontal="center" vertical="center"/>
    </xf>
    <xf numFmtId="0" fontId="20" fillId="10" borderId="13" xfId="4" applyFont="1" applyFill="1" applyBorder="1" applyAlignment="1">
      <alignment horizontal="center" vertical="center"/>
    </xf>
    <xf numFmtId="0" fontId="20" fillId="10" borderId="61" xfId="4" applyFont="1" applyFill="1" applyBorder="1" applyAlignment="1">
      <alignment horizontal="center" vertical="center"/>
    </xf>
    <xf numFmtId="0" fontId="20" fillId="10" borderId="4" xfId="4" applyFont="1" applyFill="1" applyBorder="1" applyAlignment="1">
      <alignment horizontal="center" vertical="center" wrapText="1"/>
    </xf>
    <xf numFmtId="0" fontId="21" fillId="10" borderId="58" xfId="4" applyFont="1" applyFill="1" applyBorder="1" applyAlignment="1">
      <alignment horizontal="center" vertical="center" wrapText="1"/>
    </xf>
    <xf numFmtId="0" fontId="21" fillId="10" borderId="40" xfId="4" applyFont="1" applyFill="1" applyBorder="1" applyAlignment="1">
      <alignment horizontal="center" vertical="center" wrapText="1"/>
    </xf>
    <xf numFmtId="0" fontId="20" fillId="3" borderId="10" xfId="10" applyFont="1" applyFill="1" applyBorder="1" applyAlignment="1">
      <alignment horizontal="left"/>
    </xf>
    <xf numFmtId="0" fontId="20" fillId="3" borderId="11" xfId="10" applyFont="1" applyFill="1" applyBorder="1" applyAlignment="1">
      <alignment horizontal="left"/>
    </xf>
    <xf numFmtId="0" fontId="34" fillId="2" borderId="10" xfId="10" applyFont="1" applyFill="1" applyBorder="1" applyAlignment="1">
      <alignment horizontal="center" vertical="center"/>
    </xf>
    <xf numFmtId="0" fontId="34" fillId="2" borderId="11" xfId="10" applyFont="1" applyFill="1" applyBorder="1" applyAlignment="1">
      <alignment horizontal="center" vertical="center"/>
    </xf>
    <xf numFmtId="0" fontId="63" fillId="0" borderId="0" xfId="10" applyFont="1" applyAlignment="1">
      <alignment horizontal="right" vertical="center" wrapText="1"/>
    </xf>
    <xf numFmtId="0" fontId="42" fillId="0" borderId="1" xfId="10" applyFont="1" applyBorder="1" applyAlignment="1">
      <alignment horizontal="center" vertical="center" wrapText="1"/>
    </xf>
    <xf numFmtId="0" fontId="0" fillId="0" borderId="0" xfId="0" applyAlignment="1"/>
    <xf numFmtId="0" fontId="6" fillId="0" borderId="0" xfId="4" applyAlignment="1">
      <alignment horizontal="left" wrapText="1"/>
    </xf>
  </cellXfs>
  <cellStyles count="12">
    <cellStyle name="Normalny" xfId="0" builtinId="0"/>
    <cellStyle name="Normalny 2" xfId="4" xr:uid="{00000000-0005-0000-0000-000001000000}"/>
    <cellStyle name="Normalny 2 2" xfId="10" xr:uid="{013CFBF9-3794-493D-AE28-E7400492C686}"/>
    <cellStyle name="Normalny 2 3" xfId="9" xr:uid="{4C9971D6-5B63-4807-97CD-844129B8C62E}"/>
    <cellStyle name="Normalny 2 4" xfId="8" xr:uid="{343770A4-7170-40E4-B6AA-817E96B1664D}"/>
    <cellStyle name="Normalny 3 2 4" xfId="5" xr:uid="{00000000-0005-0000-0000-000002000000}"/>
    <cellStyle name="Normalny 5 2 2" xfId="6" xr:uid="{FADFC41C-92F8-41BA-87D0-04716E35282B}"/>
    <cellStyle name="Normalny 6" xfId="7" xr:uid="{B9F99C09-F5B4-4B7F-86DD-3E11112FDC05}"/>
    <cellStyle name="Normalny 7" xfId="2" xr:uid="{00000000-0005-0000-0000-000003000000}"/>
    <cellStyle name="Normalny_Arkusz1" xfId="11" xr:uid="{5A089CAA-9983-438D-A227-BD7D6D5950F8}"/>
    <cellStyle name="Procentowy" xfId="1" builtinId="5"/>
    <cellStyle name="Procentowy 3" xfId="3" xr:uid="{00000000-0005-0000-0000-000005000000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.kajzar/Desktop/WPF/2022/UCHWA&#321;Y/8%20wrzesie&#324;/Sejmik/raport%20bestia%2014.09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cja"/>
      <sheetName val="DaneZrodlowe"/>
      <sheetName val="DaneZrodloweDoWsk"/>
      <sheetName val="Instrukcja"/>
      <sheetName val="WPF_bazowy"/>
      <sheetName val="rysunki"/>
      <sheetName val="WPF_Analiza"/>
      <sheetName val="Symulacja"/>
      <sheetName val="Art. 28 Dodatek węglowy"/>
      <sheetName val="ObliczSrednie"/>
      <sheetName val="Opis zmian"/>
    </sheetNames>
    <sheetDataSet>
      <sheetData sheetId="0">
        <row r="2">
          <cell r="F2" t="str">
            <v>0BF9</v>
          </cell>
        </row>
      </sheetData>
      <sheetData sheetId="1">
        <row r="1">
          <cell r="N1">
            <v>2022</v>
          </cell>
        </row>
        <row r="2">
          <cell r="N2">
            <v>2045</v>
          </cell>
        </row>
        <row r="3">
          <cell r="N3" t="str">
            <v>0BF9</v>
          </cell>
        </row>
        <row r="4">
          <cell r="N4">
            <v>0</v>
          </cell>
        </row>
      </sheetData>
      <sheetData sheetId="2"/>
      <sheetData sheetId="3"/>
      <sheetData sheetId="4">
        <row r="3">
          <cell r="N3" t="str">
            <v>2022-08-31a</v>
          </cell>
        </row>
      </sheetData>
      <sheetData sheetId="5"/>
      <sheetData sheetId="6">
        <row r="1">
          <cell r="Q1">
            <v>2045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944"/>
  <sheetViews>
    <sheetView tabSelected="1" view="pageBreakPreview" zoomScaleNormal="100" zoomScaleSheetLayoutView="100" workbookViewId="0">
      <pane ySplit="1" topLeftCell="A2" activePane="bottomLeft" state="frozen"/>
      <selection pane="bottomLeft" activeCell="R4" sqref="R4"/>
    </sheetView>
  </sheetViews>
  <sheetFormatPr defaultColWidth="9.140625" defaultRowHeight="15"/>
  <cols>
    <col min="1" max="1" width="8.7109375" style="258" customWidth="1"/>
    <col min="2" max="2" width="8.85546875" style="258" customWidth="1"/>
    <col min="3" max="3" width="81.5703125" style="259" customWidth="1"/>
    <col min="4" max="4" width="11.85546875" style="259" customWidth="1"/>
    <col min="5" max="5" width="19.28515625" style="284" hidden="1" customWidth="1"/>
    <col min="6" max="6" width="17.7109375" style="7" hidden="1" customWidth="1"/>
    <col min="7" max="7" width="16.5703125" style="131" hidden="1" customWidth="1"/>
    <col min="8" max="8" width="13.42578125" style="131" hidden="1" customWidth="1"/>
    <col min="9" max="9" width="20.28515625" style="131" customWidth="1"/>
    <col min="10" max="10" width="9.28515625" style="7" hidden="1" customWidth="1"/>
    <col min="11" max="11" width="11.140625" style="2" bestFit="1" customWidth="1"/>
    <col min="12" max="12" width="9.140625" style="2"/>
    <col min="13" max="13" width="16.85546875" style="2" customWidth="1"/>
    <col min="14" max="16384" width="9.140625" style="2"/>
  </cols>
  <sheetData>
    <row r="1" spans="1:15" s="1" customFormat="1" ht="51.75" customHeight="1">
      <c r="A1" s="5134" t="s">
        <v>1304</v>
      </c>
      <c r="B1" s="5135"/>
      <c r="C1" s="5135"/>
      <c r="D1" s="5135"/>
      <c r="E1" s="5135"/>
      <c r="F1" s="5135"/>
      <c r="G1" s="5135"/>
      <c r="H1" s="5135"/>
      <c r="I1" s="5135"/>
      <c r="J1" s="5135"/>
    </row>
    <row r="2" spans="1:15" s="1" customFormat="1" ht="51.75" customHeight="1">
      <c r="A2" s="5146" t="s">
        <v>1131</v>
      </c>
      <c r="B2" s="5146"/>
      <c r="C2" s="5146"/>
      <c r="D2" s="5146"/>
      <c r="E2" s="5146"/>
      <c r="F2" s="5146"/>
      <c r="G2" s="5146"/>
      <c r="H2" s="5146"/>
      <c r="I2" s="5146"/>
      <c r="J2" s="4877"/>
    </row>
    <row r="3" spans="1:15" s="1" customFormat="1" ht="15.75" customHeight="1">
      <c r="A3" s="256"/>
      <c r="B3" s="256"/>
      <c r="C3" s="256"/>
      <c r="D3" s="256"/>
      <c r="E3" s="257"/>
      <c r="F3" s="7"/>
      <c r="G3" s="131"/>
      <c r="H3" s="131"/>
      <c r="I3" s="433" t="s">
        <v>272</v>
      </c>
      <c r="J3" s="252"/>
    </row>
    <row r="4" spans="1:15" s="1" customFormat="1" ht="8.25" customHeight="1" thickBot="1">
      <c r="A4" s="258"/>
      <c r="B4" s="258"/>
      <c r="C4" s="259"/>
      <c r="D4" s="259"/>
      <c r="E4" s="260"/>
      <c r="F4" s="7"/>
      <c r="G4" s="131"/>
      <c r="H4" s="131"/>
      <c r="I4" s="131"/>
      <c r="J4" s="18"/>
    </row>
    <row r="5" spans="1:15" s="15" customFormat="1" ht="38.25" customHeight="1">
      <c r="A5" s="5136" t="s">
        <v>0</v>
      </c>
      <c r="B5" s="5138" t="s">
        <v>1</v>
      </c>
      <c r="C5" s="5138" t="s">
        <v>2</v>
      </c>
      <c r="D5" s="5138" t="s">
        <v>3</v>
      </c>
      <c r="E5" s="5140" t="s">
        <v>262</v>
      </c>
      <c r="F5" s="5142" t="s">
        <v>289</v>
      </c>
      <c r="G5" s="5079" t="s">
        <v>290</v>
      </c>
      <c r="H5" s="5079" t="s">
        <v>307</v>
      </c>
      <c r="I5" s="5081" t="s">
        <v>308</v>
      </c>
      <c r="J5" s="5144" t="s">
        <v>171</v>
      </c>
    </row>
    <row r="6" spans="1:15" s="15" customFormat="1" ht="12.75" customHeight="1" thickBot="1">
      <c r="A6" s="5137"/>
      <c r="B6" s="5139"/>
      <c r="C6" s="5139"/>
      <c r="D6" s="5139"/>
      <c r="E6" s="5141"/>
      <c r="F6" s="5143"/>
      <c r="G6" s="5080"/>
      <c r="H6" s="5080"/>
      <c r="I6" s="5082"/>
      <c r="J6" s="5145"/>
    </row>
    <row r="7" spans="1:15" s="457" customFormat="1" ht="12" thickBot="1">
      <c r="A7" s="450" t="s">
        <v>4</v>
      </c>
      <c r="B7" s="451" t="s">
        <v>5</v>
      </c>
      <c r="C7" s="451" t="s">
        <v>6</v>
      </c>
      <c r="D7" s="451" t="s">
        <v>7</v>
      </c>
      <c r="E7" s="452" t="s">
        <v>8</v>
      </c>
      <c r="F7" s="453" t="s">
        <v>9</v>
      </c>
      <c r="G7" s="454" t="s">
        <v>10</v>
      </c>
      <c r="H7" s="454"/>
      <c r="I7" s="455" t="s">
        <v>8</v>
      </c>
      <c r="J7" s="456" t="s">
        <v>11</v>
      </c>
      <c r="O7" s="458"/>
    </row>
    <row r="8" spans="1:15" s="8" customFormat="1">
      <c r="A8" s="423" t="s">
        <v>12</v>
      </c>
      <c r="B8" s="424"/>
      <c r="C8" s="425" t="s">
        <v>13</v>
      </c>
      <c r="D8" s="425"/>
      <c r="E8" s="359">
        <f>SUM(E9,E14,E19,E28,E23)</f>
        <v>48172980</v>
      </c>
      <c r="F8" s="426">
        <f>SUM(F9,F14,F19,F28,F23)</f>
        <v>54531949</v>
      </c>
      <c r="G8" s="426">
        <f>SUM(G9,G14,G19,G28,G23)</f>
        <v>44898490</v>
      </c>
      <c r="H8" s="426">
        <f t="shared" ref="H8:I8" si="0">SUM(H9,H14,H19,H28,H23)</f>
        <v>2484000</v>
      </c>
      <c r="I8" s="426">
        <f t="shared" si="0"/>
        <v>47382490</v>
      </c>
      <c r="J8" s="195">
        <f>G8/E8</f>
        <v>0.932026418129001</v>
      </c>
    </row>
    <row r="9" spans="1:15">
      <c r="A9" s="5085"/>
      <c r="B9" s="73" t="s">
        <v>14</v>
      </c>
      <c r="C9" s="27" t="s">
        <v>15</v>
      </c>
      <c r="D9" s="27"/>
      <c r="E9" s="264">
        <f>SUM(E10,E13)</f>
        <v>18835980</v>
      </c>
      <c r="F9" s="176">
        <f>SUM(F10,F13)</f>
        <v>18835980</v>
      </c>
      <c r="G9" s="176">
        <f>SUM(G10,G13)</f>
        <v>12248490</v>
      </c>
      <c r="H9" s="176">
        <f t="shared" ref="H9:I9" si="1">SUM(H10,H13)</f>
        <v>2000000</v>
      </c>
      <c r="I9" s="176">
        <f t="shared" si="1"/>
        <v>14248490</v>
      </c>
      <c r="J9" s="156">
        <f t="shared" ref="J9:J68" si="2">G9/E9</f>
        <v>0.65027091767988709</v>
      </c>
    </row>
    <row r="10" spans="1:15" ht="12.75" customHeight="1">
      <c r="A10" s="5086"/>
      <c r="B10" s="5076" t="s">
        <v>16</v>
      </c>
      <c r="C10" s="5076"/>
      <c r="D10" s="74"/>
      <c r="E10" s="134">
        <f>SUM(E11:E12)</f>
        <v>18835980</v>
      </c>
      <c r="F10" s="186">
        <f>SUM(F11:F12)</f>
        <v>18835980</v>
      </c>
      <c r="G10" s="186">
        <f>SUM(G11:G12)</f>
        <v>12248490</v>
      </c>
      <c r="H10" s="186">
        <f t="shared" ref="H10:I10" si="3">SUM(H11:H12)</f>
        <v>2000000</v>
      </c>
      <c r="I10" s="186">
        <f t="shared" si="3"/>
        <v>14248490</v>
      </c>
      <c r="J10" s="157">
        <f t="shared" si="2"/>
        <v>0.65027091767988709</v>
      </c>
    </row>
    <row r="11" spans="1:15">
      <c r="A11" s="5086"/>
      <c r="B11" s="5101"/>
      <c r="C11" s="5133" t="s">
        <v>233</v>
      </c>
      <c r="D11" s="75" t="s">
        <v>18</v>
      </c>
      <c r="E11" s="355">
        <v>18832680</v>
      </c>
      <c r="F11" s="143">
        <v>18832680</v>
      </c>
      <c r="G11" s="143">
        <f>12065390+180000</f>
        <v>12245390</v>
      </c>
      <c r="H11" s="143">
        <v>2000000</v>
      </c>
      <c r="I11" s="143">
        <f>G11+H11</f>
        <v>14245390</v>
      </c>
      <c r="J11" s="144">
        <f t="shared" si="2"/>
        <v>0.65022025542832995</v>
      </c>
    </row>
    <row r="12" spans="1:15">
      <c r="A12" s="5086"/>
      <c r="B12" s="5101"/>
      <c r="C12" s="5133"/>
      <c r="D12" s="75" t="s">
        <v>19</v>
      </c>
      <c r="E12" s="355">
        <v>3300</v>
      </c>
      <c r="F12" s="143">
        <v>3300</v>
      </c>
      <c r="G12" s="143">
        <v>3100</v>
      </c>
      <c r="H12" s="143"/>
      <c r="I12" s="143">
        <f>G12+H12</f>
        <v>3100</v>
      </c>
      <c r="J12" s="144">
        <f t="shared" si="2"/>
        <v>0.93939393939393945</v>
      </c>
    </row>
    <row r="13" spans="1:15" ht="13.5" customHeight="1">
      <c r="A13" s="5086"/>
      <c r="B13" s="5076" t="s">
        <v>20</v>
      </c>
      <c r="C13" s="5076"/>
      <c r="D13" s="74"/>
      <c r="E13" s="134">
        <v>0</v>
      </c>
      <c r="F13" s="186">
        <v>0</v>
      </c>
      <c r="G13" s="186">
        <v>0</v>
      </c>
      <c r="H13" s="186">
        <v>0</v>
      </c>
      <c r="I13" s="186">
        <v>0</v>
      </c>
      <c r="J13" s="171"/>
    </row>
    <row r="14" spans="1:15" hidden="1">
      <c r="A14" s="5086"/>
      <c r="B14" s="73" t="s">
        <v>21</v>
      </c>
      <c r="C14" s="27" t="s">
        <v>22</v>
      </c>
      <c r="D14" s="27"/>
      <c r="E14" s="264">
        <f>SUM(E15,E18)</f>
        <v>6600000</v>
      </c>
      <c r="F14" s="176">
        <f>SUM(F15,F18)</f>
        <v>4600000</v>
      </c>
      <c r="G14" s="176">
        <f>SUM(G15,G18)</f>
        <v>0</v>
      </c>
      <c r="H14" s="176">
        <f t="shared" ref="H14:I14" si="4">SUM(H15,H18)</f>
        <v>0</v>
      </c>
      <c r="I14" s="176">
        <f t="shared" si="4"/>
        <v>0</v>
      </c>
      <c r="J14" s="156">
        <f t="shared" si="2"/>
        <v>0</v>
      </c>
    </row>
    <row r="15" spans="1:15" ht="12.75" hidden="1" customHeight="1">
      <c r="A15" s="5086"/>
      <c r="B15" s="5076" t="s">
        <v>16</v>
      </c>
      <c r="C15" s="5077"/>
      <c r="D15" s="233"/>
      <c r="E15" s="134">
        <f>SUM(E16:E17)</f>
        <v>6600000</v>
      </c>
      <c r="F15" s="186">
        <f>SUM(F16:F17)</f>
        <v>4600000</v>
      </c>
      <c r="G15" s="186">
        <f>SUM(G16:G17)</f>
        <v>0</v>
      </c>
      <c r="H15" s="186">
        <f t="shared" ref="H15:I15" si="5">SUM(H16:H17)</f>
        <v>0</v>
      </c>
      <c r="I15" s="186">
        <f t="shared" si="5"/>
        <v>0</v>
      </c>
      <c r="J15" s="171">
        <f t="shared" si="2"/>
        <v>0</v>
      </c>
    </row>
    <row r="16" spans="1:15" ht="25.5" hidden="1">
      <c r="A16" s="5086"/>
      <c r="B16" s="5101"/>
      <c r="C16" s="76" t="s">
        <v>24</v>
      </c>
      <c r="D16" s="77">
        <v>2058</v>
      </c>
      <c r="E16" s="355">
        <v>4199000</v>
      </c>
      <c r="F16" s="143">
        <v>2926400</v>
      </c>
      <c r="G16" s="143">
        <v>0</v>
      </c>
      <c r="H16" s="143"/>
      <c r="I16" s="143">
        <f>SUM(G16:H16)</f>
        <v>0</v>
      </c>
      <c r="J16" s="144">
        <f>G16/E16</f>
        <v>0</v>
      </c>
    </row>
    <row r="17" spans="1:10" ht="25.5" hidden="1">
      <c r="A17" s="5086"/>
      <c r="B17" s="5101"/>
      <c r="C17" s="76" t="s">
        <v>25</v>
      </c>
      <c r="D17" s="77">
        <v>2059</v>
      </c>
      <c r="E17" s="355">
        <v>2401000</v>
      </c>
      <c r="F17" s="143">
        <v>1673600</v>
      </c>
      <c r="G17" s="143">
        <v>0</v>
      </c>
      <c r="H17" s="143"/>
      <c r="I17" s="143">
        <f>SUM(G17:H17)</f>
        <v>0</v>
      </c>
      <c r="J17" s="144">
        <f t="shared" si="2"/>
        <v>0</v>
      </c>
    </row>
    <row r="18" spans="1:10" ht="13.5" hidden="1" customHeight="1">
      <c r="A18" s="5086"/>
      <c r="B18" s="5076" t="s">
        <v>20</v>
      </c>
      <c r="C18" s="5077"/>
      <c r="D18" s="233"/>
      <c r="E18" s="134">
        <v>0</v>
      </c>
      <c r="F18" s="186">
        <v>0</v>
      </c>
      <c r="G18" s="186">
        <v>0</v>
      </c>
      <c r="H18" s="186">
        <v>0</v>
      </c>
      <c r="I18" s="186">
        <v>0</v>
      </c>
      <c r="J18" s="171"/>
    </row>
    <row r="19" spans="1:10">
      <c r="A19" s="5086"/>
      <c r="B19" s="73" t="s">
        <v>26</v>
      </c>
      <c r="C19" s="27" t="s">
        <v>27</v>
      </c>
      <c r="D19" s="27"/>
      <c r="E19" s="264">
        <f>SUM(E22,E20)</f>
        <v>15000000</v>
      </c>
      <c r="F19" s="176">
        <f>SUM(F22,F20)</f>
        <v>15000000</v>
      </c>
      <c r="G19" s="176">
        <f>SUM(G22,G20)</f>
        <v>18000000</v>
      </c>
      <c r="H19" s="176">
        <f t="shared" ref="H19:I19" si="6">SUM(H22,H20)</f>
        <v>0</v>
      </c>
      <c r="I19" s="176">
        <f t="shared" si="6"/>
        <v>18000000</v>
      </c>
      <c r="J19" s="156">
        <f t="shared" si="2"/>
        <v>1.2</v>
      </c>
    </row>
    <row r="20" spans="1:10" ht="12.75" customHeight="1">
      <c r="A20" s="5086"/>
      <c r="B20" s="5094" t="s">
        <v>16</v>
      </c>
      <c r="C20" s="5094"/>
      <c r="D20" s="228"/>
      <c r="E20" s="134">
        <f>SUM(E21:E21)</f>
        <v>15000000</v>
      </c>
      <c r="F20" s="186">
        <f>SUM(F21:F21)</f>
        <v>15000000</v>
      </c>
      <c r="G20" s="186">
        <f>SUM(G21:G21)</f>
        <v>18000000</v>
      </c>
      <c r="H20" s="186">
        <f t="shared" ref="H20:I20" si="7">SUM(H21:H21)</f>
        <v>0</v>
      </c>
      <c r="I20" s="186">
        <f t="shared" si="7"/>
        <v>18000000</v>
      </c>
      <c r="J20" s="157">
        <f t="shared" si="2"/>
        <v>1.2</v>
      </c>
    </row>
    <row r="21" spans="1:10" ht="16.5" customHeight="1">
      <c r="A21" s="5086"/>
      <c r="B21" s="78"/>
      <c r="C21" s="32" t="s">
        <v>28</v>
      </c>
      <c r="D21" s="75" t="s">
        <v>29</v>
      </c>
      <c r="E21" s="355">
        <v>15000000</v>
      </c>
      <c r="F21" s="143">
        <v>15000000</v>
      </c>
      <c r="G21" s="143">
        <v>18000000</v>
      </c>
      <c r="H21" s="143"/>
      <c r="I21" s="143">
        <f>G21+H21</f>
        <v>18000000</v>
      </c>
      <c r="J21" s="144">
        <f>G21/E21</f>
        <v>1.2</v>
      </c>
    </row>
    <row r="22" spans="1:10" ht="13.5" customHeight="1">
      <c r="A22" s="5086"/>
      <c r="B22" s="5094" t="s">
        <v>20</v>
      </c>
      <c r="C22" s="5094"/>
      <c r="D22" s="228"/>
      <c r="E22" s="134">
        <v>0</v>
      </c>
      <c r="F22" s="186">
        <v>0</v>
      </c>
      <c r="G22" s="186">
        <v>0</v>
      </c>
      <c r="H22" s="186">
        <v>0</v>
      </c>
      <c r="I22" s="186">
        <v>0</v>
      </c>
      <c r="J22" s="171"/>
    </row>
    <row r="23" spans="1:10">
      <c r="A23" s="5086"/>
      <c r="B23" s="73" t="s">
        <v>205</v>
      </c>
      <c r="C23" s="27" t="s">
        <v>206</v>
      </c>
      <c r="D23" s="27"/>
      <c r="E23" s="264">
        <f>SUM(E24,E27)</f>
        <v>4000000</v>
      </c>
      <c r="F23" s="176">
        <f>SUM(F24,F27)</f>
        <v>4000000</v>
      </c>
      <c r="G23" s="176">
        <f>SUM(G24,G27)</f>
        <v>12650000</v>
      </c>
      <c r="H23" s="176">
        <f t="shared" ref="H23:I23" si="8">SUM(H24,H27)</f>
        <v>0</v>
      </c>
      <c r="I23" s="176">
        <f t="shared" si="8"/>
        <v>12650000</v>
      </c>
      <c r="J23" s="156">
        <f>G23/E23</f>
        <v>3.1625000000000001</v>
      </c>
    </row>
    <row r="24" spans="1:10" ht="12.75" customHeight="1">
      <c r="A24" s="5086"/>
      <c r="B24" s="5076" t="s">
        <v>16</v>
      </c>
      <c r="C24" s="5077"/>
      <c r="D24" s="233"/>
      <c r="E24" s="134">
        <f>SUM(E25:E26)</f>
        <v>4000000</v>
      </c>
      <c r="F24" s="186">
        <f>SUM(F25:F26)</f>
        <v>4000000</v>
      </c>
      <c r="G24" s="186">
        <f>SUM(G25:G26)</f>
        <v>12650000</v>
      </c>
      <c r="H24" s="186">
        <f t="shared" ref="H24:I24" si="9">SUM(H25:H26)</f>
        <v>0</v>
      </c>
      <c r="I24" s="186">
        <f t="shared" si="9"/>
        <v>12650000</v>
      </c>
      <c r="J24" s="171">
        <f>G24/E24</f>
        <v>3.1625000000000001</v>
      </c>
    </row>
    <row r="25" spans="1:10" ht="28.5" customHeight="1">
      <c r="A25" s="5086"/>
      <c r="B25" s="5101"/>
      <c r="C25" s="76" t="s">
        <v>207</v>
      </c>
      <c r="D25" s="77">
        <v>2058</v>
      </c>
      <c r="E25" s="355">
        <v>2200000</v>
      </c>
      <c r="F25" s="143">
        <v>2200000</v>
      </c>
      <c r="G25" s="143">
        <v>6957000</v>
      </c>
      <c r="H25" s="143"/>
      <c r="I25" s="143">
        <f>G25+H25</f>
        <v>6957000</v>
      </c>
      <c r="J25" s="144">
        <f>G25/E25</f>
        <v>3.1622727272727271</v>
      </c>
    </row>
    <row r="26" spans="1:10" ht="28.5" customHeight="1">
      <c r="A26" s="5086"/>
      <c r="B26" s="5101"/>
      <c r="C26" s="76" t="s">
        <v>208</v>
      </c>
      <c r="D26" s="77">
        <v>2059</v>
      </c>
      <c r="E26" s="355">
        <v>1800000</v>
      </c>
      <c r="F26" s="143">
        <v>1800000</v>
      </c>
      <c r="G26" s="143">
        <v>5693000</v>
      </c>
      <c r="H26" s="143"/>
      <c r="I26" s="143">
        <f>G26+H26</f>
        <v>5693000</v>
      </c>
      <c r="J26" s="144">
        <f>G26/E26</f>
        <v>3.1627777777777779</v>
      </c>
    </row>
    <row r="27" spans="1:10" ht="13.5" customHeight="1">
      <c r="A27" s="5086"/>
      <c r="B27" s="5076" t="s">
        <v>20</v>
      </c>
      <c r="C27" s="5077"/>
      <c r="D27" s="233"/>
      <c r="E27" s="134">
        <v>0</v>
      </c>
      <c r="F27" s="186">
        <v>0</v>
      </c>
      <c r="G27" s="186">
        <v>0</v>
      </c>
      <c r="H27" s="186">
        <v>0</v>
      </c>
      <c r="I27" s="186">
        <v>0</v>
      </c>
      <c r="J27" s="171"/>
    </row>
    <row r="28" spans="1:10">
      <c r="A28" s="5086"/>
      <c r="B28" s="73" t="s">
        <v>32</v>
      </c>
      <c r="C28" s="27" t="s">
        <v>33</v>
      </c>
      <c r="D28" s="27"/>
      <c r="E28" s="264">
        <f>E29+E31</f>
        <v>3737000</v>
      </c>
      <c r="F28" s="176">
        <f>F29+F31</f>
        <v>12095969</v>
      </c>
      <c r="G28" s="176">
        <f>G29+G31</f>
        <v>2000000</v>
      </c>
      <c r="H28" s="176">
        <f t="shared" ref="H28:I28" si="10">H29+H31</f>
        <v>484000</v>
      </c>
      <c r="I28" s="176">
        <f t="shared" si="10"/>
        <v>2484000</v>
      </c>
      <c r="J28" s="156">
        <f t="shared" si="2"/>
        <v>0.53518865400053517</v>
      </c>
    </row>
    <row r="29" spans="1:10">
      <c r="A29" s="5086"/>
      <c r="B29" s="5076" t="s">
        <v>16</v>
      </c>
      <c r="C29" s="5077"/>
      <c r="D29" s="233"/>
      <c r="E29" s="134">
        <f>SUM(E30:E30)</f>
        <v>3737000</v>
      </c>
      <c r="F29" s="186">
        <f>SUM(F30:F30)</f>
        <v>3737000</v>
      </c>
      <c r="G29" s="186">
        <f>SUM(G30:G30)</f>
        <v>2000000</v>
      </c>
      <c r="H29" s="186">
        <f t="shared" ref="H29:I29" si="11">SUM(H30:H30)</f>
        <v>484000</v>
      </c>
      <c r="I29" s="186">
        <f t="shared" si="11"/>
        <v>2484000</v>
      </c>
      <c r="J29" s="157">
        <f t="shared" si="2"/>
        <v>0.53518865400053517</v>
      </c>
    </row>
    <row r="30" spans="1:10" ht="25.5">
      <c r="A30" s="5086"/>
      <c r="B30" s="79"/>
      <c r="C30" s="32" t="s">
        <v>35</v>
      </c>
      <c r="D30" s="26">
        <v>2210</v>
      </c>
      <c r="E30" s="355">
        <v>3737000</v>
      </c>
      <c r="F30" s="143">
        <v>3737000</v>
      </c>
      <c r="G30" s="143">
        <v>2000000</v>
      </c>
      <c r="H30" s="143">
        <v>484000</v>
      </c>
      <c r="I30" s="143">
        <f>G30+H30</f>
        <v>2484000</v>
      </c>
      <c r="J30" s="144">
        <f>G30/E30</f>
        <v>0.53518865400053517</v>
      </c>
    </row>
    <row r="31" spans="1:10">
      <c r="A31" s="5086"/>
      <c r="B31" s="5076" t="s">
        <v>20</v>
      </c>
      <c r="C31" s="5077"/>
      <c r="D31" s="233"/>
      <c r="E31" s="134">
        <v>0</v>
      </c>
      <c r="F31" s="186">
        <f>F32</f>
        <v>8358969</v>
      </c>
      <c r="G31" s="186">
        <v>0</v>
      </c>
      <c r="H31" s="186">
        <v>0</v>
      </c>
      <c r="I31" s="186">
        <v>0</v>
      </c>
      <c r="J31" s="171"/>
    </row>
    <row r="32" spans="1:10" ht="25.5" hidden="1">
      <c r="A32" s="226"/>
      <c r="B32" s="79"/>
      <c r="C32" s="32" t="s">
        <v>291</v>
      </c>
      <c r="D32" s="26">
        <v>6203</v>
      </c>
      <c r="E32" s="355">
        <v>0</v>
      </c>
      <c r="F32" s="143">
        <v>8358969</v>
      </c>
      <c r="G32" s="143">
        <v>0</v>
      </c>
      <c r="H32" s="143"/>
      <c r="I32" s="143">
        <f>G32+H32</f>
        <v>0</v>
      </c>
      <c r="J32" s="144"/>
    </row>
    <row r="33" spans="1:10" ht="15.75" customHeight="1">
      <c r="A33" s="80" t="s">
        <v>36</v>
      </c>
      <c r="B33" s="81"/>
      <c r="C33" s="82" t="s">
        <v>37</v>
      </c>
      <c r="D33" s="82"/>
      <c r="E33" s="356">
        <f t="shared" ref="E33:I33" si="12">SUM(E34)</f>
        <v>150000</v>
      </c>
      <c r="F33" s="182">
        <f>SUM(F34)</f>
        <v>150000</v>
      </c>
      <c r="G33" s="182">
        <f t="shared" si="12"/>
        <v>150000</v>
      </c>
      <c r="H33" s="182">
        <f t="shared" si="12"/>
        <v>0</v>
      </c>
      <c r="I33" s="182">
        <f t="shared" si="12"/>
        <v>150000</v>
      </c>
      <c r="J33" s="153">
        <f t="shared" si="2"/>
        <v>1</v>
      </c>
    </row>
    <row r="34" spans="1:10" ht="38.25">
      <c r="A34" s="5085"/>
      <c r="B34" s="73" t="s">
        <v>38</v>
      </c>
      <c r="C34" s="27" t="s">
        <v>204</v>
      </c>
      <c r="D34" s="27"/>
      <c r="E34" s="264">
        <f>SUM(E35,E38)</f>
        <v>150000</v>
      </c>
      <c r="F34" s="176">
        <f>SUM(F35,F38)</f>
        <v>150000</v>
      </c>
      <c r="G34" s="176">
        <f>SUM(G35,G38)</f>
        <v>150000</v>
      </c>
      <c r="H34" s="176">
        <f t="shared" ref="H34:I34" si="13">SUM(H35,H38)</f>
        <v>0</v>
      </c>
      <c r="I34" s="176">
        <f t="shared" si="13"/>
        <v>150000</v>
      </c>
      <c r="J34" s="156">
        <f t="shared" si="2"/>
        <v>1</v>
      </c>
    </row>
    <row r="35" spans="1:10">
      <c r="A35" s="5086"/>
      <c r="B35" s="5076" t="s">
        <v>16</v>
      </c>
      <c r="C35" s="5077"/>
      <c r="D35" s="233"/>
      <c r="E35" s="134">
        <f>SUM(E36:E37)</f>
        <v>150000</v>
      </c>
      <c r="F35" s="186">
        <f>SUM(F36:F37)</f>
        <v>150000</v>
      </c>
      <c r="G35" s="186">
        <f>SUM(G36:G37)</f>
        <v>150000</v>
      </c>
      <c r="H35" s="186">
        <f t="shared" ref="H35:I35" si="14">SUM(H36:H37)</f>
        <v>0</v>
      </c>
      <c r="I35" s="186">
        <f t="shared" si="14"/>
        <v>150000</v>
      </c>
      <c r="J35" s="157">
        <f t="shared" si="2"/>
        <v>1</v>
      </c>
    </row>
    <row r="36" spans="1:10" ht="25.5">
      <c r="A36" s="5086"/>
      <c r="B36" s="5091"/>
      <c r="C36" s="32" t="s">
        <v>192</v>
      </c>
      <c r="D36" s="26">
        <v>2058</v>
      </c>
      <c r="E36" s="355">
        <v>105000</v>
      </c>
      <c r="F36" s="143">
        <v>105000</v>
      </c>
      <c r="G36" s="143">
        <v>105000</v>
      </c>
      <c r="H36" s="143"/>
      <c r="I36" s="143">
        <f>G36+H36</f>
        <v>105000</v>
      </c>
      <c r="J36" s="144">
        <f t="shared" si="2"/>
        <v>1</v>
      </c>
    </row>
    <row r="37" spans="1:10" ht="25.5">
      <c r="A37" s="5086"/>
      <c r="B37" s="5093"/>
      <c r="C37" s="32" t="s">
        <v>193</v>
      </c>
      <c r="D37" s="26">
        <v>2059</v>
      </c>
      <c r="E37" s="355">
        <v>45000</v>
      </c>
      <c r="F37" s="143">
        <v>45000</v>
      </c>
      <c r="G37" s="143">
        <v>45000</v>
      </c>
      <c r="H37" s="143"/>
      <c r="I37" s="143">
        <f>G37+H37</f>
        <v>45000</v>
      </c>
      <c r="J37" s="144">
        <f t="shared" si="2"/>
        <v>1</v>
      </c>
    </row>
    <row r="38" spans="1:10">
      <c r="A38" s="5087"/>
      <c r="B38" s="5076" t="s">
        <v>20</v>
      </c>
      <c r="C38" s="5077"/>
      <c r="D38" s="233"/>
      <c r="E38" s="134">
        <v>0</v>
      </c>
      <c r="F38" s="186">
        <v>0</v>
      </c>
      <c r="G38" s="186">
        <v>0</v>
      </c>
      <c r="H38" s="186">
        <v>0</v>
      </c>
      <c r="I38" s="186">
        <v>0</v>
      </c>
      <c r="J38" s="171"/>
    </row>
    <row r="39" spans="1:10" ht="15.75" customHeight="1">
      <c r="A39" s="80" t="s">
        <v>39</v>
      </c>
      <c r="B39" s="81"/>
      <c r="C39" s="82" t="s">
        <v>40</v>
      </c>
      <c r="D39" s="82"/>
      <c r="E39" s="356">
        <f t="shared" ref="E39:I39" si="15">SUM(E40)</f>
        <v>98053</v>
      </c>
      <c r="F39" s="182">
        <f>SUM(F40)</f>
        <v>98053</v>
      </c>
      <c r="G39" s="182">
        <f t="shared" si="15"/>
        <v>295158</v>
      </c>
      <c r="H39" s="182">
        <f t="shared" si="15"/>
        <v>640000</v>
      </c>
      <c r="I39" s="182">
        <f t="shared" si="15"/>
        <v>935158</v>
      </c>
      <c r="J39" s="153">
        <f t="shared" si="2"/>
        <v>3.0101883675155272</v>
      </c>
    </row>
    <row r="40" spans="1:10" ht="15" customHeight="1">
      <c r="A40" s="5095"/>
      <c r="B40" s="73" t="s">
        <v>41</v>
      </c>
      <c r="C40" s="27" t="s">
        <v>33</v>
      </c>
      <c r="D40" s="27"/>
      <c r="E40" s="264">
        <f>SUM(E44,E41)</f>
        <v>98053</v>
      </c>
      <c r="F40" s="176">
        <f>SUM(F44,F41)</f>
        <v>98053</v>
      </c>
      <c r="G40" s="176">
        <f>SUM(G44,G41)</f>
        <v>295158</v>
      </c>
      <c r="H40" s="176">
        <f t="shared" ref="H40:I40" si="16">SUM(H44,H41)</f>
        <v>640000</v>
      </c>
      <c r="I40" s="176">
        <f t="shared" si="16"/>
        <v>935158</v>
      </c>
      <c r="J40" s="156">
        <f t="shared" si="2"/>
        <v>3.0101883675155272</v>
      </c>
    </row>
    <row r="41" spans="1:10">
      <c r="A41" s="5095"/>
      <c r="B41" s="5076" t="s">
        <v>16</v>
      </c>
      <c r="C41" s="5077"/>
      <c r="D41" s="233"/>
      <c r="E41" s="134">
        <f>SUM(E42:E43)</f>
        <v>98053</v>
      </c>
      <c r="F41" s="186">
        <f t="shared" ref="F41:G41" si="17">SUM(F42:F43)</f>
        <v>98053</v>
      </c>
      <c r="G41" s="186">
        <f t="shared" si="17"/>
        <v>295158</v>
      </c>
      <c r="H41" s="186">
        <f t="shared" ref="H41:I41" si="18">SUM(H42:H43)</f>
        <v>640000</v>
      </c>
      <c r="I41" s="186">
        <f t="shared" si="18"/>
        <v>935158</v>
      </c>
      <c r="J41" s="157">
        <f t="shared" si="2"/>
        <v>3.0101883675155272</v>
      </c>
    </row>
    <row r="42" spans="1:10" ht="25.5">
      <c r="A42" s="5095"/>
      <c r="B42" s="5101"/>
      <c r="C42" s="24" t="s">
        <v>35</v>
      </c>
      <c r="D42" s="26">
        <v>2210</v>
      </c>
      <c r="E42" s="355">
        <v>95000</v>
      </c>
      <c r="F42" s="143">
        <v>95000</v>
      </c>
      <c r="G42" s="143">
        <v>292000</v>
      </c>
      <c r="H42" s="143">
        <v>640000</v>
      </c>
      <c r="I42" s="143">
        <f>G42+H42</f>
        <v>932000</v>
      </c>
      <c r="J42" s="144">
        <f>G42/E42</f>
        <v>3.0736842105263156</v>
      </c>
    </row>
    <row r="43" spans="1:10" ht="25.5">
      <c r="A43" s="5095"/>
      <c r="B43" s="5101"/>
      <c r="C43" s="24" t="s">
        <v>42</v>
      </c>
      <c r="D43" s="26">
        <v>2360</v>
      </c>
      <c r="E43" s="355">
        <v>3053</v>
      </c>
      <c r="F43" s="143">
        <v>3053</v>
      </c>
      <c r="G43" s="143">
        <f>3105+53</f>
        <v>3158</v>
      </c>
      <c r="H43" s="143"/>
      <c r="I43" s="143">
        <f>G43+H43</f>
        <v>3158</v>
      </c>
      <c r="J43" s="144">
        <f>G43/E43</f>
        <v>1.0343924009171306</v>
      </c>
    </row>
    <row r="44" spans="1:10">
      <c r="A44" s="5095"/>
      <c r="B44" s="5076" t="s">
        <v>43</v>
      </c>
      <c r="C44" s="5077"/>
      <c r="D44" s="233"/>
      <c r="E44" s="134">
        <v>0</v>
      </c>
      <c r="F44" s="186">
        <v>0</v>
      </c>
      <c r="G44" s="186">
        <v>0</v>
      </c>
      <c r="H44" s="186">
        <v>0</v>
      </c>
      <c r="I44" s="186">
        <v>0</v>
      </c>
      <c r="J44" s="171"/>
    </row>
    <row r="45" spans="1:10">
      <c r="A45" s="80" t="s">
        <v>44</v>
      </c>
      <c r="B45" s="179"/>
      <c r="C45" s="180" t="s">
        <v>45</v>
      </c>
      <c r="D45" s="180"/>
      <c r="E45" s="182">
        <f>SUM(E46+E57)</f>
        <v>239999</v>
      </c>
      <c r="F45" s="182">
        <f>SUM(F46+F57)</f>
        <v>454229</v>
      </c>
      <c r="G45" s="182">
        <f>SUM(G46+G57)</f>
        <v>1913420.8</v>
      </c>
      <c r="H45" s="182">
        <f t="shared" ref="H45:I45" si="19">SUM(H46+H57)</f>
        <v>0</v>
      </c>
      <c r="I45" s="182">
        <f t="shared" si="19"/>
        <v>1913420.8</v>
      </c>
      <c r="J45" s="153">
        <f>G45/E45</f>
        <v>7.9726198859161919</v>
      </c>
    </row>
    <row r="46" spans="1:10">
      <c r="A46" s="314"/>
      <c r="B46" s="174" t="s">
        <v>46</v>
      </c>
      <c r="C46" s="175" t="s">
        <v>47</v>
      </c>
      <c r="D46" s="175"/>
      <c r="E46" s="176">
        <f>SUM(E53,E47)</f>
        <v>239999</v>
      </c>
      <c r="F46" s="176">
        <f>SUM(F53,F47)</f>
        <v>403966</v>
      </c>
      <c r="G46" s="176">
        <f>SUM(G53,G47)</f>
        <v>1913420.8</v>
      </c>
      <c r="H46" s="176">
        <f t="shared" ref="H46:I46" si="20">SUM(H53,H47)</f>
        <v>0</v>
      </c>
      <c r="I46" s="176">
        <f t="shared" si="20"/>
        <v>1913420.8</v>
      </c>
      <c r="J46" s="156">
        <f>G46/E46</f>
        <v>7.9726198859161919</v>
      </c>
    </row>
    <row r="47" spans="1:10">
      <c r="A47" s="315"/>
      <c r="B47" s="5099" t="s">
        <v>16</v>
      </c>
      <c r="C47" s="5099"/>
      <c r="D47" s="232"/>
      <c r="E47" s="186">
        <f>SUM(E48:E52)</f>
        <v>239999</v>
      </c>
      <c r="F47" s="186">
        <f t="shared" ref="F47" si="21">SUM(F48:F52)</f>
        <v>284592</v>
      </c>
      <c r="G47" s="186">
        <f>SUM(G48:G52)</f>
        <v>1913420.8</v>
      </c>
      <c r="H47" s="186">
        <f t="shared" ref="H47:I47" si="22">SUM(H48:H52)</f>
        <v>0</v>
      </c>
      <c r="I47" s="186">
        <f t="shared" si="22"/>
        <v>1913420.8</v>
      </c>
      <c r="J47" s="171">
        <f>G47/E47</f>
        <v>7.9726198859161919</v>
      </c>
    </row>
    <row r="48" spans="1:10" ht="38.25">
      <c r="A48" s="315"/>
      <c r="B48" s="5125"/>
      <c r="C48" s="148" t="s">
        <v>222</v>
      </c>
      <c r="D48" s="149">
        <v>2058</v>
      </c>
      <c r="E48" s="357">
        <v>239999</v>
      </c>
      <c r="F48" s="143">
        <v>239999</v>
      </c>
      <c r="G48" s="143">
        <v>181442.8</v>
      </c>
      <c r="H48" s="143"/>
      <c r="I48" s="143">
        <f>G48+H48</f>
        <v>181442.8</v>
      </c>
      <c r="J48" s="144">
        <f>G48/E48</f>
        <v>0.75601481672840298</v>
      </c>
    </row>
    <row r="49" spans="1:10" ht="38.25">
      <c r="A49" s="315"/>
      <c r="B49" s="5097"/>
      <c r="C49" s="148" t="s">
        <v>266</v>
      </c>
      <c r="D49" s="149">
        <v>2008</v>
      </c>
      <c r="E49" s="357">
        <v>0</v>
      </c>
      <c r="F49" s="143">
        <v>0</v>
      </c>
      <c r="G49" s="143">
        <v>1426978</v>
      </c>
      <c r="H49" s="143"/>
      <c r="I49" s="143">
        <f t="shared" ref="I49:I52" si="23">G49+H49</f>
        <v>1426978</v>
      </c>
      <c r="J49" s="144"/>
    </row>
    <row r="50" spans="1:10" ht="51">
      <c r="A50" s="315"/>
      <c r="B50" s="5097"/>
      <c r="C50" s="148" t="s">
        <v>267</v>
      </c>
      <c r="D50" s="149">
        <v>2058</v>
      </c>
      <c r="E50" s="357">
        <v>0</v>
      </c>
      <c r="F50" s="143">
        <v>0</v>
      </c>
      <c r="G50" s="143">
        <v>305000</v>
      </c>
      <c r="H50" s="143"/>
      <c r="I50" s="143">
        <f t="shared" si="23"/>
        <v>305000</v>
      </c>
      <c r="J50" s="144"/>
    </row>
    <row r="51" spans="1:10" s="173" customFormat="1" ht="35.1" hidden="1" customHeight="1">
      <c r="A51" s="315"/>
      <c r="B51" s="5097"/>
      <c r="C51" s="436" t="s">
        <v>280</v>
      </c>
      <c r="D51" s="172" t="s">
        <v>86</v>
      </c>
      <c r="E51" s="357">
        <v>0</v>
      </c>
      <c r="F51" s="143">
        <v>1222</v>
      </c>
      <c r="G51" s="143">
        <v>0</v>
      </c>
      <c r="H51" s="143"/>
      <c r="I51" s="143">
        <f t="shared" si="23"/>
        <v>0</v>
      </c>
      <c r="J51" s="144"/>
    </row>
    <row r="52" spans="1:10" s="173" customFormat="1" hidden="1">
      <c r="A52" s="315"/>
      <c r="B52" s="5098"/>
      <c r="C52" s="437"/>
      <c r="D52" s="172" t="s">
        <v>279</v>
      </c>
      <c r="E52" s="357">
        <v>0</v>
      </c>
      <c r="F52" s="143">
        <v>43371</v>
      </c>
      <c r="G52" s="143">
        <v>0</v>
      </c>
      <c r="H52" s="143"/>
      <c r="I52" s="143">
        <f t="shared" si="23"/>
        <v>0</v>
      </c>
      <c r="J52" s="144"/>
    </row>
    <row r="53" spans="1:10">
      <c r="A53" s="315"/>
      <c r="B53" s="5076" t="s">
        <v>50</v>
      </c>
      <c r="C53" s="5077"/>
      <c r="D53" s="233"/>
      <c r="E53" s="134">
        <f>SUM(E54:E56)</f>
        <v>0</v>
      </c>
      <c r="F53" s="134">
        <f>SUM(F54:F56)</f>
        <v>119374</v>
      </c>
      <c r="G53" s="134">
        <f t="shared" ref="G53:I53" si="24">SUM(G54:G56)</f>
        <v>0</v>
      </c>
      <c r="H53" s="134">
        <f t="shared" si="24"/>
        <v>0</v>
      </c>
      <c r="I53" s="134">
        <f t="shared" si="24"/>
        <v>0</v>
      </c>
      <c r="J53" s="126"/>
    </row>
    <row r="54" spans="1:10" s="17" customFormat="1" ht="38.25" hidden="1">
      <c r="A54" s="315"/>
      <c r="B54" s="5126"/>
      <c r="C54" s="164" t="s">
        <v>194</v>
      </c>
      <c r="D54" s="162">
        <v>6669</v>
      </c>
      <c r="E54" s="143">
        <v>0</v>
      </c>
      <c r="F54" s="143">
        <v>91521</v>
      </c>
      <c r="G54" s="143">
        <v>0</v>
      </c>
      <c r="H54" s="143"/>
      <c r="I54" s="143">
        <f>G54+H54</f>
        <v>0</v>
      </c>
      <c r="J54" s="144"/>
    </row>
    <row r="55" spans="1:10" s="17" customFormat="1" ht="38.25" hidden="1">
      <c r="A55" s="315"/>
      <c r="B55" s="5127"/>
      <c r="C55" s="164" t="s">
        <v>281</v>
      </c>
      <c r="D55" s="162">
        <v>6697</v>
      </c>
      <c r="E55" s="143">
        <v>0</v>
      </c>
      <c r="F55" s="143">
        <v>27852</v>
      </c>
      <c r="G55" s="143">
        <v>0</v>
      </c>
      <c r="H55" s="143"/>
      <c r="I55" s="143">
        <f t="shared" ref="I55:I56" si="25">G55+H55</f>
        <v>0</v>
      </c>
      <c r="J55" s="144"/>
    </row>
    <row r="56" spans="1:10" ht="39" hidden="1" thickBot="1">
      <c r="A56" s="321"/>
      <c r="B56" s="5128"/>
      <c r="C56" s="322" t="s">
        <v>51</v>
      </c>
      <c r="D56" s="323">
        <v>6669</v>
      </c>
      <c r="E56" s="324">
        <v>0</v>
      </c>
      <c r="F56" s="324">
        <v>1</v>
      </c>
      <c r="G56" s="324">
        <v>0</v>
      </c>
      <c r="H56" s="324"/>
      <c r="I56" s="143">
        <f t="shared" si="25"/>
        <v>0</v>
      </c>
      <c r="J56" s="325"/>
    </row>
    <row r="57" spans="1:10" ht="15" hidden="1" customHeight="1">
      <c r="A57" s="315"/>
      <c r="B57" s="317" t="s">
        <v>282</v>
      </c>
      <c r="C57" s="318" t="s">
        <v>284</v>
      </c>
      <c r="D57" s="318"/>
      <c r="E57" s="319">
        <f>SUM(E60,E58)</f>
        <v>0</v>
      </c>
      <c r="F57" s="319">
        <f>SUM(F60,F58)</f>
        <v>50263</v>
      </c>
      <c r="G57" s="319">
        <f>SUM(G60,G58)</f>
        <v>0</v>
      </c>
      <c r="H57" s="319">
        <f t="shared" ref="H57:I57" si="26">SUM(H60,H58)</f>
        <v>0</v>
      </c>
      <c r="I57" s="319">
        <f t="shared" si="26"/>
        <v>0</v>
      </c>
      <c r="J57" s="320"/>
    </row>
    <row r="58" spans="1:10" hidden="1">
      <c r="A58" s="315"/>
      <c r="B58" s="5099" t="s">
        <v>16</v>
      </c>
      <c r="C58" s="5099"/>
      <c r="D58" s="232"/>
      <c r="E58" s="186">
        <f>SUM(E59:E59)</f>
        <v>0</v>
      </c>
      <c r="F58" s="186">
        <f>SUM(F59:F59)</f>
        <v>50263</v>
      </c>
      <c r="G58" s="186">
        <f t="shared" ref="G58:I58" si="27">SUM(G59:G59)</f>
        <v>0</v>
      </c>
      <c r="H58" s="186">
        <f t="shared" si="27"/>
        <v>0</v>
      </c>
      <c r="I58" s="186">
        <f t="shared" si="27"/>
        <v>0</v>
      </c>
      <c r="J58" s="171"/>
    </row>
    <row r="59" spans="1:10" ht="25.5" hidden="1">
      <c r="A59" s="315"/>
      <c r="B59" s="177"/>
      <c r="C59" s="169" t="s">
        <v>283</v>
      </c>
      <c r="D59" s="149">
        <v>2959</v>
      </c>
      <c r="E59" s="357">
        <v>0</v>
      </c>
      <c r="F59" s="143">
        <v>50263</v>
      </c>
      <c r="G59" s="143">
        <v>0</v>
      </c>
      <c r="H59" s="143"/>
      <c r="I59" s="143">
        <f>G59+H59</f>
        <v>0</v>
      </c>
      <c r="J59" s="144"/>
    </row>
    <row r="60" spans="1:10" hidden="1">
      <c r="A60" s="316"/>
      <c r="B60" s="5099" t="s">
        <v>20</v>
      </c>
      <c r="C60" s="5100"/>
      <c r="D60" s="232"/>
      <c r="E60" s="186">
        <v>0</v>
      </c>
      <c r="F60" s="186">
        <v>0</v>
      </c>
      <c r="G60" s="186">
        <v>0</v>
      </c>
      <c r="H60" s="186">
        <v>0</v>
      </c>
      <c r="I60" s="186">
        <v>0</v>
      </c>
      <c r="J60" s="186">
        <v>3</v>
      </c>
    </row>
    <row r="61" spans="1:10" ht="15.75" customHeight="1">
      <c r="A61" s="83">
        <v>600</v>
      </c>
      <c r="B61" s="216"/>
      <c r="C61" s="151" t="s">
        <v>52</v>
      </c>
      <c r="D61" s="151"/>
      <c r="E61" s="182">
        <f t="shared" ref="E61:J61" si="28">SUM(E62,E71,E76,E80,E107,E95,E99,E103)</f>
        <v>569698390</v>
      </c>
      <c r="F61" s="182">
        <f t="shared" si="28"/>
        <v>606836450</v>
      </c>
      <c r="G61" s="182">
        <f t="shared" si="28"/>
        <v>563806635</v>
      </c>
      <c r="H61" s="182">
        <f t="shared" si="28"/>
        <v>10693478</v>
      </c>
      <c r="I61" s="182">
        <f t="shared" si="28"/>
        <v>574500113</v>
      </c>
      <c r="J61" s="182">
        <f t="shared" si="28"/>
        <v>11.294834524722711</v>
      </c>
    </row>
    <row r="62" spans="1:10" s="1" customFormat="1" ht="15" customHeight="1">
      <c r="A62" s="86"/>
      <c r="B62" s="154">
        <v>60001</v>
      </c>
      <c r="C62" s="155" t="s">
        <v>53</v>
      </c>
      <c r="D62" s="155"/>
      <c r="E62" s="176">
        <f>SUM(E63,E69)</f>
        <v>59447939</v>
      </c>
      <c r="F62" s="176">
        <f>SUM(F63,F69)</f>
        <v>60554108</v>
      </c>
      <c r="G62" s="176">
        <f>SUM(G63,G69)</f>
        <v>53610342</v>
      </c>
      <c r="H62" s="176">
        <f t="shared" ref="H62:J62" si="29">SUM(H63,H69)</f>
        <v>0</v>
      </c>
      <c r="I62" s="176">
        <f t="shared" si="29"/>
        <v>53610342</v>
      </c>
      <c r="J62" s="176">
        <f t="shared" si="29"/>
        <v>3.0004695868248188</v>
      </c>
    </row>
    <row r="63" spans="1:10" s="1" customFormat="1">
      <c r="A63" s="87"/>
      <c r="B63" s="5099" t="s">
        <v>16</v>
      </c>
      <c r="C63" s="5100"/>
      <c r="D63" s="232"/>
      <c r="E63" s="186">
        <f>SUM(E64:E68)</f>
        <v>57947939</v>
      </c>
      <c r="F63" s="186">
        <f>SUM(F64:F68)</f>
        <v>59054108</v>
      </c>
      <c r="G63" s="186">
        <f>SUM(G64:G68)</f>
        <v>52110342</v>
      </c>
      <c r="H63" s="186">
        <f t="shared" ref="H63:J63" si="30">SUM(H64:H68)</f>
        <v>0</v>
      </c>
      <c r="I63" s="186">
        <f t="shared" si="30"/>
        <v>52110342</v>
      </c>
      <c r="J63" s="186">
        <f t="shared" si="30"/>
        <v>2.0004695868248188</v>
      </c>
    </row>
    <row r="64" spans="1:10" s="1" customFormat="1">
      <c r="A64" s="87"/>
      <c r="B64" s="177"/>
      <c r="C64" s="161" t="s">
        <v>215</v>
      </c>
      <c r="D64" s="217" t="s">
        <v>17</v>
      </c>
      <c r="E64" s="357">
        <v>46713406</v>
      </c>
      <c r="F64" s="143">
        <v>46735342</v>
      </c>
      <c r="G64" s="143">
        <v>46735342</v>
      </c>
      <c r="H64" s="143"/>
      <c r="I64" s="143">
        <f>G64+H64</f>
        <v>46735342</v>
      </c>
      <c r="J64" s="144">
        <f t="shared" si="2"/>
        <v>1.0004695868248186</v>
      </c>
    </row>
    <row r="65" spans="1:17" hidden="1">
      <c r="A65" s="54"/>
      <c r="B65" s="236"/>
      <c r="C65" s="161" t="s">
        <v>271</v>
      </c>
      <c r="D65" s="159" t="s">
        <v>34</v>
      </c>
      <c r="E65" s="357">
        <v>0</v>
      </c>
      <c r="F65" s="143">
        <v>711412</v>
      </c>
      <c r="G65" s="143">
        <v>0</v>
      </c>
      <c r="H65" s="143"/>
      <c r="I65" s="143">
        <f t="shared" ref="I65:I70" si="31">G65+H65</f>
        <v>0</v>
      </c>
      <c r="J65" s="144">
        <v>0</v>
      </c>
    </row>
    <row r="66" spans="1:17" s="1" customFormat="1" ht="25.5">
      <c r="A66" s="87"/>
      <c r="B66" s="236"/>
      <c r="C66" s="161" t="s">
        <v>54</v>
      </c>
      <c r="D66" s="251" t="s">
        <v>55</v>
      </c>
      <c r="E66" s="357">
        <v>5375000</v>
      </c>
      <c r="F66" s="143">
        <v>5375000</v>
      </c>
      <c r="G66" s="143">
        <v>5375000</v>
      </c>
      <c r="H66" s="143"/>
      <c r="I66" s="143">
        <f t="shared" si="31"/>
        <v>5375000</v>
      </c>
      <c r="J66" s="144">
        <f t="shared" si="2"/>
        <v>1</v>
      </c>
    </row>
    <row r="67" spans="1:17" ht="25.5" hidden="1">
      <c r="A67" s="54"/>
      <c r="B67" s="5129"/>
      <c r="C67" s="215" t="s">
        <v>214</v>
      </c>
      <c r="D67" s="251" t="s">
        <v>56</v>
      </c>
      <c r="E67" s="357">
        <v>0</v>
      </c>
      <c r="F67" s="143">
        <v>107007</v>
      </c>
      <c r="G67" s="143">
        <v>0</v>
      </c>
      <c r="H67" s="143"/>
      <c r="I67" s="143">
        <f t="shared" si="31"/>
        <v>0</v>
      </c>
      <c r="J67" s="144">
        <v>0</v>
      </c>
    </row>
    <row r="68" spans="1:17" ht="25.5" hidden="1">
      <c r="A68" s="54"/>
      <c r="B68" s="5130"/>
      <c r="C68" s="161" t="s">
        <v>57</v>
      </c>
      <c r="D68" s="159" t="s">
        <v>58</v>
      </c>
      <c r="E68" s="357">
        <v>5859533</v>
      </c>
      <c r="F68" s="143">
        <v>6125347</v>
      </c>
      <c r="G68" s="143">
        <v>0</v>
      </c>
      <c r="H68" s="143"/>
      <c r="I68" s="143">
        <f t="shared" si="31"/>
        <v>0</v>
      </c>
      <c r="J68" s="144">
        <f t="shared" si="2"/>
        <v>0</v>
      </c>
    </row>
    <row r="69" spans="1:17">
      <c r="A69" s="54"/>
      <c r="B69" s="5099" t="s">
        <v>50</v>
      </c>
      <c r="C69" s="5099"/>
      <c r="D69" s="231"/>
      <c r="E69" s="198">
        <f>SUM(E70)</f>
        <v>1500000</v>
      </c>
      <c r="F69" s="198">
        <f>SUM(F70)</f>
        <v>1500000</v>
      </c>
      <c r="G69" s="198">
        <f>SUM(G70)</f>
        <v>1500000</v>
      </c>
      <c r="H69" s="198">
        <f t="shared" ref="H69:I69" si="32">SUM(H70)</f>
        <v>0</v>
      </c>
      <c r="I69" s="198">
        <f t="shared" si="32"/>
        <v>1500000</v>
      </c>
      <c r="J69" s="157">
        <f t="shared" ref="J69:J116" si="33">G69/E69</f>
        <v>1</v>
      </c>
      <c r="Q69" s="3502"/>
    </row>
    <row r="70" spans="1:17" ht="39" thickBot="1">
      <c r="A70" s="3503"/>
      <c r="B70" s="3504"/>
      <c r="C70" s="3505" t="s">
        <v>59</v>
      </c>
      <c r="D70" s="3506">
        <v>6350</v>
      </c>
      <c r="E70" s="3507">
        <v>1500000</v>
      </c>
      <c r="F70" s="3508">
        <v>1500000</v>
      </c>
      <c r="G70" s="3508">
        <v>1500000</v>
      </c>
      <c r="H70" s="3508"/>
      <c r="I70" s="3508">
        <f t="shared" si="31"/>
        <v>1500000</v>
      </c>
      <c r="J70" s="144">
        <f t="shared" si="33"/>
        <v>1</v>
      </c>
    </row>
    <row r="71" spans="1:17" s="1" customFormat="1" ht="18.75" customHeight="1">
      <c r="A71" s="54"/>
      <c r="B71" s="440">
        <v>60003</v>
      </c>
      <c r="C71" s="441" t="s">
        <v>62</v>
      </c>
      <c r="D71" s="441"/>
      <c r="E71" s="319">
        <f>SUM(E72,E75)</f>
        <v>61207000</v>
      </c>
      <c r="F71" s="319">
        <f>SUM(F72,F75)</f>
        <v>61207000</v>
      </c>
      <c r="G71" s="319">
        <f>SUM(G72,G75)</f>
        <v>61207000</v>
      </c>
      <c r="H71" s="319">
        <f t="shared" ref="H71:I71" si="34">SUM(H72,H75)</f>
        <v>7429000</v>
      </c>
      <c r="I71" s="319">
        <f t="shared" si="34"/>
        <v>68636000</v>
      </c>
      <c r="J71" s="156">
        <f t="shared" si="33"/>
        <v>1</v>
      </c>
    </row>
    <row r="72" spans="1:17" s="1" customFormat="1" ht="15" customHeight="1">
      <c r="A72" s="54"/>
      <c r="B72" s="5099" t="s">
        <v>16</v>
      </c>
      <c r="C72" s="5100"/>
      <c r="D72" s="232"/>
      <c r="E72" s="186">
        <f>SUM(E73:E74)</f>
        <v>61207000</v>
      </c>
      <c r="F72" s="186">
        <f>SUM(F73:F74)</f>
        <v>61207000</v>
      </c>
      <c r="G72" s="186">
        <f>SUM(G73:G74)</f>
        <v>61207000</v>
      </c>
      <c r="H72" s="186">
        <f t="shared" ref="H72:I72" si="35">SUM(H73:H74)</f>
        <v>7429000</v>
      </c>
      <c r="I72" s="186">
        <f t="shared" si="35"/>
        <v>68636000</v>
      </c>
      <c r="J72" s="157">
        <f t="shared" si="33"/>
        <v>1</v>
      </c>
    </row>
    <row r="73" spans="1:17" s="1" customFormat="1" ht="25.5">
      <c r="A73" s="54"/>
      <c r="B73" s="5131"/>
      <c r="C73" s="161" t="s">
        <v>35</v>
      </c>
      <c r="D73" s="159">
        <v>2210</v>
      </c>
      <c r="E73" s="357">
        <v>61207000</v>
      </c>
      <c r="F73" s="143">
        <v>61207000</v>
      </c>
      <c r="G73" s="143">
        <v>61207000</v>
      </c>
      <c r="H73" s="143">
        <v>7429000</v>
      </c>
      <c r="I73" s="143">
        <f>G73+H73</f>
        <v>68636000</v>
      </c>
      <c r="J73" s="144">
        <f t="shared" si="33"/>
        <v>1</v>
      </c>
    </row>
    <row r="74" spans="1:17" s="1" customFormat="1" hidden="1">
      <c r="A74" s="54"/>
      <c r="B74" s="5131"/>
      <c r="C74" s="161" t="s">
        <v>216</v>
      </c>
      <c r="D74" s="159" t="s">
        <v>31</v>
      </c>
      <c r="E74" s="357">
        <v>0</v>
      </c>
      <c r="F74" s="143">
        <v>0</v>
      </c>
      <c r="G74" s="143">
        <v>0</v>
      </c>
      <c r="H74" s="143"/>
      <c r="I74" s="143">
        <f>G74+H74</f>
        <v>0</v>
      </c>
      <c r="J74" s="144">
        <v>0</v>
      </c>
    </row>
    <row r="75" spans="1:17" s="1" customFormat="1">
      <c r="A75" s="54"/>
      <c r="B75" s="5099" t="s">
        <v>20</v>
      </c>
      <c r="C75" s="5100"/>
      <c r="D75" s="232"/>
      <c r="E75" s="186">
        <v>0</v>
      </c>
      <c r="F75" s="186">
        <v>0</v>
      </c>
      <c r="G75" s="186">
        <v>0</v>
      </c>
      <c r="H75" s="186">
        <v>0</v>
      </c>
      <c r="I75" s="186">
        <v>0</v>
      </c>
      <c r="J75" s="171">
        <v>0</v>
      </c>
    </row>
    <row r="76" spans="1:17" s="1" customFormat="1">
      <c r="A76" s="54"/>
      <c r="B76" s="154">
        <v>60004</v>
      </c>
      <c r="C76" s="155" t="s">
        <v>63</v>
      </c>
      <c r="D76" s="155"/>
      <c r="E76" s="176">
        <f>SUM(E77)</f>
        <v>50000</v>
      </c>
      <c r="F76" s="176">
        <f>SUM(F77)</f>
        <v>50000</v>
      </c>
      <c r="G76" s="176">
        <f>SUM(G77)</f>
        <v>50000</v>
      </c>
      <c r="H76" s="176">
        <f t="shared" ref="H76:I76" si="36">SUM(H77)</f>
        <v>0</v>
      </c>
      <c r="I76" s="176">
        <f t="shared" si="36"/>
        <v>50000</v>
      </c>
      <c r="J76" s="156">
        <f t="shared" si="33"/>
        <v>1</v>
      </c>
    </row>
    <row r="77" spans="1:17" s="1" customFormat="1">
      <c r="A77" s="54"/>
      <c r="B77" s="5099" t="s">
        <v>16</v>
      </c>
      <c r="C77" s="5100"/>
      <c r="D77" s="232"/>
      <c r="E77" s="186">
        <f>SUM(E78:E78)</f>
        <v>50000</v>
      </c>
      <c r="F77" s="186">
        <f>SUM(F78:F78)</f>
        <v>50000</v>
      </c>
      <c r="G77" s="186">
        <f>SUM(G78:G78)</f>
        <v>50000</v>
      </c>
      <c r="H77" s="186">
        <f t="shared" ref="H77:I77" si="37">SUM(H78:H78)</f>
        <v>0</v>
      </c>
      <c r="I77" s="186">
        <f t="shared" si="37"/>
        <v>50000</v>
      </c>
      <c r="J77" s="157">
        <f t="shared" si="33"/>
        <v>1</v>
      </c>
    </row>
    <row r="78" spans="1:17" s="1" customFormat="1" ht="18" customHeight="1">
      <c r="A78" s="54"/>
      <c r="B78" s="240"/>
      <c r="C78" s="237" t="s">
        <v>64</v>
      </c>
      <c r="D78" s="172" t="s">
        <v>65</v>
      </c>
      <c r="E78" s="357">
        <v>50000</v>
      </c>
      <c r="F78" s="143">
        <v>50000</v>
      </c>
      <c r="G78" s="143">
        <v>50000</v>
      </c>
      <c r="H78" s="143"/>
      <c r="I78" s="143">
        <f>G78+H78</f>
        <v>50000</v>
      </c>
      <c r="J78" s="144">
        <f t="shared" si="33"/>
        <v>1</v>
      </c>
    </row>
    <row r="79" spans="1:17" s="1" customFormat="1">
      <c r="A79" s="54"/>
      <c r="B79" s="5099" t="s">
        <v>20</v>
      </c>
      <c r="C79" s="5100"/>
      <c r="D79" s="232"/>
      <c r="E79" s="186">
        <v>0</v>
      </c>
      <c r="F79" s="186">
        <v>0</v>
      </c>
      <c r="G79" s="186">
        <v>0</v>
      </c>
      <c r="H79" s="186">
        <v>0</v>
      </c>
      <c r="I79" s="186">
        <v>0</v>
      </c>
      <c r="J79" s="171"/>
    </row>
    <row r="80" spans="1:17">
      <c r="A80" s="54"/>
      <c r="B80" s="154">
        <v>60013</v>
      </c>
      <c r="C80" s="155" t="s">
        <v>67</v>
      </c>
      <c r="D80" s="155"/>
      <c r="E80" s="176">
        <f>SUM(E85,E81)</f>
        <v>442650960</v>
      </c>
      <c r="F80" s="176">
        <f>SUM(F85,F81)</f>
        <v>470706240</v>
      </c>
      <c r="G80" s="176">
        <f>SUM(G85,G81)</f>
        <v>436173965</v>
      </c>
      <c r="H80" s="176">
        <f>SUM(H85,H81)</f>
        <v>3066583</v>
      </c>
      <c r="I80" s="176">
        <f>G80+H80</f>
        <v>439240548</v>
      </c>
      <c r="J80" s="156">
        <f t="shared" si="33"/>
        <v>0.98536771500506859</v>
      </c>
    </row>
    <row r="81" spans="1:10">
      <c r="A81" s="54"/>
      <c r="B81" s="5099" t="s">
        <v>16</v>
      </c>
      <c r="C81" s="5100"/>
      <c r="D81" s="232"/>
      <c r="E81" s="186">
        <f>SUM(E82:E84)</f>
        <v>1553323</v>
      </c>
      <c r="F81" s="186">
        <f>SUM(F82:F84)</f>
        <v>4551323</v>
      </c>
      <c r="G81" s="186">
        <f>SUM(G82:G84)</f>
        <v>1490634</v>
      </c>
      <c r="H81" s="186">
        <f>SUM(H82:H84)</f>
        <v>0</v>
      </c>
      <c r="I81" s="186">
        <f>G81+H81</f>
        <v>1490634</v>
      </c>
      <c r="J81" s="157">
        <f t="shared" si="33"/>
        <v>0.9596420062021872</v>
      </c>
    </row>
    <row r="82" spans="1:10">
      <c r="A82" s="54"/>
      <c r="B82" s="5131"/>
      <c r="C82" s="237" t="s">
        <v>68</v>
      </c>
      <c r="D82" s="172" t="s">
        <v>65</v>
      </c>
      <c r="E82" s="357">
        <v>778150</v>
      </c>
      <c r="F82" s="143">
        <v>778150</v>
      </c>
      <c r="G82" s="143">
        <v>1450000</v>
      </c>
      <c r="H82" s="143"/>
      <c r="I82" s="167">
        <f t="shared" ref="I82:I106" si="38">G82+H82</f>
        <v>1450000</v>
      </c>
      <c r="J82" s="144">
        <f t="shared" si="33"/>
        <v>1.8633939471824199</v>
      </c>
    </row>
    <row r="83" spans="1:10" ht="40.5" hidden="1" customHeight="1">
      <c r="A83" s="54"/>
      <c r="B83" s="5131"/>
      <c r="C83" s="237" t="s">
        <v>70</v>
      </c>
      <c r="D83" s="159" t="s">
        <v>58</v>
      </c>
      <c r="E83" s="357">
        <v>0</v>
      </c>
      <c r="F83" s="143">
        <f>1068000+1930000</f>
        <v>2998000</v>
      </c>
      <c r="G83" s="143">
        <v>0</v>
      </c>
      <c r="H83" s="143"/>
      <c r="I83" s="167">
        <f t="shared" si="38"/>
        <v>0</v>
      </c>
      <c r="J83" s="144"/>
    </row>
    <row r="84" spans="1:10" s="10" customFormat="1" ht="38.25">
      <c r="A84" s="55"/>
      <c r="B84" s="43"/>
      <c r="C84" s="76" t="s">
        <v>1104</v>
      </c>
      <c r="D84" s="75" t="s">
        <v>89</v>
      </c>
      <c r="E84" s="355">
        <v>775173</v>
      </c>
      <c r="F84" s="145">
        <v>775173</v>
      </c>
      <c r="G84" s="145">
        <v>40634</v>
      </c>
      <c r="H84" s="145"/>
      <c r="I84" s="167">
        <f t="shared" si="38"/>
        <v>40634</v>
      </c>
      <c r="J84" s="144">
        <f t="shared" si="33"/>
        <v>5.2419266408917753E-2</v>
      </c>
    </row>
    <row r="85" spans="1:10">
      <c r="A85" s="54"/>
      <c r="B85" s="5076" t="s">
        <v>50</v>
      </c>
      <c r="C85" s="5077"/>
      <c r="D85" s="241"/>
      <c r="E85" s="134">
        <f>SUM(E86:E94)</f>
        <v>441097637</v>
      </c>
      <c r="F85" s="134">
        <f>SUM(F86:F94)</f>
        <v>466154917</v>
      </c>
      <c r="G85" s="134">
        <f>SUM(G86:G94)</f>
        <v>434683331</v>
      </c>
      <c r="H85" s="134">
        <f>SUM(H86:H94)</f>
        <v>3066583</v>
      </c>
      <c r="I85" s="186">
        <f t="shared" si="38"/>
        <v>437749914</v>
      </c>
      <c r="J85" s="125">
        <f>G85/E85</f>
        <v>0.98545830795280365</v>
      </c>
    </row>
    <row r="86" spans="1:10" ht="39.75" hidden="1" customHeight="1">
      <c r="A86" s="54"/>
      <c r="B86" s="135"/>
      <c r="C86" s="23" t="s">
        <v>234</v>
      </c>
      <c r="D86" s="25" t="s">
        <v>71</v>
      </c>
      <c r="E86" s="355">
        <v>1414549</v>
      </c>
      <c r="F86" s="133">
        <v>2805962</v>
      </c>
      <c r="G86" s="133">
        <v>0</v>
      </c>
      <c r="H86" s="133"/>
      <c r="I86" s="360">
        <f t="shared" si="38"/>
        <v>0</v>
      </c>
      <c r="J86" s="146">
        <f>G86/E86</f>
        <v>0</v>
      </c>
    </row>
    <row r="87" spans="1:10" ht="25.5">
      <c r="A87" s="54"/>
      <c r="B87" s="136"/>
      <c r="C87" s="23" t="s">
        <v>1105</v>
      </c>
      <c r="D87" s="25" t="s">
        <v>71</v>
      </c>
      <c r="E87" s="355">
        <v>3328469</v>
      </c>
      <c r="F87" s="133">
        <v>4636581</v>
      </c>
      <c r="G87" s="133">
        <v>1997082</v>
      </c>
      <c r="H87" s="133">
        <v>51267</v>
      </c>
      <c r="I87" s="167">
        <f t="shared" si="38"/>
        <v>2048349</v>
      </c>
      <c r="J87" s="146">
        <f t="shared" ref="J87:J94" si="39">G87/E87</f>
        <v>0.6000001802630579</v>
      </c>
    </row>
    <row r="88" spans="1:10" s="10" customFormat="1" ht="38.25">
      <c r="A88" s="55"/>
      <c r="B88" s="136"/>
      <c r="C88" s="23" t="s">
        <v>1106</v>
      </c>
      <c r="D88" s="25" t="s">
        <v>229</v>
      </c>
      <c r="E88" s="355">
        <v>1586627</v>
      </c>
      <c r="F88" s="133">
        <v>1586627</v>
      </c>
      <c r="G88" s="133">
        <v>4788739</v>
      </c>
      <c r="H88" s="133"/>
      <c r="I88" s="167">
        <f t="shared" si="38"/>
        <v>4788739</v>
      </c>
      <c r="J88" s="146">
        <f t="shared" si="39"/>
        <v>3.0181882698327964</v>
      </c>
    </row>
    <row r="89" spans="1:10" s="10" customFormat="1" ht="38.25">
      <c r="A89" s="55"/>
      <c r="B89" s="136"/>
      <c r="C89" s="23" t="s">
        <v>1107</v>
      </c>
      <c r="D89" s="25" t="s">
        <v>229</v>
      </c>
      <c r="E89" s="355">
        <v>2104001</v>
      </c>
      <c r="F89" s="133">
        <v>2104001</v>
      </c>
      <c r="G89" s="133">
        <v>6369595</v>
      </c>
      <c r="H89" s="133"/>
      <c r="I89" s="167">
        <f t="shared" si="38"/>
        <v>6369595</v>
      </c>
      <c r="J89" s="146">
        <f t="shared" si="39"/>
        <v>3.0273726105643486</v>
      </c>
    </row>
    <row r="90" spans="1:10" ht="38.25">
      <c r="A90" s="54"/>
      <c r="B90" s="136"/>
      <c r="C90" s="24" t="s">
        <v>232</v>
      </c>
      <c r="D90" s="25" t="s">
        <v>72</v>
      </c>
      <c r="E90" s="355">
        <v>91640360</v>
      </c>
      <c r="F90" s="133">
        <v>84766886</v>
      </c>
      <c r="G90" s="133">
        <v>52784029</v>
      </c>
      <c r="H90" s="133">
        <v>-2595998</v>
      </c>
      <c r="I90" s="167">
        <f t="shared" si="38"/>
        <v>50188031</v>
      </c>
      <c r="J90" s="146">
        <f t="shared" si="39"/>
        <v>0.57599106987357973</v>
      </c>
    </row>
    <row r="91" spans="1:10" ht="63.75">
      <c r="A91" s="54"/>
      <c r="B91" s="136"/>
      <c r="C91" s="24" t="s">
        <v>1108</v>
      </c>
      <c r="D91" s="25" t="s">
        <v>72</v>
      </c>
      <c r="E91" s="355">
        <v>0</v>
      </c>
      <c r="F91" s="133">
        <v>28160</v>
      </c>
      <c r="G91" s="133">
        <v>224295</v>
      </c>
      <c r="H91" s="133">
        <v>28160</v>
      </c>
      <c r="I91" s="167">
        <f t="shared" si="38"/>
        <v>252455</v>
      </c>
      <c r="J91" s="146"/>
    </row>
    <row r="92" spans="1:10" ht="38.25">
      <c r="A92" s="54"/>
      <c r="B92" s="136"/>
      <c r="C92" s="24" t="s">
        <v>61</v>
      </c>
      <c r="D92" s="26">
        <v>6300</v>
      </c>
      <c r="E92" s="355">
        <v>7865975</v>
      </c>
      <c r="F92" s="133">
        <v>11342192</v>
      </c>
      <c r="G92" s="133">
        <v>17250000</v>
      </c>
      <c r="H92" s="133">
        <v>354160</v>
      </c>
      <c r="I92" s="167">
        <f t="shared" si="38"/>
        <v>17604160</v>
      </c>
      <c r="J92" s="146">
        <f t="shared" si="39"/>
        <v>2.1929894259770721</v>
      </c>
    </row>
    <row r="93" spans="1:10" ht="38.25">
      <c r="A93" s="54"/>
      <c r="B93" s="136"/>
      <c r="C93" s="24" t="s">
        <v>199</v>
      </c>
      <c r="D93" s="26">
        <v>6290</v>
      </c>
      <c r="E93" s="355">
        <v>289657656</v>
      </c>
      <c r="F93" s="133">
        <v>315384508</v>
      </c>
      <c r="G93" s="133">
        <v>206309591</v>
      </c>
      <c r="H93" s="133">
        <f>10699331+12200892</f>
        <v>22900223</v>
      </c>
      <c r="I93" s="167">
        <f t="shared" si="38"/>
        <v>229209814</v>
      </c>
      <c r="J93" s="146">
        <f t="shared" si="39"/>
        <v>0.71225319519950825</v>
      </c>
    </row>
    <row r="94" spans="1:10" ht="25.5">
      <c r="A94" s="54"/>
      <c r="B94" s="136"/>
      <c r="C94" s="24" t="s">
        <v>172</v>
      </c>
      <c r="D94" s="26">
        <v>6370</v>
      </c>
      <c r="E94" s="355">
        <v>43500000</v>
      </c>
      <c r="F94" s="133">
        <v>43500000</v>
      </c>
      <c r="G94" s="133">
        <v>144960000</v>
      </c>
      <c r="H94" s="133">
        <f>-15000000-2671229</f>
        <v>-17671229</v>
      </c>
      <c r="I94" s="167">
        <f t="shared" si="38"/>
        <v>127288771</v>
      </c>
      <c r="J94" s="146">
        <f t="shared" si="39"/>
        <v>3.3324137931034481</v>
      </c>
    </row>
    <row r="95" spans="1:10">
      <c r="A95" s="54"/>
      <c r="B95" s="28">
        <v>60014</v>
      </c>
      <c r="C95" s="27" t="s">
        <v>263</v>
      </c>
      <c r="D95" s="28"/>
      <c r="E95" s="261">
        <f>E96+E97</f>
        <v>254662</v>
      </c>
      <c r="F95" s="261">
        <f t="shared" ref="F95:G95" si="40">F96+F97</f>
        <v>254662</v>
      </c>
      <c r="G95" s="261">
        <f t="shared" si="40"/>
        <v>300468</v>
      </c>
      <c r="H95" s="261">
        <f t="shared" ref="H95" si="41">H96+H97</f>
        <v>0</v>
      </c>
      <c r="I95" s="371">
        <f t="shared" si="38"/>
        <v>300468</v>
      </c>
      <c r="J95" s="156">
        <f t="shared" si="33"/>
        <v>1.1798697881898359</v>
      </c>
    </row>
    <row r="96" spans="1:10">
      <c r="A96" s="54"/>
      <c r="B96" s="5076" t="s">
        <v>60</v>
      </c>
      <c r="C96" s="5076"/>
      <c r="D96" s="29"/>
      <c r="E96" s="262">
        <v>0</v>
      </c>
      <c r="F96" s="262">
        <v>0</v>
      </c>
      <c r="G96" s="262">
        <v>0</v>
      </c>
      <c r="H96" s="262">
        <v>0</v>
      </c>
      <c r="I96" s="186">
        <f t="shared" si="38"/>
        <v>0</v>
      </c>
      <c r="J96" s="157">
        <v>0</v>
      </c>
    </row>
    <row r="97" spans="1:11">
      <c r="A97" s="54"/>
      <c r="B97" s="5076" t="s">
        <v>50</v>
      </c>
      <c r="C97" s="5076"/>
      <c r="D97" s="30"/>
      <c r="E97" s="262">
        <f>E98</f>
        <v>254662</v>
      </c>
      <c r="F97" s="262">
        <f t="shared" ref="F97:H97" si="42">F98</f>
        <v>254662</v>
      </c>
      <c r="G97" s="262">
        <f t="shared" si="42"/>
        <v>300468</v>
      </c>
      <c r="H97" s="262">
        <f t="shared" si="42"/>
        <v>0</v>
      </c>
      <c r="I97" s="186">
        <f t="shared" si="38"/>
        <v>300468</v>
      </c>
      <c r="J97" s="157">
        <f t="shared" si="33"/>
        <v>1.1798697881898359</v>
      </c>
    </row>
    <row r="98" spans="1:11" ht="38.25">
      <c r="A98" s="54"/>
      <c r="B98" s="47"/>
      <c r="C98" s="24" t="s">
        <v>199</v>
      </c>
      <c r="D98" s="26">
        <v>6290</v>
      </c>
      <c r="E98" s="355">
        <v>254662</v>
      </c>
      <c r="F98" s="133">
        <v>254662</v>
      </c>
      <c r="G98" s="133">
        <v>300468</v>
      </c>
      <c r="H98" s="133"/>
      <c r="I98" s="167">
        <f t="shared" si="38"/>
        <v>300468</v>
      </c>
      <c r="J98" s="144">
        <f t="shared" si="33"/>
        <v>1.1798697881898359</v>
      </c>
    </row>
    <row r="99" spans="1:11">
      <c r="A99" s="54"/>
      <c r="B99" s="28">
        <v>60016</v>
      </c>
      <c r="C99" s="27" t="s">
        <v>264</v>
      </c>
      <c r="D99" s="28"/>
      <c r="E99" s="261">
        <f>E100+E101</f>
        <v>5708682</v>
      </c>
      <c r="F99" s="261">
        <f t="shared" ref="F99:H99" si="43">F100+F101</f>
        <v>5708682</v>
      </c>
      <c r="G99" s="261">
        <f t="shared" si="43"/>
        <v>6735518</v>
      </c>
      <c r="H99" s="261">
        <f t="shared" si="43"/>
        <v>0</v>
      </c>
      <c r="I99" s="371">
        <f>G99+H99</f>
        <v>6735518</v>
      </c>
      <c r="J99" s="156">
        <f t="shared" si="33"/>
        <v>1.1798726921555625</v>
      </c>
    </row>
    <row r="100" spans="1:11">
      <c r="A100" s="54"/>
      <c r="B100" s="5076" t="s">
        <v>60</v>
      </c>
      <c r="C100" s="5076"/>
      <c r="D100" s="29"/>
      <c r="E100" s="262">
        <v>0</v>
      </c>
      <c r="F100" s="262">
        <v>0</v>
      </c>
      <c r="G100" s="262">
        <v>0</v>
      </c>
      <c r="H100" s="262">
        <v>0</v>
      </c>
      <c r="I100" s="186">
        <f t="shared" si="38"/>
        <v>0</v>
      </c>
      <c r="J100" s="157">
        <v>0</v>
      </c>
    </row>
    <row r="101" spans="1:11">
      <c r="A101" s="54"/>
      <c r="B101" s="5076" t="s">
        <v>50</v>
      </c>
      <c r="C101" s="5076"/>
      <c r="D101" s="30"/>
      <c r="E101" s="262">
        <f>E102</f>
        <v>5708682</v>
      </c>
      <c r="F101" s="262">
        <f t="shared" ref="F101:H101" si="44">F102</f>
        <v>5708682</v>
      </c>
      <c r="G101" s="262">
        <f t="shared" si="44"/>
        <v>6735518</v>
      </c>
      <c r="H101" s="262">
        <f t="shared" si="44"/>
        <v>0</v>
      </c>
      <c r="I101" s="186">
        <f t="shared" si="38"/>
        <v>6735518</v>
      </c>
      <c r="J101" s="157">
        <f t="shared" si="33"/>
        <v>1.1798726921555625</v>
      </c>
    </row>
    <row r="102" spans="1:11" ht="39" thickBot="1">
      <c r="A102" s="54"/>
      <c r="B102" s="47"/>
      <c r="C102" s="24" t="s">
        <v>199</v>
      </c>
      <c r="D102" s="26">
        <v>6290</v>
      </c>
      <c r="E102" s="355">
        <v>5708682</v>
      </c>
      <c r="F102" s="133">
        <v>5708682</v>
      </c>
      <c r="G102" s="133">
        <v>6735518</v>
      </c>
      <c r="H102" s="133"/>
      <c r="I102" s="167">
        <f t="shared" si="38"/>
        <v>6735518</v>
      </c>
      <c r="J102" s="325">
        <f t="shared" si="33"/>
        <v>1.1798726921555625</v>
      </c>
    </row>
    <row r="103" spans="1:11">
      <c r="A103" s="54"/>
      <c r="B103" s="326">
        <v>60078</v>
      </c>
      <c r="C103" s="327" t="s">
        <v>298</v>
      </c>
      <c r="D103" s="326"/>
      <c r="E103" s="328">
        <f>E104+E105</f>
        <v>0</v>
      </c>
      <c r="F103" s="328">
        <f t="shared" ref="F103:G103" si="45">F104+F105</f>
        <v>7976611</v>
      </c>
      <c r="G103" s="328">
        <f t="shared" si="45"/>
        <v>5317740</v>
      </c>
      <c r="H103" s="328">
        <f t="shared" ref="H103" si="46">H104+H105</f>
        <v>0</v>
      </c>
      <c r="I103" s="439">
        <f t="shared" si="38"/>
        <v>5317740</v>
      </c>
      <c r="J103" s="320"/>
    </row>
    <row r="104" spans="1:11">
      <c r="A104" s="54"/>
      <c r="B104" s="5076" t="s">
        <v>60</v>
      </c>
      <c r="C104" s="5076"/>
      <c r="D104" s="29"/>
      <c r="E104" s="262">
        <v>0</v>
      </c>
      <c r="F104" s="262">
        <v>0</v>
      </c>
      <c r="G104" s="262">
        <v>0</v>
      </c>
      <c r="H104" s="262">
        <v>0</v>
      </c>
      <c r="I104" s="186">
        <f t="shared" si="38"/>
        <v>0</v>
      </c>
      <c r="J104" s="157">
        <v>0</v>
      </c>
    </row>
    <row r="105" spans="1:11">
      <c r="A105" s="54"/>
      <c r="B105" s="5076" t="s">
        <v>50</v>
      </c>
      <c r="C105" s="5076"/>
      <c r="D105" s="30"/>
      <c r="E105" s="262">
        <f>E106</f>
        <v>0</v>
      </c>
      <c r="F105" s="262">
        <f t="shared" ref="F105:H105" si="47">F106</f>
        <v>7976611</v>
      </c>
      <c r="G105" s="262">
        <f t="shared" si="47"/>
        <v>5317740</v>
      </c>
      <c r="H105" s="262">
        <f t="shared" si="47"/>
        <v>0</v>
      </c>
      <c r="I105" s="186">
        <f t="shared" si="38"/>
        <v>5317740</v>
      </c>
      <c r="J105" s="157"/>
      <c r="K105" s="2" t="s">
        <v>303</v>
      </c>
    </row>
    <row r="106" spans="1:11" ht="25.5">
      <c r="A106" s="54"/>
      <c r="B106" s="47"/>
      <c r="C106" s="24" t="s">
        <v>299</v>
      </c>
      <c r="D106" s="26">
        <v>6530</v>
      </c>
      <c r="E106" s="355">
        <v>0</v>
      </c>
      <c r="F106" s="133">
        <v>7976611</v>
      </c>
      <c r="G106" s="133">
        <v>5317740</v>
      </c>
      <c r="H106" s="133"/>
      <c r="I106" s="167">
        <f t="shared" si="38"/>
        <v>5317740</v>
      </c>
      <c r="J106" s="144"/>
    </row>
    <row r="107" spans="1:11">
      <c r="A107" s="54"/>
      <c r="B107" s="154">
        <v>60095</v>
      </c>
      <c r="C107" s="218" t="s">
        <v>33</v>
      </c>
      <c r="D107" s="219"/>
      <c r="E107" s="176">
        <f t="shared" ref="E107:G107" si="48">SUM(E108,E114)</f>
        <v>379147</v>
      </c>
      <c r="F107" s="176">
        <f t="shared" si="48"/>
        <v>379147</v>
      </c>
      <c r="G107" s="176">
        <f t="shared" si="48"/>
        <v>411602</v>
      </c>
      <c r="H107" s="176">
        <f t="shared" ref="H107:J107" si="49">SUM(H108,H114)</f>
        <v>197895</v>
      </c>
      <c r="I107" s="176">
        <f t="shared" si="49"/>
        <v>609497</v>
      </c>
      <c r="J107" s="176">
        <f t="shared" si="49"/>
        <v>2.9492547425474256</v>
      </c>
    </row>
    <row r="108" spans="1:11">
      <c r="A108" s="54"/>
      <c r="B108" s="5099" t="s">
        <v>16</v>
      </c>
      <c r="C108" s="5099"/>
      <c r="D108" s="220"/>
      <c r="E108" s="186">
        <f>SUM(E109:E113)</f>
        <v>379147</v>
      </c>
      <c r="F108" s="186">
        <f>SUM(F109:F113)</f>
        <v>379147</v>
      </c>
      <c r="G108" s="186">
        <f>SUM(G109:G113)</f>
        <v>411602</v>
      </c>
      <c r="H108" s="186">
        <f t="shared" ref="H108:J108" si="50">SUM(H109:H113)</f>
        <v>197895</v>
      </c>
      <c r="I108" s="186">
        <f t="shared" si="50"/>
        <v>609497</v>
      </c>
      <c r="J108" s="186">
        <f t="shared" si="50"/>
        <v>2.9492547425474256</v>
      </c>
    </row>
    <row r="109" spans="1:11" ht="38.25">
      <c r="A109" s="54"/>
      <c r="B109" s="137"/>
      <c r="C109" s="238" t="s">
        <v>73</v>
      </c>
      <c r="D109" s="75" t="s">
        <v>29</v>
      </c>
      <c r="E109" s="355">
        <v>1200</v>
      </c>
      <c r="F109" s="145">
        <v>1200</v>
      </c>
      <c r="G109" s="145">
        <v>1770</v>
      </c>
      <c r="H109" s="145"/>
      <c r="I109" s="145">
        <f>G109+H109</f>
        <v>1770</v>
      </c>
      <c r="J109" s="146">
        <f t="shared" si="33"/>
        <v>1.4750000000000001</v>
      </c>
    </row>
    <row r="110" spans="1:11" ht="38.25">
      <c r="A110" s="54"/>
      <c r="B110" s="160"/>
      <c r="C110" s="148" t="s">
        <v>273</v>
      </c>
      <c r="D110" s="5123" t="s">
        <v>89</v>
      </c>
      <c r="E110" s="357">
        <v>0</v>
      </c>
      <c r="F110" s="143">
        <v>0</v>
      </c>
      <c r="G110" s="143">
        <v>104163</v>
      </c>
      <c r="H110" s="143"/>
      <c r="I110" s="145">
        <f t="shared" ref="I110:I113" si="51">G110+H110</f>
        <v>104163</v>
      </c>
      <c r="J110" s="144">
        <v>0</v>
      </c>
    </row>
    <row r="111" spans="1:11" ht="51">
      <c r="A111" s="54"/>
      <c r="B111" s="160"/>
      <c r="C111" s="148" t="s">
        <v>274</v>
      </c>
      <c r="D111" s="5124"/>
      <c r="E111" s="357">
        <v>0</v>
      </c>
      <c r="F111" s="143">
        <v>0</v>
      </c>
      <c r="G111" s="143">
        <v>121722</v>
      </c>
      <c r="H111" s="143"/>
      <c r="I111" s="145">
        <f t="shared" si="51"/>
        <v>121722</v>
      </c>
      <c r="J111" s="144">
        <v>0</v>
      </c>
    </row>
    <row r="112" spans="1:11" ht="25.5">
      <c r="A112" s="54"/>
      <c r="B112" s="5097"/>
      <c r="C112" s="238" t="s">
        <v>35</v>
      </c>
      <c r="D112" s="77">
        <v>2210</v>
      </c>
      <c r="E112" s="355">
        <v>369000</v>
      </c>
      <c r="F112" s="143">
        <v>369000</v>
      </c>
      <c r="G112" s="143">
        <v>175000</v>
      </c>
      <c r="H112" s="143">
        <f>20000+180000</f>
        <v>200000</v>
      </c>
      <c r="I112" s="145">
        <f t="shared" si="51"/>
        <v>375000</v>
      </c>
      <c r="J112" s="144">
        <f t="shared" si="33"/>
        <v>0.4742547425474255</v>
      </c>
    </row>
    <row r="113" spans="1:16" s="1" customFormat="1" ht="25.5">
      <c r="A113" s="54"/>
      <c r="B113" s="5098"/>
      <c r="C113" s="238" t="s">
        <v>42</v>
      </c>
      <c r="D113" s="77">
        <v>2360</v>
      </c>
      <c r="E113" s="355">
        <v>8947</v>
      </c>
      <c r="F113" s="143">
        <v>8947</v>
      </c>
      <c r="G113" s="143">
        <v>8947</v>
      </c>
      <c r="H113" s="143">
        <v>-2105</v>
      </c>
      <c r="I113" s="145">
        <f t="shared" si="51"/>
        <v>6842</v>
      </c>
      <c r="J113" s="144">
        <f t="shared" si="33"/>
        <v>1</v>
      </c>
    </row>
    <row r="114" spans="1:16" s="1" customFormat="1" ht="15.75" thickBot="1">
      <c r="A114" s="329"/>
      <c r="B114" s="5132" t="s">
        <v>20</v>
      </c>
      <c r="C114" s="5132"/>
      <c r="D114" s="444"/>
      <c r="E114" s="333">
        <v>0</v>
      </c>
      <c r="F114" s="196">
        <v>0</v>
      </c>
      <c r="G114" s="196">
        <v>0</v>
      </c>
      <c r="H114" s="196">
        <v>0</v>
      </c>
      <c r="I114" s="196">
        <v>0</v>
      </c>
      <c r="J114" s="46"/>
    </row>
    <row r="115" spans="1:16" ht="15" customHeight="1">
      <c r="A115" s="442">
        <v>630</v>
      </c>
      <c r="B115" s="443"/>
      <c r="C115" s="425" t="s">
        <v>74</v>
      </c>
      <c r="D115" s="425"/>
      <c r="E115" s="359">
        <f>SUM(E116,)</f>
        <v>1068810</v>
      </c>
      <c r="F115" s="426">
        <f>SUM(F116)</f>
        <v>1068810</v>
      </c>
      <c r="G115" s="426">
        <f>SUM(G116)</f>
        <v>972754</v>
      </c>
      <c r="H115" s="426">
        <f t="shared" ref="H115:I115" si="52">SUM(H116)</f>
        <v>80000</v>
      </c>
      <c r="I115" s="426">
        <f t="shared" si="52"/>
        <v>1052754</v>
      </c>
      <c r="J115" s="153">
        <f t="shared" si="33"/>
        <v>0.91012808637643738</v>
      </c>
    </row>
    <row r="116" spans="1:16">
      <c r="A116" s="5096"/>
      <c r="B116" s="28">
        <v>63095</v>
      </c>
      <c r="C116" s="89" t="s">
        <v>33</v>
      </c>
      <c r="D116" s="90"/>
      <c r="E116" s="264">
        <f t="shared" ref="E116:G116" si="53">E117+E121</f>
        <v>1068810</v>
      </c>
      <c r="F116" s="176">
        <f t="shared" si="53"/>
        <v>1068810</v>
      </c>
      <c r="G116" s="176">
        <f t="shared" si="53"/>
        <v>972754</v>
      </c>
      <c r="H116" s="176">
        <f t="shared" ref="H116:I116" si="54">H117+H121</f>
        <v>80000</v>
      </c>
      <c r="I116" s="176">
        <f t="shared" si="54"/>
        <v>1052754</v>
      </c>
      <c r="J116" s="156">
        <f t="shared" si="33"/>
        <v>0.91012808637643738</v>
      </c>
    </row>
    <row r="117" spans="1:16" ht="15" customHeight="1">
      <c r="A117" s="5096"/>
      <c r="B117" s="5076" t="s">
        <v>16</v>
      </c>
      <c r="C117" s="5076"/>
      <c r="D117" s="91"/>
      <c r="E117" s="206">
        <f>SUM(E118:E120)</f>
        <v>1068810</v>
      </c>
      <c r="F117" s="198">
        <f t="shared" ref="F117:G117" si="55">SUM(F118:F120)</f>
        <v>1068810</v>
      </c>
      <c r="G117" s="198">
        <f t="shared" si="55"/>
        <v>972754</v>
      </c>
      <c r="H117" s="198">
        <f t="shared" ref="H117:I117" si="56">SUM(H118:H120)</f>
        <v>80000</v>
      </c>
      <c r="I117" s="198">
        <f t="shared" si="56"/>
        <v>1052754</v>
      </c>
      <c r="J117" s="157">
        <f t="shared" ref="J117:J155" si="57">G117/E117</f>
        <v>0.91012808637643738</v>
      </c>
    </row>
    <row r="118" spans="1:16" ht="25.5">
      <c r="A118" s="5096"/>
      <c r="B118" s="235"/>
      <c r="C118" s="238" t="s">
        <v>35</v>
      </c>
      <c r="D118" s="77">
        <v>2210</v>
      </c>
      <c r="E118" s="355">
        <v>78000</v>
      </c>
      <c r="F118" s="143">
        <v>78000</v>
      </c>
      <c r="G118" s="143">
        <v>0</v>
      </c>
      <c r="H118" s="143">
        <v>80000</v>
      </c>
      <c r="I118" s="143">
        <f>G118+H118</f>
        <v>80000</v>
      </c>
      <c r="J118" s="144">
        <f t="shared" si="57"/>
        <v>0</v>
      </c>
      <c r="P118" s="20"/>
    </row>
    <row r="119" spans="1:16" ht="21" customHeight="1">
      <c r="A119" s="5096"/>
      <c r="B119" s="229"/>
      <c r="C119" s="5150" t="s">
        <v>231</v>
      </c>
      <c r="D119" s="149">
        <v>2008</v>
      </c>
      <c r="E119" s="357">
        <v>818824</v>
      </c>
      <c r="F119" s="143">
        <v>818824</v>
      </c>
      <c r="G119" s="143">
        <v>818824</v>
      </c>
      <c r="H119" s="143"/>
      <c r="I119" s="143">
        <f t="shared" ref="I119:I120" si="58">G119+H119</f>
        <v>818824</v>
      </c>
      <c r="J119" s="144">
        <f t="shared" si="57"/>
        <v>1</v>
      </c>
    </row>
    <row r="120" spans="1:16" ht="21" customHeight="1">
      <c r="A120" s="5096"/>
      <c r="B120" s="230"/>
      <c r="C120" s="5150"/>
      <c r="D120" s="149">
        <v>2058</v>
      </c>
      <c r="E120" s="357">
        <v>171986</v>
      </c>
      <c r="F120" s="143">
        <v>171986</v>
      </c>
      <c r="G120" s="143">
        <v>153930</v>
      </c>
      <c r="H120" s="143"/>
      <c r="I120" s="143">
        <f t="shared" si="58"/>
        <v>153930</v>
      </c>
      <c r="J120" s="144">
        <f t="shared" si="57"/>
        <v>0.89501471049969183</v>
      </c>
    </row>
    <row r="121" spans="1:16" ht="15.75" customHeight="1">
      <c r="A121" s="5096"/>
      <c r="B121" s="5076" t="s">
        <v>20</v>
      </c>
      <c r="C121" s="5077"/>
      <c r="D121" s="233"/>
      <c r="E121" s="134">
        <v>0</v>
      </c>
      <c r="F121" s="186">
        <v>0</v>
      </c>
      <c r="G121" s="186">
        <v>0</v>
      </c>
      <c r="H121" s="186">
        <v>0</v>
      </c>
      <c r="I121" s="186">
        <v>0</v>
      </c>
      <c r="J121" s="42"/>
    </row>
    <row r="122" spans="1:16" s="1" customFormat="1" ht="17.25" customHeight="1">
      <c r="A122" s="83">
        <v>700</v>
      </c>
      <c r="B122" s="84"/>
      <c r="C122" s="85" t="s">
        <v>75</v>
      </c>
      <c r="D122" s="85"/>
      <c r="E122" s="356">
        <f>SUM(E123,)</f>
        <v>1199288</v>
      </c>
      <c r="F122" s="182">
        <f>SUM(F123,)</f>
        <v>1199288</v>
      </c>
      <c r="G122" s="182">
        <f>SUM(G123,)</f>
        <v>686930</v>
      </c>
      <c r="H122" s="182">
        <f t="shared" ref="H122:I122" si="59">SUM(H123,)</f>
        <v>0</v>
      </c>
      <c r="I122" s="182">
        <f t="shared" si="59"/>
        <v>686930</v>
      </c>
      <c r="J122" s="153">
        <f t="shared" si="57"/>
        <v>0.57278151703343982</v>
      </c>
    </row>
    <row r="123" spans="1:16" s="1" customFormat="1">
      <c r="A123" s="92"/>
      <c r="B123" s="28">
        <v>70005</v>
      </c>
      <c r="C123" s="27" t="s">
        <v>76</v>
      </c>
      <c r="D123" s="27"/>
      <c r="E123" s="264">
        <f>SUM(E124,E128)</f>
        <v>1199288</v>
      </c>
      <c r="F123" s="176">
        <f>SUM(F124,F128)</f>
        <v>1199288</v>
      </c>
      <c r="G123" s="176">
        <f>SUM(G124,G128)</f>
        <v>686930</v>
      </c>
      <c r="H123" s="176">
        <f t="shared" ref="H123:I123" si="60">SUM(H124,H128)</f>
        <v>0</v>
      </c>
      <c r="I123" s="176">
        <f t="shared" si="60"/>
        <v>686930</v>
      </c>
      <c r="J123" s="156">
        <f t="shared" si="57"/>
        <v>0.57278151703343982</v>
      </c>
    </row>
    <row r="124" spans="1:16" ht="15.75" customHeight="1">
      <c r="A124" s="93"/>
      <c r="B124" s="5076" t="s">
        <v>16</v>
      </c>
      <c r="C124" s="5077"/>
      <c r="D124" s="233"/>
      <c r="E124" s="134">
        <f>SUM(E125:E127)</f>
        <v>699288</v>
      </c>
      <c r="F124" s="186">
        <f>SUM(F125:F127)</f>
        <v>699288</v>
      </c>
      <c r="G124" s="186">
        <f>SUM(G125:G127)</f>
        <v>686930</v>
      </c>
      <c r="H124" s="186">
        <f t="shared" ref="H124:I124" si="61">SUM(H125:H127)</f>
        <v>0</v>
      </c>
      <c r="I124" s="186">
        <f t="shared" si="61"/>
        <v>686930</v>
      </c>
      <c r="J124" s="157">
        <f t="shared" si="57"/>
        <v>0.98232773907174153</v>
      </c>
    </row>
    <row r="125" spans="1:16">
      <c r="A125" s="93"/>
      <c r="B125" s="5088"/>
      <c r="C125" s="32" t="s">
        <v>77</v>
      </c>
      <c r="D125" s="75" t="s">
        <v>78</v>
      </c>
      <c r="E125" s="355">
        <v>360000</v>
      </c>
      <c r="F125" s="143">
        <v>360000</v>
      </c>
      <c r="G125" s="143">
        <v>360000</v>
      </c>
      <c r="H125" s="143"/>
      <c r="I125" s="143">
        <f>G125+H125</f>
        <v>360000</v>
      </c>
      <c r="J125" s="144">
        <f t="shared" si="57"/>
        <v>1</v>
      </c>
    </row>
    <row r="126" spans="1:16" s="3" customFormat="1" ht="18.75" customHeight="1">
      <c r="A126" s="93"/>
      <c r="B126" s="5089"/>
      <c r="C126" s="32" t="s">
        <v>79</v>
      </c>
      <c r="D126" s="75" t="s">
        <v>80</v>
      </c>
      <c r="E126" s="355">
        <v>24000</v>
      </c>
      <c r="F126" s="167">
        <v>24000</v>
      </c>
      <c r="G126" s="167">
        <v>20000</v>
      </c>
      <c r="H126" s="167"/>
      <c r="I126" s="143">
        <f t="shared" ref="I126:I127" si="62">G126+H126</f>
        <v>20000</v>
      </c>
      <c r="J126" s="144">
        <f t="shared" si="57"/>
        <v>0.83333333333333337</v>
      </c>
    </row>
    <row r="127" spans="1:16" s="3" customFormat="1" ht="51">
      <c r="A127" s="55"/>
      <c r="B127" s="5090"/>
      <c r="C127" s="32" t="s">
        <v>230</v>
      </c>
      <c r="D127" s="88" t="s">
        <v>17</v>
      </c>
      <c r="E127" s="355">
        <v>315288</v>
      </c>
      <c r="F127" s="143">
        <v>315288</v>
      </c>
      <c r="G127" s="143">
        <v>306930</v>
      </c>
      <c r="H127" s="143"/>
      <c r="I127" s="143">
        <f t="shared" si="62"/>
        <v>306930</v>
      </c>
      <c r="J127" s="144">
        <f t="shared" si="57"/>
        <v>0.97349090355484513</v>
      </c>
    </row>
    <row r="128" spans="1:16">
      <c r="A128" s="55"/>
      <c r="B128" s="5076" t="s">
        <v>50</v>
      </c>
      <c r="C128" s="5077"/>
      <c r="D128" s="233"/>
      <c r="E128" s="134">
        <f>SUM(E129:E129)</f>
        <v>500000</v>
      </c>
      <c r="F128" s="186">
        <f>SUM(F129:F129)</f>
        <v>500000</v>
      </c>
      <c r="G128" s="186">
        <f>SUM(G129:G129)</f>
        <v>0</v>
      </c>
      <c r="H128" s="186">
        <f t="shared" ref="H128:I128" si="63">SUM(H129:H129)</f>
        <v>0</v>
      </c>
      <c r="I128" s="186">
        <f t="shared" si="63"/>
        <v>0</v>
      </c>
      <c r="J128" s="157">
        <f t="shared" si="57"/>
        <v>0</v>
      </c>
    </row>
    <row r="129" spans="1:10" ht="25.5" hidden="1" customHeight="1">
      <c r="A129" s="55"/>
      <c r="B129" s="234"/>
      <c r="C129" s="238" t="s">
        <v>81</v>
      </c>
      <c r="D129" s="75" t="s">
        <v>82</v>
      </c>
      <c r="E129" s="355">
        <v>500000</v>
      </c>
      <c r="F129" s="143">
        <v>500000</v>
      </c>
      <c r="G129" s="143">
        <v>0</v>
      </c>
      <c r="H129" s="143"/>
      <c r="I129" s="143">
        <f>G129+H129</f>
        <v>0</v>
      </c>
      <c r="J129" s="144">
        <f t="shared" si="57"/>
        <v>0</v>
      </c>
    </row>
    <row r="130" spans="1:10" s="1" customFormat="1">
      <c r="A130" s="150">
        <v>710</v>
      </c>
      <c r="B130" s="263"/>
      <c r="C130" s="151" t="s">
        <v>83</v>
      </c>
      <c r="D130" s="151"/>
      <c r="E130" s="182">
        <f>SUM(E131)</f>
        <v>439120</v>
      </c>
      <c r="F130" s="182">
        <f>SUM(F131)</f>
        <v>439120</v>
      </c>
      <c r="G130" s="182">
        <f>SUM(G131)</f>
        <v>436120</v>
      </c>
      <c r="H130" s="182">
        <f t="shared" ref="H130:I130" si="64">SUM(H131)</f>
        <v>10000</v>
      </c>
      <c r="I130" s="182">
        <f t="shared" si="64"/>
        <v>446120</v>
      </c>
      <c r="J130" s="153">
        <f t="shared" si="57"/>
        <v>0.99316815449079976</v>
      </c>
    </row>
    <row r="131" spans="1:10" ht="16.5" customHeight="1">
      <c r="A131" s="5096"/>
      <c r="B131" s="28">
        <v>71012</v>
      </c>
      <c r="C131" s="27" t="s">
        <v>84</v>
      </c>
      <c r="D131" s="27"/>
      <c r="E131" s="176">
        <f>SUM(E132,E136)</f>
        <v>439120</v>
      </c>
      <c r="F131" s="176">
        <f>SUM(F132,F136)</f>
        <v>439120</v>
      </c>
      <c r="G131" s="176">
        <f>SUM(G132,G136)</f>
        <v>436120</v>
      </c>
      <c r="H131" s="176">
        <f t="shared" ref="H131:I131" si="65">SUM(H132,H136)</f>
        <v>10000</v>
      </c>
      <c r="I131" s="176">
        <f t="shared" si="65"/>
        <v>446120</v>
      </c>
      <c r="J131" s="156">
        <f t="shared" si="57"/>
        <v>0.99316815449079976</v>
      </c>
    </row>
    <row r="132" spans="1:10" ht="15.75" customHeight="1">
      <c r="A132" s="5096"/>
      <c r="B132" s="5076" t="s">
        <v>16</v>
      </c>
      <c r="C132" s="5077"/>
      <c r="D132" s="233"/>
      <c r="E132" s="186">
        <f>SUM(E133:E135)</f>
        <v>439120</v>
      </c>
      <c r="F132" s="186">
        <f>SUM(F133:F135)</f>
        <v>439120</v>
      </c>
      <c r="G132" s="186">
        <f>SUM(G133:G135)</f>
        <v>436120</v>
      </c>
      <c r="H132" s="186">
        <f t="shared" ref="H132:I132" si="66">SUM(H133:H135)</f>
        <v>10000</v>
      </c>
      <c r="I132" s="186">
        <f t="shared" si="66"/>
        <v>446120</v>
      </c>
      <c r="J132" s="157">
        <f t="shared" si="57"/>
        <v>0.99316815449079976</v>
      </c>
    </row>
    <row r="133" spans="1:10" ht="15.75" customHeight="1">
      <c r="A133" s="5096"/>
      <c r="B133" s="5174"/>
      <c r="C133" s="5169" t="s">
        <v>85</v>
      </c>
      <c r="D133" s="75" t="s">
        <v>29</v>
      </c>
      <c r="E133" s="357">
        <v>6000</v>
      </c>
      <c r="F133" s="143">
        <v>6000</v>
      </c>
      <c r="G133" s="143">
        <v>3000</v>
      </c>
      <c r="H133" s="143"/>
      <c r="I133" s="143">
        <f>G133+H133</f>
        <v>3000</v>
      </c>
      <c r="J133" s="144">
        <f t="shared" si="57"/>
        <v>0.5</v>
      </c>
    </row>
    <row r="134" spans="1:10">
      <c r="A134" s="5096"/>
      <c r="B134" s="5174"/>
      <c r="C134" s="5169"/>
      <c r="D134" s="75" t="s">
        <v>19</v>
      </c>
      <c r="E134" s="357">
        <v>120</v>
      </c>
      <c r="F134" s="143">
        <v>120</v>
      </c>
      <c r="G134" s="143">
        <v>120</v>
      </c>
      <c r="H134" s="143"/>
      <c r="I134" s="143">
        <f t="shared" ref="I134:I135" si="67">G134+H134</f>
        <v>120</v>
      </c>
      <c r="J134" s="144">
        <f t="shared" si="57"/>
        <v>1</v>
      </c>
    </row>
    <row r="135" spans="1:10" s="4" customFormat="1" ht="25.5">
      <c r="A135" s="5096"/>
      <c r="B135" s="5174"/>
      <c r="C135" s="32" t="s">
        <v>35</v>
      </c>
      <c r="D135" s="88" t="s">
        <v>87</v>
      </c>
      <c r="E135" s="357">
        <v>433000</v>
      </c>
      <c r="F135" s="143">
        <v>433000</v>
      </c>
      <c r="G135" s="143">
        <v>433000</v>
      </c>
      <c r="H135" s="143">
        <v>10000</v>
      </c>
      <c r="I135" s="143">
        <f t="shared" si="67"/>
        <v>443000</v>
      </c>
      <c r="J135" s="144">
        <f t="shared" si="57"/>
        <v>1</v>
      </c>
    </row>
    <row r="136" spans="1:10">
      <c r="A136" s="5096"/>
      <c r="B136" s="5076" t="s">
        <v>20</v>
      </c>
      <c r="C136" s="5076"/>
      <c r="D136" s="94"/>
      <c r="E136" s="186">
        <v>0</v>
      </c>
      <c r="F136" s="186">
        <v>0</v>
      </c>
      <c r="G136" s="186">
        <v>0</v>
      </c>
      <c r="H136" s="186">
        <v>0</v>
      </c>
      <c r="I136" s="186">
        <v>0</v>
      </c>
      <c r="J136" s="42"/>
    </row>
    <row r="137" spans="1:10" s="1" customFormat="1">
      <c r="A137" s="150">
        <v>720</v>
      </c>
      <c r="B137" s="85"/>
      <c r="C137" s="85" t="s">
        <v>88</v>
      </c>
      <c r="D137" s="95"/>
      <c r="E137" s="356">
        <f>SUM(E138,)</f>
        <v>1093245</v>
      </c>
      <c r="F137" s="182">
        <f>SUM(F138,)</f>
        <v>1093245</v>
      </c>
      <c r="G137" s="182">
        <f>SUM(G138,)</f>
        <v>2228252</v>
      </c>
      <c r="H137" s="182">
        <f t="shared" ref="H137:I137" si="68">SUM(H138,)</f>
        <v>0</v>
      </c>
      <c r="I137" s="182">
        <f t="shared" si="68"/>
        <v>2228252</v>
      </c>
      <c r="J137" s="153">
        <f>G137/E137</f>
        <v>2.0382000375030298</v>
      </c>
    </row>
    <row r="138" spans="1:10">
      <c r="A138" s="53"/>
      <c r="B138" s="28">
        <v>72095</v>
      </c>
      <c r="C138" s="27" t="s">
        <v>33</v>
      </c>
      <c r="D138" s="27"/>
      <c r="E138" s="264">
        <f>SUM(E139,E145)</f>
        <v>1093245</v>
      </c>
      <c r="F138" s="176">
        <f>SUM(F139,F145)</f>
        <v>1093245</v>
      </c>
      <c r="G138" s="176">
        <f>SUM(G139,G145)</f>
        <v>2228252</v>
      </c>
      <c r="H138" s="176">
        <f t="shared" ref="H138:I138" si="69">SUM(H139,H145)</f>
        <v>0</v>
      </c>
      <c r="I138" s="176">
        <f t="shared" si="69"/>
        <v>2228252</v>
      </c>
      <c r="J138" s="156">
        <f>G138/E138</f>
        <v>2.0382000375030298</v>
      </c>
    </row>
    <row r="139" spans="1:10" s="3" customFormat="1">
      <c r="A139" s="54"/>
      <c r="B139" s="5076" t="s">
        <v>16</v>
      </c>
      <c r="C139" s="5077"/>
      <c r="D139" s="233"/>
      <c r="E139" s="134">
        <f>SUM(E140:E144)</f>
        <v>863245</v>
      </c>
      <c r="F139" s="186">
        <f>SUM(F140:F144)</f>
        <v>863245</v>
      </c>
      <c r="G139" s="186">
        <f>SUM(G140:G144)</f>
        <v>2228252</v>
      </c>
      <c r="H139" s="186">
        <f t="shared" ref="H139:I139" si="70">SUM(H140:H144)</f>
        <v>0</v>
      </c>
      <c r="I139" s="186">
        <f t="shared" si="70"/>
        <v>2228252</v>
      </c>
      <c r="J139" s="157">
        <f>G139/E139</f>
        <v>2.5812509774166084</v>
      </c>
    </row>
    <row r="140" spans="1:10" ht="25.5">
      <c r="A140" s="54"/>
      <c r="B140" s="5091"/>
      <c r="C140" s="238" t="s">
        <v>292</v>
      </c>
      <c r="D140" s="75" t="s">
        <v>17</v>
      </c>
      <c r="E140" s="355">
        <v>0</v>
      </c>
      <c r="F140" s="143">
        <v>0</v>
      </c>
      <c r="G140" s="143">
        <v>1500000</v>
      </c>
      <c r="H140" s="143"/>
      <c r="I140" s="143">
        <f>G140+H140</f>
        <v>1500000</v>
      </c>
      <c r="J140" s="144"/>
    </row>
    <row r="141" spans="1:10" ht="25.5">
      <c r="A141" s="54"/>
      <c r="B141" s="5092"/>
      <c r="C141" s="238" t="s">
        <v>184</v>
      </c>
      <c r="D141" s="75" t="s">
        <v>18</v>
      </c>
      <c r="E141" s="355">
        <v>414634</v>
      </c>
      <c r="F141" s="143">
        <v>414634</v>
      </c>
      <c r="G141" s="143">
        <v>414634</v>
      </c>
      <c r="H141" s="143"/>
      <c r="I141" s="143">
        <f t="shared" ref="I141:I144" si="71">G141+H141</f>
        <v>414634</v>
      </c>
      <c r="J141" s="144">
        <f t="shared" ref="J141:J144" si="72">G141/E141</f>
        <v>1</v>
      </c>
    </row>
    <row r="142" spans="1:10" ht="25.5">
      <c r="A142" s="54"/>
      <c r="B142" s="5092"/>
      <c r="C142" s="238" t="s">
        <v>211</v>
      </c>
      <c r="D142" s="75" t="s">
        <v>18</v>
      </c>
      <c r="E142" s="355">
        <v>313618</v>
      </c>
      <c r="F142" s="143">
        <v>313618</v>
      </c>
      <c r="G142" s="143">
        <v>313618</v>
      </c>
      <c r="H142" s="143"/>
      <c r="I142" s="143">
        <f t="shared" si="71"/>
        <v>313618</v>
      </c>
      <c r="J142" s="144">
        <f t="shared" si="72"/>
        <v>1</v>
      </c>
    </row>
    <row r="143" spans="1:10" ht="25.5" hidden="1">
      <c r="A143" s="54"/>
      <c r="B143" s="5092"/>
      <c r="C143" s="238" t="s">
        <v>209</v>
      </c>
      <c r="D143" s="75" t="s">
        <v>119</v>
      </c>
      <c r="E143" s="355">
        <v>109344</v>
      </c>
      <c r="F143" s="143">
        <v>109344</v>
      </c>
      <c r="G143" s="143">
        <v>0</v>
      </c>
      <c r="H143" s="143"/>
      <c r="I143" s="143">
        <f t="shared" si="71"/>
        <v>0</v>
      </c>
      <c r="J143" s="144">
        <f t="shared" si="72"/>
        <v>0</v>
      </c>
    </row>
    <row r="144" spans="1:10" ht="25.5" hidden="1">
      <c r="A144" s="54"/>
      <c r="B144" s="5093"/>
      <c r="C144" s="238" t="s">
        <v>210</v>
      </c>
      <c r="D144" s="75" t="s">
        <v>95</v>
      </c>
      <c r="E144" s="355">
        <v>25649</v>
      </c>
      <c r="F144" s="143">
        <v>25649</v>
      </c>
      <c r="G144" s="143">
        <v>0</v>
      </c>
      <c r="H144" s="143"/>
      <c r="I144" s="143">
        <f t="shared" si="71"/>
        <v>0</v>
      </c>
      <c r="J144" s="144">
        <f t="shared" si="72"/>
        <v>0</v>
      </c>
    </row>
    <row r="145" spans="1:10" s="1" customFormat="1">
      <c r="A145" s="54"/>
      <c r="B145" s="5076" t="s">
        <v>50</v>
      </c>
      <c r="C145" s="5077"/>
      <c r="D145" s="96"/>
      <c r="E145" s="134">
        <f>SUM(E146:E147)</f>
        <v>230000</v>
      </c>
      <c r="F145" s="186">
        <f t="shared" ref="F145:I145" si="73">SUM(F146:F147)</f>
        <v>230000</v>
      </c>
      <c r="G145" s="186">
        <f t="shared" si="73"/>
        <v>0</v>
      </c>
      <c r="H145" s="186">
        <f t="shared" si="73"/>
        <v>0</v>
      </c>
      <c r="I145" s="186">
        <f t="shared" si="73"/>
        <v>0</v>
      </c>
      <c r="J145" s="157">
        <f>G145/E145</f>
        <v>0</v>
      </c>
    </row>
    <row r="146" spans="1:10" ht="25.5" hidden="1">
      <c r="A146" s="54"/>
      <c r="B146" s="5101"/>
      <c r="C146" s="23" t="s">
        <v>209</v>
      </c>
      <c r="D146" s="25" t="s">
        <v>72</v>
      </c>
      <c r="E146" s="133">
        <v>186300</v>
      </c>
      <c r="F146" s="143">
        <v>186300</v>
      </c>
      <c r="G146" s="143">
        <v>0</v>
      </c>
      <c r="H146" s="143"/>
      <c r="I146" s="143">
        <f>G146+H146</f>
        <v>0</v>
      </c>
      <c r="J146" s="144">
        <f>G146/E146</f>
        <v>0</v>
      </c>
    </row>
    <row r="147" spans="1:10" ht="25.5" hidden="1">
      <c r="A147" s="56"/>
      <c r="B147" s="5101"/>
      <c r="C147" s="23" t="s">
        <v>210</v>
      </c>
      <c r="D147" s="25" t="s">
        <v>185</v>
      </c>
      <c r="E147" s="133">
        <v>43700</v>
      </c>
      <c r="F147" s="143">
        <v>43700</v>
      </c>
      <c r="G147" s="143">
        <v>0</v>
      </c>
      <c r="H147" s="143"/>
      <c r="I147" s="143">
        <f>G147+H147</f>
        <v>0</v>
      </c>
      <c r="J147" s="144">
        <f>G147/E147</f>
        <v>0</v>
      </c>
    </row>
    <row r="148" spans="1:10" s="1" customFormat="1">
      <c r="A148" s="150">
        <v>730</v>
      </c>
      <c r="B148" s="151"/>
      <c r="C148" s="151" t="s">
        <v>268</v>
      </c>
      <c r="D148" s="152"/>
      <c r="E148" s="182">
        <f>SUM(E149,)</f>
        <v>0</v>
      </c>
      <c r="F148" s="182">
        <f>SUM(F149,)</f>
        <v>0</v>
      </c>
      <c r="G148" s="182">
        <f>SUM(G149,)</f>
        <v>181135</v>
      </c>
      <c r="H148" s="182">
        <f t="shared" ref="H148:I148" si="74">SUM(H149,)</f>
        <v>0</v>
      </c>
      <c r="I148" s="182">
        <f t="shared" si="74"/>
        <v>181135</v>
      </c>
      <c r="J148" s="153"/>
    </row>
    <row r="149" spans="1:10">
      <c r="A149" s="5120"/>
      <c r="B149" s="154">
        <v>73095</v>
      </c>
      <c r="C149" s="155" t="s">
        <v>33</v>
      </c>
      <c r="D149" s="155"/>
      <c r="E149" s="176">
        <f>SUM(E150,E152)</f>
        <v>0</v>
      </c>
      <c r="F149" s="176">
        <f>SUM(F150,F152)</f>
        <v>0</v>
      </c>
      <c r="G149" s="176">
        <f>SUM(G150,G152)</f>
        <v>181135</v>
      </c>
      <c r="H149" s="176">
        <f t="shared" ref="H149:I149" si="75">SUM(H150,H152)</f>
        <v>0</v>
      </c>
      <c r="I149" s="176">
        <f t="shared" si="75"/>
        <v>181135</v>
      </c>
      <c r="J149" s="156"/>
    </row>
    <row r="150" spans="1:10" s="3" customFormat="1">
      <c r="A150" s="5121"/>
      <c r="B150" s="5099" t="s">
        <v>16</v>
      </c>
      <c r="C150" s="5100"/>
      <c r="D150" s="232"/>
      <c r="E150" s="186">
        <f>SUM(E151:E151)</f>
        <v>0</v>
      </c>
      <c r="F150" s="186">
        <f>SUM(F151:F151)</f>
        <v>0</v>
      </c>
      <c r="G150" s="186">
        <f>SUM(G151:G151)</f>
        <v>181135</v>
      </c>
      <c r="H150" s="186">
        <f t="shared" ref="H150:I150" si="76">SUM(H151:H151)</f>
        <v>0</v>
      </c>
      <c r="I150" s="186">
        <f t="shared" si="76"/>
        <v>181135</v>
      </c>
      <c r="J150" s="157"/>
    </row>
    <row r="151" spans="1:10" ht="38.25">
      <c r="A151" s="5121"/>
      <c r="B151" s="158"/>
      <c r="C151" s="148" t="s">
        <v>269</v>
      </c>
      <c r="D151" s="159" t="s">
        <v>89</v>
      </c>
      <c r="E151" s="357">
        <v>0</v>
      </c>
      <c r="F151" s="143">
        <v>0</v>
      </c>
      <c r="G151" s="143">
        <v>181135</v>
      </c>
      <c r="H151" s="143"/>
      <c r="I151" s="143">
        <f>G151+H151</f>
        <v>181135</v>
      </c>
      <c r="J151" s="144"/>
    </row>
    <row r="152" spans="1:10" s="1" customFormat="1">
      <c r="A152" s="5122"/>
      <c r="B152" s="5099" t="s">
        <v>20</v>
      </c>
      <c r="C152" s="5100"/>
      <c r="D152" s="194"/>
      <c r="E152" s="186">
        <v>0</v>
      </c>
      <c r="F152" s="186">
        <v>0</v>
      </c>
      <c r="G152" s="186">
        <v>0</v>
      </c>
      <c r="H152" s="186">
        <v>0</v>
      </c>
      <c r="I152" s="186">
        <v>0</v>
      </c>
      <c r="J152" s="157"/>
    </row>
    <row r="153" spans="1:10" ht="17.25" customHeight="1">
      <c r="A153" s="83">
        <v>750</v>
      </c>
      <c r="B153" s="97"/>
      <c r="C153" s="85" t="s">
        <v>90</v>
      </c>
      <c r="D153" s="85"/>
      <c r="E153" s="356">
        <f>SUM(E154,E158,E169,E174,E178)</f>
        <v>4908793</v>
      </c>
      <c r="F153" s="356">
        <f>SUM(F154,F158,F169,F174,F178)</f>
        <v>4160126</v>
      </c>
      <c r="G153" s="356">
        <f>SUM(G154,G158,G169,G174,G178)</f>
        <v>5519047</v>
      </c>
      <c r="H153" s="356">
        <f t="shared" ref="H153:I153" si="77">SUM(H154,H158,H169,H174,H178)</f>
        <v>8485</v>
      </c>
      <c r="I153" s="356">
        <f t="shared" si="77"/>
        <v>5527532</v>
      </c>
      <c r="J153" s="288">
        <f>G153/E153</f>
        <v>1.1243185442938823</v>
      </c>
    </row>
    <row r="154" spans="1:10" ht="18.75" customHeight="1">
      <c r="A154" s="92"/>
      <c r="B154" s="28">
        <v>75011</v>
      </c>
      <c r="C154" s="27" t="s">
        <v>91</v>
      </c>
      <c r="D154" s="27"/>
      <c r="E154" s="264">
        <f>SUM(E155,E157)</f>
        <v>5000</v>
      </c>
      <c r="F154" s="176">
        <f>SUM(F155,F157)</f>
        <v>5000</v>
      </c>
      <c r="G154" s="264">
        <f>SUM(G155,G157)</f>
        <v>0</v>
      </c>
      <c r="H154" s="264">
        <f t="shared" ref="H154:I154" si="78">SUM(H155,H157)</f>
        <v>5000</v>
      </c>
      <c r="I154" s="264">
        <f t="shared" si="78"/>
        <v>5000</v>
      </c>
      <c r="J154" s="128">
        <f t="shared" si="57"/>
        <v>0</v>
      </c>
    </row>
    <row r="155" spans="1:10" ht="15" customHeight="1">
      <c r="A155" s="93"/>
      <c r="B155" s="5076" t="s">
        <v>16</v>
      </c>
      <c r="C155" s="5077"/>
      <c r="D155" s="233"/>
      <c r="E155" s="134">
        <f>SUM(E156:E156)</f>
        <v>5000</v>
      </c>
      <c r="F155" s="186">
        <f>SUM(F156:F156)</f>
        <v>5000</v>
      </c>
      <c r="G155" s="134">
        <f>SUM(G156:G156)</f>
        <v>0</v>
      </c>
      <c r="H155" s="134">
        <f t="shared" ref="H155:I155" si="79">SUM(H156:H156)</f>
        <v>5000</v>
      </c>
      <c r="I155" s="134">
        <f t="shared" si="79"/>
        <v>5000</v>
      </c>
      <c r="J155" s="125">
        <f t="shared" si="57"/>
        <v>0</v>
      </c>
    </row>
    <row r="156" spans="1:10" ht="25.5">
      <c r="A156" s="93"/>
      <c r="B156" s="140"/>
      <c r="C156" s="32" t="s">
        <v>92</v>
      </c>
      <c r="D156" s="26">
        <v>2210</v>
      </c>
      <c r="E156" s="355">
        <v>5000</v>
      </c>
      <c r="F156" s="143">
        <v>5000</v>
      </c>
      <c r="G156" s="145">
        <v>0</v>
      </c>
      <c r="H156" s="145">
        <v>5000</v>
      </c>
      <c r="I156" s="145">
        <f>G156+H156</f>
        <v>5000</v>
      </c>
      <c r="J156" s="146">
        <f t="shared" ref="J156:J192" si="80">G156/E156</f>
        <v>0</v>
      </c>
    </row>
    <row r="157" spans="1:10" ht="15" customHeight="1" thickBot="1">
      <c r="A157" s="93"/>
      <c r="B157" s="5076" t="s">
        <v>20</v>
      </c>
      <c r="C157" s="5077"/>
      <c r="D157" s="233"/>
      <c r="E157" s="134">
        <v>0</v>
      </c>
      <c r="F157" s="134">
        <v>0</v>
      </c>
      <c r="G157" s="134">
        <v>0</v>
      </c>
      <c r="H157" s="134">
        <v>0</v>
      </c>
      <c r="I157" s="134">
        <v>0</v>
      </c>
      <c r="J157" s="334"/>
    </row>
    <row r="158" spans="1:10" ht="19.5" customHeight="1">
      <c r="A158" s="55"/>
      <c r="B158" s="326">
        <v>75018</v>
      </c>
      <c r="C158" s="327" t="s">
        <v>93</v>
      </c>
      <c r="D158" s="327"/>
      <c r="E158" s="330">
        <f>SUM(E159,E168)</f>
        <v>255280</v>
      </c>
      <c r="F158" s="330">
        <f>SUM(F159,F168)</f>
        <v>255510</v>
      </c>
      <c r="G158" s="330">
        <f>SUM(G159,G168)</f>
        <v>255280</v>
      </c>
      <c r="H158" s="330">
        <f t="shared" ref="H158:I158" si="81">SUM(H159,H168)</f>
        <v>0</v>
      </c>
      <c r="I158" s="330">
        <f t="shared" si="81"/>
        <v>255280</v>
      </c>
      <c r="J158" s="331">
        <f t="shared" si="80"/>
        <v>1</v>
      </c>
    </row>
    <row r="159" spans="1:10" ht="15" customHeight="1">
      <c r="A159" s="55"/>
      <c r="B159" s="5076" t="s">
        <v>16</v>
      </c>
      <c r="C159" s="5077"/>
      <c r="D159" s="233"/>
      <c r="E159" s="134">
        <f>SUM(E160:E167)</f>
        <v>255280</v>
      </c>
      <c r="F159" s="134">
        <f>SUM(F160:F167)</f>
        <v>255510</v>
      </c>
      <c r="G159" s="134">
        <f>SUM(G160:G167)</f>
        <v>255280</v>
      </c>
      <c r="H159" s="134">
        <f t="shared" ref="H159:I159" si="82">SUM(H160:H167)</f>
        <v>0</v>
      </c>
      <c r="I159" s="134">
        <f t="shared" si="82"/>
        <v>255280</v>
      </c>
      <c r="J159" s="125">
        <f t="shared" si="80"/>
        <v>1</v>
      </c>
    </row>
    <row r="160" spans="1:10" ht="16.5" customHeight="1">
      <c r="A160" s="55"/>
      <c r="B160" s="5163"/>
      <c r="C160" s="5169" t="s">
        <v>306</v>
      </c>
      <c r="D160" s="75" t="s">
        <v>17</v>
      </c>
      <c r="E160" s="355">
        <v>100000</v>
      </c>
      <c r="F160" s="145">
        <v>100000</v>
      </c>
      <c r="G160" s="145">
        <v>100000</v>
      </c>
      <c r="H160" s="145"/>
      <c r="I160" s="145">
        <f>G160+H160</f>
        <v>100000</v>
      </c>
      <c r="J160" s="146">
        <f t="shared" si="80"/>
        <v>1</v>
      </c>
    </row>
    <row r="161" spans="1:10" ht="16.5" customHeight="1">
      <c r="A161" s="55"/>
      <c r="B161" s="5163"/>
      <c r="C161" s="5169"/>
      <c r="D161" s="75" t="s">
        <v>18</v>
      </c>
      <c r="E161" s="355">
        <v>40000</v>
      </c>
      <c r="F161" s="145">
        <v>40000</v>
      </c>
      <c r="G161" s="145">
        <v>40000</v>
      </c>
      <c r="H161" s="145"/>
      <c r="I161" s="145">
        <f t="shared" ref="I161:I167" si="83">G161+H161</f>
        <v>40000</v>
      </c>
      <c r="J161" s="146">
        <f t="shared" si="80"/>
        <v>1</v>
      </c>
    </row>
    <row r="162" spans="1:10" ht="16.5" hidden="1" customHeight="1">
      <c r="A162" s="55"/>
      <c r="B162" s="5163"/>
      <c r="C162" s="5169"/>
      <c r="D162" s="44" t="s">
        <v>30</v>
      </c>
      <c r="E162" s="358"/>
      <c r="F162" s="145"/>
      <c r="G162" s="145"/>
      <c r="H162" s="145"/>
      <c r="I162" s="145">
        <f t="shared" si="83"/>
        <v>0</v>
      </c>
      <c r="J162" s="146"/>
    </row>
    <row r="163" spans="1:10">
      <c r="A163" s="55"/>
      <c r="B163" s="5163"/>
      <c r="C163" s="5169"/>
      <c r="D163" s="75" t="s">
        <v>34</v>
      </c>
      <c r="E163" s="355">
        <v>80000</v>
      </c>
      <c r="F163" s="145">
        <v>80000</v>
      </c>
      <c r="G163" s="145">
        <v>80000</v>
      </c>
      <c r="H163" s="145"/>
      <c r="I163" s="145">
        <f t="shared" si="83"/>
        <v>80000</v>
      </c>
      <c r="J163" s="146">
        <f t="shared" si="80"/>
        <v>1</v>
      </c>
    </row>
    <row r="164" spans="1:10" ht="14.25" customHeight="1">
      <c r="A164" s="55"/>
      <c r="B164" s="5163"/>
      <c r="C164" s="5169"/>
      <c r="D164" s="75" t="s">
        <v>19</v>
      </c>
      <c r="E164" s="355">
        <v>20000</v>
      </c>
      <c r="F164" s="145">
        <v>20000</v>
      </c>
      <c r="G164" s="145">
        <v>20000</v>
      </c>
      <c r="H164" s="145"/>
      <c r="I164" s="145">
        <f t="shared" si="83"/>
        <v>20000</v>
      </c>
      <c r="J164" s="146">
        <f t="shared" si="80"/>
        <v>1</v>
      </c>
    </row>
    <row r="165" spans="1:10" ht="25.5" hidden="1">
      <c r="A165" s="55"/>
      <c r="B165" s="5163"/>
      <c r="C165" s="161" t="s">
        <v>285</v>
      </c>
      <c r="D165" s="251" t="s">
        <v>138</v>
      </c>
      <c r="E165" s="357">
        <v>0</v>
      </c>
      <c r="F165" s="145">
        <v>230</v>
      </c>
      <c r="G165" s="145">
        <v>0</v>
      </c>
      <c r="H165" s="145"/>
      <c r="I165" s="145">
        <f t="shared" si="83"/>
        <v>0</v>
      </c>
      <c r="J165" s="146"/>
    </row>
    <row r="166" spans="1:10">
      <c r="A166" s="55"/>
      <c r="B166" s="5163"/>
      <c r="C166" s="238" t="s">
        <v>68</v>
      </c>
      <c r="D166" s="75" t="s">
        <v>19</v>
      </c>
      <c r="E166" s="355">
        <v>15000</v>
      </c>
      <c r="F166" s="145">
        <v>15000</v>
      </c>
      <c r="G166" s="145">
        <v>15000</v>
      </c>
      <c r="H166" s="145"/>
      <c r="I166" s="145">
        <f t="shared" si="83"/>
        <v>15000</v>
      </c>
      <c r="J166" s="146">
        <f t="shared" si="80"/>
        <v>1</v>
      </c>
    </row>
    <row r="167" spans="1:10" ht="25.5">
      <c r="A167" s="55"/>
      <c r="B167" s="5163"/>
      <c r="C167" s="32" t="s">
        <v>85</v>
      </c>
      <c r="D167" s="75" t="s">
        <v>19</v>
      </c>
      <c r="E167" s="355">
        <v>280</v>
      </c>
      <c r="F167" s="145">
        <v>280</v>
      </c>
      <c r="G167" s="145">
        <v>280</v>
      </c>
      <c r="H167" s="145"/>
      <c r="I167" s="145">
        <f t="shared" si="83"/>
        <v>280</v>
      </c>
      <c r="J167" s="146">
        <f t="shared" si="80"/>
        <v>1</v>
      </c>
    </row>
    <row r="168" spans="1:10">
      <c r="A168" s="93"/>
      <c r="B168" s="5076" t="s">
        <v>20</v>
      </c>
      <c r="C168" s="5077"/>
      <c r="D168" s="233"/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25"/>
    </row>
    <row r="169" spans="1:10">
      <c r="A169" s="93"/>
      <c r="B169" s="28">
        <v>75046</v>
      </c>
      <c r="C169" s="27" t="s">
        <v>94</v>
      </c>
      <c r="D169" s="27"/>
      <c r="E169" s="264">
        <f t="shared" ref="E169:G169" si="84">SUM(E170,E173)</f>
        <v>21316</v>
      </c>
      <c r="F169" s="264">
        <f t="shared" si="84"/>
        <v>21316</v>
      </c>
      <c r="G169" s="264">
        <f t="shared" si="84"/>
        <v>21316</v>
      </c>
      <c r="H169" s="264">
        <f t="shared" ref="H169" si="85">SUM(H170,H173)</f>
        <v>-421</v>
      </c>
      <c r="I169" s="264">
        <f>G169+H169</f>
        <v>20895</v>
      </c>
      <c r="J169" s="128">
        <f t="shared" si="80"/>
        <v>1</v>
      </c>
    </row>
    <row r="170" spans="1:10">
      <c r="A170" s="93"/>
      <c r="B170" s="5076" t="s">
        <v>16</v>
      </c>
      <c r="C170" s="5077"/>
      <c r="D170" s="233"/>
      <c r="E170" s="134">
        <f t="shared" ref="E170:F170" si="86">SUM(E171:E172)</f>
        <v>21316</v>
      </c>
      <c r="F170" s="134">
        <f t="shared" si="86"/>
        <v>21316</v>
      </c>
      <c r="G170" s="134">
        <f t="shared" ref="G170:H170" si="87">SUM(G171:G172)</f>
        <v>21316</v>
      </c>
      <c r="H170" s="134">
        <f t="shared" si="87"/>
        <v>-421</v>
      </c>
      <c r="I170" s="134">
        <f>G170+H170</f>
        <v>20895</v>
      </c>
      <c r="J170" s="125">
        <f t="shared" si="80"/>
        <v>1</v>
      </c>
    </row>
    <row r="171" spans="1:10" ht="25.5">
      <c r="A171" s="93"/>
      <c r="B171" s="140"/>
      <c r="C171" s="32" t="s">
        <v>35</v>
      </c>
      <c r="D171" s="26">
        <v>2210</v>
      </c>
      <c r="E171" s="355">
        <v>20000</v>
      </c>
      <c r="F171" s="145">
        <v>20000</v>
      </c>
      <c r="G171" s="145">
        <v>20000</v>
      </c>
      <c r="H171" s="145"/>
      <c r="I171" s="133">
        <f t="shared" ref="I171:I176" si="88">G171+H171</f>
        <v>20000</v>
      </c>
      <c r="J171" s="146">
        <f t="shared" si="80"/>
        <v>1</v>
      </c>
    </row>
    <row r="172" spans="1:10" s="3" customFormat="1" ht="25.5">
      <c r="A172" s="93"/>
      <c r="B172" s="141"/>
      <c r="C172" s="32" t="s">
        <v>42</v>
      </c>
      <c r="D172" s="26">
        <v>2360</v>
      </c>
      <c r="E172" s="355">
        <v>1316</v>
      </c>
      <c r="F172" s="133">
        <v>1316</v>
      </c>
      <c r="G172" s="133">
        <v>1316</v>
      </c>
      <c r="H172" s="133">
        <v>-421</v>
      </c>
      <c r="I172" s="133">
        <f t="shared" si="88"/>
        <v>895</v>
      </c>
      <c r="J172" s="146">
        <f t="shared" si="80"/>
        <v>1</v>
      </c>
    </row>
    <row r="173" spans="1:10" s="3" customFormat="1" ht="15" customHeight="1">
      <c r="A173" s="93"/>
      <c r="B173" s="5076" t="s">
        <v>20</v>
      </c>
      <c r="C173" s="5077"/>
      <c r="D173" s="233"/>
      <c r="E173" s="134">
        <v>0</v>
      </c>
      <c r="F173" s="134">
        <v>0</v>
      </c>
      <c r="G173" s="134">
        <v>0</v>
      </c>
      <c r="H173" s="134">
        <v>0</v>
      </c>
      <c r="I173" s="134">
        <f t="shared" si="88"/>
        <v>0</v>
      </c>
      <c r="J173" s="125"/>
    </row>
    <row r="174" spans="1:10" ht="15" customHeight="1">
      <c r="A174" s="93"/>
      <c r="B174" s="28">
        <v>75084</v>
      </c>
      <c r="C174" s="98" t="s">
        <v>96</v>
      </c>
      <c r="D174" s="99"/>
      <c r="E174" s="264">
        <f t="shared" ref="E174:G174" si="89">SUM(E175,E177)</f>
        <v>303000</v>
      </c>
      <c r="F174" s="264">
        <f t="shared" si="89"/>
        <v>303000</v>
      </c>
      <c r="G174" s="264">
        <f t="shared" si="89"/>
        <v>303000</v>
      </c>
      <c r="H174" s="264">
        <f t="shared" ref="H174" si="90">SUM(H175,H177)</f>
        <v>0</v>
      </c>
      <c r="I174" s="372">
        <f t="shared" si="88"/>
        <v>303000</v>
      </c>
      <c r="J174" s="128">
        <f t="shared" si="80"/>
        <v>1</v>
      </c>
    </row>
    <row r="175" spans="1:10" ht="15" customHeight="1">
      <c r="A175" s="93"/>
      <c r="B175" s="5076" t="s">
        <v>16</v>
      </c>
      <c r="C175" s="5076"/>
      <c r="D175" s="233"/>
      <c r="E175" s="134">
        <f t="shared" ref="E175:H175" si="91">SUM(E176)</f>
        <v>303000</v>
      </c>
      <c r="F175" s="134">
        <f t="shared" si="91"/>
        <v>303000</v>
      </c>
      <c r="G175" s="134">
        <f t="shared" si="91"/>
        <v>303000</v>
      </c>
      <c r="H175" s="134">
        <f t="shared" si="91"/>
        <v>0</v>
      </c>
      <c r="I175" s="134">
        <f t="shared" si="88"/>
        <v>303000</v>
      </c>
      <c r="J175" s="125">
        <f t="shared" si="80"/>
        <v>1</v>
      </c>
    </row>
    <row r="176" spans="1:10" ht="25.5">
      <c r="A176" s="93"/>
      <c r="B176" s="100"/>
      <c r="C176" s="76" t="s">
        <v>35</v>
      </c>
      <c r="D176" s="77">
        <v>2210</v>
      </c>
      <c r="E176" s="355">
        <v>303000</v>
      </c>
      <c r="F176" s="145">
        <v>303000</v>
      </c>
      <c r="G176" s="145">
        <v>303000</v>
      </c>
      <c r="H176" s="145"/>
      <c r="I176" s="133">
        <f t="shared" si="88"/>
        <v>303000</v>
      </c>
      <c r="J176" s="146">
        <f t="shared" si="80"/>
        <v>1</v>
      </c>
    </row>
    <row r="177" spans="1:10" ht="15" customHeight="1" thickBot="1">
      <c r="A177" s="332"/>
      <c r="B177" s="5112" t="s">
        <v>20</v>
      </c>
      <c r="C177" s="5112"/>
      <c r="D177" s="382"/>
      <c r="E177" s="333">
        <v>0</v>
      </c>
      <c r="F177" s="333">
        <v>0</v>
      </c>
      <c r="G177" s="333">
        <v>0</v>
      </c>
      <c r="H177" s="333">
        <v>0</v>
      </c>
      <c r="I177" s="333">
        <v>0</v>
      </c>
      <c r="J177" s="125"/>
    </row>
    <row r="178" spans="1:10" ht="15" customHeight="1">
      <c r="A178" s="55"/>
      <c r="B178" s="326">
        <v>75095</v>
      </c>
      <c r="C178" s="327" t="s">
        <v>33</v>
      </c>
      <c r="D178" s="327"/>
      <c r="E178" s="330">
        <f>SUM(E179,E190)</f>
        <v>4324197</v>
      </c>
      <c r="F178" s="319">
        <f>SUM(F179,F190)</f>
        <v>3575300</v>
      </c>
      <c r="G178" s="319">
        <f>SUM(G179,G190)</f>
        <v>4939451</v>
      </c>
      <c r="H178" s="319">
        <f t="shared" ref="H178:I178" si="92">SUM(H179,H190)</f>
        <v>3906</v>
      </c>
      <c r="I178" s="319">
        <f t="shared" si="92"/>
        <v>4943357</v>
      </c>
      <c r="J178" s="156">
        <f t="shared" si="80"/>
        <v>1.1422816768061215</v>
      </c>
    </row>
    <row r="179" spans="1:10" ht="15" customHeight="1">
      <c r="A179" s="55"/>
      <c r="B179" s="5076" t="s">
        <v>16</v>
      </c>
      <c r="C179" s="5077"/>
      <c r="D179" s="233"/>
      <c r="E179" s="134">
        <f>SUM(E180:E189)</f>
        <v>3824197</v>
      </c>
      <c r="F179" s="186">
        <f>SUM(F180:F189)</f>
        <v>3350300</v>
      </c>
      <c r="G179" s="186">
        <f>SUM(G180:G189)</f>
        <v>4407451</v>
      </c>
      <c r="H179" s="186">
        <f t="shared" ref="H179:I179" si="93">SUM(H180:H189)</f>
        <v>3906</v>
      </c>
      <c r="I179" s="186">
        <f t="shared" si="93"/>
        <v>4411357</v>
      </c>
      <c r="J179" s="157">
        <f t="shared" si="80"/>
        <v>1.152516724426069</v>
      </c>
    </row>
    <row r="180" spans="1:10" ht="38.25">
      <c r="A180" s="55"/>
      <c r="B180" s="138"/>
      <c r="C180" s="24" t="s">
        <v>182</v>
      </c>
      <c r="D180" s="5118">
        <v>2008</v>
      </c>
      <c r="E180" s="143">
        <v>1514490</v>
      </c>
      <c r="F180" s="143">
        <v>1555160</v>
      </c>
      <c r="G180" s="143">
        <v>1434780</v>
      </c>
      <c r="H180" s="143"/>
      <c r="I180" s="143">
        <f>G180+H180</f>
        <v>1434780</v>
      </c>
      <c r="J180" s="144">
        <f t="shared" si="80"/>
        <v>0.94736842105263153</v>
      </c>
    </row>
    <row r="181" spans="1:10" ht="38.25">
      <c r="A181" s="55"/>
      <c r="B181" s="139"/>
      <c r="C181" s="24" t="s">
        <v>225</v>
      </c>
      <c r="D181" s="5118"/>
      <c r="E181" s="143">
        <v>956520</v>
      </c>
      <c r="F181" s="143">
        <v>538107</v>
      </c>
      <c r="G181" s="143">
        <v>925715</v>
      </c>
      <c r="H181" s="143"/>
      <c r="I181" s="143">
        <f t="shared" ref="I181:I189" si="94">G181+H181</f>
        <v>925715</v>
      </c>
      <c r="J181" s="144">
        <f t="shared" si="80"/>
        <v>0.96779471417220764</v>
      </c>
    </row>
    <row r="182" spans="1:10" ht="38.25">
      <c r="A182" s="55"/>
      <c r="B182" s="136"/>
      <c r="C182" s="23" t="s">
        <v>183</v>
      </c>
      <c r="D182" s="5118">
        <v>2009</v>
      </c>
      <c r="E182" s="143">
        <v>385510</v>
      </c>
      <c r="F182" s="143">
        <v>395862</v>
      </c>
      <c r="G182" s="143">
        <v>365220</v>
      </c>
      <c r="H182" s="143"/>
      <c r="I182" s="143">
        <f t="shared" si="94"/>
        <v>365220</v>
      </c>
      <c r="J182" s="144">
        <f t="shared" si="80"/>
        <v>0.94736842105263153</v>
      </c>
    </row>
    <row r="183" spans="1:10" ht="25.5">
      <c r="A183" s="55"/>
      <c r="B183" s="136"/>
      <c r="C183" s="23" t="s">
        <v>226</v>
      </c>
      <c r="D183" s="5118"/>
      <c r="E183" s="143">
        <v>243480</v>
      </c>
      <c r="F183" s="143">
        <v>136974</v>
      </c>
      <c r="G183" s="143">
        <v>235639</v>
      </c>
      <c r="H183" s="143"/>
      <c r="I183" s="143">
        <f t="shared" si="94"/>
        <v>235639</v>
      </c>
      <c r="J183" s="144">
        <f t="shared" si="80"/>
        <v>0.96779612288483652</v>
      </c>
    </row>
    <row r="184" spans="1:10" ht="51">
      <c r="A184" s="55"/>
      <c r="B184" s="136"/>
      <c r="C184" s="33" t="s">
        <v>202</v>
      </c>
      <c r="D184" s="5118">
        <v>2058</v>
      </c>
      <c r="E184" s="143">
        <v>220000</v>
      </c>
      <c r="F184" s="143">
        <v>220000</v>
      </c>
      <c r="G184" s="143">
        <v>852830</v>
      </c>
      <c r="H184" s="143"/>
      <c r="I184" s="143">
        <f t="shared" si="94"/>
        <v>852830</v>
      </c>
      <c r="J184" s="144">
        <f t="shared" si="80"/>
        <v>3.8765000000000001</v>
      </c>
    </row>
    <row r="185" spans="1:10" ht="38.25">
      <c r="A185" s="55"/>
      <c r="B185" s="136"/>
      <c r="C185" s="33" t="s">
        <v>224</v>
      </c>
      <c r="D185" s="5118"/>
      <c r="E185" s="143">
        <v>189994</v>
      </c>
      <c r="F185" s="143">
        <v>189994</v>
      </c>
      <c r="G185" s="143">
        <v>126481</v>
      </c>
      <c r="H185" s="143"/>
      <c r="I185" s="143">
        <f t="shared" si="94"/>
        <v>126481</v>
      </c>
      <c r="J185" s="144">
        <f t="shared" si="80"/>
        <v>0.66571049612093014</v>
      </c>
    </row>
    <row r="186" spans="1:10" ht="51">
      <c r="A186" s="55"/>
      <c r="B186" s="136"/>
      <c r="C186" s="148" t="s">
        <v>270</v>
      </c>
      <c r="D186" s="5118"/>
      <c r="E186" s="143">
        <v>0</v>
      </c>
      <c r="F186" s="143">
        <v>0</v>
      </c>
      <c r="G186" s="143">
        <v>154112</v>
      </c>
      <c r="H186" s="143"/>
      <c r="I186" s="143">
        <f t="shared" si="94"/>
        <v>154112</v>
      </c>
      <c r="J186" s="45"/>
    </row>
    <row r="187" spans="1:10" ht="51">
      <c r="A187" s="55"/>
      <c r="B187" s="136"/>
      <c r="C187" s="33" t="s">
        <v>235</v>
      </c>
      <c r="D187" s="5118"/>
      <c r="E187" s="143">
        <v>247203</v>
      </c>
      <c r="F187" s="143">
        <v>247203</v>
      </c>
      <c r="G187" s="143">
        <v>241580</v>
      </c>
      <c r="H187" s="143"/>
      <c r="I187" s="143">
        <f t="shared" si="94"/>
        <v>241580</v>
      </c>
      <c r="J187" s="144">
        <f t="shared" si="80"/>
        <v>0.97725351229556279</v>
      </c>
    </row>
    <row r="188" spans="1:10" ht="51">
      <c r="A188" s="55"/>
      <c r="B188" s="136"/>
      <c r="C188" s="33" t="s">
        <v>203</v>
      </c>
      <c r="D188" s="5118">
        <v>2059</v>
      </c>
      <c r="E188" s="143">
        <v>15000</v>
      </c>
      <c r="F188" s="143">
        <v>15000</v>
      </c>
      <c r="G188" s="143">
        <v>47379</v>
      </c>
      <c r="H188" s="143">
        <v>2621</v>
      </c>
      <c r="I188" s="143">
        <f t="shared" si="94"/>
        <v>50000</v>
      </c>
      <c r="J188" s="144">
        <f t="shared" si="80"/>
        <v>3.1585999999999999</v>
      </c>
    </row>
    <row r="189" spans="1:10" ht="38.25">
      <c r="A189" s="55"/>
      <c r="B189" s="136"/>
      <c r="C189" s="33" t="s">
        <v>223</v>
      </c>
      <c r="D189" s="5118"/>
      <c r="E189" s="143">
        <v>52000</v>
      </c>
      <c r="F189" s="143">
        <v>52000</v>
      </c>
      <c r="G189" s="143">
        <v>23715</v>
      </c>
      <c r="H189" s="143">
        <v>1285</v>
      </c>
      <c r="I189" s="143">
        <f t="shared" si="94"/>
        <v>25000</v>
      </c>
      <c r="J189" s="144">
        <f t="shared" si="80"/>
        <v>0.45605769230769233</v>
      </c>
    </row>
    <row r="190" spans="1:10" s="1" customFormat="1">
      <c r="A190" s="55"/>
      <c r="B190" s="5099" t="s">
        <v>50</v>
      </c>
      <c r="C190" s="5100"/>
      <c r="D190" s="232"/>
      <c r="E190" s="186">
        <f>SUM(E191:E192)</f>
        <v>500000</v>
      </c>
      <c r="F190" s="186">
        <f>SUM(F191:F192)</f>
        <v>225000</v>
      </c>
      <c r="G190" s="186">
        <f>SUM(G191:G192)</f>
        <v>532000</v>
      </c>
      <c r="H190" s="186">
        <f t="shared" ref="H190:I190" si="95">SUM(H191:H192)</f>
        <v>0</v>
      </c>
      <c r="I190" s="186">
        <f t="shared" si="95"/>
        <v>532000</v>
      </c>
      <c r="J190" s="171">
        <f t="shared" si="80"/>
        <v>1.0640000000000001</v>
      </c>
    </row>
    <row r="191" spans="1:10" ht="38.25">
      <c r="A191" s="55"/>
      <c r="B191" s="158"/>
      <c r="C191" s="161" t="s">
        <v>225</v>
      </c>
      <c r="D191" s="162">
        <v>6208</v>
      </c>
      <c r="E191" s="357">
        <v>398550</v>
      </c>
      <c r="F191" s="143">
        <v>179348</v>
      </c>
      <c r="G191" s="143">
        <v>424057</v>
      </c>
      <c r="H191" s="143"/>
      <c r="I191" s="143">
        <f>G191+H191</f>
        <v>424057</v>
      </c>
      <c r="J191" s="144">
        <f t="shared" si="80"/>
        <v>1.0639994981809058</v>
      </c>
    </row>
    <row r="192" spans="1:10" ht="25.5">
      <c r="A192" s="265"/>
      <c r="B192" s="163"/>
      <c r="C192" s="164" t="s">
        <v>226</v>
      </c>
      <c r="D192" s="162">
        <v>6209</v>
      </c>
      <c r="E192" s="357">
        <v>101450</v>
      </c>
      <c r="F192" s="143">
        <v>45652</v>
      </c>
      <c r="G192" s="143">
        <v>107943</v>
      </c>
      <c r="H192" s="143"/>
      <c r="I192" s="143">
        <f>G192+H192</f>
        <v>107943</v>
      </c>
      <c r="J192" s="144">
        <f t="shared" si="80"/>
        <v>1.0640019714144899</v>
      </c>
    </row>
    <row r="193" spans="1:10" ht="38.25" customHeight="1">
      <c r="A193" s="83">
        <v>756</v>
      </c>
      <c r="B193" s="97"/>
      <c r="C193" s="85" t="s">
        <v>98</v>
      </c>
      <c r="D193" s="85"/>
      <c r="E193" s="356">
        <f>SUM(E194,E200)</f>
        <v>659412946</v>
      </c>
      <c r="F193" s="182">
        <f>SUM(F194,F200)</f>
        <v>659412946</v>
      </c>
      <c r="G193" s="182">
        <f>SUM(G194,G200)</f>
        <v>783544403</v>
      </c>
      <c r="H193" s="182">
        <f t="shared" ref="H193:I193" si="96">SUM(H194,H200)</f>
        <v>-4744460</v>
      </c>
      <c r="I193" s="182">
        <f t="shared" si="96"/>
        <v>778799943</v>
      </c>
      <c r="J193" s="153">
        <f t="shared" ref="J193:J212" si="97">G193/E193</f>
        <v>1.188245404875627</v>
      </c>
    </row>
    <row r="194" spans="1:10" ht="29.25" customHeight="1">
      <c r="A194" s="86"/>
      <c r="B194" s="28">
        <v>75618</v>
      </c>
      <c r="C194" s="27" t="s">
        <v>99</v>
      </c>
      <c r="D194" s="27"/>
      <c r="E194" s="264">
        <f>SUM(E195,E199)</f>
        <v>6042133</v>
      </c>
      <c r="F194" s="176">
        <f>SUM(F195,F199)</f>
        <v>6042133</v>
      </c>
      <c r="G194" s="176">
        <f>SUM(G195,G199)</f>
        <v>11186988</v>
      </c>
      <c r="H194" s="176">
        <f t="shared" ref="H194:I194" si="98">SUM(H195,H199)</f>
        <v>-4744460</v>
      </c>
      <c r="I194" s="176">
        <f t="shared" si="98"/>
        <v>6442528</v>
      </c>
      <c r="J194" s="156">
        <f t="shared" si="97"/>
        <v>1.8514964831128344</v>
      </c>
    </row>
    <row r="195" spans="1:10">
      <c r="A195" s="87"/>
      <c r="B195" s="5076" t="s">
        <v>16</v>
      </c>
      <c r="C195" s="5076"/>
      <c r="D195" s="227"/>
      <c r="E195" s="134">
        <f>SUM(E196:E198)</f>
        <v>6042133</v>
      </c>
      <c r="F195" s="186">
        <f>SUM(F196:F198)</f>
        <v>6042133</v>
      </c>
      <c r="G195" s="186">
        <f>SUM(G196:G198)</f>
        <v>11186988</v>
      </c>
      <c r="H195" s="186">
        <f t="shared" ref="H195:I195" si="99">SUM(H196:H198)</f>
        <v>-4744460</v>
      </c>
      <c r="I195" s="186">
        <f t="shared" si="99"/>
        <v>6442528</v>
      </c>
      <c r="J195" s="157">
        <f t="shared" si="97"/>
        <v>1.8514964831128344</v>
      </c>
    </row>
    <row r="196" spans="1:10" ht="25.5">
      <c r="A196" s="87"/>
      <c r="B196" s="5101"/>
      <c r="C196" s="238" t="s">
        <v>100</v>
      </c>
      <c r="D196" s="75" t="s">
        <v>101</v>
      </c>
      <c r="E196" s="355">
        <v>5372933</v>
      </c>
      <c r="F196" s="357">
        <v>5372933</v>
      </c>
      <c r="G196" s="143">
        <v>5557528</v>
      </c>
      <c r="H196" s="143"/>
      <c r="I196" s="143">
        <f>G196+H196</f>
        <v>5557528</v>
      </c>
      <c r="J196" s="144">
        <f t="shared" si="97"/>
        <v>1.0343564678733199</v>
      </c>
    </row>
    <row r="197" spans="1:10">
      <c r="A197" s="87"/>
      <c r="B197" s="5101"/>
      <c r="C197" s="32" t="s">
        <v>102</v>
      </c>
      <c r="D197" s="75" t="s">
        <v>103</v>
      </c>
      <c r="E197" s="355">
        <v>649200</v>
      </c>
      <c r="F197" s="357">
        <v>649200</v>
      </c>
      <c r="G197" s="143">
        <v>5594460</v>
      </c>
      <c r="H197" s="143">
        <v>-4744460</v>
      </c>
      <c r="I197" s="143">
        <v>850000</v>
      </c>
      <c r="J197" s="144">
        <f t="shared" si="97"/>
        <v>8.6174676524953782</v>
      </c>
    </row>
    <row r="198" spans="1:10">
      <c r="A198" s="87"/>
      <c r="B198" s="5101"/>
      <c r="C198" s="161" t="s">
        <v>104</v>
      </c>
      <c r="D198" s="159" t="s">
        <v>19</v>
      </c>
      <c r="E198" s="357">
        <v>20000</v>
      </c>
      <c r="F198" s="357">
        <v>20000</v>
      </c>
      <c r="G198" s="143">
        <v>35000</v>
      </c>
      <c r="H198" s="143"/>
      <c r="I198" s="143">
        <f>G198+H198</f>
        <v>35000</v>
      </c>
      <c r="J198" s="144">
        <f t="shared" si="97"/>
        <v>1.75</v>
      </c>
    </row>
    <row r="199" spans="1:10" s="3" customFormat="1">
      <c r="A199" s="87"/>
      <c r="B199" s="5076" t="s">
        <v>20</v>
      </c>
      <c r="C199" s="5077"/>
      <c r="D199" s="233"/>
      <c r="E199" s="134">
        <v>0</v>
      </c>
      <c r="F199" s="186">
        <v>0</v>
      </c>
      <c r="G199" s="134">
        <v>0</v>
      </c>
      <c r="H199" s="134">
        <v>0</v>
      </c>
      <c r="I199" s="134">
        <v>0</v>
      </c>
      <c r="J199" s="125"/>
    </row>
    <row r="200" spans="1:10" s="1" customFormat="1">
      <c r="A200" s="87"/>
      <c r="B200" s="28">
        <v>75623</v>
      </c>
      <c r="C200" s="27" t="s">
        <v>105</v>
      </c>
      <c r="D200" s="27"/>
      <c r="E200" s="264">
        <f t="shared" ref="E200:G200" si="100">SUM(E201,E204)</f>
        <v>653370813</v>
      </c>
      <c r="F200" s="264">
        <f t="shared" si="100"/>
        <v>653370813</v>
      </c>
      <c r="G200" s="264">
        <f t="shared" si="100"/>
        <v>772357415</v>
      </c>
      <c r="H200" s="264">
        <f t="shared" ref="H200:I200" si="101">SUM(H201,H204)</f>
        <v>0</v>
      </c>
      <c r="I200" s="264">
        <f t="shared" si="101"/>
        <v>772357415</v>
      </c>
      <c r="J200" s="128">
        <f t="shared" si="97"/>
        <v>1.1821119028162037</v>
      </c>
    </row>
    <row r="201" spans="1:10" s="1" customFormat="1">
      <c r="A201" s="87"/>
      <c r="B201" s="5076" t="s">
        <v>16</v>
      </c>
      <c r="C201" s="5076"/>
      <c r="D201" s="227"/>
      <c r="E201" s="134">
        <f t="shared" ref="E201:F201" si="102">SUM(E202:E203)</f>
        <v>653370813</v>
      </c>
      <c r="F201" s="134">
        <f t="shared" si="102"/>
        <v>653370813</v>
      </c>
      <c r="G201" s="134">
        <f t="shared" ref="G201:I201" si="103">SUM(G202:G203)</f>
        <v>772357415</v>
      </c>
      <c r="H201" s="134">
        <f t="shared" si="103"/>
        <v>0</v>
      </c>
      <c r="I201" s="134">
        <f t="shared" si="103"/>
        <v>772357415</v>
      </c>
      <c r="J201" s="125">
        <f t="shared" si="97"/>
        <v>1.1821119028162037</v>
      </c>
    </row>
    <row r="202" spans="1:10" s="1" customFormat="1">
      <c r="A202" s="87"/>
      <c r="B202" s="5174"/>
      <c r="C202" s="32" t="s">
        <v>106</v>
      </c>
      <c r="D202" s="75" t="s">
        <v>107</v>
      </c>
      <c r="E202" s="355">
        <v>294057727</v>
      </c>
      <c r="F202" s="355">
        <v>294057727</v>
      </c>
      <c r="G202" s="145">
        <f>312583364+17310457</f>
        <v>329893821</v>
      </c>
      <c r="H202" s="145"/>
      <c r="I202" s="145">
        <f>G202+H202</f>
        <v>329893821</v>
      </c>
      <c r="J202" s="146">
        <f t="shared" si="97"/>
        <v>1.1218675474560817</v>
      </c>
    </row>
    <row r="203" spans="1:10" s="1" customFormat="1">
      <c r="A203" s="87"/>
      <c r="B203" s="5174"/>
      <c r="C203" s="32" t="s">
        <v>108</v>
      </c>
      <c r="D203" s="75" t="s">
        <v>109</v>
      </c>
      <c r="E203" s="355">
        <v>359313086</v>
      </c>
      <c r="F203" s="355">
        <v>359313086</v>
      </c>
      <c r="G203" s="145">
        <f>383422994+59040600</f>
        <v>442463594</v>
      </c>
      <c r="H203" s="145"/>
      <c r="I203" s="145">
        <f>G203+H203</f>
        <v>442463594</v>
      </c>
      <c r="J203" s="146">
        <f t="shared" si="97"/>
        <v>1.2314151953820018</v>
      </c>
    </row>
    <row r="204" spans="1:10" s="1" customFormat="1" ht="16.5" customHeight="1" thickBot="1">
      <c r="A204" s="438"/>
      <c r="B204" s="5076" t="s">
        <v>20</v>
      </c>
      <c r="C204" s="5077"/>
      <c r="D204" s="233"/>
      <c r="E204" s="134">
        <v>0</v>
      </c>
      <c r="F204" s="186">
        <v>0</v>
      </c>
      <c r="G204" s="186">
        <v>0</v>
      </c>
      <c r="H204" s="186">
        <v>0</v>
      </c>
      <c r="I204" s="186">
        <v>0</v>
      </c>
      <c r="J204" s="339"/>
    </row>
    <row r="205" spans="1:10" s="1" customFormat="1" ht="20.25" customHeight="1">
      <c r="A205" s="335">
        <v>758</v>
      </c>
      <c r="B205" s="336"/>
      <c r="C205" s="337" t="s">
        <v>110</v>
      </c>
      <c r="D205" s="337"/>
      <c r="E205" s="359">
        <f>SUM(E206,E210,E223,E231,E241,E215,E219)</f>
        <v>1176121818</v>
      </c>
      <c r="F205" s="359">
        <f t="shared" ref="F205:I205" si="104">SUM(F206,F210,F223,F231,F241,F215,F219)</f>
        <v>1196746331</v>
      </c>
      <c r="G205" s="359">
        <f t="shared" si="104"/>
        <v>874830288</v>
      </c>
      <c r="H205" s="359">
        <f t="shared" si="104"/>
        <v>2964670</v>
      </c>
      <c r="I205" s="359">
        <f t="shared" si="104"/>
        <v>881479705</v>
      </c>
      <c r="J205" s="338">
        <f t="shared" si="97"/>
        <v>0.74382625558945292</v>
      </c>
    </row>
    <row r="206" spans="1:10" s="1" customFormat="1" ht="26.25" hidden="1" customHeight="1">
      <c r="A206" s="57"/>
      <c r="B206" s="66">
        <v>75802</v>
      </c>
      <c r="C206" s="69" t="s">
        <v>112</v>
      </c>
      <c r="D206" s="69"/>
      <c r="E206" s="264">
        <f>SUM(E207,E209)</f>
        <v>642028328</v>
      </c>
      <c r="F206" s="176">
        <f>SUM(F207,F209)</f>
        <v>0</v>
      </c>
      <c r="G206" s="264">
        <f>SUM(G207,G209)</f>
        <v>0</v>
      </c>
      <c r="H206" s="264">
        <f t="shared" ref="H206:I206" si="105">SUM(H207,H209)</f>
        <v>0</v>
      </c>
      <c r="I206" s="264">
        <f t="shared" si="105"/>
        <v>0</v>
      </c>
      <c r="J206" s="35"/>
    </row>
    <row r="207" spans="1:10" s="1" customFormat="1" ht="15.75" hidden="1" customHeight="1">
      <c r="A207" s="57"/>
      <c r="B207" s="5078" t="s">
        <v>60</v>
      </c>
      <c r="C207" s="5078"/>
      <c r="D207" s="224"/>
      <c r="E207" s="134">
        <f>E208</f>
        <v>642028328</v>
      </c>
      <c r="F207" s="186">
        <f t="shared" ref="F207:I207" si="106">F208</f>
        <v>0</v>
      </c>
      <c r="G207" s="134">
        <f t="shared" si="106"/>
        <v>0</v>
      </c>
      <c r="H207" s="134">
        <f t="shared" si="106"/>
        <v>0</v>
      </c>
      <c r="I207" s="134">
        <f t="shared" si="106"/>
        <v>0</v>
      </c>
      <c r="J207" s="42"/>
    </row>
    <row r="208" spans="1:10" s="19" customFormat="1" ht="15.75" hidden="1" customHeight="1">
      <c r="A208" s="57"/>
      <c r="B208" s="64"/>
      <c r="C208" s="40" t="s">
        <v>111</v>
      </c>
      <c r="D208" s="38">
        <v>2920</v>
      </c>
      <c r="E208" s="133">
        <v>642028328</v>
      </c>
      <c r="F208" s="360">
        <v>0</v>
      </c>
      <c r="G208" s="266">
        <v>0</v>
      </c>
      <c r="H208" s="266"/>
      <c r="I208" s="266">
        <f>G208+H208</f>
        <v>0</v>
      </c>
      <c r="J208" s="49"/>
    </row>
    <row r="209" spans="1:10" ht="15.75" hidden="1" customHeight="1">
      <c r="A209" s="129"/>
      <c r="B209" s="5078" t="s">
        <v>50</v>
      </c>
      <c r="C209" s="5078"/>
      <c r="D209" s="130"/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25"/>
    </row>
    <row r="210" spans="1:10" s="1" customFormat="1">
      <c r="A210" s="57"/>
      <c r="B210" s="66">
        <v>75814</v>
      </c>
      <c r="C210" s="69" t="s">
        <v>113</v>
      </c>
      <c r="D210" s="69"/>
      <c r="E210" s="264">
        <f>SUM(E214,E211)</f>
        <v>10000000</v>
      </c>
      <c r="F210" s="264">
        <f>SUM(F214,F211)</f>
        <v>22426021</v>
      </c>
      <c r="G210" s="264">
        <f>SUM(G214,G211)</f>
        <v>10000000</v>
      </c>
      <c r="H210" s="264">
        <f t="shared" ref="H210:I210" si="107">SUM(H214,H211)</f>
        <v>0</v>
      </c>
      <c r="I210" s="264">
        <f t="shared" si="107"/>
        <v>10000000</v>
      </c>
      <c r="J210" s="41"/>
    </row>
    <row r="211" spans="1:10" s="1" customFormat="1">
      <c r="A211" s="57"/>
      <c r="B211" s="5078" t="s">
        <v>16</v>
      </c>
      <c r="C211" s="5078"/>
      <c r="D211" s="224"/>
      <c r="E211" s="134">
        <f>SUM(E212:E213)</f>
        <v>10000000</v>
      </c>
      <c r="F211" s="134">
        <f>SUM(F212:F213)</f>
        <v>22426021</v>
      </c>
      <c r="G211" s="134">
        <f>SUM(G212:G213)</f>
        <v>10000000</v>
      </c>
      <c r="H211" s="134">
        <f t="shared" ref="H211:I211" si="108">SUM(H212:H213)</f>
        <v>0</v>
      </c>
      <c r="I211" s="134">
        <f t="shared" si="108"/>
        <v>10000000</v>
      </c>
      <c r="J211" s="42"/>
    </row>
    <row r="212" spans="1:10" s="17" customFormat="1" ht="33" customHeight="1">
      <c r="A212" s="57"/>
      <c r="B212" s="5153"/>
      <c r="C212" s="104" t="s">
        <v>114</v>
      </c>
      <c r="D212" s="52" t="s">
        <v>30</v>
      </c>
      <c r="E212" s="355">
        <v>10000000</v>
      </c>
      <c r="F212" s="143">
        <v>21758636</v>
      </c>
      <c r="G212" s="143">
        <v>10000000</v>
      </c>
      <c r="H212" s="143"/>
      <c r="I212" s="143">
        <f>G212+H212</f>
        <v>10000000</v>
      </c>
      <c r="J212" s="144">
        <f t="shared" si="97"/>
        <v>1</v>
      </c>
    </row>
    <row r="213" spans="1:10" s="1" customFormat="1" ht="25.5" hidden="1">
      <c r="A213" s="57"/>
      <c r="B213" s="5153"/>
      <c r="C213" s="105" t="s">
        <v>187</v>
      </c>
      <c r="D213" s="52" t="s">
        <v>181</v>
      </c>
      <c r="E213" s="357">
        <v>0</v>
      </c>
      <c r="F213" s="143">
        <v>667385</v>
      </c>
      <c r="G213" s="145">
        <v>0</v>
      </c>
      <c r="H213" s="132"/>
      <c r="I213" s="143">
        <f>G213+H213</f>
        <v>0</v>
      </c>
      <c r="J213" s="45"/>
    </row>
    <row r="214" spans="1:10" ht="14.25" customHeight="1">
      <c r="A214" s="129"/>
      <c r="B214" s="5078" t="s">
        <v>20</v>
      </c>
      <c r="C214" s="5078"/>
      <c r="D214" s="224"/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25"/>
    </row>
    <row r="215" spans="1:10" s="8" customFormat="1" ht="28.5" customHeight="1">
      <c r="A215" s="57"/>
      <c r="B215" s="184">
        <v>75834</v>
      </c>
      <c r="C215" s="185" t="s">
        <v>304</v>
      </c>
      <c r="D215" s="185"/>
      <c r="E215" s="176">
        <f>SUM(E216,E218)</f>
        <v>0</v>
      </c>
      <c r="F215" s="176">
        <f>SUM(F216,F218)</f>
        <v>642028328</v>
      </c>
      <c r="G215" s="264">
        <f>SUM(G216,G218)</f>
        <v>505432935</v>
      </c>
      <c r="H215" s="264">
        <f t="shared" ref="H215:I215" si="109">SUM(H216,H218)</f>
        <v>0</v>
      </c>
      <c r="I215" s="264">
        <f t="shared" si="109"/>
        <v>505432935</v>
      </c>
      <c r="J215" s="156"/>
    </row>
    <row r="216" spans="1:10" s="11" customFormat="1" ht="15" customHeight="1">
      <c r="A216" s="57"/>
      <c r="B216" s="5110" t="s">
        <v>16</v>
      </c>
      <c r="C216" s="5110"/>
      <c r="D216" s="243"/>
      <c r="E216" s="186">
        <f>SUM(E217:E217)</f>
        <v>0</v>
      </c>
      <c r="F216" s="186">
        <f>SUM(F217:F217)</f>
        <v>642028328</v>
      </c>
      <c r="G216" s="134">
        <f>SUM(G217:G217)</f>
        <v>505432935</v>
      </c>
      <c r="H216" s="134">
        <f t="shared" ref="H216:I216" si="110">SUM(H217:H217)</f>
        <v>0</v>
      </c>
      <c r="I216" s="134">
        <f t="shared" si="110"/>
        <v>505432935</v>
      </c>
      <c r="J216" s="157"/>
    </row>
    <row r="217" spans="1:10" s="8" customFormat="1">
      <c r="A217" s="59"/>
      <c r="B217" s="246"/>
      <c r="C217" s="40" t="s">
        <v>111</v>
      </c>
      <c r="D217" s="247">
        <v>2920</v>
      </c>
      <c r="E217" s="143">
        <v>0</v>
      </c>
      <c r="F217" s="143">
        <v>642028328</v>
      </c>
      <c r="G217" s="145">
        <f>514004993-8572058</f>
        <v>505432935</v>
      </c>
      <c r="H217" s="145"/>
      <c r="I217" s="145">
        <f>G217+H217</f>
        <v>505432935</v>
      </c>
      <c r="J217" s="187"/>
    </row>
    <row r="218" spans="1:10" s="8" customFormat="1" ht="15.75" thickBot="1">
      <c r="A218" s="445"/>
      <c r="B218" s="5111" t="s">
        <v>50</v>
      </c>
      <c r="C218" s="5111"/>
      <c r="D218" s="446"/>
      <c r="E218" s="196">
        <v>0</v>
      </c>
      <c r="F218" s="196">
        <v>0</v>
      </c>
      <c r="G218" s="333">
        <v>0</v>
      </c>
      <c r="H218" s="333">
        <v>0</v>
      </c>
      <c r="I218" s="333">
        <v>0</v>
      </c>
      <c r="J218" s="157"/>
    </row>
    <row r="219" spans="1:10" s="8" customFormat="1" ht="28.5" hidden="1" customHeight="1">
      <c r="A219" s="57"/>
      <c r="B219" s="351">
        <v>75835</v>
      </c>
      <c r="C219" s="287" t="s">
        <v>300</v>
      </c>
      <c r="D219" s="352"/>
      <c r="E219" s="319">
        <f>SUM(E220,E222)</f>
        <v>0</v>
      </c>
      <c r="F219" s="319">
        <f>SUM(F220,F222)</f>
        <v>477913</v>
      </c>
      <c r="G219" s="330">
        <f>SUM(G220,G222)</f>
        <v>0</v>
      </c>
      <c r="H219" s="330">
        <f t="shared" ref="H219:I219" si="111">SUM(H220,H222)</f>
        <v>0</v>
      </c>
      <c r="I219" s="330">
        <f t="shared" si="111"/>
        <v>0</v>
      </c>
      <c r="J219" s="156"/>
    </row>
    <row r="220" spans="1:10" s="11" customFormat="1" ht="15" hidden="1" customHeight="1">
      <c r="A220" s="57"/>
      <c r="B220" s="5110" t="s">
        <v>16</v>
      </c>
      <c r="C220" s="5110"/>
      <c r="D220" s="243"/>
      <c r="E220" s="186">
        <f>SUM(E221:E221)</f>
        <v>0</v>
      </c>
      <c r="F220" s="186">
        <f>SUM(F221:F221)</f>
        <v>477913</v>
      </c>
      <c r="G220" s="134">
        <f>SUM(G221:G221)</f>
        <v>0</v>
      </c>
      <c r="H220" s="134">
        <f t="shared" ref="H220:I220" si="112">SUM(H221:H221)</f>
        <v>0</v>
      </c>
      <c r="I220" s="134">
        <f t="shared" si="112"/>
        <v>0</v>
      </c>
      <c r="J220" s="157"/>
    </row>
    <row r="221" spans="1:10" s="8" customFormat="1" hidden="1">
      <c r="A221" s="59"/>
      <c r="B221" s="246"/>
      <c r="C221" s="40" t="s">
        <v>301</v>
      </c>
      <c r="D221" s="247">
        <v>2770</v>
      </c>
      <c r="E221" s="143">
        <v>0</v>
      </c>
      <c r="F221" s="143">
        <v>477913</v>
      </c>
      <c r="G221" s="143">
        <v>0</v>
      </c>
      <c r="H221" s="143"/>
      <c r="I221" s="143">
        <f>G221+H221</f>
        <v>0</v>
      </c>
      <c r="J221" s="187"/>
    </row>
    <row r="222" spans="1:10" s="8" customFormat="1" hidden="1">
      <c r="A222" s="57"/>
      <c r="B222" s="5110" t="s">
        <v>50</v>
      </c>
      <c r="C222" s="5110"/>
      <c r="D222" s="178"/>
      <c r="E222" s="186">
        <v>0</v>
      </c>
      <c r="F222" s="186">
        <v>0</v>
      </c>
      <c r="G222" s="186">
        <v>0</v>
      </c>
      <c r="H222" s="186">
        <v>0</v>
      </c>
      <c r="I222" s="186">
        <v>0</v>
      </c>
      <c r="J222" s="186">
        <v>3</v>
      </c>
    </row>
    <row r="223" spans="1:10" s="8" customFormat="1" ht="28.5" customHeight="1">
      <c r="A223" s="57"/>
      <c r="B223" s="184">
        <v>75865</v>
      </c>
      <c r="C223" s="185" t="s">
        <v>173</v>
      </c>
      <c r="D223" s="185"/>
      <c r="E223" s="176">
        <f>SUM(E224,E227)</f>
        <v>295377357</v>
      </c>
      <c r="F223" s="176">
        <f>SUM(F224,F227)</f>
        <v>296988098</v>
      </c>
      <c r="G223" s="176">
        <f>SUM(G224,G227)</f>
        <v>231444897</v>
      </c>
      <c r="H223" s="176">
        <f t="shared" ref="H223:J223" si="113">SUM(H224,H227)</f>
        <v>2964670</v>
      </c>
      <c r="I223" s="176">
        <f>SUM(I224,I227)</f>
        <v>235077456</v>
      </c>
      <c r="J223" s="176">
        <f t="shared" si="113"/>
        <v>2.7416265447685437</v>
      </c>
    </row>
    <row r="224" spans="1:10" s="11" customFormat="1" ht="15" customHeight="1">
      <c r="A224" s="57"/>
      <c r="B224" s="5110" t="s">
        <v>16</v>
      </c>
      <c r="C224" s="5110"/>
      <c r="D224" s="243"/>
      <c r="E224" s="186">
        <f>SUM(E225:E226)</f>
        <v>74117308</v>
      </c>
      <c r="F224" s="186">
        <f>SUM(F225:F226)</f>
        <v>76612233</v>
      </c>
      <c r="G224" s="186">
        <f>SUM(G225:G226)</f>
        <v>74580770</v>
      </c>
      <c r="H224" s="186">
        <f t="shared" ref="H224:J224" si="114">SUM(H225:H226)</f>
        <v>0</v>
      </c>
      <c r="I224" s="186">
        <f>SUM(I225:I226)</f>
        <v>75248659</v>
      </c>
      <c r="J224" s="186">
        <f t="shared" si="114"/>
        <v>2.0326683405696464</v>
      </c>
    </row>
    <row r="225" spans="1:77" s="8" customFormat="1" ht="25.5">
      <c r="A225" s="59"/>
      <c r="B225" s="5147"/>
      <c r="C225" s="250" t="s">
        <v>188</v>
      </c>
      <c r="D225" s="247">
        <v>2057</v>
      </c>
      <c r="E225" s="132">
        <v>9942308</v>
      </c>
      <c r="F225" s="132">
        <v>13350983</v>
      </c>
      <c r="G225" s="132">
        <v>10241686</v>
      </c>
      <c r="H225" s="132"/>
      <c r="I225" s="143">
        <f>G225+H225+667889</f>
        <v>10909575</v>
      </c>
      <c r="J225" s="187">
        <f t="shared" ref="J225:J276" si="115">G225/E225</f>
        <v>1.0301115193775932</v>
      </c>
    </row>
    <row r="226" spans="1:77" s="12" customFormat="1" ht="27" customHeight="1">
      <c r="A226" s="57"/>
      <c r="B226" s="5147"/>
      <c r="C226" s="188" t="s">
        <v>197</v>
      </c>
      <c r="D226" s="166">
        <v>2058</v>
      </c>
      <c r="E226" s="143">
        <v>64175000</v>
      </c>
      <c r="F226" s="143">
        <v>63261250</v>
      </c>
      <c r="G226" s="143">
        <v>64339084</v>
      </c>
      <c r="H226" s="143"/>
      <c r="I226" s="143">
        <f t="shared" ref="I226:I230" si="116">G226+H226</f>
        <v>64339084</v>
      </c>
      <c r="J226" s="187">
        <f t="shared" si="115"/>
        <v>1.002556821192053</v>
      </c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</row>
    <row r="227" spans="1:77" s="8" customFormat="1">
      <c r="A227" s="57"/>
      <c r="B227" s="5110" t="s">
        <v>50</v>
      </c>
      <c r="C227" s="5110"/>
      <c r="D227" s="178"/>
      <c r="E227" s="186">
        <f>SUM(E228:E230)</f>
        <v>221260049</v>
      </c>
      <c r="F227" s="186">
        <f>SUM(F228:F230)</f>
        <v>220375865</v>
      </c>
      <c r="G227" s="186">
        <f>SUM(G228:G230)</f>
        <v>156864127</v>
      </c>
      <c r="H227" s="186">
        <f t="shared" ref="H227:I227" si="117">SUM(H228:H230)</f>
        <v>2964670</v>
      </c>
      <c r="I227" s="186">
        <f t="shared" si="117"/>
        <v>159828797</v>
      </c>
      <c r="J227" s="157">
        <f t="shared" si="115"/>
        <v>0.70895820419889721</v>
      </c>
    </row>
    <row r="228" spans="1:77" s="1" customFormat="1" ht="38.25" hidden="1">
      <c r="A228" s="54"/>
      <c r="B228" s="5148"/>
      <c r="C228" s="237" t="s">
        <v>221</v>
      </c>
      <c r="D228" s="189">
        <v>6257</v>
      </c>
      <c r="E228" s="361">
        <v>57402200</v>
      </c>
      <c r="F228" s="143">
        <v>57402200</v>
      </c>
      <c r="G228" s="143">
        <v>0</v>
      </c>
      <c r="H228" s="143"/>
      <c r="I228" s="143">
        <f t="shared" si="116"/>
        <v>0</v>
      </c>
      <c r="J228" s="187">
        <f t="shared" si="115"/>
        <v>0</v>
      </c>
    </row>
    <row r="229" spans="1:77" s="1" customFormat="1" ht="25.5">
      <c r="A229" s="54"/>
      <c r="B229" s="5148"/>
      <c r="C229" s="250" t="s">
        <v>188</v>
      </c>
      <c r="D229" s="189">
        <v>6257</v>
      </c>
      <c r="E229" s="361">
        <v>163857849</v>
      </c>
      <c r="F229" s="143">
        <v>162828791</v>
      </c>
      <c r="G229" s="143">
        <v>156728127</v>
      </c>
      <c r="H229" s="143">
        <v>2964670</v>
      </c>
      <c r="I229" s="143">
        <f t="shared" si="116"/>
        <v>159692797</v>
      </c>
      <c r="J229" s="187">
        <f t="shared" si="115"/>
        <v>0.95648837059981184</v>
      </c>
    </row>
    <row r="230" spans="1:77" s="8" customFormat="1" ht="25.5">
      <c r="A230" s="57"/>
      <c r="B230" s="5148"/>
      <c r="C230" s="161" t="s">
        <v>197</v>
      </c>
      <c r="D230" s="166">
        <v>6258</v>
      </c>
      <c r="E230" s="143">
        <v>0</v>
      </c>
      <c r="F230" s="143">
        <v>144874</v>
      </c>
      <c r="G230" s="143">
        <v>136000</v>
      </c>
      <c r="H230" s="143"/>
      <c r="I230" s="143">
        <f t="shared" si="116"/>
        <v>136000</v>
      </c>
      <c r="J230" s="187"/>
    </row>
    <row r="231" spans="1:77" s="8" customFormat="1" ht="28.5" customHeight="1">
      <c r="A231" s="57"/>
      <c r="B231" s="184">
        <v>75866</v>
      </c>
      <c r="C231" s="185" t="s">
        <v>189</v>
      </c>
      <c r="D231" s="185"/>
      <c r="E231" s="176">
        <f>SUM(E232,E238)</f>
        <v>214711380</v>
      </c>
      <c r="F231" s="176">
        <f>SUM(F232,F238)</f>
        <v>214357885</v>
      </c>
      <c r="G231" s="176">
        <f>SUM(G232,G238)</f>
        <v>116759944</v>
      </c>
      <c r="H231" s="176">
        <f t="shared" ref="H231:I231" si="118">SUM(H232,H238)</f>
        <v>0</v>
      </c>
      <c r="I231" s="176">
        <f t="shared" si="118"/>
        <v>116759944</v>
      </c>
      <c r="J231" s="156">
        <f t="shared" si="115"/>
        <v>0.54379951356094869</v>
      </c>
    </row>
    <row r="232" spans="1:77" s="11" customFormat="1" ht="15" customHeight="1">
      <c r="A232" s="57"/>
      <c r="B232" s="5110" t="s">
        <v>16</v>
      </c>
      <c r="C232" s="5110"/>
      <c r="D232" s="243"/>
      <c r="E232" s="186">
        <f>SUM(E233:E237)</f>
        <v>201245276</v>
      </c>
      <c r="F232" s="186">
        <f t="shared" ref="F232" si="119">SUM(F233:F237)</f>
        <v>199222781</v>
      </c>
      <c r="G232" s="186">
        <f>SUM(G233:G237)</f>
        <v>105229883</v>
      </c>
      <c r="H232" s="186">
        <f t="shared" ref="H232:I232" si="120">SUM(H233:H237)</f>
        <v>0</v>
      </c>
      <c r="I232" s="186">
        <f t="shared" si="120"/>
        <v>105229883</v>
      </c>
      <c r="J232" s="157">
        <f t="shared" si="115"/>
        <v>0.52289368024718252</v>
      </c>
    </row>
    <row r="233" spans="1:77" s="16" customFormat="1" ht="25.5">
      <c r="A233" s="60"/>
      <c r="B233" s="5149"/>
      <c r="C233" s="250" t="s">
        <v>195</v>
      </c>
      <c r="D233" s="247">
        <v>2007</v>
      </c>
      <c r="E233" s="143">
        <v>17713947</v>
      </c>
      <c r="F233" s="143">
        <v>18726838</v>
      </c>
      <c r="G233" s="143">
        <v>19588087.5</v>
      </c>
      <c r="H233" s="143"/>
      <c r="I233" s="143">
        <f>G233+H233</f>
        <v>19588087.5</v>
      </c>
      <c r="J233" s="187">
        <f t="shared" si="115"/>
        <v>1.1058002770359423</v>
      </c>
    </row>
    <row r="234" spans="1:77" s="8" customFormat="1" ht="25.5">
      <c r="A234" s="59"/>
      <c r="B234" s="5149"/>
      <c r="C234" s="250" t="s">
        <v>190</v>
      </c>
      <c r="D234" s="247">
        <v>2009</v>
      </c>
      <c r="E234" s="143">
        <v>49850569</v>
      </c>
      <c r="F234" s="143">
        <v>48497569</v>
      </c>
      <c r="G234" s="143">
        <v>27840600</v>
      </c>
      <c r="H234" s="143"/>
      <c r="I234" s="143">
        <f t="shared" ref="I234:I240" si="121">G234+H234</f>
        <v>27840600</v>
      </c>
      <c r="J234" s="187">
        <f t="shared" si="115"/>
        <v>0.55848108774846683</v>
      </c>
    </row>
    <row r="235" spans="1:77" s="8" customFormat="1" ht="25.5">
      <c r="A235" s="59"/>
      <c r="B235" s="5149"/>
      <c r="C235" s="250" t="s">
        <v>188</v>
      </c>
      <c r="D235" s="247">
        <v>2057</v>
      </c>
      <c r="E235" s="143">
        <v>105220329</v>
      </c>
      <c r="F235" s="143">
        <v>104806389</v>
      </c>
      <c r="G235" s="143">
        <v>32717795.5</v>
      </c>
      <c r="H235" s="143"/>
      <c r="I235" s="143">
        <f t="shared" si="121"/>
        <v>32717795.5</v>
      </c>
      <c r="J235" s="187">
        <f t="shared" si="115"/>
        <v>0.31094557307457193</v>
      </c>
    </row>
    <row r="236" spans="1:77" s="8" customFormat="1" ht="25.5">
      <c r="A236" s="59"/>
      <c r="B236" s="5149"/>
      <c r="C236" s="161" t="s">
        <v>198</v>
      </c>
      <c r="D236" s="247">
        <v>2058</v>
      </c>
      <c r="E236" s="143">
        <v>22272000</v>
      </c>
      <c r="F236" s="143">
        <v>21003554</v>
      </c>
      <c r="G236" s="143">
        <v>23143000</v>
      </c>
      <c r="H236" s="143"/>
      <c r="I236" s="143">
        <f t="shared" si="121"/>
        <v>23143000</v>
      </c>
      <c r="J236" s="187">
        <f t="shared" si="115"/>
        <v>1.0391073994252873</v>
      </c>
    </row>
    <row r="237" spans="1:77" s="13" customFormat="1" ht="25.5">
      <c r="A237" s="57"/>
      <c r="B237" s="5149"/>
      <c r="C237" s="250" t="s">
        <v>196</v>
      </c>
      <c r="D237" s="166">
        <v>2059</v>
      </c>
      <c r="E237" s="143">
        <v>6188431</v>
      </c>
      <c r="F237" s="143">
        <v>6188431</v>
      </c>
      <c r="G237" s="143">
        <v>1940400</v>
      </c>
      <c r="H237" s="143"/>
      <c r="I237" s="143">
        <f t="shared" si="121"/>
        <v>1940400</v>
      </c>
      <c r="J237" s="187">
        <f t="shared" si="115"/>
        <v>0.31355282138558221</v>
      </c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</row>
    <row r="238" spans="1:77" s="8" customFormat="1">
      <c r="A238" s="57"/>
      <c r="B238" s="5110" t="s">
        <v>50</v>
      </c>
      <c r="C238" s="5110"/>
      <c r="D238" s="178"/>
      <c r="E238" s="186">
        <f>SUM(E239:E240)</f>
        <v>13466104</v>
      </c>
      <c r="F238" s="186">
        <f>SUM(F239:F240)</f>
        <v>15135104</v>
      </c>
      <c r="G238" s="186">
        <f>SUM(G239:G240)</f>
        <v>11530061</v>
      </c>
      <c r="H238" s="186">
        <f t="shared" ref="H238" si="122">SUM(H239:H240)</f>
        <v>0</v>
      </c>
      <c r="I238" s="186">
        <f t="shared" ref="I238" si="123">SUM(I239:I240)</f>
        <v>11530061</v>
      </c>
      <c r="J238" s="186">
        <f t="shared" ref="J238" si="124">SUM(J239:J240)</f>
        <v>1.4931811081865802</v>
      </c>
    </row>
    <row r="239" spans="1:77" s="8" customFormat="1" ht="25.5">
      <c r="A239" s="57"/>
      <c r="B239" s="5147"/>
      <c r="C239" s="250" t="s">
        <v>188</v>
      </c>
      <c r="D239" s="247">
        <v>6207</v>
      </c>
      <c r="E239" s="143">
        <v>7801104</v>
      </c>
      <c r="F239" s="143">
        <v>8117104</v>
      </c>
      <c r="G239" s="143">
        <v>11216061</v>
      </c>
      <c r="H239" s="143"/>
      <c r="I239" s="143">
        <f t="shared" si="121"/>
        <v>11216061</v>
      </c>
      <c r="J239" s="187">
        <f t="shared" si="115"/>
        <v>1.4377530411080277</v>
      </c>
    </row>
    <row r="240" spans="1:77" s="8" customFormat="1" ht="25.5">
      <c r="A240" s="57"/>
      <c r="B240" s="5147"/>
      <c r="C240" s="250" t="s">
        <v>190</v>
      </c>
      <c r="D240" s="166">
        <v>6209</v>
      </c>
      <c r="E240" s="143">
        <v>5665000</v>
      </c>
      <c r="F240" s="143">
        <v>7018000</v>
      </c>
      <c r="G240" s="143">
        <v>314000</v>
      </c>
      <c r="H240" s="143"/>
      <c r="I240" s="143">
        <f t="shared" si="121"/>
        <v>314000</v>
      </c>
      <c r="J240" s="187">
        <f t="shared" si="115"/>
        <v>5.5428067078552516E-2</v>
      </c>
    </row>
    <row r="241" spans="1:10" s="8" customFormat="1">
      <c r="A241" s="57"/>
      <c r="B241" s="66">
        <v>75867</v>
      </c>
      <c r="C241" s="69" t="s">
        <v>219</v>
      </c>
      <c r="D241" s="69"/>
      <c r="E241" s="264">
        <f>SUM(E242,E250)</f>
        <v>14004753</v>
      </c>
      <c r="F241" s="176">
        <f>SUM(F242,F250)</f>
        <v>20468086</v>
      </c>
      <c r="G241" s="176">
        <f>SUM(G242,G250)</f>
        <v>11192512</v>
      </c>
      <c r="H241" s="176">
        <f t="shared" ref="H241" si="125">SUM(H242,H250)</f>
        <v>0</v>
      </c>
      <c r="I241" s="176">
        <f>SUM(I242,I250)</f>
        <v>14209370</v>
      </c>
      <c r="J241" s="214">
        <f t="shared" si="115"/>
        <v>0.79919381655642197</v>
      </c>
    </row>
    <row r="242" spans="1:10" s="11" customFormat="1" ht="15" customHeight="1">
      <c r="A242" s="57"/>
      <c r="B242" s="5078" t="s">
        <v>16</v>
      </c>
      <c r="C242" s="5078"/>
      <c r="D242" s="224"/>
      <c r="E242" s="134">
        <f>SUM(E243:E249)</f>
        <v>11504753</v>
      </c>
      <c r="F242" s="186">
        <f>SUM(F243:F249)</f>
        <v>17808076</v>
      </c>
      <c r="G242" s="186">
        <f>SUM(G243:G249)</f>
        <v>8692512</v>
      </c>
      <c r="H242" s="186">
        <f t="shared" ref="H242" si="126">SUM(H243:H249)</f>
        <v>0</v>
      </c>
      <c r="I242" s="186">
        <f>SUM(I243:I249)</f>
        <v>11227013</v>
      </c>
      <c r="J242" s="157">
        <f t="shared" si="115"/>
        <v>0.75555833315152443</v>
      </c>
    </row>
    <row r="243" spans="1:10" s="8" customFormat="1" ht="26.25" hidden="1" customHeight="1">
      <c r="A243" s="57"/>
      <c r="B243" s="5155"/>
      <c r="C243" s="5109" t="s">
        <v>265</v>
      </c>
      <c r="D243" s="36">
        <v>2007</v>
      </c>
      <c r="E243" s="145">
        <v>3785275</v>
      </c>
      <c r="F243" s="143">
        <v>5901342</v>
      </c>
      <c r="G243" s="361">
        <v>0</v>
      </c>
      <c r="H243" s="361"/>
      <c r="I243" s="361">
        <f>G243+H243</f>
        <v>0</v>
      </c>
      <c r="J243" s="144">
        <f>G245/E243</f>
        <v>0.63907642113188601</v>
      </c>
    </row>
    <row r="244" spans="1:10" s="8" customFormat="1" ht="26.25" hidden="1" customHeight="1">
      <c r="A244" s="57"/>
      <c r="B244" s="5155"/>
      <c r="C244" s="5109"/>
      <c r="D244" s="36">
        <v>2057</v>
      </c>
      <c r="E244" s="145">
        <v>187068</v>
      </c>
      <c r="F244" s="143">
        <v>191438</v>
      </c>
      <c r="G244" s="361">
        <v>0</v>
      </c>
      <c r="H244" s="373"/>
      <c r="I244" s="361">
        <f t="shared" ref="I244:I251" si="127">G244+H244</f>
        <v>0</v>
      </c>
      <c r="J244" s="144">
        <f t="shared" ref="J244" si="128">G246/E244</f>
        <v>2.9473453503538822</v>
      </c>
    </row>
    <row r="245" spans="1:10" s="8" customFormat="1" ht="20.25" customHeight="1">
      <c r="A245" s="57"/>
      <c r="B245" s="5155"/>
      <c r="C245" s="5109" t="s">
        <v>293</v>
      </c>
      <c r="D245" s="36">
        <v>2007</v>
      </c>
      <c r="E245" s="145">
        <v>0</v>
      </c>
      <c r="F245" s="143">
        <v>0</v>
      </c>
      <c r="G245" s="145">
        <v>2419080</v>
      </c>
      <c r="H245" s="145"/>
      <c r="I245" s="361">
        <f t="shared" si="127"/>
        <v>2419080</v>
      </c>
      <c r="J245" s="144">
        <v>0</v>
      </c>
    </row>
    <row r="246" spans="1:10" s="8" customFormat="1" ht="18" customHeight="1">
      <c r="A246" s="57"/>
      <c r="B246" s="5155"/>
      <c r="C246" s="5109"/>
      <c r="D246" s="36">
        <v>2057</v>
      </c>
      <c r="E246" s="145">
        <v>0</v>
      </c>
      <c r="F246" s="143">
        <v>0</v>
      </c>
      <c r="G246" s="145">
        <v>551354</v>
      </c>
      <c r="H246" s="145"/>
      <c r="I246" s="361">
        <f t="shared" si="127"/>
        <v>551354</v>
      </c>
      <c r="J246" s="144">
        <v>0</v>
      </c>
    </row>
    <row r="247" spans="1:10" s="8" customFormat="1" ht="38.25">
      <c r="A247" s="57"/>
      <c r="B247" s="5155"/>
      <c r="C247" s="250" t="s">
        <v>217</v>
      </c>
      <c r="D247" s="247">
        <v>2057</v>
      </c>
      <c r="E247" s="143">
        <v>1352178</v>
      </c>
      <c r="F247" s="143">
        <v>1270970</v>
      </c>
      <c r="G247" s="143">
        <v>526162</v>
      </c>
      <c r="H247" s="143"/>
      <c r="I247" s="361">
        <f>G247+H247+221609</f>
        <v>747771</v>
      </c>
      <c r="J247" s="144">
        <f t="shared" si="115"/>
        <v>0.38912184638412989</v>
      </c>
    </row>
    <row r="248" spans="1:10" s="8" customFormat="1" ht="24" customHeight="1">
      <c r="A248" s="57"/>
      <c r="B248" s="5155"/>
      <c r="C248" s="5116" t="s">
        <v>1302</v>
      </c>
      <c r="D248" s="5037">
        <v>2007</v>
      </c>
      <c r="E248" s="143">
        <v>0</v>
      </c>
      <c r="F248" s="143">
        <v>0</v>
      </c>
      <c r="G248" s="143">
        <v>1995400</v>
      </c>
      <c r="H248" s="143"/>
      <c r="I248" s="361">
        <f t="shared" si="127"/>
        <v>1995400</v>
      </c>
      <c r="J248" s="144"/>
    </row>
    <row r="249" spans="1:10" s="8" customFormat="1" ht="21.75" customHeight="1">
      <c r="A249" s="57"/>
      <c r="B249" s="5155"/>
      <c r="C249" s="5117"/>
      <c r="D249" s="5037">
        <v>2057</v>
      </c>
      <c r="E249" s="143">
        <v>6180232</v>
      </c>
      <c r="F249" s="143">
        <v>10444326</v>
      </c>
      <c r="G249" s="143">
        <v>3200516</v>
      </c>
      <c r="H249" s="143"/>
      <c r="I249" s="361">
        <f>G249+H249+2312892</f>
        <v>5513408</v>
      </c>
      <c r="J249" s="144">
        <f t="shared" si="115"/>
        <v>0.51786340706950806</v>
      </c>
    </row>
    <row r="250" spans="1:10" s="8" customFormat="1">
      <c r="A250" s="57"/>
      <c r="B250" s="5078" t="s">
        <v>50</v>
      </c>
      <c r="C250" s="5078"/>
      <c r="D250" s="106"/>
      <c r="E250" s="134">
        <f>SUM(E251:E252)</f>
        <v>2500000</v>
      </c>
      <c r="F250" s="186">
        <f t="shared" ref="F250:H250" si="129">SUM(F251:F252)</f>
        <v>2660010</v>
      </c>
      <c r="G250" s="134">
        <f t="shared" si="129"/>
        <v>2500000</v>
      </c>
      <c r="H250" s="134">
        <f t="shared" si="129"/>
        <v>0</v>
      </c>
      <c r="I250" s="134">
        <f>SUM(I251:I252)</f>
        <v>2982357</v>
      </c>
      <c r="J250" s="157">
        <f t="shared" si="115"/>
        <v>1</v>
      </c>
    </row>
    <row r="251" spans="1:10" s="8" customFormat="1" ht="38.25">
      <c r="A251" s="57"/>
      <c r="B251" s="5107"/>
      <c r="C251" s="34" t="s">
        <v>191</v>
      </c>
      <c r="D251" s="5114">
        <v>6257</v>
      </c>
      <c r="E251" s="143">
        <v>2500000</v>
      </c>
      <c r="F251" s="143">
        <v>2500000</v>
      </c>
      <c r="G251" s="143">
        <v>2500000</v>
      </c>
      <c r="H251" s="143"/>
      <c r="I251" s="361">
        <f t="shared" si="127"/>
        <v>2500000</v>
      </c>
      <c r="J251" s="144">
        <f t="shared" si="115"/>
        <v>1</v>
      </c>
    </row>
    <row r="252" spans="1:10" s="8" customFormat="1" ht="42.75" customHeight="1">
      <c r="A252" s="58"/>
      <c r="B252" s="5108"/>
      <c r="C252" s="250" t="s">
        <v>217</v>
      </c>
      <c r="D252" s="5115"/>
      <c r="E252" s="145">
        <v>0</v>
      </c>
      <c r="F252" s="143">
        <v>160010</v>
      </c>
      <c r="G252" s="143">
        <v>0</v>
      </c>
      <c r="H252" s="143"/>
      <c r="I252" s="361">
        <f>G252+H252+482357</f>
        <v>482357</v>
      </c>
      <c r="J252" s="144">
        <v>0</v>
      </c>
    </row>
    <row r="253" spans="1:10">
      <c r="A253" s="70">
        <v>801</v>
      </c>
      <c r="B253" s="102"/>
      <c r="C253" s="103" t="s">
        <v>115</v>
      </c>
      <c r="D253" s="103"/>
      <c r="E253" s="182">
        <f>SUM(E254,E258,E262,E271,E278)</f>
        <v>389271</v>
      </c>
      <c r="F253" s="182">
        <f t="shared" ref="F253:J253" si="130">SUM(F254,F258,F262,F271,F278)</f>
        <v>2040902</v>
      </c>
      <c r="G253" s="182">
        <f t="shared" si="130"/>
        <v>314333</v>
      </c>
      <c r="H253" s="182">
        <f t="shared" ref="H253:I253" si="131">SUM(H254,H258,H262,H271,H278)</f>
        <v>0</v>
      </c>
      <c r="I253" s="182">
        <f t="shared" si="131"/>
        <v>358776</v>
      </c>
      <c r="J253" s="181">
        <f t="shared" si="130"/>
        <v>7.4067417704275416</v>
      </c>
    </row>
    <row r="254" spans="1:10" s="1" customFormat="1">
      <c r="A254" s="107"/>
      <c r="B254" s="66">
        <v>80102</v>
      </c>
      <c r="C254" s="67" t="s">
        <v>116</v>
      </c>
      <c r="D254" s="67"/>
      <c r="E254" s="176">
        <f>SUM(E255,E257)</f>
        <v>2800</v>
      </c>
      <c r="F254" s="176">
        <f>SUM(F255,F257)</f>
        <v>2800</v>
      </c>
      <c r="G254" s="176">
        <f>SUM(G255,G257)</f>
        <v>2800</v>
      </c>
      <c r="H254" s="176">
        <f t="shared" ref="H254:I254" si="132">SUM(H255,H257)</f>
        <v>0</v>
      </c>
      <c r="I254" s="176">
        <f t="shared" si="132"/>
        <v>2800</v>
      </c>
      <c r="J254" s="156">
        <f t="shared" si="115"/>
        <v>1</v>
      </c>
    </row>
    <row r="255" spans="1:10" s="1" customFormat="1">
      <c r="A255" s="108"/>
      <c r="B255" s="5078" t="s">
        <v>16</v>
      </c>
      <c r="C255" s="5078"/>
      <c r="D255" s="224"/>
      <c r="E255" s="186">
        <f>SUM(E256:E256)</f>
        <v>2800</v>
      </c>
      <c r="F255" s="186">
        <f>SUM(F256:F256)</f>
        <v>2800</v>
      </c>
      <c r="G255" s="186">
        <f>SUM(G256:G256)</f>
        <v>2800</v>
      </c>
      <c r="H255" s="186">
        <f t="shared" ref="H255:I255" si="133">SUM(H256:H256)</f>
        <v>0</v>
      </c>
      <c r="I255" s="186">
        <f t="shared" si="133"/>
        <v>2800</v>
      </c>
      <c r="J255" s="157">
        <f t="shared" si="115"/>
        <v>1</v>
      </c>
    </row>
    <row r="256" spans="1:10" s="1" customFormat="1">
      <c r="A256" s="108"/>
      <c r="B256" s="242"/>
      <c r="C256" s="40" t="s">
        <v>117</v>
      </c>
      <c r="D256" s="88" t="s">
        <v>19</v>
      </c>
      <c r="E256" s="357">
        <v>2800</v>
      </c>
      <c r="F256" s="143">
        <v>2800</v>
      </c>
      <c r="G256" s="143">
        <v>2800</v>
      </c>
      <c r="H256" s="143"/>
      <c r="I256" s="143">
        <f>G256+H256</f>
        <v>2800</v>
      </c>
      <c r="J256" s="144">
        <f t="shared" si="115"/>
        <v>1</v>
      </c>
    </row>
    <row r="257" spans="1:10" s="1" customFormat="1">
      <c r="A257" s="108"/>
      <c r="B257" s="5078" t="s">
        <v>20</v>
      </c>
      <c r="C257" s="5078"/>
      <c r="D257" s="224"/>
      <c r="E257" s="186">
        <v>0</v>
      </c>
      <c r="F257" s="186">
        <v>0</v>
      </c>
      <c r="G257" s="186">
        <v>0</v>
      </c>
      <c r="H257" s="186">
        <v>0</v>
      </c>
      <c r="I257" s="186">
        <v>0</v>
      </c>
      <c r="J257" s="171">
        <v>0</v>
      </c>
    </row>
    <row r="258" spans="1:10" ht="15.75" customHeight="1">
      <c r="A258" s="108"/>
      <c r="B258" s="66">
        <v>80116</v>
      </c>
      <c r="C258" s="67" t="s">
        <v>118</v>
      </c>
      <c r="D258" s="67"/>
      <c r="E258" s="176">
        <f>E259+E261</f>
        <v>7150</v>
      </c>
      <c r="F258" s="176">
        <f>F259+F261</f>
        <v>7150</v>
      </c>
      <c r="G258" s="176">
        <f t="shared" ref="G258:I258" si="134">G259+G261</f>
        <v>7250</v>
      </c>
      <c r="H258" s="176">
        <f t="shared" si="134"/>
        <v>0</v>
      </c>
      <c r="I258" s="176">
        <f t="shared" si="134"/>
        <v>7250</v>
      </c>
      <c r="J258" s="313">
        <f t="shared" si="115"/>
        <v>1.013986013986014</v>
      </c>
    </row>
    <row r="259" spans="1:10" ht="15" customHeight="1">
      <c r="A259" s="108"/>
      <c r="B259" s="5078" t="s">
        <v>16</v>
      </c>
      <c r="C259" s="5078"/>
      <c r="D259" s="224"/>
      <c r="E259" s="186">
        <f>SUM(E260:E260)</f>
        <v>7150</v>
      </c>
      <c r="F259" s="186">
        <f>SUM(F260:F260)</f>
        <v>7150</v>
      </c>
      <c r="G259" s="186">
        <f>SUM(G260:G260)</f>
        <v>7250</v>
      </c>
      <c r="H259" s="186">
        <f t="shared" ref="H259:I259" si="135">SUM(H260:H260)</f>
        <v>0</v>
      </c>
      <c r="I259" s="186">
        <f t="shared" si="135"/>
        <v>7250</v>
      </c>
      <c r="J259" s="171">
        <f t="shared" si="115"/>
        <v>1.013986013986014</v>
      </c>
    </row>
    <row r="260" spans="1:10">
      <c r="A260" s="108"/>
      <c r="B260" s="120"/>
      <c r="C260" s="40" t="s">
        <v>117</v>
      </c>
      <c r="D260" s="75" t="s">
        <v>19</v>
      </c>
      <c r="E260" s="357">
        <v>7150</v>
      </c>
      <c r="F260" s="143">
        <v>7150</v>
      </c>
      <c r="G260" s="143">
        <v>7250</v>
      </c>
      <c r="H260" s="143"/>
      <c r="I260" s="143">
        <f>G260+H260</f>
        <v>7250</v>
      </c>
      <c r="J260" s="144">
        <f t="shared" si="115"/>
        <v>1.013986013986014</v>
      </c>
    </row>
    <row r="261" spans="1:10" ht="15.75" thickBot="1">
      <c r="A261" s="108"/>
      <c r="B261" s="5078" t="s">
        <v>20</v>
      </c>
      <c r="C261" s="5078"/>
      <c r="D261" s="224"/>
      <c r="E261" s="186">
        <v>0</v>
      </c>
      <c r="F261" s="186">
        <v>0</v>
      </c>
      <c r="G261" s="186">
        <v>0</v>
      </c>
      <c r="H261" s="186">
        <v>0</v>
      </c>
      <c r="I261" s="186">
        <v>0</v>
      </c>
      <c r="J261" s="343">
        <v>0</v>
      </c>
    </row>
    <row r="262" spans="1:10" s="1" customFormat="1" ht="15" customHeight="1">
      <c r="A262" s="61"/>
      <c r="B262" s="340">
        <v>80146</v>
      </c>
      <c r="C262" s="341" t="s">
        <v>120</v>
      </c>
      <c r="D262" s="341"/>
      <c r="E262" s="319">
        <f>SUM(E263,E270)</f>
        <v>312949</v>
      </c>
      <c r="F262" s="319">
        <f>SUM(F263,F270)</f>
        <v>1882096</v>
      </c>
      <c r="G262" s="319">
        <f>SUM(G263,G270)</f>
        <v>99561</v>
      </c>
      <c r="H262" s="319">
        <f t="shared" ref="H262:I262" si="136">SUM(H263,H270)</f>
        <v>0</v>
      </c>
      <c r="I262" s="319">
        <f t="shared" si="136"/>
        <v>99561</v>
      </c>
      <c r="J262" s="320">
        <f t="shared" si="115"/>
        <v>0.31813809917909947</v>
      </c>
    </row>
    <row r="263" spans="1:10" s="1" customFormat="1" ht="15" customHeight="1">
      <c r="A263" s="61"/>
      <c r="B263" s="5078" t="s">
        <v>16</v>
      </c>
      <c r="C263" s="5078"/>
      <c r="D263" s="109"/>
      <c r="E263" s="186">
        <f>SUM(E264:E269)</f>
        <v>312949</v>
      </c>
      <c r="F263" s="186">
        <f>SUM(F264:F269)</f>
        <v>1882096</v>
      </c>
      <c r="G263" s="186">
        <f>SUM(G264:G269)</f>
        <v>99561</v>
      </c>
      <c r="H263" s="186">
        <f t="shared" ref="H263:I263" si="137">SUM(H264:H269)</f>
        <v>0</v>
      </c>
      <c r="I263" s="186">
        <f t="shared" si="137"/>
        <v>99561</v>
      </c>
      <c r="J263" s="157">
        <f t="shared" si="115"/>
        <v>0.31813809917909947</v>
      </c>
    </row>
    <row r="264" spans="1:10" s="1" customFormat="1" ht="15" customHeight="1">
      <c r="A264" s="61"/>
      <c r="B264" s="5166"/>
      <c r="C264" s="5104" t="s">
        <v>117</v>
      </c>
      <c r="D264" s="68" t="s">
        <v>17</v>
      </c>
      <c r="E264" s="357">
        <v>2836</v>
      </c>
      <c r="F264" s="143">
        <v>2836</v>
      </c>
      <c r="G264" s="143">
        <v>2836</v>
      </c>
      <c r="H264" s="143"/>
      <c r="I264" s="143">
        <f>G264+H264</f>
        <v>2836</v>
      </c>
      <c r="J264" s="144">
        <f t="shared" si="115"/>
        <v>1</v>
      </c>
    </row>
    <row r="265" spans="1:10" s="1" customFormat="1" ht="15" customHeight="1">
      <c r="A265" s="61"/>
      <c r="B265" s="5166"/>
      <c r="C265" s="5105"/>
      <c r="D265" s="293" t="s">
        <v>23</v>
      </c>
      <c r="E265" s="253">
        <v>0</v>
      </c>
      <c r="F265" s="254">
        <v>0</v>
      </c>
      <c r="G265" s="143">
        <v>22802</v>
      </c>
      <c r="H265" s="143"/>
      <c r="I265" s="143">
        <f t="shared" ref="I265:I269" si="138">G265+H265</f>
        <v>22802</v>
      </c>
      <c r="J265" s="144">
        <v>0</v>
      </c>
    </row>
    <row r="266" spans="1:10" s="1" customFormat="1" ht="15" customHeight="1">
      <c r="A266" s="61"/>
      <c r="B266" s="5166"/>
      <c r="C266" s="5106"/>
      <c r="D266" s="68" t="s">
        <v>19</v>
      </c>
      <c r="E266" s="357">
        <v>6039</v>
      </c>
      <c r="F266" s="143">
        <v>6039</v>
      </c>
      <c r="G266" s="143">
        <v>6039</v>
      </c>
      <c r="H266" s="143"/>
      <c r="I266" s="143">
        <f t="shared" si="138"/>
        <v>6039</v>
      </c>
      <c r="J266" s="144">
        <f>G266/E266</f>
        <v>1</v>
      </c>
    </row>
    <row r="267" spans="1:10" s="1" customFormat="1" ht="38.25">
      <c r="A267" s="61"/>
      <c r="B267" s="5166"/>
      <c r="C267" s="225" t="s">
        <v>220</v>
      </c>
      <c r="D267" s="75" t="s">
        <v>119</v>
      </c>
      <c r="E267" s="143">
        <v>107088</v>
      </c>
      <c r="F267" s="143">
        <v>119267</v>
      </c>
      <c r="G267" s="143">
        <v>67884</v>
      </c>
      <c r="H267" s="143"/>
      <c r="I267" s="143">
        <f t="shared" si="138"/>
        <v>67884</v>
      </c>
      <c r="J267" s="144">
        <f t="shared" si="115"/>
        <v>0.63390856118332584</v>
      </c>
    </row>
    <row r="268" spans="1:10" s="1" customFormat="1" ht="42.75" hidden="1" customHeight="1">
      <c r="A268" s="61"/>
      <c r="B268" s="5166"/>
      <c r="C268" s="225" t="s">
        <v>294</v>
      </c>
      <c r="D268" s="75" t="s">
        <v>119</v>
      </c>
      <c r="E268" s="145">
        <v>196986</v>
      </c>
      <c r="F268" s="143">
        <v>196986</v>
      </c>
      <c r="G268" s="143">
        <v>0</v>
      </c>
      <c r="H268" s="143"/>
      <c r="I268" s="143">
        <f t="shared" si="138"/>
        <v>0</v>
      </c>
      <c r="J268" s="144">
        <f t="shared" si="115"/>
        <v>0</v>
      </c>
    </row>
    <row r="269" spans="1:10" s="1" customFormat="1" ht="39.75" hidden="1" customHeight="1">
      <c r="A269" s="61"/>
      <c r="B269" s="5166"/>
      <c r="C269" s="165" t="s">
        <v>97</v>
      </c>
      <c r="D269" s="170" t="s">
        <v>121</v>
      </c>
      <c r="E269" s="357">
        <v>0</v>
      </c>
      <c r="F269" s="143">
        <v>1556968</v>
      </c>
      <c r="G269" s="143">
        <v>0</v>
      </c>
      <c r="H269" s="143"/>
      <c r="I269" s="143">
        <f t="shared" si="138"/>
        <v>0</v>
      </c>
      <c r="J269" s="144">
        <v>0</v>
      </c>
    </row>
    <row r="270" spans="1:10" s="1" customFormat="1" ht="15" customHeight="1">
      <c r="A270" s="61"/>
      <c r="B270" s="5110" t="s">
        <v>20</v>
      </c>
      <c r="C270" s="5110"/>
      <c r="D270" s="50"/>
      <c r="E270" s="186">
        <v>0</v>
      </c>
      <c r="F270" s="186">
        <v>0</v>
      </c>
      <c r="G270" s="186">
        <v>0</v>
      </c>
      <c r="H270" s="186">
        <v>0</v>
      </c>
      <c r="I270" s="186">
        <v>0</v>
      </c>
      <c r="J270" s="157">
        <v>0</v>
      </c>
    </row>
    <row r="271" spans="1:10" s="1" customFormat="1" ht="18" customHeight="1">
      <c r="A271" s="61"/>
      <c r="B271" s="66">
        <v>80147</v>
      </c>
      <c r="C271" s="67" t="s">
        <v>122</v>
      </c>
      <c r="D271" s="203"/>
      <c r="E271" s="176">
        <f>SUM(E277,E272)</f>
        <v>21184</v>
      </c>
      <c r="F271" s="176">
        <f>SUM(F277,F272)</f>
        <v>21184</v>
      </c>
      <c r="G271" s="176">
        <f>SUM(G277,G272)</f>
        <v>21701</v>
      </c>
      <c r="H271" s="176">
        <f>SUM(H277,H272)</f>
        <v>0</v>
      </c>
      <c r="I271" s="176">
        <f>SUM(I277,I272)</f>
        <v>21701</v>
      </c>
      <c r="J271" s="156">
        <f t="shared" si="115"/>
        <v>1.0244052114803626</v>
      </c>
    </row>
    <row r="272" spans="1:10" s="1" customFormat="1">
      <c r="A272" s="61"/>
      <c r="B272" s="5078" t="s">
        <v>16</v>
      </c>
      <c r="C272" s="5078"/>
      <c r="D272" s="243"/>
      <c r="E272" s="186">
        <f>SUM(E273:E276)</f>
        <v>21184</v>
      </c>
      <c r="F272" s="186">
        <f>SUM(F273:F276)</f>
        <v>21184</v>
      </c>
      <c r="G272" s="186">
        <f>SUM(G273:G276)</f>
        <v>21701</v>
      </c>
      <c r="H272" s="186">
        <f>SUM(H273:H276)</f>
        <v>0</v>
      </c>
      <c r="I272" s="186">
        <f>SUM(I273:I276)</f>
        <v>21701</v>
      </c>
      <c r="J272" s="157">
        <f t="shared" si="115"/>
        <v>1.0244052114803626</v>
      </c>
    </row>
    <row r="273" spans="1:10" s="1" customFormat="1" ht="15" customHeight="1">
      <c r="A273" s="61"/>
      <c r="B273" s="120"/>
      <c r="C273" s="5169" t="s">
        <v>123</v>
      </c>
      <c r="D273" s="159" t="s">
        <v>17</v>
      </c>
      <c r="E273" s="357">
        <v>6192</v>
      </c>
      <c r="F273" s="357">
        <v>6192</v>
      </c>
      <c r="G273" s="143">
        <v>1709</v>
      </c>
      <c r="H273" s="143"/>
      <c r="I273" s="143">
        <f>G273+H273</f>
        <v>1709</v>
      </c>
      <c r="J273" s="144">
        <f t="shared" si="115"/>
        <v>0.27600129198966411</v>
      </c>
    </row>
    <row r="274" spans="1:10" s="1" customFormat="1">
      <c r="A274" s="61"/>
      <c r="B274" s="121"/>
      <c r="C274" s="5169"/>
      <c r="D274" s="159" t="s">
        <v>18</v>
      </c>
      <c r="E274" s="357">
        <v>6805</v>
      </c>
      <c r="F274" s="357">
        <v>6805</v>
      </c>
      <c r="G274" s="357">
        <v>6805</v>
      </c>
      <c r="H274" s="357"/>
      <c r="I274" s="143">
        <f t="shared" ref="I274:I276" si="139">G274+H274</f>
        <v>6805</v>
      </c>
      <c r="J274" s="144">
        <f t="shared" si="115"/>
        <v>1</v>
      </c>
    </row>
    <row r="275" spans="1:10" s="1" customFormat="1">
      <c r="A275" s="61"/>
      <c r="B275" s="121"/>
      <c r="C275" s="5169"/>
      <c r="D275" s="159" t="s">
        <v>34</v>
      </c>
      <c r="E275" s="357">
        <v>5907</v>
      </c>
      <c r="F275" s="357">
        <v>5907</v>
      </c>
      <c r="G275" s="143">
        <v>10907</v>
      </c>
      <c r="H275" s="143"/>
      <c r="I275" s="143">
        <f t="shared" si="139"/>
        <v>10907</v>
      </c>
      <c r="J275" s="144">
        <f t="shared" si="115"/>
        <v>1.8464533604198408</v>
      </c>
    </row>
    <row r="276" spans="1:10" s="1" customFormat="1">
      <c r="A276" s="61"/>
      <c r="B276" s="121"/>
      <c r="C276" s="5169"/>
      <c r="D276" s="159" t="s">
        <v>19</v>
      </c>
      <c r="E276" s="357">
        <v>2280</v>
      </c>
      <c r="F276" s="143">
        <v>2280</v>
      </c>
      <c r="G276" s="143">
        <v>2280</v>
      </c>
      <c r="H276" s="143"/>
      <c r="I276" s="143">
        <f t="shared" si="139"/>
        <v>2280</v>
      </c>
      <c r="J276" s="144">
        <f t="shared" si="115"/>
        <v>1</v>
      </c>
    </row>
    <row r="277" spans="1:10" ht="15.75" thickBot="1">
      <c r="A277" s="342"/>
      <c r="B277" s="5154" t="s">
        <v>20</v>
      </c>
      <c r="C277" s="5154"/>
      <c r="D277" s="448"/>
      <c r="E277" s="196">
        <v>0</v>
      </c>
      <c r="F277" s="196">
        <v>0</v>
      </c>
      <c r="G277" s="196">
        <v>0</v>
      </c>
      <c r="H277" s="196">
        <v>0</v>
      </c>
      <c r="I277" s="196">
        <v>0</v>
      </c>
      <c r="J277" s="183">
        <v>0</v>
      </c>
    </row>
    <row r="278" spans="1:10">
      <c r="A278" s="5083"/>
      <c r="B278" s="351">
        <v>80195</v>
      </c>
      <c r="C278" s="447" t="s">
        <v>33</v>
      </c>
      <c r="D278" s="447"/>
      <c r="E278" s="319">
        <f>SUM(E284,E279)</f>
        <v>45188</v>
      </c>
      <c r="F278" s="319">
        <f>SUM(F284,F279)</f>
        <v>127672</v>
      </c>
      <c r="G278" s="319">
        <f>SUM(G284,G279)</f>
        <v>183021</v>
      </c>
      <c r="H278" s="319">
        <f t="shared" ref="H278:I278" si="140">SUM(H284,H279)</f>
        <v>0</v>
      </c>
      <c r="I278" s="319">
        <f t="shared" si="140"/>
        <v>227464</v>
      </c>
      <c r="J278" s="156">
        <f>G278/E278</f>
        <v>4.0502124457820656</v>
      </c>
    </row>
    <row r="279" spans="1:10">
      <c r="A279" s="5083"/>
      <c r="B279" s="5110" t="s">
        <v>16</v>
      </c>
      <c r="C279" s="5110"/>
      <c r="D279" s="243"/>
      <c r="E279" s="186">
        <f>SUM(E280:E283)</f>
        <v>45188</v>
      </c>
      <c r="F279" s="186">
        <f>SUM(F280:F283)</f>
        <v>124801</v>
      </c>
      <c r="G279" s="186">
        <f>SUM(G280:G283)</f>
        <v>183021</v>
      </c>
      <c r="H279" s="186">
        <f t="shared" ref="H279" si="141">SUM(H280:H283)</f>
        <v>0</v>
      </c>
      <c r="I279" s="186">
        <f>SUM(I280:I283)</f>
        <v>227464</v>
      </c>
      <c r="J279" s="171">
        <f>G279/E279</f>
        <v>4.0502124457820656</v>
      </c>
    </row>
    <row r="280" spans="1:10" ht="35.25" customHeight="1">
      <c r="A280" s="5083"/>
      <c r="B280" s="223"/>
      <c r="C280" s="237" t="s">
        <v>295</v>
      </c>
      <c r="D280" s="5171" t="s">
        <v>124</v>
      </c>
      <c r="E280" s="357">
        <v>0</v>
      </c>
      <c r="F280" s="143">
        <v>0</v>
      </c>
      <c r="G280" s="143">
        <v>63171</v>
      </c>
      <c r="H280" s="143"/>
      <c r="I280" s="143">
        <f>G280+H280</f>
        <v>63171</v>
      </c>
      <c r="J280" s="144">
        <v>0</v>
      </c>
    </row>
    <row r="281" spans="1:10" ht="34.5" customHeight="1">
      <c r="A281" s="5083"/>
      <c r="B281" s="221"/>
      <c r="C281" s="237" t="s">
        <v>218</v>
      </c>
      <c r="D281" s="5171"/>
      <c r="E281" s="357">
        <v>45188</v>
      </c>
      <c r="F281" s="143">
        <v>45188</v>
      </c>
      <c r="G281" s="143">
        <v>0</v>
      </c>
      <c r="H281" s="143"/>
      <c r="I281" s="143">
        <f>G281+H281+44443</f>
        <v>44443</v>
      </c>
      <c r="J281" s="144">
        <f t="shared" ref="J281:J306" si="142">G281/E281</f>
        <v>0</v>
      </c>
    </row>
    <row r="282" spans="1:10" ht="38.25">
      <c r="A282" s="5083"/>
      <c r="B282" s="221"/>
      <c r="C282" s="148" t="s">
        <v>275</v>
      </c>
      <c r="D282" s="251" t="s">
        <v>89</v>
      </c>
      <c r="E282" s="357">
        <v>0</v>
      </c>
      <c r="F282" s="143">
        <v>0</v>
      </c>
      <c r="G282" s="143">
        <v>119850</v>
      </c>
      <c r="H282" s="143"/>
      <c r="I282" s="143">
        <f t="shared" ref="I282:I285" si="143">G282+H282</f>
        <v>119850</v>
      </c>
      <c r="J282" s="144">
        <v>0</v>
      </c>
    </row>
    <row r="283" spans="1:10" ht="25.5" hidden="1">
      <c r="A283" s="5083"/>
      <c r="B283" s="221"/>
      <c r="C283" s="169" t="s">
        <v>283</v>
      </c>
      <c r="D283" s="251" t="s">
        <v>126</v>
      </c>
      <c r="E283" s="357">
        <v>0</v>
      </c>
      <c r="F283" s="143">
        <v>79613</v>
      </c>
      <c r="G283" s="143">
        <v>0</v>
      </c>
      <c r="H283" s="143"/>
      <c r="I283" s="143">
        <f t="shared" si="143"/>
        <v>0</v>
      </c>
      <c r="J283" s="144">
        <v>0</v>
      </c>
    </row>
    <row r="284" spans="1:10">
      <c r="A284" s="5083"/>
      <c r="B284" s="5110" t="s">
        <v>50</v>
      </c>
      <c r="C284" s="5110"/>
      <c r="D284" s="213"/>
      <c r="E284" s="186">
        <f>SUM(E285:E285)</f>
        <v>0</v>
      </c>
      <c r="F284" s="186">
        <f>SUM(F285:F285)</f>
        <v>2871</v>
      </c>
      <c r="G284" s="186">
        <f>SUM(G285:G285)</f>
        <v>0</v>
      </c>
      <c r="H284" s="186">
        <f t="shared" ref="H284:I284" si="144">SUM(H285:H285)</f>
        <v>0</v>
      </c>
      <c r="I284" s="186">
        <f t="shared" si="144"/>
        <v>0</v>
      </c>
      <c r="J284" s="171">
        <v>0</v>
      </c>
    </row>
    <row r="285" spans="1:10" ht="25.5" hidden="1">
      <c r="A285" s="5084"/>
      <c r="B285" s="222"/>
      <c r="C285" s="169" t="s">
        <v>283</v>
      </c>
      <c r="D285" s="251" t="s">
        <v>127</v>
      </c>
      <c r="E285" s="357">
        <v>0</v>
      </c>
      <c r="F285" s="143">
        <v>2871</v>
      </c>
      <c r="G285" s="143">
        <v>0</v>
      </c>
      <c r="H285" s="143"/>
      <c r="I285" s="143">
        <f t="shared" si="143"/>
        <v>0</v>
      </c>
      <c r="J285" s="144">
        <v>0</v>
      </c>
    </row>
    <row r="286" spans="1:10">
      <c r="A286" s="110">
        <v>851</v>
      </c>
      <c r="B286" s="111"/>
      <c r="C286" s="112" t="s">
        <v>128</v>
      </c>
      <c r="D286" s="112"/>
      <c r="E286" s="362">
        <f>SUM(E291,E287,E295,E299)</f>
        <v>35881000</v>
      </c>
      <c r="F286" s="267">
        <f>SUM(F291,F287,F295,F299)</f>
        <v>28337600</v>
      </c>
      <c r="G286" s="267">
        <f>SUM(G291,G287,G295,G299)</f>
        <v>33866000</v>
      </c>
      <c r="H286" s="267">
        <f t="shared" ref="H286:I286" si="145">SUM(H291,H287,H295,H299)</f>
        <v>2484000</v>
      </c>
      <c r="I286" s="267">
        <f t="shared" si="145"/>
        <v>36350000</v>
      </c>
      <c r="J286" s="153">
        <f t="shared" si="142"/>
        <v>0.9438421448677573</v>
      </c>
    </row>
    <row r="287" spans="1:10">
      <c r="A287" s="107"/>
      <c r="B287" s="66">
        <v>85111</v>
      </c>
      <c r="C287" s="69" t="s">
        <v>129</v>
      </c>
      <c r="D287" s="69"/>
      <c r="E287" s="264">
        <f>E288+E289</f>
        <v>7565000</v>
      </c>
      <c r="F287" s="264">
        <f>F288+F289</f>
        <v>0</v>
      </c>
      <c r="G287" s="264">
        <f>G288+G289</f>
        <v>7565000</v>
      </c>
      <c r="H287" s="264">
        <f t="shared" ref="H287:I287" si="146">H288+H289</f>
        <v>0</v>
      </c>
      <c r="I287" s="264">
        <f t="shared" si="146"/>
        <v>7565000</v>
      </c>
      <c r="J287" s="128"/>
    </row>
    <row r="288" spans="1:10">
      <c r="A288" s="108"/>
      <c r="B288" s="5078" t="s">
        <v>60</v>
      </c>
      <c r="C288" s="5078"/>
      <c r="D288" s="224"/>
      <c r="E288" s="134">
        <v>0</v>
      </c>
      <c r="F288" s="134">
        <v>0</v>
      </c>
      <c r="G288" s="134">
        <v>0</v>
      </c>
      <c r="H288" s="134">
        <v>0</v>
      </c>
      <c r="I288" s="134">
        <v>0</v>
      </c>
      <c r="J288" s="31"/>
    </row>
    <row r="289" spans="1:10">
      <c r="A289" s="108"/>
      <c r="B289" s="5078" t="s">
        <v>50</v>
      </c>
      <c r="C289" s="5078"/>
      <c r="D289" s="224"/>
      <c r="E289" s="134">
        <f>SUM(E290:E290)</f>
        <v>7565000</v>
      </c>
      <c r="F289" s="134">
        <f>SUM(F290:F290)</f>
        <v>0</v>
      </c>
      <c r="G289" s="134">
        <f>SUM(G290:G290)</f>
        <v>7565000</v>
      </c>
      <c r="H289" s="134">
        <f>SUM(H290:H290)</f>
        <v>0</v>
      </c>
      <c r="I289" s="134">
        <f>SUM(I290:I290)</f>
        <v>7565000</v>
      </c>
      <c r="J289" s="126"/>
    </row>
    <row r="290" spans="1:10" ht="25.5">
      <c r="A290" s="61"/>
      <c r="B290" s="113"/>
      <c r="C290" s="225" t="s">
        <v>172</v>
      </c>
      <c r="D290" s="36">
        <v>6370</v>
      </c>
      <c r="E290" s="355">
        <v>7565000</v>
      </c>
      <c r="F290" s="145">
        <v>0</v>
      </c>
      <c r="G290" s="145">
        <v>7565000</v>
      </c>
      <c r="H290" s="145"/>
      <c r="I290" s="145">
        <f>G290+H290</f>
        <v>7565000</v>
      </c>
      <c r="J290" s="146"/>
    </row>
    <row r="291" spans="1:10" ht="15.75" hidden="1" customHeight="1">
      <c r="A291" s="61"/>
      <c r="B291" s="66">
        <v>85120</v>
      </c>
      <c r="C291" s="69" t="s">
        <v>201</v>
      </c>
      <c r="D291" s="69"/>
      <c r="E291" s="204">
        <f>SUM(E292:E293)</f>
        <v>2000000</v>
      </c>
      <c r="F291" s="204">
        <f>SUM(F292:F293)</f>
        <v>2000000</v>
      </c>
      <c r="G291" s="204">
        <f>SUM(G292:G293)</f>
        <v>0</v>
      </c>
      <c r="H291" s="204">
        <f t="shared" ref="H291:I291" si="147">SUM(H292:H293)</f>
        <v>0</v>
      </c>
      <c r="I291" s="204">
        <f t="shared" si="147"/>
        <v>0</v>
      </c>
      <c r="J291" s="205"/>
    </row>
    <row r="292" spans="1:10" ht="18" hidden="1" customHeight="1">
      <c r="A292" s="61"/>
      <c r="B292" s="5078" t="s">
        <v>60</v>
      </c>
      <c r="C292" s="5078"/>
      <c r="D292" s="224"/>
      <c r="E292" s="206">
        <v>0</v>
      </c>
      <c r="F292" s="206">
        <v>0</v>
      </c>
      <c r="G292" s="206">
        <v>0</v>
      </c>
      <c r="H292" s="206">
        <v>0</v>
      </c>
      <c r="I292" s="206">
        <v>0</v>
      </c>
      <c r="J292" s="126"/>
    </row>
    <row r="293" spans="1:10" ht="15.75" hidden="1" customHeight="1">
      <c r="A293" s="61"/>
      <c r="B293" s="5078" t="s">
        <v>50</v>
      </c>
      <c r="C293" s="5078"/>
      <c r="D293" s="224"/>
      <c r="E293" s="206">
        <f>SUM(E294)</f>
        <v>2000000</v>
      </c>
      <c r="F293" s="206">
        <f>SUM(F294)</f>
        <v>2000000</v>
      </c>
      <c r="G293" s="206">
        <f>SUM(G294)</f>
        <v>0</v>
      </c>
      <c r="H293" s="206">
        <f t="shared" ref="H293:I293" si="148">SUM(H294)</f>
        <v>0</v>
      </c>
      <c r="I293" s="206">
        <f t="shared" si="148"/>
        <v>0</v>
      </c>
      <c r="J293" s="126"/>
    </row>
    <row r="294" spans="1:10" ht="45" hidden="1" customHeight="1">
      <c r="A294" s="61"/>
      <c r="B294" s="114"/>
      <c r="C294" s="238" t="s">
        <v>172</v>
      </c>
      <c r="D294" s="36">
        <v>6370</v>
      </c>
      <c r="E294" s="355">
        <v>2000000</v>
      </c>
      <c r="F294" s="145">
        <v>2000000</v>
      </c>
      <c r="G294" s="145">
        <v>0</v>
      </c>
      <c r="H294" s="145"/>
      <c r="I294" s="145">
        <f>G294+H294</f>
        <v>0</v>
      </c>
      <c r="J294" s="146"/>
    </row>
    <row r="295" spans="1:10" ht="15.75" customHeight="1">
      <c r="A295" s="61"/>
      <c r="B295" s="66">
        <v>85157</v>
      </c>
      <c r="C295" s="69" t="s">
        <v>130</v>
      </c>
      <c r="D295" s="69"/>
      <c r="E295" s="264">
        <f>E296+E298</f>
        <v>26255000</v>
      </c>
      <c r="F295" s="264">
        <f>F296+F298</f>
        <v>26255000</v>
      </c>
      <c r="G295" s="264">
        <f>G296+G298</f>
        <v>26255000</v>
      </c>
      <c r="H295" s="264">
        <f t="shared" ref="H295:I295" si="149">H296+H298</f>
        <v>2438000</v>
      </c>
      <c r="I295" s="264">
        <f t="shared" si="149"/>
        <v>28693000</v>
      </c>
      <c r="J295" s="128">
        <f t="shared" si="142"/>
        <v>1</v>
      </c>
    </row>
    <row r="296" spans="1:10">
      <c r="A296" s="61"/>
      <c r="B296" s="5078" t="s">
        <v>16</v>
      </c>
      <c r="C296" s="5078"/>
      <c r="D296" s="224"/>
      <c r="E296" s="134">
        <f>SUM(E297:E297)</f>
        <v>26255000</v>
      </c>
      <c r="F296" s="134">
        <f>SUM(F297:F297)</f>
        <v>26255000</v>
      </c>
      <c r="G296" s="134">
        <f>SUM(G297:G297)</f>
        <v>26255000</v>
      </c>
      <c r="H296" s="134">
        <f t="shared" ref="H296:I296" si="150">SUM(H297:H297)</f>
        <v>2438000</v>
      </c>
      <c r="I296" s="134">
        <f t="shared" si="150"/>
        <v>28693000</v>
      </c>
      <c r="J296" s="125">
        <f t="shared" si="142"/>
        <v>1</v>
      </c>
    </row>
    <row r="297" spans="1:10" ht="25.5">
      <c r="A297" s="61"/>
      <c r="B297" s="248"/>
      <c r="C297" s="40" t="s">
        <v>35</v>
      </c>
      <c r="D297" s="36">
        <v>2210</v>
      </c>
      <c r="E297" s="355">
        <v>26255000</v>
      </c>
      <c r="F297" s="145">
        <v>26255000</v>
      </c>
      <c r="G297" s="145">
        <v>26255000</v>
      </c>
      <c r="H297" s="145">
        <v>2438000</v>
      </c>
      <c r="I297" s="145">
        <f>SUM(G297:H297)</f>
        <v>28693000</v>
      </c>
      <c r="J297" s="146">
        <f t="shared" si="142"/>
        <v>1</v>
      </c>
    </row>
    <row r="298" spans="1:10" ht="15" customHeight="1">
      <c r="A298" s="108"/>
      <c r="B298" s="5078" t="s">
        <v>20</v>
      </c>
      <c r="C298" s="5078"/>
      <c r="D298" s="224"/>
      <c r="E298" s="134">
        <v>0</v>
      </c>
      <c r="F298" s="134">
        <v>0</v>
      </c>
      <c r="G298" s="134">
        <v>0</v>
      </c>
      <c r="H298" s="134">
        <v>0</v>
      </c>
      <c r="I298" s="134">
        <v>0</v>
      </c>
      <c r="J298" s="125"/>
    </row>
    <row r="299" spans="1:10" ht="16.5" customHeight="1">
      <c r="A299" s="108"/>
      <c r="B299" s="66">
        <v>85195</v>
      </c>
      <c r="C299" s="69" t="s">
        <v>33</v>
      </c>
      <c r="D299" s="69"/>
      <c r="E299" s="264">
        <f>E300+E302</f>
        <v>61000</v>
      </c>
      <c r="F299" s="264">
        <f>F300+F302</f>
        <v>82600</v>
      </c>
      <c r="G299" s="264">
        <f>G300+G302</f>
        <v>46000</v>
      </c>
      <c r="H299" s="264">
        <f t="shared" ref="H299:I299" si="151">H300+H302</f>
        <v>46000</v>
      </c>
      <c r="I299" s="264">
        <f t="shared" si="151"/>
        <v>92000</v>
      </c>
      <c r="J299" s="128">
        <f t="shared" si="142"/>
        <v>0.75409836065573765</v>
      </c>
    </row>
    <row r="300" spans="1:10" ht="15.75" customHeight="1">
      <c r="A300" s="108"/>
      <c r="B300" s="5078" t="s">
        <v>16</v>
      </c>
      <c r="C300" s="5078"/>
      <c r="D300" s="224"/>
      <c r="E300" s="134">
        <f>SUM(E301:E301)</f>
        <v>61000</v>
      </c>
      <c r="F300" s="134">
        <f>SUM(F301:F301)</f>
        <v>82600</v>
      </c>
      <c r="G300" s="134">
        <f>SUM(G301:G301)</f>
        <v>46000</v>
      </c>
      <c r="H300" s="134">
        <f t="shared" ref="H300:I300" si="152">SUM(H301:H301)</f>
        <v>46000</v>
      </c>
      <c r="I300" s="134">
        <f t="shared" si="152"/>
        <v>92000</v>
      </c>
      <c r="J300" s="125">
        <f t="shared" si="142"/>
        <v>0.75409836065573765</v>
      </c>
    </row>
    <row r="301" spans="1:10" s="3" customFormat="1" ht="25.5">
      <c r="A301" s="61"/>
      <c r="B301" s="142"/>
      <c r="C301" s="104" t="s">
        <v>35</v>
      </c>
      <c r="D301" s="38">
        <v>2210</v>
      </c>
      <c r="E301" s="363">
        <v>61000</v>
      </c>
      <c r="F301" s="133">
        <v>82600</v>
      </c>
      <c r="G301" s="133">
        <v>46000</v>
      </c>
      <c r="H301" s="133">
        <v>46000</v>
      </c>
      <c r="I301" s="133">
        <f>G301+H301</f>
        <v>92000</v>
      </c>
      <c r="J301" s="146">
        <f t="shared" si="142"/>
        <v>0.75409836065573765</v>
      </c>
    </row>
    <row r="302" spans="1:10" s="17" customFormat="1">
      <c r="A302" s="127"/>
      <c r="B302" s="5078" t="s">
        <v>20</v>
      </c>
      <c r="C302" s="5078"/>
      <c r="D302" s="224"/>
      <c r="E302" s="134">
        <v>0</v>
      </c>
      <c r="F302" s="134">
        <v>0</v>
      </c>
      <c r="G302" s="134">
        <v>0</v>
      </c>
      <c r="H302" s="134">
        <v>0</v>
      </c>
      <c r="I302" s="134">
        <v>0</v>
      </c>
      <c r="J302" s="125"/>
    </row>
    <row r="303" spans="1:10" ht="16.5" customHeight="1">
      <c r="A303" s="70">
        <v>852</v>
      </c>
      <c r="B303" s="102"/>
      <c r="C303" s="103" t="s">
        <v>131</v>
      </c>
      <c r="D303" s="103"/>
      <c r="E303" s="356">
        <f>SUM(E304,E308,E313)</f>
        <v>7069657</v>
      </c>
      <c r="F303" s="182">
        <f>SUM(F304,F308,F313)</f>
        <v>5336819</v>
      </c>
      <c r="G303" s="182">
        <f>SUM(G304,G308,G313)</f>
        <v>7980991</v>
      </c>
      <c r="H303" s="182">
        <f t="shared" ref="H303:I303" si="153">SUM(H304,H308,H313)</f>
        <v>0</v>
      </c>
      <c r="I303" s="182">
        <f t="shared" si="153"/>
        <v>7980991</v>
      </c>
      <c r="J303" s="153">
        <f t="shared" si="142"/>
        <v>1.1289078098131211</v>
      </c>
    </row>
    <row r="304" spans="1:10" ht="15.75" customHeight="1">
      <c r="A304" s="115"/>
      <c r="B304" s="66">
        <v>85205</v>
      </c>
      <c r="C304" s="69" t="s">
        <v>200</v>
      </c>
      <c r="D304" s="69"/>
      <c r="E304" s="264">
        <f>E305+E307</f>
        <v>200000</v>
      </c>
      <c r="F304" s="176">
        <f>F305+F307</f>
        <v>200000</v>
      </c>
      <c r="G304" s="176">
        <f>G305+G307</f>
        <v>200000</v>
      </c>
      <c r="H304" s="176">
        <f t="shared" ref="H304:I304" si="154">H305+H307</f>
        <v>0</v>
      </c>
      <c r="I304" s="176">
        <f t="shared" si="154"/>
        <v>200000</v>
      </c>
      <c r="J304" s="156">
        <f t="shared" si="142"/>
        <v>1</v>
      </c>
    </row>
    <row r="305" spans="1:10">
      <c r="A305" s="116"/>
      <c r="B305" s="5078" t="s">
        <v>16</v>
      </c>
      <c r="C305" s="5078"/>
      <c r="D305" s="224"/>
      <c r="E305" s="134">
        <f>SUM(E306)</f>
        <v>200000</v>
      </c>
      <c r="F305" s="186">
        <f t="shared" ref="F305:I305" si="155">SUM(F306)</f>
        <v>200000</v>
      </c>
      <c r="G305" s="186">
        <f t="shared" si="155"/>
        <v>200000</v>
      </c>
      <c r="H305" s="186">
        <f t="shared" si="155"/>
        <v>0</v>
      </c>
      <c r="I305" s="186">
        <f t="shared" si="155"/>
        <v>200000</v>
      </c>
      <c r="J305" s="157">
        <f t="shared" si="142"/>
        <v>1</v>
      </c>
    </row>
    <row r="306" spans="1:10" ht="26.25" customHeight="1">
      <c r="A306" s="116"/>
      <c r="B306" s="117"/>
      <c r="C306" s="40" t="s">
        <v>132</v>
      </c>
      <c r="D306" s="38">
        <v>2230</v>
      </c>
      <c r="E306" s="355">
        <v>200000</v>
      </c>
      <c r="F306" s="143">
        <v>200000</v>
      </c>
      <c r="G306" s="143">
        <v>200000</v>
      </c>
      <c r="H306" s="143"/>
      <c r="I306" s="143">
        <f>G306+H306</f>
        <v>200000</v>
      </c>
      <c r="J306" s="144">
        <f t="shared" si="142"/>
        <v>1</v>
      </c>
    </row>
    <row r="307" spans="1:10" ht="16.5" customHeight="1">
      <c r="A307" s="116"/>
      <c r="B307" s="5078" t="s">
        <v>20</v>
      </c>
      <c r="C307" s="5078"/>
      <c r="D307" s="224"/>
      <c r="E307" s="134">
        <v>0</v>
      </c>
      <c r="F307" s="134">
        <v>0</v>
      </c>
      <c r="G307" s="134">
        <v>0</v>
      </c>
      <c r="H307" s="134">
        <v>0</v>
      </c>
      <c r="I307" s="134">
        <v>0</v>
      </c>
      <c r="J307" s="125"/>
    </row>
    <row r="308" spans="1:10" ht="16.5" customHeight="1">
      <c r="A308" s="62"/>
      <c r="B308" s="66">
        <v>85217</v>
      </c>
      <c r="C308" s="69" t="s">
        <v>133</v>
      </c>
      <c r="D308" s="69"/>
      <c r="E308" s="264">
        <f>SUM(E309,E312)</f>
        <v>400770</v>
      </c>
      <c r="F308" s="176">
        <f>SUM(F309,F312)</f>
        <v>400770</v>
      </c>
      <c r="G308" s="176">
        <f>SUM(G309,G312)</f>
        <v>349146</v>
      </c>
      <c r="H308" s="176">
        <f t="shared" ref="H308:I308" si="156">SUM(H309,H312)</f>
        <v>0</v>
      </c>
      <c r="I308" s="176">
        <f t="shared" si="156"/>
        <v>349146</v>
      </c>
      <c r="J308" s="156">
        <f t="shared" ref="J308:J336" si="157">G308/E308</f>
        <v>0.87118796317089597</v>
      </c>
    </row>
    <row r="309" spans="1:10">
      <c r="A309" s="62"/>
      <c r="B309" s="5078" t="s">
        <v>16</v>
      </c>
      <c r="C309" s="5078"/>
      <c r="D309" s="224"/>
      <c r="E309" s="134">
        <f>SUM(E310:E311)</f>
        <v>400770</v>
      </c>
      <c r="F309" s="186">
        <f>SUM(F310:F311)</f>
        <v>400770</v>
      </c>
      <c r="G309" s="186">
        <f>SUM(G310:G311)</f>
        <v>349146</v>
      </c>
      <c r="H309" s="186">
        <f t="shared" ref="H309:I309" si="158">SUM(H310:H311)</f>
        <v>0</v>
      </c>
      <c r="I309" s="186">
        <f t="shared" si="158"/>
        <v>349146</v>
      </c>
      <c r="J309" s="157">
        <f t="shared" si="157"/>
        <v>0.87118796317089597</v>
      </c>
    </row>
    <row r="310" spans="1:10">
      <c r="A310" s="62"/>
      <c r="B310" s="5166"/>
      <c r="C310" s="5170" t="s">
        <v>297</v>
      </c>
      <c r="D310" s="170" t="s">
        <v>17</v>
      </c>
      <c r="E310" s="357">
        <v>397630</v>
      </c>
      <c r="F310" s="143">
        <v>397630</v>
      </c>
      <c r="G310" s="143">
        <v>346520</v>
      </c>
      <c r="H310" s="143"/>
      <c r="I310" s="143">
        <f>G310+H310</f>
        <v>346520</v>
      </c>
      <c r="J310" s="144">
        <f t="shared" si="157"/>
        <v>0.87146342076805072</v>
      </c>
    </row>
    <row r="311" spans="1:10">
      <c r="A311" s="62"/>
      <c r="B311" s="5166"/>
      <c r="C311" s="5170"/>
      <c r="D311" s="170" t="s">
        <v>19</v>
      </c>
      <c r="E311" s="357">
        <v>3140</v>
      </c>
      <c r="F311" s="143">
        <v>3140</v>
      </c>
      <c r="G311" s="143">
        <v>2626</v>
      </c>
      <c r="H311" s="143"/>
      <c r="I311" s="143">
        <f>G311+H311</f>
        <v>2626</v>
      </c>
      <c r="J311" s="144">
        <f t="shared" si="157"/>
        <v>0.83630573248407647</v>
      </c>
    </row>
    <row r="312" spans="1:10">
      <c r="A312" s="116"/>
      <c r="B312" s="5078" t="s">
        <v>20</v>
      </c>
      <c r="C312" s="5078"/>
      <c r="D312" s="224"/>
      <c r="E312" s="134">
        <v>0</v>
      </c>
      <c r="F312" s="134">
        <v>0</v>
      </c>
      <c r="G312" s="134">
        <v>0</v>
      </c>
      <c r="H312" s="134">
        <v>0</v>
      </c>
      <c r="I312" s="134">
        <v>0</v>
      </c>
      <c r="J312" s="125"/>
    </row>
    <row r="313" spans="1:10">
      <c r="A313" s="62"/>
      <c r="B313" s="66">
        <v>85295</v>
      </c>
      <c r="C313" s="69" t="s">
        <v>33</v>
      </c>
      <c r="D313" s="69"/>
      <c r="E313" s="264">
        <f>E314+E323</f>
        <v>6468887</v>
      </c>
      <c r="F313" s="176">
        <f>F314+F323</f>
        <v>4736049</v>
      </c>
      <c r="G313" s="176">
        <f>G314+G323</f>
        <v>7431845</v>
      </c>
      <c r="H313" s="176">
        <f t="shared" ref="H313:I313" si="159">H314+H323</f>
        <v>0</v>
      </c>
      <c r="I313" s="176">
        <f t="shared" si="159"/>
        <v>7431845</v>
      </c>
      <c r="J313" s="156">
        <f t="shared" si="157"/>
        <v>1.1488599197976406</v>
      </c>
    </row>
    <row r="314" spans="1:10">
      <c r="A314" s="62"/>
      <c r="B314" s="5078" t="s">
        <v>16</v>
      </c>
      <c r="C314" s="5078"/>
      <c r="D314" s="224"/>
      <c r="E314" s="134">
        <f>SUM(E315:E322)</f>
        <v>6468887</v>
      </c>
      <c r="F314" s="186">
        <f>SUM(F315:F322)</f>
        <v>4547478</v>
      </c>
      <c r="G314" s="186">
        <f>SUM(G315:G322)</f>
        <v>7431845</v>
      </c>
      <c r="H314" s="186">
        <f t="shared" ref="H314:I314" si="160">SUM(H315:H322)</f>
        <v>0</v>
      </c>
      <c r="I314" s="186">
        <f t="shared" si="160"/>
        <v>7431845</v>
      </c>
      <c r="J314" s="157">
        <f t="shared" si="157"/>
        <v>1.1488599197976406</v>
      </c>
    </row>
    <row r="315" spans="1:10" ht="25.5">
      <c r="A315" s="62"/>
      <c r="B315" s="118"/>
      <c r="C315" s="250" t="s">
        <v>1112</v>
      </c>
      <c r="D315" s="247">
        <v>2057</v>
      </c>
      <c r="E315" s="355">
        <v>5144203</v>
      </c>
      <c r="F315" s="143">
        <v>3542920</v>
      </c>
      <c r="G315" s="143">
        <v>5889262</v>
      </c>
      <c r="H315" s="143"/>
      <c r="I315" s="143">
        <f>G315+H315</f>
        <v>5889262</v>
      </c>
      <c r="J315" s="144">
        <f t="shared" si="157"/>
        <v>1.1448346809019785</v>
      </c>
    </row>
    <row r="316" spans="1:10" ht="51">
      <c r="A316" s="62"/>
      <c r="B316" s="119"/>
      <c r="C316" s="37" t="s">
        <v>227</v>
      </c>
      <c r="D316" s="38">
        <v>2058</v>
      </c>
      <c r="E316" s="363">
        <v>155000</v>
      </c>
      <c r="F316" s="167">
        <v>155000</v>
      </c>
      <c r="G316" s="167">
        <v>55000</v>
      </c>
      <c r="H316" s="167"/>
      <c r="I316" s="143">
        <f t="shared" ref="I316:I326" si="161">G316+H316</f>
        <v>55000</v>
      </c>
      <c r="J316" s="168">
        <f t="shared" si="157"/>
        <v>0.35483870967741937</v>
      </c>
    </row>
    <row r="317" spans="1:10" ht="51">
      <c r="A317" s="62"/>
      <c r="B317" s="119"/>
      <c r="C317" s="37" t="s">
        <v>228</v>
      </c>
      <c r="D317" s="38">
        <v>2058</v>
      </c>
      <c r="E317" s="363">
        <v>80000</v>
      </c>
      <c r="F317" s="167">
        <v>80000</v>
      </c>
      <c r="G317" s="167">
        <v>50000</v>
      </c>
      <c r="H317" s="167"/>
      <c r="I317" s="143">
        <f t="shared" si="161"/>
        <v>50000</v>
      </c>
      <c r="J317" s="168">
        <f t="shared" ref="J317" si="162">G317/E317</f>
        <v>0.625</v>
      </c>
    </row>
    <row r="318" spans="1:10" ht="51">
      <c r="A318" s="62"/>
      <c r="B318" s="119"/>
      <c r="C318" s="165" t="s">
        <v>276</v>
      </c>
      <c r="D318" s="166">
        <v>2058</v>
      </c>
      <c r="E318" s="364">
        <v>0</v>
      </c>
      <c r="F318" s="167">
        <v>0</v>
      </c>
      <c r="G318" s="167">
        <v>124716</v>
      </c>
      <c r="H318" s="167"/>
      <c r="I318" s="143">
        <f t="shared" si="161"/>
        <v>124716</v>
      </c>
      <c r="J318" s="168"/>
    </row>
    <row r="319" spans="1:10" ht="51.75" thickBot="1">
      <c r="A319" s="62"/>
      <c r="B319" s="119"/>
      <c r="C319" s="165" t="s">
        <v>288</v>
      </c>
      <c r="D319" s="166">
        <v>2058</v>
      </c>
      <c r="E319" s="365">
        <v>0</v>
      </c>
      <c r="F319" s="349">
        <v>0</v>
      </c>
      <c r="G319" s="349">
        <v>65360</v>
      </c>
      <c r="H319" s="349"/>
      <c r="I319" s="143">
        <f t="shared" si="161"/>
        <v>65360</v>
      </c>
      <c r="J319" s="350"/>
    </row>
    <row r="320" spans="1:10" ht="25.5">
      <c r="A320" s="62"/>
      <c r="B320" s="119"/>
      <c r="C320" s="344" t="s">
        <v>1113</v>
      </c>
      <c r="D320" s="345" t="s">
        <v>95</v>
      </c>
      <c r="E320" s="366">
        <v>1089684</v>
      </c>
      <c r="F320" s="346">
        <v>750490</v>
      </c>
      <c r="G320" s="346">
        <v>1247507</v>
      </c>
      <c r="H320" s="346"/>
      <c r="I320" s="143">
        <f t="shared" si="161"/>
        <v>1247507</v>
      </c>
      <c r="J320" s="347">
        <f t="shared" si="157"/>
        <v>1.1448337316139359</v>
      </c>
    </row>
    <row r="321" spans="1:10" ht="38.25" hidden="1">
      <c r="A321" s="62"/>
      <c r="B321" s="119"/>
      <c r="C321" s="169" t="s">
        <v>51</v>
      </c>
      <c r="D321" s="39" t="s">
        <v>125</v>
      </c>
      <c r="E321" s="357">
        <v>0</v>
      </c>
      <c r="F321" s="143">
        <v>254</v>
      </c>
      <c r="G321" s="143">
        <v>0</v>
      </c>
      <c r="H321" s="143"/>
      <c r="I321" s="143">
        <f t="shared" si="161"/>
        <v>0</v>
      </c>
      <c r="J321" s="144"/>
    </row>
    <row r="322" spans="1:10" ht="25.5" hidden="1">
      <c r="A322" s="62"/>
      <c r="B322" s="119"/>
      <c r="C322" s="169" t="s">
        <v>283</v>
      </c>
      <c r="D322" s="39" t="s">
        <v>126</v>
      </c>
      <c r="E322" s="357">
        <v>0</v>
      </c>
      <c r="F322" s="143">
        <v>18814</v>
      </c>
      <c r="G322" s="143">
        <v>0</v>
      </c>
      <c r="H322" s="143"/>
      <c r="I322" s="143">
        <f t="shared" si="161"/>
        <v>0</v>
      </c>
      <c r="J322" s="144"/>
    </row>
    <row r="323" spans="1:10">
      <c r="A323" s="116"/>
      <c r="B323" s="5110" t="s">
        <v>50</v>
      </c>
      <c r="C323" s="5110"/>
      <c r="D323" s="178"/>
      <c r="E323" s="186">
        <f>SUM(E324:E326)</f>
        <v>0</v>
      </c>
      <c r="F323" s="186">
        <f t="shared" ref="F323:I323" si="163">SUM(F324:F326)</f>
        <v>188571</v>
      </c>
      <c r="G323" s="186">
        <f t="shared" si="163"/>
        <v>0</v>
      </c>
      <c r="H323" s="186">
        <f t="shared" si="163"/>
        <v>0</v>
      </c>
      <c r="I323" s="186">
        <f t="shared" si="163"/>
        <v>0</v>
      </c>
      <c r="J323" s="171"/>
    </row>
    <row r="324" spans="1:10" ht="36" hidden="1" customHeight="1">
      <c r="A324" s="62"/>
      <c r="B324" s="5175"/>
      <c r="C324" s="5167" t="s">
        <v>286</v>
      </c>
      <c r="D324" s="39" t="s">
        <v>287</v>
      </c>
      <c r="E324" s="357">
        <v>0</v>
      </c>
      <c r="F324" s="143">
        <v>166265</v>
      </c>
      <c r="G324" s="143">
        <v>0</v>
      </c>
      <c r="H324" s="143"/>
      <c r="I324" s="143">
        <f t="shared" si="161"/>
        <v>0</v>
      </c>
      <c r="J324" s="144"/>
    </row>
    <row r="325" spans="1:10" ht="32.25" hidden="1" customHeight="1">
      <c r="A325" s="62"/>
      <c r="B325" s="5176"/>
      <c r="C325" s="5168"/>
      <c r="D325" s="39" t="s">
        <v>127</v>
      </c>
      <c r="E325" s="357">
        <v>0</v>
      </c>
      <c r="F325" s="143">
        <v>19403</v>
      </c>
      <c r="G325" s="143">
        <v>0</v>
      </c>
      <c r="H325" s="143"/>
      <c r="I325" s="143">
        <f t="shared" si="161"/>
        <v>0</v>
      </c>
      <c r="J325" s="144"/>
    </row>
    <row r="326" spans="1:10" ht="25.5" hidden="1">
      <c r="A326" s="63"/>
      <c r="B326" s="5177"/>
      <c r="C326" s="169" t="s">
        <v>283</v>
      </c>
      <c r="D326" s="166">
        <v>6699</v>
      </c>
      <c r="E326" s="357">
        <v>0</v>
      </c>
      <c r="F326" s="143">
        <v>2903</v>
      </c>
      <c r="G326" s="143">
        <v>0</v>
      </c>
      <c r="H326" s="143"/>
      <c r="I326" s="143">
        <f t="shared" si="161"/>
        <v>0</v>
      </c>
      <c r="J326" s="144"/>
    </row>
    <row r="327" spans="1:10" s="1" customFormat="1">
      <c r="A327" s="199">
        <v>853</v>
      </c>
      <c r="B327" s="207"/>
      <c r="C327" s="208" t="s">
        <v>134</v>
      </c>
      <c r="D327" s="208"/>
      <c r="E327" s="182">
        <f>SUM(E328,E332,E338)</f>
        <v>2793113</v>
      </c>
      <c r="F327" s="182">
        <f t="shared" ref="F327:G327" si="164">SUM(F328,F332,F338)</f>
        <v>2845679</v>
      </c>
      <c r="G327" s="182">
        <f t="shared" si="164"/>
        <v>3223052.44</v>
      </c>
      <c r="H327" s="182">
        <f t="shared" ref="H327:J327" si="165">SUM(H328,H332,H338)</f>
        <v>-347300</v>
      </c>
      <c r="I327" s="182">
        <f t="shared" si="165"/>
        <v>2875752.44</v>
      </c>
      <c r="J327" s="182">
        <f t="shared" si="165"/>
        <v>2.2773241676245233</v>
      </c>
    </row>
    <row r="328" spans="1:10">
      <c r="A328" s="62"/>
      <c r="B328" s="66">
        <v>85324</v>
      </c>
      <c r="C328" s="69" t="s">
        <v>135</v>
      </c>
      <c r="D328" s="203"/>
      <c r="E328" s="176">
        <f>E329+E331</f>
        <v>1219977</v>
      </c>
      <c r="F328" s="176">
        <f>F329+F331</f>
        <v>1219977</v>
      </c>
      <c r="G328" s="176">
        <f>G329+G331</f>
        <v>1241841</v>
      </c>
      <c r="H328" s="176">
        <f t="shared" ref="H328:J328" si="166">H329+H331</f>
        <v>0</v>
      </c>
      <c r="I328" s="176">
        <f t="shared" si="166"/>
        <v>1241841</v>
      </c>
      <c r="J328" s="176">
        <f t="shared" si="166"/>
        <v>1.0179216493425696</v>
      </c>
    </row>
    <row r="329" spans="1:10" ht="16.5" customHeight="1">
      <c r="A329" s="62"/>
      <c r="B329" s="5078" t="s">
        <v>16</v>
      </c>
      <c r="C329" s="5078"/>
      <c r="D329" s="243"/>
      <c r="E329" s="186">
        <f>SUM(E330:E330)</f>
        <v>1219977</v>
      </c>
      <c r="F329" s="186">
        <f>SUM(F330:F330)</f>
        <v>1219977</v>
      </c>
      <c r="G329" s="186">
        <f>SUM(G330:G330)</f>
        <v>1241841</v>
      </c>
      <c r="H329" s="186">
        <f t="shared" ref="H329:J329" si="167">SUM(H330:H330)</f>
        <v>0</v>
      </c>
      <c r="I329" s="186">
        <f t="shared" si="167"/>
        <v>1241841</v>
      </c>
      <c r="J329" s="186">
        <f t="shared" si="167"/>
        <v>1.0179216493425696</v>
      </c>
    </row>
    <row r="330" spans="1:10" ht="25.5">
      <c r="A330" s="62"/>
      <c r="B330" s="242"/>
      <c r="C330" s="40" t="s">
        <v>136</v>
      </c>
      <c r="D330" s="170" t="s">
        <v>19</v>
      </c>
      <c r="E330" s="357">
        <v>1219977</v>
      </c>
      <c r="F330" s="143">
        <v>1219977</v>
      </c>
      <c r="G330" s="143">
        <v>1241841</v>
      </c>
      <c r="H330" s="143"/>
      <c r="I330" s="143">
        <f>G330+H330</f>
        <v>1241841</v>
      </c>
      <c r="J330" s="144">
        <f t="shared" si="157"/>
        <v>1.0179216493425696</v>
      </c>
    </row>
    <row r="331" spans="1:10">
      <c r="A331" s="116"/>
      <c r="B331" s="5078" t="s">
        <v>20</v>
      </c>
      <c r="C331" s="5078"/>
      <c r="D331" s="224"/>
      <c r="E331" s="134">
        <v>0</v>
      </c>
      <c r="F331" s="134">
        <v>0</v>
      </c>
      <c r="G331" s="134">
        <v>0</v>
      </c>
      <c r="H331" s="134"/>
      <c r="I331" s="134"/>
      <c r="J331" s="125"/>
    </row>
    <row r="332" spans="1:10">
      <c r="A332" s="62"/>
      <c r="B332" s="184">
        <v>85332</v>
      </c>
      <c r="C332" s="185" t="s">
        <v>137</v>
      </c>
      <c r="D332" s="185"/>
      <c r="E332" s="176">
        <f>SUM(E333,E337)</f>
        <v>1573136</v>
      </c>
      <c r="F332" s="176">
        <f>SUM(F333,F337)</f>
        <v>1578936</v>
      </c>
      <c r="G332" s="176">
        <f>SUM(G333,G337)</f>
        <v>1981211.44</v>
      </c>
      <c r="H332" s="176">
        <f t="shared" ref="H332:I332" si="168">SUM(H333,H337)</f>
        <v>-347300</v>
      </c>
      <c r="I332" s="176">
        <f t="shared" si="168"/>
        <v>1633911.44</v>
      </c>
      <c r="J332" s="156">
        <f t="shared" si="157"/>
        <v>1.2594025182819539</v>
      </c>
    </row>
    <row r="333" spans="1:10">
      <c r="A333" s="62"/>
      <c r="B333" s="5110" t="s">
        <v>16</v>
      </c>
      <c r="C333" s="5110"/>
      <c r="D333" s="243"/>
      <c r="E333" s="186">
        <f>SUM(E334:E336)</f>
        <v>1573136</v>
      </c>
      <c r="F333" s="186">
        <f>SUM(F334:F336)</f>
        <v>1578936</v>
      </c>
      <c r="G333" s="186">
        <f>SUM(G334:G336)</f>
        <v>1981211.44</v>
      </c>
      <c r="H333" s="186">
        <f t="shared" ref="H333:I333" si="169">SUM(H334:H336)</f>
        <v>-347300</v>
      </c>
      <c r="I333" s="186">
        <f t="shared" si="169"/>
        <v>1633911.44</v>
      </c>
      <c r="J333" s="157">
        <f t="shared" si="157"/>
        <v>1.2594025182819539</v>
      </c>
    </row>
    <row r="334" spans="1:10">
      <c r="A334" s="62"/>
      <c r="B334" s="191"/>
      <c r="C334" s="190" t="s">
        <v>104</v>
      </c>
      <c r="D334" s="170" t="s">
        <v>19</v>
      </c>
      <c r="E334" s="357">
        <v>8136</v>
      </c>
      <c r="F334" s="143">
        <v>8136</v>
      </c>
      <c r="G334" s="143">
        <v>8911.44</v>
      </c>
      <c r="H334" s="143">
        <v>0</v>
      </c>
      <c r="I334" s="143">
        <f>H334+G334</f>
        <v>8911.44</v>
      </c>
      <c r="J334" s="144">
        <f t="shared" si="157"/>
        <v>1.0953097345132743</v>
      </c>
    </row>
    <row r="335" spans="1:10">
      <c r="A335" s="62"/>
      <c r="B335" s="192"/>
      <c r="C335" s="250" t="s">
        <v>139</v>
      </c>
      <c r="D335" s="170" t="s">
        <v>55</v>
      </c>
      <c r="E335" s="357">
        <v>1564000</v>
      </c>
      <c r="F335" s="143">
        <v>1564000</v>
      </c>
      <c r="G335" s="143">
        <v>1953300</v>
      </c>
      <c r="H335" s="143">
        <v>-338300</v>
      </c>
      <c r="I335" s="143">
        <f t="shared" ref="I335:I336" si="170">H335+G335</f>
        <v>1615000</v>
      </c>
      <c r="J335" s="144">
        <f t="shared" si="157"/>
        <v>1.2489130434782609</v>
      </c>
    </row>
    <row r="336" spans="1:10" ht="25.5">
      <c r="A336" s="62"/>
      <c r="B336" s="193"/>
      <c r="C336" s="190" t="s">
        <v>35</v>
      </c>
      <c r="D336" s="170" t="s">
        <v>87</v>
      </c>
      <c r="E336" s="357">
        <v>1000</v>
      </c>
      <c r="F336" s="143">
        <v>6800</v>
      </c>
      <c r="G336" s="143">
        <v>19000</v>
      </c>
      <c r="H336" s="143">
        <v>-9000</v>
      </c>
      <c r="I336" s="143">
        <f t="shared" si="170"/>
        <v>10000</v>
      </c>
      <c r="J336" s="144">
        <f t="shared" si="157"/>
        <v>19</v>
      </c>
    </row>
    <row r="337" spans="1:10" ht="15" customHeight="1" thickBot="1">
      <c r="A337" s="348"/>
      <c r="B337" s="5111" t="s">
        <v>20</v>
      </c>
      <c r="C337" s="5111"/>
      <c r="D337" s="245"/>
      <c r="E337" s="196">
        <v>0</v>
      </c>
      <c r="F337" s="196">
        <v>0</v>
      </c>
      <c r="G337" s="196">
        <v>0</v>
      </c>
      <c r="H337" s="196">
        <v>0</v>
      </c>
      <c r="I337" s="196">
        <v>0</v>
      </c>
      <c r="J337" s="157"/>
    </row>
    <row r="338" spans="1:10" hidden="1">
      <c r="A338" s="62"/>
      <c r="B338" s="351">
        <v>85395</v>
      </c>
      <c r="C338" s="352" t="s">
        <v>33</v>
      </c>
      <c r="D338" s="352"/>
      <c r="E338" s="319">
        <f>SUM(E339+E344)</f>
        <v>0</v>
      </c>
      <c r="F338" s="319">
        <f>SUM(F339+F344)</f>
        <v>46766</v>
      </c>
      <c r="G338" s="319">
        <f>SUM(G339+G344)</f>
        <v>0</v>
      </c>
      <c r="H338" s="319">
        <f t="shared" ref="H338:I338" si="171">SUM(H339+H344)</f>
        <v>0</v>
      </c>
      <c r="I338" s="319">
        <f t="shared" si="171"/>
        <v>0</v>
      </c>
      <c r="J338" s="156"/>
    </row>
    <row r="339" spans="1:10" ht="17.25" hidden="1" customHeight="1">
      <c r="A339" s="62"/>
      <c r="B339" s="5110" t="s">
        <v>16</v>
      </c>
      <c r="C339" s="5110"/>
      <c r="D339" s="243"/>
      <c r="E339" s="186">
        <f>SUM(E340:E343)</f>
        <v>0</v>
      </c>
      <c r="F339" s="186">
        <f>SUM(F340:F343)</f>
        <v>46766</v>
      </c>
      <c r="G339" s="186">
        <f>SUM(G340:G343)</f>
        <v>0</v>
      </c>
      <c r="H339" s="186">
        <f t="shared" ref="H339:I339" si="172">SUM(H340:H343)</f>
        <v>0</v>
      </c>
      <c r="I339" s="186">
        <f t="shared" si="172"/>
        <v>0</v>
      </c>
      <c r="J339" s="157"/>
    </row>
    <row r="340" spans="1:10" ht="30" hidden="1" customHeight="1">
      <c r="A340" s="62"/>
      <c r="B340" s="191"/>
      <c r="C340" s="5167" t="s">
        <v>48</v>
      </c>
      <c r="D340" s="166">
        <v>2918</v>
      </c>
      <c r="E340" s="357">
        <v>0</v>
      </c>
      <c r="F340" s="143">
        <v>1816</v>
      </c>
      <c r="G340" s="143">
        <v>0</v>
      </c>
      <c r="H340" s="143"/>
      <c r="I340" s="143">
        <f>G340+H340</f>
        <v>0</v>
      </c>
      <c r="J340" s="144"/>
    </row>
    <row r="341" spans="1:10" s="3" customFormat="1" ht="30" hidden="1" customHeight="1">
      <c r="A341" s="62"/>
      <c r="B341" s="192"/>
      <c r="C341" s="5168"/>
      <c r="D341" s="166">
        <v>2919</v>
      </c>
      <c r="E341" s="357">
        <v>0</v>
      </c>
      <c r="F341" s="167">
        <v>2316</v>
      </c>
      <c r="G341" s="167">
        <v>0</v>
      </c>
      <c r="H341" s="167"/>
      <c r="I341" s="143">
        <f t="shared" ref="I341:I343" si="173">G341+H341</f>
        <v>0</v>
      </c>
      <c r="J341" s="144"/>
    </row>
    <row r="342" spans="1:10" s="3" customFormat="1" ht="25.5" hidden="1">
      <c r="A342" s="62"/>
      <c r="B342" s="192"/>
      <c r="C342" s="169" t="s">
        <v>283</v>
      </c>
      <c r="D342" s="166">
        <v>2959</v>
      </c>
      <c r="E342" s="357">
        <v>0</v>
      </c>
      <c r="F342" s="167">
        <v>1721</v>
      </c>
      <c r="G342" s="167">
        <v>0</v>
      </c>
      <c r="H342" s="167"/>
      <c r="I342" s="143">
        <f t="shared" si="173"/>
        <v>0</v>
      </c>
      <c r="J342" s="144"/>
    </row>
    <row r="343" spans="1:10" s="3" customFormat="1" ht="38.25" hidden="1">
      <c r="A343" s="62"/>
      <c r="B343" s="192"/>
      <c r="C343" s="169" t="s">
        <v>49</v>
      </c>
      <c r="D343" s="166">
        <v>2959</v>
      </c>
      <c r="E343" s="357">
        <v>0</v>
      </c>
      <c r="F343" s="167">
        <v>40913</v>
      </c>
      <c r="G343" s="167">
        <v>0</v>
      </c>
      <c r="H343" s="167"/>
      <c r="I343" s="143">
        <f t="shared" si="173"/>
        <v>0</v>
      </c>
      <c r="J343" s="144"/>
    </row>
    <row r="344" spans="1:10" s="3" customFormat="1" hidden="1">
      <c r="A344" s="63"/>
      <c r="B344" s="5110" t="s">
        <v>20</v>
      </c>
      <c r="C344" s="5110"/>
      <c r="D344" s="243"/>
      <c r="E344" s="186">
        <v>0</v>
      </c>
      <c r="F344" s="186">
        <v>0</v>
      </c>
      <c r="G344" s="186">
        <v>0</v>
      </c>
      <c r="H344" s="186">
        <v>0</v>
      </c>
      <c r="I344" s="186">
        <v>0</v>
      </c>
      <c r="J344" s="157"/>
    </row>
    <row r="345" spans="1:10" s="3" customFormat="1">
      <c r="A345" s="122">
        <v>855</v>
      </c>
      <c r="B345" s="102"/>
      <c r="C345" s="103" t="s">
        <v>140</v>
      </c>
      <c r="D345" s="103"/>
      <c r="E345" s="182">
        <f>SUM(E350,E346)</f>
        <v>10335865</v>
      </c>
      <c r="F345" s="182">
        <f>SUM(F350,F346)</f>
        <v>11664307</v>
      </c>
      <c r="G345" s="182">
        <f>SUM(G350,G346)</f>
        <v>13428991</v>
      </c>
      <c r="H345" s="182">
        <f t="shared" ref="H345:I345" si="174">SUM(H350,H346)</f>
        <v>779000</v>
      </c>
      <c r="I345" s="182">
        <f t="shared" si="174"/>
        <v>14207991</v>
      </c>
      <c r="J345" s="153">
        <f t="shared" ref="J345:J392" si="175">G345/E345</f>
        <v>1.2992614551370398</v>
      </c>
    </row>
    <row r="346" spans="1:10">
      <c r="A346" s="107"/>
      <c r="B346" s="123">
        <v>85509</v>
      </c>
      <c r="C346" s="69" t="s">
        <v>141</v>
      </c>
      <c r="D346" s="124"/>
      <c r="E346" s="176">
        <f t="shared" ref="E346:G346" si="176">E347+E349</f>
        <v>2166000</v>
      </c>
      <c r="F346" s="176">
        <f t="shared" si="176"/>
        <v>2481179</v>
      </c>
      <c r="G346" s="176">
        <f t="shared" si="176"/>
        <v>2166000</v>
      </c>
      <c r="H346" s="176">
        <f t="shared" ref="H346:I346" si="177">H347+H349</f>
        <v>208000</v>
      </c>
      <c r="I346" s="176">
        <f t="shared" si="177"/>
        <v>2374000</v>
      </c>
      <c r="J346" s="156">
        <f t="shared" si="175"/>
        <v>1</v>
      </c>
    </row>
    <row r="347" spans="1:10">
      <c r="A347" s="108"/>
      <c r="B347" s="5078" t="s">
        <v>16</v>
      </c>
      <c r="C347" s="5078"/>
      <c r="D347" s="224"/>
      <c r="E347" s="186">
        <f t="shared" ref="E347:I347" si="178">E348</f>
        <v>2166000</v>
      </c>
      <c r="F347" s="186">
        <f t="shared" si="178"/>
        <v>2481179</v>
      </c>
      <c r="G347" s="186">
        <f t="shared" si="178"/>
        <v>2166000</v>
      </c>
      <c r="H347" s="186">
        <f t="shared" si="178"/>
        <v>208000</v>
      </c>
      <c r="I347" s="186">
        <f t="shared" si="178"/>
        <v>2374000</v>
      </c>
      <c r="J347" s="157">
        <f t="shared" si="175"/>
        <v>1</v>
      </c>
    </row>
    <row r="348" spans="1:10" ht="25.5">
      <c r="A348" s="108"/>
      <c r="B348" s="239"/>
      <c r="C348" s="40" t="s">
        <v>35</v>
      </c>
      <c r="D348" s="52" t="s">
        <v>87</v>
      </c>
      <c r="E348" s="357">
        <v>2166000</v>
      </c>
      <c r="F348" s="143">
        <v>2481179</v>
      </c>
      <c r="G348" s="143">
        <v>2166000</v>
      </c>
      <c r="H348" s="381">
        <v>208000</v>
      </c>
      <c r="I348" s="143">
        <f>SUM(G348:H348)</f>
        <v>2374000</v>
      </c>
      <c r="J348" s="144">
        <f t="shared" si="175"/>
        <v>1</v>
      </c>
    </row>
    <row r="349" spans="1:10" ht="15" customHeight="1">
      <c r="A349" s="108"/>
      <c r="B349" s="5078" t="s">
        <v>20</v>
      </c>
      <c r="C349" s="5078"/>
      <c r="D349" s="224"/>
      <c r="E349" s="186">
        <v>0</v>
      </c>
      <c r="F349" s="186">
        <v>0</v>
      </c>
      <c r="G349" s="186">
        <v>0</v>
      </c>
      <c r="H349" s="186">
        <v>0</v>
      </c>
      <c r="I349" s="186">
        <v>0</v>
      </c>
      <c r="J349" s="157"/>
    </row>
    <row r="350" spans="1:10" ht="18" customHeight="1">
      <c r="A350" s="108"/>
      <c r="B350" s="209">
        <v>85510</v>
      </c>
      <c r="C350" s="210" t="s">
        <v>142</v>
      </c>
      <c r="D350" s="210"/>
      <c r="E350" s="176">
        <f>SUM(E351,E354)</f>
        <v>8169865</v>
      </c>
      <c r="F350" s="176">
        <f>SUM(F351,F354)</f>
        <v>9183128</v>
      </c>
      <c r="G350" s="176">
        <f>SUM(G351,G354)</f>
        <v>11262991</v>
      </c>
      <c r="H350" s="176">
        <f t="shared" ref="H350:I350" si="179">SUM(H351,H354)</f>
        <v>571000</v>
      </c>
      <c r="I350" s="176">
        <f t="shared" si="179"/>
        <v>11833991</v>
      </c>
      <c r="J350" s="156">
        <f t="shared" si="175"/>
        <v>1.3786018496021659</v>
      </c>
    </row>
    <row r="351" spans="1:10">
      <c r="A351" s="108"/>
      <c r="B351" s="5110" t="s">
        <v>16</v>
      </c>
      <c r="C351" s="5110"/>
      <c r="D351" s="243"/>
      <c r="E351" s="186">
        <f>SUM(E352:E353)</f>
        <v>8169865</v>
      </c>
      <c r="F351" s="186">
        <f>SUM(F352:F353)</f>
        <v>9183128</v>
      </c>
      <c r="G351" s="186">
        <f>SUM(G352:G353)</f>
        <v>11262991</v>
      </c>
      <c r="H351" s="186">
        <f t="shared" ref="H351:I351" si="180">SUM(H352:H353)</f>
        <v>571000</v>
      </c>
      <c r="I351" s="186">
        <f t="shared" si="180"/>
        <v>11833991</v>
      </c>
      <c r="J351" s="157">
        <f t="shared" si="175"/>
        <v>1.3786018496021659</v>
      </c>
    </row>
    <row r="352" spans="1:10" ht="25.5">
      <c r="A352" s="108"/>
      <c r="B352" s="211"/>
      <c r="C352" s="190" t="s">
        <v>143</v>
      </c>
      <c r="D352" s="170" t="s">
        <v>144</v>
      </c>
      <c r="E352" s="357">
        <v>8169865</v>
      </c>
      <c r="F352" s="143">
        <v>8169865</v>
      </c>
      <c r="G352" s="143">
        <v>11262991</v>
      </c>
      <c r="H352" s="143"/>
      <c r="I352" s="143">
        <f>G352+H352</f>
        <v>11262991</v>
      </c>
      <c r="J352" s="144">
        <f t="shared" si="175"/>
        <v>1.3786018496021659</v>
      </c>
    </row>
    <row r="353" spans="1:10" s="5" customFormat="1" ht="25.5">
      <c r="A353" s="61"/>
      <c r="B353" s="212"/>
      <c r="C353" s="190" t="s">
        <v>132</v>
      </c>
      <c r="D353" s="170" t="s">
        <v>69</v>
      </c>
      <c r="E353" s="357">
        <v>0</v>
      </c>
      <c r="F353" s="143">
        <v>1013263</v>
      </c>
      <c r="G353" s="143">
        <v>0</v>
      </c>
      <c r="H353" s="381">
        <v>571000</v>
      </c>
      <c r="I353" s="143">
        <f>G353+H353</f>
        <v>571000</v>
      </c>
      <c r="J353" s="144"/>
    </row>
    <row r="354" spans="1:10">
      <c r="A354" s="268"/>
      <c r="B354" s="5078" t="s">
        <v>20</v>
      </c>
      <c r="C354" s="5078"/>
      <c r="D354" s="224"/>
      <c r="E354" s="134">
        <v>0</v>
      </c>
      <c r="F354" s="134">
        <v>0</v>
      </c>
      <c r="G354" s="134">
        <v>0</v>
      </c>
      <c r="H354" s="134">
        <v>0</v>
      </c>
      <c r="I354" s="134">
        <v>0</v>
      </c>
      <c r="J354" s="125"/>
    </row>
    <row r="355" spans="1:10" s="1" customFormat="1">
      <c r="A355" s="199">
        <v>900</v>
      </c>
      <c r="B355" s="207"/>
      <c r="C355" s="208" t="s">
        <v>145</v>
      </c>
      <c r="D355" s="48"/>
      <c r="E355" s="182">
        <f>E356+E366+E370+E374+E382+E388+E394</f>
        <v>11711610</v>
      </c>
      <c r="F355" s="182">
        <f t="shared" ref="F355:G355" si="181">F356+F366+F370+F374+F382+F388+F394</f>
        <v>11711610</v>
      </c>
      <c r="G355" s="182">
        <f t="shared" si="181"/>
        <v>14661671</v>
      </c>
      <c r="H355" s="182">
        <f t="shared" ref="H355:I355" si="182">H356+H366+H370+H374+H382+H388+H394</f>
        <v>0</v>
      </c>
      <c r="I355" s="182">
        <f t="shared" si="182"/>
        <v>14661671</v>
      </c>
      <c r="J355" s="153">
        <f>G355/E355</f>
        <v>1.2518920114313916</v>
      </c>
    </row>
    <row r="356" spans="1:10">
      <c r="A356" s="269"/>
      <c r="B356" s="209">
        <v>90005</v>
      </c>
      <c r="C356" s="210" t="s">
        <v>146</v>
      </c>
      <c r="D356" s="51"/>
      <c r="E356" s="176">
        <f>E357+E363</f>
        <v>10657995</v>
      </c>
      <c r="F356" s="176">
        <f>F357+F363</f>
        <v>10657995</v>
      </c>
      <c r="G356" s="176">
        <f>G357+G363</f>
        <v>12410575</v>
      </c>
      <c r="H356" s="176">
        <f t="shared" ref="H356:I356" si="183">H357+H363</f>
        <v>0</v>
      </c>
      <c r="I356" s="176">
        <f t="shared" si="183"/>
        <v>12410575</v>
      </c>
      <c r="J356" s="156">
        <f>G356/E356</f>
        <v>1.1644380580024667</v>
      </c>
    </row>
    <row r="357" spans="1:10">
      <c r="A357" s="270"/>
      <c r="B357" s="5110" t="s">
        <v>16</v>
      </c>
      <c r="C357" s="5110"/>
      <c r="D357" s="249"/>
      <c r="E357" s="186">
        <f>SUM(E358:E362)</f>
        <v>10537989</v>
      </c>
      <c r="F357" s="186">
        <f>SUM(F358:F362)</f>
        <v>10537989</v>
      </c>
      <c r="G357" s="186">
        <f>SUM(G358:G362)</f>
        <v>11990556</v>
      </c>
      <c r="H357" s="186">
        <f t="shared" ref="H357:I357" si="184">SUM(H358:H362)</f>
        <v>0</v>
      </c>
      <c r="I357" s="186">
        <f t="shared" si="184"/>
        <v>11990556</v>
      </c>
      <c r="J357" s="157">
        <f>G357/E357</f>
        <v>1.1378410055277151</v>
      </c>
    </row>
    <row r="358" spans="1:10" ht="25.5">
      <c r="A358" s="61"/>
      <c r="B358" s="5113"/>
      <c r="C358" s="40" t="s">
        <v>35</v>
      </c>
      <c r="D358" s="36">
        <v>2210</v>
      </c>
      <c r="E358" s="145">
        <v>225000</v>
      </c>
      <c r="F358" s="143">
        <v>225000</v>
      </c>
      <c r="G358" s="143">
        <v>232000</v>
      </c>
      <c r="H358" s="143"/>
      <c r="I358" s="143">
        <f>G358+H358</f>
        <v>232000</v>
      </c>
      <c r="J358" s="144">
        <f>G358/E358</f>
        <v>1.0311111111111111</v>
      </c>
    </row>
    <row r="359" spans="1:10" ht="51">
      <c r="A359" s="61"/>
      <c r="B359" s="5113"/>
      <c r="C359" s="165" t="s">
        <v>277</v>
      </c>
      <c r="D359" s="247">
        <v>2058</v>
      </c>
      <c r="E359" s="143">
        <v>0</v>
      </c>
      <c r="F359" s="143">
        <v>0</v>
      </c>
      <c r="G359" s="143">
        <v>209847</v>
      </c>
      <c r="H359" s="143"/>
      <c r="I359" s="143">
        <f t="shared" ref="I359:I365" si="185">G359+H359</f>
        <v>209847</v>
      </c>
      <c r="J359" s="45"/>
    </row>
    <row r="360" spans="1:10" ht="38.25">
      <c r="A360" s="61"/>
      <c r="B360" s="5113"/>
      <c r="C360" s="165" t="s">
        <v>305</v>
      </c>
      <c r="D360" s="247">
        <v>2051</v>
      </c>
      <c r="E360" s="143">
        <v>0</v>
      </c>
      <c r="F360" s="143">
        <v>0</v>
      </c>
      <c r="G360" s="143">
        <v>47608</v>
      </c>
      <c r="H360" s="143"/>
      <c r="I360" s="143">
        <f t="shared" si="185"/>
        <v>47608</v>
      </c>
      <c r="J360" s="45"/>
    </row>
    <row r="361" spans="1:10" ht="51">
      <c r="A361" s="61"/>
      <c r="B361" s="5113"/>
      <c r="C361" s="40" t="s">
        <v>212</v>
      </c>
      <c r="D361" s="36">
        <v>2002</v>
      </c>
      <c r="E361" s="145">
        <v>8135703</v>
      </c>
      <c r="F361" s="143">
        <v>8135703</v>
      </c>
      <c r="G361" s="143">
        <v>8238887</v>
      </c>
      <c r="H361" s="143"/>
      <c r="I361" s="143">
        <f t="shared" si="185"/>
        <v>8238887</v>
      </c>
      <c r="J361" s="144">
        <f t="shared" ref="J361:J364" si="186">G361/E361</f>
        <v>1.0126828621939616</v>
      </c>
    </row>
    <row r="362" spans="1:10" ht="63.75">
      <c r="A362" s="61"/>
      <c r="B362" s="5113"/>
      <c r="C362" s="40" t="s">
        <v>213</v>
      </c>
      <c r="D362" s="36">
        <v>2052</v>
      </c>
      <c r="E362" s="145">
        <v>2177286</v>
      </c>
      <c r="F362" s="143">
        <v>2177286</v>
      </c>
      <c r="G362" s="143">
        <v>3262214</v>
      </c>
      <c r="H362" s="143"/>
      <c r="I362" s="143">
        <f t="shared" si="185"/>
        <v>3262214</v>
      </c>
      <c r="J362" s="144">
        <f t="shared" si="186"/>
        <v>1.4982937473533564</v>
      </c>
    </row>
    <row r="363" spans="1:10" ht="15.75" customHeight="1">
      <c r="A363" s="61"/>
      <c r="B363" s="5078" t="s">
        <v>236</v>
      </c>
      <c r="C363" s="5078"/>
      <c r="D363" s="224"/>
      <c r="E363" s="134">
        <f>SUM(E364:E365)</f>
        <v>120006</v>
      </c>
      <c r="F363" s="134">
        <f t="shared" ref="F363:I363" si="187">SUM(F364:F365)</f>
        <v>120006</v>
      </c>
      <c r="G363" s="186">
        <f t="shared" si="187"/>
        <v>420019</v>
      </c>
      <c r="H363" s="186">
        <f t="shared" si="187"/>
        <v>0</v>
      </c>
      <c r="I363" s="186">
        <f t="shared" si="187"/>
        <v>420019</v>
      </c>
      <c r="J363" s="171">
        <f t="shared" si="186"/>
        <v>3.4999833341666249</v>
      </c>
    </row>
    <row r="364" spans="1:10" ht="51">
      <c r="A364" s="61"/>
      <c r="B364" s="5107"/>
      <c r="C364" s="40" t="s">
        <v>212</v>
      </c>
      <c r="D364" s="36">
        <v>6202</v>
      </c>
      <c r="E364" s="145">
        <v>120006</v>
      </c>
      <c r="F364" s="143">
        <v>120006</v>
      </c>
      <c r="G364" s="143">
        <v>120006</v>
      </c>
      <c r="H364" s="143"/>
      <c r="I364" s="143">
        <f t="shared" si="185"/>
        <v>120006</v>
      </c>
      <c r="J364" s="144">
        <f t="shared" si="186"/>
        <v>1</v>
      </c>
    </row>
    <row r="365" spans="1:10" ht="64.5" thickBot="1">
      <c r="A365" s="61"/>
      <c r="B365" s="5108"/>
      <c r="C365" s="40" t="s">
        <v>213</v>
      </c>
      <c r="D365" s="36">
        <v>6252</v>
      </c>
      <c r="E365" s="367">
        <v>0</v>
      </c>
      <c r="F365" s="324">
        <v>0</v>
      </c>
      <c r="G365" s="324">
        <v>300013</v>
      </c>
      <c r="H365" s="324"/>
      <c r="I365" s="143">
        <f t="shared" si="185"/>
        <v>300013</v>
      </c>
      <c r="J365" s="325"/>
    </row>
    <row r="366" spans="1:10" ht="15.75" customHeight="1">
      <c r="A366" s="61"/>
      <c r="B366" s="351">
        <v>90008</v>
      </c>
      <c r="C366" s="352" t="s">
        <v>186</v>
      </c>
      <c r="D366" s="352"/>
      <c r="E366" s="319">
        <f>SUM(E367,E369)</f>
        <v>179231</v>
      </c>
      <c r="F366" s="319">
        <f>SUM(F367,F369)</f>
        <v>179231</v>
      </c>
      <c r="G366" s="319">
        <f>SUM(G367,G369)</f>
        <v>195606</v>
      </c>
      <c r="H366" s="319">
        <f t="shared" ref="H366:I366" si="188">SUM(H367,H369)</f>
        <v>0</v>
      </c>
      <c r="I366" s="319">
        <f t="shared" si="188"/>
        <v>195606</v>
      </c>
      <c r="J366" s="320">
        <f>G366/E366</f>
        <v>1.09136254331003</v>
      </c>
    </row>
    <row r="367" spans="1:10">
      <c r="A367" s="61"/>
      <c r="B367" s="5110" t="s">
        <v>16</v>
      </c>
      <c r="C367" s="5110"/>
      <c r="D367" s="243"/>
      <c r="E367" s="186">
        <f>SUM(E368:E368)</f>
        <v>179231</v>
      </c>
      <c r="F367" s="186">
        <f>SUM(F368:F368)</f>
        <v>179231</v>
      </c>
      <c r="G367" s="186">
        <f>SUM(G368:G368)</f>
        <v>195606</v>
      </c>
      <c r="H367" s="186">
        <f t="shared" ref="H367:I367" si="189">SUM(H368:H368)</f>
        <v>0</v>
      </c>
      <c r="I367" s="186">
        <f t="shared" si="189"/>
        <v>195606</v>
      </c>
      <c r="J367" s="171">
        <f>G367/E367</f>
        <v>1.09136254331003</v>
      </c>
    </row>
    <row r="368" spans="1:10" ht="38.25">
      <c r="A368" s="61"/>
      <c r="B368" s="246"/>
      <c r="C368" s="169" t="s">
        <v>237</v>
      </c>
      <c r="D368" s="170" t="s">
        <v>89</v>
      </c>
      <c r="E368" s="357">
        <v>179231</v>
      </c>
      <c r="F368" s="143">
        <v>179231</v>
      </c>
      <c r="G368" s="143">
        <v>195606</v>
      </c>
      <c r="H368" s="143"/>
      <c r="I368" s="143">
        <f>G368+H368</f>
        <v>195606</v>
      </c>
      <c r="J368" s="144">
        <f>G368/E368</f>
        <v>1.09136254331003</v>
      </c>
    </row>
    <row r="369" spans="1:10" s="1" customFormat="1" ht="15" customHeight="1">
      <c r="A369" s="61"/>
      <c r="B369" s="5110" t="s">
        <v>20</v>
      </c>
      <c r="C369" s="5110"/>
      <c r="D369" s="243"/>
      <c r="E369" s="186">
        <v>0</v>
      </c>
      <c r="F369" s="186">
        <v>0</v>
      </c>
      <c r="G369" s="186">
        <v>0</v>
      </c>
      <c r="H369" s="186">
        <v>0</v>
      </c>
      <c r="I369" s="186">
        <v>0</v>
      </c>
      <c r="J369" s="157"/>
    </row>
    <row r="370" spans="1:10" ht="26.25" customHeight="1">
      <c r="A370" s="61"/>
      <c r="B370" s="66">
        <v>90019</v>
      </c>
      <c r="C370" s="69" t="s">
        <v>147</v>
      </c>
      <c r="D370" s="69"/>
      <c r="E370" s="264">
        <f>SUM(E371,E373)</f>
        <v>400000</v>
      </c>
      <c r="F370" s="176">
        <f>SUM(F371,F373)</f>
        <v>400000</v>
      </c>
      <c r="G370" s="176">
        <f>SUM(G371,G373)</f>
        <v>400000</v>
      </c>
      <c r="H370" s="176">
        <f t="shared" ref="H370:I370" si="190">SUM(H371,H373)</f>
        <v>0</v>
      </c>
      <c r="I370" s="176">
        <f t="shared" si="190"/>
        <v>400000</v>
      </c>
      <c r="J370" s="156">
        <f t="shared" si="175"/>
        <v>1</v>
      </c>
    </row>
    <row r="371" spans="1:10">
      <c r="A371" s="61"/>
      <c r="B371" s="5078" t="s">
        <v>16</v>
      </c>
      <c r="C371" s="5078"/>
      <c r="D371" s="224"/>
      <c r="E371" s="206">
        <f>SUM(E372:E372)</f>
        <v>400000</v>
      </c>
      <c r="F371" s="198">
        <f>SUM(F372:F372)</f>
        <v>400000</v>
      </c>
      <c r="G371" s="198">
        <f>SUM(G372:G372)</f>
        <v>400000</v>
      </c>
      <c r="H371" s="198">
        <f t="shared" ref="H371:I371" si="191">SUM(H372:H372)</f>
        <v>0</v>
      </c>
      <c r="I371" s="198">
        <f t="shared" si="191"/>
        <v>400000</v>
      </c>
      <c r="J371" s="157">
        <f t="shared" si="175"/>
        <v>1</v>
      </c>
    </row>
    <row r="372" spans="1:10">
      <c r="A372" s="61"/>
      <c r="B372" s="244"/>
      <c r="C372" s="40" t="s">
        <v>148</v>
      </c>
      <c r="D372" s="52" t="s">
        <v>29</v>
      </c>
      <c r="E372" s="355">
        <v>400000</v>
      </c>
      <c r="F372" s="143">
        <v>400000</v>
      </c>
      <c r="G372" s="143">
        <v>400000</v>
      </c>
      <c r="H372" s="143"/>
      <c r="I372" s="143">
        <f>G372+H372</f>
        <v>400000</v>
      </c>
      <c r="J372" s="144">
        <f t="shared" si="175"/>
        <v>1</v>
      </c>
    </row>
    <row r="373" spans="1:10" s="1" customFormat="1" ht="15" customHeight="1">
      <c r="A373" s="61"/>
      <c r="B373" s="5078" t="s">
        <v>20</v>
      </c>
      <c r="C373" s="5078"/>
      <c r="D373" s="224"/>
      <c r="E373" s="134">
        <v>0</v>
      </c>
      <c r="F373" s="186">
        <v>0</v>
      </c>
      <c r="G373" s="186">
        <v>0</v>
      </c>
      <c r="H373" s="186">
        <v>0</v>
      </c>
      <c r="I373" s="186">
        <v>0</v>
      </c>
      <c r="J373" s="157"/>
    </row>
    <row r="374" spans="1:10" s="1" customFormat="1" ht="25.5">
      <c r="A374" s="61"/>
      <c r="B374" s="66">
        <v>90020</v>
      </c>
      <c r="C374" s="69" t="s">
        <v>149</v>
      </c>
      <c r="D374" s="69"/>
      <c r="E374" s="264">
        <f>SUM(E376:E380)</f>
        <v>73400</v>
      </c>
      <c r="F374" s="176">
        <f>SUM(F376:F380)</f>
        <v>73400</v>
      </c>
      <c r="G374" s="176">
        <f>SUM(G376:G380)</f>
        <v>341400</v>
      </c>
      <c r="H374" s="176">
        <f t="shared" ref="H374:I374" si="192">SUM(H376:H380)</f>
        <v>0</v>
      </c>
      <c r="I374" s="176">
        <f t="shared" si="192"/>
        <v>341400</v>
      </c>
      <c r="J374" s="156">
        <f t="shared" si="175"/>
        <v>4.6512261580381473</v>
      </c>
    </row>
    <row r="375" spans="1:10" s="1" customFormat="1" ht="15.75" customHeight="1">
      <c r="A375" s="61"/>
      <c r="B375" s="5078" t="s">
        <v>16</v>
      </c>
      <c r="C375" s="5078"/>
      <c r="D375" s="224"/>
      <c r="E375" s="134">
        <f>SUM(E376:E380)</f>
        <v>73400</v>
      </c>
      <c r="F375" s="186">
        <f>SUM(F376:F380)</f>
        <v>73400</v>
      </c>
      <c r="G375" s="186">
        <f>SUM(G376:G380)</f>
        <v>341400</v>
      </c>
      <c r="H375" s="186">
        <f t="shared" ref="H375:I375" si="193">SUM(H376:H380)</f>
        <v>0</v>
      </c>
      <c r="I375" s="186">
        <f t="shared" si="193"/>
        <v>341400</v>
      </c>
      <c r="J375" s="157">
        <f t="shared" si="175"/>
        <v>4.6512261580381473</v>
      </c>
    </row>
    <row r="376" spans="1:10" ht="15" customHeight="1">
      <c r="A376" s="61"/>
      <c r="B376" s="5119"/>
      <c r="C376" s="65" t="s">
        <v>150</v>
      </c>
      <c r="D376" s="52" t="s">
        <v>151</v>
      </c>
      <c r="E376" s="355">
        <v>40000</v>
      </c>
      <c r="F376" s="143">
        <v>40000</v>
      </c>
      <c r="G376" s="143">
        <v>40000</v>
      </c>
      <c r="H376" s="143"/>
      <c r="I376" s="143">
        <f>G376+H376</f>
        <v>40000</v>
      </c>
      <c r="J376" s="144">
        <f t="shared" si="175"/>
        <v>1</v>
      </c>
    </row>
    <row r="377" spans="1:10">
      <c r="A377" s="61"/>
      <c r="B377" s="5119"/>
      <c r="C377" s="40" t="s">
        <v>152</v>
      </c>
      <c r="D377" s="5102" t="s">
        <v>153</v>
      </c>
      <c r="E377" s="355">
        <v>32200</v>
      </c>
      <c r="F377" s="143">
        <v>32200</v>
      </c>
      <c r="G377" s="143">
        <f>300200-268000</f>
        <v>32200</v>
      </c>
      <c r="H377" s="143"/>
      <c r="I377" s="143">
        <f t="shared" ref="I377:I380" si="194">G377+H377</f>
        <v>32200</v>
      </c>
      <c r="J377" s="144">
        <f t="shared" si="175"/>
        <v>1</v>
      </c>
    </row>
    <row r="378" spans="1:10" ht="25.5">
      <c r="A378" s="61"/>
      <c r="B378" s="5119"/>
      <c r="C378" s="40" t="s">
        <v>296</v>
      </c>
      <c r="D378" s="5103"/>
      <c r="E378" s="355">
        <v>0</v>
      </c>
      <c r="F378" s="143">
        <v>0</v>
      </c>
      <c r="G378" s="143">
        <v>268000</v>
      </c>
      <c r="H378" s="143"/>
      <c r="I378" s="143">
        <f t="shared" si="194"/>
        <v>268000</v>
      </c>
      <c r="J378" s="144"/>
    </row>
    <row r="379" spans="1:10" ht="25.5">
      <c r="A379" s="61"/>
      <c r="B379" s="5119"/>
      <c r="C379" s="40" t="s">
        <v>154</v>
      </c>
      <c r="D379" s="52" t="s">
        <v>155</v>
      </c>
      <c r="E379" s="355">
        <v>1000</v>
      </c>
      <c r="F379" s="143">
        <v>1000</v>
      </c>
      <c r="G379" s="143">
        <v>1000</v>
      </c>
      <c r="H379" s="143"/>
      <c r="I379" s="143">
        <f t="shared" si="194"/>
        <v>1000</v>
      </c>
      <c r="J379" s="144">
        <f t="shared" si="175"/>
        <v>1</v>
      </c>
    </row>
    <row r="380" spans="1:10">
      <c r="A380" s="61"/>
      <c r="B380" s="5119"/>
      <c r="C380" s="40" t="s">
        <v>156</v>
      </c>
      <c r="D380" s="52" t="s">
        <v>19</v>
      </c>
      <c r="E380" s="355">
        <v>200</v>
      </c>
      <c r="F380" s="143">
        <v>200</v>
      </c>
      <c r="G380" s="143">
        <v>200</v>
      </c>
      <c r="H380" s="143"/>
      <c r="I380" s="143">
        <f t="shared" si="194"/>
        <v>200</v>
      </c>
      <c r="J380" s="144">
        <f t="shared" si="175"/>
        <v>1</v>
      </c>
    </row>
    <row r="381" spans="1:10" s="1" customFormat="1" ht="16.5" customHeight="1">
      <c r="A381" s="61"/>
      <c r="B381" s="5078" t="s">
        <v>20</v>
      </c>
      <c r="C381" s="5078"/>
      <c r="D381" s="224"/>
      <c r="E381" s="134">
        <v>0</v>
      </c>
      <c r="F381" s="186">
        <v>0</v>
      </c>
      <c r="G381" s="186">
        <v>0</v>
      </c>
      <c r="H381" s="186">
        <v>0</v>
      </c>
      <c r="I381" s="186">
        <v>0</v>
      </c>
      <c r="J381" s="157"/>
    </row>
    <row r="382" spans="1:10">
      <c r="A382" s="61"/>
      <c r="B382" s="66">
        <v>90024</v>
      </c>
      <c r="C382" s="69" t="s">
        <v>157</v>
      </c>
      <c r="D382" s="69"/>
      <c r="E382" s="264">
        <f>SUM(E387,E383)</f>
        <v>1300</v>
      </c>
      <c r="F382" s="176">
        <f>SUM(F387,F383)</f>
        <v>1300</v>
      </c>
      <c r="G382" s="176">
        <f>SUM(G387,G383)</f>
        <v>1300</v>
      </c>
      <c r="H382" s="176">
        <f t="shared" ref="H382:I382" si="195">SUM(H387,H383)</f>
        <v>0</v>
      </c>
      <c r="I382" s="176">
        <f t="shared" si="195"/>
        <v>1300</v>
      </c>
      <c r="J382" s="156">
        <f t="shared" si="175"/>
        <v>1</v>
      </c>
    </row>
    <row r="383" spans="1:10">
      <c r="A383" s="61"/>
      <c r="B383" s="5078" t="s">
        <v>16</v>
      </c>
      <c r="C383" s="5078"/>
      <c r="D383" s="224"/>
      <c r="E383" s="134">
        <f>SUM(E384:E386)</f>
        <v>1300</v>
      </c>
      <c r="F383" s="186">
        <f>SUM(F384:F386)</f>
        <v>1300</v>
      </c>
      <c r="G383" s="186">
        <f>SUM(G384:G386)</f>
        <v>1300</v>
      </c>
      <c r="H383" s="186">
        <f t="shared" ref="H383:I383" si="196">SUM(H384:H386)</f>
        <v>0</v>
      </c>
      <c r="I383" s="186">
        <f t="shared" si="196"/>
        <v>1300</v>
      </c>
      <c r="J383" s="157">
        <f t="shared" si="175"/>
        <v>1</v>
      </c>
    </row>
    <row r="384" spans="1:10">
      <c r="A384" s="61"/>
      <c r="B384" s="5153"/>
      <c r="C384" s="5109" t="s">
        <v>158</v>
      </c>
      <c r="D384" s="52" t="s">
        <v>153</v>
      </c>
      <c r="E384" s="355">
        <v>100</v>
      </c>
      <c r="F384" s="143">
        <v>100</v>
      </c>
      <c r="G384" s="143">
        <v>100</v>
      </c>
      <c r="H384" s="143"/>
      <c r="I384" s="143">
        <f>G384+H384</f>
        <v>100</v>
      </c>
      <c r="J384" s="144">
        <f t="shared" si="175"/>
        <v>1</v>
      </c>
    </row>
    <row r="385" spans="1:10" ht="14.25" customHeight="1">
      <c r="A385" s="61"/>
      <c r="B385" s="5153"/>
      <c r="C385" s="5109"/>
      <c r="D385" s="68" t="s">
        <v>29</v>
      </c>
      <c r="E385" s="355">
        <v>1000</v>
      </c>
      <c r="F385" s="143">
        <v>1000</v>
      </c>
      <c r="G385" s="143">
        <v>1000</v>
      </c>
      <c r="H385" s="143"/>
      <c r="I385" s="143">
        <f t="shared" ref="I385:I386" si="197">G385+H385</f>
        <v>1000</v>
      </c>
      <c r="J385" s="144">
        <f t="shared" si="175"/>
        <v>1</v>
      </c>
    </row>
    <row r="386" spans="1:10" ht="16.5" customHeight="1">
      <c r="A386" s="61"/>
      <c r="B386" s="5153"/>
      <c r="C386" s="5109"/>
      <c r="D386" s="68" t="s">
        <v>19</v>
      </c>
      <c r="E386" s="355">
        <v>200</v>
      </c>
      <c r="F386" s="143">
        <v>200</v>
      </c>
      <c r="G386" s="143">
        <v>200</v>
      </c>
      <c r="H386" s="143"/>
      <c r="I386" s="143">
        <f t="shared" si="197"/>
        <v>200</v>
      </c>
      <c r="J386" s="144">
        <f t="shared" si="175"/>
        <v>1</v>
      </c>
    </row>
    <row r="387" spans="1:10" s="1" customFormat="1" ht="14.25" customHeight="1" thickBot="1">
      <c r="A387" s="353"/>
      <c r="B387" s="5154" t="s">
        <v>20</v>
      </c>
      <c r="C387" s="5154"/>
      <c r="D387" s="383"/>
      <c r="E387" s="333">
        <v>0</v>
      </c>
      <c r="F387" s="196">
        <v>0</v>
      </c>
      <c r="G387" s="196">
        <v>0</v>
      </c>
      <c r="H387" s="196">
        <v>0</v>
      </c>
      <c r="I387" s="196">
        <v>0</v>
      </c>
      <c r="J387" s="157"/>
    </row>
    <row r="388" spans="1:10">
      <c r="A388" s="61"/>
      <c r="B388" s="340">
        <v>90026</v>
      </c>
      <c r="C388" s="449" t="s">
        <v>159</v>
      </c>
      <c r="D388" s="449"/>
      <c r="E388" s="330">
        <f>E389+E393</f>
        <v>204684</v>
      </c>
      <c r="F388" s="319">
        <f>F389+F393</f>
        <v>204684</v>
      </c>
      <c r="G388" s="319">
        <f t="shared" ref="G388:I388" si="198">G389+G393</f>
        <v>680790</v>
      </c>
      <c r="H388" s="319">
        <f t="shared" si="198"/>
        <v>0</v>
      </c>
      <c r="I388" s="319">
        <f t="shared" si="198"/>
        <v>680790</v>
      </c>
      <c r="J388" s="156">
        <f t="shared" si="175"/>
        <v>3.3260538195462273</v>
      </c>
    </row>
    <row r="389" spans="1:10">
      <c r="A389" s="61"/>
      <c r="B389" s="5078" t="s">
        <v>16</v>
      </c>
      <c r="C389" s="5078"/>
      <c r="D389" s="224"/>
      <c r="E389" s="134">
        <f>SUM(E390:E392)</f>
        <v>204684</v>
      </c>
      <c r="F389" s="186">
        <f t="shared" ref="F389:G389" si="199">SUM(F390:F392)</f>
        <v>204684</v>
      </c>
      <c r="G389" s="186">
        <f t="shared" si="199"/>
        <v>680790</v>
      </c>
      <c r="H389" s="186">
        <f t="shared" ref="H389:I389" si="200">SUM(H390:H392)</f>
        <v>0</v>
      </c>
      <c r="I389" s="186">
        <f t="shared" si="200"/>
        <v>680790</v>
      </c>
      <c r="J389" s="157">
        <f t="shared" si="175"/>
        <v>3.3260538195462273</v>
      </c>
    </row>
    <row r="390" spans="1:10" ht="25.5">
      <c r="A390" s="61"/>
      <c r="B390" s="5155"/>
      <c r="C390" s="225" t="s">
        <v>160</v>
      </c>
      <c r="D390" s="68" t="s">
        <v>29</v>
      </c>
      <c r="E390" s="355">
        <v>150000</v>
      </c>
      <c r="F390" s="143">
        <v>150000</v>
      </c>
      <c r="G390" s="143">
        <v>400000</v>
      </c>
      <c r="H390" s="143"/>
      <c r="I390" s="143">
        <f>G390+H390</f>
        <v>400000</v>
      </c>
      <c r="J390" s="144">
        <f t="shared" si="175"/>
        <v>2.6666666666666665</v>
      </c>
    </row>
    <row r="391" spans="1:10" ht="25.5">
      <c r="A391" s="61"/>
      <c r="B391" s="5155"/>
      <c r="C391" s="225" t="s">
        <v>35</v>
      </c>
      <c r="D391" s="68" t="s">
        <v>87</v>
      </c>
      <c r="E391" s="355">
        <v>54000</v>
      </c>
      <c r="F391" s="143">
        <v>54000</v>
      </c>
      <c r="G391" s="143">
        <v>280000</v>
      </c>
      <c r="H391" s="143"/>
      <c r="I391" s="143">
        <f t="shared" ref="I391:I392" si="201">G391+H391</f>
        <v>280000</v>
      </c>
      <c r="J391" s="144">
        <f t="shared" si="175"/>
        <v>5.1851851851851851</v>
      </c>
    </row>
    <row r="392" spans="1:10" ht="25.5">
      <c r="A392" s="61"/>
      <c r="B392" s="5155"/>
      <c r="C392" s="225" t="s">
        <v>42</v>
      </c>
      <c r="D392" s="68" t="s">
        <v>66</v>
      </c>
      <c r="E392" s="355">
        <v>684</v>
      </c>
      <c r="F392" s="143">
        <v>684</v>
      </c>
      <c r="G392" s="143">
        <v>790</v>
      </c>
      <c r="H392" s="143"/>
      <c r="I392" s="143">
        <f t="shared" si="201"/>
        <v>790</v>
      </c>
      <c r="J392" s="144">
        <f t="shared" si="175"/>
        <v>1.1549707602339181</v>
      </c>
    </row>
    <row r="393" spans="1:10">
      <c r="A393" s="61"/>
      <c r="B393" s="5078" t="s">
        <v>20</v>
      </c>
      <c r="C393" s="5078"/>
      <c r="D393" s="224"/>
      <c r="E393" s="134">
        <v>0</v>
      </c>
      <c r="F393" s="186">
        <v>0</v>
      </c>
      <c r="G393" s="186">
        <v>0</v>
      </c>
      <c r="H393" s="186">
        <v>0</v>
      </c>
      <c r="I393" s="186">
        <v>0</v>
      </c>
      <c r="J393" s="157"/>
    </row>
    <row r="394" spans="1:10" ht="18" customHeight="1">
      <c r="A394" s="61"/>
      <c r="B394" s="66">
        <v>90095</v>
      </c>
      <c r="C394" s="69" t="s">
        <v>33</v>
      </c>
      <c r="D394" s="69"/>
      <c r="E394" s="176">
        <f>SUM(E395,E397)</f>
        <v>195000</v>
      </c>
      <c r="F394" s="176">
        <f>SUM(F395,F397)</f>
        <v>195000</v>
      </c>
      <c r="G394" s="176">
        <f>SUM(G395,G397)</f>
        <v>632000</v>
      </c>
      <c r="H394" s="176">
        <f t="shared" ref="H394:I394" si="202">SUM(H395,H397)</f>
        <v>0</v>
      </c>
      <c r="I394" s="176">
        <f t="shared" si="202"/>
        <v>632000</v>
      </c>
      <c r="J394" s="156">
        <f>G394/E394</f>
        <v>3.2410256410256411</v>
      </c>
    </row>
    <row r="395" spans="1:10">
      <c r="A395" s="61"/>
      <c r="B395" s="5078" t="s">
        <v>16</v>
      </c>
      <c r="C395" s="5078"/>
      <c r="D395" s="224"/>
      <c r="E395" s="198">
        <f>SUM(E396:E396)</f>
        <v>195000</v>
      </c>
      <c r="F395" s="198">
        <f>SUM(F396:F396)</f>
        <v>195000</v>
      </c>
      <c r="G395" s="198">
        <f>SUM(G396:G396)</f>
        <v>632000</v>
      </c>
      <c r="H395" s="198">
        <f t="shared" ref="H395:I395" si="203">SUM(H396:H396)</f>
        <v>0</v>
      </c>
      <c r="I395" s="198">
        <f t="shared" si="203"/>
        <v>632000</v>
      </c>
      <c r="J395" s="157">
        <f>G395/E395</f>
        <v>3.2410256410256411</v>
      </c>
    </row>
    <row r="396" spans="1:10" ht="25.5">
      <c r="A396" s="61"/>
      <c r="B396" s="244"/>
      <c r="C396" s="40" t="s">
        <v>35</v>
      </c>
      <c r="D396" s="52" t="s">
        <v>87</v>
      </c>
      <c r="E396" s="357">
        <v>195000</v>
      </c>
      <c r="F396" s="143">
        <v>195000</v>
      </c>
      <c r="G396" s="143">
        <v>632000</v>
      </c>
      <c r="H396" s="143"/>
      <c r="I396" s="143">
        <f>G396+H396</f>
        <v>632000</v>
      </c>
      <c r="J396" s="144">
        <f>G396/E396</f>
        <v>3.2410256410256411</v>
      </c>
    </row>
    <row r="397" spans="1:10" s="1" customFormat="1" ht="15" customHeight="1">
      <c r="A397" s="271"/>
      <c r="B397" s="5110" t="s">
        <v>20</v>
      </c>
      <c r="C397" s="5110"/>
      <c r="D397" s="249"/>
      <c r="E397" s="186">
        <v>0</v>
      </c>
      <c r="F397" s="186">
        <v>0</v>
      </c>
      <c r="G397" s="186">
        <v>0</v>
      </c>
      <c r="H397" s="186"/>
      <c r="I397" s="186"/>
      <c r="J397" s="157"/>
    </row>
    <row r="398" spans="1:10">
      <c r="A398" s="70">
        <v>921</v>
      </c>
      <c r="B398" s="71"/>
      <c r="C398" s="72" t="s">
        <v>161</v>
      </c>
      <c r="D398" s="72"/>
      <c r="E398" s="272">
        <f>SUM(E399,E403,E407,E411)</f>
        <v>8439340</v>
      </c>
      <c r="F398" s="272">
        <f t="shared" ref="F398" si="204">SUM(F399,F403,F407,F411)</f>
        <v>8893099</v>
      </c>
      <c r="G398" s="272">
        <f>SUM(G399,G403,G407,G411)</f>
        <v>4654886</v>
      </c>
      <c r="H398" s="272">
        <f>SUM(H399,H403,H407,H411)</f>
        <v>1409129</v>
      </c>
      <c r="I398" s="272">
        <f>G398+H398</f>
        <v>6064015</v>
      </c>
      <c r="J398" s="273">
        <f>G398/E398</f>
        <v>0.55156990949529228</v>
      </c>
    </row>
    <row r="399" spans="1:10" hidden="1">
      <c r="A399" s="5160"/>
      <c r="B399" s="66">
        <v>92108</v>
      </c>
      <c r="C399" s="69" t="s">
        <v>162</v>
      </c>
      <c r="D399" s="69"/>
      <c r="E399" s="274">
        <f>SUM(E400,E402)</f>
        <v>0</v>
      </c>
      <c r="F399" s="274">
        <f t="shared" ref="F399:G399" si="205">SUM(F400,F402)</f>
        <v>150000</v>
      </c>
      <c r="G399" s="274">
        <f t="shared" si="205"/>
        <v>0</v>
      </c>
      <c r="H399" s="274">
        <f t="shared" ref="H399" si="206">SUM(H400,H402)</f>
        <v>0</v>
      </c>
      <c r="I399" s="274">
        <f>G399+H399</f>
        <v>0</v>
      </c>
      <c r="J399" s="128"/>
    </row>
    <row r="400" spans="1:10" hidden="1">
      <c r="A400" s="5161"/>
      <c r="B400" s="5078" t="s">
        <v>16</v>
      </c>
      <c r="C400" s="5078"/>
      <c r="D400" s="224"/>
      <c r="E400" s="262">
        <f>SUM(E401)</f>
        <v>0</v>
      </c>
      <c r="F400" s="262">
        <f t="shared" ref="F400:H400" si="207">SUM(F401)</f>
        <v>150000</v>
      </c>
      <c r="G400" s="262">
        <f t="shared" si="207"/>
        <v>0</v>
      </c>
      <c r="H400" s="262">
        <f t="shared" si="207"/>
        <v>0</v>
      </c>
      <c r="I400" s="262">
        <f>G400+H400</f>
        <v>0</v>
      </c>
      <c r="J400" s="125"/>
    </row>
    <row r="401" spans="1:10" ht="25.5" hidden="1">
      <c r="A401" s="5161"/>
      <c r="B401" s="242"/>
      <c r="C401" s="104" t="s">
        <v>57</v>
      </c>
      <c r="D401" s="52" t="s">
        <v>58</v>
      </c>
      <c r="E401" s="355">
        <v>0</v>
      </c>
      <c r="F401" s="145">
        <v>150000</v>
      </c>
      <c r="G401" s="145">
        <v>0</v>
      </c>
      <c r="H401" s="145"/>
      <c r="I401" s="370">
        <f>G401+H401</f>
        <v>0</v>
      </c>
      <c r="J401" s="146"/>
    </row>
    <row r="402" spans="1:10" hidden="1">
      <c r="A402" s="5161"/>
      <c r="B402" s="5078" t="s">
        <v>20</v>
      </c>
      <c r="C402" s="5078"/>
      <c r="D402" s="224"/>
      <c r="E402" s="262">
        <v>0</v>
      </c>
      <c r="F402" s="262">
        <v>0</v>
      </c>
      <c r="G402" s="134">
        <v>0</v>
      </c>
      <c r="H402" s="134">
        <v>0</v>
      </c>
      <c r="I402" s="262">
        <f t="shared" ref="I402:I414" si="208">G402+H402</f>
        <v>0</v>
      </c>
      <c r="J402" s="125"/>
    </row>
    <row r="403" spans="1:10">
      <c r="A403" s="5161"/>
      <c r="B403" s="66">
        <v>92116</v>
      </c>
      <c r="C403" s="69" t="s">
        <v>163</v>
      </c>
      <c r="D403" s="69"/>
      <c r="E403" s="264">
        <f>SUM(E404,E406)</f>
        <v>85000</v>
      </c>
      <c r="F403" s="264">
        <f>SUM(F404,F406)</f>
        <v>143000</v>
      </c>
      <c r="G403" s="264">
        <f>SUM(G404,G406)</f>
        <v>85000</v>
      </c>
      <c r="H403" s="264">
        <f>SUM(H404,H406)</f>
        <v>0</v>
      </c>
      <c r="I403" s="274">
        <f t="shared" si="208"/>
        <v>85000</v>
      </c>
      <c r="J403" s="128">
        <f t="shared" ref="J403:J423" si="209">G403/E403</f>
        <v>1</v>
      </c>
    </row>
    <row r="404" spans="1:10" ht="15" customHeight="1">
      <c r="A404" s="5161"/>
      <c r="B404" s="5078" t="s">
        <v>16</v>
      </c>
      <c r="C404" s="5078"/>
      <c r="D404" s="224"/>
      <c r="E404" s="134">
        <f>SUM(E405:E405)</f>
        <v>85000</v>
      </c>
      <c r="F404" s="134">
        <f>SUM(F405:F405)</f>
        <v>143000</v>
      </c>
      <c r="G404" s="134">
        <f>SUM(G405:G405)</f>
        <v>85000</v>
      </c>
      <c r="H404" s="134">
        <f>SUM(H405:H405)</f>
        <v>0</v>
      </c>
      <c r="I404" s="262">
        <f t="shared" si="208"/>
        <v>85000</v>
      </c>
      <c r="J404" s="125">
        <f t="shared" si="209"/>
        <v>1</v>
      </c>
    </row>
    <row r="405" spans="1:10" ht="25.5">
      <c r="A405" s="5161"/>
      <c r="B405" s="275"/>
      <c r="C405" s="40" t="s">
        <v>164</v>
      </c>
      <c r="D405" s="38">
        <v>2320</v>
      </c>
      <c r="E405" s="355">
        <v>85000</v>
      </c>
      <c r="F405" s="145">
        <v>143000</v>
      </c>
      <c r="G405" s="145">
        <v>85000</v>
      </c>
      <c r="H405" s="145"/>
      <c r="I405" s="363">
        <f t="shared" si="208"/>
        <v>85000</v>
      </c>
      <c r="J405" s="146">
        <f t="shared" si="209"/>
        <v>1</v>
      </c>
    </row>
    <row r="406" spans="1:10" ht="13.5" customHeight="1">
      <c r="A406" s="5161"/>
      <c r="B406" s="5078" t="s">
        <v>20</v>
      </c>
      <c r="C406" s="5078"/>
      <c r="D406" s="224"/>
      <c r="E406" s="134">
        <v>0</v>
      </c>
      <c r="F406" s="134">
        <v>0</v>
      </c>
      <c r="G406" s="134">
        <v>0</v>
      </c>
      <c r="H406" s="134"/>
      <c r="I406" s="262">
        <f t="shared" si="208"/>
        <v>0</v>
      </c>
      <c r="J406" s="125"/>
    </row>
    <row r="407" spans="1:10">
      <c r="A407" s="5161"/>
      <c r="B407" s="66">
        <v>92120</v>
      </c>
      <c r="C407" s="69" t="s">
        <v>179</v>
      </c>
      <c r="D407" s="276"/>
      <c r="E407" s="264">
        <f>SUM(E408,E409)</f>
        <v>8354340</v>
      </c>
      <c r="F407" s="264">
        <f>SUM(F408,F409)</f>
        <v>8600099</v>
      </c>
      <c r="G407" s="264">
        <f>SUM(G408,G409)</f>
        <v>4437086</v>
      </c>
      <c r="H407" s="264">
        <f>SUM(H408,H409)</f>
        <v>1409129</v>
      </c>
      <c r="I407" s="274">
        <f t="shared" si="208"/>
        <v>5846215</v>
      </c>
      <c r="J407" s="128"/>
    </row>
    <row r="408" spans="1:10" ht="15" customHeight="1">
      <c r="A408" s="5161"/>
      <c r="B408" s="5078" t="s">
        <v>16</v>
      </c>
      <c r="C408" s="5078"/>
      <c r="D408" s="224"/>
      <c r="E408" s="134">
        <v>0</v>
      </c>
      <c r="F408" s="134">
        <v>0</v>
      </c>
      <c r="G408" s="134">
        <v>0</v>
      </c>
      <c r="H408" s="134">
        <v>0</v>
      </c>
      <c r="I408" s="262">
        <f t="shared" si="208"/>
        <v>0</v>
      </c>
      <c r="J408" s="125"/>
    </row>
    <row r="409" spans="1:10" ht="12.75" customHeight="1">
      <c r="A409" s="5161"/>
      <c r="B409" s="5078" t="s">
        <v>50</v>
      </c>
      <c r="C409" s="5078"/>
      <c r="D409" s="224"/>
      <c r="E409" s="206">
        <f>E410</f>
        <v>8354340</v>
      </c>
      <c r="F409" s="206">
        <f t="shared" ref="F409:H409" si="210">F410</f>
        <v>8600099</v>
      </c>
      <c r="G409" s="206">
        <f t="shared" si="210"/>
        <v>4437086</v>
      </c>
      <c r="H409" s="206">
        <f t="shared" si="210"/>
        <v>1409129</v>
      </c>
      <c r="I409" s="262">
        <f>G409+H409</f>
        <v>5846215</v>
      </c>
      <c r="J409" s="126"/>
    </row>
    <row r="410" spans="1:10" s="3" customFormat="1" ht="25.5">
      <c r="A410" s="5161"/>
      <c r="B410" s="64"/>
      <c r="C410" s="65" t="s">
        <v>180</v>
      </c>
      <c r="D410" s="38">
        <v>6090</v>
      </c>
      <c r="E410" s="133">
        <v>8354340</v>
      </c>
      <c r="F410" s="133">
        <v>8600099</v>
      </c>
      <c r="G410" s="133">
        <v>4437086</v>
      </c>
      <c r="H410" s="133">
        <v>1409129</v>
      </c>
      <c r="I410" s="363">
        <f>G410+H410</f>
        <v>5846215</v>
      </c>
      <c r="J410" s="147">
        <f>G410/E410</f>
        <v>0.53111149414555792</v>
      </c>
    </row>
    <row r="411" spans="1:10">
      <c r="A411" s="5161"/>
      <c r="B411" s="66">
        <v>92195</v>
      </c>
      <c r="C411" s="69" t="s">
        <v>33</v>
      </c>
      <c r="D411" s="69"/>
      <c r="E411" s="264">
        <f>SUM(E412,E414)</f>
        <v>0</v>
      </c>
      <c r="F411" s="264">
        <f>SUM(F412,F414)</f>
        <v>0</v>
      </c>
      <c r="G411" s="264">
        <f>SUM(G412,G414)</f>
        <v>132800</v>
      </c>
      <c r="H411" s="264">
        <f>SUM(H412,H414)</f>
        <v>0</v>
      </c>
      <c r="I411" s="274">
        <f t="shared" si="208"/>
        <v>132800</v>
      </c>
      <c r="J411" s="128"/>
    </row>
    <row r="412" spans="1:10" ht="15" customHeight="1">
      <c r="A412" s="5161"/>
      <c r="B412" s="5078" t="s">
        <v>16</v>
      </c>
      <c r="C412" s="5078"/>
      <c r="D412" s="224"/>
      <c r="E412" s="134">
        <f>SUM(E413:E413)</f>
        <v>0</v>
      </c>
      <c r="F412" s="134">
        <f>SUM(F413:F413)</f>
        <v>0</v>
      </c>
      <c r="G412" s="134">
        <f>SUM(G413:G413)</f>
        <v>132800</v>
      </c>
      <c r="H412" s="134">
        <f>SUM(H413:H413)</f>
        <v>0</v>
      </c>
      <c r="I412" s="262">
        <f t="shared" si="208"/>
        <v>132800</v>
      </c>
      <c r="J412" s="125"/>
    </row>
    <row r="413" spans="1:10" ht="38.25">
      <c r="A413" s="5161"/>
      <c r="B413" s="275"/>
      <c r="C413" s="165" t="s">
        <v>278</v>
      </c>
      <c r="D413" s="38">
        <v>2058</v>
      </c>
      <c r="E413" s="355">
        <v>0</v>
      </c>
      <c r="F413" s="145">
        <v>0</v>
      </c>
      <c r="G413" s="145">
        <v>132800</v>
      </c>
      <c r="H413" s="145"/>
      <c r="I413" s="363">
        <f t="shared" si="208"/>
        <v>132800</v>
      </c>
      <c r="J413" s="146"/>
    </row>
    <row r="414" spans="1:10" ht="13.5" customHeight="1">
      <c r="A414" s="5162"/>
      <c r="B414" s="5078" t="s">
        <v>20</v>
      </c>
      <c r="C414" s="5078"/>
      <c r="D414" s="224"/>
      <c r="E414" s="134">
        <v>0</v>
      </c>
      <c r="F414" s="134">
        <v>0</v>
      </c>
      <c r="G414" s="134">
        <v>0</v>
      </c>
      <c r="H414" s="134">
        <v>0</v>
      </c>
      <c r="I414" s="262">
        <f t="shared" si="208"/>
        <v>0</v>
      </c>
      <c r="J414" s="125"/>
    </row>
    <row r="415" spans="1:10" s="1" customFormat="1" ht="25.5">
      <c r="A415" s="199">
        <v>925</v>
      </c>
      <c r="B415" s="200"/>
      <c r="C415" s="201" t="s">
        <v>165</v>
      </c>
      <c r="D415" s="201"/>
      <c r="E415" s="182">
        <f>E416</f>
        <v>650000</v>
      </c>
      <c r="F415" s="182">
        <f t="shared" ref="F415:I415" si="211">F416</f>
        <v>650000</v>
      </c>
      <c r="G415" s="182">
        <f t="shared" si="211"/>
        <v>650000</v>
      </c>
      <c r="H415" s="182">
        <f t="shared" si="211"/>
        <v>0</v>
      </c>
      <c r="I415" s="182">
        <f t="shared" si="211"/>
        <v>650000</v>
      </c>
      <c r="J415" s="153">
        <f t="shared" si="209"/>
        <v>1</v>
      </c>
    </row>
    <row r="416" spans="1:10" s="1" customFormat="1" ht="16.5" customHeight="1">
      <c r="A416" s="202"/>
      <c r="B416" s="184">
        <v>92502</v>
      </c>
      <c r="C416" s="203" t="s">
        <v>166</v>
      </c>
      <c r="D416" s="203"/>
      <c r="E416" s="176">
        <f>E417+E419</f>
        <v>650000</v>
      </c>
      <c r="F416" s="176">
        <f>F417+F419</f>
        <v>650000</v>
      </c>
      <c r="G416" s="176">
        <f>G417+G419</f>
        <v>650000</v>
      </c>
      <c r="H416" s="176">
        <f t="shared" ref="H416:I416" si="212">H417+H419</f>
        <v>0</v>
      </c>
      <c r="I416" s="176">
        <f t="shared" si="212"/>
        <v>650000</v>
      </c>
      <c r="J416" s="156">
        <f t="shared" si="209"/>
        <v>1</v>
      </c>
    </row>
    <row r="417" spans="1:10" s="1" customFormat="1" ht="15.75" customHeight="1">
      <c r="A417" s="5156"/>
      <c r="B417" s="5110" t="s">
        <v>16</v>
      </c>
      <c r="C417" s="5110"/>
      <c r="D417" s="243"/>
      <c r="E417" s="186">
        <f>SUM(E418:E418)</f>
        <v>650000</v>
      </c>
      <c r="F417" s="186">
        <f>SUM(F418:F418)</f>
        <v>650000</v>
      </c>
      <c r="G417" s="186">
        <f>SUM(G418:G418)</f>
        <v>650000</v>
      </c>
      <c r="H417" s="186">
        <f t="shared" ref="H417:I417" si="213">SUM(H418:H418)</f>
        <v>0</v>
      </c>
      <c r="I417" s="186">
        <f t="shared" si="213"/>
        <v>650000</v>
      </c>
      <c r="J417" s="157">
        <f t="shared" si="209"/>
        <v>1</v>
      </c>
    </row>
    <row r="418" spans="1:10" s="1" customFormat="1" ht="25.5">
      <c r="A418" s="5156"/>
      <c r="B418" s="246"/>
      <c r="C418" s="250" t="s">
        <v>132</v>
      </c>
      <c r="D418" s="39" t="s">
        <v>69</v>
      </c>
      <c r="E418" s="143">
        <v>650000</v>
      </c>
      <c r="F418" s="143">
        <v>650000</v>
      </c>
      <c r="G418" s="143">
        <v>650000</v>
      </c>
      <c r="H418" s="143"/>
      <c r="I418" s="143">
        <f>G418+H418</f>
        <v>650000</v>
      </c>
      <c r="J418" s="144">
        <f>G418/E418</f>
        <v>1</v>
      </c>
    </row>
    <row r="419" spans="1:10" s="1" customFormat="1" ht="15.75" thickBot="1">
      <c r="A419" s="5157"/>
      <c r="B419" s="5111" t="s">
        <v>20</v>
      </c>
      <c r="C419" s="5111"/>
      <c r="D419" s="245"/>
      <c r="E419" s="196">
        <v>0</v>
      </c>
      <c r="F419" s="196">
        <v>0</v>
      </c>
      <c r="G419" s="196">
        <v>0</v>
      </c>
      <c r="H419" s="196">
        <v>0</v>
      </c>
      <c r="I419" s="196">
        <v>0</v>
      </c>
      <c r="J419" s="197"/>
    </row>
    <row r="420" spans="1:10" ht="30.75" customHeight="1" thickBot="1">
      <c r="A420" s="5158" t="s">
        <v>167</v>
      </c>
      <c r="B420" s="5159"/>
      <c r="C420" s="5159"/>
      <c r="D420" s="255"/>
      <c r="E420" s="368">
        <f>E415+E398+E355+E345+E327+E303+E286+E253+E205+E193+E148+E153+E137+E130+E122+E115+E61+E45+E39+E33+E8</f>
        <v>2539873298</v>
      </c>
      <c r="F420" s="368">
        <f>F415+F398+F355+F345+F327+F303+F286+F253+F205+F193+F148+F153+F137+F130+F122+F115+F61+F45+F39+F33+F8</f>
        <v>2597670563</v>
      </c>
      <c r="G420" s="368">
        <f>G415+G398+G355+G345+G327+G303+G286+G253+G205+G193+G148+G153+G137+G130+G122+G115+G61+G45+G39+G33+G8</f>
        <v>2358242557.2400002</v>
      </c>
      <c r="H420" s="368">
        <f>H415+H398+H355+H345+H327+H303+H286+H253+H205+H193+H148+H153+H137+H130+H122+H115+H61+H45+H39+H33+H8</f>
        <v>16461002</v>
      </c>
      <c r="I420" s="368">
        <f>I415+I398+I355+I345+I327+I303+I286+I253+I205+I193+I148+I153+I137+I130+I122+I115+I61+I45+I39+I33+I8</f>
        <v>2378432749.2400002</v>
      </c>
      <c r="J420" s="289">
        <f>G420/E420</f>
        <v>0.92848826714977351</v>
      </c>
    </row>
    <row r="421" spans="1:10">
      <c r="A421" s="277" t="s">
        <v>168</v>
      </c>
      <c r="B421" s="3566"/>
      <c r="C421" s="3566"/>
      <c r="D421" s="278"/>
      <c r="E421" s="369"/>
      <c r="F421" s="3567"/>
      <c r="G421" s="3568"/>
      <c r="H421" s="3569"/>
      <c r="I421" s="3570"/>
      <c r="J421" s="290"/>
    </row>
    <row r="422" spans="1:10">
      <c r="A422" s="3571" t="s">
        <v>169</v>
      </c>
      <c r="B422" s="3572"/>
      <c r="C422" s="3573"/>
      <c r="D422" s="3574"/>
      <c r="E422" s="3575">
        <f>E417+E412+E408+E404+E400+E395+E389+E383+E375+E371+E367+E357+E351+E347+E339+E333+E329+E314+E309+E305+E300+E296+E292+E288+E279+E272+E263+E259+E255+E242+E232+E224+E220+E216+E211+E207+E201+E195+E179+E175+E170+E159+E155+E150+E139+E132+E124+E117+E108+E104+E100+E96+E81+E77+E72+E63+E58+E47+E41+E35+E29+E24+E20+E15+E10</f>
        <v>1834816818</v>
      </c>
      <c r="F422" s="3575">
        <f>F417+F412+F408+F404+F400+F395+F389+F383+F375+F371+F367+F357+F351+F347+F339+F333+F329+F314+F309+F305+F300+F296+F292+F288+F279+F272+F263+F259+F255+F242+F232+F224+F220+F216+F211+F207+F201+F195+F179+F175+F170+F159+F155+F150+F139+F132+F124+F117+F108+F104+F100+F96+F81+F77+F72+F63+F58+F47+F41+F35+F29+F24+F20+F15+F10</f>
        <v>1857559822</v>
      </c>
      <c r="G422" s="3575">
        <f>G417+G412+G408+G404+G400+G395+G389+G383+G375+G371+G367+G357+G351+G347+G339+G333+G329+G314+G309+G305+G300+G296+G292+G288+G279+G272+G263+G259+G255+G242+G232+G224+G220+G216+G211+G207+G201+G195+G179+G175+G170+G159+G155+G150+G139+G132+G124+G117+G108+G104+G100+G96+G81+G77+G72+G63+G58+G47+G41+G35+G29+G24+G20+G15+G10</f>
        <v>1725857207.24</v>
      </c>
      <c r="H422" s="3575">
        <f t="shared" ref="H422" si="214">H417+H412+H408+H404+H400+H395+H389+H383+H375+H371+H367+H357+H351+H347+H339+H333+H329+H314+H309+H305+H300+H296+H292+H288+H279+H272+H263+H259+H255+H242+H232+H224+H220+H216+H211+H207+H201+H195+H179+H175+H170+H159+H155+H150+H139+H132+H124+H117+H108+H104+H100+H96+H81+H77+H72+H63+H58+H47+H41+H35+H29+H24+H20+H15+H10</f>
        <v>9020620</v>
      </c>
      <c r="I422" s="3576">
        <f>I417+I412+I408+I404+I400+I395+I389+I383+I375+I371+I367+I357+I351+I347+I339+I333+I329+I314+I309+I305+I300+I296+I292+I288+I279+I272+I263+I259+I255+I242+I232+I224+I220+I216+I211+I207+I201+I195+I179+I175+I170+I159+I155+I150+I139+I132+I124+I117+I108+I104+I100+I96+I81+I77+I72+I63+I58+I47+I41+I35+I29+I24+I20+I15+I10</f>
        <v>1738124660.24</v>
      </c>
      <c r="J422" s="291">
        <f>G422/E422</f>
        <v>0.94061553737077197</v>
      </c>
    </row>
    <row r="423" spans="1:10" s="6" customFormat="1" ht="13.5" thickBot="1">
      <c r="A423" s="3577" t="s">
        <v>170</v>
      </c>
      <c r="B423" s="3578"/>
      <c r="C423" s="3579"/>
      <c r="D423" s="3580"/>
      <c r="E423" s="3581">
        <f>E419+E414+E409+E406+E402+E397+E393+E387+E381+E373+E369+E363+E354+E349+E344+E337+E331+E323+E312+E307+E302+E298+E293+E289+E284+E277+E270+E261+E257+E250+E238+E227+E222+E218+E214+E209+E204+E199+E190+E177+E173+E168+E157+E152+E145+E136+E128+E121+E114+E105+E101+E97+E85+E79+E75+E69+E60+E53+E44+E38+E31+E27+E22+E18+E13</f>
        <v>705056480</v>
      </c>
      <c r="F423" s="3581">
        <f>F419+F414+F409+F406+F402+F397+F393+F387+F381+F373+F369+F363+F354+F349+F344+F337+F331+F323+F312+F307+F302+F298+F293+F289+F284+F277+F270+F261+F257+F250+F238+F227+F222+F218+F214+F209+F204+F199+F190+F177+F173+F168+F157+F152+F145+F136+F128+F121+F114+F105+F101+F97+F85+F79+F75+F69+F60+F53+F44+F38+F31+F27+F22+F18+F13</f>
        <v>740110741</v>
      </c>
      <c r="G423" s="3581">
        <f>G419+G414+G409+G406+G402+G397+G393+G387+G381+G373+G369+G363+G354+G349+G344+G337+G331+G323+G312+G307+G302+G298+G293+G289+G284+G277+G270+G261+G257+G250+G238+G227+G222+G218+G214+G209+G204+G199+G190+G177+G173+G168+G157+G152+G145+G136+G128+G121+G114+G105+G101+G97+G85+G79+G75+G69+G60+G53+G44+G38+G31+G27+G22+G18+G13</f>
        <v>632385350</v>
      </c>
      <c r="H423" s="3581">
        <f t="shared" ref="H423:I423" si="215">H419+H414+H409+H406+H402+H397+H393+H387+H381+H373+H369+H363+H354+H349+H344+H337+H331+H323+H312+H307+H302+H298+H293+H289+H284+H277+H270+H261+H257+H250+H238+H227+H222+H218+H214+H209+H204+H199+H190+H177+H173+H168+H157+H152+H145+H136+H128+H121+H114+H105+H101+H97+H85+H79+H75+H69+H60+H53+H44+H38+H31+H27+H22+H18+H13</f>
        <v>7440382</v>
      </c>
      <c r="I423" s="3582">
        <f t="shared" si="215"/>
        <v>640308089</v>
      </c>
      <c r="J423" s="292">
        <f t="shared" si="209"/>
        <v>0.89692864038353348</v>
      </c>
    </row>
    <row r="424" spans="1:10" s="6" customFormat="1" ht="12.75" hidden="1">
      <c r="A424" s="5151"/>
      <c r="B424" s="5152"/>
      <c r="C424" s="5152"/>
      <c r="D424" s="279"/>
      <c r="E424" s="280">
        <f>E423+E422</f>
        <v>2539873298</v>
      </c>
      <c r="F424" s="280">
        <f>F423+F422</f>
        <v>2597670563</v>
      </c>
      <c r="G424" s="280">
        <f>G423+G422</f>
        <v>2358242557.2399998</v>
      </c>
      <c r="H424" s="280">
        <f t="shared" ref="H424" si="216">H423+H422</f>
        <v>16461002</v>
      </c>
      <c r="I424" s="280">
        <f>I423+I422</f>
        <v>2378432749.2399998</v>
      </c>
      <c r="J424" s="14"/>
    </row>
    <row r="425" spans="1:10" s="6" customFormat="1" ht="13.5" hidden="1" thickBot="1">
      <c r="A425" s="5172"/>
      <c r="B425" s="5173"/>
      <c r="C425" s="5173"/>
      <c r="D425" s="281"/>
      <c r="E425" s="283">
        <f>E424-E420</f>
        <v>0</v>
      </c>
      <c r="F425" s="283">
        <f>F424-F420</f>
        <v>0</v>
      </c>
      <c r="G425" s="283">
        <f>G424-G420</f>
        <v>0</v>
      </c>
      <c r="H425" s="283">
        <f t="shared" ref="H425:I425" si="217">H424-H420</f>
        <v>0</v>
      </c>
      <c r="I425" s="283">
        <f t="shared" si="217"/>
        <v>0</v>
      </c>
      <c r="J425" s="282"/>
    </row>
    <row r="426" spans="1:10" s="6" customFormat="1" ht="12.75" hidden="1">
      <c r="A426" s="257"/>
      <c r="B426" s="257"/>
      <c r="C426" s="257"/>
      <c r="D426" s="257"/>
      <c r="E426" s="284"/>
      <c r="F426" s="7"/>
      <c r="G426" s="131"/>
      <c r="H426" s="131"/>
      <c r="I426" s="131"/>
      <c r="J426" s="7"/>
    </row>
    <row r="427" spans="1:10" s="6" customFormat="1" ht="12.75" hidden="1">
      <c r="A427" s="257"/>
      <c r="B427" s="257"/>
      <c r="C427" s="257"/>
      <c r="D427" s="285"/>
      <c r="E427" s="284"/>
      <c r="F427" s="7"/>
      <c r="G427" s="131"/>
      <c r="H427" s="131"/>
      <c r="I427" s="131"/>
      <c r="J427" s="7"/>
    </row>
    <row r="428" spans="1:10" s="6" customFormat="1" ht="12.75" hidden="1">
      <c r="A428" s="257"/>
      <c r="B428" s="257"/>
      <c r="C428" s="257"/>
      <c r="D428" s="257"/>
      <c r="E428" s="284"/>
      <c r="F428" s="7"/>
      <c r="G428" s="131"/>
      <c r="H428" s="131"/>
      <c r="I428" s="131"/>
      <c r="J428" s="7"/>
    </row>
    <row r="429" spans="1:10" s="6" customFormat="1" ht="12.75" hidden="1">
      <c r="A429" s="257"/>
      <c r="B429" s="257"/>
      <c r="C429" s="294" t="s">
        <v>174</v>
      </c>
      <c r="D429" s="294"/>
      <c r="E429" s="295">
        <f>SUM(E430:E431)</f>
        <v>1834816818</v>
      </c>
      <c r="F429" s="295">
        <f t="shared" ref="F429" si="218">SUM(F430:F431)</f>
        <v>1857559822</v>
      </c>
      <c r="G429" s="296">
        <f>SUM(G430:G431)</f>
        <v>1725857207.24</v>
      </c>
      <c r="H429" s="296">
        <f t="shared" ref="H429:I429" si="219">SUM(H430:H431)</f>
        <v>9020620</v>
      </c>
      <c r="I429" s="296">
        <f t="shared" si="219"/>
        <v>1738124660.24</v>
      </c>
      <c r="J429" s="7"/>
    </row>
    <row r="430" spans="1:10" s="6" customFormat="1" ht="12.75" hidden="1">
      <c r="A430" s="257"/>
      <c r="B430" s="257"/>
      <c r="C430" s="297" t="s">
        <v>175</v>
      </c>
      <c r="D430" s="297"/>
      <c r="E430" s="298">
        <f>E418+E405+E401+E396+E391++E361+E358+E352+E348+E336+E335+E320+E315+E306+E301+E297+E281+E280+E269+E267+E249+E243+E237+E236+E235+E234+E233+E226+E225+E213+E181+E180+E176+E171+E156+E135+E120+E119+E118+E112+E83+E73+E68+E67+E66+E42+E37+E36+E30+E26+E25+E17+E16+E143+E144+E353+E268+E248+E247+E246+E245+E244+E182+E183+E49+E360</f>
        <v>433669390</v>
      </c>
      <c r="F430" s="298">
        <f>F418+F405+F401+F396+F391++F361+F358+F352+F348+F336+F335+F320+F315+F306+F301+F297+F281+F280+F269+F267+F249+F243+F237+F236+F235+F234+F233+F226+F225+F213+F181+F180+F176+F171+F156+F135+F120+F119+F118+F112+F83+F73+F68+F67+F66+F42+F37+F36+F30+F26+F25+F17+F16+F143+F144+F353+F268+F248+F247+F246+F245+F244+F182+F183+F49+F360</f>
        <v>443201964</v>
      </c>
      <c r="G430" s="354">
        <f>G418+G405+G401+G396+G391++G361+G358+G352+G348+G336+G335+G320+G315+G306+G301+G297+G281+G280+G269+G267+G249+G243+G237+G236+G235+G234+G233+G226+G225+G213+G181+G180+G176+G171+G156+G135+G120+G119+G118+G112+G83+G73+G68+G67+G66+G42+G37+G36+G30+G26+G25+G17+G16+G143+G144+G353+G268+G248+G247+G246+G245+G244+G182+G183+G49+G360</f>
        <v>335804861</v>
      </c>
      <c r="H430" s="354">
        <f>H418+H405+H401+H396+H391++H361+H358+H352+H348+H336+H335+H320+H315+H306+H301+H297+H281+H280+H269+H267+H249+H243+H237+H236+H235+H234+H233+H226+H225+H213+H181+H180+H176+H171+H156+H135+H120+H119+H118+H112+H83+H73+H68+H67+H66+H42+H37+H36+H30+H26+H25+H17+H16+H143+H144+H353+H268+H248+H247+H246+H245+H244+H182+H183+H49+H360</f>
        <v>11763700</v>
      </c>
      <c r="I430" s="354">
        <f t="shared" ref="I430" si="220">I418+I405+I401+I396+I391++I361+I358+I352+I348+I336+I335+I320+I315+I306+I301+I297+I281+I280+I269+I267+I249+I243+I237+I236+I235+I234+I233+I226+I225+I213+I181+I180+I176+I171+I156+I135+I120+I119+I118+I112+I83+I73+I68+I67+I66+I42+I37+I36+I30+I26+I25+I17+I16+I143+I144+I353+I268+I248+I247+I246+I245+I244+I182+I183+I49+I360</f>
        <v>350815394</v>
      </c>
      <c r="J430" s="7"/>
    </row>
    <row r="431" spans="1:10" s="6" customFormat="1" ht="12.75" hidden="1">
      <c r="A431" s="257"/>
      <c r="B431" s="257"/>
      <c r="C431" s="297" t="s">
        <v>176</v>
      </c>
      <c r="D431" s="297"/>
      <c r="E431" s="298">
        <f>E392+E390+E386+E385+E384+E380+E379+E377+E376+E372+E343+E341+E340+E334+E330+E321+E319+E316+E311+E310+E276+E275+E274+E273+E266+E264+E260+E256+E212+E203+E202+E198+E197+E196+E167+E166+E165+E164+E163+E161+E160+E142+E141+E134+E133+E127+E126+E125+E109+E82+E78+E74+E64+E21+E12+E11+E368+E362+E189+E187+E172+E84+E48+E113+E43+E50+E51+E52+E59+E65+E110+E111+E140+E151+E184+E185+E186+E188+E208+E217+E221+E265+E282+E318+E317+E342+E359++E378+E413+E322+E283</f>
        <v>1401147428</v>
      </c>
      <c r="F431" s="298">
        <f t="shared" ref="F431:I431" si="221">F392+F390+F386+F385+F384+F380+F379+F377+F376+F372+F343+F341+F340+F334+F330+F321+F319+F316+F311+F310+F276+F275+F274+F273+F266+F264+F260+F256+F212+F203+F202+F198+F197+F196+F167+F166+F165+F164+F163+F161+F160+F142+F141+F134+F133+F127+F126+F125+F109+F82+F78+F74+F64+F21+F12+F11+F368+F362+F189+F187+F172+F84+F48+F113+F43+F50+F51+F52+F59+F65+F110+F111+F140+F151+F184+F185+F186+F188+F208+F217+F221+F265+F282+F318+F317+F342+F359++F378+F413+F322+F283</f>
        <v>1414357858</v>
      </c>
      <c r="G431" s="298">
        <f>G392+G390+G386+G385+G384+G380+G379+G377+G376+G372+G343+G341+G340+G334+G330+G321+G319+G316+G311+G310+G276+G275+G274+G273+G266+G264+G260+G256+G212+G203+G202+G198+G197+G196+G167+G166+G165+G164+G163+G161+G160+G142+G141+G134+G133+G127+G126+G125+G109+G82+G78+G74+G64+G21+G12+G11+G368+G362+G189+G187+G172+G84+G48+G113+G43+G50+G51+G52+G59+G65+G110+G111+G140+G151+G184+G185+G186+G188+G208+G217+G221+G265+G282+G318+G317+G342+G359++G378+G413+G322+G283</f>
        <v>1390052346.24</v>
      </c>
      <c r="H431" s="298">
        <f>H392+H390+H386+H385+H384+H380+H379+H377+H376+H372+H343+H341+H340+H334+H330+H321+H319+H316+H311+H310+H276+H275+H274+H273+H266+H264+H260+H256+H212+H203+H202+H198+H197+H196+H167+H166+H165+H164+H163+H161+H160+H142+H141+H134+H133+H127+H126+H125+H109+H82+H78+H74+H64+H21+H12+H11+H368+H362+H189+H187+H172+H84+H48+H113+H43+H50+H51+H52+H59+H65+H110+H111+H140+H151+H184+H185+H186+H188+H208+H217+H221+H265+H282+H318+H317+H342+H359++H378+H413+H322+H283</f>
        <v>-2743080</v>
      </c>
      <c r="I431" s="354">
        <f t="shared" si="221"/>
        <v>1387309266.24</v>
      </c>
      <c r="J431" s="7"/>
    </row>
    <row r="432" spans="1:10" s="6" customFormat="1" ht="12.75" hidden="1">
      <c r="A432" s="257"/>
      <c r="B432" s="257"/>
      <c r="C432" s="294" t="s">
        <v>177</v>
      </c>
      <c r="D432" s="294"/>
      <c r="E432" s="295">
        <f>SUM(E433:E434)</f>
        <v>705056480</v>
      </c>
      <c r="F432" s="295">
        <f t="shared" ref="F432:G432" si="222">SUM(F433:F434)</f>
        <v>740110741</v>
      </c>
      <c r="G432" s="296">
        <f t="shared" si="222"/>
        <v>632385350</v>
      </c>
      <c r="H432" s="296">
        <f t="shared" ref="H432:I432" si="223">SUM(H433:H434)</f>
        <v>7440382</v>
      </c>
      <c r="I432" s="296">
        <f t="shared" si="223"/>
        <v>640308089</v>
      </c>
      <c r="J432" s="7"/>
    </row>
    <row r="433" spans="1:11" s="6" customFormat="1" ht="12.75" hidden="1">
      <c r="A433" s="257"/>
      <c r="B433" s="257"/>
      <c r="C433" s="297" t="s">
        <v>175</v>
      </c>
      <c r="D433" s="297"/>
      <c r="E433" s="298">
        <f>E410+E364+E294+E290+E251+E240+E239+E230+E229+E192+E191+E147+E146+E94+E93+E92+E90+E86+E70+E87+E252+E106+E102+E98+E91+E32</f>
        <v>643463652</v>
      </c>
      <c r="F433" s="298">
        <f>F410+F364+F294+F290+F251+F240+F239+F230+F229+F192+F191+F147+F146+F94+F93+F92+F90+F86+F70+F87+F252+F106+F102+F98+F91+F32</f>
        <v>678207097</v>
      </c>
      <c r="G433" s="354">
        <f>G410+G364+G294+G290+G251+G240+G239+G230+G229+G192+G191+G147+G146+G94+G93+G92+G90+G86+G70+G87+G252+G106+G102+G98+G91+G32</f>
        <v>620927003</v>
      </c>
      <c r="H433" s="354">
        <f>H410+H364+H294+H290+H251+H240+H239+H230+H229+H192+H191+H147+H146+H94+H93+H92+H90+H86+H70+H87+H252+H106+H102+H98+H91+H32</f>
        <v>7440382</v>
      </c>
      <c r="I433" s="354">
        <f>I410+I364+I294+I290+I251+I240+I239+I230+I229+I192+I191+I147+I146+I94+I93+I92+I90+I86+I70+I87+I252+I106+I102+I98+I91+I32</f>
        <v>628849742</v>
      </c>
      <c r="J433" s="7"/>
    </row>
    <row r="434" spans="1:11" s="6" customFormat="1" ht="12.75" hidden="1">
      <c r="A434" s="257"/>
      <c r="B434" s="257"/>
      <c r="C434" s="297" t="s">
        <v>176</v>
      </c>
      <c r="D434" s="297"/>
      <c r="E434" s="298">
        <f>E326+E88+E89+E56+E54+E129+E228+E325+E324+E285+E55</f>
        <v>61592828</v>
      </c>
      <c r="F434" s="298">
        <f>F326+F88+F89+F56+F54+F129+F228+F325+F324+F285+F55</f>
        <v>61903644</v>
      </c>
      <c r="G434" s="354">
        <f>G326+G88+G89+G56+G54+G129+G228+G325+G324+G285+G55+G365</f>
        <v>11458347</v>
      </c>
      <c r="H434" s="354">
        <f>H326+H88+H89+H56+H54+H129+H228+H325+H324+H285+H55+H365</f>
        <v>0</v>
      </c>
      <c r="I434" s="354">
        <f>I326+I88+I89+I56+I54+I129+I228+I325+I324+I285+I55+I365</f>
        <v>11458347</v>
      </c>
      <c r="J434" s="7"/>
    </row>
    <row r="435" spans="1:11" s="6" customFormat="1" ht="12.75" hidden="1">
      <c r="A435" s="257"/>
      <c r="B435" s="257"/>
      <c r="C435" s="294" t="s">
        <v>178</v>
      </c>
      <c r="D435" s="294"/>
      <c r="E435" s="299">
        <f t="shared" ref="E435:F435" si="224">SUM(E429,E432)</f>
        <v>2539873298</v>
      </c>
      <c r="F435" s="299">
        <f t="shared" si="224"/>
        <v>2597670563</v>
      </c>
      <c r="G435" s="299">
        <f>SUM(G429,G432)</f>
        <v>2358242557.2399998</v>
      </c>
      <c r="H435" s="299">
        <f t="shared" ref="H435:I435" si="225">SUM(H429,H432)</f>
        <v>16461002</v>
      </c>
      <c r="I435" s="299">
        <f t="shared" si="225"/>
        <v>2378432749.2399998</v>
      </c>
      <c r="J435" s="7"/>
    </row>
    <row r="436" spans="1:11" s="6" customFormat="1" ht="12.75" hidden="1">
      <c r="A436" s="257"/>
      <c r="B436" s="257"/>
      <c r="C436" s="257"/>
      <c r="D436" s="257"/>
      <c r="E436" s="284">
        <f>E429-E422</f>
        <v>0</v>
      </c>
      <c r="F436" s="284">
        <f>F429-F422</f>
        <v>0</v>
      </c>
      <c r="G436" s="284">
        <f>G429-G422</f>
        <v>0</v>
      </c>
      <c r="H436" s="284">
        <f>H429-H422</f>
        <v>0</v>
      </c>
      <c r="I436" s="284">
        <f t="shared" ref="I436" si="226">I429-I422</f>
        <v>0</v>
      </c>
      <c r="J436" s="7"/>
    </row>
    <row r="437" spans="1:11" s="6" customFormat="1" ht="12.75" hidden="1">
      <c r="A437" s="257"/>
      <c r="B437" s="257"/>
      <c r="C437" s="257"/>
      <c r="D437" s="257"/>
      <c r="E437" s="284">
        <f>E423-E432</f>
        <v>0</v>
      </c>
      <c r="F437" s="284">
        <f t="shared" ref="F437" si="227">F423-F432</f>
        <v>0</v>
      </c>
      <c r="G437" s="284">
        <f>G423-G432</f>
        <v>0</v>
      </c>
      <c r="H437" s="284">
        <f t="shared" ref="H437:I437" si="228">H423-H432</f>
        <v>0</v>
      </c>
      <c r="I437" s="284">
        <f t="shared" si="228"/>
        <v>0</v>
      </c>
      <c r="J437" s="7"/>
    </row>
    <row r="438" spans="1:11" s="6" customFormat="1" ht="12.75" hidden="1">
      <c r="A438" s="257"/>
      <c r="B438" s="257"/>
      <c r="C438" s="257"/>
      <c r="D438" s="257"/>
      <c r="E438" s="284"/>
      <c r="F438" s="7"/>
      <c r="G438" s="131"/>
      <c r="H438" s="131"/>
      <c r="I438" s="131"/>
      <c r="J438" s="7"/>
    </row>
    <row r="439" spans="1:11" s="6" customFormat="1" ht="12.75" hidden="1">
      <c r="A439" s="257"/>
      <c r="B439" s="257"/>
      <c r="C439" s="257"/>
      <c r="D439" s="257"/>
      <c r="E439" s="284"/>
      <c r="F439" s="284"/>
      <c r="G439" s="284"/>
      <c r="H439" s="284"/>
      <c r="I439" s="284"/>
      <c r="J439" s="7"/>
    </row>
    <row r="440" spans="1:11" s="6" customFormat="1" ht="13.5" hidden="1" thickBot="1">
      <c r="A440" s="257"/>
      <c r="B440" s="257"/>
      <c r="C440" s="257"/>
      <c r="D440" s="257"/>
      <c r="E440" s="284"/>
      <c r="F440" s="7"/>
      <c r="G440" s="131"/>
      <c r="H440" s="131"/>
      <c r="I440" s="131"/>
      <c r="J440" s="7"/>
    </row>
    <row r="441" spans="1:11" s="6" customFormat="1" ht="13.5" hidden="1" thickBot="1">
      <c r="A441" s="257"/>
      <c r="B441" s="257"/>
      <c r="C441" s="5164" t="s">
        <v>248</v>
      </c>
      <c r="D441" s="5165"/>
      <c r="E441" s="5165"/>
      <c r="F441" s="5178"/>
      <c r="G441" s="374">
        <f>G442+G451</f>
        <v>1725857207.24</v>
      </c>
      <c r="H441" s="374">
        <f t="shared" ref="H441:I441" si="229">H442+H451</f>
        <v>9020620</v>
      </c>
      <c r="I441" s="374">
        <f t="shared" si="229"/>
        <v>1738124660.24</v>
      </c>
      <c r="J441" s="7">
        <f>G441-G429</f>
        <v>0</v>
      </c>
      <c r="K441" s="6">
        <f>I441-I422</f>
        <v>0</v>
      </c>
    </row>
    <row r="442" spans="1:11" s="6" customFormat="1" ht="12.75" hidden="1">
      <c r="A442" s="7"/>
      <c r="B442" s="257"/>
      <c r="C442" s="306" t="s">
        <v>245</v>
      </c>
      <c r="D442" s="307"/>
      <c r="E442" s="308"/>
      <c r="F442" s="307"/>
      <c r="G442" s="375">
        <f>SUM(G443:G450)</f>
        <v>335804861</v>
      </c>
      <c r="H442" s="375">
        <f t="shared" ref="H442:I442" si="230">SUM(H443:H450)</f>
        <v>11763700</v>
      </c>
      <c r="I442" s="375">
        <f t="shared" si="230"/>
        <v>350815394</v>
      </c>
      <c r="J442" s="7">
        <f>G442-G430</f>
        <v>0</v>
      </c>
    </row>
    <row r="443" spans="1:11" s="6" customFormat="1" ht="12.75" hidden="1">
      <c r="A443" s="257"/>
      <c r="B443" s="257"/>
      <c r="C443" s="300" t="s">
        <v>252</v>
      </c>
      <c r="D443" s="101"/>
      <c r="E443" s="298"/>
      <c r="F443" s="101"/>
      <c r="G443" s="376">
        <f>G405</f>
        <v>85000</v>
      </c>
      <c r="H443" s="376">
        <f t="shared" ref="H443:I443" si="231">H405</f>
        <v>0</v>
      </c>
      <c r="I443" s="376">
        <f t="shared" si="231"/>
        <v>85000</v>
      </c>
      <c r="J443" s="7"/>
    </row>
    <row r="444" spans="1:11" s="6" customFormat="1" ht="12.75" hidden="1">
      <c r="A444" s="257"/>
      <c r="B444" s="257"/>
      <c r="C444" s="300" t="s">
        <v>256</v>
      </c>
      <c r="D444" s="101"/>
      <c r="E444" s="298"/>
      <c r="F444" s="101"/>
      <c r="G444" s="376">
        <f>G68+G83+G401</f>
        <v>0</v>
      </c>
      <c r="H444" s="376">
        <f>H68+H83+H401</f>
        <v>0</v>
      </c>
      <c r="I444" s="376">
        <f>I68+I83+I401</f>
        <v>0</v>
      </c>
      <c r="J444" s="7"/>
    </row>
    <row r="445" spans="1:11" s="6" customFormat="1" ht="12.75" hidden="1">
      <c r="A445" s="257"/>
      <c r="B445" s="257"/>
      <c r="C445" s="300" t="s">
        <v>249</v>
      </c>
      <c r="D445" s="101"/>
      <c r="E445" s="298"/>
      <c r="F445" s="101"/>
      <c r="G445" s="376">
        <f>G352</f>
        <v>11262991</v>
      </c>
      <c r="H445" s="376">
        <f t="shared" ref="H445:I445" si="232">H352</f>
        <v>0</v>
      </c>
      <c r="I445" s="376">
        <f t="shared" si="232"/>
        <v>11262991</v>
      </c>
      <c r="J445" s="7"/>
    </row>
    <row r="446" spans="1:11" s="6" customFormat="1" ht="12.75" hidden="1">
      <c r="A446" s="257"/>
      <c r="B446" s="257"/>
      <c r="C446" s="300" t="s">
        <v>250</v>
      </c>
      <c r="D446" s="101"/>
      <c r="E446" s="298"/>
      <c r="F446" s="101"/>
      <c r="G446" s="376">
        <f>G306+G418+G353</f>
        <v>850000</v>
      </c>
      <c r="H446" s="376">
        <f t="shared" ref="H446:I446" si="233">H306+H418+H353</f>
        <v>571000</v>
      </c>
      <c r="I446" s="376">
        <f t="shared" si="233"/>
        <v>1421000</v>
      </c>
      <c r="J446" s="7"/>
    </row>
    <row r="447" spans="1:11" s="6" customFormat="1" ht="12.75" hidden="1">
      <c r="A447" s="257"/>
      <c r="B447" s="257"/>
      <c r="C447" s="300" t="s">
        <v>253</v>
      </c>
      <c r="D447" s="101"/>
      <c r="E447" s="298"/>
      <c r="F447" s="101"/>
      <c r="G447" s="376">
        <f>G66+G335</f>
        <v>7328300</v>
      </c>
      <c r="H447" s="376">
        <f>H66+H335</f>
        <v>-338300</v>
      </c>
      <c r="I447" s="376">
        <f>I66+I335</f>
        <v>6990000</v>
      </c>
      <c r="J447" s="7"/>
    </row>
    <row r="448" spans="1:11" s="6" customFormat="1" ht="12.75" hidden="1">
      <c r="A448" s="257"/>
      <c r="B448" s="257"/>
      <c r="C448" s="300" t="s">
        <v>240</v>
      </c>
      <c r="D448" s="101"/>
      <c r="E448" s="298"/>
      <c r="F448" s="101"/>
      <c r="G448" s="376">
        <f>G396+G391+G358+G348+G301+G297+G176+G171+G156+G135+G118+G112+G73+G42+G30+G336</f>
        <v>94060000</v>
      </c>
      <c r="H448" s="376">
        <f>H396+H391+H358+H348+H301+H297+H176+H171+H156+H135+H118+H112+H73+H42+H30+H336</f>
        <v>11531000</v>
      </c>
      <c r="I448" s="376">
        <f>I396+I391+I358+I348+I301+I297+I176+I171+I156+I135+I118+I112+I73+I42+I30+I336</f>
        <v>105591000</v>
      </c>
      <c r="J448" s="7"/>
    </row>
    <row r="449" spans="1:11" s="6" customFormat="1" ht="12.75" hidden="1">
      <c r="A449" s="257"/>
      <c r="B449" s="257"/>
      <c r="C449" s="300" t="s">
        <v>239</v>
      </c>
      <c r="D449" s="101"/>
      <c r="E449" s="298"/>
      <c r="F449" s="101"/>
      <c r="G449" s="376">
        <f>G361+G320+G237+G236+G234+G226+G144+G37+G36+G26+G25+G17+G16+G182+G183</f>
        <v>140150337</v>
      </c>
      <c r="H449" s="376">
        <f>H361+H320+H237+H236+H234+H226+H144+H37+H36+H26+H25+H17+H16+H182+H183</f>
        <v>0</v>
      </c>
      <c r="I449" s="376">
        <f>I361+I320+I237+I236+I234+I226+I144+I37+I36+I26+I25+I17+I16+I182+I183</f>
        <v>140150337</v>
      </c>
      <c r="J449" s="7"/>
    </row>
    <row r="450" spans="1:11" s="6" customFormat="1" ht="12.75" hidden="1">
      <c r="A450" s="257"/>
      <c r="B450" s="257"/>
      <c r="C450" s="300" t="s">
        <v>238</v>
      </c>
      <c r="D450" s="101"/>
      <c r="E450" s="298"/>
      <c r="F450" s="101"/>
      <c r="G450" s="376">
        <f>G119+G143+G180+G181+G225+G233+G235+G267+G281+G315+G120+G245+G249+G280+G268+G248+G247+G246+G244+G243+G49+G360</f>
        <v>82068233</v>
      </c>
      <c r="H450" s="376">
        <f>H119+H143+H180+H181+H225+H233+H235+H267+H281+H315+H120+H245+H249+H280+H268+H248+H247+H246+H244+H243+H49+H360</f>
        <v>0</v>
      </c>
      <c r="I450" s="376">
        <f>I119+I143+I180+I181+I225+I233+I235+I267+I281+I315+I120+I245+I249+I280+I268+I248+I247+I246+I244+I243+I49+I360</f>
        <v>85315066</v>
      </c>
      <c r="J450" s="7"/>
    </row>
    <row r="451" spans="1:11" s="6" customFormat="1" ht="12.75" hidden="1">
      <c r="A451" s="257"/>
      <c r="B451" s="257"/>
      <c r="C451" s="305" t="s">
        <v>246</v>
      </c>
      <c r="D451" s="101"/>
      <c r="E451" s="298"/>
      <c r="F451" s="101"/>
      <c r="G451" s="377">
        <f>SUM(G452:G457)</f>
        <v>1390052346.24</v>
      </c>
      <c r="H451" s="377">
        <f t="shared" ref="H451:I451" si="234">SUM(H452:H457)</f>
        <v>-2743080</v>
      </c>
      <c r="I451" s="377">
        <f t="shared" si="234"/>
        <v>1387309266.24</v>
      </c>
      <c r="J451" s="7">
        <f>G451-G431</f>
        <v>0</v>
      </c>
    </row>
    <row r="452" spans="1:11" s="6" customFormat="1" ht="12.75" hidden="1">
      <c r="A452" s="257"/>
      <c r="B452" s="257"/>
      <c r="C452" s="300" t="s">
        <v>254</v>
      </c>
      <c r="D452" s="101"/>
      <c r="E452" s="298"/>
      <c r="F452" s="101"/>
      <c r="G452" s="376">
        <f>G48+G84+G187+G316+G319+G368+G184+G185+G186+G50+G110+G111+G151+G282+G317+G359+G413+G318</f>
        <v>3262278.8</v>
      </c>
      <c r="H452" s="376">
        <f>H48+H84+H187+H316+H319+H368+H184+H185+H186+H50+H110+H111+H151+H282+H317+H359+H413+H318</f>
        <v>0</v>
      </c>
      <c r="I452" s="376">
        <f>I48+I84+I187+I316+I319+I368+I184+I185+I186+I50+I110+I111+I151+I282+I317+I359+I413+I318</f>
        <v>3262278.8</v>
      </c>
      <c r="J452" s="7"/>
    </row>
    <row r="453" spans="1:11" s="6" customFormat="1" ht="12.75" hidden="1">
      <c r="A453" s="257"/>
      <c r="B453" s="257"/>
      <c r="C453" s="300" t="s">
        <v>255</v>
      </c>
      <c r="D453" s="101"/>
      <c r="E453" s="298"/>
      <c r="F453" s="101"/>
      <c r="G453" s="376">
        <f>G188+G189+G362</f>
        <v>3333308</v>
      </c>
      <c r="H453" s="376">
        <f t="shared" ref="H453:I453" si="235">H188+H189+H362</f>
        <v>3906</v>
      </c>
      <c r="I453" s="376">
        <f t="shared" si="235"/>
        <v>3337214</v>
      </c>
      <c r="J453" s="7"/>
    </row>
    <row r="454" spans="1:11" s="6" customFormat="1" ht="12.75" hidden="1">
      <c r="A454" s="257"/>
      <c r="B454" s="257"/>
      <c r="C454" s="300" t="s">
        <v>258</v>
      </c>
      <c r="D454" s="101"/>
      <c r="E454" s="298"/>
      <c r="F454" s="101"/>
      <c r="G454" s="376">
        <f>G202+G203</f>
        <v>772357415</v>
      </c>
      <c r="H454" s="376">
        <f t="shared" ref="H454:I454" si="236">H202+H203</f>
        <v>0</v>
      </c>
      <c r="I454" s="376">
        <f t="shared" si="236"/>
        <v>772357415</v>
      </c>
      <c r="J454" s="7"/>
    </row>
    <row r="455" spans="1:11" s="6" customFormat="1" ht="12.75" hidden="1">
      <c r="A455" s="257"/>
      <c r="B455" s="257"/>
      <c r="C455" s="300" t="s">
        <v>259</v>
      </c>
      <c r="D455" s="101"/>
      <c r="E455" s="298"/>
      <c r="F455" s="101"/>
      <c r="G455" s="376">
        <f>G217</f>
        <v>505432935</v>
      </c>
      <c r="H455" s="376">
        <f t="shared" ref="H455:I455" si="237">H217</f>
        <v>0</v>
      </c>
      <c r="I455" s="376">
        <f t="shared" si="237"/>
        <v>505432935</v>
      </c>
      <c r="J455" s="7"/>
    </row>
    <row r="456" spans="1:11" s="6" customFormat="1" ht="12.75" hidden="1">
      <c r="A456" s="257"/>
      <c r="B456" s="257"/>
      <c r="C456" s="300" t="s">
        <v>260</v>
      </c>
      <c r="D456" s="101"/>
      <c r="E456" s="298"/>
      <c r="F456" s="101"/>
      <c r="G456" s="376">
        <f>G334+G310+G311+G273+G274+G275+G276+G266+G264+G260+G256+G166+G167+G164+G163+G161+G160+G82+G12+G11+G198+G133+G134+G265</f>
        <v>14413375.439999999</v>
      </c>
      <c r="H456" s="376">
        <f t="shared" ref="H456:I456" si="238">H334+H310+H311+H273+H274+H275+H276+H266+H264+H260+H256+H166+H167+H164+H163+H161+H160+H82+H12+H11+H198+H133+H134+H265</f>
        <v>2000000</v>
      </c>
      <c r="I456" s="376">
        <f t="shared" si="238"/>
        <v>16413375.439999999</v>
      </c>
      <c r="J456" s="7"/>
    </row>
    <row r="457" spans="1:11" s="6" customFormat="1" ht="12.75" hidden="1">
      <c r="A457" s="257"/>
      <c r="B457" s="257"/>
      <c r="C457" s="300" t="s">
        <v>261</v>
      </c>
      <c r="D457" s="101"/>
      <c r="E457" s="298"/>
      <c r="F457" s="101"/>
      <c r="G457" s="376">
        <f>G392+G390+G386+G385+G384+G380+G379+G377+G376+G343+G341+G340+G330+G321+G212+G197+G196+G172+G142+G141+G127+G126+G125+G113+G78+G109+G74+G64+G43+G21+G372+G378+G342+G322+G140+G65</f>
        <v>91253034</v>
      </c>
      <c r="H457" s="376">
        <f>H392+H390+H386+H385+H384+H380+H379+H377+H376+H343+H341+H340+H330+H321+H212+H197+H196+H172+H142+H141+H127+H126+H125+H113+H78+H109+H74+H64+H43+H21+H372+H378+H342+H322+H140+H65</f>
        <v>-4746986</v>
      </c>
      <c r="I457" s="376">
        <f>I392+I390+I386+I385+I384+I380+I379+I377+I376+I343+I341+I340+I330+I321+I212+I197+I196+I172+I142+I141+I127+I126+I125+I113+I78+I109+I74+I64+I43+I21+I372+I378+I342+I322+I140+I65</f>
        <v>86506048</v>
      </c>
      <c r="J457" s="7"/>
    </row>
    <row r="458" spans="1:11" s="6" customFormat="1" ht="13.5" hidden="1" thickBot="1">
      <c r="A458" s="257"/>
      <c r="B458" s="257"/>
      <c r="C458" s="309"/>
      <c r="D458" s="310"/>
      <c r="E458" s="311"/>
      <c r="F458" s="310"/>
      <c r="G458" s="378"/>
      <c r="H458" s="378"/>
      <c r="I458" s="378"/>
      <c r="J458" s="7"/>
    </row>
    <row r="459" spans="1:11" s="6" customFormat="1" ht="13.5" hidden="1" thickBot="1">
      <c r="A459" s="257"/>
      <c r="B459" s="257"/>
      <c r="C459" s="5164" t="s">
        <v>247</v>
      </c>
      <c r="D459" s="5165"/>
      <c r="E459" s="5165"/>
      <c r="F459" s="5165"/>
      <c r="G459" s="379">
        <f>G461+G472</f>
        <v>632385350</v>
      </c>
      <c r="H459" s="379">
        <f t="shared" ref="H459:I459" si="239">H461+H472</f>
        <v>7440382</v>
      </c>
      <c r="I459" s="379">
        <f t="shared" si="239"/>
        <v>640308089</v>
      </c>
      <c r="J459" s="7">
        <f>G459-G432</f>
        <v>0</v>
      </c>
      <c r="K459" s="6">
        <f>I459-I423</f>
        <v>0</v>
      </c>
    </row>
    <row r="460" spans="1:11" s="6" customFormat="1" ht="12.75" hidden="1">
      <c r="A460" s="257"/>
      <c r="B460" s="257"/>
      <c r="C460" s="307"/>
      <c r="D460" s="307"/>
      <c r="E460" s="308"/>
      <c r="F460" s="307"/>
      <c r="G460" s="375"/>
      <c r="H460" s="375"/>
      <c r="I460" s="375"/>
      <c r="J460" s="7"/>
    </row>
    <row r="461" spans="1:11" s="6" customFormat="1" ht="12.75" hidden="1">
      <c r="A461" s="257"/>
      <c r="B461" s="257"/>
      <c r="C461" s="312" t="s">
        <v>245</v>
      </c>
      <c r="D461" s="101"/>
      <c r="E461" s="298"/>
      <c r="F461" s="101"/>
      <c r="G461" s="377">
        <f>SUM(G462:G470)</f>
        <v>620927003</v>
      </c>
      <c r="H461" s="377">
        <f t="shared" ref="H461:I461" si="240">SUM(H462:H470)</f>
        <v>7440382</v>
      </c>
      <c r="I461" s="377">
        <f t="shared" si="240"/>
        <v>628849742</v>
      </c>
      <c r="J461" s="7">
        <f>G461-G433</f>
        <v>0</v>
      </c>
    </row>
    <row r="462" spans="1:11" s="6" customFormat="1" ht="12.75" hidden="1">
      <c r="A462" s="257"/>
      <c r="B462" s="257"/>
      <c r="C462" s="300" t="s">
        <v>243</v>
      </c>
      <c r="D462" s="101"/>
      <c r="E462" s="298"/>
      <c r="F462" s="101"/>
      <c r="G462" s="376">
        <f>G410</f>
        <v>4437086</v>
      </c>
      <c r="H462" s="376">
        <f t="shared" ref="H462:I462" si="241">H410</f>
        <v>1409129</v>
      </c>
      <c r="I462" s="376">
        <f t="shared" si="241"/>
        <v>5846215</v>
      </c>
      <c r="J462" s="7"/>
    </row>
    <row r="463" spans="1:11" s="303" customFormat="1" ht="12.75" hidden="1">
      <c r="A463" s="301"/>
      <c r="B463" s="301"/>
      <c r="C463" s="300" t="s">
        <v>242</v>
      </c>
      <c r="D463" s="101"/>
      <c r="E463" s="298"/>
      <c r="F463" s="101"/>
      <c r="G463" s="376">
        <f>G294+G290+G94</f>
        <v>152525000</v>
      </c>
      <c r="H463" s="376">
        <f t="shared" ref="H463:I463" si="242">H294+H290+H94</f>
        <v>-17671229</v>
      </c>
      <c r="I463" s="376">
        <f t="shared" si="242"/>
        <v>134853771</v>
      </c>
      <c r="J463" s="302"/>
    </row>
    <row r="464" spans="1:11" s="303" customFormat="1" ht="12.75" hidden="1">
      <c r="A464" s="301"/>
      <c r="B464" s="301"/>
      <c r="C464" s="304" t="s">
        <v>241</v>
      </c>
      <c r="D464" s="101"/>
      <c r="E464" s="298"/>
      <c r="F464" s="101"/>
      <c r="G464" s="376">
        <f>G93+G98+G102</f>
        <v>213345577</v>
      </c>
      <c r="H464" s="376">
        <f t="shared" ref="H464:I464" si="243">H93+H98+H102</f>
        <v>22900223</v>
      </c>
      <c r="I464" s="376">
        <f t="shared" si="243"/>
        <v>236245800</v>
      </c>
      <c r="J464" s="302"/>
    </row>
    <row r="465" spans="1:13" s="303" customFormat="1" ht="12.75" hidden="1">
      <c r="A465" s="301"/>
      <c r="B465" s="301"/>
      <c r="C465" s="300" t="s">
        <v>251</v>
      </c>
      <c r="D465" s="101"/>
      <c r="E465" s="298"/>
      <c r="F465" s="101"/>
      <c r="G465" s="376">
        <f>G70</f>
        <v>1500000</v>
      </c>
      <c r="H465" s="376">
        <f>H70</f>
        <v>0</v>
      </c>
      <c r="I465" s="376">
        <f>I70</f>
        <v>1500000</v>
      </c>
      <c r="J465" s="302"/>
    </row>
    <row r="466" spans="1:13" s="303" customFormat="1" ht="12.75" hidden="1">
      <c r="A466" s="301"/>
      <c r="B466" s="301"/>
      <c r="C466" s="300" t="s">
        <v>244</v>
      </c>
      <c r="D466" s="101"/>
      <c r="E466" s="298"/>
      <c r="F466" s="101"/>
      <c r="G466" s="376">
        <f>G92</f>
        <v>17250000</v>
      </c>
      <c r="H466" s="376">
        <f t="shared" ref="H466:I466" si="244">H92</f>
        <v>354160</v>
      </c>
      <c r="I466" s="376">
        <f t="shared" si="244"/>
        <v>17604160</v>
      </c>
      <c r="J466" s="302"/>
    </row>
    <row r="467" spans="1:13" s="303" customFormat="1" ht="12.75" hidden="1">
      <c r="A467" s="301"/>
      <c r="B467" s="301"/>
      <c r="C467" s="300" t="s">
        <v>302</v>
      </c>
      <c r="D467" s="101"/>
      <c r="E467" s="298"/>
      <c r="F467" s="101"/>
      <c r="G467" s="376">
        <f>G106</f>
        <v>5317740</v>
      </c>
      <c r="H467" s="376">
        <f t="shared" ref="H467:I467" si="245">H106</f>
        <v>0</v>
      </c>
      <c r="I467" s="376">
        <f t="shared" si="245"/>
        <v>5317740</v>
      </c>
      <c r="J467" s="302"/>
    </row>
    <row r="468" spans="1:13" s="303" customFormat="1" ht="12.75" hidden="1">
      <c r="A468" s="301"/>
      <c r="B468" s="301"/>
      <c r="C468" s="300" t="s">
        <v>240</v>
      </c>
      <c r="D468" s="101"/>
      <c r="E468" s="298"/>
      <c r="F468" s="101"/>
      <c r="G468" s="376">
        <v>0</v>
      </c>
      <c r="H468" s="376">
        <v>0</v>
      </c>
      <c r="I468" s="376">
        <v>0</v>
      </c>
      <c r="J468" s="302"/>
    </row>
    <row r="469" spans="1:13" s="303" customFormat="1" ht="12.75" hidden="1">
      <c r="A469" s="301"/>
      <c r="B469" s="301"/>
      <c r="C469" s="300" t="s">
        <v>239</v>
      </c>
      <c r="D469" s="101"/>
      <c r="E469" s="298"/>
      <c r="F469" s="101"/>
      <c r="G469" s="376">
        <f>G240+G230+G192+G147+G364</f>
        <v>677949</v>
      </c>
      <c r="H469" s="376">
        <f t="shared" ref="H469:I469" si="246">H240+H230+H192+H147+H364</f>
        <v>0</v>
      </c>
      <c r="I469" s="376">
        <f t="shared" si="246"/>
        <v>677949</v>
      </c>
      <c r="J469" s="302"/>
      <c r="M469" s="4903">
        <f>I449+I469</f>
        <v>140828286</v>
      </c>
    </row>
    <row r="470" spans="1:13" s="303" customFormat="1" ht="12.75" hidden="1">
      <c r="A470" s="301"/>
      <c r="B470" s="301"/>
      <c r="C470" s="300" t="s">
        <v>238</v>
      </c>
      <c r="D470" s="101"/>
      <c r="E470" s="298"/>
      <c r="F470" s="101"/>
      <c r="G470" s="376">
        <f>G86+G87+G146+G191+G229+G239+G251+G90+G91</f>
        <v>225873651</v>
      </c>
      <c r="H470" s="376">
        <f t="shared" ref="H470" si="247">H86+H87+H146+H191+H229+H239+H251+H90+H91</f>
        <v>448099</v>
      </c>
      <c r="I470" s="376">
        <f>I86+I87+I146+I191+I229+I239+I251+I90+I91+I252</f>
        <v>226804107</v>
      </c>
      <c r="J470" s="302"/>
    </row>
    <row r="471" spans="1:13" s="6" customFormat="1" ht="12.75" hidden="1">
      <c r="A471" s="257"/>
      <c r="B471" s="257"/>
      <c r="C471" s="21"/>
      <c r="D471" s="22"/>
      <c r="E471" s="286"/>
      <c r="F471" s="22"/>
      <c r="G471" s="380"/>
      <c r="H471" s="380"/>
      <c r="I471" s="380"/>
      <c r="J471" s="7"/>
      <c r="M471" s="4904">
        <f>I453+I474</f>
        <v>3637227</v>
      </c>
    </row>
    <row r="472" spans="1:13" s="6" customFormat="1" ht="12.75" hidden="1">
      <c r="A472" s="257"/>
      <c r="B472" s="257"/>
      <c r="C472" s="305" t="s">
        <v>246</v>
      </c>
      <c r="D472" s="101"/>
      <c r="E472" s="298"/>
      <c r="F472" s="101"/>
      <c r="G472" s="377">
        <f>SUM(G473:G475)</f>
        <v>11458347</v>
      </c>
      <c r="H472" s="377">
        <f t="shared" ref="H472:I472" si="248">SUM(H473:H475)</f>
        <v>0</v>
      </c>
      <c r="I472" s="377">
        <f t="shared" si="248"/>
        <v>11458347</v>
      </c>
      <c r="J472" s="7">
        <f>G472-G434</f>
        <v>0</v>
      </c>
    </row>
    <row r="473" spans="1:13" s="6" customFormat="1" ht="12.75" hidden="1">
      <c r="A473" s="257"/>
      <c r="B473" s="257"/>
      <c r="C473" s="300" t="s">
        <v>254</v>
      </c>
      <c r="D473" s="101"/>
      <c r="E473" s="298"/>
      <c r="F473" s="101"/>
      <c r="G473" s="376">
        <f>G88+G89+G228</f>
        <v>11158334</v>
      </c>
      <c r="H473" s="376">
        <f t="shared" ref="H473:I473" si="249">H88+H89+H228</f>
        <v>0</v>
      </c>
      <c r="I473" s="376">
        <f t="shared" si="249"/>
        <v>11158334</v>
      </c>
      <c r="J473" s="7"/>
    </row>
    <row r="474" spans="1:13" s="6" customFormat="1" ht="12.75" hidden="1">
      <c r="A474" s="257"/>
      <c r="B474" s="257"/>
      <c r="C474" s="300" t="s">
        <v>255</v>
      </c>
      <c r="D474" s="101"/>
      <c r="E474" s="298"/>
      <c r="F474" s="101"/>
      <c r="G474" s="376">
        <f>G365</f>
        <v>300013</v>
      </c>
      <c r="H474" s="376">
        <f t="shared" ref="H474:I474" si="250">H365</f>
        <v>0</v>
      </c>
      <c r="I474" s="376">
        <f t="shared" si="250"/>
        <v>300013</v>
      </c>
      <c r="J474" s="7"/>
    </row>
    <row r="475" spans="1:13" s="6" customFormat="1" ht="12.75" hidden="1">
      <c r="A475" s="257"/>
      <c r="B475" s="257"/>
      <c r="C475" s="297" t="s">
        <v>257</v>
      </c>
      <c r="D475" s="101"/>
      <c r="E475" s="298"/>
      <c r="F475" s="101"/>
      <c r="G475" s="376">
        <f>G129</f>
        <v>0</v>
      </c>
      <c r="H475" s="376">
        <f t="shared" ref="H475:I475" si="251">H129</f>
        <v>0</v>
      </c>
      <c r="I475" s="376">
        <f t="shared" si="251"/>
        <v>0</v>
      </c>
      <c r="J475" s="7"/>
    </row>
    <row r="476" spans="1:13" s="6" customFormat="1" ht="12.75" hidden="1">
      <c r="A476" s="257"/>
      <c r="B476" s="257"/>
      <c r="C476" s="7"/>
      <c r="D476" s="7"/>
      <c r="E476" s="284"/>
      <c r="F476" s="7"/>
      <c r="G476" s="131"/>
      <c r="H476" s="131"/>
      <c r="I476" s="131"/>
      <c r="J476" s="7"/>
    </row>
    <row r="477" spans="1:13" s="6" customFormat="1" ht="12.75" hidden="1">
      <c r="A477" s="257"/>
      <c r="B477" s="257"/>
      <c r="C477" s="257"/>
      <c r="D477" s="257"/>
      <c r="E477" s="284"/>
      <c r="F477" s="7"/>
      <c r="G477" s="131"/>
      <c r="H477" s="131"/>
      <c r="I477" s="131"/>
      <c r="J477" s="7"/>
    </row>
    <row r="478" spans="1:13" s="6" customFormat="1" ht="12.75" hidden="1">
      <c r="A478" s="257"/>
      <c r="B478" s="257"/>
      <c r="C478" s="257"/>
      <c r="D478" s="257"/>
      <c r="E478" s="284"/>
      <c r="F478" s="7"/>
      <c r="G478" s="131"/>
      <c r="H478" s="131"/>
      <c r="I478" s="131"/>
      <c r="J478" s="7"/>
    </row>
    <row r="479" spans="1:13" s="6" customFormat="1" ht="12.75" hidden="1">
      <c r="A479" s="257"/>
      <c r="B479" s="257"/>
      <c r="C479" s="257"/>
      <c r="D479" s="257"/>
      <c r="E479" s="284"/>
      <c r="F479" s="7"/>
      <c r="G479" s="131"/>
      <c r="H479" s="131"/>
      <c r="I479" s="131"/>
      <c r="J479" s="7"/>
    </row>
    <row r="480" spans="1:13" s="6" customFormat="1" ht="12.75" hidden="1">
      <c r="A480" s="257"/>
      <c r="B480" s="257"/>
      <c r="C480" s="257"/>
      <c r="D480" s="257"/>
      <c r="E480" s="284"/>
      <c r="F480" s="7"/>
      <c r="G480" s="131"/>
      <c r="H480" s="131"/>
      <c r="I480" s="131"/>
      <c r="J480" s="7"/>
    </row>
    <row r="481" spans="1:10" s="6" customFormat="1" ht="12.75" hidden="1">
      <c r="A481" s="257"/>
      <c r="B481" s="257"/>
      <c r="C481" s="257"/>
      <c r="D481" s="257"/>
      <c r="E481" s="284"/>
      <c r="F481" s="7"/>
      <c r="G481" s="131"/>
      <c r="H481" s="131"/>
      <c r="I481" s="131"/>
      <c r="J481" s="7"/>
    </row>
    <row r="482" spans="1:10" s="6" customFormat="1" ht="12.75" hidden="1">
      <c r="A482" s="257"/>
      <c r="B482" s="257"/>
      <c r="C482" s="257"/>
      <c r="D482" s="257"/>
      <c r="E482" s="284"/>
      <c r="F482" s="7"/>
      <c r="G482" s="131"/>
      <c r="H482" s="131"/>
      <c r="I482" s="131"/>
      <c r="J482" s="7"/>
    </row>
    <row r="483" spans="1:10" s="6" customFormat="1" ht="12.75" hidden="1">
      <c r="A483" s="257"/>
      <c r="B483" s="257"/>
      <c r="C483" s="257"/>
      <c r="D483" s="257"/>
      <c r="E483" s="284"/>
      <c r="F483" s="7"/>
      <c r="G483" s="131"/>
      <c r="H483" s="131"/>
      <c r="I483" s="131"/>
      <c r="J483" s="7"/>
    </row>
    <row r="484" spans="1:10" s="6" customFormat="1" ht="12.75" hidden="1">
      <c r="A484" s="257"/>
      <c r="B484" s="257"/>
      <c r="C484" s="257"/>
      <c r="D484" s="257"/>
      <c r="E484" s="284"/>
      <c r="F484" s="7"/>
      <c r="G484" s="131"/>
      <c r="H484" s="131"/>
      <c r="I484" s="131"/>
      <c r="J484" s="7"/>
    </row>
    <row r="485" spans="1:10" s="6" customFormat="1" ht="12.75" hidden="1">
      <c r="A485" s="257"/>
      <c r="B485" s="257"/>
      <c r="C485" s="257"/>
      <c r="D485" s="257"/>
      <c r="E485" s="284"/>
      <c r="F485" s="7"/>
      <c r="G485" s="131"/>
      <c r="H485" s="131"/>
      <c r="I485" s="131"/>
      <c r="J485" s="7"/>
    </row>
    <row r="486" spans="1:10" s="6" customFormat="1" ht="12.75" hidden="1">
      <c r="A486" s="257"/>
      <c r="B486" s="257"/>
      <c r="C486" s="257"/>
      <c r="D486" s="257"/>
      <c r="E486" s="284"/>
      <c r="F486" s="7"/>
      <c r="G486" s="131"/>
      <c r="H486" s="131"/>
      <c r="I486" s="131"/>
      <c r="J486" s="7"/>
    </row>
    <row r="487" spans="1:10" s="6" customFormat="1" ht="12.75" hidden="1">
      <c r="A487" s="257"/>
      <c r="B487" s="257"/>
      <c r="C487" s="257"/>
      <c r="D487" s="257"/>
      <c r="E487" s="284"/>
      <c r="F487" s="7"/>
      <c r="G487" s="131"/>
      <c r="H487" s="131"/>
      <c r="I487" s="131"/>
      <c r="J487" s="7"/>
    </row>
    <row r="488" spans="1:10" s="6" customFormat="1" ht="12.75" hidden="1">
      <c r="A488" s="257"/>
      <c r="B488" s="257"/>
      <c r="C488" s="257"/>
      <c r="D488" s="257"/>
      <c r="E488" s="284"/>
      <c r="F488" s="7"/>
      <c r="G488" s="131"/>
      <c r="H488" s="131"/>
      <c r="I488" s="131"/>
      <c r="J488" s="7"/>
    </row>
    <row r="489" spans="1:10" s="6" customFormat="1" ht="12.75" hidden="1">
      <c r="A489" s="257"/>
      <c r="B489" s="257"/>
      <c r="C489" s="257"/>
      <c r="D489" s="257"/>
      <c r="E489" s="284"/>
      <c r="F489" s="7"/>
      <c r="G489" s="131"/>
      <c r="H489" s="131"/>
      <c r="I489" s="131"/>
      <c r="J489" s="7"/>
    </row>
    <row r="490" spans="1:10" s="6" customFormat="1" ht="12.75" hidden="1">
      <c r="A490" s="257"/>
      <c r="B490" s="257"/>
      <c r="C490" s="257"/>
      <c r="D490" s="257"/>
      <c r="E490" s="284"/>
      <c r="F490" s="7"/>
      <c r="G490" s="131"/>
      <c r="H490" s="131"/>
      <c r="I490" s="131"/>
      <c r="J490" s="7"/>
    </row>
    <row r="491" spans="1:10" s="6" customFormat="1" ht="12.75" hidden="1">
      <c r="A491" s="257"/>
      <c r="B491" s="257"/>
      <c r="C491" s="257"/>
      <c r="D491" s="257"/>
      <c r="E491" s="284"/>
      <c r="F491" s="7"/>
      <c r="G491" s="131"/>
      <c r="H491" s="131"/>
      <c r="I491" s="131"/>
      <c r="J491" s="7"/>
    </row>
    <row r="492" spans="1:10" s="6" customFormat="1" ht="12.75" hidden="1">
      <c r="A492" s="257"/>
      <c r="B492" s="257"/>
      <c r="C492" s="257"/>
      <c r="D492" s="257"/>
      <c r="E492" s="284"/>
      <c r="F492" s="7"/>
      <c r="G492" s="131"/>
      <c r="H492" s="131"/>
      <c r="I492" s="131"/>
      <c r="J492" s="7"/>
    </row>
    <row r="493" spans="1:10" s="6" customFormat="1" ht="12.75" hidden="1">
      <c r="A493" s="257"/>
      <c r="B493" s="257"/>
      <c r="C493" s="257"/>
      <c r="D493" s="257"/>
      <c r="E493" s="284"/>
      <c r="F493" s="7"/>
      <c r="G493" s="131"/>
      <c r="H493" s="131"/>
      <c r="I493" s="131"/>
      <c r="J493" s="7"/>
    </row>
    <row r="494" spans="1:10" s="6" customFormat="1" ht="12.75" hidden="1">
      <c r="A494" s="257"/>
      <c r="B494" s="257"/>
      <c r="C494" s="257"/>
      <c r="D494" s="257"/>
      <c r="E494" s="284"/>
      <c r="F494" s="7"/>
      <c r="G494" s="131"/>
      <c r="H494" s="131"/>
      <c r="I494" s="131"/>
      <c r="J494" s="7"/>
    </row>
    <row r="495" spans="1:10" s="6" customFormat="1" ht="12.75" hidden="1">
      <c r="A495" s="257"/>
      <c r="B495" s="257"/>
      <c r="C495" s="257"/>
      <c r="D495" s="257"/>
      <c r="E495" s="284"/>
      <c r="F495" s="7"/>
      <c r="G495" s="131"/>
      <c r="H495" s="131"/>
      <c r="I495" s="131"/>
      <c r="J495" s="7"/>
    </row>
    <row r="496" spans="1:10" s="6" customFormat="1" ht="12.75" hidden="1">
      <c r="A496" s="257"/>
      <c r="B496" s="257"/>
      <c r="C496" s="257"/>
      <c r="D496" s="257"/>
      <c r="E496" s="284"/>
      <c r="F496" s="7"/>
      <c r="G496" s="131"/>
      <c r="H496" s="131"/>
      <c r="I496" s="131"/>
      <c r="J496" s="7"/>
    </row>
    <row r="497" spans="1:10" s="6" customFormat="1" ht="12.75" hidden="1">
      <c r="A497" s="257"/>
      <c r="B497" s="257"/>
      <c r="C497" s="257"/>
      <c r="D497" s="257"/>
      <c r="E497" s="284"/>
      <c r="F497" s="7"/>
      <c r="G497" s="131"/>
      <c r="H497" s="131"/>
      <c r="I497" s="131"/>
      <c r="J497" s="7"/>
    </row>
    <row r="498" spans="1:10" s="6" customFormat="1" ht="12.75" hidden="1">
      <c r="A498" s="257"/>
      <c r="B498" s="257"/>
      <c r="C498" s="257"/>
      <c r="D498" s="257"/>
      <c r="E498" s="284"/>
      <c r="F498" s="7"/>
      <c r="G498" s="131"/>
      <c r="H498" s="131"/>
      <c r="I498" s="131"/>
      <c r="J498" s="7"/>
    </row>
    <row r="499" spans="1:10" s="6" customFormat="1" ht="12.75" hidden="1">
      <c r="A499" s="257"/>
      <c r="B499" s="257"/>
      <c r="C499" s="257"/>
      <c r="D499" s="257"/>
      <c r="E499" s="284"/>
      <c r="F499" s="7"/>
      <c r="G499" s="131"/>
      <c r="H499" s="131"/>
      <c r="I499" s="131"/>
      <c r="J499" s="7"/>
    </row>
    <row r="500" spans="1:10" s="6" customFormat="1" ht="12.75" hidden="1">
      <c r="A500" s="257"/>
      <c r="B500" s="257"/>
      <c r="C500" s="257"/>
      <c r="D500" s="257"/>
      <c r="E500" s="284"/>
      <c r="F500" s="7"/>
      <c r="G500" s="131"/>
      <c r="H500" s="131"/>
      <c r="I500" s="131"/>
      <c r="J500" s="7"/>
    </row>
    <row r="501" spans="1:10" s="6" customFormat="1" ht="12.75" hidden="1">
      <c r="A501" s="257"/>
      <c r="B501" s="257"/>
      <c r="C501" s="257"/>
      <c r="D501" s="257"/>
      <c r="E501" s="284"/>
      <c r="F501" s="7"/>
      <c r="G501" s="131"/>
      <c r="H501" s="131"/>
      <c r="I501" s="131"/>
      <c r="J501" s="7"/>
    </row>
    <row r="502" spans="1:10" s="6" customFormat="1" ht="12.75" hidden="1">
      <c r="A502" s="257"/>
      <c r="B502" s="257"/>
      <c r="C502" s="257"/>
      <c r="D502" s="257"/>
      <c r="E502" s="284"/>
      <c r="F502" s="7"/>
      <c r="G502" s="131"/>
      <c r="H502" s="131"/>
      <c r="I502" s="131"/>
      <c r="J502" s="7"/>
    </row>
    <row r="503" spans="1:10" s="6" customFormat="1" ht="12.75" hidden="1">
      <c r="A503" s="257"/>
      <c r="B503" s="257"/>
      <c r="C503" s="257"/>
      <c r="D503" s="257"/>
      <c r="E503" s="284"/>
      <c r="F503" s="7"/>
      <c r="G503" s="131"/>
      <c r="H503" s="131"/>
      <c r="I503" s="131"/>
      <c r="J503" s="7"/>
    </row>
    <row r="504" spans="1:10" s="6" customFormat="1" ht="12.75" hidden="1">
      <c r="A504" s="257"/>
      <c r="B504" s="257"/>
      <c r="C504" s="257"/>
      <c r="D504" s="257"/>
      <c r="E504" s="284"/>
      <c r="F504" s="7"/>
      <c r="G504" s="131"/>
      <c r="H504" s="131"/>
      <c r="I504" s="131"/>
      <c r="J504" s="7"/>
    </row>
    <row r="505" spans="1:10" s="6" customFormat="1" ht="12.75" hidden="1">
      <c r="A505" s="257"/>
      <c r="B505" s="257"/>
      <c r="C505" s="257"/>
      <c r="D505" s="257"/>
      <c r="E505" s="284"/>
      <c r="F505" s="7"/>
      <c r="G505" s="131"/>
      <c r="H505" s="131"/>
      <c r="I505" s="131"/>
      <c r="J505" s="7"/>
    </row>
    <row r="506" spans="1:10" s="6" customFormat="1" ht="12.75" hidden="1">
      <c r="A506" s="257"/>
      <c r="B506" s="257"/>
      <c r="C506" s="257"/>
      <c r="D506" s="257"/>
      <c r="E506" s="284"/>
      <c r="F506" s="7"/>
      <c r="G506" s="131"/>
      <c r="H506" s="131"/>
      <c r="I506" s="131"/>
      <c r="J506" s="7"/>
    </row>
    <row r="507" spans="1:10" s="6" customFormat="1" ht="12.75" hidden="1">
      <c r="A507" s="257"/>
      <c r="B507" s="257"/>
      <c r="C507" s="257"/>
      <c r="D507" s="257"/>
      <c r="E507" s="284"/>
      <c r="F507" s="7"/>
      <c r="G507" s="131"/>
      <c r="H507" s="131"/>
      <c r="I507" s="131"/>
      <c r="J507" s="7"/>
    </row>
    <row r="508" spans="1:10" s="6" customFormat="1" ht="12.75" hidden="1">
      <c r="A508" s="257"/>
      <c r="B508" s="257"/>
      <c r="C508" s="257"/>
      <c r="D508" s="257"/>
      <c r="E508" s="284"/>
      <c r="F508" s="7"/>
      <c r="G508" s="131"/>
      <c r="H508" s="131"/>
      <c r="I508" s="131"/>
      <c r="J508" s="7"/>
    </row>
    <row r="509" spans="1:10" s="6" customFormat="1" ht="12.75" hidden="1">
      <c r="A509" s="257"/>
      <c r="B509" s="257"/>
      <c r="C509" s="257"/>
      <c r="D509" s="257"/>
      <c r="E509" s="284"/>
      <c r="F509" s="7"/>
      <c r="G509" s="131"/>
      <c r="H509" s="131"/>
      <c r="I509" s="131"/>
      <c r="J509" s="7"/>
    </row>
    <row r="510" spans="1:10" s="6" customFormat="1" ht="12.75" hidden="1">
      <c r="A510" s="257"/>
      <c r="B510" s="257"/>
      <c r="C510" s="257"/>
      <c r="D510" s="257"/>
      <c r="E510" s="284"/>
      <c r="F510" s="7"/>
      <c r="G510" s="131"/>
      <c r="H510" s="131"/>
      <c r="I510" s="131"/>
      <c r="J510" s="7"/>
    </row>
    <row r="511" spans="1:10" s="6" customFormat="1" ht="12.75" hidden="1">
      <c r="A511" s="257"/>
      <c r="B511" s="257"/>
      <c r="C511" s="257"/>
      <c r="D511" s="257"/>
      <c r="E511" s="284"/>
      <c r="F511" s="7"/>
      <c r="G511" s="131"/>
      <c r="H511" s="131"/>
      <c r="I511" s="131"/>
      <c r="J511" s="7"/>
    </row>
    <row r="512" spans="1:10" s="6" customFormat="1" ht="12.75" hidden="1">
      <c r="A512" s="257"/>
      <c r="B512" s="257"/>
      <c r="C512" s="257"/>
      <c r="D512" s="257"/>
      <c r="E512" s="284"/>
      <c r="F512" s="7"/>
      <c r="G512" s="131"/>
      <c r="H512" s="131"/>
      <c r="I512" s="131"/>
      <c r="J512" s="7"/>
    </row>
    <row r="513" spans="1:10" s="6" customFormat="1" ht="12.75" hidden="1">
      <c r="A513" s="257"/>
      <c r="B513" s="257"/>
      <c r="C513" s="257"/>
      <c r="D513" s="257"/>
      <c r="E513" s="284"/>
      <c r="F513" s="7"/>
      <c r="G513" s="131"/>
      <c r="H513" s="131"/>
      <c r="I513" s="131"/>
      <c r="J513" s="7"/>
    </row>
    <row r="514" spans="1:10" s="6" customFormat="1" ht="12.75" hidden="1">
      <c r="A514" s="257"/>
      <c r="B514" s="257"/>
      <c r="C514" s="257"/>
      <c r="D514" s="257"/>
      <c r="E514" s="284"/>
      <c r="F514" s="7"/>
      <c r="G514" s="131"/>
      <c r="H514" s="131"/>
      <c r="I514" s="131"/>
      <c r="J514" s="7"/>
    </row>
    <row r="515" spans="1:10" s="6" customFormat="1" ht="12.75" hidden="1">
      <c r="A515" s="257"/>
      <c r="B515" s="257"/>
      <c r="C515" s="257"/>
      <c r="D515" s="257"/>
      <c r="E515" s="284"/>
      <c r="F515" s="7"/>
      <c r="G515" s="131"/>
      <c r="H515" s="131"/>
      <c r="I515" s="131"/>
      <c r="J515" s="7"/>
    </row>
    <row r="516" spans="1:10" s="6" customFormat="1" ht="12.75" hidden="1">
      <c r="A516" s="257"/>
      <c r="B516" s="257"/>
      <c r="C516" s="257"/>
      <c r="D516" s="257"/>
      <c r="E516" s="284"/>
      <c r="F516" s="7"/>
      <c r="G516" s="131"/>
      <c r="H516" s="131"/>
      <c r="I516" s="131"/>
      <c r="J516" s="7"/>
    </row>
    <row r="517" spans="1:10" s="6" customFormat="1" ht="12.75" hidden="1">
      <c r="A517" s="257"/>
      <c r="B517" s="257"/>
      <c r="C517" s="257"/>
      <c r="D517" s="257"/>
      <c r="E517" s="284"/>
      <c r="F517" s="7"/>
      <c r="G517" s="131"/>
      <c r="H517" s="131"/>
      <c r="I517" s="131"/>
      <c r="J517" s="7"/>
    </row>
    <row r="518" spans="1:10" s="6" customFormat="1" ht="12.75" hidden="1">
      <c r="A518" s="257"/>
      <c r="B518" s="257"/>
      <c r="C518" s="257"/>
      <c r="D518" s="257"/>
      <c r="E518" s="284"/>
      <c r="F518" s="7"/>
      <c r="G518" s="131"/>
      <c r="H518" s="131"/>
      <c r="I518" s="131"/>
      <c r="J518" s="7"/>
    </row>
    <row r="519" spans="1:10" s="6" customFormat="1" ht="12.75" hidden="1">
      <c r="A519" s="257"/>
      <c r="B519" s="257"/>
      <c r="C519" s="257"/>
      <c r="D519" s="257"/>
      <c r="E519" s="284"/>
      <c r="F519" s="7"/>
      <c r="G519" s="131"/>
      <c r="H519" s="131"/>
      <c r="I519" s="131"/>
      <c r="J519" s="7"/>
    </row>
    <row r="520" spans="1:10" s="6" customFormat="1" ht="12.75" hidden="1">
      <c r="A520" s="257"/>
      <c r="B520" s="257"/>
      <c r="C520" s="257"/>
      <c r="D520" s="257"/>
      <c r="E520" s="284"/>
      <c r="F520" s="7"/>
      <c r="G520" s="131"/>
      <c r="H520" s="131"/>
      <c r="I520" s="131"/>
      <c r="J520" s="7"/>
    </row>
    <row r="521" spans="1:10" s="6" customFormat="1" ht="12.75" hidden="1">
      <c r="A521" s="257"/>
      <c r="B521" s="257"/>
      <c r="C521" s="257"/>
      <c r="D521" s="257"/>
      <c r="E521" s="284"/>
      <c r="F521" s="7"/>
      <c r="G521" s="131"/>
      <c r="H521" s="131"/>
      <c r="I521" s="131"/>
      <c r="J521" s="7"/>
    </row>
    <row r="522" spans="1:10" s="6" customFormat="1" ht="12.75" hidden="1">
      <c r="A522" s="257"/>
      <c r="B522" s="257"/>
      <c r="C522" s="257"/>
      <c r="D522" s="257"/>
      <c r="E522" s="284"/>
      <c r="F522" s="7"/>
      <c r="G522" s="131"/>
      <c r="H522" s="131"/>
      <c r="I522" s="131"/>
      <c r="J522" s="7"/>
    </row>
    <row r="523" spans="1:10" s="6" customFormat="1" ht="12.75" hidden="1">
      <c r="A523" s="257"/>
      <c r="B523" s="257"/>
      <c r="C523" s="257"/>
      <c r="D523" s="257"/>
      <c r="E523" s="284"/>
      <c r="F523" s="7"/>
      <c r="G523" s="131"/>
      <c r="H523" s="131"/>
      <c r="I523" s="131"/>
      <c r="J523" s="7"/>
    </row>
    <row r="524" spans="1:10" s="6" customFormat="1" ht="12.75" hidden="1">
      <c r="A524" s="257"/>
      <c r="B524" s="257"/>
      <c r="C524" s="257"/>
      <c r="D524" s="257"/>
      <c r="E524" s="284"/>
      <c r="F524" s="7"/>
      <c r="G524" s="131"/>
      <c r="H524" s="131"/>
      <c r="I524" s="131"/>
      <c r="J524" s="7"/>
    </row>
    <row r="525" spans="1:10" s="6" customFormat="1" ht="12.75" hidden="1">
      <c r="A525" s="257"/>
      <c r="B525" s="257"/>
      <c r="C525" s="257"/>
      <c r="D525" s="257"/>
      <c r="E525" s="284"/>
      <c r="F525" s="7"/>
      <c r="G525" s="131"/>
      <c r="H525" s="131"/>
      <c r="I525" s="131"/>
      <c r="J525" s="7"/>
    </row>
    <row r="526" spans="1:10" s="6" customFormat="1" ht="12.75" hidden="1">
      <c r="A526" s="257"/>
      <c r="B526" s="257"/>
      <c r="C526" s="257"/>
      <c r="D526" s="257"/>
      <c r="E526" s="284"/>
      <c r="F526" s="7"/>
      <c r="G526" s="131"/>
      <c r="H526" s="131"/>
      <c r="I526" s="131"/>
      <c r="J526" s="7"/>
    </row>
    <row r="527" spans="1:10" s="6" customFormat="1" ht="12.75" hidden="1">
      <c r="A527" s="257"/>
      <c r="B527" s="257"/>
      <c r="C527" s="257"/>
      <c r="D527" s="257"/>
      <c r="E527" s="284"/>
      <c r="F527" s="7"/>
      <c r="G527" s="131"/>
      <c r="H527" s="131"/>
      <c r="I527" s="131"/>
      <c r="J527" s="7"/>
    </row>
    <row r="528" spans="1:10" s="6" customFormat="1" ht="12.75" hidden="1">
      <c r="A528" s="257"/>
      <c r="B528" s="257"/>
      <c r="C528" s="257"/>
      <c r="D528" s="257"/>
      <c r="E528" s="284"/>
      <c r="F528" s="7"/>
      <c r="G528" s="131"/>
      <c r="H528" s="131"/>
      <c r="I528" s="131"/>
      <c r="J528" s="7"/>
    </row>
    <row r="529" spans="1:10" s="6" customFormat="1" ht="12.75" hidden="1">
      <c r="A529" s="257"/>
      <c r="B529" s="257"/>
      <c r="C529" s="257"/>
      <c r="D529" s="257"/>
      <c r="E529" s="284"/>
      <c r="F529" s="7"/>
      <c r="G529" s="131"/>
      <c r="H529" s="131"/>
      <c r="I529" s="131"/>
      <c r="J529" s="7"/>
    </row>
    <row r="530" spans="1:10" s="6" customFormat="1" ht="12.75" hidden="1">
      <c r="A530" s="257"/>
      <c r="B530" s="257"/>
      <c r="C530" s="257"/>
      <c r="D530" s="257"/>
      <c r="E530" s="284"/>
      <c r="F530" s="7"/>
      <c r="G530" s="131"/>
      <c r="H530" s="131"/>
      <c r="I530" s="131"/>
      <c r="J530" s="7"/>
    </row>
    <row r="531" spans="1:10" s="6" customFormat="1" ht="12.75" hidden="1">
      <c r="A531" s="257"/>
      <c r="B531" s="257"/>
      <c r="C531" s="257"/>
      <c r="D531" s="257"/>
      <c r="E531" s="284"/>
      <c r="F531" s="7"/>
      <c r="G531" s="131"/>
      <c r="H531" s="131"/>
      <c r="I531" s="131"/>
      <c r="J531" s="7"/>
    </row>
    <row r="532" spans="1:10" s="6" customFormat="1" ht="12.75" hidden="1">
      <c r="A532" s="257"/>
      <c r="B532" s="257"/>
      <c r="C532" s="257"/>
      <c r="D532" s="257"/>
      <c r="E532" s="284"/>
      <c r="F532" s="7"/>
      <c r="G532" s="131"/>
      <c r="H532" s="131"/>
      <c r="I532" s="131"/>
      <c r="J532" s="7"/>
    </row>
    <row r="533" spans="1:10" s="6" customFormat="1" ht="12.75" hidden="1">
      <c r="A533" s="257"/>
      <c r="B533" s="257"/>
      <c r="C533" s="257"/>
      <c r="D533" s="257"/>
      <c r="E533" s="284"/>
      <c r="F533" s="7"/>
      <c r="G533" s="131"/>
      <c r="H533" s="131"/>
      <c r="I533" s="131"/>
      <c r="J533" s="7"/>
    </row>
    <row r="534" spans="1:10" s="6" customFormat="1" ht="12.75" hidden="1">
      <c r="A534" s="257"/>
      <c r="B534" s="257"/>
      <c r="C534" s="257"/>
      <c r="D534" s="257"/>
      <c r="E534" s="284"/>
      <c r="F534" s="7"/>
      <c r="G534" s="131"/>
      <c r="H534" s="131"/>
      <c r="I534" s="131"/>
      <c r="J534" s="7"/>
    </row>
    <row r="535" spans="1:10" s="6" customFormat="1" ht="12.75" hidden="1">
      <c r="A535" s="257"/>
      <c r="B535" s="257"/>
      <c r="C535" s="257"/>
      <c r="D535" s="257"/>
      <c r="E535" s="284"/>
      <c r="F535" s="7"/>
      <c r="G535" s="131"/>
      <c r="H535" s="131"/>
      <c r="I535" s="131"/>
      <c r="J535" s="7"/>
    </row>
    <row r="536" spans="1:10" s="6" customFormat="1" ht="12.75" hidden="1">
      <c r="A536" s="257"/>
      <c r="B536" s="257"/>
      <c r="C536" s="257"/>
      <c r="D536" s="257"/>
      <c r="E536" s="284"/>
      <c r="F536" s="7"/>
      <c r="G536" s="131"/>
      <c r="H536" s="131"/>
      <c r="I536" s="131"/>
      <c r="J536" s="7"/>
    </row>
    <row r="537" spans="1:10" s="6" customFormat="1" ht="12.75" hidden="1">
      <c r="A537" s="257"/>
      <c r="B537" s="257"/>
      <c r="C537" s="257"/>
      <c r="D537" s="257"/>
      <c r="E537" s="284"/>
      <c r="F537" s="7"/>
      <c r="G537" s="131"/>
      <c r="H537" s="131"/>
      <c r="I537" s="131"/>
      <c r="J537" s="7"/>
    </row>
    <row r="538" spans="1:10" s="6" customFormat="1" ht="12.75" hidden="1">
      <c r="A538" s="257"/>
      <c r="B538" s="257"/>
      <c r="C538" s="257"/>
      <c r="D538" s="257"/>
      <c r="E538" s="284"/>
      <c r="F538" s="7"/>
      <c r="G538" s="131"/>
      <c r="H538" s="131"/>
      <c r="I538" s="131"/>
      <c r="J538" s="7"/>
    </row>
    <row r="539" spans="1:10" s="6" customFormat="1" ht="12.75" hidden="1">
      <c r="A539" s="257"/>
      <c r="B539" s="257"/>
      <c r="C539" s="257"/>
      <c r="D539" s="257"/>
      <c r="E539" s="284"/>
      <c r="F539" s="7"/>
      <c r="G539" s="131"/>
      <c r="H539" s="131"/>
      <c r="I539" s="131"/>
      <c r="J539" s="7"/>
    </row>
    <row r="540" spans="1:10" s="6" customFormat="1" ht="12.75" hidden="1">
      <c r="A540" s="257"/>
      <c r="B540" s="257"/>
      <c r="C540" s="257"/>
      <c r="D540" s="257"/>
      <c r="E540" s="284"/>
      <c r="F540" s="7"/>
      <c r="G540" s="131"/>
      <c r="H540" s="131"/>
      <c r="I540" s="131"/>
      <c r="J540" s="7"/>
    </row>
    <row r="541" spans="1:10" s="6" customFormat="1" ht="12.75" hidden="1">
      <c r="A541" s="257"/>
      <c r="B541" s="257"/>
      <c r="C541" s="257"/>
      <c r="D541" s="257"/>
      <c r="E541" s="284"/>
      <c r="F541" s="7"/>
      <c r="G541" s="131"/>
      <c r="H541" s="131"/>
      <c r="I541" s="131"/>
      <c r="J541" s="7"/>
    </row>
    <row r="542" spans="1:10" s="6" customFormat="1" ht="12.75" hidden="1">
      <c r="A542" s="257"/>
      <c r="B542" s="257"/>
      <c r="C542" s="257"/>
      <c r="D542" s="257"/>
      <c r="E542" s="284"/>
      <c r="F542" s="7"/>
      <c r="G542" s="131"/>
      <c r="H542" s="131"/>
      <c r="I542" s="131"/>
      <c r="J542" s="7"/>
    </row>
    <row r="543" spans="1:10" s="6" customFormat="1" ht="12.75" hidden="1">
      <c r="A543" s="257"/>
      <c r="B543" s="257"/>
      <c r="C543" s="257"/>
      <c r="D543" s="257"/>
      <c r="E543" s="284"/>
      <c r="F543" s="7"/>
      <c r="G543" s="131"/>
      <c r="H543" s="131"/>
      <c r="I543" s="131"/>
      <c r="J543" s="7"/>
    </row>
    <row r="544" spans="1:10" s="6" customFormat="1" ht="12.75" hidden="1">
      <c r="A544" s="257"/>
      <c r="B544" s="257"/>
      <c r="C544" s="257"/>
      <c r="D544" s="257"/>
      <c r="E544" s="284"/>
      <c r="F544" s="7"/>
      <c r="G544" s="131"/>
      <c r="H544" s="131"/>
      <c r="I544" s="131"/>
      <c r="J544" s="7"/>
    </row>
    <row r="545" spans="1:10" s="6" customFormat="1" ht="12.75" hidden="1">
      <c r="A545" s="257"/>
      <c r="B545" s="257"/>
      <c r="C545" s="257"/>
      <c r="D545" s="257"/>
      <c r="E545" s="284"/>
      <c r="F545" s="7"/>
      <c r="G545" s="131"/>
      <c r="H545" s="131"/>
      <c r="I545" s="131"/>
      <c r="J545" s="7"/>
    </row>
    <row r="546" spans="1:10" s="6" customFormat="1" ht="12.75" hidden="1">
      <c r="A546" s="257"/>
      <c r="B546" s="257"/>
      <c r="C546" s="257"/>
      <c r="D546" s="257"/>
      <c r="E546" s="284"/>
      <c r="F546" s="7"/>
      <c r="G546" s="131"/>
      <c r="H546" s="131"/>
      <c r="I546" s="131"/>
      <c r="J546" s="7"/>
    </row>
    <row r="547" spans="1:10" s="6" customFormat="1" ht="12.75" hidden="1">
      <c r="A547" s="257"/>
      <c r="B547" s="257"/>
      <c r="C547" s="257"/>
      <c r="D547" s="257"/>
      <c r="E547" s="284"/>
      <c r="F547" s="7"/>
      <c r="G547" s="131"/>
      <c r="H547" s="131"/>
      <c r="I547" s="131"/>
      <c r="J547" s="7"/>
    </row>
    <row r="548" spans="1:10" s="6" customFormat="1" ht="12.75" hidden="1">
      <c r="A548" s="257"/>
      <c r="B548" s="257"/>
      <c r="C548" s="257"/>
      <c r="D548" s="257"/>
      <c r="E548" s="284"/>
      <c r="F548" s="7"/>
      <c r="G548" s="131"/>
      <c r="H548" s="131"/>
      <c r="I548" s="131"/>
      <c r="J548" s="7"/>
    </row>
    <row r="549" spans="1:10" s="6" customFormat="1" ht="12.75" hidden="1">
      <c r="A549" s="257"/>
      <c r="B549" s="257"/>
      <c r="C549" s="257"/>
      <c r="D549" s="257"/>
      <c r="E549" s="284"/>
      <c r="F549" s="7"/>
      <c r="G549" s="131"/>
      <c r="H549" s="131"/>
      <c r="I549" s="131"/>
      <c r="J549" s="7"/>
    </row>
    <row r="550" spans="1:10" s="6" customFormat="1" ht="12.75" hidden="1">
      <c r="A550" s="257"/>
      <c r="B550" s="257"/>
      <c r="C550" s="257"/>
      <c r="D550" s="257"/>
      <c r="E550" s="284"/>
      <c r="F550" s="7"/>
      <c r="G550" s="131"/>
      <c r="H550" s="131"/>
      <c r="I550" s="131"/>
      <c r="J550" s="7"/>
    </row>
    <row r="551" spans="1:10" s="6" customFormat="1" ht="12.75" hidden="1">
      <c r="A551" s="257"/>
      <c r="B551" s="257"/>
      <c r="C551" s="257"/>
      <c r="D551" s="257"/>
      <c r="E551" s="284"/>
      <c r="F551" s="7"/>
      <c r="G551" s="131"/>
      <c r="H551" s="131"/>
      <c r="I551" s="131"/>
      <c r="J551" s="7"/>
    </row>
    <row r="552" spans="1:10" s="6" customFormat="1" ht="12.75" hidden="1">
      <c r="A552" s="257"/>
      <c r="B552" s="257"/>
      <c r="C552" s="257"/>
      <c r="D552" s="257"/>
      <c r="E552" s="284"/>
      <c r="F552" s="7"/>
      <c r="G552" s="131"/>
      <c r="H552" s="131"/>
      <c r="I552" s="131"/>
      <c r="J552" s="7"/>
    </row>
    <row r="553" spans="1:10" s="6" customFormat="1" ht="12.75" hidden="1">
      <c r="A553" s="257"/>
      <c r="B553" s="257"/>
      <c r="C553" s="257"/>
      <c r="D553" s="257"/>
      <c r="E553" s="284"/>
      <c r="F553" s="7"/>
      <c r="G553" s="131"/>
      <c r="H553" s="131"/>
      <c r="I553" s="131"/>
      <c r="J553" s="7"/>
    </row>
    <row r="554" spans="1:10" s="6" customFormat="1" ht="12.75" hidden="1">
      <c r="A554" s="257"/>
      <c r="B554" s="257"/>
      <c r="C554" s="257"/>
      <c r="D554" s="257"/>
      <c r="E554" s="284"/>
      <c r="F554" s="7"/>
      <c r="G554" s="131"/>
      <c r="H554" s="131"/>
      <c r="I554" s="131"/>
      <c r="J554" s="7"/>
    </row>
    <row r="555" spans="1:10" s="6" customFormat="1" ht="12.75" hidden="1">
      <c r="A555" s="257"/>
      <c r="B555" s="257"/>
      <c r="C555" s="257"/>
      <c r="D555" s="257"/>
      <c r="E555" s="284"/>
      <c r="F555" s="7"/>
      <c r="G555" s="131"/>
      <c r="H555" s="131"/>
      <c r="I555" s="131"/>
      <c r="J555" s="7"/>
    </row>
    <row r="556" spans="1:10" s="6" customFormat="1" ht="12.75" hidden="1">
      <c r="A556" s="257"/>
      <c r="B556" s="257"/>
      <c r="C556" s="257"/>
      <c r="D556" s="257"/>
      <c r="E556" s="284"/>
      <c r="F556" s="7"/>
      <c r="G556" s="131"/>
      <c r="H556" s="131"/>
      <c r="I556" s="131"/>
      <c r="J556" s="7"/>
    </row>
    <row r="557" spans="1:10" s="6" customFormat="1" ht="12.75" hidden="1">
      <c r="A557" s="257"/>
      <c r="B557" s="257"/>
      <c r="C557" s="257"/>
      <c r="D557" s="257"/>
      <c r="E557" s="284"/>
      <c r="F557" s="7"/>
      <c r="G557" s="131"/>
      <c r="H557" s="131"/>
      <c r="I557" s="131"/>
      <c r="J557" s="7"/>
    </row>
    <row r="558" spans="1:10" s="6" customFormat="1" ht="12.75" hidden="1">
      <c r="A558" s="257"/>
      <c r="B558" s="257"/>
      <c r="C558" s="257"/>
      <c r="D558" s="257"/>
      <c r="E558" s="284"/>
      <c r="F558" s="7"/>
      <c r="G558" s="131"/>
      <c r="H558" s="131"/>
      <c r="I558" s="131"/>
      <c r="J558" s="7"/>
    </row>
    <row r="559" spans="1:10" s="6" customFormat="1" ht="12.75" hidden="1">
      <c r="A559" s="257"/>
      <c r="B559" s="257"/>
      <c r="C559" s="257"/>
      <c r="D559" s="257"/>
      <c r="E559" s="284"/>
      <c r="F559" s="7"/>
      <c r="G559" s="131"/>
      <c r="H559" s="131"/>
      <c r="I559" s="131"/>
      <c r="J559" s="7"/>
    </row>
    <row r="560" spans="1:10" s="6" customFormat="1" ht="12.75" hidden="1">
      <c r="A560" s="257"/>
      <c r="B560" s="257"/>
      <c r="C560" s="257"/>
      <c r="D560" s="257"/>
      <c r="E560" s="284"/>
      <c r="F560" s="7"/>
      <c r="G560" s="131"/>
      <c r="H560" s="131"/>
      <c r="I560" s="131"/>
      <c r="J560" s="7"/>
    </row>
    <row r="561" spans="1:10" s="6" customFormat="1" ht="12.75" hidden="1">
      <c r="A561" s="257"/>
      <c r="B561" s="257"/>
      <c r="C561" s="257"/>
      <c r="D561" s="257"/>
      <c r="E561" s="284"/>
      <c r="F561" s="7"/>
      <c r="G561" s="131"/>
      <c r="H561" s="131"/>
      <c r="I561" s="131"/>
      <c r="J561" s="7"/>
    </row>
    <row r="562" spans="1:10" s="6" customFormat="1" ht="12.75" hidden="1">
      <c r="A562" s="257"/>
      <c r="B562" s="257"/>
      <c r="C562" s="257"/>
      <c r="D562" s="257"/>
      <c r="E562" s="284"/>
      <c r="F562" s="7"/>
      <c r="G562" s="131"/>
      <c r="H562" s="131"/>
      <c r="I562" s="131"/>
      <c r="J562" s="7"/>
    </row>
    <row r="563" spans="1:10" s="6" customFormat="1" ht="12.75" hidden="1">
      <c r="A563" s="257"/>
      <c r="B563" s="257"/>
      <c r="C563" s="257"/>
      <c r="D563" s="257"/>
      <c r="E563" s="284"/>
      <c r="F563" s="7"/>
      <c r="G563" s="131"/>
      <c r="H563" s="131"/>
      <c r="I563" s="131"/>
      <c r="J563" s="7"/>
    </row>
    <row r="564" spans="1:10" s="6" customFormat="1" ht="12.75" hidden="1">
      <c r="A564" s="257"/>
      <c r="B564" s="257"/>
      <c r="C564" s="257"/>
      <c r="D564" s="257"/>
      <c r="E564" s="284"/>
      <c r="F564" s="7"/>
      <c r="G564" s="131"/>
      <c r="H564" s="131"/>
      <c r="I564" s="131"/>
      <c r="J564" s="7"/>
    </row>
    <row r="565" spans="1:10" s="6" customFormat="1" ht="12.75" hidden="1">
      <c r="A565" s="257"/>
      <c r="B565" s="257"/>
      <c r="C565" s="257"/>
      <c r="D565" s="257"/>
      <c r="E565" s="284"/>
      <c r="F565" s="7"/>
      <c r="G565" s="131"/>
      <c r="H565" s="131"/>
      <c r="I565" s="131"/>
      <c r="J565" s="7"/>
    </row>
    <row r="566" spans="1:10" s="6" customFormat="1" ht="12.75" hidden="1">
      <c r="A566" s="257"/>
      <c r="B566" s="257"/>
      <c r="C566" s="257"/>
      <c r="D566" s="257"/>
      <c r="E566" s="284"/>
      <c r="F566" s="7"/>
      <c r="G566" s="131"/>
      <c r="H566" s="131"/>
      <c r="I566" s="131"/>
      <c r="J566" s="7"/>
    </row>
    <row r="567" spans="1:10" s="6" customFormat="1" ht="12.75" hidden="1">
      <c r="A567" s="257"/>
      <c r="B567" s="257"/>
      <c r="C567" s="257"/>
      <c r="D567" s="257"/>
      <c r="E567" s="284"/>
      <c r="F567" s="7"/>
      <c r="G567" s="131"/>
      <c r="H567" s="131"/>
      <c r="I567" s="131"/>
      <c r="J567" s="7"/>
    </row>
    <row r="568" spans="1:10" s="6" customFormat="1" ht="12.75" hidden="1">
      <c r="A568" s="257"/>
      <c r="B568" s="257"/>
      <c r="C568" s="257"/>
      <c r="D568" s="257"/>
      <c r="E568" s="284"/>
      <c r="F568" s="7"/>
      <c r="G568" s="131"/>
      <c r="H568" s="131"/>
      <c r="I568" s="131"/>
      <c r="J568" s="7"/>
    </row>
    <row r="569" spans="1:10" s="6" customFormat="1" ht="12.75" hidden="1">
      <c r="A569" s="257"/>
      <c r="B569" s="257"/>
      <c r="C569" s="257"/>
      <c r="D569" s="257"/>
      <c r="E569" s="284"/>
      <c r="F569" s="7"/>
      <c r="G569" s="131"/>
      <c r="H569" s="131"/>
      <c r="I569" s="131"/>
      <c r="J569" s="7"/>
    </row>
    <row r="570" spans="1:10" s="6" customFormat="1" ht="12.75" hidden="1">
      <c r="A570" s="257"/>
      <c r="B570" s="257"/>
      <c r="C570" s="257"/>
      <c r="D570" s="257"/>
      <c r="E570" s="284"/>
      <c r="F570" s="7"/>
      <c r="G570" s="131"/>
      <c r="H570" s="131"/>
      <c r="I570" s="131"/>
      <c r="J570" s="7"/>
    </row>
    <row r="571" spans="1:10" s="6" customFormat="1" ht="12.75" hidden="1">
      <c r="A571" s="257"/>
      <c r="B571" s="257"/>
      <c r="C571" s="257"/>
      <c r="D571" s="257"/>
      <c r="E571" s="284"/>
      <c r="F571" s="7"/>
      <c r="G571" s="131"/>
      <c r="H571" s="131"/>
      <c r="I571" s="131"/>
      <c r="J571" s="7"/>
    </row>
    <row r="572" spans="1:10" s="6" customFormat="1" ht="12.75" hidden="1">
      <c r="A572" s="257"/>
      <c r="B572" s="257"/>
      <c r="C572" s="257"/>
      <c r="D572" s="257"/>
      <c r="E572" s="284"/>
      <c r="F572" s="7"/>
      <c r="G572" s="131"/>
      <c r="H572" s="131"/>
      <c r="I572" s="131"/>
      <c r="J572" s="7"/>
    </row>
    <row r="573" spans="1:10" s="6" customFormat="1" ht="12.75" hidden="1">
      <c r="A573" s="257"/>
      <c r="B573" s="257"/>
      <c r="C573" s="257"/>
      <c r="D573" s="257"/>
      <c r="E573" s="284"/>
      <c r="F573" s="7"/>
      <c r="G573" s="131"/>
      <c r="H573" s="131"/>
      <c r="I573" s="131"/>
      <c r="J573" s="7"/>
    </row>
    <row r="574" spans="1:10" s="6" customFormat="1" ht="12.75" hidden="1">
      <c r="A574" s="257"/>
      <c r="B574" s="257"/>
      <c r="C574" s="257"/>
      <c r="D574" s="257"/>
      <c r="E574" s="284"/>
      <c r="F574" s="7"/>
      <c r="G574" s="131"/>
      <c r="H574" s="131"/>
      <c r="I574" s="131"/>
      <c r="J574" s="7"/>
    </row>
    <row r="575" spans="1:10" s="6" customFormat="1" ht="12.75" hidden="1">
      <c r="A575" s="257"/>
      <c r="B575" s="257"/>
      <c r="C575" s="257"/>
      <c r="D575" s="257"/>
      <c r="E575" s="284"/>
      <c r="F575" s="7"/>
      <c r="G575" s="131"/>
      <c r="H575" s="131"/>
      <c r="I575" s="131"/>
      <c r="J575" s="7"/>
    </row>
    <row r="576" spans="1:10" s="6" customFormat="1" ht="12.75" hidden="1">
      <c r="A576" s="257"/>
      <c r="B576" s="257"/>
      <c r="C576" s="257"/>
      <c r="D576" s="257"/>
      <c r="E576" s="284"/>
      <c r="F576" s="7"/>
      <c r="G576" s="131"/>
      <c r="H576" s="131"/>
      <c r="I576" s="131"/>
      <c r="J576" s="7"/>
    </row>
    <row r="577" spans="1:10" s="6" customFormat="1" ht="12.75" hidden="1">
      <c r="A577" s="257"/>
      <c r="B577" s="257"/>
      <c r="C577" s="257"/>
      <c r="D577" s="257"/>
      <c r="E577" s="284"/>
      <c r="F577" s="7"/>
      <c r="G577" s="131"/>
      <c r="H577" s="131"/>
      <c r="I577" s="131"/>
      <c r="J577" s="7"/>
    </row>
    <row r="578" spans="1:10" s="6" customFormat="1" ht="12.75" hidden="1">
      <c r="A578" s="257"/>
      <c r="B578" s="257"/>
      <c r="C578" s="257"/>
      <c r="D578" s="257"/>
      <c r="E578" s="284"/>
      <c r="F578" s="7"/>
      <c r="G578" s="131"/>
      <c r="H578" s="131"/>
      <c r="I578" s="131"/>
      <c r="J578" s="7"/>
    </row>
    <row r="579" spans="1:10" s="6" customFormat="1" ht="12.75" hidden="1">
      <c r="A579" s="257"/>
      <c r="B579" s="257"/>
      <c r="C579" s="257"/>
      <c r="D579" s="257"/>
      <c r="E579" s="284"/>
      <c r="F579" s="7"/>
      <c r="G579" s="131"/>
      <c r="H579" s="131"/>
      <c r="I579" s="131"/>
      <c r="J579" s="7"/>
    </row>
    <row r="580" spans="1:10" s="6" customFormat="1" ht="12.75" hidden="1">
      <c r="A580" s="257"/>
      <c r="B580" s="257"/>
      <c r="C580" s="257"/>
      <c r="D580" s="257"/>
      <c r="E580" s="284"/>
      <c r="F580" s="7"/>
      <c r="G580" s="131"/>
      <c r="H580" s="131"/>
      <c r="I580" s="131"/>
      <c r="J580" s="7"/>
    </row>
    <row r="581" spans="1:10" s="6" customFormat="1" ht="12.75" hidden="1">
      <c r="A581" s="257"/>
      <c r="B581" s="257"/>
      <c r="C581" s="257"/>
      <c r="D581" s="257"/>
      <c r="E581" s="284"/>
      <c r="F581" s="7"/>
      <c r="G581" s="131"/>
      <c r="H581" s="131"/>
      <c r="I581" s="131"/>
      <c r="J581" s="7"/>
    </row>
    <row r="582" spans="1:10" s="6" customFormat="1" ht="12.75" hidden="1">
      <c r="A582" s="257"/>
      <c r="B582" s="257"/>
      <c r="C582" s="257"/>
      <c r="D582" s="257"/>
      <c r="E582" s="284"/>
      <c r="F582" s="7"/>
      <c r="G582" s="131"/>
      <c r="H582" s="131"/>
      <c r="I582" s="131"/>
      <c r="J582" s="7"/>
    </row>
    <row r="583" spans="1:10" s="6" customFormat="1" ht="12.75" hidden="1">
      <c r="A583" s="257"/>
      <c r="B583" s="257"/>
      <c r="C583" s="257"/>
      <c r="D583" s="257"/>
      <c r="E583" s="284"/>
      <c r="F583" s="7"/>
      <c r="G583" s="131"/>
      <c r="H583" s="131"/>
      <c r="I583" s="131"/>
      <c r="J583" s="7"/>
    </row>
    <row r="584" spans="1:10" s="6" customFormat="1" ht="12.75" hidden="1">
      <c r="A584" s="257"/>
      <c r="B584" s="257"/>
      <c r="C584" s="257"/>
      <c r="D584" s="257"/>
      <c r="E584" s="284"/>
      <c r="F584" s="7"/>
      <c r="G584" s="131"/>
      <c r="H584" s="131"/>
      <c r="I584" s="131"/>
      <c r="J584" s="7"/>
    </row>
    <row r="585" spans="1:10" s="6" customFormat="1" ht="12.75" hidden="1">
      <c r="A585" s="257"/>
      <c r="B585" s="257"/>
      <c r="C585" s="257"/>
      <c r="D585" s="257"/>
      <c r="E585" s="284"/>
      <c r="F585" s="7"/>
      <c r="G585" s="131"/>
      <c r="H585" s="131"/>
      <c r="I585" s="131"/>
      <c r="J585" s="7"/>
    </row>
    <row r="586" spans="1:10" s="6" customFormat="1" ht="12.75" hidden="1">
      <c r="A586" s="257"/>
      <c r="B586" s="257"/>
      <c r="C586" s="257"/>
      <c r="D586" s="257"/>
      <c r="E586" s="284"/>
      <c r="F586" s="7"/>
      <c r="G586" s="131"/>
      <c r="H586" s="131"/>
      <c r="I586" s="131"/>
      <c r="J586" s="7"/>
    </row>
    <row r="587" spans="1:10" s="6" customFormat="1" ht="12.75" hidden="1">
      <c r="A587" s="257"/>
      <c r="B587" s="257"/>
      <c r="C587" s="257"/>
      <c r="D587" s="257"/>
      <c r="E587" s="284"/>
      <c r="F587" s="7"/>
      <c r="G587" s="131"/>
      <c r="H587" s="131"/>
      <c r="I587" s="131"/>
      <c r="J587" s="7"/>
    </row>
    <row r="588" spans="1:10" s="6" customFormat="1" ht="12.75" hidden="1">
      <c r="A588" s="257"/>
      <c r="B588" s="257"/>
      <c r="C588" s="257"/>
      <c r="D588" s="257"/>
      <c r="E588" s="284"/>
      <c r="F588" s="7"/>
      <c r="G588" s="131"/>
      <c r="H588" s="131"/>
      <c r="I588" s="131"/>
      <c r="J588" s="7"/>
    </row>
    <row r="589" spans="1:10" s="6" customFormat="1" ht="12.75" hidden="1">
      <c r="A589" s="257"/>
      <c r="B589" s="257"/>
      <c r="C589" s="257"/>
      <c r="D589" s="257"/>
      <c r="E589" s="284"/>
      <c r="F589" s="7"/>
      <c r="G589" s="131"/>
      <c r="H589" s="131"/>
      <c r="I589" s="131"/>
      <c r="J589" s="7"/>
    </row>
    <row r="590" spans="1:10" s="6" customFormat="1" ht="12.75" hidden="1">
      <c r="A590" s="257"/>
      <c r="B590" s="257"/>
      <c r="C590" s="257"/>
      <c r="D590" s="257"/>
      <c r="E590" s="284"/>
      <c r="F590" s="7"/>
      <c r="G590" s="131"/>
      <c r="H590" s="131"/>
      <c r="I590" s="131"/>
      <c r="J590" s="7"/>
    </row>
    <row r="591" spans="1:10" s="6" customFormat="1" ht="12.75" hidden="1">
      <c r="A591" s="257"/>
      <c r="B591" s="257"/>
      <c r="C591" s="257"/>
      <c r="D591" s="257"/>
      <c r="E591" s="284"/>
      <c r="F591" s="7"/>
      <c r="G591" s="131"/>
      <c r="H591" s="131"/>
      <c r="I591" s="131"/>
      <c r="J591" s="7"/>
    </row>
    <row r="592" spans="1:10" s="6" customFormat="1" ht="12.75" hidden="1">
      <c r="A592" s="257"/>
      <c r="B592" s="257"/>
      <c r="C592" s="257"/>
      <c r="D592" s="257"/>
      <c r="E592" s="284"/>
      <c r="F592" s="7"/>
      <c r="G592" s="131"/>
      <c r="H592" s="131"/>
      <c r="I592" s="131"/>
      <c r="J592" s="7"/>
    </row>
    <row r="593" spans="1:10" s="6" customFormat="1" ht="12.75" hidden="1">
      <c r="A593" s="257"/>
      <c r="B593" s="257"/>
      <c r="C593" s="257"/>
      <c r="D593" s="257"/>
      <c r="E593" s="284"/>
      <c r="F593" s="7"/>
      <c r="G593" s="131"/>
      <c r="H593" s="131"/>
      <c r="I593" s="131"/>
      <c r="J593" s="7"/>
    </row>
    <row r="594" spans="1:10" s="6" customFormat="1" ht="12.75" hidden="1">
      <c r="A594" s="257"/>
      <c r="B594" s="257"/>
      <c r="C594" s="257"/>
      <c r="D594" s="257"/>
      <c r="E594" s="284"/>
      <c r="F594" s="7"/>
      <c r="G594" s="131"/>
      <c r="H594" s="131"/>
      <c r="I594" s="131"/>
      <c r="J594" s="7"/>
    </row>
    <row r="595" spans="1:10" s="6" customFormat="1" ht="12.75" hidden="1">
      <c r="A595" s="257"/>
      <c r="B595" s="257"/>
      <c r="C595" s="257"/>
      <c r="D595" s="257"/>
      <c r="E595" s="284"/>
      <c r="F595" s="7"/>
      <c r="G595" s="131"/>
      <c r="H595" s="131"/>
      <c r="I595" s="131"/>
      <c r="J595" s="7"/>
    </row>
    <row r="596" spans="1:10" s="6" customFormat="1" ht="12.75" hidden="1">
      <c r="A596" s="257"/>
      <c r="B596" s="257"/>
      <c r="C596" s="257"/>
      <c r="D596" s="257"/>
      <c r="E596" s="284"/>
      <c r="F596" s="7"/>
      <c r="G596" s="131"/>
      <c r="H596" s="131"/>
      <c r="I596" s="131"/>
      <c r="J596" s="7"/>
    </row>
    <row r="597" spans="1:10" s="6" customFormat="1" ht="12.75" hidden="1">
      <c r="A597" s="257"/>
      <c r="B597" s="257"/>
      <c r="C597" s="257"/>
      <c r="D597" s="257"/>
      <c r="E597" s="284"/>
      <c r="F597" s="7"/>
      <c r="G597" s="131"/>
      <c r="H597" s="131"/>
      <c r="I597" s="131"/>
      <c r="J597" s="7"/>
    </row>
    <row r="598" spans="1:10" s="6" customFormat="1" ht="12.75" hidden="1">
      <c r="A598" s="257"/>
      <c r="B598" s="257"/>
      <c r="C598" s="257"/>
      <c r="D598" s="257"/>
      <c r="E598" s="284"/>
      <c r="F598" s="7"/>
      <c r="G598" s="131"/>
      <c r="H598" s="131"/>
      <c r="I598" s="131"/>
      <c r="J598" s="7"/>
    </row>
    <row r="599" spans="1:10" s="6" customFormat="1" ht="12.75" hidden="1">
      <c r="A599" s="257"/>
      <c r="B599" s="257"/>
      <c r="C599" s="257"/>
      <c r="D599" s="257"/>
      <c r="E599" s="284"/>
      <c r="F599" s="7"/>
      <c r="G599" s="131"/>
      <c r="H599" s="131"/>
      <c r="I599" s="131"/>
      <c r="J599" s="7"/>
    </row>
    <row r="600" spans="1:10" s="6" customFormat="1" ht="12.75" hidden="1">
      <c r="A600" s="257"/>
      <c r="B600" s="257"/>
      <c r="C600" s="257"/>
      <c r="D600" s="257"/>
      <c r="E600" s="284"/>
      <c r="F600" s="7"/>
      <c r="G600" s="131"/>
      <c r="H600" s="131"/>
      <c r="I600" s="131"/>
      <c r="J600" s="7"/>
    </row>
    <row r="601" spans="1:10" s="6" customFormat="1" ht="12.75" hidden="1">
      <c r="A601" s="257"/>
      <c r="B601" s="257"/>
      <c r="C601" s="257"/>
      <c r="D601" s="257"/>
      <c r="E601" s="284"/>
      <c r="F601" s="7"/>
      <c r="G601" s="131"/>
      <c r="H601" s="131"/>
      <c r="I601" s="131"/>
      <c r="J601" s="7"/>
    </row>
    <row r="602" spans="1:10" s="6" customFormat="1" ht="12.75" hidden="1">
      <c r="A602" s="257"/>
      <c r="B602" s="257"/>
      <c r="C602" s="257"/>
      <c r="D602" s="257"/>
      <c r="E602" s="284"/>
      <c r="F602" s="7"/>
      <c r="G602" s="131"/>
      <c r="H602" s="131"/>
      <c r="I602" s="131"/>
      <c r="J602" s="7"/>
    </row>
    <row r="603" spans="1:10" s="6" customFormat="1" ht="12.75" hidden="1">
      <c r="A603" s="257"/>
      <c r="B603" s="257"/>
      <c r="C603" s="257"/>
      <c r="D603" s="257"/>
      <c r="E603" s="284"/>
      <c r="F603" s="7"/>
      <c r="G603" s="131"/>
      <c r="H603" s="131"/>
      <c r="I603" s="131"/>
      <c r="J603" s="7"/>
    </row>
    <row r="604" spans="1:10" s="6" customFormat="1" ht="12.75" hidden="1">
      <c r="A604" s="257"/>
      <c r="B604" s="257"/>
      <c r="C604" s="257"/>
      <c r="D604" s="257"/>
      <c r="E604" s="284"/>
      <c r="F604" s="7"/>
      <c r="G604" s="131"/>
      <c r="H604" s="131"/>
      <c r="I604" s="131"/>
      <c r="J604" s="7"/>
    </row>
    <row r="605" spans="1:10" s="6" customFormat="1" ht="12.75" hidden="1">
      <c r="A605" s="257"/>
      <c r="B605" s="257"/>
      <c r="C605" s="257"/>
      <c r="D605" s="257"/>
      <c r="E605" s="284"/>
      <c r="F605" s="7"/>
      <c r="G605" s="131"/>
      <c r="H605" s="131"/>
      <c r="I605" s="131"/>
      <c r="J605" s="7"/>
    </row>
    <row r="606" spans="1:10" s="6" customFormat="1" ht="12.75" hidden="1">
      <c r="A606" s="257"/>
      <c r="B606" s="257"/>
      <c r="C606" s="257"/>
      <c r="D606" s="257"/>
      <c r="E606" s="284"/>
      <c r="F606" s="7"/>
      <c r="G606" s="131"/>
      <c r="H606" s="131"/>
      <c r="I606" s="131"/>
      <c r="J606" s="7"/>
    </row>
    <row r="607" spans="1:10" s="6" customFormat="1" ht="12.75" hidden="1">
      <c r="A607" s="257"/>
      <c r="B607" s="257"/>
      <c r="C607" s="257"/>
      <c r="D607" s="257"/>
      <c r="E607" s="284"/>
      <c r="F607" s="7"/>
      <c r="G607" s="131"/>
      <c r="H607" s="131"/>
      <c r="I607" s="131"/>
      <c r="J607" s="7"/>
    </row>
    <row r="608" spans="1:10" s="6" customFormat="1" ht="12.75" hidden="1">
      <c r="A608" s="257"/>
      <c r="B608" s="257"/>
      <c r="C608" s="257"/>
      <c r="D608" s="257"/>
      <c r="E608" s="284"/>
      <c r="F608" s="7"/>
      <c r="G608" s="131"/>
      <c r="H608" s="131"/>
      <c r="I608" s="131"/>
      <c r="J608" s="7"/>
    </row>
    <row r="609" spans="1:10" s="6" customFormat="1" ht="12.75">
      <c r="A609" s="257"/>
      <c r="B609" s="257"/>
      <c r="C609" s="257"/>
      <c r="D609" s="257"/>
      <c r="E609" s="284"/>
      <c r="F609" s="7"/>
      <c r="G609" s="131"/>
      <c r="H609" s="131"/>
      <c r="I609" s="131"/>
      <c r="J609" s="7"/>
    </row>
    <row r="610" spans="1:10" s="6" customFormat="1" ht="12.75">
      <c r="A610" s="257"/>
      <c r="B610" s="257"/>
      <c r="C610" s="257"/>
      <c r="D610" s="257"/>
      <c r="E610" s="284"/>
      <c r="F610" s="7"/>
      <c r="G610" s="131"/>
      <c r="H610" s="131"/>
      <c r="I610" s="131"/>
      <c r="J610" s="7"/>
    </row>
    <row r="611" spans="1:10" s="6" customFormat="1" ht="12.75">
      <c r="A611" s="257"/>
      <c r="B611" s="257"/>
      <c r="C611" s="257"/>
      <c r="D611" s="257"/>
      <c r="E611" s="284"/>
      <c r="F611" s="7"/>
      <c r="G611" s="131"/>
      <c r="H611" s="131"/>
      <c r="I611" s="131"/>
      <c r="J611" s="7"/>
    </row>
    <row r="612" spans="1:10" s="6" customFormat="1" ht="12.75">
      <c r="A612" s="257"/>
      <c r="B612" s="257"/>
      <c r="C612" s="257"/>
      <c r="D612" s="257"/>
      <c r="E612" s="284"/>
      <c r="F612" s="7"/>
      <c r="G612" s="131"/>
      <c r="H612" s="131"/>
      <c r="I612" s="131"/>
      <c r="J612" s="7"/>
    </row>
    <row r="613" spans="1:10" s="6" customFormat="1" ht="12.75">
      <c r="A613" s="257"/>
      <c r="B613" s="257"/>
      <c r="C613" s="257"/>
      <c r="D613" s="257"/>
      <c r="E613" s="284"/>
      <c r="F613" s="7"/>
      <c r="G613" s="131"/>
      <c r="H613" s="131"/>
      <c r="I613" s="131"/>
      <c r="J613" s="7"/>
    </row>
    <row r="614" spans="1:10" s="6" customFormat="1" ht="12.75">
      <c r="A614" s="257"/>
      <c r="B614" s="257"/>
      <c r="C614" s="257"/>
      <c r="D614" s="257"/>
      <c r="E614" s="284"/>
      <c r="F614" s="7"/>
      <c r="G614" s="131"/>
      <c r="H614" s="131"/>
      <c r="I614" s="131"/>
      <c r="J614" s="7"/>
    </row>
    <row r="615" spans="1:10" s="6" customFormat="1" ht="12.75">
      <c r="A615" s="257"/>
      <c r="B615" s="257"/>
      <c r="C615" s="257"/>
      <c r="D615" s="257"/>
      <c r="E615" s="284"/>
      <c r="F615" s="7"/>
      <c r="G615" s="131"/>
      <c r="H615" s="131"/>
      <c r="I615" s="131"/>
      <c r="J615" s="7"/>
    </row>
    <row r="616" spans="1:10" s="6" customFormat="1" ht="12.75">
      <c r="A616" s="257"/>
      <c r="B616" s="257"/>
      <c r="C616" s="257"/>
      <c r="D616" s="257"/>
      <c r="E616" s="284"/>
      <c r="F616" s="7"/>
      <c r="G616" s="131"/>
      <c r="H616" s="131"/>
      <c r="I616" s="131"/>
      <c r="J616" s="7"/>
    </row>
    <row r="617" spans="1:10" s="6" customFormat="1" ht="12.75">
      <c r="A617" s="257"/>
      <c r="B617" s="257"/>
      <c r="C617" s="257"/>
      <c r="D617" s="257"/>
      <c r="E617" s="284"/>
      <c r="F617" s="7"/>
      <c r="G617" s="131"/>
      <c r="H617" s="131"/>
      <c r="I617" s="131"/>
      <c r="J617" s="7"/>
    </row>
    <row r="618" spans="1:10" s="6" customFormat="1" ht="12.75">
      <c r="A618" s="257"/>
      <c r="B618" s="257"/>
      <c r="C618" s="257"/>
      <c r="D618" s="257"/>
      <c r="E618" s="284"/>
      <c r="F618" s="7"/>
      <c r="G618" s="131"/>
      <c r="H618" s="131"/>
      <c r="I618" s="131"/>
      <c r="J618" s="7"/>
    </row>
    <row r="619" spans="1:10" s="6" customFormat="1" ht="12.75">
      <c r="A619" s="257"/>
      <c r="B619" s="257"/>
      <c r="C619" s="257"/>
      <c r="D619" s="257"/>
      <c r="E619" s="284"/>
      <c r="F619" s="7"/>
      <c r="G619" s="131"/>
      <c r="H619" s="131"/>
      <c r="I619" s="131"/>
      <c r="J619" s="7"/>
    </row>
    <row r="620" spans="1:10" s="6" customFormat="1" ht="12.75">
      <c r="A620" s="257"/>
      <c r="B620" s="257"/>
      <c r="C620" s="257"/>
      <c r="D620" s="257"/>
      <c r="E620" s="284"/>
      <c r="F620" s="7"/>
      <c r="G620" s="131"/>
      <c r="H620" s="131"/>
      <c r="I620" s="131"/>
      <c r="J620" s="7"/>
    </row>
    <row r="621" spans="1:10" s="6" customFormat="1" ht="12.75">
      <c r="A621" s="257"/>
      <c r="B621" s="257"/>
      <c r="C621" s="257"/>
      <c r="D621" s="257"/>
      <c r="E621" s="284"/>
      <c r="F621" s="7"/>
      <c r="G621" s="131"/>
      <c r="H621" s="131"/>
      <c r="I621" s="131"/>
      <c r="J621" s="7"/>
    </row>
    <row r="622" spans="1:10" s="6" customFormat="1" ht="12.75">
      <c r="A622" s="257"/>
      <c r="B622" s="257"/>
      <c r="C622" s="257"/>
      <c r="D622" s="257"/>
      <c r="E622" s="284"/>
      <c r="F622" s="7"/>
      <c r="G622" s="131"/>
      <c r="H622" s="131"/>
      <c r="I622" s="131"/>
      <c r="J622" s="7"/>
    </row>
    <row r="623" spans="1:10" s="6" customFormat="1" ht="12.75">
      <c r="A623" s="257"/>
      <c r="B623" s="257"/>
      <c r="C623" s="257"/>
      <c r="D623" s="257"/>
      <c r="E623" s="284"/>
      <c r="F623" s="7"/>
      <c r="G623" s="131"/>
      <c r="H623" s="131"/>
      <c r="I623" s="131"/>
      <c r="J623" s="7"/>
    </row>
    <row r="624" spans="1:10" s="6" customFormat="1" ht="12.75">
      <c r="A624" s="257"/>
      <c r="B624" s="257"/>
      <c r="C624" s="257"/>
      <c r="D624" s="257"/>
      <c r="E624" s="284"/>
      <c r="F624" s="7"/>
      <c r="G624" s="131"/>
      <c r="H624" s="131"/>
      <c r="I624" s="131"/>
      <c r="J624" s="7"/>
    </row>
    <row r="625" spans="1:10" s="6" customFormat="1" ht="12.75">
      <c r="A625" s="257"/>
      <c r="B625" s="257"/>
      <c r="C625" s="257"/>
      <c r="D625" s="257"/>
      <c r="E625" s="284"/>
      <c r="F625" s="7"/>
      <c r="G625" s="131"/>
      <c r="H625" s="131"/>
      <c r="I625" s="131"/>
      <c r="J625" s="7"/>
    </row>
    <row r="626" spans="1:10" s="6" customFormat="1" ht="12.75">
      <c r="A626" s="257"/>
      <c r="B626" s="257"/>
      <c r="C626" s="257"/>
      <c r="D626" s="257"/>
      <c r="E626" s="284"/>
      <c r="F626" s="7"/>
      <c r="G626" s="131"/>
      <c r="H626" s="131"/>
      <c r="I626" s="131"/>
      <c r="J626" s="7"/>
    </row>
    <row r="627" spans="1:10" s="6" customFormat="1" ht="12.75">
      <c r="A627" s="257"/>
      <c r="B627" s="257"/>
      <c r="C627" s="257"/>
      <c r="D627" s="257"/>
      <c r="E627" s="284"/>
      <c r="F627" s="7"/>
      <c r="G627" s="131"/>
      <c r="H627" s="131"/>
      <c r="I627" s="131"/>
      <c r="J627" s="7"/>
    </row>
    <row r="628" spans="1:10" s="6" customFormat="1" ht="12.75">
      <c r="A628" s="257"/>
      <c r="B628" s="257"/>
      <c r="C628" s="257"/>
      <c r="D628" s="257"/>
      <c r="E628" s="284"/>
      <c r="F628" s="7"/>
      <c r="G628" s="131"/>
      <c r="H628" s="131"/>
      <c r="I628" s="131"/>
      <c r="J628" s="7"/>
    </row>
    <row r="629" spans="1:10" s="6" customFormat="1" ht="12.75">
      <c r="A629" s="257"/>
      <c r="B629" s="257"/>
      <c r="C629" s="257"/>
      <c r="D629" s="257"/>
      <c r="E629" s="284"/>
      <c r="F629" s="7"/>
      <c r="G629" s="131"/>
      <c r="H629" s="131"/>
      <c r="I629" s="131"/>
      <c r="J629" s="7"/>
    </row>
    <row r="630" spans="1:10" s="6" customFormat="1" ht="12.75">
      <c r="A630" s="257"/>
      <c r="B630" s="257"/>
      <c r="C630" s="257"/>
      <c r="D630" s="257"/>
      <c r="E630" s="284"/>
      <c r="F630" s="7"/>
      <c r="G630" s="131"/>
      <c r="H630" s="131"/>
      <c r="I630" s="131"/>
      <c r="J630" s="7"/>
    </row>
    <row r="631" spans="1:10" s="6" customFormat="1" ht="12.75">
      <c r="A631" s="257"/>
      <c r="B631" s="257"/>
      <c r="C631" s="257"/>
      <c r="D631" s="257"/>
      <c r="E631" s="284"/>
      <c r="F631" s="7"/>
      <c r="G631" s="131"/>
      <c r="H631" s="131"/>
      <c r="I631" s="131"/>
      <c r="J631" s="7"/>
    </row>
    <row r="632" spans="1:10" s="6" customFormat="1" ht="12.75">
      <c r="A632" s="257"/>
      <c r="B632" s="257"/>
      <c r="C632" s="257"/>
      <c r="D632" s="257"/>
      <c r="E632" s="284"/>
      <c r="F632" s="7"/>
      <c r="G632" s="131"/>
      <c r="H632" s="131"/>
      <c r="I632" s="131"/>
      <c r="J632" s="7"/>
    </row>
    <row r="633" spans="1:10" s="6" customFormat="1" ht="12.75">
      <c r="A633" s="257"/>
      <c r="B633" s="257"/>
      <c r="C633" s="257"/>
      <c r="D633" s="257"/>
      <c r="E633" s="284"/>
      <c r="F633" s="7"/>
      <c r="G633" s="131"/>
      <c r="H633" s="131"/>
      <c r="I633" s="131"/>
      <c r="J633" s="7"/>
    </row>
    <row r="634" spans="1:10" s="6" customFormat="1" ht="12.75">
      <c r="A634" s="257"/>
      <c r="B634" s="257"/>
      <c r="C634" s="257"/>
      <c r="D634" s="257"/>
      <c r="E634" s="284"/>
      <c r="F634" s="7"/>
      <c r="G634" s="131"/>
      <c r="H634" s="131"/>
      <c r="I634" s="131"/>
      <c r="J634" s="7"/>
    </row>
    <row r="635" spans="1:10" s="6" customFormat="1" ht="12.75">
      <c r="A635" s="257"/>
      <c r="B635" s="257"/>
      <c r="C635" s="257"/>
      <c r="D635" s="257"/>
      <c r="E635" s="284"/>
      <c r="F635" s="7"/>
      <c r="G635" s="131"/>
      <c r="H635" s="131"/>
      <c r="I635" s="131"/>
      <c r="J635" s="7"/>
    </row>
    <row r="636" spans="1:10" s="6" customFormat="1" ht="12.75">
      <c r="A636" s="257"/>
      <c r="B636" s="257"/>
      <c r="C636" s="257"/>
      <c r="D636" s="257"/>
      <c r="E636" s="284"/>
      <c r="F636" s="7"/>
      <c r="G636" s="131"/>
      <c r="H636" s="131"/>
      <c r="I636" s="131"/>
      <c r="J636" s="7"/>
    </row>
    <row r="637" spans="1:10" s="6" customFormat="1" ht="12.75">
      <c r="A637" s="257"/>
      <c r="B637" s="257"/>
      <c r="C637" s="257"/>
      <c r="D637" s="257"/>
      <c r="E637" s="284"/>
      <c r="F637" s="7"/>
      <c r="G637" s="131"/>
      <c r="H637" s="131"/>
      <c r="I637" s="131"/>
      <c r="J637" s="7"/>
    </row>
    <row r="638" spans="1:10" s="6" customFormat="1" ht="12.75">
      <c r="A638" s="257"/>
      <c r="B638" s="257"/>
      <c r="C638" s="257"/>
      <c r="D638" s="257"/>
      <c r="E638" s="284"/>
      <c r="F638" s="7"/>
      <c r="G638" s="131"/>
      <c r="H638" s="131"/>
      <c r="I638" s="131"/>
      <c r="J638" s="7"/>
    </row>
    <row r="639" spans="1:10" s="6" customFormat="1" ht="12.75">
      <c r="A639" s="257"/>
      <c r="B639" s="257"/>
      <c r="C639" s="257"/>
      <c r="D639" s="257"/>
      <c r="E639" s="284"/>
      <c r="F639" s="7"/>
      <c r="G639" s="131"/>
      <c r="H639" s="131"/>
      <c r="I639" s="131"/>
      <c r="J639" s="7"/>
    </row>
    <row r="640" spans="1:10" s="6" customFormat="1" ht="12.75">
      <c r="A640" s="257"/>
      <c r="B640" s="257"/>
      <c r="C640" s="257"/>
      <c r="D640" s="257"/>
      <c r="E640" s="284"/>
      <c r="F640" s="7"/>
      <c r="G640" s="131"/>
      <c r="H640" s="131"/>
      <c r="I640" s="131"/>
      <c r="J640" s="7"/>
    </row>
    <row r="641" spans="1:10" s="6" customFormat="1" ht="12.75">
      <c r="A641" s="257"/>
      <c r="B641" s="257"/>
      <c r="C641" s="257"/>
      <c r="D641" s="257"/>
      <c r="E641" s="284"/>
      <c r="F641" s="7"/>
      <c r="G641" s="131"/>
      <c r="H641" s="131"/>
      <c r="I641" s="131"/>
      <c r="J641" s="7"/>
    </row>
    <row r="642" spans="1:10" s="6" customFormat="1" ht="12.75">
      <c r="A642" s="257"/>
      <c r="B642" s="257"/>
      <c r="C642" s="257"/>
      <c r="D642" s="257"/>
      <c r="E642" s="284"/>
      <c r="F642" s="7"/>
      <c r="G642" s="131"/>
      <c r="H642" s="131"/>
      <c r="I642" s="131"/>
      <c r="J642" s="7"/>
    </row>
    <row r="643" spans="1:10" s="6" customFormat="1" ht="12.75">
      <c r="A643" s="257"/>
      <c r="B643" s="257"/>
      <c r="C643" s="257"/>
      <c r="D643" s="257"/>
      <c r="E643" s="284"/>
      <c r="F643" s="7"/>
      <c r="G643" s="131"/>
      <c r="H643" s="131"/>
      <c r="I643" s="131"/>
      <c r="J643" s="7"/>
    </row>
    <row r="644" spans="1:10" s="6" customFormat="1" ht="12.75">
      <c r="A644" s="257"/>
      <c r="B644" s="257"/>
      <c r="C644" s="257"/>
      <c r="D644" s="257"/>
      <c r="E644" s="284"/>
      <c r="F644" s="7"/>
      <c r="G644" s="131"/>
      <c r="H644" s="131"/>
      <c r="I644" s="131"/>
      <c r="J644" s="7"/>
    </row>
    <row r="645" spans="1:10" s="6" customFormat="1" ht="12.75">
      <c r="A645" s="257"/>
      <c r="B645" s="257"/>
      <c r="C645" s="257"/>
      <c r="D645" s="257"/>
      <c r="E645" s="284"/>
      <c r="F645" s="7"/>
      <c r="G645" s="131"/>
      <c r="H645" s="131"/>
      <c r="I645" s="131"/>
      <c r="J645" s="7"/>
    </row>
    <row r="646" spans="1:10" s="6" customFormat="1" ht="12.75">
      <c r="A646" s="257"/>
      <c r="B646" s="257"/>
      <c r="C646" s="257"/>
      <c r="D646" s="257"/>
      <c r="E646" s="284"/>
      <c r="F646" s="7"/>
      <c r="G646" s="131"/>
      <c r="H646" s="131"/>
      <c r="I646" s="131"/>
      <c r="J646" s="7"/>
    </row>
    <row r="647" spans="1:10" s="6" customFormat="1" ht="12.75">
      <c r="A647" s="257"/>
      <c r="B647" s="257"/>
      <c r="C647" s="257"/>
      <c r="D647" s="257"/>
      <c r="E647" s="284"/>
      <c r="F647" s="7"/>
      <c r="G647" s="131"/>
      <c r="H647" s="131"/>
      <c r="I647" s="131"/>
      <c r="J647" s="7"/>
    </row>
    <row r="648" spans="1:10" s="6" customFormat="1" ht="12.75">
      <c r="A648" s="257"/>
      <c r="B648" s="257"/>
      <c r="C648" s="257"/>
      <c r="D648" s="257"/>
      <c r="E648" s="284"/>
      <c r="F648" s="7"/>
      <c r="G648" s="131"/>
      <c r="H648" s="131"/>
      <c r="I648" s="131"/>
      <c r="J648" s="7"/>
    </row>
    <row r="649" spans="1:10" s="6" customFormat="1" ht="12.75">
      <c r="A649" s="257"/>
      <c r="B649" s="257"/>
      <c r="C649" s="257"/>
      <c r="D649" s="257"/>
      <c r="E649" s="284"/>
      <c r="F649" s="7"/>
      <c r="G649" s="131"/>
      <c r="H649" s="131"/>
      <c r="I649" s="131"/>
      <c r="J649" s="7"/>
    </row>
    <row r="650" spans="1:10" s="6" customFormat="1" ht="12.75">
      <c r="A650" s="257"/>
      <c r="B650" s="257"/>
      <c r="C650" s="257"/>
      <c r="D650" s="257"/>
      <c r="E650" s="284"/>
      <c r="F650" s="7"/>
      <c r="G650" s="131"/>
      <c r="H650" s="131"/>
      <c r="I650" s="131"/>
      <c r="J650" s="7"/>
    </row>
    <row r="651" spans="1:10" s="6" customFormat="1" ht="12.75">
      <c r="A651" s="257"/>
      <c r="B651" s="257"/>
      <c r="C651" s="257"/>
      <c r="D651" s="257"/>
      <c r="E651" s="284"/>
      <c r="F651" s="7"/>
      <c r="G651" s="131"/>
      <c r="H651" s="131"/>
      <c r="I651" s="131"/>
      <c r="J651" s="7"/>
    </row>
    <row r="652" spans="1:10" s="6" customFormat="1" ht="12.75">
      <c r="A652" s="257"/>
      <c r="B652" s="257"/>
      <c r="C652" s="257"/>
      <c r="D652" s="257"/>
      <c r="E652" s="284"/>
      <c r="F652" s="7"/>
      <c r="G652" s="131"/>
      <c r="H652" s="131"/>
      <c r="I652" s="131"/>
      <c r="J652" s="7"/>
    </row>
    <row r="653" spans="1:10" s="6" customFormat="1" ht="12.75">
      <c r="A653" s="257"/>
      <c r="B653" s="257"/>
      <c r="C653" s="257"/>
      <c r="D653" s="257"/>
      <c r="E653" s="284"/>
      <c r="F653" s="7"/>
      <c r="G653" s="131"/>
      <c r="H653" s="131"/>
      <c r="I653" s="131"/>
      <c r="J653" s="7"/>
    </row>
    <row r="654" spans="1:10" s="6" customFormat="1" ht="12.75">
      <c r="A654" s="257"/>
      <c r="B654" s="257"/>
      <c r="C654" s="257"/>
      <c r="D654" s="257"/>
      <c r="E654" s="284"/>
      <c r="F654" s="7"/>
      <c r="G654" s="131"/>
      <c r="H654" s="131"/>
      <c r="I654" s="131"/>
      <c r="J654" s="7"/>
    </row>
    <row r="655" spans="1:10" s="6" customFormat="1" ht="12.75">
      <c r="A655" s="257"/>
      <c r="B655" s="257"/>
      <c r="C655" s="257"/>
      <c r="D655" s="257"/>
      <c r="E655" s="284"/>
      <c r="F655" s="7"/>
      <c r="G655" s="131"/>
      <c r="H655" s="131"/>
      <c r="I655" s="131"/>
      <c r="J655" s="7"/>
    </row>
    <row r="656" spans="1:10" s="6" customFormat="1" ht="12.75">
      <c r="A656" s="257"/>
      <c r="B656" s="257"/>
      <c r="C656" s="257"/>
      <c r="D656" s="257"/>
      <c r="E656" s="284"/>
      <c r="F656" s="7"/>
      <c r="G656" s="131"/>
      <c r="H656" s="131"/>
      <c r="I656" s="131"/>
      <c r="J656" s="7"/>
    </row>
    <row r="657" spans="1:10" s="6" customFormat="1" ht="12.75">
      <c r="A657" s="257"/>
      <c r="B657" s="257"/>
      <c r="C657" s="257"/>
      <c r="D657" s="257"/>
      <c r="E657" s="284"/>
      <c r="F657" s="7"/>
      <c r="G657" s="131"/>
      <c r="H657" s="131"/>
      <c r="I657" s="131"/>
      <c r="J657" s="7"/>
    </row>
    <row r="658" spans="1:10" s="6" customFormat="1" ht="12.75">
      <c r="A658" s="257"/>
      <c r="B658" s="257"/>
      <c r="C658" s="257"/>
      <c r="D658" s="257"/>
      <c r="E658" s="284"/>
      <c r="F658" s="7"/>
      <c r="G658" s="131"/>
      <c r="H658" s="131"/>
      <c r="I658" s="131"/>
      <c r="J658" s="7"/>
    </row>
    <row r="659" spans="1:10" s="6" customFormat="1" ht="12.75">
      <c r="A659" s="257"/>
      <c r="B659" s="257"/>
      <c r="C659" s="257"/>
      <c r="D659" s="257"/>
      <c r="E659" s="284"/>
      <c r="F659" s="7"/>
      <c r="G659" s="131"/>
      <c r="H659" s="131"/>
      <c r="I659" s="131"/>
      <c r="J659" s="7"/>
    </row>
    <row r="660" spans="1:10" s="6" customFormat="1" ht="12.75">
      <c r="A660" s="257"/>
      <c r="B660" s="257"/>
      <c r="C660" s="257"/>
      <c r="D660" s="257"/>
      <c r="E660" s="284"/>
      <c r="F660" s="7"/>
      <c r="G660" s="131"/>
      <c r="H660" s="131"/>
      <c r="I660" s="131"/>
      <c r="J660" s="7"/>
    </row>
    <row r="661" spans="1:10" s="6" customFormat="1" ht="12.75">
      <c r="A661" s="257"/>
      <c r="B661" s="257"/>
      <c r="C661" s="257"/>
      <c r="D661" s="257"/>
      <c r="E661" s="284"/>
      <c r="F661" s="7"/>
      <c r="G661" s="131"/>
      <c r="H661" s="131"/>
      <c r="I661" s="131"/>
      <c r="J661" s="7"/>
    </row>
    <row r="662" spans="1:10" s="6" customFormat="1" ht="12.75">
      <c r="A662" s="257"/>
      <c r="B662" s="257"/>
      <c r="C662" s="257"/>
      <c r="D662" s="257"/>
      <c r="E662" s="284"/>
      <c r="F662" s="7"/>
      <c r="G662" s="131"/>
      <c r="H662" s="131"/>
      <c r="I662" s="131"/>
      <c r="J662" s="7"/>
    </row>
    <row r="663" spans="1:10" s="6" customFormat="1" ht="12.75">
      <c r="A663" s="257"/>
      <c r="B663" s="257"/>
      <c r="C663" s="257"/>
      <c r="D663" s="257"/>
      <c r="E663" s="284"/>
      <c r="F663" s="7"/>
      <c r="G663" s="131"/>
      <c r="H663" s="131"/>
      <c r="I663" s="131"/>
      <c r="J663" s="7"/>
    </row>
    <row r="664" spans="1:10" s="6" customFormat="1" ht="12.75">
      <c r="A664" s="257"/>
      <c r="B664" s="257"/>
      <c r="C664" s="257"/>
      <c r="D664" s="257"/>
      <c r="E664" s="284"/>
      <c r="F664" s="7"/>
      <c r="G664" s="131"/>
      <c r="H664" s="131"/>
      <c r="I664" s="131"/>
      <c r="J664" s="7"/>
    </row>
    <row r="665" spans="1:10" s="6" customFormat="1" ht="12.75">
      <c r="A665" s="257"/>
      <c r="B665" s="257"/>
      <c r="C665" s="257"/>
      <c r="D665" s="257"/>
      <c r="E665" s="284"/>
      <c r="F665" s="7"/>
      <c r="G665" s="131"/>
      <c r="H665" s="131"/>
      <c r="I665" s="131"/>
      <c r="J665" s="7"/>
    </row>
    <row r="666" spans="1:10" s="6" customFormat="1" ht="12.75">
      <c r="A666" s="257"/>
      <c r="B666" s="257"/>
      <c r="C666" s="257"/>
      <c r="D666" s="257"/>
      <c r="E666" s="284"/>
      <c r="F666" s="7"/>
      <c r="G666" s="131"/>
      <c r="H666" s="131"/>
      <c r="I666" s="131"/>
      <c r="J666" s="7"/>
    </row>
    <row r="667" spans="1:10" s="6" customFormat="1" ht="12.75">
      <c r="A667" s="257"/>
      <c r="B667" s="257"/>
      <c r="C667" s="257"/>
      <c r="D667" s="257"/>
      <c r="E667" s="284"/>
      <c r="F667" s="7"/>
      <c r="G667" s="131"/>
      <c r="H667" s="131"/>
      <c r="I667" s="131"/>
      <c r="J667" s="7"/>
    </row>
    <row r="668" spans="1:10" s="6" customFormat="1" ht="12.75">
      <c r="A668" s="257"/>
      <c r="B668" s="257"/>
      <c r="C668" s="257"/>
      <c r="D668" s="257"/>
      <c r="E668" s="284"/>
      <c r="F668" s="7"/>
      <c r="G668" s="131"/>
      <c r="H668" s="131"/>
      <c r="I668" s="131"/>
      <c r="J668" s="7"/>
    </row>
    <row r="669" spans="1:10" s="6" customFormat="1" ht="12.75">
      <c r="A669" s="257"/>
      <c r="B669" s="257"/>
      <c r="C669" s="257"/>
      <c r="D669" s="257"/>
      <c r="E669" s="284"/>
      <c r="F669" s="7"/>
      <c r="G669" s="131"/>
      <c r="H669" s="131"/>
      <c r="I669" s="131"/>
      <c r="J669" s="7"/>
    </row>
    <row r="670" spans="1:10" s="6" customFormat="1" ht="12.75">
      <c r="A670" s="257"/>
      <c r="B670" s="257"/>
      <c r="C670" s="257"/>
      <c r="D670" s="257"/>
      <c r="E670" s="284"/>
      <c r="F670" s="7"/>
      <c r="G670" s="131"/>
      <c r="H670" s="131"/>
      <c r="I670" s="131"/>
      <c r="J670" s="7"/>
    </row>
    <row r="671" spans="1:10" s="6" customFormat="1" ht="12.75">
      <c r="A671" s="257"/>
      <c r="B671" s="257"/>
      <c r="C671" s="257"/>
      <c r="D671" s="257"/>
      <c r="E671" s="284"/>
      <c r="F671" s="7"/>
      <c r="G671" s="131"/>
      <c r="H671" s="131"/>
      <c r="I671" s="131"/>
      <c r="J671" s="7"/>
    </row>
    <row r="672" spans="1:10" s="6" customFormat="1" ht="12.75">
      <c r="A672" s="257"/>
      <c r="B672" s="257"/>
      <c r="C672" s="257"/>
      <c r="D672" s="257"/>
      <c r="E672" s="284"/>
      <c r="F672" s="7"/>
      <c r="G672" s="131"/>
      <c r="H672" s="131"/>
      <c r="I672" s="131"/>
      <c r="J672" s="7"/>
    </row>
    <row r="673" spans="1:10" s="6" customFormat="1" ht="12.75">
      <c r="A673" s="257"/>
      <c r="B673" s="257"/>
      <c r="C673" s="257"/>
      <c r="D673" s="257"/>
      <c r="E673" s="284"/>
      <c r="F673" s="7"/>
      <c r="G673" s="131"/>
      <c r="H673" s="131"/>
      <c r="I673" s="131"/>
      <c r="J673" s="7"/>
    </row>
    <row r="674" spans="1:10" s="6" customFormat="1" ht="12.75">
      <c r="A674" s="257"/>
      <c r="B674" s="257"/>
      <c r="C674" s="257"/>
      <c r="D674" s="257"/>
      <c r="E674" s="284"/>
      <c r="F674" s="7"/>
      <c r="G674" s="131"/>
      <c r="H674" s="131"/>
      <c r="I674" s="131"/>
      <c r="J674" s="7"/>
    </row>
    <row r="675" spans="1:10" s="6" customFormat="1" ht="12.75">
      <c r="A675" s="257"/>
      <c r="B675" s="257"/>
      <c r="C675" s="257"/>
      <c r="D675" s="257"/>
      <c r="E675" s="284"/>
      <c r="F675" s="7"/>
      <c r="G675" s="131"/>
      <c r="H675" s="131"/>
      <c r="I675" s="131"/>
      <c r="J675" s="7"/>
    </row>
    <row r="676" spans="1:10" s="6" customFormat="1" ht="12.75">
      <c r="A676" s="257"/>
      <c r="B676" s="257"/>
      <c r="C676" s="257"/>
      <c r="D676" s="257"/>
      <c r="E676" s="284"/>
      <c r="F676" s="7"/>
      <c r="G676" s="131"/>
      <c r="H676" s="131"/>
      <c r="I676" s="131"/>
      <c r="J676" s="7"/>
    </row>
    <row r="677" spans="1:10" s="6" customFormat="1" ht="12.75">
      <c r="A677" s="257"/>
      <c r="B677" s="257"/>
      <c r="C677" s="257"/>
      <c r="D677" s="257"/>
      <c r="E677" s="284"/>
      <c r="F677" s="7"/>
      <c r="G677" s="131"/>
      <c r="H677" s="131"/>
      <c r="I677" s="131"/>
      <c r="J677" s="7"/>
    </row>
    <row r="678" spans="1:10" s="6" customFormat="1" ht="12.75">
      <c r="A678" s="257"/>
      <c r="B678" s="257"/>
      <c r="C678" s="257"/>
      <c r="D678" s="257"/>
      <c r="E678" s="284"/>
      <c r="F678" s="7"/>
      <c r="G678" s="131"/>
      <c r="H678" s="131"/>
      <c r="I678" s="131"/>
      <c r="J678" s="7"/>
    </row>
    <row r="679" spans="1:10" s="6" customFormat="1" ht="12.75">
      <c r="A679" s="257"/>
      <c r="B679" s="257"/>
      <c r="C679" s="257"/>
      <c r="D679" s="257"/>
      <c r="E679" s="284"/>
      <c r="F679" s="7"/>
      <c r="G679" s="131"/>
      <c r="H679" s="131"/>
      <c r="I679" s="131"/>
      <c r="J679" s="7"/>
    </row>
    <row r="680" spans="1:10" s="6" customFormat="1" ht="12.75">
      <c r="A680" s="257"/>
      <c r="B680" s="257"/>
      <c r="C680" s="257"/>
      <c r="D680" s="257"/>
      <c r="E680" s="284"/>
      <c r="F680" s="7"/>
      <c r="G680" s="131"/>
      <c r="H680" s="131"/>
      <c r="I680" s="131"/>
      <c r="J680" s="7"/>
    </row>
    <row r="681" spans="1:10" s="6" customFormat="1" ht="12.75">
      <c r="A681" s="257"/>
      <c r="B681" s="257"/>
      <c r="C681" s="257"/>
      <c r="D681" s="257"/>
      <c r="E681" s="284"/>
      <c r="F681" s="7"/>
      <c r="G681" s="131"/>
      <c r="H681" s="131"/>
      <c r="I681" s="131"/>
      <c r="J681" s="7"/>
    </row>
    <row r="682" spans="1:10" s="6" customFormat="1" ht="12.75">
      <c r="A682" s="257"/>
      <c r="B682" s="257"/>
      <c r="C682" s="257"/>
      <c r="D682" s="257"/>
      <c r="E682" s="284"/>
      <c r="F682" s="7"/>
      <c r="G682" s="131"/>
      <c r="H682" s="131"/>
      <c r="I682" s="131"/>
      <c r="J682" s="7"/>
    </row>
    <row r="683" spans="1:10" s="6" customFormat="1" ht="12.75">
      <c r="A683" s="257"/>
      <c r="B683" s="257"/>
      <c r="C683" s="257"/>
      <c r="D683" s="257"/>
      <c r="E683" s="284"/>
      <c r="F683" s="7"/>
      <c r="G683" s="131"/>
      <c r="H683" s="131"/>
      <c r="I683" s="131"/>
      <c r="J683" s="7"/>
    </row>
    <row r="684" spans="1:10" s="6" customFormat="1" ht="12.75">
      <c r="A684" s="257"/>
      <c r="B684" s="257"/>
      <c r="C684" s="257"/>
      <c r="D684" s="257"/>
      <c r="E684" s="284"/>
      <c r="F684" s="7"/>
      <c r="G684" s="131"/>
      <c r="H684" s="131"/>
      <c r="I684" s="131"/>
      <c r="J684" s="7"/>
    </row>
    <row r="685" spans="1:10" s="6" customFormat="1" ht="12.75">
      <c r="A685" s="257"/>
      <c r="B685" s="257"/>
      <c r="C685" s="257"/>
      <c r="D685" s="257"/>
      <c r="E685" s="284"/>
      <c r="F685" s="7"/>
      <c r="G685" s="131"/>
      <c r="H685" s="131"/>
      <c r="I685" s="131"/>
      <c r="J685" s="7"/>
    </row>
    <row r="686" spans="1:10" s="6" customFormat="1" ht="12.75">
      <c r="A686" s="257"/>
      <c r="B686" s="257"/>
      <c r="C686" s="257"/>
      <c r="D686" s="257"/>
      <c r="E686" s="284"/>
      <c r="F686" s="7"/>
      <c r="G686" s="131"/>
      <c r="H686" s="131"/>
      <c r="I686" s="131"/>
      <c r="J686" s="7"/>
    </row>
    <row r="687" spans="1:10" s="6" customFormat="1" ht="12.75">
      <c r="A687" s="257"/>
      <c r="B687" s="257"/>
      <c r="C687" s="257"/>
      <c r="D687" s="257"/>
      <c r="E687" s="284"/>
      <c r="F687" s="7"/>
      <c r="G687" s="131"/>
      <c r="H687" s="131"/>
      <c r="I687" s="131"/>
      <c r="J687" s="7"/>
    </row>
    <row r="688" spans="1:10" s="6" customFormat="1" ht="12.75">
      <c r="A688" s="257"/>
      <c r="B688" s="257"/>
      <c r="C688" s="257"/>
      <c r="D688" s="257"/>
      <c r="E688" s="284"/>
      <c r="F688" s="7"/>
      <c r="G688" s="131"/>
      <c r="H688" s="131"/>
      <c r="I688" s="131"/>
      <c r="J688" s="7"/>
    </row>
    <row r="689" spans="1:10" s="6" customFormat="1" ht="12.75">
      <c r="A689" s="257"/>
      <c r="B689" s="257"/>
      <c r="C689" s="257"/>
      <c r="D689" s="257"/>
      <c r="E689" s="284"/>
      <c r="F689" s="7"/>
      <c r="G689" s="131"/>
      <c r="H689" s="131"/>
      <c r="I689" s="131"/>
      <c r="J689" s="7"/>
    </row>
    <row r="690" spans="1:10" s="6" customFormat="1" ht="12.75">
      <c r="A690" s="257"/>
      <c r="B690" s="257"/>
      <c r="C690" s="257"/>
      <c r="D690" s="257"/>
      <c r="E690" s="284"/>
      <c r="F690" s="7"/>
      <c r="G690" s="131"/>
      <c r="H690" s="131"/>
      <c r="I690" s="131"/>
      <c r="J690" s="7"/>
    </row>
    <row r="691" spans="1:10" s="6" customFormat="1" ht="12.75">
      <c r="A691" s="257"/>
      <c r="B691" s="257"/>
      <c r="C691" s="257"/>
      <c r="D691" s="257"/>
      <c r="E691" s="284"/>
      <c r="F691" s="7"/>
      <c r="G691" s="131"/>
      <c r="H691" s="131"/>
      <c r="I691" s="131"/>
      <c r="J691" s="7"/>
    </row>
    <row r="692" spans="1:10" s="6" customFormat="1" ht="12.75">
      <c r="A692" s="257"/>
      <c r="B692" s="257"/>
      <c r="C692" s="257"/>
      <c r="D692" s="257"/>
      <c r="E692" s="284"/>
      <c r="F692" s="7"/>
      <c r="G692" s="131"/>
      <c r="H692" s="131"/>
      <c r="I692" s="131"/>
      <c r="J692" s="7"/>
    </row>
    <row r="693" spans="1:10" s="6" customFormat="1" ht="12.75">
      <c r="A693" s="257"/>
      <c r="B693" s="257"/>
      <c r="C693" s="257"/>
      <c r="D693" s="257"/>
      <c r="E693" s="284"/>
      <c r="F693" s="7"/>
      <c r="G693" s="131"/>
      <c r="H693" s="131"/>
      <c r="I693" s="131"/>
      <c r="J693" s="7"/>
    </row>
    <row r="694" spans="1:10" s="6" customFormat="1" ht="12.75">
      <c r="A694" s="257"/>
      <c r="B694" s="257"/>
      <c r="C694" s="257"/>
      <c r="D694" s="257"/>
      <c r="E694" s="284"/>
      <c r="F694" s="7"/>
      <c r="G694" s="131"/>
      <c r="H694" s="131"/>
      <c r="I694" s="131"/>
      <c r="J694" s="7"/>
    </row>
    <row r="695" spans="1:10" s="6" customFormat="1" ht="12.75">
      <c r="A695" s="257"/>
      <c r="B695" s="257"/>
      <c r="C695" s="257"/>
      <c r="D695" s="257"/>
      <c r="E695" s="284"/>
      <c r="F695" s="7"/>
      <c r="G695" s="131"/>
      <c r="H695" s="131"/>
      <c r="I695" s="131"/>
      <c r="J695" s="7"/>
    </row>
    <row r="696" spans="1:10" s="6" customFormat="1" ht="12.75">
      <c r="A696" s="257"/>
      <c r="B696" s="257"/>
      <c r="C696" s="257"/>
      <c r="D696" s="257"/>
      <c r="E696" s="284"/>
      <c r="F696" s="7"/>
      <c r="G696" s="131"/>
      <c r="H696" s="131"/>
      <c r="I696" s="131"/>
      <c r="J696" s="7"/>
    </row>
    <row r="697" spans="1:10" s="6" customFormat="1" ht="12.75">
      <c r="A697" s="257"/>
      <c r="B697" s="257"/>
      <c r="C697" s="257"/>
      <c r="D697" s="257"/>
      <c r="E697" s="284"/>
      <c r="F697" s="7"/>
      <c r="G697" s="131"/>
      <c r="H697" s="131"/>
      <c r="I697" s="131"/>
      <c r="J697" s="7"/>
    </row>
    <row r="698" spans="1:10" s="6" customFormat="1" ht="12.75">
      <c r="A698" s="257"/>
      <c r="B698" s="257"/>
      <c r="C698" s="257"/>
      <c r="D698" s="257"/>
      <c r="E698" s="284"/>
      <c r="F698" s="7"/>
      <c r="G698" s="131"/>
      <c r="H698" s="131"/>
      <c r="I698" s="131"/>
      <c r="J698" s="7"/>
    </row>
    <row r="699" spans="1:10" s="6" customFormat="1" ht="12.75">
      <c r="A699" s="257"/>
      <c r="B699" s="257"/>
      <c r="C699" s="257"/>
      <c r="D699" s="257"/>
      <c r="E699" s="284"/>
      <c r="F699" s="7"/>
      <c r="G699" s="131"/>
      <c r="H699" s="131"/>
      <c r="I699" s="131"/>
      <c r="J699" s="7"/>
    </row>
    <row r="700" spans="1:10" s="6" customFormat="1" ht="12.75">
      <c r="A700" s="257"/>
      <c r="B700" s="257"/>
      <c r="C700" s="257"/>
      <c r="D700" s="257"/>
      <c r="E700" s="284"/>
      <c r="F700" s="7"/>
      <c r="G700" s="131"/>
      <c r="H700" s="131"/>
      <c r="I700" s="131"/>
      <c r="J700" s="7"/>
    </row>
    <row r="701" spans="1:10" s="6" customFormat="1" ht="12.75">
      <c r="A701" s="257"/>
      <c r="B701" s="257"/>
      <c r="C701" s="257"/>
      <c r="D701" s="257"/>
      <c r="E701" s="284"/>
      <c r="F701" s="7"/>
      <c r="G701" s="131"/>
      <c r="H701" s="131"/>
      <c r="I701" s="131"/>
      <c r="J701" s="7"/>
    </row>
    <row r="702" spans="1:10" s="6" customFormat="1" ht="12.75">
      <c r="A702" s="257"/>
      <c r="B702" s="257"/>
      <c r="C702" s="257"/>
      <c r="D702" s="257"/>
      <c r="E702" s="284"/>
      <c r="F702" s="7"/>
      <c r="G702" s="131"/>
      <c r="H702" s="131"/>
      <c r="I702" s="131"/>
      <c r="J702" s="7"/>
    </row>
    <row r="703" spans="1:10" s="6" customFormat="1" ht="12.75">
      <c r="A703" s="257"/>
      <c r="B703" s="257"/>
      <c r="C703" s="257"/>
      <c r="D703" s="257"/>
      <c r="E703" s="284"/>
      <c r="F703" s="7"/>
      <c r="G703" s="131"/>
      <c r="H703" s="131"/>
      <c r="I703" s="131"/>
      <c r="J703" s="7"/>
    </row>
    <row r="704" spans="1:10" s="6" customFormat="1" ht="12.75">
      <c r="A704" s="257"/>
      <c r="B704" s="257"/>
      <c r="C704" s="257"/>
      <c r="D704" s="257"/>
      <c r="E704" s="284"/>
      <c r="F704" s="7"/>
      <c r="G704" s="131"/>
      <c r="H704" s="131"/>
      <c r="I704" s="131"/>
      <c r="J704" s="7"/>
    </row>
    <row r="705" spans="1:10" s="6" customFormat="1" ht="12.75">
      <c r="A705" s="257"/>
      <c r="B705" s="257"/>
      <c r="C705" s="257"/>
      <c r="D705" s="257"/>
      <c r="E705" s="284"/>
      <c r="F705" s="7"/>
      <c r="G705" s="131"/>
      <c r="H705" s="131"/>
      <c r="I705" s="131"/>
      <c r="J705" s="7"/>
    </row>
    <row r="706" spans="1:10" s="6" customFormat="1" ht="12.75">
      <c r="A706" s="257"/>
      <c r="B706" s="257"/>
      <c r="C706" s="257"/>
      <c r="D706" s="257"/>
      <c r="E706" s="284"/>
      <c r="F706" s="7"/>
      <c r="G706" s="131"/>
      <c r="H706" s="131"/>
      <c r="I706" s="131"/>
      <c r="J706" s="7"/>
    </row>
    <row r="707" spans="1:10" s="6" customFormat="1" ht="12.75">
      <c r="A707" s="257"/>
      <c r="B707" s="257"/>
      <c r="C707" s="257"/>
      <c r="D707" s="257"/>
      <c r="E707" s="284"/>
      <c r="F707" s="7"/>
      <c r="G707" s="131"/>
      <c r="H707" s="131"/>
      <c r="I707" s="131"/>
      <c r="J707" s="7"/>
    </row>
    <row r="708" spans="1:10" s="6" customFormat="1" ht="12.75">
      <c r="A708" s="257"/>
      <c r="B708" s="257"/>
      <c r="C708" s="257"/>
      <c r="D708" s="257"/>
      <c r="E708" s="284"/>
      <c r="F708" s="7"/>
      <c r="G708" s="131"/>
      <c r="H708" s="131"/>
      <c r="I708" s="131"/>
      <c r="J708" s="7"/>
    </row>
    <row r="709" spans="1:10" s="6" customFormat="1" ht="12.75">
      <c r="A709" s="257"/>
      <c r="B709" s="257"/>
      <c r="C709" s="257"/>
      <c r="D709" s="257"/>
      <c r="E709" s="284"/>
      <c r="F709" s="7"/>
      <c r="G709" s="131"/>
      <c r="H709" s="131"/>
      <c r="I709" s="131"/>
      <c r="J709" s="7"/>
    </row>
    <row r="710" spans="1:10" s="6" customFormat="1" ht="12.75">
      <c r="A710" s="257"/>
      <c r="B710" s="257"/>
      <c r="C710" s="257"/>
      <c r="D710" s="257"/>
      <c r="E710" s="284"/>
      <c r="F710" s="7"/>
      <c r="G710" s="131"/>
      <c r="H710" s="131"/>
      <c r="I710" s="131"/>
      <c r="J710" s="7"/>
    </row>
    <row r="711" spans="1:10" s="6" customFormat="1" ht="12.75">
      <c r="A711" s="257"/>
      <c r="B711" s="257"/>
      <c r="C711" s="257"/>
      <c r="D711" s="257"/>
      <c r="E711" s="284"/>
      <c r="F711" s="7"/>
      <c r="G711" s="131"/>
      <c r="H711" s="131"/>
      <c r="I711" s="131"/>
      <c r="J711" s="7"/>
    </row>
    <row r="712" spans="1:10" s="6" customFormat="1" ht="12.75">
      <c r="A712" s="257"/>
      <c r="B712" s="257"/>
      <c r="C712" s="257"/>
      <c r="D712" s="257"/>
      <c r="E712" s="284"/>
      <c r="F712" s="7"/>
      <c r="G712" s="131"/>
      <c r="H712" s="131"/>
      <c r="I712" s="131"/>
      <c r="J712" s="7"/>
    </row>
    <row r="713" spans="1:10" s="6" customFormat="1" ht="12.75">
      <c r="A713" s="257"/>
      <c r="B713" s="257"/>
      <c r="C713" s="257"/>
      <c r="D713" s="257"/>
      <c r="E713" s="284"/>
      <c r="F713" s="7"/>
      <c r="G713" s="131"/>
      <c r="H713" s="131"/>
      <c r="I713" s="131"/>
      <c r="J713" s="7"/>
    </row>
    <row r="714" spans="1:10" s="6" customFormat="1" ht="12.75">
      <c r="A714" s="257"/>
      <c r="B714" s="257"/>
      <c r="C714" s="257"/>
      <c r="D714" s="257"/>
      <c r="E714" s="284"/>
      <c r="F714" s="7"/>
      <c r="G714" s="131"/>
      <c r="H714" s="131"/>
      <c r="I714" s="131"/>
      <c r="J714" s="7"/>
    </row>
    <row r="715" spans="1:10" s="6" customFormat="1" ht="12.75">
      <c r="A715" s="257"/>
      <c r="B715" s="257"/>
      <c r="C715" s="257"/>
      <c r="D715" s="257"/>
      <c r="E715" s="284"/>
      <c r="F715" s="7"/>
      <c r="G715" s="131"/>
      <c r="H715" s="131"/>
      <c r="I715" s="131"/>
      <c r="J715" s="7"/>
    </row>
    <row r="716" spans="1:10" s="6" customFormat="1" ht="12.75">
      <c r="A716" s="257"/>
      <c r="B716" s="257"/>
      <c r="C716" s="257"/>
      <c r="D716" s="257"/>
      <c r="E716" s="284"/>
      <c r="F716" s="7"/>
      <c r="G716" s="131"/>
      <c r="H716" s="131"/>
      <c r="I716" s="131"/>
      <c r="J716" s="7"/>
    </row>
    <row r="717" spans="1:10" s="6" customFormat="1" ht="12.75">
      <c r="A717" s="257"/>
      <c r="B717" s="257"/>
      <c r="C717" s="257"/>
      <c r="D717" s="257"/>
      <c r="E717" s="284"/>
      <c r="F717" s="7"/>
      <c r="G717" s="131"/>
      <c r="H717" s="131"/>
      <c r="I717" s="131"/>
      <c r="J717" s="7"/>
    </row>
    <row r="718" spans="1:10" s="6" customFormat="1" ht="12.75">
      <c r="A718" s="257"/>
      <c r="B718" s="257"/>
      <c r="C718" s="257"/>
      <c r="D718" s="257"/>
      <c r="E718" s="284"/>
      <c r="F718" s="7"/>
      <c r="G718" s="131"/>
      <c r="H718" s="131"/>
      <c r="I718" s="131"/>
      <c r="J718" s="7"/>
    </row>
    <row r="719" spans="1:10" s="6" customFormat="1" ht="12.75">
      <c r="A719" s="257"/>
      <c r="B719" s="257"/>
      <c r="C719" s="257"/>
      <c r="D719" s="257"/>
      <c r="E719" s="284"/>
      <c r="F719" s="7"/>
      <c r="G719" s="131"/>
      <c r="H719" s="131"/>
      <c r="I719" s="131"/>
      <c r="J719" s="7"/>
    </row>
    <row r="720" spans="1:10" s="6" customFormat="1" ht="12.75">
      <c r="A720" s="257"/>
      <c r="B720" s="257"/>
      <c r="C720" s="257"/>
      <c r="D720" s="257"/>
      <c r="E720" s="284"/>
      <c r="F720" s="7"/>
      <c r="G720" s="131"/>
      <c r="H720" s="131"/>
      <c r="I720" s="131"/>
      <c r="J720" s="7"/>
    </row>
    <row r="721" spans="1:10" s="6" customFormat="1" ht="12.75">
      <c r="A721" s="257"/>
      <c r="B721" s="257"/>
      <c r="C721" s="257"/>
      <c r="D721" s="257"/>
      <c r="E721" s="284"/>
      <c r="F721" s="7"/>
      <c r="G721" s="131"/>
      <c r="H721" s="131"/>
      <c r="I721" s="131"/>
      <c r="J721" s="7"/>
    </row>
    <row r="722" spans="1:10" s="6" customFormat="1" ht="12.75">
      <c r="A722" s="257"/>
      <c r="B722" s="257"/>
      <c r="C722" s="257"/>
      <c r="D722" s="257"/>
      <c r="E722" s="284"/>
      <c r="F722" s="7"/>
      <c r="G722" s="131"/>
      <c r="H722" s="131"/>
      <c r="I722" s="131"/>
      <c r="J722" s="7"/>
    </row>
    <row r="723" spans="1:10" s="6" customFormat="1" ht="12.75">
      <c r="A723" s="257"/>
      <c r="B723" s="257"/>
      <c r="C723" s="257"/>
      <c r="D723" s="257"/>
      <c r="E723" s="284"/>
      <c r="F723" s="7"/>
      <c r="G723" s="131"/>
      <c r="H723" s="131"/>
      <c r="I723" s="131"/>
      <c r="J723" s="7"/>
    </row>
    <row r="724" spans="1:10" s="6" customFormat="1" ht="12.75">
      <c r="A724" s="257"/>
      <c r="B724" s="257"/>
      <c r="C724" s="257"/>
      <c r="D724" s="257"/>
      <c r="E724" s="284"/>
      <c r="F724" s="7"/>
      <c r="G724" s="131"/>
      <c r="H724" s="131"/>
      <c r="I724" s="131"/>
      <c r="J724" s="7"/>
    </row>
    <row r="725" spans="1:10" s="6" customFormat="1" ht="12.75">
      <c r="A725" s="257"/>
      <c r="B725" s="257"/>
      <c r="C725" s="257"/>
      <c r="D725" s="257"/>
      <c r="E725" s="284"/>
      <c r="F725" s="7"/>
      <c r="G725" s="131"/>
      <c r="H725" s="131"/>
      <c r="I725" s="131"/>
      <c r="J725" s="7"/>
    </row>
    <row r="726" spans="1:10" s="6" customFormat="1" ht="12.75">
      <c r="A726" s="257"/>
      <c r="B726" s="257"/>
      <c r="C726" s="257"/>
      <c r="D726" s="257"/>
      <c r="E726" s="284"/>
      <c r="F726" s="7"/>
      <c r="G726" s="131"/>
      <c r="H726" s="131"/>
      <c r="I726" s="131"/>
      <c r="J726" s="7"/>
    </row>
    <row r="727" spans="1:10" s="6" customFormat="1" ht="12.75">
      <c r="A727" s="257"/>
      <c r="B727" s="257"/>
      <c r="C727" s="257"/>
      <c r="D727" s="257"/>
      <c r="E727" s="284"/>
      <c r="F727" s="7"/>
      <c r="G727" s="131"/>
      <c r="H727" s="131"/>
      <c r="I727" s="131"/>
      <c r="J727" s="7"/>
    </row>
    <row r="728" spans="1:10" s="6" customFormat="1" ht="12.75">
      <c r="A728" s="257"/>
      <c r="B728" s="257"/>
      <c r="C728" s="257"/>
      <c r="D728" s="257"/>
      <c r="E728" s="284"/>
      <c r="F728" s="7"/>
      <c r="G728" s="131"/>
      <c r="H728" s="131"/>
      <c r="I728" s="131"/>
      <c r="J728" s="7"/>
    </row>
    <row r="729" spans="1:10" s="6" customFormat="1" ht="12.75">
      <c r="A729" s="257"/>
      <c r="B729" s="257"/>
      <c r="C729" s="257"/>
      <c r="D729" s="257"/>
      <c r="E729" s="284"/>
      <c r="F729" s="7"/>
      <c r="G729" s="131"/>
      <c r="H729" s="131"/>
      <c r="I729" s="131"/>
      <c r="J729" s="7"/>
    </row>
    <row r="730" spans="1:10" s="6" customFormat="1" ht="12.75">
      <c r="A730" s="257"/>
      <c r="B730" s="257"/>
      <c r="C730" s="257"/>
      <c r="D730" s="257"/>
      <c r="E730" s="284"/>
      <c r="F730" s="7"/>
      <c r="G730" s="131"/>
      <c r="H730" s="131"/>
      <c r="I730" s="131"/>
      <c r="J730" s="7"/>
    </row>
    <row r="731" spans="1:10" s="6" customFormat="1" ht="12.75">
      <c r="A731" s="257"/>
      <c r="B731" s="257"/>
      <c r="C731" s="257"/>
      <c r="D731" s="257"/>
      <c r="E731" s="284"/>
      <c r="F731" s="7"/>
      <c r="G731" s="131"/>
      <c r="H731" s="131"/>
      <c r="I731" s="131"/>
      <c r="J731" s="7"/>
    </row>
    <row r="732" spans="1:10" s="6" customFormat="1" ht="12.75">
      <c r="A732" s="257"/>
      <c r="B732" s="257"/>
      <c r="C732" s="257"/>
      <c r="D732" s="257"/>
      <c r="E732" s="284"/>
      <c r="F732" s="7"/>
      <c r="G732" s="131"/>
      <c r="H732" s="131"/>
      <c r="I732" s="131"/>
      <c r="J732" s="7"/>
    </row>
    <row r="733" spans="1:10" s="6" customFormat="1" ht="12.75">
      <c r="A733" s="257"/>
      <c r="B733" s="257"/>
      <c r="C733" s="257"/>
      <c r="D733" s="257"/>
      <c r="E733" s="284"/>
      <c r="F733" s="7"/>
      <c r="G733" s="131"/>
      <c r="H733" s="131"/>
      <c r="I733" s="131"/>
      <c r="J733" s="7"/>
    </row>
    <row r="734" spans="1:10" s="6" customFormat="1" ht="12.75">
      <c r="A734" s="257"/>
      <c r="B734" s="257"/>
      <c r="C734" s="257"/>
      <c r="D734" s="257"/>
      <c r="E734" s="284"/>
      <c r="F734" s="7"/>
      <c r="G734" s="131"/>
      <c r="H734" s="131"/>
      <c r="I734" s="131"/>
      <c r="J734" s="7"/>
    </row>
    <row r="735" spans="1:10" s="6" customFormat="1" ht="12.75">
      <c r="A735" s="257"/>
      <c r="B735" s="257"/>
      <c r="C735" s="257"/>
      <c r="D735" s="257"/>
      <c r="E735" s="284"/>
      <c r="F735" s="7"/>
      <c r="G735" s="131"/>
      <c r="H735" s="131"/>
      <c r="I735" s="131"/>
      <c r="J735" s="7"/>
    </row>
    <row r="736" spans="1:10" s="6" customFormat="1" ht="12.75">
      <c r="A736" s="257"/>
      <c r="B736" s="257"/>
      <c r="C736" s="257"/>
      <c r="D736" s="257"/>
      <c r="E736" s="284"/>
      <c r="F736" s="7"/>
      <c r="G736" s="131"/>
      <c r="H736" s="131"/>
      <c r="I736" s="131"/>
      <c r="J736" s="7"/>
    </row>
    <row r="737" spans="1:10" s="6" customFormat="1" ht="12.75">
      <c r="A737" s="257"/>
      <c r="B737" s="257"/>
      <c r="C737" s="257"/>
      <c r="D737" s="257"/>
      <c r="E737" s="284"/>
      <c r="F737" s="7"/>
      <c r="G737" s="131"/>
      <c r="H737" s="131"/>
      <c r="I737" s="131"/>
      <c r="J737" s="7"/>
    </row>
    <row r="738" spans="1:10" s="6" customFormat="1" ht="12.75">
      <c r="A738" s="257"/>
      <c r="B738" s="257"/>
      <c r="C738" s="257"/>
      <c r="D738" s="257"/>
      <c r="E738" s="284"/>
      <c r="F738" s="7"/>
      <c r="G738" s="131"/>
      <c r="H738" s="131"/>
      <c r="I738" s="131"/>
      <c r="J738" s="7"/>
    </row>
    <row r="739" spans="1:10" s="6" customFormat="1" ht="12.75">
      <c r="A739" s="257"/>
      <c r="B739" s="257"/>
      <c r="C739" s="257"/>
      <c r="D739" s="257"/>
      <c r="E739" s="284"/>
      <c r="F739" s="7"/>
      <c r="G739" s="131"/>
      <c r="H739" s="131"/>
      <c r="I739" s="131"/>
      <c r="J739" s="7"/>
    </row>
    <row r="740" spans="1:10" s="6" customFormat="1" ht="12.75">
      <c r="A740" s="257"/>
      <c r="B740" s="257"/>
      <c r="C740" s="257"/>
      <c r="D740" s="257"/>
      <c r="E740" s="284"/>
      <c r="F740" s="7"/>
      <c r="G740" s="131"/>
      <c r="H740" s="131"/>
      <c r="I740" s="131"/>
      <c r="J740" s="7"/>
    </row>
    <row r="741" spans="1:10" s="6" customFormat="1" ht="12.75">
      <c r="A741" s="257"/>
      <c r="B741" s="257"/>
      <c r="C741" s="257"/>
      <c r="D741" s="257"/>
      <c r="E741" s="284"/>
      <c r="F741" s="7"/>
      <c r="G741" s="131"/>
      <c r="H741" s="131"/>
      <c r="I741" s="131"/>
      <c r="J741" s="7"/>
    </row>
    <row r="742" spans="1:10" s="6" customFormat="1" ht="12.75">
      <c r="A742" s="257"/>
      <c r="B742" s="257"/>
      <c r="C742" s="257"/>
      <c r="D742" s="257"/>
      <c r="E742" s="284"/>
      <c r="F742" s="7"/>
      <c r="G742" s="131"/>
      <c r="H742" s="131"/>
      <c r="I742" s="131"/>
      <c r="J742" s="7"/>
    </row>
    <row r="743" spans="1:10" s="6" customFormat="1" ht="12.75">
      <c r="A743" s="257"/>
      <c r="B743" s="257"/>
      <c r="C743" s="257"/>
      <c r="D743" s="257"/>
      <c r="E743" s="284"/>
      <c r="F743" s="7"/>
      <c r="G743" s="131"/>
      <c r="H743" s="131"/>
      <c r="I743" s="131"/>
      <c r="J743" s="7"/>
    </row>
    <row r="744" spans="1:10" s="6" customFormat="1" ht="12.75">
      <c r="A744" s="257"/>
      <c r="B744" s="257"/>
      <c r="C744" s="257"/>
      <c r="D744" s="257"/>
      <c r="E744" s="284"/>
      <c r="F744" s="7"/>
      <c r="G744" s="131"/>
      <c r="H744" s="131"/>
      <c r="I744" s="131"/>
      <c r="J744" s="7"/>
    </row>
    <row r="745" spans="1:10" s="6" customFormat="1" ht="12.75">
      <c r="A745" s="257"/>
      <c r="B745" s="257"/>
      <c r="C745" s="257"/>
      <c r="D745" s="257"/>
      <c r="E745" s="284"/>
      <c r="F745" s="7"/>
      <c r="G745" s="131"/>
      <c r="H745" s="131"/>
      <c r="I745" s="131"/>
      <c r="J745" s="7"/>
    </row>
    <row r="746" spans="1:10" s="6" customFormat="1" ht="12.75">
      <c r="A746" s="257"/>
      <c r="B746" s="257"/>
      <c r="C746" s="257"/>
      <c r="D746" s="257"/>
      <c r="E746" s="284"/>
      <c r="F746" s="7"/>
      <c r="G746" s="131"/>
      <c r="H746" s="131"/>
      <c r="I746" s="131"/>
      <c r="J746" s="7"/>
    </row>
    <row r="747" spans="1:10" s="6" customFormat="1" ht="12.75">
      <c r="A747" s="257"/>
      <c r="B747" s="257"/>
      <c r="C747" s="257"/>
      <c r="D747" s="257"/>
      <c r="E747" s="284"/>
      <c r="F747" s="7"/>
      <c r="G747" s="131"/>
      <c r="H747" s="131"/>
      <c r="I747" s="131"/>
      <c r="J747" s="7"/>
    </row>
    <row r="748" spans="1:10" s="6" customFormat="1" ht="12.75">
      <c r="A748" s="257"/>
      <c r="B748" s="257"/>
      <c r="C748" s="257"/>
      <c r="D748" s="257"/>
      <c r="E748" s="284"/>
      <c r="F748" s="7"/>
      <c r="G748" s="131"/>
      <c r="H748" s="131"/>
      <c r="I748" s="131"/>
      <c r="J748" s="7"/>
    </row>
    <row r="749" spans="1:10" s="6" customFormat="1" ht="12.75">
      <c r="A749" s="257"/>
      <c r="B749" s="257"/>
      <c r="C749" s="257"/>
      <c r="D749" s="257"/>
      <c r="E749" s="284"/>
      <c r="F749" s="7"/>
      <c r="G749" s="131"/>
      <c r="H749" s="131"/>
      <c r="I749" s="131"/>
      <c r="J749" s="7"/>
    </row>
    <row r="750" spans="1:10" s="6" customFormat="1" ht="12.75">
      <c r="A750" s="257"/>
      <c r="B750" s="257"/>
      <c r="C750" s="257"/>
      <c r="D750" s="257"/>
      <c r="E750" s="284"/>
      <c r="F750" s="7"/>
      <c r="G750" s="131"/>
      <c r="H750" s="131"/>
      <c r="I750" s="131"/>
      <c r="J750" s="7"/>
    </row>
    <row r="751" spans="1:10" s="6" customFormat="1" ht="12.75">
      <c r="A751" s="257"/>
      <c r="B751" s="257"/>
      <c r="C751" s="257"/>
      <c r="D751" s="257"/>
      <c r="E751" s="284"/>
      <c r="F751" s="7"/>
      <c r="G751" s="131"/>
      <c r="H751" s="131"/>
      <c r="I751" s="131"/>
      <c r="J751" s="7"/>
    </row>
    <row r="752" spans="1:10" s="6" customFormat="1" ht="12.75">
      <c r="A752" s="257"/>
      <c r="B752" s="257"/>
      <c r="C752" s="257"/>
      <c r="D752" s="257"/>
      <c r="E752" s="284"/>
      <c r="F752" s="7"/>
      <c r="G752" s="131"/>
      <c r="H752" s="131"/>
      <c r="I752" s="131"/>
      <c r="J752" s="7"/>
    </row>
    <row r="753" spans="1:10" s="6" customFormat="1" ht="12.75">
      <c r="A753" s="257"/>
      <c r="B753" s="257"/>
      <c r="C753" s="257"/>
      <c r="D753" s="257"/>
      <c r="E753" s="284"/>
      <c r="F753" s="7"/>
      <c r="G753" s="131"/>
      <c r="H753" s="131"/>
      <c r="I753" s="131"/>
      <c r="J753" s="7"/>
    </row>
    <row r="754" spans="1:10" s="6" customFormat="1" ht="12.75">
      <c r="A754" s="257"/>
      <c r="B754" s="257"/>
      <c r="C754" s="257"/>
      <c r="D754" s="257"/>
      <c r="E754" s="284"/>
      <c r="F754" s="7"/>
      <c r="G754" s="131"/>
      <c r="H754" s="131"/>
      <c r="I754" s="131"/>
      <c r="J754" s="7"/>
    </row>
    <row r="755" spans="1:10" s="6" customFormat="1" ht="12.75">
      <c r="A755" s="257"/>
      <c r="B755" s="257"/>
      <c r="C755" s="257"/>
      <c r="D755" s="257"/>
      <c r="E755" s="284"/>
      <c r="F755" s="7"/>
      <c r="G755" s="131"/>
      <c r="H755" s="131"/>
      <c r="I755" s="131"/>
      <c r="J755" s="7"/>
    </row>
    <row r="756" spans="1:10" s="6" customFormat="1" ht="12.75">
      <c r="A756" s="257"/>
      <c r="B756" s="257"/>
      <c r="C756" s="257"/>
      <c r="D756" s="257"/>
      <c r="E756" s="284"/>
      <c r="F756" s="7"/>
      <c r="G756" s="131"/>
      <c r="H756" s="131"/>
      <c r="I756" s="131"/>
      <c r="J756" s="7"/>
    </row>
    <row r="757" spans="1:10" s="6" customFormat="1" ht="12.75">
      <c r="A757" s="257"/>
      <c r="B757" s="257"/>
      <c r="C757" s="257"/>
      <c r="D757" s="257"/>
      <c r="E757" s="284"/>
      <c r="F757" s="7"/>
      <c r="G757" s="131"/>
      <c r="H757" s="131"/>
      <c r="I757" s="131"/>
      <c r="J757" s="7"/>
    </row>
    <row r="758" spans="1:10" s="6" customFormat="1" ht="12.75">
      <c r="A758" s="257"/>
      <c r="B758" s="257"/>
      <c r="C758" s="257"/>
      <c r="D758" s="257"/>
      <c r="E758" s="284"/>
      <c r="F758" s="7"/>
      <c r="G758" s="131"/>
      <c r="H758" s="131"/>
      <c r="I758" s="131"/>
      <c r="J758" s="7"/>
    </row>
    <row r="759" spans="1:10" s="6" customFormat="1" ht="12.75">
      <c r="A759" s="257"/>
      <c r="B759" s="257"/>
      <c r="C759" s="257"/>
      <c r="D759" s="257"/>
      <c r="E759" s="284"/>
      <c r="F759" s="7"/>
      <c r="G759" s="131"/>
      <c r="H759" s="131"/>
      <c r="I759" s="131"/>
      <c r="J759" s="7"/>
    </row>
    <row r="760" spans="1:10" s="6" customFormat="1" ht="12.75">
      <c r="A760" s="257"/>
      <c r="B760" s="257"/>
      <c r="C760" s="257"/>
      <c r="D760" s="257"/>
      <c r="E760" s="284"/>
      <c r="F760" s="7"/>
      <c r="G760" s="131"/>
      <c r="H760" s="131"/>
      <c r="I760" s="131"/>
      <c r="J760" s="7"/>
    </row>
    <row r="761" spans="1:10" s="6" customFormat="1" ht="12.75">
      <c r="A761" s="257"/>
      <c r="B761" s="257"/>
      <c r="C761" s="257"/>
      <c r="D761" s="257"/>
      <c r="E761" s="284"/>
      <c r="F761" s="7"/>
      <c r="G761" s="131"/>
      <c r="H761" s="131"/>
      <c r="I761" s="131"/>
      <c r="J761" s="7"/>
    </row>
    <row r="762" spans="1:10" s="6" customFormat="1" ht="12.75">
      <c r="A762" s="257"/>
      <c r="B762" s="257"/>
      <c r="C762" s="257"/>
      <c r="D762" s="257"/>
      <c r="E762" s="284"/>
      <c r="F762" s="7"/>
      <c r="G762" s="131"/>
      <c r="H762" s="131"/>
      <c r="I762" s="131"/>
      <c r="J762" s="7"/>
    </row>
    <row r="763" spans="1:10" s="6" customFormat="1" ht="12.75">
      <c r="A763" s="257"/>
      <c r="B763" s="257"/>
      <c r="C763" s="257"/>
      <c r="D763" s="257"/>
      <c r="E763" s="284"/>
      <c r="F763" s="7"/>
      <c r="G763" s="131"/>
      <c r="H763" s="131"/>
      <c r="I763" s="131"/>
      <c r="J763" s="7"/>
    </row>
    <row r="764" spans="1:10" s="6" customFormat="1" ht="12.75">
      <c r="A764" s="257"/>
      <c r="B764" s="257"/>
      <c r="C764" s="257"/>
      <c r="D764" s="257"/>
      <c r="E764" s="284"/>
      <c r="F764" s="7"/>
      <c r="G764" s="131"/>
      <c r="H764" s="131"/>
      <c r="I764" s="131"/>
      <c r="J764" s="7"/>
    </row>
    <row r="765" spans="1:10" s="6" customFormat="1" ht="12.75">
      <c r="A765" s="257"/>
      <c r="B765" s="257"/>
      <c r="C765" s="257"/>
      <c r="D765" s="257"/>
      <c r="E765" s="284"/>
      <c r="F765" s="7"/>
      <c r="G765" s="131"/>
      <c r="H765" s="131"/>
      <c r="I765" s="131"/>
      <c r="J765" s="7"/>
    </row>
    <row r="766" spans="1:10" s="6" customFormat="1" ht="12.75">
      <c r="A766" s="257"/>
      <c r="B766" s="257"/>
      <c r="C766" s="257"/>
      <c r="D766" s="257"/>
      <c r="E766" s="284"/>
      <c r="F766" s="7"/>
      <c r="G766" s="131"/>
      <c r="H766" s="131"/>
      <c r="I766" s="131"/>
      <c r="J766" s="7"/>
    </row>
    <row r="767" spans="1:10" s="6" customFormat="1" ht="12.75">
      <c r="A767" s="257"/>
      <c r="B767" s="257"/>
      <c r="C767" s="257"/>
      <c r="D767" s="257"/>
      <c r="E767" s="284"/>
      <c r="F767" s="7"/>
      <c r="G767" s="131"/>
      <c r="H767" s="131"/>
      <c r="I767" s="131"/>
      <c r="J767" s="7"/>
    </row>
    <row r="768" spans="1:10" s="6" customFormat="1" ht="12.75">
      <c r="A768" s="257"/>
      <c r="B768" s="257"/>
      <c r="C768" s="257"/>
      <c r="D768" s="257"/>
      <c r="E768" s="284"/>
      <c r="F768" s="7"/>
      <c r="G768" s="131"/>
      <c r="H768" s="131"/>
      <c r="I768" s="131"/>
      <c r="J768" s="7"/>
    </row>
    <row r="769" spans="1:10" s="6" customFormat="1" ht="12.75">
      <c r="A769" s="257"/>
      <c r="B769" s="257"/>
      <c r="C769" s="257"/>
      <c r="D769" s="257"/>
      <c r="E769" s="284"/>
      <c r="F769" s="7"/>
      <c r="G769" s="131"/>
      <c r="H769" s="131"/>
      <c r="I769" s="131"/>
      <c r="J769" s="7"/>
    </row>
    <row r="770" spans="1:10" s="6" customFormat="1" ht="12.75">
      <c r="A770" s="257"/>
      <c r="B770" s="257"/>
      <c r="C770" s="257"/>
      <c r="D770" s="257"/>
      <c r="E770" s="284"/>
      <c r="F770" s="7"/>
      <c r="G770" s="131"/>
      <c r="H770" s="131"/>
      <c r="I770" s="131"/>
      <c r="J770" s="7"/>
    </row>
    <row r="771" spans="1:10" s="6" customFormat="1" ht="12.75">
      <c r="A771" s="257"/>
      <c r="B771" s="257"/>
      <c r="C771" s="257"/>
      <c r="D771" s="257"/>
      <c r="E771" s="284"/>
      <c r="F771" s="7"/>
      <c r="G771" s="131"/>
      <c r="H771" s="131"/>
      <c r="I771" s="131"/>
      <c r="J771" s="7"/>
    </row>
    <row r="772" spans="1:10" s="6" customFormat="1" ht="12.75">
      <c r="A772" s="257"/>
      <c r="B772" s="257"/>
      <c r="C772" s="257"/>
      <c r="D772" s="257"/>
      <c r="E772" s="284"/>
      <c r="F772" s="7"/>
      <c r="G772" s="131"/>
      <c r="H772" s="131"/>
      <c r="I772" s="131"/>
      <c r="J772" s="7"/>
    </row>
    <row r="773" spans="1:10" s="6" customFormat="1" ht="12.75">
      <c r="A773" s="257"/>
      <c r="B773" s="257"/>
      <c r="C773" s="257"/>
      <c r="D773" s="257"/>
      <c r="E773" s="284"/>
      <c r="F773" s="7"/>
      <c r="G773" s="131"/>
      <c r="H773" s="131"/>
      <c r="I773" s="131"/>
      <c r="J773" s="7"/>
    </row>
    <row r="774" spans="1:10" s="6" customFormat="1" ht="12.75">
      <c r="A774" s="257"/>
      <c r="B774" s="257"/>
      <c r="C774" s="257"/>
      <c r="D774" s="257"/>
      <c r="E774" s="284"/>
      <c r="F774" s="7"/>
      <c r="G774" s="131"/>
      <c r="H774" s="131"/>
      <c r="I774" s="131"/>
      <c r="J774" s="7"/>
    </row>
    <row r="775" spans="1:10" s="6" customFormat="1" ht="12.75">
      <c r="A775" s="257"/>
      <c r="B775" s="257"/>
      <c r="C775" s="257"/>
      <c r="D775" s="257"/>
      <c r="E775" s="284"/>
      <c r="F775" s="7"/>
      <c r="G775" s="131"/>
      <c r="H775" s="131"/>
      <c r="I775" s="131"/>
      <c r="J775" s="7"/>
    </row>
    <row r="776" spans="1:10" s="6" customFormat="1" ht="12.75">
      <c r="A776" s="257"/>
      <c r="B776" s="257"/>
      <c r="C776" s="257"/>
      <c r="D776" s="257"/>
      <c r="E776" s="284"/>
      <c r="F776" s="7"/>
      <c r="G776" s="131"/>
      <c r="H776" s="131"/>
      <c r="I776" s="131"/>
      <c r="J776" s="7"/>
    </row>
    <row r="777" spans="1:10" s="6" customFormat="1" ht="12.75">
      <c r="A777" s="257"/>
      <c r="B777" s="257"/>
      <c r="C777" s="257"/>
      <c r="D777" s="257"/>
      <c r="E777" s="284"/>
      <c r="F777" s="7"/>
      <c r="G777" s="131"/>
      <c r="H777" s="131"/>
      <c r="I777" s="131"/>
      <c r="J777" s="7"/>
    </row>
    <row r="778" spans="1:10" s="6" customFormat="1" ht="12.75">
      <c r="A778" s="257"/>
      <c r="B778" s="257"/>
      <c r="C778" s="257"/>
      <c r="D778" s="257"/>
      <c r="E778" s="284"/>
      <c r="F778" s="7"/>
      <c r="G778" s="131"/>
      <c r="H778" s="131"/>
      <c r="I778" s="131"/>
      <c r="J778" s="7"/>
    </row>
    <row r="779" spans="1:10" s="6" customFormat="1" ht="12.75">
      <c r="A779" s="257"/>
      <c r="B779" s="257"/>
      <c r="C779" s="257"/>
      <c r="D779" s="257"/>
      <c r="E779" s="284"/>
      <c r="F779" s="7"/>
      <c r="G779" s="131"/>
      <c r="H779" s="131"/>
      <c r="I779" s="131"/>
      <c r="J779" s="7"/>
    </row>
    <row r="780" spans="1:10" s="6" customFormat="1" ht="12.75">
      <c r="A780" s="257"/>
      <c r="B780" s="257"/>
      <c r="C780" s="257"/>
      <c r="D780" s="257"/>
      <c r="E780" s="284"/>
      <c r="F780" s="7"/>
      <c r="G780" s="131"/>
      <c r="H780" s="131"/>
      <c r="I780" s="131"/>
      <c r="J780" s="7"/>
    </row>
    <row r="781" spans="1:10" s="6" customFormat="1" ht="12.75">
      <c r="A781" s="257"/>
      <c r="B781" s="257"/>
      <c r="C781" s="257"/>
      <c r="D781" s="257"/>
      <c r="E781" s="284"/>
      <c r="F781" s="7"/>
      <c r="G781" s="131"/>
      <c r="H781" s="131"/>
      <c r="I781" s="131"/>
      <c r="J781" s="7"/>
    </row>
    <row r="782" spans="1:10" s="6" customFormat="1" ht="12.75">
      <c r="A782" s="257"/>
      <c r="B782" s="257"/>
      <c r="C782" s="257"/>
      <c r="D782" s="257"/>
      <c r="E782" s="284"/>
      <c r="F782" s="7"/>
      <c r="G782" s="131"/>
      <c r="H782" s="131"/>
      <c r="I782" s="131"/>
      <c r="J782" s="7"/>
    </row>
    <row r="783" spans="1:10" s="6" customFormat="1" ht="12.75">
      <c r="A783" s="257"/>
      <c r="B783" s="257"/>
      <c r="C783" s="257"/>
      <c r="D783" s="257"/>
      <c r="E783" s="284"/>
      <c r="F783" s="7"/>
      <c r="G783" s="131"/>
      <c r="H783" s="131"/>
      <c r="I783" s="131"/>
      <c r="J783" s="7"/>
    </row>
    <row r="784" spans="1:10" s="6" customFormat="1" ht="12.75">
      <c r="A784" s="257"/>
      <c r="B784" s="257"/>
      <c r="C784" s="257"/>
      <c r="D784" s="257"/>
      <c r="E784" s="284"/>
      <c r="F784" s="7"/>
      <c r="G784" s="131"/>
      <c r="H784" s="131"/>
      <c r="I784" s="131"/>
      <c r="J784" s="7"/>
    </row>
    <row r="785" spans="1:10" s="6" customFormat="1" ht="12.75">
      <c r="A785" s="257"/>
      <c r="B785" s="257"/>
      <c r="C785" s="257"/>
      <c r="D785" s="257"/>
      <c r="E785" s="284"/>
      <c r="F785" s="7"/>
      <c r="G785" s="131"/>
      <c r="H785" s="131"/>
      <c r="I785" s="131"/>
      <c r="J785" s="7"/>
    </row>
    <row r="786" spans="1:10" s="6" customFormat="1" ht="12.75">
      <c r="A786" s="257"/>
      <c r="B786" s="257"/>
      <c r="C786" s="257"/>
      <c r="D786" s="257"/>
      <c r="E786" s="284"/>
      <c r="F786" s="7"/>
      <c r="G786" s="131"/>
      <c r="H786" s="131"/>
      <c r="I786" s="131"/>
      <c r="J786" s="7"/>
    </row>
    <row r="787" spans="1:10" s="6" customFormat="1" ht="12.75">
      <c r="A787" s="257"/>
      <c r="B787" s="257"/>
      <c r="C787" s="257"/>
      <c r="D787" s="257"/>
      <c r="E787" s="284"/>
      <c r="F787" s="7"/>
      <c r="G787" s="131"/>
      <c r="H787" s="131"/>
      <c r="I787" s="131"/>
      <c r="J787" s="7"/>
    </row>
    <row r="788" spans="1:10" s="6" customFormat="1" ht="12.75">
      <c r="A788" s="257"/>
      <c r="B788" s="257"/>
      <c r="C788" s="257"/>
      <c r="D788" s="257"/>
      <c r="E788" s="284"/>
      <c r="F788" s="7"/>
      <c r="G788" s="131"/>
      <c r="H788" s="131"/>
      <c r="I788" s="131"/>
      <c r="J788" s="7"/>
    </row>
    <row r="789" spans="1:10" s="6" customFormat="1" ht="12.75">
      <c r="A789" s="257"/>
      <c r="B789" s="257"/>
      <c r="C789" s="257"/>
      <c r="D789" s="257"/>
      <c r="E789" s="284"/>
      <c r="F789" s="7"/>
      <c r="G789" s="131"/>
      <c r="H789" s="131"/>
      <c r="I789" s="131"/>
      <c r="J789" s="7"/>
    </row>
    <row r="790" spans="1:10" s="6" customFormat="1" ht="12.75">
      <c r="A790" s="257"/>
      <c r="B790" s="257"/>
      <c r="C790" s="257"/>
      <c r="D790" s="257"/>
      <c r="E790" s="284"/>
      <c r="F790" s="7"/>
      <c r="G790" s="131"/>
      <c r="H790" s="131"/>
      <c r="I790" s="131"/>
      <c r="J790" s="7"/>
    </row>
    <row r="791" spans="1:10" s="6" customFormat="1" ht="12.75">
      <c r="A791" s="257"/>
      <c r="B791" s="257"/>
      <c r="C791" s="257"/>
      <c r="D791" s="257"/>
      <c r="E791" s="284"/>
      <c r="F791" s="7"/>
      <c r="G791" s="131"/>
      <c r="H791" s="131"/>
      <c r="I791" s="131"/>
      <c r="J791" s="7"/>
    </row>
    <row r="792" spans="1:10" s="6" customFormat="1" ht="12.75">
      <c r="A792" s="257"/>
      <c r="B792" s="257"/>
      <c r="C792" s="257"/>
      <c r="D792" s="257"/>
      <c r="E792" s="284"/>
      <c r="F792" s="7"/>
      <c r="G792" s="131"/>
      <c r="H792" s="131"/>
      <c r="I792" s="131"/>
      <c r="J792" s="7"/>
    </row>
    <row r="793" spans="1:10" s="6" customFormat="1" ht="12.75">
      <c r="A793" s="257"/>
      <c r="B793" s="257"/>
      <c r="C793" s="257"/>
      <c r="D793" s="257"/>
      <c r="E793" s="284"/>
      <c r="F793" s="7"/>
      <c r="G793" s="131"/>
      <c r="H793" s="131"/>
      <c r="I793" s="131"/>
      <c r="J793" s="7"/>
    </row>
    <row r="794" spans="1:10" s="6" customFormat="1" ht="12.75">
      <c r="A794" s="257"/>
      <c r="B794" s="257"/>
      <c r="C794" s="257"/>
      <c r="D794" s="257"/>
      <c r="E794" s="284"/>
      <c r="F794" s="7"/>
      <c r="G794" s="131"/>
      <c r="H794" s="131"/>
      <c r="I794" s="131"/>
      <c r="J794" s="7"/>
    </row>
    <row r="795" spans="1:10" s="6" customFormat="1" ht="12.75">
      <c r="A795" s="257"/>
      <c r="B795" s="257"/>
      <c r="C795" s="257"/>
      <c r="D795" s="257"/>
      <c r="E795" s="284"/>
      <c r="F795" s="7"/>
      <c r="G795" s="131"/>
      <c r="H795" s="131"/>
      <c r="I795" s="131"/>
      <c r="J795" s="7"/>
    </row>
    <row r="796" spans="1:10" s="6" customFormat="1" ht="12.75">
      <c r="A796" s="257"/>
      <c r="B796" s="257"/>
      <c r="C796" s="257"/>
      <c r="D796" s="257"/>
      <c r="E796" s="284"/>
      <c r="F796" s="7"/>
      <c r="G796" s="131"/>
      <c r="H796" s="131"/>
      <c r="I796" s="131"/>
      <c r="J796" s="7"/>
    </row>
    <row r="797" spans="1:10" s="6" customFormat="1" ht="12.75">
      <c r="A797" s="257"/>
      <c r="B797" s="257"/>
      <c r="C797" s="257"/>
      <c r="D797" s="257"/>
      <c r="E797" s="284"/>
      <c r="F797" s="7"/>
      <c r="G797" s="131"/>
      <c r="H797" s="131"/>
      <c r="I797" s="131"/>
      <c r="J797" s="7"/>
    </row>
    <row r="798" spans="1:10" s="6" customFormat="1" ht="12.75">
      <c r="A798" s="257"/>
      <c r="B798" s="257"/>
      <c r="C798" s="257"/>
      <c r="D798" s="257"/>
      <c r="E798" s="284"/>
      <c r="F798" s="7"/>
      <c r="G798" s="131"/>
      <c r="H798" s="131"/>
      <c r="I798" s="131"/>
      <c r="J798" s="7"/>
    </row>
    <row r="799" spans="1:10" s="6" customFormat="1" ht="12.75">
      <c r="A799" s="257"/>
      <c r="B799" s="257"/>
      <c r="C799" s="257"/>
      <c r="D799" s="257"/>
      <c r="E799" s="284"/>
      <c r="F799" s="7"/>
      <c r="G799" s="131"/>
      <c r="H799" s="131"/>
      <c r="I799" s="131"/>
      <c r="J799" s="7"/>
    </row>
    <row r="800" spans="1:10" s="6" customFormat="1" ht="12.75">
      <c r="A800" s="257"/>
      <c r="B800" s="257"/>
      <c r="C800" s="257"/>
      <c r="D800" s="257"/>
      <c r="E800" s="284"/>
      <c r="F800" s="7"/>
      <c r="G800" s="131"/>
      <c r="H800" s="131"/>
      <c r="I800" s="131"/>
      <c r="J800" s="7"/>
    </row>
    <row r="801" spans="1:10" s="6" customFormat="1" ht="12.75">
      <c r="A801" s="257"/>
      <c r="B801" s="257"/>
      <c r="C801" s="257"/>
      <c r="D801" s="257"/>
      <c r="E801" s="284"/>
      <c r="F801" s="7"/>
      <c r="G801" s="131"/>
      <c r="H801" s="131"/>
      <c r="I801" s="131"/>
      <c r="J801" s="7"/>
    </row>
    <row r="802" spans="1:10" s="6" customFormat="1" ht="12.75">
      <c r="A802" s="257"/>
      <c r="B802" s="257"/>
      <c r="C802" s="257"/>
      <c r="D802" s="257"/>
      <c r="E802" s="284"/>
      <c r="F802" s="7"/>
      <c r="G802" s="131"/>
      <c r="H802" s="131"/>
      <c r="I802" s="131"/>
      <c r="J802" s="7"/>
    </row>
    <row r="803" spans="1:10" s="6" customFormat="1" ht="12.75">
      <c r="A803" s="257"/>
      <c r="B803" s="257"/>
      <c r="C803" s="257"/>
      <c r="D803" s="257"/>
      <c r="E803" s="284"/>
      <c r="F803" s="7"/>
      <c r="G803" s="131"/>
      <c r="H803" s="131"/>
      <c r="I803" s="131"/>
      <c r="J803" s="7"/>
    </row>
    <row r="804" spans="1:10" s="6" customFormat="1" ht="12.75">
      <c r="A804" s="257"/>
      <c r="B804" s="257"/>
      <c r="C804" s="257"/>
      <c r="D804" s="257"/>
      <c r="E804" s="284"/>
      <c r="F804" s="7"/>
      <c r="G804" s="131"/>
      <c r="H804" s="131"/>
      <c r="I804" s="131"/>
      <c r="J804" s="7"/>
    </row>
    <row r="805" spans="1:10" s="6" customFormat="1" ht="12.75">
      <c r="A805" s="257"/>
      <c r="B805" s="257"/>
      <c r="C805" s="257"/>
      <c r="D805" s="257"/>
      <c r="E805" s="284"/>
      <c r="F805" s="7"/>
      <c r="G805" s="131"/>
      <c r="H805" s="131"/>
      <c r="I805" s="131"/>
      <c r="J805" s="7"/>
    </row>
    <row r="806" spans="1:10" s="6" customFormat="1" ht="12.75">
      <c r="A806" s="257"/>
      <c r="B806" s="257"/>
      <c r="C806" s="257"/>
      <c r="D806" s="257"/>
      <c r="E806" s="284"/>
      <c r="F806" s="7"/>
      <c r="G806" s="131"/>
      <c r="H806" s="131"/>
      <c r="I806" s="131"/>
      <c r="J806" s="7"/>
    </row>
    <row r="807" spans="1:10" s="6" customFormat="1" ht="12.75">
      <c r="A807" s="257"/>
      <c r="B807" s="257"/>
      <c r="C807" s="257"/>
      <c r="D807" s="257"/>
      <c r="E807" s="284"/>
      <c r="F807" s="7"/>
      <c r="G807" s="131"/>
      <c r="H807" s="131"/>
      <c r="I807" s="131"/>
      <c r="J807" s="7"/>
    </row>
    <row r="808" spans="1:10" s="6" customFormat="1" ht="12.75">
      <c r="A808" s="257"/>
      <c r="B808" s="257"/>
      <c r="C808" s="257"/>
      <c r="D808" s="257"/>
      <c r="E808" s="284"/>
      <c r="F808" s="7"/>
      <c r="G808" s="131"/>
      <c r="H808" s="131"/>
      <c r="I808" s="131"/>
      <c r="J808" s="7"/>
    </row>
    <row r="809" spans="1:10" s="6" customFormat="1" ht="12.75">
      <c r="A809" s="257"/>
      <c r="B809" s="257"/>
      <c r="C809" s="257"/>
      <c r="D809" s="257"/>
      <c r="E809" s="284"/>
      <c r="F809" s="7"/>
      <c r="G809" s="131"/>
      <c r="H809" s="131"/>
      <c r="I809" s="131"/>
      <c r="J809" s="7"/>
    </row>
    <row r="810" spans="1:10" s="6" customFormat="1" ht="12.75">
      <c r="A810" s="257"/>
      <c r="B810" s="257"/>
      <c r="C810" s="257"/>
      <c r="D810" s="257"/>
      <c r="E810" s="284"/>
      <c r="F810" s="7"/>
      <c r="G810" s="131"/>
      <c r="H810" s="131"/>
      <c r="I810" s="131"/>
      <c r="J810" s="7"/>
    </row>
    <row r="811" spans="1:10" s="6" customFormat="1" ht="12.75">
      <c r="A811" s="257"/>
      <c r="B811" s="257"/>
      <c r="C811" s="257"/>
      <c r="D811" s="257"/>
      <c r="E811" s="284"/>
      <c r="F811" s="7"/>
      <c r="G811" s="131"/>
      <c r="H811" s="131"/>
      <c r="I811" s="131"/>
      <c r="J811" s="7"/>
    </row>
    <row r="812" spans="1:10" s="6" customFormat="1" ht="12.75">
      <c r="A812" s="257"/>
      <c r="B812" s="257"/>
      <c r="C812" s="257"/>
      <c r="D812" s="257"/>
      <c r="E812" s="284"/>
      <c r="F812" s="7"/>
      <c r="G812" s="131"/>
      <c r="H812" s="131"/>
      <c r="I812" s="131"/>
      <c r="J812" s="7"/>
    </row>
    <row r="813" spans="1:10" s="6" customFormat="1" ht="12.75">
      <c r="A813" s="257"/>
      <c r="B813" s="257"/>
      <c r="C813" s="257"/>
      <c r="D813" s="257"/>
      <c r="E813" s="284"/>
      <c r="F813" s="7"/>
      <c r="G813" s="131"/>
      <c r="H813" s="131"/>
      <c r="I813" s="131"/>
      <c r="J813" s="7"/>
    </row>
    <row r="814" spans="1:10" s="6" customFormat="1" ht="12.75">
      <c r="A814" s="257"/>
      <c r="B814" s="257"/>
      <c r="C814" s="257"/>
      <c r="D814" s="257"/>
      <c r="E814" s="284"/>
      <c r="F814" s="7"/>
      <c r="G814" s="131"/>
      <c r="H814" s="131"/>
      <c r="I814" s="131"/>
      <c r="J814" s="7"/>
    </row>
    <row r="815" spans="1:10" s="6" customFormat="1" ht="12.75">
      <c r="A815" s="257"/>
      <c r="B815" s="257"/>
      <c r="C815" s="257"/>
      <c r="D815" s="257"/>
      <c r="E815" s="284"/>
      <c r="F815" s="7"/>
      <c r="G815" s="131"/>
      <c r="H815" s="131"/>
      <c r="I815" s="131"/>
      <c r="J815" s="7"/>
    </row>
    <row r="816" spans="1:10" s="6" customFormat="1" ht="12.75">
      <c r="A816" s="257"/>
      <c r="B816" s="257"/>
      <c r="C816" s="257"/>
      <c r="D816" s="257"/>
      <c r="E816" s="284"/>
      <c r="F816" s="7"/>
      <c r="G816" s="131"/>
      <c r="H816" s="131"/>
      <c r="I816" s="131"/>
      <c r="J816" s="7"/>
    </row>
    <row r="817" spans="1:10" s="6" customFormat="1" ht="12.75">
      <c r="A817" s="257"/>
      <c r="B817" s="257"/>
      <c r="C817" s="257"/>
      <c r="D817" s="257"/>
      <c r="E817" s="284"/>
      <c r="F817" s="7"/>
      <c r="G817" s="131"/>
      <c r="H817" s="131"/>
      <c r="I817" s="131"/>
      <c r="J817" s="7"/>
    </row>
    <row r="818" spans="1:10" s="6" customFormat="1" ht="12.75">
      <c r="A818" s="257"/>
      <c r="B818" s="257"/>
      <c r="C818" s="257"/>
      <c r="D818" s="257"/>
      <c r="E818" s="284"/>
      <c r="F818" s="7"/>
      <c r="G818" s="131"/>
      <c r="H818" s="131"/>
      <c r="I818" s="131"/>
      <c r="J818" s="7"/>
    </row>
    <row r="819" spans="1:10" s="6" customFormat="1" ht="12.75">
      <c r="A819" s="257"/>
      <c r="B819" s="257"/>
      <c r="C819" s="257"/>
      <c r="D819" s="257"/>
      <c r="E819" s="284"/>
      <c r="F819" s="7"/>
      <c r="G819" s="131"/>
      <c r="H819" s="131"/>
      <c r="I819" s="131"/>
      <c r="J819" s="7"/>
    </row>
    <row r="820" spans="1:10" s="6" customFormat="1" ht="12.75">
      <c r="A820" s="257"/>
      <c r="B820" s="257"/>
      <c r="C820" s="257"/>
      <c r="D820" s="257"/>
      <c r="E820" s="284"/>
      <c r="F820" s="7"/>
      <c r="G820" s="131"/>
      <c r="H820" s="131"/>
      <c r="I820" s="131"/>
      <c r="J820" s="7"/>
    </row>
    <row r="821" spans="1:10" s="6" customFormat="1" ht="12.75">
      <c r="A821" s="257"/>
      <c r="B821" s="257"/>
      <c r="C821" s="257"/>
      <c r="D821" s="257"/>
      <c r="E821" s="284"/>
      <c r="F821" s="7"/>
      <c r="G821" s="131"/>
      <c r="H821" s="131"/>
      <c r="I821" s="131"/>
      <c r="J821" s="7"/>
    </row>
    <row r="822" spans="1:10" s="6" customFormat="1" ht="12.75">
      <c r="A822" s="257"/>
      <c r="B822" s="257"/>
      <c r="C822" s="257"/>
      <c r="D822" s="257"/>
      <c r="E822" s="284"/>
      <c r="F822" s="7"/>
      <c r="G822" s="131"/>
      <c r="H822" s="131"/>
      <c r="I822" s="131"/>
      <c r="J822" s="7"/>
    </row>
    <row r="823" spans="1:10" s="6" customFormat="1" ht="12.75">
      <c r="A823" s="257"/>
      <c r="B823" s="257"/>
      <c r="C823" s="257"/>
      <c r="D823" s="257"/>
      <c r="E823" s="284"/>
      <c r="F823" s="7"/>
      <c r="G823" s="131"/>
      <c r="H823" s="131"/>
      <c r="I823" s="131"/>
      <c r="J823" s="7"/>
    </row>
    <row r="824" spans="1:10" s="6" customFormat="1" ht="12.75">
      <c r="A824" s="257"/>
      <c r="B824" s="257"/>
      <c r="C824" s="257"/>
      <c r="D824" s="257"/>
      <c r="E824" s="284"/>
      <c r="F824" s="7"/>
      <c r="G824" s="131"/>
      <c r="H824" s="131"/>
      <c r="I824" s="131"/>
      <c r="J824" s="7"/>
    </row>
    <row r="825" spans="1:10" s="6" customFormat="1" ht="12.75">
      <c r="A825" s="257"/>
      <c r="B825" s="257"/>
      <c r="C825" s="257"/>
      <c r="D825" s="257"/>
      <c r="E825" s="284"/>
      <c r="F825" s="7"/>
      <c r="G825" s="131"/>
      <c r="H825" s="131"/>
      <c r="I825" s="131"/>
      <c r="J825" s="7"/>
    </row>
    <row r="826" spans="1:10" s="6" customFormat="1" ht="12.75">
      <c r="A826" s="257"/>
      <c r="B826" s="257"/>
      <c r="C826" s="257"/>
      <c r="D826" s="257"/>
      <c r="E826" s="284"/>
      <c r="F826" s="7"/>
      <c r="G826" s="131"/>
      <c r="H826" s="131"/>
      <c r="I826" s="131"/>
      <c r="J826" s="7"/>
    </row>
    <row r="827" spans="1:10" s="6" customFormat="1" ht="12.75">
      <c r="A827" s="257"/>
      <c r="B827" s="257"/>
      <c r="C827" s="257"/>
      <c r="D827" s="257"/>
      <c r="E827" s="284"/>
      <c r="F827" s="7"/>
      <c r="G827" s="131"/>
      <c r="H827" s="131"/>
      <c r="I827" s="131"/>
      <c r="J827" s="7"/>
    </row>
    <row r="828" spans="1:10" s="6" customFormat="1" ht="12.75">
      <c r="A828" s="257"/>
      <c r="B828" s="257"/>
      <c r="C828" s="257"/>
      <c r="D828" s="257"/>
      <c r="E828" s="284"/>
      <c r="F828" s="7"/>
      <c r="G828" s="131"/>
      <c r="H828" s="131"/>
      <c r="I828" s="131"/>
      <c r="J828" s="7"/>
    </row>
    <row r="829" spans="1:10" s="6" customFormat="1" ht="12.75">
      <c r="A829" s="257"/>
      <c r="B829" s="257"/>
      <c r="C829" s="257"/>
      <c r="D829" s="257"/>
      <c r="E829" s="284"/>
      <c r="F829" s="7"/>
      <c r="G829" s="131"/>
      <c r="H829" s="131"/>
      <c r="I829" s="131"/>
      <c r="J829" s="7"/>
    </row>
    <row r="830" spans="1:10" s="6" customFormat="1" ht="12.75">
      <c r="A830" s="257"/>
      <c r="B830" s="257"/>
      <c r="C830" s="257"/>
      <c r="D830" s="257"/>
      <c r="E830" s="284"/>
      <c r="F830" s="7"/>
      <c r="G830" s="131"/>
      <c r="H830" s="131"/>
      <c r="I830" s="131"/>
      <c r="J830" s="7"/>
    </row>
    <row r="831" spans="1:10" s="6" customFormat="1" ht="12.75">
      <c r="A831" s="257"/>
      <c r="B831" s="257"/>
      <c r="C831" s="257"/>
      <c r="D831" s="257"/>
      <c r="E831" s="284"/>
      <c r="F831" s="7"/>
      <c r="G831" s="131"/>
      <c r="H831" s="131"/>
      <c r="I831" s="131"/>
      <c r="J831" s="7"/>
    </row>
    <row r="832" spans="1:10" s="6" customFormat="1" ht="12.75">
      <c r="A832" s="257"/>
      <c r="B832" s="257"/>
      <c r="C832" s="257"/>
      <c r="D832" s="257"/>
      <c r="E832" s="284"/>
      <c r="F832" s="7"/>
      <c r="G832" s="131"/>
      <c r="H832" s="131"/>
      <c r="I832" s="131"/>
      <c r="J832" s="7"/>
    </row>
    <row r="833" spans="1:10" s="6" customFormat="1" ht="12.75">
      <c r="A833" s="257"/>
      <c r="B833" s="257"/>
      <c r="C833" s="257"/>
      <c r="D833" s="257"/>
      <c r="E833" s="284"/>
      <c r="F833" s="7"/>
      <c r="G833" s="131"/>
      <c r="H833" s="131"/>
      <c r="I833" s="131"/>
      <c r="J833" s="7"/>
    </row>
    <row r="834" spans="1:10" s="6" customFormat="1" ht="12.75">
      <c r="A834" s="257"/>
      <c r="B834" s="257"/>
      <c r="C834" s="257"/>
      <c r="D834" s="257"/>
      <c r="E834" s="284"/>
      <c r="F834" s="7"/>
      <c r="G834" s="131"/>
      <c r="H834" s="131"/>
      <c r="I834" s="131"/>
      <c r="J834" s="7"/>
    </row>
    <row r="835" spans="1:10" s="6" customFormat="1" ht="12.75">
      <c r="A835" s="257"/>
      <c r="B835" s="257"/>
      <c r="C835" s="257"/>
      <c r="D835" s="257"/>
      <c r="E835" s="284"/>
      <c r="F835" s="7"/>
      <c r="G835" s="131"/>
      <c r="H835" s="131"/>
      <c r="I835" s="131"/>
      <c r="J835" s="7"/>
    </row>
    <row r="836" spans="1:10" s="6" customFormat="1" ht="12.75">
      <c r="A836" s="257"/>
      <c r="B836" s="257"/>
      <c r="C836" s="257"/>
      <c r="D836" s="257"/>
      <c r="E836" s="284"/>
      <c r="F836" s="7"/>
      <c r="G836" s="131"/>
      <c r="H836" s="131"/>
      <c r="I836" s="131"/>
      <c r="J836" s="7"/>
    </row>
    <row r="837" spans="1:10" s="6" customFormat="1" ht="12.75">
      <c r="A837" s="257"/>
      <c r="B837" s="257"/>
      <c r="C837" s="257"/>
      <c r="D837" s="257"/>
      <c r="E837" s="284"/>
      <c r="F837" s="7"/>
      <c r="G837" s="131"/>
      <c r="H837" s="131"/>
      <c r="I837" s="131"/>
      <c r="J837" s="7"/>
    </row>
    <row r="838" spans="1:10" s="6" customFormat="1" ht="12.75">
      <c r="A838" s="257"/>
      <c r="B838" s="257"/>
      <c r="C838" s="257"/>
      <c r="D838" s="257"/>
      <c r="E838" s="284"/>
      <c r="F838" s="7"/>
      <c r="G838" s="131"/>
      <c r="H838" s="131"/>
      <c r="I838" s="131"/>
      <c r="J838" s="7"/>
    </row>
    <row r="839" spans="1:10" s="6" customFormat="1" ht="12.75">
      <c r="A839" s="257"/>
      <c r="B839" s="257"/>
      <c r="C839" s="257"/>
      <c r="D839" s="257"/>
      <c r="E839" s="284"/>
      <c r="F839" s="7"/>
      <c r="G839" s="131"/>
      <c r="H839" s="131"/>
      <c r="I839" s="131"/>
      <c r="J839" s="7"/>
    </row>
    <row r="840" spans="1:10" s="6" customFormat="1" ht="12.75">
      <c r="A840" s="257"/>
      <c r="B840" s="257"/>
      <c r="C840" s="257"/>
      <c r="D840" s="257"/>
      <c r="E840" s="284"/>
      <c r="F840" s="7"/>
      <c r="G840" s="131"/>
      <c r="H840" s="131"/>
      <c r="I840" s="131"/>
      <c r="J840" s="7"/>
    </row>
    <row r="841" spans="1:10" s="6" customFormat="1" ht="12.75">
      <c r="A841" s="257"/>
      <c r="B841" s="257"/>
      <c r="C841" s="257"/>
      <c r="D841" s="257"/>
      <c r="E841" s="284"/>
      <c r="F841" s="7"/>
      <c r="G841" s="131"/>
      <c r="H841" s="131"/>
      <c r="I841" s="131"/>
      <c r="J841" s="7"/>
    </row>
    <row r="842" spans="1:10" s="6" customFormat="1" ht="12.75">
      <c r="A842" s="257"/>
      <c r="B842" s="257"/>
      <c r="C842" s="257"/>
      <c r="D842" s="257"/>
      <c r="E842" s="284"/>
      <c r="F842" s="7"/>
      <c r="G842" s="131"/>
      <c r="H842" s="131"/>
      <c r="I842" s="131"/>
      <c r="J842" s="7"/>
    </row>
    <row r="843" spans="1:10" s="6" customFormat="1" ht="12.75">
      <c r="A843" s="257"/>
      <c r="B843" s="257"/>
      <c r="C843" s="257"/>
      <c r="D843" s="257"/>
      <c r="E843" s="284"/>
      <c r="F843" s="7"/>
      <c r="G843" s="131"/>
      <c r="H843" s="131"/>
      <c r="I843" s="131"/>
      <c r="J843" s="7"/>
    </row>
    <row r="844" spans="1:10" s="6" customFormat="1" ht="12.75">
      <c r="A844" s="257"/>
      <c r="B844" s="257"/>
      <c r="C844" s="257"/>
      <c r="D844" s="257"/>
      <c r="E844" s="284"/>
      <c r="F844" s="7"/>
      <c r="G844" s="131"/>
      <c r="H844" s="131"/>
      <c r="I844" s="131"/>
      <c r="J844" s="7"/>
    </row>
    <row r="845" spans="1:10" s="6" customFormat="1" ht="12.75">
      <c r="A845" s="257"/>
      <c r="B845" s="257"/>
      <c r="C845" s="257"/>
      <c r="D845" s="257"/>
      <c r="E845" s="284"/>
      <c r="F845" s="7"/>
      <c r="G845" s="131"/>
      <c r="H845" s="131"/>
      <c r="I845" s="131"/>
      <c r="J845" s="7"/>
    </row>
    <row r="846" spans="1:10" s="6" customFormat="1" ht="12.75">
      <c r="A846" s="257"/>
      <c r="B846" s="257"/>
      <c r="C846" s="257"/>
      <c r="D846" s="257"/>
      <c r="E846" s="284"/>
      <c r="F846" s="7"/>
      <c r="G846" s="131"/>
      <c r="H846" s="131"/>
      <c r="I846" s="131"/>
      <c r="J846" s="7"/>
    </row>
    <row r="847" spans="1:10" s="6" customFormat="1" ht="12.75">
      <c r="A847" s="257"/>
      <c r="B847" s="257"/>
      <c r="C847" s="257"/>
      <c r="D847" s="257"/>
      <c r="E847" s="284"/>
      <c r="F847" s="7"/>
      <c r="G847" s="131"/>
      <c r="H847" s="131"/>
      <c r="I847" s="131"/>
      <c r="J847" s="7"/>
    </row>
    <row r="848" spans="1:10" s="6" customFormat="1" ht="12.75">
      <c r="A848" s="257"/>
      <c r="B848" s="257"/>
      <c r="C848" s="257"/>
      <c r="D848" s="257"/>
      <c r="E848" s="284"/>
      <c r="F848" s="7"/>
      <c r="G848" s="131"/>
      <c r="H848" s="131"/>
      <c r="I848" s="131"/>
      <c r="J848" s="7"/>
    </row>
    <row r="849" spans="1:10" s="6" customFormat="1" ht="12.75">
      <c r="A849" s="257"/>
      <c r="B849" s="257"/>
      <c r="C849" s="257"/>
      <c r="D849" s="257"/>
      <c r="E849" s="284"/>
      <c r="F849" s="7"/>
      <c r="G849" s="131"/>
      <c r="H849" s="131"/>
      <c r="I849" s="131"/>
      <c r="J849" s="7"/>
    </row>
    <row r="850" spans="1:10" s="6" customFormat="1" ht="12.75">
      <c r="A850" s="257"/>
      <c r="B850" s="257"/>
      <c r="C850" s="257"/>
      <c r="D850" s="257"/>
      <c r="E850" s="284"/>
      <c r="F850" s="7"/>
      <c r="G850" s="131"/>
      <c r="H850" s="131"/>
      <c r="I850" s="131"/>
      <c r="J850" s="7"/>
    </row>
    <row r="851" spans="1:10" s="6" customFormat="1" ht="12.75">
      <c r="A851" s="257"/>
      <c r="B851" s="257"/>
      <c r="C851" s="257"/>
      <c r="D851" s="257"/>
      <c r="E851" s="284"/>
      <c r="F851" s="7"/>
      <c r="G851" s="131"/>
      <c r="H851" s="131"/>
      <c r="I851" s="131"/>
      <c r="J851" s="7"/>
    </row>
    <row r="852" spans="1:10" s="6" customFormat="1" ht="12.75">
      <c r="A852" s="257"/>
      <c r="B852" s="257"/>
      <c r="C852" s="257"/>
      <c r="D852" s="257"/>
      <c r="E852" s="284"/>
      <c r="F852" s="7"/>
      <c r="G852" s="131"/>
      <c r="H852" s="131"/>
      <c r="I852" s="131"/>
      <c r="J852" s="7"/>
    </row>
    <row r="853" spans="1:10" s="6" customFormat="1" ht="12.75">
      <c r="A853" s="257"/>
      <c r="B853" s="257"/>
      <c r="C853" s="257"/>
      <c r="D853" s="257"/>
      <c r="E853" s="284"/>
      <c r="F853" s="7"/>
      <c r="G853" s="131"/>
      <c r="H853" s="131"/>
      <c r="I853" s="131"/>
      <c r="J853" s="7"/>
    </row>
    <row r="854" spans="1:10" s="6" customFormat="1" ht="12.75">
      <c r="A854" s="257"/>
      <c r="B854" s="257"/>
      <c r="C854" s="257"/>
      <c r="D854" s="257"/>
      <c r="E854" s="284"/>
      <c r="F854" s="7"/>
      <c r="G854" s="131"/>
      <c r="H854" s="131"/>
      <c r="I854" s="131"/>
      <c r="J854" s="7"/>
    </row>
    <row r="855" spans="1:10" s="6" customFormat="1" ht="12.75">
      <c r="A855" s="257"/>
      <c r="B855" s="257"/>
      <c r="C855" s="257"/>
      <c r="D855" s="257"/>
      <c r="E855" s="284"/>
      <c r="F855" s="7"/>
      <c r="G855" s="131"/>
      <c r="H855" s="131"/>
      <c r="I855" s="131"/>
      <c r="J855" s="7"/>
    </row>
    <row r="856" spans="1:10" s="6" customFormat="1" ht="12.75">
      <c r="A856" s="257"/>
      <c r="B856" s="257"/>
      <c r="C856" s="257"/>
      <c r="D856" s="257"/>
      <c r="E856" s="284"/>
      <c r="F856" s="7"/>
      <c r="G856" s="131"/>
      <c r="H856" s="131"/>
      <c r="I856" s="131"/>
      <c r="J856" s="7"/>
    </row>
    <row r="857" spans="1:10" s="6" customFormat="1" ht="12.75">
      <c r="A857" s="257"/>
      <c r="B857" s="257"/>
      <c r="C857" s="257"/>
      <c r="D857" s="257"/>
      <c r="E857" s="284"/>
      <c r="F857" s="7"/>
      <c r="G857" s="131"/>
      <c r="H857" s="131"/>
      <c r="I857" s="131"/>
      <c r="J857" s="7"/>
    </row>
    <row r="858" spans="1:10" s="6" customFormat="1" ht="12.75">
      <c r="A858" s="257"/>
      <c r="B858" s="257"/>
      <c r="C858" s="257"/>
      <c r="D858" s="257"/>
      <c r="E858" s="284"/>
      <c r="F858" s="7"/>
      <c r="G858" s="131"/>
      <c r="H858" s="131"/>
      <c r="I858" s="131"/>
      <c r="J858" s="7"/>
    </row>
    <row r="859" spans="1:10" s="6" customFormat="1" ht="12.75">
      <c r="A859" s="257"/>
      <c r="B859" s="257"/>
      <c r="C859" s="257"/>
      <c r="D859" s="257"/>
      <c r="E859" s="284"/>
      <c r="F859" s="7"/>
      <c r="G859" s="131"/>
      <c r="H859" s="131"/>
      <c r="I859" s="131"/>
      <c r="J859" s="7"/>
    </row>
    <row r="860" spans="1:10" s="6" customFormat="1" ht="12.75">
      <c r="A860" s="257"/>
      <c r="B860" s="257"/>
      <c r="C860" s="257"/>
      <c r="D860" s="257"/>
      <c r="E860" s="284"/>
      <c r="F860" s="7"/>
      <c r="G860" s="131"/>
      <c r="H860" s="131"/>
      <c r="I860" s="131"/>
      <c r="J860" s="7"/>
    </row>
    <row r="861" spans="1:10" s="6" customFormat="1" ht="12.75">
      <c r="A861" s="257"/>
      <c r="B861" s="257"/>
      <c r="C861" s="257"/>
      <c r="D861" s="257"/>
      <c r="E861" s="284"/>
      <c r="F861" s="7"/>
      <c r="G861" s="131"/>
      <c r="H861" s="131"/>
      <c r="I861" s="131"/>
      <c r="J861" s="7"/>
    </row>
    <row r="862" spans="1:10" s="6" customFormat="1" ht="12.75">
      <c r="A862" s="257"/>
      <c r="B862" s="257"/>
      <c r="C862" s="257"/>
      <c r="D862" s="257"/>
      <c r="E862" s="284"/>
      <c r="F862" s="7"/>
      <c r="G862" s="131"/>
      <c r="H862" s="131"/>
      <c r="I862" s="131"/>
      <c r="J862" s="7"/>
    </row>
    <row r="863" spans="1:10" s="6" customFormat="1" ht="12.75">
      <c r="A863" s="257"/>
      <c r="B863" s="257"/>
      <c r="C863" s="257"/>
      <c r="D863" s="257"/>
      <c r="E863" s="284"/>
      <c r="F863" s="7"/>
      <c r="G863" s="131"/>
      <c r="H863" s="131"/>
      <c r="I863" s="131"/>
      <c r="J863" s="7"/>
    </row>
    <row r="864" spans="1:10" s="6" customFormat="1" ht="12.75">
      <c r="A864" s="257"/>
      <c r="B864" s="257"/>
      <c r="C864" s="257"/>
      <c r="D864" s="257"/>
      <c r="E864" s="284"/>
      <c r="F864" s="7"/>
      <c r="G864" s="131"/>
      <c r="H864" s="131"/>
      <c r="I864" s="131"/>
      <c r="J864" s="7"/>
    </row>
    <row r="865" spans="1:10" s="6" customFormat="1" ht="12.75">
      <c r="A865" s="257"/>
      <c r="B865" s="257"/>
      <c r="C865" s="257"/>
      <c r="D865" s="257"/>
      <c r="E865" s="284"/>
      <c r="F865" s="7"/>
      <c r="G865" s="131"/>
      <c r="H865" s="131"/>
      <c r="I865" s="131"/>
      <c r="J865" s="7"/>
    </row>
    <row r="866" spans="1:10" s="6" customFormat="1" ht="12.75">
      <c r="A866" s="257"/>
      <c r="B866" s="257"/>
      <c r="C866" s="257"/>
      <c r="D866" s="257"/>
      <c r="E866" s="284"/>
      <c r="F866" s="7"/>
      <c r="G866" s="131"/>
      <c r="H866" s="131"/>
      <c r="I866" s="131"/>
      <c r="J866" s="7"/>
    </row>
    <row r="867" spans="1:10" s="6" customFormat="1" ht="12.75">
      <c r="A867" s="257"/>
      <c r="B867" s="257"/>
      <c r="C867" s="257"/>
      <c r="D867" s="257"/>
      <c r="E867" s="284"/>
      <c r="F867" s="7"/>
      <c r="G867" s="131"/>
      <c r="H867" s="131"/>
      <c r="I867" s="131"/>
      <c r="J867" s="7"/>
    </row>
    <row r="868" spans="1:10" s="6" customFormat="1" ht="12.75">
      <c r="A868" s="257"/>
      <c r="B868" s="257"/>
      <c r="C868" s="257"/>
      <c r="D868" s="257"/>
      <c r="E868" s="284"/>
      <c r="F868" s="7"/>
      <c r="G868" s="131"/>
      <c r="H868" s="131"/>
      <c r="I868" s="131"/>
      <c r="J868" s="7"/>
    </row>
    <row r="869" spans="1:10" s="6" customFormat="1" ht="12.75">
      <c r="A869" s="257"/>
      <c r="B869" s="257"/>
      <c r="C869" s="257"/>
      <c r="D869" s="257"/>
      <c r="E869" s="284"/>
      <c r="F869" s="7"/>
      <c r="G869" s="131"/>
      <c r="H869" s="131"/>
      <c r="I869" s="131"/>
      <c r="J869" s="7"/>
    </row>
    <row r="870" spans="1:10" s="6" customFormat="1" ht="12.75">
      <c r="A870" s="257"/>
      <c r="B870" s="257"/>
      <c r="C870" s="257"/>
      <c r="D870" s="257"/>
      <c r="E870" s="284"/>
      <c r="F870" s="7"/>
      <c r="G870" s="131"/>
      <c r="H870" s="131"/>
      <c r="I870" s="131"/>
      <c r="J870" s="7"/>
    </row>
    <row r="871" spans="1:10" s="6" customFormat="1" ht="12.75">
      <c r="A871" s="257"/>
      <c r="B871" s="257"/>
      <c r="C871" s="257"/>
      <c r="D871" s="257"/>
      <c r="E871" s="284"/>
      <c r="F871" s="7"/>
      <c r="G871" s="131"/>
      <c r="H871" s="131"/>
      <c r="I871" s="131"/>
      <c r="J871" s="7"/>
    </row>
    <row r="872" spans="1:10" s="6" customFormat="1" ht="12.75">
      <c r="A872" s="257"/>
      <c r="B872" s="257"/>
      <c r="C872" s="257"/>
      <c r="D872" s="257"/>
      <c r="E872" s="284"/>
      <c r="F872" s="7"/>
      <c r="G872" s="131"/>
      <c r="H872" s="131"/>
      <c r="I872" s="131"/>
      <c r="J872" s="7"/>
    </row>
    <row r="873" spans="1:10" s="6" customFormat="1" ht="12.75">
      <c r="A873" s="257"/>
      <c r="B873" s="257"/>
      <c r="C873" s="257"/>
      <c r="D873" s="257"/>
      <c r="E873" s="284"/>
      <c r="F873" s="7"/>
      <c r="G873" s="131"/>
      <c r="H873" s="131"/>
      <c r="I873" s="131"/>
      <c r="J873" s="7"/>
    </row>
    <row r="874" spans="1:10" s="6" customFormat="1" ht="12.75">
      <c r="A874" s="257"/>
      <c r="B874" s="257"/>
      <c r="C874" s="257"/>
      <c r="D874" s="257"/>
      <c r="E874" s="284"/>
      <c r="F874" s="7"/>
      <c r="G874" s="131"/>
      <c r="H874" s="131"/>
      <c r="I874" s="131"/>
      <c r="J874" s="7"/>
    </row>
    <row r="875" spans="1:10" s="6" customFormat="1" ht="12.75">
      <c r="A875" s="257"/>
      <c r="B875" s="257"/>
      <c r="C875" s="257"/>
      <c r="D875" s="257"/>
      <c r="E875" s="284"/>
      <c r="F875" s="7"/>
      <c r="G875" s="131"/>
      <c r="H875" s="131"/>
      <c r="I875" s="131"/>
      <c r="J875" s="7"/>
    </row>
    <row r="876" spans="1:10" s="6" customFormat="1" ht="12.75">
      <c r="A876" s="257"/>
      <c r="B876" s="257"/>
      <c r="C876" s="257"/>
      <c r="D876" s="257"/>
      <c r="E876" s="284"/>
      <c r="F876" s="7"/>
      <c r="G876" s="131"/>
      <c r="H876" s="131"/>
      <c r="I876" s="131"/>
      <c r="J876" s="7"/>
    </row>
    <row r="877" spans="1:10" s="6" customFormat="1" ht="12.75">
      <c r="A877" s="257"/>
      <c r="B877" s="257"/>
      <c r="C877" s="257"/>
      <c r="D877" s="257"/>
      <c r="E877" s="284"/>
      <c r="F877" s="7"/>
      <c r="G877" s="131"/>
      <c r="H877" s="131"/>
      <c r="I877" s="131"/>
      <c r="J877" s="7"/>
    </row>
    <row r="878" spans="1:10" s="6" customFormat="1" ht="12.75">
      <c r="A878" s="257"/>
      <c r="B878" s="257"/>
      <c r="C878" s="257"/>
      <c r="D878" s="257"/>
      <c r="E878" s="284"/>
      <c r="F878" s="7"/>
      <c r="G878" s="131"/>
      <c r="H878" s="131"/>
      <c r="I878" s="131"/>
      <c r="J878" s="7"/>
    </row>
    <row r="879" spans="1:10" s="6" customFormat="1" ht="12.75">
      <c r="A879" s="257"/>
      <c r="B879" s="257"/>
      <c r="C879" s="257"/>
      <c r="D879" s="257"/>
      <c r="E879" s="284"/>
      <c r="F879" s="7"/>
      <c r="G879" s="131"/>
      <c r="H879" s="131"/>
      <c r="I879" s="131"/>
      <c r="J879" s="7"/>
    </row>
    <row r="880" spans="1:10" s="6" customFormat="1" ht="12.75">
      <c r="A880" s="257"/>
      <c r="B880" s="257"/>
      <c r="C880" s="257"/>
      <c r="D880" s="257"/>
      <c r="E880" s="284"/>
      <c r="F880" s="7"/>
      <c r="G880" s="131"/>
      <c r="H880" s="131"/>
      <c r="I880" s="131"/>
      <c r="J880" s="7"/>
    </row>
    <row r="881" spans="1:10" s="6" customFormat="1" ht="12.75">
      <c r="A881" s="257"/>
      <c r="B881" s="257"/>
      <c r="C881" s="257"/>
      <c r="D881" s="257"/>
      <c r="E881" s="284"/>
      <c r="F881" s="7"/>
      <c r="G881" s="131"/>
      <c r="H881" s="131"/>
      <c r="I881" s="131"/>
      <c r="J881" s="7"/>
    </row>
    <row r="882" spans="1:10" s="6" customFormat="1" ht="12.75">
      <c r="A882" s="257"/>
      <c r="B882" s="257"/>
      <c r="C882" s="257"/>
      <c r="D882" s="257"/>
      <c r="E882" s="284"/>
      <c r="F882" s="7"/>
      <c r="G882" s="131"/>
      <c r="H882" s="131"/>
      <c r="I882" s="131"/>
      <c r="J882" s="7"/>
    </row>
    <row r="883" spans="1:10" s="6" customFormat="1" ht="12.75">
      <c r="A883" s="257"/>
      <c r="B883" s="257"/>
      <c r="C883" s="257"/>
      <c r="D883" s="257"/>
      <c r="E883" s="284"/>
      <c r="F883" s="7"/>
      <c r="G883" s="131"/>
      <c r="H883" s="131"/>
      <c r="I883" s="131"/>
      <c r="J883" s="7"/>
    </row>
    <row r="884" spans="1:10" s="6" customFormat="1" ht="12.75">
      <c r="A884" s="257"/>
      <c r="B884" s="257"/>
      <c r="C884" s="257"/>
      <c r="D884" s="257"/>
      <c r="E884" s="284"/>
      <c r="F884" s="7"/>
      <c r="G884" s="131"/>
      <c r="H884" s="131"/>
      <c r="I884" s="131"/>
      <c r="J884" s="7"/>
    </row>
    <row r="885" spans="1:10" s="6" customFormat="1" ht="12.75">
      <c r="A885" s="257"/>
      <c r="B885" s="257"/>
      <c r="C885" s="257"/>
      <c r="D885" s="257"/>
      <c r="E885" s="284"/>
      <c r="F885" s="7"/>
      <c r="G885" s="131"/>
      <c r="H885" s="131"/>
      <c r="I885" s="131"/>
      <c r="J885" s="7"/>
    </row>
    <row r="886" spans="1:10" s="6" customFormat="1" ht="12.75">
      <c r="A886" s="257"/>
      <c r="B886" s="257"/>
      <c r="C886" s="257"/>
      <c r="D886" s="257"/>
      <c r="E886" s="284"/>
      <c r="F886" s="7"/>
      <c r="G886" s="131"/>
      <c r="H886" s="131"/>
      <c r="I886" s="131"/>
      <c r="J886" s="7"/>
    </row>
    <row r="887" spans="1:10" s="6" customFormat="1" ht="12.75">
      <c r="A887" s="257"/>
      <c r="B887" s="257"/>
      <c r="C887" s="257"/>
      <c r="D887" s="257"/>
      <c r="E887" s="284"/>
      <c r="F887" s="7"/>
      <c r="G887" s="131"/>
      <c r="H887" s="131"/>
      <c r="I887" s="131"/>
      <c r="J887" s="7"/>
    </row>
    <row r="888" spans="1:10" s="6" customFormat="1" ht="12.75">
      <c r="A888" s="257"/>
      <c r="B888" s="257"/>
      <c r="C888" s="257"/>
      <c r="D888" s="257"/>
      <c r="E888" s="284"/>
      <c r="F888" s="7"/>
      <c r="G888" s="131"/>
      <c r="H888" s="131"/>
      <c r="I888" s="131"/>
      <c r="J888" s="7"/>
    </row>
    <row r="889" spans="1:10" s="6" customFormat="1" ht="12.75">
      <c r="A889" s="257"/>
      <c r="B889" s="257"/>
      <c r="C889" s="257"/>
      <c r="D889" s="257"/>
      <c r="E889" s="284"/>
      <c r="F889" s="7"/>
      <c r="G889" s="131"/>
      <c r="H889" s="131"/>
      <c r="I889" s="131"/>
      <c r="J889" s="7"/>
    </row>
    <row r="890" spans="1:10" s="6" customFormat="1" ht="12.75">
      <c r="A890" s="257"/>
      <c r="B890" s="257"/>
      <c r="C890" s="257"/>
      <c r="D890" s="257"/>
      <c r="E890" s="284"/>
      <c r="F890" s="7"/>
      <c r="G890" s="131"/>
      <c r="H890" s="131"/>
      <c r="I890" s="131"/>
      <c r="J890" s="7"/>
    </row>
    <row r="891" spans="1:10" s="6" customFormat="1" ht="12.75">
      <c r="A891" s="257"/>
      <c r="B891" s="257"/>
      <c r="C891" s="257"/>
      <c r="D891" s="257"/>
      <c r="E891" s="284"/>
      <c r="F891" s="7"/>
      <c r="G891" s="131"/>
      <c r="H891" s="131"/>
      <c r="I891" s="131"/>
      <c r="J891" s="7"/>
    </row>
    <row r="892" spans="1:10" s="6" customFormat="1" ht="12.75">
      <c r="A892" s="257"/>
      <c r="B892" s="257"/>
      <c r="C892" s="257"/>
      <c r="D892" s="257"/>
      <c r="E892" s="284"/>
      <c r="F892" s="7"/>
      <c r="G892" s="131"/>
      <c r="H892" s="131"/>
      <c r="I892" s="131"/>
      <c r="J892" s="7"/>
    </row>
    <row r="893" spans="1:10" s="6" customFormat="1" ht="12.75">
      <c r="A893" s="257"/>
      <c r="B893" s="257"/>
      <c r="C893" s="257"/>
      <c r="D893" s="257"/>
      <c r="E893" s="284"/>
      <c r="F893" s="7"/>
      <c r="G893" s="131"/>
      <c r="H893" s="131"/>
      <c r="I893" s="131"/>
      <c r="J893" s="7"/>
    </row>
    <row r="894" spans="1:10" s="6" customFormat="1" ht="12.75">
      <c r="A894" s="257"/>
      <c r="B894" s="257"/>
      <c r="C894" s="257"/>
      <c r="D894" s="257"/>
      <c r="E894" s="284"/>
      <c r="F894" s="7"/>
      <c r="G894" s="131"/>
      <c r="H894" s="131"/>
      <c r="I894" s="131"/>
      <c r="J894" s="7"/>
    </row>
    <row r="895" spans="1:10" s="6" customFormat="1" ht="12.75">
      <c r="A895" s="257"/>
      <c r="B895" s="257"/>
      <c r="C895" s="257"/>
      <c r="D895" s="257"/>
      <c r="E895" s="284"/>
      <c r="F895" s="7"/>
      <c r="G895" s="131"/>
      <c r="H895" s="131"/>
      <c r="I895" s="131"/>
      <c r="J895" s="7"/>
    </row>
    <row r="896" spans="1:10" s="6" customFormat="1" ht="12.75">
      <c r="A896" s="257"/>
      <c r="B896" s="257"/>
      <c r="C896" s="257"/>
      <c r="D896" s="257"/>
      <c r="E896" s="284"/>
      <c r="F896" s="7"/>
      <c r="G896" s="131"/>
      <c r="H896" s="131"/>
      <c r="I896" s="131"/>
      <c r="J896" s="7"/>
    </row>
    <row r="897" spans="1:10" s="6" customFormat="1" ht="12.75">
      <c r="A897" s="257"/>
      <c r="B897" s="257"/>
      <c r="C897" s="257"/>
      <c r="D897" s="257"/>
      <c r="E897" s="284"/>
      <c r="F897" s="7"/>
      <c r="G897" s="131"/>
      <c r="H897" s="131"/>
      <c r="I897" s="131"/>
      <c r="J897" s="7"/>
    </row>
    <row r="898" spans="1:10" s="6" customFormat="1" ht="12.75">
      <c r="A898" s="257"/>
      <c r="B898" s="257"/>
      <c r="C898" s="257"/>
      <c r="D898" s="257"/>
      <c r="E898" s="284"/>
      <c r="F898" s="7"/>
      <c r="G898" s="131"/>
      <c r="H898" s="131"/>
      <c r="I898" s="131"/>
      <c r="J898" s="7"/>
    </row>
    <row r="899" spans="1:10" s="6" customFormat="1" ht="12.75">
      <c r="A899" s="257"/>
      <c r="B899" s="257"/>
      <c r="C899" s="257"/>
      <c r="D899" s="257"/>
      <c r="E899" s="284"/>
      <c r="F899" s="7"/>
      <c r="G899" s="131"/>
      <c r="H899" s="131"/>
      <c r="I899" s="131"/>
      <c r="J899" s="7"/>
    </row>
    <row r="900" spans="1:10" s="6" customFormat="1" ht="12.75">
      <c r="A900" s="257"/>
      <c r="B900" s="257"/>
      <c r="C900" s="257"/>
      <c r="D900" s="257"/>
      <c r="E900" s="284"/>
      <c r="F900" s="7"/>
      <c r="G900" s="131"/>
      <c r="H900" s="131"/>
      <c r="I900" s="131"/>
      <c r="J900" s="7"/>
    </row>
    <row r="901" spans="1:10" s="6" customFormat="1" ht="12.75">
      <c r="A901" s="257"/>
      <c r="B901" s="257"/>
      <c r="C901" s="257"/>
      <c r="D901" s="257"/>
      <c r="E901" s="284"/>
      <c r="F901" s="7"/>
      <c r="G901" s="131"/>
      <c r="H901" s="131"/>
      <c r="I901" s="131"/>
      <c r="J901" s="7"/>
    </row>
    <row r="902" spans="1:10" s="6" customFormat="1" ht="12.75">
      <c r="A902" s="257"/>
      <c r="B902" s="257"/>
      <c r="C902" s="257"/>
      <c r="D902" s="257"/>
      <c r="E902" s="284"/>
      <c r="F902" s="7"/>
      <c r="G902" s="131"/>
      <c r="H902" s="131"/>
      <c r="I902" s="131"/>
      <c r="J902" s="7"/>
    </row>
    <row r="903" spans="1:10" s="6" customFormat="1" ht="12.75">
      <c r="A903" s="257"/>
      <c r="B903" s="257"/>
      <c r="C903" s="257"/>
      <c r="D903" s="257"/>
      <c r="E903" s="284"/>
      <c r="F903" s="7"/>
      <c r="G903" s="131"/>
      <c r="H903" s="131"/>
      <c r="I903" s="131"/>
      <c r="J903" s="7"/>
    </row>
    <row r="904" spans="1:10" s="6" customFormat="1" ht="12.75">
      <c r="A904" s="257"/>
      <c r="B904" s="257"/>
      <c r="C904" s="257"/>
      <c r="D904" s="257"/>
      <c r="E904" s="284"/>
      <c r="F904" s="7"/>
      <c r="G904" s="131"/>
      <c r="H904" s="131"/>
      <c r="I904" s="131"/>
      <c r="J904" s="7"/>
    </row>
    <row r="905" spans="1:10" s="6" customFormat="1" ht="12.75">
      <c r="A905" s="257"/>
      <c r="B905" s="257"/>
      <c r="C905" s="257"/>
      <c r="D905" s="257"/>
      <c r="E905" s="284"/>
      <c r="F905" s="7"/>
      <c r="G905" s="131"/>
      <c r="H905" s="131"/>
      <c r="I905" s="131"/>
      <c r="J905" s="7"/>
    </row>
    <row r="906" spans="1:10" s="6" customFormat="1" ht="12.75">
      <c r="A906" s="257"/>
      <c r="B906" s="257"/>
      <c r="C906" s="257"/>
      <c r="D906" s="257"/>
      <c r="E906" s="284"/>
      <c r="F906" s="7"/>
      <c r="G906" s="131"/>
      <c r="H906" s="131"/>
      <c r="I906" s="131"/>
      <c r="J906" s="7"/>
    </row>
    <row r="907" spans="1:10" s="6" customFormat="1" ht="12.75">
      <c r="A907" s="257"/>
      <c r="B907" s="257"/>
      <c r="C907" s="257"/>
      <c r="D907" s="257"/>
      <c r="E907" s="284"/>
      <c r="F907" s="7"/>
      <c r="G907" s="131"/>
      <c r="H907" s="131"/>
      <c r="I907" s="131"/>
      <c r="J907" s="7"/>
    </row>
    <row r="908" spans="1:10" s="6" customFormat="1" ht="12.75">
      <c r="A908" s="257"/>
      <c r="B908" s="257"/>
      <c r="C908" s="257"/>
      <c r="D908" s="257"/>
      <c r="E908" s="284"/>
      <c r="F908" s="7"/>
      <c r="G908" s="131"/>
      <c r="H908" s="131"/>
      <c r="I908" s="131"/>
      <c r="J908" s="7"/>
    </row>
    <row r="909" spans="1:10" s="6" customFormat="1" ht="12.75">
      <c r="A909" s="257"/>
      <c r="B909" s="257"/>
      <c r="C909" s="257"/>
      <c r="D909" s="257"/>
      <c r="E909" s="284"/>
      <c r="F909" s="7"/>
      <c r="G909" s="131"/>
      <c r="H909" s="131"/>
      <c r="I909" s="131"/>
      <c r="J909" s="7"/>
    </row>
    <row r="910" spans="1:10" s="6" customFormat="1" ht="12.75">
      <c r="A910" s="257"/>
      <c r="B910" s="257"/>
      <c r="C910" s="257"/>
      <c r="D910" s="257"/>
      <c r="E910" s="284"/>
      <c r="F910" s="7"/>
      <c r="G910" s="131"/>
      <c r="H910" s="131"/>
      <c r="I910" s="131"/>
      <c r="J910" s="7"/>
    </row>
    <row r="911" spans="1:10" s="6" customFormat="1" ht="12.75">
      <c r="A911" s="257"/>
      <c r="B911" s="257"/>
      <c r="C911" s="257"/>
      <c r="D911" s="257"/>
      <c r="E911" s="284"/>
      <c r="F911" s="7"/>
      <c r="G911" s="131"/>
      <c r="H911" s="131"/>
      <c r="I911" s="131"/>
      <c r="J911" s="7"/>
    </row>
    <row r="912" spans="1:10" s="6" customFormat="1" ht="12.75">
      <c r="A912" s="257"/>
      <c r="B912" s="257"/>
      <c r="C912" s="257"/>
      <c r="D912" s="257"/>
      <c r="E912" s="284"/>
      <c r="F912" s="7"/>
      <c r="G912" s="131"/>
      <c r="H912" s="131"/>
      <c r="I912" s="131"/>
      <c r="J912" s="7"/>
    </row>
    <row r="913" spans="1:10" s="6" customFormat="1" ht="12.75">
      <c r="A913" s="257"/>
      <c r="B913" s="257"/>
      <c r="C913" s="257"/>
      <c r="D913" s="257"/>
      <c r="E913" s="284"/>
      <c r="F913" s="7"/>
      <c r="G913" s="131"/>
      <c r="H913" s="131"/>
      <c r="I913" s="131"/>
      <c r="J913" s="7"/>
    </row>
    <row r="914" spans="1:10" s="6" customFormat="1" ht="12.75">
      <c r="A914" s="257"/>
      <c r="B914" s="257"/>
      <c r="C914" s="257"/>
      <c r="D914" s="257"/>
      <c r="E914" s="284"/>
      <c r="F914" s="7"/>
      <c r="G914" s="131"/>
      <c r="H914" s="131"/>
      <c r="I914" s="131"/>
      <c r="J914" s="7"/>
    </row>
    <row r="915" spans="1:10" s="6" customFormat="1" ht="12.75">
      <c r="A915" s="257"/>
      <c r="B915" s="257"/>
      <c r="C915" s="257"/>
      <c r="D915" s="257"/>
      <c r="E915" s="284"/>
      <c r="F915" s="7"/>
      <c r="G915" s="131"/>
      <c r="H915" s="131"/>
      <c r="I915" s="131"/>
      <c r="J915" s="7"/>
    </row>
    <row r="916" spans="1:10" s="6" customFormat="1" ht="12.75">
      <c r="A916" s="257"/>
      <c r="B916" s="257"/>
      <c r="C916" s="257"/>
      <c r="D916" s="257"/>
      <c r="E916" s="284"/>
      <c r="F916" s="7"/>
      <c r="G916" s="131"/>
      <c r="H916" s="131"/>
      <c r="I916" s="131"/>
      <c r="J916" s="7"/>
    </row>
    <row r="917" spans="1:10" s="6" customFormat="1" ht="12.75">
      <c r="A917" s="257"/>
      <c r="B917" s="257"/>
      <c r="C917" s="257"/>
      <c r="D917" s="257"/>
      <c r="E917" s="284"/>
      <c r="F917" s="7"/>
      <c r="G917" s="131"/>
      <c r="H917" s="131"/>
      <c r="I917" s="131"/>
      <c r="J917" s="7"/>
    </row>
    <row r="918" spans="1:10" s="6" customFormat="1" ht="12.75">
      <c r="A918" s="257"/>
      <c r="B918" s="257"/>
      <c r="C918" s="257"/>
      <c r="D918" s="257"/>
      <c r="E918" s="284"/>
      <c r="F918" s="7"/>
      <c r="G918" s="131"/>
      <c r="H918" s="131"/>
      <c r="I918" s="131"/>
      <c r="J918" s="7"/>
    </row>
    <row r="919" spans="1:10" s="6" customFormat="1" ht="12.75">
      <c r="A919" s="257"/>
      <c r="B919" s="257"/>
      <c r="C919" s="257"/>
      <c r="D919" s="257"/>
      <c r="E919" s="284"/>
      <c r="F919" s="7"/>
      <c r="G919" s="131"/>
      <c r="H919" s="131"/>
      <c r="I919" s="131"/>
      <c r="J919" s="7"/>
    </row>
    <row r="920" spans="1:10" s="6" customFormat="1" ht="12.75">
      <c r="A920" s="257"/>
      <c r="B920" s="257"/>
      <c r="C920" s="257"/>
      <c r="D920" s="257"/>
      <c r="E920" s="284"/>
      <c r="F920" s="7"/>
      <c r="G920" s="131"/>
      <c r="H920" s="131"/>
      <c r="I920" s="131"/>
      <c r="J920" s="7"/>
    </row>
    <row r="921" spans="1:10" s="6" customFormat="1" ht="12.75">
      <c r="A921" s="257"/>
      <c r="B921" s="257"/>
      <c r="C921" s="257"/>
      <c r="D921" s="257"/>
      <c r="E921" s="284"/>
      <c r="F921" s="7"/>
      <c r="G921" s="131"/>
      <c r="H921" s="131"/>
      <c r="I921" s="131"/>
      <c r="J921" s="7"/>
    </row>
    <row r="922" spans="1:10" s="6" customFormat="1" ht="12.75">
      <c r="A922" s="257"/>
      <c r="B922" s="257"/>
      <c r="C922" s="257"/>
      <c r="D922" s="257"/>
      <c r="E922" s="284"/>
      <c r="F922" s="7"/>
      <c r="G922" s="131"/>
      <c r="H922" s="131"/>
      <c r="I922" s="131"/>
      <c r="J922" s="7"/>
    </row>
    <row r="923" spans="1:10" s="6" customFormat="1" ht="12.75">
      <c r="A923" s="257"/>
      <c r="B923" s="257"/>
      <c r="C923" s="257"/>
      <c r="D923" s="257"/>
      <c r="E923" s="284"/>
      <c r="F923" s="7"/>
      <c r="G923" s="131"/>
      <c r="H923" s="131"/>
      <c r="I923" s="131"/>
      <c r="J923" s="7"/>
    </row>
    <row r="924" spans="1:10" s="6" customFormat="1" ht="12.75">
      <c r="A924" s="257"/>
      <c r="B924" s="257"/>
      <c r="C924" s="257"/>
      <c r="D924" s="257"/>
      <c r="E924" s="284"/>
      <c r="F924" s="7"/>
      <c r="G924" s="131"/>
      <c r="H924" s="131"/>
      <c r="I924" s="131"/>
      <c r="J924" s="7"/>
    </row>
    <row r="925" spans="1:10" s="6" customFormat="1" ht="12.75">
      <c r="A925" s="257"/>
      <c r="B925" s="257"/>
      <c r="C925" s="257"/>
      <c r="D925" s="257"/>
      <c r="E925" s="284"/>
      <c r="F925" s="7"/>
      <c r="G925" s="131"/>
      <c r="H925" s="131"/>
      <c r="I925" s="131"/>
      <c r="J925" s="7"/>
    </row>
    <row r="926" spans="1:10" s="6" customFormat="1" ht="12.75">
      <c r="A926" s="257"/>
      <c r="B926" s="257"/>
      <c r="C926" s="257"/>
      <c r="D926" s="257"/>
      <c r="E926" s="284"/>
      <c r="F926" s="7"/>
      <c r="G926" s="131"/>
      <c r="H926" s="131"/>
      <c r="I926" s="131"/>
      <c r="J926" s="7"/>
    </row>
    <row r="927" spans="1:10" s="6" customFormat="1" ht="12.75">
      <c r="A927" s="257"/>
      <c r="B927" s="257"/>
      <c r="C927" s="257"/>
      <c r="D927" s="257"/>
      <c r="E927" s="284"/>
      <c r="F927" s="7"/>
      <c r="G927" s="131"/>
      <c r="H927" s="131"/>
      <c r="I927" s="131"/>
      <c r="J927" s="7"/>
    </row>
    <row r="928" spans="1:10" s="6" customFormat="1" ht="12.75">
      <c r="A928" s="257"/>
      <c r="B928" s="257"/>
      <c r="C928" s="257"/>
      <c r="D928" s="257"/>
      <c r="E928" s="284"/>
      <c r="F928" s="7"/>
      <c r="G928" s="131"/>
      <c r="H928" s="131"/>
      <c r="I928" s="131"/>
      <c r="J928" s="7"/>
    </row>
    <row r="929" spans="1:77" s="6" customFormat="1" ht="12.75">
      <c r="A929" s="257"/>
      <c r="B929" s="257"/>
      <c r="C929" s="257"/>
      <c r="D929" s="257"/>
      <c r="E929" s="284"/>
      <c r="F929" s="7"/>
      <c r="G929" s="131"/>
      <c r="H929" s="131"/>
      <c r="I929" s="131"/>
      <c r="J929" s="7"/>
    </row>
    <row r="930" spans="1:77" s="6" customFormat="1" ht="12.75">
      <c r="A930" s="257"/>
      <c r="B930" s="257"/>
      <c r="C930" s="257"/>
      <c r="D930" s="257"/>
      <c r="E930" s="284"/>
      <c r="F930" s="7"/>
      <c r="G930" s="131"/>
      <c r="H930" s="131"/>
      <c r="I930" s="131"/>
      <c r="J930" s="7"/>
    </row>
    <row r="931" spans="1:77" s="6" customFormat="1" ht="12.75">
      <c r="A931" s="257"/>
      <c r="B931" s="257"/>
      <c r="C931" s="257"/>
      <c r="D931" s="257"/>
      <c r="E931" s="284"/>
      <c r="F931" s="7"/>
      <c r="G931" s="131"/>
      <c r="H931" s="131"/>
      <c r="I931" s="131"/>
      <c r="J931" s="7"/>
    </row>
    <row r="932" spans="1:77" s="6" customFormat="1" ht="12.75">
      <c r="A932" s="257"/>
      <c r="B932" s="257"/>
      <c r="C932" s="257"/>
      <c r="D932" s="257"/>
      <c r="E932" s="284"/>
      <c r="F932" s="7"/>
      <c r="G932" s="131"/>
      <c r="H932" s="131"/>
      <c r="I932" s="131"/>
      <c r="J932" s="7"/>
    </row>
    <row r="933" spans="1:77" s="6" customFormat="1" ht="12.75">
      <c r="A933" s="257"/>
      <c r="B933" s="257"/>
      <c r="C933" s="257"/>
      <c r="D933" s="257"/>
      <c r="E933" s="284"/>
      <c r="F933" s="7"/>
      <c r="G933" s="131"/>
      <c r="H933" s="131"/>
      <c r="I933" s="131"/>
      <c r="J933" s="7"/>
    </row>
    <row r="934" spans="1:77">
      <c r="A934" s="257"/>
      <c r="B934" s="257"/>
      <c r="C934" s="257"/>
      <c r="D934" s="257"/>
    </row>
    <row r="935" spans="1:77">
      <c r="A935" s="257"/>
      <c r="B935" s="257"/>
      <c r="C935" s="257"/>
      <c r="D935" s="257"/>
    </row>
    <row r="936" spans="1:77">
      <c r="A936" s="257"/>
      <c r="B936" s="257"/>
      <c r="C936" s="257"/>
      <c r="D936" s="257"/>
    </row>
    <row r="937" spans="1:77">
      <c r="A937" s="257"/>
      <c r="B937" s="257"/>
      <c r="C937" s="257"/>
      <c r="D937" s="257"/>
    </row>
    <row r="938" spans="1:77" s="9" customFormat="1">
      <c r="A938" s="257"/>
      <c r="B938" s="257"/>
      <c r="C938" s="257"/>
      <c r="D938" s="257"/>
      <c r="E938" s="284"/>
      <c r="F938" s="7"/>
      <c r="G938" s="131"/>
      <c r="H938" s="131"/>
      <c r="I938" s="131"/>
      <c r="J938" s="7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</row>
    <row r="939" spans="1:77" s="9" customFormat="1">
      <c r="A939" s="257"/>
      <c r="B939" s="257"/>
      <c r="C939" s="257"/>
      <c r="D939" s="257"/>
      <c r="E939" s="284"/>
      <c r="F939" s="7"/>
      <c r="G939" s="131"/>
      <c r="H939" s="131"/>
      <c r="I939" s="131"/>
      <c r="J939" s="7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</row>
    <row r="940" spans="1:77" s="9" customFormat="1">
      <c r="A940" s="257"/>
      <c r="B940" s="257"/>
      <c r="C940" s="257"/>
      <c r="D940" s="257"/>
      <c r="E940" s="284"/>
      <c r="F940" s="7"/>
      <c r="G940" s="131"/>
      <c r="H940" s="131"/>
      <c r="I940" s="131"/>
      <c r="J940" s="7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</row>
    <row r="941" spans="1:77" s="9" customFormat="1">
      <c r="A941" s="258"/>
      <c r="B941" s="257"/>
      <c r="C941" s="257"/>
      <c r="D941" s="257"/>
      <c r="E941" s="284"/>
      <c r="F941" s="7"/>
      <c r="G941" s="131"/>
      <c r="H941" s="131"/>
      <c r="I941" s="131"/>
      <c r="J941" s="7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</row>
    <row r="942" spans="1:77" s="9" customFormat="1">
      <c r="A942" s="258"/>
      <c r="B942" s="257"/>
      <c r="C942" s="257"/>
      <c r="D942" s="257"/>
      <c r="E942" s="284"/>
      <c r="F942" s="7"/>
      <c r="G942" s="131"/>
      <c r="H942" s="131"/>
      <c r="I942" s="131"/>
      <c r="J942" s="7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</row>
    <row r="943" spans="1:77" s="9" customFormat="1">
      <c r="A943" s="258"/>
      <c r="B943" s="257"/>
      <c r="C943" s="257"/>
      <c r="D943" s="257"/>
      <c r="E943" s="284"/>
      <c r="F943" s="7"/>
      <c r="G943" s="131"/>
      <c r="H943" s="131"/>
      <c r="I943" s="131"/>
      <c r="J943" s="7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</row>
    <row r="944" spans="1:77" s="9" customFormat="1">
      <c r="A944" s="258"/>
      <c r="B944" s="257"/>
      <c r="C944" s="257"/>
      <c r="D944" s="257"/>
      <c r="E944" s="284"/>
      <c r="F944" s="7"/>
      <c r="G944" s="131"/>
      <c r="H944" s="131"/>
      <c r="I944" s="131"/>
      <c r="J944" s="7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</row>
  </sheetData>
  <sheetProtection algorithmName="SHA-512" hashValue="MwDEIBeI6hxQ3KHMLKmJeJh/l9NaxZdVmujuedcxgAlc69HJX8goEZXPKKHJoSZ+SSIGz9bfL3j91Zxd3Vu15g==" saltValue="ykc805/cIq6mfeuJH/2V5Q==" spinCount="100000" sheet="1" objects="1" scenarios="1"/>
  <mergeCells count="210">
    <mergeCell ref="B133:B135"/>
    <mergeCell ref="C324:C325"/>
    <mergeCell ref="B324:B326"/>
    <mergeCell ref="C133:C134"/>
    <mergeCell ref="B159:C159"/>
    <mergeCell ref="C160:C164"/>
    <mergeCell ref="B263:C263"/>
    <mergeCell ref="B243:B249"/>
    <mergeCell ref="C441:F441"/>
    <mergeCell ref="D180:D181"/>
    <mergeCell ref="B139:C139"/>
    <mergeCell ref="B136:C136"/>
    <mergeCell ref="B155:C155"/>
    <mergeCell ref="B224:C224"/>
    <mergeCell ref="B195:C195"/>
    <mergeCell ref="B196:B198"/>
    <mergeCell ref="B199:C199"/>
    <mergeCell ref="B201:C201"/>
    <mergeCell ref="B211:C211"/>
    <mergeCell ref="B212:B213"/>
    <mergeCell ref="B214:C214"/>
    <mergeCell ref="B150:C150"/>
    <mergeCell ref="B152:C152"/>
    <mergeCell ref="B202:B203"/>
    <mergeCell ref="C459:F459"/>
    <mergeCell ref="B264:B269"/>
    <mergeCell ref="B289:C289"/>
    <mergeCell ref="B314:C314"/>
    <mergeCell ref="C340:C341"/>
    <mergeCell ref="B270:C270"/>
    <mergeCell ref="C273:C276"/>
    <mergeCell ref="B277:C277"/>
    <mergeCell ref="B292:C292"/>
    <mergeCell ref="B293:C293"/>
    <mergeCell ref="B305:C305"/>
    <mergeCell ref="B307:C307"/>
    <mergeCell ref="B309:C309"/>
    <mergeCell ref="B310:B311"/>
    <mergeCell ref="C310:C311"/>
    <mergeCell ref="B312:C312"/>
    <mergeCell ref="B351:C351"/>
    <mergeCell ref="D280:D281"/>
    <mergeCell ref="A425:C425"/>
    <mergeCell ref="B417:C417"/>
    <mergeCell ref="B419:C419"/>
    <mergeCell ref="B404:C404"/>
    <mergeCell ref="B406:C406"/>
    <mergeCell ref="B373:C373"/>
    <mergeCell ref="B204:C204"/>
    <mergeCell ref="B146:B147"/>
    <mergeCell ref="B160:B167"/>
    <mergeCell ref="B190:C190"/>
    <mergeCell ref="B145:C145"/>
    <mergeCell ref="B179:C179"/>
    <mergeCell ref="B173:C173"/>
    <mergeCell ref="B175:C175"/>
    <mergeCell ref="B157:C157"/>
    <mergeCell ref="B101:C101"/>
    <mergeCell ref="C119:C120"/>
    <mergeCell ref="B75:C75"/>
    <mergeCell ref="A424:C424"/>
    <mergeCell ref="B397:C397"/>
    <mergeCell ref="B402:C402"/>
    <mergeCell ref="B381:C381"/>
    <mergeCell ref="B383:C383"/>
    <mergeCell ref="B384:B386"/>
    <mergeCell ref="B387:C387"/>
    <mergeCell ref="B389:C389"/>
    <mergeCell ref="B390:B392"/>
    <mergeCell ref="C384:C386"/>
    <mergeCell ref="B393:C393"/>
    <mergeCell ref="B409:C409"/>
    <mergeCell ref="A417:A419"/>
    <mergeCell ref="A420:C420"/>
    <mergeCell ref="B412:C412"/>
    <mergeCell ref="B414:C414"/>
    <mergeCell ref="A399:A414"/>
    <mergeCell ref="B400:C400"/>
    <mergeCell ref="B408:C408"/>
    <mergeCell ref="B395:C395"/>
    <mergeCell ref="B232:C232"/>
    <mergeCell ref="B375:C375"/>
    <mergeCell ref="B357:C357"/>
    <mergeCell ref="B363:C363"/>
    <mergeCell ref="B364:B365"/>
    <mergeCell ref="B207:C207"/>
    <mergeCell ref="B339:C339"/>
    <mergeCell ref="B302:C302"/>
    <mergeCell ref="B323:C323"/>
    <mergeCell ref="B279:C279"/>
    <mergeCell ref="B284:C284"/>
    <mergeCell ref="B238:C238"/>
    <mergeCell ref="B242:C242"/>
    <mergeCell ref="B250:C250"/>
    <mergeCell ref="B259:C259"/>
    <mergeCell ref="B272:C272"/>
    <mergeCell ref="B261:C261"/>
    <mergeCell ref="B288:C288"/>
    <mergeCell ref="B225:B226"/>
    <mergeCell ref="B228:B230"/>
    <mergeCell ref="B233:B237"/>
    <mergeCell ref="B239:B240"/>
    <mergeCell ref="B227:C227"/>
    <mergeCell ref="B331:C331"/>
    <mergeCell ref="B333:C333"/>
    <mergeCell ref="A1:J1"/>
    <mergeCell ref="A5:A6"/>
    <mergeCell ref="B5:B6"/>
    <mergeCell ref="C5:C6"/>
    <mergeCell ref="D5:D6"/>
    <mergeCell ref="E5:E6"/>
    <mergeCell ref="F5:F6"/>
    <mergeCell ref="G5:G6"/>
    <mergeCell ref="J5:J6"/>
    <mergeCell ref="A2:I2"/>
    <mergeCell ref="B22:C22"/>
    <mergeCell ref="B10:C10"/>
    <mergeCell ref="B11:B12"/>
    <mergeCell ref="C11:C12"/>
    <mergeCell ref="B18:C18"/>
    <mergeCell ref="B29:C29"/>
    <mergeCell ref="B63:C63"/>
    <mergeCell ref="B69:C69"/>
    <mergeCell ref="B47:C47"/>
    <mergeCell ref="B53:C53"/>
    <mergeCell ref="B58:C58"/>
    <mergeCell ref="B60:C60"/>
    <mergeCell ref="B27:C27"/>
    <mergeCell ref="B42:B43"/>
    <mergeCell ref="A149:A152"/>
    <mergeCell ref="D110:D111"/>
    <mergeCell ref="B72:C72"/>
    <mergeCell ref="B41:C41"/>
    <mergeCell ref="B44:C44"/>
    <mergeCell ref="B31:C31"/>
    <mergeCell ref="B35:C35"/>
    <mergeCell ref="B38:C38"/>
    <mergeCell ref="B124:C124"/>
    <mergeCell ref="B48:B52"/>
    <mergeCell ref="B54:B56"/>
    <mergeCell ref="B67:B68"/>
    <mergeCell ref="B36:B37"/>
    <mergeCell ref="B117:C117"/>
    <mergeCell ref="B82:B83"/>
    <mergeCell ref="B85:C85"/>
    <mergeCell ref="B73:B74"/>
    <mergeCell ref="B79:C79"/>
    <mergeCell ref="B81:C81"/>
    <mergeCell ref="B108:C108"/>
    <mergeCell ref="B114:C114"/>
    <mergeCell ref="B100:C100"/>
    <mergeCell ref="B128:C128"/>
    <mergeCell ref="B132:C132"/>
    <mergeCell ref="B337:C337"/>
    <mergeCell ref="B349:C349"/>
    <mergeCell ref="C245:C246"/>
    <mergeCell ref="B344:C344"/>
    <mergeCell ref="B354:C354"/>
    <mergeCell ref="B347:C347"/>
    <mergeCell ref="B296:C296"/>
    <mergeCell ref="B298:C298"/>
    <mergeCell ref="B300:C300"/>
    <mergeCell ref="D377:D378"/>
    <mergeCell ref="C264:C266"/>
    <mergeCell ref="B251:B252"/>
    <mergeCell ref="B255:C255"/>
    <mergeCell ref="B257:C257"/>
    <mergeCell ref="C243:C244"/>
    <mergeCell ref="B209:C209"/>
    <mergeCell ref="B168:C168"/>
    <mergeCell ref="B170:C170"/>
    <mergeCell ref="B216:C216"/>
    <mergeCell ref="B218:C218"/>
    <mergeCell ref="B220:C220"/>
    <mergeCell ref="B222:C222"/>
    <mergeCell ref="B177:C177"/>
    <mergeCell ref="B358:B362"/>
    <mergeCell ref="D251:D252"/>
    <mergeCell ref="C248:C249"/>
    <mergeCell ref="D182:D183"/>
    <mergeCell ref="D184:D187"/>
    <mergeCell ref="D188:D189"/>
    <mergeCell ref="B376:B380"/>
    <mergeCell ref="B367:C367"/>
    <mergeCell ref="B369:C369"/>
    <mergeCell ref="B329:C329"/>
    <mergeCell ref="B121:C121"/>
    <mergeCell ref="B371:C371"/>
    <mergeCell ref="H5:H6"/>
    <mergeCell ref="I5:I6"/>
    <mergeCell ref="A278:A285"/>
    <mergeCell ref="A34:A38"/>
    <mergeCell ref="A9:A31"/>
    <mergeCell ref="B125:B127"/>
    <mergeCell ref="B140:B144"/>
    <mergeCell ref="B13:C13"/>
    <mergeCell ref="B20:C20"/>
    <mergeCell ref="A40:A44"/>
    <mergeCell ref="A116:A121"/>
    <mergeCell ref="B112:B113"/>
    <mergeCell ref="B96:C96"/>
    <mergeCell ref="B97:C97"/>
    <mergeCell ref="B77:C77"/>
    <mergeCell ref="A131:A136"/>
    <mergeCell ref="B15:C15"/>
    <mergeCell ref="B16:B17"/>
    <mergeCell ref="B104:C104"/>
    <mergeCell ref="B105:C105"/>
    <mergeCell ref="B24:C24"/>
    <mergeCell ref="B25:B26"/>
  </mergeCells>
  <printOptions horizontalCentered="1"/>
  <pageMargins left="0.51181102362204722" right="0.31496062992125984" top="0.74803149606299213" bottom="0.55118110236220474" header="0.31496062992125984" footer="0.31496062992125984"/>
  <pageSetup paperSize="9" scale="70" fitToHeight="0" orientation="portrait" horizontalDpi="300" verticalDpi="300" r:id="rId1"/>
  <headerFooter>
    <oddFooter>Strona &amp;P z &amp;N</oddFooter>
  </headerFooter>
  <rowBreaks count="8" manualBreakCount="8">
    <brk id="70" max="8" man="1"/>
    <brk id="114" max="8" man="1"/>
    <brk id="177" max="8" man="1"/>
    <brk id="222" max="8" man="1"/>
    <brk id="277" max="8" man="1"/>
    <brk id="344" max="8" man="1"/>
    <brk id="387" max="8" man="1"/>
    <brk id="423" max="8" man="1"/>
  </rowBreaks>
  <colBreaks count="1" manualBreakCount="1">
    <brk id="9" max="42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7E0C8-6D68-4541-95D3-DEC32A300C51}">
  <sheetPr>
    <tabColor theme="0" tint="-4.9989318521683403E-2"/>
  </sheetPr>
  <dimension ref="A1:P535"/>
  <sheetViews>
    <sheetView view="pageBreakPreview" zoomScale="90" zoomScaleNormal="100" zoomScaleSheetLayoutView="90" workbookViewId="0">
      <selection activeCell="N4" sqref="N4"/>
    </sheetView>
  </sheetViews>
  <sheetFormatPr defaultRowHeight="12.75"/>
  <cols>
    <col min="1" max="1" width="9.140625" style="401"/>
    <col min="2" max="2" width="11" style="401" customWidth="1"/>
    <col min="3" max="3" width="11.140625" style="401" customWidth="1"/>
    <col min="4" max="4" width="11.85546875" style="401" customWidth="1"/>
    <col min="5" max="5" width="10.5703125" style="401" customWidth="1"/>
    <col min="6" max="6" width="13.85546875" style="401" customWidth="1"/>
    <col min="7" max="7" width="14.7109375" style="401" customWidth="1"/>
    <col min="8" max="8" width="18.85546875" style="401" customWidth="1"/>
    <col min="9" max="9" width="12.5703125" style="401" customWidth="1"/>
    <col min="10" max="10" width="14.42578125" style="401" customWidth="1"/>
    <col min="11" max="11" width="15.140625" style="401" customWidth="1"/>
    <col min="12" max="256" width="9.140625" style="401"/>
    <col min="257" max="257" width="11" style="401" customWidth="1"/>
    <col min="258" max="258" width="11.140625" style="401" customWidth="1"/>
    <col min="259" max="259" width="9.140625" style="401"/>
    <col min="260" max="260" width="10.5703125" style="401" customWidth="1"/>
    <col min="261" max="261" width="11.42578125" style="401" customWidth="1"/>
    <col min="262" max="262" width="12.85546875" style="401" customWidth="1"/>
    <col min="263" max="263" width="18.85546875" style="401" customWidth="1"/>
    <col min="264" max="264" width="12" style="401" customWidth="1"/>
    <col min="265" max="265" width="13" style="401" customWidth="1"/>
    <col min="266" max="266" width="15.140625" style="401" customWidth="1"/>
    <col min="267" max="512" width="9.140625" style="401"/>
    <col min="513" max="513" width="11" style="401" customWidth="1"/>
    <col min="514" max="514" width="11.140625" style="401" customWidth="1"/>
    <col min="515" max="515" width="9.140625" style="401"/>
    <col min="516" max="516" width="10.5703125" style="401" customWidth="1"/>
    <col min="517" max="517" width="11.42578125" style="401" customWidth="1"/>
    <col min="518" max="518" width="12.85546875" style="401" customWidth="1"/>
    <col min="519" max="519" width="18.85546875" style="401" customWidth="1"/>
    <col min="520" max="520" width="12" style="401" customWidth="1"/>
    <col min="521" max="521" width="13" style="401" customWidth="1"/>
    <col min="522" max="522" width="15.140625" style="401" customWidth="1"/>
    <col min="523" max="768" width="9.140625" style="401"/>
    <col min="769" max="769" width="11" style="401" customWidth="1"/>
    <col min="770" max="770" width="11.140625" style="401" customWidth="1"/>
    <col min="771" max="771" width="9.140625" style="401"/>
    <col min="772" max="772" width="10.5703125" style="401" customWidth="1"/>
    <col min="773" max="773" width="11.42578125" style="401" customWidth="1"/>
    <col min="774" max="774" width="12.85546875" style="401" customWidth="1"/>
    <col min="775" max="775" width="18.85546875" style="401" customWidth="1"/>
    <col min="776" max="776" width="12" style="401" customWidth="1"/>
    <col min="777" max="777" width="13" style="401" customWidth="1"/>
    <col min="778" max="778" width="15.140625" style="401" customWidth="1"/>
    <col min="779" max="1024" width="9.140625" style="401"/>
    <col min="1025" max="1025" width="11" style="401" customWidth="1"/>
    <col min="1026" max="1026" width="11.140625" style="401" customWidth="1"/>
    <col min="1027" max="1027" width="9.140625" style="401"/>
    <col min="1028" max="1028" width="10.5703125" style="401" customWidth="1"/>
    <col min="1029" max="1029" width="11.42578125" style="401" customWidth="1"/>
    <col min="1030" max="1030" width="12.85546875" style="401" customWidth="1"/>
    <col min="1031" max="1031" width="18.85546875" style="401" customWidth="1"/>
    <col min="1032" max="1032" width="12" style="401" customWidth="1"/>
    <col min="1033" max="1033" width="13" style="401" customWidth="1"/>
    <col min="1034" max="1034" width="15.140625" style="401" customWidth="1"/>
    <col min="1035" max="1280" width="9.140625" style="401"/>
    <col min="1281" max="1281" width="11" style="401" customWidth="1"/>
    <col min="1282" max="1282" width="11.140625" style="401" customWidth="1"/>
    <col min="1283" max="1283" width="9.140625" style="401"/>
    <col min="1284" max="1284" width="10.5703125" style="401" customWidth="1"/>
    <col min="1285" max="1285" width="11.42578125" style="401" customWidth="1"/>
    <col min="1286" max="1286" width="12.85546875" style="401" customWidth="1"/>
    <col min="1287" max="1287" width="18.85546875" style="401" customWidth="1"/>
    <col min="1288" max="1288" width="12" style="401" customWidth="1"/>
    <col min="1289" max="1289" width="13" style="401" customWidth="1"/>
    <col min="1290" max="1290" width="15.140625" style="401" customWidth="1"/>
    <col min="1291" max="1536" width="9.140625" style="401"/>
    <col min="1537" max="1537" width="11" style="401" customWidth="1"/>
    <col min="1538" max="1538" width="11.140625" style="401" customWidth="1"/>
    <col min="1539" max="1539" width="9.140625" style="401"/>
    <col min="1540" max="1540" width="10.5703125" style="401" customWidth="1"/>
    <col min="1541" max="1541" width="11.42578125" style="401" customWidth="1"/>
    <col min="1542" max="1542" width="12.85546875" style="401" customWidth="1"/>
    <col min="1543" max="1543" width="18.85546875" style="401" customWidth="1"/>
    <col min="1544" max="1544" width="12" style="401" customWidth="1"/>
    <col min="1545" max="1545" width="13" style="401" customWidth="1"/>
    <col min="1546" max="1546" width="15.140625" style="401" customWidth="1"/>
    <col min="1547" max="1792" width="9.140625" style="401"/>
    <col min="1793" max="1793" width="11" style="401" customWidth="1"/>
    <col min="1794" max="1794" width="11.140625" style="401" customWidth="1"/>
    <col min="1795" max="1795" width="9.140625" style="401"/>
    <col min="1796" max="1796" width="10.5703125" style="401" customWidth="1"/>
    <col min="1797" max="1797" width="11.42578125" style="401" customWidth="1"/>
    <col min="1798" max="1798" width="12.85546875" style="401" customWidth="1"/>
    <col min="1799" max="1799" width="18.85546875" style="401" customWidth="1"/>
    <col min="1800" max="1800" width="12" style="401" customWidth="1"/>
    <col min="1801" max="1801" width="13" style="401" customWidth="1"/>
    <col min="1802" max="1802" width="15.140625" style="401" customWidth="1"/>
    <col min="1803" max="2048" width="9.140625" style="401"/>
    <col min="2049" max="2049" width="11" style="401" customWidth="1"/>
    <col min="2050" max="2050" width="11.140625" style="401" customWidth="1"/>
    <col min="2051" max="2051" width="9.140625" style="401"/>
    <col min="2052" max="2052" width="10.5703125" style="401" customWidth="1"/>
    <col min="2053" max="2053" width="11.42578125" style="401" customWidth="1"/>
    <col min="2054" max="2054" width="12.85546875" style="401" customWidth="1"/>
    <col min="2055" max="2055" width="18.85546875" style="401" customWidth="1"/>
    <col min="2056" max="2056" width="12" style="401" customWidth="1"/>
    <col min="2057" max="2057" width="13" style="401" customWidth="1"/>
    <col min="2058" max="2058" width="15.140625" style="401" customWidth="1"/>
    <col min="2059" max="2304" width="9.140625" style="401"/>
    <col min="2305" max="2305" width="11" style="401" customWidth="1"/>
    <col min="2306" max="2306" width="11.140625" style="401" customWidth="1"/>
    <col min="2307" max="2307" width="9.140625" style="401"/>
    <col min="2308" max="2308" width="10.5703125" style="401" customWidth="1"/>
    <col min="2309" max="2309" width="11.42578125" style="401" customWidth="1"/>
    <col min="2310" max="2310" width="12.85546875" style="401" customWidth="1"/>
    <col min="2311" max="2311" width="18.85546875" style="401" customWidth="1"/>
    <col min="2312" max="2312" width="12" style="401" customWidth="1"/>
    <col min="2313" max="2313" width="13" style="401" customWidth="1"/>
    <col min="2314" max="2314" width="15.140625" style="401" customWidth="1"/>
    <col min="2315" max="2560" width="9.140625" style="401"/>
    <col min="2561" max="2561" width="11" style="401" customWidth="1"/>
    <col min="2562" max="2562" width="11.140625" style="401" customWidth="1"/>
    <col min="2563" max="2563" width="9.140625" style="401"/>
    <col min="2564" max="2564" width="10.5703125" style="401" customWidth="1"/>
    <col min="2565" max="2565" width="11.42578125" style="401" customWidth="1"/>
    <col min="2566" max="2566" width="12.85546875" style="401" customWidth="1"/>
    <col min="2567" max="2567" width="18.85546875" style="401" customWidth="1"/>
    <col min="2568" max="2568" width="12" style="401" customWidth="1"/>
    <col min="2569" max="2569" width="13" style="401" customWidth="1"/>
    <col min="2570" max="2570" width="15.140625" style="401" customWidth="1"/>
    <col min="2571" max="2816" width="9.140625" style="401"/>
    <col min="2817" max="2817" width="11" style="401" customWidth="1"/>
    <col min="2818" max="2818" width="11.140625" style="401" customWidth="1"/>
    <col min="2819" max="2819" width="9.140625" style="401"/>
    <col min="2820" max="2820" width="10.5703125" style="401" customWidth="1"/>
    <col min="2821" max="2821" width="11.42578125" style="401" customWidth="1"/>
    <col min="2822" max="2822" width="12.85546875" style="401" customWidth="1"/>
    <col min="2823" max="2823" width="18.85546875" style="401" customWidth="1"/>
    <col min="2824" max="2824" width="12" style="401" customWidth="1"/>
    <col min="2825" max="2825" width="13" style="401" customWidth="1"/>
    <col min="2826" max="2826" width="15.140625" style="401" customWidth="1"/>
    <col min="2827" max="3072" width="9.140625" style="401"/>
    <col min="3073" max="3073" width="11" style="401" customWidth="1"/>
    <col min="3074" max="3074" width="11.140625" style="401" customWidth="1"/>
    <col min="3075" max="3075" width="9.140625" style="401"/>
    <col min="3076" max="3076" width="10.5703125" style="401" customWidth="1"/>
    <col min="3077" max="3077" width="11.42578125" style="401" customWidth="1"/>
    <col min="3078" max="3078" width="12.85546875" style="401" customWidth="1"/>
    <col min="3079" max="3079" width="18.85546875" style="401" customWidth="1"/>
    <col min="3080" max="3080" width="12" style="401" customWidth="1"/>
    <col min="3081" max="3081" width="13" style="401" customWidth="1"/>
    <col min="3082" max="3082" width="15.140625" style="401" customWidth="1"/>
    <col min="3083" max="3328" width="9.140625" style="401"/>
    <col min="3329" max="3329" width="11" style="401" customWidth="1"/>
    <col min="3330" max="3330" width="11.140625" style="401" customWidth="1"/>
    <col min="3331" max="3331" width="9.140625" style="401"/>
    <col min="3332" max="3332" width="10.5703125" style="401" customWidth="1"/>
    <col min="3333" max="3333" width="11.42578125" style="401" customWidth="1"/>
    <col min="3334" max="3334" width="12.85546875" style="401" customWidth="1"/>
    <col min="3335" max="3335" width="18.85546875" style="401" customWidth="1"/>
    <col min="3336" max="3336" width="12" style="401" customWidth="1"/>
    <col min="3337" max="3337" width="13" style="401" customWidth="1"/>
    <col min="3338" max="3338" width="15.140625" style="401" customWidth="1"/>
    <col min="3339" max="3584" width="9.140625" style="401"/>
    <col min="3585" max="3585" width="11" style="401" customWidth="1"/>
    <col min="3586" max="3586" width="11.140625" style="401" customWidth="1"/>
    <col min="3587" max="3587" width="9.140625" style="401"/>
    <col min="3588" max="3588" width="10.5703125" style="401" customWidth="1"/>
    <col min="3589" max="3589" width="11.42578125" style="401" customWidth="1"/>
    <col min="3590" max="3590" width="12.85546875" style="401" customWidth="1"/>
    <col min="3591" max="3591" width="18.85546875" style="401" customWidth="1"/>
    <col min="3592" max="3592" width="12" style="401" customWidth="1"/>
    <col min="3593" max="3593" width="13" style="401" customWidth="1"/>
    <col min="3594" max="3594" width="15.140625" style="401" customWidth="1"/>
    <col min="3595" max="3840" width="9.140625" style="401"/>
    <col min="3841" max="3841" width="11" style="401" customWidth="1"/>
    <col min="3842" max="3842" width="11.140625" style="401" customWidth="1"/>
    <col min="3843" max="3843" width="9.140625" style="401"/>
    <col min="3844" max="3844" width="10.5703125" style="401" customWidth="1"/>
    <col min="3845" max="3845" width="11.42578125" style="401" customWidth="1"/>
    <col min="3846" max="3846" width="12.85546875" style="401" customWidth="1"/>
    <col min="3847" max="3847" width="18.85546875" style="401" customWidth="1"/>
    <col min="3848" max="3848" width="12" style="401" customWidth="1"/>
    <col min="3849" max="3849" width="13" style="401" customWidth="1"/>
    <col min="3850" max="3850" width="15.140625" style="401" customWidth="1"/>
    <col min="3851" max="4096" width="9.140625" style="401"/>
    <col min="4097" max="4097" width="11" style="401" customWidth="1"/>
    <col min="4098" max="4098" width="11.140625" style="401" customWidth="1"/>
    <col min="4099" max="4099" width="9.140625" style="401"/>
    <col min="4100" max="4100" width="10.5703125" style="401" customWidth="1"/>
    <col min="4101" max="4101" width="11.42578125" style="401" customWidth="1"/>
    <col min="4102" max="4102" width="12.85546875" style="401" customWidth="1"/>
    <col min="4103" max="4103" width="18.85546875" style="401" customWidth="1"/>
    <col min="4104" max="4104" width="12" style="401" customWidth="1"/>
    <col min="4105" max="4105" width="13" style="401" customWidth="1"/>
    <col min="4106" max="4106" width="15.140625" style="401" customWidth="1"/>
    <col min="4107" max="4352" width="9.140625" style="401"/>
    <col min="4353" max="4353" width="11" style="401" customWidth="1"/>
    <col min="4354" max="4354" width="11.140625" style="401" customWidth="1"/>
    <col min="4355" max="4355" width="9.140625" style="401"/>
    <col min="4356" max="4356" width="10.5703125" style="401" customWidth="1"/>
    <col min="4357" max="4357" width="11.42578125" style="401" customWidth="1"/>
    <col min="4358" max="4358" width="12.85546875" style="401" customWidth="1"/>
    <col min="4359" max="4359" width="18.85546875" style="401" customWidth="1"/>
    <col min="4360" max="4360" width="12" style="401" customWidth="1"/>
    <col min="4361" max="4361" width="13" style="401" customWidth="1"/>
    <col min="4362" max="4362" width="15.140625" style="401" customWidth="1"/>
    <col min="4363" max="4608" width="9.140625" style="401"/>
    <col min="4609" max="4609" width="11" style="401" customWidth="1"/>
    <col min="4610" max="4610" width="11.140625" style="401" customWidth="1"/>
    <col min="4611" max="4611" width="9.140625" style="401"/>
    <col min="4612" max="4612" width="10.5703125" style="401" customWidth="1"/>
    <col min="4613" max="4613" width="11.42578125" style="401" customWidth="1"/>
    <col min="4614" max="4614" width="12.85546875" style="401" customWidth="1"/>
    <col min="4615" max="4615" width="18.85546875" style="401" customWidth="1"/>
    <col min="4616" max="4616" width="12" style="401" customWidth="1"/>
    <col min="4617" max="4617" width="13" style="401" customWidth="1"/>
    <col min="4618" max="4618" width="15.140625" style="401" customWidth="1"/>
    <col min="4619" max="4864" width="9.140625" style="401"/>
    <col min="4865" max="4865" width="11" style="401" customWidth="1"/>
    <col min="4866" max="4866" width="11.140625" style="401" customWidth="1"/>
    <col min="4867" max="4867" width="9.140625" style="401"/>
    <col min="4868" max="4868" width="10.5703125" style="401" customWidth="1"/>
    <col min="4869" max="4869" width="11.42578125" style="401" customWidth="1"/>
    <col min="4870" max="4870" width="12.85546875" style="401" customWidth="1"/>
    <col min="4871" max="4871" width="18.85546875" style="401" customWidth="1"/>
    <col min="4872" max="4872" width="12" style="401" customWidth="1"/>
    <col min="4873" max="4873" width="13" style="401" customWidth="1"/>
    <col min="4874" max="4874" width="15.140625" style="401" customWidth="1"/>
    <col min="4875" max="5120" width="9.140625" style="401"/>
    <col min="5121" max="5121" width="11" style="401" customWidth="1"/>
    <col min="5122" max="5122" width="11.140625" style="401" customWidth="1"/>
    <col min="5123" max="5123" width="9.140625" style="401"/>
    <col min="5124" max="5124" width="10.5703125" style="401" customWidth="1"/>
    <col min="5125" max="5125" width="11.42578125" style="401" customWidth="1"/>
    <col min="5126" max="5126" width="12.85546875" style="401" customWidth="1"/>
    <col min="5127" max="5127" width="18.85546875" style="401" customWidth="1"/>
    <col min="5128" max="5128" width="12" style="401" customWidth="1"/>
    <col min="5129" max="5129" width="13" style="401" customWidth="1"/>
    <col min="5130" max="5130" width="15.140625" style="401" customWidth="1"/>
    <col min="5131" max="5376" width="9.140625" style="401"/>
    <col min="5377" max="5377" width="11" style="401" customWidth="1"/>
    <col min="5378" max="5378" width="11.140625" style="401" customWidth="1"/>
    <col min="5379" max="5379" width="9.140625" style="401"/>
    <col min="5380" max="5380" width="10.5703125" style="401" customWidth="1"/>
    <col min="5381" max="5381" width="11.42578125" style="401" customWidth="1"/>
    <col min="5382" max="5382" width="12.85546875" style="401" customWidth="1"/>
    <col min="5383" max="5383" width="18.85546875" style="401" customWidth="1"/>
    <col min="5384" max="5384" width="12" style="401" customWidth="1"/>
    <col min="5385" max="5385" width="13" style="401" customWidth="1"/>
    <col min="5386" max="5386" width="15.140625" style="401" customWidth="1"/>
    <col min="5387" max="5632" width="9.140625" style="401"/>
    <col min="5633" max="5633" width="11" style="401" customWidth="1"/>
    <col min="5634" max="5634" width="11.140625" style="401" customWidth="1"/>
    <col min="5635" max="5635" width="9.140625" style="401"/>
    <col min="5636" max="5636" width="10.5703125" style="401" customWidth="1"/>
    <col min="5637" max="5637" width="11.42578125" style="401" customWidth="1"/>
    <col min="5638" max="5638" width="12.85546875" style="401" customWidth="1"/>
    <col min="5639" max="5639" width="18.85546875" style="401" customWidth="1"/>
    <col min="5640" max="5640" width="12" style="401" customWidth="1"/>
    <col min="5641" max="5641" width="13" style="401" customWidth="1"/>
    <col min="5642" max="5642" width="15.140625" style="401" customWidth="1"/>
    <col min="5643" max="5888" width="9.140625" style="401"/>
    <col min="5889" max="5889" width="11" style="401" customWidth="1"/>
    <col min="5890" max="5890" width="11.140625" style="401" customWidth="1"/>
    <col min="5891" max="5891" width="9.140625" style="401"/>
    <col min="5892" max="5892" width="10.5703125" style="401" customWidth="1"/>
    <col min="5893" max="5893" width="11.42578125" style="401" customWidth="1"/>
    <col min="5894" max="5894" width="12.85546875" style="401" customWidth="1"/>
    <col min="5895" max="5895" width="18.85546875" style="401" customWidth="1"/>
    <col min="5896" max="5896" width="12" style="401" customWidth="1"/>
    <col min="5897" max="5897" width="13" style="401" customWidth="1"/>
    <col min="5898" max="5898" width="15.140625" style="401" customWidth="1"/>
    <col min="5899" max="6144" width="9.140625" style="401"/>
    <col min="6145" max="6145" width="11" style="401" customWidth="1"/>
    <col min="6146" max="6146" width="11.140625" style="401" customWidth="1"/>
    <col min="6147" max="6147" width="9.140625" style="401"/>
    <col min="6148" max="6148" width="10.5703125" style="401" customWidth="1"/>
    <col min="6149" max="6149" width="11.42578125" style="401" customWidth="1"/>
    <col min="6150" max="6150" width="12.85546875" style="401" customWidth="1"/>
    <col min="6151" max="6151" width="18.85546875" style="401" customWidth="1"/>
    <col min="6152" max="6152" width="12" style="401" customWidth="1"/>
    <col min="6153" max="6153" width="13" style="401" customWidth="1"/>
    <col min="6154" max="6154" width="15.140625" style="401" customWidth="1"/>
    <col min="6155" max="6400" width="9.140625" style="401"/>
    <col min="6401" max="6401" width="11" style="401" customWidth="1"/>
    <col min="6402" max="6402" width="11.140625" style="401" customWidth="1"/>
    <col min="6403" max="6403" width="9.140625" style="401"/>
    <col min="6404" max="6404" width="10.5703125" style="401" customWidth="1"/>
    <col min="6405" max="6405" width="11.42578125" style="401" customWidth="1"/>
    <col min="6406" max="6406" width="12.85546875" style="401" customWidth="1"/>
    <col min="6407" max="6407" width="18.85546875" style="401" customWidth="1"/>
    <col min="6408" max="6408" width="12" style="401" customWidth="1"/>
    <col min="6409" max="6409" width="13" style="401" customWidth="1"/>
    <col min="6410" max="6410" width="15.140625" style="401" customWidth="1"/>
    <col min="6411" max="6656" width="9.140625" style="401"/>
    <col min="6657" max="6657" width="11" style="401" customWidth="1"/>
    <col min="6658" max="6658" width="11.140625" style="401" customWidth="1"/>
    <col min="6659" max="6659" width="9.140625" style="401"/>
    <col min="6660" max="6660" width="10.5703125" style="401" customWidth="1"/>
    <col min="6661" max="6661" width="11.42578125" style="401" customWidth="1"/>
    <col min="6662" max="6662" width="12.85546875" style="401" customWidth="1"/>
    <col min="6663" max="6663" width="18.85546875" style="401" customWidth="1"/>
    <col min="6664" max="6664" width="12" style="401" customWidth="1"/>
    <col min="6665" max="6665" width="13" style="401" customWidth="1"/>
    <col min="6666" max="6666" width="15.140625" style="401" customWidth="1"/>
    <col min="6667" max="6912" width="9.140625" style="401"/>
    <col min="6913" max="6913" width="11" style="401" customWidth="1"/>
    <col min="6914" max="6914" width="11.140625" style="401" customWidth="1"/>
    <col min="6915" max="6915" width="9.140625" style="401"/>
    <col min="6916" max="6916" width="10.5703125" style="401" customWidth="1"/>
    <col min="6917" max="6917" width="11.42578125" style="401" customWidth="1"/>
    <col min="6918" max="6918" width="12.85546875" style="401" customWidth="1"/>
    <col min="6919" max="6919" width="18.85546875" style="401" customWidth="1"/>
    <col min="6920" max="6920" width="12" style="401" customWidth="1"/>
    <col min="6921" max="6921" width="13" style="401" customWidth="1"/>
    <col min="6922" max="6922" width="15.140625" style="401" customWidth="1"/>
    <col min="6923" max="7168" width="9.140625" style="401"/>
    <col min="7169" max="7169" width="11" style="401" customWidth="1"/>
    <col min="7170" max="7170" width="11.140625" style="401" customWidth="1"/>
    <col min="7171" max="7171" width="9.140625" style="401"/>
    <col min="7172" max="7172" width="10.5703125" style="401" customWidth="1"/>
    <col min="7173" max="7173" width="11.42578125" style="401" customWidth="1"/>
    <col min="7174" max="7174" width="12.85546875" style="401" customWidth="1"/>
    <col min="7175" max="7175" width="18.85546875" style="401" customWidth="1"/>
    <col min="7176" max="7176" width="12" style="401" customWidth="1"/>
    <col min="7177" max="7177" width="13" style="401" customWidth="1"/>
    <col min="7178" max="7178" width="15.140625" style="401" customWidth="1"/>
    <col min="7179" max="7424" width="9.140625" style="401"/>
    <col min="7425" max="7425" width="11" style="401" customWidth="1"/>
    <col min="7426" max="7426" width="11.140625" style="401" customWidth="1"/>
    <col min="7427" max="7427" width="9.140625" style="401"/>
    <col min="7428" max="7428" width="10.5703125" style="401" customWidth="1"/>
    <col min="7429" max="7429" width="11.42578125" style="401" customWidth="1"/>
    <col min="7430" max="7430" width="12.85546875" style="401" customWidth="1"/>
    <col min="7431" max="7431" width="18.85546875" style="401" customWidth="1"/>
    <col min="7432" max="7432" width="12" style="401" customWidth="1"/>
    <col min="7433" max="7433" width="13" style="401" customWidth="1"/>
    <col min="7434" max="7434" width="15.140625" style="401" customWidth="1"/>
    <col min="7435" max="7680" width="9.140625" style="401"/>
    <col min="7681" max="7681" width="11" style="401" customWidth="1"/>
    <col min="7682" max="7682" width="11.140625" style="401" customWidth="1"/>
    <col min="7683" max="7683" width="9.140625" style="401"/>
    <col min="7684" max="7684" width="10.5703125" style="401" customWidth="1"/>
    <col min="7685" max="7685" width="11.42578125" style="401" customWidth="1"/>
    <col min="7686" max="7686" width="12.85546875" style="401" customWidth="1"/>
    <col min="7687" max="7687" width="18.85546875" style="401" customWidth="1"/>
    <col min="7688" max="7688" width="12" style="401" customWidth="1"/>
    <col min="7689" max="7689" width="13" style="401" customWidth="1"/>
    <col min="7690" max="7690" width="15.140625" style="401" customWidth="1"/>
    <col min="7691" max="7936" width="9.140625" style="401"/>
    <col min="7937" max="7937" width="11" style="401" customWidth="1"/>
    <col min="7938" max="7938" width="11.140625" style="401" customWidth="1"/>
    <col min="7939" max="7939" width="9.140625" style="401"/>
    <col min="7940" max="7940" width="10.5703125" style="401" customWidth="1"/>
    <col min="7941" max="7941" width="11.42578125" style="401" customWidth="1"/>
    <col min="7942" max="7942" width="12.85546875" style="401" customWidth="1"/>
    <col min="7943" max="7943" width="18.85546875" style="401" customWidth="1"/>
    <col min="7944" max="7944" width="12" style="401" customWidth="1"/>
    <col min="7945" max="7945" width="13" style="401" customWidth="1"/>
    <col min="7946" max="7946" width="15.140625" style="401" customWidth="1"/>
    <col min="7947" max="8192" width="9.140625" style="401"/>
    <col min="8193" max="8193" width="11" style="401" customWidth="1"/>
    <col min="8194" max="8194" width="11.140625" style="401" customWidth="1"/>
    <col min="8195" max="8195" width="9.140625" style="401"/>
    <col min="8196" max="8196" width="10.5703125" style="401" customWidth="1"/>
    <col min="8197" max="8197" width="11.42578125" style="401" customWidth="1"/>
    <col min="8198" max="8198" width="12.85546875" style="401" customWidth="1"/>
    <col min="8199" max="8199" width="18.85546875" style="401" customWidth="1"/>
    <col min="8200" max="8200" width="12" style="401" customWidth="1"/>
    <col min="8201" max="8201" width="13" style="401" customWidth="1"/>
    <col min="8202" max="8202" width="15.140625" style="401" customWidth="1"/>
    <col min="8203" max="8448" width="9.140625" style="401"/>
    <col min="8449" max="8449" width="11" style="401" customWidth="1"/>
    <col min="8450" max="8450" width="11.140625" style="401" customWidth="1"/>
    <col min="8451" max="8451" width="9.140625" style="401"/>
    <col min="8452" max="8452" width="10.5703125" style="401" customWidth="1"/>
    <col min="8453" max="8453" width="11.42578125" style="401" customWidth="1"/>
    <col min="8454" max="8454" width="12.85546875" style="401" customWidth="1"/>
    <col min="8455" max="8455" width="18.85546875" style="401" customWidth="1"/>
    <col min="8456" max="8456" width="12" style="401" customWidth="1"/>
    <col min="8457" max="8457" width="13" style="401" customWidth="1"/>
    <col min="8458" max="8458" width="15.140625" style="401" customWidth="1"/>
    <col min="8459" max="8704" width="9.140625" style="401"/>
    <col min="8705" max="8705" width="11" style="401" customWidth="1"/>
    <col min="8706" max="8706" width="11.140625" style="401" customWidth="1"/>
    <col min="8707" max="8707" width="9.140625" style="401"/>
    <col min="8708" max="8708" width="10.5703125" style="401" customWidth="1"/>
    <col min="8709" max="8709" width="11.42578125" style="401" customWidth="1"/>
    <col min="8710" max="8710" width="12.85546875" style="401" customWidth="1"/>
    <col min="8711" max="8711" width="18.85546875" style="401" customWidth="1"/>
    <col min="8712" max="8712" width="12" style="401" customWidth="1"/>
    <col min="8713" max="8713" width="13" style="401" customWidth="1"/>
    <col min="8714" max="8714" width="15.140625" style="401" customWidth="1"/>
    <col min="8715" max="8960" width="9.140625" style="401"/>
    <col min="8961" max="8961" width="11" style="401" customWidth="1"/>
    <col min="8962" max="8962" width="11.140625" style="401" customWidth="1"/>
    <col min="8963" max="8963" width="9.140625" style="401"/>
    <col min="8964" max="8964" width="10.5703125" style="401" customWidth="1"/>
    <col min="8965" max="8965" width="11.42578125" style="401" customWidth="1"/>
    <col min="8966" max="8966" width="12.85546875" style="401" customWidth="1"/>
    <col min="8967" max="8967" width="18.85546875" style="401" customWidth="1"/>
    <col min="8968" max="8968" width="12" style="401" customWidth="1"/>
    <col min="8969" max="8969" width="13" style="401" customWidth="1"/>
    <col min="8970" max="8970" width="15.140625" style="401" customWidth="1"/>
    <col min="8971" max="9216" width="9.140625" style="401"/>
    <col min="9217" max="9217" width="11" style="401" customWidth="1"/>
    <col min="9218" max="9218" width="11.140625" style="401" customWidth="1"/>
    <col min="9219" max="9219" width="9.140625" style="401"/>
    <col min="9220" max="9220" width="10.5703125" style="401" customWidth="1"/>
    <col min="9221" max="9221" width="11.42578125" style="401" customWidth="1"/>
    <col min="9222" max="9222" width="12.85546875" style="401" customWidth="1"/>
    <col min="9223" max="9223" width="18.85546875" style="401" customWidth="1"/>
    <col min="9224" max="9224" width="12" style="401" customWidth="1"/>
    <col min="9225" max="9225" width="13" style="401" customWidth="1"/>
    <col min="9226" max="9226" width="15.140625" style="401" customWidth="1"/>
    <col min="9227" max="9472" width="9.140625" style="401"/>
    <col min="9473" max="9473" width="11" style="401" customWidth="1"/>
    <col min="9474" max="9474" width="11.140625" style="401" customWidth="1"/>
    <col min="9475" max="9475" width="9.140625" style="401"/>
    <col min="9476" max="9476" width="10.5703125" style="401" customWidth="1"/>
    <col min="9477" max="9477" width="11.42578125" style="401" customWidth="1"/>
    <col min="9478" max="9478" width="12.85546875" style="401" customWidth="1"/>
    <col min="9479" max="9479" width="18.85546875" style="401" customWidth="1"/>
    <col min="9480" max="9480" width="12" style="401" customWidth="1"/>
    <col min="9481" max="9481" width="13" style="401" customWidth="1"/>
    <col min="9482" max="9482" width="15.140625" style="401" customWidth="1"/>
    <col min="9483" max="9728" width="9.140625" style="401"/>
    <col min="9729" max="9729" width="11" style="401" customWidth="1"/>
    <col min="9730" max="9730" width="11.140625" style="401" customWidth="1"/>
    <col min="9731" max="9731" width="9.140625" style="401"/>
    <col min="9732" max="9732" width="10.5703125" style="401" customWidth="1"/>
    <col min="9733" max="9733" width="11.42578125" style="401" customWidth="1"/>
    <col min="9734" max="9734" width="12.85546875" style="401" customWidth="1"/>
    <col min="9735" max="9735" width="18.85546875" style="401" customWidth="1"/>
    <col min="9736" max="9736" width="12" style="401" customWidth="1"/>
    <col min="9737" max="9737" width="13" style="401" customWidth="1"/>
    <col min="9738" max="9738" width="15.140625" style="401" customWidth="1"/>
    <col min="9739" max="9984" width="9.140625" style="401"/>
    <col min="9985" max="9985" width="11" style="401" customWidth="1"/>
    <col min="9986" max="9986" width="11.140625" style="401" customWidth="1"/>
    <col min="9987" max="9987" width="9.140625" style="401"/>
    <col min="9988" max="9988" width="10.5703125" style="401" customWidth="1"/>
    <col min="9989" max="9989" width="11.42578125" style="401" customWidth="1"/>
    <col min="9990" max="9990" width="12.85546875" style="401" customWidth="1"/>
    <col min="9991" max="9991" width="18.85546875" style="401" customWidth="1"/>
    <col min="9992" max="9992" width="12" style="401" customWidth="1"/>
    <col min="9993" max="9993" width="13" style="401" customWidth="1"/>
    <col min="9994" max="9994" width="15.140625" style="401" customWidth="1"/>
    <col min="9995" max="10240" width="9.140625" style="401"/>
    <col min="10241" max="10241" width="11" style="401" customWidth="1"/>
    <col min="10242" max="10242" width="11.140625" style="401" customWidth="1"/>
    <col min="10243" max="10243" width="9.140625" style="401"/>
    <col min="10244" max="10244" width="10.5703125" style="401" customWidth="1"/>
    <col min="10245" max="10245" width="11.42578125" style="401" customWidth="1"/>
    <col min="10246" max="10246" width="12.85546875" style="401" customWidth="1"/>
    <col min="10247" max="10247" width="18.85546875" style="401" customWidth="1"/>
    <col min="10248" max="10248" width="12" style="401" customWidth="1"/>
    <col min="10249" max="10249" width="13" style="401" customWidth="1"/>
    <col min="10250" max="10250" width="15.140625" style="401" customWidth="1"/>
    <col min="10251" max="10496" width="9.140625" style="401"/>
    <col min="10497" max="10497" width="11" style="401" customWidth="1"/>
    <col min="10498" max="10498" width="11.140625" style="401" customWidth="1"/>
    <col min="10499" max="10499" width="9.140625" style="401"/>
    <col min="10500" max="10500" width="10.5703125" style="401" customWidth="1"/>
    <col min="10501" max="10501" width="11.42578125" style="401" customWidth="1"/>
    <col min="10502" max="10502" width="12.85546875" style="401" customWidth="1"/>
    <col min="10503" max="10503" width="18.85546875" style="401" customWidth="1"/>
    <col min="10504" max="10504" width="12" style="401" customWidth="1"/>
    <col min="10505" max="10505" width="13" style="401" customWidth="1"/>
    <col min="10506" max="10506" width="15.140625" style="401" customWidth="1"/>
    <col min="10507" max="10752" width="9.140625" style="401"/>
    <col min="10753" max="10753" width="11" style="401" customWidth="1"/>
    <col min="10754" max="10754" width="11.140625" style="401" customWidth="1"/>
    <col min="10755" max="10755" width="9.140625" style="401"/>
    <col min="10756" max="10756" width="10.5703125" style="401" customWidth="1"/>
    <col min="10757" max="10757" width="11.42578125" style="401" customWidth="1"/>
    <col min="10758" max="10758" width="12.85546875" style="401" customWidth="1"/>
    <col min="10759" max="10759" width="18.85546875" style="401" customWidth="1"/>
    <col min="10760" max="10760" width="12" style="401" customWidth="1"/>
    <col min="10761" max="10761" width="13" style="401" customWidth="1"/>
    <col min="10762" max="10762" width="15.140625" style="401" customWidth="1"/>
    <col min="10763" max="11008" width="9.140625" style="401"/>
    <col min="11009" max="11009" width="11" style="401" customWidth="1"/>
    <col min="11010" max="11010" width="11.140625" style="401" customWidth="1"/>
    <col min="11011" max="11011" width="9.140625" style="401"/>
    <col min="11012" max="11012" width="10.5703125" style="401" customWidth="1"/>
    <col min="11013" max="11013" width="11.42578125" style="401" customWidth="1"/>
    <col min="11014" max="11014" width="12.85546875" style="401" customWidth="1"/>
    <col min="11015" max="11015" width="18.85546875" style="401" customWidth="1"/>
    <col min="11016" max="11016" width="12" style="401" customWidth="1"/>
    <col min="11017" max="11017" width="13" style="401" customWidth="1"/>
    <col min="11018" max="11018" width="15.140625" style="401" customWidth="1"/>
    <col min="11019" max="11264" width="9.140625" style="401"/>
    <col min="11265" max="11265" width="11" style="401" customWidth="1"/>
    <col min="11266" max="11266" width="11.140625" style="401" customWidth="1"/>
    <col min="11267" max="11267" width="9.140625" style="401"/>
    <col min="11268" max="11268" width="10.5703125" style="401" customWidth="1"/>
    <col min="11269" max="11269" width="11.42578125" style="401" customWidth="1"/>
    <col min="11270" max="11270" width="12.85546875" style="401" customWidth="1"/>
    <col min="11271" max="11271" width="18.85546875" style="401" customWidth="1"/>
    <col min="11272" max="11272" width="12" style="401" customWidth="1"/>
    <col min="11273" max="11273" width="13" style="401" customWidth="1"/>
    <col min="11274" max="11274" width="15.140625" style="401" customWidth="1"/>
    <col min="11275" max="11520" width="9.140625" style="401"/>
    <col min="11521" max="11521" width="11" style="401" customWidth="1"/>
    <col min="11522" max="11522" width="11.140625" style="401" customWidth="1"/>
    <col min="11523" max="11523" width="9.140625" style="401"/>
    <col min="11524" max="11524" width="10.5703125" style="401" customWidth="1"/>
    <col min="11525" max="11525" width="11.42578125" style="401" customWidth="1"/>
    <col min="11526" max="11526" width="12.85546875" style="401" customWidth="1"/>
    <col min="11527" max="11527" width="18.85546875" style="401" customWidth="1"/>
    <col min="11528" max="11528" width="12" style="401" customWidth="1"/>
    <col min="11529" max="11529" width="13" style="401" customWidth="1"/>
    <col min="11530" max="11530" width="15.140625" style="401" customWidth="1"/>
    <col min="11531" max="11776" width="9.140625" style="401"/>
    <col min="11777" max="11777" width="11" style="401" customWidth="1"/>
    <col min="11778" max="11778" width="11.140625" style="401" customWidth="1"/>
    <col min="11779" max="11779" width="9.140625" style="401"/>
    <col min="11780" max="11780" width="10.5703125" style="401" customWidth="1"/>
    <col min="11781" max="11781" width="11.42578125" style="401" customWidth="1"/>
    <col min="11782" max="11782" width="12.85546875" style="401" customWidth="1"/>
    <col min="11783" max="11783" width="18.85546875" style="401" customWidth="1"/>
    <col min="11784" max="11784" width="12" style="401" customWidth="1"/>
    <col min="11785" max="11785" width="13" style="401" customWidth="1"/>
    <col min="11786" max="11786" width="15.140625" style="401" customWidth="1"/>
    <col min="11787" max="12032" width="9.140625" style="401"/>
    <col min="12033" max="12033" width="11" style="401" customWidth="1"/>
    <col min="12034" max="12034" width="11.140625" style="401" customWidth="1"/>
    <col min="12035" max="12035" width="9.140625" style="401"/>
    <col min="12036" max="12036" width="10.5703125" style="401" customWidth="1"/>
    <col min="12037" max="12037" width="11.42578125" style="401" customWidth="1"/>
    <col min="12038" max="12038" width="12.85546875" style="401" customWidth="1"/>
    <col min="12039" max="12039" width="18.85546875" style="401" customWidth="1"/>
    <col min="12040" max="12040" width="12" style="401" customWidth="1"/>
    <col min="12041" max="12041" width="13" style="401" customWidth="1"/>
    <col min="12042" max="12042" width="15.140625" style="401" customWidth="1"/>
    <col min="12043" max="12288" width="9.140625" style="401"/>
    <col min="12289" max="12289" width="11" style="401" customWidth="1"/>
    <col min="12290" max="12290" width="11.140625" style="401" customWidth="1"/>
    <col min="12291" max="12291" width="9.140625" style="401"/>
    <col min="12292" max="12292" width="10.5703125" style="401" customWidth="1"/>
    <col min="12293" max="12293" width="11.42578125" style="401" customWidth="1"/>
    <col min="12294" max="12294" width="12.85546875" style="401" customWidth="1"/>
    <col min="12295" max="12295" width="18.85546875" style="401" customWidth="1"/>
    <col min="12296" max="12296" width="12" style="401" customWidth="1"/>
    <col min="12297" max="12297" width="13" style="401" customWidth="1"/>
    <col min="12298" max="12298" width="15.140625" style="401" customWidth="1"/>
    <col min="12299" max="12544" width="9.140625" style="401"/>
    <col min="12545" max="12545" width="11" style="401" customWidth="1"/>
    <col min="12546" max="12546" width="11.140625" style="401" customWidth="1"/>
    <col min="12547" max="12547" width="9.140625" style="401"/>
    <col min="12548" max="12548" width="10.5703125" style="401" customWidth="1"/>
    <col min="12549" max="12549" width="11.42578125" style="401" customWidth="1"/>
    <col min="12550" max="12550" width="12.85546875" style="401" customWidth="1"/>
    <col min="12551" max="12551" width="18.85546875" style="401" customWidth="1"/>
    <col min="12552" max="12552" width="12" style="401" customWidth="1"/>
    <col min="12553" max="12553" width="13" style="401" customWidth="1"/>
    <col min="12554" max="12554" width="15.140625" style="401" customWidth="1"/>
    <col min="12555" max="12800" width="9.140625" style="401"/>
    <col min="12801" max="12801" width="11" style="401" customWidth="1"/>
    <col min="12802" max="12802" width="11.140625" style="401" customWidth="1"/>
    <col min="12803" max="12803" width="9.140625" style="401"/>
    <col min="12804" max="12804" width="10.5703125" style="401" customWidth="1"/>
    <col min="12805" max="12805" width="11.42578125" style="401" customWidth="1"/>
    <col min="12806" max="12806" width="12.85546875" style="401" customWidth="1"/>
    <col min="12807" max="12807" width="18.85546875" style="401" customWidth="1"/>
    <col min="12808" max="12808" width="12" style="401" customWidth="1"/>
    <col min="12809" max="12809" width="13" style="401" customWidth="1"/>
    <col min="12810" max="12810" width="15.140625" style="401" customWidth="1"/>
    <col min="12811" max="13056" width="9.140625" style="401"/>
    <col min="13057" max="13057" width="11" style="401" customWidth="1"/>
    <col min="13058" max="13058" width="11.140625" style="401" customWidth="1"/>
    <col min="13059" max="13059" width="9.140625" style="401"/>
    <col min="13060" max="13060" width="10.5703125" style="401" customWidth="1"/>
    <col min="13061" max="13061" width="11.42578125" style="401" customWidth="1"/>
    <col min="13062" max="13062" width="12.85546875" style="401" customWidth="1"/>
    <col min="13063" max="13063" width="18.85546875" style="401" customWidth="1"/>
    <col min="13064" max="13064" width="12" style="401" customWidth="1"/>
    <col min="13065" max="13065" width="13" style="401" customWidth="1"/>
    <col min="13066" max="13066" width="15.140625" style="401" customWidth="1"/>
    <col min="13067" max="13312" width="9.140625" style="401"/>
    <col min="13313" max="13313" width="11" style="401" customWidth="1"/>
    <col min="13314" max="13314" width="11.140625" style="401" customWidth="1"/>
    <col min="13315" max="13315" width="9.140625" style="401"/>
    <col min="13316" max="13316" width="10.5703125" style="401" customWidth="1"/>
    <col min="13317" max="13317" width="11.42578125" style="401" customWidth="1"/>
    <col min="13318" max="13318" width="12.85546875" style="401" customWidth="1"/>
    <col min="13319" max="13319" width="18.85546875" style="401" customWidth="1"/>
    <col min="13320" max="13320" width="12" style="401" customWidth="1"/>
    <col min="13321" max="13321" width="13" style="401" customWidth="1"/>
    <col min="13322" max="13322" width="15.140625" style="401" customWidth="1"/>
    <col min="13323" max="13568" width="9.140625" style="401"/>
    <col min="13569" max="13569" width="11" style="401" customWidth="1"/>
    <col min="13570" max="13570" width="11.140625" style="401" customWidth="1"/>
    <col min="13571" max="13571" width="9.140625" style="401"/>
    <col min="13572" max="13572" width="10.5703125" style="401" customWidth="1"/>
    <col min="13573" max="13573" width="11.42578125" style="401" customWidth="1"/>
    <col min="13574" max="13574" width="12.85546875" style="401" customWidth="1"/>
    <col min="13575" max="13575" width="18.85546875" style="401" customWidth="1"/>
    <col min="13576" max="13576" width="12" style="401" customWidth="1"/>
    <col min="13577" max="13577" width="13" style="401" customWidth="1"/>
    <col min="13578" max="13578" width="15.140625" style="401" customWidth="1"/>
    <col min="13579" max="13824" width="9.140625" style="401"/>
    <col min="13825" max="13825" width="11" style="401" customWidth="1"/>
    <col min="13826" max="13826" width="11.140625" style="401" customWidth="1"/>
    <col min="13827" max="13827" width="9.140625" style="401"/>
    <col min="13828" max="13828" width="10.5703125" style="401" customWidth="1"/>
    <col min="13829" max="13829" width="11.42578125" style="401" customWidth="1"/>
    <col min="13830" max="13830" width="12.85546875" style="401" customWidth="1"/>
    <col min="13831" max="13831" width="18.85546875" style="401" customWidth="1"/>
    <col min="13832" max="13832" width="12" style="401" customWidth="1"/>
    <col min="13833" max="13833" width="13" style="401" customWidth="1"/>
    <col min="13834" max="13834" width="15.140625" style="401" customWidth="1"/>
    <col min="13835" max="14080" width="9.140625" style="401"/>
    <col min="14081" max="14081" width="11" style="401" customWidth="1"/>
    <col min="14082" max="14082" width="11.140625" style="401" customWidth="1"/>
    <col min="14083" max="14083" width="9.140625" style="401"/>
    <col min="14084" max="14084" width="10.5703125" style="401" customWidth="1"/>
    <col min="14085" max="14085" width="11.42578125" style="401" customWidth="1"/>
    <col min="14086" max="14086" width="12.85546875" style="401" customWidth="1"/>
    <col min="14087" max="14087" width="18.85546875" style="401" customWidth="1"/>
    <col min="14088" max="14088" width="12" style="401" customWidth="1"/>
    <col min="14089" max="14089" width="13" style="401" customWidth="1"/>
    <col min="14090" max="14090" width="15.140625" style="401" customWidth="1"/>
    <col min="14091" max="14336" width="9.140625" style="401"/>
    <col min="14337" max="14337" width="11" style="401" customWidth="1"/>
    <col min="14338" max="14338" width="11.140625" style="401" customWidth="1"/>
    <col min="14339" max="14339" width="9.140625" style="401"/>
    <col min="14340" max="14340" width="10.5703125" style="401" customWidth="1"/>
    <col min="14341" max="14341" width="11.42578125" style="401" customWidth="1"/>
    <col min="14342" max="14342" width="12.85546875" style="401" customWidth="1"/>
    <col min="14343" max="14343" width="18.85546875" style="401" customWidth="1"/>
    <col min="14344" max="14344" width="12" style="401" customWidth="1"/>
    <col min="14345" max="14345" width="13" style="401" customWidth="1"/>
    <col min="14346" max="14346" width="15.140625" style="401" customWidth="1"/>
    <col min="14347" max="14592" width="9.140625" style="401"/>
    <col min="14593" max="14593" width="11" style="401" customWidth="1"/>
    <col min="14594" max="14594" width="11.140625" style="401" customWidth="1"/>
    <col min="14595" max="14595" width="9.140625" style="401"/>
    <col min="14596" max="14596" width="10.5703125" style="401" customWidth="1"/>
    <col min="14597" max="14597" width="11.42578125" style="401" customWidth="1"/>
    <col min="14598" max="14598" width="12.85546875" style="401" customWidth="1"/>
    <col min="14599" max="14599" width="18.85546875" style="401" customWidth="1"/>
    <col min="14600" max="14600" width="12" style="401" customWidth="1"/>
    <col min="14601" max="14601" width="13" style="401" customWidth="1"/>
    <col min="14602" max="14602" width="15.140625" style="401" customWidth="1"/>
    <col min="14603" max="14848" width="9.140625" style="401"/>
    <col min="14849" max="14849" width="11" style="401" customWidth="1"/>
    <col min="14850" max="14850" width="11.140625" style="401" customWidth="1"/>
    <col min="14851" max="14851" width="9.140625" style="401"/>
    <col min="14852" max="14852" width="10.5703125" style="401" customWidth="1"/>
    <col min="14853" max="14853" width="11.42578125" style="401" customWidth="1"/>
    <col min="14854" max="14854" width="12.85546875" style="401" customWidth="1"/>
    <col min="14855" max="14855" width="18.85546875" style="401" customWidth="1"/>
    <col min="14856" max="14856" width="12" style="401" customWidth="1"/>
    <col min="14857" max="14857" width="13" style="401" customWidth="1"/>
    <col min="14858" max="14858" width="15.140625" style="401" customWidth="1"/>
    <col min="14859" max="15104" width="9.140625" style="401"/>
    <col min="15105" max="15105" width="11" style="401" customWidth="1"/>
    <col min="15106" max="15106" width="11.140625" style="401" customWidth="1"/>
    <col min="15107" max="15107" width="9.140625" style="401"/>
    <col min="15108" max="15108" width="10.5703125" style="401" customWidth="1"/>
    <col min="15109" max="15109" width="11.42578125" style="401" customWidth="1"/>
    <col min="15110" max="15110" width="12.85546875" style="401" customWidth="1"/>
    <col min="15111" max="15111" width="18.85546875" style="401" customWidth="1"/>
    <col min="15112" max="15112" width="12" style="401" customWidth="1"/>
    <col min="15113" max="15113" width="13" style="401" customWidth="1"/>
    <col min="15114" max="15114" width="15.140625" style="401" customWidth="1"/>
    <col min="15115" max="15360" width="9.140625" style="401"/>
    <col min="15361" max="15361" width="11" style="401" customWidth="1"/>
    <col min="15362" max="15362" width="11.140625" style="401" customWidth="1"/>
    <col min="15363" max="15363" width="9.140625" style="401"/>
    <col min="15364" max="15364" width="10.5703125" style="401" customWidth="1"/>
    <col min="15365" max="15365" width="11.42578125" style="401" customWidth="1"/>
    <col min="15366" max="15366" width="12.85546875" style="401" customWidth="1"/>
    <col min="15367" max="15367" width="18.85546875" style="401" customWidth="1"/>
    <col min="15368" max="15368" width="12" style="401" customWidth="1"/>
    <col min="15369" max="15369" width="13" style="401" customWidth="1"/>
    <col min="15370" max="15370" width="15.140625" style="401" customWidth="1"/>
    <col min="15371" max="15616" width="9.140625" style="401"/>
    <col min="15617" max="15617" width="11" style="401" customWidth="1"/>
    <col min="15618" max="15618" width="11.140625" style="401" customWidth="1"/>
    <col min="15619" max="15619" width="9.140625" style="401"/>
    <col min="15620" max="15620" width="10.5703125" style="401" customWidth="1"/>
    <col min="15621" max="15621" width="11.42578125" style="401" customWidth="1"/>
    <col min="15622" max="15622" width="12.85546875" style="401" customWidth="1"/>
    <col min="15623" max="15623" width="18.85546875" style="401" customWidth="1"/>
    <col min="15624" max="15624" width="12" style="401" customWidth="1"/>
    <col min="15625" max="15625" width="13" style="401" customWidth="1"/>
    <col min="15626" max="15626" width="15.140625" style="401" customWidth="1"/>
    <col min="15627" max="15872" width="9.140625" style="401"/>
    <col min="15873" max="15873" width="11" style="401" customWidth="1"/>
    <col min="15874" max="15874" width="11.140625" style="401" customWidth="1"/>
    <col min="15875" max="15875" width="9.140625" style="401"/>
    <col min="15876" max="15876" width="10.5703125" style="401" customWidth="1"/>
    <col min="15877" max="15877" width="11.42578125" style="401" customWidth="1"/>
    <col min="15878" max="15878" width="12.85546875" style="401" customWidth="1"/>
    <col min="15879" max="15879" width="18.85546875" style="401" customWidth="1"/>
    <col min="15880" max="15880" width="12" style="401" customWidth="1"/>
    <col min="15881" max="15881" width="13" style="401" customWidth="1"/>
    <col min="15882" max="15882" width="15.140625" style="401" customWidth="1"/>
    <col min="15883" max="16128" width="9.140625" style="401"/>
    <col min="16129" max="16129" width="11" style="401" customWidth="1"/>
    <col min="16130" max="16130" width="11.140625" style="401" customWidth="1"/>
    <col min="16131" max="16131" width="9.140625" style="401"/>
    <col min="16132" max="16132" width="10.5703125" style="401" customWidth="1"/>
    <col min="16133" max="16133" width="11.42578125" style="401" customWidth="1"/>
    <col min="16134" max="16134" width="12.85546875" style="401" customWidth="1"/>
    <col min="16135" max="16135" width="18.85546875" style="401" customWidth="1"/>
    <col min="16136" max="16136" width="12" style="401" customWidth="1"/>
    <col min="16137" max="16137" width="13" style="401" customWidth="1"/>
    <col min="16138" max="16138" width="15.140625" style="401" customWidth="1"/>
    <col min="16139" max="16384" width="9.140625" style="401"/>
  </cols>
  <sheetData>
    <row r="1" spans="1:11" ht="51" customHeight="1">
      <c r="A1" s="5785"/>
      <c r="B1" s="5785"/>
      <c r="C1" s="5786"/>
      <c r="D1" s="5785"/>
      <c r="E1" s="5785"/>
      <c r="F1" s="5785"/>
      <c r="G1" s="5891" t="s">
        <v>1313</v>
      </c>
      <c r="H1" s="5891"/>
      <c r="I1" s="5891"/>
      <c r="J1" s="5891"/>
      <c r="K1" s="5891"/>
    </row>
    <row r="2" spans="1:11" ht="45.75" customHeight="1">
      <c r="A2" s="5787" t="s">
        <v>469</v>
      </c>
      <c r="B2" s="5787"/>
      <c r="C2" s="5787"/>
      <c r="D2" s="5787"/>
      <c r="E2" s="5787"/>
      <c r="F2" s="5787"/>
      <c r="G2" s="5787"/>
      <c r="H2" s="5787"/>
      <c r="I2" s="5787"/>
      <c r="J2" s="5787"/>
      <c r="K2" s="5787"/>
    </row>
    <row r="3" spans="1:11" ht="19.5" customHeight="1" thickBot="1">
      <c r="A3" s="430"/>
      <c r="B3" s="430"/>
      <c r="C3" s="430"/>
      <c r="D3" s="430"/>
      <c r="E3" s="430"/>
      <c r="F3" s="431"/>
      <c r="G3" s="431"/>
      <c r="H3" s="431"/>
      <c r="I3" s="431"/>
      <c r="J3" s="5948" t="s">
        <v>272</v>
      </c>
      <c r="K3" s="5948"/>
    </row>
    <row r="4" spans="1:11" ht="37.5" customHeight="1" thickBot="1">
      <c r="A4" s="5892" t="s">
        <v>470</v>
      </c>
      <c r="B4" s="5893"/>
      <c r="C4" s="5893"/>
      <c r="D4" s="5893"/>
      <c r="E4" s="5893"/>
      <c r="F4" s="5893"/>
      <c r="G4" s="5893"/>
      <c r="H4" s="5893"/>
      <c r="I4" s="5893"/>
      <c r="J4" s="5893"/>
      <c r="K4" s="5894"/>
    </row>
    <row r="5" spans="1:11" s="384" customFormat="1" ht="23.25" customHeight="1" thickBot="1">
      <c r="A5" s="4627" t="s">
        <v>0</v>
      </c>
      <c r="B5" s="4630" t="s">
        <v>471</v>
      </c>
      <c r="C5" s="4631" t="s">
        <v>3</v>
      </c>
      <c r="D5" s="5895" t="s">
        <v>438</v>
      </c>
      <c r="E5" s="5895"/>
      <c r="F5" s="5895"/>
      <c r="G5" s="5895"/>
      <c r="H5" s="5895"/>
      <c r="I5" s="5896"/>
      <c r="J5" s="5897" t="s">
        <v>472</v>
      </c>
      <c r="K5" s="5898"/>
    </row>
    <row r="6" spans="1:11" s="397" customFormat="1" ht="14.1" customHeight="1" thickBot="1">
      <c r="A6" s="5899">
        <v>855</v>
      </c>
      <c r="B6" s="4633"/>
      <c r="C6" s="5902" t="s">
        <v>140</v>
      </c>
      <c r="D6" s="5903"/>
      <c r="E6" s="5903"/>
      <c r="F6" s="5903"/>
      <c r="G6" s="5903"/>
      <c r="H6" s="5903"/>
      <c r="I6" s="5904"/>
      <c r="J6" s="5905">
        <f>SUM(J7)</f>
        <v>11262991</v>
      </c>
      <c r="K6" s="5906"/>
    </row>
    <row r="7" spans="1:11" s="397" customFormat="1" ht="14.1" customHeight="1">
      <c r="A7" s="5900"/>
      <c r="B7" s="5907">
        <v>85510</v>
      </c>
      <c r="C7" s="5909" t="s">
        <v>473</v>
      </c>
      <c r="D7" s="5910"/>
      <c r="E7" s="5910"/>
      <c r="F7" s="5910"/>
      <c r="G7" s="5910"/>
      <c r="H7" s="5910"/>
      <c r="I7" s="5911"/>
      <c r="J7" s="5912">
        <v>11262991</v>
      </c>
      <c r="K7" s="5913"/>
    </row>
    <row r="8" spans="1:11" s="397" customFormat="1" ht="24.75" customHeight="1" thickBot="1">
      <c r="A8" s="5901"/>
      <c r="B8" s="5908"/>
      <c r="C8" s="4632">
        <v>2320</v>
      </c>
      <c r="D8" s="5914"/>
      <c r="E8" s="5914"/>
      <c r="F8" s="5914"/>
      <c r="G8" s="5914"/>
      <c r="H8" s="5914"/>
      <c r="I8" s="5915"/>
      <c r="J8" s="5916"/>
      <c r="K8" s="5917"/>
    </row>
    <row r="9" spans="1:11" ht="15.75" thickBot="1">
      <c r="A9" s="5918" t="s">
        <v>429</v>
      </c>
      <c r="B9" s="5921" t="s">
        <v>161</v>
      </c>
      <c r="C9" s="5922"/>
      <c r="D9" s="5922"/>
      <c r="E9" s="5922"/>
      <c r="F9" s="5922"/>
      <c r="G9" s="5922"/>
      <c r="H9" s="5922"/>
      <c r="I9" s="5923"/>
      <c r="J9" s="5905">
        <f>SUM(J10)</f>
        <v>85000</v>
      </c>
      <c r="K9" s="5906"/>
    </row>
    <row r="10" spans="1:11" ht="14.25">
      <c r="A10" s="5919"/>
      <c r="B10" s="5924" t="s">
        <v>474</v>
      </c>
      <c r="C10" s="5927" t="s">
        <v>475</v>
      </c>
      <c r="D10" s="5928"/>
      <c r="E10" s="5928"/>
      <c r="F10" s="5928"/>
      <c r="G10" s="5928"/>
      <c r="H10" s="5928"/>
      <c r="I10" s="5929"/>
      <c r="J10" s="5912">
        <v>85000</v>
      </c>
      <c r="K10" s="5913"/>
    </row>
    <row r="11" spans="1:11" ht="15" hidden="1">
      <c r="A11" s="5919"/>
      <c r="B11" s="5925"/>
      <c r="C11" s="4628">
        <v>2310</v>
      </c>
      <c r="D11" s="5930"/>
      <c r="E11" s="5930"/>
      <c r="F11" s="5930"/>
      <c r="G11" s="5930"/>
      <c r="H11" s="5930"/>
      <c r="I11" s="5931"/>
      <c r="J11" s="5932"/>
      <c r="K11" s="5933"/>
    </row>
    <row r="12" spans="1:11" ht="23.25" customHeight="1" thickBot="1">
      <c r="A12" s="5920"/>
      <c r="B12" s="5926"/>
      <c r="C12" s="4629">
        <v>2320</v>
      </c>
      <c r="D12" s="5934"/>
      <c r="E12" s="5934"/>
      <c r="F12" s="5934"/>
      <c r="G12" s="5934"/>
      <c r="H12" s="5934"/>
      <c r="I12" s="5935"/>
      <c r="J12" s="5916"/>
      <c r="K12" s="5917"/>
    </row>
    <row r="13" spans="1:11" ht="18.75" customHeight="1" thickBot="1">
      <c r="A13" s="5963" t="s">
        <v>167</v>
      </c>
      <c r="B13" s="5964"/>
      <c r="C13" s="5965"/>
      <c r="D13" s="5965"/>
      <c r="E13" s="5965"/>
      <c r="F13" s="5965"/>
      <c r="G13" s="5965"/>
      <c r="H13" s="5965"/>
      <c r="I13" s="5966"/>
      <c r="J13" s="5967">
        <f>J9+J6</f>
        <v>11347991</v>
      </c>
      <c r="K13" s="5968"/>
    </row>
    <row r="14" spans="1:11" ht="15">
      <c r="A14" s="4625"/>
      <c r="B14" s="4625"/>
      <c r="C14" s="4625"/>
      <c r="D14" s="4625"/>
      <c r="E14" s="4625"/>
      <c r="F14" s="4625"/>
      <c r="G14" s="4625"/>
      <c r="H14" s="4625"/>
      <c r="I14" s="4625"/>
      <c r="J14" s="4626"/>
      <c r="K14" s="4626"/>
    </row>
    <row r="15" spans="1:11" ht="18" customHeight="1" thickBot="1">
      <c r="A15" s="3535"/>
      <c r="B15" s="3535"/>
      <c r="C15" s="3536"/>
      <c r="D15" s="3537"/>
      <c r="E15" s="3537"/>
      <c r="F15" s="3537"/>
      <c r="G15" s="3537"/>
      <c r="H15" s="3537"/>
      <c r="I15" s="3537"/>
      <c r="J15" s="5949" t="s">
        <v>272</v>
      </c>
      <c r="K15" s="5949"/>
    </row>
    <row r="16" spans="1:11" ht="32.25" customHeight="1" thickBot="1">
      <c r="A16" s="5969" t="s">
        <v>476</v>
      </c>
      <c r="B16" s="5970"/>
      <c r="C16" s="5970"/>
      <c r="D16" s="5970"/>
      <c r="E16" s="5970"/>
      <c r="F16" s="5970"/>
      <c r="G16" s="5970"/>
      <c r="H16" s="5970"/>
      <c r="I16" s="5970"/>
      <c r="J16" s="5970"/>
      <c r="K16" s="5971"/>
    </row>
    <row r="17" spans="1:11" ht="15">
      <c r="A17" s="5940" t="s">
        <v>0</v>
      </c>
      <c r="B17" s="5972" t="s">
        <v>312</v>
      </c>
      <c r="C17" s="5936" t="s">
        <v>438</v>
      </c>
      <c r="D17" s="5937"/>
      <c r="E17" s="5940" t="s">
        <v>3</v>
      </c>
      <c r="F17" s="5942" t="s">
        <v>477</v>
      </c>
      <c r="G17" s="5942" t="s">
        <v>478</v>
      </c>
      <c r="H17" s="5944" t="s">
        <v>168</v>
      </c>
      <c r="I17" s="5945"/>
      <c r="J17" s="5946"/>
      <c r="K17" s="5942" t="s">
        <v>479</v>
      </c>
    </row>
    <row r="18" spans="1:11" ht="51" customHeight="1" thickBot="1">
      <c r="A18" s="5941"/>
      <c r="B18" s="5943"/>
      <c r="C18" s="5938"/>
      <c r="D18" s="5939"/>
      <c r="E18" s="5941"/>
      <c r="F18" s="5943"/>
      <c r="G18" s="5943"/>
      <c r="H18" s="4637" t="s">
        <v>480</v>
      </c>
      <c r="I18" s="4635" t="s">
        <v>481</v>
      </c>
      <c r="J18" s="4636" t="s">
        <v>482</v>
      </c>
      <c r="K18" s="5950"/>
    </row>
    <row r="19" spans="1:11" s="397" customFormat="1" ht="15" customHeight="1" thickBot="1">
      <c r="A19" s="5951">
        <v>855</v>
      </c>
      <c r="B19" s="5953" t="s">
        <v>140</v>
      </c>
      <c r="C19" s="5922"/>
      <c r="D19" s="5922"/>
      <c r="E19" s="5954"/>
      <c r="F19" s="4642">
        <f t="shared" ref="F19:K19" si="0">F20</f>
        <v>11262991</v>
      </c>
      <c r="G19" s="4642">
        <f t="shared" si="0"/>
        <v>11262991</v>
      </c>
      <c r="H19" s="4643">
        <f t="shared" si="0"/>
        <v>0</v>
      </c>
      <c r="I19" s="4644">
        <f t="shared" si="0"/>
        <v>0</v>
      </c>
      <c r="J19" s="4645">
        <f t="shared" si="0"/>
        <v>11262991</v>
      </c>
      <c r="K19" s="4642">
        <f t="shared" si="0"/>
        <v>0</v>
      </c>
    </row>
    <row r="20" spans="1:11" s="397" customFormat="1" ht="47.25" customHeight="1" thickBot="1">
      <c r="A20" s="5952"/>
      <c r="B20" s="4654">
        <v>85510</v>
      </c>
      <c r="C20" s="5955" t="s">
        <v>473</v>
      </c>
      <c r="D20" s="5956"/>
      <c r="E20" s="4654">
        <v>2360</v>
      </c>
      <c r="F20" s="4646">
        <f>G20+K20</f>
        <v>11262991</v>
      </c>
      <c r="G20" s="4646">
        <f>H20+I20+J20</f>
        <v>11262991</v>
      </c>
      <c r="H20" s="4647">
        <v>0</v>
      </c>
      <c r="I20" s="4648"/>
      <c r="J20" s="4649">
        <v>11262991</v>
      </c>
      <c r="K20" s="4650">
        <v>0</v>
      </c>
    </row>
    <row r="21" spans="1:11" ht="30" customHeight="1" thickBot="1">
      <c r="A21" s="5957" t="s">
        <v>429</v>
      </c>
      <c r="B21" s="5902" t="s">
        <v>483</v>
      </c>
      <c r="C21" s="5903"/>
      <c r="D21" s="5903"/>
      <c r="E21" s="5904"/>
      <c r="F21" s="4642">
        <f t="shared" ref="F21:K21" si="1">F22+F23</f>
        <v>85000</v>
      </c>
      <c r="G21" s="4642">
        <f t="shared" si="1"/>
        <v>85000</v>
      </c>
      <c r="H21" s="4643">
        <f t="shared" si="1"/>
        <v>0</v>
      </c>
      <c r="I21" s="4644">
        <f t="shared" si="1"/>
        <v>85000</v>
      </c>
      <c r="J21" s="4645">
        <f t="shared" si="1"/>
        <v>0</v>
      </c>
      <c r="K21" s="4642">
        <f t="shared" si="1"/>
        <v>0</v>
      </c>
    </row>
    <row r="22" spans="1:11" ht="22.5" hidden="1" customHeight="1">
      <c r="A22" s="5957"/>
      <c r="B22" s="5959" t="s">
        <v>474</v>
      </c>
      <c r="C22" s="5909" t="s">
        <v>475</v>
      </c>
      <c r="D22" s="5910"/>
      <c r="E22" s="4655">
        <v>2480</v>
      </c>
      <c r="F22" s="4641">
        <f>G22+K22</f>
        <v>0</v>
      </c>
      <c r="G22" s="4641">
        <f>H22+I22+J22</f>
        <v>0</v>
      </c>
      <c r="H22" s="4651">
        <v>0</v>
      </c>
      <c r="I22" s="4652"/>
      <c r="J22" s="4653">
        <v>0</v>
      </c>
      <c r="K22" s="4641">
        <v>0</v>
      </c>
    </row>
    <row r="23" spans="1:11" ht="29.25" customHeight="1" thickBot="1">
      <c r="A23" s="5958"/>
      <c r="B23" s="5960"/>
      <c r="C23" s="5961"/>
      <c r="D23" s="5962"/>
      <c r="E23" s="4656">
        <v>2800</v>
      </c>
      <c r="F23" s="4639">
        <f>G23+K23</f>
        <v>85000</v>
      </c>
      <c r="G23" s="4639">
        <f>H23+I23+J23</f>
        <v>85000</v>
      </c>
      <c r="H23" s="4640">
        <v>0</v>
      </c>
      <c r="I23" s="4634">
        <v>85000</v>
      </c>
      <c r="J23" s="4638">
        <v>0</v>
      </c>
      <c r="K23" s="4639">
        <v>0</v>
      </c>
    </row>
    <row r="24" spans="1:11" ht="22.5" customHeight="1" thickBot="1">
      <c r="A24" s="5882" t="s">
        <v>442</v>
      </c>
      <c r="B24" s="5883"/>
      <c r="C24" s="5883"/>
      <c r="D24" s="5883"/>
      <c r="E24" s="5947"/>
      <c r="F24" s="4621">
        <f t="shared" ref="F24:K24" si="2">F21+F19</f>
        <v>11347991</v>
      </c>
      <c r="G24" s="4621">
        <f t="shared" si="2"/>
        <v>11347991</v>
      </c>
      <c r="H24" s="4617">
        <f t="shared" si="2"/>
        <v>0</v>
      </c>
      <c r="I24" s="4608">
        <f t="shared" si="2"/>
        <v>85000</v>
      </c>
      <c r="J24" s="4609">
        <f t="shared" si="2"/>
        <v>11262991</v>
      </c>
      <c r="K24" s="4621">
        <f t="shared" si="2"/>
        <v>0</v>
      </c>
    </row>
    <row r="535" spans="16:16">
      <c r="P535" s="401">
        <f>O535-N535</f>
        <v>0</v>
      </c>
    </row>
  </sheetData>
  <mergeCells count="45">
    <mergeCell ref="A24:E24"/>
    <mergeCell ref="J3:K3"/>
    <mergeCell ref="J15:K15"/>
    <mergeCell ref="K17:K18"/>
    <mergeCell ref="A19:A20"/>
    <mergeCell ref="B19:E19"/>
    <mergeCell ref="C20:D20"/>
    <mergeCell ref="A21:A23"/>
    <mergeCell ref="B21:E21"/>
    <mergeCell ref="B22:B23"/>
    <mergeCell ref="C22:D23"/>
    <mergeCell ref="A13:I13"/>
    <mergeCell ref="J13:K13"/>
    <mergeCell ref="A16:K16"/>
    <mergeCell ref="A17:A18"/>
    <mergeCell ref="B17:B18"/>
    <mergeCell ref="C17:D18"/>
    <mergeCell ref="E17:E18"/>
    <mergeCell ref="F17:F18"/>
    <mergeCell ref="G17:G18"/>
    <mergeCell ref="H17:J17"/>
    <mergeCell ref="A9:A12"/>
    <mergeCell ref="B9:I9"/>
    <mergeCell ref="J9:K9"/>
    <mergeCell ref="B10:B12"/>
    <mergeCell ref="C10:I10"/>
    <mergeCell ref="J10:K10"/>
    <mergeCell ref="D11:I11"/>
    <mergeCell ref="J11:K11"/>
    <mergeCell ref="D12:I12"/>
    <mergeCell ref="J12:K12"/>
    <mergeCell ref="A6:A8"/>
    <mergeCell ref="C6:I6"/>
    <mergeCell ref="J6:K6"/>
    <mergeCell ref="B7:B8"/>
    <mergeCell ref="C7:I7"/>
    <mergeCell ref="J7:K7"/>
    <mergeCell ref="D8:I8"/>
    <mergeCell ref="J8:K8"/>
    <mergeCell ref="A1:F1"/>
    <mergeCell ref="G1:K1"/>
    <mergeCell ref="A2:K2"/>
    <mergeCell ref="A4:K4"/>
    <mergeCell ref="D5:I5"/>
    <mergeCell ref="J5:K5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5" fitToHeight="0" orientation="landscape" r:id="rId1"/>
  <headerFooter>
    <oddFooter>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9FE38-AC56-4519-A317-A299B610D5A1}">
  <sheetPr>
    <tabColor theme="0" tint="-4.9989318521683403E-2"/>
  </sheetPr>
  <dimension ref="A1:L48"/>
  <sheetViews>
    <sheetView view="pageBreakPreview" topLeftCell="B1" zoomScaleSheetLayoutView="100" workbookViewId="0">
      <selection activeCell="I5" sqref="I5"/>
    </sheetView>
  </sheetViews>
  <sheetFormatPr defaultRowHeight="12.75"/>
  <cols>
    <col min="1" max="3" width="12.7109375" style="397" customWidth="1"/>
    <col min="4" max="4" width="14.28515625" style="397" bestFit="1" customWidth="1"/>
    <col min="5" max="6" width="12.7109375" style="397" customWidth="1"/>
    <col min="7" max="7" width="60.7109375" style="397" customWidth="1"/>
    <col min="8" max="8" width="19.7109375" style="401" customWidth="1"/>
    <col min="9" max="9" width="9.140625" style="401"/>
    <col min="10" max="10" width="11.140625" style="401" bestFit="1" customWidth="1"/>
    <col min="11" max="256" width="9.140625" style="401"/>
    <col min="257" max="257" width="7.7109375" style="401" customWidth="1"/>
    <col min="258" max="258" width="10.5703125" style="401" customWidth="1"/>
    <col min="259" max="259" width="11.140625" style="401" bestFit="1" customWidth="1"/>
    <col min="260" max="260" width="22.140625" style="401" bestFit="1" customWidth="1"/>
    <col min="261" max="261" width="12.28515625" style="401" customWidth="1"/>
    <col min="262" max="262" width="12.5703125" style="401" customWidth="1"/>
    <col min="263" max="263" width="12.140625" style="401" customWidth="1"/>
    <col min="264" max="264" width="19.7109375" style="401" customWidth="1"/>
    <col min="265" max="512" width="9.140625" style="401"/>
    <col min="513" max="513" width="7.7109375" style="401" customWidth="1"/>
    <col min="514" max="514" width="10.5703125" style="401" customWidth="1"/>
    <col min="515" max="515" width="11.140625" style="401" bestFit="1" customWidth="1"/>
    <col min="516" max="516" width="22.140625" style="401" bestFit="1" customWidth="1"/>
    <col min="517" max="517" width="12.28515625" style="401" customWidth="1"/>
    <col min="518" max="518" width="12.5703125" style="401" customWidth="1"/>
    <col min="519" max="519" width="12.140625" style="401" customWidth="1"/>
    <col min="520" max="520" width="19.7109375" style="401" customWidth="1"/>
    <col min="521" max="768" width="9.140625" style="401"/>
    <col min="769" max="769" width="7.7109375" style="401" customWidth="1"/>
    <col min="770" max="770" width="10.5703125" style="401" customWidth="1"/>
    <col min="771" max="771" width="11.140625" style="401" bestFit="1" customWidth="1"/>
    <col min="772" max="772" width="22.140625" style="401" bestFit="1" customWidth="1"/>
    <col min="773" max="773" width="12.28515625" style="401" customWidth="1"/>
    <col min="774" max="774" width="12.5703125" style="401" customWidth="1"/>
    <col min="775" max="775" width="12.140625" style="401" customWidth="1"/>
    <col min="776" max="776" width="19.7109375" style="401" customWidth="1"/>
    <col min="777" max="1024" width="9.140625" style="401"/>
    <col min="1025" max="1025" width="7.7109375" style="401" customWidth="1"/>
    <col min="1026" max="1026" width="10.5703125" style="401" customWidth="1"/>
    <col min="1027" max="1027" width="11.140625" style="401" bestFit="1" customWidth="1"/>
    <col min="1028" max="1028" width="22.140625" style="401" bestFit="1" customWidth="1"/>
    <col min="1029" max="1029" width="12.28515625" style="401" customWidth="1"/>
    <col min="1030" max="1030" width="12.5703125" style="401" customWidth="1"/>
    <col min="1031" max="1031" width="12.140625" style="401" customWidth="1"/>
    <col min="1032" max="1032" width="19.7109375" style="401" customWidth="1"/>
    <col min="1033" max="1280" width="9.140625" style="401"/>
    <col min="1281" max="1281" width="7.7109375" style="401" customWidth="1"/>
    <col min="1282" max="1282" width="10.5703125" style="401" customWidth="1"/>
    <col min="1283" max="1283" width="11.140625" style="401" bestFit="1" customWidth="1"/>
    <col min="1284" max="1284" width="22.140625" style="401" bestFit="1" customWidth="1"/>
    <col min="1285" max="1285" width="12.28515625" style="401" customWidth="1"/>
    <col min="1286" max="1286" width="12.5703125" style="401" customWidth="1"/>
    <col min="1287" max="1287" width="12.140625" style="401" customWidth="1"/>
    <col min="1288" max="1288" width="19.7109375" style="401" customWidth="1"/>
    <col min="1289" max="1536" width="9.140625" style="401"/>
    <col min="1537" max="1537" width="7.7109375" style="401" customWidth="1"/>
    <col min="1538" max="1538" width="10.5703125" style="401" customWidth="1"/>
    <col min="1539" max="1539" width="11.140625" style="401" bestFit="1" customWidth="1"/>
    <col min="1540" max="1540" width="22.140625" style="401" bestFit="1" customWidth="1"/>
    <col min="1541" max="1541" width="12.28515625" style="401" customWidth="1"/>
    <col min="1542" max="1542" width="12.5703125" style="401" customWidth="1"/>
    <col min="1543" max="1543" width="12.140625" style="401" customWidth="1"/>
    <col min="1544" max="1544" width="19.7109375" style="401" customWidth="1"/>
    <col min="1545" max="1792" width="9.140625" style="401"/>
    <col min="1793" max="1793" width="7.7109375" style="401" customWidth="1"/>
    <col min="1794" max="1794" width="10.5703125" style="401" customWidth="1"/>
    <col min="1795" max="1795" width="11.140625" style="401" bestFit="1" customWidth="1"/>
    <col min="1796" max="1796" width="22.140625" style="401" bestFit="1" customWidth="1"/>
    <col min="1797" max="1797" width="12.28515625" style="401" customWidth="1"/>
    <col min="1798" max="1798" width="12.5703125" style="401" customWidth="1"/>
    <col min="1799" max="1799" width="12.140625" style="401" customWidth="1"/>
    <col min="1800" max="1800" width="19.7109375" style="401" customWidth="1"/>
    <col min="1801" max="2048" width="9.140625" style="401"/>
    <col min="2049" max="2049" width="7.7109375" style="401" customWidth="1"/>
    <col min="2050" max="2050" width="10.5703125" style="401" customWidth="1"/>
    <col min="2051" max="2051" width="11.140625" style="401" bestFit="1" customWidth="1"/>
    <col min="2052" max="2052" width="22.140625" style="401" bestFit="1" customWidth="1"/>
    <col min="2053" max="2053" width="12.28515625" style="401" customWidth="1"/>
    <col min="2054" max="2054" width="12.5703125" style="401" customWidth="1"/>
    <col min="2055" max="2055" width="12.140625" style="401" customWidth="1"/>
    <col min="2056" max="2056" width="19.7109375" style="401" customWidth="1"/>
    <col min="2057" max="2304" width="9.140625" style="401"/>
    <col min="2305" max="2305" width="7.7109375" style="401" customWidth="1"/>
    <col min="2306" max="2306" width="10.5703125" style="401" customWidth="1"/>
    <col min="2307" max="2307" width="11.140625" style="401" bestFit="1" customWidth="1"/>
    <col min="2308" max="2308" width="22.140625" style="401" bestFit="1" customWidth="1"/>
    <col min="2309" max="2309" width="12.28515625" style="401" customWidth="1"/>
    <col min="2310" max="2310" width="12.5703125" style="401" customWidth="1"/>
    <col min="2311" max="2311" width="12.140625" style="401" customWidth="1"/>
    <col min="2312" max="2312" width="19.7109375" style="401" customWidth="1"/>
    <col min="2313" max="2560" width="9.140625" style="401"/>
    <col min="2561" max="2561" width="7.7109375" style="401" customWidth="1"/>
    <col min="2562" max="2562" width="10.5703125" style="401" customWidth="1"/>
    <col min="2563" max="2563" width="11.140625" style="401" bestFit="1" customWidth="1"/>
    <col min="2564" max="2564" width="22.140625" style="401" bestFit="1" customWidth="1"/>
    <col min="2565" max="2565" width="12.28515625" style="401" customWidth="1"/>
    <col min="2566" max="2566" width="12.5703125" style="401" customWidth="1"/>
    <col min="2567" max="2567" width="12.140625" style="401" customWidth="1"/>
    <col min="2568" max="2568" width="19.7109375" style="401" customWidth="1"/>
    <col min="2569" max="2816" width="9.140625" style="401"/>
    <col min="2817" max="2817" width="7.7109375" style="401" customWidth="1"/>
    <col min="2818" max="2818" width="10.5703125" style="401" customWidth="1"/>
    <col min="2819" max="2819" width="11.140625" style="401" bestFit="1" customWidth="1"/>
    <col min="2820" max="2820" width="22.140625" style="401" bestFit="1" customWidth="1"/>
    <col min="2821" max="2821" width="12.28515625" style="401" customWidth="1"/>
    <col min="2822" max="2822" width="12.5703125" style="401" customWidth="1"/>
    <col min="2823" max="2823" width="12.140625" style="401" customWidth="1"/>
    <col min="2824" max="2824" width="19.7109375" style="401" customWidth="1"/>
    <col min="2825" max="3072" width="9.140625" style="401"/>
    <col min="3073" max="3073" width="7.7109375" style="401" customWidth="1"/>
    <col min="3074" max="3074" width="10.5703125" style="401" customWidth="1"/>
    <col min="3075" max="3075" width="11.140625" style="401" bestFit="1" customWidth="1"/>
    <col min="3076" max="3076" width="22.140625" style="401" bestFit="1" customWidth="1"/>
    <col min="3077" max="3077" width="12.28515625" style="401" customWidth="1"/>
    <col min="3078" max="3078" width="12.5703125" style="401" customWidth="1"/>
    <col min="3079" max="3079" width="12.140625" style="401" customWidth="1"/>
    <col min="3080" max="3080" width="19.7109375" style="401" customWidth="1"/>
    <col min="3081" max="3328" width="9.140625" style="401"/>
    <col min="3329" max="3329" width="7.7109375" style="401" customWidth="1"/>
    <col min="3330" max="3330" width="10.5703125" style="401" customWidth="1"/>
    <col min="3331" max="3331" width="11.140625" style="401" bestFit="1" customWidth="1"/>
    <col min="3332" max="3332" width="22.140625" style="401" bestFit="1" customWidth="1"/>
    <col min="3333" max="3333" width="12.28515625" style="401" customWidth="1"/>
    <col min="3334" max="3334" width="12.5703125" style="401" customWidth="1"/>
    <col min="3335" max="3335" width="12.140625" style="401" customWidth="1"/>
    <col min="3336" max="3336" width="19.7109375" style="401" customWidth="1"/>
    <col min="3337" max="3584" width="9.140625" style="401"/>
    <col min="3585" max="3585" width="7.7109375" style="401" customWidth="1"/>
    <col min="3586" max="3586" width="10.5703125" style="401" customWidth="1"/>
    <col min="3587" max="3587" width="11.140625" style="401" bestFit="1" customWidth="1"/>
    <col min="3588" max="3588" width="22.140625" style="401" bestFit="1" customWidth="1"/>
    <col min="3589" max="3589" width="12.28515625" style="401" customWidth="1"/>
    <col min="3590" max="3590" width="12.5703125" style="401" customWidth="1"/>
    <col min="3591" max="3591" width="12.140625" style="401" customWidth="1"/>
    <col min="3592" max="3592" width="19.7109375" style="401" customWidth="1"/>
    <col min="3593" max="3840" width="9.140625" style="401"/>
    <col min="3841" max="3841" width="7.7109375" style="401" customWidth="1"/>
    <col min="3842" max="3842" width="10.5703125" style="401" customWidth="1"/>
    <col min="3843" max="3843" width="11.140625" style="401" bestFit="1" customWidth="1"/>
    <col min="3844" max="3844" width="22.140625" style="401" bestFit="1" customWidth="1"/>
    <col min="3845" max="3845" width="12.28515625" style="401" customWidth="1"/>
    <col min="3846" max="3846" width="12.5703125" style="401" customWidth="1"/>
    <col min="3847" max="3847" width="12.140625" style="401" customWidth="1"/>
    <col min="3848" max="3848" width="19.7109375" style="401" customWidth="1"/>
    <col min="3849" max="4096" width="9.140625" style="401"/>
    <col min="4097" max="4097" width="7.7109375" style="401" customWidth="1"/>
    <col min="4098" max="4098" width="10.5703125" style="401" customWidth="1"/>
    <col min="4099" max="4099" width="11.140625" style="401" bestFit="1" customWidth="1"/>
    <col min="4100" max="4100" width="22.140625" style="401" bestFit="1" customWidth="1"/>
    <col min="4101" max="4101" width="12.28515625" style="401" customWidth="1"/>
    <col min="4102" max="4102" width="12.5703125" style="401" customWidth="1"/>
    <col min="4103" max="4103" width="12.140625" style="401" customWidth="1"/>
    <col min="4104" max="4104" width="19.7109375" style="401" customWidth="1"/>
    <col min="4105" max="4352" width="9.140625" style="401"/>
    <col min="4353" max="4353" width="7.7109375" style="401" customWidth="1"/>
    <col min="4354" max="4354" width="10.5703125" style="401" customWidth="1"/>
    <col min="4355" max="4355" width="11.140625" style="401" bestFit="1" customWidth="1"/>
    <col min="4356" max="4356" width="22.140625" style="401" bestFit="1" customWidth="1"/>
    <col min="4357" max="4357" width="12.28515625" style="401" customWidth="1"/>
    <col min="4358" max="4358" width="12.5703125" style="401" customWidth="1"/>
    <col min="4359" max="4359" width="12.140625" style="401" customWidth="1"/>
    <col min="4360" max="4360" width="19.7109375" style="401" customWidth="1"/>
    <col min="4361" max="4608" width="9.140625" style="401"/>
    <col min="4609" max="4609" width="7.7109375" style="401" customWidth="1"/>
    <col min="4610" max="4610" width="10.5703125" style="401" customWidth="1"/>
    <col min="4611" max="4611" width="11.140625" style="401" bestFit="1" customWidth="1"/>
    <col min="4612" max="4612" width="22.140625" style="401" bestFit="1" customWidth="1"/>
    <col min="4613" max="4613" width="12.28515625" style="401" customWidth="1"/>
    <col min="4614" max="4614" width="12.5703125" style="401" customWidth="1"/>
    <col min="4615" max="4615" width="12.140625" style="401" customWidth="1"/>
    <col min="4616" max="4616" width="19.7109375" style="401" customWidth="1"/>
    <col min="4617" max="4864" width="9.140625" style="401"/>
    <col min="4865" max="4865" width="7.7109375" style="401" customWidth="1"/>
    <col min="4866" max="4866" width="10.5703125" style="401" customWidth="1"/>
    <col min="4867" max="4867" width="11.140625" style="401" bestFit="1" customWidth="1"/>
    <col min="4868" max="4868" width="22.140625" style="401" bestFit="1" customWidth="1"/>
    <col min="4869" max="4869" width="12.28515625" style="401" customWidth="1"/>
    <col min="4870" max="4870" width="12.5703125" style="401" customWidth="1"/>
    <col min="4871" max="4871" width="12.140625" style="401" customWidth="1"/>
    <col min="4872" max="4872" width="19.7109375" style="401" customWidth="1"/>
    <col min="4873" max="5120" width="9.140625" style="401"/>
    <col min="5121" max="5121" width="7.7109375" style="401" customWidth="1"/>
    <col min="5122" max="5122" width="10.5703125" style="401" customWidth="1"/>
    <col min="5123" max="5123" width="11.140625" style="401" bestFit="1" customWidth="1"/>
    <col min="5124" max="5124" width="22.140625" style="401" bestFit="1" customWidth="1"/>
    <col min="5125" max="5125" width="12.28515625" style="401" customWidth="1"/>
    <col min="5126" max="5126" width="12.5703125" style="401" customWidth="1"/>
    <col min="5127" max="5127" width="12.140625" style="401" customWidth="1"/>
    <col min="5128" max="5128" width="19.7109375" style="401" customWidth="1"/>
    <col min="5129" max="5376" width="9.140625" style="401"/>
    <col min="5377" max="5377" width="7.7109375" style="401" customWidth="1"/>
    <col min="5378" max="5378" width="10.5703125" style="401" customWidth="1"/>
    <col min="5379" max="5379" width="11.140625" style="401" bestFit="1" customWidth="1"/>
    <col min="5380" max="5380" width="22.140625" style="401" bestFit="1" customWidth="1"/>
    <col min="5381" max="5381" width="12.28515625" style="401" customWidth="1"/>
    <col min="5382" max="5382" width="12.5703125" style="401" customWidth="1"/>
    <col min="5383" max="5383" width="12.140625" style="401" customWidth="1"/>
    <col min="5384" max="5384" width="19.7109375" style="401" customWidth="1"/>
    <col min="5385" max="5632" width="9.140625" style="401"/>
    <col min="5633" max="5633" width="7.7109375" style="401" customWidth="1"/>
    <col min="5634" max="5634" width="10.5703125" style="401" customWidth="1"/>
    <col min="5635" max="5635" width="11.140625" style="401" bestFit="1" customWidth="1"/>
    <col min="5636" max="5636" width="22.140625" style="401" bestFit="1" customWidth="1"/>
    <col min="5637" max="5637" width="12.28515625" style="401" customWidth="1"/>
    <col min="5638" max="5638" width="12.5703125" style="401" customWidth="1"/>
    <col min="5639" max="5639" width="12.140625" style="401" customWidth="1"/>
    <col min="5640" max="5640" width="19.7109375" style="401" customWidth="1"/>
    <col min="5641" max="5888" width="9.140625" style="401"/>
    <col min="5889" max="5889" width="7.7109375" style="401" customWidth="1"/>
    <col min="5890" max="5890" width="10.5703125" style="401" customWidth="1"/>
    <col min="5891" max="5891" width="11.140625" style="401" bestFit="1" customWidth="1"/>
    <col min="5892" max="5892" width="22.140625" style="401" bestFit="1" customWidth="1"/>
    <col min="5893" max="5893" width="12.28515625" style="401" customWidth="1"/>
    <col min="5894" max="5894" width="12.5703125" style="401" customWidth="1"/>
    <col min="5895" max="5895" width="12.140625" style="401" customWidth="1"/>
    <col min="5896" max="5896" width="19.7109375" style="401" customWidth="1"/>
    <col min="5897" max="6144" width="9.140625" style="401"/>
    <col min="6145" max="6145" width="7.7109375" style="401" customWidth="1"/>
    <col min="6146" max="6146" width="10.5703125" style="401" customWidth="1"/>
    <col min="6147" max="6147" width="11.140625" style="401" bestFit="1" customWidth="1"/>
    <col min="6148" max="6148" width="22.140625" style="401" bestFit="1" customWidth="1"/>
    <col min="6149" max="6149" width="12.28515625" style="401" customWidth="1"/>
    <col min="6150" max="6150" width="12.5703125" style="401" customWidth="1"/>
    <col min="6151" max="6151" width="12.140625" style="401" customWidth="1"/>
    <col min="6152" max="6152" width="19.7109375" style="401" customWidth="1"/>
    <col min="6153" max="6400" width="9.140625" style="401"/>
    <col min="6401" max="6401" width="7.7109375" style="401" customWidth="1"/>
    <col min="6402" max="6402" width="10.5703125" style="401" customWidth="1"/>
    <col min="6403" max="6403" width="11.140625" style="401" bestFit="1" customWidth="1"/>
    <col min="6404" max="6404" width="22.140625" style="401" bestFit="1" customWidth="1"/>
    <col min="6405" max="6405" width="12.28515625" style="401" customWidth="1"/>
    <col min="6406" max="6406" width="12.5703125" style="401" customWidth="1"/>
    <col min="6407" max="6407" width="12.140625" style="401" customWidth="1"/>
    <col min="6408" max="6408" width="19.7109375" style="401" customWidth="1"/>
    <col min="6409" max="6656" width="9.140625" style="401"/>
    <col min="6657" max="6657" width="7.7109375" style="401" customWidth="1"/>
    <col min="6658" max="6658" width="10.5703125" style="401" customWidth="1"/>
    <col min="6659" max="6659" width="11.140625" style="401" bestFit="1" customWidth="1"/>
    <col min="6660" max="6660" width="22.140625" style="401" bestFit="1" customWidth="1"/>
    <col min="6661" max="6661" width="12.28515625" style="401" customWidth="1"/>
    <col min="6662" max="6662" width="12.5703125" style="401" customWidth="1"/>
    <col min="6663" max="6663" width="12.140625" style="401" customWidth="1"/>
    <col min="6664" max="6664" width="19.7109375" style="401" customWidth="1"/>
    <col min="6665" max="6912" width="9.140625" style="401"/>
    <col min="6913" max="6913" width="7.7109375" style="401" customWidth="1"/>
    <col min="6914" max="6914" width="10.5703125" style="401" customWidth="1"/>
    <col min="6915" max="6915" width="11.140625" style="401" bestFit="1" customWidth="1"/>
    <col min="6916" max="6916" width="22.140625" style="401" bestFit="1" customWidth="1"/>
    <col min="6917" max="6917" width="12.28515625" style="401" customWidth="1"/>
    <col min="6918" max="6918" width="12.5703125" style="401" customWidth="1"/>
    <col min="6919" max="6919" width="12.140625" style="401" customWidth="1"/>
    <col min="6920" max="6920" width="19.7109375" style="401" customWidth="1"/>
    <col min="6921" max="7168" width="9.140625" style="401"/>
    <col min="7169" max="7169" width="7.7109375" style="401" customWidth="1"/>
    <col min="7170" max="7170" width="10.5703125" style="401" customWidth="1"/>
    <col min="7171" max="7171" width="11.140625" style="401" bestFit="1" customWidth="1"/>
    <col min="7172" max="7172" width="22.140625" style="401" bestFit="1" customWidth="1"/>
    <col min="7173" max="7173" width="12.28515625" style="401" customWidth="1"/>
    <col min="7174" max="7174" width="12.5703125" style="401" customWidth="1"/>
    <col min="7175" max="7175" width="12.140625" style="401" customWidth="1"/>
    <col min="7176" max="7176" width="19.7109375" style="401" customWidth="1"/>
    <col min="7177" max="7424" width="9.140625" style="401"/>
    <col min="7425" max="7425" width="7.7109375" style="401" customWidth="1"/>
    <col min="7426" max="7426" width="10.5703125" style="401" customWidth="1"/>
    <col min="7427" max="7427" width="11.140625" style="401" bestFit="1" customWidth="1"/>
    <col min="7428" max="7428" width="22.140625" style="401" bestFit="1" customWidth="1"/>
    <col min="7429" max="7429" width="12.28515625" style="401" customWidth="1"/>
    <col min="7430" max="7430" width="12.5703125" style="401" customWidth="1"/>
    <col min="7431" max="7431" width="12.140625" style="401" customWidth="1"/>
    <col min="7432" max="7432" width="19.7109375" style="401" customWidth="1"/>
    <col min="7433" max="7680" width="9.140625" style="401"/>
    <col min="7681" max="7681" width="7.7109375" style="401" customWidth="1"/>
    <col min="7682" max="7682" width="10.5703125" style="401" customWidth="1"/>
    <col min="7683" max="7683" width="11.140625" style="401" bestFit="1" customWidth="1"/>
    <col min="7684" max="7684" width="22.140625" style="401" bestFit="1" customWidth="1"/>
    <col min="7685" max="7685" width="12.28515625" style="401" customWidth="1"/>
    <col min="7686" max="7686" width="12.5703125" style="401" customWidth="1"/>
    <col min="7687" max="7687" width="12.140625" style="401" customWidth="1"/>
    <col min="7688" max="7688" width="19.7109375" style="401" customWidth="1"/>
    <col min="7689" max="7936" width="9.140625" style="401"/>
    <col min="7937" max="7937" width="7.7109375" style="401" customWidth="1"/>
    <col min="7938" max="7938" width="10.5703125" style="401" customWidth="1"/>
    <col min="7939" max="7939" width="11.140625" style="401" bestFit="1" customWidth="1"/>
    <col min="7940" max="7940" width="22.140625" style="401" bestFit="1" customWidth="1"/>
    <col min="7941" max="7941" width="12.28515625" style="401" customWidth="1"/>
    <col min="7942" max="7942" width="12.5703125" style="401" customWidth="1"/>
    <col min="7943" max="7943" width="12.140625" style="401" customWidth="1"/>
    <col min="7944" max="7944" width="19.7109375" style="401" customWidth="1"/>
    <col min="7945" max="8192" width="9.140625" style="401"/>
    <col min="8193" max="8193" width="7.7109375" style="401" customWidth="1"/>
    <col min="8194" max="8194" width="10.5703125" style="401" customWidth="1"/>
    <col min="8195" max="8195" width="11.140625" style="401" bestFit="1" customWidth="1"/>
    <col min="8196" max="8196" width="22.140625" style="401" bestFit="1" customWidth="1"/>
    <col min="8197" max="8197" width="12.28515625" style="401" customWidth="1"/>
    <col min="8198" max="8198" width="12.5703125" style="401" customWidth="1"/>
    <col min="8199" max="8199" width="12.140625" style="401" customWidth="1"/>
    <col min="8200" max="8200" width="19.7109375" style="401" customWidth="1"/>
    <col min="8201" max="8448" width="9.140625" style="401"/>
    <col min="8449" max="8449" width="7.7109375" style="401" customWidth="1"/>
    <col min="8450" max="8450" width="10.5703125" style="401" customWidth="1"/>
    <col min="8451" max="8451" width="11.140625" style="401" bestFit="1" customWidth="1"/>
    <col min="8452" max="8452" width="22.140625" style="401" bestFit="1" customWidth="1"/>
    <col min="8453" max="8453" width="12.28515625" style="401" customWidth="1"/>
    <col min="8454" max="8454" width="12.5703125" style="401" customWidth="1"/>
    <col min="8455" max="8455" width="12.140625" style="401" customWidth="1"/>
    <col min="8456" max="8456" width="19.7109375" style="401" customWidth="1"/>
    <col min="8457" max="8704" width="9.140625" style="401"/>
    <col min="8705" max="8705" width="7.7109375" style="401" customWidth="1"/>
    <col min="8706" max="8706" width="10.5703125" style="401" customWidth="1"/>
    <col min="8707" max="8707" width="11.140625" style="401" bestFit="1" customWidth="1"/>
    <col min="8708" max="8708" width="22.140625" style="401" bestFit="1" customWidth="1"/>
    <col min="8709" max="8709" width="12.28515625" style="401" customWidth="1"/>
    <col min="8710" max="8710" width="12.5703125" style="401" customWidth="1"/>
    <col min="8711" max="8711" width="12.140625" style="401" customWidth="1"/>
    <col min="8712" max="8712" width="19.7109375" style="401" customWidth="1"/>
    <col min="8713" max="8960" width="9.140625" style="401"/>
    <col min="8961" max="8961" width="7.7109375" style="401" customWidth="1"/>
    <col min="8962" max="8962" width="10.5703125" style="401" customWidth="1"/>
    <col min="8963" max="8963" width="11.140625" style="401" bestFit="1" customWidth="1"/>
    <col min="8964" max="8964" width="22.140625" style="401" bestFit="1" customWidth="1"/>
    <col min="8965" max="8965" width="12.28515625" style="401" customWidth="1"/>
    <col min="8966" max="8966" width="12.5703125" style="401" customWidth="1"/>
    <col min="8967" max="8967" width="12.140625" style="401" customWidth="1"/>
    <col min="8968" max="8968" width="19.7109375" style="401" customWidth="1"/>
    <col min="8969" max="9216" width="9.140625" style="401"/>
    <col min="9217" max="9217" width="7.7109375" style="401" customWidth="1"/>
    <col min="9218" max="9218" width="10.5703125" style="401" customWidth="1"/>
    <col min="9219" max="9219" width="11.140625" style="401" bestFit="1" customWidth="1"/>
    <col min="9220" max="9220" width="22.140625" style="401" bestFit="1" customWidth="1"/>
    <col min="9221" max="9221" width="12.28515625" style="401" customWidth="1"/>
    <col min="9222" max="9222" width="12.5703125" style="401" customWidth="1"/>
    <col min="9223" max="9223" width="12.140625" style="401" customWidth="1"/>
    <col min="9224" max="9224" width="19.7109375" style="401" customWidth="1"/>
    <col min="9225" max="9472" width="9.140625" style="401"/>
    <col min="9473" max="9473" width="7.7109375" style="401" customWidth="1"/>
    <col min="9474" max="9474" width="10.5703125" style="401" customWidth="1"/>
    <col min="9475" max="9475" width="11.140625" style="401" bestFit="1" customWidth="1"/>
    <col min="9476" max="9476" width="22.140625" style="401" bestFit="1" customWidth="1"/>
    <col min="9477" max="9477" width="12.28515625" style="401" customWidth="1"/>
    <col min="9478" max="9478" width="12.5703125" style="401" customWidth="1"/>
    <col min="9479" max="9479" width="12.140625" style="401" customWidth="1"/>
    <col min="9480" max="9480" width="19.7109375" style="401" customWidth="1"/>
    <col min="9481" max="9728" width="9.140625" style="401"/>
    <col min="9729" max="9729" width="7.7109375" style="401" customWidth="1"/>
    <col min="9730" max="9730" width="10.5703125" style="401" customWidth="1"/>
    <col min="9731" max="9731" width="11.140625" style="401" bestFit="1" customWidth="1"/>
    <col min="9732" max="9732" width="22.140625" style="401" bestFit="1" customWidth="1"/>
    <col min="9733" max="9733" width="12.28515625" style="401" customWidth="1"/>
    <col min="9734" max="9734" width="12.5703125" style="401" customWidth="1"/>
    <col min="9735" max="9735" width="12.140625" style="401" customWidth="1"/>
    <col min="9736" max="9736" width="19.7109375" style="401" customWidth="1"/>
    <col min="9737" max="9984" width="9.140625" style="401"/>
    <col min="9985" max="9985" width="7.7109375" style="401" customWidth="1"/>
    <col min="9986" max="9986" width="10.5703125" style="401" customWidth="1"/>
    <col min="9987" max="9987" width="11.140625" style="401" bestFit="1" customWidth="1"/>
    <col min="9988" max="9988" width="22.140625" style="401" bestFit="1" customWidth="1"/>
    <col min="9989" max="9989" width="12.28515625" style="401" customWidth="1"/>
    <col min="9990" max="9990" width="12.5703125" style="401" customWidth="1"/>
    <col min="9991" max="9991" width="12.140625" style="401" customWidth="1"/>
    <col min="9992" max="9992" width="19.7109375" style="401" customWidth="1"/>
    <col min="9993" max="10240" width="9.140625" style="401"/>
    <col min="10241" max="10241" width="7.7109375" style="401" customWidth="1"/>
    <col min="10242" max="10242" width="10.5703125" style="401" customWidth="1"/>
    <col min="10243" max="10243" width="11.140625" style="401" bestFit="1" customWidth="1"/>
    <col min="10244" max="10244" width="22.140625" style="401" bestFit="1" customWidth="1"/>
    <col min="10245" max="10245" width="12.28515625" style="401" customWidth="1"/>
    <col min="10246" max="10246" width="12.5703125" style="401" customWidth="1"/>
    <col min="10247" max="10247" width="12.140625" style="401" customWidth="1"/>
    <col min="10248" max="10248" width="19.7109375" style="401" customWidth="1"/>
    <col min="10249" max="10496" width="9.140625" style="401"/>
    <col min="10497" max="10497" width="7.7109375" style="401" customWidth="1"/>
    <col min="10498" max="10498" width="10.5703125" style="401" customWidth="1"/>
    <col min="10499" max="10499" width="11.140625" style="401" bestFit="1" customWidth="1"/>
    <col min="10500" max="10500" width="22.140625" style="401" bestFit="1" customWidth="1"/>
    <col min="10501" max="10501" width="12.28515625" style="401" customWidth="1"/>
    <col min="10502" max="10502" width="12.5703125" style="401" customWidth="1"/>
    <col min="10503" max="10503" width="12.140625" style="401" customWidth="1"/>
    <col min="10504" max="10504" width="19.7109375" style="401" customWidth="1"/>
    <col min="10505" max="10752" width="9.140625" style="401"/>
    <col min="10753" max="10753" width="7.7109375" style="401" customWidth="1"/>
    <col min="10754" max="10754" width="10.5703125" style="401" customWidth="1"/>
    <col min="10755" max="10755" width="11.140625" style="401" bestFit="1" customWidth="1"/>
    <col min="10756" max="10756" width="22.140625" style="401" bestFit="1" customWidth="1"/>
    <col min="10757" max="10757" width="12.28515625" style="401" customWidth="1"/>
    <col min="10758" max="10758" width="12.5703125" style="401" customWidth="1"/>
    <col min="10759" max="10759" width="12.140625" style="401" customWidth="1"/>
    <col min="10760" max="10760" width="19.7109375" style="401" customWidth="1"/>
    <col min="10761" max="11008" width="9.140625" style="401"/>
    <col min="11009" max="11009" width="7.7109375" style="401" customWidth="1"/>
    <col min="11010" max="11010" width="10.5703125" style="401" customWidth="1"/>
    <col min="11011" max="11011" width="11.140625" style="401" bestFit="1" customWidth="1"/>
    <col min="11012" max="11012" width="22.140625" style="401" bestFit="1" customWidth="1"/>
    <col min="11013" max="11013" width="12.28515625" style="401" customWidth="1"/>
    <col min="11014" max="11014" width="12.5703125" style="401" customWidth="1"/>
    <col min="11015" max="11015" width="12.140625" style="401" customWidth="1"/>
    <col min="11016" max="11016" width="19.7109375" style="401" customWidth="1"/>
    <col min="11017" max="11264" width="9.140625" style="401"/>
    <col min="11265" max="11265" width="7.7109375" style="401" customWidth="1"/>
    <col min="11266" max="11266" width="10.5703125" style="401" customWidth="1"/>
    <col min="11267" max="11267" width="11.140625" style="401" bestFit="1" customWidth="1"/>
    <col min="11268" max="11268" width="22.140625" style="401" bestFit="1" customWidth="1"/>
    <col min="11269" max="11269" width="12.28515625" style="401" customWidth="1"/>
    <col min="11270" max="11270" width="12.5703125" style="401" customWidth="1"/>
    <col min="11271" max="11271" width="12.140625" style="401" customWidth="1"/>
    <col min="11272" max="11272" width="19.7109375" style="401" customWidth="1"/>
    <col min="11273" max="11520" width="9.140625" style="401"/>
    <col min="11521" max="11521" width="7.7109375" style="401" customWidth="1"/>
    <col min="11522" max="11522" width="10.5703125" style="401" customWidth="1"/>
    <col min="11523" max="11523" width="11.140625" style="401" bestFit="1" customWidth="1"/>
    <col min="11524" max="11524" width="22.140625" style="401" bestFit="1" customWidth="1"/>
    <col min="11525" max="11525" width="12.28515625" style="401" customWidth="1"/>
    <col min="11526" max="11526" width="12.5703125" style="401" customWidth="1"/>
    <col min="11527" max="11527" width="12.140625" style="401" customWidth="1"/>
    <col min="11528" max="11528" width="19.7109375" style="401" customWidth="1"/>
    <col min="11529" max="11776" width="9.140625" style="401"/>
    <col min="11777" max="11777" width="7.7109375" style="401" customWidth="1"/>
    <col min="11778" max="11778" width="10.5703125" style="401" customWidth="1"/>
    <col min="11779" max="11779" width="11.140625" style="401" bestFit="1" customWidth="1"/>
    <col min="11780" max="11780" width="22.140625" style="401" bestFit="1" customWidth="1"/>
    <col min="11781" max="11781" width="12.28515625" style="401" customWidth="1"/>
    <col min="11782" max="11782" width="12.5703125" style="401" customWidth="1"/>
    <col min="11783" max="11783" width="12.140625" style="401" customWidth="1"/>
    <col min="11784" max="11784" width="19.7109375" style="401" customWidth="1"/>
    <col min="11785" max="12032" width="9.140625" style="401"/>
    <col min="12033" max="12033" width="7.7109375" style="401" customWidth="1"/>
    <col min="12034" max="12034" width="10.5703125" style="401" customWidth="1"/>
    <col min="12035" max="12035" width="11.140625" style="401" bestFit="1" customWidth="1"/>
    <col min="12036" max="12036" width="22.140625" style="401" bestFit="1" customWidth="1"/>
    <col min="12037" max="12037" width="12.28515625" style="401" customWidth="1"/>
    <col min="12038" max="12038" width="12.5703125" style="401" customWidth="1"/>
    <col min="12039" max="12039" width="12.140625" style="401" customWidth="1"/>
    <col min="12040" max="12040" width="19.7109375" style="401" customWidth="1"/>
    <col min="12041" max="12288" width="9.140625" style="401"/>
    <col min="12289" max="12289" width="7.7109375" style="401" customWidth="1"/>
    <col min="12290" max="12290" width="10.5703125" style="401" customWidth="1"/>
    <col min="12291" max="12291" width="11.140625" style="401" bestFit="1" customWidth="1"/>
    <col min="12292" max="12292" width="22.140625" style="401" bestFit="1" customWidth="1"/>
    <col min="12293" max="12293" width="12.28515625" style="401" customWidth="1"/>
    <col min="12294" max="12294" width="12.5703125" style="401" customWidth="1"/>
    <col min="12295" max="12295" width="12.140625" style="401" customWidth="1"/>
    <col min="12296" max="12296" width="19.7109375" style="401" customWidth="1"/>
    <col min="12297" max="12544" width="9.140625" style="401"/>
    <col min="12545" max="12545" width="7.7109375" style="401" customWidth="1"/>
    <col min="12546" max="12546" width="10.5703125" style="401" customWidth="1"/>
    <col min="12547" max="12547" width="11.140625" style="401" bestFit="1" customWidth="1"/>
    <col min="12548" max="12548" width="22.140625" style="401" bestFit="1" customWidth="1"/>
    <col min="12549" max="12549" width="12.28515625" style="401" customWidth="1"/>
    <col min="12550" max="12550" width="12.5703125" style="401" customWidth="1"/>
    <col min="12551" max="12551" width="12.140625" style="401" customWidth="1"/>
    <col min="12552" max="12552" width="19.7109375" style="401" customWidth="1"/>
    <col min="12553" max="12800" width="9.140625" style="401"/>
    <col min="12801" max="12801" width="7.7109375" style="401" customWidth="1"/>
    <col min="12802" max="12802" width="10.5703125" style="401" customWidth="1"/>
    <col min="12803" max="12803" width="11.140625" style="401" bestFit="1" customWidth="1"/>
    <col min="12804" max="12804" width="22.140625" style="401" bestFit="1" customWidth="1"/>
    <col min="12805" max="12805" width="12.28515625" style="401" customWidth="1"/>
    <col min="12806" max="12806" width="12.5703125" style="401" customWidth="1"/>
    <col min="12807" max="12807" width="12.140625" style="401" customWidth="1"/>
    <col min="12808" max="12808" width="19.7109375" style="401" customWidth="1"/>
    <col min="12809" max="13056" width="9.140625" style="401"/>
    <col min="13057" max="13057" width="7.7109375" style="401" customWidth="1"/>
    <col min="13058" max="13058" width="10.5703125" style="401" customWidth="1"/>
    <col min="13059" max="13059" width="11.140625" style="401" bestFit="1" customWidth="1"/>
    <col min="13060" max="13060" width="22.140625" style="401" bestFit="1" customWidth="1"/>
    <col min="13061" max="13061" width="12.28515625" style="401" customWidth="1"/>
    <col min="13062" max="13062" width="12.5703125" style="401" customWidth="1"/>
    <col min="13063" max="13063" width="12.140625" style="401" customWidth="1"/>
    <col min="13064" max="13064" width="19.7109375" style="401" customWidth="1"/>
    <col min="13065" max="13312" width="9.140625" style="401"/>
    <col min="13313" max="13313" width="7.7109375" style="401" customWidth="1"/>
    <col min="13314" max="13314" width="10.5703125" style="401" customWidth="1"/>
    <col min="13315" max="13315" width="11.140625" style="401" bestFit="1" customWidth="1"/>
    <col min="13316" max="13316" width="22.140625" style="401" bestFit="1" customWidth="1"/>
    <col min="13317" max="13317" width="12.28515625" style="401" customWidth="1"/>
    <col min="13318" max="13318" width="12.5703125" style="401" customWidth="1"/>
    <col min="13319" max="13319" width="12.140625" style="401" customWidth="1"/>
    <col min="13320" max="13320" width="19.7109375" style="401" customWidth="1"/>
    <col min="13321" max="13568" width="9.140625" style="401"/>
    <col min="13569" max="13569" width="7.7109375" style="401" customWidth="1"/>
    <col min="13570" max="13570" width="10.5703125" style="401" customWidth="1"/>
    <col min="13571" max="13571" width="11.140625" style="401" bestFit="1" customWidth="1"/>
    <col min="13572" max="13572" width="22.140625" style="401" bestFit="1" customWidth="1"/>
    <col min="13573" max="13573" width="12.28515625" style="401" customWidth="1"/>
    <col min="13574" max="13574" width="12.5703125" style="401" customWidth="1"/>
    <col min="13575" max="13575" width="12.140625" style="401" customWidth="1"/>
    <col min="13576" max="13576" width="19.7109375" style="401" customWidth="1"/>
    <col min="13577" max="13824" width="9.140625" style="401"/>
    <col min="13825" max="13825" width="7.7109375" style="401" customWidth="1"/>
    <col min="13826" max="13826" width="10.5703125" style="401" customWidth="1"/>
    <col min="13827" max="13827" width="11.140625" style="401" bestFit="1" customWidth="1"/>
    <col min="13828" max="13828" width="22.140625" style="401" bestFit="1" customWidth="1"/>
    <col min="13829" max="13829" width="12.28515625" style="401" customWidth="1"/>
    <col min="13830" max="13830" width="12.5703125" style="401" customWidth="1"/>
    <col min="13831" max="13831" width="12.140625" style="401" customWidth="1"/>
    <col min="13832" max="13832" width="19.7109375" style="401" customWidth="1"/>
    <col min="13833" max="14080" width="9.140625" style="401"/>
    <col min="14081" max="14081" width="7.7109375" style="401" customWidth="1"/>
    <col min="14082" max="14082" width="10.5703125" style="401" customWidth="1"/>
    <col min="14083" max="14083" width="11.140625" style="401" bestFit="1" customWidth="1"/>
    <col min="14084" max="14084" width="22.140625" style="401" bestFit="1" customWidth="1"/>
    <col min="14085" max="14085" width="12.28515625" style="401" customWidth="1"/>
    <col min="14086" max="14086" width="12.5703125" style="401" customWidth="1"/>
    <col min="14087" max="14087" width="12.140625" style="401" customWidth="1"/>
    <col min="14088" max="14088" width="19.7109375" style="401" customWidth="1"/>
    <col min="14089" max="14336" width="9.140625" style="401"/>
    <col min="14337" max="14337" width="7.7109375" style="401" customWidth="1"/>
    <col min="14338" max="14338" width="10.5703125" style="401" customWidth="1"/>
    <col min="14339" max="14339" width="11.140625" style="401" bestFit="1" customWidth="1"/>
    <col min="14340" max="14340" width="22.140625" style="401" bestFit="1" customWidth="1"/>
    <col min="14341" max="14341" width="12.28515625" style="401" customWidth="1"/>
    <col min="14342" max="14342" width="12.5703125" style="401" customWidth="1"/>
    <col min="14343" max="14343" width="12.140625" style="401" customWidth="1"/>
    <col min="14344" max="14344" width="19.7109375" style="401" customWidth="1"/>
    <col min="14345" max="14592" width="9.140625" style="401"/>
    <col min="14593" max="14593" width="7.7109375" style="401" customWidth="1"/>
    <col min="14594" max="14594" width="10.5703125" style="401" customWidth="1"/>
    <col min="14595" max="14595" width="11.140625" style="401" bestFit="1" customWidth="1"/>
    <col min="14596" max="14596" width="22.140625" style="401" bestFit="1" customWidth="1"/>
    <col min="14597" max="14597" width="12.28515625" style="401" customWidth="1"/>
    <col min="14598" max="14598" width="12.5703125" style="401" customWidth="1"/>
    <col min="14599" max="14599" width="12.140625" style="401" customWidth="1"/>
    <col min="14600" max="14600" width="19.7109375" style="401" customWidth="1"/>
    <col min="14601" max="14848" width="9.140625" style="401"/>
    <col min="14849" max="14849" width="7.7109375" style="401" customWidth="1"/>
    <col min="14850" max="14850" width="10.5703125" style="401" customWidth="1"/>
    <col min="14851" max="14851" width="11.140625" style="401" bestFit="1" customWidth="1"/>
    <col min="14852" max="14852" width="22.140625" style="401" bestFit="1" customWidth="1"/>
    <col min="14853" max="14853" width="12.28515625" style="401" customWidth="1"/>
    <col min="14854" max="14854" width="12.5703125" style="401" customWidth="1"/>
    <col min="14855" max="14855" width="12.140625" style="401" customWidth="1"/>
    <col min="14856" max="14856" width="19.7109375" style="401" customWidth="1"/>
    <col min="14857" max="15104" width="9.140625" style="401"/>
    <col min="15105" max="15105" width="7.7109375" style="401" customWidth="1"/>
    <col min="15106" max="15106" width="10.5703125" style="401" customWidth="1"/>
    <col min="15107" max="15107" width="11.140625" style="401" bestFit="1" customWidth="1"/>
    <col min="15108" max="15108" width="22.140625" style="401" bestFit="1" customWidth="1"/>
    <col min="15109" max="15109" width="12.28515625" style="401" customWidth="1"/>
    <col min="15110" max="15110" width="12.5703125" style="401" customWidth="1"/>
    <col min="15111" max="15111" width="12.140625" style="401" customWidth="1"/>
    <col min="15112" max="15112" width="19.7109375" style="401" customWidth="1"/>
    <col min="15113" max="15360" width="9.140625" style="401"/>
    <col min="15361" max="15361" width="7.7109375" style="401" customWidth="1"/>
    <col min="15362" max="15362" width="10.5703125" style="401" customWidth="1"/>
    <col min="15363" max="15363" width="11.140625" style="401" bestFit="1" customWidth="1"/>
    <col min="15364" max="15364" width="22.140625" style="401" bestFit="1" customWidth="1"/>
    <col min="15365" max="15365" width="12.28515625" style="401" customWidth="1"/>
    <col min="15366" max="15366" width="12.5703125" style="401" customWidth="1"/>
    <col min="15367" max="15367" width="12.140625" style="401" customWidth="1"/>
    <col min="15368" max="15368" width="19.7109375" style="401" customWidth="1"/>
    <col min="15369" max="15616" width="9.140625" style="401"/>
    <col min="15617" max="15617" width="7.7109375" style="401" customWidth="1"/>
    <col min="15618" max="15618" width="10.5703125" style="401" customWidth="1"/>
    <col min="15619" max="15619" width="11.140625" style="401" bestFit="1" customWidth="1"/>
    <col min="15620" max="15620" width="22.140625" style="401" bestFit="1" customWidth="1"/>
    <col min="15621" max="15621" width="12.28515625" style="401" customWidth="1"/>
    <col min="15622" max="15622" width="12.5703125" style="401" customWidth="1"/>
    <col min="15623" max="15623" width="12.140625" style="401" customWidth="1"/>
    <col min="15624" max="15624" width="19.7109375" style="401" customWidth="1"/>
    <col min="15625" max="15872" width="9.140625" style="401"/>
    <col min="15873" max="15873" width="7.7109375" style="401" customWidth="1"/>
    <col min="15874" max="15874" width="10.5703125" style="401" customWidth="1"/>
    <col min="15875" max="15875" width="11.140625" style="401" bestFit="1" customWidth="1"/>
    <col min="15876" max="15876" width="22.140625" style="401" bestFit="1" customWidth="1"/>
    <col min="15877" max="15877" width="12.28515625" style="401" customWidth="1"/>
    <col min="15878" max="15878" width="12.5703125" style="401" customWidth="1"/>
    <col min="15879" max="15879" width="12.140625" style="401" customWidth="1"/>
    <col min="15880" max="15880" width="19.7109375" style="401" customWidth="1"/>
    <col min="15881" max="16128" width="9.140625" style="401"/>
    <col min="16129" max="16129" width="7.7109375" style="401" customWidth="1"/>
    <col min="16130" max="16130" width="10.5703125" style="401" customWidth="1"/>
    <col min="16131" max="16131" width="11.140625" style="401" bestFit="1" customWidth="1"/>
    <col min="16132" max="16132" width="22.140625" style="401" bestFit="1" customWidth="1"/>
    <col min="16133" max="16133" width="12.28515625" style="401" customWidth="1"/>
    <col min="16134" max="16134" width="12.5703125" style="401" customWidth="1"/>
    <col min="16135" max="16135" width="12.140625" style="401" customWidth="1"/>
    <col min="16136" max="16136" width="19.7109375" style="401" customWidth="1"/>
    <col min="16137" max="16384" width="9.140625" style="401"/>
  </cols>
  <sheetData>
    <row r="1" spans="1:12" ht="48.75" customHeight="1">
      <c r="A1" s="460"/>
      <c r="B1" s="460"/>
      <c r="C1" s="460"/>
      <c r="D1" s="460"/>
      <c r="E1" s="460"/>
      <c r="F1" s="460"/>
      <c r="G1" s="3449" t="s">
        <v>1314</v>
      </c>
    </row>
    <row r="2" spans="1:12" ht="40.5" customHeight="1">
      <c r="A2" s="5787" t="s">
        <v>1054</v>
      </c>
      <c r="B2" s="5787"/>
      <c r="C2" s="5787"/>
      <c r="D2" s="5787"/>
      <c r="E2" s="5787"/>
      <c r="F2" s="5787"/>
      <c r="G2" s="5787"/>
    </row>
    <row r="3" spans="1:12" ht="15">
      <c r="A3" s="422"/>
      <c r="B3" s="422"/>
      <c r="C3" s="422"/>
      <c r="D3" s="422"/>
      <c r="E3" s="422"/>
      <c r="F3" s="422"/>
      <c r="G3" s="463" t="s">
        <v>272</v>
      </c>
    </row>
    <row r="4" spans="1:12" s="3460" customFormat="1" ht="20.100000000000001" customHeight="1" thickBot="1">
      <c r="A4" s="5991" t="s">
        <v>1055</v>
      </c>
      <c r="B4" s="5991"/>
      <c r="C4" s="5991"/>
      <c r="D4" s="5991"/>
      <c r="E4" s="5991"/>
      <c r="F4" s="5991"/>
      <c r="G4" s="5991"/>
    </row>
    <row r="5" spans="1:12" ht="20.100000000000001" customHeight="1">
      <c r="A5" s="5994" t="s">
        <v>0</v>
      </c>
      <c r="B5" s="5994" t="s">
        <v>312</v>
      </c>
      <c r="C5" s="5996" t="s">
        <v>3</v>
      </c>
      <c r="D5" s="5998" t="s">
        <v>1056</v>
      </c>
      <c r="E5" s="6000" t="s">
        <v>168</v>
      </c>
      <c r="F5" s="6001"/>
      <c r="G5" s="6002" t="s">
        <v>351</v>
      </c>
    </row>
    <row r="6" spans="1:12" ht="20.100000000000001" customHeight="1" thickBot="1">
      <c r="A6" s="5995"/>
      <c r="B6" s="5995"/>
      <c r="C6" s="5997"/>
      <c r="D6" s="5999"/>
      <c r="E6" s="4678" t="s">
        <v>352</v>
      </c>
      <c r="F6" s="4679" t="s">
        <v>353</v>
      </c>
      <c r="G6" s="6003"/>
    </row>
    <row r="7" spans="1:12" s="397" customFormat="1" ht="39" thickBot="1">
      <c r="A7" s="4729">
        <v>150</v>
      </c>
      <c r="B7" s="4685">
        <v>15011</v>
      </c>
      <c r="C7" s="4686">
        <v>2057</v>
      </c>
      <c r="D7" s="4687">
        <f>SUM(E7:F7)</f>
        <v>900000</v>
      </c>
      <c r="E7" s="4688">
        <v>900000</v>
      </c>
      <c r="F7" s="4689">
        <v>0</v>
      </c>
      <c r="G7" s="4690" t="s">
        <v>1117</v>
      </c>
    </row>
    <row r="8" spans="1:12" s="397" customFormat="1" ht="51.75" thickBot="1">
      <c r="A8" s="4729">
        <v>600</v>
      </c>
      <c r="B8" s="4685">
        <v>60013</v>
      </c>
      <c r="C8" s="4686">
        <v>6619</v>
      </c>
      <c r="D8" s="4687">
        <f>SUM(E8:F8)</f>
        <v>948260</v>
      </c>
      <c r="E8" s="4688">
        <v>0</v>
      </c>
      <c r="F8" s="4689">
        <v>948260</v>
      </c>
      <c r="G8" s="4691" t="s">
        <v>1057</v>
      </c>
    </row>
    <row r="9" spans="1:12" s="397" customFormat="1" ht="20.100000000000001" customHeight="1">
      <c r="A9" s="6005">
        <v>801</v>
      </c>
      <c r="B9" s="5976">
        <v>80146</v>
      </c>
      <c r="C9" s="4692">
        <v>2007</v>
      </c>
      <c r="D9" s="4693">
        <f t="shared" ref="D9:D22" si="0">SUM(E9:F9)</f>
        <v>372053.01</v>
      </c>
      <c r="E9" s="4694">
        <v>372053.01</v>
      </c>
      <c r="F9" s="4695">
        <v>0</v>
      </c>
      <c r="G9" s="6007" t="s">
        <v>1118</v>
      </c>
    </row>
    <row r="10" spans="1:12" s="397" customFormat="1" ht="20.100000000000001" customHeight="1">
      <c r="A10" s="6006"/>
      <c r="B10" s="5977"/>
      <c r="C10" s="4667">
        <v>2009</v>
      </c>
      <c r="D10" s="4674">
        <f t="shared" si="0"/>
        <v>65654.77</v>
      </c>
      <c r="E10" s="4671">
        <v>65654.77</v>
      </c>
      <c r="F10" s="4661">
        <v>0</v>
      </c>
      <c r="G10" s="6008"/>
      <c r="L10" s="396"/>
    </row>
    <row r="11" spans="1:12" s="397" customFormat="1" ht="20.100000000000001" customHeight="1">
      <c r="A11" s="6006"/>
      <c r="B11" s="5977"/>
      <c r="C11" s="4667">
        <v>2057</v>
      </c>
      <c r="D11" s="4674">
        <f t="shared" si="0"/>
        <v>632729.99</v>
      </c>
      <c r="E11" s="4671">
        <v>632729.99</v>
      </c>
      <c r="F11" s="4661">
        <v>0</v>
      </c>
      <c r="G11" s="6008"/>
      <c r="L11" s="396"/>
    </row>
    <row r="12" spans="1:12" s="397" customFormat="1" ht="20.100000000000001" customHeight="1">
      <c r="A12" s="6006"/>
      <c r="B12" s="5987"/>
      <c r="C12" s="4667">
        <v>2059</v>
      </c>
      <c r="D12" s="4674">
        <f t="shared" si="0"/>
        <v>111658.23</v>
      </c>
      <c r="E12" s="4671">
        <v>111658.23</v>
      </c>
      <c r="F12" s="4661">
        <v>0</v>
      </c>
      <c r="G12" s="6008"/>
    </row>
    <row r="13" spans="1:12" s="397" customFormat="1" ht="20.100000000000001" customHeight="1">
      <c r="A13" s="6006"/>
      <c r="B13" s="6009">
        <v>80195</v>
      </c>
      <c r="C13" s="4667">
        <v>2057</v>
      </c>
      <c r="D13" s="4674">
        <f t="shared" si="0"/>
        <v>479800</v>
      </c>
      <c r="E13" s="4671">
        <v>479800</v>
      </c>
      <c r="F13" s="4661">
        <v>0</v>
      </c>
      <c r="G13" s="5986" t="s">
        <v>1058</v>
      </c>
    </row>
    <row r="14" spans="1:12" s="397" customFormat="1" ht="20.100000000000001" customHeight="1">
      <c r="A14" s="6006"/>
      <c r="B14" s="5977"/>
      <c r="C14" s="4667">
        <v>2059</v>
      </c>
      <c r="D14" s="4674">
        <f t="shared" si="0"/>
        <v>20200</v>
      </c>
      <c r="E14" s="4671">
        <v>20200</v>
      </c>
      <c r="F14" s="4661">
        <v>0</v>
      </c>
      <c r="G14" s="5986"/>
    </row>
    <row r="15" spans="1:12" s="397" customFormat="1" ht="20.100000000000001" customHeight="1">
      <c r="A15" s="6006"/>
      <c r="B15" s="5977"/>
      <c r="C15" s="4667">
        <v>2059</v>
      </c>
      <c r="D15" s="4674">
        <f t="shared" si="0"/>
        <v>2502273</v>
      </c>
      <c r="E15" s="4671">
        <v>2502273</v>
      </c>
      <c r="F15" s="4661">
        <v>0</v>
      </c>
      <c r="G15" s="6010" t="s">
        <v>1059</v>
      </c>
      <c r="H15" s="3455"/>
    </row>
    <row r="16" spans="1:12" s="397" customFormat="1" ht="20.100000000000001" customHeight="1" thickBot="1">
      <c r="A16" s="6006"/>
      <c r="B16" s="5977"/>
      <c r="C16" s="4668">
        <v>2009</v>
      </c>
      <c r="D16" s="4683">
        <f t="shared" si="0"/>
        <v>192000</v>
      </c>
      <c r="E16" s="4672">
        <v>192000</v>
      </c>
      <c r="F16" s="4684">
        <v>0</v>
      </c>
      <c r="G16" s="6008"/>
    </row>
    <row r="17" spans="1:12" s="397" customFormat="1" ht="20.100000000000001" customHeight="1">
      <c r="A17" s="6005">
        <v>851</v>
      </c>
      <c r="B17" s="5976">
        <v>85195</v>
      </c>
      <c r="C17" s="4692">
        <v>2059</v>
      </c>
      <c r="D17" s="4693">
        <f t="shared" si="0"/>
        <v>1336313</v>
      </c>
      <c r="E17" s="4694">
        <v>1336313</v>
      </c>
      <c r="F17" s="4699">
        <v>0</v>
      </c>
      <c r="G17" s="6008"/>
      <c r="L17" s="396"/>
    </row>
    <row r="18" spans="1:12" s="397" customFormat="1" ht="20.100000000000001" customHeight="1" thickBot="1">
      <c r="A18" s="6012"/>
      <c r="B18" s="5978"/>
      <c r="C18" s="4696">
        <v>6259</v>
      </c>
      <c r="D18" s="4697">
        <f t="shared" si="0"/>
        <v>20761</v>
      </c>
      <c r="E18" s="4698">
        <v>0</v>
      </c>
      <c r="F18" s="4700">
        <v>20761</v>
      </c>
      <c r="G18" s="6011"/>
    </row>
    <row r="19" spans="1:12" s="397" customFormat="1" ht="20.100000000000001" customHeight="1">
      <c r="A19" s="6006">
        <v>852</v>
      </c>
      <c r="B19" s="5977">
        <v>85295</v>
      </c>
      <c r="C19" s="4666">
        <v>2057</v>
      </c>
      <c r="D19" s="4673">
        <f t="shared" si="0"/>
        <v>217107</v>
      </c>
      <c r="E19" s="4670">
        <v>217107</v>
      </c>
      <c r="F19" s="4660">
        <v>0</v>
      </c>
      <c r="G19" s="6008" t="s">
        <v>1119</v>
      </c>
    </row>
    <row r="20" spans="1:12" s="397" customFormat="1" ht="20.100000000000001" customHeight="1">
      <c r="A20" s="6006"/>
      <c r="B20" s="5977"/>
      <c r="C20" s="4667">
        <v>2059</v>
      </c>
      <c r="D20" s="4674">
        <f t="shared" si="0"/>
        <v>25336</v>
      </c>
      <c r="E20" s="4671">
        <v>25336</v>
      </c>
      <c r="F20" s="4661">
        <v>0</v>
      </c>
      <c r="G20" s="6008"/>
    </row>
    <row r="21" spans="1:12" s="397" customFormat="1" ht="20.100000000000001" customHeight="1">
      <c r="A21" s="6006"/>
      <c r="B21" s="5977"/>
      <c r="C21" s="4667">
        <v>2059</v>
      </c>
      <c r="D21" s="4675">
        <f t="shared" si="0"/>
        <v>2525021</v>
      </c>
      <c r="E21" s="4671">
        <v>2525021</v>
      </c>
      <c r="F21" s="4662">
        <v>0</v>
      </c>
      <c r="G21" s="6010" t="s">
        <v>1059</v>
      </c>
      <c r="H21" s="3461"/>
      <c r="I21" s="399"/>
      <c r="J21" s="399"/>
    </row>
    <row r="22" spans="1:12" s="397" customFormat="1" ht="20.100000000000001" customHeight="1" thickBot="1">
      <c r="A22" s="6012"/>
      <c r="B22" s="5978"/>
      <c r="C22" s="4668">
        <v>6259</v>
      </c>
      <c r="D22" s="4676">
        <f t="shared" si="0"/>
        <v>185250</v>
      </c>
      <c r="E22" s="4672">
        <v>0</v>
      </c>
      <c r="F22" s="4663">
        <v>185250</v>
      </c>
      <c r="G22" s="6008"/>
      <c r="H22" s="3461"/>
      <c r="I22" s="399"/>
      <c r="J22" s="399"/>
    </row>
    <row r="23" spans="1:12" ht="20.100000000000001" customHeight="1" thickBot="1">
      <c r="A23" s="6013" t="s">
        <v>350</v>
      </c>
      <c r="B23" s="6014"/>
      <c r="C23" s="6014"/>
      <c r="D23" s="4677">
        <f>SUM(D7:D22)</f>
        <v>10534417</v>
      </c>
      <c r="E23" s="4657">
        <f>SUM(E7:E22)</f>
        <v>9380146</v>
      </c>
      <c r="F23" s="4664">
        <f>SUM(F7:F22)</f>
        <v>1154271</v>
      </c>
      <c r="G23" s="4665"/>
      <c r="H23" s="3462"/>
      <c r="I23" s="3448"/>
      <c r="J23" s="3448"/>
    </row>
    <row r="24" spans="1:12" ht="20.100000000000001" customHeight="1">
      <c r="A24" s="6004"/>
      <c r="B24" s="6004"/>
      <c r="C24" s="6004"/>
      <c r="D24" s="6004"/>
      <c r="E24" s="6004"/>
      <c r="F24" s="6004"/>
      <c r="G24" s="6004"/>
      <c r="H24" s="3462"/>
      <c r="I24" s="3448"/>
      <c r="J24" s="3448"/>
    </row>
    <row r="25" spans="1:12" ht="20.100000000000001" customHeight="1" thickBot="1">
      <c r="A25" s="5991" t="s">
        <v>337</v>
      </c>
      <c r="B25" s="5991"/>
      <c r="C25" s="5991"/>
      <c r="D25" s="5991"/>
      <c r="E25" s="5991"/>
      <c r="F25" s="5991"/>
      <c r="G25" s="5991"/>
      <c r="H25" s="3462"/>
      <c r="I25" s="3448"/>
      <c r="J25" s="3448"/>
      <c r="K25" s="3453"/>
    </row>
    <row r="26" spans="1:12" ht="20.100000000000001" customHeight="1">
      <c r="A26" s="5992" t="s">
        <v>0</v>
      </c>
      <c r="B26" s="5994" t="s">
        <v>312</v>
      </c>
      <c r="C26" s="5996" t="s">
        <v>3</v>
      </c>
      <c r="D26" s="5998" t="s">
        <v>1056</v>
      </c>
      <c r="E26" s="6000" t="s">
        <v>168</v>
      </c>
      <c r="F26" s="6001"/>
      <c r="G26" s="6002" t="s">
        <v>351</v>
      </c>
      <c r="H26" s="3462"/>
      <c r="I26" s="3448"/>
      <c r="J26" s="3448"/>
    </row>
    <row r="27" spans="1:12" ht="20.100000000000001" customHeight="1" thickBot="1">
      <c r="A27" s="5993"/>
      <c r="B27" s="5995"/>
      <c r="C27" s="5997"/>
      <c r="D27" s="5999"/>
      <c r="E27" s="4678" t="s">
        <v>352</v>
      </c>
      <c r="F27" s="4679" t="s">
        <v>353</v>
      </c>
      <c r="G27" s="6003"/>
      <c r="H27" s="3448"/>
      <c r="I27" s="3448"/>
      <c r="J27" s="3448"/>
    </row>
    <row r="28" spans="1:12" ht="20.100000000000001" customHeight="1">
      <c r="A28" s="5973">
        <v>150</v>
      </c>
      <c r="B28" s="5976">
        <v>15011</v>
      </c>
      <c r="C28" s="4692">
        <v>2007</v>
      </c>
      <c r="D28" s="4720">
        <f t="shared" ref="D28:D41" si="1">SUM(E28:F28)</f>
        <v>16824091.5</v>
      </c>
      <c r="E28" s="4721">
        <v>16824091.5</v>
      </c>
      <c r="F28" s="4722">
        <v>0</v>
      </c>
      <c r="G28" s="5988" t="s">
        <v>1120</v>
      </c>
      <c r="H28" s="3448"/>
      <c r="I28" s="3448"/>
      <c r="J28" s="3448"/>
    </row>
    <row r="29" spans="1:12" ht="20.100000000000001" customHeight="1">
      <c r="A29" s="5974"/>
      <c r="B29" s="5987"/>
      <c r="C29" s="4666">
        <v>6207</v>
      </c>
      <c r="D29" s="4675">
        <f t="shared" si="1"/>
        <v>11216061</v>
      </c>
      <c r="E29" s="4706">
        <v>0</v>
      </c>
      <c r="F29" s="4702">
        <v>11216061</v>
      </c>
      <c r="G29" s="5980"/>
      <c r="H29" s="3448"/>
      <c r="I29" s="3448"/>
      <c r="J29" s="3448"/>
    </row>
    <row r="30" spans="1:12" ht="20.100000000000001" customHeight="1" thickBot="1">
      <c r="A30" s="5975"/>
      <c r="B30" s="4708">
        <v>15013</v>
      </c>
      <c r="C30" s="4716">
        <v>2009</v>
      </c>
      <c r="D30" s="4717">
        <f t="shared" si="1"/>
        <v>670493</v>
      </c>
      <c r="E30" s="4698">
        <v>670493</v>
      </c>
      <c r="F30" s="4703">
        <v>0</v>
      </c>
      <c r="G30" s="4723" t="s">
        <v>1059</v>
      </c>
      <c r="H30" s="3448"/>
      <c r="I30" s="3448"/>
      <c r="J30" s="3448"/>
    </row>
    <row r="31" spans="1:12" ht="20.100000000000001" customHeight="1">
      <c r="A31" s="5973">
        <v>750</v>
      </c>
      <c r="B31" s="5976">
        <v>75018</v>
      </c>
      <c r="C31" s="4692">
        <v>2008</v>
      </c>
      <c r="D31" s="4720">
        <f t="shared" si="1"/>
        <v>229500</v>
      </c>
      <c r="E31" s="4694">
        <v>229500</v>
      </c>
      <c r="F31" s="4724">
        <v>0</v>
      </c>
      <c r="G31" s="5989" t="s">
        <v>1060</v>
      </c>
      <c r="H31" s="3448"/>
      <c r="I31" s="3448"/>
      <c r="J31" s="3448"/>
    </row>
    <row r="32" spans="1:12" ht="20.100000000000001" customHeight="1" thickBot="1">
      <c r="A32" s="5975"/>
      <c r="B32" s="5978"/>
      <c r="C32" s="4716">
        <v>2009</v>
      </c>
      <c r="D32" s="4717">
        <f t="shared" si="1"/>
        <v>40500</v>
      </c>
      <c r="E32" s="4698">
        <v>40500</v>
      </c>
      <c r="F32" s="4703">
        <v>0</v>
      </c>
      <c r="G32" s="5990"/>
      <c r="H32" s="3448"/>
      <c r="I32" s="3448"/>
      <c r="J32" s="3448"/>
    </row>
    <row r="33" spans="1:12" ht="20.100000000000001" customHeight="1">
      <c r="A33" s="5973">
        <v>801</v>
      </c>
      <c r="B33" s="5976">
        <v>80195</v>
      </c>
      <c r="C33" s="4692">
        <v>2007</v>
      </c>
      <c r="D33" s="4720">
        <f t="shared" si="1"/>
        <v>28788</v>
      </c>
      <c r="E33" s="4694">
        <v>28788</v>
      </c>
      <c r="F33" s="4725">
        <v>0</v>
      </c>
      <c r="G33" s="5980" t="s">
        <v>1058</v>
      </c>
      <c r="H33" s="3448"/>
      <c r="I33" s="3448"/>
      <c r="J33" s="3448"/>
    </row>
    <row r="34" spans="1:12" ht="20.100000000000001" customHeight="1">
      <c r="A34" s="5974"/>
      <c r="B34" s="5977"/>
      <c r="C34" s="4666">
        <v>2009</v>
      </c>
      <c r="D34" s="4709">
        <f t="shared" si="1"/>
        <v>1212</v>
      </c>
      <c r="E34" s="4671">
        <v>1212</v>
      </c>
      <c r="F34" s="4726">
        <v>0</v>
      </c>
      <c r="G34" s="5986"/>
      <c r="H34" s="3448"/>
      <c r="I34" s="3448"/>
      <c r="J34" s="3448"/>
    </row>
    <row r="35" spans="1:12" ht="20.100000000000001" customHeight="1" thickBot="1">
      <c r="A35" s="5975"/>
      <c r="B35" s="5978"/>
      <c r="C35" s="4716">
        <v>2009</v>
      </c>
      <c r="D35" s="4717">
        <f t="shared" si="1"/>
        <v>6187557</v>
      </c>
      <c r="E35" s="4698">
        <v>6187557</v>
      </c>
      <c r="F35" s="4727">
        <v>0</v>
      </c>
      <c r="G35" s="5979" t="s">
        <v>1059</v>
      </c>
      <c r="H35" s="3448"/>
      <c r="I35" s="3448"/>
      <c r="J35" s="3448"/>
    </row>
    <row r="36" spans="1:12" s="397" customFormat="1" ht="20.100000000000001" customHeight="1">
      <c r="A36" s="5973">
        <v>851</v>
      </c>
      <c r="B36" s="5976">
        <v>85195</v>
      </c>
      <c r="C36" s="4692">
        <v>2009</v>
      </c>
      <c r="D36" s="4693">
        <f t="shared" si="1"/>
        <v>1856448</v>
      </c>
      <c r="E36" s="4694">
        <v>1856448</v>
      </c>
      <c r="F36" s="4699">
        <v>0</v>
      </c>
      <c r="G36" s="5981"/>
      <c r="L36" s="396"/>
    </row>
    <row r="37" spans="1:12" s="397" customFormat="1" ht="20.100000000000001" customHeight="1" thickBot="1">
      <c r="A37" s="5975"/>
      <c r="B37" s="5978"/>
      <c r="C37" s="4716">
        <v>6209</v>
      </c>
      <c r="D37" s="4697">
        <f t="shared" si="1"/>
        <v>29284</v>
      </c>
      <c r="E37" s="4698">
        <v>0</v>
      </c>
      <c r="F37" s="4700">
        <v>29284</v>
      </c>
      <c r="G37" s="5980"/>
      <c r="L37" s="396"/>
    </row>
    <row r="38" spans="1:12" s="397" customFormat="1" ht="20.100000000000001" customHeight="1">
      <c r="A38" s="5973">
        <v>852</v>
      </c>
      <c r="B38" s="5976">
        <v>85295</v>
      </c>
      <c r="C38" s="4692">
        <v>2007</v>
      </c>
      <c r="D38" s="4693">
        <f t="shared" si="1"/>
        <v>133518</v>
      </c>
      <c r="E38" s="4694">
        <v>133518</v>
      </c>
      <c r="F38" s="4699">
        <v>0</v>
      </c>
      <c r="G38" s="5979" t="s">
        <v>1119</v>
      </c>
    </row>
    <row r="39" spans="1:12" s="397" customFormat="1" ht="20.100000000000001" customHeight="1">
      <c r="A39" s="5974"/>
      <c r="B39" s="5977"/>
      <c r="C39" s="4666">
        <v>2009</v>
      </c>
      <c r="D39" s="4674">
        <f t="shared" si="1"/>
        <v>15580</v>
      </c>
      <c r="E39" s="4671">
        <v>15580</v>
      </c>
      <c r="F39" s="4728">
        <v>0</v>
      </c>
      <c r="G39" s="5980"/>
    </row>
    <row r="40" spans="1:12" s="397" customFormat="1" ht="20.100000000000001" customHeight="1">
      <c r="A40" s="5974"/>
      <c r="B40" s="5977"/>
      <c r="C40" s="4666">
        <v>2009</v>
      </c>
      <c r="D40" s="4674">
        <f t="shared" si="1"/>
        <v>10149062</v>
      </c>
      <c r="E40" s="4671">
        <v>10149062</v>
      </c>
      <c r="F40" s="4728">
        <v>0</v>
      </c>
      <c r="G40" s="5981" t="s">
        <v>1059</v>
      </c>
    </row>
    <row r="41" spans="1:12" ht="20.100000000000001" customHeight="1" thickBot="1">
      <c r="A41" s="5975"/>
      <c r="B41" s="5978"/>
      <c r="C41" s="4716">
        <v>6209</v>
      </c>
      <c r="D41" s="4717">
        <f t="shared" si="1"/>
        <v>78705</v>
      </c>
      <c r="E41" s="4698">
        <v>0</v>
      </c>
      <c r="F41" s="4727">
        <v>78705</v>
      </c>
      <c r="G41" s="5981"/>
      <c r="H41" s="3448"/>
      <c r="I41" s="3448"/>
      <c r="J41" s="3448"/>
    </row>
    <row r="42" spans="1:12" ht="20.100000000000001" customHeight="1" thickBot="1">
      <c r="A42" s="4730">
        <v>853</v>
      </c>
      <c r="B42" s="4715">
        <v>85395</v>
      </c>
      <c r="C42" s="4716">
        <v>2009</v>
      </c>
      <c r="D42" s="4717">
        <f>SUM(E42:F42)</f>
        <v>2300000</v>
      </c>
      <c r="E42" s="4718">
        <v>2300000</v>
      </c>
      <c r="F42" s="4719">
        <v>0</v>
      </c>
      <c r="G42" s="5982"/>
      <c r="H42" s="3448"/>
      <c r="I42" s="3448"/>
      <c r="J42" s="3448"/>
    </row>
    <row r="43" spans="1:12" s="3464" customFormat="1" ht="20.100000000000001" customHeight="1" thickBot="1">
      <c r="A43" s="5983" t="s">
        <v>350</v>
      </c>
      <c r="B43" s="5984"/>
      <c r="C43" s="5985"/>
      <c r="D43" s="4711">
        <f>SUM(D28:D42)</f>
        <v>49760799.5</v>
      </c>
      <c r="E43" s="4707">
        <f t="shared" ref="E43:F43" si="2">SUM(E28:E42)</f>
        <v>38436749.5</v>
      </c>
      <c r="F43" s="4704">
        <f t="shared" si="2"/>
        <v>11324050</v>
      </c>
      <c r="G43" s="4712"/>
    </row>
    <row r="44" spans="1:12">
      <c r="B44" s="3465"/>
      <c r="C44" s="3466"/>
      <c r="D44" s="399"/>
      <c r="E44" s="399"/>
      <c r="F44" s="399"/>
    </row>
    <row r="45" spans="1:12">
      <c r="C45" s="3450"/>
      <c r="D45" s="399"/>
      <c r="E45" s="399"/>
      <c r="F45" s="399"/>
    </row>
    <row r="46" spans="1:12">
      <c r="C46" s="399"/>
      <c r="D46" s="399"/>
      <c r="E46" s="399"/>
      <c r="F46" s="399"/>
    </row>
    <row r="47" spans="1:12">
      <c r="C47" s="399"/>
      <c r="D47" s="399"/>
      <c r="E47" s="399"/>
      <c r="F47" s="399"/>
    </row>
    <row r="48" spans="1:12">
      <c r="C48" s="399"/>
    </row>
  </sheetData>
  <mergeCells count="46">
    <mergeCell ref="A2:G2"/>
    <mergeCell ref="A4:G4"/>
    <mergeCell ref="A5:A6"/>
    <mergeCell ref="B5:B6"/>
    <mergeCell ref="C5:C6"/>
    <mergeCell ref="D5:D6"/>
    <mergeCell ref="E5:F5"/>
    <mergeCell ref="G5:G6"/>
    <mergeCell ref="A24:G24"/>
    <mergeCell ref="A9:A16"/>
    <mergeCell ref="B9:B12"/>
    <mergeCell ref="G9:G12"/>
    <mergeCell ref="B13:B16"/>
    <mergeCell ref="G13:G14"/>
    <mergeCell ref="G15:G18"/>
    <mergeCell ref="A17:A18"/>
    <mergeCell ref="B17:B18"/>
    <mergeCell ref="A19:A22"/>
    <mergeCell ref="B19:B22"/>
    <mergeCell ref="G19:G20"/>
    <mergeCell ref="G21:G22"/>
    <mergeCell ref="A23:C23"/>
    <mergeCell ref="A25:G25"/>
    <mergeCell ref="A26:A27"/>
    <mergeCell ref="B26:B27"/>
    <mergeCell ref="C26:C27"/>
    <mergeCell ref="D26:D27"/>
    <mergeCell ref="E26:F26"/>
    <mergeCell ref="G26:G27"/>
    <mergeCell ref="A28:A30"/>
    <mergeCell ref="B28:B29"/>
    <mergeCell ref="G28:G29"/>
    <mergeCell ref="A31:A32"/>
    <mergeCell ref="B31:B32"/>
    <mergeCell ref="G31:G32"/>
    <mergeCell ref="A33:A35"/>
    <mergeCell ref="B33:B35"/>
    <mergeCell ref="G33:G34"/>
    <mergeCell ref="G35:G37"/>
    <mergeCell ref="A36:A37"/>
    <mergeCell ref="B36:B37"/>
    <mergeCell ref="A38:A41"/>
    <mergeCell ref="B38:B41"/>
    <mergeCell ref="G38:G39"/>
    <mergeCell ref="G40:G42"/>
    <mergeCell ref="A43:C43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80" orientation="landscape" r:id="rId1"/>
  <headerFooter alignWithMargins="0">
    <oddFooter>Strona &amp;P z &amp;N</oddFooter>
  </headerFooter>
  <rowBreaks count="1" manualBreakCount="1">
    <brk id="2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3D4A-C9B0-4C24-978A-DA9AE1740A26}">
  <sheetPr>
    <tabColor theme="0" tint="-4.9989318521683403E-2"/>
  </sheetPr>
  <dimension ref="A1:J24"/>
  <sheetViews>
    <sheetView view="pageBreakPreview" zoomScaleSheetLayoutView="100" workbookViewId="0">
      <selection activeCell="I2" sqref="I2"/>
    </sheetView>
  </sheetViews>
  <sheetFormatPr defaultRowHeight="12.75"/>
  <cols>
    <col min="1" max="6" width="12.7109375" style="397" customWidth="1"/>
    <col min="7" max="7" width="60.7109375" style="397" customWidth="1"/>
    <col min="8" max="8" width="10.140625" style="401" bestFit="1" customWidth="1"/>
    <col min="9" max="9" width="10.7109375" style="401" bestFit="1" customWidth="1"/>
    <col min="10" max="256" width="9.140625" style="401"/>
    <col min="257" max="257" width="7.7109375" style="401" customWidth="1"/>
    <col min="258" max="258" width="10.5703125" style="401" customWidth="1"/>
    <col min="259" max="259" width="11.140625" style="401" bestFit="1" customWidth="1"/>
    <col min="260" max="260" width="22.140625" style="401" bestFit="1" customWidth="1"/>
    <col min="261" max="261" width="12.28515625" style="401" customWidth="1"/>
    <col min="262" max="262" width="12.5703125" style="401" customWidth="1"/>
    <col min="263" max="263" width="12.140625" style="401" customWidth="1"/>
    <col min="264" max="264" width="19.7109375" style="401" customWidth="1"/>
    <col min="265" max="512" width="9.140625" style="401"/>
    <col min="513" max="513" width="7.7109375" style="401" customWidth="1"/>
    <col min="514" max="514" width="10.5703125" style="401" customWidth="1"/>
    <col min="515" max="515" width="11.140625" style="401" bestFit="1" customWidth="1"/>
    <col min="516" max="516" width="22.140625" style="401" bestFit="1" customWidth="1"/>
    <col min="517" max="517" width="12.28515625" style="401" customWidth="1"/>
    <col min="518" max="518" width="12.5703125" style="401" customWidth="1"/>
    <col min="519" max="519" width="12.140625" style="401" customWidth="1"/>
    <col min="520" max="520" width="19.7109375" style="401" customWidth="1"/>
    <col min="521" max="768" width="9.140625" style="401"/>
    <col min="769" max="769" width="7.7109375" style="401" customWidth="1"/>
    <col min="770" max="770" width="10.5703125" style="401" customWidth="1"/>
    <col min="771" max="771" width="11.140625" style="401" bestFit="1" customWidth="1"/>
    <col min="772" max="772" width="22.140625" style="401" bestFit="1" customWidth="1"/>
    <col min="773" max="773" width="12.28515625" style="401" customWidth="1"/>
    <col min="774" max="774" width="12.5703125" style="401" customWidth="1"/>
    <col min="775" max="775" width="12.140625" style="401" customWidth="1"/>
    <col min="776" max="776" width="19.7109375" style="401" customWidth="1"/>
    <col min="777" max="1024" width="9.140625" style="401"/>
    <col min="1025" max="1025" width="7.7109375" style="401" customWidth="1"/>
    <col min="1026" max="1026" width="10.5703125" style="401" customWidth="1"/>
    <col min="1027" max="1027" width="11.140625" style="401" bestFit="1" customWidth="1"/>
    <col min="1028" max="1028" width="22.140625" style="401" bestFit="1" customWidth="1"/>
    <col min="1029" max="1029" width="12.28515625" style="401" customWidth="1"/>
    <col min="1030" max="1030" width="12.5703125" style="401" customWidth="1"/>
    <col min="1031" max="1031" width="12.140625" style="401" customWidth="1"/>
    <col min="1032" max="1032" width="19.7109375" style="401" customWidth="1"/>
    <col min="1033" max="1280" width="9.140625" style="401"/>
    <col min="1281" max="1281" width="7.7109375" style="401" customWidth="1"/>
    <col min="1282" max="1282" width="10.5703125" style="401" customWidth="1"/>
    <col min="1283" max="1283" width="11.140625" style="401" bestFit="1" customWidth="1"/>
    <col min="1284" max="1284" width="22.140625" style="401" bestFit="1" customWidth="1"/>
    <col min="1285" max="1285" width="12.28515625" style="401" customWidth="1"/>
    <col min="1286" max="1286" width="12.5703125" style="401" customWidth="1"/>
    <col min="1287" max="1287" width="12.140625" style="401" customWidth="1"/>
    <col min="1288" max="1288" width="19.7109375" style="401" customWidth="1"/>
    <col min="1289" max="1536" width="9.140625" style="401"/>
    <col min="1537" max="1537" width="7.7109375" style="401" customWidth="1"/>
    <col min="1538" max="1538" width="10.5703125" style="401" customWidth="1"/>
    <col min="1539" max="1539" width="11.140625" style="401" bestFit="1" customWidth="1"/>
    <col min="1540" max="1540" width="22.140625" style="401" bestFit="1" customWidth="1"/>
    <col min="1541" max="1541" width="12.28515625" style="401" customWidth="1"/>
    <col min="1542" max="1542" width="12.5703125" style="401" customWidth="1"/>
    <col min="1543" max="1543" width="12.140625" style="401" customWidth="1"/>
    <col min="1544" max="1544" width="19.7109375" style="401" customWidth="1"/>
    <col min="1545" max="1792" width="9.140625" style="401"/>
    <col min="1793" max="1793" width="7.7109375" style="401" customWidth="1"/>
    <col min="1794" max="1794" width="10.5703125" style="401" customWidth="1"/>
    <col min="1795" max="1795" width="11.140625" style="401" bestFit="1" customWidth="1"/>
    <col min="1796" max="1796" width="22.140625" style="401" bestFit="1" customWidth="1"/>
    <col min="1797" max="1797" width="12.28515625" style="401" customWidth="1"/>
    <col min="1798" max="1798" width="12.5703125" style="401" customWidth="1"/>
    <col min="1799" max="1799" width="12.140625" style="401" customWidth="1"/>
    <col min="1800" max="1800" width="19.7109375" style="401" customWidth="1"/>
    <col min="1801" max="2048" width="9.140625" style="401"/>
    <col min="2049" max="2049" width="7.7109375" style="401" customWidth="1"/>
    <col min="2050" max="2050" width="10.5703125" style="401" customWidth="1"/>
    <col min="2051" max="2051" width="11.140625" style="401" bestFit="1" customWidth="1"/>
    <col min="2052" max="2052" width="22.140625" style="401" bestFit="1" customWidth="1"/>
    <col min="2053" max="2053" width="12.28515625" style="401" customWidth="1"/>
    <col min="2054" max="2054" width="12.5703125" style="401" customWidth="1"/>
    <col min="2055" max="2055" width="12.140625" style="401" customWidth="1"/>
    <col min="2056" max="2056" width="19.7109375" style="401" customWidth="1"/>
    <col min="2057" max="2304" width="9.140625" style="401"/>
    <col min="2305" max="2305" width="7.7109375" style="401" customWidth="1"/>
    <col min="2306" max="2306" width="10.5703125" style="401" customWidth="1"/>
    <col min="2307" max="2307" width="11.140625" style="401" bestFit="1" customWidth="1"/>
    <col min="2308" max="2308" width="22.140625" style="401" bestFit="1" customWidth="1"/>
    <col min="2309" max="2309" width="12.28515625" style="401" customWidth="1"/>
    <col min="2310" max="2310" width="12.5703125" style="401" customWidth="1"/>
    <col min="2311" max="2311" width="12.140625" style="401" customWidth="1"/>
    <col min="2312" max="2312" width="19.7109375" style="401" customWidth="1"/>
    <col min="2313" max="2560" width="9.140625" style="401"/>
    <col min="2561" max="2561" width="7.7109375" style="401" customWidth="1"/>
    <col min="2562" max="2562" width="10.5703125" style="401" customWidth="1"/>
    <col min="2563" max="2563" width="11.140625" style="401" bestFit="1" customWidth="1"/>
    <col min="2564" max="2564" width="22.140625" style="401" bestFit="1" customWidth="1"/>
    <col min="2565" max="2565" width="12.28515625" style="401" customWidth="1"/>
    <col min="2566" max="2566" width="12.5703125" style="401" customWidth="1"/>
    <col min="2567" max="2567" width="12.140625" style="401" customWidth="1"/>
    <col min="2568" max="2568" width="19.7109375" style="401" customWidth="1"/>
    <col min="2569" max="2816" width="9.140625" style="401"/>
    <col min="2817" max="2817" width="7.7109375" style="401" customWidth="1"/>
    <col min="2818" max="2818" width="10.5703125" style="401" customWidth="1"/>
    <col min="2819" max="2819" width="11.140625" style="401" bestFit="1" customWidth="1"/>
    <col min="2820" max="2820" width="22.140625" style="401" bestFit="1" customWidth="1"/>
    <col min="2821" max="2821" width="12.28515625" style="401" customWidth="1"/>
    <col min="2822" max="2822" width="12.5703125" style="401" customWidth="1"/>
    <col min="2823" max="2823" width="12.140625" style="401" customWidth="1"/>
    <col min="2824" max="2824" width="19.7109375" style="401" customWidth="1"/>
    <col min="2825" max="3072" width="9.140625" style="401"/>
    <col min="3073" max="3073" width="7.7109375" style="401" customWidth="1"/>
    <col min="3074" max="3074" width="10.5703125" style="401" customWidth="1"/>
    <col min="3075" max="3075" width="11.140625" style="401" bestFit="1" customWidth="1"/>
    <col min="3076" max="3076" width="22.140625" style="401" bestFit="1" customWidth="1"/>
    <col min="3077" max="3077" width="12.28515625" style="401" customWidth="1"/>
    <col min="3078" max="3078" width="12.5703125" style="401" customWidth="1"/>
    <col min="3079" max="3079" width="12.140625" style="401" customWidth="1"/>
    <col min="3080" max="3080" width="19.7109375" style="401" customWidth="1"/>
    <col min="3081" max="3328" width="9.140625" style="401"/>
    <col min="3329" max="3329" width="7.7109375" style="401" customWidth="1"/>
    <col min="3330" max="3330" width="10.5703125" style="401" customWidth="1"/>
    <col min="3331" max="3331" width="11.140625" style="401" bestFit="1" customWidth="1"/>
    <col min="3332" max="3332" width="22.140625" style="401" bestFit="1" customWidth="1"/>
    <col min="3333" max="3333" width="12.28515625" style="401" customWidth="1"/>
    <col min="3334" max="3334" width="12.5703125" style="401" customWidth="1"/>
    <col min="3335" max="3335" width="12.140625" style="401" customWidth="1"/>
    <col min="3336" max="3336" width="19.7109375" style="401" customWidth="1"/>
    <col min="3337" max="3584" width="9.140625" style="401"/>
    <col min="3585" max="3585" width="7.7109375" style="401" customWidth="1"/>
    <col min="3586" max="3586" width="10.5703125" style="401" customWidth="1"/>
    <col min="3587" max="3587" width="11.140625" style="401" bestFit="1" customWidth="1"/>
    <col min="3588" max="3588" width="22.140625" style="401" bestFit="1" customWidth="1"/>
    <col min="3589" max="3589" width="12.28515625" style="401" customWidth="1"/>
    <col min="3590" max="3590" width="12.5703125" style="401" customWidth="1"/>
    <col min="3591" max="3591" width="12.140625" style="401" customWidth="1"/>
    <col min="3592" max="3592" width="19.7109375" style="401" customWidth="1"/>
    <col min="3593" max="3840" width="9.140625" style="401"/>
    <col min="3841" max="3841" width="7.7109375" style="401" customWidth="1"/>
    <col min="3842" max="3842" width="10.5703125" style="401" customWidth="1"/>
    <col min="3843" max="3843" width="11.140625" style="401" bestFit="1" customWidth="1"/>
    <col min="3844" max="3844" width="22.140625" style="401" bestFit="1" customWidth="1"/>
    <col min="3845" max="3845" width="12.28515625" style="401" customWidth="1"/>
    <col min="3846" max="3846" width="12.5703125" style="401" customWidth="1"/>
    <col min="3847" max="3847" width="12.140625" style="401" customWidth="1"/>
    <col min="3848" max="3848" width="19.7109375" style="401" customWidth="1"/>
    <col min="3849" max="4096" width="9.140625" style="401"/>
    <col min="4097" max="4097" width="7.7109375" style="401" customWidth="1"/>
    <col min="4098" max="4098" width="10.5703125" style="401" customWidth="1"/>
    <col min="4099" max="4099" width="11.140625" style="401" bestFit="1" customWidth="1"/>
    <col min="4100" max="4100" width="22.140625" style="401" bestFit="1" customWidth="1"/>
    <col min="4101" max="4101" width="12.28515625" style="401" customWidth="1"/>
    <col min="4102" max="4102" width="12.5703125" style="401" customWidth="1"/>
    <col min="4103" max="4103" width="12.140625" style="401" customWidth="1"/>
    <col min="4104" max="4104" width="19.7109375" style="401" customWidth="1"/>
    <col min="4105" max="4352" width="9.140625" style="401"/>
    <col min="4353" max="4353" width="7.7109375" style="401" customWidth="1"/>
    <col min="4354" max="4354" width="10.5703125" style="401" customWidth="1"/>
    <col min="4355" max="4355" width="11.140625" style="401" bestFit="1" customWidth="1"/>
    <col min="4356" max="4356" width="22.140625" style="401" bestFit="1" customWidth="1"/>
    <col min="4357" max="4357" width="12.28515625" style="401" customWidth="1"/>
    <col min="4358" max="4358" width="12.5703125" style="401" customWidth="1"/>
    <col min="4359" max="4359" width="12.140625" style="401" customWidth="1"/>
    <col min="4360" max="4360" width="19.7109375" style="401" customWidth="1"/>
    <col min="4361" max="4608" width="9.140625" style="401"/>
    <col min="4609" max="4609" width="7.7109375" style="401" customWidth="1"/>
    <col min="4610" max="4610" width="10.5703125" style="401" customWidth="1"/>
    <col min="4611" max="4611" width="11.140625" style="401" bestFit="1" customWidth="1"/>
    <col min="4612" max="4612" width="22.140625" style="401" bestFit="1" customWidth="1"/>
    <col min="4613" max="4613" width="12.28515625" style="401" customWidth="1"/>
    <col min="4614" max="4614" width="12.5703125" style="401" customWidth="1"/>
    <col min="4615" max="4615" width="12.140625" style="401" customWidth="1"/>
    <col min="4616" max="4616" width="19.7109375" style="401" customWidth="1"/>
    <col min="4617" max="4864" width="9.140625" style="401"/>
    <col min="4865" max="4865" width="7.7109375" style="401" customWidth="1"/>
    <col min="4866" max="4866" width="10.5703125" style="401" customWidth="1"/>
    <col min="4867" max="4867" width="11.140625" style="401" bestFit="1" customWidth="1"/>
    <col min="4868" max="4868" width="22.140625" style="401" bestFit="1" customWidth="1"/>
    <col min="4869" max="4869" width="12.28515625" style="401" customWidth="1"/>
    <col min="4870" max="4870" width="12.5703125" style="401" customWidth="1"/>
    <col min="4871" max="4871" width="12.140625" style="401" customWidth="1"/>
    <col min="4872" max="4872" width="19.7109375" style="401" customWidth="1"/>
    <col min="4873" max="5120" width="9.140625" style="401"/>
    <col min="5121" max="5121" width="7.7109375" style="401" customWidth="1"/>
    <col min="5122" max="5122" width="10.5703125" style="401" customWidth="1"/>
    <col min="5123" max="5123" width="11.140625" style="401" bestFit="1" customWidth="1"/>
    <col min="5124" max="5124" width="22.140625" style="401" bestFit="1" customWidth="1"/>
    <col min="5125" max="5125" width="12.28515625" style="401" customWidth="1"/>
    <col min="5126" max="5126" width="12.5703125" style="401" customWidth="1"/>
    <col min="5127" max="5127" width="12.140625" style="401" customWidth="1"/>
    <col min="5128" max="5128" width="19.7109375" style="401" customWidth="1"/>
    <col min="5129" max="5376" width="9.140625" style="401"/>
    <col min="5377" max="5377" width="7.7109375" style="401" customWidth="1"/>
    <col min="5378" max="5378" width="10.5703125" style="401" customWidth="1"/>
    <col min="5379" max="5379" width="11.140625" style="401" bestFit="1" customWidth="1"/>
    <col min="5380" max="5380" width="22.140625" style="401" bestFit="1" customWidth="1"/>
    <col min="5381" max="5381" width="12.28515625" style="401" customWidth="1"/>
    <col min="5382" max="5382" width="12.5703125" style="401" customWidth="1"/>
    <col min="5383" max="5383" width="12.140625" style="401" customWidth="1"/>
    <col min="5384" max="5384" width="19.7109375" style="401" customWidth="1"/>
    <col min="5385" max="5632" width="9.140625" style="401"/>
    <col min="5633" max="5633" width="7.7109375" style="401" customWidth="1"/>
    <col min="5634" max="5634" width="10.5703125" style="401" customWidth="1"/>
    <col min="5635" max="5635" width="11.140625" style="401" bestFit="1" customWidth="1"/>
    <col min="5636" max="5636" width="22.140625" style="401" bestFit="1" customWidth="1"/>
    <col min="5637" max="5637" width="12.28515625" style="401" customWidth="1"/>
    <col min="5638" max="5638" width="12.5703125" style="401" customWidth="1"/>
    <col min="5639" max="5639" width="12.140625" style="401" customWidth="1"/>
    <col min="5640" max="5640" width="19.7109375" style="401" customWidth="1"/>
    <col min="5641" max="5888" width="9.140625" style="401"/>
    <col min="5889" max="5889" width="7.7109375" style="401" customWidth="1"/>
    <col min="5890" max="5890" width="10.5703125" style="401" customWidth="1"/>
    <col min="5891" max="5891" width="11.140625" style="401" bestFit="1" customWidth="1"/>
    <col min="5892" max="5892" width="22.140625" style="401" bestFit="1" customWidth="1"/>
    <col min="5893" max="5893" width="12.28515625" style="401" customWidth="1"/>
    <col min="5894" max="5894" width="12.5703125" style="401" customWidth="1"/>
    <col min="5895" max="5895" width="12.140625" style="401" customWidth="1"/>
    <col min="5896" max="5896" width="19.7109375" style="401" customWidth="1"/>
    <col min="5897" max="6144" width="9.140625" style="401"/>
    <col min="6145" max="6145" width="7.7109375" style="401" customWidth="1"/>
    <col min="6146" max="6146" width="10.5703125" style="401" customWidth="1"/>
    <col min="6147" max="6147" width="11.140625" style="401" bestFit="1" customWidth="1"/>
    <col min="6148" max="6148" width="22.140625" style="401" bestFit="1" customWidth="1"/>
    <col min="6149" max="6149" width="12.28515625" style="401" customWidth="1"/>
    <col min="6150" max="6150" width="12.5703125" style="401" customWidth="1"/>
    <col min="6151" max="6151" width="12.140625" style="401" customWidth="1"/>
    <col min="6152" max="6152" width="19.7109375" style="401" customWidth="1"/>
    <col min="6153" max="6400" width="9.140625" style="401"/>
    <col min="6401" max="6401" width="7.7109375" style="401" customWidth="1"/>
    <col min="6402" max="6402" width="10.5703125" style="401" customWidth="1"/>
    <col min="6403" max="6403" width="11.140625" style="401" bestFit="1" customWidth="1"/>
    <col min="6404" max="6404" width="22.140625" style="401" bestFit="1" customWidth="1"/>
    <col min="6405" max="6405" width="12.28515625" style="401" customWidth="1"/>
    <col min="6406" max="6406" width="12.5703125" style="401" customWidth="1"/>
    <col min="6407" max="6407" width="12.140625" style="401" customWidth="1"/>
    <col min="6408" max="6408" width="19.7109375" style="401" customWidth="1"/>
    <col min="6409" max="6656" width="9.140625" style="401"/>
    <col min="6657" max="6657" width="7.7109375" style="401" customWidth="1"/>
    <col min="6658" max="6658" width="10.5703125" style="401" customWidth="1"/>
    <col min="6659" max="6659" width="11.140625" style="401" bestFit="1" customWidth="1"/>
    <col min="6660" max="6660" width="22.140625" style="401" bestFit="1" customWidth="1"/>
    <col min="6661" max="6661" width="12.28515625" style="401" customWidth="1"/>
    <col min="6662" max="6662" width="12.5703125" style="401" customWidth="1"/>
    <col min="6663" max="6663" width="12.140625" style="401" customWidth="1"/>
    <col min="6664" max="6664" width="19.7109375" style="401" customWidth="1"/>
    <col min="6665" max="6912" width="9.140625" style="401"/>
    <col min="6913" max="6913" width="7.7109375" style="401" customWidth="1"/>
    <col min="6914" max="6914" width="10.5703125" style="401" customWidth="1"/>
    <col min="6915" max="6915" width="11.140625" style="401" bestFit="1" customWidth="1"/>
    <col min="6916" max="6916" width="22.140625" style="401" bestFit="1" customWidth="1"/>
    <col min="6917" max="6917" width="12.28515625" style="401" customWidth="1"/>
    <col min="6918" max="6918" width="12.5703125" style="401" customWidth="1"/>
    <col min="6919" max="6919" width="12.140625" style="401" customWidth="1"/>
    <col min="6920" max="6920" width="19.7109375" style="401" customWidth="1"/>
    <col min="6921" max="7168" width="9.140625" style="401"/>
    <col min="7169" max="7169" width="7.7109375" style="401" customWidth="1"/>
    <col min="7170" max="7170" width="10.5703125" style="401" customWidth="1"/>
    <col min="7171" max="7171" width="11.140625" style="401" bestFit="1" customWidth="1"/>
    <col min="7172" max="7172" width="22.140625" style="401" bestFit="1" customWidth="1"/>
    <col min="7173" max="7173" width="12.28515625" style="401" customWidth="1"/>
    <col min="7174" max="7174" width="12.5703125" style="401" customWidth="1"/>
    <col min="7175" max="7175" width="12.140625" style="401" customWidth="1"/>
    <col min="7176" max="7176" width="19.7109375" style="401" customWidth="1"/>
    <col min="7177" max="7424" width="9.140625" style="401"/>
    <col min="7425" max="7425" width="7.7109375" style="401" customWidth="1"/>
    <col min="7426" max="7426" width="10.5703125" style="401" customWidth="1"/>
    <col min="7427" max="7427" width="11.140625" style="401" bestFit="1" customWidth="1"/>
    <col min="7428" max="7428" width="22.140625" style="401" bestFit="1" customWidth="1"/>
    <col min="7429" max="7429" width="12.28515625" style="401" customWidth="1"/>
    <col min="7430" max="7430" width="12.5703125" style="401" customWidth="1"/>
    <col min="7431" max="7431" width="12.140625" style="401" customWidth="1"/>
    <col min="7432" max="7432" width="19.7109375" style="401" customWidth="1"/>
    <col min="7433" max="7680" width="9.140625" style="401"/>
    <col min="7681" max="7681" width="7.7109375" style="401" customWidth="1"/>
    <col min="7682" max="7682" width="10.5703125" style="401" customWidth="1"/>
    <col min="7683" max="7683" width="11.140625" style="401" bestFit="1" customWidth="1"/>
    <col min="7684" max="7684" width="22.140625" style="401" bestFit="1" customWidth="1"/>
    <col min="7685" max="7685" width="12.28515625" style="401" customWidth="1"/>
    <col min="7686" max="7686" width="12.5703125" style="401" customWidth="1"/>
    <col min="7687" max="7687" width="12.140625" style="401" customWidth="1"/>
    <col min="7688" max="7688" width="19.7109375" style="401" customWidth="1"/>
    <col min="7689" max="7936" width="9.140625" style="401"/>
    <col min="7937" max="7937" width="7.7109375" style="401" customWidth="1"/>
    <col min="7938" max="7938" width="10.5703125" style="401" customWidth="1"/>
    <col min="7939" max="7939" width="11.140625" style="401" bestFit="1" customWidth="1"/>
    <col min="7940" max="7940" width="22.140625" style="401" bestFit="1" customWidth="1"/>
    <col min="7941" max="7941" width="12.28515625" style="401" customWidth="1"/>
    <col min="7942" max="7942" width="12.5703125" style="401" customWidth="1"/>
    <col min="7943" max="7943" width="12.140625" style="401" customWidth="1"/>
    <col min="7944" max="7944" width="19.7109375" style="401" customWidth="1"/>
    <col min="7945" max="8192" width="9.140625" style="401"/>
    <col min="8193" max="8193" width="7.7109375" style="401" customWidth="1"/>
    <col min="8194" max="8194" width="10.5703125" style="401" customWidth="1"/>
    <col min="8195" max="8195" width="11.140625" style="401" bestFit="1" customWidth="1"/>
    <col min="8196" max="8196" width="22.140625" style="401" bestFit="1" customWidth="1"/>
    <col min="8197" max="8197" width="12.28515625" style="401" customWidth="1"/>
    <col min="8198" max="8198" width="12.5703125" style="401" customWidth="1"/>
    <col min="8199" max="8199" width="12.140625" style="401" customWidth="1"/>
    <col min="8200" max="8200" width="19.7109375" style="401" customWidth="1"/>
    <col min="8201" max="8448" width="9.140625" style="401"/>
    <col min="8449" max="8449" width="7.7109375" style="401" customWidth="1"/>
    <col min="8450" max="8450" width="10.5703125" style="401" customWidth="1"/>
    <col min="8451" max="8451" width="11.140625" style="401" bestFit="1" customWidth="1"/>
    <col min="8452" max="8452" width="22.140625" style="401" bestFit="1" customWidth="1"/>
    <col min="8453" max="8453" width="12.28515625" style="401" customWidth="1"/>
    <col min="8454" max="8454" width="12.5703125" style="401" customWidth="1"/>
    <col min="8455" max="8455" width="12.140625" style="401" customWidth="1"/>
    <col min="8456" max="8456" width="19.7109375" style="401" customWidth="1"/>
    <col min="8457" max="8704" width="9.140625" style="401"/>
    <col min="8705" max="8705" width="7.7109375" style="401" customWidth="1"/>
    <col min="8706" max="8706" width="10.5703125" style="401" customWidth="1"/>
    <col min="8707" max="8707" width="11.140625" style="401" bestFit="1" customWidth="1"/>
    <col min="8708" max="8708" width="22.140625" style="401" bestFit="1" customWidth="1"/>
    <col min="8709" max="8709" width="12.28515625" style="401" customWidth="1"/>
    <col min="8710" max="8710" width="12.5703125" style="401" customWidth="1"/>
    <col min="8711" max="8711" width="12.140625" style="401" customWidth="1"/>
    <col min="8712" max="8712" width="19.7109375" style="401" customWidth="1"/>
    <col min="8713" max="8960" width="9.140625" style="401"/>
    <col min="8961" max="8961" width="7.7109375" style="401" customWidth="1"/>
    <col min="8962" max="8962" width="10.5703125" style="401" customWidth="1"/>
    <col min="8963" max="8963" width="11.140625" style="401" bestFit="1" customWidth="1"/>
    <col min="8964" max="8964" width="22.140625" style="401" bestFit="1" customWidth="1"/>
    <col min="8965" max="8965" width="12.28515625" style="401" customWidth="1"/>
    <col min="8966" max="8966" width="12.5703125" style="401" customWidth="1"/>
    <col min="8967" max="8967" width="12.140625" style="401" customWidth="1"/>
    <col min="8968" max="8968" width="19.7109375" style="401" customWidth="1"/>
    <col min="8969" max="9216" width="9.140625" style="401"/>
    <col min="9217" max="9217" width="7.7109375" style="401" customWidth="1"/>
    <col min="9218" max="9218" width="10.5703125" style="401" customWidth="1"/>
    <col min="9219" max="9219" width="11.140625" style="401" bestFit="1" customWidth="1"/>
    <col min="9220" max="9220" width="22.140625" style="401" bestFit="1" customWidth="1"/>
    <col min="9221" max="9221" width="12.28515625" style="401" customWidth="1"/>
    <col min="9222" max="9222" width="12.5703125" style="401" customWidth="1"/>
    <col min="9223" max="9223" width="12.140625" style="401" customWidth="1"/>
    <col min="9224" max="9224" width="19.7109375" style="401" customWidth="1"/>
    <col min="9225" max="9472" width="9.140625" style="401"/>
    <col min="9473" max="9473" width="7.7109375" style="401" customWidth="1"/>
    <col min="9474" max="9474" width="10.5703125" style="401" customWidth="1"/>
    <col min="9475" max="9475" width="11.140625" style="401" bestFit="1" customWidth="1"/>
    <col min="9476" max="9476" width="22.140625" style="401" bestFit="1" customWidth="1"/>
    <col min="9477" max="9477" width="12.28515625" style="401" customWidth="1"/>
    <col min="9478" max="9478" width="12.5703125" style="401" customWidth="1"/>
    <col min="9479" max="9479" width="12.140625" style="401" customWidth="1"/>
    <col min="9480" max="9480" width="19.7109375" style="401" customWidth="1"/>
    <col min="9481" max="9728" width="9.140625" style="401"/>
    <col min="9729" max="9729" width="7.7109375" style="401" customWidth="1"/>
    <col min="9730" max="9730" width="10.5703125" style="401" customWidth="1"/>
    <col min="9731" max="9731" width="11.140625" style="401" bestFit="1" customWidth="1"/>
    <col min="9732" max="9732" width="22.140625" style="401" bestFit="1" customWidth="1"/>
    <col min="9733" max="9733" width="12.28515625" style="401" customWidth="1"/>
    <col min="9734" max="9734" width="12.5703125" style="401" customWidth="1"/>
    <col min="9735" max="9735" width="12.140625" style="401" customWidth="1"/>
    <col min="9736" max="9736" width="19.7109375" style="401" customWidth="1"/>
    <col min="9737" max="9984" width="9.140625" style="401"/>
    <col min="9985" max="9985" width="7.7109375" style="401" customWidth="1"/>
    <col min="9986" max="9986" width="10.5703125" style="401" customWidth="1"/>
    <col min="9987" max="9987" width="11.140625" style="401" bestFit="1" customWidth="1"/>
    <col min="9988" max="9988" width="22.140625" style="401" bestFit="1" customWidth="1"/>
    <col min="9989" max="9989" width="12.28515625" style="401" customWidth="1"/>
    <col min="9990" max="9990" width="12.5703125" style="401" customWidth="1"/>
    <col min="9991" max="9991" width="12.140625" style="401" customWidth="1"/>
    <col min="9992" max="9992" width="19.7109375" style="401" customWidth="1"/>
    <col min="9993" max="10240" width="9.140625" style="401"/>
    <col min="10241" max="10241" width="7.7109375" style="401" customWidth="1"/>
    <col min="10242" max="10242" width="10.5703125" style="401" customWidth="1"/>
    <col min="10243" max="10243" width="11.140625" style="401" bestFit="1" customWidth="1"/>
    <col min="10244" max="10244" width="22.140625" style="401" bestFit="1" customWidth="1"/>
    <col min="10245" max="10245" width="12.28515625" style="401" customWidth="1"/>
    <col min="10246" max="10246" width="12.5703125" style="401" customWidth="1"/>
    <col min="10247" max="10247" width="12.140625" style="401" customWidth="1"/>
    <col min="10248" max="10248" width="19.7109375" style="401" customWidth="1"/>
    <col min="10249" max="10496" width="9.140625" style="401"/>
    <col min="10497" max="10497" width="7.7109375" style="401" customWidth="1"/>
    <col min="10498" max="10498" width="10.5703125" style="401" customWidth="1"/>
    <col min="10499" max="10499" width="11.140625" style="401" bestFit="1" customWidth="1"/>
    <col min="10500" max="10500" width="22.140625" style="401" bestFit="1" customWidth="1"/>
    <col min="10501" max="10501" width="12.28515625" style="401" customWidth="1"/>
    <col min="10502" max="10502" width="12.5703125" style="401" customWidth="1"/>
    <col min="10503" max="10503" width="12.140625" style="401" customWidth="1"/>
    <col min="10504" max="10504" width="19.7109375" style="401" customWidth="1"/>
    <col min="10505" max="10752" width="9.140625" style="401"/>
    <col min="10753" max="10753" width="7.7109375" style="401" customWidth="1"/>
    <col min="10754" max="10754" width="10.5703125" style="401" customWidth="1"/>
    <col min="10755" max="10755" width="11.140625" style="401" bestFit="1" customWidth="1"/>
    <col min="10756" max="10756" width="22.140625" style="401" bestFit="1" customWidth="1"/>
    <col min="10757" max="10757" width="12.28515625" style="401" customWidth="1"/>
    <col min="10758" max="10758" width="12.5703125" style="401" customWidth="1"/>
    <col min="10759" max="10759" width="12.140625" style="401" customWidth="1"/>
    <col min="10760" max="10760" width="19.7109375" style="401" customWidth="1"/>
    <col min="10761" max="11008" width="9.140625" style="401"/>
    <col min="11009" max="11009" width="7.7109375" style="401" customWidth="1"/>
    <col min="11010" max="11010" width="10.5703125" style="401" customWidth="1"/>
    <col min="11011" max="11011" width="11.140625" style="401" bestFit="1" customWidth="1"/>
    <col min="11012" max="11012" width="22.140625" style="401" bestFit="1" customWidth="1"/>
    <col min="11013" max="11013" width="12.28515625" style="401" customWidth="1"/>
    <col min="11014" max="11014" width="12.5703125" style="401" customWidth="1"/>
    <col min="11015" max="11015" width="12.140625" style="401" customWidth="1"/>
    <col min="11016" max="11016" width="19.7109375" style="401" customWidth="1"/>
    <col min="11017" max="11264" width="9.140625" style="401"/>
    <col min="11265" max="11265" width="7.7109375" style="401" customWidth="1"/>
    <col min="11266" max="11266" width="10.5703125" style="401" customWidth="1"/>
    <col min="11267" max="11267" width="11.140625" style="401" bestFit="1" customWidth="1"/>
    <col min="11268" max="11268" width="22.140625" style="401" bestFit="1" customWidth="1"/>
    <col min="11269" max="11269" width="12.28515625" style="401" customWidth="1"/>
    <col min="11270" max="11270" width="12.5703125" style="401" customWidth="1"/>
    <col min="11271" max="11271" width="12.140625" style="401" customWidth="1"/>
    <col min="11272" max="11272" width="19.7109375" style="401" customWidth="1"/>
    <col min="11273" max="11520" width="9.140625" style="401"/>
    <col min="11521" max="11521" width="7.7109375" style="401" customWidth="1"/>
    <col min="11522" max="11522" width="10.5703125" style="401" customWidth="1"/>
    <col min="11523" max="11523" width="11.140625" style="401" bestFit="1" customWidth="1"/>
    <col min="11524" max="11524" width="22.140625" style="401" bestFit="1" customWidth="1"/>
    <col min="11525" max="11525" width="12.28515625" style="401" customWidth="1"/>
    <col min="11526" max="11526" width="12.5703125" style="401" customWidth="1"/>
    <col min="11527" max="11527" width="12.140625" style="401" customWidth="1"/>
    <col min="11528" max="11528" width="19.7109375" style="401" customWidth="1"/>
    <col min="11529" max="11776" width="9.140625" style="401"/>
    <col min="11777" max="11777" width="7.7109375" style="401" customWidth="1"/>
    <col min="11778" max="11778" width="10.5703125" style="401" customWidth="1"/>
    <col min="11779" max="11779" width="11.140625" style="401" bestFit="1" customWidth="1"/>
    <col min="11780" max="11780" width="22.140625" style="401" bestFit="1" customWidth="1"/>
    <col min="11781" max="11781" width="12.28515625" style="401" customWidth="1"/>
    <col min="11782" max="11782" width="12.5703125" style="401" customWidth="1"/>
    <col min="11783" max="11783" width="12.140625" style="401" customWidth="1"/>
    <col min="11784" max="11784" width="19.7109375" style="401" customWidth="1"/>
    <col min="11785" max="12032" width="9.140625" style="401"/>
    <col min="12033" max="12033" width="7.7109375" style="401" customWidth="1"/>
    <col min="12034" max="12034" width="10.5703125" style="401" customWidth="1"/>
    <col min="12035" max="12035" width="11.140625" style="401" bestFit="1" customWidth="1"/>
    <col min="12036" max="12036" width="22.140625" style="401" bestFit="1" customWidth="1"/>
    <col min="12037" max="12037" width="12.28515625" style="401" customWidth="1"/>
    <col min="12038" max="12038" width="12.5703125" style="401" customWidth="1"/>
    <col min="12039" max="12039" width="12.140625" style="401" customWidth="1"/>
    <col min="12040" max="12040" width="19.7109375" style="401" customWidth="1"/>
    <col min="12041" max="12288" width="9.140625" style="401"/>
    <col min="12289" max="12289" width="7.7109375" style="401" customWidth="1"/>
    <col min="12290" max="12290" width="10.5703125" style="401" customWidth="1"/>
    <col min="12291" max="12291" width="11.140625" style="401" bestFit="1" customWidth="1"/>
    <col min="12292" max="12292" width="22.140625" style="401" bestFit="1" customWidth="1"/>
    <col min="12293" max="12293" width="12.28515625" style="401" customWidth="1"/>
    <col min="12294" max="12294" width="12.5703125" style="401" customWidth="1"/>
    <col min="12295" max="12295" width="12.140625" style="401" customWidth="1"/>
    <col min="12296" max="12296" width="19.7109375" style="401" customWidth="1"/>
    <col min="12297" max="12544" width="9.140625" style="401"/>
    <col min="12545" max="12545" width="7.7109375" style="401" customWidth="1"/>
    <col min="12546" max="12546" width="10.5703125" style="401" customWidth="1"/>
    <col min="12547" max="12547" width="11.140625" style="401" bestFit="1" customWidth="1"/>
    <col min="12548" max="12548" width="22.140625" style="401" bestFit="1" customWidth="1"/>
    <col min="12549" max="12549" width="12.28515625" style="401" customWidth="1"/>
    <col min="12550" max="12550" width="12.5703125" style="401" customWidth="1"/>
    <col min="12551" max="12551" width="12.140625" style="401" customWidth="1"/>
    <col min="12552" max="12552" width="19.7109375" style="401" customWidth="1"/>
    <col min="12553" max="12800" width="9.140625" style="401"/>
    <col min="12801" max="12801" width="7.7109375" style="401" customWidth="1"/>
    <col min="12802" max="12802" width="10.5703125" style="401" customWidth="1"/>
    <col min="12803" max="12803" width="11.140625" style="401" bestFit="1" customWidth="1"/>
    <col min="12804" max="12804" width="22.140625" style="401" bestFit="1" customWidth="1"/>
    <col min="12805" max="12805" width="12.28515625" style="401" customWidth="1"/>
    <col min="12806" max="12806" width="12.5703125" style="401" customWidth="1"/>
    <col min="12807" max="12807" width="12.140625" style="401" customWidth="1"/>
    <col min="12808" max="12808" width="19.7109375" style="401" customWidth="1"/>
    <col min="12809" max="13056" width="9.140625" style="401"/>
    <col min="13057" max="13057" width="7.7109375" style="401" customWidth="1"/>
    <col min="13058" max="13058" width="10.5703125" style="401" customWidth="1"/>
    <col min="13059" max="13059" width="11.140625" style="401" bestFit="1" customWidth="1"/>
    <col min="13060" max="13060" width="22.140625" style="401" bestFit="1" customWidth="1"/>
    <col min="13061" max="13061" width="12.28515625" style="401" customWidth="1"/>
    <col min="13062" max="13062" width="12.5703125" style="401" customWidth="1"/>
    <col min="13063" max="13063" width="12.140625" style="401" customWidth="1"/>
    <col min="13064" max="13064" width="19.7109375" style="401" customWidth="1"/>
    <col min="13065" max="13312" width="9.140625" style="401"/>
    <col min="13313" max="13313" width="7.7109375" style="401" customWidth="1"/>
    <col min="13314" max="13314" width="10.5703125" style="401" customWidth="1"/>
    <col min="13315" max="13315" width="11.140625" style="401" bestFit="1" customWidth="1"/>
    <col min="13316" max="13316" width="22.140625" style="401" bestFit="1" customWidth="1"/>
    <col min="13317" max="13317" width="12.28515625" style="401" customWidth="1"/>
    <col min="13318" max="13318" width="12.5703125" style="401" customWidth="1"/>
    <col min="13319" max="13319" width="12.140625" style="401" customWidth="1"/>
    <col min="13320" max="13320" width="19.7109375" style="401" customWidth="1"/>
    <col min="13321" max="13568" width="9.140625" style="401"/>
    <col min="13569" max="13569" width="7.7109375" style="401" customWidth="1"/>
    <col min="13570" max="13570" width="10.5703125" style="401" customWidth="1"/>
    <col min="13571" max="13571" width="11.140625" style="401" bestFit="1" customWidth="1"/>
    <col min="13572" max="13572" width="22.140625" style="401" bestFit="1" customWidth="1"/>
    <col min="13573" max="13573" width="12.28515625" style="401" customWidth="1"/>
    <col min="13574" max="13574" width="12.5703125" style="401" customWidth="1"/>
    <col min="13575" max="13575" width="12.140625" style="401" customWidth="1"/>
    <col min="13576" max="13576" width="19.7109375" style="401" customWidth="1"/>
    <col min="13577" max="13824" width="9.140625" style="401"/>
    <col min="13825" max="13825" width="7.7109375" style="401" customWidth="1"/>
    <col min="13826" max="13826" width="10.5703125" style="401" customWidth="1"/>
    <col min="13827" max="13827" width="11.140625" style="401" bestFit="1" customWidth="1"/>
    <col min="13828" max="13828" width="22.140625" style="401" bestFit="1" customWidth="1"/>
    <col min="13829" max="13829" width="12.28515625" style="401" customWidth="1"/>
    <col min="13830" max="13830" width="12.5703125" style="401" customWidth="1"/>
    <col min="13831" max="13831" width="12.140625" style="401" customWidth="1"/>
    <col min="13832" max="13832" width="19.7109375" style="401" customWidth="1"/>
    <col min="13833" max="14080" width="9.140625" style="401"/>
    <col min="14081" max="14081" width="7.7109375" style="401" customWidth="1"/>
    <col min="14082" max="14082" width="10.5703125" style="401" customWidth="1"/>
    <col min="14083" max="14083" width="11.140625" style="401" bestFit="1" customWidth="1"/>
    <col min="14084" max="14084" width="22.140625" style="401" bestFit="1" customWidth="1"/>
    <col min="14085" max="14085" width="12.28515625" style="401" customWidth="1"/>
    <col min="14086" max="14086" width="12.5703125" style="401" customWidth="1"/>
    <col min="14087" max="14087" width="12.140625" style="401" customWidth="1"/>
    <col min="14088" max="14088" width="19.7109375" style="401" customWidth="1"/>
    <col min="14089" max="14336" width="9.140625" style="401"/>
    <col min="14337" max="14337" width="7.7109375" style="401" customWidth="1"/>
    <col min="14338" max="14338" width="10.5703125" style="401" customWidth="1"/>
    <col min="14339" max="14339" width="11.140625" style="401" bestFit="1" customWidth="1"/>
    <col min="14340" max="14340" width="22.140625" style="401" bestFit="1" customWidth="1"/>
    <col min="14341" max="14341" width="12.28515625" style="401" customWidth="1"/>
    <col min="14342" max="14342" width="12.5703125" style="401" customWidth="1"/>
    <col min="14343" max="14343" width="12.140625" style="401" customWidth="1"/>
    <col min="14344" max="14344" width="19.7109375" style="401" customWidth="1"/>
    <col min="14345" max="14592" width="9.140625" style="401"/>
    <col min="14593" max="14593" width="7.7109375" style="401" customWidth="1"/>
    <col min="14594" max="14594" width="10.5703125" style="401" customWidth="1"/>
    <col min="14595" max="14595" width="11.140625" style="401" bestFit="1" customWidth="1"/>
    <col min="14596" max="14596" width="22.140625" style="401" bestFit="1" customWidth="1"/>
    <col min="14597" max="14597" width="12.28515625" style="401" customWidth="1"/>
    <col min="14598" max="14598" width="12.5703125" style="401" customWidth="1"/>
    <col min="14599" max="14599" width="12.140625" style="401" customWidth="1"/>
    <col min="14600" max="14600" width="19.7109375" style="401" customWidth="1"/>
    <col min="14601" max="14848" width="9.140625" style="401"/>
    <col min="14849" max="14849" width="7.7109375" style="401" customWidth="1"/>
    <col min="14850" max="14850" width="10.5703125" style="401" customWidth="1"/>
    <col min="14851" max="14851" width="11.140625" style="401" bestFit="1" customWidth="1"/>
    <col min="14852" max="14852" width="22.140625" style="401" bestFit="1" customWidth="1"/>
    <col min="14853" max="14853" width="12.28515625" style="401" customWidth="1"/>
    <col min="14854" max="14854" width="12.5703125" style="401" customWidth="1"/>
    <col min="14855" max="14855" width="12.140625" style="401" customWidth="1"/>
    <col min="14856" max="14856" width="19.7109375" style="401" customWidth="1"/>
    <col min="14857" max="15104" width="9.140625" style="401"/>
    <col min="15105" max="15105" width="7.7109375" style="401" customWidth="1"/>
    <col min="15106" max="15106" width="10.5703125" style="401" customWidth="1"/>
    <col min="15107" max="15107" width="11.140625" style="401" bestFit="1" customWidth="1"/>
    <col min="15108" max="15108" width="22.140625" style="401" bestFit="1" customWidth="1"/>
    <col min="15109" max="15109" width="12.28515625" style="401" customWidth="1"/>
    <col min="15110" max="15110" width="12.5703125" style="401" customWidth="1"/>
    <col min="15111" max="15111" width="12.140625" style="401" customWidth="1"/>
    <col min="15112" max="15112" width="19.7109375" style="401" customWidth="1"/>
    <col min="15113" max="15360" width="9.140625" style="401"/>
    <col min="15361" max="15361" width="7.7109375" style="401" customWidth="1"/>
    <col min="15362" max="15362" width="10.5703125" style="401" customWidth="1"/>
    <col min="15363" max="15363" width="11.140625" style="401" bestFit="1" customWidth="1"/>
    <col min="15364" max="15364" width="22.140625" style="401" bestFit="1" customWidth="1"/>
    <col min="15365" max="15365" width="12.28515625" style="401" customWidth="1"/>
    <col min="15366" max="15366" width="12.5703125" style="401" customWidth="1"/>
    <col min="15367" max="15367" width="12.140625" style="401" customWidth="1"/>
    <col min="15368" max="15368" width="19.7109375" style="401" customWidth="1"/>
    <col min="15369" max="15616" width="9.140625" style="401"/>
    <col min="15617" max="15617" width="7.7109375" style="401" customWidth="1"/>
    <col min="15618" max="15618" width="10.5703125" style="401" customWidth="1"/>
    <col min="15619" max="15619" width="11.140625" style="401" bestFit="1" customWidth="1"/>
    <col min="15620" max="15620" width="22.140625" style="401" bestFit="1" customWidth="1"/>
    <col min="15621" max="15621" width="12.28515625" style="401" customWidth="1"/>
    <col min="15622" max="15622" width="12.5703125" style="401" customWidth="1"/>
    <col min="15623" max="15623" width="12.140625" style="401" customWidth="1"/>
    <col min="15624" max="15624" width="19.7109375" style="401" customWidth="1"/>
    <col min="15625" max="15872" width="9.140625" style="401"/>
    <col min="15873" max="15873" width="7.7109375" style="401" customWidth="1"/>
    <col min="15874" max="15874" width="10.5703125" style="401" customWidth="1"/>
    <col min="15875" max="15875" width="11.140625" style="401" bestFit="1" customWidth="1"/>
    <col min="15876" max="15876" width="22.140625" style="401" bestFit="1" customWidth="1"/>
    <col min="15877" max="15877" width="12.28515625" style="401" customWidth="1"/>
    <col min="15878" max="15878" width="12.5703125" style="401" customWidth="1"/>
    <col min="15879" max="15879" width="12.140625" style="401" customWidth="1"/>
    <col min="15880" max="15880" width="19.7109375" style="401" customWidth="1"/>
    <col min="15881" max="16128" width="9.140625" style="401"/>
    <col min="16129" max="16129" width="7.7109375" style="401" customWidth="1"/>
    <col min="16130" max="16130" width="10.5703125" style="401" customWidth="1"/>
    <col min="16131" max="16131" width="11.140625" style="401" bestFit="1" customWidth="1"/>
    <col min="16132" max="16132" width="22.140625" style="401" bestFit="1" customWidth="1"/>
    <col min="16133" max="16133" width="12.28515625" style="401" customWidth="1"/>
    <col min="16134" max="16134" width="12.5703125" style="401" customWidth="1"/>
    <col min="16135" max="16135" width="12.140625" style="401" customWidth="1"/>
    <col min="16136" max="16136" width="19.7109375" style="401" customWidth="1"/>
    <col min="16137" max="16384" width="9.140625" style="401"/>
  </cols>
  <sheetData>
    <row r="1" spans="1:10" ht="50.1" customHeight="1">
      <c r="A1" s="6020"/>
      <c r="B1" s="6020"/>
      <c r="C1" s="431"/>
      <c r="D1" s="431"/>
      <c r="E1" s="431"/>
      <c r="F1" s="431"/>
      <c r="G1" s="3449" t="s">
        <v>1315</v>
      </c>
    </row>
    <row r="2" spans="1:10" ht="30" customHeight="1">
      <c r="A2" s="5787" t="s">
        <v>1061</v>
      </c>
      <c r="B2" s="5787"/>
      <c r="C2" s="5787"/>
      <c r="D2" s="5787"/>
      <c r="E2" s="5787"/>
      <c r="F2" s="5787"/>
      <c r="G2" s="5787"/>
    </row>
    <row r="3" spans="1:10" ht="13.5" customHeight="1">
      <c r="A3" s="422"/>
      <c r="B3" s="422"/>
      <c r="C3" s="422"/>
      <c r="D3" s="422"/>
      <c r="E3" s="422"/>
      <c r="F3" s="422"/>
      <c r="G3" s="463" t="s">
        <v>272</v>
      </c>
    </row>
    <row r="4" spans="1:10" s="3460" customFormat="1" ht="24.95" customHeight="1" thickBot="1">
      <c r="A4" s="5991" t="s">
        <v>1062</v>
      </c>
      <c r="B4" s="5991"/>
      <c r="C4" s="5991"/>
      <c r="D4" s="5991"/>
      <c r="E4" s="5991"/>
      <c r="F4" s="5991"/>
      <c r="G4" s="5991"/>
    </row>
    <row r="5" spans="1:10" ht="24.95" customHeight="1">
      <c r="A5" s="5992" t="s">
        <v>0</v>
      </c>
      <c r="B5" s="5994" t="s">
        <v>312</v>
      </c>
      <c r="C5" s="5996" t="s">
        <v>3</v>
      </c>
      <c r="D5" s="5998" t="s">
        <v>1056</v>
      </c>
      <c r="E5" s="6000" t="s">
        <v>168</v>
      </c>
      <c r="F5" s="6001"/>
      <c r="G5" s="6002" t="s">
        <v>351</v>
      </c>
    </row>
    <row r="6" spans="1:10" ht="24.95" customHeight="1" thickBot="1">
      <c r="A6" s="6016"/>
      <c r="B6" s="6017"/>
      <c r="C6" s="6018"/>
      <c r="D6" s="6019"/>
      <c r="E6" s="4669" t="s">
        <v>352</v>
      </c>
      <c r="F6" s="4659" t="s">
        <v>353</v>
      </c>
      <c r="G6" s="6015"/>
    </row>
    <row r="7" spans="1:10" ht="24.95" customHeight="1">
      <c r="A7" s="5974">
        <v>750</v>
      </c>
      <c r="B7" s="5977">
        <v>75095</v>
      </c>
      <c r="C7" s="4666">
        <v>2058</v>
      </c>
      <c r="D7" s="4673">
        <f t="shared" ref="D7:D10" si="0">SUM(E7:F7)</f>
        <v>533892</v>
      </c>
      <c r="E7" s="4670">
        <v>533892</v>
      </c>
      <c r="F7" s="4660">
        <v>0</v>
      </c>
      <c r="G7" s="6008" t="s">
        <v>1121</v>
      </c>
    </row>
    <row r="8" spans="1:10" ht="24.95" customHeight="1">
      <c r="A8" s="5974"/>
      <c r="B8" s="5977"/>
      <c r="C8" s="4667">
        <v>2059</v>
      </c>
      <c r="D8" s="4674">
        <f t="shared" si="0"/>
        <v>135900</v>
      </c>
      <c r="E8" s="4671">
        <v>135900</v>
      </c>
      <c r="F8" s="4661">
        <v>0</v>
      </c>
      <c r="G8" s="6008"/>
    </row>
    <row r="9" spans="1:10" ht="24.95" customHeight="1">
      <c r="A9" s="5974"/>
      <c r="B9" s="5977"/>
      <c r="C9" s="4667">
        <v>6258</v>
      </c>
      <c r="D9" s="4674">
        <f t="shared" si="0"/>
        <v>318840</v>
      </c>
      <c r="E9" s="4671">
        <v>0</v>
      </c>
      <c r="F9" s="4661">
        <v>318840</v>
      </c>
      <c r="G9" s="6008"/>
    </row>
    <row r="10" spans="1:10" ht="24.95" customHeight="1" thickBot="1">
      <c r="A10" s="5974"/>
      <c r="B10" s="5978"/>
      <c r="C10" s="4668">
        <v>6259</v>
      </c>
      <c r="D10" s="4683">
        <f t="shared" si="0"/>
        <v>81160</v>
      </c>
      <c r="E10" s="4672">
        <v>0</v>
      </c>
      <c r="F10" s="4684">
        <v>81160</v>
      </c>
      <c r="G10" s="6008"/>
    </row>
    <row r="11" spans="1:10" ht="24.95" customHeight="1" thickBot="1">
      <c r="A11" s="6013" t="s">
        <v>350</v>
      </c>
      <c r="B11" s="6014"/>
      <c r="C11" s="6014"/>
      <c r="D11" s="4677">
        <f>SUM(D7:D10)</f>
        <v>1069792</v>
      </c>
      <c r="E11" s="4657">
        <f>SUM(E7:E10)</f>
        <v>669792</v>
      </c>
      <c r="F11" s="4664">
        <f>SUM(F7:F10)</f>
        <v>400000</v>
      </c>
      <c r="G11" s="4665"/>
      <c r="H11" s="3462"/>
      <c r="I11" s="3448"/>
      <c r="J11" s="3448"/>
    </row>
    <row r="12" spans="1:10">
      <c r="A12" s="3464"/>
      <c r="B12" s="3448"/>
      <c r="C12" s="3448"/>
      <c r="D12" s="3448"/>
      <c r="E12" s="3448"/>
      <c r="F12" s="3448"/>
      <c r="G12" s="3464"/>
      <c r="H12" s="3448"/>
      <c r="I12" s="3448"/>
      <c r="J12" s="3448"/>
    </row>
    <row r="13" spans="1:10" s="3460" customFormat="1" ht="24.95" customHeight="1" thickBot="1">
      <c r="A13" s="5991" t="s">
        <v>337</v>
      </c>
      <c r="B13" s="5991"/>
      <c r="C13" s="5991"/>
      <c r="D13" s="5991"/>
      <c r="E13" s="5991"/>
      <c r="F13" s="5991"/>
      <c r="G13" s="5991"/>
    </row>
    <row r="14" spans="1:10" ht="24.95" customHeight="1">
      <c r="A14" s="5992" t="s">
        <v>0</v>
      </c>
      <c r="B14" s="5994" t="s">
        <v>312</v>
      </c>
      <c r="C14" s="5996" t="s">
        <v>3</v>
      </c>
      <c r="D14" s="5998" t="s">
        <v>1056</v>
      </c>
      <c r="E14" s="6000" t="s">
        <v>168</v>
      </c>
      <c r="F14" s="6001"/>
      <c r="G14" s="6002" t="s">
        <v>351</v>
      </c>
    </row>
    <row r="15" spans="1:10" ht="24.95" customHeight="1" thickBot="1">
      <c r="A15" s="6016"/>
      <c r="B15" s="6017"/>
      <c r="C15" s="6018"/>
      <c r="D15" s="6019"/>
      <c r="E15" s="4669" t="s">
        <v>352</v>
      </c>
      <c r="F15" s="4659" t="s">
        <v>353</v>
      </c>
      <c r="G15" s="6015"/>
    </row>
    <row r="16" spans="1:10" ht="24.95" customHeight="1">
      <c r="A16" s="5974">
        <v>750</v>
      </c>
      <c r="B16" s="5977">
        <v>75095</v>
      </c>
      <c r="C16" s="4666">
        <v>2008</v>
      </c>
      <c r="D16" s="4673">
        <f t="shared" ref="D16:D19" si="1">SUM(E16:F16)</f>
        <v>177963</v>
      </c>
      <c r="E16" s="4670">
        <v>177963</v>
      </c>
      <c r="F16" s="4660">
        <v>0</v>
      </c>
      <c r="G16" s="6008" t="s">
        <v>1121</v>
      </c>
    </row>
    <row r="17" spans="1:10" ht="24.95" customHeight="1">
      <c r="A17" s="5974"/>
      <c r="B17" s="5977"/>
      <c r="C17" s="4667">
        <v>2009</v>
      </c>
      <c r="D17" s="4674">
        <f t="shared" si="1"/>
        <v>45301</v>
      </c>
      <c r="E17" s="4671">
        <v>45301</v>
      </c>
      <c r="F17" s="4661">
        <v>0</v>
      </c>
      <c r="G17" s="6008"/>
    </row>
    <row r="18" spans="1:10" ht="24.95" customHeight="1">
      <c r="A18" s="5974"/>
      <c r="B18" s="5977"/>
      <c r="C18" s="4667">
        <v>6208</v>
      </c>
      <c r="D18" s="4674">
        <f t="shared" si="1"/>
        <v>105217</v>
      </c>
      <c r="E18" s="4671">
        <v>0</v>
      </c>
      <c r="F18" s="4661">
        <v>105217</v>
      </c>
      <c r="G18" s="6008"/>
    </row>
    <row r="19" spans="1:10" ht="24.95" customHeight="1" thickBot="1">
      <c r="A19" s="5974"/>
      <c r="B19" s="5978"/>
      <c r="C19" s="4668">
        <v>6209</v>
      </c>
      <c r="D19" s="4683">
        <f t="shared" si="1"/>
        <v>26783</v>
      </c>
      <c r="E19" s="4672">
        <v>0</v>
      </c>
      <c r="F19" s="4684">
        <v>26783</v>
      </c>
      <c r="G19" s="6008"/>
    </row>
    <row r="20" spans="1:10" ht="24.95" customHeight="1" thickBot="1">
      <c r="A20" s="6013" t="s">
        <v>350</v>
      </c>
      <c r="B20" s="6014"/>
      <c r="C20" s="6014"/>
      <c r="D20" s="4677">
        <f>SUM(D16:D19)</f>
        <v>355264</v>
      </c>
      <c r="E20" s="4657">
        <f>SUM(E16:E19)</f>
        <v>223264</v>
      </c>
      <c r="F20" s="4664">
        <f>SUM(F16:F19)</f>
        <v>132000</v>
      </c>
      <c r="G20" s="4665"/>
      <c r="H20" s="3462"/>
      <c r="I20" s="3448"/>
      <c r="J20" s="3448"/>
    </row>
    <row r="21" spans="1:10" s="3464" customFormat="1">
      <c r="A21" s="3465"/>
      <c r="B21" s="399"/>
      <c r="C21" s="3459"/>
      <c r="D21" s="3459"/>
      <c r="E21" s="397"/>
      <c r="F21" s="3467"/>
      <c r="G21" s="3465"/>
      <c r="H21" s="3452"/>
      <c r="I21" s="3468"/>
      <c r="J21" s="3468"/>
    </row>
    <row r="22" spans="1:10">
      <c r="D22" s="3454"/>
      <c r="E22" s="399"/>
      <c r="F22" s="399"/>
    </row>
    <row r="24" spans="1:10">
      <c r="E24" s="399"/>
      <c r="F24" s="399"/>
    </row>
  </sheetData>
  <mergeCells count="24">
    <mergeCell ref="A1:B1"/>
    <mergeCell ref="A2:G2"/>
    <mergeCell ref="A4:G4"/>
    <mergeCell ref="A5:A6"/>
    <mergeCell ref="B5:B6"/>
    <mergeCell ref="C5:C6"/>
    <mergeCell ref="D5:D6"/>
    <mergeCell ref="E5:F5"/>
    <mergeCell ref="G5:G6"/>
    <mergeCell ref="A7:A10"/>
    <mergeCell ref="B7:B10"/>
    <mergeCell ref="G7:G10"/>
    <mergeCell ref="A11:C11"/>
    <mergeCell ref="A13:G13"/>
    <mergeCell ref="G14:G15"/>
    <mergeCell ref="A16:A19"/>
    <mergeCell ref="B16:B19"/>
    <mergeCell ref="G16:G19"/>
    <mergeCell ref="A20:C20"/>
    <mergeCell ref="A14:A15"/>
    <mergeCell ref="B14:B15"/>
    <mergeCell ref="C14:C15"/>
    <mergeCell ref="D14:D15"/>
    <mergeCell ref="E14:F14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80" orientation="landscape" r:id="rId1"/>
  <headerFooter alignWithMargins="0">
    <oddFooter>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115C4-0DA6-440C-BD8E-3D8450E0B930}">
  <sheetPr>
    <tabColor theme="0" tint="-4.9989318521683403E-2"/>
  </sheetPr>
  <dimension ref="A1:J29"/>
  <sheetViews>
    <sheetView view="pageBreakPreview" zoomScaleSheetLayoutView="100" workbookViewId="0">
      <selection activeCell="L6" sqref="L6"/>
    </sheetView>
  </sheetViews>
  <sheetFormatPr defaultRowHeight="12.75"/>
  <cols>
    <col min="1" max="6" width="12.7109375" style="397" customWidth="1"/>
    <col min="7" max="7" width="60.7109375" style="397" customWidth="1"/>
    <col min="8" max="8" width="10.140625" style="401" bestFit="1" customWidth="1"/>
    <col min="9" max="9" width="10.7109375" style="401" bestFit="1" customWidth="1"/>
    <col min="10" max="256" width="9.140625" style="401"/>
    <col min="257" max="257" width="7.7109375" style="401" customWidth="1"/>
    <col min="258" max="258" width="10.5703125" style="401" customWidth="1"/>
    <col min="259" max="259" width="11.140625" style="401" bestFit="1" customWidth="1"/>
    <col min="260" max="260" width="22.140625" style="401" bestFit="1" customWidth="1"/>
    <col min="261" max="261" width="12.28515625" style="401" customWidth="1"/>
    <col min="262" max="262" width="12.5703125" style="401" customWidth="1"/>
    <col min="263" max="263" width="12.140625" style="401" customWidth="1"/>
    <col min="264" max="264" width="19.7109375" style="401" customWidth="1"/>
    <col min="265" max="512" width="9.140625" style="401"/>
    <col min="513" max="513" width="7.7109375" style="401" customWidth="1"/>
    <col min="514" max="514" width="10.5703125" style="401" customWidth="1"/>
    <col min="515" max="515" width="11.140625" style="401" bestFit="1" customWidth="1"/>
    <col min="516" max="516" width="22.140625" style="401" bestFit="1" customWidth="1"/>
    <col min="517" max="517" width="12.28515625" style="401" customWidth="1"/>
    <col min="518" max="518" width="12.5703125" style="401" customWidth="1"/>
    <col min="519" max="519" width="12.140625" style="401" customWidth="1"/>
    <col min="520" max="520" width="19.7109375" style="401" customWidth="1"/>
    <col min="521" max="768" width="9.140625" style="401"/>
    <col min="769" max="769" width="7.7109375" style="401" customWidth="1"/>
    <col min="770" max="770" width="10.5703125" style="401" customWidth="1"/>
    <col min="771" max="771" width="11.140625" style="401" bestFit="1" customWidth="1"/>
    <col min="772" max="772" width="22.140625" style="401" bestFit="1" customWidth="1"/>
    <col min="773" max="773" width="12.28515625" style="401" customWidth="1"/>
    <col min="774" max="774" width="12.5703125" style="401" customWidth="1"/>
    <col min="775" max="775" width="12.140625" style="401" customWidth="1"/>
    <col min="776" max="776" width="19.7109375" style="401" customWidth="1"/>
    <col min="777" max="1024" width="9.140625" style="401"/>
    <col min="1025" max="1025" width="7.7109375" style="401" customWidth="1"/>
    <col min="1026" max="1026" width="10.5703125" style="401" customWidth="1"/>
    <col min="1027" max="1027" width="11.140625" style="401" bestFit="1" customWidth="1"/>
    <col min="1028" max="1028" width="22.140625" style="401" bestFit="1" customWidth="1"/>
    <col min="1029" max="1029" width="12.28515625" style="401" customWidth="1"/>
    <col min="1030" max="1030" width="12.5703125" style="401" customWidth="1"/>
    <col min="1031" max="1031" width="12.140625" style="401" customWidth="1"/>
    <col min="1032" max="1032" width="19.7109375" style="401" customWidth="1"/>
    <col min="1033" max="1280" width="9.140625" style="401"/>
    <col min="1281" max="1281" width="7.7109375" style="401" customWidth="1"/>
    <col min="1282" max="1282" width="10.5703125" style="401" customWidth="1"/>
    <col min="1283" max="1283" width="11.140625" style="401" bestFit="1" customWidth="1"/>
    <col min="1284" max="1284" width="22.140625" style="401" bestFit="1" customWidth="1"/>
    <col min="1285" max="1285" width="12.28515625" style="401" customWidth="1"/>
    <col min="1286" max="1286" width="12.5703125" style="401" customWidth="1"/>
    <col min="1287" max="1287" width="12.140625" style="401" customWidth="1"/>
    <col min="1288" max="1288" width="19.7109375" style="401" customWidth="1"/>
    <col min="1289" max="1536" width="9.140625" style="401"/>
    <col min="1537" max="1537" width="7.7109375" style="401" customWidth="1"/>
    <col min="1538" max="1538" width="10.5703125" style="401" customWidth="1"/>
    <col min="1539" max="1539" width="11.140625" style="401" bestFit="1" customWidth="1"/>
    <col min="1540" max="1540" width="22.140625" style="401" bestFit="1" customWidth="1"/>
    <col min="1541" max="1541" width="12.28515625" style="401" customWidth="1"/>
    <col min="1542" max="1542" width="12.5703125" style="401" customWidth="1"/>
    <col min="1543" max="1543" width="12.140625" style="401" customWidth="1"/>
    <col min="1544" max="1544" width="19.7109375" style="401" customWidth="1"/>
    <col min="1545" max="1792" width="9.140625" style="401"/>
    <col min="1793" max="1793" width="7.7109375" style="401" customWidth="1"/>
    <col min="1794" max="1794" width="10.5703125" style="401" customWidth="1"/>
    <col min="1795" max="1795" width="11.140625" style="401" bestFit="1" customWidth="1"/>
    <col min="1796" max="1796" width="22.140625" style="401" bestFit="1" customWidth="1"/>
    <col min="1797" max="1797" width="12.28515625" style="401" customWidth="1"/>
    <col min="1798" max="1798" width="12.5703125" style="401" customWidth="1"/>
    <col min="1799" max="1799" width="12.140625" style="401" customWidth="1"/>
    <col min="1800" max="1800" width="19.7109375" style="401" customWidth="1"/>
    <col min="1801" max="2048" width="9.140625" style="401"/>
    <col min="2049" max="2049" width="7.7109375" style="401" customWidth="1"/>
    <col min="2050" max="2050" width="10.5703125" style="401" customWidth="1"/>
    <col min="2051" max="2051" width="11.140625" style="401" bestFit="1" customWidth="1"/>
    <col min="2052" max="2052" width="22.140625" style="401" bestFit="1" customWidth="1"/>
    <col min="2053" max="2053" width="12.28515625" style="401" customWidth="1"/>
    <col min="2054" max="2054" width="12.5703125" style="401" customWidth="1"/>
    <col min="2055" max="2055" width="12.140625" style="401" customWidth="1"/>
    <col min="2056" max="2056" width="19.7109375" style="401" customWidth="1"/>
    <col min="2057" max="2304" width="9.140625" style="401"/>
    <col min="2305" max="2305" width="7.7109375" style="401" customWidth="1"/>
    <col min="2306" max="2306" width="10.5703125" style="401" customWidth="1"/>
    <col min="2307" max="2307" width="11.140625" style="401" bestFit="1" customWidth="1"/>
    <col min="2308" max="2308" width="22.140625" style="401" bestFit="1" customWidth="1"/>
    <col min="2309" max="2309" width="12.28515625" style="401" customWidth="1"/>
    <col min="2310" max="2310" width="12.5703125" style="401" customWidth="1"/>
    <col min="2311" max="2311" width="12.140625" style="401" customWidth="1"/>
    <col min="2312" max="2312" width="19.7109375" style="401" customWidth="1"/>
    <col min="2313" max="2560" width="9.140625" style="401"/>
    <col min="2561" max="2561" width="7.7109375" style="401" customWidth="1"/>
    <col min="2562" max="2562" width="10.5703125" style="401" customWidth="1"/>
    <col min="2563" max="2563" width="11.140625" style="401" bestFit="1" customWidth="1"/>
    <col min="2564" max="2564" width="22.140625" style="401" bestFit="1" customWidth="1"/>
    <col min="2565" max="2565" width="12.28515625" style="401" customWidth="1"/>
    <col min="2566" max="2566" width="12.5703125" style="401" customWidth="1"/>
    <col min="2567" max="2567" width="12.140625" style="401" customWidth="1"/>
    <col min="2568" max="2568" width="19.7109375" style="401" customWidth="1"/>
    <col min="2569" max="2816" width="9.140625" style="401"/>
    <col min="2817" max="2817" width="7.7109375" style="401" customWidth="1"/>
    <col min="2818" max="2818" width="10.5703125" style="401" customWidth="1"/>
    <col min="2819" max="2819" width="11.140625" style="401" bestFit="1" customWidth="1"/>
    <col min="2820" max="2820" width="22.140625" style="401" bestFit="1" customWidth="1"/>
    <col min="2821" max="2821" width="12.28515625" style="401" customWidth="1"/>
    <col min="2822" max="2822" width="12.5703125" style="401" customWidth="1"/>
    <col min="2823" max="2823" width="12.140625" style="401" customWidth="1"/>
    <col min="2824" max="2824" width="19.7109375" style="401" customWidth="1"/>
    <col min="2825" max="3072" width="9.140625" style="401"/>
    <col min="3073" max="3073" width="7.7109375" style="401" customWidth="1"/>
    <col min="3074" max="3074" width="10.5703125" style="401" customWidth="1"/>
    <col min="3075" max="3075" width="11.140625" style="401" bestFit="1" customWidth="1"/>
    <col min="3076" max="3076" width="22.140625" style="401" bestFit="1" customWidth="1"/>
    <col min="3077" max="3077" width="12.28515625" style="401" customWidth="1"/>
    <col min="3078" max="3078" width="12.5703125" style="401" customWidth="1"/>
    <col min="3079" max="3079" width="12.140625" style="401" customWidth="1"/>
    <col min="3080" max="3080" width="19.7109375" style="401" customWidth="1"/>
    <col min="3081" max="3328" width="9.140625" style="401"/>
    <col min="3329" max="3329" width="7.7109375" style="401" customWidth="1"/>
    <col min="3330" max="3330" width="10.5703125" style="401" customWidth="1"/>
    <col min="3331" max="3331" width="11.140625" style="401" bestFit="1" customWidth="1"/>
    <col min="3332" max="3332" width="22.140625" style="401" bestFit="1" customWidth="1"/>
    <col min="3333" max="3333" width="12.28515625" style="401" customWidth="1"/>
    <col min="3334" max="3334" width="12.5703125" style="401" customWidth="1"/>
    <col min="3335" max="3335" width="12.140625" style="401" customWidth="1"/>
    <col min="3336" max="3336" width="19.7109375" style="401" customWidth="1"/>
    <col min="3337" max="3584" width="9.140625" style="401"/>
    <col min="3585" max="3585" width="7.7109375" style="401" customWidth="1"/>
    <col min="3586" max="3586" width="10.5703125" style="401" customWidth="1"/>
    <col min="3587" max="3587" width="11.140625" style="401" bestFit="1" customWidth="1"/>
    <col min="3588" max="3588" width="22.140625" style="401" bestFit="1" customWidth="1"/>
    <col min="3589" max="3589" width="12.28515625" style="401" customWidth="1"/>
    <col min="3590" max="3590" width="12.5703125" style="401" customWidth="1"/>
    <col min="3591" max="3591" width="12.140625" style="401" customWidth="1"/>
    <col min="3592" max="3592" width="19.7109375" style="401" customWidth="1"/>
    <col min="3593" max="3840" width="9.140625" style="401"/>
    <col min="3841" max="3841" width="7.7109375" style="401" customWidth="1"/>
    <col min="3842" max="3842" width="10.5703125" style="401" customWidth="1"/>
    <col min="3843" max="3843" width="11.140625" style="401" bestFit="1" customWidth="1"/>
    <col min="3844" max="3844" width="22.140625" style="401" bestFit="1" customWidth="1"/>
    <col min="3845" max="3845" width="12.28515625" style="401" customWidth="1"/>
    <col min="3846" max="3846" width="12.5703125" style="401" customWidth="1"/>
    <col min="3847" max="3847" width="12.140625" style="401" customWidth="1"/>
    <col min="3848" max="3848" width="19.7109375" style="401" customWidth="1"/>
    <col min="3849" max="4096" width="9.140625" style="401"/>
    <col min="4097" max="4097" width="7.7109375" style="401" customWidth="1"/>
    <col min="4098" max="4098" width="10.5703125" style="401" customWidth="1"/>
    <col min="4099" max="4099" width="11.140625" style="401" bestFit="1" customWidth="1"/>
    <col min="4100" max="4100" width="22.140625" style="401" bestFit="1" customWidth="1"/>
    <col min="4101" max="4101" width="12.28515625" style="401" customWidth="1"/>
    <col min="4102" max="4102" width="12.5703125" style="401" customWidth="1"/>
    <col min="4103" max="4103" width="12.140625" style="401" customWidth="1"/>
    <col min="4104" max="4104" width="19.7109375" style="401" customWidth="1"/>
    <col min="4105" max="4352" width="9.140625" style="401"/>
    <col min="4353" max="4353" width="7.7109375" style="401" customWidth="1"/>
    <col min="4354" max="4354" width="10.5703125" style="401" customWidth="1"/>
    <col min="4355" max="4355" width="11.140625" style="401" bestFit="1" customWidth="1"/>
    <col min="4356" max="4356" width="22.140625" style="401" bestFit="1" customWidth="1"/>
    <col min="4357" max="4357" width="12.28515625" style="401" customWidth="1"/>
    <col min="4358" max="4358" width="12.5703125" style="401" customWidth="1"/>
    <col min="4359" max="4359" width="12.140625" style="401" customWidth="1"/>
    <col min="4360" max="4360" width="19.7109375" style="401" customWidth="1"/>
    <col min="4361" max="4608" width="9.140625" style="401"/>
    <col min="4609" max="4609" width="7.7109375" style="401" customWidth="1"/>
    <col min="4610" max="4610" width="10.5703125" style="401" customWidth="1"/>
    <col min="4611" max="4611" width="11.140625" style="401" bestFit="1" customWidth="1"/>
    <col min="4612" max="4612" width="22.140625" style="401" bestFit="1" customWidth="1"/>
    <col min="4613" max="4613" width="12.28515625" style="401" customWidth="1"/>
    <col min="4614" max="4614" width="12.5703125" style="401" customWidth="1"/>
    <col min="4615" max="4615" width="12.140625" style="401" customWidth="1"/>
    <col min="4616" max="4616" width="19.7109375" style="401" customWidth="1"/>
    <col min="4617" max="4864" width="9.140625" style="401"/>
    <col min="4865" max="4865" width="7.7109375" style="401" customWidth="1"/>
    <col min="4866" max="4866" width="10.5703125" style="401" customWidth="1"/>
    <col min="4867" max="4867" width="11.140625" style="401" bestFit="1" customWidth="1"/>
    <col min="4868" max="4868" width="22.140625" style="401" bestFit="1" customWidth="1"/>
    <col min="4869" max="4869" width="12.28515625" style="401" customWidth="1"/>
    <col min="4870" max="4870" width="12.5703125" style="401" customWidth="1"/>
    <col min="4871" max="4871" width="12.140625" style="401" customWidth="1"/>
    <col min="4872" max="4872" width="19.7109375" style="401" customWidth="1"/>
    <col min="4873" max="5120" width="9.140625" style="401"/>
    <col min="5121" max="5121" width="7.7109375" style="401" customWidth="1"/>
    <col min="5122" max="5122" width="10.5703125" style="401" customWidth="1"/>
    <col min="5123" max="5123" width="11.140625" style="401" bestFit="1" customWidth="1"/>
    <col min="5124" max="5124" width="22.140625" style="401" bestFit="1" customWidth="1"/>
    <col min="5125" max="5125" width="12.28515625" style="401" customWidth="1"/>
    <col min="5126" max="5126" width="12.5703125" style="401" customWidth="1"/>
    <col min="5127" max="5127" width="12.140625" style="401" customWidth="1"/>
    <col min="5128" max="5128" width="19.7109375" style="401" customWidth="1"/>
    <col min="5129" max="5376" width="9.140625" style="401"/>
    <col min="5377" max="5377" width="7.7109375" style="401" customWidth="1"/>
    <col min="5378" max="5378" width="10.5703125" style="401" customWidth="1"/>
    <col min="5379" max="5379" width="11.140625" style="401" bestFit="1" customWidth="1"/>
    <col min="5380" max="5380" width="22.140625" style="401" bestFit="1" customWidth="1"/>
    <col min="5381" max="5381" width="12.28515625" style="401" customWidth="1"/>
    <col min="5382" max="5382" width="12.5703125" style="401" customWidth="1"/>
    <col min="5383" max="5383" width="12.140625" style="401" customWidth="1"/>
    <col min="5384" max="5384" width="19.7109375" style="401" customWidth="1"/>
    <col min="5385" max="5632" width="9.140625" style="401"/>
    <col min="5633" max="5633" width="7.7109375" style="401" customWidth="1"/>
    <col min="5634" max="5634" width="10.5703125" style="401" customWidth="1"/>
    <col min="5635" max="5635" width="11.140625" style="401" bestFit="1" customWidth="1"/>
    <col min="5636" max="5636" width="22.140625" style="401" bestFit="1" customWidth="1"/>
    <col min="5637" max="5637" width="12.28515625" style="401" customWidth="1"/>
    <col min="5638" max="5638" width="12.5703125" style="401" customWidth="1"/>
    <col min="5639" max="5639" width="12.140625" style="401" customWidth="1"/>
    <col min="5640" max="5640" width="19.7109375" style="401" customWidth="1"/>
    <col min="5641" max="5888" width="9.140625" style="401"/>
    <col min="5889" max="5889" width="7.7109375" style="401" customWidth="1"/>
    <col min="5890" max="5890" width="10.5703125" style="401" customWidth="1"/>
    <col min="5891" max="5891" width="11.140625" style="401" bestFit="1" customWidth="1"/>
    <col min="5892" max="5892" width="22.140625" style="401" bestFit="1" customWidth="1"/>
    <col min="5893" max="5893" width="12.28515625" style="401" customWidth="1"/>
    <col min="5894" max="5894" width="12.5703125" style="401" customWidth="1"/>
    <col min="5895" max="5895" width="12.140625" style="401" customWidth="1"/>
    <col min="5896" max="5896" width="19.7109375" style="401" customWidth="1"/>
    <col min="5897" max="6144" width="9.140625" style="401"/>
    <col min="6145" max="6145" width="7.7109375" style="401" customWidth="1"/>
    <col min="6146" max="6146" width="10.5703125" style="401" customWidth="1"/>
    <col min="6147" max="6147" width="11.140625" style="401" bestFit="1" customWidth="1"/>
    <col min="6148" max="6148" width="22.140625" style="401" bestFit="1" customWidth="1"/>
    <col min="6149" max="6149" width="12.28515625" style="401" customWidth="1"/>
    <col min="6150" max="6150" width="12.5703125" style="401" customWidth="1"/>
    <col min="6151" max="6151" width="12.140625" style="401" customWidth="1"/>
    <col min="6152" max="6152" width="19.7109375" style="401" customWidth="1"/>
    <col min="6153" max="6400" width="9.140625" style="401"/>
    <col min="6401" max="6401" width="7.7109375" style="401" customWidth="1"/>
    <col min="6402" max="6402" width="10.5703125" style="401" customWidth="1"/>
    <col min="6403" max="6403" width="11.140625" style="401" bestFit="1" customWidth="1"/>
    <col min="6404" max="6404" width="22.140625" style="401" bestFit="1" customWidth="1"/>
    <col min="6405" max="6405" width="12.28515625" style="401" customWidth="1"/>
    <col min="6406" max="6406" width="12.5703125" style="401" customWidth="1"/>
    <col min="6407" max="6407" width="12.140625" style="401" customWidth="1"/>
    <col min="6408" max="6408" width="19.7109375" style="401" customWidth="1"/>
    <col min="6409" max="6656" width="9.140625" style="401"/>
    <col min="6657" max="6657" width="7.7109375" style="401" customWidth="1"/>
    <col min="6658" max="6658" width="10.5703125" style="401" customWidth="1"/>
    <col min="6659" max="6659" width="11.140625" style="401" bestFit="1" customWidth="1"/>
    <col min="6660" max="6660" width="22.140625" style="401" bestFit="1" customWidth="1"/>
    <col min="6661" max="6661" width="12.28515625" style="401" customWidth="1"/>
    <col min="6662" max="6662" width="12.5703125" style="401" customWidth="1"/>
    <col min="6663" max="6663" width="12.140625" style="401" customWidth="1"/>
    <col min="6664" max="6664" width="19.7109375" style="401" customWidth="1"/>
    <col min="6665" max="6912" width="9.140625" style="401"/>
    <col min="6913" max="6913" width="7.7109375" style="401" customWidth="1"/>
    <col min="6914" max="6914" width="10.5703125" style="401" customWidth="1"/>
    <col min="6915" max="6915" width="11.140625" style="401" bestFit="1" customWidth="1"/>
    <col min="6916" max="6916" width="22.140625" style="401" bestFit="1" customWidth="1"/>
    <col min="6917" max="6917" width="12.28515625" style="401" customWidth="1"/>
    <col min="6918" max="6918" width="12.5703125" style="401" customWidth="1"/>
    <col min="6919" max="6919" width="12.140625" style="401" customWidth="1"/>
    <col min="6920" max="6920" width="19.7109375" style="401" customWidth="1"/>
    <col min="6921" max="7168" width="9.140625" style="401"/>
    <col min="7169" max="7169" width="7.7109375" style="401" customWidth="1"/>
    <col min="7170" max="7170" width="10.5703125" style="401" customWidth="1"/>
    <col min="7171" max="7171" width="11.140625" style="401" bestFit="1" customWidth="1"/>
    <col min="7172" max="7172" width="22.140625" style="401" bestFit="1" customWidth="1"/>
    <col min="7173" max="7173" width="12.28515625" style="401" customWidth="1"/>
    <col min="7174" max="7174" width="12.5703125" style="401" customWidth="1"/>
    <col min="7175" max="7175" width="12.140625" style="401" customWidth="1"/>
    <col min="7176" max="7176" width="19.7109375" style="401" customWidth="1"/>
    <col min="7177" max="7424" width="9.140625" style="401"/>
    <col min="7425" max="7425" width="7.7109375" style="401" customWidth="1"/>
    <col min="7426" max="7426" width="10.5703125" style="401" customWidth="1"/>
    <col min="7427" max="7427" width="11.140625" style="401" bestFit="1" customWidth="1"/>
    <col min="7428" max="7428" width="22.140625" style="401" bestFit="1" customWidth="1"/>
    <col min="7429" max="7429" width="12.28515625" style="401" customWidth="1"/>
    <col min="7430" max="7430" width="12.5703125" style="401" customWidth="1"/>
    <col min="7431" max="7431" width="12.140625" style="401" customWidth="1"/>
    <col min="7432" max="7432" width="19.7109375" style="401" customWidth="1"/>
    <col min="7433" max="7680" width="9.140625" style="401"/>
    <col min="7681" max="7681" width="7.7109375" style="401" customWidth="1"/>
    <col min="7682" max="7682" width="10.5703125" style="401" customWidth="1"/>
    <col min="7683" max="7683" width="11.140625" style="401" bestFit="1" customWidth="1"/>
    <col min="7684" max="7684" width="22.140625" style="401" bestFit="1" customWidth="1"/>
    <col min="7685" max="7685" width="12.28515625" style="401" customWidth="1"/>
    <col min="7686" max="7686" width="12.5703125" style="401" customWidth="1"/>
    <col min="7687" max="7687" width="12.140625" style="401" customWidth="1"/>
    <col min="7688" max="7688" width="19.7109375" style="401" customWidth="1"/>
    <col min="7689" max="7936" width="9.140625" style="401"/>
    <col min="7937" max="7937" width="7.7109375" style="401" customWidth="1"/>
    <col min="7938" max="7938" width="10.5703125" style="401" customWidth="1"/>
    <col min="7939" max="7939" width="11.140625" style="401" bestFit="1" customWidth="1"/>
    <col min="7940" max="7940" width="22.140625" style="401" bestFit="1" customWidth="1"/>
    <col min="7941" max="7941" width="12.28515625" style="401" customWidth="1"/>
    <col min="7942" max="7942" width="12.5703125" style="401" customWidth="1"/>
    <col min="7943" max="7943" width="12.140625" style="401" customWidth="1"/>
    <col min="7944" max="7944" width="19.7109375" style="401" customWidth="1"/>
    <col min="7945" max="8192" width="9.140625" style="401"/>
    <col min="8193" max="8193" width="7.7109375" style="401" customWidth="1"/>
    <col min="8194" max="8194" width="10.5703125" style="401" customWidth="1"/>
    <col min="8195" max="8195" width="11.140625" style="401" bestFit="1" customWidth="1"/>
    <col min="8196" max="8196" width="22.140625" style="401" bestFit="1" customWidth="1"/>
    <col min="8197" max="8197" width="12.28515625" style="401" customWidth="1"/>
    <col min="8198" max="8198" width="12.5703125" style="401" customWidth="1"/>
    <col min="8199" max="8199" width="12.140625" style="401" customWidth="1"/>
    <col min="8200" max="8200" width="19.7109375" style="401" customWidth="1"/>
    <col min="8201" max="8448" width="9.140625" style="401"/>
    <col min="8449" max="8449" width="7.7109375" style="401" customWidth="1"/>
    <col min="8450" max="8450" width="10.5703125" style="401" customWidth="1"/>
    <col min="8451" max="8451" width="11.140625" style="401" bestFit="1" customWidth="1"/>
    <col min="8452" max="8452" width="22.140625" style="401" bestFit="1" customWidth="1"/>
    <col min="8453" max="8453" width="12.28515625" style="401" customWidth="1"/>
    <col min="8454" max="8454" width="12.5703125" style="401" customWidth="1"/>
    <col min="8455" max="8455" width="12.140625" style="401" customWidth="1"/>
    <col min="8456" max="8456" width="19.7109375" style="401" customWidth="1"/>
    <col min="8457" max="8704" width="9.140625" style="401"/>
    <col min="8705" max="8705" width="7.7109375" style="401" customWidth="1"/>
    <col min="8706" max="8706" width="10.5703125" style="401" customWidth="1"/>
    <col min="8707" max="8707" width="11.140625" style="401" bestFit="1" customWidth="1"/>
    <col min="8708" max="8708" width="22.140625" style="401" bestFit="1" customWidth="1"/>
    <col min="8709" max="8709" width="12.28515625" style="401" customWidth="1"/>
    <col min="8710" max="8710" width="12.5703125" style="401" customWidth="1"/>
    <col min="8711" max="8711" width="12.140625" style="401" customWidth="1"/>
    <col min="8712" max="8712" width="19.7109375" style="401" customWidth="1"/>
    <col min="8713" max="8960" width="9.140625" style="401"/>
    <col min="8961" max="8961" width="7.7109375" style="401" customWidth="1"/>
    <col min="8962" max="8962" width="10.5703125" style="401" customWidth="1"/>
    <col min="8963" max="8963" width="11.140625" style="401" bestFit="1" customWidth="1"/>
    <col min="8964" max="8964" width="22.140625" style="401" bestFit="1" customWidth="1"/>
    <col min="8965" max="8965" width="12.28515625" style="401" customWidth="1"/>
    <col min="8966" max="8966" width="12.5703125" style="401" customWidth="1"/>
    <col min="8967" max="8967" width="12.140625" style="401" customWidth="1"/>
    <col min="8968" max="8968" width="19.7109375" style="401" customWidth="1"/>
    <col min="8969" max="9216" width="9.140625" style="401"/>
    <col min="9217" max="9217" width="7.7109375" style="401" customWidth="1"/>
    <col min="9218" max="9218" width="10.5703125" style="401" customWidth="1"/>
    <col min="9219" max="9219" width="11.140625" style="401" bestFit="1" customWidth="1"/>
    <col min="9220" max="9220" width="22.140625" style="401" bestFit="1" customWidth="1"/>
    <col min="9221" max="9221" width="12.28515625" style="401" customWidth="1"/>
    <col min="9222" max="9222" width="12.5703125" style="401" customWidth="1"/>
    <col min="9223" max="9223" width="12.140625" style="401" customWidth="1"/>
    <col min="9224" max="9224" width="19.7109375" style="401" customWidth="1"/>
    <col min="9225" max="9472" width="9.140625" style="401"/>
    <col min="9473" max="9473" width="7.7109375" style="401" customWidth="1"/>
    <col min="9474" max="9474" width="10.5703125" style="401" customWidth="1"/>
    <col min="9475" max="9475" width="11.140625" style="401" bestFit="1" customWidth="1"/>
    <col min="9476" max="9476" width="22.140625" style="401" bestFit="1" customWidth="1"/>
    <col min="9477" max="9477" width="12.28515625" style="401" customWidth="1"/>
    <col min="9478" max="9478" width="12.5703125" style="401" customWidth="1"/>
    <col min="9479" max="9479" width="12.140625" style="401" customWidth="1"/>
    <col min="9480" max="9480" width="19.7109375" style="401" customWidth="1"/>
    <col min="9481" max="9728" width="9.140625" style="401"/>
    <col min="9729" max="9729" width="7.7109375" style="401" customWidth="1"/>
    <col min="9730" max="9730" width="10.5703125" style="401" customWidth="1"/>
    <col min="9731" max="9731" width="11.140625" style="401" bestFit="1" customWidth="1"/>
    <col min="9732" max="9732" width="22.140625" style="401" bestFit="1" customWidth="1"/>
    <col min="9733" max="9733" width="12.28515625" style="401" customWidth="1"/>
    <col min="9734" max="9734" width="12.5703125" style="401" customWidth="1"/>
    <col min="9735" max="9735" width="12.140625" style="401" customWidth="1"/>
    <col min="9736" max="9736" width="19.7109375" style="401" customWidth="1"/>
    <col min="9737" max="9984" width="9.140625" style="401"/>
    <col min="9985" max="9985" width="7.7109375" style="401" customWidth="1"/>
    <col min="9986" max="9986" width="10.5703125" style="401" customWidth="1"/>
    <col min="9987" max="9987" width="11.140625" style="401" bestFit="1" customWidth="1"/>
    <col min="9988" max="9988" width="22.140625" style="401" bestFit="1" customWidth="1"/>
    <col min="9989" max="9989" width="12.28515625" style="401" customWidth="1"/>
    <col min="9990" max="9990" width="12.5703125" style="401" customWidth="1"/>
    <col min="9991" max="9991" width="12.140625" style="401" customWidth="1"/>
    <col min="9992" max="9992" width="19.7109375" style="401" customWidth="1"/>
    <col min="9993" max="10240" width="9.140625" style="401"/>
    <col min="10241" max="10241" width="7.7109375" style="401" customWidth="1"/>
    <col min="10242" max="10242" width="10.5703125" style="401" customWidth="1"/>
    <col min="10243" max="10243" width="11.140625" style="401" bestFit="1" customWidth="1"/>
    <col min="10244" max="10244" width="22.140625" style="401" bestFit="1" customWidth="1"/>
    <col min="10245" max="10245" width="12.28515625" style="401" customWidth="1"/>
    <col min="10246" max="10246" width="12.5703125" style="401" customWidth="1"/>
    <col min="10247" max="10247" width="12.140625" style="401" customWidth="1"/>
    <col min="10248" max="10248" width="19.7109375" style="401" customWidth="1"/>
    <col min="10249" max="10496" width="9.140625" style="401"/>
    <col min="10497" max="10497" width="7.7109375" style="401" customWidth="1"/>
    <col min="10498" max="10498" width="10.5703125" style="401" customWidth="1"/>
    <col min="10499" max="10499" width="11.140625" style="401" bestFit="1" customWidth="1"/>
    <col min="10500" max="10500" width="22.140625" style="401" bestFit="1" customWidth="1"/>
    <col min="10501" max="10501" width="12.28515625" style="401" customWidth="1"/>
    <col min="10502" max="10502" width="12.5703125" style="401" customWidth="1"/>
    <col min="10503" max="10503" width="12.140625" style="401" customWidth="1"/>
    <col min="10504" max="10504" width="19.7109375" style="401" customWidth="1"/>
    <col min="10505" max="10752" width="9.140625" style="401"/>
    <col min="10753" max="10753" width="7.7109375" style="401" customWidth="1"/>
    <col min="10754" max="10754" width="10.5703125" style="401" customWidth="1"/>
    <col min="10755" max="10755" width="11.140625" style="401" bestFit="1" customWidth="1"/>
    <col min="10756" max="10756" width="22.140625" style="401" bestFit="1" customWidth="1"/>
    <col min="10757" max="10757" width="12.28515625" style="401" customWidth="1"/>
    <col min="10758" max="10758" width="12.5703125" style="401" customWidth="1"/>
    <col min="10759" max="10759" width="12.140625" style="401" customWidth="1"/>
    <col min="10760" max="10760" width="19.7109375" style="401" customWidth="1"/>
    <col min="10761" max="11008" width="9.140625" style="401"/>
    <col min="11009" max="11009" width="7.7109375" style="401" customWidth="1"/>
    <col min="11010" max="11010" width="10.5703125" style="401" customWidth="1"/>
    <col min="11011" max="11011" width="11.140625" style="401" bestFit="1" customWidth="1"/>
    <col min="11012" max="11012" width="22.140625" style="401" bestFit="1" customWidth="1"/>
    <col min="11013" max="11013" width="12.28515625" style="401" customWidth="1"/>
    <col min="11014" max="11014" width="12.5703125" style="401" customWidth="1"/>
    <col min="11015" max="11015" width="12.140625" style="401" customWidth="1"/>
    <col min="11016" max="11016" width="19.7109375" style="401" customWidth="1"/>
    <col min="11017" max="11264" width="9.140625" style="401"/>
    <col min="11265" max="11265" width="7.7109375" style="401" customWidth="1"/>
    <col min="11266" max="11266" width="10.5703125" style="401" customWidth="1"/>
    <col min="11267" max="11267" width="11.140625" style="401" bestFit="1" customWidth="1"/>
    <col min="11268" max="11268" width="22.140625" style="401" bestFit="1" customWidth="1"/>
    <col min="11269" max="11269" width="12.28515625" style="401" customWidth="1"/>
    <col min="11270" max="11270" width="12.5703125" style="401" customWidth="1"/>
    <col min="11271" max="11271" width="12.140625" style="401" customWidth="1"/>
    <col min="11272" max="11272" width="19.7109375" style="401" customWidth="1"/>
    <col min="11273" max="11520" width="9.140625" style="401"/>
    <col min="11521" max="11521" width="7.7109375" style="401" customWidth="1"/>
    <col min="11522" max="11522" width="10.5703125" style="401" customWidth="1"/>
    <col min="11523" max="11523" width="11.140625" style="401" bestFit="1" customWidth="1"/>
    <col min="11524" max="11524" width="22.140625" style="401" bestFit="1" customWidth="1"/>
    <col min="11525" max="11525" width="12.28515625" style="401" customWidth="1"/>
    <col min="11526" max="11526" width="12.5703125" style="401" customWidth="1"/>
    <col min="11527" max="11527" width="12.140625" style="401" customWidth="1"/>
    <col min="11528" max="11528" width="19.7109375" style="401" customWidth="1"/>
    <col min="11529" max="11776" width="9.140625" style="401"/>
    <col min="11777" max="11777" width="7.7109375" style="401" customWidth="1"/>
    <col min="11778" max="11778" width="10.5703125" style="401" customWidth="1"/>
    <col min="11779" max="11779" width="11.140625" style="401" bestFit="1" customWidth="1"/>
    <col min="11780" max="11780" width="22.140625" style="401" bestFit="1" customWidth="1"/>
    <col min="11781" max="11781" width="12.28515625" style="401" customWidth="1"/>
    <col min="11782" max="11782" width="12.5703125" style="401" customWidth="1"/>
    <col min="11783" max="11783" width="12.140625" style="401" customWidth="1"/>
    <col min="11784" max="11784" width="19.7109375" style="401" customWidth="1"/>
    <col min="11785" max="12032" width="9.140625" style="401"/>
    <col min="12033" max="12033" width="7.7109375" style="401" customWidth="1"/>
    <col min="12034" max="12034" width="10.5703125" style="401" customWidth="1"/>
    <col min="12035" max="12035" width="11.140625" style="401" bestFit="1" customWidth="1"/>
    <col min="12036" max="12036" width="22.140625" style="401" bestFit="1" customWidth="1"/>
    <col min="12037" max="12037" width="12.28515625" style="401" customWidth="1"/>
    <col min="12038" max="12038" width="12.5703125" style="401" customWidth="1"/>
    <col min="12039" max="12039" width="12.140625" style="401" customWidth="1"/>
    <col min="12040" max="12040" width="19.7109375" style="401" customWidth="1"/>
    <col min="12041" max="12288" width="9.140625" style="401"/>
    <col min="12289" max="12289" width="7.7109375" style="401" customWidth="1"/>
    <col min="12290" max="12290" width="10.5703125" style="401" customWidth="1"/>
    <col min="12291" max="12291" width="11.140625" style="401" bestFit="1" customWidth="1"/>
    <col min="12292" max="12292" width="22.140625" style="401" bestFit="1" customWidth="1"/>
    <col min="12293" max="12293" width="12.28515625" style="401" customWidth="1"/>
    <col min="12294" max="12294" width="12.5703125" style="401" customWidth="1"/>
    <col min="12295" max="12295" width="12.140625" style="401" customWidth="1"/>
    <col min="12296" max="12296" width="19.7109375" style="401" customWidth="1"/>
    <col min="12297" max="12544" width="9.140625" style="401"/>
    <col min="12545" max="12545" width="7.7109375" style="401" customWidth="1"/>
    <col min="12546" max="12546" width="10.5703125" style="401" customWidth="1"/>
    <col min="12547" max="12547" width="11.140625" style="401" bestFit="1" customWidth="1"/>
    <col min="12548" max="12548" width="22.140625" style="401" bestFit="1" customWidth="1"/>
    <col min="12549" max="12549" width="12.28515625" style="401" customWidth="1"/>
    <col min="12550" max="12550" width="12.5703125" style="401" customWidth="1"/>
    <col min="12551" max="12551" width="12.140625" style="401" customWidth="1"/>
    <col min="12552" max="12552" width="19.7109375" style="401" customWidth="1"/>
    <col min="12553" max="12800" width="9.140625" style="401"/>
    <col min="12801" max="12801" width="7.7109375" style="401" customWidth="1"/>
    <col min="12802" max="12802" width="10.5703125" style="401" customWidth="1"/>
    <col min="12803" max="12803" width="11.140625" style="401" bestFit="1" customWidth="1"/>
    <col min="12804" max="12804" width="22.140625" style="401" bestFit="1" customWidth="1"/>
    <col min="12805" max="12805" width="12.28515625" style="401" customWidth="1"/>
    <col min="12806" max="12806" width="12.5703125" style="401" customWidth="1"/>
    <col min="12807" max="12807" width="12.140625" style="401" customWidth="1"/>
    <col min="12808" max="12808" width="19.7109375" style="401" customWidth="1"/>
    <col min="12809" max="13056" width="9.140625" style="401"/>
    <col min="13057" max="13057" width="7.7109375" style="401" customWidth="1"/>
    <col min="13058" max="13058" width="10.5703125" style="401" customWidth="1"/>
    <col min="13059" max="13059" width="11.140625" style="401" bestFit="1" customWidth="1"/>
    <col min="13060" max="13060" width="22.140625" style="401" bestFit="1" customWidth="1"/>
    <col min="13061" max="13061" width="12.28515625" style="401" customWidth="1"/>
    <col min="13062" max="13062" width="12.5703125" style="401" customWidth="1"/>
    <col min="13063" max="13063" width="12.140625" style="401" customWidth="1"/>
    <col min="13064" max="13064" width="19.7109375" style="401" customWidth="1"/>
    <col min="13065" max="13312" width="9.140625" style="401"/>
    <col min="13313" max="13313" width="7.7109375" style="401" customWidth="1"/>
    <col min="13314" max="13314" width="10.5703125" style="401" customWidth="1"/>
    <col min="13315" max="13315" width="11.140625" style="401" bestFit="1" customWidth="1"/>
    <col min="13316" max="13316" width="22.140625" style="401" bestFit="1" customWidth="1"/>
    <col min="13317" max="13317" width="12.28515625" style="401" customWidth="1"/>
    <col min="13318" max="13318" width="12.5703125" style="401" customWidth="1"/>
    <col min="13319" max="13319" width="12.140625" style="401" customWidth="1"/>
    <col min="13320" max="13320" width="19.7109375" style="401" customWidth="1"/>
    <col min="13321" max="13568" width="9.140625" style="401"/>
    <col min="13569" max="13569" width="7.7109375" style="401" customWidth="1"/>
    <col min="13570" max="13570" width="10.5703125" style="401" customWidth="1"/>
    <col min="13571" max="13571" width="11.140625" style="401" bestFit="1" customWidth="1"/>
    <col min="13572" max="13572" width="22.140625" style="401" bestFit="1" customWidth="1"/>
    <col min="13573" max="13573" width="12.28515625" style="401" customWidth="1"/>
    <col min="13574" max="13574" width="12.5703125" style="401" customWidth="1"/>
    <col min="13575" max="13575" width="12.140625" style="401" customWidth="1"/>
    <col min="13576" max="13576" width="19.7109375" style="401" customWidth="1"/>
    <col min="13577" max="13824" width="9.140625" style="401"/>
    <col min="13825" max="13825" width="7.7109375" style="401" customWidth="1"/>
    <col min="13826" max="13826" width="10.5703125" style="401" customWidth="1"/>
    <col min="13827" max="13827" width="11.140625" style="401" bestFit="1" customWidth="1"/>
    <col min="13828" max="13828" width="22.140625" style="401" bestFit="1" customWidth="1"/>
    <col min="13829" max="13829" width="12.28515625" style="401" customWidth="1"/>
    <col min="13830" max="13830" width="12.5703125" style="401" customWidth="1"/>
    <col min="13831" max="13831" width="12.140625" style="401" customWidth="1"/>
    <col min="13832" max="13832" width="19.7109375" style="401" customWidth="1"/>
    <col min="13833" max="14080" width="9.140625" style="401"/>
    <col min="14081" max="14081" width="7.7109375" style="401" customWidth="1"/>
    <col min="14082" max="14082" width="10.5703125" style="401" customWidth="1"/>
    <col min="14083" max="14083" width="11.140625" style="401" bestFit="1" customWidth="1"/>
    <col min="14084" max="14084" width="22.140625" style="401" bestFit="1" customWidth="1"/>
    <col min="14085" max="14085" width="12.28515625" style="401" customWidth="1"/>
    <col min="14086" max="14086" width="12.5703125" style="401" customWidth="1"/>
    <col min="14087" max="14087" width="12.140625" style="401" customWidth="1"/>
    <col min="14088" max="14088" width="19.7109375" style="401" customWidth="1"/>
    <col min="14089" max="14336" width="9.140625" style="401"/>
    <col min="14337" max="14337" width="7.7109375" style="401" customWidth="1"/>
    <col min="14338" max="14338" width="10.5703125" style="401" customWidth="1"/>
    <col min="14339" max="14339" width="11.140625" style="401" bestFit="1" customWidth="1"/>
    <col min="14340" max="14340" width="22.140625" style="401" bestFit="1" customWidth="1"/>
    <col min="14341" max="14341" width="12.28515625" style="401" customWidth="1"/>
    <col min="14342" max="14342" width="12.5703125" style="401" customWidth="1"/>
    <col min="14343" max="14343" width="12.140625" style="401" customWidth="1"/>
    <col min="14344" max="14344" width="19.7109375" style="401" customWidth="1"/>
    <col min="14345" max="14592" width="9.140625" style="401"/>
    <col min="14593" max="14593" width="7.7109375" style="401" customWidth="1"/>
    <col min="14594" max="14594" width="10.5703125" style="401" customWidth="1"/>
    <col min="14595" max="14595" width="11.140625" style="401" bestFit="1" customWidth="1"/>
    <col min="14596" max="14596" width="22.140625" style="401" bestFit="1" customWidth="1"/>
    <col min="14597" max="14597" width="12.28515625" style="401" customWidth="1"/>
    <col min="14598" max="14598" width="12.5703125" style="401" customWidth="1"/>
    <col min="14599" max="14599" width="12.140625" style="401" customWidth="1"/>
    <col min="14600" max="14600" width="19.7109375" style="401" customWidth="1"/>
    <col min="14601" max="14848" width="9.140625" style="401"/>
    <col min="14849" max="14849" width="7.7109375" style="401" customWidth="1"/>
    <col min="14850" max="14850" width="10.5703125" style="401" customWidth="1"/>
    <col min="14851" max="14851" width="11.140625" style="401" bestFit="1" customWidth="1"/>
    <col min="14852" max="14852" width="22.140625" style="401" bestFit="1" customWidth="1"/>
    <col min="14853" max="14853" width="12.28515625" style="401" customWidth="1"/>
    <col min="14854" max="14854" width="12.5703125" style="401" customWidth="1"/>
    <col min="14855" max="14855" width="12.140625" style="401" customWidth="1"/>
    <col min="14856" max="14856" width="19.7109375" style="401" customWidth="1"/>
    <col min="14857" max="15104" width="9.140625" style="401"/>
    <col min="15105" max="15105" width="7.7109375" style="401" customWidth="1"/>
    <col min="15106" max="15106" width="10.5703125" style="401" customWidth="1"/>
    <col min="15107" max="15107" width="11.140625" style="401" bestFit="1" customWidth="1"/>
    <col min="15108" max="15108" width="22.140625" style="401" bestFit="1" customWidth="1"/>
    <col min="15109" max="15109" width="12.28515625" style="401" customWidth="1"/>
    <col min="15110" max="15110" width="12.5703125" style="401" customWidth="1"/>
    <col min="15111" max="15111" width="12.140625" style="401" customWidth="1"/>
    <col min="15112" max="15112" width="19.7109375" style="401" customWidth="1"/>
    <col min="15113" max="15360" width="9.140625" style="401"/>
    <col min="15361" max="15361" width="7.7109375" style="401" customWidth="1"/>
    <col min="15362" max="15362" width="10.5703125" style="401" customWidth="1"/>
    <col min="15363" max="15363" width="11.140625" style="401" bestFit="1" customWidth="1"/>
    <col min="15364" max="15364" width="22.140625" style="401" bestFit="1" customWidth="1"/>
    <col min="15365" max="15365" width="12.28515625" style="401" customWidth="1"/>
    <col min="15366" max="15366" width="12.5703125" style="401" customWidth="1"/>
    <col min="15367" max="15367" width="12.140625" style="401" customWidth="1"/>
    <col min="15368" max="15368" width="19.7109375" style="401" customWidth="1"/>
    <col min="15369" max="15616" width="9.140625" style="401"/>
    <col min="15617" max="15617" width="7.7109375" style="401" customWidth="1"/>
    <col min="15618" max="15618" width="10.5703125" style="401" customWidth="1"/>
    <col min="15619" max="15619" width="11.140625" style="401" bestFit="1" customWidth="1"/>
    <col min="15620" max="15620" width="22.140625" style="401" bestFit="1" customWidth="1"/>
    <col min="15621" max="15621" width="12.28515625" style="401" customWidth="1"/>
    <col min="15622" max="15622" width="12.5703125" style="401" customWidth="1"/>
    <col min="15623" max="15623" width="12.140625" style="401" customWidth="1"/>
    <col min="15624" max="15624" width="19.7109375" style="401" customWidth="1"/>
    <col min="15625" max="15872" width="9.140625" style="401"/>
    <col min="15873" max="15873" width="7.7109375" style="401" customWidth="1"/>
    <col min="15874" max="15874" width="10.5703125" style="401" customWidth="1"/>
    <col min="15875" max="15875" width="11.140625" style="401" bestFit="1" customWidth="1"/>
    <col min="15876" max="15876" width="22.140625" style="401" bestFit="1" customWidth="1"/>
    <col min="15877" max="15877" width="12.28515625" style="401" customWidth="1"/>
    <col min="15878" max="15878" width="12.5703125" style="401" customWidth="1"/>
    <col min="15879" max="15879" width="12.140625" style="401" customWidth="1"/>
    <col min="15880" max="15880" width="19.7109375" style="401" customWidth="1"/>
    <col min="15881" max="16128" width="9.140625" style="401"/>
    <col min="16129" max="16129" width="7.7109375" style="401" customWidth="1"/>
    <col min="16130" max="16130" width="10.5703125" style="401" customWidth="1"/>
    <col min="16131" max="16131" width="11.140625" style="401" bestFit="1" customWidth="1"/>
    <col min="16132" max="16132" width="22.140625" style="401" bestFit="1" customWidth="1"/>
    <col min="16133" max="16133" width="12.28515625" style="401" customWidth="1"/>
    <col min="16134" max="16134" width="12.5703125" style="401" customWidth="1"/>
    <col min="16135" max="16135" width="12.140625" style="401" customWidth="1"/>
    <col min="16136" max="16136" width="19.7109375" style="401" customWidth="1"/>
    <col min="16137" max="16384" width="9.140625" style="401"/>
  </cols>
  <sheetData>
    <row r="1" spans="1:10" ht="50.1" customHeight="1">
      <c r="A1" s="6020"/>
      <c r="B1" s="6020"/>
      <c r="C1" s="431"/>
      <c r="D1" s="431"/>
      <c r="E1" s="431"/>
      <c r="F1" s="431"/>
      <c r="G1" s="3449" t="s">
        <v>1316</v>
      </c>
    </row>
    <row r="2" spans="1:10" ht="39.950000000000003" customHeight="1">
      <c r="A2" s="5787" t="s">
        <v>1063</v>
      </c>
      <c r="B2" s="5787"/>
      <c r="C2" s="5787"/>
      <c r="D2" s="5787"/>
      <c r="E2" s="5787"/>
      <c r="F2" s="5787"/>
      <c r="G2" s="5787"/>
    </row>
    <row r="3" spans="1:10" ht="15">
      <c r="A3" s="422"/>
      <c r="B3" s="422"/>
      <c r="C3" s="422"/>
      <c r="D3" s="422"/>
      <c r="E3" s="422"/>
      <c r="F3" s="422"/>
      <c r="G3" s="463" t="s">
        <v>272</v>
      </c>
    </row>
    <row r="4" spans="1:10" s="3460" customFormat="1" ht="20.100000000000001" customHeight="1" thickBot="1">
      <c r="A4" s="5991" t="s">
        <v>1064</v>
      </c>
      <c r="B4" s="5991"/>
      <c r="C4" s="5991"/>
      <c r="D4" s="5991"/>
      <c r="E4" s="5991"/>
      <c r="F4" s="5991"/>
      <c r="G4" s="5991"/>
      <c r="H4" s="3469"/>
      <c r="I4" s="3456"/>
      <c r="J4" s="3456"/>
    </row>
    <row r="5" spans="1:10" s="3458" customFormat="1" ht="15" customHeight="1">
      <c r="A5" s="6024" t="s">
        <v>0</v>
      </c>
      <c r="B5" s="6026" t="s">
        <v>312</v>
      </c>
      <c r="C5" s="6028" t="s">
        <v>3</v>
      </c>
      <c r="D5" s="5998" t="s">
        <v>1056</v>
      </c>
      <c r="E5" s="6000" t="s">
        <v>168</v>
      </c>
      <c r="F5" s="6001"/>
      <c r="G5" s="5998" t="s">
        <v>351</v>
      </c>
      <c r="H5" s="3470"/>
      <c r="I5" s="3457"/>
      <c r="J5" s="3457"/>
    </row>
    <row r="6" spans="1:10" s="3458" customFormat="1" ht="20.100000000000001" customHeight="1" thickBot="1">
      <c r="A6" s="6025"/>
      <c r="B6" s="6027"/>
      <c r="C6" s="6029"/>
      <c r="D6" s="6019"/>
      <c r="E6" s="4669" t="s">
        <v>352</v>
      </c>
      <c r="F6" s="4659" t="s">
        <v>353</v>
      </c>
      <c r="G6" s="6019"/>
      <c r="H6" s="3470"/>
      <c r="I6" s="3457"/>
      <c r="J6" s="3457"/>
    </row>
    <row r="7" spans="1:10" s="3458" customFormat="1" ht="39" thickBot="1">
      <c r="A7" s="4731">
        <v>630</v>
      </c>
      <c r="B7" s="4715">
        <v>63095</v>
      </c>
      <c r="C7" s="430">
        <v>2008</v>
      </c>
      <c r="D7" s="4680">
        <f>SUM(E7:F7)</f>
        <v>818824</v>
      </c>
      <c r="E7" s="4681">
        <v>818824</v>
      </c>
      <c r="F7" s="4682">
        <v>0</v>
      </c>
      <c r="G7" s="4733" t="s">
        <v>1122</v>
      </c>
      <c r="H7" s="3470"/>
      <c r="I7" s="3457"/>
      <c r="J7" s="3457"/>
    </row>
    <row r="8" spans="1:10" ht="24.95" customHeight="1" thickBot="1">
      <c r="A8" s="6021" t="s">
        <v>350</v>
      </c>
      <c r="B8" s="6022"/>
      <c r="C8" s="6023"/>
      <c r="D8" s="4677">
        <f>SUM(D7:D7)</f>
        <v>818824</v>
      </c>
      <c r="E8" s="4657">
        <f>SUM(E7:E7)</f>
        <v>818824</v>
      </c>
      <c r="F8" s="4732">
        <f>SUM(F7:F7)</f>
        <v>0</v>
      </c>
      <c r="G8" s="4665"/>
    </row>
    <row r="9" spans="1:10">
      <c r="A9" s="3463"/>
      <c r="B9" s="3463"/>
      <c r="C9" s="3463"/>
      <c r="D9" s="3471"/>
      <c r="E9" s="3471"/>
      <c r="F9" s="3471"/>
      <c r="G9" s="3472"/>
    </row>
    <row r="10" spans="1:10" ht="45" customHeight="1">
      <c r="A10" s="5787" t="s">
        <v>1065</v>
      </c>
      <c r="B10" s="5787"/>
      <c r="C10" s="5787"/>
      <c r="D10" s="5787"/>
      <c r="E10" s="5787"/>
      <c r="F10" s="5787"/>
      <c r="G10" s="5787"/>
    </row>
    <row r="11" spans="1:10" ht="15">
      <c r="A11" s="422"/>
      <c r="B11" s="422"/>
      <c r="C11" s="422"/>
      <c r="D11" s="422"/>
      <c r="E11" s="422"/>
      <c r="F11" s="422"/>
      <c r="G11" s="463" t="s">
        <v>272</v>
      </c>
    </row>
    <row r="12" spans="1:10" s="3460" customFormat="1" ht="20.100000000000001" customHeight="1" thickBot="1">
      <c r="A12" s="5991" t="s">
        <v>1062</v>
      </c>
      <c r="B12" s="5991"/>
      <c r="C12" s="5991"/>
      <c r="D12" s="5991"/>
      <c r="E12" s="5991"/>
      <c r="F12" s="5991"/>
      <c r="G12" s="5991"/>
      <c r="H12" s="3469"/>
      <c r="I12" s="3456"/>
      <c r="J12" s="3456"/>
    </row>
    <row r="13" spans="1:10" s="3458" customFormat="1" ht="15" customHeight="1">
      <c r="A13" s="6024" t="s">
        <v>0</v>
      </c>
      <c r="B13" s="6026" t="s">
        <v>312</v>
      </c>
      <c r="C13" s="6028" t="s">
        <v>3</v>
      </c>
      <c r="D13" s="5998" t="s">
        <v>1056</v>
      </c>
      <c r="E13" s="6000" t="s">
        <v>168</v>
      </c>
      <c r="F13" s="6001"/>
      <c r="G13" s="5998" t="s">
        <v>351</v>
      </c>
      <c r="H13" s="3470"/>
      <c r="I13" s="3457"/>
      <c r="J13" s="3457"/>
    </row>
    <row r="14" spans="1:10" s="3458" customFormat="1" ht="20.100000000000001" customHeight="1" thickBot="1">
      <c r="A14" s="6025"/>
      <c r="B14" s="6027"/>
      <c r="C14" s="6029"/>
      <c r="D14" s="6019"/>
      <c r="E14" s="4669" t="s">
        <v>352</v>
      </c>
      <c r="F14" s="4659" t="s">
        <v>353</v>
      </c>
      <c r="G14" s="6019"/>
      <c r="H14" s="3470"/>
      <c r="I14" s="3457"/>
      <c r="J14" s="3457"/>
    </row>
    <row r="15" spans="1:10" s="3458" customFormat="1" ht="51.75" thickBot="1">
      <c r="A15" s="4731">
        <v>900</v>
      </c>
      <c r="B15" s="4715">
        <v>90005</v>
      </c>
      <c r="C15" s="430">
        <v>2052</v>
      </c>
      <c r="D15" s="4713">
        <f t="shared" ref="D15" si="0">SUM(E15:F15)</f>
        <v>6692591</v>
      </c>
      <c r="E15" s="4734">
        <v>6692591</v>
      </c>
      <c r="F15" s="4682">
        <v>0</v>
      </c>
      <c r="G15" s="4735" t="s">
        <v>1123</v>
      </c>
      <c r="H15" s="3470"/>
      <c r="I15" s="3457"/>
      <c r="J15" s="3457"/>
    </row>
    <row r="16" spans="1:10" ht="24.95" customHeight="1" thickBot="1">
      <c r="A16" s="6021" t="s">
        <v>350</v>
      </c>
      <c r="B16" s="6022"/>
      <c r="C16" s="6023"/>
      <c r="D16" s="4677">
        <f>SUM(D15:D15)</f>
        <v>6692591</v>
      </c>
      <c r="E16" s="4657">
        <f>SUM(E15:E15)</f>
        <v>6692591</v>
      </c>
      <c r="F16" s="4732">
        <f>SUM(F15:F15)</f>
        <v>0</v>
      </c>
      <c r="G16" s="4665"/>
    </row>
    <row r="17" spans="1:10" ht="15">
      <c r="A17" s="422"/>
      <c r="B17" s="422"/>
      <c r="C17" s="422"/>
      <c r="D17" s="422"/>
      <c r="E17" s="422"/>
      <c r="F17" s="422"/>
      <c r="G17" s="463"/>
    </row>
    <row r="18" spans="1:10" s="3460" customFormat="1" ht="20.100000000000001" customHeight="1" thickBot="1">
      <c r="A18" s="5991" t="s">
        <v>337</v>
      </c>
      <c r="B18" s="5991"/>
      <c r="C18" s="5991"/>
      <c r="D18" s="5991"/>
      <c r="E18" s="5991"/>
      <c r="F18" s="5991"/>
      <c r="G18" s="5991"/>
      <c r="H18" s="3469"/>
      <c r="I18" s="3456"/>
      <c r="J18" s="3456"/>
    </row>
    <row r="19" spans="1:10" s="3458" customFormat="1" ht="15" customHeight="1">
      <c r="A19" s="6024" t="s">
        <v>0</v>
      </c>
      <c r="B19" s="6026" t="s">
        <v>312</v>
      </c>
      <c r="C19" s="6028" t="s">
        <v>3</v>
      </c>
      <c r="D19" s="5998" t="s">
        <v>1056</v>
      </c>
      <c r="E19" s="6000" t="s">
        <v>168</v>
      </c>
      <c r="F19" s="6001"/>
      <c r="G19" s="5998" t="s">
        <v>351</v>
      </c>
      <c r="H19" s="3470"/>
      <c r="I19" s="3457"/>
      <c r="J19" s="3457"/>
    </row>
    <row r="20" spans="1:10" s="3458" customFormat="1" ht="20.100000000000001" customHeight="1" thickBot="1">
      <c r="A20" s="6025"/>
      <c r="B20" s="6027"/>
      <c r="C20" s="6029"/>
      <c r="D20" s="6019"/>
      <c r="E20" s="4669" t="s">
        <v>352</v>
      </c>
      <c r="F20" s="4659" t="s">
        <v>353</v>
      </c>
      <c r="G20" s="6019"/>
      <c r="H20" s="3470"/>
      <c r="I20" s="3457"/>
      <c r="J20" s="3457"/>
    </row>
    <row r="21" spans="1:10" s="3458" customFormat="1" ht="39.950000000000003" customHeight="1">
      <c r="A21" s="5974">
        <v>900</v>
      </c>
      <c r="B21" s="5977">
        <v>90005</v>
      </c>
      <c r="C21" s="4666">
        <v>2002</v>
      </c>
      <c r="D21" s="4709">
        <f>SUM(E21:F21)</f>
        <v>1546296</v>
      </c>
      <c r="E21" s="4705">
        <v>1546296</v>
      </c>
      <c r="F21" s="4660">
        <v>0</v>
      </c>
      <c r="G21" s="5981" t="s">
        <v>1123</v>
      </c>
      <c r="H21" s="3470"/>
      <c r="I21" s="3457"/>
      <c r="J21" s="3457"/>
    </row>
    <row r="22" spans="1:10" s="3458" customFormat="1" ht="33.75" customHeight="1" thickBot="1">
      <c r="A22" s="5974"/>
      <c r="B22" s="5978"/>
      <c r="C22" s="4668">
        <v>6202</v>
      </c>
      <c r="D22" s="4676">
        <f t="shared" ref="D22" si="1">SUM(E22:F22)</f>
        <v>120006</v>
      </c>
      <c r="E22" s="4736">
        <v>0</v>
      </c>
      <c r="F22" s="4684">
        <v>120006</v>
      </c>
      <c r="G22" s="5981"/>
      <c r="H22" s="3470"/>
      <c r="I22" s="3457"/>
      <c r="J22" s="3457"/>
    </row>
    <row r="23" spans="1:10" ht="24.95" customHeight="1" thickBot="1">
      <c r="A23" s="6021" t="s">
        <v>350</v>
      </c>
      <c r="B23" s="6022"/>
      <c r="C23" s="6023"/>
      <c r="D23" s="4677">
        <f>SUM(D21:D22)</f>
        <v>1666302</v>
      </c>
      <c r="E23" s="4657">
        <f>SUM(E21:E22)</f>
        <v>1546296</v>
      </c>
      <c r="F23" s="4732">
        <f>SUM(F21:F22)</f>
        <v>120006</v>
      </c>
      <c r="G23" s="4665"/>
    </row>
    <row r="24" spans="1:10">
      <c r="A24" s="3467"/>
      <c r="B24" s="399"/>
      <c r="C24" s="399"/>
      <c r="D24" s="399"/>
      <c r="E24" s="399"/>
      <c r="F24" s="399"/>
      <c r="G24" s="3467"/>
      <c r="H24" s="3448"/>
      <c r="I24" s="3448"/>
      <c r="J24" s="3448"/>
    </row>
    <row r="25" spans="1:10">
      <c r="A25" s="3467"/>
      <c r="B25" s="399"/>
      <c r="C25" s="399"/>
      <c r="D25" s="3451"/>
      <c r="E25" s="3451"/>
      <c r="F25" s="3451"/>
      <c r="G25" s="3467"/>
      <c r="H25" s="3448"/>
      <c r="I25" s="3448"/>
      <c r="J25" s="3448"/>
    </row>
    <row r="26" spans="1:10" s="3464" customFormat="1">
      <c r="A26" s="3465"/>
      <c r="B26" s="399"/>
      <c r="C26" s="3459"/>
      <c r="D26" s="3459"/>
      <c r="E26" s="397"/>
      <c r="F26" s="3467"/>
      <c r="G26" s="3465"/>
      <c r="H26" s="3452"/>
      <c r="I26" s="3468"/>
      <c r="J26" s="3468"/>
    </row>
    <row r="27" spans="1:10">
      <c r="D27" s="3454"/>
      <c r="E27" s="399"/>
      <c r="F27" s="399"/>
    </row>
    <row r="29" spans="1:10">
      <c r="E29" s="399"/>
      <c r="F29" s="399"/>
    </row>
  </sheetData>
  <mergeCells count="30">
    <mergeCell ref="A1:B1"/>
    <mergeCell ref="A2:G2"/>
    <mergeCell ref="A4:G4"/>
    <mergeCell ref="A5:A6"/>
    <mergeCell ref="B5:B6"/>
    <mergeCell ref="C5:C6"/>
    <mergeCell ref="D5:D6"/>
    <mergeCell ref="E5:F5"/>
    <mergeCell ref="G5:G6"/>
    <mergeCell ref="A8:C8"/>
    <mergeCell ref="A10:G10"/>
    <mergeCell ref="A12:G12"/>
    <mergeCell ref="A13:A14"/>
    <mergeCell ref="B13:B14"/>
    <mergeCell ref="C13:C14"/>
    <mergeCell ref="D13:D14"/>
    <mergeCell ref="E13:F13"/>
    <mergeCell ref="G13:G14"/>
    <mergeCell ref="A21:A22"/>
    <mergeCell ref="B21:B22"/>
    <mergeCell ref="G21:G22"/>
    <mergeCell ref="A23:C23"/>
    <mergeCell ref="A16:C16"/>
    <mergeCell ref="A18:G18"/>
    <mergeCell ref="A19:A20"/>
    <mergeCell ref="B19:B20"/>
    <mergeCell ref="C19:C20"/>
    <mergeCell ref="D19:D20"/>
    <mergeCell ref="E19:F19"/>
    <mergeCell ref="G19:G20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80" orientation="landscape" r:id="rId1"/>
  <headerFooter alignWithMargins="0">
    <oddFooter>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15254-B8FB-4366-B01E-C581DA986B07}">
  <sheetPr>
    <tabColor theme="0" tint="-4.9989318521683403E-2"/>
  </sheetPr>
  <dimension ref="A1:J33"/>
  <sheetViews>
    <sheetView view="pageBreakPreview" zoomScaleSheetLayoutView="100" workbookViewId="0">
      <selection activeCell="L6" sqref="L6:M6"/>
    </sheetView>
  </sheetViews>
  <sheetFormatPr defaultRowHeight="12.75"/>
  <cols>
    <col min="1" max="6" width="12.7109375" style="397" customWidth="1"/>
    <col min="7" max="7" width="60.7109375" style="397" customWidth="1"/>
    <col min="8" max="8" width="10.140625" style="401" bestFit="1" customWidth="1"/>
    <col min="9" max="9" width="10.7109375" style="401" bestFit="1" customWidth="1"/>
    <col min="10" max="256" width="9.140625" style="401"/>
    <col min="257" max="257" width="7.7109375" style="401" customWidth="1"/>
    <col min="258" max="258" width="10.5703125" style="401" customWidth="1"/>
    <col min="259" max="259" width="11.140625" style="401" bestFit="1" customWidth="1"/>
    <col min="260" max="260" width="22.140625" style="401" bestFit="1" customWidth="1"/>
    <col min="261" max="261" width="12.28515625" style="401" customWidth="1"/>
    <col min="262" max="262" width="12.5703125" style="401" customWidth="1"/>
    <col min="263" max="263" width="12.140625" style="401" customWidth="1"/>
    <col min="264" max="264" width="19.7109375" style="401" customWidth="1"/>
    <col min="265" max="512" width="9.140625" style="401"/>
    <col min="513" max="513" width="7.7109375" style="401" customWidth="1"/>
    <col min="514" max="514" width="10.5703125" style="401" customWidth="1"/>
    <col min="515" max="515" width="11.140625" style="401" bestFit="1" customWidth="1"/>
    <col min="516" max="516" width="22.140625" style="401" bestFit="1" customWidth="1"/>
    <col min="517" max="517" width="12.28515625" style="401" customWidth="1"/>
    <col min="518" max="518" width="12.5703125" style="401" customWidth="1"/>
    <col min="519" max="519" width="12.140625" style="401" customWidth="1"/>
    <col min="520" max="520" width="19.7109375" style="401" customWidth="1"/>
    <col min="521" max="768" width="9.140625" style="401"/>
    <col min="769" max="769" width="7.7109375" style="401" customWidth="1"/>
    <col min="770" max="770" width="10.5703125" style="401" customWidth="1"/>
    <col min="771" max="771" width="11.140625" style="401" bestFit="1" customWidth="1"/>
    <col min="772" max="772" width="22.140625" style="401" bestFit="1" customWidth="1"/>
    <col min="773" max="773" width="12.28515625" style="401" customWidth="1"/>
    <col min="774" max="774" width="12.5703125" style="401" customWidth="1"/>
    <col min="775" max="775" width="12.140625" style="401" customWidth="1"/>
    <col min="776" max="776" width="19.7109375" style="401" customWidth="1"/>
    <col min="777" max="1024" width="9.140625" style="401"/>
    <col min="1025" max="1025" width="7.7109375" style="401" customWidth="1"/>
    <col min="1026" max="1026" width="10.5703125" style="401" customWidth="1"/>
    <col min="1027" max="1027" width="11.140625" style="401" bestFit="1" customWidth="1"/>
    <col min="1028" max="1028" width="22.140625" style="401" bestFit="1" customWidth="1"/>
    <col min="1029" max="1029" width="12.28515625" style="401" customWidth="1"/>
    <col min="1030" max="1030" width="12.5703125" style="401" customWidth="1"/>
    <col min="1031" max="1031" width="12.140625" style="401" customWidth="1"/>
    <col min="1032" max="1032" width="19.7109375" style="401" customWidth="1"/>
    <col min="1033" max="1280" width="9.140625" style="401"/>
    <col min="1281" max="1281" width="7.7109375" style="401" customWidth="1"/>
    <col min="1282" max="1282" width="10.5703125" style="401" customWidth="1"/>
    <col min="1283" max="1283" width="11.140625" style="401" bestFit="1" customWidth="1"/>
    <col min="1284" max="1284" width="22.140625" style="401" bestFit="1" customWidth="1"/>
    <col min="1285" max="1285" width="12.28515625" style="401" customWidth="1"/>
    <col min="1286" max="1286" width="12.5703125" style="401" customWidth="1"/>
    <col min="1287" max="1287" width="12.140625" style="401" customWidth="1"/>
    <col min="1288" max="1288" width="19.7109375" style="401" customWidth="1"/>
    <col min="1289" max="1536" width="9.140625" style="401"/>
    <col min="1537" max="1537" width="7.7109375" style="401" customWidth="1"/>
    <col min="1538" max="1538" width="10.5703125" style="401" customWidth="1"/>
    <col min="1539" max="1539" width="11.140625" style="401" bestFit="1" customWidth="1"/>
    <col min="1540" max="1540" width="22.140625" style="401" bestFit="1" customWidth="1"/>
    <col min="1541" max="1541" width="12.28515625" style="401" customWidth="1"/>
    <col min="1542" max="1542" width="12.5703125" style="401" customWidth="1"/>
    <col min="1543" max="1543" width="12.140625" style="401" customWidth="1"/>
    <col min="1544" max="1544" width="19.7109375" style="401" customWidth="1"/>
    <col min="1545" max="1792" width="9.140625" style="401"/>
    <col min="1793" max="1793" width="7.7109375" style="401" customWidth="1"/>
    <col min="1794" max="1794" width="10.5703125" style="401" customWidth="1"/>
    <col min="1795" max="1795" width="11.140625" style="401" bestFit="1" customWidth="1"/>
    <col min="1796" max="1796" width="22.140625" style="401" bestFit="1" customWidth="1"/>
    <col min="1797" max="1797" width="12.28515625" style="401" customWidth="1"/>
    <col min="1798" max="1798" width="12.5703125" style="401" customWidth="1"/>
    <col min="1799" max="1799" width="12.140625" style="401" customWidth="1"/>
    <col min="1800" max="1800" width="19.7109375" style="401" customWidth="1"/>
    <col min="1801" max="2048" width="9.140625" style="401"/>
    <col min="2049" max="2049" width="7.7109375" style="401" customWidth="1"/>
    <col min="2050" max="2050" width="10.5703125" style="401" customWidth="1"/>
    <col min="2051" max="2051" width="11.140625" style="401" bestFit="1" customWidth="1"/>
    <col min="2052" max="2052" width="22.140625" style="401" bestFit="1" customWidth="1"/>
    <col min="2053" max="2053" width="12.28515625" style="401" customWidth="1"/>
    <col min="2054" max="2054" width="12.5703125" style="401" customWidth="1"/>
    <col min="2055" max="2055" width="12.140625" style="401" customWidth="1"/>
    <col min="2056" max="2056" width="19.7109375" style="401" customWidth="1"/>
    <col min="2057" max="2304" width="9.140625" style="401"/>
    <col min="2305" max="2305" width="7.7109375" style="401" customWidth="1"/>
    <col min="2306" max="2306" width="10.5703125" style="401" customWidth="1"/>
    <col min="2307" max="2307" width="11.140625" style="401" bestFit="1" customWidth="1"/>
    <col min="2308" max="2308" width="22.140625" style="401" bestFit="1" customWidth="1"/>
    <col min="2309" max="2309" width="12.28515625" style="401" customWidth="1"/>
    <col min="2310" max="2310" width="12.5703125" style="401" customWidth="1"/>
    <col min="2311" max="2311" width="12.140625" style="401" customWidth="1"/>
    <col min="2312" max="2312" width="19.7109375" style="401" customWidth="1"/>
    <col min="2313" max="2560" width="9.140625" style="401"/>
    <col min="2561" max="2561" width="7.7109375" style="401" customWidth="1"/>
    <col min="2562" max="2562" width="10.5703125" style="401" customWidth="1"/>
    <col min="2563" max="2563" width="11.140625" style="401" bestFit="1" customWidth="1"/>
    <col min="2564" max="2564" width="22.140625" style="401" bestFit="1" customWidth="1"/>
    <col min="2565" max="2565" width="12.28515625" style="401" customWidth="1"/>
    <col min="2566" max="2566" width="12.5703125" style="401" customWidth="1"/>
    <col min="2567" max="2567" width="12.140625" style="401" customWidth="1"/>
    <col min="2568" max="2568" width="19.7109375" style="401" customWidth="1"/>
    <col min="2569" max="2816" width="9.140625" style="401"/>
    <col min="2817" max="2817" width="7.7109375" style="401" customWidth="1"/>
    <col min="2818" max="2818" width="10.5703125" style="401" customWidth="1"/>
    <col min="2819" max="2819" width="11.140625" style="401" bestFit="1" customWidth="1"/>
    <col min="2820" max="2820" width="22.140625" style="401" bestFit="1" customWidth="1"/>
    <col min="2821" max="2821" width="12.28515625" style="401" customWidth="1"/>
    <col min="2822" max="2822" width="12.5703125" style="401" customWidth="1"/>
    <col min="2823" max="2823" width="12.140625" style="401" customWidth="1"/>
    <col min="2824" max="2824" width="19.7109375" style="401" customWidth="1"/>
    <col min="2825" max="3072" width="9.140625" style="401"/>
    <col min="3073" max="3073" width="7.7109375" style="401" customWidth="1"/>
    <col min="3074" max="3074" width="10.5703125" style="401" customWidth="1"/>
    <col min="3075" max="3075" width="11.140625" style="401" bestFit="1" customWidth="1"/>
    <col min="3076" max="3076" width="22.140625" style="401" bestFit="1" customWidth="1"/>
    <col min="3077" max="3077" width="12.28515625" style="401" customWidth="1"/>
    <col min="3078" max="3078" width="12.5703125" style="401" customWidth="1"/>
    <col min="3079" max="3079" width="12.140625" style="401" customWidth="1"/>
    <col min="3080" max="3080" width="19.7109375" style="401" customWidth="1"/>
    <col min="3081" max="3328" width="9.140625" style="401"/>
    <col min="3329" max="3329" width="7.7109375" style="401" customWidth="1"/>
    <col min="3330" max="3330" width="10.5703125" style="401" customWidth="1"/>
    <col min="3331" max="3331" width="11.140625" style="401" bestFit="1" customWidth="1"/>
    <col min="3332" max="3332" width="22.140625" style="401" bestFit="1" customWidth="1"/>
    <col min="3333" max="3333" width="12.28515625" style="401" customWidth="1"/>
    <col min="3334" max="3334" width="12.5703125" style="401" customWidth="1"/>
    <col min="3335" max="3335" width="12.140625" style="401" customWidth="1"/>
    <col min="3336" max="3336" width="19.7109375" style="401" customWidth="1"/>
    <col min="3337" max="3584" width="9.140625" style="401"/>
    <col min="3585" max="3585" width="7.7109375" style="401" customWidth="1"/>
    <col min="3586" max="3586" width="10.5703125" style="401" customWidth="1"/>
    <col min="3587" max="3587" width="11.140625" style="401" bestFit="1" customWidth="1"/>
    <col min="3588" max="3588" width="22.140625" style="401" bestFit="1" customWidth="1"/>
    <col min="3589" max="3589" width="12.28515625" style="401" customWidth="1"/>
    <col min="3590" max="3590" width="12.5703125" style="401" customWidth="1"/>
    <col min="3591" max="3591" width="12.140625" style="401" customWidth="1"/>
    <col min="3592" max="3592" width="19.7109375" style="401" customWidth="1"/>
    <col min="3593" max="3840" width="9.140625" style="401"/>
    <col min="3841" max="3841" width="7.7109375" style="401" customWidth="1"/>
    <col min="3842" max="3842" width="10.5703125" style="401" customWidth="1"/>
    <col min="3843" max="3843" width="11.140625" style="401" bestFit="1" customWidth="1"/>
    <col min="3844" max="3844" width="22.140625" style="401" bestFit="1" customWidth="1"/>
    <col min="3845" max="3845" width="12.28515625" style="401" customWidth="1"/>
    <col min="3846" max="3846" width="12.5703125" style="401" customWidth="1"/>
    <col min="3847" max="3847" width="12.140625" style="401" customWidth="1"/>
    <col min="3848" max="3848" width="19.7109375" style="401" customWidth="1"/>
    <col min="3849" max="4096" width="9.140625" style="401"/>
    <col min="4097" max="4097" width="7.7109375" style="401" customWidth="1"/>
    <col min="4098" max="4098" width="10.5703125" style="401" customWidth="1"/>
    <col min="4099" max="4099" width="11.140625" style="401" bestFit="1" customWidth="1"/>
    <col min="4100" max="4100" width="22.140625" style="401" bestFit="1" customWidth="1"/>
    <col min="4101" max="4101" width="12.28515625" style="401" customWidth="1"/>
    <col min="4102" max="4102" width="12.5703125" style="401" customWidth="1"/>
    <col min="4103" max="4103" width="12.140625" style="401" customWidth="1"/>
    <col min="4104" max="4104" width="19.7109375" style="401" customWidth="1"/>
    <col min="4105" max="4352" width="9.140625" style="401"/>
    <col min="4353" max="4353" width="7.7109375" style="401" customWidth="1"/>
    <col min="4354" max="4354" width="10.5703125" style="401" customWidth="1"/>
    <col min="4355" max="4355" width="11.140625" style="401" bestFit="1" customWidth="1"/>
    <col min="4356" max="4356" width="22.140625" style="401" bestFit="1" customWidth="1"/>
    <col min="4357" max="4357" width="12.28515625" style="401" customWidth="1"/>
    <col min="4358" max="4358" width="12.5703125" style="401" customWidth="1"/>
    <col min="4359" max="4359" width="12.140625" style="401" customWidth="1"/>
    <col min="4360" max="4360" width="19.7109375" style="401" customWidth="1"/>
    <col min="4361" max="4608" width="9.140625" style="401"/>
    <col min="4609" max="4609" width="7.7109375" style="401" customWidth="1"/>
    <col min="4610" max="4610" width="10.5703125" style="401" customWidth="1"/>
    <col min="4611" max="4611" width="11.140625" style="401" bestFit="1" customWidth="1"/>
    <col min="4612" max="4612" width="22.140625" style="401" bestFit="1" customWidth="1"/>
    <col min="4613" max="4613" width="12.28515625" style="401" customWidth="1"/>
    <col min="4614" max="4614" width="12.5703125" style="401" customWidth="1"/>
    <col min="4615" max="4615" width="12.140625" style="401" customWidth="1"/>
    <col min="4616" max="4616" width="19.7109375" style="401" customWidth="1"/>
    <col min="4617" max="4864" width="9.140625" style="401"/>
    <col min="4865" max="4865" width="7.7109375" style="401" customWidth="1"/>
    <col min="4866" max="4866" width="10.5703125" style="401" customWidth="1"/>
    <col min="4867" max="4867" width="11.140625" style="401" bestFit="1" customWidth="1"/>
    <col min="4868" max="4868" width="22.140625" style="401" bestFit="1" customWidth="1"/>
    <col min="4869" max="4869" width="12.28515625" style="401" customWidth="1"/>
    <col min="4870" max="4870" width="12.5703125" style="401" customWidth="1"/>
    <col min="4871" max="4871" width="12.140625" style="401" customWidth="1"/>
    <col min="4872" max="4872" width="19.7109375" style="401" customWidth="1"/>
    <col min="4873" max="5120" width="9.140625" style="401"/>
    <col min="5121" max="5121" width="7.7109375" style="401" customWidth="1"/>
    <col min="5122" max="5122" width="10.5703125" style="401" customWidth="1"/>
    <col min="5123" max="5123" width="11.140625" style="401" bestFit="1" customWidth="1"/>
    <col min="5124" max="5124" width="22.140625" style="401" bestFit="1" customWidth="1"/>
    <col min="5125" max="5125" width="12.28515625" style="401" customWidth="1"/>
    <col min="5126" max="5126" width="12.5703125" style="401" customWidth="1"/>
    <col min="5127" max="5127" width="12.140625" style="401" customWidth="1"/>
    <col min="5128" max="5128" width="19.7109375" style="401" customWidth="1"/>
    <col min="5129" max="5376" width="9.140625" style="401"/>
    <col min="5377" max="5377" width="7.7109375" style="401" customWidth="1"/>
    <col min="5378" max="5378" width="10.5703125" style="401" customWidth="1"/>
    <col min="5379" max="5379" width="11.140625" style="401" bestFit="1" customWidth="1"/>
    <col min="5380" max="5380" width="22.140625" style="401" bestFit="1" customWidth="1"/>
    <col min="5381" max="5381" width="12.28515625" style="401" customWidth="1"/>
    <col min="5382" max="5382" width="12.5703125" style="401" customWidth="1"/>
    <col min="5383" max="5383" width="12.140625" style="401" customWidth="1"/>
    <col min="5384" max="5384" width="19.7109375" style="401" customWidth="1"/>
    <col min="5385" max="5632" width="9.140625" style="401"/>
    <col min="5633" max="5633" width="7.7109375" style="401" customWidth="1"/>
    <col min="5634" max="5634" width="10.5703125" style="401" customWidth="1"/>
    <col min="5635" max="5635" width="11.140625" style="401" bestFit="1" customWidth="1"/>
    <col min="5636" max="5636" width="22.140625" style="401" bestFit="1" customWidth="1"/>
    <col min="5637" max="5637" width="12.28515625" style="401" customWidth="1"/>
    <col min="5638" max="5638" width="12.5703125" style="401" customWidth="1"/>
    <col min="5639" max="5639" width="12.140625" style="401" customWidth="1"/>
    <col min="5640" max="5640" width="19.7109375" style="401" customWidth="1"/>
    <col min="5641" max="5888" width="9.140625" style="401"/>
    <col min="5889" max="5889" width="7.7109375" style="401" customWidth="1"/>
    <col min="5890" max="5890" width="10.5703125" style="401" customWidth="1"/>
    <col min="5891" max="5891" width="11.140625" style="401" bestFit="1" customWidth="1"/>
    <col min="5892" max="5892" width="22.140625" style="401" bestFit="1" customWidth="1"/>
    <col min="5893" max="5893" width="12.28515625" style="401" customWidth="1"/>
    <col min="5894" max="5894" width="12.5703125" style="401" customWidth="1"/>
    <col min="5895" max="5895" width="12.140625" style="401" customWidth="1"/>
    <col min="5896" max="5896" width="19.7109375" style="401" customWidth="1"/>
    <col min="5897" max="6144" width="9.140625" style="401"/>
    <col min="6145" max="6145" width="7.7109375" style="401" customWidth="1"/>
    <col min="6146" max="6146" width="10.5703125" style="401" customWidth="1"/>
    <col min="6147" max="6147" width="11.140625" style="401" bestFit="1" customWidth="1"/>
    <col min="6148" max="6148" width="22.140625" style="401" bestFit="1" customWidth="1"/>
    <col min="6149" max="6149" width="12.28515625" style="401" customWidth="1"/>
    <col min="6150" max="6150" width="12.5703125" style="401" customWidth="1"/>
    <col min="6151" max="6151" width="12.140625" style="401" customWidth="1"/>
    <col min="6152" max="6152" width="19.7109375" style="401" customWidth="1"/>
    <col min="6153" max="6400" width="9.140625" style="401"/>
    <col min="6401" max="6401" width="7.7109375" style="401" customWidth="1"/>
    <col min="6402" max="6402" width="10.5703125" style="401" customWidth="1"/>
    <col min="6403" max="6403" width="11.140625" style="401" bestFit="1" customWidth="1"/>
    <col min="6404" max="6404" width="22.140625" style="401" bestFit="1" customWidth="1"/>
    <col min="6405" max="6405" width="12.28515625" style="401" customWidth="1"/>
    <col min="6406" max="6406" width="12.5703125" style="401" customWidth="1"/>
    <col min="6407" max="6407" width="12.140625" style="401" customWidth="1"/>
    <col min="6408" max="6408" width="19.7109375" style="401" customWidth="1"/>
    <col min="6409" max="6656" width="9.140625" style="401"/>
    <col min="6657" max="6657" width="7.7109375" style="401" customWidth="1"/>
    <col min="6658" max="6658" width="10.5703125" style="401" customWidth="1"/>
    <col min="6659" max="6659" width="11.140625" style="401" bestFit="1" customWidth="1"/>
    <col min="6660" max="6660" width="22.140625" style="401" bestFit="1" customWidth="1"/>
    <col min="6661" max="6661" width="12.28515625" style="401" customWidth="1"/>
    <col min="6662" max="6662" width="12.5703125" style="401" customWidth="1"/>
    <col min="6663" max="6663" width="12.140625" style="401" customWidth="1"/>
    <col min="6664" max="6664" width="19.7109375" style="401" customWidth="1"/>
    <col min="6665" max="6912" width="9.140625" style="401"/>
    <col min="6913" max="6913" width="7.7109375" style="401" customWidth="1"/>
    <col min="6914" max="6914" width="10.5703125" style="401" customWidth="1"/>
    <col min="6915" max="6915" width="11.140625" style="401" bestFit="1" customWidth="1"/>
    <col min="6916" max="6916" width="22.140625" style="401" bestFit="1" customWidth="1"/>
    <col min="6917" max="6917" width="12.28515625" style="401" customWidth="1"/>
    <col min="6918" max="6918" width="12.5703125" style="401" customWidth="1"/>
    <col min="6919" max="6919" width="12.140625" style="401" customWidth="1"/>
    <col min="6920" max="6920" width="19.7109375" style="401" customWidth="1"/>
    <col min="6921" max="7168" width="9.140625" style="401"/>
    <col min="7169" max="7169" width="7.7109375" style="401" customWidth="1"/>
    <col min="7170" max="7170" width="10.5703125" style="401" customWidth="1"/>
    <col min="7171" max="7171" width="11.140625" style="401" bestFit="1" customWidth="1"/>
    <col min="7172" max="7172" width="22.140625" style="401" bestFit="1" customWidth="1"/>
    <col min="7173" max="7173" width="12.28515625" style="401" customWidth="1"/>
    <col min="7174" max="7174" width="12.5703125" style="401" customWidth="1"/>
    <col min="7175" max="7175" width="12.140625" style="401" customWidth="1"/>
    <col min="7176" max="7176" width="19.7109375" style="401" customWidth="1"/>
    <col min="7177" max="7424" width="9.140625" style="401"/>
    <col min="7425" max="7425" width="7.7109375" style="401" customWidth="1"/>
    <col min="7426" max="7426" width="10.5703125" style="401" customWidth="1"/>
    <col min="7427" max="7427" width="11.140625" style="401" bestFit="1" customWidth="1"/>
    <col min="7428" max="7428" width="22.140625" style="401" bestFit="1" customWidth="1"/>
    <col min="7429" max="7429" width="12.28515625" style="401" customWidth="1"/>
    <col min="7430" max="7430" width="12.5703125" style="401" customWidth="1"/>
    <col min="7431" max="7431" width="12.140625" style="401" customWidth="1"/>
    <col min="7432" max="7432" width="19.7109375" style="401" customWidth="1"/>
    <col min="7433" max="7680" width="9.140625" style="401"/>
    <col min="7681" max="7681" width="7.7109375" style="401" customWidth="1"/>
    <col min="7682" max="7682" width="10.5703125" style="401" customWidth="1"/>
    <col min="7683" max="7683" width="11.140625" style="401" bestFit="1" customWidth="1"/>
    <col min="7684" max="7684" width="22.140625" style="401" bestFit="1" customWidth="1"/>
    <col min="7685" max="7685" width="12.28515625" style="401" customWidth="1"/>
    <col min="7686" max="7686" width="12.5703125" style="401" customWidth="1"/>
    <col min="7687" max="7687" width="12.140625" style="401" customWidth="1"/>
    <col min="7688" max="7688" width="19.7109375" style="401" customWidth="1"/>
    <col min="7689" max="7936" width="9.140625" style="401"/>
    <col min="7937" max="7937" width="7.7109375" style="401" customWidth="1"/>
    <col min="7938" max="7938" width="10.5703125" style="401" customWidth="1"/>
    <col min="7939" max="7939" width="11.140625" style="401" bestFit="1" customWidth="1"/>
    <col min="7940" max="7940" width="22.140625" style="401" bestFit="1" customWidth="1"/>
    <col min="7941" max="7941" width="12.28515625" style="401" customWidth="1"/>
    <col min="7942" max="7942" width="12.5703125" style="401" customWidth="1"/>
    <col min="7943" max="7943" width="12.140625" style="401" customWidth="1"/>
    <col min="7944" max="7944" width="19.7109375" style="401" customWidth="1"/>
    <col min="7945" max="8192" width="9.140625" style="401"/>
    <col min="8193" max="8193" width="7.7109375" style="401" customWidth="1"/>
    <col min="8194" max="8194" width="10.5703125" style="401" customWidth="1"/>
    <col min="8195" max="8195" width="11.140625" style="401" bestFit="1" customWidth="1"/>
    <col min="8196" max="8196" width="22.140625" style="401" bestFit="1" customWidth="1"/>
    <col min="8197" max="8197" width="12.28515625" style="401" customWidth="1"/>
    <col min="8198" max="8198" width="12.5703125" style="401" customWidth="1"/>
    <col min="8199" max="8199" width="12.140625" style="401" customWidth="1"/>
    <col min="8200" max="8200" width="19.7109375" style="401" customWidth="1"/>
    <col min="8201" max="8448" width="9.140625" style="401"/>
    <col min="8449" max="8449" width="7.7109375" style="401" customWidth="1"/>
    <col min="8450" max="8450" width="10.5703125" style="401" customWidth="1"/>
    <col min="8451" max="8451" width="11.140625" style="401" bestFit="1" customWidth="1"/>
    <col min="8452" max="8452" width="22.140625" style="401" bestFit="1" customWidth="1"/>
    <col min="8453" max="8453" width="12.28515625" style="401" customWidth="1"/>
    <col min="8454" max="8454" width="12.5703125" style="401" customWidth="1"/>
    <col min="8455" max="8455" width="12.140625" style="401" customWidth="1"/>
    <col min="8456" max="8456" width="19.7109375" style="401" customWidth="1"/>
    <col min="8457" max="8704" width="9.140625" style="401"/>
    <col min="8705" max="8705" width="7.7109375" style="401" customWidth="1"/>
    <col min="8706" max="8706" width="10.5703125" style="401" customWidth="1"/>
    <col min="8707" max="8707" width="11.140625" style="401" bestFit="1" customWidth="1"/>
    <col min="8708" max="8708" width="22.140625" style="401" bestFit="1" customWidth="1"/>
    <col min="8709" max="8709" width="12.28515625" style="401" customWidth="1"/>
    <col min="8710" max="8710" width="12.5703125" style="401" customWidth="1"/>
    <col min="8711" max="8711" width="12.140625" style="401" customWidth="1"/>
    <col min="8712" max="8712" width="19.7109375" style="401" customWidth="1"/>
    <col min="8713" max="8960" width="9.140625" style="401"/>
    <col min="8961" max="8961" width="7.7109375" style="401" customWidth="1"/>
    <col min="8962" max="8962" width="10.5703125" style="401" customWidth="1"/>
    <col min="8963" max="8963" width="11.140625" style="401" bestFit="1" customWidth="1"/>
    <col min="8964" max="8964" width="22.140625" style="401" bestFit="1" customWidth="1"/>
    <col min="8965" max="8965" width="12.28515625" style="401" customWidth="1"/>
    <col min="8966" max="8966" width="12.5703125" style="401" customWidth="1"/>
    <col min="8967" max="8967" width="12.140625" style="401" customWidth="1"/>
    <col min="8968" max="8968" width="19.7109375" style="401" customWidth="1"/>
    <col min="8969" max="9216" width="9.140625" style="401"/>
    <col min="9217" max="9217" width="7.7109375" style="401" customWidth="1"/>
    <col min="9218" max="9218" width="10.5703125" style="401" customWidth="1"/>
    <col min="9219" max="9219" width="11.140625" style="401" bestFit="1" customWidth="1"/>
    <col min="9220" max="9220" width="22.140625" style="401" bestFit="1" customWidth="1"/>
    <col min="9221" max="9221" width="12.28515625" style="401" customWidth="1"/>
    <col min="9222" max="9222" width="12.5703125" style="401" customWidth="1"/>
    <col min="9223" max="9223" width="12.140625" style="401" customWidth="1"/>
    <col min="9224" max="9224" width="19.7109375" style="401" customWidth="1"/>
    <col min="9225" max="9472" width="9.140625" style="401"/>
    <col min="9473" max="9473" width="7.7109375" style="401" customWidth="1"/>
    <col min="9474" max="9474" width="10.5703125" style="401" customWidth="1"/>
    <col min="9475" max="9475" width="11.140625" style="401" bestFit="1" customWidth="1"/>
    <col min="9476" max="9476" width="22.140625" style="401" bestFit="1" customWidth="1"/>
    <col min="9477" max="9477" width="12.28515625" style="401" customWidth="1"/>
    <col min="9478" max="9478" width="12.5703125" style="401" customWidth="1"/>
    <col min="9479" max="9479" width="12.140625" style="401" customWidth="1"/>
    <col min="9480" max="9480" width="19.7109375" style="401" customWidth="1"/>
    <col min="9481" max="9728" width="9.140625" style="401"/>
    <col min="9729" max="9729" width="7.7109375" style="401" customWidth="1"/>
    <col min="9730" max="9730" width="10.5703125" style="401" customWidth="1"/>
    <col min="9731" max="9731" width="11.140625" style="401" bestFit="1" customWidth="1"/>
    <col min="9732" max="9732" width="22.140625" style="401" bestFit="1" customWidth="1"/>
    <col min="9733" max="9733" width="12.28515625" style="401" customWidth="1"/>
    <col min="9734" max="9734" width="12.5703125" style="401" customWidth="1"/>
    <col min="9735" max="9735" width="12.140625" style="401" customWidth="1"/>
    <col min="9736" max="9736" width="19.7109375" style="401" customWidth="1"/>
    <col min="9737" max="9984" width="9.140625" style="401"/>
    <col min="9985" max="9985" width="7.7109375" style="401" customWidth="1"/>
    <col min="9986" max="9986" width="10.5703125" style="401" customWidth="1"/>
    <col min="9987" max="9987" width="11.140625" style="401" bestFit="1" customWidth="1"/>
    <col min="9988" max="9988" width="22.140625" style="401" bestFit="1" customWidth="1"/>
    <col min="9989" max="9989" width="12.28515625" style="401" customWidth="1"/>
    <col min="9990" max="9990" width="12.5703125" style="401" customWidth="1"/>
    <col min="9991" max="9991" width="12.140625" style="401" customWidth="1"/>
    <col min="9992" max="9992" width="19.7109375" style="401" customWidth="1"/>
    <col min="9993" max="10240" width="9.140625" style="401"/>
    <col min="10241" max="10241" width="7.7109375" style="401" customWidth="1"/>
    <col min="10242" max="10242" width="10.5703125" style="401" customWidth="1"/>
    <col min="10243" max="10243" width="11.140625" style="401" bestFit="1" customWidth="1"/>
    <col min="10244" max="10244" width="22.140625" style="401" bestFit="1" customWidth="1"/>
    <col min="10245" max="10245" width="12.28515625" style="401" customWidth="1"/>
    <col min="10246" max="10246" width="12.5703125" style="401" customWidth="1"/>
    <col min="10247" max="10247" width="12.140625" style="401" customWidth="1"/>
    <col min="10248" max="10248" width="19.7109375" style="401" customWidth="1"/>
    <col min="10249" max="10496" width="9.140625" style="401"/>
    <col min="10497" max="10497" width="7.7109375" style="401" customWidth="1"/>
    <col min="10498" max="10498" width="10.5703125" style="401" customWidth="1"/>
    <col min="10499" max="10499" width="11.140625" style="401" bestFit="1" customWidth="1"/>
    <col min="10500" max="10500" width="22.140625" style="401" bestFit="1" customWidth="1"/>
    <col min="10501" max="10501" width="12.28515625" style="401" customWidth="1"/>
    <col min="10502" max="10502" width="12.5703125" style="401" customWidth="1"/>
    <col min="10503" max="10503" width="12.140625" style="401" customWidth="1"/>
    <col min="10504" max="10504" width="19.7109375" style="401" customWidth="1"/>
    <col min="10505" max="10752" width="9.140625" style="401"/>
    <col min="10753" max="10753" width="7.7109375" style="401" customWidth="1"/>
    <col min="10754" max="10754" width="10.5703125" style="401" customWidth="1"/>
    <col min="10755" max="10755" width="11.140625" style="401" bestFit="1" customWidth="1"/>
    <col min="10756" max="10756" width="22.140625" style="401" bestFit="1" customWidth="1"/>
    <col min="10757" max="10757" width="12.28515625" style="401" customWidth="1"/>
    <col min="10758" max="10758" width="12.5703125" style="401" customWidth="1"/>
    <col min="10759" max="10759" width="12.140625" style="401" customWidth="1"/>
    <col min="10760" max="10760" width="19.7109375" style="401" customWidth="1"/>
    <col min="10761" max="11008" width="9.140625" style="401"/>
    <col min="11009" max="11009" width="7.7109375" style="401" customWidth="1"/>
    <col min="11010" max="11010" width="10.5703125" style="401" customWidth="1"/>
    <col min="11011" max="11011" width="11.140625" style="401" bestFit="1" customWidth="1"/>
    <col min="11012" max="11012" width="22.140625" style="401" bestFit="1" customWidth="1"/>
    <col min="11013" max="11013" width="12.28515625" style="401" customWidth="1"/>
    <col min="11014" max="11014" width="12.5703125" style="401" customWidth="1"/>
    <col min="11015" max="11015" width="12.140625" style="401" customWidth="1"/>
    <col min="11016" max="11016" width="19.7109375" style="401" customWidth="1"/>
    <col min="11017" max="11264" width="9.140625" style="401"/>
    <col min="11265" max="11265" width="7.7109375" style="401" customWidth="1"/>
    <col min="11266" max="11266" width="10.5703125" style="401" customWidth="1"/>
    <col min="11267" max="11267" width="11.140625" style="401" bestFit="1" customWidth="1"/>
    <col min="11268" max="11268" width="22.140625" style="401" bestFit="1" customWidth="1"/>
    <col min="11269" max="11269" width="12.28515625" style="401" customWidth="1"/>
    <col min="11270" max="11270" width="12.5703125" style="401" customWidth="1"/>
    <col min="11271" max="11271" width="12.140625" style="401" customWidth="1"/>
    <col min="11272" max="11272" width="19.7109375" style="401" customWidth="1"/>
    <col min="11273" max="11520" width="9.140625" style="401"/>
    <col min="11521" max="11521" width="7.7109375" style="401" customWidth="1"/>
    <col min="11522" max="11522" width="10.5703125" style="401" customWidth="1"/>
    <col min="11523" max="11523" width="11.140625" style="401" bestFit="1" customWidth="1"/>
    <col min="11524" max="11524" width="22.140625" style="401" bestFit="1" customWidth="1"/>
    <col min="11525" max="11525" width="12.28515625" style="401" customWidth="1"/>
    <col min="11526" max="11526" width="12.5703125" style="401" customWidth="1"/>
    <col min="11527" max="11527" width="12.140625" style="401" customWidth="1"/>
    <col min="11528" max="11528" width="19.7109375" style="401" customWidth="1"/>
    <col min="11529" max="11776" width="9.140625" style="401"/>
    <col min="11777" max="11777" width="7.7109375" style="401" customWidth="1"/>
    <col min="11778" max="11778" width="10.5703125" style="401" customWidth="1"/>
    <col min="11779" max="11779" width="11.140625" style="401" bestFit="1" customWidth="1"/>
    <col min="11780" max="11780" width="22.140625" style="401" bestFit="1" customWidth="1"/>
    <col min="11781" max="11781" width="12.28515625" style="401" customWidth="1"/>
    <col min="11782" max="11782" width="12.5703125" style="401" customWidth="1"/>
    <col min="11783" max="11783" width="12.140625" style="401" customWidth="1"/>
    <col min="11784" max="11784" width="19.7109375" style="401" customWidth="1"/>
    <col min="11785" max="12032" width="9.140625" style="401"/>
    <col min="12033" max="12033" width="7.7109375" style="401" customWidth="1"/>
    <col min="12034" max="12034" width="10.5703125" style="401" customWidth="1"/>
    <col min="12035" max="12035" width="11.140625" style="401" bestFit="1" customWidth="1"/>
    <col min="12036" max="12036" width="22.140625" style="401" bestFit="1" customWidth="1"/>
    <col min="12037" max="12037" width="12.28515625" style="401" customWidth="1"/>
    <col min="12038" max="12038" width="12.5703125" style="401" customWidth="1"/>
    <col min="12039" max="12039" width="12.140625" style="401" customWidth="1"/>
    <col min="12040" max="12040" width="19.7109375" style="401" customWidth="1"/>
    <col min="12041" max="12288" width="9.140625" style="401"/>
    <col min="12289" max="12289" width="7.7109375" style="401" customWidth="1"/>
    <col min="12290" max="12290" width="10.5703125" style="401" customWidth="1"/>
    <col min="12291" max="12291" width="11.140625" style="401" bestFit="1" customWidth="1"/>
    <col min="12292" max="12292" width="22.140625" style="401" bestFit="1" customWidth="1"/>
    <col min="12293" max="12293" width="12.28515625" style="401" customWidth="1"/>
    <col min="12294" max="12294" width="12.5703125" style="401" customWidth="1"/>
    <col min="12295" max="12295" width="12.140625" style="401" customWidth="1"/>
    <col min="12296" max="12296" width="19.7109375" style="401" customWidth="1"/>
    <col min="12297" max="12544" width="9.140625" style="401"/>
    <col min="12545" max="12545" width="7.7109375" style="401" customWidth="1"/>
    <col min="12546" max="12546" width="10.5703125" style="401" customWidth="1"/>
    <col min="12547" max="12547" width="11.140625" style="401" bestFit="1" customWidth="1"/>
    <col min="12548" max="12548" width="22.140625" style="401" bestFit="1" customWidth="1"/>
    <col min="12549" max="12549" width="12.28515625" style="401" customWidth="1"/>
    <col min="12550" max="12550" width="12.5703125" style="401" customWidth="1"/>
    <col min="12551" max="12551" width="12.140625" style="401" customWidth="1"/>
    <col min="12552" max="12552" width="19.7109375" style="401" customWidth="1"/>
    <col min="12553" max="12800" width="9.140625" style="401"/>
    <col min="12801" max="12801" width="7.7109375" style="401" customWidth="1"/>
    <col min="12802" max="12802" width="10.5703125" style="401" customWidth="1"/>
    <col min="12803" max="12803" width="11.140625" style="401" bestFit="1" customWidth="1"/>
    <col min="12804" max="12804" width="22.140625" style="401" bestFit="1" customWidth="1"/>
    <col min="12805" max="12805" width="12.28515625" style="401" customWidth="1"/>
    <col min="12806" max="12806" width="12.5703125" style="401" customWidth="1"/>
    <col min="12807" max="12807" width="12.140625" style="401" customWidth="1"/>
    <col min="12808" max="12808" width="19.7109375" style="401" customWidth="1"/>
    <col min="12809" max="13056" width="9.140625" style="401"/>
    <col min="13057" max="13057" width="7.7109375" style="401" customWidth="1"/>
    <col min="13058" max="13058" width="10.5703125" style="401" customWidth="1"/>
    <col min="13059" max="13059" width="11.140625" style="401" bestFit="1" customWidth="1"/>
    <col min="13060" max="13060" width="22.140625" style="401" bestFit="1" customWidth="1"/>
    <col min="13061" max="13061" width="12.28515625" style="401" customWidth="1"/>
    <col min="13062" max="13062" width="12.5703125" style="401" customWidth="1"/>
    <col min="13063" max="13063" width="12.140625" style="401" customWidth="1"/>
    <col min="13064" max="13064" width="19.7109375" style="401" customWidth="1"/>
    <col min="13065" max="13312" width="9.140625" style="401"/>
    <col min="13313" max="13313" width="7.7109375" style="401" customWidth="1"/>
    <col min="13314" max="13314" width="10.5703125" style="401" customWidth="1"/>
    <col min="13315" max="13315" width="11.140625" style="401" bestFit="1" customWidth="1"/>
    <col min="13316" max="13316" width="22.140625" style="401" bestFit="1" customWidth="1"/>
    <col min="13317" max="13317" width="12.28515625" style="401" customWidth="1"/>
    <col min="13318" max="13318" width="12.5703125" style="401" customWidth="1"/>
    <col min="13319" max="13319" width="12.140625" style="401" customWidth="1"/>
    <col min="13320" max="13320" width="19.7109375" style="401" customWidth="1"/>
    <col min="13321" max="13568" width="9.140625" style="401"/>
    <col min="13569" max="13569" width="7.7109375" style="401" customWidth="1"/>
    <col min="13570" max="13570" width="10.5703125" style="401" customWidth="1"/>
    <col min="13571" max="13571" width="11.140625" style="401" bestFit="1" customWidth="1"/>
    <col min="13572" max="13572" width="22.140625" style="401" bestFit="1" customWidth="1"/>
    <col min="13573" max="13573" width="12.28515625" style="401" customWidth="1"/>
    <col min="13574" max="13574" width="12.5703125" style="401" customWidth="1"/>
    <col min="13575" max="13575" width="12.140625" style="401" customWidth="1"/>
    <col min="13576" max="13576" width="19.7109375" style="401" customWidth="1"/>
    <col min="13577" max="13824" width="9.140625" style="401"/>
    <col min="13825" max="13825" width="7.7109375" style="401" customWidth="1"/>
    <col min="13826" max="13826" width="10.5703125" style="401" customWidth="1"/>
    <col min="13827" max="13827" width="11.140625" style="401" bestFit="1" customWidth="1"/>
    <col min="13828" max="13828" width="22.140625" style="401" bestFit="1" customWidth="1"/>
    <col min="13829" max="13829" width="12.28515625" style="401" customWidth="1"/>
    <col min="13830" max="13830" width="12.5703125" style="401" customWidth="1"/>
    <col min="13831" max="13831" width="12.140625" style="401" customWidth="1"/>
    <col min="13832" max="13832" width="19.7109375" style="401" customWidth="1"/>
    <col min="13833" max="14080" width="9.140625" style="401"/>
    <col min="14081" max="14081" width="7.7109375" style="401" customWidth="1"/>
    <col min="14082" max="14082" width="10.5703125" style="401" customWidth="1"/>
    <col min="14083" max="14083" width="11.140625" style="401" bestFit="1" customWidth="1"/>
    <col min="14084" max="14084" width="22.140625" style="401" bestFit="1" customWidth="1"/>
    <col min="14085" max="14085" width="12.28515625" style="401" customWidth="1"/>
    <col min="14086" max="14086" width="12.5703125" style="401" customWidth="1"/>
    <col min="14087" max="14087" width="12.140625" style="401" customWidth="1"/>
    <col min="14088" max="14088" width="19.7109375" style="401" customWidth="1"/>
    <col min="14089" max="14336" width="9.140625" style="401"/>
    <col min="14337" max="14337" width="7.7109375" style="401" customWidth="1"/>
    <col min="14338" max="14338" width="10.5703125" style="401" customWidth="1"/>
    <col min="14339" max="14339" width="11.140625" style="401" bestFit="1" customWidth="1"/>
    <col min="14340" max="14340" width="22.140625" style="401" bestFit="1" customWidth="1"/>
    <col min="14341" max="14341" width="12.28515625" style="401" customWidth="1"/>
    <col min="14342" max="14342" width="12.5703125" style="401" customWidth="1"/>
    <col min="14343" max="14343" width="12.140625" style="401" customWidth="1"/>
    <col min="14344" max="14344" width="19.7109375" style="401" customWidth="1"/>
    <col min="14345" max="14592" width="9.140625" style="401"/>
    <col min="14593" max="14593" width="7.7109375" style="401" customWidth="1"/>
    <col min="14594" max="14594" width="10.5703125" style="401" customWidth="1"/>
    <col min="14595" max="14595" width="11.140625" style="401" bestFit="1" customWidth="1"/>
    <col min="14596" max="14596" width="22.140625" style="401" bestFit="1" customWidth="1"/>
    <col min="14597" max="14597" width="12.28515625" style="401" customWidth="1"/>
    <col min="14598" max="14598" width="12.5703125" style="401" customWidth="1"/>
    <col min="14599" max="14599" width="12.140625" style="401" customWidth="1"/>
    <col min="14600" max="14600" width="19.7109375" style="401" customWidth="1"/>
    <col min="14601" max="14848" width="9.140625" style="401"/>
    <col min="14849" max="14849" width="7.7109375" style="401" customWidth="1"/>
    <col min="14850" max="14850" width="10.5703125" style="401" customWidth="1"/>
    <col min="14851" max="14851" width="11.140625" style="401" bestFit="1" customWidth="1"/>
    <col min="14852" max="14852" width="22.140625" style="401" bestFit="1" customWidth="1"/>
    <col min="14853" max="14853" width="12.28515625" style="401" customWidth="1"/>
    <col min="14854" max="14854" width="12.5703125" style="401" customWidth="1"/>
    <col min="14855" max="14855" width="12.140625" style="401" customWidth="1"/>
    <col min="14856" max="14856" width="19.7109375" style="401" customWidth="1"/>
    <col min="14857" max="15104" width="9.140625" style="401"/>
    <col min="15105" max="15105" width="7.7109375" style="401" customWidth="1"/>
    <col min="15106" max="15106" width="10.5703125" style="401" customWidth="1"/>
    <col min="15107" max="15107" width="11.140625" style="401" bestFit="1" customWidth="1"/>
    <col min="15108" max="15108" width="22.140625" style="401" bestFit="1" customWidth="1"/>
    <col min="15109" max="15109" width="12.28515625" style="401" customWidth="1"/>
    <col min="15110" max="15110" width="12.5703125" style="401" customWidth="1"/>
    <col min="15111" max="15111" width="12.140625" style="401" customWidth="1"/>
    <col min="15112" max="15112" width="19.7109375" style="401" customWidth="1"/>
    <col min="15113" max="15360" width="9.140625" style="401"/>
    <col min="15361" max="15361" width="7.7109375" style="401" customWidth="1"/>
    <col min="15362" max="15362" width="10.5703125" style="401" customWidth="1"/>
    <col min="15363" max="15363" width="11.140625" style="401" bestFit="1" customWidth="1"/>
    <col min="15364" max="15364" width="22.140625" style="401" bestFit="1" customWidth="1"/>
    <col min="15365" max="15365" width="12.28515625" style="401" customWidth="1"/>
    <col min="15366" max="15366" width="12.5703125" style="401" customWidth="1"/>
    <col min="15367" max="15367" width="12.140625" style="401" customWidth="1"/>
    <col min="15368" max="15368" width="19.7109375" style="401" customWidth="1"/>
    <col min="15369" max="15616" width="9.140625" style="401"/>
    <col min="15617" max="15617" width="7.7109375" style="401" customWidth="1"/>
    <col min="15618" max="15618" width="10.5703125" style="401" customWidth="1"/>
    <col min="15619" max="15619" width="11.140625" style="401" bestFit="1" customWidth="1"/>
    <col min="15620" max="15620" width="22.140625" style="401" bestFit="1" customWidth="1"/>
    <col min="15621" max="15621" width="12.28515625" style="401" customWidth="1"/>
    <col min="15622" max="15622" width="12.5703125" style="401" customWidth="1"/>
    <col min="15623" max="15623" width="12.140625" style="401" customWidth="1"/>
    <col min="15624" max="15624" width="19.7109375" style="401" customWidth="1"/>
    <col min="15625" max="15872" width="9.140625" style="401"/>
    <col min="15873" max="15873" width="7.7109375" style="401" customWidth="1"/>
    <col min="15874" max="15874" width="10.5703125" style="401" customWidth="1"/>
    <col min="15875" max="15875" width="11.140625" style="401" bestFit="1" customWidth="1"/>
    <col min="15876" max="15876" width="22.140625" style="401" bestFit="1" customWidth="1"/>
    <col min="15877" max="15877" width="12.28515625" style="401" customWidth="1"/>
    <col min="15878" max="15878" width="12.5703125" style="401" customWidth="1"/>
    <col min="15879" max="15879" width="12.140625" style="401" customWidth="1"/>
    <col min="15880" max="15880" width="19.7109375" style="401" customWidth="1"/>
    <col min="15881" max="16128" width="9.140625" style="401"/>
    <col min="16129" max="16129" width="7.7109375" style="401" customWidth="1"/>
    <col min="16130" max="16130" width="10.5703125" style="401" customWidth="1"/>
    <col min="16131" max="16131" width="11.140625" style="401" bestFit="1" customWidth="1"/>
    <col min="16132" max="16132" width="22.140625" style="401" bestFit="1" customWidth="1"/>
    <col min="16133" max="16133" width="12.28515625" style="401" customWidth="1"/>
    <col min="16134" max="16134" width="12.5703125" style="401" customWidth="1"/>
    <col min="16135" max="16135" width="12.140625" style="401" customWidth="1"/>
    <col min="16136" max="16136" width="19.7109375" style="401" customWidth="1"/>
    <col min="16137" max="16384" width="9.140625" style="401"/>
  </cols>
  <sheetData>
    <row r="1" spans="1:10" ht="50.1" customHeight="1">
      <c r="A1" s="6020"/>
      <c r="B1" s="6020"/>
      <c r="C1" s="431"/>
      <c r="D1" s="431"/>
      <c r="E1" s="431"/>
      <c r="F1" s="431"/>
      <c r="G1" s="3449" t="s">
        <v>1317</v>
      </c>
    </row>
    <row r="2" spans="1:10" ht="39.950000000000003" customHeight="1">
      <c r="A2" s="5787" t="s">
        <v>1066</v>
      </c>
      <c r="B2" s="5787"/>
      <c r="C2" s="5787"/>
      <c r="D2" s="5787"/>
      <c r="E2" s="5787"/>
      <c r="F2" s="5787"/>
      <c r="G2" s="5787"/>
    </row>
    <row r="3" spans="1:10" ht="15">
      <c r="A3" s="422"/>
      <c r="B3" s="422"/>
      <c r="C3" s="422"/>
      <c r="D3" s="422"/>
      <c r="E3" s="422"/>
      <c r="F3" s="422"/>
      <c r="G3" s="463" t="s">
        <v>272</v>
      </c>
    </row>
    <row r="4" spans="1:10" s="3460" customFormat="1" ht="20.100000000000001" customHeight="1" thickBot="1">
      <c r="A4" s="5991" t="s">
        <v>1064</v>
      </c>
      <c r="B4" s="5991"/>
      <c r="C4" s="5991"/>
      <c r="D4" s="5991"/>
      <c r="E4" s="5991"/>
      <c r="F4" s="5991"/>
      <c r="G4" s="5991"/>
      <c r="H4" s="3469"/>
      <c r="I4" s="3456"/>
      <c r="J4" s="3456"/>
    </row>
    <row r="5" spans="1:10" s="3458" customFormat="1" ht="15" customHeight="1">
      <c r="A5" s="6026" t="s">
        <v>0</v>
      </c>
      <c r="B5" s="6028" t="s">
        <v>312</v>
      </c>
      <c r="C5" s="6024" t="s">
        <v>3</v>
      </c>
      <c r="D5" s="5998" t="s">
        <v>1056</v>
      </c>
      <c r="E5" s="6000" t="s">
        <v>168</v>
      </c>
      <c r="F5" s="6001"/>
      <c r="G5" s="5998" t="s">
        <v>351</v>
      </c>
      <c r="H5" s="3470"/>
      <c r="I5" s="3457"/>
      <c r="J5" s="3457"/>
    </row>
    <row r="6" spans="1:10" s="3458" customFormat="1" ht="20.100000000000001" customHeight="1" thickBot="1">
      <c r="A6" s="6027"/>
      <c r="B6" s="6029"/>
      <c r="C6" s="6025"/>
      <c r="D6" s="6019"/>
      <c r="E6" s="4669" t="s">
        <v>352</v>
      </c>
      <c r="F6" s="4659" t="s">
        <v>353</v>
      </c>
      <c r="G6" s="6019"/>
      <c r="H6" s="3470"/>
      <c r="I6" s="3457"/>
      <c r="J6" s="3457"/>
    </row>
    <row r="7" spans="1:10" s="3458" customFormat="1" ht="32.25" customHeight="1" thickBot="1">
      <c r="A7" s="4737">
        <v>600</v>
      </c>
      <c r="B7" s="430">
        <v>60013</v>
      </c>
      <c r="C7" s="4714">
        <v>6208</v>
      </c>
      <c r="D7" s="4713">
        <f>SUM(E7:F7)</f>
        <v>2048349</v>
      </c>
      <c r="E7" s="4734">
        <v>0</v>
      </c>
      <c r="F7" s="4682">
        <v>2048349</v>
      </c>
      <c r="G7" s="4733" t="s">
        <v>1067</v>
      </c>
      <c r="H7" s="3470"/>
      <c r="I7" s="3457"/>
      <c r="J7" s="3457"/>
    </row>
    <row r="8" spans="1:10" ht="24.95" customHeight="1" thickBot="1">
      <c r="A8" s="6021" t="s">
        <v>350</v>
      </c>
      <c r="B8" s="6022"/>
      <c r="C8" s="6023"/>
      <c r="D8" s="4677">
        <f>SUM(D7:D7)</f>
        <v>2048349</v>
      </c>
      <c r="E8" s="4657">
        <f>SUM(E7:E7)</f>
        <v>0</v>
      </c>
      <c r="F8" s="4732">
        <f>SUM(F7:F7)</f>
        <v>2048349</v>
      </c>
      <c r="G8" s="4665"/>
    </row>
    <row r="9" spans="1:10">
      <c r="A9" s="3467"/>
      <c r="B9" s="399"/>
      <c r="C9" s="399"/>
      <c r="D9" s="399"/>
      <c r="E9" s="399"/>
      <c r="F9" s="399"/>
      <c r="G9" s="3467"/>
      <c r="H9" s="3448"/>
      <c r="I9" s="3448"/>
      <c r="J9" s="3448"/>
    </row>
    <row r="10" spans="1:10" ht="39.950000000000003" customHeight="1">
      <c r="A10" s="5787" t="s">
        <v>1068</v>
      </c>
      <c r="B10" s="5787"/>
      <c r="C10" s="5787"/>
      <c r="D10" s="5787"/>
      <c r="E10" s="5787"/>
      <c r="F10" s="5787"/>
      <c r="G10" s="5787"/>
    </row>
    <row r="11" spans="1:10" ht="15">
      <c r="A11" s="422"/>
      <c r="B11" s="422"/>
      <c r="C11" s="422"/>
      <c r="D11" s="422"/>
      <c r="E11" s="422"/>
      <c r="F11" s="422"/>
      <c r="G11" s="463" t="s">
        <v>272</v>
      </c>
    </row>
    <row r="12" spans="1:10" s="3460" customFormat="1" ht="20.100000000000001" customHeight="1" thickBot="1">
      <c r="A12" s="5991" t="s">
        <v>1064</v>
      </c>
      <c r="B12" s="5991"/>
      <c r="C12" s="5991"/>
      <c r="D12" s="5991"/>
      <c r="E12" s="5991"/>
      <c r="F12" s="5991"/>
      <c r="G12" s="5991"/>
      <c r="H12" s="3469"/>
      <c r="I12" s="3456"/>
      <c r="J12" s="3456"/>
    </row>
    <row r="13" spans="1:10" s="3458" customFormat="1" ht="15" customHeight="1">
      <c r="A13" s="6024" t="s">
        <v>0</v>
      </c>
      <c r="B13" s="6026" t="s">
        <v>312</v>
      </c>
      <c r="C13" s="6028" t="s">
        <v>3</v>
      </c>
      <c r="D13" s="5998" t="s">
        <v>1056</v>
      </c>
      <c r="E13" s="6000" t="s">
        <v>168</v>
      </c>
      <c r="F13" s="6001"/>
      <c r="G13" s="5998" t="s">
        <v>351</v>
      </c>
      <c r="H13" s="3470"/>
      <c r="I13" s="3457"/>
      <c r="J13" s="3457"/>
    </row>
    <row r="14" spans="1:10" s="3458" customFormat="1" ht="20.100000000000001" customHeight="1" thickBot="1">
      <c r="A14" s="6025"/>
      <c r="B14" s="6027"/>
      <c r="C14" s="6029"/>
      <c r="D14" s="6019"/>
      <c r="E14" s="4669" t="s">
        <v>352</v>
      </c>
      <c r="F14" s="4659" t="s">
        <v>353</v>
      </c>
      <c r="G14" s="6019"/>
      <c r="H14" s="3470"/>
      <c r="I14" s="3457"/>
      <c r="J14" s="3457"/>
    </row>
    <row r="15" spans="1:10" s="3458" customFormat="1" ht="39" thickBot="1">
      <c r="A15" s="4731">
        <v>150</v>
      </c>
      <c r="B15" s="4715">
        <v>15011</v>
      </c>
      <c r="C15" s="430">
        <v>2008</v>
      </c>
      <c r="D15" s="4713">
        <f>SUM(E15:F15)</f>
        <v>1426978</v>
      </c>
      <c r="E15" s="4734">
        <v>1426978</v>
      </c>
      <c r="F15" s="4682">
        <v>0</v>
      </c>
      <c r="G15" s="4738" t="s">
        <v>1124</v>
      </c>
      <c r="H15" s="3470"/>
      <c r="I15" s="3457"/>
      <c r="J15" s="3457"/>
    </row>
    <row r="16" spans="1:10" ht="24.95" customHeight="1" thickBot="1">
      <c r="A16" s="6021" t="s">
        <v>350</v>
      </c>
      <c r="B16" s="6022"/>
      <c r="C16" s="6023"/>
      <c r="D16" s="4677">
        <f>SUM(D15:D15)</f>
        <v>1426978</v>
      </c>
      <c r="E16" s="4657">
        <f>SUM(E15:E15)</f>
        <v>1426978</v>
      </c>
      <c r="F16" s="4732">
        <f>SUM(F15:F15)</f>
        <v>0</v>
      </c>
      <c r="G16" s="4665"/>
    </row>
    <row r="17" spans="1:10">
      <c r="A17" s="3473"/>
      <c r="B17" s="3473"/>
      <c r="C17" s="3473"/>
      <c r="D17" s="3474"/>
      <c r="E17" s="3474"/>
      <c r="F17" s="3474"/>
      <c r="G17" s="3475"/>
    </row>
    <row r="18" spans="1:10" ht="31.5" customHeight="1">
      <c r="A18" s="5787" t="s">
        <v>1069</v>
      </c>
      <c r="B18" s="5787"/>
      <c r="C18" s="5787"/>
      <c r="D18" s="5787"/>
      <c r="E18" s="5787"/>
      <c r="F18" s="5787"/>
      <c r="G18" s="5787"/>
    </row>
    <row r="19" spans="1:10" ht="15">
      <c r="A19" s="422"/>
      <c r="B19" s="422"/>
      <c r="C19" s="422"/>
      <c r="D19" s="422"/>
      <c r="E19" s="422"/>
      <c r="F19" s="422"/>
      <c r="G19" s="463" t="s">
        <v>272</v>
      </c>
    </row>
    <row r="20" spans="1:10" s="3460" customFormat="1" ht="20.100000000000001" customHeight="1" thickBot="1">
      <c r="A20" s="5991" t="s">
        <v>1062</v>
      </c>
      <c r="B20" s="5991"/>
      <c r="C20" s="5991"/>
      <c r="D20" s="5991"/>
      <c r="E20" s="5991"/>
      <c r="F20" s="5991"/>
      <c r="G20" s="5991"/>
      <c r="H20" s="3469"/>
      <c r="I20" s="3456"/>
      <c r="J20" s="3456"/>
    </row>
    <row r="21" spans="1:10" s="3458" customFormat="1" ht="15" customHeight="1">
      <c r="A21" s="6024" t="s">
        <v>0</v>
      </c>
      <c r="B21" s="6026" t="s">
        <v>312</v>
      </c>
      <c r="C21" s="6028" t="s">
        <v>3</v>
      </c>
      <c r="D21" s="5998" t="s">
        <v>1056</v>
      </c>
      <c r="E21" s="6000" t="s">
        <v>168</v>
      </c>
      <c r="F21" s="6001"/>
      <c r="G21" s="5998" t="s">
        <v>351</v>
      </c>
      <c r="H21" s="3470"/>
      <c r="I21" s="3457"/>
      <c r="J21" s="3457"/>
    </row>
    <row r="22" spans="1:10" s="3458" customFormat="1" ht="20.100000000000001" customHeight="1" thickBot="1">
      <c r="A22" s="6025"/>
      <c r="B22" s="6027"/>
      <c r="C22" s="6029"/>
      <c r="D22" s="6019"/>
      <c r="E22" s="4669" t="s">
        <v>352</v>
      </c>
      <c r="F22" s="4659" t="s">
        <v>353</v>
      </c>
      <c r="G22" s="6019"/>
      <c r="H22" s="3470"/>
      <c r="I22" s="3457"/>
      <c r="J22" s="3457"/>
    </row>
    <row r="23" spans="1:10" s="3458" customFormat="1" ht="24.95" customHeight="1">
      <c r="A23" s="5974">
        <v>801</v>
      </c>
      <c r="B23" s="4658">
        <v>80146</v>
      </c>
      <c r="C23" s="4666">
        <v>2057</v>
      </c>
      <c r="D23" s="4673">
        <f>SUM(E23:F23)</f>
        <v>2419080</v>
      </c>
      <c r="E23" s="4670">
        <v>2419080</v>
      </c>
      <c r="F23" s="4660">
        <v>0</v>
      </c>
      <c r="G23" s="4745" t="s">
        <v>1125</v>
      </c>
      <c r="H23" s="3470"/>
      <c r="I23" s="3457"/>
      <c r="J23" s="3457"/>
    </row>
    <row r="24" spans="1:10" s="3458" customFormat="1" ht="24.95" customHeight="1">
      <c r="A24" s="5974"/>
      <c r="B24" s="6009">
        <v>80195</v>
      </c>
      <c r="C24" s="4666">
        <v>2057</v>
      </c>
      <c r="D24" s="4743">
        <f>SUM(E24:F24)</f>
        <v>1995400</v>
      </c>
      <c r="E24" s="4741">
        <v>1995400</v>
      </c>
      <c r="F24" s="4739">
        <v>0</v>
      </c>
      <c r="G24" s="5979" t="s">
        <v>1070</v>
      </c>
      <c r="H24" s="3470"/>
      <c r="I24" s="3457"/>
      <c r="J24" s="3457"/>
    </row>
    <row r="25" spans="1:10" s="3458" customFormat="1" ht="24.95" customHeight="1" thickBot="1">
      <c r="A25" s="5974"/>
      <c r="B25" s="5978"/>
      <c r="C25" s="430">
        <v>2059</v>
      </c>
      <c r="D25" s="4744">
        <f>SUM(E25:F25)</f>
        <v>40000</v>
      </c>
      <c r="E25" s="4742">
        <v>40000</v>
      </c>
      <c r="F25" s="4740">
        <v>0</v>
      </c>
      <c r="G25" s="5981"/>
      <c r="H25" s="3470"/>
      <c r="I25" s="3457"/>
      <c r="J25" s="3457"/>
    </row>
    <row r="26" spans="1:10" ht="24.95" customHeight="1" thickBot="1">
      <c r="A26" s="6021" t="s">
        <v>350</v>
      </c>
      <c r="B26" s="6022"/>
      <c r="C26" s="6023"/>
      <c r="D26" s="4677">
        <f>SUM(D23:D25)</f>
        <v>4454480</v>
      </c>
      <c r="E26" s="4657">
        <f>SUM(E23:E25)</f>
        <v>4454480</v>
      </c>
      <c r="F26" s="4732">
        <f t="shared" ref="F26" si="0">SUM(F23:F25)</f>
        <v>0</v>
      </c>
      <c r="G26" s="4665"/>
    </row>
    <row r="27" spans="1:10">
      <c r="A27" s="3467"/>
      <c r="B27" s="399"/>
      <c r="C27" s="399"/>
      <c r="D27" s="399"/>
      <c r="E27" s="399"/>
      <c r="F27" s="399"/>
      <c r="G27" s="3467"/>
      <c r="H27" s="3448"/>
      <c r="I27" s="3448"/>
      <c r="J27" s="3448"/>
    </row>
    <row r="28" spans="1:10">
      <c r="A28" s="3467"/>
      <c r="B28" s="399"/>
      <c r="C28" s="399"/>
      <c r="D28" s="399"/>
      <c r="E28" s="399"/>
      <c r="F28" s="399"/>
      <c r="G28" s="3467"/>
      <c r="H28" s="3448"/>
      <c r="I28" s="3448"/>
      <c r="J28" s="3448"/>
    </row>
    <row r="29" spans="1:10">
      <c r="A29" s="3467"/>
      <c r="B29" s="399"/>
      <c r="C29" s="399"/>
      <c r="D29" s="3451"/>
      <c r="E29" s="3451"/>
      <c r="F29" s="3451"/>
      <c r="G29" s="3467"/>
      <c r="H29" s="3448"/>
      <c r="I29" s="3448"/>
      <c r="J29" s="3448"/>
    </row>
    <row r="30" spans="1:10" s="3464" customFormat="1">
      <c r="A30" s="3465"/>
      <c r="B30" s="399"/>
      <c r="C30" s="3459"/>
      <c r="D30" s="3459"/>
      <c r="E30" s="397"/>
      <c r="F30" s="3467"/>
      <c r="G30" s="3465"/>
      <c r="H30" s="3452"/>
      <c r="I30" s="3468"/>
      <c r="J30" s="3468"/>
    </row>
    <row r="31" spans="1:10">
      <c r="D31" s="3454"/>
      <c r="E31" s="399"/>
      <c r="F31" s="399"/>
    </row>
    <row r="33" spans="5:6">
      <c r="E33" s="399"/>
      <c r="F33" s="399"/>
    </row>
  </sheetData>
  <mergeCells count="31">
    <mergeCell ref="A1:B1"/>
    <mergeCell ref="A2:G2"/>
    <mergeCell ref="A4:G4"/>
    <mergeCell ref="A5:A6"/>
    <mergeCell ref="B5:B6"/>
    <mergeCell ref="C5:C6"/>
    <mergeCell ref="D5:D6"/>
    <mergeCell ref="E5:F5"/>
    <mergeCell ref="G5:G6"/>
    <mergeCell ref="A8:C8"/>
    <mergeCell ref="A10:G10"/>
    <mergeCell ref="A12:G12"/>
    <mergeCell ref="A13:A14"/>
    <mergeCell ref="B13:B14"/>
    <mergeCell ref="C13:C14"/>
    <mergeCell ref="D13:D14"/>
    <mergeCell ref="E13:F13"/>
    <mergeCell ref="G13:G14"/>
    <mergeCell ref="A23:A25"/>
    <mergeCell ref="B24:B25"/>
    <mergeCell ref="G24:G25"/>
    <mergeCell ref="A26:C26"/>
    <mergeCell ref="A16:C16"/>
    <mergeCell ref="A18:G18"/>
    <mergeCell ref="A20:G20"/>
    <mergeCell ref="A21:A22"/>
    <mergeCell ref="B21:B22"/>
    <mergeCell ref="C21:C22"/>
    <mergeCell ref="D21:D22"/>
    <mergeCell ref="E21:F21"/>
    <mergeCell ref="G21:G22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80" orientation="landscape" r:id="rId1"/>
  <headerFooter alignWithMargins="0">
    <oddFooter>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DA87E-8642-4789-8954-0EAA92323215}">
  <dimension ref="A1:Q546"/>
  <sheetViews>
    <sheetView view="pageBreakPreview" zoomScale="120" zoomScaleSheetLayoutView="120" workbookViewId="0">
      <selection activeCell="J10" sqref="J10"/>
    </sheetView>
  </sheetViews>
  <sheetFormatPr defaultRowHeight="12.75"/>
  <cols>
    <col min="1" max="1" width="6.140625" style="460" customWidth="1"/>
    <col min="2" max="3" width="8.85546875" style="460" customWidth="1"/>
    <col min="4" max="4" width="41.5703125" style="460" customWidth="1"/>
    <col min="5" max="5" width="14" style="460" customWidth="1"/>
    <col min="6" max="6" width="11.5703125" style="460" customWidth="1"/>
    <col min="7" max="7" width="9.140625" style="460"/>
    <col min="8" max="8" width="8.85546875" style="461" customWidth="1"/>
    <col min="9" max="16384" width="9.140625" style="460"/>
  </cols>
  <sheetData>
    <row r="1" spans="1:8" ht="51" customHeight="1">
      <c r="A1" s="419"/>
      <c r="B1" s="419"/>
      <c r="C1" s="459"/>
      <c r="D1" s="6046" t="s">
        <v>1318</v>
      </c>
      <c r="E1" s="6047"/>
    </row>
    <row r="2" spans="1:8" ht="64.5" customHeight="1">
      <c r="A2" s="5787" t="s">
        <v>505</v>
      </c>
      <c r="B2" s="5787"/>
      <c r="C2" s="5787"/>
      <c r="D2" s="5787"/>
      <c r="E2" s="5787"/>
      <c r="F2" s="462"/>
      <c r="G2" s="462"/>
    </row>
    <row r="3" spans="1:8" s="431" customFormat="1" ht="8.25" customHeight="1">
      <c r="A3" s="430"/>
      <c r="B3" s="430"/>
      <c r="C3" s="430"/>
      <c r="D3" s="430"/>
      <c r="E3" s="463"/>
      <c r="H3" s="464"/>
    </row>
    <row r="4" spans="1:8" ht="28.5" customHeight="1">
      <c r="A4" s="6048" t="s">
        <v>506</v>
      </c>
      <c r="B4" s="6049"/>
      <c r="C4" s="6049"/>
      <c r="D4" s="6049"/>
      <c r="E4" s="6050"/>
    </row>
    <row r="5" spans="1:8" ht="13.5" customHeight="1" thickBot="1">
      <c r="A5" s="6051" t="s">
        <v>272</v>
      </c>
      <c r="B5" s="6051"/>
      <c r="C5" s="6051"/>
      <c r="D5" s="6051"/>
      <c r="E5" s="6051"/>
    </row>
    <row r="6" spans="1:8" ht="23.25" customHeight="1" thickBot="1">
      <c r="A6" s="4747" t="s">
        <v>0</v>
      </c>
      <c r="B6" s="4746" t="s">
        <v>312</v>
      </c>
      <c r="C6" s="465" t="s">
        <v>3</v>
      </c>
      <c r="D6" s="4748" t="s">
        <v>438</v>
      </c>
      <c r="E6" s="4752" t="s">
        <v>472</v>
      </c>
    </row>
    <row r="7" spans="1:8" ht="18.75" customHeight="1">
      <c r="A7" s="6052" t="s">
        <v>12</v>
      </c>
      <c r="B7" s="6053" t="s">
        <v>13</v>
      </c>
      <c r="C7" s="6054"/>
      <c r="D7" s="6053"/>
      <c r="E7" s="4753">
        <f>SUM(E8)</f>
        <v>2484000</v>
      </c>
      <c r="G7" s="461"/>
    </row>
    <row r="8" spans="1:8" s="461" customFormat="1">
      <c r="A8" s="6045"/>
      <c r="B8" s="6034" t="s">
        <v>32</v>
      </c>
      <c r="C8" s="6035" t="s">
        <v>33</v>
      </c>
      <c r="D8" s="6036"/>
      <c r="E8" s="4754">
        <f>SUM(E9)</f>
        <v>2484000</v>
      </c>
      <c r="F8" s="460"/>
      <c r="G8" s="460"/>
    </row>
    <row r="9" spans="1:8" s="461" customFormat="1">
      <c r="A9" s="6045"/>
      <c r="B9" s="6037"/>
      <c r="C9" s="467">
        <v>2210</v>
      </c>
      <c r="D9" s="4749"/>
      <c r="E9" s="4676">
        <v>2484000</v>
      </c>
      <c r="F9" s="460"/>
      <c r="G9" s="460"/>
    </row>
    <row r="10" spans="1:8" ht="18.75" customHeight="1">
      <c r="A10" s="6044" t="s">
        <v>39</v>
      </c>
      <c r="B10" s="6041" t="s">
        <v>40</v>
      </c>
      <c r="C10" s="6043"/>
      <c r="D10" s="6041"/>
      <c r="E10" s="4755">
        <f>SUM(E11)</f>
        <v>932000</v>
      </c>
      <c r="G10" s="461"/>
    </row>
    <row r="11" spans="1:8" s="461" customFormat="1">
      <c r="A11" s="6045"/>
      <c r="B11" s="6034" t="s">
        <v>41</v>
      </c>
      <c r="C11" s="6035" t="s">
        <v>33</v>
      </c>
      <c r="D11" s="6036"/>
      <c r="E11" s="4754">
        <f>SUM(E12)</f>
        <v>932000</v>
      </c>
      <c r="F11" s="460"/>
      <c r="G11" s="460"/>
    </row>
    <row r="12" spans="1:8" s="461" customFormat="1">
      <c r="A12" s="6030"/>
      <c r="B12" s="6034"/>
      <c r="C12" s="468">
        <v>2210</v>
      </c>
      <c r="D12" s="4750"/>
      <c r="E12" s="4675">
        <v>932000</v>
      </c>
      <c r="F12" s="460"/>
      <c r="G12" s="460"/>
    </row>
    <row r="13" spans="1:8" s="461" customFormat="1" ht="18.75" customHeight="1">
      <c r="A13" s="6031" t="s">
        <v>358</v>
      </c>
      <c r="B13" s="6041" t="s">
        <v>52</v>
      </c>
      <c r="C13" s="6043"/>
      <c r="D13" s="6041"/>
      <c r="E13" s="4755">
        <f>E14+E16</f>
        <v>69011000</v>
      </c>
      <c r="F13" s="460"/>
    </row>
    <row r="14" spans="1:8" s="461" customFormat="1">
      <c r="A14" s="6031"/>
      <c r="B14" s="6034" t="s">
        <v>359</v>
      </c>
      <c r="C14" s="6035" t="s">
        <v>62</v>
      </c>
      <c r="D14" s="6036"/>
      <c r="E14" s="4754">
        <f>SUM(E15)</f>
        <v>68636000</v>
      </c>
      <c r="F14" s="460"/>
      <c r="G14" s="460"/>
    </row>
    <row r="15" spans="1:8" s="461" customFormat="1">
      <c r="A15" s="6031"/>
      <c r="B15" s="6034"/>
      <c r="C15" s="468">
        <v>2210</v>
      </c>
      <c r="D15" s="4750"/>
      <c r="E15" s="4675">
        <v>68636000</v>
      </c>
      <c r="F15" s="460"/>
      <c r="G15" s="460"/>
    </row>
    <row r="16" spans="1:8" s="461" customFormat="1">
      <c r="A16" s="6031"/>
      <c r="B16" s="6034" t="s">
        <v>507</v>
      </c>
      <c r="C16" s="6035" t="s">
        <v>33</v>
      </c>
      <c r="D16" s="6036"/>
      <c r="E16" s="4754">
        <f>SUM(E17)</f>
        <v>375000</v>
      </c>
      <c r="F16" s="460"/>
      <c r="G16" s="460"/>
    </row>
    <row r="17" spans="1:7" s="461" customFormat="1">
      <c r="A17" s="6031"/>
      <c r="B17" s="6034"/>
      <c r="C17" s="468">
        <v>2210</v>
      </c>
      <c r="D17" s="4750"/>
      <c r="E17" s="4675">
        <v>375000</v>
      </c>
      <c r="F17" s="460"/>
      <c r="G17" s="460"/>
    </row>
    <row r="18" spans="1:7" s="461" customFormat="1" ht="19.5" customHeight="1">
      <c r="A18" s="6044" t="s">
        <v>401</v>
      </c>
      <c r="B18" s="6041" t="s">
        <v>74</v>
      </c>
      <c r="C18" s="6043"/>
      <c r="D18" s="6041"/>
      <c r="E18" s="4755">
        <f>E19</f>
        <v>80000</v>
      </c>
      <c r="F18" s="460"/>
    </row>
    <row r="19" spans="1:7" s="461" customFormat="1">
      <c r="A19" s="6045"/>
      <c r="B19" s="6034" t="s">
        <v>508</v>
      </c>
      <c r="C19" s="6035" t="s">
        <v>33</v>
      </c>
      <c r="D19" s="6036"/>
      <c r="E19" s="4754">
        <f>SUM(E20)</f>
        <v>80000</v>
      </c>
      <c r="F19" s="460"/>
      <c r="G19" s="460"/>
    </row>
    <row r="20" spans="1:7" s="461" customFormat="1">
      <c r="A20" s="6030"/>
      <c r="B20" s="6034"/>
      <c r="C20" s="468">
        <v>2210</v>
      </c>
      <c r="D20" s="4750"/>
      <c r="E20" s="4675">
        <v>80000</v>
      </c>
      <c r="F20" s="460"/>
      <c r="G20" s="460"/>
    </row>
    <row r="21" spans="1:7" s="461" customFormat="1" ht="18.75" customHeight="1">
      <c r="A21" s="6031" t="s">
        <v>509</v>
      </c>
      <c r="B21" s="6041" t="s">
        <v>83</v>
      </c>
      <c r="C21" s="6043"/>
      <c r="D21" s="6041"/>
      <c r="E21" s="4755">
        <f>SUM(E22)</f>
        <v>443000</v>
      </c>
      <c r="F21" s="460"/>
      <c r="G21" s="460"/>
    </row>
    <row r="22" spans="1:7" s="461" customFormat="1">
      <c r="A22" s="6031"/>
      <c r="B22" s="6034" t="s">
        <v>510</v>
      </c>
      <c r="C22" s="6035" t="s">
        <v>84</v>
      </c>
      <c r="D22" s="6036"/>
      <c r="E22" s="4754">
        <f>SUM(E23)</f>
        <v>443000</v>
      </c>
      <c r="F22" s="460"/>
      <c r="G22" s="460"/>
    </row>
    <row r="23" spans="1:7" s="461" customFormat="1">
      <c r="A23" s="6031"/>
      <c r="B23" s="6034"/>
      <c r="C23" s="468">
        <v>2210</v>
      </c>
      <c r="D23" s="4701"/>
      <c r="E23" s="4675">
        <v>443000</v>
      </c>
      <c r="F23" s="460"/>
      <c r="G23" s="460"/>
    </row>
    <row r="24" spans="1:7" s="461" customFormat="1" ht="19.5" customHeight="1">
      <c r="A24" s="6031" t="s">
        <v>445</v>
      </c>
      <c r="B24" s="6041" t="s">
        <v>90</v>
      </c>
      <c r="C24" s="6043"/>
      <c r="D24" s="6041"/>
      <c r="E24" s="4755">
        <f>SUM(E25,E27,E29)</f>
        <v>328000</v>
      </c>
      <c r="F24" s="460"/>
      <c r="G24" s="460"/>
    </row>
    <row r="25" spans="1:7" s="461" customFormat="1">
      <c r="A25" s="6031"/>
      <c r="B25" s="6034" t="s">
        <v>511</v>
      </c>
      <c r="C25" s="6035" t="s">
        <v>91</v>
      </c>
      <c r="D25" s="6036"/>
      <c r="E25" s="4754">
        <f>SUM(E26)</f>
        <v>5000</v>
      </c>
      <c r="F25" s="460"/>
      <c r="G25" s="460"/>
    </row>
    <row r="26" spans="1:7" s="461" customFormat="1">
      <c r="A26" s="6031"/>
      <c r="B26" s="6034"/>
      <c r="C26" s="468">
        <v>2210</v>
      </c>
      <c r="D26" s="4701"/>
      <c r="E26" s="4675">
        <v>5000</v>
      </c>
      <c r="F26" s="460"/>
      <c r="G26" s="460"/>
    </row>
    <row r="27" spans="1:7" s="461" customFormat="1">
      <c r="A27" s="6031"/>
      <c r="B27" s="6034" t="s">
        <v>512</v>
      </c>
      <c r="C27" s="6035" t="s">
        <v>94</v>
      </c>
      <c r="D27" s="6036"/>
      <c r="E27" s="4754">
        <f>SUM(E28)</f>
        <v>20000</v>
      </c>
      <c r="F27" s="460"/>
      <c r="G27" s="460"/>
    </row>
    <row r="28" spans="1:7" s="461" customFormat="1">
      <c r="A28" s="6031"/>
      <c r="B28" s="6034"/>
      <c r="C28" s="468">
        <v>2210</v>
      </c>
      <c r="D28" s="4701"/>
      <c r="E28" s="4675">
        <v>20000</v>
      </c>
      <c r="F28" s="460"/>
      <c r="G28" s="460"/>
    </row>
    <row r="29" spans="1:7" s="461" customFormat="1">
      <c r="A29" s="6031"/>
      <c r="B29" s="6034" t="s">
        <v>513</v>
      </c>
      <c r="C29" s="6035" t="s">
        <v>96</v>
      </c>
      <c r="D29" s="6036"/>
      <c r="E29" s="4754">
        <f>SUM(E30)</f>
        <v>303000</v>
      </c>
      <c r="F29" s="460"/>
      <c r="G29" s="460"/>
    </row>
    <row r="30" spans="1:7" s="461" customFormat="1">
      <c r="A30" s="6031"/>
      <c r="B30" s="6034"/>
      <c r="C30" s="468">
        <v>2210</v>
      </c>
      <c r="D30" s="4701"/>
      <c r="E30" s="4675">
        <v>303000</v>
      </c>
      <c r="F30" s="460"/>
      <c r="G30" s="460"/>
    </row>
    <row r="31" spans="1:7" s="461" customFormat="1" ht="17.25" customHeight="1">
      <c r="A31" s="6031" t="s">
        <v>406</v>
      </c>
      <c r="B31" s="6041" t="s">
        <v>514</v>
      </c>
      <c r="C31" s="6043"/>
      <c r="D31" s="6041"/>
      <c r="E31" s="4755">
        <f>SUM(E36,E32,E34)</f>
        <v>28785000</v>
      </c>
      <c r="G31" s="460"/>
    </row>
    <row r="32" spans="1:7" s="461" customFormat="1" ht="0.75" hidden="1" customHeight="1">
      <c r="A32" s="6031"/>
      <c r="B32" s="6034" t="s">
        <v>515</v>
      </c>
      <c r="C32" s="5147" t="s">
        <v>516</v>
      </c>
      <c r="D32" s="6036"/>
      <c r="E32" s="4754">
        <f>SUM(E33)</f>
        <v>0</v>
      </c>
      <c r="F32" s="460"/>
      <c r="G32" s="460"/>
    </row>
    <row r="33" spans="1:7" s="461" customFormat="1" hidden="1">
      <c r="A33" s="6031"/>
      <c r="B33" s="6034"/>
      <c r="C33" s="468">
        <v>6510</v>
      </c>
      <c r="D33" s="4701"/>
      <c r="E33" s="4675"/>
      <c r="F33" s="460"/>
      <c r="G33" s="460"/>
    </row>
    <row r="34" spans="1:7" s="461" customFormat="1">
      <c r="A34" s="6031"/>
      <c r="B34" s="6034" t="s">
        <v>517</v>
      </c>
      <c r="C34" s="5147" t="s">
        <v>518</v>
      </c>
      <c r="D34" s="6036"/>
      <c r="E34" s="4754">
        <f>SUM(E35)</f>
        <v>28693000</v>
      </c>
      <c r="F34" s="460"/>
      <c r="G34" s="460"/>
    </row>
    <row r="35" spans="1:7" s="461" customFormat="1">
      <c r="A35" s="6031"/>
      <c r="B35" s="6034"/>
      <c r="C35" s="468">
        <v>2210</v>
      </c>
      <c r="D35" s="4701"/>
      <c r="E35" s="4675">
        <v>28693000</v>
      </c>
      <c r="F35" s="460"/>
      <c r="G35" s="460"/>
    </row>
    <row r="36" spans="1:7" s="461" customFormat="1">
      <c r="A36" s="6031"/>
      <c r="B36" s="6034" t="s">
        <v>411</v>
      </c>
      <c r="C36" s="5147" t="s">
        <v>33</v>
      </c>
      <c r="D36" s="6036"/>
      <c r="E36" s="4754">
        <f>SUM(E37)</f>
        <v>92000</v>
      </c>
      <c r="F36" s="460"/>
      <c r="G36" s="460"/>
    </row>
    <row r="37" spans="1:7" s="461" customFormat="1">
      <c r="A37" s="6031"/>
      <c r="B37" s="6034"/>
      <c r="C37" s="468">
        <v>2210</v>
      </c>
      <c r="D37" s="4701"/>
      <c r="E37" s="4675">
        <v>92000</v>
      </c>
      <c r="F37" s="460"/>
      <c r="G37" s="460"/>
    </row>
    <row r="38" spans="1:7" s="461" customFormat="1" ht="20.25" customHeight="1">
      <c r="A38" s="6031" t="s">
        <v>419</v>
      </c>
      <c r="B38" s="6039" t="s">
        <v>134</v>
      </c>
      <c r="C38" s="6040"/>
      <c r="D38" s="6039"/>
      <c r="E38" s="4755">
        <f>SUM(E39)</f>
        <v>10000</v>
      </c>
      <c r="F38" s="460"/>
      <c r="G38" s="460"/>
    </row>
    <row r="39" spans="1:7" s="461" customFormat="1">
      <c r="A39" s="6031"/>
      <c r="B39" s="6034" t="s">
        <v>519</v>
      </c>
      <c r="C39" s="6035" t="s">
        <v>520</v>
      </c>
      <c r="D39" s="6036"/>
      <c r="E39" s="4754">
        <f>SUM(E40)</f>
        <v>10000</v>
      </c>
      <c r="F39" s="460"/>
      <c r="G39" s="460"/>
    </row>
    <row r="40" spans="1:7" s="461" customFormat="1">
      <c r="A40" s="6031"/>
      <c r="B40" s="6034"/>
      <c r="C40" s="468">
        <v>2210</v>
      </c>
      <c r="D40" s="4701"/>
      <c r="E40" s="4675">
        <v>10000</v>
      </c>
      <c r="F40" s="460"/>
      <c r="G40" s="460"/>
    </row>
    <row r="41" spans="1:7" s="461" customFormat="1" ht="18" customHeight="1">
      <c r="A41" s="6031" t="s">
        <v>422</v>
      </c>
      <c r="B41" s="6041" t="s">
        <v>140</v>
      </c>
      <c r="C41" s="6041"/>
      <c r="D41" s="6041"/>
      <c r="E41" s="4755">
        <f>SUM(E42)</f>
        <v>2374000</v>
      </c>
      <c r="F41" s="460"/>
    </row>
    <row r="42" spans="1:7" s="461" customFormat="1">
      <c r="A42" s="6031"/>
      <c r="B42" s="6034" t="s">
        <v>521</v>
      </c>
      <c r="C42" s="6042" t="s">
        <v>522</v>
      </c>
      <c r="D42" s="6036"/>
      <c r="E42" s="4754">
        <f>SUM(E43)</f>
        <v>2374000</v>
      </c>
      <c r="F42" s="460"/>
      <c r="G42" s="460"/>
    </row>
    <row r="43" spans="1:7" s="461" customFormat="1" ht="13.5" thickBot="1">
      <c r="A43" s="6032"/>
      <c r="B43" s="6038"/>
      <c r="C43" s="4757">
        <v>2210</v>
      </c>
      <c r="D43" s="4751"/>
      <c r="E43" s="4710">
        <v>2374000</v>
      </c>
      <c r="F43" s="460"/>
      <c r="G43" s="460"/>
    </row>
    <row r="44" spans="1:7" s="461" customFormat="1" ht="18.75" customHeight="1">
      <c r="A44" s="6030" t="s">
        <v>426</v>
      </c>
      <c r="B44" s="6033" t="s">
        <v>145</v>
      </c>
      <c r="C44" s="6033"/>
      <c r="D44" s="6033"/>
      <c r="E44" s="4756">
        <f>E45+E49+E47</f>
        <v>1144000</v>
      </c>
      <c r="F44" s="460"/>
    </row>
    <row r="45" spans="1:7" s="461" customFormat="1">
      <c r="A45" s="6031"/>
      <c r="B45" s="6034" t="s">
        <v>427</v>
      </c>
      <c r="C45" s="6035" t="s">
        <v>146</v>
      </c>
      <c r="D45" s="6036"/>
      <c r="E45" s="4754">
        <f>SUM(E46)</f>
        <v>232000</v>
      </c>
      <c r="F45" s="460"/>
      <c r="G45" s="460"/>
    </row>
    <row r="46" spans="1:7" s="461" customFormat="1">
      <c r="A46" s="6031"/>
      <c r="B46" s="6034"/>
      <c r="C46" s="468">
        <v>2210</v>
      </c>
      <c r="D46" s="4750"/>
      <c r="E46" s="4675">
        <v>232000</v>
      </c>
      <c r="F46" s="460"/>
      <c r="G46" s="460"/>
    </row>
    <row r="47" spans="1:7" s="461" customFormat="1">
      <c r="A47" s="6031"/>
      <c r="B47" s="6034" t="s">
        <v>523</v>
      </c>
      <c r="C47" s="6035" t="s">
        <v>524</v>
      </c>
      <c r="D47" s="6036"/>
      <c r="E47" s="4754">
        <f>SUM(E48)</f>
        <v>280000</v>
      </c>
      <c r="F47" s="460"/>
      <c r="G47" s="460"/>
    </row>
    <row r="48" spans="1:7" s="461" customFormat="1">
      <c r="A48" s="6031"/>
      <c r="B48" s="6037"/>
      <c r="C48" s="467">
        <v>2210</v>
      </c>
      <c r="D48" s="4749"/>
      <c r="E48" s="4676">
        <v>280000</v>
      </c>
      <c r="F48" s="460"/>
      <c r="G48" s="460"/>
    </row>
    <row r="49" spans="1:7" s="461" customFormat="1">
      <c r="A49" s="6031"/>
      <c r="B49" s="6034" t="s">
        <v>525</v>
      </c>
      <c r="C49" s="6035" t="s">
        <v>33</v>
      </c>
      <c r="D49" s="6036"/>
      <c r="E49" s="4754">
        <f>SUM(E50)</f>
        <v>632000</v>
      </c>
      <c r="F49" s="460"/>
      <c r="G49" s="460"/>
    </row>
    <row r="50" spans="1:7" s="461" customFormat="1" ht="13.5" thickBot="1">
      <c r="A50" s="6032"/>
      <c r="B50" s="6038"/>
      <c r="C50" s="469">
        <v>2210</v>
      </c>
      <c r="D50" s="4751"/>
      <c r="E50" s="4710">
        <v>632000</v>
      </c>
      <c r="F50" s="460"/>
      <c r="G50" s="460"/>
    </row>
    <row r="51" spans="1:7" s="461" customFormat="1" ht="24" customHeight="1" thickBot="1">
      <c r="A51" s="6013" t="s">
        <v>167</v>
      </c>
      <c r="B51" s="6014"/>
      <c r="C51" s="6014"/>
      <c r="D51" s="6014"/>
      <c r="E51" s="4677">
        <f>SUM(E41,E38,E31,E24,E21,E13,E7,E18,E44,E10)</f>
        <v>105591000</v>
      </c>
      <c r="F51" s="460"/>
    </row>
    <row r="52" spans="1:7" s="461" customFormat="1">
      <c r="A52" s="404"/>
      <c r="B52" s="404"/>
      <c r="C52" s="431"/>
      <c r="D52" s="431"/>
      <c r="E52" s="405"/>
      <c r="F52" s="460"/>
      <c r="G52" s="460"/>
    </row>
    <row r="53" spans="1:7" s="461" customFormat="1">
      <c r="A53" s="404"/>
      <c r="B53" s="404"/>
      <c r="C53" s="431"/>
      <c r="D53" s="431"/>
      <c r="E53" s="405"/>
      <c r="F53" s="460"/>
      <c r="G53" s="460"/>
    </row>
    <row r="54" spans="1:7" s="461" customFormat="1">
      <c r="A54" s="404"/>
      <c r="B54" s="404"/>
      <c r="C54" s="431"/>
      <c r="D54" s="431"/>
      <c r="E54" s="405"/>
      <c r="F54" s="460"/>
      <c r="G54" s="460"/>
    </row>
    <row r="55" spans="1:7" s="461" customFormat="1" ht="12.75" customHeight="1">
      <c r="A55" s="404"/>
      <c r="B55" s="404"/>
      <c r="C55" s="431"/>
      <c r="D55" s="431"/>
      <c r="E55" s="405"/>
      <c r="F55" s="460"/>
      <c r="G55" s="460"/>
    </row>
    <row r="56" spans="1:7" s="461" customFormat="1">
      <c r="A56" s="404"/>
      <c r="B56" s="404"/>
      <c r="C56" s="431"/>
      <c r="D56" s="431"/>
      <c r="E56" s="405"/>
      <c r="F56" s="460"/>
      <c r="G56" s="460"/>
    </row>
    <row r="57" spans="1:7" s="461" customFormat="1">
      <c r="A57" s="404"/>
      <c r="B57" s="404"/>
      <c r="C57" s="431"/>
      <c r="D57" s="431"/>
      <c r="E57" s="405"/>
      <c r="F57" s="460"/>
      <c r="G57" s="460"/>
    </row>
    <row r="58" spans="1:7" s="461" customFormat="1">
      <c r="A58" s="404"/>
      <c r="B58" s="404"/>
      <c r="C58" s="431"/>
      <c r="D58" s="431"/>
      <c r="E58" s="405"/>
      <c r="F58" s="460"/>
      <c r="G58" s="460"/>
    </row>
    <row r="59" spans="1:7" s="461" customFormat="1">
      <c r="A59" s="404"/>
      <c r="B59" s="404"/>
      <c r="C59" s="431"/>
      <c r="D59" s="431"/>
      <c r="E59" s="405"/>
      <c r="F59" s="460"/>
      <c r="G59" s="460"/>
    </row>
    <row r="60" spans="1:7" s="461" customFormat="1">
      <c r="A60" s="404"/>
      <c r="B60" s="404"/>
      <c r="C60" s="431"/>
      <c r="D60" s="431"/>
      <c r="E60" s="405"/>
      <c r="F60" s="460"/>
      <c r="G60" s="460"/>
    </row>
    <row r="61" spans="1:7" s="461" customFormat="1">
      <c r="A61" s="404"/>
      <c r="B61" s="404"/>
      <c r="C61" s="431"/>
      <c r="D61" s="431"/>
      <c r="E61" s="405"/>
      <c r="F61" s="460"/>
      <c r="G61" s="460"/>
    </row>
    <row r="62" spans="1:7" s="461" customFormat="1">
      <c r="A62" s="404"/>
      <c r="B62" s="404"/>
      <c r="C62" s="431"/>
      <c r="D62" s="431"/>
      <c r="E62" s="405"/>
      <c r="F62" s="460"/>
      <c r="G62" s="460"/>
    </row>
    <row r="63" spans="1:7" s="461" customFormat="1">
      <c r="A63" s="431"/>
      <c r="B63" s="404"/>
      <c r="C63" s="431"/>
      <c r="D63" s="431"/>
      <c r="E63" s="405"/>
      <c r="F63" s="460"/>
      <c r="G63" s="460"/>
    </row>
    <row r="64" spans="1:7" s="461" customFormat="1">
      <c r="A64" s="431"/>
      <c r="B64" s="404"/>
      <c r="C64" s="431"/>
      <c r="D64" s="431"/>
      <c r="E64" s="405"/>
      <c r="F64" s="460"/>
      <c r="G64" s="460"/>
    </row>
    <row r="65" spans="1:7" s="461" customFormat="1">
      <c r="A65" s="431"/>
      <c r="B65" s="404"/>
      <c r="C65" s="431"/>
      <c r="D65" s="431"/>
      <c r="E65" s="405"/>
      <c r="F65" s="460"/>
      <c r="G65" s="460"/>
    </row>
    <row r="66" spans="1:7" s="461" customFormat="1">
      <c r="A66" s="431"/>
      <c r="B66" s="404"/>
      <c r="C66" s="431"/>
      <c r="D66" s="431"/>
      <c r="E66" s="405"/>
      <c r="F66" s="460"/>
      <c r="G66" s="460"/>
    </row>
    <row r="67" spans="1:7" s="461" customFormat="1">
      <c r="A67" s="431"/>
      <c r="B67" s="404"/>
      <c r="C67" s="431"/>
      <c r="D67" s="431"/>
      <c r="E67" s="405"/>
      <c r="F67" s="460"/>
      <c r="G67" s="460"/>
    </row>
    <row r="68" spans="1:7" s="461" customFormat="1">
      <c r="A68" s="431"/>
      <c r="B68" s="404"/>
      <c r="C68" s="431"/>
      <c r="D68" s="431"/>
      <c r="E68" s="405"/>
      <c r="F68" s="460"/>
      <c r="G68" s="460"/>
    </row>
    <row r="69" spans="1:7" s="461" customFormat="1">
      <c r="A69" s="431"/>
      <c r="B69" s="404"/>
      <c r="C69" s="431"/>
      <c r="D69" s="431"/>
      <c r="E69" s="405"/>
      <c r="F69" s="460"/>
      <c r="G69" s="460"/>
    </row>
    <row r="70" spans="1:7" s="461" customFormat="1">
      <c r="A70" s="431"/>
      <c r="B70" s="404"/>
      <c r="C70" s="431"/>
      <c r="D70" s="431"/>
      <c r="E70" s="405"/>
      <c r="F70" s="460"/>
      <c r="G70" s="460"/>
    </row>
    <row r="71" spans="1:7" s="461" customFormat="1">
      <c r="A71" s="431"/>
      <c r="B71" s="404"/>
      <c r="C71" s="431"/>
      <c r="D71" s="431"/>
      <c r="E71" s="405"/>
      <c r="F71" s="460"/>
      <c r="G71" s="460"/>
    </row>
    <row r="72" spans="1:7" s="461" customFormat="1">
      <c r="A72" s="431"/>
      <c r="B72" s="404"/>
      <c r="C72" s="431"/>
      <c r="D72" s="431"/>
      <c r="E72" s="405"/>
      <c r="F72" s="460"/>
      <c r="G72" s="460"/>
    </row>
    <row r="73" spans="1:7" s="461" customFormat="1">
      <c r="A73" s="431"/>
      <c r="B73" s="404"/>
      <c r="C73" s="431"/>
      <c r="D73" s="431"/>
      <c r="E73" s="405"/>
      <c r="F73" s="460"/>
      <c r="G73" s="460"/>
    </row>
    <row r="74" spans="1:7" s="461" customFormat="1">
      <c r="A74" s="431"/>
      <c r="B74" s="404"/>
      <c r="C74" s="431"/>
      <c r="D74" s="431"/>
      <c r="E74" s="405"/>
      <c r="F74" s="460"/>
      <c r="G74" s="460"/>
    </row>
    <row r="75" spans="1:7" s="461" customFormat="1">
      <c r="A75" s="431"/>
      <c r="B75" s="404"/>
      <c r="C75" s="431"/>
      <c r="D75" s="431"/>
      <c r="E75" s="405"/>
      <c r="F75" s="460"/>
      <c r="G75" s="460"/>
    </row>
    <row r="76" spans="1:7" s="461" customFormat="1">
      <c r="A76" s="431"/>
      <c r="B76" s="404"/>
      <c r="C76" s="431"/>
      <c r="D76" s="431"/>
      <c r="E76" s="405"/>
      <c r="F76" s="460"/>
      <c r="G76" s="460"/>
    </row>
    <row r="77" spans="1:7" s="461" customFormat="1">
      <c r="A77" s="460"/>
      <c r="B77" s="404"/>
      <c r="C77" s="431"/>
      <c r="D77" s="431"/>
      <c r="E77" s="405"/>
      <c r="F77" s="460"/>
      <c r="G77" s="460"/>
    </row>
    <row r="78" spans="1:7" s="461" customFormat="1">
      <c r="A78" s="460"/>
      <c r="B78" s="404"/>
      <c r="C78" s="431"/>
      <c r="D78" s="431"/>
      <c r="E78" s="405"/>
      <c r="F78" s="460"/>
      <c r="G78" s="460"/>
    </row>
    <row r="79" spans="1:7" s="461" customFormat="1">
      <c r="A79" s="460"/>
      <c r="B79" s="471"/>
      <c r="C79" s="460"/>
      <c r="D79" s="460"/>
      <c r="E79" s="472"/>
      <c r="F79" s="460"/>
      <c r="G79" s="460"/>
    </row>
    <row r="80" spans="1:7" s="461" customFormat="1">
      <c r="A80" s="460"/>
      <c r="B80" s="471"/>
      <c r="C80" s="460"/>
      <c r="D80" s="460"/>
      <c r="E80" s="472"/>
      <c r="F80" s="460"/>
      <c r="G80" s="460"/>
    </row>
    <row r="81" spans="1:17" s="461" customFormat="1">
      <c r="A81" s="460"/>
      <c r="B81" s="471"/>
      <c r="C81" s="460"/>
      <c r="D81" s="460"/>
      <c r="E81" s="472"/>
      <c r="F81" s="460"/>
      <c r="G81" s="460"/>
    </row>
    <row r="82" spans="1:17" s="461" customFormat="1">
      <c r="A82" s="460"/>
      <c r="B82" s="471"/>
      <c r="C82" s="460"/>
      <c r="D82" s="460"/>
      <c r="E82" s="472"/>
      <c r="F82" s="460"/>
      <c r="G82" s="460"/>
    </row>
    <row r="83" spans="1:17" s="461" customFormat="1">
      <c r="A83" s="460"/>
      <c r="B83" s="471"/>
      <c r="C83" s="460"/>
      <c r="D83" s="460"/>
      <c r="E83" s="472"/>
      <c r="F83" s="460"/>
      <c r="G83" s="460"/>
      <c r="I83" s="460"/>
      <c r="J83" s="460"/>
      <c r="K83" s="460"/>
      <c r="L83" s="460"/>
      <c r="M83" s="460"/>
      <c r="N83" s="460"/>
      <c r="O83" s="460"/>
      <c r="P83" s="460"/>
      <c r="Q83" s="460"/>
    </row>
    <row r="84" spans="1:17" s="461" customFormat="1">
      <c r="A84" s="460"/>
      <c r="B84" s="471"/>
      <c r="C84" s="460"/>
      <c r="D84" s="460"/>
      <c r="E84" s="472"/>
      <c r="F84" s="460"/>
      <c r="G84" s="460"/>
      <c r="I84" s="460"/>
      <c r="J84" s="460"/>
      <c r="K84" s="460"/>
      <c r="L84" s="460"/>
      <c r="M84" s="460"/>
      <c r="N84" s="460"/>
      <c r="O84" s="460"/>
      <c r="P84" s="460"/>
      <c r="Q84" s="460"/>
    </row>
    <row r="85" spans="1:17" s="461" customFormat="1">
      <c r="A85" s="460"/>
      <c r="B85" s="471"/>
      <c r="C85" s="460"/>
      <c r="D85" s="460"/>
      <c r="E85" s="472"/>
      <c r="F85" s="460"/>
      <c r="G85" s="460"/>
      <c r="I85" s="460"/>
      <c r="J85" s="460"/>
      <c r="K85" s="460"/>
      <c r="L85" s="460"/>
      <c r="M85" s="460"/>
      <c r="N85" s="460"/>
      <c r="O85" s="460"/>
      <c r="P85" s="460"/>
      <c r="Q85" s="460"/>
    </row>
    <row r="86" spans="1:17">
      <c r="B86" s="471"/>
      <c r="E86" s="472"/>
    </row>
    <row r="87" spans="1:17">
      <c r="B87" s="471"/>
      <c r="E87" s="472"/>
    </row>
    <row r="88" spans="1:17">
      <c r="B88" s="471"/>
      <c r="E88" s="472"/>
    </row>
    <row r="89" spans="1:17">
      <c r="B89" s="471"/>
      <c r="E89" s="472"/>
    </row>
    <row r="90" spans="1:17">
      <c r="B90" s="471"/>
      <c r="E90" s="472"/>
    </row>
    <row r="91" spans="1:17">
      <c r="B91" s="471"/>
      <c r="E91" s="472"/>
    </row>
    <row r="92" spans="1:17">
      <c r="B92" s="471"/>
      <c r="E92" s="472"/>
    </row>
    <row r="93" spans="1:17">
      <c r="B93" s="471"/>
      <c r="E93" s="472"/>
    </row>
    <row r="94" spans="1:17">
      <c r="B94" s="471"/>
      <c r="E94" s="472"/>
    </row>
    <row r="95" spans="1:17">
      <c r="E95" s="472"/>
    </row>
    <row r="96" spans="1:17">
      <c r="E96" s="472"/>
    </row>
    <row r="147" spans="3:3">
      <c r="C147" s="460" t="s">
        <v>526</v>
      </c>
    </row>
    <row r="167" spans="4:4">
      <c r="D167" s="473">
        <f>115000000+12000000</f>
        <v>127000000</v>
      </c>
    </row>
    <row r="275" spans="4:4">
      <c r="D275" s="473"/>
    </row>
    <row r="546" spans="17:17">
      <c r="Q546" s="460">
        <f>P546-O546</f>
        <v>0</v>
      </c>
    </row>
  </sheetData>
  <mergeCells count="59">
    <mergeCell ref="D1:E1"/>
    <mergeCell ref="A2:E2"/>
    <mergeCell ref="A4:E4"/>
    <mergeCell ref="A5:E5"/>
    <mergeCell ref="A7:A9"/>
    <mergeCell ref="B7:D7"/>
    <mergeCell ref="B8:B9"/>
    <mergeCell ref="C8:D8"/>
    <mergeCell ref="A10:A12"/>
    <mergeCell ref="B10:D10"/>
    <mergeCell ref="B11:B12"/>
    <mergeCell ref="C11:D11"/>
    <mergeCell ref="A13:A17"/>
    <mergeCell ref="B13:D13"/>
    <mergeCell ref="B14:B15"/>
    <mergeCell ref="C14:D14"/>
    <mergeCell ref="B16:B17"/>
    <mergeCell ref="C16:D16"/>
    <mergeCell ref="A18:A20"/>
    <mergeCell ref="B18:D18"/>
    <mergeCell ref="B19:B20"/>
    <mergeCell ref="C19:D19"/>
    <mergeCell ref="A21:A23"/>
    <mergeCell ref="B21:D21"/>
    <mergeCell ref="B22:B23"/>
    <mergeCell ref="C22:D22"/>
    <mergeCell ref="A24:A30"/>
    <mergeCell ref="B24:D24"/>
    <mergeCell ref="B25:B26"/>
    <mergeCell ref="C25:D25"/>
    <mergeCell ref="B27:B28"/>
    <mergeCell ref="C27:D27"/>
    <mergeCell ref="B29:B30"/>
    <mergeCell ref="C29:D29"/>
    <mergeCell ref="A31:A37"/>
    <mergeCell ref="B31:D31"/>
    <mergeCell ref="B32:B33"/>
    <mergeCell ref="C32:D32"/>
    <mergeCell ref="B34:B35"/>
    <mergeCell ref="C34:D34"/>
    <mergeCell ref="B36:B37"/>
    <mergeCell ref="C36:D36"/>
    <mergeCell ref="A38:A40"/>
    <mergeCell ref="B38:D38"/>
    <mergeCell ref="B39:B40"/>
    <mergeCell ref="C39:D39"/>
    <mergeCell ref="A41:A43"/>
    <mergeCell ref="B41:D41"/>
    <mergeCell ref="B42:B43"/>
    <mergeCell ref="C42:D42"/>
    <mergeCell ref="A51:D51"/>
    <mergeCell ref="A44:A50"/>
    <mergeCell ref="B44:D44"/>
    <mergeCell ref="B45:B46"/>
    <mergeCell ref="C45:D45"/>
    <mergeCell ref="B47:B48"/>
    <mergeCell ref="C47:D47"/>
    <mergeCell ref="B49:B50"/>
    <mergeCell ref="C49:D49"/>
  </mergeCells>
  <printOptions horizontalCentered="1"/>
  <pageMargins left="0.51181102362204722" right="0.51181102362204722" top="0.59055118110236227" bottom="0.55118110236220474" header="0.31496062992125984" footer="0.31496062992125984"/>
  <pageSetup paperSize="9" scale="115" orientation="portrait" r:id="rId1"/>
  <headerFooter>
    <oddFooter>Strona &amp;P z &amp;N</oddFooter>
  </headerFooter>
  <rowBreaks count="1" manualBreakCount="1">
    <brk id="43" max="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54B08-F817-4CE2-BCE3-3238BB855650}">
  <dimension ref="A1:Q563"/>
  <sheetViews>
    <sheetView view="pageBreakPreview" zoomScale="110" zoomScaleNormal="75" zoomScaleSheetLayoutView="110" workbookViewId="0">
      <pane ySplit="5" topLeftCell="A114" activePane="bottomLeft" state="frozen"/>
      <selection activeCell="M419" sqref="M419"/>
      <selection pane="bottomLeft" activeCell="M419" sqref="M419"/>
    </sheetView>
  </sheetViews>
  <sheetFormatPr defaultRowHeight="15.75"/>
  <cols>
    <col min="1" max="1" width="5.5703125" style="520" bestFit="1" customWidth="1"/>
    <col min="2" max="2" width="8.85546875" style="518" bestFit="1" customWidth="1"/>
    <col min="3" max="3" width="25.85546875" style="431" customWidth="1"/>
    <col min="4" max="4" width="8.85546875" style="431" bestFit="1" customWidth="1"/>
    <col min="5" max="5" width="14.28515625" style="431" customWidth="1"/>
    <col min="6" max="6" width="13.85546875" style="431" customWidth="1"/>
    <col min="7" max="7" width="13.140625" style="431" customWidth="1"/>
    <col min="8" max="8" width="12.42578125" style="431" customWidth="1"/>
    <col min="9" max="10" width="12.5703125" style="431" customWidth="1"/>
    <col min="11" max="11" width="12" style="431" customWidth="1"/>
    <col min="12" max="12" width="10.42578125" style="431" customWidth="1"/>
    <col min="13" max="13" width="9.7109375" style="431" customWidth="1"/>
    <col min="14" max="16384" width="9.140625" style="431"/>
  </cols>
  <sheetData>
    <row r="1" spans="1:13" ht="37.5" customHeight="1">
      <c r="A1" s="5662" t="s">
        <v>527</v>
      </c>
      <c r="B1" s="5662"/>
      <c r="C1" s="5662"/>
      <c r="D1" s="5662"/>
      <c r="E1" s="5662"/>
      <c r="F1" s="5662"/>
      <c r="G1" s="5662"/>
      <c r="H1" s="5662"/>
      <c r="I1" s="5662"/>
      <c r="J1" s="5662"/>
      <c r="K1" s="5662"/>
      <c r="L1" s="5662"/>
    </row>
    <row r="2" spans="1:13" ht="13.5" thickBot="1">
      <c r="A2" s="6081" t="s">
        <v>528</v>
      </c>
      <c r="B2" s="6081"/>
      <c r="C2" s="6081"/>
      <c r="D2" s="6081"/>
      <c r="E2" s="6081"/>
      <c r="F2" s="6081"/>
      <c r="G2" s="6081"/>
      <c r="H2" s="6081"/>
      <c r="I2" s="6081"/>
      <c r="J2" s="6081"/>
      <c r="K2" s="6081"/>
      <c r="L2" s="6081"/>
    </row>
    <row r="3" spans="1:13" ht="12.75">
      <c r="A3" s="6082" t="s">
        <v>0</v>
      </c>
      <c r="B3" s="6085" t="s">
        <v>312</v>
      </c>
      <c r="C3" s="6085" t="s">
        <v>438</v>
      </c>
      <c r="D3" s="6088" t="s">
        <v>3</v>
      </c>
      <c r="E3" s="6091" t="s">
        <v>477</v>
      </c>
      <c r="F3" s="6091" t="s">
        <v>478</v>
      </c>
      <c r="G3" s="6094" t="s">
        <v>529</v>
      </c>
      <c r="H3" s="6095"/>
      <c r="I3" s="6095"/>
      <c r="J3" s="6095"/>
      <c r="K3" s="6096"/>
      <c r="L3" s="6097" t="s">
        <v>479</v>
      </c>
    </row>
    <row r="4" spans="1:13" ht="12.75" customHeight="1">
      <c r="A4" s="6083"/>
      <c r="B4" s="6086"/>
      <c r="C4" s="6086"/>
      <c r="D4" s="6089"/>
      <c r="E4" s="6092"/>
      <c r="F4" s="6092"/>
      <c r="G4" s="6100" t="s">
        <v>530</v>
      </c>
      <c r="H4" s="6101" t="s">
        <v>168</v>
      </c>
      <c r="I4" s="6086"/>
      <c r="J4" s="6092" t="s">
        <v>531</v>
      </c>
      <c r="K4" s="6102" t="s">
        <v>532</v>
      </c>
      <c r="L4" s="6098"/>
    </row>
    <row r="5" spans="1:13" ht="77.25" customHeight="1" thickBot="1">
      <c r="A5" s="6084"/>
      <c r="B5" s="6087"/>
      <c r="C5" s="6087"/>
      <c r="D5" s="6090"/>
      <c r="E5" s="6093"/>
      <c r="F5" s="6093"/>
      <c r="G5" s="6093"/>
      <c r="H5" s="474" t="s">
        <v>533</v>
      </c>
      <c r="I5" s="474" t="s">
        <v>534</v>
      </c>
      <c r="J5" s="6093"/>
      <c r="K5" s="6103"/>
      <c r="L5" s="6099"/>
    </row>
    <row r="6" spans="1:13" ht="30" customHeight="1">
      <c r="A6" s="6079" t="s">
        <v>12</v>
      </c>
      <c r="B6" s="6080" t="s">
        <v>13</v>
      </c>
      <c r="C6" s="6080"/>
      <c r="D6" s="475"/>
      <c r="E6" s="476">
        <f>SUM(E7)</f>
        <v>2484000</v>
      </c>
      <c r="F6" s="476">
        <f>SUM(F7)</f>
        <v>2484000</v>
      </c>
      <c r="G6" s="476">
        <f>SUM(H6:I6)</f>
        <v>2484000</v>
      </c>
      <c r="H6" s="476">
        <f>SUM(H7)</f>
        <v>484000</v>
      </c>
      <c r="I6" s="476">
        <f>SUM(I7)</f>
        <v>2000000</v>
      </c>
      <c r="J6" s="477"/>
      <c r="K6" s="477"/>
      <c r="L6" s="478"/>
      <c r="M6" s="464"/>
    </row>
    <row r="7" spans="1:13" ht="27.75" customHeight="1">
      <c r="A7" s="6058"/>
      <c r="B7" s="6061" t="s">
        <v>32</v>
      </c>
      <c r="C7" s="6064" t="s">
        <v>33</v>
      </c>
      <c r="D7" s="479" t="s">
        <v>178</v>
      </c>
      <c r="E7" s="480">
        <f t="shared" ref="E7:E12" si="0">SUM(F7,L7)</f>
        <v>2484000</v>
      </c>
      <c r="F7" s="480">
        <f t="shared" ref="F7:F12" si="1">SUM(G7,J7,K7)</f>
        <v>2484000</v>
      </c>
      <c r="G7" s="480">
        <f>SUM(H7:I7)</f>
        <v>2484000</v>
      </c>
      <c r="H7" s="480">
        <f>SUM(H8:H12)</f>
        <v>484000</v>
      </c>
      <c r="I7" s="480">
        <f>SUM(I8:I12)</f>
        <v>2000000</v>
      </c>
      <c r="J7" s="481"/>
      <c r="K7" s="481"/>
      <c r="L7" s="482"/>
    </row>
    <row r="8" spans="1:13" ht="12.75">
      <c r="A8" s="6058"/>
      <c r="B8" s="6062"/>
      <c r="C8" s="6049"/>
      <c r="D8" s="246">
        <v>4010</v>
      </c>
      <c r="E8" s="483">
        <f t="shared" si="0"/>
        <v>332000</v>
      </c>
      <c r="F8" s="483">
        <f t="shared" si="1"/>
        <v>332000</v>
      </c>
      <c r="G8" s="483">
        <f>H8+I8</f>
        <v>332000</v>
      </c>
      <c r="H8" s="483">
        <v>332000</v>
      </c>
      <c r="I8" s="483"/>
      <c r="J8" s="484"/>
      <c r="K8" s="484"/>
      <c r="L8" s="485"/>
    </row>
    <row r="9" spans="1:13" ht="12.75">
      <c r="A9" s="6058"/>
      <c r="B9" s="6062"/>
      <c r="C9" s="6049"/>
      <c r="D9" s="246">
        <v>4040</v>
      </c>
      <c r="E9" s="483">
        <f t="shared" si="0"/>
        <v>54208</v>
      </c>
      <c r="F9" s="483">
        <f t="shared" si="1"/>
        <v>54208</v>
      </c>
      <c r="G9" s="483">
        <f>H9+I9</f>
        <v>54208</v>
      </c>
      <c r="H9" s="483">
        <v>54208</v>
      </c>
      <c r="I9" s="483"/>
      <c r="J9" s="484"/>
      <c r="K9" s="484"/>
      <c r="L9" s="485"/>
    </row>
    <row r="10" spans="1:13" ht="12.75">
      <c r="A10" s="6058"/>
      <c r="B10" s="6062"/>
      <c r="C10" s="6049"/>
      <c r="D10" s="246">
        <v>4110</v>
      </c>
      <c r="E10" s="483">
        <f t="shared" si="0"/>
        <v>82280</v>
      </c>
      <c r="F10" s="483">
        <f t="shared" si="1"/>
        <v>82280</v>
      </c>
      <c r="G10" s="483">
        <f t="shared" ref="G10:G20" si="2">H10+I10</f>
        <v>82280</v>
      </c>
      <c r="H10" s="483">
        <v>82280</v>
      </c>
      <c r="I10" s="483"/>
      <c r="J10" s="484"/>
      <c r="K10" s="484"/>
      <c r="L10" s="485"/>
    </row>
    <row r="11" spans="1:13" ht="12.75">
      <c r="A11" s="6058"/>
      <c r="B11" s="6062"/>
      <c r="C11" s="6049"/>
      <c r="D11" s="246">
        <v>4120</v>
      </c>
      <c r="E11" s="483">
        <f t="shared" si="0"/>
        <v>15512</v>
      </c>
      <c r="F11" s="483">
        <f t="shared" si="1"/>
        <v>15512</v>
      </c>
      <c r="G11" s="483">
        <f t="shared" si="2"/>
        <v>15512</v>
      </c>
      <c r="H11" s="483">
        <v>15512</v>
      </c>
      <c r="I11" s="483"/>
      <c r="J11" s="484"/>
      <c r="K11" s="484"/>
      <c r="L11" s="485"/>
    </row>
    <row r="12" spans="1:13" ht="12.75">
      <c r="A12" s="6058"/>
      <c r="B12" s="6062"/>
      <c r="C12" s="6049"/>
      <c r="D12" s="246">
        <v>4590</v>
      </c>
      <c r="E12" s="483">
        <f t="shared" si="0"/>
        <v>2000000</v>
      </c>
      <c r="F12" s="483">
        <f t="shared" si="1"/>
        <v>2000000</v>
      </c>
      <c r="G12" s="483">
        <f t="shared" si="2"/>
        <v>2000000</v>
      </c>
      <c r="H12" s="483"/>
      <c r="I12" s="483">
        <v>2000000</v>
      </c>
      <c r="J12" s="484"/>
      <c r="K12" s="484"/>
      <c r="L12" s="485"/>
    </row>
    <row r="13" spans="1:13" ht="30" customHeight="1">
      <c r="A13" s="6057" t="s">
        <v>39</v>
      </c>
      <c r="B13" s="6070" t="s">
        <v>40</v>
      </c>
      <c r="C13" s="6070"/>
      <c r="D13" s="475"/>
      <c r="E13" s="476">
        <f>SUM(E14)</f>
        <v>932000</v>
      </c>
      <c r="F13" s="476">
        <f>SUM(F14)</f>
        <v>932000</v>
      </c>
      <c r="G13" s="476">
        <f>SUM(H13:I13)</f>
        <v>932000</v>
      </c>
      <c r="H13" s="476">
        <f>SUM(H14)</f>
        <v>932000</v>
      </c>
      <c r="I13" s="476"/>
      <c r="J13" s="476"/>
      <c r="K13" s="476"/>
      <c r="L13" s="486"/>
      <c r="M13" s="464"/>
    </row>
    <row r="14" spans="1:13" ht="27.75" customHeight="1">
      <c r="A14" s="6058"/>
      <c r="B14" s="6061" t="s">
        <v>41</v>
      </c>
      <c r="C14" s="6064" t="s">
        <v>33</v>
      </c>
      <c r="D14" s="479" t="s">
        <v>178</v>
      </c>
      <c r="E14" s="480">
        <f t="shared" ref="E14:E19" si="3">SUM(F14,L14)</f>
        <v>932000</v>
      </c>
      <c r="F14" s="480">
        <f t="shared" ref="F14:F19" si="4">SUM(G14,J14,K14)</f>
        <v>932000</v>
      </c>
      <c r="G14" s="480">
        <f>SUM(H14:I14)</f>
        <v>932000</v>
      </c>
      <c r="H14" s="480">
        <f>SUM(H15:H19)</f>
        <v>932000</v>
      </c>
      <c r="I14" s="480"/>
      <c r="J14" s="480"/>
      <c r="K14" s="480"/>
      <c r="L14" s="487"/>
    </row>
    <row r="15" spans="1:13" ht="12.75">
      <c r="A15" s="6058"/>
      <c r="B15" s="6062"/>
      <c r="C15" s="6049"/>
      <c r="D15" s="246">
        <v>4010</v>
      </c>
      <c r="E15" s="483">
        <f t="shared" si="3"/>
        <v>677087</v>
      </c>
      <c r="F15" s="483">
        <f t="shared" si="4"/>
        <v>677087</v>
      </c>
      <c r="G15" s="483">
        <f t="shared" ref="G15:G19" si="5">H15+I15</f>
        <v>677087</v>
      </c>
      <c r="H15" s="483">
        <f>676350+737</f>
        <v>677087</v>
      </c>
      <c r="I15" s="483"/>
      <c r="J15" s="483"/>
      <c r="K15" s="483"/>
      <c r="L15" s="466"/>
    </row>
    <row r="16" spans="1:13" ht="12.75">
      <c r="A16" s="6058"/>
      <c r="B16" s="6062"/>
      <c r="C16" s="6049"/>
      <c r="D16" s="246">
        <v>4040</v>
      </c>
      <c r="E16" s="483">
        <f t="shared" si="3"/>
        <v>75000</v>
      </c>
      <c r="F16" s="483">
        <f t="shared" si="4"/>
        <v>75000</v>
      </c>
      <c r="G16" s="483">
        <f t="shared" si="5"/>
        <v>75000</v>
      </c>
      <c r="H16" s="483">
        <v>75000</v>
      </c>
      <c r="I16" s="483"/>
      <c r="J16" s="483"/>
      <c r="K16" s="483"/>
      <c r="L16" s="466"/>
    </row>
    <row r="17" spans="1:13" ht="12.75">
      <c r="A17" s="6058"/>
      <c r="B17" s="6062"/>
      <c r="C17" s="6049"/>
      <c r="D17" s="246">
        <v>4110</v>
      </c>
      <c r="E17" s="483">
        <f t="shared" si="3"/>
        <v>151600</v>
      </c>
      <c r="F17" s="483">
        <f t="shared" si="4"/>
        <v>151600</v>
      </c>
      <c r="G17" s="483">
        <f t="shared" si="5"/>
        <v>151600</v>
      </c>
      <c r="H17" s="483">
        <v>151600</v>
      </c>
      <c r="I17" s="483"/>
      <c r="J17" s="483"/>
      <c r="K17" s="483"/>
      <c r="L17" s="466"/>
    </row>
    <row r="18" spans="1:13" ht="12.75">
      <c r="A18" s="6058"/>
      <c r="B18" s="6062"/>
      <c r="C18" s="6049"/>
      <c r="D18" s="246">
        <v>4120</v>
      </c>
      <c r="E18" s="483">
        <f t="shared" si="3"/>
        <v>24763</v>
      </c>
      <c r="F18" s="483">
        <f t="shared" si="4"/>
        <v>24763</v>
      </c>
      <c r="G18" s="483">
        <f t="shared" si="5"/>
        <v>24763</v>
      </c>
      <c r="H18" s="483">
        <f>25500-737</f>
        <v>24763</v>
      </c>
      <c r="I18" s="483"/>
      <c r="J18" s="483"/>
      <c r="K18" s="483"/>
      <c r="L18" s="466"/>
    </row>
    <row r="19" spans="1:13" ht="12.75">
      <c r="A19" s="6059"/>
      <c r="B19" s="6063"/>
      <c r="C19" s="6065"/>
      <c r="D19" s="246">
        <v>4710</v>
      </c>
      <c r="E19" s="483">
        <f t="shared" si="3"/>
        <v>3550</v>
      </c>
      <c r="F19" s="483">
        <f t="shared" si="4"/>
        <v>3550</v>
      </c>
      <c r="G19" s="483">
        <f t="shared" si="5"/>
        <v>3550</v>
      </c>
      <c r="H19" s="483">
        <v>3550</v>
      </c>
      <c r="I19" s="483"/>
      <c r="J19" s="483"/>
      <c r="K19" s="483"/>
      <c r="L19" s="466"/>
    </row>
    <row r="20" spans="1:13" ht="30.75" customHeight="1">
      <c r="A20" s="6074" t="s">
        <v>358</v>
      </c>
      <c r="B20" s="6075" t="s">
        <v>52</v>
      </c>
      <c r="C20" s="6075"/>
      <c r="D20" s="4762"/>
      <c r="E20" s="4763">
        <f>F20+L20</f>
        <v>69011000</v>
      </c>
      <c r="F20" s="4763">
        <f>G20+J20+K20</f>
        <v>69011000</v>
      </c>
      <c r="G20" s="4763">
        <f t="shared" si="2"/>
        <v>375000</v>
      </c>
      <c r="H20" s="4763">
        <f>H21+H22</f>
        <v>180000</v>
      </c>
      <c r="I20" s="4763">
        <f>I21+I22</f>
        <v>195000</v>
      </c>
      <c r="J20" s="4763">
        <f>SUM(J21)</f>
        <v>68636000</v>
      </c>
      <c r="K20" s="4763"/>
      <c r="L20" s="4764"/>
    </row>
    <row r="21" spans="1:13" ht="27.75" customHeight="1">
      <c r="A21" s="6058"/>
      <c r="B21" s="4765" t="s">
        <v>359</v>
      </c>
      <c r="C21" s="4766" t="s">
        <v>62</v>
      </c>
      <c r="D21" s="4767">
        <v>2630</v>
      </c>
      <c r="E21" s="4768">
        <f>SUM(F21,L21)</f>
        <v>68636000</v>
      </c>
      <c r="F21" s="4768">
        <f t="shared" ref="F21:F63" si="6">SUM(G21,J21,K21)</f>
        <v>68636000</v>
      </c>
      <c r="G21" s="4768"/>
      <c r="H21" s="4768"/>
      <c r="I21" s="4768"/>
      <c r="J21" s="4768">
        <v>68636000</v>
      </c>
      <c r="K21" s="4768"/>
      <c r="L21" s="4769"/>
    </row>
    <row r="22" spans="1:13" ht="26.25" customHeight="1">
      <c r="A22" s="6058"/>
      <c r="B22" s="6076" t="s">
        <v>507</v>
      </c>
      <c r="C22" s="6077" t="s">
        <v>33</v>
      </c>
      <c r="D22" s="4767" t="s">
        <v>178</v>
      </c>
      <c r="E22" s="4768">
        <f>SUM(F22,L22)</f>
        <v>375000</v>
      </c>
      <c r="F22" s="4768">
        <f t="shared" si="6"/>
        <v>375000</v>
      </c>
      <c r="G22" s="4768">
        <f t="shared" ref="G22:G52" si="7">SUM(H22:I22)</f>
        <v>375000</v>
      </c>
      <c r="H22" s="4768">
        <f>SUM(H23:H27)</f>
        <v>180000</v>
      </c>
      <c r="I22" s="4768">
        <f>SUM(I23:I27)</f>
        <v>195000</v>
      </c>
      <c r="J22" s="4770"/>
      <c r="K22" s="4770"/>
      <c r="L22" s="4771"/>
    </row>
    <row r="23" spans="1:13" ht="12.75">
      <c r="A23" s="6058"/>
      <c r="B23" s="6062"/>
      <c r="C23" s="6049"/>
      <c r="D23" s="4772">
        <v>4010</v>
      </c>
      <c r="E23" s="4773">
        <f t="shared" ref="E23:E29" si="8">F23+L23</f>
        <v>123840</v>
      </c>
      <c r="F23" s="4773">
        <f t="shared" si="6"/>
        <v>123840</v>
      </c>
      <c r="G23" s="4773">
        <f t="shared" si="7"/>
        <v>123840</v>
      </c>
      <c r="H23" s="4773">
        <v>123840</v>
      </c>
      <c r="I23" s="4773"/>
      <c r="J23" s="4774"/>
      <c r="K23" s="4774"/>
      <c r="L23" s="4775"/>
      <c r="M23" s="464"/>
    </row>
    <row r="24" spans="1:13" ht="12.75">
      <c r="A24" s="6058"/>
      <c r="B24" s="6062"/>
      <c r="C24" s="6049"/>
      <c r="D24" s="4772">
        <v>4040</v>
      </c>
      <c r="E24" s="4773">
        <f t="shared" si="8"/>
        <v>20160</v>
      </c>
      <c r="F24" s="4773">
        <f t="shared" si="6"/>
        <v>20160</v>
      </c>
      <c r="G24" s="4773">
        <f t="shared" si="7"/>
        <v>20160</v>
      </c>
      <c r="H24" s="4773">
        <v>20160</v>
      </c>
      <c r="I24" s="4773"/>
      <c r="J24" s="4774"/>
      <c r="K24" s="4774"/>
      <c r="L24" s="4775"/>
      <c r="M24" s="464"/>
    </row>
    <row r="25" spans="1:13" ht="12.75">
      <c r="A25" s="6058"/>
      <c r="B25" s="6062"/>
      <c r="C25" s="6049"/>
      <c r="D25" s="4772">
        <v>4110</v>
      </c>
      <c r="E25" s="4773">
        <f t="shared" si="8"/>
        <v>30600</v>
      </c>
      <c r="F25" s="4773">
        <f t="shared" si="6"/>
        <v>30600</v>
      </c>
      <c r="G25" s="4773">
        <f t="shared" si="7"/>
        <v>30600</v>
      </c>
      <c r="H25" s="4773">
        <v>30600</v>
      </c>
      <c r="I25" s="4773"/>
      <c r="J25" s="4774"/>
      <c r="K25" s="4774"/>
      <c r="L25" s="4775"/>
      <c r="M25" s="464"/>
    </row>
    <row r="26" spans="1:13" ht="12.75">
      <c r="A26" s="6058"/>
      <c r="B26" s="6062"/>
      <c r="C26" s="6049"/>
      <c r="D26" s="4772">
        <v>4120</v>
      </c>
      <c r="E26" s="4773">
        <f t="shared" si="8"/>
        <v>5400</v>
      </c>
      <c r="F26" s="4773">
        <f t="shared" si="6"/>
        <v>5400</v>
      </c>
      <c r="G26" s="4773">
        <f t="shared" si="7"/>
        <v>5400</v>
      </c>
      <c r="H26" s="4773">
        <v>5400</v>
      </c>
      <c r="I26" s="4773"/>
      <c r="J26" s="4774"/>
      <c r="K26" s="4774"/>
      <c r="L26" s="4775"/>
      <c r="M26" s="464"/>
    </row>
    <row r="27" spans="1:13" ht="13.5" thickBot="1">
      <c r="A27" s="6066"/>
      <c r="B27" s="6067"/>
      <c r="C27" s="6068"/>
      <c r="D27" s="4776">
        <v>4300</v>
      </c>
      <c r="E27" s="4777">
        <f t="shared" si="8"/>
        <v>195000</v>
      </c>
      <c r="F27" s="4777">
        <f t="shared" si="6"/>
        <v>195000</v>
      </c>
      <c r="G27" s="4777">
        <f t="shared" si="7"/>
        <v>195000</v>
      </c>
      <c r="H27" s="4777"/>
      <c r="I27" s="4777">
        <v>195000</v>
      </c>
      <c r="J27" s="4778"/>
      <c r="K27" s="4778"/>
      <c r="L27" s="4779"/>
      <c r="M27" s="464"/>
    </row>
    <row r="28" spans="1:13" ht="29.25" customHeight="1">
      <c r="A28" s="6058" t="s">
        <v>401</v>
      </c>
      <c r="B28" s="6078" t="s">
        <v>74</v>
      </c>
      <c r="C28" s="6078"/>
      <c r="D28" s="4758"/>
      <c r="E28" s="4759">
        <f t="shared" si="8"/>
        <v>80000</v>
      </c>
      <c r="F28" s="4759">
        <f t="shared" si="6"/>
        <v>80000</v>
      </c>
      <c r="G28" s="4759">
        <f t="shared" si="7"/>
        <v>80000</v>
      </c>
      <c r="H28" s="4759">
        <f>SUM(H29)</f>
        <v>80000</v>
      </c>
      <c r="I28" s="4759"/>
      <c r="J28" s="4760"/>
      <c r="K28" s="4760"/>
      <c r="L28" s="4761"/>
    </row>
    <row r="29" spans="1:13" ht="27" customHeight="1">
      <c r="A29" s="6058"/>
      <c r="B29" s="6061" t="s">
        <v>508</v>
      </c>
      <c r="C29" s="6064" t="s">
        <v>33</v>
      </c>
      <c r="D29" s="479" t="s">
        <v>178</v>
      </c>
      <c r="E29" s="480">
        <f t="shared" si="8"/>
        <v>80000</v>
      </c>
      <c r="F29" s="480">
        <f t="shared" si="6"/>
        <v>80000</v>
      </c>
      <c r="G29" s="480">
        <f t="shared" si="7"/>
        <v>80000</v>
      </c>
      <c r="H29" s="480">
        <f>SUM(H30:H33)</f>
        <v>80000</v>
      </c>
      <c r="I29" s="480"/>
      <c r="J29" s="481"/>
      <c r="K29" s="481"/>
      <c r="L29" s="482"/>
    </row>
    <row r="30" spans="1:13" ht="12.75">
      <c r="A30" s="6058"/>
      <c r="B30" s="6062"/>
      <c r="C30" s="6049"/>
      <c r="D30" s="246">
        <v>4010</v>
      </c>
      <c r="E30" s="483">
        <f>SUM(F30,L30)</f>
        <v>55040</v>
      </c>
      <c r="F30" s="483">
        <f t="shared" si="6"/>
        <v>55040</v>
      </c>
      <c r="G30" s="483">
        <f t="shared" si="7"/>
        <v>55040</v>
      </c>
      <c r="H30" s="483">
        <v>55040</v>
      </c>
      <c r="I30" s="483"/>
      <c r="J30" s="484"/>
      <c r="K30" s="484"/>
      <c r="L30" s="485"/>
      <c r="M30" s="464"/>
    </row>
    <row r="31" spans="1:13" ht="12.75">
      <c r="A31" s="6058"/>
      <c r="B31" s="6062"/>
      <c r="C31" s="6049"/>
      <c r="D31" s="246">
        <v>4040</v>
      </c>
      <c r="E31" s="483">
        <f>SUM(F31,L31)</f>
        <v>8960</v>
      </c>
      <c r="F31" s="483">
        <f t="shared" si="6"/>
        <v>8960</v>
      </c>
      <c r="G31" s="483">
        <f t="shared" si="7"/>
        <v>8960</v>
      </c>
      <c r="H31" s="483">
        <v>8960</v>
      </c>
      <c r="I31" s="483"/>
      <c r="J31" s="484"/>
      <c r="K31" s="484"/>
      <c r="L31" s="485"/>
      <c r="M31" s="464"/>
    </row>
    <row r="32" spans="1:13" ht="12.75">
      <c r="A32" s="6058"/>
      <c r="B32" s="6062"/>
      <c r="C32" s="6049"/>
      <c r="D32" s="246">
        <v>4110</v>
      </c>
      <c r="E32" s="483">
        <f>SUM(F32,L32)</f>
        <v>13600</v>
      </c>
      <c r="F32" s="483">
        <f t="shared" si="6"/>
        <v>13600</v>
      </c>
      <c r="G32" s="483">
        <f t="shared" si="7"/>
        <v>13600</v>
      </c>
      <c r="H32" s="483">
        <v>13600</v>
      </c>
      <c r="I32" s="483"/>
      <c r="J32" s="484"/>
      <c r="K32" s="484"/>
      <c r="L32" s="485"/>
      <c r="M32" s="464"/>
    </row>
    <row r="33" spans="1:13" ht="12.75">
      <c r="A33" s="6058"/>
      <c r="B33" s="6062"/>
      <c r="C33" s="6049"/>
      <c r="D33" s="246">
        <v>4120</v>
      </c>
      <c r="E33" s="483">
        <f>SUM(F33,L33)</f>
        <v>2400</v>
      </c>
      <c r="F33" s="483">
        <f t="shared" si="6"/>
        <v>2400</v>
      </c>
      <c r="G33" s="483">
        <f t="shared" si="7"/>
        <v>2400</v>
      </c>
      <c r="H33" s="483">
        <v>2400</v>
      </c>
      <c r="I33" s="483"/>
      <c r="J33" s="484"/>
      <c r="K33" s="484"/>
      <c r="L33" s="485"/>
      <c r="M33" s="464"/>
    </row>
    <row r="34" spans="1:13" ht="29.25" customHeight="1">
      <c r="A34" s="6057" t="s">
        <v>509</v>
      </c>
      <c r="B34" s="6070" t="s">
        <v>83</v>
      </c>
      <c r="C34" s="6070"/>
      <c r="D34" s="492"/>
      <c r="E34" s="489">
        <f>SUM(E35)</f>
        <v>443000</v>
      </c>
      <c r="F34" s="489">
        <f t="shared" si="6"/>
        <v>443000</v>
      </c>
      <c r="G34" s="489">
        <f t="shared" si="7"/>
        <v>443000</v>
      </c>
      <c r="H34" s="489">
        <f>SUM(H35)</f>
        <v>383000</v>
      </c>
      <c r="I34" s="489">
        <f>SUM(I35)</f>
        <v>60000</v>
      </c>
      <c r="J34" s="489"/>
      <c r="K34" s="493"/>
      <c r="L34" s="494"/>
    </row>
    <row r="35" spans="1:13" ht="27" customHeight="1">
      <c r="A35" s="6058"/>
      <c r="B35" s="6061" t="s">
        <v>510</v>
      </c>
      <c r="C35" s="6064" t="s">
        <v>535</v>
      </c>
      <c r="D35" s="479" t="s">
        <v>178</v>
      </c>
      <c r="E35" s="480">
        <f>F35+L35</f>
        <v>443000</v>
      </c>
      <c r="F35" s="480">
        <f t="shared" si="6"/>
        <v>443000</v>
      </c>
      <c r="G35" s="480">
        <f t="shared" si="7"/>
        <v>443000</v>
      </c>
      <c r="H35" s="480">
        <f>SUM(H36:H38)</f>
        <v>383000</v>
      </c>
      <c r="I35" s="480">
        <f>SUM(I36:I39)</f>
        <v>60000</v>
      </c>
      <c r="J35" s="480"/>
      <c r="K35" s="481"/>
      <c r="L35" s="482"/>
    </row>
    <row r="36" spans="1:13" ht="12.75">
      <c r="A36" s="6058"/>
      <c r="B36" s="6062"/>
      <c r="C36" s="6049"/>
      <c r="D36" s="246">
        <v>4010</v>
      </c>
      <c r="E36" s="483">
        <f t="shared" ref="E36:E63" si="9">SUM(F36,L36)</f>
        <v>318160</v>
      </c>
      <c r="F36" s="483">
        <f t="shared" si="6"/>
        <v>318160</v>
      </c>
      <c r="G36" s="483">
        <f t="shared" si="7"/>
        <v>318160</v>
      </c>
      <c r="H36" s="483">
        <v>318160</v>
      </c>
      <c r="I36" s="483"/>
      <c r="J36" s="483"/>
      <c r="K36" s="484"/>
      <c r="L36" s="485"/>
      <c r="M36" s="464"/>
    </row>
    <row r="37" spans="1:13" ht="12.75">
      <c r="A37" s="6058"/>
      <c r="B37" s="6062"/>
      <c r="C37" s="6049"/>
      <c r="D37" s="246">
        <v>4110</v>
      </c>
      <c r="E37" s="483">
        <f t="shared" si="9"/>
        <v>57050</v>
      </c>
      <c r="F37" s="483">
        <f t="shared" si="6"/>
        <v>57050</v>
      </c>
      <c r="G37" s="483">
        <f t="shared" si="7"/>
        <v>57050</v>
      </c>
      <c r="H37" s="483">
        <v>57050</v>
      </c>
      <c r="I37" s="483"/>
      <c r="J37" s="483"/>
      <c r="K37" s="484"/>
      <c r="L37" s="485"/>
      <c r="M37" s="464"/>
    </row>
    <row r="38" spans="1:13" ht="12.75">
      <c r="A38" s="6058"/>
      <c r="B38" s="6062"/>
      <c r="C38" s="6049"/>
      <c r="D38" s="246">
        <v>4120</v>
      </c>
      <c r="E38" s="483">
        <f t="shared" si="9"/>
        <v>7790</v>
      </c>
      <c r="F38" s="483">
        <f t="shared" si="6"/>
        <v>7790</v>
      </c>
      <c r="G38" s="483">
        <f t="shared" si="7"/>
        <v>7790</v>
      </c>
      <c r="H38" s="483">
        <v>7790</v>
      </c>
      <c r="I38" s="483"/>
      <c r="J38" s="483"/>
      <c r="K38" s="484"/>
      <c r="L38" s="485"/>
      <c r="M38" s="464"/>
    </row>
    <row r="39" spans="1:13" ht="12.75">
      <c r="A39" s="6059"/>
      <c r="B39" s="6063"/>
      <c r="C39" s="6065"/>
      <c r="D39" s="246">
        <v>4300</v>
      </c>
      <c r="E39" s="483">
        <f t="shared" si="9"/>
        <v>60000</v>
      </c>
      <c r="F39" s="483">
        <f t="shared" si="6"/>
        <v>60000</v>
      </c>
      <c r="G39" s="483">
        <f t="shared" si="7"/>
        <v>60000</v>
      </c>
      <c r="H39" s="483"/>
      <c r="I39" s="483">
        <v>60000</v>
      </c>
      <c r="J39" s="483"/>
      <c r="K39" s="484"/>
      <c r="L39" s="485"/>
      <c r="M39" s="464"/>
    </row>
    <row r="40" spans="1:13" ht="29.25" customHeight="1">
      <c r="A40" s="6057" t="s">
        <v>445</v>
      </c>
      <c r="B40" s="6069" t="s">
        <v>90</v>
      </c>
      <c r="C40" s="6069"/>
      <c r="D40" s="495"/>
      <c r="E40" s="489">
        <f t="shared" si="9"/>
        <v>328000</v>
      </c>
      <c r="F40" s="489">
        <f t="shared" si="6"/>
        <v>328000</v>
      </c>
      <c r="G40" s="489">
        <f t="shared" si="7"/>
        <v>319000</v>
      </c>
      <c r="H40" s="489">
        <f>SUM(H41,H46,H52)</f>
        <v>240070</v>
      </c>
      <c r="I40" s="489">
        <f>SUM(I41,I46,I52)</f>
        <v>78930</v>
      </c>
      <c r="J40" s="489"/>
      <c r="K40" s="489">
        <f>SUM(K41,K46,K52)</f>
        <v>9000</v>
      </c>
      <c r="L40" s="494"/>
    </row>
    <row r="41" spans="1:13" s="497" customFormat="1" ht="23.25" customHeight="1">
      <c r="A41" s="6058"/>
      <c r="B41" s="6061" t="s">
        <v>511</v>
      </c>
      <c r="C41" s="6064" t="s">
        <v>91</v>
      </c>
      <c r="D41" s="479" t="s">
        <v>178</v>
      </c>
      <c r="E41" s="480">
        <f t="shared" si="9"/>
        <v>5000</v>
      </c>
      <c r="F41" s="480">
        <f t="shared" si="6"/>
        <v>5000</v>
      </c>
      <c r="G41" s="480">
        <f t="shared" si="7"/>
        <v>5000</v>
      </c>
      <c r="H41" s="480">
        <f>SUM(H42:H45)</f>
        <v>5000</v>
      </c>
      <c r="I41" s="480"/>
      <c r="J41" s="481"/>
      <c r="K41" s="481"/>
      <c r="L41" s="482"/>
      <c r="M41" s="496"/>
    </row>
    <row r="42" spans="1:13" s="497" customFormat="1" ht="12.75">
      <c r="A42" s="6058"/>
      <c r="B42" s="6062"/>
      <c r="C42" s="6049"/>
      <c r="D42" s="246">
        <v>4010</v>
      </c>
      <c r="E42" s="483">
        <f t="shared" si="9"/>
        <v>3440</v>
      </c>
      <c r="F42" s="483">
        <f t="shared" si="6"/>
        <v>3440</v>
      </c>
      <c r="G42" s="483">
        <f t="shared" si="7"/>
        <v>3440</v>
      </c>
      <c r="H42" s="483">
        <v>3440</v>
      </c>
      <c r="I42" s="483"/>
      <c r="J42" s="484"/>
      <c r="K42" s="484"/>
      <c r="L42" s="485"/>
    </row>
    <row r="43" spans="1:13" s="497" customFormat="1" ht="12.75">
      <c r="A43" s="6058"/>
      <c r="B43" s="6062"/>
      <c r="C43" s="6049"/>
      <c r="D43" s="246">
        <v>4040</v>
      </c>
      <c r="E43" s="483">
        <f t="shared" si="9"/>
        <v>560</v>
      </c>
      <c r="F43" s="483">
        <f t="shared" si="6"/>
        <v>560</v>
      </c>
      <c r="G43" s="483">
        <f t="shared" si="7"/>
        <v>560</v>
      </c>
      <c r="H43" s="483">
        <v>560</v>
      </c>
      <c r="I43" s="483"/>
      <c r="J43" s="484"/>
      <c r="K43" s="484"/>
      <c r="L43" s="485"/>
    </row>
    <row r="44" spans="1:13" s="497" customFormat="1" ht="12.75">
      <c r="A44" s="6058"/>
      <c r="B44" s="6062"/>
      <c r="C44" s="6049"/>
      <c r="D44" s="246">
        <v>4110</v>
      </c>
      <c r="E44" s="483">
        <f t="shared" si="9"/>
        <v>850</v>
      </c>
      <c r="F44" s="483">
        <f t="shared" si="6"/>
        <v>850</v>
      </c>
      <c r="G44" s="483">
        <f t="shared" si="7"/>
        <v>850</v>
      </c>
      <c r="H44" s="483">
        <v>850</v>
      </c>
      <c r="I44" s="483"/>
      <c r="J44" s="484"/>
      <c r="K44" s="484"/>
      <c r="L44" s="485"/>
      <c r="M44" s="496"/>
    </row>
    <row r="45" spans="1:13" s="497" customFormat="1" ht="12.75">
      <c r="A45" s="6059"/>
      <c r="B45" s="6063"/>
      <c r="C45" s="6065"/>
      <c r="D45" s="246">
        <v>4120</v>
      </c>
      <c r="E45" s="483">
        <f t="shared" si="9"/>
        <v>150</v>
      </c>
      <c r="F45" s="483">
        <f t="shared" si="6"/>
        <v>150</v>
      </c>
      <c r="G45" s="483">
        <f t="shared" si="7"/>
        <v>150</v>
      </c>
      <c r="H45" s="483">
        <v>150</v>
      </c>
      <c r="I45" s="483"/>
      <c r="J45" s="484"/>
      <c r="K45" s="484"/>
      <c r="L45" s="485"/>
    </row>
    <row r="46" spans="1:13" ht="24" customHeight="1">
      <c r="A46" s="6058" t="s">
        <v>445</v>
      </c>
      <c r="B46" s="6061" t="s">
        <v>512</v>
      </c>
      <c r="C46" s="6064" t="s">
        <v>94</v>
      </c>
      <c r="D46" s="479" t="s">
        <v>178</v>
      </c>
      <c r="E46" s="480">
        <f t="shared" si="9"/>
        <v>20000</v>
      </c>
      <c r="F46" s="480">
        <f t="shared" si="6"/>
        <v>20000</v>
      </c>
      <c r="G46" s="480">
        <f t="shared" si="7"/>
        <v>20000</v>
      </c>
      <c r="H46" s="480">
        <f>SUM(H47:H51)</f>
        <v>8070</v>
      </c>
      <c r="I46" s="480">
        <f>SUM(I47:I51)</f>
        <v>11930</v>
      </c>
      <c r="J46" s="481"/>
      <c r="K46" s="481"/>
      <c r="L46" s="482"/>
    </row>
    <row r="47" spans="1:13" ht="12.75">
      <c r="A47" s="6058"/>
      <c r="B47" s="6062"/>
      <c r="C47" s="6049"/>
      <c r="D47" s="246">
        <v>4110</v>
      </c>
      <c r="E47" s="483">
        <f t="shared" si="9"/>
        <v>700</v>
      </c>
      <c r="F47" s="483">
        <f t="shared" si="6"/>
        <v>700</v>
      </c>
      <c r="G47" s="483">
        <f t="shared" si="7"/>
        <v>700</v>
      </c>
      <c r="H47" s="483">
        <v>700</v>
      </c>
      <c r="I47" s="483"/>
      <c r="J47" s="484"/>
      <c r="K47" s="484"/>
      <c r="L47" s="485"/>
    </row>
    <row r="48" spans="1:13" ht="12.75">
      <c r="A48" s="6058"/>
      <c r="B48" s="6062"/>
      <c r="C48" s="6049"/>
      <c r="D48" s="246">
        <v>4120</v>
      </c>
      <c r="E48" s="483">
        <f t="shared" si="9"/>
        <v>140</v>
      </c>
      <c r="F48" s="483">
        <f t="shared" si="6"/>
        <v>140</v>
      </c>
      <c r="G48" s="483">
        <f t="shared" si="7"/>
        <v>140</v>
      </c>
      <c r="H48" s="483">
        <v>140</v>
      </c>
      <c r="I48" s="483"/>
      <c r="J48" s="484"/>
      <c r="K48" s="484"/>
      <c r="L48" s="485"/>
    </row>
    <row r="49" spans="1:13" ht="12.75">
      <c r="A49" s="6058"/>
      <c r="B49" s="6062"/>
      <c r="C49" s="6049"/>
      <c r="D49" s="246">
        <v>4170</v>
      </c>
      <c r="E49" s="483">
        <f t="shared" si="9"/>
        <v>7230</v>
      </c>
      <c r="F49" s="483">
        <f t="shared" si="6"/>
        <v>7230</v>
      </c>
      <c r="G49" s="483">
        <f t="shared" si="7"/>
        <v>7230</v>
      </c>
      <c r="H49" s="483">
        <v>7230</v>
      </c>
      <c r="I49" s="483"/>
      <c r="J49" s="484"/>
      <c r="K49" s="484"/>
      <c r="L49" s="485"/>
      <c r="M49" s="464"/>
    </row>
    <row r="50" spans="1:13" ht="12.75">
      <c r="A50" s="6058"/>
      <c r="B50" s="6062"/>
      <c r="C50" s="6049"/>
      <c r="D50" s="246">
        <v>4210</v>
      </c>
      <c r="E50" s="483">
        <f t="shared" si="9"/>
        <v>3430</v>
      </c>
      <c r="F50" s="483">
        <f t="shared" si="6"/>
        <v>3430</v>
      </c>
      <c r="G50" s="483">
        <f t="shared" si="7"/>
        <v>3430</v>
      </c>
      <c r="H50" s="483"/>
      <c r="I50" s="483">
        <v>3430</v>
      </c>
      <c r="J50" s="484"/>
      <c r="K50" s="484"/>
      <c r="L50" s="485"/>
    </row>
    <row r="51" spans="1:13" ht="12.75">
      <c r="A51" s="6058"/>
      <c r="B51" s="6063"/>
      <c r="C51" s="6065"/>
      <c r="D51" s="246">
        <v>4300</v>
      </c>
      <c r="E51" s="483">
        <f t="shared" si="9"/>
        <v>8500</v>
      </c>
      <c r="F51" s="483">
        <f t="shared" si="6"/>
        <v>8500</v>
      </c>
      <c r="G51" s="483">
        <f t="shared" si="7"/>
        <v>8500</v>
      </c>
      <c r="H51" s="483"/>
      <c r="I51" s="483">
        <v>8500</v>
      </c>
      <c r="J51" s="484"/>
      <c r="K51" s="484"/>
      <c r="L51" s="485"/>
      <c r="M51" s="464"/>
    </row>
    <row r="52" spans="1:13" s="497" customFormat="1" ht="23.25" customHeight="1">
      <c r="A52" s="6058"/>
      <c r="B52" s="6061" t="s">
        <v>513</v>
      </c>
      <c r="C52" s="6064" t="s">
        <v>96</v>
      </c>
      <c r="D52" s="479" t="s">
        <v>178</v>
      </c>
      <c r="E52" s="480">
        <f t="shared" si="9"/>
        <v>303000</v>
      </c>
      <c r="F52" s="480">
        <f t="shared" si="6"/>
        <v>303000</v>
      </c>
      <c r="G52" s="480">
        <f t="shared" si="7"/>
        <v>294000</v>
      </c>
      <c r="H52" s="480">
        <f>SUM(H54:H63)</f>
        <v>227000</v>
      </c>
      <c r="I52" s="480">
        <f>SUM(I54:I63)</f>
        <v>67000</v>
      </c>
      <c r="J52" s="480"/>
      <c r="K52" s="480">
        <f>SUM(K53:K63)</f>
        <v>9000</v>
      </c>
      <c r="L52" s="482"/>
      <c r="M52" s="496"/>
    </row>
    <row r="53" spans="1:13" s="499" customFormat="1" ht="12.75">
      <c r="A53" s="6058"/>
      <c r="B53" s="6062"/>
      <c r="C53" s="6049"/>
      <c r="D53" s="246">
        <v>3030</v>
      </c>
      <c r="E53" s="483">
        <f t="shared" si="9"/>
        <v>9000</v>
      </c>
      <c r="F53" s="483">
        <f t="shared" si="6"/>
        <v>9000</v>
      </c>
      <c r="G53" s="483"/>
      <c r="H53" s="483"/>
      <c r="I53" s="483"/>
      <c r="J53" s="483"/>
      <c r="K53" s="483">
        <v>9000</v>
      </c>
      <c r="L53" s="485"/>
      <c r="M53" s="498"/>
    </row>
    <row r="54" spans="1:13" s="497" customFormat="1" ht="12.75">
      <c r="A54" s="6058"/>
      <c r="B54" s="6062"/>
      <c r="C54" s="6049"/>
      <c r="D54" s="246">
        <v>4010</v>
      </c>
      <c r="E54" s="483">
        <f t="shared" si="9"/>
        <v>188118</v>
      </c>
      <c r="F54" s="483">
        <f t="shared" si="6"/>
        <v>188118</v>
      </c>
      <c r="G54" s="483">
        <f t="shared" ref="G54:G74" si="10">SUM(H54:I54)</f>
        <v>188118</v>
      </c>
      <c r="H54" s="483">
        <v>188118</v>
      </c>
      <c r="I54" s="483"/>
      <c r="J54" s="483"/>
      <c r="K54" s="483"/>
      <c r="L54" s="485"/>
    </row>
    <row r="55" spans="1:13" s="497" customFormat="1" ht="12.75">
      <c r="A55" s="6058"/>
      <c r="B55" s="6062"/>
      <c r="C55" s="6049"/>
      <c r="D55" s="246">
        <v>4110</v>
      </c>
      <c r="E55" s="483">
        <f t="shared" si="9"/>
        <v>32274</v>
      </c>
      <c r="F55" s="483">
        <f t="shared" si="6"/>
        <v>32274</v>
      </c>
      <c r="G55" s="483">
        <f t="shared" si="10"/>
        <v>32274</v>
      </c>
      <c r="H55" s="483">
        <v>32274</v>
      </c>
      <c r="I55" s="483"/>
      <c r="J55" s="483"/>
      <c r="K55" s="483"/>
      <c r="L55" s="485"/>
    </row>
    <row r="56" spans="1:13" s="497" customFormat="1" ht="12.75">
      <c r="A56" s="6058"/>
      <c r="B56" s="6062"/>
      <c r="C56" s="6049"/>
      <c r="D56" s="246">
        <v>4120</v>
      </c>
      <c r="E56" s="483">
        <f t="shared" si="9"/>
        <v>4608</v>
      </c>
      <c r="F56" s="483">
        <f t="shared" si="6"/>
        <v>4608</v>
      </c>
      <c r="G56" s="483">
        <f t="shared" si="10"/>
        <v>4608</v>
      </c>
      <c r="H56" s="483">
        <v>4608</v>
      </c>
      <c r="I56" s="483"/>
      <c r="J56" s="483"/>
      <c r="K56" s="483"/>
      <c r="L56" s="485"/>
    </row>
    <row r="57" spans="1:13" s="497" customFormat="1" ht="12.75">
      <c r="A57" s="6058"/>
      <c r="B57" s="6062"/>
      <c r="C57" s="6049"/>
      <c r="D57" s="246">
        <v>4170</v>
      </c>
      <c r="E57" s="483">
        <f t="shared" si="9"/>
        <v>2000</v>
      </c>
      <c r="F57" s="483">
        <f t="shared" si="6"/>
        <v>2000</v>
      </c>
      <c r="G57" s="483">
        <f t="shared" si="10"/>
        <v>2000</v>
      </c>
      <c r="H57" s="483">
        <v>2000</v>
      </c>
      <c r="I57" s="483"/>
      <c r="J57" s="483"/>
      <c r="K57" s="483"/>
      <c r="L57" s="485"/>
    </row>
    <row r="58" spans="1:13" s="497" customFormat="1" ht="12.75">
      <c r="A58" s="6058"/>
      <c r="B58" s="6062"/>
      <c r="C58" s="6049"/>
      <c r="D58" s="246">
        <v>4210</v>
      </c>
      <c r="E58" s="483">
        <f t="shared" si="9"/>
        <v>30000</v>
      </c>
      <c r="F58" s="483">
        <f t="shared" si="6"/>
        <v>30000</v>
      </c>
      <c r="G58" s="483">
        <f t="shared" si="10"/>
        <v>30000</v>
      </c>
      <c r="H58" s="483"/>
      <c r="I58" s="483">
        <v>30000</v>
      </c>
      <c r="J58" s="483"/>
      <c r="K58" s="483"/>
      <c r="L58" s="485"/>
    </row>
    <row r="59" spans="1:13" s="497" customFormat="1" ht="12.75">
      <c r="A59" s="6058"/>
      <c r="B59" s="6062"/>
      <c r="C59" s="6049"/>
      <c r="D59" s="246">
        <v>4220</v>
      </c>
      <c r="E59" s="483">
        <f t="shared" si="9"/>
        <v>1000</v>
      </c>
      <c r="F59" s="483">
        <f t="shared" si="6"/>
        <v>1000</v>
      </c>
      <c r="G59" s="483">
        <f t="shared" si="10"/>
        <v>1000</v>
      </c>
      <c r="H59" s="483"/>
      <c r="I59" s="483">
        <v>1000</v>
      </c>
      <c r="J59" s="483"/>
      <c r="K59" s="483"/>
      <c r="L59" s="485"/>
    </row>
    <row r="60" spans="1:13" s="497" customFormat="1" ht="12.75">
      <c r="A60" s="6058"/>
      <c r="B60" s="6062"/>
      <c r="C60" s="6049"/>
      <c r="D60" s="246">
        <v>4300</v>
      </c>
      <c r="E60" s="483">
        <f t="shared" si="9"/>
        <v>30000</v>
      </c>
      <c r="F60" s="483">
        <f t="shared" si="6"/>
        <v>30000</v>
      </c>
      <c r="G60" s="483">
        <f t="shared" si="10"/>
        <v>30000</v>
      </c>
      <c r="H60" s="483"/>
      <c r="I60" s="483">
        <v>30000</v>
      </c>
      <c r="J60" s="483"/>
      <c r="K60" s="483"/>
      <c r="L60" s="485"/>
    </row>
    <row r="61" spans="1:13" s="497" customFormat="1" ht="12.75">
      <c r="A61" s="6058"/>
      <c r="B61" s="6062"/>
      <c r="C61" s="6049"/>
      <c r="D61" s="246">
        <v>4390</v>
      </c>
      <c r="E61" s="483">
        <f t="shared" si="9"/>
        <v>2000</v>
      </c>
      <c r="F61" s="483">
        <f t="shared" si="6"/>
        <v>2000</v>
      </c>
      <c r="G61" s="483">
        <f t="shared" si="10"/>
        <v>2000</v>
      </c>
      <c r="H61" s="483"/>
      <c r="I61" s="483">
        <v>2000</v>
      </c>
      <c r="J61" s="483"/>
      <c r="K61" s="483"/>
      <c r="L61" s="485"/>
    </row>
    <row r="62" spans="1:13" s="497" customFormat="1" ht="12.75">
      <c r="A62" s="6058"/>
      <c r="B62" s="6062"/>
      <c r="C62" s="6049"/>
      <c r="D62" s="246">
        <v>4410</v>
      </c>
      <c r="E62" s="483">
        <f t="shared" si="9"/>
        <v>2000</v>
      </c>
      <c r="F62" s="483">
        <f t="shared" si="6"/>
        <v>2000</v>
      </c>
      <c r="G62" s="483">
        <f t="shared" si="10"/>
        <v>2000</v>
      </c>
      <c r="H62" s="483"/>
      <c r="I62" s="483">
        <v>2000</v>
      </c>
      <c r="J62" s="483"/>
      <c r="K62" s="483"/>
      <c r="L62" s="485"/>
      <c r="M62" s="496"/>
    </row>
    <row r="63" spans="1:13" s="497" customFormat="1" ht="12.75">
      <c r="A63" s="6059"/>
      <c r="B63" s="6063"/>
      <c r="C63" s="6065"/>
      <c r="D63" s="246">
        <v>4700</v>
      </c>
      <c r="E63" s="483">
        <f t="shared" si="9"/>
        <v>2000</v>
      </c>
      <c r="F63" s="483">
        <f t="shared" si="6"/>
        <v>2000</v>
      </c>
      <c r="G63" s="483">
        <f t="shared" si="10"/>
        <v>2000</v>
      </c>
      <c r="H63" s="483"/>
      <c r="I63" s="483">
        <v>2000</v>
      </c>
      <c r="J63" s="483"/>
      <c r="K63" s="483"/>
      <c r="L63" s="485"/>
    </row>
    <row r="64" spans="1:13" ht="30.75" customHeight="1">
      <c r="A64" s="6057" t="s">
        <v>406</v>
      </c>
      <c r="B64" s="6070" t="s">
        <v>514</v>
      </c>
      <c r="C64" s="6070"/>
      <c r="D64" s="500"/>
      <c r="E64" s="489">
        <f>SUM(E65:E66)</f>
        <v>28785000</v>
      </c>
      <c r="F64" s="489">
        <f>SUM(F65:F66)</f>
        <v>28785000</v>
      </c>
      <c r="G64" s="489">
        <f t="shared" si="10"/>
        <v>28785000</v>
      </c>
      <c r="H64" s="489">
        <f>SUM(H65:H66)</f>
        <v>63800</v>
      </c>
      <c r="I64" s="489">
        <f>SUM(I65:I66)</f>
        <v>28721200</v>
      </c>
      <c r="J64" s="489"/>
      <c r="K64" s="493"/>
      <c r="L64" s="494"/>
    </row>
    <row r="65" spans="1:13" ht="27.75" customHeight="1">
      <c r="A65" s="6058"/>
      <c r="B65" s="490" t="s">
        <v>517</v>
      </c>
      <c r="C65" s="491" t="s">
        <v>518</v>
      </c>
      <c r="D65" s="479">
        <v>4320</v>
      </c>
      <c r="E65" s="480">
        <f t="shared" ref="E65:E76" si="11">SUM(F65,L65)</f>
        <v>28693000</v>
      </c>
      <c r="F65" s="480">
        <f>SUM(G65,J65,K65)</f>
        <v>28693000</v>
      </c>
      <c r="G65" s="480">
        <f t="shared" si="10"/>
        <v>28693000</v>
      </c>
      <c r="H65" s="480"/>
      <c r="I65" s="480">
        <v>28693000</v>
      </c>
      <c r="J65" s="480"/>
      <c r="K65" s="481"/>
      <c r="L65" s="482"/>
    </row>
    <row r="66" spans="1:13" ht="24" customHeight="1">
      <c r="A66" s="6058"/>
      <c r="B66" s="6061" t="s">
        <v>411</v>
      </c>
      <c r="C66" s="6064" t="s">
        <v>33</v>
      </c>
      <c r="D66" s="479" t="s">
        <v>178</v>
      </c>
      <c r="E66" s="480">
        <f t="shared" si="11"/>
        <v>92000</v>
      </c>
      <c r="F66" s="480">
        <f>SUM(G66,J66,K66)</f>
        <v>92000</v>
      </c>
      <c r="G66" s="480">
        <f t="shared" si="10"/>
        <v>92000</v>
      </c>
      <c r="H66" s="480">
        <f>SUM(H67:H72)</f>
        <v>63800</v>
      </c>
      <c r="I66" s="480">
        <f>SUM(I71:I72)</f>
        <v>28200</v>
      </c>
      <c r="J66" s="481"/>
      <c r="K66" s="481"/>
      <c r="L66" s="482"/>
    </row>
    <row r="67" spans="1:13" ht="12.75">
      <c r="A67" s="6058"/>
      <c r="B67" s="6062"/>
      <c r="C67" s="6049"/>
      <c r="D67" s="246">
        <v>4010</v>
      </c>
      <c r="E67" s="483">
        <f t="shared" si="11"/>
        <v>10320</v>
      </c>
      <c r="F67" s="483">
        <f t="shared" ref="F67:F70" si="12">SUM(G67,J67,K67)</f>
        <v>10320</v>
      </c>
      <c r="G67" s="483">
        <f t="shared" si="10"/>
        <v>10320</v>
      </c>
      <c r="H67" s="483">
        <v>10320</v>
      </c>
      <c r="I67" s="483"/>
      <c r="J67" s="484"/>
      <c r="K67" s="484"/>
      <c r="L67" s="485"/>
    </row>
    <row r="68" spans="1:13" ht="12.75">
      <c r="A68" s="6058"/>
      <c r="B68" s="6062"/>
      <c r="C68" s="6049"/>
      <c r="D68" s="246">
        <v>4040</v>
      </c>
      <c r="E68" s="483">
        <f t="shared" si="11"/>
        <v>1680</v>
      </c>
      <c r="F68" s="483">
        <f t="shared" si="12"/>
        <v>1680</v>
      </c>
      <c r="G68" s="483">
        <f t="shared" si="10"/>
        <v>1680</v>
      </c>
      <c r="H68" s="483">
        <v>1680</v>
      </c>
      <c r="I68" s="483"/>
      <c r="J68" s="484"/>
      <c r="K68" s="484"/>
      <c r="L68" s="485"/>
    </row>
    <row r="69" spans="1:13" ht="12.75">
      <c r="A69" s="6058"/>
      <c r="B69" s="6062"/>
      <c r="C69" s="6049"/>
      <c r="D69" s="246">
        <v>4110</v>
      </c>
      <c r="E69" s="483">
        <f t="shared" si="11"/>
        <v>2550</v>
      </c>
      <c r="F69" s="483">
        <f t="shared" si="12"/>
        <v>2550</v>
      </c>
      <c r="G69" s="483">
        <f t="shared" si="10"/>
        <v>2550</v>
      </c>
      <c r="H69" s="483">
        <v>2550</v>
      </c>
      <c r="I69" s="483"/>
      <c r="J69" s="484"/>
      <c r="K69" s="484"/>
      <c r="L69" s="485"/>
    </row>
    <row r="70" spans="1:13" ht="12.75">
      <c r="A70" s="6058"/>
      <c r="B70" s="6062"/>
      <c r="C70" s="6049"/>
      <c r="D70" s="246">
        <v>4120</v>
      </c>
      <c r="E70" s="483">
        <f t="shared" si="11"/>
        <v>450</v>
      </c>
      <c r="F70" s="483">
        <f t="shared" si="12"/>
        <v>450</v>
      </c>
      <c r="G70" s="483">
        <f t="shared" si="10"/>
        <v>450</v>
      </c>
      <c r="H70" s="483">
        <v>450</v>
      </c>
      <c r="I70" s="483"/>
      <c r="J70" s="484"/>
      <c r="K70" s="484"/>
      <c r="L70" s="485"/>
    </row>
    <row r="71" spans="1:13" ht="12.75">
      <c r="A71" s="6058"/>
      <c r="B71" s="6062"/>
      <c r="C71" s="6049"/>
      <c r="D71" s="246">
        <v>4170</v>
      </c>
      <c r="E71" s="483">
        <f t="shared" si="11"/>
        <v>48800</v>
      </c>
      <c r="F71" s="483">
        <f>SUM(G71,J71,K71)</f>
        <v>48800</v>
      </c>
      <c r="G71" s="483">
        <f t="shared" si="10"/>
        <v>48800</v>
      </c>
      <c r="H71" s="483">
        <v>48800</v>
      </c>
      <c r="I71" s="483"/>
      <c r="J71" s="484"/>
      <c r="K71" s="484"/>
      <c r="L71" s="485"/>
    </row>
    <row r="72" spans="1:13" ht="12.75">
      <c r="A72" s="6059"/>
      <c r="B72" s="6063"/>
      <c r="C72" s="6065"/>
      <c r="D72" s="246">
        <v>4300</v>
      </c>
      <c r="E72" s="483">
        <f t="shared" si="11"/>
        <v>28200</v>
      </c>
      <c r="F72" s="483">
        <f>SUM(G72,J72,K72)</f>
        <v>28200</v>
      </c>
      <c r="G72" s="483">
        <f t="shared" si="10"/>
        <v>28200</v>
      </c>
      <c r="H72" s="483"/>
      <c r="I72" s="483">
        <v>28200</v>
      </c>
      <c r="J72" s="484"/>
      <c r="K72" s="484"/>
      <c r="L72" s="485"/>
    </row>
    <row r="73" spans="1:13" ht="32.25" customHeight="1">
      <c r="A73" s="6057" t="s">
        <v>419</v>
      </c>
      <c r="B73" s="6071" t="s">
        <v>134</v>
      </c>
      <c r="C73" s="6071"/>
      <c r="D73" s="501"/>
      <c r="E73" s="476">
        <f t="shared" si="11"/>
        <v>10000</v>
      </c>
      <c r="F73" s="476">
        <f>SUM(F74)</f>
        <v>10000</v>
      </c>
      <c r="G73" s="476">
        <f t="shared" si="10"/>
        <v>9600</v>
      </c>
      <c r="H73" s="476">
        <f>SUM(H74)</f>
        <v>9600</v>
      </c>
      <c r="I73" s="476"/>
      <c r="J73" s="477"/>
      <c r="K73" s="476">
        <f>SUM(K74)</f>
        <v>400</v>
      </c>
      <c r="L73" s="478"/>
    </row>
    <row r="74" spans="1:13" s="497" customFormat="1" ht="30.75" customHeight="1">
      <c r="A74" s="6058"/>
      <c r="B74" s="6061" t="s">
        <v>519</v>
      </c>
      <c r="C74" s="6072" t="s">
        <v>520</v>
      </c>
      <c r="D74" s="502" t="s">
        <v>178</v>
      </c>
      <c r="E74" s="480">
        <f t="shared" si="11"/>
        <v>10000</v>
      </c>
      <c r="F74" s="480">
        <f>SUM(G74,J74,K74)</f>
        <v>10000</v>
      </c>
      <c r="G74" s="480">
        <f t="shared" si="10"/>
        <v>9600</v>
      </c>
      <c r="H74" s="480">
        <f>SUM(H75:H77)</f>
        <v>9600</v>
      </c>
      <c r="I74" s="480"/>
      <c r="J74" s="481"/>
      <c r="K74" s="480">
        <f>SUM(K75:K77)</f>
        <v>400</v>
      </c>
      <c r="L74" s="482"/>
    </row>
    <row r="75" spans="1:13" s="497" customFormat="1" ht="12.75">
      <c r="A75" s="6058"/>
      <c r="B75" s="6062"/>
      <c r="C75" s="6073"/>
      <c r="D75" s="503">
        <v>3030</v>
      </c>
      <c r="E75" s="483">
        <f t="shared" si="11"/>
        <v>400</v>
      </c>
      <c r="F75" s="483">
        <f>SUM(G75,J75,K75)</f>
        <v>400</v>
      </c>
      <c r="G75" s="483"/>
      <c r="H75" s="483"/>
      <c r="I75" s="483"/>
      <c r="J75" s="484"/>
      <c r="K75" s="483">
        <v>400</v>
      </c>
      <c r="L75" s="485"/>
    </row>
    <row r="76" spans="1:13" s="497" customFormat="1" ht="12.75">
      <c r="A76" s="6058"/>
      <c r="B76" s="6062"/>
      <c r="C76" s="6073"/>
      <c r="D76" s="503">
        <v>4170</v>
      </c>
      <c r="E76" s="483">
        <f t="shared" si="11"/>
        <v>9600</v>
      </c>
      <c r="F76" s="483">
        <f>SUM(G76,J76,K76)</f>
        <v>9600</v>
      </c>
      <c r="G76" s="483">
        <f>SUM(H76:I76)</f>
        <v>9600</v>
      </c>
      <c r="H76" s="483">
        <v>9600</v>
      </c>
      <c r="I76" s="483"/>
      <c r="J76" s="484"/>
      <c r="K76" s="483"/>
      <c r="L76" s="485"/>
    </row>
    <row r="77" spans="1:13" s="497" customFormat="1" ht="12.75" hidden="1">
      <c r="A77" s="6058"/>
      <c r="B77" s="6062"/>
      <c r="C77" s="6073"/>
      <c r="D77" s="504">
        <v>4210</v>
      </c>
      <c r="E77" s="505"/>
      <c r="F77" s="505"/>
      <c r="G77" s="505"/>
      <c r="H77" s="505"/>
      <c r="I77" s="505"/>
      <c r="J77" s="505"/>
      <c r="K77" s="505"/>
      <c r="L77" s="506"/>
      <c r="M77" s="496"/>
    </row>
    <row r="78" spans="1:13" ht="25.5" customHeight="1">
      <c r="A78" s="6057" t="s">
        <v>422</v>
      </c>
      <c r="B78" s="6069" t="s">
        <v>140</v>
      </c>
      <c r="C78" s="6069"/>
      <c r="D78" s="488"/>
      <c r="E78" s="489">
        <f t="shared" ref="E78:E116" si="13">SUM(F78,L78)</f>
        <v>2374000</v>
      </c>
      <c r="F78" s="489">
        <f t="shared" ref="F78:F113" si="14">SUM(G78,J78,K78)</f>
        <v>2374000</v>
      </c>
      <c r="G78" s="489">
        <f>SUM(H78:I78)</f>
        <v>2362947</v>
      </c>
      <c r="H78" s="489">
        <f>SUM(H79)</f>
        <v>1963627</v>
      </c>
      <c r="I78" s="489">
        <f>SUM(I79)</f>
        <v>399320</v>
      </c>
      <c r="J78" s="493"/>
      <c r="K78" s="489">
        <f>SUM(K79)</f>
        <v>11053</v>
      </c>
      <c r="L78" s="494"/>
    </row>
    <row r="79" spans="1:13" ht="31.5" customHeight="1">
      <c r="A79" s="6058"/>
      <c r="B79" s="6061" t="s">
        <v>521</v>
      </c>
      <c r="C79" s="6064" t="s">
        <v>141</v>
      </c>
      <c r="D79" s="479" t="s">
        <v>178</v>
      </c>
      <c r="E79" s="480">
        <f t="shared" si="13"/>
        <v>2374000</v>
      </c>
      <c r="F79" s="480">
        <f t="shared" si="14"/>
        <v>2374000</v>
      </c>
      <c r="G79" s="480">
        <f>SUM(H79:I79)</f>
        <v>2362947</v>
      </c>
      <c r="H79" s="480">
        <f>SUM(H80:H101)</f>
        <v>1963627</v>
      </c>
      <c r="I79" s="480">
        <f>SUM(I80:I101)</f>
        <v>399320</v>
      </c>
      <c r="J79" s="481"/>
      <c r="K79" s="480">
        <f>SUM(K80:K100)</f>
        <v>11053</v>
      </c>
      <c r="L79" s="482"/>
      <c r="M79" s="464"/>
    </row>
    <row r="80" spans="1:13" ht="16.5" customHeight="1">
      <c r="A80" s="6058"/>
      <c r="B80" s="6062"/>
      <c r="C80" s="6049"/>
      <c r="D80" s="246">
        <v>3020</v>
      </c>
      <c r="E80" s="483">
        <f t="shared" si="13"/>
        <v>11053</v>
      </c>
      <c r="F80" s="483">
        <f t="shared" si="14"/>
        <v>11053</v>
      </c>
      <c r="G80" s="483"/>
      <c r="H80" s="483"/>
      <c r="I80" s="483"/>
      <c r="J80" s="484"/>
      <c r="K80" s="483">
        <v>11053</v>
      </c>
      <c r="L80" s="485"/>
      <c r="M80" s="464"/>
    </row>
    <row r="81" spans="1:12" ht="15" customHeight="1">
      <c r="A81" s="6058"/>
      <c r="B81" s="6062"/>
      <c r="C81" s="6049"/>
      <c r="D81" s="246">
        <v>4010</v>
      </c>
      <c r="E81" s="483">
        <f t="shared" si="13"/>
        <v>1449034</v>
      </c>
      <c r="F81" s="483">
        <f t="shared" si="14"/>
        <v>1449034</v>
      </c>
      <c r="G81" s="483">
        <f t="shared" ref="G81:G101" si="15">SUM(H81:I81)</f>
        <v>1449034</v>
      </c>
      <c r="H81" s="483">
        <v>1449034</v>
      </c>
      <c r="I81" s="483"/>
      <c r="J81" s="484"/>
      <c r="K81" s="484"/>
      <c r="L81" s="485"/>
    </row>
    <row r="82" spans="1:12" ht="15" customHeight="1">
      <c r="A82" s="6058"/>
      <c r="B82" s="6062"/>
      <c r="C82" s="6049"/>
      <c r="D82" s="246">
        <v>4040</v>
      </c>
      <c r="E82" s="483">
        <f t="shared" si="13"/>
        <v>167019</v>
      </c>
      <c r="F82" s="483">
        <f t="shared" si="14"/>
        <v>167019</v>
      </c>
      <c r="G82" s="483">
        <f t="shared" si="15"/>
        <v>167019</v>
      </c>
      <c r="H82" s="483">
        <v>167019</v>
      </c>
      <c r="I82" s="483"/>
      <c r="J82" s="484"/>
      <c r="K82" s="484"/>
      <c r="L82" s="485"/>
    </row>
    <row r="83" spans="1:12" ht="15" customHeight="1">
      <c r="A83" s="6058"/>
      <c r="B83" s="6062"/>
      <c r="C83" s="6049"/>
      <c r="D83" s="246">
        <v>4110</v>
      </c>
      <c r="E83" s="483">
        <f t="shared" si="13"/>
        <v>280688</v>
      </c>
      <c r="F83" s="483">
        <f t="shared" si="14"/>
        <v>280688</v>
      </c>
      <c r="G83" s="483">
        <f t="shared" si="15"/>
        <v>280688</v>
      </c>
      <c r="H83" s="483">
        <v>280688</v>
      </c>
      <c r="I83" s="483"/>
      <c r="J83" s="484"/>
      <c r="K83" s="484"/>
      <c r="L83" s="485"/>
    </row>
    <row r="84" spans="1:12" ht="15" customHeight="1">
      <c r="A84" s="6059"/>
      <c r="B84" s="6063"/>
      <c r="C84" s="6065"/>
      <c r="D84" s="246">
        <v>4120</v>
      </c>
      <c r="E84" s="483">
        <f t="shared" si="13"/>
        <v>39819</v>
      </c>
      <c r="F84" s="483">
        <f t="shared" si="14"/>
        <v>39819</v>
      </c>
      <c r="G84" s="483">
        <f t="shared" si="15"/>
        <v>39819</v>
      </c>
      <c r="H84" s="483">
        <v>39819</v>
      </c>
      <c r="I84" s="483"/>
      <c r="J84" s="484"/>
      <c r="K84" s="484"/>
      <c r="L84" s="485"/>
    </row>
    <row r="85" spans="1:12" ht="15" customHeight="1">
      <c r="A85" s="6057" t="s">
        <v>422</v>
      </c>
      <c r="B85" s="6062" t="s">
        <v>521</v>
      </c>
      <c r="C85" s="6049" t="s">
        <v>141</v>
      </c>
      <c r="D85" s="246">
        <v>4140</v>
      </c>
      <c r="E85" s="483">
        <f>SUM(F85,L85)</f>
        <v>2850</v>
      </c>
      <c r="F85" s="483">
        <f>SUM(G85,J85,K85)</f>
        <v>2850</v>
      </c>
      <c r="G85" s="483">
        <f t="shared" si="15"/>
        <v>2850</v>
      </c>
      <c r="H85" s="483"/>
      <c r="I85" s="483">
        <v>2850</v>
      </c>
      <c r="J85" s="484"/>
      <c r="K85" s="484"/>
      <c r="L85" s="485"/>
    </row>
    <row r="86" spans="1:12" ht="15" customHeight="1">
      <c r="A86" s="6058"/>
      <c r="B86" s="6062"/>
      <c r="C86" s="6049"/>
      <c r="D86" s="246">
        <v>4170</v>
      </c>
      <c r="E86" s="483">
        <f>SUM(F86,L86)</f>
        <v>9237</v>
      </c>
      <c r="F86" s="483">
        <f>SUM(G86,J86,K86)</f>
        <v>9237</v>
      </c>
      <c r="G86" s="483">
        <f t="shared" si="15"/>
        <v>9237</v>
      </c>
      <c r="H86" s="483">
        <v>9237</v>
      </c>
      <c r="I86" s="483"/>
      <c r="J86" s="484"/>
      <c r="K86" s="484"/>
      <c r="L86" s="485"/>
    </row>
    <row r="87" spans="1:12" ht="15" customHeight="1">
      <c r="A87" s="6058"/>
      <c r="B87" s="6062"/>
      <c r="C87" s="6049"/>
      <c r="D87" s="246">
        <v>4210</v>
      </c>
      <c r="E87" s="483">
        <f t="shared" si="13"/>
        <v>74249</v>
      </c>
      <c r="F87" s="483">
        <f t="shared" si="14"/>
        <v>74249</v>
      </c>
      <c r="G87" s="483">
        <f t="shared" si="15"/>
        <v>74249</v>
      </c>
      <c r="H87" s="483"/>
      <c r="I87" s="483">
        <v>74249</v>
      </c>
      <c r="J87" s="484"/>
      <c r="K87" s="484"/>
      <c r="L87" s="485"/>
    </row>
    <row r="88" spans="1:12" ht="15" customHeight="1">
      <c r="A88" s="6058"/>
      <c r="B88" s="6062"/>
      <c r="C88" s="6049"/>
      <c r="D88" s="246">
        <v>4220</v>
      </c>
      <c r="E88" s="483">
        <f t="shared" si="13"/>
        <v>4500</v>
      </c>
      <c r="F88" s="483">
        <f t="shared" si="14"/>
        <v>4500</v>
      </c>
      <c r="G88" s="483">
        <f t="shared" si="15"/>
        <v>4500</v>
      </c>
      <c r="H88" s="483"/>
      <c r="I88" s="483">
        <v>4500</v>
      </c>
      <c r="J88" s="484"/>
      <c r="K88" s="484"/>
      <c r="L88" s="485"/>
    </row>
    <row r="89" spans="1:12" ht="15" customHeight="1">
      <c r="A89" s="6058"/>
      <c r="B89" s="6062"/>
      <c r="C89" s="6049"/>
      <c r="D89" s="246">
        <v>4240</v>
      </c>
      <c r="E89" s="483">
        <f t="shared" si="13"/>
        <v>5500</v>
      </c>
      <c r="F89" s="483">
        <f t="shared" si="14"/>
        <v>5500</v>
      </c>
      <c r="G89" s="483">
        <f t="shared" si="15"/>
        <v>5500</v>
      </c>
      <c r="H89" s="483"/>
      <c r="I89" s="483">
        <v>5500</v>
      </c>
      <c r="J89" s="484"/>
      <c r="K89" s="484"/>
      <c r="L89" s="485"/>
    </row>
    <row r="90" spans="1:12" ht="15" customHeight="1">
      <c r="A90" s="6058"/>
      <c r="B90" s="6062"/>
      <c r="C90" s="6049"/>
      <c r="D90" s="246">
        <v>4260</v>
      </c>
      <c r="E90" s="483">
        <f t="shared" si="13"/>
        <v>64144</v>
      </c>
      <c r="F90" s="483">
        <f t="shared" si="14"/>
        <v>64144</v>
      </c>
      <c r="G90" s="483">
        <f t="shared" si="15"/>
        <v>64144</v>
      </c>
      <c r="H90" s="483"/>
      <c r="I90" s="483">
        <v>64144</v>
      </c>
      <c r="J90" s="484"/>
      <c r="K90" s="484"/>
      <c r="L90" s="485"/>
    </row>
    <row r="91" spans="1:12" ht="15" customHeight="1">
      <c r="A91" s="6058"/>
      <c r="B91" s="6062"/>
      <c r="C91" s="6049"/>
      <c r="D91" s="246">
        <v>4270</v>
      </c>
      <c r="E91" s="483">
        <f t="shared" si="13"/>
        <v>10608</v>
      </c>
      <c r="F91" s="483">
        <f t="shared" si="14"/>
        <v>10608</v>
      </c>
      <c r="G91" s="483">
        <f t="shared" si="15"/>
        <v>10608</v>
      </c>
      <c r="H91" s="483"/>
      <c r="I91" s="483">
        <v>10608</v>
      </c>
      <c r="J91" s="484"/>
      <c r="K91" s="484"/>
      <c r="L91" s="485"/>
    </row>
    <row r="92" spans="1:12" ht="15" customHeight="1">
      <c r="A92" s="6058"/>
      <c r="B92" s="6062"/>
      <c r="C92" s="6049"/>
      <c r="D92" s="246">
        <v>4280</v>
      </c>
      <c r="E92" s="483">
        <f t="shared" si="13"/>
        <v>2424</v>
      </c>
      <c r="F92" s="483">
        <f t="shared" si="14"/>
        <v>2424</v>
      </c>
      <c r="G92" s="483">
        <f t="shared" si="15"/>
        <v>2424</v>
      </c>
      <c r="H92" s="483"/>
      <c r="I92" s="483">
        <v>2424</v>
      </c>
      <c r="J92" s="484"/>
      <c r="K92" s="484"/>
      <c r="L92" s="485"/>
    </row>
    <row r="93" spans="1:12" ht="15" customHeight="1">
      <c r="A93" s="6058"/>
      <c r="B93" s="6062"/>
      <c r="C93" s="6049"/>
      <c r="D93" s="246">
        <v>4300</v>
      </c>
      <c r="E93" s="483">
        <f t="shared" si="13"/>
        <v>118767</v>
      </c>
      <c r="F93" s="483">
        <f t="shared" si="14"/>
        <v>118767</v>
      </c>
      <c r="G93" s="483">
        <f t="shared" si="15"/>
        <v>118767</v>
      </c>
      <c r="H93" s="483"/>
      <c r="I93" s="483">
        <v>118767</v>
      </c>
      <c r="J93" s="484"/>
      <c r="K93" s="484"/>
      <c r="L93" s="485"/>
    </row>
    <row r="94" spans="1:12" ht="15" customHeight="1">
      <c r="A94" s="6058"/>
      <c r="B94" s="6062"/>
      <c r="C94" s="6049"/>
      <c r="D94" s="246">
        <v>4360</v>
      </c>
      <c r="E94" s="483">
        <f t="shared" si="13"/>
        <v>3287</v>
      </c>
      <c r="F94" s="483">
        <f t="shared" si="14"/>
        <v>3287</v>
      </c>
      <c r="G94" s="483">
        <f t="shared" si="15"/>
        <v>3287</v>
      </c>
      <c r="H94" s="483"/>
      <c r="I94" s="483">
        <v>3287</v>
      </c>
      <c r="J94" s="484"/>
      <c r="K94" s="484"/>
      <c r="L94" s="485"/>
    </row>
    <row r="95" spans="1:12" ht="15" customHeight="1">
      <c r="A95" s="6058"/>
      <c r="B95" s="6062"/>
      <c r="C95" s="6049"/>
      <c r="D95" s="246">
        <v>4410</v>
      </c>
      <c r="E95" s="483">
        <f t="shared" si="13"/>
        <v>7607</v>
      </c>
      <c r="F95" s="483">
        <f t="shared" si="14"/>
        <v>7607</v>
      </c>
      <c r="G95" s="483">
        <f t="shared" si="15"/>
        <v>7607</v>
      </c>
      <c r="H95" s="483"/>
      <c r="I95" s="483">
        <v>7607</v>
      </c>
      <c r="J95" s="484"/>
      <c r="K95" s="484"/>
      <c r="L95" s="485"/>
    </row>
    <row r="96" spans="1:12" ht="15" customHeight="1">
      <c r="A96" s="6058"/>
      <c r="B96" s="6062"/>
      <c r="C96" s="6049"/>
      <c r="D96" s="246">
        <v>4430</v>
      </c>
      <c r="E96" s="483">
        <f t="shared" si="13"/>
        <v>5550</v>
      </c>
      <c r="F96" s="483">
        <f t="shared" si="14"/>
        <v>5550</v>
      </c>
      <c r="G96" s="483">
        <f t="shared" si="15"/>
        <v>5550</v>
      </c>
      <c r="H96" s="483"/>
      <c r="I96" s="483">
        <v>5550</v>
      </c>
      <c r="J96" s="484"/>
      <c r="K96" s="484"/>
      <c r="L96" s="485"/>
    </row>
    <row r="97" spans="1:13" ht="15" customHeight="1">
      <c r="A97" s="6058"/>
      <c r="B97" s="6062"/>
      <c r="C97" s="6049"/>
      <c r="D97" s="246">
        <v>4440</v>
      </c>
      <c r="E97" s="483">
        <f t="shared" si="13"/>
        <v>50293</v>
      </c>
      <c r="F97" s="483">
        <f t="shared" si="14"/>
        <v>50293</v>
      </c>
      <c r="G97" s="483">
        <f t="shared" si="15"/>
        <v>50293</v>
      </c>
      <c r="H97" s="483"/>
      <c r="I97" s="483">
        <v>50293</v>
      </c>
      <c r="J97" s="484"/>
      <c r="K97" s="484"/>
      <c r="L97" s="485"/>
    </row>
    <row r="98" spans="1:13" ht="15" customHeight="1">
      <c r="A98" s="6058"/>
      <c r="B98" s="6062"/>
      <c r="C98" s="6049"/>
      <c r="D98" s="246">
        <v>4480</v>
      </c>
      <c r="E98" s="483">
        <f t="shared" si="13"/>
        <v>6997</v>
      </c>
      <c r="F98" s="483">
        <f t="shared" si="14"/>
        <v>6997</v>
      </c>
      <c r="G98" s="483">
        <f t="shared" si="15"/>
        <v>6997</v>
      </c>
      <c r="H98" s="483"/>
      <c r="I98" s="483">
        <v>6997</v>
      </c>
      <c r="J98" s="484"/>
      <c r="K98" s="484"/>
      <c r="L98" s="485"/>
    </row>
    <row r="99" spans="1:13" ht="15" customHeight="1">
      <c r="A99" s="6058"/>
      <c r="B99" s="6062"/>
      <c r="C99" s="6049"/>
      <c r="D99" s="246">
        <v>4520</v>
      </c>
      <c r="E99" s="483">
        <f t="shared" si="13"/>
        <v>5301</v>
      </c>
      <c r="F99" s="483">
        <f t="shared" si="14"/>
        <v>5301</v>
      </c>
      <c r="G99" s="483">
        <f t="shared" si="15"/>
        <v>5301</v>
      </c>
      <c r="H99" s="483"/>
      <c r="I99" s="483">
        <v>5301</v>
      </c>
      <c r="J99" s="484"/>
      <c r="K99" s="484"/>
      <c r="L99" s="485"/>
    </row>
    <row r="100" spans="1:13" ht="15" customHeight="1">
      <c r="A100" s="6058"/>
      <c r="B100" s="6062"/>
      <c r="C100" s="6049"/>
      <c r="D100" s="507">
        <v>4700</v>
      </c>
      <c r="E100" s="508">
        <f t="shared" si="13"/>
        <v>37243</v>
      </c>
      <c r="F100" s="508">
        <f t="shared" si="14"/>
        <v>37243</v>
      </c>
      <c r="G100" s="508">
        <f t="shared" si="15"/>
        <v>37243</v>
      </c>
      <c r="H100" s="508"/>
      <c r="I100" s="508">
        <v>37243</v>
      </c>
      <c r="J100" s="505"/>
      <c r="K100" s="505"/>
      <c r="L100" s="506"/>
    </row>
    <row r="101" spans="1:13" ht="15" customHeight="1">
      <c r="A101" s="6059"/>
      <c r="B101" s="6063"/>
      <c r="C101" s="6065"/>
      <c r="D101" s="507">
        <v>4710</v>
      </c>
      <c r="E101" s="508">
        <f t="shared" si="13"/>
        <v>17830</v>
      </c>
      <c r="F101" s="508">
        <f t="shared" si="14"/>
        <v>17830</v>
      </c>
      <c r="G101" s="508">
        <f t="shared" si="15"/>
        <v>17830</v>
      </c>
      <c r="H101" s="508">
        <v>17830</v>
      </c>
      <c r="I101" s="508"/>
      <c r="J101" s="505"/>
      <c r="K101" s="505"/>
      <c r="L101" s="506"/>
    </row>
    <row r="102" spans="1:13" ht="29.25" customHeight="1">
      <c r="A102" s="6057" t="s">
        <v>426</v>
      </c>
      <c r="B102" s="6060" t="s">
        <v>536</v>
      </c>
      <c r="C102" s="6060"/>
      <c r="D102" s="488"/>
      <c r="E102" s="489">
        <f>SUM(F102,L102)</f>
        <v>1144000</v>
      </c>
      <c r="F102" s="489">
        <f>SUM(G102,J102,K102)</f>
        <v>1144000</v>
      </c>
      <c r="G102" s="489">
        <f>H102+I102</f>
        <v>1144000</v>
      </c>
      <c r="H102" s="489">
        <f>H103+H113+H108</f>
        <v>1144000</v>
      </c>
      <c r="I102" s="493"/>
      <c r="J102" s="493"/>
      <c r="K102" s="493"/>
      <c r="L102" s="494"/>
    </row>
    <row r="103" spans="1:13" s="497" customFormat="1" ht="23.25" customHeight="1">
      <c r="A103" s="6058"/>
      <c r="B103" s="6061" t="s">
        <v>427</v>
      </c>
      <c r="C103" s="6064" t="s">
        <v>146</v>
      </c>
      <c r="D103" s="479" t="s">
        <v>178</v>
      </c>
      <c r="E103" s="480">
        <f t="shared" si="13"/>
        <v>232000</v>
      </c>
      <c r="F103" s="480">
        <f t="shared" si="14"/>
        <v>232000</v>
      </c>
      <c r="G103" s="480">
        <f t="shared" ref="G103:G113" si="16">SUM(H103:I103)</f>
        <v>232000</v>
      </c>
      <c r="H103" s="480">
        <f>SUM(H104:H107)</f>
        <v>232000</v>
      </c>
      <c r="I103" s="480"/>
      <c r="J103" s="481"/>
      <c r="K103" s="481"/>
      <c r="L103" s="482"/>
      <c r="M103" s="496"/>
    </row>
    <row r="104" spans="1:13" s="497" customFormat="1" ht="15" customHeight="1">
      <c r="A104" s="6058"/>
      <c r="B104" s="6062"/>
      <c r="C104" s="6049"/>
      <c r="D104" s="246">
        <v>4010</v>
      </c>
      <c r="E104" s="483">
        <f t="shared" si="13"/>
        <v>181000</v>
      </c>
      <c r="F104" s="483">
        <f t="shared" si="14"/>
        <v>181000</v>
      </c>
      <c r="G104" s="483">
        <f t="shared" si="16"/>
        <v>181000</v>
      </c>
      <c r="H104" s="483">
        <v>181000</v>
      </c>
      <c r="I104" s="483"/>
      <c r="J104" s="484"/>
      <c r="K104" s="484"/>
      <c r="L104" s="485"/>
    </row>
    <row r="105" spans="1:13" s="497" customFormat="1" ht="15" customHeight="1">
      <c r="A105" s="6058"/>
      <c r="B105" s="6062"/>
      <c r="C105" s="6049"/>
      <c r="D105" s="246">
        <v>4040</v>
      </c>
      <c r="E105" s="483">
        <f t="shared" si="13"/>
        <v>14000</v>
      </c>
      <c r="F105" s="483">
        <f t="shared" si="14"/>
        <v>14000</v>
      </c>
      <c r="G105" s="483">
        <f t="shared" si="16"/>
        <v>14000</v>
      </c>
      <c r="H105" s="483">
        <v>14000</v>
      </c>
      <c r="I105" s="483"/>
      <c r="J105" s="484"/>
      <c r="K105" s="484"/>
      <c r="L105" s="485"/>
      <c r="M105" s="496"/>
    </row>
    <row r="106" spans="1:13" s="497" customFormat="1" ht="15" customHeight="1">
      <c r="A106" s="6058"/>
      <c r="B106" s="6062"/>
      <c r="C106" s="6049"/>
      <c r="D106" s="246">
        <v>4110</v>
      </c>
      <c r="E106" s="483">
        <f t="shared" si="13"/>
        <v>33000</v>
      </c>
      <c r="F106" s="483">
        <f t="shared" si="14"/>
        <v>33000</v>
      </c>
      <c r="G106" s="483">
        <f t="shared" si="16"/>
        <v>33000</v>
      </c>
      <c r="H106" s="483">
        <v>33000</v>
      </c>
      <c r="I106" s="483"/>
      <c r="J106" s="484"/>
      <c r="K106" s="484"/>
      <c r="L106" s="485"/>
    </row>
    <row r="107" spans="1:13" s="497" customFormat="1" ht="15" customHeight="1">
      <c r="A107" s="6059"/>
      <c r="B107" s="6063"/>
      <c r="C107" s="6065"/>
      <c r="D107" s="246">
        <v>4120</v>
      </c>
      <c r="E107" s="483">
        <f t="shared" si="13"/>
        <v>4000</v>
      </c>
      <c r="F107" s="483">
        <f t="shared" si="14"/>
        <v>4000</v>
      </c>
      <c r="G107" s="483">
        <f t="shared" si="16"/>
        <v>4000</v>
      </c>
      <c r="H107" s="483">
        <v>4000</v>
      </c>
      <c r="I107" s="483"/>
      <c r="J107" s="484"/>
      <c r="K107" s="484"/>
      <c r="L107" s="485"/>
    </row>
    <row r="108" spans="1:13" s="497" customFormat="1" ht="23.25" customHeight="1">
      <c r="A108" s="6058" t="s">
        <v>426</v>
      </c>
      <c r="B108" s="6062" t="s">
        <v>523</v>
      </c>
      <c r="C108" s="6049" t="s">
        <v>524</v>
      </c>
      <c r="D108" s="479" t="s">
        <v>178</v>
      </c>
      <c r="E108" s="480">
        <f t="shared" si="13"/>
        <v>280000</v>
      </c>
      <c r="F108" s="480">
        <f t="shared" si="14"/>
        <v>280000</v>
      </c>
      <c r="G108" s="480">
        <f t="shared" ref="G108:G112" si="17">SUM(H108:I108)</f>
        <v>280000</v>
      </c>
      <c r="H108" s="480">
        <f>SUM(H109:H112)</f>
        <v>280000</v>
      </c>
      <c r="I108" s="480"/>
      <c r="J108" s="481"/>
      <c r="K108" s="481"/>
      <c r="L108" s="482"/>
      <c r="M108" s="496"/>
    </row>
    <row r="109" spans="1:13" s="497" customFormat="1" ht="15" customHeight="1">
      <c r="A109" s="6058"/>
      <c r="B109" s="6062"/>
      <c r="C109" s="6049"/>
      <c r="D109" s="246">
        <v>4010</v>
      </c>
      <c r="E109" s="483">
        <f t="shared" si="13"/>
        <v>235000</v>
      </c>
      <c r="F109" s="483">
        <f t="shared" si="14"/>
        <v>235000</v>
      </c>
      <c r="G109" s="483">
        <f t="shared" si="17"/>
        <v>235000</v>
      </c>
      <c r="H109" s="483">
        <f>230000+5000</f>
        <v>235000</v>
      </c>
      <c r="I109" s="483"/>
      <c r="J109" s="484"/>
      <c r="K109" s="484"/>
      <c r="L109" s="485"/>
    </row>
    <row r="110" spans="1:13" s="497" customFormat="1" ht="15" customHeight="1">
      <c r="A110" s="6058"/>
      <c r="B110" s="6062"/>
      <c r="C110" s="6049"/>
      <c r="D110" s="246">
        <v>4110</v>
      </c>
      <c r="E110" s="483">
        <f t="shared" si="13"/>
        <v>39500</v>
      </c>
      <c r="F110" s="483">
        <f t="shared" si="14"/>
        <v>39500</v>
      </c>
      <c r="G110" s="483">
        <f t="shared" si="17"/>
        <v>39500</v>
      </c>
      <c r="H110" s="483">
        <v>39500</v>
      </c>
      <c r="I110" s="483"/>
      <c r="J110" s="484"/>
      <c r="K110" s="484"/>
      <c r="L110" s="485"/>
    </row>
    <row r="111" spans="1:13" s="497" customFormat="1" ht="15" customHeight="1">
      <c r="A111" s="6058"/>
      <c r="B111" s="6062"/>
      <c r="C111" s="6049"/>
      <c r="D111" s="246">
        <v>4120</v>
      </c>
      <c r="E111" s="483">
        <f t="shared" si="13"/>
        <v>5500</v>
      </c>
      <c r="F111" s="483">
        <f t="shared" si="14"/>
        <v>5500</v>
      </c>
      <c r="G111" s="483">
        <f t="shared" si="17"/>
        <v>5500</v>
      </c>
      <c r="H111" s="483">
        <v>5500</v>
      </c>
      <c r="I111" s="483"/>
      <c r="J111" s="484"/>
      <c r="K111" s="484"/>
      <c r="L111" s="485"/>
    </row>
    <row r="112" spans="1:13" s="497" customFormat="1" ht="15" hidden="1" customHeight="1">
      <c r="A112" s="6058"/>
      <c r="B112" s="6063"/>
      <c r="C112" s="6065"/>
      <c r="D112" s="246">
        <v>4170</v>
      </c>
      <c r="E112" s="483">
        <f t="shared" si="13"/>
        <v>0</v>
      </c>
      <c r="F112" s="483">
        <f t="shared" si="14"/>
        <v>0</v>
      </c>
      <c r="G112" s="483">
        <f t="shared" si="17"/>
        <v>0</v>
      </c>
      <c r="H112" s="483">
        <f>5000-5000</f>
        <v>0</v>
      </c>
      <c r="I112" s="483"/>
      <c r="J112" s="484"/>
      <c r="K112" s="484"/>
      <c r="L112" s="485"/>
    </row>
    <row r="113" spans="1:12" ht="22.5" customHeight="1">
      <c r="A113" s="6058"/>
      <c r="B113" s="6061" t="s">
        <v>525</v>
      </c>
      <c r="C113" s="6064" t="s">
        <v>33</v>
      </c>
      <c r="D113" s="479" t="s">
        <v>178</v>
      </c>
      <c r="E113" s="480">
        <f t="shared" si="13"/>
        <v>632000</v>
      </c>
      <c r="F113" s="480">
        <f t="shared" si="14"/>
        <v>632000</v>
      </c>
      <c r="G113" s="480">
        <f t="shared" si="16"/>
        <v>632000</v>
      </c>
      <c r="H113" s="480">
        <f>SUM(H114:H116)</f>
        <v>632000</v>
      </c>
      <c r="I113" s="481"/>
      <c r="J113" s="481"/>
      <c r="K113" s="481"/>
      <c r="L113" s="482"/>
    </row>
    <row r="114" spans="1:12" ht="15" customHeight="1">
      <c r="A114" s="6058"/>
      <c r="B114" s="6062"/>
      <c r="C114" s="6049"/>
      <c r="D114" s="509">
        <v>4010</v>
      </c>
      <c r="E114" s="510">
        <f t="shared" si="13"/>
        <v>528300</v>
      </c>
      <c r="F114" s="510">
        <f>SUM(G114,J114,K114)</f>
        <v>528300</v>
      </c>
      <c r="G114" s="510">
        <f>H114+I114</f>
        <v>528300</v>
      </c>
      <c r="H114" s="510">
        <v>528300</v>
      </c>
      <c r="I114" s="511"/>
      <c r="J114" s="511"/>
      <c r="K114" s="511"/>
      <c r="L114" s="512"/>
    </row>
    <row r="115" spans="1:12" ht="15" customHeight="1">
      <c r="A115" s="6058"/>
      <c r="B115" s="6062"/>
      <c r="C115" s="6049"/>
      <c r="D115" s="246">
        <v>4110</v>
      </c>
      <c r="E115" s="483">
        <f t="shared" si="13"/>
        <v>90800</v>
      </c>
      <c r="F115" s="483">
        <f t="shared" ref="F115:F116" si="18">SUM(G115,J115,K115)</f>
        <v>90800</v>
      </c>
      <c r="G115" s="483">
        <f t="shared" ref="G115:G116" si="19">H115+I115</f>
        <v>90800</v>
      </c>
      <c r="H115" s="483">
        <v>90800</v>
      </c>
      <c r="I115" s="484"/>
      <c r="J115" s="484"/>
      <c r="K115" s="484"/>
      <c r="L115" s="485"/>
    </row>
    <row r="116" spans="1:12" ht="15.75" customHeight="1" thickBot="1">
      <c r="A116" s="6066"/>
      <c r="B116" s="6067"/>
      <c r="C116" s="6068"/>
      <c r="D116" s="509">
        <v>4120</v>
      </c>
      <c r="E116" s="510">
        <f t="shared" si="13"/>
        <v>12900</v>
      </c>
      <c r="F116" s="510">
        <f t="shared" si="18"/>
        <v>12900</v>
      </c>
      <c r="G116" s="510">
        <f t="shared" si="19"/>
        <v>12900</v>
      </c>
      <c r="H116" s="510">
        <v>12900</v>
      </c>
      <c r="I116" s="511"/>
      <c r="J116" s="511"/>
      <c r="K116" s="511"/>
      <c r="L116" s="512"/>
    </row>
    <row r="117" spans="1:12" ht="35.1" customHeight="1" thickBot="1">
      <c r="A117" s="6021" t="s">
        <v>442</v>
      </c>
      <c r="B117" s="6022"/>
      <c r="C117" s="6022"/>
      <c r="D117" s="513"/>
      <c r="E117" s="514">
        <f t="shared" ref="E117:L117" si="20">SUM(E73,E78,E64,E40,E34,E20,E6,E28,E102,E13)</f>
        <v>105591000</v>
      </c>
      <c r="F117" s="514">
        <f t="shared" si="20"/>
        <v>105591000</v>
      </c>
      <c r="G117" s="514">
        <f t="shared" si="20"/>
        <v>36934547</v>
      </c>
      <c r="H117" s="514">
        <f t="shared" si="20"/>
        <v>5480097</v>
      </c>
      <c r="I117" s="514">
        <f t="shared" si="20"/>
        <v>31454450</v>
      </c>
      <c r="J117" s="514">
        <f t="shared" si="20"/>
        <v>68636000</v>
      </c>
      <c r="K117" s="514">
        <f t="shared" si="20"/>
        <v>20453</v>
      </c>
      <c r="L117" s="470">
        <f t="shared" si="20"/>
        <v>0</v>
      </c>
    </row>
    <row r="118" spans="1:12" ht="12.75">
      <c r="A118" s="515"/>
      <c r="B118" s="516"/>
      <c r="E118" s="464"/>
      <c r="F118" s="464"/>
      <c r="G118" s="464"/>
      <c r="H118" s="464"/>
      <c r="I118" s="464"/>
      <c r="J118" s="464"/>
      <c r="K118" s="464"/>
      <c r="L118" s="464"/>
    </row>
    <row r="119" spans="1:12" ht="12.75">
      <c r="A119" s="515"/>
      <c r="B119" s="516"/>
      <c r="E119" s="464"/>
      <c r="F119" s="464"/>
      <c r="G119" s="464"/>
      <c r="H119" s="464"/>
      <c r="I119" s="464"/>
      <c r="J119" s="464"/>
      <c r="K119" s="464"/>
      <c r="L119" s="464"/>
    </row>
    <row r="120" spans="1:12" ht="12.75">
      <c r="A120" s="515"/>
      <c r="B120" s="516"/>
      <c r="E120" s="464"/>
      <c r="F120" s="464"/>
      <c r="G120" s="464"/>
      <c r="H120" s="464"/>
      <c r="I120" s="464"/>
      <c r="J120" s="464"/>
      <c r="K120" s="464"/>
      <c r="L120" s="464"/>
    </row>
    <row r="121" spans="1:12" ht="12.75">
      <c r="A121" s="515"/>
      <c r="B121" s="516"/>
      <c r="E121" s="464"/>
      <c r="F121" s="464"/>
      <c r="G121" s="464"/>
      <c r="H121" s="464"/>
      <c r="I121" s="464"/>
      <c r="J121" s="464"/>
      <c r="K121" s="464"/>
      <c r="L121" s="464"/>
    </row>
    <row r="122" spans="1:12" ht="12.75">
      <c r="A122" s="515"/>
      <c r="B122" s="516"/>
      <c r="E122" s="464"/>
      <c r="F122" s="464"/>
      <c r="G122" s="464"/>
      <c r="H122" s="464"/>
      <c r="I122" s="464"/>
      <c r="J122" s="464"/>
      <c r="K122" s="464"/>
      <c r="L122" s="464"/>
    </row>
    <row r="123" spans="1:12" ht="12.75">
      <c r="A123" s="6055"/>
      <c r="B123" s="6056"/>
      <c r="C123" s="6056"/>
      <c r="D123" s="6056"/>
      <c r="E123" s="6056"/>
      <c r="F123" s="6056"/>
      <c r="G123" s="6056"/>
      <c r="H123" s="6056"/>
      <c r="I123" s="6056"/>
      <c r="J123" s="6056"/>
      <c r="K123" s="6056"/>
      <c r="L123" s="6056"/>
    </row>
    <row r="124" spans="1:12" ht="12.75">
      <c r="A124" s="515"/>
      <c r="B124" s="516"/>
      <c r="F124" s="464"/>
      <c r="G124" s="464"/>
      <c r="H124" s="464"/>
      <c r="I124" s="464"/>
      <c r="J124" s="464"/>
      <c r="K124" s="464"/>
      <c r="L124" s="464"/>
    </row>
    <row r="125" spans="1:12" ht="12.75">
      <c r="A125" s="515"/>
      <c r="B125" s="516"/>
      <c r="E125" s="464"/>
      <c r="F125" s="464"/>
      <c r="G125" s="464"/>
      <c r="H125" s="464"/>
      <c r="I125" s="464"/>
      <c r="J125" s="464"/>
      <c r="K125" s="464"/>
      <c r="L125" s="464"/>
    </row>
    <row r="126" spans="1:12" ht="12.75">
      <c r="A126" s="515"/>
      <c r="B126" s="516"/>
      <c r="F126" s="464"/>
      <c r="G126" s="464"/>
      <c r="H126" s="464"/>
      <c r="I126" s="464"/>
      <c r="J126" s="464"/>
      <c r="K126" s="464"/>
      <c r="L126" s="464"/>
    </row>
    <row r="127" spans="1:12" ht="12.75">
      <c r="A127" s="515"/>
      <c r="B127" s="516"/>
      <c r="F127" s="464"/>
      <c r="G127" s="464"/>
      <c r="H127" s="464"/>
      <c r="I127" s="464"/>
      <c r="J127" s="464"/>
      <c r="K127" s="464"/>
      <c r="L127" s="464"/>
    </row>
    <row r="128" spans="1:12" ht="12.75">
      <c r="A128" s="515"/>
      <c r="B128" s="516"/>
      <c r="F128" s="464"/>
      <c r="G128" s="464"/>
      <c r="H128" s="464"/>
      <c r="I128" s="464"/>
      <c r="J128" s="464"/>
      <c r="K128" s="464"/>
      <c r="L128" s="464"/>
    </row>
    <row r="129" spans="1:12" ht="12.75">
      <c r="A129" s="515"/>
      <c r="B129" s="516"/>
      <c r="F129" s="464"/>
      <c r="G129" s="464"/>
      <c r="H129" s="464"/>
      <c r="I129" s="464"/>
      <c r="J129" s="464"/>
      <c r="K129" s="464"/>
      <c r="L129" s="464"/>
    </row>
    <row r="130" spans="1:12" ht="12.75">
      <c r="A130" s="515"/>
      <c r="B130" s="516"/>
      <c r="F130" s="464"/>
      <c r="G130" s="464"/>
      <c r="H130" s="464"/>
      <c r="I130" s="464"/>
      <c r="J130" s="464"/>
      <c r="K130" s="464"/>
      <c r="L130" s="464"/>
    </row>
    <row r="131" spans="1:12" ht="12.75">
      <c r="A131" s="517"/>
      <c r="B131" s="516"/>
      <c r="F131" s="464"/>
      <c r="G131" s="464"/>
      <c r="H131" s="464"/>
      <c r="I131" s="464"/>
      <c r="J131" s="464"/>
      <c r="K131" s="464"/>
      <c r="L131" s="464"/>
    </row>
    <row r="132" spans="1:12" ht="12.75">
      <c r="A132" s="517"/>
      <c r="B132" s="516"/>
      <c r="F132" s="464"/>
      <c r="G132" s="464"/>
      <c r="H132" s="464"/>
      <c r="I132" s="464"/>
      <c r="J132" s="464"/>
      <c r="K132" s="464"/>
      <c r="L132" s="464"/>
    </row>
    <row r="133" spans="1:12" ht="12.75">
      <c r="A133" s="517"/>
      <c r="B133" s="516"/>
      <c r="F133" s="464"/>
      <c r="G133" s="464"/>
      <c r="H133" s="464"/>
      <c r="I133" s="464"/>
      <c r="J133" s="464"/>
      <c r="K133" s="464"/>
      <c r="L133" s="464"/>
    </row>
    <row r="134" spans="1:12" ht="12.75">
      <c r="A134" s="517"/>
      <c r="B134" s="516"/>
      <c r="F134" s="464"/>
      <c r="G134" s="464"/>
      <c r="H134" s="464"/>
      <c r="I134" s="464"/>
      <c r="J134" s="464"/>
      <c r="K134" s="464"/>
      <c r="L134" s="464"/>
    </row>
    <row r="135" spans="1:12" ht="12.75">
      <c r="A135" s="517"/>
      <c r="B135" s="516"/>
      <c r="F135" s="464"/>
      <c r="G135" s="464"/>
      <c r="H135" s="464"/>
      <c r="I135" s="464"/>
      <c r="J135" s="464"/>
      <c r="K135" s="464"/>
      <c r="L135" s="464"/>
    </row>
    <row r="136" spans="1:12" ht="12.75">
      <c r="A136" s="517"/>
      <c r="B136" s="516"/>
      <c r="F136" s="464"/>
      <c r="G136" s="464"/>
      <c r="H136" s="464"/>
      <c r="I136" s="464"/>
      <c r="J136" s="464"/>
      <c r="K136" s="464"/>
      <c r="L136" s="464"/>
    </row>
    <row r="137" spans="1:12" ht="12.75">
      <c r="A137" s="517"/>
      <c r="B137" s="516"/>
      <c r="F137" s="464"/>
      <c r="G137" s="464"/>
      <c r="H137" s="464"/>
      <c r="I137" s="464"/>
      <c r="J137" s="464"/>
      <c r="K137" s="464"/>
      <c r="L137" s="464"/>
    </row>
    <row r="138" spans="1:12" ht="12.75">
      <c r="A138" s="517"/>
      <c r="B138" s="516"/>
      <c r="F138" s="464"/>
      <c r="G138" s="464"/>
      <c r="H138" s="464"/>
      <c r="I138" s="464"/>
      <c r="J138" s="464"/>
      <c r="K138" s="464"/>
      <c r="L138" s="464"/>
    </row>
    <row r="139" spans="1:12" ht="12.75">
      <c r="A139" s="517"/>
      <c r="B139" s="516"/>
      <c r="F139" s="464"/>
      <c r="G139" s="464"/>
      <c r="H139" s="464"/>
      <c r="I139" s="464"/>
      <c r="J139" s="464"/>
      <c r="K139" s="464"/>
      <c r="L139" s="464"/>
    </row>
    <row r="140" spans="1:12" ht="12.75">
      <c r="A140" s="517"/>
      <c r="B140" s="516"/>
      <c r="F140" s="464"/>
      <c r="G140" s="464"/>
      <c r="H140" s="464"/>
      <c r="I140" s="464"/>
      <c r="J140" s="464"/>
      <c r="K140" s="464"/>
      <c r="L140" s="464"/>
    </row>
    <row r="141" spans="1:12" ht="12.75">
      <c r="A141" s="517"/>
      <c r="B141" s="516"/>
      <c r="F141" s="464"/>
      <c r="G141" s="464"/>
      <c r="H141" s="464"/>
      <c r="I141" s="464"/>
      <c r="J141" s="464"/>
      <c r="K141" s="464"/>
      <c r="L141" s="464"/>
    </row>
    <row r="142" spans="1:12" ht="12.75">
      <c r="A142" s="517"/>
      <c r="B142" s="516"/>
      <c r="F142" s="464"/>
      <c r="G142" s="464"/>
      <c r="H142" s="464"/>
      <c r="I142" s="464"/>
      <c r="J142" s="464"/>
      <c r="K142" s="464"/>
      <c r="L142" s="464"/>
    </row>
    <row r="143" spans="1:12" ht="12.75">
      <c r="A143" s="517"/>
      <c r="B143" s="516"/>
      <c r="F143" s="464"/>
      <c r="G143" s="464"/>
      <c r="H143" s="464"/>
      <c r="I143" s="464"/>
      <c r="J143" s="464"/>
      <c r="K143" s="464"/>
      <c r="L143" s="464"/>
    </row>
    <row r="144" spans="1:12" ht="12.75">
      <c r="A144" s="517"/>
      <c r="B144" s="516"/>
      <c r="F144" s="464"/>
      <c r="G144" s="464"/>
      <c r="H144" s="464"/>
      <c r="I144" s="464"/>
      <c r="J144" s="464"/>
      <c r="K144" s="464"/>
      <c r="L144" s="464"/>
    </row>
    <row r="145" spans="1:13" ht="12.75">
      <c r="A145" s="517"/>
      <c r="B145" s="516"/>
      <c r="F145" s="464"/>
      <c r="G145" s="464"/>
      <c r="H145" s="464"/>
      <c r="I145" s="464"/>
      <c r="J145" s="464"/>
      <c r="K145" s="464"/>
      <c r="L145" s="464"/>
    </row>
    <row r="146" spans="1:13" ht="12.75">
      <c r="A146" s="517"/>
      <c r="B146" s="516"/>
      <c r="F146" s="464"/>
      <c r="G146" s="464"/>
      <c r="H146" s="464"/>
      <c r="I146" s="464"/>
      <c r="J146" s="464"/>
      <c r="K146" s="464"/>
      <c r="L146" s="464"/>
    </row>
    <row r="147" spans="1:13" ht="12.75">
      <c r="A147" s="517"/>
    </row>
    <row r="148" spans="1:13" ht="12.75">
      <c r="A148" s="517"/>
    </row>
    <row r="149" spans="1:13" ht="12.75">
      <c r="A149" s="517"/>
    </row>
    <row r="150" spans="1:13" ht="12.75">
      <c r="A150" s="517"/>
    </row>
    <row r="151" spans="1:13" ht="12.75">
      <c r="A151" s="517"/>
    </row>
    <row r="152" spans="1:13" s="518" customFormat="1" ht="12.75">
      <c r="A152" s="517"/>
      <c r="C152" s="431"/>
      <c r="D152" s="431"/>
      <c r="E152" s="431"/>
      <c r="F152" s="431"/>
      <c r="G152" s="431"/>
      <c r="H152" s="431"/>
      <c r="I152" s="431"/>
      <c r="J152" s="431"/>
      <c r="K152" s="431"/>
      <c r="L152" s="431"/>
      <c r="M152" s="431"/>
    </row>
    <row r="153" spans="1:13" s="518" customFormat="1" ht="12.75">
      <c r="A153" s="517"/>
      <c r="C153" s="431"/>
      <c r="D153" s="431"/>
      <c r="E153" s="431"/>
      <c r="F153" s="431"/>
      <c r="G153" s="431"/>
      <c r="H153" s="431"/>
      <c r="I153" s="431"/>
      <c r="J153" s="431"/>
      <c r="K153" s="431"/>
      <c r="L153" s="431"/>
      <c r="M153" s="431"/>
    </row>
    <row r="154" spans="1:13" s="518" customFormat="1" ht="12.75">
      <c r="A154" s="517"/>
      <c r="C154" s="431"/>
      <c r="D154" s="431"/>
      <c r="E154" s="431"/>
      <c r="F154" s="431"/>
      <c r="G154" s="431"/>
      <c r="H154" s="431"/>
      <c r="I154" s="431"/>
      <c r="J154" s="431"/>
      <c r="K154" s="431"/>
      <c r="L154" s="431"/>
      <c r="M154" s="431"/>
    </row>
    <row r="155" spans="1:13" s="518" customFormat="1" ht="12.75">
      <c r="A155" s="517"/>
      <c r="C155" s="431"/>
      <c r="D155" s="431"/>
      <c r="E155" s="431"/>
      <c r="F155" s="431"/>
      <c r="G155" s="431"/>
      <c r="H155" s="431"/>
      <c r="I155" s="431"/>
      <c r="J155" s="431"/>
      <c r="K155" s="431"/>
      <c r="L155" s="431"/>
      <c r="M155" s="431"/>
    </row>
    <row r="156" spans="1:13" s="518" customFormat="1" ht="12.75">
      <c r="A156" s="517"/>
      <c r="C156" s="431"/>
      <c r="D156" s="431"/>
      <c r="E156" s="431"/>
      <c r="F156" s="431"/>
      <c r="G156" s="431"/>
      <c r="H156" s="431"/>
      <c r="I156" s="431"/>
      <c r="J156" s="431"/>
      <c r="K156" s="431"/>
      <c r="L156" s="431"/>
      <c r="M156" s="431"/>
    </row>
    <row r="157" spans="1:13" s="518" customFormat="1" ht="12.75">
      <c r="A157" s="517"/>
      <c r="C157" s="431"/>
      <c r="D157" s="431"/>
      <c r="E157" s="431"/>
      <c r="F157" s="431"/>
      <c r="G157" s="431"/>
      <c r="H157" s="431"/>
      <c r="I157" s="431"/>
      <c r="J157" s="431"/>
      <c r="K157" s="431"/>
      <c r="L157" s="431"/>
      <c r="M157" s="431"/>
    </row>
    <row r="158" spans="1:13" s="518" customFormat="1" ht="12.75">
      <c r="A158" s="517"/>
      <c r="C158" s="431"/>
      <c r="D158" s="431"/>
      <c r="E158" s="431"/>
      <c r="F158" s="431"/>
      <c r="G158" s="431"/>
      <c r="H158" s="431"/>
      <c r="I158" s="431"/>
      <c r="J158" s="431"/>
      <c r="K158" s="431"/>
      <c r="L158" s="431"/>
      <c r="M158" s="431"/>
    </row>
    <row r="159" spans="1:13" s="518" customFormat="1" ht="12.75">
      <c r="A159" s="517"/>
      <c r="C159" s="431"/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</row>
    <row r="160" spans="1:13" s="518" customFormat="1" ht="12.75">
      <c r="A160" s="517"/>
      <c r="C160" s="431"/>
      <c r="D160" s="431"/>
      <c r="E160" s="431"/>
      <c r="F160" s="431"/>
      <c r="G160" s="431"/>
      <c r="H160" s="431"/>
      <c r="I160" s="431"/>
      <c r="J160" s="431"/>
      <c r="K160" s="431"/>
      <c r="L160" s="431"/>
      <c r="M160" s="431"/>
    </row>
    <row r="161" spans="1:13" s="518" customFormat="1" ht="12.75">
      <c r="A161" s="517"/>
      <c r="C161" s="431"/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</row>
    <row r="162" spans="1:13" s="518" customFormat="1" ht="12.75">
      <c r="A162" s="517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</row>
    <row r="163" spans="1:13" s="518" customFormat="1" ht="12.75">
      <c r="A163" s="517"/>
      <c r="C163" s="431"/>
      <c r="D163" s="431"/>
      <c r="E163" s="431"/>
      <c r="F163" s="431"/>
      <c r="G163" s="431"/>
      <c r="H163" s="431"/>
      <c r="I163" s="431"/>
      <c r="J163" s="431"/>
      <c r="K163" s="431"/>
      <c r="L163" s="431"/>
      <c r="M163" s="431"/>
    </row>
    <row r="164" spans="1:13" s="518" customFormat="1" ht="12.75">
      <c r="A164" s="517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</row>
    <row r="165" spans="1:13" s="518" customFormat="1" ht="12.75">
      <c r="A165" s="517"/>
      <c r="C165" s="431"/>
      <c r="D165" s="431"/>
      <c r="E165" s="431"/>
      <c r="F165" s="431"/>
      <c r="G165" s="431"/>
      <c r="H165" s="431"/>
      <c r="I165" s="431"/>
      <c r="J165" s="431"/>
      <c r="K165" s="431"/>
      <c r="L165" s="431"/>
      <c r="M165" s="431"/>
    </row>
    <row r="166" spans="1:13" s="518" customFormat="1" ht="12.75">
      <c r="A166" s="517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</row>
    <row r="167" spans="1:13" s="518" customFormat="1" ht="12.75">
      <c r="A167" s="517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</row>
    <row r="168" spans="1:13" s="518" customFormat="1" ht="12.75">
      <c r="A168" s="517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</row>
    <row r="169" spans="1:13" s="518" customFormat="1" ht="12.75">
      <c r="A169" s="517"/>
      <c r="C169" s="431"/>
      <c r="D169" s="431"/>
      <c r="E169" s="431"/>
      <c r="F169" s="431"/>
      <c r="G169" s="431"/>
      <c r="H169" s="431"/>
      <c r="I169" s="431"/>
      <c r="J169" s="431"/>
      <c r="K169" s="431"/>
      <c r="L169" s="431"/>
      <c r="M169" s="431"/>
    </row>
    <row r="170" spans="1:13" s="518" customFormat="1" ht="12.75">
      <c r="A170" s="517"/>
      <c r="C170" s="431" t="s">
        <v>526</v>
      </c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</row>
    <row r="171" spans="1:13" s="518" customFormat="1" ht="12.75">
      <c r="A171" s="517"/>
      <c r="C171" s="431"/>
      <c r="D171" s="431"/>
      <c r="E171" s="431"/>
      <c r="F171" s="431"/>
      <c r="G171" s="431"/>
      <c r="H171" s="431"/>
      <c r="I171" s="431"/>
      <c r="J171" s="431"/>
      <c r="K171" s="431"/>
      <c r="L171" s="431"/>
      <c r="M171" s="431"/>
    </row>
    <row r="172" spans="1:13" s="518" customFormat="1" ht="12.75">
      <c r="A172" s="517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</row>
    <row r="173" spans="1:13" s="518" customFormat="1" ht="12.75">
      <c r="A173" s="517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</row>
    <row r="174" spans="1:13" s="518" customFormat="1" ht="12.75">
      <c r="A174" s="517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</row>
    <row r="175" spans="1:13" s="518" customFormat="1" ht="12.75">
      <c r="A175" s="517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</row>
    <row r="176" spans="1:13" s="518" customFormat="1" ht="12.75">
      <c r="A176" s="517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</row>
    <row r="177" spans="1:13" s="518" customFormat="1" ht="12.75">
      <c r="A177" s="517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</row>
    <row r="178" spans="1:13" s="518" customFormat="1" ht="12.75">
      <c r="A178" s="517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</row>
    <row r="179" spans="1:13" s="518" customFormat="1" ht="12.75">
      <c r="A179" s="517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</row>
    <row r="180" spans="1:13" s="518" customFormat="1" ht="12.75">
      <c r="A180" s="517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</row>
    <row r="181" spans="1:13" s="518" customFormat="1" ht="12.75">
      <c r="A181" s="517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</row>
    <row r="182" spans="1:13" s="518" customFormat="1" ht="12.75">
      <c r="A182" s="517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</row>
    <row r="183" spans="1:13" s="518" customFormat="1" ht="12.75">
      <c r="A183" s="517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</row>
    <row r="184" spans="1:13" s="518" customFormat="1" ht="12.75">
      <c r="A184" s="517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</row>
    <row r="185" spans="1:13" s="518" customFormat="1" ht="12.75">
      <c r="A185" s="517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</row>
    <row r="186" spans="1:13" s="518" customFormat="1" ht="12.75">
      <c r="A186" s="517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</row>
    <row r="187" spans="1:13" s="518" customFormat="1" ht="12.75">
      <c r="A187" s="517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</row>
    <row r="188" spans="1:13" s="518" customFormat="1" ht="12.75">
      <c r="A188" s="517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</row>
    <row r="189" spans="1:13" s="518" customFormat="1" ht="12.75">
      <c r="A189" s="517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</row>
    <row r="255" spans="5:5">
      <c r="E255" s="519">
        <f>115000000+12000000</f>
        <v>127000000</v>
      </c>
    </row>
    <row r="363" spans="5:5">
      <c r="E363" s="519"/>
    </row>
    <row r="563" spans="17:17">
      <c r="Q563" s="431">
        <f>P563-O563</f>
        <v>0</v>
      </c>
    </row>
  </sheetData>
  <mergeCells count="69">
    <mergeCell ref="A1:L1"/>
    <mergeCell ref="A2:L2"/>
    <mergeCell ref="A3:A5"/>
    <mergeCell ref="B3:B5"/>
    <mergeCell ref="C3:C5"/>
    <mergeCell ref="D3:D5"/>
    <mergeCell ref="E3:E5"/>
    <mergeCell ref="F3:F5"/>
    <mergeCell ref="G3:K3"/>
    <mergeCell ref="L3:L5"/>
    <mergeCell ref="G4:G5"/>
    <mergeCell ref="H4:I4"/>
    <mergeCell ref="J4:J5"/>
    <mergeCell ref="K4:K5"/>
    <mergeCell ref="A6:A12"/>
    <mergeCell ref="B6:C6"/>
    <mergeCell ref="B7:B12"/>
    <mergeCell ref="C7:C12"/>
    <mergeCell ref="A13:A19"/>
    <mergeCell ref="B13:C13"/>
    <mergeCell ref="B14:B19"/>
    <mergeCell ref="C14:C19"/>
    <mergeCell ref="A20:A27"/>
    <mergeCell ref="B20:C20"/>
    <mergeCell ref="B22:B27"/>
    <mergeCell ref="C22:C27"/>
    <mergeCell ref="A28:A33"/>
    <mergeCell ref="B28:C28"/>
    <mergeCell ref="B29:B33"/>
    <mergeCell ref="C29:C33"/>
    <mergeCell ref="A34:A39"/>
    <mergeCell ref="B34:C34"/>
    <mergeCell ref="B35:B39"/>
    <mergeCell ref="C35:C39"/>
    <mergeCell ref="A40:A45"/>
    <mergeCell ref="B40:C40"/>
    <mergeCell ref="B41:B45"/>
    <mergeCell ref="C41:C45"/>
    <mergeCell ref="A46:A63"/>
    <mergeCell ref="B46:B51"/>
    <mergeCell ref="C46:C51"/>
    <mergeCell ref="B52:B63"/>
    <mergeCell ref="C52:C63"/>
    <mergeCell ref="A64:A72"/>
    <mergeCell ref="B64:C64"/>
    <mergeCell ref="B66:B72"/>
    <mergeCell ref="C66:C72"/>
    <mergeCell ref="A73:A77"/>
    <mergeCell ref="B73:C73"/>
    <mergeCell ref="B74:B77"/>
    <mergeCell ref="C74:C77"/>
    <mergeCell ref="A78:A84"/>
    <mergeCell ref="B78:C78"/>
    <mergeCell ref="B79:B84"/>
    <mergeCell ref="C79:C84"/>
    <mergeCell ref="A85:A101"/>
    <mergeCell ref="B85:B101"/>
    <mergeCell ref="C85:C101"/>
    <mergeCell ref="A117:C117"/>
    <mergeCell ref="A123:L123"/>
    <mergeCell ref="A102:A107"/>
    <mergeCell ref="B102:C102"/>
    <mergeCell ref="B103:B107"/>
    <mergeCell ref="C103:C107"/>
    <mergeCell ref="A108:A116"/>
    <mergeCell ref="B108:B112"/>
    <mergeCell ref="C108:C112"/>
    <mergeCell ref="B113:B116"/>
    <mergeCell ref="C113:C116"/>
  </mergeCells>
  <printOptions horizontalCentered="1"/>
  <pageMargins left="0.11811023622047245" right="0.11811023622047245" top="0.74803149606299213" bottom="0.55118110236220474" header="0.31496062992125984" footer="0.31496062992125984"/>
  <pageSetup paperSize="9" scale="95" orientation="landscape" horizontalDpi="300" verticalDpi="300" r:id="rId1"/>
  <headerFooter>
    <oddFooter>Strona &amp;P z &amp;N</oddFooter>
  </headerFooter>
  <rowBreaks count="4" manualBreakCount="4">
    <brk id="45" max="11" man="1"/>
    <brk id="63" max="11" man="1"/>
    <brk id="84" max="11" man="1"/>
    <brk id="107" max="11" man="1"/>
  </rowBreaks>
  <colBreaks count="1" manualBreakCount="1">
    <brk id="12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8B179-7D78-46FD-BCA3-F90DBABE750E}">
  <dimension ref="A1:Q532"/>
  <sheetViews>
    <sheetView view="pageBreakPreview" zoomScale="110" zoomScaleNormal="75" zoomScaleSheetLayoutView="110" workbookViewId="0">
      <selection activeCell="M419" sqref="M419"/>
    </sheetView>
  </sheetViews>
  <sheetFormatPr defaultRowHeight="15.75"/>
  <cols>
    <col min="1" max="1" width="8.140625" style="520" customWidth="1"/>
    <col min="2" max="2" width="10.42578125" style="520" customWidth="1"/>
    <col min="3" max="3" width="9.42578125" style="518" customWidth="1"/>
    <col min="4" max="4" width="36.5703125" style="431" customWidth="1"/>
    <col min="5" max="5" width="13.42578125" style="431" customWidth="1"/>
    <col min="6" max="7" width="15.140625" style="431" customWidth="1"/>
    <col min="8" max="16384" width="9.140625" style="431"/>
  </cols>
  <sheetData>
    <row r="1" spans="1:11" ht="57" customHeight="1">
      <c r="A1" s="521"/>
      <c r="B1" s="521"/>
      <c r="C1" s="522"/>
      <c r="D1" s="523"/>
      <c r="E1" s="6120" t="s">
        <v>537</v>
      </c>
      <c r="F1" s="6120"/>
      <c r="G1" s="6120"/>
    </row>
    <row r="2" spans="1:11" ht="84.75" customHeight="1">
      <c r="A2" s="5787" t="s">
        <v>538</v>
      </c>
      <c r="B2" s="5787"/>
      <c r="C2" s="5787"/>
      <c r="D2" s="5787"/>
      <c r="E2" s="5787"/>
      <c r="F2" s="5787"/>
      <c r="G2" s="5787"/>
    </row>
    <row r="3" spans="1:11" thickBot="1">
      <c r="A3" s="422"/>
      <c r="B3" s="422"/>
      <c r="C3" s="422"/>
      <c r="D3" s="422"/>
      <c r="E3" s="422"/>
      <c r="F3" s="6051" t="s">
        <v>272</v>
      </c>
      <c r="G3" s="6051"/>
    </row>
    <row r="4" spans="1:11" ht="35.25" customHeight="1">
      <c r="A4" s="6121" t="s">
        <v>0</v>
      </c>
      <c r="B4" s="6123" t="s">
        <v>312</v>
      </c>
      <c r="C4" s="6123" t="s">
        <v>3</v>
      </c>
      <c r="D4" s="6125" t="s">
        <v>438</v>
      </c>
      <c r="E4" s="6127" t="s">
        <v>539</v>
      </c>
      <c r="F4" s="6128" t="s">
        <v>540</v>
      </c>
      <c r="G4" s="6129"/>
    </row>
    <row r="5" spans="1:11" ht="28.5" customHeight="1" thickBot="1">
      <c r="A5" s="6122"/>
      <c r="B5" s="6124"/>
      <c r="C5" s="6124"/>
      <c r="D5" s="6126"/>
      <c r="E5" s="6124"/>
      <c r="F5" s="524" t="s">
        <v>541</v>
      </c>
      <c r="G5" s="525" t="s">
        <v>542</v>
      </c>
    </row>
    <row r="6" spans="1:11" ht="31.5" customHeight="1" thickBot="1">
      <c r="A6" s="6109" t="s">
        <v>39</v>
      </c>
      <c r="B6" s="6112" t="s">
        <v>40</v>
      </c>
      <c r="C6" s="6113"/>
      <c r="D6" s="6114"/>
      <c r="E6" s="526">
        <f>SUM(E7)</f>
        <v>63158</v>
      </c>
      <c r="F6" s="527">
        <f>SUM(F7)</f>
        <v>60000</v>
      </c>
      <c r="G6" s="528">
        <f>SUM(G7)</f>
        <v>3158</v>
      </c>
    </row>
    <row r="7" spans="1:11" ht="29.25" customHeight="1">
      <c r="A7" s="6110"/>
      <c r="B7" s="6115" t="s">
        <v>41</v>
      </c>
      <c r="C7" s="6118" t="s">
        <v>33</v>
      </c>
      <c r="D7" s="6119"/>
      <c r="E7" s="529">
        <f>SUM(E8:E9)</f>
        <v>63158</v>
      </c>
      <c r="F7" s="530">
        <f>SUM(F8:F9)</f>
        <v>60000</v>
      </c>
      <c r="G7" s="531">
        <f>SUM(G8:G9)</f>
        <v>3158</v>
      </c>
    </row>
    <row r="8" spans="1:11" ht="27.75" customHeight="1">
      <c r="A8" s="6110"/>
      <c r="B8" s="6116"/>
      <c r="C8" s="532">
        <v>2350</v>
      </c>
      <c r="D8" s="533"/>
      <c r="E8" s="534">
        <f>F8+G8</f>
        <v>60000</v>
      </c>
      <c r="F8" s="535">
        <v>60000</v>
      </c>
      <c r="G8" s="536"/>
    </row>
    <row r="9" spans="1:11" ht="27.75" customHeight="1" thickBot="1">
      <c r="A9" s="6111"/>
      <c r="B9" s="6117"/>
      <c r="C9" s="537">
        <v>2360</v>
      </c>
      <c r="D9" s="538"/>
      <c r="E9" s="534">
        <f>F9+G9</f>
        <v>3158</v>
      </c>
      <c r="F9" s="539"/>
      <c r="G9" s="540">
        <v>3158</v>
      </c>
    </row>
    <row r="10" spans="1:11" ht="31.5" customHeight="1" thickBot="1">
      <c r="A10" s="6109" t="s">
        <v>358</v>
      </c>
      <c r="B10" s="6112" t="s">
        <v>52</v>
      </c>
      <c r="C10" s="6113"/>
      <c r="D10" s="6114"/>
      <c r="E10" s="526">
        <f>E11</f>
        <v>136842</v>
      </c>
      <c r="F10" s="527">
        <f>SUM(F11)</f>
        <v>130000</v>
      </c>
      <c r="G10" s="528">
        <f>SUM(G11)</f>
        <v>6842</v>
      </c>
    </row>
    <row r="11" spans="1:11" ht="29.25" customHeight="1">
      <c r="A11" s="6110"/>
      <c r="B11" s="6115" t="s">
        <v>507</v>
      </c>
      <c r="C11" s="6118" t="s">
        <v>33</v>
      </c>
      <c r="D11" s="6119"/>
      <c r="E11" s="529">
        <f>SUM(E12:E13)</f>
        <v>136842</v>
      </c>
      <c r="F11" s="530">
        <f>SUM(F12:F13)</f>
        <v>130000</v>
      </c>
      <c r="G11" s="531">
        <f>SUM(G12:G13)</f>
        <v>6842</v>
      </c>
    </row>
    <row r="12" spans="1:11" ht="27.75" customHeight="1">
      <c r="A12" s="6110"/>
      <c r="B12" s="6116"/>
      <c r="C12" s="532">
        <v>2350</v>
      </c>
      <c r="D12" s="533"/>
      <c r="E12" s="534">
        <f>F12+G12</f>
        <v>130000</v>
      </c>
      <c r="F12" s="535">
        <v>130000</v>
      </c>
      <c r="G12" s="536"/>
    </row>
    <row r="13" spans="1:11" ht="27.75" customHeight="1" thickBot="1">
      <c r="A13" s="6111"/>
      <c r="B13" s="6117"/>
      <c r="C13" s="537">
        <v>2360</v>
      </c>
      <c r="D13" s="538"/>
      <c r="E13" s="534">
        <f>F13+G13</f>
        <v>6842</v>
      </c>
      <c r="F13" s="539"/>
      <c r="G13" s="540">
        <v>6842</v>
      </c>
    </row>
    <row r="14" spans="1:11" ht="33.75" customHeight="1" thickBot="1">
      <c r="A14" s="6109" t="s">
        <v>445</v>
      </c>
      <c r="B14" s="6112" t="s">
        <v>90</v>
      </c>
      <c r="C14" s="6113"/>
      <c r="D14" s="6114"/>
      <c r="E14" s="526">
        <f>SUM(E15)</f>
        <v>17895</v>
      </c>
      <c r="F14" s="527">
        <f>SUM(F15)</f>
        <v>17000</v>
      </c>
      <c r="G14" s="528">
        <f>SUM(G15)</f>
        <v>895</v>
      </c>
    </row>
    <row r="15" spans="1:11" ht="27.75" customHeight="1">
      <c r="A15" s="6110"/>
      <c r="B15" s="6115" t="s">
        <v>512</v>
      </c>
      <c r="C15" s="6118" t="s">
        <v>94</v>
      </c>
      <c r="D15" s="6119"/>
      <c r="E15" s="529">
        <f>E16+E17</f>
        <v>17895</v>
      </c>
      <c r="F15" s="530">
        <f>SUM(F16:F17)</f>
        <v>17000</v>
      </c>
      <c r="G15" s="531">
        <f>SUM(G16:G17)</f>
        <v>895</v>
      </c>
      <c r="K15" s="464"/>
    </row>
    <row r="16" spans="1:11" ht="29.25" customHeight="1">
      <c r="A16" s="6110"/>
      <c r="B16" s="6116"/>
      <c r="C16" s="532">
        <v>2350</v>
      </c>
      <c r="D16" s="533"/>
      <c r="E16" s="534">
        <f>F16+G16</f>
        <v>17000</v>
      </c>
      <c r="F16" s="535">
        <v>17000</v>
      </c>
      <c r="G16" s="536"/>
    </row>
    <row r="17" spans="1:7" ht="29.25" customHeight="1" thickBot="1">
      <c r="A17" s="6111"/>
      <c r="B17" s="6117"/>
      <c r="C17" s="541">
        <v>2360</v>
      </c>
      <c r="D17" s="542"/>
      <c r="E17" s="534">
        <f>F17+G17</f>
        <v>895</v>
      </c>
      <c r="F17" s="539"/>
      <c r="G17" s="540">
        <v>895</v>
      </c>
    </row>
    <row r="18" spans="1:7" ht="33.75" customHeight="1" thickBot="1">
      <c r="A18" s="6109" t="s">
        <v>426</v>
      </c>
      <c r="B18" s="6112" t="s">
        <v>145</v>
      </c>
      <c r="C18" s="6113"/>
      <c r="D18" s="6114"/>
      <c r="E18" s="526">
        <f>E19</f>
        <v>15790</v>
      </c>
      <c r="F18" s="527">
        <f>SUM(F19)</f>
        <v>15000</v>
      </c>
      <c r="G18" s="528">
        <f>SUM(G19)</f>
        <v>790</v>
      </c>
    </row>
    <row r="19" spans="1:7" ht="27" customHeight="1">
      <c r="A19" s="6110"/>
      <c r="B19" s="6115" t="s">
        <v>523</v>
      </c>
      <c r="C19" s="6118" t="s">
        <v>524</v>
      </c>
      <c r="D19" s="6119"/>
      <c r="E19" s="529">
        <f>SUM(E20:E21)</f>
        <v>15790</v>
      </c>
      <c r="F19" s="530">
        <f>SUM(F20:F21)</f>
        <v>15000</v>
      </c>
      <c r="G19" s="531">
        <f>SUM(G20:G21)</f>
        <v>790</v>
      </c>
    </row>
    <row r="20" spans="1:7" ht="29.25" customHeight="1">
      <c r="A20" s="6110"/>
      <c r="B20" s="6116"/>
      <c r="C20" s="532">
        <v>2350</v>
      </c>
      <c r="D20" s="533"/>
      <c r="E20" s="534">
        <f>F20+G20</f>
        <v>15000</v>
      </c>
      <c r="F20" s="535">
        <v>15000</v>
      </c>
      <c r="G20" s="536"/>
    </row>
    <row r="21" spans="1:7" ht="29.25" customHeight="1" thickBot="1">
      <c r="A21" s="6110"/>
      <c r="B21" s="6117"/>
      <c r="C21" s="541">
        <v>2360</v>
      </c>
      <c r="D21" s="542"/>
      <c r="E21" s="534">
        <f>F21+G21</f>
        <v>790</v>
      </c>
      <c r="F21" s="539"/>
      <c r="G21" s="540">
        <v>790</v>
      </c>
    </row>
    <row r="22" spans="1:7" ht="30" customHeight="1" thickBot="1">
      <c r="A22" s="6104" t="s">
        <v>350</v>
      </c>
      <c r="B22" s="6105"/>
      <c r="C22" s="6106"/>
      <c r="D22" s="6107"/>
      <c r="E22" s="543">
        <f>SUM(E18,E14,E10,E6)</f>
        <v>233685</v>
      </c>
      <c r="F22" s="544">
        <f>SUM(F18,F14,F10,F6)</f>
        <v>222000</v>
      </c>
      <c r="G22" s="545">
        <f>SUM(G18,G14,G10,G6)</f>
        <v>11685</v>
      </c>
    </row>
    <row r="23" spans="1:7">
      <c r="A23" s="546"/>
      <c r="B23" s="546"/>
      <c r="C23" s="516"/>
      <c r="E23" s="547"/>
      <c r="F23" s="464"/>
    </row>
    <row r="24" spans="1:7">
      <c r="A24" s="546"/>
      <c r="B24" s="546"/>
      <c r="C24" s="516"/>
      <c r="E24" s="547"/>
      <c r="F24" s="464"/>
    </row>
    <row r="25" spans="1:7">
      <c r="A25" s="546"/>
      <c r="B25" s="546"/>
      <c r="C25" s="516"/>
      <c r="F25" s="464"/>
    </row>
    <row r="26" spans="1:7">
      <c r="A26" s="546"/>
      <c r="B26" s="546"/>
      <c r="C26" s="516"/>
      <c r="F26" s="464"/>
    </row>
    <row r="27" spans="1:7">
      <c r="A27" s="546"/>
      <c r="B27" s="546"/>
      <c r="C27" s="516"/>
      <c r="F27" s="464"/>
    </row>
    <row r="28" spans="1:7">
      <c r="A28" s="6108"/>
      <c r="B28" s="6108"/>
      <c r="C28" s="6108"/>
      <c r="D28" s="6108"/>
      <c r="E28" s="6108"/>
      <c r="F28" s="6108"/>
    </row>
    <row r="29" spans="1:7">
      <c r="A29" s="546"/>
      <c r="B29" s="546"/>
      <c r="C29" s="516"/>
      <c r="F29" s="464"/>
    </row>
    <row r="30" spans="1:7">
      <c r="A30" s="546"/>
      <c r="B30" s="546"/>
      <c r="C30" s="516"/>
      <c r="F30" s="464"/>
    </row>
    <row r="31" spans="1:7">
      <c r="A31" s="546"/>
      <c r="B31" s="546"/>
      <c r="C31" s="516"/>
      <c r="F31" s="464"/>
    </row>
    <row r="32" spans="1:7">
      <c r="A32" s="546"/>
      <c r="B32" s="546"/>
      <c r="C32" s="516"/>
      <c r="F32" s="464"/>
    </row>
    <row r="33" spans="1:6">
      <c r="A33" s="546"/>
      <c r="B33" s="546"/>
      <c r="C33" s="516"/>
      <c r="F33" s="464"/>
    </row>
    <row r="34" spans="1:6">
      <c r="A34" s="546"/>
      <c r="B34" s="546"/>
      <c r="C34" s="516"/>
      <c r="F34" s="464"/>
    </row>
    <row r="35" spans="1:6">
      <c r="A35" s="546"/>
      <c r="B35" s="546"/>
      <c r="C35" s="516"/>
      <c r="F35" s="464"/>
    </row>
    <row r="36" spans="1:6">
      <c r="C36" s="516"/>
      <c r="F36" s="464"/>
    </row>
    <row r="37" spans="1:6">
      <c r="C37" s="516"/>
      <c r="F37" s="464"/>
    </row>
    <row r="38" spans="1:6">
      <c r="C38" s="516"/>
      <c r="F38" s="464"/>
    </row>
    <row r="39" spans="1:6">
      <c r="C39" s="516"/>
      <c r="F39" s="464"/>
    </row>
    <row r="40" spans="1:6">
      <c r="C40" s="516"/>
      <c r="F40" s="464"/>
    </row>
    <row r="41" spans="1:6">
      <c r="C41" s="516"/>
      <c r="F41" s="464"/>
    </row>
    <row r="42" spans="1:6">
      <c r="C42" s="516"/>
      <c r="F42" s="464"/>
    </row>
    <row r="43" spans="1:6">
      <c r="C43" s="516"/>
      <c r="F43" s="464"/>
    </row>
    <row r="44" spans="1:6">
      <c r="C44" s="516"/>
      <c r="F44" s="464"/>
    </row>
    <row r="45" spans="1:6">
      <c r="C45" s="516"/>
      <c r="F45" s="464"/>
    </row>
    <row r="46" spans="1:6">
      <c r="C46" s="516"/>
      <c r="F46" s="464"/>
    </row>
    <row r="47" spans="1:6">
      <c r="C47" s="516"/>
      <c r="F47" s="464"/>
    </row>
    <row r="48" spans="1:6">
      <c r="C48" s="516"/>
      <c r="F48" s="464"/>
    </row>
    <row r="49" spans="3:6">
      <c r="C49" s="516"/>
      <c r="F49" s="464"/>
    </row>
    <row r="50" spans="3:6">
      <c r="C50" s="516"/>
      <c r="F50" s="464"/>
    </row>
    <row r="51" spans="3:6">
      <c r="C51" s="516"/>
      <c r="F51" s="464"/>
    </row>
    <row r="138" spans="3:3">
      <c r="C138" s="518" t="s">
        <v>526</v>
      </c>
    </row>
    <row r="179" spans="4:4">
      <c r="D179" s="519">
        <f>115000000+12000000</f>
        <v>127000000</v>
      </c>
    </row>
    <row r="287" spans="4:4">
      <c r="D287" s="519"/>
    </row>
    <row r="532" spans="17:17">
      <c r="Q532" s="431">
        <f>P532-O532</f>
        <v>0</v>
      </c>
    </row>
  </sheetData>
  <mergeCells count="27">
    <mergeCell ref="E1:G1"/>
    <mergeCell ref="A2:G2"/>
    <mergeCell ref="F3:G3"/>
    <mergeCell ref="A4:A5"/>
    <mergeCell ref="B4:B5"/>
    <mergeCell ref="C4:C5"/>
    <mergeCell ref="D4:D5"/>
    <mergeCell ref="E4:E5"/>
    <mergeCell ref="F4:G4"/>
    <mergeCell ref="A6:A9"/>
    <mergeCell ref="B6:D6"/>
    <mergeCell ref="B7:B9"/>
    <mergeCell ref="C7:D7"/>
    <mergeCell ref="A10:A13"/>
    <mergeCell ref="B10:D10"/>
    <mergeCell ref="B11:B13"/>
    <mergeCell ref="C11:D11"/>
    <mergeCell ref="A22:D22"/>
    <mergeCell ref="A28:F28"/>
    <mergeCell ref="A14:A17"/>
    <mergeCell ref="B14:D14"/>
    <mergeCell ref="B15:B17"/>
    <mergeCell ref="C15:D15"/>
    <mergeCell ref="A18:A21"/>
    <mergeCell ref="B18:D18"/>
    <mergeCell ref="B19:B21"/>
    <mergeCell ref="C19:D1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8DA9E-0CDD-4A63-9673-F68816C7CD18}">
  <sheetPr>
    <tabColor theme="0" tint="-4.9989318521683403E-2"/>
    <pageSetUpPr fitToPage="1"/>
  </sheetPr>
  <dimension ref="A1:Q530"/>
  <sheetViews>
    <sheetView view="pageBreakPreview" zoomScale="115" zoomScaleNormal="100" zoomScaleSheetLayoutView="115" workbookViewId="0">
      <selection activeCell="N7" sqref="N7"/>
    </sheetView>
  </sheetViews>
  <sheetFormatPr defaultRowHeight="12.75"/>
  <cols>
    <col min="1" max="1" width="5.85546875" style="3476" customWidth="1"/>
    <col min="2" max="2" width="49.7109375" style="3476" customWidth="1"/>
    <col min="3" max="4" width="14.5703125" style="3476" customWidth="1"/>
    <col min="5" max="5" width="9" style="3476" customWidth="1"/>
    <col min="6" max="256" width="9.140625" style="3476"/>
    <col min="257" max="257" width="5.85546875" style="3476" customWidth="1"/>
    <col min="258" max="258" width="45.42578125" style="3476" customWidth="1"/>
    <col min="259" max="260" width="14.5703125" style="3476" customWidth="1"/>
    <col min="261" max="261" width="9" style="3476" customWidth="1"/>
    <col min="262" max="512" width="9.140625" style="3476"/>
    <col min="513" max="513" width="5.85546875" style="3476" customWidth="1"/>
    <col min="514" max="514" width="45.42578125" style="3476" customWidth="1"/>
    <col min="515" max="516" width="14.5703125" style="3476" customWidth="1"/>
    <col min="517" max="517" width="9" style="3476" customWidth="1"/>
    <col min="518" max="768" width="9.140625" style="3476"/>
    <col min="769" max="769" width="5.85546875" style="3476" customWidth="1"/>
    <col min="770" max="770" width="45.42578125" style="3476" customWidth="1"/>
    <col min="771" max="772" width="14.5703125" style="3476" customWidth="1"/>
    <col min="773" max="773" width="9" style="3476" customWidth="1"/>
    <col min="774" max="1024" width="9.140625" style="3476"/>
    <col min="1025" max="1025" width="5.85546875" style="3476" customWidth="1"/>
    <col min="1026" max="1026" width="45.42578125" style="3476" customWidth="1"/>
    <col min="1027" max="1028" width="14.5703125" style="3476" customWidth="1"/>
    <col min="1029" max="1029" width="9" style="3476" customWidth="1"/>
    <col min="1030" max="1280" width="9.140625" style="3476"/>
    <col min="1281" max="1281" width="5.85546875" style="3476" customWidth="1"/>
    <col min="1282" max="1282" width="45.42578125" style="3476" customWidth="1"/>
    <col min="1283" max="1284" width="14.5703125" style="3476" customWidth="1"/>
    <col min="1285" max="1285" width="9" style="3476" customWidth="1"/>
    <col min="1286" max="1536" width="9.140625" style="3476"/>
    <col min="1537" max="1537" width="5.85546875" style="3476" customWidth="1"/>
    <col min="1538" max="1538" width="45.42578125" style="3476" customWidth="1"/>
    <col min="1539" max="1540" width="14.5703125" style="3476" customWidth="1"/>
    <col min="1541" max="1541" width="9" style="3476" customWidth="1"/>
    <col min="1542" max="1792" width="9.140625" style="3476"/>
    <col min="1793" max="1793" width="5.85546875" style="3476" customWidth="1"/>
    <col min="1794" max="1794" width="45.42578125" style="3476" customWidth="1"/>
    <col min="1795" max="1796" width="14.5703125" style="3476" customWidth="1"/>
    <col min="1797" max="1797" width="9" style="3476" customWidth="1"/>
    <col min="1798" max="2048" width="9.140625" style="3476"/>
    <col min="2049" max="2049" width="5.85546875" style="3476" customWidth="1"/>
    <col min="2050" max="2050" width="45.42578125" style="3476" customWidth="1"/>
    <col min="2051" max="2052" width="14.5703125" style="3476" customWidth="1"/>
    <col min="2053" max="2053" width="9" style="3476" customWidth="1"/>
    <col min="2054" max="2304" width="9.140625" style="3476"/>
    <col min="2305" max="2305" width="5.85546875" style="3476" customWidth="1"/>
    <col min="2306" max="2306" width="45.42578125" style="3476" customWidth="1"/>
    <col min="2307" max="2308" width="14.5703125" style="3476" customWidth="1"/>
    <col min="2309" max="2309" width="9" style="3476" customWidth="1"/>
    <col min="2310" max="2560" width="9.140625" style="3476"/>
    <col min="2561" max="2561" width="5.85546875" style="3476" customWidth="1"/>
    <col min="2562" max="2562" width="45.42578125" style="3476" customWidth="1"/>
    <col min="2563" max="2564" width="14.5703125" style="3476" customWidth="1"/>
    <col min="2565" max="2565" width="9" style="3476" customWidth="1"/>
    <col min="2566" max="2816" width="9.140625" style="3476"/>
    <col min="2817" max="2817" width="5.85546875" style="3476" customWidth="1"/>
    <col min="2818" max="2818" width="45.42578125" style="3476" customWidth="1"/>
    <col min="2819" max="2820" width="14.5703125" style="3476" customWidth="1"/>
    <col min="2821" max="2821" width="9" style="3476" customWidth="1"/>
    <col min="2822" max="3072" width="9.140625" style="3476"/>
    <col min="3073" max="3073" width="5.85546875" style="3476" customWidth="1"/>
    <col min="3074" max="3074" width="45.42578125" style="3476" customWidth="1"/>
    <col min="3075" max="3076" width="14.5703125" style="3476" customWidth="1"/>
    <col min="3077" max="3077" width="9" style="3476" customWidth="1"/>
    <col min="3078" max="3328" width="9.140625" style="3476"/>
    <col min="3329" max="3329" width="5.85546875" style="3476" customWidth="1"/>
    <col min="3330" max="3330" width="45.42578125" style="3476" customWidth="1"/>
    <col min="3331" max="3332" width="14.5703125" style="3476" customWidth="1"/>
    <col min="3333" max="3333" width="9" style="3476" customWidth="1"/>
    <col min="3334" max="3584" width="9.140625" style="3476"/>
    <col min="3585" max="3585" width="5.85546875" style="3476" customWidth="1"/>
    <col min="3586" max="3586" width="45.42578125" style="3476" customWidth="1"/>
    <col min="3587" max="3588" width="14.5703125" style="3476" customWidth="1"/>
    <col min="3589" max="3589" width="9" style="3476" customWidth="1"/>
    <col min="3590" max="3840" width="9.140625" style="3476"/>
    <col min="3841" max="3841" width="5.85546875" style="3476" customWidth="1"/>
    <col min="3842" max="3842" width="45.42578125" style="3476" customWidth="1"/>
    <col min="3843" max="3844" width="14.5703125" style="3476" customWidth="1"/>
    <col min="3845" max="3845" width="9" style="3476" customWidth="1"/>
    <col min="3846" max="4096" width="9.140625" style="3476"/>
    <col min="4097" max="4097" width="5.85546875" style="3476" customWidth="1"/>
    <col min="4098" max="4098" width="45.42578125" style="3476" customWidth="1"/>
    <col min="4099" max="4100" width="14.5703125" style="3476" customWidth="1"/>
    <col min="4101" max="4101" width="9" style="3476" customWidth="1"/>
    <col min="4102" max="4352" width="9.140625" style="3476"/>
    <col min="4353" max="4353" width="5.85546875" style="3476" customWidth="1"/>
    <col min="4354" max="4354" width="45.42578125" style="3476" customWidth="1"/>
    <col min="4355" max="4356" width="14.5703125" style="3476" customWidth="1"/>
    <col min="4357" max="4357" width="9" style="3476" customWidth="1"/>
    <col min="4358" max="4608" width="9.140625" style="3476"/>
    <col min="4609" max="4609" width="5.85546875" style="3476" customWidth="1"/>
    <col min="4610" max="4610" width="45.42578125" style="3476" customWidth="1"/>
    <col min="4611" max="4612" width="14.5703125" style="3476" customWidth="1"/>
    <col min="4613" max="4613" width="9" style="3476" customWidth="1"/>
    <col min="4614" max="4864" width="9.140625" style="3476"/>
    <col min="4865" max="4865" width="5.85546875" style="3476" customWidth="1"/>
    <col min="4866" max="4866" width="45.42578125" style="3476" customWidth="1"/>
    <col min="4867" max="4868" width="14.5703125" style="3476" customWidth="1"/>
    <col min="4869" max="4869" width="9" style="3476" customWidth="1"/>
    <col min="4870" max="5120" width="9.140625" style="3476"/>
    <col min="5121" max="5121" width="5.85546875" style="3476" customWidth="1"/>
    <col min="5122" max="5122" width="45.42578125" style="3476" customWidth="1"/>
    <col min="5123" max="5124" width="14.5703125" style="3476" customWidth="1"/>
    <col min="5125" max="5125" width="9" style="3476" customWidth="1"/>
    <col min="5126" max="5376" width="9.140625" style="3476"/>
    <col min="5377" max="5377" width="5.85546875" style="3476" customWidth="1"/>
    <col min="5378" max="5378" width="45.42578125" style="3476" customWidth="1"/>
    <col min="5379" max="5380" width="14.5703125" style="3476" customWidth="1"/>
    <col min="5381" max="5381" width="9" style="3476" customWidth="1"/>
    <col min="5382" max="5632" width="9.140625" style="3476"/>
    <col min="5633" max="5633" width="5.85546875" style="3476" customWidth="1"/>
    <col min="5634" max="5634" width="45.42578125" style="3476" customWidth="1"/>
    <col min="5635" max="5636" width="14.5703125" style="3476" customWidth="1"/>
    <col min="5637" max="5637" width="9" style="3476" customWidth="1"/>
    <col min="5638" max="5888" width="9.140625" style="3476"/>
    <col min="5889" max="5889" width="5.85546875" style="3476" customWidth="1"/>
    <col min="5890" max="5890" width="45.42578125" style="3476" customWidth="1"/>
    <col min="5891" max="5892" width="14.5703125" style="3476" customWidth="1"/>
    <col min="5893" max="5893" width="9" style="3476" customWidth="1"/>
    <col min="5894" max="6144" width="9.140625" style="3476"/>
    <col min="6145" max="6145" width="5.85546875" style="3476" customWidth="1"/>
    <col min="6146" max="6146" width="45.42578125" style="3476" customWidth="1"/>
    <col min="6147" max="6148" width="14.5703125" style="3476" customWidth="1"/>
    <col min="6149" max="6149" width="9" style="3476" customWidth="1"/>
    <col min="6150" max="6400" width="9.140625" style="3476"/>
    <col min="6401" max="6401" width="5.85546875" style="3476" customWidth="1"/>
    <col min="6402" max="6402" width="45.42578125" style="3476" customWidth="1"/>
    <col min="6403" max="6404" width="14.5703125" style="3476" customWidth="1"/>
    <col min="6405" max="6405" width="9" style="3476" customWidth="1"/>
    <col min="6406" max="6656" width="9.140625" style="3476"/>
    <col min="6657" max="6657" width="5.85546875" style="3476" customWidth="1"/>
    <col min="6658" max="6658" width="45.42578125" style="3476" customWidth="1"/>
    <col min="6659" max="6660" width="14.5703125" style="3476" customWidth="1"/>
    <col min="6661" max="6661" width="9" style="3476" customWidth="1"/>
    <col min="6662" max="6912" width="9.140625" style="3476"/>
    <col min="6913" max="6913" width="5.85546875" style="3476" customWidth="1"/>
    <col min="6914" max="6914" width="45.42578125" style="3476" customWidth="1"/>
    <col min="6915" max="6916" width="14.5703125" style="3476" customWidth="1"/>
    <col min="6917" max="6917" width="9" style="3476" customWidth="1"/>
    <col min="6918" max="7168" width="9.140625" style="3476"/>
    <col min="7169" max="7169" width="5.85546875" style="3476" customWidth="1"/>
    <col min="7170" max="7170" width="45.42578125" style="3476" customWidth="1"/>
    <col min="7171" max="7172" width="14.5703125" style="3476" customWidth="1"/>
    <col min="7173" max="7173" width="9" style="3476" customWidth="1"/>
    <col min="7174" max="7424" width="9.140625" style="3476"/>
    <col min="7425" max="7425" width="5.85546875" style="3476" customWidth="1"/>
    <col min="7426" max="7426" width="45.42578125" style="3476" customWidth="1"/>
    <col min="7427" max="7428" width="14.5703125" style="3476" customWidth="1"/>
    <col min="7429" max="7429" width="9" style="3476" customWidth="1"/>
    <col min="7430" max="7680" width="9.140625" style="3476"/>
    <col min="7681" max="7681" width="5.85546875" style="3476" customWidth="1"/>
    <col min="7682" max="7682" width="45.42578125" style="3476" customWidth="1"/>
    <col min="7683" max="7684" width="14.5703125" style="3476" customWidth="1"/>
    <col min="7685" max="7685" width="9" style="3476" customWidth="1"/>
    <col min="7686" max="7936" width="9.140625" style="3476"/>
    <col min="7937" max="7937" width="5.85546875" style="3476" customWidth="1"/>
    <col min="7938" max="7938" width="45.42578125" style="3476" customWidth="1"/>
    <col min="7939" max="7940" width="14.5703125" style="3476" customWidth="1"/>
    <col min="7941" max="7941" width="9" style="3476" customWidth="1"/>
    <col min="7942" max="8192" width="9.140625" style="3476"/>
    <col min="8193" max="8193" width="5.85546875" style="3476" customWidth="1"/>
    <col min="8194" max="8194" width="45.42578125" style="3476" customWidth="1"/>
    <col min="8195" max="8196" width="14.5703125" style="3476" customWidth="1"/>
    <col min="8197" max="8197" width="9" style="3476" customWidth="1"/>
    <col min="8198" max="8448" width="9.140625" style="3476"/>
    <col min="8449" max="8449" width="5.85546875" style="3476" customWidth="1"/>
    <col min="8450" max="8450" width="45.42578125" style="3476" customWidth="1"/>
    <col min="8451" max="8452" width="14.5703125" style="3476" customWidth="1"/>
    <col min="8453" max="8453" width="9" style="3476" customWidth="1"/>
    <col min="8454" max="8704" width="9.140625" style="3476"/>
    <col min="8705" max="8705" width="5.85546875" style="3476" customWidth="1"/>
    <col min="8706" max="8706" width="45.42578125" style="3476" customWidth="1"/>
    <col min="8707" max="8708" width="14.5703125" style="3476" customWidth="1"/>
    <col min="8709" max="8709" width="9" style="3476" customWidth="1"/>
    <col min="8710" max="8960" width="9.140625" style="3476"/>
    <col min="8961" max="8961" width="5.85546875" style="3476" customWidth="1"/>
    <col min="8962" max="8962" width="45.42578125" style="3476" customWidth="1"/>
    <col min="8963" max="8964" width="14.5703125" style="3476" customWidth="1"/>
    <col min="8965" max="8965" width="9" style="3476" customWidth="1"/>
    <col min="8966" max="9216" width="9.140625" style="3476"/>
    <col min="9217" max="9217" width="5.85546875" style="3476" customWidth="1"/>
    <col min="9218" max="9218" width="45.42578125" style="3476" customWidth="1"/>
    <col min="9219" max="9220" width="14.5703125" style="3476" customWidth="1"/>
    <col min="9221" max="9221" width="9" style="3476" customWidth="1"/>
    <col min="9222" max="9472" width="9.140625" style="3476"/>
    <col min="9473" max="9473" width="5.85546875" style="3476" customWidth="1"/>
    <col min="9474" max="9474" width="45.42578125" style="3476" customWidth="1"/>
    <col min="9475" max="9476" width="14.5703125" style="3476" customWidth="1"/>
    <col min="9477" max="9477" width="9" style="3476" customWidth="1"/>
    <col min="9478" max="9728" width="9.140625" style="3476"/>
    <col min="9729" max="9729" width="5.85546875" style="3476" customWidth="1"/>
    <col min="9730" max="9730" width="45.42578125" style="3476" customWidth="1"/>
    <col min="9731" max="9732" width="14.5703125" style="3476" customWidth="1"/>
    <col min="9733" max="9733" width="9" style="3476" customWidth="1"/>
    <col min="9734" max="9984" width="9.140625" style="3476"/>
    <col min="9985" max="9985" width="5.85546875" style="3476" customWidth="1"/>
    <col min="9986" max="9986" width="45.42578125" style="3476" customWidth="1"/>
    <col min="9987" max="9988" width="14.5703125" style="3476" customWidth="1"/>
    <col min="9989" max="9989" width="9" style="3476" customWidth="1"/>
    <col min="9990" max="10240" width="9.140625" style="3476"/>
    <col min="10241" max="10241" width="5.85546875" style="3476" customWidth="1"/>
    <col min="10242" max="10242" width="45.42578125" style="3476" customWidth="1"/>
    <col min="10243" max="10244" width="14.5703125" style="3476" customWidth="1"/>
    <col min="10245" max="10245" width="9" style="3476" customWidth="1"/>
    <col min="10246" max="10496" width="9.140625" style="3476"/>
    <col min="10497" max="10497" width="5.85546875" style="3476" customWidth="1"/>
    <col min="10498" max="10498" width="45.42578125" style="3476" customWidth="1"/>
    <col min="10499" max="10500" width="14.5703125" style="3476" customWidth="1"/>
    <col min="10501" max="10501" width="9" style="3476" customWidth="1"/>
    <col min="10502" max="10752" width="9.140625" style="3476"/>
    <col min="10753" max="10753" width="5.85546875" style="3476" customWidth="1"/>
    <col min="10754" max="10754" width="45.42578125" style="3476" customWidth="1"/>
    <col min="10755" max="10756" width="14.5703125" style="3476" customWidth="1"/>
    <col min="10757" max="10757" width="9" style="3476" customWidth="1"/>
    <col min="10758" max="11008" width="9.140625" style="3476"/>
    <col min="11009" max="11009" width="5.85546875" style="3476" customWidth="1"/>
    <col min="11010" max="11010" width="45.42578125" style="3476" customWidth="1"/>
    <col min="11011" max="11012" width="14.5703125" style="3476" customWidth="1"/>
    <col min="11013" max="11013" width="9" style="3476" customWidth="1"/>
    <col min="11014" max="11264" width="9.140625" style="3476"/>
    <col min="11265" max="11265" width="5.85546875" style="3476" customWidth="1"/>
    <col min="11266" max="11266" width="45.42578125" style="3476" customWidth="1"/>
    <col min="11267" max="11268" width="14.5703125" style="3476" customWidth="1"/>
    <col min="11269" max="11269" width="9" style="3476" customWidth="1"/>
    <col min="11270" max="11520" width="9.140625" style="3476"/>
    <col min="11521" max="11521" width="5.85546875" style="3476" customWidth="1"/>
    <col min="11522" max="11522" width="45.42578125" style="3476" customWidth="1"/>
    <col min="11523" max="11524" width="14.5703125" style="3476" customWidth="1"/>
    <col min="11525" max="11525" width="9" style="3476" customWidth="1"/>
    <col min="11526" max="11776" width="9.140625" style="3476"/>
    <col min="11777" max="11777" width="5.85546875" style="3476" customWidth="1"/>
    <col min="11778" max="11778" width="45.42578125" style="3476" customWidth="1"/>
    <col min="11779" max="11780" width="14.5703125" style="3476" customWidth="1"/>
    <col min="11781" max="11781" width="9" style="3476" customWidth="1"/>
    <col min="11782" max="12032" width="9.140625" style="3476"/>
    <col min="12033" max="12033" width="5.85546875" style="3476" customWidth="1"/>
    <col min="12034" max="12034" width="45.42578125" style="3476" customWidth="1"/>
    <col min="12035" max="12036" width="14.5703125" style="3476" customWidth="1"/>
    <col min="12037" max="12037" width="9" style="3476" customWidth="1"/>
    <col min="12038" max="12288" width="9.140625" style="3476"/>
    <col min="12289" max="12289" width="5.85546875" style="3476" customWidth="1"/>
    <col min="12290" max="12290" width="45.42578125" style="3476" customWidth="1"/>
    <col min="12291" max="12292" width="14.5703125" style="3476" customWidth="1"/>
    <col min="12293" max="12293" width="9" style="3476" customWidth="1"/>
    <col min="12294" max="12544" width="9.140625" style="3476"/>
    <col min="12545" max="12545" width="5.85546875" style="3476" customWidth="1"/>
    <col min="12546" max="12546" width="45.42578125" style="3476" customWidth="1"/>
    <col min="12547" max="12548" width="14.5703125" style="3476" customWidth="1"/>
    <col min="12549" max="12549" width="9" style="3476" customWidth="1"/>
    <col min="12550" max="12800" width="9.140625" style="3476"/>
    <col min="12801" max="12801" width="5.85546875" style="3476" customWidth="1"/>
    <col min="12802" max="12802" width="45.42578125" style="3476" customWidth="1"/>
    <col min="12803" max="12804" width="14.5703125" style="3476" customWidth="1"/>
    <col min="12805" max="12805" width="9" style="3476" customWidth="1"/>
    <col min="12806" max="13056" width="9.140625" style="3476"/>
    <col min="13057" max="13057" width="5.85546875" style="3476" customWidth="1"/>
    <col min="13058" max="13058" width="45.42578125" style="3476" customWidth="1"/>
    <col min="13059" max="13060" width="14.5703125" style="3476" customWidth="1"/>
    <col min="13061" max="13061" width="9" style="3476" customWidth="1"/>
    <col min="13062" max="13312" width="9.140625" style="3476"/>
    <col min="13313" max="13313" width="5.85546875" style="3476" customWidth="1"/>
    <col min="13314" max="13314" width="45.42578125" style="3476" customWidth="1"/>
    <col min="13315" max="13316" width="14.5703125" style="3476" customWidth="1"/>
    <col min="13317" max="13317" width="9" style="3476" customWidth="1"/>
    <col min="13318" max="13568" width="9.140625" style="3476"/>
    <col min="13569" max="13569" width="5.85546875" style="3476" customWidth="1"/>
    <col min="13570" max="13570" width="45.42578125" style="3476" customWidth="1"/>
    <col min="13571" max="13572" width="14.5703125" style="3476" customWidth="1"/>
    <col min="13573" max="13573" width="9" style="3476" customWidth="1"/>
    <col min="13574" max="13824" width="9.140625" style="3476"/>
    <col min="13825" max="13825" width="5.85546875" style="3476" customWidth="1"/>
    <col min="13826" max="13826" width="45.42578125" style="3476" customWidth="1"/>
    <col min="13827" max="13828" width="14.5703125" style="3476" customWidth="1"/>
    <col min="13829" max="13829" width="9" style="3476" customWidth="1"/>
    <col min="13830" max="14080" width="9.140625" style="3476"/>
    <col min="14081" max="14081" width="5.85546875" style="3476" customWidth="1"/>
    <col min="14082" max="14082" width="45.42578125" style="3476" customWidth="1"/>
    <col min="14083" max="14084" width="14.5703125" style="3476" customWidth="1"/>
    <col min="14085" max="14085" width="9" style="3476" customWidth="1"/>
    <col min="14086" max="14336" width="9.140625" style="3476"/>
    <col min="14337" max="14337" width="5.85546875" style="3476" customWidth="1"/>
    <col min="14338" max="14338" width="45.42578125" style="3476" customWidth="1"/>
    <col min="14339" max="14340" width="14.5703125" style="3476" customWidth="1"/>
    <col min="14341" max="14341" width="9" style="3476" customWidth="1"/>
    <col min="14342" max="14592" width="9.140625" style="3476"/>
    <col min="14593" max="14593" width="5.85546875" style="3476" customWidth="1"/>
    <col min="14594" max="14594" width="45.42578125" style="3476" customWidth="1"/>
    <col min="14595" max="14596" width="14.5703125" style="3476" customWidth="1"/>
    <col min="14597" max="14597" width="9" style="3476" customWidth="1"/>
    <col min="14598" max="14848" width="9.140625" style="3476"/>
    <col min="14849" max="14849" width="5.85546875" style="3476" customWidth="1"/>
    <col min="14850" max="14850" width="45.42578125" style="3476" customWidth="1"/>
    <col min="14851" max="14852" width="14.5703125" style="3476" customWidth="1"/>
    <col min="14853" max="14853" width="9" style="3476" customWidth="1"/>
    <col min="14854" max="15104" width="9.140625" style="3476"/>
    <col min="15105" max="15105" width="5.85546875" style="3476" customWidth="1"/>
    <col min="15106" max="15106" width="45.42578125" style="3476" customWidth="1"/>
    <col min="15107" max="15108" width="14.5703125" style="3476" customWidth="1"/>
    <col min="15109" max="15109" width="9" style="3476" customWidth="1"/>
    <col min="15110" max="15360" width="9.140625" style="3476"/>
    <col min="15361" max="15361" width="5.85546875" style="3476" customWidth="1"/>
    <col min="15362" max="15362" width="45.42578125" style="3476" customWidth="1"/>
    <col min="15363" max="15364" width="14.5703125" style="3476" customWidth="1"/>
    <col min="15365" max="15365" width="9" style="3476" customWidth="1"/>
    <col min="15366" max="15616" width="9.140625" style="3476"/>
    <col min="15617" max="15617" width="5.85546875" style="3476" customWidth="1"/>
    <col min="15618" max="15618" width="45.42578125" style="3476" customWidth="1"/>
    <col min="15619" max="15620" width="14.5703125" style="3476" customWidth="1"/>
    <col min="15621" max="15621" width="9" style="3476" customWidth="1"/>
    <col min="15622" max="15872" width="9.140625" style="3476"/>
    <col min="15873" max="15873" width="5.85546875" style="3476" customWidth="1"/>
    <col min="15874" max="15874" width="45.42578125" style="3476" customWidth="1"/>
    <col min="15875" max="15876" width="14.5703125" style="3476" customWidth="1"/>
    <col min="15877" max="15877" width="9" style="3476" customWidth="1"/>
    <col min="15878" max="16128" width="9.140625" style="3476"/>
    <col min="16129" max="16129" width="5.85546875" style="3476" customWidth="1"/>
    <col min="16130" max="16130" width="45.42578125" style="3476" customWidth="1"/>
    <col min="16131" max="16132" width="14.5703125" style="3476" customWidth="1"/>
    <col min="16133" max="16133" width="9" style="3476" customWidth="1"/>
    <col min="16134" max="16384" width="9.140625" style="3476"/>
  </cols>
  <sheetData>
    <row r="1" spans="1:5" ht="60.75" customHeight="1">
      <c r="A1" s="3501"/>
      <c r="B1" s="6134" t="s">
        <v>1092</v>
      </c>
      <c r="C1" s="6134"/>
      <c r="D1" s="6134"/>
    </row>
    <row r="2" spans="1:5" ht="63" customHeight="1" thickBot="1">
      <c r="A2" s="6135" t="s">
        <v>1091</v>
      </c>
      <c r="B2" s="6135"/>
      <c r="C2" s="6135"/>
      <c r="D2" s="6135"/>
    </row>
    <row r="3" spans="1:5" ht="22.5" customHeight="1" thickBot="1">
      <c r="A3" s="3500" t="s">
        <v>310</v>
      </c>
      <c r="B3" s="3487" t="s">
        <v>1090</v>
      </c>
      <c r="C3" s="3500" t="s">
        <v>1089</v>
      </c>
      <c r="D3" s="3499" t="s">
        <v>1088</v>
      </c>
    </row>
    <row r="4" spans="1:5" ht="15" customHeight="1" thickBot="1">
      <c r="A4" s="3487"/>
      <c r="B4" s="3486" t="s">
        <v>1087</v>
      </c>
      <c r="C4" s="3539">
        <f>SUM(C5,C8,C14,C16)</f>
        <v>2498848</v>
      </c>
      <c r="D4" s="3539">
        <f>SUM(D5,D8,D14,D16)</f>
        <v>2498848</v>
      </c>
    </row>
    <row r="5" spans="1:5" ht="15" customHeight="1" thickBot="1">
      <c r="A5" s="6130" t="s">
        <v>1086</v>
      </c>
      <c r="B5" s="6131"/>
      <c r="C5" s="3540">
        <f>SUM(C6:C7)</f>
        <v>3020</v>
      </c>
      <c r="D5" s="3541">
        <f>SUM(D6:D7)</f>
        <v>3020</v>
      </c>
    </row>
    <row r="6" spans="1:5" ht="26.25" customHeight="1">
      <c r="A6" s="3498">
        <v>1</v>
      </c>
      <c r="B6" s="3497" t="s">
        <v>1085</v>
      </c>
      <c r="C6" s="3542">
        <v>20</v>
      </c>
      <c r="D6" s="3543">
        <v>20</v>
      </c>
      <c r="E6" s="3482"/>
    </row>
    <row r="7" spans="1:5" ht="15" customHeight="1" thickBot="1">
      <c r="A7" s="3491">
        <v>2</v>
      </c>
      <c r="B7" s="3496" t="s">
        <v>1084</v>
      </c>
      <c r="C7" s="3544">
        <v>3000</v>
      </c>
      <c r="D7" s="3545">
        <v>3000</v>
      </c>
      <c r="E7" s="3482"/>
    </row>
    <row r="8" spans="1:5" ht="15" customHeight="1" thickBot="1">
      <c r="A8" s="6130" t="s">
        <v>1083</v>
      </c>
      <c r="B8" s="6131"/>
      <c r="C8" s="3546">
        <f>SUM(C9:C13)</f>
        <v>537485</v>
      </c>
      <c r="D8" s="3547">
        <f>SUM(D9:D13)</f>
        <v>537485</v>
      </c>
      <c r="E8" s="3482"/>
    </row>
    <row r="9" spans="1:5" ht="27" customHeight="1">
      <c r="A9" s="3495">
        <v>1</v>
      </c>
      <c r="B9" s="3494" t="s">
        <v>1082</v>
      </c>
      <c r="C9" s="3548">
        <v>57000</v>
      </c>
      <c r="D9" s="3548">
        <v>57000</v>
      </c>
      <c r="E9" s="3482"/>
    </row>
    <row r="10" spans="1:5" ht="27" customHeight="1">
      <c r="A10" s="3493">
        <v>2</v>
      </c>
      <c r="B10" s="3492" t="s">
        <v>1081</v>
      </c>
      <c r="C10" s="3549">
        <v>6226</v>
      </c>
      <c r="D10" s="3549">
        <v>6226</v>
      </c>
      <c r="E10" s="3482"/>
    </row>
    <row r="11" spans="1:5" ht="27" customHeight="1">
      <c r="A11" s="3493">
        <v>3</v>
      </c>
      <c r="B11" s="3492" t="s">
        <v>1080</v>
      </c>
      <c r="C11" s="3549">
        <v>1500</v>
      </c>
      <c r="D11" s="3549">
        <v>1500</v>
      </c>
      <c r="E11" s="3482"/>
    </row>
    <row r="12" spans="1:5" ht="27" customHeight="1">
      <c r="A12" s="3493">
        <v>4</v>
      </c>
      <c r="B12" s="3492" t="s">
        <v>1079</v>
      </c>
      <c r="C12" s="3549">
        <v>88000</v>
      </c>
      <c r="D12" s="3549">
        <v>88000</v>
      </c>
      <c r="E12" s="3482"/>
    </row>
    <row r="13" spans="1:5" s="3489" customFormat="1" ht="27.75" customHeight="1" thickBot="1">
      <c r="A13" s="3491">
        <v>5</v>
      </c>
      <c r="B13" s="3490" t="s">
        <v>1074</v>
      </c>
      <c r="C13" s="3544">
        <v>384759</v>
      </c>
      <c r="D13" s="3544">
        <v>384759</v>
      </c>
      <c r="E13" s="3482"/>
    </row>
    <row r="14" spans="1:5" ht="15" customHeight="1" thickBot="1">
      <c r="A14" s="6130" t="s">
        <v>1078</v>
      </c>
      <c r="B14" s="6131"/>
      <c r="C14" s="3546">
        <f>SUM(C15)</f>
        <v>1592193</v>
      </c>
      <c r="D14" s="3547">
        <f>SUM(D15)</f>
        <v>1592193</v>
      </c>
      <c r="E14" s="3482"/>
    </row>
    <row r="15" spans="1:5" ht="15.75" customHeight="1" thickBot="1">
      <c r="A15" s="3488">
        <v>1</v>
      </c>
      <c r="B15" s="3483" t="s">
        <v>1072</v>
      </c>
      <c r="C15" s="3542">
        <v>1592193</v>
      </c>
      <c r="D15" s="3542">
        <v>1592193</v>
      </c>
      <c r="E15" s="3482"/>
    </row>
    <row r="16" spans="1:5" ht="15" customHeight="1" thickBot="1">
      <c r="A16" s="6130" t="s">
        <v>1077</v>
      </c>
      <c r="B16" s="6131"/>
      <c r="C16" s="3546">
        <f>SUM(C17)</f>
        <v>366150</v>
      </c>
      <c r="D16" s="3547">
        <f>SUM(D17)</f>
        <v>366150</v>
      </c>
      <c r="E16" s="3482"/>
    </row>
    <row r="17" spans="1:5" ht="15.75" customHeight="1" thickBot="1">
      <c r="A17" s="3488">
        <v>1</v>
      </c>
      <c r="B17" s="3483" t="s">
        <v>1072</v>
      </c>
      <c r="C17" s="3542">
        <v>366150</v>
      </c>
      <c r="D17" s="3542">
        <v>366150</v>
      </c>
      <c r="E17" s="3482"/>
    </row>
    <row r="18" spans="1:5" ht="15" customHeight="1" thickBot="1">
      <c r="A18" s="3487"/>
      <c r="B18" s="3486" t="s">
        <v>1076</v>
      </c>
      <c r="C18" s="3539">
        <f>SUM(C19,C21)</f>
        <v>2299934</v>
      </c>
      <c r="D18" s="3539">
        <f>SUM(D19,D21)</f>
        <v>2299934</v>
      </c>
      <c r="E18" s="3482"/>
    </row>
    <row r="19" spans="1:5" ht="15" customHeight="1" thickBot="1">
      <c r="A19" s="6130" t="s">
        <v>1075</v>
      </c>
      <c r="B19" s="6131"/>
      <c r="C19" s="3546">
        <f>SUM(C20:C20)</f>
        <v>439600</v>
      </c>
      <c r="D19" s="3547">
        <f>SUM(D20:D20)</f>
        <v>439600</v>
      </c>
      <c r="E19" s="3482"/>
    </row>
    <row r="20" spans="1:5" ht="29.25" customHeight="1" thickBot="1">
      <c r="A20" s="3484">
        <v>1</v>
      </c>
      <c r="B20" s="3485" t="s">
        <v>1074</v>
      </c>
      <c r="C20" s="3542">
        <v>439600</v>
      </c>
      <c r="D20" s="3542">
        <v>439600</v>
      </c>
      <c r="E20" s="3482"/>
    </row>
    <row r="21" spans="1:5" ht="15" customHeight="1" thickBot="1">
      <c r="A21" s="6130" t="s">
        <v>1073</v>
      </c>
      <c r="B21" s="6131"/>
      <c r="C21" s="3546">
        <f>SUM(C22:C22)</f>
        <v>1860334</v>
      </c>
      <c r="D21" s="3547">
        <f>SUM(D22:D22)</f>
        <v>1860334</v>
      </c>
      <c r="E21" s="3482"/>
    </row>
    <row r="22" spans="1:5" ht="17.25" customHeight="1" thickBot="1">
      <c r="A22" s="3484">
        <v>1</v>
      </c>
      <c r="B22" s="3483" t="s">
        <v>1072</v>
      </c>
      <c r="C22" s="3542">
        <v>1860334</v>
      </c>
      <c r="D22" s="3542">
        <v>1860334</v>
      </c>
      <c r="E22" s="3482"/>
    </row>
    <row r="23" spans="1:5" ht="24" customHeight="1" thickBot="1">
      <c r="A23" s="6132" t="s">
        <v>1071</v>
      </c>
      <c r="B23" s="6133"/>
      <c r="C23" s="3550">
        <f>SUM(C4,C18)</f>
        <v>4798782</v>
      </c>
      <c r="D23" s="3550">
        <f>SUM(D4,D18)</f>
        <v>4798782</v>
      </c>
      <c r="E23" s="3482"/>
    </row>
    <row r="24" spans="1:5" ht="12.75" customHeight="1">
      <c r="A24" s="3481"/>
      <c r="B24" s="3481"/>
      <c r="C24" s="3480"/>
      <c r="D24" s="3480"/>
    </row>
    <row r="26" spans="1:5">
      <c r="A26" s="3479"/>
      <c r="B26" s="3478"/>
      <c r="C26" s="3477"/>
      <c r="D26" s="3477"/>
    </row>
    <row r="530" spans="17:17">
      <c r="Q530" s="3476">
        <f>P530-O530</f>
        <v>0</v>
      </c>
    </row>
  </sheetData>
  <mergeCells count="9">
    <mergeCell ref="A19:B19"/>
    <mergeCell ref="A21:B21"/>
    <mergeCell ref="A23:B23"/>
    <mergeCell ref="B1:D1"/>
    <mergeCell ref="A2:D2"/>
    <mergeCell ref="A5:B5"/>
    <mergeCell ref="A8:B8"/>
    <mergeCell ref="A14:B14"/>
    <mergeCell ref="A16:B16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3F167-4A4A-4B53-8C93-D3000C885AC2}">
  <sheetPr>
    <pageSetUpPr fitToPage="1"/>
  </sheetPr>
  <dimension ref="A1:EJ1908"/>
  <sheetViews>
    <sheetView view="pageBreakPreview" zoomScale="110" zoomScaleNormal="115" zoomScaleSheetLayoutView="110" workbookViewId="0">
      <selection activeCell="AQ1881" sqref="AQ1881"/>
    </sheetView>
  </sheetViews>
  <sheetFormatPr defaultRowHeight="12.75"/>
  <cols>
    <col min="1" max="1" width="7" style="551" customWidth="1"/>
    <col min="2" max="2" width="9.140625" style="551" customWidth="1"/>
    <col min="3" max="3" width="10.5703125" style="551" customWidth="1"/>
    <col min="4" max="4" width="62" style="551" customWidth="1"/>
    <col min="5" max="5" width="16" style="717" customWidth="1"/>
    <col min="6" max="6" width="0.140625" style="549" hidden="1" customWidth="1"/>
    <col min="7" max="7" width="0.140625" style="3439" hidden="1" customWidth="1"/>
    <col min="8" max="8" width="11.7109375" style="3439" hidden="1" customWidth="1"/>
    <col min="9" max="9" width="13.85546875" style="3439" hidden="1" customWidth="1"/>
    <col min="10" max="10" width="12.7109375" style="3439" hidden="1" customWidth="1"/>
    <col min="11" max="11" width="12" style="3439" hidden="1" customWidth="1"/>
    <col min="12" max="12" width="8.5703125" style="3439" hidden="1" customWidth="1"/>
    <col min="13" max="13" width="11.7109375" style="3253" hidden="1" customWidth="1"/>
    <col min="14" max="14" width="12.7109375" style="3440" hidden="1" customWidth="1"/>
    <col min="15" max="15" width="8.140625" style="3440" hidden="1" customWidth="1"/>
    <col min="16" max="16" width="13.85546875" style="3440" hidden="1" customWidth="1"/>
    <col min="17" max="17" width="12.7109375" style="3414" hidden="1" customWidth="1"/>
    <col min="18" max="18" width="12.7109375" style="3440" hidden="1" customWidth="1"/>
    <col min="19" max="19" width="11.7109375" style="3440" hidden="1" customWidth="1"/>
    <col min="20" max="20" width="12.7109375" style="3440" hidden="1" customWidth="1"/>
    <col min="21" max="22" width="9.7109375" style="3440" hidden="1" customWidth="1"/>
    <col min="23" max="23" width="3.85546875" style="3440" hidden="1" customWidth="1"/>
    <col min="24" max="24" width="6.28515625" style="3440" hidden="1" customWidth="1"/>
    <col min="25" max="25" width="7" style="3440" hidden="1" customWidth="1"/>
    <col min="26" max="26" width="14.140625" style="3440" hidden="1" customWidth="1"/>
    <col min="27" max="27" width="6.85546875" style="3440" hidden="1" customWidth="1"/>
    <col min="28" max="28" width="7.85546875" style="3440" hidden="1" customWidth="1"/>
    <col min="29" max="29" width="6" style="3440" hidden="1" customWidth="1"/>
    <col min="30" max="30" width="7.42578125" style="3440" hidden="1" customWidth="1"/>
    <col min="31" max="31" width="10.7109375" style="3440" hidden="1" customWidth="1"/>
    <col min="32" max="32" width="13.28515625" style="3414" hidden="1" customWidth="1"/>
    <col min="33" max="33" width="11.42578125" style="3441" hidden="1" customWidth="1"/>
    <col min="34" max="35" width="9" style="3441" hidden="1" customWidth="1"/>
    <col min="36" max="36" width="9.28515625" style="3441" hidden="1" customWidth="1"/>
    <col min="37" max="37" width="8.85546875" style="3441" hidden="1" customWidth="1"/>
    <col min="38" max="38" width="0.140625" style="3441" hidden="1" customWidth="1"/>
    <col min="39" max="40" width="6.28515625" style="551" bestFit="1" customWidth="1"/>
    <col min="41" max="41" width="8.140625" style="551" customWidth="1"/>
    <col min="42" max="42" width="14" style="551" customWidth="1"/>
    <col min="43" max="43" width="10.5703125" style="551" customWidth="1"/>
    <col min="44" max="44" width="9.85546875" style="551" customWidth="1"/>
    <col min="45" max="45" width="12.7109375" style="551" customWidth="1"/>
    <col min="46" max="46" width="11.28515625" style="551" customWidth="1"/>
    <col min="47" max="47" width="4.7109375" style="551" customWidth="1"/>
    <col min="48" max="49" width="6.85546875" style="551" customWidth="1"/>
    <col min="50" max="50" width="10" style="551" customWidth="1"/>
    <col min="51" max="51" width="5.28515625" style="551" customWidth="1"/>
    <col min="52" max="52" width="7.42578125" style="551" customWidth="1"/>
    <col min="53" max="53" width="7.140625" style="551" customWidth="1"/>
    <col min="54" max="54" width="3.5703125" style="551" customWidth="1"/>
    <col min="55" max="55" width="7.28515625" style="551" customWidth="1"/>
    <col min="56" max="16384" width="9.140625" style="551"/>
  </cols>
  <sheetData>
    <row r="1" spans="1:38" ht="13.5" customHeight="1">
      <c r="A1" s="5179" t="s">
        <v>1305</v>
      </c>
      <c r="B1" s="5179"/>
      <c r="C1" s="5179"/>
      <c r="D1" s="5179"/>
      <c r="E1" s="5179"/>
      <c r="G1" s="549"/>
      <c r="H1" s="549"/>
      <c r="I1" s="549"/>
      <c r="J1" s="549"/>
      <c r="K1" s="549"/>
      <c r="L1" s="549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  <c r="AB1" s="550"/>
      <c r="AC1" s="550"/>
      <c r="AD1" s="550"/>
      <c r="AE1" s="550"/>
      <c r="AF1" s="550"/>
      <c r="AG1" s="707"/>
      <c r="AH1" s="707"/>
      <c r="AI1" s="707"/>
      <c r="AJ1" s="707"/>
      <c r="AK1" s="707"/>
      <c r="AL1" s="707"/>
    </row>
    <row r="2" spans="1:38" ht="7.5" customHeight="1">
      <c r="A2" s="5179"/>
      <c r="B2" s="5179"/>
      <c r="C2" s="5179"/>
      <c r="D2" s="5179"/>
      <c r="E2" s="5179"/>
      <c r="G2" s="549"/>
      <c r="H2" s="549"/>
      <c r="I2" s="549"/>
      <c r="J2" s="549"/>
      <c r="K2" s="549"/>
      <c r="L2" s="549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707"/>
      <c r="AH2" s="707"/>
      <c r="AI2" s="707"/>
      <c r="AJ2" s="707"/>
      <c r="AK2" s="707"/>
      <c r="AL2" s="707"/>
    </row>
    <row r="3" spans="1:38" ht="37.5" customHeight="1">
      <c r="A3" s="5179"/>
      <c r="B3" s="5179"/>
      <c r="C3" s="5179"/>
      <c r="D3" s="5179"/>
      <c r="E3" s="5179"/>
      <c r="G3" s="549"/>
      <c r="H3" s="549"/>
      <c r="I3" s="549"/>
      <c r="J3" s="549"/>
      <c r="K3" s="549"/>
      <c r="L3" s="549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707"/>
      <c r="AH3" s="707"/>
      <c r="AI3" s="707"/>
      <c r="AJ3" s="707"/>
      <c r="AK3" s="707"/>
      <c r="AL3" s="707"/>
    </row>
    <row r="4" spans="1:38" ht="52.5" customHeight="1">
      <c r="A4" s="5189" t="s">
        <v>548</v>
      </c>
      <c r="B4" s="5189"/>
      <c r="C4" s="5189"/>
      <c r="D4" s="5189"/>
      <c r="E4" s="5189"/>
      <c r="G4" s="549"/>
      <c r="H4" s="549"/>
      <c r="I4" s="549"/>
      <c r="J4" s="549"/>
      <c r="K4" s="549"/>
      <c r="L4" s="549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707"/>
      <c r="AH4" s="707"/>
      <c r="AI4" s="707"/>
      <c r="AJ4" s="707"/>
      <c r="AK4" s="707"/>
      <c r="AL4" s="707"/>
    </row>
    <row r="5" spans="1:38" s="555" customFormat="1" ht="13.5" customHeight="1" thickBot="1">
      <c r="A5" s="548"/>
      <c r="B5" s="548"/>
      <c r="C5" s="548"/>
      <c r="D5" s="548"/>
      <c r="E5" s="552" t="s">
        <v>272</v>
      </c>
      <c r="F5" s="553"/>
      <c r="G5" s="553"/>
      <c r="H5" s="553"/>
      <c r="I5" s="553"/>
      <c r="J5" s="553"/>
      <c r="K5" s="553"/>
      <c r="L5" s="553"/>
      <c r="M5" s="554"/>
      <c r="N5" s="554"/>
      <c r="O5" s="554"/>
      <c r="P5" s="554"/>
      <c r="Q5" s="554"/>
      <c r="R5" s="554"/>
      <c r="S5" s="554"/>
      <c r="T5" s="554"/>
      <c r="U5" s="554"/>
      <c r="V5" s="554"/>
      <c r="W5" s="554"/>
      <c r="X5" s="554"/>
      <c r="Y5" s="554"/>
      <c r="Z5" s="554"/>
      <c r="AA5" s="554"/>
      <c r="AB5" s="554"/>
      <c r="AC5" s="554"/>
      <c r="AD5" s="554"/>
      <c r="AE5" s="554"/>
      <c r="AF5" s="554"/>
      <c r="AG5" s="718"/>
      <c r="AH5" s="718"/>
      <c r="AI5" s="718"/>
      <c r="AJ5" s="718"/>
      <c r="AK5" s="718"/>
      <c r="AL5" s="718"/>
    </row>
    <row r="6" spans="1:38" ht="70.5" customHeight="1" thickBot="1">
      <c r="A6" s="556" t="s">
        <v>0</v>
      </c>
      <c r="B6" s="557" t="s">
        <v>312</v>
      </c>
      <c r="C6" s="558" t="s">
        <v>3</v>
      </c>
      <c r="D6" s="559" t="s">
        <v>549</v>
      </c>
      <c r="E6" s="560" t="s">
        <v>308</v>
      </c>
      <c r="G6" s="549"/>
      <c r="H6" s="549"/>
      <c r="I6" s="549"/>
      <c r="J6" s="549"/>
      <c r="K6" s="549"/>
      <c r="L6" s="549"/>
      <c r="M6" s="550"/>
      <c r="N6" s="550"/>
      <c r="O6" s="550"/>
      <c r="P6" s="550"/>
      <c r="Q6" s="550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719"/>
      <c r="AG6" s="707"/>
      <c r="AH6" s="707"/>
      <c r="AI6" s="707"/>
      <c r="AJ6" s="707"/>
      <c r="AK6" s="707"/>
      <c r="AL6" s="707"/>
    </row>
    <row r="7" spans="1:38" ht="15" customHeight="1" thickBot="1">
      <c r="A7" s="3565" t="s">
        <v>4</v>
      </c>
      <c r="B7" s="562" t="s">
        <v>5</v>
      </c>
      <c r="C7" s="563" t="s">
        <v>6</v>
      </c>
      <c r="D7" s="3565" t="s">
        <v>7</v>
      </c>
      <c r="E7" s="3583" t="s">
        <v>8</v>
      </c>
      <c r="G7" s="549"/>
      <c r="H7" s="549"/>
      <c r="I7" s="549"/>
      <c r="J7" s="549"/>
      <c r="K7" s="549"/>
      <c r="L7" s="549"/>
      <c r="M7" s="550"/>
      <c r="N7" s="550"/>
      <c r="O7" s="550"/>
      <c r="P7" s="550"/>
      <c r="Q7" s="550"/>
      <c r="R7" s="706" t="s">
        <v>550</v>
      </c>
      <c r="S7" s="706" t="s">
        <v>551</v>
      </c>
      <c r="T7" s="706" t="s">
        <v>552</v>
      </c>
      <c r="U7" s="706" t="s">
        <v>553</v>
      </c>
      <c r="V7" s="706" t="s">
        <v>554</v>
      </c>
      <c r="W7" s="706" t="s">
        <v>555</v>
      </c>
      <c r="X7" s="706" t="s">
        <v>556</v>
      </c>
      <c r="Y7" s="706" t="s">
        <v>557</v>
      </c>
      <c r="Z7" s="706" t="s">
        <v>558</v>
      </c>
      <c r="AA7" s="706" t="s">
        <v>559</v>
      </c>
      <c r="AB7" s="706" t="s">
        <v>560</v>
      </c>
      <c r="AC7" s="705" t="s">
        <v>561</v>
      </c>
      <c r="AD7" s="705" t="s">
        <v>562</v>
      </c>
      <c r="AE7" s="705" t="s">
        <v>563</v>
      </c>
      <c r="AF7" s="720" t="s">
        <v>564</v>
      </c>
      <c r="AG7" s="705" t="s">
        <v>565</v>
      </c>
      <c r="AH7" s="705" t="s">
        <v>566</v>
      </c>
      <c r="AI7" s="705" t="s">
        <v>567</v>
      </c>
      <c r="AJ7" s="705" t="s">
        <v>568</v>
      </c>
      <c r="AK7" s="705"/>
      <c r="AL7" s="707"/>
    </row>
    <row r="8" spans="1:38" ht="17.100000000000001" customHeight="1" thickBot="1">
      <c r="A8" s="564" t="s">
        <v>12</v>
      </c>
      <c r="B8" s="565"/>
      <c r="C8" s="3584"/>
      <c r="D8" s="566" t="s">
        <v>569</v>
      </c>
      <c r="E8" s="567">
        <f>SUM(E9,E46,E92,E61)</f>
        <v>54640095</v>
      </c>
      <c r="G8" s="549"/>
      <c r="H8" s="549"/>
      <c r="I8" s="549"/>
      <c r="J8" s="549"/>
      <c r="K8" s="549"/>
      <c r="L8" s="549"/>
      <c r="M8" s="550"/>
      <c r="N8" s="550"/>
      <c r="O8" s="550"/>
      <c r="P8" s="550"/>
      <c r="Q8" s="550"/>
      <c r="R8" s="706"/>
      <c r="S8" s="706"/>
      <c r="T8" s="706"/>
      <c r="U8" s="706"/>
      <c r="V8" s="706"/>
      <c r="W8" s="706"/>
      <c r="X8" s="706"/>
      <c r="Y8" s="706"/>
      <c r="Z8" s="706"/>
      <c r="AA8" s="706"/>
      <c r="AB8" s="706"/>
      <c r="AC8" s="706"/>
      <c r="AD8" s="706"/>
      <c r="AE8" s="706"/>
      <c r="AF8" s="700"/>
      <c r="AG8" s="707"/>
      <c r="AH8" s="707"/>
      <c r="AI8" s="707"/>
      <c r="AJ8" s="707"/>
      <c r="AK8" s="707"/>
      <c r="AL8" s="707"/>
    </row>
    <row r="9" spans="1:38" ht="17.100000000000001" customHeight="1" thickBot="1">
      <c r="A9" s="3561"/>
      <c r="B9" s="3585" t="s">
        <v>14</v>
      </c>
      <c r="C9" s="3586"/>
      <c r="D9" s="3587" t="s">
        <v>570</v>
      </c>
      <c r="E9" s="3588">
        <f>E10+E43</f>
        <v>13253888</v>
      </c>
      <c r="G9" s="705" t="s">
        <v>571</v>
      </c>
      <c r="H9" s="705" t="s">
        <v>572</v>
      </c>
      <c r="I9" s="705" t="s">
        <v>573</v>
      </c>
      <c r="J9" s="705" t="s">
        <v>574</v>
      </c>
      <c r="K9" s="705" t="s">
        <v>575</v>
      </c>
      <c r="L9" s="705" t="s">
        <v>576</v>
      </c>
      <c r="M9" s="705" t="s">
        <v>577</v>
      </c>
      <c r="N9" s="705" t="s">
        <v>578</v>
      </c>
      <c r="O9" s="705" t="s">
        <v>579</v>
      </c>
      <c r="P9" s="705" t="s">
        <v>580</v>
      </c>
      <c r="Q9" s="720" t="s">
        <v>581</v>
      </c>
      <c r="R9" s="706"/>
      <c r="S9" s="706"/>
      <c r="T9" s="706"/>
      <c r="U9" s="706"/>
      <c r="V9" s="706"/>
      <c r="W9" s="706"/>
      <c r="X9" s="706"/>
      <c r="Y9" s="706"/>
      <c r="Z9" s="706"/>
      <c r="AA9" s="706"/>
      <c r="AB9" s="706"/>
      <c r="AC9" s="706"/>
      <c r="AD9" s="706"/>
      <c r="AE9" s="706"/>
      <c r="AF9" s="700"/>
      <c r="AG9" s="707"/>
      <c r="AH9" s="707"/>
      <c r="AI9" s="707"/>
      <c r="AJ9" s="707"/>
      <c r="AK9" s="707"/>
      <c r="AL9" s="707"/>
    </row>
    <row r="10" spans="1:38" ht="17.100000000000001" customHeight="1">
      <c r="A10" s="3561"/>
      <c r="B10" s="5190"/>
      <c r="C10" s="5191" t="s">
        <v>582</v>
      </c>
      <c r="D10" s="5191"/>
      <c r="E10" s="2680">
        <f>E11+E40</f>
        <v>13193888</v>
      </c>
      <c r="F10" s="549">
        <f>SUM(G10:AJ10)</f>
        <v>0</v>
      </c>
      <c r="G10" s="705"/>
      <c r="H10" s="705"/>
      <c r="I10" s="705"/>
      <c r="J10" s="705"/>
      <c r="K10" s="705"/>
      <c r="L10" s="705"/>
      <c r="M10" s="708"/>
      <c r="N10" s="706"/>
      <c r="O10" s="706"/>
      <c r="P10" s="706"/>
      <c r="Q10" s="700"/>
      <c r="R10" s="706"/>
      <c r="S10" s="706"/>
      <c r="T10" s="706"/>
      <c r="U10" s="706"/>
      <c r="V10" s="706"/>
      <c r="W10" s="706"/>
      <c r="X10" s="706"/>
      <c r="Y10" s="706"/>
      <c r="Z10" s="706"/>
      <c r="AA10" s="706"/>
      <c r="AB10" s="706"/>
      <c r="AC10" s="706"/>
      <c r="AD10" s="706"/>
      <c r="AE10" s="706"/>
      <c r="AF10" s="700"/>
      <c r="AG10" s="707"/>
      <c r="AH10" s="707"/>
      <c r="AI10" s="707"/>
      <c r="AJ10" s="707"/>
      <c r="AK10" s="707"/>
      <c r="AL10" s="707"/>
    </row>
    <row r="11" spans="1:38" ht="17.100000000000001" customHeight="1">
      <c r="A11" s="3561"/>
      <c r="B11" s="5190"/>
      <c r="C11" s="5192" t="s">
        <v>583</v>
      </c>
      <c r="D11" s="5192"/>
      <c r="E11" s="3589">
        <f>E12+E20</f>
        <v>12171324</v>
      </c>
      <c r="F11" s="549">
        <f t="shared" ref="F11:F45" si="0">SUM(G11:AJ11)</f>
        <v>0</v>
      </c>
      <c r="G11" s="721"/>
      <c r="H11" s="721"/>
      <c r="I11" s="721"/>
      <c r="J11" s="721"/>
      <c r="K11" s="721"/>
      <c r="L11" s="721"/>
      <c r="M11" s="708"/>
      <c r="N11" s="722"/>
      <c r="O11" s="722"/>
      <c r="P11" s="722"/>
      <c r="Q11" s="700"/>
      <c r="R11" s="722"/>
      <c r="S11" s="722"/>
      <c r="T11" s="722"/>
      <c r="U11" s="722"/>
      <c r="V11" s="722"/>
      <c r="W11" s="722"/>
      <c r="X11" s="722"/>
      <c r="Y11" s="722"/>
      <c r="Z11" s="722"/>
      <c r="AA11" s="722"/>
      <c r="AB11" s="722"/>
      <c r="AC11" s="722"/>
      <c r="AD11" s="722"/>
      <c r="AE11" s="722"/>
      <c r="AF11" s="700"/>
      <c r="AG11" s="723"/>
      <c r="AH11" s="723"/>
      <c r="AI11" s="723"/>
      <c r="AJ11" s="723"/>
      <c r="AK11" s="723"/>
      <c r="AL11" s="723"/>
    </row>
    <row r="12" spans="1:38" ht="17.100000000000001" customHeight="1">
      <c r="A12" s="3561"/>
      <c r="B12" s="5190"/>
      <c r="C12" s="5193" t="s">
        <v>584</v>
      </c>
      <c r="D12" s="5193"/>
      <c r="E12" s="3590">
        <f>SUM(E13:E18)</f>
        <v>9265008</v>
      </c>
      <c r="F12" s="549">
        <f t="shared" si="0"/>
        <v>0</v>
      </c>
      <c r="G12" s="724"/>
      <c r="H12" s="724"/>
      <c r="I12" s="724"/>
      <c r="J12" s="724"/>
      <c r="K12" s="724"/>
      <c r="L12" s="724"/>
      <c r="M12" s="696"/>
      <c r="N12" s="725"/>
      <c r="O12" s="725"/>
      <c r="P12" s="725"/>
      <c r="Q12" s="697"/>
      <c r="R12" s="725"/>
      <c r="S12" s="725"/>
      <c r="T12" s="725"/>
      <c r="U12" s="725"/>
      <c r="V12" s="725"/>
      <c r="W12" s="725"/>
      <c r="X12" s="725"/>
      <c r="Y12" s="725"/>
      <c r="Z12" s="725"/>
      <c r="AA12" s="725"/>
      <c r="AB12" s="725"/>
      <c r="AC12" s="725"/>
      <c r="AD12" s="725"/>
      <c r="AE12" s="725"/>
      <c r="AF12" s="697"/>
      <c r="AG12" s="726"/>
      <c r="AH12" s="726"/>
      <c r="AI12" s="726"/>
      <c r="AJ12" s="726"/>
      <c r="AK12" s="726"/>
      <c r="AL12" s="726"/>
    </row>
    <row r="13" spans="1:38" ht="17.100000000000001" customHeight="1">
      <c r="A13" s="3561"/>
      <c r="B13" s="3554"/>
      <c r="C13" s="3591" t="s">
        <v>585</v>
      </c>
      <c r="D13" s="3592" t="s">
        <v>586</v>
      </c>
      <c r="E13" s="3593">
        <f>F13</f>
        <v>6749320</v>
      </c>
      <c r="F13" s="549">
        <f>SUM(G13:AJ13)</f>
        <v>6749320</v>
      </c>
      <c r="G13" s="727"/>
      <c r="H13" s="727"/>
      <c r="I13" s="727"/>
      <c r="J13" s="727"/>
      <c r="K13" s="727"/>
      <c r="L13" s="727"/>
      <c r="M13" s="728"/>
      <c r="N13" s="729"/>
      <c r="O13" s="729"/>
      <c r="P13" s="729"/>
      <c r="Q13" s="730"/>
      <c r="R13" s="729"/>
      <c r="S13" s="729"/>
      <c r="T13" s="729">
        <v>6749320</v>
      </c>
      <c r="U13" s="729"/>
      <c r="V13" s="729"/>
      <c r="W13" s="729"/>
      <c r="X13" s="729"/>
      <c r="Y13" s="729"/>
      <c r="Z13" s="729"/>
      <c r="AA13" s="729"/>
      <c r="AB13" s="729"/>
      <c r="AC13" s="729"/>
      <c r="AD13" s="729"/>
      <c r="AE13" s="729"/>
      <c r="AF13" s="730"/>
      <c r="AG13" s="731"/>
      <c r="AH13" s="731"/>
      <c r="AI13" s="731"/>
      <c r="AJ13" s="731"/>
      <c r="AK13" s="731"/>
      <c r="AL13" s="731"/>
    </row>
    <row r="14" spans="1:38" ht="17.100000000000001" customHeight="1">
      <c r="A14" s="3561"/>
      <c r="B14" s="3554"/>
      <c r="C14" s="3591" t="s">
        <v>587</v>
      </c>
      <c r="D14" s="3592" t="s">
        <v>588</v>
      </c>
      <c r="E14" s="3593">
        <f t="shared" ref="E14:E18" si="1">F14</f>
        <v>962128</v>
      </c>
      <c r="F14" s="549">
        <f t="shared" si="0"/>
        <v>962128</v>
      </c>
      <c r="G14" s="732"/>
      <c r="H14" s="732"/>
      <c r="I14" s="732"/>
      <c r="J14" s="732"/>
      <c r="K14" s="732"/>
      <c r="L14" s="732"/>
      <c r="M14" s="733"/>
      <c r="N14" s="734"/>
      <c r="O14" s="734"/>
      <c r="P14" s="734"/>
      <c r="Q14" s="735"/>
      <c r="R14" s="734"/>
      <c r="S14" s="734"/>
      <c r="T14" s="734">
        <v>962128</v>
      </c>
      <c r="U14" s="734"/>
      <c r="V14" s="734"/>
      <c r="W14" s="734"/>
      <c r="X14" s="734"/>
      <c r="Y14" s="734"/>
      <c r="Z14" s="734"/>
      <c r="AA14" s="734"/>
      <c r="AB14" s="734"/>
      <c r="AC14" s="734"/>
      <c r="AD14" s="734"/>
      <c r="AE14" s="734"/>
      <c r="AF14" s="735"/>
      <c r="AG14" s="736"/>
      <c r="AH14" s="736"/>
      <c r="AI14" s="736"/>
      <c r="AJ14" s="736"/>
      <c r="AK14" s="736"/>
      <c r="AL14" s="736"/>
    </row>
    <row r="15" spans="1:38" ht="17.100000000000001" customHeight="1">
      <c r="A15" s="3561"/>
      <c r="B15" s="3554"/>
      <c r="C15" s="3591" t="s">
        <v>589</v>
      </c>
      <c r="D15" s="3592" t="s">
        <v>590</v>
      </c>
      <c r="E15" s="3593">
        <f t="shared" si="1"/>
        <v>1281079</v>
      </c>
      <c r="F15" s="549">
        <f t="shared" si="0"/>
        <v>1281079</v>
      </c>
      <c r="G15" s="737"/>
      <c r="H15" s="737"/>
      <c r="I15" s="737"/>
      <c r="J15" s="737"/>
      <c r="K15" s="737"/>
      <c r="L15" s="737"/>
      <c r="M15" s="738"/>
      <c r="N15" s="739"/>
      <c r="O15" s="739"/>
      <c r="P15" s="739"/>
      <c r="Q15" s="740"/>
      <c r="R15" s="739"/>
      <c r="S15" s="739"/>
      <c r="T15" s="739">
        <v>1281079</v>
      </c>
      <c r="U15" s="739"/>
      <c r="V15" s="739"/>
      <c r="W15" s="739"/>
      <c r="X15" s="739"/>
      <c r="Y15" s="739"/>
      <c r="Z15" s="739"/>
      <c r="AA15" s="739"/>
      <c r="AB15" s="739"/>
      <c r="AC15" s="739"/>
      <c r="AD15" s="739"/>
      <c r="AE15" s="739"/>
      <c r="AF15" s="740"/>
      <c r="AG15" s="741"/>
      <c r="AH15" s="741"/>
      <c r="AI15" s="741"/>
      <c r="AJ15" s="741"/>
      <c r="AK15" s="741"/>
      <c r="AL15" s="741"/>
    </row>
    <row r="16" spans="1:38" ht="15.75" customHeight="1">
      <c r="A16" s="3561"/>
      <c r="B16" s="3554"/>
      <c r="C16" s="3591" t="s">
        <v>591</v>
      </c>
      <c r="D16" s="3592" t="s">
        <v>592</v>
      </c>
      <c r="E16" s="3593">
        <f t="shared" si="1"/>
        <v>162775</v>
      </c>
      <c r="F16" s="549">
        <f t="shared" si="0"/>
        <v>162775</v>
      </c>
      <c r="G16" s="742"/>
      <c r="H16" s="742"/>
      <c r="I16" s="742"/>
      <c r="J16" s="742"/>
      <c r="K16" s="742"/>
      <c r="L16" s="742"/>
      <c r="M16" s="743"/>
      <c r="N16" s="744"/>
      <c r="O16" s="744"/>
      <c r="P16" s="744"/>
      <c r="Q16" s="745"/>
      <c r="R16" s="744"/>
      <c r="S16" s="744"/>
      <c r="T16" s="744">
        <v>162775</v>
      </c>
      <c r="U16" s="744"/>
      <c r="V16" s="744"/>
      <c r="W16" s="744"/>
      <c r="X16" s="744"/>
      <c r="Y16" s="744"/>
      <c r="Z16" s="744"/>
      <c r="AA16" s="744"/>
      <c r="AB16" s="744"/>
      <c r="AC16" s="744"/>
      <c r="AD16" s="744"/>
      <c r="AE16" s="744"/>
      <c r="AF16" s="745"/>
      <c r="AG16" s="746"/>
      <c r="AH16" s="746"/>
      <c r="AI16" s="746"/>
      <c r="AJ16" s="746"/>
      <c r="AK16" s="746"/>
      <c r="AL16" s="746"/>
    </row>
    <row r="17" spans="1:38" ht="17.100000000000001" customHeight="1">
      <c r="A17" s="3561"/>
      <c r="B17" s="3554"/>
      <c r="C17" s="3591" t="s">
        <v>593</v>
      </c>
      <c r="D17" s="3592" t="s">
        <v>594</v>
      </c>
      <c r="E17" s="3593">
        <f t="shared" si="1"/>
        <v>50000</v>
      </c>
      <c r="F17" s="549">
        <f>SUM(G17:AJ17)</f>
        <v>50000</v>
      </c>
      <c r="G17" s="747"/>
      <c r="H17" s="747"/>
      <c r="I17" s="747"/>
      <c r="J17" s="747"/>
      <c r="K17" s="747"/>
      <c r="L17" s="747"/>
      <c r="M17" s="748"/>
      <c r="N17" s="749"/>
      <c r="O17" s="749"/>
      <c r="P17" s="749"/>
      <c r="Q17" s="750"/>
      <c r="R17" s="749"/>
      <c r="S17" s="749"/>
      <c r="T17" s="749">
        <v>50000</v>
      </c>
      <c r="U17" s="749"/>
      <c r="V17" s="749"/>
      <c r="W17" s="749"/>
      <c r="X17" s="749"/>
      <c r="Y17" s="749"/>
      <c r="Z17" s="749"/>
      <c r="AA17" s="749"/>
      <c r="AB17" s="749"/>
      <c r="AC17" s="749"/>
      <c r="AD17" s="749"/>
      <c r="AE17" s="749"/>
      <c r="AF17" s="750"/>
      <c r="AG17" s="751"/>
      <c r="AH17" s="751"/>
      <c r="AI17" s="751"/>
      <c r="AJ17" s="751"/>
      <c r="AK17" s="751"/>
      <c r="AL17" s="751"/>
    </row>
    <row r="18" spans="1:38" ht="17.100000000000001" customHeight="1">
      <c r="A18" s="3561"/>
      <c r="B18" s="3554"/>
      <c r="C18" s="3591" t="s">
        <v>595</v>
      </c>
      <c r="D18" s="3592" t="s">
        <v>596</v>
      </c>
      <c r="E18" s="3593">
        <f t="shared" si="1"/>
        <v>59706</v>
      </c>
      <c r="F18" s="549">
        <f t="shared" si="0"/>
        <v>59706</v>
      </c>
      <c r="G18" s="752"/>
      <c r="H18" s="752"/>
      <c r="I18" s="752"/>
      <c r="J18" s="752"/>
      <c r="K18" s="752"/>
      <c r="L18" s="752"/>
      <c r="M18" s="753"/>
      <c r="N18" s="754"/>
      <c r="O18" s="754"/>
      <c r="P18" s="754"/>
      <c r="Q18" s="755"/>
      <c r="R18" s="754"/>
      <c r="S18" s="754"/>
      <c r="T18" s="754">
        <v>59706</v>
      </c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5"/>
      <c r="AG18" s="756"/>
      <c r="AH18" s="756"/>
      <c r="AI18" s="756"/>
      <c r="AJ18" s="756"/>
      <c r="AK18" s="756"/>
      <c r="AL18" s="756"/>
    </row>
    <row r="19" spans="1:38" ht="17.100000000000001" customHeight="1">
      <c r="A19" s="3561"/>
      <c r="B19" s="3554"/>
      <c r="C19" s="3594"/>
      <c r="D19" s="3595"/>
      <c r="E19" s="3596"/>
      <c r="F19" s="549">
        <f t="shared" si="0"/>
        <v>0</v>
      </c>
      <c r="G19" s="757"/>
      <c r="H19" s="757"/>
      <c r="I19" s="757"/>
      <c r="J19" s="757"/>
      <c r="K19" s="757"/>
      <c r="L19" s="757"/>
      <c r="M19" s="758"/>
      <c r="N19" s="759"/>
      <c r="O19" s="759"/>
      <c r="P19" s="759"/>
      <c r="Q19" s="760"/>
      <c r="R19" s="759"/>
      <c r="S19" s="759"/>
      <c r="T19" s="759"/>
      <c r="U19" s="759"/>
      <c r="V19" s="759"/>
      <c r="W19" s="759"/>
      <c r="X19" s="759"/>
      <c r="Y19" s="759"/>
      <c r="Z19" s="759"/>
      <c r="AA19" s="759"/>
      <c r="AB19" s="759"/>
      <c r="AC19" s="759"/>
      <c r="AD19" s="759"/>
      <c r="AE19" s="759"/>
      <c r="AF19" s="760"/>
      <c r="AG19" s="761"/>
      <c r="AH19" s="761"/>
      <c r="AI19" s="761"/>
      <c r="AJ19" s="761"/>
      <c r="AK19" s="761"/>
      <c r="AL19" s="761"/>
    </row>
    <row r="20" spans="1:38" ht="17.100000000000001" customHeight="1">
      <c r="A20" s="3561"/>
      <c r="B20" s="3554"/>
      <c r="C20" s="5180" t="s">
        <v>597</v>
      </c>
      <c r="D20" s="5181"/>
      <c r="E20" s="3590">
        <f>SUM(E21:E38)</f>
        <v>2906316</v>
      </c>
      <c r="F20" s="549">
        <f t="shared" si="0"/>
        <v>0</v>
      </c>
      <c r="G20" s="762"/>
      <c r="H20" s="762"/>
      <c r="I20" s="762"/>
      <c r="J20" s="762"/>
      <c r="K20" s="762"/>
      <c r="L20" s="762"/>
      <c r="M20" s="763"/>
      <c r="N20" s="764"/>
      <c r="O20" s="764"/>
      <c r="P20" s="764"/>
      <c r="Q20" s="765"/>
      <c r="R20" s="764"/>
      <c r="S20" s="764"/>
      <c r="T20" s="764"/>
      <c r="U20" s="764"/>
      <c r="V20" s="764"/>
      <c r="W20" s="764"/>
      <c r="X20" s="764"/>
      <c r="Y20" s="764"/>
      <c r="Z20" s="764"/>
      <c r="AA20" s="764"/>
      <c r="AB20" s="764"/>
      <c r="AC20" s="764"/>
      <c r="AD20" s="764"/>
      <c r="AE20" s="764"/>
      <c r="AF20" s="765"/>
      <c r="AG20" s="766"/>
      <c r="AH20" s="766"/>
      <c r="AI20" s="766"/>
      <c r="AJ20" s="766"/>
      <c r="AK20" s="766"/>
      <c r="AL20" s="766"/>
    </row>
    <row r="21" spans="1:38" ht="17.100000000000001" customHeight="1">
      <c r="A21" s="3561"/>
      <c r="B21" s="3554"/>
      <c r="C21" s="3591" t="s">
        <v>598</v>
      </c>
      <c r="D21" s="3592" t="s">
        <v>599</v>
      </c>
      <c r="E21" s="568">
        <f>F21</f>
        <v>128000</v>
      </c>
      <c r="F21" s="549">
        <f t="shared" si="0"/>
        <v>128000</v>
      </c>
      <c r="G21" s="762"/>
      <c r="H21" s="762"/>
      <c r="I21" s="762"/>
      <c r="J21" s="762"/>
      <c r="K21" s="762"/>
      <c r="L21" s="762"/>
      <c r="M21" s="763"/>
      <c r="N21" s="764"/>
      <c r="O21" s="764"/>
      <c r="P21" s="764"/>
      <c r="Q21" s="765"/>
      <c r="R21" s="764"/>
      <c r="S21" s="764"/>
      <c r="T21" s="764">
        <v>128000</v>
      </c>
      <c r="U21" s="764"/>
      <c r="V21" s="764"/>
      <c r="W21" s="764"/>
      <c r="X21" s="764"/>
      <c r="Y21" s="764"/>
      <c r="Z21" s="764"/>
      <c r="AA21" s="764"/>
      <c r="AB21" s="764"/>
      <c r="AC21" s="764"/>
      <c r="AD21" s="764"/>
      <c r="AE21" s="764"/>
      <c r="AF21" s="765"/>
      <c r="AG21" s="766"/>
      <c r="AH21" s="766"/>
      <c r="AI21" s="766"/>
      <c r="AJ21" s="766"/>
      <c r="AK21" s="766"/>
      <c r="AL21" s="766"/>
    </row>
    <row r="22" spans="1:38" ht="17.100000000000001" customHeight="1">
      <c r="A22" s="3561"/>
      <c r="B22" s="3554"/>
      <c r="C22" s="3591" t="s">
        <v>600</v>
      </c>
      <c r="D22" s="3592" t="s">
        <v>601</v>
      </c>
      <c r="E22" s="568">
        <f t="shared" ref="E22:E38" si="2">F22</f>
        <v>597560</v>
      </c>
      <c r="F22" s="549">
        <f t="shared" si="0"/>
        <v>597560</v>
      </c>
      <c r="G22" s="762"/>
      <c r="H22" s="762"/>
      <c r="I22" s="762"/>
      <c r="J22" s="762"/>
      <c r="K22" s="762"/>
      <c r="L22" s="762"/>
      <c r="M22" s="763"/>
      <c r="N22" s="764"/>
      <c r="O22" s="764"/>
      <c r="P22" s="764"/>
      <c r="Q22" s="765"/>
      <c r="R22" s="764"/>
      <c r="S22" s="764"/>
      <c r="T22" s="764">
        <v>597560</v>
      </c>
      <c r="U22" s="764"/>
      <c r="V22" s="764"/>
      <c r="W22" s="764"/>
      <c r="X22" s="764"/>
      <c r="Y22" s="764"/>
      <c r="Z22" s="764"/>
      <c r="AA22" s="764"/>
      <c r="AB22" s="764"/>
      <c r="AC22" s="764"/>
      <c r="AD22" s="764"/>
      <c r="AE22" s="764"/>
      <c r="AF22" s="765"/>
      <c r="AG22" s="766"/>
      <c r="AH22" s="766"/>
      <c r="AI22" s="766"/>
      <c r="AJ22" s="766"/>
      <c r="AK22" s="766"/>
      <c r="AL22" s="766"/>
    </row>
    <row r="23" spans="1:38" ht="17.100000000000001" customHeight="1">
      <c r="A23" s="3561"/>
      <c r="B23" s="3554"/>
      <c r="C23" s="3591" t="s">
        <v>602</v>
      </c>
      <c r="D23" s="3592" t="s">
        <v>603</v>
      </c>
      <c r="E23" s="568">
        <f t="shared" si="2"/>
        <v>7500</v>
      </c>
      <c r="F23" s="549">
        <f t="shared" si="0"/>
        <v>7500</v>
      </c>
      <c r="G23" s="762"/>
      <c r="H23" s="762"/>
      <c r="I23" s="762"/>
      <c r="J23" s="762"/>
      <c r="K23" s="762"/>
      <c r="L23" s="762"/>
      <c r="M23" s="763"/>
      <c r="N23" s="764"/>
      <c r="O23" s="764"/>
      <c r="P23" s="764"/>
      <c r="Q23" s="765"/>
      <c r="R23" s="764"/>
      <c r="S23" s="764"/>
      <c r="T23" s="764">
        <v>7500</v>
      </c>
      <c r="U23" s="764"/>
      <c r="V23" s="764"/>
      <c r="W23" s="764"/>
      <c r="X23" s="764"/>
      <c r="Y23" s="764"/>
      <c r="Z23" s="764"/>
      <c r="AA23" s="764"/>
      <c r="AB23" s="764"/>
      <c r="AC23" s="764"/>
      <c r="AD23" s="764"/>
      <c r="AE23" s="764"/>
      <c r="AF23" s="765"/>
      <c r="AG23" s="766"/>
      <c r="AH23" s="766"/>
      <c r="AI23" s="766"/>
      <c r="AJ23" s="766"/>
      <c r="AK23" s="766"/>
      <c r="AL23" s="766"/>
    </row>
    <row r="24" spans="1:38" ht="17.100000000000001" customHeight="1">
      <c r="A24" s="3561"/>
      <c r="B24" s="3554"/>
      <c r="C24" s="3591" t="s">
        <v>604</v>
      </c>
      <c r="D24" s="3592" t="s">
        <v>605</v>
      </c>
      <c r="E24" s="568">
        <f t="shared" si="2"/>
        <v>215093</v>
      </c>
      <c r="F24" s="549">
        <f t="shared" si="0"/>
        <v>215093</v>
      </c>
      <c r="G24" s="762"/>
      <c r="H24" s="762"/>
      <c r="I24" s="762"/>
      <c r="J24" s="762"/>
      <c r="K24" s="762"/>
      <c r="L24" s="762"/>
      <c r="M24" s="763"/>
      <c r="N24" s="764"/>
      <c r="O24" s="764"/>
      <c r="P24" s="764"/>
      <c r="Q24" s="765"/>
      <c r="R24" s="764"/>
      <c r="S24" s="764"/>
      <c r="T24" s="764">
        <v>215093</v>
      </c>
      <c r="U24" s="764"/>
      <c r="V24" s="764"/>
      <c r="W24" s="764"/>
      <c r="X24" s="764"/>
      <c r="Y24" s="764"/>
      <c r="Z24" s="764"/>
      <c r="AA24" s="764"/>
      <c r="AB24" s="764"/>
      <c r="AC24" s="764"/>
      <c r="AD24" s="764"/>
      <c r="AE24" s="764"/>
      <c r="AF24" s="765"/>
      <c r="AG24" s="766"/>
      <c r="AH24" s="766"/>
      <c r="AI24" s="766"/>
      <c r="AJ24" s="766"/>
      <c r="AK24" s="766"/>
      <c r="AL24" s="766"/>
    </row>
    <row r="25" spans="1:38" ht="17.100000000000001" customHeight="1">
      <c r="A25" s="3561"/>
      <c r="B25" s="3554"/>
      <c r="C25" s="3591" t="s">
        <v>606</v>
      </c>
      <c r="D25" s="3592" t="s">
        <v>607</v>
      </c>
      <c r="E25" s="568">
        <f t="shared" si="2"/>
        <v>143598</v>
      </c>
      <c r="F25" s="549">
        <f t="shared" si="0"/>
        <v>143598</v>
      </c>
      <c r="G25" s="762"/>
      <c r="H25" s="762"/>
      <c r="I25" s="762"/>
      <c r="J25" s="762"/>
      <c r="K25" s="762"/>
      <c r="L25" s="762"/>
      <c r="M25" s="763"/>
      <c r="N25" s="764"/>
      <c r="O25" s="764"/>
      <c r="P25" s="764"/>
      <c r="Q25" s="765"/>
      <c r="R25" s="764"/>
      <c r="S25" s="764"/>
      <c r="T25" s="764">
        <v>143598</v>
      </c>
      <c r="U25" s="764"/>
      <c r="V25" s="764"/>
      <c r="W25" s="764"/>
      <c r="X25" s="764"/>
      <c r="Y25" s="764"/>
      <c r="Z25" s="764"/>
      <c r="AA25" s="764"/>
      <c r="AB25" s="764"/>
      <c r="AC25" s="764"/>
      <c r="AD25" s="764"/>
      <c r="AE25" s="764"/>
      <c r="AF25" s="765"/>
      <c r="AG25" s="766"/>
      <c r="AH25" s="766"/>
      <c r="AI25" s="766"/>
      <c r="AJ25" s="766"/>
      <c r="AK25" s="766"/>
      <c r="AL25" s="766"/>
    </row>
    <row r="26" spans="1:38" ht="17.100000000000001" customHeight="1">
      <c r="A26" s="3561"/>
      <c r="B26" s="3554"/>
      <c r="C26" s="3591" t="s">
        <v>608</v>
      </c>
      <c r="D26" s="3592" t="s">
        <v>609</v>
      </c>
      <c r="E26" s="568">
        <f t="shared" si="2"/>
        <v>15840</v>
      </c>
      <c r="F26" s="549">
        <f t="shared" si="0"/>
        <v>15840</v>
      </c>
      <c r="G26" s="762"/>
      <c r="H26" s="762"/>
      <c r="I26" s="762"/>
      <c r="J26" s="762"/>
      <c r="K26" s="762"/>
      <c r="L26" s="762"/>
      <c r="M26" s="763"/>
      <c r="N26" s="764"/>
      <c r="O26" s="764"/>
      <c r="P26" s="764"/>
      <c r="Q26" s="765"/>
      <c r="R26" s="764"/>
      <c r="S26" s="764"/>
      <c r="T26" s="764">
        <v>15840</v>
      </c>
      <c r="U26" s="764"/>
      <c r="V26" s="764"/>
      <c r="W26" s="764"/>
      <c r="X26" s="764"/>
      <c r="Y26" s="764"/>
      <c r="Z26" s="764"/>
      <c r="AA26" s="764"/>
      <c r="AB26" s="764"/>
      <c r="AC26" s="764"/>
      <c r="AD26" s="764"/>
      <c r="AE26" s="764"/>
      <c r="AF26" s="765"/>
      <c r="AG26" s="766"/>
      <c r="AH26" s="766"/>
      <c r="AI26" s="766"/>
      <c r="AJ26" s="766"/>
      <c r="AK26" s="766"/>
      <c r="AL26" s="766"/>
    </row>
    <row r="27" spans="1:38" ht="17.100000000000001" customHeight="1">
      <c r="A27" s="3561"/>
      <c r="B27" s="3554"/>
      <c r="C27" s="3591" t="s">
        <v>610</v>
      </c>
      <c r="D27" s="3592" t="s">
        <v>611</v>
      </c>
      <c r="E27" s="568">
        <f t="shared" si="2"/>
        <v>576995</v>
      </c>
      <c r="F27" s="549">
        <f t="shared" si="0"/>
        <v>576995</v>
      </c>
      <c r="G27" s="762"/>
      <c r="H27" s="762"/>
      <c r="I27" s="762"/>
      <c r="J27" s="762"/>
      <c r="K27" s="762"/>
      <c r="L27" s="762"/>
      <c r="M27" s="763"/>
      <c r="N27" s="764"/>
      <c r="O27" s="764"/>
      <c r="P27" s="764"/>
      <c r="Q27" s="765"/>
      <c r="R27" s="764"/>
      <c r="S27" s="764"/>
      <c r="T27" s="764">
        <v>576995</v>
      </c>
      <c r="U27" s="764"/>
      <c r="V27" s="764"/>
      <c r="W27" s="764"/>
      <c r="X27" s="764"/>
      <c r="Y27" s="764"/>
      <c r="Z27" s="764"/>
      <c r="AA27" s="764"/>
      <c r="AB27" s="764"/>
      <c r="AC27" s="764"/>
      <c r="AD27" s="764"/>
      <c r="AE27" s="764"/>
      <c r="AF27" s="765"/>
      <c r="AG27" s="766"/>
      <c r="AH27" s="766"/>
      <c r="AI27" s="766"/>
      <c r="AJ27" s="766"/>
      <c r="AK27" s="766"/>
      <c r="AL27" s="766"/>
    </row>
    <row r="28" spans="1:38" ht="16.5" customHeight="1">
      <c r="A28" s="3561"/>
      <c r="B28" s="3554"/>
      <c r="C28" s="3591" t="s">
        <v>612</v>
      </c>
      <c r="D28" s="3592" t="s">
        <v>613</v>
      </c>
      <c r="E28" s="568">
        <f t="shared" si="2"/>
        <v>54000</v>
      </c>
      <c r="F28" s="549">
        <f t="shared" si="0"/>
        <v>54000</v>
      </c>
      <c r="G28" s="762"/>
      <c r="H28" s="762"/>
      <c r="I28" s="762"/>
      <c r="J28" s="762"/>
      <c r="K28" s="762"/>
      <c r="L28" s="762"/>
      <c r="M28" s="763"/>
      <c r="N28" s="764"/>
      <c r="O28" s="764"/>
      <c r="P28" s="764"/>
      <c r="Q28" s="765"/>
      <c r="R28" s="764"/>
      <c r="S28" s="764"/>
      <c r="T28" s="764">
        <v>54000</v>
      </c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5"/>
      <c r="AG28" s="766"/>
      <c r="AH28" s="766"/>
      <c r="AI28" s="766"/>
      <c r="AJ28" s="766"/>
      <c r="AK28" s="766"/>
      <c r="AL28" s="766"/>
    </row>
    <row r="29" spans="1:38" ht="16.5" customHeight="1">
      <c r="A29" s="3561"/>
      <c r="B29" s="3554"/>
      <c r="C29" s="3591" t="s">
        <v>614</v>
      </c>
      <c r="D29" s="3592" t="s">
        <v>615</v>
      </c>
      <c r="E29" s="568">
        <f t="shared" si="2"/>
        <v>16000</v>
      </c>
      <c r="F29" s="549">
        <f t="shared" si="0"/>
        <v>16000</v>
      </c>
      <c r="G29" s="762"/>
      <c r="H29" s="762"/>
      <c r="I29" s="762"/>
      <c r="J29" s="762"/>
      <c r="K29" s="762"/>
      <c r="L29" s="762"/>
      <c r="M29" s="763"/>
      <c r="N29" s="764"/>
      <c r="O29" s="764"/>
      <c r="P29" s="764"/>
      <c r="Q29" s="765"/>
      <c r="R29" s="764"/>
      <c r="S29" s="764"/>
      <c r="T29" s="764">
        <v>16000</v>
      </c>
      <c r="U29" s="764"/>
      <c r="V29" s="764"/>
      <c r="W29" s="764"/>
      <c r="X29" s="764"/>
      <c r="Y29" s="764"/>
      <c r="Z29" s="764"/>
      <c r="AA29" s="764"/>
      <c r="AB29" s="764"/>
      <c r="AC29" s="764"/>
      <c r="AD29" s="764"/>
      <c r="AE29" s="764"/>
      <c r="AF29" s="765"/>
      <c r="AG29" s="766"/>
      <c r="AH29" s="766"/>
      <c r="AI29" s="766"/>
      <c r="AJ29" s="766"/>
      <c r="AK29" s="766"/>
      <c r="AL29" s="766"/>
    </row>
    <row r="30" spans="1:38" ht="27.75" customHeight="1">
      <c r="A30" s="3561"/>
      <c r="B30" s="3554"/>
      <c r="C30" s="3591" t="s">
        <v>616</v>
      </c>
      <c r="D30" s="3592" t="s">
        <v>617</v>
      </c>
      <c r="E30" s="568">
        <f t="shared" si="2"/>
        <v>583330</v>
      </c>
      <c r="F30" s="549">
        <f t="shared" si="0"/>
        <v>583330</v>
      </c>
      <c r="G30" s="762"/>
      <c r="H30" s="762"/>
      <c r="I30" s="762"/>
      <c r="J30" s="762"/>
      <c r="K30" s="762"/>
      <c r="L30" s="762"/>
      <c r="M30" s="763"/>
      <c r="N30" s="764"/>
      <c r="O30" s="764"/>
      <c r="P30" s="764"/>
      <c r="Q30" s="765"/>
      <c r="R30" s="764"/>
      <c r="S30" s="764"/>
      <c r="T30" s="764">
        <v>583330</v>
      </c>
      <c r="U30" s="764"/>
      <c r="V30" s="764"/>
      <c r="W30" s="764"/>
      <c r="X30" s="764"/>
      <c r="Y30" s="764"/>
      <c r="Z30" s="764"/>
      <c r="AA30" s="764"/>
      <c r="AB30" s="764"/>
      <c r="AC30" s="764"/>
      <c r="AD30" s="764"/>
      <c r="AE30" s="764"/>
      <c r="AF30" s="765"/>
      <c r="AG30" s="766"/>
      <c r="AH30" s="766"/>
      <c r="AI30" s="766"/>
      <c r="AJ30" s="766"/>
      <c r="AK30" s="766"/>
      <c r="AL30" s="766"/>
    </row>
    <row r="31" spans="1:38" ht="17.100000000000001" customHeight="1">
      <c r="A31" s="3561"/>
      <c r="B31" s="3554"/>
      <c r="C31" s="3591" t="s">
        <v>618</v>
      </c>
      <c r="D31" s="3592" t="s">
        <v>619</v>
      </c>
      <c r="E31" s="568">
        <f t="shared" si="2"/>
        <v>10000</v>
      </c>
      <c r="F31" s="549">
        <f t="shared" si="0"/>
        <v>10000</v>
      </c>
      <c r="G31" s="762"/>
      <c r="H31" s="762"/>
      <c r="I31" s="762"/>
      <c r="J31" s="762"/>
      <c r="K31" s="762"/>
      <c r="L31" s="762"/>
      <c r="M31" s="763"/>
      <c r="N31" s="764"/>
      <c r="O31" s="764"/>
      <c r="P31" s="764"/>
      <c r="Q31" s="765"/>
      <c r="R31" s="764"/>
      <c r="S31" s="764"/>
      <c r="T31" s="764">
        <v>10000</v>
      </c>
      <c r="U31" s="764"/>
      <c r="V31" s="764"/>
      <c r="W31" s="764"/>
      <c r="X31" s="764"/>
      <c r="Y31" s="764"/>
      <c r="Z31" s="764"/>
      <c r="AA31" s="764"/>
      <c r="AB31" s="764"/>
      <c r="AC31" s="764"/>
      <c r="AD31" s="764"/>
      <c r="AE31" s="764"/>
      <c r="AF31" s="765"/>
      <c r="AG31" s="766"/>
      <c r="AH31" s="766"/>
      <c r="AI31" s="766"/>
      <c r="AJ31" s="766"/>
      <c r="AK31" s="766"/>
      <c r="AL31" s="766"/>
    </row>
    <row r="32" spans="1:38" ht="17.100000000000001" customHeight="1">
      <c r="A32" s="3561"/>
      <c r="B32" s="3554"/>
      <c r="C32" s="3591" t="s">
        <v>620</v>
      </c>
      <c r="D32" s="3592" t="s">
        <v>621</v>
      </c>
      <c r="E32" s="568">
        <f t="shared" si="2"/>
        <v>269893</v>
      </c>
      <c r="F32" s="549">
        <f t="shared" si="0"/>
        <v>269893</v>
      </c>
      <c r="G32" s="762"/>
      <c r="H32" s="762"/>
      <c r="I32" s="762"/>
      <c r="J32" s="762"/>
      <c r="K32" s="762"/>
      <c r="L32" s="762"/>
      <c r="M32" s="763"/>
      <c r="N32" s="764"/>
      <c r="O32" s="764"/>
      <c r="P32" s="764"/>
      <c r="Q32" s="765"/>
      <c r="R32" s="764"/>
      <c r="S32" s="764"/>
      <c r="T32" s="764">
        <v>269893</v>
      </c>
      <c r="U32" s="764"/>
      <c r="V32" s="764"/>
      <c r="W32" s="764"/>
      <c r="X32" s="764"/>
      <c r="Y32" s="764"/>
      <c r="Z32" s="764"/>
      <c r="AA32" s="764"/>
      <c r="AB32" s="764"/>
      <c r="AC32" s="764"/>
      <c r="AD32" s="764"/>
      <c r="AE32" s="764"/>
      <c r="AF32" s="765"/>
      <c r="AG32" s="766"/>
      <c r="AH32" s="766"/>
      <c r="AI32" s="766"/>
      <c r="AJ32" s="766"/>
      <c r="AK32" s="766"/>
      <c r="AL32" s="766"/>
    </row>
    <row r="33" spans="1:38" ht="17.100000000000001" customHeight="1">
      <c r="A33" s="3561"/>
      <c r="B33" s="3554"/>
      <c r="C33" s="3591" t="s">
        <v>622</v>
      </c>
      <c r="D33" s="3592" t="s">
        <v>623</v>
      </c>
      <c r="E33" s="568">
        <f t="shared" si="2"/>
        <v>181000</v>
      </c>
      <c r="F33" s="549">
        <f t="shared" si="0"/>
        <v>181000</v>
      </c>
      <c r="G33" s="762"/>
      <c r="H33" s="762"/>
      <c r="I33" s="762"/>
      <c r="J33" s="762"/>
      <c r="K33" s="762"/>
      <c r="L33" s="762"/>
      <c r="M33" s="763"/>
      <c r="N33" s="764"/>
      <c r="O33" s="764"/>
      <c r="P33" s="764"/>
      <c r="Q33" s="765"/>
      <c r="R33" s="764"/>
      <c r="S33" s="764"/>
      <c r="T33" s="764">
        <v>181000</v>
      </c>
      <c r="U33" s="764"/>
      <c r="V33" s="764"/>
      <c r="W33" s="764"/>
      <c r="X33" s="764"/>
      <c r="Y33" s="764"/>
      <c r="Z33" s="764"/>
      <c r="AA33" s="764"/>
      <c r="AB33" s="764"/>
      <c r="AC33" s="764"/>
      <c r="AD33" s="764"/>
      <c r="AE33" s="764"/>
      <c r="AF33" s="765"/>
      <c r="AG33" s="766"/>
      <c r="AH33" s="766"/>
      <c r="AI33" s="766"/>
      <c r="AJ33" s="766"/>
      <c r="AK33" s="766"/>
      <c r="AL33" s="766"/>
    </row>
    <row r="34" spans="1:38" ht="17.100000000000001" customHeight="1">
      <c r="A34" s="3561"/>
      <c r="B34" s="3554"/>
      <c r="C34" s="3597" t="s">
        <v>624</v>
      </c>
      <c r="D34" s="3598" t="s">
        <v>625</v>
      </c>
      <c r="E34" s="568">
        <f t="shared" si="2"/>
        <v>8927</v>
      </c>
      <c r="F34" s="549">
        <f t="shared" si="0"/>
        <v>8927</v>
      </c>
      <c r="G34" s="762"/>
      <c r="H34" s="762"/>
      <c r="I34" s="762"/>
      <c r="J34" s="762"/>
      <c r="K34" s="762"/>
      <c r="L34" s="762"/>
      <c r="M34" s="763"/>
      <c r="N34" s="764"/>
      <c r="O34" s="764"/>
      <c r="P34" s="764"/>
      <c r="Q34" s="765"/>
      <c r="R34" s="764"/>
      <c r="S34" s="764"/>
      <c r="T34" s="764">
        <v>8927</v>
      </c>
      <c r="U34" s="764"/>
      <c r="V34" s="764"/>
      <c r="W34" s="764"/>
      <c r="X34" s="764"/>
      <c r="Y34" s="764"/>
      <c r="Z34" s="764"/>
      <c r="AA34" s="764"/>
      <c r="AB34" s="764"/>
      <c r="AC34" s="764"/>
      <c r="AD34" s="764"/>
      <c r="AE34" s="764"/>
      <c r="AF34" s="765"/>
      <c r="AG34" s="766"/>
      <c r="AH34" s="766"/>
      <c r="AI34" s="766"/>
      <c r="AJ34" s="766"/>
      <c r="AK34" s="766"/>
      <c r="AL34" s="766"/>
    </row>
    <row r="35" spans="1:38" ht="17.100000000000001" customHeight="1">
      <c r="A35" s="3561"/>
      <c r="B35" s="3554"/>
      <c r="C35" s="3591" t="s">
        <v>626</v>
      </c>
      <c r="D35" s="3592" t="s">
        <v>627</v>
      </c>
      <c r="E35" s="568">
        <f t="shared" si="2"/>
        <v>5000</v>
      </c>
      <c r="F35" s="549">
        <f t="shared" si="0"/>
        <v>5000</v>
      </c>
      <c r="G35" s="762"/>
      <c r="H35" s="762"/>
      <c r="I35" s="762"/>
      <c r="J35" s="762"/>
      <c r="K35" s="762"/>
      <c r="L35" s="762"/>
      <c r="M35" s="763"/>
      <c r="N35" s="764"/>
      <c r="O35" s="764"/>
      <c r="P35" s="764"/>
      <c r="Q35" s="765"/>
      <c r="R35" s="764"/>
      <c r="S35" s="764"/>
      <c r="T35" s="764">
        <v>5000</v>
      </c>
      <c r="U35" s="764"/>
      <c r="V35" s="764"/>
      <c r="W35" s="764"/>
      <c r="X35" s="764"/>
      <c r="Y35" s="764"/>
      <c r="Z35" s="764"/>
      <c r="AA35" s="764"/>
      <c r="AB35" s="764"/>
      <c r="AC35" s="764"/>
      <c r="AD35" s="764"/>
      <c r="AE35" s="764"/>
      <c r="AF35" s="765"/>
      <c r="AG35" s="766"/>
      <c r="AH35" s="766"/>
      <c r="AI35" s="766"/>
      <c r="AJ35" s="766"/>
      <c r="AK35" s="766"/>
      <c r="AL35" s="766"/>
    </row>
    <row r="36" spans="1:38" ht="17.100000000000001" customHeight="1">
      <c r="A36" s="3561"/>
      <c r="B36" s="3554"/>
      <c r="C36" s="3591" t="s">
        <v>628</v>
      </c>
      <c r="D36" s="3592" t="s">
        <v>629</v>
      </c>
      <c r="E36" s="568">
        <f t="shared" si="2"/>
        <v>300</v>
      </c>
      <c r="F36" s="549">
        <f t="shared" si="0"/>
        <v>300</v>
      </c>
      <c r="G36" s="762"/>
      <c r="H36" s="762"/>
      <c r="I36" s="762"/>
      <c r="J36" s="762"/>
      <c r="K36" s="762"/>
      <c r="L36" s="762"/>
      <c r="M36" s="763"/>
      <c r="N36" s="764"/>
      <c r="O36" s="764"/>
      <c r="P36" s="764"/>
      <c r="Q36" s="765"/>
      <c r="R36" s="764"/>
      <c r="S36" s="764"/>
      <c r="T36" s="764">
        <v>300</v>
      </c>
      <c r="U36" s="764"/>
      <c r="V36" s="764"/>
      <c r="W36" s="764"/>
      <c r="X36" s="764"/>
      <c r="Y36" s="764"/>
      <c r="Z36" s="764"/>
      <c r="AA36" s="764"/>
      <c r="AB36" s="764"/>
      <c r="AC36" s="764"/>
      <c r="AD36" s="764"/>
      <c r="AE36" s="764"/>
      <c r="AF36" s="765"/>
      <c r="AG36" s="766"/>
      <c r="AH36" s="766"/>
      <c r="AI36" s="766"/>
      <c r="AJ36" s="766"/>
      <c r="AK36" s="766"/>
      <c r="AL36" s="766"/>
    </row>
    <row r="37" spans="1:38" ht="17.100000000000001" customHeight="1">
      <c r="A37" s="3561"/>
      <c r="B37" s="3554"/>
      <c r="C37" s="3591" t="s">
        <v>630</v>
      </c>
      <c r="D37" s="3592" t="s">
        <v>631</v>
      </c>
      <c r="E37" s="568">
        <f t="shared" si="2"/>
        <v>500</v>
      </c>
      <c r="F37" s="549">
        <f t="shared" si="0"/>
        <v>500</v>
      </c>
      <c r="G37" s="762"/>
      <c r="H37" s="762"/>
      <c r="I37" s="762"/>
      <c r="J37" s="762"/>
      <c r="K37" s="762"/>
      <c r="L37" s="762"/>
      <c r="M37" s="767"/>
      <c r="N37" s="764"/>
      <c r="O37" s="764"/>
      <c r="P37" s="764"/>
      <c r="Q37" s="768"/>
      <c r="R37" s="764"/>
      <c r="S37" s="764"/>
      <c r="T37" s="764">
        <v>500</v>
      </c>
      <c r="U37" s="764"/>
      <c r="V37" s="764"/>
      <c r="W37" s="764"/>
      <c r="X37" s="764"/>
      <c r="Y37" s="764"/>
      <c r="Z37" s="764"/>
      <c r="AA37" s="764"/>
      <c r="AB37" s="764"/>
      <c r="AC37" s="764"/>
      <c r="AD37" s="764"/>
      <c r="AE37" s="764"/>
      <c r="AF37" s="768"/>
      <c r="AG37" s="766"/>
      <c r="AH37" s="766"/>
      <c r="AI37" s="766"/>
      <c r="AJ37" s="766"/>
      <c r="AK37" s="766"/>
      <c r="AL37" s="766"/>
    </row>
    <row r="38" spans="1:38" ht="16.5" customHeight="1">
      <c r="A38" s="3561"/>
      <c r="B38" s="3554"/>
      <c r="C38" s="3591" t="s">
        <v>632</v>
      </c>
      <c r="D38" s="3592" t="s">
        <v>633</v>
      </c>
      <c r="E38" s="568">
        <f t="shared" si="2"/>
        <v>92780</v>
      </c>
      <c r="F38" s="549">
        <f t="shared" si="0"/>
        <v>92780</v>
      </c>
      <c r="G38" s="762"/>
      <c r="H38" s="762"/>
      <c r="I38" s="762"/>
      <c r="J38" s="762"/>
      <c r="K38" s="762"/>
      <c r="L38" s="762"/>
      <c r="M38" s="763"/>
      <c r="N38" s="764"/>
      <c r="O38" s="764"/>
      <c r="P38" s="764"/>
      <c r="Q38" s="765"/>
      <c r="R38" s="764"/>
      <c r="S38" s="764"/>
      <c r="T38" s="764">
        <v>92780</v>
      </c>
      <c r="U38" s="764"/>
      <c r="V38" s="764"/>
      <c r="W38" s="764"/>
      <c r="X38" s="764"/>
      <c r="Y38" s="764"/>
      <c r="Z38" s="764"/>
      <c r="AA38" s="764"/>
      <c r="AB38" s="764"/>
      <c r="AC38" s="764"/>
      <c r="AD38" s="764"/>
      <c r="AE38" s="764"/>
      <c r="AF38" s="765"/>
      <c r="AG38" s="766"/>
      <c r="AH38" s="766"/>
      <c r="AI38" s="766"/>
      <c r="AJ38" s="766"/>
      <c r="AK38" s="766"/>
      <c r="AL38" s="766"/>
    </row>
    <row r="39" spans="1:38" ht="17.100000000000001" customHeight="1">
      <c r="A39" s="3561"/>
      <c r="B39" s="3554"/>
      <c r="C39" s="5182"/>
      <c r="D39" s="5182"/>
      <c r="E39" s="3596"/>
      <c r="F39" s="549">
        <f t="shared" si="0"/>
        <v>0</v>
      </c>
      <c r="G39" s="769"/>
      <c r="H39" s="769"/>
      <c r="I39" s="769"/>
      <c r="J39" s="769"/>
      <c r="K39" s="769"/>
      <c r="L39" s="769"/>
      <c r="M39" s="767"/>
      <c r="N39" s="770"/>
      <c r="O39" s="770"/>
      <c r="P39" s="770"/>
      <c r="Q39" s="768"/>
      <c r="R39" s="770"/>
      <c r="S39" s="770"/>
      <c r="T39" s="770"/>
      <c r="U39" s="770"/>
      <c r="V39" s="770"/>
      <c r="W39" s="770"/>
      <c r="X39" s="770"/>
      <c r="Y39" s="770"/>
      <c r="Z39" s="770"/>
      <c r="AA39" s="770"/>
      <c r="AB39" s="770"/>
      <c r="AC39" s="770"/>
      <c r="AD39" s="770"/>
      <c r="AE39" s="770"/>
      <c r="AF39" s="768"/>
      <c r="AG39" s="771"/>
      <c r="AH39" s="771"/>
      <c r="AI39" s="771"/>
      <c r="AJ39" s="771"/>
      <c r="AK39" s="771"/>
      <c r="AL39" s="771"/>
    </row>
    <row r="40" spans="1:38" ht="17.100000000000001" customHeight="1">
      <c r="A40" s="3561"/>
      <c r="B40" s="3554"/>
      <c r="C40" s="5183" t="s">
        <v>634</v>
      </c>
      <c r="D40" s="5183"/>
      <c r="E40" s="3596">
        <f t="shared" ref="E40" si="3">SUM(E41)</f>
        <v>1022564</v>
      </c>
      <c r="F40" s="549">
        <f t="shared" si="0"/>
        <v>0</v>
      </c>
      <c r="G40" s="772"/>
      <c r="H40" s="772"/>
      <c r="I40" s="772"/>
      <c r="J40" s="772"/>
      <c r="K40" s="772"/>
      <c r="L40" s="772"/>
      <c r="M40" s="767"/>
      <c r="N40" s="773"/>
      <c r="O40" s="773"/>
      <c r="P40" s="773"/>
      <c r="Q40" s="768"/>
      <c r="R40" s="773"/>
      <c r="S40" s="773"/>
      <c r="T40" s="773"/>
      <c r="U40" s="773"/>
      <c r="V40" s="773"/>
      <c r="W40" s="773"/>
      <c r="X40" s="773"/>
      <c r="Y40" s="773"/>
      <c r="Z40" s="773"/>
      <c r="AA40" s="773"/>
      <c r="AB40" s="773"/>
      <c r="AC40" s="773"/>
      <c r="AD40" s="773"/>
      <c r="AE40" s="773"/>
      <c r="AF40" s="768"/>
      <c r="AG40" s="774"/>
      <c r="AH40" s="774"/>
      <c r="AI40" s="774"/>
      <c r="AJ40" s="774"/>
      <c r="AK40" s="774"/>
      <c r="AL40" s="774"/>
    </row>
    <row r="41" spans="1:38" ht="17.100000000000001" customHeight="1">
      <c r="A41" s="3561"/>
      <c r="B41" s="3554"/>
      <c r="C41" s="3597" t="s">
        <v>635</v>
      </c>
      <c r="D41" s="3598" t="s">
        <v>636</v>
      </c>
      <c r="E41" s="3596">
        <f>F41</f>
        <v>1022564</v>
      </c>
      <c r="F41" s="549">
        <f t="shared" si="0"/>
        <v>1022564</v>
      </c>
      <c r="G41" s="775"/>
      <c r="H41" s="775"/>
      <c r="I41" s="775"/>
      <c r="J41" s="775"/>
      <c r="K41" s="775"/>
      <c r="L41" s="775"/>
      <c r="M41" s="767"/>
      <c r="N41" s="776"/>
      <c r="O41" s="776"/>
      <c r="P41" s="776"/>
      <c r="Q41" s="768"/>
      <c r="R41" s="776"/>
      <c r="S41" s="776"/>
      <c r="T41" s="776">
        <v>1022564</v>
      </c>
      <c r="U41" s="776"/>
      <c r="V41" s="776"/>
      <c r="W41" s="776"/>
      <c r="X41" s="776"/>
      <c r="Y41" s="776"/>
      <c r="Z41" s="776"/>
      <c r="AA41" s="776"/>
      <c r="AB41" s="776"/>
      <c r="AC41" s="776"/>
      <c r="AD41" s="776"/>
      <c r="AE41" s="776"/>
      <c r="AF41" s="768"/>
      <c r="AG41" s="777"/>
      <c r="AH41" s="777"/>
      <c r="AI41" s="777"/>
      <c r="AJ41" s="777"/>
      <c r="AK41" s="777"/>
      <c r="AL41" s="777"/>
    </row>
    <row r="42" spans="1:38" ht="17.100000000000001" customHeight="1">
      <c r="A42" s="3561"/>
      <c r="B42" s="3554"/>
      <c r="C42" s="5184"/>
      <c r="D42" s="5185"/>
      <c r="E42" s="3596"/>
      <c r="F42" s="549">
        <f t="shared" si="0"/>
        <v>0</v>
      </c>
      <c r="G42" s="775"/>
      <c r="H42" s="775"/>
      <c r="I42" s="775"/>
      <c r="J42" s="775"/>
      <c r="K42" s="775"/>
      <c r="L42" s="775"/>
      <c r="M42" s="767"/>
      <c r="N42" s="776"/>
      <c r="O42" s="776"/>
      <c r="P42" s="776"/>
      <c r="Q42" s="768"/>
      <c r="R42" s="776"/>
      <c r="S42" s="776"/>
      <c r="T42" s="776"/>
      <c r="U42" s="776"/>
      <c r="V42" s="776"/>
      <c r="W42" s="776"/>
      <c r="X42" s="776"/>
      <c r="Y42" s="776"/>
      <c r="Z42" s="776"/>
      <c r="AA42" s="776"/>
      <c r="AB42" s="776"/>
      <c r="AC42" s="776"/>
      <c r="AD42" s="776"/>
      <c r="AE42" s="776"/>
      <c r="AF42" s="768"/>
      <c r="AG42" s="777"/>
      <c r="AH42" s="777"/>
      <c r="AI42" s="777"/>
      <c r="AJ42" s="777"/>
      <c r="AK42" s="777"/>
      <c r="AL42" s="777"/>
    </row>
    <row r="43" spans="1:38" ht="17.100000000000001" customHeight="1">
      <c r="A43" s="3561"/>
      <c r="B43" s="3554"/>
      <c r="C43" s="5186" t="s">
        <v>637</v>
      </c>
      <c r="D43" s="5187"/>
      <c r="E43" s="3599">
        <f>SUM(E44)</f>
        <v>60000</v>
      </c>
      <c r="F43" s="549">
        <f t="shared" si="0"/>
        <v>0</v>
      </c>
      <c r="G43" s="778"/>
      <c r="H43" s="778"/>
      <c r="I43" s="778"/>
      <c r="J43" s="778"/>
      <c r="K43" s="778"/>
      <c r="L43" s="778"/>
      <c r="M43" s="767"/>
      <c r="N43" s="779"/>
      <c r="O43" s="779"/>
      <c r="P43" s="779"/>
      <c r="Q43" s="768"/>
      <c r="R43" s="779"/>
      <c r="S43" s="779"/>
      <c r="T43" s="779"/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79"/>
      <c r="AF43" s="768"/>
      <c r="AG43" s="780"/>
      <c r="AH43" s="780"/>
      <c r="AI43" s="780"/>
      <c r="AJ43" s="780"/>
      <c r="AK43" s="780"/>
      <c r="AL43" s="780"/>
    </row>
    <row r="44" spans="1:38" ht="17.100000000000001" customHeight="1">
      <c r="A44" s="3561"/>
      <c r="B44" s="3554"/>
      <c r="C44" s="5188" t="s">
        <v>638</v>
      </c>
      <c r="D44" s="5188"/>
      <c r="E44" s="3071">
        <f>SUM(E45:E45)</f>
        <v>60000</v>
      </c>
      <c r="F44" s="549">
        <f t="shared" si="0"/>
        <v>0</v>
      </c>
      <c r="G44" s="781"/>
      <c r="H44" s="781"/>
      <c r="I44" s="781"/>
      <c r="J44" s="781"/>
      <c r="K44" s="781"/>
      <c r="L44" s="781"/>
      <c r="M44" s="767"/>
      <c r="N44" s="782"/>
      <c r="O44" s="782"/>
      <c r="P44" s="782"/>
      <c r="Q44" s="768"/>
      <c r="R44" s="782"/>
      <c r="S44" s="782"/>
      <c r="T44" s="782"/>
      <c r="U44" s="782"/>
      <c r="V44" s="782"/>
      <c r="W44" s="782"/>
      <c r="X44" s="782"/>
      <c r="Y44" s="782"/>
      <c r="Z44" s="782"/>
      <c r="AA44" s="782"/>
      <c r="AB44" s="782"/>
      <c r="AC44" s="782"/>
      <c r="AD44" s="782"/>
      <c r="AE44" s="782"/>
      <c r="AF44" s="768"/>
      <c r="AG44" s="783"/>
      <c r="AH44" s="783"/>
      <c r="AI44" s="783"/>
      <c r="AJ44" s="783"/>
      <c r="AK44" s="783"/>
      <c r="AL44" s="783"/>
    </row>
    <row r="45" spans="1:38" ht="17.100000000000001" customHeight="1" thickBot="1">
      <c r="A45" s="3555"/>
      <c r="B45" s="3555"/>
      <c r="C45" s="3600" t="s">
        <v>639</v>
      </c>
      <c r="D45" s="3601" t="s">
        <v>640</v>
      </c>
      <c r="E45" s="3602">
        <f>F45</f>
        <v>60000</v>
      </c>
      <c r="F45" s="549">
        <f t="shared" si="0"/>
        <v>60000</v>
      </c>
      <c r="G45" s="784"/>
      <c r="H45" s="784"/>
      <c r="I45" s="784"/>
      <c r="J45" s="784"/>
      <c r="K45" s="784"/>
      <c r="L45" s="784"/>
      <c r="M45" s="767"/>
      <c r="N45" s="785"/>
      <c r="O45" s="785"/>
      <c r="P45" s="785"/>
      <c r="Q45" s="768"/>
      <c r="R45" s="785"/>
      <c r="S45" s="785"/>
      <c r="T45" s="785">
        <v>60000</v>
      </c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68"/>
      <c r="AG45" s="786"/>
      <c r="AH45" s="786"/>
      <c r="AI45" s="786"/>
      <c r="AJ45" s="786"/>
      <c r="AK45" s="786"/>
      <c r="AL45" s="786"/>
    </row>
    <row r="46" spans="1:38" ht="17.100000000000001" customHeight="1" thickBot="1">
      <c r="A46" s="3561"/>
      <c r="B46" s="569" t="s">
        <v>26</v>
      </c>
      <c r="C46" s="570"/>
      <c r="D46" s="571" t="s">
        <v>27</v>
      </c>
      <c r="E46" s="572">
        <f>SUM(E47,E56)</f>
        <v>18000000</v>
      </c>
      <c r="F46" s="549">
        <f t="shared" ref="F46:F131" si="4">SUM(G46:AJ46)</f>
        <v>0</v>
      </c>
      <c r="G46" s="784"/>
      <c r="H46" s="784"/>
      <c r="I46" s="784"/>
      <c r="J46" s="784"/>
      <c r="K46" s="784"/>
      <c r="L46" s="784"/>
      <c r="M46" s="767"/>
      <c r="N46" s="785"/>
      <c r="O46" s="785"/>
      <c r="P46" s="785"/>
      <c r="Q46" s="768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  <c r="AF46" s="768"/>
      <c r="AG46" s="786"/>
      <c r="AH46" s="786"/>
      <c r="AI46" s="786"/>
      <c r="AJ46" s="786"/>
      <c r="AK46" s="786"/>
      <c r="AL46" s="786"/>
    </row>
    <row r="47" spans="1:38" ht="17.100000000000001" customHeight="1">
      <c r="A47" s="3561"/>
      <c r="B47" s="573"/>
      <c r="C47" s="5191" t="s">
        <v>582</v>
      </c>
      <c r="D47" s="5191"/>
      <c r="E47" s="574">
        <f>SUM(E48,E52)</f>
        <v>4530000</v>
      </c>
      <c r="F47" s="549">
        <f t="shared" si="4"/>
        <v>0</v>
      </c>
      <c r="G47" s="784"/>
      <c r="H47" s="784"/>
      <c r="I47" s="784"/>
      <c r="J47" s="784"/>
      <c r="K47" s="784"/>
      <c r="L47" s="784"/>
      <c r="M47" s="767"/>
      <c r="N47" s="785"/>
      <c r="O47" s="785"/>
      <c r="P47" s="785"/>
      <c r="Q47" s="768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  <c r="AF47" s="768"/>
      <c r="AG47" s="786"/>
      <c r="AH47" s="786"/>
      <c r="AI47" s="786"/>
      <c r="AJ47" s="786"/>
      <c r="AK47" s="786"/>
      <c r="AL47" s="786"/>
    </row>
    <row r="48" spans="1:38" ht="17.100000000000001" customHeight="1">
      <c r="A48" s="3561"/>
      <c r="B48" s="573"/>
      <c r="C48" s="5200" t="s">
        <v>583</v>
      </c>
      <c r="D48" s="5200"/>
      <c r="E48" s="3071">
        <f>SUM(E49)</f>
        <v>180000</v>
      </c>
      <c r="F48" s="549">
        <f t="shared" si="4"/>
        <v>0</v>
      </c>
      <c r="G48" s="787"/>
      <c r="H48" s="787"/>
      <c r="I48" s="787"/>
      <c r="J48" s="787"/>
      <c r="K48" s="787"/>
      <c r="L48" s="787"/>
      <c r="M48" s="767"/>
      <c r="N48" s="788"/>
      <c r="O48" s="788"/>
      <c r="P48" s="788"/>
      <c r="Q48" s="768"/>
      <c r="R48" s="788"/>
      <c r="S48" s="788"/>
      <c r="T48" s="788"/>
      <c r="U48" s="788"/>
      <c r="V48" s="788"/>
      <c r="W48" s="788"/>
      <c r="X48" s="788"/>
      <c r="Y48" s="788"/>
      <c r="Z48" s="788"/>
      <c r="AA48" s="788"/>
      <c r="AB48" s="788"/>
      <c r="AC48" s="788"/>
      <c r="AD48" s="788"/>
      <c r="AE48" s="788"/>
      <c r="AF48" s="768"/>
      <c r="AG48" s="789"/>
      <c r="AH48" s="789"/>
      <c r="AI48" s="789"/>
      <c r="AJ48" s="789"/>
      <c r="AK48" s="789"/>
      <c r="AL48" s="789"/>
    </row>
    <row r="49" spans="1:38" ht="17.100000000000001" customHeight="1">
      <c r="A49" s="3561"/>
      <c r="B49" s="573"/>
      <c r="C49" s="5201" t="s">
        <v>597</v>
      </c>
      <c r="D49" s="5201"/>
      <c r="E49" s="3603">
        <f>SUM(E50:E50)</f>
        <v>180000</v>
      </c>
      <c r="F49" s="549">
        <f t="shared" si="4"/>
        <v>0</v>
      </c>
      <c r="G49" s="790"/>
      <c r="H49" s="790"/>
      <c r="I49" s="790"/>
      <c r="J49" s="790"/>
      <c r="K49" s="790"/>
      <c r="L49" s="790"/>
      <c r="M49" s="767"/>
      <c r="N49" s="791"/>
      <c r="O49" s="791"/>
      <c r="P49" s="791"/>
      <c r="Q49" s="768"/>
      <c r="R49" s="791"/>
      <c r="S49" s="791"/>
      <c r="T49" s="791"/>
      <c r="U49" s="791"/>
      <c r="V49" s="791"/>
      <c r="W49" s="791"/>
      <c r="X49" s="791"/>
      <c r="Y49" s="791"/>
      <c r="Z49" s="791"/>
      <c r="AA49" s="791"/>
      <c r="AB49" s="791"/>
      <c r="AC49" s="791"/>
      <c r="AD49" s="791"/>
      <c r="AE49" s="791"/>
      <c r="AF49" s="768"/>
      <c r="AG49" s="792"/>
      <c r="AH49" s="792"/>
      <c r="AI49" s="792"/>
      <c r="AJ49" s="792"/>
      <c r="AK49" s="792"/>
      <c r="AL49" s="792"/>
    </row>
    <row r="50" spans="1:38" ht="17.100000000000001" customHeight="1">
      <c r="A50" s="3561"/>
      <c r="B50" s="573"/>
      <c r="C50" s="3604" t="s">
        <v>600</v>
      </c>
      <c r="D50" s="3605" t="s">
        <v>601</v>
      </c>
      <c r="E50" s="3071">
        <f>F50</f>
        <v>180000</v>
      </c>
      <c r="F50" s="549">
        <f t="shared" si="4"/>
        <v>180000</v>
      </c>
      <c r="G50" s="793"/>
      <c r="H50" s="793"/>
      <c r="I50" s="793"/>
      <c r="J50" s="793"/>
      <c r="K50" s="793"/>
      <c r="L50" s="793"/>
      <c r="M50" s="767"/>
      <c r="N50" s="794"/>
      <c r="O50" s="794"/>
      <c r="P50" s="794"/>
      <c r="Q50" s="768"/>
      <c r="R50" s="794">
        <v>180000</v>
      </c>
      <c r="S50" s="794"/>
      <c r="T50" s="794"/>
      <c r="U50" s="794"/>
      <c r="V50" s="794"/>
      <c r="W50" s="794"/>
      <c r="X50" s="794"/>
      <c r="Y50" s="794"/>
      <c r="Z50" s="794"/>
      <c r="AA50" s="794"/>
      <c r="AB50" s="794"/>
      <c r="AC50" s="794"/>
      <c r="AD50" s="794"/>
      <c r="AE50" s="794"/>
      <c r="AF50" s="768"/>
      <c r="AG50" s="795"/>
      <c r="AH50" s="795"/>
      <c r="AI50" s="795"/>
      <c r="AJ50" s="795"/>
      <c r="AK50" s="795"/>
      <c r="AL50" s="795"/>
    </row>
    <row r="51" spans="1:38" ht="17.100000000000001" customHeight="1">
      <c r="A51" s="3554"/>
      <c r="B51" s="573"/>
      <c r="C51" s="5202"/>
      <c r="D51" s="5203"/>
      <c r="E51" s="796"/>
      <c r="F51" s="549">
        <f t="shared" si="4"/>
        <v>0</v>
      </c>
      <c r="G51" s="793"/>
      <c r="H51" s="793"/>
      <c r="I51" s="793"/>
      <c r="J51" s="793"/>
      <c r="K51" s="793"/>
      <c r="L51" s="793"/>
      <c r="M51" s="767"/>
      <c r="N51" s="794"/>
      <c r="O51" s="794"/>
      <c r="P51" s="794"/>
      <c r="Q51" s="768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  <c r="AF51" s="768"/>
      <c r="AG51" s="795"/>
      <c r="AH51" s="795"/>
      <c r="AI51" s="795"/>
      <c r="AJ51" s="795"/>
      <c r="AK51" s="795"/>
      <c r="AL51" s="795"/>
    </row>
    <row r="52" spans="1:38" ht="17.100000000000001" customHeight="1">
      <c r="A52" s="3561"/>
      <c r="B52" s="573"/>
      <c r="C52" s="5204" t="s">
        <v>641</v>
      </c>
      <c r="D52" s="5204"/>
      <c r="E52" s="3071">
        <f>SUM(E53:E54)</f>
        <v>4350000</v>
      </c>
      <c r="F52" s="549">
        <f t="shared" si="4"/>
        <v>0</v>
      </c>
      <c r="G52" s="797"/>
      <c r="H52" s="797"/>
      <c r="I52" s="797"/>
      <c r="J52" s="797"/>
      <c r="K52" s="797"/>
      <c r="L52" s="797"/>
      <c r="M52" s="767"/>
      <c r="N52" s="798"/>
      <c r="O52" s="798"/>
      <c r="P52" s="798"/>
      <c r="Q52" s="768"/>
      <c r="R52" s="798"/>
      <c r="S52" s="798"/>
      <c r="T52" s="798"/>
      <c r="U52" s="798"/>
      <c r="V52" s="798"/>
      <c r="W52" s="798"/>
      <c r="X52" s="798"/>
      <c r="Y52" s="798"/>
      <c r="Z52" s="798"/>
      <c r="AA52" s="798"/>
      <c r="AB52" s="798"/>
      <c r="AC52" s="798"/>
      <c r="AD52" s="798"/>
      <c r="AE52" s="798"/>
      <c r="AF52" s="768"/>
      <c r="AG52" s="799"/>
      <c r="AH52" s="799"/>
      <c r="AI52" s="799"/>
      <c r="AJ52" s="799"/>
      <c r="AK52" s="799"/>
      <c r="AL52" s="799"/>
    </row>
    <row r="53" spans="1:38" ht="40.5" customHeight="1">
      <c r="A53" s="3561"/>
      <c r="B53" s="573"/>
      <c r="C53" s="3606" t="s">
        <v>642</v>
      </c>
      <c r="D53" s="3605" t="s">
        <v>643</v>
      </c>
      <c r="E53" s="3071">
        <f>F53</f>
        <v>4300000</v>
      </c>
      <c r="F53" s="549">
        <f t="shared" si="4"/>
        <v>4300000</v>
      </c>
      <c r="G53" s="800"/>
      <c r="H53" s="800"/>
      <c r="I53" s="800"/>
      <c r="J53" s="800"/>
      <c r="K53" s="800"/>
      <c r="L53" s="800"/>
      <c r="M53" s="767"/>
      <c r="N53" s="801"/>
      <c r="O53" s="801"/>
      <c r="P53" s="801"/>
      <c r="Q53" s="768"/>
      <c r="R53" s="801">
        <v>4300000</v>
      </c>
      <c r="S53" s="801"/>
      <c r="T53" s="801"/>
      <c r="U53" s="801"/>
      <c r="V53" s="801"/>
      <c r="W53" s="801"/>
      <c r="X53" s="801"/>
      <c r="Y53" s="801"/>
      <c r="Z53" s="801"/>
      <c r="AA53" s="801"/>
      <c r="AB53" s="801"/>
      <c r="AC53" s="801"/>
      <c r="AD53" s="801"/>
      <c r="AE53" s="801"/>
      <c r="AF53" s="768"/>
      <c r="AG53" s="802"/>
      <c r="AH53" s="802"/>
      <c r="AI53" s="802"/>
      <c r="AJ53" s="802"/>
      <c r="AK53" s="802"/>
      <c r="AL53" s="802"/>
    </row>
    <row r="54" spans="1:38" ht="42.75" customHeight="1">
      <c r="A54" s="3561"/>
      <c r="B54" s="573"/>
      <c r="C54" s="3606" t="s">
        <v>144</v>
      </c>
      <c r="D54" s="3605" t="s">
        <v>644</v>
      </c>
      <c r="E54" s="3071">
        <f>F54</f>
        <v>50000</v>
      </c>
      <c r="F54" s="549">
        <f t="shared" si="4"/>
        <v>50000</v>
      </c>
      <c r="G54" s="803"/>
      <c r="H54" s="803"/>
      <c r="I54" s="803"/>
      <c r="J54" s="803"/>
      <c r="K54" s="803"/>
      <c r="L54" s="803"/>
      <c r="M54" s="767"/>
      <c r="N54" s="804"/>
      <c r="O54" s="804"/>
      <c r="P54" s="804"/>
      <c r="Q54" s="768"/>
      <c r="R54" s="804">
        <v>50000</v>
      </c>
      <c r="S54" s="804"/>
      <c r="T54" s="804"/>
      <c r="U54" s="804"/>
      <c r="V54" s="804"/>
      <c r="W54" s="804"/>
      <c r="X54" s="804"/>
      <c r="Y54" s="804"/>
      <c r="Z54" s="804"/>
      <c r="AA54" s="804"/>
      <c r="AB54" s="804"/>
      <c r="AC54" s="804"/>
      <c r="AD54" s="804"/>
      <c r="AE54" s="804"/>
      <c r="AF54" s="768"/>
      <c r="AG54" s="805"/>
      <c r="AH54" s="805"/>
      <c r="AI54" s="805"/>
      <c r="AJ54" s="805"/>
      <c r="AK54" s="805"/>
      <c r="AL54" s="805"/>
    </row>
    <row r="55" spans="1:38" ht="17.100000000000001" customHeight="1">
      <c r="A55" s="3561"/>
      <c r="B55" s="573"/>
      <c r="C55" s="5205"/>
      <c r="D55" s="5206"/>
      <c r="E55" s="3071"/>
      <c r="F55" s="549">
        <f t="shared" si="4"/>
        <v>0</v>
      </c>
      <c r="G55" s="806"/>
      <c r="H55" s="806"/>
      <c r="I55" s="806"/>
      <c r="J55" s="806"/>
      <c r="K55" s="806"/>
      <c r="L55" s="806"/>
      <c r="M55" s="767"/>
      <c r="N55" s="807"/>
      <c r="O55" s="807"/>
      <c r="P55" s="807"/>
      <c r="Q55" s="768"/>
      <c r="R55" s="807"/>
      <c r="S55" s="807"/>
      <c r="T55" s="807"/>
      <c r="U55" s="807"/>
      <c r="V55" s="807"/>
      <c r="W55" s="807"/>
      <c r="X55" s="807"/>
      <c r="Y55" s="807"/>
      <c r="Z55" s="807"/>
      <c r="AA55" s="807"/>
      <c r="AB55" s="807"/>
      <c r="AC55" s="807"/>
      <c r="AD55" s="807"/>
      <c r="AE55" s="807"/>
      <c r="AF55" s="768"/>
      <c r="AG55" s="808"/>
      <c r="AH55" s="808"/>
      <c r="AI55" s="808"/>
      <c r="AJ55" s="808"/>
      <c r="AK55" s="808"/>
      <c r="AL55" s="808"/>
    </row>
    <row r="56" spans="1:38" ht="17.100000000000001" customHeight="1">
      <c r="A56" s="3554"/>
      <c r="B56" s="573"/>
      <c r="C56" s="5194" t="s">
        <v>637</v>
      </c>
      <c r="D56" s="5194"/>
      <c r="E56" s="3607">
        <f>SUM(E57)</f>
        <v>13470000</v>
      </c>
      <c r="F56" s="549">
        <f t="shared" si="4"/>
        <v>0</v>
      </c>
      <c r="G56" s="809"/>
      <c r="H56" s="809"/>
      <c r="I56" s="809"/>
      <c r="J56" s="809"/>
      <c r="K56" s="809"/>
      <c r="L56" s="809"/>
      <c r="M56" s="767"/>
      <c r="N56" s="810"/>
      <c r="O56" s="810"/>
      <c r="P56" s="810"/>
      <c r="Q56" s="768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810"/>
      <c r="AF56" s="768"/>
      <c r="AG56" s="811"/>
      <c r="AH56" s="811"/>
      <c r="AI56" s="811"/>
      <c r="AJ56" s="811"/>
      <c r="AK56" s="811"/>
      <c r="AL56" s="811"/>
    </row>
    <row r="57" spans="1:38" ht="17.100000000000001" customHeight="1">
      <c r="A57" s="3554"/>
      <c r="B57" s="573"/>
      <c r="C57" s="5195" t="s">
        <v>638</v>
      </c>
      <c r="D57" s="5195"/>
      <c r="E57" s="3071">
        <f>SUM(E58:E60)</f>
        <v>13470000</v>
      </c>
      <c r="F57" s="549">
        <f t="shared" si="4"/>
        <v>0</v>
      </c>
      <c r="G57" s="812"/>
      <c r="H57" s="812"/>
      <c r="I57" s="812"/>
      <c r="J57" s="812"/>
      <c r="K57" s="812"/>
      <c r="L57" s="812"/>
      <c r="M57" s="767"/>
      <c r="N57" s="813"/>
      <c r="O57" s="813"/>
      <c r="P57" s="813"/>
      <c r="Q57" s="768"/>
      <c r="R57" s="81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768"/>
      <c r="AG57" s="814"/>
      <c r="AH57" s="814"/>
      <c r="AI57" s="814"/>
      <c r="AJ57" s="814"/>
      <c r="AK57" s="814"/>
      <c r="AL57" s="814"/>
    </row>
    <row r="58" spans="1:38" ht="17.100000000000001" customHeight="1">
      <c r="A58" s="3554"/>
      <c r="B58" s="573"/>
      <c r="C58" s="3608" t="s">
        <v>639</v>
      </c>
      <c r="D58" s="3609" t="s">
        <v>640</v>
      </c>
      <c r="E58" s="3071">
        <f>F58</f>
        <v>550000</v>
      </c>
      <c r="F58" s="549">
        <f t="shared" si="4"/>
        <v>550000</v>
      </c>
      <c r="G58" s="815"/>
      <c r="H58" s="815"/>
      <c r="I58" s="815"/>
      <c r="J58" s="815"/>
      <c r="K58" s="815"/>
      <c r="L58" s="815"/>
      <c r="M58" s="767"/>
      <c r="N58" s="816"/>
      <c r="O58" s="816"/>
      <c r="P58" s="816"/>
      <c r="Q58" s="768"/>
      <c r="R58" s="816">
        <v>50000</v>
      </c>
      <c r="S58" s="816"/>
      <c r="T58" s="816">
        <v>500000</v>
      </c>
      <c r="U58" s="816"/>
      <c r="V58" s="816"/>
      <c r="W58" s="816"/>
      <c r="X58" s="816"/>
      <c r="Y58" s="816"/>
      <c r="Z58" s="816"/>
      <c r="AA58" s="816"/>
      <c r="AB58" s="816"/>
      <c r="AC58" s="816"/>
      <c r="AD58" s="816"/>
      <c r="AE58" s="816"/>
      <c r="AF58" s="768"/>
      <c r="AG58" s="817"/>
      <c r="AH58" s="817"/>
      <c r="AI58" s="817"/>
      <c r="AJ58" s="817"/>
      <c r="AK58" s="817"/>
      <c r="AL58" s="817"/>
    </row>
    <row r="59" spans="1:38" ht="45" customHeight="1">
      <c r="A59" s="3554"/>
      <c r="B59" s="573"/>
      <c r="C59" s="3610" t="s">
        <v>645</v>
      </c>
      <c r="D59" s="3611" t="s">
        <v>646</v>
      </c>
      <c r="E59" s="796">
        <f t="shared" ref="E59:E60" si="5">F59</f>
        <v>12870000</v>
      </c>
      <c r="F59" s="549">
        <f t="shared" si="4"/>
        <v>12870000</v>
      </c>
      <c r="G59" s="815"/>
      <c r="H59" s="815"/>
      <c r="I59" s="815"/>
      <c r="J59" s="815"/>
      <c r="K59" s="815"/>
      <c r="L59" s="815"/>
      <c r="M59" s="767"/>
      <c r="N59" s="816"/>
      <c r="O59" s="816"/>
      <c r="P59" s="816"/>
      <c r="Q59" s="768"/>
      <c r="R59" s="816">
        <v>12870000</v>
      </c>
      <c r="S59" s="816"/>
      <c r="T59" s="816"/>
      <c r="U59" s="816"/>
      <c r="V59" s="816"/>
      <c r="W59" s="816"/>
      <c r="X59" s="816"/>
      <c r="Y59" s="816"/>
      <c r="Z59" s="816"/>
      <c r="AA59" s="816"/>
      <c r="AB59" s="816"/>
      <c r="AC59" s="816"/>
      <c r="AD59" s="816"/>
      <c r="AE59" s="816"/>
      <c r="AF59" s="768"/>
      <c r="AG59" s="817"/>
      <c r="AH59" s="817"/>
      <c r="AI59" s="817"/>
      <c r="AJ59" s="817"/>
      <c r="AK59" s="817"/>
      <c r="AL59" s="817"/>
    </row>
    <row r="60" spans="1:38" ht="42.75" customHeight="1" thickBot="1">
      <c r="A60" s="3554"/>
      <c r="B60" s="575"/>
      <c r="C60" s="3600" t="s">
        <v>452</v>
      </c>
      <c r="D60" s="3601" t="s">
        <v>647</v>
      </c>
      <c r="E60" s="3602">
        <f t="shared" si="5"/>
        <v>50000</v>
      </c>
      <c r="F60" s="549">
        <f t="shared" si="4"/>
        <v>50000</v>
      </c>
      <c r="G60" s="818"/>
      <c r="H60" s="818"/>
      <c r="I60" s="818"/>
      <c r="J60" s="818"/>
      <c r="K60" s="818"/>
      <c r="L60" s="818"/>
      <c r="M60" s="767"/>
      <c r="N60" s="819"/>
      <c r="O60" s="819"/>
      <c r="P60" s="819"/>
      <c r="Q60" s="768"/>
      <c r="R60" s="819">
        <v>50000</v>
      </c>
      <c r="S60" s="819"/>
      <c r="T60" s="819"/>
      <c r="U60" s="819"/>
      <c r="V60" s="819"/>
      <c r="W60" s="819"/>
      <c r="X60" s="819"/>
      <c r="Y60" s="819"/>
      <c r="Z60" s="819"/>
      <c r="AA60" s="819"/>
      <c r="AB60" s="819"/>
      <c r="AC60" s="819"/>
      <c r="AD60" s="819"/>
      <c r="AE60" s="819"/>
      <c r="AF60" s="768"/>
      <c r="AG60" s="820"/>
      <c r="AH60" s="820"/>
      <c r="AI60" s="820"/>
      <c r="AJ60" s="820"/>
      <c r="AK60" s="820"/>
      <c r="AL60" s="820"/>
    </row>
    <row r="61" spans="1:38" ht="17.100000000000001" customHeight="1" thickBot="1">
      <c r="A61" s="3561"/>
      <c r="B61" s="576" t="s">
        <v>205</v>
      </c>
      <c r="C61" s="577"/>
      <c r="D61" s="578" t="s">
        <v>206</v>
      </c>
      <c r="E61" s="579">
        <f t="shared" ref="E61" si="6">SUM(E62)</f>
        <v>12650000</v>
      </c>
      <c r="F61" s="549">
        <f t="shared" ref="F61:F91" si="7">SUM(G61:AJ61)</f>
        <v>0</v>
      </c>
      <c r="G61" s="818"/>
      <c r="H61" s="818"/>
      <c r="I61" s="818"/>
      <c r="J61" s="818"/>
      <c r="K61" s="818"/>
      <c r="L61" s="818"/>
      <c r="M61" s="767"/>
      <c r="N61" s="819"/>
      <c r="O61" s="819"/>
      <c r="P61" s="819"/>
      <c r="Q61" s="768"/>
      <c r="R61" s="819"/>
      <c r="S61" s="819"/>
      <c r="T61" s="819"/>
      <c r="U61" s="819"/>
      <c r="V61" s="819"/>
      <c r="W61" s="819"/>
      <c r="X61" s="819"/>
      <c r="Y61" s="819"/>
      <c r="Z61" s="819"/>
      <c r="AA61" s="819"/>
      <c r="AB61" s="819"/>
      <c r="AC61" s="819"/>
      <c r="AD61" s="819"/>
      <c r="AE61" s="819"/>
      <c r="AF61" s="768"/>
      <c r="AG61" s="820"/>
      <c r="AH61" s="820"/>
      <c r="AI61" s="820"/>
      <c r="AJ61" s="820"/>
      <c r="AK61" s="820"/>
      <c r="AL61" s="820"/>
    </row>
    <row r="62" spans="1:38" ht="17.100000000000001" customHeight="1">
      <c r="A62" s="3561"/>
      <c r="B62" s="580"/>
      <c r="C62" s="5196" t="s">
        <v>582</v>
      </c>
      <c r="D62" s="5197"/>
      <c r="E62" s="821">
        <f>SUM(E63)</f>
        <v>12650000</v>
      </c>
      <c r="F62" s="549">
        <f t="shared" si="7"/>
        <v>0</v>
      </c>
      <c r="G62" s="818"/>
      <c r="H62" s="818"/>
      <c r="I62" s="818"/>
      <c r="J62" s="818"/>
      <c r="K62" s="818"/>
      <c r="L62" s="818"/>
      <c r="M62" s="767"/>
      <c r="N62" s="819"/>
      <c r="O62" s="819"/>
      <c r="P62" s="819"/>
      <c r="Q62" s="768"/>
      <c r="R62" s="819"/>
      <c r="S62" s="819"/>
      <c r="T62" s="819"/>
      <c r="U62" s="819"/>
      <c r="V62" s="819"/>
      <c r="W62" s="819"/>
      <c r="X62" s="819"/>
      <c r="Y62" s="819"/>
      <c r="Z62" s="819"/>
      <c r="AA62" s="819"/>
      <c r="AB62" s="819"/>
      <c r="AC62" s="819"/>
      <c r="AD62" s="819"/>
      <c r="AE62" s="819"/>
      <c r="AF62" s="768"/>
      <c r="AG62" s="820"/>
      <c r="AH62" s="820"/>
      <c r="AI62" s="820"/>
      <c r="AJ62" s="820"/>
      <c r="AK62" s="820"/>
      <c r="AL62" s="820"/>
    </row>
    <row r="63" spans="1:38" ht="17.100000000000001" customHeight="1">
      <c r="A63" s="3561"/>
      <c r="B63" s="581"/>
      <c r="C63" s="5198" t="s">
        <v>648</v>
      </c>
      <c r="D63" s="5199"/>
      <c r="E63" s="3071">
        <f>SUM(E64:E91)</f>
        <v>12650000</v>
      </c>
      <c r="F63" s="549">
        <f t="shared" si="7"/>
        <v>0</v>
      </c>
      <c r="G63" s="822"/>
      <c r="H63" s="822"/>
      <c r="I63" s="822"/>
      <c r="J63" s="822"/>
      <c r="K63" s="822"/>
      <c r="L63" s="822"/>
      <c r="M63" s="767"/>
      <c r="N63" s="823"/>
      <c r="O63" s="823"/>
      <c r="P63" s="823"/>
      <c r="Q63" s="768"/>
      <c r="R63" s="823"/>
      <c r="S63" s="823"/>
      <c r="T63" s="823"/>
      <c r="U63" s="823"/>
      <c r="V63" s="823"/>
      <c r="W63" s="823"/>
      <c r="X63" s="823"/>
      <c r="Y63" s="823"/>
      <c r="Z63" s="823"/>
      <c r="AA63" s="823"/>
      <c r="AB63" s="823"/>
      <c r="AC63" s="823"/>
      <c r="AD63" s="823"/>
      <c r="AE63" s="823"/>
      <c r="AF63" s="768"/>
      <c r="AG63" s="824"/>
      <c r="AH63" s="824"/>
      <c r="AI63" s="824"/>
      <c r="AJ63" s="824"/>
      <c r="AK63" s="824"/>
      <c r="AL63" s="824"/>
    </row>
    <row r="64" spans="1:38" ht="17.100000000000001" customHeight="1">
      <c r="A64" s="3554"/>
      <c r="B64" s="581"/>
      <c r="C64" s="3612" t="s">
        <v>649</v>
      </c>
      <c r="D64" s="3613" t="s">
        <v>586</v>
      </c>
      <c r="E64" s="796">
        <f>F64</f>
        <v>4675000</v>
      </c>
      <c r="F64" s="549">
        <f t="shared" si="7"/>
        <v>4675000</v>
      </c>
      <c r="G64" s="822"/>
      <c r="H64" s="822"/>
      <c r="I64" s="822"/>
      <c r="J64" s="822"/>
      <c r="K64" s="822"/>
      <c r="L64" s="822"/>
      <c r="M64" s="825"/>
      <c r="N64" s="823"/>
      <c r="O64" s="823"/>
      <c r="P64" s="823"/>
      <c r="Q64" s="826"/>
      <c r="R64" s="823"/>
      <c r="S64" s="823"/>
      <c r="T64" s="823"/>
      <c r="U64" s="823"/>
      <c r="V64" s="823"/>
      <c r="W64" s="823"/>
      <c r="X64" s="823">
        <v>4675000</v>
      </c>
      <c r="Y64" s="823"/>
      <c r="Z64" s="823"/>
      <c r="AA64" s="823"/>
      <c r="AB64" s="823"/>
      <c r="AC64" s="823"/>
      <c r="AD64" s="823"/>
      <c r="AE64" s="823"/>
      <c r="AF64" s="826"/>
      <c r="AG64" s="824"/>
      <c r="AH64" s="824"/>
      <c r="AI64" s="824"/>
      <c r="AJ64" s="824"/>
      <c r="AK64" s="824"/>
      <c r="AL64" s="824"/>
    </row>
    <row r="65" spans="1:38" ht="17.100000000000001" customHeight="1">
      <c r="A65" s="3561"/>
      <c r="B65" s="581"/>
      <c r="C65" s="3606" t="s">
        <v>650</v>
      </c>
      <c r="D65" s="3614" t="s">
        <v>586</v>
      </c>
      <c r="E65" s="796">
        <f t="shared" ref="E65:E91" si="8">F65</f>
        <v>3825000</v>
      </c>
      <c r="F65" s="549">
        <f t="shared" si="7"/>
        <v>3825000</v>
      </c>
      <c r="G65" s="822"/>
      <c r="H65" s="822"/>
      <c r="I65" s="822"/>
      <c r="J65" s="822"/>
      <c r="K65" s="822"/>
      <c r="L65" s="822"/>
      <c r="M65" s="825"/>
      <c r="N65" s="823"/>
      <c r="O65" s="823"/>
      <c r="P65" s="823"/>
      <c r="Q65" s="826"/>
      <c r="R65" s="823"/>
      <c r="S65" s="823"/>
      <c r="T65" s="823"/>
      <c r="U65" s="823"/>
      <c r="V65" s="823"/>
      <c r="W65" s="823"/>
      <c r="X65" s="823">
        <v>3825000</v>
      </c>
      <c r="Y65" s="823"/>
      <c r="Z65" s="823"/>
      <c r="AA65" s="823"/>
      <c r="AB65" s="823"/>
      <c r="AC65" s="823"/>
      <c r="AD65" s="823"/>
      <c r="AE65" s="823"/>
      <c r="AF65" s="826"/>
      <c r="AG65" s="824"/>
      <c r="AH65" s="824"/>
      <c r="AI65" s="824"/>
      <c r="AJ65" s="824"/>
      <c r="AK65" s="824"/>
      <c r="AL65" s="824"/>
    </row>
    <row r="66" spans="1:38" ht="17.100000000000001" customHeight="1">
      <c r="A66" s="3561"/>
      <c r="B66" s="581"/>
      <c r="C66" s="3615" t="s">
        <v>651</v>
      </c>
      <c r="D66" s="3616" t="s">
        <v>588</v>
      </c>
      <c r="E66" s="796">
        <f t="shared" si="8"/>
        <v>330000</v>
      </c>
      <c r="F66" s="549">
        <f t="shared" si="7"/>
        <v>330000</v>
      </c>
      <c r="G66" s="822"/>
      <c r="H66" s="822"/>
      <c r="I66" s="822"/>
      <c r="J66" s="822"/>
      <c r="K66" s="822"/>
      <c r="L66" s="822"/>
      <c r="M66" s="825"/>
      <c r="N66" s="823"/>
      <c r="O66" s="823"/>
      <c r="P66" s="823"/>
      <c r="Q66" s="826"/>
      <c r="R66" s="823"/>
      <c r="S66" s="823"/>
      <c r="T66" s="823"/>
      <c r="U66" s="823"/>
      <c r="V66" s="823"/>
      <c r="W66" s="823"/>
      <c r="X66" s="823">
        <v>330000</v>
      </c>
      <c r="Y66" s="823"/>
      <c r="Z66" s="823"/>
      <c r="AA66" s="823"/>
      <c r="AB66" s="823"/>
      <c r="AC66" s="823"/>
      <c r="AD66" s="823"/>
      <c r="AE66" s="823"/>
      <c r="AF66" s="826"/>
      <c r="AG66" s="824"/>
      <c r="AH66" s="824"/>
      <c r="AI66" s="824"/>
      <c r="AJ66" s="824"/>
      <c r="AK66" s="824"/>
      <c r="AL66" s="824"/>
    </row>
    <row r="67" spans="1:38" ht="17.100000000000001" customHeight="1">
      <c r="A67" s="3561"/>
      <c r="B67" s="581"/>
      <c r="C67" s="3615" t="s">
        <v>652</v>
      </c>
      <c r="D67" s="3616" t="s">
        <v>588</v>
      </c>
      <c r="E67" s="796">
        <f t="shared" si="8"/>
        <v>270000</v>
      </c>
      <c r="F67" s="549">
        <f t="shared" si="7"/>
        <v>270000</v>
      </c>
      <c r="G67" s="822"/>
      <c r="H67" s="822"/>
      <c r="I67" s="822"/>
      <c r="J67" s="822"/>
      <c r="K67" s="822"/>
      <c r="L67" s="822"/>
      <c r="M67" s="827"/>
      <c r="N67" s="823"/>
      <c r="O67" s="823"/>
      <c r="P67" s="823"/>
      <c r="Q67" s="828"/>
      <c r="R67" s="823"/>
      <c r="S67" s="823"/>
      <c r="T67" s="823"/>
      <c r="U67" s="823"/>
      <c r="V67" s="823"/>
      <c r="W67" s="823"/>
      <c r="X67" s="823">
        <v>270000</v>
      </c>
      <c r="Y67" s="823"/>
      <c r="Z67" s="823"/>
      <c r="AA67" s="823"/>
      <c r="AB67" s="823"/>
      <c r="AC67" s="823"/>
      <c r="AD67" s="823"/>
      <c r="AE67" s="823"/>
      <c r="AF67" s="828"/>
      <c r="AG67" s="824"/>
      <c r="AH67" s="824"/>
      <c r="AI67" s="824"/>
      <c r="AJ67" s="824"/>
      <c r="AK67" s="824"/>
      <c r="AL67" s="824"/>
    </row>
    <row r="68" spans="1:38" ht="17.100000000000001" customHeight="1">
      <c r="A68" s="3561"/>
      <c r="B68" s="582"/>
      <c r="C68" s="3608" t="s">
        <v>653</v>
      </c>
      <c r="D68" s="3617" t="s">
        <v>590</v>
      </c>
      <c r="E68" s="796">
        <f t="shared" si="8"/>
        <v>1039000</v>
      </c>
      <c r="F68" s="549">
        <f t="shared" si="7"/>
        <v>1039000</v>
      </c>
      <c r="G68" s="822"/>
      <c r="H68" s="822"/>
      <c r="I68" s="822"/>
      <c r="J68" s="822"/>
      <c r="K68" s="822"/>
      <c r="L68" s="822"/>
      <c r="M68" s="827"/>
      <c r="N68" s="823"/>
      <c r="O68" s="823"/>
      <c r="P68" s="823"/>
      <c r="Q68" s="828"/>
      <c r="R68" s="823"/>
      <c r="S68" s="823"/>
      <c r="T68" s="823"/>
      <c r="U68" s="823"/>
      <c r="V68" s="823"/>
      <c r="W68" s="823"/>
      <c r="X68" s="823">
        <v>1039000</v>
      </c>
      <c r="Y68" s="823"/>
      <c r="Z68" s="823"/>
      <c r="AA68" s="823"/>
      <c r="AB68" s="823"/>
      <c r="AC68" s="823"/>
      <c r="AD68" s="823"/>
      <c r="AE68" s="823"/>
      <c r="AF68" s="828"/>
      <c r="AG68" s="824"/>
      <c r="AH68" s="824"/>
      <c r="AI68" s="824"/>
      <c r="AJ68" s="824"/>
      <c r="AK68" s="824"/>
      <c r="AL68" s="824"/>
    </row>
    <row r="69" spans="1:38" ht="17.100000000000001" customHeight="1">
      <c r="A69" s="3561"/>
      <c r="B69" s="582"/>
      <c r="C69" s="3610" t="s">
        <v>654</v>
      </c>
      <c r="D69" s="3618" t="s">
        <v>590</v>
      </c>
      <c r="E69" s="796">
        <f t="shared" si="8"/>
        <v>851000</v>
      </c>
      <c r="F69" s="549">
        <f t="shared" si="7"/>
        <v>851000</v>
      </c>
      <c r="G69" s="822"/>
      <c r="H69" s="822"/>
      <c r="I69" s="822"/>
      <c r="J69" s="822"/>
      <c r="K69" s="822"/>
      <c r="L69" s="822"/>
      <c r="M69" s="827"/>
      <c r="N69" s="823"/>
      <c r="O69" s="823"/>
      <c r="P69" s="823"/>
      <c r="Q69" s="828"/>
      <c r="R69" s="823"/>
      <c r="S69" s="823"/>
      <c r="T69" s="823"/>
      <c r="U69" s="823"/>
      <c r="V69" s="823"/>
      <c r="W69" s="823"/>
      <c r="X69" s="823">
        <v>851000</v>
      </c>
      <c r="Y69" s="823"/>
      <c r="Z69" s="823"/>
      <c r="AA69" s="823"/>
      <c r="AB69" s="823"/>
      <c r="AC69" s="823"/>
      <c r="AD69" s="823"/>
      <c r="AE69" s="823"/>
      <c r="AF69" s="828"/>
      <c r="AG69" s="824"/>
      <c r="AH69" s="824"/>
      <c r="AI69" s="824"/>
      <c r="AJ69" s="824"/>
      <c r="AK69" s="824"/>
      <c r="AL69" s="824"/>
    </row>
    <row r="70" spans="1:38" ht="16.5" customHeight="1">
      <c r="A70" s="3561"/>
      <c r="B70" s="582"/>
      <c r="C70" s="3606" t="s">
        <v>655</v>
      </c>
      <c r="D70" s="3614" t="s">
        <v>592</v>
      </c>
      <c r="E70" s="796">
        <f t="shared" si="8"/>
        <v>165000</v>
      </c>
      <c r="F70" s="549">
        <f t="shared" si="7"/>
        <v>165000</v>
      </c>
      <c r="G70" s="822"/>
      <c r="H70" s="822"/>
      <c r="I70" s="822"/>
      <c r="J70" s="822"/>
      <c r="K70" s="822"/>
      <c r="L70" s="822"/>
      <c r="M70" s="827"/>
      <c r="N70" s="823"/>
      <c r="O70" s="823"/>
      <c r="P70" s="823"/>
      <c r="Q70" s="828"/>
      <c r="R70" s="823"/>
      <c r="S70" s="823"/>
      <c r="T70" s="823"/>
      <c r="U70" s="823"/>
      <c r="V70" s="823"/>
      <c r="W70" s="823"/>
      <c r="X70" s="823">
        <v>165000</v>
      </c>
      <c r="Y70" s="823"/>
      <c r="Z70" s="823"/>
      <c r="AA70" s="823"/>
      <c r="AB70" s="823"/>
      <c r="AC70" s="823"/>
      <c r="AD70" s="823"/>
      <c r="AE70" s="823"/>
      <c r="AF70" s="828"/>
      <c r="AG70" s="824"/>
      <c r="AH70" s="824"/>
      <c r="AI70" s="824"/>
      <c r="AJ70" s="824"/>
      <c r="AK70" s="824"/>
      <c r="AL70" s="824"/>
    </row>
    <row r="71" spans="1:38" ht="16.5" customHeight="1">
      <c r="A71" s="3561"/>
      <c r="B71" s="582"/>
      <c r="C71" s="3606" t="s">
        <v>656</v>
      </c>
      <c r="D71" s="3614" t="s">
        <v>592</v>
      </c>
      <c r="E71" s="796">
        <f t="shared" si="8"/>
        <v>135000</v>
      </c>
      <c r="F71" s="549">
        <f t="shared" si="7"/>
        <v>135000</v>
      </c>
      <c r="G71" s="822"/>
      <c r="H71" s="822"/>
      <c r="I71" s="822"/>
      <c r="J71" s="822"/>
      <c r="K71" s="822"/>
      <c r="L71" s="822"/>
      <c r="M71" s="829"/>
      <c r="N71" s="823"/>
      <c r="O71" s="823"/>
      <c r="P71" s="823"/>
      <c r="Q71" s="830"/>
      <c r="R71" s="823"/>
      <c r="S71" s="823"/>
      <c r="T71" s="823"/>
      <c r="U71" s="823"/>
      <c r="V71" s="823"/>
      <c r="W71" s="823"/>
      <c r="X71" s="823">
        <v>135000</v>
      </c>
      <c r="Y71" s="823"/>
      <c r="Z71" s="823"/>
      <c r="AA71" s="823"/>
      <c r="AB71" s="823"/>
      <c r="AC71" s="823"/>
      <c r="AD71" s="823"/>
      <c r="AE71" s="823"/>
      <c r="AF71" s="830"/>
      <c r="AG71" s="824"/>
      <c r="AH71" s="824"/>
      <c r="AI71" s="824"/>
      <c r="AJ71" s="824"/>
      <c r="AK71" s="824"/>
      <c r="AL71" s="824"/>
    </row>
    <row r="72" spans="1:38" ht="17.100000000000001" customHeight="1">
      <c r="A72" s="3561"/>
      <c r="B72" s="582"/>
      <c r="C72" s="3606" t="s">
        <v>657</v>
      </c>
      <c r="D72" s="3614" t="s">
        <v>594</v>
      </c>
      <c r="E72" s="796">
        <f t="shared" si="8"/>
        <v>5500</v>
      </c>
      <c r="F72" s="549">
        <f t="shared" si="7"/>
        <v>5500</v>
      </c>
      <c r="G72" s="822"/>
      <c r="H72" s="822"/>
      <c r="I72" s="822"/>
      <c r="J72" s="822"/>
      <c r="K72" s="822"/>
      <c r="L72" s="822"/>
      <c r="M72" s="829"/>
      <c r="N72" s="823"/>
      <c r="O72" s="823"/>
      <c r="P72" s="823"/>
      <c r="Q72" s="830"/>
      <c r="R72" s="823"/>
      <c r="S72" s="823"/>
      <c r="T72" s="823"/>
      <c r="U72" s="823"/>
      <c r="V72" s="823"/>
      <c r="W72" s="823"/>
      <c r="X72" s="823">
        <v>5500</v>
      </c>
      <c r="Y72" s="823"/>
      <c r="Z72" s="823"/>
      <c r="AA72" s="823"/>
      <c r="AB72" s="823"/>
      <c r="AC72" s="823"/>
      <c r="AD72" s="823"/>
      <c r="AE72" s="823"/>
      <c r="AF72" s="830"/>
      <c r="AG72" s="824"/>
      <c r="AH72" s="824"/>
      <c r="AI72" s="824"/>
      <c r="AJ72" s="824"/>
      <c r="AK72" s="824"/>
      <c r="AL72" s="824"/>
    </row>
    <row r="73" spans="1:38" ht="17.100000000000001" customHeight="1">
      <c r="A73" s="3561"/>
      <c r="B73" s="582"/>
      <c r="C73" s="3606" t="s">
        <v>658</v>
      </c>
      <c r="D73" s="3614" t="s">
        <v>594</v>
      </c>
      <c r="E73" s="796">
        <f t="shared" si="8"/>
        <v>4500</v>
      </c>
      <c r="F73" s="549">
        <f t="shared" si="7"/>
        <v>4500</v>
      </c>
      <c r="G73" s="822"/>
      <c r="H73" s="822"/>
      <c r="I73" s="822"/>
      <c r="J73" s="822"/>
      <c r="K73" s="822"/>
      <c r="L73" s="822"/>
      <c r="M73" s="831"/>
      <c r="N73" s="823"/>
      <c r="O73" s="823"/>
      <c r="P73" s="823"/>
      <c r="Q73" s="832"/>
      <c r="R73" s="823"/>
      <c r="S73" s="823"/>
      <c r="T73" s="823"/>
      <c r="U73" s="823"/>
      <c r="V73" s="823"/>
      <c r="W73" s="823"/>
      <c r="X73" s="823">
        <v>4500</v>
      </c>
      <c r="Y73" s="823"/>
      <c r="Z73" s="823"/>
      <c r="AA73" s="823"/>
      <c r="AB73" s="823"/>
      <c r="AC73" s="823"/>
      <c r="AD73" s="823"/>
      <c r="AE73" s="823"/>
      <c r="AF73" s="832"/>
      <c r="AG73" s="824"/>
      <c r="AH73" s="824"/>
      <c r="AI73" s="824"/>
      <c r="AJ73" s="824"/>
      <c r="AK73" s="824"/>
      <c r="AL73" s="824"/>
    </row>
    <row r="74" spans="1:38" ht="17.100000000000001" customHeight="1">
      <c r="A74" s="3561"/>
      <c r="B74" s="582"/>
      <c r="C74" s="3606" t="s">
        <v>659</v>
      </c>
      <c r="D74" s="3614" t="s">
        <v>660</v>
      </c>
      <c r="E74" s="796">
        <f t="shared" si="8"/>
        <v>55000</v>
      </c>
      <c r="F74" s="549">
        <f t="shared" si="7"/>
        <v>55000</v>
      </c>
      <c r="G74" s="822"/>
      <c r="H74" s="822"/>
      <c r="I74" s="822"/>
      <c r="J74" s="822"/>
      <c r="K74" s="822"/>
      <c r="L74" s="822"/>
      <c r="M74" s="831"/>
      <c r="N74" s="823"/>
      <c r="O74" s="823"/>
      <c r="P74" s="823"/>
      <c r="Q74" s="832"/>
      <c r="R74" s="823"/>
      <c r="S74" s="823"/>
      <c r="T74" s="823"/>
      <c r="U74" s="823"/>
      <c r="V74" s="823"/>
      <c r="W74" s="823"/>
      <c r="X74" s="823">
        <v>55000</v>
      </c>
      <c r="Y74" s="823"/>
      <c r="Z74" s="823"/>
      <c r="AA74" s="823"/>
      <c r="AB74" s="823"/>
      <c r="AC74" s="823"/>
      <c r="AD74" s="823"/>
      <c r="AE74" s="823"/>
      <c r="AF74" s="832"/>
      <c r="AG74" s="824"/>
      <c r="AH74" s="824"/>
      <c r="AI74" s="824"/>
      <c r="AJ74" s="824"/>
      <c r="AK74" s="824"/>
      <c r="AL74" s="824"/>
    </row>
    <row r="75" spans="1:38" ht="17.100000000000001" customHeight="1">
      <c r="A75" s="3561"/>
      <c r="B75" s="582"/>
      <c r="C75" s="3606" t="s">
        <v>661</v>
      </c>
      <c r="D75" s="3614" t="s">
        <v>660</v>
      </c>
      <c r="E75" s="796">
        <f t="shared" si="8"/>
        <v>45000</v>
      </c>
      <c r="F75" s="549">
        <f t="shared" si="7"/>
        <v>45000</v>
      </c>
      <c r="G75" s="822"/>
      <c r="H75" s="822"/>
      <c r="I75" s="822"/>
      <c r="J75" s="822"/>
      <c r="K75" s="822"/>
      <c r="L75" s="822"/>
      <c r="M75" s="833"/>
      <c r="N75" s="823"/>
      <c r="O75" s="823"/>
      <c r="P75" s="823"/>
      <c r="Q75" s="834"/>
      <c r="R75" s="823"/>
      <c r="S75" s="823"/>
      <c r="T75" s="823"/>
      <c r="U75" s="823"/>
      <c r="V75" s="823"/>
      <c r="W75" s="823"/>
      <c r="X75" s="823">
        <v>45000</v>
      </c>
      <c r="Y75" s="823"/>
      <c r="Z75" s="823"/>
      <c r="AA75" s="823"/>
      <c r="AB75" s="823"/>
      <c r="AC75" s="823"/>
      <c r="AD75" s="823"/>
      <c r="AE75" s="823"/>
      <c r="AF75" s="834"/>
      <c r="AG75" s="824"/>
      <c r="AH75" s="824"/>
      <c r="AI75" s="824"/>
      <c r="AJ75" s="824"/>
      <c r="AK75" s="824"/>
      <c r="AL75" s="824"/>
    </row>
    <row r="76" spans="1:38" ht="17.100000000000001" customHeight="1">
      <c r="A76" s="3561"/>
      <c r="B76" s="582"/>
      <c r="C76" s="3606" t="s">
        <v>662</v>
      </c>
      <c r="D76" s="3614" t="s">
        <v>601</v>
      </c>
      <c r="E76" s="796">
        <f t="shared" si="8"/>
        <v>122100</v>
      </c>
      <c r="F76" s="549">
        <f t="shared" si="7"/>
        <v>122100</v>
      </c>
      <c r="G76" s="822"/>
      <c r="H76" s="822"/>
      <c r="I76" s="822"/>
      <c r="J76" s="822"/>
      <c r="K76" s="822"/>
      <c r="L76" s="822"/>
      <c r="M76" s="833"/>
      <c r="N76" s="823"/>
      <c r="O76" s="823"/>
      <c r="P76" s="823"/>
      <c r="Q76" s="834"/>
      <c r="R76" s="823"/>
      <c r="S76" s="823"/>
      <c r="T76" s="823"/>
      <c r="U76" s="823"/>
      <c r="V76" s="823"/>
      <c r="W76" s="823"/>
      <c r="X76" s="823">
        <v>122100</v>
      </c>
      <c r="Y76" s="823"/>
      <c r="Z76" s="823"/>
      <c r="AA76" s="823"/>
      <c r="AB76" s="823"/>
      <c r="AC76" s="823"/>
      <c r="AD76" s="823"/>
      <c r="AE76" s="823"/>
      <c r="AF76" s="834"/>
      <c r="AG76" s="824"/>
      <c r="AH76" s="824"/>
      <c r="AI76" s="824"/>
      <c r="AJ76" s="824"/>
      <c r="AK76" s="824"/>
      <c r="AL76" s="824"/>
    </row>
    <row r="77" spans="1:38" ht="17.100000000000001" customHeight="1">
      <c r="A77" s="3561"/>
      <c r="B77" s="582"/>
      <c r="C77" s="3606" t="s">
        <v>663</v>
      </c>
      <c r="D77" s="3614" t="s">
        <v>601</v>
      </c>
      <c r="E77" s="796">
        <f t="shared" si="8"/>
        <v>99900</v>
      </c>
      <c r="F77" s="549">
        <f t="shared" si="7"/>
        <v>99900</v>
      </c>
      <c r="G77" s="822"/>
      <c r="H77" s="822"/>
      <c r="I77" s="822"/>
      <c r="J77" s="822"/>
      <c r="K77" s="822"/>
      <c r="L77" s="822"/>
      <c r="M77" s="835"/>
      <c r="N77" s="823"/>
      <c r="O77" s="823"/>
      <c r="P77" s="823"/>
      <c r="Q77" s="836"/>
      <c r="R77" s="823"/>
      <c r="S77" s="823"/>
      <c r="T77" s="823"/>
      <c r="U77" s="823"/>
      <c r="V77" s="823"/>
      <c r="W77" s="823"/>
      <c r="X77" s="823">
        <v>99900</v>
      </c>
      <c r="Y77" s="823"/>
      <c r="Z77" s="823"/>
      <c r="AA77" s="823"/>
      <c r="AB77" s="823"/>
      <c r="AC77" s="823"/>
      <c r="AD77" s="823"/>
      <c r="AE77" s="823"/>
      <c r="AF77" s="836"/>
      <c r="AG77" s="824"/>
      <c r="AH77" s="824"/>
      <c r="AI77" s="824"/>
      <c r="AJ77" s="824"/>
      <c r="AK77" s="824"/>
      <c r="AL77" s="824"/>
    </row>
    <row r="78" spans="1:38" ht="17.100000000000001" customHeight="1">
      <c r="A78" s="3561"/>
      <c r="B78" s="582"/>
      <c r="C78" s="3606" t="s">
        <v>664</v>
      </c>
      <c r="D78" s="3614" t="s">
        <v>607</v>
      </c>
      <c r="E78" s="796">
        <f t="shared" si="8"/>
        <v>5500</v>
      </c>
      <c r="F78" s="549">
        <f t="shared" si="7"/>
        <v>5500</v>
      </c>
      <c r="G78" s="822"/>
      <c r="H78" s="822"/>
      <c r="I78" s="822"/>
      <c r="J78" s="822"/>
      <c r="K78" s="822"/>
      <c r="L78" s="822"/>
      <c r="M78" s="835"/>
      <c r="N78" s="823"/>
      <c r="O78" s="823"/>
      <c r="P78" s="823"/>
      <c r="Q78" s="836"/>
      <c r="R78" s="823"/>
      <c r="S78" s="823"/>
      <c r="T78" s="823"/>
      <c r="U78" s="823"/>
      <c r="V78" s="823"/>
      <c r="W78" s="823"/>
      <c r="X78" s="823">
        <v>5500</v>
      </c>
      <c r="Y78" s="823"/>
      <c r="Z78" s="823"/>
      <c r="AA78" s="823"/>
      <c r="AB78" s="823"/>
      <c r="AC78" s="823"/>
      <c r="AD78" s="823"/>
      <c r="AE78" s="823"/>
      <c r="AF78" s="836"/>
      <c r="AG78" s="824"/>
      <c r="AH78" s="824"/>
      <c r="AI78" s="824"/>
      <c r="AJ78" s="824"/>
      <c r="AK78" s="824"/>
      <c r="AL78" s="824"/>
    </row>
    <row r="79" spans="1:38" ht="17.100000000000001" customHeight="1">
      <c r="A79" s="3561"/>
      <c r="B79" s="582"/>
      <c r="C79" s="3606" t="s">
        <v>665</v>
      </c>
      <c r="D79" s="3614" t="s">
        <v>607</v>
      </c>
      <c r="E79" s="796">
        <f t="shared" si="8"/>
        <v>4500</v>
      </c>
      <c r="F79" s="549">
        <f t="shared" si="7"/>
        <v>4500</v>
      </c>
      <c r="G79" s="822"/>
      <c r="H79" s="822"/>
      <c r="I79" s="822"/>
      <c r="J79" s="822"/>
      <c r="K79" s="822"/>
      <c r="L79" s="822"/>
      <c r="M79" s="837"/>
      <c r="N79" s="823"/>
      <c r="O79" s="823"/>
      <c r="P79" s="823"/>
      <c r="Q79" s="838"/>
      <c r="R79" s="823"/>
      <c r="S79" s="823"/>
      <c r="T79" s="823"/>
      <c r="U79" s="823"/>
      <c r="V79" s="823"/>
      <c r="W79" s="823"/>
      <c r="X79" s="823">
        <v>4500</v>
      </c>
      <c r="Y79" s="823"/>
      <c r="Z79" s="823"/>
      <c r="AA79" s="823"/>
      <c r="AB79" s="823"/>
      <c r="AC79" s="823"/>
      <c r="AD79" s="823"/>
      <c r="AE79" s="823"/>
      <c r="AF79" s="838"/>
      <c r="AG79" s="824"/>
      <c r="AH79" s="824"/>
      <c r="AI79" s="824"/>
      <c r="AJ79" s="824"/>
      <c r="AK79" s="824"/>
      <c r="AL79" s="824"/>
    </row>
    <row r="80" spans="1:38" ht="17.100000000000001" customHeight="1">
      <c r="A80" s="3561"/>
      <c r="B80" s="582"/>
      <c r="C80" s="3606" t="s">
        <v>666</v>
      </c>
      <c r="D80" s="3614" t="s">
        <v>611</v>
      </c>
      <c r="E80" s="796">
        <f t="shared" si="8"/>
        <v>511500</v>
      </c>
      <c r="F80" s="549">
        <f t="shared" si="7"/>
        <v>511500</v>
      </c>
      <c r="G80" s="822"/>
      <c r="H80" s="822"/>
      <c r="I80" s="822"/>
      <c r="J80" s="822"/>
      <c r="K80" s="822"/>
      <c r="L80" s="822"/>
      <c r="M80" s="837"/>
      <c r="N80" s="823"/>
      <c r="O80" s="823"/>
      <c r="P80" s="823"/>
      <c r="Q80" s="838"/>
      <c r="R80" s="823"/>
      <c r="S80" s="823"/>
      <c r="T80" s="823"/>
      <c r="U80" s="823"/>
      <c r="V80" s="823"/>
      <c r="W80" s="823"/>
      <c r="X80" s="823">
        <v>511500</v>
      </c>
      <c r="Y80" s="823"/>
      <c r="Z80" s="823"/>
      <c r="AA80" s="823"/>
      <c r="AB80" s="823"/>
      <c r="AC80" s="823"/>
      <c r="AD80" s="823"/>
      <c r="AE80" s="823"/>
      <c r="AF80" s="838"/>
      <c r="AG80" s="824"/>
      <c r="AH80" s="824"/>
      <c r="AI80" s="824"/>
      <c r="AJ80" s="824"/>
      <c r="AK80" s="824"/>
      <c r="AL80" s="824"/>
    </row>
    <row r="81" spans="1:38" ht="17.100000000000001" customHeight="1">
      <c r="A81" s="3561"/>
      <c r="B81" s="582"/>
      <c r="C81" s="3608" t="s">
        <v>667</v>
      </c>
      <c r="D81" s="3617" t="s">
        <v>611</v>
      </c>
      <c r="E81" s="796">
        <f t="shared" si="8"/>
        <v>418500</v>
      </c>
      <c r="F81" s="549">
        <f t="shared" si="7"/>
        <v>418500</v>
      </c>
      <c r="G81" s="822"/>
      <c r="H81" s="822"/>
      <c r="I81" s="822"/>
      <c r="J81" s="822"/>
      <c r="K81" s="822"/>
      <c r="L81" s="822"/>
      <c r="M81" s="839"/>
      <c r="N81" s="823"/>
      <c r="O81" s="823"/>
      <c r="P81" s="823"/>
      <c r="Q81" s="840"/>
      <c r="R81" s="823"/>
      <c r="S81" s="823"/>
      <c r="T81" s="823"/>
      <c r="U81" s="823"/>
      <c r="V81" s="823"/>
      <c r="W81" s="823"/>
      <c r="X81" s="823">
        <v>418500</v>
      </c>
      <c r="Y81" s="823"/>
      <c r="Z81" s="823"/>
      <c r="AA81" s="823"/>
      <c r="AB81" s="823"/>
      <c r="AC81" s="823"/>
      <c r="AD81" s="823"/>
      <c r="AE81" s="823"/>
      <c r="AF81" s="840"/>
      <c r="AG81" s="824"/>
      <c r="AH81" s="824"/>
      <c r="AI81" s="824"/>
      <c r="AJ81" s="824"/>
      <c r="AK81" s="824"/>
      <c r="AL81" s="824"/>
    </row>
    <row r="82" spans="1:38" ht="17.100000000000001" customHeight="1">
      <c r="A82" s="3561"/>
      <c r="B82" s="582"/>
      <c r="C82" s="3615" t="s">
        <v>668</v>
      </c>
      <c r="D82" s="3616" t="s">
        <v>615</v>
      </c>
      <c r="E82" s="796">
        <f t="shared" si="8"/>
        <v>1100</v>
      </c>
      <c r="F82" s="549">
        <f t="shared" si="7"/>
        <v>1100</v>
      </c>
      <c r="G82" s="822"/>
      <c r="H82" s="822"/>
      <c r="I82" s="822"/>
      <c r="J82" s="822"/>
      <c r="K82" s="822"/>
      <c r="L82" s="822"/>
      <c r="M82" s="839"/>
      <c r="N82" s="823"/>
      <c r="O82" s="823"/>
      <c r="P82" s="823"/>
      <c r="Q82" s="840"/>
      <c r="R82" s="823"/>
      <c r="S82" s="823"/>
      <c r="T82" s="823"/>
      <c r="U82" s="823"/>
      <c r="V82" s="823"/>
      <c r="W82" s="823"/>
      <c r="X82" s="823">
        <v>1100</v>
      </c>
      <c r="Y82" s="823"/>
      <c r="Z82" s="823"/>
      <c r="AA82" s="823"/>
      <c r="AB82" s="823"/>
      <c r="AC82" s="823"/>
      <c r="AD82" s="823"/>
      <c r="AE82" s="823"/>
      <c r="AF82" s="840"/>
      <c r="AG82" s="824"/>
      <c r="AH82" s="824"/>
      <c r="AI82" s="824"/>
      <c r="AJ82" s="824"/>
      <c r="AK82" s="824"/>
      <c r="AL82" s="824"/>
    </row>
    <row r="83" spans="1:38" ht="17.100000000000001" customHeight="1">
      <c r="A83" s="3561"/>
      <c r="B83" s="582"/>
      <c r="C83" s="3615" t="s">
        <v>669</v>
      </c>
      <c r="D83" s="3616" t="s">
        <v>615</v>
      </c>
      <c r="E83" s="796">
        <f t="shared" si="8"/>
        <v>900</v>
      </c>
      <c r="F83" s="549">
        <f t="shared" si="7"/>
        <v>900</v>
      </c>
      <c r="G83" s="822"/>
      <c r="H83" s="822"/>
      <c r="I83" s="822"/>
      <c r="J83" s="822"/>
      <c r="K83" s="822"/>
      <c r="L83" s="822"/>
      <c r="M83" s="841"/>
      <c r="N83" s="823"/>
      <c r="O83" s="823"/>
      <c r="P83" s="823"/>
      <c r="Q83" s="842"/>
      <c r="R83" s="823"/>
      <c r="S83" s="823"/>
      <c r="T83" s="823"/>
      <c r="U83" s="823"/>
      <c r="V83" s="823"/>
      <c r="W83" s="823"/>
      <c r="X83" s="823">
        <v>900</v>
      </c>
      <c r="Y83" s="823"/>
      <c r="Z83" s="823"/>
      <c r="AA83" s="823"/>
      <c r="AB83" s="823"/>
      <c r="AC83" s="823"/>
      <c r="AD83" s="823"/>
      <c r="AE83" s="823"/>
      <c r="AF83" s="842"/>
      <c r="AG83" s="824"/>
      <c r="AH83" s="824"/>
      <c r="AI83" s="824"/>
      <c r="AJ83" s="824"/>
      <c r="AK83" s="824"/>
      <c r="AL83" s="824"/>
    </row>
    <row r="84" spans="1:38" ht="17.100000000000001" customHeight="1">
      <c r="A84" s="3561"/>
      <c r="B84" s="582"/>
      <c r="C84" s="3606" t="s">
        <v>670</v>
      </c>
      <c r="D84" s="3614" t="s">
        <v>619</v>
      </c>
      <c r="E84" s="796">
        <f t="shared" si="8"/>
        <v>11000</v>
      </c>
      <c r="F84" s="549">
        <f t="shared" si="7"/>
        <v>11000</v>
      </c>
      <c r="G84" s="822"/>
      <c r="H84" s="822"/>
      <c r="I84" s="822"/>
      <c r="J84" s="822"/>
      <c r="K84" s="822"/>
      <c r="L84" s="822"/>
      <c r="M84" s="841"/>
      <c r="N84" s="823"/>
      <c r="O84" s="823"/>
      <c r="P84" s="823"/>
      <c r="Q84" s="842"/>
      <c r="R84" s="823"/>
      <c r="S84" s="823"/>
      <c r="T84" s="823"/>
      <c r="U84" s="823"/>
      <c r="V84" s="823"/>
      <c r="W84" s="823"/>
      <c r="X84" s="823">
        <v>11000</v>
      </c>
      <c r="Y84" s="823"/>
      <c r="Z84" s="823"/>
      <c r="AA84" s="823"/>
      <c r="AB84" s="823"/>
      <c r="AC84" s="823"/>
      <c r="AD84" s="823"/>
      <c r="AE84" s="823"/>
      <c r="AF84" s="842"/>
      <c r="AG84" s="824"/>
      <c r="AH84" s="824"/>
      <c r="AI84" s="824"/>
      <c r="AJ84" s="824"/>
      <c r="AK84" s="824"/>
      <c r="AL84" s="824"/>
    </row>
    <row r="85" spans="1:38" ht="17.100000000000001" customHeight="1">
      <c r="A85" s="3561"/>
      <c r="B85" s="582"/>
      <c r="C85" s="3606" t="s">
        <v>671</v>
      </c>
      <c r="D85" s="3614" t="s">
        <v>619</v>
      </c>
      <c r="E85" s="796">
        <f t="shared" si="8"/>
        <v>9000</v>
      </c>
      <c r="F85" s="549">
        <f t="shared" si="7"/>
        <v>9000</v>
      </c>
      <c r="G85" s="822"/>
      <c r="H85" s="822"/>
      <c r="I85" s="822"/>
      <c r="J85" s="822"/>
      <c r="K85" s="822"/>
      <c r="L85" s="822"/>
      <c r="M85" s="843"/>
      <c r="N85" s="823"/>
      <c r="O85" s="823"/>
      <c r="P85" s="823"/>
      <c r="Q85" s="844"/>
      <c r="R85" s="823"/>
      <c r="S85" s="823"/>
      <c r="T85" s="823"/>
      <c r="U85" s="823"/>
      <c r="V85" s="823"/>
      <c r="W85" s="823"/>
      <c r="X85" s="823">
        <v>9000</v>
      </c>
      <c r="Y85" s="823"/>
      <c r="Z85" s="823"/>
      <c r="AA85" s="823"/>
      <c r="AB85" s="823"/>
      <c r="AC85" s="823"/>
      <c r="AD85" s="823"/>
      <c r="AE85" s="823"/>
      <c r="AF85" s="844"/>
      <c r="AG85" s="824"/>
      <c r="AH85" s="824"/>
      <c r="AI85" s="824"/>
      <c r="AJ85" s="824"/>
      <c r="AK85" s="824"/>
      <c r="AL85" s="824"/>
    </row>
    <row r="86" spans="1:38" ht="17.100000000000001" customHeight="1" thickBot="1">
      <c r="A86" s="583"/>
      <c r="B86" s="584"/>
      <c r="C86" s="4340" t="s">
        <v>672</v>
      </c>
      <c r="D86" s="4341" t="s">
        <v>621</v>
      </c>
      <c r="E86" s="585">
        <f t="shared" si="8"/>
        <v>3300</v>
      </c>
      <c r="F86" s="549">
        <f t="shared" si="7"/>
        <v>3300</v>
      </c>
      <c r="G86" s="822"/>
      <c r="H86" s="822"/>
      <c r="I86" s="822"/>
      <c r="J86" s="822"/>
      <c r="K86" s="822"/>
      <c r="L86" s="822"/>
      <c r="M86" s="843"/>
      <c r="N86" s="823"/>
      <c r="O86" s="823"/>
      <c r="P86" s="823"/>
      <c r="Q86" s="844"/>
      <c r="R86" s="823"/>
      <c r="S86" s="823"/>
      <c r="T86" s="823"/>
      <c r="U86" s="823"/>
      <c r="V86" s="823"/>
      <c r="W86" s="823"/>
      <c r="X86" s="823">
        <v>3300</v>
      </c>
      <c r="Y86" s="823"/>
      <c r="Z86" s="823"/>
      <c r="AA86" s="823"/>
      <c r="AB86" s="823"/>
      <c r="AC86" s="823"/>
      <c r="AD86" s="823"/>
      <c r="AE86" s="823"/>
      <c r="AF86" s="844"/>
      <c r="AG86" s="824"/>
      <c r="AH86" s="824"/>
      <c r="AI86" s="824"/>
      <c r="AJ86" s="824"/>
      <c r="AK86" s="824"/>
      <c r="AL86" s="824"/>
    </row>
    <row r="87" spans="1:38" ht="17.100000000000001" customHeight="1">
      <c r="A87" s="3561"/>
      <c r="B87" s="582"/>
      <c r="C87" s="4338" t="s">
        <v>673</v>
      </c>
      <c r="D87" s="4339" t="s">
        <v>621</v>
      </c>
      <c r="E87" s="796">
        <f t="shared" si="8"/>
        <v>2700</v>
      </c>
      <c r="F87" s="549">
        <f t="shared" si="7"/>
        <v>2700</v>
      </c>
      <c r="G87" s="822"/>
      <c r="H87" s="822"/>
      <c r="I87" s="822"/>
      <c r="J87" s="822"/>
      <c r="K87" s="822"/>
      <c r="L87" s="822"/>
      <c r="M87" s="845"/>
      <c r="N87" s="823"/>
      <c r="O87" s="823"/>
      <c r="P87" s="823"/>
      <c r="Q87" s="846"/>
      <c r="R87" s="823"/>
      <c r="S87" s="823"/>
      <c r="T87" s="823"/>
      <c r="U87" s="823"/>
      <c r="V87" s="823"/>
      <c r="W87" s="823"/>
      <c r="X87" s="823">
        <v>2700</v>
      </c>
      <c r="Y87" s="823"/>
      <c r="Z87" s="823"/>
      <c r="AA87" s="823"/>
      <c r="AB87" s="823"/>
      <c r="AC87" s="823"/>
      <c r="AD87" s="823"/>
      <c r="AE87" s="823"/>
      <c r="AF87" s="846"/>
      <c r="AG87" s="824"/>
      <c r="AH87" s="824"/>
      <c r="AI87" s="824"/>
      <c r="AJ87" s="824"/>
      <c r="AK87" s="824"/>
      <c r="AL87" s="824"/>
    </row>
    <row r="88" spans="1:38" ht="17.25" customHeight="1">
      <c r="A88" s="3561"/>
      <c r="B88" s="582"/>
      <c r="C88" s="4342" t="s">
        <v>674</v>
      </c>
      <c r="D88" s="4343" t="s">
        <v>633</v>
      </c>
      <c r="E88" s="588">
        <f t="shared" si="8"/>
        <v>16500</v>
      </c>
      <c r="F88" s="549">
        <f t="shared" si="7"/>
        <v>16500</v>
      </c>
      <c r="G88" s="822"/>
      <c r="H88" s="822"/>
      <c r="I88" s="822"/>
      <c r="J88" s="822"/>
      <c r="K88" s="822"/>
      <c r="L88" s="822"/>
      <c r="M88" s="845"/>
      <c r="N88" s="823"/>
      <c r="O88" s="823"/>
      <c r="P88" s="823"/>
      <c r="Q88" s="846"/>
      <c r="R88" s="823"/>
      <c r="S88" s="823"/>
      <c r="T88" s="823"/>
      <c r="U88" s="823"/>
      <c r="V88" s="823"/>
      <c r="W88" s="823"/>
      <c r="X88" s="823">
        <v>16500</v>
      </c>
      <c r="Y88" s="823"/>
      <c r="Z88" s="823"/>
      <c r="AA88" s="823"/>
      <c r="AB88" s="823"/>
      <c r="AC88" s="823"/>
      <c r="AD88" s="823"/>
      <c r="AE88" s="823"/>
      <c r="AF88" s="846"/>
      <c r="AG88" s="824"/>
      <c r="AH88" s="824"/>
      <c r="AI88" s="824"/>
      <c r="AJ88" s="824"/>
      <c r="AK88" s="824"/>
      <c r="AL88" s="824"/>
    </row>
    <row r="89" spans="1:38" ht="19.5" customHeight="1">
      <c r="A89" s="3561"/>
      <c r="B89" s="582"/>
      <c r="C89" s="4344" t="s">
        <v>675</v>
      </c>
      <c r="D89" s="4345" t="s">
        <v>633</v>
      </c>
      <c r="E89" s="4346">
        <f t="shared" si="8"/>
        <v>13500</v>
      </c>
      <c r="F89" s="549">
        <f t="shared" si="7"/>
        <v>13500</v>
      </c>
      <c r="G89" s="822"/>
      <c r="H89" s="822"/>
      <c r="I89" s="822"/>
      <c r="J89" s="822"/>
      <c r="K89" s="822"/>
      <c r="L89" s="822"/>
      <c r="M89" s="845"/>
      <c r="N89" s="823"/>
      <c r="O89" s="823"/>
      <c r="P89" s="823"/>
      <c r="Q89" s="846"/>
      <c r="R89" s="823"/>
      <c r="S89" s="823"/>
      <c r="T89" s="823"/>
      <c r="U89" s="823"/>
      <c r="V89" s="823"/>
      <c r="W89" s="823"/>
      <c r="X89" s="823">
        <v>13500</v>
      </c>
      <c r="Y89" s="823"/>
      <c r="Z89" s="823"/>
      <c r="AA89" s="823"/>
      <c r="AB89" s="823"/>
      <c r="AC89" s="823"/>
      <c r="AD89" s="823"/>
      <c r="AE89" s="823"/>
      <c r="AF89" s="846"/>
      <c r="AG89" s="824"/>
      <c r="AH89" s="824"/>
      <c r="AI89" s="824"/>
      <c r="AJ89" s="824"/>
      <c r="AK89" s="824"/>
      <c r="AL89" s="824"/>
    </row>
    <row r="90" spans="1:38" ht="19.5" customHeight="1">
      <c r="A90" s="3561"/>
      <c r="B90" s="582"/>
      <c r="C90" s="3606" t="s">
        <v>676</v>
      </c>
      <c r="D90" s="3614" t="s">
        <v>596</v>
      </c>
      <c r="E90" s="796">
        <f t="shared" si="8"/>
        <v>16500</v>
      </c>
      <c r="F90" s="549">
        <f t="shared" si="7"/>
        <v>16500</v>
      </c>
      <c r="G90" s="822"/>
      <c r="H90" s="822"/>
      <c r="I90" s="822"/>
      <c r="J90" s="822"/>
      <c r="K90" s="822"/>
      <c r="L90" s="822"/>
      <c r="M90" s="847"/>
      <c r="N90" s="823"/>
      <c r="O90" s="823"/>
      <c r="P90" s="823"/>
      <c r="Q90" s="848"/>
      <c r="R90" s="823"/>
      <c r="S90" s="823"/>
      <c r="T90" s="823"/>
      <c r="U90" s="823"/>
      <c r="V90" s="823"/>
      <c r="W90" s="823"/>
      <c r="X90" s="823">
        <v>16500</v>
      </c>
      <c r="Y90" s="823"/>
      <c r="Z90" s="823"/>
      <c r="AA90" s="823"/>
      <c r="AB90" s="823"/>
      <c r="AC90" s="823"/>
      <c r="AD90" s="823"/>
      <c r="AE90" s="823"/>
      <c r="AF90" s="848"/>
      <c r="AG90" s="824"/>
      <c r="AH90" s="824"/>
      <c r="AI90" s="824"/>
      <c r="AJ90" s="824"/>
      <c r="AK90" s="824"/>
      <c r="AL90" s="824"/>
    </row>
    <row r="91" spans="1:38" ht="19.5" customHeight="1" thickBot="1">
      <c r="A91" s="3554"/>
      <c r="B91" s="584"/>
      <c r="C91" s="3600" t="s">
        <v>677</v>
      </c>
      <c r="D91" s="3619" t="s">
        <v>596</v>
      </c>
      <c r="E91" s="796">
        <f t="shared" si="8"/>
        <v>13500</v>
      </c>
      <c r="F91" s="549">
        <f t="shared" si="7"/>
        <v>13500</v>
      </c>
      <c r="G91" s="822"/>
      <c r="H91" s="822"/>
      <c r="I91" s="822"/>
      <c r="J91" s="822"/>
      <c r="K91" s="822"/>
      <c r="L91" s="822"/>
      <c r="M91" s="847"/>
      <c r="N91" s="823"/>
      <c r="O91" s="823"/>
      <c r="P91" s="823"/>
      <c r="Q91" s="848"/>
      <c r="R91" s="823"/>
      <c r="S91" s="823"/>
      <c r="T91" s="823"/>
      <c r="U91" s="823"/>
      <c r="V91" s="823"/>
      <c r="W91" s="823"/>
      <c r="X91" s="823">
        <v>13500</v>
      </c>
      <c r="Y91" s="823"/>
      <c r="Z91" s="823"/>
      <c r="AA91" s="823"/>
      <c r="AB91" s="823"/>
      <c r="AC91" s="823"/>
      <c r="AD91" s="823"/>
      <c r="AE91" s="823"/>
      <c r="AF91" s="848"/>
      <c r="AG91" s="824"/>
      <c r="AH91" s="824"/>
      <c r="AI91" s="824"/>
      <c r="AJ91" s="824"/>
      <c r="AK91" s="824"/>
      <c r="AL91" s="824"/>
    </row>
    <row r="92" spans="1:38" ht="17.100000000000001" customHeight="1" thickBot="1">
      <c r="A92" s="3561"/>
      <c r="B92" s="576" t="s">
        <v>32</v>
      </c>
      <c r="C92" s="577"/>
      <c r="D92" s="578" t="s">
        <v>33</v>
      </c>
      <c r="E92" s="579">
        <f>SUM(E93,E113)</f>
        <v>10736207</v>
      </c>
      <c r="F92" s="549">
        <f t="shared" si="4"/>
        <v>0</v>
      </c>
      <c r="G92" s="822"/>
      <c r="H92" s="822"/>
      <c r="I92" s="822"/>
      <c r="J92" s="822"/>
      <c r="K92" s="822"/>
      <c r="L92" s="822"/>
      <c r="M92" s="847"/>
      <c r="N92" s="823"/>
      <c r="O92" s="823"/>
      <c r="P92" s="823"/>
      <c r="Q92" s="848"/>
      <c r="R92" s="823"/>
      <c r="S92" s="823"/>
      <c r="T92" s="823"/>
      <c r="U92" s="823"/>
      <c r="V92" s="823"/>
      <c r="W92" s="823"/>
      <c r="X92" s="823"/>
      <c r="Y92" s="823"/>
      <c r="Z92" s="823"/>
      <c r="AA92" s="823"/>
      <c r="AB92" s="823"/>
      <c r="AC92" s="823"/>
      <c r="AD92" s="823"/>
      <c r="AE92" s="823"/>
      <c r="AF92" s="848"/>
      <c r="AG92" s="824"/>
      <c r="AH92" s="824"/>
      <c r="AI92" s="824"/>
      <c r="AJ92" s="824"/>
      <c r="AK92" s="824"/>
      <c r="AL92" s="824"/>
    </row>
    <row r="93" spans="1:38" ht="17.100000000000001" customHeight="1">
      <c r="A93" s="3561"/>
      <c r="B93" s="3551"/>
      <c r="C93" s="5191" t="s">
        <v>582</v>
      </c>
      <c r="D93" s="5191"/>
      <c r="E93" s="821">
        <f>SUM(E94,E110)</f>
        <v>10700207</v>
      </c>
      <c r="F93" s="549">
        <f t="shared" si="4"/>
        <v>0</v>
      </c>
      <c r="G93" s="822"/>
      <c r="H93" s="822"/>
      <c r="I93" s="822"/>
      <c r="J93" s="822"/>
      <c r="K93" s="822"/>
      <c r="L93" s="822"/>
      <c r="M93" s="847"/>
      <c r="N93" s="823"/>
      <c r="O93" s="823"/>
      <c r="P93" s="823"/>
      <c r="Q93" s="848"/>
      <c r="R93" s="823"/>
      <c r="S93" s="823"/>
      <c r="T93" s="823"/>
      <c r="U93" s="823"/>
      <c r="V93" s="823"/>
      <c r="W93" s="823"/>
      <c r="X93" s="823"/>
      <c r="Y93" s="823"/>
      <c r="Z93" s="823"/>
      <c r="AA93" s="823"/>
      <c r="AB93" s="823"/>
      <c r="AC93" s="823"/>
      <c r="AD93" s="823"/>
      <c r="AE93" s="823"/>
      <c r="AF93" s="848"/>
      <c r="AG93" s="824"/>
      <c r="AH93" s="824"/>
      <c r="AI93" s="824"/>
      <c r="AJ93" s="824"/>
      <c r="AK93" s="824"/>
      <c r="AL93" s="824"/>
    </row>
    <row r="94" spans="1:38" ht="17.100000000000001" customHeight="1">
      <c r="A94" s="3561"/>
      <c r="B94" s="3551"/>
      <c r="C94" s="5200" t="s">
        <v>583</v>
      </c>
      <c r="D94" s="5200"/>
      <c r="E94" s="3071">
        <f>SUM(E95,E102)</f>
        <v>6750207</v>
      </c>
      <c r="F94" s="549">
        <f t="shared" si="4"/>
        <v>0</v>
      </c>
      <c r="G94" s="849"/>
      <c r="H94" s="849"/>
      <c r="I94" s="849"/>
      <c r="J94" s="849"/>
      <c r="K94" s="849"/>
      <c r="L94" s="849"/>
      <c r="M94" s="847"/>
      <c r="N94" s="850"/>
      <c r="O94" s="850"/>
      <c r="P94" s="850"/>
      <c r="Q94" s="848"/>
      <c r="R94" s="850"/>
      <c r="S94" s="850"/>
      <c r="T94" s="850"/>
      <c r="U94" s="850"/>
      <c r="V94" s="850"/>
      <c r="W94" s="850"/>
      <c r="X94" s="850"/>
      <c r="Y94" s="850"/>
      <c r="Z94" s="850"/>
      <c r="AA94" s="850"/>
      <c r="AB94" s="850"/>
      <c r="AC94" s="850"/>
      <c r="AD94" s="850"/>
      <c r="AE94" s="850"/>
      <c r="AF94" s="848"/>
      <c r="AG94" s="851"/>
      <c r="AH94" s="851"/>
      <c r="AI94" s="851"/>
      <c r="AJ94" s="851"/>
      <c r="AK94" s="851"/>
      <c r="AL94" s="851"/>
    </row>
    <row r="95" spans="1:38" ht="17.100000000000001" customHeight="1">
      <c r="A95" s="3561"/>
      <c r="B95" s="3551"/>
      <c r="C95" s="5209" t="s">
        <v>584</v>
      </c>
      <c r="D95" s="5210"/>
      <c r="E95" s="3603">
        <f>SUM(E96:E100)</f>
        <v>2549163</v>
      </c>
      <c r="F95" s="549">
        <f t="shared" si="4"/>
        <v>0</v>
      </c>
      <c r="G95" s="852"/>
      <c r="H95" s="852"/>
      <c r="I95" s="852"/>
      <c r="J95" s="852"/>
      <c r="K95" s="852"/>
      <c r="L95" s="852"/>
      <c r="M95" s="835"/>
      <c r="N95" s="853"/>
      <c r="O95" s="853"/>
      <c r="P95" s="853"/>
      <c r="Q95" s="836"/>
      <c r="R95" s="853"/>
      <c r="S95" s="853"/>
      <c r="T95" s="853"/>
      <c r="U95" s="853"/>
      <c r="V95" s="853"/>
      <c r="W95" s="853"/>
      <c r="X95" s="853"/>
      <c r="Y95" s="853"/>
      <c r="Z95" s="853"/>
      <c r="AA95" s="853"/>
      <c r="AB95" s="853"/>
      <c r="AC95" s="853"/>
      <c r="AD95" s="853"/>
      <c r="AE95" s="853"/>
      <c r="AF95" s="836"/>
      <c r="AG95" s="854"/>
      <c r="AH95" s="854"/>
      <c r="AI95" s="854"/>
      <c r="AJ95" s="854"/>
      <c r="AK95" s="854"/>
      <c r="AL95" s="854"/>
    </row>
    <row r="96" spans="1:38" ht="17.100000000000001" customHeight="1">
      <c r="A96" s="3554"/>
      <c r="B96" s="3551"/>
      <c r="C96" s="3620" t="s">
        <v>585</v>
      </c>
      <c r="D96" s="3621" t="s">
        <v>586</v>
      </c>
      <c r="E96" s="3071">
        <f>F96</f>
        <v>1988544</v>
      </c>
      <c r="F96" s="549">
        <f t="shared" si="4"/>
        <v>1988544</v>
      </c>
      <c r="G96" s="855"/>
      <c r="H96" s="855"/>
      <c r="I96" s="855">
        <v>1988544</v>
      </c>
      <c r="J96" s="855"/>
      <c r="K96" s="855"/>
      <c r="L96" s="855"/>
      <c r="M96" s="827"/>
      <c r="N96" s="856"/>
      <c r="O96" s="856"/>
      <c r="P96" s="856"/>
      <c r="Q96" s="828"/>
      <c r="R96" s="856"/>
      <c r="S96" s="856"/>
      <c r="T96" s="856"/>
      <c r="U96" s="856"/>
      <c r="V96" s="856"/>
      <c r="W96" s="856"/>
      <c r="X96" s="856"/>
      <c r="Y96" s="856"/>
      <c r="Z96" s="856"/>
      <c r="AA96" s="856"/>
      <c r="AB96" s="856"/>
      <c r="AC96" s="856"/>
      <c r="AD96" s="856"/>
      <c r="AE96" s="856"/>
      <c r="AF96" s="828"/>
      <c r="AG96" s="857"/>
      <c r="AH96" s="857"/>
      <c r="AI96" s="857"/>
      <c r="AJ96" s="857"/>
      <c r="AK96" s="857"/>
      <c r="AL96" s="857"/>
    </row>
    <row r="97" spans="1:38" ht="17.100000000000001" customHeight="1">
      <c r="A97" s="3561"/>
      <c r="B97" s="3551"/>
      <c r="C97" s="3622" t="s">
        <v>587</v>
      </c>
      <c r="D97" s="3611" t="s">
        <v>588</v>
      </c>
      <c r="E97" s="3071">
        <f t="shared" ref="E97:E100" si="9">F97</f>
        <v>147304</v>
      </c>
      <c r="F97" s="549">
        <f t="shared" si="4"/>
        <v>147304</v>
      </c>
      <c r="G97" s="855"/>
      <c r="H97" s="855"/>
      <c r="I97" s="855">
        <v>147304</v>
      </c>
      <c r="J97" s="855"/>
      <c r="K97" s="855"/>
      <c r="L97" s="855"/>
      <c r="M97" s="827"/>
      <c r="N97" s="856"/>
      <c r="O97" s="856"/>
      <c r="P97" s="856"/>
      <c r="Q97" s="828"/>
      <c r="R97" s="856"/>
      <c r="S97" s="856"/>
      <c r="T97" s="856"/>
      <c r="U97" s="856"/>
      <c r="V97" s="856"/>
      <c r="W97" s="856"/>
      <c r="X97" s="856"/>
      <c r="Y97" s="856"/>
      <c r="Z97" s="856"/>
      <c r="AA97" s="856"/>
      <c r="AB97" s="856"/>
      <c r="AC97" s="856"/>
      <c r="AD97" s="856"/>
      <c r="AE97" s="856"/>
      <c r="AF97" s="828"/>
      <c r="AG97" s="857"/>
      <c r="AH97" s="857"/>
      <c r="AI97" s="857"/>
      <c r="AJ97" s="857"/>
      <c r="AK97" s="857"/>
      <c r="AL97" s="857"/>
    </row>
    <row r="98" spans="1:38" ht="17.100000000000001" customHeight="1">
      <c r="A98" s="3561"/>
      <c r="B98" s="3551"/>
      <c r="C98" s="3623" t="s">
        <v>589</v>
      </c>
      <c r="D98" s="3624" t="s">
        <v>590</v>
      </c>
      <c r="E98" s="3071">
        <f t="shared" si="9"/>
        <v>361600</v>
      </c>
      <c r="F98" s="549">
        <f t="shared" si="4"/>
        <v>361600</v>
      </c>
      <c r="G98" s="858"/>
      <c r="H98" s="858"/>
      <c r="I98" s="858">
        <v>361600</v>
      </c>
      <c r="J98" s="858"/>
      <c r="K98" s="858"/>
      <c r="L98" s="858"/>
      <c r="M98" s="827"/>
      <c r="N98" s="859"/>
      <c r="O98" s="859"/>
      <c r="P98" s="859"/>
      <c r="Q98" s="828"/>
      <c r="R98" s="859"/>
      <c r="S98" s="859"/>
      <c r="T98" s="859"/>
      <c r="U98" s="859"/>
      <c r="V98" s="859"/>
      <c r="W98" s="859"/>
      <c r="X98" s="859"/>
      <c r="Y98" s="859"/>
      <c r="Z98" s="859"/>
      <c r="AA98" s="859"/>
      <c r="AB98" s="859"/>
      <c r="AC98" s="859"/>
      <c r="AD98" s="859"/>
      <c r="AE98" s="859"/>
      <c r="AF98" s="828"/>
      <c r="AG98" s="860"/>
      <c r="AH98" s="860"/>
      <c r="AI98" s="860"/>
      <c r="AJ98" s="860"/>
      <c r="AK98" s="860"/>
      <c r="AL98" s="860"/>
    </row>
    <row r="99" spans="1:38" ht="16.5" customHeight="1">
      <c r="A99" s="3561"/>
      <c r="B99" s="3551"/>
      <c r="C99" s="3625" t="s">
        <v>591</v>
      </c>
      <c r="D99" s="3626" t="s">
        <v>592</v>
      </c>
      <c r="E99" s="3071">
        <f t="shared" si="9"/>
        <v>45176</v>
      </c>
      <c r="F99" s="549">
        <f t="shared" si="4"/>
        <v>45176</v>
      </c>
      <c r="G99" s="861"/>
      <c r="H99" s="861"/>
      <c r="I99" s="861">
        <v>45176</v>
      </c>
      <c r="J99" s="861"/>
      <c r="K99" s="861"/>
      <c r="L99" s="861"/>
      <c r="M99" s="767"/>
      <c r="N99" s="862"/>
      <c r="O99" s="862"/>
      <c r="P99" s="862"/>
      <c r="Q99" s="768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62"/>
      <c r="AF99" s="768"/>
      <c r="AG99" s="863"/>
      <c r="AH99" s="863"/>
      <c r="AI99" s="863"/>
      <c r="AJ99" s="863"/>
      <c r="AK99" s="863"/>
      <c r="AL99" s="863"/>
    </row>
    <row r="100" spans="1:38" ht="16.5" customHeight="1">
      <c r="A100" s="3561"/>
      <c r="B100" s="3551"/>
      <c r="C100" s="3625" t="s">
        <v>595</v>
      </c>
      <c r="D100" s="3626" t="s">
        <v>596</v>
      </c>
      <c r="E100" s="3071">
        <f t="shared" si="9"/>
        <v>6539</v>
      </c>
      <c r="F100" s="549">
        <f t="shared" si="4"/>
        <v>6539</v>
      </c>
      <c r="G100" s="864"/>
      <c r="H100" s="864"/>
      <c r="I100" s="864">
        <v>6539</v>
      </c>
      <c r="J100" s="864"/>
      <c r="K100" s="864"/>
      <c r="L100" s="864"/>
      <c r="M100" s="767"/>
      <c r="N100" s="865"/>
      <c r="O100" s="865"/>
      <c r="P100" s="865"/>
      <c r="Q100" s="768"/>
      <c r="R100" s="865"/>
      <c r="S100" s="865"/>
      <c r="T100" s="865"/>
      <c r="U100" s="865"/>
      <c r="V100" s="865"/>
      <c r="W100" s="865"/>
      <c r="X100" s="865"/>
      <c r="Y100" s="865"/>
      <c r="Z100" s="865"/>
      <c r="AA100" s="865"/>
      <c r="AB100" s="865"/>
      <c r="AC100" s="865"/>
      <c r="AD100" s="865"/>
      <c r="AE100" s="865"/>
      <c r="AF100" s="768"/>
      <c r="AG100" s="866"/>
      <c r="AH100" s="866"/>
      <c r="AI100" s="866"/>
      <c r="AJ100" s="866"/>
      <c r="AK100" s="866"/>
      <c r="AL100" s="866"/>
    </row>
    <row r="101" spans="1:38" ht="17.100000000000001" customHeight="1">
      <c r="A101" s="3554"/>
      <c r="B101" s="3551"/>
      <c r="C101" s="5211"/>
      <c r="D101" s="5212"/>
      <c r="E101" s="3071"/>
      <c r="F101" s="549">
        <f t="shared" si="4"/>
        <v>0</v>
      </c>
      <c r="G101" s="867"/>
      <c r="H101" s="867"/>
      <c r="I101" s="867"/>
      <c r="J101" s="867"/>
      <c r="K101" s="867"/>
      <c r="L101" s="867"/>
      <c r="M101" s="767"/>
      <c r="N101" s="868"/>
      <c r="O101" s="868"/>
      <c r="P101" s="868"/>
      <c r="Q101" s="768"/>
      <c r="R101" s="868"/>
      <c r="S101" s="868"/>
      <c r="T101" s="868"/>
      <c r="U101" s="868"/>
      <c r="V101" s="868"/>
      <c r="W101" s="868"/>
      <c r="X101" s="868"/>
      <c r="Y101" s="868"/>
      <c r="Z101" s="868"/>
      <c r="AA101" s="868"/>
      <c r="AB101" s="868"/>
      <c r="AC101" s="868"/>
      <c r="AD101" s="868"/>
      <c r="AE101" s="868"/>
      <c r="AF101" s="768"/>
      <c r="AG101" s="869"/>
      <c r="AH101" s="869"/>
      <c r="AI101" s="869"/>
      <c r="AJ101" s="869"/>
      <c r="AK101" s="869"/>
      <c r="AL101" s="869"/>
    </row>
    <row r="102" spans="1:38" ht="17.100000000000001" customHeight="1">
      <c r="A102" s="3561"/>
      <c r="B102" s="3551"/>
      <c r="C102" s="5213" t="s">
        <v>597</v>
      </c>
      <c r="D102" s="5213"/>
      <c r="E102" s="870">
        <f>SUM(E103:E108)</f>
        <v>4201044</v>
      </c>
      <c r="F102" s="549">
        <f t="shared" si="4"/>
        <v>0</v>
      </c>
      <c r="G102" s="867"/>
      <c r="H102" s="867"/>
      <c r="I102" s="867"/>
      <c r="J102" s="867"/>
      <c r="K102" s="867"/>
      <c r="L102" s="867"/>
      <c r="M102" s="767"/>
      <c r="N102" s="868"/>
      <c r="O102" s="868"/>
      <c r="P102" s="868"/>
      <c r="Q102" s="768"/>
      <c r="R102" s="868"/>
      <c r="S102" s="868"/>
      <c r="T102" s="868"/>
      <c r="U102" s="868"/>
      <c r="V102" s="868"/>
      <c r="W102" s="868"/>
      <c r="X102" s="868"/>
      <c r="Y102" s="868"/>
      <c r="Z102" s="868"/>
      <c r="AA102" s="868"/>
      <c r="AB102" s="868"/>
      <c r="AC102" s="868"/>
      <c r="AD102" s="868"/>
      <c r="AE102" s="868"/>
      <c r="AF102" s="768"/>
      <c r="AG102" s="869"/>
      <c r="AH102" s="869"/>
      <c r="AI102" s="869"/>
      <c r="AJ102" s="869"/>
      <c r="AK102" s="869"/>
      <c r="AL102" s="869"/>
    </row>
    <row r="103" spans="1:38" ht="17.100000000000001" customHeight="1">
      <c r="A103" s="3561"/>
      <c r="B103" s="3551"/>
      <c r="C103" s="3606" t="s">
        <v>678</v>
      </c>
      <c r="D103" s="3627" t="s">
        <v>660</v>
      </c>
      <c r="E103" s="3071">
        <f>F103</f>
        <v>43500</v>
      </c>
      <c r="F103" s="549">
        <f t="shared" si="4"/>
        <v>43500</v>
      </c>
      <c r="G103" s="871"/>
      <c r="H103" s="871"/>
      <c r="I103" s="871"/>
      <c r="J103" s="871"/>
      <c r="K103" s="871"/>
      <c r="L103" s="871"/>
      <c r="M103" s="767"/>
      <c r="N103" s="872"/>
      <c r="O103" s="872"/>
      <c r="P103" s="872"/>
      <c r="Q103" s="768"/>
      <c r="R103" s="872">
        <v>43500</v>
      </c>
      <c r="S103" s="872"/>
      <c r="T103" s="872"/>
      <c r="U103" s="872"/>
      <c r="V103" s="872"/>
      <c r="W103" s="872"/>
      <c r="X103" s="872"/>
      <c r="Y103" s="872"/>
      <c r="Z103" s="872"/>
      <c r="AA103" s="872"/>
      <c r="AB103" s="872"/>
      <c r="AC103" s="872"/>
      <c r="AD103" s="872"/>
      <c r="AE103" s="872"/>
      <c r="AF103" s="768"/>
      <c r="AG103" s="873"/>
      <c r="AH103" s="873"/>
      <c r="AI103" s="873"/>
      <c r="AJ103" s="873"/>
      <c r="AK103" s="873"/>
      <c r="AL103" s="873"/>
    </row>
    <row r="104" spans="1:38" ht="17.100000000000001" customHeight="1">
      <c r="A104" s="3554"/>
      <c r="B104" s="3551"/>
      <c r="C104" s="3628" t="s">
        <v>600</v>
      </c>
      <c r="D104" s="3629" t="s">
        <v>601</v>
      </c>
      <c r="E104" s="3071">
        <f t="shared" ref="E104:E108" si="10">F104</f>
        <v>147000</v>
      </c>
      <c r="F104" s="549">
        <f t="shared" si="4"/>
        <v>147000</v>
      </c>
      <c r="G104" s="874"/>
      <c r="H104" s="874"/>
      <c r="I104" s="874"/>
      <c r="J104" s="874"/>
      <c r="K104" s="874"/>
      <c r="L104" s="874"/>
      <c r="M104" s="767"/>
      <c r="N104" s="875"/>
      <c r="O104" s="875"/>
      <c r="P104" s="875"/>
      <c r="Q104" s="768"/>
      <c r="R104" s="875">
        <v>147000</v>
      </c>
      <c r="S104" s="875"/>
      <c r="T104" s="875"/>
      <c r="U104" s="875"/>
      <c r="V104" s="875"/>
      <c r="W104" s="875"/>
      <c r="X104" s="875"/>
      <c r="Y104" s="875"/>
      <c r="Z104" s="875"/>
      <c r="AA104" s="875"/>
      <c r="AB104" s="875"/>
      <c r="AC104" s="875"/>
      <c r="AD104" s="875"/>
      <c r="AE104" s="875"/>
      <c r="AF104" s="768"/>
      <c r="AG104" s="876"/>
      <c r="AH104" s="876"/>
      <c r="AI104" s="876"/>
      <c r="AJ104" s="876"/>
      <c r="AK104" s="876"/>
      <c r="AL104" s="876"/>
    </row>
    <row r="105" spans="1:38" ht="17.100000000000001" customHeight="1">
      <c r="A105" s="3561"/>
      <c r="B105" s="3554"/>
      <c r="C105" s="3610" t="s">
        <v>610</v>
      </c>
      <c r="D105" s="3611" t="s">
        <v>611</v>
      </c>
      <c r="E105" s="3071">
        <f t="shared" si="10"/>
        <v>1812544</v>
      </c>
      <c r="F105" s="549">
        <f t="shared" si="4"/>
        <v>1812544</v>
      </c>
      <c r="G105" s="874"/>
      <c r="H105" s="874"/>
      <c r="I105" s="874"/>
      <c r="J105" s="874"/>
      <c r="K105" s="874"/>
      <c r="L105" s="874"/>
      <c r="M105" s="767"/>
      <c r="N105" s="875"/>
      <c r="O105" s="875"/>
      <c r="P105" s="875"/>
      <c r="Q105" s="768"/>
      <c r="R105" s="875">
        <v>238500</v>
      </c>
      <c r="S105" s="875"/>
      <c r="T105" s="875"/>
      <c r="U105" s="875"/>
      <c r="V105" s="875"/>
      <c r="W105" s="875"/>
      <c r="X105" s="875">
        <v>1574044</v>
      </c>
      <c r="Y105" s="875"/>
      <c r="Z105" s="875"/>
      <c r="AA105" s="875"/>
      <c r="AB105" s="875"/>
      <c r="AC105" s="875"/>
      <c r="AD105" s="875"/>
      <c r="AE105" s="875"/>
      <c r="AF105" s="768"/>
      <c r="AG105" s="876"/>
      <c r="AH105" s="876"/>
      <c r="AI105" s="876"/>
      <c r="AJ105" s="876"/>
      <c r="AK105" s="876"/>
      <c r="AL105" s="876"/>
    </row>
    <row r="106" spans="1:38" ht="17.100000000000001" customHeight="1">
      <c r="A106" s="3561"/>
      <c r="B106" s="3554"/>
      <c r="C106" s="3606" t="s">
        <v>614</v>
      </c>
      <c r="D106" s="3605" t="s">
        <v>615</v>
      </c>
      <c r="E106" s="3071">
        <f t="shared" si="10"/>
        <v>193000</v>
      </c>
      <c r="F106" s="549">
        <f t="shared" si="4"/>
        <v>193000</v>
      </c>
      <c r="G106" s="877"/>
      <c r="H106" s="877"/>
      <c r="I106" s="877"/>
      <c r="J106" s="877"/>
      <c r="K106" s="877"/>
      <c r="L106" s="877"/>
      <c r="M106" s="767"/>
      <c r="N106" s="878"/>
      <c r="O106" s="878"/>
      <c r="P106" s="878"/>
      <c r="Q106" s="768"/>
      <c r="R106" s="878">
        <v>193000</v>
      </c>
      <c r="S106" s="878"/>
      <c r="T106" s="878"/>
      <c r="U106" s="878"/>
      <c r="V106" s="878"/>
      <c r="W106" s="878"/>
      <c r="X106" s="878"/>
      <c r="Y106" s="878"/>
      <c r="Z106" s="878"/>
      <c r="AA106" s="878"/>
      <c r="AB106" s="878"/>
      <c r="AC106" s="878"/>
      <c r="AD106" s="878"/>
      <c r="AE106" s="878"/>
      <c r="AF106" s="768"/>
      <c r="AG106" s="879"/>
      <c r="AH106" s="879"/>
      <c r="AI106" s="879"/>
      <c r="AJ106" s="879"/>
      <c r="AK106" s="879"/>
      <c r="AL106" s="879"/>
    </row>
    <row r="107" spans="1:38" ht="17.100000000000001" customHeight="1">
      <c r="A107" s="3561"/>
      <c r="B107" s="3554"/>
      <c r="C107" s="3606" t="s">
        <v>679</v>
      </c>
      <c r="D107" s="3605" t="s">
        <v>680</v>
      </c>
      <c r="E107" s="3071">
        <f t="shared" si="10"/>
        <v>2000000</v>
      </c>
      <c r="F107" s="549">
        <f t="shared" si="4"/>
        <v>2000000</v>
      </c>
      <c r="G107" s="880"/>
      <c r="H107" s="880"/>
      <c r="I107" s="880"/>
      <c r="J107" s="880"/>
      <c r="K107" s="880"/>
      <c r="L107" s="880"/>
      <c r="M107" s="767"/>
      <c r="N107" s="881"/>
      <c r="O107" s="881"/>
      <c r="P107" s="881"/>
      <c r="Q107" s="768"/>
      <c r="R107" s="881">
        <v>2000000</v>
      </c>
      <c r="S107" s="881"/>
      <c r="T107" s="881"/>
      <c r="U107" s="881"/>
      <c r="V107" s="881"/>
      <c r="W107" s="881"/>
      <c r="X107" s="881"/>
      <c r="Y107" s="881"/>
      <c r="Z107" s="881"/>
      <c r="AA107" s="881"/>
      <c r="AB107" s="881"/>
      <c r="AC107" s="881"/>
      <c r="AD107" s="881"/>
      <c r="AE107" s="881"/>
      <c r="AF107" s="768"/>
      <c r="AG107" s="882"/>
      <c r="AH107" s="882"/>
      <c r="AI107" s="882"/>
      <c r="AJ107" s="882"/>
      <c r="AK107" s="882"/>
      <c r="AL107" s="882"/>
    </row>
    <row r="108" spans="1:38" ht="17.100000000000001" customHeight="1">
      <c r="A108" s="3561"/>
      <c r="B108" s="3554"/>
      <c r="C108" s="3606" t="s">
        <v>630</v>
      </c>
      <c r="D108" s="3605" t="s">
        <v>681</v>
      </c>
      <c r="E108" s="3071">
        <f t="shared" si="10"/>
        <v>5000</v>
      </c>
      <c r="F108" s="549">
        <f t="shared" si="4"/>
        <v>5000</v>
      </c>
      <c r="G108" s="883"/>
      <c r="H108" s="883"/>
      <c r="I108" s="883"/>
      <c r="J108" s="883"/>
      <c r="K108" s="883"/>
      <c r="L108" s="883"/>
      <c r="M108" s="767"/>
      <c r="N108" s="884"/>
      <c r="O108" s="884"/>
      <c r="P108" s="884"/>
      <c r="Q108" s="768"/>
      <c r="R108" s="884">
        <v>5000</v>
      </c>
      <c r="S108" s="884"/>
      <c r="T108" s="884"/>
      <c r="U108" s="884"/>
      <c r="V108" s="884"/>
      <c r="W108" s="884"/>
      <c r="X108" s="884"/>
      <c r="Y108" s="884"/>
      <c r="Z108" s="884"/>
      <c r="AA108" s="884"/>
      <c r="AB108" s="884"/>
      <c r="AC108" s="884"/>
      <c r="AD108" s="884"/>
      <c r="AE108" s="884"/>
      <c r="AF108" s="768"/>
      <c r="AG108" s="885"/>
      <c r="AH108" s="885"/>
      <c r="AI108" s="885"/>
      <c r="AJ108" s="885"/>
      <c r="AK108" s="885"/>
      <c r="AL108" s="885"/>
    </row>
    <row r="109" spans="1:38" ht="17.100000000000001" customHeight="1">
      <c r="A109" s="3561"/>
      <c r="B109" s="3554"/>
      <c r="C109" s="3630"/>
      <c r="D109" s="3631"/>
      <c r="E109" s="3071"/>
      <c r="F109" s="549">
        <f t="shared" si="4"/>
        <v>0</v>
      </c>
      <c r="G109" s="886"/>
      <c r="H109" s="886"/>
      <c r="I109" s="886"/>
      <c r="J109" s="886"/>
      <c r="K109" s="886"/>
      <c r="L109" s="886"/>
      <c r="M109" s="767"/>
      <c r="N109" s="887"/>
      <c r="O109" s="887"/>
      <c r="P109" s="887"/>
      <c r="Q109" s="768"/>
      <c r="R109" s="887"/>
      <c r="S109" s="887"/>
      <c r="T109" s="887"/>
      <c r="U109" s="887"/>
      <c r="V109" s="887"/>
      <c r="W109" s="887"/>
      <c r="X109" s="887"/>
      <c r="Y109" s="887"/>
      <c r="Z109" s="887"/>
      <c r="AA109" s="887"/>
      <c r="AB109" s="887"/>
      <c r="AC109" s="887"/>
      <c r="AD109" s="887"/>
      <c r="AE109" s="887"/>
      <c r="AF109" s="768"/>
      <c r="AG109" s="888"/>
      <c r="AH109" s="888"/>
      <c r="AI109" s="888"/>
      <c r="AJ109" s="888"/>
      <c r="AK109" s="888"/>
      <c r="AL109" s="888"/>
    </row>
    <row r="110" spans="1:38" ht="17.100000000000001" customHeight="1">
      <c r="A110" s="3554"/>
      <c r="B110" s="3554"/>
      <c r="C110" s="5208" t="s">
        <v>641</v>
      </c>
      <c r="D110" s="5208"/>
      <c r="E110" s="796">
        <f>SUM(E111:E111)</f>
        <v>3950000</v>
      </c>
      <c r="F110" s="549">
        <f t="shared" si="4"/>
        <v>0</v>
      </c>
      <c r="G110" s="886"/>
      <c r="H110" s="886"/>
      <c r="I110" s="886"/>
      <c r="J110" s="886"/>
      <c r="K110" s="886"/>
      <c r="L110" s="886"/>
      <c r="M110" s="767"/>
      <c r="N110" s="887"/>
      <c r="O110" s="887"/>
      <c r="P110" s="887"/>
      <c r="Q110" s="768"/>
      <c r="R110" s="887"/>
      <c r="S110" s="887"/>
      <c r="T110" s="887"/>
      <c r="U110" s="887"/>
      <c r="V110" s="887"/>
      <c r="W110" s="887"/>
      <c r="X110" s="887"/>
      <c r="Y110" s="887"/>
      <c r="Z110" s="887"/>
      <c r="AA110" s="887"/>
      <c r="AB110" s="887"/>
      <c r="AC110" s="887"/>
      <c r="AD110" s="887"/>
      <c r="AE110" s="887"/>
      <c r="AF110" s="768"/>
      <c r="AG110" s="888"/>
      <c r="AH110" s="888"/>
      <c r="AI110" s="888"/>
      <c r="AJ110" s="888"/>
      <c r="AK110" s="888"/>
      <c r="AL110" s="888"/>
    </row>
    <row r="111" spans="1:38" ht="53.25" customHeight="1">
      <c r="A111" s="3561"/>
      <c r="B111" s="3554"/>
      <c r="C111" s="3608" t="s">
        <v>66</v>
      </c>
      <c r="D111" s="3609" t="s">
        <v>682</v>
      </c>
      <c r="E111" s="3071">
        <f>F111</f>
        <v>3950000</v>
      </c>
      <c r="F111" s="549">
        <f t="shared" si="4"/>
        <v>3950000</v>
      </c>
      <c r="G111" s="889"/>
      <c r="H111" s="889"/>
      <c r="I111" s="889"/>
      <c r="J111" s="889"/>
      <c r="K111" s="889"/>
      <c r="L111" s="889"/>
      <c r="M111" s="767"/>
      <c r="N111" s="890"/>
      <c r="O111" s="890"/>
      <c r="P111" s="890"/>
      <c r="Q111" s="768"/>
      <c r="R111" s="890">
        <v>3950000</v>
      </c>
      <c r="S111" s="890"/>
      <c r="T111" s="890"/>
      <c r="U111" s="890"/>
      <c r="V111" s="890"/>
      <c r="W111" s="890"/>
      <c r="X111" s="890"/>
      <c r="Y111" s="890"/>
      <c r="Z111" s="890"/>
      <c r="AA111" s="890"/>
      <c r="AB111" s="890"/>
      <c r="AC111" s="890"/>
      <c r="AD111" s="890"/>
      <c r="AE111" s="890"/>
      <c r="AF111" s="768"/>
      <c r="AG111" s="891"/>
      <c r="AH111" s="891"/>
      <c r="AI111" s="891"/>
      <c r="AJ111" s="891"/>
      <c r="AK111" s="891"/>
      <c r="AL111" s="891"/>
    </row>
    <row r="112" spans="1:38" ht="23.25" customHeight="1">
      <c r="A112" s="3561"/>
      <c r="B112" s="3554"/>
      <c r="C112" s="3632"/>
      <c r="D112" s="3633"/>
      <c r="E112" s="796"/>
      <c r="F112" s="549">
        <f t="shared" si="4"/>
        <v>0</v>
      </c>
      <c r="G112" s="889"/>
      <c r="H112" s="889"/>
      <c r="I112" s="889"/>
      <c r="J112" s="889"/>
      <c r="K112" s="889"/>
      <c r="L112" s="889"/>
      <c r="M112" s="767"/>
      <c r="N112" s="890"/>
      <c r="O112" s="890"/>
      <c r="P112" s="890"/>
      <c r="Q112" s="768"/>
      <c r="R112" s="890"/>
      <c r="S112" s="890"/>
      <c r="T112" s="890"/>
      <c r="U112" s="890"/>
      <c r="V112" s="890"/>
      <c r="W112" s="890"/>
      <c r="X112" s="890"/>
      <c r="Y112" s="890"/>
      <c r="Z112" s="890"/>
      <c r="AA112" s="890"/>
      <c r="AB112" s="890"/>
      <c r="AC112" s="890"/>
      <c r="AD112" s="890"/>
      <c r="AE112" s="890"/>
      <c r="AF112" s="768"/>
      <c r="AG112" s="891"/>
      <c r="AH112" s="891"/>
      <c r="AI112" s="891"/>
      <c r="AJ112" s="891"/>
      <c r="AK112" s="891"/>
      <c r="AL112" s="891"/>
    </row>
    <row r="113" spans="1:38" ht="23.25" customHeight="1">
      <c r="A113" s="3561"/>
      <c r="B113" s="3554"/>
      <c r="C113" s="5214" t="s">
        <v>637</v>
      </c>
      <c r="D113" s="5215"/>
      <c r="E113" s="3607">
        <f>E114</f>
        <v>36000</v>
      </c>
      <c r="F113" s="549">
        <f t="shared" si="4"/>
        <v>0</v>
      </c>
      <c r="G113" s="889"/>
      <c r="H113" s="889"/>
      <c r="I113" s="889"/>
      <c r="J113" s="889"/>
      <c r="K113" s="889"/>
      <c r="L113" s="889"/>
      <c r="M113" s="767"/>
      <c r="N113" s="890"/>
      <c r="O113" s="890"/>
      <c r="P113" s="890"/>
      <c r="Q113" s="768"/>
      <c r="R113" s="890"/>
      <c r="S113" s="890"/>
      <c r="T113" s="890"/>
      <c r="U113" s="890"/>
      <c r="V113" s="890"/>
      <c r="W113" s="890"/>
      <c r="X113" s="890"/>
      <c r="Y113" s="890"/>
      <c r="Z113" s="890"/>
      <c r="AA113" s="890"/>
      <c r="AB113" s="890"/>
      <c r="AC113" s="890"/>
      <c r="AD113" s="890"/>
      <c r="AE113" s="890"/>
      <c r="AF113" s="768"/>
      <c r="AG113" s="891"/>
      <c r="AH113" s="891"/>
      <c r="AI113" s="891"/>
      <c r="AJ113" s="891"/>
      <c r="AK113" s="891"/>
      <c r="AL113" s="891"/>
    </row>
    <row r="114" spans="1:38" ht="23.25" customHeight="1">
      <c r="A114" s="3561"/>
      <c r="B114" s="3554"/>
      <c r="C114" s="5216" t="s">
        <v>638</v>
      </c>
      <c r="D114" s="5217"/>
      <c r="E114" s="3071">
        <f>E115</f>
        <v>36000</v>
      </c>
      <c r="F114" s="549">
        <f t="shared" si="4"/>
        <v>0</v>
      </c>
      <c r="G114" s="889"/>
      <c r="H114" s="889"/>
      <c r="I114" s="889"/>
      <c r="J114" s="889"/>
      <c r="K114" s="889"/>
      <c r="L114" s="889"/>
      <c r="M114" s="767"/>
      <c r="N114" s="890"/>
      <c r="O114" s="890"/>
      <c r="P114" s="890"/>
      <c r="Q114" s="768"/>
      <c r="R114" s="890"/>
      <c r="S114" s="890"/>
      <c r="T114" s="890"/>
      <c r="U114" s="890"/>
      <c r="V114" s="890"/>
      <c r="W114" s="890"/>
      <c r="X114" s="890"/>
      <c r="Y114" s="890"/>
      <c r="Z114" s="890"/>
      <c r="AA114" s="890"/>
      <c r="AB114" s="890"/>
      <c r="AC114" s="890"/>
      <c r="AD114" s="890"/>
      <c r="AE114" s="890"/>
      <c r="AF114" s="768"/>
      <c r="AG114" s="891"/>
      <c r="AH114" s="891"/>
      <c r="AI114" s="891"/>
      <c r="AJ114" s="891"/>
      <c r="AK114" s="891"/>
      <c r="AL114" s="891"/>
    </row>
    <row r="115" spans="1:38" ht="29.25" customHeight="1" thickBot="1">
      <c r="A115" s="3561"/>
      <c r="B115" s="3554"/>
      <c r="C115" s="586" t="s">
        <v>639</v>
      </c>
      <c r="D115" s="587" t="s">
        <v>640</v>
      </c>
      <c r="E115" s="588">
        <f>F115</f>
        <v>36000</v>
      </c>
      <c r="F115" s="549">
        <f t="shared" si="4"/>
        <v>36000</v>
      </c>
      <c r="G115" s="889"/>
      <c r="H115" s="889"/>
      <c r="I115" s="889"/>
      <c r="J115" s="889"/>
      <c r="K115" s="889"/>
      <c r="L115" s="889"/>
      <c r="M115" s="767"/>
      <c r="N115" s="890"/>
      <c r="O115" s="890"/>
      <c r="P115" s="890"/>
      <c r="Q115" s="768"/>
      <c r="R115" s="890">
        <v>36000</v>
      </c>
      <c r="S115" s="890"/>
      <c r="T115" s="890"/>
      <c r="U115" s="890"/>
      <c r="V115" s="890"/>
      <c r="W115" s="890"/>
      <c r="X115" s="890"/>
      <c r="Y115" s="890"/>
      <c r="Z115" s="890"/>
      <c r="AA115" s="890"/>
      <c r="AB115" s="890"/>
      <c r="AC115" s="890"/>
      <c r="AD115" s="890"/>
      <c r="AE115" s="890"/>
      <c r="AF115" s="768"/>
      <c r="AG115" s="891"/>
      <c r="AH115" s="891"/>
      <c r="AI115" s="891"/>
      <c r="AJ115" s="891"/>
      <c r="AK115" s="891"/>
      <c r="AL115" s="891"/>
    </row>
    <row r="116" spans="1:38" ht="17.100000000000001" customHeight="1" thickBot="1">
      <c r="A116" s="564" t="s">
        <v>36</v>
      </c>
      <c r="B116" s="589"/>
      <c r="C116" s="590"/>
      <c r="D116" s="591" t="s">
        <v>683</v>
      </c>
      <c r="E116" s="592">
        <f>SUM(E117,E142)</f>
        <v>1350000</v>
      </c>
      <c r="F116" s="549">
        <f t="shared" si="4"/>
        <v>0</v>
      </c>
      <c r="G116" s="849"/>
      <c r="H116" s="849"/>
      <c r="I116" s="849"/>
      <c r="J116" s="849"/>
      <c r="K116" s="849"/>
      <c r="L116" s="849"/>
      <c r="M116" s="847"/>
      <c r="N116" s="850"/>
      <c r="O116" s="850"/>
      <c r="P116" s="850"/>
      <c r="Q116" s="848"/>
      <c r="R116" s="850"/>
      <c r="S116" s="850"/>
      <c r="T116" s="850"/>
      <c r="U116" s="850"/>
      <c r="V116" s="850"/>
      <c r="W116" s="850"/>
      <c r="X116" s="850"/>
      <c r="Y116" s="850"/>
      <c r="Z116" s="850"/>
      <c r="AA116" s="850"/>
      <c r="AB116" s="850"/>
      <c r="AC116" s="850"/>
      <c r="AD116" s="850"/>
      <c r="AE116" s="850"/>
      <c r="AF116" s="848"/>
      <c r="AG116" s="851"/>
      <c r="AH116" s="851"/>
      <c r="AI116" s="851"/>
      <c r="AJ116" s="851"/>
      <c r="AK116" s="851"/>
      <c r="AL116" s="851"/>
    </row>
    <row r="117" spans="1:38" ht="55.5" customHeight="1" thickBot="1">
      <c r="A117" s="593"/>
      <c r="B117" s="576" t="s">
        <v>38</v>
      </c>
      <c r="C117" s="577"/>
      <c r="D117" s="578" t="s">
        <v>684</v>
      </c>
      <c r="E117" s="579">
        <f t="shared" ref="E117:E118" si="11">SUM(E118)</f>
        <v>150000</v>
      </c>
      <c r="F117" s="549">
        <f t="shared" si="4"/>
        <v>0</v>
      </c>
      <c r="G117" s="849"/>
      <c r="H117" s="849"/>
      <c r="I117" s="849"/>
      <c r="J117" s="849"/>
      <c r="K117" s="849"/>
      <c r="L117" s="849"/>
      <c r="M117" s="847"/>
      <c r="N117" s="850"/>
      <c r="O117" s="850"/>
      <c r="P117" s="850"/>
      <c r="Q117" s="848"/>
      <c r="R117" s="850"/>
      <c r="S117" s="850"/>
      <c r="T117" s="850"/>
      <c r="U117" s="850"/>
      <c r="V117" s="850"/>
      <c r="W117" s="850"/>
      <c r="X117" s="850"/>
      <c r="Y117" s="850"/>
      <c r="Z117" s="850"/>
      <c r="AA117" s="850"/>
      <c r="AB117" s="850"/>
      <c r="AC117" s="850"/>
      <c r="AD117" s="850"/>
      <c r="AE117" s="850"/>
      <c r="AF117" s="848"/>
      <c r="AG117" s="851"/>
      <c r="AH117" s="851"/>
      <c r="AI117" s="851"/>
      <c r="AJ117" s="851"/>
      <c r="AK117" s="851"/>
      <c r="AL117" s="851"/>
    </row>
    <row r="118" spans="1:38" ht="17.100000000000001" customHeight="1">
      <c r="A118" s="3561"/>
      <c r="B118" s="5207"/>
      <c r="C118" s="5191" t="s">
        <v>582</v>
      </c>
      <c r="D118" s="5191"/>
      <c r="E118" s="821">
        <f t="shared" si="11"/>
        <v>150000</v>
      </c>
      <c r="F118" s="549">
        <f t="shared" si="4"/>
        <v>0</v>
      </c>
      <c r="G118" s="889"/>
      <c r="H118" s="889"/>
      <c r="I118" s="889"/>
      <c r="J118" s="889"/>
      <c r="K118" s="889"/>
      <c r="L118" s="889"/>
      <c r="M118" s="767"/>
      <c r="N118" s="890"/>
      <c r="O118" s="890"/>
      <c r="P118" s="890"/>
      <c r="Q118" s="768"/>
      <c r="R118" s="890"/>
      <c r="S118" s="890"/>
      <c r="T118" s="890"/>
      <c r="U118" s="890"/>
      <c r="V118" s="890"/>
      <c r="W118" s="890"/>
      <c r="X118" s="890"/>
      <c r="Y118" s="890"/>
      <c r="Z118" s="890"/>
      <c r="AA118" s="890"/>
      <c r="AB118" s="890"/>
      <c r="AC118" s="890"/>
      <c r="AD118" s="890"/>
      <c r="AE118" s="890"/>
      <c r="AF118" s="768"/>
      <c r="AG118" s="891"/>
      <c r="AH118" s="891"/>
      <c r="AI118" s="891"/>
      <c r="AJ118" s="891"/>
      <c r="AK118" s="891"/>
      <c r="AL118" s="891"/>
    </row>
    <row r="119" spans="1:38" ht="17.100000000000001" customHeight="1">
      <c r="A119" s="3561"/>
      <c r="B119" s="5190"/>
      <c r="C119" s="5200" t="s">
        <v>648</v>
      </c>
      <c r="D119" s="5200"/>
      <c r="E119" s="3071">
        <f>SUM(E120:E141)</f>
        <v>150000</v>
      </c>
      <c r="F119" s="549">
        <f t="shared" si="4"/>
        <v>0</v>
      </c>
      <c r="G119" s="892"/>
      <c r="H119" s="892"/>
      <c r="I119" s="892"/>
      <c r="J119" s="892"/>
      <c r="K119" s="892"/>
      <c r="L119" s="892"/>
      <c r="M119" s="767"/>
      <c r="N119" s="893"/>
      <c r="O119" s="893"/>
      <c r="P119" s="893"/>
      <c r="Q119" s="768"/>
      <c r="R119" s="893"/>
      <c r="S119" s="893"/>
      <c r="T119" s="893"/>
      <c r="U119" s="893"/>
      <c r="V119" s="893"/>
      <c r="W119" s="893"/>
      <c r="X119" s="893"/>
      <c r="Y119" s="893"/>
      <c r="Z119" s="893"/>
      <c r="AA119" s="893"/>
      <c r="AB119" s="893"/>
      <c r="AC119" s="893"/>
      <c r="AD119" s="893"/>
      <c r="AE119" s="893"/>
      <c r="AF119" s="768"/>
      <c r="AG119" s="894"/>
      <c r="AH119" s="894"/>
      <c r="AI119" s="894"/>
      <c r="AJ119" s="894"/>
      <c r="AK119" s="894"/>
      <c r="AL119" s="894"/>
    </row>
    <row r="120" spans="1:38" ht="17.100000000000001" customHeight="1">
      <c r="A120" s="3561"/>
      <c r="B120" s="5190"/>
      <c r="C120" s="3610" t="s">
        <v>649</v>
      </c>
      <c r="D120" s="3605" t="s">
        <v>586</v>
      </c>
      <c r="E120" s="3071">
        <f>F120</f>
        <v>63000</v>
      </c>
      <c r="F120" s="549">
        <f t="shared" si="4"/>
        <v>63000</v>
      </c>
      <c r="G120" s="895"/>
      <c r="H120" s="895"/>
      <c r="I120" s="895"/>
      <c r="J120" s="895"/>
      <c r="K120" s="895"/>
      <c r="L120" s="895"/>
      <c r="M120" s="767"/>
      <c r="N120" s="896"/>
      <c r="O120" s="896"/>
      <c r="P120" s="896"/>
      <c r="Q120" s="768"/>
      <c r="R120" s="896"/>
      <c r="S120" s="896"/>
      <c r="T120" s="896"/>
      <c r="U120" s="896"/>
      <c r="V120" s="896"/>
      <c r="W120" s="896"/>
      <c r="X120" s="896">
        <v>63000</v>
      </c>
      <c r="Y120" s="896"/>
      <c r="Z120" s="896"/>
      <c r="AA120" s="896"/>
      <c r="AB120" s="896"/>
      <c r="AC120" s="896"/>
      <c r="AD120" s="896"/>
      <c r="AE120" s="896"/>
      <c r="AF120" s="768"/>
      <c r="AG120" s="897"/>
      <c r="AH120" s="897"/>
      <c r="AI120" s="897"/>
      <c r="AJ120" s="897"/>
      <c r="AK120" s="897"/>
      <c r="AL120" s="897"/>
    </row>
    <row r="121" spans="1:38" ht="17.100000000000001" customHeight="1">
      <c r="A121" s="3561"/>
      <c r="B121" s="3554"/>
      <c r="C121" s="3606" t="s">
        <v>650</v>
      </c>
      <c r="D121" s="3605" t="s">
        <v>586</v>
      </c>
      <c r="E121" s="3071">
        <f t="shared" ref="E121:E141" si="12">F121</f>
        <v>27000</v>
      </c>
      <c r="F121" s="549">
        <f t="shared" si="4"/>
        <v>27000</v>
      </c>
      <c r="G121" s="898"/>
      <c r="H121" s="898"/>
      <c r="I121" s="898"/>
      <c r="J121" s="898"/>
      <c r="K121" s="898"/>
      <c r="L121" s="898"/>
      <c r="M121" s="767"/>
      <c r="N121" s="899"/>
      <c r="O121" s="899"/>
      <c r="P121" s="899"/>
      <c r="Q121" s="768"/>
      <c r="R121" s="899"/>
      <c r="S121" s="899"/>
      <c r="T121" s="899"/>
      <c r="U121" s="899"/>
      <c r="V121" s="899"/>
      <c r="W121" s="899"/>
      <c r="X121" s="899">
        <v>27000</v>
      </c>
      <c r="Y121" s="899"/>
      <c r="Z121" s="899"/>
      <c r="AA121" s="899"/>
      <c r="AB121" s="899"/>
      <c r="AC121" s="899"/>
      <c r="AD121" s="899"/>
      <c r="AE121" s="899"/>
      <c r="AF121" s="768"/>
      <c r="AG121" s="900"/>
      <c r="AH121" s="900"/>
      <c r="AI121" s="900"/>
      <c r="AJ121" s="900"/>
      <c r="AK121" s="900"/>
      <c r="AL121" s="900"/>
    </row>
    <row r="122" spans="1:38" ht="17.100000000000001" customHeight="1">
      <c r="A122" s="3561"/>
      <c r="B122" s="3554"/>
      <c r="C122" s="3606" t="s">
        <v>651</v>
      </c>
      <c r="D122" s="3605" t="s">
        <v>588</v>
      </c>
      <c r="E122" s="3071">
        <f t="shared" si="12"/>
        <v>14000</v>
      </c>
      <c r="F122" s="549">
        <f t="shared" si="4"/>
        <v>14000</v>
      </c>
      <c r="G122" s="901"/>
      <c r="H122" s="901"/>
      <c r="I122" s="901"/>
      <c r="J122" s="901"/>
      <c r="K122" s="901"/>
      <c r="L122" s="901"/>
      <c r="M122" s="767"/>
      <c r="N122" s="902"/>
      <c r="O122" s="902"/>
      <c r="P122" s="902"/>
      <c r="Q122" s="768"/>
      <c r="R122" s="902"/>
      <c r="S122" s="902"/>
      <c r="T122" s="902"/>
      <c r="U122" s="902"/>
      <c r="V122" s="902"/>
      <c r="W122" s="902"/>
      <c r="X122" s="902">
        <v>14000</v>
      </c>
      <c r="Y122" s="902"/>
      <c r="Z122" s="902"/>
      <c r="AA122" s="902"/>
      <c r="AB122" s="902"/>
      <c r="AC122" s="902"/>
      <c r="AD122" s="902"/>
      <c r="AE122" s="902"/>
      <c r="AF122" s="768"/>
      <c r="AG122" s="903"/>
      <c r="AH122" s="903"/>
      <c r="AI122" s="903"/>
      <c r="AJ122" s="903"/>
      <c r="AK122" s="903"/>
      <c r="AL122" s="903"/>
    </row>
    <row r="123" spans="1:38" ht="17.100000000000001" customHeight="1">
      <c r="A123" s="3561"/>
      <c r="B123" s="3554"/>
      <c r="C123" s="3606" t="s">
        <v>652</v>
      </c>
      <c r="D123" s="3605" t="s">
        <v>588</v>
      </c>
      <c r="E123" s="3071">
        <f t="shared" si="12"/>
        <v>6000</v>
      </c>
      <c r="F123" s="549">
        <f t="shared" si="4"/>
        <v>6000</v>
      </c>
      <c r="G123" s="904"/>
      <c r="H123" s="904"/>
      <c r="I123" s="904"/>
      <c r="J123" s="904"/>
      <c r="K123" s="904"/>
      <c r="L123" s="904"/>
      <c r="M123" s="767"/>
      <c r="N123" s="905"/>
      <c r="O123" s="905"/>
      <c r="P123" s="905"/>
      <c r="Q123" s="768"/>
      <c r="R123" s="905"/>
      <c r="S123" s="905"/>
      <c r="T123" s="905"/>
      <c r="U123" s="905"/>
      <c r="V123" s="905"/>
      <c r="W123" s="905"/>
      <c r="X123" s="905">
        <v>6000</v>
      </c>
      <c r="Y123" s="905"/>
      <c r="Z123" s="905"/>
      <c r="AA123" s="905"/>
      <c r="AB123" s="905"/>
      <c r="AC123" s="905"/>
      <c r="AD123" s="905"/>
      <c r="AE123" s="905"/>
      <c r="AF123" s="768"/>
      <c r="AG123" s="906"/>
      <c r="AH123" s="906"/>
      <c r="AI123" s="906"/>
      <c r="AJ123" s="906"/>
      <c r="AK123" s="906"/>
      <c r="AL123" s="906"/>
    </row>
    <row r="124" spans="1:38" ht="17.100000000000001" customHeight="1">
      <c r="A124" s="3561"/>
      <c r="B124" s="3554"/>
      <c r="C124" s="3606" t="s">
        <v>653</v>
      </c>
      <c r="D124" s="3605" t="s">
        <v>590</v>
      </c>
      <c r="E124" s="3071">
        <f t="shared" si="12"/>
        <v>16100</v>
      </c>
      <c r="F124" s="549">
        <f t="shared" si="4"/>
        <v>16100</v>
      </c>
      <c r="G124" s="907"/>
      <c r="H124" s="907"/>
      <c r="I124" s="907"/>
      <c r="J124" s="907"/>
      <c r="K124" s="907"/>
      <c r="L124" s="907"/>
      <c r="M124" s="767"/>
      <c r="N124" s="908"/>
      <c r="O124" s="908"/>
      <c r="P124" s="908"/>
      <c r="Q124" s="768"/>
      <c r="R124" s="908"/>
      <c r="S124" s="908"/>
      <c r="T124" s="908"/>
      <c r="U124" s="908"/>
      <c r="V124" s="908"/>
      <c r="W124" s="908"/>
      <c r="X124" s="908">
        <v>16100</v>
      </c>
      <c r="Y124" s="908"/>
      <c r="Z124" s="908"/>
      <c r="AA124" s="908"/>
      <c r="AB124" s="908"/>
      <c r="AC124" s="908"/>
      <c r="AD124" s="908"/>
      <c r="AE124" s="908"/>
      <c r="AF124" s="768"/>
      <c r="AG124" s="909"/>
      <c r="AH124" s="909"/>
      <c r="AI124" s="909"/>
      <c r="AJ124" s="909"/>
      <c r="AK124" s="909"/>
      <c r="AL124" s="909"/>
    </row>
    <row r="125" spans="1:38" ht="17.100000000000001" customHeight="1">
      <c r="A125" s="3561"/>
      <c r="B125" s="3554"/>
      <c r="C125" s="3606" t="s">
        <v>654</v>
      </c>
      <c r="D125" s="3605" t="s">
        <v>590</v>
      </c>
      <c r="E125" s="3071">
        <f t="shared" si="12"/>
        <v>6900</v>
      </c>
      <c r="F125" s="549">
        <f t="shared" si="4"/>
        <v>6900</v>
      </c>
      <c r="G125" s="910"/>
      <c r="H125" s="910"/>
      <c r="I125" s="910"/>
      <c r="J125" s="910"/>
      <c r="K125" s="910"/>
      <c r="L125" s="910"/>
      <c r="M125" s="767"/>
      <c r="N125" s="911"/>
      <c r="O125" s="911"/>
      <c r="P125" s="911"/>
      <c r="Q125" s="768"/>
      <c r="R125" s="911"/>
      <c r="S125" s="911"/>
      <c r="T125" s="911"/>
      <c r="U125" s="911"/>
      <c r="V125" s="911"/>
      <c r="W125" s="911"/>
      <c r="X125" s="911">
        <v>6900</v>
      </c>
      <c r="Y125" s="911"/>
      <c r="Z125" s="911"/>
      <c r="AA125" s="911"/>
      <c r="AB125" s="911"/>
      <c r="AC125" s="911"/>
      <c r="AD125" s="911"/>
      <c r="AE125" s="911"/>
      <c r="AF125" s="768"/>
      <c r="AG125" s="912"/>
      <c r="AH125" s="912"/>
      <c r="AI125" s="912"/>
      <c r="AJ125" s="912"/>
      <c r="AK125" s="912"/>
      <c r="AL125" s="912"/>
    </row>
    <row r="126" spans="1:38" ht="16.5" customHeight="1">
      <c r="A126" s="3554"/>
      <c r="B126" s="3554"/>
      <c r="C126" s="3628" t="s">
        <v>655</v>
      </c>
      <c r="D126" s="3609" t="s">
        <v>592</v>
      </c>
      <c r="E126" s="3071">
        <f t="shared" si="12"/>
        <v>2800</v>
      </c>
      <c r="F126" s="549">
        <f t="shared" si="4"/>
        <v>2800</v>
      </c>
      <c r="G126" s="913"/>
      <c r="H126" s="913"/>
      <c r="I126" s="913"/>
      <c r="J126" s="913"/>
      <c r="K126" s="913"/>
      <c r="L126" s="913"/>
      <c r="M126" s="767"/>
      <c r="N126" s="914"/>
      <c r="O126" s="914"/>
      <c r="P126" s="914"/>
      <c r="Q126" s="768"/>
      <c r="R126" s="914"/>
      <c r="S126" s="914"/>
      <c r="T126" s="914"/>
      <c r="U126" s="914"/>
      <c r="V126" s="914"/>
      <c r="W126" s="914"/>
      <c r="X126" s="914">
        <v>2800</v>
      </c>
      <c r="Y126" s="914"/>
      <c r="Z126" s="914"/>
      <c r="AA126" s="914"/>
      <c r="AB126" s="914"/>
      <c r="AC126" s="914"/>
      <c r="AD126" s="914"/>
      <c r="AE126" s="914"/>
      <c r="AF126" s="768"/>
      <c r="AG126" s="915"/>
      <c r="AH126" s="915"/>
      <c r="AI126" s="915"/>
      <c r="AJ126" s="915"/>
      <c r="AK126" s="915"/>
      <c r="AL126" s="915"/>
    </row>
    <row r="127" spans="1:38" ht="16.5" customHeight="1" thickBot="1">
      <c r="A127" s="583"/>
      <c r="B127" s="3555"/>
      <c r="C127" s="586" t="s">
        <v>656</v>
      </c>
      <c r="D127" s="587" t="s">
        <v>592</v>
      </c>
      <c r="E127" s="4349">
        <f t="shared" si="12"/>
        <v>1200</v>
      </c>
      <c r="F127" s="549">
        <f t="shared" si="4"/>
        <v>1200</v>
      </c>
      <c r="G127" s="913"/>
      <c r="H127" s="913"/>
      <c r="I127" s="913"/>
      <c r="J127" s="913"/>
      <c r="K127" s="913"/>
      <c r="L127" s="913"/>
      <c r="M127" s="767"/>
      <c r="N127" s="914"/>
      <c r="O127" s="914"/>
      <c r="P127" s="914"/>
      <c r="Q127" s="768"/>
      <c r="R127" s="914"/>
      <c r="S127" s="914"/>
      <c r="T127" s="914"/>
      <c r="U127" s="914"/>
      <c r="V127" s="914"/>
      <c r="W127" s="914"/>
      <c r="X127" s="914">
        <v>1200</v>
      </c>
      <c r="Y127" s="914"/>
      <c r="Z127" s="914"/>
      <c r="AA127" s="914"/>
      <c r="AB127" s="914"/>
      <c r="AC127" s="914"/>
      <c r="AD127" s="914"/>
      <c r="AE127" s="914"/>
      <c r="AF127" s="768"/>
      <c r="AG127" s="915"/>
      <c r="AH127" s="915"/>
      <c r="AI127" s="915"/>
      <c r="AJ127" s="915"/>
      <c r="AK127" s="915"/>
      <c r="AL127" s="915"/>
    </row>
    <row r="128" spans="1:38" ht="17.100000000000001" customHeight="1">
      <c r="A128" s="3561"/>
      <c r="B128" s="3554"/>
      <c r="C128" s="4338" t="s">
        <v>662</v>
      </c>
      <c r="D128" s="4347" t="s">
        <v>601</v>
      </c>
      <c r="E128" s="4348">
        <f t="shared" si="12"/>
        <v>2800</v>
      </c>
      <c r="F128" s="549">
        <f t="shared" si="4"/>
        <v>2800</v>
      </c>
      <c r="G128" s="916"/>
      <c r="H128" s="916"/>
      <c r="I128" s="916"/>
      <c r="J128" s="916"/>
      <c r="K128" s="916"/>
      <c r="L128" s="916"/>
      <c r="M128" s="767"/>
      <c r="N128" s="917"/>
      <c r="O128" s="917"/>
      <c r="P128" s="917"/>
      <c r="Q128" s="768"/>
      <c r="R128" s="917"/>
      <c r="S128" s="917"/>
      <c r="T128" s="917"/>
      <c r="U128" s="917"/>
      <c r="V128" s="917"/>
      <c r="W128" s="917"/>
      <c r="X128" s="917">
        <v>2800</v>
      </c>
      <c r="Y128" s="917"/>
      <c r="Z128" s="917"/>
      <c r="AA128" s="917"/>
      <c r="AB128" s="917"/>
      <c r="AC128" s="917"/>
      <c r="AD128" s="917"/>
      <c r="AE128" s="917"/>
      <c r="AF128" s="768"/>
      <c r="AG128" s="918"/>
      <c r="AH128" s="918"/>
      <c r="AI128" s="918"/>
      <c r="AJ128" s="918"/>
      <c r="AK128" s="918"/>
      <c r="AL128" s="918"/>
    </row>
    <row r="129" spans="1:38" ht="17.100000000000001" customHeight="1">
      <c r="A129" s="3561"/>
      <c r="B129" s="3554"/>
      <c r="C129" s="3606" t="s">
        <v>663</v>
      </c>
      <c r="D129" s="3605" t="s">
        <v>601</v>
      </c>
      <c r="E129" s="3071">
        <f t="shared" si="12"/>
        <v>1200</v>
      </c>
      <c r="F129" s="549">
        <f t="shared" si="4"/>
        <v>1200</v>
      </c>
      <c r="G129" s="919"/>
      <c r="H129" s="919"/>
      <c r="I129" s="919"/>
      <c r="J129" s="919"/>
      <c r="K129" s="919"/>
      <c r="L129" s="919"/>
      <c r="M129" s="767"/>
      <c r="N129" s="920"/>
      <c r="O129" s="920"/>
      <c r="P129" s="920"/>
      <c r="Q129" s="768"/>
      <c r="R129" s="920"/>
      <c r="S129" s="920"/>
      <c r="T129" s="920"/>
      <c r="U129" s="920"/>
      <c r="V129" s="920"/>
      <c r="W129" s="920"/>
      <c r="X129" s="920">
        <v>1200</v>
      </c>
      <c r="Y129" s="920"/>
      <c r="Z129" s="920"/>
      <c r="AA129" s="920"/>
      <c r="AB129" s="920"/>
      <c r="AC129" s="920"/>
      <c r="AD129" s="920"/>
      <c r="AE129" s="920"/>
      <c r="AF129" s="768"/>
      <c r="AG129" s="921"/>
      <c r="AH129" s="921"/>
      <c r="AI129" s="921"/>
      <c r="AJ129" s="921"/>
      <c r="AK129" s="921"/>
      <c r="AL129" s="921"/>
    </row>
    <row r="130" spans="1:38" ht="17.100000000000001" customHeight="1">
      <c r="A130" s="3561"/>
      <c r="B130" s="3554"/>
      <c r="C130" s="3606" t="s">
        <v>664</v>
      </c>
      <c r="D130" s="3605" t="s">
        <v>607</v>
      </c>
      <c r="E130" s="3071">
        <f t="shared" si="12"/>
        <v>700</v>
      </c>
      <c r="F130" s="549">
        <f t="shared" si="4"/>
        <v>700</v>
      </c>
      <c r="G130" s="922"/>
      <c r="H130" s="922"/>
      <c r="I130" s="922"/>
      <c r="J130" s="922"/>
      <c r="K130" s="922"/>
      <c r="L130" s="922"/>
      <c r="M130" s="767"/>
      <c r="N130" s="923"/>
      <c r="O130" s="923"/>
      <c r="P130" s="923"/>
      <c r="Q130" s="768"/>
      <c r="R130" s="923"/>
      <c r="S130" s="923"/>
      <c r="T130" s="923"/>
      <c r="U130" s="923"/>
      <c r="V130" s="923"/>
      <c r="W130" s="923"/>
      <c r="X130" s="923">
        <v>700</v>
      </c>
      <c r="Y130" s="923"/>
      <c r="Z130" s="923"/>
      <c r="AA130" s="923"/>
      <c r="AB130" s="923"/>
      <c r="AC130" s="923"/>
      <c r="AD130" s="923"/>
      <c r="AE130" s="923"/>
      <c r="AF130" s="768"/>
      <c r="AG130" s="924"/>
      <c r="AH130" s="924"/>
      <c r="AI130" s="924"/>
      <c r="AJ130" s="924"/>
      <c r="AK130" s="924"/>
      <c r="AL130" s="924"/>
    </row>
    <row r="131" spans="1:38" ht="17.100000000000001" customHeight="1">
      <c r="A131" s="3561"/>
      <c r="B131" s="3554"/>
      <c r="C131" s="4342" t="s">
        <v>665</v>
      </c>
      <c r="D131" s="4350" t="s">
        <v>607</v>
      </c>
      <c r="E131" s="4351">
        <f t="shared" si="12"/>
        <v>300</v>
      </c>
      <c r="F131" s="549">
        <f t="shared" si="4"/>
        <v>300</v>
      </c>
      <c r="G131" s="925"/>
      <c r="H131" s="925"/>
      <c r="I131" s="925"/>
      <c r="J131" s="925"/>
      <c r="K131" s="925"/>
      <c r="L131" s="925"/>
      <c r="M131" s="767"/>
      <c r="N131" s="926"/>
      <c r="O131" s="926"/>
      <c r="P131" s="926"/>
      <c r="Q131" s="768"/>
      <c r="R131" s="926"/>
      <c r="S131" s="926"/>
      <c r="T131" s="926"/>
      <c r="U131" s="926"/>
      <c r="V131" s="926"/>
      <c r="W131" s="926"/>
      <c r="X131" s="926">
        <v>300</v>
      </c>
      <c r="Y131" s="926"/>
      <c r="Z131" s="926"/>
      <c r="AA131" s="926"/>
      <c r="AB131" s="926"/>
      <c r="AC131" s="926"/>
      <c r="AD131" s="926"/>
      <c r="AE131" s="926"/>
      <c r="AF131" s="768"/>
      <c r="AG131" s="927"/>
      <c r="AH131" s="927"/>
      <c r="AI131" s="927"/>
      <c r="AJ131" s="927"/>
      <c r="AK131" s="927"/>
      <c r="AL131" s="927"/>
    </row>
    <row r="132" spans="1:38" ht="17.100000000000001" customHeight="1">
      <c r="A132" s="3561"/>
      <c r="B132" s="3554"/>
      <c r="C132" s="4344" t="s">
        <v>666</v>
      </c>
      <c r="D132" s="4352" t="s">
        <v>611</v>
      </c>
      <c r="E132" s="4346">
        <f t="shared" si="12"/>
        <v>2100</v>
      </c>
      <c r="F132" s="549">
        <f t="shared" ref="F132:F194" si="13">SUM(G132:AJ132)</f>
        <v>2100</v>
      </c>
      <c r="G132" s="925"/>
      <c r="H132" s="925"/>
      <c r="I132" s="925"/>
      <c r="J132" s="925"/>
      <c r="K132" s="925"/>
      <c r="L132" s="925"/>
      <c r="M132" s="767"/>
      <c r="N132" s="926"/>
      <c r="O132" s="926"/>
      <c r="P132" s="926"/>
      <c r="Q132" s="768"/>
      <c r="R132" s="926"/>
      <c r="S132" s="926"/>
      <c r="T132" s="926"/>
      <c r="U132" s="926"/>
      <c r="V132" s="926"/>
      <c r="W132" s="926"/>
      <c r="X132" s="926">
        <v>2100</v>
      </c>
      <c r="Y132" s="926"/>
      <c r="Z132" s="926"/>
      <c r="AA132" s="926"/>
      <c r="AB132" s="926"/>
      <c r="AC132" s="926"/>
      <c r="AD132" s="926"/>
      <c r="AE132" s="926"/>
      <c r="AF132" s="768"/>
      <c r="AG132" s="927"/>
      <c r="AH132" s="927"/>
      <c r="AI132" s="927"/>
      <c r="AJ132" s="927"/>
      <c r="AK132" s="927"/>
      <c r="AL132" s="927"/>
    </row>
    <row r="133" spans="1:38" ht="15.75" customHeight="1">
      <c r="A133" s="3561"/>
      <c r="B133" s="3554"/>
      <c r="C133" s="3606" t="s">
        <v>667</v>
      </c>
      <c r="D133" s="3605" t="s">
        <v>611</v>
      </c>
      <c r="E133" s="3071">
        <f t="shared" si="12"/>
        <v>900</v>
      </c>
      <c r="F133" s="549">
        <f t="shared" si="13"/>
        <v>900</v>
      </c>
      <c r="G133" s="928"/>
      <c r="H133" s="928"/>
      <c r="I133" s="928"/>
      <c r="J133" s="928"/>
      <c r="K133" s="928"/>
      <c r="L133" s="928"/>
      <c r="M133" s="767"/>
      <c r="N133" s="929"/>
      <c r="O133" s="929"/>
      <c r="P133" s="929"/>
      <c r="Q133" s="768"/>
      <c r="R133" s="929"/>
      <c r="S133" s="929"/>
      <c r="T133" s="929"/>
      <c r="U133" s="929"/>
      <c r="V133" s="929"/>
      <c r="W133" s="929"/>
      <c r="X133" s="929">
        <v>900</v>
      </c>
      <c r="Y133" s="929"/>
      <c r="Z133" s="929"/>
      <c r="AA133" s="929"/>
      <c r="AB133" s="929"/>
      <c r="AC133" s="929"/>
      <c r="AD133" s="929"/>
      <c r="AE133" s="929"/>
      <c r="AF133" s="768"/>
      <c r="AG133" s="930"/>
      <c r="AH133" s="930"/>
      <c r="AI133" s="930"/>
      <c r="AJ133" s="930"/>
      <c r="AK133" s="930"/>
      <c r="AL133" s="930"/>
    </row>
    <row r="134" spans="1:38" ht="17.100000000000001" customHeight="1">
      <c r="A134" s="3561"/>
      <c r="B134" s="3554"/>
      <c r="C134" s="3606" t="s">
        <v>670</v>
      </c>
      <c r="D134" s="3605" t="s">
        <v>619</v>
      </c>
      <c r="E134" s="3071">
        <f t="shared" si="12"/>
        <v>700</v>
      </c>
      <c r="F134" s="549">
        <f t="shared" si="13"/>
        <v>700</v>
      </c>
      <c r="G134" s="931"/>
      <c r="H134" s="931"/>
      <c r="I134" s="931"/>
      <c r="J134" s="931"/>
      <c r="K134" s="931"/>
      <c r="L134" s="931"/>
      <c r="M134" s="767"/>
      <c r="N134" s="932"/>
      <c r="O134" s="932"/>
      <c r="P134" s="932"/>
      <c r="Q134" s="768"/>
      <c r="R134" s="932"/>
      <c r="S134" s="932"/>
      <c r="T134" s="932"/>
      <c r="U134" s="932"/>
      <c r="V134" s="932"/>
      <c r="W134" s="932"/>
      <c r="X134" s="932">
        <v>700</v>
      </c>
      <c r="Y134" s="932"/>
      <c r="Z134" s="932"/>
      <c r="AA134" s="932"/>
      <c r="AB134" s="932"/>
      <c r="AC134" s="932"/>
      <c r="AD134" s="932"/>
      <c r="AE134" s="932"/>
      <c r="AF134" s="768"/>
      <c r="AG134" s="933"/>
      <c r="AH134" s="933"/>
      <c r="AI134" s="933"/>
      <c r="AJ134" s="933"/>
      <c r="AK134" s="933"/>
      <c r="AL134" s="933"/>
    </row>
    <row r="135" spans="1:38" ht="17.100000000000001" customHeight="1">
      <c r="A135" s="3561"/>
      <c r="B135" s="3554"/>
      <c r="C135" s="3606" t="s">
        <v>671</v>
      </c>
      <c r="D135" s="3605" t="s">
        <v>619</v>
      </c>
      <c r="E135" s="3071">
        <f t="shared" si="12"/>
        <v>300</v>
      </c>
      <c r="F135" s="549">
        <f t="shared" si="13"/>
        <v>300</v>
      </c>
      <c r="G135" s="934"/>
      <c r="H135" s="934"/>
      <c r="I135" s="934"/>
      <c r="J135" s="934"/>
      <c r="K135" s="934"/>
      <c r="L135" s="934"/>
      <c r="M135" s="767"/>
      <c r="N135" s="935"/>
      <c r="O135" s="935"/>
      <c r="P135" s="935"/>
      <c r="Q135" s="768"/>
      <c r="R135" s="935"/>
      <c r="S135" s="935"/>
      <c r="T135" s="935"/>
      <c r="U135" s="935"/>
      <c r="V135" s="935"/>
      <c r="W135" s="935"/>
      <c r="X135" s="935">
        <v>300</v>
      </c>
      <c r="Y135" s="935"/>
      <c r="Z135" s="935"/>
      <c r="AA135" s="935"/>
      <c r="AB135" s="935"/>
      <c r="AC135" s="935"/>
      <c r="AD135" s="935"/>
      <c r="AE135" s="935"/>
      <c r="AF135" s="768"/>
      <c r="AG135" s="936"/>
      <c r="AH135" s="936"/>
      <c r="AI135" s="936"/>
      <c r="AJ135" s="936"/>
      <c r="AK135" s="936"/>
      <c r="AL135" s="936"/>
    </row>
    <row r="136" spans="1:38" ht="15" customHeight="1">
      <c r="A136" s="3561"/>
      <c r="B136" s="3554"/>
      <c r="C136" s="3606" t="s">
        <v>672</v>
      </c>
      <c r="D136" s="3605" t="s">
        <v>621</v>
      </c>
      <c r="E136" s="3071">
        <f t="shared" si="12"/>
        <v>700</v>
      </c>
      <c r="F136" s="549">
        <f t="shared" si="13"/>
        <v>700</v>
      </c>
      <c r="G136" s="937"/>
      <c r="H136" s="937"/>
      <c r="I136" s="937"/>
      <c r="J136" s="937"/>
      <c r="K136" s="937"/>
      <c r="L136" s="937"/>
      <c r="M136" s="767"/>
      <c r="N136" s="938"/>
      <c r="O136" s="938"/>
      <c r="P136" s="938"/>
      <c r="Q136" s="768"/>
      <c r="R136" s="938"/>
      <c r="S136" s="938"/>
      <c r="T136" s="938"/>
      <c r="U136" s="938"/>
      <c r="V136" s="938"/>
      <c r="W136" s="938"/>
      <c r="X136" s="938">
        <v>700</v>
      </c>
      <c r="Y136" s="938"/>
      <c r="Z136" s="938"/>
      <c r="AA136" s="938"/>
      <c r="AB136" s="938"/>
      <c r="AC136" s="938"/>
      <c r="AD136" s="938"/>
      <c r="AE136" s="938"/>
      <c r="AF136" s="768"/>
      <c r="AG136" s="939"/>
      <c r="AH136" s="939"/>
      <c r="AI136" s="939"/>
      <c r="AJ136" s="939"/>
      <c r="AK136" s="939"/>
      <c r="AL136" s="939"/>
    </row>
    <row r="137" spans="1:38" ht="15" customHeight="1">
      <c r="A137" s="3554"/>
      <c r="B137" s="3554"/>
      <c r="C137" s="3628" t="s">
        <v>673</v>
      </c>
      <c r="D137" s="3609" t="s">
        <v>621</v>
      </c>
      <c r="E137" s="3071">
        <f t="shared" si="12"/>
        <v>300</v>
      </c>
      <c r="F137" s="549">
        <f t="shared" si="13"/>
        <v>300</v>
      </c>
      <c r="G137" s="940"/>
      <c r="H137" s="940"/>
      <c r="I137" s="940"/>
      <c r="J137" s="940"/>
      <c r="K137" s="940"/>
      <c r="L137" s="940"/>
      <c r="M137" s="767"/>
      <c r="N137" s="941"/>
      <c r="O137" s="941"/>
      <c r="P137" s="941"/>
      <c r="Q137" s="768"/>
      <c r="R137" s="941"/>
      <c r="S137" s="941"/>
      <c r="T137" s="941"/>
      <c r="U137" s="941"/>
      <c r="V137" s="941"/>
      <c r="W137" s="941"/>
      <c r="X137" s="941">
        <v>300</v>
      </c>
      <c r="Y137" s="941"/>
      <c r="Z137" s="941"/>
      <c r="AA137" s="941"/>
      <c r="AB137" s="941"/>
      <c r="AC137" s="941"/>
      <c r="AD137" s="941"/>
      <c r="AE137" s="941"/>
      <c r="AF137" s="768"/>
      <c r="AG137" s="942"/>
      <c r="AH137" s="942"/>
      <c r="AI137" s="942"/>
      <c r="AJ137" s="942"/>
      <c r="AK137" s="942"/>
      <c r="AL137" s="942"/>
    </row>
    <row r="138" spans="1:38" ht="16.5" customHeight="1">
      <c r="A138" s="3561"/>
      <c r="B138" s="3554"/>
      <c r="C138" s="3606" t="s">
        <v>674</v>
      </c>
      <c r="D138" s="3605" t="s">
        <v>633</v>
      </c>
      <c r="E138" s="3071">
        <f t="shared" si="12"/>
        <v>1400</v>
      </c>
      <c r="F138" s="549">
        <f t="shared" si="13"/>
        <v>1400</v>
      </c>
      <c r="G138" s="943"/>
      <c r="H138" s="943"/>
      <c r="I138" s="943"/>
      <c r="J138" s="943"/>
      <c r="K138" s="943"/>
      <c r="L138" s="943"/>
      <c r="M138" s="767"/>
      <c r="N138" s="944"/>
      <c r="O138" s="944"/>
      <c r="P138" s="944"/>
      <c r="Q138" s="768"/>
      <c r="R138" s="944"/>
      <c r="S138" s="944"/>
      <c r="T138" s="944"/>
      <c r="U138" s="944"/>
      <c r="V138" s="944"/>
      <c r="W138" s="944"/>
      <c r="X138" s="944">
        <v>1400</v>
      </c>
      <c r="Y138" s="944"/>
      <c r="Z138" s="944"/>
      <c r="AA138" s="944"/>
      <c r="AB138" s="944"/>
      <c r="AC138" s="944"/>
      <c r="AD138" s="944"/>
      <c r="AE138" s="944"/>
      <c r="AF138" s="768"/>
      <c r="AG138" s="945"/>
      <c r="AH138" s="945"/>
      <c r="AI138" s="945"/>
      <c r="AJ138" s="945"/>
      <c r="AK138" s="945"/>
      <c r="AL138" s="945"/>
    </row>
    <row r="139" spans="1:38" ht="18.75" customHeight="1">
      <c r="A139" s="3561"/>
      <c r="B139" s="3554"/>
      <c r="C139" s="3606" t="s">
        <v>675</v>
      </c>
      <c r="D139" s="3605" t="s">
        <v>633</v>
      </c>
      <c r="E139" s="3071">
        <f t="shared" si="12"/>
        <v>600</v>
      </c>
      <c r="F139" s="549">
        <f t="shared" si="13"/>
        <v>600</v>
      </c>
      <c r="G139" s="946"/>
      <c r="H139" s="946"/>
      <c r="I139" s="946"/>
      <c r="J139" s="946"/>
      <c r="K139" s="946"/>
      <c r="L139" s="946"/>
      <c r="M139" s="767"/>
      <c r="N139" s="947"/>
      <c r="O139" s="947"/>
      <c r="P139" s="947"/>
      <c r="Q139" s="768"/>
      <c r="R139" s="947"/>
      <c r="S139" s="947"/>
      <c r="T139" s="947"/>
      <c r="U139" s="947"/>
      <c r="V139" s="947"/>
      <c r="W139" s="947"/>
      <c r="X139" s="947">
        <v>600</v>
      </c>
      <c r="Y139" s="947"/>
      <c r="Z139" s="947"/>
      <c r="AA139" s="947"/>
      <c r="AB139" s="947"/>
      <c r="AC139" s="947"/>
      <c r="AD139" s="947"/>
      <c r="AE139" s="947"/>
      <c r="AF139" s="768"/>
      <c r="AG139" s="948"/>
      <c r="AH139" s="948"/>
      <c r="AI139" s="948"/>
      <c r="AJ139" s="948"/>
      <c r="AK139" s="948"/>
      <c r="AL139" s="948"/>
    </row>
    <row r="140" spans="1:38" ht="18.75" customHeight="1">
      <c r="A140" s="3561"/>
      <c r="B140" s="3554"/>
      <c r="C140" s="3606" t="s">
        <v>676</v>
      </c>
      <c r="D140" s="3634" t="s">
        <v>596</v>
      </c>
      <c r="E140" s="3071">
        <f t="shared" si="12"/>
        <v>700</v>
      </c>
      <c r="F140" s="549">
        <f t="shared" si="13"/>
        <v>700</v>
      </c>
      <c r="G140" s="949"/>
      <c r="H140" s="949"/>
      <c r="I140" s="949"/>
      <c r="J140" s="949"/>
      <c r="K140" s="949"/>
      <c r="L140" s="949"/>
      <c r="M140" s="767"/>
      <c r="N140" s="950"/>
      <c r="O140" s="950"/>
      <c r="P140" s="950"/>
      <c r="Q140" s="768"/>
      <c r="R140" s="950"/>
      <c r="S140" s="950"/>
      <c r="T140" s="950"/>
      <c r="U140" s="950"/>
      <c r="V140" s="950"/>
      <c r="W140" s="950"/>
      <c r="X140" s="950">
        <v>700</v>
      </c>
      <c r="Y140" s="950"/>
      <c r="Z140" s="950"/>
      <c r="AA140" s="950"/>
      <c r="AB140" s="950"/>
      <c r="AC140" s="950"/>
      <c r="AD140" s="950"/>
      <c r="AE140" s="950"/>
      <c r="AF140" s="768"/>
      <c r="AG140" s="951"/>
      <c r="AH140" s="951"/>
      <c r="AI140" s="951"/>
      <c r="AJ140" s="951"/>
      <c r="AK140" s="951"/>
      <c r="AL140" s="951"/>
    </row>
    <row r="141" spans="1:38" ht="18.75" customHeight="1" thickBot="1">
      <c r="A141" s="3554"/>
      <c r="B141" s="3555"/>
      <c r="C141" s="3600" t="s">
        <v>677</v>
      </c>
      <c r="D141" s="3601" t="s">
        <v>596</v>
      </c>
      <c r="E141" s="3071">
        <f t="shared" si="12"/>
        <v>300</v>
      </c>
      <c r="F141" s="549">
        <f t="shared" si="13"/>
        <v>300</v>
      </c>
      <c r="G141" s="952"/>
      <c r="H141" s="952"/>
      <c r="I141" s="952"/>
      <c r="J141" s="952"/>
      <c r="K141" s="952"/>
      <c r="L141" s="952"/>
      <c r="M141" s="767"/>
      <c r="N141" s="953"/>
      <c r="O141" s="953"/>
      <c r="P141" s="953"/>
      <c r="Q141" s="768"/>
      <c r="R141" s="953"/>
      <c r="S141" s="953"/>
      <c r="T141" s="953"/>
      <c r="U141" s="953"/>
      <c r="V141" s="953"/>
      <c r="W141" s="953"/>
      <c r="X141" s="953">
        <v>300</v>
      </c>
      <c r="Y141" s="953"/>
      <c r="Z141" s="953"/>
      <c r="AA141" s="953"/>
      <c r="AB141" s="953"/>
      <c r="AC141" s="953"/>
      <c r="AD141" s="953"/>
      <c r="AE141" s="953"/>
      <c r="AF141" s="768"/>
      <c r="AG141" s="954"/>
      <c r="AH141" s="954"/>
      <c r="AI141" s="954"/>
      <c r="AJ141" s="954"/>
      <c r="AK141" s="954"/>
      <c r="AL141" s="954"/>
    </row>
    <row r="142" spans="1:38" ht="24.75" customHeight="1" thickBot="1">
      <c r="A142" s="3561"/>
      <c r="B142" s="576" t="s">
        <v>398</v>
      </c>
      <c r="C142" s="577"/>
      <c r="D142" s="578" t="s">
        <v>33</v>
      </c>
      <c r="E142" s="579">
        <f>E143</f>
        <v>1200000</v>
      </c>
      <c r="F142" s="549">
        <f t="shared" si="13"/>
        <v>0</v>
      </c>
      <c r="G142" s="952"/>
      <c r="H142" s="952"/>
      <c r="I142" s="952"/>
      <c r="J142" s="952"/>
      <c r="K142" s="952"/>
      <c r="L142" s="952"/>
      <c r="M142" s="767"/>
      <c r="N142" s="953"/>
      <c r="O142" s="953"/>
      <c r="P142" s="953"/>
      <c r="Q142" s="768"/>
      <c r="R142" s="953"/>
      <c r="S142" s="953"/>
      <c r="T142" s="953"/>
      <c r="U142" s="953"/>
      <c r="V142" s="953"/>
      <c r="W142" s="953"/>
      <c r="X142" s="953"/>
      <c r="Y142" s="953"/>
      <c r="Z142" s="953"/>
      <c r="AA142" s="953"/>
      <c r="AB142" s="953"/>
      <c r="AC142" s="953"/>
      <c r="AD142" s="953"/>
      <c r="AE142" s="953"/>
      <c r="AF142" s="768"/>
      <c r="AG142" s="954"/>
      <c r="AH142" s="954"/>
      <c r="AI142" s="954"/>
      <c r="AJ142" s="954"/>
      <c r="AK142" s="954"/>
      <c r="AL142" s="954"/>
    </row>
    <row r="143" spans="1:38" ht="17.100000000000001" customHeight="1">
      <c r="A143" s="3561"/>
      <c r="B143" s="594"/>
      <c r="C143" s="5191" t="s">
        <v>582</v>
      </c>
      <c r="D143" s="5191"/>
      <c r="E143" s="821">
        <f t="shared" ref="E143" si="14">E144</f>
        <v>1200000</v>
      </c>
      <c r="F143" s="549">
        <f t="shared" si="13"/>
        <v>0</v>
      </c>
      <c r="G143" s="952"/>
      <c r="H143" s="952"/>
      <c r="I143" s="952"/>
      <c r="J143" s="952"/>
      <c r="K143" s="952"/>
      <c r="L143" s="952"/>
      <c r="M143" s="767"/>
      <c r="N143" s="953"/>
      <c r="O143" s="953"/>
      <c r="P143" s="953"/>
      <c r="Q143" s="768"/>
      <c r="R143" s="953"/>
      <c r="S143" s="953"/>
      <c r="T143" s="953"/>
      <c r="U143" s="953"/>
      <c r="V143" s="953"/>
      <c r="W143" s="953"/>
      <c r="X143" s="953"/>
      <c r="Y143" s="953"/>
      <c r="Z143" s="953"/>
      <c r="AA143" s="953"/>
      <c r="AB143" s="953"/>
      <c r="AC143" s="953"/>
      <c r="AD143" s="953"/>
      <c r="AE143" s="953"/>
      <c r="AF143" s="768"/>
      <c r="AG143" s="954"/>
      <c r="AH143" s="954"/>
      <c r="AI143" s="954"/>
      <c r="AJ143" s="954"/>
      <c r="AK143" s="954"/>
      <c r="AL143" s="954"/>
    </row>
    <row r="144" spans="1:38" ht="17.100000000000001" customHeight="1">
      <c r="A144" s="3554"/>
      <c r="B144" s="3554"/>
      <c r="C144" s="5208" t="s">
        <v>641</v>
      </c>
      <c r="D144" s="5208"/>
      <c r="E144" s="796">
        <f>E145</f>
        <v>1200000</v>
      </c>
      <c r="F144" s="549">
        <f t="shared" si="13"/>
        <v>0</v>
      </c>
      <c r="G144" s="952"/>
      <c r="H144" s="952"/>
      <c r="I144" s="952"/>
      <c r="J144" s="952"/>
      <c r="K144" s="952"/>
      <c r="L144" s="952"/>
      <c r="M144" s="767"/>
      <c r="N144" s="953"/>
      <c r="O144" s="953"/>
      <c r="P144" s="953"/>
      <c r="Q144" s="768"/>
      <c r="R144" s="953"/>
      <c r="S144" s="953"/>
      <c r="T144" s="953"/>
      <c r="U144" s="953"/>
      <c r="V144" s="953"/>
      <c r="W144" s="953"/>
      <c r="X144" s="953"/>
      <c r="Y144" s="953"/>
      <c r="Z144" s="953"/>
      <c r="AA144" s="953"/>
      <c r="AB144" s="953"/>
      <c r="AC144" s="953"/>
      <c r="AD144" s="953"/>
      <c r="AE144" s="953"/>
      <c r="AF144" s="768"/>
      <c r="AG144" s="954"/>
      <c r="AH144" s="954"/>
      <c r="AI144" s="954"/>
      <c r="AJ144" s="954"/>
      <c r="AK144" s="954"/>
      <c r="AL144" s="954"/>
    </row>
    <row r="145" spans="1:38" ht="53.25" customHeight="1" thickBot="1">
      <c r="A145" s="583"/>
      <c r="B145" s="3555"/>
      <c r="C145" s="3600" t="s">
        <v>66</v>
      </c>
      <c r="D145" s="3601" t="s">
        <v>682</v>
      </c>
      <c r="E145" s="3602">
        <f>F145</f>
        <v>1200000</v>
      </c>
      <c r="F145" s="549">
        <f t="shared" si="13"/>
        <v>1200000</v>
      </c>
      <c r="G145" s="955"/>
      <c r="H145" s="955"/>
      <c r="I145" s="955"/>
      <c r="J145" s="955"/>
      <c r="K145" s="955"/>
      <c r="L145" s="955"/>
      <c r="M145" s="767"/>
      <c r="N145" s="956"/>
      <c r="O145" s="956"/>
      <c r="P145" s="956"/>
      <c r="Q145" s="768"/>
      <c r="R145" s="956"/>
      <c r="S145" s="956"/>
      <c r="T145" s="956"/>
      <c r="U145" s="956"/>
      <c r="V145" s="956"/>
      <c r="W145" s="956"/>
      <c r="X145" s="956">
        <v>1200000</v>
      </c>
      <c r="Y145" s="956"/>
      <c r="Z145" s="956"/>
      <c r="AA145" s="956"/>
      <c r="AB145" s="956"/>
      <c r="AC145" s="956"/>
      <c r="AD145" s="956"/>
      <c r="AE145" s="956"/>
      <c r="AF145" s="768"/>
      <c r="AG145" s="957"/>
      <c r="AH145" s="957"/>
      <c r="AI145" s="957"/>
      <c r="AJ145" s="957"/>
      <c r="AK145" s="957"/>
      <c r="AL145" s="957"/>
    </row>
    <row r="146" spans="1:38" ht="17.100000000000001" customHeight="1" thickBot="1">
      <c r="A146" s="564" t="s">
        <v>39</v>
      </c>
      <c r="B146" s="589"/>
      <c r="C146" s="595"/>
      <c r="D146" s="596" t="s">
        <v>685</v>
      </c>
      <c r="E146" s="592">
        <f t="shared" ref="E146" si="15">E147</f>
        <v>1372158</v>
      </c>
      <c r="F146" s="549">
        <f t="shared" si="13"/>
        <v>0</v>
      </c>
      <c r="G146" s="955"/>
      <c r="H146" s="955"/>
      <c r="I146" s="955"/>
      <c r="J146" s="955"/>
      <c r="K146" s="955"/>
      <c r="L146" s="955"/>
      <c r="M146" s="767"/>
      <c r="N146" s="956"/>
      <c r="O146" s="956"/>
      <c r="P146" s="956"/>
      <c r="Q146" s="768"/>
      <c r="R146" s="956"/>
      <c r="S146" s="956"/>
      <c r="T146" s="956"/>
      <c r="U146" s="956"/>
      <c r="V146" s="956"/>
      <c r="W146" s="956"/>
      <c r="X146" s="956"/>
      <c r="Y146" s="956"/>
      <c r="Z146" s="956"/>
      <c r="AA146" s="956"/>
      <c r="AB146" s="956"/>
      <c r="AC146" s="956"/>
      <c r="AD146" s="956"/>
      <c r="AE146" s="956"/>
      <c r="AF146" s="768"/>
      <c r="AG146" s="957"/>
      <c r="AH146" s="957"/>
      <c r="AI146" s="957"/>
      <c r="AJ146" s="957"/>
      <c r="AK146" s="957"/>
      <c r="AL146" s="957"/>
    </row>
    <row r="147" spans="1:38" s="597" customFormat="1" ht="17.100000000000001" customHeight="1" thickBot="1">
      <c r="A147" s="3561"/>
      <c r="B147" s="576" t="s">
        <v>41</v>
      </c>
      <c r="C147" s="577"/>
      <c r="D147" s="578" t="s">
        <v>33</v>
      </c>
      <c r="E147" s="579">
        <f>SUM(E148)</f>
        <v>1372158</v>
      </c>
      <c r="F147" s="549">
        <f t="shared" si="13"/>
        <v>0</v>
      </c>
      <c r="G147" s="955"/>
      <c r="H147" s="955"/>
      <c r="I147" s="955"/>
      <c r="J147" s="958"/>
      <c r="K147" s="958"/>
      <c r="L147" s="958"/>
      <c r="M147" s="959"/>
      <c r="N147" s="960"/>
      <c r="O147" s="960"/>
      <c r="P147" s="960"/>
      <c r="Q147" s="961"/>
      <c r="R147" s="960"/>
      <c r="S147" s="960"/>
      <c r="T147" s="960"/>
      <c r="U147" s="960"/>
      <c r="V147" s="960"/>
      <c r="W147" s="960"/>
      <c r="X147" s="960"/>
      <c r="Y147" s="960"/>
      <c r="Z147" s="960"/>
      <c r="AA147" s="960"/>
      <c r="AB147" s="956"/>
      <c r="AC147" s="960"/>
      <c r="AD147" s="960"/>
      <c r="AE147" s="960"/>
      <c r="AF147" s="768"/>
      <c r="AG147" s="957"/>
      <c r="AH147" s="957"/>
      <c r="AI147" s="957"/>
      <c r="AJ147" s="957"/>
      <c r="AK147" s="957"/>
      <c r="AL147" s="957"/>
    </row>
    <row r="148" spans="1:38" s="597" customFormat="1" ht="17.100000000000001" customHeight="1">
      <c r="A148" s="3561"/>
      <c r="B148" s="3551"/>
      <c r="C148" s="5191" t="s">
        <v>582</v>
      </c>
      <c r="D148" s="5191"/>
      <c r="E148" s="821">
        <f>E149</f>
        <v>1372158</v>
      </c>
      <c r="F148" s="549">
        <f t="shared" si="13"/>
        <v>0</v>
      </c>
      <c r="G148" s="955"/>
      <c r="H148" s="955"/>
      <c r="I148" s="955"/>
      <c r="J148" s="958"/>
      <c r="K148" s="958"/>
      <c r="L148" s="958"/>
      <c r="M148" s="959"/>
      <c r="N148" s="960"/>
      <c r="O148" s="960"/>
      <c r="P148" s="960"/>
      <c r="Q148" s="961"/>
      <c r="R148" s="960"/>
      <c r="S148" s="960"/>
      <c r="T148" s="960"/>
      <c r="U148" s="960"/>
      <c r="V148" s="960"/>
      <c r="W148" s="960"/>
      <c r="X148" s="960"/>
      <c r="Y148" s="960"/>
      <c r="Z148" s="960"/>
      <c r="AA148" s="960"/>
      <c r="AB148" s="956"/>
      <c r="AC148" s="960"/>
      <c r="AD148" s="960"/>
      <c r="AE148" s="960"/>
      <c r="AF148" s="768"/>
      <c r="AG148" s="957"/>
      <c r="AH148" s="957"/>
      <c r="AI148" s="957"/>
      <c r="AJ148" s="957"/>
      <c r="AK148" s="957"/>
      <c r="AL148" s="957"/>
    </row>
    <row r="149" spans="1:38" s="597" customFormat="1" ht="17.100000000000001" customHeight="1">
      <c r="A149" s="3561"/>
      <c r="B149" s="3551"/>
      <c r="C149" s="5200" t="s">
        <v>583</v>
      </c>
      <c r="D149" s="5200"/>
      <c r="E149" s="3071">
        <f>E150</f>
        <v>1372158</v>
      </c>
      <c r="F149" s="549">
        <f t="shared" si="13"/>
        <v>0</v>
      </c>
      <c r="G149" s="962"/>
      <c r="H149" s="962"/>
      <c r="I149" s="962"/>
      <c r="J149" s="963"/>
      <c r="K149" s="963"/>
      <c r="L149" s="963"/>
      <c r="M149" s="959"/>
      <c r="N149" s="964"/>
      <c r="O149" s="964"/>
      <c r="P149" s="964"/>
      <c r="Q149" s="961"/>
      <c r="R149" s="964"/>
      <c r="S149" s="964"/>
      <c r="T149" s="964"/>
      <c r="U149" s="964"/>
      <c r="V149" s="964"/>
      <c r="W149" s="964"/>
      <c r="X149" s="964"/>
      <c r="Y149" s="964"/>
      <c r="Z149" s="964"/>
      <c r="AA149" s="964"/>
      <c r="AB149" s="965"/>
      <c r="AC149" s="964"/>
      <c r="AD149" s="964"/>
      <c r="AE149" s="964"/>
      <c r="AF149" s="768"/>
      <c r="AG149" s="966"/>
      <c r="AH149" s="966"/>
      <c r="AI149" s="966"/>
      <c r="AJ149" s="966"/>
      <c r="AK149" s="966"/>
      <c r="AL149" s="966"/>
    </row>
    <row r="150" spans="1:38" s="597" customFormat="1" ht="17.100000000000001" customHeight="1">
      <c r="A150" s="3561"/>
      <c r="B150" s="3551"/>
      <c r="C150" s="5209" t="s">
        <v>584</v>
      </c>
      <c r="D150" s="5210"/>
      <c r="E150" s="3603">
        <f>SUM(E151:E155)</f>
        <v>1372158</v>
      </c>
      <c r="F150" s="549">
        <f t="shared" si="13"/>
        <v>0</v>
      </c>
      <c r="G150" s="967"/>
      <c r="H150" s="967"/>
      <c r="I150" s="967"/>
      <c r="J150" s="968"/>
      <c r="K150" s="968"/>
      <c r="L150" s="968"/>
      <c r="M150" s="959"/>
      <c r="N150" s="969"/>
      <c r="O150" s="969"/>
      <c r="P150" s="969"/>
      <c r="Q150" s="961"/>
      <c r="R150" s="969"/>
      <c r="S150" s="969"/>
      <c r="T150" s="969"/>
      <c r="U150" s="969"/>
      <c r="V150" s="969"/>
      <c r="W150" s="969"/>
      <c r="X150" s="969"/>
      <c r="Y150" s="969"/>
      <c r="Z150" s="969"/>
      <c r="AA150" s="969"/>
      <c r="AB150" s="970"/>
      <c r="AC150" s="969"/>
      <c r="AD150" s="969"/>
      <c r="AE150" s="969"/>
      <c r="AF150" s="768"/>
      <c r="AG150" s="971"/>
      <c r="AH150" s="971"/>
      <c r="AI150" s="971"/>
      <c r="AJ150" s="971"/>
      <c r="AK150" s="971"/>
      <c r="AL150" s="971"/>
    </row>
    <row r="151" spans="1:38" s="597" customFormat="1" ht="17.100000000000001" customHeight="1">
      <c r="A151" s="3554"/>
      <c r="B151" s="3551"/>
      <c r="C151" s="3620" t="s">
        <v>585</v>
      </c>
      <c r="D151" s="3621" t="s">
        <v>586</v>
      </c>
      <c r="E151" s="3071">
        <f>F151</f>
        <v>1065052</v>
      </c>
      <c r="F151" s="549">
        <f t="shared" si="13"/>
        <v>1065052</v>
      </c>
      <c r="G151" s="972"/>
      <c r="H151" s="972"/>
      <c r="I151" s="972">
        <v>1065052</v>
      </c>
      <c r="J151" s="973"/>
      <c r="K151" s="973"/>
      <c r="L151" s="973"/>
      <c r="M151" s="959"/>
      <c r="N151" s="974"/>
      <c r="O151" s="974"/>
      <c r="P151" s="974"/>
      <c r="Q151" s="961"/>
      <c r="R151" s="974"/>
      <c r="S151" s="974"/>
      <c r="T151" s="974"/>
      <c r="U151" s="974"/>
      <c r="V151" s="974"/>
      <c r="W151" s="974"/>
      <c r="X151" s="974"/>
      <c r="Y151" s="974"/>
      <c r="Z151" s="974"/>
      <c r="AA151" s="974"/>
      <c r="AB151" s="975"/>
      <c r="AC151" s="974"/>
      <c r="AD151" s="974"/>
      <c r="AE151" s="974"/>
      <c r="AF151" s="768"/>
      <c r="AG151" s="976"/>
      <c r="AH151" s="976"/>
      <c r="AI151" s="976"/>
      <c r="AJ151" s="976"/>
      <c r="AK151" s="976"/>
      <c r="AL151" s="976"/>
    </row>
    <row r="152" spans="1:38" s="597" customFormat="1" ht="17.100000000000001" customHeight="1">
      <c r="A152" s="3561"/>
      <c r="B152" s="3551"/>
      <c r="C152" s="3622" t="s">
        <v>587</v>
      </c>
      <c r="D152" s="3611" t="s">
        <v>588</v>
      </c>
      <c r="E152" s="3071">
        <f t="shared" ref="E152:E155" si="16">F152</f>
        <v>82090</v>
      </c>
      <c r="F152" s="549">
        <f t="shared" si="13"/>
        <v>82090</v>
      </c>
      <c r="G152" s="972"/>
      <c r="H152" s="972"/>
      <c r="I152" s="972">
        <v>82090</v>
      </c>
      <c r="J152" s="973"/>
      <c r="K152" s="973"/>
      <c r="L152" s="973"/>
      <c r="M152" s="959"/>
      <c r="N152" s="974"/>
      <c r="O152" s="974"/>
      <c r="P152" s="974"/>
      <c r="Q152" s="961"/>
      <c r="R152" s="974"/>
      <c r="S152" s="974"/>
      <c r="T152" s="974"/>
      <c r="U152" s="974"/>
      <c r="V152" s="974"/>
      <c r="W152" s="974"/>
      <c r="X152" s="974"/>
      <c r="Y152" s="974"/>
      <c r="Z152" s="974"/>
      <c r="AA152" s="974"/>
      <c r="AB152" s="975"/>
      <c r="AC152" s="974"/>
      <c r="AD152" s="974"/>
      <c r="AE152" s="974"/>
      <c r="AF152" s="768"/>
      <c r="AG152" s="976"/>
      <c r="AH152" s="976"/>
      <c r="AI152" s="976"/>
      <c r="AJ152" s="976"/>
      <c r="AK152" s="976"/>
      <c r="AL152" s="976"/>
    </row>
    <row r="153" spans="1:38" s="597" customFormat="1" ht="17.100000000000001" customHeight="1">
      <c r="A153" s="3561"/>
      <c r="B153" s="3551"/>
      <c r="C153" s="3623" t="s">
        <v>589</v>
      </c>
      <c r="D153" s="3624" t="s">
        <v>590</v>
      </c>
      <c r="E153" s="3071">
        <f t="shared" si="16"/>
        <v>194212</v>
      </c>
      <c r="F153" s="549">
        <f t="shared" si="13"/>
        <v>194212</v>
      </c>
      <c r="G153" s="977"/>
      <c r="H153" s="977"/>
      <c r="I153" s="977">
        <v>194212</v>
      </c>
      <c r="J153" s="978"/>
      <c r="K153" s="978"/>
      <c r="L153" s="978"/>
      <c r="M153" s="959"/>
      <c r="N153" s="979"/>
      <c r="O153" s="979"/>
      <c r="P153" s="979"/>
      <c r="Q153" s="961"/>
      <c r="R153" s="979"/>
      <c r="S153" s="979"/>
      <c r="T153" s="979"/>
      <c r="U153" s="979"/>
      <c r="V153" s="979"/>
      <c r="W153" s="979"/>
      <c r="X153" s="979"/>
      <c r="Y153" s="979"/>
      <c r="Z153" s="979"/>
      <c r="AA153" s="979"/>
      <c r="AB153" s="980"/>
      <c r="AC153" s="979"/>
      <c r="AD153" s="979"/>
      <c r="AE153" s="979"/>
      <c r="AF153" s="768"/>
      <c r="AG153" s="981"/>
      <c r="AH153" s="981"/>
      <c r="AI153" s="981"/>
      <c r="AJ153" s="981"/>
      <c r="AK153" s="981"/>
      <c r="AL153" s="981"/>
    </row>
    <row r="154" spans="1:38" s="597" customFormat="1" ht="16.5" customHeight="1">
      <c r="A154" s="3561"/>
      <c r="B154" s="3551"/>
      <c r="C154" s="3625" t="s">
        <v>591</v>
      </c>
      <c r="D154" s="3626" t="s">
        <v>592</v>
      </c>
      <c r="E154" s="3071">
        <f t="shared" si="16"/>
        <v>24763</v>
      </c>
      <c r="F154" s="549">
        <f t="shared" si="13"/>
        <v>24763</v>
      </c>
      <c r="G154" s="982"/>
      <c r="H154" s="982"/>
      <c r="I154" s="982">
        <v>24763</v>
      </c>
      <c r="J154" s="983"/>
      <c r="K154" s="983"/>
      <c r="L154" s="983"/>
      <c r="M154" s="959"/>
      <c r="N154" s="984"/>
      <c r="O154" s="984"/>
      <c r="P154" s="984"/>
      <c r="Q154" s="961"/>
      <c r="R154" s="984"/>
      <c r="S154" s="984"/>
      <c r="T154" s="984"/>
      <c r="U154" s="984"/>
      <c r="V154" s="984"/>
      <c r="W154" s="984"/>
      <c r="X154" s="984"/>
      <c r="Y154" s="984"/>
      <c r="Z154" s="984"/>
      <c r="AA154" s="984"/>
      <c r="AB154" s="985"/>
      <c r="AC154" s="984"/>
      <c r="AD154" s="984"/>
      <c r="AE154" s="984"/>
      <c r="AF154" s="768"/>
      <c r="AG154" s="986"/>
      <c r="AH154" s="986"/>
      <c r="AI154" s="986"/>
      <c r="AJ154" s="986"/>
      <c r="AK154" s="986"/>
      <c r="AL154" s="986"/>
    </row>
    <row r="155" spans="1:38" s="597" customFormat="1" ht="16.5" customHeight="1">
      <c r="A155" s="3561"/>
      <c r="B155" s="3551"/>
      <c r="C155" s="3625" t="s">
        <v>595</v>
      </c>
      <c r="D155" s="3626" t="s">
        <v>596</v>
      </c>
      <c r="E155" s="3071">
        <f t="shared" si="16"/>
        <v>6041</v>
      </c>
      <c r="F155" s="549">
        <f t="shared" si="13"/>
        <v>6041</v>
      </c>
      <c r="G155" s="987"/>
      <c r="H155" s="987"/>
      <c r="I155" s="987">
        <v>6041</v>
      </c>
      <c r="J155" s="988"/>
      <c r="K155" s="988"/>
      <c r="L155" s="988"/>
      <c r="M155" s="959"/>
      <c r="N155" s="989"/>
      <c r="O155" s="989"/>
      <c r="P155" s="989"/>
      <c r="Q155" s="961"/>
      <c r="R155" s="989"/>
      <c r="S155" s="989"/>
      <c r="T155" s="989"/>
      <c r="U155" s="989"/>
      <c r="V155" s="989"/>
      <c r="W155" s="989"/>
      <c r="X155" s="989"/>
      <c r="Y155" s="989"/>
      <c r="Z155" s="989"/>
      <c r="AA155" s="989"/>
      <c r="AB155" s="990"/>
      <c r="AC155" s="989"/>
      <c r="AD155" s="989"/>
      <c r="AE155" s="989"/>
      <c r="AF155" s="768"/>
      <c r="AG155" s="991"/>
      <c r="AH155" s="991"/>
      <c r="AI155" s="991"/>
      <c r="AJ155" s="991"/>
      <c r="AK155" s="991"/>
      <c r="AL155" s="991"/>
    </row>
    <row r="156" spans="1:38" s="597" customFormat="1" ht="17.100000000000001" customHeight="1" thickBot="1">
      <c r="A156" s="3554"/>
      <c r="B156" s="3551"/>
      <c r="C156" s="5211"/>
      <c r="D156" s="5212"/>
      <c r="E156" s="3071"/>
      <c r="F156" s="549">
        <f t="shared" si="13"/>
        <v>0</v>
      </c>
      <c r="G156" s="992"/>
      <c r="H156" s="992"/>
      <c r="I156" s="992"/>
      <c r="J156" s="993"/>
      <c r="K156" s="993"/>
      <c r="L156" s="993"/>
      <c r="M156" s="959"/>
      <c r="N156" s="994"/>
      <c r="O156" s="994"/>
      <c r="P156" s="994"/>
      <c r="Q156" s="961"/>
      <c r="R156" s="994"/>
      <c r="S156" s="994"/>
      <c r="T156" s="994"/>
      <c r="U156" s="994"/>
      <c r="V156" s="994"/>
      <c r="W156" s="994"/>
      <c r="X156" s="994"/>
      <c r="Y156" s="994"/>
      <c r="Z156" s="994"/>
      <c r="AA156" s="994"/>
      <c r="AB156" s="995"/>
      <c r="AC156" s="994"/>
      <c r="AD156" s="994"/>
      <c r="AE156" s="994"/>
      <c r="AF156" s="768"/>
      <c r="AG156" s="996"/>
      <c r="AH156" s="996"/>
      <c r="AI156" s="996"/>
      <c r="AJ156" s="996"/>
      <c r="AK156" s="996"/>
      <c r="AL156" s="996"/>
    </row>
    <row r="157" spans="1:38" ht="17.100000000000001" customHeight="1" thickBot="1">
      <c r="A157" s="564" t="s">
        <v>44</v>
      </c>
      <c r="B157" s="589"/>
      <c r="C157" s="595"/>
      <c r="D157" s="596" t="s">
        <v>686</v>
      </c>
      <c r="E157" s="592">
        <f>SUM(E158,E199)</f>
        <v>35609445</v>
      </c>
      <c r="F157" s="549">
        <f t="shared" si="13"/>
        <v>0</v>
      </c>
      <c r="G157" s="992"/>
      <c r="H157" s="992"/>
      <c r="I157" s="992"/>
      <c r="J157" s="992"/>
      <c r="K157" s="992"/>
      <c r="L157" s="992"/>
      <c r="M157" s="767"/>
      <c r="N157" s="995"/>
      <c r="O157" s="995"/>
      <c r="P157" s="995"/>
      <c r="Q157" s="768"/>
      <c r="R157" s="995"/>
      <c r="S157" s="995"/>
      <c r="T157" s="995"/>
      <c r="U157" s="995"/>
      <c r="V157" s="995"/>
      <c r="W157" s="995"/>
      <c r="X157" s="995"/>
      <c r="Y157" s="995"/>
      <c r="Z157" s="995"/>
      <c r="AA157" s="995"/>
      <c r="AB157" s="995"/>
      <c r="AC157" s="995"/>
      <c r="AD157" s="995"/>
      <c r="AE157" s="995"/>
      <c r="AF157" s="768"/>
      <c r="AG157" s="996"/>
      <c r="AH157" s="996"/>
      <c r="AI157" s="996"/>
      <c r="AJ157" s="996"/>
      <c r="AK157" s="996"/>
      <c r="AL157" s="996"/>
    </row>
    <row r="158" spans="1:38" ht="17.100000000000001" customHeight="1" thickBot="1">
      <c r="A158" s="593"/>
      <c r="B158" s="576" t="s">
        <v>46</v>
      </c>
      <c r="C158" s="577"/>
      <c r="D158" s="578" t="s">
        <v>47</v>
      </c>
      <c r="E158" s="579">
        <f>SUM(E159,E193)</f>
        <v>34938952</v>
      </c>
      <c r="F158" s="549">
        <f t="shared" si="13"/>
        <v>0</v>
      </c>
      <c r="G158" s="992"/>
      <c r="H158" s="992"/>
      <c r="I158" s="992"/>
      <c r="J158" s="992"/>
      <c r="K158" s="992"/>
      <c r="L158" s="992"/>
      <c r="M158" s="767"/>
      <c r="N158" s="995"/>
      <c r="O158" s="995"/>
      <c r="P158" s="995"/>
      <c r="Q158" s="768"/>
      <c r="R158" s="995"/>
      <c r="S158" s="995"/>
      <c r="T158" s="995"/>
      <c r="U158" s="995"/>
      <c r="V158" s="995"/>
      <c r="W158" s="995"/>
      <c r="X158" s="995"/>
      <c r="Y158" s="995"/>
      <c r="Z158" s="995"/>
      <c r="AA158" s="995"/>
      <c r="AB158" s="995"/>
      <c r="AC158" s="995"/>
      <c r="AD158" s="995"/>
      <c r="AE158" s="995"/>
      <c r="AF158" s="768"/>
      <c r="AG158" s="996"/>
      <c r="AH158" s="996"/>
      <c r="AI158" s="996"/>
      <c r="AJ158" s="996"/>
      <c r="AK158" s="996"/>
      <c r="AL158" s="996"/>
    </row>
    <row r="159" spans="1:38" ht="17.100000000000001" customHeight="1">
      <c r="A159" s="3561"/>
      <c r="B159" s="598"/>
      <c r="C159" s="5191" t="s">
        <v>582</v>
      </c>
      <c r="D159" s="5191"/>
      <c r="E159" s="821">
        <f>SUM(E161)</f>
        <v>23722891</v>
      </c>
      <c r="F159" s="549">
        <f t="shared" si="13"/>
        <v>0</v>
      </c>
      <c r="G159" s="992"/>
      <c r="H159" s="992"/>
      <c r="I159" s="992"/>
      <c r="J159" s="992"/>
      <c r="K159" s="992"/>
      <c r="L159" s="992"/>
      <c r="M159" s="767"/>
      <c r="N159" s="995"/>
      <c r="O159" s="995"/>
      <c r="P159" s="995"/>
      <c r="Q159" s="768"/>
      <c r="R159" s="995"/>
      <c r="S159" s="995"/>
      <c r="T159" s="995"/>
      <c r="U159" s="995"/>
      <c r="V159" s="995"/>
      <c r="W159" s="995"/>
      <c r="X159" s="995"/>
      <c r="Y159" s="995"/>
      <c r="Z159" s="995"/>
      <c r="AA159" s="995"/>
      <c r="AB159" s="995"/>
      <c r="AC159" s="995"/>
      <c r="AD159" s="995"/>
      <c r="AE159" s="995"/>
      <c r="AF159" s="768"/>
      <c r="AG159" s="996"/>
      <c r="AH159" s="996"/>
      <c r="AI159" s="996"/>
      <c r="AJ159" s="996"/>
      <c r="AK159" s="996"/>
      <c r="AL159" s="996"/>
    </row>
    <row r="160" spans="1:38" ht="17.100000000000001" customHeight="1">
      <c r="A160" s="3554"/>
      <c r="B160" s="573"/>
      <c r="C160" s="3635"/>
      <c r="D160" s="3564"/>
      <c r="E160" s="3071"/>
      <c r="F160" s="549">
        <f t="shared" si="13"/>
        <v>0</v>
      </c>
      <c r="G160" s="992"/>
      <c r="H160" s="992"/>
      <c r="I160" s="992"/>
      <c r="J160" s="992"/>
      <c r="K160" s="992"/>
      <c r="L160" s="992"/>
      <c r="M160" s="767"/>
      <c r="N160" s="995"/>
      <c r="O160" s="995"/>
      <c r="P160" s="995"/>
      <c r="Q160" s="768"/>
      <c r="R160" s="995"/>
      <c r="S160" s="995"/>
      <c r="T160" s="995"/>
      <c r="U160" s="995"/>
      <c r="V160" s="995"/>
      <c r="W160" s="995"/>
      <c r="X160" s="995"/>
      <c r="Y160" s="995"/>
      <c r="Z160" s="995"/>
      <c r="AA160" s="995"/>
      <c r="AB160" s="995"/>
      <c r="AC160" s="995"/>
      <c r="AD160" s="995"/>
      <c r="AE160" s="995"/>
      <c r="AF160" s="768"/>
      <c r="AG160" s="996"/>
      <c r="AH160" s="996"/>
      <c r="AI160" s="996"/>
      <c r="AJ160" s="996"/>
      <c r="AK160" s="996"/>
      <c r="AL160" s="996"/>
    </row>
    <row r="161" spans="1:38" ht="17.100000000000001" customHeight="1">
      <c r="A161" s="3561"/>
      <c r="B161" s="573"/>
      <c r="C161" s="5208" t="s">
        <v>648</v>
      </c>
      <c r="D161" s="5208"/>
      <c r="E161" s="997">
        <f>SUM(E162:E191)</f>
        <v>23722891</v>
      </c>
      <c r="F161" s="549">
        <f t="shared" si="13"/>
        <v>0</v>
      </c>
      <c r="G161" s="992"/>
      <c r="H161" s="992"/>
      <c r="I161" s="992"/>
      <c r="J161" s="992"/>
      <c r="K161" s="992"/>
      <c r="L161" s="992"/>
      <c r="M161" s="767"/>
      <c r="N161" s="995"/>
      <c r="O161" s="995"/>
      <c r="P161" s="995"/>
      <c r="Q161" s="768"/>
      <c r="R161" s="995"/>
      <c r="S161" s="995"/>
      <c r="T161" s="995"/>
      <c r="U161" s="995"/>
      <c r="V161" s="995"/>
      <c r="W161" s="995"/>
      <c r="X161" s="995"/>
      <c r="Y161" s="995"/>
      <c r="Z161" s="995"/>
      <c r="AA161" s="995"/>
      <c r="AB161" s="995"/>
      <c r="AC161" s="995"/>
      <c r="AD161" s="995"/>
      <c r="AE161" s="995"/>
      <c r="AF161" s="768"/>
      <c r="AG161" s="996"/>
      <c r="AH161" s="996"/>
      <c r="AI161" s="996"/>
      <c r="AJ161" s="996"/>
      <c r="AK161" s="996"/>
      <c r="AL161" s="996"/>
    </row>
    <row r="162" spans="1:38" ht="63.75" customHeight="1">
      <c r="A162" s="3561"/>
      <c r="B162" s="573"/>
      <c r="C162" s="3636" t="s">
        <v>687</v>
      </c>
      <c r="D162" s="3637" t="s">
        <v>688</v>
      </c>
      <c r="E162" s="1875">
        <f>F162</f>
        <v>16824091.5</v>
      </c>
      <c r="F162" s="549">
        <f t="shared" si="13"/>
        <v>16824091.5</v>
      </c>
      <c r="G162" s="998"/>
      <c r="H162" s="998"/>
      <c r="I162" s="998"/>
      <c r="J162" s="998"/>
      <c r="K162" s="998"/>
      <c r="L162" s="998"/>
      <c r="M162" s="767"/>
      <c r="N162" s="999">
        <v>16824091.5</v>
      </c>
      <c r="O162" s="999"/>
      <c r="P162" s="999"/>
      <c r="Q162" s="768"/>
      <c r="R162" s="999"/>
      <c r="S162" s="999"/>
      <c r="T162" s="999"/>
      <c r="U162" s="999"/>
      <c r="V162" s="999"/>
      <c r="W162" s="999"/>
      <c r="X162" s="999"/>
      <c r="Y162" s="999"/>
      <c r="Z162" s="999"/>
      <c r="AA162" s="999"/>
      <c r="AB162" s="999"/>
      <c r="AC162" s="999"/>
      <c r="AD162" s="999"/>
      <c r="AE162" s="999"/>
      <c r="AF162" s="768"/>
      <c r="AG162" s="1000"/>
      <c r="AH162" s="1000"/>
      <c r="AI162" s="1000"/>
      <c r="AJ162" s="1000"/>
      <c r="AK162" s="1000"/>
      <c r="AL162" s="1000"/>
    </row>
    <row r="163" spans="1:38" ht="63.75" customHeight="1">
      <c r="A163" s="3561"/>
      <c r="B163" s="573"/>
      <c r="C163" s="3638" t="s">
        <v>689</v>
      </c>
      <c r="D163" s="3639" t="s">
        <v>690</v>
      </c>
      <c r="E163" s="3640">
        <f>F163</f>
        <v>1426978</v>
      </c>
      <c r="F163" s="549">
        <f t="shared" si="13"/>
        <v>1426978</v>
      </c>
      <c r="G163" s="1001"/>
      <c r="H163" s="1001"/>
      <c r="I163" s="1001"/>
      <c r="J163" s="1001">
        <v>1426978</v>
      </c>
      <c r="K163" s="1001"/>
      <c r="L163" s="1001"/>
      <c r="M163" s="767"/>
      <c r="N163" s="1002"/>
      <c r="O163" s="1002"/>
      <c r="P163" s="1002"/>
      <c r="Q163" s="768"/>
      <c r="R163" s="1002"/>
      <c r="S163" s="1002"/>
      <c r="T163" s="1002"/>
      <c r="U163" s="1002"/>
      <c r="V163" s="1002"/>
      <c r="W163" s="1002"/>
      <c r="X163" s="1002"/>
      <c r="Y163" s="1002"/>
      <c r="Z163" s="1002"/>
      <c r="AA163" s="1002"/>
      <c r="AB163" s="1002"/>
      <c r="AC163" s="1002"/>
      <c r="AD163" s="1002"/>
      <c r="AE163" s="1002"/>
      <c r="AF163" s="768"/>
      <c r="AG163" s="1003"/>
      <c r="AH163" s="1003"/>
      <c r="AI163" s="1003"/>
      <c r="AJ163" s="1003"/>
      <c r="AK163" s="1003"/>
      <c r="AL163" s="1003"/>
    </row>
    <row r="164" spans="1:38" ht="52.5" customHeight="1" thickBot="1">
      <c r="A164" s="583"/>
      <c r="B164" s="575"/>
      <c r="C164" s="586" t="s">
        <v>119</v>
      </c>
      <c r="D164" s="587" t="s">
        <v>691</v>
      </c>
      <c r="E164" s="4349">
        <f>F164</f>
        <v>900000</v>
      </c>
      <c r="F164" s="549">
        <f t="shared" si="13"/>
        <v>900000</v>
      </c>
      <c r="G164" s="1001"/>
      <c r="H164" s="1001"/>
      <c r="I164" s="1001"/>
      <c r="J164" s="1001"/>
      <c r="K164" s="1001"/>
      <c r="L164" s="1001"/>
      <c r="M164" s="767"/>
      <c r="N164" s="1002">
        <v>900000</v>
      </c>
      <c r="O164" s="1002"/>
      <c r="P164" s="1002"/>
      <c r="Q164" s="768"/>
      <c r="R164" s="1002"/>
      <c r="S164" s="1002"/>
      <c r="T164" s="1002"/>
      <c r="U164" s="1002"/>
      <c r="V164" s="1002"/>
      <c r="W164" s="1002"/>
      <c r="X164" s="1002"/>
      <c r="Y164" s="1002"/>
      <c r="Z164" s="1002"/>
      <c r="AA164" s="1002"/>
      <c r="AB164" s="1002"/>
      <c r="AC164" s="1002"/>
      <c r="AD164" s="1002"/>
      <c r="AE164" s="1002"/>
      <c r="AF164" s="768"/>
      <c r="AG164" s="1003"/>
      <c r="AH164" s="1003"/>
      <c r="AI164" s="1003"/>
      <c r="AJ164" s="1003"/>
      <c r="AK164" s="1003"/>
      <c r="AL164" s="1003"/>
    </row>
    <row r="165" spans="1:38" ht="16.5" customHeight="1">
      <c r="A165" s="3561"/>
      <c r="B165" s="573"/>
      <c r="C165" s="599" t="s">
        <v>692</v>
      </c>
      <c r="D165" s="4353" t="s">
        <v>586</v>
      </c>
      <c r="E165" s="796">
        <f t="shared" ref="E165:E191" si="17">F165</f>
        <v>1939477.21</v>
      </c>
      <c r="F165" s="549">
        <f t="shared" si="13"/>
        <v>1939477.21</v>
      </c>
      <c r="G165" s="1004"/>
      <c r="H165" s="1004"/>
      <c r="I165" s="1004"/>
      <c r="J165" s="1004"/>
      <c r="K165" s="1004"/>
      <c r="L165" s="1004"/>
      <c r="M165" s="767"/>
      <c r="N165" s="1005">
        <v>1939477.21</v>
      </c>
      <c r="O165" s="1005"/>
      <c r="P165" s="1005"/>
      <c r="Q165" s="768"/>
      <c r="R165" s="1005"/>
      <c r="S165" s="1005"/>
      <c r="T165" s="1005"/>
      <c r="U165" s="1005"/>
      <c r="V165" s="1005"/>
      <c r="W165" s="1005"/>
      <c r="X165" s="1005"/>
      <c r="Y165" s="1005"/>
      <c r="Z165" s="1005"/>
      <c r="AA165" s="1005"/>
      <c r="AB165" s="1005"/>
      <c r="AC165" s="1005"/>
      <c r="AD165" s="1005"/>
      <c r="AE165" s="1005"/>
      <c r="AF165" s="768"/>
      <c r="AG165" s="1006"/>
      <c r="AH165" s="1006"/>
      <c r="AI165" s="1006"/>
      <c r="AJ165" s="1006"/>
      <c r="AK165" s="1006"/>
      <c r="AL165" s="1006"/>
    </row>
    <row r="166" spans="1:38" ht="17.100000000000001" customHeight="1">
      <c r="A166" s="3561"/>
      <c r="B166" s="573"/>
      <c r="C166" s="3643" t="s">
        <v>649</v>
      </c>
      <c r="D166" s="3642" t="s">
        <v>586</v>
      </c>
      <c r="E166" s="3640">
        <f t="shared" si="17"/>
        <v>154629</v>
      </c>
      <c r="F166" s="549">
        <f t="shared" si="13"/>
        <v>154629</v>
      </c>
      <c r="G166" s="1007"/>
      <c r="H166" s="1007"/>
      <c r="I166" s="1007"/>
      <c r="J166" s="1007">
        <v>111271</v>
      </c>
      <c r="K166" s="1007"/>
      <c r="L166" s="1007"/>
      <c r="M166" s="767">
        <v>43358</v>
      </c>
      <c r="N166" s="1008"/>
      <c r="O166" s="1008"/>
      <c r="P166" s="1008"/>
      <c r="Q166" s="768"/>
      <c r="R166" s="1008"/>
      <c r="S166" s="1008"/>
      <c r="T166" s="1008"/>
      <c r="U166" s="1008"/>
      <c r="V166" s="1008"/>
      <c r="W166" s="1008"/>
      <c r="X166" s="1008"/>
      <c r="Y166" s="1008"/>
      <c r="Z166" s="1008"/>
      <c r="AA166" s="1008"/>
      <c r="AB166" s="1008"/>
      <c r="AC166" s="1008"/>
      <c r="AD166" s="1008"/>
      <c r="AE166" s="1008"/>
      <c r="AF166" s="768"/>
      <c r="AG166" s="1009"/>
      <c r="AH166" s="1009"/>
      <c r="AI166" s="1009"/>
      <c r="AJ166" s="1009"/>
      <c r="AK166" s="1009"/>
      <c r="AL166" s="1009"/>
    </row>
    <row r="167" spans="1:38" ht="17.100000000000001" customHeight="1">
      <c r="A167" s="3561"/>
      <c r="B167" s="573"/>
      <c r="C167" s="3643" t="s">
        <v>650</v>
      </c>
      <c r="D167" s="3642" t="s">
        <v>586</v>
      </c>
      <c r="E167" s="3640">
        <f t="shared" si="17"/>
        <v>38656</v>
      </c>
      <c r="F167" s="549">
        <f t="shared" si="13"/>
        <v>38656</v>
      </c>
      <c r="G167" s="1010"/>
      <c r="H167" s="1010"/>
      <c r="I167" s="1010"/>
      <c r="J167" s="1010">
        <v>27817</v>
      </c>
      <c r="K167" s="1010"/>
      <c r="L167" s="1010"/>
      <c r="M167" s="767">
        <v>10839</v>
      </c>
      <c r="N167" s="1011"/>
      <c r="O167" s="1011"/>
      <c r="P167" s="1011"/>
      <c r="Q167" s="768"/>
      <c r="R167" s="1011"/>
      <c r="S167" s="1011"/>
      <c r="T167" s="1011"/>
      <c r="U167" s="1011"/>
      <c r="V167" s="1011"/>
      <c r="W167" s="1011"/>
      <c r="X167" s="1011"/>
      <c r="Y167" s="1011"/>
      <c r="Z167" s="1011"/>
      <c r="AA167" s="1011"/>
      <c r="AB167" s="1011"/>
      <c r="AC167" s="1011"/>
      <c r="AD167" s="1011"/>
      <c r="AE167" s="1011"/>
      <c r="AF167" s="768"/>
      <c r="AG167" s="1012"/>
      <c r="AH167" s="1012"/>
      <c r="AI167" s="1012"/>
      <c r="AJ167" s="1012"/>
      <c r="AK167" s="1012"/>
      <c r="AL167" s="1012"/>
    </row>
    <row r="168" spans="1:38" ht="17.100000000000001" customHeight="1">
      <c r="A168" s="3561"/>
      <c r="B168" s="573"/>
      <c r="C168" s="3643" t="s">
        <v>693</v>
      </c>
      <c r="D168" s="3642" t="s">
        <v>588</v>
      </c>
      <c r="E168" s="3640">
        <f t="shared" si="17"/>
        <v>112875.63</v>
      </c>
      <c r="F168" s="549">
        <f t="shared" si="13"/>
        <v>112875.63</v>
      </c>
      <c r="G168" s="1013"/>
      <c r="H168" s="1013"/>
      <c r="I168" s="1013"/>
      <c r="J168" s="1013"/>
      <c r="K168" s="1013"/>
      <c r="L168" s="1013"/>
      <c r="M168" s="767"/>
      <c r="N168" s="1014">
        <v>112875.63</v>
      </c>
      <c r="O168" s="1014"/>
      <c r="P168" s="1014"/>
      <c r="Q168" s="768"/>
      <c r="R168" s="1014"/>
      <c r="S168" s="1014"/>
      <c r="T168" s="1014"/>
      <c r="U168" s="1014"/>
      <c r="V168" s="1014"/>
      <c r="W168" s="1014"/>
      <c r="X168" s="1014"/>
      <c r="Y168" s="1014"/>
      <c r="Z168" s="1014"/>
      <c r="AA168" s="1014"/>
      <c r="AB168" s="1014"/>
      <c r="AC168" s="1014"/>
      <c r="AD168" s="1014"/>
      <c r="AE168" s="1014"/>
      <c r="AF168" s="768"/>
      <c r="AG168" s="1015"/>
      <c r="AH168" s="1015"/>
      <c r="AI168" s="1015"/>
      <c r="AJ168" s="1015"/>
      <c r="AK168" s="1015"/>
      <c r="AL168" s="1015"/>
    </row>
    <row r="169" spans="1:38" ht="17.100000000000001" customHeight="1">
      <c r="A169" s="3561"/>
      <c r="B169" s="573"/>
      <c r="C169" s="3643" t="s">
        <v>694</v>
      </c>
      <c r="D169" s="3642" t="s">
        <v>588</v>
      </c>
      <c r="E169" s="3640">
        <f t="shared" si="17"/>
        <v>347463.34</v>
      </c>
      <c r="F169" s="549">
        <f t="shared" si="13"/>
        <v>347463.34</v>
      </c>
      <c r="G169" s="1016"/>
      <c r="H169" s="1016"/>
      <c r="I169" s="1016"/>
      <c r="J169" s="1016"/>
      <c r="K169" s="1016"/>
      <c r="L169" s="1016"/>
      <c r="M169" s="767"/>
      <c r="N169" s="1017">
        <v>347463.34</v>
      </c>
      <c r="O169" s="1017"/>
      <c r="P169" s="1017"/>
      <c r="Q169" s="768"/>
      <c r="R169" s="1017"/>
      <c r="S169" s="1017"/>
      <c r="T169" s="1017"/>
      <c r="U169" s="1017"/>
      <c r="V169" s="1017"/>
      <c r="W169" s="1017"/>
      <c r="X169" s="1017"/>
      <c r="Y169" s="1017"/>
      <c r="Z169" s="1017"/>
      <c r="AA169" s="1017"/>
      <c r="AB169" s="1017"/>
      <c r="AC169" s="1017"/>
      <c r="AD169" s="1017"/>
      <c r="AE169" s="1017"/>
      <c r="AF169" s="768"/>
      <c r="AG169" s="1018"/>
      <c r="AH169" s="1018"/>
      <c r="AI169" s="1018"/>
      <c r="AJ169" s="1018"/>
      <c r="AK169" s="1018"/>
      <c r="AL169" s="1018"/>
    </row>
    <row r="170" spans="1:38" ht="17.100000000000001" customHeight="1">
      <c r="A170" s="3561"/>
      <c r="B170" s="573"/>
      <c r="C170" s="4354" t="s">
        <v>653</v>
      </c>
      <c r="D170" s="4355" t="s">
        <v>588</v>
      </c>
      <c r="E170" s="4356">
        <f t="shared" si="17"/>
        <v>26510</v>
      </c>
      <c r="F170" s="549">
        <f t="shared" si="13"/>
        <v>26510</v>
      </c>
      <c r="G170" s="1019"/>
      <c r="H170" s="1019"/>
      <c r="I170" s="1019"/>
      <c r="J170" s="1019">
        <v>19116</v>
      </c>
      <c r="K170" s="1019"/>
      <c r="L170" s="1019"/>
      <c r="M170" s="767">
        <v>7394</v>
      </c>
      <c r="N170" s="1020"/>
      <c r="O170" s="1020"/>
      <c r="P170" s="1020"/>
      <c r="Q170" s="768"/>
      <c r="R170" s="1020"/>
      <c r="S170" s="1020"/>
      <c r="T170" s="1020"/>
      <c r="U170" s="1020"/>
      <c r="V170" s="1020"/>
      <c r="W170" s="1020"/>
      <c r="X170" s="1020"/>
      <c r="Y170" s="1020"/>
      <c r="Z170" s="1020"/>
      <c r="AA170" s="1020"/>
      <c r="AB170" s="1020"/>
      <c r="AC170" s="1020"/>
      <c r="AD170" s="1020"/>
      <c r="AE170" s="1020"/>
      <c r="AF170" s="768"/>
      <c r="AG170" s="1021"/>
      <c r="AH170" s="1021"/>
      <c r="AI170" s="1021"/>
      <c r="AJ170" s="1021"/>
      <c r="AK170" s="1021"/>
      <c r="AL170" s="1021"/>
    </row>
    <row r="171" spans="1:38" ht="17.100000000000001" customHeight="1">
      <c r="A171" s="3561"/>
      <c r="B171" s="573"/>
      <c r="C171" s="4344" t="s">
        <v>654</v>
      </c>
      <c r="D171" s="4357" t="s">
        <v>588</v>
      </c>
      <c r="E171" s="4346">
        <f t="shared" si="17"/>
        <v>6628</v>
      </c>
      <c r="F171" s="549">
        <f t="shared" si="13"/>
        <v>6628</v>
      </c>
      <c r="G171" s="1019"/>
      <c r="H171" s="1019"/>
      <c r="I171" s="1019"/>
      <c r="J171" s="1019">
        <v>4779</v>
      </c>
      <c r="K171" s="1019"/>
      <c r="L171" s="1019"/>
      <c r="M171" s="767">
        <v>1849</v>
      </c>
      <c r="N171" s="1020"/>
      <c r="O171" s="1020"/>
      <c r="P171" s="1020"/>
      <c r="Q171" s="768"/>
      <c r="R171" s="1020"/>
      <c r="S171" s="1020"/>
      <c r="T171" s="1020"/>
      <c r="U171" s="1020"/>
      <c r="V171" s="1020"/>
      <c r="W171" s="1020"/>
      <c r="X171" s="1020"/>
      <c r="Y171" s="1020"/>
      <c r="Z171" s="1020"/>
      <c r="AA171" s="1020"/>
      <c r="AB171" s="1020"/>
      <c r="AC171" s="1020"/>
      <c r="AD171" s="1020"/>
      <c r="AE171" s="1020"/>
      <c r="AF171" s="768"/>
      <c r="AG171" s="1021"/>
      <c r="AH171" s="1021"/>
      <c r="AI171" s="1021"/>
      <c r="AJ171" s="1021"/>
      <c r="AK171" s="1021"/>
      <c r="AL171" s="1021"/>
    </row>
    <row r="172" spans="1:38" ht="29.25" customHeight="1">
      <c r="A172" s="3561"/>
      <c r="B172" s="573"/>
      <c r="C172" s="3645" t="s">
        <v>695</v>
      </c>
      <c r="D172" s="3642" t="s">
        <v>696</v>
      </c>
      <c r="E172" s="3640">
        <f t="shared" si="17"/>
        <v>50282.65</v>
      </c>
      <c r="F172" s="549">
        <f t="shared" si="13"/>
        <v>50282.65</v>
      </c>
      <c r="G172" s="1022"/>
      <c r="H172" s="1022"/>
      <c r="I172" s="1022"/>
      <c r="J172" s="1022"/>
      <c r="K172" s="1022"/>
      <c r="L172" s="1022"/>
      <c r="M172" s="767"/>
      <c r="N172" s="1023">
        <v>50282.65</v>
      </c>
      <c r="O172" s="1023"/>
      <c r="P172" s="1023"/>
      <c r="Q172" s="768"/>
      <c r="R172" s="1023"/>
      <c r="S172" s="1023"/>
      <c r="T172" s="1023"/>
      <c r="U172" s="1023"/>
      <c r="V172" s="1023"/>
      <c r="W172" s="1023"/>
      <c r="X172" s="1023"/>
      <c r="Y172" s="1023"/>
      <c r="Z172" s="1023"/>
      <c r="AA172" s="1023"/>
      <c r="AB172" s="1023"/>
      <c r="AC172" s="1023"/>
      <c r="AD172" s="1023"/>
      <c r="AE172" s="1023"/>
      <c r="AF172" s="768"/>
      <c r="AG172" s="1024"/>
      <c r="AH172" s="1024"/>
      <c r="AI172" s="1024"/>
      <c r="AJ172" s="1024"/>
      <c r="AK172" s="1024"/>
      <c r="AL172" s="1024"/>
    </row>
    <row r="173" spans="1:38" ht="26.25" customHeight="1">
      <c r="A173" s="3561"/>
      <c r="B173" s="573"/>
      <c r="C173" s="3645" t="s">
        <v>655</v>
      </c>
      <c r="D173" s="3646" t="s">
        <v>696</v>
      </c>
      <c r="E173" s="3640">
        <f t="shared" si="17"/>
        <v>3837</v>
      </c>
      <c r="F173" s="549">
        <f t="shared" si="13"/>
        <v>3837</v>
      </c>
      <c r="G173" s="1025"/>
      <c r="H173" s="1025"/>
      <c r="I173" s="1025"/>
      <c r="J173" s="1025">
        <v>2767</v>
      </c>
      <c r="K173" s="1025"/>
      <c r="L173" s="1025"/>
      <c r="M173" s="767">
        <v>1070</v>
      </c>
      <c r="N173" s="1026"/>
      <c r="O173" s="1026"/>
      <c r="P173" s="1026"/>
      <c r="Q173" s="768"/>
      <c r="R173" s="1026"/>
      <c r="S173" s="1026"/>
      <c r="T173" s="1026"/>
      <c r="U173" s="1026"/>
      <c r="V173" s="1026"/>
      <c r="W173" s="1026"/>
      <c r="X173" s="1026"/>
      <c r="Y173" s="1026"/>
      <c r="Z173" s="1026"/>
      <c r="AA173" s="1026"/>
      <c r="AB173" s="1026"/>
      <c r="AC173" s="1026"/>
      <c r="AD173" s="1026"/>
      <c r="AE173" s="1026"/>
      <c r="AF173" s="768"/>
      <c r="AG173" s="1027"/>
      <c r="AH173" s="1027"/>
      <c r="AI173" s="1027"/>
      <c r="AJ173" s="1027"/>
      <c r="AK173" s="1027"/>
      <c r="AL173" s="1027"/>
    </row>
    <row r="174" spans="1:38" ht="26.25" customHeight="1">
      <c r="A174" s="3561"/>
      <c r="B174" s="573"/>
      <c r="C174" s="3645" t="s">
        <v>656</v>
      </c>
      <c r="D174" s="3646" t="s">
        <v>696</v>
      </c>
      <c r="E174" s="3640">
        <f t="shared" si="17"/>
        <v>960</v>
      </c>
      <c r="F174" s="549">
        <f t="shared" si="13"/>
        <v>960</v>
      </c>
      <c r="G174" s="1028"/>
      <c r="H174" s="1028"/>
      <c r="I174" s="1028"/>
      <c r="J174" s="1028">
        <v>692</v>
      </c>
      <c r="K174" s="1028"/>
      <c r="L174" s="1028"/>
      <c r="M174" s="767">
        <v>268</v>
      </c>
      <c r="N174" s="1029"/>
      <c r="O174" s="1029"/>
      <c r="P174" s="1029"/>
      <c r="Q174" s="768"/>
      <c r="R174" s="1029"/>
      <c r="S174" s="1029"/>
      <c r="T174" s="1029"/>
      <c r="U174" s="1029"/>
      <c r="V174" s="1029"/>
      <c r="W174" s="1029"/>
      <c r="X174" s="1029"/>
      <c r="Y174" s="1029"/>
      <c r="Z174" s="1029"/>
      <c r="AA174" s="1029"/>
      <c r="AB174" s="1029"/>
      <c r="AC174" s="1029"/>
      <c r="AD174" s="1029"/>
      <c r="AE174" s="1029"/>
      <c r="AF174" s="768"/>
      <c r="AG174" s="1030"/>
      <c r="AH174" s="1030"/>
      <c r="AI174" s="1030"/>
      <c r="AJ174" s="1030"/>
      <c r="AK174" s="1030"/>
      <c r="AL174" s="1030"/>
    </row>
    <row r="175" spans="1:38" ht="15.75" customHeight="1">
      <c r="A175" s="3561"/>
      <c r="B175" s="573"/>
      <c r="C175" s="3645" t="s">
        <v>697</v>
      </c>
      <c r="D175" s="3646" t="s">
        <v>601</v>
      </c>
      <c r="E175" s="3640">
        <f t="shared" si="17"/>
        <v>117000</v>
      </c>
      <c r="F175" s="549">
        <f t="shared" si="13"/>
        <v>117000</v>
      </c>
      <c r="G175" s="1031"/>
      <c r="H175" s="1031"/>
      <c r="I175" s="1031"/>
      <c r="J175" s="1031"/>
      <c r="K175" s="1031"/>
      <c r="L175" s="1031"/>
      <c r="M175" s="767"/>
      <c r="N175" s="1032">
        <v>117000</v>
      </c>
      <c r="O175" s="1032"/>
      <c r="P175" s="1032"/>
      <c r="Q175" s="768"/>
      <c r="R175" s="1032"/>
      <c r="S175" s="1032"/>
      <c r="T175" s="1032"/>
      <c r="U175" s="1032"/>
      <c r="V175" s="1032"/>
      <c r="W175" s="1032"/>
      <c r="X175" s="1032"/>
      <c r="Y175" s="1032"/>
      <c r="Z175" s="1032"/>
      <c r="AA175" s="1032"/>
      <c r="AB175" s="1032"/>
      <c r="AC175" s="1032"/>
      <c r="AD175" s="1032"/>
      <c r="AE175" s="1032"/>
      <c r="AF175" s="768"/>
      <c r="AG175" s="1033"/>
      <c r="AH175" s="1033"/>
      <c r="AI175" s="1033"/>
      <c r="AJ175" s="1033"/>
      <c r="AK175" s="1033"/>
      <c r="AL175" s="1033"/>
    </row>
    <row r="176" spans="1:38" ht="17.100000000000001" customHeight="1">
      <c r="A176" s="3561"/>
      <c r="B176" s="573"/>
      <c r="C176" s="3645" t="s">
        <v>698</v>
      </c>
      <c r="D176" s="3646" t="s">
        <v>605</v>
      </c>
      <c r="E176" s="3640">
        <f t="shared" si="17"/>
        <v>30500</v>
      </c>
      <c r="F176" s="549">
        <f t="shared" si="13"/>
        <v>30500</v>
      </c>
      <c r="G176" s="1034"/>
      <c r="H176" s="1034"/>
      <c r="I176" s="1034"/>
      <c r="J176" s="1034"/>
      <c r="K176" s="1034"/>
      <c r="L176" s="1034"/>
      <c r="M176" s="767"/>
      <c r="N176" s="1035">
        <v>30500</v>
      </c>
      <c r="O176" s="1035"/>
      <c r="P176" s="1035"/>
      <c r="Q176" s="768"/>
      <c r="R176" s="1035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5"/>
      <c r="AD176" s="1035"/>
      <c r="AE176" s="1035"/>
      <c r="AF176" s="768"/>
      <c r="AG176" s="1036"/>
      <c r="AH176" s="1036"/>
      <c r="AI176" s="1036"/>
      <c r="AJ176" s="1036"/>
      <c r="AK176" s="1036"/>
      <c r="AL176" s="1036"/>
    </row>
    <row r="177" spans="1:38" ht="17.100000000000001" customHeight="1">
      <c r="A177" s="3561"/>
      <c r="B177" s="573"/>
      <c r="C177" s="3645" t="s">
        <v>699</v>
      </c>
      <c r="D177" s="3646" t="s">
        <v>607</v>
      </c>
      <c r="E177" s="3640">
        <f t="shared" si="17"/>
        <v>4401</v>
      </c>
      <c r="F177" s="549">
        <f t="shared" si="13"/>
        <v>4401</v>
      </c>
      <c r="G177" s="1037"/>
      <c r="H177" s="1037"/>
      <c r="I177" s="1037"/>
      <c r="J177" s="1037"/>
      <c r="K177" s="1037"/>
      <c r="L177" s="1037"/>
      <c r="M177" s="767"/>
      <c r="N177" s="1038">
        <v>4401</v>
      </c>
      <c r="O177" s="1038"/>
      <c r="P177" s="1038"/>
      <c r="Q177" s="768"/>
      <c r="R177" s="1038"/>
      <c r="S177" s="1038"/>
      <c r="T177" s="1038"/>
      <c r="U177" s="1038"/>
      <c r="V177" s="1038"/>
      <c r="W177" s="1038"/>
      <c r="X177" s="1038"/>
      <c r="Y177" s="1038"/>
      <c r="Z177" s="1038"/>
      <c r="AA177" s="1038"/>
      <c r="AB177" s="1038"/>
      <c r="AC177" s="1038"/>
      <c r="AD177" s="1038"/>
      <c r="AE177" s="1038"/>
      <c r="AF177" s="768"/>
      <c r="AG177" s="1039"/>
      <c r="AH177" s="1039"/>
      <c r="AI177" s="1039"/>
      <c r="AJ177" s="1039"/>
      <c r="AK177" s="1039"/>
      <c r="AL177" s="1039"/>
    </row>
    <row r="178" spans="1:38" ht="17.100000000000001" customHeight="1">
      <c r="A178" s="3561"/>
      <c r="B178" s="573"/>
      <c r="C178" s="3645" t="s">
        <v>700</v>
      </c>
      <c r="D178" s="3646" t="s">
        <v>611</v>
      </c>
      <c r="E178" s="3640">
        <f t="shared" si="17"/>
        <v>1291373.5</v>
      </c>
      <c r="F178" s="549">
        <f t="shared" si="13"/>
        <v>1291373.5</v>
      </c>
      <c r="G178" s="1040"/>
      <c r="H178" s="1040"/>
      <c r="I178" s="1040"/>
      <c r="J178" s="1040"/>
      <c r="K178" s="1040"/>
      <c r="L178" s="1040"/>
      <c r="M178" s="767"/>
      <c r="N178" s="1041">
        <v>1291373.5</v>
      </c>
      <c r="O178" s="1041"/>
      <c r="P178" s="1041"/>
      <c r="Q178" s="768"/>
      <c r="R178" s="1041"/>
      <c r="S178" s="1041"/>
      <c r="T178" s="1041"/>
      <c r="U178" s="1041"/>
      <c r="V178" s="1041"/>
      <c r="W178" s="1041"/>
      <c r="X178" s="1041"/>
      <c r="Y178" s="1041"/>
      <c r="Z178" s="1041"/>
      <c r="AA178" s="1041"/>
      <c r="AB178" s="1041"/>
      <c r="AC178" s="1041"/>
      <c r="AD178" s="1041"/>
      <c r="AE178" s="1041"/>
      <c r="AF178" s="768"/>
      <c r="AG178" s="1042"/>
      <c r="AH178" s="1042"/>
      <c r="AI178" s="1042"/>
      <c r="AJ178" s="1042"/>
      <c r="AK178" s="1042"/>
      <c r="AL178" s="1042"/>
    </row>
    <row r="179" spans="1:38" ht="17.25" customHeight="1">
      <c r="A179" s="3561"/>
      <c r="B179" s="573"/>
      <c r="C179" s="3645" t="s">
        <v>666</v>
      </c>
      <c r="D179" s="3646" t="s">
        <v>611</v>
      </c>
      <c r="E179" s="3640">
        <f t="shared" si="17"/>
        <v>35200</v>
      </c>
      <c r="F179" s="549">
        <f t="shared" si="13"/>
        <v>35200</v>
      </c>
      <c r="G179" s="1043"/>
      <c r="H179" s="1043"/>
      <c r="I179" s="1043"/>
      <c r="J179" s="1043">
        <v>5600</v>
      </c>
      <c r="K179" s="1043"/>
      <c r="L179" s="1043"/>
      <c r="M179" s="767">
        <v>29600</v>
      </c>
      <c r="N179" s="1044"/>
      <c r="O179" s="1044"/>
      <c r="P179" s="1044"/>
      <c r="Q179" s="768"/>
      <c r="R179" s="1044"/>
      <c r="S179" s="1044"/>
      <c r="T179" s="1044"/>
      <c r="U179" s="1044"/>
      <c r="V179" s="1044"/>
      <c r="W179" s="1044"/>
      <c r="X179" s="1044"/>
      <c r="Y179" s="1044"/>
      <c r="Z179" s="1044"/>
      <c r="AA179" s="1044"/>
      <c r="AB179" s="1044"/>
      <c r="AC179" s="1044"/>
      <c r="AD179" s="1044"/>
      <c r="AE179" s="1044"/>
      <c r="AF179" s="768"/>
      <c r="AG179" s="1045"/>
      <c r="AH179" s="1045"/>
      <c r="AI179" s="1045"/>
      <c r="AJ179" s="1045"/>
      <c r="AK179" s="1045"/>
      <c r="AL179" s="1045"/>
    </row>
    <row r="180" spans="1:38" ht="17.25" customHeight="1">
      <c r="A180" s="3561"/>
      <c r="B180" s="573"/>
      <c r="C180" s="3645" t="s">
        <v>667</v>
      </c>
      <c r="D180" s="3646" t="s">
        <v>611</v>
      </c>
      <c r="E180" s="3640">
        <f t="shared" si="17"/>
        <v>8800</v>
      </c>
      <c r="F180" s="549">
        <f t="shared" si="13"/>
        <v>8800</v>
      </c>
      <c r="G180" s="1046"/>
      <c r="H180" s="1046"/>
      <c r="I180" s="1046"/>
      <c r="J180" s="1046">
        <v>1400</v>
      </c>
      <c r="K180" s="1046"/>
      <c r="L180" s="1046"/>
      <c r="M180" s="767">
        <v>7400</v>
      </c>
      <c r="N180" s="1047"/>
      <c r="O180" s="1047"/>
      <c r="P180" s="1047"/>
      <c r="Q180" s="768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1047"/>
      <c r="AF180" s="768"/>
      <c r="AG180" s="1048"/>
      <c r="AH180" s="1048"/>
      <c r="AI180" s="1048"/>
      <c r="AJ180" s="1048"/>
      <c r="AK180" s="1048"/>
      <c r="AL180" s="1048"/>
    </row>
    <row r="181" spans="1:38" ht="17.25" customHeight="1">
      <c r="A181" s="3561"/>
      <c r="B181" s="573"/>
      <c r="C181" s="3645" t="s">
        <v>701</v>
      </c>
      <c r="D181" s="3646" t="s">
        <v>613</v>
      </c>
      <c r="E181" s="3640">
        <f t="shared" si="17"/>
        <v>28340</v>
      </c>
      <c r="F181" s="549">
        <f t="shared" si="13"/>
        <v>28340</v>
      </c>
      <c r="G181" s="1049"/>
      <c r="H181" s="1049"/>
      <c r="I181" s="1049"/>
      <c r="J181" s="1049"/>
      <c r="K181" s="1049"/>
      <c r="L181" s="1049"/>
      <c r="M181" s="767"/>
      <c r="N181" s="1050">
        <v>28340</v>
      </c>
      <c r="O181" s="1050"/>
      <c r="P181" s="1050"/>
      <c r="Q181" s="768"/>
      <c r="R181" s="1050"/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768"/>
      <c r="AG181" s="1051"/>
      <c r="AH181" s="1051"/>
      <c r="AI181" s="1051"/>
      <c r="AJ181" s="1051"/>
      <c r="AK181" s="1051"/>
      <c r="AL181" s="1051"/>
    </row>
    <row r="182" spans="1:38" ht="26.25" customHeight="1">
      <c r="A182" s="3561"/>
      <c r="B182" s="573"/>
      <c r="C182" s="3645" t="s">
        <v>702</v>
      </c>
      <c r="D182" s="3646" t="s">
        <v>617</v>
      </c>
      <c r="E182" s="3640">
        <f t="shared" si="17"/>
        <v>179500</v>
      </c>
      <c r="F182" s="549">
        <f t="shared" si="13"/>
        <v>179500</v>
      </c>
      <c r="G182" s="1052"/>
      <c r="H182" s="1052"/>
      <c r="I182" s="1052"/>
      <c r="J182" s="1052"/>
      <c r="K182" s="1052"/>
      <c r="L182" s="1052"/>
      <c r="M182" s="767"/>
      <c r="N182" s="1053">
        <v>179500</v>
      </c>
      <c r="O182" s="1053"/>
      <c r="P182" s="1053"/>
      <c r="Q182" s="768"/>
      <c r="R182" s="1053"/>
      <c r="S182" s="1053"/>
      <c r="T182" s="1053"/>
      <c r="U182" s="1053"/>
      <c r="V182" s="1053"/>
      <c r="W182" s="1053"/>
      <c r="X182" s="1053"/>
      <c r="Y182" s="1053"/>
      <c r="Z182" s="1053"/>
      <c r="AA182" s="1053"/>
      <c r="AB182" s="1053"/>
      <c r="AC182" s="1053"/>
      <c r="AD182" s="1053"/>
      <c r="AE182" s="1053"/>
      <c r="AF182" s="768"/>
      <c r="AG182" s="1054"/>
      <c r="AH182" s="1054"/>
      <c r="AI182" s="1054"/>
      <c r="AJ182" s="1054"/>
      <c r="AK182" s="1054"/>
      <c r="AL182" s="1054"/>
    </row>
    <row r="183" spans="1:38" ht="17.25" customHeight="1">
      <c r="A183" s="3561"/>
      <c r="B183" s="573"/>
      <c r="C183" s="3645" t="s">
        <v>703</v>
      </c>
      <c r="D183" s="3646" t="s">
        <v>619</v>
      </c>
      <c r="E183" s="3640">
        <f t="shared" si="17"/>
        <v>20000</v>
      </c>
      <c r="F183" s="549">
        <f t="shared" si="13"/>
        <v>20000</v>
      </c>
      <c r="G183" s="1055"/>
      <c r="H183" s="1055"/>
      <c r="I183" s="1055"/>
      <c r="J183" s="1055"/>
      <c r="K183" s="1055"/>
      <c r="L183" s="1055"/>
      <c r="M183" s="767"/>
      <c r="N183" s="1056">
        <v>20000</v>
      </c>
      <c r="O183" s="1056"/>
      <c r="P183" s="1056"/>
      <c r="Q183" s="768"/>
      <c r="R183" s="1056"/>
      <c r="S183" s="1056"/>
      <c r="T183" s="1056"/>
      <c r="U183" s="1056"/>
      <c r="V183" s="1056"/>
      <c r="W183" s="1056"/>
      <c r="X183" s="1056"/>
      <c r="Y183" s="1056"/>
      <c r="Z183" s="1056"/>
      <c r="AA183" s="1056"/>
      <c r="AB183" s="1056"/>
      <c r="AC183" s="1056"/>
      <c r="AD183" s="1056"/>
      <c r="AE183" s="1056"/>
      <c r="AF183" s="768"/>
      <c r="AG183" s="1057"/>
      <c r="AH183" s="1057"/>
      <c r="AI183" s="1057"/>
      <c r="AJ183" s="1057"/>
      <c r="AK183" s="1057"/>
      <c r="AL183" s="1057"/>
    </row>
    <row r="184" spans="1:38" ht="17.100000000000001" customHeight="1">
      <c r="A184" s="3561"/>
      <c r="B184" s="3551"/>
      <c r="C184" s="3645" t="s">
        <v>704</v>
      </c>
      <c r="D184" s="3646" t="s">
        <v>705</v>
      </c>
      <c r="E184" s="3640">
        <f t="shared" si="17"/>
        <v>34400</v>
      </c>
      <c r="F184" s="549">
        <f t="shared" si="13"/>
        <v>34400</v>
      </c>
      <c r="G184" s="1058"/>
      <c r="H184" s="1058"/>
      <c r="I184" s="1058"/>
      <c r="J184" s="1058">
        <v>18400</v>
      </c>
      <c r="K184" s="1058"/>
      <c r="L184" s="1058"/>
      <c r="M184" s="767">
        <v>16000</v>
      </c>
      <c r="N184" s="1059"/>
      <c r="O184" s="1059"/>
      <c r="P184" s="1059"/>
      <c r="Q184" s="768"/>
      <c r="R184" s="1059"/>
      <c r="S184" s="1059"/>
      <c r="T184" s="1059"/>
      <c r="U184" s="1059"/>
      <c r="V184" s="1059"/>
      <c r="W184" s="1059"/>
      <c r="X184" s="1059"/>
      <c r="Y184" s="1059"/>
      <c r="Z184" s="1059"/>
      <c r="AA184" s="1059"/>
      <c r="AB184" s="1059"/>
      <c r="AC184" s="1059"/>
      <c r="AD184" s="1059"/>
      <c r="AE184" s="1059"/>
      <c r="AF184" s="768"/>
      <c r="AG184" s="1060"/>
      <c r="AH184" s="1060"/>
      <c r="AI184" s="1060"/>
      <c r="AJ184" s="1060"/>
      <c r="AK184" s="1060"/>
      <c r="AL184" s="1060"/>
    </row>
    <row r="185" spans="1:38" ht="17.100000000000001" customHeight="1">
      <c r="A185" s="3561"/>
      <c r="B185" s="3551"/>
      <c r="C185" s="3645" t="s">
        <v>706</v>
      </c>
      <c r="D185" s="3646" t="s">
        <v>705</v>
      </c>
      <c r="E185" s="3640">
        <f>F185</f>
        <v>8600</v>
      </c>
      <c r="F185" s="549">
        <f>SUM(G185:AJ185)</f>
        <v>8600</v>
      </c>
      <c r="G185" s="1061"/>
      <c r="H185" s="1061"/>
      <c r="I185" s="1061"/>
      <c r="J185" s="1061">
        <v>4600</v>
      </c>
      <c r="K185" s="1061"/>
      <c r="L185" s="1061"/>
      <c r="M185" s="767">
        <v>4000</v>
      </c>
      <c r="N185" s="1062"/>
      <c r="O185" s="1062"/>
      <c r="P185" s="1062"/>
      <c r="Q185" s="768"/>
      <c r="R185" s="1062"/>
      <c r="S185" s="1062"/>
      <c r="T185" s="1062"/>
      <c r="U185" s="1062"/>
      <c r="V185" s="1062"/>
      <c r="W185" s="1062"/>
      <c r="X185" s="1062"/>
      <c r="Y185" s="1062"/>
      <c r="Z185" s="1062"/>
      <c r="AA185" s="1062"/>
      <c r="AB185" s="1062"/>
      <c r="AC185" s="1062"/>
      <c r="AD185" s="1062"/>
      <c r="AE185" s="1062"/>
      <c r="AF185" s="768"/>
      <c r="AG185" s="1063"/>
      <c r="AH185" s="1063"/>
      <c r="AI185" s="1063"/>
      <c r="AJ185" s="1063"/>
      <c r="AK185" s="1063"/>
      <c r="AL185" s="1063"/>
    </row>
    <row r="186" spans="1:38" ht="17.100000000000001" customHeight="1">
      <c r="A186" s="3561"/>
      <c r="B186" s="3551"/>
      <c r="C186" s="3641" t="s">
        <v>707</v>
      </c>
      <c r="D186" s="3647" t="s">
        <v>621</v>
      </c>
      <c r="E186" s="3640">
        <f>F186</f>
        <v>400</v>
      </c>
      <c r="F186" s="549">
        <f>SUM(G186:AJ186)</f>
        <v>400</v>
      </c>
      <c r="G186" s="1064"/>
      <c r="H186" s="1064"/>
      <c r="I186" s="1064"/>
      <c r="J186" s="1064"/>
      <c r="K186" s="1064"/>
      <c r="L186" s="1064"/>
      <c r="M186" s="767"/>
      <c r="N186" s="1065">
        <v>400</v>
      </c>
      <c r="O186" s="1065"/>
      <c r="P186" s="1065"/>
      <c r="Q186" s="768"/>
      <c r="R186" s="1065"/>
      <c r="S186" s="1065"/>
      <c r="T186" s="1065"/>
      <c r="U186" s="1065"/>
      <c r="V186" s="1065"/>
      <c r="W186" s="1065"/>
      <c r="X186" s="1065"/>
      <c r="Y186" s="1065"/>
      <c r="Z186" s="1065"/>
      <c r="AA186" s="1065"/>
      <c r="AB186" s="1065"/>
      <c r="AC186" s="1065"/>
      <c r="AD186" s="1065"/>
      <c r="AE186" s="1065"/>
      <c r="AF186" s="768"/>
      <c r="AG186" s="1066"/>
      <c r="AH186" s="1066"/>
      <c r="AI186" s="1066"/>
      <c r="AJ186" s="1066"/>
      <c r="AK186" s="1066"/>
      <c r="AL186" s="1066"/>
    </row>
    <row r="187" spans="1:38" ht="17.100000000000001" customHeight="1">
      <c r="A187" s="3561"/>
      <c r="B187" s="3551"/>
      <c r="C187" s="3648" t="s">
        <v>708</v>
      </c>
      <c r="D187" s="3639" t="s">
        <v>709</v>
      </c>
      <c r="E187" s="3640">
        <f t="shared" si="17"/>
        <v>51000</v>
      </c>
      <c r="F187" s="549">
        <f t="shared" si="13"/>
        <v>51000</v>
      </c>
      <c r="G187" s="1067"/>
      <c r="H187" s="1067"/>
      <c r="I187" s="1067"/>
      <c r="J187" s="1067"/>
      <c r="K187" s="1067"/>
      <c r="L187" s="1067"/>
      <c r="M187" s="767"/>
      <c r="N187" s="1068">
        <v>51000</v>
      </c>
      <c r="O187" s="1068"/>
      <c r="P187" s="1068"/>
      <c r="Q187" s="768"/>
      <c r="R187" s="1068"/>
      <c r="S187" s="1068"/>
      <c r="T187" s="1068"/>
      <c r="U187" s="1068"/>
      <c r="V187" s="1068"/>
      <c r="W187" s="1068"/>
      <c r="X187" s="1068"/>
      <c r="Y187" s="1068"/>
      <c r="Z187" s="1068"/>
      <c r="AA187" s="1068"/>
      <c r="AB187" s="1068"/>
      <c r="AC187" s="1068"/>
      <c r="AD187" s="1068"/>
      <c r="AE187" s="1068"/>
      <c r="AF187" s="768"/>
      <c r="AG187" s="1069"/>
      <c r="AH187" s="1069"/>
      <c r="AI187" s="1069"/>
      <c r="AJ187" s="1069"/>
      <c r="AK187" s="1069"/>
      <c r="AL187" s="1069"/>
    </row>
    <row r="188" spans="1:38" ht="17.100000000000001" customHeight="1">
      <c r="A188" s="3561"/>
      <c r="B188" s="3551"/>
      <c r="C188" s="3610" t="s">
        <v>710</v>
      </c>
      <c r="D188" s="3611" t="s">
        <v>633</v>
      </c>
      <c r="E188" s="796">
        <f t="shared" si="17"/>
        <v>60000</v>
      </c>
      <c r="F188" s="549">
        <f t="shared" si="13"/>
        <v>60000</v>
      </c>
      <c r="G188" s="1067"/>
      <c r="H188" s="1067"/>
      <c r="I188" s="1067"/>
      <c r="J188" s="1067"/>
      <c r="K188" s="1067"/>
      <c r="L188" s="1067"/>
      <c r="M188" s="767"/>
      <c r="N188" s="1068">
        <v>60000</v>
      </c>
      <c r="O188" s="1068"/>
      <c r="P188" s="1068"/>
      <c r="Q188" s="768"/>
      <c r="R188" s="1068"/>
      <c r="S188" s="1068"/>
      <c r="T188" s="1068"/>
      <c r="U188" s="1068"/>
      <c r="V188" s="1068"/>
      <c r="W188" s="1068"/>
      <c r="X188" s="1068"/>
      <c r="Y188" s="1068"/>
      <c r="Z188" s="1068"/>
      <c r="AA188" s="1068"/>
      <c r="AB188" s="1068"/>
      <c r="AC188" s="1068"/>
      <c r="AD188" s="1068"/>
      <c r="AE188" s="1068"/>
      <c r="AF188" s="768"/>
      <c r="AG188" s="1069"/>
      <c r="AH188" s="1069"/>
      <c r="AI188" s="1069"/>
      <c r="AJ188" s="1069"/>
      <c r="AK188" s="1069"/>
      <c r="AL188" s="1069"/>
    </row>
    <row r="189" spans="1:38" ht="17.100000000000001" customHeight="1">
      <c r="A189" s="3561"/>
      <c r="B189" s="3551"/>
      <c r="C189" s="3645" t="s">
        <v>711</v>
      </c>
      <c r="D189" s="3646" t="s">
        <v>596</v>
      </c>
      <c r="E189" s="3640">
        <f t="shared" si="17"/>
        <v>18471.169999999998</v>
      </c>
      <c r="F189" s="549">
        <f t="shared" si="13"/>
        <v>18471.169999999998</v>
      </c>
      <c r="G189" s="1070"/>
      <c r="H189" s="1070"/>
      <c r="I189" s="1070"/>
      <c r="J189" s="1070"/>
      <c r="K189" s="1070"/>
      <c r="L189" s="1070"/>
      <c r="M189" s="767"/>
      <c r="N189" s="1071">
        <v>18471.169999999998</v>
      </c>
      <c r="O189" s="1071"/>
      <c r="P189" s="1071"/>
      <c r="Q189" s="768"/>
      <c r="R189" s="1071"/>
      <c r="S189" s="1071"/>
      <c r="T189" s="1071"/>
      <c r="U189" s="1071"/>
      <c r="V189" s="1071"/>
      <c r="W189" s="1071"/>
      <c r="X189" s="1071"/>
      <c r="Y189" s="1071"/>
      <c r="Z189" s="1071"/>
      <c r="AA189" s="1071"/>
      <c r="AB189" s="1071"/>
      <c r="AC189" s="1071"/>
      <c r="AD189" s="1071"/>
      <c r="AE189" s="1071"/>
      <c r="AF189" s="768"/>
      <c r="AG189" s="1072"/>
      <c r="AH189" s="1072"/>
      <c r="AI189" s="1072"/>
      <c r="AJ189" s="1072"/>
      <c r="AK189" s="1072"/>
      <c r="AL189" s="1072"/>
    </row>
    <row r="190" spans="1:38" ht="17.100000000000001" customHeight="1">
      <c r="A190" s="3561"/>
      <c r="B190" s="3551"/>
      <c r="C190" s="3645" t="s">
        <v>676</v>
      </c>
      <c r="D190" s="3646" t="s">
        <v>596</v>
      </c>
      <c r="E190" s="3640">
        <f t="shared" si="17"/>
        <v>2014</v>
      </c>
      <c r="F190" s="549">
        <f t="shared" si="13"/>
        <v>2014</v>
      </c>
      <c r="G190" s="1073"/>
      <c r="H190" s="1073"/>
      <c r="I190" s="1073"/>
      <c r="J190" s="1073">
        <v>1694</v>
      </c>
      <c r="K190" s="1073"/>
      <c r="L190" s="1073"/>
      <c r="M190" s="767">
        <v>320</v>
      </c>
      <c r="N190" s="1074"/>
      <c r="O190" s="1074"/>
      <c r="P190" s="1074"/>
      <c r="Q190" s="768"/>
      <c r="R190" s="1074"/>
      <c r="S190" s="1074"/>
      <c r="T190" s="1074"/>
      <c r="U190" s="1074"/>
      <c r="V190" s="1074"/>
      <c r="W190" s="1074"/>
      <c r="X190" s="1074"/>
      <c r="Y190" s="1074"/>
      <c r="Z190" s="1074"/>
      <c r="AA190" s="1074"/>
      <c r="AB190" s="1074"/>
      <c r="AC190" s="1074"/>
      <c r="AD190" s="1074"/>
      <c r="AE190" s="1074"/>
      <c r="AF190" s="768"/>
      <c r="AG190" s="1075"/>
      <c r="AH190" s="1075"/>
      <c r="AI190" s="1075"/>
      <c r="AJ190" s="1075"/>
      <c r="AK190" s="1075"/>
      <c r="AL190" s="1075"/>
    </row>
    <row r="191" spans="1:38" ht="17.100000000000001" customHeight="1">
      <c r="A191" s="3561"/>
      <c r="B191" s="3551"/>
      <c r="C191" s="3645" t="s">
        <v>677</v>
      </c>
      <c r="D191" s="3649" t="s">
        <v>596</v>
      </c>
      <c r="E191" s="3640">
        <f t="shared" si="17"/>
        <v>503</v>
      </c>
      <c r="F191" s="549">
        <f t="shared" si="13"/>
        <v>503</v>
      </c>
      <c r="G191" s="1076"/>
      <c r="H191" s="1076"/>
      <c r="I191" s="1076"/>
      <c r="J191" s="1076">
        <v>423</v>
      </c>
      <c r="K191" s="1076"/>
      <c r="L191" s="1076"/>
      <c r="M191" s="767">
        <v>80</v>
      </c>
      <c r="N191" s="1077"/>
      <c r="O191" s="1077"/>
      <c r="P191" s="1077"/>
      <c r="Q191" s="768"/>
      <c r="R191" s="1077"/>
      <c r="S191" s="1077"/>
      <c r="T191" s="1077"/>
      <c r="U191" s="1077"/>
      <c r="V191" s="1077"/>
      <c r="W191" s="1077"/>
      <c r="X191" s="1077"/>
      <c r="Y191" s="1077"/>
      <c r="Z191" s="1077"/>
      <c r="AA191" s="1077"/>
      <c r="AB191" s="1077"/>
      <c r="AC191" s="1077"/>
      <c r="AD191" s="1077"/>
      <c r="AE191" s="1077"/>
      <c r="AF191" s="768"/>
      <c r="AG191" s="1078"/>
      <c r="AH191" s="1078"/>
      <c r="AI191" s="1078"/>
      <c r="AJ191" s="1078"/>
      <c r="AK191" s="1078"/>
      <c r="AL191" s="1078"/>
    </row>
    <row r="192" spans="1:38" ht="12" customHeight="1">
      <c r="A192" s="3561"/>
      <c r="B192" s="3551"/>
      <c r="C192" s="5224"/>
      <c r="D192" s="5225"/>
      <c r="E192" s="3640"/>
      <c r="F192" s="549">
        <f t="shared" si="13"/>
        <v>0</v>
      </c>
      <c r="G192" s="1079"/>
      <c r="H192" s="1079"/>
      <c r="I192" s="1079"/>
      <c r="J192" s="1079"/>
      <c r="K192" s="1079"/>
      <c r="L192" s="1079"/>
      <c r="M192" s="767"/>
      <c r="N192" s="1080"/>
      <c r="O192" s="1080"/>
      <c r="P192" s="1080"/>
      <c r="Q192" s="768"/>
      <c r="R192" s="1080"/>
      <c r="S192" s="1080"/>
      <c r="T192" s="1080"/>
      <c r="U192" s="1080"/>
      <c r="V192" s="1080"/>
      <c r="W192" s="1080"/>
      <c r="X192" s="1080"/>
      <c r="Y192" s="1080"/>
      <c r="Z192" s="1080"/>
      <c r="AA192" s="1080"/>
      <c r="AB192" s="1080"/>
      <c r="AC192" s="1080"/>
      <c r="AD192" s="1080"/>
      <c r="AE192" s="1080"/>
      <c r="AF192" s="768"/>
      <c r="AG192" s="1081"/>
      <c r="AH192" s="1081"/>
      <c r="AI192" s="1081"/>
      <c r="AJ192" s="1081"/>
      <c r="AK192" s="1081"/>
      <c r="AL192" s="1081"/>
    </row>
    <row r="193" spans="1:38" ht="17.100000000000001" customHeight="1">
      <c r="A193" s="3561"/>
      <c r="B193" s="3551"/>
      <c r="C193" s="5218" t="s">
        <v>637</v>
      </c>
      <c r="D193" s="5218"/>
      <c r="E193" s="821">
        <f>SUM(E194)</f>
        <v>11216061</v>
      </c>
      <c r="F193" s="549">
        <f t="shared" si="13"/>
        <v>0</v>
      </c>
      <c r="G193" s="1079"/>
      <c r="H193" s="1079"/>
      <c r="I193" s="1079"/>
      <c r="J193" s="1079"/>
      <c r="K193" s="1079"/>
      <c r="L193" s="1079"/>
      <c r="M193" s="767"/>
      <c r="N193" s="1080"/>
      <c r="O193" s="1080"/>
      <c r="P193" s="1080"/>
      <c r="Q193" s="768"/>
      <c r="R193" s="1080"/>
      <c r="S193" s="1080"/>
      <c r="T193" s="1080"/>
      <c r="U193" s="1080"/>
      <c r="V193" s="1080"/>
      <c r="W193" s="1080"/>
      <c r="X193" s="1080"/>
      <c r="Y193" s="1080"/>
      <c r="Z193" s="1080"/>
      <c r="AA193" s="1080"/>
      <c r="AB193" s="1080"/>
      <c r="AC193" s="1080"/>
      <c r="AD193" s="1080"/>
      <c r="AE193" s="1080"/>
      <c r="AF193" s="768"/>
      <c r="AG193" s="1081"/>
      <c r="AH193" s="1081"/>
      <c r="AI193" s="1081"/>
      <c r="AJ193" s="1081"/>
      <c r="AK193" s="1081"/>
      <c r="AL193" s="1081"/>
    </row>
    <row r="194" spans="1:38" ht="17.100000000000001" customHeight="1">
      <c r="A194" s="3561"/>
      <c r="B194" s="3551"/>
      <c r="C194" s="5219" t="s">
        <v>638</v>
      </c>
      <c r="D194" s="5220"/>
      <c r="E194" s="3640">
        <f>SUM(E195:E195)</f>
        <v>11216061</v>
      </c>
      <c r="F194" s="549">
        <f t="shared" si="13"/>
        <v>0</v>
      </c>
      <c r="G194" s="1082"/>
      <c r="H194" s="1082"/>
      <c r="I194" s="1082"/>
      <c r="J194" s="1082"/>
      <c r="K194" s="1082"/>
      <c r="L194" s="1082"/>
      <c r="M194" s="767"/>
      <c r="N194" s="1083"/>
      <c r="O194" s="1083"/>
      <c r="P194" s="1083"/>
      <c r="Q194" s="768"/>
      <c r="R194" s="1083"/>
      <c r="S194" s="1083"/>
      <c r="T194" s="1083"/>
      <c r="U194" s="1083"/>
      <c r="V194" s="1083"/>
      <c r="W194" s="1083"/>
      <c r="X194" s="1083"/>
      <c r="Y194" s="1083"/>
      <c r="Z194" s="1083"/>
      <c r="AA194" s="1083"/>
      <c r="AB194" s="1083"/>
      <c r="AC194" s="1083"/>
      <c r="AD194" s="1083"/>
      <c r="AE194" s="1083"/>
      <c r="AF194" s="768"/>
      <c r="AG194" s="1084"/>
      <c r="AH194" s="1084"/>
      <c r="AI194" s="1084"/>
      <c r="AJ194" s="1084"/>
      <c r="AK194" s="1084"/>
      <c r="AL194" s="1084"/>
    </row>
    <row r="195" spans="1:38" ht="65.25" customHeight="1">
      <c r="A195" s="3561"/>
      <c r="B195" s="3551"/>
      <c r="C195" s="2266" t="s">
        <v>712</v>
      </c>
      <c r="D195" s="3646" t="s">
        <v>713</v>
      </c>
      <c r="E195" s="3640">
        <f t="shared" ref="E195" si="18">F195</f>
        <v>11216061</v>
      </c>
      <c r="F195" s="549">
        <f>SUM(G195:AJ195)</f>
        <v>11216061</v>
      </c>
      <c r="G195" s="1085"/>
      <c r="H195" s="1085"/>
      <c r="I195" s="1085"/>
      <c r="J195" s="1085"/>
      <c r="K195" s="1085"/>
      <c r="L195" s="1085"/>
      <c r="M195" s="767"/>
      <c r="N195" s="1086">
        <v>11216061</v>
      </c>
      <c r="O195" s="1086"/>
      <c r="P195" s="1086"/>
      <c r="Q195" s="768"/>
      <c r="R195" s="1086"/>
      <c r="S195" s="1086"/>
      <c r="T195" s="1086"/>
      <c r="U195" s="1086"/>
      <c r="V195" s="1086"/>
      <c r="W195" s="1086"/>
      <c r="X195" s="1086"/>
      <c r="Y195" s="1086"/>
      <c r="Z195" s="1086"/>
      <c r="AA195" s="1086"/>
      <c r="AB195" s="1086"/>
      <c r="AC195" s="1086"/>
      <c r="AD195" s="1086"/>
      <c r="AE195" s="1086"/>
      <c r="AF195" s="768"/>
      <c r="AG195" s="1087"/>
      <c r="AH195" s="1087"/>
      <c r="AI195" s="1087"/>
      <c r="AJ195" s="1087"/>
      <c r="AK195" s="1087"/>
      <c r="AL195" s="1087"/>
    </row>
    <row r="196" spans="1:38" ht="21" customHeight="1">
      <c r="A196" s="3561"/>
      <c r="B196" s="3554"/>
      <c r="C196" s="599"/>
      <c r="D196" s="601"/>
      <c r="E196" s="588"/>
      <c r="F196" s="549">
        <f t="shared" ref="F196:F259" si="19">SUM(G196:AJ196)</f>
        <v>0</v>
      </c>
      <c r="G196" s="1085"/>
      <c r="H196" s="1085"/>
      <c r="I196" s="1085"/>
      <c r="J196" s="1085"/>
      <c r="K196" s="1085"/>
      <c r="L196" s="1085"/>
      <c r="M196" s="767"/>
      <c r="N196" s="1086"/>
      <c r="O196" s="1086"/>
      <c r="P196" s="1086"/>
      <c r="Q196" s="768"/>
      <c r="R196" s="1086"/>
      <c r="S196" s="1086"/>
      <c r="T196" s="1086"/>
      <c r="U196" s="1086"/>
      <c r="V196" s="1086"/>
      <c r="W196" s="1086"/>
      <c r="X196" s="1086"/>
      <c r="Y196" s="1086"/>
      <c r="Z196" s="1086"/>
      <c r="AA196" s="1086"/>
      <c r="AB196" s="1086"/>
      <c r="AC196" s="1086"/>
      <c r="AD196" s="1086"/>
      <c r="AE196" s="1086"/>
      <c r="AF196" s="768"/>
      <c r="AG196" s="1087"/>
      <c r="AH196" s="1087"/>
      <c r="AI196" s="1087"/>
      <c r="AJ196" s="1087"/>
      <c r="AK196" s="1087"/>
      <c r="AL196" s="1087"/>
    </row>
    <row r="197" spans="1:38" ht="16.5" customHeight="1">
      <c r="A197" s="3561"/>
      <c r="B197" s="581"/>
      <c r="C197" s="5221" t="s">
        <v>714</v>
      </c>
      <c r="D197" s="5222"/>
      <c r="E197" s="3640">
        <f>SUM(E198:E198)</f>
        <v>11216061</v>
      </c>
      <c r="F197" s="549">
        <f t="shared" si="19"/>
        <v>0</v>
      </c>
      <c r="G197" s="1088"/>
      <c r="H197" s="1088"/>
      <c r="I197" s="1088"/>
      <c r="J197" s="1088"/>
      <c r="K197" s="1088"/>
      <c r="L197" s="1088"/>
      <c r="M197" s="767"/>
      <c r="N197" s="1089"/>
      <c r="O197" s="1089"/>
      <c r="P197" s="1089"/>
      <c r="Q197" s="768"/>
      <c r="R197" s="1089"/>
      <c r="S197" s="1089"/>
      <c r="T197" s="1089"/>
      <c r="U197" s="1089"/>
      <c r="V197" s="1089"/>
      <c r="W197" s="1089"/>
      <c r="X197" s="1089"/>
      <c r="Y197" s="1089"/>
      <c r="Z197" s="1089"/>
      <c r="AA197" s="1089"/>
      <c r="AB197" s="1089"/>
      <c r="AC197" s="1089"/>
      <c r="AD197" s="1089"/>
      <c r="AE197" s="1089"/>
      <c r="AF197" s="768"/>
      <c r="AG197" s="1090"/>
      <c r="AH197" s="1090"/>
      <c r="AI197" s="1090"/>
      <c r="AJ197" s="1090"/>
      <c r="AK197" s="1090"/>
      <c r="AL197" s="1090"/>
    </row>
    <row r="198" spans="1:38" ht="65.25" customHeight="1" thickBot="1">
      <c r="A198" s="583"/>
      <c r="B198" s="3556"/>
      <c r="C198" s="4358" t="s">
        <v>712</v>
      </c>
      <c r="D198" s="587" t="s">
        <v>713</v>
      </c>
      <c r="E198" s="585">
        <f t="shared" ref="E198" si="20">F198</f>
        <v>11216061</v>
      </c>
      <c r="F198" s="549">
        <f t="shared" si="19"/>
        <v>11216061</v>
      </c>
      <c r="G198" s="1088"/>
      <c r="H198" s="1088"/>
      <c r="I198" s="1088"/>
      <c r="J198" s="1088"/>
      <c r="K198" s="1088"/>
      <c r="L198" s="1088"/>
      <c r="M198" s="767"/>
      <c r="N198" s="1089">
        <v>11216061</v>
      </c>
      <c r="O198" s="1089"/>
      <c r="P198" s="1089"/>
      <c r="Q198" s="768"/>
      <c r="R198" s="1089"/>
      <c r="S198" s="1089"/>
      <c r="T198" s="1089"/>
      <c r="U198" s="1089"/>
      <c r="V198" s="1089"/>
      <c r="W198" s="1089"/>
      <c r="X198" s="1089"/>
      <c r="Y198" s="1089"/>
      <c r="Z198" s="1089"/>
      <c r="AA198" s="1089"/>
      <c r="AB198" s="1089"/>
      <c r="AC198" s="1089"/>
      <c r="AD198" s="1089"/>
      <c r="AE198" s="1089"/>
      <c r="AF198" s="768"/>
      <c r="AG198" s="1090"/>
      <c r="AH198" s="1090"/>
      <c r="AI198" s="1090"/>
      <c r="AJ198" s="1090"/>
      <c r="AK198" s="1090"/>
      <c r="AL198" s="1090"/>
    </row>
    <row r="199" spans="1:38" ht="17.100000000000001" customHeight="1" thickBot="1">
      <c r="A199" s="3561"/>
      <c r="B199" s="569" t="s">
        <v>282</v>
      </c>
      <c r="C199" s="570"/>
      <c r="D199" s="571" t="s">
        <v>284</v>
      </c>
      <c r="E199" s="572">
        <f>E200</f>
        <v>670493</v>
      </c>
      <c r="F199" s="549">
        <f t="shared" si="19"/>
        <v>0</v>
      </c>
      <c r="G199" s="1088"/>
      <c r="H199" s="1088"/>
      <c r="I199" s="1088"/>
      <c r="J199" s="1088"/>
      <c r="K199" s="1088"/>
      <c r="L199" s="1088"/>
      <c r="M199" s="767"/>
      <c r="N199" s="1089"/>
      <c r="O199" s="1089"/>
      <c r="P199" s="1089"/>
      <c r="Q199" s="768"/>
      <c r="R199" s="1089"/>
      <c r="S199" s="1089"/>
      <c r="T199" s="1089"/>
      <c r="U199" s="1089"/>
      <c r="V199" s="1089"/>
      <c r="W199" s="1089"/>
      <c r="X199" s="1089"/>
      <c r="Y199" s="1089"/>
      <c r="Z199" s="1089"/>
      <c r="AA199" s="1089"/>
      <c r="AB199" s="1089"/>
      <c r="AC199" s="1089"/>
      <c r="AD199" s="1089"/>
      <c r="AE199" s="1089"/>
      <c r="AF199" s="768"/>
      <c r="AG199" s="1090"/>
      <c r="AH199" s="1090"/>
      <c r="AI199" s="1090"/>
      <c r="AJ199" s="1090"/>
      <c r="AK199" s="1090"/>
      <c r="AL199" s="1090"/>
    </row>
    <row r="200" spans="1:38" ht="17.100000000000001" customHeight="1">
      <c r="A200" s="3561"/>
      <c r="B200" s="598"/>
      <c r="C200" s="5191" t="s">
        <v>582</v>
      </c>
      <c r="D200" s="5191"/>
      <c r="E200" s="821">
        <f>E201</f>
        <v>670493</v>
      </c>
      <c r="F200" s="549">
        <f t="shared" si="19"/>
        <v>0</v>
      </c>
      <c r="G200" s="1088"/>
      <c r="H200" s="1088"/>
      <c r="I200" s="1088"/>
      <c r="J200" s="1088"/>
      <c r="K200" s="1088"/>
      <c r="L200" s="1088"/>
      <c r="M200" s="767"/>
      <c r="N200" s="1089"/>
      <c r="O200" s="1089"/>
      <c r="P200" s="1089"/>
      <c r="Q200" s="768"/>
      <c r="R200" s="1089"/>
      <c r="S200" s="1089"/>
      <c r="T200" s="1089"/>
      <c r="U200" s="1089"/>
      <c r="V200" s="1089"/>
      <c r="W200" s="1089"/>
      <c r="X200" s="1089"/>
      <c r="Y200" s="1089"/>
      <c r="Z200" s="1089"/>
      <c r="AA200" s="1089"/>
      <c r="AB200" s="1089"/>
      <c r="AC200" s="1089"/>
      <c r="AD200" s="1089"/>
      <c r="AE200" s="1089"/>
      <c r="AF200" s="768"/>
      <c r="AG200" s="1090"/>
      <c r="AH200" s="1090"/>
      <c r="AI200" s="1090"/>
      <c r="AJ200" s="1090"/>
      <c r="AK200" s="1090"/>
      <c r="AL200" s="1090"/>
    </row>
    <row r="201" spans="1:38" ht="17.100000000000001" customHeight="1">
      <c r="A201" s="3561"/>
      <c r="B201" s="573"/>
      <c r="C201" s="5208" t="s">
        <v>648</v>
      </c>
      <c r="D201" s="5208"/>
      <c r="E201" s="997">
        <f>SUM(E202:E202)</f>
        <v>670493</v>
      </c>
      <c r="F201" s="549">
        <f t="shared" si="19"/>
        <v>0</v>
      </c>
      <c r="G201" s="1088"/>
      <c r="H201" s="1088"/>
      <c r="I201" s="1088"/>
      <c r="J201" s="1088"/>
      <c r="K201" s="1088"/>
      <c r="L201" s="1088"/>
      <c r="M201" s="767"/>
      <c r="N201" s="1089"/>
      <c r="O201" s="1089"/>
      <c r="P201" s="1089"/>
      <c r="Q201" s="768"/>
      <c r="R201" s="1089"/>
      <c r="S201" s="1089"/>
      <c r="T201" s="1089"/>
      <c r="U201" s="1089"/>
      <c r="V201" s="1089"/>
      <c r="W201" s="1089"/>
      <c r="X201" s="1089"/>
      <c r="Y201" s="1089"/>
      <c r="Z201" s="1089"/>
      <c r="AA201" s="1089"/>
      <c r="AB201" s="1089"/>
      <c r="AC201" s="1089"/>
      <c r="AD201" s="1089"/>
      <c r="AE201" s="1089"/>
      <c r="AF201" s="768"/>
      <c r="AG201" s="1090"/>
      <c r="AH201" s="1090"/>
      <c r="AI201" s="1090"/>
      <c r="AJ201" s="1090"/>
      <c r="AK201" s="1090"/>
      <c r="AL201" s="1090"/>
    </row>
    <row r="202" spans="1:38" ht="66" customHeight="1" thickBot="1">
      <c r="A202" s="3561"/>
      <c r="B202" s="573"/>
      <c r="C202" s="602" t="s">
        <v>715</v>
      </c>
      <c r="D202" s="3650" t="s">
        <v>688</v>
      </c>
      <c r="E202" s="1091">
        <f>F202</f>
        <v>670493</v>
      </c>
      <c r="F202" s="549">
        <f t="shared" si="19"/>
        <v>670493</v>
      </c>
      <c r="G202" s="1088"/>
      <c r="H202" s="1088"/>
      <c r="I202" s="1088"/>
      <c r="J202" s="1088"/>
      <c r="K202" s="1088">
        <v>670493</v>
      </c>
      <c r="L202" s="1088"/>
      <c r="M202" s="1092"/>
      <c r="N202" s="1089"/>
      <c r="O202" s="1089"/>
      <c r="P202" s="1089"/>
      <c r="Q202" s="1093"/>
      <c r="R202" s="1089"/>
      <c r="S202" s="1089"/>
      <c r="T202" s="1089"/>
      <c r="U202" s="1089"/>
      <c r="V202" s="1089"/>
      <c r="W202" s="1089"/>
      <c r="X202" s="1089"/>
      <c r="Y202" s="1089"/>
      <c r="Z202" s="1089"/>
      <c r="AA202" s="1089"/>
      <c r="AB202" s="1089"/>
      <c r="AC202" s="1089"/>
      <c r="AD202" s="1089"/>
      <c r="AE202" s="1089"/>
      <c r="AF202" s="1093"/>
      <c r="AG202" s="1090"/>
      <c r="AH202" s="1090"/>
      <c r="AI202" s="1090"/>
      <c r="AJ202" s="1090"/>
      <c r="AK202" s="1090"/>
      <c r="AL202" s="1090"/>
    </row>
    <row r="203" spans="1:38" ht="17.100000000000001" customHeight="1" thickBot="1">
      <c r="A203" s="564" t="s">
        <v>358</v>
      </c>
      <c r="B203" s="589"/>
      <c r="C203" s="590"/>
      <c r="D203" s="591" t="s">
        <v>716</v>
      </c>
      <c r="E203" s="592">
        <f>SUM(E204,E218,E229,E237,E243,E297,E282,E287,E293)</f>
        <v>1435353925.6300001</v>
      </c>
      <c r="F203" s="549">
        <f t="shared" si="19"/>
        <v>0</v>
      </c>
      <c r="G203" s="1088"/>
      <c r="H203" s="1088"/>
      <c r="I203" s="1088"/>
      <c r="J203" s="1088"/>
      <c r="K203" s="1088"/>
      <c r="L203" s="1088"/>
      <c r="M203" s="1092"/>
      <c r="N203" s="1089"/>
      <c r="O203" s="1089"/>
      <c r="P203" s="1089"/>
      <c r="Q203" s="1093"/>
      <c r="R203" s="1089"/>
      <c r="S203" s="1089"/>
      <c r="T203" s="1089"/>
      <c r="U203" s="1089"/>
      <c r="V203" s="1089"/>
      <c r="W203" s="1089"/>
      <c r="X203" s="1089"/>
      <c r="Y203" s="1089"/>
      <c r="Z203" s="1089"/>
      <c r="AA203" s="1089"/>
      <c r="AB203" s="1089"/>
      <c r="AC203" s="1089"/>
      <c r="AD203" s="1089"/>
      <c r="AE203" s="1089"/>
      <c r="AF203" s="1093"/>
      <c r="AG203" s="1090"/>
      <c r="AH203" s="1090"/>
      <c r="AI203" s="1090"/>
      <c r="AJ203" s="1090"/>
      <c r="AK203" s="1090"/>
      <c r="AL203" s="1090"/>
    </row>
    <row r="204" spans="1:38" ht="17.100000000000001" customHeight="1" thickBot="1">
      <c r="A204" s="593"/>
      <c r="B204" s="576" t="s">
        <v>400</v>
      </c>
      <c r="C204" s="577"/>
      <c r="D204" s="578" t="s">
        <v>53</v>
      </c>
      <c r="E204" s="579">
        <f>SUM(E205,E215)</f>
        <v>216575750</v>
      </c>
      <c r="F204" s="549">
        <f t="shared" si="19"/>
        <v>0</v>
      </c>
      <c r="G204" s="1088"/>
      <c r="H204" s="1088"/>
      <c r="I204" s="1088"/>
      <c r="J204" s="1088"/>
      <c r="K204" s="1088"/>
      <c r="L204" s="1088"/>
      <c r="M204" s="1092"/>
      <c r="N204" s="1089"/>
      <c r="O204" s="1089"/>
      <c r="P204" s="1089"/>
      <c r="Q204" s="1093"/>
      <c r="R204" s="1089"/>
      <c r="S204" s="1089"/>
      <c r="T204" s="1089"/>
      <c r="U204" s="1089"/>
      <c r="V204" s="1089"/>
      <c r="W204" s="1089"/>
      <c r="X204" s="1089"/>
      <c r="Y204" s="1089"/>
      <c r="Z204" s="1089"/>
      <c r="AA204" s="1089"/>
      <c r="AB204" s="1089"/>
      <c r="AC204" s="1089"/>
      <c r="AD204" s="1089"/>
      <c r="AE204" s="1089"/>
      <c r="AF204" s="1093"/>
      <c r="AG204" s="1090"/>
      <c r="AH204" s="1090"/>
      <c r="AI204" s="1090"/>
      <c r="AJ204" s="1090"/>
      <c r="AK204" s="1090"/>
      <c r="AL204" s="1090"/>
    </row>
    <row r="205" spans="1:38" ht="17.100000000000001" customHeight="1">
      <c r="A205" s="3561"/>
      <c r="B205" s="580"/>
      <c r="C205" s="5223" t="s">
        <v>582</v>
      </c>
      <c r="D205" s="5197"/>
      <c r="E205" s="821">
        <f>SUM(E206,E212)</f>
        <v>215075750</v>
      </c>
      <c r="F205" s="549">
        <f t="shared" si="19"/>
        <v>0</v>
      </c>
      <c r="G205" s="1088"/>
      <c r="H205" s="1088"/>
      <c r="I205" s="1088"/>
      <c r="J205" s="1088"/>
      <c r="K205" s="1088"/>
      <c r="L205" s="1088"/>
      <c r="M205" s="1092"/>
      <c r="N205" s="1089"/>
      <c r="O205" s="1089"/>
      <c r="P205" s="1089"/>
      <c r="Q205" s="1093"/>
      <c r="R205" s="1089"/>
      <c r="S205" s="1089"/>
      <c r="T205" s="1089"/>
      <c r="U205" s="1089"/>
      <c r="V205" s="1089"/>
      <c r="W205" s="1089"/>
      <c r="X205" s="1089"/>
      <c r="Y205" s="1089"/>
      <c r="Z205" s="1089"/>
      <c r="AA205" s="1089"/>
      <c r="AB205" s="1089"/>
      <c r="AC205" s="1089"/>
      <c r="AD205" s="1089"/>
      <c r="AE205" s="1089"/>
      <c r="AF205" s="1093"/>
      <c r="AG205" s="1090"/>
      <c r="AH205" s="1090"/>
      <c r="AI205" s="1090"/>
      <c r="AJ205" s="1090"/>
      <c r="AK205" s="1090"/>
      <c r="AL205" s="1090"/>
    </row>
    <row r="206" spans="1:38" ht="17.100000000000001" customHeight="1">
      <c r="A206" s="3561"/>
      <c r="B206" s="581"/>
      <c r="C206" s="5230" t="s">
        <v>583</v>
      </c>
      <c r="D206" s="5231"/>
      <c r="E206" s="3640">
        <f>SUM(E207)</f>
        <v>31160750</v>
      </c>
      <c r="F206" s="549">
        <f t="shared" si="19"/>
        <v>0</v>
      </c>
      <c r="G206" s="1094"/>
      <c r="H206" s="1094"/>
      <c r="I206" s="1094"/>
      <c r="J206" s="1094"/>
      <c r="K206" s="1094"/>
      <c r="L206" s="1094"/>
      <c r="M206" s="767"/>
      <c r="N206" s="1095"/>
      <c r="O206" s="1095"/>
      <c r="P206" s="1095"/>
      <c r="Q206" s="768"/>
      <c r="R206" s="1095"/>
      <c r="S206" s="1095"/>
      <c r="T206" s="1095"/>
      <c r="U206" s="1095"/>
      <c r="V206" s="1095"/>
      <c r="W206" s="1095"/>
      <c r="X206" s="1095"/>
      <c r="Y206" s="1095"/>
      <c r="Z206" s="1095"/>
      <c r="AA206" s="1095"/>
      <c r="AB206" s="1095"/>
      <c r="AC206" s="1095"/>
      <c r="AD206" s="1095"/>
      <c r="AE206" s="1095"/>
      <c r="AF206" s="768"/>
      <c r="AG206" s="1096"/>
      <c r="AH206" s="1096"/>
      <c r="AI206" s="1096"/>
      <c r="AJ206" s="1096"/>
      <c r="AK206" s="1096"/>
      <c r="AL206" s="1096"/>
    </row>
    <row r="207" spans="1:38" ht="17.100000000000001" customHeight="1">
      <c r="A207" s="3561"/>
      <c r="B207" s="581"/>
      <c r="C207" s="5232" t="s">
        <v>597</v>
      </c>
      <c r="D207" s="5233"/>
      <c r="E207" s="870">
        <f>SUM(E208:E210)</f>
        <v>31160750</v>
      </c>
      <c r="F207" s="549">
        <f t="shared" si="19"/>
        <v>0</v>
      </c>
      <c r="G207" s="1094"/>
      <c r="H207" s="1094"/>
      <c r="I207" s="1094"/>
      <c r="J207" s="1094"/>
      <c r="K207" s="1094"/>
      <c r="L207" s="1094"/>
      <c r="M207" s="1097"/>
      <c r="N207" s="1095"/>
      <c r="O207" s="1095"/>
      <c r="P207" s="1095"/>
      <c r="Q207" s="1098"/>
      <c r="R207" s="1095"/>
      <c r="S207" s="1095"/>
      <c r="T207" s="1095"/>
      <c r="U207" s="1095"/>
      <c r="V207" s="1095"/>
      <c r="W207" s="1095"/>
      <c r="X207" s="1095"/>
      <c r="Y207" s="1095"/>
      <c r="Z207" s="1095"/>
      <c r="AA207" s="1095"/>
      <c r="AB207" s="1095"/>
      <c r="AC207" s="1095"/>
      <c r="AD207" s="1095"/>
      <c r="AE207" s="1095"/>
      <c r="AF207" s="1098"/>
      <c r="AG207" s="1096"/>
      <c r="AH207" s="1096"/>
      <c r="AI207" s="1096"/>
      <c r="AJ207" s="1096"/>
      <c r="AK207" s="1096"/>
      <c r="AL207" s="1096"/>
    </row>
    <row r="208" spans="1:38" ht="16.5" customHeight="1">
      <c r="A208" s="3561"/>
      <c r="B208" s="581"/>
      <c r="C208" s="3651" t="s">
        <v>606</v>
      </c>
      <c r="D208" s="3652" t="s">
        <v>607</v>
      </c>
      <c r="E208" s="3640">
        <f>F208</f>
        <v>31125750</v>
      </c>
      <c r="F208" s="549">
        <f t="shared" si="19"/>
        <v>31125750</v>
      </c>
      <c r="G208" s="1099"/>
      <c r="H208" s="1099"/>
      <c r="I208" s="1099"/>
      <c r="J208" s="1099"/>
      <c r="K208" s="1099"/>
      <c r="L208" s="1099"/>
      <c r="M208" s="767"/>
      <c r="N208" s="1100"/>
      <c r="O208" s="1100"/>
      <c r="P208" s="1100"/>
      <c r="Q208" s="768"/>
      <c r="R208" s="1100"/>
      <c r="S208" s="1100"/>
      <c r="T208" s="1100"/>
      <c r="U208" s="1100"/>
      <c r="V208" s="1100"/>
      <c r="W208" s="1100"/>
      <c r="X208" s="1100"/>
      <c r="Y208" s="1100">
        <v>31125750</v>
      </c>
      <c r="Z208" s="1100"/>
      <c r="AA208" s="1100"/>
      <c r="AB208" s="1100"/>
      <c r="AC208" s="1100"/>
      <c r="AD208" s="1100"/>
      <c r="AE208" s="1100"/>
      <c r="AF208" s="768"/>
      <c r="AG208" s="1101"/>
      <c r="AH208" s="1101"/>
      <c r="AI208" s="1101"/>
      <c r="AJ208" s="1101"/>
      <c r="AK208" s="1101"/>
      <c r="AL208" s="1101"/>
    </row>
    <row r="209" spans="1:38" ht="17.100000000000001" customHeight="1">
      <c r="A209" s="3561"/>
      <c r="B209" s="581"/>
      <c r="C209" s="4359" t="s">
        <v>614</v>
      </c>
      <c r="D209" s="2309" t="s">
        <v>615</v>
      </c>
      <c r="E209" s="4356">
        <f t="shared" ref="E209:E210" si="21">F209</f>
        <v>25000</v>
      </c>
      <c r="F209" s="549">
        <f t="shared" si="19"/>
        <v>25000</v>
      </c>
      <c r="G209" s="661"/>
      <c r="H209" s="661"/>
      <c r="I209" s="661"/>
      <c r="J209" s="661"/>
      <c r="K209" s="661"/>
      <c r="L209" s="661"/>
      <c r="M209" s="767"/>
      <c r="N209" s="662"/>
      <c r="O209" s="662"/>
      <c r="P209" s="662"/>
      <c r="Q209" s="768"/>
      <c r="R209" s="662"/>
      <c r="S209" s="662"/>
      <c r="T209" s="662"/>
      <c r="U209" s="662"/>
      <c r="V209" s="662"/>
      <c r="W209" s="662"/>
      <c r="X209" s="662"/>
      <c r="Y209" s="662">
        <v>25000</v>
      </c>
      <c r="Z209" s="662"/>
      <c r="AA209" s="662"/>
      <c r="AB209" s="662"/>
      <c r="AC209" s="662"/>
      <c r="AD209" s="662"/>
      <c r="AE209" s="662"/>
      <c r="AF209" s="768"/>
      <c r="AG209" s="663"/>
      <c r="AH209" s="663"/>
      <c r="AI209" s="663"/>
      <c r="AJ209" s="663"/>
      <c r="AK209" s="663"/>
      <c r="AL209" s="663"/>
    </row>
    <row r="210" spans="1:38" ht="18" customHeight="1">
      <c r="A210" s="3561"/>
      <c r="B210" s="581"/>
      <c r="C210" s="4360" t="s">
        <v>630</v>
      </c>
      <c r="D210" s="4361" t="s">
        <v>681</v>
      </c>
      <c r="E210" s="4346">
        <f t="shared" si="21"/>
        <v>10000</v>
      </c>
      <c r="F210" s="549">
        <f t="shared" si="19"/>
        <v>10000</v>
      </c>
      <c r="G210" s="661"/>
      <c r="H210" s="661"/>
      <c r="I210" s="661"/>
      <c r="J210" s="661"/>
      <c r="K210" s="661"/>
      <c r="L210" s="661"/>
      <c r="M210" s="767"/>
      <c r="N210" s="662"/>
      <c r="O210" s="662"/>
      <c r="P210" s="662"/>
      <c r="Q210" s="768"/>
      <c r="R210" s="662"/>
      <c r="S210" s="662"/>
      <c r="T210" s="662"/>
      <c r="U210" s="662"/>
      <c r="V210" s="662"/>
      <c r="W210" s="662"/>
      <c r="X210" s="662"/>
      <c r="Y210" s="662">
        <v>10000</v>
      </c>
      <c r="Z210" s="662"/>
      <c r="AA210" s="662"/>
      <c r="AB210" s="662"/>
      <c r="AC210" s="662"/>
      <c r="AD210" s="662"/>
      <c r="AE210" s="662"/>
      <c r="AF210" s="768"/>
      <c r="AG210" s="663"/>
      <c r="AH210" s="663"/>
      <c r="AI210" s="663"/>
      <c r="AJ210" s="663"/>
      <c r="AK210" s="663"/>
      <c r="AL210" s="663"/>
    </row>
    <row r="211" spans="1:38" ht="12.75" customHeight="1">
      <c r="A211" s="3561"/>
      <c r="B211" s="581"/>
      <c r="C211" s="1102"/>
      <c r="D211" s="3653"/>
      <c r="E211" s="3640"/>
      <c r="F211" s="549">
        <f t="shared" si="19"/>
        <v>0</v>
      </c>
      <c r="G211" s="661"/>
      <c r="H211" s="661"/>
      <c r="I211" s="661"/>
      <c r="J211" s="661"/>
      <c r="K211" s="661"/>
      <c r="L211" s="661"/>
      <c r="M211" s="767"/>
      <c r="N211" s="662"/>
      <c r="O211" s="662"/>
      <c r="P211" s="662"/>
      <c r="Q211" s="768"/>
      <c r="R211" s="662"/>
      <c r="S211" s="662"/>
      <c r="T211" s="662"/>
      <c r="U211" s="662"/>
      <c r="V211" s="662"/>
      <c r="W211" s="662"/>
      <c r="X211" s="662"/>
      <c r="Y211" s="662"/>
      <c r="Z211" s="662"/>
      <c r="AA211" s="662"/>
      <c r="AB211" s="662"/>
      <c r="AC211" s="662"/>
      <c r="AD211" s="662"/>
      <c r="AE211" s="662"/>
      <c r="AF211" s="768"/>
      <c r="AG211" s="663"/>
      <c r="AH211" s="663"/>
      <c r="AI211" s="663"/>
      <c r="AJ211" s="663"/>
      <c r="AK211" s="663"/>
      <c r="AL211" s="663"/>
    </row>
    <row r="212" spans="1:38" ht="17.100000000000001" customHeight="1">
      <c r="A212" s="3561"/>
      <c r="B212" s="581"/>
      <c r="C212" s="5234" t="s">
        <v>641</v>
      </c>
      <c r="D212" s="5235"/>
      <c r="E212" s="796">
        <f>SUM(E213:E213)</f>
        <v>183915000</v>
      </c>
      <c r="F212" s="549">
        <f t="shared" si="19"/>
        <v>0</v>
      </c>
      <c r="G212" s="661"/>
      <c r="H212" s="661"/>
      <c r="I212" s="661"/>
      <c r="J212" s="661"/>
      <c r="K212" s="661"/>
      <c r="L212" s="661"/>
      <c r="M212" s="767"/>
      <c r="N212" s="662"/>
      <c r="O212" s="662"/>
      <c r="P212" s="662"/>
      <c r="Q212" s="768"/>
      <c r="R212" s="662"/>
      <c r="S212" s="662"/>
      <c r="T212" s="662"/>
      <c r="U212" s="662"/>
      <c r="V212" s="662"/>
      <c r="W212" s="662"/>
      <c r="X212" s="662"/>
      <c r="Y212" s="662"/>
      <c r="Z212" s="662"/>
      <c r="AA212" s="662"/>
      <c r="AB212" s="662"/>
      <c r="AC212" s="662"/>
      <c r="AD212" s="662"/>
      <c r="AE212" s="662"/>
      <c r="AF212" s="768"/>
      <c r="AG212" s="663"/>
      <c r="AH212" s="663"/>
      <c r="AI212" s="663"/>
      <c r="AJ212" s="663"/>
      <c r="AK212" s="663"/>
      <c r="AL212" s="663"/>
    </row>
    <row r="213" spans="1:38" ht="40.5" customHeight="1">
      <c r="A213" s="3561"/>
      <c r="B213" s="581"/>
      <c r="C213" s="3654" t="s">
        <v>717</v>
      </c>
      <c r="D213" s="3618" t="s">
        <v>718</v>
      </c>
      <c r="E213" s="796">
        <f>F213+6680000</f>
        <v>183915000</v>
      </c>
      <c r="F213" s="549">
        <f t="shared" si="19"/>
        <v>177235000</v>
      </c>
      <c r="G213" s="1099"/>
      <c r="H213" s="1099"/>
      <c r="I213" s="1099"/>
      <c r="J213" s="1099"/>
      <c r="K213" s="1099"/>
      <c r="L213" s="1099"/>
      <c r="M213" s="1103"/>
      <c r="N213" s="1100"/>
      <c r="O213" s="1100"/>
      <c r="P213" s="1100"/>
      <c r="Q213" s="1104"/>
      <c r="R213" s="1100"/>
      <c r="S213" s="1100"/>
      <c r="T213" s="1100"/>
      <c r="U213" s="1100"/>
      <c r="V213" s="1100"/>
      <c r="W213" s="1100"/>
      <c r="X213" s="1100"/>
      <c r="Y213" s="1100">
        <v>177235000</v>
      </c>
      <c r="Z213" s="1100"/>
      <c r="AA213" s="1100"/>
      <c r="AB213" s="1100"/>
      <c r="AC213" s="1100"/>
      <c r="AD213" s="1100"/>
      <c r="AE213" s="1100"/>
      <c r="AF213" s="1104"/>
      <c r="AG213" s="1101"/>
      <c r="AH213" s="1101"/>
      <c r="AI213" s="1101"/>
      <c r="AJ213" s="1101"/>
      <c r="AK213" s="1101"/>
      <c r="AL213" s="1101"/>
    </row>
    <row r="214" spans="1:38" ht="12.75" customHeight="1">
      <c r="A214" s="3561"/>
      <c r="B214" s="581"/>
      <c r="C214" s="3655"/>
      <c r="D214" s="3656"/>
      <c r="E214" s="3640"/>
      <c r="F214" s="549">
        <f t="shared" si="19"/>
        <v>0</v>
      </c>
      <c r="G214" s="1105"/>
      <c r="H214" s="1105"/>
      <c r="I214" s="1105"/>
      <c r="J214" s="1105"/>
      <c r="K214" s="1105"/>
      <c r="L214" s="1105"/>
      <c r="M214" s="767"/>
      <c r="N214" s="1106"/>
      <c r="O214" s="1106"/>
      <c r="P214" s="1106"/>
      <c r="Q214" s="768"/>
      <c r="R214" s="1106"/>
      <c r="S214" s="1106"/>
      <c r="T214" s="1106"/>
      <c r="U214" s="1106"/>
      <c r="V214" s="1106"/>
      <c r="W214" s="1106"/>
      <c r="X214" s="1106"/>
      <c r="Y214" s="1106"/>
      <c r="Z214" s="1106"/>
      <c r="AA214" s="1106"/>
      <c r="AB214" s="1106"/>
      <c r="AC214" s="1106"/>
      <c r="AD214" s="1106"/>
      <c r="AE214" s="1106"/>
      <c r="AF214" s="768"/>
      <c r="AG214" s="1107"/>
      <c r="AH214" s="1107"/>
      <c r="AI214" s="1107"/>
      <c r="AJ214" s="1107"/>
      <c r="AK214" s="1107"/>
      <c r="AL214" s="1107"/>
    </row>
    <row r="215" spans="1:38" ht="17.100000000000001" customHeight="1">
      <c r="A215" s="3561"/>
      <c r="B215" s="581"/>
      <c r="C215" s="5236" t="s">
        <v>637</v>
      </c>
      <c r="D215" s="5237"/>
      <c r="E215" s="3657">
        <f>SUM(E216)</f>
        <v>1500000</v>
      </c>
      <c r="F215" s="549">
        <f t="shared" si="19"/>
        <v>0</v>
      </c>
      <c r="G215" s="1108"/>
      <c r="H215" s="1108"/>
      <c r="I215" s="1108"/>
      <c r="J215" s="1108"/>
      <c r="K215" s="1108"/>
      <c r="L215" s="1108"/>
      <c r="M215" s="767"/>
      <c r="N215" s="1109"/>
      <c r="O215" s="1109"/>
      <c r="P215" s="1109"/>
      <c r="Q215" s="768"/>
      <c r="R215" s="1109"/>
      <c r="S215" s="1109"/>
      <c r="T215" s="1109"/>
      <c r="U215" s="1109"/>
      <c r="V215" s="1109"/>
      <c r="W215" s="1109"/>
      <c r="X215" s="1109"/>
      <c r="Y215" s="1109"/>
      <c r="Z215" s="1109"/>
      <c r="AA215" s="1109"/>
      <c r="AB215" s="1109"/>
      <c r="AC215" s="1109"/>
      <c r="AD215" s="1109"/>
      <c r="AE215" s="1109"/>
      <c r="AF215" s="768"/>
      <c r="AG215" s="1110"/>
      <c r="AH215" s="1110"/>
      <c r="AI215" s="1110"/>
      <c r="AJ215" s="1110"/>
      <c r="AK215" s="1110"/>
      <c r="AL215" s="1110"/>
    </row>
    <row r="216" spans="1:38" ht="17.100000000000001" customHeight="1">
      <c r="A216" s="3561"/>
      <c r="B216" s="581"/>
      <c r="C216" s="5238" t="s">
        <v>638</v>
      </c>
      <c r="D216" s="5239"/>
      <c r="E216" s="3640">
        <f>SUM(E217:E217)</f>
        <v>1500000</v>
      </c>
      <c r="F216" s="549">
        <f t="shared" si="19"/>
        <v>0</v>
      </c>
      <c r="G216" s="1111"/>
      <c r="H216" s="1111"/>
      <c r="I216" s="1111"/>
      <c r="J216" s="1111"/>
      <c r="K216" s="1111"/>
      <c r="L216" s="1111"/>
      <c r="M216" s="767"/>
      <c r="N216" s="1112"/>
      <c r="O216" s="1112"/>
      <c r="P216" s="1112"/>
      <c r="Q216" s="768"/>
      <c r="R216" s="1112"/>
      <c r="S216" s="1112"/>
      <c r="T216" s="1112"/>
      <c r="U216" s="1112"/>
      <c r="V216" s="1112"/>
      <c r="W216" s="1112"/>
      <c r="X216" s="1112"/>
      <c r="Y216" s="1112"/>
      <c r="Z216" s="1112"/>
      <c r="AA216" s="1112"/>
      <c r="AB216" s="1112"/>
      <c r="AC216" s="1112"/>
      <c r="AD216" s="1112"/>
      <c r="AE216" s="1112"/>
      <c r="AF216" s="768"/>
      <c r="AG216" s="1113"/>
      <c r="AH216" s="1113"/>
      <c r="AI216" s="1113"/>
      <c r="AJ216" s="1113"/>
      <c r="AK216" s="1113"/>
      <c r="AL216" s="1113"/>
    </row>
    <row r="217" spans="1:38" ht="17.100000000000001" customHeight="1" thickBot="1">
      <c r="A217" s="3561"/>
      <c r="B217" s="581"/>
      <c r="C217" s="3654" t="s">
        <v>639</v>
      </c>
      <c r="D217" s="3658" t="s">
        <v>640</v>
      </c>
      <c r="E217" s="3640">
        <f>F217</f>
        <v>1500000</v>
      </c>
      <c r="F217" s="549">
        <f t="shared" si="19"/>
        <v>1500000</v>
      </c>
      <c r="G217" s="1114"/>
      <c r="H217" s="1114"/>
      <c r="I217" s="1114"/>
      <c r="J217" s="1114"/>
      <c r="K217" s="1114"/>
      <c r="L217" s="1114"/>
      <c r="M217" s="767"/>
      <c r="N217" s="1115"/>
      <c r="O217" s="1115"/>
      <c r="P217" s="1115"/>
      <c r="Q217" s="768"/>
      <c r="R217" s="1115"/>
      <c r="S217" s="1115"/>
      <c r="T217" s="1115"/>
      <c r="U217" s="1115"/>
      <c r="V217" s="1115"/>
      <c r="W217" s="1115"/>
      <c r="X217" s="1115"/>
      <c r="Y217" s="1115">
        <v>1500000</v>
      </c>
      <c r="Z217" s="1115"/>
      <c r="AA217" s="1115"/>
      <c r="AB217" s="1115"/>
      <c r="AC217" s="1115"/>
      <c r="AD217" s="1115"/>
      <c r="AE217" s="1115"/>
      <c r="AF217" s="768"/>
      <c r="AG217" s="1116"/>
      <c r="AH217" s="1116"/>
      <c r="AI217" s="1116"/>
      <c r="AJ217" s="1116"/>
      <c r="AK217" s="1116"/>
      <c r="AL217" s="1116"/>
    </row>
    <row r="218" spans="1:38" ht="17.100000000000001" customHeight="1" thickBot="1">
      <c r="A218" s="3561"/>
      <c r="B218" s="576" t="s">
        <v>719</v>
      </c>
      <c r="C218" s="577"/>
      <c r="D218" s="578" t="s">
        <v>720</v>
      </c>
      <c r="E218" s="579">
        <f>SUM(E219,E226)</f>
        <v>2126806</v>
      </c>
      <c r="F218" s="549">
        <f t="shared" si="19"/>
        <v>0</v>
      </c>
      <c r="G218" s="1114"/>
      <c r="H218" s="1114"/>
      <c r="I218" s="1114"/>
      <c r="J218" s="1114"/>
      <c r="K218" s="1114"/>
      <c r="L218" s="1114"/>
      <c r="M218" s="767"/>
      <c r="N218" s="1115"/>
      <c r="O218" s="1115"/>
      <c r="P218" s="1115"/>
      <c r="Q218" s="768"/>
      <c r="R218" s="1115"/>
      <c r="S218" s="1115"/>
      <c r="T218" s="1115"/>
      <c r="U218" s="1115"/>
      <c r="V218" s="1115"/>
      <c r="W218" s="1115"/>
      <c r="X218" s="1115"/>
      <c r="Y218" s="1115"/>
      <c r="Z218" s="1115"/>
      <c r="AA218" s="1115"/>
      <c r="AB218" s="1115"/>
      <c r="AC218" s="1115"/>
      <c r="AD218" s="1115"/>
      <c r="AE218" s="1115"/>
      <c r="AF218" s="768"/>
      <c r="AG218" s="1116"/>
      <c r="AH218" s="1116"/>
      <c r="AI218" s="1116"/>
      <c r="AJ218" s="1116"/>
      <c r="AK218" s="1116"/>
      <c r="AL218" s="1116"/>
    </row>
    <row r="219" spans="1:38" ht="17.100000000000001" customHeight="1">
      <c r="A219" s="3561"/>
      <c r="B219" s="604"/>
      <c r="C219" s="5191" t="s">
        <v>582</v>
      </c>
      <c r="D219" s="5191"/>
      <c r="E219" s="574">
        <f>E220</f>
        <v>126806</v>
      </c>
      <c r="F219" s="549">
        <f t="shared" si="19"/>
        <v>0</v>
      </c>
      <c r="G219" s="1114"/>
      <c r="H219" s="1114"/>
      <c r="I219" s="1114"/>
      <c r="J219" s="1114"/>
      <c r="K219" s="1114"/>
      <c r="L219" s="1114"/>
      <c r="M219" s="767"/>
      <c r="N219" s="1115"/>
      <c r="O219" s="1115"/>
      <c r="P219" s="1115"/>
      <c r="Q219" s="768"/>
      <c r="R219" s="1115"/>
      <c r="S219" s="1115"/>
      <c r="T219" s="1115"/>
      <c r="U219" s="1115"/>
      <c r="V219" s="1115"/>
      <c r="W219" s="1115"/>
      <c r="X219" s="1115"/>
      <c r="Y219" s="1115"/>
      <c r="Z219" s="1115"/>
      <c r="AA219" s="1115"/>
      <c r="AB219" s="1115"/>
      <c r="AC219" s="1115"/>
      <c r="AD219" s="1115"/>
      <c r="AE219" s="1115"/>
      <c r="AF219" s="768"/>
      <c r="AG219" s="1116"/>
      <c r="AH219" s="1116"/>
      <c r="AI219" s="1116"/>
      <c r="AJ219" s="1116"/>
      <c r="AK219" s="1116"/>
      <c r="AL219" s="1116"/>
    </row>
    <row r="220" spans="1:38" ht="17.100000000000001" customHeight="1">
      <c r="A220" s="3561"/>
      <c r="B220" s="605"/>
      <c r="C220" s="5226" t="s">
        <v>583</v>
      </c>
      <c r="D220" s="5226"/>
      <c r="E220" s="3640">
        <f>E221</f>
        <v>126806</v>
      </c>
      <c r="F220" s="549">
        <f t="shared" si="19"/>
        <v>0</v>
      </c>
      <c r="G220" s="1117"/>
      <c r="H220" s="1117"/>
      <c r="I220" s="1117"/>
      <c r="J220" s="1117"/>
      <c r="K220" s="1117"/>
      <c r="L220" s="1117"/>
      <c r="M220" s="767"/>
      <c r="N220" s="1118"/>
      <c r="O220" s="1118"/>
      <c r="P220" s="1118"/>
      <c r="Q220" s="768"/>
      <c r="R220" s="1118"/>
      <c r="S220" s="1118"/>
      <c r="T220" s="1118"/>
      <c r="U220" s="1118"/>
      <c r="V220" s="1118"/>
      <c r="W220" s="1118"/>
      <c r="X220" s="1118"/>
      <c r="Y220" s="1118"/>
      <c r="Z220" s="1118"/>
      <c r="AA220" s="1118"/>
      <c r="AB220" s="1118"/>
      <c r="AC220" s="1118"/>
      <c r="AD220" s="1118"/>
      <c r="AE220" s="1118"/>
      <c r="AF220" s="768"/>
      <c r="AG220" s="1119"/>
      <c r="AH220" s="1119"/>
      <c r="AI220" s="1119"/>
      <c r="AJ220" s="1119"/>
      <c r="AK220" s="1119"/>
      <c r="AL220" s="1119"/>
    </row>
    <row r="221" spans="1:38" ht="17.100000000000001" customHeight="1">
      <c r="A221" s="3561"/>
      <c r="B221" s="605"/>
      <c r="C221" s="5227" t="s">
        <v>597</v>
      </c>
      <c r="D221" s="5227"/>
      <c r="E221" s="3640">
        <f>SUM(E222:E224)</f>
        <v>126806</v>
      </c>
      <c r="F221" s="549">
        <f t="shared" si="19"/>
        <v>0</v>
      </c>
      <c r="G221" s="1120"/>
      <c r="H221" s="1120"/>
      <c r="I221" s="1120"/>
      <c r="J221" s="1120"/>
      <c r="K221" s="1120"/>
      <c r="L221" s="1120"/>
      <c r="M221" s="767"/>
      <c r="N221" s="1121"/>
      <c r="O221" s="1121"/>
      <c r="P221" s="1121"/>
      <c r="Q221" s="768"/>
      <c r="R221" s="1121"/>
      <c r="S221" s="1121"/>
      <c r="T221" s="1121"/>
      <c r="U221" s="1121"/>
      <c r="V221" s="1121"/>
      <c r="W221" s="1121"/>
      <c r="X221" s="1121"/>
      <c r="Y221" s="1121"/>
      <c r="Z221" s="1121"/>
      <c r="AA221" s="1121"/>
      <c r="AB221" s="1121"/>
      <c r="AC221" s="1121"/>
      <c r="AD221" s="1121"/>
      <c r="AE221" s="1121"/>
      <c r="AF221" s="768"/>
      <c r="AG221" s="1122"/>
      <c r="AH221" s="1122"/>
      <c r="AI221" s="1122"/>
      <c r="AJ221" s="1122"/>
      <c r="AK221" s="1122"/>
      <c r="AL221" s="1122"/>
    </row>
    <row r="222" spans="1:38" ht="17.100000000000001" customHeight="1">
      <c r="A222" s="3561"/>
      <c r="B222" s="605"/>
      <c r="C222" s="3659" t="s">
        <v>606</v>
      </c>
      <c r="D222" s="3660" t="s">
        <v>607</v>
      </c>
      <c r="E222" s="3640">
        <f>F222</f>
        <v>126526</v>
      </c>
      <c r="F222" s="549">
        <f t="shared" si="19"/>
        <v>126526</v>
      </c>
      <c r="G222" s="1123"/>
      <c r="H222" s="1123"/>
      <c r="I222" s="1123"/>
      <c r="J222" s="1123"/>
      <c r="K222" s="1123"/>
      <c r="L222" s="1123"/>
      <c r="M222" s="767"/>
      <c r="N222" s="1124"/>
      <c r="O222" s="1124"/>
      <c r="P222" s="1124"/>
      <c r="Q222" s="768"/>
      <c r="R222" s="1124"/>
      <c r="S222" s="1124"/>
      <c r="T222" s="1124"/>
      <c r="U222" s="1124"/>
      <c r="V222" s="1124"/>
      <c r="W222" s="1124"/>
      <c r="X222" s="1124"/>
      <c r="Y222" s="1124">
        <v>126526</v>
      </c>
      <c r="Z222" s="1124"/>
      <c r="AA222" s="1124"/>
      <c r="AB222" s="1124"/>
      <c r="AC222" s="1124"/>
      <c r="AD222" s="1124"/>
      <c r="AE222" s="1124"/>
      <c r="AF222" s="768"/>
      <c r="AG222" s="1125"/>
      <c r="AH222" s="1125"/>
      <c r="AI222" s="1125"/>
      <c r="AJ222" s="1125"/>
      <c r="AK222" s="1125"/>
      <c r="AL222" s="1125"/>
    </row>
    <row r="223" spans="1:38" ht="17.100000000000001" customHeight="1">
      <c r="A223" s="3561"/>
      <c r="B223" s="605"/>
      <c r="C223" s="3648" t="s">
        <v>610</v>
      </c>
      <c r="D223" s="3639" t="s">
        <v>611</v>
      </c>
      <c r="E223" s="3640">
        <f t="shared" ref="E223:E224" si="22">F223</f>
        <v>100</v>
      </c>
      <c r="F223" s="549">
        <f t="shared" si="19"/>
        <v>100</v>
      </c>
      <c r="G223" s="1126"/>
      <c r="H223" s="1126"/>
      <c r="I223" s="1126"/>
      <c r="J223" s="1126"/>
      <c r="K223" s="1126"/>
      <c r="L223" s="1126"/>
      <c r="M223" s="767"/>
      <c r="N223" s="1127"/>
      <c r="O223" s="1127"/>
      <c r="P223" s="1127"/>
      <c r="Q223" s="768"/>
      <c r="R223" s="1127"/>
      <c r="S223" s="1127"/>
      <c r="T223" s="1127"/>
      <c r="U223" s="1127"/>
      <c r="V223" s="1127"/>
      <c r="W223" s="1127"/>
      <c r="X223" s="1127"/>
      <c r="Y223" s="1127">
        <v>100</v>
      </c>
      <c r="Z223" s="1127"/>
      <c r="AA223" s="1127"/>
      <c r="AB223" s="1127"/>
      <c r="AC223" s="1127"/>
      <c r="AD223" s="1127"/>
      <c r="AE223" s="1127"/>
      <c r="AF223" s="768"/>
      <c r="AG223" s="1128"/>
      <c r="AH223" s="1128"/>
      <c r="AI223" s="1128"/>
      <c r="AJ223" s="1128"/>
      <c r="AK223" s="1128"/>
      <c r="AL223" s="1128"/>
    </row>
    <row r="224" spans="1:38" ht="17.100000000000001" customHeight="1">
      <c r="A224" s="3561"/>
      <c r="B224" s="605"/>
      <c r="C224" s="3661" t="s">
        <v>620</v>
      </c>
      <c r="D224" s="3662" t="s">
        <v>721</v>
      </c>
      <c r="E224" s="3640">
        <f t="shared" si="22"/>
        <v>180</v>
      </c>
      <c r="F224" s="549">
        <f t="shared" si="19"/>
        <v>180</v>
      </c>
      <c r="G224" s="1126"/>
      <c r="H224" s="1126"/>
      <c r="I224" s="1126"/>
      <c r="J224" s="1126"/>
      <c r="K224" s="1126"/>
      <c r="L224" s="1126"/>
      <c r="M224" s="767"/>
      <c r="N224" s="1127"/>
      <c r="O224" s="1127"/>
      <c r="P224" s="1127"/>
      <c r="Q224" s="768"/>
      <c r="R224" s="1127"/>
      <c r="S224" s="1127"/>
      <c r="T224" s="1127"/>
      <c r="U224" s="1127"/>
      <c r="V224" s="1127"/>
      <c r="W224" s="1127"/>
      <c r="X224" s="1127"/>
      <c r="Y224" s="1127">
        <v>180</v>
      </c>
      <c r="Z224" s="1127"/>
      <c r="AA224" s="1127"/>
      <c r="AB224" s="1127"/>
      <c r="AC224" s="1127"/>
      <c r="AD224" s="1127"/>
      <c r="AE224" s="1127"/>
      <c r="AF224" s="768"/>
      <c r="AG224" s="1128"/>
      <c r="AH224" s="1128"/>
      <c r="AI224" s="1128"/>
      <c r="AJ224" s="1128"/>
      <c r="AK224" s="1128"/>
      <c r="AL224" s="1128"/>
    </row>
    <row r="225" spans="1:38" ht="17.100000000000001" customHeight="1">
      <c r="A225" s="3561"/>
      <c r="B225" s="3554"/>
      <c r="C225" s="3663"/>
      <c r="D225" s="1129"/>
      <c r="E225" s="3640"/>
      <c r="F225" s="549">
        <f t="shared" si="19"/>
        <v>0</v>
      </c>
      <c r="G225" s="1126"/>
      <c r="H225" s="1126"/>
      <c r="I225" s="1126"/>
      <c r="J225" s="1126"/>
      <c r="K225" s="1126"/>
      <c r="L225" s="1126"/>
      <c r="M225" s="767"/>
      <c r="N225" s="1127"/>
      <c r="O225" s="1127"/>
      <c r="P225" s="1127"/>
      <c r="Q225" s="768"/>
      <c r="R225" s="1127"/>
      <c r="S225" s="1127"/>
      <c r="T225" s="1127"/>
      <c r="U225" s="1127"/>
      <c r="V225" s="1127"/>
      <c r="W225" s="1127"/>
      <c r="X225" s="1127"/>
      <c r="Y225" s="1127"/>
      <c r="Z225" s="1127"/>
      <c r="AA225" s="1127"/>
      <c r="AB225" s="1127"/>
      <c r="AC225" s="1127"/>
      <c r="AD225" s="1127"/>
      <c r="AE225" s="1127"/>
      <c r="AF225" s="768"/>
      <c r="AG225" s="1128"/>
      <c r="AH225" s="1128"/>
      <c r="AI225" s="1128"/>
      <c r="AJ225" s="1128"/>
      <c r="AK225" s="1128"/>
      <c r="AL225" s="1128"/>
    </row>
    <row r="226" spans="1:38" ht="17.100000000000001" customHeight="1">
      <c r="A226" s="3561"/>
      <c r="B226" s="3554"/>
      <c r="C226" s="5218" t="s">
        <v>637</v>
      </c>
      <c r="D226" s="5218"/>
      <c r="E226" s="821">
        <f>SUM(E227)</f>
        <v>2000000</v>
      </c>
      <c r="F226" s="549">
        <f>SUM(G226:AJ226)</f>
        <v>0</v>
      </c>
      <c r="G226" s="1126"/>
      <c r="H226" s="1126"/>
      <c r="I226" s="1126"/>
      <c r="J226" s="1126"/>
      <c r="K226" s="1126"/>
      <c r="L226" s="1126"/>
      <c r="M226" s="767"/>
      <c r="N226" s="1127"/>
      <c r="O226" s="1127"/>
      <c r="P226" s="1127"/>
      <c r="Q226" s="768"/>
      <c r="R226" s="1127"/>
      <c r="S226" s="1127"/>
      <c r="T226" s="1127"/>
      <c r="U226" s="1127"/>
      <c r="V226" s="1127"/>
      <c r="W226" s="1127"/>
      <c r="X226" s="1127"/>
      <c r="Y226" s="1127"/>
      <c r="Z226" s="1127"/>
      <c r="AA226" s="1127"/>
      <c r="AB226" s="1127"/>
      <c r="AC226" s="1127"/>
      <c r="AD226" s="1127"/>
      <c r="AE226" s="1127"/>
      <c r="AF226" s="768"/>
      <c r="AG226" s="1128"/>
      <c r="AH226" s="1128"/>
      <c r="AI226" s="1128"/>
      <c r="AJ226" s="1128"/>
      <c r="AK226" s="1128"/>
      <c r="AL226" s="1128"/>
    </row>
    <row r="227" spans="1:38" ht="17.100000000000001" customHeight="1">
      <c r="A227" s="3561"/>
      <c r="B227" s="3554"/>
      <c r="C227" s="5228" t="s">
        <v>722</v>
      </c>
      <c r="D227" s="5228"/>
      <c r="E227" s="3640">
        <f>E228</f>
        <v>2000000</v>
      </c>
      <c r="F227" s="549">
        <f>SUM(G227:AJ227)</f>
        <v>0</v>
      </c>
      <c r="G227" s="1130"/>
      <c r="H227" s="1130"/>
      <c r="I227" s="1130"/>
      <c r="J227" s="1130"/>
      <c r="K227" s="1130"/>
      <c r="L227" s="1130"/>
      <c r="M227" s="767"/>
      <c r="N227" s="1131"/>
      <c r="O227" s="1131"/>
      <c r="P227" s="1131"/>
      <c r="Q227" s="768"/>
      <c r="R227" s="1131"/>
      <c r="S227" s="1131"/>
      <c r="T227" s="1131"/>
      <c r="U227" s="1131"/>
      <c r="V227" s="1131"/>
      <c r="W227" s="1131"/>
      <c r="X227" s="1131"/>
      <c r="Y227" s="1131"/>
      <c r="Z227" s="1131"/>
      <c r="AA227" s="1131"/>
      <c r="AB227" s="1131"/>
      <c r="AC227" s="1131"/>
      <c r="AD227" s="1131"/>
      <c r="AE227" s="1131"/>
      <c r="AF227" s="768"/>
      <c r="AG227" s="1132"/>
      <c r="AH227" s="1132"/>
      <c r="AI227" s="1132"/>
      <c r="AJ227" s="1132"/>
      <c r="AK227" s="1132"/>
      <c r="AL227" s="1132"/>
    </row>
    <row r="228" spans="1:38" ht="17.100000000000001" customHeight="1" thickBot="1">
      <c r="A228" s="3554"/>
      <c r="B228" s="3555"/>
      <c r="C228" s="1876" t="s">
        <v>639</v>
      </c>
      <c r="D228" s="3601" t="s">
        <v>723</v>
      </c>
      <c r="E228" s="3644">
        <f>F228</f>
        <v>2000000</v>
      </c>
      <c r="F228" s="549">
        <f>SUM(G228:AJ228)</f>
        <v>2000000</v>
      </c>
      <c r="G228" s="1133"/>
      <c r="H228" s="1133"/>
      <c r="I228" s="1133"/>
      <c r="J228" s="1133"/>
      <c r="K228" s="1133"/>
      <c r="L228" s="1133"/>
      <c r="M228" s="767"/>
      <c r="N228" s="1134"/>
      <c r="O228" s="1134"/>
      <c r="P228" s="1134"/>
      <c r="Q228" s="768"/>
      <c r="R228" s="1134"/>
      <c r="S228" s="1134"/>
      <c r="T228" s="1134"/>
      <c r="U228" s="1134"/>
      <c r="V228" s="1134"/>
      <c r="W228" s="1134"/>
      <c r="X228" s="1134"/>
      <c r="Y228" s="1134">
        <v>2000000</v>
      </c>
      <c r="Z228" s="1134"/>
      <c r="AA228" s="1134"/>
      <c r="AB228" s="1134"/>
      <c r="AC228" s="1134"/>
      <c r="AD228" s="1134"/>
      <c r="AE228" s="1134"/>
      <c r="AF228" s="768"/>
      <c r="AG228" s="1135"/>
      <c r="AH228" s="1135"/>
      <c r="AI228" s="1135"/>
      <c r="AJ228" s="1135"/>
      <c r="AK228" s="1135"/>
      <c r="AL228" s="1135"/>
    </row>
    <row r="229" spans="1:38" ht="17.100000000000001" customHeight="1" thickBot="1">
      <c r="A229" s="3554"/>
      <c r="B229" s="569" t="s">
        <v>359</v>
      </c>
      <c r="C229" s="570"/>
      <c r="D229" s="571" t="s">
        <v>62</v>
      </c>
      <c r="E229" s="606">
        <f t="shared" ref="E229" si="23">SUM(E230)</f>
        <v>68667000</v>
      </c>
      <c r="F229" s="549">
        <f t="shared" si="19"/>
        <v>0</v>
      </c>
      <c r="G229" s="1133"/>
      <c r="H229" s="1133"/>
      <c r="I229" s="1133"/>
      <c r="J229" s="1133"/>
      <c r="K229" s="1133"/>
      <c r="L229" s="1133"/>
      <c r="M229" s="767"/>
      <c r="N229" s="1134"/>
      <c r="O229" s="1134"/>
      <c r="P229" s="1134"/>
      <c r="Q229" s="768"/>
      <c r="R229" s="1134"/>
      <c r="S229" s="1134"/>
      <c r="T229" s="1134"/>
      <c r="U229" s="1134"/>
      <c r="V229" s="1134"/>
      <c r="W229" s="1134"/>
      <c r="X229" s="1134"/>
      <c r="Y229" s="1134"/>
      <c r="Z229" s="1134"/>
      <c r="AA229" s="1134"/>
      <c r="AB229" s="1134"/>
      <c r="AC229" s="1134"/>
      <c r="AD229" s="1134"/>
      <c r="AE229" s="1134"/>
      <c r="AF229" s="768"/>
      <c r="AG229" s="1135"/>
      <c r="AH229" s="1135"/>
      <c r="AI229" s="1135"/>
      <c r="AJ229" s="1135"/>
      <c r="AK229" s="1135"/>
      <c r="AL229" s="1135"/>
    </row>
    <row r="230" spans="1:38" ht="17.100000000000001" customHeight="1">
      <c r="A230" s="3554"/>
      <c r="B230" s="598"/>
      <c r="C230" s="5229" t="s">
        <v>582</v>
      </c>
      <c r="D230" s="5191"/>
      <c r="E230" s="821">
        <f>SUM(E235,E231)</f>
        <v>68667000</v>
      </c>
      <c r="F230" s="549">
        <f t="shared" si="19"/>
        <v>0</v>
      </c>
      <c r="G230" s="1133"/>
      <c r="H230" s="1133"/>
      <c r="I230" s="1133"/>
      <c r="J230" s="1133"/>
      <c r="K230" s="1133"/>
      <c r="L230" s="1133"/>
      <c r="M230" s="767"/>
      <c r="N230" s="1134"/>
      <c r="O230" s="1134"/>
      <c r="P230" s="1134"/>
      <c r="Q230" s="768"/>
      <c r="R230" s="1134"/>
      <c r="S230" s="1134"/>
      <c r="T230" s="1134"/>
      <c r="U230" s="1134"/>
      <c r="V230" s="1134"/>
      <c r="W230" s="1134"/>
      <c r="X230" s="1134"/>
      <c r="Y230" s="1134"/>
      <c r="Z230" s="1134"/>
      <c r="AA230" s="1134"/>
      <c r="AB230" s="1134"/>
      <c r="AC230" s="1134"/>
      <c r="AD230" s="1134"/>
      <c r="AE230" s="1134"/>
      <c r="AF230" s="768"/>
      <c r="AG230" s="1135"/>
      <c r="AH230" s="1135"/>
      <c r="AI230" s="1135"/>
      <c r="AJ230" s="1135"/>
      <c r="AK230" s="1135"/>
      <c r="AL230" s="1135"/>
    </row>
    <row r="231" spans="1:38" ht="17.100000000000001" customHeight="1">
      <c r="A231" s="3561"/>
      <c r="B231" s="573"/>
      <c r="C231" s="5226" t="s">
        <v>583</v>
      </c>
      <c r="D231" s="5226"/>
      <c r="E231" s="821">
        <f>E232</f>
        <v>31000</v>
      </c>
      <c r="F231" s="549">
        <f t="shared" si="19"/>
        <v>0</v>
      </c>
      <c r="G231" s="1133"/>
      <c r="H231" s="1133"/>
      <c r="I231" s="1133"/>
      <c r="J231" s="1133"/>
      <c r="K231" s="1133"/>
      <c r="L231" s="1133"/>
      <c r="M231" s="767"/>
      <c r="N231" s="1134"/>
      <c r="O231" s="1134"/>
      <c r="P231" s="1134"/>
      <c r="Q231" s="768"/>
      <c r="R231" s="1134"/>
      <c r="S231" s="1134"/>
      <c r="T231" s="1134"/>
      <c r="U231" s="1134"/>
      <c r="V231" s="1134"/>
      <c r="W231" s="1134"/>
      <c r="X231" s="1134"/>
      <c r="Y231" s="1134"/>
      <c r="Z231" s="1134"/>
      <c r="AA231" s="1134"/>
      <c r="AB231" s="1134"/>
      <c r="AC231" s="1134"/>
      <c r="AD231" s="1134"/>
      <c r="AE231" s="1134"/>
      <c r="AF231" s="768"/>
      <c r="AG231" s="1135"/>
      <c r="AH231" s="1135"/>
      <c r="AI231" s="1135"/>
      <c r="AJ231" s="1135"/>
      <c r="AK231" s="1135"/>
      <c r="AL231" s="1135"/>
    </row>
    <row r="232" spans="1:38" ht="17.100000000000001" customHeight="1">
      <c r="A232" s="3561"/>
      <c r="B232" s="573"/>
      <c r="C232" s="5227" t="s">
        <v>597</v>
      </c>
      <c r="D232" s="5227"/>
      <c r="E232" s="3640">
        <f>SUM(E233:E233)</f>
        <v>31000</v>
      </c>
      <c r="F232" s="549">
        <f t="shared" si="19"/>
        <v>0</v>
      </c>
      <c r="G232" s="1136"/>
      <c r="H232" s="1136"/>
      <c r="I232" s="1136"/>
      <c r="J232" s="1136"/>
      <c r="K232" s="1136"/>
      <c r="L232" s="1136"/>
      <c r="M232" s="767"/>
      <c r="N232" s="1137"/>
      <c r="O232" s="1137"/>
      <c r="P232" s="1137"/>
      <c r="Q232" s="768"/>
      <c r="R232" s="1137"/>
      <c r="S232" s="1137"/>
      <c r="T232" s="1137"/>
      <c r="U232" s="1137"/>
      <c r="V232" s="1137"/>
      <c r="W232" s="1137"/>
      <c r="X232" s="1137"/>
      <c r="Y232" s="1137"/>
      <c r="Z232" s="1137"/>
      <c r="AA232" s="1137"/>
      <c r="AB232" s="1137"/>
      <c r="AC232" s="1137"/>
      <c r="AD232" s="1137"/>
      <c r="AE232" s="1137"/>
      <c r="AF232" s="768"/>
      <c r="AG232" s="1138"/>
      <c r="AH232" s="1138"/>
      <c r="AI232" s="1138"/>
      <c r="AJ232" s="1138"/>
      <c r="AK232" s="1138"/>
      <c r="AL232" s="1138"/>
    </row>
    <row r="233" spans="1:38" ht="15.75" customHeight="1">
      <c r="A233" s="3561"/>
      <c r="B233" s="573"/>
      <c r="C233" s="3664" t="s">
        <v>610</v>
      </c>
      <c r="D233" s="3665" t="s">
        <v>611</v>
      </c>
      <c r="E233" s="3666">
        <f t="shared" ref="E233" si="24">F233</f>
        <v>31000</v>
      </c>
      <c r="F233" s="549">
        <f t="shared" si="19"/>
        <v>31000</v>
      </c>
      <c r="G233" s="1136"/>
      <c r="H233" s="1136"/>
      <c r="I233" s="1136"/>
      <c r="J233" s="1136"/>
      <c r="K233" s="1136"/>
      <c r="L233" s="1136"/>
      <c r="M233" s="767"/>
      <c r="N233" s="1137"/>
      <c r="O233" s="1137"/>
      <c r="P233" s="1137"/>
      <c r="Q233" s="768"/>
      <c r="R233" s="1137"/>
      <c r="S233" s="1137"/>
      <c r="T233" s="1137"/>
      <c r="U233" s="1137"/>
      <c r="V233" s="1137"/>
      <c r="W233" s="1137"/>
      <c r="X233" s="1137"/>
      <c r="Y233" s="1137">
        <v>31000</v>
      </c>
      <c r="Z233" s="1137"/>
      <c r="AA233" s="1137"/>
      <c r="AB233" s="1137"/>
      <c r="AC233" s="1137"/>
      <c r="AD233" s="1137"/>
      <c r="AE233" s="1137"/>
      <c r="AF233" s="768"/>
      <c r="AG233" s="1138"/>
      <c r="AH233" s="1138"/>
      <c r="AI233" s="1138"/>
      <c r="AJ233" s="1138"/>
      <c r="AK233" s="1138"/>
      <c r="AL233" s="1138"/>
    </row>
    <row r="234" spans="1:38" ht="17.100000000000001" customHeight="1">
      <c r="A234" s="3561"/>
      <c r="B234" s="573"/>
      <c r="C234" s="3552"/>
      <c r="D234" s="3667"/>
      <c r="E234" s="607"/>
      <c r="F234" s="549">
        <f t="shared" si="19"/>
        <v>0</v>
      </c>
      <c r="G234" s="1136"/>
      <c r="H234" s="1136"/>
      <c r="I234" s="1136"/>
      <c r="J234" s="1136"/>
      <c r="K234" s="1136"/>
      <c r="L234" s="1136"/>
      <c r="M234" s="767"/>
      <c r="N234" s="1137"/>
      <c r="O234" s="1137"/>
      <c r="P234" s="1137"/>
      <c r="Q234" s="768"/>
      <c r="R234" s="1137"/>
      <c r="S234" s="1137"/>
      <c r="T234" s="1137"/>
      <c r="U234" s="1137"/>
      <c r="V234" s="1137"/>
      <c r="W234" s="1137"/>
      <c r="X234" s="1137"/>
      <c r="Y234" s="1137"/>
      <c r="Z234" s="1137"/>
      <c r="AA234" s="1137"/>
      <c r="AB234" s="1137"/>
      <c r="AC234" s="1137"/>
      <c r="AD234" s="1137"/>
      <c r="AE234" s="1137"/>
      <c r="AF234" s="768"/>
      <c r="AG234" s="1138"/>
      <c r="AH234" s="1138"/>
      <c r="AI234" s="1138"/>
      <c r="AJ234" s="1138"/>
      <c r="AK234" s="1138"/>
      <c r="AL234" s="1138"/>
    </row>
    <row r="235" spans="1:38" ht="17.100000000000001" customHeight="1">
      <c r="A235" s="3561"/>
      <c r="B235" s="573"/>
      <c r="C235" s="5244" t="s">
        <v>641</v>
      </c>
      <c r="D235" s="5245"/>
      <c r="E235" s="3668">
        <f>SUM(E236:E236)</f>
        <v>68636000</v>
      </c>
      <c r="F235" s="549">
        <f t="shared" si="19"/>
        <v>0</v>
      </c>
      <c r="G235" s="1136"/>
      <c r="H235" s="1136"/>
      <c r="I235" s="1136"/>
      <c r="J235" s="1136"/>
      <c r="K235" s="1136"/>
      <c r="L235" s="1136"/>
      <c r="M235" s="1139"/>
      <c r="N235" s="1137"/>
      <c r="O235" s="1137"/>
      <c r="P235" s="1137"/>
      <c r="Q235" s="1140"/>
      <c r="R235" s="1137"/>
      <c r="S235" s="1137"/>
      <c r="T235" s="1137"/>
      <c r="U235" s="1137"/>
      <c r="V235" s="1137"/>
      <c r="W235" s="1137"/>
      <c r="X235" s="1137"/>
      <c r="Y235" s="1137"/>
      <c r="Z235" s="1137"/>
      <c r="AA235" s="1137"/>
      <c r="AB235" s="1137"/>
      <c r="AC235" s="1137"/>
      <c r="AD235" s="1137"/>
      <c r="AE235" s="1137"/>
      <c r="AF235" s="1140"/>
      <c r="AG235" s="1138"/>
      <c r="AH235" s="1138"/>
      <c r="AI235" s="1138"/>
      <c r="AJ235" s="1138"/>
      <c r="AK235" s="1138"/>
      <c r="AL235" s="1138"/>
    </row>
    <row r="236" spans="1:38" ht="29.25" customHeight="1" thickBot="1">
      <c r="A236" s="583"/>
      <c r="B236" s="575"/>
      <c r="C236" s="4358" t="s">
        <v>724</v>
      </c>
      <c r="D236" s="4362" t="s">
        <v>725</v>
      </c>
      <c r="E236" s="4349">
        <f t="shared" ref="E236" si="25">F236</f>
        <v>68636000</v>
      </c>
      <c r="F236" s="549">
        <f t="shared" si="19"/>
        <v>68636000</v>
      </c>
      <c r="G236" s="1136"/>
      <c r="H236" s="1136"/>
      <c r="I236" s="1136"/>
      <c r="J236" s="1136"/>
      <c r="K236" s="1136"/>
      <c r="L236" s="1136"/>
      <c r="M236" s="1139"/>
      <c r="N236" s="1137"/>
      <c r="O236" s="1137"/>
      <c r="P236" s="1137"/>
      <c r="Q236" s="1140"/>
      <c r="R236" s="1137"/>
      <c r="S236" s="1137"/>
      <c r="T236" s="1137"/>
      <c r="U236" s="1137"/>
      <c r="V236" s="1137"/>
      <c r="W236" s="1137"/>
      <c r="X236" s="1137"/>
      <c r="Y236" s="1137">
        <v>68636000</v>
      </c>
      <c r="Z236" s="1137"/>
      <c r="AA236" s="1137"/>
      <c r="AB236" s="1137"/>
      <c r="AC236" s="1137"/>
      <c r="AD236" s="1137"/>
      <c r="AE236" s="1137"/>
      <c r="AF236" s="1140"/>
      <c r="AG236" s="1138"/>
      <c r="AH236" s="1138"/>
      <c r="AI236" s="1138"/>
      <c r="AJ236" s="1138"/>
      <c r="AK236" s="1138"/>
      <c r="AL236" s="1138"/>
    </row>
    <row r="237" spans="1:38" ht="17.100000000000001" customHeight="1" thickBot="1">
      <c r="A237" s="3554"/>
      <c r="B237" s="569" t="s">
        <v>726</v>
      </c>
      <c r="C237" s="570"/>
      <c r="D237" s="571" t="s">
        <v>63</v>
      </c>
      <c r="E237" s="572">
        <f t="shared" ref="E237" si="26">SUM(E238)</f>
        <v>180000</v>
      </c>
      <c r="F237" s="549">
        <f t="shared" si="19"/>
        <v>0</v>
      </c>
      <c r="G237" s="1136"/>
      <c r="H237" s="1136"/>
      <c r="I237" s="1136"/>
      <c r="J237" s="1136"/>
      <c r="K237" s="1136"/>
      <c r="L237" s="1136"/>
      <c r="M237" s="1139"/>
      <c r="N237" s="1137"/>
      <c r="O237" s="1137"/>
      <c r="P237" s="1137"/>
      <c r="Q237" s="1140"/>
      <c r="R237" s="1137"/>
      <c r="S237" s="1137"/>
      <c r="T237" s="1137"/>
      <c r="U237" s="1137"/>
      <c r="V237" s="1137"/>
      <c r="W237" s="1137"/>
      <c r="X237" s="1137"/>
      <c r="Y237" s="1137"/>
      <c r="Z237" s="1137"/>
      <c r="AA237" s="1137"/>
      <c r="AB237" s="1137"/>
      <c r="AC237" s="1137"/>
      <c r="AD237" s="1137"/>
      <c r="AE237" s="1137"/>
      <c r="AF237" s="1140"/>
      <c r="AG237" s="1138"/>
      <c r="AH237" s="1138"/>
      <c r="AI237" s="1138"/>
      <c r="AJ237" s="1138"/>
      <c r="AK237" s="1138"/>
      <c r="AL237" s="1138"/>
    </row>
    <row r="238" spans="1:38" ht="17.100000000000001" customHeight="1">
      <c r="A238" s="3561"/>
      <c r="B238" s="573"/>
      <c r="C238" s="5191" t="s">
        <v>582</v>
      </c>
      <c r="D238" s="5191"/>
      <c r="E238" s="821">
        <f t="shared" ref="E238" si="27">SUM(E239,)</f>
        <v>180000</v>
      </c>
      <c r="F238" s="549">
        <f t="shared" si="19"/>
        <v>0</v>
      </c>
      <c r="G238" s="1136"/>
      <c r="H238" s="1136"/>
      <c r="I238" s="1136"/>
      <c r="J238" s="1136"/>
      <c r="K238" s="1136"/>
      <c r="L238" s="1136"/>
      <c r="M238" s="1139"/>
      <c r="N238" s="1137"/>
      <c r="O238" s="1137"/>
      <c r="P238" s="1137"/>
      <c r="Q238" s="1140"/>
      <c r="R238" s="1137"/>
      <c r="S238" s="1137"/>
      <c r="T238" s="1137"/>
      <c r="U238" s="1137"/>
      <c r="V238" s="1137"/>
      <c r="W238" s="1137"/>
      <c r="X238" s="1137"/>
      <c r="Y238" s="1137"/>
      <c r="Z238" s="1137"/>
      <c r="AA238" s="1137"/>
      <c r="AB238" s="1137"/>
      <c r="AC238" s="1137"/>
      <c r="AD238" s="1137"/>
      <c r="AE238" s="1137"/>
      <c r="AF238" s="1140"/>
      <c r="AG238" s="1138"/>
      <c r="AH238" s="1138"/>
      <c r="AI238" s="1138"/>
      <c r="AJ238" s="1138"/>
      <c r="AK238" s="1138"/>
      <c r="AL238" s="1138"/>
    </row>
    <row r="239" spans="1:38" ht="17.100000000000001" customHeight="1">
      <c r="A239" s="3561"/>
      <c r="B239" s="573"/>
      <c r="C239" s="5241" t="s">
        <v>583</v>
      </c>
      <c r="D239" s="5241"/>
      <c r="E239" s="3666">
        <f>SUM(E240)</f>
        <v>180000</v>
      </c>
      <c r="F239" s="549">
        <f t="shared" si="19"/>
        <v>0</v>
      </c>
      <c r="G239" s="1142"/>
      <c r="H239" s="1142"/>
      <c r="I239" s="1142"/>
      <c r="J239" s="1142"/>
      <c r="K239" s="1142"/>
      <c r="L239" s="1142"/>
      <c r="M239" s="1139"/>
      <c r="N239" s="1143"/>
      <c r="O239" s="1143"/>
      <c r="P239" s="1143"/>
      <c r="Q239" s="1140"/>
      <c r="R239" s="1143"/>
      <c r="S239" s="1143"/>
      <c r="T239" s="1143"/>
      <c r="U239" s="1143"/>
      <c r="V239" s="1143"/>
      <c r="W239" s="1143"/>
      <c r="X239" s="1143"/>
      <c r="Y239" s="1143"/>
      <c r="Z239" s="1143"/>
      <c r="AA239" s="1143"/>
      <c r="AB239" s="1143"/>
      <c r="AC239" s="1143"/>
      <c r="AD239" s="1143"/>
      <c r="AE239" s="1143"/>
      <c r="AF239" s="1140"/>
      <c r="AG239" s="1144"/>
      <c r="AH239" s="1144"/>
      <c r="AI239" s="1144"/>
      <c r="AJ239" s="1144"/>
      <c r="AK239" s="1144"/>
      <c r="AL239" s="1144"/>
    </row>
    <row r="240" spans="1:38" ht="17.100000000000001" customHeight="1">
      <c r="A240" s="3561"/>
      <c r="B240" s="573"/>
      <c r="C240" s="5246" t="s">
        <v>597</v>
      </c>
      <c r="D240" s="5246"/>
      <c r="E240" s="3669">
        <f>SUM(E241)</f>
        <v>180000</v>
      </c>
      <c r="F240" s="549">
        <f t="shared" si="19"/>
        <v>0</v>
      </c>
      <c r="G240" s="1145"/>
      <c r="H240" s="1145"/>
      <c r="I240" s="1145"/>
      <c r="J240" s="1145"/>
      <c r="K240" s="1145"/>
      <c r="L240" s="1145"/>
      <c r="M240" s="1139"/>
      <c r="N240" s="1146"/>
      <c r="O240" s="1146"/>
      <c r="P240" s="1146"/>
      <c r="Q240" s="1140"/>
      <c r="R240" s="1146"/>
      <c r="S240" s="1146"/>
      <c r="T240" s="1146"/>
      <c r="U240" s="1146"/>
      <c r="V240" s="1146"/>
      <c r="W240" s="1146"/>
      <c r="X240" s="1146"/>
      <c r="Y240" s="1146"/>
      <c r="Z240" s="1146"/>
      <c r="AA240" s="1146"/>
      <c r="AB240" s="1146"/>
      <c r="AC240" s="1146"/>
      <c r="AD240" s="1146"/>
      <c r="AE240" s="1146"/>
      <c r="AF240" s="1140"/>
      <c r="AG240" s="1147"/>
      <c r="AH240" s="1147"/>
      <c r="AI240" s="1147"/>
      <c r="AJ240" s="1147"/>
      <c r="AK240" s="1147"/>
      <c r="AL240" s="1147"/>
    </row>
    <row r="241" spans="1:38" ht="16.5" customHeight="1">
      <c r="A241" s="3561"/>
      <c r="B241" s="573"/>
      <c r="C241" s="3670" t="s">
        <v>614</v>
      </c>
      <c r="D241" s="3671" t="s">
        <v>615</v>
      </c>
      <c r="E241" s="3666">
        <f>F241</f>
        <v>180000</v>
      </c>
      <c r="F241" s="549">
        <f t="shared" si="19"/>
        <v>180000</v>
      </c>
      <c r="G241" s="1148"/>
      <c r="H241" s="1148"/>
      <c r="I241" s="1148"/>
      <c r="J241" s="1148"/>
      <c r="K241" s="1148"/>
      <c r="L241" s="1148"/>
      <c r="M241" s="1139"/>
      <c r="N241" s="1149"/>
      <c r="O241" s="1149"/>
      <c r="P241" s="1149"/>
      <c r="Q241" s="1140"/>
      <c r="R241" s="1149"/>
      <c r="S241" s="1149"/>
      <c r="T241" s="1149"/>
      <c r="U241" s="1149"/>
      <c r="V241" s="1149"/>
      <c r="W241" s="1149"/>
      <c r="X241" s="1149"/>
      <c r="Y241" s="1149">
        <v>180000</v>
      </c>
      <c r="Z241" s="1149"/>
      <c r="AA241" s="1149"/>
      <c r="AB241" s="1149"/>
      <c r="AC241" s="1149"/>
      <c r="AD241" s="1149"/>
      <c r="AE241" s="1149"/>
      <c r="AF241" s="1140"/>
      <c r="AG241" s="1150"/>
      <c r="AH241" s="1150"/>
      <c r="AI241" s="1150"/>
      <c r="AJ241" s="1150"/>
      <c r="AK241" s="1150"/>
      <c r="AL241" s="1150"/>
    </row>
    <row r="242" spans="1:38" ht="13.5" customHeight="1" thickBot="1">
      <c r="A242" s="3561"/>
      <c r="B242" s="3551"/>
      <c r="C242" s="5213"/>
      <c r="D242" s="5213"/>
      <c r="E242" s="796"/>
      <c r="F242" s="549">
        <f t="shared" si="19"/>
        <v>0</v>
      </c>
      <c r="G242" s="1148"/>
      <c r="H242" s="1148"/>
      <c r="I242" s="1148"/>
      <c r="J242" s="1148"/>
      <c r="K242" s="1148"/>
      <c r="L242" s="1148"/>
      <c r="M242" s="1139"/>
      <c r="N242" s="1149"/>
      <c r="O242" s="1149"/>
      <c r="P242" s="1149"/>
      <c r="Q242" s="1140"/>
      <c r="R242" s="1149"/>
      <c r="S242" s="1149"/>
      <c r="T242" s="1149"/>
      <c r="U242" s="1149"/>
      <c r="V242" s="1149"/>
      <c r="W242" s="1149"/>
      <c r="X242" s="1149"/>
      <c r="Y242" s="1149"/>
      <c r="Z242" s="1149"/>
      <c r="AA242" s="1149"/>
      <c r="AB242" s="1149"/>
      <c r="AC242" s="1149"/>
      <c r="AD242" s="1149"/>
      <c r="AE242" s="1149"/>
      <c r="AF242" s="1140"/>
      <c r="AG242" s="1150"/>
      <c r="AH242" s="1150"/>
      <c r="AI242" s="1150"/>
      <c r="AJ242" s="1150"/>
      <c r="AK242" s="1150"/>
      <c r="AL242" s="1150"/>
    </row>
    <row r="243" spans="1:38" ht="18" customHeight="1" thickBot="1">
      <c r="A243" s="3561"/>
      <c r="B243" s="576" t="s">
        <v>727</v>
      </c>
      <c r="C243" s="577"/>
      <c r="D243" s="578" t="s">
        <v>67</v>
      </c>
      <c r="E243" s="579">
        <f>SUM(E244,E261)</f>
        <v>1098164574.6300001</v>
      </c>
      <c r="F243" s="549">
        <f t="shared" si="19"/>
        <v>0</v>
      </c>
      <c r="G243" s="1148"/>
      <c r="H243" s="1148"/>
      <c r="I243" s="1148"/>
      <c r="J243" s="1148"/>
      <c r="K243" s="1148"/>
      <c r="L243" s="1148"/>
      <c r="M243" s="1139"/>
      <c r="N243" s="1149"/>
      <c r="O243" s="1149"/>
      <c r="P243" s="1149"/>
      <c r="Q243" s="1140"/>
      <c r="R243" s="1149"/>
      <c r="S243" s="1149"/>
      <c r="T243" s="1149"/>
      <c r="U243" s="1149"/>
      <c r="V243" s="1149"/>
      <c r="W243" s="1149"/>
      <c r="X243" s="1149"/>
      <c r="Y243" s="1149"/>
      <c r="Z243" s="1149"/>
      <c r="AA243" s="1149"/>
      <c r="AB243" s="1149"/>
      <c r="AC243" s="1149"/>
      <c r="AD243" s="1149"/>
      <c r="AE243" s="1149"/>
      <c r="AF243" s="1140"/>
      <c r="AG243" s="1150"/>
      <c r="AH243" s="1150"/>
      <c r="AI243" s="1150"/>
      <c r="AJ243" s="1150"/>
      <c r="AK243" s="1150"/>
      <c r="AL243" s="1150"/>
    </row>
    <row r="244" spans="1:38" ht="17.100000000000001" customHeight="1">
      <c r="A244" s="3561"/>
      <c r="B244" s="3554"/>
      <c r="C244" s="5191" t="s">
        <v>582</v>
      </c>
      <c r="D244" s="5191"/>
      <c r="E244" s="821">
        <f>E245</f>
        <v>97068467</v>
      </c>
      <c r="F244" s="549">
        <f t="shared" si="19"/>
        <v>0</v>
      </c>
      <c r="G244" s="1148"/>
      <c r="H244" s="1148"/>
      <c r="I244" s="1148"/>
      <c r="J244" s="1148"/>
      <c r="K244" s="1148"/>
      <c r="L244" s="1148"/>
      <c r="M244" s="1139"/>
      <c r="N244" s="1149"/>
      <c r="O244" s="1149"/>
      <c r="P244" s="1149"/>
      <c r="Q244" s="1140"/>
      <c r="R244" s="1149"/>
      <c r="S244" s="1149"/>
      <c r="T244" s="1149"/>
      <c r="U244" s="1149"/>
      <c r="V244" s="1149"/>
      <c r="W244" s="1149"/>
      <c r="X244" s="1149"/>
      <c r="Y244" s="1149"/>
      <c r="Z244" s="1149"/>
      <c r="AA244" s="1149"/>
      <c r="AB244" s="1149"/>
      <c r="AC244" s="1149"/>
      <c r="AD244" s="1149"/>
      <c r="AE244" s="1149"/>
      <c r="AF244" s="1140"/>
      <c r="AG244" s="1150"/>
      <c r="AH244" s="1150"/>
      <c r="AI244" s="1150"/>
      <c r="AJ244" s="1150"/>
      <c r="AK244" s="1150"/>
      <c r="AL244" s="1150"/>
    </row>
    <row r="245" spans="1:38" ht="17.100000000000001" customHeight="1">
      <c r="A245" s="3561"/>
      <c r="B245" s="3554"/>
      <c r="C245" s="5240" t="s">
        <v>583</v>
      </c>
      <c r="D245" s="5241"/>
      <c r="E245" s="3666">
        <f>E247</f>
        <v>97068467</v>
      </c>
      <c r="F245" s="549">
        <f t="shared" si="19"/>
        <v>0</v>
      </c>
      <c r="G245" s="1151"/>
      <c r="H245" s="1151"/>
      <c r="I245" s="1151"/>
      <c r="J245" s="1151"/>
      <c r="K245" s="1151"/>
      <c r="L245" s="1151"/>
      <c r="M245" s="1139"/>
      <c r="N245" s="1152"/>
      <c r="O245" s="1152"/>
      <c r="P245" s="1152"/>
      <c r="Q245" s="1140"/>
      <c r="R245" s="1152"/>
      <c r="S245" s="1152"/>
      <c r="T245" s="1152"/>
      <c r="U245" s="1152"/>
      <c r="V245" s="1152"/>
      <c r="W245" s="1152"/>
      <c r="X245" s="1152"/>
      <c r="Y245" s="1152"/>
      <c r="Z245" s="1152"/>
      <c r="AA245" s="1152"/>
      <c r="AB245" s="1152"/>
      <c r="AC245" s="1152"/>
      <c r="AD245" s="1152"/>
      <c r="AE245" s="1152"/>
      <c r="AF245" s="1140"/>
      <c r="AG245" s="1153"/>
      <c r="AH245" s="1153"/>
      <c r="AI245" s="1153"/>
      <c r="AJ245" s="1153"/>
      <c r="AK245" s="1153"/>
      <c r="AL245" s="1153"/>
    </row>
    <row r="246" spans="1:38" ht="17.100000000000001" customHeight="1">
      <c r="A246" s="3561"/>
      <c r="B246" s="3554"/>
      <c r="C246" s="5242"/>
      <c r="D246" s="5243"/>
      <c r="E246" s="3666"/>
      <c r="F246" s="549">
        <f t="shared" si="19"/>
        <v>0</v>
      </c>
      <c r="G246" s="1154"/>
      <c r="H246" s="1154"/>
      <c r="I246" s="1154"/>
      <c r="J246" s="1154"/>
      <c r="K246" s="1154"/>
      <c r="L246" s="1154"/>
      <c r="M246" s="1139"/>
      <c r="N246" s="1155"/>
      <c r="O246" s="1155"/>
      <c r="P246" s="1155"/>
      <c r="Q246" s="1140"/>
      <c r="R246" s="1155"/>
      <c r="S246" s="1155"/>
      <c r="T246" s="1155"/>
      <c r="U246" s="1155"/>
      <c r="V246" s="1155"/>
      <c r="W246" s="1155"/>
      <c r="X246" s="1155"/>
      <c r="Y246" s="1155"/>
      <c r="Z246" s="1155"/>
      <c r="AA246" s="1155"/>
      <c r="AB246" s="1155"/>
      <c r="AC246" s="1155"/>
      <c r="AD246" s="1155"/>
      <c r="AE246" s="1155"/>
      <c r="AF246" s="1140"/>
      <c r="AG246" s="1156"/>
      <c r="AH246" s="1156"/>
      <c r="AI246" s="1156"/>
      <c r="AJ246" s="1156"/>
      <c r="AK246" s="1156"/>
      <c r="AL246" s="1156"/>
    </row>
    <row r="247" spans="1:38" ht="17.100000000000001" customHeight="1">
      <c r="A247" s="3561"/>
      <c r="B247" s="3554"/>
      <c r="C247" s="5213" t="s">
        <v>597</v>
      </c>
      <c r="D247" s="5213"/>
      <c r="E247" s="870">
        <f>SUM(E248:E259)</f>
        <v>97068467</v>
      </c>
      <c r="F247" s="549">
        <f t="shared" si="19"/>
        <v>0</v>
      </c>
      <c r="G247" s="1154"/>
      <c r="H247" s="1154"/>
      <c r="I247" s="1154"/>
      <c r="J247" s="1154"/>
      <c r="K247" s="1154"/>
      <c r="L247" s="1154"/>
      <c r="M247" s="1139"/>
      <c r="N247" s="1155"/>
      <c r="O247" s="1155"/>
      <c r="P247" s="1155"/>
      <c r="Q247" s="1140"/>
      <c r="R247" s="1155"/>
      <c r="S247" s="1155"/>
      <c r="T247" s="1155"/>
      <c r="U247" s="1155"/>
      <c r="V247" s="1155"/>
      <c r="W247" s="1155"/>
      <c r="X247" s="1155"/>
      <c r="Y247" s="1155"/>
      <c r="Z247" s="1155"/>
      <c r="AA247" s="1155"/>
      <c r="AB247" s="1155"/>
      <c r="AC247" s="1155"/>
      <c r="AD247" s="1155"/>
      <c r="AE247" s="1155"/>
      <c r="AF247" s="1140"/>
      <c r="AG247" s="1156"/>
      <c r="AH247" s="1156"/>
      <c r="AI247" s="1156"/>
      <c r="AJ247" s="1156"/>
      <c r="AK247" s="1156"/>
      <c r="AL247" s="1156"/>
    </row>
    <row r="248" spans="1:38" ht="17.100000000000001" customHeight="1">
      <c r="A248" s="3561"/>
      <c r="B248" s="3554"/>
      <c r="C248" s="3672" t="s">
        <v>600</v>
      </c>
      <c r="D248" s="3673" t="s">
        <v>601</v>
      </c>
      <c r="E248" s="3666">
        <f>F248</f>
        <v>14534047</v>
      </c>
      <c r="F248" s="549">
        <f t="shared" si="19"/>
        <v>14534047</v>
      </c>
      <c r="G248" s="1157"/>
      <c r="H248" s="1157"/>
      <c r="I248" s="1157"/>
      <c r="J248" s="1157"/>
      <c r="K248" s="1157"/>
      <c r="L248" s="1157"/>
      <c r="M248" s="767"/>
      <c r="N248" s="1158"/>
      <c r="O248" s="1158"/>
      <c r="P248" s="1158"/>
      <c r="Q248" s="768"/>
      <c r="R248" s="1158"/>
      <c r="S248" s="1158"/>
      <c r="T248" s="1158"/>
      <c r="U248" s="1158"/>
      <c r="V248" s="1158"/>
      <c r="W248" s="1158"/>
      <c r="X248" s="1158"/>
      <c r="Y248" s="1158"/>
      <c r="Z248" s="1158">
        <f>14034047+500000</f>
        <v>14534047</v>
      </c>
      <c r="AA248" s="1158"/>
      <c r="AB248" s="1158"/>
      <c r="AC248" s="1158"/>
      <c r="AD248" s="1158"/>
      <c r="AE248" s="1158"/>
      <c r="AF248" s="768"/>
      <c r="AG248" s="1159"/>
      <c r="AH248" s="1159"/>
      <c r="AI248" s="1159"/>
      <c r="AJ248" s="1159"/>
      <c r="AK248" s="1159"/>
      <c r="AL248" s="1159"/>
    </row>
    <row r="249" spans="1:38" ht="17.100000000000001" customHeight="1">
      <c r="A249" s="3561"/>
      <c r="B249" s="3554"/>
      <c r="C249" s="3672" t="s">
        <v>604</v>
      </c>
      <c r="D249" s="3673" t="s">
        <v>605</v>
      </c>
      <c r="E249" s="3666">
        <f t="shared" ref="E249:E259" si="28">F249</f>
        <v>729200</v>
      </c>
      <c r="F249" s="549">
        <f t="shared" si="19"/>
        <v>729200</v>
      </c>
      <c r="G249" s="1160"/>
      <c r="H249" s="1160"/>
      <c r="I249" s="1160"/>
      <c r="J249" s="1160"/>
      <c r="K249" s="1160"/>
      <c r="L249" s="1160"/>
      <c r="M249" s="767"/>
      <c r="N249" s="1161"/>
      <c r="O249" s="1161"/>
      <c r="P249" s="1161"/>
      <c r="Q249" s="768"/>
      <c r="R249" s="1161"/>
      <c r="S249" s="1161"/>
      <c r="T249" s="1161"/>
      <c r="U249" s="1161"/>
      <c r="V249" s="1161"/>
      <c r="W249" s="1161"/>
      <c r="X249" s="1161"/>
      <c r="Y249" s="1161"/>
      <c r="Z249" s="1161">
        <v>729200</v>
      </c>
      <c r="AA249" s="1161"/>
      <c r="AB249" s="1161"/>
      <c r="AC249" s="1161"/>
      <c r="AD249" s="1161"/>
      <c r="AE249" s="1161"/>
      <c r="AF249" s="768"/>
      <c r="AG249" s="1162"/>
      <c r="AH249" s="1162"/>
      <c r="AI249" s="1162"/>
      <c r="AJ249" s="1162"/>
      <c r="AK249" s="1162"/>
      <c r="AL249" s="1162"/>
    </row>
    <row r="250" spans="1:38" ht="17.100000000000001" customHeight="1">
      <c r="A250" s="3561"/>
      <c r="B250" s="3554"/>
      <c r="C250" s="3672" t="s">
        <v>606</v>
      </c>
      <c r="D250" s="3673" t="s">
        <v>607</v>
      </c>
      <c r="E250" s="3666">
        <f>F250-2000000</f>
        <v>40879836</v>
      </c>
      <c r="F250" s="549">
        <f t="shared" si="19"/>
        <v>42879836</v>
      </c>
      <c r="G250" s="1163"/>
      <c r="H250" s="1163"/>
      <c r="I250" s="1163"/>
      <c r="J250" s="1163"/>
      <c r="K250" s="1163"/>
      <c r="L250" s="1163"/>
      <c r="M250" s="767"/>
      <c r="N250" s="1164"/>
      <c r="O250" s="1164"/>
      <c r="P250" s="1164"/>
      <c r="Q250" s="768"/>
      <c r="R250" s="1164"/>
      <c r="S250" s="1164"/>
      <c r="T250" s="1164"/>
      <c r="U250" s="1164"/>
      <c r="V250" s="1164"/>
      <c r="W250" s="1164"/>
      <c r="X250" s="1164"/>
      <c r="Y250" s="1164"/>
      <c r="Z250" s="1164">
        <f>43379836-500000</f>
        <v>42879836</v>
      </c>
      <c r="AA250" s="1164"/>
      <c r="AB250" s="1164"/>
      <c r="AC250" s="1164"/>
      <c r="AD250" s="1164"/>
      <c r="AE250" s="1164"/>
      <c r="AF250" s="768"/>
      <c r="AG250" s="1165"/>
      <c r="AH250" s="1165"/>
      <c r="AI250" s="1165"/>
      <c r="AJ250" s="1165"/>
      <c r="AK250" s="1165"/>
      <c r="AL250" s="1165"/>
    </row>
    <row r="251" spans="1:38" ht="17.100000000000001" customHeight="1">
      <c r="A251" s="3561"/>
      <c r="B251" s="3554"/>
      <c r="C251" s="3672" t="s">
        <v>610</v>
      </c>
      <c r="D251" s="3673" t="s">
        <v>611</v>
      </c>
      <c r="E251" s="3666">
        <f t="shared" si="28"/>
        <v>36100083</v>
      </c>
      <c r="F251" s="549">
        <f t="shared" si="19"/>
        <v>36100083</v>
      </c>
      <c r="G251" s="1166"/>
      <c r="H251" s="1166"/>
      <c r="I251" s="1166"/>
      <c r="J251" s="1166"/>
      <c r="K251" s="1166"/>
      <c r="L251" s="1166"/>
      <c r="M251" s="767"/>
      <c r="N251" s="1167"/>
      <c r="O251" s="1167"/>
      <c r="P251" s="1167"/>
      <c r="Q251" s="768"/>
      <c r="R251" s="1167"/>
      <c r="S251" s="1167"/>
      <c r="T251" s="1167"/>
      <c r="U251" s="1167"/>
      <c r="V251" s="1167"/>
      <c r="W251" s="1167"/>
      <c r="X251" s="1167"/>
      <c r="Y251" s="1167"/>
      <c r="Z251" s="1167">
        <v>36100083</v>
      </c>
      <c r="AA251" s="1167"/>
      <c r="AB251" s="1167"/>
      <c r="AC251" s="1167"/>
      <c r="AD251" s="1167"/>
      <c r="AE251" s="1167"/>
      <c r="AF251" s="768"/>
      <c r="AG251" s="1168"/>
      <c r="AH251" s="1168"/>
      <c r="AI251" s="1168"/>
      <c r="AJ251" s="1168"/>
      <c r="AK251" s="1168"/>
      <c r="AL251" s="1168"/>
    </row>
    <row r="252" spans="1:38" ht="17.100000000000001" customHeight="1">
      <c r="A252" s="3561"/>
      <c r="B252" s="3554"/>
      <c r="C252" s="3672" t="s">
        <v>614</v>
      </c>
      <c r="D252" s="3673" t="s">
        <v>615</v>
      </c>
      <c r="E252" s="3666">
        <f t="shared" si="28"/>
        <v>2618136</v>
      </c>
      <c r="F252" s="549">
        <f t="shared" si="19"/>
        <v>2618136</v>
      </c>
      <c r="G252" s="1169"/>
      <c r="H252" s="1169"/>
      <c r="I252" s="1169"/>
      <c r="J252" s="1169"/>
      <c r="K252" s="1169"/>
      <c r="L252" s="1169"/>
      <c r="M252" s="767"/>
      <c r="N252" s="1170"/>
      <c r="O252" s="1170"/>
      <c r="P252" s="1170"/>
      <c r="Q252" s="768"/>
      <c r="R252" s="1170"/>
      <c r="S252" s="1170"/>
      <c r="T252" s="1170"/>
      <c r="U252" s="1170"/>
      <c r="V252" s="1170"/>
      <c r="W252" s="1170"/>
      <c r="X252" s="1170"/>
      <c r="Y252" s="1170"/>
      <c r="Z252" s="1170">
        <v>2618136</v>
      </c>
      <c r="AA252" s="1170"/>
      <c r="AB252" s="1170"/>
      <c r="AC252" s="1170"/>
      <c r="AD252" s="1170"/>
      <c r="AE252" s="1170"/>
      <c r="AF252" s="768"/>
      <c r="AG252" s="1171"/>
      <c r="AH252" s="1171"/>
      <c r="AI252" s="1171"/>
      <c r="AJ252" s="1171"/>
      <c r="AK252" s="1171"/>
      <c r="AL252" s="1171"/>
    </row>
    <row r="253" spans="1:38" ht="17.100000000000001" customHeight="1">
      <c r="A253" s="3561"/>
      <c r="B253" s="3554"/>
      <c r="C253" s="3672" t="s">
        <v>620</v>
      </c>
      <c r="D253" s="3673" t="s">
        <v>621</v>
      </c>
      <c r="E253" s="3666">
        <f t="shared" si="28"/>
        <v>1808886</v>
      </c>
      <c r="F253" s="549">
        <f t="shared" si="19"/>
        <v>1808886</v>
      </c>
      <c r="G253" s="1172"/>
      <c r="H253" s="1172"/>
      <c r="I253" s="1172"/>
      <c r="J253" s="1172"/>
      <c r="K253" s="1172"/>
      <c r="L253" s="1172"/>
      <c r="M253" s="767"/>
      <c r="N253" s="1173"/>
      <c r="O253" s="1173"/>
      <c r="P253" s="1173"/>
      <c r="Q253" s="768"/>
      <c r="R253" s="1173"/>
      <c r="S253" s="1173"/>
      <c r="T253" s="1173"/>
      <c r="U253" s="1173"/>
      <c r="V253" s="1173"/>
      <c r="W253" s="1173"/>
      <c r="X253" s="1173"/>
      <c r="Y253" s="1173"/>
      <c r="Z253" s="1173">
        <v>1808886</v>
      </c>
      <c r="AA253" s="1173"/>
      <c r="AB253" s="1173"/>
      <c r="AC253" s="1173"/>
      <c r="AD253" s="1173"/>
      <c r="AE253" s="1173"/>
      <c r="AF253" s="768"/>
      <c r="AG253" s="1174"/>
      <c r="AH253" s="1174"/>
      <c r="AI253" s="1174"/>
      <c r="AJ253" s="1174"/>
      <c r="AK253" s="1174"/>
      <c r="AL253" s="1174"/>
    </row>
    <row r="254" spans="1:38" ht="17.100000000000001" customHeight="1">
      <c r="A254" s="3561"/>
      <c r="B254" s="3554"/>
      <c r="C254" s="3672" t="s">
        <v>624</v>
      </c>
      <c r="D254" s="3673" t="s">
        <v>625</v>
      </c>
      <c r="E254" s="3666">
        <f t="shared" si="28"/>
        <v>149077</v>
      </c>
      <c r="F254" s="549">
        <f t="shared" si="19"/>
        <v>149077</v>
      </c>
      <c r="G254" s="1175"/>
      <c r="H254" s="1175"/>
      <c r="I254" s="1175"/>
      <c r="J254" s="1175"/>
      <c r="K254" s="1175"/>
      <c r="L254" s="1175"/>
      <c r="M254" s="767"/>
      <c r="N254" s="1176"/>
      <c r="O254" s="1176"/>
      <c r="P254" s="1176"/>
      <c r="Q254" s="768"/>
      <c r="R254" s="1176"/>
      <c r="S254" s="1176"/>
      <c r="T254" s="1176"/>
      <c r="U254" s="1176"/>
      <c r="V254" s="1176"/>
      <c r="W254" s="1176"/>
      <c r="X254" s="1176"/>
      <c r="Y254" s="1176"/>
      <c r="Z254" s="1176">
        <v>149077</v>
      </c>
      <c r="AA254" s="1176"/>
      <c r="AB254" s="1176"/>
      <c r="AC254" s="1176"/>
      <c r="AD254" s="1176"/>
      <c r="AE254" s="1176"/>
      <c r="AF254" s="768"/>
      <c r="AG254" s="1177"/>
      <c r="AH254" s="1177"/>
      <c r="AI254" s="1177"/>
      <c r="AJ254" s="1177"/>
      <c r="AK254" s="1177"/>
      <c r="AL254" s="1177"/>
    </row>
    <row r="255" spans="1:38" ht="28.5" customHeight="1">
      <c r="A255" s="3561"/>
      <c r="B255" s="3554"/>
      <c r="C255" s="3672" t="s">
        <v>728</v>
      </c>
      <c r="D255" s="3673" t="s">
        <v>729</v>
      </c>
      <c r="E255" s="3666">
        <f t="shared" si="28"/>
        <v>12204</v>
      </c>
      <c r="F255" s="549">
        <f t="shared" si="19"/>
        <v>12204</v>
      </c>
      <c r="G255" s="1178"/>
      <c r="H255" s="1178"/>
      <c r="I255" s="1178"/>
      <c r="J255" s="1178"/>
      <c r="K255" s="1178"/>
      <c r="L255" s="1178"/>
      <c r="M255" s="767"/>
      <c r="N255" s="1179"/>
      <c r="O255" s="1179"/>
      <c r="P255" s="1179"/>
      <c r="Q255" s="768"/>
      <c r="R255" s="1179"/>
      <c r="S255" s="1179"/>
      <c r="T255" s="1179"/>
      <c r="U255" s="1179"/>
      <c r="V255" s="1179"/>
      <c r="W255" s="1179"/>
      <c r="X255" s="1179"/>
      <c r="Y255" s="1179"/>
      <c r="Z255" s="1179">
        <v>12204</v>
      </c>
      <c r="AA255" s="1179"/>
      <c r="AB255" s="1179"/>
      <c r="AC255" s="1179"/>
      <c r="AD255" s="1179"/>
      <c r="AE255" s="1179"/>
      <c r="AF255" s="768"/>
      <c r="AG255" s="1180"/>
      <c r="AH255" s="1180"/>
      <c r="AI255" s="1180"/>
      <c r="AJ255" s="1180"/>
      <c r="AK255" s="1180"/>
      <c r="AL255" s="1180"/>
    </row>
    <row r="256" spans="1:38" ht="17.100000000000001" customHeight="1">
      <c r="A256" s="3561"/>
      <c r="B256" s="3554"/>
      <c r="C256" s="4363" t="s">
        <v>730</v>
      </c>
      <c r="D256" s="4364" t="s">
        <v>731</v>
      </c>
      <c r="E256" s="4356">
        <f t="shared" si="28"/>
        <v>5000</v>
      </c>
      <c r="F256" s="549">
        <f t="shared" si="19"/>
        <v>5000</v>
      </c>
      <c r="G256" s="1181"/>
      <c r="H256" s="1181"/>
      <c r="I256" s="1181"/>
      <c r="J256" s="1181"/>
      <c r="K256" s="1181"/>
      <c r="L256" s="1181"/>
      <c r="M256" s="767"/>
      <c r="N256" s="1182"/>
      <c r="O256" s="1182"/>
      <c r="P256" s="1182"/>
      <c r="Q256" s="768"/>
      <c r="R256" s="1182"/>
      <c r="S256" s="1182"/>
      <c r="T256" s="1182"/>
      <c r="U256" s="1182"/>
      <c r="V256" s="1182"/>
      <c r="W256" s="1182"/>
      <c r="X256" s="1182"/>
      <c r="Y256" s="1182"/>
      <c r="Z256" s="1182">
        <v>5000</v>
      </c>
      <c r="AA256" s="1182"/>
      <c r="AB256" s="1182"/>
      <c r="AC256" s="1182"/>
      <c r="AD256" s="1182"/>
      <c r="AE256" s="1182"/>
      <c r="AF256" s="768"/>
      <c r="AG256" s="1183"/>
      <c r="AH256" s="1183"/>
      <c r="AI256" s="1183"/>
      <c r="AJ256" s="1183"/>
      <c r="AK256" s="1183"/>
      <c r="AL256" s="1183"/>
    </row>
    <row r="257" spans="1:38" ht="17.100000000000001" customHeight="1">
      <c r="A257" s="3561"/>
      <c r="B257" s="3554"/>
      <c r="C257" s="4365" t="s">
        <v>626</v>
      </c>
      <c r="D257" s="4366" t="s">
        <v>627</v>
      </c>
      <c r="E257" s="4367">
        <f t="shared" si="28"/>
        <v>151998</v>
      </c>
      <c r="F257" s="549">
        <f t="shared" si="19"/>
        <v>151998</v>
      </c>
      <c r="G257" s="1181"/>
      <c r="H257" s="1181"/>
      <c r="I257" s="1181"/>
      <c r="J257" s="1181"/>
      <c r="K257" s="1181"/>
      <c r="L257" s="1181"/>
      <c r="M257" s="767"/>
      <c r="N257" s="1182"/>
      <c r="O257" s="1182"/>
      <c r="P257" s="1182"/>
      <c r="Q257" s="768"/>
      <c r="R257" s="1182"/>
      <c r="S257" s="1182"/>
      <c r="T257" s="1182"/>
      <c r="U257" s="1182"/>
      <c r="V257" s="1182"/>
      <c r="W257" s="1182"/>
      <c r="X257" s="1182"/>
      <c r="Y257" s="1182"/>
      <c r="Z257" s="1182">
        <v>151998</v>
      </c>
      <c r="AA257" s="1182"/>
      <c r="AB257" s="1182"/>
      <c r="AC257" s="1182"/>
      <c r="AD257" s="1182"/>
      <c r="AE257" s="1182"/>
      <c r="AF257" s="768"/>
      <c r="AG257" s="1183"/>
      <c r="AH257" s="1183"/>
      <c r="AI257" s="1183"/>
      <c r="AJ257" s="1183"/>
      <c r="AK257" s="1183"/>
      <c r="AL257" s="1183"/>
    </row>
    <row r="258" spans="1:38" ht="17.100000000000001" customHeight="1">
      <c r="A258" s="3561"/>
      <c r="B258" s="3554"/>
      <c r="C258" s="3672" t="s">
        <v>679</v>
      </c>
      <c r="D258" s="3673" t="s">
        <v>680</v>
      </c>
      <c r="E258" s="3666">
        <f t="shared" si="28"/>
        <v>50000</v>
      </c>
      <c r="F258" s="549">
        <f t="shared" si="19"/>
        <v>50000</v>
      </c>
      <c r="G258" s="1184"/>
      <c r="H258" s="1184"/>
      <c r="I258" s="1184"/>
      <c r="J258" s="1184"/>
      <c r="K258" s="1184"/>
      <c r="L258" s="1184"/>
      <c r="M258" s="767"/>
      <c r="N258" s="1185"/>
      <c r="O258" s="1185"/>
      <c r="P258" s="1185"/>
      <c r="Q258" s="768"/>
      <c r="R258" s="1185"/>
      <c r="S258" s="1185"/>
      <c r="T258" s="1185"/>
      <c r="U258" s="1185"/>
      <c r="V258" s="1185"/>
      <c r="W258" s="1185"/>
      <c r="X258" s="1185"/>
      <c r="Y258" s="1185"/>
      <c r="Z258" s="1185">
        <v>50000</v>
      </c>
      <c r="AA258" s="1185"/>
      <c r="AB258" s="1185"/>
      <c r="AC258" s="1185"/>
      <c r="AD258" s="1185"/>
      <c r="AE258" s="1185"/>
      <c r="AF258" s="768"/>
      <c r="AG258" s="1186"/>
      <c r="AH258" s="1186"/>
      <c r="AI258" s="1186"/>
      <c r="AJ258" s="1186"/>
      <c r="AK258" s="1186"/>
      <c r="AL258" s="1186"/>
    </row>
    <row r="259" spans="1:38" ht="17.100000000000001" customHeight="1">
      <c r="A259" s="3561"/>
      <c r="B259" s="3554"/>
      <c r="C259" s="3672" t="s">
        <v>630</v>
      </c>
      <c r="D259" s="3673" t="s">
        <v>681</v>
      </c>
      <c r="E259" s="3666">
        <f t="shared" si="28"/>
        <v>30000</v>
      </c>
      <c r="F259" s="549">
        <f t="shared" si="19"/>
        <v>30000</v>
      </c>
      <c r="G259" s="1187"/>
      <c r="H259" s="1187"/>
      <c r="I259" s="1187"/>
      <c r="J259" s="1187"/>
      <c r="K259" s="1187"/>
      <c r="L259" s="1187"/>
      <c r="M259" s="767"/>
      <c r="N259" s="1188"/>
      <c r="O259" s="1188"/>
      <c r="P259" s="1188"/>
      <c r="Q259" s="768"/>
      <c r="R259" s="1188"/>
      <c r="S259" s="1188"/>
      <c r="T259" s="1188"/>
      <c r="U259" s="1188"/>
      <c r="V259" s="1188"/>
      <c r="W259" s="1188"/>
      <c r="X259" s="1188"/>
      <c r="Y259" s="1188"/>
      <c r="Z259" s="1188">
        <v>30000</v>
      </c>
      <c r="AA259" s="1188"/>
      <c r="AB259" s="1188"/>
      <c r="AC259" s="1188"/>
      <c r="AD259" s="1188"/>
      <c r="AE259" s="1188"/>
      <c r="AF259" s="768"/>
      <c r="AG259" s="1189"/>
      <c r="AH259" s="1189"/>
      <c r="AI259" s="1189"/>
      <c r="AJ259" s="1189"/>
      <c r="AK259" s="1189"/>
      <c r="AL259" s="1189"/>
    </row>
    <row r="260" spans="1:38" ht="17.100000000000001" customHeight="1">
      <c r="A260" s="3561"/>
      <c r="B260" s="3554"/>
      <c r="C260" s="3674"/>
      <c r="D260" s="3675"/>
      <c r="E260" s="3666"/>
      <c r="F260" s="549">
        <f t="shared" ref="F260:F291" si="29">SUM(G260:AJ260)</f>
        <v>0</v>
      </c>
      <c r="G260" s="1187"/>
      <c r="H260" s="1187"/>
      <c r="I260" s="1187"/>
      <c r="J260" s="1187"/>
      <c r="K260" s="1187"/>
      <c r="L260" s="1187"/>
      <c r="M260" s="767"/>
      <c r="N260" s="1188"/>
      <c r="O260" s="1188"/>
      <c r="P260" s="1188"/>
      <c r="Q260" s="768"/>
      <c r="R260" s="1188"/>
      <c r="S260" s="1188"/>
      <c r="T260" s="1188"/>
      <c r="U260" s="1188"/>
      <c r="V260" s="1188"/>
      <c r="W260" s="1188"/>
      <c r="X260" s="1188"/>
      <c r="Y260" s="1188"/>
      <c r="Z260" s="1188"/>
      <c r="AA260" s="1188"/>
      <c r="AB260" s="1188"/>
      <c r="AC260" s="1188"/>
      <c r="AD260" s="1188"/>
      <c r="AE260" s="1188"/>
      <c r="AF260" s="768"/>
      <c r="AG260" s="1189"/>
      <c r="AH260" s="1189"/>
      <c r="AI260" s="1189"/>
      <c r="AJ260" s="1189"/>
      <c r="AK260" s="1189"/>
      <c r="AL260" s="1189"/>
    </row>
    <row r="261" spans="1:38" ht="17.100000000000001" customHeight="1">
      <c r="A261" s="3561"/>
      <c r="B261" s="3554"/>
      <c r="C261" s="5218" t="s">
        <v>637</v>
      </c>
      <c r="D261" s="5218"/>
      <c r="E261" s="821">
        <f>SUM(E262)</f>
        <v>1001096107.63</v>
      </c>
      <c r="F261" s="549">
        <f t="shared" si="29"/>
        <v>0</v>
      </c>
      <c r="G261" s="1187"/>
      <c r="H261" s="1187"/>
      <c r="I261" s="1187"/>
      <c r="J261" s="1187"/>
      <c r="K261" s="1187"/>
      <c r="L261" s="1187"/>
      <c r="M261" s="767"/>
      <c r="N261" s="1188"/>
      <c r="O261" s="1188"/>
      <c r="P261" s="1188"/>
      <c r="Q261" s="768"/>
      <c r="R261" s="1188"/>
      <c r="S261" s="1188"/>
      <c r="T261" s="1188"/>
      <c r="U261" s="1188"/>
      <c r="V261" s="1188"/>
      <c r="W261" s="1188"/>
      <c r="X261" s="1188"/>
      <c r="Y261" s="1188"/>
      <c r="Z261" s="1188"/>
      <c r="AA261" s="1188"/>
      <c r="AB261" s="1188"/>
      <c r="AC261" s="1188"/>
      <c r="AD261" s="1188"/>
      <c r="AE261" s="1188"/>
      <c r="AF261" s="768"/>
      <c r="AG261" s="1189"/>
      <c r="AH261" s="1189"/>
      <c r="AI261" s="1189"/>
      <c r="AJ261" s="1189"/>
      <c r="AK261" s="1189"/>
      <c r="AL261" s="1189"/>
    </row>
    <row r="262" spans="1:38" ht="17.100000000000001" customHeight="1">
      <c r="A262" s="3561"/>
      <c r="B262" s="3554"/>
      <c r="C262" s="5228" t="s">
        <v>722</v>
      </c>
      <c r="D262" s="5228"/>
      <c r="E262" s="3640">
        <f>SUM(E263:E273)</f>
        <v>1001096107.63</v>
      </c>
      <c r="F262" s="549">
        <f t="shared" si="29"/>
        <v>0</v>
      </c>
      <c r="G262" s="1190"/>
      <c r="H262" s="1190"/>
      <c r="I262" s="1190"/>
      <c r="J262" s="1190"/>
      <c r="K262" s="1190"/>
      <c r="L262" s="1190"/>
      <c r="M262" s="767"/>
      <c r="N262" s="1191"/>
      <c r="O262" s="1191"/>
      <c r="P262" s="1191"/>
      <c r="Q262" s="768"/>
      <c r="R262" s="1191"/>
      <c r="S262" s="1191"/>
      <c r="T262" s="1191"/>
      <c r="U262" s="1191"/>
      <c r="V262" s="1191"/>
      <c r="W262" s="1191"/>
      <c r="X262" s="1191"/>
      <c r="Y262" s="1191"/>
      <c r="Z262" s="1191"/>
      <c r="AA262" s="1191"/>
      <c r="AB262" s="1191"/>
      <c r="AC262" s="1191"/>
      <c r="AD262" s="1191"/>
      <c r="AE262" s="1191"/>
      <c r="AF262" s="768"/>
      <c r="AG262" s="1192"/>
      <c r="AH262" s="1192"/>
      <c r="AI262" s="1192"/>
      <c r="AJ262" s="1192"/>
      <c r="AK262" s="1192"/>
      <c r="AL262" s="1192"/>
    </row>
    <row r="263" spans="1:38" ht="17.100000000000001" customHeight="1">
      <c r="A263" s="3561"/>
      <c r="B263" s="3554"/>
      <c r="C263" s="3597" t="s">
        <v>732</v>
      </c>
      <c r="D263" s="3639" t="s">
        <v>733</v>
      </c>
      <c r="E263" s="3640">
        <f>F263+3200000</f>
        <v>542455060</v>
      </c>
      <c r="F263" s="549">
        <f t="shared" si="29"/>
        <v>539255060</v>
      </c>
      <c r="G263" s="1193"/>
      <c r="H263" s="1193"/>
      <c r="I263" s="1193"/>
      <c r="J263" s="1193"/>
      <c r="K263" s="1193"/>
      <c r="L263" s="1193"/>
      <c r="M263" s="767"/>
      <c r="N263" s="1194"/>
      <c r="O263" s="1194"/>
      <c r="P263" s="1194"/>
      <c r="Q263" s="768"/>
      <c r="R263" s="1194"/>
      <c r="S263" s="1194"/>
      <c r="T263" s="1194"/>
      <c r="U263" s="1194"/>
      <c r="V263" s="1194"/>
      <c r="W263" s="1194"/>
      <c r="X263" s="1194"/>
      <c r="Y263" s="1194">
        <v>4500000</v>
      </c>
      <c r="Z263" s="1194">
        <v>534755060</v>
      </c>
      <c r="AA263" s="1194"/>
      <c r="AB263" s="1194"/>
      <c r="AC263" s="1194"/>
      <c r="AD263" s="1194"/>
      <c r="AE263" s="1194"/>
      <c r="AF263" s="768"/>
      <c r="AG263" s="1195"/>
      <c r="AH263" s="1195"/>
      <c r="AI263" s="1195"/>
      <c r="AJ263" s="1195"/>
      <c r="AK263" s="1195"/>
      <c r="AL263" s="1195"/>
    </row>
    <row r="264" spans="1:38" ht="17.100000000000001" customHeight="1">
      <c r="A264" s="3554"/>
      <c r="B264" s="3554"/>
      <c r="C264" s="3610" t="s">
        <v>734</v>
      </c>
      <c r="D264" s="3611" t="s">
        <v>733</v>
      </c>
      <c r="E264" s="796">
        <f t="shared" ref="E264:E273" si="30">F264</f>
        <v>210133283</v>
      </c>
      <c r="F264" s="549">
        <f t="shared" si="29"/>
        <v>210133283</v>
      </c>
      <c r="G264" s="1193"/>
      <c r="H264" s="1193"/>
      <c r="I264" s="1193"/>
      <c r="J264" s="1193"/>
      <c r="K264" s="1193"/>
      <c r="L264" s="1193"/>
      <c r="M264" s="767"/>
      <c r="N264" s="1194"/>
      <c r="O264" s="1194"/>
      <c r="P264" s="1194"/>
      <c r="Q264" s="768"/>
      <c r="R264" s="1194"/>
      <c r="S264" s="1194"/>
      <c r="T264" s="1194"/>
      <c r="U264" s="1194"/>
      <c r="V264" s="1194"/>
      <c r="W264" s="1194"/>
      <c r="X264" s="1194"/>
      <c r="Y264" s="1194"/>
      <c r="Z264" s="1194">
        <v>210133283</v>
      </c>
      <c r="AA264" s="1194"/>
      <c r="AB264" s="1194"/>
      <c r="AC264" s="1194"/>
      <c r="AD264" s="1194"/>
      <c r="AE264" s="1194"/>
      <c r="AF264" s="768"/>
      <c r="AG264" s="1195"/>
      <c r="AH264" s="1195"/>
      <c r="AI264" s="1195"/>
      <c r="AJ264" s="1195"/>
      <c r="AK264" s="1195"/>
      <c r="AL264" s="1195"/>
    </row>
    <row r="265" spans="1:38" ht="17.100000000000001" customHeight="1">
      <c r="A265" s="3561"/>
      <c r="B265" s="3554"/>
      <c r="C265" s="3645" t="s">
        <v>735</v>
      </c>
      <c r="D265" s="3646" t="s">
        <v>733</v>
      </c>
      <c r="E265" s="3640">
        <f t="shared" si="30"/>
        <v>23650849.510000002</v>
      </c>
      <c r="F265" s="549">
        <f t="shared" si="29"/>
        <v>23650849.510000002</v>
      </c>
      <c r="G265" s="1196"/>
      <c r="H265" s="1196"/>
      <c r="I265" s="1196"/>
      <c r="J265" s="1196"/>
      <c r="K265" s="1196"/>
      <c r="L265" s="1196"/>
      <c r="M265" s="767"/>
      <c r="N265" s="1197"/>
      <c r="O265" s="1197"/>
      <c r="P265" s="1197"/>
      <c r="Q265" s="768"/>
      <c r="R265" s="1197"/>
      <c r="S265" s="1197"/>
      <c r="T265" s="1197"/>
      <c r="U265" s="1197"/>
      <c r="V265" s="1197"/>
      <c r="W265" s="1197"/>
      <c r="X265" s="1197"/>
      <c r="Y265" s="1197"/>
      <c r="Z265" s="1197">
        <v>23650849.510000002</v>
      </c>
      <c r="AA265" s="1197"/>
      <c r="AB265" s="1197"/>
      <c r="AC265" s="1197"/>
      <c r="AD265" s="1197"/>
      <c r="AE265" s="1197"/>
      <c r="AF265" s="768"/>
      <c r="AG265" s="1198"/>
      <c r="AH265" s="1198"/>
      <c r="AI265" s="1198"/>
      <c r="AJ265" s="1198"/>
      <c r="AK265" s="1198"/>
      <c r="AL265" s="1198"/>
    </row>
    <row r="266" spans="1:38" ht="17.100000000000001" customHeight="1">
      <c r="A266" s="3561"/>
      <c r="B266" s="3554"/>
      <c r="C266" s="3645" t="s">
        <v>736</v>
      </c>
      <c r="D266" s="3646" t="s">
        <v>733</v>
      </c>
      <c r="E266" s="3640">
        <f t="shared" si="30"/>
        <v>80173113.120000005</v>
      </c>
      <c r="F266" s="549">
        <f t="shared" si="29"/>
        <v>80173113.120000005</v>
      </c>
      <c r="G266" s="1199"/>
      <c r="H266" s="1199"/>
      <c r="I266" s="1199"/>
      <c r="J266" s="1199"/>
      <c r="K266" s="1199"/>
      <c r="L266" s="1199"/>
      <c r="M266" s="767"/>
      <c r="N266" s="1200"/>
      <c r="O266" s="1200"/>
      <c r="P266" s="1200"/>
      <c r="Q266" s="768"/>
      <c r="R266" s="1200"/>
      <c r="S266" s="1200"/>
      <c r="T266" s="1200"/>
      <c r="U266" s="1200"/>
      <c r="V266" s="1200"/>
      <c r="W266" s="1200"/>
      <c r="X266" s="1200"/>
      <c r="Y266" s="1200"/>
      <c r="Z266" s="1200">
        <v>80173113.120000005</v>
      </c>
      <c r="AA266" s="1200"/>
      <c r="AB266" s="1200"/>
      <c r="AC266" s="1200"/>
      <c r="AD266" s="1200"/>
      <c r="AE266" s="1200"/>
      <c r="AF266" s="768"/>
      <c r="AG266" s="1201"/>
      <c r="AH266" s="1201"/>
      <c r="AI266" s="1201"/>
      <c r="AJ266" s="1201"/>
      <c r="AK266" s="1201"/>
      <c r="AL266" s="1201"/>
    </row>
    <row r="267" spans="1:38" ht="17.100000000000001" customHeight="1">
      <c r="A267" s="3561"/>
      <c r="B267" s="3554"/>
      <c r="C267" s="3645" t="s">
        <v>639</v>
      </c>
      <c r="D267" s="3646" t="s">
        <v>640</v>
      </c>
      <c r="E267" s="3640">
        <f t="shared" si="30"/>
        <v>13000000</v>
      </c>
      <c r="F267" s="549">
        <f t="shared" si="29"/>
        <v>13000000</v>
      </c>
      <c r="G267" s="1202"/>
      <c r="H267" s="1202"/>
      <c r="I267" s="1202"/>
      <c r="J267" s="1202"/>
      <c r="K267" s="1202"/>
      <c r="L267" s="1202"/>
      <c r="M267" s="767"/>
      <c r="N267" s="1203"/>
      <c r="O267" s="1203"/>
      <c r="P267" s="1203"/>
      <c r="Q267" s="768"/>
      <c r="R267" s="1203"/>
      <c r="S267" s="1203"/>
      <c r="T267" s="1203"/>
      <c r="U267" s="1203"/>
      <c r="V267" s="1203"/>
      <c r="W267" s="1203"/>
      <c r="X267" s="1203"/>
      <c r="Y267" s="1203"/>
      <c r="Z267" s="1203">
        <v>13000000</v>
      </c>
      <c r="AA267" s="1203"/>
      <c r="AB267" s="1203"/>
      <c r="AC267" s="1203"/>
      <c r="AD267" s="1203"/>
      <c r="AE267" s="1203"/>
      <c r="AF267" s="768"/>
      <c r="AG267" s="1204"/>
      <c r="AH267" s="1204"/>
      <c r="AI267" s="1204"/>
      <c r="AJ267" s="1204"/>
      <c r="AK267" s="1204"/>
      <c r="AL267" s="1204"/>
    </row>
    <row r="268" spans="1:38" ht="17.100000000000001" customHeight="1">
      <c r="A268" s="3561"/>
      <c r="B268" s="3554"/>
      <c r="C268" s="3645" t="s">
        <v>737</v>
      </c>
      <c r="D268" s="3652" t="s">
        <v>640</v>
      </c>
      <c r="E268" s="3640">
        <f t="shared" si="30"/>
        <v>284412</v>
      </c>
      <c r="F268" s="549">
        <f t="shared" si="29"/>
        <v>284412</v>
      </c>
      <c r="G268" s="1205"/>
      <c r="H268" s="1205"/>
      <c r="I268" s="1205"/>
      <c r="J268" s="1205"/>
      <c r="K268" s="1205"/>
      <c r="L268" s="1205"/>
      <c r="M268" s="767"/>
      <c r="N268" s="1206"/>
      <c r="O268" s="1206"/>
      <c r="P268" s="1206"/>
      <c r="Q268" s="768"/>
      <c r="R268" s="1206"/>
      <c r="S268" s="1206"/>
      <c r="T268" s="1206"/>
      <c r="U268" s="1206"/>
      <c r="V268" s="1206"/>
      <c r="W268" s="1206"/>
      <c r="X268" s="1206"/>
      <c r="Y268" s="1206"/>
      <c r="Z268" s="1206">
        <v>284412</v>
      </c>
      <c r="AA268" s="1206"/>
      <c r="AB268" s="1206"/>
      <c r="AC268" s="1206"/>
      <c r="AD268" s="1206"/>
      <c r="AE268" s="1206"/>
      <c r="AF268" s="768"/>
      <c r="AG268" s="1207"/>
      <c r="AH268" s="1207"/>
      <c r="AI268" s="1207"/>
      <c r="AJ268" s="1207"/>
      <c r="AK268" s="1207"/>
      <c r="AL268" s="1207"/>
    </row>
    <row r="269" spans="1:38" ht="30" customHeight="1">
      <c r="A269" s="3561"/>
      <c r="B269" s="3554"/>
      <c r="C269" s="3676" t="s">
        <v>738</v>
      </c>
      <c r="D269" s="3656" t="s">
        <v>739</v>
      </c>
      <c r="E269" s="3640">
        <f t="shared" si="30"/>
        <v>1000000</v>
      </c>
      <c r="F269" s="549">
        <f t="shared" si="29"/>
        <v>1000000</v>
      </c>
      <c r="G269" s="1208"/>
      <c r="H269" s="1208"/>
      <c r="I269" s="1208"/>
      <c r="J269" s="1208"/>
      <c r="K269" s="1208"/>
      <c r="L269" s="1208"/>
      <c r="M269" s="767"/>
      <c r="N269" s="1209"/>
      <c r="O269" s="1209"/>
      <c r="P269" s="1209"/>
      <c r="Q269" s="768"/>
      <c r="R269" s="1209"/>
      <c r="S269" s="1209"/>
      <c r="T269" s="1209"/>
      <c r="U269" s="1209"/>
      <c r="V269" s="1209"/>
      <c r="W269" s="1209"/>
      <c r="X269" s="1209"/>
      <c r="Y269" s="1209"/>
      <c r="Z269" s="1209">
        <v>1000000</v>
      </c>
      <c r="AA269" s="1209"/>
      <c r="AB269" s="1209"/>
      <c r="AC269" s="1209"/>
      <c r="AD269" s="1209"/>
      <c r="AE269" s="1209"/>
      <c r="AF269" s="768"/>
      <c r="AG269" s="1210"/>
      <c r="AH269" s="1210"/>
      <c r="AI269" s="1210"/>
      <c r="AJ269" s="1210"/>
      <c r="AK269" s="1210"/>
      <c r="AL269" s="1210"/>
    </row>
    <row r="270" spans="1:38" ht="63.75">
      <c r="A270" s="3554"/>
      <c r="B270" s="3554"/>
      <c r="C270" s="3677" t="s">
        <v>71</v>
      </c>
      <c r="D270" s="1211" t="s">
        <v>713</v>
      </c>
      <c r="E270" s="3640">
        <f>F270</f>
        <v>2048349</v>
      </c>
      <c r="F270" s="549">
        <f t="shared" si="29"/>
        <v>2048349</v>
      </c>
      <c r="G270" s="1212"/>
      <c r="H270" s="1212"/>
      <c r="I270" s="1212"/>
      <c r="J270" s="1212"/>
      <c r="K270" s="1212"/>
      <c r="L270" s="1212"/>
      <c r="M270" s="767"/>
      <c r="N270" s="1213"/>
      <c r="O270" s="1213"/>
      <c r="P270" s="1213"/>
      <c r="Q270" s="768"/>
      <c r="R270" s="1213"/>
      <c r="S270" s="1213"/>
      <c r="T270" s="1213"/>
      <c r="U270" s="1213"/>
      <c r="V270" s="1213"/>
      <c r="W270" s="1213"/>
      <c r="X270" s="1213"/>
      <c r="Y270" s="1213"/>
      <c r="Z270" s="1213">
        <v>2048349</v>
      </c>
      <c r="AA270" s="1213"/>
      <c r="AB270" s="1213"/>
      <c r="AC270" s="1213"/>
      <c r="AD270" s="1213"/>
      <c r="AE270" s="1213"/>
      <c r="AF270" s="768"/>
      <c r="AG270" s="1214"/>
      <c r="AH270" s="1214"/>
      <c r="AI270" s="1214"/>
      <c r="AJ270" s="1214"/>
      <c r="AK270" s="1214"/>
      <c r="AL270" s="1214"/>
    </row>
    <row r="271" spans="1:38" ht="31.5" customHeight="1">
      <c r="A271" s="3561"/>
      <c r="B271" s="3554"/>
      <c r="C271" s="1215" t="s">
        <v>740</v>
      </c>
      <c r="D271" s="3678" t="s">
        <v>741</v>
      </c>
      <c r="E271" s="3640">
        <f t="shared" si="30"/>
        <v>127288771</v>
      </c>
      <c r="F271" s="549">
        <f t="shared" si="29"/>
        <v>127288771</v>
      </c>
      <c r="G271" s="1212"/>
      <c r="H271" s="1212"/>
      <c r="I271" s="1212"/>
      <c r="J271" s="1212"/>
      <c r="K271" s="1212"/>
      <c r="L271" s="1212"/>
      <c r="M271" s="767"/>
      <c r="N271" s="1213"/>
      <c r="O271" s="1213"/>
      <c r="P271" s="1213"/>
      <c r="Q271" s="768"/>
      <c r="R271" s="1213"/>
      <c r="S271" s="1213"/>
      <c r="T271" s="1213"/>
      <c r="U271" s="1213"/>
      <c r="V271" s="1213"/>
      <c r="W271" s="1213"/>
      <c r="X271" s="1213"/>
      <c r="Y271" s="1213"/>
      <c r="Z271" s="1213">
        <v>127288771</v>
      </c>
      <c r="AA271" s="1213"/>
      <c r="AB271" s="1213"/>
      <c r="AC271" s="1213"/>
      <c r="AD271" s="1213"/>
      <c r="AE271" s="1213"/>
      <c r="AF271" s="768"/>
      <c r="AG271" s="1214"/>
      <c r="AH271" s="1214"/>
      <c r="AI271" s="1214"/>
      <c r="AJ271" s="1214"/>
      <c r="AK271" s="1214"/>
      <c r="AL271" s="1214"/>
    </row>
    <row r="272" spans="1:38" ht="39.75" customHeight="1">
      <c r="A272" s="3561"/>
      <c r="B272" s="3554"/>
      <c r="C272" s="1215" t="s">
        <v>742</v>
      </c>
      <c r="D272" s="3679" t="s">
        <v>646</v>
      </c>
      <c r="E272" s="3640">
        <f t="shared" si="30"/>
        <v>948260</v>
      </c>
      <c r="F272" s="549">
        <f>SUM(G272:AJ272)</f>
        <v>948260</v>
      </c>
      <c r="G272" s="1212"/>
      <c r="H272" s="1212"/>
      <c r="I272" s="1212"/>
      <c r="J272" s="1212"/>
      <c r="K272" s="1212"/>
      <c r="L272" s="1212"/>
      <c r="M272" s="767"/>
      <c r="N272" s="1213"/>
      <c r="O272" s="1213"/>
      <c r="P272" s="1213"/>
      <c r="Q272" s="768"/>
      <c r="R272" s="1213"/>
      <c r="S272" s="1213"/>
      <c r="T272" s="1213"/>
      <c r="U272" s="1213"/>
      <c r="V272" s="1213"/>
      <c r="W272" s="1213"/>
      <c r="X272" s="1213"/>
      <c r="Y272" s="1213">
        <v>948260</v>
      </c>
      <c r="Z272" s="1213"/>
      <c r="AA272" s="1213"/>
      <c r="AB272" s="1213"/>
      <c r="AC272" s="1213"/>
      <c r="AD272" s="1213"/>
      <c r="AE272" s="1213"/>
      <c r="AF272" s="768"/>
      <c r="AG272" s="1214"/>
      <c r="AH272" s="1214"/>
      <c r="AI272" s="1214"/>
      <c r="AJ272" s="1214"/>
      <c r="AK272" s="1214"/>
      <c r="AL272" s="1214"/>
    </row>
    <row r="273" spans="1:38" ht="42" customHeight="1">
      <c r="A273" s="3561"/>
      <c r="B273" s="3554"/>
      <c r="C273" s="1215" t="s">
        <v>452</v>
      </c>
      <c r="D273" s="3680" t="s">
        <v>647</v>
      </c>
      <c r="E273" s="3640">
        <f t="shared" si="30"/>
        <v>114010</v>
      </c>
      <c r="F273" s="549">
        <f t="shared" si="29"/>
        <v>114010</v>
      </c>
      <c r="G273" s="1212"/>
      <c r="H273" s="1212"/>
      <c r="I273" s="1212"/>
      <c r="J273" s="1212"/>
      <c r="K273" s="1212"/>
      <c r="L273" s="1212"/>
      <c r="M273" s="767"/>
      <c r="N273" s="1213"/>
      <c r="O273" s="1213"/>
      <c r="P273" s="1213"/>
      <c r="Q273" s="768"/>
      <c r="R273" s="1213"/>
      <c r="S273" s="1213"/>
      <c r="T273" s="1213"/>
      <c r="U273" s="1213"/>
      <c r="V273" s="1213"/>
      <c r="W273" s="1213"/>
      <c r="X273" s="1213"/>
      <c r="Y273" s="1213">
        <v>114010</v>
      </c>
      <c r="Z273" s="1213"/>
      <c r="AA273" s="1213"/>
      <c r="AB273" s="1213"/>
      <c r="AC273" s="1213"/>
      <c r="AD273" s="1213"/>
      <c r="AE273" s="1213"/>
      <c r="AF273" s="768"/>
      <c r="AG273" s="1214"/>
      <c r="AH273" s="1214"/>
      <c r="AI273" s="1214"/>
      <c r="AJ273" s="1214"/>
      <c r="AK273" s="1214"/>
      <c r="AL273" s="1214"/>
    </row>
    <row r="274" spans="1:38" ht="16.5" customHeight="1">
      <c r="A274" s="3561"/>
      <c r="B274" s="3554"/>
      <c r="C274" s="3681"/>
      <c r="D274" s="3682"/>
      <c r="E274" s="3640"/>
      <c r="F274" s="549">
        <f t="shared" si="29"/>
        <v>0</v>
      </c>
      <c r="G274" s="1212"/>
      <c r="H274" s="1212"/>
      <c r="I274" s="1212"/>
      <c r="J274" s="1212"/>
      <c r="K274" s="1212"/>
      <c r="L274" s="1212"/>
      <c r="M274" s="767"/>
      <c r="N274" s="1213"/>
      <c r="O274" s="1213"/>
      <c r="P274" s="1213"/>
      <c r="Q274" s="768"/>
      <c r="R274" s="1213"/>
      <c r="S274" s="1213"/>
      <c r="T274" s="1213"/>
      <c r="U274" s="1213"/>
      <c r="V274" s="1213"/>
      <c r="W274" s="1213"/>
      <c r="X274" s="1213"/>
      <c r="Y274" s="1213"/>
      <c r="Z274" s="1213"/>
      <c r="AA274" s="1213"/>
      <c r="AB274" s="1213"/>
      <c r="AC274" s="1213"/>
      <c r="AD274" s="1213"/>
      <c r="AE274" s="1213"/>
      <c r="AF274" s="768"/>
      <c r="AG274" s="1214"/>
      <c r="AH274" s="1214"/>
      <c r="AI274" s="1214"/>
      <c r="AJ274" s="1214"/>
      <c r="AK274" s="1214"/>
      <c r="AL274" s="1214"/>
    </row>
    <row r="275" spans="1:38" ht="16.5" customHeight="1">
      <c r="A275" s="3554"/>
      <c r="B275" s="3554"/>
      <c r="C275" s="5259" t="s">
        <v>714</v>
      </c>
      <c r="D275" s="5260"/>
      <c r="E275" s="870">
        <f>SUM(E276:E281)</f>
        <v>317238266.63</v>
      </c>
      <c r="F275" s="549">
        <f t="shared" si="29"/>
        <v>0</v>
      </c>
      <c r="G275" s="1212"/>
      <c r="H275" s="1212"/>
      <c r="I275" s="1212"/>
      <c r="J275" s="1212"/>
      <c r="K275" s="1212"/>
      <c r="L275" s="1212"/>
      <c r="M275" s="767"/>
      <c r="N275" s="1213"/>
      <c r="O275" s="1213"/>
      <c r="P275" s="1213"/>
      <c r="Q275" s="768"/>
      <c r="R275" s="1213"/>
      <c r="S275" s="1213"/>
      <c r="T275" s="1213"/>
      <c r="U275" s="1213"/>
      <c r="V275" s="1213"/>
      <c r="W275" s="1213"/>
      <c r="X275" s="1213"/>
      <c r="Y275" s="1213"/>
      <c r="Z275" s="1213"/>
      <c r="AA275" s="1213"/>
      <c r="AB275" s="1213"/>
      <c r="AC275" s="1213"/>
      <c r="AD275" s="1213"/>
      <c r="AE275" s="1213"/>
      <c r="AF275" s="768"/>
      <c r="AG275" s="1214"/>
      <c r="AH275" s="1214"/>
      <c r="AI275" s="1214"/>
      <c r="AJ275" s="1214"/>
      <c r="AK275" s="1214"/>
      <c r="AL275" s="1214"/>
    </row>
    <row r="276" spans="1:38" ht="17.100000000000001" customHeight="1" thickBot="1">
      <c r="A276" s="583"/>
      <c r="B276" s="3555"/>
      <c r="C276" s="4370" t="s">
        <v>734</v>
      </c>
      <c r="D276" s="4371" t="s">
        <v>733</v>
      </c>
      <c r="E276" s="4349">
        <f t="shared" ref="E276:E281" si="31">F276</f>
        <v>210133283</v>
      </c>
      <c r="F276" s="549">
        <f t="shared" si="29"/>
        <v>210133283</v>
      </c>
      <c r="G276" s="1216"/>
      <c r="H276" s="1216"/>
      <c r="I276" s="1216"/>
      <c r="J276" s="1216"/>
      <c r="K276" s="1216"/>
      <c r="L276" s="1216"/>
      <c r="M276" s="767"/>
      <c r="N276" s="1217"/>
      <c r="O276" s="1217"/>
      <c r="P276" s="1217"/>
      <c r="Q276" s="768"/>
      <c r="R276" s="1217"/>
      <c r="S276" s="1217"/>
      <c r="T276" s="1217"/>
      <c r="U276" s="1217"/>
      <c r="V276" s="1217"/>
      <c r="W276" s="1217"/>
      <c r="X276" s="1217"/>
      <c r="Y276" s="1217"/>
      <c r="Z276" s="1217">
        <v>210133283</v>
      </c>
      <c r="AA276" s="1217"/>
      <c r="AB276" s="1217"/>
      <c r="AC276" s="1217"/>
      <c r="AD276" s="1217"/>
      <c r="AE276" s="1217"/>
      <c r="AF276" s="768"/>
      <c r="AG276" s="1218"/>
      <c r="AH276" s="1218"/>
      <c r="AI276" s="1218"/>
      <c r="AJ276" s="1218"/>
      <c r="AK276" s="1218"/>
      <c r="AL276" s="1218"/>
    </row>
    <row r="277" spans="1:38" ht="17.100000000000001" customHeight="1">
      <c r="A277" s="3561"/>
      <c r="B277" s="3554"/>
      <c r="C277" s="4368" t="s">
        <v>735</v>
      </c>
      <c r="D277" s="4369" t="s">
        <v>733</v>
      </c>
      <c r="E277" s="796">
        <f t="shared" si="31"/>
        <v>23650849.510000002</v>
      </c>
      <c r="F277" s="549">
        <f t="shared" si="29"/>
        <v>23650849.510000002</v>
      </c>
      <c r="G277" s="1219"/>
      <c r="H277" s="1219"/>
      <c r="I277" s="1219"/>
      <c r="J277" s="1219"/>
      <c r="K277" s="1219"/>
      <c r="L277" s="1219"/>
      <c r="M277" s="767"/>
      <c r="N277" s="1220"/>
      <c r="O277" s="1220"/>
      <c r="P277" s="1220"/>
      <c r="Q277" s="768"/>
      <c r="R277" s="1220"/>
      <c r="S277" s="1220"/>
      <c r="T277" s="1220"/>
      <c r="U277" s="1220"/>
      <c r="V277" s="1220"/>
      <c r="W277" s="1220"/>
      <c r="X277" s="1220"/>
      <c r="Y277" s="1220"/>
      <c r="Z277" s="1220">
        <v>23650849.510000002</v>
      </c>
      <c r="AA277" s="1220"/>
      <c r="AB277" s="1220"/>
      <c r="AC277" s="1220"/>
      <c r="AD277" s="1220"/>
      <c r="AE277" s="1220"/>
      <c r="AF277" s="768"/>
      <c r="AG277" s="1221"/>
      <c r="AH277" s="1221"/>
      <c r="AI277" s="1221"/>
      <c r="AJ277" s="1221"/>
      <c r="AK277" s="1221"/>
      <c r="AL277" s="1221"/>
    </row>
    <row r="278" spans="1:38" ht="17.100000000000001" customHeight="1">
      <c r="A278" s="3561"/>
      <c r="B278" s="3554"/>
      <c r="C278" s="3684" t="s">
        <v>736</v>
      </c>
      <c r="D278" s="3685" t="s">
        <v>733</v>
      </c>
      <c r="E278" s="3683">
        <f t="shared" si="31"/>
        <v>80173113.120000005</v>
      </c>
      <c r="F278" s="549">
        <f t="shared" si="29"/>
        <v>80173113.120000005</v>
      </c>
      <c r="G278" s="1222"/>
      <c r="H278" s="1222"/>
      <c r="I278" s="1222"/>
      <c r="J278" s="1222"/>
      <c r="K278" s="1222"/>
      <c r="L278" s="1222"/>
      <c r="M278" s="767"/>
      <c r="N278" s="1223"/>
      <c r="O278" s="1223"/>
      <c r="P278" s="1223"/>
      <c r="Q278" s="768"/>
      <c r="R278" s="1223"/>
      <c r="S278" s="1223"/>
      <c r="T278" s="1223"/>
      <c r="U278" s="1223"/>
      <c r="V278" s="1223"/>
      <c r="W278" s="1223"/>
      <c r="X278" s="1223"/>
      <c r="Y278" s="1223"/>
      <c r="Z278" s="1223">
        <v>80173113.120000005</v>
      </c>
      <c r="AA278" s="1223"/>
      <c r="AB278" s="1223"/>
      <c r="AC278" s="1223"/>
      <c r="AD278" s="1223"/>
      <c r="AE278" s="1223"/>
      <c r="AF278" s="768"/>
      <c r="AG278" s="1224"/>
      <c r="AH278" s="1224"/>
      <c r="AI278" s="1224"/>
      <c r="AJ278" s="1224"/>
      <c r="AK278" s="1224"/>
      <c r="AL278" s="1224"/>
    </row>
    <row r="279" spans="1:38" ht="17.100000000000001" customHeight="1">
      <c r="A279" s="3561"/>
      <c r="B279" s="3554"/>
      <c r="C279" s="3686" t="s">
        <v>737</v>
      </c>
      <c r="D279" s="3687" t="s">
        <v>640</v>
      </c>
      <c r="E279" s="3683">
        <f t="shared" si="31"/>
        <v>284412</v>
      </c>
      <c r="F279" s="549">
        <f t="shared" si="29"/>
        <v>284412</v>
      </c>
      <c r="G279" s="1225"/>
      <c r="H279" s="1225"/>
      <c r="I279" s="1225"/>
      <c r="J279" s="1225"/>
      <c r="K279" s="1225"/>
      <c r="L279" s="1225"/>
      <c r="M279" s="767"/>
      <c r="N279" s="1226"/>
      <c r="O279" s="1226"/>
      <c r="P279" s="1226"/>
      <c r="Q279" s="768"/>
      <c r="R279" s="1226"/>
      <c r="S279" s="1226"/>
      <c r="T279" s="1226"/>
      <c r="U279" s="1226"/>
      <c r="V279" s="1226"/>
      <c r="W279" s="1226"/>
      <c r="X279" s="1226"/>
      <c r="Y279" s="1226"/>
      <c r="Z279" s="1226">
        <v>284412</v>
      </c>
      <c r="AA279" s="1226"/>
      <c r="AB279" s="1226"/>
      <c r="AC279" s="1226"/>
      <c r="AD279" s="1226"/>
      <c r="AE279" s="1226"/>
      <c r="AF279" s="768"/>
      <c r="AG279" s="1227"/>
      <c r="AH279" s="1227"/>
      <c r="AI279" s="1227"/>
      <c r="AJ279" s="1227"/>
      <c r="AK279" s="1227"/>
      <c r="AL279" s="1227"/>
    </row>
    <row r="280" spans="1:38" ht="39.75" customHeight="1">
      <c r="A280" s="3561"/>
      <c r="B280" s="3554"/>
      <c r="C280" s="3688" t="s">
        <v>742</v>
      </c>
      <c r="D280" s="3689" t="s">
        <v>646</v>
      </c>
      <c r="E280" s="3683">
        <f t="shared" si="31"/>
        <v>948260</v>
      </c>
      <c r="F280" s="549">
        <f t="shared" si="29"/>
        <v>948260</v>
      </c>
      <c r="G280" s="1225"/>
      <c r="H280" s="1225"/>
      <c r="I280" s="1225"/>
      <c r="J280" s="1225"/>
      <c r="K280" s="1225"/>
      <c r="L280" s="1225"/>
      <c r="M280" s="767"/>
      <c r="N280" s="1226"/>
      <c r="O280" s="1226"/>
      <c r="P280" s="1226"/>
      <c r="Q280" s="768"/>
      <c r="R280" s="1226"/>
      <c r="S280" s="1226"/>
      <c r="T280" s="1226"/>
      <c r="U280" s="1226"/>
      <c r="V280" s="1226"/>
      <c r="W280" s="1226"/>
      <c r="X280" s="1226"/>
      <c r="Y280" s="1226">
        <v>948260</v>
      </c>
      <c r="Z280" s="1226"/>
      <c r="AA280" s="1226"/>
      <c r="AB280" s="1226"/>
      <c r="AC280" s="1226"/>
      <c r="AD280" s="1226"/>
      <c r="AE280" s="1226"/>
      <c r="AF280" s="768"/>
      <c r="AG280" s="1227"/>
      <c r="AH280" s="1227"/>
      <c r="AI280" s="1227"/>
      <c r="AJ280" s="1227"/>
      <c r="AK280" s="1227"/>
      <c r="AL280" s="1227"/>
    </row>
    <row r="281" spans="1:38" ht="65.25" customHeight="1" thickBot="1">
      <c r="A281" s="3554"/>
      <c r="B281" s="3554"/>
      <c r="C281" s="1228" t="s">
        <v>71</v>
      </c>
      <c r="D281" s="3690" t="s">
        <v>713</v>
      </c>
      <c r="E281" s="3683">
        <f t="shared" si="31"/>
        <v>2048349</v>
      </c>
      <c r="F281" s="549">
        <f t="shared" si="29"/>
        <v>2048349</v>
      </c>
      <c r="G281" s="1225"/>
      <c r="H281" s="1225"/>
      <c r="I281" s="1225"/>
      <c r="J281" s="1225"/>
      <c r="K281" s="1225"/>
      <c r="L281" s="1225"/>
      <c r="M281" s="767"/>
      <c r="N281" s="1226"/>
      <c r="O281" s="1226"/>
      <c r="P281" s="1226"/>
      <c r="Q281" s="768"/>
      <c r="R281" s="1226"/>
      <c r="S281" s="1226"/>
      <c r="T281" s="1226"/>
      <c r="U281" s="1226"/>
      <c r="V281" s="1226"/>
      <c r="W281" s="1226"/>
      <c r="X281" s="1226"/>
      <c r="Y281" s="1226"/>
      <c r="Z281" s="1226">
        <v>2048349</v>
      </c>
      <c r="AA281" s="1226"/>
      <c r="AB281" s="1226"/>
      <c r="AC281" s="1226"/>
      <c r="AD281" s="1226"/>
      <c r="AE281" s="1226"/>
      <c r="AF281" s="768"/>
      <c r="AG281" s="1227"/>
      <c r="AH281" s="1227"/>
      <c r="AI281" s="1227"/>
      <c r="AJ281" s="1227"/>
      <c r="AK281" s="1227"/>
      <c r="AL281" s="1227"/>
    </row>
    <row r="282" spans="1:38" ht="17.100000000000001" customHeight="1" thickBot="1">
      <c r="A282" s="3561"/>
      <c r="B282" s="576" t="s">
        <v>743</v>
      </c>
      <c r="C282" s="577"/>
      <c r="D282" s="578" t="s">
        <v>263</v>
      </c>
      <c r="E282" s="579">
        <f>E283</f>
        <v>1800468</v>
      </c>
      <c r="F282" s="549">
        <f t="shared" si="29"/>
        <v>0</v>
      </c>
      <c r="G282" s="1225"/>
      <c r="H282" s="1225"/>
      <c r="I282" s="1225"/>
      <c r="J282" s="1225"/>
      <c r="K282" s="1225"/>
      <c r="L282" s="1225"/>
      <c r="M282" s="767"/>
      <c r="N282" s="1226"/>
      <c r="O282" s="1226"/>
      <c r="P282" s="1226"/>
      <c r="Q282" s="768"/>
      <c r="R282" s="1226"/>
      <c r="S282" s="1226"/>
      <c r="T282" s="1226"/>
      <c r="U282" s="1226"/>
      <c r="V282" s="1226"/>
      <c r="W282" s="1226"/>
      <c r="X282" s="1226"/>
      <c r="Y282" s="1226"/>
      <c r="Z282" s="1226"/>
      <c r="AA282" s="1226"/>
      <c r="AB282" s="1226"/>
      <c r="AC282" s="1226"/>
      <c r="AD282" s="1226"/>
      <c r="AE282" s="1226"/>
      <c r="AF282" s="768"/>
      <c r="AG282" s="1227"/>
      <c r="AH282" s="1227"/>
      <c r="AI282" s="1227"/>
      <c r="AJ282" s="1227"/>
      <c r="AK282" s="1227"/>
      <c r="AL282" s="1227"/>
    </row>
    <row r="283" spans="1:38" ht="18.75" customHeight="1">
      <c r="A283" s="3554"/>
      <c r="B283" s="573"/>
      <c r="C283" s="5261" t="s">
        <v>637</v>
      </c>
      <c r="D283" s="5262"/>
      <c r="E283" s="821">
        <f>SUM(E284)</f>
        <v>1800468</v>
      </c>
      <c r="F283" s="549">
        <f t="shared" si="29"/>
        <v>0</v>
      </c>
      <c r="G283" s="1225"/>
      <c r="H283" s="1225"/>
      <c r="I283" s="1225"/>
      <c r="J283" s="1225"/>
      <c r="K283" s="1225"/>
      <c r="L283" s="1225"/>
      <c r="M283" s="767"/>
      <c r="N283" s="1226"/>
      <c r="O283" s="1226"/>
      <c r="P283" s="1226"/>
      <c r="Q283" s="768"/>
      <c r="R283" s="1226"/>
      <c r="S283" s="1226"/>
      <c r="T283" s="1226"/>
      <c r="U283" s="1226"/>
      <c r="V283" s="1226"/>
      <c r="W283" s="1226"/>
      <c r="X283" s="1226"/>
      <c r="Y283" s="1226"/>
      <c r="Z283" s="1226"/>
      <c r="AA283" s="1226"/>
      <c r="AB283" s="1226"/>
      <c r="AC283" s="1226"/>
      <c r="AD283" s="1226"/>
      <c r="AE283" s="1226"/>
      <c r="AF283" s="768"/>
      <c r="AG283" s="1227"/>
      <c r="AH283" s="1227"/>
      <c r="AI283" s="1227"/>
      <c r="AJ283" s="1227"/>
      <c r="AK283" s="1227"/>
      <c r="AL283" s="1227"/>
    </row>
    <row r="284" spans="1:38" ht="15">
      <c r="A284" s="3561"/>
      <c r="B284" s="573"/>
      <c r="C284" s="5263" t="s">
        <v>638</v>
      </c>
      <c r="D284" s="5264"/>
      <c r="E284" s="796">
        <f>SUM(E285:E286)</f>
        <v>1800468</v>
      </c>
      <c r="F284" s="549">
        <f t="shared" si="29"/>
        <v>0</v>
      </c>
      <c r="G284" s="1225"/>
      <c r="H284" s="1225"/>
      <c r="I284" s="1225"/>
      <c r="J284" s="1225"/>
      <c r="K284" s="1225"/>
      <c r="L284" s="1225"/>
      <c r="M284" s="767"/>
      <c r="N284" s="1226"/>
      <c r="O284" s="1226"/>
      <c r="P284" s="1226"/>
      <c r="Q284" s="768"/>
      <c r="R284" s="1226"/>
      <c r="S284" s="1226"/>
      <c r="T284" s="1226"/>
      <c r="U284" s="1226"/>
      <c r="V284" s="1226"/>
      <c r="W284" s="1226"/>
      <c r="X284" s="1226"/>
      <c r="Y284" s="1226"/>
      <c r="Z284" s="1226"/>
      <c r="AA284" s="1226"/>
      <c r="AB284" s="1226"/>
      <c r="AC284" s="1226"/>
      <c r="AD284" s="1226"/>
      <c r="AE284" s="1226"/>
      <c r="AF284" s="768"/>
      <c r="AG284" s="1227"/>
      <c r="AH284" s="1227"/>
      <c r="AI284" s="1227"/>
      <c r="AJ284" s="1227"/>
      <c r="AK284" s="1227"/>
      <c r="AL284" s="1227"/>
    </row>
    <row r="285" spans="1:38" ht="15">
      <c r="A285" s="3561"/>
      <c r="B285" s="573"/>
      <c r="C285" s="3691" t="s">
        <v>732</v>
      </c>
      <c r="D285" s="3692" t="s">
        <v>733</v>
      </c>
      <c r="E285" s="796">
        <f>F285</f>
        <v>300468</v>
      </c>
      <c r="F285" s="549">
        <f t="shared" si="29"/>
        <v>300468</v>
      </c>
      <c r="G285" s="1225"/>
      <c r="H285" s="1225"/>
      <c r="I285" s="1225"/>
      <c r="J285" s="1225"/>
      <c r="K285" s="1225"/>
      <c r="L285" s="1225"/>
      <c r="M285" s="767"/>
      <c r="N285" s="1226"/>
      <c r="O285" s="1226"/>
      <c r="P285" s="1226"/>
      <c r="Q285" s="768"/>
      <c r="R285" s="1226"/>
      <c r="S285" s="1226"/>
      <c r="T285" s="1226"/>
      <c r="U285" s="1226"/>
      <c r="V285" s="1226"/>
      <c r="W285" s="1226"/>
      <c r="X285" s="1226"/>
      <c r="Y285" s="1226"/>
      <c r="Z285" s="1226">
        <v>300468</v>
      </c>
      <c r="AA285" s="1226"/>
      <c r="AB285" s="1226"/>
      <c r="AC285" s="1226"/>
      <c r="AD285" s="1226"/>
      <c r="AE285" s="1226"/>
      <c r="AF285" s="768"/>
      <c r="AG285" s="1227"/>
      <c r="AH285" s="1227"/>
      <c r="AI285" s="1227"/>
      <c r="AJ285" s="1227"/>
      <c r="AK285" s="1227"/>
      <c r="AL285" s="1227"/>
    </row>
    <row r="286" spans="1:38" ht="42.75" customHeight="1" thickBot="1">
      <c r="A286" s="3561"/>
      <c r="B286" s="573"/>
      <c r="C286" s="3693" t="s">
        <v>744</v>
      </c>
      <c r="D286" s="3694" t="s">
        <v>745</v>
      </c>
      <c r="E286" s="3683">
        <f>F286</f>
        <v>1500000</v>
      </c>
      <c r="F286" s="549">
        <f t="shared" si="29"/>
        <v>1500000</v>
      </c>
      <c r="G286" s="1229"/>
      <c r="H286" s="1229"/>
      <c r="I286" s="1229"/>
      <c r="J286" s="1229"/>
      <c r="K286" s="1229"/>
      <c r="L286" s="1229"/>
      <c r="M286" s="767"/>
      <c r="N286" s="1230"/>
      <c r="O286" s="1230"/>
      <c r="P286" s="1230"/>
      <c r="Q286" s="768"/>
      <c r="R286" s="1230"/>
      <c r="S286" s="1230"/>
      <c r="T286" s="1230"/>
      <c r="U286" s="1230"/>
      <c r="V286" s="1230"/>
      <c r="W286" s="1230"/>
      <c r="X286" s="1230"/>
      <c r="Y286" s="1230">
        <v>1500000</v>
      </c>
      <c r="Z286" s="1230"/>
      <c r="AA286" s="1230"/>
      <c r="AB286" s="1230"/>
      <c r="AC286" s="1230"/>
      <c r="AD286" s="1230"/>
      <c r="AE286" s="1230"/>
      <c r="AF286" s="768"/>
      <c r="AG286" s="1231"/>
      <c r="AH286" s="1231"/>
      <c r="AI286" s="1231"/>
      <c r="AJ286" s="1231"/>
      <c r="AK286" s="1231"/>
      <c r="AL286" s="1231"/>
    </row>
    <row r="287" spans="1:38" ht="17.100000000000001" customHeight="1" thickBot="1">
      <c r="A287" s="3561"/>
      <c r="B287" s="576" t="s">
        <v>746</v>
      </c>
      <c r="C287" s="577"/>
      <c r="D287" s="578" t="s">
        <v>264</v>
      </c>
      <c r="E287" s="579">
        <f>E288</f>
        <v>6935518</v>
      </c>
      <c r="F287" s="549">
        <f t="shared" si="29"/>
        <v>0</v>
      </c>
      <c r="G287" s="1229"/>
      <c r="H287" s="1229"/>
      <c r="I287" s="1229"/>
      <c r="J287" s="1229"/>
      <c r="K287" s="1229"/>
      <c r="L287" s="1229"/>
      <c r="M287" s="767"/>
      <c r="N287" s="1230"/>
      <c r="O287" s="1230"/>
      <c r="P287" s="1230"/>
      <c r="Q287" s="768"/>
      <c r="R287" s="1230"/>
      <c r="S287" s="1230"/>
      <c r="T287" s="1230"/>
      <c r="U287" s="1230"/>
      <c r="V287" s="1230"/>
      <c r="W287" s="1230"/>
      <c r="X287" s="1230"/>
      <c r="Y287" s="1230"/>
      <c r="Z287" s="1230"/>
      <c r="AA287" s="1230"/>
      <c r="AB287" s="1230"/>
      <c r="AC287" s="1230"/>
      <c r="AD287" s="1230"/>
      <c r="AE287" s="1230"/>
      <c r="AF287" s="768"/>
      <c r="AG287" s="1231"/>
      <c r="AH287" s="1231"/>
      <c r="AI287" s="1231"/>
      <c r="AJ287" s="1231"/>
      <c r="AK287" s="1231"/>
      <c r="AL287" s="1231"/>
    </row>
    <row r="288" spans="1:38" ht="18.75" customHeight="1">
      <c r="A288" s="3554"/>
      <c r="B288" s="573"/>
      <c r="C288" s="5261" t="s">
        <v>637</v>
      </c>
      <c r="D288" s="5265"/>
      <c r="E288" s="821">
        <f>SUM(E289)</f>
        <v>6935518</v>
      </c>
      <c r="F288" s="549">
        <f t="shared" si="29"/>
        <v>0</v>
      </c>
      <c r="G288" s="1229"/>
      <c r="H288" s="1229"/>
      <c r="I288" s="1229"/>
      <c r="J288" s="1229"/>
      <c r="K288" s="1229"/>
      <c r="L288" s="1229"/>
      <c r="M288" s="767"/>
      <c r="N288" s="1230"/>
      <c r="O288" s="1230"/>
      <c r="P288" s="1230"/>
      <c r="Q288" s="768"/>
      <c r="R288" s="1230"/>
      <c r="S288" s="1230"/>
      <c r="T288" s="1230"/>
      <c r="U288" s="1230"/>
      <c r="V288" s="1230"/>
      <c r="W288" s="1230"/>
      <c r="X288" s="1230"/>
      <c r="Y288" s="1230"/>
      <c r="Z288" s="1230"/>
      <c r="AA288" s="1230"/>
      <c r="AB288" s="1230"/>
      <c r="AC288" s="1230"/>
      <c r="AD288" s="1230"/>
      <c r="AE288" s="1230"/>
      <c r="AF288" s="768"/>
      <c r="AG288" s="1231"/>
      <c r="AH288" s="1231"/>
      <c r="AI288" s="1231"/>
      <c r="AJ288" s="1231"/>
      <c r="AK288" s="1231"/>
      <c r="AL288" s="1231"/>
    </row>
    <row r="289" spans="1:38" ht="15">
      <c r="A289" s="3561"/>
      <c r="B289" s="573"/>
      <c r="C289" s="5263" t="s">
        <v>638</v>
      </c>
      <c r="D289" s="5264"/>
      <c r="E289" s="796">
        <f>SUM(E290:E291)</f>
        <v>6935518</v>
      </c>
      <c r="F289" s="549">
        <f t="shared" si="29"/>
        <v>0</v>
      </c>
      <c r="G289" s="1229"/>
      <c r="H289" s="1229"/>
      <c r="I289" s="1229"/>
      <c r="J289" s="1229"/>
      <c r="K289" s="1229"/>
      <c r="L289" s="1229"/>
      <c r="M289" s="767"/>
      <c r="N289" s="1230"/>
      <c r="O289" s="1230"/>
      <c r="P289" s="1230"/>
      <c r="Q289" s="768"/>
      <c r="R289" s="1230"/>
      <c r="S289" s="1230"/>
      <c r="T289" s="1230"/>
      <c r="U289" s="1230"/>
      <c r="V289" s="1230"/>
      <c r="W289" s="1230"/>
      <c r="X289" s="1230"/>
      <c r="Y289" s="1230"/>
      <c r="Z289" s="1230"/>
      <c r="AA289" s="1230"/>
      <c r="AB289" s="1230"/>
      <c r="AC289" s="1230"/>
      <c r="AD289" s="1230"/>
      <c r="AE289" s="1230"/>
      <c r="AF289" s="768"/>
      <c r="AG289" s="1231"/>
      <c r="AH289" s="1231"/>
      <c r="AI289" s="1231"/>
      <c r="AJ289" s="1231"/>
      <c r="AK289" s="1231"/>
      <c r="AL289" s="1231"/>
    </row>
    <row r="290" spans="1:38" ht="15">
      <c r="A290" s="3561"/>
      <c r="B290" s="573"/>
      <c r="C290" s="3691" t="s">
        <v>732</v>
      </c>
      <c r="D290" s="3692" t="s">
        <v>733</v>
      </c>
      <c r="E290" s="796">
        <f>F290</f>
        <v>6735518</v>
      </c>
      <c r="F290" s="549">
        <f t="shared" si="29"/>
        <v>6735518</v>
      </c>
      <c r="G290" s="1229"/>
      <c r="H290" s="1229"/>
      <c r="I290" s="1229"/>
      <c r="J290" s="1229"/>
      <c r="K290" s="1229"/>
      <c r="L290" s="1229"/>
      <c r="M290" s="767"/>
      <c r="N290" s="1230"/>
      <c r="O290" s="1230"/>
      <c r="P290" s="1230"/>
      <c r="Q290" s="768"/>
      <c r="R290" s="1230"/>
      <c r="S290" s="1230"/>
      <c r="T290" s="1230"/>
      <c r="U290" s="1230"/>
      <c r="V290" s="1230"/>
      <c r="W290" s="1230"/>
      <c r="X290" s="1230"/>
      <c r="Y290" s="1230"/>
      <c r="Z290" s="1230">
        <v>6735518</v>
      </c>
      <c r="AA290" s="1230"/>
      <c r="AB290" s="1230"/>
      <c r="AC290" s="1230"/>
      <c r="AD290" s="1230"/>
      <c r="AE290" s="1230"/>
      <c r="AF290" s="768"/>
      <c r="AG290" s="1231"/>
      <c r="AH290" s="1231"/>
      <c r="AI290" s="1231"/>
      <c r="AJ290" s="1231"/>
      <c r="AK290" s="1231"/>
      <c r="AL290" s="1231"/>
    </row>
    <row r="291" spans="1:38" ht="42" customHeight="1" thickBot="1">
      <c r="A291" s="583"/>
      <c r="B291" s="575"/>
      <c r="C291" s="3695" t="s">
        <v>744</v>
      </c>
      <c r="D291" s="3696" t="s">
        <v>745</v>
      </c>
      <c r="E291" s="3697">
        <f>F291</f>
        <v>200000</v>
      </c>
      <c r="F291" s="549">
        <f t="shared" si="29"/>
        <v>200000</v>
      </c>
      <c r="G291" s="1232"/>
      <c r="H291" s="1232"/>
      <c r="I291" s="1232"/>
      <c r="J291" s="1232"/>
      <c r="K291" s="1232"/>
      <c r="L291" s="1232"/>
      <c r="M291" s="767"/>
      <c r="N291" s="1233"/>
      <c r="O291" s="1233"/>
      <c r="P291" s="1233"/>
      <c r="Q291" s="768"/>
      <c r="R291" s="1233"/>
      <c r="S291" s="1233"/>
      <c r="T291" s="1233"/>
      <c r="U291" s="1233"/>
      <c r="V291" s="1233"/>
      <c r="W291" s="1233"/>
      <c r="X291" s="1233"/>
      <c r="Y291" s="1233">
        <v>200000</v>
      </c>
      <c r="Z291" s="1233"/>
      <c r="AA291" s="1233"/>
      <c r="AB291" s="1233"/>
      <c r="AC291" s="1233"/>
      <c r="AD291" s="1233"/>
      <c r="AE291" s="1233"/>
      <c r="AF291" s="768"/>
      <c r="AG291" s="1234"/>
      <c r="AH291" s="1234"/>
      <c r="AI291" s="1234"/>
      <c r="AJ291" s="1234"/>
      <c r="AK291" s="1234"/>
      <c r="AL291" s="1234"/>
    </row>
    <row r="292" spans="1:38" ht="20.25" hidden="1" customHeight="1" thickBot="1">
      <c r="A292" s="3561"/>
      <c r="B292" s="573"/>
      <c r="C292" s="3559"/>
      <c r="D292" s="608"/>
      <c r="E292" s="588"/>
      <c r="G292" s="1232"/>
      <c r="H292" s="1232"/>
      <c r="I292" s="1232"/>
      <c r="J292" s="1232"/>
      <c r="K292" s="1232"/>
      <c r="L292" s="1232"/>
      <c r="M292" s="767"/>
      <c r="N292" s="1233"/>
      <c r="O292" s="1233"/>
      <c r="P292" s="1233"/>
      <c r="Q292" s="768"/>
      <c r="R292" s="1233"/>
      <c r="S292" s="1233"/>
      <c r="T292" s="1233"/>
      <c r="U292" s="1233"/>
      <c r="V292" s="1233"/>
      <c r="W292" s="1233"/>
      <c r="X292" s="1233"/>
      <c r="Y292" s="1233"/>
      <c r="Z292" s="1233"/>
      <c r="AA292" s="1233"/>
      <c r="AB292" s="1233"/>
      <c r="AC292" s="1233"/>
      <c r="AD292" s="1233"/>
      <c r="AE292" s="1233"/>
      <c r="AF292" s="768"/>
      <c r="AG292" s="1234"/>
      <c r="AH292" s="1234"/>
      <c r="AI292" s="1234"/>
      <c r="AJ292" s="1234"/>
      <c r="AK292" s="1234"/>
      <c r="AL292" s="1234"/>
    </row>
    <row r="293" spans="1:38" ht="17.100000000000001" customHeight="1" thickBot="1">
      <c r="A293" s="3561"/>
      <c r="B293" s="576" t="s">
        <v>747</v>
      </c>
      <c r="C293" s="577"/>
      <c r="D293" s="578" t="s">
        <v>298</v>
      </c>
      <c r="E293" s="609">
        <f>SUM(E294,)</f>
        <v>18165364</v>
      </c>
      <c r="F293" s="549">
        <f t="shared" ref="F293:F295" si="32">SUM(G293:AJ293)</f>
        <v>0</v>
      </c>
      <c r="G293" s="1232"/>
      <c r="H293" s="1232"/>
      <c r="I293" s="1232"/>
      <c r="J293" s="1232"/>
      <c r="K293" s="1232"/>
      <c r="L293" s="1232"/>
      <c r="M293" s="767"/>
      <c r="N293" s="1233"/>
      <c r="O293" s="1233"/>
      <c r="P293" s="1233"/>
      <c r="Q293" s="768"/>
      <c r="R293" s="1233"/>
      <c r="S293" s="1233"/>
      <c r="T293" s="1233"/>
      <c r="U293" s="1233"/>
      <c r="V293" s="1233"/>
      <c r="W293" s="1233"/>
      <c r="X293" s="1233"/>
      <c r="Y293" s="1233"/>
      <c r="Z293" s="1233"/>
      <c r="AA293" s="1233"/>
      <c r="AB293" s="1233"/>
      <c r="AC293" s="1233"/>
      <c r="AD293" s="1233"/>
      <c r="AE293" s="1233"/>
      <c r="AF293" s="768"/>
      <c r="AG293" s="1234"/>
      <c r="AH293" s="1234"/>
      <c r="AI293" s="1234"/>
      <c r="AJ293" s="1234"/>
      <c r="AK293" s="1234"/>
      <c r="AL293" s="1234"/>
    </row>
    <row r="294" spans="1:38" ht="17.100000000000001" customHeight="1">
      <c r="A294" s="3561"/>
      <c r="B294" s="610"/>
      <c r="C294" s="5229" t="s">
        <v>637</v>
      </c>
      <c r="D294" s="5229"/>
      <c r="E294" s="607">
        <f>SUM(E295)</f>
        <v>18165364</v>
      </c>
      <c r="F294" s="549">
        <f t="shared" si="32"/>
        <v>0</v>
      </c>
      <c r="G294" s="1232"/>
      <c r="H294" s="1232"/>
      <c r="I294" s="1232"/>
      <c r="J294" s="1232"/>
      <c r="K294" s="1232"/>
      <c r="L294" s="1232"/>
      <c r="M294" s="767"/>
      <c r="N294" s="1233"/>
      <c r="O294" s="1233"/>
      <c r="P294" s="1233"/>
      <c r="Q294" s="768"/>
      <c r="R294" s="1233"/>
      <c r="S294" s="1233"/>
      <c r="T294" s="1233"/>
      <c r="U294" s="1233"/>
      <c r="V294" s="1233"/>
      <c r="W294" s="1233"/>
      <c r="X294" s="1233"/>
      <c r="Y294" s="1233"/>
      <c r="Z294" s="1233"/>
      <c r="AA294" s="1233"/>
      <c r="AB294" s="1233"/>
      <c r="AC294" s="1233"/>
      <c r="AD294" s="1233"/>
      <c r="AE294" s="1233"/>
      <c r="AF294" s="768"/>
      <c r="AG294" s="1234"/>
      <c r="AH294" s="1234"/>
      <c r="AI294" s="1234"/>
      <c r="AJ294" s="1234"/>
      <c r="AK294" s="1234"/>
      <c r="AL294" s="1234"/>
    </row>
    <row r="295" spans="1:38" ht="17.100000000000001" customHeight="1">
      <c r="A295" s="3561"/>
      <c r="B295" s="610"/>
      <c r="C295" s="5247" t="s">
        <v>748</v>
      </c>
      <c r="D295" s="5248"/>
      <c r="E295" s="3698">
        <f>SUM(E296)</f>
        <v>18165364</v>
      </c>
      <c r="F295" s="549">
        <f t="shared" si="32"/>
        <v>0</v>
      </c>
      <c r="G295" s="1232"/>
      <c r="H295" s="1232"/>
      <c r="I295" s="1232"/>
      <c r="J295" s="1232"/>
      <c r="K295" s="1232"/>
      <c r="L295" s="1232"/>
      <c r="M295" s="767"/>
      <c r="N295" s="1233"/>
      <c r="O295" s="1233"/>
      <c r="P295" s="1233"/>
      <c r="Q295" s="768"/>
      <c r="R295" s="1233"/>
      <c r="S295" s="1233"/>
      <c r="T295" s="1233"/>
      <c r="U295" s="1233"/>
      <c r="V295" s="1233"/>
      <c r="W295" s="1233"/>
      <c r="X295" s="1233"/>
      <c r="Y295" s="1233"/>
      <c r="Z295" s="1233"/>
      <c r="AA295" s="1233"/>
      <c r="AB295" s="1233"/>
      <c r="AC295" s="1233"/>
      <c r="AD295" s="1233"/>
      <c r="AE295" s="1233"/>
      <c r="AF295" s="768"/>
      <c r="AG295" s="1234"/>
      <c r="AH295" s="1234"/>
      <c r="AI295" s="1234"/>
      <c r="AJ295" s="1234"/>
      <c r="AK295" s="1234"/>
      <c r="AL295" s="1234"/>
    </row>
    <row r="296" spans="1:38" ht="18" customHeight="1" thickBot="1">
      <c r="A296" s="3561"/>
      <c r="B296" s="610"/>
      <c r="C296" s="3699" t="s">
        <v>732</v>
      </c>
      <c r="D296" s="3700" t="s">
        <v>733</v>
      </c>
      <c r="E296" s="3683">
        <f>F296</f>
        <v>18165364</v>
      </c>
      <c r="F296" s="549">
        <f>SUM(G296:AJ296)</f>
        <v>18165364</v>
      </c>
      <c r="G296" s="1232"/>
      <c r="H296" s="1232"/>
      <c r="I296" s="1232"/>
      <c r="J296" s="1232"/>
      <c r="K296" s="1232"/>
      <c r="L296" s="1232"/>
      <c r="M296" s="767"/>
      <c r="N296" s="1233"/>
      <c r="O296" s="1233"/>
      <c r="P296" s="1233"/>
      <c r="Q296" s="768"/>
      <c r="R296" s="1233"/>
      <c r="S296" s="1233"/>
      <c r="T296" s="1233"/>
      <c r="U296" s="1233"/>
      <c r="V296" s="1233"/>
      <c r="W296" s="1233"/>
      <c r="X296" s="1233"/>
      <c r="Y296" s="1233"/>
      <c r="Z296" s="1233">
        <v>18165364</v>
      </c>
      <c r="AA296" s="1233"/>
      <c r="AB296" s="1233"/>
      <c r="AC296" s="1233"/>
      <c r="AD296" s="1233"/>
      <c r="AE296" s="1233"/>
      <c r="AF296" s="768"/>
      <c r="AG296" s="1234"/>
      <c r="AH296" s="1234"/>
      <c r="AI296" s="1234"/>
      <c r="AJ296" s="1234"/>
      <c r="AK296" s="1234"/>
      <c r="AL296" s="1234"/>
    </row>
    <row r="297" spans="1:38" ht="18.75" customHeight="1" thickBot="1">
      <c r="A297" s="3561"/>
      <c r="B297" s="576" t="s">
        <v>507</v>
      </c>
      <c r="C297" s="3701"/>
      <c r="D297" s="611" t="s">
        <v>33</v>
      </c>
      <c r="E297" s="612">
        <f>SUM(E298,E334)</f>
        <v>22738445</v>
      </c>
      <c r="F297" s="549">
        <f t="shared" ref="F297:F347" si="33">SUM(G297:AJ297)</f>
        <v>0</v>
      </c>
      <c r="G297" s="1232"/>
      <c r="H297" s="1232"/>
      <c r="I297" s="1232"/>
      <c r="J297" s="1232"/>
      <c r="K297" s="1232"/>
      <c r="L297" s="1232"/>
      <c r="M297" s="767"/>
      <c r="N297" s="1233"/>
      <c r="O297" s="1233"/>
      <c r="P297" s="1233"/>
      <c r="Q297" s="768"/>
      <c r="R297" s="1233"/>
      <c r="S297" s="1233"/>
      <c r="T297" s="1233"/>
      <c r="U297" s="1233"/>
      <c r="V297" s="1233"/>
      <c r="W297" s="1233"/>
      <c r="X297" s="1233"/>
      <c r="Y297" s="1233"/>
      <c r="Z297" s="1233"/>
      <c r="AA297" s="1233"/>
      <c r="AB297" s="1233"/>
      <c r="AC297" s="1233"/>
      <c r="AD297" s="1233"/>
      <c r="AE297" s="1233"/>
      <c r="AF297" s="768"/>
      <c r="AG297" s="1234"/>
      <c r="AH297" s="1234"/>
      <c r="AI297" s="1234"/>
      <c r="AJ297" s="1234"/>
      <c r="AK297" s="1234"/>
      <c r="AL297" s="1234"/>
    </row>
    <row r="298" spans="1:38" ht="17.100000000000001" customHeight="1">
      <c r="A298" s="3561"/>
      <c r="B298" s="613"/>
      <c r="C298" s="5249" t="s">
        <v>582</v>
      </c>
      <c r="D298" s="5250"/>
      <c r="E298" s="574">
        <f>SUM(E299,E316)</f>
        <v>7738445</v>
      </c>
      <c r="F298" s="549">
        <f t="shared" si="33"/>
        <v>0</v>
      </c>
      <c r="G298" s="1232"/>
      <c r="H298" s="1232"/>
      <c r="I298" s="1232"/>
      <c r="J298" s="1232"/>
      <c r="K298" s="1232"/>
      <c r="L298" s="1232"/>
      <c r="M298" s="767"/>
      <c r="N298" s="1233"/>
      <c r="O298" s="1233"/>
      <c r="P298" s="1233"/>
      <c r="Q298" s="768"/>
      <c r="R298" s="1233"/>
      <c r="S298" s="1233"/>
      <c r="T298" s="1233"/>
      <c r="U298" s="1233"/>
      <c r="V298" s="1233"/>
      <c r="W298" s="1233"/>
      <c r="X298" s="1233"/>
      <c r="Y298" s="1233"/>
      <c r="Z298" s="1233"/>
      <c r="AA298" s="1233"/>
      <c r="AB298" s="1233"/>
      <c r="AC298" s="1233"/>
      <c r="AD298" s="1233"/>
      <c r="AE298" s="1233"/>
      <c r="AF298" s="768"/>
      <c r="AG298" s="1234"/>
      <c r="AH298" s="1234"/>
      <c r="AI298" s="1234"/>
      <c r="AJ298" s="1234"/>
      <c r="AK298" s="1234"/>
      <c r="AL298" s="1234"/>
    </row>
    <row r="299" spans="1:38" ht="17.100000000000001" customHeight="1">
      <c r="A299" s="3561"/>
      <c r="B299" s="614"/>
      <c r="C299" s="5251" t="s">
        <v>583</v>
      </c>
      <c r="D299" s="5252"/>
      <c r="E299" s="3683">
        <f>SUM(E300,E307)</f>
        <v>7269090</v>
      </c>
      <c r="F299" s="549">
        <f t="shared" si="33"/>
        <v>0</v>
      </c>
      <c r="G299" s="1232"/>
      <c r="H299" s="1232"/>
      <c r="I299" s="1232"/>
      <c r="J299" s="1232"/>
      <c r="K299" s="1232"/>
      <c r="L299" s="1232"/>
      <c r="M299" s="767"/>
      <c r="N299" s="1233"/>
      <c r="O299" s="1233"/>
      <c r="P299" s="1233"/>
      <c r="Q299" s="768"/>
      <c r="R299" s="1233"/>
      <c r="S299" s="1233"/>
      <c r="T299" s="1233"/>
      <c r="U299" s="1233"/>
      <c r="V299" s="1233"/>
      <c r="W299" s="1233"/>
      <c r="X299" s="1233"/>
      <c r="Y299" s="1233"/>
      <c r="Z299" s="1233"/>
      <c r="AA299" s="1233"/>
      <c r="AB299" s="1233"/>
      <c r="AC299" s="1233"/>
      <c r="AD299" s="1233"/>
      <c r="AE299" s="1233"/>
      <c r="AF299" s="768"/>
      <c r="AG299" s="1234"/>
      <c r="AH299" s="1234"/>
      <c r="AI299" s="1234"/>
      <c r="AJ299" s="1234"/>
      <c r="AK299" s="1234"/>
      <c r="AL299" s="1234"/>
    </row>
    <row r="300" spans="1:38" ht="17.100000000000001" customHeight="1">
      <c r="A300" s="3554"/>
      <c r="B300" s="573"/>
      <c r="C300" s="5253" t="s">
        <v>584</v>
      </c>
      <c r="D300" s="5254"/>
      <c r="E300" s="3702">
        <f>SUM(E301:E305)</f>
        <v>2987494</v>
      </c>
      <c r="F300" s="549">
        <f t="shared" si="33"/>
        <v>0</v>
      </c>
      <c r="G300" s="1232"/>
      <c r="H300" s="1232"/>
      <c r="I300" s="1232"/>
      <c r="J300" s="1232"/>
      <c r="K300" s="1232"/>
      <c r="L300" s="1232"/>
      <c r="M300" s="767"/>
      <c r="N300" s="1233"/>
      <c r="O300" s="1233"/>
      <c r="P300" s="1233"/>
      <c r="Q300" s="768"/>
      <c r="R300" s="1233"/>
      <c r="S300" s="1233"/>
      <c r="T300" s="1233"/>
      <c r="U300" s="1233"/>
      <c r="V300" s="1233"/>
      <c r="W300" s="1233"/>
      <c r="X300" s="1233"/>
      <c r="Y300" s="1233"/>
      <c r="Z300" s="1233"/>
      <c r="AA300" s="1233"/>
      <c r="AB300" s="1233"/>
      <c r="AC300" s="1233"/>
      <c r="AD300" s="1233"/>
      <c r="AE300" s="1233"/>
      <c r="AF300" s="768"/>
      <c r="AG300" s="1234"/>
      <c r="AH300" s="1234"/>
      <c r="AI300" s="1234"/>
      <c r="AJ300" s="1234"/>
      <c r="AK300" s="1234"/>
      <c r="AL300" s="1234"/>
    </row>
    <row r="301" spans="1:38" ht="17.100000000000001" customHeight="1">
      <c r="A301" s="3554"/>
      <c r="B301" s="573"/>
      <c r="C301" s="1215" t="s">
        <v>585</v>
      </c>
      <c r="D301" s="1235" t="s">
        <v>586</v>
      </c>
      <c r="E301" s="1236">
        <f>F301</f>
        <v>2422064</v>
      </c>
      <c r="F301" s="549">
        <f t="shared" si="33"/>
        <v>2422064</v>
      </c>
      <c r="G301" s="1232"/>
      <c r="H301" s="1232"/>
      <c r="I301" s="1232">
        <v>881135</v>
      </c>
      <c r="J301" s="1232"/>
      <c r="K301" s="1232"/>
      <c r="L301" s="1232"/>
      <c r="M301" s="767"/>
      <c r="N301" s="1233"/>
      <c r="O301" s="1233"/>
      <c r="P301" s="1233"/>
      <c r="Q301" s="768"/>
      <c r="R301" s="1233"/>
      <c r="S301" s="1233"/>
      <c r="T301" s="1233">
        <f>2081605-540676</f>
        <v>1540929</v>
      </c>
      <c r="U301" s="1233"/>
      <c r="V301" s="1233"/>
      <c r="W301" s="1233"/>
      <c r="X301" s="1233"/>
      <c r="Y301" s="1233"/>
      <c r="Z301" s="1233"/>
      <c r="AA301" s="1233"/>
      <c r="AB301" s="1233"/>
      <c r="AC301" s="1233"/>
      <c r="AD301" s="1233"/>
      <c r="AE301" s="1233"/>
      <c r="AF301" s="768"/>
      <c r="AG301" s="1234"/>
      <c r="AH301" s="1234"/>
      <c r="AI301" s="1234"/>
      <c r="AJ301" s="1234"/>
      <c r="AK301" s="1234"/>
      <c r="AL301" s="1234"/>
    </row>
    <row r="302" spans="1:38" ht="17.100000000000001" customHeight="1">
      <c r="A302" s="3554"/>
      <c r="B302" s="614"/>
      <c r="C302" s="1215" t="s">
        <v>587</v>
      </c>
      <c r="D302" s="1235" t="s">
        <v>588</v>
      </c>
      <c r="E302" s="1236">
        <f t="shared" ref="E302:E303" si="34">F302</f>
        <v>69825</v>
      </c>
      <c r="F302" s="549">
        <f t="shared" si="33"/>
        <v>69825</v>
      </c>
      <c r="G302" s="1232"/>
      <c r="H302" s="1232"/>
      <c r="I302" s="1232">
        <v>69825</v>
      </c>
      <c r="J302" s="1232"/>
      <c r="K302" s="1232"/>
      <c r="L302" s="1232"/>
      <c r="M302" s="767"/>
      <c r="N302" s="1233"/>
      <c r="O302" s="1233"/>
      <c r="P302" s="1233"/>
      <c r="Q302" s="768"/>
      <c r="R302" s="1233"/>
      <c r="S302" s="1233"/>
      <c r="T302" s="1233"/>
      <c r="U302" s="1233"/>
      <c r="V302" s="1233"/>
      <c r="W302" s="1233"/>
      <c r="X302" s="1233"/>
      <c r="Y302" s="1233"/>
      <c r="Z302" s="1233"/>
      <c r="AA302" s="1233"/>
      <c r="AB302" s="1233"/>
      <c r="AC302" s="1233"/>
      <c r="AD302" s="1233"/>
      <c r="AE302" s="1233"/>
      <c r="AF302" s="768"/>
      <c r="AG302" s="1234"/>
      <c r="AH302" s="1234"/>
      <c r="AI302" s="1234"/>
      <c r="AJ302" s="1234"/>
      <c r="AK302" s="1234"/>
      <c r="AL302" s="1234"/>
    </row>
    <row r="303" spans="1:38" ht="17.100000000000001" customHeight="1">
      <c r="A303" s="3561"/>
      <c r="B303" s="614"/>
      <c r="C303" s="3703" t="s">
        <v>589</v>
      </c>
      <c r="D303" s="3680" t="s">
        <v>590</v>
      </c>
      <c r="E303" s="3704">
        <f t="shared" si="34"/>
        <v>421895</v>
      </c>
      <c r="F303" s="549">
        <f t="shared" si="33"/>
        <v>421895</v>
      </c>
      <c r="G303" s="1232"/>
      <c r="H303" s="1232"/>
      <c r="I303" s="1232">
        <v>160998</v>
      </c>
      <c r="J303" s="1232"/>
      <c r="K303" s="1232"/>
      <c r="L303" s="1232"/>
      <c r="M303" s="767"/>
      <c r="N303" s="1233"/>
      <c r="O303" s="1233"/>
      <c r="P303" s="1233"/>
      <c r="Q303" s="768"/>
      <c r="R303" s="1233"/>
      <c r="S303" s="1233"/>
      <c r="T303" s="1233">
        <f>352416-91519</f>
        <v>260897</v>
      </c>
      <c r="U303" s="1233"/>
      <c r="V303" s="1233"/>
      <c r="W303" s="1233"/>
      <c r="X303" s="1233"/>
      <c r="Y303" s="1233"/>
      <c r="Z303" s="1233"/>
      <c r="AA303" s="1233"/>
      <c r="AB303" s="1233"/>
      <c r="AC303" s="1233"/>
      <c r="AD303" s="1233"/>
      <c r="AE303" s="1233"/>
      <c r="AF303" s="768"/>
      <c r="AG303" s="1234"/>
      <c r="AH303" s="1234"/>
      <c r="AI303" s="1234"/>
      <c r="AJ303" s="1234"/>
      <c r="AK303" s="1234"/>
      <c r="AL303" s="1234"/>
    </row>
    <row r="304" spans="1:38" ht="16.5" customHeight="1">
      <c r="A304" s="3561"/>
      <c r="B304" s="614"/>
      <c r="C304" s="3703" t="s">
        <v>591</v>
      </c>
      <c r="D304" s="3680" t="s">
        <v>592</v>
      </c>
      <c r="E304" s="3704">
        <f>F304</f>
        <v>59673</v>
      </c>
      <c r="F304" s="549">
        <f t="shared" si="33"/>
        <v>59673</v>
      </c>
      <c r="G304" s="1232"/>
      <c r="H304" s="1232"/>
      <c r="I304" s="1232">
        <v>21654</v>
      </c>
      <c r="J304" s="1232"/>
      <c r="K304" s="1232"/>
      <c r="L304" s="1232"/>
      <c r="M304" s="767"/>
      <c r="N304" s="1233"/>
      <c r="O304" s="1233"/>
      <c r="P304" s="1233"/>
      <c r="Q304" s="768"/>
      <c r="R304" s="1233"/>
      <c r="S304" s="1233"/>
      <c r="T304" s="1233">
        <f>51000-12981</f>
        <v>38019</v>
      </c>
      <c r="U304" s="1233"/>
      <c r="V304" s="1233"/>
      <c r="W304" s="1233"/>
      <c r="X304" s="1233"/>
      <c r="Y304" s="1233"/>
      <c r="Z304" s="1233"/>
      <c r="AA304" s="1233"/>
      <c r="AB304" s="1233"/>
      <c r="AC304" s="1233"/>
      <c r="AD304" s="1233"/>
      <c r="AE304" s="1233"/>
      <c r="AF304" s="768"/>
      <c r="AG304" s="1234"/>
      <c r="AH304" s="1234"/>
      <c r="AI304" s="1234"/>
      <c r="AJ304" s="1234"/>
      <c r="AK304" s="1234"/>
      <c r="AL304" s="1234"/>
    </row>
    <row r="305" spans="1:38" ht="16.5" customHeight="1">
      <c r="A305" s="3561"/>
      <c r="B305" s="614"/>
      <c r="C305" s="3703" t="s">
        <v>595</v>
      </c>
      <c r="D305" s="3705" t="s">
        <v>596</v>
      </c>
      <c r="E305" s="3706">
        <f t="shared" ref="E305" si="35">F305</f>
        <v>14037</v>
      </c>
      <c r="F305" s="549">
        <f t="shared" si="33"/>
        <v>14037</v>
      </c>
      <c r="G305" s="1237"/>
      <c r="H305" s="1237"/>
      <c r="I305" s="1237">
        <v>3360</v>
      </c>
      <c r="J305" s="1237"/>
      <c r="K305" s="1237"/>
      <c r="L305" s="1237"/>
      <c r="M305" s="767"/>
      <c r="N305" s="1238"/>
      <c r="O305" s="1238"/>
      <c r="P305" s="1238"/>
      <c r="Q305" s="768"/>
      <c r="R305" s="1238"/>
      <c r="S305" s="1238"/>
      <c r="T305" s="1238">
        <f>14571-3894</f>
        <v>10677</v>
      </c>
      <c r="U305" s="1238"/>
      <c r="V305" s="1238"/>
      <c r="W305" s="1238"/>
      <c r="X305" s="1238"/>
      <c r="Y305" s="1238"/>
      <c r="Z305" s="1238"/>
      <c r="AA305" s="1238"/>
      <c r="AB305" s="1238"/>
      <c r="AC305" s="1238"/>
      <c r="AD305" s="1238"/>
      <c r="AE305" s="1238"/>
      <c r="AF305" s="768"/>
      <c r="AG305" s="1239"/>
      <c r="AH305" s="1239"/>
      <c r="AI305" s="1239"/>
      <c r="AJ305" s="1239"/>
      <c r="AK305" s="1239"/>
      <c r="AL305" s="1239"/>
    </row>
    <row r="306" spans="1:38" ht="15" customHeight="1">
      <c r="A306" s="3561"/>
      <c r="B306" s="614"/>
      <c r="C306" s="3707"/>
      <c r="D306" s="3708"/>
      <c r="E306" s="3709"/>
      <c r="F306" s="549">
        <f t="shared" si="33"/>
        <v>0</v>
      </c>
      <c r="G306" s="1237"/>
      <c r="H306" s="1237"/>
      <c r="I306" s="1237"/>
      <c r="J306" s="1237"/>
      <c r="K306" s="1237"/>
      <c r="L306" s="1237"/>
      <c r="M306" s="767"/>
      <c r="N306" s="1238"/>
      <c r="O306" s="1238"/>
      <c r="P306" s="1238"/>
      <c r="Q306" s="768"/>
      <c r="R306" s="1238"/>
      <c r="S306" s="1238"/>
      <c r="T306" s="1238"/>
      <c r="U306" s="1238"/>
      <c r="V306" s="1238"/>
      <c r="W306" s="1238"/>
      <c r="X306" s="1238"/>
      <c r="Y306" s="1238"/>
      <c r="Z306" s="1238"/>
      <c r="AA306" s="1238"/>
      <c r="AB306" s="1238"/>
      <c r="AC306" s="1238"/>
      <c r="AD306" s="1238"/>
      <c r="AE306" s="1238"/>
      <c r="AF306" s="768"/>
      <c r="AG306" s="1239"/>
      <c r="AH306" s="1239"/>
      <c r="AI306" s="1239"/>
      <c r="AJ306" s="1239"/>
      <c r="AK306" s="1239"/>
      <c r="AL306" s="1239"/>
    </row>
    <row r="307" spans="1:38" ht="17.100000000000001" customHeight="1">
      <c r="A307" s="3561"/>
      <c r="B307" s="614"/>
      <c r="C307" s="5255" t="s">
        <v>597</v>
      </c>
      <c r="D307" s="5256"/>
      <c r="E307" s="3710">
        <f>SUM(E308:E314)</f>
        <v>4281596</v>
      </c>
      <c r="F307" s="549">
        <f t="shared" si="33"/>
        <v>0</v>
      </c>
      <c r="G307" s="1237"/>
      <c r="H307" s="1237"/>
      <c r="I307" s="1237"/>
      <c r="J307" s="1237"/>
      <c r="K307" s="1237"/>
      <c r="L307" s="1237"/>
      <c r="M307" s="767"/>
      <c r="N307" s="1238"/>
      <c r="O307" s="1238"/>
      <c r="P307" s="1238"/>
      <c r="Q307" s="768"/>
      <c r="R307" s="1238"/>
      <c r="S307" s="1238"/>
      <c r="T307" s="1238"/>
      <c r="U307" s="1238"/>
      <c r="V307" s="1238"/>
      <c r="W307" s="1238"/>
      <c r="X307" s="1238"/>
      <c r="Y307" s="1238"/>
      <c r="Z307" s="1238"/>
      <c r="AA307" s="1238"/>
      <c r="AB307" s="1238"/>
      <c r="AC307" s="1238"/>
      <c r="AD307" s="1238"/>
      <c r="AE307" s="1238"/>
      <c r="AF307" s="768"/>
      <c r="AG307" s="1239"/>
      <c r="AH307" s="1239"/>
      <c r="AI307" s="1239"/>
      <c r="AJ307" s="1239"/>
      <c r="AK307" s="1239"/>
      <c r="AL307" s="1239"/>
    </row>
    <row r="308" spans="1:38" ht="17.100000000000001" customHeight="1">
      <c r="A308" s="3561"/>
      <c r="B308" s="614"/>
      <c r="C308" s="3711" t="s">
        <v>600</v>
      </c>
      <c r="D308" s="3680" t="s">
        <v>601</v>
      </c>
      <c r="E308" s="3709">
        <f>F308</f>
        <v>28200</v>
      </c>
      <c r="F308" s="549">
        <f t="shared" si="33"/>
        <v>28200</v>
      </c>
      <c r="G308" s="1237"/>
      <c r="H308" s="1237"/>
      <c r="I308" s="1237"/>
      <c r="J308" s="1237"/>
      <c r="K308" s="1237"/>
      <c r="L308" s="1237"/>
      <c r="M308" s="767"/>
      <c r="N308" s="1238"/>
      <c r="O308" s="1238"/>
      <c r="P308" s="1238"/>
      <c r="Q308" s="768"/>
      <c r="R308" s="1238"/>
      <c r="S308" s="1238"/>
      <c r="T308" s="1238">
        <v>28200</v>
      </c>
      <c r="U308" s="1238"/>
      <c r="V308" s="1238"/>
      <c r="W308" s="1238"/>
      <c r="X308" s="1238"/>
      <c r="Y308" s="1238"/>
      <c r="Z308" s="1238"/>
      <c r="AA308" s="1238"/>
      <c r="AB308" s="1238"/>
      <c r="AC308" s="1238"/>
      <c r="AD308" s="1238"/>
      <c r="AE308" s="1238"/>
      <c r="AF308" s="768"/>
      <c r="AG308" s="1239"/>
      <c r="AH308" s="1239"/>
      <c r="AI308" s="1239"/>
      <c r="AJ308" s="1239"/>
      <c r="AK308" s="1239"/>
      <c r="AL308" s="1239"/>
    </row>
    <row r="309" spans="1:38" ht="17.100000000000001" customHeight="1">
      <c r="A309" s="3561"/>
      <c r="B309" s="614"/>
      <c r="C309" s="3711" t="s">
        <v>604</v>
      </c>
      <c r="D309" s="3680" t="s">
        <v>605</v>
      </c>
      <c r="E309" s="3709">
        <f>F309</f>
        <v>60141</v>
      </c>
      <c r="F309" s="549">
        <f t="shared" si="33"/>
        <v>60141</v>
      </c>
      <c r="G309" s="1237"/>
      <c r="H309" s="1237"/>
      <c r="I309" s="1237"/>
      <c r="J309" s="1237"/>
      <c r="K309" s="1237"/>
      <c r="L309" s="1237"/>
      <c r="M309" s="767"/>
      <c r="N309" s="1238"/>
      <c r="O309" s="1238"/>
      <c r="P309" s="1238"/>
      <c r="Q309" s="768"/>
      <c r="R309" s="1238"/>
      <c r="S309" s="1238"/>
      <c r="T309" s="1238">
        <v>60141</v>
      </c>
      <c r="U309" s="1238"/>
      <c r="V309" s="1238"/>
      <c r="W309" s="1238"/>
      <c r="X309" s="1238"/>
      <c r="Y309" s="1238"/>
      <c r="Z309" s="1238"/>
      <c r="AA309" s="1238"/>
      <c r="AB309" s="1238"/>
      <c r="AC309" s="1238"/>
      <c r="AD309" s="1238"/>
      <c r="AE309" s="1238"/>
      <c r="AF309" s="768"/>
      <c r="AG309" s="1239"/>
      <c r="AH309" s="1239"/>
      <c r="AI309" s="1239"/>
      <c r="AJ309" s="1239"/>
      <c r="AK309" s="1239"/>
      <c r="AL309" s="1239"/>
    </row>
    <row r="310" spans="1:38" ht="17.100000000000001" customHeight="1">
      <c r="A310" s="3561"/>
      <c r="B310" s="614"/>
      <c r="C310" s="3711" t="s">
        <v>606</v>
      </c>
      <c r="D310" s="3680" t="s">
        <v>607</v>
      </c>
      <c r="E310" s="3709">
        <f>F310</f>
        <v>12286</v>
      </c>
      <c r="F310" s="549">
        <f t="shared" si="33"/>
        <v>12286</v>
      </c>
      <c r="G310" s="1237"/>
      <c r="H310" s="1237"/>
      <c r="I310" s="1237"/>
      <c r="J310" s="1237"/>
      <c r="K310" s="1237"/>
      <c r="L310" s="1237"/>
      <c r="M310" s="767"/>
      <c r="N310" s="1238"/>
      <c r="O310" s="1238"/>
      <c r="P310" s="1238"/>
      <c r="Q310" s="768"/>
      <c r="R310" s="1238"/>
      <c r="S310" s="1238"/>
      <c r="T310" s="1238">
        <v>12286</v>
      </c>
      <c r="U310" s="1238"/>
      <c r="V310" s="1238"/>
      <c r="W310" s="1238"/>
      <c r="X310" s="1238"/>
      <c r="Y310" s="1238"/>
      <c r="Z310" s="1238"/>
      <c r="AA310" s="1238"/>
      <c r="AB310" s="1238"/>
      <c r="AC310" s="1238"/>
      <c r="AD310" s="1238"/>
      <c r="AE310" s="1238"/>
      <c r="AF310" s="768"/>
      <c r="AG310" s="1239"/>
      <c r="AH310" s="1239"/>
      <c r="AI310" s="1239"/>
      <c r="AJ310" s="1239"/>
      <c r="AK310" s="1239"/>
      <c r="AL310" s="1239"/>
    </row>
    <row r="311" spans="1:38" ht="17.100000000000001" customHeight="1">
      <c r="A311" s="3561"/>
      <c r="B311" s="614"/>
      <c r="C311" s="3711" t="s">
        <v>610</v>
      </c>
      <c r="D311" s="3680" t="s">
        <v>611</v>
      </c>
      <c r="E311" s="3709">
        <f t="shared" ref="E311:E314" si="36">F311</f>
        <v>3964496</v>
      </c>
      <c r="F311" s="549">
        <f t="shared" si="33"/>
        <v>3964496</v>
      </c>
      <c r="G311" s="1237"/>
      <c r="H311" s="1237"/>
      <c r="I311" s="1237"/>
      <c r="J311" s="1237">
        <v>3622350</v>
      </c>
      <c r="K311" s="1237"/>
      <c r="L311" s="1237"/>
      <c r="M311" s="767"/>
      <c r="N311" s="1238"/>
      <c r="O311" s="1238"/>
      <c r="P311" s="1238"/>
      <c r="Q311" s="768"/>
      <c r="R311" s="1238"/>
      <c r="S311" s="1238"/>
      <c r="T311" s="1238">
        <v>147146</v>
      </c>
      <c r="U311" s="1238"/>
      <c r="V311" s="1238"/>
      <c r="W311" s="1238"/>
      <c r="X311" s="1238"/>
      <c r="Y311" s="1238">
        <v>195000</v>
      </c>
      <c r="Z311" s="1238"/>
      <c r="AA311" s="1238"/>
      <c r="AB311" s="1238"/>
      <c r="AC311" s="1238"/>
      <c r="AD311" s="1238"/>
      <c r="AE311" s="1238"/>
      <c r="AF311" s="768"/>
      <c r="AG311" s="1239"/>
      <c r="AH311" s="1239"/>
      <c r="AI311" s="1239"/>
      <c r="AJ311" s="1239"/>
      <c r="AK311" s="1239"/>
      <c r="AL311" s="1239"/>
    </row>
    <row r="312" spans="1:38" ht="29.25" customHeight="1">
      <c r="A312" s="3561"/>
      <c r="B312" s="614"/>
      <c r="C312" s="3711" t="s">
        <v>616</v>
      </c>
      <c r="D312" s="3680" t="s">
        <v>617</v>
      </c>
      <c r="E312" s="3709">
        <f t="shared" si="36"/>
        <v>147231</v>
      </c>
      <c r="F312" s="549">
        <f t="shared" si="33"/>
        <v>147231</v>
      </c>
      <c r="G312" s="1237"/>
      <c r="H312" s="1237"/>
      <c r="I312" s="1237"/>
      <c r="J312" s="1237"/>
      <c r="K312" s="1237"/>
      <c r="L312" s="1237"/>
      <c r="M312" s="767"/>
      <c r="N312" s="1238"/>
      <c r="O312" s="1238"/>
      <c r="P312" s="1238"/>
      <c r="Q312" s="768"/>
      <c r="R312" s="1238"/>
      <c r="S312" s="1238"/>
      <c r="T312" s="1238">
        <v>147231</v>
      </c>
      <c r="U312" s="1238"/>
      <c r="V312" s="1238"/>
      <c r="W312" s="1238"/>
      <c r="X312" s="1238"/>
      <c r="Y312" s="1238"/>
      <c r="Z312" s="1238"/>
      <c r="AA312" s="1238"/>
      <c r="AB312" s="1238"/>
      <c r="AC312" s="1238"/>
      <c r="AD312" s="1238"/>
      <c r="AE312" s="1238"/>
      <c r="AF312" s="768"/>
      <c r="AG312" s="1239"/>
      <c r="AH312" s="1239"/>
      <c r="AI312" s="1239"/>
      <c r="AJ312" s="1239"/>
      <c r="AK312" s="1239"/>
      <c r="AL312" s="1239"/>
    </row>
    <row r="313" spans="1:38" ht="17.100000000000001" customHeight="1">
      <c r="A313" s="3561"/>
      <c r="B313" s="614"/>
      <c r="C313" s="3711" t="s">
        <v>620</v>
      </c>
      <c r="D313" s="3680" t="s">
        <v>621</v>
      </c>
      <c r="E313" s="3709">
        <f t="shared" si="36"/>
        <v>18492</v>
      </c>
      <c r="F313" s="549">
        <f t="shared" si="33"/>
        <v>18492</v>
      </c>
      <c r="G313" s="1237"/>
      <c r="H313" s="1237"/>
      <c r="I313" s="1237"/>
      <c r="J313" s="1237"/>
      <c r="K313" s="1237"/>
      <c r="L313" s="1237"/>
      <c r="M313" s="767"/>
      <c r="N313" s="1238"/>
      <c r="O313" s="1238"/>
      <c r="P313" s="1238"/>
      <c r="Q313" s="768"/>
      <c r="R313" s="1238"/>
      <c r="S313" s="1238"/>
      <c r="T313" s="1238">
        <v>18492</v>
      </c>
      <c r="U313" s="1238"/>
      <c r="V313" s="1238"/>
      <c r="W313" s="1238"/>
      <c r="X313" s="1238"/>
      <c r="Y313" s="1238"/>
      <c r="Z313" s="1238"/>
      <c r="AA313" s="1238"/>
      <c r="AB313" s="1238"/>
      <c r="AC313" s="1238"/>
      <c r="AD313" s="1238"/>
      <c r="AE313" s="1238"/>
      <c r="AF313" s="768"/>
      <c r="AG313" s="1239"/>
      <c r="AH313" s="1239"/>
      <c r="AI313" s="1239"/>
      <c r="AJ313" s="1239"/>
      <c r="AK313" s="1239"/>
      <c r="AL313" s="1239"/>
    </row>
    <row r="314" spans="1:38" ht="17.100000000000001" customHeight="1">
      <c r="A314" s="3561"/>
      <c r="B314" s="614"/>
      <c r="C314" s="3711" t="s">
        <v>622</v>
      </c>
      <c r="D314" s="3680" t="s">
        <v>709</v>
      </c>
      <c r="E314" s="3709">
        <f t="shared" si="36"/>
        <v>50750</v>
      </c>
      <c r="F314" s="549">
        <f t="shared" si="33"/>
        <v>50750</v>
      </c>
      <c r="G314" s="1237"/>
      <c r="H314" s="1237"/>
      <c r="I314" s="1237"/>
      <c r="J314" s="1237"/>
      <c r="K314" s="1237"/>
      <c r="L314" s="1237"/>
      <c r="M314" s="767"/>
      <c r="N314" s="1238"/>
      <c r="O314" s="1238"/>
      <c r="P314" s="1238"/>
      <c r="Q314" s="768"/>
      <c r="R314" s="1238"/>
      <c r="S314" s="1238"/>
      <c r="T314" s="1238">
        <v>50750</v>
      </c>
      <c r="U314" s="1238"/>
      <c r="V314" s="1238"/>
      <c r="W314" s="1238"/>
      <c r="X314" s="1238"/>
      <c r="Y314" s="1238"/>
      <c r="Z314" s="1238"/>
      <c r="AA314" s="1238"/>
      <c r="AB314" s="1238"/>
      <c r="AC314" s="1238"/>
      <c r="AD314" s="1238"/>
      <c r="AE314" s="1238"/>
      <c r="AF314" s="768"/>
      <c r="AG314" s="1239"/>
      <c r="AH314" s="1239"/>
      <c r="AI314" s="1239"/>
      <c r="AJ314" s="1239"/>
      <c r="AK314" s="1239"/>
      <c r="AL314" s="1239"/>
    </row>
    <row r="315" spans="1:38" ht="17.100000000000001" customHeight="1">
      <c r="A315" s="3561"/>
      <c r="B315" s="3554"/>
      <c r="C315" s="615"/>
      <c r="D315" s="615"/>
      <c r="E315" s="3709"/>
      <c r="F315" s="549">
        <f t="shared" ref="F315:F333" si="37">SUM(G315:AJ315)</f>
        <v>0</v>
      </c>
      <c r="G315" s="1237"/>
      <c r="H315" s="1237"/>
      <c r="I315" s="1237"/>
      <c r="J315" s="1237"/>
      <c r="K315" s="1237"/>
      <c r="L315" s="1237"/>
      <c r="M315" s="767"/>
      <c r="N315" s="1238"/>
      <c r="O315" s="1238"/>
      <c r="P315" s="1238"/>
      <c r="Q315" s="768"/>
      <c r="R315" s="1238"/>
      <c r="S315" s="1238"/>
      <c r="T315" s="1238"/>
      <c r="U315" s="1238"/>
      <c r="V315" s="1238"/>
      <c r="W315" s="1238"/>
      <c r="X315" s="1238"/>
      <c r="Y315" s="1238"/>
      <c r="Z315" s="1238"/>
      <c r="AA315" s="1238"/>
      <c r="AB315" s="1238"/>
      <c r="AC315" s="1238"/>
      <c r="AD315" s="1238"/>
      <c r="AE315" s="1238"/>
      <c r="AF315" s="768"/>
      <c r="AG315" s="1239"/>
      <c r="AH315" s="1239"/>
      <c r="AI315" s="1239"/>
      <c r="AJ315" s="1239"/>
      <c r="AK315" s="1239"/>
      <c r="AL315" s="1239"/>
    </row>
    <row r="316" spans="1:38" ht="17.100000000000001" customHeight="1">
      <c r="A316" s="3561"/>
      <c r="B316" s="3554"/>
      <c r="C316" s="5257" t="s">
        <v>648</v>
      </c>
      <c r="D316" s="5258"/>
      <c r="E316" s="3709">
        <f>SUM(E317:E332)</f>
        <v>469355</v>
      </c>
      <c r="F316" s="549">
        <f t="shared" si="37"/>
        <v>0</v>
      </c>
      <c r="G316" s="1237"/>
      <c r="H316" s="1237"/>
      <c r="I316" s="1237"/>
      <c r="J316" s="1237"/>
      <c r="K316" s="1237"/>
      <c r="L316" s="1237"/>
      <c r="M316" s="767"/>
      <c r="N316" s="1238"/>
      <c r="O316" s="1238"/>
      <c r="P316" s="1238"/>
      <c r="Q316" s="768"/>
      <c r="R316" s="1238"/>
      <c r="S316" s="1238"/>
      <c r="T316" s="1238"/>
      <c r="U316" s="1238"/>
      <c r="V316" s="1238"/>
      <c r="W316" s="1238"/>
      <c r="X316" s="1238"/>
      <c r="Y316" s="1238"/>
      <c r="Z316" s="1238"/>
      <c r="AA316" s="1238"/>
      <c r="AB316" s="1238"/>
      <c r="AC316" s="1238"/>
      <c r="AD316" s="1238"/>
      <c r="AE316" s="1238"/>
      <c r="AF316" s="768"/>
      <c r="AG316" s="1239"/>
      <c r="AH316" s="1239"/>
      <c r="AI316" s="1239"/>
      <c r="AJ316" s="1239"/>
      <c r="AK316" s="1239"/>
      <c r="AL316" s="1239"/>
    </row>
    <row r="317" spans="1:38" ht="17.100000000000001" customHeight="1" thickBot="1">
      <c r="A317" s="583"/>
      <c r="B317" s="3555"/>
      <c r="C317" s="4373" t="s">
        <v>649</v>
      </c>
      <c r="D317" s="4374" t="s">
        <v>586</v>
      </c>
      <c r="E317" s="4349">
        <f>F317</f>
        <v>193564</v>
      </c>
      <c r="F317" s="549">
        <f>SUM(G317:AJ317)</f>
        <v>193564</v>
      </c>
      <c r="G317" s="1237"/>
      <c r="H317" s="1237"/>
      <c r="I317" s="1237"/>
      <c r="J317" s="1237"/>
      <c r="K317" s="1237"/>
      <c r="L317" s="1237"/>
      <c r="M317" s="767">
        <v>193564</v>
      </c>
      <c r="N317" s="1238"/>
      <c r="O317" s="1238"/>
      <c r="P317" s="1238"/>
      <c r="Q317" s="768"/>
      <c r="R317" s="1238"/>
      <c r="S317" s="1238"/>
      <c r="T317" s="1238"/>
      <c r="U317" s="1238"/>
      <c r="V317" s="1238"/>
      <c r="W317" s="1238"/>
      <c r="X317" s="1238"/>
      <c r="Y317" s="1238"/>
      <c r="Z317" s="1238"/>
      <c r="AA317" s="1238"/>
      <c r="AB317" s="1238"/>
      <c r="AC317" s="1238"/>
      <c r="AD317" s="1238"/>
      <c r="AE317" s="1238"/>
      <c r="AF317" s="768"/>
      <c r="AG317" s="1239"/>
      <c r="AH317" s="1239"/>
      <c r="AI317" s="1239"/>
      <c r="AJ317" s="1239"/>
      <c r="AK317" s="1239"/>
      <c r="AL317" s="1239"/>
    </row>
    <row r="318" spans="1:38" ht="17.100000000000001" customHeight="1">
      <c r="A318" s="3561"/>
      <c r="B318" s="3554"/>
      <c r="C318" s="3561" t="s">
        <v>650</v>
      </c>
      <c r="D318" s="4372" t="s">
        <v>586</v>
      </c>
      <c r="E318" s="796">
        <f t="shared" ref="E318:E332" si="38">F318</f>
        <v>48392</v>
      </c>
      <c r="F318" s="549">
        <f t="shared" si="37"/>
        <v>48392</v>
      </c>
      <c r="G318" s="1237"/>
      <c r="H318" s="1237"/>
      <c r="I318" s="1237"/>
      <c r="J318" s="1237"/>
      <c r="K318" s="1237"/>
      <c r="L318" s="1237"/>
      <c r="M318" s="767">
        <v>48392</v>
      </c>
      <c r="N318" s="1238"/>
      <c r="O318" s="1238"/>
      <c r="P318" s="1238"/>
      <c r="Q318" s="768"/>
      <c r="R318" s="1238"/>
      <c r="S318" s="1238"/>
      <c r="T318" s="1238"/>
      <c r="U318" s="1238"/>
      <c r="V318" s="1238"/>
      <c r="W318" s="1238"/>
      <c r="X318" s="1238"/>
      <c r="Y318" s="1238"/>
      <c r="Z318" s="1238"/>
      <c r="AA318" s="1238"/>
      <c r="AB318" s="1238"/>
      <c r="AC318" s="1238"/>
      <c r="AD318" s="1238"/>
      <c r="AE318" s="1238"/>
      <c r="AF318" s="768"/>
      <c r="AG318" s="1239"/>
      <c r="AH318" s="1239"/>
      <c r="AI318" s="1239"/>
      <c r="AJ318" s="1239"/>
      <c r="AK318" s="1239"/>
      <c r="AL318" s="1239"/>
    </row>
    <row r="319" spans="1:38" ht="17.100000000000001" customHeight="1">
      <c r="A319" s="3561"/>
      <c r="B319" s="3554"/>
      <c r="C319" s="3712" t="s">
        <v>653</v>
      </c>
      <c r="D319" s="616" t="s">
        <v>590</v>
      </c>
      <c r="E319" s="3709">
        <f t="shared" si="38"/>
        <v>33015</v>
      </c>
      <c r="F319" s="549">
        <f t="shared" si="37"/>
        <v>33015</v>
      </c>
      <c r="G319" s="1237"/>
      <c r="H319" s="1237"/>
      <c r="I319" s="1237"/>
      <c r="J319" s="1237"/>
      <c r="K319" s="1237"/>
      <c r="L319" s="1237"/>
      <c r="M319" s="767">
        <v>33015</v>
      </c>
      <c r="N319" s="1238"/>
      <c r="O319" s="1238"/>
      <c r="P319" s="1238"/>
      <c r="Q319" s="768"/>
      <c r="R319" s="1238"/>
      <c r="S319" s="1238"/>
      <c r="T319" s="1238"/>
      <c r="U319" s="1238"/>
      <c r="V319" s="1238"/>
      <c r="W319" s="1238"/>
      <c r="X319" s="1238"/>
      <c r="Y319" s="1238"/>
      <c r="Z319" s="1238"/>
      <c r="AA319" s="1238"/>
      <c r="AB319" s="1238"/>
      <c r="AC319" s="1238"/>
      <c r="AD319" s="1238"/>
      <c r="AE319" s="1238"/>
      <c r="AF319" s="768"/>
      <c r="AG319" s="1239"/>
      <c r="AH319" s="1239"/>
      <c r="AI319" s="1239"/>
      <c r="AJ319" s="1239"/>
      <c r="AK319" s="1239"/>
      <c r="AL319" s="1239"/>
    </row>
    <row r="320" spans="1:38" ht="17.100000000000001" customHeight="1">
      <c r="A320" s="3561"/>
      <c r="B320" s="3554"/>
      <c r="C320" s="3712" t="s">
        <v>654</v>
      </c>
      <c r="D320" s="616" t="s">
        <v>590</v>
      </c>
      <c r="E320" s="3709">
        <f t="shared" si="38"/>
        <v>8253</v>
      </c>
      <c r="F320" s="549">
        <f t="shared" si="37"/>
        <v>8253</v>
      </c>
      <c r="G320" s="1237"/>
      <c r="H320" s="1237"/>
      <c r="I320" s="1237"/>
      <c r="J320" s="1237"/>
      <c r="K320" s="1237"/>
      <c r="L320" s="1237"/>
      <c r="M320" s="767">
        <v>8253</v>
      </c>
      <c r="N320" s="1238"/>
      <c r="O320" s="1238"/>
      <c r="P320" s="1238"/>
      <c r="Q320" s="768"/>
      <c r="R320" s="1238"/>
      <c r="S320" s="1238"/>
      <c r="T320" s="1238"/>
      <c r="U320" s="1238"/>
      <c r="V320" s="1238"/>
      <c r="W320" s="1238"/>
      <c r="X320" s="1238"/>
      <c r="Y320" s="1238"/>
      <c r="Z320" s="1238"/>
      <c r="AA320" s="1238"/>
      <c r="AB320" s="1238"/>
      <c r="AC320" s="1238"/>
      <c r="AD320" s="1238"/>
      <c r="AE320" s="1238"/>
      <c r="AF320" s="768"/>
      <c r="AG320" s="1239"/>
      <c r="AH320" s="1239"/>
      <c r="AI320" s="1239"/>
      <c r="AJ320" s="1239"/>
      <c r="AK320" s="1239"/>
      <c r="AL320" s="1239"/>
    </row>
    <row r="321" spans="1:38" ht="17.100000000000001" customHeight="1">
      <c r="A321" s="3561"/>
      <c r="B321" s="3554"/>
      <c r="C321" s="3712" t="s">
        <v>655</v>
      </c>
      <c r="D321" s="616" t="s">
        <v>592</v>
      </c>
      <c r="E321" s="3709">
        <f t="shared" si="38"/>
        <v>4778</v>
      </c>
      <c r="F321" s="549">
        <f t="shared" si="37"/>
        <v>4778</v>
      </c>
      <c r="G321" s="1237"/>
      <c r="H321" s="1237"/>
      <c r="I321" s="1237"/>
      <c r="J321" s="1237"/>
      <c r="K321" s="1237"/>
      <c r="L321" s="1237"/>
      <c r="M321" s="767">
        <v>4778</v>
      </c>
      <c r="N321" s="1238"/>
      <c r="O321" s="1238"/>
      <c r="P321" s="1238"/>
      <c r="Q321" s="768"/>
      <c r="R321" s="1238"/>
      <c r="S321" s="1238"/>
      <c r="T321" s="1238"/>
      <c r="U321" s="1238"/>
      <c r="V321" s="1238"/>
      <c r="W321" s="1238"/>
      <c r="X321" s="1238"/>
      <c r="Y321" s="1238"/>
      <c r="Z321" s="1238"/>
      <c r="AA321" s="1238"/>
      <c r="AB321" s="1238"/>
      <c r="AC321" s="1238"/>
      <c r="AD321" s="1238"/>
      <c r="AE321" s="1238"/>
      <c r="AF321" s="768"/>
      <c r="AG321" s="1239"/>
      <c r="AH321" s="1239"/>
      <c r="AI321" s="1239"/>
      <c r="AJ321" s="1239"/>
      <c r="AK321" s="1239"/>
      <c r="AL321" s="1239"/>
    </row>
    <row r="322" spans="1:38" ht="17.100000000000001" customHeight="1">
      <c r="A322" s="3561"/>
      <c r="B322" s="3554"/>
      <c r="C322" s="3712" t="s">
        <v>656</v>
      </c>
      <c r="D322" s="616" t="s">
        <v>592</v>
      </c>
      <c r="E322" s="3709">
        <f t="shared" si="38"/>
        <v>1194</v>
      </c>
      <c r="F322" s="549">
        <f t="shared" si="37"/>
        <v>1194</v>
      </c>
      <c r="G322" s="1237"/>
      <c r="H322" s="1237"/>
      <c r="I322" s="1237"/>
      <c r="J322" s="1237"/>
      <c r="K322" s="1237"/>
      <c r="L322" s="1237"/>
      <c r="M322" s="767">
        <v>1194</v>
      </c>
      <c r="N322" s="1238"/>
      <c r="O322" s="1238"/>
      <c r="P322" s="1238"/>
      <c r="Q322" s="768"/>
      <c r="R322" s="1238"/>
      <c r="S322" s="1238"/>
      <c r="T322" s="1238"/>
      <c r="U322" s="1238"/>
      <c r="V322" s="1238"/>
      <c r="W322" s="1238"/>
      <c r="X322" s="1238"/>
      <c r="Y322" s="1238"/>
      <c r="Z322" s="1238"/>
      <c r="AA322" s="1238"/>
      <c r="AB322" s="1238"/>
      <c r="AC322" s="1238"/>
      <c r="AD322" s="1238"/>
      <c r="AE322" s="1238"/>
      <c r="AF322" s="768"/>
      <c r="AG322" s="1239"/>
      <c r="AH322" s="1239"/>
      <c r="AI322" s="1239"/>
      <c r="AJ322" s="1239"/>
      <c r="AK322" s="1239"/>
      <c r="AL322" s="1239"/>
    </row>
    <row r="323" spans="1:38" ht="17.100000000000001" customHeight="1">
      <c r="A323" s="3561"/>
      <c r="B323" s="3554"/>
      <c r="C323" s="3712" t="s">
        <v>662</v>
      </c>
      <c r="D323" s="616" t="s">
        <v>601</v>
      </c>
      <c r="E323" s="3709">
        <f t="shared" si="38"/>
        <v>2385</v>
      </c>
      <c r="F323" s="549">
        <f t="shared" si="37"/>
        <v>2385</v>
      </c>
      <c r="G323" s="1237"/>
      <c r="H323" s="1237"/>
      <c r="I323" s="1237"/>
      <c r="J323" s="1237"/>
      <c r="K323" s="1237"/>
      <c r="L323" s="1237"/>
      <c r="M323" s="767">
        <v>2385</v>
      </c>
      <c r="N323" s="1238"/>
      <c r="O323" s="1238"/>
      <c r="P323" s="1238"/>
      <c r="Q323" s="768"/>
      <c r="R323" s="1238"/>
      <c r="S323" s="1238"/>
      <c r="T323" s="1238"/>
      <c r="U323" s="1238"/>
      <c r="V323" s="1238"/>
      <c r="W323" s="1238"/>
      <c r="X323" s="1238"/>
      <c r="Y323" s="1238"/>
      <c r="Z323" s="1238"/>
      <c r="AA323" s="1238"/>
      <c r="AB323" s="1238"/>
      <c r="AC323" s="1238"/>
      <c r="AD323" s="1238"/>
      <c r="AE323" s="1238"/>
      <c r="AF323" s="768"/>
      <c r="AG323" s="1239"/>
      <c r="AH323" s="1239"/>
      <c r="AI323" s="1239"/>
      <c r="AJ323" s="1239"/>
      <c r="AK323" s="1239"/>
      <c r="AL323" s="1239"/>
    </row>
    <row r="324" spans="1:38" ht="17.100000000000001" customHeight="1">
      <c r="A324" s="3561"/>
      <c r="B324" s="3554"/>
      <c r="C324" s="3712" t="s">
        <v>663</v>
      </c>
      <c r="D324" s="616" t="s">
        <v>601</v>
      </c>
      <c r="E324" s="3709">
        <f t="shared" si="38"/>
        <v>596</v>
      </c>
      <c r="F324" s="549">
        <f t="shared" si="37"/>
        <v>596</v>
      </c>
      <c r="G324" s="1237"/>
      <c r="H324" s="1237"/>
      <c r="I324" s="1237"/>
      <c r="J324" s="1237"/>
      <c r="K324" s="1237"/>
      <c r="L324" s="1237"/>
      <c r="M324" s="767">
        <v>596</v>
      </c>
      <c r="N324" s="1238"/>
      <c r="O324" s="1238"/>
      <c r="P324" s="1238"/>
      <c r="Q324" s="768"/>
      <c r="R324" s="1238"/>
      <c r="S324" s="1238"/>
      <c r="T324" s="1238"/>
      <c r="U324" s="1238"/>
      <c r="V324" s="1238"/>
      <c r="W324" s="1238"/>
      <c r="X324" s="1238"/>
      <c r="Y324" s="1238"/>
      <c r="Z324" s="1238"/>
      <c r="AA324" s="1238"/>
      <c r="AB324" s="1238"/>
      <c r="AC324" s="1238"/>
      <c r="AD324" s="1238"/>
      <c r="AE324" s="1238"/>
      <c r="AF324" s="768"/>
      <c r="AG324" s="1239"/>
      <c r="AH324" s="1239"/>
      <c r="AI324" s="1239"/>
      <c r="AJ324" s="1239"/>
      <c r="AK324" s="1239"/>
      <c r="AL324" s="1239"/>
    </row>
    <row r="325" spans="1:38" ht="17.100000000000001" customHeight="1">
      <c r="A325" s="3561"/>
      <c r="B325" s="3554"/>
      <c r="C325" s="3712" t="s">
        <v>666</v>
      </c>
      <c r="D325" s="3680" t="s">
        <v>611</v>
      </c>
      <c r="E325" s="3709">
        <f t="shared" si="38"/>
        <v>63369</v>
      </c>
      <c r="F325" s="549">
        <f t="shared" si="37"/>
        <v>63369</v>
      </c>
      <c r="G325" s="1237"/>
      <c r="H325" s="1237"/>
      <c r="I325" s="1237"/>
      <c r="J325" s="1237"/>
      <c r="K325" s="1237"/>
      <c r="L325" s="1237"/>
      <c r="M325" s="767">
        <v>63369</v>
      </c>
      <c r="N325" s="1238"/>
      <c r="O325" s="1238"/>
      <c r="P325" s="1238"/>
      <c r="Q325" s="768"/>
      <c r="R325" s="1238"/>
      <c r="S325" s="1238"/>
      <c r="T325" s="1238"/>
      <c r="U325" s="1238"/>
      <c r="V325" s="1238"/>
      <c r="W325" s="1238"/>
      <c r="X325" s="1238"/>
      <c r="Y325" s="1238"/>
      <c r="Z325" s="1238"/>
      <c r="AA325" s="1238"/>
      <c r="AB325" s="1238"/>
      <c r="AC325" s="1238"/>
      <c r="AD325" s="1238"/>
      <c r="AE325" s="1238"/>
      <c r="AF325" s="768"/>
      <c r="AG325" s="1239"/>
      <c r="AH325" s="1239"/>
      <c r="AI325" s="1239"/>
      <c r="AJ325" s="1239"/>
      <c r="AK325" s="1239"/>
      <c r="AL325" s="1239"/>
    </row>
    <row r="326" spans="1:38" ht="17.100000000000001" customHeight="1">
      <c r="A326" s="3561"/>
      <c r="B326" s="3554"/>
      <c r="C326" s="3712" t="s">
        <v>667</v>
      </c>
      <c r="D326" s="3680" t="s">
        <v>611</v>
      </c>
      <c r="E326" s="3709">
        <f t="shared" si="38"/>
        <v>15843</v>
      </c>
      <c r="F326" s="549">
        <f t="shared" si="37"/>
        <v>15843</v>
      </c>
      <c r="G326" s="1237"/>
      <c r="H326" s="1237"/>
      <c r="I326" s="1237"/>
      <c r="J326" s="1237"/>
      <c r="K326" s="1237"/>
      <c r="L326" s="1237"/>
      <c r="M326" s="767">
        <v>15843</v>
      </c>
      <c r="N326" s="1238"/>
      <c r="O326" s="1238"/>
      <c r="P326" s="1238"/>
      <c r="Q326" s="768"/>
      <c r="R326" s="1238"/>
      <c r="S326" s="1238"/>
      <c r="T326" s="1238"/>
      <c r="U326" s="1238"/>
      <c r="V326" s="1238"/>
      <c r="W326" s="1238"/>
      <c r="X326" s="1238"/>
      <c r="Y326" s="1238"/>
      <c r="Z326" s="1238"/>
      <c r="AA326" s="1238"/>
      <c r="AB326" s="1238"/>
      <c r="AC326" s="1238"/>
      <c r="AD326" s="1238"/>
      <c r="AE326" s="1238"/>
      <c r="AF326" s="768"/>
      <c r="AG326" s="1239"/>
      <c r="AH326" s="1239"/>
      <c r="AI326" s="1239"/>
      <c r="AJ326" s="1239"/>
      <c r="AK326" s="1239"/>
      <c r="AL326" s="1239"/>
    </row>
    <row r="327" spans="1:38" ht="17.100000000000001" customHeight="1">
      <c r="A327" s="3561"/>
      <c r="B327" s="3554"/>
      <c r="C327" s="3712" t="s">
        <v>668</v>
      </c>
      <c r="D327" s="3680" t="s">
        <v>615</v>
      </c>
      <c r="E327" s="3709">
        <f t="shared" si="38"/>
        <v>22693</v>
      </c>
      <c r="F327" s="549">
        <f t="shared" si="37"/>
        <v>22693</v>
      </c>
      <c r="G327" s="1237"/>
      <c r="H327" s="1237"/>
      <c r="I327" s="1237"/>
      <c r="J327" s="1237"/>
      <c r="K327" s="1237"/>
      <c r="L327" s="1237"/>
      <c r="M327" s="767">
        <v>22693</v>
      </c>
      <c r="N327" s="1238"/>
      <c r="O327" s="1238"/>
      <c r="P327" s="1238"/>
      <c r="Q327" s="768"/>
      <c r="R327" s="1238"/>
      <c r="S327" s="1238"/>
      <c r="T327" s="1238"/>
      <c r="U327" s="1238"/>
      <c r="V327" s="1238"/>
      <c r="W327" s="1238"/>
      <c r="X327" s="1238"/>
      <c r="Y327" s="1238"/>
      <c r="Z327" s="1238"/>
      <c r="AA327" s="1238"/>
      <c r="AB327" s="1238"/>
      <c r="AC327" s="1238"/>
      <c r="AD327" s="1238"/>
      <c r="AE327" s="1238"/>
      <c r="AF327" s="768"/>
      <c r="AG327" s="1239"/>
      <c r="AH327" s="1239"/>
      <c r="AI327" s="1239"/>
      <c r="AJ327" s="1239"/>
      <c r="AK327" s="1239"/>
      <c r="AL327" s="1239"/>
    </row>
    <row r="328" spans="1:38" ht="17.100000000000001" customHeight="1">
      <c r="A328" s="3561"/>
      <c r="B328" s="3554"/>
      <c r="C328" s="3712" t="s">
        <v>669</v>
      </c>
      <c r="D328" s="3680" t="s">
        <v>615</v>
      </c>
      <c r="E328" s="3709">
        <f t="shared" si="38"/>
        <v>5673</v>
      </c>
      <c r="F328" s="549">
        <f t="shared" si="37"/>
        <v>5673</v>
      </c>
      <c r="G328" s="1237"/>
      <c r="H328" s="1237"/>
      <c r="I328" s="1237"/>
      <c r="J328" s="1237"/>
      <c r="K328" s="1237"/>
      <c r="L328" s="1237"/>
      <c r="M328" s="767">
        <v>5673</v>
      </c>
      <c r="N328" s="1238"/>
      <c r="O328" s="1238"/>
      <c r="P328" s="1238"/>
      <c r="Q328" s="768"/>
      <c r="R328" s="1238"/>
      <c r="S328" s="1238"/>
      <c r="T328" s="1238"/>
      <c r="U328" s="1238"/>
      <c r="V328" s="1238"/>
      <c r="W328" s="1238"/>
      <c r="X328" s="1238"/>
      <c r="Y328" s="1238"/>
      <c r="Z328" s="1238"/>
      <c r="AA328" s="1238"/>
      <c r="AB328" s="1238"/>
      <c r="AC328" s="1238"/>
      <c r="AD328" s="1238"/>
      <c r="AE328" s="1238"/>
      <c r="AF328" s="768"/>
      <c r="AG328" s="1239"/>
      <c r="AH328" s="1239"/>
      <c r="AI328" s="1239"/>
      <c r="AJ328" s="1239"/>
      <c r="AK328" s="1239"/>
      <c r="AL328" s="1239"/>
    </row>
    <row r="329" spans="1:38" ht="17.100000000000001" customHeight="1">
      <c r="A329" s="3561"/>
      <c r="B329" s="3554"/>
      <c r="C329" s="3712" t="s">
        <v>704</v>
      </c>
      <c r="D329" s="3680" t="s">
        <v>705</v>
      </c>
      <c r="E329" s="3709">
        <f t="shared" si="38"/>
        <v>54240</v>
      </c>
      <c r="F329" s="549">
        <f t="shared" si="37"/>
        <v>54240</v>
      </c>
      <c r="G329" s="1237"/>
      <c r="H329" s="1237"/>
      <c r="I329" s="1237"/>
      <c r="J329" s="1237"/>
      <c r="K329" s="1237"/>
      <c r="L329" s="1237"/>
      <c r="M329" s="767">
        <v>54240</v>
      </c>
      <c r="N329" s="1238"/>
      <c r="O329" s="1238"/>
      <c r="P329" s="1238"/>
      <c r="Q329" s="768"/>
      <c r="R329" s="1238"/>
      <c r="S329" s="1238"/>
      <c r="T329" s="1238"/>
      <c r="U329" s="1238"/>
      <c r="V329" s="1238"/>
      <c r="W329" s="1238"/>
      <c r="X329" s="1238"/>
      <c r="Y329" s="1238"/>
      <c r="Z329" s="1238"/>
      <c r="AA329" s="1238"/>
      <c r="AB329" s="1238"/>
      <c r="AC329" s="1238"/>
      <c r="AD329" s="1238"/>
      <c r="AE329" s="1238"/>
      <c r="AF329" s="768"/>
      <c r="AG329" s="1239"/>
      <c r="AH329" s="1239"/>
      <c r="AI329" s="1239"/>
      <c r="AJ329" s="1239"/>
      <c r="AK329" s="1239"/>
      <c r="AL329" s="1239"/>
    </row>
    <row r="330" spans="1:38" ht="17.100000000000001" customHeight="1">
      <c r="A330" s="3561"/>
      <c r="B330" s="3554"/>
      <c r="C330" s="3712" t="s">
        <v>706</v>
      </c>
      <c r="D330" s="3680" t="s">
        <v>705</v>
      </c>
      <c r="E330" s="3709">
        <f t="shared" si="38"/>
        <v>13560</v>
      </c>
      <c r="F330" s="549">
        <f t="shared" si="37"/>
        <v>13560</v>
      </c>
      <c r="G330" s="1237"/>
      <c r="H330" s="1237"/>
      <c r="I330" s="1237"/>
      <c r="J330" s="1237"/>
      <c r="K330" s="1237"/>
      <c r="L330" s="1237"/>
      <c r="M330" s="767">
        <v>13560</v>
      </c>
      <c r="N330" s="1238"/>
      <c r="O330" s="1238"/>
      <c r="P330" s="1238"/>
      <c r="Q330" s="768"/>
      <c r="R330" s="1238"/>
      <c r="S330" s="1238"/>
      <c r="T330" s="1238"/>
      <c r="U330" s="1238"/>
      <c r="V330" s="1238"/>
      <c r="W330" s="1238"/>
      <c r="X330" s="1238"/>
      <c r="Y330" s="1238"/>
      <c r="Z330" s="1238"/>
      <c r="AA330" s="1238"/>
      <c r="AB330" s="1238"/>
      <c r="AC330" s="1238"/>
      <c r="AD330" s="1238"/>
      <c r="AE330" s="1238"/>
      <c r="AF330" s="768"/>
      <c r="AG330" s="1239"/>
      <c r="AH330" s="1239"/>
      <c r="AI330" s="1239"/>
      <c r="AJ330" s="1239"/>
      <c r="AK330" s="1239"/>
      <c r="AL330" s="1239"/>
    </row>
    <row r="331" spans="1:38" ht="17.100000000000001" customHeight="1">
      <c r="A331" s="3561"/>
      <c r="B331" s="3554"/>
      <c r="C331" s="3712" t="s">
        <v>676</v>
      </c>
      <c r="D331" s="3680" t="s">
        <v>596</v>
      </c>
      <c r="E331" s="3709">
        <f t="shared" si="38"/>
        <v>1440</v>
      </c>
      <c r="F331" s="549">
        <f t="shared" si="37"/>
        <v>1440</v>
      </c>
      <c r="G331" s="1237"/>
      <c r="H331" s="1237"/>
      <c r="I331" s="1237"/>
      <c r="J331" s="1237"/>
      <c r="K331" s="1237"/>
      <c r="L331" s="1237"/>
      <c r="M331" s="767">
        <v>1440</v>
      </c>
      <c r="N331" s="1238"/>
      <c r="O331" s="1238"/>
      <c r="P331" s="1238"/>
      <c r="Q331" s="768"/>
      <c r="R331" s="1238"/>
      <c r="S331" s="1238"/>
      <c r="T331" s="1238"/>
      <c r="U331" s="1238"/>
      <c r="V331" s="1238"/>
      <c r="W331" s="1238"/>
      <c r="X331" s="1238"/>
      <c r="Y331" s="1238"/>
      <c r="Z331" s="1238"/>
      <c r="AA331" s="1238"/>
      <c r="AB331" s="1238"/>
      <c r="AC331" s="1238"/>
      <c r="AD331" s="1238"/>
      <c r="AE331" s="1238"/>
      <c r="AF331" s="768"/>
      <c r="AG331" s="1239"/>
      <c r="AH331" s="1239"/>
      <c r="AI331" s="1239"/>
      <c r="AJ331" s="1239"/>
      <c r="AK331" s="1239"/>
      <c r="AL331" s="1239"/>
    </row>
    <row r="332" spans="1:38" ht="17.100000000000001" customHeight="1">
      <c r="A332" s="3561"/>
      <c r="B332" s="3554"/>
      <c r="C332" s="3712" t="s">
        <v>677</v>
      </c>
      <c r="D332" s="3680" t="s">
        <v>596</v>
      </c>
      <c r="E332" s="3709">
        <f t="shared" si="38"/>
        <v>360</v>
      </c>
      <c r="F332" s="549">
        <f t="shared" si="37"/>
        <v>360</v>
      </c>
      <c r="G332" s="1237"/>
      <c r="H332" s="1237"/>
      <c r="I332" s="1237"/>
      <c r="J332" s="1237"/>
      <c r="K332" s="1237"/>
      <c r="L332" s="1237"/>
      <c r="M332" s="767">
        <v>360</v>
      </c>
      <c r="N332" s="1238"/>
      <c r="O332" s="1238"/>
      <c r="P332" s="1238"/>
      <c r="Q332" s="768"/>
      <c r="R332" s="1238"/>
      <c r="S332" s="1238"/>
      <c r="T332" s="1238"/>
      <c r="U332" s="1238"/>
      <c r="V332" s="1238"/>
      <c r="W332" s="1238"/>
      <c r="X332" s="1238"/>
      <c r="Y332" s="1238"/>
      <c r="Z332" s="1238"/>
      <c r="AA332" s="1238"/>
      <c r="AB332" s="1238"/>
      <c r="AC332" s="1238"/>
      <c r="AD332" s="1238"/>
      <c r="AE332" s="1238"/>
      <c r="AF332" s="768"/>
      <c r="AG332" s="1239"/>
      <c r="AH332" s="1239"/>
      <c r="AI332" s="1239"/>
      <c r="AJ332" s="1239"/>
      <c r="AK332" s="1239"/>
      <c r="AL332" s="1239"/>
    </row>
    <row r="333" spans="1:38" ht="17.100000000000001" customHeight="1">
      <c r="A333" s="3561"/>
      <c r="B333" s="3554"/>
      <c r="C333" s="3713"/>
      <c r="D333" s="3714"/>
      <c r="E333" s="3709"/>
      <c r="F333" s="549">
        <f t="shared" si="37"/>
        <v>0</v>
      </c>
      <c r="G333" s="1237"/>
      <c r="H333" s="1237"/>
      <c r="I333" s="1237"/>
      <c r="J333" s="1237"/>
      <c r="K333" s="1237"/>
      <c r="L333" s="1237"/>
      <c r="M333" s="767"/>
      <c r="N333" s="1238"/>
      <c r="O333" s="1238"/>
      <c r="P333" s="1238"/>
      <c r="Q333" s="768"/>
      <c r="R333" s="1238"/>
      <c r="S333" s="1238"/>
      <c r="T333" s="1238"/>
      <c r="U333" s="1238"/>
      <c r="V333" s="1238"/>
      <c r="W333" s="1238"/>
      <c r="X333" s="1238"/>
      <c r="Y333" s="1238"/>
      <c r="Z333" s="1238"/>
      <c r="AA333" s="1238"/>
      <c r="AB333" s="1238"/>
      <c r="AC333" s="1238"/>
      <c r="AD333" s="1238"/>
      <c r="AE333" s="1238"/>
      <c r="AF333" s="768"/>
      <c r="AG333" s="1239"/>
      <c r="AH333" s="1239"/>
      <c r="AI333" s="1239"/>
      <c r="AJ333" s="1239"/>
      <c r="AK333" s="1239"/>
      <c r="AL333" s="1239"/>
    </row>
    <row r="334" spans="1:38" ht="17.100000000000001" customHeight="1">
      <c r="A334" s="3561"/>
      <c r="B334" s="614"/>
      <c r="C334" s="5275" t="s">
        <v>637</v>
      </c>
      <c r="D334" s="5276"/>
      <c r="E334" s="3715">
        <f>SUM(E335)</f>
        <v>15000000</v>
      </c>
      <c r="F334" s="549">
        <f t="shared" si="33"/>
        <v>0</v>
      </c>
      <c r="G334" s="1237"/>
      <c r="H334" s="1237"/>
      <c r="I334" s="1237"/>
      <c r="J334" s="1237"/>
      <c r="K334" s="1237"/>
      <c r="L334" s="1237"/>
      <c r="M334" s="767"/>
      <c r="N334" s="1238"/>
      <c r="O334" s="1238"/>
      <c r="P334" s="1238"/>
      <c r="Q334" s="768"/>
      <c r="R334" s="1238"/>
      <c r="S334" s="1238"/>
      <c r="T334" s="1238"/>
      <c r="U334" s="1238"/>
      <c r="V334" s="1238"/>
      <c r="W334" s="1238"/>
      <c r="X334" s="1238"/>
      <c r="Y334" s="1238"/>
      <c r="Z334" s="1238"/>
      <c r="AA334" s="1238"/>
      <c r="AB334" s="1238"/>
      <c r="AC334" s="1238"/>
      <c r="AD334" s="1238"/>
      <c r="AE334" s="1238"/>
      <c r="AF334" s="768"/>
      <c r="AG334" s="1239"/>
      <c r="AH334" s="1239"/>
      <c r="AI334" s="1239"/>
      <c r="AJ334" s="1239"/>
      <c r="AK334" s="1239"/>
      <c r="AL334" s="1239"/>
    </row>
    <row r="335" spans="1:38" ht="18" customHeight="1">
      <c r="A335" s="3561"/>
      <c r="B335" s="614"/>
      <c r="C335" s="5277" t="s">
        <v>749</v>
      </c>
      <c r="D335" s="5278"/>
      <c r="E335" s="3716">
        <f>SUM(E336)</f>
        <v>15000000</v>
      </c>
      <c r="F335" s="549">
        <f t="shared" si="33"/>
        <v>0</v>
      </c>
      <c r="G335" s="1237"/>
      <c r="H335" s="1237"/>
      <c r="I335" s="1237"/>
      <c r="J335" s="1237"/>
      <c r="K335" s="1237"/>
      <c r="L335" s="1237"/>
      <c r="M335" s="767"/>
      <c r="N335" s="1238"/>
      <c r="O335" s="1238"/>
      <c r="P335" s="1238"/>
      <c r="Q335" s="768"/>
      <c r="R335" s="1238"/>
      <c r="S335" s="1238"/>
      <c r="T335" s="1238"/>
      <c r="U335" s="1238"/>
      <c r="V335" s="1238"/>
      <c r="W335" s="1238"/>
      <c r="X335" s="1238"/>
      <c r="Y335" s="1238"/>
      <c r="Z335" s="1238"/>
      <c r="AA335" s="1238"/>
      <c r="AB335" s="1238"/>
      <c r="AC335" s="1238"/>
      <c r="AD335" s="1238"/>
      <c r="AE335" s="1238"/>
      <c r="AF335" s="768"/>
      <c r="AG335" s="1239"/>
      <c r="AH335" s="1239"/>
      <c r="AI335" s="1239"/>
      <c r="AJ335" s="1239"/>
      <c r="AK335" s="1239"/>
      <c r="AL335" s="1239"/>
    </row>
    <row r="336" spans="1:38" ht="21.75" customHeight="1" thickBot="1">
      <c r="A336" s="583"/>
      <c r="B336" s="617"/>
      <c r="C336" s="3717" t="s">
        <v>750</v>
      </c>
      <c r="D336" s="3718" t="s">
        <v>751</v>
      </c>
      <c r="E336" s="3719">
        <f>F336</f>
        <v>15000000</v>
      </c>
      <c r="F336" s="549">
        <f t="shared" si="33"/>
        <v>15000000</v>
      </c>
      <c r="G336" s="1237"/>
      <c r="H336" s="1237"/>
      <c r="I336" s="1237"/>
      <c r="J336" s="1237"/>
      <c r="K336" s="1237"/>
      <c r="L336" s="1237"/>
      <c r="M336" s="767"/>
      <c r="N336" s="1238"/>
      <c r="O336" s="1238"/>
      <c r="P336" s="1238"/>
      <c r="Q336" s="768"/>
      <c r="R336" s="1238"/>
      <c r="S336" s="1238"/>
      <c r="T336" s="1238"/>
      <c r="U336" s="1238"/>
      <c r="V336" s="1238"/>
      <c r="W336" s="1238"/>
      <c r="X336" s="1238"/>
      <c r="Y336" s="1238"/>
      <c r="Z336" s="1238"/>
      <c r="AA336" s="1238"/>
      <c r="AB336" s="1238"/>
      <c r="AC336" s="1238"/>
      <c r="AD336" s="1238"/>
      <c r="AE336" s="1238"/>
      <c r="AF336" s="768">
        <v>15000000</v>
      </c>
      <c r="AG336" s="1239"/>
      <c r="AH336" s="1239"/>
      <c r="AI336" s="1239"/>
      <c r="AJ336" s="1239"/>
      <c r="AK336" s="1239"/>
      <c r="AL336" s="1239"/>
    </row>
    <row r="337" spans="1:38" ht="17.100000000000001" customHeight="1" thickBot="1">
      <c r="A337" s="564" t="s">
        <v>401</v>
      </c>
      <c r="B337" s="589"/>
      <c r="C337" s="590"/>
      <c r="D337" s="591" t="s">
        <v>752</v>
      </c>
      <c r="E337" s="592">
        <f>SUM(E338,E348)</f>
        <v>8335191</v>
      </c>
      <c r="F337" s="549">
        <f t="shared" si="33"/>
        <v>0</v>
      </c>
      <c r="G337" s="1237"/>
      <c r="H337" s="1237"/>
      <c r="I337" s="1237"/>
      <c r="J337" s="1237"/>
      <c r="K337" s="1237"/>
      <c r="L337" s="1237"/>
      <c r="M337" s="767"/>
      <c r="N337" s="1238"/>
      <c r="O337" s="1238"/>
      <c r="P337" s="1238"/>
      <c r="Q337" s="768"/>
      <c r="R337" s="1238"/>
      <c r="S337" s="1238"/>
      <c r="T337" s="1238"/>
      <c r="U337" s="1238"/>
      <c r="V337" s="1238"/>
      <c r="W337" s="1238"/>
      <c r="X337" s="1238"/>
      <c r="Y337" s="1238"/>
      <c r="Z337" s="1238"/>
      <c r="AA337" s="1238"/>
      <c r="AB337" s="1238"/>
      <c r="AC337" s="1238"/>
      <c r="AD337" s="1238"/>
      <c r="AE337" s="1238"/>
      <c r="AF337" s="768"/>
      <c r="AG337" s="1239"/>
      <c r="AH337" s="1239"/>
      <c r="AI337" s="1239"/>
      <c r="AJ337" s="1239"/>
      <c r="AK337" s="1239"/>
      <c r="AL337" s="1239"/>
    </row>
    <row r="338" spans="1:38" ht="17.100000000000001" customHeight="1" thickBot="1">
      <c r="A338" s="3561"/>
      <c r="B338" s="576" t="s">
        <v>402</v>
      </c>
      <c r="C338" s="577"/>
      <c r="D338" s="578" t="s">
        <v>753</v>
      </c>
      <c r="E338" s="579">
        <f>SUM(E339,)</f>
        <v>6660189</v>
      </c>
      <c r="F338" s="549">
        <f t="shared" si="33"/>
        <v>0</v>
      </c>
      <c r="G338" s="1237"/>
      <c r="H338" s="1237"/>
      <c r="I338" s="1237"/>
      <c r="J338" s="1237"/>
      <c r="K338" s="1237"/>
      <c r="L338" s="1237"/>
      <c r="M338" s="767"/>
      <c r="N338" s="1238"/>
      <c r="O338" s="1238"/>
      <c r="P338" s="1238"/>
      <c r="Q338" s="768"/>
      <c r="R338" s="1238"/>
      <c r="S338" s="1238"/>
      <c r="T338" s="1238"/>
      <c r="U338" s="1238"/>
      <c r="V338" s="1238"/>
      <c r="W338" s="1238"/>
      <c r="X338" s="1238"/>
      <c r="Y338" s="1238"/>
      <c r="Z338" s="1238"/>
      <c r="AA338" s="1238"/>
      <c r="AB338" s="1238"/>
      <c r="AC338" s="1238"/>
      <c r="AD338" s="1238"/>
      <c r="AE338" s="1238"/>
      <c r="AF338" s="768"/>
      <c r="AG338" s="1239"/>
      <c r="AH338" s="1239"/>
      <c r="AI338" s="1239"/>
      <c r="AJ338" s="1239"/>
      <c r="AK338" s="1239"/>
      <c r="AL338" s="1239"/>
    </row>
    <row r="339" spans="1:38" ht="17.100000000000001" customHeight="1">
      <c r="A339" s="3561"/>
      <c r="B339" s="3554"/>
      <c r="C339" s="5191" t="s">
        <v>582</v>
      </c>
      <c r="D339" s="5191"/>
      <c r="E339" s="821">
        <f>SUM(E340,E346)</f>
        <v>6660189</v>
      </c>
      <c r="F339" s="549">
        <f t="shared" si="33"/>
        <v>0</v>
      </c>
      <c r="G339" s="1237"/>
      <c r="H339" s="1237"/>
      <c r="I339" s="1237"/>
      <c r="J339" s="1237"/>
      <c r="K339" s="1237"/>
      <c r="L339" s="1237"/>
      <c r="M339" s="767"/>
      <c r="N339" s="1238"/>
      <c r="O339" s="1238"/>
      <c r="P339" s="1238"/>
      <c r="Q339" s="768"/>
      <c r="R339" s="1238"/>
      <c r="S339" s="1238"/>
      <c r="T339" s="1238"/>
      <c r="U339" s="1238"/>
      <c r="V339" s="1238"/>
      <c r="W339" s="1238"/>
      <c r="X339" s="1238"/>
      <c r="Y339" s="1238"/>
      <c r="Z339" s="1238"/>
      <c r="AA339" s="1238"/>
      <c r="AB339" s="1238"/>
      <c r="AC339" s="1238"/>
      <c r="AD339" s="1238"/>
      <c r="AE339" s="1238"/>
      <c r="AF339" s="768"/>
      <c r="AG339" s="1239"/>
      <c r="AH339" s="1239"/>
      <c r="AI339" s="1239"/>
      <c r="AJ339" s="1239"/>
      <c r="AK339" s="1239"/>
      <c r="AL339" s="1239"/>
    </row>
    <row r="340" spans="1:38" ht="17.100000000000001" customHeight="1">
      <c r="A340" s="3561"/>
      <c r="B340" s="3554"/>
      <c r="C340" s="5279" t="s">
        <v>583</v>
      </c>
      <c r="D340" s="5279"/>
      <c r="E340" s="3709">
        <f>SUM(E341)</f>
        <v>4413189</v>
      </c>
      <c r="F340" s="549">
        <f t="shared" si="33"/>
        <v>0</v>
      </c>
      <c r="G340" s="1240"/>
      <c r="H340" s="1240"/>
      <c r="I340" s="1240"/>
      <c r="J340" s="1240"/>
      <c r="K340" s="1240"/>
      <c r="L340" s="1240"/>
      <c r="M340" s="767"/>
      <c r="N340" s="1241"/>
      <c r="O340" s="1241"/>
      <c r="P340" s="1241"/>
      <c r="Q340" s="768"/>
      <c r="R340" s="1241"/>
      <c r="S340" s="1241"/>
      <c r="T340" s="1241"/>
      <c r="U340" s="1241"/>
      <c r="V340" s="1241"/>
      <c r="W340" s="1241"/>
      <c r="X340" s="1241"/>
      <c r="Y340" s="1241"/>
      <c r="Z340" s="1241"/>
      <c r="AA340" s="1241"/>
      <c r="AB340" s="1241"/>
      <c r="AC340" s="1241"/>
      <c r="AD340" s="1241"/>
      <c r="AE340" s="1241"/>
      <c r="AF340" s="768"/>
      <c r="AG340" s="1242"/>
      <c r="AH340" s="1242"/>
      <c r="AI340" s="1242"/>
      <c r="AJ340" s="1242"/>
      <c r="AK340" s="1242"/>
      <c r="AL340" s="1242"/>
    </row>
    <row r="341" spans="1:38" ht="17.100000000000001" customHeight="1">
      <c r="A341" s="3561"/>
      <c r="B341" s="3554"/>
      <c r="C341" s="5280" t="s">
        <v>597</v>
      </c>
      <c r="D341" s="5280"/>
      <c r="E341" s="3710">
        <f>SUM(E342:E344)</f>
        <v>4413189</v>
      </c>
      <c r="F341" s="549">
        <f t="shared" si="33"/>
        <v>0</v>
      </c>
      <c r="G341" s="1243"/>
      <c r="H341" s="1243"/>
      <c r="I341" s="1243"/>
      <c r="J341" s="1243"/>
      <c r="K341" s="1243"/>
      <c r="L341" s="1243"/>
      <c r="M341" s="767"/>
      <c r="N341" s="1244"/>
      <c r="O341" s="1244"/>
      <c r="P341" s="1244"/>
      <c r="Q341" s="768"/>
      <c r="R341" s="1244"/>
      <c r="S341" s="1244"/>
      <c r="T341" s="1244"/>
      <c r="U341" s="1244"/>
      <c r="V341" s="1244"/>
      <c r="W341" s="1244"/>
      <c r="X341" s="1244"/>
      <c r="Y341" s="1244"/>
      <c r="Z341" s="1244"/>
      <c r="AA341" s="1244"/>
      <c r="AB341" s="1244"/>
      <c r="AC341" s="1244"/>
      <c r="AD341" s="1244"/>
      <c r="AE341" s="1244"/>
      <c r="AF341" s="768"/>
      <c r="AG341" s="1245"/>
      <c r="AH341" s="1245"/>
      <c r="AI341" s="1245"/>
      <c r="AJ341" s="1245"/>
      <c r="AK341" s="1245"/>
      <c r="AL341" s="1245"/>
    </row>
    <row r="342" spans="1:38" ht="17.100000000000001" customHeight="1">
      <c r="A342" s="3561"/>
      <c r="B342" s="3554"/>
      <c r="C342" s="3720" t="s">
        <v>600</v>
      </c>
      <c r="D342" s="3721" t="s">
        <v>601</v>
      </c>
      <c r="E342" s="3709">
        <f>F342</f>
        <v>200000</v>
      </c>
      <c r="F342" s="549">
        <f t="shared" si="33"/>
        <v>200000</v>
      </c>
      <c r="G342" s="1246"/>
      <c r="H342" s="1246"/>
      <c r="I342" s="1246"/>
      <c r="J342" s="1246"/>
      <c r="K342" s="1246"/>
      <c r="L342" s="1246"/>
      <c r="M342" s="767"/>
      <c r="N342" s="1247"/>
      <c r="O342" s="1247"/>
      <c r="P342" s="1247"/>
      <c r="Q342" s="768"/>
      <c r="R342" s="1247"/>
      <c r="S342" s="1247"/>
      <c r="T342" s="1247"/>
      <c r="U342" s="1247"/>
      <c r="V342" s="1247"/>
      <c r="W342" s="1247"/>
      <c r="X342" s="1247"/>
      <c r="Y342" s="1247"/>
      <c r="Z342" s="1247"/>
      <c r="AA342" s="1247"/>
      <c r="AB342" s="1247"/>
      <c r="AC342" s="1247"/>
      <c r="AD342" s="1247">
        <v>200000</v>
      </c>
      <c r="AE342" s="1247"/>
      <c r="AF342" s="768"/>
      <c r="AG342" s="1248"/>
      <c r="AH342" s="1248"/>
      <c r="AI342" s="1248"/>
      <c r="AJ342" s="1248"/>
      <c r="AK342" s="1248"/>
      <c r="AL342" s="1248"/>
    </row>
    <row r="343" spans="1:38" ht="17.100000000000001" customHeight="1">
      <c r="A343" s="3561"/>
      <c r="B343" s="3554"/>
      <c r="C343" s="3720" t="s">
        <v>610</v>
      </c>
      <c r="D343" s="3721" t="s">
        <v>611</v>
      </c>
      <c r="E343" s="3709">
        <f t="shared" ref="E343:E344" si="39">F343</f>
        <v>3263189</v>
      </c>
      <c r="F343" s="549">
        <f t="shared" si="33"/>
        <v>3263189</v>
      </c>
      <c r="G343" s="1249"/>
      <c r="H343" s="1249"/>
      <c r="I343" s="1249"/>
      <c r="J343" s="1249"/>
      <c r="K343" s="1249"/>
      <c r="L343" s="1249"/>
      <c r="M343" s="767"/>
      <c r="N343" s="1250"/>
      <c r="O343" s="1250"/>
      <c r="P343" s="1250"/>
      <c r="Q343" s="768"/>
      <c r="R343" s="1250"/>
      <c r="S343" s="1250"/>
      <c r="T343" s="1250"/>
      <c r="U343" s="1250"/>
      <c r="V343" s="1250"/>
      <c r="W343" s="1250"/>
      <c r="X343" s="1250"/>
      <c r="Y343" s="1250"/>
      <c r="Z343" s="1250"/>
      <c r="AA343" s="1250"/>
      <c r="AB343" s="1250"/>
      <c r="AC343" s="1250"/>
      <c r="AD343" s="1250">
        <v>3263189</v>
      </c>
      <c r="AE343" s="1250"/>
      <c r="AF343" s="768"/>
      <c r="AG343" s="1251"/>
      <c r="AH343" s="1251"/>
      <c r="AI343" s="1251"/>
      <c r="AJ343" s="1251"/>
      <c r="AK343" s="1251"/>
      <c r="AL343" s="1251"/>
    </row>
    <row r="344" spans="1:38" ht="17.100000000000001" customHeight="1">
      <c r="A344" s="3561"/>
      <c r="B344" s="3554"/>
      <c r="C344" s="3722" t="s">
        <v>620</v>
      </c>
      <c r="D344" s="3705" t="s">
        <v>621</v>
      </c>
      <c r="E344" s="3709">
        <f t="shared" si="39"/>
        <v>950000</v>
      </c>
      <c r="F344" s="549">
        <f t="shared" si="33"/>
        <v>950000</v>
      </c>
      <c r="G344" s="1252"/>
      <c r="H344" s="1252"/>
      <c r="I344" s="1252"/>
      <c r="J344" s="1252"/>
      <c r="K344" s="1252"/>
      <c r="L344" s="1252"/>
      <c r="M344" s="767"/>
      <c r="N344" s="1253"/>
      <c r="O344" s="1253"/>
      <c r="P344" s="1253"/>
      <c r="Q344" s="768"/>
      <c r="R344" s="1253"/>
      <c r="S344" s="1253"/>
      <c r="T344" s="1253"/>
      <c r="U344" s="1253"/>
      <c r="V344" s="1253"/>
      <c r="W344" s="1253"/>
      <c r="X344" s="1253"/>
      <c r="Y344" s="1253"/>
      <c r="Z344" s="1253"/>
      <c r="AA344" s="1253"/>
      <c r="AB344" s="1253"/>
      <c r="AC344" s="1253"/>
      <c r="AD344" s="1253">
        <v>950000</v>
      </c>
      <c r="AE344" s="1253"/>
      <c r="AF344" s="768"/>
      <c r="AG344" s="1254"/>
      <c r="AH344" s="1254"/>
      <c r="AI344" s="1254"/>
      <c r="AJ344" s="1254"/>
      <c r="AK344" s="1254"/>
      <c r="AL344" s="1254"/>
    </row>
    <row r="345" spans="1:38" ht="17.100000000000001" customHeight="1">
      <c r="A345" s="3554"/>
      <c r="B345" s="3554"/>
      <c r="C345" s="3723"/>
      <c r="D345" s="3724"/>
      <c r="E345" s="3709"/>
      <c r="F345" s="549">
        <f t="shared" si="33"/>
        <v>0</v>
      </c>
      <c r="G345" s="1255"/>
      <c r="H345" s="1255"/>
      <c r="I345" s="1255"/>
      <c r="J345" s="1255"/>
      <c r="K345" s="1255"/>
      <c r="L345" s="1255"/>
      <c r="M345" s="767"/>
      <c r="N345" s="1256"/>
      <c r="O345" s="1256"/>
      <c r="P345" s="1256"/>
      <c r="Q345" s="768"/>
      <c r="R345" s="1256"/>
      <c r="S345" s="1256"/>
      <c r="T345" s="1256"/>
      <c r="U345" s="1256"/>
      <c r="V345" s="1256"/>
      <c r="W345" s="1256"/>
      <c r="X345" s="1256"/>
      <c r="Y345" s="1256"/>
      <c r="Z345" s="1256"/>
      <c r="AA345" s="1256"/>
      <c r="AB345" s="1256"/>
      <c r="AC345" s="1256"/>
      <c r="AD345" s="1256"/>
      <c r="AE345" s="1256"/>
      <c r="AF345" s="768"/>
      <c r="AG345" s="1257"/>
      <c r="AH345" s="1257"/>
      <c r="AI345" s="1257"/>
      <c r="AJ345" s="1257"/>
      <c r="AK345" s="1257"/>
      <c r="AL345" s="1257"/>
    </row>
    <row r="346" spans="1:38" ht="17.100000000000001" customHeight="1">
      <c r="A346" s="3561"/>
      <c r="B346" s="3554"/>
      <c r="C346" s="5263" t="s">
        <v>641</v>
      </c>
      <c r="D346" s="5263"/>
      <c r="E346" s="796">
        <f>SUM(E347:E347)</f>
        <v>2247000</v>
      </c>
      <c r="F346" s="549">
        <f t="shared" si="33"/>
        <v>0</v>
      </c>
      <c r="G346" s="1255"/>
      <c r="H346" s="1255"/>
      <c r="I346" s="1255"/>
      <c r="J346" s="1255"/>
      <c r="K346" s="1255"/>
      <c r="L346" s="1255"/>
      <c r="M346" s="767"/>
      <c r="N346" s="1256"/>
      <c r="O346" s="1256"/>
      <c r="P346" s="1256"/>
      <c r="Q346" s="768"/>
      <c r="R346" s="1256"/>
      <c r="S346" s="1256"/>
      <c r="T346" s="1256"/>
      <c r="U346" s="1256"/>
      <c r="V346" s="1256"/>
      <c r="W346" s="1256"/>
      <c r="X346" s="1256"/>
      <c r="Y346" s="1256"/>
      <c r="Z346" s="1256"/>
      <c r="AA346" s="1256"/>
      <c r="AB346" s="1256"/>
      <c r="AC346" s="1256"/>
      <c r="AD346" s="1256"/>
      <c r="AE346" s="1256"/>
      <c r="AF346" s="768"/>
      <c r="AG346" s="1257"/>
      <c r="AH346" s="1257"/>
      <c r="AI346" s="1257"/>
      <c r="AJ346" s="1257"/>
      <c r="AK346" s="1257"/>
      <c r="AL346" s="1257"/>
    </row>
    <row r="347" spans="1:38" ht="53.25" customHeight="1" thickBot="1">
      <c r="A347" s="3561"/>
      <c r="B347" s="3554"/>
      <c r="C347" s="3722" t="s">
        <v>66</v>
      </c>
      <c r="D347" s="3705" t="s">
        <v>682</v>
      </c>
      <c r="E347" s="3709">
        <f>F347</f>
        <v>2247000</v>
      </c>
      <c r="F347" s="549">
        <f t="shared" si="33"/>
        <v>2247000</v>
      </c>
      <c r="G347" s="1258"/>
      <c r="H347" s="1258"/>
      <c r="I347" s="1258"/>
      <c r="J347" s="1258"/>
      <c r="K347" s="1258"/>
      <c r="L347" s="1258"/>
      <c r="M347" s="767"/>
      <c r="N347" s="1259"/>
      <c r="O347" s="1259"/>
      <c r="P347" s="1259"/>
      <c r="Q347" s="768"/>
      <c r="R347" s="1259"/>
      <c r="S347" s="1259"/>
      <c r="T347" s="1259"/>
      <c r="U347" s="1259"/>
      <c r="V347" s="1259"/>
      <c r="W347" s="1259"/>
      <c r="X347" s="1259"/>
      <c r="Y347" s="1259"/>
      <c r="Z347" s="1259"/>
      <c r="AA347" s="1259"/>
      <c r="AB347" s="1259"/>
      <c r="AC347" s="1259"/>
      <c r="AD347" s="1259">
        <v>2247000</v>
      </c>
      <c r="AE347" s="1259"/>
      <c r="AF347" s="768"/>
      <c r="AG347" s="1260"/>
      <c r="AH347" s="1260"/>
      <c r="AI347" s="1260"/>
      <c r="AJ347" s="1260"/>
      <c r="AK347" s="1260"/>
      <c r="AL347" s="1260"/>
    </row>
    <row r="348" spans="1:38" ht="17.100000000000001" customHeight="1" thickBot="1">
      <c r="A348" s="3561"/>
      <c r="B348" s="576" t="s">
        <v>508</v>
      </c>
      <c r="C348" s="577"/>
      <c r="D348" s="578" t="s">
        <v>33</v>
      </c>
      <c r="E348" s="579">
        <f t="shared" ref="E348" si="40">SUM(E349,)</f>
        <v>1675002</v>
      </c>
      <c r="F348" s="549">
        <f t="shared" ref="F348:F420" si="41">SUM(G348:AJ348)</f>
        <v>0</v>
      </c>
      <c r="G348" s="1237"/>
      <c r="H348" s="1237"/>
      <c r="I348" s="1237"/>
      <c r="J348" s="1237"/>
      <c r="K348" s="1237"/>
      <c r="L348" s="1237"/>
      <c r="M348" s="767"/>
      <c r="N348" s="1238"/>
      <c r="O348" s="1238"/>
      <c r="P348" s="1238"/>
      <c r="Q348" s="768"/>
      <c r="R348" s="1238"/>
      <c r="S348" s="1238"/>
      <c r="T348" s="1238"/>
      <c r="U348" s="1238"/>
      <c r="V348" s="1238"/>
      <c r="W348" s="1238"/>
      <c r="X348" s="1238"/>
      <c r="Y348" s="1238"/>
      <c r="Z348" s="1238"/>
      <c r="AA348" s="1238"/>
      <c r="AB348" s="1238"/>
      <c r="AC348" s="1238"/>
      <c r="AD348" s="1238"/>
      <c r="AE348" s="1238"/>
      <c r="AF348" s="768"/>
      <c r="AG348" s="1239"/>
      <c r="AH348" s="1239"/>
      <c r="AI348" s="1239"/>
      <c r="AJ348" s="1239"/>
      <c r="AK348" s="1239"/>
      <c r="AL348" s="1239"/>
    </row>
    <row r="349" spans="1:38" ht="17.100000000000001" customHeight="1">
      <c r="A349" s="3561"/>
      <c r="B349" s="580"/>
      <c r="C349" s="5266" t="s">
        <v>582</v>
      </c>
      <c r="D349" s="5264"/>
      <c r="E349" s="1261">
        <f>SUM(E350,E361,)</f>
        <v>1675002</v>
      </c>
      <c r="F349" s="549">
        <f t="shared" si="41"/>
        <v>0</v>
      </c>
      <c r="G349" s="1237"/>
      <c r="H349" s="1237"/>
      <c r="I349" s="1237"/>
      <c r="J349" s="1237"/>
      <c r="K349" s="1237"/>
      <c r="L349" s="1237"/>
      <c r="M349" s="767"/>
      <c r="N349" s="1238"/>
      <c r="O349" s="1238"/>
      <c r="P349" s="1238"/>
      <c r="Q349" s="768"/>
      <c r="R349" s="1238"/>
      <c r="S349" s="1238"/>
      <c r="T349" s="1238"/>
      <c r="U349" s="1238"/>
      <c r="V349" s="1238"/>
      <c r="W349" s="1238"/>
      <c r="X349" s="1238"/>
      <c r="Y349" s="1238"/>
      <c r="Z349" s="1238"/>
      <c r="AA349" s="1238"/>
      <c r="AB349" s="1238"/>
      <c r="AC349" s="1238"/>
      <c r="AD349" s="1238"/>
      <c r="AE349" s="1238"/>
      <c r="AF349" s="768"/>
      <c r="AG349" s="1239"/>
      <c r="AH349" s="1239"/>
      <c r="AI349" s="1239"/>
      <c r="AJ349" s="1239"/>
      <c r="AK349" s="1239"/>
      <c r="AL349" s="1239"/>
    </row>
    <row r="350" spans="1:38" ht="16.5" customHeight="1">
      <c r="A350" s="3561"/>
      <c r="B350" s="581"/>
      <c r="C350" s="5267" t="s">
        <v>583</v>
      </c>
      <c r="D350" s="5268"/>
      <c r="E350" s="3725">
        <f>SUM(E351,E358)</f>
        <v>685145</v>
      </c>
      <c r="F350" s="549">
        <f t="shared" si="41"/>
        <v>0</v>
      </c>
      <c r="G350" s="1262"/>
      <c r="H350" s="1262"/>
      <c r="I350" s="1262"/>
      <c r="J350" s="1262"/>
      <c r="K350" s="1262"/>
      <c r="L350" s="1262"/>
      <c r="M350" s="767"/>
      <c r="N350" s="1263"/>
      <c r="O350" s="1263"/>
      <c r="P350" s="1263"/>
      <c r="Q350" s="768"/>
      <c r="R350" s="1263"/>
      <c r="S350" s="1263"/>
      <c r="T350" s="1263"/>
      <c r="U350" s="1263"/>
      <c r="V350" s="1263"/>
      <c r="W350" s="1263"/>
      <c r="X350" s="1263"/>
      <c r="Y350" s="1263"/>
      <c r="Z350" s="1263"/>
      <c r="AA350" s="1263"/>
      <c r="AB350" s="1263"/>
      <c r="AC350" s="1263"/>
      <c r="AD350" s="1263"/>
      <c r="AE350" s="1263"/>
      <c r="AF350" s="768"/>
      <c r="AG350" s="1264"/>
      <c r="AH350" s="1264"/>
      <c r="AI350" s="1264"/>
      <c r="AJ350" s="1264"/>
      <c r="AK350" s="1264"/>
      <c r="AL350" s="1264"/>
    </row>
    <row r="351" spans="1:38" ht="16.5" customHeight="1">
      <c r="A351" s="3561"/>
      <c r="B351" s="581"/>
      <c r="C351" s="5269" t="s">
        <v>584</v>
      </c>
      <c r="D351" s="5269"/>
      <c r="E351" s="3710">
        <f>SUM(E352:E356)</f>
        <v>675145</v>
      </c>
      <c r="F351" s="549">
        <f t="shared" si="41"/>
        <v>0</v>
      </c>
      <c r="G351" s="1265"/>
      <c r="H351" s="1265"/>
      <c r="I351" s="1265"/>
      <c r="J351" s="1265"/>
      <c r="K351" s="1265"/>
      <c r="L351" s="1265"/>
      <c r="M351" s="767"/>
      <c r="N351" s="1266"/>
      <c r="O351" s="1266"/>
      <c r="P351" s="1266"/>
      <c r="Q351" s="768"/>
      <c r="R351" s="1266"/>
      <c r="S351" s="1266"/>
      <c r="T351" s="1266"/>
      <c r="U351" s="1266"/>
      <c r="V351" s="1266"/>
      <c r="W351" s="1266"/>
      <c r="X351" s="1266"/>
      <c r="Y351" s="1266"/>
      <c r="Z351" s="1266"/>
      <c r="AA351" s="1266"/>
      <c r="AB351" s="1266"/>
      <c r="AC351" s="1266"/>
      <c r="AD351" s="1266"/>
      <c r="AE351" s="1266"/>
      <c r="AF351" s="768"/>
      <c r="AG351" s="1267"/>
      <c r="AH351" s="1267"/>
      <c r="AI351" s="1267"/>
      <c r="AJ351" s="1267"/>
      <c r="AK351" s="1267"/>
      <c r="AL351" s="1267"/>
    </row>
    <row r="352" spans="1:38" ht="16.5" customHeight="1">
      <c r="A352" s="3561"/>
      <c r="B352" s="581"/>
      <c r="C352" s="3722" t="s">
        <v>585</v>
      </c>
      <c r="D352" s="3705" t="s">
        <v>586</v>
      </c>
      <c r="E352" s="3706">
        <f>F352</f>
        <v>520379</v>
      </c>
      <c r="F352" s="549">
        <f t="shared" si="41"/>
        <v>520379</v>
      </c>
      <c r="G352" s="1268"/>
      <c r="H352" s="1268"/>
      <c r="I352" s="1268">
        <v>520379</v>
      </c>
      <c r="J352" s="1268"/>
      <c r="K352" s="1268"/>
      <c r="L352" s="1268"/>
      <c r="M352" s="767"/>
      <c r="N352" s="1269"/>
      <c r="O352" s="1269"/>
      <c r="P352" s="1269"/>
      <c r="Q352" s="768"/>
      <c r="R352" s="1269"/>
      <c r="S352" s="1269"/>
      <c r="T352" s="1269"/>
      <c r="U352" s="1269"/>
      <c r="V352" s="1269"/>
      <c r="W352" s="1269"/>
      <c r="X352" s="1269"/>
      <c r="Y352" s="1269"/>
      <c r="Z352" s="1269"/>
      <c r="AA352" s="1269"/>
      <c r="AB352" s="1269"/>
      <c r="AC352" s="1269"/>
      <c r="AD352" s="1269"/>
      <c r="AE352" s="1269"/>
      <c r="AF352" s="768"/>
      <c r="AG352" s="1270"/>
      <c r="AH352" s="1270"/>
      <c r="AI352" s="1270"/>
      <c r="AJ352" s="1270"/>
      <c r="AK352" s="1270"/>
      <c r="AL352" s="1270"/>
    </row>
    <row r="353" spans="1:38" ht="16.5" customHeight="1">
      <c r="A353" s="3561"/>
      <c r="B353" s="581"/>
      <c r="C353" s="3722" t="s">
        <v>587</v>
      </c>
      <c r="D353" s="3705" t="s">
        <v>588</v>
      </c>
      <c r="E353" s="3706">
        <f t="shared" ref="E353:E356" si="42">F353</f>
        <v>41756</v>
      </c>
      <c r="F353" s="549">
        <f t="shared" si="41"/>
        <v>41756</v>
      </c>
      <c r="G353" s="1271"/>
      <c r="H353" s="1271"/>
      <c r="I353" s="1271">
        <v>41756</v>
      </c>
      <c r="J353" s="1271"/>
      <c r="K353" s="1271"/>
      <c r="L353" s="1271"/>
      <c r="M353" s="767"/>
      <c r="N353" s="1272"/>
      <c r="O353" s="1272"/>
      <c r="P353" s="1272"/>
      <c r="Q353" s="768"/>
      <c r="R353" s="1272"/>
      <c r="S353" s="1272"/>
      <c r="T353" s="1272"/>
      <c r="U353" s="1272"/>
      <c r="V353" s="1272"/>
      <c r="W353" s="1272"/>
      <c r="X353" s="1272"/>
      <c r="Y353" s="1272"/>
      <c r="Z353" s="1272"/>
      <c r="AA353" s="1272"/>
      <c r="AB353" s="1272"/>
      <c r="AC353" s="1272"/>
      <c r="AD353" s="1272"/>
      <c r="AE353" s="1272"/>
      <c r="AF353" s="768"/>
      <c r="AG353" s="1273"/>
      <c r="AH353" s="1273"/>
      <c r="AI353" s="1273"/>
      <c r="AJ353" s="1273"/>
      <c r="AK353" s="1273"/>
      <c r="AL353" s="1273"/>
    </row>
    <row r="354" spans="1:38" ht="16.5" customHeight="1">
      <c r="A354" s="3561"/>
      <c r="B354" s="581"/>
      <c r="C354" s="3722" t="s">
        <v>589</v>
      </c>
      <c r="D354" s="3705" t="s">
        <v>590</v>
      </c>
      <c r="E354" s="3706">
        <f t="shared" si="42"/>
        <v>95170</v>
      </c>
      <c r="F354" s="549">
        <f t="shared" si="41"/>
        <v>95170</v>
      </c>
      <c r="G354" s="1274"/>
      <c r="H354" s="1274"/>
      <c r="I354" s="1274">
        <v>95170</v>
      </c>
      <c r="J354" s="1274"/>
      <c r="K354" s="1274"/>
      <c r="L354" s="1274"/>
      <c r="M354" s="767"/>
      <c r="N354" s="1275"/>
      <c r="O354" s="1275"/>
      <c r="P354" s="1275"/>
      <c r="Q354" s="768"/>
      <c r="R354" s="1275"/>
      <c r="S354" s="1275"/>
      <c r="T354" s="1275"/>
      <c r="U354" s="1275"/>
      <c r="V354" s="1275"/>
      <c r="W354" s="1275"/>
      <c r="X354" s="1275"/>
      <c r="Y354" s="1275"/>
      <c r="Z354" s="1275"/>
      <c r="AA354" s="1275"/>
      <c r="AB354" s="1275"/>
      <c r="AC354" s="1275"/>
      <c r="AD354" s="1275"/>
      <c r="AE354" s="1275"/>
      <c r="AF354" s="768"/>
      <c r="AG354" s="1276"/>
      <c r="AH354" s="1276"/>
      <c r="AI354" s="1276"/>
      <c r="AJ354" s="1276"/>
      <c r="AK354" s="1276"/>
      <c r="AL354" s="1276"/>
    </row>
    <row r="355" spans="1:38" ht="17.25" customHeight="1">
      <c r="A355" s="3561"/>
      <c r="B355" s="581"/>
      <c r="C355" s="3726" t="s">
        <v>591</v>
      </c>
      <c r="D355" s="3724" t="s">
        <v>592</v>
      </c>
      <c r="E355" s="3706">
        <f t="shared" si="42"/>
        <v>10909</v>
      </c>
      <c r="F355" s="549">
        <f t="shared" si="41"/>
        <v>10909</v>
      </c>
      <c r="G355" s="1277"/>
      <c r="H355" s="1277"/>
      <c r="I355" s="1277">
        <v>10909</v>
      </c>
      <c r="J355" s="1277"/>
      <c r="K355" s="1277"/>
      <c r="L355" s="1277"/>
      <c r="M355" s="767"/>
      <c r="N355" s="1278"/>
      <c r="O355" s="1278"/>
      <c r="P355" s="1278"/>
      <c r="Q355" s="768"/>
      <c r="R355" s="1278"/>
      <c r="S355" s="1278"/>
      <c r="T355" s="1278"/>
      <c r="U355" s="1278"/>
      <c r="V355" s="1278"/>
      <c r="W355" s="1278"/>
      <c r="X355" s="1278"/>
      <c r="Y355" s="1278"/>
      <c r="Z355" s="1278"/>
      <c r="AA355" s="1278"/>
      <c r="AB355" s="1278"/>
      <c r="AC355" s="1278"/>
      <c r="AD355" s="1278"/>
      <c r="AE355" s="1278"/>
      <c r="AF355" s="768"/>
      <c r="AG355" s="1279"/>
      <c r="AH355" s="1279"/>
      <c r="AI355" s="1279"/>
      <c r="AJ355" s="1279"/>
      <c r="AK355" s="1279"/>
      <c r="AL355" s="1279"/>
    </row>
    <row r="356" spans="1:38" ht="16.5" customHeight="1">
      <c r="A356" s="3561"/>
      <c r="B356" s="581"/>
      <c r="C356" s="3727" t="s">
        <v>595</v>
      </c>
      <c r="D356" s="3705" t="s">
        <v>596</v>
      </c>
      <c r="E356" s="3706">
        <f t="shared" si="42"/>
        <v>6931</v>
      </c>
      <c r="F356" s="549">
        <f t="shared" si="41"/>
        <v>6931</v>
      </c>
      <c r="G356" s="1280"/>
      <c r="H356" s="1280"/>
      <c r="I356" s="1280">
        <v>6931</v>
      </c>
      <c r="J356" s="1280"/>
      <c r="K356" s="1280"/>
      <c r="L356" s="1280"/>
      <c r="M356" s="767"/>
      <c r="N356" s="1281"/>
      <c r="O356" s="1281"/>
      <c r="P356" s="1281"/>
      <c r="Q356" s="768"/>
      <c r="R356" s="1281"/>
      <c r="S356" s="1281"/>
      <c r="T356" s="1281"/>
      <c r="U356" s="1281"/>
      <c r="V356" s="1281"/>
      <c r="W356" s="1281"/>
      <c r="X356" s="1281"/>
      <c r="Y356" s="1281"/>
      <c r="Z356" s="1281"/>
      <c r="AA356" s="1281"/>
      <c r="AB356" s="1281"/>
      <c r="AC356" s="1281"/>
      <c r="AD356" s="1281"/>
      <c r="AE356" s="1281"/>
      <c r="AF356" s="768"/>
      <c r="AG356" s="1282"/>
      <c r="AH356" s="1282"/>
      <c r="AI356" s="1282"/>
      <c r="AJ356" s="1282"/>
      <c r="AK356" s="1282"/>
      <c r="AL356" s="1282"/>
    </row>
    <row r="357" spans="1:38" ht="13.5" customHeight="1">
      <c r="A357" s="3561"/>
      <c r="B357" s="581"/>
      <c r="C357" s="5270"/>
      <c r="D357" s="5271"/>
      <c r="E357" s="3709"/>
      <c r="F357" s="549">
        <f t="shared" si="41"/>
        <v>0</v>
      </c>
      <c r="G357" s="1283"/>
      <c r="H357" s="1283"/>
      <c r="I357" s="1283"/>
      <c r="J357" s="1283"/>
      <c r="K357" s="1283"/>
      <c r="L357" s="1283"/>
      <c r="M357" s="767"/>
      <c r="N357" s="1284"/>
      <c r="O357" s="1284"/>
      <c r="P357" s="1284"/>
      <c r="Q357" s="768"/>
      <c r="R357" s="1284"/>
      <c r="S357" s="1284"/>
      <c r="T357" s="1284"/>
      <c r="U357" s="1284"/>
      <c r="V357" s="1284"/>
      <c r="W357" s="1284"/>
      <c r="X357" s="1284"/>
      <c r="Y357" s="1284"/>
      <c r="Z357" s="1284"/>
      <c r="AA357" s="1284"/>
      <c r="AB357" s="1284"/>
      <c r="AC357" s="1284"/>
      <c r="AD357" s="1284"/>
      <c r="AE357" s="1284"/>
      <c r="AF357" s="768"/>
      <c r="AG357" s="1285"/>
      <c r="AH357" s="1285"/>
      <c r="AI357" s="1285"/>
      <c r="AJ357" s="1285"/>
      <c r="AK357" s="1285"/>
      <c r="AL357" s="1285"/>
    </row>
    <row r="358" spans="1:38" ht="16.5" customHeight="1">
      <c r="A358" s="3561"/>
      <c r="B358" s="581"/>
      <c r="C358" s="5272" t="s">
        <v>597</v>
      </c>
      <c r="D358" s="5272"/>
      <c r="E358" s="3728">
        <f>SUM(E359:E359)</f>
        <v>10000</v>
      </c>
      <c r="F358" s="549">
        <f t="shared" si="41"/>
        <v>0</v>
      </c>
      <c r="G358" s="1283"/>
      <c r="H358" s="1283"/>
      <c r="I358" s="1283"/>
      <c r="J358" s="1283"/>
      <c r="K358" s="1283"/>
      <c r="L358" s="1283"/>
      <c r="M358" s="767"/>
      <c r="N358" s="1284"/>
      <c r="O358" s="1284"/>
      <c r="P358" s="1284"/>
      <c r="Q358" s="768"/>
      <c r="R358" s="1284"/>
      <c r="S358" s="1284"/>
      <c r="T358" s="1284"/>
      <c r="U358" s="1284"/>
      <c r="V358" s="1284"/>
      <c r="W358" s="1284"/>
      <c r="X358" s="1284"/>
      <c r="Y358" s="1284"/>
      <c r="Z358" s="1284"/>
      <c r="AA358" s="1284"/>
      <c r="AB358" s="1284"/>
      <c r="AC358" s="1284"/>
      <c r="AD358" s="1284"/>
      <c r="AE358" s="1284"/>
      <c r="AF358" s="768"/>
      <c r="AG358" s="1285"/>
      <c r="AH358" s="1285"/>
      <c r="AI358" s="1285"/>
      <c r="AJ358" s="1285"/>
      <c r="AK358" s="1285"/>
      <c r="AL358" s="1285"/>
    </row>
    <row r="359" spans="1:38" ht="16.5" customHeight="1">
      <c r="A359" s="3561"/>
      <c r="B359" s="581"/>
      <c r="C359" s="3711" t="s">
        <v>610</v>
      </c>
      <c r="D359" s="3729" t="s">
        <v>611</v>
      </c>
      <c r="E359" s="3730">
        <f>F359</f>
        <v>10000</v>
      </c>
      <c r="F359" s="549">
        <f t="shared" si="41"/>
        <v>10000</v>
      </c>
      <c r="G359" s="1283"/>
      <c r="H359" s="1283"/>
      <c r="I359" s="1283"/>
      <c r="J359" s="1283"/>
      <c r="K359" s="1283"/>
      <c r="L359" s="1283"/>
      <c r="M359" s="767"/>
      <c r="N359" s="1284"/>
      <c r="O359" s="1284"/>
      <c r="P359" s="1284"/>
      <c r="Q359" s="768"/>
      <c r="R359" s="1284"/>
      <c r="S359" s="1284"/>
      <c r="T359" s="1284"/>
      <c r="U359" s="1284"/>
      <c r="V359" s="1284"/>
      <c r="W359" s="1284"/>
      <c r="X359" s="1284"/>
      <c r="Y359" s="1284">
        <v>10000</v>
      </c>
      <c r="Z359" s="1284"/>
      <c r="AA359" s="1284"/>
      <c r="AB359" s="1284"/>
      <c r="AC359" s="1284"/>
      <c r="AD359" s="1284"/>
      <c r="AE359" s="1284"/>
      <c r="AF359" s="768"/>
      <c r="AG359" s="1285"/>
      <c r="AH359" s="1285"/>
      <c r="AI359" s="1285"/>
      <c r="AJ359" s="1285"/>
      <c r="AK359" s="1285"/>
      <c r="AL359" s="1285"/>
    </row>
    <row r="360" spans="1:38" ht="14.25" customHeight="1" thickBot="1">
      <c r="A360" s="583"/>
      <c r="B360" s="584"/>
      <c r="C360" s="622"/>
      <c r="D360" s="4375"/>
      <c r="E360" s="585"/>
      <c r="F360" s="549">
        <f t="shared" si="41"/>
        <v>0</v>
      </c>
      <c r="G360" s="1283"/>
      <c r="H360" s="1283"/>
      <c r="I360" s="1283"/>
      <c r="J360" s="1283"/>
      <c r="K360" s="1283"/>
      <c r="L360" s="1283"/>
      <c r="M360" s="767"/>
      <c r="N360" s="1284"/>
      <c r="O360" s="1284"/>
      <c r="P360" s="1284"/>
      <c r="Q360" s="768"/>
      <c r="R360" s="1284"/>
      <c r="S360" s="1284"/>
      <c r="T360" s="1284"/>
      <c r="U360" s="1284"/>
      <c r="V360" s="1284"/>
      <c r="W360" s="1284"/>
      <c r="X360" s="1284"/>
      <c r="Y360" s="1284"/>
      <c r="Z360" s="1284"/>
      <c r="AA360" s="1284"/>
      <c r="AB360" s="1284"/>
      <c r="AC360" s="1284"/>
      <c r="AD360" s="1284"/>
      <c r="AE360" s="1284"/>
      <c r="AF360" s="768"/>
      <c r="AG360" s="1285"/>
      <c r="AH360" s="1285"/>
      <c r="AI360" s="1285"/>
      <c r="AJ360" s="1285"/>
      <c r="AK360" s="1285"/>
      <c r="AL360" s="1285"/>
    </row>
    <row r="361" spans="1:38" ht="18.75" customHeight="1">
      <c r="A361" s="3561"/>
      <c r="B361" s="618"/>
      <c r="C361" s="5273" t="s">
        <v>648</v>
      </c>
      <c r="D361" s="5274"/>
      <c r="E361" s="619">
        <f>SUM(E362:E374)</f>
        <v>989857</v>
      </c>
      <c r="F361" s="549">
        <f t="shared" si="41"/>
        <v>0</v>
      </c>
      <c r="G361" s="1283"/>
      <c r="H361" s="1283"/>
      <c r="I361" s="1283"/>
      <c r="J361" s="1283"/>
      <c r="K361" s="1283"/>
      <c r="L361" s="1283"/>
      <c r="M361" s="767"/>
      <c r="N361" s="1284"/>
      <c r="O361" s="1284"/>
      <c r="P361" s="1284"/>
      <c r="Q361" s="768"/>
      <c r="R361" s="1284"/>
      <c r="S361" s="1284"/>
      <c r="T361" s="1284"/>
      <c r="U361" s="1284"/>
      <c r="V361" s="1284"/>
      <c r="W361" s="1284"/>
      <c r="X361" s="1284"/>
      <c r="Y361" s="1284"/>
      <c r="Z361" s="1284"/>
      <c r="AA361" s="1284"/>
      <c r="AB361" s="1284"/>
      <c r="AC361" s="1284"/>
      <c r="AD361" s="1284"/>
      <c r="AE361" s="1284"/>
      <c r="AF361" s="768"/>
      <c r="AG361" s="1285"/>
      <c r="AH361" s="1285"/>
      <c r="AI361" s="1285"/>
      <c r="AJ361" s="1285"/>
      <c r="AK361" s="1285"/>
      <c r="AL361" s="1285"/>
    </row>
    <row r="362" spans="1:38" ht="54" customHeight="1">
      <c r="A362" s="3561"/>
      <c r="B362" s="618"/>
      <c r="C362" s="3731" t="s">
        <v>689</v>
      </c>
      <c r="D362" s="3732" t="s">
        <v>754</v>
      </c>
      <c r="E362" s="3733">
        <f>M362</f>
        <v>818824</v>
      </c>
      <c r="F362" s="549">
        <f t="shared" si="41"/>
        <v>818824</v>
      </c>
      <c r="G362" s="1286"/>
      <c r="H362" s="1286"/>
      <c r="I362" s="1286"/>
      <c r="J362" s="1286"/>
      <c r="K362" s="1286"/>
      <c r="L362" s="1286"/>
      <c r="M362" s="767">
        <v>818824</v>
      </c>
      <c r="N362" s="1287"/>
      <c r="O362" s="1287"/>
      <c r="P362" s="1287"/>
      <c r="Q362" s="768"/>
      <c r="R362" s="1287"/>
      <c r="S362" s="1287"/>
      <c r="T362" s="1287"/>
      <c r="U362" s="1287"/>
      <c r="V362" s="1287"/>
      <c r="W362" s="1287"/>
      <c r="X362" s="1287"/>
      <c r="Y362" s="1287"/>
      <c r="Z362" s="1287"/>
      <c r="AA362" s="1287"/>
      <c r="AB362" s="1287"/>
      <c r="AC362" s="1287"/>
      <c r="AD362" s="1287"/>
      <c r="AE362" s="1287"/>
      <c r="AF362" s="768"/>
      <c r="AG362" s="1288"/>
      <c r="AH362" s="1288"/>
      <c r="AI362" s="1288"/>
      <c r="AJ362" s="1288"/>
      <c r="AK362" s="1288"/>
      <c r="AL362" s="1288"/>
    </row>
    <row r="363" spans="1:38" ht="20.25" customHeight="1">
      <c r="A363" s="3561"/>
      <c r="B363" s="618"/>
      <c r="C363" s="1215" t="s">
        <v>649</v>
      </c>
      <c r="D363" s="3734" t="s">
        <v>586</v>
      </c>
      <c r="E363" s="3733">
        <f t="shared" ref="E363:E374" si="43">M363</f>
        <v>96558</v>
      </c>
      <c r="F363" s="549">
        <f t="shared" si="41"/>
        <v>96558</v>
      </c>
      <c r="G363" s="1286"/>
      <c r="H363" s="1286"/>
      <c r="I363" s="1286"/>
      <c r="J363" s="1286"/>
      <c r="K363" s="1286"/>
      <c r="L363" s="1286"/>
      <c r="M363" s="767">
        <v>96558</v>
      </c>
      <c r="N363" s="1287"/>
      <c r="O363" s="1287"/>
      <c r="P363" s="1287"/>
      <c r="Q363" s="768"/>
      <c r="R363" s="1287"/>
      <c r="S363" s="1287"/>
      <c r="T363" s="1287"/>
      <c r="U363" s="1287"/>
      <c r="V363" s="1287"/>
      <c r="W363" s="1287"/>
      <c r="X363" s="1287"/>
      <c r="Y363" s="1287"/>
      <c r="Z363" s="1287"/>
      <c r="AA363" s="1287"/>
      <c r="AB363" s="1287"/>
      <c r="AC363" s="1287"/>
      <c r="AD363" s="1287"/>
      <c r="AE363" s="1287"/>
      <c r="AF363" s="768"/>
      <c r="AG363" s="1288"/>
      <c r="AH363" s="1288"/>
      <c r="AI363" s="1288"/>
      <c r="AJ363" s="1288"/>
      <c r="AK363" s="1288"/>
      <c r="AL363" s="1288"/>
    </row>
    <row r="364" spans="1:38" ht="20.25" customHeight="1">
      <c r="A364" s="3561"/>
      <c r="B364" s="618"/>
      <c r="C364" s="1215" t="s">
        <v>650</v>
      </c>
      <c r="D364" s="3734" t="s">
        <v>586</v>
      </c>
      <c r="E364" s="3733">
        <f t="shared" si="43"/>
        <v>10728</v>
      </c>
      <c r="F364" s="549">
        <f t="shared" si="41"/>
        <v>10728</v>
      </c>
      <c r="G364" s="1286"/>
      <c r="H364" s="1286"/>
      <c r="I364" s="1286"/>
      <c r="J364" s="1286"/>
      <c r="K364" s="1286"/>
      <c r="L364" s="1286"/>
      <c r="M364" s="767">
        <v>10728</v>
      </c>
      <c r="N364" s="1287"/>
      <c r="O364" s="1287"/>
      <c r="P364" s="1287"/>
      <c r="Q364" s="768"/>
      <c r="R364" s="1287"/>
      <c r="S364" s="1287"/>
      <c r="T364" s="1287"/>
      <c r="U364" s="1287"/>
      <c r="V364" s="1287"/>
      <c r="W364" s="1287"/>
      <c r="X364" s="1287"/>
      <c r="Y364" s="1287"/>
      <c r="Z364" s="1287"/>
      <c r="AA364" s="1287"/>
      <c r="AB364" s="1287"/>
      <c r="AC364" s="1287"/>
      <c r="AD364" s="1287"/>
      <c r="AE364" s="1287"/>
      <c r="AF364" s="768"/>
      <c r="AG364" s="1288"/>
      <c r="AH364" s="1288"/>
      <c r="AI364" s="1288"/>
      <c r="AJ364" s="1288"/>
      <c r="AK364" s="1288"/>
      <c r="AL364" s="1288"/>
    </row>
    <row r="365" spans="1:38" ht="18.75" customHeight="1">
      <c r="A365" s="3561"/>
      <c r="B365" s="618"/>
      <c r="C365" s="1215" t="s">
        <v>653</v>
      </c>
      <c r="D365" s="3734" t="s">
        <v>590</v>
      </c>
      <c r="E365" s="3733">
        <f t="shared" si="43"/>
        <v>16469</v>
      </c>
      <c r="F365" s="549">
        <f t="shared" si="41"/>
        <v>16469</v>
      </c>
      <c r="G365" s="1286"/>
      <c r="H365" s="1286"/>
      <c r="I365" s="1286"/>
      <c r="J365" s="1286"/>
      <c r="K365" s="1286"/>
      <c r="L365" s="1286"/>
      <c r="M365" s="767">
        <v>16469</v>
      </c>
      <c r="N365" s="1287"/>
      <c r="O365" s="1287"/>
      <c r="P365" s="1287"/>
      <c r="Q365" s="768"/>
      <c r="R365" s="1287"/>
      <c r="S365" s="1287"/>
      <c r="T365" s="1287"/>
      <c r="U365" s="1287"/>
      <c r="V365" s="1287"/>
      <c r="W365" s="1287"/>
      <c r="X365" s="1287"/>
      <c r="Y365" s="1287"/>
      <c r="Z365" s="1287"/>
      <c r="AA365" s="1287"/>
      <c r="AB365" s="1287"/>
      <c r="AC365" s="1287"/>
      <c r="AD365" s="1287"/>
      <c r="AE365" s="1287"/>
      <c r="AF365" s="768"/>
      <c r="AG365" s="1288"/>
      <c r="AH365" s="1288"/>
      <c r="AI365" s="1288"/>
      <c r="AJ365" s="1288"/>
      <c r="AK365" s="1288"/>
      <c r="AL365" s="1288"/>
    </row>
    <row r="366" spans="1:38" ht="20.25" customHeight="1">
      <c r="A366" s="3561"/>
      <c r="B366" s="618"/>
      <c r="C366" s="1215" t="s">
        <v>654</v>
      </c>
      <c r="D366" s="3564" t="s">
        <v>590</v>
      </c>
      <c r="E366" s="3733">
        <f t="shared" si="43"/>
        <v>1830</v>
      </c>
      <c r="F366" s="549">
        <f t="shared" si="41"/>
        <v>1830</v>
      </c>
      <c r="G366" s="1286"/>
      <c r="H366" s="1286"/>
      <c r="I366" s="1286"/>
      <c r="J366" s="1286"/>
      <c r="K366" s="1286"/>
      <c r="L366" s="1286"/>
      <c r="M366" s="767">
        <v>1830</v>
      </c>
      <c r="N366" s="1287"/>
      <c r="O366" s="1287"/>
      <c r="P366" s="1287"/>
      <c r="Q366" s="768"/>
      <c r="R366" s="1287"/>
      <c r="S366" s="1287"/>
      <c r="T366" s="1287"/>
      <c r="U366" s="1287"/>
      <c r="V366" s="1287"/>
      <c r="W366" s="1287"/>
      <c r="X366" s="1287"/>
      <c r="Y366" s="1287"/>
      <c r="Z366" s="1287"/>
      <c r="AA366" s="1287"/>
      <c r="AB366" s="1287"/>
      <c r="AC366" s="1287"/>
      <c r="AD366" s="1287"/>
      <c r="AE366" s="1287"/>
      <c r="AF366" s="768"/>
      <c r="AG366" s="1288"/>
      <c r="AH366" s="1288"/>
      <c r="AI366" s="1288"/>
      <c r="AJ366" s="1288"/>
      <c r="AK366" s="1288"/>
      <c r="AL366" s="1288"/>
    </row>
    <row r="367" spans="1:38" ht="27.75" customHeight="1">
      <c r="A367" s="3561"/>
      <c r="B367" s="618"/>
      <c r="C367" s="3735" t="s">
        <v>655</v>
      </c>
      <c r="D367" s="3564" t="s">
        <v>696</v>
      </c>
      <c r="E367" s="3733">
        <f t="shared" si="43"/>
        <v>2383</v>
      </c>
      <c r="F367" s="549">
        <f t="shared" si="41"/>
        <v>2383</v>
      </c>
      <c r="G367" s="1286"/>
      <c r="H367" s="1286"/>
      <c r="I367" s="1286"/>
      <c r="J367" s="1286"/>
      <c r="K367" s="1286"/>
      <c r="L367" s="1286"/>
      <c r="M367" s="767">
        <v>2383</v>
      </c>
      <c r="N367" s="1287"/>
      <c r="O367" s="1287"/>
      <c r="P367" s="1287"/>
      <c r="Q367" s="768"/>
      <c r="R367" s="1287"/>
      <c r="S367" s="1287"/>
      <c r="T367" s="1287"/>
      <c r="U367" s="1287"/>
      <c r="V367" s="1287"/>
      <c r="W367" s="1287"/>
      <c r="X367" s="1287"/>
      <c r="Y367" s="1287"/>
      <c r="Z367" s="1287"/>
      <c r="AA367" s="1287"/>
      <c r="AB367" s="1287"/>
      <c r="AC367" s="1287"/>
      <c r="AD367" s="1287"/>
      <c r="AE367" s="1287"/>
      <c r="AF367" s="768"/>
      <c r="AG367" s="1288"/>
      <c r="AH367" s="1288"/>
      <c r="AI367" s="1288"/>
      <c r="AJ367" s="1288"/>
      <c r="AK367" s="1288"/>
      <c r="AL367" s="1288"/>
    </row>
    <row r="368" spans="1:38" ht="27" customHeight="1">
      <c r="A368" s="3561"/>
      <c r="B368" s="618"/>
      <c r="C368" s="3735" t="s">
        <v>656</v>
      </c>
      <c r="D368" s="3564" t="s">
        <v>696</v>
      </c>
      <c r="E368" s="3733">
        <f t="shared" si="43"/>
        <v>265</v>
      </c>
      <c r="F368" s="549">
        <f t="shared" si="41"/>
        <v>265</v>
      </c>
      <c r="G368" s="1286"/>
      <c r="H368" s="1286"/>
      <c r="I368" s="1286"/>
      <c r="J368" s="1286"/>
      <c r="K368" s="1286"/>
      <c r="L368" s="1286"/>
      <c r="M368" s="767">
        <v>265</v>
      </c>
      <c r="N368" s="1287"/>
      <c r="O368" s="1287"/>
      <c r="P368" s="1287"/>
      <c r="Q368" s="768"/>
      <c r="R368" s="1287"/>
      <c r="S368" s="1287"/>
      <c r="T368" s="1287"/>
      <c r="U368" s="1287"/>
      <c r="V368" s="1287"/>
      <c r="W368" s="1287"/>
      <c r="X368" s="1287"/>
      <c r="Y368" s="1287"/>
      <c r="Z368" s="1287"/>
      <c r="AA368" s="1287"/>
      <c r="AB368" s="1287"/>
      <c r="AC368" s="1287"/>
      <c r="AD368" s="1287"/>
      <c r="AE368" s="1287"/>
      <c r="AF368" s="768"/>
      <c r="AG368" s="1288"/>
      <c r="AH368" s="1288"/>
      <c r="AI368" s="1288"/>
      <c r="AJ368" s="1288"/>
      <c r="AK368" s="1288"/>
      <c r="AL368" s="1288"/>
    </row>
    <row r="369" spans="1:38" ht="18" customHeight="1">
      <c r="A369" s="3561"/>
      <c r="B369" s="618"/>
      <c r="C369" s="1215" t="s">
        <v>666</v>
      </c>
      <c r="D369" s="3564" t="s">
        <v>611</v>
      </c>
      <c r="E369" s="3733">
        <f t="shared" si="43"/>
        <v>27000</v>
      </c>
      <c r="F369" s="549">
        <f t="shared" si="41"/>
        <v>27000</v>
      </c>
      <c r="G369" s="1286"/>
      <c r="H369" s="1286"/>
      <c r="I369" s="1286"/>
      <c r="J369" s="1286"/>
      <c r="K369" s="1286"/>
      <c r="L369" s="1286"/>
      <c r="M369" s="767">
        <v>27000</v>
      </c>
      <c r="N369" s="1287"/>
      <c r="O369" s="1287"/>
      <c r="P369" s="1287"/>
      <c r="Q369" s="768"/>
      <c r="R369" s="1287"/>
      <c r="S369" s="1287"/>
      <c r="T369" s="1287"/>
      <c r="U369" s="1287"/>
      <c r="V369" s="1287"/>
      <c r="W369" s="1287"/>
      <c r="X369" s="1287"/>
      <c r="Y369" s="1287"/>
      <c r="Z369" s="1287"/>
      <c r="AA369" s="1287"/>
      <c r="AB369" s="1287"/>
      <c r="AC369" s="1287"/>
      <c r="AD369" s="1287"/>
      <c r="AE369" s="1287"/>
      <c r="AF369" s="768"/>
      <c r="AG369" s="1288"/>
      <c r="AH369" s="1288"/>
      <c r="AI369" s="1288"/>
      <c r="AJ369" s="1288"/>
      <c r="AK369" s="1288"/>
      <c r="AL369" s="1288"/>
    </row>
    <row r="370" spans="1:38" ht="18" customHeight="1">
      <c r="A370" s="3561"/>
      <c r="B370" s="618"/>
      <c r="C370" s="1215" t="s">
        <v>667</v>
      </c>
      <c r="D370" s="3564" t="s">
        <v>611</v>
      </c>
      <c r="E370" s="3733">
        <f t="shared" si="43"/>
        <v>3000</v>
      </c>
      <c r="F370" s="549">
        <f t="shared" si="41"/>
        <v>3000</v>
      </c>
      <c r="G370" s="1286"/>
      <c r="H370" s="1286"/>
      <c r="I370" s="1286"/>
      <c r="J370" s="1286"/>
      <c r="K370" s="1286"/>
      <c r="L370" s="1286"/>
      <c r="M370" s="767">
        <v>3000</v>
      </c>
      <c r="N370" s="1287"/>
      <c r="O370" s="1287"/>
      <c r="P370" s="1287"/>
      <c r="Q370" s="768"/>
      <c r="R370" s="1287"/>
      <c r="S370" s="1287"/>
      <c r="T370" s="1287"/>
      <c r="U370" s="1287"/>
      <c r="V370" s="1287"/>
      <c r="W370" s="1287"/>
      <c r="X370" s="1287"/>
      <c r="Y370" s="1287"/>
      <c r="Z370" s="1287"/>
      <c r="AA370" s="1287"/>
      <c r="AB370" s="1287"/>
      <c r="AC370" s="1287"/>
      <c r="AD370" s="1287"/>
      <c r="AE370" s="1287"/>
      <c r="AF370" s="768"/>
      <c r="AG370" s="1288"/>
      <c r="AH370" s="1288"/>
      <c r="AI370" s="1288"/>
      <c r="AJ370" s="1288"/>
      <c r="AK370" s="1288"/>
      <c r="AL370" s="1288"/>
    </row>
    <row r="371" spans="1:38" ht="18.75" customHeight="1">
      <c r="A371" s="3561"/>
      <c r="B371" s="618"/>
      <c r="C371" s="1215" t="s">
        <v>704</v>
      </c>
      <c r="D371" s="3564" t="s">
        <v>705</v>
      </c>
      <c r="E371" s="3733">
        <f t="shared" si="43"/>
        <v>10800</v>
      </c>
      <c r="F371" s="549">
        <f t="shared" si="41"/>
        <v>10800</v>
      </c>
      <c r="G371" s="1286"/>
      <c r="H371" s="1286"/>
      <c r="I371" s="1286"/>
      <c r="J371" s="1286"/>
      <c r="K371" s="1286"/>
      <c r="L371" s="1286"/>
      <c r="M371" s="767">
        <v>10800</v>
      </c>
      <c r="N371" s="1287"/>
      <c r="O371" s="1287"/>
      <c r="P371" s="1287"/>
      <c r="Q371" s="768"/>
      <c r="R371" s="1287"/>
      <c r="S371" s="1287"/>
      <c r="T371" s="1287"/>
      <c r="U371" s="1287"/>
      <c r="V371" s="1287"/>
      <c r="W371" s="1287"/>
      <c r="X371" s="1287"/>
      <c r="Y371" s="1287"/>
      <c r="Z371" s="1287"/>
      <c r="AA371" s="1287"/>
      <c r="AB371" s="1287"/>
      <c r="AC371" s="1287"/>
      <c r="AD371" s="1287"/>
      <c r="AE371" s="1287"/>
      <c r="AF371" s="768"/>
      <c r="AG371" s="1288"/>
      <c r="AH371" s="1288"/>
      <c r="AI371" s="1288"/>
      <c r="AJ371" s="1288"/>
      <c r="AK371" s="1288"/>
      <c r="AL371" s="1288"/>
    </row>
    <row r="372" spans="1:38" ht="20.25" customHeight="1">
      <c r="A372" s="3561"/>
      <c r="B372" s="618"/>
      <c r="C372" s="1215" t="s">
        <v>706</v>
      </c>
      <c r="D372" s="3564" t="s">
        <v>705</v>
      </c>
      <c r="E372" s="3733">
        <f t="shared" si="43"/>
        <v>1200</v>
      </c>
      <c r="F372" s="549">
        <f t="shared" si="41"/>
        <v>1200</v>
      </c>
      <c r="G372" s="1286"/>
      <c r="H372" s="1286"/>
      <c r="I372" s="1286"/>
      <c r="J372" s="1286"/>
      <c r="K372" s="1286"/>
      <c r="L372" s="1286"/>
      <c r="M372" s="767">
        <v>1200</v>
      </c>
      <c r="N372" s="1287"/>
      <c r="O372" s="1287"/>
      <c r="P372" s="1287"/>
      <c r="Q372" s="768"/>
      <c r="R372" s="1287"/>
      <c r="S372" s="1287"/>
      <c r="T372" s="1287"/>
      <c r="U372" s="1287"/>
      <c r="V372" s="1287"/>
      <c r="W372" s="1287"/>
      <c r="X372" s="1287"/>
      <c r="Y372" s="1287"/>
      <c r="Z372" s="1287"/>
      <c r="AA372" s="1287"/>
      <c r="AB372" s="1287"/>
      <c r="AC372" s="1287"/>
      <c r="AD372" s="1287"/>
      <c r="AE372" s="1287"/>
      <c r="AF372" s="768"/>
      <c r="AG372" s="1288"/>
      <c r="AH372" s="1288"/>
      <c r="AI372" s="1288"/>
      <c r="AJ372" s="1288"/>
      <c r="AK372" s="1288"/>
      <c r="AL372" s="1288"/>
    </row>
    <row r="373" spans="1:38" ht="19.5" customHeight="1">
      <c r="A373" s="3561"/>
      <c r="B373" s="618"/>
      <c r="C373" s="1215" t="s">
        <v>676</v>
      </c>
      <c r="D373" s="3564" t="s">
        <v>596</v>
      </c>
      <c r="E373" s="3733">
        <f t="shared" si="43"/>
        <v>720</v>
      </c>
      <c r="F373" s="549">
        <f t="shared" si="41"/>
        <v>720</v>
      </c>
      <c r="G373" s="1286"/>
      <c r="H373" s="1286"/>
      <c r="I373" s="1286"/>
      <c r="J373" s="1286"/>
      <c r="K373" s="1286"/>
      <c r="L373" s="1286"/>
      <c r="M373" s="767">
        <v>720</v>
      </c>
      <c r="N373" s="1287"/>
      <c r="O373" s="1287"/>
      <c r="P373" s="1287"/>
      <c r="Q373" s="768"/>
      <c r="R373" s="1287"/>
      <c r="S373" s="1287"/>
      <c r="T373" s="1287"/>
      <c r="U373" s="1287"/>
      <c r="V373" s="1287"/>
      <c r="W373" s="1287"/>
      <c r="X373" s="1287"/>
      <c r="Y373" s="1287"/>
      <c r="Z373" s="1287"/>
      <c r="AA373" s="1287"/>
      <c r="AB373" s="1287"/>
      <c r="AC373" s="1287"/>
      <c r="AD373" s="1287"/>
      <c r="AE373" s="1287"/>
      <c r="AF373" s="768"/>
      <c r="AG373" s="1288"/>
      <c r="AH373" s="1288"/>
      <c r="AI373" s="1288"/>
      <c r="AJ373" s="1288"/>
      <c r="AK373" s="1288"/>
      <c r="AL373" s="1288"/>
    </row>
    <row r="374" spans="1:38" ht="18" customHeight="1" thickBot="1">
      <c r="A374" s="583"/>
      <c r="B374" s="620"/>
      <c r="C374" s="3736" t="s">
        <v>677</v>
      </c>
      <c r="D374" s="3737" t="s">
        <v>596</v>
      </c>
      <c r="E374" s="3738">
        <f t="shared" si="43"/>
        <v>80</v>
      </c>
      <c r="F374" s="549">
        <f t="shared" si="41"/>
        <v>80</v>
      </c>
      <c r="G374" s="1286"/>
      <c r="H374" s="1286"/>
      <c r="I374" s="1286"/>
      <c r="J374" s="1286"/>
      <c r="K374" s="1286"/>
      <c r="L374" s="1286"/>
      <c r="M374" s="767">
        <v>80</v>
      </c>
      <c r="N374" s="1287"/>
      <c r="O374" s="1287"/>
      <c r="P374" s="1287"/>
      <c r="Q374" s="768"/>
      <c r="R374" s="1287"/>
      <c r="S374" s="1287"/>
      <c r="T374" s="1287"/>
      <c r="U374" s="1287"/>
      <c r="V374" s="1287"/>
      <c r="W374" s="1287"/>
      <c r="X374" s="1287"/>
      <c r="Y374" s="1287"/>
      <c r="Z374" s="1287"/>
      <c r="AA374" s="1287"/>
      <c r="AB374" s="1287"/>
      <c r="AC374" s="1287"/>
      <c r="AD374" s="1287"/>
      <c r="AE374" s="1287"/>
      <c r="AF374" s="768"/>
      <c r="AG374" s="1288"/>
      <c r="AH374" s="1288"/>
      <c r="AI374" s="1288"/>
      <c r="AJ374" s="1288"/>
      <c r="AK374" s="1288"/>
      <c r="AL374" s="1288"/>
    </row>
    <row r="375" spans="1:38" ht="17.100000000000001" customHeight="1" thickBot="1">
      <c r="A375" s="564" t="s">
        <v>755</v>
      </c>
      <c r="B375" s="589"/>
      <c r="C375" s="590"/>
      <c r="D375" s="591" t="s">
        <v>756</v>
      </c>
      <c r="E375" s="592">
        <f>SUM(E376,)</f>
        <v>3110731</v>
      </c>
      <c r="F375" s="549">
        <f t="shared" si="41"/>
        <v>0</v>
      </c>
      <c r="G375" s="1286"/>
      <c r="H375" s="1286"/>
      <c r="I375" s="1286"/>
      <c r="J375" s="1286"/>
      <c r="K375" s="1286"/>
      <c r="L375" s="1286"/>
      <c r="M375" s="767"/>
      <c r="N375" s="1287"/>
      <c r="O375" s="1287"/>
      <c r="P375" s="1287"/>
      <c r="Q375" s="768"/>
      <c r="R375" s="1287"/>
      <c r="S375" s="1287"/>
      <c r="T375" s="1287"/>
      <c r="U375" s="1287"/>
      <c r="V375" s="1287"/>
      <c r="W375" s="1287"/>
      <c r="X375" s="1287"/>
      <c r="Y375" s="1287"/>
      <c r="Z375" s="1287"/>
      <c r="AA375" s="1287"/>
      <c r="AB375" s="1287"/>
      <c r="AC375" s="1287"/>
      <c r="AD375" s="1287"/>
      <c r="AE375" s="1287"/>
      <c r="AF375" s="768"/>
      <c r="AG375" s="1288"/>
      <c r="AH375" s="1288"/>
      <c r="AI375" s="1288"/>
      <c r="AJ375" s="1288"/>
      <c r="AK375" s="1288"/>
      <c r="AL375" s="1288"/>
    </row>
    <row r="376" spans="1:38" ht="17.100000000000001" customHeight="1" thickBot="1">
      <c r="A376" s="593"/>
      <c r="B376" s="576" t="s">
        <v>757</v>
      </c>
      <c r="C376" s="577"/>
      <c r="D376" s="578" t="s">
        <v>76</v>
      </c>
      <c r="E376" s="579">
        <f>SUM(E377,)</f>
        <v>3110731</v>
      </c>
      <c r="F376" s="549">
        <f t="shared" si="41"/>
        <v>0</v>
      </c>
      <c r="G376" s="1286"/>
      <c r="H376" s="1286"/>
      <c r="I376" s="1286"/>
      <c r="J376" s="1286"/>
      <c r="K376" s="1286"/>
      <c r="L376" s="1286"/>
      <c r="M376" s="767"/>
      <c r="N376" s="1287"/>
      <c r="O376" s="1287"/>
      <c r="P376" s="1287"/>
      <c r="Q376" s="768"/>
      <c r="R376" s="1287"/>
      <c r="S376" s="1287"/>
      <c r="T376" s="1287"/>
      <c r="U376" s="1287"/>
      <c r="V376" s="1287"/>
      <c r="W376" s="1287"/>
      <c r="X376" s="1287"/>
      <c r="Y376" s="1287"/>
      <c r="Z376" s="1287"/>
      <c r="AA376" s="1287"/>
      <c r="AB376" s="1287"/>
      <c r="AC376" s="1287"/>
      <c r="AD376" s="1287"/>
      <c r="AE376" s="1287"/>
      <c r="AF376" s="768"/>
      <c r="AG376" s="1288"/>
      <c r="AH376" s="1288"/>
      <c r="AI376" s="1288"/>
      <c r="AJ376" s="1288"/>
      <c r="AK376" s="1288"/>
      <c r="AL376" s="1288"/>
    </row>
    <row r="377" spans="1:38" ht="17.100000000000001" customHeight="1">
      <c r="A377" s="3561"/>
      <c r="B377" s="621"/>
      <c r="C377" s="5223" t="s">
        <v>582</v>
      </c>
      <c r="D377" s="5197"/>
      <c r="E377" s="574">
        <f>SUM(E378,)</f>
        <v>3110731</v>
      </c>
      <c r="F377" s="549">
        <f t="shared" si="41"/>
        <v>0</v>
      </c>
      <c r="G377" s="1286"/>
      <c r="H377" s="1286"/>
      <c r="I377" s="1286"/>
      <c r="J377" s="1286"/>
      <c r="K377" s="1286"/>
      <c r="L377" s="1286"/>
      <c r="M377" s="767"/>
      <c r="N377" s="1287"/>
      <c r="O377" s="1287"/>
      <c r="P377" s="1287"/>
      <c r="Q377" s="768"/>
      <c r="R377" s="1287"/>
      <c r="S377" s="1287"/>
      <c r="T377" s="1287"/>
      <c r="U377" s="1287"/>
      <c r="V377" s="1287"/>
      <c r="W377" s="1287"/>
      <c r="X377" s="1287"/>
      <c r="Y377" s="1287"/>
      <c r="Z377" s="1287"/>
      <c r="AA377" s="1287"/>
      <c r="AB377" s="1287"/>
      <c r="AC377" s="1287"/>
      <c r="AD377" s="1287"/>
      <c r="AE377" s="1287"/>
      <c r="AF377" s="768"/>
      <c r="AG377" s="1288"/>
      <c r="AH377" s="1288"/>
      <c r="AI377" s="1288"/>
      <c r="AJ377" s="1288"/>
      <c r="AK377" s="1288"/>
      <c r="AL377" s="1288"/>
    </row>
    <row r="378" spans="1:38" ht="17.100000000000001" customHeight="1">
      <c r="A378" s="3561"/>
      <c r="B378" s="621"/>
      <c r="C378" s="5284" t="s">
        <v>583</v>
      </c>
      <c r="D378" s="5285"/>
      <c r="E378" s="3733">
        <f>SUM(E385,E379)</f>
        <v>3110731</v>
      </c>
      <c r="F378" s="549">
        <f t="shared" si="41"/>
        <v>0</v>
      </c>
      <c r="G378" s="1289"/>
      <c r="H378" s="1289"/>
      <c r="I378" s="1289"/>
      <c r="J378" s="1289"/>
      <c r="K378" s="1289"/>
      <c r="L378" s="1289"/>
      <c r="M378" s="767"/>
      <c r="N378" s="1290"/>
      <c r="O378" s="1290"/>
      <c r="P378" s="1290"/>
      <c r="Q378" s="768"/>
      <c r="R378" s="1290"/>
      <c r="S378" s="1290"/>
      <c r="T378" s="1290"/>
      <c r="U378" s="1290"/>
      <c r="V378" s="1290"/>
      <c r="W378" s="1290"/>
      <c r="X378" s="1290"/>
      <c r="Y378" s="1290"/>
      <c r="Z378" s="1290"/>
      <c r="AA378" s="1290"/>
      <c r="AB378" s="1290"/>
      <c r="AC378" s="1290"/>
      <c r="AD378" s="1290"/>
      <c r="AE378" s="1290"/>
      <c r="AF378" s="768"/>
      <c r="AG378" s="1291"/>
      <c r="AH378" s="1291"/>
      <c r="AI378" s="1291"/>
      <c r="AJ378" s="1291"/>
      <c r="AK378" s="1291"/>
      <c r="AL378" s="1291"/>
    </row>
    <row r="379" spans="1:38" ht="17.100000000000001" customHeight="1">
      <c r="A379" s="3561"/>
      <c r="B379" s="3554"/>
      <c r="C379" s="5286" t="s">
        <v>584</v>
      </c>
      <c r="D379" s="5286"/>
      <c r="E379" s="3739">
        <f>SUM(E380:E383)</f>
        <v>1978902</v>
      </c>
      <c r="F379" s="549">
        <f t="shared" si="41"/>
        <v>0</v>
      </c>
      <c r="G379" s="1289"/>
      <c r="H379" s="1289"/>
      <c r="I379" s="1289"/>
      <c r="J379" s="1289"/>
      <c r="K379" s="1289"/>
      <c r="L379" s="1289"/>
      <c r="M379" s="767"/>
      <c r="N379" s="1290"/>
      <c r="O379" s="1290"/>
      <c r="P379" s="1290"/>
      <c r="Q379" s="768"/>
      <c r="R379" s="1290"/>
      <c r="S379" s="1290"/>
      <c r="T379" s="1290"/>
      <c r="U379" s="1290"/>
      <c r="V379" s="1290"/>
      <c r="W379" s="1290"/>
      <c r="X379" s="1290"/>
      <c r="Y379" s="1290"/>
      <c r="Z379" s="1290"/>
      <c r="AA379" s="1290"/>
      <c r="AB379" s="1290"/>
      <c r="AC379" s="1290"/>
      <c r="AD379" s="1290"/>
      <c r="AE379" s="1290"/>
      <c r="AF379" s="768"/>
      <c r="AG379" s="1291"/>
      <c r="AH379" s="1291"/>
      <c r="AI379" s="1291"/>
      <c r="AJ379" s="1291"/>
      <c r="AK379" s="1291"/>
      <c r="AL379" s="1291"/>
    </row>
    <row r="380" spans="1:38" ht="17.100000000000001" customHeight="1">
      <c r="A380" s="3561"/>
      <c r="B380" s="3554"/>
      <c r="C380" s="3740" t="s">
        <v>585</v>
      </c>
      <c r="D380" s="3741" t="s">
        <v>586</v>
      </c>
      <c r="E380" s="3733">
        <f>F380</f>
        <v>1648131</v>
      </c>
      <c r="F380" s="549">
        <f t="shared" si="41"/>
        <v>1648131</v>
      </c>
      <c r="G380" s="1292"/>
      <c r="H380" s="1292"/>
      <c r="I380" s="1292"/>
      <c r="J380" s="1292"/>
      <c r="K380" s="1292"/>
      <c r="L380" s="1292"/>
      <c r="M380" s="767"/>
      <c r="N380" s="1293"/>
      <c r="O380" s="1293"/>
      <c r="P380" s="1293"/>
      <c r="Q380" s="768"/>
      <c r="R380" s="1293"/>
      <c r="S380" s="1293"/>
      <c r="T380" s="1293">
        <f>1107455+540676</f>
        <v>1648131</v>
      </c>
      <c r="U380" s="1293"/>
      <c r="V380" s="1293"/>
      <c r="W380" s="1293"/>
      <c r="X380" s="1293"/>
      <c r="Y380" s="1293"/>
      <c r="Z380" s="1293"/>
      <c r="AA380" s="1293"/>
      <c r="AB380" s="1293"/>
      <c r="AC380" s="1293"/>
      <c r="AD380" s="1293"/>
      <c r="AE380" s="1293"/>
      <c r="AF380" s="768"/>
      <c r="AG380" s="1294"/>
      <c r="AH380" s="1294"/>
      <c r="AI380" s="1294"/>
      <c r="AJ380" s="1294"/>
      <c r="AK380" s="1294"/>
      <c r="AL380" s="1294"/>
    </row>
    <row r="381" spans="1:38" ht="17.100000000000001" customHeight="1">
      <c r="A381" s="3561"/>
      <c r="B381" s="3554"/>
      <c r="C381" s="3742" t="s">
        <v>589</v>
      </c>
      <c r="D381" s="3743" t="s">
        <v>590</v>
      </c>
      <c r="E381" s="3733">
        <f t="shared" ref="E381:E383" si="44">F381</f>
        <v>279011</v>
      </c>
      <c r="F381" s="549">
        <f t="shared" si="41"/>
        <v>279011</v>
      </c>
      <c r="G381" s="1295"/>
      <c r="H381" s="1295"/>
      <c r="I381" s="1295"/>
      <c r="J381" s="1295"/>
      <c r="K381" s="1295"/>
      <c r="L381" s="1295"/>
      <c r="M381" s="767"/>
      <c r="N381" s="1296"/>
      <c r="O381" s="1296"/>
      <c r="P381" s="1296"/>
      <c r="Q381" s="768"/>
      <c r="R381" s="1296"/>
      <c r="S381" s="1296"/>
      <c r="T381" s="1296">
        <f>187492+91519</f>
        <v>279011</v>
      </c>
      <c r="U381" s="1296"/>
      <c r="V381" s="1296"/>
      <c r="W381" s="1296"/>
      <c r="X381" s="1296"/>
      <c r="Y381" s="1296"/>
      <c r="Z381" s="1296"/>
      <c r="AA381" s="1296"/>
      <c r="AB381" s="1296"/>
      <c r="AC381" s="1296"/>
      <c r="AD381" s="1296"/>
      <c r="AE381" s="1296"/>
      <c r="AF381" s="768"/>
      <c r="AG381" s="1297"/>
      <c r="AH381" s="1297"/>
      <c r="AI381" s="1297"/>
      <c r="AJ381" s="1297"/>
      <c r="AK381" s="1297"/>
      <c r="AL381" s="1297"/>
    </row>
    <row r="382" spans="1:38" ht="15.75" customHeight="1">
      <c r="A382" s="3561"/>
      <c r="B382" s="3554"/>
      <c r="C382" s="3742" t="s">
        <v>591</v>
      </c>
      <c r="D382" s="3743" t="s">
        <v>592</v>
      </c>
      <c r="E382" s="3733">
        <f t="shared" si="44"/>
        <v>40114</v>
      </c>
      <c r="F382" s="549">
        <f t="shared" si="41"/>
        <v>40114</v>
      </c>
      <c r="G382" s="1298"/>
      <c r="H382" s="1298"/>
      <c r="I382" s="1298"/>
      <c r="J382" s="1298"/>
      <c r="K382" s="1298"/>
      <c r="L382" s="1298"/>
      <c r="M382" s="767"/>
      <c r="N382" s="1299"/>
      <c r="O382" s="1299"/>
      <c r="P382" s="1299"/>
      <c r="Q382" s="768"/>
      <c r="R382" s="1299"/>
      <c r="S382" s="1299"/>
      <c r="T382" s="1299">
        <f>27133+12981</f>
        <v>40114</v>
      </c>
      <c r="U382" s="1299"/>
      <c r="V382" s="1299"/>
      <c r="W382" s="1299"/>
      <c r="X382" s="1299"/>
      <c r="Y382" s="1299"/>
      <c r="Z382" s="1299"/>
      <c r="AA382" s="1299"/>
      <c r="AB382" s="1299"/>
      <c r="AC382" s="1299"/>
      <c r="AD382" s="1299"/>
      <c r="AE382" s="1299"/>
      <c r="AF382" s="768"/>
      <c r="AG382" s="1300"/>
      <c r="AH382" s="1300"/>
      <c r="AI382" s="1300"/>
      <c r="AJ382" s="1300"/>
      <c r="AK382" s="1300"/>
      <c r="AL382" s="1300"/>
    </row>
    <row r="383" spans="1:38" ht="15.75" customHeight="1">
      <c r="A383" s="3561"/>
      <c r="B383" s="3554"/>
      <c r="C383" s="3742" t="s">
        <v>595</v>
      </c>
      <c r="D383" s="3744" t="s">
        <v>596</v>
      </c>
      <c r="E383" s="3733">
        <f t="shared" si="44"/>
        <v>11646</v>
      </c>
      <c r="F383" s="549">
        <f t="shared" si="41"/>
        <v>11646</v>
      </c>
      <c r="G383" s="1301"/>
      <c r="H383" s="1301"/>
      <c r="I383" s="1301"/>
      <c r="J383" s="1301"/>
      <c r="K383" s="1301"/>
      <c r="L383" s="1301"/>
      <c r="M383" s="767"/>
      <c r="N383" s="1302"/>
      <c r="O383" s="1302"/>
      <c r="P383" s="1302"/>
      <c r="Q383" s="768"/>
      <c r="R383" s="1302"/>
      <c r="S383" s="1302"/>
      <c r="T383" s="1302">
        <f>7752+3894</f>
        <v>11646</v>
      </c>
      <c r="U383" s="1302"/>
      <c r="V383" s="1302"/>
      <c r="W383" s="1302"/>
      <c r="X383" s="1302"/>
      <c r="Y383" s="1302"/>
      <c r="Z383" s="1302"/>
      <c r="AA383" s="1302"/>
      <c r="AB383" s="1302"/>
      <c r="AC383" s="1302"/>
      <c r="AD383" s="1302"/>
      <c r="AE383" s="1302"/>
      <c r="AF383" s="768"/>
      <c r="AG383" s="1303"/>
      <c r="AH383" s="1303"/>
      <c r="AI383" s="1303"/>
      <c r="AJ383" s="1303"/>
      <c r="AK383" s="1303"/>
      <c r="AL383" s="1303"/>
    </row>
    <row r="384" spans="1:38" ht="17.100000000000001" customHeight="1">
      <c r="A384" s="3561"/>
      <c r="B384" s="621"/>
      <c r="C384" s="3745"/>
      <c r="D384" s="3746"/>
      <c r="E384" s="3733"/>
      <c r="G384" s="1304"/>
      <c r="H384" s="1304"/>
      <c r="I384" s="1304"/>
      <c r="J384" s="1304"/>
      <c r="K384" s="1304"/>
      <c r="L384" s="1304"/>
      <c r="M384" s="767"/>
      <c r="N384" s="1305"/>
      <c r="O384" s="1305"/>
      <c r="P384" s="1305"/>
      <c r="Q384" s="768"/>
      <c r="R384" s="1305"/>
      <c r="S384" s="1305"/>
      <c r="T384" s="1305"/>
      <c r="U384" s="1305"/>
      <c r="V384" s="1305"/>
      <c r="W384" s="1305"/>
      <c r="X384" s="1305"/>
      <c r="Y384" s="1305"/>
      <c r="Z384" s="1305"/>
      <c r="AA384" s="1305"/>
      <c r="AB384" s="1305"/>
      <c r="AC384" s="1305"/>
      <c r="AD384" s="1305"/>
      <c r="AE384" s="1305"/>
      <c r="AF384" s="768"/>
      <c r="AG384" s="1306"/>
      <c r="AH384" s="1306"/>
      <c r="AI384" s="1306"/>
      <c r="AJ384" s="1306"/>
      <c r="AK384" s="1306"/>
      <c r="AL384" s="1306"/>
    </row>
    <row r="385" spans="1:38" ht="17.100000000000001" customHeight="1">
      <c r="A385" s="3561"/>
      <c r="B385" s="621"/>
      <c r="C385" s="5287" t="s">
        <v>597</v>
      </c>
      <c r="D385" s="5288"/>
      <c r="E385" s="3739">
        <f>SUM(E386:E396)</f>
        <v>1131829</v>
      </c>
      <c r="F385" s="549">
        <f t="shared" si="41"/>
        <v>0</v>
      </c>
      <c r="G385" s="1307"/>
      <c r="H385" s="1307"/>
      <c r="I385" s="1307"/>
      <c r="J385" s="1307"/>
      <c r="K385" s="1307"/>
      <c r="L385" s="1307"/>
      <c r="M385" s="767"/>
      <c r="N385" s="1308"/>
      <c r="O385" s="1308"/>
      <c r="P385" s="1308"/>
      <c r="Q385" s="768"/>
      <c r="R385" s="1308"/>
      <c r="S385" s="1308"/>
      <c r="T385" s="1308"/>
      <c r="U385" s="1308"/>
      <c r="V385" s="1308"/>
      <c r="W385" s="1308"/>
      <c r="X385" s="1308"/>
      <c r="Y385" s="1308"/>
      <c r="Z385" s="1308"/>
      <c r="AA385" s="1308"/>
      <c r="AB385" s="1308"/>
      <c r="AC385" s="1308"/>
      <c r="AD385" s="1308"/>
      <c r="AE385" s="1308"/>
      <c r="AF385" s="768"/>
      <c r="AG385" s="1309"/>
      <c r="AH385" s="1309"/>
      <c r="AI385" s="1309"/>
      <c r="AJ385" s="1309"/>
      <c r="AK385" s="1309"/>
      <c r="AL385" s="1309"/>
    </row>
    <row r="386" spans="1:38" ht="17.100000000000001" customHeight="1">
      <c r="A386" s="3561"/>
      <c r="B386" s="3561"/>
      <c r="C386" s="3747" t="s">
        <v>600</v>
      </c>
      <c r="D386" s="3748" t="s">
        <v>601</v>
      </c>
      <c r="E386" s="3733">
        <f>F386</f>
        <v>31940</v>
      </c>
      <c r="F386" s="549">
        <f t="shared" si="41"/>
        <v>31940</v>
      </c>
      <c r="G386" s="1310"/>
      <c r="H386" s="1310"/>
      <c r="I386" s="1310"/>
      <c r="J386" s="1310"/>
      <c r="K386" s="1310"/>
      <c r="L386" s="1310"/>
      <c r="M386" s="767"/>
      <c r="N386" s="1311"/>
      <c r="O386" s="1311"/>
      <c r="P386" s="1311"/>
      <c r="Q386" s="768"/>
      <c r="R386" s="1311">
        <v>20000</v>
      </c>
      <c r="S386" s="1311"/>
      <c r="T386" s="1311">
        <v>11940</v>
      </c>
      <c r="U386" s="1311"/>
      <c r="V386" s="1311"/>
      <c r="W386" s="1311"/>
      <c r="X386" s="1311"/>
      <c r="Y386" s="1311"/>
      <c r="Z386" s="1311"/>
      <c r="AA386" s="1311"/>
      <c r="AB386" s="1311"/>
      <c r="AC386" s="1311"/>
      <c r="AD386" s="1311"/>
      <c r="AE386" s="1311"/>
      <c r="AF386" s="768"/>
      <c r="AG386" s="1312"/>
      <c r="AH386" s="1312"/>
      <c r="AI386" s="1312"/>
      <c r="AJ386" s="1312"/>
      <c r="AK386" s="1312"/>
      <c r="AL386" s="1312"/>
    </row>
    <row r="387" spans="1:38" ht="17.100000000000001" customHeight="1">
      <c r="A387" s="3561"/>
      <c r="B387" s="3561"/>
      <c r="C387" s="3747" t="s">
        <v>604</v>
      </c>
      <c r="D387" s="3748" t="s">
        <v>605</v>
      </c>
      <c r="E387" s="3733">
        <f>F387</f>
        <v>36696</v>
      </c>
      <c r="F387" s="549">
        <f t="shared" si="41"/>
        <v>36696</v>
      </c>
      <c r="G387" s="1313"/>
      <c r="H387" s="1313"/>
      <c r="I387" s="1313"/>
      <c r="J387" s="1313"/>
      <c r="K387" s="1313"/>
      <c r="L387" s="1313"/>
      <c r="M387" s="767"/>
      <c r="N387" s="1314"/>
      <c r="O387" s="1314"/>
      <c r="P387" s="1314"/>
      <c r="Q387" s="768"/>
      <c r="R387" s="1314"/>
      <c r="S387" s="1314"/>
      <c r="T387" s="1314">
        <v>36696</v>
      </c>
      <c r="U387" s="1314"/>
      <c r="V387" s="1314"/>
      <c r="W387" s="1314"/>
      <c r="X387" s="1314"/>
      <c r="Y387" s="1314"/>
      <c r="Z387" s="1314"/>
      <c r="AA387" s="1314"/>
      <c r="AB387" s="1314"/>
      <c r="AC387" s="1314"/>
      <c r="AD387" s="1314"/>
      <c r="AE387" s="1314"/>
      <c r="AF387" s="768"/>
      <c r="AG387" s="1315"/>
      <c r="AH387" s="1315"/>
      <c r="AI387" s="1315"/>
      <c r="AJ387" s="1315"/>
      <c r="AK387" s="1315"/>
      <c r="AL387" s="1315"/>
    </row>
    <row r="388" spans="1:38" ht="17.100000000000001" customHeight="1">
      <c r="A388" s="3561"/>
      <c r="B388" s="3561"/>
      <c r="C388" s="3747" t="s">
        <v>606</v>
      </c>
      <c r="D388" s="3748" t="s">
        <v>758</v>
      </c>
      <c r="E388" s="3733">
        <f>F388</f>
        <v>3466</v>
      </c>
      <c r="F388" s="549">
        <f t="shared" si="41"/>
        <v>3466</v>
      </c>
      <c r="G388" s="1316"/>
      <c r="H388" s="1316"/>
      <c r="I388" s="1316"/>
      <c r="J388" s="1316"/>
      <c r="K388" s="1316"/>
      <c r="L388" s="1316"/>
      <c r="M388" s="767"/>
      <c r="N388" s="1317"/>
      <c r="O388" s="1317"/>
      <c r="P388" s="1317"/>
      <c r="Q388" s="768"/>
      <c r="R388" s="1317"/>
      <c r="S388" s="1317"/>
      <c r="T388" s="1317">
        <v>3466</v>
      </c>
      <c r="U388" s="1317"/>
      <c r="V388" s="1317"/>
      <c r="W388" s="1317"/>
      <c r="X388" s="1317"/>
      <c r="Y388" s="1317"/>
      <c r="Z388" s="1317"/>
      <c r="AA388" s="1317"/>
      <c r="AB388" s="1317"/>
      <c r="AC388" s="1317"/>
      <c r="AD388" s="1317"/>
      <c r="AE388" s="1317"/>
      <c r="AF388" s="768"/>
      <c r="AG388" s="1318"/>
      <c r="AH388" s="1318"/>
      <c r="AI388" s="1318"/>
      <c r="AJ388" s="1318"/>
      <c r="AK388" s="1318"/>
      <c r="AL388" s="1318"/>
    </row>
    <row r="389" spans="1:38" ht="17.100000000000001" customHeight="1">
      <c r="A389" s="3561"/>
      <c r="B389" s="3561"/>
      <c r="C389" s="3747" t="s">
        <v>610</v>
      </c>
      <c r="D389" s="3748" t="s">
        <v>611</v>
      </c>
      <c r="E389" s="3733">
        <f t="shared" ref="E389:E396" si="45">F389</f>
        <v>455112</v>
      </c>
      <c r="F389" s="549">
        <f t="shared" si="41"/>
        <v>455112</v>
      </c>
      <c r="G389" s="1319"/>
      <c r="H389" s="1319"/>
      <c r="I389" s="1319"/>
      <c r="J389" s="1319"/>
      <c r="K389" s="1319"/>
      <c r="L389" s="1319"/>
      <c r="M389" s="767"/>
      <c r="N389" s="1320"/>
      <c r="O389" s="1320"/>
      <c r="P389" s="1320"/>
      <c r="Q389" s="768"/>
      <c r="R389" s="1320">
        <v>215000</v>
      </c>
      <c r="S389" s="1320"/>
      <c r="T389" s="1320">
        <v>240112</v>
      </c>
      <c r="U389" s="1320"/>
      <c r="V389" s="1320"/>
      <c r="W389" s="1320"/>
      <c r="X389" s="1320"/>
      <c r="Y389" s="1320"/>
      <c r="Z389" s="1320"/>
      <c r="AA389" s="1320"/>
      <c r="AB389" s="1320"/>
      <c r="AC389" s="1320"/>
      <c r="AD389" s="1320"/>
      <c r="AE389" s="1320"/>
      <c r="AF389" s="768"/>
      <c r="AG389" s="1321"/>
      <c r="AH389" s="1321"/>
      <c r="AI389" s="1321"/>
      <c r="AJ389" s="1321"/>
      <c r="AK389" s="1321"/>
      <c r="AL389" s="1321"/>
    </row>
    <row r="390" spans="1:38" ht="17.100000000000001" customHeight="1">
      <c r="A390" s="3561"/>
      <c r="B390" s="3561"/>
      <c r="C390" s="3747" t="s">
        <v>759</v>
      </c>
      <c r="D390" s="3748" t="s">
        <v>760</v>
      </c>
      <c r="E390" s="3733">
        <f t="shared" si="45"/>
        <v>306930</v>
      </c>
      <c r="F390" s="549">
        <f t="shared" si="41"/>
        <v>306930</v>
      </c>
      <c r="G390" s="1322"/>
      <c r="H390" s="1322"/>
      <c r="I390" s="1322"/>
      <c r="J390" s="1322"/>
      <c r="K390" s="1322"/>
      <c r="L390" s="1322"/>
      <c r="M390" s="767"/>
      <c r="N390" s="1323"/>
      <c r="O390" s="1323"/>
      <c r="P390" s="1323"/>
      <c r="Q390" s="768">
        <v>306930</v>
      </c>
      <c r="R390" s="1323"/>
      <c r="S390" s="1323"/>
      <c r="T390" s="1323"/>
      <c r="U390" s="1323"/>
      <c r="V390" s="1323"/>
      <c r="W390" s="1323"/>
      <c r="X390" s="1323"/>
      <c r="Y390" s="1323"/>
      <c r="Z390" s="1323"/>
      <c r="AA390" s="1323"/>
      <c r="AB390" s="1323"/>
      <c r="AC390" s="1323"/>
      <c r="AD390" s="1323"/>
      <c r="AE390" s="1323"/>
      <c r="AF390" s="768"/>
      <c r="AG390" s="1324"/>
      <c r="AH390" s="1324"/>
      <c r="AI390" s="1324"/>
      <c r="AJ390" s="1324"/>
      <c r="AK390" s="1324"/>
      <c r="AL390" s="1324"/>
    </row>
    <row r="391" spans="1:38" ht="27.75" customHeight="1">
      <c r="A391" s="3561"/>
      <c r="B391" s="3561"/>
      <c r="C391" s="3747" t="s">
        <v>616</v>
      </c>
      <c r="D391" s="3748" t="s">
        <v>617</v>
      </c>
      <c r="E391" s="3733">
        <f t="shared" si="45"/>
        <v>89836</v>
      </c>
      <c r="F391" s="549">
        <f t="shared" si="41"/>
        <v>89836</v>
      </c>
      <c r="G391" s="1325"/>
      <c r="H391" s="1325"/>
      <c r="I391" s="1325"/>
      <c r="J391" s="1325"/>
      <c r="K391" s="1325"/>
      <c r="L391" s="1325"/>
      <c r="M391" s="767"/>
      <c r="N391" s="1326"/>
      <c r="O391" s="1326"/>
      <c r="P391" s="1326"/>
      <c r="Q391" s="768"/>
      <c r="R391" s="1326"/>
      <c r="S391" s="1326"/>
      <c r="T391" s="1326">
        <v>89836</v>
      </c>
      <c r="U391" s="1326"/>
      <c r="V391" s="1326"/>
      <c r="W391" s="1326"/>
      <c r="X391" s="1326"/>
      <c r="Y391" s="1326"/>
      <c r="Z391" s="1326"/>
      <c r="AA391" s="1326"/>
      <c r="AB391" s="1326"/>
      <c r="AC391" s="1326"/>
      <c r="AD391" s="1326"/>
      <c r="AE391" s="1326"/>
      <c r="AF391" s="768"/>
      <c r="AG391" s="1327"/>
      <c r="AH391" s="1327"/>
      <c r="AI391" s="1327"/>
      <c r="AJ391" s="1327"/>
      <c r="AK391" s="1327"/>
      <c r="AL391" s="1327"/>
    </row>
    <row r="392" spans="1:38" ht="17.100000000000001" customHeight="1">
      <c r="A392" s="3561"/>
      <c r="B392" s="3561"/>
      <c r="C392" s="3747" t="s">
        <v>620</v>
      </c>
      <c r="D392" s="3748" t="s">
        <v>621</v>
      </c>
      <c r="E392" s="3733">
        <f t="shared" si="45"/>
        <v>4809</v>
      </c>
      <c r="F392" s="549">
        <f t="shared" si="41"/>
        <v>4809</v>
      </c>
      <c r="G392" s="1328"/>
      <c r="H392" s="1328"/>
      <c r="I392" s="1328"/>
      <c r="J392" s="1328"/>
      <c r="K392" s="1328"/>
      <c r="L392" s="1328"/>
      <c r="M392" s="767"/>
      <c r="N392" s="1329"/>
      <c r="O392" s="1329"/>
      <c r="P392" s="1329"/>
      <c r="Q392" s="768"/>
      <c r="R392" s="1329"/>
      <c r="S392" s="1329"/>
      <c r="T392" s="1329">
        <v>4809</v>
      </c>
      <c r="U392" s="1329"/>
      <c r="V392" s="1329"/>
      <c r="W392" s="1329"/>
      <c r="X392" s="1329"/>
      <c r="Y392" s="1329"/>
      <c r="Z392" s="1329"/>
      <c r="AA392" s="1329"/>
      <c r="AB392" s="1329"/>
      <c r="AC392" s="1329"/>
      <c r="AD392" s="1329"/>
      <c r="AE392" s="1329"/>
      <c r="AF392" s="768"/>
      <c r="AG392" s="1330"/>
      <c r="AH392" s="1330"/>
      <c r="AI392" s="1330"/>
      <c r="AJ392" s="1330"/>
      <c r="AK392" s="1330"/>
      <c r="AL392" s="1330"/>
    </row>
    <row r="393" spans="1:38" ht="17.100000000000001" customHeight="1">
      <c r="A393" s="3561"/>
      <c r="B393" s="3561"/>
      <c r="C393" s="3747" t="s">
        <v>622</v>
      </c>
      <c r="D393" s="3748" t="s">
        <v>709</v>
      </c>
      <c r="E393" s="3733">
        <f t="shared" si="45"/>
        <v>27000</v>
      </c>
      <c r="F393" s="549">
        <f t="shared" si="41"/>
        <v>27000</v>
      </c>
      <c r="G393" s="1331"/>
      <c r="H393" s="1331"/>
      <c r="I393" s="1331"/>
      <c r="J393" s="1331"/>
      <c r="K393" s="1331"/>
      <c r="L393" s="1331"/>
      <c r="M393" s="767"/>
      <c r="N393" s="1332"/>
      <c r="O393" s="1332"/>
      <c r="P393" s="1332"/>
      <c r="Q393" s="768"/>
      <c r="R393" s="1332"/>
      <c r="S393" s="1332"/>
      <c r="T393" s="1332">
        <v>27000</v>
      </c>
      <c r="U393" s="1332"/>
      <c r="V393" s="1332"/>
      <c r="W393" s="1332"/>
      <c r="X393" s="1332"/>
      <c r="Y393" s="1332"/>
      <c r="Z393" s="1332"/>
      <c r="AA393" s="1332"/>
      <c r="AB393" s="1332"/>
      <c r="AC393" s="1332"/>
      <c r="AD393" s="1332"/>
      <c r="AE393" s="1332"/>
      <c r="AF393" s="768"/>
      <c r="AG393" s="1333"/>
      <c r="AH393" s="1333"/>
      <c r="AI393" s="1333"/>
      <c r="AJ393" s="1333"/>
      <c r="AK393" s="1333"/>
      <c r="AL393" s="1333"/>
    </row>
    <row r="394" spans="1:38" ht="17.100000000000001" customHeight="1">
      <c r="A394" s="3561"/>
      <c r="B394" s="3561"/>
      <c r="C394" s="3747" t="s">
        <v>624</v>
      </c>
      <c r="D394" s="3748" t="s">
        <v>625</v>
      </c>
      <c r="E394" s="3733">
        <f t="shared" si="45"/>
        <v>100000</v>
      </c>
      <c r="F394" s="549">
        <f t="shared" si="41"/>
        <v>100000</v>
      </c>
      <c r="G394" s="1334"/>
      <c r="H394" s="1334"/>
      <c r="I394" s="1334"/>
      <c r="J394" s="1334"/>
      <c r="K394" s="1334"/>
      <c r="L394" s="1334"/>
      <c r="M394" s="767"/>
      <c r="N394" s="1335"/>
      <c r="O394" s="1335"/>
      <c r="P394" s="1335"/>
      <c r="Q394" s="768"/>
      <c r="R394" s="1335">
        <v>100000</v>
      </c>
      <c r="S394" s="1335"/>
      <c r="T394" s="1335"/>
      <c r="U394" s="1335"/>
      <c r="V394" s="1335"/>
      <c r="W394" s="1335"/>
      <c r="X394" s="1335"/>
      <c r="Y394" s="1335"/>
      <c r="Z394" s="1335"/>
      <c r="AA394" s="1335"/>
      <c r="AB394" s="1335"/>
      <c r="AC394" s="1335"/>
      <c r="AD394" s="1335"/>
      <c r="AE394" s="1335"/>
      <c r="AF394" s="768"/>
      <c r="AG394" s="1336"/>
      <c r="AH394" s="1336"/>
      <c r="AI394" s="1336"/>
      <c r="AJ394" s="1336"/>
      <c r="AK394" s="1336"/>
      <c r="AL394" s="1336"/>
    </row>
    <row r="395" spans="1:38" ht="17.100000000000001" customHeight="1">
      <c r="A395" s="3561"/>
      <c r="B395" s="3561"/>
      <c r="C395" s="3747" t="s">
        <v>626</v>
      </c>
      <c r="D395" s="3748" t="s">
        <v>627</v>
      </c>
      <c r="E395" s="3733">
        <f t="shared" si="45"/>
        <v>41040</v>
      </c>
      <c r="F395" s="549">
        <f t="shared" si="41"/>
        <v>41040</v>
      </c>
      <c r="G395" s="1337"/>
      <c r="H395" s="1337"/>
      <c r="I395" s="1337"/>
      <c r="J395" s="1337"/>
      <c r="K395" s="1337"/>
      <c r="L395" s="1337"/>
      <c r="M395" s="767"/>
      <c r="N395" s="1338"/>
      <c r="O395" s="1338"/>
      <c r="P395" s="1338"/>
      <c r="Q395" s="768"/>
      <c r="R395" s="1338">
        <v>41040</v>
      </c>
      <c r="S395" s="1338"/>
      <c r="T395" s="1338"/>
      <c r="U395" s="1338"/>
      <c r="V395" s="1338"/>
      <c r="W395" s="1338"/>
      <c r="X395" s="1338"/>
      <c r="Y395" s="1338"/>
      <c r="Z395" s="1338"/>
      <c r="AA395" s="1338"/>
      <c r="AB395" s="1338"/>
      <c r="AC395" s="1338"/>
      <c r="AD395" s="1338"/>
      <c r="AE395" s="1338"/>
      <c r="AF395" s="768"/>
      <c r="AG395" s="1339"/>
      <c r="AH395" s="1339"/>
      <c r="AI395" s="1339"/>
      <c r="AJ395" s="1339"/>
      <c r="AK395" s="1339"/>
      <c r="AL395" s="1339"/>
    </row>
    <row r="396" spans="1:38" ht="17.100000000000001" customHeight="1">
      <c r="A396" s="3561"/>
      <c r="B396" s="3554"/>
      <c r="C396" s="3749" t="s">
        <v>630</v>
      </c>
      <c r="D396" s="3750" t="s">
        <v>681</v>
      </c>
      <c r="E396" s="3733">
        <f t="shared" si="45"/>
        <v>35000</v>
      </c>
      <c r="F396" s="549">
        <f t="shared" si="41"/>
        <v>35000</v>
      </c>
      <c r="G396" s="1340"/>
      <c r="H396" s="1340"/>
      <c r="I396" s="1340"/>
      <c r="J396" s="1340"/>
      <c r="K396" s="1340"/>
      <c r="L396" s="1340"/>
      <c r="M396" s="767"/>
      <c r="N396" s="1341"/>
      <c r="O396" s="1341"/>
      <c r="P396" s="1341"/>
      <c r="Q396" s="768"/>
      <c r="R396" s="1341">
        <v>35000</v>
      </c>
      <c r="S396" s="1341"/>
      <c r="T396" s="1341"/>
      <c r="U396" s="1341"/>
      <c r="V396" s="1341"/>
      <c r="W396" s="1341"/>
      <c r="X396" s="1341"/>
      <c r="Y396" s="1341"/>
      <c r="Z396" s="1341"/>
      <c r="AA396" s="1341"/>
      <c r="AB396" s="1341"/>
      <c r="AC396" s="1341"/>
      <c r="AD396" s="1341"/>
      <c r="AE396" s="1341"/>
      <c r="AF396" s="768"/>
      <c r="AG396" s="1342"/>
      <c r="AH396" s="1342"/>
      <c r="AI396" s="1342"/>
      <c r="AJ396" s="1342"/>
      <c r="AK396" s="1342"/>
      <c r="AL396" s="1342"/>
    </row>
    <row r="397" spans="1:38" ht="17.100000000000001" customHeight="1" thickBot="1">
      <c r="A397" s="583"/>
      <c r="B397" s="583"/>
      <c r="C397" s="583"/>
      <c r="D397" s="1865"/>
      <c r="E397" s="585"/>
      <c r="F397" s="549">
        <f t="shared" si="41"/>
        <v>0</v>
      </c>
      <c r="G397" s="1340"/>
      <c r="H397" s="1340"/>
      <c r="I397" s="1340"/>
      <c r="J397" s="1340"/>
      <c r="K397" s="1340"/>
      <c r="L397" s="1340"/>
      <c r="M397" s="767"/>
      <c r="N397" s="1341"/>
      <c r="O397" s="1341"/>
      <c r="P397" s="1341"/>
      <c r="Q397" s="768"/>
      <c r="R397" s="1341"/>
      <c r="S397" s="1341"/>
      <c r="T397" s="1341"/>
      <c r="U397" s="1341"/>
      <c r="V397" s="1341"/>
      <c r="W397" s="1341"/>
      <c r="X397" s="1341"/>
      <c r="Y397" s="1341"/>
      <c r="Z397" s="1341"/>
      <c r="AA397" s="1341"/>
      <c r="AB397" s="1341"/>
      <c r="AC397" s="1341"/>
      <c r="AD397" s="1341"/>
      <c r="AE397" s="1341"/>
      <c r="AF397" s="768"/>
      <c r="AG397" s="1342"/>
      <c r="AH397" s="1342"/>
      <c r="AI397" s="1342"/>
      <c r="AJ397" s="1342"/>
      <c r="AK397" s="1342"/>
      <c r="AL397" s="1342"/>
    </row>
    <row r="398" spans="1:38" ht="17.100000000000001" customHeight="1" thickBot="1">
      <c r="A398" s="564" t="s">
        <v>509</v>
      </c>
      <c r="B398" s="589"/>
      <c r="C398" s="590"/>
      <c r="D398" s="591" t="s">
        <v>761</v>
      </c>
      <c r="E398" s="592">
        <f>SUM(E399,)</f>
        <v>506956</v>
      </c>
      <c r="F398" s="549">
        <f t="shared" si="41"/>
        <v>0</v>
      </c>
      <c r="G398" s="1340"/>
      <c r="H398" s="1340"/>
      <c r="I398" s="1340"/>
      <c r="J398" s="1340"/>
      <c r="K398" s="1340"/>
      <c r="L398" s="1340"/>
      <c r="M398" s="767"/>
      <c r="N398" s="1341"/>
      <c r="O398" s="1341"/>
      <c r="P398" s="1341"/>
      <c r="Q398" s="768"/>
      <c r="R398" s="1341"/>
      <c r="S398" s="1341"/>
      <c r="T398" s="1341"/>
      <c r="U398" s="1341"/>
      <c r="V398" s="1341"/>
      <c r="W398" s="1341"/>
      <c r="X398" s="1341"/>
      <c r="Y398" s="1341"/>
      <c r="Z398" s="1341"/>
      <c r="AA398" s="1341"/>
      <c r="AB398" s="1341"/>
      <c r="AC398" s="1341"/>
      <c r="AD398" s="1341"/>
      <c r="AE398" s="1341"/>
      <c r="AF398" s="768"/>
      <c r="AG398" s="1342"/>
      <c r="AH398" s="1342"/>
      <c r="AI398" s="1342"/>
      <c r="AJ398" s="1342"/>
      <c r="AK398" s="1342"/>
      <c r="AL398" s="1342"/>
    </row>
    <row r="399" spans="1:38" ht="17.100000000000001" customHeight="1" thickBot="1">
      <c r="A399" s="3561"/>
      <c r="B399" s="569" t="s">
        <v>510</v>
      </c>
      <c r="C399" s="570"/>
      <c r="D399" s="571" t="s">
        <v>84</v>
      </c>
      <c r="E399" s="572">
        <f>SUM(E400)</f>
        <v>506956</v>
      </c>
      <c r="F399" s="549">
        <f t="shared" si="41"/>
        <v>0</v>
      </c>
      <c r="G399" s="1340"/>
      <c r="H399" s="1340"/>
      <c r="I399" s="1340"/>
      <c r="J399" s="1340"/>
      <c r="K399" s="1340"/>
      <c r="L399" s="1340"/>
      <c r="M399" s="767"/>
      <c r="N399" s="1341"/>
      <c r="O399" s="1341"/>
      <c r="P399" s="1341"/>
      <c r="Q399" s="768"/>
      <c r="R399" s="1341"/>
      <c r="S399" s="1341"/>
      <c r="T399" s="1341"/>
      <c r="U399" s="1341"/>
      <c r="V399" s="1341"/>
      <c r="W399" s="1341"/>
      <c r="X399" s="1341"/>
      <c r="Y399" s="1341"/>
      <c r="Z399" s="1341"/>
      <c r="AA399" s="1341"/>
      <c r="AB399" s="1341"/>
      <c r="AC399" s="1341"/>
      <c r="AD399" s="1341"/>
      <c r="AE399" s="1341"/>
      <c r="AF399" s="768"/>
      <c r="AG399" s="1342"/>
      <c r="AH399" s="1342"/>
      <c r="AI399" s="1342"/>
      <c r="AJ399" s="1342"/>
      <c r="AK399" s="1342"/>
      <c r="AL399" s="1342"/>
    </row>
    <row r="400" spans="1:38" ht="17.100000000000001" customHeight="1">
      <c r="A400" s="3561"/>
      <c r="B400" s="3554"/>
      <c r="C400" s="5191" t="s">
        <v>582</v>
      </c>
      <c r="D400" s="5191"/>
      <c r="E400" s="821">
        <f t="shared" ref="E400" si="46">SUM(E401,)</f>
        <v>506956</v>
      </c>
      <c r="F400" s="549">
        <f t="shared" si="41"/>
        <v>0</v>
      </c>
      <c r="G400" s="1340"/>
      <c r="H400" s="1340"/>
      <c r="I400" s="1340"/>
      <c r="J400" s="1340"/>
      <c r="K400" s="1340"/>
      <c r="L400" s="1340"/>
      <c r="M400" s="767"/>
      <c r="N400" s="1341"/>
      <c r="O400" s="1341"/>
      <c r="P400" s="1341"/>
      <c r="Q400" s="768"/>
      <c r="R400" s="1341"/>
      <c r="S400" s="1341"/>
      <c r="T400" s="1341"/>
      <c r="U400" s="1341"/>
      <c r="V400" s="1341"/>
      <c r="W400" s="1341"/>
      <c r="X400" s="1341"/>
      <c r="Y400" s="1341"/>
      <c r="Z400" s="1341"/>
      <c r="AA400" s="1341"/>
      <c r="AB400" s="1341"/>
      <c r="AC400" s="1341"/>
      <c r="AD400" s="1341"/>
      <c r="AE400" s="1341"/>
      <c r="AF400" s="768"/>
      <c r="AG400" s="1342"/>
      <c r="AH400" s="1342"/>
      <c r="AI400" s="1342"/>
      <c r="AJ400" s="1342"/>
      <c r="AK400" s="1342"/>
      <c r="AL400" s="1342"/>
    </row>
    <row r="401" spans="1:38" ht="17.100000000000001" customHeight="1">
      <c r="A401" s="3561"/>
      <c r="B401" s="3554"/>
      <c r="C401" s="5282" t="s">
        <v>583</v>
      </c>
      <c r="D401" s="5282"/>
      <c r="E401" s="3733">
        <f>SUM(E402,E407)</f>
        <v>506956</v>
      </c>
      <c r="F401" s="549">
        <f t="shared" si="41"/>
        <v>0</v>
      </c>
      <c r="G401" s="1343"/>
      <c r="H401" s="1343"/>
      <c r="I401" s="1343"/>
      <c r="J401" s="1343"/>
      <c r="K401" s="1343"/>
      <c r="L401" s="1343"/>
      <c r="M401" s="767"/>
      <c r="N401" s="1344"/>
      <c r="O401" s="1344"/>
      <c r="P401" s="1344"/>
      <c r="Q401" s="768"/>
      <c r="R401" s="1344"/>
      <c r="S401" s="1344"/>
      <c r="T401" s="1344"/>
      <c r="U401" s="1344"/>
      <c r="V401" s="1344"/>
      <c r="W401" s="1344"/>
      <c r="X401" s="1344"/>
      <c r="Y401" s="1344"/>
      <c r="Z401" s="1344"/>
      <c r="AA401" s="1344"/>
      <c r="AB401" s="1344"/>
      <c r="AC401" s="1344"/>
      <c r="AD401" s="1344"/>
      <c r="AE401" s="1344"/>
      <c r="AF401" s="768"/>
      <c r="AG401" s="1345"/>
      <c r="AH401" s="1345"/>
      <c r="AI401" s="1345"/>
      <c r="AJ401" s="1345"/>
      <c r="AK401" s="1345"/>
      <c r="AL401" s="1345"/>
    </row>
    <row r="402" spans="1:38" ht="17.100000000000001" customHeight="1">
      <c r="A402" s="3561"/>
      <c r="B402" s="3554"/>
      <c r="C402" s="5281" t="s">
        <v>584</v>
      </c>
      <c r="D402" s="5281"/>
      <c r="E402" s="3739">
        <f>SUM(E403:E405)</f>
        <v>383000</v>
      </c>
      <c r="F402" s="549">
        <f t="shared" si="41"/>
        <v>0</v>
      </c>
      <c r="G402" s="1346"/>
      <c r="H402" s="1346"/>
      <c r="I402" s="1346"/>
      <c r="J402" s="1346"/>
      <c r="K402" s="1346"/>
      <c r="L402" s="1346"/>
      <c r="M402" s="767"/>
      <c r="N402" s="1347"/>
      <c r="O402" s="1347"/>
      <c r="P402" s="1347"/>
      <c r="Q402" s="768"/>
      <c r="R402" s="1347"/>
      <c r="S402" s="1347"/>
      <c r="T402" s="1347"/>
      <c r="U402" s="1347"/>
      <c r="V402" s="1347"/>
      <c r="W402" s="1347"/>
      <c r="X402" s="1347"/>
      <c r="Y402" s="1347"/>
      <c r="Z402" s="1347"/>
      <c r="AA402" s="1347"/>
      <c r="AB402" s="1347"/>
      <c r="AC402" s="1347"/>
      <c r="AD402" s="1347"/>
      <c r="AE402" s="1347"/>
      <c r="AF402" s="768"/>
      <c r="AG402" s="1348"/>
      <c r="AH402" s="1348"/>
      <c r="AI402" s="1348"/>
      <c r="AJ402" s="1348"/>
      <c r="AK402" s="1348"/>
      <c r="AL402" s="1348"/>
    </row>
    <row r="403" spans="1:38" ht="17.100000000000001" customHeight="1">
      <c r="A403" s="3561"/>
      <c r="B403" s="3554"/>
      <c r="C403" s="3742" t="s">
        <v>585</v>
      </c>
      <c r="D403" s="3743" t="s">
        <v>586</v>
      </c>
      <c r="E403" s="3733">
        <f>F403</f>
        <v>318160</v>
      </c>
      <c r="F403" s="549">
        <f t="shared" si="41"/>
        <v>318160</v>
      </c>
      <c r="G403" s="1349"/>
      <c r="H403" s="1349"/>
      <c r="I403" s="1349"/>
      <c r="J403" s="1349"/>
      <c r="K403" s="1349"/>
      <c r="L403" s="1349"/>
      <c r="M403" s="767"/>
      <c r="N403" s="1350"/>
      <c r="O403" s="1350"/>
      <c r="P403" s="1350"/>
      <c r="Q403" s="768"/>
      <c r="R403" s="1350"/>
      <c r="S403" s="1350">
        <v>318160</v>
      </c>
      <c r="T403" s="1350"/>
      <c r="U403" s="1350"/>
      <c r="V403" s="1350"/>
      <c r="W403" s="1350"/>
      <c r="X403" s="1350"/>
      <c r="Y403" s="1350"/>
      <c r="Z403" s="1350"/>
      <c r="AA403" s="1350"/>
      <c r="AB403" s="1350"/>
      <c r="AC403" s="1350"/>
      <c r="AD403" s="1350"/>
      <c r="AE403" s="1350"/>
      <c r="AF403" s="768"/>
      <c r="AG403" s="1351"/>
      <c r="AH403" s="1351"/>
      <c r="AI403" s="1351"/>
      <c r="AJ403" s="1351"/>
      <c r="AK403" s="1351"/>
      <c r="AL403" s="1351"/>
    </row>
    <row r="404" spans="1:38" ht="17.100000000000001" customHeight="1">
      <c r="A404" s="3561"/>
      <c r="B404" s="3554"/>
      <c r="C404" s="3742" t="s">
        <v>589</v>
      </c>
      <c r="D404" s="3743" t="s">
        <v>590</v>
      </c>
      <c r="E404" s="3733">
        <f t="shared" ref="E404:E405" si="47">F404</f>
        <v>57050</v>
      </c>
      <c r="F404" s="549">
        <f t="shared" si="41"/>
        <v>57050</v>
      </c>
      <c r="G404" s="1352"/>
      <c r="H404" s="1352"/>
      <c r="I404" s="1352"/>
      <c r="J404" s="1352"/>
      <c r="K404" s="1352"/>
      <c r="L404" s="1352"/>
      <c r="M404" s="767"/>
      <c r="N404" s="1353"/>
      <c r="O404" s="1353"/>
      <c r="P404" s="1353"/>
      <c r="Q404" s="768"/>
      <c r="R404" s="1353"/>
      <c r="S404" s="1353">
        <v>57050</v>
      </c>
      <c r="T404" s="1353"/>
      <c r="U404" s="1353"/>
      <c r="V404" s="1353"/>
      <c r="W404" s="1353"/>
      <c r="X404" s="1353"/>
      <c r="Y404" s="1353"/>
      <c r="Z404" s="1353"/>
      <c r="AA404" s="1353"/>
      <c r="AB404" s="1353"/>
      <c r="AC404" s="1353"/>
      <c r="AD404" s="1353"/>
      <c r="AE404" s="1353"/>
      <c r="AF404" s="768"/>
      <c r="AG404" s="1354"/>
      <c r="AH404" s="1354"/>
      <c r="AI404" s="1354"/>
      <c r="AJ404" s="1354"/>
      <c r="AK404" s="1354"/>
      <c r="AL404" s="1354"/>
    </row>
    <row r="405" spans="1:38" ht="22.5" customHeight="1">
      <c r="A405" s="3561"/>
      <c r="B405" s="3554"/>
      <c r="C405" s="3742" t="s">
        <v>591</v>
      </c>
      <c r="D405" s="3743" t="s">
        <v>592</v>
      </c>
      <c r="E405" s="3733">
        <f t="shared" si="47"/>
        <v>7790</v>
      </c>
      <c r="F405" s="549">
        <f t="shared" si="41"/>
        <v>7790</v>
      </c>
      <c r="G405" s="1355"/>
      <c r="H405" s="1355"/>
      <c r="I405" s="1355"/>
      <c r="J405" s="1355"/>
      <c r="K405" s="1355"/>
      <c r="L405" s="1355"/>
      <c r="M405" s="767"/>
      <c r="N405" s="1356"/>
      <c r="O405" s="1356"/>
      <c r="P405" s="1356"/>
      <c r="Q405" s="768"/>
      <c r="R405" s="1356"/>
      <c r="S405" s="1356">
        <v>7790</v>
      </c>
      <c r="T405" s="1356"/>
      <c r="U405" s="1356"/>
      <c r="V405" s="1356"/>
      <c r="W405" s="1356"/>
      <c r="X405" s="1356"/>
      <c r="Y405" s="1356"/>
      <c r="Z405" s="1356"/>
      <c r="AA405" s="1356"/>
      <c r="AB405" s="1356"/>
      <c r="AC405" s="1356"/>
      <c r="AD405" s="1356"/>
      <c r="AE405" s="1356"/>
      <c r="AF405" s="768"/>
      <c r="AG405" s="1357"/>
      <c r="AH405" s="1357"/>
      <c r="AI405" s="1357"/>
      <c r="AJ405" s="1357"/>
      <c r="AK405" s="1357"/>
      <c r="AL405" s="1357"/>
    </row>
    <row r="406" spans="1:38" ht="17.100000000000001" customHeight="1">
      <c r="A406" s="3554"/>
      <c r="B406" s="3554"/>
      <c r="C406" s="3751"/>
      <c r="D406" s="3752"/>
      <c r="E406" s="3733"/>
      <c r="F406" s="549">
        <f t="shared" si="41"/>
        <v>0</v>
      </c>
      <c r="G406" s="1355"/>
      <c r="H406" s="1355"/>
      <c r="I406" s="1355"/>
      <c r="J406" s="1355"/>
      <c r="K406" s="1355"/>
      <c r="L406" s="1355"/>
      <c r="M406" s="767"/>
      <c r="N406" s="1356"/>
      <c r="O406" s="1356"/>
      <c r="P406" s="1356"/>
      <c r="Q406" s="768"/>
      <c r="R406" s="1356"/>
      <c r="S406" s="1356"/>
      <c r="T406" s="1356"/>
      <c r="U406" s="1356"/>
      <c r="V406" s="1356"/>
      <c r="W406" s="1356"/>
      <c r="X406" s="1356"/>
      <c r="Y406" s="1356"/>
      <c r="Z406" s="1356"/>
      <c r="AA406" s="1356"/>
      <c r="AB406" s="1356"/>
      <c r="AC406" s="1356"/>
      <c r="AD406" s="1356"/>
      <c r="AE406" s="1356"/>
      <c r="AF406" s="768"/>
      <c r="AG406" s="1357"/>
      <c r="AH406" s="1357"/>
      <c r="AI406" s="1357"/>
      <c r="AJ406" s="1357"/>
      <c r="AK406" s="1357"/>
      <c r="AL406" s="1357"/>
    </row>
    <row r="407" spans="1:38" ht="17.100000000000001" customHeight="1">
      <c r="A407" s="3561"/>
      <c r="B407" s="3554"/>
      <c r="C407" s="5213" t="s">
        <v>597</v>
      </c>
      <c r="D407" s="5213"/>
      <c r="E407" s="870">
        <f>SUM(E408:E410)</f>
        <v>123956</v>
      </c>
      <c r="F407" s="549">
        <f t="shared" si="41"/>
        <v>0</v>
      </c>
      <c r="G407" s="1355"/>
      <c r="H407" s="1355"/>
      <c r="I407" s="1355"/>
      <c r="J407" s="1355"/>
      <c r="K407" s="1355"/>
      <c r="L407" s="1355"/>
      <c r="M407" s="767"/>
      <c r="N407" s="1356"/>
      <c r="O407" s="1356"/>
      <c r="P407" s="1356"/>
      <c r="Q407" s="768"/>
      <c r="R407" s="1356"/>
      <c r="S407" s="1356"/>
      <c r="T407" s="1356"/>
      <c r="U407" s="1356"/>
      <c r="V407" s="1356"/>
      <c r="W407" s="1356"/>
      <c r="X407" s="1356"/>
      <c r="Y407" s="1356"/>
      <c r="Z407" s="1356"/>
      <c r="AA407" s="1356"/>
      <c r="AB407" s="1356"/>
      <c r="AC407" s="1356"/>
      <c r="AD407" s="1356"/>
      <c r="AE407" s="1356"/>
      <c r="AF407" s="768"/>
      <c r="AG407" s="1357"/>
      <c r="AH407" s="1357"/>
      <c r="AI407" s="1357"/>
      <c r="AJ407" s="1357"/>
      <c r="AK407" s="1357"/>
      <c r="AL407" s="1357"/>
    </row>
    <row r="408" spans="1:38" ht="17.100000000000001" customHeight="1">
      <c r="A408" s="3561"/>
      <c r="B408" s="3554"/>
      <c r="C408" s="3742" t="s">
        <v>600</v>
      </c>
      <c r="D408" s="3743" t="s">
        <v>601</v>
      </c>
      <c r="E408" s="3733">
        <f>F408</f>
        <v>2000</v>
      </c>
      <c r="F408" s="549">
        <f t="shared" si="41"/>
        <v>2000</v>
      </c>
      <c r="G408" s="1358"/>
      <c r="H408" s="1358"/>
      <c r="I408" s="1358"/>
      <c r="J408" s="1358"/>
      <c r="K408" s="1358"/>
      <c r="L408" s="1358"/>
      <c r="M408" s="767"/>
      <c r="N408" s="1359"/>
      <c r="O408" s="1359"/>
      <c r="P408" s="1359"/>
      <c r="Q408" s="768"/>
      <c r="R408" s="1359"/>
      <c r="S408" s="1359">
        <v>2000</v>
      </c>
      <c r="T408" s="1359"/>
      <c r="U408" s="1359"/>
      <c r="V408" s="1359"/>
      <c r="W408" s="1359"/>
      <c r="X408" s="1359"/>
      <c r="Y408" s="1359"/>
      <c r="Z408" s="1359"/>
      <c r="AA408" s="1359"/>
      <c r="AB408" s="1359"/>
      <c r="AC408" s="1359"/>
      <c r="AD408" s="1359"/>
      <c r="AE408" s="1359"/>
      <c r="AF408" s="768"/>
      <c r="AG408" s="1360"/>
      <c r="AH408" s="1360"/>
      <c r="AI408" s="1360"/>
      <c r="AJ408" s="1360"/>
      <c r="AK408" s="1360"/>
      <c r="AL408" s="1360"/>
    </row>
    <row r="409" spans="1:38" ht="17.100000000000001" customHeight="1">
      <c r="A409" s="3561"/>
      <c r="B409" s="3554"/>
      <c r="C409" s="3742" t="s">
        <v>610</v>
      </c>
      <c r="D409" s="3743" t="s">
        <v>611</v>
      </c>
      <c r="E409" s="3733">
        <f t="shared" ref="E409" si="48">F409</f>
        <v>110956</v>
      </c>
      <c r="F409" s="549">
        <f t="shared" si="41"/>
        <v>110956</v>
      </c>
      <c r="G409" s="1361"/>
      <c r="H409" s="1361"/>
      <c r="I409" s="1361"/>
      <c r="J409" s="1361"/>
      <c r="K409" s="1361"/>
      <c r="L409" s="1361"/>
      <c r="M409" s="767"/>
      <c r="N409" s="1362"/>
      <c r="O409" s="1362"/>
      <c r="P409" s="1362"/>
      <c r="Q409" s="768"/>
      <c r="R409" s="1362"/>
      <c r="S409" s="1362">
        <v>110956</v>
      </c>
      <c r="T409" s="1362"/>
      <c r="U409" s="1362"/>
      <c r="V409" s="1362"/>
      <c r="W409" s="1362"/>
      <c r="X409" s="1362"/>
      <c r="Y409" s="1362"/>
      <c r="Z409" s="1362"/>
      <c r="AA409" s="1362"/>
      <c r="AB409" s="1362"/>
      <c r="AC409" s="1362"/>
      <c r="AD409" s="1362"/>
      <c r="AE409" s="1362"/>
      <c r="AF409" s="768"/>
      <c r="AG409" s="1363"/>
      <c r="AH409" s="1363"/>
      <c r="AI409" s="1363"/>
      <c r="AJ409" s="1363"/>
      <c r="AK409" s="1363"/>
      <c r="AL409" s="1363"/>
    </row>
    <row r="410" spans="1:38" ht="18" customHeight="1">
      <c r="A410" s="3561"/>
      <c r="B410" s="3554"/>
      <c r="C410" s="3742" t="s">
        <v>632</v>
      </c>
      <c r="D410" s="3743" t="s">
        <v>633</v>
      </c>
      <c r="E410" s="3733">
        <f>F410</f>
        <v>11000</v>
      </c>
      <c r="F410" s="549">
        <f t="shared" si="41"/>
        <v>11000</v>
      </c>
      <c r="G410" s="1364"/>
      <c r="H410" s="1364"/>
      <c r="I410" s="1364"/>
      <c r="J410" s="1364"/>
      <c r="K410" s="1364"/>
      <c r="L410" s="1364"/>
      <c r="M410" s="767"/>
      <c r="N410" s="1365"/>
      <c r="O410" s="1365"/>
      <c r="P410" s="1365"/>
      <c r="Q410" s="768"/>
      <c r="R410" s="1365"/>
      <c r="S410" s="1365">
        <v>11000</v>
      </c>
      <c r="T410" s="1365"/>
      <c r="U410" s="1365"/>
      <c r="V410" s="1365"/>
      <c r="W410" s="1365"/>
      <c r="X410" s="1365"/>
      <c r="Y410" s="1365"/>
      <c r="Z410" s="1365"/>
      <c r="AA410" s="1365"/>
      <c r="AB410" s="1365"/>
      <c r="AC410" s="1365"/>
      <c r="AD410" s="1365"/>
      <c r="AE410" s="1365"/>
      <c r="AF410" s="768"/>
      <c r="AG410" s="1366"/>
      <c r="AH410" s="1366"/>
      <c r="AI410" s="1366"/>
      <c r="AJ410" s="1366"/>
      <c r="AK410" s="1366"/>
      <c r="AL410" s="1366"/>
    </row>
    <row r="411" spans="1:38" ht="12" customHeight="1" thickBot="1">
      <c r="A411" s="3561"/>
      <c r="B411" s="3554"/>
      <c r="C411" s="615"/>
      <c r="D411" s="615"/>
      <c r="E411" s="3733"/>
      <c r="F411" s="549">
        <f t="shared" si="41"/>
        <v>0</v>
      </c>
      <c r="G411" s="1364"/>
      <c r="H411" s="1364"/>
      <c r="I411" s="1364"/>
      <c r="J411" s="1364"/>
      <c r="K411" s="1364"/>
      <c r="L411" s="1364"/>
      <c r="M411" s="767"/>
      <c r="N411" s="1365"/>
      <c r="O411" s="1365"/>
      <c r="P411" s="1365"/>
      <c r="Q411" s="768"/>
      <c r="R411" s="1365"/>
      <c r="S411" s="1365"/>
      <c r="T411" s="1365"/>
      <c r="U411" s="1365"/>
      <c r="V411" s="1365"/>
      <c r="W411" s="1365"/>
      <c r="X411" s="1365"/>
      <c r="Y411" s="1365"/>
      <c r="Z411" s="1365"/>
      <c r="AA411" s="1365"/>
      <c r="AB411" s="1365"/>
      <c r="AC411" s="1365"/>
      <c r="AD411" s="1365"/>
      <c r="AE411" s="1365"/>
      <c r="AF411" s="768"/>
      <c r="AG411" s="1366"/>
      <c r="AH411" s="1366"/>
      <c r="AI411" s="1366"/>
      <c r="AJ411" s="1366"/>
      <c r="AK411" s="1366"/>
      <c r="AL411" s="1366"/>
    </row>
    <row r="412" spans="1:38" ht="22.5" customHeight="1" thickBot="1">
      <c r="A412" s="564" t="s">
        <v>762</v>
      </c>
      <c r="B412" s="589"/>
      <c r="C412" s="590"/>
      <c r="D412" s="591" t="s">
        <v>763</v>
      </c>
      <c r="E412" s="592">
        <f>SUM(E413)</f>
        <v>9346192</v>
      </c>
      <c r="F412" s="549">
        <f t="shared" si="41"/>
        <v>0</v>
      </c>
      <c r="G412" s="1364"/>
      <c r="H412" s="1364"/>
      <c r="I412" s="1364"/>
      <c r="J412" s="1364"/>
      <c r="K412" s="1364"/>
      <c r="L412" s="1364"/>
      <c r="M412" s="767"/>
      <c r="N412" s="1365"/>
      <c r="O412" s="1365"/>
      <c r="P412" s="1365"/>
      <c r="Q412" s="768"/>
      <c r="R412" s="1365"/>
      <c r="S412" s="1365"/>
      <c r="T412" s="1365"/>
      <c r="U412" s="1365"/>
      <c r="V412" s="1365"/>
      <c r="W412" s="1365"/>
      <c r="X412" s="1365"/>
      <c r="Y412" s="1365"/>
      <c r="Z412" s="1365"/>
      <c r="AA412" s="1365"/>
      <c r="AB412" s="1365"/>
      <c r="AC412" s="1365"/>
      <c r="AD412" s="1365"/>
      <c r="AE412" s="1365"/>
      <c r="AF412" s="768"/>
      <c r="AG412" s="1366"/>
      <c r="AH412" s="1366"/>
      <c r="AI412" s="1366"/>
      <c r="AJ412" s="1366"/>
      <c r="AK412" s="1366"/>
      <c r="AL412" s="1366"/>
    </row>
    <row r="413" spans="1:38" ht="17.100000000000001" customHeight="1" thickBot="1">
      <c r="A413" s="593"/>
      <c r="B413" s="576" t="s">
        <v>764</v>
      </c>
      <c r="C413" s="577"/>
      <c r="D413" s="578" t="s">
        <v>33</v>
      </c>
      <c r="E413" s="579">
        <f>SUM(E414,E426)</f>
        <v>9346192</v>
      </c>
      <c r="F413" s="549">
        <f t="shared" si="41"/>
        <v>0</v>
      </c>
      <c r="G413" s="1364"/>
      <c r="H413" s="1364"/>
      <c r="I413" s="1364"/>
      <c r="J413" s="1364"/>
      <c r="K413" s="1364"/>
      <c r="L413" s="1364"/>
      <c r="M413" s="767"/>
      <c r="N413" s="1365"/>
      <c r="O413" s="1365"/>
      <c r="P413" s="1365"/>
      <c r="Q413" s="768"/>
      <c r="R413" s="1365"/>
      <c r="S413" s="1365"/>
      <c r="T413" s="1365"/>
      <c r="U413" s="1365"/>
      <c r="V413" s="1365"/>
      <c r="W413" s="1365"/>
      <c r="X413" s="1365"/>
      <c r="Y413" s="1365"/>
      <c r="Z413" s="1365"/>
      <c r="AA413" s="1365"/>
      <c r="AB413" s="1365"/>
      <c r="AC413" s="1365"/>
      <c r="AD413" s="1365"/>
      <c r="AE413" s="1365"/>
      <c r="AF413" s="768"/>
      <c r="AG413" s="1366"/>
      <c r="AH413" s="1366"/>
      <c r="AI413" s="1366"/>
      <c r="AJ413" s="1366"/>
      <c r="AK413" s="1366"/>
      <c r="AL413" s="1366"/>
    </row>
    <row r="414" spans="1:38" ht="17.100000000000001" customHeight="1">
      <c r="A414" s="3561"/>
      <c r="B414" s="573"/>
      <c r="C414" s="5191" t="s">
        <v>582</v>
      </c>
      <c r="D414" s="5191"/>
      <c r="E414" s="821">
        <f>SUM(E415,)</f>
        <v>8812851</v>
      </c>
      <c r="F414" s="549">
        <f t="shared" si="41"/>
        <v>0</v>
      </c>
      <c r="G414" s="1364"/>
      <c r="H414" s="1364"/>
      <c r="I414" s="1364"/>
      <c r="J414" s="1364"/>
      <c r="K414" s="1364"/>
      <c r="L414" s="1364"/>
      <c r="M414" s="767"/>
      <c r="N414" s="1365"/>
      <c r="O414" s="1365"/>
      <c r="P414" s="1365"/>
      <c r="Q414" s="768"/>
      <c r="R414" s="1365"/>
      <c r="S414" s="1365"/>
      <c r="T414" s="1365"/>
      <c r="U414" s="1365"/>
      <c r="V414" s="1365"/>
      <c r="W414" s="1365"/>
      <c r="X414" s="1365"/>
      <c r="Y414" s="1365"/>
      <c r="Z414" s="1365"/>
      <c r="AA414" s="1365"/>
      <c r="AB414" s="1365"/>
      <c r="AC414" s="1365"/>
      <c r="AD414" s="1365"/>
      <c r="AE414" s="1365"/>
      <c r="AF414" s="768"/>
      <c r="AG414" s="1366"/>
      <c r="AH414" s="1366"/>
      <c r="AI414" s="1366"/>
      <c r="AJ414" s="1366"/>
      <c r="AK414" s="1366"/>
      <c r="AL414" s="1366"/>
    </row>
    <row r="415" spans="1:38" ht="17.100000000000001" customHeight="1">
      <c r="A415" s="3561"/>
      <c r="B415" s="573"/>
      <c r="C415" s="5282" t="s">
        <v>583</v>
      </c>
      <c r="D415" s="5282"/>
      <c r="E415" s="3733">
        <f>SUM(E416)</f>
        <v>8812851</v>
      </c>
      <c r="F415" s="549">
        <f t="shared" si="41"/>
        <v>0</v>
      </c>
      <c r="G415" s="1367"/>
      <c r="H415" s="1367"/>
      <c r="I415" s="1367"/>
      <c r="J415" s="1367"/>
      <c r="K415" s="1367"/>
      <c r="L415" s="1367"/>
      <c r="M415" s="767"/>
      <c r="N415" s="1368"/>
      <c r="O415" s="1368"/>
      <c r="P415" s="1368"/>
      <c r="Q415" s="768"/>
      <c r="R415" s="1368"/>
      <c r="S415" s="1368"/>
      <c r="T415" s="1368"/>
      <c r="U415" s="1368"/>
      <c r="V415" s="1368"/>
      <c r="W415" s="1368"/>
      <c r="X415" s="1368"/>
      <c r="Y415" s="1368"/>
      <c r="Z415" s="1368"/>
      <c r="AA415" s="1368"/>
      <c r="AB415" s="1368"/>
      <c r="AC415" s="1368"/>
      <c r="AD415" s="1368"/>
      <c r="AE415" s="1368"/>
      <c r="AF415" s="768"/>
      <c r="AG415" s="1369"/>
      <c r="AH415" s="1369"/>
      <c r="AI415" s="1369"/>
      <c r="AJ415" s="1369"/>
      <c r="AK415" s="1369"/>
      <c r="AL415" s="1369"/>
    </row>
    <row r="416" spans="1:38" ht="17.100000000000001" customHeight="1">
      <c r="A416" s="3561"/>
      <c r="B416" s="573"/>
      <c r="C416" s="5283" t="s">
        <v>597</v>
      </c>
      <c r="D416" s="5283"/>
      <c r="E416" s="3739">
        <f>SUM(E417:E424)</f>
        <v>8812851</v>
      </c>
      <c r="F416" s="549">
        <f t="shared" si="41"/>
        <v>0</v>
      </c>
      <c r="G416" s="1370"/>
      <c r="H416" s="1370"/>
      <c r="I416" s="1370"/>
      <c r="J416" s="1370"/>
      <c r="K416" s="1370"/>
      <c r="L416" s="1370"/>
      <c r="M416" s="767"/>
      <c r="N416" s="1371"/>
      <c r="O416" s="1371"/>
      <c r="P416" s="1371"/>
      <c r="Q416" s="768"/>
      <c r="R416" s="1371"/>
      <c r="S416" s="1371"/>
      <c r="T416" s="1371"/>
      <c r="U416" s="1371"/>
      <c r="V416" s="1371"/>
      <c r="W416" s="1371"/>
      <c r="X416" s="1371"/>
      <c r="Y416" s="1371"/>
      <c r="Z416" s="1371"/>
      <c r="AA416" s="1371"/>
      <c r="AB416" s="1371"/>
      <c r="AC416" s="1371"/>
      <c r="AD416" s="1371"/>
      <c r="AE416" s="1371"/>
      <c r="AF416" s="768"/>
      <c r="AG416" s="1372"/>
      <c r="AH416" s="1372"/>
      <c r="AI416" s="1372"/>
      <c r="AJ416" s="1372"/>
      <c r="AK416" s="1372"/>
      <c r="AL416" s="1372"/>
    </row>
    <row r="417" spans="1:38" ht="17.100000000000001" customHeight="1">
      <c r="A417" s="3561"/>
      <c r="B417" s="573"/>
      <c r="C417" s="3742" t="s">
        <v>600</v>
      </c>
      <c r="D417" s="3743" t="s">
        <v>601</v>
      </c>
      <c r="E417" s="3733">
        <f>F417</f>
        <v>60000</v>
      </c>
      <c r="F417" s="549">
        <f t="shared" si="41"/>
        <v>60000</v>
      </c>
      <c r="G417" s="1373"/>
      <c r="H417" s="1373"/>
      <c r="I417" s="1373"/>
      <c r="J417" s="1373"/>
      <c r="K417" s="1373"/>
      <c r="L417" s="1373"/>
      <c r="M417" s="767"/>
      <c r="N417" s="1374"/>
      <c r="O417" s="1374"/>
      <c r="P417" s="1374"/>
      <c r="Q417" s="768"/>
      <c r="R417" s="1374"/>
      <c r="S417" s="1374"/>
      <c r="T417" s="1374"/>
      <c r="U417" s="1374"/>
      <c r="V417" s="1374"/>
      <c r="W417" s="1374"/>
      <c r="X417" s="1374"/>
      <c r="Y417" s="1374"/>
      <c r="Z417" s="1374"/>
      <c r="AA417" s="1374"/>
      <c r="AB417" s="1374"/>
      <c r="AC417" s="1374"/>
      <c r="AD417" s="1374"/>
      <c r="AE417" s="1374">
        <v>60000</v>
      </c>
      <c r="AF417" s="768"/>
      <c r="AG417" s="1375"/>
      <c r="AH417" s="1375"/>
      <c r="AI417" s="1375"/>
      <c r="AJ417" s="1375"/>
      <c r="AK417" s="1375"/>
      <c r="AL417" s="1375"/>
    </row>
    <row r="418" spans="1:38" ht="17.100000000000001" customHeight="1">
      <c r="A418" s="3561"/>
      <c r="B418" s="573"/>
      <c r="C418" s="3742" t="s">
        <v>604</v>
      </c>
      <c r="D418" s="3743" t="s">
        <v>605</v>
      </c>
      <c r="E418" s="3733">
        <f t="shared" ref="E418:E424" si="49">F418</f>
        <v>160000</v>
      </c>
      <c r="F418" s="549">
        <f t="shared" si="41"/>
        <v>160000</v>
      </c>
      <c r="G418" s="1376"/>
      <c r="H418" s="1376"/>
      <c r="I418" s="1376"/>
      <c r="J418" s="1376"/>
      <c r="K418" s="1376"/>
      <c r="L418" s="1376"/>
      <c r="M418" s="767"/>
      <c r="N418" s="1377"/>
      <c r="O418" s="1377"/>
      <c r="P418" s="1377"/>
      <c r="Q418" s="768"/>
      <c r="R418" s="1377"/>
      <c r="S418" s="1377"/>
      <c r="T418" s="1377"/>
      <c r="U418" s="1377"/>
      <c r="V418" s="1377"/>
      <c r="W418" s="1377"/>
      <c r="X418" s="1377"/>
      <c r="Y418" s="1377"/>
      <c r="Z418" s="1377"/>
      <c r="AA418" s="1377"/>
      <c r="AB418" s="1377"/>
      <c r="AC418" s="1377"/>
      <c r="AD418" s="1377"/>
      <c r="AE418" s="1377">
        <v>160000</v>
      </c>
      <c r="AF418" s="768"/>
      <c r="AG418" s="1378"/>
      <c r="AH418" s="1378"/>
      <c r="AI418" s="1378"/>
      <c r="AJ418" s="1378"/>
      <c r="AK418" s="1378"/>
      <c r="AL418" s="1378"/>
    </row>
    <row r="419" spans="1:38" ht="17.100000000000001" customHeight="1">
      <c r="A419" s="3554"/>
      <c r="B419" s="573"/>
      <c r="C419" s="3753" t="s">
        <v>610</v>
      </c>
      <c r="D419" s="3754" t="s">
        <v>611</v>
      </c>
      <c r="E419" s="3733">
        <f t="shared" si="49"/>
        <v>4367851</v>
      </c>
      <c r="F419" s="549">
        <f t="shared" si="41"/>
        <v>4367851</v>
      </c>
      <c r="G419" s="1376"/>
      <c r="H419" s="1376"/>
      <c r="I419" s="1376"/>
      <c r="J419" s="1376"/>
      <c r="K419" s="1376"/>
      <c r="L419" s="1376"/>
      <c r="M419" s="767"/>
      <c r="N419" s="1377"/>
      <c r="O419" s="1377"/>
      <c r="P419" s="1377"/>
      <c r="Q419" s="768"/>
      <c r="R419" s="1377"/>
      <c r="S419" s="1377"/>
      <c r="T419" s="1377"/>
      <c r="U419" s="1377"/>
      <c r="V419" s="1377"/>
      <c r="W419" s="1377"/>
      <c r="X419" s="1377"/>
      <c r="Y419" s="1377"/>
      <c r="Z419" s="1377"/>
      <c r="AA419" s="1377"/>
      <c r="AB419" s="1377"/>
      <c r="AC419" s="1377"/>
      <c r="AD419" s="1377"/>
      <c r="AE419" s="1377">
        <v>4367851</v>
      </c>
      <c r="AF419" s="768"/>
      <c r="AG419" s="1378"/>
      <c r="AH419" s="1378"/>
      <c r="AI419" s="1378"/>
      <c r="AJ419" s="1378"/>
      <c r="AK419" s="1378"/>
      <c r="AL419" s="1378"/>
    </row>
    <row r="420" spans="1:38" ht="17.100000000000001" customHeight="1">
      <c r="A420" s="3561"/>
      <c r="B420" s="573"/>
      <c r="C420" s="3610" t="s">
        <v>612</v>
      </c>
      <c r="D420" s="3611" t="s">
        <v>613</v>
      </c>
      <c r="E420" s="3733">
        <f t="shared" si="49"/>
        <v>25000</v>
      </c>
      <c r="F420" s="549">
        <f t="shared" si="41"/>
        <v>25000</v>
      </c>
      <c r="G420" s="1376"/>
      <c r="H420" s="1376"/>
      <c r="I420" s="1376"/>
      <c r="J420" s="1376"/>
      <c r="K420" s="1376"/>
      <c r="L420" s="1376"/>
      <c r="M420" s="767"/>
      <c r="N420" s="1377"/>
      <c r="O420" s="1377"/>
      <c r="P420" s="1377"/>
      <c r="Q420" s="768"/>
      <c r="R420" s="1377"/>
      <c r="S420" s="1377"/>
      <c r="T420" s="1377"/>
      <c r="U420" s="1377"/>
      <c r="V420" s="1377"/>
      <c r="W420" s="1377"/>
      <c r="X420" s="1377"/>
      <c r="Y420" s="1377"/>
      <c r="Z420" s="1377"/>
      <c r="AA420" s="1377"/>
      <c r="AB420" s="1377"/>
      <c r="AC420" s="1377"/>
      <c r="AD420" s="1377"/>
      <c r="AE420" s="1377">
        <v>25000</v>
      </c>
      <c r="AF420" s="768"/>
      <c r="AG420" s="1378"/>
      <c r="AH420" s="1378"/>
      <c r="AI420" s="1378"/>
      <c r="AJ420" s="1378"/>
      <c r="AK420" s="1378"/>
      <c r="AL420" s="1378"/>
    </row>
    <row r="421" spans="1:38" ht="17.100000000000001" customHeight="1">
      <c r="A421" s="3561"/>
      <c r="B421" s="573"/>
      <c r="C421" s="3742" t="s">
        <v>614</v>
      </c>
      <c r="D421" s="3743" t="s">
        <v>615</v>
      </c>
      <c r="E421" s="3733">
        <f t="shared" si="49"/>
        <v>330000</v>
      </c>
      <c r="F421" s="549">
        <f t="shared" ref="F421:F469" si="50">SUM(G421:AJ421)</f>
        <v>330000</v>
      </c>
      <c r="G421" s="1379"/>
      <c r="H421" s="1379"/>
      <c r="I421" s="1379"/>
      <c r="J421" s="1379"/>
      <c r="K421" s="1379"/>
      <c r="L421" s="1379"/>
      <c r="M421" s="767"/>
      <c r="N421" s="1380"/>
      <c r="O421" s="1380"/>
      <c r="P421" s="1380"/>
      <c r="Q421" s="768"/>
      <c r="R421" s="1380"/>
      <c r="S421" s="1380"/>
      <c r="T421" s="1380"/>
      <c r="U421" s="1380"/>
      <c r="V421" s="1380"/>
      <c r="W421" s="1380"/>
      <c r="X421" s="1380"/>
      <c r="Y421" s="1380"/>
      <c r="Z421" s="1380"/>
      <c r="AA421" s="1380"/>
      <c r="AB421" s="1380"/>
      <c r="AC421" s="1380"/>
      <c r="AD421" s="1380"/>
      <c r="AE421" s="1380">
        <v>330000</v>
      </c>
      <c r="AF421" s="768"/>
      <c r="AG421" s="1381"/>
      <c r="AH421" s="1381"/>
      <c r="AI421" s="1381"/>
      <c r="AJ421" s="1381"/>
      <c r="AK421" s="1381"/>
      <c r="AL421" s="1381"/>
    </row>
    <row r="422" spans="1:38" ht="25.5" customHeight="1">
      <c r="A422" s="3561"/>
      <c r="B422" s="3551"/>
      <c r="C422" s="4376" t="s">
        <v>616</v>
      </c>
      <c r="D422" s="4377" t="s">
        <v>617</v>
      </c>
      <c r="E422" s="4346">
        <f t="shared" si="49"/>
        <v>50000</v>
      </c>
      <c r="F422" s="549">
        <f t="shared" si="50"/>
        <v>50000</v>
      </c>
      <c r="G422" s="1382"/>
      <c r="H422" s="1382"/>
      <c r="I422" s="1382"/>
      <c r="J422" s="1382"/>
      <c r="K422" s="1382"/>
      <c r="L422" s="1382"/>
      <c r="M422" s="767"/>
      <c r="N422" s="1383"/>
      <c r="O422" s="1383"/>
      <c r="P422" s="1383"/>
      <c r="Q422" s="768"/>
      <c r="R422" s="1383"/>
      <c r="S422" s="1383"/>
      <c r="T422" s="1383"/>
      <c r="U422" s="1383"/>
      <c r="V422" s="1383"/>
      <c r="W422" s="1383"/>
      <c r="X422" s="1383"/>
      <c r="Y422" s="1383"/>
      <c r="Z422" s="1383"/>
      <c r="AA422" s="1383"/>
      <c r="AB422" s="1383"/>
      <c r="AC422" s="1383"/>
      <c r="AD422" s="1383"/>
      <c r="AE422" s="1383">
        <v>50000</v>
      </c>
      <c r="AF422" s="768"/>
      <c r="AG422" s="1384"/>
      <c r="AH422" s="1384"/>
      <c r="AI422" s="1384"/>
      <c r="AJ422" s="1384"/>
      <c r="AK422" s="1384"/>
      <c r="AL422" s="1384"/>
    </row>
    <row r="423" spans="1:38" ht="16.5" customHeight="1">
      <c r="A423" s="3561"/>
      <c r="B423" s="3551"/>
      <c r="C423" s="3691" t="s">
        <v>620</v>
      </c>
      <c r="D423" s="3611" t="s">
        <v>621</v>
      </c>
      <c r="E423" s="796">
        <f t="shared" si="49"/>
        <v>3800000</v>
      </c>
      <c r="F423" s="549">
        <f t="shared" si="50"/>
        <v>3800000</v>
      </c>
      <c r="G423" s="1382"/>
      <c r="H423" s="1382"/>
      <c r="I423" s="1382"/>
      <c r="J423" s="1382"/>
      <c r="K423" s="1382"/>
      <c r="L423" s="1382"/>
      <c r="M423" s="767"/>
      <c r="N423" s="1383"/>
      <c r="O423" s="1383"/>
      <c r="P423" s="1383"/>
      <c r="Q423" s="768"/>
      <c r="R423" s="1383"/>
      <c r="S423" s="1383"/>
      <c r="T423" s="1383"/>
      <c r="U423" s="1383"/>
      <c r="V423" s="1383"/>
      <c r="W423" s="1383"/>
      <c r="X423" s="1383"/>
      <c r="Y423" s="1383"/>
      <c r="Z423" s="1383"/>
      <c r="AA423" s="1383"/>
      <c r="AB423" s="1383"/>
      <c r="AC423" s="1383"/>
      <c r="AD423" s="1383"/>
      <c r="AE423" s="1383">
        <v>3800000</v>
      </c>
      <c r="AF423" s="768"/>
      <c r="AG423" s="1384"/>
      <c r="AH423" s="1384"/>
      <c r="AI423" s="1384"/>
      <c r="AJ423" s="1384"/>
      <c r="AK423" s="1384"/>
      <c r="AL423" s="1384"/>
    </row>
    <row r="424" spans="1:38" ht="16.5" customHeight="1">
      <c r="A424" s="3561"/>
      <c r="B424" s="3551"/>
      <c r="C424" s="3742" t="s">
        <v>632</v>
      </c>
      <c r="D424" s="3743" t="s">
        <v>633</v>
      </c>
      <c r="E424" s="3733">
        <f t="shared" si="49"/>
        <v>20000</v>
      </c>
      <c r="F424" s="549">
        <f t="shared" si="50"/>
        <v>20000</v>
      </c>
      <c r="G424" s="1385"/>
      <c r="H424" s="1385"/>
      <c r="I424" s="1385"/>
      <c r="J424" s="1385"/>
      <c r="K424" s="1385"/>
      <c r="L424" s="1385"/>
      <c r="M424" s="767"/>
      <c r="N424" s="1386"/>
      <c r="O424" s="1386"/>
      <c r="P424" s="1386"/>
      <c r="Q424" s="768"/>
      <c r="R424" s="1386"/>
      <c r="S424" s="1386"/>
      <c r="T424" s="1386"/>
      <c r="U424" s="1386"/>
      <c r="V424" s="1386"/>
      <c r="W424" s="1386"/>
      <c r="X424" s="1386"/>
      <c r="Y424" s="1386"/>
      <c r="Z424" s="1386"/>
      <c r="AA424" s="1386"/>
      <c r="AB424" s="1386"/>
      <c r="AC424" s="1386"/>
      <c r="AD424" s="1386"/>
      <c r="AE424" s="1386">
        <v>20000</v>
      </c>
      <c r="AF424" s="768"/>
      <c r="AG424" s="1387"/>
      <c r="AH424" s="1387"/>
      <c r="AI424" s="1387"/>
      <c r="AJ424" s="1387"/>
      <c r="AK424" s="1387"/>
      <c r="AL424" s="1387"/>
    </row>
    <row r="425" spans="1:38" ht="13.5" customHeight="1">
      <c r="A425" s="3554"/>
      <c r="B425" s="3551"/>
      <c r="C425" s="3755"/>
      <c r="D425" s="3756"/>
      <c r="E425" s="3733"/>
      <c r="F425" s="549">
        <f t="shared" si="50"/>
        <v>0</v>
      </c>
      <c r="G425" s="1388"/>
      <c r="H425" s="1388"/>
      <c r="I425" s="1388"/>
      <c r="J425" s="1388"/>
      <c r="K425" s="1388"/>
      <c r="L425" s="1388"/>
      <c r="M425" s="767"/>
      <c r="N425" s="1389"/>
      <c r="O425" s="1389"/>
      <c r="P425" s="1389"/>
      <c r="Q425" s="768"/>
      <c r="R425" s="1389"/>
      <c r="S425" s="1389"/>
      <c r="T425" s="1389"/>
      <c r="U425" s="1389"/>
      <c r="V425" s="1389"/>
      <c r="W425" s="1389"/>
      <c r="X425" s="1389"/>
      <c r="Y425" s="1389"/>
      <c r="Z425" s="1389"/>
      <c r="AA425" s="1389"/>
      <c r="AB425" s="1389"/>
      <c r="AC425" s="1389"/>
      <c r="AD425" s="1389"/>
      <c r="AE425" s="1389"/>
      <c r="AF425" s="768"/>
      <c r="AG425" s="1390"/>
      <c r="AH425" s="1390"/>
      <c r="AI425" s="1390"/>
      <c r="AJ425" s="1390"/>
      <c r="AK425" s="1390"/>
      <c r="AL425" s="1390"/>
    </row>
    <row r="426" spans="1:38" ht="15.75" customHeight="1">
      <c r="A426" s="3561"/>
      <c r="B426" s="3551"/>
      <c r="C426" s="5218" t="s">
        <v>637</v>
      </c>
      <c r="D426" s="5218"/>
      <c r="E426" s="821">
        <f>SUM(E427)</f>
        <v>533341</v>
      </c>
      <c r="F426" s="549">
        <f t="shared" si="50"/>
        <v>0</v>
      </c>
      <c r="G426" s="1388"/>
      <c r="H426" s="1388"/>
      <c r="I426" s="1388"/>
      <c r="J426" s="1388"/>
      <c r="K426" s="1388"/>
      <c r="L426" s="1388"/>
      <c r="M426" s="767"/>
      <c r="N426" s="1389"/>
      <c r="O426" s="1389"/>
      <c r="P426" s="1389"/>
      <c r="Q426" s="768"/>
      <c r="R426" s="1389"/>
      <c r="S426" s="1389"/>
      <c r="T426" s="1389"/>
      <c r="U426" s="1389"/>
      <c r="V426" s="1389"/>
      <c r="W426" s="1389"/>
      <c r="X426" s="1389"/>
      <c r="Y426" s="1389"/>
      <c r="Z426" s="1389"/>
      <c r="AA426" s="1389"/>
      <c r="AB426" s="1389"/>
      <c r="AC426" s="1389"/>
      <c r="AD426" s="1389"/>
      <c r="AE426" s="1389"/>
      <c r="AF426" s="768"/>
      <c r="AG426" s="1390"/>
      <c r="AH426" s="1390"/>
      <c r="AI426" s="1390"/>
      <c r="AJ426" s="1390"/>
      <c r="AK426" s="1390"/>
      <c r="AL426" s="1390"/>
    </row>
    <row r="427" spans="1:38" ht="15.75" customHeight="1">
      <c r="A427" s="3561"/>
      <c r="B427" s="3551"/>
      <c r="C427" s="5289" t="s">
        <v>638</v>
      </c>
      <c r="D427" s="5289"/>
      <c r="E427" s="3733">
        <f>SUM(E428:E429)</f>
        <v>533341</v>
      </c>
      <c r="F427" s="549">
        <f t="shared" si="50"/>
        <v>0</v>
      </c>
      <c r="G427" s="1391"/>
      <c r="H427" s="1391"/>
      <c r="I427" s="1391"/>
      <c r="J427" s="1391"/>
      <c r="K427" s="1391"/>
      <c r="L427" s="1391"/>
      <c r="M427" s="767"/>
      <c r="N427" s="1392"/>
      <c r="O427" s="1392"/>
      <c r="P427" s="1392"/>
      <c r="Q427" s="768"/>
      <c r="R427" s="1392"/>
      <c r="S427" s="1392"/>
      <c r="T427" s="1392"/>
      <c r="U427" s="1392"/>
      <c r="V427" s="1392"/>
      <c r="W427" s="1392"/>
      <c r="X427" s="1392"/>
      <c r="Y427" s="1392"/>
      <c r="Z427" s="1392"/>
      <c r="AA427" s="1392"/>
      <c r="AB427" s="1392"/>
      <c r="AC427" s="1392"/>
      <c r="AD427" s="1392"/>
      <c r="AE427" s="1392"/>
      <c r="AF427" s="768"/>
      <c r="AG427" s="1393"/>
      <c r="AH427" s="1393"/>
      <c r="AI427" s="1393"/>
      <c r="AJ427" s="1393"/>
      <c r="AK427" s="1393"/>
      <c r="AL427" s="1393"/>
    </row>
    <row r="428" spans="1:38" ht="15.75" customHeight="1">
      <c r="A428" s="3561"/>
      <c r="B428" s="3551"/>
      <c r="C428" s="3742" t="s">
        <v>732</v>
      </c>
      <c r="D428" s="3743" t="s">
        <v>733</v>
      </c>
      <c r="E428" s="3733">
        <f>F428</f>
        <v>74791</v>
      </c>
      <c r="F428" s="549">
        <f t="shared" si="50"/>
        <v>74791</v>
      </c>
      <c r="G428" s="1394"/>
      <c r="H428" s="1394"/>
      <c r="I428" s="1394"/>
      <c r="J428" s="1394"/>
      <c r="K428" s="1394"/>
      <c r="L428" s="1394"/>
      <c r="M428" s="767"/>
      <c r="N428" s="1395"/>
      <c r="O428" s="1395"/>
      <c r="P428" s="1395"/>
      <c r="Q428" s="768"/>
      <c r="R428" s="1395"/>
      <c r="S428" s="1395"/>
      <c r="T428" s="1395"/>
      <c r="U428" s="1395"/>
      <c r="V428" s="1395"/>
      <c r="W428" s="1395"/>
      <c r="X428" s="1395"/>
      <c r="Y428" s="1395"/>
      <c r="Z428" s="1395"/>
      <c r="AA428" s="1395"/>
      <c r="AB428" s="1395"/>
      <c r="AC428" s="1395"/>
      <c r="AD428" s="1395"/>
      <c r="AE428" s="1395">
        <v>74791</v>
      </c>
      <c r="AF428" s="768"/>
      <c r="AG428" s="1396"/>
      <c r="AH428" s="1396"/>
      <c r="AI428" s="1396"/>
      <c r="AJ428" s="1396"/>
      <c r="AK428" s="1396"/>
      <c r="AL428" s="1396"/>
    </row>
    <row r="429" spans="1:38" ht="15.75" customHeight="1" thickBot="1">
      <c r="A429" s="3561"/>
      <c r="B429" s="3551"/>
      <c r="C429" s="3757" t="s">
        <v>639</v>
      </c>
      <c r="D429" s="3758" t="s">
        <v>640</v>
      </c>
      <c r="E429" s="3733">
        <f>F429</f>
        <v>458550</v>
      </c>
      <c r="F429" s="549">
        <f t="shared" si="50"/>
        <v>458550</v>
      </c>
      <c r="G429" s="1397"/>
      <c r="H429" s="1397"/>
      <c r="I429" s="1397"/>
      <c r="J429" s="1397"/>
      <c r="K429" s="1397"/>
      <c r="L429" s="1397"/>
      <c r="M429" s="767"/>
      <c r="N429" s="1398"/>
      <c r="O429" s="1398"/>
      <c r="P429" s="1398"/>
      <c r="Q429" s="768"/>
      <c r="R429" s="1398"/>
      <c r="S429" s="1398"/>
      <c r="T429" s="1398"/>
      <c r="U429" s="1398"/>
      <c r="V429" s="1398"/>
      <c r="W429" s="1398"/>
      <c r="X429" s="1398"/>
      <c r="Y429" s="1398"/>
      <c r="Z429" s="1398"/>
      <c r="AA429" s="1398"/>
      <c r="AB429" s="1398"/>
      <c r="AC429" s="1398"/>
      <c r="AD429" s="1398"/>
      <c r="AE429" s="1398">
        <v>458550</v>
      </c>
      <c r="AF429" s="768"/>
      <c r="AG429" s="1399"/>
      <c r="AH429" s="1399"/>
      <c r="AI429" s="1399"/>
      <c r="AJ429" s="1399"/>
      <c r="AK429" s="1399"/>
      <c r="AL429" s="1399"/>
    </row>
    <row r="430" spans="1:38" ht="16.5" customHeight="1" thickBot="1">
      <c r="A430" s="564" t="s">
        <v>403</v>
      </c>
      <c r="B430" s="565"/>
      <c r="C430" s="3584"/>
      <c r="D430" s="566" t="s">
        <v>765</v>
      </c>
      <c r="E430" s="623">
        <f>SUM(E431,E440)</f>
        <v>5876497</v>
      </c>
      <c r="F430" s="549">
        <f t="shared" si="50"/>
        <v>0</v>
      </c>
      <c r="G430" s="1364"/>
      <c r="H430" s="1364"/>
      <c r="I430" s="1364"/>
      <c r="J430" s="1364"/>
      <c r="K430" s="1364"/>
      <c r="L430" s="1364"/>
      <c r="M430" s="767"/>
      <c r="N430" s="1365"/>
      <c r="O430" s="1365"/>
      <c r="P430" s="1365"/>
      <c r="Q430" s="768"/>
      <c r="R430" s="1365"/>
      <c r="S430" s="1365"/>
      <c r="T430" s="1365"/>
      <c r="U430" s="1365"/>
      <c r="V430" s="1365"/>
      <c r="W430" s="1365"/>
      <c r="X430" s="1365"/>
      <c r="Y430" s="1365"/>
      <c r="Z430" s="1365"/>
      <c r="AA430" s="1365"/>
      <c r="AB430" s="1365"/>
      <c r="AC430" s="1365"/>
      <c r="AD430" s="1365"/>
      <c r="AE430" s="1365"/>
      <c r="AF430" s="768"/>
      <c r="AG430" s="1366"/>
      <c r="AH430" s="1366"/>
      <c r="AI430" s="1366"/>
      <c r="AJ430" s="1366"/>
      <c r="AK430" s="1366"/>
      <c r="AL430" s="1366"/>
    </row>
    <row r="431" spans="1:38" ht="20.25" customHeight="1" thickBot="1">
      <c r="A431" s="624"/>
      <c r="B431" s="625" t="s">
        <v>766</v>
      </c>
      <c r="C431" s="3701"/>
      <c r="D431" s="611" t="s">
        <v>767</v>
      </c>
      <c r="E431" s="612">
        <f>SUM(E432)</f>
        <v>1121700</v>
      </c>
      <c r="F431" s="549">
        <f t="shared" si="50"/>
        <v>0</v>
      </c>
      <c r="G431" s="1364"/>
      <c r="H431" s="1364"/>
      <c r="I431" s="1364"/>
      <c r="J431" s="1364"/>
      <c r="K431" s="1364"/>
      <c r="L431" s="1364"/>
      <c r="M431" s="767"/>
      <c r="N431" s="1365"/>
      <c r="O431" s="1365"/>
      <c r="P431" s="1365"/>
      <c r="Q431" s="768"/>
      <c r="R431" s="1365"/>
      <c r="S431" s="1365"/>
      <c r="T431" s="1365"/>
      <c r="U431" s="1365"/>
      <c r="V431" s="1365"/>
      <c r="W431" s="1365"/>
      <c r="X431" s="1365"/>
      <c r="Y431" s="1365"/>
      <c r="Z431" s="1365"/>
      <c r="AA431" s="1365"/>
      <c r="AB431" s="1365"/>
      <c r="AC431" s="1365"/>
      <c r="AD431" s="1365"/>
      <c r="AE431" s="1365"/>
      <c r="AF431" s="768"/>
      <c r="AG431" s="1366"/>
      <c r="AH431" s="1366"/>
      <c r="AI431" s="1366"/>
      <c r="AJ431" s="1366"/>
      <c r="AK431" s="1366"/>
      <c r="AL431" s="1366"/>
    </row>
    <row r="432" spans="1:38" ht="18.75" customHeight="1">
      <c r="A432" s="626"/>
      <c r="B432" s="627"/>
      <c r="C432" s="5196" t="s">
        <v>582</v>
      </c>
      <c r="D432" s="5196"/>
      <c r="E432" s="574">
        <f>SUM(E433,E437)</f>
        <v>1121700</v>
      </c>
      <c r="F432" s="549">
        <f t="shared" si="50"/>
        <v>0</v>
      </c>
      <c r="G432" s="1364"/>
      <c r="H432" s="1364"/>
      <c r="I432" s="1364"/>
      <c r="J432" s="1364"/>
      <c r="K432" s="1364"/>
      <c r="L432" s="1364"/>
      <c r="M432" s="767"/>
      <c r="N432" s="1365"/>
      <c r="O432" s="1365"/>
      <c r="P432" s="1365"/>
      <c r="Q432" s="768"/>
      <c r="R432" s="1365"/>
      <c r="S432" s="1365"/>
      <c r="T432" s="1365"/>
      <c r="U432" s="1365"/>
      <c r="V432" s="1365"/>
      <c r="W432" s="1365"/>
      <c r="X432" s="1365"/>
      <c r="Y432" s="1365"/>
      <c r="Z432" s="1365"/>
      <c r="AA432" s="1365"/>
      <c r="AB432" s="1365"/>
      <c r="AC432" s="1365"/>
      <c r="AD432" s="1365"/>
      <c r="AE432" s="1365"/>
      <c r="AF432" s="768"/>
      <c r="AG432" s="1366"/>
      <c r="AH432" s="1366"/>
      <c r="AI432" s="1366"/>
      <c r="AJ432" s="1366"/>
      <c r="AK432" s="1366"/>
      <c r="AL432" s="1366"/>
    </row>
    <row r="433" spans="1:38" ht="18" customHeight="1">
      <c r="A433" s="628"/>
      <c r="B433" s="629"/>
      <c r="C433" s="5282" t="s">
        <v>583</v>
      </c>
      <c r="D433" s="5282"/>
      <c r="E433" s="796">
        <f>SUM(E434)</f>
        <v>11200</v>
      </c>
      <c r="F433" s="549">
        <f t="shared" si="50"/>
        <v>0</v>
      </c>
      <c r="G433" s="1397"/>
      <c r="H433" s="1397"/>
      <c r="I433" s="1397"/>
      <c r="J433" s="1397"/>
      <c r="K433" s="1397"/>
      <c r="L433" s="1397"/>
      <c r="M433" s="767"/>
      <c r="N433" s="1398"/>
      <c r="O433" s="1398"/>
      <c r="P433" s="1398"/>
      <c r="Q433" s="768"/>
      <c r="R433" s="1398"/>
      <c r="S433" s="1398"/>
      <c r="T433" s="1398"/>
      <c r="U433" s="1398"/>
      <c r="V433" s="1398"/>
      <c r="W433" s="1398"/>
      <c r="X433" s="1398"/>
      <c r="Y433" s="1398"/>
      <c r="Z433" s="1398"/>
      <c r="AA433" s="1398"/>
      <c r="AB433" s="1398"/>
      <c r="AC433" s="1398"/>
      <c r="AD433" s="1398"/>
      <c r="AE433" s="1398"/>
      <c r="AF433" s="768"/>
      <c r="AG433" s="1399"/>
      <c r="AH433" s="1399"/>
      <c r="AI433" s="1399"/>
      <c r="AJ433" s="1399"/>
      <c r="AK433" s="1399"/>
      <c r="AL433" s="1399"/>
    </row>
    <row r="434" spans="1:38" ht="20.25" customHeight="1">
      <c r="A434" s="628"/>
      <c r="B434" s="629"/>
      <c r="C434" s="5283" t="s">
        <v>597</v>
      </c>
      <c r="D434" s="5283"/>
      <c r="E434" s="870">
        <f>SUM(E435:E435)</f>
        <v>11200</v>
      </c>
      <c r="F434" s="549">
        <f t="shared" si="50"/>
        <v>0</v>
      </c>
      <c r="G434" s="1397"/>
      <c r="H434" s="1397"/>
      <c r="I434" s="1397"/>
      <c r="J434" s="1397"/>
      <c r="K434" s="1397"/>
      <c r="L434" s="1397"/>
      <c r="M434" s="1400"/>
      <c r="N434" s="1398"/>
      <c r="O434" s="1398"/>
      <c r="P434" s="1398"/>
      <c r="Q434" s="1401"/>
      <c r="R434" s="1398"/>
      <c r="S434" s="1398"/>
      <c r="T434" s="1398"/>
      <c r="U434" s="1398"/>
      <c r="V434" s="1398"/>
      <c r="W434" s="1398"/>
      <c r="X434" s="1398"/>
      <c r="Y434" s="1398"/>
      <c r="Z434" s="1398"/>
      <c r="AA434" s="1398"/>
      <c r="AB434" s="1398"/>
      <c r="AC434" s="1398"/>
      <c r="AD434" s="1398"/>
      <c r="AE434" s="1398"/>
      <c r="AF434" s="1401"/>
      <c r="AG434" s="1399"/>
      <c r="AH434" s="1399"/>
      <c r="AI434" s="1399"/>
      <c r="AJ434" s="1399"/>
      <c r="AK434" s="1399"/>
      <c r="AL434" s="1399"/>
    </row>
    <row r="435" spans="1:38" ht="18" customHeight="1">
      <c r="A435" s="628"/>
      <c r="B435" s="629"/>
      <c r="C435" s="3742" t="s">
        <v>610</v>
      </c>
      <c r="D435" s="3743" t="s">
        <v>611</v>
      </c>
      <c r="E435" s="3733">
        <f>F435</f>
        <v>11200</v>
      </c>
      <c r="F435" s="549">
        <f t="shared" si="50"/>
        <v>11200</v>
      </c>
      <c r="G435" s="1402"/>
      <c r="H435" s="1402"/>
      <c r="I435" s="1402"/>
      <c r="J435" s="1402"/>
      <c r="K435" s="1402"/>
      <c r="L435" s="1402"/>
      <c r="M435" s="767"/>
      <c r="N435" s="1403"/>
      <c r="O435" s="1403"/>
      <c r="P435" s="1403"/>
      <c r="Q435" s="1401"/>
      <c r="R435" s="1403"/>
      <c r="S435" s="1403"/>
      <c r="T435" s="1403"/>
      <c r="U435" s="1403"/>
      <c r="V435" s="1403"/>
      <c r="W435" s="1403"/>
      <c r="X435" s="1403"/>
      <c r="Y435" s="1403"/>
      <c r="Z435" s="1403"/>
      <c r="AA435" s="1403">
        <v>11200</v>
      </c>
      <c r="AB435" s="1403"/>
      <c r="AC435" s="1403"/>
      <c r="AD435" s="1403"/>
      <c r="AE435" s="1403"/>
      <c r="AF435" s="1401"/>
      <c r="AG435" s="1404"/>
      <c r="AH435" s="1404"/>
      <c r="AI435" s="1404"/>
      <c r="AJ435" s="1404"/>
      <c r="AK435" s="1404"/>
      <c r="AL435" s="1404"/>
    </row>
    <row r="436" spans="1:38" ht="18" customHeight="1">
      <c r="A436" s="628"/>
      <c r="B436" s="629"/>
      <c r="C436" s="5290"/>
      <c r="D436" s="5291"/>
      <c r="E436" s="3733"/>
      <c r="F436" s="549">
        <f t="shared" si="50"/>
        <v>0</v>
      </c>
      <c r="G436" s="1402"/>
      <c r="H436" s="1402"/>
      <c r="I436" s="1402"/>
      <c r="J436" s="1402"/>
      <c r="K436" s="1402"/>
      <c r="L436" s="1402"/>
      <c r="M436" s="767"/>
      <c r="N436" s="1403"/>
      <c r="O436" s="1403"/>
      <c r="P436" s="1403"/>
      <c r="Q436" s="1401"/>
      <c r="R436" s="1403"/>
      <c r="S436" s="1403"/>
      <c r="T436" s="1403"/>
      <c r="U436" s="1403"/>
      <c r="V436" s="1403"/>
      <c r="W436" s="1403"/>
      <c r="X436" s="1403"/>
      <c r="Y436" s="1403"/>
      <c r="Z436" s="1403"/>
      <c r="AA436" s="1403"/>
      <c r="AB436" s="1403"/>
      <c r="AC436" s="1403"/>
      <c r="AD436" s="1403"/>
      <c r="AE436" s="1403"/>
      <c r="AF436" s="1401"/>
      <c r="AG436" s="1404"/>
      <c r="AH436" s="1404"/>
      <c r="AI436" s="1404"/>
      <c r="AJ436" s="1404"/>
      <c r="AK436" s="1404"/>
      <c r="AL436" s="1404"/>
    </row>
    <row r="437" spans="1:38" ht="18" customHeight="1">
      <c r="A437" s="628"/>
      <c r="B437" s="629"/>
      <c r="C437" s="5292" t="s">
        <v>634</v>
      </c>
      <c r="D437" s="5293"/>
      <c r="E437" s="796">
        <f>SUM(E438:E439)</f>
        <v>1110500</v>
      </c>
      <c r="F437" s="549">
        <f t="shared" si="50"/>
        <v>0</v>
      </c>
      <c r="G437" s="1402"/>
      <c r="H437" s="1402"/>
      <c r="I437" s="1402"/>
      <c r="J437" s="1402"/>
      <c r="K437" s="1402"/>
      <c r="L437" s="1402"/>
      <c r="M437" s="767"/>
      <c r="N437" s="1403"/>
      <c r="O437" s="1403"/>
      <c r="P437" s="1403"/>
      <c r="Q437" s="1401"/>
      <c r="R437" s="1403"/>
      <c r="S437" s="1403"/>
      <c r="T437" s="1403"/>
      <c r="U437" s="1403"/>
      <c r="V437" s="1403"/>
      <c r="W437" s="1403"/>
      <c r="X437" s="1403"/>
      <c r="Y437" s="1403"/>
      <c r="Z437" s="1403"/>
      <c r="AA437" s="1403"/>
      <c r="AB437" s="1403"/>
      <c r="AC437" s="1403"/>
      <c r="AD437" s="1403"/>
      <c r="AE437" s="1403"/>
      <c r="AF437" s="1401"/>
      <c r="AG437" s="1404"/>
      <c r="AH437" s="1404"/>
      <c r="AI437" s="1404"/>
      <c r="AJ437" s="1404"/>
      <c r="AK437" s="1404"/>
      <c r="AL437" s="1404"/>
    </row>
    <row r="438" spans="1:38" ht="18" customHeight="1">
      <c r="A438" s="628"/>
      <c r="B438" s="629"/>
      <c r="C438" s="3712" t="s">
        <v>768</v>
      </c>
      <c r="D438" s="3680" t="s">
        <v>769</v>
      </c>
      <c r="E438" s="588">
        <f>F438</f>
        <v>708000</v>
      </c>
      <c r="F438" s="549">
        <f t="shared" si="50"/>
        <v>708000</v>
      </c>
      <c r="G438" s="1402"/>
      <c r="H438" s="1402"/>
      <c r="I438" s="1402"/>
      <c r="J438" s="1402"/>
      <c r="K438" s="1402"/>
      <c r="L438" s="1402"/>
      <c r="M438" s="767"/>
      <c r="N438" s="1403"/>
      <c r="O438" s="1403"/>
      <c r="P438" s="1403"/>
      <c r="Q438" s="1401"/>
      <c r="R438" s="1403"/>
      <c r="S438" s="1403"/>
      <c r="T438" s="1403"/>
      <c r="U438" s="1403"/>
      <c r="V438" s="1403"/>
      <c r="W438" s="1403"/>
      <c r="X438" s="1403"/>
      <c r="Y438" s="1403"/>
      <c r="Z438" s="1403"/>
      <c r="AA438" s="1403">
        <v>708000</v>
      </c>
      <c r="AB438" s="1403"/>
      <c r="AC438" s="1403"/>
      <c r="AD438" s="1403"/>
      <c r="AE438" s="1403"/>
      <c r="AF438" s="1401"/>
      <c r="AG438" s="1404"/>
      <c r="AH438" s="1404"/>
      <c r="AI438" s="1404"/>
      <c r="AJ438" s="1404"/>
      <c r="AK438" s="1404"/>
      <c r="AL438" s="1404"/>
    </row>
    <row r="439" spans="1:38" ht="20.25" customHeight="1" thickBot="1">
      <c r="A439" s="4378"/>
      <c r="B439" s="630"/>
      <c r="C439" s="4379" t="s">
        <v>770</v>
      </c>
      <c r="D439" s="4380" t="s">
        <v>771</v>
      </c>
      <c r="E439" s="4381">
        <f>F439</f>
        <v>402500</v>
      </c>
      <c r="F439" s="549">
        <f t="shared" si="50"/>
        <v>402500</v>
      </c>
      <c r="G439" s="1402"/>
      <c r="H439" s="1402"/>
      <c r="I439" s="1402"/>
      <c r="J439" s="1402"/>
      <c r="K439" s="1402"/>
      <c r="L439" s="1402"/>
      <c r="M439" s="767"/>
      <c r="N439" s="1403"/>
      <c r="O439" s="1403"/>
      <c r="P439" s="1403"/>
      <c r="Q439" s="1401"/>
      <c r="R439" s="1403"/>
      <c r="S439" s="1403"/>
      <c r="T439" s="1403"/>
      <c r="U439" s="1403"/>
      <c r="V439" s="1403"/>
      <c r="W439" s="1403"/>
      <c r="X439" s="1403"/>
      <c r="Y439" s="1403"/>
      <c r="Z439" s="1403"/>
      <c r="AA439" s="1403">
        <v>402500</v>
      </c>
      <c r="AB439" s="1403"/>
      <c r="AC439" s="1403"/>
      <c r="AD439" s="1403"/>
      <c r="AE439" s="1403"/>
      <c r="AF439" s="1401"/>
      <c r="AG439" s="1404"/>
      <c r="AH439" s="1404"/>
      <c r="AI439" s="1404"/>
      <c r="AJ439" s="1404"/>
      <c r="AK439" s="1404"/>
      <c r="AL439" s="1404"/>
    </row>
    <row r="440" spans="1:38" ht="17.100000000000001" customHeight="1" thickBot="1">
      <c r="A440" s="631"/>
      <c r="B440" s="569" t="s">
        <v>404</v>
      </c>
      <c r="C440" s="570"/>
      <c r="D440" s="571" t="s">
        <v>33</v>
      </c>
      <c r="E440" s="572">
        <f>SUM(E441,)</f>
        <v>4754797</v>
      </c>
      <c r="F440" s="549">
        <f t="shared" si="50"/>
        <v>0</v>
      </c>
      <c r="G440" s="1402"/>
      <c r="H440" s="1402"/>
      <c r="I440" s="1402"/>
      <c r="J440" s="1402"/>
      <c r="K440" s="1402"/>
      <c r="L440" s="1402"/>
      <c r="M440" s="767"/>
      <c r="N440" s="1403"/>
      <c r="O440" s="1403"/>
      <c r="P440" s="1403"/>
      <c r="Q440" s="1401"/>
      <c r="R440" s="1403"/>
      <c r="S440" s="1403"/>
      <c r="T440" s="1403"/>
      <c r="U440" s="1403"/>
      <c r="V440" s="1403"/>
      <c r="W440" s="1403"/>
      <c r="X440" s="1403"/>
      <c r="Y440" s="1403"/>
      <c r="Z440" s="1403"/>
      <c r="AA440" s="1403"/>
      <c r="AB440" s="1403"/>
      <c r="AC440" s="1403"/>
      <c r="AD440" s="1403"/>
      <c r="AE440" s="1403"/>
      <c r="AF440" s="1401"/>
      <c r="AG440" s="1404"/>
      <c r="AH440" s="1404"/>
      <c r="AI440" s="1404"/>
      <c r="AJ440" s="1404"/>
      <c r="AK440" s="1404"/>
      <c r="AL440" s="1404"/>
    </row>
    <row r="441" spans="1:38" ht="17.100000000000001" customHeight="1">
      <c r="A441" s="3561"/>
      <c r="B441" s="5190"/>
      <c r="C441" s="5191" t="s">
        <v>582</v>
      </c>
      <c r="D441" s="5191"/>
      <c r="E441" s="821">
        <f>SUM(E442,E446,E449)</f>
        <v>4754797</v>
      </c>
      <c r="F441" s="549">
        <f t="shared" si="50"/>
        <v>0</v>
      </c>
      <c r="G441" s="1402"/>
      <c r="H441" s="1402"/>
      <c r="I441" s="1402"/>
      <c r="J441" s="1402"/>
      <c r="K441" s="1402"/>
      <c r="L441" s="1402"/>
      <c r="M441" s="767"/>
      <c r="N441" s="1403"/>
      <c r="O441" s="1403"/>
      <c r="P441" s="1403"/>
      <c r="Q441" s="1401"/>
      <c r="R441" s="1403"/>
      <c r="S441" s="1403"/>
      <c r="T441" s="1403"/>
      <c r="U441" s="1403"/>
      <c r="V441" s="1403"/>
      <c r="W441" s="1403"/>
      <c r="X441" s="1403"/>
      <c r="Y441" s="1403"/>
      <c r="Z441" s="1403"/>
      <c r="AA441" s="1403"/>
      <c r="AB441" s="1403"/>
      <c r="AC441" s="1403"/>
      <c r="AD441" s="1403"/>
      <c r="AE441" s="1403"/>
      <c r="AF441" s="1401"/>
      <c r="AG441" s="1404"/>
      <c r="AH441" s="1404"/>
      <c r="AI441" s="1404"/>
      <c r="AJ441" s="1404"/>
      <c r="AK441" s="1404"/>
      <c r="AL441" s="1404"/>
    </row>
    <row r="442" spans="1:38" ht="17.100000000000001" customHeight="1">
      <c r="A442" s="3561"/>
      <c r="B442" s="5190"/>
      <c r="C442" s="5282" t="s">
        <v>583</v>
      </c>
      <c r="D442" s="5282"/>
      <c r="E442" s="796">
        <f>SUM(E443)</f>
        <v>219000</v>
      </c>
      <c r="F442" s="549">
        <f t="shared" si="50"/>
        <v>0</v>
      </c>
      <c r="G442" s="1402"/>
      <c r="H442" s="1402"/>
      <c r="I442" s="1402"/>
      <c r="J442" s="1402"/>
      <c r="K442" s="1402"/>
      <c r="L442" s="1402"/>
      <c r="M442" s="1405"/>
      <c r="N442" s="1403"/>
      <c r="O442" s="1403"/>
      <c r="P442" s="1403"/>
      <c r="Q442" s="1406"/>
      <c r="R442" s="1403"/>
      <c r="S442" s="1403"/>
      <c r="T442" s="1403"/>
      <c r="U442" s="1403"/>
      <c r="V442" s="1403"/>
      <c r="W442" s="1403"/>
      <c r="X442" s="1403"/>
      <c r="Y442" s="1403"/>
      <c r="Z442" s="1403"/>
      <c r="AA442" s="1403"/>
      <c r="AB442" s="1403"/>
      <c r="AC442" s="1403"/>
      <c r="AD442" s="1403"/>
      <c r="AE442" s="1403"/>
      <c r="AF442" s="1406"/>
      <c r="AG442" s="1404"/>
      <c r="AH442" s="1404"/>
      <c r="AI442" s="1404"/>
      <c r="AJ442" s="1404"/>
      <c r="AK442" s="1404"/>
      <c r="AL442" s="1404"/>
    </row>
    <row r="443" spans="1:38" ht="17.100000000000001" customHeight="1">
      <c r="A443" s="3561"/>
      <c r="B443" s="5190"/>
      <c r="C443" s="5283" t="s">
        <v>597</v>
      </c>
      <c r="D443" s="5283"/>
      <c r="E443" s="870">
        <f>SUM(E444)</f>
        <v>219000</v>
      </c>
      <c r="F443" s="549">
        <f t="shared" si="50"/>
        <v>0</v>
      </c>
      <c r="G443" s="1402"/>
      <c r="H443" s="1402"/>
      <c r="I443" s="1402"/>
      <c r="J443" s="1402"/>
      <c r="K443" s="1402"/>
      <c r="L443" s="1402"/>
      <c r="M443" s="1405"/>
      <c r="N443" s="1403"/>
      <c r="O443" s="1403"/>
      <c r="P443" s="1403"/>
      <c r="Q443" s="1406"/>
      <c r="R443" s="1403"/>
      <c r="S443" s="1403"/>
      <c r="T443" s="1403"/>
      <c r="U443" s="1403"/>
      <c r="V443" s="1403"/>
      <c r="W443" s="1403"/>
      <c r="X443" s="1403"/>
      <c r="Y443" s="1403"/>
      <c r="Z443" s="1403"/>
      <c r="AA443" s="1403"/>
      <c r="AB443" s="1403"/>
      <c r="AC443" s="1403"/>
      <c r="AD443" s="1403"/>
      <c r="AE443" s="1403"/>
      <c r="AF443" s="1406"/>
      <c r="AG443" s="1404"/>
      <c r="AH443" s="1404"/>
      <c r="AI443" s="1404"/>
      <c r="AJ443" s="1404"/>
      <c r="AK443" s="1404"/>
      <c r="AL443" s="1404"/>
    </row>
    <row r="444" spans="1:38" ht="17.100000000000001" customHeight="1">
      <c r="A444" s="3561"/>
      <c r="B444" s="5190"/>
      <c r="C444" s="3742" t="s">
        <v>610</v>
      </c>
      <c r="D444" s="3743" t="s">
        <v>611</v>
      </c>
      <c r="E444" s="3733">
        <f>F444</f>
        <v>219000</v>
      </c>
      <c r="F444" s="549">
        <f t="shared" si="50"/>
        <v>219000</v>
      </c>
      <c r="G444" s="1407">
        <v>219000</v>
      </c>
      <c r="H444" s="1407"/>
      <c r="I444" s="1407"/>
      <c r="J444" s="1407"/>
      <c r="K444" s="1407"/>
      <c r="L444" s="1407"/>
      <c r="M444" s="1405"/>
      <c r="N444" s="1408"/>
      <c r="O444" s="1408"/>
      <c r="P444" s="1408"/>
      <c r="Q444" s="1406"/>
      <c r="R444" s="1408"/>
      <c r="S444" s="1408"/>
      <c r="T444" s="1408"/>
      <c r="U444" s="1408"/>
      <c r="V444" s="1408"/>
      <c r="W444" s="1408"/>
      <c r="X444" s="1408"/>
      <c r="Y444" s="1408"/>
      <c r="Z444" s="1408"/>
      <c r="AA444" s="1408"/>
      <c r="AB444" s="1408"/>
      <c r="AC444" s="1408"/>
      <c r="AD444" s="1408"/>
      <c r="AE444" s="1408"/>
      <c r="AF444" s="1406"/>
      <c r="AG444" s="1409"/>
      <c r="AH444" s="1409"/>
      <c r="AI444" s="1409"/>
      <c r="AJ444" s="1409"/>
      <c r="AK444" s="1409"/>
      <c r="AL444" s="1409"/>
    </row>
    <row r="445" spans="1:38" ht="17.100000000000001" customHeight="1">
      <c r="A445" s="3561"/>
      <c r="B445" s="5190"/>
      <c r="C445" s="3667"/>
      <c r="D445" s="3667"/>
      <c r="E445" s="3733"/>
      <c r="F445" s="549">
        <f t="shared" si="50"/>
        <v>0</v>
      </c>
      <c r="G445" s="1407"/>
      <c r="H445" s="1407"/>
      <c r="I445" s="1407"/>
      <c r="J445" s="1407"/>
      <c r="K445" s="1407"/>
      <c r="L445" s="1407"/>
      <c r="M445" s="1405"/>
      <c r="N445" s="1408"/>
      <c r="O445" s="1408"/>
      <c r="P445" s="1408"/>
      <c r="Q445" s="1406"/>
      <c r="R445" s="1408"/>
      <c r="S445" s="1408"/>
      <c r="T445" s="1408"/>
      <c r="U445" s="1408"/>
      <c r="V445" s="1408"/>
      <c r="W445" s="1408"/>
      <c r="X445" s="1408"/>
      <c r="Y445" s="1408"/>
      <c r="Z445" s="1408"/>
      <c r="AA445" s="1408"/>
      <c r="AB445" s="1408"/>
      <c r="AC445" s="1408"/>
      <c r="AD445" s="1408"/>
      <c r="AE445" s="1408"/>
      <c r="AF445" s="1406"/>
      <c r="AG445" s="1409"/>
      <c r="AH445" s="1409"/>
      <c r="AI445" s="1409"/>
      <c r="AJ445" s="1409"/>
      <c r="AK445" s="1409"/>
      <c r="AL445" s="1409"/>
    </row>
    <row r="446" spans="1:38" ht="17.100000000000001" customHeight="1">
      <c r="A446" s="3561"/>
      <c r="B446" s="5190"/>
      <c r="C446" s="5289" t="s">
        <v>641</v>
      </c>
      <c r="D446" s="5289"/>
      <c r="E446" s="796">
        <f>SUM(E447:E447)</f>
        <v>60000</v>
      </c>
      <c r="F446" s="549">
        <f t="shared" si="50"/>
        <v>0</v>
      </c>
      <c r="G446" s="1407"/>
      <c r="H446" s="1407"/>
      <c r="I446" s="1407"/>
      <c r="J446" s="1407"/>
      <c r="K446" s="1407"/>
      <c r="L446" s="1407"/>
      <c r="M446" s="1405"/>
      <c r="N446" s="1408"/>
      <c r="O446" s="1408"/>
      <c r="P446" s="1408"/>
      <c r="Q446" s="1406"/>
      <c r="R446" s="1408"/>
      <c r="S446" s="1408"/>
      <c r="T446" s="1408"/>
      <c r="U446" s="1408"/>
      <c r="V446" s="1408"/>
      <c r="W446" s="1408"/>
      <c r="X446" s="1408"/>
      <c r="Y446" s="1408"/>
      <c r="Z446" s="1408"/>
      <c r="AA446" s="1408"/>
      <c r="AB446" s="1408"/>
      <c r="AC446" s="1408"/>
      <c r="AD446" s="1408"/>
      <c r="AE446" s="1408"/>
      <c r="AF446" s="1406"/>
      <c r="AG446" s="1409"/>
      <c r="AH446" s="1409"/>
      <c r="AI446" s="1409"/>
      <c r="AJ446" s="1409"/>
      <c r="AK446" s="1409"/>
      <c r="AL446" s="1409"/>
    </row>
    <row r="447" spans="1:38" ht="55.5" customHeight="1">
      <c r="A447" s="3561"/>
      <c r="B447" s="5190"/>
      <c r="C447" s="3760" t="s">
        <v>66</v>
      </c>
      <c r="D447" s="3442" t="s">
        <v>682</v>
      </c>
      <c r="E447" s="3733">
        <f>F447</f>
        <v>60000</v>
      </c>
      <c r="F447" s="549">
        <f t="shared" si="50"/>
        <v>60000</v>
      </c>
      <c r="G447" s="1410"/>
      <c r="H447" s="1410"/>
      <c r="I447" s="1410"/>
      <c r="J447" s="1410"/>
      <c r="K447" s="1410"/>
      <c r="L447" s="1410"/>
      <c r="M447" s="1405"/>
      <c r="N447" s="1411"/>
      <c r="O447" s="1411"/>
      <c r="P447" s="1411"/>
      <c r="Q447" s="1406"/>
      <c r="R447" s="1411"/>
      <c r="S447" s="1411"/>
      <c r="T447" s="1411"/>
      <c r="U447" s="1411"/>
      <c r="V447" s="1411"/>
      <c r="W447" s="1411"/>
      <c r="X447" s="1411"/>
      <c r="Y447" s="1411"/>
      <c r="Z447" s="1411"/>
      <c r="AA447" s="1411">
        <v>60000</v>
      </c>
      <c r="AB447" s="1411"/>
      <c r="AC447" s="1411"/>
      <c r="AD447" s="1411"/>
      <c r="AE447" s="1411"/>
      <c r="AF447" s="1406"/>
      <c r="AG447" s="1412"/>
      <c r="AH447" s="1412"/>
      <c r="AI447" s="1412"/>
      <c r="AJ447" s="1412"/>
      <c r="AK447" s="1412"/>
      <c r="AL447" s="1412"/>
    </row>
    <row r="448" spans="1:38" ht="17.100000000000001" customHeight="1">
      <c r="A448" s="3561"/>
      <c r="B448" s="5190"/>
      <c r="C448" s="3667"/>
      <c r="D448" s="3667"/>
      <c r="E448" s="3733"/>
      <c r="F448" s="549">
        <f t="shared" si="50"/>
        <v>0</v>
      </c>
      <c r="G448" s="1410"/>
      <c r="H448" s="1410"/>
      <c r="I448" s="1410"/>
      <c r="J448" s="1410"/>
      <c r="K448" s="1410"/>
      <c r="L448" s="1410"/>
      <c r="M448" s="1405"/>
      <c r="N448" s="1411"/>
      <c r="O448" s="1411"/>
      <c r="P448" s="1411"/>
      <c r="Q448" s="1406"/>
      <c r="R448" s="1411"/>
      <c r="S448" s="1411"/>
      <c r="T448" s="1411"/>
      <c r="U448" s="1411"/>
      <c r="V448" s="1411"/>
      <c r="W448" s="1411"/>
      <c r="X448" s="1411"/>
      <c r="Y448" s="1411"/>
      <c r="Z448" s="1411"/>
      <c r="AA448" s="1411"/>
      <c r="AB448" s="1411"/>
      <c r="AC448" s="1411"/>
      <c r="AD448" s="1411"/>
      <c r="AE448" s="1411"/>
      <c r="AF448" s="1406"/>
      <c r="AG448" s="1412"/>
      <c r="AH448" s="1412"/>
      <c r="AI448" s="1412"/>
      <c r="AJ448" s="1412"/>
      <c r="AK448" s="1412"/>
      <c r="AL448" s="1412"/>
    </row>
    <row r="449" spans="1:38" ht="17.100000000000001" customHeight="1">
      <c r="A449" s="3561"/>
      <c r="B449" s="5190"/>
      <c r="C449" s="5282" t="s">
        <v>648</v>
      </c>
      <c r="D449" s="5282"/>
      <c r="E449" s="3733">
        <f>SUM(E450:E467)</f>
        <v>4475797</v>
      </c>
      <c r="F449" s="549">
        <f t="shared" si="50"/>
        <v>0</v>
      </c>
      <c r="G449" s="1413"/>
      <c r="H449" s="1413"/>
      <c r="I449" s="1413"/>
      <c r="J449" s="1413"/>
      <c r="K449" s="1413"/>
      <c r="L449" s="1413"/>
      <c r="M449" s="1405"/>
      <c r="N449" s="1414"/>
      <c r="O449" s="1414"/>
      <c r="P449" s="1414"/>
      <c r="Q449" s="1406"/>
      <c r="R449" s="1414"/>
      <c r="S449" s="1414"/>
      <c r="T449" s="1414"/>
      <c r="U449" s="1414"/>
      <c r="V449" s="1414"/>
      <c r="W449" s="1414"/>
      <c r="X449" s="1414"/>
      <c r="Y449" s="1414"/>
      <c r="Z449" s="1414"/>
      <c r="AA449" s="1414"/>
      <c r="AB449" s="1414"/>
      <c r="AC449" s="1414"/>
      <c r="AD449" s="1414"/>
      <c r="AE449" s="1414"/>
      <c r="AF449" s="1406"/>
      <c r="AG449" s="1415"/>
      <c r="AH449" s="1415"/>
      <c r="AI449" s="1415"/>
      <c r="AJ449" s="1415"/>
      <c r="AK449" s="1415"/>
      <c r="AL449" s="1415"/>
    </row>
    <row r="450" spans="1:38" ht="17.100000000000001" customHeight="1">
      <c r="A450" s="3561"/>
      <c r="B450" s="3554"/>
      <c r="C450" s="3742" t="s">
        <v>649</v>
      </c>
      <c r="D450" s="3743" t="s">
        <v>586</v>
      </c>
      <c r="E450" s="3733">
        <f t="shared" ref="E450:E467" si="51">F450</f>
        <v>99809</v>
      </c>
      <c r="F450" s="549">
        <f t="shared" si="50"/>
        <v>99809</v>
      </c>
      <c r="G450" s="1416"/>
      <c r="H450" s="1416"/>
      <c r="I450" s="1416"/>
      <c r="J450" s="1416">
        <v>99809</v>
      </c>
      <c r="K450" s="1416"/>
      <c r="L450" s="1416"/>
      <c r="M450" s="1405"/>
      <c r="N450" s="1417"/>
      <c r="O450" s="1417"/>
      <c r="P450" s="1417"/>
      <c r="Q450" s="1406"/>
      <c r="R450" s="1417"/>
      <c r="S450" s="1417"/>
      <c r="T450" s="1417"/>
      <c r="U450" s="1417"/>
      <c r="V450" s="1417"/>
      <c r="W450" s="1417"/>
      <c r="X450" s="1417"/>
      <c r="Y450" s="1417"/>
      <c r="Z450" s="1417"/>
      <c r="AA450" s="1417"/>
      <c r="AB450" s="1417"/>
      <c r="AC450" s="1417"/>
      <c r="AD450" s="1417"/>
      <c r="AE450" s="1417"/>
      <c r="AF450" s="1406"/>
      <c r="AG450" s="1418"/>
      <c r="AH450" s="1418"/>
      <c r="AI450" s="1418"/>
      <c r="AJ450" s="1418"/>
      <c r="AK450" s="1418"/>
      <c r="AL450" s="1418"/>
    </row>
    <row r="451" spans="1:38" ht="17.100000000000001" customHeight="1">
      <c r="A451" s="3561"/>
      <c r="B451" s="3554"/>
      <c r="C451" s="3742" t="s">
        <v>650</v>
      </c>
      <c r="D451" s="3743" t="s">
        <v>586</v>
      </c>
      <c r="E451" s="3733">
        <f t="shared" si="51"/>
        <v>24952</v>
      </c>
      <c r="F451" s="549">
        <f t="shared" si="50"/>
        <v>24952</v>
      </c>
      <c r="G451" s="1419"/>
      <c r="H451" s="1419"/>
      <c r="I451" s="1419"/>
      <c r="J451" s="1419">
        <v>24952</v>
      </c>
      <c r="K451" s="1419"/>
      <c r="L451" s="1419"/>
      <c r="M451" s="1405"/>
      <c r="N451" s="1420"/>
      <c r="O451" s="1420"/>
      <c r="P451" s="1420"/>
      <c r="Q451" s="1406"/>
      <c r="R451" s="1420"/>
      <c r="S451" s="1420"/>
      <c r="T451" s="1420"/>
      <c r="U451" s="1420"/>
      <c r="V451" s="1420"/>
      <c r="W451" s="1420"/>
      <c r="X451" s="1420"/>
      <c r="Y451" s="1420"/>
      <c r="Z451" s="1420"/>
      <c r="AA451" s="1420"/>
      <c r="AB451" s="1420"/>
      <c r="AC451" s="1420"/>
      <c r="AD451" s="1420"/>
      <c r="AE451" s="1420"/>
      <c r="AF451" s="1406"/>
      <c r="AG451" s="1421"/>
      <c r="AH451" s="1421"/>
      <c r="AI451" s="1421"/>
      <c r="AJ451" s="1421"/>
      <c r="AK451" s="1421"/>
      <c r="AL451" s="1421"/>
    </row>
    <row r="452" spans="1:38" ht="17.100000000000001" customHeight="1">
      <c r="A452" s="3561"/>
      <c r="B452" s="3554"/>
      <c r="C452" s="3742" t="s">
        <v>653</v>
      </c>
      <c r="D452" s="3743" t="s">
        <v>590</v>
      </c>
      <c r="E452" s="3733">
        <f t="shared" si="51"/>
        <v>17068</v>
      </c>
      <c r="F452" s="549">
        <f t="shared" si="50"/>
        <v>17068</v>
      </c>
      <c r="G452" s="1422"/>
      <c r="H452" s="1422"/>
      <c r="I452" s="1422"/>
      <c r="J452" s="1422">
        <v>17068</v>
      </c>
      <c r="K452" s="1422"/>
      <c r="L452" s="1422"/>
      <c r="M452" s="1405"/>
      <c r="N452" s="1423"/>
      <c r="O452" s="1423"/>
      <c r="P452" s="1423"/>
      <c r="Q452" s="1406"/>
      <c r="R452" s="1423"/>
      <c r="S452" s="1423"/>
      <c r="T452" s="1423"/>
      <c r="U452" s="1423"/>
      <c r="V452" s="1423"/>
      <c r="W452" s="1423"/>
      <c r="X452" s="1423"/>
      <c r="Y452" s="1423"/>
      <c r="Z452" s="1423"/>
      <c r="AA452" s="1423"/>
      <c r="AB452" s="1423"/>
      <c r="AC452" s="1423"/>
      <c r="AD452" s="1423"/>
      <c r="AE452" s="1423"/>
      <c r="AF452" s="1406"/>
      <c r="AG452" s="1424"/>
      <c r="AH452" s="1424"/>
      <c r="AI452" s="1424"/>
      <c r="AJ452" s="1424"/>
      <c r="AK452" s="1424"/>
      <c r="AL452" s="1424"/>
    </row>
    <row r="453" spans="1:38" ht="17.100000000000001" customHeight="1">
      <c r="A453" s="3561"/>
      <c r="B453" s="3554"/>
      <c r="C453" s="3742" t="s">
        <v>654</v>
      </c>
      <c r="D453" s="3743" t="s">
        <v>590</v>
      </c>
      <c r="E453" s="3733">
        <f t="shared" si="51"/>
        <v>4267</v>
      </c>
      <c r="F453" s="549">
        <f t="shared" si="50"/>
        <v>4267</v>
      </c>
      <c r="G453" s="1425"/>
      <c r="H453" s="1425"/>
      <c r="I453" s="1425"/>
      <c r="J453" s="1425">
        <v>4267</v>
      </c>
      <c r="K453" s="1425"/>
      <c r="L453" s="1425"/>
      <c r="M453" s="1405"/>
      <c r="N453" s="1426"/>
      <c r="O453" s="1426"/>
      <c r="P453" s="1426"/>
      <c r="Q453" s="1406"/>
      <c r="R453" s="1426"/>
      <c r="S453" s="1426"/>
      <c r="T453" s="1426"/>
      <c r="U453" s="1426"/>
      <c r="V453" s="1426"/>
      <c r="W453" s="1426"/>
      <c r="X453" s="1426"/>
      <c r="Y453" s="1426"/>
      <c r="Z453" s="1426"/>
      <c r="AA453" s="1426"/>
      <c r="AB453" s="1426"/>
      <c r="AC453" s="1426"/>
      <c r="AD453" s="1426"/>
      <c r="AE453" s="1426"/>
      <c r="AF453" s="1406"/>
      <c r="AG453" s="1427"/>
      <c r="AH453" s="1427"/>
      <c r="AI453" s="1427"/>
      <c r="AJ453" s="1427"/>
      <c r="AK453" s="1427"/>
      <c r="AL453" s="1427"/>
    </row>
    <row r="454" spans="1:38" ht="17.100000000000001" customHeight="1">
      <c r="A454" s="3561"/>
      <c r="B454" s="3554"/>
      <c r="C454" s="3742" t="s">
        <v>655</v>
      </c>
      <c r="D454" s="3743" t="s">
        <v>592</v>
      </c>
      <c r="E454" s="3733">
        <f t="shared" si="51"/>
        <v>2470</v>
      </c>
      <c r="F454" s="549">
        <f t="shared" si="50"/>
        <v>2470</v>
      </c>
      <c r="G454" s="1428"/>
      <c r="H454" s="1428"/>
      <c r="I454" s="1428"/>
      <c r="J454" s="1428">
        <v>2470</v>
      </c>
      <c r="K454" s="1428"/>
      <c r="L454" s="1428"/>
      <c r="M454" s="1405"/>
      <c r="N454" s="1429"/>
      <c r="O454" s="1429"/>
      <c r="P454" s="1429"/>
      <c r="Q454" s="1406"/>
      <c r="R454" s="1429"/>
      <c r="S454" s="1429"/>
      <c r="T454" s="1429"/>
      <c r="U454" s="1429"/>
      <c r="V454" s="1429"/>
      <c r="W454" s="1429"/>
      <c r="X454" s="1429"/>
      <c r="Y454" s="1429"/>
      <c r="Z454" s="1429"/>
      <c r="AA454" s="1429"/>
      <c r="AB454" s="1429"/>
      <c r="AC454" s="1429"/>
      <c r="AD454" s="1429"/>
      <c r="AE454" s="1429"/>
      <c r="AF454" s="1406"/>
      <c r="AG454" s="1430"/>
      <c r="AH454" s="1430"/>
      <c r="AI454" s="1430"/>
      <c r="AJ454" s="1430"/>
      <c r="AK454" s="1430"/>
      <c r="AL454" s="1430"/>
    </row>
    <row r="455" spans="1:38" ht="17.100000000000001" customHeight="1">
      <c r="A455" s="3561"/>
      <c r="B455" s="3554"/>
      <c r="C455" s="3742" t="s">
        <v>656</v>
      </c>
      <c r="D455" s="3743" t="s">
        <v>592</v>
      </c>
      <c r="E455" s="3733">
        <f t="shared" si="51"/>
        <v>618</v>
      </c>
      <c r="F455" s="549">
        <f t="shared" si="50"/>
        <v>618</v>
      </c>
      <c r="G455" s="1431"/>
      <c r="H455" s="1431"/>
      <c r="I455" s="1431"/>
      <c r="J455" s="1431">
        <v>618</v>
      </c>
      <c r="K455" s="1431"/>
      <c r="L455" s="1431"/>
      <c r="M455" s="1405"/>
      <c r="N455" s="1432"/>
      <c r="O455" s="1432"/>
      <c r="P455" s="1432"/>
      <c r="Q455" s="1406"/>
      <c r="R455" s="1432"/>
      <c r="S455" s="1432"/>
      <c r="T455" s="1432"/>
      <c r="U455" s="1432"/>
      <c r="V455" s="1432"/>
      <c r="W455" s="1432"/>
      <c r="X455" s="1432"/>
      <c r="Y455" s="1432"/>
      <c r="Z455" s="1432"/>
      <c r="AA455" s="1432"/>
      <c r="AB455" s="1432"/>
      <c r="AC455" s="1432"/>
      <c r="AD455" s="1432"/>
      <c r="AE455" s="1432"/>
      <c r="AF455" s="1406"/>
      <c r="AG455" s="1433"/>
      <c r="AH455" s="1433"/>
      <c r="AI455" s="1433"/>
      <c r="AJ455" s="1433"/>
      <c r="AK455" s="1433"/>
      <c r="AL455" s="1433"/>
    </row>
    <row r="456" spans="1:38" ht="17.100000000000001" customHeight="1">
      <c r="A456" s="3561"/>
      <c r="B456" s="3554"/>
      <c r="C456" s="3742" t="s">
        <v>697</v>
      </c>
      <c r="D456" s="3743" t="s">
        <v>601</v>
      </c>
      <c r="E456" s="3733">
        <f t="shared" si="51"/>
        <v>60000</v>
      </c>
      <c r="F456" s="549">
        <f t="shared" si="50"/>
        <v>60000</v>
      </c>
      <c r="G456" s="1434"/>
      <c r="H456" s="1434"/>
      <c r="I456" s="1434"/>
      <c r="J456" s="1434">
        <v>60000</v>
      </c>
      <c r="K456" s="1434"/>
      <c r="L456" s="1434"/>
      <c r="M456" s="1405"/>
      <c r="N456" s="1435"/>
      <c r="O456" s="1435"/>
      <c r="P456" s="1435"/>
      <c r="Q456" s="1406"/>
      <c r="R456" s="1435"/>
      <c r="S456" s="1435"/>
      <c r="T456" s="1435"/>
      <c r="U456" s="1435"/>
      <c r="V456" s="1435"/>
      <c r="W456" s="1435"/>
      <c r="X456" s="1435"/>
      <c r="Y456" s="1435"/>
      <c r="Z456" s="1435"/>
      <c r="AA456" s="1435"/>
      <c r="AB456" s="1435"/>
      <c r="AC456" s="1435"/>
      <c r="AD456" s="1435"/>
      <c r="AE456" s="1435"/>
      <c r="AF456" s="1406"/>
      <c r="AG456" s="1436"/>
      <c r="AH456" s="1436"/>
      <c r="AI456" s="1436"/>
      <c r="AJ456" s="1436"/>
      <c r="AK456" s="1436"/>
      <c r="AL456" s="1436"/>
    </row>
    <row r="457" spans="1:38" ht="17.100000000000001" customHeight="1">
      <c r="A457" s="3561"/>
      <c r="B457" s="3554"/>
      <c r="C457" s="3742" t="s">
        <v>700</v>
      </c>
      <c r="D457" s="3743" t="s">
        <v>611</v>
      </c>
      <c r="E457" s="3733">
        <f t="shared" si="51"/>
        <v>3228375</v>
      </c>
      <c r="F457" s="549">
        <f t="shared" si="50"/>
        <v>3228375</v>
      </c>
      <c r="G457" s="1437"/>
      <c r="H457" s="1437"/>
      <c r="I457" s="1437"/>
      <c r="J457" s="1437">
        <v>3228375</v>
      </c>
      <c r="K457" s="1437"/>
      <c r="L457" s="1437"/>
      <c r="M457" s="1405"/>
      <c r="N457" s="1438"/>
      <c r="O457" s="1438"/>
      <c r="P457" s="1438"/>
      <c r="Q457" s="1406"/>
      <c r="R457" s="1438"/>
      <c r="S457" s="1438"/>
      <c r="T457" s="1438"/>
      <c r="U457" s="1438"/>
      <c r="V457" s="1438"/>
      <c r="W457" s="1438"/>
      <c r="X457" s="1438"/>
      <c r="Y457" s="1438"/>
      <c r="Z457" s="1438"/>
      <c r="AA457" s="1438"/>
      <c r="AB457" s="1438"/>
      <c r="AC457" s="1438"/>
      <c r="AD457" s="1438"/>
      <c r="AE457" s="1438"/>
      <c r="AF457" s="1406"/>
      <c r="AG457" s="1439"/>
      <c r="AH457" s="1439"/>
      <c r="AI457" s="1439"/>
      <c r="AJ457" s="1439"/>
      <c r="AK457" s="1439"/>
      <c r="AL457" s="1439"/>
    </row>
    <row r="458" spans="1:38" ht="17.100000000000001" customHeight="1">
      <c r="A458" s="3561"/>
      <c r="B458" s="3554"/>
      <c r="C458" s="3610" t="s">
        <v>666</v>
      </c>
      <c r="D458" s="3743" t="s">
        <v>611</v>
      </c>
      <c r="E458" s="3733">
        <f t="shared" si="51"/>
        <v>64838</v>
      </c>
      <c r="F458" s="549">
        <f t="shared" si="50"/>
        <v>64838</v>
      </c>
      <c r="G458" s="1440"/>
      <c r="H458" s="1440"/>
      <c r="I458" s="1440"/>
      <c r="J458" s="1440">
        <v>64838</v>
      </c>
      <c r="K458" s="1440"/>
      <c r="L458" s="1440"/>
      <c r="M458" s="1405"/>
      <c r="N458" s="1441"/>
      <c r="O458" s="1441"/>
      <c r="P458" s="1441"/>
      <c r="Q458" s="1406"/>
      <c r="R458" s="1441"/>
      <c r="S458" s="1441"/>
      <c r="T458" s="1441"/>
      <c r="U458" s="1441"/>
      <c r="V458" s="1441"/>
      <c r="W458" s="1441"/>
      <c r="X458" s="1441"/>
      <c r="Y458" s="1441"/>
      <c r="Z458" s="1441"/>
      <c r="AA458" s="1441"/>
      <c r="AB458" s="1441"/>
      <c r="AC458" s="1441"/>
      <c r="AD458" s="1441"/>
      <c r="AE458" s="1441"/>
      <c r="AF458" s="1406"/>
      <c r="AG458" s="1442"/>
      <c r="AH458" s="1442"/>
      <c r="AI458" s="1442"/>
      <c r="AJ458" s="1442"/>
      <c r="AK458" s="1442"/>
      <c r="AL458" s="1442"/>
    </row>
    <row r="459" spans="1:38" ht="17.100000000000001" customHeight="1">
      <c r="A459" s="3561"/>
      <c r="B459" s="3554"/>
      <c r="C459" s="3610" t="s">
        <v>667</v>
      </c>
      <c r="D459" s="3743" t="s">
        <v>611</v>
      </c>
      <c r="E459" s="3733">
        <f t="shared" si="51"/>
        <v>16210</v>
      </c>
      <c r="F459" s="549">
        <f t="shared" si="50"/>
        <v>16210</v>
      </c>
      <c r="G459" s="1443"/>
      <c r="H459" s="1443"/>
      <c r="I459" s="1443"/>
      <c r="J459" s="1443">
        <v>16210</v>
      </c>
      <c r="K459" s="1443"/>
      <c r="L459" s="1443"/>
      <c r="M459" s="1405"/>
      <c r="N459" s="1444"/>
      <c r="O459" s="1444"/>
      <c r="P459" s="1444"/>
      <c r="Q459" s="1406"/>
      <c r="R459" s="1444"/>
      <c r="S459" s="1444"/>
      <c r="T459" s="1444"/>
      <c r="U459" s="1444"/>
      <c r="V459" s="1444"/>
      <c r="W459" s="1444"/>
      <c r="X459" s="1444"/>
      <c r="Y459" s="1444"/>
      <c r="Z459" s="1444"/>
      <c r="AA459" s="1444"/>
      <c r="AB459" s="1444"/>
      <c r="AC459" s="1444"/>
      <c r="AD459" s="1444"/>
      <c r="AE459" s="1444"/>
      <c r="AF459" s="1406"/>
      <c r="AG459" s="1445"/>
      <c r="AH459" s="1445"/>
      <c r="AI459" s="1445"/>
      <c r="AJ459" s="1445"/>
      <c r="AK459" s="1445"/>
      <c r="AL459" s="1445"/>
    </row>
    <row r="460" spans="1:38" ht="16.5" customHeight="1">
      <c r="A460" s="3561"/>
      <c r="B460" s="3554"/>
      <c r="C460" s="3610" t="s">
        <v>772</v>
      </c>
      <c r="D460" s="3611" t="s">
        <v>615</v>
      </c>
      <c r="E460" s="3733">
        <f t="shared" si="51"/>
        <v>350000</v>
      </c>
      <c r="F460" s="549">
        <f t="shared" si="50"/>
        <v>350000</v>
      </c>
      <c r="G460" s="1443"/>
      <c r="H460" s="1443"/>
      <c r="I460" s="1443"/>
      <c r="J460" s="1443">
        <v>350000</v>
      </c>
      <c r="K460" s="1443"/>
      <c r="L460" s="1443"/>
      <c r="M460" s="1405"/>
      <c r="N460" s="1444"/>
      <c r="O460" s="1444"/>
      <c r="P460" s="1444"/>
      <c r="Q460" s="1406"/>
      <c r="R460" s="1444"/>
      <c r="S460" s="1444"/>
      <c r="T460" s="1444"/>
      <c r="U460" s="1444"/>
      <c r="V460" s="1444"/>
      <c r="W460" s="1444"/>
      <c r="X460" s="1444"/>
      <c r="Y460" s="1444"/>
      <c r="Z460" s="1444"/>
      <c r="AA460" s="1444"/>
      <c r="AB460" s="1444"/>
      <c r="AC460" s="1444"/>
      <c r="AD460" s="1444"/>
      <c r="AE460" s="1444"/>
      <c r="AF460" s="1406"/>
      <c r="AG460" s="1445"/>
      <c r="AH460" s="1445"/>
      <c r="AI460" s="1445"/>
      <c r="AJ460" s="1445"/>
      <c r="AK460" s="1445"/>
      <c r="AL460" s="1445"/>
    </row>
    <row r="461" spans="1:38" ht="18" customHeight="1">
      <c r="A461" s="3554"/>
      <c r="B461" s="3554"/>
      <c r="C461" s="3749" t="s">
        <v>703</v>
      </c>
      <c r="D461" s="3741" t="s">
        <v>619</v>
      </c>
      <c r="E461" s="3733">
        <f>F461</f>
        <v>136211</v>
      </c>
      <c r="F461" s="549">
        <f t="shared" si="50"/>
        <v>136211</v>
      </c>
      <c r="G461" s="1446"/>
      <c r="H461" s="1446"/>
      <c r="I461" s="1446"/>
      <c r="J461" s="1446">
        <v>136211</v>
      </c>
      <c r="K461" s="1446"/>
      <c r="L461" s="1446"/>
      <c r="M461" s="1405"/>
      <c r="N461" s="1447"/>
      <c r="O461" s="1447"/>
      <c r="P461" s="1447"/>
      <c r="Q461" s="1406"/>
      <c r="R461" s="1447"/>
      <c r="S461" s="1447"/>
      <c r="T461" s="1447"/>
      <c r="U461" s="1447"/>
      <c r="V461" s="1447"/>
      <c r="W461" s="1447"/>
      <c r="X461" s="1447"/>
      <c r="Y461" s="1447"/>
      <c r="Z461" s="1447"/>
      <c r="AA461" s="1447"/>
      <c r="AB461" s="1447"/>
      <c r="AC461" s="1447"/>
      <c r="AD461" s="1447"/>
      <c r="AE461" s="1447"/>
      <c r="AF461" s="1406"/>
      <c r="AG461" s="1448"/>
      <c r="AH461" s="1448"/>
      <c r="AI461" s="1448"/>
      <c r="AJ461" s="1448"/>
      <c r="AK461" s="1448"/>
      <c r="AL461" s="1448"/>
    </row>
    <row r="462" spans="1:38" ht="17.100000000000001" customHeight="1">
      <c r="A462" s="3561"/>
      <c r="B462" s="3554"/>
      <c r="C462" s="3757" t="s">
        <v>773</v>
      </c>
      <c r="D462" s="3758" t="s">
        <v>705</v>
      </c>
      <c r="E462" s="3733">
        <f t="shared" si="51"/>
        <v>440000</v>
      </c>
      <c r="F462" s="549">
        <f t="shared" si="50"/>
        <v>440000</v>
      </c>
      <c r="G462" s="1449"/>
      <c r="H462" s="1449"/>
      <c r="I462" s="1449"/>
      <c r="J462" s="1449">
        <v>440000</v>
      </c>
      <c r="K462" s="1449"/>
      <c r="L462" s="1449"/>
      <c r="M462" s="767"/>
      <c r="N462" s="1450"/>
      <c r="O462" s="1450"/>
      <c r="P462" s="1450"/>
      <c r="Q462" s="1401"/>
      <c r="R462" s="1450"/>
      <c r="S462" s="1450"/>
      <c r="T462" s="1450"/>
      <c r="U462" s="1450"/>
      <c r="V462" s="1450"/>
      <c r="W462" s="1450"/>
      <c r="X462" s="1450"/>
      <c r="Y462" s="1450"/>
      <c r="Z462" s="1450"/>
      <c r="AA462" s="1450"/>
      <c r="AB462" s="1450"/>
      <c r="AC462" s="1450"/>
      <c r="AD462" s="1450"/>
      <c r="AE462" s="1450"/>
      <c r="AF462" s="1401"/>
      <c r="AG462" s="1451"/>
      <c r="AH462" s="1451"/>
      <c r="AI462" s="1451"/>
      <c r="AJ462" s="1451"/>
      <c r="AK462" s="1451"/>
      <c r="AL462" s="1451"/>
    </row>
    <row r="463" spans="1:38" ht="17.100000000000001" customHeight="1">
      <c r="A463" s="3561"/>
      <c r="B463" s="3554"/>
      <c r="C463" s="3757" t="s">
        <v>704</v>
      </c>
      <c r="D463" s="3758" t="s">
        <v>705</v>
      </c>
      <c r="E463" s="3733">
        <f t="shared" si="51"/>
        <v>10175</v>
      </c>
      <c r="F463" s="549">
        <f t="shared" si="50"/>
        <v>10175</v>
      </c>
      <c r="G463" s="1452"/>
      <c r="H463" s="1452"/>
      <c r="I463" s="1452"/>
      <c r="J463" s="1452">
        <v>10175</v>
      </c>
      <c r="K463" s="1452"/>
      <c r="L463" s="1452"/>
      <c r="M463" s="767"/>
      <c r="N463" s="1453"/>
      <c r="O463" s="1453"/>
      <c r="P463" s="1453"/>
      <c r="Q463" s="1401"/>
      <c r="R463" s="1453"/>
      <c r="S463" s="1453"/>
      <c r="T463" s="1453"/>
      <c r="U463" s="1453"/>
      <c r="V463" s="1453"/>
      <c r="W463" s="1453"/>
      <c r="X463" s="1453"/>
      <c r="Y463" s="1453"/>
      <c r="Z463" s="1453"/>
      <c r="AA463" s="1453"/>
      <c r="AB463" s="1453"/>
      <c r="AC463" s="1453"/>
      <c r="AD463" s="1453"/>
      <c r="AE463" s="1453"/>
      <c r="AF463" s="1401"/>
      <c r="AG463" s="1454"/>
      <c r="AH463" s="1454"/>
      <c r="AI463" s="1454"/>
      <c r="AJ463" s="1454"/>
      <c r="AK463" s="1454"/>
      <c r="AL463" s="1454"/>
    </row>
    <row r="464" spans="1:38" ht="17.100000000000001" customHeight="1">
      <c r="A464" s="3561"/>
      <c r="B464" s="3554"/>
      <c r="C464" s="3757" t="s">
        <v>706</v>
      </c>
      <c r="D464" s="3758" t="s">
        <v>705</v>
      </c>
      <c r="E464" s="3733">
        <f t="shared" si="51"/>
        <v>2544</v>
      </c>
      <c r="F464" s="549">
        <f t="shared" si="50"/>
        <v>2544</v>
      </c>
      <c r="G464" s="1455"/>
      <c r="H464" s="1455"/>
      <c r="I464" s="1455"/>
      <c r="J464" s="1455">
        <v>2544</v>
      </c>
      <c r="K464" s="1455"/>
      <c r="L464" s="1455"/>
      <c r="M464" s="767"/>
      <c r="N464" s="1456"/>
      <c r="O464" s="1456"/>
      <c r="P464" s="1456"/>
      <c r="Q464" s="1401"/>
      <c r="R464" s="1456"/>
      <c r="S464" s="1456"/>
      <c r="T464" s="1456"/>
      <c r="U464" s="1456"/>
      <c r="V464" s="1456"/>
      <c r="W464" s="1456"/>
      <c r="X464" s="1456"/>
      <c r="Y464" s="1456"/>
      <c r="Z464" s="1456"/>
      <c r="AA464" s="1456"/>
      <c r="AB464" s="1456"/>
      <c r="AC464" s="1456"/>
      <c r="AD464" s="1456"/>
      <c r="AE464" s="1456"/>
      <c r="AF464" s="1401"/>
      <c r="AG464" s="1457"/>
      <c r="AH464" s="1457"/>
      <c r="AI464" s="1457"/>
      <c r="AJ464" s="1457"/>
      <c r="AK464" s="1457"/>
      <c r="AL464" s="1457"/>
    </row>
    <row r="465" spans="1:38" ht="17.100000000000001" customHeight="1">
      <c r="A465" s="3561"/>
      <c r="B465" s="3554"/>
      <c r="C465" s="3757" t="s">
        <v>707</v>
      </c>
      <c r="D465" s="3758" t="s">
        <v>621</v>
      </c>
      <c r="E465" s="3733">
        <f t="shared" si="51"/>
        <v>17000</v>
      </c>
      <c r="F465" s="549">
        <f t="shared" si="50"/>
        <v>17000</v>
      </c>
      <c r="G465" s="1458"/>
      <c r="H465" s="1458"/>
      <c r="I465" s="1458"/>
      <c r="J465" s="1458">
        <v>17000</v>
      </c>
      <c r="K465" s="1458"/>
      <c r="L465" s="1458"/>
      <c r="M465" s="767"/>
      <c r="N465" s="1459"/>
      <c r="O465" s="1459"/>
      <c r="P465" s="1459"/>
      <c r="Q465" s="1401"/>
      <c r="R465" s="1459"/>
      <c r="S465" s="1459"/>
      <c r="T465" s="1459"/>
      <c r="U465" s="1459"/>
      <c r="V465" s="1459"/>
      <c r="W465" s="1459"/>
      <c r="X465" s="1459"/>
      <c r="Y465" s="1459"/>
      <c r="Z465" s="1459"/>
      <c r="AA465" s="1459"/>
      <c r="AB465" s="1459"/>
      <c r="AC465" s="1459"/>
      <c r="AD465" s="1459"/>
      <c r="AE465" s="1459"/>
      <c r="AF465" s="1401"/>
      <c r="AG465" s="1460"/>
      <c r="AH465" s="1460"/>
      <c r="AI465" s="1460"/>
      <c r="AJ465" s="1460"/>
      <c r="AK465" s="1460"/>
      <c r="AL465" s="1460"/>
    </row>
    <row r="466" spans="1:38" ht="17.100000000000001" customHeight="1">
      <c r="A466" s="3561"/>
      <c r="B466" s="3554"/>
      <c r="C466" s="3757" t="s">
        <v>676</v>
      </c>
      <c r="D466" s="3758" t="s">
        <v>596</v>
      </c>
      <c r="E466" s="3733">
        <f t="shared" si="51"/>
        <v>1009</v>
      </c>
      <c r="F466" s="549">
        <f t="shared" si="50"/>
        <v>1009</v>
      </c>
      <c r="G466" s="1461"/>
      <c r="H466" s="1461"/>
      <c r="I466" s="1461"/>
      <c r="J466" s="1461">
        <v>1009</v>
      </c>
      <c r="K466" s="1461"/>
      <c r="L466" s="1461"/>
      <c r="M466" s="767"/>
      <c r="N466" s="1462"/>
      <c r="O466" s="1462"/>
      <c r="P466" s="1462"/>
      <c r="Q466" s="1401"/>
      <c r="R466" s="1462"/>
      <c r="S466" s="1462"/>
      <c r="T466" s="1462"/>
      <c r="U466" s="1462"/>
      <c r="V466" s="1462"/>
      <c r="W466" s="1462"/>
      <c r="X466" s="1462"/>
      <c r="Y466" s="1462"/>
      <c r="Z466" s="1462"/>
      <c r="AA466" s="1462"/>
      <c r="AB466" s="1462"/>
      <c r="AC466" s="1462"/>
      <c r="AD466" s="1462"/>
      <c r="AE466" s="1462"/>
      <c r="AF466" s="1401"/>
      <c r="AG466" s="1463"/>
      <c r="AH466" s="1463"/>
      <c r="AI466" s="1463"/>
      <c r="AJ466" s="1463"/>
      <c r="AK466" s="1463"/>
      <c r="AL466" s="1463"/>
    </row>
    <row r="467" spans="1:38" ht="17.100000000000001" customHeight="1">
      <c r="A467" s="3561"/>
      <c r="B467" s="3554"/>
      <c r="C467" s="3757" t="s">
        <v>677</v>
      </c>
      <c r="D467" s="3758" t="s">
        <v>596</v>
      </c>
      <c r="E467" s="3733">
        <f t="shared" si="51"/>
        <v>251</v>
      </c>
      <c r="F467" s="549">
        <f t="shared" si="50"/>
        <v>251</v>
      </c>
      <c r="G467" s="1464"/>
      <c r="H467" s="1464"/>
      <c r="I467" s="1464"/>
      <c r="J467" s="1464">
        <v>251</v>
      </c>
      <c r="K467" s="1464"/>
      <c r="L467" s="1464"/>
      <c r="M467" s="767"/>
      <c r="N467" s="1465"/>
      <c r="O467" s="1465"/>
      <c r="P467" s="1465"/>
      <c r="Q467" s="1401"/>
      <c r="R467" s="1465"/>
      <c r="S467" s="1465"/>
      <c r="T467" s="1465"/>
      <c r="U467" s="1465"/>
      <c r="V467" s="1465"/>
      <c r="W467" s="1465"/>
      <c r="X467" s="1465"/>
      <c r="Y467" s="1465"/>
      <c r="Z467" s="1465"/>
      <c r="AA467" s="1465"/>
      <c r="AB467" s="1465"/>
      <c r="AC467" s="1465"/>
      <c r="AD467" s="1465"/>
      <c r="AE467" s="1465"/>
      <c r="AF467" s="1401"/>
      <c r="AG467" s="1466"/>
      <c r="AH467" s="1466"/>
      <c r="AI467" s="1466"/>
      <c r="AJ467" s="1466"/>
      <c r="AK467" s="1466"/>
      <c r="AL467" s="1466"/>
    </row>
    <row r="468" spans="1:38" ht="17.100000000000001" customHeight="1" thickBot="1">
      <c r="A468" s="583"/>
      <c r="B468" s="3555"/>
      <c r="C468" s="5298"/>
      <c r="D468" s="5299"/>
      <c r="E468" s="3759"/>
      <c r="F468" s="549">
        <f t="shared" si="50"/>
        <v>0</v>
      </c>
      <c r="G468" s="1464"/>
      <c r="H468" s="1464"/>
      <c r="I468" s="1464"/>
      <c r="J468" s="1464"/>
      <c r="K468" s="1464"/>
      <c r="L468" s="1464"/>
      <c r="M468" s="767"/>
      <c r="N468" s="1465"/>
      <c r="O468" s="1465"/>
      <c r="P468" s="1465"/>
      <c r="Q468" s="1401"/>
      <c r="R468" s="1465"/>
      <c r="S468" s="1465"/>
      <c r="T468" s="1465"/>
      <c r="U468" s="1465"/>
      <c r="V468" s="1465"/>
      <c r="W468" s="1465"/>
      <c r="X468" s="1465"/>
      <c r="Y468" s="1465"/>
      <c r="Z468" s="1465"/>
      <c r="AA468" s="1465"/>
      <c r="AB468" s="1465"/>
      <c r="AC468" s="1465"/>
      <c r="AD468" s="1465"/>
      <c r="AE468" s="1465"/>
      <c r="AF468" s="1401"/>
      <c r="AG468" s="1466"/>
      <c r="AH468" s="1466"/>
      <c r="AI468" s="1466"/>
      <c r="AJ468" s="1466"/>
      <c r="AK468" s="1466"/>
      <c r="AL468" s="1466"/>
    </row>
    <row r="469" spans="1:38" ht="19.5" customHeight="1" thickBot="1">
      <c r="A469" s="564" t="s">
        <v>445</v>
      </c>
      <c r="B469" s="589"/>
      <c r="C469" s="590"/>
      <c r="D469" s="591" t="s">
        <v>774</v>
      </c>
      <c r="E469" s="592">
        <f>SUM(E470,E492,E505,E597,E608,E644,E663,)</f>
        <v>297922186.60000002</v>
      </c>
      <c r="F469" s="549">
        <f t="shared" si="50"/>
        <v>0</v>
      </c>
      <c r="G469" s="1464"/>
      <c r="H469" s="1464"/>
      <c r="I469" s="1464"/>
      <c r="J469" s="1464"/>
      <c r="K469" s="1464"/>
      <c r="L469" s="1464"/>
      <c r="M469" s="767"/>
      <c r="N469" s="1465"/>
      <c r="O469" s="1465"/>
      <c r="P469" s="1465"/>
      <c r="Q469" s="1401"/>
      <c r="R469" s="1465"/>
      <c r="S469" s="1465"/>
      <c r="T469" s="1465"/>
      <c r="U469" s="1465"/>
      <c r="V469" s="1465"/>
      <c r="W469" s="1465"/>
      <c r="X469" s="1465"/>
      <c r="Y469" s="1465"/>
      <c r="Z469" s="1465"/>
      <c r="AA469" s="1465"/>
      <c r="AB469" s="1465"/>
      <c r="AC469" s="1465"/>
      <c r="AD469" s="1465"/>
      <c r="AE469" s="1465"/>
      <c r="AF469" s="1401"/>
      <c r="AG469" s="1466"/>
      <c r="AH469" s="1466"/>
      <c r="AI469" s="1466"/>
      <c r="AJ469" s="1466"/>
      <c r="AK469" s="1466"/>
      <c r="AL469" s="1466"/>
    </row>
    <row r="470" spans="1:38" ht="17.100000000000001" customHeight="1" thickBot="1">
      <c r="A470" s="3561"/>
      <c r="B470" s="576" t="s">
        <v>511</v>
      </c>
      <c r="C470" s="577"/>
      <c r="D470" s="578" t="s">
        <v>91</v>
      </c>
      <c r="E470" s="579">
        <f>SUM(E471)</f>
        <v>442245</v>
      </c>
      <c r="F470" s="549">
        <f t="shared" ref="F470:F531" si="52">SUM(G470:AJ470)</f>
        <v>0</v>
      </c>
      <c r="G470" s="1464"/>
      <c r="H470" s="1464"/>
      <c r="I470" s="1464"/>
      <c r="J470" s="1464"/>
      <c r="K470" s="1464"/>
      <c r="L470" s="1464"/>
      <c r="M470" s="767"/>
      <c r="N470" s="1465"/>
      <c r="O470" s="1465"/>
      <c r="P470" s="1465"/>
      <c r="Q470" s="1401"/>
      <c r="R470" s="1465"/>
      <c r="S470" s="1465"/>
      <c r="T470" s="1465"/>
      <c r="U470" s="1465"/>
      <c r="V470" s="1465"/>
      <c r="W470" s="1465"/>
      <c r="X470" s="1465"/>
      <c r="Y470" s="1465"/>
      <c r="Z470" s="1465"/>
      <c r="AA470" s="1465"/>
      <c r="AB470" s="1465"/>
      <c r="AC470" s="1465"/>
      <c r="AD470" s="1465"/>
      <c r="AE470" s="1465"/>
      <c r="AF470" s="1401"/>
      <c r="AG470" s="1466"/>
      <c r="AH470" s="1466"/>
      <c r="AI470" s="1466"/>
      <c r="AJ470" s="1466"/>
      <c r="AK470" s="1466"/>
      <c r="AL470" s="1466"/>
    </row>
    <row r="471" spans="1:38" ht="17.100000000000001" customHeight="1">
      <c r="A471" s="3561"/>
      <c r="B471" s="5190"/>
      <c r="C471" s="5191" t="s">
        <v>582</v>
      </c>
      <c r="D471" s="5191"/>
      <c r="E471" s="821">
        <f>SUM(E472,E490)</f>
        <v>442245</v>
      </c>
      <c r="F471" s="549">
        <f t="shared" si="52"/>
        <v>0</v>
      </c>
      <c r="G471" s="1464"/>
      <c r="H471" s="1464"/>
      <c r="I471" s="1464"/>
      <c r="J471" s="1464"/>
      <c r="K471" s="1464"/>
      <c r="L471" s="1464"/>
      <c r="M471" s="767"/>
      <c r="N471" s="1465"/>
      <c r="O471" s="1465"/>
      <c r="P471" s="1465"/>
      <c r="Q471" s="1401"/>
      <c r="R471" s="1465"/>
      <c r="S471" s="1465"/>
      <c r="T471" s="1465"/>
      <c r="U471" s="1465"/>
      <c r="V471" s="1465"/>
      <c r="W471" s="1465"/>
      <c r="X471" s="1465"/>
      <c r="Y471" s="1465"/>
      <c r="Z471" s="1465"/>
      <c r="AA471" s="1465"/>
      <c r="AB471" s="1465"/>
      <c r="AC471" s="1465"/>
      <c r="AD471" s="1465"/>
      <c r="AE471" s="1465"/>
      <c r="AF471" s="1401"/>
      <c r="AG471" s="1466"/>
      <c r="AH471" s="1466"/>
      <c r="AI471" s="1466"/>
      <c r="AJ471" s="1466"/>
      <c r="AK471" s="1466"/>
      <c r="AL471" s="1466"/>
    </row>
    <row r="472" spans="1:38" ht="17.100000000000001" customHeight="1">
      <c r="A472" s="3561"/>
      <c r="B472" s="5190"/>
      <c r="C472" s="5296" t="s">
        <v>583</v>
      </c>
      <c r="D472" s="5296"/>
      <c r="E472" s="3733">
        <f>SUM(E473,E480)</f>
        <v>436382</v>
      </c>
      <c r="F472" s="549">
        <f t="shared" si="52"/>
        <v>0</v>
      </c>
      <c r="G472" s="1467"/>
      <c r="H472" s="1467"/>
      <c r="I472" s="1467"/>
      <c r="J472" s="1467"/>
      <c r="K472" s="1467"/>
      <c r="L472" s="1467"/>
      <c r="M472" s="767"/>
      <c r="N472" s="1468"/>
      <c r="O472" s="1468"/>
      <c r="P472" s="1468"/>
      <c r="Q472" s="1401"/>
      <c r="R472" s="1468"/>
      <c r="S472" s="1468"/>
      <c r="T472" s="1468"/>
      <c r="U472" s="1468"/>
      <c r="V472" s="1468"/>
      <c r="W472" s="1468"/>
      <c r="X472" s="1468"/>
      <c r="Y472" s="1468"/>
      <c r="Z472" s="1468"/>
      <c r="AA472" s="1468"/>
      <c r="AB472" s="1468"/>
      <c r="AC472" s="1468"/>
      <c r="AD472" s="1468"/>
      <c r="AE472" s="1468"/>
      <c r="AF472" s="1401"/>
      <c r="AG472" s="1469"/>
      <c r="AH472" s="1469"/>
      <c r="AI472" s="1469"/>
      <c r="AJ472" s="1469"/>
      <c r="AK472" s="1469"/>
      <c r="AL472" s="1469"/>
    </row>
    <row r="473" spans="1:38" ht="17.100000000000001" customHeight="1">
      <c r="A473" s="3561"/>
      <c r="B473" s="5190"/>
      <c r="C473" s="5300" t="s">
        <v>584</v>
      </c>
      <c r="D473" s="5300"/>
      <c r="E473" s="3739">
        <f>SUM(E474:E478)</f>
        <v>41709</v>
      </c>
      <c r="F473" s="549">
        <f t="shared" si="52"/>
        <v>0</v>
      </c>
      <c r="G473" s="1470"/>
      <c r="H473" s="1470"/>
      <c r="I473" s="1470"/>
      <c r="J473" s="1470"/>
      <c r="K473" s="1470"/>
      <c r="L473" s="1470"/>
      <c r="M473" s="767"/>
      <c r="N473" s="1471"/>
      <c r="O473" s="1471"/>
      <c r="P473" s="1471"/>
      <c r="Q473" s="1401"/>
      <c r="R473" s="1471"/>
      <c r="S473" s="1471"/>
      <c r="T473" s="1471"/>
      <c r="U473" s="1471"/>
      <c r="V473" s="1471"/>
      <c r="W473" s="1471"/>
      <c r="X473" s="1471"/>
      <c r="Y473" s="1471"/>
      <c r="Z473" s="1471"/>
      <c r="AA473" s="1471"/>
      <c r="AB473" s="1471"/>
      <c r="AC473" s="1471"/>
      <c r="AD473" s="1471"/>
      <c r="AE473" s="1471"/>
      <c r="AF473" s="1401"/>
      <c r="AG473" s="1472"/>
      <c r="AH473" s="1472"/>
      <c r="AI473" s="1472"/>
      <c r="AJ473" s="1472"/>
      <c r="AK473" s="1472"/>
      <c r="AL473" s="1472"/>
    </row>
    <row r="474" spans="1:38" ht="17.100000000000001" customHeight="1">
      <c r="A474" s="3561"/>
      <c r="B474" s="5190"/>
      <c r="C474" s="3761" t="s">
        <v>585</v>
      </c>
      <c r="D474" s="3762" t="s">
        <v>586</v>
      </c>
      <c r="E474" s="3763">
        <f>F474</f>
        <v>28367</v>
      </c>
      <c r="F474" s="549">
        <f t="shared" si="52"/>
        <v>28367</v>
      </c>
      <c r="G474" s="1473"/>
      <c r="H474" s="1473"/>
      <c r="I474" s="1473">
        <v>28367</v>
      </c>
      <c r="J474" s="1473"/>
      <c r="K474" s="1473"/>
      <c r="L474" s="1473"/>
      <c r="M474" s="767"/>
      <c r="N474" s="1474"/>
      <c r="O474" s="1474"/>
      <c r="P474" s="1474"/>
      <c r="Q474" s="1401"/>
      <c r="R474" s="1474"/>
      <c r="S474" s="1474"/>
      <c r="T474" s="1474"/>
      <c r="U474" s="1474"/>
      <c r="V474" s="1474"/>
      <c r="W474" s="1474"/>
      <c r="X474" s="1474"/>
      <c r="Y474" s="1474"/>
      <c r="Z474" s="1474"/>
      <c r="AA474" s="1474"/>
      <c r="AB474" s="1474"/>
      <c r="AC474" s="1474"/>
      <c r="AD474" s="1474"/>
      <c r="AE474" s="1474"/>
      <c r="AF474" s="1401"/>
      <c r="AG474" s="1475"/>
      <c r="AH474" s="1475"/>
      <c r="AI474" s="1475"/>
      <c r="AJ474" s="1475"/>
      <c r="AK474" s="1475"/>
      <c r="AL474" s="1475"/>
    </row>
    <row r="475" spans="1:38" ht="17.100000000000001" customHeight="1">
      <c r="A475" s="3561"/>
      <c r="B475" s="5190"/>
      <c r="C475" s="3761" t="s">
        <v>587</v>
      </c>
      <c r="D475" s="3762" t="s">
        <v>588</v>
      </c>
      <c r="E475" s="3763">
        <f t="shared" ref="E475:E476" si="53">F475</f>
        <v>2382</v>
      </c>
      <c r="F475" s="549">
        <f t="shared" si="52"/>
        <v>2382</v>
      </c>
      <c r="G475" s="1476"/>
      <c r="H475" s="1476"/>
      <c r="I475" s="1476">
        <v>2382</v>
      </c>
      <c r="J475" s="1476"/>
      <c r="K475" s="1476"/>
      <c r="L475" s="1476"/>
      <c r="M475" s="767"/>
      <c r="N475" s="1477"/>
      <c r="O475" s="1477"/>
      <c r="P475" s="1477"/>
      <c r="Q475" s="1401"/>
      <c r="R475" s="1477"/>
      <c r="S475" s="1477"/>
      <c r="T475" s="1477"/>
      <c r="U475" s="1477"/>
      <c r="V475" s="1477"/>
      <c r="W475" s="1477"/>
      <c r="X475" s="1477"/>
      <c r="Y475" s="1477"/>
      <c r="Z475" s="1477"/>
      <c r="AA475" s="1477"/>
      <c r="AB475" s="1477"/>
      <c r="AC475" s="1477"/>
      <c r="AD475" s="1477"/>
      <c r="AE475" s="1477"/>
      <c r="AF475" s="1401"/>
      <c r="AG475" s="1478"/>
      <c r="AH475" s="1478"/>
      <c r="AI475" s="1478"/>
      <c r="AJ475" s="1478"/>
      <c r="AK475" s="1478"/>
      <c r="AL475" s="1478"/>
    </row>
    <row r="476" spans="1:38" ht="17.100000000000001" customHeight="1">
      <c r="A476" s="3561"/>
      <c r="B476" s="3554"/>
      <c r="C476" s="3761" t="s">
        <v>589</v>
      </c>
      <c r="D476" s="3762" t="s">
        <v>590</v>
      </c>
      <c r="E476" s="3763">
        <f t="shared" si="53"/>
        <v>5206</v>
      </c>
      <c r="F476" s="549">
        <f t="shared" si="52"/>
        <v>5206</v>
      </c>
      <c r="G476" s="1479"/>
      <c r="H476" s="1479"/>
      <c r="I476" s="1479">
        <v>5206</v>
      </c>
      <c r="J476" s="1479"/>
      <c r="K476" s="1479"/>
      <c r="L476" s="1479"/>
      <c r="M476" s="767"/>
      <c r="N476" s="1480"/>
      <c r="O476" s="1480"/>
      <c r="P476" s="1480"/>
      <c r="Q476" s="1401"/>
      <c r="R476" s="1480"/>
      <c r="S476" s="1480"/>
      <c r="T476" s="1480"/>
      <c r="U476" s="1480"/>
      <c r="V476" s="1480"/>
      <c r="W476" s="1480"/>
      <c r="X476" s="1480"/>
      <c r="Y476" s="1480"/>
      <c r="Z476" s="1480"/>
      <c r="AA476" s="1480"/>
      <c r="AB476" s="1480"/>
      <c r="AC476" s="1480"/>
      <c r="AD476" s="1480"/>
      <c r="AE476" s="1480"/>
      <c r="AF476" s="1401"/>
      <c r="AG476" s="1481"/>
      <c r="AH476" s="1481"/>
      <c r="AI476" s="1481"/>
      <c r="AJ476" s="1481"/>
      <c r="AK476" s="1481"/>
      <c r="AL476" s="1481"/>
    </row>
    <row r="477" spans="1:38" ht="16.5" customHeight="1">
      <c r="A477" s="3561"/>
      <c r="B477" s="3554"/>
      <c r="C477" s="3761" t="s">
        <v>591</v>
      </c>
      <c r="D477" s="3762" t="s">
        <v>592</v>
      </c>
      <c r="E477" s="3763">
        <f>F477</f>
        <v>754</v>
      </c>
      <c r="F477" s="549">
        <f t="shared" si="52"/>
        <v>754</v>
      </c>
      <c r="G477" s="1482"/>
      <c r="H477" s="1482"/>
      <c r="I477" s="1482">
        <v>754</v>
      </c>
      <c r="J477" s="1482"/>
      <c r="K477" s="1482"/>
      <c r="L477" s="1482"/>
      <c r="M477" s="767"/>
      <c r="N477" s="1483"/>
      <c r="O477" s="1483"/>
      <c r="P477" s="1483"/>
      <c r="Q477" s="1401"/>
      <c r="R477" s="1483"/>
      <c r="S477" s="1483"/>
      <c r="T477" s="1483"/>
      <c r="U477" s="1483"/>
      <c r="V477" s="1483"/>
      <c r="W477" s="1483"/>
      <c r="X477" s="1483"/>
      <c r="Y477" s="1483"/>
      <c r="Z477" s="1483"/>
      <c r="AA477" s="1483"/>
      <c r="AB477" s="1483"/>
      <c r="AC477" s="1483"/>
      <c r="AD477" s="1483"/>
      <c r="AE477" s="1483"/>
      <c r="AF477" s="1401"/>
      <c r="AG477" s="1484"/>
      <c r="AH477" s="1484"/>
      <c r="AI477" s="1484"/>
      <c r="AJ477" s="1484"/>
      <c r="AK477" s="1484"/>
      <c r="AL477" s="1484"/>
    </row>
    <row r="478" spans="1:38" ht="16.5" customHeight="1">
      <c r="A478" s="3561"/>
      <c r="B478" s="3554"/>
      <c r="C478" s="3761" t="s">
        <v>593</v>
      </c>
      <c r="D478" s="3764" t="s">
        <v>594</v>
      </c>
      <c r="E478" s="3763">
        <f>F478</f>
        <v>5000</v>
      </c>
      <c r="F478" s="549">
        <f t="shared" si="52"/>
        <v>5000</v>
      </c>
      <c r="G478" s="1485"/>
      <c r="H478" s="1485"/>
      <c r="I478" s="1485">
        <v>5000</v>
      </c>
      <c r="J478" s="1485"/>
      <c r="K478" s="1485"/>
      <c r="L478" s="1485"/>
      <c r="M478" s="767"/>
      <c r="N478" s="1486"/>
      <c r="O478" s="1486"/>
      <c r="P478" s="1486"/>
      <c r="Q478" s="1401"/>
      <c r="R478" s="1486"/>
      <c r="S478" s="1486"/>
      <c r="T478" s="1486"/>
      <c r="U478" s="1486"/>
      <c r="V478" s="1486"/>
      <c r="W478" s="1486"/>
      <c r="X478" s="1486"/>
      <c r="Y478" s="1486"/>
      <c r="Z478" s="1486"/>
      <c r="AA478" s="1486"/>
      <c r="AB478" s="1486"/>
      <c r="AC478" s="1486"/>
      <c r="AD478" s="1486"/>
      <c r="AE478" s="1486"/>
      <c r="AF478" s="1401"/>
      <c r="AG478" s="1487"/>
      <c r="AH478" s="1487"/>
      <c r="AI478" s="1487"/>
      <c r="AJ478" s="1487"/>
      <c r="AK478" s="1487"/>
      <c r="AL478" s="1487"/>
    </row>
    <row r="479" spans="1:38" ht="17.100000000000001" customHeight="1">
      <c r="A479" s="3554"/>
      <c r="B479" s="3554"/>
      <c r="C479" s="3752"/>
      <c r="D479" s="3752"/>
      <c r="E479" s="796"/>
      <c r="F479" s="549">
        <f t="shared" si="52"/>
        <v>0</v>
      </c>
      <c r="G479" s="1485"/>
      <c r="H479" s="1485"/>
      <c r="I479" s="1485"/>
      <c r="J479" s="1485"/>
      <c r="K479" s="1485"/>
      <c r="L479" s="1485"/>
      <c r="M479" s="767"/>
      <c r="N479" s="1486"/>
      <c r="O479" s="1486"/>
      <c r="P479" s="1486"/>
      <c r="Q479" s="1401"/>
      <c r="R479" s="1486"/>
      <c r="S479" s="1486"/>
      <c r="T479" s="1486"/>
      <c r="U479" s="1486"/>
      <c r="V479" s="1486"/>
      <c r="W479" s="1486"/>
      <c r="X479" s="1486"/>
      <c r="Y479" s="1486"/>
      <c r="Z479" s="1486"/>
      <c r="AA479" s="1486"/>
      <c r="AB479" s="1486"/>
      <c r="AC479" s="1486"/>
      <c r="AD479" s="1486"/>
      <c r="AE479" s="1486"/>
      <c r="AF479" s="1401"/>
      <c r="AG479" s="1487"/>
      <c r="AH479" s="1487"/>
      <c r="AI479" s="1487"/>
      <c r="AJ479" s="1487"/>
      <c r="AK479" s="1487"/>
      <c r="AL479" s="1487"/>
    </row>
    <row r="480" spans="1:38" ht="17.100000000000001" customHeight="1">
      <c r="A480" s="3561"/>
      <c r="B480" s="3554"/>
      <c r="C480" s="5213" t="s">
        <v>597</v>
      </c>
      <c r="D480" s="5213"/>
      <c r="E480" s="1488">
        <f>SUM(E481:E488)</f>
        <v>394673</v>
      </c>
      <c r="F480" s="1489">
        <f t="shared" si="52"/>
        <v>0</v>
      </c>
      <c r="G480" s="1490"/>
      <c r="H480" s="1490"/>
      <c r="I480" s="1490"/>
      <c r="J480" s="1490"/>
      <c r="K480" s="1490"/>
      <c r="L480" s="1490"/>
      <c r="M480" s="1491"/>
      <c r="N480" s="1492"/>
      <c r="O480" s="1492"/>
      <c r="P480" s="1492"/>
      <c r="Q480" s="1493"/>
      <c r="R480" s="1492"/>
      <c r="S480" s="1492"/>
      <c r="T480" s="1492"/>
      <c r="U480" s="1492"/>
      <c r="V480" s="1492"/>
      <c r="W480" s="1492"/>
      <c r="X480" s="1492"/>
      <c r="Y480" s="1492"/>
      <c r="Z480" s="1492"/>
      <c r="AA480" s="1492"/>
      <c r="AB480" s="1492"/>
      <c r="AC480" s="1492"/>
      <c r="AD480" s="1492"/>
      <c r="AE480" s="1492"/>
      <c r="AF480" s="1493"/>
      <c r="AG480" s="1494"/>
      <c r="AH480" s="1494"/>
      <c r="AI480" s="1494"/>
      <c r="AJ480" s="1494"/>
      <c r="AK480" s="1494"/>
      <c r="AL480" s="1494"/>
    </row>
    <row r="481" spans="1:38" ht="17.100000000000001" customHeight="1">
      <c r="A481" s="3561"/>
      <c r="B481" s="3554"/>
      <c r="C481" s="3761" t="s">
        <v>600</v>
      </c>
      <c r="D481" s="3762" t="s">
        <v>601</v>
      </c>
      <c r="E481" s="3765">
        <f>F481</f>
        <v>17783</v>
      </c>
      <c r="F481" s="1489">
        <f t="shared" si="52"/>
        <v>17783</v>
      </c>
      <c r="G481" s="1495"/>
      <c r="H481" s="1495"/>
      <c r="I481" s="1495">
        <v>17783</v>
      </c>
      <c r="J481" s="1495"/>
      <c r="K481" s="1495"/>
      <c r="L481" s="1495"/>
      <c r="M481" s="1491"/>
      <c r="N481" s="1496"/>
      <c r="O481" s="1496"/>
      <c r="P481" s="1496"/>
      <c r="Q481" s="1493"/>
      <c r="R481" s="1496"/>
      <c r="S481" s="1496"/>
      <c r="T481" s="1496"/>
      <c r="U481" s="1496"/>
      <c r="V481" s="1496"/>
      <c r="W481" s="1496"/>
      <c r="X481" s="1496"/>
      <c r="Y481" s="1496"/>
      <c r="Z481" s="1496"/>
      <c r="AA481" s="1496"/>
      <c r="AB481" s="1496"/>
      <c r="AC481" s="1496"/>
      <c r="AD481" s="1496"/>
      <c r="AE481" s="1496"/>
      <c r="AF481" s="1493"/>
      <c r="AG481" s="1497"/>
      <c r="AH481" s="1497"/>
      <c r="AI481" s="1497"/>
      <c r="AJ481" s="1497"/>
      <c r="AK481" s="1497"/>
      <c r="AL481" s="1497"/>
    </row>
    <row r="482" spans="1:38" ht="17.100000000000001" customHeight="1">
      <c r="A482" s="3561"/>
      <c r="B482" s="3554"/>
      <c r="C482" s="3761" t="s">
        <v>604</v>
      </c>
      <c r="D482" s="3762" t="s">
        <v>603</v>
      </c>
      <c r="E482" s="3765">
        <f t="shared" ref="E482:E488" si="54">F482</f>
        <v>149176</v>
      </c>
      <c r="F482" s="1489">
        <f t="shared" si="52"/>
        <v>149176</v>
      </c>
      <c r="G482" s="1498"/>
      <c r="H482" s="1498"/>
      <c r="I482" s="1498">
        <v>149176</v>
      </c>
      <c r="J482" s="1498"/>
      <c r="K482" s="1498"/>
      <c r="L482" s="1498"/>
      <c r="M482" s="1491"/>
      <c r="N482" s="1499"/>
      <c r="O482" s="1499"/>
      <c r="P482" s="1499"/>
      <c r="Q482" s="1493"/>
      <c r="R482" s="1499"/>
      <c r="S482" s="1499"/>
      <c r="T482" s="1499"/>
      <c r="U482" s="1499"/>
      <c r="V482" s="1499"/>
      <c r="W482" s="1499"/>
      <c r="X482" s="1499"/>
      <c r="Y482" s="1499"/>
      <c r="Z482" s="1499"/>
      <c r="AA482" s="1499"/>
      <c r="AB482" s="1499"/>
      <c r="AC482" s="1499"/>
      <c r="AD482" s="1499"/>
      <c r="AE482" s="1499"/>
      <c r="AF482" s="1493"/>
      <c r="AG482" s="1500"/>
      <c r="AH482" s="1500"/>
      <c r="AI482" s="1500"/>
      <c r="AJ482" s="1500"/>
      <c r="AK482" s="1500"/>
      <c r="AL482" s="1500"/>
    </row>
    <row r="483" spans="1:38" ht="17.100000000000001" customHeight="1">
      <c r="A483" s="3561"/>
      <c r="B483" s="3554"/>
      <c r="C483" s="3766" t="s">
        <v>608</v>
      </c>
      <c r="D483" s="3762" t="s">
        <v>609</v>
      </c>
      <c r="E483" s="3765">
        <f t="shared" si="54"/>
        <v>7228</v>
      </c>
      <c r="F483" s="1489">
        <f t="shared" si="52"/>
        <v>7228</v>
      </c>
      <c r="G483" s="1501"/>
      <c r="H483" s="1501"/>
      <c r="I483" s="1501">
        <v>7228</v>
      </c>
      <c r="J483" s="1501"/>
      <c r="K483" s="1501"/>
      <c r="L483" s="1501"/>
      <c r="M483" s="1491"/>
      <c r="N483" s="1502"/>
      <c r="O483" s="1502"/>
      <c r="P483" s="1502"/>
      <c r="Q483" s="1493"/>
      <c r="R483" s="1502"/>
      <c r="S483" s="1502"/>
      <c r="T483" s="1502"/>
      <c r="U483" s="1502"/>
      <c r="V483" s="1502"/>
      <c r="W483" s="1502"/>
      <c r="X483" s="1502"/>
      <c r="Y483" s="1502"/>
      <c r="Z483" s="1502"/>
      <c r="AA483" s="1502"/>
      <c r="AB483" s="1502"/>
      <c r="AC483" s="1502"/>
      <c r="AD483" s="1502"/>
      <c r="AE483" s="1502"/>
      <c r="AF483" s="1493"/>
      <c r="AG483" s="1503"/>
      <c r="AH483" s="1503"/>
      <c r="AI483" s="1503"/>
      <c r="AJ483" s="1503"/>
      <c r="AK483" s="1503"/>
      <c r="AL483" s="1503"/>
    </row>
    <row r="484" spans="1:38" ht="17.100000000000001" customHeight="1" thickBot="1">
      <c r="A484" s="583"/>
      <c r="B484" s="3555"/>
      <c r="C484" s="4383" t="s">
        <v>610</v>
      </c>
      <c r="D484" s="4384" t="s">
        <v>611</v>
      </c>
      <c r="E484" s="4385">
        <f t="shared" si="54"/>
        <v>2666</v>
      </c>
      <c r="F484" s="1489">
        <f t="shared" si="52"/>
        <v>2666</v>
      </c>
      <c r="G484" s="1504"/>
      <c r="H484" s="1504"/>
      <c r="I484" s="1504">
        <v>2666</v>
      </c>
      <c r="J484" s="1504"/>
      <c r="K484" s="1504"/>
      <c r="L484" s="1504"/>
      <c r="M484" s="1491"/>
      <c r="N484" s="1505"/>
      <c r="O484" s="1505"/>
      <c r="P484" s="1505"/>
      <c r="Q484" s="1493"/>
      <c r="R484" s="1505"/>
      <c r="S484" s="1505"/>
      <c r="T484" s="1505"/>
      <c r="U484" s="1505"/>
      <c r="V484" s="1505"/>
      <c r="W484" s="1505"/>
      <c r="X484" s="1505"/>
      <c r="Y484" s="1505"/>
      <c r="Z484" s="1505"/>
      <c r="AA484" s="1505"/>
      <c r="AB484" s="1505"/>
      <c r="AC484" s="1505"/>
      <c r="AD484" s="1505"/>
      <c r="AE484" s="1505"/>
      <c r="AF484" s="1493"/>
      <c r="AG484" s="1506"/>
      <c r="AH484" s="1506"/>
      <c r="AI484" s="1506"/>
      <c r="AJ484" s="1506"/>
      <c r="AK484" s="1506"/>
      <c r="AL484" s="1506"/>
    </row>
    <row r="485" spans="1:38" ht="17.100000000000001" customHeight="1">
      <c r="A485" s="3561"/>
      <c r="B485" s="3554"/>
      <c r="C485" s="4338" t="s">
        <v>618</v>
      </c>
      <c r="D485" s="4347" t="s">
        <v>619</v>
      </c>
      <c r="E485" s="4382">
        <f t="shared" si="54"/>
        <v>5356</v>
      </c>
      <c r="F485" s="1489">
        <f t="shared" si="52"/>
        <v>5356</v>
      </c>
      <c r="G485" s="1507"/>
      <c r="H485" s="1507"/>
      <c r="I485" s="1507">
        <v>5356</v>
      </c>
      <c r="J485" s="1507"/>
      <c r="K485" s="1507"/>
      <c r="L485" s="1507"/>
      <c r="M485" s="1491"/>
      <c r="N485" s="1508"/>
      <c r="O485" s="1508"/>
      <c r="P485" s="1508"/>
      <c r="Q485" s="1493"/>
      <c r="R485" s="1508"/>
      <c r="S485" s="1508"/>
      <c r="T485" s="1508"/>
      <c r="U485" s="1508"/>
      <c r="V485" s="1508"/>
      <c r="W485" s="1508"/>
      <c r="X485" s="1508"/>
      <c r="Y485" s="1508"/>
      <c r="Z485" s="1508"/>
      <c r="AA485" s="1508"/>
      <c r="AB485" s="1508"/>
      <c r="AC485" s="1508"/>
      <c r="AD485" s="1508"/>
      <c r="AE485" s="1508"/>
      <c r="AF485" s="1493"/>
      <c r="AG485" s="1509"/>
      <c r="AH485" s="1509"/>
      <c r="AI485" s="1509"/>
      <c r="AJ485" s="1509"/>
      <c r="AK485" s="1509"/>
      <c r="AL485" s="1509"/>
    </row>
    <row r="486" spans="1:38" ht="17.100000000000001" customHeight="1">
      <c r="A486" s="3561"/>
      <c r="B486" s="3554"/>
      <c r="C486" s="3761" t="s">
        <v>622</v>
      </c>
      <c r="D486" s="3762" t="s">
        <v>709</v>
      </c>
      <c r="E486" s="3765">
        <f t="shared" si="54"/>
        <v>187234</v>
      </c>
      <c r="F486" s="1489">
        <f t="shared" si="52"/>
        <v>187234</v>
      </c>
      <c r="G486" s="1510"/>
      <c r="H486" s="1510"/>
      <c r="I486" s="1510">
        <v>187234</v>
      </c>
      <c r="J486" s="1510"/>
      <c r="K486" s="1510"/>
      <c r="L486" s="1510"/>
      <c r="M486" s="1491"/>
      <c r="N486" s="1511"/>
      <c r="O486" s="1511"/>
      <c r="P486" s="1511"/>
      <c r="Q486" s="1493"/>
      <c r="R486" s="1511"/>
      <c r="S486" s="1511"/>
      <c r="T486" s="1511"/>
      <c r="U486" s="1511"/>
      <c r="V486" s="1511"/>
      <c r="W486" s="1511"/>
      <c r="X486" s="1511"/>
      <c r="Y486" s="1511"/>
      <c r="Z486" s="1511"/>
      <c r="AA486" s="1511"/>
      <c r="AB486" s="1511"/>
      <c r="AC486" s="1511"/>
      <c r="AD486" s="1511"/>
      <c r="AE486" s="1511"/>
      <c r="AF486" s="1493"/>
      <c r="AG486" s="1512"/>
      <c r="AH486" s="1512"/>
      <c r="AI486" s="1512"/>
      <c r="AJ486" s="1512"/>
      <c r="AK486" s="1512"/>
      <c r="AL486" s="1512"/>
    </row>
    <row r="487" spans="1:38" ht="17.100000000000001" customHeight="1">
      <c r="A487" s="3561"/>
      <c r="B487" s="3554"/>
      <c r="C487" s="3761" t="s">
        <v>626</v>
      </c>
      <c r="D487" s="3762" t="s">
        <v>627</v>
      </c>
      <c r="E487" s="3765">
        <f t="shared" si="54"/>
        <v>6305</v>
      </c>
      <c r="F487" s="1489">
        <f t="shared" si="52"/>
        <v>6305</v>
      </c>
      <c r="G487" s="1513"/>
      <c r="H487" s="1513"/>
      <c r="I487" s="1513">
        <v>6305</v>
      </c>
      <c r="J487" s="1513"/>
      <c r="K487" s="1513"/>
      <c r="L487" s="1513"/>
      <c r="M487" s="1491"/>
      <c r="N487" s="1514"/>
      <c r="O487" s="1514"/>
      <c r="P487" s="1514"/>
      <c r="Q487" s="1493"/>
      <c r="R487" s="1514"/>
      <c r="S487" s="1514"/>
      <c r="T487" s="1514"/>
      <c r="U487" s="1514"/>
      <c r="V487" s="1514"/>
      <c r="W487" s="1514"/>
      <c r="X487" s="1514"/>
      <c r="Y487" s="1514"/>
      <c r="Z487" s="1514"/>
      <c r="AA487" s="1514"/>
      <c r="AB487" s="1514"/>
      <c r="AC487" s="1514"/>
      <c r="AD487" s="1514"/>
      <c r="AE487" s="1514"/>
      <c r="AF487" s="1493"/>
      <c r="AG487" s="1515"/>
      <c r="AH487" s="1515"/>
      <c r="AI487" s="1515"/>
      <c r="AJ487" s="1515"/>
      <c r="AK487" s="1515"/>
      <c r="AL487" s="1515"/>
    </row>
    <row r="488" spans="1:38" ht="17.100000000000001" customHeight="1">
      <c r="A488" s="3561"/>
      <c r="B488" s="3554"/>
      <c r="C488" s="3761" t="s">
        <v>632</v>
      </c>
      <c r="D488" s="3762" t="s">
        <v>633</v>
      </c>
      <c r="E488" s="3765">
        <f t="shared" si="54"/>
        <v>18925</v>
      </c>
      <c r="F488" s="1489">
        <f t="shared" si="52"/>
        <v>18925</v>
      </c>
      <c r="G488" s="1516"/>
      <c r="H488" s="1516"/>
      <c r="I488" s="1516">
        <v>18925</v>
      </c>
      <c r="J488" s="1516"/>
      <c r="K488" s="1516"/>
      <c r="L488" s="1516"/>
      <c r="M488" s="1491"/>
      <c r="N488" s="1517"/>
      <c r="O488" s="1517"/>
      <c r="P488" s="1517"/>
      <c r="Q488" s="1493"/>
      <c r="R488" s="1517"/>
      <c r="S488" s="1517"/>
      <c r="T488" s="1517"/>
      <c r="U488" s="1517"/>
      <c r="V488" s="1517"/>
      <c r="W488" s="1517"/>
      <c r="X488" s="1517"/>
      <c r="Y488" s="1517"/>
      <c r="Z488" s="1517"/>
      <c r="AA488" s="1517"/>
      <c r="AB488" s="1517"/>
      <c r="AC488" s="1517"/>
      <c r="AD488" s="1517"/>
      <c r="AE488" s="1517"/>
      <c r="AF488" s="1493"/>
      <c r="AG488" s="1518"/>
      <c r="AH488" s="1518"/>
      <c r="AI488" s="1518"/>
      <c r="AJ488" s="1518"/>
      <c r="AK488" s="1518"/>
      <c r="AL488" s="1518"/>
    </row>
    <row r="489" spans="1:38" ht="17.100000000000001" customHeight="1">
      <c r="A489" s="3561"/>
      <c r="B489" s="3554"/>
      <c r="C489" s="5294"/>
      <c r="D489" s="5294"/>
      <c r="E489" s="3767"/>
      <c r="F489" s="1489">
        <f t="shared" ref="F489:F491" si="55">SUM(G489:AJ489)</f>
        <v>0</v>
      </c>
      <c r="G489" s="1519"/>
      <c r="H489" s="1519"/>
      <c r="I489" s="1519"/>
      <c r="J489" s="1519"/>
      <c r="K489" s="1519"/>
      <c r="L489" s="1519"/>
      <c r="M489" s="1491"/>
      <c r="N489" s="1520"/>
      <c r="O489" s="1520"/>
      <c r="P489" s="1520"/>
      <c r="Q489" s="1493"/>
      <c r="R489" s="1520"/>
      <c r="S489" s="1520"/>
      <c r="T489" s="1520"/>
      <c r="U489" s="1520"/>
      <c r="V489" s="1520"/>
      <c r="W489" s="1520"/>
      <c r="X489" s="1520"/>
      <c r="Y489" s="1520"/>
      <c r="Z489" s="1520"/>
      <c r="AA489" s="1520"/>
      <c r="AB489" s="1520"/>
      <c r="AC489" s="1520"/>
      <c r="AD489" s="1520"/>
      <c r="AE489" s="1520"/>
      <c r="AF489" s="1493"/>
      <c r="AG489" s="1521"/>
      <c r="AH489" s="1521"/>
      <c r="AI489" s="1521"/>
      <c r="AJ489" s="1521"/>
      <c r="AK489" s="1521"/>
      <c r="AL489" s="1521"/>
    </row>
    <row r="490" spans="1:38" ht="17.100000000000001" customHeight="1">
      <c r="A490" s="3561"/>
      <c r="B490" s="3554"/>
      <c r="C490" s="5295" t="s">
        <v>634</v>
      </c>
      <c r="D490" s="5295"/>
      <c r="E490" s="3767">
        <f t="shared" ref="E490" si="56">SUM(E491)</f>
        <v>5863</v>
      </c>
      <c r="F490" s="1489">
        <f t="shared" si="55"/>
        <v>0</v>
      </c>
      <c r="G490" s="1522"/>
      <c r="H490" s="1522"/>
      <c r="I490" s="1522"/>
      <c r="J490" s="1522"/>
      <c r="K490" s="1522"/>
      <c r="L490" s="1522"/>
      <c r="M490" s="1491"/>
      <c r="N490" s="1523"/>
      <c r="O490" s="1523"/>
      <c r="P490" s="1523"/>
      <c r="Q490" s="1493"/>
      <c r="R490" s="1523"/>
      <c r="S490" s="1523"/>
      <c r="T490" s="1523"/>
      <c r="U490" s="1523"/>
      <c r="V490" s="1523"/>
      <c r="W490" s="1523"/>
      <c r="X490" s="1523"/>
      <c r="Y490" s="1523"/>
      <c r="Z490" s="1523"/>
      <c r="AA490" s="1523"/>
      <c r="AB490" s="1523"/>
      <c r="AC490" s="1523"/>
      <c r="AD490" s="1523"/>
      <c r="AE490" s="1523"/>
      <c r="AF490" s="1493"/>
      <c r="AG490" s="1524"/>
      <c r="AH490" s="1524"/>
      <c r="AI490" s="1524"/>
      <c r="AJ490" s="1524"/>
      <c r="AK490" s="1524"/>
      <c r="AL490" s="1524"/>
    </row>
    <row r="491" spans="1:38" ht="17.100000000000001" customHeight="1" thickBot="1">
      <c r="A491" s="3561"/>
      <c r="B491" s="3554"/>
      <c r="C491" s="3768" t="s">
        <v>635</v>
      </c>
      <c r="D491" s="3769" t="s">
        <v>636</v>
      </c>
      <c r="E491" s="3770">
        <f>F491</f>
        <v>5863</v>
      </c>
      <c r="F491" s="1489">
        <f t="shared" si="55"/>
        <v>5863</v>
      </c>
      <c r="G491" s="1522"/>
      <c r="H491" s="1522"/>
      <c r="I491" s="1522">
        <v>5863</v>
      </c>
      <c r="J491" s="1522"/>
      <c r="K491" s="1522"/>
      <c r="L491" s="1522"/>
      <c r="M491" s="1491"/>
      <c r="N491" s="1523"/>
      <c r="O491" s="1523"/>
      <c r="P491" s="1523"/>
      <c r="Q491" s="1493"/>
      <c r="R491" s="1523"/>
      <c r="S491" s="1523"/>
      <c r="T491" s="1523"/>
      <c r="U491" s="1523"/>
      <c r="V491" s="1523"/>
      <c r="W491" s="1523"/>
      <c r="X491" s="1523"/>
      <c r="Y491" s="1523"/>
      <c r="Z491" s="1523"/>
      <c r="AA491" s="1523"/>
      <c r="AB491" s="1523"/>
      <c r="AC491" s="1523"/>
      <c r="AD491" s="1523"/>
      <c r="AE491" s="1523"/>
      <c r="AF491" s="1493"/>
      <c r="AG491" s="1524"/>
      <c r="AH491" s="1524"/>
      <c r="AI491" s="1524"/>
      <c r="AJ491" s="1524"/>
      <c r="AK491" s="1524"/>
      <c r="AL491" s="1524"/>
    </row>
    <row r="492" spans="1:38" ht="17.100000000000001" customHeight="1" thickBot="1">
      <c r="A492" s="3554"/>
      <c r="B492" s="576" t="s">
        <v>775</v>
      </c>
      <c r="C492" s="577"/>
      <c r="D492" s="578" t="s">
        <v>776</v>
      </c>
      <c r="E492" s="579">
        <f>SUM(E493)</f>
        <v>2106140</v>
      </c>
      <c r="F492" s="549">
        <f t="shared" si="52"/>
        <v>0</v>
      </c>
      <c r="G492" s="1525"/>
      <c r="H492" s="1525"/>
      <c r="I492" s="1525"/>
      <c r="J492" s="1525"/>
      <c r="K492" s="1525"/>
      <c r="L492" s="1525"/>
      <c r="M492" s="767"/>
      <c r="N492" s="1526"/>
      <c r="O492" s="1526"/>
      <c r="P492" s="1526"/>
      <c r="Q492" s="1401"/>
      <c r="R492" s="1526"/>
      <c r="S492" s="1526"/>
      <c r="T492" s="1526"/>
      <c r="U492" s="1526"/>
      <c r="V492" s="1526"/>
      <c r="W492" s="1526"/>
      <c r="X492" s="1526"/>
      <c r="Y492" s="1526"/>
      <c r="Z492" s="1526"/>
      <c r="AA492" s="1526"/>
      <c r="AB492" s="1526"/>
      <c r="AC492" s="1526"/>
      <c r="AD492" s="1526"/>
      <c r="AE492" s="1526"/>
      <c r="AF492" s="1401"/>
      <c r="AG492" s="1527"/>
      <c r="AH492" s="1527"/>
      <c r="AI492" s="1527"/>
      <c r="AJ492" s="1527"/>
      <c r="AK492" s="1527"/>
      <c r="AL492" s="1527"/>
    </row>
    <row r="493" spans="1:38" ht="17.100000000000001" customHeight="1">
      <c r="A493" s="3561"/>
      <c r="B493" s="3554"/>
      <c r="C493" s="5191" t="s">
        <v>582</v>
      </c>
      <c r="D493" s="5191"/>
      <c r="E493" s="821">
        <f>SUM(E494,E502)</f>
        <v>2106140</v>
      </c>
      <c r="F493" s="549">
        <f t="shared" si="52"/>
        <v>0</v>
      </c>
      <c r="G493" s="1525"/>
      <c r="H493" s="1525"/>
      <c r="I493" s="1525"/>
      <c r="J493" s="1525"/>
      <c r="K493" s="1525"/>
      <c r="L493" s="1525"/>
      <c r="M493" s="767"/>
      <c r="N493" s="1526"/>
      <c r="O493" s="1526"/>
      <c r="P493" s="1526"/>
      <c r="Q493" s="1401"/>
      <c r="R493" s="1526"/>
      <c r="S493" s="1526"/>
      <c r="T493" s="1526"/>
      <c r="U493" s="1526"/>
      <c r="V493" s="1526"/>
      <c r="W493" s="1526"/>
      <c r="X493" s="1526"/>
      <c r="Y493" s="1526"/>
      <c r="Z493" s="1526"/>
      <c r="AA493" s="1526"/>
      <c r="AB493" s="1526"/>
      <c r="AC493" s="1526"/>
      <c r="AD493" s="1526"/>
      <c r="AE493" s="1526"/>
      <c r="AF493" s="1401"/>
      <c r="AG493" s="1527"/>
      <c r="AH493" s="1527"/>
      <c r="AI493" s="1527"/>
      <c r="AJ493" s="1527"/>
      <c r="AK493" s="1527"/>
      <c r="AL493" s="1527"/>
    </row>
    <row r="494" spans="1:38" ht="17.100000000000001" customHeight="1">
      <c r="A494" s="3561"/>
      <c r="B494" s="3554"/>
      <c r="C494" s="5296" t="s">
        <v>583</v>
      </c>
      <c r="D494" s="5296"/>
      <c r="E494" s="3733">
        <f>SUM(E495)</f>
        <v>275325</v>
      </c>
      <c r="F494" s="549">
        <f t="shared" si="52"/>
        <v>0</v>
      </c>
      <c r="G494" s="1528"/>
      <c r="H494" s="1528"/>
      <c r="I494" s="1528"/>
      <c r="J494" s="1528"/>
      <c r="K494" s="1528"/>
      <c r="L494" s="1528"/>
      <c r="M494" s="767"/>
      <c r="N494" s="1529"/>
      <c r="O494" s="1529"/>
      <c r="P494" s="1529"/>
      <c r="Q494" s="1401"/>
      <c r="R494" s="1529"/>
      <c r="S494" s="1529"/>
      <c r="T494" s="1529"/>
      <c r="U494" s="1529"/>
      <c r="V494" s="1529"/>
      <c r="W494" s="1529"/>
      <c r="X494" s="1529"/>
      <c r="Y494" s="1529"/>
      <c r="Z494" s="1529"/>
      <c r="AA494" s="1529"/>
      <c r="AB494" s="1529"/>
      <c r="AC494" s="1529"/>
      <c r="AD494" s="1529"/>
      <c r="AE494" s="1529"/>
      <c r="AF494" s="1401"/>
      <c r="AG494" s="1530"/>
      <c r="AH494" s="1530"/>
      <c r="AI494" s="1530"/>
      <c r="AJ494" s="1530"/>
      <c r="AK494" s="1530"/>
      <c r="AL494" s="1530"/>
    </row>
    <row r="495" spans="1:38" ht="17.100000000000001" customHeight="1">
      <c r="A495" s="3561"/>
      <c r="B495" s="3554"/>
      <c r="C495" s="5297" t="s">
        <v>597</v>
      </c>
      <c r="D495" s="5297"/>
      <c r="E495" s="3739">
        <f>SUM(E496:E500)</f>
        <v>275325</v>
      </c>
      <c r="F495" s="549">
        <f t="shared" si="52"/>
        <v>0</v>
      </c>
      <c r="G495" s="1531"/>
      <c r="H495" s="1531"/>
      <c r="I495" s="1531"/>
      <c r="J495" s="1531"/>
      <c r="K495" s="1531"/>
      <c r="L495" s="1531"/>
      <c r="M495" s="767"/>
      <c r="N495" s="1532"/>
      <c r="O495" s="1532"/>
      <c r="P495" s="1532"/>
      <c r="Q495" s="1401"/>
      <c r="R495" s="1532"/>
      <c r="S495" s="1532"/>
      <c r="T495" s="1532"/>
      <c r="U495" s="1532"/>
      <c r="V495" s="1532"/>
      <c r="W495" s="1532"/>
      <c r="X495" s="1532"/>
      <c r="Y495" s="1532"/>
      <c r="Z495" s="1532"/>
      <c r="AA495" s="1532"/>
      <c r="AB495" s="1532"/>
      <c r="AC495" s="1532"/>
      <c r="AD495" s="1532"/>
      <c r="AE495" s="1532"/>
      <c r="AF495" s="1401"/>
      <c r="AG495" s="1533"/>
      <c r="AH495" s="1533"/>
      <c r="AI495" s="1533"/>
      <c r="AJ495" s="1533"/>
      <c r="AK495" s="1533"/>
      <c r="AL495" s="1533"/>
    </row>
    <row r="496" spans="1:38" ht="17.100000000000001" customHeight="1">
      <c r="A496" s="3561"/>
      <c r="B496" s="3554"/>
      <c r="C496" s="3761" t="s">
        <v>600</v>
      </c>
      <c r="D496" s="3762" t="s">
        <v>601</v>
      </c>
      <c r="E496" s="3763">
        <f>F496</f>
        <v>69126</v>
      </c>
      <c r="F496" s="549">
        <f t="shared" si="52"/>
        <v>69126</v>
      </c>
      <c r="G496" s="1534">
        <v>69126</v>
      </c>
      <c r="H496" s="1534"/>
      <c r="I496" s="1534"/>
      <c r="J496" s="1534"/>
      <c r="K496" s="1534"/>
      <c r="L496" s="1534"/>
      <c r="M496" s="767"/>
      <c r="N496" s="1535"/>
      <c r="O496" s="1535"/>
      <c r="P496" s="1535"/>
      <c r="Q496" s="1401"/>
      <c r="R496" s="1535"/>
      <c r="S496" s="1535"/>
      <c r="T496" s="1535"/>
      <c r="U496" s="1535"/>
      <c r="V496" s="1535"/>
      <c r="W496" s="1535"/>
      <c r="X496" s="1535"/>
      <c r="Y496" s="1535"/>
      <c r="Z496" s="1535"/>
      <c r="AA496" s="1535"/>
      <c r="AB496" s="1535"/>
      <c r="AC496" s="1535"/>
      <c r="AD496" s="1535"/>
      <c r="AE496" s="1535"/>
      <c r="AF496" s="1401"/>
      <c r="AG496" s="1536"/>
      <c r="AH496" s="1536"/>
      <c r="AI496" s="1536"/>
      <c r="AJ496" s="1536"/>
      <c r="AK496" s="1536"/>
      <c r="AL496" s="1536"/>
    </row>
    <row r="497" spans="1:38" ht="17.100000000000001" customHeight="1">
      <c r="A497" s="3561"/>
      <c r="B497" s="3554"/>
      <c r="C497" s="3761" t="s">
        <v>602</v>
      </c>
      <c r="D497" s="3762" t="s">
        <v>603</v>
      </c>
      <c r="E497" s="3763">
        <f t="shared" ref="E497:E500" si="57">F497</f>
        <v>16236</v>
      </c>
      <c r="F497" s="549">
        <f t="shared" si="52"/>
        <v>16236</v>
      </c>
      <c r="G497" s="1537">
        <v>16236</v>
      </c>
      <c r="H497" s="1537"/>
      <c r="I497" s="1537"/>
      <c r="J497" s="1537"/>
      <c r="K497" s="1537"/>
      <c r="L497" s="1537"/>
      <c r="M497" s="767"/>
      <c r="N497" s="1538"/>
      <c r="O497" s="1538"/>
      <c r="P497" s="1538"/>
      <c r="Q497" s="1401"/>
      <c r="R497" s="1538"/>
      <c r="S497" s="1538"/>
      <c r="T497" s="1538"/>
      <c r="U497" s="1538"/>
      <c r="V497" s="1538"/>
      <c r="W497" s="1538"/>
      <c r="X497" s="1538"/>
      <c r="Y497" s="1538"/>
      <c r="Z497" s="1538"/>
      <c r="AA497" s="1538"/>
      <c r="AB497" s="1538"/>
      <c r="AC497" s="1538"/>
      <c r="AD497" s="1538"/>
      <c r="AE497" s="1538"/>
      <c r="AF497" s="1401"/>
      <c r="AG497" s="1539"/>
      <c r="AH497" s="1539"/>
      <c r="AI497" s="1539"/>
      <c r="AJ497" s="1539"/>
      <c r="AK497" s="1539"/>
      <c r="AL497" s="1539"/>
    </row>
    <row r="498" spans="1:38" ht="17.100000000000001" customHeight="1">
      <c r="A498" s="3561"/>
      <c r="B498" s="3554"/>
      <c r="C498" s="3766" t="s">
        <v>606</v>
      </c>
      <c r="D498" s="3762" t="s">
        <v>607</v>
      </c>
      <c r="E498" s="3763">
        <f t="shared" si="57"/>
        <v>5855</v>
      </c>
      <c r="F498" s="549">
        <f t="shared" si="52"/>
        <v>5855</v>
      </c>
      <c r="G498" s="1540">
        <v>5855</v>
      </c>
      <c r="H498" s="1540"/>
      <c r="I498" s="1540"/>
      <c r="J498" s="1540"/>
      <c r="K498" s="1540"/>
      <c r="L498" s="1540"/>
      <c r="M498" s="767"/>
      <c r="N498" s="1541"/>
      <c r="O498" s="1541"/>
      <c r="P498" s="1541"/>
      <c r="Q498" s="1401"/>
      <c r="R498" s="1541"/>
      <c r="S498" s="1541"/>
      <c r="T498" s="1541"/>
      <c r="U498" s="1541"/>
      <c r="V498" s="1541"/>
      <c r="W498" s="1541"/>
      <c r="X498" s="1541"/>
      <c r="Y498" s="1541"/>
      <c r="Z498" s="1541"/>
      <c r="AA498" s="1541"/>
      <c r="AB498" s="1541"/>
      <c r="AC498" s="1541"/>
      <c r="AD498" s="1541"/>
      <c r="AE498" s="1541"/>
      <c r="AF498" s="1401"/>
      <c r="AG498" s="1542"/>
      <c r="AH498" s="1542"/>
      <c r="AI498" s="1542"/>
      <c r="AJ498" s="1542"/>
      <c r="AK498" s="1542"/>
      <c r="AL498" s="1542"/>
    </row>
    <row r="499" spans="1:38" ht="17.100000000000001" customHeight="1">
      <c r="A499" s="3561"/>
      <c r="B499" s="3554"/>
      <c r="C499" s="3761" t="s">
        <v>610</v>
      </c>
      <c r="D499" s="3762" t="s">
        <v>611</v>
      </c>
      <c r="E499" s="3763">
        <f>F499+20000</f>
        <v>176642</v>
      </c>
      <c r="F499" s="549">
        <f t="shared" si="52"/>
        <v>156642</v>
      </c>
      <c r="G499" s="1543">
        <v>156642</v>
      </c>
      <c r="H499" s="1543"/>
      <c r="I499" s="1543"/>
      <c r="J499" s="1543"/>
      <c r="K499" s="1543"/>
      <c r="L499" s="1543"/>
      <c r="M499" s="767"/>
      <c r="N499" s="1544"/>
      <c r="O499" s="1544"/>
      <c r="P499" s="1544"/>
      <c r="Q499" s="1401"/>
      <c r="R499" s="1544"/>
      <c r="S499" s="1544"/>
      <c r="T499" s="1544"/>
      <c r="U499" s="1544"/>
      <c r="V499" s="1544"/>
      <c r="W499" s="1544"/>
      <c r="X499" s="1544"/>
      <c r="Y499" s="1544"/>
      <c r="Z499" s="1544"/>
      <c r="AA499" s="1544"/>
      <c r="AB499" s="1544"/>
      <c r="AC499" s="1544"/>
      <c r="AD499" s="1544"/>
      <c r="AE499" s="1544"/>
      <c r="AF499" s="1401"/>
      <c r="AG499" s="1545"/>
      <c r="AH499" s="1545"/>
      <c r="AI499" s="1545"/>
      <c r="AJ499" s="1545"/>
      <c r="AK499" s="1545"/>
      <c r="AL499" s="1545"/>
    </row>
    <row r="500" spans="1:38" ht="17.100000000000001" customHeight="1">
      <c r="A500" s="3561"/>
      <c r="B500" s="3554"/>
      <c r="C500" s="3761" t="s">
        <v>612</v>
      </c>
      <c r="D500" s="3762" t="s">
        <v>613</v>
      </c>
      <c r="E500" s="3763">
        <f t="shared" si="57"/>
        <v>7466</v>
      </c>
      <c r="F500" s="549">
        <f t="shared" si="52"/>
        <v>7466</v>
      </c>
      <c r="G500" s="1546">
        <v>7466</v>
      </c>
      <c r="H500" s="1546"/>
      <c r="I500" s="1546"/>
      <c r="J500" s="1546"/>
      <c r="K500" s="1546"/>
      <c r="L500" s="1546"/>
      <c r="M500" s="767"/>
      <c r="N500" s="1547"/>
      <c r="O500" s="1547"/>
      <c r="P500" s="1547"/>
      <c r="Q500" s="1401"/>
      <c r="R500" s="1547"/>
      <c r="S500" s="1547"/>
      <c r="T500" s="1547"/>
      <c r="U500" s="1547"/>
      <c r="V500" s="1547"/>
      <c r="W500" s="1547"/>
      <c r="X500" s="1547"/>
      <c r="Y500" s="1547"/>
      <c r="Z500" s="1547"/>
      <c r="AA500" s="1547"/>
      <c r="AB500" s="1547"/>
      <c r="AC500" s="1547"/>
      <c r="AD500" s="1547"/>
      <c r="AE500" s="1547"/>
      <c r="AF500" s="1401"/>
      <c r="AG500" s="1548"/>
      <c r="AH500" s="1548"/>
      <c r="AI500" s="1548"/>
      <c r="AJ500" s="1548"/>
      <c r="AK500" s="1548"/>
      <c r="AL500" s="1548"/>
    </row>
    <row r="501" spans="1:38" ht="17.100000000000001" customHeight="1">
      <c r="A501" s="3561"/>
      <c r="B501" s="3554"/>
      <c r="C501" s="3751"/>
      <c r="D501" s="1549"/>
      <c r="E501" s="3733"/>
      <c r="F501" s="549">
        <f t="shared" si="52"/>
        <v>0</v>
      </c>
      <c r="G501" s="1546"/>
      <c r="H501" s="1546"/>
      <c r="I501" s="1546"/>
      <c r="J501" s="1546"/>
      <c r="K501" s="1546"/>
      <c r="L501" s="1546"/>
      <c r="M501" s="767"/>
      <c r="N501" s="1547"/>
      <c r="O501" s="1547"/>
      <c r="P501" s="1547"/>
      <c r="Q501" s="1401"/>
      <c r="R501" s="1547"/>
      <c r="S501" s="1547"/>
      <c r="T501" s="1547"/>
      <c r="U501" s="1547"/>
      <c r="V501" s="1547"/>
      <c r="W501" s="1547"/>
      <c r="X501" s="1547"/>
      <c r="Y501" s="1547"/>
      <c r="Z501" s="1547"/>
      <c r="AA501" s="1547"/>
      <c r="AB501" s="1547"/>
      <c r="AC501" s="1547"/>
      <c r="AD501" s="1547"/>
      <c r="AE501" s="1547"/>
      <c r="AF501" s="1401"/>
      <c r="AG501" s="1548"/>
      <c r="AH501" s="1548"/>
      <c r="AI501" s="1548"/>
      <c r="AJ501" s="1548"/>
      <c r="AK501" s="1548"/>
      <c r="AL501" s="1548"/>
    </row>
    <row r="502" spans="1:38" ht="17.100000000000001" customHeight="1">
      <c r="A502" s="3561"/>
      <c r="B502" s="3554"/>
      <c r="C502" s="5263" t="s">
        <v>634</v>
      </c>
      <c r="D502" s="5263"/>
      <c r="E502" s="796">
        <f>SUM(E503)</f>
        <v>1830815</v>
      </c>
      <c r="F502" s="549">
        <f t="shared" si="52"/>
        <v>0</v>
      </c>
      <c r="G502" s="1546"/>
      <c r="H502" s="1546"/>
      <c r="I502" s="1546"/>
      <c r="J502" s="1546"/>
      <c r="K502" s="1546"/>
      <c r="L502" s="1546"/>
      <c r="M502" s="767"/>
      <c r="N502" s="1547"/>
      <c r="O502" s="1547"/>
      <c r="P502" s="1547"/>
      <c r="Q502" s="1401"/>
      <c r="R502" s="1547"/>
      <c r="S502" s="1547"/>
      <c r="T502" s="1547"/>
      <c r="U502" s="1547"/>
      <c r="V502" s="1547"/>
      <c r="W502" s="1547"/>
      <c r="X502" s="1547"/>
      <c r="Y502" s="1547"/>
      <c r="Z502" s="1547"/>
      <c r="AA502" s="1547"/>
      <c r="AB502" s="1547"/>
      <c r="AC502" s="1547"/>
      <c r="AD502" s="1547"/>
      <c r="AE502" s="1547"/>
      <c r="AF502" s="1401"/>
      <c r="AG502" s="1548"/>
      <c r="AH502" s="1548"/>
      <c r="AI502" s="1548"/>
      <c r="AJ502" s="1548"/>
      <c r="AK502" s="1548"/>
      <c r="AL502" s="1548"/>
    </row>
    <row r="503" spans="1:38" ht="17.100000000000001" customHeight="1">
      <c r="A503" s="3561"/>
      <c r="B503" s="3554"/>
      <c r="C503" s="5035" t="s">
        <v>777</v>
      </c>
      <c r="D503" s="3769" t="s">
        <v>778</v>
      </c>
      <c r="E503" s="3733">
        <f>F503+10000</f>
        <v>1830815</v>
      </c>
      <c r="F503" s="549">
        <f t="shared" si="52"/>
        <v>1820815</v>
      </c>
      <c r="G503" s="1550">
        <v>1820815</v>
      </c>
      <c r="H503" s="1550"/>
      <c r="I503" s="1550"/>
      <c r="J503" s="1550"/>
      <c r="K503" s="1550"/>
      <c r="L503" s="1550"/>
      <c r="M503" s="632"/>
      <c r="N503" s="1551"/>
      <c r="O503" s="1551"/>
      <c r="P503" s="1551"/>
      <c r="Q503" s="650"/>
      <c r="R503" s="1551"/>
      <c r="S503" s="1551"/>
      <c r="T503" s="1551"/>
      <c r="U503" s="1551"/>
      <c r="V503" s="1551"/>
      <c r="W503" s="1551"/>
      <c r="X503" s="1551"/>
      <c r="Y503" s="1551"/>
      <c r="Z503" s="1551"/>
      <c r="AA503" s="1551"/>
      <c r="AB503" s="1551"/>
      <c r="AC503" s="1551"/>
      <c r="AD503" s="1551"/>
      <c r="AE503" s="1551"/>
      <c r="AF503" s="650"/>
      <c r="AG503" s="1552"/>
      <c r="AH503" s="1552"/>
      <c r="AI503" s="1552"/>
      <c r="AJ503" s="1552"/>
      <c r="AK503" s="1552"/>
      <c r="AL503" s="1552"/>
    </row>
    <row r="504" spans="1:38" ht="17.100000000000001" customHeight="1" thickBot="1">
      <c r="A504" s="3561"/>
      <c r="B504" s="3554"/>
      <c r="C504" s="5290"/>
      <c r="D504" s="5291"/>
      <c r="E504" s="3733"/>
      <c r="F504" s="549">
        <f t="shared" si="52"/>
        <v>0</v>
      </c>
      <c r="G504" s="1550"/>
      <c r="H504" s="1550"/>
      <c r="I504" s="1550"/>
      <c r="J504" s="1550"/>
      <c r="K504" s="1550"/>
      <c r="L504" s="1550"/>
      <c r="M504" s="632"/>
      <c r="N504" s="1551"/>
      <c r="O504" s="1551"/>
      <c r="P504" s="1551"/>
      <c r="Q504" s="650"/>
      <c r="R504" s="1551"/>
      <c r="S504" s="1551"/>
      <c r="T504" s="1551"/>
      <c r="U504" s="1551"/>
      <c r="V504" s="1551"/>
      <c r="W504" s="1551"/>
      <c r="X504" s="1551"/>
      <c r="Y504" s="1551"/>
      <c r="Z504" s="1551"/>
      <c r="AA504" s="1551"/>
      <c r="AB504" s="1551"/>
      <c r="AC504" s="1551"/>
      <c r="AD504" s="1551"/>
      <c r="AE504" s="1551"/>
      <c r="AF504" s="650"/>
      <c r="AG504" s="1552"/>
      <c r="AH504" s="1552"/>
      <c r="AI504" s="1552"/>
      <c r="AJ504" s="1552"/>
      <c r="AK504" s="1552"/>
      <c r="AL504" s="1552"/>
    </row>
    <row r="505" spans="1:38" ht="17.100000000000001" customHeight="1" thickBot="1">
      <c r="A505" s="3561"/>
      <c r="B505" s="576" t="s">
        <v>779</v>
      </c>
      <c r="C505" s="577"/>
      <c r="D505" s="578" t="s">
        <v>93</v>
      </c>
      <c r="E505" s="579">
        <f>SUM(E506,E587)</f>
        <v>253888588</v>
      </c>
      <c r="F505" s="549">
        <f t="shared" si="52"/>
        <v>0</v>
      </c>
      <c r="G505" s="1546"/>
      <c r="H505" s="1546"/>
      <c r="I505" s="1546"/>
      <c r="J505" s="1546"/>
      <c r="K505" s="1546"/>
      <c r="L505" s="1546"/>
      <c r="M505" s="632"/>
      <c r="N505" s="1547"/>
      <c r="O505" s="1547"/>
      <c r="P505" s="1547"/>
      <c r="Q505" s="650"/>
      <c r="R505" s="1547"/>
      <c r="S505" s="1547"/>
      <c r="T505" s="1547"/>
      <c r="U505" s="1547"/>
      <c r="V505" s="1547"/>
      <c r="W505" s="1547"/>
      <c r="X505" s="1547"/>
      <c r="Y505" s="1547"/>
      <c r="Z505" s="1547"/>
      <c r="AA505" s="1547"/>
      <c r="AB505" s="1547"/>
      <c r="AC505" s="1547"/>
      <c r="AD505" s="1547"/>
      <c r="AE505" s="1547"/>
      <c r="AF505" s="650"/>
      <c r="AG505" s="1548"/>
      <c r="AH505" s="1548"/>
      <c r="AI505" s="1548"/>
      <c r="AJ505" s="1548"/>
      <c r="AK505" s="1548"/>
      <c r="AL505" s="1548"/>
    </row>
    <row r="506" spans="1:38" ht="17.100000000000001" customHeight="1">
      <c r="A506" s="3561"/>
      <c r="B506" s="3554"/>
      <c r="C506" s="5218" t="s">
        <v>780</v>
      </c>
      <c r="D506" s="5218"/>
      <c r="E506" s="821">
        <f>SUM(E507,E540,E543)</f>
        <v>245411233</v>
      </c>
      <c r="F506" s="549">
        <f t="shared" si="52"/>
        <v>0</v>
      </c>
      <c r="G506" s="1546"/>
      <c r="H506" s="1546"/>
      <c r="I506" s="1546"/>
      <c r="J506" s="1546"/>
      <c r="K506" s="1546"/>
      <c r="L506" s="1546"/>
      <c r="M506" s="632"/>
      <c r="N506" s="1547"/>
      <c r="O506" s="1547"/>
      <c r="P506" s="1547"/>
      <c r="Q506" s="650"/>
      <c r="R506" s="1547"/>
      <c r="S506" s="1547"/>
      <c r="T506" s="1547"/>
      <c r="U506" s="1547"/>
      <c r="V506" s="1547"/>
      <c r="W506" s="1547"/>
      <c r="X506" s="1547"/>
      <c r="Y506" s="1547"/>
      <c r="Z506" s="1547"/>
      <c r="AA506" s="1547"/>
      <c r="AB506" s="1547"/>
      <c r="AC506" s="1547"/>
      <c r="AD506" s="1547"/>
      <c r="AE506" s="1547"/>
      <c r="AF506" s="650"/>
      <c r="AG506" s="1548"/>
      <c r="AH506" s="1548"/>
      <c r="AI506" s="1548"/>
      <c r="AJ506" s="1548"/>
      <c r="AK506" s="1548"/>
      <c r="AL506" s="1548"/>
    </row>
    <row r="507" spans="1:38" ht="17.100000000000001" customHeight="1">
      <c r="A507" s="3561"/>
      <c r="B507" s="3554"/>
      <c r="C507" s="5308" t="s">
        <v>583</v>
      </c>
      <c r="D507" s="5308"/>
      <c r="E507" s="796">
        <f>SUM(E508,E516)</f>
        <v>168971819</v>
      </c>
      <c r="F507" s="549">
        <f t="shared" si="52"/>
        <v>0</v>
      </c>
      <c r="G507" s="1550"/>
      <c r="H507" s="1550"/>
      <c r="I507" s="1550"/>
      <c r="J507" s="1550"/>
      <c r="K507" s="1550"/>
      <c r="L507" s="1550"/>
      <c r="M507" s="1553"/>
      <c r="N507" s="1551"/>
      <c r="O507" s="1551"/>
      <c r="P507" s="1551"/>
      <c r="Q507" s="1554"/>
      <c r="R507" s="1551"/>
      <c r="S507" s="1551"/>
      <c r="T507" s="1551"/>
      <c r="U507" s="1551"/>
      <c r="V507" s="1551"/>
      <c r="W507" s="1551"/>
      <c r="X507" s="1551"/>
      <c r="Y507" s="1551"/>
      <c r="Z507" s="1551"/>
      <c r="AA507" s="1551"/>
      <c r="AB507" s="1551"/>
      <c r="AC507" s="1551"/>
      <c r="AD507" s="1551"/>
      <c r="AE507" s="1551"/>
      <c r="AF507" s="1554"/>
      <c r="AG507" s="1552"/>
      <c r="AH507" s="1552"/>
      <c r="AI507" s="1552"/>
      <c r="AJ507" s="1552"/>
      <c r="AK507" s="1552"/>
      <c r="AL507" s="1552"/>
    </row>
    <row r="508" spans="1:38" ht="17.100000000000001" customHeight="1">
      <c r="A508" s="3561"/>
      <c r="B508" s="3554"/>
      <c r="C508" s="5309" t="s">
        <v>584</v>
      </c>
      <c r="D508" s="5309"/>
      <c r="E508" s="870">
        <f>SUM(E509:E514)</f>
        <v>137056988</v>
      </c>
      <c r="F508" s="549">
        <f t="shared" si="52"/>
        <v>0</v>
      </c>
      <c r="G508" s="1550"/>
      <c r="H508" s="1550"/>
      <c r="I508" s="1550"/>
      <c r="J508" s="1550"/>
      <c r="K508" s="1550"/>
      <c r="L508" s="1550"/>
      <c r="M508" s="1553"/>
      <c r="N508" s="1551"/>
      <c r="O508" s="1551"/>
      <c r="P508" s="1551"/>
      <c r="Q508" s="1554"/>
      <c r="R508" s="1551"/>
      <c r="S508" s="1551"/>
      <c r="T508" s="1551"/>
      <c r="U508" s="1551"/>
      <c r="V508" s="1551"/>
      <c r="W508" s="1551"/>
      <c r="X508" s="1551"/>
      <c r="Y508" s="1551"/>
      <c r="Z508" s="1551"/>
      <c r="AA508" s="1551"/>
      <c r="AB508" s="1551"/>
      <c r="AC508" s="1551"/>
      <c r="AD508" s="1551"/>
      <c r="AE508" s="1551"/>
      <c r="AF508" s="1554"/>
      <c r="AG508" s="1552"/>
      <c r="AH508" s="1552"/>
      <c r="AI508" s="1552"/>
      <c r="AJ508" s="1552"/>
      <c r="AK508" s="1552"/>
      <c r="AL508" s="1552"/>
    </row>
    <row r="509" spans="1:38" ht="17.100000000000001" customHeight="1">
      <c r="A509" s="3561"/>
      <c r="B509" s="3554"/>
      <c r="C509" s="3771" t="s">
        <v>585</v>
      </c>
      <c r="D509" s="3772" t="s">
        <v>586</v>
      </c>
      <c r="E509" s="3773">
        <f>F509</f>
        <v>104813552</v>
      </c>
      <c r="F509" s="549">
        <f t="shared" si="52"/>
        <v>104813552</v>
      </c>
      <c r="G509" s="1555"/>
      <c r="H509" s="1555"/>
      <c r="I509" s="1555">
        <v>77997728</v>
      </c>
      <c r="J509" s="1555"/>
      <c r="K509" s="1555"/>
      <c r="L509" s="1555"/>
      <c r="M509" s="1553"/>
      <c r="N509" s="1556"/>
      <c r="O509" s="1556"/>
      <c r="P509" s="1556"/>
      <c r="Q509" s="1554"/>
      <c r="R509" s="1556"/>
      <c r="S509" s="1556">
        <v>601665</v>
      </c>
      <c r="T509" s="1556"/>
      <c r="U509" s="1556"/>
      <c r="V509" s="1556"/>
      <c r="W509" s="1556"/>
      <c r="X509" s="1556"/>
      <c r="Y509" s="1556"/>
      <c r="Z509" s="1556">
        <v>26214159</v>
      </c>
      <c r="AA509" s="1556"/>
      <c r="AB509" s="1556"/>
      <c r="AC509" s="1556"/>
      <c r="AD509" s="1556"/>
      <c r="AE509" s="1556"/>
      <c r="AF509" s="1554"/>
      <c r="AG509" s="1557"/>
      <c r="AH509" s="1557"/>
      <c r="AI509" s="1557"/>
      <c r="AJ509" s="1557"/>
      <c r="AK509" s="1557"/>
      <c r="AL509" s="1557"/>
    </row>
    <row r="510" spans="1:38" ht="17.100000000000001" customHeight="1">
      <c r="A510" s="3561"/>
      <c r="B510" s="3554"/>
      <c r="C510" s="3774" t="s">
        <v>587</v>
      </c>
      <c r="D510" s="3772" t="s">
        <v>588</v>
      </c>
      <c r="E510" s="3773">
        <f t="shared" ref="E510:E514" si="58">F510</f>
        <v>10075608</v>
      </c>
      <c r="F510" s="549">
        <f t="shared" si="52"/>
        <v>10075608</v>
      </c>
      <c r="G510" s="1558"/>
      <c r="H510" s="1558"/>
      <c r="I510" s="1558">
        <v>7991881</v>
      </c>
      <c r="J510" s="1558"/>
      <c r="K510" s="1558"/>
      <c r="L510" s="1558"/>
      <c r="M510" s="632"/>
      <c r="N510" s="1559"/>
      <c r="O510" s="1559"/>
      <c r="P510" s="1559"/>
      <c r="Q510" s="650"/>
      <c r="R510" s="1559"/>
      <c r="S510" s="1559">
        <v>72640</v>
      </c>
      <c r="T510" s="1559"/>
      <c r="U510" s="1559"/>
      <c r="V510" s="1559"/>
      <c r="W510" s="1559"/>
      <c r="X510" s="1559"/>
      <c r="Y510" s="1559"/>
      <c r="Z510" s="1559">
        <v>2011087</v>
      </c>
      <c r="AA510" s="1559"/>
      <c r="AB510" s="1559"/>
      <c r="AC510" s="1559"/>
      <c r="AD510" s="1559"/>
      <c r="AE510" s="1559"/>
      <c r="AF510" s="650"/>
      <c r="AG510" s="1560"/>
      <c r="AH510" s="1560"/>
      <c r="AI510" s="1560"/>
      <c r="AJ510" s="1560"/>
      <c r="AK510" s="1560"/>
      <c r="AL510" s="1560"/>
    </row>
    <row r="511" spans="1:38" ht="17.100000000000001" customHeight="1">
      <c r="A511" s="3561"/>
      <c r="B511" s="3554"/>
      <c r="C511" s="3774" t="s">
        <v>589</v>
      </c>
      <c r="D511" s="3772" t="s">
        <v>590</v>
      </c>
      <c r="E511" s="3773">
        <f t="shared" si="58"/>
        <v>18513487</v>
      </c>
      <c r="F511" s="549">
        <f t="shared" si="52"/>
        <v>18513487</v>
      </c>
      <c r="G511" s="1561"/>
      <c r="H511" s="1561"/>
      <c r="I511" s="1561">
        <v>13464460</v>
      </c>
      <c r="J511" s="1561"/>
      <c r="K511" s="1561"/>
      <c r="L511" s="1561"/>
      <c r="M511" s="632"/>
      <c r="N511" s="1562"/>
      <c r="O511" s="1562"/>
      <c r="P511" s="1562"/>
      <c r="Q511" s="650"/>
      <c r="R511" s="1562"/>
      <c r="S511" s="1562">
        <v>120899</v>
      </c>
      <c r="T511" s="1562"/>
      <c r="U511" s="1562"/>
      <c r="V511" s="1562"/>
      <c r="W511" s="1562"/>
      <c r="X511" s="1562"/>
      <c r="Y511" s="1562"/>
      <c r="Z511" s="1562">
        <v>4928128</v>
      </c>
      <c r="AA511" s="1562"/>
      <c r="AB511" s="1562"/>
      <c r="AC511" s="1562"/>
      <c r="AD511" s="1562"/>
      <c r="AE511" s="1562"/>
      <c r="AF511" s="650"/>
      <c r="AG511" s="1563"/>
      <c r="AH511" s="1563"/>
      <c r="AI511" s="1563"/>
      <c r="AJ511" s="1563"/>
      <c r="AK511" s="1563"/>
      <c r="AL511" s="1563"/>
    </row>
    <row r="512" spans="1:38" ht="16.5" customHeight="1">
      <c r="A512" s="3561"/>
      <c r="B512" s="3554"/>
      <c r="C512" s="3775" t="s">
        <v>591</v>
      </c>
      <c r="D512" s="3776" t="s">
        <v>592</v>
      </c>
      <c r="E512" s="3773">
        <f t="shared" si="58"/>
        <v>3149408</v>
      </c>
      <c r="F512" s="549">
        <f t="shared" si="52"/>
        <v>3149408</v>
      </c>
      <c r="G512" s="1564"/>
      <c r="H512" s="1564"/>
      <c r="I512" s="1564">
        <v>2441364</v>
      </c>
      <c r="J512" s="1564"/>
      <c r="K512" s="1564"/>
      <c r="L512" s="1564"/>
      <c r="M512" s="632"/>
      <c r="N512" s="1565"/>
      <c r="O512" s="1565"/>
      <c r="P512" s="1565"/>
      <c r="Q512" s="650"/>
      <c r="R512" s="1565"/>
      <c r="S512" s="1565">
        <v>16525</v>
      </c>
      <c r="T512" s="1565"/>
      <c r="U512" s="1565"/>
      <c r="V512" s="1565"/>
      <c r="W512" s="1565"/>
      <c r="X512" s="1565"/>
      <c r="Y512" s="1565"/>
      <c r="Z512" s="1565">
        <v>691519</v>
      </c>
      <c r="AA512" s="1565"/>
      <c r="AB512" s="1565"/>
      <c r="AC512" s="1565"/>
      <c r="AD512" s="1565"/>
      <c r="AE512" s="1565"/>
      <c r="AF512" s="650"/>
      <c r="AG512" s="1566"/>
      <c r="AH512" s="1566"/>
      <c r="AI512" s="1566"/>
      <c r="AJ512" s="1566"/>
      <c r="AK512" s="1566"/>
      <c r="AL512" s="1566"/>
    </row>
    <row r="513" spans="1:38" ht="17.100000000000001" customHeight="1">
      <c r="A513" s="3554"/>
      <c r="B513" s="3554"/>
      <c r="C513" s="3610" t="s">
        <v>593</v>
      </c>
      <c r="D513" s="3611" t="s">
        <v>594</v>
      </c>
      <c r="E513" s="3773">
        <f t="shared" si="58"/>
        <v>121708</v>
      </c>
      <c r="F513" s="549">
        <f t="shared" si="52"/>
        <v>121708</v>
      </c>
      <c r="G513" s="1564"/>
      <c r="H513" s="1564"/>
      <c r="I513" s="1564">
        <v>66000</v>
      </c>
      <c r="J513" s="1564"/>
      <c r="K513" s="1564"/>
      <c r="L513" s="1564"/>
      <c r="M513" s="632"/>
      <c r="N513" s="1565"/>
      <c r="O513" s="1565"/>
      <c r="P513" s="1565"/>
      <c r="Q513" s="650"/>
      <c r="R513" s="1565"/>
      <c r="S513" s="1565">
        <v>22000</v>
      </c>
      <c r="T513" s="1565"/>
      <c r="U513" s="1565"/>
      <c r="V513" s="1565"/>
      <c r="W513" s="1565"/>
      <c r="X513" s="1565"/>
      <c r="Y513" s="1565"/>
      <c r="Z513" s="1565">
        <v>33708</v>
      </c>
      <c r="AA513" s="1565"/>
      <c r="AB513" s="1565"/>
      <c r="AC513" s="1565"/>
      <c r="AD513" s="1565"/>
      <c r="AE513" s="1565"/>
      <c r="AF513" s="650"/>
      <c r="AG513" s="1566"/>
      <c r="AH513" s="1566"/>
      <c r="AI513" s="1566"/>
      <c r="AJ513" s="1566"/>
      <c r="AK513" s="1566"/>
      <c r="AL513" s="1566"/>
    </row>
    <row r="514" spans="1:38" ht="17.100000000000001" customHeight="1">
      <c r="A514" s="3561"/>
      <c r="B514" s="3554"/>
      <c r="C514" s="3775" t="s">
        <v>595</v>
      </c>
      <c r="D514" s="3776" t="s">
        <v>596</v>
      </c>
      <c r="E514" s="3773">
        <f t="shared" si="58"/>
        <v>383225</v>
      </c>
      <c r="F514" s="549">
        <f t="shared" si="52"/>
        <v>383225</v>
      </c>
      <c r="G514" s="1567"/>
      <c r="H514" s="1567"/>
      <c r="I514" s="1567">
        <v>264814</v>
      </c>
      <c r="J514" s="1567"/>
      <c r="K514" s="1567"/>
      <c r="L514" s="1567"/>
      <c r="M514" s="632"/>
      <c r="N514" s="1568"/>
      <c r="O514" s="1568"/>
      <c r="P514" s="1568"/>
      <c r="Q514" s="650"/>
      <c r="R514" s="1568"/>
      <c r="S514" s="1568">
        <v>14887</v>
      </c>
      <c r="T514" s="1568"/>
      <c r="U514" s="1568"/>
      <c r="V514" s="1568"/>
      <c r="W514" s="1568"/>
      <c r="X514" s="1568"/>
      <c r="Y514" s="1568"/>
      <c r="Z514" s="1568">
        <v>103524</v>
      </c>
      <c r="AA514" s="1568"/>
      <c r="AB514" s="1568"/>
      <c r="AC514" s="1568"/>
      <c r="AD514" s="1568"/>
      <c r="AE514" s="1568"/>
      <c r="AF514" s="650"/>
      <c r="AG514" s="1569"/>
      <c r="AH514" s="1569"/>
      <c r="AI514" s="1569"/>
      <c r="AJ514" s="1569"/>
      <c r="AK514" s="1569"/>
      <c r="AL514" s="1569"/>
    </row>
    <row r="515" spans="1:38" ht="15.75" customHeight="1">
      <c r="A515" s="3554"/>
      <c r="B515" s="3554"/>
      <c r="C515" s="3751"/>
      <c r="D515" s="3752"/>
      <c r="E515" s="796"/>
      <c r="F515" s="549">
        <f t="shared" si="52"/>
        <v>0</v>
      </c>
      <c r="G515" s="1567"/>
      <c r="H515" s="1567"/>
      <c r="I515" s="1567"/>
      <c r="J515" s="1567"/>
      <c r="K515" s="1567"/>
      <c r="L515" s="1567"/>
      <c r="M515" s="632"/>
      <c r="N515" s="1568"/>
      <c r="O515" s="1568"/>
      <c r="P515" s="1568"/>
      <c r="Q515" s="650"/>
      <c r="R515" s="1568"/>
      <c r="S515" s="1568"/>
      <c r="T515" s="1568"/>
      <c r="U515" s="1568"/>
      <c r="V515" s="1568"/>
      <c r="W515" s="1568"/>
      <c r="X515" s="1568"/>
      <c r="Y515" s="1568"/>
      <c r="Z515" s="1568"/>
      <c r="AA515" s="1568"/>
      <c r="AB515" s="1568"/>
      <c r="AC515" s="1568"/>
      <c r="AD515" s="1568"/>
      <c r="AE515" s="1568"/>
      <c r="AF515" s="650"/>
      <c r="AG515" s="1569"/>
      <c r="AH515" s="1569"/>
      <c r="AI515" s="1569"/>
      <c r="AJ515" s="1569"/>
      <c r="AK515" s="1569"/>
      <c r="AL515" s="1569"/>
    </row>
    <row r="516" spans="1:38" ht="17.100000000000001" customHeight="1">
      <c r="A516" s="3554"/>
      <c r="B516" s="3554"/>
      <c r="C516" s="5310" t="s">
        <v>597</v>
      </c>
      <c r="D516" s="5272"/>
      <c r="E516" s="870">
        <f>SUM(E517:E538)</f>
        <v>31914831</v>
      </c>
      <c r="F516" s="549">
        <f t="shared" si="52"/>
        <v>0</v>
      </c>
      <c r="G516" s="1567"/>
      <c r="H516" s="1567"/>
      <c r="I516" s="1567"/>
      <c r="J516" s="1567"/>
      <c r="K516" s="1567"/>
      <c r="L516" s="1567"/>
      <c r="M516" s="632"/>
      <c r="N516" s="1568"/>
      <c r="O516" s="1568"/>
      <c r="P516" s="1568"/>
      <c r="Q516" s="650"/>
      <c r="R516" s="1568"/>
      <c r="S516" s="1568"/>
      <c r="T516" s="1568"/>
      <c r="U516" s="1568"/>
      <c r="V516" s="1568"/>
      <c r="W516" s="1568"/>
      <c r="X516" s="1568"/>
      <c r="Y516" s="1568"/>
      <c r="Z516" s="1568"/>
      <c r="AA516" s="1568"/>
      <c r="AB516" s="1568"/>
      <c r="AC516" s="1568"/>
      <c r="AD516" s="1568"/>
      <c r="AE516" s="1568"/>
      <c r="AF516" s="650"/>
      <c r="AG516" s="1569"/>
      <c r="AH516" s="1569"/>
      <c r="AI516" s="1569"/>
      <c r="AJ516" s="1569"/>
      <c r="AK516" s="1569"/>
      <c r="AL516" s="1569"/>
    </row>
    <row r="517" spans="1:38" ht="17.100000000000001" customHeight="1">
      <c r="A517" s="3561"/>
      <c r="B517" s="3554"/>
      <c r="C517" s="2266" t="s">
        <v>598</v>
      </c>
      <c r="D517" s="3776" t="s">
        <v>599</v>
      </c>
      <c r="E517" s="3777">
        <f>F517</f>
        <v>581867</v>
      </c>
      <c r="F517" s="549">
        <f t="shared" si="52"/>
        <v>581867</v>
      </c>
      <c r="G517" s="1570"/>
      <c r="H517" s="1570"/>
      <c r="I517" s="1570">
        <v>93100</v>
      </c>
      <c r="J517" s="1570"/>
      <c r="K517" s="1570"/>
      <c r="L517" s="1570"/>
      <c r="M517" s="1571"/>
      <c r="N517" s="1572"/>
      <c r="O517" s="1572"/>
      <c r="P517" s="1572"/>
      <c r="Q517" s="1573"/>
      <c r="R517" s="1572"/>
      <c r="S517" s="1572"/>
      <c r="T517" s="1572"/>
      <c r="U517" s="1572"/>
      <c r="V517" s="1572"/>
      <c r="W517" s="1572"/>
      <c r="X517" s="1572"/>
      <c r="Y517" s="1572"/>
      <c r="Z517" s="1572">
        <v>488767</v>
      </c>
      <c r="AA517" s="1572"/>
      <c r="AB517" s="1572"/>
      <c r="AC517" s="1572"/>
      <c r="AD517" s="1572"/>
      <c r="AE517" s="1572"/>
      <c r="AF517" s="1573"/>
      <c r="AG517" s="1574"/>
      <c r="AH517" s="1574"/>
      <c r="AI517" s="1574"/>
      <c r="AJ517" s="1574"/>
      <c r="AK517" s="1574"/>
      <c r="AL517" s="1574"/>
    </row>
    <row r="518" spans="1:38" ht="17.100000000000001" customHeight="1">
      <c r="A518" s="3561"/>
      <c r="B518" s="3554"/>
      <c r="C518" s="599" t="s">
        <v>600</v>
      </c>
      <c r="D518" s="600" t="s">
        <v>601</v>
      </c>
      <c r="E518" s="588">
        <f t="shared" ref="E518:E538" si="59">F518</f>
        <v>6371440</v>
      </c>
      <c r="F518" s="549">
        <f t="shared" si="52"/>
        <v>6371440</v>
      </c>
      <c r="G518" s="1570"/>
      <c r="H518" s="1572">
        <v>70000</v>
      </c>
      <c r="I518" s="1570">
        <v>5223427</v>
      </c>
      <c r="J518" s="1570"/>
      <c r="K518" s="1570"/>
      <c r="L518" s="1570"/>
      <c r="M518" s="1571"/>
      <c r="N518" s="1572"/>
      <c r="O518" s="1572"/>
      <c r="P518" s="1572"/>
      <c r="Q518" s="1573"/>
      <c r="R518" s="1572"/>
      <c r="S518" s="1572">
        <v>74266</v>
      </c>
      <c r="T518" s="1572"/>
      <c r="U518" s="1572"/>
      <c r="V518" s="1572"/>
      <c r="W518" s="1572"/>
      <c r="X518" s="1572"/>
      <c r="Y518" s="1572"/>
      <c r="Z518" s="1572">
        <v>1003747</v>
      </c>
      <c r="AA518" s="1572"/>
      <c r="AB518" s="1572"/>
      <c r="AC518" s="1572"/>
      <c r="AD518" s="1572"/>
      <c r="AE518" s="1572"/>
      <c r="AF518" s="1573"/>
      <c r="AG518" s="1574"/>
      <c r="AH518" s="1574"/>
      <c r="AI518" s="1574"/>
      <c r="AJ518" s="1574"/>
      <c r="AK518" s="1574"/>
      <c r="AL518" s="1574"/>
    </row>
    <row r="519" spans="1:38" ht="17.100000000000001" customHeight="1">
      <c r="A519" s="3561"/>
      <c r="B519" s="3554"/>
      <c r="C519" s="4386" t="s">
        <v>602</v>
      </c>
      <c r="D519" s="4387" t="s">
        <v>603</v>
      </c>
      <c r="E519" s="4388">
        <f t="shared" si="59"/>
        <v>138550</v>
      </c>
      <c r="F519" s="549">
        <f t="shared" si="52"/>
        <v>138550</v>
      </c>
      <c r="G519" s="1570"/>
      <c r="H519" s="1572"/>
      <c r="I519" s="1570">
        <v>100000</v>
      </c>
      <c r="J519" s="1570"/>
      <c r="K519" s="1570"/>
      <c r="L519" s="1570"/>
      <c r="M519" s="1571"/>
      <c r="N519" s="1572"/>
      <c r="O519" s="1572"/>
      <c r="P519" s="1572"/>
      <c r="Q519" s="1573"/>
      <c r="R519" s="1572"/>
      <c r="S519" s="1572">
        <v>550</v>
      </c>
      <c r="T519" s="1572"/>
      <c r="U519" s="1572"/>
      <c r="V519" s="1572"/>
      <c r="W519" s="1572"/>
      <c r="X519" s="1572"/>
      <c r="Y519" s="1572"/>
      <c r="Z519" s="1572">
        <v>38000</v>
      </c>
      <c r="AA519" s="1572"/>
      <c r="AB519" s="1572"/>
      <c r="AC519" s="1572"/>
      <c r="AD519" s="1572"/>
      <c r="AE519" s="1572"/>
      <c r="AF519" s="1573"/>
      <c r="AG519" s="1574"/>
      <c r="AH519" s="1574"/>
      <c r="AI519" s="1574"/>
      <c r="AJ519" s="1574"/>
      <c r="AK519" s="1574"/>
      <c r="AL519" s="1574"/>
    </row>
    <row r="520" spans="1:38" ht="17.100000000000001" customHeight="1">
      <c r="A520" s="3561"/>
      <c r="B520" s="3554"/>
      <c r="C520" s="3775" t="s">
        <v>604</v>
      </c>
      <c r="D520" s="3776" t="s">
        <v>605</v>
      </c>
      <c r="E520" s="3777">
        <f t="shared" si="59"/>
        <v>8426166</v>
      </c>
      <c r="F520" s="549">
        <f t="shared" si="52"/>
        <v>8426166</v>
      </c>
      <c r="G520" s="1575"/>
      <c r="H520" s="1576"/>
      <c r="I520" s="1575">
        <v>7580724</v>
      </c>
      <c r="J520" s="1575"/>
      <c r="K520" s="1575"/>
      <c r="L520" s="1575"/>
      <c r="M520" s="1571"/>
      <c r="N520" s="1576"/>
      <c r="O520" s="1576"/>
      <c r="P520" s="1576"/>
      <c r="Q520" s="1573"/>
      <c r="R520" s="1576"/>
      <c r="S520" s="1576">
        <v>98500</v>
      </c>
      <c r="T520" s="1576"/>
      <c r="U520" s="1576"/>
      <c r="V520" s="1576"/>
      <c r="W520" s="1576"/>
      <c r="X520" s="1576"/>
      <c r="Y520" s="1576"/>
      <c r="Z520" s="1576">
        <v>746942</v>
      </c>
      <c r="AA520" s="1576"/>
      <c r="AB520" s="1576"/>
      <c r="AC520" s="1576"/>
      <c r="AD520" s="1576"/>
      <c r="AE520" s="1576"/>
      <c r="AF520" s="1573"/>
      <c r="AG520" s="1577"/>
      <c r="AH520" s="1577"/>
      <c r="AI520" s="1577"/>
      <c r="AJ520" s="1577"/>
      <c r="AK520" s="1577"/>
      <c r="AL520" s="1577"/>
    </row>
    <row r="521" spans="1:38" ht="17.100000000000001" customHeight="1">
      <c r="A521" s="3554"/>
      <c r="B521" s="3554"/>
      <c r="C521" s="3610" t="s">
        <v>606</v>
      </c>
      <c r="D521" s="3611" t="s">
        <v>607</v>
      </c>
      <c r="E521" s="3777">
        <f t="shared" si="59"/>
        <v>2417085</v>
      </c>
      <c r="F521" s="549">
        <f t="shared" si="52"/>
        <v>2417085</v>
      </c>
      <c r="G521" s="1575"/>
      <c r="H521" s="1576"/>
      <c r="I521" s="1575">
        <v>1710000</v>
      </c>
      <c r="J521" s="1575"/>
      <c r="K521" s="1575"/>
      <c r="L521" s="1575"/>
      <c r="M521" s="1571"/>
      <c r="N521" s="1576"/>
      <c r="O521" s="1576"/>
      <c r="P521" s="1576"/>
      <c r="Q521" s="1573"/>
      <c r="R521" s="1576"/>
      <c r="S521" s="1576">
        <v>8085</v>
      </c>
      <c r="T521" s="1576"/>
      <c r="U521" s="1576"/>
      <c r="V521" s="1576"/>
      <c r="W521" s="1576"/>
      <c r="X521" s="1576"/>
      <c r="Y521" s="1576"/>
      <c r="Z521" s="1576">
        <v>699000</v>
      </c>
      <c r="AA521" s="1576"/>
      <c r="AB521" s="1576"/>
      <c r="AC521" s="1576"/>
      <c r="AD521" s="1576"/>
      <c r="AE521" s="1576"/>
      <c r="AF521" s="1573"/>
      <c r="AG521" s="1577"/>
      <c r="AH521" s="1577"/>
      <c r="AI521" s="1577"/>
      <c r="AJ521" s="1577"/>
      <c r="AK521" s="1577"/>
      <c r="AL521" s="1577"/>
    </row>
    <row r="522" spans="1:38" ht="17.100000000000001" customHeight="1">
      <c r="A522" s="3561"/>
      <c r="B522" s="3554"/>
      <c r="C522" s="3778" t="s">
        <v>608</v>
      </c>
      <c r="D522" s="3779" t="s">
        <v>609</v>
      </c>
      <c r="E522" s="3777">
        <f t="shared" si="59"/>
        <v>364772</v>
      </c>
      <c r="F522" s="549">
        <f t="shared" si="52"/>
        <v>364772</v>
      </c>
      <c r="G522" s="1578"/>
      <c r="H522" s="1579"/>
      <c r="I522" s="1578">
        <v>262772</v>
      </c>
      <c r="J522" s="1578"/>
      <c r="K522" s="1578"/>
      <c r="L522" s="1578"/>
      <c r="M522" s="1571"/>
      <c r="N522" s="1579"/>
      <c r="O522" s="1579"/>
      <c r="P522" s="1579"/>
      <c r="Q522" s="1573"/>
      <c r="R522" s="1579"/>
      <c r="S522" s="1579">
        <v>1000</v>
      </c>
      <c r="T522" s="1579"/>
      <c r="U522" s="1579"/>
      <c r="V522" s="1579"/>
      <c r="W522" s="1579"/>
      <c r="X522" s="1579"/>
      <c r="Y522" s="1579"/>
      <c r="Z522" s="1579">
        <v>101000</v>
      </c>
      <c r="AA522" s="1579"/>
      <c r="AB522" s="1579"/>
      <c r="AC522" s="1579"/>
      <c r="AD522" s="1579"/>
      <c r="AE522" s="1579"/>
      <c r="AF522" s="1573"/>
      <c r="AG522" s="1580"/>
      <c r="AH522" s="1580"/>
      <c r="AI522" s="1580"/>
      <c r="AJ522" s="1580"/>
      <c r="AK522" s="1580"/>
      <c r="AL522" s="1580"/>
    </row>
    <row r="523" spans="1:38" ht="17.100000000000001" customHeight="1">
      <c r="A523" s="3561"/>
      <c r="B523" s="3554"/>
      <c r="C523" s="3780" t="s">
        <v>610</v>
      </c>
      <c r="D523" s="3781" t="s">
        <v>611</v>
      </c>
      <c r="E523" s="3777">
        <f t="shared" si="59"/>
        <v>6210409</v>
      </c>
      <c r="F523" s="549">
        <f t="shared" si="52"/>
        <v>6210409</v>
      </c>
      <c r="G523" s="1578"/>
      <c r="H523" s="1579">
        <v>40000</v>
      </c>
      <c r="I523" s="1578">
        <v>4005834</v>
      </c>
      <c r="J523" s="1578"/>
      <c r="K523" s="1578"/>
      <c r="L523" s="1578"/>
      <c r="M523" s="1571"/>
      <c r="N523" s="1579"/>
      <c r="O523" s="1579"/>
      <c r="P523" s="1579"/>
      <c r="Q523" s="1573"/>
      <c r="R523" s="1579"/>
      <c r="S523" s="1579">
        <v>237265</v>
      </c>
      <c r="T523" s="1579"/>
      <c r="U523" s="1579"/>
      <c r="V523" s="1579"/>
      <c r="W523" s="1579"/>
      <c r="X523" s="1579"/>
      <c r="Y523" s="1579"/>
      <c r="Z523" s="1579">
        <v>1927310</v>
      </c>
      <c r="AA523" s="1579"/>
      <c r="AB523" s="1579"/>
      <c r="AC523" s="1579"/>
      <c r="AD523" s="1579"/>
      <c r="AE523" s="1579"/>
      <c r="AF523" s="1573"/>
      <c r="AG523" s="1580"/>
      <c r="AH523" s="1580"/>
      <c r="AI523" s="1580"/>
      <c r="AJ523" s="1580"/>
      <c r="AK523" s="1580"/>
      <c r="AL523" s="1580"/>
    </row>
    <row r="524" spans="1:38" ht="16.5" customHeight="1">
      <c r="A524" s="3561"/>
      <c r="B524" s="3554"/>
      <c r="C524" s="1581" t="s">
        <v>612</v>
      </c>
      <c r="D524" s="3563" t="s">
        <v>613</v>
      </c>
      <c r="E524" s="3777">
        <f t="shared" si="59"/>
        <v>309160</v>
      </c>
      <c r="F524" s="549">
        <f t="shared" si="52"/>
        <v>309160</v>
      </c>
      <c r="G524" s="1578"/>
      <c r="H524" s="1579"/>
      <c r="I524" s="1578">
        <v>223800</v>
      </c>
      <c r="J524" s="1578"/>
      <c r="K524" s="1578"/>
      <c r="L524" s="1578"/>
      <c r="M524" s="1571"/>
      <c r="N524" s="1579"/>
      <c r="O524" s="1579"/>
      <c r="P524" s="1579"/>
      <c r="Q524" s="1573"/>
      <c r="R524" s="1579"/>
      <c r="S524" s="1579">
        <v>1360</v>
      </c>
      <c r="T524" s="1579"/>
      <c r="U524" s="1579"/>
      <c r="V524" s="1579"/>
      <c r="W524" s="1579"/>
      <c r="X524" s="1579"/>
      <c r="Y524" s="1579"/>
      <c r="Z524" s="1579">
        <v>84000</v>
      </c>
      <c r="AA524" s="1579"/>
      <c r="AB524" s="1579"/>
      <c r="AC524" s="1579"/>
      <c r="AD524" s="1579"/>
      <c r="AE524" s="1579"/>
      <c r="AF524" s="1573"/>
      <c r="AG524" s="1580"/>
      <c r="AH524" s="1580"/>
      <c r="AI524" s="1580"/>
      <c r="AJ524" s="1580"/>
      <c r="AK524" s="1580"/>
      <c r="AL524" s="1580"/>
    </row>
    <row r="525" spans="1:38" ht="17.100000000000001" customHeight="1">
      <c r="A525" s="3561"/>
      <c r="B525" s="3554"/>
      <c r="C525" s="3610" t="s">
        <v>781</v>
      </c>
      <c r="D525" s="3611" t="s">
        <v>782</v>
      </c>
      <c r="E525" s="3777">
        <f t="shared" si="59"/>
        <v>15000</v>
      </c>
      <c r="F525" s="549">
        <f t="shared" si="52"/>
        <v>15000</v>
      </c>
      <c r="G525" s="1578"/>
      <c r="H525" s="1578"/>
      <c r="I525" s="1578">
        <v>15000</v>
      </c>
      <c r="J525" s="1578"/>
      <c r="K525" s="1578"/>
      <c r="L525" s="1578"/>
      <c r="M525" s="1571"/>
      <c r="N525" s="1579"/>
      <c r="O525" s="1579"/>
      <c r="P525" s="1579"/>
      <c r="Q525" s="1573"/>
      <c r="R525" s="1579"/>
      <c r="S525" s="1579"/>
      <c r="T525" s="1579"/>
      <c r="U525" s="1579"/>
      <c r="V525" s="1579"/>
      <c r="W525" s="1579"/>
      <c r="X525" s="1579"/>
      <c r="Y525" s="1579"/>
      <c r="Z525" s="1579"/>
      <c r="AA525" s="1579"/>
      <c r="AB525" s="1579"/>
      <c r="AC525" s="1579"/>
      <c r="AD525" s="1579"/>
      <c r="AE525" s="1579"/>
      <c r="AF525" s="1573"/>
      <c r="AG525" s="1580"/>
      <c r="AH525" s="1580"/>
      <c r="AI525" s="1580"/>
      <c r="AJ525" s="1580"/>
      <c r="AK525" s="1580"/>
      <c r="AL525" s="1580"/>
    </row>
    <row r="526" spans="1:38" ht="17.100000000000001" customHeight="1">
      <c r="A526" s="3561"/>
      <c r="B526" s="3554"/>
      <c r="C526" s="3771" t="s">
        <v>614</v>
      </c>
      <c r="D526" s="3772" t="s">
        <v>615</v>
      </c>
      <c r="E526" s="3777">
        <f t="shared" si="59"/>
        <v>112058</v>
      </c>
      <c r="F526" s="549">
        <f t="shared" si="52"/>
        <v>112058</v>
      </c>
      <c r="G526" s="1582"/>
      <c r="H526" s="1582"/>
      <c r="I526" s="1582">
        <v>80000</v>
      </c>
      <c r="J526" s="1582"/>
      <c r="K526" s="1582"/>
      <c r="L526" s="1582"/>
      <c r="M526" s="1571"/>
      <c r="N526" s="1583"/>
      <c r="O526" s="1583"/>
      <c r="P526" s="1583"/>
      <c r="Q526" s="1573"/>
      <c r="R526" s="1583"/>
      <c r="S526" s="1583"/>
      <c r="T526" s="1583"/>
      <c r="U526" s="1583"/>
      <c r="V526" s="1583"/>
      <c r="W526" s="1583"/>
      <c r="X526" s="1583"/>
      <c r="Y526" s="1583"/>
      <c r="Z526" s="1583">
        <v>32058</v>
      </c>
      <c r="AA526" s="1583"/>
      <c r="AB526" s="1583"/>
      <c r="AC526" s="1583"/>
      <c r="AD526" s="1583"/>
      <c r="AE526" s="1583"/>
      <c r="AF526" s="1573"/>
      <c r="AG526" s="1584"/>
      <c r="AH526" s="1584"/>
      <c r="AI526" s="1584"/>
      <c r="AJ526" s="1584"/>
      <c r="AK526" s="1584"/>
      <c r="AL526" s="1584"/>
    </row>
    <row r="527" spans="1:38" ht="30" customHeight="1">
      <c r="A527" s="3561"/>
      <c r="B527" s="3554"/>
      <c r="C527" s="3771" t="s">
        <v>616</v>
      </c>
      <c r="D527" s="3772" t="s">
        <v>617</v>
      </c>
      <c r="E527" s="3777">
        <f t="shared" si="59"/>
        <v>104024</v>
      </c>
      <c r="F527" s="549">
        <f t="shared" si="52"/>
        <v>104024</v>
      </c>
      <c r="G527" s="1585"/>
      <c r="H527" s="1585"/>
      <c r="I527" s="1585">
        <v>85000</v>
      </c>
      <c r="J527" s="1585"/>
      <c r="K527" s="1585"/>
      <c r="L527" s="1585"/>
      <c r="M527" s="1571"/>
      <c r="N527" s="1586"/>
      <c r="O527" s="1586"/>
      <c r="P527" s="1586"/>
      <c r="Q527" s="1573"/>
      <c r="R527" s="1586"/>
      <c r="S527" s="1586"/>
      <c r="T527" s="1586"/>
      <c r="U527" s="1586"/>
      <c r="V527" s="1586"/>
      <c r="W527" s="1586"/>
      <c r="X527" s="1586"/>
      <c r="Y527" s="1586"/>
      <c r="Z527" s="1586">
        <v>19024</v>
      </c>
      <c r="AA527" s="1586"/>
      <c r="AB527" s="1586"/>
      <c r="AC527" s="1586"/>
      <c r="AD527" s="1586"/>
      <c r="AE527" s="1586"/>
      <c r="AF527" s="1573"/>
      <c r="AG527" s="1587"/>
      <c r="AH527" s="1587"/>
      <c r="AI527" s="1587"/>
      <c r="AJ527" s="1587"/>
      <c r="AK527" s="1587"/>
      <c r="AL527" s="1587"/>
    </row>
    <row r="528" spans="1:38" ht="17.100000000000001" customHeight="1">
      <c r="A528" s="3561"/>
      <c r="B528" s="3554"/>
      <c r="C528" s="3771" t="s">
        <v>618</v>
      </c>
      <c r="D528" s="3772" t="s">
        <v>619</v>
      </c>
      <c r="E528" s="3777">
        <f t="shared" si="59"/>
        <v>332744</v>
      </c>
      <c r="F528" s="549">
        <f t="shared" si="52"/>
        <v>332744</v>
      </c>
      <c r="G528" s="1588"/>
      <c r="H528" s="1588"/>
      <c r="I528" s="1588">
        <v>314644</v>
      </c>
      <c r="J528" s="1588"/>
      <c r="K528" s="1588"/>
      <c r="L528" s="1588"/>
      <c r="M528" s="1571"/>
      <c r="N528" s="1589"/>
      <c r="O528" s="1589"/>
      <c r="P528" s="1589"/>
      <c r="Q528" s="1573"/>
      <c r="R528" s="1589"/>
      <c r="S528" s="1589">
        <v>3100</v>
      </c>
      <c r="T528" s="1589"/>
      <c r="U528" s="1589"/>
      <c r="V528" s="1589"/>
      <c r="W528" s="1589"/>
      <c r="X528" s="1589"/>
      <c r="Y528" s="1589"/>
      <c r="Z528" s="1589">
        <v>15000</v>
      </c>
      <c r="AA528" s="1589"/>
      <c r="AB528" s="1589"/>
      <c r="AC528" s="1589"/>
      <c r="AD528" s="1589"/>
      <c r="AE528" s="1589"/>
      <c r="AF528" s="1573"/>
      <c r="AG528" s="1590"/>
      <c r="AH528" s="1590"/>
      <c r="AI528" s="1590"/>
      <c r="AJ528" s="1590"/>
      <c r="AK528" s="1590"/>
      <c r="AL528" s="1590"/>
    </row>
    <row r="529" spans="1:38" ht="17.100000000000001" customHeight="1">
      <c r="A529" s="3561"/>
      <c r="B529" s="3554"/>
      <c r="C529" s="3782" t="s">
        <v>783</v>
      </c>
      <c r="D529" s="3776" t="s">
        <v>705</v>
      </c>
      <c r="E529" s="3777">
        <f t="shared" si="59"/>
        <v>495000</v>
      </c>
      <c r="F529" s="549">
        <f t="shared" si="52"/>
        <v>495000</v>
      </c>
      <c r="G529" s="1591"/>
      <c r="H529" s="1591"/>
      <c r="I529" s="1591">
        <v>480000</v>
      </c>
      <c r="J529" s="1591"/>
      <c r="K529" s="1591"/>
      <c r="L529" s="1591"/>
      <c r="M529" s="1571"/>
      <c r="N529" s="1592"/>
      <c r="O529" s="1592"/>
      <c r="P529" s="1592"/>
      <c r="Q529" s="1573"/>
      <c r="R529" s="1592"/>
      <c r="S529" s="1592"/>
      <c r="T529" s="1592"/>
      <c r="U529" s="1592"/>
      <c r="V529" s="1592"/>
      <c r="W529" s="1592"/>
      <c r="X529" s="1592"/>
      <c r="Y529" s="1592"/>
      <c r="Z529" s="1592">
        <v>15000</v>
      </c>
      <c r="AA529" s="1592"/>
      <c r="AB529" s="1592"/>
      <c r="AC529" s="1592"/>
      <c r="AD529" s="1592"/>
      <c r="AE529" s="1592"/>
      <c r="AF529" s="1573"/>
      <c r="AG529" s="1593"/>
      <c r="AH529" s="1593"/>
      <c r="AI529" s="1593"/>
      <c r="AJ529" s="1593"/>
      <c r="AK529" s="1593"/>
      <c r="AL529" s="1593"/>
    </row>
    <row r="530" spans="1:38" ht="17.100000000000001" customHeight="1" thickBot="1">
      <c r="A530" s="583"/>
      <c r="B530" s="3555"/>
      <c r="C530" s="586" t="s">
        <v>620</v>
      </c>
      <c r="D530" s="587" t="s">
        <v>621</v>
      </c>
      <c r="E530" s="585">
        <f t="shared" si="59"/>
        <v>707043</v>
      </c>
      <c r="F530" s="549">
        <f t="shared" si="52"/>
        <v>707043</v>
      </c>
      <c r="G530" s="1591"/>
      <c r="H530" s="1591"/>
      <c r="I530" s="1591">
        <v>310000</v>
      </c>
      <c r="J530" s="1591"/>
      <c r="K530" s="1591"/>
      <c r="L530" s="1591"/>
      <c r="M530" s="1571"/>
      <c r="N530" s="1592"/>
      <c r="O530" s="1592"/>
      <c r="P530" s="1592"/>
      <c r="Q530" s="1573"/>
      <c r="R530" s="1592"/>
      <c r="S530" s="1592">
        <v>2265</v>
      </c>
      <c r="T530" s="1592"/>
      <c r="U530" s="1592"/>
      <c r="V530" s="1592"/>
      <c r="W530" s="1592"/>
      <c r="X530" s="1592"/>
      <c r="Y530" s="1592"/>
      <c r="Z530" s="1592">
        <v>394778</v>
      </c>
      <c r="AA530" s="1592"/>
      <c r="AB530" s="1592"/>
      <c r="AC530" s="1592"/>
      <c r="AD530" s="1592"/>
      <c r="AE530" s="1592"/>
      <c r="AF530" s="1573"/>
      <c r="AG530" s="1593"/>
      <c r="AH530" s="1593"/>
      <c r="AI530" s="1593"/>
      <c r="AJ530" s="1593"/>
      <c r="AK530" s="1593"/>
      <c r="AL530" s="1593"/>
    </row>
    <row r="531" spans="1:38" ht="17.100000000000001" customHeight="1">
      <c r="A531" s="3561"/>
      <c r="B531" s="3554"/>
      <c r="C531" s="4338" t="s">
        <v>622</v>
      </c>
      <c r="D531" s="4347" t="s">
        <v>623</v>
      </c>
      <c r="E531" s="796">
        <f t="shared" si="59"/>
        <v>4082694</v>
      </c>
      <c r="F531" s="549">
        <f t="shared" si="52"/>
        <v>4082694</v>
      </c>
      <c r="G531" s="1591"/>
      <c r="H531" s="1591"/>
      <c r="I531" s="1591">
        <v>3290184</v>
      </c>
      <c r="J531" s="1591"/>
      <c r="K531" s="1591"/>
      <c r="L531" s="1591"/>
      <c r="M531" s="1571"/>
      <c r="N531" s="1592"/>
      <c r="O531" s="1592"/>
      <c r="P531" s="1592"/>
      <c r="Q531" s="1573"/>
      <c r="R531" s="1592"/>
      <c r="S531" s="1592">
        <v>23149</v>
      </c>
      <c r="T531" s="1592"/>
      <c r="U531" s="1592"/>
      <c r="V531" s="1592"/>
      <c r="W531" s="1592"/>
      <c r="X531" s="1592"/>
      <c r="Y531" s="1592"/>
      <c r="Z531" s="1592">
        <v>769361</v>
      </c>
      <c r="AA531" s="1592"/>
      <c r="AB531" s="1592"/>
      <c r="AC531" s="1592"/>
      <c r="AD531" s="1592"/>
      <c r="AE531" s="1592"/>
      <c r="AF531" s="1573"/>
      <c r="AG531" s="1593"/>
      <c r="AH531" s="1593"/>
      <c r="AI531" s="1593"/>
      <c r="AJ531" s="1593"/>
      <c r="AK531" s="1593"/>
      <c r="AL531" s="1593"/>
    </row>
    <row r="532" spans="1:38" ht="17.100000000000001" customHeight="1">
      <c r="A532" s="3561"/>
      <c r="B532" s="3554"/>
      <c r="C532" s="3771" t="s">
        <v>624</v>
      </c>
      <c r="D532" s="3772" t="s">
        <v>625</v>
      </c>
      <c r="E532" s="3777">
        <f t="shared" si="59"/>
        <v>54606</v>
      </c>
      <c r="F532" s="549">
        <f t="shared" ref="F532:F603" si="60">SUM(G532:AJ532)</f>
        <v>54606</v>
      </c>
      <c r="G532" s="1594"/>
      <c r="H532" s="1594"/>
      <c r="I532" s="1594"/>
      <c r="J532" s="1594"/>
      <c r="K532" s="1594"/>
      <c r="L532" s="1594"/>
      <c r="M532" s="1571"/>
      <c r="N532" s="1595"/>
      <c r="O532" s="1595"/>
      <c r="P532" s="1595"/>
      <c r="Q532" s="1573"/>
      <c r="R532" s="1595"/>
      <c r="S532" s="1595">
        <v>3500</v>
      </c>
      <c r="T532" s="1595"/>
      <c r="U532" s="1595"/>
      <c r="V532" s="1595"/>
      <c r="W532" s="1595"/>
      <c r="X532" s="1595"/>
      <c r="Y532" s="1595"/>
      <c r="Z532" s="1595">
        <v>51106</v>
      </c>
      <c r="AA532" s="1595"/>
      <c r="AB532" s="1595"/>
      <c r="AC532" s="1595"/>
      <c r="AD532" s="1595"/>
      <c r="AE532" s="1595"/>
      <c r="AF532" s="1573"/>
      <c r="AG532" s="1596"/>
      <c r="AH532" s="1596"/>
      <c r="AI532" s="1596"/>
      <c r="AJ532" s="1596"/>
      <c r="AK532" s="1596"/>
      <c r="AL532" s="1596"/>
    </row>
    <row r="533" spans="1:38" ht="28.5" customHeight="1">
      <c r="A533" s="3561"/>
      <c r="B533" s="3554"/>
      <c r="C533" s="3771" t="s">
        <v>728</v>
      </c>
      <c r="D533" s="3779" t="s">
        <v>729</v>
      </c>
      <c r="E533" s="3777">
        <f t="shared" si="59"/>
        <v>500</v>
      </c>
      <c r="F533" s="549">
        <f t="shared" si="60"/>
        <v>500</v>
      </c>
      <c r="G533" s="1597"/>
      <c r="H533" s="1597"/>
      <c r="I533" s="1597"/>
      <c r="J533" s="1597"/>
      <c r="K533" s="1597"/>
      <c r="L533" s="1597"/>
      <c r="M533" s="1571"/>
      <c r="N533" s="1598"/>
      <c r="O533" s="1598"/>
      <c r="P533" s="1598"/>
      <c r="Q533" s="1573"/>
      <c r="R533" s="1598"/>
      <c r="S533" s="1598"/>
      <c r="T533" s="1598"/>
      <c r="U533" s="1598"/>
      <c r="V533" s="1598"/>
      <c r="W533" s="1598"/>
      <c r="X533" s="1598"/>
      <c r="Y533" s="1598"/>
      <c r="Z533" s="1598">
        <v>500</v>
      </c>
      <c r="AA533" s="1598"/>
      <c r="AB533" s="1598"/>
      <c r="AC533" s="1598"/>
      <c r="AD533" s="1598"/>
      <c r="AE533" s="1598"/>
      <c r="AF533" s="1573"/>
      <c r="AG533" s="1599"/>
      <c r="AH533" s="1599"/>
      <c r="AI533" s="1599"/>
      <c r="AJ533" s="1599"/>
      <c r="AK533" s="1599"/>
      <c r="AL533" s="1599"/>
    </row>
    <row r="534" spans="1:38" ht="17.100000000000001" customHeight="1">
      <c r="A534" s="3561"/>
      <c r="B534" s="3554"/>
      <c r="C534" s="3771" t="s">
        <v>730</v>
      </c>
      <c r="D534" s="3772" t="s">
        <v>731</v>
      </c>
      <c r="E534" s="3777">
        <f t="shared" si="59"/>
        <v>20500</v>
      </c>
      <c r="F534" s="549">
        <f t="shared" si="60"/>
        <v>20500</v>
      </c>
      <c r="G534" s="1600"/>
      <c r="H534" s="1600"/>
      <c r="I534" s="1600">
        <v>20000</v>
      </c>
      <c r="J534" s="1600"/>
      <c r="K534" s="1600"/>
      <c r="L534" s="1600"/>
      <c r="M534" s="1571"/>
      <c r="N534" s="1601"/>
      <c r="O534" s="1601"/>
      <c r="P534" s="1601"/>
      <c r="Q534" s="1573"/>
      <c r="R534" s="1601"/>
      <c r="S534" s="1601"/>
      <c r="T534" s="1601"/>
      <c r="U534" s="1601"/>
      <c r="V534" s="1601"/>
      <c r="W534" s="1601"/>
      <c r="X534" s="1601"/>
      <c r="Y534" s="1601"/>
      <c r="Z534" s="1601">
        <v>500</v>
      </c>
      <c r="AA534" s="1601"/>
      <c r="AB534" s="1601"/>
      <c r="AC534" s="1601"/>
      <c r="AD534" s="1601"/>
      <c r="AE534" s="1601"/>
      <c r="AF534" s="1573"/>
      <c r="AG534" s="1602"/>
      <c r="AH534" s="1602"/>
      <c r="AI534" s="1602"/>
      <c r="AJ534" s="1602"/>
      <c r="AK534" s="1602"/>
      <c r="AL534" s="1602"/>
    </row>
    <row r="535" spans="1:38" ht="17.100000000000001" customHeight="1">
      <c r="A535" s="3561"/>
      <c r="B535" s="3554"/>
      <c r="C535" s="3771" t="s">
        <v>626</v>
      </c>
      <c r="D535" s="3772" t="s">
        <v>627</v>
      </c>
      <c r="E535" s="3777">
        <f t="shared" si="59"/>
        <v>409185</v>
      </c>
      <c r="F535" s="549">
        <f t="shared" si="60"/>
        <v>409185</v>
      </c>
      <c r="G535" s="1603"/>
      <c r="H535" s="1603"/>
      <c r="I535" s="1603">
        <v>343695</v>
      </c>
      <c r="J535" s="1603"/>
      <c r="K535" s="1603"/>
      <c r="L535" s="1603"/>
      <c r="M535" s="1571"/>
      <c r="N535" s="1604"/>
      <c r="O535" s="1604"/>
      <c r="P535" s="1604"/>
      <c r="Q535" s="1573"/>
      <c r="R535" s="1604"/>
      <c r="S535" s="1604"/>
      <c r="T535" s="1604"/>
      <c r="U535" s="1604"/>
      <c r="V535" s="1604"/>
      <c r="W535" s="1604"/>
      <c r="X535" s="1604"/>
      <c r="Y535" s="1604"/>
      <c r="Z535" s="1604">
        <v>65490</v>
      </c>
      <c r="AA535" s="1604"/>
      <c r="AB535" s="1604"/>
      <c r="AC535" s="1604"/>
      <c r="AD535" s="1604"/>
      <c r="AE535" s="1604"/>
      <c r="AF535" s="1573"/>
      <c r="AG535" s="1605"/>
      <c r="AH535" s="1605"/>
      <c r="AI535" s="1605"/>
      <c r="AJ535" s="1605"/>
      <c r="AK535" s="1605"/>
      <c r="AL535" s="1605"/>
    </row>
    <row r="536" spans="1:38" ht="17.100000000000001" customHeight="1">
      <c r="A536" s="3561"/>
      <c r="B536" s="3554"/>
      <c r="C536" s="3782" t="s">
        <v>628</v>
      </c>
      <c r="D536" s="3776" t="s">
        <v>629</v>
      </c>
      <c r="E536" s="3777">
        <f t="shared" si="59"/>
        <v>125000</v>
      </c>
      <c r="F536" s="549">
        <f t="shared" si="60"/>
        <v>125000</v>
      </c>
      <c r="G536" s="1606"/>
      <c r="H536" s="1606"/>
      <c r="I536" s="1606">
        <v>125000</v>
      </c>
      <c r="J536" s="1606"/>
      <c r="K536" s="1606"/>
      <c r="L536" s="1606"/>
      <c r="M536" s="1571"/>
      <c r="N536" s="1607"/>
      <c r="O536" s="1607"/>
      <c r="P536" s="1607"/>
      <c r="Q536" s="1573"/>
      <c r="R536" s="1607"/>
      <c r="S536" s="1607"/>
      <c r="T536" s="1607"/>
      <c r="U536" s="1607"/>
      <c r="V536" s="1607"/>
      <c r="W536" s="1607"/>
      <c r="X536" s="1607"/>
      <c r="Y536" s="1607"/>
      <c r="Z536" s="1607"/>
      <c r="AA536" s="1607"/>
      <c r="AB536" s="1607"/>
      <c r="AC536" s="1607"/>
      <c r="AD536" s="1607"/>
      <c r="AE536" s="1607"/>
      <c r="AF536" s="1573"/>
      <c r="AG536" s="1608"/>
      <c r="AH536" s="1608"/>
      <c r="AI536" s="1608"/>
      <c r="AJ536" s="1608"/>
      <c r="AK536" s="1608"/>
      <c r="AL536" s="1608"/>
    </row>
    <row r="537" spans="1:38" ht="17.100000000000001" customHeight="1">
      <c r="A537" s="3561"/>
      <c r="B537" s="3554"/>
      <c r="C537" s="599" t="s">
        <v>630</v>
      </c>
      <c r="D537" s="600" t="s">
        <v>681</v>
      </c>
      <c r="E537" s="796">
        <f t="shared" si="59"/>
        <v>102500</v>
      </c>
      <c r="F537" s="549">
        <f t="shared" si="60"/>
        <v>102500</v>
      </c>
      <c r="G537" s="1606"/>
      <c r="H537" s="1606"/>
      <c r="I537" s="1606">
        <v>102000</v>
      </c>
      <c r="J537" s="1606"/>
      <c r="K537" s="1606"/>
      <c r="L537" s="1606"/>
      <c r="M537" s="1571"/>
      <c r="N537" s="1607"/>
      <c r="O537" s="1607"/>
      <c r="P537" s="1607"/>
      <c r="Q537" s="1573"/>
      <c r="R537" s="1607"/>
      <c r="S537" s="1607"/>
      <c r="T537" s="1607"/>
      <c r="U537" s="1607"/>
      <c r="V537" s="1607"/>
      <c r="W537" s="1607"/>
      <c r="X537" s="1607"/>
      <c r="Y537" s="1607"/>
      <c r="Z537" s="1607">
        <v>500</v>
      </c>
      <c r="AA537" s="1607"/>
      <c r="AB537" s="1607"/>
      <c r="AC537" s="1607"/>
      <c r="AD537" s="1607"/>
      <c r="AE537" s="1607"/>
      <c r="AF537" s="1573"/>
      <c r="AG537" s="1608"/>
      <c r="AH537" s="1608"/>
      <c r="AI537" s="1608"/>
      <c r="AJ537" s="1608"/>
      <c r="AK537" s="1608"/>
      <c r="AL537" s="1608"/>
    </row>
    <row r="538" spans="1:38" ht="20.25" customHeight="1">
      <c r="A538" s="3561"/>
      <c r="B538" s="3554"/>
      <c r="C538" s="2266" t="s">
        <v>632</v>
      </c>
      <c r="D538" s="3784" t="s">
        <v>633</v>
      </c>
      <c r="E538" s="3777">
        <f t="shared" si="59"/>
        <v>534528</v>
      </c>
      <c r="F538" s="549">
        <f t="shared" si="60"/>
        <v>534528</v>
      </c>
      <c r="G538" s="1606"/>
      <c r="H538" s="1606"/>
      <c r="I538" s="1606">
        <v>281075</v>
      </c>
      <c r="J538" s="1606"/>
      <c r="K538" s="1606"/>
      <c r="L538" s="1606"/>
      <c r="M538" s="1571"/>
      <c r="N538" s="1607"/>
      <c r="O538" s="1607"/>
      <c r="P538" s="1607"/>
      <c r="Q538" s="1573"/>
      <c r="R538" s="1607"/>
      <c r="S538" s="1607">
        <v>13440</v>
      </c>
      <c r="T538" s="1607"/>
      <c r="U538" s="1607"/>
      <c r="V538" s="1607"/>
      <c r="W538" s="1607"/>
      <c r="X538" s="1607"/>
      <c r="Y538" s="1607"/>
      <c r="Z538" s="1607">
        <v>240013</v>
      </c>
      <c r="AA538" s="1607"/>
      <c r="AB538" s="1607"/>
      <c r="AC538" s="1607"/>
      <c r="AD538" s="1607"/>
      <c r="AE538" s="1607"/>
      <c r="AF538" s="1573"/>
      <c r="AG538" s="1608"/>
      <c r="AH538" s="1608"/>
      <c r="AI538" s="1608"/>
      <c r="AJ538" s="1608"/>
      <c r="AK538" s="1608"/>
      <c r="AL538" s="1608"/>
    </row>
    <row r="539" spans="1:38" ht="12" customHeight="1">
      <c r="A539" s="3561"/>
      <c r="B539" s="3554"/>
      <c r="C539" s="615"/>
      <c r="D539" s="615"/>
      <c r="E539" s="3777"/>
      <c r="F539" s="549">
        <f t="shared" si="60"/>
        <v>0</v>
      </c>
      <c r="G539" s="1606"/>
      <c r="H539" s="1606"/>
      <c r="I539" s="1606"/>
      <c r="J539" s="1606"/>
      <c r="K539" s="1606"/>
      <c r="L539" s="1606"/>
      <c r="M539" s="1571"/>
      <c r="N539" s="1607"/>
      <c r="O539" s="1607"/>
      <c r="P539" s="1607"/>
      <c r="Q539" s="1573"/>
      <c r="R539" s="1607"/>
      <c r="S539" s="1607"/>
      <c r="T539" s="1607"/>
      <c r="U539" s="1607"/>
      <c r="V539" s="1607"/>
      <c r="W539" s="1607"/>
      <c r="X539" s="1607"/>
      <c r="Y539" s="1607"/>
      <c r="Z539" s="1607"/>
      <c r="AA539" s="1607"/>
      <c r="AB539" s="1607"/>
      <c r="AC539" s="1607"/>
      <c r="AD539" s="1607"/>
      <c r="AE539" s="1607"/>
      <c r="AF539" s="1573"/>
      <c r="AG539" s="1608"/>
      <c r="AH539" s="1608"/>
      <c r="AI539" s="1608"/>
      <c r="AJ539" s="1608"/>
      <c r="AK539" s="1608"/>
      <c r="AL539" s="1608"/>
    </row>
    <row r="540" spans="1:38" ht="17.100000000000001" customHeight="1">
      <c r="A540" s="3561"/>
      <c r="B540" s="3554"/>
      <c r="C540" s="5311" t="s">
        <v>634</v>
      </c>
      <c r="D540" s="5311"/>
      <c r="E540" s="3777">
        <f>SUM(E541:E541)</f>
        <v>746373</v>
      </c>
      <c r="F540" s="549">
        <f t="shared" si="60"/>
        <v>0</v>
      </c>
      <c r="G540" s="1609"/>
      <c r="H540" s="1609"/>
      <c r="I540" s="1609"/>
      <c r="J540" s="1609"/>
      <c r="K540" s="1609"/>
      <c r="L540" s="1609"/>
      <c r="M540" s="1571"/>
      <c r="N540" s="1610"/>
      <c r="O540" s="1610"/>
      <c r="P540" s="1610"/>
      <c r="Q540" s="1573"/>
      <c r="R540" s="1610"/>
      <c r="S540" s="1610"/>
      <c r="T540" s="1610"/>
      <c r="U540" s="1610"/>
      <c r="V540" s="1610"/>
      <c r="W540" s="1610"/>
      <c r="X540" s="1610"/>
      <c r="Y540" s="1610"/>
      <c r="Z540" s="1610"/>
      <c r="AA540" s="1610"/>
      <c r="AB540" s="1610"/>
      <c r="AC540" s="1610"/>
      <c r="AD540" s="1610"/>
      <c r="AE540" s="1610"/>
      <c r="AF540" s="1573"/>
      <c r="AG540" s="1611"/>
      <c r="AH540" s="1611"/>
      <c r="AI540" s="1611"/>
      <c r="AJ540" s="1611"/>
      <c r="AK540" s="1611"/>
      <c r="AL540" s="1611"/>
    </row>
    <row r="541" spans="1:38" ht="17.100000000000001" customHeight="1">
      <c r="A541" s="3561"/>
      <c r="B541" s="3554"/>
      <c r="C541" s="3610" t="s">
        <v>635</v>
      </c>
      <c r="D541" s="3611" t="s">
        <v>636</v>
      </c>
      <c r="E541" s="3777">
        <f>F541</f>
        <v>746373</v>
      </c>
      <c r="F541" s="549">
        <f t="shared" si="60"/>
        <v>746373</v>
      </c>
      <c r="G541" s="1609"/>
      <c r="H541" s="1609"/>
      <c r="I541" s="1609">
        <v>244137</v>
      </c>
      <c r="J541" s="1609"/>
      <c r="K541" s="1609"/>
      <c r="L541" s="1609"/>
      <c r="M541" s="1571"/>
      <c r="N541" s="1610"/>
      <c r="O541" s="1610"/>
      <c r="P541" s="1610"/>
      <c r="Q541" s="1573"/>
      <c r="R541" s="1610"/>
      <c r="S541" s="1610">
        <v>1500</v>
      </c>
      <c r="T541" s="1610"/>
      <c r="U541" s="1610"/>
      <c r="V541" s="1610"/>
      <c r="W541" s="1610"/>
      <c r="X541" s="1610"/>
      <c r="Y541" s="1610"/>
      <c r="Z541" s="1610">
        <v>500736</v>
      </c>
      <c r="AA541" s="1610"/>
      <c r="AB541" s="1610"/>
      <c r="AC541" s="1610"/>
      <c r="AD541" s="1610"/>
      <c r="AE541" s="1610"/>
      <c r="AF541" s="1573"/>
      <c r="AG541" s="1611"/>
      <c r="AH541" s="1611"/>
      <c r="AI541" s="1611"/>
      <c r="AJ541" s="1611"/>
      <c r="AK541" s="1611"/>
      <c r="AL541" s="1611"/>
    </row>
    <row r="542" spans="1:38" ht="12.75" customHeight="1">
      <c r="A542" s="3561"/>
      <c r="B542" s="3554"/>
      <c r="C542" s="3751"/>
      <c r="D542" s="3752"/>
      <c r="E542" s="3777"/>
      <c r="F542" s="549">
        <f t="shared" si="60"/>
        <v>0</v>
      </c>
      <c r="G542" s="1609"/>
      <c r="H542" s="1609"/>
      <c r="I542" s="1609"/>
      <c r="J542" s="1609"/>
      <c r="K542" s="1609"/>
      <c r="L542" s="1609"/>
      <c r="M542" s="1571"/>
      <c r="N542" s="1610"/>
      <c r="O542" s="1610"/>
      <c r="P542" s="1610"/>
      <c r="Q542" s="1573"/>
      <c r="R542" s="1610"/>
      <c r="S542" s="1610"/>
      <c r="T542" s="1610"/>
      <c r="U542" s="1610"/>
      <c r="V542" s="1610"/>
      <c r="W542" s="1610"/>
      <c r="X542" s="1610"/>
      <c r="Y542" s="1610"/>
      <c r="Z542" s="1610"/>
      <c r="AA542" s="1610"/>
      <c r="AB542" s="1610"/>
      <c r="AC542" s="1610"/>
      <c r="AD542" s="1610"/>
      <c r="AE542" s="1610"/>
      <c r="AF542" s="1573"/>
      <c r="AG542" s="1611"/>
      <c r="AH542" s="1611"/>
      <c r="AI542" s="1611"/>
      <c r="AJ542" s="1611"/>
      <c r="AK542" s="1611"/>
      <c r="AL542" s="1611"/>
    </row>
    <row r="543" spans="1:38" ht="17.100000000000001" customHeight="1">
      <c r="A543" s="3561"/>
      <c r="B543" s="3554"/>
      <c r="C543" s="5301" t="s">
        <v>648</v>
      </c>
      <c r="D543" s="5302"/>
      <c r="E543" s="796">
        <f>SUM(E544:E585)</f>
        <v>75693041</v>
      </c>
      <c r="F543" s="549">
        <f>SUM(G543:AJ543)</f>
        <v>0</v>
      </c>
      <c r="G543" s="1609"/>
      <c r="H543" s="1609"/>
      <c r="I543" s="1609"/>
      <c r="J543" s="1609"/>
      <c r="K543" s="1609"/>
      <c r="L543" s="1609"/>
      <c r="M543" s="1571"/>
      <c r="N543" s="1610"/>
      <c r="O543" s="1610"/>
      <c r="P543" s="1610"/>
      <c r="Q543" s="1573"/>
      <c r="R543" s="1610"/>
      <c r="S543" s="1610"/>
      <c r="T543" s="1610"/>
      <c r="U543" s="1610"/>
      <c r="V543" s="1610"/>
      <c r="W543" s="1610"/>
      <c r="X543" s="1610"/>
      <c r="Y543" s="1610"/>
      <c r="Z543" s="1610"/>
      <c r="AA543" s="1610"/>
      <c r="AB543" s="1610"/>
      <c r="AC543" s="1610"/>
      <c r="AD543" s="1610"/>
      <c r="AE543" s="1610"/>
      <c r="AF543" s="1573"/>
      <c r="AG543" s="1611"/>
      <c r="AH543" s="1611"/>
      <c r="AI543" s="1611"/>
      <c r="AJ543" s="1611"/>
      <c r="AK543" s="1611"/>
      <c r="AL543" s="1611"/>
    </row>
    <row r="544" spans="1:38" ht="67.5" customHeight="1">
      <c r="A544" s="3561"/>
      <c r="B544" s="3554"/>
      <c r="C544" s="3785" t="s">
        <v>689</v>
      </c>
      <c r="D544" s="3786" t="s">
        <v>688</v>
      </c>
      <c r="E544" s="796">
        <f>F544</f>
        <v>229500</v>
      </c>
      <c r="F544" s="549">
        <f>SUM(G544:AJ544)</f>
        <v>229500</v>
      </c>
      <c r="G544" s="1609"/>
      <c r="H544" s="1609"/>
      <c r="I544" s="1609">
        <v>229500</v>
      </c>
      <c r="J544" s="1609"/>
      <c r="K544" s="1609"/>
      <c r="L544" s="1609"/>
      <c r="M544" s="1571"/>
      <c r="N544" s="1610"/>
      <c r="O544" s="1610"/>
      <c r="P544" s="1610"/>
      <c r="Q544" s="1573"/>
      <c r="R544" s="1610"/>
      <c r="S544" s="1610"/>
      <c r="T544" s="1610"/>
      <c r="U544" s="1610"/>
      <c r="V544" s="1610"/>
      <c r="W544" s="1610"/>
      <c r="X544" s="1610"/>
      <c r="Y544" s="1610"/>
      <c r="Z544" s="1610"/>
      <c r="AA544" s="1610"/>
      <c r="AB544" s="1610"/>
      <c r="AC544" s="1610"/>
      <c r="AD544" s="1610"/>
      <c r="AE544" s="1610"/>
      <c r="AF544" s="1573"/>
      <c r="AG544" s="1611"/>
      <c r="AH544" s="1611"/>
      <c r="AI544" s="1611"/>
      <c r="AJ544" s="1611"/>
      <c r="AK544" s="1611"/>
      <c r="AL544" s="1611"/>
    </row>
    <row r="545" spans="1:38" ht="67.5" customHeight="1">
      <c r="A545" s="3561"/>
      <c r="B545" s="3554"/>
      <c r="C545" s="3785" t="s">
        <v>715</v>
      </c>
      <c r="D545" s="3786" t="s">
        <v>688</v>
      </c>
      <c r="E545" s="796">
        <f>F545</f>
        <v>40500</v>
      </c>
      <c r="F545" s="549">
        <f t="shared" si="60"/>
        <v>40500</v>
      </c>
      <c r="G545" s="1609"/>
      <c r="H545" s="1609"/>
      <c r="I545" s="1609">
        <v>40500</v>
      </c>
      <c r="J545" s="1609"/>
      <c r="K545" s="1609"/>
      <c r="L545" s="1609"/>
      <c r="M545" s="1571"/>
      <c r="N545" s="1610"/>
      <c r="O545" s="1610"/>
      <c r="P545" s="1610"/>
      <c r="Q545" s="1573"/>
      <c r="R545" s="1610"/>
      <c r="S545" s="1610"/>
      <c r="T545" s="1610"/>
      <c r="U545" s="1610"/>
      <c r="V545" s="1610"/>
      <c r="W545" s="1610"/>
      <c r="X545" s="1610"/>
      <c r="Y545" s="1610"/>
      <c r="Z545" s="1610"/>
      <c r="AA545" s="1610"/>
      <c r="AB545" s="1610"/>
      <c r="AC545" s="1610"/>
      <c r="AD545" s="1610"/>
      <c r="AE545" s="1610"/>
      <c r="AF545" s="1573"/>
      <c r="AG545" s="1611"/>
      <c r="AH545" s="1611"/>
      <c r="AI545" s="1611"/>
      <c r="AJ545" s="1611"/>
      <c r="AK545" s="1611"/>
      <c r="AL545" s="1611"/>
    </row>
    <row r="546" spans="1:38" ht="17.100000000000001" customHeight="1">
      <c r="A546" s="3561"/>
      <c r="B546" s="3554"/>
      <c r="C546" s="3785" t="s">
        <v>784</v>
      </c>
      <c r="D546" s="3611" t="s">
        <v>636</v>
      </c>
      <c r="E546" s="796">
        <f>F546</f>
        <v>59500</v>
      </c>
      <c r="F546" s="549">
        <f t="shared" si="60"/>
        <v>59500</v>
      </c>
      <c r="G546" s="1609"/>
      <c r="H546" s="1609"/>
      <c r="I546" s="1609">
        <v>59500</v>
      </c>
      <c r="J546" s="1609"/>
      <c r="K546" s="1609"/>
      <c r="L546" s="1609"/>
      <c r="M546" s="1571"/>
      <c r="N546" s="1610"/>
      <c r="O546" s="1610"/>
      <c r="P546" s="1610"/>
      <c r="Q546" s="1573"/>
      <c r="R546" s="1610"/>
      <c r="S546" s="1610"/>
      <c r="T546" s="1610"/>
      <c r="U546" s="1610"/>
      <c r="V546" s="1610"/>
      <c r="W546" s="1610"/>
      <c r="X546" s="1610"/>
      <c r="Y546" s="1610"/>
      <c r="Z546" s="1610"/>
      <c r="AA546" s="1610"/>
      <c r="AB546" s="1610"/>
      <c r="AC546" s="1610"/>
      <c r="AD546" s="1610"/>
      <c r="AE546" s="1610"/>
      <c r="AF546" s="1573"/>
      <c r="AG546" s="1611"/>
      <c r="AH546" s="1611"/>
      <c r="AI546" s="1611"/>
      <c r="AJ546" s="1611"/>
      <c r="AK546" s="1611"/>
      <c r="AL546" s="1611"/>
    </row>
    <row r="547" spans="1:38" ht="17.100000000000001" customHeight="1">
      <c r="A547" s="3561"/>
      <c r="B547" s="3554"/>
      <c r="C547" s="3787" t="s">
        <v>785</v>
      </c>
      <c r="D547" s="600" t="s">
        <v>636</v>
      </c>
      <c r="E547" s="796">
        <f t="shared" ref="E547:E585" si="61">F547</f>
        <v>10500</v>
      </c>
      <c r="F547" s="549">
        <f t="shared" si="60"/>
        <v>10500</v>
      </c>
      <c r="G547" s="1609"/>
      <c r="H547" s="1609"/>
      <c r="I547" s="1609">
        <v>10500</v>
      </c>
      <c r="J547" s="1609"/>
      <c r="K547" s="1609"/>
      <c r="L547" s="1609"/>
      <c r="M547" s="1571"/>
      <c r="N547" s="1610"/>
      <c r="O547" s="1610"/>
      <c r="P547" s="1610"/>
      <c r="Q547" s="1573"/>
      <c r="R547" s="1610"/>
      <c r="S547" s="1610"/>
      <c r="T547" s="1610"/>
      <c r="U547" s="1610"/>
      <c r="V547" s="1610"/>
      <c r="W547" s="1610"/>
      <c r="X547" s="1610"/>
      <c r="Y547" s="1610"/>
      <c r="Z547" s="1610"/>
      <c r="AA547" s="1610"/>
      <c r="AB547" s="1610"/>
      <c r="AC547" s="1610"/>
      <c r="AD547" s="1610"/>
      <c r="AE547" s="1610"/>
      <c r="AF547" s="1573"/>
      <c r="AG547" s="1611"/>
      <c r="AH547" s="1611"/>
      <c r="AI547" s="1611"/>
      <c r="AJ547" s="1611"/>
      <c r="AK547" s="1611"/>
      <c r="AL547" s="1611"/>
    </row>
    <row r="548" spans="1:38" ht="17.100000000000001" customHeight="1">
      <c r="A548" s="3554"/>
      <c r="B548" s="3554"/>
      <c r="C548" s="3788" t="s">
        <v>786</v>
      </c>
      <c r="D548" s="3784" t="s">
        <v>787</v>
      </c>
      <c r="E548" s="796">
        <f t="shared" si="61"/>
        <v>8160</v>
      </c>
      <c r="F548" s="549">
        <f t="shared" si="60"/>
        <v>8160</v>
      </c>
      <c r="G548" s="1609"/>
      <c r="H548" s="1609"/>
      <c r="I548" s="1609">
        <v>8160</v>
      </c>
      <c r="J548" s="1609"/>
      <c r="K548" s="1609"/>
      <c r="L548" s="1609"/>
      <c r="M548" s="1571"/>
      <c r="N548" s="1610"/>
      <c r="O548" s="1610"/>
      <c r="P548" s="1610"/>
      <c r="Q548" s="1573"/>
      <c r="R548" s="1610"/>
      <c r="S548" s="1610"/>
      <c r="T548" s="1610"/>
      <c r="U548" s="1610"/>
      <c r="V548" s="1610"/>
      <c r="W548" s="1610"/>
      <c r="X548" s="1610"/>
      <c r="Y548" s="1610"/>
      <c r="Z548" s="1610"/>
      <c r="AA548" s="1610"/>
      <c r="AB548" s="1610"/>
      <c r="AC548" s="1610"/>
      <c r="AD548" s="1610"/>
      <c r="AE548" s="1610"/>
      <c r="AF548" s="1573"/>
      <c r="AG548" s="1611"/>
      <c r="AH548" s="1611"/>
      <c r="AI548" s="1611"/>
      <c r="AJ548" s="1611"/>
      <c r="AK548" s="1611"/>
      <c r="AL548" s="1611"/>
    </row>
    <row r="549" spans="1:38" ht="15" customHeight="1">
      <c r="A549" s="3561"/>
      <c r="B549" s="3554"/>
      <c r="C549" s="1228" t="s">
        <v>788</v>
      </c>
      <c r="D549" s="1141" t="s">
        <v>787</v>
      </c>
      <c r="E549" s="796">
        <f t="shared" si="61"/>
        <v>1440</v>
      </c>
      <c r="F549" s="549">
        <f t="shared" si="60"/>
        <v>1440</v>
      </c>
      <c r="G549" s="1609"/>
      <c r="H549" s="1609"/>
      <c r="I549" s="1609">
        <v>1440</v>
      </c>
      <c r="J549" s="1609"/>
      <c r="K549" s="1609"/>
      <c r="L549" s="1609"/>
      <c r="M549" s="1571"/>
      <c r="N549" s="1610"/>
      <c r="O549" s="1610"/>
      <c r="P549" s="1610"/>
      <c r="Q549" s="1573"/>
      <c r="R549" s="1610"/>
      <c r="S549" s="1610"/>
      <c r="T549" s="1610"/>
      <c r="U549" s="1610"/>
      <c r="V549" s="1610"/>
      <c r="W549" s="1610"/>
      <c r="X549" s="1610"/>
      <c r="Y549" s="1610"/>
      <c r="Z549" s="1610"/>
      <c r="AA549" s="1610"/>
      <c r="AB549" s="1610"/>
      <c r="AC549" s="1610"/>
      <c r="AD549" s="1610"/>
      <c r="AE549" s="1610"/>
      <c r="AF549" s="1573"/>
      <c r="AG549" s="1611"/>
      <c r="AH549" s="1611"/>
      <c r="AI549" s="1611"/>
      <c r="AJ549" s="1611"/>
      <c r="AK549" s="1611"/>
      <c r="AL549" s="1611"/>
    </row>
    <row r="550" spans="1:38" ht="17.100000000000001" customHeight="1">
      <c r="A550" s="3554"/>
      <c r="B550" s="3554"/>
      <c r="C550" s="3610" t="s">
        <v>649</v>
      </c>
      <c r="D550" s="3611" t="s">
        <v>586</v>
      </c>
      <c r="E550" s="796">
        <f t="shared" si="61"/>
        <v>43291690</v>
      </c>
      <c r="F550" s="549">
        <f t="shared" si="60"/>
        <v>43291690</v>
      </c>
      <c r="G550" s="1609"/>
      <c r="H550" s="1609"/>
      <c r="I550" s="1609">
        <v>43291690</v>
      </c>
      <c r="J550" s="1609"/>
      <c r="K550" s="1609"/>
      <c r="L550" s="1609"/>
      <c r="M550" s="1571"/>
      <c r="N550" s="1610"/>
      <c r="O550" s="1610"/>
      <c r="P550" s="1610"/>
      <c r="Q550" s="1573"/>
      <c r="R550" s="1610"/>
      <c r="S550" s="1610"/>
      <c r="T550" s="1610"/>
      <c r="U550" s="1610"/>
      <c r="V550" s="1610"/>
      <c r="W550" s="1610"/>
      <c r="X550" s="1610"/>
      <c r="Y550" s="1610"/>
      <c r="Z550" s="1610"/>
      <c r="AA550" s="1610"/>
      <c r="AB550" s="1610"/>
      <c r="AC550" s="1610"/>
      <c r="AD550" s="1610"/>
      <c r="AE550" s="1610"/>
      <c r="AF550" s="1573"/>
      <c r="AG550" s="1611"/>
      <c r="AH550" s="1611"/>
      <c r="AI550" s="1611"/>
      <c r="AJ550" s="1611"/>
      <c r="AK550" s="1611"/>
      <c r="AL550" s="1611"/>
    </row>
    <row r="551" spans="1:38" ht="17.100000000000001" customHeight="1">
      <c r="A551" s="3561"/>
      <c r="B551" s="3554"/>
      <c r="C551" s="3789" t="s">
        <v>650</v>
      </c>
      <c r="D551" s="3790" t="s">
        <v>586</v>
      </c>
      <c r="E551" s="796">
        <f t="shared" si="61"/>
        <v>7639710</v>
      </c>
      <c r="F551" s="549">
        <f t="shared" si="60"/>
        <v>7639710</v>
      </c>
      <c r="G551" s="1609"/>
      <c r="H551" s="1609"/>
      <c r="I551" s="1609">
        <v>7639710</v>
      </c>
      <c r="J551" s="1609"/>
      <c r="K551" s="1609"/>
      <c r="L551" s="1609"/>
      <c r="M551" s="1612"/>
      <c r="N551" s="1610"/>
      <c r="O551" s="1610"/>
      <c r="P551" s="1610"/>
      <c r="Q551" s="1613"/>
      <c r="R551" s="1610"/>
      <c r="S551" s="1610"/>
      <c r="T551" s="1610"/>
      <c r="U551" s="1610"/>
      <c r="V551" s="1610"/>
      <c r="W551" s="1610"/>
      <c r="X551" s="1610"/>
      <c r="Y551" s="1610"/>
      <c r="Z551" s="1610"/>
      <c r="AA551" s="1610"/>
      <c r="AB551" s="1610"/>
      <c r="AC551" s="1610"/>
      <c r="AD551" s="1610"/>
      <c r="AE551" s="1610"/>
      <c r="AF551" s="1613"/>
      <c r="AG551" s="1611"/>
      <c r="AH551" s="1611"/>
      <c r="AI551" s="1611"/>
      <c r="AJ551" s="1611"/>
      <c r="AK551" s="1611"/>
      <c r="AL551" s="1611"/>
    </row>
    <row r="552" spans="1:38" ht="17.100000000000001" customHeight="1">
      <c r="A552" s="3561"/>
      <c r="B552" s="3554"/>
      <c r="C552" s="3791" t="s">
        <v>651</v>
      </c>
      <c r="D552" s="3790" t="s">
        <v>588</v>
      </c>
      <c r="E552" s="796">
        <f t="shared" si="61"/>
        <v>2414850</v>
      </c>
      <c r="F552" s="549">
        <f t="shared" si="60"/>
        <v>2414850</v>
      </c>
      <c r="G552" s="1609"/>
      <c r="H552" s="1609"/>
      <c r="I552" s="1609">
        <v>2414850</v>
      </c>
      <c r="J552" s="1609"/>
      <c r="K552" s="1609"/>
      <c r="L552" s="1609"/>
      <c r="M552" s="1571"/>
      <c r="N552" s="1610"/>
      <c r="O552" s="1610"/>
      <c r="P552" s="1610"/>
      <c r="Q552" s="1613"/>
      <c r="R552" s="1610"/>
      <c r="S552" s="1610"/>
      <c r="T552" s="1610"/>
      <c r="U552" s="1610"/>
      <c r="V552" s="1610"/>
      <c r="W552" s="1610"/>
      <c r="X552" s="1610"/>
      <c r="Y552" s="1610"/>
      <c r="Z552" s="1610"/>
      <c r="AA552" s="1610"/>
      <c r="AB552" s="1610"/>
      <c r="AC552" s="1610"/>
      <c r="AD552" s="1610"/>
      <c r="AE552" s="1610"/>
      <c r="AF552" s="1613"/>
      <c r="AG552" s="1611"/>
      <c r="AH552" s="1611"/>
      <c r="AI552" s="1611"/>
      <c r="AJ552" s="1611"/>
      <c r="AK552" s="1611"/>
      <c r="AL552" s="1611"/>
    </row>
    <row r="553" spans="1:38" ht="17.100000000000001" customHeight="1">
      <c r="A553" s="3561"/>
      <c r="B553" s="3554"/>
      <c r="C553" s="3792" t="s">
        <v>652</v>
      </c>
      <c r="D553" s="3793" t="s">
        <v>588</v>
      </c>
      <c r="E553" s="796">
        <f t="shared" si="61"/>
        <v>426150</v>
      </c>
      <c r="F553" s="549">
        <f t="shared" si="60"/>
        <v>426150</v>
      </c>
      <c r="G553" s="1609"/>
      <c r="H553" s="1609"/>
      <c r="I553" s="1609">
        <v>426150</v>
      </c>
      <c r="J553" s="1609"/>
      <c r="K553" s="1609"/>
      <c r="L553" s="1609"/>
      <c r="M553" s="1614"/>
      <c r="N553" s="1610"/>
      <c r="O553" s="1610"/>
      <c r="P553" s="1610"/>
      <c r="Q553" s="1615"/>
      <c r="R553" s="1610"/>
      <c r="S553" s="1610"/>
      <c r="T553" s="1610"/>
      <c r="U553" s="1610"/>
      <c r="V553" s="1610"/>
      <c r="W553" s="1610"/>
      <c r="X553" s="1610"/>
      <c r="Y553" s="1610"/>
      <c r="Z553" s="1610"/>
      <c r="AA553" s="1610"/>
      <c r="AB553" s="1610"/>
      <c r="AC553" s="1610"/>
      <c r="AD553" s="1610"/>
      <c r="AE553" s="1610"/>
      <c r="AF553" s="1615"/>
      <c r="AG553" s="1611"/>
      <c r="AH553" s="1611"/>
      <c r="AI553" s="1611"/>
      <c r="AJ553" s="1611"/>
      <c r="AK553" s="1611"/>
      <c r="AL553" s="1611"/>
    </row>
    <row r="554" spans="1:38" ht="17.100000000000001" customHeight="1">
      <c r="A554" s="3554"/>
      <c r="B554" s="3554"/>
      <c r="C554" s="3610" t="s">
        <v>653</v>
      </c>
      <c r="D554" s="3611" t="s">
        <v>590</v>
      </c>
      <c r="E554" s="796">
        <f t="shared" si="61"/>
        <v>7779676</v>
      </c>
      <c r="F554" s="549">
        <f t="shared" si="60"/>
        <v>7779676</v>
      </c>
      <c r="G554" s="1609"/>
      <c r="H554" s="1609"/>
      <c r="I554" s="1609">
        <v>7779676</v>
      </c>
      <c r="J554" s="1609"/>
      <c r="K554" s="1609"/>
      <c r="L554" s="1609"/>
      <c r="M554" s="1614"/>
      <c r="N554" s="1610"/>
      <c r="O554" s="1610"/>
      <c r="P554" s="1610"/>
      <c r="Q554" s="1615"/>
      <c r="R554" s="1610"/>
      <c r="S554" s="1610"/>
      <c r="T554" s="1610"/>
      <c r="U554" s="1610"/>
      <c r="V554" s="1610"/>
      <c r="W554" s="1610"/>
      <c r="X554" s="1610"/>
      <c r="Y554" s="1610"/>
      <c r="Z554" s="1610"/>
      <c r="AA554" s="1610"/>
      <c r="AB554" s="1610"/>
      <c r="AC554" s="1610"/>
      <c r="AD554" s="1610"/>
      <c r="AE554" s="1610"/>
      <c r="AF554" s="1615"/>
      <c r="AG554" s="1611"/>
      <c r="AH554" s="1611"/>
      <c r="AI554" s="1611"/>
      <c r="AJ554" s="1611"/>
      <c r="AK554" s="1611"/>
      <c r="AL554" s="1611"/>
    </row>
    <row r="555" spans="1:38" ht="17.100000000000001" customHeight="1">
      <c r="A555" s="3561"/>
      <c r="B555" s="3554"/>
      <c r="C555" s="3789" t="s">
        <v>654</v>
      </c>
      <c r="D555" s="3790" t="s">
        <v>590</v>
      </c>
      <c r="E555" s="796">
        <f t="shared" si="61"/>
        <v>1372884</v>
      </c>
      <c r="F555" s="549">
        <f t="shared" si="60"/>
        <v>1372884</v>
      </c>
      <c r="G555" s="1609"/>
      <c r="H555" s="1609"/>
      <c r="I555" s="1609">
        <v>1372884</v>
      </c>
      <c r="J555" s="1609"/>
      <c r="K555" s="1609"/>
      <c r="L555" s="1609"/>
      <c r="M555" s="1614"/>
      <c r="N555" s="1610"/>
      <c r="O555" s="1610"/>
      <c r="P555" s="1610"/>
      <c r="Q555" s="1615"/>
      <c r="R555" s="1610"/>
      <c r="S555" s="1610"/>
      <c r="T555" s="1610"/>
      <c r="U555" s="1610"/>
      <c r="V555" s="1610"/>
      <c r="W555" s="1610"/>
      <c r="X555" s="1610"/>
      <c r="Y555" s="1610"/>
      <c r="Z555" s="1610"/>
      <c r="AA555" s="1610"/>
      <c r="AB555" s="1610"/>
      <c r="AC555" s="1610"/>
      <c r="AD555" s="1610"/>
      <c r="AE555" s="1610"/>
      <c r="AF555" s="1615"/>
      <c r="AG555" s="1611"/>
      <c r="AH555" s="1611"/>
      <c r="AI555" s="1611"/>
      <c r="AJ555" s="1611"/>
      <c r="AK555" s="1611"/>
      <c r="AL555" s="1611"/>
    </row>
    <row r="556" spans="1:38" ht="16.5" customHeight="1">
      <c r="A556" s="3561"/>
      <c r="B556" s="3554"/>
      <c r="C556" s="3789" t="s">
        <v>655</v>
      </c>
      <c r="D556" s="3790" t="s">
        <v>592</v>
      </c>
      <c r="E556" s="796">
        <f t="shared" si="61"/>
        <v>1121541</v>
      </c>
      <c r="F556" s="549">
        <f t="shared" si="60"/>
        <v>1121541</v>
      </c>
      <c r="G556" s="1609"/>
      <c r="H556" s="1609"/>
      <c r="I556" s="1609">
        <v>1121541</v>
      </c>
      <c r="J556" s="1609"/>
      <c r="K556" s="1609"/>
      <c r="L556" s="1609"/>
      <c r="M556" s="1616"/>
      <c r="N556" s="1610"/>
      <c r="O556" s="1610"/>
      <c r="P556" s="1610"/>
      <c r="Q556" s="1617"/>
      <c r="R556" s="1610"/>
      <c r="S556" s="1610"/>
      <c r="T556" s="1610"/>
      <c r="U556" s="1610"/>
      <c r="V556" s="1610"/>
      <c r="W556" s="1610"/>
      <c r="X556" s="1610"/>
      <c r="Y556" s="1610"/>
      <c r="Z556" s="1610"/>
      <c r="AA556" s="1610"/>
      <c r="AB556" s="1610"/>
      <c r="AC556" s="1610"/>
      <c r="AD556" s="1610"/>
      <c r="AE556" s="1610"/>
      <c r="AF556" s="1617"/>
      <c r="AG556" s="1611"/>
      <c r="AH556" s="1611"/>
      <c r="AI556" s="1611"/>
      <c r="AJ556" s="1611"/>
      <c r="AK556" s="1611"/>
      <c r="AL556" s="1611"/>
    </row>
    <row r="557" spans="1:38" ht="16.5" customHeight="1">
      <c r="A557" s="3561"/>
      <c r="B557" s="3554"/>
      <c r="C557" s="3789" t="s">
        <v>656</v>
      </c>
      <c r="D557" s="3790" t="s">
        <v>592</v>
      </c>
      <c r="E557" s="796">
        <f t="shared" si="61"/>
        <v>197919</v>
      </c>
      <c r="F557" s="549">
        <f t="shared" si="60"/>
        <v>197919</v>
      </c>
      <c r="G557" s="1609"/>
      <c r="H557" s="1609"/>
      <c r="I557" s="1609">
        <v>197919</v>
      </c>
      <c r="J557" s="1609"/>
      <c r="K557" s="1609"/>
      <c r="L557" s="1609"/>
      <c r="M557" s="1616"/>
      <c r="N557" s="1610"/>
      <c r="O557" s="1610"/>
      <c r="P557" s="1610"/>
      <c r="Q557" s="1617"/>
      <c r="R557" s="1610"/>
      <c r="S557" s="1610"/>
      <c r="T557" s="1610"/>
      <c r="U557" s="1610"/>
      <c r="V557" s="1610"/>
      <c r="W557" s="1610"/>
      <c r="X557" s="1610"/>
      <c r="Y557" s="1610"/>
      <c r="Z557" s="1610"/>
      <c r="AA557" s="1610"/>
      <c r="AB557" s="1610"/>
      <c r="AC557" s="1610"/>
      <c r="AD557" s="1610"/>
      <c r="AE557" s="1610"/>
      <c r="AF557" s="1617"/>
      <c r="AG557" s="1611"/>
      <c r="AH557" s="1611"/>
      <c r="AI557" s="1611"/>
      <c r="AJ557" s="1611"/>
      <c r="AK557" s="1611"/>
      <c r="AL557" s="1611"/>
    </row>
    <row r="558" spans="1:38" ht="17.100000000000001" customHeight="1">
      <c r="A558" s="3561"/>
      <c r="B558" s="3554"/>
      <c r="C558" s="3789" t="s">
        <v>657</v>
      </c>
      <c r="D558" s="3790" t="s">
        <v>594</v>
      </c>
      <c r="E558" s="796">
        <f t="shared" si="61"/>
        <v>1013710</v>
      </c>
      <c r="F558" s="549">
        <f t="shared" si="60"/>
        <v>1013710</v>
      </c>
      <c r="G558" s="1609"/>
      <c r="H558" s="1609"/>
      <c r="I558" s="1609">
        <v>1000960</v>
      </c>
      <c r="J558" s="1609"/>
      <c r="K558" s="1609"/>
      <c r="L558" s="1609"/>
      <c r="M558" s="1618"/>
      <c r="N558" s="1610"/>
      <c r="O558" s="1610"/>
      <c r="P558" s="1610"/>
      <c r="Q558" s="1619"/>
      <c r="R558" s="1610"/>
      <c r="S558" s="1610"/>
      <c r="T558" s="1610"/>
      <c r="U558" s="1610"/>
      <c r="V558" s="1610"/>
      <c r="W558" s="1610"/>
      <c r="X558" s="1610"/>
      <c r="Y558" s="1610"/>
      <c r="Z558" s="1610"/>
      <c r="AA558" s="1610"/>
      <c r="AB558" s="1610"/>
      <c r="AC558" s="1610"/>
      <c r="AD558" s="1610">
        <v>12750</v>
      </c>
      <c r="AE558" s="1610"/>
      <c r="AF558" s="1619"/>
      <c r="AG558" s="1611"/>
      <c r="AH558" s="1611"/>
      <c r="AI558" s="1611"/>
      <c r="AJ558" s="1611"/>
      <c r="AK558" s="1611"/>
      <c r="AL558" s="1611"/>
    </row>
    <row r="559" spans="1:38" ht="17.100000000000001" customHeight="1">
      <c r="A559" s="3561"/>
      <c r="B559" s="3554"/>
      <c r="C559" s="3789" t="s">
        <v>658</v>
      </c>
      <c r="D559" s="3790" t="s">
        <v>594</v>
      </c>
      <c r="E559" s="796">
        <f t="shared" si="61"/>
        <v>178890</v>
      </c>
      <c r="F559" s="549">
        <f t="shared" si="60"/>
        <v>178890</v>
      </c>
      <c r="G559" s="1609"/>
      <c r="H559" s="1609"/>
      <c r="I559" s="1609">
        <v>176640</v>
      </c>
      <c r="J559" s="1609"/>
      <c r="K559" s="1609"/>
      <c r="L559" s="1609"/>
      <c r="M559" s="1618"/>
      <c r="N559" s="1610"/>
      <c r="O559" s="1610"/>
      <c r="P559" s="1610"/>
      <c r="Q559" s="1619"/>
      <c r="R559" s="1610"/>
      <c r="S559" s="1610"/>
      <c r="T559" s="1610"/>
      <c r="U559" s="1610"/>
      <c r="V559" s="1610"/>
      <c r="W559" s="1610"/>
      <c r="X559" s="1610"/>
      <c r="Y559" s="1610"/>
      <c r="Z559" s="1610"/>
      <c r="AA559" s="1610"/>
      <c r="AB559" s="1610"/>
      <c r="AC559" s="1610"/>
      <c r="AD559" s="1610">
        <v>2250</v>
      </c>
      <c r="AE559" s="1610"/>
      <c r="AF559" s="1619"/>
      <c r="AG559" s="1611"/>
      <c r="AH559" s="1611"/>
      <c r="AI559" s="1611"/>
      <c r="AJ559" s="1611"/>
      <c r="AK559" s="1611"/>
      <c r="AL559" s="1611"/>
    </row>
    <row r="560" spans="1:38" ht="17.100000000000001" customHeight="1">
      <c r="A560" s="3561"/>
      <c r="B560" s="3554"/>
      <c r="C560" s="3789" t="s">
        <v>662</v>
      </c>
      <c r="D560" s="3790" t="s">
        <v>601</v>
      </c>
      <c r="E560" s="796">
        <f t="shared" si="61"/>
        <v>956250</v>
      </c>
      <c r="F560" s="549">
        <f t="shared" si="60"/>
        <v>956250</v>
      </c>
      <c r="G560" s="1609"/>
      <c r="H560" s="1609"/>
      <c r="I560" s="1609">
        <v>871250</v>
      </c>
      <c r="J560" s="1609"/>
      <c r="K560" s="1609"/>
      <c r="L560" s="1609"/>
      <c r="M560" s="1620"/>
      <c r="N560" s="1610"/>
      <c r="O560" s="1610"/>
      <c r="P560" s="1610"/>
      <c r="Q560" s="1621"/>
      <c r="R560" s="1610"/>
      <c r="S560" s="1610"/>
      <c r="T560" s="1610"/>
      <c r="U560" s="1610"/>
      <c r="V560" s="1610"/>
      <c r="W560" s="1610"/>
      <c r="X560" s="1610"/>
      <c r="Y560" s="1610"/>
      <c r="Z560" s="1610"/>
      <c r="AA560" s="1610"/>
      <c r="AB560" s="1610"/>
      <c r="AC560" s="1610"/>
      <c r="AD560" s="1610">
        <v>85000</v>
      </c>
      <c r="AE560" s="1610"/>
      <c r="AF560" s="1621"/>
      <c r="AG560" s="1611"/>
      <c r="AH560" s="1611"/>
      <c r="AI560" s="1611"/>
      <c r="AJ560" s="1611"/>
      <c r="AK560" s="1611"/>
      <c r="AL560" s="1611"/>
    </row>
    <row r="561" spans="1:38" ht="17.100000000000001" customHeight="1">
      <c r="A561" s="3561"/>
      <c r="B561" s="3554"/>
      <c r="C561" s="4389" t="s">
        <v>663</v>
      </c>
      <c r="D561" s="4390" t="s">
        <v>601</v>
      </c>
      <c r="E561" s="588">
        <f t="shared" si="61"/>
        <v>168750</v>
      </c>
      <c r="F561" s="549">
        <f t="shared" si="60"/>
        <v>168750</v>
      </c>
      <c r="G561" s="1609"/>
      <c r="H561" s="1609"/>
      <c r="I561" s="1609">
        <v>153750</v>
      </c>
      <c r="J561" s="1609"/>
      <c r="K561" s="1609"/>
      <c r="L561" s="1609"/>
      <c r="M561" s="1620"/>
      <c r="N561" s="1610"/>
      <c r="O561" s="1610"/>
      <c r="P561" s="1610"/>
      <c r="Q561" s="1621"/>
      <c r="R561" s="1610"/>
      <c r="S561" s="1610"/>
      <c r="T561" s="1610"/>
      <c r="U561" s="1610"/>
      <c r="V561" s="1610"/>
      <c r="W561" s="1610"/>
      <c r="X561" s="1610"/>
      <c r="Y561" s="1610"/>
      <c r="Z561" s="1610"/>
      <c r="AA561" s="1610"/>
      <c r="AB561" s="1610"/>
      <c r="AC561" s="1610"/>
      <c r="AD561" s="1610">
        <v>15000</v>
      </c>
      <c r="AE561" s="1610"/>
      <c r="AF561" s="1621"/>
      <c r="AG561" s="1611"/>
      <c r="AH561" s="1611"/>
      <c r="AI561" s="1611"/>
      <c r="AJ561" s="1611"/>
      <c r="AK561" s="1611"/>
      <c r="AL561" s="1611"/>
    </row>
    <row r="562" spans="1:38" ht="17.100000000000001" customHeight="1">
      <c r="A562" s="3561"/>
      <c r="B562" s="3554"/>
      <c r="C562" s="4386" t="s">
        <v>789</v>
      </c>
      <c r="D562" s="4387" t="s">
        <v>605</v>
      </c>
      <c r="E562" s="4388">
        <f t="shared" si="61"/>
        <v>867000</v>
      </c>
      <c r="F562" s="549">
        <f t="shared" si="60"/>
        <v>867000</v>
      </c>
      <c r="G562" s="1609"/>
      <c r="H562" s="1609"/>
      <c r="I562" s="1609">
        <v>867000</v>
      </c>
      <c r="J562" s="1609"/>
      <c r="K562" s="1609"/>
      <c r="L562" s="1609"/>
      <c r="M562" s="1620"/>
      <c r="N562" s="1610"/>
      <c r="O562" s="1610"/>
      <c r="P562" s="1610"/>
      <c r="Q562" s="1621"/>
      <c r="R562" s="1610"/>
      <c r="S562" s="1610"/>
      <c r="T562" s="1610"/>
      <c r="U562" s="1610"/>
      <c r="V562" s="1610"/>
      <c r="W562" s="1610"/>
      <c r="X562" s="1610"/>
      <c r="Y562" s="1610"/>
      <c r="Z562" s="1610"/>
      <c r="AA562" s="1610"/>
      <c r="AB562" s="1610"/>
      <c r="AC562" s="1610"/>
      <c r="AD562" s="1610"/>
      <c r="AE562" s="1610"/>
      <c r="AF562" s="1621"/>
      <c r="AG562" s="1611"/>
      <c r="AH562" s="1611"/>
      <c r="AI562" s="1611"/>
      <c r="AJ562" s="1611"/>
      <c r="AK562" s="1611"/>
      <c r="AL562" s="1611"/>
    </row>
    <row r="563" spans="1:38" ht="17.100000000000001" customHeight="1">
      <c r="A563" s="3561"/>
      <c r="B563" s="3554"/>
      <c r="C563" s="3794" t="s">
        <v>790</v>
      </c>
      <c r="D563" s="3795" t="s">
        <v>605</v>
      </c>
      <c r="E563" s="796">
        <f t="shared" si="61"/>
        <v>153000</v>
      </c>
      <c r="F563" s="549">
        <f t="shared" si="60"/>
        <v>153000</v>
      </c>
      <c r="G563" s="1609"/>
      <c r="H563" s="1609"/>
      <c r="I563" s="1609">
        <v>153000</v>
      </c>
      <c r="J563" s="1609"/>
      <c r="K563" s="1609"/>
      <c r="L563" s="1609"/>
      <c r="M563" s="1622"/>
      <c r="N563" s="1610"/>
      <c r="O563" s="1610"/>
      <c r="P563" s="1610"/>
      <c r="Q563" s="1623"/>
      <c r="R563" s="1610"/>
      <c r="S563" s="1610"/>
      <c r="T563" s="1610"/>
      <c r="U563" s="1610"/>
      <c r="V563" s="1610"/>
      <c r="W563" s="1610"/>
      <c r="X563" s="1610"/>
      <c r="Y563" s="1610"/>
      <c r="Z563" s="1610"/>
      <c r="AA563" s="1610"/>
      <c r="AB563" s="1610"/>
      <c r="AC563" s="1610"/>
      <c r="AD563" s="1610"/>
      <c r="AE563" s="1610"/>
      <c r="AF563" s="1623"/>
      <c r="AG563" s="1611"/>
      <c r="AH563" s="1611"/>
      <c r="AI563" s="1611"/>
      <c r="AJ563" s="1611"/>
      <c r="AK563" s="1611"/>
      <c r="AL563" s="1611"/>
    </row>
    <row r="564" spans="1:38" ht="17.100000000000001" customHeight="1">
      <c r="A564" s="3561"/>
      <c r="B564" s="3554"/>
      <c r="C564" s="3794" t="s">
        <v>664</v>
      </c>
      <c r="D564" s="3795" t="s">
        <v>607</v>
      </c>
      <c r="E564" s="796">
        <f t="shared" si="61"/>
        <v>42500</v>
      </c>
      <c r="F564" s="549">
        <f t="shared" si="60"/>
        <v>42500</v>
      </c>
      <c r="G564" s="1609"/>
      <c r="H564" s="1609"/>
      <c r="I564" s="1609">
        <v>42500</v>
      </c>
      <c r="J564" s="1609"/>
      <c r="K564" s="1609"/>
      <c r="L564" s="1609"/>
      <c r="M564" s="1622"/>
      <c r="N564" s="1610"/>
      <c r="O564" s="1610"/>
      <c r="P564" s="1610"/>
      <c r="Q564" s="1623"/>
      <c r="R564" s="1610"/>
      <c r="S564" s="1610"/>
      <c r="T564" s="1610"/>
      <c r="U564" s="1610"/>
      <c r="V564" s="1610"/>
      <c r="W564" s="1610"/>
      <c r="X564" s="1610"/>
      <c r="Y564" s="1610"/>
      <c r="Z564" s="1610"/>
      <c r="AA564" s="1610"/>
      <c r="AB564" s="1610"/>
      <c r="AC564" s="1610"/>
      <c r="AD564" s="1610"/>
      <c r="AE564" s="1610"/>
      <c r="AF564" s="1623"/>
      <c r="AG564" s="1611"/>
      <c r="AH564" s="1611"/>
      <c r="AI564" s="1611"/>
      <c r="AJ564" s="1611"/>
      <c r="AK564" s="1611"/>
      <c r="AL564" s="1611"/>
    </row>
    <row r="565" spans="1:38" ht="17.100000000000001" customHeight="1">
      <c r="A565" s="3561"/>
      <c r="B565" s="3554"/>
      <c r="C565" s="3794" t="s">
        <v>665</v>
      </c>
      <c r="D565" s="3795" t="s">
        <v>607</v>
      </c>
      <c r="E565" s="796">
        <f t="shared" si="61"/>
        <v>7500</v>
      </c>
      <c r="F565" s="549">
        <f t="shared" si="60"/>
        <v>7500</v>
      </c>
      <c r="G565" s="1609"/>
      <c r="H565" s="1609"/>
      <c r="I565" s="1609">
        <v>7500</v>
      </c>
      <c r="J565" s="1609"/>
      <c r="K565" s="1609"/>
      <c r="L565" s="1609"/>
      <c r="M565" s="1624"/>
      <c r="N565" s="1610"/>
      <c r="O565" s="1610"/>
      <c r="P565" s="1610"/>
      <c r="Q565" s="1625"/>
      <c r="R565" s="1610"/>
      <c r="S565" s="1610"/>
      <c r="T565" s="1610"/>
      <c r="U565" s="1610"/>
      <c r="V565" s="1610"/>
      <c r="W565" s="1610"/>
      <c r="X565" s="1610"/>
      <c r="Y565" s="1610"/>
      <c r="Z565" s="1610"/>
      <c r="AA565" s="1610"/>
      <c r="AB565" s="1610"/>
      <c r="AC565" s="1610"/>
      <c r="AD565" s="1610"/>
      <c r="AE565" s="1610"/>
      <c r="AF565" s="1625"/>
      <c r="AG565" s="1611"/>
      <c r="AH565" s="1611"/>
      <c r="AI565" s="1611"/>
      <c r="AJ565" s="1611"/>
      <c r="AK565" s="1611"/>
      <c r="AL565" s="1611"/>
    </row>
    <row r="566" spans="1:38" ht="17.100000000000001" customHeight="1">
      <c r="A566" s="3561"/>
      <c r="B566" s="3554"/>
      <c r="C566" s="3796" t="s">
        <v>791</v>
      </c>
      <c r="D566" s="3797" t="s">
        <v>609</v>
      </c>
      <c r="E566" s="796">
        <f t="shared" si="61"/>
        <v>46750</v>
      </c>
      <c r="F566" s="549">
        <f t="shared" si="60"/>
        <v>46750</v>
      </c>
      <c r="G566" s="1609"/>
      <c r="H566" s="1609"/>
      <c r="I566" s="1609">
        <v>46750</v>
      </c>
      <c r="J566" s="1609"/>
      <c r="K566" s="1609"/>
      <c r="L566" s="1609"/>
      <c r="M566" s="1624"/>
      <c r="N566" s="1610"/>
      <c r="O566" s="1610"/>
      <c r="P566" s="1610"/>
      <c r="Q566" s="1625"/>
      <c r="R566" s="1610"/>
      <c r="S566" s="1610"/>
      <c r="T566" s="1610"/>
      <c r="U566" s="1610"/>
      <c r="V566" s="1610"/>
      <c r="W566" s="1610"/>
      <c r="X566" s="1610"/>
      <c r="Y566" s="1610"/>
      <c r="Z566" s="1610"/>
      <c r="AA566" s="1610"/>
      <c r="AB566" s="1610"/>
      <c r="AC566" s="1610"/>
      <c r="AD566" s="1610"/>
      <c r="AE566" s="1610"/>
      <c r="AF566" s="1625"/>
      <c r="AG566" s="1611"/>
      <c r="AH566" s="1611"/>
      <c r="AI566" s="1611"/>
      <c r="AJ566" s="1611"/>
      <c r="AK566" s="1611"/>
      <c r="AL566" s="1611"/>
    </row>
    <row r="567" spans="1:38" ht="17.100000000000001" customHeight="1">
      <c r="A567" s="3561"/>
      <c r="B567" s="3554"/>
      <c r="C567" s="3610" t="s">
        <v>792</v>
      </c>
      <c r="D567" s="3611" t="s">
        <v>609</v>
      </c>
      <c r="E567" s="796">
        <f t="shared" si="61"/>
        <v>8250</v>
      </c>
      <c r="F567" s="549">
        <f t="shared" si="60"/>
        <v>8250</v>
      </c>
      <c r="G567" s="1609"/>
      <c r="H567" s="1609"/>
      <c r="I567" s="1609">
        <v>8250</v>
      </c>
      <c r="J567" s="1609"/>
      <c r="K567" s="1609"/>
      <c r="L567" s="1609"/>
      <c r="M567" s="1624"/>
      <c r="N567" s="1610"/>
      <c r="O567" s="1610"/>
      <c r="P567" s="1610"/>
      <c r="Q567" s="1625"/>
      <c r="R567" s="1610"/>
      <c r="S567" s="1610"/>
      <c r="T567" s="1610"/>
      <c r="U567" s="1610"/>
      <c r="V567" s="1610"/>
      <c r="W567" s="1610"/>
      <c r="X567" s="1610"/>
      <c r="Y567" s="1610"/>
      <c r="Z567" s="1610"/>
      <c r="AA567" s="1610"/>
      <c r="AB567" s="1610"/>
      <c r="AC567" s="1610"/>
      <c r="AD567" s="1610"/>
      <c r="AE567" s="1610"/>
      <c r="AF567" s="1625"/>
      <c r="AG567" s="1611"/>
      <c r="AH567" s="1611"/>
      <c r="AI567" s="1611"/>
      <c r="AJ567" s="1611"/>
      <c r="AK567" s="1611"/>
      <c r="AL567" s="1611"/>
    </row>
    <row r="568" spans="1:38" ht="17.100000000000001" customHeight="1">
      <c r="A568" s="3561"/>
      <c r="B568" s="3554"/>
      <c r="C568" s="3794" t="s">
        <v>666</v>
      </c>
      <c r="D568" s="3795" t="s">
        <v>611</v>
      </c>
      <c r="E568" s="796">
        <f t="shared" si="61"/>
        <v>4517665</v>
      </c>
      <c r="F568" s="549">
        <f t="shared" si="60"/>
        <v>4517665</v>
      </c>
      <c r="G568" s="1609"/>
      <c r="H568" s="1609"/>
      <c r="I568" s="1609">
        <v>860115</v>
      </c>
      <c r="J568" s="1609"/>
      <c r="K568" s="1609"/>
      <c r="L568" s="1609"/>
      <c r="M568" s="1624"/>
      <c r="N568" s="1610"/>
      <c r="O568" s="1610"/>
      <c r="P568" s="1610"/>
      <c r="Q568" s="1625"/>
      <c r="R568" s="1610"/>
      <c r="S568" s="1610"/>
      <c r="T568" s="1610"/>
      <c r="U568" s="1610"/>
      <c r="V568" s="1610"/>
      <c r="W568" s="1610"/>
      <c r="X568" s="1610"/>
      <c r="Y568" s="1610"/>
      <c r="Z568" s="1610"/>
      <c r="AA568" s="1610"/>
      <c r="AB568" s="1610"/>
      <c r="AC568" s="1610"/>
      <c r="AD568" s="1610">
        <v>3657550</v>
      </c>
      <c r="AE568" s="1610"/>
      <c r="AF568" s="1625"/>
      <c r="AG568" s="1611"/>
      <c r="AH568" s="1611"/>
      <c r="AI568" s="1611"/>
      <c r="AJ568" s="1611"/>
      <c r="AK568" s="1611"/>
      <c r="AL568" s="1611"/>
    </row>
    <row r="569" spans="1:38" ht="17.100000000000001" customHeight="1">
      <c r="A569" s="3554"/>
      <c r="B569" s="3554"/>
      <c r="C569" s="3798" t="s">
        <v>667</v>
      </c>
      <c r="D569" s="3797" t="s">
        <v>611</v>
      </c>
      <c r="E569" s="796">
        <f t="shared" si="61"/>
        <v>797236</v>
      </c>
      <c r="F569" s="549">
        <f t="shared" si="60"/>
        <v>797236</v>
      </c>
      <c r="G569" s="1609"/>
      <c r="H569" s="1609"/>
      <c r="I569" s="1609">
        <v>151785</v>
      </c>
      <c r="J569" s="1609"/>
      <c r="K569" s="1609"/>
      <c r="L569" s="1609"/>
      <c r="M569" s="1626"/>
      <c r="N569" s="1610"/>
      <c r="O569" s="1610"/>
      <c r="P569" s="1610"/>
      <c r="Q569" s="1627"/>
      <c r="R569" s="1610"/>
      <c r="S569" s="1610"/>
      <c r="T569" s="1610"/>
      <c r="U569" s="1610"/>
      <c r="V569" s="1610"/>
      <c r="W569" s="1610"/>
      <c r="X569" s="1610"/>
      <c r="Y569" s="1610"/>
      <c r="Z569" s="1610"/>
      <c r="AA569" s="1610"/>
      <c r="AB569" s="1610"/>
      <c r="AC569" s="1610"/>
      <c r="AD569" s="1610">
        <v>645451</v>
      </c>
      <c r="AE569" s="1610"/>
      <c r="AF569" s="1627"/>
      <c r="AG569" s="1611"/>
      <c r="AH569" s="1611"/>
      <c r="AI569" s="1611"/>
      <c r="AJ569" s="1611"/>
      <c r="AK569" s="1611"/>
      <c r="AL569" s="1611"/>
    </row>
    <row r="570" spans="1:38" ht="16.5" customHeight="1">
      <c r="A570" s="3554"/>
      <c r="B570" s="3554"/>
      <c r="C570" s="3794" t="s">
        <v>793</v>
      </c>
      <c r="D570" s="3795" t="s">
        <v>782</v>
      </c>
      <c r="E570" s="796">
        <f t="shared" si="61"/>
        <v>9350</v>
      </c>
      <c r="F570" s="549">
        <f t="shared" si="60"/>
        <v>9350</v>
      </c>
      <c r="G570" s="1609"/>
      <c r="H570" s="1609"/>
      <c r="I570" s="1609">
        <v>9350</v>
      </c>
      <c r="J570" s="1609"/>
      <c r="K570" s="1609"/>
      <c r="L570" s="1609"/>
      <c r="M570" s="1626"/>
      <c r="N570" s="1610"/>
      <c r="O570" s="1610"/>
      <c r="P570" s="1610"/>
      <c r="Q570" s="1627"/>
      <c r="R570" s="1610"/>
      <c r="S570" s="1610"/>
      <c r="T570" s="1610"/>
      <c r="U570" s="1610"/>
      <c r="V570" s="1610"/>
      <c r="W570" s="1610"/>
      <c r="X570" s="1610"/>
      <c r="Y570" s="1610"/>
      <c r="Z570" s="1610"/>
      <c r="AA570" s="1610"/>
      <c r="AB570" s="1610"/>
      <c r="AC570" s="1610"/>
      <c r="AD570" s="1610"/>
      <c r="AE570" s="1610"/>
      <c r="AF570" s="1627"/>
      <c r="AG570" s="1611"/>
      <c r="AH570" s="1611"/>
      <c r="AI570" s="1611"/>
      <c r="AJ570" s="1611"/>
      <c r="AK570" s="1611"/>
      <c r="AL570" s="1611"/>
    </row>
    <row r="571" spans="1:38" ht="16.5" customHeight="1" thickBot="1">
      <c r="A571" s="3555"/>
      <c r="B571" s="3555"/>
      <c r="C571" s="4393" t="s">
        <v>794</v>
      </c>
      <c r="D571" s="4394" t="s">
        <v>782</v>
      </c>
      <c r="E571" s="585">
        <f t="shared" si="61"/>
        <v>1650</v>
      </c>
      <c r="F571" s="549">
        <f t="shared" si="60"/>
        <v>1650</v>
      </c>
      <c r="G571" s="1609"/>
      <c r="H571" s="1609"/>
      <c r="I571" s="1609">
        <v>1650</v>
      </c>
      <c r="J571" s="1609"/>
      <c r="K571" s="1609"/>
      <c r="L571" s="1609"/>
      <c r="M571" s="1628"/>
      <c r="N571" s="1610"/>
      <c r="O571" s="1610"/>
      <c r="P571" s="1610"/>
      <c r="Q571" s="1629"/>
      <c r="R571" s="1610"/>
      <c r="S571" s="1610"/>
      <c r="T571" s="1610"/>
      <c r="U571" s="1610"/>
      <c r="V571" s="1610"/>
      <c r="W571" s="1610"/>
      <c r="X571" s="1610"/>
      <c r="Y571" s="1610"/>
      <c r="Z571" s="1610"/>
      <c r="AA571" s="1610"/>
      <c r="AB571" s="1610"/>
      <c r="AC571" s="1610"/>
      <c r="AD571" s="1610"/>
      <c r="AE571" s="1610"/>
      <c r="AF571" s="1629"/>
      <c r="AG571" s="1611"/>
      <c r="AH571" s="1611"/>
      <c r="AI571" s="1611"/>
      <c r="AJ571" s="1611"/>
      <c r="AK571" s="1611"/>
      <c r="AL571" s="1611"/>
    </row>
    <row r="572" spans="1:38" ht="17.100000000000001" customHeight="1">
      <c r="A572" s="3561"/>
      <c r="B572" s="3554"/>
      <c r="C572" s="4391" t="s">
        <v>668</v>
      </c>
      <c r="D572" s="4392" t="s">
        <v>615</v>
      </c>
      <c r="E572" s="796">
        <f t="shared" si="61"/>
        <v>698700</v>
      </c>
      <c r="F572" s="549">
        <f t="shared" si="60"/>
        <v>698700</v>
      </c>
      <c r="G572" s="1609"/>
      <c r="H572" s="1609"/>
      <c r="I572" s="1609">
        <v>698700</v>
      </c>
      <c r="J572" s="1609"/>
      <c r="K572" s="1609"/>
      <c r="L572" s="1609"/>
      <c r="M572" s="1628"/>
      <c r="N572" s="1610"/>
      <c r="O572" s="1610"/>
      <c r="P572" s="1610"/>
      <c r="Q572" s="1629"/>
      <c r="R572" s="1610"/>
      <c r="S572" s="1610"/>
      <c r="T572" s="1610"/>
      <c r="U572" s="1610"/>
      <c r="V572" s="1610"/>
      <c r="W572" s="1610"/>
      <c r="X572" s="1610"/>
      <c r="Y572" s="1610"/>
      <c r="Z572" s="1610"/>
      <c r="AA572" s="1610"/>
      <c r="AB572" s="1610"/>
      <c r="AC572" s="1610"/>
      <c r="AD572" s="1610"/>
      <c r="AE572" s="1610"/>
      <c r="AF572" s="1629"/>
      <c r="AG572" s="1611"/>
      <c r="AH572" s="1611"/>
      <c r="AI572" s="1611"/>
      <c r="AJ572" s="1611"/>
      <c r="AK572" s="1611"/>
      <c r="AL572" s="1611"/>
    </row>
    <row r="573" spans="1:38" ht="16.5" customHeight="1">
      <c r="A573" s="3561"/>
      <c r="B573" s="3554"/>
      <c r="C573" s="3610" t="s">
        <v>669</v>
      </c>
      <c r="D573" s="3611" t="s">
        <v>615</v>
      </c>
      <c r="E573" s="796">
        <f t="shared" si="61"/>
        <v>123300</v>
      </c>
      <c r="F573" s="549">
        <f t="shared" si="60"/>
        <v>123300</v>
      </c>
      <c r="G573" s="1609"/>
      <c r="H573" s="1609"/>
      <c r="I573" s="1609">
        <v>123300</v>
      </c>
      <c r="J573" s="1609"/>
      <c r="K573" s="1609"/>
      <c r="L573" s="1609"/>
      <c r="M573" s="1628"/>
      <c r="N573" s="1610"/>
      <c r="O573" s="1610"/>
      <c r="P573" s="1610"/>
      <c r="Q573" s="1629"/>
      <c r="R573" s="1610"/>
      <c r="S573" s="1610"/>
      <c r="T573" s="1610"/>
      <c r="U573" s="1610"/>
      <c r="V573" s="1610"/>
      <c r="W573" s="1610"/>
      <c r="X573" s="1610"/>
      <c r="Y573" s="1610"/>
      <c r="Z573" s="1610"/>
      <c r="AA573" s="1610"/>
      <c r="AB573" s="1610"/>
      <c r="AC573" s="1610"/>
      <c r="AD573" s="1610"/>
      <c r="AE573" s="1610"/>
      <c r="AF573" s="1629"/>
      <c r="AG573" s="1611"/>
      <c r="AH573" s="1611"/>
      <c r="AI573" s="1611"/>
      <c r="AJ573" s="1611"/>
      <c r="AK573" s="1611"/>
      <c r="AL573" s="1611"/>
    </row>
    <row r="574" spans="1:38" ht="17.100000000000001" customHeight="1">
      <c r="A574" s="3561"/>
      <c r="B574" s="3554"/>
      <c r="C574" s="3794" t="s">
        <v>670</v>
      </c>
      <c r="D574" s="3795" t="s">
        <v>619</v>
      </c>
      <c r="E574" s="796">
        <f t="shared" si="61"/>
        <v>99450</v>
      </c>
      <c r="F574" s="549">
        <f t="shared" si="60"/>
        <v>99450</v>
      </c>
      <c r="G574" s="1609"/>
      <c r="H574" s="1609"/>
      <c r="I574" s="1609">
        <v>89250</v>
      </c>
      <c r="J574" s="1609"/>
      <c r="K574" s="1609"/>
      <c r="L574" s="1609"/>
      <c r="M574" s="1628"/>
      <c r="N574" s="1610"/>
      <c r="O574" s="1610"/>
      <c r="P574" s="1610"/>
      <c r="Q574" s="1629"/>
      <c r="R574" s="1610"/>
      <c r="S574" s="1610"/>
      <c r="T574" s="1610"/>
      <c r="U574" s="1610"/>
      <c r="V574" s="1610"/>
      <c r="W574" s="1610"/>
      <c r="X574" s="1610"/>
      <c r="Y574" s="1610"/>
      <c r="Z574" s="1610"/>
      <c r="AA574" s="1610"/>
      <c r="AB574" s="1610"/>
      <c r="AC574" s="1610"/>
      <c r="AD574" s="1610">
        <v>10200</v>
      </c>
      <c r="AE574" s="1610"/>
      <c r="AF574" s="1629"/>
      <c r="AG574" s="1611"/>
      <c r="AH574" s="1611"/>
      <c r="AI574" s="1611"/>
      <c r="AJ574" s="1611"/>
      <c r="AK574" s="1611"/>
      <c r="AL574" s="1611"/>
    </row>
    <row r="575" spans="1:38" ht="17.100000000000001" customHeight="1">
      <c r="A575" s="3561"/>
      <c r="B575" s="3554"/>
      <c r="C575" s="3799" t="s">
        <v>671</v>
      </c>
      <c r="D575" s="3800" t="s">
        <v>619</v>
      </c>
      <c r="E575" s="796">
        <f t="shared" si="61"/>
        <v>17550</v>
      </c>
      <c r="F575" s="549">
        <f t="shared" si="60"/>
        <v>17550</v>
      </c>
      <c r="G575" s="1609"/>
      <c r="H575" s="1609"/>
      <c r="I575" s="1609">
        <v>15750</v>
      </c>
      <c r="J575" s="1609"/>
      <c r="K575" s="1609"/>
      <c r="L575" s="1609"/>
      <c r="M575" s="1630"/>
      <c r="N575" s="1610"/>
      <c r="O575" s="1610"/>
      <c r="P575" s="1610"/>
      <c r="Q575" s="1631"/>
      <c r="R575" s="1610"/>
      <c r="S575" s="1610"/>
      <c r="T575" s="1610"/>
      <c r="U575" s="1610"/>
      <c r="V575" s="1610"/>
      <c r="W575" s="1610"/>
      <c r="X575" s="1610"/>
      <c r="Y575" s="1610"/>
      <c r="Z575" s="1610"/>
      <c r="AA575" s="1610"/>
      <c r="AB575" s="1610"/>
      <c r="AC575" s="1610"/>
      <c r="AD575" s="1610">
        <v>1800</v>
      </c>
      <c r="AE575" s="1610"/>
      <c r="AF575" s="1631"/>
      <c r="AG575" s="1611"/>
      <c r="AH575" s="1611"/>
      <c r="AI575" s="1611"/>
      <c r="AJ575" s="1611"/>
      <c r="AK575" s="1611"/>
      <c r="AL575" s="1611"/>
    </row>
    <row r="576" spans="1:38" ht="17.100000000000001" customHeight="1">
      <c r="A576" s="3561"/>
      <c r="B576" s="3554"/>
      <c r="C576" s="3780" t="s">
        <v>704</v>
      </c>
      <c r="D576" s="3781" t="s">
        <v>705</v>
      </c>
      <c r="E576" s="796">
        <f t="shared" si="61"/>
        <v>93500</v>
      </c>
      <c r="F576" s="549">
        <f t="shared" si="60"/>
        <v>93500</v>
      </c>
      <c r="G576" s="1609"/>
      <c r="H576" s="1609"/>
      <c r="I576" s="1609">
        <v>68000</v>
      </c>
      <c r="J576" s="1609"/>
      <c r="K576" s="1609"/>
      <c r="L576" s="1609"/>
      <c r="M576" s="1630"/>
      <c r="N576" s="1610"/>
      <c r="O576" s="1610"/>
      <c r="P576" s="1610"/>
      <c r="Q576" s="1631"/>
      <c r="R576" s="1610"/>
      <c r="S576" s="1610"/>
      <c r="T576" s="1610"/>
      <c r="U576" s="1610"/>
      <c r="V576" s="1610"/>
      <c r="W576" s="1610"/>
      <c r="X576" s="1610"/>
      <c r="Y576" s="1610"/>
      <c r="Z576" s="1610"/>
      <c r="AA576" s="1610"/>
      <c r="AB576" s="1610"/>
      <c r="AC576" s="1610"/>
      <c r="AD576" s="1610">
        <v>25500</v>
      </c>
      <c r="AE576" s="1610"/>
      <c r="AF576" s="1631"/>
      <c r="AG576" s="1611"/>
      <c r="AH576" s="1611"/>
      <c r="AI576" s="1611"/>
      <c r="AJ576" s="1611"/>
      <c r="AK576" s="1611"/>
      <c r="AL576" s="1611"/>
    </row>
    <row r="577" spans="1:38" ht="17.100000000000001" customHeight="1">
      <c r="A577" s="3561"/>
      <c r="B577" s="3554"/>
      <c r="C577" s="3610" t="s">
        <v>706</v>
      </c>
      <c r="D577" s="3611" t="s">
        <v>705</v>
      </c>
      <c r="E577" s="796">
        <f t="shared" si="61"/>
        <v>16500</v>
      </c>
      <c r="F577" s="549">
        <f t="shared" si="60"/>
        <v>16500</v>
      </c>
      <c r="G577" s="1609"/>
      <c r="H577" s="1609"/>
      <c r="I577" s="1609">
        <v>12000</v>
      </c>
      <c r="J577" s="1609"/>
      <c r="K577" s="1609"/>
      <c r="L577" s="1609"/>
      <c r="M577" s="1630"/>
      <c r="N577" s="1610"/>
      <c r="O577" s="1610"/>
      <c r="P577" s="1610"/>
      <c r="Q577" s="1631"/>
      <c r="R577" s="1610"/>
      <c r="S577" s="1610"/>
      <c r="T577" s="1610"/>
      <c r="U577" s="1610"/>
      <c r="V577" s="1610"/>
      <c r="W577" s="1610"/>
      <c r="X577" s="1610"/>
      <c r="Y577" s="1610"/>
      <c r="Z577" s="1610"/>
      <c r="AA577" s="1610"/>
      <c r="AB577" s="1610"/>
      <c r="AC577" s="1610"/>
      <c r="AD577" s="1610">
        <v>4500</v>
      </c>
      <c r="AE577" s="1610"/>
      <c r="AF577" s="1631"/>
      <c r="AG577" s="1611"/>
      <c r="AH577" s="1611"/>
      <c r="AI577" s="1611"/>
      <c r="AJ577" s="1611"/>
      <c r="AK577" s="1611"/>
      <c r="AL577" s="1611"/>
    </row>
    <row r="578" spans="1:38" ht="17.100000000000001" customHeight="1">
      <c r="A578" s="3561"/>
      <c r="B578" s="3554"/>
      <c r="C578" s="3794" t="s">
        <v>795</v>
      </c>
      <c r="D578" s="3795" t="s">
        <v>627</v>
      </c>
      <c r="E578" s="796">
        <f t="shared" si="61"/>
        <v>29750</v>
      </c>
      <c r="F578" s="549">
        <f t="shared" si="60"/>
        <v>29750</v>
      </c>
      <c r="G578" s="1609"/>
      <c r="H578" s="1609"/>
      <c r="I578" s="1609">
        <v>29750</v>
      </c>
      <c r="J578" s="1609"/>
      <c r="K578" s="1609"/>
      <c r="L578" s="1609"/>
      <c r="M578" s="1632"/>
      <c r="N578" s="1610"/>
      <c r="O578" s="1610"/>
      <c r="P578" s="1610"/>
      <c r="Q578" s="1633"/>
      <c r="R578" s="1610"/>
      <c r="S578" s="1610"/>
      <c r="T578" s="1610"/>
      <c r="U578" s="1610"/>
      <c r="V578" s="1610"/>
      <c r="W578" s="1610"/>
      <c r="X578" s="1610"/>
      <c r="Y578" s="1610"/>
      <c r="Z578" s="1610"/>
      <c r="AA578" s="1610"/>
      <c r="AB578" s="1610"/>
      <c r="AC578" s="1610"/>
      <c r="AD578" s="1610"/>
      <c r="AE578" s="1610"/>
      <c r="AF578" s="1633"/>
      <c r="AG578" s="1611"/>
      <c r="AH578" s="1611"/>
      <c r="AI578" s="1611"/>
      <c r="AJ578" s="1611"/>
      <c r="AK578" s="1611"/>
      <c r="AL578" s="1611"/>
    </row>
    <row r="579" spans="1:38" ht="17.100000000000001" customHeight="1">
      <c r="A579" s="3561"/>
      <c r="B579" s="3554"/>
      <c r="C579" s="3794" t="s">
        <v>796</v>
      </c>
      <c r="D579" s="3795" t="s">
        <v>627</v>
      </c>
      <c r="E579" s="796">
        <f t="shared" si="61"/>
        <v>5250</v>
      </c>
      <c r="F579" s="549">
        <f t="shared" si="60"/>
        <v>5250</v>
      </c>
      <c r="G579" s="1609"/>
      <c r="H579" s="1609"/>
      <c r="I579" s="1609">
        <v>5250</v>
      </c>
      <c r="J579" s="1609"/>
      <c r="K579" s="1609"/>
      <c r="L579" s="1609"/>
      <c r="M579" s="1632"/>
      <c r="N579" s="1610"/>
      <c r="O579" s="1610"/>
      <c r="P579" s="1610"/>
      <c r="Q579" s="1633"/>
      <c r="R579" s="1610"/>
      <c r="S579" s="1610"/>
      <c r="T579" s="1610"/>
      <c r="U579" s="1610"/>
      <c r="V579" s="1610"/>
      <c r="W579" s="1610"/>
      <c r="X579" s="1610"/>
      <c r="Y579" s="1610"/>
      <c r="Z579" s="1610"/>
      <c r="AA579" s="1610"/>
      <c r="AB579" s="1610"/>
      <c r="AC579" s="1610"/>
      <c r="AD579" s="1610"/>
      <c r="AE579" s="1610"/>
      <c r="AF579" s="1633"/>
      <c r="AG579" s="1611"/>
      <c r="AH579" s="1611"/>
      <c r="AI579" s="1611"/>
      <c r="AJ579" s="1611"/>
      <c r="AK579" s="1611"/>
      <c r="AL579" s="1611"/>
    </row>
    <row r="580" spans="1:38" ht="17.100000000000001" customHeight="1">
      <c r="A580" s="3561"/>
      <c r="B580" s="3554"/>
      <c r="C580" s="3798" t="s">
        <v>797</v>
      </c>
      <c r="D580" s="3797" t="s">
        <v>681</v>
      </c>
      <c r="E580" s="796">
        <f t="shared" si="61"/>
        <v>102000</v>
      </c>
      <c r="F580" s="549">
        <f t="shared" si="60"/>
        <v>102000</v>
      </c>
      <c r="G580" s="1609"/>
      <c r="H580" s="1609"/>
      <c r="I580" s="1609">
        <v>102000</v>
      </c>
      <c r="J580" s="1609"/>
      <c r="K580" s="1609"/>
      <c r="L580" s="1609"/>
      <c r="M580" s="1632"/>
      <c r="N580" s="1610"/>
      <c r="O580" s="1610"/>
      <c r="P580" s="1610"/>
      <c r="Q580" s="1633"/>
      <c r="R580" s="1610"/>
      <c r="S580" s="1610"/>
      <c r="T580" s="1610"/>
      <c r="U580" s="1610"/>
      <c r="V580" s="1610"/>
      <c r="W580" s="1610"/>
      <c r="X580" s="1610"/>
      <c r="Y580" s="1610"/>
      <c r="Z580" s="1610"/>
      <c r="AA580" s="1610"/>
      <c r="AB580" s="1610"/>
      <c r="AC580" s="1610"/>
      <c r="AD580" s="1610"/>
      <c r="AE580" s="1610"/>
      <c r="AF580" s="1633"/>
      <c r="AG580" s="1611"/>
      <c r="AH580" s="1611"/>
      <c r="AI580" s="1611"/>
      <c r="AJ580" s="1611"/>
      <c r="AK580" s="1611"/>
      <c r="AL580" s="1611"/>
    </row>
    <row r="581" spans="1:38" ht="17.100000000000001" customHeight="1">
      <c r="A581" s="3554"/>
      <c r="B581" s="3554"/>
      <c r="C581" s="1581" t="s">
        <v>798</v>
      </c>
      <c r="D581" s="3563" t="s">
        <v>681</v>
      </c>
      <c r="E581" s="796">
        <f t="shared" si="61"/>
        <v>18000</v>
      </c>
      <c r="F581" s="549">
        <f t="shared" si="60"/>
        <v>18000</v>
      </c>
      <c r="G581" s="1609"/>
      <c r="H581" s="1609"/>
      <c r="I581" s="1609">
        <v>18000</v>
      </c>
      <c r="J581" s="1609"/>
      <c r="K581" s="1609"/>
      <c r="L581" s="1609"/>
      <c r="M581" s="1632"/>
      <c r="N581" s="1610"/>
      <c r="O581" s="1610"/>
      <c r="P581" s="1610"/>
      <c r="Q581" s="1633"/>
      <c r="R581" s="1610"/>
      <c r="S581" s="1610"/>
      <c r="T581" s="1610"/>
      <c r="U581" s="1610"/>
      <c r="V581" s="1610"/>
      <c r="W581" s="1610"/>
      <c r="X581" s="1610"/>
      <c r="Y581" s="1610"/>
      <c r="Z581" s="1610"/>
      <c r="AA581" s="1610"/>
      <c r="AB581" s="1610"/>
      <c r="AC581" s="1610"/>
      <c r="AD581" s="1610"/>
      <c r="AE581" s="1610"/>
      <c r="AF581" s="1633"/>
      <c r="AG581" s="1611"/>
      <c r="AH581" s="1611"/>
      <c r="AI581" s="1611"/>
      <c r="AJ581" s="1611"/>
      <c r="AK581" s="1611"/>
      <c r="AL581" s="1611"/>
    </row>
    <row r="582" spans="1:38" ht="18.75" customHeight="1">
      <c r="A582" s="3561"/>
      <c r="B582" s="3554"/>
      <c r="C582" s="3783" t="s">
        <v>674</v>
      </c>
      <c r="D582" s="3563" t="s">
        <v>633</v>
      </c>
      <c r="E582" s="796">
        <f t="shared" si="61"/>
        <v>272000</v>
      </c>
      <c r="F582" s="549">
        <f t="shared" si="60"/>
        <v>272000</v>
      </c>
      <c r="G582" s="1609"/>
      <c r="H582" s="1609"/>
      <c r="I582" s="1609">
        <v>272000</v>
      </c>
      <c r="J582" s="1609"/>
      <c r="K582" s="1609"/>
      <c r="L582" s="1609"/>
      <c r="M582" s="1632"/>
      <c r="N582" s="1610"/>
      <c r="O582" s="1610"/>
      <c r="P582" s="1610"/>
      <c r="Q582" s="1633"/>
      <c r="R582" s="1610"/>
      <c r="S582" s="1610"/>
      <c r="T582" s="1610"/>
      <c r="U582" s="1610"/>
      <c r="V582" s="1610"/>
      <c r="W582" s="1610"/>
      <c r="X582" s="1610"/>
      <c r="Y582" s="1610"/>
      <c r="Z582" s="1610"/>
      <c r="AA582" s="1610"/>
      <c r="AB582" s="1610"/>
      <c r="AC582" s="1610"/>
      <c r="AD582" s="1610"/>
      <c r="AE582" s="1610"/>
      <c r="AF582" s="1633"/>
      <c r="AG582" s="1611"/>
      <c r="AH582" s="1611"/>
      <c r="AI582" s="1611"/>
      <c r="AJ582" s="1611"/>
      <c r="AK582" s="1611"/>
      <c r="AL582" s="1611"/>
    </row>
    <row r="583" spans="1:38" ht="18.75" customHeight="1">
      <c r="A583" s="3561"/>
      <c r="B583" s="3554"/>
      <c r="C583" s="3801" t="s">
        <v>675</v>
      </c>
      <c r="D583" s="3781" t="s">
        <v>633</v>
      </c>
      <c r="E583" s="796">
        <f t="shared" si="61"/>
        <v>48000</v>
      </c>
      <c r="F583" s="549">
        <f t="shared" si="60"/>
        <v>48000</v>
      </c>
      <c r="G583" s="1609"/>
      <c r="H583" s="1609"/>
      <c r="I583" s="1609">
        <v>48000</v>
      </c>
      <c r="J583" s="1609"/>
      <c r="K583" s="1609"/>
      <c r="L583" s="1609"/>
      <c r="M583" s="1632"/>
      <c r="N583" s="1610"/>
      <c r="O583" s="1610"/>
      <c r="P583" s="1610"/>
      <c r="Q583" s="1633"/>
      <c r="R583" s="1610"/>
      <c r="S583" s="1610"/>
      <c r="T583" s="1610"/>
      <c r="U583" s="1610"/>
      <c r="V583" s="1610"/>
      <c r="W583" s="1610"/>
      <c r="X583" s="1610"/>
      <c r="Y583" s="1610"/>
      <c r="Z583" s="1610"/>
      <c r="AA583" s="1610"/>
      <c r="AB583" s="1610"/>
      <c r="AC583" s="1610"/>
      <c r="AD583" s="1610"/>
      <c r="AE583" s="1610"/>
      <c r="AF583" s="1633"/>
      <c r="AG583" s="1611"/>
      <c r="AH583" s="1611"/>
      <c r="AI583" s="1611"/>
      <c r="AJ583" s="1611"/>
      <c r="AK583" s="1611"/>
      <c r="AL583" s="1611"/>
    </row>
    <row r="584" spans="1:38" ht="17.100000000000001" customHeight="1">
      <c r="A584" s="3561"/>
      <c r="B584" s="3561"/>
      <c r="C584" s="1228" t="s">
        <v>676</v>
      </c>
      <c r="D584" s="1141" t="s">
        <v>596</v>
      </c>
      <c r="E584" s="796">
        <f t="shared" si="61"/>
        <v>685542</v>
      </c>
      <c r="F584" s="549">
        <f t="shared" si="60"/>
        <v>685542</v>
      </c>
      <c r="G584" s="1609"/>
      <c r="H584" s="1609"/>
      <c r="I584" s="1609">
        <v>685542</v>
      </c>
      <c r="J584" s="1609"/>
      <c r="K584" s="1609"/>
      <c r="L584" s="1609"/>
      <c r="M584" s="1632"/>
      <c r="N584" s="1610"/>
      <c r="O584" s="1610"/>
      <c r="P584" s="1610"/>
      <c r="Q584" s="1633"/>
      <c r="R584" s="1610"/>
      <c r="S584" s="1610"/>
      <c r="T584" s="1610"/>
      <c r="U584" s="1610"/>
      <c r="V584" s="1610"/>
      <c r="W584" s="1610"/>
      <c r="X584" s="1610"/>
      <c r="Y584" s="1610"/>
      <c r="Z584" s="1610"/>
      <c r="AA584" s="1610"/>
      <c r="AB584" s="1610"/>
      <c r="AC584" s="1610"/>
      <c r="AD584" s="1610"/>
      <c r="AE584" s="1610"/>
      <c r="AF584" s="1633"/>
      <c r="AG584" s="1611"/>
      <c r="AH584" s="1611"/>
      <c r="AI584" s="1611"/>
      <c r="AJ584" s="1611"/>
      <c r="AK584" s="1611"/>
      <c r="AL584" s="1611"/>
    </row>
    <row r="585" spans="1:38" ht="17.100000000000001" customHeight="1">
      <c r="A585" s="3554"/>
      <c r="B585" s="3561"/>
      <c r="C585" s="3788" t="s">
        <v>677</v>
      </c>
      <c r="D585" s="3802" t="s">
        <v>596</v>
      </c>
      <c r="E585" s="796">
        <f t="shared" si="61"/>
        <v>120978</v>
      </c>
      <c r="F585" s="549">
        <f t="shared" si="60"/>
        <v>120978</v>
      </c>
      <c r="G585" s="1609"/>
      <c r="H585" s="1609"/>
      <c r="I585" s="1609">
        <v>120978</v>
      </c>
      <c r="J585" s="1609"/>
      <c r="K585" s="1609"/>
      <c r="L585" s="1609"/>
      <c r="M585" s="1632"/>
      <c r="N585" s="1610"/>
      <c r="O585" s="1610"/>
      <c r="P585" s="1610"/>
      <c r="Q585" s="1633"/>
      <c r="R585" s="1610"/>
      <c r="S585" s="1610"/>
      <c r="T585" s="1610"/>
      <c r="U585" s="1610"/>
      <c r="V585" s="1610"/>
      <c r="W585" s="1610"/>
      <c r="X585" s="1610"/>
      <c r="Y585" s="1610"/>
      <c r="Z585" s="1610"/>
      <c r="AA585" s="1610"/>
      <c r="AB585" s="1610"/>
      <c r="AC585" s="1610"/>
      <c r="AD585" s="1610"/>
      <c r="AE585" s="1610"/>
      <c r="AF585" s="1633"/>
      <c r="AG585" s="1611"/>
      <c r="AH585" s="1611"/>
      <c r="AI585" s="1611"/>
      <c r="AJ585" s="1611"/>
      <c r="AK585" s="1611"/>
      <c r="AL585" s="1611"/>
    </row>
    <row r="586" spans="1:38" ht="14.25" customHeight="1">
      <c r="A586" s="3561"/>
      <c r="B586" s="3554"/>
      <c r="C586" s="3752"/>
      <c r="D586" s="3752"/>
      <c r="E586" s="796"/>
      <c r="F586" s="549">
        <f t="shared" si="60"/>
        <v>0</v>
      </c>
      <c r="G586" s="1609"/>
      <c r="H586" s="1609"/>
      <c r="I586" s="1609"/>
      <c r="J586" s="1609"/>
      <c r="K586" s="1609"/>
      <c r="L586" s="1609"/>
      <c r="M586" s="1632"/>
      <c r="N586" s="1610"/>
      <c r="O586" s="1610"/>
      <c r="P586" s="1610"/>
      <c r="Q586" s="1633"/>
      <c r="R586" s="1610"/>
      <c r="S586" s="1610"/>
      <c r="T586" s="1610"/>
      <c r="U586" s="1610"/>
      <c r="V586" s="1610"/>
      <c r="W586" s="1610"/>
      <c r="X586" s="1610"/>
      <c r="Y586" s="1610"/>
      <c r="Z586" s="1610"/>
      <c r="AA586" s="1610"/>
      <c r="AB586" s="1610"/>
      <c r="AC586" s="1610"/>
      <c r="AD586" s="1610"/>
      <c r="AE586" s="1610"/>
      <c r="AF586" s="1633"/>
      <c r="AG586" s="1611"/>
      <c r="AH586" s="1611"/>
      <c r="AI586" s="1611"/>
      <c r="AJ586" s="1611"/>
      <c r="AK586" s="1611"/>
      <c r="AL586" s="1611"/>
    </row>
    <row r="587" spans="1:38" ht="17.100000000000001" customHeight="1">
      <c r="A587" s="3561"/>
      <c r="B587" s="3554"/>
      <c r="C587" s="5218" t="s">
        <v>637</v>
      </c>
      <c r="D587" s="5218"/>
      <c r="E587" s="821">
        <f>SUM(E588)</f>
        <v>8477355</v>
      </c>
      <c r="F587" s="549">
        <f t="shared" si="60"/>
        <v>0</v>
      </c>
      <c r="G587" s="1609"/>
      <c r="H587" s="1609"/>
      <c r="I587" s="1609"/>
      <c r="J587" s="1609"/>
      <c r="K587" s="1609"/>
      <c r="L587" s="1609"/>
      <c r="M587" s="1632"/>
      <c r="N587" s="1610"/>
      <c r="O587" s="1610"/>
      <c r="P587" s="1610"/>
      <c r="Q587" s="1633"/>
      <c r="R587" s="1610"/>
      <c r="S587" s="1610"/>
      <c r="T587" s="1610"/>
      <c r="U587" s="1610"/>
      <c r="V587" s="1610"/>
      <c r="W587" s="1610"/>
      <c r="X587" s="1610"/>
      <c r="Y587" s="1610"/>
      <c r="Z587" s="1610"/>
      <c r="AA587" s="1610"/>
      <c r="AB587" s="1610"/>
      <c r="AC587" s="1610"/>
      <c r="AD587" s="1610"/>
      <c r="AE587" s="1610"/>
      <c r="AF587" s="1633"/>
      <c r="AG587" s="1611"/>
      <c r="AH587" s="1611"/>
      <c r="AI587" s="1611"/>
      <c r="AJ587" s="1611"/>
      <c r="AK587" s="1611"/>
      <c r="AL587" s="1611"/>
    </row>
    <row r="588" spans="1:38" ht="17.100000000000001" customHeight="1">
      <c r="A588" s="3561"/>
      <c r="B588" s="3554"/>
      <c r="C588" s="5303" t="s">
        <v>722</v>
      </c>
      <c r="D588" s="5303"/>
      <c r="E588" s="3803">
        <f>SUM(E589:E592)</f>
        <v>8477355</v>
      </c>
      <c r="F588" s="549">
        <f t="shared" si="60"/>
        <v>0</v>
      </c>
      <c r="G588" s="1634"/>
      <c r="H588" s="1634"/>
      <c r="I588" s="1634"/>
      <c r="J588" s="1634"/>
      <c r="K588" s="1634"/>
      <c r="L588" s="1634"/>
      <c r="M588" s="1632"/>
      <c r="N588" s="1635"/>
      <c r="O588" s="1635"/>
      <c r="P588" s="1635"/>
      <c r="Q588" s="1633"/>
      <c r="R588" s="1635"/>
      <c r="S588" s="1635"/>
      <c r="T588" s="1635"/>
      <c r="U588" s="1635"/>
      <c r="V588" s="1635"/>
      <c r="W588" s="1635"/>
      <c r="X588" s="1635"/>
      <c r="Y588" s="1635"/>
      <c r="Z588" s="1635"/>
      <c r="AA588" s="1635"/>
      <c r="AB588" s="1635"/>
      <c r="AC588" s="1635"/>
      <c r="AD588" s="1635"/>
      <c r="AE588" s="1635"/>
      <c r="AF588" s="1633"/>
      <c r="AG588" s="1636"/>
      <c r="AH588" s="1636"/>
      <c r="AI588" s="1636"/>
      <c r="AJ588" s="1636"/>
      <c r="AK588" s="1636"/>
      <c r="AL588" s="1636"/>
    </row>
    <row r="589" spans="1:38" ht="17.25" customHeight="1">
      <c r="A589" s="3561"/>
      <c r="B589" s="3554"/>
      <c r="C589" s="3794" t="s">
        <v>732</v>
      </c>
      <c r="D589" s="3795" t="s">
        <v>733</v>
      </c>
      <c r="E589" s="3803">
        <f>F589</f>
        <v>5106800</v>
      </c>
      <c r="F589" s="549">
        <f t="shared" si="60"/>
        <v>5106800</v>
      </c>
      <c r="G589" s="1637"/>
      <c r="H589" s="1637"/>
      <c r="I589" s="1637">
        <v>3950000</v>
      </c>
      <c r="J589" s="1637"/>
      <c r="K589" s="1637"/>
      <c r="L589" s="1637"/>
      <c r="M589" s="1632"/>
      <c r="N589" s="1638"/>
      <c r="O589" s="1638"/>
      <c r="P589" s="1638"/>
      <c r="Q589" s="1633"/>
      <c r="R589" s="1638"/>
      <c r="S589" s="1638"/>
      <c r="T589" s="1638"/>
      <c r="U589" s="1638"/>
      <c r="V589" s="1638"/>
      <c r="W589" s="1638"/>
      <c r="X589" s="1638"/>
      <c r="Y589" s="1638"/>
      <c r="Z589" s="1638">
        <f>1216800-60000</f>
        <v>1156800</v>
      </c>
      <c r="AA589" s="1638"/>
      <c r="AB589" s="1638"/>
      <c r="AC589" s="1638"/>
      <c r="AD589" s="1638"/>
      <c r="AE589" s="1638"/>
      <c r="AF589" s="1633"/>
      <c r="AG589" s="1639"/>
      <c r="AH589" s="1639"/>
      <c r="AI589" s="1639"/>
      <c r="AJ589" s="1639"/>
      <c r="AK589" s="1639"/>
      <c r="AL589" s="1639"/>
    </row>
    <row r="590" spans="1:38" ht="17.100000000000001" customHeight="1">
      <c r="A590" s="3561"/>
      <c r="B590" s="3554"/>
      <c r="C590" s="3794" t="s">
        <v>639</v>
      </c>
      <c r="D590" s="3795" t="s">
        <v>640</v>
      </c>
      <c r="E590" s="3803">
        <f t="shared" ref="E590:E592" si="62">F590</f>
        <v>3210555</v>
      </c>
      <c r="F590" s="549">
        <f t="shared" si="60"/>
        <v>3210555</v>
      </c>
      <c r="G590" s="1640"/>
      <c r="H590" s="1640"/>
      <c r="I590" s="1640">
        <v>2800000</v>
      </c>
      <c r="J590" s="1640"/>
      <c r="K590" s="1640"/>
      <c r="L590" s="1640"/>
      <c r="M590" s="1632"/>
      <c r="N590" s="1641"/>
      <c r="O590" s="1641"/>
      <c r="P590" s="1641"/>
      <c r="Q590" s="1633"/>
      <c r="R590" s="1641"/>
      <c r="S590" s="1641">
        <v>50555</v>
      </c>
      <c r="T590" s="1641"/>
      <c r="U590" s="1641"/>
      <c r="V590" s="1641"/>
      <c r="W590" s="1641"/>
      <c r="X590" s="1641"/>
      <c r="Y590" s="1641"/>
      <c r="Z590" s="1641">
        <f>300000+60000</f>
        <v>360000</v>
      </c>
      <c r="AA590" s="1641"/>
      <c r="AB590" s="1641"/>
      <c r="AC590" s="1641"/>
      <c r="AD590" s="1641"/>
      <c r="AE590" s="1641"/>
      <c r="AF590" s="1633"/>
      <c r="AG590" s="1642"/>
      <c r="AH590" s="1642"/>
      <c r="AI590" s="1642"/>
      <c r="AJ590" s="1642"/>
      <c r="AK590" s="1642"/>
      <c r="AL590" s="1642"/>
    </row>
    <row r="591" spans="1:38" ht="17.100000000000001" customHeight="1">
      <c r="A591" s="3561"/>
      <c r="B591" s="3554"/>
      <c r="C591" s="1581" t="s">
        <v>799</v>
      </c>
      <c r="D591" s="3795" t="s">
        <v>640</v>
      </c>
      <c r="E591" s="3803">
        <f t="shared" si="62"/>
        <v>136000</v>
      </c>
      <c r="F591" s="549">
        <f t="shared" si="60"/>
        <v>136000</v>
      </c>
      <c r="G591" s="1643"/>
      <c r="H591" s="1643"/>
      <c r="I591" s="1643">
        <v>102000</v>
      </c>
      <c r="J591" s="1643"/>
      <c r="K591" s="1643"/>
      <c r="L591" s="1643"/>
      <c r="M591" s="1632"/>
      <c r="N591" s="1644"/>
      <c r="O591" s="1644"/>
      <c r="P591" s="1644"/>
      <c r="Q591" s="1633"/>
      <c r="R591" s="1644"/>
      <c r="S591" s="1644"/>
      <c r="T591" s="1644"/>
      <c r="U591" s="1644"/>
      <c r="V591" s="1644"/>
      <c r="W591" s="1644"/>
      <c r="X591" s="1644"/>
      <c r="Y591" s="1644"/>
      <c r="Z591" s="1644"/>
      <c r="AA591" s="1644"/>
      <c r="AB591" s="1644"/>
      <c r="AC591" s="1644"/>
      <c r="AD591" s="1644">
        <v>34000</v>
      </c>
      <c r="AE591" s="1644"/>
      <c r="AF591" s="1633"/>
      <c r="AG591" s="1645"/>
      <c r="AH591" s="1645"/>
      <c r="AI591" s="1645"/>
      <c r="AJ591" s="1645"/>
      <c r="AK591" s="1645"/>
      <c r="AL591" s="1645"/>
    </row>
    <row r="592" spans="1:38" ht="17.100000000000001" customHeight="1">
      <c r="A592" s="3561"/>
      <c r="B592" s="3554"/>
      <c r="C592" s="3804" t="s">
        <v>737</v>
      </c>
      <c r="D592" s="3805" t="s">
        <v>640</v>
      </c>
      <c r="E592" s="3806">
        <f t="shared" si="62"/>
        <v>24000</v>
      </c>
      <c r="F592" s="549">
        <f t="shared" si="60"/>
        <v>24000</v>
      </c>
      <c r="G592" s="1646"/>
      <c r="H592" s="1646"/>
      <c r="I592" s="1646">
        <v>18000</v>
      </c>
      <c r="J592" s="1646"/>
      <c r="K592" s="1646"/>
      <c r="L592" s="1646"/>
      <c r="M592" s="1632"/>
      <c r="N592" s="1647"/>
      <c r="O592" s="1647"/>
      <c r="P592" s="1647"/>
      <c r="Q592" s="1633"/>
      <c r="R592" s="1647"/>
      <c r="S592" s="1647"/>
      <c r="T592" s="1647"/>
      <c r="U592" s="1647"/>
      <c r="V592" s="1647"/>
      <c r="W592" s="1647"/>
      <c r="X592" s="1647"/>
      <c r="Y592" s="1647"/>
      <c r="Z592" s="1647"/>
      <c r="AA592" s="1647"/>
      <c r="AB592" s="1647"/>
      <c r="AC592" s="1647"/>
      <c r="AD592" s="1647">
        <v>6000</v>
      </c>
      <c r="AE592" s="1647"/>
      <c r="AF592" s="1633"/>
      <c r="AG592" s="1648"/>
      <c r="AH592" s="1648"/>
      <c r="AI592" s="1648"/>
      <c r="AJ592" s="1648"/>
      <c r="AK592" s="1648"/>
      <c r="AL592" s="1648"/>
    </row>
    <row r="593" spans="1:38" ht="17.100000000000001" customHeight="1">
      <c r="A593" s="3561"/>
      <c r="B593" s="3554"/>
      <c r="C593" s="599"/>
      <c r="D593" s="600"/>
      <c r="E593" s="588"/>
      <c r="G593" s="1646"/>
      <c r="H593" s="1646"/>
      <c r="I593" s="1646"/>
      <c r="J593" s="1646"/>
      <c r="K593" s="1646"/>
      <c r="L593" s="1646"/>
      <c r="M593" s="1632"/>
      <c r="N593" s="1647"/>
      <c r="O593" s="1647"/>
      <c r="P593" s="1647"/>
      <c r="Q593" s="1633"/>
      <c r="R593" s="1647"/>
      <c r="S593" s="1647"/>
      <c r="T593" s="1647"/>
      <c r="U593" s="1647"/>
      <c r="V593" s="1647"/>
      <c r="W593" s="1647"/>
      <c r="X593" s="1647"/>
      <c r="Y593" s="1647"/>
      <c r="Z593" s="1647"/>
      <c r="AA593" s="1647"/>
      <c r="AB593" s="1647"/>
      <c r="AC593" s="1647"/>
      <c r="AD593" s="1647"/>
      <c r="AE593" s="1647"/>
      <c r="AF593" s="1633"/>
      <c r="AG593" s="1648"/>
      <c r="AH593" s="1648"/>
      <c r="AI593" s="1648"/>
      <c r="AJ593" s="1648"/>
      <c r="AK593" s="1648"/>
      <c r="AL593" s="1648"/>
    </row>
    <row r="594" spans="1:38" ht="21" customHeight="1">
      <c r="A594" s="634"/>
      <c r="B594" s="3557"/>
      <c r="C594" s="5304" t="s">
        <v>714</v>
      </c>
      <c r="D594" s="5305"/>
      <c r="E594" s="3807">
        <f>SUM(E595:E596)</f>
        <v>160000</v>
      </c>
      <c r="F594" s="549">
        <f>SUM(G594:AJ594)</f>
        <v>0</v>
      </c>
      <c r="G594" s="1646"/>
      <c r="H594" s="1646"/>
      <c r="I594" s="1646"/>
      <c r="J594" s="1646"/>
      <c r="K594" s="1646"/>
      <c r="L594" s="1646"/>
      <c r="M594" s="1632"/>
      <c r="N594" s="1647"/>
      <c r="O594" s="1647"/>
      <c r="P594" s="1647"/>
      <c r="Q594" s="1633"/>
      <c r="R594" s="1647"/>
      <c r="S594" s="1647"/>
      <c r="T594" s="1647"/>
      <c r="U594" s="1647"/>
      <c r="V594" s="1647"/>
      <c r="W594" s="1647"/>
      <c r="X594" s="1647"/>
      <c r="Y594" s="1647"/>
      <c r="Z594" s="1647"/>
      <c r="AA594" s="1647"/>
      <c r="AB594" s="1647"/>
      <c r="AC594" s="1647"/>
      <c r="AD594" s="1647"/>
      <c r="AE594" s="1647"/>
      <c r="AF594" s="1633"/>
      <c r="AG594" s="1648"/>
      <c r="AH594" s="1648"/>
      <c r="AI594" s="1648"/>
      <c r="AJ594" s="1648"/>
      <c r="AK594" s="1648"/>
      <c r="AL594" s="1648"/>
    </row>
    <row r="595" spans="1:38" ht="15">
      <c r="A595" s="3561"/>
      <c r="B595" s="3557"/>
      <c r="C595" s="1581" t="s">
        <v>799</v>
      </c>
      <c r="D595" s="3808" t="s">
        <v>640</v>
      </c>
      <c r="E595" s="3809">
        <f>F595</f>
        <v>136000</v>
      </c>
      <c r="F595" s="549">
        <f t="shared" ref="F595:F596" si="63">SUM(G595:AJ595)</f>
        <v>136000</v>
      </c>
      <c r="G595" s="1649"/>
      <c r="H595" s="1649"/>
      <c r="I595" s="1649">
        <v>102000</v>
      </c>
      <c r="J595" s="1649"/>
      <c r="K595" s="1649"/>
      <c r="L595" s="1649"/>
      <c r="M595" s="1630"/>
      <c r="N595" s="1650"/>
      <c r="O595" s="1650"/>
      <c r="P595" s="1650"/>
      <c r="Q595" s="1631"/>
      <c r="R595" s="1650"/>
      <c r="S595" s="1650"/>
      <c r="T595" s="1650"/>
      <c r="U595" s="1650"/>
      <c r="V595" s="1650"/>
      <c r="W595" s="1650"/>
      <c r="X595" s="1650"/>
      <c r="Y595" s="1650"/>
      <c r="Z595" s="1650"/>
      <c r="AA595" s="1650"/>
      <c r="AB595" s="1650"/>
      <c r="AC595" s="1650"/>
      <c r="AD595" s="1650">
        <v>34000</v>
      </c>
      <c r="AE595" s="1650"/>
      <c r="AF595" s="1631"/>
      <c r="AG595" s="1651"/>
      <c r="AH595" s="1651"/>
      <c r="AI595" s="1651"/>
      <c r="AJ595" s="1651"/>
      <c r="AK595" s="1651"/>
      <c r="AL595" s="1651"/>
    </row>
    <row r="596" spans="1:38" ht="15.75" thickBot="1">
      <c r="A596" s="3554"/>
      <c r="B596" s="3557"/>
      <c r="C596" s="3810" t="s">
        <v>737</v>
      </c>
      <c r="D596" s="3811" t="s">
        <v>640</v>
      </c>
      <c r="E596" s="3812">
        <f t="shared" ref="E596" si="64">F596</f>
        <v>24000</v>
      </c>
      <c r="F596" s="549">
        <f t="shared" si="63"/>
        <v>24000</v>
      </c>
      <c r="G596" s="1652"/>
      <c r="H596" s="1652"/>
      <c r="I596" s="1652">
        <v>18000</v>
      </c>
      <c r="J596" s="1652"/>
      <c r="K596" s="1652"/>
      <c r="L596" s="1652"/>
      <c r="M596" s="1628"/>
      <c r="N596" s="1653"/>
      <c r="O596" s="1653"/>
      <c r="P596" s="1653"/>
      <c r="Q596" s="1629"/>
      <c r="R596" s="1653"/>
      <c r="S596" s="1653"/>
      <c r="T596" s="1653"/>
      <c r="U596" s="1653"/>
      <c r="V596" s="1653"/>
      <c r="W596" s="1653"/>
      <c r="X596" s="1653"/>
      <c r="Y596" s="1653"/>
      <c r="Z596" s="1653"/>
      <c r="AA596" s="1653"/>
      <c r="AB596" s="1653"/>
      <c r="AC596" s="1653"/>
      <c r="AD596" s="1653">
        <v>6000</v>
      </c>
      <c r="AE596" s="1653"/>
      <c r="AF596" s="1629"/>
      <c r="AG596" s="1654"/>
      <c r="AH596" s="1654"/>
      <c r="AI596" s="1654"/>
      <c r="AJ596" s="1654"/>
      <c r="AK596" s="1654"/>
      <c r="AL596" s="1654"/>
    </row>
    <row r="597" spans="1:38" ht="17.100000000000001" customHeight="1" thickBot="1">
      <c r="A597" s="3561"/>
      <c r="B597" s="576" t="s">
        <v>512</v>
      </c>
      <c r="C597" s="577"/>
      <c r="D597" s="578" t="s">
        <v>94</v>
      </c>
      <c r="E597" s="579">
        <f>SUM(E598)</f>
        <v>20000</v>
      </c>
      <c r="F597" s="549">
        <f t="shared" si="60"/>
        <v>0</v>
      </c>
      <c r="G597" s="1652"/>
      <c r="H597" s="1652"/>
      <c r="I597" s="1652"/>
      <c r="J597" s="1652"/>
      <c r="K597" s="1652"/>
      <c r="L597" s="1652"/>
      <c r="M597" s="1628"/>
      <c r="N597" s="1653"/>
      <c r="O597" s="1653"/>
      <c r="P597" s="1653"/>
      <c r="Q597" s="1629"/>
      <c r="R597" s="1653"/>
      <c r="S597" s="1653"/>
      <c r="T597" s="1653"/>
      <c r="U597" s="1653"/>
      <c r="V597" s="1653"/>
      <c r="W597" s="1653"/>
      <c r="X597" s="1653"/>
      <c r="Y597" s="1653"/>
      <c r="Z597" s="1653"/>
      <c r="AA597" s="1653"/>
      <c r="AB597" s="1653"/>
      <c r="AC597" s="1653"/>
      <c r="AD597" s="1653"/>
      <c r="AE597" s="1653"/>
      <c r="AF597" s="1629"/>
      <c r="AG597" s="1654"/>
      <c r="AH597" s="1654"/>
      <c r="AI597" s="1654"/>
      <c r="AJ597" s="1654"/>
      <c r="AK597" s="1654"/>
      <c r="AL597" s="1654"/>
    </row>
    <row r="598" spans="1:38" ht="17.100000000000001" customHeight="1">
      <c r="A598" s="3561"/>
      <c r="B598" s="5190"/>
      <c r="C598" s="5191" t="s">
        <v>780</v>
      </c>
      <c r="D598" s="5191"/>
      <c r="E598" s="821">
        <f>SUM(E599)</f>
        <v>20000</v>
      </c>
      <c r="F598" s="549">
        <f t="shared" si="60"/>
        <v>0</v>
      </c>
      <c r="G598" s="1652"/>
      <c r="H598" s="1652"/>
      <c r="I598" s="1652"/>
      <c r="J598" s="1652"/>
      <c r="K598" s="1652"/>
      <c r="L598" s="1652"/>
      <c r="M598" s="1628"/>
      <c r="N598" s="1653"/>
      <c r="O598" s="1653"/>
      <c r="P598" s="1653"/>
      <c r="Q598" s="1629"/>
      <c r="R598" s="1653"/>
      <c r="S598" s="1653"/>
      <c r="T598" s="1653"/>
      <c r="U598" s="1653"/>
      <c r="V598" s="1653"/>
      <c r="W598" s="1653"/>
      <c r="X598" s="1653"/>
      <c r="Y598" s="1653"/>
      <c r="Z598" s="1653"/>
      <c r="AA598" s="1653"/>
      <c r="AB598" s="1653"/>
      <c r="AC598" s="1653"/>
      <c r="AD598" s="1653"/>
      <c r="AE598" s="1653"/>
      <c r="AF598" s="1629"/>
      <c r="AG598" s="1654"/>
      <c r="AH598" s="1654"/>
      <c r="AI598" s="1654"/>
      <c r="AJ598" s="1654"/>
      <c r="AK598" s="1654"/>
      <c r="AL598" s="1654"/>
    </row>
    <row r="599" spans="1:38" ht="17.100000000000001" customHeight="1">
      <c r="A599" s="3561"/>
      <c r="B599" s="5190"/>
      <c r="C599" s="5306" t="s">
        <v>583</v>
      </c>
      <c r="D599" s="5306"/>
      <c r="E599" s="3812">
        <f>SUM(E600,E605)</f>
        <v>20000</v>
      </c>
      <c r="F599" s="549">
        <f t="shared" si="60"/>
        <v>0</v>
      </c>
      <c r="G599" s="1655"/>
      <c r="H599" s="1655"/>
      <c r="I599" s="1655"/>
      <c r="J599" s="1655"/>
      <c r="K599" s="1655"/>
      <c r="L599" s="1655"/>
      <c r="M599" s="1626"/>
      <c r="N599" s="1656"/>
      <c r="O599" s="1656"/>
      <c r="P599" s="1656"/>
      <c r="Q599" s="1627"/>
      <c r="R599" s="1656"/>
      <c r="S599" s="1656"/>
      <c r="T599" s="1656"/>
      <c r="U599" s="1656"/>
      <c r="V599" s="1656"/>
      <c r="W599" s="1656"/>
      <c r="X599" s="1656"/>
      <c r="Y599" s="1656"/>
      <c r="Z599" s="1656"/>
      <c r="AA599" s="1656"/>
      <c r="AB599" s="1656"/>
      <c r="AC599" s="1656"/>
      <c r="AD599" s="1656"/>
      <c r="AE599" s="1656"/>
      <c r="AF599" s="1627"/>
      <c r="AG599" s="1657"/>
      <c r="AH599" s="1657"/>
      <c r="AI599" s="1657"/>
      <c r="AJ599" s="1657"/>
      <c r="AK599" s="1657"/>
      <c r="AL599" s="1657"/>
    </row>
    <row r="600" spans="1:38" ht="17.100000000000001" customHeight="1">
      <c r="A600" s="3561"/>
      <c r="B600" s="5190"/>
      <c r="C600" s="5307" t="s">
        <v>584</v>
      </c>
      <c r="D600" s="5307"/>
      <c r="E600" s="3813">
        <f>SUM(E601:E603)</f>
        <v>8070</v>
      </c>
      <c r="F600" s="549">
        <f t="shared" si="60"/>
        <v>0</v>
      </c>
      <c r="G600" s="1658"/>
      <c r="H600" s="1658"/>
      <c r="I600" s="1658"/>
      <c r="J600" s="1658"/>
      <c r="K600" s="1658"/>
      <c r="L600" s="1658"/>
      <c r="M600" s="1624"/>
      <c r="N600" s="1659"/>
      <c r="O600" s="1659"/>
      <c r="P600" s="1659"/>
      <c r="Q600" s="1625"/>
      <c r="R600" s="1659"/>
      <c r="S600" s="1659"/>
      <c r="T600" s="1659"/>
      <c r="U600" s="1659"/>
      <c r="V600" s="1659"/>
      <c r="W600" s="1659"/>
      <c r="X600" s="1659"/>
      <c r="Y600" s="1659"/>
      <c r="Z600" s="1659"/>
      <c r="AA600" s="1659"/>
      <c r="AB600" s="1659"/>
      <c r="AC600" s="1659"/>
      <c r="AD600" s="1659"/>
      <c r="AE600" s="1659"/>
      <c r="AF600" s="1625"/>
      <c r="AG600" s="1660"/>
      <c r="AH600" s="1660"/>
      <c r="AI600" s="1660"/>
      <c r="AJ600" s="1660"/>
      <c r="AK600" s="1660"/>
      <c r="AL600" s="1660"/>
    </row>
    <row r="601" spans="1:38" ht="17.100000000000001" customHeight="1">
      <c r="A601" s="3561"/>
      <c r="B601" s="5190"/>
      <c r="C601" s="3814" t="s">
        <v>589</v>
      </c>
      <c r="D601" s="3811" t="s">
        <v>590</v>
      </c>
      <c r="E601" s="3812">
        <f>F601</f>
        <v>700</v>
      </c>
      <c r="F601" s="549">
        <f t="shared" si="60"/>
        <v>700</v>
      </c>
      <c r="G601" s="1661"/>
      <c r="H601" s="1661"/>
      <c r="I601" s="1661"/>
      <c r="J601" s="1661"/>
      <c r="K601" s="1661"/>
      <c r="L601" s="1661"/>
      <c r="M601" s="1624"/>
      <c r="N601" s="1662"/>
      <c r="O601" s="1662"/>
      <c r="P601" s="1662"/>
      <c r="Q601" s="1625"/>
      <c r="R601" s="1662"/>
      <c r="S601" s="1662"/>
      <c r="T601" s="1662"/>
      <c r="U601" s="1662"/>
      <c r="V601" s="1662"/>
      <c r="W601" s="1662"/>
      <c r="X601" s="1662"/>
      <c r="Y601" s="1662"/>
      <c r="Z601" s="1662"/>
      <c r="AA601" s="1662"/>
      <c r="AB601" s="1662"/>
      <c r="AC601" s="1662"/>
      <c r="AD601" s="1662">
        <v>700</v>
      </c>
      <c r="AE601" s="1662"/>
      <c r="AF601" s="1625"/>
      <c r="AG601" s="1663"/>
      <c r="AH601" s="1663"/>
      <c r="AI601" s="1663"/>
      <c r="AJ601" s="1663"/>
      <c r="AK601" s="1663"/>
      <c r="AL601" s="1663"/>
    </row>
    <row r="602" spans="1:38" ht="16.5" customHeight="1">
      <c r="A602" s="3561"/>
      <c r="B602" s="5190"/>
      <c r="C602" s="3814" t="s">
        <v>591</v>
      </c>
      <c r="D602" s="3811" t="s">
        <v>592</v>
      </c>
      <c r="E602" s="3812">
        <f t="shared" ref="E602:E603" si="65">F602</f>
        <v>140</v>
      </c>
      <c r="F602" s="549">
        <f t="shared" si="60"/>
        <v>140</v>
      </c>
      <c r="G602" s="1664"/>
      <c r="H602" s="1664"/>
      <c r="I602" s="1664"/>
      <c r="J602" s="1664"/>
      <c r="K602" s="1664"/>
      <c r="L602" s="1664"/>
      <c r="M602" s="1624"/>
      <c r="N602" s="1665"/>
      <c r="O602" s="1665"/>
      <c r="P602" s="1665"/>
      <c r="Q602" s="1625"/>
      <c r="R602" s="1665"/>
      <c r="S602" s="1665"/>
      <c r="T602" s="1665"/>
      <c r="U602" s="1665"/>
      <c r="V602" s="1665"/>
      <c r="W602" s="1665"/>
      <c r="X602" s="1665"/>
      <c r="Y602" s="1665"/>
      <c r="Z602" s="1665"/>
      <c r="AA602" s="1665"/>
      <c r="AB602" s="1665"/>
      <c r="AC602" s="1665"/>
      <c r="AD602" s="1665">
        <v>140</v>
      </c>
      <c r="AE602" s="1665"/>
      <c r="AF602" s="1625"/>
      <c r="AG602" s="1666"/>
      <c r="AH602" s="1666"/>
      <c r="AI602" s="1666"/>
      <c r="AJ602" s="1666"/>
      <c r="AK602" s="1666"/>
      <c r="AL602" s="1666"/>
    </row>
    <row r="603" spans="1:38" ht="17.100000000000001" customHeight="1">
      <c r="A603" s="3561"/>
      <c r="B603" s="3554"/>
      <c r="C603" s="3814" t="s">
        <v>593</v>
      </c>
      <c r="D603" s="3811" t="s">
        <v>594</v>
      </c>
      <c r="E603" s="3812">
        <f t="shared" si="65"/>
        <v>7230</v>
      </c>
      <c r="F603" s="549">
        <f t="shared" si="60"/>
        <v>7230</v>
      </c>
      <c r="G603" s="1667"/>
      <c r="H603" s="1667"/>
      <c r="I603" s="1667"/>
      <c r="J603" s="1667"/>
      <c r="K603" s="1667"/>
      <c r="L603" s="1667"/>
      <c r="M603" s="1624"/>
      <c r="N603" s="1668"/>
      <c r="O603" s="1668"/>
      <c r="P603" s="1668"/>
      <c r="Q603" s="1625"/>
      <c r="R603" s="1668"/>
      <c r="S603" s="1668"/>
      <c r="T603" s="1668"/>
      <c r="U603" s="1668"/>
      <c r="V603" s="1668"/>
      <c r="W603" s="1668"/>
      <c r="X603" s="1668"/>
      <c r="Y603" s="1668"/>
      <c r="Z603" s="1668"/>
      <c r="AA603" s="1668"/>
      <c r="AB603" s="1668"/>
      <c r="AC603" s="1668"/>
      <c r="AD603" s="1668">
        <v>7230</v>
      </c>
      <c r="AE603" s="1668"/>
      <c r="AF603" s="1625"/>
      <c r="AG603" s="1669"/>
      <c r="AH603" s="1669"/>
      <c r="AI603" s="1669"/>
      <c r="AJ603" s="1669"/>
      <c r="AK603" s="1669"/>
      <c r="AL603" s="1669"/>
    </row>
    <row r="604" spans="1:38" ht="13.5" customHeight="1">
      <c r="A604" s="3561"/>
      <c r="B604" s="3554"/>
      <c r="C604" s="3751"/>
      <c r="D604" s="3752"/>
      <c r="E604" s="3812"/>
      <c r="F604" s="549">
        <f t="shared" ref="F604:F670" si="66">SUM(G604:AJ604)</f>
        <v>0</v>
      </c>
      <c r="G604" s="1667"/>
      <c r="H604" s="1667"/>
      <c r="I604" s="1667"/>
      <c r="J604" s="1667"/>
      <c r="K604" s="1667"/>
      <c r="L604" s="1667"/>
      <c r="M604" s="1624"/>
      <c r="N604" s="1668"/>
      <c r="O604" s="1668"/>
      <c r="P604" s="1668"/>
      <c r="Q604" s="1625"/>
      <c r="R604" s="1668"/>
      <c r="S604" s="1668"/>
      <c r="T604" s="1668"/>
      <c r="U604" s="1668"/>
      <c r="V604" s="1668"/>
      <c r="W604" s="1668"/>
      <c r="X604" s="1668"/>
      <c r="Y604" s="1668"/>
      <c r="Z604" s="1668"/>
      <c r="AA604" s="1668"/>
      <c r="AB604" s="1668"/>
      <c r="AC604" s="1668"/>
      <c r="AD604" s="1668"/>
      <c r="AE604" s="1668"/>
      <c r="AF604" s="1625"/>
      <c r="AG604" s="1669"/>
      <c r="AH604" s="1669"/>
      <c r="AI604" s="1669"/>
      <c r="AJ604" s="1669"/>
      <c r="AK604" s="1669"/>
      <c r="AL604" s="1669"/>
    </row>
    <row r="605" spans="1:38" ht="17.100000000000001" customHeight="1">
      <c r="A605" s="3561"/>
      <c r="B605" s="3554"/>
      <c r="C605" s="5213" t="s">
        <v>597</v>
      </c>
      <c r="D605" s="5213"/>
      <c r="E605" s="870">
        <f>SUM(E606:E607)</f>
        <v>11930</v>
      </c>
      <c r="F605" s="549">
        <f t="shared" si="66"/>
        <v>0</v>
      </c>
      <c r="G605" s="1667"/>
      <c r="H605" s="1667"/>
      <c r="I605" s="1667"/>
      <c r="J605" s="1667"/>
      <c r="K605" s="1667"/>
      <c r="L605" s="1667"/>
      <c r="M605" s="1624"/>
      <c r="N605" s="1668"/>
      <c r="O605" s="1668"/>
      <c r="P605" s="1668"/>
      <c r="Q605" s="1625"/>
      <c r="R605" s="1668"/>
      <c r="S605" s="1668"/>
      <c r="T605" s="1668"/>
      <c r="U605" s="1668"/>
      <c r="V605" s="1668"/>
      <c r="W605" s="1668"/>
      <c r="X605" s="1668"/>
      <c r="Y605" s="1668"/>
      <c r="Z605" s="1668"/>
      <c r="AA605" s="1668"/>
      <c r="AB605" s="1668"/>
      <c r="AC605" s="1668"/>
      <c r="AD605" s="1668"/>
      <c r="AE605" s="1668"/>
      <c r="AF605" s="1625"/>
      <c r="AG605" s="1669"/>
      <c r="AH605" s="1669"/>
      <c r="AI605" s="1669"/>
      <c r="AJ605" s="1669"/>
      <c r="AK605" s="1669"/>
      <c r="AL605" s="1669"/>
    </row>
    <row r="606" spans="1:38" ht="17.100000000000001" customHeight="1">
      <c r="A606" s="3561"/>
      <c r="B606" s="3554"/>
      <c r="C606" s="3815" t="s">
        <v>600</v>
      </c>
      <c r="D606" s="3816" t="s">
        <v>601</v>
      </c>
      <c r="E606" s="3812">
        <f>F606</f>
        <v>3430</v>
      </c>
      <c r="F606" s="549">
        <f t="shared" si="66"/>
        <v>3430</v>
      </c>
      <c r="G606" s="1670"/>
      <c r="H606" s="1670"/>
      <c r="I606" s="1670"/>
      <c r="J606" s="1670"/>
      <c r="K606" s="1670"/>
      <c r="L606" s="1670"/>
      <c r="M606" s="1624"/>
      <c r="N606" s="1671"/>
      <c r="O606" s="1671"/>
      <c r="P606" s="1671"/>
      <c r="Q606" s="1625"/>
      <c r="R606" s="1671"/>
      <c r="S606" s="1671"/>
      <c r="T606" s="1671"/>
      <c r="U606" s="1671"/>
      <c r="V606" s="1671"/>
      <c r="W606" s="1671"/>
      <c r="X606" s="1671"/>
      <c r="Y606" s="1671"/>
      <c r="Z606" s="1671"/>
      <c r="AA606" s="1671"/>
      <c r="AB606" s="1671"/>
      <c r="AC606" s="1671"/>
      <c r="AD606" s="1671">
        <v>3430</v>
      </c>
      <c r="AE606" s="1671"/>
      <c r="AF606" s="1625"/>
      <c r="AG606" s="1672"/>
      <c r="AH606" s="1672"/>
      <c r="AI606" s="1672"/>
      <c r="AJ606" s="1672"/>
      <c r="AK606" s="1672"/>
      <c r="AL606" s="1672"/>
    </row>
    <row r="607" spans="1:38" ht="17.100000000000001" customHeight="1" thickBot="1">
      <c r="A607" s="3554"/>
      <c r="B607" s="3555"/>
      <c r="C607" s="3817" t="s">
        <v>610</v>
      </c>
      <c r="D607" s="3818" t="s">
        <v>611</v>
      </c>
      <c r="E607" s="3819">
        <f>F607</f>
        <v>8500</v>
      </c>
      <c r="F607" s="549">
        <f t="shared" si="66"/>
        <v>8500</v>
      </c>
      <c r="G607" s="1670"/>
      <c r="H607" s="1670"/>
      <c r="I607" s="1670"/>
      <c r="J607" s="1670"/>
      <c r="K607" s="1670"/>
      <c r="L607" s="1670"/>
      <c r="M607" s="1624"/>
      <c r="N607" s="1671"/>
      <c r="O607" s="1671"/>
      <c r="P607" s="1671"/>
      <c r="Q607" s="1625"/>
      <c r="R607" s="1671"/>
      <c r="S607" s="1671"/>
      <c r="T607" s="1671"/>
      <c r="U607" s="1671"/>
      <c r="V607" s="1671"/>
      <c r="W607" s="1671"/>
      <c r="X607" s="1671"/>
      <c r="Y607" s="1671"/>
      <c r="Z607" s="1671"/>
      <c r="AA607" s="1671"/>
      <c r="AB607" s="1671"/>
      <c r="AC607" s="1671"/>
      <c r="AD607" s="1671">
        <v>8500</v>
      </c>
      <c r="AE607" s="1671"/>
      <c r="AF607" s="1625"/>
      <c r="AG607" s="1672"/>
      <c r="AH607" s="1672"/>
      <c r="AI607" s="1672"/>
      <c r="AJ607" s="1672"/>
      <c r="AK607" s="1672"/>
      <c r="AL607" s="1672"/>
    </row>
    <row r="608" spans="1:38" ht="17.100000000000001" customHeight="1" thickBot="1">
      <c r="A608" s="3561"/>
      <c r="B608" s="569" t="s">
        <v>446</v>
      </c>
      <c r="C608" s="570"/>
      <c r="D608" s="571" t="s">
        <v>447</v>
      </c>
      <c r="E608" s="572">
        <f>SUM(E609,E641)</f>
        <v>28376249</v>
      </c>
      <c r="F608" s="549">
        <f t="shared" si="66"/>
        <v>0</v>
      </c>
      <c r="G608" s="1670"/>
      <c r="H608" s="1670"/>
      <c r="I608" s="1670"/>
      <c r="J608" s="1670"/>
      <c r="K608" s="1670"/>
      <c r="L608" s="1670"/>
      <c r="M608" s="1624"/>
      <c r="N608" s="1671"/>
      <c r="O608" s="1671"/>
      <c r="P608" s="1671"/>
      <c r="Q608" s="1625"/>
      <c r="R608" s="1671"/>
      <c r="S608" s="1671"/>
      <c r="T608" s="1671"/>
      <c r="U608" s="1671"/>
      <c r="V608" s="1671"/>
      <c r="W608" s="1671"/>
      <c r="X608" s="1671"/>
      <c r="Y608" s="1671"/>
      <c r="Z608" s="1671"/>
      <c r="AA608" s="1671"/>
      <c r="AB608" s="1671"/>
      <c r="AC608" s="1671"/>
      <c r="AD608" s="1671"/>
      <c r="AE608" s="1671"/>
      <c r="AF608" s="1625"/>
      <c r="AG608" s="1672"/>
      <c r="AH608" s="1672"/>
      <c r="AI608" s="1672"/>
      <c r="AJ608" s="1672"/>
      <c r="AK608" s="1672"/>
      <c r="AL608" s="1672"/>
    </row>
    <row r="609" spans="1:38" ht="17.100000000000001" customHeight="1">
      <c r="A609" s="3561"/>
      <c r="B609" s="634"/>
      <c r="C609" s="5191" t="s">
        <v>582</v>
      </c>
      <c r="D609" s="5191"/>
      <c r="E609" s="821">
        <f>SUM(E610,E626,E629)</f>
        <v>28346681</v>
      </c>
      <c r="F609" s="549">
        <f t="shared" si="66"/>
        <v>0</v>
      </c>
      <c r="G609" s="1670"/>
      <c r="H609" s="1670"/>
      <c r="I609" s="1670"/>
      <c r="J609" s="1670"/>
      <c r="K609" s="1670"/>
      <c r="L609" s="1670"/>
      <c r="M609" s="1624"/>
      <c r="N609" s="1671"/>
      <c r="O609" s="1671"/>
      <c r="P609" s="1671"/>
      <c r="Q609" s="1625"/>
      <c r="R609" s="1671"/>
      <c r="S609" s="1671"/>
      <c r="T609" s="1671"/>
      <c r="U609" s="1671"/>
      <c r="V609" s="1671"/>
      <c r="W609" s="1671"/>
      <c r="X609" s="1671"/>
      <c r="Y609" s="1671"/>
      <c r="Z609" s="1671"/>
      <c r="AA609" s="1671"/>
      <c r="AB609" s="1671"/>
      <c r="AC609" s="1671"/>
      <c r="AD609" s="1671"/>
      <c r="AE609" s="1671"/>
      <c r="AF609" s="1625"/>
      <c r="AG609" s="1672"/>
      <c r="AH609" s="1672"/>
      <c r="AI609" s="1672"/>
      <c r="AJ609" s="1672"/>
      <c r="AK609" s="1672"/>
      <c r="AL609" s="1672"/>
    </row>
    <row r="610" spans="1:38" ht="17.100000000000001" customHeight="1">
      <c r="A610" s="3561"/>
      <c r="B610" s="634"/>
      <c r="C610" s="5296" t="s">
        <v>583</v>
      </c>
      <c r="D610" s="5296"/>
      <c r="E610" s="3812">
        <f>SUM(E611,E616)</f>
        <v>23316681</v>
      </c>
      <c r="F610" s="549">
        <f t="shared" si="66"/>
        <v>0</v>
      </c>
      <c r="G610" s="1673"/>
      <c r="H610" s="1673"/>
      <c r="I610" s="1673"/>
      <c r="J610" s="1673"/>
      <c r="K610" s="1673"/>
      <c r="L610" s="1673"/>
      <c r="M610" s="1624"/>
      <c r="N610" s="1674"/>
      <c r="O610" s="1674"/>
      <c r="P610" s="1674"/>
      <c r="Q610" s="1625"/>
      <c r="R610" s="1674"/>
      <c r="S610" s="1674"/>
      <c r="T610" s="1674"/>
      <c r="U610" s="1674"/>
      <c r="V610" s="1674"/>
      <c r="W610" s="1674"/>
      <c r="X610" s="1674"/>
      <c r="Y610" s="1674"/>
      <c r="Z610" s="1674"/>
      <c r="AA610" s="1674"/>
      <c r="AB610" s="1674"/>
      <c r="AC610" s="1674"/>
      <c r="AD610" s="1674"/>
      <c r="AE610" s="1674"/>
      <c r="AF610" s="1625"/>
      <c r="AG610" s="1675"/>
      <c r="AH610" s="1675"/>
      <c r="AI610" s="1675"/>
      <c r="AJ610" s="1675"/>
      <c r="AK610" s="1675"/>
      <c r="AL610" s="1675"/>
    </row>
    <row r="611" spans="1:38" ht="17.100000000000001" customHeight="1">
      <c r="A611" s="3561"/>
      <c r="B611" s="634"/>
      <c r="C611" s="5300" t="s">
        <v>584</v>
      </c>
      <c r="D611" s="5300"/>
      <c r="E611" s="3813">
        <f>SUM(E612:E614)</f>
        <v>44661</v>
      </c>
      <c r="F611" s="549">
        <f t="shared" si="66"/>
        <v>0</v>
      </c>
      <c r="G611" s="1676"/>
      <c r="H611" s="1676"/>
      <c r="I611" s="1676"/>
      <c r="J611" s="1676"/>
      <c r="K611" s="1676"/>
      <c r="L611" s="1676"/>
      <c r="M611" s="1620"/>
      <c r="N611" s="1677"/>
      <c r="O611" s="1677"/>
      <c r="P611" s="1677"/>
      <c r="Q611" s="1623"/>
      <c r="R611" s="1677"/>
      <c r="S611" s="1677"/>
      <c r="T611" s="1677"/>
      <c r="U611" s="1677"/>
      <c r="V611" s="1677"/>
      <c r="W611" s="1677"/>
      <c r="X611" s="1677"/>
      <c r="Y611" s="1677"/>
      <c r="Z611" s="1677"/>
      <c r="AA611" s="1677"/>
      <c r="AB611" s="1677"/>
      <c r="AC611" s="1677"/>
      <c r="AD611" s="1677"/>
      <c r="AE611" s="1677"/>
      <c r="AF611" s="1623"/>
      <c r="AG611" s="1678"/>
      <c r="AH611" s="1678"/>
      <c r="AI611" s="1678"/>
      <c r="AJ611" s="1678"/>
      <c r="AK611" s="1678"/>
      <c r="AL611" s="1678"/>
    </row>
    <row r="612" spans="1:38" ht="17.100000000000001" customHeight="1">
      <c r="A612" s="3561"/>
      <c r="B612" s="634"/>
      <c r="C612" s="3761" t="s">
        <v>589</v>
      </c>
      <c r="D612" s="3762" t="s">
        <v>590</v>
      </c>
      <c r="E612" s="3812">
        <f>F612</f>
        <v>3000</v>
      </c>
      <c r="F612" s="549">
        <f t="shared" si="66"/>
        <v>3000</v>
      </c>
      <c r="G612" s="1679"/>
      <c r="H612" s="1679">
        <v>3000</v>
      </c>
      <c r="I612" s="1679"/>
      <c r="J612" s="1679"/>
      <c r="K612" s="1679"/>
      <c r="L612" s="1679"/>
      <c r="M612" s="1620"/>
      <c r="N612" s="1680"/>
      <c r="O612" s="1680"/>
      <c r="P612" s="1680"/>
      <c r="Q612" s="1623"/>
      <c r="R612" s="1680"/>
      <c r="S612" s="1680"/>
      <c r="T612" s="1680"/>
      <c r="U612" s="1680"/>
      <c r="V612" s="1680"/>
      <c r="W612" s="1680"/>
      <c r="X612" s="1680"/>
      <c r="Y612" s="1680"/>
      <c r="Z612" s="1680"/>
      <c r="AA612" s="1680"/>
      <c r="AB612" s="1680"/>
      <c r="AC612" s="1680"/>
      <c r="AD612" s="1680"/>
      <c r="AE612" s="1680"/>
      <c r="AF612" s="1623"/>
      <c r="AG612" s="1681"/>
      <c r="AH612" s="1681"/>
      <c r="AI612" s="1681"/>
      <c r="AJ612" s="1681"/>
      <c r="AK612" s="1681"/>
      <c r="AL612" s="1681"/>
    </row>
    <row r="613" spans="1:38" ht="16.5" customHeight="1">
      <c r="A613" s="3561"/>
      <c r="B613" s="634"/>
      <c r="C613" s="3761" t="s">
        <v>591</v>
      </c>
      <c r="D613" s="3762" t="s">
        <v>592</v>
      </c>
      <c r="E613" s="3812">
        <f t="shared" ref="E613:E614" si="67">F613</f>
        <v>500</v>
      </c>
      <c r="F613" s="549">
        <f t="shared" si="66"/>
        <v>500</v>
      </c>
      <c r="G613" s="1682"/>
      <c r="H613" s="1682">
        <v>500</v>
      </c>
      <c r="I613" s="1682"/>
      <c r="J613" s="1682"/>
      <c r="K613" s="1682"/>
      <c r="L613" s="1682"/>
      <c r="M613" s="1620"/>
      <c r="N613" s="1683"/>
      <c r="O613" s="1683"/>
      <c r="P613" s="1683"/>
      <c r="Q613" s="1623"/>
      <c r="R613" s="1683"/>
      <c r="S613" s="1683"/>
      <c r="T613" s="1683"/>
      <c r="U613" s="1683"/>
      <c r="V613" s="1683"/>
      <c r="W613" s="1683"/>
      <c r="X613" s="1683"/>
      <c r="Y613" s="1683"/>
      <c r="Z613" s="1683"/>
      <c r="AA613" s="1683"/>
      <c r="AB613" s="1683"/>
      <c r="AC613" s="1683"/>
      <c r="AD613" s="1683"/>
      <c r="AE613" s="1683"/>
      <c r="AF613" s="1623"/>
      <c r="AG613" s="1684"/>
      <c r="AH613" s="1684"/>
      <c r="AI613" s="1684"/>
      <c r="AJ613" s="1684"/>
      <c r="AK613" s="1684"/>
      <c r="AL613" s="1684"/>
    </row>
    <row r="614" spans="1:38" ht="17.100000000000001" customHeight="1">
      <c r="A614" s="3561"/>
      <c r="B614" s="634"/>
      <c r="C614" s="3761" t="s">
        <v>593</v>
      </c>
      <c r="D614" s="3762" t="s">
        <v>594</v>
      </c>
      <c r="E614" s="3812">
        <f t="shared" si="67"/>
        <v>41161</v>
      </c>
      <c r="F614" s="549">
        <f t="shared" si="66"/>
        <v>41161</v>
      </c>
      <c r="G614" s="1685"/>
      <c r="H614" s="1685">
        <v>17097</v>
      </c>
      <c r="I614" s="1685"/>
      <c r="J614" s="1685"/>
      <c r="K614" s="1685"/>
      <c r="L614" s="1685"/>
      <c r="M614" s="1620"/>
      <c r="N614" s="1686"/>
      <c r="O614" s="1686"/>
      <c r="P614" s="1686"/>
      <c r="Q614" s="1623"/>
      <c r="R614" s="1686"/>
      <c r="S614" s="1686"/>
      <c r="T614" s="1686"/>
      <c r="U614" s="1686"/>
      <c r="V614" s="1686"/>
      <c r="W614" s="1686"/>
      <c r="X614" s="1686"/>
      <c r="Y614" s="1686"/>
      <c r="Z614" s="1686"/>
      <c r="AA614" s="1686"/>
      <c r="AB614" s="1686"/>
      <c r="AC614" s="1686"/>
      <c r="AD614" s="1686">
        <v>24064</v>
      </c>
      <c r="AE614" s="1686"/>
      <c r="AF614" s="1623"/>
      <c r="AG614" s="1687"/>
      <c r="AH614" s="1687"/>
      <c r="AI614" s="1687"/>
      <c r="AJ614" s="1687"/>
      <c r="AK614" s="1687"/>
      <c r="AL614" s="1687"/>
    </row>
    <row r="615" spans="1:38" ht="15" customHeight="1">
      <c r="A615" s="3554"/>
      <c r="B615" s="634"/>
      <c r="C615" s="3751"/>
      <c r="D615" s="3752"/>
      <c r="E615" s="3812"/>
      <c r="F615" s="549">
        <f t="shared" si="66"/>
        <v>0</v>
      </c>
      <c r="G615" s="1685"/>
      <c r="H615" s="1685"/>
      <c r="I615" s="1685"/>
      <c r="J615" s="1685"/>
      <c r="K615" s="1685"/>
      <c r="L615" s="1685"/>
      <c r="M615" s="1620"/>
      <c r="N615" s="1686"/>
      <c r="O615" s="1686"/>
      <c r="P615" s="1686"/>
      <c r="Q615" s="1623"/>
      <c r="R615" s="1686"/>
      <c r="S615" s="1686"/>
      <c r="T615" s="1686"/>
      <c r="U615" s="1686"/>
      <c r="V615" s="1686"/>
      <c r="W615" s="1686"/>
      <c r="X615" s="1686"/>
      <c r="Y615" s="1686"/>
      <c r="Z615" s="1686"/>
      <c r="AA615" s="1686"/>
      <c r="AB615" s="1686"/>
      <c r="AC615" s="1686"/>
      <c r="AD615" s="1686"/>
      <c r="AE615" s="1686"/>
      <c r="AF615" s="1623"/>
      <c r="AG615" s="1687"/>
      <c r="AH615" s="1687"/>
      <c r="AI615" s="1687"/>
      <c r="AJ615" s="1687"/>
      <c r="AK615" s="1687"/>
      <c r="AL615" s="1687"/>
    </row>
    <row r="616" spans="1:38" ht="17.100000000000001" customHeight="1">
      <c r="A616" s="621"/>
      <c r="B616" s="573"/>
      <c r="C616" s="5322" t="s">
        <v>597</v>
      </c>
      <c r="D616" s="5323"/>
      <c r="E616" s="870">
        <f>SUM(E617:E624)</f>
        <v>23272020</v>
      </c>
      <c r="F616" s="549">
        <f t="shared" si="66"/>
        <v>0</v>
      </c>
      <c r="G616" s="1685"/>
      <c r="H616" s="1685"/>
      <c r="I616" s="1685"/>
      <c r="J616" s="1685"/>
      <c r="K616" s="1685"/>
      <c r="L616" s="1685"/>
      <c r="M616" s="1620"/>
      <c r="N616" s="1686"/>
      <c r="O616" s="1686"/>
      <c r="P616" s="1686"/>
      <c r="Q616" s="1623"/>
      <c r="R616" s="1686"/>
      <c r="S616" s="1686"/>
      <c r="T616" s="1686"/>
      <c r="U616" s="1686"/>
      <c r="V616" s="1686"/>
      <c r="W616" s="1686"/>
      <c r="X616" s="1686"/>
      <c r="Y616" s="1686"/>
      <c r="Z616" s="1686"/>
      <c r="AA616" s="1686"/>
      <c r="AB616" s="1686"/>
      <c r="AC616" s="1686"/>
      <c r="AD616" s="1686"/>
      <c r="AE616" s="1686"/>
      <c r="AF616" s="1623"/>
      <c r="AG616" s="1687"/>
      <c r="AH616" s="1687"/>
      <c r="AI616" s="1687"/>
      <c r="AJ616" s="1687"/>
      <c r="AK616" s="1687"/>
      <c r="AL616" s="1687"/>
    </row>
    <row r="617" spans="1:38" ht="17.100000000000001" customHeight="1">
      <c r="A617" s="621"/>
      <c r="B617" s="573"/>
      <c r="C617" s="3820" t="s">
        <v>678</v>
      </c>
      <c r="D617" s="3821" t="s">
        <v>660</v>
      </c>
      <c r="E617" s="3822">
        <f>F617</f>
        <v>228403</v>
      </c>
      <c r="F617" s="549">
        <f t="shared" si="66"/>
        <v>228403</v>
      </c>
      <c r="G617" s="1688">
        <v>20000</v>
      </c>
      <c r="H617" s="1689">
        <v>95000</v>
      </c>
      <c r="I617" s="1689"/>
      <c r="J617" s="1689"/>
      <c r="K617" s="1689"/>
      <c r="L617" s="1689"/>
      <c r="M617" s="1690"/>
      <c r="N617" s="1688"/>
      <c r="O617" s="1688"/>
      <c r="P617" s="1688"/>
      <c r="Q617" s="1691"/>
      <c r="R617" s="1688">
        <v>113403</v>
      </c>
      <c r="S617" s="1688"/>
      <c r="T617" s="1688"/>
      <c r="U617" s="1688"/>
      <c r="V617" s="1688"/>
      <c r="W617" s="1688"/>
      <c r="X617" s="1688"/>
      <c r="Y617" s="1688"/>
      <c r="Z617" s="1688"/>
      <c r="AA617" s="1688"/>
      <c r="AB617" s="1688"/>
      <c r="AC617" s="1688"/>
      <c r="AD617" s="1688"/>
      <c r="AE617" s="1688"/>
      <c r="AF617" s="1691"/>
      <c r="AG617" s="1692"/>
      <c r="AH617" s="1692"/>
      <c r="AI617" s="1692"/>
      <c r="AJ617" s="1692"/>
      <c r="AK617" s="1692"/>
      <c r="AL617" s="1692"/>
    </row>
    <row r="618" spans="1:38" ht="17.100000000000001" customHeight="1" thickBot="1">
      <c r="A618" s="635"/>
      <c r="B618" s="575"/>
      <c r="C618" s="4396" t="s">
        <v>600</v>
      </c>
      <c r="D618" s="4397" t="s">
        <v>601</v>
      </c>
      <c r="E618" s="4398">
        <f t="shared" ref="E618:E624" si="68">F618</f>
        <v>891362</v>
      </c>
      <c r="F618" s="549">
        <f t="shared" si="66"/>
        <v>891362</v>
      </c>
      <c r="G618" s="1693">
        <v>69691</v>
      </c>
      <c r="H618" s="1694">
        <v>152000</v>
      </c>
      <c r="I618" s="1694"/>
      <c r="J618" s="1694">
        <v>5000</v>
      </c>
      <c r="K618" s="1694"/>
      <c r="L618" s="1694"/>
      <c r="M618" s="1690"/>
      <c r="N618" s="1693"/>
      <c r="O618" s="1693"/>
      <c r="P618" s="1693"/>
      <c r="Q618" s="1691"/>
      <c r="R618" s="1693">
        <v>19671</v>
      </c>
      <c r="S618" s="1693"/>
      <c r="T618" s="1693"/>
      <c r="U618" s="1693"/>
      <c r="V618" s="1693"/>
      <c r="W618" s="1693"/>
      <c r="X618" s="1693"/>
      <c r="Y618" s="1693"/>
      <c r="Z618" s="1693"/>
      <c r="AA618" s="1693"/>
      <c r="AB618" s="1693"/>
      <c r="AC618" s="1693"/>
      <c r="AD618" s="1693">
        <v>645000</v>
      </c>
      <c r="AE618" s="1693"/>
      <c r="AF618" s="1691"/>
      <c r="AG618" s="1695"/>
      <c r="AH618" s="1695"/>
      <c r="AI618" s="1695"/>
      <c r="AJ618" s="1695"/>
      <c r="AK618" s="1695"/>
      <c r="AL618" s="1695"/>
    </row>
    <row r="619" spans="1:38" ht="17.100000000000001" customHeight="1">
      <c r="A619" s="3551"/>
      <c r="B619" s="573"/>
      <c r="C619" s="1696" t="s">
        <v>606</v>
      </c>
      <c r="D619" s="4395" t="s">
        <v>607</v>
      </c>
      <c r="E619" s="796">
        <f t="shared" si="68"/>
        <v>40000</v>
      </c>
      <c r="F619" s="549">
        <f t="shared" si="66"/>
        <v>40000</v>
      </c>
      <c r="G619" s="1697"/>
      <c r="H619" s="1698"/>
      <c r="I619" s="1698"/>
      <c r="J619" s="1698"/>
      <c r="K619" s="1698"/>
      <c r="L619" s="1698"/>
      <c r="M619" s="1690"/>
      <c r="N619" s="1697"/>
      <c r="O619" s="1697"/>
      <c r="P619" s="1697"/>
      <c r="Q619" s="1691"/>
      <c r="R619" s="1697"/>
      <c r="S619" s="1697"/>
      <c r="T619" s="1697"/>
      <c r="U619" s="1697"/>
      <c r="V619" s="1697"/>
      <c r="W619" s="1697"/>
      <c r="X619" s="1697"/>
      <c r="Y619" s="1697"/>
      <c r="Z619" s="1697"/>
      <c r="AA619" s="1697"/>
      <c r="AB619" s="1697"/>
      <c r="AC619" s="1697"/>
      <c r="AD619" s="1697">
        <v>40000</v>
      </c>
      <c r="AE619" s="1697"/>
      <c r="AF619" s="1691"/>
      <c r="AG619" s="1699"/>
      <c r="AH619" s="1699"/>
      <c r="AI619" s="1699"/>
      <c r="AJ619" s="1699"/>
      <c r="AK619" s="1699"/>
      <c r="AL619" s="1699"/>
    </row>
    <row r="620" spans="1:38" ht="17.100000000000001" customHeight="1">
      <c r="A620" s="621"/>
      <c r="B620" s="573"/>
      <c r="C620" s="3622" t="s">
        <v>610</v>
      </c>
      <c r="D620" s="3824" t="s">
        <v>611</v>
      </c>
      <c r="E620" s="3822">
        <f t="shared" si="68"/>
        <v>21627255</v>
      </c>
      <c r="F620" s="549">
        <f t="shared" si="66"/>
        <v>21627255</v>
      </c>
      <c r="G620" s="1697">
        <v>43916</v>
      </c>
      <c r="H620" s="1698">
        <v>621615</v>
      </c>
      <c r="I620" s="1698"/>
      <c r="J620" s="1698">
        <v>100094</v>
      </c>
      <c r="K620" s="1698"/>
      <c r="L620" s="1698"/>
      <c r="M620" s="1690"/>
      <c r="N620" s="1697"/>
      <c r="O620" s="1697"/>
      <c r="P620" s="1697"/>
      <c r="Q620" s="1691"/>
      <c r="R620" s="1697">
        <v>199000</v>
      </c>
      <c r="S620" s="1697"/>
      <c r="T620" s="1697"/>
      <c r="U620" s="1697"/>
      <c r="V620" s="1697"/>
      <c r="W620" s="1697"/>
      <c r="X620" s="1697"/>
      <c r="Y620" s="1697"/>
      <c r="Z620" s="1697"/>
      <c r="AA620" s="1697"/>
      <c r="AB620" s="1697"/>
      <c r="AC620" s="1697"/>
      <c r="AD620" s="1697">
        <v>20662630</v>
      </c>
      <c r="AE620" s="1697"/>
      <c r="AF620" s="1691"/>
      <c r="AG620" s="1699"/>
      <c r="AH620" s="1699"/>
      <c r="AI620" s="1699"/>
      <c r="AJ620" s="1699"/>
      <c r="AK620" s="1699"/>
      <c r="AL620" s="1699"/>
    </row>
    <row r="621" spans="1:38" ht="17.25" customHeight="1">
      <c r="A621" s="621"/>
      <c r="B621" s="573"/>
      <c r="C621" s="3825" t="s">
        <v>781</v>
      </c>
      <c r="D621" s="3823" t="s">
        <v>782</v>
      </c>
      <c r="E621" s="3822">
        <f t="shared" si="68"/>
        <v>60000</v>
      </c>
      <c r="F621" s="549">
        <f t="shared" si="66"/>
        <v>60000</v>
      </c>
      <c r="G621" s="1700"/>
      <c r="H621" s="1700">
        <v>50000</v>
      </c>
      <c r="I621" s="1700"/>
      <c r="J621" s="1700"/>
      <c r="K621" s="1700"/>
      <c r="L621" s="1700"/>
      <c r="M621" s="1690"/>
      <c r="N621" s="1701"/>
      <c r="O621" s="1701"/>
      <c r="P621" s="1701"/>
      <c r="Q621" s="1691"/>
      <c r="R621" s="1701"/>
      <c r="S621" s="1701"/>
      <c r="T621" s="1701"/>
      <c r="U621" s="1701"/>
      <c r="V621" s="1701"/>
      <c r="W621" s="1701"/>
      <c r="X621" s="1701"/>
      <c r="Y621" s="1701"/>
      <c r="Z621" s="1701"/>
      <c r="AA621" s="1701"/>
      <c r="AB621" s="1701"/>
      <c r="AC621" s="1701"/>
      <c r="AD621" s="1701">
        <v>10000</v>
      </c>
      <c r="AE621" s="1701"/>
      <c r="AF621" s="1691"/>
      <c r="AG621" s="1702"/>
      <c r="AH621" s="1702"/>
      <c r="AI621" s="1702"/>
      <c r="AJ621" s="1702"/>
      <c r="AK621" s="1702"/>
      <c r="AL621" s="1702"/>
    </row>
    <row r="622" spans="1:38" ht="17.100000000000001" customHeight="1">
      <c r="A622" s="621"/>
      <c r="B622" s="573"/>
      <c r="C622" s="3826" t="s">
        <v>614</v>
      </c>
      <c r="D622" s="1703" t="s">
        <v>615</v>
      </c>
      <c r="E622" s="3822">
        <f t="shared" si="68"/>
        <v>310000</v>
      </c>
      <c r="F622" s="549">
        <f t="shared" si="66"/>
        <v>310000</v>
      </c>
      <c r="G622" s="1700"/>
      <c r="H622" s="1700"/>
      <c r="I622" s="1700"/>
      <c r="J622" s="1700"/>
      <c r="K622" s="1700"/>
      <c r="L622" s="1700"/>
      <c r="M622" s="1690"/>
      <c r="N622" s="1701"/>
      <c r="O622" s="1701"/>
      <c r="P622" s="1701"/>
      <c r="Q622" s="1691"/>
      <c r="R622" s="1701"/>
      <c r="S622" s="1701"/>
      <c r="T622" s="1701"/>
      <c r="U622" s="1701"/>
      <c r="V622" s="1701"/>
      <c r="W622" s="1701"/>
      <c r="X622" s="1701"/>
      <c r="Y622" s="1701"/>
      <c r="Z622" s="1701"/>
      <c r="AA622" s="1701"/>
      <c r="AB622" s="1701"/>
      <c r="AC622" s="1701"/>
      <c r="AD622" s="1701">
        <v>310000</v>
      </c>
      <c r="AE622" s="1701"/>
      <c r="AF622" s="1691"/>
      <c r="AG622" s="1702"/>
      <c r="AH622" s="1702"/>
      <c r="AI622" s="1702"/>
      <c r="AJ622" s="1702"/>
      <c r="AK622" s="1702"/>
      <c r="AL622" s="1702"/>
    </row>
    <row r="623" spans="1:38" ht="17.100000000000001" customHeight="1">
      <c r="A623" s="621"/>
      <c r="B623" s="573"/>
      <c r="C623" s="1704" t="s">
        <v>783</v>
      </c>
      <c r="D623" s="1705" t="s">
        <v>705</v>
      </c>
      <c r="E623" s="796">
        <f t="shared" si="68"/>
        <v>105000</v>
      </c>
      <c r="F623" s="549">
        <f t="shared" si="66"/>
        <v>105000</v>
      </c>
      <c r="G623" s="1700"/>
      <c r="H623" s="1700"/>
      <c r="I623" s="1700"/>
      <c r="J623" s="1700">
        <v>105000</v>
      </c>
      <c r="K623" s="1700"/>
      <c r="L623" s="1700"/>
      <c r="M623" s="1690"/>
      <c r="N623" s="1701"/>
      <c r="O623" s="1701"/>
      <c r="P623" s="1701"/>
      <c r="Q623" s="1691"/>
      <c r="R623" s="1701"/>
      <c r="S623" s="1701"/>
      <c r="T623" s="1701"/>
      <c r="U623" s="1701"/>
      <c r="V623" s="1701"/>
      <c r="W623" s="1701"/>
      <c r="X623" s="1701"/>
      <c r="Y623" s="1701"/>
      <c r="Z623" s="1701"/>
      <c r="AA623" s="1701"/>
      <c r="AB623" s="1701"/>
      <c r="AC623" s="1701"/>
      <c r="AD623" s="1701"/>
      <c r="AE623" s="1701"/>
      <c r="AF623" s="1691"/>
      <c r="AG623" s="1702"/>
      <c r="AH623" s="1702"/>
      <c r="AI623" s="1702"/>
      <c r="AJ623" s="1702"/>
      <c r="AK623" s="1702"/>
      <c r="AL623" s="1702"/>
    </row>
    <row r="624" spans="1:38" ht="17.100000000000001" customHeight="1">
      <c r="A624" s="621"/>
      <c r="B624" s="573"/>
      <c r="C624" s="3827" t="s">
        <v>620</v>
      </c>
      <c r="D624" s="3828" t="s">
        <v>621</v>
      </c>
      <c r="E624" s="3812">
        <f t="shared" si="68"/>
        <v>10000</v>
      </c>
      <c r="F624" s="549">
        <f t="shared" si="66"/>
        <v>10000</v>
      </c>
      <c r="G624" s="1700"/>
      <c r="H624" s="1700"/>
      <c r="I624" s="1700"/>
      <c r="J624" s="1700"/>
      <c r="K624" s="1700"/>
      <c r="L624" s="1700"/>
      <c r="M624" s="1690"/>
      <c r="N624" s="1701"/>
      <c r="O624" s="1701"/>
      <c r="P624" s="1701"/>
      <c r="Q624" s="1691"/>
      <c r="R624" s="1701"/>
      <c r="S624" s="1701"/>
      <c r="T624" s="1701"/>
      <c r="U624" s="1701"/>
      <c r="V624" s="1701"/>
      <c r="W624" s="1701"/>
      <c r="X624" s="1701"/>
      <c r="Y624" s="1701"/>
      <c r="Z624" s="1701"/>
      <c r="AA624" s="1701"/>
      <c r="AB624" s="1701"/>
      <c r="AC624" s="1701"/>
      <c r="AD624" s="1701">
        <v>10000</v>
      </c>
      <c r="AE624" s="1701"/>
      <c r="AF624" s="1691"/>
      <c r="AG624" s="1702"/>
      <c r="AH624" s="1702"/>
      <c r="AI624" s="1702"/>
      <c r="AJ624" s="1702"/>
      <c r="AK624" s="1702"/>
      <c r="AL624" s="1702"/>
    </row>
    <row r="625" spans="1:38" ht="17.100000000000001" customHeight="1">
      <c r="A625" s="621"/>
      <c r="B625" s="573"/>
      <c r="C625" s="3829"/>
      <c r="D625" s="3829"/>
      <c r="E625" s="3812"/>
      <c r="F625" s="549">
        <f t="shared" si="66"/>
        <v>0</v>
      </c>
      <c r="G625" s="1700"/>
      <c r="H625" s="1700"/>
      <c r="I625" s="1700"/>
      <c r="J625" s="1700"/>
      <c r="K625" s="1700"/>
      <c r="L625" s="1700"/>
      <c r="M625" s="1690"/>
      <c r="N625" s="1701"/>
      <c r="O625" s="1701"/>
      <c r="P625" s="1701"/>
      <c r="Q625" s="1691"/>
      <c r="R625" s="1701"/>
      <c r="S625" s="1701"/>
      <c r="T625" s="1701"/>
      <c r="U625" s="1701"/>
      <c r="V625" s="1701"/>
      <c r="W625" s="1701"/>
      <c r="X625" s="1701"/>
      <c r="Y625" s="1701"/>
      <c r="Z625" s="1701"/>
      <c r="AA625" s="1701"/>
      <c r="AB625" s="1701"/>
      <c r="AC625" s="1701"/>
      <c r="AD625" s="1701"/>
      <c r="AE625" s="1701"/>
      <c r="AF625" s="1691"/>
      <c r="AG625" s="1702"/>
      <c r="AH625" s="1702"/>
      <c r="AI625" s="1702"/>
      <c r="AJ625" s="1702"/>
      <c r="AK625" s="1702"/>
      <c r="AL625" s="1702"/>
    </row>
    <row r="626" spans="1:38" ht="17.100000000000001" customHeight="1">
      <c r="A626" s="621"/>
      <c r="B626" s="573"/>
      <c r="C626" s="5324" t="s">
        <v>641</v>
      </c>
      <c r="D626" s="5235"/>
      <c r="E626" s="796">
        <f>SUM(E627:E627)</f>
        <v>330000</v>
      </c>
      <c r="F626" s="549">
        <f t="shared" si="66"/>
        <v>0</v>
      </c>
      <c r="G626" s="1700"/>
      <c r="H626" s="1700"/>
      <c r="I626" s="1700"/>
      <c r="J626" s="1700"/>
      <c r="K626" s="1700"/>
      <c r="L626" s="1700"/>
      <c r="M626" s="1690"/>
      <c r="N626" s="1701"/>
      <c r="O626" s="1701"/>
      <c r="P626" s="1701"/>
      <c r="Q626" s="1691"/>
      <c r="R626" s="1701"/>
      <c r="S626" s="1701"/>
      <c r="T626" s="1701"/>
      <c r="U626" s="1701"/>
      <c r="V626" s="1701"/>
      <c r="W626" s="1701"/>
      <c r="X626" s="1701"/>
      <c r="Y626" s="1701"/>
      <c r="Z626" s="1701"/>
      <c r="AA626" s="1701"/>
      <c r="AB626" s="1701"/>
      <c r="AC626" s="1701"/>
      <c r="AD626" s="1701"/>
      <c r="AE626" s="1701"/>
      <c r="AF626" s="1691"/>
      <c r="AG626" s="1702"/>
      <c r="AH626" s="1702"/>
      <c r="AI626" s="1702"/>
      <c r="AJ626" s="1702"/>
      <c r="AK626" s="1702"/>
      <c r="AL626" s="1702"/>
    </row>
    <row r="627" spans="1:38" ht="40.5" customHeight="1">
      <c r="A627" s="621"/>
      <c r="B627" s="573"/>
      <c r="C627" s="3830" t="s">
        <v>56</v>
      </c>
      <c r="D627" s="3831" t="s">
        <v>800</v>
      </c>
      <c r="E627" s="3822">
        <f>F627</f>
        <v>330000</v>
      </c>
      <c r="F627" s="549">
        <f t="shared" si="66"/>
        <v>330000</v>
      </c>
      <c r="G627" s="1706"/>
      <c r="H627" s="1706">
        <v>330000</v>
      </c>
      <c r="I627" s="1706"/>
      <c r="J627" s="1706"/>
      <c r="K627" s="1706"/>
      <c r="L627" s="1706"/>
      <c r="M627" s="1690"/>
      <c r="N627" s="1707"/>
      <c r="O627" s="1707"/>
      <c r="P627" s="1707"/>
      <c r="Q627" s="1691"/>
      <c r="R627" s="1707"/>
      <c r="S627" s="1707"/>
      <c r="T627" s="1707"/>
      <c r="U627" s="1707"/>
      <c r="V627" s="1707"/>
      <c r="W627" s="1707"/>
      <c r="X627" s="1707"/>
      <c r="Y627" s="1707"/>
      <c r="Z627" s="1707"/>
      <c r="AA627" s="1707"/>
      <c r="AB627" s="1707"/>
      <c r="AC627" s="1707"/>
      <c r="AD627" s="1707"/>
      <c r="AE627" s="1707"/>
      <c r="AF627" s="1691"/>
      <c r="AG627" s="1708"/>
      <c r="AH627" s="1708"/>
      <c r="AI627" s="1708"/>
      <c r="AJ627" s="1708"/>
      <c r="AK627" s="1708"/>
      <c r="AL627" s="1708"/>
    </row>
    <row r="628" spans="1:38" ht="18" customHeight="1">
      <c r="A628" s="621"/>
      <c r="B628" s="614"/>
      <c r="C628" s="614"/>
      <c r="D628" s="636"/>
      <c r="E628" s="3822"/>
      <c r="F628" s="549">
        <f t="shared" si="66"/>
        <v>0</v>
      </c>
      <c r="G628" s="1706"/>
      <c r="H628" s="1706"/>
      <c r="I628" s="1706"/>
      <c r="J628" s="1706"/>
      <c r="K628" s="1706"/>
      <c r="L628" s="1706"/>
      <c r="M628" s="1690"/>
      <c r="N628" s="1707"/>
      <c r="O628" s="1707"/>
      <c r="P628" s="1707"/>
      <c r="Q628" s="1691"/>
      <c r="R628" s="1707"/>
      <c r="S628" s="1707"/>
      <c r="T628" s="1707"/>
      <c r="U628" s="1707"/>
      <c r="V628" s="1707"/>
      <c r="W628" s="1707"/>
      <c r="X628" s="1707"/>
      <c r="Y628" s="1707"/>
      <c r="Z628" s="1707"/>
      <c r="AA628" s="1707"/>
      <c r="AB628" s="1707"/>
      <c r="AC628" s="1707"/>
      <c r="AD628" s="1707"/>
      <c r="AE628" s="1707"/>
      <c r="AF628" s="1691"/>
      <c r="AG628" s="1708"/>
      <c r="AH628" s="1708"/>
      <c r="AI628" s="1708"/>
      <c r="AJ628" s="1708"/>
      <c r="AK628" s="1708"/>
      <c r="AL628" s="1708"/>
    </row>
    <row r="629" spans="1:38" ht="18" customHeight="1">
      <c r="A629" s="3561"/>
      <c r="B629" s="637"/>
      <c r="C629" s="5312" t="s">
        <v>648</v>
      </c>
      <c r="D629" s="5313"/>
      <c r="E629" s="3822">
        <f>SUM(E630:E639)</f>
        <v>4700000</v>
      </c>
      <c r="F629" s="549">
        <f t="shared" si="66"/>
        <v>0</v>
      </c>
      <c r="G629" s="1709"/>
      <c r="H629" s="1709"/>
      <c r="I629" s="1709"/>
      <c r="J629" s="1709"/>
      <c r="K629" s="1709"/>
      <c r="L629" s="1709"/>
      <c r="M629" s="1690"/>
      <c r="N629" s="1710"/>
      <c r="O629" s="1710"/>
      <c r="P629" s="1710"/>
      <c r="Q629" s="1691"/>
      <c r="R629" s="1710"/>
      <c r="S629" s="1710"/>
      <c r="T629" s="1710"/>
      <c r="U629" s="1710"/>
      <c r="V629" s="1710"/>
      <c r="W629" s="1710"/>
      <c r="X629" s="1710"/>
      <c r="Y629" s="1710"/>
      <c r="Z629" s="1710"/>
      <c r="AA629" s="1710"/>
      <c r="AB629" s="1710"/>
      <c r="AC629" s="1710"/>
      <c r="AD629" s="1710"/>
      <c r="AE629" s="1710"/>
      <c r="AF629" s="1691"/>
      <c r="AG629" s="1711"/>
      <c r="AH629" s="1711"/>
      <c r="AI629" s="1711"/>
      <c r="AJ629" s="1711"/>
      <c r="AK629" s="1711"/>
      <c r="AL629" s="1711"/>
    </row>
    <row r="630" spans="1:38" ht="18" customHeight="1">
      <c r="A630" s="3561"/>
      <c r="B630" s="637"/>
      <c r="C630" s="3832" t="s">
        <v>692</v>
      </c>
      <c r="D630" s="3833" t="s">
        <v>586</v>
      </c>
      <c r="E630" s="3822">
        <f>F630</f>
        <v>181828</v>
      </c>
      <c r="F630" s="549">
        <f t="shared" si="66"/>
        <v>181828</v>
      </c>
      <c r="G630" s="1712"/>
      <c r="H630" s="1712"/>
      <c r="I630" s="1712"/>
      <c r="J630" s="1712"/>
      <c r="K630" s="1712"/>
      <c r="L630" s="1712"/>
      <c r="M630" s="1690"/>
      <c r="N630" s="1713"/>
      <c r="O630" s="1713"/>
      <c r="P630" s="1713"/>
      <c r="Q630" s="1691"/>
      <c r="R630" s="1713"/>
      <c r="S630" s="1713"/>
      <c r="T630" s="1713"/>
      <c r="U630" s="1713"/>
      <c r="V630" s="1713"/>
      <c r="W630" s="1713"/>
      <c r="X630" s="1713"/>
      <c r="Y630" s="1713"/>
      <c r="Z630" s="1713"/>
      <c r="AA630" s="1713"/>
      <c r="AB630" s="1713"/>
      <c r="AC630" s="1713"/>
      <c r="AD630" s="1713">
        <v>181828</v>
      </c>
      <c r="AE630" s="1713"/>
      <c r="AF630" s="1691"/>
      <c r="AG630" s="1714"/>
      <c r="AH630" s="1714"/>
      <c r="AI630" s="1714"/>
      <c r="AJ630" s="1714"/>
      <c r="AK630" s="1714"/>
      <c r="AL630" s="1714"/>
    </row>
    <row r="631" spans="1:38" ht="18" customHeight="1">
      <c r="A631" s="3554"/>
      <c r="B631" s="634"/>
      <c r="C631" s="3834" t="s">
        <v>694</v>
      </c>
      <c r="D631" s="3835" t="s">
        <v>590</v>
      </c>
      <c r="E631" s="3836">
        <f t="shared" ref="E631:E639" si="69">F631</f>
        <v>39537</v>
      </c>
      <c r="F631" s="549">
        <f t="shared" si="66"/>
        <v>39537</v>
      </c>
      <c r="G631" s="1715"/>
      <c r="H631" s="1715"/>
      <c r="I631" s="1715"/>
      <c r="J631" s="1715"/>
      <c r="K631" s="1715"/>
      <c r="L631" s="1715"/>
      <c r="M631" s="1690"/>
      <c r="N631" s="1716"/>
      <c r="O631" s="1716"/>
      <c r="P631" s="1716"/>
      <c r="Q631" s="1691"/>
      <c r="R631" s="1716"/>
      <c r="S631" s="1716"/>
      <c r="T631" s="1716"/>
      <c r="U631" s="1716"/>
      <c r="V631" s="1716"/>
      <c r="W631" s="1716"/>
      <c r="X631" s="1716"/>
      <c r="Y631" s="1716"/>
      <c r="Z631" s="1716"/>
      <c r="AA631" s="1716"/>
      <c r="AB631" s="1716"/>
      <c r="AC631" s="1716"/>
      <c r="AD631" s="1716">
        <v>39537</v>
      </c>
      <c r="AE631" s="1716"/>
      <c r="AF631" s="1691"/>
      <c r="AG631" s="1717"/>
      <c r="AH631" s="1717"/>
      <c r="AI631" s="1717"/>
      <c r="AJ631" s="1717"/>
      <c r="AK631" s="1717"/>
      <c r="AL631" s="1717"/>
    </row>
    <row r="632" spans="1:38" ht="16.5" customHeight="1">
      <c r="A632" s="3554"/>
      <c r="B632" s="634"/>
      <c r="C632" s="3837" t="s">
        <v>695</v>
      </c>
      <c r="D632" s="3838" t="s">
        <v>592</v>
      </c>
      <c r="E632" s="3836">
        <f t="shared" si="69"/>
        <v>5635</v>
      </c>
      <c r="F632" s="549">
        <f t="shared" si="66"/>
        <v>5635</v>
      </c>
      <c r="G632" s="1715"/>
      <c r="H632" s="1715"/>
      <c r="I632" s="1715"/>
      <c r="J632" s="1715"/>
      <c r="K632" s="1715"/>
      <c r="L632" s="1715"/>
      <c r="M632" s="1690"/>
      <c r="N632" s="1716"/>
      <c r="O632" s="1716"/>
      <c r="P632" s="1716"/>
      <c r="Q632" s="1691"/>
      <c r="R632" s="1716"/>
      <c r="S632" s="1716"/>
      <c r="T632" s="1716"/>
      <c r="U632" s="1716"/>
      <c r="V632" s="1716"/>
      <c r="W632" s="1716"/>
      <c r="X632" s="1716"/>
      <c r="Y632" s="1716"/>
      <c r="Z632" s="1716"/>
      <c r="AA632" s="1716"/>
      <c r="AB632" s="1716"/>
      <c r="AC632" s="1716"/>
      <c r="AD632" s="1716">
        <v>5635</v>
      </c>
      <c r="AE632" s="1716"/>
      <c r="AF632" s="1691"/>
      <c r="AG632" s="1717"/>
      <c r="AH632" s="1717"/>
      <c r="AI632" s="1717"/>
      <c r="AJ632" s="1717"/>
      <c r="AK632" s="1717"/>
      <c r="AL632" s="1717"/>
    </row>
    <row r="633" spans="1:38" ht="16.5" customHeight="1">
      <c r="A633" s="3561"/>
      <c r="B633" s="634"/>
      <c r="C633" s="3837" t="s">
        <v>801</v>
      </c>
      <c r="D633" s="1211" t="s">
        <v>594</v>
      </c>
      <c r="E633" s="3836">
        <f t="shared" si="69"/>
        <v>20000</v>
      </c>
      <c r="F633" s="549">
        <f t="shared" si="66"/>
        <v>20000</v>
      </c>
      <c r="G633" s="1715"/>
      <c r="H633" s="1715"/>
      <c r="I633" s="1715"/>
      <c r="J633" s="1715"/>
      <c r="K633" s="1715"/>
      <c r="L633" s="1715"/>
      <c r="M633" s="1690"/>
      <c r="N633" s="1716"/>
      <c r="O633" s="1716"/>
      <c r="P633" s="1716"/>
      <c r="Q633" s="1691"/>
      <c r="R633" s="1716"/>
      <c r="S633" s="1716"/>
      <c r="T633" s="1716"/>
      <c r="U633" s="1716"/>
      <c r="V633" s="1716"/>
      <c r="W633" s="1716"/>
      <c r="X633" s="1716"/>
      <c r="Y633" s="1716"/>
      <c r="Z633" s="1716"/>
      <c r="AA633" s="1716"/>
      <c r="AB633" s="1716"/>
      <c r="AC633" s="1716"/>
      <c r="AD633" s="1716">
        <v>20000</v>
      </c>
      <c r="AE633" s="1716"/>
      <c r="AF633" s="1691"/>
      <c r="AG633" s="1717"/>
      <c r="AH633" s="1717"/>
      <c r="AI633" s="1717"/>
      <c r="AJ633" s="1717"/>
      <c r="AK633" s="1717"/>
      <c r="AL633" s="1717"/>
    </row>
    <row r="634" spans="1:38" ht="16.5" customHeight="1">
      <c r="A634" s="3561"/>
      <c r="B634" s="634"/>
      <c r="C634" s="3837" t="s">
        <v>697</v>
      </c>
      <c r="D634" s="1211" t="s">
        <v>601</v>
      </c>
      <c r="E634" s="3836">
        <f t="shared" si="69"/>
        <v>70000</v>
      </c>
      <c r="F634" s="549">
        <f t="shared" si="66"/>
        <v>70000</v>
      </c>
      <c r="G634" s="1715"/>
      <c r="H634" s="1715"/>
      <c r="I634" s="1715"/>
      <c r="J634" s="1715"/>
      <c r="K634" s="1715"/>
      <c r="L634" s="1715"/>
      <c r="M634" s="1690"/>
      <c r="N634" s="1716"/>
      <c r="O634" s="1716"/>
      <c r="P634" s="1716"/>
      <c r="Q634" s="1691"/>
      <c r="R634" s="1716"/>
      <c r="S634" s="1716"/>
      <c r="T634" s="1716"/>
      <c r="U634" s="1716"/>
      <c r="V634" s="1716"/>
      <c r="W634" s="1716"/>
      <c r="X634" s="1716"/>
      <c r="Y634" s="1716"/>
      <c r="Z634" s="1716"/>
      <c r="AA634" s="1716"/>
      <c r="AB634" s="1716"/>
      <c r="AC634" s="1716"/>
      <c r="AD634" s="1716">
        <v>70000</v>
      </c>
      <c r="AE634" s="1716"/>
      <c r="AF634" s="1691"/>
      <c r="AG634" s="1717"/>
      <c r="AH634" s="1717"/>
      <c r="AI634" s="1717"/>
      <c r="AJ634" s="1717"/>
      <c r="AK634" s="1717"/>
      <c r="AL634" s="1717"/>
    </row>
    <row r="635" spans="1:38" ht="18" customHeight="1">
      <c r="A635" s="3561"/>
      <c r="B635" s="634"/>
      <c r="C635" s="3837" t="s">
        <v>700</v>
      </c>
      <c r="D635" s="3839" t="s">
        <v>611</v>
      </c>
      <c r="E635" s="3840">
        <f t="shared" si="69"/>
        <v>4130000</v>
      </c>
      <c r="F635" s="549">
        <f t="shared" si="66"/>
        <v>4130000</v>
      </c>
      <c r="G635" s="1718"/>
      <c r="H635" s="1718"/>
      <c r="I635" s="1718"/>
      <c r="J635" s="1718"/>
      <c r="K635" s="1718"/>
      <c r="L635" s="1718"/>
      <c r="M635" s="1690"/>
      <c r="N635" s="1719"/>
      <c r="O635" s="1719"/>
      <c r="P635" s="1719"/>
      <c r="Q635" s="1691"/>
      <c r="R635" s="1719"/>
      <c r="S635" s="1719"/>
      <c r="T635" s="1719"/>
      <c r="U635" s="1719"/>
      <c r="V635" s="1719"/>
      <c r="W635" s="1719"/>
      <c r="X635" s="1719"/>
      <c r="Y635" s="1719"/>
      <c r="Z635" s="1719"/>
      <c r="AA635" s="1719"/>
      <c r="AB635" s="1719"/>
      <c r="AC635" s="1719"/>
      <c r="AD635" s="1719">
        <v>4130000</v>
      </c>
      <c r="AE635" s="1719"/>
      <c r="AF635" s="1691"/>
      <c r="AG635" s="1720"/>
      <c r="AH635" s="1720"/>
      <c r="AI635" s="1720"/>
      <c r="AJ635" s="1720"/>
      <c r="AK635" s="1720"/>
      <c r="AL635" s="1720"/>
    </row>
    <row r="636" spans="1:38" ht="18" customHeight="1">
      <c r="A636" s="3561"/>
      <c r="B636" s="634"/>
      <c r="C636" s="1215" t="s">
        <v>802</v>
      </c>
      <c r="D636" s="3841" t="s">
        <v>782</v>
      </c>
      <c r="E636" s="3840">
        <f t="shared" si="69"/>
        <v>30000</v>
      </c>
      <c r="F636" s="549">
        <f t="shared" si="66"/>
        <v>30000</v>
      </c>
      <c r="G636" s="1718"/>
      <c r="H636" s="1718"/>
      <c r="I636" s="1718"/>
      <c r="J636" s="1718"/>
      <c r="K636" s="1718"/>
      <c r="L636" s="1718"/>
      <c r="M636" s="1690"/>
      <c r="N636" s="1719"/>
      <c r="O636" s="1719"/>
      <c r="P636" s="1719"/>
      <c r="Q636" s="1691"/>
      <c r="R636" s="1719"/>
      <c r="S636" s="1719"/>
      <c r="T636" s="1719"/>
      <c r="U636" s="1719"/>
      <c r="V636" s="1719"/>
      <c r="W636" s="1719"/>
      <c r="X636" s="1719"/>
      <c r="Y636" s="1719"/>
      <c r="Z636" s="1719"/>
      <c r="AA636" s="1719"/>
      <c r="AB636" s="1719"/>
      <c r="AC636" s="1719"/>
      <c r="AD636" s="1719">
        <v>30000</v>
      </c>
      <c r="AE636" s="1719"/>
      <c r="AF636" s="1691"/>
      <c r="AG636" s="1720"/>
      <c r="AH636" s="1720"/>
      <c r="AI636" s="1720"/>
      <c r="AJ636" s="1720"/>
      <c r="AK636" s="1720"/>
      <c r="AL636" s="1720"/>
    </row>
    <row r="637" spans="1:38" ht="18" customHeight="1">
      <c r="A637" s="3561"/>
      <c r="B637" s="634"/>
      <c r="C637" s="1215" t="s">
        <v>703</v>
      </c>
      <c r="D637" s="3618" t="s">
        <v>619</v>
      </c>
      <c r="E637" s="3840">
        <f t="shared" si="69"/>
        <v>20000</v>
      </c>
      <c r="F637" s="549">
        <f t="shared" si="66"/>
        <v>20000</v>
      </c>
      <c r="G637" s="1718"/>
      <c r="H637" s="1718"/>
      <c r="I637" s="1718"/>
      <c r="J637" s="1718"/>
      <c r="K637" s="1718"/>
      <c r="L637" s="1718"/>
      <c r="M637" s="1690"/>
      <c r="N637" s="1719"/>
      <c r="O637" s="1719"/>
      <c r="P637" s="1719"/>
      <c r="Q637" s="1691"/>
      <c r="R637" s="1719"/>
      <c r="S637" s="1719"/>
      <c r="T637" s="1719"/>
      <c r="U637" s="1719"/>
      <c r="V637" s="1719"/>
      <c r="W637" s="1719"/>
      <c r="X637" s="1719"/>
      <c r="Y637" s="1719"/>
      <c r="Z637" s="1719"/>
      <c r="AA637" s="1719"/>
      <c r="AB637" s="1719"/>
      <c r="AC637" s="1719"/>
      <c r="AD637" s="1719">
        <v>20000</v>
      </c>
      <c r="AE637" s="1719"/>
      <c r="AF637" s="1691"/>
      <c r="AG637" s="1720"/>
      <c r="AH637" s="1720"/>
      <c r="AI637" s="1720"/>
      <c r="AJ637" s="1720"/>
      <c r="AK637" s="1720"/>
      <c r="AL637" s="1720"/>
    </row>
    <row r="638" spans="1:38" ht="16.5" customHeight="1">
      <c r="A638" s="3561"/>
      <c r="B638" s="637"/>
      <c r="C638" s="3842" t="s">
        <v>773</v>
      </c>
      <c r="D638" s="3843" t="s">
        <v>705</v>
      </c>
      <c r="E638" s="3840">
        <f t="shared" si="69"/>
        <v>200000</v>
      </c>
      <c r="F638" s="549">
        <f t="shared" si="66"/>
        <v>200000</v>
      </c>
      <c r="G638" s="1718"/>
      <c r="H638" s="1718"/>
      <c r="I638" s="1718"/>
      <c r="J638" s="1718"/>
      <c r="K638" s="1718"/>
      <c r="L638" s="1718"/>
      <c r="M638" s="1690"/>
      <c r="N638" s="1719"/>
      <c r="O638" s="1719"/>
      <c r="P638" s="1719"/>
      <c r="Q638" s="1691"/>
      <c r="R638" s="1719"/>
      <c r="S638" s="1719"/>
      <c r="T638" s="1719"/>
      <c r="U638" s="1719"/>
      <c r="V638" s="1719"/>
      <c r="W638" s="1719"/>
      <c r="X638" s="1719"/>
      <c r="Y638" s="1719"/>
      <c r="Z638" s="1719"/>
      <c r="AA638" s="1719"/>
      <c r="AB638" s="1719"/>
      <c r="AC638" s="1719"/>
      <c r="AD638" s="1719">
        <v>200000</v>
      </c>
      <c r="AE638" s="1719"/>
      <c r="AF638" s="1691"/>
      <c r="AG638" s="1720"/>
      <c r="AH638" s="1720"/>
      <c r="AI638" s="1720"/>
      <c r="AJ638" s="1720"/>
      <c r="AK638" s="1720"/>
      <c r="AL638" s="1720"/>
    </row>
    <row r="639" spans="1:38" ht="20.25" customHeight="1">
      <c r="A639" s="3561"/>
      <c r="B639" s="637"/>
      <c r="C639" s="3842" t="s">
        <v>711</v>
      </c>
      <c r="D639" s="3844" t="s">
        <v>596</v>
      </c>
      <c r="E639" s="3840">
        <f t="shared" si="69"/>
        <v>3000</v>
      </c>
      <c r="F639" s="549">
        <f t="shared" si="66"/>
        <v>3000</v>
      </c>
      <c r="G639" s="1718"/>
      <c r="H639" s="1718"/>
      <c r="I639" s="1718"/>
      <c r="J639" s="1718"/>
      <c r="K639" s="1718"/>
      <c r="L639" s="1718"/>
      <c r="M639" s="1690"/>
      <c r="N639" s="1719"/>
      <c r="O639" s="1719"/>
      <c r="P639" s="1719"/>
      <c r="Q639" s="1691"/>
      <c r="R639" s="1719"/>
      <c r="S639" s="1719"/>
      <c r="T639" s="1719"/>
      <c r="U639" s="1719"/>
      <c r="V639" s="1719"/>
      <c r="W639" s="1719"/>
      <c r="X639" s="1719"/>
      <c r="Y639" s="1719"/>
      <c r="Z639" s="1719"/>
      <c r="AA639" s="1719"/>
      <c r="AB639" s="1719"/>
      <c r="AC639" s="1719"/>
      <c r="AD639" s="1719">
        <v>3000</v>
      </c>
      <c r="AE639" s="1719"/>
      <c r="AF639" s="1691"/>
      <c r="AG639" s="1720"/>
      <c r="AH639" s="1720"/>
      <c r="AI639" s="1720"/>
      <c r="AJ639" s="1720"/>
      <c r="AK639" s="1720"/>
      <c r="AL639" s="1720"/>
    </row>
    <row r="640" spans="1:38" ht="18" customHeight="1">
      <c r="A640" s="3561"/>
      <c r="B640" s="637"/>
      <c r="C640" s="3845"/>
      <c r="D640" s="3846"/>
      <c r="E640" s="3840"/>
      <c r="F640" s="549">
        <f t="shared" si="66"/>
        <v>0</v>
      </c>
      <c r="G640" s="1718"/>
      <c r="H640" s="1718"/>
      <c r="I640" s="1718"/>
      <c r="J640" s="1718"/>
      <c r="K640" s="1718"/>
      <c r="L640" s="1718"/>
      <c r="M640" s="1690"/>
      <c r="N640" s="1719"/>
      <c r="O640" s="1719"/>
      <c r="P640" s="1719"/>
      <c r="Q640" s="1691"/>
      <c r="R640" s="1719"/>
      <c r="S640" s="1719"/>
      <c r="T640" s="1719"/>
      <c r="U640" s="1719"/>
      <c r="V640" s="1719"/>
      <c r="W640" s="1719"/>
      <c r="X640" s="1719"/>
      <c r="Y640" s="1719"/>
      <c r="Z640" s="1719"/>
      <c r="AA640" s="1719"/>
      <c r="AB640" s="1719"/>
      <c r="AC640" s="1719"/>
      <c r="AD640" s="1719"/>
      <c r="AE640" s="1719"/>
      <c r="AF640" s="1691"/>
      <c r="AG640" s="1720"/>
      <c r="AH640" s="1720"/>
      <c r="AI640" s="1720"/>
      <c r="AJ640" s="1720"/>
      <c r="AK640" s="1720"/>
      <c r="AL640" s="1720"/>
    </row>
    <row r="641" spans="1:38" ht="17.100000000000001" customHeight="1">
      <c r="A641" s="3561"/>
      <c r="B641" s="637"/>
      <c r="C641" s="5314" t="s">
        <v>637</v>
      </c>
      <c r="D641" s="5315"/>
      <c r="E641" s="3847">
        <f>SUM(E642)</f>
        <v>29568</v>
      </c>
      <c r="F641" s="549">
        <f t="shared" si="66"/>
        <v>0</v>
      </c>
      <c r="G641" s="1721"/>
      <c r="H641" s="1721"/>
      <c r="I641" s="1721"/>
      <c r="J641" s="1721"/>
      <c r="K641" s="1721"/>
      <c r="L641" s="1721"/>
      <c r="M641" s="1690"/>
      <c r="N641" s="1722"/>
      <c r="O641" s="1722"/>
      <c r="P641" s="1722"/>
      <c r="Q641" s="1691"/>
      <c r="R641" s="1722"/>
      <c r="S641" s="1722"/>
      <c r="T641" s="1722"/>
      <c r="U641" s="1722"/>
      <c r="V641" s="1722"/>
      <c r="W641" s="1722"/>
      <c r="X641" s="1722"/>
      <c r="Y641" s="1722"/>
      <c r="Z641" s="1722"/>
      <c r="AA641" s="1722"/>
      <c r="AB641" s="1722"/>
      <c r="AC641" s="1722"/>
      <c r="AD641" s="1722"/>
      <c r="AE641" s="1722"/>
      <c r="AF641" s="1691"/>
      <c r="AG641" s="1723"/>
      <c r="AH641" s="1723"/>
      <c r="AI641" s="1723"/>
      <c r="AJ641" s="1723"/>
      <c r="AK641" s="1723"/>
      <c r="AL641" s="1723"/>
    </row>
    <row r="642" spans="1:38" ht="17.100000000000001" customHeight="1">
      <c r="A642" s="3561"/>
      <c r="B642" s="637"/>
      <c r="C642" s="5316" t="s">
        <v>638</v>
      </c>
      <c r="D642" s="5317"/>
      <c r="E642" s="3848">
        <f>SUM(E643:E643)</f>
        <v>29568</v>
      </c>
      <c r="F642" s="549">
        <f t="shared" si="66"/>
        <v>0</v>
      </c>
      <c r="G642" s="1721"/>
      <c r="H642" s="1721"/>
      <c r="I642" s="1721"/>
      <c r="J642" s="1721"/>
      <c r="K642" s="1721"/>
      <c r="L642" s="1721"/>
      <c r="M642" s="1690"/>
      <c r="N642" s="1722"/>
      <c r="O642" s="1722"/>
      <c r="P642" s="1722"/>
      <c r="Q642" s="1691"/>
      <c r="R642" s="1722"/>
      <c r="S642" s="1722"/>
      <c r="T642" s="1722"/>
      <c r="U642" s="1722"/>
      <c r="V642" s="1722"/>
      <c r="W642" s="1722"/>
      <c r="X642" s="1722"/>
      <c r="Y642" s="1722"/>
      <c r="Z642" s="1722"/>
      <c r="AA642" s="1722"/>
      <c r="AB642" s="1722"/>
      <c r="AC642" s="1722"/>
      <c r="AD642" s="1722"/>
      <c r="AE642" s="1722"/>
      <c r="AF642" s="1691"/>
      <c r="AG642" s="1723"/>
      <c r="AH642" s="1723"/>
      <c r="AI642" s="1723"/>
      <c r="AJ642" s="1723"/>
      <c r="AK642" s="1723"/>
      <c r="AL642" s="1723"/>
    </row>
    <row r="643" spans="1:38" ht="17.100000000000001" customHeight="1" thickBot="1">
      <c r="A643" s="3554"/>
      <c r="B643" s="638"/>
      <c r="C643" s="3849" t="s">
        <v>639</v>
      </c>
      <c r="D643" s="3850" t="s">
        <v>640</v>
      </c>
      <c r="E643" s="3851">
        <f>F643</f>
        <v>29568</v>
      </c>
      <c r="F643" s="549">
        <f t="shared" si="66"/>
        <v>29568</v>
      </c>
      <c r="G643" s="1724"/>
      <c r="H643" s="1724"/>
      <c r="I643" s="1724"/>
      <c r="J643" s="1724"/>
      <c r="K643" s="1724"/>
      <c r="L643" s="1724"/>
      <c r="M643" s="1690"/>
      <c r="N643" s="1725"/>
      <c r="O643" s="1725"/>
      <c r="P643" s="1725"/>
      <c r="Q643" s="1691"/>
      <c r="R643" s="1725"/>
      <c r="S643" s="1725"/>
      <c r="T643" s="1725"/>
      <c r="U643" s="1725"/>
      <c r="V643" s="1725"/>
      <c r="W643" s="1725"/>
      <c r="X643" s="1725"/>
      <c r="Y643" s="1725"/>
      <c r="Z643" s="1725"/>
      <c r="AA643" s="1725"/>
      <c r="AB643" s="1725"/>
      <c r="AC643" s="1725"/>
      <c r="AD643" s="1725">
        <v>29568</v>
      </c>
      <c r="AE643" s="1725"/>
      <c r="AF643" s="1691"/>
      <c r="AG643" s="1726"/>
      <c r="AH643" s="1726"/>
      <c r="AI643" s="1726"/>
      <c r="AJ643" s="1726"/>
      <c r="AK643" s="1726"/>
      <c r="AL643" s="1726"/>
    </row>
    <row r="644" spans="1:38" ht="18.75" customHeight="1" thickBot="1">
      <c r="A644" s="3561"/>
      <c r="B644" s="639" t="s">
        <v>513</v>
      </c>
      <c r="C644" s="640"/>
      <c r="D644" s="641" t="s">
        <v>96</v>
      </c>
      <c r="E644" s="642">
        <f>SUM(E645)</f>
        <v>303000</v>
      </c>
      <c r="F644" s="549">
        <f t="shared" si="66"/>
        <v>0</v>
      </c>
      <c r="G644" s="1724"/>
      <c r="H644" s="1724"/>
      <c r="I644" s="1724"/>
      <c r="J644" s="1724"/>
      <c r="K644" s="1724"/>
      <c r="L644" s="1724"/>
      <c r="M644" s="1690"/>
      <c r="N644" s="1725"/>
      <c r="O644" s="1725"/>
      <c r="P644" s="1725"/>
      <c r="Q644" s="1691"/>
      <c r="R644" s="1725"/>
      <c r="S644" s="1725"/>
      <c r="T644" s="1725"/>
      <c r="U644" s="1725"/>
      <c r="V644" s="1725"/>
      <c r="W644" s="1725"/>
      <c r="X644" s="1725"/>
      <c r="Y644" s="1725"/>
      <c r="Z644" s="1725"/>
      <c r="AA644" s="1725"/>
      <c r="AB644" s="1725"/>
      <c r="AC644" s="1725"/>
      <c r="AD644" s="1725"/>
      <c r="AE644" s="1725"/>
      <c r="AF644" s="1691"/>
      <c r="AG644" s="1726"/>
      <c r="AH644" s="1726"/>
      <c r="AI644" s="1726"/>
      <c r="AJ644" s="1726"/>
      <c r="AK644" s="1726"/>
      <c r="AL644" s="1726"/>
    </row>
    <row r="645" spans="1:38" ht="15.75" customHeight="1">
      <c r="A645" s="3561"/>
      <c r="B645" s="613"/>
      <c r="C645" s="5223" t="s">
        <v>582</v>
      </c>
      <c r="D645" s="5197"/>
      <c r="E645" s="643">
        <f>SUM(E646,E661)</f>
        <v>303000</v>
      </c>
      <c r="F645" s="549">
        <f t="shared" si="66"/>
        <v>0</v>
      </c>
      <c r="G645" s="1724"/>
      <c r="H645" s="1724"/>
      <c r="I645" s="1724"/>
      <c r="J645" s="1724"/>
      <c r="K645" s="1724"/>
      <c r="L645" s="1724"/>
      <c r="M645" s="1690"/>
      <c r="N645" s="1725"/>
      <c r="O645" s="1725"/>
      <c r="P645" s="1725"/>
      <c r="Q645" s="1691"/>
      <c r="R645" s="1725"/>
      <c r="S645" s="1725"/>
      <c r="T645" s="1725"/>
      <c r="U645" s="1725"/>
      <c r="V645" s="1725"/>
      <c r="W645" s="1725"/>
      <c r="X645" s="1725"/>
      <c r="Y645" s="1725"/>
      <c r="Z645" s="1725"/>
      <c r="AA645" s="1725"/>
      <c r="AB645" s="1725"/>
      <c r="AC645" s="1725"/>
      <c r="AD645" s="1725"/>
      <c r="AE645" s="1725"/>
      <c r="AF645" s="1691"/>
      <c r="AG645" s="1726"/>
      <c r="AH645" s="1726"/>
      <c r="AI645" s="1726"/>
      <c r="AJ645" s="1726"/>
      <c r="AK645" s="1726"/>
      <c r="AL645" s="1726"/>
    </row>
    <row r="646" spans="1:38" ht="16.5" customHeight="1">
      <c r="A646" s="3561"/>
      <c r="B646" s="614"/>
      <c r="C646" s="5318" t="s">
        <v>583</v>
      </c>
      <c r="D646" s="5319"/>
      <c r="E646" s="3852">
        <f>SUM(E647,E653)</f>
        <v>294000</v>
      </c>
      <c r="F646" s="549">
        <f t="shared" si="66"/>
        <v>0</v>
      </c>
      <c r="G646" s="1727"/>
      <c r="H646" s="1727"/>
      <c r="I646" s="1727"/>
      <c r="J646" s="1727"/>
      <c r="K646" s="1727"/>
      <c r="L646" s="1727"/>
      <c r="M646" s="1690"/>
      <c r="N646" s="1728"/>
      <c r="O646" s="1728"/>
      <c r="P646" s="1728"/>
      <c r="Q646" s="1691"/>
      <c r="R646" s="1728"/>
      <c r="S646" s="1728"/>
      <c r="T646" s="1728"/>
      <c r="U646" s="1728"/>
      <c r="V646" s="1728"/>
      <c r="W646" s="1728"/>
      <c r="X646" s="1728"/>
      <c r="Y646" s="1728"/>
      <c r="Z646" s="1728"/>
      <c r="AA646" s="1728"/>
      <c r="AB646" s="1728"/>
      <c r="AC646" s="1728"/>
      <c r="AD646" s="1728"/>
      <c r="AE646" s="1728"/>
      <c r="AF646" s="1691"/>
      <c r="AG646" s="1729"/>
      <c r="AH646" s="1729"/>
      <c r="AI646" s="1729"/>
      <c r="AJ646" s="1729"/>
      <c r="AK646" s="1729"/>
      <c r="AL646" s="1729"/>
    </row>
    <row r="647" spans="1:38" ht="16.5" customHeight="1">
      <c r="A647" s="3561"/>
      <c r="B647" s="614"/>
      <c r="C647" s="5320" t="s">
        <v>584</v>
      </c>
      <c r="D647" s="5321"/>
      <c r="E647" s="3853">
        <f>SUM(E648:E651)</f>
        <v>227000</v>
      </c>
      <c r="F647" s="549">
        <f t="shared" si="66"/>
        <v>0</v>
      </c>
      <c r="G647" s="1730"/>
      <c r="H647" s="1730"/>
      <c r="I647" s="1730"/>
      <c r="J647" s="1730"/>
      <c r="K647" s="1730"/>
      <c r="L647" s="1730"/>
      <c r="M647" s="1690"/>
      <c r="N647" s="1731"/>
      <c r="O647" s="1731"/>
      <c r="P647" s="1731"/>
      <c r="Q647" s="1691"/>
      <c r="R647" s="1731"/>
      <c r="S647" s="1731"/>
      <c r="T647" s="1731"/>
      <c r="U647" s="1731"/>
      <c r="V647" s="1731"/>
      <c r="W647" s="1731"/>
      <c r="X647" s="1731"/>
      <c r="Y647" s="1731"/>
      <c r="Z647" s="1731"/>
      <c r="AA647" s="1731"/>
      <c r="AB647" s="1731"/>
      <c r="AC647" s="1731"/>
      <c r="AD647" s="1731"/>
      <c r="AE647" s="1731"/>
      <c r="AF647" s="1691"/>
      <c r="AG647" s="1732"/>
      <c r="AH647" s="1732"/>
      <c r="AI647" s="1732"/>
      <c r="AJ647" s="1732"/>
      <c r="AK647" s="1732"/>
      <c r="AL647" s="1732"/>
    </row>
    <row r="648" spans="1:38" ht="16.5" customHeight="1">
      <c r="A648" s="3561"/>
      <c r="B648" s="614"/>
      <c r="C648" s="1733" t="s">
        <v>585</v>
      </c>
      <c r="D648" s="3854" t="s">
        <v>586</v>
      </c>
      <c r="E648" s="3855">
        <f>F648</f>
        <v>188118</v>
      </c>
      <c r="F648" s="549">
        <f t="shared" si="66"/>
        <v>188118</v>
      </c>
      <c r="G648" s="1734"/>
      <c r="H648" s="1734">
        <v>188118</v>
      </c>
      <c r="I648" s="1734"/>
      <c r="J648" s="1734"/>
      <c r="K648" s="1734"/>
      <c r="L648" s="1734"/>
      <c r="M648" s="1690"/>
      <c r="N648" s="1735"/>
      <c r="O648" s="1735"/>
      <c r="P648" s="1735"/>
      <c r="Q648" s="1691"/>
      <c r="R648" s="1735"/>
      <c r="S648" s="1735"/>
      <c r="T648" s="1735"/>
      <c r="U648" s="1735"/>
      <c r="V648" s="1735"/>
      <c r="W648" s="1735"/>
      <c r="X648" s="1735"/>
      <c r="Y648" s="1735"/>
      <c r="Z648" s="1735"/>
      <c r="AA648" s="1735"/>
      <c r="AB648" s="1735"/>
      <c r="AC648" s="1735"/>
      <c r="AD648" s="1735"/>
      <c r="AE648" s="1735"/>
      <c r="AF648" s="1691"/>
      <c r="AG648" s="1736"/>
      <c r="AH648" s="1736"/>
      <c r="AI648" s="1736"/>
      <c r="AJ648" s="1736"/>
      <c r="AK648" s="1736"/>
      <c r="AL648" s="1736"/>
    </row>
    <row r="649" spans="1:38" ht="18" customHeight="1">
      <c r="A649" s="3561"/>
      <c r="B649" s="614"/>
      <c r="C649" s="3856" t="s">
        <v>589</v>
      </c>
      <c r="D649" s="3854" t="s">
        <v>590</v>
      </c>
      <c r="E649" s="3855">
        <f t="shared" ref="E649:E651" si="70">F649</f>
        <v>32274</v>
      </c>
      <c r="F649" s="549">
        <f t="shared" si="66"/>
        <v>32274</v>
      </c>
      <c r="G649" s="1737"/>
      <c r="H649" s="1737">
        <v>32274</v>
      </c>
      <c r="I649" s="1737"/>
      <c r="J649" s="1737"/>
      <c r="K649" s="1737"/>
      <c r="L649" s="1737"/>
      <c r="M649" s="1690"/>
      <c r="N649" s="1738"/>
      <c r="O649" s="1738"/>
      <c r="P649" s="1738"/>
      <c r="Q649" s="1691"/>
      <c r="R649" s="1738"/>
      <c r="S649" s="1738"/>
      <c r="T649" s="1738"/>
      <c r="U649" s="1738"/>
      <c r="V649" s="1738"/>
      <c r="W649" s="1738"/>
      <c r="X649" s="1738"/>
      <c r="Y649" s="1738"/>
      <c r="Z649" s="1738"/>
      <c r="AA649" s="1738"/>
      <c r="AB649" s="1738"/>
      <c r="AC649" s="1738"/>
      <c r="AD649" s="1738"/>
      <c r="AE649" s="1738"/>
      <c r="AF649" s="1691"/>
      <c r="AG649" s="1739"/>
      <c r="AH649" s="1739"/>
      <c r="AI649" s="1739"/>
      <c r="AJ649" s="1739"/>
      <c r="AK649" s="1739"/>
      <c r="AL649" s="1739"/>
    </row>
    <row r="650" spans="1:38" ht="17.25" customHeight="1">
      <c r="A650" s="3561"/>
      <c r="B650" s="614"/>
      <c r="C650" s="3856" t="s">
        <v>591</v>
      </c>
      <c r="D650" s="3854" t="s">
        <v>592</v>
      </c>
      <c r="E650" s="3855">
        <f t="shared" si="70"/>
        <v>4608</v>
      </c>
      <c r="F650" s="549">
        <f t="shared" si="66"/>
        <v>4608</v>
      </c>
      <c r="G650" s="1740"/>
      <c r="H650" s="1740">
        <v>4608</v>
      </c>
      <c r="I650" s="1740"/>
      <c r="J650" s="1740"/>
      <c r="K650" s="1740"/>
      <c r="L650" s="1740"/>
      <c r="M650" s="1690"/>
      <c r="N650" s="1741"/>
      <c r="O650" s="1741"/>
      <c r="P650" s="1741"/>
      <c r="Q650" s="1691"/>
      <c r="R650" s="1741"/>
      <c r="S650" s="1741"/>
      <c r="T650" s="1741"/>
      <c r="U650" s="1741"/>
      <c r="V650" s="1741"/>
      <c r="W650" s="1741"/>
      <c r="X650" s="1741"/>
      <c r="Y650" s="1741"/>
      <c r="Z650" s="1741"/>
      <c r="AA650" s="1741"/>
      <c r="AB650" s="1741"/>
      <c r="AC650" s="1741"/>
      <c r="AD650" s="1741"/>
      <c r="AE650" s="1741"/>
      <c r="AF650" s="1691"/>
      <c r="AG650" s="1742"/>
      <c r="AH650" s="1742"/>
      <c r="AI650" s="1742"/>
      <c r="AJ650" s="1742"/>
      <c r="AK650" s="1742"/>
      <c r="AL650" s="1742"/>
    </row>
    <row r="651" spans="1:38" ht="17.25" customHeight="1">
      <c r="A651" s="3561"/>
      <c r="B651" s="614"/>
      <c r="C651" s="3856" t="s">
        <v>593</v>
      </c>
      <c r="D651" s="3854" t="s">
        <v>594</v>
      </c>
      <c r="E651" s="3855">
        <f t="shared" si="70"/>
        <v>2000</v>
      </c>
      <c r="F651" s="549">
        <f t="shared" si="66"/>
        <v>2000</v>
      </c>
      <c r="G651" s="1743"/>
      <c r="H651" s="1743">
        <v>2000</v>
      </c>
      <c r="I651" s="1743"/>
      <c r="J651" s="1743"/>
      <c r="K651" s="1743"/>
      <c r="L651" s="1743"/>
      <c r="M651" s="1690"/>
      <c r="N651" s="1744"/>
      <c r="O651" s="1744"/>
      <c r="P651" s="1744"/>
      <c r="Q651" s="1691"/>
      <c r="R651" s="1744"/>
      <c r="S651" s="1744"/>
      <c r="T651" s="1744"/>
      <c r="U651" s="1744"/>
      <c r="V651" s="1744"/>
      <c r="W651" s="1744"/>
      <c r="X651" s="1744"/>
      <c r="Y651" s="1744"/>
      <c r="Z651" s="1744"/>
      <c r="AA651" s="1744"/>
      <c r="AB651" s="1744"/>
      <c r="AC651" s="1744"/>
      <c r="AD651" s="1744"/>
      <c r="AE651" s="1744"/>
      <c r="AF651" s="1691"/>
      <c r="AG651" s="1745"/>
      <c r="AH651" s="1745"/>
      <c r="AI651" s="1745"/>
      <c r="AJ651" s="1745"/>
      <c r="AK651" s="1745"/>
      <c r="AL651" s="1745"/>
    </row>
    <row r="652" spans="1:38" ht="16.5" customHeight="1">
      <c r="A652" s="3554"/>
      <c r="B652" s="614"/>
      <c r="C652" s="3857"/>
      <c r="D652" s="3858"/>
      <c r="E652" s="3859"/>
      <c r="F652" s="549">
        <f t="shared" si="66"/>
        <v>0</v>
      </c>
      <c r="G652" s="1746"/>
      <c r="H652" s="1746"/>
      <c r="I652" s="1746"/>
      <c r="J652" s="1746"/>
      <c r="K652" s="1746"/>
      <c r="L652" s="1746"/>
      <c r="M652" s="1690"/>
      <c r="N652" s="1747"/>
      <c r="O652" s="1747"/>
      <c r="P652" s="1747"/>
      <c r="Q652" s="1691"/>
      <c r="R652" s="1747"/>
      <c r="S652" s="1747"/>
      <c r="T652" s="1747"/>
      <c r="U652" s="1747"/>
      <c r="V652" s="1747"/>
      <c r="W652" s="1747"/>
      <c r="X652" s="1747"/>
      <c r="Y652" s="1747"/>
      <c r="Z652" s="1747"/>
      <c r="AA652" s="1747"/>
      <c r="AB652" s="1747"/>
      <c r="AC652" s="1747"/>
      <c r="AD652" s="1747"/>
      <c r="AE652" s="1747"/>
      <c r="AF652" s="1691"/>
      <c r="AG652" s="1748"/>
      <c r="AH652" s="1748"/>
      <c r="AI652" s="1748"/>
      <c r="AJ652" s="1748"/>
      <c r="AK652" s="1748"/>
      <c r="AL652" s="1748"/>
    </row>
    <row r="653" spans="1:38" ht="16.5" customHeight="1">
      <c r="A653" s="3561"/>
      <c r="B653" s="573"/>
      <c r="C653" s="5213" t="s">
        <v>597</v>
      </c>
      <c r="D653" s="5213"/>
      <c r="E653" s="1749">
        <f>SUM(E654:E659)</f>
        <v>67000</v>
      </c>
      <c r="F653" s="549">
        <f t="shared" si="66"/>
        <v>0</v>
      </c>
      <c r="G653" s="1746"/>
      <c r="H653" s="1746"/>
      <c r="I653" s="1746"/>
      <c r="J653" s="1746"/>
      <c r="K653" s="1746"/>
      <c r="L653" s="1746"/>
      <c r="M653" s="1690"/>
      <c r="N653" s="1747"/>
      <c r="O653" s="1747"/>
      <c r="P653" s="1747"/>
      <c r="Q653" s="1691"/>
      <c r="R653" s="1747"/>
      <c r="S653" s="1747"/>
      <c r="T653" s="1747"/>
      <c r="U653" s="1747"/>
      <c r="V653" s="1747"/>
      <c r="W653" s="1747"/>
      <c r="X653" s="1747"/>
      <c r="Y653" s="1747"/>
      <c r="Z653" s="1747"/>
      <c r="AA653" s="1747"/>
      <c r="AB653" s="1747"/>
      <c r="AC653" s="1747"/>
      <c r="AD653" s="1747"/>
      <c r="AE653" s="1747"/>
      <c r="AF653" s="1691"/>
      <c r="AG653" s="1748"/>
      <c r="AH653" s="1748"/>
      <c r="AI653" s="1748"/>
      <c r="AJ653" s="1748"/>
      <c r="AK653" s="1748"/>
      <c r="AL653" s="1748"/>
    </row>
    <row r="654" spans="1:38" ht="17.25" customHeight="1">
      <c r="A654" s="3561"/>
      <c r="B654" s="573"/>
      <c r="C654" s="3860" t="s">
        <v>600</v>
      </c>
      <c r="D654" s="3861" t="s">
        <v>601</v>
      </c>
      <c r="E654" s="3855">
        <f>F654</f>
        <v>30000</v>
      </c>
      <c r="F654" s="549">
        <f t="shared" si="66"/>
        <v>30000</v>
      </c>
      <c r="G654" s="1750"/>
      <c r="H654" s="1750">
        <v>30000</v>
      </c>
      <c r="I654" s="1750"/>
      <c r="J654" s="1750"/>
      <c r="K654" s="1750"/>
      <c r="L654" s="1750"/>
      <c r="M654" s="1690"/>
      <c r="N654" s="1751"/>
      <c r="O654" s="1751"/>
      <c r="P654" s="1751"/>
      <c r="Q654" s="1691"/>
      <c r="R654" s="1751"/>
      <c r="S654" s="1751"/>
      <c r="T654" s="1751"/>
      <c r="U654" s="1751"/>
      <c r="V654" s="1751"/>
      <c r="W654" s="1751"/>
      <c r="X654" s="1751"/>
      <c r="Y654" s="1751"/>
      <c r="Z654" s="1751"/>
      <c r="AA654" s="1751"/>
      <c r="AB654" s="1751"/>
      <c r="AC654" s="1751"/>
      <c r="AD654" s="1751"/>
      <c r="AE654" s="1751"/>
      <c r="AF654" s="1691"/>
      <c r="AG654" s="1752"/>
      <c r="AH654" s="1752"/>
      <c r="AI654" s="1752"/>
      <c r="AJ654" s="1752"/>
      <c r="AK654" s="1752"/>
      <c r="AL654" s="1752"/>
    </row>
    <row r="655" spans="1:38" ht="17.25" customHeight="1">
      <c r="A655" s="3561"/>
      <c r="B655" s="573"/>
      <c r="C655" s="4399" t="s">
        <v>602</v>
      </c>
      <c r="D655" s="4400" t="s">
        <v>603</v>
      </c>
      <c r="E655" s="4401">
        <f t="shared" ref="E655:E659" si="71">F655</f>
        <v>1000</v>
      </c>
      <c r="F655" s="549">
        <f t="shared" si="66"/>
        <v>1000</v>
      </c>
      <c r="G655" s="1753"/>
      <c r="H655" s="1753">
        <v>1000</v>
      </c>
      <c r="I655" s="1753"/>
      <c r="J655" s="1753"/>
      <c r="K655" s="1753"/>
      <c r="L655" s="1753"/>
      <c r="M655" s="1690"/>
      <c r="N655" s="1754"/>
      <c r="O655" s="1754"/>
      <c r="P655" s="1754"/>
      <c r="Q655" s="1691"/>
      <c r="R655" s="1754"/>
      <c r="S655" s="1754"/>
      <c r="T655" s="1754"/>
      <c r="U655" s="1754"/>
      <c r="V655" s="1754"/>
      <c r="W655" s="1754"/>
      <c r="X655" s="1754"/>
      <c r="Y655" s="1754"/>
      <c r="Z655" s="1754"/>
      <c r="AA655" s="1754"/>
      <c r="AB655" s="1754"/>
      <c r="AC655" s="1754"/>
      <c r="AD655" s="1754"/>
      <c r="AE655" s="1754"/>
      <c r="AF655" s="1691"/>
      <c r="AG655" s="1755"/>
      <c r="AH655" s="1755"/>
      <c r="AI655" s="1755"/>
      <c r="AJ655" s="1755"/>
      <c r="AK655" s="1755"/>
      <c r="AL655" s="1755"/>
    </row>
    <row r="656" spans="1:38" ht="16.5" customHeight="1">
      <c r="A656" s="3561"/>
      <c r="B656" s="573"/>
      <c r="C656" s="1581" t="s">
        <v>610</v>
      </c>
      <c r="D656" s="3563" t="s">
        <v>611</v>
      </c>
      <c r="E656" s="1236">
        <f t="shared" si="71"/>
        <v>30000</v>
      </c>
      <c r="F656" s="549">
        <f t="shared" si="66"/>
        <v>30000</v>
      </c>
      <c r="G656" s="1753"/>
      <c r="H656" s="1753">
        <v>30000</v>
      </c>
      <c r="I656" s="1753"/>
      <c r="J656" s="1753"/>
      <c r="K656" s="1753"/>
      <c r="L656" s="1753"/>
      <c r="M656" s="1690"/>
      <c r="N656" s="1754"/>
      <c r="O656" s="1754"/>
      <c r="P656" s="1754"/>
      <c r="Q656" s="1691"/>
      <c r="R656" s="1754"/>
      <c r="S656" s="1754"/>
      <c r="T656" s="1754"/>
      <c r="U656" s="1754"/>
      <c r="V656" s="1754"/>
      <c r="W656" s="1754"/>
      <c r="X656" s="1754"/>
      <c r="Y656" s="1754"/>
      <c r="Z656" s="1754"/>
      <c r="AA656" s="1754"/>
      <c r="AB656" s="1754"/>
      <c r="AC656" s="1754"/>
      <c r="AD656" s="1754"/>
      <c r="AE656" s="1754"/>
      <c r="AF656" s="1691"/>
      <c r="AG656" s="1755"/>
      <c r="AH656" s="1755"/>
      <c r="AI656" s="1755"/>
      <c r="AJ656" s="1755"/>
      <c r="AK656" s="1755"/>
      <c r="AL656" s="1755"/>
    </row>
    <row r="657" spans="1:38" ht="16.5" customHeight="1">
      <c r="A657" s="3561"/>
      <c r="B657" s="573"/>
      <c r="C657" s="599" t="s">
        <v>614</v>
      </c>
      <c r="D657" s="600" t="s">
        <v>615</v>
      </c>
      <c r="E657" s="3855">
        <f t="shared" si="71"/>
        <v>2000</v>
      </c>
      <c r="F657" s="549">
        <f t="shared" si="66"/>
        <v>2000</v>
      </c>
      <c r="G657" s="1753"/>
      <c r="H657" s="1753">
        <v>2000</v>
      </c>
      <c r="I657" s="1753"/>
      <c r="J657" s="1753"/>
      <c r="K657" s="1753"/>
      <c r="L657" s="1753"/>
      <c r="M657" s="1690"/>
      <c r="N657" s="1754"/>
      <c r="O657" s="1754"/>
      <c r="P657" s="1754"/>
      <c r="Q657" s="1691"/>
      <c r="R657" s="1754"/>
      <c r="S657" s="1754"/>
      <c r="T657" s="1754"/>
      <c r="U657" s="1754"/>
      <c r="V657" s="1754"/>
      <c r="W657" s="1754"/>
      <c r="X657" s="1754"/>
      <c r="Y657" s="1754"/>
      <c r="Z657" s="1754"/>
      <c r="AA657" s="1754"/>
      <c r="AB657" s="1754"/>
      <c r="AC657" s="1754"/>
      <c r="AD657" s="1754"/>
      <c r="AE657" s="1754"/>
      <c r="AF657" s="1691"/>
      <c r="AG657" s="1755"/>
      <c r="AH657" s="1755"/>
      <c r="AI657" s="1755"/>
      <c r="AJ657" s="1755"/>
      <c r="AK657" s="1755"/>
      <c r="AL657" s="1755"/>
    </row>
    <row r="658" spans="1:38" ht="16.5" customHeight="1">
      <c r="A658" s="3561"/>
      <c r="B658" s="573"/>
      <c r="C658" s="3864" t="s">
        <v>618</v>
      </c>
      <c r="D658" s="3865" t="s">
        <v>619</v>
      </c>
      <c r="E658" s="3855">
        <f t="shared" si="71"/>
        <v>2000</v>
      </c>
      <c r="F658" s="549">
        <f t="shared" si="66"/>
        <v>2000</v>
      </c>
      <c r="G658" s="1756"/>
      <c r="H658" s="1756">
        <v>2000</v>
      </c>
      <c r="I658" s="1756"/>
      <c r="J658" s="1756"/>
      <c r="K658" s="1756"/>
      <c r="L658" s="1756"/>
      <c r="M658" s="1690"/>
      <c r="N658" s="1757"/>
      <c r="O658" s="1757"/>
      <c r="P658" s="1757"/>
      <c r="Q658" s="1691"/>
      <c r="R658" s="1757"/>
      <c r="S658" s="1757"/>
      <c r="T658" s="1757"/>
      <c r="U658" s="1757"/>
      <c r="V658" s="1757"/>
      <c r="W658" s="1757"/>
      <c r="X658" s="1757"/>
      <c r="Y658" s="1757"/>
      <c r="Z658" s="1757"/>
      <c r="AA658" s="1757"/>
      <c r="AB658" s="1757"/>
      <c r="AC658" s="1757"/>
      <c r="AD658" s="1757"/>
      <c r="AE658" s="1757"/>
      <c r="AF658" s="1691"/>
      <c r="AG658" s="1758"/>
      <c r="AH658" s="1758"/>
      <c r="AI658" s="1758"/>
      <c r="AJ658" s="1758"/>
      <c r="AK658" s="1758"/>
      <c r="AL658" s="1758"/>
    </row>
    <row r="659" spans="1:38" ht="16.5" customHeight="1">
      <c r="A659" s="3561"/>
      <c r="B659" s="573"/>
      <c r="C659" s="3866" t="s">
        <v>632</v>
      </c>
      <c r="D659" s="3867" t="s">
        <v>803</v>
      </c>
      <c r="E659" s="3855">
        <f t="shared" si="71"/>
        <v>2000</v>
      </c>
      <c r="F659" s="549">
        <f t="shared" si="66"/>
        <v>2000</v>
      </c>
      <c r="G659" s="1756"/>
      <c r="H659" s="1756">
        <v>2000</v>
      </c>
      <c r="I659" s="1756"/>
      <c r="J659" s="1756"/>
      <c r="K659" s="1756"/>
      <c r="L659" s="1756"/>
      <c r="M659" s="1690"/>
      <c r="N659" s="1757"/>
      <c r="O659" s="1757"/>
      <c r="P659" s="1757"/>
      <c r="Q659" s="1691"/>
      <c r="R659" s="1757"/>
      <c r="S659" s="1757"/>
      <c r="T659" s="1757"/>
      <c r="U659" s="1757"/>
      <c r="V659" s="1757"/>
      <c r="W659" s="1757"/>
      <c r="X659" s="1757"/>
      <c r="Y659" s="1757"/>
      <c r="Z659" s="1757"/>
      <c r="AA659" s="1757"/>
      <c r="AB659" s="1757"/>
      <c r="AC659" s="1757"/>
      <c r="AD659" s="1757"/>
      <c r="AE659" s="1757"/>
      <c r="AF659" s="1691"/>
      <c r="AG659" s="1758"/>
      <c r="AH659" s="1758"/>
      <c r="AI659" s="1758"/>
      <c r="AJ659" s="1758"/>
      <c r="AK659" s="1758"/>
      <c r="AL659" s="1758"/>
    </row>
    <row r="660" spans="1:38" ht="16.5" customHeight="1">
      <c r="A660" s="3561"/>
      <c r="B660" s="3551"/>
      <c r="C660" s="3559"/>
      <c r="D660" s="3560"/>
      <c r="E660" s="3859"/>
      <c r="F660" s="549">
        <f t="shared" si="66"/>
        <v>0</v>
      </c>
      <c r="G660" s="1756"/>
      <c r="H660" s="1756"/>
      <c r="I660" s="1756"/>
      <c r="J660" s="1756"/>
      <c r="K660" s="1756"/>
      <c r="L660" s="1756"/>
      <c r="M660" s="1690"/>
      <c r="N660" s="1757"/>
      <c r="O660" s="1757"/>
      <c r="P660" s="1757"/>
      <c r="Q660" s="1691"/>
      <c r="R660" s="1757"/>
      <c r="S660" s="1757"/>
      <c r="T660" s="1757"/>
      <c r="U660" s="1757"/>
      <c r="V660" s="1757"/>
      <c r="W660" s="1757"/>
      <c r="X660" s="1757"/>
      <c r="Y660" s="1757"/>
      <c r="Z660" s="1757"/>
      <c r="AA660" s="1757"/>
      <c r="AB660" s="1757"/>
      <c r="AC660" s="1757"/>
      <c r="AD660" s="1757"/>
      <c r="AE660" s="1757"/>
      <c r="AF660" s="1691"/>
      <c r="AG660" s="1758"/>
      <c r="AH660" s="1758"/>
      <c r="AI660" s="1758"/>
      <c r="AJ660" s="1758"/>
      <c r="AK660" s="1758"/>
      <c r="AL660" s="1758"/>
    </row>
    <row r="661" spans="1:38" ht="14.25" customHeight="1">
      <c r="A661" s="3561"/>
      <c r="B661" s="3551"/>
      <c r="C661" s="5335" t="s">
        <v>804</v>
      </c>
      <c r="D661" s="5336"/>
      <c r="E661" s="1759">
        <f>SUM(E662)</f>
        <v>9000</v>
      </c>
      <c r="F661" s="549">
        <f t="shared" si="66"/>
        <v>0</v>
      </c>
      <c r="G661" s="1756"/>
      <c r="H661" s="1756"/>
      <c r="I661" s="1756"/>
      <c r="J661" s="1756"/>
      <c r="K661" s="1756"/>
      <c r="L661" s="1756"/>
      <c r="M661" s="1690"/>
      <c r="N661" s="1757"/>
      <c r="O661" s="1757"/>
      <c r="P661" s="1757"/>
      <c r="Q661" s="1691"/>
      <c r="R661" s="1757"/>
      <c r="S661" s="1757"/>
      <c r="T661" s="1757"/>
      <c r="U661" s="1757"/>
      <c r="V661" s="1757"/>
      <c r="W661" s="1757"/>
      <c r="X661" s="1757"/>
      <c r="Y661" s="1757"/>
      <c r="Z661" s="1757"/>
      <c r="AA661" s="1757"/>
      <c r="AB661" s="1757"/>
      <c r="AC661" s="1757"/>
      <c r="AD661" s="1757"/>
      <c r="AE661" s="1757"/>
      <c r="AF661" s="1691"/>
      <c r="AG661" s="1758"/>
      <c r="AH661" s="1758"/>
      <c r="AI661" s="1758"/>
      <c r="AJ661" s="1758"/>
      <c r="AK661" s="1758"/>
      <c r="AL661" s="1758"/>
    </row>
    <row r="662" spans="1:38" ht="18.75" customHeight="1" thickBot="1">
      <c r="A662" s="583"/>
      <c r="B662" s="3556"/>
      <c r="C662" s="4405" t="s">
        <v>777</v>
      </c>
      <c r="D662" s="4406" t="s">
        <v>787</v>
      </c>
      <c r="E662" s="4398">
        <f>F662</f>
        <v>9000</v>
      </c>
      <c r="F662" s="549">
        <f t="shared" si="66"/>
        <v>9000</v>
      </c>
      <c r="G662" s="1756"/>
      <c r="H662" s="1756">
        <v>9000</v>
      </c>
      <c r="I662" s="1756"/>
      <c r="J662" s="1756"/>
      <c r="K662" s="1756"/>
      <c r="L662" s="1756"/>
      <c r="M662" s="1690"/>
      <c r="N662" s="1757"/>
      <c r="O662" s="1757"/>
      <c r="P662" s="1757"/>
      <c r="Q662" s="1691"/>
      <c r="R662" s="1757"/>
      <c r="S662" s="1757"/>
      <c r="T662" s="1757"/>
      <c r="U662" s="1757"/>
      <c r="V662" s="1757"/>
      <c r="W662" s="1757"/>
      <c r="X662" s="1757"/>
      <c r="Y662" s="1757"/>
      <c r="Z662" s="1757"/>
      <c r="AA662" s="1757"/>
      <c r="AB662" s="1757"/>
      <c r="AC662" s="1757"/>
      <c r="AD662" s="1757"/>
      <c r="AE662" s="1757"/>
      <c r="AF662" s="1691"/>
      <c r="AG662" s="1758"/>
      <c r="AH662" s="1758"/>
      <c r="AI662" s="1758"/>
      <c r="AJ662" s="1758"/>
      <c r="AK662" s="1758"/>
      <c r="AL662" s="1758"/>
    </row>
    <row r="663" spans="1:38" ht="17.100000000000001" customHeight="1" thickBot="1">
      <c r="A663" s="5337"/>
      <c r="B663" s="4402" t="s">
        <v>805</v>
      </c>
      <c r="C663" s="4403"/>
      <c r="D663" s="4404" t="s">
        <v>33</v>
      </c>
      <c r="E663" s="572">
        <f>SUM(E664,E725)</f>
        <v>12785964.6</v>
      </c>
      <c r="F663" s="549">
        <f t="shared" si="66"/>
        <v>0</v>
      </c>
      <c r="G663" s="1756"/>
      <c r="H663" s="1756"/>
      <c r="I663" s="1756"/>
      <c r="J663" s="1756"/>
      <c r="K663" s="1756"/>
      <c r="L663" s="1756"/>
      <c r="M663" s="1690"/>
      <c r="N663" s="1757"/>
      <c r="O663" s="1757"/>
      <c r="P663" s="1757"/>
      <c r="Q663" s="1691"/>
      <c r="R663" s="1757"/>
      <c r="S663" s="1757"/>
      <c r="T663" s="1757"/>
      <c r="U663" s="1757"/>
      <c r="V663" s="1757"/>
      <c r="W663" s="1757"/>
      <c r="X663" s="1757"/>
      <c r="Y663" s="1757"/>
      <c r="Z663" s="1757"/>
      <c r="AA663" s="1757"/>
      <c r="AB663" s="1757"/>
      <c r="AC663" s="1757"/>
      <c r="AD663" s="1757"/>
      <c r="AE663" s="1757"/>
      <c r="AF663" s="1691"/>
      <c r="AG663" s="1758"/>
      <c r="AH663" s="1758"/>
      <c r="AI663" s="1758"/>
      <c r="AJ663" s="1758"/>
      <c r="AK663" s="1758"/>
      <c r="AL663" s="1758"/>
    </row>
    <row r="664" spans="1:38" ht="17.100000000000001" customHeight="1">
      <c r="A664" s="5337"/>
      <c r="B664" s="647"/>
      <c r="C664" s="5223" t="s">
        <v>582</v>
      </c>
      <c r="D664" s="5197"/>
      <c r="E664" s="643">
        <f>SUM(E665,E682,E685)</f>
        <v>12253964.6</v>
      </c>
      <c r="F664" s="549">
        <f t="shared" si="66"/>
        <v>0</v>
      </c>
      <c r="G664" s="1756"/>
      <c r="H664" s="1756"/>
      <c r="I664" s="1756"/>
      <c r="J664" s="1756"/>
      <c r="K664" s="1756"/>
      <c r="L664" s="1756"/>
      <c r="M664" s="1690"/>
      <c r="N664" s="1757"/>
      <c r="O664" s="1757"/>
      <c r="P664" s="1757"/>
      <c r="Q664" s="1691"/>
      <c r="R664" s="1757"/>
      <c r="S664" s="1757"/>
      <c r="T664" s="1757"/>
      <c r="U664" s="1757"/>
      <c r="V664" s="1757"/>
      <c r="W664" s="1757"/>
      <c r="X664" s="1757"/>
      <c r="Y664" s="1757"/>
      <c r="Z664" s="1757"/>
      <c r="AA664" s="1757"/>
      <c r="AB664" s="1757"/>
      <c r="AC664" s="1757"/>
      <c r="AD664" s="1757"/>
      <c r="AE664" s="1757"/>
      <c r="AF664" s="1691"/>
      <c r="AG664" s="1758"/>
      <c r="AH664" s="1758"/>
      <c r="AI664" s="1758"/>
      <c r="AJ664" s="1758"/>
      <c r="AK664" s="1758"/>
      <c r="AL664" s="1758"/>
    </row>
    <row r="665" spans="1:38" ht="17.100000000000001" customHeight="1">
      <c r="A665" s="3561"/>
      <c r="B665" s="648"/>
      <c r="C665" s="5318" t="s">
        <v>583</v>
      </c>
      <c r="D665" s="5319"/>
      <c r="E665" s="1759">
        <f>SUM(E666,E669)</f>
        <v>7778353.5999999996</v>
      </c>
      <c r="F665" s="549">
        <f t="shared" si="66"/>
        <v>0</v>
      </c>
      <c r="G665" s="1756"/>
      <c r="H665" s="1756"/>
      <c r="I665" s="1756"/>
      <c r="J665" s="1756"/>
      <c r="K665" s="1756"/>
      <c r="L665" s="1756"/>
      <c r="M665" s="1690"/>
      <c r="N665" s="1757"/>
      <c r="O665" s="1757"/>
      <c r="P665" s="1757"/>
      <c r="Q665" s="1691"/>
      <c r="R665" s="1757"/>
      <c r="S665" s="1757"/>
      <c r="T665" s="1757"/>
      <c r="U665" s="1757"/>
      <c r="V665" s="1757"/>
      <c r="W665" s="1757"/>
      <c r="X665" s="1757"/>
      <c r="Y665" s="1757"/>
      <c r="Z665" s="1757"/>
      <c r="AA665" s="1757"/>
      <c r="AB665" s="1757"/>
      <c r="AC665" s="1757"/>
      <c r="AD665" s="1757"/>
      <c r="AE665" s="1757"/>
      <c r="AF665" s="1691"/>
      <c r="AG665" s="1758"/>
      <c r="AH665" s="1758"/>
      <c r="AI665" s="1758"/>
      <c r="AJ665" s="1758"/>
      <c r="AK665" s="1758"/>
      <c r="AL665" s="1758"/>
    </row>
    <row r="666" spans="1:38" ht="17.100000000000001" customHeight="1">
      <c r="A666" s="3561"/>
      <c r="B666" s="648"/>
      <c r="C666" s="5320" t="s">
        <v>584</v>
      </c>
      <c r="D666" s="5321"/>
      <c r="E666" s="1749">
        <f>SUM(E667:E667)</f>
        <v>127600</v>
      </c>
      <c r="F666" s="549">
        <f t="shared" si="66"/>
        <v>0</v>
      </c>
      <c r="G666" s="1756"/>
      <c r="H666" s="1756"/>
      <c r="I666" s="1756"/>
      <c r="J666" s="1756"/>
      <c r="K666" s="1756"/>
      <c r="L666" s="1756"/>
      <c r="M666" s="1690"/>
      <c r="N666" s="1757"/>
      <c r="O666" s="1757"/>
      <c r="P666" s="1757"/>
      <c r="Q666" s="1691"/>
      <c r="R666" s="1757"/>
      <c r="S666" s="1757"/>
      <c r="T666" s="1757"/>
      <c r="U666" s="1757"/>
      <c r="V666" s="1757"/>
      <c r="W666" s="1757"/>
      <c r="X666" s="1757"/>
      <c r="Y666" s="1757"/>
      <c r="Z666" s="1757"/>
      <c r="AA666" s="1757"/>
      <c r="AB666" s="1757"/>
      <c r="AC666" s="1757"/>
      <c r="AD666" s="1757"/>
      <c r="AE666" s="1757"/>
      <c r="AF666" s="1691"/>
      <c r="AG666" s="1758"/>
      <c r="AH666" s="1758"/>
      <c r="AI666" s="1758"/>
      <c r="AJ666" s="1758"/>
      <c r="AK666" s="1758"/>
      <c r="AL666" s="1758"/>
    </row>
    <row r="667" spans="1:38" ht="17.100000000000001" customHeight="1">
      <c r="A667" s="3561"/>
      <c r="B667" s="648"/>
      <c r="C667" s="3856" t="s">
        <v>593</v>
      </c>
      <c r="D667" s="3854" t="s">
        <v>594</v>
      </c>
      <c r="E667" s="3859">
        <f t="shared" ref="E667" si="72">F667</f>
        <v>127600</v>
      </c>
      <c r="F667" s="549">
        <f t="shared" si="66"/>
        <v>127600</v>
      </c>
      <c r="G667" s="1760"/>
      <c r="H667" s="1760"/>
      <c r="I667" s="1760"/>
      <c r="J667" s="1760">
        <v>127600</v>
      </c>
      <c r="K667" s="1760"/>
      <c r="L667" s="1760"/>
      <c r="M667" s="1690"/>
      <c r="N667" s="1761"/>
      <c r="O667" s="1761"/>
      <c r="P667" s="1761"/>
      <c r="Q667" s="1691"/>
      <c r="R667" s="1761"/>
      <c r="S667" s="1761"/>
      <c r="T667" s="1761"/>
      <c r="U667" s="1761"/>
      <c r="V667" s="1761"/>
      <c r="W667" s="1761"/>
      <c r="X667" s="1761"/>
      <c r="Y667" s="1761"/>
      <c r="Z667" s="1761"/>
      <c r="AA667" s="1761"/>
      <c r="AB667" s="1761"/>
      <c r="AC667" s="1761"/>
      <c r="AD667" s="1761"/>
      <c r="AE667" s="1761"/>
      <c r="AF667" s="1691"/>
      <c r="AG667" s="1762"/>
      <c r="AH667" s="1762"/>
      <c r="AI667" s="1762"/>
      <c r="AJ667" s="1762"/>
      <c r="AK667" s="1762"/>
      <c r="AL667" s="1762"/>
    </row>
    <row r="668" spans="1:38" ht="17.100000000000001" customHeight="1">
      <c r="A668" s="3554"/>
      <c r="B668" s="649"/>
      <c r="C668" s="3751"/>
      <c r="D668" s="1129"/>
      <c r="E668" s="3859"/>
      <c r="F668" s="549">
        <f t="shared" si="66"/>
        <v>0</v>
      </c>
      <c r="G668" s="1760"/>
      <c r="H668" s="1760"/>
      <c r="I668" s="1760"/>
      <c r="J668" s="1760"/>
      <c r="K668" s="1760"/>
      <c r="L668" s="1760"/>
      <c r="M668" s="1690"/>
      <c r="N668" s="1761"/>
      <c r="O668" s="1761"/>
      <c r="P668" s="1761"/>
      <c r="Q668" s="1691"/>
      <c r="R668" s="1761"/>
      <c r="S668" s="1761"/>
      <c r="T668" s="1761"/>
      <c r="U668" s="1761"/>
      <c r="V668" s="1761"/>
      <c r="W668" s="1761"/>
      <c r="X668" s="1761"/>
      <c r="Y668" s="1761"/>
      <c r="Z668" s="1761"/>
      <c r="AA668" s="1761"/>
      <c r="AB668" s="1761"/>
      <c r="AC668" s="1761"/>
      <c r="AD668" s="1761"/>
      <c r="AE668" s="1761"/>
      <c r="AF668" s="1691"/>
      <c r="AG668" s="1762"/>
      <c r="AH668" s="1762"/>
      <c r="AI668" s="1762"/>
      <c r="AJ668" s="1762"/>
      <c r="AK668" s="1762"/>
      <c r="AL668" s="1762"/>
    </row>
    <row r="669" spans="1:38" ht="17.100000000000001" customHeight="1">
      <c r="A669" s="3561"/>
      <c r="B669" s="648"/>
      <c r="C669" s="5325" t="s">
        <v>597</v>
      </c>
      <c r="D669" s="5326"/>
      <c r="E669" s="1749">
        <f>SUM(E670:E680)</f>
        <v>7650753.5999999996</v>
      </c>
      <c r="F669" s="549">
        <f t="shared" si="66"/>
        <v>0</v>
      </c>
      <c r="G669" s="1760"/>
      <c r="H669" s="1760"/>
      <c r="I669" s="1760"/>
      <c r="J669" s="1760"/>
      <c r="K669" s="1760"/>
      <c r="L669" s="1760"/>
      <c r="M669" s="1690"/>
      <c r="N669" s="1761"/>
      <c r="O669" s="1761"/>
      <c r="P669" s="1761"/>
      <c r="Q669" s="1691"/>
      <c r="R669" s="1761"/>
      <c r="S669" s="1761"/>
      <c r="T669" s="1761"/>
      <c r="U669" s="1761"/>
      <c r="V669" s="1761"/>
      <c r="W669" s="1761"/>
      <c r="X669" s="1761"/>
      <c r="Y669" s="1761"/>
      <c r="Z669" s="1761"/>
      <c r="AA669" s="1761"/>
      <c r="AB669" s="1761"/>
      <c r="AC669" s="1761"/>
      <c r="AD669" s="1761"/>
      <c r="AE669" s="1761"/>
      <c r="AF669" s="1691"/>
      <c r="AG669" s="1762"/>
      <c r="AH669" s="1762"/>
      <c r="AI669" s="1762"/>
      <c r="AJ669" s="1762"/>
      <c r="AK669" s="1762"/>
      <c r="AL669" s="1762"/>
    </row>
    <row r="670" spans="1:38" ht="17.100000000000001" customHeight="1">
      <c r="A670" s="3561"/>
      <c r="B670" s="649"/>
      <c r="C670" s="3868" t="s">
        <v>678</v>
      </c>
      <c r="D670" s="3869" t="s">
        <v>660</v>
      </c>
      <c r="E670" s="1759">
        <f>F670</f>
        <v>20000</v>
      </c>
      <c r="F670" s="549">
        <f t="shared" si="66"/>
        <v>20000</v>
      </c>
      <c r="G670" s="1760"/>
      <c r="H670" s="1760"/>
      <c r="I670" s="1760"/>
      <c r="J670" s="1760">
        <v>20000</v>
      </c>
      <c r="K670" s="1760"/>
      <c r="L670" s="1760"/>
      <c r="M670" s="1690"/>
      <c r="N670" s="1761"/>
      <c r="O670" s="1761"/>
      <c r="P670" s="1761"/>
      <c r="Q670" s="1691"/>
      <c r="R670" s="1761"/>
      <c r="S670" s="1761"/>
      <c r="T670" s="1761"/>
      <c r="U670" s="1761"/>
      <c r="V670" s="1761"/>
      <c r="W670" s="1761"/>
      <c r="X670" s="1761"/>
      <c r="Y670" s="1761"/>
      <c r="Z670" s="1761"/>
      <c r="AA670" s="1761"/>
      <c r="AB670" s="1761"/>
      <c r="AC670" s="1761"/>
      <c r="AD670" s="1761"/>
      <c r="AE670" s="1761"/>
      <c r="AF670" s="1691"/>
      <c r="AG670" s="1762"/>
      <c r="AH670" s="1762"/>
      <c r="AI670" s="1762"/>
      <c r="AJ670" s="1762"/>
      <c r="AK670" s="1762"/>
      <c r="AL670" s="1762"/>
    </row>
    <row r="671" spans="1:38" ht="17.100000000000001" customHeight="1">
      <c r="A671" s="3561"/>
      <c r="B671" s="648"/>
      <c r="C671" s="1733" t="s">
        <v>600</v>
      </c>
      <c r="D671" s="3618" t="s">
        <v>601</v>
      </c>
      <c r="E671" s="1759">
        <f t="shared" ref="E671:E680" si="73">F671</f>
        <v>63600</v>
      </c>
      <c r="F671" s="549">
        <f t="shared" ref="F671:F734" si="74">SUM(G671:AJ671)</f>
        <v>63600</v>
      </c>
      <c r="G671" s="1760"/>
      <c r="H671" s="1760"/>
      <c r="I671" s="1760"/>
      <c r="J671" s="1760">
        <v>63600</v>
      </c>
      <c r="K671" s="1760"/>
      <c r="L671" s="1760"/>
      <c r="M671" s="1690"/>
      <c r="N671" s="1761"/>
      <c r="O671" s="1761"/>
      <c r="P671" s="1761"/>
      <c r="Q671" s="1691"/>
      <c r="R671" s="1761"/>
      <c r="S671" s="1761"/>
      <c r="T671" s="1761"/>
      <c r="U671" s="1761"/>
      <c r="V671" s="1761"/>
      <c r="W671" s="1761"/>
      <c r="X671" s="1761"/>
      <c r="Y671" s="1761"/>
      <c r="Z671" s="1761"/>
      <c r="AA671" s="1761"/>
      <c r="AB671" s="1761"/>
      <c r="AC671" s="1761"/>
      <c r="AD671" s="1761"/>
      <c r="AE671" s="1761"/>
      <c r="AF671" s="1691"/>
      <c r="AG671" s="1762"/>
      <c r="AH671" s="1762"/>
      <c r="AI671" s="1762"/>
      <c r="AJ671" s="1762"/>
      <c r="AK671" s="1762"/>
      <c r="AL671" s="1762"/>
    </row>
    <row r="672" spans="1:38" ht="17.100000000000001" customHeight="1">
      <c r="A672" s="3561"/>
      <c r="B672" s="648"/>
      <c r="C672" s="3856" t="s">
        <v>610</v>
      </c>
      <c r="D672" s="3854" t="s">
        <v>611</v>
      </c>
      <c r="E672" s="1759">
        <f t="shared" si="73"/>
        <v>5742298.5999999996</v>
      </c>
      <c r="F672" s="549">
        <f t="shared" si="74"/>
        <v>5742298.5999999996</v>
      </c>
      <c r="G672" s="1760"/>
      <c r="H672" s="1760">
        <v>76000</v>
      </c>
      <c r="I672" s="1760"/>
      <c r="J672" s="1760">
        <v>4381175.5999999996</v>
      </c>
      <c r="K672" s="1760"/>
      <c r="L672" s="1760"/>
      <c r="M672" s="1690">
        <v>1284000</v>
      </c>
      <c r="N672" s="1761"/>
      <c r="O672" s="1761">
        <v>1123</v>
      </c>
      <c r="P672" s="1761"/>
      <c r="Q672" s="1691"/>
      <c r="R672" s="1761"/>
      <c r="S672" s="1761"/>
      <c r="T672" s="1761"/>
      <c r="U672" s="1761"/>
      <c r="V672" s="1761"/>
      <c r="W672" s="1761"/>
      <c r="X672" s="1761"/>
      <c r="Y672" s="1761"/>
      <c r="Z672" s="1761"/>
      <c r="AA672" s="1761"/>
      <c r="AB672" s="1761"/>
      <c r="AC672" s="1761"/>
      <c r="AD672" s="1761"/>
      <c r="AE672" s="1761"/>
      <c r="AF672" s="1691"/>
      <c r="AG672" s="1762"/>
      <c r="AH672" s="1762"/>
      <c r="AI672" s="1762"/>
      <c r="AJ672" s="1762"/>
      <c r="AK672" s="1762"/>
      <c r="AL672" s="1762"/>
    </row>
    <row r="673" spans="1:38" ht="17.100000000000001" customHeight="1">
      <c r="A673" s="3561"/>
      <c r="B673" s="649"/>
      <c r="C673" s="3870" t="s">
        <v>781</v>
      </c>
      <c r="D673" s="3871" t="s">
        <v>782</v>
      </c>
      <c r="E673" s="1759">
        <f t="shared" si="73"/>
        <v>11000</v>
      </c>
      <c r="F673" s="549">
        <f t="shared" si="74"/>
        <v>11000</v>
      </c>
      <c r="G673" s="1760"/>
      <c r="H673" s="1760">
        <v>5000</v>
      </c>
      <c r="I673" s="1760"/>
      <c r="J673" s="1760"/>
      <c r="K673" s="1760"/>
      <c r="L673" s="1760"/>
      <c r="M673" s="1763">
        <v>6000</v>
      </c>
      <c r="N673" s="1761"/>
      <c r="O673" s="1761"/>
      <c r="P673" s="1761"/>
      <c r="Q673" s="1764"/>
      <c r="R673" s="1761"/>
      <c r="S673" s="1761"/>
      <c r="T673" s="1761"/>
      <c r="U673" s="1761"/>
      <c r="V673" s="1761"/>
      <c r="W673" s="1761"/>
      <c r="X673" s="1761"/>
      <c r="Y673" s="1761"/>
      <c r="Z673" s="1761"/>
      <c r="AA673" s="1761"/>
      <c r="AB673" s="1761"/>
      <c r="AC673" s="1761"/>
      <c r="AD673" s="1761"/>
      <c r="AE673" s="1761"/>
      <c r="AF673" s="1764"/>
      <c r="AG673" s="1762"/>
      <c r="AH673" s="1762"/>
      <c r="AI673" s="1762"/>
      <c r="AJ673" s="1762"/>
      <c r="AK673" s="1762"/>
      <c r="AL673" s="1762"/>
    </row>
    <row r="674" spans="1:38" ht="17.100000000000001" customHeight="1">
      <c r="A674" s="3561"/>
      <c r="B674" s="648"/>
      <c r="C674" s="1733" t="s">
        <v>614</v>
      </c>
      <c r="D674" s="3618" t="s">
        <v>615</v>
      </c>
      <c r="E674" s="1759">
        <f t="shared" si="73"/>
        <v>1045959</v>
      </c>
      <c r="F674" s="549">
        <f t="shared" si="74"/>
        <v>1045959</v>
      </c>
      <c r="G674" s="1760"/>
      <c r="H674" s="1760"/>
      <c r="I674" s="1760"/>
      <c r="J674" s="1760">
        <v>1024000</v>
      </c>
      <c r="K674" s="1760"/>
      <c r="L674" s="1760"/>
      <c r="M674" s="1763"/>
      <c r="N674" s="1761"/>
      <c r="O674" s="1761"/>
      <c r="P674" s="1761"/>
      <c r="Q674" s="1764"/>
      <c r="R674" s="1761"/>
      <c r="S674" s="1761"/>
      <c r="T674" s="1761"/>
      <c r="U674" s="1761"/>
      <c r="V674" s="1761"/>
      <c r="W674" s="1761"/>
      <c r="X674" s="1761"/>
      <c r="Y674" s="1761"/>
      <c r="Z674" s="1761"/>
      <c r="AA674" s="1761"/>
      <c r="AB674" s="1761"/>
      <c r="AC674" s="1761"/>
      <c r="AD674" s="1761"/>
      <c r="AE674" s="1761"/>
      <c r="AF674" s="1764">
        <v>21959</v>
      </c>
      <c r="AG674" s="1762"/>
      <c r="AH674" s="1762"/>
      <c r="AI674" s="1762"/>
      <c r="AJ674" s="1762"/>
      <c r="AK674" s="1762"/>
      <c r="AL674" s="1762"/>
    </row>
    <row r="675" spans="1:38" ht="17.100000000000001" customHeight="1">
      <c r="A675" s="3561"/>
      <c r="B675" s="648"/>
      <c r="C675" s="3856" t="s">
        <v>618</v>
      </c>
      <c r="D675" s="3854" t="s">
        <v>619</v>
      </c>
      <c r="E675" s="1759">
        <f t="shared" si="73"/>
        <v>6500</v>
      </c>
      <c r="F675" s="549">
        <f t="shared" si="74"/>
        <v>6500</v>
      </c>
      <c r="G675" s="1760"/>
      <c r="H675" s="1760"/>
      <c r="I675" s="1760"/>
      <c r="J675" s="1760"/>
      <c r="K675" s="1760"/>
      <c r="L675" s="1760"/>
      <c r="M675" s="1763">
        <v>6500</v>
      </c>
      <c r="N675" s="1761"/>
      <c r="O675" s="1761"/>
      <c r="P675" s="1761"/>
      <c r="Q675" s="1764"/>
      <c r="R675" s="1761"/>
      <c r="S675" s="1761"/>
      <c r="T675" s="1761"/>
      <c r="U675" s="1761"/>
      <c r="V675" s="1761"/>
      <c r="W675" s="1761"/>
      <c r="X675" s="1761"/>
      <c r="Y675" s="1761"/>
      <c r="Z675" s="1761"/>
      <c r="AA675" s="1761"/>
      <c r="AB675" s="1761"/>
      <c r="AC675" s="1761"/>
      <c r="AD675" s="1761"/>
      <c r="AE675" s="1761"/>
      <c r="AF675" s="1764"/>
      <c r="AG675" s="1762"/>
      <c r="AH675" s="1762"/>
      <c r="AI675" s="1762"/>
      <c r="AJ675" s="1762"/>
      <c r="AK675" s="1762"/>
      <c r="AL675" s="1762"/>
    </row>
    <row r="676" spans="1:38" ht="17.100000000000001" customHeight="1">
      <c r="A676" s="3561"/>
      <c r="B676" s="649"/>
      <c r="C676" s="3870" t="s">
        <v>783</v>
      </c>
      <c r="D676" s="3871" t="s">
        <v>705</v>
      </c>
      <c r="E676" s="1759">
        <f t="shared" si="73"/>
        <v>58500</v>
      </c>
      <c r="F676" s="549">
        <f t="shared" si="74"/>
        <v>58500</v>
      </c>
      <c r="G676" s="1760"/>
      <c r="H676" s="1760"/>
      <c r="I676" s="1760"/>
      <c r="J676" s="1760">
        <v>35000</v>
      </c>
      <c r="K676" s="1760"/>
      <c r="L676" s="1760"/>
      <c r="M676" s="1763">
        <v>23500</v>
      </c>
      <c r="N676" s="1761"/>
      <c r="O676" s="1761"/>
      <c r="P676" s="1761"/>
      <c r="Q676" s="1764"/>
      <c r="R676" s="1761"/>
      <c r="S676" s="1761"/>
      <c r="T676" s="1761"/>
      <c r="U676" s="1761"/>
      <c r="V676" s="1761"/>
      <c r="W676" s="1761"/>
      <c r="X676" s="1761"/>
      <c r="Y676" s="1761"/>
      <c r="Z676" s="1761"/>
      <c r="AA676" s="1761"/>
      <c r="AB676" s="1761"/>
      <c r="AC676" s="1761"/>
      <c r="AD676" s="1761"/>
      <c r="AE676" s="1761"/>
      <c r="AF676" s="1764"/>
      <c r="AG676" s="1762"/>
      <c r="AH676" s="1762"/>
      <c r="AI676" s="1762"/>
      <c r="AJ676" s="1762"/>
      <c r="AK676" s="1762"/>
      <c r="AL676" s="1762"/>
    </row>
    <row r="677" spans="1:38" ht="17.100000000000001" customHeight="1">
      <c r="A677" s="3554"/>
      <c r="B677" s="649"/>
      <c r="C677" s="1733" t="s">
        <v>620</v>
      </c>
      <c r="D677" s="3618" t="s">
        <v>621</v>
      </c>
      <c r="E677" s="1759">
        <f t="shared" si="73"/>
        <v>571772</v>
      </c>
      <c r="F677" s="549">
        <f t="shared" si="74"/>
        <v>571772</v>
      </c>
      <c r="G677" s="1761">
        <v>316972</v>
      </c>
      <c r="H677" s="1760"/>
      <c r="I677" s="1760"/>
      <c r="J677" s="1760"/>
      <c r="K677" s="1760"/>
      <c r="L677" s="1760"/>
      <c r="M677" s="1763">
        <v>254800</v>
      </c>
      <c r="N677" s="1761"/>
      <c r="O677" s="1761"/>
      <c r="P677" s="1761"/>
      <c r="Q677" s="1764"/>
      <c r="R677" s="1761"/>
      <c r="S677" s="1761"/>
      <c r="T677" s="1761"/>
      <c r="U677" s="1761"/>
      <c r="V677" s="1761"/>
      <c r="W677" s="1761"/>
      <c r="X677" s="1761"/>
      <c r="Y677" s="1761"/>
      <c r="Z677" s="1761"/>
      <c r="AA677" s="1761"/>
      <c r="AB677" s="1761"/>
      <c r="AC677" s="1761"/>
      <c r="AD677" s="1761"/>
      <c r="AE677" s="1761"/>
      <c r="AF677" s="1764"/>
      <c r="AG677" s="1762"/>
      <c r="AH677" s="1762"/>
      <c r="AI677" s="1762"/>
      <c r="AJ677" s="1762"/>
      <c r="AK677" s="1762"/>
      <c r="AL677" s="1762"/>
    </row>
    <row r="678" spans="1:38" ht="17.100000000000001" customHeight="1">
      <c r="A678" s="3561"/>
      <c r="B678" s="648"/>
      <c r="C678" s="3856" t="s">
        <v>806</v>
      </c>
      <c r="D678" s="3854" t="s">
        <v>807</v>
      </c>
      <c r="E678" s="1759">
        <f t="shared" si="73"/>
        <v>70000</v>
      </c>
      <c r="F678" s="549">
        <f t="shared" si="74"/>
        <v>70000</v>
      </c>
      <c r="G678" s="1760"/>
      <c r="H678" s="1760">
        <v>15000</v>
      </c>
      <c r="I678" s="1760"/>
      <c r="J678" s="1760"/>
      <c r="K678" s="1760"/>
      <c r="L678" s="1760"/>
      <c r="M678" s="1765">
        <v>55000</v>
      </c>
      <c r="N678" s="1761"/>
      <c r="O678" s="1761"/>
      <c r="P678" s="1761"/>
      <c r="Q678" s="1766"/>
      <c r="R678" s="1761"/>
      <c r="S678" s="1761"/>
      <c r="T678" s="1761"/>
      <c r="U678" s="1761"/>
      <c r="V678" s="1761"/>
      <c r="W678" s="1761"/>
      <c r="X678" s="1761"/>
      <c r="Y678" s="1761"/>
      <c r="Z678" s="1761"/>
      <c r="AA678" s="1761"/>
      <c r="AB678" s="1761"/>
      <c r="AC678" s="1761"/>
      <c r="AD678" s="1761"/>
      <c r="AE678" s="1761"/>
      <c r="AF678" s="1766"/>
      <c r="AG678" s="1762"/>
      <c r="AH678" s="1762"/>
      <c r="AI678" s="1762"/>
      <c r="AJ678" s="1762"/>
      <c r="AK678" s="1762"/>
      <c r="AL678" s="1762"/>
    </row>
    <row r="679" spans="1:38" ht="15.75" customHeight="1">
      <c r="A679" s="3561"/>
      <c r="B679" s="648"/>
      <c r="C679" s="3856" t="s">
        <v>630</v>
      </c>
      <c r="D679" s="3854" t="s">
        <v>681</v>
      </c>
      <c r="E679" s="1759">
        <f t="shared" si="73"/>
        <v>1124</v>
      </c>
      <c r="F679" s="549">
        <f t="shared" si="74"/>
        <v>1124</v>
      </c>
      <c r="G679" s="1760"/>
      <c r="H679" s="1760"/>
      <c r="I679" s="1760"/>
      <c r="J679" s="1760"/>
      <c r="K679" s="1760"/>
      <c r="L679" s="1760"/>
      <c r="M679" s="1765"/>
      <c r="N679" s="1761"/>
      <c r="O679" s="1761">
        <v>1124</v>
      </c>
      <c r="P679" s="1761"/>
      <c r="Q679" s="1766"/>
      <c r="R679" s="1761"/>
      <c r="S679" s="1761"/>
      <c r="T679" s="1761"/>
      <c r="U679" s="1761"/>
      <c r="V679" s="1761"/>
      <c r="W679" s="1761"/>
      <c r="X679" s="1761"/>
      <c r="Y679" s="1761"/>
      <c r="Z679" s="1761"/>
      <c r="AA679" s="1761"/>
      <c r="AB679" s="1761"/>
      <c r="AC679" s="1761"/>
      <c r="AD679" s="1761"/>
      <c r="AE679" s="1761"/>
      <c r="AF679" s="1766"/>
      <c r="AG679" s="1762"/>
      <c r="AH679" s="1762"/>
      <c r="AI679" s="1762"/>
      <c r="AJ679" s="1762"/>
      <c r="AK679" s="1762"/>
      <c r="AL679" s="1762"/>
    </row>
    <row r="680" spans="1:38" ht="15.75" customHeight="1">
      <c r="A680" s="3561"/>
      <c r="B680" s="648"/>
      <c r="C680" s="3872" t="s">
        <v>632</v>
      </c>
      <c r="D680" s="3873" t="s">
        <v>633</v>
      </c>
      <c r="E680" s="1759">
        <f t="shared" si="73"/>
        <v>60000</v>
      </c>
      <c r="F680" s="549">
        <f t="shared" si="74"/>
        <v>60000</v>
      </c>
      <c r="G680" s="1760"/>
      <c r="H680" s="1760"/>
      <c r="I680" s="1760"/>
      <c r="J680" s="1760">
        <v>60000</v>
      </c>
      <c r="K680" s="1760"/>
      <c r="L680" s="1760"/>
      <c r="M680" s="1765"/>
      <c r="N680" s="1761"/>
      <c r="O680" s="1761"/>
      <c r="P680" s="1761"/>
      <c r="Q680" s="1766"/>
      <c r="R680" s="1761"/>
      <c r="S680" s="1761"/>
      <c r="T680" s="1761"/>
      <c r="U680" s="1761"/>
      <c r="V680" s="1761"/>
      <c r="W680" s="1761"/>
      <c r="X680" s="1761"/>
      <c r="Y680" s="1761"/>
      <c r="Z680" s="1761"/>
      <c r="AA680" s="1761"/>
      <c r="AB680" s="1761"/>
      <c r="AC680" s="1761"/>
      <c r="AD680" s="1761"/>
      <c r="AE680" s="1761"/>
      <c r="AF680" s="1766"/>
      <c r="AG680" s="1762"/>
      <c r="AH680" s="1762"/>
      <c r="AI680" s="1762"/>
      <c r="AJ680" s="1762"/>
      <c r="AK680" s="1762"/>
      <c r="AL680" s="1762"/>
    </row>
    <row r="681" spans="1:38" ht="17.100000000000001" customHeight="1">
      <c r="A681" s="3561"/>
      <c r="B681" s="648"/>
      <c r="C681" s="3874"/>
      <c r="D681" s="3875"/>
      <c r="E681" s="3859"/>
      <c r="F681" s="549">
        <f t="shared" si="74"/>
        <v>0</v>
      </c>
      <c r="G681" s="1767"/>
      <c r="H681" s="1767"/>
      <c r="I681" s="1767"/>
      <c r="J681" s="1767"/>
      <c r="K681" s="1767"/>
      <c r="L681" s="1767"/>
      <c r="M681" s="1763"/>
      <c r="N681" s="1768"/>
      <c r="O681" s="1768"/>
      <c r="P681" s="1768"/>
      <c r="Q681" s="1764"/>
      <c r="R681" s="1768"/>
      <c r="S681" s="1768"/>
      <c r="T681" s="1768"/>
      <c r="U681" s="1768"/>
      <c r="V681" s="1768"/>
      <c r="W681" s="1768"/>
      <c r="X681" s="1768"/>
      <c r="Y681" s="1768"/>
      <c r="Z681" s="1768"/>
      <c r="AA681" s="1768"/>
      <c r="AB681" s="1768"/>
      <c r="AC681" s="1768"/>
      <c r="AD681" s="1768"/>
      <c r="AE681" s="1768"/>
      <c r="AF681" s="1764"/>
      <c r="AG681" s="1769"/>
      <c r="AH681" s="1769"/>
      <c r="AI681" s="1769"/>
      <c r="AJ681" s="1769"/>
      <c r="AK681" s="1769"/>
      <c r="AL681" s="1769"/>
    </row>
    <row r="682" spans="1:38" ht="17.100000000000001" customHeight="1">
      <c r="A682" s="3561"/>
      <c r="B682" s="648"/>
      <c r="C682" s="5327" t="s">
        <v>804</v>
      </c>
      <c r="D682" s="5328"/>
      <c r="E682" s="3852">
        <f>SUM(E683)</f>
        <v>6000</v>
      </c>
      <c r="F682" s="549">
        <f t="shared" si="74"/>
        <v>0</v>
      </c>
      <c r="G682" s="1770"/>
      <c r="H682" s="1770"/>
      <c r="I682" s="1770"/>
      <c r="J682" s="1770"/>
      <c r="K682" s="1770"/>
      <c r="L682" s="1770"/>
      <c r="M682" s="1690"/>
      <c r="N682" s="1771"/>
      <c r="O682" s="1771"/>
      <c r="P682" s="1771"/>
      <c r="Q682" s="1691"/>
      <c r="R682" s="1771"/>
      <c r="S682" s="1771"/>
      <c r="T682" s="1771"/>
      <c r="U682" s="1771"/>
      <c r="V682" s="1771"/>
      <c r="W682" s="1771"/>
      <c r="X682" s="1771"/>
      <c r="Y682" s="1771"/>
      <c r="Z682" s="1771"/>
      <c r="AA682" s="1771"/>
      <c r="AB682" s="1771"/>
      <c r="AC682" s="1771"/>
      <c r="AD682" s="1771"/>
      <c r="AE682" s="1771"/>
      <c r="AF682" s="1691"/>
      <c r="AG682" s="1772"/>
      <c r="AH682" s="1772"/>
      <c r="AI682" s="1772"/>
      <c r="AJ682" s="1772"/>
      <c r="AK682" s="1772"/>
      <c r="AL682" s="1772"/>
    </row>
    <row r="683" spans="1:38" ht="17.100000000000001" customHeight="1">
      <c r="A683" s="3561"/>
      <c r="B683" s="648"/>
      <c r="C683" s="3856" t="s">
        <v>777</v>
      </c>
      <c r="D683" s="3854" t="s">
        <v>787</v>
      </c>
      <c r="E683" s="3859">
        <f>F683</f>
        <v>6000</v>
      </c>
      <c r="F683" s="549">
        <f t="shared" si="74"/>
        <v>6000</v>
      </c>
      <c r="G683" s="1773"/>
      <c r="H683" s="1773">
        <v>6000</v>
      </c>
      <c r="I683" s="1773"/>
      <c r="J683" s="1773"/>
      <c r="K683" s="1773"/>
      <c r="L683" s="1773"/>
      <c r="M683" s="1690"/>
      <c r="N683" s="1774"/>
      <c r="O683" s="1774"/>
      <c r="P683" s="1774"/>
      <c r="Q683" s="1691"/>
      <c r="R683" s="1774"/>
      <c r="S683" s="1774"/>
      <c r="T683" s="1774"/>
      <c r="U683" s="1774"/>
      <c r="V683" s="1774"/>
      <c r="W683" s="1774"/>
      <c r="X683" s="1774"/>
      <c r="Y683" s="1774"/>
      <c r="Z683" s="1774"/>
      <c r="AA683" s="1774"/>
      <c r="AB683" s="1774"/>
      <c r="AC683" s="1774"/>
      <c r="AD683" s="1774"/>
      <c r="AE683" s="1774"/>
      <c r="AF683" s="1691"/>
      <c r="AG683" s="1775"/>
      <c r="AH683" s="1775"/>
      <c r="AI683" s="1775"/>
      <c r="AJ683" s="1775"/>
      <c r="AK683" s="1775"/>
      <c r="AL683" s="1775"/>
    </row>
    <row r="684" spans="1:38" ht="17.100000000000001" customHeight="1">
      <c r="A684" s="3561"/>
      <c r="B684" s="649"/>
      <c r="C684" s="5329"/>
      <c r="D684" s="5330"/>
      <c r="E684" s="3859"/>
      <c r="F684" s="549">
        <f t="shared" si="74"/>
        <v>0</v>
      </c>
      <c r="G684" s="1776"/>
      <c r="H684" s="1776"/>
      <c r="I684" s="1776"/>
      <c r="J684" s="1776"/>
      <c r="K684" s="1776"/>
      <c r="L684" s="1776"/>
      <c r="M684" s="1690"/>
      <c r="N684" s="1777"/>
      <c r="O684" s="1777"/>
      <c r="P684" s="1777"/>
      <c r="Q684" s="1691"/>
      <c r="R684" s="1777"/>
      <c r="S684" s="1777"/>
      <c r="T684" s="1777"/>
      <c r="U684" s="1777"/>
      <c r="V684" s="1777"/>
      <c r="W684" s="1777"/>
      <c r="X684" s="1777"/>
      <c r="Y684" s="1777"/>
      <c r="Z684" s="1777"/>
      <c r="AA684" s="1777"/>
      <c r="AB684" s="1777"/>
      <c r="AC684" s="1777"/>
      <c r="AD684" s="1777"/>
      <c r="AE684" s="1777"/>
      <c r="AF684" s="1691"/>
      <c r="AG684" s="1778"/>
      <c r="AH684" s="1778"/>
      <c r="AI684" s="1778"/>
      <c r="AJ684" s="1778"/>
      <c r="AK684" s="1778"/>
      <c r="AL684" s="1778"/>
    </row>
    <row r="685" spans="1:38" ht="17.100000000000001" customHeight="1">
      <c r="A685" s="3554"/>
      <c r="B685" s="648"/>
      <c r="C685" s="5331" t="s">
        <v>648</v>
      </c>
      <c r="D685" s="5235"/>
      <c r="E685" s="1759">
        <f>SUM(E686:E723)</f>
        <v>4469611</v>
      </c>
      <c r="F685" s="549">
        <f t="shared" si="74"/>
        <v>0</v>
      </c>
      <c r="G685" s="1776"/>
      <c r="H685" s="1776"/>
      <c r="I685" s="1776"/>
      <c r="J685" s="1776"/>
      <c r="K685" s="1776"/>
      <c r="L685" s="1776"/>
      <c r="M685" s="1690"/>
      <c r="N685" s="1777"/>
      <c r="O685" s="1777"/>
      <c r="P685" s="1777"/>
      <c r="Q685" s="1691"/>
      <c r="R685" s="1777"/>
      <c r="S685" s="1777"/>
      <c r="T685" s="1777"/>
      <c r="U685" s="1777"/>
      <c r="V685" s="1777"/>
      <c r="W685" s="1777"/>
      <c r="X685" s="1777"/>
      <c r="Y685" s="1777"/>
      <c r="Z685" s="1777"/>
      <c r="AA685" s="1777"/>
      <c r="AB685" s="1777"/>
      <c r="AC685" s="1777"/>
      <c r="AD685" s="1777"/>
      <c r="AE685" s="1777"/>
      <c r="AF685" s="1691"/>
      <c r="AG685" s="1778"/>
      <c r="AH685" s="1778"/>
      <c r="AI685" s="1778"/>
      <c r="AJ685" s="1778"/>
      <c r="AK685" s="1778"/>
      <c r="AL685" s="1778"/>
    </row>
    <row r="686" spans="1:38" ht="65.25" customHeight="1">
      <c r="A686" s="3561"/>
      <c r="B686" s="648"/>
      <c r="C686" s="3876" t="s">
        <v>689</v>
      </c>
      <c r="D686" s="3877" t="s">
        <v>690</v>
      </c>
      <c r="E686" s="3878">
        <f t="shared" ref="E686:E723" si="75">F686</f>
        <v>177963</v>
      </c>
      <c r="F686" s="549">
        <f t="shared" si="74"/>
        <v>177963</v>
      </c>
      <c r="G686" s="1776"/>
      <c r="H686" s="1776"/>
      <c r="I686" s="1776"/>
      <c r="J686" s="1776"/>
      <c r="K686" s="1776"/>
      <c r="L686" s="1776"/>
      <c r="M686" s="1690">
        <v>177963</v>
      </c>
      <c r="N686" s="1777"/>
      <c r="O686" s="1777"/>
      <c r="P686" s="1777"/>
      <c r="Q686" s="1691"/>
      <c r="R686" s="1777"/>
      <c r="S686" s="1777"/>
      <c r="T686" s="1777"/>
      <c r="U686" s="1777"/>
      <c r="V686" s="1777"/>
      <c r="W686" s="1777"/>
      <c r="X686" s="1777"/>
      <c r="Y686" s="1777"/>
      <c r="Z686" s="1777"/>
      <c r="AA686" s="1777"/>
      <c r="AB686" s="1777"/>
      <c r="AC686" s="1777"/>
      <c r="AD686" s="1777"/>
      <c r="AE686" s="1777"/>
      <c r="AF686" s="1691"/>
      <c r="AG686" s="1778"/>
      <c r="AH686" s="1778"/>
      <c r="AI686" s="1778"/>
      <c r="AJ686" s="1778"/>
      <c r="AK686" s="1778"/>
      <c r="AL686" s="1778"/>
    </row>
    <row r="687" spans="1:38" ht="65.25" customHeight="1">
      <c r="A687" s="3561"/>
      <c r="B687" s="649"/>
      <c r="C687" s="3876" t="s">
        <v>715</v>
      </c>
      <c r="D687" s="3879" t="s">
        <v>808</v>
      </c>
      <c r="E687" s="3878">
        <f t="shared" si="75"/>
        <v>45301</v>
      </c>
      <c r="F687" s="549">
        <f t="shared" si="74"/>
        <v>45301</v>
      </c>
      <c r="G687" s="1776"/>
      <c r="H687" s="1776"/>
      <c r="I687" s="1776"/>
      <c r="J687" s="1776"/>
      <c r="K687" s="1776"/>
      <c r="L687" s="1776"/>
      <c r="M687" s="1690">
        <v>45301</v>
      </c>
      <c r="N687" s="1777"/>
      <c r="O687" s="1777"/>
      <c r="P687" s="1777"/>
      <c r="Q687" s="1691"/>
      <c r="R687" s="1777"/>
      <c r="S687" s="1777"/>
      <c r="T687" s="1777"/>
      <c r="U687" s="1777"/>
      <c r="V687" s="1777"/>
      <c r="W687" s="1777"/>
      <c r="X687" s="1777"/>
      <c r="Y687" s="1777"/>
      <c r="Z687" s="1777"/>
      <c r="AA687" s="1777"/>
      <c r="AB687" s="1777"/>
      <c r="AC687" s="1777"/>
      <c r="AD687" s="1777"/>
      <c r="AE687" s="1777"/>
      <c r="AF687" s="1691"/>
      <c r="AG687" s="1778"/>
      <c r="AH687" s="1778"/>
      <c r="AI687" s="1778"/>
      <c r="AJ687" s="1778"/>
      <c r="AK687" s="1778"/>
      <c r="AL687" s="1778"/>
    </row>
    <row r="688" spans="1:38" ht="52.5" customHeight="1">
      <c r="A688" s="3554"/>
      <c r="B688" s="648"/>
      <c r="C688" s="1228" t="s">
        <v>89</v>
      </c>
      <c r="D688" s="3877" t="s">
        <v>691</v>
      </c>
      <c r="E688" s="1779">
        <f>F688</f>
        <v>533892</v>
      </c>
      <c r="F688" s="549">
        <f t="shared" si="74"/>
        <v>533892</v>
      </c>
      <c r="G688" s="1776"/>
      <c r="H688" s="1776"/>
      <c r="I688" s="1776"/>
      <c r="J688" s="1776"/>
      <c r="K688" s="1776"/>
      <c r="L688" s="1776"/>
      <c r="M688" s="1690">
        <v>533892</v>
      </c>
      <c r="N688" s="1777"/>
      <c r="O688" s="1777"/>
      <c r="P688" s="1777"/>
      <c r="Q688" s="1691"/>
      <c r="R688" s="1777"/>
      <c r="S688" s="1777"/>
      <c r="T688" s="1777"/>
      <c r="U688" s="1777"/>
      <c r="V688" s="1777"/>
      <c r="W688" s="1777"/>
      <c r="X688" s="1777"/>
      <c r="Y688" s="1777"/>
      <c r="Z688" s="1777"/>
      <c r="AA688" s="1777"/>
      <c r="AB688" s="1777"/>
      <c r="AC688" s="1777"/>
      <c r="AD688" s="1777"/>
      <c r="AE688" s="1777"/>
      <c r="AF688" s="1691"/>
      <c r="AG688" s="1778"/>
      <c r="AH688" s="1778"/>
      <c r="AI688" s="1778"/>
      <c r="AJ688" s="1778"/>
      <c r="AK688" s="1778"/>
      <c r="AL688" s="1778"/>
    </row>
    <row r="689" spans="1:38" ht="52.5" customHeight="1">
      <c r="A689" s="3554"/>
      <c r="B689" s="649"/>
      <c r="C689" s="3876" t="s">
        <v>95</v>
      </c>
      <c r="D689" s="3877" t="s">
        <v>691</v>
      </c>
      <c r="E689" s="3878">
        <f t="shared" si="75"/>
        <v>135900</v>
      </c>
      <c r="F689" s="549">
        <f t="shared" si="74"/>
        <v>135900</v>
      </c>
      <c r="G689" s="1776"/>
      <c r="H689" s="1776"/>
      <c r="I689" s="1776"/>
      <c r="J689" s="1776"/>
      <c r="K689" s="1776"/>
      <c r="L689" s="1776"/>
      <c r="M689" s="1690">
        <v>135900</v>
      </c>
      <c r="N689" s="1777"/>
      <c r="O689" s="1777"/>
      <c r="P689" s="1777"/>
      <c r="Q689" s="1691"/>
      <c r="R689" s="1777"/>
      <c r="S689" s="1777"/>
      <c r="T689" s="1777"/>
      <c r="U689" s="1777"/>
      <c r="V689" s="1777"/>
      <c r="W689" s="1777"/>
      <c r="X689" s="1777"/>
      <c r="Y689" s="1777"/>
      <c r="Z689" s="1777"/>
      <c r="AA689" s="1777"/>
      <c r="AB689" s="1777"/>
      <c r="AC689" s="1777"/>
      <c r="AD689" s="1777"/>
      <c r="AE689" s="1777"/>
      <c r="AF689" s="1691"/>
      <c r="AG689" s="1778"/>
      <c r="AH689" s="1778"/>
      <c r="AI689" s="1778"/>
      <c r="AJ689" s="1778"/>
      <c r="AK689" s="1778"/>
      <c r="AL689" s="1778"/>
    </row>
    <row r="690" spans="1:38" ht="17.100000000000001" customHeight="1">
      <c r="A690" s="3561"/>
      <c r="B690" s="649"/>
      <c r="C690" s="1733" t="s">
        <v>649</v>
      </c>
      <c r="D690" s="3880" t="s">
        <v>586</v>
      </c>
      <c r="E690" s="3881">
        <f t="shared" si="75"/>
        <v>1663009</v>
      </c>
      <c r="F690" s="549">
        <f t="shared" si="74"/>
        <v>1663009</v>
      </c>
      <c r="G690" s="1780"/>
      <c r="H690" s="1780"/>
      <c r="I690" s="1780"/>
      <c r="J690" s="1780">
        <v>87158</v>
      </c>
      <c r="K690" s="1780"/>
      <c r="L690" s="1780"/>
      <c r="M690" s="1690">
        <v>235858</v>
      </c>
      <c r="N690" s="1781">
        <v>11479</v>
      </c>
      <c r="O690" s="1781"/>
      <c r="P690" s="1781"/>
      <c r="Q690" s="1691"/>
      <c r="R690" s="1781"/>
      <c r="S690" s="1781"/>
      <c r="T690" s="1781"/>
      <c r="U690" s="1781"/>
      <c r="V690" s="1781"/>
      <c r="W690" s="1781"/>
      <c r="X690" s="1781"/>
      <c r="Y690" s="1781"/>
      <c r="Z690" s="1781"/>
      <c r="AA690" s="1781"/>
      <c r="AB690" s="1781"/>
      <c r="AC690" s="1781"/>
      <c r="AD690" s="1781"/>
      <c r="AE690" s="1781"/>
      <c r="AF690" s="1691"/>
      <c r="AG690" s="1782">
        <v>1036230</v>
      </c>
      <c r="AH690" s="1782">
        <v>292284</v>
      </c>
      <c r="AI690" s="1782"/>
      <c r="AJ690" s="1782"/>
      <c r="AK690" s="1782"/>
      <c r="AL690" s="1782"/>
    </row>
    <row r="691" spans="1:38" ht="17.100000000000001" customHeight="1">
      <c r="A691" s="3561"/>
      <c r="B691" s="649"/>
      <c r="C691" s="3882" t="s">
        <v>650</v>
      </c>
      <c r="D691" s="3880" t="s">
        <v>586</v>
      </c>
      <c r="E691" s="3881">
        <f t="shared" si="75"/>
        <v>380187</v>
      </c>
      <c r="F691" s="549">
        <f t="shared" si="74"/>
        <v>380187</v>
      </c>
      <c r="G691" s="1783"/>
      <c r="H691" s="1783"/>
      <c r="I691" s="1783"/>
      <c r="J691" s="1783">
        <v>21789</v>
      </c>
      <c r="K691" s="1783"/>
      <c r="L691" s="1783"/>
      <c r="M691" s="1690">
        <v>59230</v>
      </c>
      <c r="N691" s="1784">
        <v>2922</v>
      </c>
      <c r="O691" s="1784"/>
      <c r="P691" s="1784"/>
      <c r="Q691" s="1691"/>
      <c r="R691" s="1784"/>
      <c r="S691" s="1784"/>
      <c r="T691" s="1784"/>
      <c r="U691" s="1784"/>
      <c r="V691" s="1784"/>
      <c r="W691" s="1784"/>
      <c r="X691" s="1784"/>
      <c r="Y691" s="1784"/>
      <c r="Z691" s="1784"/>
      <c r="AA691" s="1784"/>
      <c r="AB691" s="1784"/>
      <c r="AC691" s="1784"/>
      <c r="AD691" s="1784"/>
      <c r="AE691" s="1784"/>
      <c r="AF691" s="1691"/>
      <c r="AG691" s="1785">
        <v>263770</v>
      </c>
      <c r="AH691" s="1785">
        <v>32476</v>
      </c>
      <c r="AI691" s="1785"/>
      <c r="AJ691" s="1785"/>
      <c r="AK691" s="1785"/>
      <c r="AL691" s="1785"/>
    </row>
    <row r="692" spans="1:38" ht="17.100000000000001" customHeight="1">
      <c r="A692" s="3561"/>
      <c r="B692" s="649"/>
      <c r="C692" s="3883" t="s">
        <v>651</v>
      </c>
      <c r="D692" s="3884" t="s">
        <v>588</v>
      </c>
      <c r="E692" s="3881">
        <f t="shared" si="75"/>
        <v>144961</v>
      </c>
      <c r="F692" s="549">
        <f t="shared" si="74"/>
        <v>144961</v>
      </c>
      <c r="G692" s="1786"/>
      <c r="H692" s="1786"/>
      <c r="I692" s="1786"/>
      <c r="J692" s="1786"/>
      <c r="K692" s="1786"/>
      <c r="L692" s="1786"/>
      <c r="M692" s="1690"/>
      <c r="N692" s="1787"/>
      <c r="O692" s="1787"/>
      <c r="P692" s="1787"/>
      <c r="Q692" s="1691"/>
      <c r="R692" s="1787"/>
      <c r="S692" s="1787"/>
      <c r="T692" s="1787"/>
      <c r="U692" s="1787"/>
      <c r="V692" s="1787"/>
      <c r="W692" s="1787"/>
      <c r="X692" s="1787"/>
      <c r="Y692" s="1787"/>
      <c r="Z692" s="1787"/>
      <c r="AA692" s="1787"/>
      <c r="AB692" s="1787"/>
      <c r="AC692" s="1787"/>
      <c r="AD692" s="1787"/>
      <c r="AE692" s="1787"/>
      <c r="AF692" s="1691"/>
      <c r="AG692" s="1788">
        <v>116377</v>
      </c>
      <c r="AH692" s="1788">
        <v>28584</v>
      </c>
      <c r="AI692" s="1788"/>
      <c r="AJ692" s="1788"/>
      <c r="AK692" s="1788"/>
      <c r="AL692" s="1788"/>
    </row>
    <row r="693" spans="1:38" ht="17.100000000000001" customHeight="1">
      <c r="A693" s="3561"/>
      <c r="B693" s="649"/>
      <c r="C693" s="1733" t="s">
        <v>652</v>
      </c>
      <c r="D693" s="3618" t="s">
        <v>588</v>
      </c>
      <c r="E693" s="3881">
        <f t="shared" si="75"/>
        <v>32799</v>
      </c>
      <c r="F693" s="549">
        <f t="shared" si="74"/>
        <v>32799</v>
      </c>
      <c r="G693" s="1786"/>
      <c r="H693" s="1786"/>
      <c r="I693" s="1786"/>
      <c r="J693" s="1786"/>
      <c r="K693" s="1786"/>
      <c r="L693" s="1786"/>
      <c r="M693" s="1690"/>
      <c r="N693" s="1787"/>
      <c r="O693" s="1787"/>
      <c r="P693" s="1787"/>
      <c r="Q693" s="1691"/>
      <c r="R693" s="1787"/>
      <c r="S693" s="1787"/>
      <c r="T693" s="1787"/>
      <c r="U693" s="1787"/>
      <c r="V693" s="1787"/>
      <c r="W693" s="1787"/>
      <c r="X693" s="1787"/>
      <c r="Y693" s="1787"/>
      <c r="Z693" s="1787"/>
      <c r="AA693" s="1787"/>
      <c r="AB693" s="1787"/>
      <c r="AC693" s="1787"/>
      <c r="AD693" s="1787"/>
      <c r="AE693" s="1787"/>
      <c r="AF693" s="1691"/>
      <c r="AG693" s="1788">
        <v>29623</v>
      </c>
      <c r="AH693" s="1788">
        <v>3176</v>
      </c>
      <c r="AI693" s="1788"/>
      <c r="AJ693" s="1788"/>
      <c r="AK693" s="1788"/>
      <c r="AL693" s="1788"/>
    </row>
    <row r="694" spans="1:38" ht="17.100000000000001" customHeight="1">
      <c r="A694" s="3561"/>
      <c r="B694" s="649"/>
      <c r="C694" s="3882" t="s">
        <v>653</v>
      </c>
      <c r="D694" s="3880" t="s">
        <v>590</v>
      </c>
      <c r="E694" s="3881">
        <f t="shared" si="75"/>
        <v>298860</v>
      </c>
      <c r="F694" s="549">
        <f t="shared" si="74"/>
        <v>298860</v>
      </c>
      <c r="G694" s="1789"/>
      <c r="H694" s="1789"/>
      <c r="I694" s="1789"/>
      <c r="J694" s="1789">
        <v>15627</v>
      </c>
      <c r="K694" s="1789"/>
      <c r="L694" s="1789"/>
      <c r="M694" s="1690">
        <v>40429</v>
      </c>
      <c r="N694" s="1790">
        <v>2000</v>
      </c>
      <c r="O694" s="1790"/>
      <c r="P694" s="1790"/>
      <c r="Q694" s="1691"/>
      <c r="R694" s="1790"/>
      <c r="S694" s="1790"/>
      <c r="T694" s="1790"/>
      <c r="U694" s="1790"/>
      <c r="V694" s="1790"/>
      <c r="W694" s="1790"/>
      <c r="X694" s="1790"/>
      <c r="Y694" s="1790"/>
      <c r="Z694" s="1790"/>
      <c r="AA694" s="1790"/>
      <c r="AB694" s="1790"/>
      <c r="AC694" s="1790"/>
      <c r="AD694" s="1790"/>
      <c r="AE694" s="1790"/>
      <c r="AF694" s="1691"/>
      <c r="AG694" s="1791">
        <v>191304</v>
      </c>
      <c r="AH694" s="1791">
        <v>49500</v>
      </c>
      <c r="AI694" s="1791"/>
      <c r="AJ694" s="1791"/>
      <c r="AK694" s="1791"/>
      <c r="AL694" s="1791"/>
    </row>
    <row r="695" spans="1:38" ht="17.100000000000001" customHeight="1">
      <c r="A695" s="3561"/>
      <c r="B695" s="649"/>
      <c r="C695" s="3882" t="s">
        <v>654</v>
      </c>
      <c r="D695" s="3880" t="s">
        <v>590</v>
      </c>
      <c r="E695" s="3881">
        <f t="shared" si="75"/>
        <v>68767</v>
      </c>
      <c r="F695" s="549">
        <f t="shared" si="74"/>
        <v>68767</v>
      </c>
      <c r="G695" s="1792"/>
      <c r="H695" s="1792"/>
      <c r="I695" s="1792"/>
      <c r="J695" s="1792">
        <v>3907</v>
      </c>
      <c r="K695" s="1792"/>
      <c r="L695" s="1792"/>
      <c r="M695" s="1690">
        <v>10154</v>
      </c>
      <c r="N695" s="1793">
        <v>510</v>
      </c>
      <c r="O695" s="1793"/>
      <c r="P695" s="1793"/>
      <c r="Q695" s="1691"/>
      <c r="R695" s="1793"/>
      <c r="S695" s="1793"/>
      <c r="T695" s="1793"/>
      <c r="U695" s="1793"/>
      <c r="V695" s="1793"/>
      <c r="W695" s="1793"/>
      <c r="X695" s="1793"/>
      <c r="Y695" s="1793"/>
      <c r="Z695" s="1793"/>
      <c r="AA695" s="1793"/>
      <c r="AB695" s="1793"/>
      <c r="AC695" s="1793"/>
      <c r="AD695" s="1793"/>
      <c r="AE695" s="1793"/>
      <c r="AF695" s="1691"/>
      <c r="AG695" s="1794">
        <v>48696</v>
      </c>
      <c r="AH695" s="1794">
        <v>5500</v>
      </c>
      <c r="AI695" s="1794"/>
      <c r="AJ695" s="1794"/>
      <c r="AK695" s="1794"/>
      <c r="AL695" s="1794"/>
    </row>
    <row r="696" spans="1:38" ht="16.5" customHeight="1" thickBot="1">
      <c r="A696" s="583"/>
      <c r="B696" s="651"/>
      <c r="C696" s="3885" t="s">
        <v>655</v>
      </c>
      <c r="D696" s="3886" t="s">
        <v>592</v>
      </c>
      <c r="E696" s="3887">
        <f t="shared" si="75"/>
        <v>39854</v>
      </c>
      <c r="F696" s="549">
        <f t="shared" si="74"/>
        <v>39854</v>
      </c>
      <c r="G696" s="1795"/>
      <c r="H696" s="1795"/>
      <c r="I696" s="1795"/>
      <c r="J696" s="1795">
        <v>2135</v>
      </c>
      <c r="K696" s="1795"/>
      <c r="L696" s="1795"/>
      <c r="M696" s="1690">
        <v>5800</v>
      </c>
      <c r="N696" s="1796">
        <v>295</v>
      </c>
      <c r="O696" s="1796"/>
      <c r="P696" s="1796"/>
      <c r="Q696" s="1691"/>
      <c r="R696" s="1796"/>
      <c r="S696" s="1796"/>
      <c r="T696" s="1796"/>
      <c r="U696" s="1796"/>
      <c r="V696" s="1796"/>
      <c r="W696" s="1796"/>
      <c r="X696" s="1796"/>
      <c r="Y696" s="1796"/>
      <c r="Z696" s="1796"/>
      <c r="AA696" s="1796"/>
      <c r="AB696" s="1796"/>
      <c r="AC696" s="1796"/>
      <c r="AD696" s="1796"/>
      <c r="AE696" s="1796"/>
      <c r="AF696" s="1691"/>
      <c r="AG696" s="1797">
        <v>27898</v>
      </c>
      <c r="AH696" s="1797">
        <v>3726</v>
      </c>
      <c r="AI696" s="1797"/>
      <c r="AJ696" s="1797"/>
      <c r="AK696" s="1797"/>
      <c r="AL696" s="1797"/>
    </row>
    <row r="697" spans="1:38" ht="16.5" customHeight="1">
      <c r="A697" s="3561"/>
      <c r="B697" s="649"/>
      <c r="C697" s="1733" t="s">
        <v>656</v>
      </c>
      <c r="D697" s="3618" t="s">
        <v>592</v>
      </c>
      <c r="E697" s="1779">
        <f t="shared" si="75"/>
        <v>9527</v>
      </c>
      <c r="F697" s="549">
        <f t="shared" si="74"/>
        <v>9527</v>
      </c>
      <c r="G697" s="1795"/>
      <c r="H697" s="1795"/>
      <c r="I697" s="1795"/>
      <c r="J697" s="1795">
        <v>534</v>
      </c>
      <c r="K697" s="1795"/>
      <c r="L697" s="1795"/>
      <c r="M697" s="1690">
        <v>1403</v>
      </c>
      <c r="N697" s="1796">
        <v>74</v>
      </c>
      <c r="O697" s="1796"/>
      <c r="P697" s="1796"/>
      <c r="Q697" s="1691"/>
      <c r="R697" s="1796"/>
      <c r="S697" s="1796"/>
      <c r="T697" s="1796"/>
      <c r="U697" s="1796"/>
      <c r="V697" s="1796"/>
      <c r="W697" s="1796"/>
      <c r="X697" s="1796"/>
      <c r="Y697" s="1796"/>
      <c r="Z697" s="1796"/>
      <c r="AA697" s="1796"/>
      <c r="AB697" s="1796"/>
      <c r="AC697" s="1796"/>
      <c r="AD697" s="1796"/>
      <c r="AE697" s="1796"/>
      <c r="AF697" s="1691"/>
      <c r="AG697" s="1797">
        <v>7102</v>
      </c>
      <c r="AH697" s="1797">
        <v>414</v>
      </c>
      <c r="AI697" s="1797"/>
      <c r="AJ697" s="1797"/>
      <c r="AK697" s="1797"/>
      <c r="AL697" s="1797"/>
    </row>
    <row r="698" spans="1:38" ht="17.100000000000001" customHeight="1">
      <c r="A698" s="3561"/>
      <c r="B698" s="649"/>
      <c r="C698" s="3882" t="s">
        <v>657</v>
      </c>
      <c r="D698" s="3880" t="s">
        <v>594</v>
      </c>
      <c r="E698" s="3881">
        <f t="shared" si="75"/>
        <v>16130</v>
      </c>
      <c r="F698" s="549">
        <f t="shared" si="74"/>
        <v>16130</v>
      </c>
      <c r="G698" s="1798"/>
      <c r="H698" s="1798"/>
      <c r="I698" s="1798"/>
      <c r="J698" s="1798">
        <v>16130</v>
      </c>
      <c r="K698" s="1798"/>
      <c r="L698" s="1798"/>
      <c r="M698" s="1690"/>
      <c r="N698" s="1799"/>
      <c r="O698" s="1799"/>
      <c r="P698" s="1799"/>
      <c r="Q698" s="1691"/>
      <c r="R698" s="1799"/>
      <c r="S698" s="1799"/>
      <c r="T698" s="1799"/>
      <c r="U698" s="1799"/>
      <c r="V698" s="1799"/>
      <c r="W698" s="1799"/>
      <c r="X698" s="1799"/>
      <c r="Y698" s="1799"/>
      <c r="Z698" s="1799"/>
      <c r="AA698" s="1799"/>
      <c r="AB698" s="1799"/>
      <c r="AC698" s="1799"/>
      <c r="AD698" s="1799"/>
      <c r="AE698" s="1799"/>
      <c r="AF698" s="1691"/>
      <c r="AG698" s="1800"/>
      <c r="AH698" s="1800"/>
      <c r="AI698" s="1800"/>
      <c r="AJ698" s="1800"/>
      <c r="AK698" s="1800"/>
      <c r="AL698" s="1800"/>
    </row>
    <row r="699" spans="1:38" ht="17.100000000000001" customHeight="1">
      <c r="A699" s="3561"/>
      <c r="B699" s="649"/>
      <c r="C699" s="3882" t="s">
        <v>658</v>
      </c>
      <c r="D699" s="3880" t="s">
        <v>594</v>
      </c>
      <c r="E699" s="3881">
        <f t="shared" si="75"/>
        <v>4033</v>
      </c>
      <c r="F699" s="549">
        <f t="shared" si="74"/>
        <v>4033</v>
      </c>
      <c r="G699" s="1801"/>
      <c r="H699" s="1801"/>
      <c r="I699" s="1801"/>
      <c r="J699" s="1801">
        <v>4033</v>
      </c>
      <c r="K699" s="1801"/>
      <c r="L699" s="1801"/>
      <c r="M699" s="1690"/>
      <c r="N699" s="1802"/>
      <c r="O699" s="1802"/>
      <c r="P699" s="1802"/>
      <c r="Q699" s="1691"/>
      <c r="R699" s="1802"/>
      <c r="S699" s="1802"/>
      <c r="T699" s="1802"/>
      <c r="U699" s="1802"/>
      <c r="V699" s="1802"/>
      <c r="W699" s="1802"/>
      <c r="X699" s="1802"/>
      <c r="Y699" s="1802"/>
      <c r="Z699" s="1802"/>
      <c r="AA699" s="1802"/>
      <c r="AB699" s="1802"/>
      <c r="AC699" s="1802"/>
      <c r="AD699" s="1802"/>
      <c r="AE699" s="1802"/>
      <c r="AF699" s="1691"/>
      <c r="AG699" s="1803"/>
      <c r="AH699" s="1803"/>
      <c r="AI699" s="1803"/>
      <c r="AJ699" s="1803"/>
      <c r="AK699" s="1803"/>
      <c r="AL699" s="1803"/>
    </row>
    <row r="700" spans="1:38" ht="17.100000000000001" customHeight="1">
      <c r="A700" s="3561"/>
      <c r="B700" s="649"/>
      <c r="C700" s="3882" t="s">
        <v>662</v>
      </c>
      <c r="D700" s="3880" t="s">
        <v>601</v>
      </c>
      <c r="E700" s="3881">
        <f t="shared" si="75"/>
        <v>95600</v>
      </c>
      <c r="F700" s="549">
        <f t="shared" si="74"/>
        <v>95600</v>
      </c>
      <c r="G700" s="1804"/>
      <c r="H700" s="1804"/>
      <c r="I700" s="1804"/>
      <c r="J700" s="1804"/>
      <c r="K700" s="1804"/>
      <c r="L700" s="1804"/>
      <c r="M700" s="1690">
        <v>5600</v>
      </c>
      <c r="N700" s="1805"/>
      <c r="O700" s="1805"/>
      <c r="P700" s="1805"/>
      <c r="Q700" s="1691"/>
      <c r="R700" s="1805"/>
      <c r="S700" s="1805"/>
      <c r="T700" s="1805"/>
      <c r="U700" s="1805"/>
      <c r="V700" s="1805"/>
      <c r="W700" s="1805"/>
      <c r="X700" s="1805"/>
      <c r="Y700" s="1805"/>
      <c r="Z700" s="1805"/>
      <c r="AA700" s="1805"/>
      <c r="AB700" s="1805"/>
      <c r="AC700" s="1805"/>
      <c r="AD700" s="1805"/>
      <c r="AE700" s="1805"/>
      <c r="AF700" s="1691"/>
      <c r="AG700" s="1806"/>
      <c r="AH700" s="1806">
        <v>90000</v>
      </c>
      <c r="AI700" s="1806"/>
      <c r="AJ700" s="1806"/>
      <c r="AK700" s="1806"/>
      <c r="AL700" s="1806"/>
    </row>
    <row r="701" spans="1:38" ht="15">
      <c r="A701" s="3561"/>
      <c r="B701" s="649"/>
      <c r="C701" s="3882" t="s">
        <v>663</v>
      </c>
      <c r="D701" s="3880" t="s">
        <v>601</v>
      </c>
      <c r="E701" s="3881">
        <f t="shared" si="75"/>
        <v>11400</v>
      </c>
      <c r="F701" s="549">
        <f t="shared" si="74"/>
        <v>11400</v>
      </c>
      <c r="G701" s="1807"/>
      <c r="H701" s="1807"/>
      <c r="I701" s="1807"/>
      <c r="J701" s="1807"/>
      <c r="K701" s="1807"/>
      <c r="L701" s="1807"/>
      <c r="M701" s="1690">
        <v>1400</v>
      </c>
      <c r="N701" s="1808"/>
      <c r="O701" s="1808"/>
      <c r="P701" s="1808"/>
      <c r="Q701" s="1691"/>
      <c r="R701" s="1808"/>
      <c r="S701" s="1808"/>
      <c r="T701" s="1808"/>
      <c r="U701" s="1808"/>
      <c r="V701" s="1808"/>
      <c r="W701" s="1808"/>
      <c r="X701" s="1808"/>
      <c r="Y701" s="1808"/>
      <c r="Z701" s="1808"/>
      <c r="AA701" s="1808"/>
      <c r="AB701" s="1808"/>
      <c r="AC701" s="1808"/>
      <c r="AD701" s="1808"/>
      <c r="AE701" s="1808"/>
      <c r="AF701" s="1691"/>
      <c r="AG701" s="1809"/>
      <c r="AH701" s="1809">
        <v>10000</v>
      </c>
      <c r="AI701" s="1809"/>
      <c r="AJ701" s="1809"/>
      <c r="AK701" s="1809"/>
      <c r="AL701" s="1809"/>
    </row>
    <row r="702" spans="1:38" ht="15">
      <c r="A702" s="3561"/>
      <c r="B702" s="649"/>
      <c r="C702" s="3882" t="s">
        <v>809</v>
      </c>
      <c r="D702" s="3880" t="s">
        <v>603</v>
      </c>
      <c r="E702" s="3881">
        <f t="shared" si="75"/>
        <v>1800</v>
      </c>
      <c r="F702" s="549">
        <f t="shared" si="74"/>
        <v>1800</v>
      </c>
      <c r="G702" s="1810"/>
      <c r="H702" s="1810"/>
      <c r="I702" s="1810"/>
      <c r="J702" s="1810"/>
      <c r="K702" s="1810"/>
      <c r="L702" s="1810"/>
      <c r="M702" s="1690"/>
      <c r="N702" s="1811"/>
      <c r="O702" s="1811"/>
      <c r="P702" s="1811"/>
      <c r="Q702" s="1691"/>
      <c r="R702" s="1811"/>
      <c r="S702" s="1811"/>
      <c r="T702" s="1811"/>
      <c r="U702" s="1811"/>
      <c r="V702" s="1811"/>
      <c r="W702" s="1811"/>
      <c r="X702" s="1811"/>
      <c r="Y702" s="1811"/>
      <c r="Z702" s="1811"/>
      <c r="AA702" s="1811"/>
      <c r="AB702" s="1811"/>
      <c r="AC702" s="1811"/>
      <c r="AD702" s="1811"/>
      <c r="AE702" s="1811"/>
      <c r="AF702" s="1691"/>
      <c r="AG702" s="1812"/>
      <c r="AH702" s="1812">
        <v>1800</v>
      </c>
      <c r="AI702" s="1812"/>
      <c r="AJ702" s="1812"/>
      <c r="AK702" s="1812"/>
      <c r="AL702" s="1812"/>
    </row>
    <row r="703" spans="1:38" ht="15">
      <c r="A703" s="3561"/>
      <c r="B703" s="649"/>
      <c r="C703" s="3882" t="s">
        <v>810</v>
      </c>
      <c r="D703" s="3880" t="s">
        <v>603</v>
      </c>
      <c r="E703" s="3881">
        <f t="shared" si="75"/>
        <v>200</v>
      </c>
      <c r="F703" s="549">
        <f t="shared" si="74"/>
        <v>200</v>
      </c>
      <c r="G703" s="1813"/>
      <c r="H703" s="1813"/>
      <c r="I703" s="1813"/>
      <c r="J703" s="1813"/>
      <c r="K703" s="1813"/>
      <c r="L703" s="1813"/>
      <c r="M703" s="1690"/>
      <c r="N703" s="1814"/>
      <c r="O703" s="1814"/>
      <c r="P703" s="1814"/>
      <c r="Q703" s="1691"/>
      <c r="R703" s="1814"/>
      <c r="S703" s="1814"/>
      <c r="T703" s="1814"/>
      <c r="U703" s="1814"/>
      <c r="V703" s="1814"/>
      <c r="W703" s="1814"/>
      <c r="X703" s="1814"/>
      <c r="Y703" s="1814"/>
      <c r="Z703" s="1814"/>
      <c r="AA703" s="1814"/>
      <c r="AB703" s="1814"/>
      <c r="AC703" s="1814"/>
      <c r="AD703" s="1814"/>
      <c r="AE703" s="1814"/>
      <c r="AF703" s="1691"/>
      <c r="AG703" s="1815"/>
      <c r="AH703" s="1815">
        <v>200</v>
      </c>
      <c r="AI703" s="1815"/>
      <c r="AJ703" s="1815"/>
      <c r="AK703" s="1815"/>
      <c r="AL703" s="1815"/>
    </row>
    <row r="704" spans="1:38" ht="17.100000000000001" customHeight="1">
      <c r="A704" s="3561"/>
      <c r="B704" s="649"/>
      <c r="C704" s="3882" t="s">
        <v>789</v>
      </c>
      <c r="D704" s="3880" t="s">
        <v>605</v>
      </c>
      <c r="E704" s="3881">
        <f t="shared" si="75"/>
        <v>15942</v>
      </c>
      <c r="F704" s="549">
        <f t="shared" si="74"/>
        <v>15942</v>
      </c>
      <c r="G704" s="1816"/>
      <c r="H704" s="1816"/>
      <c r="I704" s="1816"/>
      <c r="J704" s="1816"/>
      <c r="K704" s="1816"/>
      <c r="L704" s="1816"/>
      <c r="M704" s="1690"/>
      <c r="N704" s="1817"/>
      <c r="O704" s="1817"/>
      <c r="P704" s="1817"/>
      <c r="Q704" s="1691"/>
      <c r="R704" s="1817"/>
      <c r="S704" s="1817"/>
      <c r="T704" s="1817"/>
      <c r="U704" s="1817"/>
      <c r="V704" s="1817"/>
      <c r="W704" s="1817"/>
      <c r="X704" s="1817"/>
      <c r="Y704" s="1817"/>
      <c r="Z704" s="1817"/>
      <c r="AA704" s="1817"/>
      <c r="AB704" s="1817"/>
      <c r="AC704" s="1817"/>
      <c r="AD704" s="1817"/>
      <c r="AE704" s="1817"/>
      <c r="AF704" s="1691"/>
      <c r="AG704" s="1818">
        <v>15942</v>
      </c>
      <c r="AH704" s="1818"/>
      <c r="AI704" s="1818"/>
      <c r="AJ704" s="1818"/>
      <c r="AK704" s="1818"/>
      <c r="AL704" s="1818"/>
    </row>
    <row r="705" spans="1:38" ht="17.100000000000001" customHeight="1">
      <c r="A705" s="3561"/>
      <c r="B705" s="649"/>
      <c r="C705" s="3882" t="s">
        <v>790</v>
      </c>
      <c r="D705" s="3880" t="s">
        <v>605</v>
      </c>
      <c r="E705" s="3881">
        <f t="shared" si="75"/>
        <v>4058</v>
      </c>
      <c r="F705" s="549">
        <f t="shared" si="74"/>
        <v>4058</v>
      </c>
      <c r="G705" s="1819"/>
      <c r="H705" s="1819"/>
      <c r="I705" s="1819"/>
      <c r="J705" s="1819"/>
      <c r="K705" s="1819"/>
      <c r="L705" s="1819"/>
      <c r="M705" s="1690"/>
      <c r="N705" s="1820"/>
      <c r="O705" s="1820"/>
      <c r="P705" s="1820"/>
      <c r="Q705" s="1691"/>
      <c r="R705" s="1820"/>
      <c r="S705" s="1820"/>
      <c r="T705" s="1820"/>
      <c r="U705" s="1820"/>
      <c r="V705" s="1820"/>
      <c r="W705" s="1820"/>
      <c r="X705" s="1820"/>
      <c r="Y705" s="1820"/>
      <c r="Z705" s="1820"/>
      <c r="AA705" s="1820"/>
      <c r="AB705" s="1820"/>
      <c r="AC705" s="1820"/>
      <c r="AD705" s="1820"/>
      <c r="AE705" s="1820"/>
      <c r="AF705" s="1691"/>
      <c r="AG705" s="1821">
        <v>4058</v>
      </c>
      <c r="AH705" s="1821"/>
      <c r="AI705" s="1821"/>
      <c r="AJ705" s="1821"/>
      <c r="AK705" s="1821"/>
      <c r="AL705" s="1821"/>
    </row>
    <row r="706" spans="1:38" ht="17.100000000000001" customHeight="1">
      <c r="A706" s="3561"/>
      <c r="B706" s="649"/>
      <c r="C706" s="3882" t="s">
        <v>666</v>
      </c>
      <c r="D706" s="3880" t="s">
        <v>611</v>
      </c>
      <c r="E706" s="3881">
        <f t="shared" si="75"/>
        <v>551565</v>
      </c>
      <c r="F706" s="549">
        <f t="shared" si="74"/>
        <v>551565</v>
      </c>
      <c r="G706" s="1822"/>
      <c r="H706" s="1822"/>
      <c r="I706" s="1822"/>
      <c r="J706" s="1822">
        <v>37313</v>
      </c>
      <c r="K706" s="1822"/>
      <c r="L706" s="1822"/>
      <c r="M706" s="1690">
        <v>177088</v>
      </c>
      <c r="N706" s="1823"/>
      <c r="O706" s="1823"/>
      <c r="P706" s="1823"/>
      <c r="Q706" s="1691"/>
      <c r="R706" s="1823"/>
      <c r="S706" s="1823"/>
      <c r="T706" s="1823"/>
      <c r="U706" s="1823"/>
      <c r="V706" s="1823"/>
      <c r="W706" s="1823"/>
      <c r="X706" s="1823"/>
      <c r="Y706" s="1823"/>
      <c r="Z706" s="1823"/>
      <c r="AA706" s="1823"/>
      <c r="AB706" s="1823"/>
      <c r="AC706" s="1823"/>
      <c r="AD706" s="1823"/>
      <c r="AE706" s="1823"/>
      <c r="AF706" s="1691"/>
      <c r="AG706" s="1824">
        <v>2790</v>
      </c>
      <c r="AH706" s="1824">
        <v>334374</v>
      </c>
      <c r="AI706" s="1824"/>
      <c r="AJ706" s="1824"/>
      <c r="AK706" s="1824"/>
      <c r="AL706" s="1824"/>
    </row>
    <row r="707" spans="1:38" ht="17.100000000000001" customHeight="1">
      <c r="A707" s="3561"/>
      <c r="B707" s="649"/>
      <c r="C707" s="3882" t="s">
        <v>667</v>
      </c>
      <c r="D707" s="3880" t="s">
        <v>611</v>
      </c>
      <c r="E707" s="3881">
        <f t="shared" si="75"/>
        <v>92038</v>
      </c>
      <c r="F707" s="549">
        <f t="shared" si="74"/>
        <v>92038</v>
      </c>
      <c r="G707" s="1825"/>
      <c r="H707" s="1825"/>
      <c r="I707" s="1825"/>
      <c r="J707" s="1825">
        <v>9328</v>
      </c>
      <c r="K707" s="1825"/>
      <c r="L707" s="1825"/>
      <c r="M707" s="1690">
        <v>44847</v>
      </c>
      <c r="N707" s="1826"/>
      <c r="O707" s="1826"/>
      <c r="P707" s="1826"/>
      <c r="Q707" s="1691"/>
      <c r="R707" s="1826"/>
      <c r="S707" s="1826"/>
      <c r="T707" s="1826"/>
      <c r="U707" s="1826"/>
      <c r="V707" s="1826"/>
      <c r="W707" s="1826"/>
      <c r="X707" s="1826"/>
      <c r="Y707" s="1826"/>
      <c r="Z707" s="1826"/>
      <c r="AA707" s="1826"/>
      <c r="AB707" s="1826"/>
      <c r="AC707" s="1826"/>
      <c r="AD707" s="1826"/>
      <c r="AE707" s="1826"/>
      <c r="AF707" s="1691"/>
      <c r="AG707" s="1827">
        <v>710</v>
      </c>
      <c r="AH707" s="1827">
        <v>37153</v>
      </c>
      <c r="AI707" s="1827"/>
      <c r="AJ707" s="1827"/>
      <c r="AK707" s="1827"/>
      <c r="AL707" s="1827"/>
    </row>
    <row r="708" spans="1:38" ht="17.100000000000001" customHeight="1">
      <c r="A708" s="3561"/>
      <c r="B708" s="649"/>
      <c r="C708" s="3882" t="s">
        <v>811</v>
      </c>
      <c r="D708" s="3880" t="s">
        <v>613</v>
      </c>
      <c r="E708" s="3881">
        <f t="shared" si="75"/>
        <v>7714</v>
      </c>
      <c r="F708" s="549">
        <f t="shared" si="74"/>
        <v>7714</v>
      </c>
      <c r="G708" s="1828"/>
      <c r="H708" s="1828"/>
      <c r="I708" s="1828"/>
      <c r="J708" s="1828"/>
      <c r="K708" s="1828"/>
      <c r="L708" s="1828"/>
      <c r="M708" s="1690"/>
      <c r="N708" s="1829"/>
      <c r="O708" s="1829"/>
      <c r="P708" s="1829"/>
      <c r="Q708" s="1691"/>
      <c r="R708" s="1829"/>
      <c r="S708" s="1829"/>
      <c r="T708" s="1829"/>
      <c r="U708" s="1829"/>
      <c r="V708" s="1829"/>
      <c r="W708" s="1829"/>
      <c r="X708" s="1829"/>
      <c r="Y708" s="1829"/>
      <c r="Z708" s="1829"/>
      <c r="AA708" s="1829"/>
      <c r="AB708" s="1829"/>
      <c r="AC708" s="1829"/>
      <c r="AD708" s="1829"/>
      <c r="AE708" s="1829"/>
      <c r="AF708" s="1691"/>
      <c r="AG708" s="1830">
        <v>4384</v>
      </c>
      <c r="AH708" s="1830">
        <v>3330</v>
      </c>
      <c r="AI708" s="1830"/>
      <c r="AJ708" s="1830"/>
      <c r="AK708" s="1830"/>
      <c r="AL708" s="1830"/>
    </row>
    <row r="709" spans="1:38" ht="17.100000000000001" customHeight="1">
      <c r="A709" s="3554"/>
      <c r="B709" s="649"/>
      <c r="C709" s="3883" t="s">
        <v>812</v>
      </c>
      <c r="D709" s="3884" t="s">
        <v>613</v>
      </c>
      <c r="E709" s="3881">
        <f t="shared" si="75"/>
        <v>1486</v>
      </c>
      <c r="F709" s="549">
        <f t="shared" si="74"/>
        <v>1486</v>
      </c>
      <c r="G709" s="1831"/>
      <c r="H709" s="1831"/>
      <c r="I709" s="1831"/>
      <c r="J709" s="1831"/>
      <c r="K709" s="1831"/>
      <c r="L709" s="1831"/>
      <c r="M709" s="1690"/>
      <c r="N709" s="1832"/>
      <c r="O709" s="1832"/>
      <c r="P709" s="1832"/>
      <c r="Q709" s="1691"/>
      <c r="R709" s="1832"/>
      <c r="S709" s="1832"/>
      <c r="T709" s="1832"/>
      <c r="U709" s="1832"/>
      <c r="V709" s="1832"/>
      <c r="W709" s="1832"/>
      <c r="X709" s="1832"/>
      <c r="Y709" s="1832"/>
      <c r="Z709" s="1832"/>
      <c r="AA709" s="1832"/>
      <c r="AB709" s="1832"/>
      <c r="AC709" s="1832"/>
      <c r="AD709" s="1832"/>
      <c r="AE709" s="1832"/>
      <c r="AF709" s="1691"/>
      <c r="AG709" s="1833">
        <v>1116</v>
      </c>
      <c r="AH709" s="1833">
        <v>370</v>
      </c>
      <c r="AI709" s="1833"/>
      <c r="AJ709" s="1833"/>
      <c r="AK709" s="1833"/>
      <c r="AL709" s="1833"/>
    </row>
    <row r="710" spans="1:38" ht="17.100000000000001" customHeight="1">
      <c r="A710" s="3561"/>
      <c r="B710" s="649"/>
      <c r="C710" s="1581" t="s">
        <v>793</v>
      </c>
      <c r="D710" s="1211" t="s">
        <v>782</v>
      </c>
      <c r="E710" s="3881">
        <f t="shared" si="75"/>
        <v>900</v>
      </c>
      <c r="F710" s="549">
        <f t="shared" si="74"/>
        <v>900</v>
      </c>
      <c r="G710" s="1831"/>
      <c r="H710" s="1831"/>
      <c r="I710" s="1831"/>
      <c r="J710" s="1831"/>
      <c r="K710" s="1831"/>
      <c r="L710" s="1831"/>
      <c r="M710" s="1690"/>
      <c r="N710" s="1832"/>
      <c r="O710" s="1832"/>
      <c r="P710" s="1832"/>
      <c r="Q710" s="1691"/>
      <c r="R710" s="1832"/>
      <c r="S710" s="1832"/>
      <c r="T710" s="1832"/>
      <c r="U710" s="1832"/>
      <c r="V710" s="1832"/>
      <c r="W710" s="1832"/>
      <c r="X710" s="1832"/>
      <c r="Y710" s="1832"/>
      <c r="Z710" s="1832"/>
      <c r="AA710" s="1832"/>
      <c r="AB710" s="1832"/>
      <c r="AC710" s="1832"/>
      <c r="AD710" s="1832"/>
      <c r="AE710" s="1832"/>
      <c r="AF710" s="1691"/>
      <c r="AG710" s="1833"/>
      <c r="AH710" s="1833">
        <v>900</v>
      </c>
      <c r="AI710" s="1833"/>
      <c r="AJ710" s="1833"/>
      <c r="AK710" s="1833"/>
      <c r="AL710" s="1833"/>
    </row>
    <row r="711" spans="1:38" ht="17.100000000000001" customHeight="1">
      <c r="A711" s="3561"/>
      <c r="B711" s="649"/>
      <c r="C711" s="1733" t="s">
        <v>794</v>
      </c>
      <c r="D711" s="3618" t="s">
        <v>782</v>
      </c>
      <c r="E711" s="1779">
        <f t="shared" si="75"/>
        <v>100</v>
      </c>
      <c r="F711" s="549">
        <f t="shared" si="74"/>
        <v>100</v>
      </c>
      <c r="G711" s="1831"/>
      <c r="H711" s="1831"/>
      <c r="I711" s="1831"/>
      <c r="J711" s="1831"/>
      <c r="K711" s="1831"/>
      <c r="L711" s="1831"/>
      <c r="M711" s="1690"/>
      <c r="N711" s="1832"/>
      <c r="O711" s="1832"/>
      <c r="P711" s="1832"/>
      <c r="Q711" s="1691"/>
      <c r="R711" s="1832"/>
      <c r="S711" s="1832"/>
      <c r="T711" s="1832"/>
      <c r="U711" s="1832"/>
      <c r="V711" s="1832"/>
      <c r="W711" s="1832"/>
      <c r="X711" s="1832"/>
      <c r="Y711" s="1832"/>
      <c r="Z711" s="1832"/>
      <c r="AA711" s="1832"/>
      <c r="AB711" s="1832"/>
      <c r="AC711" s="1832"/>
      <c r="AD711" s="1832"/>
      <c r="AE711" s="1832"/>
      <c r="AF711" s="1691"/>
      <c r="AG711" s="1833"/>
      <c r="AH711" s="1833">
        <v>100</v>
      </c>
      <c r="AI711" s="1833"/>
      <c r="AJ711" s="1833"/>
      <c r="AK711" s="1833"/>
      <c r="AL711" s="1833"/>
    </row>
    <row r="712" spans="1:38" ht="27.75" customHeight="1">
      <c r="A712" s="3561"/>
      <c r="B712" s="649"/>
      <c r="C712" s="3882" t="s">
        <v>813</v>
      </c>
      <c r="D712" s="3880" t="s">
        <v>617</v>
      </c>
      <c r="E712" s="3881">
        <f t="shared" si="75"/>
        <v>17935</v>
      </c>
      <c r="F712" s="549">
        <f t="shared" si="74"/>
        <v>17935</v>
      </c>
      <c r="G712" s="1834"/>
      <c r="H712" s="1834"/>
      <c r="I712" s="1834"/>
      <c r="J712" s="1834"/>
      <c r="K712" s="1834"/>
      <c r="L712" s="1834"/>
      <c r="M712" s="1690"/>
      <c r="N712" s="1835"/>
      <c r="O712" s="1835"/>
      <c r="P712" s="1835"/>
      <c r="Q712" s="1691"/>
      <c r="R712" s="1835"/>
      <c r="S712" s="1835"/>
      <c r="T712" s="1835"/>
      <c r="U712" s="1835"/>
      <c r="V712" s="1835"/>
      <c r="W712" s="1835"/>
      <c r="X712" s="1835"/>
      <c r="Y712" s="1835"/>
      <c r="Z712" s="1835"/>
      <c r="AA712" s="1835"/>
      <c r="AB712" s="1835"/>
      <c r="AC712" s="1835"/>
      <c r="AD712" s="1835"/>
      <c r="AE712" s="1835"/>
      <c r="AF712" s="1691"/>
      <c r="AG712" s="1836">
        <v>17935</v>
      </c>
      <c r="AH712" s="1836"/>
      <c r="AI712" s="1836"/>
      <c r="AJ712" s="1836"/>
      <c r="AK712" s="1836"/>
      <c r="AL712" s="1836"/>
    </row>
    <row r="713" spans="1:38" ht="29.25" customHeight="1">
      <c r="A713" s="3561"/>
      <c r="B713" s="649"/>
      <c r="C713" s="3882" t="s">
        <v>814</v>
      </c>
      <c r="D713" s="3880" t="s">
        <v>617</v>
      </c>
      <c r="E713" s="3881">
        <f t="shared" si="75"/>
        <v>4565</v>
      </c>
      <c r="F713" s="549">
        <f t="shared" si="74"/>
        <v>4565</v>
      </c>
      <c r="G713" s="1837"/>
      <c r="H713" s="1837"/>
      <c r="I713" s="1837"/>
      <c r="J713" s="1837"/>
      <c r="K713" s="1837"/>
      <c r="L713" s="1837"/>
      <c r="M713" s="1690"/>
      <c r="N713" s="1838"/>
      <c r="O713" s="1838"/>
      <c r="P713" s="1838"/>
      <c r="Q713" s="1691"/>
      <c r="R713" s="1838"/>
      <c r="S713" s="1838"/>
      <c r="T713" s="1838"/>
      <c r="U713" s="1838"/>
      <c r="V713" s="1838"/>
      <c r="W713" s="1838"/>
      <c r="X713" s="1838"/>
      <c r="Y713" s="1838"/>
      <c r="Z713" s="1838"/>
      <c r="AA713" s="1838"/>
      <c r="AB713" s="1838"/>
      <c r="AC713" s="1838"/>
      <c r="AD713" s="1838"/>
      <c r="AE713" s="1838"/>
      <c r="AF713" s="1691"/>
      <c r="AG713" s="1839">
        <v>4565</v>
      </c>
      <c r="AH713" s="1839"/>
      <c r="AI713" s="1839"/>
      <c r="AJ713" s="1839"/>
      <c r="AK713" s="1839"/>
      <c r="AL713" s="1839"/>
    </row>
    <row r="714" spans="1:38" ht="17.100000000000001" customHeight="1">
      <c r="A714" s="3561"/>
      <c r="B714" s="649"/>
      <c r="C714" s="3882" t="s">
        <v>670</v>
      </c>
      <c r="D714" s="3880" t="s">
        <v>619</v>
      </c>
      <c r="E714" s="3881">
        <f t="shared" si="75"/>
        <v>23163</v>
      </c>
      <c r="F714" s="549">
        <f t="shared" si="74"/>
        <v>23163</v>
      </c>
      <c r="G714" s="1840"/>
      <c r="H714" s="1840"/>
      <c r="I714" s="1840"/>
      <c r="J714" s="1840"/>
      <c r="K714" s="1840"/>
      <c r="L714" s="1840"/>
      <c r="M714" s="1690">
        <v>9380</v>
      </c>
      <c r="N714" s="1841">
        <v>1595</v>
      </c>
      <c r="O714" s="1841"/>
      <c r="P714" s="1841"/>
      <c r="Q714" s="1691"/>
      <c r="R714" s="1841"/>
      <c r="S714" s="1841"/>
      <c r="T714" s="1841"/>
      <c r="U714" s="1841"/>
      <c r="V714" s="1841"/>
      <c r="W714" s="1841"/>
      <c r="X714" s="1841"/>
      <c r="Y714" s="1841"/>
      <c r="Z714" s="1841"/>
      <c r="AA714" s="1841"/>
      <c r="AB714" s="1841"/>
      <c r="AC714" s="1841"/>
      <c r="AD714" s="1841"/>
      <c r="AE714" s="1841"/>
      <c r="AF714" s="1691"/>
      <c r="AG714" s="1842">
        <v>3188</v>
      </c>
      <c r="AH714" s="1842">
        <v>9000</v>
      </c>
      <c r="AI714" s="1842"/>
      <c r="AJ714" s="1842"/>
      <c r="AK714" s="1842"/>
      <c r="AL714" s="1842"/>
    </row>
    <row r="715" spans="1:38" ht="17.100000000000001" customHeight="1">
      <c r="A715" s="3561"/>
      <c r="B715" s="649"/>
      <c r="C715" s="3882" t="s">
        <v>671</v>
      </c>
      <c r="D715" s="3880" t="s">
        <v>619</v>
      </c>
      <c r="E715" s="3881">
        <f t="shared" si="75"/>
        <v>4602</v>
      </c>
      <c r="F715" s="549">
        <f t="shared" si="74"/>
        <v>4602</v>
      </c>
      <c r="G715" s="1843"/>
      <c r="H715" s="1843"/>
      <c r="I715" s="1843"/>
      <c r="J715" s="1843"/>
      <c r="K715" s="1843"/>
      <c r="L715" s="1843"/>
      <c r="M715" s="1690">
        <v>2385</v>
      </c>
      <c r="N715" s="1844">
        <v>405</v>
      </c>
      <c r="O715" s="1844"/>
      <c r="P715" s="1844"/>
      <c r="Q715" s="1691"/>
      <c r="R715" s="1844"/>
      <c r="S715" s="1844"/>
      <c r="T715" s="1844"/>
      <c r="U715" s="1844"/>
      <c r="V715" s="1844"/>
      <c r="W715" s="1844"/>
      <c r="X715" s="1844"/>
      <c r="Y715" s="1844"/>
      <c r="Z715" s="1844"/>
      <c r="AA715" s="1844"/>
      <c r="AB715" s="1844"/>
      <c r="AC715" s="1844"/>
      <c r="AD715" s="1844"/>
      <c r="AE715" s="1844"/>
      <c r="AF715" s="1691"/>
      <c r="AG715" s="1845">
        <v>812</v>
      </c>
      <c r="AH715" s="1845">
        <v>1000</v>
      </c>
      <c r="AI715" s="1845"/>
      <c r="AJ715" s="1845"/>
      <c r="AK715" s="1845"/>
      <c r="AL715" s="1845"/>
    </row>
    <row r="716" spans="1:38" ht="17.100000000000001" customHeight="1">
      <c r="A716" s="3561"/>
      <c r="B716" s="649"/>
      <c r="C716" s="3882" t="s">
        <v>704</v>
      </c>
      <c r="D716" s="3880" t="s">
        <v>705</v>
      </c>
      <c r="E716" s="3881">
        <f t="shared" si="75"/>
        <v>31493</v>
      </c>
      <c r="F716" s="549">
        <f t="shared" si="74"/>
        <v>31493</v>
      </c>
      <c r="G716" s="1846"/>
      <c r="H716" s="1846"/>
      <c r="I716" s="1846"/>
      <c r="J716" s="1846">
        <v>9793</v>
      </c>
      <c r="K716" s="1846"/>
      <c r="L716" s="1846"/>
      <c r="M716" s="1690">
        <v>17200</v>
      </c>
      <c r="N716" s="1847"/>
      <c r="O716" s="1847"/>
      <c r="P716" s="1847"/>
      <c r="Q716" s="1691"/>
      <c r="R716" s="1847"/>
      <c r="S716" s="1847"/>
      <c r="T716" s="1847"/>
      <c r="U716" s="1847"/>
      <c r="V716" s="1847"/>
      <c r="W716" s="1847"/>
      <c r="X716" s="1847"/>
      <c r="Y716" s="1847"/>
      <c r="Z716" s="1847"/>
      <c r="AA716" s="1847"/>
      <c r="AB716" s="1847"/>
      <c r="AC716" s="1847"/>
      <c r="AD716" s="1847"/>
      <c r="AE716" s="1847"/>
      <c r="AF716" s="1691"/>
      <c r="AG716" s="1848"/>
      <c r="AH716" s="1848">
        <v>4500</v>
      </c>
      <c r="AI716" s="1848"/>
      <c r="AJ716" s="1848"/>
      <c r="AK716" s="1848"/>
      <c r="AL716" s="1848"/>
    </row>
    <row r="717" spans="1:38" ht="17.100000000000001" customHeight="1">
      <c r="A717" s="3561"/>
      <c r="B717" s="649"/>
      <c r="C717" s="3882" t="s">
        <v>706</v>
      </c>
      <c r="D717" s="3880" t="s">
        <v>705</v>
      </c>
      <c r="E717" s="3881">
        <f t="shared" si="75"/>
        <v>7248</v>
      </c>
      <c r="F717" s="549">
        <f t="shared" si="74"/>
        <v>7248</v>
      </c>
      <c r="G717" s="1849"/>
      <c r="H717" s="1849"/>
      <c r="I717" s="1849"/>
      <c r="J717" s="1849">
        <v>2448</v>
      </c>
      <c r="K717" s="1849"/>
      <c r="L717" s="1849"/>
      <c r="M717" s="1690">
        <v>4300</v>
      </c>
      <c r="N717" s="1850"/>
      <c r="O717" s="1850"/>
      <c r="P717" s="1850"/>
      <c r="Q717" s="1691"/>
      <c r="R717" s="1850"/>
      <c r="S717" s="1850"/>
      <c r="T717" s="1850"/>
      <c r="U717" s="1850"/>
      <c r="V717" s="1850"/>
      <c r="W717" s="1850"/>
      <c r="X717" s="1850"/>
      <c r="Y717" s="1850"/>
      <c r="Z717" s="1850"/>
      <c r="AA717" s="1850"/>
      <c r="AB717" s="1850"/>
      <c r="AC717" s="1850"/>
      <c r="AD717" s="1850"/>
      <c r="AE717" s="1850"/>
      <c r="AF717" s="1691"/>
      <c r="AG717" s="1851"/>
      <c r="AH717" s="1851">
        <v>500</v>
      </c>
      <c r="AI717" s="1851"/>
      <c r="AJ717" s="1851"/>
      <c r="AK717" s="1851"/>
      <c r="AL717" s="1851"/>
    </row>
    <row r="718" spans="1:38" ht="17.100000000000001" customHeight="1">
      <c r="A718" s="3561"/>
      <c r="B718" s="649"/>
      <c r="C718" s="3882" t="s">
        <v>795</v>
      </c>
      <c r="D718" s="3880" t="s">
        <v>627</v>
      </c>
      <c r="E718" s="3881">
        <f t="shared" si="75"/>
        <v>1196</v>
      </c>
      <c r="F718" s="549">
        <f t="shared" si="74"/>
        <v>1196</v>
      </c>
      <c r="G718" s="1852"/>
      <c r="H718" s="1852"/>
      <c r="I718" s="1852"/>
      <c r="J718" s="1852"/>
      <c r="K718" s="1852"/>
      <c r="L718" s="1852"/>
      <c r="M718" s="1690"/>
      <c r="N718" s="1853"/>
      <c r="O718" s="1853"/>
      <c r="P718" s="1853"/>
      <c r="Q718" s="1691"/>
      <c r="R718" s="1853"/>
      <c r="S718" s="1853"/>
      <c r="T718" s="1853"/>
      <c r="U718" s="1853"/>
      <c r="V718" s="1853"/>
      <c r="W718" s="1853"/>
      <c r="X718" s="1853"/>
      <c r="Y718" s="1853"/>
      <c r="Z718" s="1853"/>
      <c r="AA718" s="1853"/>
      <c r="AB718" s="1853"/>
      <c r="AC718" s="1853"/>
      <c r="AD718" s="1853"/>
      <c r="AE718" s="1853"/>
      <c r="AF718" s="1691"/>
      <c r="AG718" s="1854">
        <v>1196</v>
      </c>
      <c r="AH718" s="1854"/>
      <c r="AI718" s="1854"/>
      <c r="AJ718" s="1854"/>
      <c r="AK718" s="1854"/>
      <c r="AL718" s="1854"/>
    </row>
    <row r="719" spans="1:38" ht="17.100000000000001" customHeight="1">
      <c r="A719" s="3561"/>
      <c r="B719" s="649"/>
      <c r="C719" s="3888" t="s">
        <v>796</v>
      </c>
      <c r="D719" s="3880" t="s">
        <v>627</v>
      </c>
      <c r="E719" s="3881">
        <f t="shared" si="75"/>
        <v>304</v>
      </c>
      <c r="F719" s="549">
        <f t="shared" si="74"/>
        <v>304</v>
      </c>
      <c r="G719" s="1855"/>
      <c r="H719" s="1855"/>
      <c r="I719" s="1855"/>
      <c r="J719" s="1855"/>
      <c r="K719" s="1855"/>
      <c r="L719" s="1855"/>
      <c r="M719" s="1690"/>
      <c r="N719" s="1856"/>
      <c r="O719" s="1856"/>
      <c r="P719" s="1856"/>
      <c r="Q719" s="1691"/>
      <c r="R719" s="1856"/>
      <c r="S719" s="1856"/>
      <c r="T719" s="1856"/>
      <c r="U719" s="1856"/>
      <c r="V719" s="1856"/>
      <c r="W719" s="1856"/>
      <c r="X719" s="1856"/>
      <c r="Y719" s="1856"/>
      <c r="Z719" s="1856"/>
      <c r="AA719" s="1856"/>
      <c r="AB719" s="1856"/>
      <c r="AC719" s="1856"/>
      <c r="AD719" s="1856"/>
      <c r="AE719" s="1856"/>
      <c r="AF719" s="1691"/>
      <c r="AG719" s="1857">
        <v>304</v>
      </c>
      <c r="AH719" s="1857"/>
      <c r="AI719" s="1857"/>
      <c r="AJ719" s="1857"/>
      <c r="AK719" s="1857"/>
      <c r="AL719" s="1857"/>
    </row>
    <row r="720" spans="1:38" ht="15" customHeight="1">
      <c r="A720" s="3561"/>
      <c r="B720" s="649"/>
      <c r="C720" s="3889" t="s">
        <v>674</v>
      </c>
      <c r="D720" s="3890" t="s">
        <v>803</v>
      </c>
      <c r="E720" s="3881">
        <f t="shared" si="75"/>
        <v>12266</v>
      </c>
      <c r="F720" s="549">
        <f t="shared" si="74"/>
        <v>12266</v>
      </c>
      <c r="G720" s="1858"/>
      <c r="H720" s="1858"/>
      <c r="I720" s="1858"/>
      <c r="J720" s="1858"/>
      <c r="K720" s="1858"/>
      <c r="L720" s="1858"/>
      <c r="M720" s="1690">
        <v>6377</v>
      </c>
      <c r="N720" s="1859">
        <v>1595</v>
      </c>
      <c r="O720" s="1859"/>
      <c r="P720" s="1859"/>
      <c r="Q720" s="1691"/>
      <c r="R720" s="1859"/>
      <c r="S720" s="1859"/>
      <c r="T720" s="1859"/>
      <c r="U720" s="1859"/>
      <c r="V720" s="1859"/>
      <c r="W720" s="1859"/>
      <c r="X720" s="1859"/>
      <c r="Y720" s="1859"/>
      <c r="Z720" s="1859"/>
      <c r="AA720" s="1859"/>
      <c r="AB720" s="1859"/>
      <c r="AC720" s="1859"/>
      <c r="AD720" s="1859"/>
      <c r="AE720" s="1859"/>
      <c r="AF720" s="1691"/>
      <c r="AG720" s="1860">
        <v>1594</v>
      </c>
      <c r="AH720" s="1860">
        <v>2700</v>
      </c>
      <c r="AI720" s="1860"/>
      <c r="AJ720" s="1860"/>
      <c r="AK720" s="1860"/>
      <c r="AL720" s="1860"/>
    </row>
    <row r="721" spans="1:38" ht="15" customHeight="1">
      <c r="A721" s="634"/>
      <c r="B721" s="649"/>
      <c r="C721" s="3891" t="s">
        <v>675</v>
      </c>
      <c r="D721" s="3892" t="s">
        <v>803</v>
      </c>
      <c r="E721" s="3881">
        <f t="shared" si="75"/>
        <v>2734</v>
      </c>
      <c r="F721" s="549">
        <f t="shared" si="74"/>
        <v>2734</v>
      </c>
      <c r="G721" s="1858"/>
      <c r="H721" s="1858"/>
      <c r="I721" s="1858"/>
      <c r="J721" s="1858"/>
      <c r="K721" s="1858"/>
      <c r="L721" s="1858"/>
      <c r="M721" s="1690">
        <v>1623</v>
      </c>
      <c r="N721" s="1859">
        <v>405</v>
      </c>
      <c r="O721" s="1859"/>
      <c r="P721" s="1859"/>
      <c r="Q721" s="1691"/>
      <c r="R721" s="1859"/>
      <c r="S721" s="1859"/>
      <c r="T721" s="1859"/>
      <c r="U721" s="1859"/>
      <c r="V721" s="1859"/>
      <c r="W721" s="1859"/>
      <c r="X721" s="1859"/>
      <c r="Y721" s="1859"/>
      <c r="Z721" s="1859"/>
      <c r="AA721" s="1859"/>
      <c r="AB721" s="1859"/>
      <c r="AC721" s="1859"/>
      <c r="AD721" s="1859"/>
      <c r="AE721" s="1859"/>
      <c r="AF721" s="1691"/>
      <c r="AG721" s="1860">
        <v>406</v>
      </c>
      <c r="AH721" s="1860">
        <v>300</v>
      </c>
      <c r="AI721" s="1860"/>
      <c r="AJ721" s="1860"/>
      <c r="AK721" s="1860"/>
      <c r="AL721" s="1860"/>
    </row>
    <row r="722" spans="1:38" ht="17.100000000000001" customHeight="1">
      <c r="A722" s="634"/>
      <c r="B722" s="649"/>
      <c r="C722" s="3891" t="s">
        <v>676</v>
      </c>
      <c r="D722" s="3892" t="s">
        <v>596</v>
      </c>
      <c r="E722" s="3881">
        <f t="shared" si="75"/>
        <v>24523</v>
      </c>
      <c r="F722" s="549">
        <f t="shared" si="74"/>
        <v>24523</v>
      </c>
      <c r="G722" s="1858"/>
      <c r="H722" s="1858"/>
      <c r="I722" s="1858"/>
      <c r="J722" s="1858">
        <v>2614</v>
      </c>
      <c r="K722" s="1858"/>
      <c r="L722" s="1858"/>
      <c r="M722" s="1690">
        <v>1490</v>
      </c>
      <c r="N722" s="1859">
        <v>175</v>
      </c>
      <c r="O722" s="1859"/>
      <c r="P722" s="1859"/>
      <c r="Q722" s="1691"/>
      <c r="R722" s="1859"/>
      <c r="S722" s="1859"/>
      <c r="T722" s="1859"/>
      <c r="U722" s="1859"/>
      <c r="V722" s="1859"/>
      <c r="W722" s="1859"/>
      <c r="X722" s="1859"/>
      <c r="Y722" s="1859"/>
      <c r="Z722" s="1859"/>
      <c r="AA722" s="1859"/>
      <c r="AB722" s="1859"/>
      <c r="AC722" s="1859"/>
      <c r="AD722" s="1859"/>
      <c r="AE722" s="1859"/>
      <c r="AF722" s="1691"/>
      <c r="AG722" s="1860">
        <v>15942</v>
      </c>
      <c r="AH722" s="1860">
        <v>4302</v>
      </c>
      <c r="AI722" s="1860"/>
      <c r="AJ722" s="1860"/>
      <c r="AK722" s="1860"/>
      <c r="AL722" s="1860"/>
    </row>
    <row r="723" spans="1:38" ht="17.100000000000001" customHeight="1">
      <c r="A723" s="634"/>
      <c r="B723" s="649"/>
      <c r="C723" s="3891" t="s">
        <v>677</v>
      </c>
      <c r="D723" s="3893" t="s">
        <v>596</v>
      </c>
      <c r="E723" s="3881">
        <f t="shared" si="75"/>
        <v>5596</v>
      </c>
      <c r="F723" s="549">
        <f t="shared" si="74"/>
        <v>5596</v>
      </c>
      <c r="G723" s="1858"/>
      <c r="H723" s="1858"/>
      <c r="I723" s="1858"/>
      <c r="J723" s="1858">
        <v>654</v>
      </c>
      <c r="K723" s="1858"/>
      <c r="L723" s="1858"/>
      <c r="M723" s="1690">
        <v>361</v>
      </c>
      <c r="N723" s="1859">
        <v>45</v>
      </c>
      <c r="O723" s="1859"/>
      <c r="P723" s="1859"/>
      <c r="Q723" s="1691"/>
      <c r="R723" s="1859"/>
      <c r="S723" s="1859"/>
      <c r="T723" s="1859"/>
      <c r="U723" s="1859"/>
      <c r="V723" s="1859"/>
      <c r="W723" s="1859"/>
      <c r="X723" s="1859"/>
      <c r="Y723" s="1859"/>
      <c r="Z723" s="1859"/>
      <c r="AA723" s="1859"/>
      <c r="AB723" s="1859"/>
      <c r="AC723" s="1859"/>
      <c r="AD723" s="1859"/>
      <c r="AE723" s="1859"/>
      <c r="AF723" s="1691"/>
      <c r="AG723" s="1860">
        <v>4058</v>
      </c>
      <c r="AH723" s="1860">
        <v>478</v>
      </c>
      <c r="AI723" s="1860"/>
      <c r="AJ723" s="1860"/>
      <c r="AK723" s="1860"/>
      <c r="AL723" s="1860"/>
    </row>
    <row r="724" spans="1:38" ht="17.100000000000001" customHeight="1">
      <c r="A724" s="634"/>
      <c r="B724" s="649"/>
      <c r="C724" s="3868"/>
      <c r="D724" s="3553"/>
      <c r="E724" s="3894"/>
      <c r="F724" s="549">
        <f t="shared" si="74"/>
        <v>0</v>
      </c>
      <c r="G724" s="1858"/>
      <c r="H724" s="1858"/>
      <c r="I724" s="1858"/>
      <c r="J724" s="1858"/>
      <c r="K724" s="1858"/>
      <c r="L724" s="1858"/>
      <c r="M724" s="1690"/>
      <c r="N724" s="1859"/>
      <c r="O724" s="1859"/>
      <c r="P724" s="1859"/>
      <c r="Q724" s="1691"/>
      <c r="R724" s="1859"/>
      <c r="S724" s="1859"/>
      <c r="T724" s="1859"/>
      <c r="U724" s="1859"/>
      <c r="V724" s="1859"/>
      <c r="W724" s="1859"/>
      <c r="X724" s="1859"/>
      <c r="Y724" s="1859"/>
      <c r="Z724" s="1859"/>
      <c r="AA724" s="1859"/>
      <c r="AB724" s="1859"/>
      <c r="AC724" s="1859"/>
      <c r="AD724" s="1859"/>
      <c r="AE724" s="1859"/>
      <c r="AF724" s="1691"/>
      <c r="AG724" s="1860"/>
      <c r="AH724" s="1860"/>
      <c r="AI724" s="1860"/>
      <c r="AJ724" s="1860"/>
      <c r="AK724" s="1860"/>
      <c r="AL724" s="1860"/>
    </row>
    <row r="725" spans="1:38" ht="17.100000000000001" customHeight="1">
      <c r="A725" s="634"/>
      <c r="B725" s="649"/>
      <c r="C725" s="5261" t="s">
        <v>637</v>
      </c>
      <c r="D725" s="5332"/>
      <c r="E725" s="1861">
        <f>SUM(E726,)</f>
        <v>532000</v>
      </c>
      <c r="F725" s="549">
        <f t="shared" si="74"/>
        <v>0</v>
      </c>
      <c r="G725" s="1858"/>
      <c r="H725" s="1858"/>
      <c r="I725" s="1858"/>
      <c r="J725" s="1858"/>
      <c r="K725" s="1858"/>
      <c r="L725" s="1858"/>
      <c r="M725" s="1690"/>
      <c r="N725" s="1859"/>
      <c r="O725" s="1859"/>
      <c r="P725" s="1859"/>
      <c r="Q725" s="1691"/>
      <c r="R725" s="1859"/>
      <c r="S725" s="1859"/>
      <c r="T725" s="1859"/>
      <c r="U725" s="1859"/>
      <c r="V725" s="1859"/>
      <c r="W725" s="1859"/>
      <c r="X725" s="1859"/>
      <c r="Y725" s="1859"/>
      <c r="Z725" s="1859"/>
      <c r="AA725" s="1859"/>
      <c r="AB725" s="1859"/>
      <c r="AC725" s="1859"/>
      <c r="AD725" s="1859"/>
      <c r="AE725" s="1859"/>
      <c r="AF725" s="1691"/>
      <c r="AG725" s="1860"/>
      <c r="AH725" s="1860"/>
      <c r="AI725" s="1860"/>
      <c r="AJ725" s="1860"/>
      <c r="AK725" s="1860"/>
      <c r="AL725" s="1860"/>
    </row>
    <row r="726" spans="1:38" ht="17.100000000000001" customHeight="1">
      <c r="A726" s="634"/>
      <c r="B726" s="649"/>
      <c r="C726" s="5333" t="s">
        <v>638</v>
      </c>
      <c r="D726" s="5334"/>
      <c r="E726" s="3895">
        <f>SUM(E727:E730)</f>
        <v>532000</v>
      </c>
      <c r="F726" s="549">
        <f t="shared" si="74"/>
        <v>0</v>
      </c>
      <c r="G726" s="1858"/>
      <c r="H726" s="1858"/>
      <c r="I726" s="1858"/>
      <c r="J726" s="1858"/>
      <c r="K726" s="1858"/>
      <c r="L726" s="1858"/>
      <c r="M726" s="1690"/>
      <c r="N726" s="1859"/>
      <c r="O726" s="1859"/>
      <c r="P726" s="1859"/>
      <c r="Q726" s="1691"/>
      <c r="R726" s="1859"/>
      <c r="S726" s="1859"/>
      <c r="T726" s="1859"/>
      <c r="U726" s="1859"/>
      <c r="V726" s="1859"/>
      <c r="W726" s="1859"/>
      <c r="X726" s="1859"/>
      <c r="Y726" s="1859"/>
      <c r="Z726" s="1859"/>
      <c r="AA726" s="1859"/>
      <c r="AB726" s="1859"/>
      <c r="AC726" s="1859"/>
      <c r="AD726" s="1859"/>
      <c r="AE726" s="1859"/>
      <c r="AF726" s="1691"/>
      <c r="AG726" s="1860"/>
      <c r="AH726" s="1860"/>
      <c r="AI726" s="1860"/>
      <c r="AJ726" s="1860"/>
      <c r="AK726" s="1860"/>
      <c r="AL726" s="1860"/>
    </row>
    <row r="727" spans="1:38" ht="71.25" customHeight="1">
      <c r="A727" s="634"/>
      <c r="B727" s="3557"/>
      <c r="C727" s="1696" t="s">
        <v>71</v>
      </c>
      <c r="D727" s="1211" t="s">
        <v>815</v>
      </c>
      <c r="E727" s="796">
        <f t="shared" ref="E727:E730" si="76">F727</f>
        <v>105217</v>
      </c>
      <c r="F727" s="549">
        <f t="shared" si="74"/>
        <v>105217</v>
      </c>
      <c r="G727" s="1858"/>
      <c r="H727" s="1858"/>
      <c r="I727" s="1858"/>
      <c r="J727" s="1858"/>
      <c r="K727" s="1858"/>
      <c r="L727" s="1858"/>
      <c r="M727" s="1690">
        <v>105217</v>
      </c>
      <c r="N727" s="1859"/>
      <c r="O727" s="1859"/>
      <c r="P727" s="1859"/>
      <c r="Q727" s="1691"/>
      <c r="R727" s="1859"/>
      <c r="S727" s="1859"/>
      <c r="T727" s="1859"/>
      <c r="U727" s="1859"/>
      <c r="V727" s="1859"/>
      <c r="W727" s="1859"/>
      <c r="X727" s="1859"/>
      <c r="Y727" s="1859"/>
      <c r="Z727" s="1859"/>
      <c r="AA727" s="1859"/>
      <c r="AB727" s="1859"/>
      <c r="AC727" s="1859"/>
      <c r="AD727" s="1859"/>
      <c r="AE727" s="1859"/>
      <c r="AF727" s="1691"/>
      <c r="AG727" s="1860"/>
      <c r="AH727" s="1860"/>
      <c r="AI727" s="1860"/>
      <c r="AJ727" s="1860"/>
      <c r="AK727" s="1860"/>
      <c r="AL727" s="1860"/>
    </row>
    <row r="728" spans="1:38" ht="66.75" customHeight="1">
      <c r="A728" s="634"/>
      <c r="B728" s="3557"/>
      <c r="C728" s="1733" t="s">
        <v>816</v>
      </c>
      <c r="D728" s="1211" t="s">
        <v>817</v>
      </c>
      <c r="E728" s="3894">
        <f>F728</f>
        <v>26783</v>
      </c>
      <c r="F728" s="549">
        <f t="shared" si="74"/>
        <v>26783</v>
      </c>
      <c r="G728" s="1858"/>
      <c r="H728" s="1858"/>
      <c r="I728" s="1858"/>
      <c r="J728" s="1858"/>
      <c r="K728" s="1858"/>
      <c r="L728" s="1858"/>
      <c r="M728" s="1690">
        <v>26783</v>
      </c>
      <c r="N728" s="1859"/>
      <c r="O728" s="1859"/>
      <c r="P728" s="1859"/>
      <c r="Q728" s="1691"/>
      <c r="R728" s="1859"/>
      <c r="S728" s="1859"/>
      <c r="T728" s="1859"/>
      <c r="U728" s="1859"/>
      <c r="V728" s="1859"/>
      <c r="W728" s="1859"/>
      <c r="X728" s="1859"/>
      <c r="Y728" s="1859"/>
      <c r="Z728" s="1859"/>
      <c r="AA728" s="1859"/>
      <c r="AB728" s="1859"/>
      <c r="AC728" s="1859"/>
      <c r="AD728" s="1859"/>
      <c r="AE728" s="1859"/>
      <c r="AF728" s="1691"/>
      <c r="AG728" s="1860"/>
      <c r="AH728" s="1860"/>
      <c r="AI728" s="1860"/>
      <c r="AJ728" s="1860"/>
      <c r="AK728" s="1860"/>
      <c r="AL728" s="1860"/>
    </row>
    <row r="729" spans="1:38" ht="53.25" customHeight="1">
      <c r="A729" s="634"/>
      <c r="B729" s="3557"/>
      <c r="C729" s="3883" t="s">
        <v>229</v>
      </c>
      <c r="D729" s="3896" t="s">
        <v>818</v>
      </c>
      <c r="E729" s="3894">
        <f>F729</f>
        <v>318840</v>
      </c>
      <c r="F729" s="549">
        <f t="shared" si="74"/>
        <v>318840</v>
      </c>
      <c r="G729" s="1862"/>
      <c r="H729" s="1862"/>
      <c r="I729" s="1862"/>
      <c r="J729" s="1862"/>
      <c r="K729" s="1862"/>
      <c r="L729" s="1862"/>
      <c r="M729" s="1690">
        <v>318840</v>
      </c>
      <c r="N729" s="1863"/>
      <c r="O729" s="1863"/>
      <c r="P729" s="1863"/>
      <c r="Q729" s="1691"/>
      <c r="R729" s="1863"/>
      <c r="S729" s="1863"/>
      <c r="T729" s="1863"/>
      <c r="U729" s="1863"/>
      <c r="V729" s="1863"/>
      <c r="W729" s="1863"/>
      <c r="X729" s="1863"/>
      <c r="Y729" s="1863"/>
      <c r="Z729" s="1863"/>
      <c r="AA729" s="1863"/>
      <c r="AB729" s="1863"/>
      <c r="AC729" s="1863"/>
      <c r="AD729" s="1863"/>
      <c r="AE729" s="1863"/>
      <c r="AF729" s="1691"/>
      <c r="AG729" s="1864"/>
      <c r="AH729" s="1864"/>
      <c r="AI729" s="1864"/>
      <c r="AJ729" s="1864"/>
      <c r="AK729" s="1864"/>
      <c r="AL729" s="1864"/>
    </row>
    <row r="730" spans="1:38" ht="53.25" customHeight="1">
      <c r="A730" s="634"/>
      <c r="B730" s="3557"/>
      <c r="C730" s="1733" t="s">
        <v>185</v>
      </c>
      <c r="D730" s="3877" t="s">
        <v>818</v>
      </c>
      <c r="E730" s="796">
        <f t="shared" si="76"/>
        <v>81160</v>
      </c>
      <c r="F730" s="549">
        <f t="shared" si="74"/>
        <v>81160</v>
      </c>
      <c r="G730" s="1862"/>
      <c r="H730" s="1862"/>
      <c r="I730" s="1862"/>
      <c r="J730" s="1862"/>
      <c r="K730" s="1862"/>
      <c r="L730" s="1862"/>
      <c r="M730" s="1690">
        <v>81160</v>
      </c>
      <c r="N730" s="1863"/>
      <c r="O730" s="1863"/>
      <c r="P730" s="1863"/>
      <c r="Q730" s="1691"/>
      <c r="R730" s="1863"/>
      <c r="S730" s="1863"/>
      <c r="T730" s="1863"/>
      <c r="U730" s="1863"/>
      <c r="V730" s="1863"/>
      <c r="W730" s="1863"/>
      <c r="X730" s="1863"/>
      <c r="Y730" s="1863"/>
      <c r="Z730" s="1863"/>
      <c r="AA730" s="1863"/>
      <c r="AB730" s="1863"/>
      <c r="AC730" s="1863"/>
      <c r="AD730" s="1863"/>
      <c r="AE730" s="1863"/>
      <c r="AF730" s="1691"/>
      <c r="AG730" s="1864"/>
      <c r="AH730" s="1864"/>
      <c r="AI730" s="1864"/>
      <c r="AJ730" s="1864"/>
      <c r="AK730" s="1864"/>
      <c r="AL730" s="1864"/>
    </row>
    <row r="731" spans="1:38" ht="18" customHeight="1" thickBot="1">
      <c r="A731" s="684"/>
      <c r="B731" s="3558"/>
      <c r="C731" s="583"/>
      <c r="D731" s="1865"/>
      <c r="E731" s="3897"/>
      <c r="F731" s="549">
        <f t="shared" si="74"/>
        <v>0</v>
      </c>
      <c r="G731" s="1862"/>
      <c r="H731" s="1862"/>
      <c r="I731" s="1862"/>
      <c r="J731" s="1862"/>
      <c r="K731" s="1862"/>
      <c r="L731" s="1862"/>
      <c r="M731" s="1690"/>
      <c r="N731" s="1863"/>
      <c r="O731" s="1863"/>
      <c r="P731" s="1863"/>
      <c r="Q731" s="1691"/>
      <c r="R731" s="1863"/>
      <c r="S731" s="1863"/>
      <c r="T731" s="1863"/>
      <c r="U731" s="1863"/>
      <c r="V731" s="1863"/>
      <c r="W731" s="1863"/>
      <c r="X731" s="1863"/>
      <c r="Y731" s="1863"/>
      <c r="Z731" s="1863"/>
      <c r="AA731" s="1863"/>
      <c r="AB731" s="1863"/>
      <c r="AC731" s="1863"/>
      <c r="AD731" s="1863"/>
      <c r="AE731" s="1863"/>
      <c r="AF731" s="1691"/>
      <c r="AG731" s="1864"/>
      <c r="AH731" s="1864"/>
      <c r="AI731" s="1864"/>
      <c r="AJ731" s="1864"/>
      <c r="AK731" s="1864"/>
      <c r="AL731" s="1864"/>
    </row>
    <row r="732" spans="1:38" ht="21" customHeight="1">
      <c r="A732" s="634"/>
      <c r="B732" s="3557"/>
      <c r="C732" s="5310" t="s">
        <v>714</v>
      </c>
      <c r="D732" s="5342"/>
      <c r="E732" s="1749">
        <f>SUM(E733:E736)</f>
        <v>532000</v>
      </c>
      <c r="F732" s="549">
        <f t="shared" si="74"/>
        <v>0</v>
      </c>
      <c r="G732" s="1862"/>
      <c r="H732" s="1862"/>
      <c r="I732" s="1862"/>
      <c r="J732" s="1862"/>
      <c r="K732" s="1862"/>
      <c r="L732" s="1862"/>
      <c r="M732" s="1690"/>
      <c r="N732" s="1863"/>
      <c r="O732" s="1863"/>
      <c r="P732" s="1863"/>
      <c r="Q732" s="1691"/>
      <c r="R732" s="1863"/>
      <c r="S732" s="1863"/>
      <c r="T732" s="1863"/>
      <c r="U732" s="1863"/>
      <c r="V732" s="1863"/>
      <c r="W732" s="1863"/>
      <c r="X732" s="1863"/>
      <c r="Y732" s="1863"/>
      <c r="Z732" s="1863"/>
      <c r="AA732" s="1863"/>
      <c r="AB732" s="1863"/>
      <c r="AC732" s="1863"/>
      <c r="AD732" s="1863"/>
      <c r="AE732" s="1863"/>
      <c r="AF732" s="1691"/>
      <c r="AG732" s="1864"/>
      <c r="AH732" s="1864"/>
      <c r="AI732" s="1864"/>
      <c r="AJ732" s="1864"/>
      <c r="AK732" s="1864"/>
      <c r="AL732" s="1864"/>
    </row>
    <row r="733" spans="1:38" ht="71.25" customHeight="1">
      <c r="A733" s="3561"/>
      <c r="B733" s="3557"/>
      <c r="C733" s="3898" t="s">
        <v>71</v>
      </c>
      <c r="D733" s="3880" t="s">
        <v>815</v>
      </c>
      <c r="E733" s="3894">
        <f>F733</f>
        <v>105217</v>
      </c>
      <c r="F733" s="549">
        <f t="shared" si="74"/>
        <v>105217</v>
      </c>
      <c r="G733" s="1866"/>
      <c r="H733" s="1866"/>
      <c r="I733" s="1866"/>
      <c r="J733" s="1866"/>
      <c r="K733" s="1866"/>
      <c r="L733" s="1866"/>
      <c r="M733" s="1690">
        <v>105217</v>
      </c>
      <c r="N733" s="1867"/>
      <c r="O733" s="1867"/>
      <c r="P733" s="1867"/>
      <c r="Q733" s="1691"/>
      <c r="R733" s="1867"/>
      <c r="S733" s="1867"/>
      <c r="T733" s="1867"/>
      <c r="U733" s="1867"/>
      <c r="V733" s="1867"/>
      <c r="W733" s="1867"/>
      <c r="X733" s="1867"/>
      <c r="Y733" s="1867"/>
      <c r="Z733" s="1867"/>
      <c r="AA733" s="1867"/>
      <c r="AB733" s="1867"/>
      <c r="AC733" s="1867"/>
      <c r="AD733" s="1867"/>
      <c r="AE733" s="1867"/>
      <c r="AF733" s="1691"/>
      <c r="AG733" s="1868"/>
      <c r="AH733" s="1868"/>
      <c r="AI733" s="1868"/>
      <c r="AJ733" s="1868"/>
      <c r="AK733" s="1868"/>
      <c r="AL733" s="1868"/>
    </row>
    <row r="734" spans="1:38" ht="67.5" customHeight="1">
      <c r="A734" s="3554"/>
      <c r="B734" s="3557"/>
      <c r="C734" s="3883" t="s">
        <v>816</v>
      </c>
      <c r="D734" s="3880" t="s">
        <v>817</v>
      </c>
      <c r="E734" s="3894">
        <f t="shared" ref="E734:E736" si="77">F734</f>
        <v>26783</v>
      </c>
      <c r="F734" s="549">
        <f t="shared" si="74"/>
        <v>26783</v>
      </c>
      <c r="G734" s="1869"/>
      <c r="H734" s="1869"/>
      <c r="I734" s="1869"/>
      <c r="J734" s="1869"/>
      <c r="K734" s="1869"/>
      <c r="L734" s="1869"/>
      <c r="M734" s="1690">
        <v>26783</v>
      </c>
      <c r="N734" s="1870"/>
      <c r="O734" s="1870"/>
      <c r="P734" s="1870"/>
      <c r="Q734" s="1691"/>
      <c r="R734" s="1870"/>
      <c r="S734" s="1870"/>
      <c r="T734" s="1870"/>
      <c r="U734" s="1870"/>
      <c r="V734" s="1870"/>
      <c r="W734" s="1870"/>
      <c r="X734" s="1870"/>
      <c r="Y734" s="1870"/>
      <c r="Z734" s="1870"/>
      <c r="AA734" s="1870"/>
      <c r="AB734" s="1870"/>
      <c r="AC734" s="1870"/>
      <c r="AD734" s="1870"/>
      <c r="AE734" s="1870"/>
      <c r="AF734" s="1691"/>
      <c r="AG734" s="1871"/>
      <c r="AH734" s="1871"/>
      <c r="AI734" s="1871"/>
      <c r="AJ734" s="1871"/>
      <c r="AK734" s="1871"/>
      <c r="AL734" s="1871"/>
    </row>
    <row r="735" spans="1:38" ht="54" customHeight="1">
      <c r="A735" s="3561"/>
      <c r="B735" s="3557"/>
      <c r="C735" s="1733" t="s">
        <v>229</v>
      </c>
      <c r="D735" s="3877" t="s">
        <v>818</v>
      </c>
      <c r="E735" s="3894">
        <f>F735</f>
        <v>318840</v>
      </c>
      <c r="F735" s="549">
        <f t="shared" ref="F735:F750" si="78">SUM(G735:AJ735)</f>
        <v>318840</v>
      </c>
      <c r="G735" s="1869"/>
      <c r="H735" s="1869"/>
      <c r="I735" s="1869"/>
      <c r="J735" s="1869"/>
      <c r="K735" s="1869"/>
      <c r="L735" s="1869"/>
      <c r="M735" s="1690">
        <v>318840</v>
      </c>
      <c r="N735" s="1870"/>
      <c r="O735" s="1870"/>
      <c r="P735" s="1870"/>
      <c r="Q735" s="1691"/>
      <c r="R735" s="1870"/>
      <c r="S735" s="1870"/>
      <c r="T735" s="1870"/>
      <c r="U735" s="1870"/>
      <c r="V735" s="1870"/>
      <c r="W735" s="1870"/>
      <c r="X735" s="1870"/>
      <c r="Y735" s="1870"/>
      <c r="Z735" s="1870"/>
      <c r="AA735" s="1870"/>
      <c r="AB735" s="1870"/>
      <c r="AC735" s="1870"/>
      <c r="AD735" s="1870"/>
      <c r="AE735" s="1870"/>
      <c r="AF735" s="1691"/>
      <c r="AG735" s="1871"/>
      <c r="AH735" s="1871"/>
      <c r="AI735" s="1871"/>
      <c r="AJ735" s="1871"/>
      <c r="AK735" s="1871"/>
      <c r="AL735" s="1871"/>
    </row>
    <row r="736" spans="1:38" ht="57.75" customHeight="1" thickBot="1">
      <c r="A736" s="3555"/>
      <c r="B736" s="3558"/>
      <c r="C736" s="3885" t="s">
        <v>185</v>
      </c>
      <c r="D736" s="652" t="s">
        <v>818</v>
      </c>
      <c r="E736" s="3897">
        <f t="shared" si="77"/>
        <v>81160</v>
      </c>
      <c r="F736" s="549">
        <f t="shared" si="78"/>
        <v>81160</v>
      </c>
      <c r="G736" s="1872"/>
      <c r="H736" s="1872"/>
      <c r="I736" s="1872"/>
      <c r="J736" s="1872"/>
      <c r="K736" s="1872"/>
      <c r="L736" s="1872"/>
      <c r="M736" s="1690">
        <v>81160</v>
      </c>
      <c r="N736" s="1873"/>
      <c r="O736" s="1873"/>
      <c r="P736" s="1873"/>
      <c r="Q736" s="1691"/>
      <c r="R736" s="1873"/>
      <c r="S736" s="1873"/>
      <c r="T736" s="1873"/>
      <c r="U736" s="1873"/>
      <c r="V736" s="1873"/>
      <c r="W736" s="1873"/>
      <c r="X736" s="1873"/>
      <c r="Y736" s="1873"/>
      <c r="Z736" s="1873"/>
      <c r="AA736" s="1873"/>
      <c r="AB736" s="1873"/>
      <c r="AC736" s="1873"/>
      <c r="AD736" s="1873"/>
      <c r="AE736" s="1873"/>
      <c r="AF736" s="1691"/>
      <c r="AG736" s="1874"/>
      <c r="AH736" s="1874"/>
      <c r="AI736" s="1874"/>
      <c r="AJ736" s="1874"/>
      <c r="AK736" s="1874"/>
      <c r="AL736" s="1874"/>
    </row>
    <row r="737" spans="1:38" ht="17.100000000000001" customHeight="1" thickBot="1">
      <c r="A737" s="564" t="s">
        <v>361</v>
      </c>
      <c r="B737" s="565"/>
      <c r="C737" s="3584"/>
      <c r="D737" s="566" t="s">
        <v>819</v>
      </c>
      <c r="E737" s="623">
        <f>SUM(E738,E742,E747,E751,)</f>
        <v>2675063</v>
      </c>
      <c r="F737" s="549">
        <f t="shared" si="78"/>
        <v>0</v>
      </c>
      <c r="G737" s="1869"/>
      <c r="H737" s="1869"/>
      <c r="I737" s="1869"/>
      <c r="J737" s="1869"/>
      <c r="K737" s="1869"/>
      <c r="L737" s="1869"/>
      <c r="M737" s="1690"/>
      <c r="N737" s="1870"/>
      <c r="O737" s="1870"/>
      <c r="P737" s="1870"/>
      <c r="Q737" s="1691"/>
      <c r="R737" s="1870"/>
      <c r="S737" s="1870"/>
      <c r="T737" s="1870"/>
      <c r="U737" s="1870"/>
      <c r="V737" s="1870"/>
      <c r="W737" s="1870"/>
      <c r="X737" s="1870"/>
      <c r="Y737" s="1870"/>
      <c r="Z737" s="1870"/>
      <c r="AA737" s="1870"/>
      <c r="AB737" s="1870"/>
      <c r="AC737" s="1870"/>
      <c r="AD737" s="1870"/>
      <c r="AE737" s="1870"/>
      <c r="AF737" s="1691"/>
      <c r="AG737" s="1871"/>
      <c r="AH737" s="1871"/>
      <c r="AI737" s="1871"/>
      <c r="AJ737" s="1871"/>
      <c r="AK737" s="1871"/>
      <c r="AL737" s="1871"/>
    </row>
    <row r="738" spans="1:38" ht="16.5" customHeight="1" thickBot="1">
      <c r="A738" s="3561"/>
      <c r="B738" s="576" t="s">
        <v>362</v>
      </c>
      <c r="C738" s="577"/>
      <c r="D738" s="578" t="s">
        <v>820</v>
      </c>
      <c r="E738" s="579">
        <f t="shared" ref="E738" si="79">SUM(E739,)</f>
        <v>860000</v>
      </c>
      <c r="F738" s="549">
        <f t="shared" si="78"/>
        <v>0</v>
      </c>
      <c r="G738" s="1869"/>
      <c r="H738" s="1869"/>
      <c r="I738" s="1869"/>
      <c r="J738" s="1869"/>
      <c r="K738" s="1869"/>
      <c r="L738" s="1869"/>
      <c r="M738" s="1690"/>
      <c r="N738" s="1870"/>
      <c r="O738" s="1870"/>
      <c r="P738" s="1870"/>
      <c r="Q738" s="1691"/>
      <c r="R738" s="1870"/>
      <c r="S738" s="1870"/>
      <c r="T738" s="1870"/>
      <c r="U738" s="1870"/>
      <c r="V738" s="1870"/>
      <c r="W738" s="1870"/>
      <c r="X738" s="1870"/>
      <c r="Y738" s="1870"/>
      <c r="Z738" s="1870"/>
      <c r="AA738" s="1870"/>
      <c r="AB738" s="1870"/>
      <c r="AC738" s="1870"/>
      <c r="AD738" s="1870"/>
      <c r="AE738" s="1870"/>
      <c r="AF738" s="1691"/>
      <c r="AG738" s="1871"/>
      <c r="AH738" s="1871"/>
      <c r="AI738" s="1871"/>
      <c r="AJ738" s="1871"/>
      <c r="AK738" s="1871"/>
      <c r="AL738" s="1871"/>
    </row>
    <row r="739" spans="1:38" ht="17.100000000000001" customHeight="1">
      <c r="A739" s="3561"/>
      <c r="B739" s="5343"/>
      <c r="C739" s="5218" t="s">
        <v>637</v>
      </c>
      <c r="D739" s="5345"/>
      <c r="E739" s="821">
        <f>SUM(E740)</f>
        <v>860000</v>
      </c>
      <c r="F739" s="549">
        <f t="shared" si="78"/>
        <v>0</v>
      </c>
      <c r="G739" s="1869"/>
      <c r="H739" s="1869"/>
      <c r="I739" s="1869"/>
      <c r="J739" s="1869"/>
      <c r="K739" s="1869"/>
      <c r="L739" s="1869"/>
      <c r="M739" s="1690"/>
      <c r="N739" s="1870"/>
      <c r="O739" s="1870"/>
      <c r="P739" s="1870"/>
      <c r="Q739" s="1691"/>
      <c r="R739" s="1870"/>
      <c r="S739" s="1870"/>
      <c r="T739" s="1870"/>
      <c r="U739" s="1870"/>
      <c r="V739" s="1870"/>
      <c r="W739" s="1870"/>
      <c r="X739" s="1870"/>
      <c r="Y739" s="1870"/>
      <c r="Z739" s="1870"/>
      <c r="AA739" s="1870"/>
      <c r="AB739" s="1870"/>
      <c r="AC739" s="1870"/>
      <c r="AD739" s="1870"/>
      <c r="AE739" s="1870"/>
      <c r="AF739" s="1691"/>
      <c r="AG739" s="1871"/>
      <c r="AH739" s="1871"/>
      <c r="AI739" s="1871"/>
      <c r="AJ739" s="1871"/>
      <c r="AK739" s="1871"/>
      <c r="AL739" s="1871"/>
    </row>
    <row r="740" spans="1:38" ht="17.100000000000001" customHeight="1">
      <c r="A740" s="3561"/>
      <c r="B740" s="5343"/>
      <c r="C740" s="5339" t="s">
        <v>638</v>
      </c>
      <c r="D740" s="5340"/>
      <c r="E740" s="3894">
        <f>SUM(E741)</f>
        <v>860000</v>
      </c>
      <c r="F740" s="549">
        <f t="shared" si="78"/>
        <v>0</v>
      </c>
      <c r="G740" s="1872"/>
      <c r="H740" s="1872"/>
      <c r="I740" s="1872"/>
      <c r="J740" s="1872"/>
      <c r="K740" s="1872"/>
      <c r="L740" s="1872"/>
      <c r="M740" s="1690"/>
      <c r="N740" s="1873"/>
      <c r="O740" s="1873"/>
      <c r="P740" s="1873"/>
      <c r="Q740" s="1691"/>
      <c r="R740" s="1873"/>
      <c r="S740" s="1873"/>
      <c r="T740" s="1873"/>
      <c r="U740" s="1873"/>
      <c r="V740" s="1873"/>
      <c r="W740" s="1873"/>
      <c r="X740" s="1873"/>
      <c r="Y740" s="1873"/>
      <c r="Z740" s="1873"/>
      <c r="AA740" s="1873"/>
      <c r="AB740" s="1873"/>
      <c r="AC740" s="1873"/>
      <c r="AD740" s="1873"/>
      <c r="AE740" s="1873"/>
      <c r="AF740" s="1691"/>
      <c r="AG740" s="1874"/>
      <c r="AH740" s="1874"/>
      <c r="AI740" s="1874"/>
      <c r="AJ740" s="1874"/>
      <c r="AK740" s="1874"/>
      <c r="AL740" s="1874"/>
    </row>
    <row r="741" spans="1:38" ht="29.25" customHeight="1" thickBot="1">
      <c r="A741" s="3561"/>
      <c r="B741" s="5344"/>
      <c r="C741" s="3862" t="s">
        <v>821</v>
      </c>
      <c r="D741" s="3863" t="s">
        <v>822</v>
      </c>
      <c r="E741" s="3897">
        <f>F741+500000</f>
        <v>860000</v>
      </c>
      <c r="F741" s="549">
        <f t="shared" si="78"/>
        <v>360000</v>
      </c>
      <c r="G741" s="1872"/>
      <c r="H741" s="1872"/>
      <c r="I741" s="1872">
        <v>360000</v>
      </c>
      <c r="J741" s="1872"/>
      <c r="K741" s="1872"/>
      <c r="L741" s="1872"/>
      <c r="M741" s="1877"/>
      <c r="N741" s="1873"/>
      <c r="O741" s="1873"/>
      <c r="P741" s="1873"/>
      <c r="Q741" s="1878"/>
      <c r="R741" s="1873"/>
      <c r="S741" s="1873"/>
      <c r="T741" s="1873"/>
      <c r="U741" s="1873"/>
      <c r="V741" s="1873"/>
      <c r="W741" s="1873"/>
      <c r="X741" s="1873"/>
      <c r="Y741" s="1873"/>
      <c r="Z741" s="1873"/>
      <c r="AA741" s="1873"/>
      <c r="AB741" s="1873"/>
      <c r="AC741" s="1873"/>
      <c r="AD741" s="1873"/>
      <c r="AE741" s="1873"/>
      <c r="AF741" s="1878"/>
      <c r="AG741" s="1874"/>
      <c r="AH741" s="1874"/>
      <c r="AI741" s="1874"/>
      <c r="AJ741" s="1874"/>
      <c r="AK741" s="1874"/>
      <c r="AL741" s="1874"/>
    </row>
    <row r="742" spans="1:38" ht="17.100000000000001" customHeight="1" thickBot="1">
      <c r="A742" s="3554"/>
      <c r="B742" s="576" t="s">
        <v>365</v>
      </c>
      <c r="C742" s="577"/>
      <c r="D742" s="578" t="s">
        <v>823</v>
      </c>
      <c r="E742" s="579">
        <f>SUM(E744)</f>
        <v>500000</v>
      </c>
      <c r="F742" s="549">
        <f t="shared" si="78"/>
        <v>0</v>
      </c>
      <c r="G742" s="1872"/>
      <c r="H742" s="1872"/>
      <c r="I742" s="1872"/>
      <c r="J742" s="1872"/>
      <c r="K742" s="1872"/>
      <c r="L742" s="1872"/>
      <c r="M742" s="1690"/>
      <c r="N742" s="1873"/>
      <c r="O742" s="1873"/>
      <c r="P742" s="1873"/>
      <c r="Q742" s="1878"/>
      <c r="R742" s="1873"/>
      <c r="S742" s="1873"/>
      <c r="T742" s="1873"/>
      <c r="U742" s="1873"/>
      <c r="V742" s="1873"/>
      <c r="W742" s="1873"/>
      <c r="X742" s="1873"/>
      <c r="Y742" s="1873"/>
      <c r="Z742" s="1873"/>
      <c r="AA742" s="1873"/>
      <c r="AB742" s="1873"/>
      <c r="AC742" s="1873"/>
      <c r="AD742" s="1873"/>
      <c r="AE742" s="1873"/>
      <c r="AF742" s="1878"/>
      <c r="AG742" s="1874"/>
      <c r="AH742" s="1874"/>
      <c r="AI742" s="1874"/>
      <c r="AJ742" s="1874"/>
      <c r="AK742" s="1874"/>
      <c r="AL742" s="1874"/>
    </row>
    <row r="743" spans="1:38" ht="17.100000000000001" customHeight="1">
      <c r="A743" s="3561"/>
      <c r="B743" s="5343"/>
      <c r="C743" s="5346"/>
      <c r="D743" s="5347"/>
      <c r="E743" s="821">
        <f>SUM(E744)</f>
        <v>500000</v>
      </c>
      <c r="F743" s="549">
        <f t="shared" si="78"/>
        <v>0</v>
      </c>
      <c r="G743" s="1872"/>
      <c r="H743" s="1872"/>
      <c r="I743" s="1872"/>
      <c r="J743" s="1872"/>
      <c r="K743" s="1872"/>
      <c r="L743" s="1872"/>
      <c r="M743" s="1690"/>
      <c r="N743" s="1873"/>
      <c r="O743" s="1873"/>
      <c r="P743" s="1873"/>
      <c r="Q743" s="1878"/>
      <c r="R743" s="1873"/>
      <c r="S743" s="1873"/>
      <c r="T743" s="1873"/>
      <c r="U743" s="1873"/>
      <c r="V743" s="1873"/>
      <c r="W743" s="1873"/>
      <c r="X743" s="1873"/>
      <c r="Y743" s="1873"/>
      <c r="Z743" s="1873"/>
      <c r="AA743" s="1873"/>
      <c r="AB743" s="1873"/>
      <c r="AC743" s="1873"/>
      <c r="AD743" s="1873"/>
      <c r="AE743" s="1873"/>
      <c r="AF743" s="1878"/>
      <c r="AG743" s="1874"/>
      <c r="AH743" s="1874"/>
      <c r="AI743" s="1874"/>
      <c r="AJ743" s="1874"/>
      <c r="AK743" s="1874"/>
      <c r="AL743" s="1874"/>
    </row>
    <row r="744" spans="1:38" ht="17.100000000000001" customHeight="1">
      <c r="A744" s="3561"/>
      <c r="B744" s="5343"/>
      <c r="C744" s="5348" t="s">
        <v>637</v>
      </c>
      <c r="D744" s="5349"/>
      <c r="E744" s="3899">
        <f>SUM(E745)</f>
        <v>500000</v>
      </c>
      <c r="F744" s="549">
        <f t="shared" si="78"/>
        <v>0</v>
      </c>
      <c r="G744" s="1879"/>
      <c r="H744" s="1879"/>
      <c r="I744" s="1879"/>
      <c r="J744" s="1879"/>
      <c r="K744" s="1879"/>
      <c r="L744" s="1879"/>
      <c r="M744" s="1690"/>
      <c r="N744" s="1880"/>
      <c r="O744" s="1880"/>
      <c r="P744" s="1880"/>
      <c r="Q744" s="1878"/>
      <c r="R744" s="1880"/>
      <c r="S744" s="1880"/>
      <c r="T744" s="1880"/>
      <c r="U744" s="1880"/>
      <c r="V744" s="1880"/>
      <c r="W744" s="1880"/>
      <c r="X744" s="1880"/>
      <c r="Y744" s="1880"/>
      <c r="Z744" s="1880"/>
      <c r="AA744" s="1880"/>
      <c r="AB744" s="1880"/>
      <c r="AC744" s="1880"/>
      <c r="AD744" s="1880"/>
      <c r="AE744" s="1880"/>
      <c r="AF744" s="1878"/>
      <c r="AG744" s="1881"/>
      <c r="AH744" s="1881"/>
      <c r="AI744" s="1881"/>
      <c r="AJ744" s="1881"/>
      <c r="AK744" s="1881"/>
      <c r="AL744" s="1881"/>
    </row>
    <row r="745" spans="1:38" ht="17.100000000000001" customHeight="1">
      <c r="A745" s="3561"/>
      <c r="B745" s="5343"/>
      <c r="C745" s="5339" t="s">
        <v>638</v>
      </c>
      <c r="D745" s="5340"/>
      <c r="E745" s="3894">
        <f>SUM(E746)</f>
        <v>500000</v>
      </c>
      <c r="F745" s="549">
        <f t="shared" si="78"/>
        <v>0</v>
      </c>
      <c r="G745" s="1882"/>
      <c r="H745" s="1882"/>
      <c r="I745" s="1882"/>
      <c r="J745" s="1882"/>
      <c r="K745" s="1882"/>
      <c r="L745" s="1882"/>
      <c r="M745" s="1690"/>
      <c r="N745" s="1883"/>
      <c r="O745" s="1883"/>
      <c r="P745" s="1883"/>
      <c r="Q745" s="1878"/>
      <c r="R745" s="1883"/>
      <c r="S745" s="1883"/>
      <c r="T745" s="1883"/>
      <c r="U745" s="1883"/>
      <c r="V745" s="1883"/>
      <c r="W745" s="1883"/>
      <c r="X745" s="1883"/>
      <c r="Y745" s="1883"/>
      <c r="Z745" s="1883"/>
      <c r="AA745" s="1883"/>
      <c r="AB745" s="1883"/>
      <c r="AC745" s="1883"/>
      <c r="AD745" s="1883"/>
      <c r="AE745" s="1883"/>
      <c r="AF745" s="1878"/>
      <c r="AG745" s="1884"/>
      <c r="AH745" s="1884"/>
      <c r="AI745" s="1884"/>
      <c r="AJ745" s="1884"/>
      <c r="AK745" s="1884"/>
      <c r="AL745" s="1884"/>
    </row>
    <row r="746" spans="1:38" ht="27" customHeight="1" thickBot="1">
      <c r="A746" s="3554"/>
      <c r="B746" s="5344"/>
      <c r="C746" s="3862" t="s">
        <v>821</v>
      </c>
      <c r="D746" s="3863" t="s">
        <v>822</v>
      </c>
      <c r="E746" s="3897">
        <f>F746</f>
        <v>500000</v>
      </c>
      <c r="F746" s="549">
        <f t="shared" si="78"/>
        <v>500000</v>
      </c>
      <c r="G746" s="1882"/>
      <c r="H746" s="1882"/>
      <c r="I746" s="1882">
        <v>500000</v>
      </c>
      <c r="J746" s="1882"/>
      <c r="K746" s="1882"/>
      <c r="L746" s="1882"/>
      <c r="M746" s="1885"/>
      <c r="N746" s="1883"/>
      <c r="O746" s="1883"/>
      <c r="P746" s="1883"/>
      <c r="Q746" s="1886"/>
      <c r="R746" s="1883"/>
      <c r="S746" s="1883"/>
      <c r="T746" s="1883"/>
      <c r="U746" s="1883"/>
      <c r="V746" s="1883"/>
      <c r="W746" s="1883"/>
      <c r="X746" s="1883"/>
      <c r="Y746" s="1883"/>
      <c r="Z746" s="1883"/>
      <c r="AA746" s="1883"/>
      <c r="AB746" s="1883"/>
      <c r="AC746" s="1883"/>
      <c r="AD746" s="1883"/>
      <c r="AE746" s="1883"/>
      <c r="AF746" s="1886"/>
      <c r="AG746" s="1884"/>
      <c r="AH746" s="1884"/>
      <c r="AI746" s="1884"/>
      <c r="AJ746" s="1884"/>
      <c r="AK746" s="1884"/>
      <c r="AL746" s="1884"/>
    </row>
    <row r="747" spans="1:38" ht="17.25" customHeight="1" thickBot="1">
      <c r="A747" s="3554"/>
      <c r="B747" s="576" t="s">
        <v>368</v>
      </c>
      <c r="C747" s="577"/>
      <c r="D747" s="578" t="s">
        <v>824</v>
      </c>
      <c r="E747" s="579">
        <f t="shared" ref="E747" si="80">SUM(E748)</f>
        <v>600000</v>
      </c>
      <c r="F747" s="549">
        <f t="shared" si="78"/>
        <v>0</v>
      </c>
      <c r="G747" s="1882"/>
      <c r="H747" s="1882"/>
      <c r="I747" s="1882"/>
      <c r="J747" s="1882"/>
      <c r="K747" s="1882"/>
      <c r="L747" s="1882"/>
      <c r="M747" s="1690"/>
      <c r="N747" s="1883"/>
      <c r="O747" s="1883"/>
      <c r="P747" s="1883"/>
      <c r="Q747" s="1886"/>
      <c r="R747" s="1883"/>
      <c r="S747" s="1883"/>
      <c r="T747" s="1883"/>
      <c r="U747" s="1883"/>
      <c r="V747" s="1883"/>
      <c r="W747" s="1883"/>
      <c r="X747" s="1883"/>
      <c r="Y747" s="1883"/>
      <c r="Z747" s="1883"/>
      <c r="AA747" s="1883"/>
      <c r="AB747" s="1883"/>
      <c r="AC747" s="1883"/>
      <c r="AD747" s="1883"/>
      <c r="AE747" s="1883"/>
      <c r="AF747" s="1886"/>
      <c r="AG747" s="1884"/>
      <c r="AH747" s="1884"/>
      <c r="AI747" s="1884"/>
      <c r="AJ747" s="1884"/>
      <c r="AK747" s="1884"/>
      <c r="AL747" s="1884"/>
    </row>
    <row r="748" spans="1:38" ht="17.100000000000001" customHeight="1">
      <c r="A748" s="3554"/>
      <c r="B748" s="5337"/>
      <c r="C748" s="5191" t="s">
        <v>637</v>
      </c>
      <c r="D748" s="5191"/>
      <c r="E748" s="3899">
        <f>SUM(E749)</f>
        <v>600000</v>
      </c>
      <c r="F748" s="549">
        <f t="shared" si="78"/>
        <v>0</v>
      </c>
      <c r="G748" s="1882"/>
      <c r="H748" s="1882"/>
      <c r="I748" s="1882"/>
      <c r="J748" s="1882"/>
      <c r="K748" s="1882"/>
      <c r="L748" s="1882"/>
      <c r="M748" s="1690"/>
      <c r="N748" s="1883"/>
      <c r="O748" s="1883"/>
      <c r="P748" s="1883"/>
      <c r="Q748" s="1886"/>
      <c r="R748" s="1883"/>
      <c r="S748" s="1883"/>
      <c r="T748" s="1883"/>
      <c r="U748" s="1883"/>
      <c r="V748" s="1883"/>
      <c r="W748" s="1883"/>
      <c r="X748" s="1883"/>
      <c r="Y748" s="1883"/>
      <c r="Z748" s="1883"/>
      <c r="AA748" s="1883"/>
      <c r="AB748" s="1883"/>
      <c r="AC748" s="1883"/>
      <c r="AD748" s="1883"/>
      <c r="AE748" s="1883"/>
      <c r="AF748" s="1886"/>
      <c r="AG748" s="1884"/>
      <c r="AH748" s="1884"/>
      <c r="AI748" s="1884"/>
      <c r="AJ748" s="1884"/>
      <c r="AK748" s="1884"/>
      <c r="AL748" s="1884"/>
    </row>
    <row r="749" spans="1:38" ht="17.100000000000001" customHeight="1">
      <c r="A749" s="3554"/>
      <c r="B749" s="5337"/>
      <c r="C749" s="5339" t="s">
        <v>638</v>
      </c>
      <c r="D749" s="5340"/>
      <c r="E749" s="3894">
        <f>SUM(E750)</f>
        <v>600000</v>
      </c>
      <c r="F749" s="549">
        <f t="shared" si="78"/>
        <v>0</v>
      </c>
      <c r="G749" s="1887"/>
      <c r="H749" s="1887"/>
      <c r="I749" s="1887"/>
      <c r="J749" s="1887"/>
      <c r="K749" s="1887"/>
      <c r="L749" s="1887"/>
      <c r="M749" s="1690"/>
      <c r="N749" s="1888"/>
      <c r="O749" s="1888"/>
      <c r="P749" s="1888"/>
      <c r="Q749" s="1886"/>
      <c r="R749" s="1888"/>
      <c r="S749" s="1888"/>
      <c r="T749" s="1888"/>
      <c r="U749" s="1888"/>
      <c r="V749" s="1888"/>
      <c r="W749" s="1888"/>
      <c r="X749" s="1888"/>
      <c r="Y749" s="1888"/>
      <c r="Z749" s="1888"/>
      <c r="AA749" s="1888"/>
      <c r="AB749" s="1888"/>
      <c r="AC749" s="1888"/>
      <c r="AD749" s="1888"/>
      <c r="AE749" s="1888"/>
      <c r="AF749" s="1886"/>
      <c r="AG749" s="1889"/>
      <c r="AH749" s="1889"/>
      <c r="AI749" s="1889"/>
      <c r="AJ749" s="1889"/>
      <c r="AK749" s="1889"/>
      <c r="AL749" s="1889"/>
    </row>
    <row r="750" spans="1:38" ht="27" customHeight="1" thickBot="1">
      <c r="A750" s="3554"/>
      <c r="B750" s="5338"/>
      <c r="C750" s="3862" t="s">
        <v>821</v>
      </c>
      <c r="D750" s="3863" t="s">
        <v>822</v>
      </c>
      <c r="E750" s="3897">
        <f>F750</f>
        <v>600000</v>
      </c>
      <c r="F750" s="549">
        <f t="shared" si="78"/>
        <v>600000</v>
      </c>
      <c r="G750" s="1887"/>
      <c r="H750" s="1887"/>
      <c r="I750" s="1887">
        <v>600000</v>
      </c>
      <c r="J750" s="1887"/>
      <c r="K750" s="1887"/>
      <c r="L750" s="1887"/>
      <c r="M750" s="1890"/>
      <c r="N750" s="1888"/>
      <c r="O750" s="1888"/>
      <c r="P750" s="1888"/>
      <c r="Q750" s="1891"/>
      <c r="R750" s="1888"/>
      <c r="S750" s="1888"/>
      <c r="T750" s="1888"/>
      <c r="U750" s="1888"/>
      <c r="V750" s="1888"/>
      <c r="W750" s="1888"/>
      <c r="X750" s="1888"/>
      <c r="Y750" s="1888"/>
      <c r="Z750" s="1888"/>
      <c r="AA750" s="1888"/>
      <c r="AB750" s="1888"/>
      <c r="AC750" s="1888"/>
      <c r="AD750" s="1888"/>
      <c r="AE750" s="1888"/>
      <c r="AF750" s="1891"/>
      <c r="AG750" s="1889"/>
      <c r="AH750" s="1889"/>
      <c r="AI750" s="1889"/>
      <c r="AJ750" s="1889"/>
      <c r="AK750" s="1889"/>
      <c r="AL750" s="1889"/>
    </row>
    <row r="751" spans="1:38" ht="17.100000000000001" customHeight="1" thickBot="1">
      <c r="A751" s="3554"/>
      <c r="B751" s="569" t="s">
        <v>825</v>
      </c>
      <c r="C751" s="640"/>
      <c r="D751" s="571" t="s">
        <v>826</v>
      </c>
      <c r="E751" s="572">
        <f>SUM(E752)</f>
        <v>715063</v>
      </c>
      <c r="F751" s="549">
        <f t="shared" ref="F751:F782" si="81">SUM(G751:AJ751)</f>
        <v>0</v>
      </c>
      <c r="G751" s="1887"/>
      <c r="H751" s="1887"/>
      <c r="I751" s="1887"/>
      <c r="J751" s="1887"/>
      <c r="K751" s="1887"/>
      <c r="L751" s="1887"/>
      <c r="M751" s="1690"/>
      <c r="N751" s="1888"/>
      <c r="O751" s="1888"/>
      <c r="P751" s="1888"/>
      <c r="Q751" s="1886"/>
      <c r="R751" s="1888"/>
      <c r="S751" s="1888"/>
      <c r="T751" s="1888"/>
      <c r="U751" s="1888"/>
      <c r="V751" s="1888"/>
      <c r="W751" s="1888"/>
      <c r="X751" s="1888"/>
      <c r="Y751" s="1888"/>
      <c r="Z751" s="1888"/>
      <c r="AA751" s="1888"/>
      <c r="AB751" s="1888"/>
      <c r="AC751" s="1888"/>
      <c r="AD751" s="1888"/>
      <c r="AE751" s="1888"/>
      <c r="AF751" s="1886"/>
      <c r="AG751" s="1889"/>
      <c r="AH751" s="1889"/>
      <c r="AI751" s="1889"/>
      <c r="AJ751" s="1889"/>
      <c r="AK751" s="1889"/>
      <c r="AL751" s="1889"/>
    </row>
    <row r="752" spans="1:38" ht="17.100000000000001" customHeight="1">
      <c r="A752" s="3554"/>
      <c r="B752" s="5190"/>
      <c r="C752" s="5191" t="s">
        <v>582</v>
      </c>
      <c r="D752" s="5191"/>
      <c r="E752" s="3899">
        <f>SUM(E753)</f>
        <v>715063</v>
      </c>
      <c r="F752" s="549">
        <f t="shared" si="81"/>
        <v>0</v>
      </c>
      <c r="G752" s="1887"/>
      <c r="H752" s="1887"/>
      <c r="I752" s="1887"/>
      <c r="J752" s="1887"/>
      <c r="K752" s="1887"/>
      <c r="L752" s="1887"/>
      <c r="M752" s="1690"/>
      <c r="N752" s="1888"/>
      <c r="O752" s="1888"/>
      <c r="P752" s="1888"/>
      <c r="Q752" s="1886"/>
      <c r="R752" s="1888"/>
      <c r="S752" s="1888"/>
      <c r="T752" s="1888"/>
      <c r="U752" s="1888"/>
      <c r="V752" s="1888"/>
      <c r="W752" s="1888"/>
      <c r="X752" s="1888"/>
      <c r="Y752" s="1888"/>
      <c r="Z752" s="1888"/>
      <c r="AA752" s="1888"/>
      <c r="AB752" s="1888"/>
      <c r="AC752" s="1888"/>
      <c r="AD752" s="1888"/>
      <c r="AE752" s="1888"/>
      <c r="AF752" s="1886"/>
      <c r="AG752" s="1889"/>
      <c r="AH752" s="1889"/>
      <c r="AI752" s="1889"/>
      <c r="AJ752" s="1889"/>
      <c r="AK752" s="1889"/>
      <c r="AL752" s="1889"/>
    </row>
    <row r="753" spans="1:38" ht="17.100000000000001" customHeight="1">
      <c r="A753" s="3554"/>
      <c r="B753" s="5190"/>
      <c r="C753" s="5339" t="s">
        <v>641</v>
      </c>
      <c r="D753" s="5339"/>
      <c r="E753" s="3894">
        <f>SUM(E754)</f>
        <v>715063</v>
      </c>
      <c r="F753" s="549">
        <f t="shared" si="81"/>
        <v>0</v>
      </c>
      <c r="G753" s="1892"/>
      <c r="H753" s="1892"/>
      <c r="I753" s="1892"/>
      <c r="J753" s="1892"/>
      <c r="K753" s="1892"/>
      <c r="L753" s="1892"/>
      <c r="M753" s="1690"/>
      <c r="N753" s="1893"/>
      <c r="O753" s="1893"/>
      <c r="P753" s="1893"/>
      <c r="Q753" s="1891"/>
      <c r="R753" s="1893"/>
      <c r="S753" s="1893"/>
      <c r="T753" s="1893"/>
      <c r="U753" s="1893"/>
      <c r="V753" s="1893"/>
      <c r="W753" s="1893"/>
      <c r="X753" s="1893"/>
      <c r="Y753" s="1893"/>
      <c r="Z753" s="1893"/>
      <c r="AA753" s="1893"/>
      <c r="AB753" s="1893"/>
      <c r="AC753" s="1893"/>
      <c r="AD753" s="1893"/>
      <c r="AE753" s="1893"/>
      <c r="AF753" s="1891"/>
      <c r="AG753" s="1894"/>
      <c r="AH753" s="1894"/>
      <c r="AI753" s="1894"/>
      <c r="AJ753" s="1894"/>
      <c r="AK753" s="1894"/>
      <c r="AL753" s="1894"/>
    </row>
    <row r="754" spans="1:38" ht="39.75" customHeight="1" thickBot="1">
      <c r="A754" s="3554"/>
      <c r="B754" s="5341"/>
      <c r="C754" s="3862" t="s">
        <v>66</v>
      </c>
      <c r="D754" s="3863" t="s">
        <v>682</v>
      </c>
      <c r="E754" s="3897">
        <f>F754</f>
        <v>715063</v>
      </c>
      <c r="F754" s="549">
        <f t="shared" si="81"/>
        <v>715063</v>
      </c>
      <c r="G754" s="1892"/>
      <c r="H754" s="1892"/>
      <c r="I754" s="1892">
        <v>0</v>
      </c>
      <c r="J754" s="1892"/>
      <c r="K754" s="1892"/>
      <c r="L754" s="1892"/>
      <c r="M754" s="1895"/>
      <c r="N754" s="1893"/>
      <c r="O754" s="1893"/>
      <c r="P754" s="1893"/>
      <c r="Q754" s="1896"/>
      <c r="R754" s="1893"/>
      <c r="S754" s="1893"/>
      <c r="T754" s="1893"/>
      <c r="U754" s="1893"/>
      <c r="V754" s="1893"/>
      <c r="W754" s="1893"/>
      <c r="X754" s="1893"/>
      <c r="Y754" s="1893"/>
      <c r="Z754" s="1893"/>
      <c r="AA754" s="1893"/>
      <c r="AB754" s="1893"/>
      <c r="AC754" s="1893"/>
      <c r="AD754" s="1893">
        <v>715063</v>
      </c>
      <c r="AE754" s="1893"/>
      <c r="AF754" s="1896"/>
      <c r="AG754" s="1894"/>
      <c r="AH754" s="1894"/>
      <c r="AI754" s="1894"/>
      <c r="AJ754" s="1894"/>
      <c r="AK754" s="1894"/>
      <c r="AL754" s="1894"/>
    </row>
    <row r="755" spans="1:38" ht="17.100000000000001" customHeight="1" thickBot="1">
      <c r="A755" s="564" t="s">
        <v>827</v>
      </c>
      <c r="B755" s="589"/>
      <c r="C755" s="590"/>
      <c r="D755" s="591" t="s">
        <v>828</v>
      </c>
      <c r="E755" s="592">
        <f>SUM(E756,E760)</f>
        <v>13153700</v>
      </c>
      <c r="F755" s="549">
        <f t="shared" si="81"/>
        <v>0</v>
      </c>
      <c r="G755" s="1892"/>
      <c r="H755" s="1892"/>
      <c r="I755" s="1892"/>
      <c r="J755" s="1892"/>
      <c r="K755" s="1892"/>
      <c r="L755" s="1892"/>
      <c r="M755" s="1895"/>
      <c r="N755" s="1893"/>
      <c r="O755" s="1893"/>
      <c r="P755" s="1893"/>
      <c r="Q755" s="1896"/>
      <c r="R755" s="1893"/>
      <c r="S755" s="1893"/>
      <c r="T755" s="1893"/>
      <c r="U755" s="1893"/>
      <c r="V755" s="1893"/>
      <c r="W755" s="1893"/>
      <c r="X755" s="1893"/>
      <c r="Y755" s="1893"/>
      <c r="Z755" s="1893"/>
      <c r="AA755" s="1893"/>
      <c r="AB755" s="1893"/>
      <c r="AC755" s="1893"/>
      <c r="AD755" s="1893"/>
      <c r="AE755" s="1893"/>
      <c r="AF755" s="1896"/>
      <c r="AG755" s="1894"/>
      <c r="AH755" s="1894"/>
      <c r="AI755" s="1894"/>
      <c r="AJ755" s="1894"/>
      <c r="AK755" s="1894"/>
      <c r="AL755" s="1894"/>
    </row>
    <row r="756" spans="1:38" ht="40.5" customHeight="1" thickBot="1">
      <c r="A756" s="3561"/>
      <c r="B756" s="576" t="s">
        <v>829</v>
      </c>
      <c r="C756" s="577"/>
      <c r="D756" s="578" t="s">
        <v>830</v>
      </c>
      <c r="E756" s="579">
        <f>SUM(E757)</f>
        <v>4047334</v>
      </c>
      <c r="F756" s="549">
        <f t="shared" si="81"/>
        <v>0</v>
      </c>
      <c r="G756" s="1892"/>
      <c r="H756" s="1892"/>
      <c r="I756" s="1892"/>
      <c r="J756" s="1892"/>
      <c r="K756" s="1892"/>
      <c r="L756" s="1892"/>
      <c r="M756" s="1895"/>
      <c r="N756" s="1893"/>
      <c r="O756" s="1893"/>
      <c r="P756" s="1893"/>
      <c r="Q756" s="1896"/>
      <c r="R756" s="1893"/>
      <c r="S756" s="1893"/>
      <c r="T756" s="1893"/>
      <c r="U756" s="1893"/>
      <c r="V756" s="1893"/>
      <c r="W756" s="1893"/>
      <c r="X756" s="1893"/>
      <c r="Y756" s="1893"/>
      <c r="Z756" s="1893"/>
      <c r="AA756" s="1893"/>
      <c r="AB756" s="1893"/>
      <c r="AC756" s="1893"/>
      <c r="AD756" s="1893"/>
      <c r="AE756" s="1893"/>
      <c r="AF756" s="1896"/>
      <c r="AG756" s="1894"/>
      <c r="AH756" s="1894"/>
      <c r="AI756" s="1894"/>
      <c r="AJ756" s="1894"/>
      <c r="AK756" s="1894"/>
      <c r="AL756" s="1894"/>
    </row>
    <row r="757" spans="1:38" ht="17.100000000000001" customHeight="1">
      <c r="A757" s="3561"/>
      <c r="B757" s="5190"/>
      <c r="C757" s="5356" t="s">
        <v>582</v>
      </c>
      <c r="D757" s="5357"/>
      <c r="E757" s="607">
        <f>SUM(E758)</f>
        <v>4047334</v>
      </c>
      <c r="F757" s="549">
        <f t="shared" si="81"/>
        <v>0</v>
      </c>
      <c r="G757" s="1892"/>
      <c r="H757" s="1892"/>
      <c r="I757" s="1892"/>
      <c r="J757" s="1892"/>
      <c r="K757" s="1892"/>
      <c r="L757" s="1892"/>
      <c r="M757" s="1895"/>
      <c r="N757" s="1893"/>
      <c r="O757" s="1893"/>
      <c r="P757" s="1893"/>
      <c r="Q757" s="1896"/>
      <c r="R757" s="1893"/>
      <c r="S757" s="1893"/>
      <c r="T757" s="1893"/>
      <c r="U757" s="1893"/>
      <c r="V757" s="1893"/>
      <c r="W757" s="1893"/>
      <c r="X757" s="1893"/>
      <c r="Y757" s="1893"/>
      <c r="Z757" s="1893"/>
      <c r="AA757" s="1893"/>
      <c r="AB757" s="1893"/>
      <c r="AC757" s="1893"/>
      <c r="AD757" s="1893"/>
      <c r="AE757" s="1893"/>
      <c r="AF757" s="1896"/>
      <c r="AG757" s="1894"/>
      <c r="AH757" s="1894"/>
      <c r="AI757" s="1894"/>
      <c r="AJ757" s="1894"/>
      <c r="AK757" s="1894"/>
      <c r="AL757" s="1894"/>
    </row>
    <row r="758" spans="1:38" ht="17.100000000000001" customHeight="1">
      <c r="A758" s="3561"/>
      <c r="B758" s="5190"/>
      <c r="C758" s="5358" t="s">
        <v>831</v>
      </c>
      <c r="D758" s="5359"/>
      <c r="E758" s="4407">
        <f>SUM(E759)</f>
        <v>4047334</v>
      </c>
      <c r="F758" s="549">
        <f t="shared" si="81"/>
        <v>0</v>
      </c>
      <c r="G758" s="1892"/>
      <c r="H758" s="1892"/>
      <c r="I758" s="1892"/>
      <c r="J758" s="1892"/>
      <c r="K758" s="1892"/>
      <c r="L758" s="1892"/>
      <c r="M758" s="1895"/>
      <c r="N758" s="1893"/>
      <c r="O758" s="1893"/>
      <c r="P758" s="1893"/>
      <c r="Q758" s="1896"/>
      <c r="R758" s="1893"/>
      <c r="S758" s="1893"/>
      <c r="T758" s="1893"/>
      <c r="U758" s="1893"/>
      <c r="V758" s="1893"/>
      <c r="W758" s="1893"/>
      <c r="X758" s="1893"/>
      <c r="Y758" s="1893"/>
      <c r="Z758" s="1893"/>
      <c r="AA758" s="1893"/>
      <c r="AB758" s="1893"/>
      <c r="AC758" s="1893"/>
      <c r="AD758" s="1893"/>
      <c r="AE758" s="1893"/>
      <c r="AF758" s="1896"/>
      <c r="AG758" s="1894"/>
      <c r="AH758" s="1894"/>
      <c r="AI758" s="1894"/>
      <c r="AJ758" s="1894"/>
      <c r="AK758" s="1894"/>
      <c r="AL758" s="1894"/>
    </row>
    <row r="759" spans="1:38" ht="29.25" customHeight="1" thickBot="1">
      <c r="A759" s="583"/>
      <c r="B759" s="5341"/>
      <c r="C759" s="4408" t="s">
        <v>832</v>
      </c>
      <c r="D759" s="4394" t="s">
        <v>833</v>
      </c>
      <c r="E759" s="4398">
        <f>F759</f>
        <v>4047334</v>
      </c>
      <c r="F759" s="549">
        <f t="shared" si="81"/>
        <v>4047334</v>
      </c>
      <c r="G759" s="1892"/>
      <c r="H759" s="1892"/>
      <c r="I759" s="1892"/>
      <c r="J759" s="1892"/>
      <c r="K759" s="1892"/>
      <c r="L759" s="1892"/>
      <c r="M759" s="1895"/>
      <c r="N759" s="1893"/>
      <c r="O759" s="1893"/>
      <c r="P759" s="1893"/>
      <c r="Q759" s="1896"/>
      <c r="R759" s="1893"/>
      <c r="S759" s="1893"/>
      <c r="T759" s="1893"/>
      <c r="U759" s="1893"/>
      <c r="V759" s="1893"/>
      <c r="W759" s="1893"/>
      <c r="X759" s="1893"/>
      <c r="Y759" s="1893"/>
      <c r="Z759" s="1893"/>
      <c r="AA759" s="1893"/>
      <c r="AB759" s="1893"/>
      <c r="AC759" s="1893"/>
      <c r="AD759" s="1893"/>
      <c r="AE759" s="1893"/>
      <c r="AF759" s="1896"/>
      <c r="AG759" s="1894"/>
      <c r="AH759" s="1894"/>
      <c r="AI759" s="1894"/>
      <c r="AJ759" s="1894">
        <v>4047334</v>
      </c>
      <c r="AK759" s="1894"/>
      <c r="AL759" s="1894"/>
    </row>
    <row r="760" spans="1:38" ht="26.25" customHeight="1" thickBot="1">
      <c r="A760" s="3554"/>
      <c r="B760" s="569" t="s">
        <v>834</v>
      </c>
      <c r="C760" s="570"/>
      <c r="D760" s="571" t="s">
        <v>835</v>
      </c>
      <c r="E760" s="572">
        <f>SUM(E761)</f>
        <v>9106366</v>
      </c>
      <c r="F760" s="549">
        <f t="shared" si="81"/>
        <v>0</v>
      </c>
      <c r="G760" s="1892"/>
      <c r="H760" s="1892"/>
      <c r="I760" s="1892"/>
      <c r="J760" s="1892"/>
      <c r="K760" s="1892"/>
      <c r="L760" s="1892"/>
      <c r="M760" s="1895"/>
      <c r="N760" s="1893"/>
      <c r="O760" s="1893"/>
      <c r="P760" s="1893"/>
      <c r="Q760" s="1896"/>
      <c r="R760" s="1893"/>
      <c r="S760" s="1893"/>
      <c r="T760" s="1893"/>
      <c r="U760" s="1893"/>
      <c r="V760" s="1893"/>
      <c r="W760" s="1893"/>
      <c r="X760" s="1893"/>
      <c r="Y760" s="1893"/>
      <c r="Z760" s="1893"/>
      <c r="AA760" s="1893"/>
      <c r="AB760" s="1893"/>
      <c r="AC760" s="1893"/>
      <c r="AD760" s="1893"/>
      <c r="AE760" s="1893"/>
      <c r="AF760" s="1896"/>
      <c r="AG760" s="1894"/>
      <c r="AH760" s="1894"/>
      <c r="AI760" s="1894"/>
      <c r="AJ760" s="1894"/>
      <c r="AK760" s="1894"/>
      <c r="AL760" s="1894"/>
    </row>
    <row r="761" spans="1:38" ht="17.100000000000001" customHeight="1">
      <c r="A761" s="621"/>
      <c r="B761" s="5190"/>
      <c r="C761" s="5191" t="s">
        <v>582</v>
      </c>
      <c r="D761" s="5191"/>
      <c r="E761" s="607">
        <f t="shared" ref="E761" si="82">SUM(E762)</f>
        <v>9106366</v>
      </c>
      <c r="F761" s="549">
        <f t="shared" si="81"/>
        <v>0</v>
      </c>
      <c r="G761" s="1892"/>
      <c r="H761" s="1892"/>
      <c r="I761" s="1892"/>
      <c r="J761" s="1892"/>
      <c r="K761" s="1892"/>
      <c r="L761" s="1892"/>
      <c r="M761" s="1895"/>
      <c r="N761" s="1893"/>
      <c r="O761" s="1893"/>
      <c r="P761" s="1893"/>
      <c r="Q761" s="1896"/>
      <c r="R761" s="1893"/>
      <c r="S761" s="1893"/>
      <c r="T761" s="1893"/>
      <c r="U761" s="1893"/>
      <c r="V761" s="1893"/>
      <c r="W761" s="1893"/>
      <c r="X761" s="1893"/>
      <c r="Y761" s="1893"/>
      <c r="Z761" s="1893"/>
      <c r="AA761" s="1893"/>
      <c r="AB761" s="1893"/>
      <c r="AC761" s="1893"/>
      <c r="AD761" s="1893"/>
      <c r="AE761" s="1893"/>
      <c r="AF761" s="1896"/>
      <c r="AG761" s="1894"/>
      <c r="AH761" s="1894"/>
      <c r="AI761" s="1894"/>
      <c r="AJ761" s="1894"/>
      <c r="AK761" s="1894"/>
      <c r="AL761" s="1894"/>
    </row>
    <row r="762" spans="1:38" ht="17.100000000000001" customHeight="1">
      <c r="A762" s="621"/>
      <c r="B762" s="5190"/>
      <c r="C762" s="5351" t="s">
        <v>836</v>
      </c>
      <c r="D762" s="5351"/>
      <c r="E762" s="3900">
        <f>SUM(E763)</f>
        <v>9106366</v>
      </c>
      <c r="F762" s="549">
        <f t="shared" si="81"/>
        <v>0</v>
      </c>
      <c r="G762" s="1892"/>
      <c r="H762" s="1892"/>
      <c r="I762" s="1892"/>
      <c r="J762" s="1892"/>
      <c r="K762" s="1892"/>
      <c r="L762" s="1892"/>
      <c r="M762" s="1895"/>
      <c r="N762" s="1893"/>
      <c r="O762" s="1893"/>
      <c r="P762" s="1893"/>
      <c r="Q762" s="1896"/>
      <c r="R762" s="1893"/>
      <c r="S762" s="1893"/>
      <c r="T762" s="1893"/>
      <c r="U762" s="1893"/>
      <c r="V762" s="1893"/>
      <c r="W762" s="1893"/>
      <c r="X762" s="1893"/>
      <c r="Y762" s="1893"/>
      <c r="Z762" s="1893"/>
      <c r="AA762" s="1893"/>
      <c r="AB762" s="1893"/>
      <c r="AC762" s="1893"/>
      <c r="AD762" s="1893"/>
      <c r="AE762" s="1893"/>
      <c r="AF762" s="1896"/>
      <c r="AG762" s="1894"/>
      <c r="AH762" s="1894"/>
      <c r="AI762" s="1894"/>
      <c r="AJ762" s="1894"/>
      <c r="AK762" s="1894"/>
      <c r="AL762" s="1894"/>
    </row>
    <row r="763" spans="1:38" ht="17.100000000000001" customHeight="1" thickBot="1">
      <c r="A763" s="583"/>
      <c r="B763" s="5341"/>
      <c r="C763" s="3862" t="s">
        <v>837</v>
      </c>
      <c r="D763" s="3863" t="s">
        <v>838</v>
      </c>
      <c r="E763" s="3897">
        <f>F763</f>
        <v>9106366</v>
      </c>
      <c r="F763" s="549">
        <f t="shared" si="81"/>
        <v>9106366</v>
      </c>
      <c r="G763" s="1892"/>
      <c r="H763" s="1892"/>
      <c r="I763" s="1892"/>
      <c r="J763" s="1892"/>
      <c r="K763" s="1892"/>
      <c r="L763" s="1892"/>
      <c r="M763" s="1895"/>
      <c r="N763" s="1893"/>
      <c r="O763" s="1893"/>
      <c r="P763" s="1893"/>
      <c r="Q763" s="1896"/>
      <c r="R763" s="1893"/>
      <c r="S763" s="1893"/>
      <c r="T763" s="1893"/>
      <c r="U763" s="1893"/>
      <c r="V763" s="1893"/>
      <c r="W763" s="1893"/>
      <c r="X763" s="1893"/>
      <c r="Y763" s="1893"/>
      <c r="Z763" s="1893"/>
      <c r="AA763" s="1893"/>
      <c r="AB763" s="1893"/>
      <c r="AC763" s="1893"/>
      <c r="AD763" s="1893"/>
      <c r="AE763" s="1893"/>
      <c r="AF763" s="1896"/>
      <c r="AG763" s="1894"/>
      <c r="AH763" s="1894"/>
      <c r="AI763" s="1894"/>
      <c r="AJ763" s="1894">
        <v>9106366</v>
      </c>
      <c r="AK763" s="1894"/>
      <c r="AL763" s="1894"/>
    </row>
    <row r="764" spans="1:38" ht="17.100000000000001" customHeight="1" thickBot="1">
      <c r="A764" s="564" t="s">
        <v>839</v>
      </c>
      <c r="B764" s="565"/>
      <c r="C764" s="3584"/>
      <c r="D764" s="653" t="s">
        <v>840</v>
      </c>
      <c r="E764" s="623">
        <f>SUM(E765)</f>
        <v>110614601</v>
      </c>
      <c r="F764" s="549">
        <f t="shared" si="81"/>
        <v>0</v>
      </c>
      <c r="G764" s="1892"/>
      <c r="H764" s="1892"/>
      <c r="I764" s="1892"/>
      <c r="J764" s="1892"/>
      <c r="K764" s="1892"/>
      <c r="L764" s="1892"/>
      <c r="M764" s="1895"/>
      <c r="N764" s="1893"/>
      <c r="O764" s="1893"/>
      <c r="P764" s="1893"/>
      <c r="Q764" s="1896"/>
      <c r="R764" s="1893"/>
      <c r="S764" s="1893"/>
      <c r="T764" s="1893"/>
      <c r="U764" s="1893"/>
      <c r="V764" s="1893"/>
      <c r="W764" s="1893"/>
      <c r="X764" s="1893"/>
      <c r="Y764" s="1893"/>
      <c r="Z764" s="1893"/>
      <c r="AA764" s="1893"/>
      <c r="AB764" s="1893"/>
      <c r="AC764" s="1893"/>
      <c r="AD764" s="1893"/>
      <c r="AE764" s="1893"/>
      <c r="AF764" s="1896"/>
      <c r="AG764" s="1894"/>
      <c r="AH764" s="1894"/>
      <c r="AI764" s="1894"/>
      <c r="AJ764" s="1894"/>
      <c r="AK764" s="1894"/>
      <c r="AL764" s="1894"/>
    </row>
    <row r="765" spans="1:38" ht="17.100000000000001" customHeight="1" thickBot="1">
      <c r="A765" s="3561"/>
      <c r="B765" s="576" t="s">
        <v>841</v>
      </c>
      <c r="C765" s="577"/>
      <c r="D765" s="654" t="s">
        <v>842</v>
      </c>
      <c r="E765" s="579">
        <f>SUM(E766,E771)</f>
        <v>110614601</v>
      </c>
      <c r="F765" s="549">
        <f t="shared" si="81"/>
        <v>0</v>
      </c>
      <c r="G765" s="1892"/>
      <c r="H765" s="1892"/>
      <c r="I765" s="1892"/>
      <c r="J765" s="1892"/>
      <c r="K765" s="1892"/>
      <c r="L765" s="1892"/>
      <c r="M765" s="1895"/>
      <c r="N765" s="1893"/>
      <c r="O765" s="1893"/>
      <c r="P765" s="1893"/>
      <c r="Q765" s="1896"/>
      <c r="R765" s="1893"/>
      <c r="S765" s="1893"/>
      <c r="T765" s="1893"/>
      <c r="U765" s="1893"/>
      <c r="V765" s="1893"/>
      <c r="W765" s="1893"/>
      <c r="X765" s="1893"/>
      <c r="Y765" s="1893"/>
      <c r="Z765" s="1893"/>
      <c r="AA765" s="1893"/>
      <c r="AB765" s="1893"/>
      <c r="AC765" s="1893"/>
      <c r="AD765" s="1893"/>
      <c r="AE765" s="1893"/>
      <c r="AF765" s="1896"/>
      <c r="AG765" s="1894"/>
      <c r="AH765" s="1894"/>
      <c r="AI765" s="1894"/>
      <c r="AJ765" s="1894"/>
      <c r="AK765" s="1894"/>
      <c r="AL765" s="1894"/>
    </row>
    <row r="766" spans="1:38" ht="17.100000000000001" customHeight="1">
      <c r="A766" s="3561"/>
      <c r="B766" s="573"/>
      <c r="C766" s="5191" t="s">
        <v>582</v>
      </c>
      <c r="D766" s="5350"/>
      <c r="E766" s="821">
        <f t="shared" ref="E766:E768" si="83">SUM(E767)</f>
        <v>48514601</v>
      </c>
      <c r="F766" s="549">
        <f t="shared" si="81"/>
        <v>0</v>
      </c>
      <c r="G766" s="1892"/>
      <c r="H766" s="1892"/>
      <c r="I766" s="1892"/>
      <c r="J766" s="1892"/>
      <c r="K766" s="1892"/>
      <c r="L766" s="1892"/>
      <c r="M766" s="1895"/>
      <c r="N766" s="1893"/>
      <c r="O766" s="1893"/>
      <c r="P766" s="1893"/>
      <c r="Q766" s="1896"/>
      <c r="R766" s="1893"/>
      <c r="S766" s="1893"/>
      <c r="T766" s="1893"/>
      <c r="U766" s="1893"/>
      <c r="V766" s="1893"/>
      <c r="W766" s="1893"/>
      <c r="X766" s="1893"/>
      <c r="Y766" s="1893"/>
      <c r="Z766" s="1893"/>
      <c r="AA766" s="1893"/>
      <c r="AB766" s="1893"/>
      <c r="AC766" s="1893"/>
      <c r="AD766" s="1893"/>
      <c r="AE766" s="1893"/>
      <c r="AF766" s="1896"/>
      <c r="AG766" s="1894"/>
      <c r="AH766" s="1894"/>
      <c r="AI766" s="1894"/>
      <c r="AJ766" s="1894"/>
      <c r="AK766" s="1894"/>
      <c r="AL766" s="1894"/>
    </row>
    <row r="767" spans="1:38" ht="17.100000000000001" customHeight="1">
      <c r="A767" s="3561"/>
      <c r="B767" s="573"/>
      <c r="C767" s="5351" t="s">
        <v>583</v>
      </c>
      <c r="D767" s="5319"/>
      <c r="E767" s="3894">
        <f>SUM(E768)</f>
        <v>48514601</v>
      </c>
      <c r="F767" s="549">
        <f t="shared" si="81"/>
        <v>0</v>
      </c>
      <c r="G767" s="1897"/>
      <c r="H767" s="1897"/>
      <c r="I767" s="1897"/>
      <c r="J767" s="1897"/>
      <c r="K767" s="1897"/>
      <c r="L767" s="1897"/>
      <c r="M767" s="1690"/>
      <c r="N767" s="1898"/>
      <c r="O767" s="1898"/>
      <c r="P767" s="1898"/>
      <c r="Q767" s="1891"/>
      <c r="R767" s="1898"/>
      <c r="S767" s="1898"/>
      <c r="T767" s="1898"/>
      <c r="U767" s="1898"/>
      <c r="V767" s="1898"/>
      <c r="W767" s="1898"/>
      <c r="X767" s="1898"/>
      <c r="Y767" s="1898"/>
      <c r="Z767" s="1898"/>
      <c r="AA767" s="1898"/>
      <c r="AB767" s="1898"/>
      <c r="AC767" s="1898"/>
      <c r="AD767" s="1898"/>
      <c r="AE767" s="1898"/>
      <c r="AF767" s="1891"/>
      <c r="AG767" s="1899"/>
      <c r="AH767" s="1899"/>
      <c r="AI767" s="1899"/>
      <c r="AJ767" s="1899"/>
      <c r="AK767" s="1899"/>
      <c r="AL767" s="1899"/>
    </row>
    <row r="768" spans="1:38" ht="17.100000000000001" customHeight="1">
      <c r="A768" s="3561"/>
      <c r="B768" s="573"/>
      <c r="C768" s="5352" t="s">
        <v>597</v>
      </c>
      <c r="D768" s="5353"/>
      <c r="E768" s="3901">
        <f t="shared" si="83"/>
        <v>48514601</v>
      </c>
      <c r="F768" s="549">
        <f t="shared" si="81"/>
        <v>0</v>
      </c>
      <c r="G768" s="1900"/>
      <c r="H768" s="1900"/>
      <c r="I768" s="1900"/>
      <c r="J768" s="1900"/>
      <c r="K768" s="1900"/>
      <c r="L768" s="1900"/>
      <c r="M768" s="1690"/>
      <c r="N768" s="1901"/>
      <c r="O768" s="1901"/>
      <c r="P768" s="1901"/>
      <c r="Q768" s="1891"/>
      <c r="R768" s="1901"/>
      <c r="S768" s="1901"/>
      <c r="T768" s="1901"/>
      <c r="U768" s="1901"/>
      <c r="V768" s="1901"/>
      <c r="W768" s="1901"/>
      <c r="X768" s="1901"/>
      <c r="Y768" s="1901"/>
      <c r="Z768" s="1901"/>
      <c r="AA768" s="1901"/>
      <c r="AB768" s="1901"/>
      <c r="AC768" s="1901"/>
      <c r="AD768" s="1901"/>
      <c r="AE768" s="1901"/>
      <c r="AF768" s="1891"/>
      <c r="AG768" s="1902"/>
      <c r="AH768" s="1902"/>
      <c r="AI768" s="1902"/>
      <c r="AJ768" s="1902"/>
      <c r="AK768" s="1902"/>
      <c r="AL768" s="1902"/>
    </row>
    <row r="769" spans="1:38" ht="17.100000000000001" customHeight="1">
      <c r="A769" s="3561"/>
      <c r="B769" s="573"/>
      <c r="C769" s="3902" t="s">
        <v>843</v>
      </c>
      <c r="D769" s="5036" t="s">
        <v>844</v>
      </c>
      <c r="E769" s="3894">
        <f>F769+100000</f>
        <v>48514601</v>
      </c>
      <c r="F769" s="549">
        <f t="shared" si="81"/>
        <v>48414601</v>
      </c>
      <c r="G769" s="1903"/>
      <c r="H769" s="1903"/>
      <c r="I769" s="1903"/>
      <c r="J769" s="1903"/>
      <c r="K769" s="1903"/>
      <c r="L769" s="1903"/>
      <c r="M769" s="1690"/>
      <c r="N769" s="1904"/>
      <c r="O769" s="1904"/>
      <c r="P769" s="1904"/>
      <c r="Q769" s="1891"/>
      <c r="R769" s="1904"/>
      <c r="S769" s="1904"/>
      <c r="T769" s="1904"/>
      <c r="U769" s="1904"/>
      <c r="V769" s="1904"/>
      <c r="W769" s="1904"/>
      <c r="X769" s="1904"/>
      <c r="Y769" s="1904"/>
      <c r="Z769" s="1904"/>
      <c r="AA769" s="1904"/>
      <c r="AB769" s="1904"/>
      <c r="AC769" s="1904"/>
      <c r="AD769" s="1904"/>
      <c r="AE769" s="1904"/>
      <c r="AF769" s="1891"/>
      <c r="AG769" s="1905"/>
      <c r="AH769" s="1905"/>
      <c r="AI769" s="1905">
        <v>48414601</v>
      </c>
      <c r="AJ769" s="1905"/>
      <c r="AK769" s="1905"/>
      <c r="AL769" s="1905"/>
    </row>
    <row r="770" spans="1:38" ht="15">
      <c r="A770" s="3554"/>
      <c r="B770" s="573"/>
      <c r="C770" s="3903"/>
      <c r="D770" s="3904"/>
      <c r="E770" s="3894"/>
      <c r="F770" s="549">
        <f t="shared" si="81"/>
        <v>0</v>
      </c>
      <c r="G770" s="1903"/>
      <c r="H770" s="1903"/>
      <c r="I770" s="1903"/>
      <c r="J770" s="1903"/>
      <c r="K770" s="1903"/>
      <c r="L770" s="1903"/>
      <c r="M770" s="1690"/>
      <c r="N770" s="1904"/>
      <c r="O770" s="1904"/>
      <c r="P770" s="1904"/>
      <c r="Q770" s="1891"/>
      <c r="R770" s="1904"/>
      <c r="S770" s="1904"/>
      <c r="T770" s="1904"/>
      <c r="U770" s="1904"/>
      <c r="V770" s="1904"/>
      <c r="W770" s="1904"/>
      <c r="X770" s="1904"/>
      <c r="Y770" s="1904"/>
      <c r="Z770" s="1904"/>
      <c r="AA770" s="1904"/>
      <c r="AB770" s="1904"/>
      <c r="AC770" s="1904"/>
      <c r="AD770" s="1904"/>
      <c r="AE770" s="1904"/>
      <c r="AF770" s="1891"/>
      <c r="AG770" s="1905"/>
      <c r="AH770" s="1905"/>
      <c r="AI770" s="1905"/>
      <c r="AJ770" s="1905"/>
      <c r="AK770" s="1905"/>
      <c r="AL770" s="1905"/>
    </row>
    <row r="771" spans="1:38" ht="17.100000000000001" customHeight="1">
      <c r="A771" s="3561"/>
      <c r="B771" s="573"/>
      <c r="C771" s="5218" t="s">
        <v>637</v>
      </c>
      <c r="D771" s="5354"/>
      <c r="E771" s="607">
        <f t="shared" ref="E771:E772" si="84">SUM(E772)</f>
        <v>62100000</v>
      </c>
      <c r="F771" s="549">
        <f t="shared" si="81"/>
        <v>0</v>
      </c>
      <c r="G771" s="1903"/>
      <c r="H771" s="1903"/>
      <c r="I771" s="1903"/>
      <c r="J771" s="1903"/>
      <c r="K771" s="1903"/>
      <c r="L771" s="1903"/>
      <c r="M771" s="1690"/>
      <c r="N771" s="1904"/>
      <c r="O771" s="1904"/>
      <c r="P771" s="1904"/>
      <c r="Q771" s="1891"/>
      <c r="R771" s="1904"/>
      <c r="S771" s="1904"/>
      <c r="T771" s="1904"/>
      <c r="U771" s="1904"/>
      <c r="V771" s="1904"/>
      <c r="W771" s="1904"/>
      <c r="X771" s="1904"/>
      <c r="Y771" s="1904"/>
      <c r="Z771" s="1904"/>
      <c r="AA771" s="1904"/>
      <c r="AB771" s="1904"/>
      <c r="AC771" s="1904"/>
      <c r="AD771" s="1904"/>
      <c r="AE771" s="1904"/>
      <c r="AF771" s="1891"/>
      <c r="AG771" s="1905"/>
      <c r="AH771" s="1905"/>
      <c r="AI771" s="1905"/>
      <c r="AJ771" s="1905"/>
      <c r="AK771" s="1905"/>
      <c r="AL771" s="1905"/>
    </row>
    <row r="772" spans="1:38" ht="17.100000000000001" customHeight="1">
      <c r="A772" s="3561"/>
      <c r="B772" s="573"/>
      <c r="C772" s="5339" t="s">
        <v>638</v>
      </c>
      <c r="D772" s="5355"/>
      <c r="E772" s="3900">
        <f t="shared" si="84"/>
        <v>62100000</v>
      </c>
      <c r="F772" s="549">
        <f t="shared" si="81"/>
        <v>0</v>
      </c>
      <c r="G772" s="1903"/>
      <c r="H772" s="1903"/>
      <c r="I772" s="1903"/>
      <c r="J772" s="1903"/>
      <c r="K772" s="1903"/>
      <c r="L772" s="1903"/>
      <c r="M772" s="1906"/>
      <c r="N772" s="1904"/>
      <c r="O772" s="1904"/>
      <c r="P772" s="1904"/>
      <c r="Q772" s="1907"/>
      <c r="R772" s="1904"/>
      <c r="S772" s="1904"/>
      <c r="T772" s="1904"/>
      <c r="U772" s="1904"/>
      <c r="V772" s="1904"/>
      <c r="W772" s="1904"/>
      <c r="X772" s="1904"/>
      <c r="Y772" s="1904"/>
      <c r="Z772" s="1904"/>
      <c r="AA772" s="1904"/>
      <c r="AB772" s="1904"/>
      <c r="AC772" s="1904"/>
      <c r="AD772" s="1904"/>
      <c r="AE772" s="1904"/>
      <c r="AF772" s="1907"/>
      <c r="AG772" s="1905"/>
      <c r="AH772" s="1905"/>
      <c r="AI772" s="1905"/>
      <c r="AJ772" s="1905"/>
      <c r="AK772" s="1905"/>
      <c r="AL772" s="1905"/>
    </row>
    <row r="773" spans="1:38" ht="17.100000000000001" customHeight="1" thickBot="1">
      <c r="A773" s="583"/>
      <c r="B773" s="575"/>
      <c r="C773" s="586" t="s">
        <v>845</v>
      </c>
      <c r="D773" s="603" t="s">
        <v>846</v>
      </c>
      <c r="E773" s="3897">
        <f>F773</f>
        <v>62100000</v>
      </c>
      <c r="F773" s="549">
        <f t="shared" si="81"/>
        <v>62100000</v>
      </c>
      <c r="G773" s="1903"/>
      <c r="H773" s="1903"/>
      <c r="I773" s="1903"/>
      <c r="J773" s="1903"/>
      <c r="K773" s="1903"/>
      <c r="L773" s="1903"/>
      <c r="M773" s="1906"/>
      <c r="N773" s="1904"/>
      <c r="O773" s="1904"/>
      <c r="P773" s="1904"/>
      <c r="Q773" s="1907"/>
      <c r="R773" s="1904"/>
      <c r="S773" s="1904"/>
      <c r="T773" s="1904"/>
      <c r="U773" s="1904"/>
      <c r="V773" s="1904"/>
      <c r="W773" s="1904"/>
      <c r="X773" s="1904"/>
      <c r="Y773" s="1904"/>
      <c r="Z773" s="1904"/>
      <c r="AA773" s="1904"/>
      <c r="AB773" s="1904"/>
      <c r="AC773" s="1904"/>
      <c r="AD773" s="1904"/>
      <c r="AE773" s="1904"/>
      <c r="AF773" s="1907"/>
      <c r="AG773" s="1905"/>
      <c r="AH773" s="1905"/>
      <c r="AI773" s="1905">
        <v>62100000</v>
      </c>
      <c r="AJ773" s="1905"/>
      <c r="AK773" s="1905"/>
      <c r="AL773" s="1905"/>
    </row>
    <row r="774" spans="1:38" ht="16.5" customHeight="1" thickBot="1">
      <c r="A774" s="564" t="s">
        <v>450</v>
      </c>
      <c r="B774" s="589"/>
      <c r="C774" s="655"/>
      <c r="D774" s="656" t="s">
        <v>847</v>
      </c>
      <c r="E774" s="592">
        <f>SUM(E779,E845,E878,E948,E1004,E808,E982,E775,E864)</f>
        <v>132171478</v>
      </c>
      <c r="F774" s="549">
        <f t="shared" si="81"/>
        <v>0</v>
      </c>
      <c r="G774" s="1903"/>
      <c r="H774" s="1903"/>
      <c r="I774" s="1903"/>
      <c r="J774" s="1903"/>
      <c r="K774" s="1903"/>
      <c r="L774" s="1903"/>
      <c r="M774" s="1906"/>
      <c r="N774" s="1904"/>
      <c r="O774" s="1904"/>
      <c r="P774" s="1904"/>
      <c r="Q774" s="1907"/>
      <c r="R774" s="1904"/>
      <c r="S774" s="1904"/>
      <c r="T774" s="1904"/>
      <c r="U774" s="1904"/>
      <c r="V774" s="1904"/>
      <c r="W774" s="1904"/>
      <c r="X774" s="1904"/>
      <c r="Y774" s="1904"/>
      <c r="Z774" s="1904"/>
      <c r="AA774" s="1904"/>
      <c r="AB774" s="1904"/>
      <c r="AC774" s="1904"/>
      <c r="AD774" s="1904"/>
      <c r="AE774" s="1904"/>
      <c r="AF774" s="1907"/>
      <c r="AG774" s="1905"/>
      <c r="AH774" s="1905"/>
      <c r="AI774" s="1905"/>
      <c r="AJ774" s="1905"/>
      <c r="AK774" s="1905"/>
      <c r="AL774" s="1905"/>
    </row>
    <row r="775" spans="1:38" ht="17.100000000000001" customHeight="1" thickBot="1">
      <c r="A775" s="3561"/>
      <c r="B775" s="576" t="s">
        <v>848</v>
      </c>
      <c r="C775" s="577"/>
      <c r="D775" s="578" t="s">
        <v>849</v>
      </c>
      <c r="E775" s="579">
        <f>E776</f>
        <v>340000</v>
      </c>
      <c r="F775" s="549">
        <f t="shared" ref="F775:F778" si="85">SUM(G775:AJ775)</f>
        <v>0</v>
      </c>
      <c r="G775" s="1903"/>
      <c r="H775" s="1903"/>
      <c r="I775" s="1903"/>
      <c r="J775" s="1903"/>
      <c r="K775" s="1903"/>
      <c r="L775" s="1903"/>
      <c r="M775" s="1906"/>
      <c r="N775" s="1904"/>
      <c r="O775" s="1904"/>
      <c r="P775" s="1904"/>
      <c r="Q775" s="1907"/>
      <c r="R775" s="1904"/>
      <c r="S775" s="1904"/>
      <c r="T775" s="1904"/>
      <c r="U775" s="1904"/>
      <c r="V775" s="1904"/>
      <c r="W775" s="1904"/>
      <c r="X775" s="1904"/>
      <c r="Y775" s="1904"/>
      <c r="Z775" s="1904"/>
      <c r="AA775" s="1904"/>
      <c r="AB775" s="1904"/>
      <c r="AC775" s="1904"/>
      <c r="AD775" s="1904"/>
      <c r="AE775" s="1904"/>
      <c r="AF775" s="1907"/>
      <c r="AG775" s="1905"/>
      <c r="AH775" s="1905"/>
      <c r="AI775" s="1905"/>
      <c r="AJ775" s="1905"/>
      <c r="AK775" s="1905"/>
      <c r="AL775" s="1905"/>
    </row>
    <row r="776" spans="1:38" ht="18.75" customHeight="1">
      <c r="A776" s="3554"/>
      <c r="B776" s="573"/>
      <c r="C776" s="5261" t="s">
        <v>637</v>
      </c>
      <c r="D776" s="5265"/>
      <c r="E776" s="821">
        <f>SUM(E777)</f>
        <v>340000</v>
      </c>
      <c r="F776" s="549">
        <f t="shared" si="85"/>
        <v>0</v>
      </c>
      <c r="G776" s="1903"/>
      <c r="H776" s="1903"/>
      <c r="I776" s="1903"/>
      <c r="J776" s="1903"/>
      <c r="K776" s="1903"/>
      <c r="L776" s="1903"/>
      <c r="M776" s="1906"/>
      <c r="N776" s="1904"/>
      <c r="O776" s="1904"/>
      <c r="P776" s="1904"/>
      <c r="Q776" s="1907"/>
      <c r="R776" s="1904"/>
      <c r="S776" s="1904"/>
      <c r="T776" s="1904"/>
      <c r="U776" s="1904"/>
      <c r="V776" s="1904"/>
      <c r="W776" s="1904"/>
      <c r="X776" s="1904"/>
      <c r="Y776" s="1904"/>
      <c r="Z776" s="1904"/>
      <c r="AA776" s="1904"/>
      <c r="AB776" s="1904"/>
      <c r="AC776" s="1904"/>
      <c r="AD776" s="1904"/>
      <c r="AE776" s="1904"/>
      <c r="AF776" s="1907"/>
      <c r="AG776" s="1905"/>
      <c r="AH776" s="1905"/>
      <c r="AI776" s="1905"/>
      <c r="AJ776" s="1905"/>
      <c r="AK776" s="1905"/>
      <c r="AL776" s="1905"/>
    </row>
    <row r="777" spans="1:38" ht="15">
      <c r="A777" s="3561"/>
      <c r="B777" s="573"/>
      <c r="C777" s="5263" t="s">
        <v>638</v>
      </c>
      <c r="D777" s="5264"/>
      <c r="E777" s="796">
        <f>SUM(E778:E778)</f>
        <v>340000</v>
      </c>
      <c r="F777" s="549">
        <f t="shared" si="85"/>
        <v>0</v>
      </c>
      <c r="G777" s="1903"/>
      <c r="H777" s="1903"/>
      <c r="I777" s="1903"/>
      <c r="J777" s="1903"/>
      <c r="K777" s="1903"/>
      <c r="L777" s="1903"/>
      <c r="M777" s="1906"/>
      <c r="N777" s="1904"/>
      <c r="O777" s="1904"/>
      <c r="P777" s="1904"/>
      <c r="Q777" s="1907"/>
      <c r="R777" s="1904"/>
      <c r="S777" s="1904"/>
      <c r="T777" s="1904"/>
      <c r="U777" s="1904"/>
      <c r="V777" s="1904"/>
      <c r="W777" s="1904"/>
      <c r="X777" s="1904"/>
      <c r="Y777" s="1904"/>
      <c r="Z777" s="1904"/>
      <c r="AA777" s="1904"/>
      <c r="AB777" s="1904"/>
      <c r="AC777" s="1904"/>
      <c r="AD777" s="1904"/>
      <c r="AE777" s="1904"/>
      <c r="AF777" s="1907"/>
      <c r="AG777" s="1905"/>
      <c r="AH777" s="1905"/>
      <c r="AI777" s="1905"/>
      <c r="AJ777" s="1905"/>
      <c r="AK777" s="1905"/>
      <c r="AL777" s="1905"/>
    </row>
    <row r="778" spans="1:38" ht="42.75" customHeight="1" thickBot="1">
      <c r="A778" s="3554"/>
      <c r="B778" s="575"/>
      <c r="C778" s="3905" t="s">
        <v>744</v>
      </c>
      <c r="D778" s="3906" t="s">
        <v>745</v>
      </c>
      <c r="E778" s="3897">
        <f>F778</f>
        <v>340000</v>
      </c>
      <c r="F778" s="549">
        <f t="shared" si="85"/>
        <v>340000</v>
      </c>
      <c r="G778" s="1908"/>
      <c r="H778" s="1908"/>
      <c r="I778" s="1908"/>
      <c r="J778" s="1908"/>
      <c r="K778" s="1908"/>
      <c r="L778" s="1908"/>
      <c r="M778" s="1906"/>
      <c r="N778" s="1909"/>
      <c r="O778" s="1909"/>
      <c r="P778" s="1909"/>
      <c r="Q778" s="1907"/>
      <c r="R778" s="1909"/>
      <c r="S778" s="1909"/>
      <c r="T778" s="1909"/>
      <c r="U778" s="1909"/>
      <c r="V778" s="1909"/>
      <c r="W778" s="1909"/>
      <c r="X778" s="1909"/>
      <c r="Y778" s="1909"/>
      <c r="Z778" s="1909"/>
      <c r="AA778" s="1909">
        <v>340000</v>
      </c>
      <c r="AB778" s="1909"/>
      <c r="AC778" s="1909"/>
      <c r="AD778" s="1909"/>
      <c r="AE778" s="1909"/>
      <c r="AF778" s="1907"/>
      <c r="AG778" s="1910"/>
      <c r="AH778" s="1910"/>
      <c r="AI778" s="1910"/>
      <c r="AJ778" s="1910"/>
      <c r="AK778" s="1910"/>
      <c r="AL778" s="1910"/>
    </row>
    <row r="779" spans="1:38" ht="17.100000000000001" customHeight="1" thickBot="1">
      <c r="A779" s="657"/>
      <c r="B779" s="569" t="s">
        <v>850</v>
      </c>
      <c r="C779" s="570"/>
      <c r="D779" s="571" t="s">
        <v>116</v>
      </c>
      <c r="E779" s="572">
        <f>SUM(E780)</f>
        <v>10439544</v>
      </c>
      <c r="F779" s="549">
        <f t="shared" si="81"/>
        <v>0</v>
      </c>
      <c r="G779" s="1908"/>
      <c r="H779" s="1908"/>
      <c r="I779" s="1908"/>
      <c r="J779" s="1908"/>
      <c r="K779" s="1908"/>
      <c r="L779" s="1908"/>
      <c r="M779" s="1906"/>
      <c r="N779" s="1909"/>
      <c r="O779" s="1909"/>
      <c r="P779" s="1909"/>
      <c r="Q779" s="1907"/>
      <c r="R779" s="1909"/>
      <c r="S779" s="1909"/>
      <c r="T779" s="1909"/>
      <c r="U779" s="1909"/>
      <c r="V779" s="1909"/>
      <c r="W779" s="1909"/>
      <c r="X779" s="1909"/>
      <c r="Y779" s="1909"/>
      <c r="Z779" s="1909"/>
      <c r="AA779" s="1909"/>
      <c r="AB779" s="1909"/>
      <c r="AC779" s="1909"/>
      <c r="AD779" s="1909"/>
      <c r="AE779" s="1909"/>
      <c r="AF779" s="1907"/>
      <c r="AG779" s="1910"/>
      <c r="AH779" s="1910"/>
      <c r="AI779" s="1910"/>
      <c r="AJ779" s="1910"/>
      <c r="AK779" s="1910"/>
      <c r="AL779" s="1910"/>
    </row>
    <row r="780" spans="1:38" ht="17.100000000000001" customHeight="1">
      <c r="A780" s="3561"/>
      <c r="B780" s="3554"/>
      <c r="C780" s="5191" t="s">
        <v>582</v>
      </c>
      <c r="D780" s="5191"/>
      <c r="E780" s="821">
        <f>SUM(E781,E806)</f>
        <v>10439544</v>
      </c>
      <c r="F780" s="549">
        <f t="shared" si="81"/>
        <v>0</v>
      </c>
      <c r="G780" s="1908"/>
      <c r="H780" s="1908"/>
      <c r="I780" s="1908"/>
      <c r="J780" s="1908"/>
      <c r="K780" s="1908"/>
      <c r="L780" s="1908"/>
      <c r="M780" s="1906"/>
      <c r="N780" s="1909"/>
      <c r="O780" s="1909"/>
      <c r="P780" s="1909"/>
      <c r="Q780" s="1907"/>
      <c r="R780" s="1909"/>
      <c r="S780" s="1909"/>
      <c r="T780" s="1909"/>
      <c r="U780" s="1909"/>
      <c r="V780" s="1909"/>
      <c r="W780" s="1909"/>
      <c r="X780" s="1909"/>
      <c r="Y780" s="1909"/>
      <c r="Z780" s="1909"/>
      <c r="AA780" s="1909"/>
      <c r="AB780" s="1909"/>
      <c r="AC780" s="1909"/>
      <c r="AD780" s="1909"/>
      <c r="AE780" s="1909"/>
      <c r="AF780" s="1907"/>
      <c r="AG780" s="1910"/>
      <c r="AH780" s="1910"/>
      <c r="AI780" s="1910"/>
      <c r="AJ780" s="1910"/>
      <c r="AK780" s="1910"/>
      <c r="AL780" s="1910"/>
    </row>
    <row r="781" spans="1:38" ht="17.100000000000001" customHeight="1">
      <c r="A781" s="3561"/>
      <c r="B781" s="3554"/>
      <c r="C781" s="5351" t="s">
        <v>583</v>
      </c>
      <c r="D781" s="5351"/>
      <c r="E781" s="3894">
        <f>SUM(E782,E792)</f>
        <v>10327156</v>
      </c>
      <c r="F781" s="549">
        <f t="shared" si="81"/>
        <v>0</v>
      </c>
      <c r="G781" s="1911"/>
      <c r="H781" s="1911"/>
      <c r="I781" s="1911"/>
      <c r="J781" s="1911"/>
      <c r="K781" s="1911"/>
      <c r="L781" s="1911"/>
      <c r="M781" s="1690"/>
      <c r="N781" s="1912"/>
      <c r="O781" s="1912"/>
      <c r="P781" s="1912"/>
      <c r="Q781" s="1891"/>
      <c r="R781" s="1912"/>
      <c r="S781" s="1912"/>
      <c r="T781" s="1912"/>
      <c r="U781" s="1912"/>
      <c r="V781" s="1912"/>
      <c r="W781" s="1912"/>
      <c r="X781" s="1912"/>
      <c r="Y781" s="1912"/>
      <c r="Z781" s="1912"/>
      <c r="AA781" s="1912"/>
      <c r="AB781" s="1912"/>
      <c r="AC781" s="1912"/>
      <c r="AD781" s="1912"/>
      <c r="AE781" s="1912"/>
      <c r="AF781" s="1891"/>
      <c r="AG781" s="1913"/>
      <c r="AH781" s="1913"/>
      <c r="AI781" s="1913"/>
      <c r="AJ781" s="1913"/>
      <c r="AK781" s="1913"/>
      <c r="AL781" s="1913"/>
    </row>
    <row r="782" spans="1:38" ht="17.100000000000001" customHeight="1">
      <c r="A782" s="3561"/>
      <c r="B782" s="3554"/>
      <c r="C782" s="5364" t="s">
        <v>584</v>
      </c>
      <c r="D782" s="5364"/>
      <c r="E782" s="3901">
        <f>SUM(E783:E790)</f>
        <v>9576361</v>
      </c>
      <c r="F782" s="549">
        <f t="shared" si="81"/>
        <v>0</v>
      </c>
      <c r="G782" s="1914"/>
      <c r="H782" s="1914"/>
      <c r="I782" s="1914"/>
      <c r="J782" s="1914"/>
      <c r="K782" s="1914"/>
      <c r="L782" s="1914"/>
      <c r="M782" s="1690"/>
      <c r="N782" s="1915"/>
      <c r="O782" s="1915"/>
      <c r="P782" s="1915"/>
      <c r="Q782" s="1891"/>
      <c r="R782" s="1915"/>
      <c r="S782" s="1915"/>
      <c r="T782" s="1915"/>
      <c r="U782" s="1915"/>
      <c r="V782" s="1915"/>
      <c r="W782" s="1915"/>
      <c r="X782" s="1915"/>
      <c r="Y782" s="1915"/>
      <c r="Z782" s="1915"/>
      <c r="AA782" s="1915"/>
      <c r="AB782" s="1915"/>
      <c r="AC782" s="1915"/>
      <c r="AD782" s="1915"/>
      <c r="AE782" s="1915"/>
      <c r="AF782" s="1891"/>
      <c r="AG782" s="1916"/>
      <c r="AH782" s="1916"/>
      <c r="AI782" s="1916"/>
      <c r="AJ782" s="1916"/>
      <c r="AK782" s="1916"/>
      <c r="AL782" s="1916"/>
    </row>
    <row r="783" spans="1:38" ht="17.100000000000001" customHeight="1">
      <c r="A783" s="3561"/>
      <c r="B783" s="3554"/>
      <c r="C783" s="3860" t="s">
        <v>585</v>
      </c>
      <c r="D783" s="3861" t="s">
        <v>586</v>
      </c>
      <c r="E783" s="3894">
        <f>F783</f>
        <v>756088</v>
      </c>
      <c r="F783" s="549">
        <f t="shared" ref="F783:F850" si="86">SUM(G783:AJ783)</f>
        <v>756088</v>
      </c>
      <c r="G783" s="1917"/>
      <c r="H783" s="1917"/>
      <c r="I783" s="1917"/>
      <c r="J783" s="1917"/>
      <c r="K783" s="1917"/>
      <c r="L783" s="1917"/>
      <c r="M783" s="1690"/>
      <c r="N783" s="1918"/>
      <c r="O783" s="1918"/>
      <c r="P783" s="1918"/>
      <c r="Q783" s="1891"/>
      <c r="R783" s="1918"/>
      <c r="S783" s="1918"/>
      <c r="T783" s="1918"/>
      <c r="U783" s="1918"/>
      <c r="V783" s="1918"/>
      <c r="W783" s="1918"/>
      <c r="X783" s="1918"/>
      <c r="Y783" s="1918"/>
      <c r="Z783" s="1918"/>
      <c r="AA783" s="1918"/>
      <c r="AB783" s="1918">
        <v>756088</v>
      </c>
      <c r="AC783" s="1918"/>
      <c r="AD783" s="1918"/>
      <c r="AE783" s="1918"/>
      <c r="AF783" s="1891"/>
      <c r="AG783" s="1919"/>
      <c r="AH783" s="1919"/>
      <c r="AI783" s="1919"/>
      <c r="AJ783" s="1919"/>
      <c r="AK783" s="1919"/>
      <c r="AL783" s="1919"/>
    </row>
    <row r="784" spans="1:38" ht="17.100000000000001" customHeight="1">
      <c r="A784" s="3561"/>
      <c r="B784" s="3554"/>
      <c r="C784" s="3860" t="s">
        <v>587</v>
      </c>
      <c r="D784" s="3861" t="s">
        <v>588</v>
      </c>
      <c r="E784" s="3894">
        <f t="shared" ref="E784:E790" si="87">F784</f>
        <v>58311</v>
      </c>
      <c r="F784" s="549">
        <f t="shared" si="86"/>
        <v>58311</v>
      </c>
      <c r="G784" s="1920"/>
      <c r="H784" s="1920"/>
      <c r="I784" s="1920"/>
      <c r="J784" s="1920"/>
      <c r="K784" s="1920"/>
      <c r="L784" s="1920"/>
      <c r="M784" s="1690"/>
      <c r="N784" s="1921"/>
      <c r="O784" s="1921"/>
      <c r="P784" s="1921"/>
      <c r="Q784" s="1891"/>
      <c r="R784" s="1921"/>
      <c r="S784" s="1921"/>
      <c r="T784" s="1921"/>
      <c r="U784" s="1921"/>
      <c r="V784" s="1921"/>
      <c r="W784" s="1921"/>
      <c r="X784" s="1921"/>
      <c r="Y784" s="1921"/>
      <c r="Z784" s="1921"/>
      <c r="AA784" s="1921"/>
      <c r="AB784" s="1921">
        <v>58311</v>
      </c>
      <c r="AC784" s="1921"/>
      <c r="AD784" s="1921"/>
      <c r="AE784" s="1921"/>
      <c r="AF784" s="1891"/>
      <c r="AG784" s="1922"/>
      <c r="AH784" s="1922"/>
      <c r="AI784" s="1922"/>
      <c r="AJ784" s="1922"/>
      <c r="AK784" s="1922"/>
      <c r="AL784" s="1922"/>
    </row>
    <row r="785" spans="1:38" ht="17.100000000000001" customHeight="1">
      <c r="A785" s="3561"/>
      <c r="B785" s="3554"/>
      <c r="C785" s="3860" t="s">
        <v>589</v>
      </c>
      <c r="D785" s="3861" t="s">
        <v>590</v>
      </c>
      <c r="E785" s="3894">
        <f t="shared" si="87"/>
        <v>1363755</v>
      </c>
      <c r="F785" s="549">
        <f t="shared" si="86"/>
        <v>1363755</v>
      </c>
      <c r="G785" s="1923"/>
      <c r="H785" s="1923"/>
      <c r="I785" s="1923"/>
      <c r="J785" s="1923"/>
      <c r="K785" s="1923"/>
      <c r="L785" s="1923"/>
      <c r="M785" s="1690"/>
      <c r="N785" s="1924"/>
      <c r="O785" s="1924"/>
      <c r="P785" s="1924"/>
      <c r="Q785" s="1891"/>
      <c r="R785" s="1924"/>
      <c r="S785" s="1924"/>
      <c r="T785" s="1924"/>
      <c r="U785" s="1924"/>
      <c r="V785" s="1924"/>
      <c r="W785" s="1924"/>
      <c r="X785" s="1924"/>
      <c r="Y785" s="1924"/>
      <c r="Z785" s="1924"/>
      <c r="AA785" s="1924"/>
      <c r="AB785" s="1924">
        <v>1363755</v>
      </c>
      <c r="AC785" s="1924"/>
      <c r="AD785" s="1924"/>
      <c r="AE785" s="1924"/>
      <c r="AF785" s="1891"/>
      <c r="AG785" s="1925"/>
      <c r="AH785" s="1925"/>
      <c r="AI785" s="1925"/>
      <c r="AJ785" s="1925"/>
      <c r="AK785" s="1925"/>
      <c r="AL785" s="1925"/>
    </row>
    <row r="786" spans="1:38" ht="17.100000000000001" customHeight="1">
      <c r="A786" s="3561"/>
      <c r="B786" s="3554"/>
      <c r="C786" s="3860" t="s">
        <v>591</v>
      </c>
      <c r="D786" s="3861" t="s">
        <v>592</v>
      </c>
      <c r="E786" s="3894">
        <f t="shared" si="87"/>
        <v>172496</v>
      </c>
      <c r="F786" s="549">
        <f t="shared" si="86"/>
        <v>172496</v>
      </c>
      <c r="G786" s="1926"/>
      <c r="H786" s="1926"/>
      <c r="I786" s="1926"/>
      <c r="J786" s="1926"/>
      <c r="K786" s="1926"/>
      <c r="L786" s="1926"/>
      <c r="M786" s="1690"/>
      <c r="N786" s="1927"/>
      <c r="O786" s="1927"/>
      <c r="P786" s="1927"/>
      <c r="Q786" s="1891"/>
      <c r="R786" s="1927"/>
      <c r="S786" s="1927"/>
      <c r="T786" s="1927"/>
      <c r="U786" s="1927"/>
      <c r="V786" s="1927"/>
      <c r="W786" s="1927"/>
      <c r="X786" s="1927"/>
      <c r="Y786" s="1927"/>
      <c r="Z786" s="1927"/>
      <c r="AA786" s="1927"/>
      <c r="AB786" s="1927">
        <v>172496</v>
      </c>
      <c r="AC786" s="1927"/>
      <c r="AD786" s="1927"/>
      <c r="AE786" s="1927"/>
      <c r="AF786" s="1891"/>
      <c r="AG786" s="1928"/>
      <c r="AH786" s="1928"/>
      <c r="AI786" s="1928"/>
      <c r="AJ786" s="1928"/>
      <c r="AK786" s="1928"/>
      <c r="AL786" s="1928"/>
    </row>
    <row r="787" spans="1:38" ht="17.100000000000001" customHeight="1">
      <c r="A787" s="3561"/>
      <c r="B787" s="3554"/>
      <c r="C787" s="3860" t="s">
        <v>593</v>
      </c>
      <c r="D787" s="3861" t="s">
        <v>851</v>
      </c>
      <c r="E787" s="3894">
        <f t="shared" si="87"/>
        <v>4800</v>
      </c>
      <c r="F787" s="549">
        <f t="shared" si="86"/>
        <v>4800</v>
      </c>
      <c r="G787" s="1929"/>
      <c r="H787" s="1929"/>
      <c r="I787" s="1929"/>
      <c r="J787" s="1929"/>
      <c r="K787" s="1929"/>
      <c r="L787" s="1929"/>
      <c r="M787" s="1690"/>
      <c r="N787" s="1930"/>
      <c r="O787" s="1930"/>
      <c r="P787" s="1930"/>
      <c r="Q787" s="1891"/>
      <c r="R787" s="1930"/>
      <c r="S787" s="1930"/>
      <c r="T787" s="1930"/>
      <c r="U787" s="1930"/>
      <c r="V787" s="1930"/>
      <c r="W787" s="1930"/>
      <c r="X787" s="1930"/>
      <c r="Y787" s="1930"/>
      <c r="Z787" s="1930"/>
      <c r="AA787" s="1930"/>
      <c r="AB787" s="1930">
        <v>4800</v>
      </c>
      <c r="AC787" s="1930"/>
      <c r="AD787" s="1930"/>
      <c r="AE787" s="1930"/>
      <c r="AF787" s="1891"/>
      <c r="AG787" s="1931"/>
      <c r="AH787" s="1931"/>
      <c r="AI787" s="1931"/>
      <c r="AJ787" s="1931"/>
      <c r="AK787" s="1931"/>
      <c r="AL787" s="1931"/>
    </row>
    <row r="788" spans="1:38" ht="17.100000000000001" customHeight="1">
      <c r="A788" s="3561"/>
      <c r="B788" s="3554"/>
      <c r="C788" s="3870" t="s">
        <v>595</v>
      </c>
      <c r="D788" s="3907" t="s">
        <v>596</v>
      </c>
      <c r="E788" s="3894">
        <f t="shared" si="87"/>
        <v>23960</v>
      </c>
      <c r="F788" s="549">
        <f t="shared" si="86"/>
        <v>23960</v>
      </c>
      <c r="G788" s="1932"/>
      <c r="H788" s="1932"/>
      <c r="I788" s="1932"/>
      <c r="J788" s="1932"/>
      <c r="K788" s="1932"/>
      <c r="L788" s="1932"/>
      <c r="M788" s="1690"/>
      <c r="N788" s="1933"/>
      <c r="O788" s="1933"/>
      <c r="P788" s="1933"/>
      <c r="Q788" s="1891"/>
      <c r="R788" s="1933"/>
      <c r="S788" s="1933"/>
      <c r="T788" s="1933"/>
      <c r="U788" s="1933"/>
      <c r="V788" s="1933"/>
      <c r="W788" s="1933"/>
      <c r="X788" s="1933"/>
      <c r="Y788" s="1933"/>
      <c r="Z788" s="1933"/>
      <c r="AA788" s="1933"/>
      <c r="AB788" s="1933">
        <v>23960</v>
      </c>
      <c r="AC788" s="1933"/>
      <c r="AD788" s="1933"/>
      <c r="AE788" s="1933"/>
      <c r="AF788" s="1891"/>
      <c r="AG788" s="1934"/>
      <c r="AH788" s="1934"/>
      <c r="AI788" s="1934"/>
      <c r="AJ788" s="1934"/>
      <c r="AK788" s="1934"/>
      <c r="AL788" s="1934"/>
    </row>
    <row r="789" spans="1:38" ht="17.100000000000001" customHeight="1">
      <c r="A789" s="3554"/>
      <c r="B789" s="3554"/>
      <c r="C789" s="3610" t="s">
        <v>852</v>
      </c>
      <c r="D789" s="3611" t="s">
        <v>853</v>
      </c>
      <c r="E789" s="3894">
        <f t="shared" si="87"/>
        <v>6685287</v>
      </c>
      <c r="F789" s="549">
        <f t="shared" si="86"/>
        <v>6685287</v>
      </c>
      <c r="G789" s="1932"/>
      <c r="H789" s="1932"/>
      <c r="I789" s="1932"/>
      <c r="J789" s="1932"/>
      <c r="K789" s="1932"/>
      <c r="L789" s="1932"/>
      <c r="M789" s="1690"/>
      <c r="N789" s="1933"/>
      <c r="O789" s="1933"/>
      <c r="P789" s="1933"/>
      <c r="Q789" s="1891"/>
      <c r="R789" s="1933"/>
      <c r="S789" s="1933"/>
      <c r="T789" s="1933"/>
      <c r="U789" s="1933"/>
      <c r="V789" s="1933"/>
      <c r="W789" s="1933"/>
      <c r="X789" s="1933"/>
      <c r="Y789" s="1933"/>
      <c r="Z789" s="1933"/>
      <c r="AA789" s="1933"/>
      <c r="AB789" s="1933">
        <v>6685287</v>
      </c>
      <c r="AC789" s="1933"/>
      <c r="AD789" s="1933"/>
      <c r="AE789" s="1933"/>
      <c r="AF789" s="1891"/>
      <c r="AG789" s="1934"/>
      <c r="AH789" s="1934"/>
      <c r="AI789" s="1934"/>
      <c r="AJ789" s="1934"/>
      <c r="AK789" s="1934"/>
      <c r="AL789" s="1934"/>
    </row>
    <row r="790" spans="1:38" ht="17.100000000000001" customHeight="1">
      <c r="A790" s="3561"/>
      <c r="B790" s="3554"/>
      <c r="C790" s="3860" t="s">
        <v>854</v>
      </c>
      <c r="D790" s="3861" t="s">
        <v>855</v>
      </c>
      <c r="E790" s="3894">
        <f t="shared" si="87"/>
        <v>511664</v>
      </c>
      <c r="F790" s="549">
        <f t="shared" si="86"/>
        <v>511664</v>
      </c>
      <c r="G790" s="1935"/>
      <c r="H790" s="1935"/>
      <c r="I790" s="1935"/>
      <c r="J790" s="1935"/>
      <c r="K790" s="1935"/>
      <c r="L790" s="1935"/>
      <c r="M790" s="1690"/>
      <c r="N790" s="1936"/>
      <c r="O790" s="1936"/>
      <c r="P790" s="1936"/>
      <c r="Q790" s="1891"/>
      <c r="R790" s="1936"/>
      <c r="S790" s="1936"/>
      <c r="T790" s="1936"/>
      <c r="U790" s="1936"/>
      <c r="V790" s="1936"/>
      <c r="W790" s="1936"/>
      <c r="X790" s="1936"/>
      <c r="Y790" s="1936"/>
      <c r="Z790" s="1936"/>
      <c r="AA790" s="1936"/>
      <c r="AB790" s="1936">
        <v>511664</v>
      </c>
      <c r="AC790" s="1936"/>
      <c r="AD790" s="1936"/>
      <c r="AE790" s="1936"/>
      <c r="AF790" s="1891"/>
      <c r="AG790" s="1937"/>
      <c r="AH790" s="1937"/>
      <c r="AI790" s="1937"/>
      <c r="AJ790" s="1937"/>
      <c r="AK790" s="1937"/>
      <c r="AL790" s="1937"/>
    </row>
    <row r="791" spans="1:38" ht="17.100000000000001" customHeight="1">
      <c r="A791" s="3561"/>
      <c r="B791" s="3554"/>
      <c r="C791" s="3751"/>
      <c r="D791" s="1549"/>
      <c r="E791" s="3894"/>
      <c r="F791" s="549">
        <f t="shared" si="86"/>
        <v>0</v>
      </c>
      <c r="G791" s="1935"/>
      <c r="H791" s="1935"/>
      <c r="I791" s="1935"/>
      <c r="J791" s="1935"/>
      <c r="K791" s="1935"/>
      <c r="L791" s="1935"/>
      <c r="M791" s="1690"/>
      <c r="N791" s="1936"/>
      <c r="O791" s="1936"/>
      <c r="P791" s="1936"/>
      <c r="Q791" s="1891"/>
      <c r="R791" s="1936"/>
      <c r="S791" s="1936"/>
      <c r="T791" s="1936"/>
      <c r="U791" s="1936"/>
      <c r="V791" s="1936"/>
      <c r="W791" s="1936"/>
      <c r="X791" s="1936"/>
      <c r="Y791" s="1936"/>
      <c r="Z791" s="1936"/>
      <c r="AA791" s="1936"/>
      <c r="AB791" s="1936"/>
      <c r="AC791" s="1936"/>
      <c r="AD791" s="1936"/>
      <c r="AE791" s="1936"/>
      <c r="AF791" s="1891"/>
      <c r="AG791" s="1937"/>
      <c r="AH791" s="1937"/>
      <c r="AI791" s="1937"/>
      <c r="AJ791" s="1937"/>
      <c r="AK791" s="1937"/>
      <c r="AL791" s="1937"/>
    </row>
    <row r="792" spans="1:38" ht="17.100000000000001" customHeight="1">
      <c r="A792" s="3554"/>
      <c r="B792" s="3554"/>
      <c r="C792" s="5213" t="s">
        <v>597</v>
      </c>
      <c r="D792" s="5213"/>
      <c r="E792" s="870">
        <f>SUM(E793:E804)</f>
        <v>750795</v>
      </c>
      <c r="F792" s="549">
        <f t="shared" si="86"/>
        <v>0</v>
      </c>
      <c r="G792" s="1935"/>
      <c r="H792" s="1935"/>
      <c r="I792" s="1935"/>
      <c r="J792" s="1935"/>
      <c r="K792" s="1935"/>
      <c r="L792" s="1935"/>
      <c r="M792" s="1690"/>
      <c r="N792" s="1936"/>
      <c r="O792" s="1936"/>
      <c r="P792" s="1936"/>
      <c r="Q792" s="1891"/>
      <c r="R792" s="1936"/>
      <c r="S792" s="1936"/>
      <c r="T792" s="1936"/>
      <c r="U792" s="1936"/>
      <c r="V792" s="1936"/>
      <c r="W792" s="1936"/>
      <c r="X792" s="1936"/>
      <c r="Y792" s="1936"/>
      <c r="Z792" s="1936"/>
      <c r="AA792" s="1936"/>
      <c r="AB792" s="1936"/>
      <c r="AC792" s="1936"/>
      <c r="AD792" s="1936"/>
      <c r="AE792" s="1936"/>
      <c r="AF792" s="1891"/>
      <c r="AG792" s="1937"/>
      <c r="AH792" s="1937"/>
      <c r="AI792" s="1937"/>
      <c r="AJ792" s="1937"/>
      <c r="AK792" s="1937"/>
      <c r="AL792" s="1937"/>
    </row>
    <row r="793" spans="1:38" ht="17.100000000000001" customHeight="1">
      <c r="A793" s="3561"/>
      <c r="B793" s="3554"/>
      <c r="C793" s="3860" t="s">
        <v>600</v>
      </c>
      <c r="D793" s="3861" t="s">
        <v>601</v>
      </c>
      <c r="E793" s="3894">
        <f>F793</f>
        <v>24783</v>
      </c>
      <c r="F793" s="549">
        <f t="shared" si="86"/>
        <v>24783</v>
      </c>
      <c r="G793" s="1938"/>
      <c r="H793" s="1938"/>
      <c r="I793" s="1938"/>
      <c r="J793" s="1938"/>
      <c r="K793" s="1938"/>
      <c r="L793" s="1938"/>
      <c r="M793" s="1690"/>
      <c r="N793" s="1939"/>
      <c r="O793" s="1939"/>
      <c r="P793" s="1939"/>
      <c r="Q793" s="1891"/>
      <c r="R793" s="1939"/>
      <c r="S793" s="1939"/>
      <c r="T793" s="1939"/>
      <c r="U793" s="1939"/>
      <c r="V793" s="1939"/>
      <c r="W793" s="1939"/>
      <c r="X793" s="1939"/>
      <c r="Y793" s="1939"/>
      <c r="Z793" s="1939"/>
      <c r="AA793" s="1939"/>
      <c r="AB793" s="1939">
        <v>24783</v>
      </c>
      <c r="AC793" s="1939"/>
      <c r="AD793" s="1939"/>
      <c r="AE793" s="1939"/>
      <c r="AF793" s="1891"/>
      <c r="AG793" s="1940"/>
      <c r="AH793" s="1940"/>
      <c r="AI793" s="1940"/>
      <c r="AJ793" s="1940"/>
      <c r="AK793" s="1940"/>
      <c r="AL793" s="1940"/>
    </row>
    <row r="794" spans="1:38" ht="17.100000000000001" customHeight="1">
      <c r="A794" s="3561"/>
      <c r="B794" s="3554"/>
      <c r="C794" s="3860" t="s">
        <v>856</v>
      </c>
      <c r="D794" s="3861" t="s">
        <v>857</v>
      </c>
      <c r="E794" s="3894">
        <f t="shared" ref="E794:E804" si="88">F794</f>
        <v>14905</v>
      </c>
      <c r="F794" s="549">
        <f t="shared" si="86"/>
        <v>14905</v>
      </c>
      <c r="G794" s="1941"/>
      <c r="H794" s="1941"/>
      <c r="I794" s="1941"/>
      <c r="J794" s="1941"/>
      <c r="K794" s="1941"/>
      <c r="L794" s="1941"/>
      <c r="M794" s="1690"/>
      <c r="N794" s="1942"/>
      <c r="O794" s="1942"/>
      <c r="P794" s="1942"/>
      <c r="Q794" s="1891"/>
      <c r="R794" s="1942"/>
      <c r="S794" s="1942"/>
      <c r="T794" s="1942"/>
      <c r="U794" s="1942"/>
      <c r="V794" s="1942"/>
      <c r="W794" s="1942"/>
      <c r="X794" s="1942"/>
      <c r="Y794" s="1942"/>
      <c r="Z794" s="1942"/>
      <c r="AA794" s="1942"/>
      <c r="AB794" s="1942">
        <v>14905</v>
      </c>
      <c r="AC794" s="1942"/>
      <c r="AD794" s="1942"/>
      <c r="AE794" s="1942"/>
      <c r="AF794" s="1891"/>
      <c r="AG794" s="1943"/>
      <c r="AH794" s="1943"/>
      <c r="AI794" s="1943"/>
      <c r="AJ794" s="1943"/>
      <c r="AK794" s="1943"/>
      <c r="AL794" s="1943"/>
    </row>
    <row r="795" spans="1:38" ht="17.100000000000001" customHeight="1">
      <c r="A795" s="3561"/>
      <c r="B795" s="3554"/>
      <c r="C795" s="3908" t="s">
        <v>604</v>
      </c>
      <c r="D795" s="3907" t="s">
        <v>605</v>
      </c>
      <c r="E795" s="3894">
        <f t="shared" si="88"/>
        <v>48022</v>
      </c>
      <c r="F795" s="549">
        <f t="shared" si="86"/>
        <v>48022</v>
      </c>
      <c r="G795" s="1944"/>
      <c r="H795" s="1944"/>
      <c r="I795" s="1944"/>
      <c r="J795" s="1944"/>
      <c r="K795" s="1944"/>
      <c r="L795" s="1944"/>
      <c r="M795" s="1690"/>
      <c r="N795" s="1945"/>
      <c r="O795" s="1945"/>
      <c r="P795" s="1945"/>
      <c r="Q795" s="1891"/>
      <c r="R795" s="1945"/>
      <c r="S795" s="1945"/>
      <c r="T795" s="1945"/>
      <c r="U795" s="1945"/>
      <c r="V795" s="1945"/>
      <c r="W795" s="1945"/>
      <c r="X795" s="1945"/>
      <c r="Y795" s="1945"/>
      <c r="Z795" s="1945"/>
      <c r="AA795" s="1945"/>
      <c r="AB795" s="1945">
        <v>48022</v>
      </c>
      <c r="AC795" s="1945"/>
      <c r="AD795" s="1945"/>
      <c r="AE795" s="1945"/>
      <c r="AF795" s="1891"/>
      <c r="AG795" s="1946"/>
      <c r="AH795" s="1946"/>
      <c r="AI795" s="1946"/>
      <c r="AJ795" s="1946"/>
      <c r="AK795" s="1946"/>
      <c r="AL795" s="1946"/>
    </row>
    <row r="796" spans="1:38" ht="17.100000000000001" customHeight="1">
      <c r="A796" s="3561"/>
      <c r="B796" s="3554"/>
      <c r="C796" s="3909" t="s">
        <v>606</v>
      </c>
      <c r="D796" s="3910" t="s">
        <v>607</v>
      </c>
      <c r="E796" s="3894">
        <f t="shared" si="88"/>
        <v>4710</v>
      </c>
      <c r="F796" s="549">
        <f t="shared" si="86"/>
        <v>4710</v>
      </c>
      <c r="G796" s="1944"/>
      <c r="H796" s="1944"/>
      <c r="I796" s="1944"/>
      <c r="J796" s="1944"/>
      <c r="K796" s="1944"/>
      <c r="L796" s="1944"/>
      <c r="M796" s="1690"/>
      <c r="N796" s="1945"/>
      <c r="O796" s="1945"/>
      <c r="P796" s="1945"/>
      <c r="Q796" s="1891"/>
      <c r="R796" s="1945"/>
      <c r="S796" s="1945"/>
      <c r="T796" s="1945"/>
      <c r="U796" s="1945"/>
      <c r="V796" s="1945"/>
      <c r="W796" s="1945"/>
      <c r="X796" s="1945"/>
      <c r="Y796" s="1945"/>
      <c r="Z796" s="1945"/>
      <c r="AA796" s="1945"/>
      <c r="AB796" s="1945">
        <v>4710</v>
      </c>
      <c r="AC796" s="1945"/>
      <c r="AD796" s="1945"/>
      <c r="AE796" s="1945"/>
      <c r="AF796" s="1891"/>
      <c r="AG796" s="1946"/>
      <c r="AH796" s="1946"/>
      <c r="AI796" s="1946"/>
      <c r="AJ796" s="1946"/>
      <c r="AK796" s="1946"/>
      <c r="AL796" s="1946"/>
    </row>
    <row r="797" spans="1:38" ht="17.100000000000001" customHeight="1">
      <c r="A797" s="3561"/>
      <c r="B797" s="3554"/>
      <c r="C797" s="599" t="s">
        <v>608</v>
      </c>
      <c r="D797" s="600" t="s">
        <v>609</v>
      </c>
      <c r="E797" s="3894">
        <f t="shared" si="88"/>
        <v>8870</v>
      </c>
      <c r="F797" s="549">
        <f t="shared" si="86"/>
        <v>8870</v>
      </c>
      <c r="G797" s="1944"/>
      <c r="H797" s="1944"/>
      <c r="I797" s="1944"/>
      <c r="J797" s="1944"/>
      <c r="K797" s="1944"/>
      <c r="L797" s="1944"/>
      <c r="M797" s="1690"/>
      <c r="N797" s="1945"/>
      <c r="O797" s="1945"/>
      <c r="P797" s="1945"/>
      <c r="Q797" s="1891"/>
      <c r="R797" s="1945"/>
      <c r="S797" s="1945"/>
      <c r="T797" s="1945"/>
      <c r="U797" s="1945"/>
      <c r="V797" s="1945"/>
      <c r="W797" s="1945"/>
      <c r="X797" s="1945"/>
      <c r="Y797" s="1945"/>
      <c r="Z797" s="1945"/>
      <c r="AA797" s="1945"/>
      <c r="AB797" s="1945">
        <v>8870</v>
      </c>
      <c r="AC797" s="1945"/>
      <c r="AD797" s="1945"/>
      <c r="AE797" s="1945"/>
      <c r="AF797" s="1891"/>
      <c r="AG797" s="1946"/>
      <c r="AH797" s="1946"/>
      <c r="AI797" s="1946"/>
      <c r="AJ797" s="1946"/>
      <c r="AK797" s="1946"/>
      <c r="AL797" s="1946"/>
    </row>
    <row r="798" spans="1:38" ht="17.100000000000001" customHeight="1">
      <c r="A798" s="3561"/>
      <c r="B798" s="3554"/>
      <c r="C798" s="3911" t="s">
        <v>610</v>
      </c>
      <c r="D798" s="3910" t="s">
        <v>611</v>
      </c>
      <c r="E798" s="3894">
        <f t="shared" si="88"/>
        <v>57634</v>
      </c>
      <c r="F798" s="549">
        <f t="shared" si="86"/>
        <v>57634</v>
      </c>
      <c r="G798" s="1944"/>
      <c r="H798" s="1944"/>
      <c r="I798" s="1944"/>
      <c r="J798" s="1944"/>
      <c r="K798" s="1944"/>
      <c r="L798" s="1944"/>
      <c r="M798" s="1690"/>
      <c r="N798" s="1945"/>
      <c r="O798" s="1945"/>
      <c r="P798" s="1945"/>
      <c r="Q798" s="1891"/>
      <c r="R798" s="1945"/>
      <c r="S798" s="1945"/>
      <c r="T798" s="1945"/>
      <c r="U798" s="1945"/>
      <c r="V798" s="1945"/>
      <c r="W798" s="1945"/>
      <c r="X798" s="1945"/>
      <c r="Y798" s="1945"/>
      <c r="Z798" s="1945"/>
      <c r="AA798" s="1945"/>
      <c r="AB798" s="1945">
        <v>57634</v>
      </c>
      <c r="AC798" s="1945"/>
      <c r="AD798" s="1945"/>
      <c r="AE798" s="1945"/>
      <c r="AF798" s="1891"/>
      <c r="AG798" s="1946"/>
      <c r="AH798" s="1946"/>
      <c r="AI798" s="1946"/>
      <c r="AJ798" s="1946"/>
      <c r="AK798" s="1946"/>
      <c r="AL798" s="1946"/>
    </row>
    <row r="799" spans="1:38" ht="16.5" customHeight="1">
      <c r="A799" s="3561"/>
      <c r="B799" s="3554"/>
      <c r="C799" s="3911" t="s">
        <v>612</v>
      </c>
      <c r="D799" s="3910" t="s">
        <v>613</v>
      </c>
      <c r="E799" s="3894">
        <f t="shared" si="88"/>
        <v>9274</v>
      </c>
      <c r="F799" s="549">
        <f t="shared" si="86"/>
        <v>9274</v>
      </c>
      <c r="G799" s="1944"/>
      <c r="H799" s="1944"/>
      <c r="I799" s="1944"/>
      <c r="J799" s="1944"/>
      <c r="K799" s="1944"/>
      <c r="L799" s="1944"/>
      <c r="M799" s="1690"/>
      <c r="N799" s="1945"/>
      <c r="O799" s="1945"/>
      <c r="P799" s="1945"/>
      <c r="Q799" s="1891"/>
      <c r="R799" s="1945"/>
      <c r="S799" s="1945"/>
      <c r="T799" s="1945"/>
      <c r="U799" s="1945"/>
      <c r="V799" s="1945"/>
      <c r="W799" s="1945"/>
      <c r="X799" s="1945"/>
      <c r="Y799" s="1945"/>
      <c r="Z799" s="1945"/>
      <c r="AA799" s="1945"/>
      <c r="AB799" s="1945">
        <v>9274</v>
      </c>
      <c r="AC799" s="1945"/>
      <c r="AD799" s="1945"/>
      <c r="AE799" s="1945"/>
      <c r="AF799" s="1891"/>
      <c r="AG799" s="1946"/>
      <c r="AH799" s="1946"/>
      <c r="AI799" s="1946"/>
      <c r="AJ799" s="1946"/>
      <c r="AK799" s="1946"/>
      <c r="AL799" s="1946"/>
    </row>
    <row r="800" spans="1:38" ht="27.75" customHeight="1">
      <c r="A800" s="3554"/>
      <c r="B800" s="3554"/>
      <c r="C800" s="1581" t="s">
        <v>616</v>
      </c>
      <c r="D800" s="3563" t="s">
        <v>617</v>
      </c>
      <c r="E800" s="796">
        <f t="shared" si="88"/>
        <v>185530</v>
      </c>
      <c r="F800" s="549">
        <f t="shared" si="86"/>
        <v>185530</v>
      </c>
      <c r="G800" s="1944"/>
      <c r="H800" s="1944"/>
      <c r="I800" s="1944"/>
      <c r="J800" s="1944"/>
      <c r="K800" s="1944"/>
      <c r="L800" s="1944"/>
      <c r="M800" s="1690"/>
      <c r="N800" s="1945"/>
      <c r="O800" s="1945"/>
      <c r="P800" s="1945"/>
      <c r="Q800" s="1891"/>
      <c r="R800" s="1945"/>
      <c r="S800" s="1945"/>
      <c r="T800" s="1945"/>
      <c r="U800" s="1945"/>
      <c r="V800" s="1945"/>
      <c r="W800" s="1945"/>
      <c r="X800" s="1945"/>
      <c r="Y800" s="1945"/>
      <c r="Z800" s="1945"/>
      <c r="AA800" s="1945"/>
      <c r="AB800" s="1945">
        <v>185530</v>
      </c>
      <c r="AC800" s="1945"/>
      <c r="AD800" s="1945"/>
      <c r="AE800" s="1945"/>
      <c r="AF800" s="1891"/>
      <c r="AG800" s="1946"/>
      <c r="AH800" s="1946"/>
      <c r="AI800" s="1946"/>
      <c r="AJ800" s="1946"/>
      <c r="AK800" s="1946"/>
      <c r="AL800" s="1946"/>
    </row>
    <row r="801" spans="1:38" ht="17.100000000000001" customHeight="1">
      <c r="A801" s="3561"/>
      <c r="B801" s="3554"/>
      <c r="C801" s="3610" t="s">
        <v>618</v>
      </c>
      <c r="D801" s="3611" t="s">
        <v>619</v>
      </c>
      <c r="E801" s="3894">
        <f t="shared" si="88"/>
        <v>3872</v>
      </c>
      <c r="F801" s="549">
        <f t="shared" si="86"/>
        <v>3872</v>
      </c>
      <c r="G801" s="1944"/>
      <c r="H801" s="1944"/>
      <c r="I801" s="1944"/>
      <c r="J801" s="1944"/>
      <c r="K801" s="1944"/>
      <c r="L801" s="1944"/>
      <c r="M801" s="1690"/>
      <c r="N801" s="1945"/>
      <c r="O801" s="1945"/>
      <c r="P801" s="1945"/>
      <c r="Q801" s="1891"/>
      <c r="R801" s="1945"/>
      <c r="S801" s="1945"/>
      <c r="T801" s="1945"/>
      <c r="U801" s="1945"/>
      <c r="V801" s="1945"/>
      <c r="W801" s="1945"/>
      <c r="X801" s="1945"/>
      <c r="Y801" s="1945"/>
      <c r="Z801" s="1945"/>
      <c r="AA801" s="1945"/>
      <c r="AB801" s="1945">
        <v>3872</v>
      </c>
      <c r="AC801" s="1945"/>
      <c r="AD801" s="1945"/>
      <c r="AE801" s="1945"/>
      <c r="AF801" s="1891"/>
      <c r="AG801" s="1946"/>
      <c r="AH801" s="1946"/>
      <c r="AI801" s="1946"/>
      <c r="AJ801" s="1946"/>
      <c r="AK801" s="1946"/>
      <c r="AL801" s="1946"/>
    </row>
    <row r="802" spans="1:38" ht="17.100000000000001" customHeight="1">
      <c r="A802" s="3561"/>
      <c r="B802" s="3554"/>
      <c r="C802" s="3610" t="s">
        <v>620</v>
      </c>
      <c r="D802" s="3611" t="s">
        <v>621</v>
      </c>
      <c r="E802" s="3894">
        <f t="shared" si="88"/>
        <v>2352</v>
      </c>
      <c r="F802" s="549">
        <f t="shared" si="86"/>
        <v>2352</v>
      </c>
      <c r="G802" s="1944"/>
      <c r="H802" s="1944"/>
      <c r="I802" s="1944"/>
      <c r="J802" s="1944"/>
      <c r="K802" s="1944"/>
      <c r="L802" s="1944"/>
      <c r="M802" s="1690"/>
      <c r="N802" s="1945"/>
      <c r="O802" s="1945"/>
      <c r="P802" s="1945"/>
      <c r="Q802" s="1891"/>
      <c r="R802" s="1945"/>
      <c r="S802" s="1945"/>
      <c r="T802" s="1945"/>
      <c r="U802" s="1945"/>
      <c r="V802" s="1945"/>
      <c r="W802" s="1945"/>
      <c r="X802" s="1945"/>
      <c r="Y802" s="1945"/>
      <c r="Z802" s="1945"/>
      <c r="AA802" s="1945"/>
      <c r="AB802" s="1945">
        <v>2352</v>
      </c>
      <c r="AC802" s="1945"/>
      <c r="AD802" s="1945"/>
      <c r="AE802" s="1945"/>
      <c r="AF802" s="1891"/>
      <c r="AG802" s="1946"/>
      <c r="AH802" s="1946"/>
      <c r="AI802" s="1946"/>
      <c r="AJ802" s="1946"/>
      <c r="AK802" s="1946"/>
      <c r="AL802" s="1946"/>
    </row>
    <row r="803" spans="1:38" ht="17.100000000000001" customHeight="1">
      <c r="A803" s="3561"/>
      <c r="B803" s="3554"/>
      <c r="C803" s="3860" t="s">
        <v>622</v>
      </c>
      <c r="D803" s="3861" t="s">
        <v>623</v>
      </c>
      <c r="E803" s="3894">
        <f t="shared" si="88"/>
        <v>382143</v>
      </c>
      <c r="F803" s="549">
        <f t="shared" si="86"/>
        <v>382143</v>
      </c>
      <c r="G803" s="1947"/>
      <c r="H803" s="1947"/>
      <c r="I803" s="1947"/>
      <c r="J803" s="1947"/>
      <c r="K803" s="1947"/>
      <c r="L803" s="1947"/>
      <c r="M803" s="1690"/>
      <c r="N803" s="1948"/>
      <c r="O803" s="1948"/>
      <c r="P803" s="1948"/>
      <c r="Q803" s="1891"/>
      <c r="R803" s="1948"/>
      <c r="S803" s="1948"/>
      <c r="T803" s="1948"/>
      <c r="U803" s="1948"/>
      <c r="V803" s="1948"/>
      <c r="W803" s="1948"/>
      <c r="X803" s="1948"/>
      <c r="Y803" s="1948"/>
      <c r="Z803" s="1948"/>
      <c r="AA803" s="1948"/>
      <c r="AB803" s="1948">
        <v>382143</v>
      </c>
      <c r="AC803" s="1948"/>
      <c r="AD803" s="1948"/>
      <c r="AE803" s="1948"/>
      <c r="AF803" s="1891"/>
      <c r="AG803" s="1949"/>
      <c r="AH803" s="1949"/>
      <c r="AI803" s="1949"/>
      <c r="AJ803" s="1949"/>
      <c r="AK803" s="1949"/>
      <c r="AL803" s="1949"/>
    </row>
    <row r="804" spans="1:38" ht="17.25" customHeight="1" thickBot="1">
      <c r="A804" s="583"/>
      <c r="B804" s="684"/>
      <c r="C804" s="4393" t="s">
        <v>632</v>
      </c>
      <c r="D804" s="4394" t="s">
        <v>633</v>
      </c>
      <c r="E804" s="4398">
        <f t="shared" si="88"/>
        <v>8700</v>
      </c>
      <c r="F804" s="549">
        <f t="shared" si="86"/>
        <v>8700</v>
      </c>
      <c r="G804" s="1950"/>
      <c r="H804" s="1950"/>
      <c r="I804" s="1950"/>
      <c r="J804" s="1950"/>
      <c r="K804" s="1950"/>
      <c r="L804" s="1950"/>
      <c r="M804" s="1690"/>
      <c r="N804" s="1951"/>
      <c r="O804" s="1951"/>
      <c r="P804" s="1951"/>
      <c r="Q804" s="1891"/>
      <c r="R804" s="1951"/>
      <c r="S804" s="1951"/>
      <c r="T804" s="1951"/>
      <c r="U804" s="1951"/>
      <c r="V804" s="1951"/>
      <c r="W804" s="1951"/>
      <c r="X804" s="1951"/>
      <c r="Y804" s="1951"/>
      <c r="Z804" s="1951"/>
      <c r="AA804" s="1951"/>
      <c r="AB804" s="1951">
        <v>8700</v>
      </c>
      <c r="AC804" s="1951"/>
      <c r="AD804" s="1951"/>
      <c r="AE804" s="1951"/>
      <c r="AF804" s="1891"/>
      <c r="AG804" s="1952"/>
      <c r="AH804" s="1952"/>
      <c r="AI804" s="1952"/>
      <c r="AJ804" s="1952"/>
      <c r="AK804" s="1952"/>
      <c r="AL804" s="1952"/>
    </row>
    <row r="805" spans="1:38" ht="14.25" customHeight="1">
      <c r="A805" s="3561"/>
      <c r="B805" s="634"/>
      <c r="C805" s="615"/>
      <c r="D805" s="615"/>
      <c r="E805" s="796"/>
      <c r="F805" s="549">
        <f t="shared" si="86"/>
        <v>0</v>
      </c>
      <c r="G805" s="1950"/>
      <c r="H805" s="1950"/>
      <c r="I805" s="1950"/>
      <c r="J805" s="1950"/>
      <c r="K805" s="1950"/>
      <c r="L805" s="1950"/>
      <c r="M805" s="1690"/>
      <c r="N805" s="1951"/>
      <c r="O805" s="1951"/>
      <c r="P805" s="1951"/>
      <c r="Q805" s="1891"/>
      <c r="R805" s="1951"/>
      <c r="S805" s="1951"/>
      <c r="T805" s="1951"/>
      <c r="U805" s="1951"/>
      <c r="V805" s="1951"/>
      <c r="W805" s="1951"/>
      <c r="X805" s="1951"/>
      <c r="Y805" s="1951"/>
      <c r="Z805" s="1951"/>
      <c r="AA805" s="1951"/>
      <c r="AB805" s="1951"/>
      <c r="AC805" s="1951"/>
      <c r="AD805" s="1951"/>
      <c r="AE805" s="1951"/>
      <c r="AF805" s="1891"/>
      <c r="AG805" s="1952"/>
      <c r="AH805" s="1952"/>
      <c r="AI805" s="1952"/>
      <c r="AJ805" s="1952"/>
      <c r="AK805" s="1952"/>
      <c r="AL805" s="1952"/>
    </row>
    <row r="806" spans="1:38" ht="16.5" customHeight="1">
      <c r="A806" s="3561"/>
      <c r="B806" s="634"/>
      <c r="C806" s="5339" t="s">
        <v>804</v>
      </c>
      <c r="D806" s="5339"/>
      <c r="E806" s="3894">
        <f>SUM(E807)</f>
        <v>112388</v>
      </c>
      <c r="F806" s="549">
        <f t="shared" si="86"/>
        <v>0</v>
      </c>
      <c r="G806" s="1953"/>
      <c r="H806" s="1953"/>
      <c r="I806" s="1953"/>
      <c r="J806" s="1953"/>
      <c r="K806" s="1953"/>
      <c r="L806" s="1953"/>
      <c r="M806" s="1690"/>
      <c r="N806" s="1954"/>
      <c r="O806" s="1954"/>
      <c r="P806" s="1954"/>
      <c r="Q806" s="1891"/>
      <c r="R806" s="1954"/>
      <c r="S806" s="1954"/>
      <c r="T806" s="1954"/>
      <c r="U806" s="1954"/>
      <c r="V806" s="1954"/>
      <c r="W806" s="1954"/>
      <c r="X806" s="1954"/>
      <c r="Y806" s="1954"/>
      <c r="Z806" s="1954"/>
      <c r="AA806" s="1954"/>
      <c r="AB806" s="1954"/>
      <c r="AC806" s="1954"/>
      <c r="AD806" s="1954"/>
      <c r="AE806" s="1954"/>
      <c r="AF806" s="1891"/>
      <c r="AG806" s="1955"/>
      <c r="AH806" s="1955"/>
      <c r="AI806" s="1955"/>
      <c r="AJ806" s="1955"/>
      <c r="AK806" s="1955"/>
      <c r="AL806" s="1955"/>
    </row>
    <row r="807" spans="1:38" ht="16.5" customHeight="1" thickBot="1">
      <c r="A807" s="3561"/>
      <c r="B807" s="634"/>
      <c r="C807" s="3902" t="s">
        <v>635</v>
      </c>
      <c r="D807" s="3912" t="s">
        <v>636</v>
      </c>
      <c r="E807" s="3894">
        <f>F807</f>
        <v>112388</v>
      </c>
      <c r="F807" s="549">
        <f t="shared" si="86"/>
        <v>112388</v>
      </c>
      <c r="G807" s="1956"/>
      <c r="H807" s="1956"/>
      <c r="I807" s="1956"/>
      <c r="J807" s="1956"/>
      <c r="K807" s="1956"/>
      <c r="L807" s="1956"/>
      <c r="M807" s="1690"/>
      <c r="N807" s="1957"/>
      <c r="O807" s="1957"/>
      <c r="P807" s="1957"/>
      <c r="Q807" s="1891"/>
      <c r="R807" s="1957"/>
      <c r="S807" s="1957"/>
      <c r="T807" s="1957"/>
      <c r="U807" s="1957"/>
      <c r="V807" s="1957"/>
      <c r="W807" s="1957"/>
      <c r="X807" s="1957"/>
      <c r="Y807" s="1957"/>
      <c r="Z807" s="1957"/>
      <c r="AA807" s="1957"/>
      <c r="AB807" s="1957">
        <v>112388</v>
      </c>
      <c r="AC807" s="1957"/>
      <c r="AD807" s="1957"/>
      <c r="AE807" s="1957"/>
      <c r="AF807" s="1891"/>
      <c r="AG807" s="1958"/>
      <c r="AH807" s="1958"/>
      <c r="AI807" s="1958"/>
      <c r="AJ807" s="1958"/>
      <c r="AK807" s="1958"/>
      <c r="AL807" s="1958"/>
    </row>
    <row r="808" spans="1:38" ht="13.5" thickBot="1">
      <c r="A808" s="3561"/>
      <c r="B808" s="576" t="s">
        <v>858</v>
      </c>
      <c r="C808" s="577"/>
      <c r="D808" s="578" t="s">
        <v>118</v>
      </c>
      <c r="E808" s="658">
        <f>E809</f>
        <v>29174458</v>
      </c>
      <c r="F808" s="549">
        <f t="shared" si="86"/>
        <v>0</v>
      </c>
      <c r="G808" s="1956"/>
      <c r="H808" s="1956"/>
      <c r="I808" s="1956"/>
      <c r="J808" s="1956"/>
      <c r="K808" s="1956"/>
      <c r="L808" s="1956"/>
      <c r="M808" s="1690"/>
      <c r="N808" s="1957"/>
      <c r="O808" s="1957"/>
      <c r="P808" s="1957"/>
      <c r="Q808" s="1891"/>
      <c r="R808" s="1957"/>
      <c r="S808" s="1957"/>
      <c r="T808" s="1957"/>
      <c r="U808" s="1957"/>
      <c r="V808" s="1957"/>
      <c r="W808" s="1957"/>
      <c r="X808" s="1957"/>
      <c r="Y808" s="1957"/>
      <c r="Z808" s="1957"/>
      <c r="AA808" s="1957"/>
      <c r="AB808" s="1957"/>
      <c r="AC808" s="1957"/>
      <c r="AD808" s="1957"/>
      <c r="AE808" s="1957"/>
      <c r="AF808" s="1891"/>
      <c r="AG808" s="1958"/>
      <c r="AH808" s="1958"/>
      <c r="AI808" s="1958"/>
      <c r="AJ808" s="1958"/>
      <c r="AK808" s="1958"/>
      <c r="AL808" s="1958"/>
    </row>
    <row r="809" spans="1:38">
      <c r="A809" s="3561"/>
      <c r="B809" s="3554"/>
      <c r="C809" s="5191" t="s">
        <v>582</v>
      </c>
      <c r="D809" s="5191"/>
      <c r="E809" s="821">
        <f>E810+E839+E842</f>
        <v>29174458</v>
      </c>
      <c r="F809" s="549">
        <f t="shared" si="86"/>
        <v>0</v>
      </c>
      <c r="G809" s="1956"/>
      <c r="H809" s="1956"/>
      <c r="I809" s="1956"/>
      <c r="J809" s="1956"/>
      <c r="K809" s="1956"/>
      <c r="L809" s="1956"/>
      <c r="M809" s="1690"/>
      <c r="N809" s="1957"/>
      <c r="O809" s="1957"/>
      <c r="P809" s="1957"/>
      <c r="Q809" s="1891"/>
      <c r="R809" s="1957"/>
      <c r="S809" s="1957"/>
      <c r="T809" s="1957"/>
      <c r="U809" s="1957"/>
      <c r="V809" s="1957"/>
      <c r="W809" s="1957"/>
      <c r="X809" s="1957"/>
      <c r="Y809" s="1957"/>
      <c r="Z809" s="1957"/>
      <c r="AA809" s="1957"/>
      <c r="AB809" s="1957"/>
      <c r="AC809" s="1957"/>
      <c r="AD809" s="1957"/>
      <c r="AE809" s="1957"/>
      <c r="AF809" s="1891"/>
      <c r="AG809" s="1958"/>
      <c r="AH809" s="1958"/>
      <c r="AI809" s="1958"/>
      <c r="AJ809" s="1958"/>
      <c r="AK809" s="1958"/>
      <c r="AL809" s="1958"/>
    </row>
    <row r="810" spans="1:38">
      <c r="A810" s="3561"/>
      <c r="B810" s="3554"/>
      <c r="C810" s="5360" t="s">
        <v>583</v>
      </c>
      <c r="D810" s="5360"/>
      <c r="E810" s="3913">
        <f>E821+E811</f>
        <v>28337836</v>
      </c>
      <c r="F810" s="549">
        <f t="shared" si="86"/>
        <v>0</v>
      </c>
      <c r="G810" s="1959"/>
      <c r="H810" s="1959"/>
      <c r="I810" s="1959"/>
      <c r="J810" s="1959"/>
      <c r="K810" s="1959"/>
      <c r="L810" s="1959"/>
      <c r="M810" s="1690"/>
      <c r="N810" s="1960"/>
      <c r="O810" s="1960"/>
      <c r="P810" s="1960"/>
      <c r="Q810" s="1891"/>
      <c r="R810" s="1960"/>
      <c r="S810" s="1960"/>
      <c r="T810" s="1960"/>
      <c r="U810" s="1960"/>
      <c r="V810" s="1960"/>
      <c r="W810" s="1960"/>
      <c r="X810" s="1960"/>
      <c r="Y810" s="1960"/>
      <c r="Z810" s="1960"/>
      <c r="AA810" s="1960"/>
      <c r="AB810" s="1960"/>
      <c r="AC810" s="1960"/>
      <c r="AD810" s="1960"/>
      <c r="AE810" s="1960"/>
      <c r="AF810" s="1891"/>
      <c r="AG810" s="1961"/>
      <c r="AH810" s="1961"/>
      <c r="AI810" s="1961"/>
      <c r="AJ810" s="1961"/>
      <c r="AK810" s="1961"/>
      <c r="AL810" s="1961"/>
    </row>
    <row r="811" spans="1:38" s="597" customFormat="1" ht="15.75" customHeight="1">
      <c r="A811" s="659"/>
      <c r="B811" s="660"/>
      <c r="C811" s="5361" t="s">
        <v>584</v>
      </c>
      <c r="D811" s="5361"/>
      <c r="E811" s="3914">
        <f>SUM(E812:E819)</f>
        <v>21982548</v>
      </c>
      <c r="F811" s="549">
        <f t="shared" si="86"/>
        <v>0</v>
      </c>
      <c r="G811" s="1962"/>
      <c r="H811" s="1962"/>
      <c r="I811" s="1962"/>
      <c r="J811" s="1962"/>
      <c r="K811" s="1962"/>
      <c r="L811" s="1962"/>
      <c r="M811" s="1963"/>
      <c r="N811" s="1964"/>
      <c r="O811" s="1964"/>
      <c r="P811" s="1964"/>
      <c r="Q811" s="1965"/>
      <c r="R811" s="1964"/>
      <c r="S811" s="1964"/>
      <c r="T811" s="1964"/>
      <c r="U811" s="1964"/>
      <c r="V811" s="1964"/>
      <c r="W811" s="1964"/>
      <c r="X811" s="1964"/>
      <c r="Y811" s="1964"/>
      <c r="Z811" s="1964"/>
      <c r="AA811" s="1964"/>
      <c r="AB811" s="1966"/>
      <c r="AC811" s="1964"/>
      <c r="AD811" s="1964"/>
      <c r="AE811" s="1964"/>
      <c r="AF811" s="1891"/>
      <c r="AG811" s="1967"/>
      <c r="AH811" s="1967"/>
      <c r="AI811" s="1967"/>
      <c r="AJ811" s="1967"/>
      <c r="AK811" s="1967"/>
      <c r="AL811" s="1967"/>
    </row>
    <row r="812" spans="1:38" s="597" customFormat="1" ht="17.100000000000001" customHeight="1">
      <c r="A812" s="659"/>
      <c r="B812" s="660"/>
      <c r="C812" s="4399" t="s">
        <v>585</v>
      </c>
      <c r="D812" s="4400" t="s">
        <v>586</v>
      </c>
      <c r="E812" s="4409">
        <f>F812</f>
        <v>4134504</v>
      </c>
      <c r="F812" s="549">
        <f t="shared" si="86"/>
        <v>4134504</v>
      </c>
      <c r="G812" s="1968"/>
      <c r="H812" s="1968"/>
      <c r="I812" s="1968"/>
      <c r="J812" s="1968"/>
      <c r="K812" s="1968"/>
      <c r="L812" s="1968"/>
      <c r="M812" s="1963"/>
      <c r="N812" s="1969"/>
      <c r="O812" s="1969"/>
      <c r="P812" s="1969"/>
      <c r="Q812" s="1965"/>
      <c r="R812" s="1969"/>
      <c r="S812" s="1969"/>
      <c r="T812" s="1969"/>
      <c r="U812" s="1969"/>
      <c r="V812" s="1969"/>
      <c r="W812" s="1969"/>
      <c r="X812" s="1969"/>
      <c r="Y812" s="1969"/>
      <c r="Z812" s="1969"/>
      <c r="AA812" s="1969"/>
      <c r="AB812" s="1970">
        <v>4134504</v>
      </c>
      <c r="AC812" s="1969"/>
      <c r="AD812" s="1969"/>
      <c r="AE812" s="1969"/>
      <c r="AF812" s="1891"/>
      <c r="AG812" s="1971"/>
      <c r="AH812" s="1971"/>
      <c r="AI812" s="1971"/>
      <c r="AJ812" s="1971"/>
      <c r="AK812" s="1971"/>
      <c r="AL812" s="1971"/>
    </row>
    <row r="813" spans="1:38" s="597" customFormat="1" ht="17.100000000000001" customHeight="1">
      <c r="A813" s="659"/>
      <c r="B813" s="660"/>
      <c r="C813" s="3610" t="s">
        <v>587</v>
      </c>
      <c r="D813" s="3611" t="s">
        <v>588</v>
      </c>
      <c r="E813" s="796">
        <f t="shared" ref="E813:E819" si="89">F813</f>
        <v>340986</v>
      </c>
      <c r="F813" s="549">
        <f t="shared" si="86"/>
        <v>340986</v>
      </c>
      <c r="G813" s="1968"/>
      <c r="H813" s="1968"/>
      <c r="I813" s="1968"/>
      <c r="J813" s="1968"/>
      <c r="K813" s="1968"/>
      <c r="L813" s="1968"/>
      <c r="M813" s="1963"/>
      <c r="N813" s="1969"/>
      <c r="O813" s="1969"/>
      <c r="P813" s="1969"/>
      <c r="Q813" s="1965"/>
      <c r="R813" s="1969"/>
      <c r="S813" s="1969"/>
      <c r="T813" s="1969"/>
      <c r="U813" s="1969"/>
      <c r="V813" s="1969"/>
      <c r="W813" s="1969"/>
      <c r="X813" s="1969"/>
      <c r="Y813" s="1969"/>
      <c r="Z813" s="1969"/>
      <c r="AA813" s="1969"/>
      <c r="AB813" s="1970">
        <v>340986</v>
      </c>
      <c r="AC813" s="1969"/>
      <c r="AD813" s="1969"/>
      <c r="AE813" s="1969"/>
      <c r="AF813" s="1891"/>
      <c r="AG813" s="1971"/>
      <c r="AH813" s="1971"/>
      <c r="AI813" s="1971"/>
      <c r="AJ813" s="1971"/>
      <c r="AK813" s="1971"/>
      <c r="AL813" s="1971"/>
    </row>
    <row r="814" spans="1:38" s="597" customFormat="1" ht="16.5" customHeight="1">
      <c r="A814" s="659"/>
      <c r="B814" s="660"/>
      <c r="C814" s="3918" t="s">
        <v>589</v>
      </c>
      <c r="D814" s="3919" t="s">
        <v>590</v>
      </c>
      <c r="E814" s="3913">
        <f t="shared" si="89"/>
        <v>3076069</v>
      </c>
      <c r="F814" s="549">
        <f t="shared" si="86"/>
        <v>3076069</v>
      </c>
      <c r="G814" s="1972"/>
      <c r="H814" s="1972"/>
      <c r="I814" s="1972"/>
      <c r="J814" s="1972"/>
      <c r="K814" s="1972"/>
      <c r="L814" s="1972"/>
      <c r="M814" s="1963"/>
      <c r="N814" s="1973"/>
      <c r="O814" s="1973"/>
      <c r="P814" s="1973"/>
      <c r="Q814" s="1965"/>
      <c r="R814" s="1973"/>
      <c r="S814" s="1973"/>
      <c r="T814" s="1973"/>
      <c r="U814" s="1973"/>
      <c r="V814" s="1973"/>
      <c r="W814" s="1973"/>
      <c r="X814" s="1973"/>
      <c r="Y814" s="1973"/>
      <c r="Z814" s="1973"/>
      <c r="AA814" s="1973"/>
      <c r="AB814" s="1974">
        <v>3076069</v>
      </c>
      <c r="AC814" s="1973"/>
      <c r="AD814" s="1973"/>
      <c r="AE814" s="1973"/>
      <c r="AF814" s="1891"/>
      <c r="AG814" s="1975"/>
      <c r="AH814" s="1975"/>
      <c r="AI814" s="1975"/>
      <c r="AJ814" s="1975"/>
      <c r="AK814" s="1975"/>
      <c r="AL814" s="1975"/>
    </row>
    <row r="815" spans="1:38" s="597" customFormat="1" ht="16.5" customHeight="1">
      <c r="A815" s="659"/>
      <c r="B815" s="660"/>
      <c r="C815" s="3610" t="s">
        <v>591</v>
      </c>
      <c r="D815" s="3611" t="s">
        <v>592</v>
      </c>
      <c r="E815" s="3913">
        <f t="shared" si="89"/>
        <v>397162</v>
      </c>
      <c r="F815" s="549">
        <f t="shared" si="86"/>
        <v>397162</v>
      </c>
      <c r="G815" s="1972"/>
      <c r="H815" s="1972"/>
      <c r="I815" s="1972"/>
      <c r="J815" s="1972"/>
      <c r="K815" s="1972"/>
      <c r="L815" s="1972"/>
      <c r="M815" s="1963"/>
      <c r="N815" s="1973"/>
      <c r="O815" s="1973"/>
      <c r="P815" s="1973"/>
      <c r="Q815" s="1965"/>
      <c r="R815" s="1973"/>
      <c r="S815" s="1973"/>
      <c r="T815" s="1973"/>
      <c r="U815" s="1973"/>
      <c r="V815" s="1973"/>
      <c r="W815" s="1973"/>
      <c r="X815" s="1973"/>
      <c r="Y815" s="1973"/>
      <c r="Z815" s="1973"/>
      <c r="AA815" s="1973"/>
      <c r="AB815" s="1974">
        <v>397162</v>
      </c>
      <c r="AC815" s="1973"/>
      <c r="AD815" s="1973"/>
      <c r="AE815" s="1973"/>
      <c r="AF815" s="1891"/>
      <c r="AG815" s="1975"/>
      <c r="AH815" s="1975"/>
      <c r="AI815" s="1975"/>
      <c r="AJ815" s="1975"/>
      <c r="AK815" s="1975"/>
      <c r="AL815" s="1975"/>
    </row>
    <row r="816" spans="1:38" s="597" customFormat="1" ht="16.5" customHeight="1">
      <c r="A816" s="659"/>
      <c r="B816" s="660"/>
      <c r="C816" s="3610" t="s">
        <v>593</v>
      </c>
      <c r="D816" s="3611" t="s">
        <v>594</v>
      </c>
      <c r="E816" s="3913">
        <f t="shared" si="89"/>
        <v>41560</v>
      </c>
      <c r="F816" s="549">
        <f t="shared" si="86"/>
        <v>41560</v>
      </c>
      <c r="G816" s="1972"/>
      <c r="H816" s="1972"/>
      <c r="I816" s="1972"/>
      <c r="J816" s="1972"/>
      <c r="K816" s="1972"/>
      <c r="L816" s="1972"/>
      <c r="M816" s="1963"/>
      <c r="N816" s="1973"/>
      <c r="O816" s="1973"/>
      <c r="P816" s="1973"/>
      <c r="Q816" s="1965"/>
      <c r="R816" s="1973"/>
      <c r="S816" s="1973"/>
      <c r="T816" s="1973"/>
      <c r="U816" s="1973"/>
      <c r="V816" s="1973"/>
      <c r="W816" s="1973"/>
      <c r="X816" s="1973"/>
      <c r="Y816" s="1973"/>
      <c r="Z816" s="1973"/>
      <c r="AA816" s="1973"/>
      <c r="AB816" s="1974">
        <v>41560</v>
      </c>
      <c r="AC816" s="1973"/>
      <c r="AD816" s="1973"/>
      <c r="AE816" s="1973"/>
      <c r="AF816" s="1891"/>
      <c r="AG816" s="1975"/>
      <c r="AH816" s="1975"/>
      <c r="AI816" s="1975"/>
      <c r="AJ816" s="1975"/>
      <c r="AK816" s="1975"/>
      <c r="AL816" s="1975"/>
    </row>
    <row r="817" spans="1:38" s="597" customFormat="1" ht="16.5" customHeight="1">
      <c r="A817" s="659"/>
      <c r="B817" s="660"/>
      <c r="C817" s="3920" t="s">
        <v>595</v>
      </c>
      <c r="D817" s="3921" t="s">
        <v>596</v>
      </c>
      <c r="E817" s="3913">
        <f t="shared" si="89"/>
        <v>25520</v>
      </c>
      <c r="F817" s="549">
        <f t="shared" si="86"/>
        <v>25520</v>
      </c>
      <c r="G817" s="1976"/>
      <c r="H817" s="1976"/>
      <c r="I817" s="1976"/>
      <c r="J817" s="1976"/>
      <c r="K817" s="1976"/>
      <c r="L817" s="1976"/>
      <c r="M817" s="1963"/>
      <c r="N817" s="1977"/>
      <c r="O817" s="1977"/>
      <c r="P817" s="1977"/>
      <c r="Q817" s="1965"/>
      <c r="R817" s="1977"/>
      <c r="S817" s="1977"/>
      <c r="T817" s="1977"/>
      <c r="U817" s="1977"/>
      <c r="V817" s="1977"/>
      <c r="W817" s="1977"/>
      <c r="X817" s="1977"/>
      <c r="Y817" s="1977"/>
      <c r="Z817" s="1977"/>
      <c r="AA817" s="1977"/>
      <c r="AB817" s="1978">
        <v>25520</v>
      </c>
      <c r="AC817" s="1977"/>
      <c r="AD817" s="1977"/>
      <c r="AE817" s="1977"/>
      <c r="AF817" s="1891"/>
      <c r="AG817" s="1979"/>
      <c r="AH817" s="1979"/>
      <c r="AI817" s="1979"/>
      <c r="AJ817" s="1979"/>
      <c r="AK817" s="1979"/>
      <c r="AL817" s="1979"/>
    </row>
    <row r="818" spans="1:38" s="597" customFormat="1" ht="16.5" customHeight="1">
      <c r="A818" s="659"/>
      <c r="B818" s="660"/>
      <c r="C818" s="3920" t="s">
        <v>852</v>
      </c>
      <c r="D818" s="3921" t="s">
        <v>853</v>
      </c>
      <c r="E818" s="3913">
        <f t="shared" si="89"/>
        <v>12938583</v>
      </c>
      <c r="F818" s="549">
        <f t="shared" si="86"/>
        <v>12938583</v>
      </c>
      <c r="G818" s="1980"/>
      <c r="H818" s="1980"/>
      <c r="I818" s="1980"/>
      <c r="J818" s="1980"/>
      <c r="K818" s="1980"/>
      <c r="L818" s="1980"/>
      <c r="M818" s="1963"/>
      <c r="N818" s="1981"/>
      <c r="O818" s="1981"/>
      <c r="P818" s="1981"/>
      <c r="Q818" s="1965"/>
      <c r="R818" s="1981"/>
      <c r="S818" s="1981"/>
      <c r="T818" s="1981"/>
      <c r="U818" s="1981"/>
      <c r="V818" s="1981"/>
      <c r="W818" s="1981"/>
      <c r="X818" s="1981"/>
      <c r="Y818" s="1981"/>
      <c r="Z818" s="1981"/>
      <c r="AA818" s="1981"/>
      <c r="AB818" s="1982">
        <v>12938583</v>
      </c>
      <c r="AC818" s="1981"/>
      <c r="AD818" s="1981"/>
      <c r="AE818" s="1981"/>
      <c r="AF818" s="1891"/>
      <c r="AG818" s="1983"/>
      <c r="AH818" s="1983"/>
      <c r="AI818" s="1983"/>
      <c r="AJ818" s="1983"/>
      <c r="AK818" s="1983"/>
      <c r="AL818" s="1983"/>
    </row>
    <row r="819" spans="1:38" s="597" customFormat="1" ht="16.5" customHeight="1">
      <c r="A819" s="659"/>
      <c r="B819" s="660"/>
      <c r="C819" s="3918" t="s">
        <v>854</v>
      </c>
      <c r="D819" s="3922" t="s">
        <v>855</v>
      </c>
      <c r="E819" s="3913">
        <f t="shared" si="89"/>
        <v>1028164</v>
      </c>
      <c r="F819" s="549">
        <f t="shared" si="86"/>
        <v>1028164</v>
      </c>
      <c r="G819" s="1984"/>
      <c r="H819" s="1984"/>
      <c r="I819" s="1984"/>
      <c r="J819" s="1984"/>
      <c r="K819" s="1984"/>
      <c r="L819" s="1984"/>
      <c r="M819" s="1963"/>
      <c r="N819" s="1985"/>
      <c r="O819" s="1985"/>
      <c r="P819" s="1985"/>
      <c r="Q819" s="1965"/>
      <c r="R819" s="1985"/>
      <c r="S819" s="1985"/>
      <c r="T819" s="1985"/>
      <c r="U819" s="1985"/>
      <c r="V819" s="1985"/>
      <c r="W819" s="1985"/>
      <c r="X819" s="1985"/>
      <c r="Y819" s="1985"/>
      <c r="Z819" s="1985"/>
      <c r="AA819" s="1985"/>
      <c r="AB819" s="1986">
        <v>1028164</v>
      </c>
      <c r="AC819" s="1985"/>
      <c r="AD819" s="1985"/>
      <c r="AE819" s="1985"/>
      <c r="AF819" s="1891"/>
      <c r="AG819" s="1987"/>
      <c r="AH819" s="1987"/>
      <c r="AI819" s="1987"/>
      <c r="AJ819" s="1987"/>
      <c r="AK819" s="1987"/>
      <c r="AL819" s="1987"/>
    </row>
    <row r="820" spans="1:38" s="597" customFormat="1" ht="14.25" customHeight="1">
      <c r="A820" s="659"/>
      <c r="B820" s="660"/>
      <c r="C820" s="3751"/>
      <c r="D820" s="1549"/>
      <c r="E820" s="796"/>
      <c r="F820" s="549">
        <f t="shared" si="86"/>
        <v>0</v>
      </c>
      <c r="G820" s="1984"/>
      <c r="H820" s="1984"/>
      <c r="I820" s="1984"/>
      <c r="J820" s="1984"/>
      <c r="K820" s="1984"/>
      <c r="L820" s="1984"/>
      <c r="M820" s="1963"/>
      <c r="N820" s="1985"/>
      <c r="O820" s="1985"/>
      <c r="P820" s="1985"/>
      <c r="Q820" s="1965"/>
      <c r="R820" s="1985"/>
      <c r="S820" s="1985"/>
      <c r="T820" s="1985"/>
      <c r="U820" s="1985"/>
      <c r="V820" s="1985"/>
      <c r="W820" s="1985"/>
      <c r="X820" s="1985"/>
      <c r="Y820" s="1985"/>
      <c r="Z820" s="1985"/>
      <c r="AA820" s="1985"/>
      <c r="AB820" s="1986"/>
      <c r="AC820" s="1985"/>
      <c r="AD820" s="1985"/>
      <c r="AE820" s="1985"/>
      <c r="AF820" s="1891"/>
      <c r="AG820" s="1987"/>
      <c r="AH820" s="1987"/>
      <c r="AI820" s="1987"/>
      <c r="AJ820" s="1987"/>
      <c r="AK820" s="1987"/>
      <c r="AL820" s="1987"/>
    </row>
    <row r="821" spans="1:38" ht="14.25" customHeight="1">
      <c r="A821" s="3561"/>
      <c r="B821" s="3554"/>
      <c r="C821" s="5362" t="s">
        <v>597</v>
      </c>
      <c r="D821" s="5362"/>
      <c r="E821" s="3913">
        <f>SUM(E822:E837)</f>
        <v>6355288</v>
      </c>
      <c r="F821" s="549">
        <f t="shared" si="86"/>
        <v>0</v>
      </c>
      <c r="G821" s="1988"/>
      <c r="H821" s="1988"/>
      <c r="I821" s="1988"/>
      <c r="J821" s="1988"/>
      <c r="K821" s="1988"/>
      <c r="L821" s="1988"/>
      <c r="M821" s="1690"/>
      <c r="N821" s="1989"/>
      <c r="O821" s="1989"/>
      <c r="P821" s="1989"/>
      <c r="Q821" s="1891"/>
      <c r="R821" s="1989"/>
      <c r="S821" s="1989"/>
      <c r="T821" s="1989"/>
      <c r="U821" s="1989"/>
      <c r="V821" s="1989"/>
      <c r="W821" s="1989"/>
      <c r="X821" s="1989"/>
      <c r="Y821" s="1989"/>
      <c r="Z821" s="1989"/>
      <c r="AA821" s="1989"/>
      <c r="AB821" s="1989"/>
      <c r="AC821" s="1989"/>
      <c r="AD821" s="1989"/>
      <c r="AE821" s="1989"/>
      <c r="AF821" s="1891"/>
      <c r="AG821" s="1990"/>
      <c r="AH821" s="1990"/>
      <c r="AI821" s="1990"/>
      <c r="AJ821" s="1990"/>
      <c r="AK821" s="1990"/>
      <c r="AL821" s="1990"/>
    </row>
    <row r="822" spans="1:38" ht="15" customHeight="1">
      <c r="A822" s="3561"/>
      <c r="B822" s="3554"/>
      <c r="C822" s="3923" t="s">
        <v>598</v>
      </c>
      <c r="D822" s="3924" t="s">
        <v>859</v>
      </c>
      <c r="E822" s="3913">
        <f>F822</f>
        <v>32155</v>
      </c>
      <c r="F822" s="549">
        <f t="shared" si="86"/>
        <v>32155</v>
      </c>
      <c r="G822" s="1991"/>
      <c r="H822" s="1991"/>
      <c r="I822" s="1991"/>
      <c r="J822" s="1991"/>
      <c r="K822" s="1991"/>
      <c r="L822" s="1991"/>
      <c r="M822" s="1690"/>
      <c r="N822" s="1992"/>
      <c r="O822" s="1992"/>
      <c r="P822" s="1992"/>
      <c r="Q822" s="1891"/>
      <c r="R822" s="1992"/>
      <c r="S822" s="1992"/>
      <c r="T822" s="1992"/>
      <c r="U822" s="1992"/>
      <c r="V822" s="1992"/>
      <c r="W822" s="1992"/>
      <c r="X822" s="1992"/>
      <c r="Y822" s="1992"/>
      <c r="Z822" s="1992"/>
      <c r="AA822" s="1992"/>
      <c r="AB822" s="1992">
        <v>32155</v>
      </c>
      <c r="AC822" s="1992"/>
      <c r="AD822" s="1992"/>
      <c r="AE822" s="1992"/>
      <c r="AF822" s="1891"/>
      <c r="AG822" s="1993"/>
      <c r="AH822" s="1993"/>
      <c r="AI822" s="1993"/>
      <c r="AJ822" s="1993"/>
      <c r="AK822" s="1993"/>
      <c r="AL822" s="1993"/>
    </row>
    <row r="823" spans="1:38" ht="15" customHeight="1">
      <c r="A823" s="3561"/>
      <c r="B823" s="3554"/>
      <c r="C823" s="3923" t="s">
        <v>600</v>
      </c>
      <c r="D823" s="3924" t="s">
        <v>601</v>
      </c>
      <c r="E823" s="3913">
        <f t="shared" ref="E823:E837" si="90">F823</f>
        <v>293836</v>
      </c>
      <c r="F823" s="549">
        <f t="shared" si="86"/>
        <v>293836</v>
      </c>
      <c r="G823" s="1994"/>
      <c r="H823" s="1994"/>
      <c r="I823" s="1994"/>
      <c r="J823" s="1994"/>
      <c r="K823" s="1994"/>
      <c r="L823" s="1994"/>
      <c r="M823" s="1690"/>
      <c r="N823" s="1995"/>
      <c r="O823" s="1995"/>
      <c r="P823" s="1995"/>
      <c r="Q823" s="1891"/>
      <c r="R823" s="1995"/>
      <c r="S823" s="1995"/>
      <c r="T823" s="1995"/>
      <c r="U823" s="1995"/>
      <c r="V823" s="1995"/>
      <c r="W823" s="1995"/>
      <c r="X823" s="1995"/>
      <c r="Y823" s="1995"/>
      <c r="Z823" s="1995"/>
      <c r="AA823" s="1995"/>
      <c r="AB823" s="1995">
        <v>293836</v>
      </c>
      <c r="AC823" s="1995"/>
      <c r="AD823" s="1995"/>
      <c r="AE823" s="1995"/>
      <c r="AF823" s="1891"/>
      <c r="AG823" s="1996"/>
      <c r="AH823" s="1996"/>
      <c r="AI823" s="1996"/>
      <c r="AJ823" s="1996"/>
      <c r="AK823" s="1996"/>
      <c r="AL823" s="1996"/>
    </row>
    <row r="824" spans="1:38" ht="15" customHeight="1">
      <c r="A824" s="3561"/>
      <c r="B824" s="3554"/>
      <c r="C824" s="3923" t="s">
        <v>856</v>
      </c>
      <c r="D824" s="3924" t="s">
        <v>857</v>
      </c>
      <c r="E824" s="3913">
        <f t="shared" si="90"/>
        <v>245047</v>
      </c>
      <c r="F824" s="549">
        <f t="shared" si="86"/>
        <v>245047</v>
      </c>
      <c r="G824" s="1997"/>
      <c r="H824" s="1997"/>
      <c r="I824" s="1997"/>
      <c r="J824" s="1997"/>
      <c r="K824" s="1997"/>
      <c r="L824" s="1997"/>
      <c r="M824" s="1690"/>
      <c r="N824" s="1998"/>
      <c r="O824" s="1998"/>
      <c r="P824" s="1998"/>
      <c r="Q824" s="1891"/>
      <c r="R824" s="1998"/>
      <c r="S824" s="1998"/>
      <c r="T824" s="1998"/>
      <c r="U824" s="1998"/>
      <c r="V824" s="1998"/>
      <c r="W824" s="1998"/>
      <c r="X824" s="1998"/>
      <c r="Y824" s="1998"/>
      <c r="Z824" s="1998"/>
      <c r="AA824" s="1998"/>
      <c r="AB824" s="1998">
        <v>245047</v>
      </c>
      <c r="AC824" s="1998"/>
      <c r="AD824" s="1998"/>
      <c r="AE824" s="1998"/>
      <c r="AF824" s="1891"/>
      <c r="AG824" s="1999"/>
      <c r="AH824" s="1999"/>
      <c r="AI824" s="1999"/>
      <c r="AJ824" s="1999"/>
      <c r="AK824" s="1999"/>
      <c r="AL824" s="1999"/>
    </row>
    <row r="825" spans="1:38" ht="15" customHeight="1">
      <c r="A825" s="3561"/>
      <c r="B825" s="3554"/>
      <c r="C825" s="3923" t="s">
        <v>604</v>
      </c>
      <c r="D825" s="3924" t="s">
        <v>605</v>
      </c>
      <c r="E825" s="3913">
        <f t="shared" si="90"/>
        <v>1023677</v>
      </c>
      <c r="F825" s="549">
        <f t="shared" si="86"/>
        <v>1023677</v>
      </c>
      <c r="G825" s="2000"/>
      <c r="H825" s="2000"/>
      <c r="I825" s="2000"/>
      <c r="J825" s="2000"/>
      <c r="K825" s="2000"/>
      <c r="L825" s="2000"/>
      <c r="M825" s="1690"/>
      <c r="N825" s="2001"/>
      <c r="O825" s="2001"/>
      <c r="P825" s="2001"/>
      <c r="Q825" s="1891"/>
      <c r="R825" s="2001"/>
      <c r="S825" s="2001"/>
      <c r="T825" s="2001"/>
      <c r="U825" s="2001"/>
      <c r="V825" s="2001"/>
      <c r="W825" s="2001"/>
      <c r="X825" s="2001"/>
      <c r="Y825" s="2001"/>
      <c r="Z825" s="2001"/>
      <c r="AA825" s="2001"/>
      <c r="AB825" s="2001">
        <v>1023677</v>
      </c>
      <c r="AC825" s="2001"/>
      <c r="AD825" s="2001"/>
      <c r="AE825" s="2001"/>
      <c r="AF825" s="1891"/>
      <c r="AG825" s="2002"/>
      <c r="AH825" s="2002"/>
      <c r="AI825" s="2002"/>
      <c r="AJ825" s="2002"/>
      <c r="AK825" s="2002"/>
      <c r="AL825" s="2002"/>
    </row>
    <row r="826" spans="1:38" ht="15" customHeight="1">
      <c r="A826" s="3561"/>
      <c r="B826" s="3554"/>
      <c r="C826" s="3923" t="s">
        <v>606</v>
      </c>
      <c r="D826" s="3924" t="s">
        <v>607</v>
      </c>
      <c r="E826" s="3913">
        <f t="shared" si="90"/>
        <v>2892432</v>
      </c>
      <c r="F826" s="549">
        <f t="shared" si="86"/>
        <v>2892432</v>
      </c>
      <c r="G826" s="2003"/>
      <c r="H826" s="2003"/>
      <c r="I826" s="2003"/>
      <c r="J826" s="2003"/>
      <c r="K826" s="2003"/>
      <c r="L826" s="2003"/>
      <c r="M826" s="1690"/>
      <c r="N826" s="2004"/>
      <c r="O826" s="2004"/>
      <c r="P826" s="2004"/>
      <c r="Q826" s="1891"/>
      <c r="R826" s="2004"/>
      <c r="S826" s="2004"/>
      <c r="T826" s="2004"/>
      <c r="U826" s="2004"/>
      <c r="V826" s="2004"/>
      <c r="W826" s="2004"/>
      <c r="X826" s="2004"/>
      <c r="Y826" s="2004"/>
      <c r="Z826" s="2004"/>
      <c r="AA826" s="2004"/>
      <c r="AB826" s="2004">
        <v>2892432</v>
      </c>
      <c r="AC826" s="2004"/>
      <c r="AD826" s="2004"/>
      <c r="AE826" s="2004"/>
      <c r="AF826" s="1891"/>
      <c r="AG826" s="2005"/>
      <c r="AH826" s="2005"/>
      <c r="AI826" s="2005"/>
      <c r="AJ826" s="2005"/>
      <c r="AK826" s="2005"/>
      <c r="AL826" s="2005"/>
    </row>
    <row r="827" spans="1:38" ht="15" customHeight="1">
      <c r="A827" s="3561"/>
      <c r="B827" s="3554"/>
      <c r="C827" s="3923" t="s">
        <v>608</v>
      </c>
      <c r="D827" s="3924" t="s">
        <v>609</v>
      </c>
      <c r="E827" s="3913">
        <f t="shared" si="90"/>
        <v>20853</v>
      </c>
      <c r="F827" s="549">
        <f t="shared" si="86"/>
        <v>20853</v>
      </c>
      <c r="G827" s="2006"/>
      <c r="H827" s="2006"/>
      <c r="I827" s="2006"/>
      <c r="J827" s="2006"/>
      <c r="K827" s="2006"/>
      <c r="L827" s="2006"/>
      <c r="M827" s="1690"/>
      <c r="N827" s="2007"/>
      <c r="O827" s="2007"/>
      <c r="P827" s="2007"/>
      <c r="Q827" s="1891"/>
      <c r="R827" s="2007"/>
      <c r="S827" s="2007"/>
      <c r="T827" s="2007"/>
      <c r="U827" s="2007"/>
      <c r="V827" s="2007"/>
      <c r="W827" s="2007"/>
      <c r="X827" s="2007"/>
      <c r="Y827" s="2007"/>
      <c r="Z827" s="2007"/>
      <c r="AA827" s="2007"/>
      <c r="AB827" s="2007">
        <v>20853</v>
      </c>
      <c r="AC827" s="2007"/>
      <c r="AD827" s="2007"/>
      <c r="AE827" s="2007"/>
      <c r="AF827" s="1891"/>
      <c r="AG827" s="2008"/>
      <c r="AH827" s="2008"/>
      <c r="AI827" s="2008"/>
      <c r="AJ827" s="2008"/>
      <c r="AK827" s="2008"/>
      <c r="AL827" s="2008"/>
    </row>
    <row r="828" spans="1:38" ht="15" customHeight="1">
      <c r="A828" s="3561"/>
      <c r="B828" s="3554"/>
      <c r="C828" s="3925" t="s">
        <v>610</v>
      </c>
      <c r="D828" s="3926" t="s">
        <v>611</v>
      </c>
      <c r="E828" s="3913">
        <f t="shared" si="90"/>
        <v>811259</v>
      </c>
      <c r="F828" s="549">
        <f t="shared" si="86"/>
        <v>811259</v>
      </c>
      <c r="G828" s="2009"/>
      <c r="H828" s="2009"/>
      <c r="I828" s="2009"/>
      <c r="J828" s="2009"/>
      <c r="K828" s="2009"/>
      <c r="L828" s="2009"/>
      <c r="M828" s="1690"/>
      <c r="N828" s="2010"/>
      <c r="O828" s="2010"/>
      <c r="P828" s="2010"/>
      <c r="Q828" s="1891"/>
      <c r="R828" s="2010"/>
      <c r="S828" s="2010"/>
      <c r="T828" s="2010"/>
      <c r="U828" s="2010"/>
      <c r="V828" s="2010"/>
      <c r="W828" s="2010"/>
      <c r="X828" s="2010"/>
      <c r="Y828" s="2010"/>
      <c r="Z828" s="2010"/>
      <c r="AA828" s="2010"/>
      <c r="AB828" s="2010">
        <v>811259</v>
      </c>
      <c r="AC828" s="2010"/>
      <c r="AD828" s="2010"/>
      <c r="AE828" s="2010"/>
      <c r="AF828" s="1891"/>
      <c r="AG828" s="2011"/>
      <c r="AH828" s="2011"/>
      <c r="AI828" s="2011"/>
      <c r="AJ828" s="2011"/>
      <c r="AK828" s="2011"/>
      <c r="AL828" s="2011"/>
    </row>
    <row r="829" spans="1:38" ht="29.25" customHeight="1">
      <c r="A829" s="3561"/>
      <c r="B829" s="3554"/>
      <c r="C829" s="3691" t="s">
        <v>860</v>
      </c>
      <c r="D829" s="3927" t="s">
        <v>861</v>
      </c>
      <c r="E829" s="796">
        <f t="shared" si="90"/>
        <v>44000</v>
      </c>
      <c r="F829" s="549">
        <f t="shared" si="86"/>
        <v>44000</v>
      </c>
      <c r="G829" s="2009"/>
      <c r="H829" s="2009"/>
      <c r="I829" s="2009"/>
      <c r="J829" s="2009"/>
      <c r="K829" s="2009"/>
      <c r="L829" s="2009"/>
      <c r="M829" s="1690"/>
      <c r="N829" s="2010"/>
      <c r="O829" s="2010"/>
      <c r="P829" s="2010"/>
      <c r="Q829" s="1891"/>
      <c r="R829" s="2010"/>
      <c r="S829" s="2010"/>
      <c r="T829" s="2010"/>
      <c r="U829" s="2010"/>
      <c r="V829" s="2010"/>
      <c r="W829" s="2010"/>
      <c r="X829" s="2010"/>
      <c r="Y829" s="2010"/>
      <c r="Z829" s="2010"/>
      <c r="AA829" s="2010"/>
      <c r="AB829" s="2010">
        <v>44000</v>
      </c>
      <c r="AC829" s="2010"/>
      <c r="AD829" s="2010"/>
      <c r="AE829" s="2010"/>
      <c r="AF829" s="1891"/>
      <c r="AG829" s="2011"/>
      <c r="AH829" s="2011"/>
      <c r="AI829" s="2011"/>
      <c r="AJ829" s="2011"/>
      <c r="AK829" s="2011"/>
      <c r="AL829" s="2011"/>
    </row>
    <row r="830" spans="1:38" ht="15" customHeight="1">
      <c r="A830" s="3561"/>
      <c r="B830" s="3554"/>
      <c r="C830" s="3923" t="s">
        <v>612</v>
      </c>
      <c r="D830" s="3924" t="s">
        <v>613</v>
      </c>
      <c r="E830" s="3913">
        <f t="shared" si="90"/>
        <v>27490</v>
      </c>
      <c r="F830" s="549">
        <f t="shared" si="86"/>
        <v>27490</v>
      </c>
      <c r="G830" s="2012"/>
      <c r="H830" s="2012"/>
      <c r="I830" s="2012"/>
      <c r="J830" s="2012"/>
      <c r="K830" s="2012"/>
      <c r="L830" s="2012"/>
      <c r="M830" s="1690"/>
      <c r="N830" s="2013"/>
      <c r="O830" s="2013"/>
      <c r="P830" s="2013"/>
      <c r="Q830" s="1891"/>
      <c r="R830" s="2013"/>
      <c r="S830" s="2013"/>
      <c r="T830" s="2013"/>
      <c r="U830" s="2013"/>
      <c r="V830" s="2013"/>
      <c r="W830" s="2013"/>
      <c r="X830" s="2013"/>
      <c r="Y830" s="2013"/>
      <c r="Z830" s="2013"/>
      <c r="AA830" s="2013"/>
      <c r="AB830" s="2013">
        <v>27490</v>
      </c>
      <c r="AC830" s="2013"/>
      <c r="AD830" s="2013"/>
      <c r="AE830" s="2013"/>
      <c r="AF830" s="1891"/>
      <c r="AG830" s="2014"/>
      <c r="AH830" s="2014"/>
      <c r="AI830" s="2014"/>
      <c r="AJ830" s="2014"/>
      <c r="AK830" s="2014"/>
      <c r="AL830" s="2014"/>
    </row>
    <row r="831" spans="1:38" ht="15" customHeight="1">
      <c r="A831" s="3561"/>
      <c r="B831" s="3554"/>
      <c r="C831" s="3923" t="s">
        <v>614</v>
      </c>
      <c r="D831" s="3924" t="s">
        <v>615</v>
      </c>
      <c r="E831" s="3913">
        <f t="shared" si="90"/>
        <v>1105</v>
      </c>
      <c r="F831" s="549">
        <f t="shared" si="86"/>
        <v>1105</v>
      </c>
      <c r="G831" s="2015"/>
      <c r="H831" s="2015"/>
      <c r="I831" s="2015"/>
      <c r="J831" s="2015"/>
      <c r="K831" s="2015"/>
      <c r="L831" s="2015"/>
      <c r="M831" s="1690"/>
      <c r="N831" s="2016"/>
      <c r="O831" s="2016"/>
      <c r="P831" s="2016"/>
      <c r="Q831" s="1891"/>
      <c r="R831" s="2016"/>
      <c r="S831" s="2016"/>
      <c r="T831" s="2016"/>
      <c r="U831" s="2016"/>
      <c r="V831" s="2016"/>
      <c r="W831" s="2016"/>
      <c r="X831" s="2016"/>
      <c r="Y831" s="2016"/>
      <c r="Z831" s="2016"/>
      <c r="AA831" s="2016"/>
      <c r="AB831" s="2016">
        <v>1105</v>
      </c>
      <c r="AC831" s="2016"/>
      <c r="AD831" s="2016"/>
      <c r="AE831" s="2016"/>
      <c r="AF831" s="1891"/>
      <c r="AG831" s="2017"/>
      <c r="AH831" s="2017"/>
      <c r="AI831" s="2017"/>
      <c r="AJ831" s="2017"/>
      <c r="AK831" s="2017"/>
      <c r="AL831" s="2017"/>
    </row>
    <row r="832" spans="1:38" ht="26.25" customHeight="1">
      <c r="A832" s="3561"/>
      <c r="B832" s="3554"/>
      <c r="C832" s="3923" t="s">
        <v>616</v>
      </c>
      <c r="D832" s="3924" t="s">
        <v>617</v>
      </c>
      <c r="E832" s="3913">
        <f t="shared" si="90"/>
        <v>2400</v>
      </c>
      <c r="F832" s="549">
        <f t="shared" si="86"/>
        <v>2400</v>
      </c>
      <c r="G832" s="2018"/>
      <c r="H832" s="2018"/>
      <c r="I832" s="2018"/>
      <c r="J832" s="2018"/>
      <c r="K832" s="2018"/>
      <c r="L832" s="2018"/>
      <c r="M832" s="1690"/>
      <c r="N832" s="2019"/>
      <c r="O832" s="2019"/>
      <c r="P832" s="2019"/>
      <c r="Q832" s="1891"/>
      <c r="R832" s="2019"/>
      <c r="S832" s="2019"/>
      <c r="T832" s="2019"/>
      <c r="U832" s="2019"/>
      <c r="V832" s="2019"/>
      <c r="W832" s="2019"/>
      <c r="X832" s="2019"/>
      <c r="Y832" s="2019"/>
      <c r="Z832" s="2019"/>
      <c r="AA832" s="2019"/>
      <c r="AB832" s="2019">
        <v>2400</v>
      </c>
      <c r="AC832" s="2019"/>
      <c r="AD832" s="2019"/>
      <c r="AE832" s="2019"/>
      <c r="AF832" s="1891"/>
      <c r="AG832" s="2020"/>
      <c r="AH832" s="2020"/>
      <c r="AI832" s="2020"/>
      <c r="AJ832" s="2020"/>
      <c r="AK832" s="2020"/>
      <c r="AL832" s="2020"/>
    </row>
    <row r="833" spans="1:38" ht="15" customHeight="1">
      <c r="A833" s="3561"/>
      <c r="B833" s="3554"/>
      <c r="C833" s="3923" t="s">
        <v>618</v>
      </c>
      <c r="D833" s="3924" t="s">
        <v>619</v>
      </c>
      <c r="E833" s="3913">
        <f>F833</f>
        <v>19295</v>
      </c>
      <c r="F833" s="549">
        <f t="shared" si="86"/>
        <v>19295</v>
      </c>
      <c r="G833" s="2021"/>
      <c r="H833" s="2021"/>
      <c r="I833" s="2021"/>
      <c r="J833" s="2021"/>
      <c r="K833" s="2021"/>
      <c r="L833" s="2021"/>
      <c r="M833" s="1690"/>
      <c r="N833" s="2022"/>
      <c r="O833" s="2022"/>
      <c r="P833" s="2022"/>
      <c r="Q833" s="1891"/>
      <c r="R833" s="2022"/>
      <c r="S833" s="2022"/>
      <c r="T833" s="2022"/>
      <c r="U833" s="2022"/>
      <c r="V833" s="2022"/>
      <c r="W833" s="2022"/>
      <c r="X833" s="2022"/>
      <c r="Y833" s="2022"/>
      <c r="Z833" s="2022"/>
      <c r="AA833" s="2022"/>
      <c r="AB833" s="2022">
        <v>19295</v>
      </c>
      <c r="AC833" s="2022"/>
      <c r="AD833" s="2022"/>
      <c r="AE833" s="2022"/>
      <c r="AF833" s="1891"/>
      <c r="AG833" s="2023"/>
      <c r="AH833" s="2023"/>
      <c r="AI833" s="2023"/>
      <c r="AJ833" s="2023"/>
      <c r="AK833" s="2023"/>
      <c r="AL833" s="2023"/>
    </row>
    <row r="834" spans="1:38" ht="15" customHeight="1">
      <c r="A834" s="3561"/>
      <c r="B834" s="3554"/>
      <c r="C834" s="3923" t="s">
        <v>620</v>
      </c>
      <c r="D834" s="3924" t="s">
        <v>621</v>
      </c>
      <c r="E834" s="3913">
        <f t="shared" si="90"/>
        <v>31532</v>
      </c>
      <c r="F834" s="549">
        <f t="shared" si="86"/>
        <v>31532</v>
      </c>
      <c r="G834" s="2024"/>
      <c r="H834" s="2024"/>
      <c r="I834" s="2024"/>
      <c r="J834" s="2024"/>
      <c r="K834" s="2024"/>
      <c r="L834" s="2024"/>
      <c r="M834" s="1690"/>
      <c r="N834" s="2025"/>
      <c r="O834" s="2025"/>
      <c r="P834" s="2025"/>
      <c r="Q834" s="1891"/>
      <c r="R834" s="2025"/>
      <c r="S834" s="2025"/>
      <c r="T834" s="2025"/>
      <c r="U834" s="2025"/>
      <c r="V834" s="2025"/>
      <c r="W834" s="2025"/>
      <c r="X834" s="2025"/>
      <c r="Y834" s="2025"/>
      <c r="Z834" s="2025"/>
      <c r="AA834" s="2025"/>
      <c r="AB834" s="2025">
        <v>31532</v>
      </c>
      <c r="AC834" s="2025"/>
      <c r="AD834" s="2025"/>
      <c r="AE834" s="2025"/>
      <c r="AF834" s="1891"/>
      <c r="AG834" s="2026"/>
      <c r="AH834" s="2026"/>
      <c r="AI834" s="2026"/>
      <c r="AJ834" s="2026"/>
      <c r="AK834" s="2026"/>
      <c r="AL834" s="2026"/>
    </row>
    <row r="835" spans="1:38" ht="15" customHeight="1">
      <c r="A835" s="3561"/>
      <c r="B835" s="3554"/>
      <c r="C835" s="3923" t="s">
        <v>622</v>
      </c>
      <c r="D835" s="3924" t="s">
        <v>709</v>
      </c>
      <c r="E835" s="3913">
        <f t="shared" si="90"/>
        <v>887352</v>
      </c>
      <c r="F835" s="549">
        <f t="shared" si="86"/>
        <v>887352</v>
      </c>
      <c r="G835" s="2027"/>
      <c r="H835" s="2027"/>
      <c r="I835" s="2027"/>
      <c r="J835" s="2027"/>
      <c r="K835" s="2027"/>
      <c r="L835" s="2027"/>
      <c r="M835" s="1690"/>
      <c r="N835" s="2028"/>
      <c r="O835" s="2028"/>
      <c r="P835" s="2028"/>
      <c r="Q835" s="1891"/>
      <c r="R835" s="2028"/>
      <c r="S835" s="2028"/>
      <c r="T835" s="2028"/>
      <c r="U835" s="2028"/>
      <c r="V835" s="2028"/>
      <c r="W835" s="2028"/>
      <c r="X835" s="2028"/>
      <c r="Y835" s="2028"/>
      <c r="Z835" s="2028"/>
      <c r="AA835" s="2028"/>
      <c r="AB835" s="2028">
        <v>887352</v>
      </c>
      <c r="AC835" s="2028"/>
      <c r="AD835" s="2028"/>
      <c r="AE835" s="2028"/>
      <c r="AF835" s="1891"/>
      <c r="AG835" s="2029"/>
      <c r="AH835" s="2029"/>
      <c r="AI835" s="2029"/>
      <c r="AJ835" s="2029"/>
      <c r="AK835" s="2029"/>
      <c r="AL835" s="2029"/>
    </row>
    <row r="836" spans="1:38" ht="15" customHeight="1">
      <c r="A836" s="3561"/>
      <c r="B836" s="3554"/>
      <c r="C836" s="3923" t="s">
        <v>626</v>
      </c>
      <c r="D836" s="3924" t="s">
        <v>627</v>
      </c>
      <c r="E836" s="3913">
        <f t="shared" si="90"/>
        <v>4157</v>
      </c>
      <c r="F836" s="549">
        <f t="shared" si="86"/>
        <v>4157</v>
      </c>
      <c r="G836" s="2030"/>
      <c r="H836" s="2030"/>
      <c r="I836" s="2030"/>
      <c r="J836" s="2030"/>
      <c r="K836" s="2030"/>
      <c r="L836" s="2030"/>
      <c r="M836" s="1690"/>
      <c r="N836" s="2031"/>
      <c r="O836" s="2031"/>
      <c r="P836" s="2031"/>
      <c r="Q836" s="1891"/>
      <c r="R836" s="2031"/>
      <c r="S836" s="2031"/>
      <c r="T836" s="2031"/>
      <c r="U836" s="2031"/>
      <c r="V836" s="2031"/>
      <c r="W836" s="2031"/>
      <c r="X836" s="2031"/>
      <c r="Y836" s="2031"/>
      <c r="Z836" s="2031"/>
      <c r="AA836" s="2031"/>
      <c r="AB836" s="2031">
        <v>4157</v>
      </c>
      <c r="AC836" s="2031"/>
      <c r="AD836" s="2031"/>
      <c r="AE836" s="2031"/>
      <c r="AF836" s="1891"/>
      <c r="AG836" s="2032"/>
      <c r="AH836" s="2032"/>
      <c r="AI836" s="2032"/>
      <c r="AJ836" s="2032"/>
      <c r="AK836" s="2032"/>
      <c r="AL836" s="2032"/>
    </row>
    <row r="837" spans="1:38" ht="15" customHeight="1">
      <c r="A837" s="3561"/>
      <c r="B837" s="3554"/>
      <c r="C837" s="3923" t="s">
        <v>632</v>
      </c>
      <c r="D837" s="3924" t="s">
        <v>633</v>
      </c>
      <c r="E837" s="3913">
        <f t="shared" si="90"/>
        <v>18698</v>
      </c>
      <c r="F837" s="549">
        <f t="shared" si="86"/>
        <v>18698</v>
      </c>
      <c r="G837" s="2033"/>
      <c r="H837" s="2033"/>
      <c r="I837" s="2033"/>
      <c r="J837" s="2033"/>
      <c r="K837" s="2033"/>
      <c r="L837" s="2033"/>
      <c r="M837" s="1690"/>
      <c r="N837" s="2034"/>
      <c r="O837" s="2034"/>
      <c r="P837" s="2034"/>
      <c r="Q837" s="1891"/>
      <c r="R837" s="2034"/>
      <c r="S837" s="2034"/>
      <c r="T837" s="2034"/>
      <c r="U837" s="2034"/>
      <c r="V837" s="2034"/>
      <c r="W837" s="2034"/>
      <c r="X837" s="2034"/>
      <c r="Y837" s="2034"/>
      <c r="Z837" s="2034"/>
      <c r="AA837" s="2034"/>
      <c r="AB837" s="2034">
        <v>18698</v>
      </c>
      <c r="AC837" s="2034"/>
      <c r="AD837" s="2034"/>
      <c r="AE837" s="2034"/>
      <c r="AF837" s="1891"/>
      <c r="AG837" s="2035"/>
      <c r="AH837" s="2035"/>
      <c r="AI837" s="2035"/>
      <c r="AJ837" s="2035"/>
      <c r="AK837" s="2035"/>
      <c r="AL837" s="2035"/>
    </row>
    <row r="838" spans="1:38">
      <c r="A838" s="3561"/>
      <c r="B838" s="3554"/>
      <c r="C838" s="3923"/>
      <c r="D838" s="3924"/>
      <c r="E838" s="3913"/>
      <c r="F838" s="549">
        <f t="shared" si="86"/>
        <v>0</v>
      </c>
      <c r="G838" s="2036"/>
      <c r="H838" s="2036"/>
      <c r="I838" s="2036"/>
      <c r="J838" s="2036"/>
      <c r="K838" s="2036"/>
      <c r="L838" s="2036"/>
      <c r="M838" s="1690"/>
      <c r="N838" s="2037"/>
      <c r="O838" s="2037"/>
      <c r="P838" s="2037"/>
      <c r="Q838" s="1891"/>
      <c r="R838" s="2037"/>
      <c r="S838" s="2037"/>
      <c r="T838" s="2037"/>
      <c r="U838" s="2037"/>
      <c r="V838" s="2037"/>
      <c r="W838" s="2037"/>
      <c r="X838" s="2037"/>
      <c r="Y838" s="2037"/>
      <c r="Z838" s="2037"/>
      <c r="AA838" s="2037"/>
      <c r="AB838" s="2037"/>
      <c r="AC838" s="2037"/>
      <c r="AD838" s="2037"/>
      <c r="AE838" s="2037"/>
      <c r="AF838" s="1891"/>
      <c r="AG838" s="2038"/>
      <c r="AH838" s="2038"/>
      <c r="AI838" s="2038"/>
      <c r="AJ838" s="2038"/>
      <c r="AK838" s="2038"/>
      <c r="AL838" s="2038"/>
    </row>
    <row r="839" spans="1:38" s="597" customFormat="1" ht="16.5" customHeight="1">
      <c r="A839" s="659"/>
      <c r="B839" s="664"/>
      <c r="C839" s="5363" t="s">
        <v>804</v>
      </c>
      <c r="D839" s="5363"/>
      <c r="E839" s="3913">
        <f>SUM(E840:E840)</f>
        <v>50870</v>
      </c>
      <c r="F839" s="549">
        <f t="shared" si="86"/>
        <v>0</v>
      </c>
      <c r="G839" s="2039"/>
      <c r="H839" s="2040"/>
      <c r="I839" s="2040"/>
      <c r="J839" s="2040"/>
      <c r="K839" s="2040"/>
      <c r="L839" s="2040"/>
      <c r="M839" s="1963"/>
      <c r="N839" s="2041"/>
      <c r="O839" s="2041"/>
      <c r="P839" s="2041"/>
      <c r="Q839" s="1965"/>
      <c r="R839" s="2041"/>
      <c r="S839" s="2041"/>
      <c r="T839" s="2041"/>
      <c r="U839" s="2041"/>
      <c r="V839" s="2041"/>
      <c r="W839" s="2041"/>
      <c r="X839" s="2041"/>
      <c r="Y839" s="2041"/>
      <c r="Z839" s="2041"/>
      <c r="AA839" s="2041"/>
      <c r="AB839" s="2042"/>
      <c r="AC839" s="2041"/>
      <c r="AD839" s="2041"/>
      <c r="AE839" s="2041"/>
      <c r="AF839" s="1891"/>
      <c r="AG839" s="2043"/>
      <c r="AH839" s="2043"/>
      <c r="AI839" s="2043"/>
      <c r="AJ839" s="2043"/>
      <c r="AK839" s="2043"/>
      <c r="AL839" s="2043"/>
    </row>
    <row r="840" spans="1:38" s="597" customFormat="1" ht="16.5" customHeight="1">
      <c r="A840" s="659"/>
      <c r="B840" s="664"/>
      <c r="C840" s="3928" t="s">
        <v>635</v>
      </c>
      <c r="D840" s="3919" t="s">
        <v>636</v>
      </c>
      <c r="E840" s="3913">
        <f>F840</f>
        <v>50870</v>
      </c>
      <c r="F840" s="549">
        <f t="shared" si="86"/>
        <v>50870</v>
      </c>
      <c r="G840" s="2044"/>
      <c r="H840" s="2045"/>
      <c r="I840" s="2045"/>
      <c r="J840" s="2045"/>
      <c r="K840" s="2045"/>
      <c r="L840" s="2045"/>
      <c r="M840" s="1963"/>
      <c r="N840" s="2046"/>
      <c r="O840" s="2046"/>
      <c r="P840" s="2046"/>
      <c r="Q840" s="1965"/>
      <c r="R840" s="2046"/>
      <c r="S840" s="2046"/>
      <c r="T840" s="2046"/>
      <c r="U840" s="2046"/>
      <c r="V840" s="2046"/>
      <c r="W840" s="2046"/>
      <c r="X840" s="2046"/>
      <c r="Y840" s="2046"/>
      <c r="Z840" s="2046"/>
      <c r="AA840" s="2046"/>
      <c r="AB840" s="2047">
        <v>50870</v>
      </c>
      <c r="AC840" s="2046"/>
      <c r="AD840" s="2046"/>
      <c r="AE840" s="2046"/>
      <c r="AF840" s="1891"/>
      <c r="AG840" s="2048"/>
      <c r="AH840" s="2048"/>
      <c r="AI840" s="2048"/>
      <c r="AJ840" s="2048"/>
      <c r="AK840" s="2048"/>
      <c r="AL840" s="2048"/>
    </row>
    <row r="841" spans="1:38" s="597" customFormat="1" ht="14.25" customHeight="1">
      <c r="A841" s="659"/>
      <c r="B841" s="664"/>
      <c r="C841" s="4376"/>
      <c r="D841" s="2457"/>
      <c r="E841" s="4887"/>
      <c r="F841" s="549"/>
      <c r="G841" s="4878"/>
      <c r="H841" s="4883"/>
      <c r="I841" s="4883"/>
      <c r="J841" s="4883"/>
      <c r="K841" s="4883"/>
      <c r="L841" s="4883"/>
      <c r="M841" s="4884"/>
      <c r="N841" s="4885"/>
      <c r="O841" s="4885"/>
      <c r="P841" s="4885"/>
      <c r="Q841" s="4886"/>
      <c r="R841" s="4885"/>
      <c r="S841" s="4885"/>
      <c r="T841" s="4885"/>
      <c r="U841" s="4885"/>
      <c r="V841" s="4885"/>
      <c r="W841" s="4885"/>
      <c r="X841" s="4885"/>
      <c r="Y841" s="4885"/>
      <c r="Z841" s="4885"/>
      <c r="AA841" s="4885"/>
      <c r="AB841" s="4880"/>
      <c r="AC841" s="4885"/>
      <c r="AD841" s="4885"/>
      <c r="AE841" s="4885"/>
      <c r="AF841" s="4881"/>
      <c r="AG841" s="4882"/>
      <c r="AH841" s="4882"/>
      <c r="AI841" s="4882"/>
      <c r="AJ841" s="4882"/>
      <c r="AK841" s="4882"/>
      <c r="AL841" s="4882"/>
    </row>
    <row r="842" spans="1:38" ht="15.75" customHeight="1">
      <c r="A842" s="3561"/>
      <c r="B842" s="3554"/>
      <c r="C842" s="5365" t="s">
        <v>648</v>
      </c>
      <c r="D842" s="5366"/>
      <c r="E842" s="796">
        <f>SUM(E843:E844)</f>
        <v>785752</v>
      </c>
      <c r="F842" s="549">
        <f t="shared" ref="F842:F844" si="91">SUM(G842:AJ842)</f>
        <v>0</v>
      </c>
      <c r="G842" s="2158"/>
      <c r="H842" s="2158"/>
      <c r="I842" s="2158"/>
      <c r="J842" s="2158"/>
      <c r="K842" s="2158"/>
      <c r="L842" s="2158"/>
      <c r="M842" s="1690"/>
      <c r="N842" s="2159"/>
      <c r="O842" s="2159"/>
      <c r="P842" s="2159"/>
      <c r="Q842" s="1891"/>
      <c r="R842" s="2159"/>
      <c r="S842" s="2159"/>
      <c r="T842" s="2159"/>
      <c r="U842" s="2159"/>
      <c r="V842" s="2159"/>
      <c r="W842" s="2159"/>
      <c r="X842" s="2159"/>
      <c r="Y842" s="2159"/>
      <c r="Z842" s="2159"/>
      <c r="AA842" s="2159"/>
      <c r="AB842" s="2159"/>
      <c r="AC842" s="2159"/>
      <c r="AD842" s="2159"/>
      <c r="AE842" s="2159"/>
      <c r="AF842" s="1891"/>
      <c r="AG842" s="2160"/>
      <c r="AH842" s="2160"/>
      <c r="AI842" s="2160"/>
      <c r="AJ842" s="2160"/>
      <c r="AK842" s="2160"/>
      <c r="AL842" s="2160"/>
    </row>
    <row r="843" spans="1:38" ht="15.75" customHeight="1">
      <c r="A843" s="3561"/>
      <c r="B843" s="3554"/>
      <c r="C843" s="3688" t="s">
        <v>699</v>
      </c>
      <c r="D843" s="3924" t="s">
        <v>607</v>
      </c>
      <c r="E843" s="796">
        <v>667889</v>
      </c>
      <c r="F843" s="549">
        <f t="shared" si="91"/>
        <v>372053.01</v>
      </c>
      <c r="G843" s="2158"/>
      <c r="H843" s="2158"/>
      <c r="I843" s="2158"/>
      <c r="J843" s="2158"/>
      <c r="K843" s="2158"/>
      <c r="L843" s="2158"/>
      <c r="M843" s="1690"/>
      <c r="N843" s="2159"/>
      <c r="O843" s="2159"/>
      <c r="P843" s="2159"/>
      <c r="Q843" s="1891"/>
      <c r="R843" s="2159"/>
      <c r="S843" s="2159"/>
      <c r="T843" s="2159"/>
      <c r="U843" s="2159"/>
      <c r="V843" s="2159"/>
      <c r="W843" s="2159"/>
      <c r="X843" s="2159"/>
      <c r="Y843" s="2159"/>
      <c r="Z843" s="2159"/>
      <c r="AA843" s="2159"/>
      <c r="AB843" s="2159">
        <v>372053.01</v>
      </c>
      <c r="AC843" s="2159"/>
      <c r="AD843" s="2159"/>
      <c r="AE843" s="2159"/>
      <c r="AF843" s="1891"/>
      <c r="AG843" s="2160"/>
      <c r="AH843" s="2160"/>
      <c r="AI843" s="2160"/>
      <c r="AJ843" s="2160"/>
      <c r="AK843" s="2160"/>
      <c r="AL843" s="2160"/>
    </row>
    <row r="844" spans="1:38" ht="15.75" customHeight="1" thickBot="1">
      <c r="A844" s="3561"/>
      <c r="B844" s="3554"/>
      <c r="C844" s="602" t="s">
        <v>665</v>
      </c>
      <c r="D844" s="3924" t="s">
        <v>607</v>
      </c>
      <c r="E844" s="796">
        <v>117863</v>
      </c>
      <c r="F844" s="549">
        <f t="shared" si="91"/>
        <v>65654.77</v>
      </c>
      <c r="G844" s="2158"/>
      <c r="H844" s="2158"/>
      <c r="I844" s="2158"/>
      <c r="J844" s="2158"/>
      <c r="K844" s="2158"/>
      <c r="L844" s="2158"/>
      <c r="M844" s="1690"/>
      <c r="N844" s="2159"/>
      <c r="O844" s="2159"/>
      <c r="P844" s="2159"/>
      <c r="Q844" s="1891"/>
      <c r="R844" s="2159"/>
      <c r="S844" s="2159"/>
      <c r="T844" s="2159"/>
      <c r="U844" s="2159"/>
      <c r="V844" s="2159"/>
      <c r="W844" s="2159"/>
      <c r="X844" s="2159"/>
      <c r="Y844" s="2159"/>
      <c r="Z844" s="2159"/>
      <c r="AA844" s="2159"/>
      <c r="AB844" s="2159">
        <v>65654.77</v>
      </c>
      <c r="AC844" s="2159"/>
      <c r="AD844" s="2159"/>
      <c r="AE844" s="2159"/>
      <c r="AF844" s="1891"/>
      <c r="AG844" s="2160"/>
      <c r="AH844" s="2160"/>
      <c r="AI844" s="2160"/>
      <c r="AJ844" s="2160"/>
      <c r="AK844" s="2160"/>
      <c r="AL844" s="2160"/>
    </row>
    <row r="845" spans="1:38" ht="17.100000000000001" customHeight="1" thickBot="1">
      <c r="A845" s="3561"/>
      <c r="B845" s="576" t="s">
        <v>862</v>
      </c>
      <c r="C845" s="577"/>
      <c r="D845" s="578" t="s">
        <v>863</v>
      </c>
      <c r="E845" s="579">
        <f>SUM(E846)</f>
        <v>3246885</v>
      </c>
      <c r="F845" s="549">
        <f t="shared" si="86"/>
        <v>0</v>
      </c>
      <c r="G845" s="2044"/>
      <c r="H845" s="2044"/>
      <c r="I845" s="2044"/>
      <c r="J845" s="2044"/>
      <c r="K845" s="2044"/>
      <c r="L845" s="2044"/>
      <c r="M845" s="1690"/>
      <c r="N845" s="2047"/>
      <c r="O845" s="2047"/>
      <c r="P845" s="2047"/>
      <c r="Q845" s="1891"/>
      <c r="R845" s="2047"/>
      <c r="S845" s="2047"/>
      <c r="T845" s="2047"/>
      <c r="U845" s="2047"/>
      <c r="V845" s="2047"/>
      <c r="W845" s="2047"/>
      <c r="X845" s="2047"/>
      <c r="Y845" s="2047"/>
      <c r="Z845" s="2047"/>
      <c r="AA845" s="2047"/>
      <c r="AB845" s="2047"/>
      <c r="AC845" s="2047"/>
      <c r="AD845" s="2047"/>
      <c r="AE845" s="2047"/>
      <c r="AF845" s="1891"/>
      <c r="AG845" s="2048"/>
      <c r="AH845" s="2048"/>
      <c r="AI845" s="2048"/>
      <c r="AJ845" s="2048"/>
      <c r="AK845" s="2048"/>
      <c r="AL845" s="2048"/>
    </row>
    <row r="846" spans="1:38" ht="17.100000000000001" customHeight="1">
      <c r="A846" s="3561"/>
      <c r="B846" s="573"/>
      <c r="C846" s="5191" t="s">
        <v>582</v>
      </c>
      <c r="D846" s="5191"/>
      <c r="E846" s="821">
        <f>SUM(E847,E861)</f>
        <v>3246885</v>
      </c>
      <c r="F846" s="549">
        <f t="shared" si="86"/>
        <v>0</v>
      </c>
      <c r="G846" s="2044"/>
      <c r="H846" s="2044"/>
      <c r="I846" s="2044"/>
      <c r="J846" s="2044"/>
      <c r="K846" s="2044"/>
      <c r="L846" s="2044"/>
      <c r="M846" s="1690"/>
      <c r="N846" s="2047"/>
      <c r="O846" s="2047"/>
      <c r="P846" s="2047"/>
      <c r="Q846" s="1891"/>
      <c r="R846" s="2047"/>
      <c r="S846" s="2047"/>
      <c r="T846" s="2047"/>
      <c r="U846" s="2047"/>
      <c r="V846" s="2047"/>
      <c r="W846" s="2047"/>
      <c r="X846" s="2047"/>
      <c r="Y846" s="2047"/>
      <c r="Z846" s="2047"/>
      <c r="AA846" s="2047"/>
      <c r="AB846" s="2047"/>
      <c r="AC846" s="2047"/>
      <c r="AD846" s="2047"/>
      <c r="AE846" s="2047"/>
      <c r="AF846" s="1891"/>
      <c r="AG846" s="2048"/>
      <c r="AH846" s="2048"/>
      <c r="AI846" s="2048"/>
      <c r="AJ846" s="2048"/>
      <c r="AK846" s="2048"/>
      <c r="AL846" s="2048"/>
    </row>
    <row r="847" spans="1:38" ht="17.100000000000001" customHeight="1">
      <c r="A847" s="3561"/>
      <c r="B847" s="573"/>
      <c r="C847" s="5360" t="s">
        <v>583</v>
      </c>
      <c r="D847" s="5360"/>
      <c r="E847" s="3913">
        <f>SUM(E848,E855)</f>
        <v>3233198</v>
      </c>
      <c r="F847" s="549">
        <f t="shared" si="86"/>
        <v>0</v>
      </c>
      <c r="G847" s="2049"/>
      <c r="H847" s="2049"/>
      <c r="I847" s="2049"/>
      <c r="J847" s="2049"/>
      <c r="K847" s="2049"/>
      <c r="L847" s="2049"/>
      <c r="M847" s="1690"/>
      <c r="N847" s="2050"/>
      <c r="O847" s="2050"/>
      <c r="P847" s="2050"/>
      <c r="Q847" s="1891"/>
      <c r="R847" s="2050"/>
      <c r="S847" s="2050"/>
      <c r="T847" s="2050"/>
      <c r="U847" s="2050"/>
      <c r="V847" s="2050"/>
      <c r="W847" s="2050"/>
      <c r="X847" s="2050"/>
      <c r="Y847" s="2050"/>
      <c r="Z847" s="2050"/>
      <c r="AA847" s="2050"/>
      <c r="AB847" s="2050"/>
      <c r="AC847" s="2050"/>
      <c r="AD847" s="2050"/>
      <c r="AE847" s="2050"/>
      <c r="AF847" s="1891"/>
      <c r="AG847" s="2051"/>
      <c r="AH847" s="2051"/>
      <c r="AI847" s="2051"/>
      <c r="AJ847" s="2051"/>
      <c r="AK847" s="2051"/>
      <c r="AL847" s="2051"/>
    </row>
    <row r="848" spans="1:38" ht="17.100000000000001" customHeight="1">
      <c r="A848" s="3561"/>
      <c r="B848" s="573"/>
      <c r="C848" s="5361" t="s">
        <v>584</v>
      </c>
      <c r="D848" s="5361"/>
      <c r="E848" s="3914">
        <f>SUM(E849:E853)</f>
        <v>3074671</v>
      </c>
      <c r="F848" s="549">
        <f t="shared" si="86"/>
        <v>0</v>
      </c>
      <c r="G848" s="2052"/>
      <c r="H848" s="2052"/>
      <c r="I848" s="2052"/>
      <c r="J848" s="2052"/>
      <c r="K848" s="2052"/>
      <c r="L848" s="2052"/>
      <c r="M848" s="1690"/>
      <c r="N848" s="2053"/>
      <c r="O848" s="2053"/>
      <c r="P848" s="2053"/>
      <c r="Q848" s="1891"/>
      <c r="R848" s="2053"/>
      <c r="S848" s="2053"/>
      <c r="T848" s="2053"/>
      <c r="U848" s="2053"/>
      <c r="V848" s="2053"/>
      <c r="W848" s="2053"/>
      <c r="X848" s="2053"/>
      <c r="Y848" s="2053"/>
      <c r="Z848" s="2053"/>
      <c r="AA848" s="2053"/>
      <c r="AB848" s="2053"/>
      <c r="AC848" s="2053"/>
      <c r="AD848" s="2053"/>
      <c r="AE848" s="2053"/>
      <c r="AF848" s="1891"/>
      <c r="AG848" s="2054"/>
      <c r="AH848" s="2054"/>
      <c r="AI848" s="2054"/>
      <c r="AJ848" s="2054"/>
      <c r="AK848" s="2054"/>
      <c r="AL848" s="2054"/>
    </row>
    <row r="849" spans="1:38" ht="16.5" customHeight="1">
      <c r="A849" s="3561"/>
      <c r="B849" s="573"/>
      <c r="C849" s="3918" t="s">
        <v>589</v>
      </c>
      <c r="D849" s="3919" t="s">
        <v>590</v>
      </c>
      <c r="E849" s="3913">
        <f>F849</f>
        <v>496415</v>
      </c>
      <c r="F849" s="549">
        <f t="shared" si="86"/>
        <v>496415</v>
      </c>
      <c r="G849" s="2055"/>
      <c r="H849" s="2055"/>
      <c r="I849" s="2055"/>
      <c r="J849" s="2055"/>
      <c r="K849" s="2055"/>
      <c r="L849" s="2055"/>
      <c r="M849" s="1690"/>
      <c r="N849" s="2056"/>
      <c r="O849" s="2056"/>
      <c r="P849" s="2056"/>
      <c r="Q849" s="1891"/>
      <c r="R849" s="2056"/>
      <c r="S849" s="2056"/>
      <c r="T849" s="2056"/>
      <c r="U849" s="2056"/>
      <c r="V849" s="2056"/>
      <c r="W849" s="2056"/>
      <c r="X849" s="2056"/>
      <c r="Y849" s="2056"/>
      <c r="Z849" s="2056"/>
      <c r="AA849" s="2056"/>
      <c r="AB849" s="2056">
        <v>496415</v>
      </c>
      <c r="AC849" s="2056"/>
      <c r="AD849" s="2056"/>
      <c r="AE849" s="2056"/>
      <c r="AF849" s="1891"/>
      <c r="AG849" s="2057"/>
      <c r="AH849" s="2057"/>
      <c r="AI849" s="2057"/>
      <c r="AJ849" s="2057"/>
      <c r="AK849" s="2057"/>
      <c r="AL849" s="2057"/>
    </row>
    <row r="850" spans="1:38" ht="16.5" customHeight="1">
      <c r="A850" s="3561"/>
      <c r="B850" s="573"/>
      <c r="C850" s="3610" t="s">
        <v>591</v>
      </c>
      <c r="D850" s="3611" t="s">
        <v>592</v>
      </c>
      <c r="E850" s="796">
        <f t="shared" ref="E850:E853" si="92">F850</f>
        <v>70618</v>
      </c>
      <c r="F850" s="549">
        <f t="shared" si="86"/>
        <v>70618</v>
      </c>
      <c r="G850" s="2055"/>
      <c r="H850" s="2055"/>
      <c r="I850" s="2055"/>
      <c r="J850" s="2055"/>
      <c r="K850" s="2055"/>
      <c r="L850" s="2055"/>
      <c r="M850" s="1690"/>
      <c r="N850" s="2056"/>
      <c r="O850" s="2056"/>
      <c r="P850" s="2056"/>
      <c r="Q850" s="1891"/>
      <c r="R850" s="2056"/>
      <c r="S850" s="2056"/>
      <c r="T850" s="2056"/>
      <c r="U850" s="2056"/>
      <c r="V850" s="2056"/>
      <c r="W850" s="2056"/>
      <c r="X850" s="2056"/>
      <c r="Y850" s="2056"/>
      <c r="Z850" s="2056"/>
      <c r="AA850" s="2056"/>
      <c r="AB850" s="2056">
        <v>70618</v>
      </c>
      <c r="AC850" s="2056"/>
      <c r="AD850" s="2056"/>
      <c r="AE850" s="2056"/>
      <c r="AF850" s="1891"/>
      <c r="AG850" s="2057"/>
      <c r="AH850" s="2057"/>
      <c r="AI850" s="2057"/>
      <c r="AJ850" s="2057"/>
      <c r="AK850" s="2057"/>
      <c r="AL850" s="2057"/>
    </row>
    <row r="851" spans="1:38" ht="16.5" customHeight="1">
      <c r="A851" s="3561"/>
      <c r="B851" s="573"/>
      <c r="C851" s="3920" t="s">
        <v>595</v>
      </c>
      <c r="D851" s="3921" t="s">
        <v>596</v>
      </c>
      <c r="E851" s="3913">
        <f t="shared" si="92"/>
        <v>21620</v>
      </c>
      <c r="F851" s="549">
        <f t="shared" ref="F851:F862" si="93">SUM(G851:AJ851)</f>
        <v>21620</v>
      </c>
      <c r="G851" s="2058"/>
      <c r="H851" s="2058"/>
      <c r="I851" s="2058"/>
      <c r="J851" s="2058"/>
      <c r="K851" s="2058"/>
      <c r="L851" s="2058"/>
      <c r="M851" s="1690"/>
      <c r="N851" s="2059"/>
      <c r="O851" s="2059"/>
      <c r="P851" s="2059"/>
      <c r="Q851" s="1891"/>
      <c r="R851" s="2059"/>
      <c r="S851" s="2059"/>
      <c r="T851" s="2059"/>
      <c r="U851" s="2059"/>
      <c r="V851" s="2059"/>
      <c r="W851" s="2059"/>
      <c r="X851" s="2059"/>
      <c r="Y851" s="2059"/>
      <c r="Z851" s="2059"/>
      <c r="AA851" s="2059"/>
      <c r="AB851" s="2059">
        <v>21620</v>
      </c>
      <c r="AC851" s="2059"/>
      <c r="AD851" s="2059"/>
      <c r="AE851" s="2059"/>
      <c r="AF851" s="1891"/>
      <c r="AG851" s="2060"/>
      <c r="AH851" s="2060"/>
      <c r="AI851" s="2060"/>
      <c r="AJ851" s="2060"/>
      <c r="AK851" s="2060"/>
      <c r="AL851" s="2060"/>
    </row>
    <row r="852" spans="1:38" ht="16.5" customHeight="1">
      <c r="A852" s="3561"/>
      <c r="B852" s="573"/>
      <c r="C852" s="3920" t="s">
        <v>852</v>
      </c>
      <c r="D852" s="3921" t="s">
        <v>853</v>
      </c>
      <c r="E852" s="3913">
        <f t="shared" si="92"/>
        <v>2281639</v>
      </c>
      <c r="F852" s="549">
        <f t="shared" si="93"/>
        <v>2281639</v>
      </c>
      <c r="G852" s="2061"/>
      <c r="H852" s="2061"/>
      <c r="I852" s="2061"/>
      <c r="J852" s="2061"/>
      <c r="K852" s="2061"/>
      <c r="L852" s="2061"/>
      <c r="M852" s="1690"/>
      <c r="N852" s="2062"/>
      <c r="O852" s="2062"/>
      <c r="P852" s="2062"/>
      <c r="Q852" s="1891"/>
      <c r="R852" s="2062"/>
      <c r="S852" s="2062"/>
      <c r="T852" s="2062"/>
      <c r="U852" s="2062"/>
      <c r="V852" s="2062"/>
      <c r="W852" s="2062"/>
      <c r="X852" s="2062"/>
      <c r="Y852" s="2062"/>
      <c r="Z852" s="2062"/>
      <c r="AA852" s="2062"/>
      <c r="AB852" s="2062">
        <v>2281639</v>
      </c>
      <c r="AC852" s="2062"/>
      <c r="AD852" s="2062"/>
      <c r="AE852" s="2062"/>
      <c r="AF852" s="1891"/>
      <c r="AG852" s="2063"/>
      <c r="AH852" s="2063"/>
      <c r="AI852" s="2063"/>
      <c r="AJ852" s="2063"/>
      <c r="AK852" s="2063"/>
      <c r="AL852" s="2063"/>
    </row>
    <row r="853" spans="1:38" ht="16.5" customHeight="1">
      <c r="A853" s="3561"/>
      <c r="B853" s="573"/>
      <c r="C853" s="3918" t="s">
        <v>854</v>
      </c>
      <c r="D853" s="3919" t="s">
        <v>855</v>
      </c>
      <c r="E853" s="3913">
        <f t="shared" si="92"/>
        <v>204379</v>
      </c>
      <c r="F853" s="549">
        <f t="shared" si="93"/>
        <v>204379</v>
      </c>
      <c r="G853" s="2064"/>
      <c r="H853" s="2064"/>
      <c r="I853" s="2064"/>
      <c r="J853" s="2064"/>
      <c r="K853" s="2064"/>
      <c r="L853" s="2064"/>
      <c r="M853" s="1690"/>
      <c r="N853" s="2065"/>
      <c r="O853" s="2065"/>
      <c r="P853" s="2065"/>
      <c r="Q853" s="1891"/>
      <c r="R853" s="2065"/>
      <c r="S853" s="2065"/>
      <c r="T853" s="2065"/>
      <c r="U853" s="2065"/>
      <c r="V853" s="2065"/>
      <c r="W853" s="2065"/>
      <c r="X853" s="2065"/>
      <c r="Y853" s="2065"/>
      <c r="Z853" s="2065"/>
      <c r="AA853" s="2065"/>
      <c r="AB853" s="2065">
        <v>204379</v>
      </c>
      <c r="AC853" s="2065"/>
      <c r="AD853" s="2065"/>
      <c r="AE853" s="2065"/>
      <c r="AF853" s="1891"/>
      <c r="AG853" s="2066"/>
      <c r="AH853" s="2066"/>
      <c r="AI853" s="2066"/>
      <c r="AJ853" s="2066"/>
      <c r="AK853" s="2066"/>
      <c r="AL853" s="2066"/>
    </row>
    <row r="854" spans="1:38" ht="13.5" customHeight="1">
      <c r="A854" s="3561"/>
      <c r="B854" s="573"/>
      <c r="C854" s="3751"/>
      <c r="D854" s="1549"/>
      <c r="E854" s="796"/>
      <c r="F854" s="549">
        <f t="shared" si="93"/>
        <v>0</v>
      </c>
      <c r="G854" s="2064"/>
      <c r="H854" s="2064"/>
      <c r="I854" s="2064"/>
      <c r="J854" s="2064"/>
      <c r="K854" s="2064"/>
      <c r="L854" s="2064"/>
      <c r="M854" s="1690"/>
      <c r="N854" s="2065"/>
      <c r="O854" s="2065"/>
      <c r="P854" s="2065"/>
      <c r="Q854" s="1891"/>
      <c r="R854" s="2065"/>
      <c r="S854" s="2065"/>
      <c r="T854" s="2065"/>
      <c r="U854" s="2065"/>
      <c r="V854" s="2065"/>
      <c r="W854" s="2065"/>
      <c r="X854" s="2065"/>
      <c r="Y854" s="2065"/>
      <c r="Z854" s="2065"/>
      <c r="AA854" s="2065"/>
      <c r="AB854" s="2065"/>
      <c r="AC854" s="2065"/>
      <c r="AD854" s="2065"/>
      <c r="AE854" s="2065"/>
      <c r="AF854" s="1891"/>
      <c r="AG854" s="2066"/>
      <c r="AH854" s="2066"/>
      <c r="AI854" s="2066"/>
      <c r="AJ854" s="2066"/>
      <c r="AK854" s="2066"/>
      <c r="AL854" s="2066"/>
    </row>
    <row r="855" spans="1:38" ht="17.100000000000001" customHeight="1">
      <c r="A855" s="3554"/>
      <c r="B855" s="573"/>
      <c r="C855" s="5213" t="s">
        <v>597</v>
      </c>
      <c r="D855" s="5213"/>
      <c r="E855" s="870">
        <f>SUM(E856:E859)</f>
        <v>158527</v>
      </c>
      <c r="F855" s="549">
        <f t="shared" si="93"/>
        <v>0</v>
      </c>
      <c r="G855" s="2064"/>
      <c r="H855" s="2064"/>
      <c r="I855" s="2064"/>
      <c r="J855" s="2064"/>
      <c r="K855" s="2064"/>
      <c r="L855" s="2064"/>
      <c r="M855" s="1690"/>
      <c r="N855" s="2065"/>
      <c r="O855" s="2065"/>
      <c r="P855" s="2065"/>
      <c r="Q855" s="1891"/>
      <c r="R855" s="2065"/>
      <c r="S855" s="2065"/>
      <c r="T855" s="2065"/>
      <c r="U855" s="2065"/>
      <c r="V855" s="2065"/>
      <c r="W855" s="2065"/>
      <c r="X855" s="2065"/>
      <c r="Y855" s="2065"/>
      <c r="Z855" s="2065"/>
      <c r="AA855" s="2065"/>
      <c r="AB855" s="2065"/>
      <c r="AC855" s="2065"/>
      <c r="AD855" s="2065"/>
      <c r="AE855" s="2065"/>
      <c r="AF855" s="1891"/>
      <c r="AG855" s="2066"/>
      <c r="AH855" s="2066"/>
      <c r="AI855" s="2066"/>
      <c r="AJ855" s="2066"/>
      <c r="AK855" s="2066"/>
      <c r="AL855" s="2066"/>
    </row>
    <row r="856" spans="1:38" ht="17.100000000000001" customHeight="1">
      <c r="A856" s="3561"/>
      <c r="B856" s="573"/>
      <c r="C856" s="3920" t="s">
        <v>600</v>
      </c>
      <c r="D856" s="3921" t="s">
        <v>601</v>
      </c>
      <c r="E856" s="3913">
        <f>F856</f>
        <v>6657</v>
      </c>
      <c r="F856" s="549">
        <f t="shared" si="93"/>
        <v>6657</v>
      </c>
      <c r="G856" s="2067"/>
      <c r="H856" s="2067"/>
      <c r="I856" s="2067"/>
      <c r="J856" s="2067"/>
      <c r="K856" s="2067"/>
      <c r="L856" s="2067"/>
      <c r="M856" s="1690"/>
      <c r="N856" s="2068"/>
      <c r="O856" s="2068"/>
      <c r="P856" s="2068"/>
      <c r="Q856" s="1891"/>
      <c r="R856" s="2068"/>
      <c r="S856" s="2068"/>
      <c r="T856" s="2068"/>
      <c r="U856" s="2068"/>
      <c r="V856" s="2068"/>
      <c r="W856" s="2068"/>
      <c r="X856" s="2068"/>
      <c r="Y856" s="2068"/>
      <c r="Z856" s="2068"/>
      <c r="AA856" s="2068"/>
      <c r="AB856" s="2068">
        <v>6657</v>
      </c>
      <c r="AC856" s="2068"/>
      <c r="AD856" s="2068"/>
      <c r="AE856" s="2068"/>
      <c r="AF856" s="1891"/>
      <c r="AG856" s="2069"/>
      <c r="AH856" s="2069"/>
      <c r="AI856" s="2069"/>
      <c r="AJ856" s="2069"/>
      <c r="AK856" s="2069"/>
      <c r="AL856" s="2069"/>
    </row>
    <row r="857" spans="1:38" ht="17.100000000000001" customHeight="1" thickBot="1">
      <c r="A857" s="583"/>
      <c r="B857" s="575"/>
      <c r="C857" s="4393" t="s">
        <v>856</v>
      </c>
      <c r="D857" s="4394" t="s">
        <v>857</v>
      </c>
      <c r="E857" s="4398">
        <f t="shared" ref="E857:E859" si="94">F857</f>
        <v>5216</v>
      </c>
      <c r="F857" s="549">
        <f t="shared" si="93"/>
        <v>5216</v>
      </c>
      <c r="G857" s="2070"/>
      <c r="H857" s="2070"/>
      <c r="I857" s="2070"/>
      <c r="J857" s="2070"/>
      <c r="K857" s="2070"/>
      <c r="L857" s="2070"/>
      <c r="M857" s="1690"/>
      <c r="N857" s="2071"/>
      <c r="O857" s="2071"/>
      <c r="P857" s="2071"/>
      <c r="Q857" s="1891"/>
      <c r="R857" s="2071"/>
      <c r="S857" s="2071"/>
      <c r="T857" s="2071"/>
      <c r="U857" s="2071"/>
      <c r="V857" s="2071"/>
      <c r="W857" s="2071"/>
      <c r="X857" s="2071"/>
      <c r="Y857" s="2071"/>
      <c r="Z857" s="2071"/>
      <c r="AA857" s="2071"/>
      <c r="AB857" s="2071">
        <v>5216</v>
      </c>
      <c r="AC857" s="2071"/>
      <c r="AD857" s="2071"/>
      <c r="AE857" s="2071"/>
      <c r="AF857" s="1891"/>
      <c r="AG857" s="2072"/>
      <c r="AH857" s="2072"/>
      <c r="AI857" s="2072"/>
      <c r="AJ857" s="2072"/>
      <c r="AK857" s="2072"/>
      <c r="AL857" s="2072"/>
    </row>
    <row r="858" spans="1:38" ht="17.100000000000001" customHeight="1">
      <c r="A858" s="3561"/>
      <c r="B858" s="573"/>
      <c r="C858" s="4338" t="s">
        <v>608</v>
      </c>
      <c r="D858" s="4347" t="s">
        <v>609</v>
      </c>
      <c r="E858" s="796">
        <f t="shared" si="94"/>
        <v>1500</v>
      </c>
      <c r="F858" s="549">
        <f t="shared" si="93"/>
        <v>1500</v>
      </c>
      <c r="G858" s="2073"/>
      <c r="H858" s="2073"/>
      <c r="I858" s="2073"/>
      <c r="J858" s="2073"/>
      <c r="K858" s="2073"/>
      <c r="L858" s="2073"/>
      <c r="M858" s="1690"/>
      <c r="N858" s="2074"/>
      <c r="O858" s="2074"/>
      <c r="P858" s="2074"/>
      <c r="Q858" s="1891"/>
      <c r="R858" s="2074"/>
      <c r="S858" s="2074"/>
      <c r="T858" s="2074"/>
      <c r="U858" s="2074"/>
      <c r="V858" s="2074"/>
      <c r="W858" s="2074"/>
      <c r="X858" s="2074"/>
      <c r="Y858" s="2074"/>
      <c r="Z858" s="2074"/>
      <c r="AA858" s="2074"/>
      <c r="AB858" s="2074">
        <v>1500</v>
      </c>
      <c r="AC858" s="2074"/>
      <c r="AD858" s="2074"/>
      <c r="AE858" s="2074"/>
      <c r="AF858" s="1891"/>
      <c r="AG858" s="2075"/>
      <c r="AH858" s="2075"/>
      <c r="AI858" s="2075"/>
      <c r="AJ858" s="2075"/>
      <c r="AK858" s="2075"/>
      <c r="AL858" s="2075"/>
    </row>
    <row r="859" spans="1:38" ht="17.100000000000001" customHeight="1">
      <c r="A859" s="3561"/>
      <c r="B859" s="573"/>
      <c r="C859" s="3928" t="s">
        <v>622</v>
      </c>
      <c r="D859" s="3919" t="s">
        <v>623</v>
      </c>
      <c r="E859" s="3913">
        <f t="shared" si="94"/>
        <v>145154</v>
      </c>
      <c r="F859" s="549">
        <f t="shared" si="93"/>
        <v>145154</v>
      </c>
      <c r="G859" s="2076"/>
      <c r="H859" s="2076"/>
      <c r="I859" s="2076"/>
      <c r="J859" s="2076"/>
      <c r="K859" s="2076"/>
      <c r="L859" s="2076"/>
      <c r="M859" s="1690"/>
      <c r="N859" s="2077"/>
      <c r="O859" s="2077"/>
      <c r="P859" s="2077"/>
      <c r="Q859" s="1891"/>
      <c r="R859" s="2077"/>
      <c r="S859" s="2077"/>
      <c r="T859" s="2077"/>
      <c r="U859" s="2077"/>
      <c r="V859" s="2077"/>
      <c r="W859" s="2077"/>
      <c r="X859" s="2077"/>
      <c r="Y859" s="2077"/>
      <c r="Z859" s="2077"/>
      <c r="AA859" s="2077"/>
      <c r="AB859" s="2077">
        <v>145154</v>
      </c>
      <c r="AC859" s="2077"/>
      <c r="AD859" s="2077"/>
      <c r="AE859" s="2077"/>
      <c r="AF859" s="1891"/>
      <c r="AG859" s="2078"/>
      <c r="AH859" s="2078"/>
      <c r="AI859" s="2078"/>
      <c r="AJ859" s="2078"/>
      <c r="AK859" s="2078"/>
      <c r="AL859" s="2078"/>
    </row>
    <row r="860" spans="1:38" ht="17.100000000000001" customHeight="1">
      <c r="A860" s="3554"/>
      <c r="B860" s="649"/>
      <c r="C860" s="637"/>
      <c r="D860" s="3929"/>
      <c r="E860" s="588"/>
      <c r="F860" s="549">
        <f t="shared" si="93"/>
        <v>0</v>
      </c>
      <c r="G860" s="2076"/>
      <c r="H860" s="2076"/>
      <c r="I860" s="2076"/>
      <c r="J860" s="2076"/>
      <c r="K860" s="2076"/>
      <c r="L860" s="2076"/>
      <c r="M860" s="1690"/>
      <c r="N860" s="2077"/>
      <c r="O860" s="2077"/>
      <c r="P860" s="2077"/>
      <c r="Q860" s="1891"/>
      <c r="R860" s="2077"/>
      <c r="S860" s="2077"/>
      <c r="T860" s="2077"/>
      <c r="U860" s="2077"/>
      <c r="V860" s="2077"/>
      <c r="W860" s="2077"/>
      <c r="X860" s="2077"/>
      <c r="Y860" s="2077"/>
      <c r="Z860" s="2077"/>
      <c r="AA860" s="2077"/>
      <c r="AB860" s="2077"/>
      <c r="AC860" s="2077"/>
      <c r="AD860" s="2077"/>
      <c r="AE860" s="2077"/>
      <c r="AF860" s="1891"/>
      <c r="AG860" s="2078"/>
      <c r="AH860" s="2078"/>
      <c r="AI860" s="2078"/>
      <c r="AJ860" s="2078"/>
      <c r="AK860" s="2078"/>
      <c r="AL860" s="2078"/>
    </row>
    <row r="861" spans="1:38" ht="17.100000000000001" customHeight="1">
      <c r="A861" s="3561"/>
      <c r="B861" s="649"/>
      <c r="C861" s="5367" t="s">
        <v>804</v>
      </c>
      <c r="D861" s="5368"/>
      <c r="E861" s="3913">
        <f t="shared" ref="E861" si="95">SUM(E862)</f>
        <v>13687</v>
      </c>
      <c r="F861" s="549">
        <f t="shared" si="93"/>
        <v>0</v>
      </c>
      <c r="G861" s="2076"/>
      <c r="H861" s="2076"/>
      <c r="I861" s="2076"/>
      <c r="J861" s="2076"/>
      <c r="K861" s="2076"/>
      <c r="L861" s="2076"/>
      <c r="M861" s="1690"/>
      <c r="N861" s="2077"/>
      <c r="O861" s="2077"/>
      <c r="P861" s="2077"/>
      <c r="Q861" s="1891"/>
      <c r="R861" s="2077"/>
      <c r="S861" s="2077"/>
      <c r="T861" s="2077"/>
      <c r="U861" s="2077"/>
      <c r="V861" s="2077"/>
      <c r="W861" s="2077"/>
      <c r="X861" s="2077"/>
      <c r="Y861" s="2077"/>
      <c r="Z861" s="2077"/>
      <c r="AA861" s="2077"/>
      <c r="AB861" s="2077"/>
      <c r="AC861" s="2077"/>
      <c r="AD861" s="2077"/>
      <c r="AE861" s="2077"/>
      <c r="AF861" s="1891"/>
      <c r="AG861" s="2078"/>
      <c r="AH861" s="2078"/>
      <c r="AI861" s="2078"/>
      <c r="AJ861" s="2078"/>
      <c r="AK861" s="2078"/>
      <c r="AL861" s="2078"/>
    </row>
    <row r="862" spans="1:38" ht="17.100000000000001" customHeight="1">
      <c r="A862" s="3554"/>
      <c r="B862" s="649"/>
      <c r="C862" s="3918" t="s">
        <v>635</v>
      </c>
      <c r="D862" s="3919" t="s">
        <v>636</v>
      </c>
      <c r="E862" s="3913">
        <f>F862</f>
        <v>13687</v>
      </c>
      <c r="F862" s="549">
        <f t="shared" si="93"/>
        <v>13687</v>
      </c>
      <c r="G862" s="2079"/>
      <c r="H862" s="2079"/>
      <c r="I862" s="2079"/>
      <c r="J862" s="2079"/>
      <c r="K862" s="2079"/>
      <c r="L862" s="2079"/>
      <c r="M862" s="1690"/>
      <c r="N862" s="2080"/>
      <c r="O862" s="2080"/>
      <c r="P862" s="2080"/>
      <c r="Q862" s="1891"/>
      <c r="R862" s="2080"/>
      <c r="S862" s="2080"/>
      <c r="T862" s="2080"/>
      <c r="U862" s="2080"/>
      <c r="V862" s="2080"/>
      <c r="W862" s="2080"/>
      <c r="X862" s="2080"/>
      <c r="Y862" s="2080"/>
      <c r="Z862" s="2080"/>
      <c r="AA862" s="2080"/>
      <c r="AB862" s="2080">
        <v>13687</v>
      </c>
      <c r="AC862" s="2080"/>
      <c r="AD862" s="2080"/>
      <c r="AE862" s="2080"/>
      <c r="AF862" s="1891"/>
      <c r="AG862" s="2081"/>
      <c r="AH862" s="2081"/>
      <c r="AI862" s="2081"/>
      <c r="AJ862" s="2081"/>
      <c r="AK862" s="2081"/>
      <c r="AL862" s="2081"/>
    </row>
    <row r="863" spans="1:38" ht="17.100000000000001" customHeight="1" thickBot="1">
      <c r="A863" s="3561"/>
      <c r="B863" s="651"/>
      <c r="C863" s="586"/>
      <c r="D863" s="587"/>
      <c r="E863" s="585"/>
      <c r="G863" s="2079"/>
      <c r="H863" s="2079"/>
      <c r="I863" s="2079"/>
      <c r="J863" s="2079"/>
      <c r="K863" s="2079"/>
      <c r="L863" s="2079"/>
      <c r="M863" s="1690"/>
      <c r="N863" s="2080"/>
      <c r="O863" s="2080"/>
      <c r="P863" s="2080"/>
      <c r="Q863" s="1891"/>
      <c r="R863" s="2080"/>
      <c r="S863" s="2080"/>
      <c r="T863" s="2080"/>
      <c r="U863" s="2080"/>
      <c r="V863" s="2080"/>
      <c r="W863" s="2080"/>
      <c r="X863" s="2080"/>
      <c r="Y863" s="2080"/>
      <c r="Z863" s="2080"/>
      <c r="AA863" s="2080"/>
      <c r="AB863" s="2080"/>
      <c r="AC863" s="2080"/>
      <c r="AD863" s="2080"/>
      <c r="AE863" s="2080"/>
      <c r="AF863" s="1891"/>
      <c r="AG863" s="2081"/>
      <c r="AH863" s="2081"/>
      <c r="AI863" s="2081"/>
      <c r="AJ863" s="2081"/>
      <c r="AK863" s="2081"/>
      <c r="AL863" s="2081"/>
    </row>
    <row r="864" spans="1:38" ht="35.25" customHeight="1" thickBot="1">
      <c r="A864" s="3554"/>
      <c r="B864" s="569" t="s">
        <v>864</v>
      </c>
      <c r="C864" s="640"/>
      <c r="D864" s="571" t="s">
        <v>865</v>
      </c>
      <c r="E864" s="572">
        <f>E865</f>
        <v>32113</v>
      </c>
      <c r="F864" s="549">
        <f t="shared" ref="F864:F877" si="96">SUM(G864:AJ864)</f>
        <v>0</v>
      </c>
      <c r="G864" s="2079"/>
      <c r="H864" s="2079"/>
      <c r="I864" s="2079"/>
      <c r="J864" s="2079"/>
      <c r="K864" s="2079"/>
      <c r="L864" s="2079"/>
      <c r="M864" s="1690"/>
      <c r="N864" s="2080"/>
      <c r="O864" s="2080"/>
      <c r="P864" s="2080"/>
      <c r="Q864" s="1891"/>
      <c r="R864" s="2080"/>
      <c r="S864" s="2080"/>
      <c r="T864" s="2080"/>
      <c r="U864" s="2080"/>
      <c r="V864" s="2080"/>
      <c r="W864" s="2080"/>
      <c r="X864" s="2080"/>
      <c r="Y864" s="2080"/>
      <c r="Z864" s="2080"/>
      <c r="AA864" s="2080"/>
      <c r="AB864" s="2080"/>
      <c r="AC864" s="2080"/>
      <c r="AD864" s="2080"/>
      <c r="AE864" s="2080"/>
      <c r="AF864" s="1891"/>
      <c r="AG864" s="2081"/>
      <c r="AH864" s="2081"/>
      <c r="AI864" s="2081"/>
      <c r="AJ864" s="2081"/>
      <c r="AK864" s="2081"/>
      <c r="AL864" s="2081"/>
    </row>
    <row r="865" spans="1:38" ht="17.100000000000001" customHeight="1">
      <c r="A865" s="3561"/>
      <c r="B865" s="3554"/>
      <c r="C865" s="5191" t="s">
        <v>582</v>
      </c>
      <c r="D865" s="5191"/>
      <c r="E865" s="821">
        <f>E866</f>
        <v>32113</v>
      </c>
      <c r="F865" s="549">
        <f t="shared" si="96"/>
        <v>0</v>
      </c>
      <c r="G865" s="2079"/>
      <c r="H865" s="2079"/>
      <c r="I865" s="2079"/>
      <c r="J865" s="2079"/>
      <c r="K865" s="2079"/>
      <c r="L865" s="2079"/>
      <c r="M865" s="1690"/>
      <c r="N865" s="2080"/>
      <c r="O865" s="2080"/>
      <c r="P865" s="2080"/>
      <c r="Q865" s="1891"/>
      <c r="R865" s="2080"/>
      <c r="S865" s="2080"/>
      <c r="T865" s="2080"/>
      <c r="U865" s="2080"/>
      <c r="V865" s="2080"/>
      <c r="W865" s="2080"/>
      <c r="X865" s="2080"/>
      <c r="Y865" s="2080"/>
      <c r="Z865" s="2080"/>
      <c r="AA865" s="2080"/>
      <c r="AB865" s="2080"/>
      <c r="AC865" s="2080"/>
      <c r="AD865" s="2080"/>
      <c r="AE865" s="2080"/>
      <c r="AF865" s="1891"/>
      <c r="AG865" s="2081"/>
      <c r="AH865" s="2081"/>
      <c r="AI865" s="2081"/>
      <c r="AJ865" s="2081"/>
      <c r="AK865" s="2081"/>
      <c r="AL865" s="2081"/>
    </row>
    <row r="866" spans="1:38" ht="17.100000000000001" customHeight="1">
      <c r="A866" s="3561"/>
      <c r="B866" s="3554"/>
      <c r="C866" s="5360" t="s">
        <v>583</v>
      </c>
      <c r="D866" s="5360"/>
      <c r="E866" s="3913">
        <f>SUM(E867,E873)</f>
        <v>32113</v>
      </c>
      <c r="F866" s="549">
        <f t="shared" si="96"/>
        <v>0</v>
      </c>
      <c r="G866" s="2082"/>
      <c r="H866" s="2082"/>
      <c r="I866" s="2082"/>
      <c r="J866" s="2082"/>
      <c r="K866" s="2082"/>
      <c r="L866" s="2082"/>
      <c r="M866" s="1690"/>
      <c r="N866" s="2083"/>
      <c r="O866" s="2083"/>
      <c r="P866" s="2083"/>
      <c r="Q866" s="1891"/>
      <c r="R866" s="2083"/>
      <c r="S866" s="2083"/>
      <c r="T866" s="2083"/>
      <c r="U866" s="2083"/>
      <c r="V866" s="2083"/>
      <c r="W866" s="2083"/>
      <c r="X866" s="2083"/>
      <c r="Y866" s="2083"/>
      <c r="Z866" s="2083"/>
      <c r="AA866" s="2083"/>
      <c r="AB866" s="2083"/>
      <c r="AC866" s="2083"/>
      <c r="AD866" s="2083"/>
      <c r="AE866" s="2083"/>
      <c r="AF866" s="1891"/>
      <c r="AG866" s="2084"/>
      <c r="AH866" s="2084"/>
      <c r="AI866" s="2084"/>
      <c r="AJ866" s="2084"/>
      <c r="AK866" s="2084"/>
      <c r="AL866" s="2084"/>
    </row>
    <row r="867" spans="1:38" ht="17.100000000000001" customHeight="1">
      <c r="A867" s="3561"/>
      <c r="B867" s="3554"/>
      <c r="C867" s="5361" t="s">
        <v>584</v>
      </c>
      <c r="D867" s="5361"/>
      <c r="E867" s="3914">
        <f>SUM(E868:E871)</f>
        <v>29344</v>
      </c>
      <c r="F867" s="549">
        <f t="shared" si="96"/>
        <v>0</v>
      </c>
      <c r="G867" s="2085"/>
      <c r="H867" s="2085"/>
      <c r="I867" s="2085"/>
      <c r="J867" s="2085"/>
      <c r="K867" s="2085"/>
      <c r="L867" s="2085"/>
      <c r="M867" s="1690"/>
      <c r="N867" s="2086"/>
      <c r="O867" s="2086"/>
      <c r="P867" s="2086"/>
      <c r="Q867" s="1891"/>
      <c r="R867" s="2086"/>
      <c r="S867" s="2086"/>
      <c r="T867" s="2086"/>
      <c r="U867" s="2086"/>
      <c r="V867" s="2086"/>
      <c r="W867" s="2086"/>
      <c r="X867" s="2086"/>
      <c r="Y867" s="2086"/>
      <c r="Z867" s="2086"/>
      <c r="AA867" s="2086"/>
      <c r="AB867" s="2086"/>
      <c r="AC867" s="2086"/>
      <c r="AD867" s="2086"/>
      <c r="AE867" s="2086"/>
      <c r="AF867" s="1891"/>
      <c r="AG867" s="2087"/>
      <c r="AH867" s="2087"/>
      <c r="AI867" s="2087"/>
      <c r="AJ867" s="2087"/>
      <c r="AK867" s="2087"/>
      <c r="AL867" s="2087"/>
    </row>
    <row r="868" spans="1:38" ht="17.100000000000001" customHeight="1">
      <c r="A868" s="3561"/>
      <c r="B868" s="3554"/>
      <c r="C868" s="3920" t="s">
        <v>585</v>
      </c>
      <c r="D868" s="3921" t="s">
        <v>586</v>
      </c>
      <c r="E868" s="3913">
        <f>F868</f>
        <v>4170</v>
      </c>
      <c r="F868" s="549">
        <f t="shared" si="96"/>
        <v>4170</v>
      </c>
      <c r="G868" s="2088"/>
      <c r="H868" s="2088"/>
      <c r="I868" s="2088"/>
      <c r="J868" s="2088"/>
      <c r="K868" s="2088"/>
      <c r="L868" s="2088"/>
      <c r="M868" s="1690"/>
      <c r="N868" s="2089"/>
      <c r="O868" s="2089"/>
      <c r="P868" s="2089"/>
      <c r="Q868" s="1891"/>
      <c r="R868" s="2089"/>
      <c r="S868" s="2089"/>
      <c r="T868" s="2089"/>
      <c r="U868" s="2089"/>
      <c r="V868" s="2089"/>
      <c r="W868" s="2089"/>
      <c r="X868" s="2089"/>
      <c r="Y868" s="2089"/>
      <c r="Z868" s="2089"/>
      <c r="AA868" s="2089"/>
      <c r="AB868" s="2089">
        <v>4170</v>
      </c>
      <c r="AC868" s="2089"/>
      <c r="AD868" s="2089"/>
      <c r="AE868" s="2089"/>
      <c r="AF868" s="1891"/>
      <c r="AG868" s="2090"/>
      <c r="AH868" s="2090"/>
      <c r="AI868" s="2090"/>
      <c r="AJ868" s="2090"/>
      <c r="AK868" s="2090"/>
      <c r="AL868" s="2090"/>
    </row>
    <row r="869" spans="1:38" ht="17.100000000000001" customHeight="1">
      <c r="A869" s="3561"/>
      <c r="B869" s="3554"/>
      <c r="C869" s="3928" t="s">
        <v>591</v>
      </c>
      <c r="D869" s="3922" t="s">
        <v>592</v>
      </c>
      <c r="E869" s="3913">
        <f t="shared" ref="E869:E871" si="97">F869</f>
        <v>592</v>
      </c>
      <c r="F869" s="549">
        <f t="shared" si="96"/>
        <v>592</v>
      </c>
      <c r="G869" s="2091"/>
      <c r="H869" s="2091"/>
      <c r="I869" s="2091"/>
      <c r="J869" s="2091"/>
      <c r="K869" s="2091"/>
      <c r="L869" s="2091"/>
      <c r="M869" s="1690"/>
      <c r="N869" s="2092"/>
      <c r="O869" s="2092"/>
      <c r="P869" s="2092"/>
      <c r="Q869" s="1891"/>
      <c r="R869" s="2092"/>
      <c r="S869" s="2092"/>
      <c r="T869" s="2092"/>
      <c r="U869" s="2092"/>
      <c r="V869" s="2092"/>
      <c r="W869" s="2092"/>
      <c r="X869" s="2092"/>
      <c r="Y869" s="2092"/>
      <c r="Z869" s="2092"/>
      <c r="AA869" s="2092"/>
      <c r="AB869" s="2092">
        <v>592</v>
      </c>
      <c r="AC869" s="2092"/>
      <c r="AD869" s="2092"/>
      <c r="AE869" s="2092"/>
      <c r="AF869" s="1891"/>
      <c r="AG869" s="2093"/>
      <c r="AH869" s="2093"/>
      <c r="AI869" s="2093"/>
      <c r="AJ869" s="2093"/>
      <c r="AK869" s="2093"/>
      <c r="AL869" s="2093"/>
    </row>
    <row r="870" spans="1:38" ht="17.100000000000001" customHeight="1">
      <c r="A870" s="3561"/>
      <c r="B870" s="3554"/>
      <c r="C870" s="3783" t="s">
        <v>595</v>
      </c>
      <c r="D870" s="2094" t="s">
        <v>596</v>
      </c>
      <c r="E870" s="3913">
        <f t="shared" si="97"/>
        <v>303</v>
      </c>
      <c r="F870" s="549">
        <f t="shared" si="96"/>
        <v>303</v>
      </c>
      <c r="G870" s="2091"/>
      <c r="H870" s="2091"/>
      <c r="I870" s="2091"/>
      <c r="J870" s="2091"/>
      <c r="K870" s="2091"/>
      <c r="L870" s="2091"/>
      <c r="M870" s="1690"/>
      <c r="N870" s="2092"/>
      <c r="O870" s="2092"/>
      <c r="P870" s="2092"/>
      <c r="Q870" s="1891"/>
      <c r="R870" s="2092"/>
      <c r="S870" s="2092"/>
      <c r="T870" s="2092"/>
      <c r="U870" s="2092"/>
      <c r="V870" s="2092"/>
      <c r="W870" s="2092"/>
      <c r="X870" s="2092"/>
      <c r="Y870" s="2092"/>
      <c r="Z870" s="2092"/>
      <c r="AA870" s="2092"/>
      <c r="AB870" s="2092">
        <v>303</v>
      </c>
      <c r="AC870" s="2092"/>
      <c r="AD870" s="2092"/>
      <c r="AE870" s="2092"/>
      <c r="AF870" s="1891"/>
      <c r="AG870" s="2093"/>
      <c r="AH870" s="2093"/>
      <c r="AI870" s="2093"/>
      <c r="AJ870" s="2093"/>
      <c r="AK870" s="2093"/>
      <c r="AL870" s="2093"/>
    </row>
    <row r="871" spans="1:38" ht="17.100000000000001" customHeight="1">
      <c r="A871" s="3561"/>
      <c r="B871" s="3554"/>
      <c r="C871" s="1581" t="s">
        <v>852</v>
      </c>
      <c r="D871" s="3563" t="s">
        <v>853</v>
      </c>
      <c r="E871" s="796">
        <f t="shared" si="97"/>
        <v>24279</v>
      </c>
      <c r="F871" s="549">
        <f t="shared" si="96"/>
        <v>24279</v>
      </c>
      <c r="G871" s="2091"/>
      <c r="H871" s="2091"/>
      <c r="I871" s="2091"/>
      <c r="J871" s="2091"/>
      <c r="K871" s="2091"/>
      <c r="L871" s="2091"/>
      <c r="M871" s="1690"/>
      <c r="N871" s="2092"/>
      <c r="O871" s="2092"/>
      <c r="P871" s="2092"/>
      <c r="Q871" s="1891"/>
      <c r="R871" s="2092"/>
      <c r="S871" s="2092"/>
      <c r="T871" s="2092"/>
      <c r="U871" s="2092"/>
      <c r="V871" s="2092"/>
      <c r="W871" s="2092"/>
      <c r="X871" s="2092"/>
      <c r="Y871" s="2092"/>
      <c r="Z871" s="2092"/>
      <c r="AA871" s="2092"/>
      <c r="AB871" s="2092">
        <v>24279</v>
      </c>
      <c r="AC871" s="2092"/>
      <c r="AD871" s="2092"/>
      <c r="AE871" s="2092"/>
      <c r="AF871" s="1891"/>
      <c r="AG871" s="2093"/>
      <c r="AH871" s="2093"/>
      <c r="AI871" s="2093"/>
      <c r="AJ871" s="2093"/>
      <c r="AK871" s="2093"/>
      <c r="AL871" s="2093"/>
    </row>
    <row r="872" spans="1:38" ht="17.100000000000001" customHeight="1">
      <c r="A872" s="3561"/>
      <c r="B872" s="3554"/>
      <c r="C872" s="3751"/>
      <c r="D872" s="1549"/>
      <c r="E872" s="3913"/>
      <c r="F872" s="549">
        <f t="shared" si="96"/>
        <v>0</v>
      </c>
      <c r="G872" s="2091"/>
      <c r="H872" s="2091"/>
      <c r="I872" s="2091"/>
      <c r="J872" s="2091"/>
      <c r="K872" s="2091"/>
      <c r="L872" s="2091"/>
      <c r="M872" s="1690"/>
      <c r="N872" s="2092"/>
      <c r="O872" s="2092"/>
      <c r="P872" s="2092"/>
      <c r="Q872" s="1891"/>
      <c r="R872" s="2092"/>
      <c r="S872" s="2092"/>
      <c r="T872" s="2092"/>
      <c r="U872" s="2092"/>
      <c r="V872" s="2092"/>
      <c r="W872" s="2092"/>
      <c r="X872" s="2092"/>
      <c r="Y872" s="2092"/>
      <c r="Z872" s="2092"/>
      <c r="AA872" s="2092"/>
      <c r="AB872" s="2092"/>
      <c r="AC872" s="2092"/>
      <c r="AD872" s="2092"/>
      <c r="AE872" s="2092"/>
      <c r="AF872" s="1891"/>
      <c r="AG872" s="2093"/>
      <c r="AH872" s="2093"/>
      <c r="AI872" s="2093"/>
      <c r="AJ872" s="2093"/>
      <c r="AK872" s="2093"/>
      <c r="AL872" s="2093"/>
    </row>
    <row r="873" spans="1:38" ht="17.100000000000001" customHeight="1">
      <c r="A873" s="3554"/>
      <c r="B873" s="3554"/>
      <c r="C873" s="5213" t="s">
        <v>597</v>
      </c>
      <c r="D873" s="5213"/>
      <c r="E873" s="870">
        <f>SUM(E874:E877)</f>
        <v>2769</v>
      </c>
      <c r="F873" s="549">
        <f t="shared" si="96"/>
        <v>0</v>
      </c>
      <c r="G873" s="2091"/>
      <c r="H873" s="2091"/>
      <c r="I873" s="2091"/>
      <c r="J873" s="2091"/>
      <c r="K873" s="2091"/>
      <c r="L873" s="2091"/>
      <c r="M873" s="1690"/>
      <c r="N873" s="2092"/>
      <c r="O873" s="2092"/>
      <c r="P873" s="2092"/>
      <c r="Q873" s="1891"/>
      <c r="R873" s="2092"/>
      <c r="S873" s="2092"/>
      <c r="T873" s="2092"/>
      <c r="U873" s="2092"/>
      <c r="V873" s="2092"/>
      <c r="W873" s="2092"/>
      <c r="X873" s="2092"/>
      <c r="Y873" s="2092"/>
      <c r="Z873" s="2092"/>
      <c r="AA873" s="2092"/>
      <c r="AB873" s="2092"/>
      <c r="AC873" s="2092"/>
      <c r="AD873" s="2092"/>
      <c r="AE873" s="2092"/>
      <c r="AF873" s="1891"/>
      <c r="AG873" s="2093"/>
      <c r="AH873" s="2093"/>
      <c r="AI873" s="2093"/>
      <c r="AJ873" s="2093"/>
      <c r="AK873" s="2093"/>
      <c r="AL873" s="2093"/>
    </row>
    <row r="874" spans="1:38" ht="16.5" customHeight="1">
      <c r="A874" s="3561"/>
      <c r="B874" s="3554"/>
      <c r="C874" s="3920" t="s">
        <v>600</v>
      </c>
      <c r="D874" s="3921" t="s">
        <v>601</v>
      </c>
      <c r="E874" s="3913">
        <f t="shared" ref="E874:E876" si="98">F874</f>
        <v>650</v>
      </c>
      <c r="F874" s="549">
        <f t="shared" si="96"/>
        <v>650</v>
      </c>
      <c r="G874" s="2095"/>
      <c r="H874" s="2095"/>
      <c r="I874" s="2095"/>
      <c r="J874" s="2095"/>
      <c r="K874" s="2095"/>
      <c r="L874" s="2095"/>
      <c r="M874" s="1690"/>
      <c r="N874" s="2096"/>
      <c r="O874" s="2096"/>
      <c r="P874" s="2096"/>
      <c r="Q874" s="1891"/>
      <c r="R874" s="2096"/>
      <c r="S874" s="2096"/>
      <c r="T874" s="2096"/>
      <c r="U874" s="2096"/>
      <c r="V874" s="2096"/>
      <c r="W874" s="2096"/>
      <c r="X874" s="2096"/>
      <c r="Y874" s="2096"/>
      <c r="Z874" s="2096"/>
      <c r="AA874" s="2096"/>
      <c r="AB874" s="2096">
        <v>650</v>
      </c>
      <c r="AC874" s="2096"/>
      <c r="AD874" s="2096"/>
      <c r="AE874" s="2096"/>
      <c r="AF874" s="1891"/>
      <c r="AG874" s="2097"/>
      <c r="AH874" s="2097"/>
      <c r="AI874" s="2097"/>
      <c r="AJ874" s="2097"/>
      <c r="AK874" s="2097"/>
      <c r="AL874" s="2097"/>
    </row>
    <row r="875" spans="1:38" ht="16.5" customHeight="1">
      <c r="A875" s="3561"/>
      <c r="B875" s="3554"/>
      <c r="C875" s="3920" t="s">
        <v>856</v>
      </c>
      <c r="D875" s="3921" t="s">
        <v>857</v>
      </c>
      <c r="E875" s="3913">
        <f t="shared" si="98"/>
        <v>803</v>
      </c>
      <c r="F875" s="549">
        <f t="shared" si="96"/>
        <v>803</v>
      </c>
      <c r="G875" s="2098"/>
      <c r="H875" s="2098"/>
      <c r="I875" s="2098"/>
      <c r="J875" s="2098"/>
      <c r="K875" s="2098"/>
      <c r="L875" s="2098"/>
      <c r="M875" s="1690"/>
      <c r="N875" s="2099"/>
      <c r="O875" s="2099"/>
      <c r="P875" s="2099"/>
      <c r="Q875" s="1891"/>
      <c r="R875" s="2099"/>
      <c r="S875" s="2099"/>
      <c r="T875" s="2099"/>
      <c r="U875" s="2099"/>
      <c r="V875" s="2099"/>
      <c r="W875" s="2099"/>
      <c r="X875" s="2099"/>
      <c r="Y875" s="2099"/>
      <c r="Z875" s="2099"/>
      <c r="AA875" s="2099"/>
      <c r="AB875" s="2099">
        <v>803</v>
      </c>
      <c r="AC875" s="2099"/>
      <c r="AD875" s="2099"/>
      <c r="AE875" s="2099"/>
      <c r="AF875" s="1891"/>
      <c r="AG875" s="2100"/>
      <c r="AH875" s="2100"/>
      <c r="AI875" s="2100"/>
      <c r="AJ875" s="2100"/>
      <c r="AK875" s="2100"/>
      <c r="AL875" s="2100"/>
    </row>
    <row r="876" spans="1:38" ht="17.100000000000001" customHeight="1">
      <c r="A876" s="3561"/>
      <c r="B876" s="3554"/>
      <c r="C876" s="3920" t="s">
        <v>622</v>
      </c>
      <c r="D876" s="3921" t="s">
        <v>709</v>
      </c>
      <c r="E876" s="3913">
        <f t="shared" si="98"/>
        <v>1316</v>
      </c>
      <c r="F876" s="549">
        <f t="shared" si="96"/>
        <v>1316</v>
      </c>
      <c r="G876" s="2101"/>
      <c r="H876" s="2101"/>
      <c r="I876" s="2101"/>
      <c r="J876" s="2101"/>
      <c r="K876" s="2101"/>
      <c r="L876" s="2101"/>
      <c r="M876" s="1690"/>
      <c r="N876" s="2102"/>
      <c r="O876" s="2102"/>
      <c r="P876" s="2102"/>
      <c r="Q876" s="1891"/>
      <c r="R876" s="2102"/>
      <c r="S876" s="2102"/>
      <c r="T876" s="2102"/>
      <c r="U876" s="2102"/>
      <c r="V876" s="2102"/>
      <c r="W876" s="2102"/>
      <c r="X876" s="2102"/>
      <c r="Y876" s="2102"/>
      <c r="Z876" s="2102"/>
      <c r="AA876" s="2102"/>
      <c r="AB876" s="2102">
        <v>1316</v>
      </c>
      <c r="AC876" s="2102"/>
      <c r="AD876" s="2102"/>
      <c r="AE876" s="2102"/>
      <c r="AF876" s="1891"/>
      <c r="AG876" s="2103"/>
      <c r="AH876" s="2103"/>
      <c r="AI876" s="2103"/>
      <c r="AJ876" s="2103"/>
      <c r="AK876" s="2103"/>
      <c r="AL876" s="2103"/>
    </row>
    <row r="877" spans="1:38" ht="16.5" customHeight="1" thickBot="1">
      <c r="A877" s="3554"/>
      <c r="B877" s="3555"/>
      <c r="C877" s="3915"/>
      <c r="D877" s="3916"/>
      <c r="E877" s="3917"/>
      <c r="F877" s="549">
        <f t="shared" si="96"/>
        <v>0</v>
      </c>
      <c r="G877" s="2104"/>
      <c r="H877" s="2104"/>
      <c r="I877" s="2104"/>
      <c r="J877" s="2104"/>
      <c r="K877" s="2104"/>
      <c r="L877" s="2104"/>
      <c r="M877" s="1690"/>
      <c r="N877" s="2105"/>
      <c r="O877" s="2105"/>
      <c r="P877" s="2105"/>
      <c r="Q877" s="1891"/>
      <c r="R877" s="2105"/>
      <c r="S877" s="2105"/>
      <c r="T877" s="2105"/>
      <c r="U877" s="2105"/>
      <c r="V877" s="2105"/>
      <c r="W877" s="2105"/>
      <c r="X877" s="2105"/>
      <c r="Y877" s="2105"/>
      <c r="Z877" s="2105"/>
      <c r="AA877" s="2105"/>
      <c r="AB877" s="2105"/>
      <c r="AC877" s="2105"/>
      <c r="AD877" s="2105"/>
      <c r="AE877" s="2105"/>
      <c r="AF877" s="1891"/>
      <c r="AG877" s="2106"/>
      <c r="AH877" s="2106"/>
      <c r="AI877" s="2106"/>
      <c r="AJ877" s="2106"/>
      <c r="AK877" s="2106"/>
      <c r="AL877" s="2106"/>
    </row>
    <row r="878" spans="1:38" ht="17.100000000000001" customHeight="1" thickBot="1">
      <c r="A878" s="3561"/>
      <c r="B878" s="569" t="s">
        <v>866</v>
      </c>
      <c r="C878" s="640"/>
      <c r="D878" s="571" t="s">
        <v>120</v>
      </c>
      <c r="E878" s="572">
        <f>SUM(E879,E945)</f>
        <v>43954134.000000007</v>
      </c>
      <c r="F878" s="549">
        <f t="shared" ref="F878:F919" si="99">SUM(G878:AJ878)</f>
        <v>0</v>
      </c>
      <c r="G878" s="2104"/>
      <c r="H878" s="2104"/>
      <c r="I878" s="2104"/>
      <c r="J878" s="2104"/>
      <c r="K878" s="2104"/>
      <c r="L878" s="2104"/>
      <c r="M878" s="1690"/>
      <c r="N878" s="2105"/>
      <c r="O878" s="2105"/>
      <c r="P878" s="2105"/>
      <c r="Q878" s="1891"/>
      <c r="R878" s="2105"/>
      <c r="S878" s="2105"/>
      <c r="T878" s="2105"/>
      <c r="U878" s="2105"/>
      <c r="V878" s="2105"/>
      <c r="W878" s="2105"/>
      <c r="X878" s="2105"/>
      <c r="Y878" s="2105"/>
      <c r="Z878" s="2105"/>
      <c r="AA878" s="2105"/>
      <c r="AB878" s="2105"/>
      <c r="AC878" s="2105"/>
      <c r="AD878" s="2105"/>
      <c r="AE878" s="2105"/>
      <c r="AF878" s="1891"/>
      <c r="AG878" s="2106"/>
      <c r="AH878" s="2106"/>
      <c r="AI878" s="2106"/>
      <c r="AJ878" s="2106"/>
      <c r="AK878" s="2106"/>
      <c r="AL878" s="2106"/>
    </row>
    <row r="879" spans="1:38" ht="17.100000000000001" customHeight="1">
      <c r="A879" s="3561"/>
      <c r="B879" s="3554"/>
      <c r="C879" s="5191" t="s">
        <v>582</v>
      </c>
      <c r="D879" s="5191"/>
      <c r="E879" s="821">
        <f>SUM(E880,E906,E909)</f>
        <v>41924134.000000007</v>
      </c>
      <c r="F879" s="549">
        <f t="shared" si="99"/>
        <v>0</v>
      </c>
      <c r="G879" s="2104"/>
      <c r="H879" s="2104"/>
      <c r="I879" s="2104"/>
      <c r="J879" s="2104"/>
      <c r="K879" s="2104"/>
      <c r="L879" s="2104"/>
      <c r="M879" s="1690"/>
      <c r="N879" s="2105"/>
      <c r="O879" s="2105"/>
      <c r="P879" s="2105"/>
      <c r="Q879" s="1891"/>
      <c r="R879" s="2105"/>
      <c r="S879" s="2105"/>
      <c r="T879" s="2105"/>
      <c r="U879" s="2105"/>
      <c r="V879" s="2105"/>
      <c r="W879" s="2105"/>
      <c r="X879" s="2105"/>
      <c r="Y879" s="2105"/>
      <c r="Z879" s="2105"/>
      <c r="AA879" s="2105"/>
      <c r="AB879" s="2105"/>
      <c r="AC879" s="2105"/>
      <c r="AD879" s="2105"/>
      <c r="AE879" s="2105"/>
      <c r="AF879" s="1891"/>
      <c r="AG879" s="2106"/>
      <c r="AH879" s="2106"/>
      <c r="AI879" s="2106"/>
      <c r="AJ879" s="2106"/>
      <c r="AK879" s="2106"/>
      <c r="AL879" s="2106"/>
    </row>
    <row r="880" spans="1:38" ht="17.100000000000001" customHeight="1">
      <c r="A880" s="3561"/>
      <c r="B880" s="3554"/>
      <c r="C880" s="5360" t="s">
        <v>583</v>
      </c>
      <c r="D880" s="5360"/>
      <c r="E880" s="3913">
        <f>SUM(E881,E891)</f>
        <v>24595909</v>
      </c>
      <c r="F880" s="549">
        <f t="shared" si="99"/>
        <v>0</v>
      </c>
      <c r="G880" s="2107"/>
      <c r="H880" s="2107"/>
      <c r="I880" s="2107"/>
      <c r="J880" s="2107"/>
      <c r="K880" s="2107"/>
      <c r="L880" s="2107"/>
      <c r="M880" s="1690"/>
      <c r="N880" s="2108"/>
      <c r="O880" s="2108"/>
      <c r="P880" s="2108"/>
      <c r="Q880" s="1891"/>
      <c r="R880" s="2108"/>
      <c r="S880" s="2108"/>
      <c r="T880" s="2108"/>
      <c r="U880" s="2108"/>
      <c r="V880" s="2108"/>
      <c r="W880" s="2108"/>
      <c r="X880" s="2108"/>
      <c r="Y880" s="2108"/>
      <c r="Z880" s="2108"/>
      <c r="AA880" s="2108"/>
      <c r="AB880" s="2108"/>
      <c r="AC880" s="2108"/>
      <c r="AD880" s="2108"/>
      <c r="AE880" s="2108"/>
      <c r="AF880" s="1891"/>
      <c r="AG880" s="2109"/>
      <c r="AH880" s="2109"/>
      <c r="AI880" s="2109"/>
      <c r="AJ880" s="2109"/>
      <c r="AK880" s="2109"/>
      <c r="AL880" s="2109"/>
    </row>
    <row r="881" spans="1:38" ht="17.100000000000001" customHeight="1">
      <c r="A881" s="3561"/>
      <c r="B881" s="3554"/>
      <c r="C881" s="5361" t="s">
        <v>584</v>
      </c>
      <c r="D881" s="5361"/>
      <c r="E881" s="3914">
        <f>SUM(E882:E889)</f>
        <v>23021788</v>
      </c>
      <c r="F881" s="549">
        <f t="shared" si="99"/>
        <v>0</v>
      </c>
      <c r="G881" s="2110"/>
      <c r="H881" s="2110"/>
      <c r="I881" s="2110"/>
      <c r="J881" s="2110"/>
      <c r="K881" s="2110"/>
      <c r="L881" s="2110"/>
      <c r="M881" s="1690"/>
      <c r="N881" s="2111"/>
      <c r="O881" s="2111"/>
      <c r="P881" s="2111"/>
      <c r="Q881" s="1891"/>
      <c r="R881" s="2111"/>
      <c r="S881" s="2111"/>
      <c r="T881" s="2111"/>
      <c r="U881" s="2111"/>
      <c r="V881" s="2111"/>
      <c r="W881" s="2111"/>
      <c r="X881" s="2111"/>
      <c r="Y881" s="2111"/>
      <c r="Z881" s="2111"/>
      <c r="AA881" s="2111"/>
      <c r="AB881" s="2111"/>
      <c r="AC881" s="2111"/>
      <c r="AD881" s="2111"/>
      <c r="AE881" s="2111"/>
      <c r="AF881" s="1891"/>
      <c r="AG881" s="2112"/>
      <c r="AH881" s="2112"/>
      <c r="AI881" s="2112"/>
      <c r="AJ881" s="2112"/>
      <c r="AK881" s="2112"/>
      <c r="AL881" s="2112"/>
    </row>
    <row r="882" spans="1:38" ht="17.100000000000001" customHeight="1">
      <c r="A882" s="3561"/>
      <c r="B882" s="3554"/>
      <c r="C882" s="3920" t="s">
        <v>585</v>
      </c>
      <c r="D882" s="3921" t="s">
        <v>586</v>
      </c>
      <c r="E882" s="3913">
        <f>F882</f>
        <v>11670290</v>
      </c>
      <c r="F882" s="549">
        <f t="shared" si="99"/>
        <v>11670290</v>
      </c>
      <c r="G882" s="2113"/>
      <c r="H882" s="2113"/>
      <c r="I882" s="2113"/>
      <c r="J882" s="2113"/>
      <c r="K882" s="2113"/>
      <c r="L882" s="2113"/>
      <c r="M882" s="1690"/>
      <c r="N882" s="2114"/>
      <c r="O882" s="2114"/>
      <c r="P882" s="2114"/>
      <c r="Q882" s="1891"/>
      <c r="R882" s="2114"/>
      <c r="S882" s="2114"/>
      <c r="T882" s="2114"/>
      <c r="U882" s="2114"/>
      <c r="V882" s="2114"/>
      <c r="W882" s="2114"/>
      <c r="X882" s="2114"/>
      <c r="Y882" s="2114"/>
      <c r="Z882" s="2114"/>
      <c r="AA882" s="2114"/>
      <c r="AB882" s="2114">
        <v>11670290</v>
      </c>
      <c r="AC882" s="2114"/>
      <c r="AD882" s="2114"/>
      <c r="AE882" s="2114"/>
      <c r="AF882" s="1891"/>
      <c r="AG882" s="2115"/>
      <c r="AH882" s="2115"/>
      <c r="AI882" s="2115"/>
      <c r="AJ882" s="2115"/>
      <c r="AK882" s="2115"/>
      <c r="AL882" s="2115"/>
    </row>
    <row r="883" spans="1:38" ht="17.100000000000001" customHeight="1">
      <c r="A883" s="3561"/>
      <c r="B883" s="3554"/>
      <c r="C883" s="3918" t="s">
        <v>587</v>
      </c>
      <c r="D883" s="3919" t="s">
        <v>588</v>
      </c>
      <c r="E883" s="3913">
        <f t="shared" ref="E883:E889" si="100">F883</f>
        <v>926031</v>
      </c>
      <c r="F883" s="549">
        <f t="shared" si="99"/>
        <v>926031</v>
      </c>
      <c r="G883" s="2116"/>
      <c r="H883" s="2116"/>
      <c r="I883" s="2116"/>
      <c r="J883" s="2116"/>
      <c r="K883" s="2116"/>
      <c r="L883" s="2116"/>
      <c r="M883" s="1690"/>
      <c r="N883" s="2117"/>
      <c r="O883" s="2117"/>
      <c r="P883" s="2117"/>
      <c r="Q883" s="1891"/>
      <c r="R883" s="2117"/>
      <c r="S883" s="2117"/>
      <c r="T883" s="2117"/>
      <c r="U883" s="2117"/>
      <c r="V883" s="2117"/>
      <c r="W883" s="2117"/>
      <c r="X883" s="2117"/>
      <c r="Y883" s="2117"/>
      <c r="Z883" s="2117"/>
      <c r="AA883" s="2117"/>
      <c r="AB883" s="2117">
        <v>926031</v>
      </c>
      <c r="AC883" s="2117"/>
      <c r="AD883" s="2117"/>
      <c r="AE883" s="2117"/>
      <c r="AF883" s="1891"/>
      <c r="AG883" s="2118"/>
      <c r="AH883" s="2118"/>
      <c r="AI883" s="2118"/>
      <c r="AJ883" s="2118"/>
      <c r="AK883" s="2118"/>
      <c r="AL883" s="2118"/>
    </row>
    <row r="884" spans="1:38" ht="17.100000000000001" customHeight="1">
      <c r="A884" s="3561"/>
      <c r="B884" s="3554"/>
      <c r="C884" s="3610" t="s">
        <v>589</v>
      </c>
      <c r="D884" s="3611" t="s">
        <v>590</v>
      </c>
      <c r="E884" s="796">
        <f t="shared" si="100"/>
        <v>3181279</v>
      </c>
      <c r="F884" s="549">
        <f t="shared" si="99"/>
        <v>3181279</v>
      </c>
      <c r="G884" s="2116"/>
      <c r="H884" s="2116"/>
      <c r="I884" s="2116"/>
      <c r="J884" s="2116"/>
      <c r="K884" s="2116"/>
      <c r="L884" s="2116"/>
      <c r="M884" s="1690"/>
      <c r="N884" s="2117"/>
      <c r="O884" s="2117"/>
      <c r="P884" s="2117"/>
      <c r="Q884" s="1891"/>
      <c r="R884" s="2117"/>
      <c r="S884" s="2117"/>
      <c r="T884" s="2117"/>
      <c r="U884" s="2117"/>
      <c r="V884" s="2117"/>
      <c r="W884" s="2117"/>
      <c r="X884" s="2117"/>
      <c r="Y884" s="2117"/>
      <c r="Z884" s="2117"/>
      <c r="AA884" s="2117"/>
      <c r="AB884" s="2117">
        <v>3181279</v>
      </c>
      <c r="AC884" s="2117"/>
      <c r="AD884" s="2117"/>
      <c r="AE884" s="2117"/>
      <c r="AF884" s="1891"/>
      <c r="AG884" s="2118"/>
      <c r="AH884" s="2118"/>
      <c r="AI884" s="2118"/>
      <c r="AJ884" s="2118"/>
      <c r="AK884" s="2118"/>
      <c r="AL884" s="2118"/>
    </row>
    <row r="885" spans="1:38" ht="17.100000000000001" customHeight="1">
      <c r="A885" s="3561"/>
      <c r="B885" s="3554"/>
      <c r="C885" s="3928" t="s">
        <v>591</v>
      </c>
      <c r="D885" s="3922" t="s">
        <v>592</v>
      </c>
      <c r="E885" s="3913">
        <f t="shared" si="100"/>
        <v>436213</v>
      </c>
      <c r="F885" s="549">
        <f t="shared" si="99"/>
        <v>436213</v>
      </c>
      <c r="G885" s="2119"/>
      <c r="H885" s="2119"/>
      <c r="I885" s="2119"/>
      <c r="J885" s="2119"/>
      <c r="K885" s="2119"/>
      <c r="L885" s="2119"/>
      <c r="M885" s="1690"/>
      <c r="N885" s="2120"/>
      <c r="O885" s="2120"/>
      <c r="P885" s="2120"/>
      <c r="Q885" s="1891"/>
      <c r="R885" s="2120"/>
      <c r="S885" s="2120"/>
      <c r="T885" s="2120"/>
      <c r="U885" s="2120"/>
      <c r="V885" s="2120"/>
      <c r="W885" s="2120"/>
      <c r="X885" s="2120"/>
      <c r="Y885" s="2120"/>
      <c r="Z885" s="2120"/>
      <c r="AA885" s="2120"/>
      <c r="AB885" s="2120">
        <v>436213</v>
      </c>
      <c r="AC885" s="2120"/>
      <c r="AD885" s="2120"/>
      <c r="AE885" s="2120"/>
      <c r="AF885" s="1891"/>
      <c r="AG885" s="2121"/>
      <c r="AH885" s="2121"/>
      <c r="AI885" s="2121"/>
      <c r="AJ885" s="2121"/>
      <c r="AK885" s="2121"/>
      <c r="AL885" s="2121"/>
    </row>
    <row r="886" spans="1:38" ht="16.5" customHeight="1">
      <c r="A886" s="3561"/>
      <c r="B886" s="3554"/>
      <c r="C886" s="3610" t="s">
        <v>593</v>
      </c>
      <c r="D886" s="3930" t="s">
        <v>594</v>
      </c>
      <c r="E886" s="3913">
        <f t="shared" si="100"/>
        <v>79000</v>
      </c>
      <c r="F886" s="549">
        <f t="shared" si="99"/>
        <v>79000</v>
      </c>
      <c r="G886" s="2119"/>
      <c r="H886" s="2119"/>
      <c r="I886" s="2119"/>
      <c r="J886" s="2119"/>
      <c r="K886" s="2119"/>
      <c r="L886" s="2119"/>
      <c r="M886" s="1690"/>
      <c r="N886" s="2120"/>
      <c r="O886" s="2120"/>
      <c r="P886" s="2120"/>
      <c r="Q886" s="1891"/>
      <c r="R886" s="2120"/>
      <c r="S886" s="2120"/>
      <c r="T886" s="2120"/>
      <c r="U886" s="2120"/>
      <c r="V886" s="2120"/>
      <c r="W886" s="2120"/>
      <c r="X886" s="2120"/>
      <c r="Y886" s="2120"/>
      <c r="Z886" s="2120"/>
      <c r="AA886" s="2120"/>
      <c r="AB886" s="2120">
        <v>79000</v>
      </c>
      <c r="AC886" s="2120"/>
      <c r="AD886" s="2120"/>
      <c r="AE886" s="2120"/>
      <c r="AF886" s="1891"/>
      <c r="AG886" s="2121"/>
      <c r="AH886" s="2121"/>
      <c r="AI886" s="2121"/>
      <c r="AJ886" s="2121"/>
      <c r="AK886" s="2121"/>
      <c r="AL886" s="2121"/>
    </row>
    <row r="887" spans="1:38" ht="17.100000000000001" customHeight="1">
      <c r="A887" s="3561"/>
      <c r="B887" s="3554"/>
      <c r="C887" s="3783" t="s">
        <v>595</v>
      </c>
      <c r="D887" s="2094" t="s">
        <v>596</v>
      </c>
      <c r="E887" s="3913">
        <f t="shared" si="100"/>
        <v>79869</v>
      </c>
      <c r="F887" s="549">
        <f t="shared" si="99"/>
        <v>79869</v>
      </c>
      <c r="G887" s="2119"/>
      <c r="H887" s="2119"/>
      <c r="I887" s="2119"/>
      <c r="J887" s="2119"/>
      <c r="K887" s="2119"/>
      <c r="L887" s="2119"/>
      <c r="M887" s="1690"/>
      <c r="N887" s="2120"/>
      <c r="O887" s="2120"/>
      <c r="P887" s="2120"/>
      <c r="Q887" s="1891"/>
      <c r="R887" s="2120"/>
      <c r="S887" s="2120"/>
      <c r="T887" s="2120"/>
      <c r="U887" s="2120"/>
      <c r="V887" s="2120"/>
      <c r="W887" s="2120"/>
      <c r="X887" s="2120"/>
      <c r="Y887" s="2120"/>
      <c r="Z887" s="2120"/>
      <c r="AA887" s="2120"/>
      <c r="AB887" s="2120">
        <v>79869</v>
      </c>
      <c r="AC887" s="2120"/>
      <c r="AD887" s="2120"/>
      <c r="AE887" s="2120"/>
      <c r="AF887" s="1891"/>
      <c r="AG887" s="2121"/>
      <c r="AH887" s="2121"/>
      <c r="AI887" s="2121"/>
      <c r="AJ887" s="2121"/>
      <c r="AK887" s="2121"/>
      <c r="AL887" s="2121"/>
    </row>
    <row r="888" spans="1:38" ht="17.100000000000001" customHeight="1">
      <c r="A888" s="3561"/>
      <c r="B888" s="3554"/>
      <c r="C888" s="1581" t="s">
        <v>852</v>
      </c>
      <c r="D888" s="3563" t="s">
        <v>853</v>
      </c>
      <c r="E888" s="796">
        <f t="shared" si="100"/>
        <v>6191945</v>
      </c>
      <c r="F888" s="549">
        <f t="shared" si="99"/>
        <v>6191945</v>
      </c>
      <c r="G888" s="2119"/>
      <c r="H888" s="2119"/>
      <c r="I888" s="2119"/>
      <c r="J888" s="2119"/>
      <c r="K888" s="2119"/>
      <c r="L888" s="2119"/>
      <c r="M888" s="1690"/>
      <c r="N888" s="2120"/>
      <c r="O888" s="2120"/>
      <c r="P888" s="2120"/>
      <c r="Q888" s="1891"/>
      <c r="R888" s="2120"/>
      <c r="S888" s="2120"/>
      <c r="T888" s="2120"/>
      <c r="U888" s="2120"/>
      <c r="V888" s="2120"/>
      <c r="W888" s="2120"/>
      <c r="X888" s="2120"/>
      <c r="Y888" s="2120"/>
      <c r="Z888" s="2120"/>
      <c r="AA888" s="2120"/>
      <c r="AB888" s="2120">
        <v>6191945</v>
      </c>
      <c r="AC888" s="2120"/>
      <c r="AD888" s="2120"/>
      <c r="AE888" s="2120"/>
      <c r="AF888" s="1891"/>
      <c r="AG888" s="2121"/>
      <c r="AH888" s="2121"/>
      <c r="AI888" s="2121"/>
      <c r="AJ888" s="2121"/>
      <c r="AK888" s="2121"/>
      <c r="AL888" s="2121"/>
    </row>
    <row r="889" spans="1:38" ht="17.100000000000001" customHeight="1">
      <c r="A889" s="3554"/>
      <c r="B889" s="3554"/>
      <c r="C889" s="1733" t="s">
        <v>854</v>
      </c>
      <c r="D889" s="3611" t="s">
        <v>855</v>
      </c>
      <c r="E889" s="3913">
        <f t="shared" si="100"/>
        <v>457161</v>
      </c>
      <c r="F889" s="549">
        <f t="shared" si="99"/>
        <v>457161</v>
      </c>
      <c r="G889" s="2119"/>
      <c r="H889" s="2119"/>
      <c r="I889" s="2119"/>
      <c r="J889" s="2119"/>
      <c r="K889" s="2119"/>
      <c r="L889" s="2119"/>
      <c r="M889" s="1690"/>
      <c r="N889" s="2120"/>
      <c r="O889" s="2120"/>
      <c r="P889" s="2120"/>
      <c r="Q889" s="1891"/>
      <c r="R889" s="2120"/>
      <c r="S889" s="2120"/>
      <c r="T889" s="2120"/>
      <c r="U889" s="2120"/>
      <c r="V889" s="2120"/>
      <c r="W889" s="2120"/>
      <c r="X889" s="2120"/>
      <c r="Y889" s="2120"/>
      <c r="Z889" s="2120"/>
      <c r="AA889" s="2120"/>
      <c r="AB889" s="2120">
        <v>457161</v>
      </c>
      <c r="AC889" s="2120"/>
      <c r="AD889" s="2120"/>
      <c r="AE889" s="2120"/>
      <c r="AF889" s="1891"/>
      <c r="AG889" s="2121"/>
      <c r="AH889" s="2121"/>
      <c r="AI889" s="2121"/>
      <c r="AJ889" s="2121"/>
      <c r="AK889" s="2121"/>
      <c r="AL889" s="2121"/>
    </row>
    <row r="890" spans="1:38" ht="17.100000000000001" customHeight="1">
      <c r="A890" s="3561"/>
      <c r="B890" s="3554"/>
      <c r="C890" s="3751"/>
      <c r="D890" s="1549"/>
      <c r="E890" s="3913"/>
      <c r="F890" s="549">
        <f t="shared" si="99"/>
        <v>0</v>
      </c>
      <c r="G890" s="2119"/>
      <c r="H890" s="2119"/>
      <c r="I890" s="2119"/>
      <c r="J890" s="2119"/>
      <c r="K890" s="2119"/>
      <c r="L890" s="2119"/>
      <c r="M890" s="1690"/>
      <c r="N890" s="2120"/>
      <c r="O890" s="2120"/>
      <c r="P890" s="2120"/>
      <c r="Q890" s="1891"/>
      <c r="R890" s="2120"/>
      <c r="S890" s="2120"/>
      <c r="T890" s="2120"/>
      <c r="U890" s="2120"/>
      <c r="V890" s="2120"/>
      <c r="W890" s="2120"/>
      <c r="X890" s="2120"/>
      <c r="Y890" s="2120"/>
      <c r="Z890" s="2120"/>
      <c r="AA890" s="2120"/>
      <c r="AB890" s="2120"/>
      <c r="AC890" s="2120"/>
      <c r="AD890" s="2120"/>
      <c r="AE890" s="2120"/>
      <c r="AF890" s="1891"/>
      <c r="AG890" s="2121"/>
      <c r="AH890" s="2121"/>
      <c r="AI890" s="2121"/>
      <c r="AJ890" s="2121"/>
      <c r="AK890" s="2121"/>
      <c r="AL890" s="2121"/>
    </row>
    <row r="891" spans="1:38" ht="17.100000000000001" customHeight="1">
      <c r="A891" s="3554"/>
      <c r="B891" s="3554"/>
      <c r="C891" s="5213" t="s">
        <v>597</v>
      </c>
      <c r="D891" s="5213"/>
      <c r="E891" s="870">
        <f>SUM(E892:E904)</f>
        <v>1574121</v>
      </c>
      <c r="F891" s="549">
        <f t="shared" si="99"/>
        <v>0</v>
      </c>
      <c r="G891" s="2119"/>
      <c r="H891" s="2119"/>
      <c r="I891" s="2119"/>
      <c r="J891" s="2119"/>
      <c r="K891" s="2119"/>
      <c r="L891" s="2119"/>
      <c r="M891" s="1690"/>
      <c r="N891" s="2120"/>
      <c r="O891" s="2120"/>
      <c r="P891" s="2120"/>
      <c r="Q891" s="1891"/>
      <c r="R891" s="2120"/>
      <c r="S891" s="2120"/>
      <c r="T891" s="2120"/>
      <c r="U891" s="2120"/>
      <c r="V891" s="2120"/>
      <c r="W891" s="2120"/>
      <c r="X891" s="2120"/>
      <c r="Y891" s="2120"/>
      <c r="Z891" s="2120"/>
      <c r="AA891" s="2120"/>
      <c r="AB891" s="2120"/>
      <c r="AC891" s="2120"/>
      <c r="AD891" s="2120"/>
      <c r="AE891" s="2120"/>
      <c r="AF891" s="1891"/>
      <c r="AG891" s="2121"/>
      <c r="AH891" s="2121"/>
      <c r="AI891" s="2121"/>
      <c r="AJ891" s="2121"/>
      <c r="AK891" s="2121"/>
      <c r="AL891" s="2121"/>
    </row>
    <row r="892" spans="1:38" ht="17.100000000000001" customHeight="1">
      <c r="A892" s="3561"/>
      <c r="B892" s="3554"/>
      <c r="C892" s="3920" t="s">
        <v>598</v>
      </c>
      <c r="D892" s="3921" t="s">
        <v>599</v>
      </c>
      <c r="E892" s="3913">
        <f>F892</f>
        <v>55128</v>
      </c>
      <c r="F892" s="549">
        <f t="shared" si="99"/>
        <v>55128</v>
      </c>
      <c r="G892" s="2122"/>
      <c r="H892" s="2122"/>
      <c r="I892" s="2122"/>
      <c r="J892" s="2122"/>
      <c r="K892" s="2122"/>
      <c r="L892" s="2122"/>
      <c r="M892" s="1690"/>
      <c r="N892" s="2123"/>
      <c r="O892" s="2123"/>
      <c r="P892" s="2123"/>
      <c r="Q892" s="1891"/>
      <c r="R892" s="2123"/>
      <c r="S892" s="2123"/>
      <c r="T892" s="2123"/>
      <c r="U892" s="2123"/>
      <c r="V892" s="2123"/>
      <c r="W892" s="2123"/>
      <c r="X892" s="2123"/>
      <c r="Y892" s="2123"/>
      <c r="Z892" s="2123"/>
      <c r="AA892" s="2123"/>
      <c r="AB892" s="2123">
        <v>55128</v>
      </c>
      <c r="AC892" s="2123"/>
      <c r="AD892" s="2123"/>
      <c r="AE892" s="2123"/>
      <c r="AF892" s="1891"/>
      <c r="AG892" s="2124"/>
      <c r="AH892" s="2124"/>
      <c r="AI892" s="2124"/>
      <c r="AJ892" s="2124"/>
      <c r="AK892" s="2124"/>
      <c r="AL892" s="2124"/>
    </row>
    <row r="893" spans="1:38" ht="16.5" customHeight="1">
      <c r="A893" s="3561"/>
      <c r="B893" s="3554"/>
      <c r="C893" s="3920" t="s">
        <v>600</v>
      </c>
      <c r="D893" s="3921" t="s">
        <v>601</v>
      </c>
      <c r="E893" s="3913">
        <f t="shared" ref="E893:E904" si="101">F893</f>
        <v>51000</v>
      </c>
      <c r="F893" s="549">
        <f t="shared" si="99"/>
        <v>51000</v>
      </c>
      <c r="G893" s="2125"/>
      <c r="H893" s="2125"/>
      <c r="I893" s="2125"/>
      <c r="J893" s="2125"/>
      <c r="K893" s="2125"/>
      <c r="L893" s="2125"/>
      <c r="M893" s="1690"/>
      <c r="N893" s="2126"/>
      <c r="O893" s="2126"/>
      <c r="P893" s="2126"/>
      <c r="Q893" s="1891"/>
      <c r="R893" s="2126"/>
      <c r="S893" s="2126"/>
      <c r="T893" s="2126"/>
      <c r="U893" s="2126"/>
      <c r="V893" s="2126"/>
      <c r="W893" s="2126"/>
      <c r="X893" s="2126"/>
      <c r="Y893" s="2126"/>
      <c r="Z893" s="2126"/>
      <c r="AA893" s="2126"/>
      <c r="AB893" s="2126">
        <v>51000</v>
      </c>
      <c r="AC893" s="2126"/>
      <c r="AD893" s="2126"/>
      <c r="AE893" s="2126"/>
      <c r="AF893" s="1891"/>
      <c r="AG893" s="2127"/>
      <c r="AH893" s="2127"/>
      <c r="AI893" s="2127"/>
      <c r="AJ893" s="2127"/>
      <c r="AK893" s="2127"/>
      <c r="AL893" s="2127"/>
    </row>
    <row r="894" spans="1:38" ht="16.5" customHeight="1">
      <c r="A894" s="3561"/>
      <c r="B894" s="3554"/>
      <c r="C894" s="3920" t="s">
        <v>602</v>
      </c>
      <c r="D894" s="3921" t="s">
        <v>603</v>
      </c>
      <c r="E894" s="3913">
        <f t="shared" si="101"/>
        <v>7200</v>
      </c>
      <c r="F894" s="549">
        <f t="shared" si="99"/>
        <v>7200</v>
      </c>
      <c r="G894" s="2128"/>
      <c r="H894" s="2128"/>
      <c r="I894" s="2128"/>
      <c r="J894" s="2128"/>
      <c r="K894" s="2128"/>
      <c r="L894" s="2128"/>
      <c r="M894" s="1690"/>
      <c r="N894" s="2129"/>
      <c r="O894" s="2129"/>
      <c r="P894" s="2129"/>
      <c r="Q894" s="1891"/>
      <c r="R894" s="2129"/>
      <c r="S894" s="2129"/>
      <c r="T894" s="2129"/>
      <c r="U894" s="2129"/>
      <c r="V894" s="2129"/>
      <c r="W894" s="2129"/>
      <c r="X894" s="2129"/>
      <c r="Y894" s="2129"/>
      <c r="Z894" s="2129"/>
      <c r="AA894" s="2129"/>
      <c r="AB894" s="2129">
        <v>7200</v>
      </c>
      <c r="AC894" s="2129"/>
      <c r="AD894" s="2129"/>
      <c r="AE894" s="2129"/>
      <c r="AF894" s="1891"/>
      <c r="AG894" s="2130"/>
      <c r="AH894" s="2130"/>
      <c r="AI894" s="2130"/>
      <c r="AJ894" s="2130"/>
      <c r="AK894" s="2130"/>
      <c r="AL894" s="2130"/>
    </row>
    <row r="895" spans="1:38" ht="17.100000000000001" customHeight="1">
      <c r="A895" s="3561"/>
      <c r="B895" s="3554"/>
      <c r="C895" s="3920" t="s">
        <v>604</v>
      </c>
      <c r="D895" s="3921" t="s">
        <v>605</v>
      </c>
      <c r="E895" s="3913">
        <f t="shared" si="101"/>
        <v>349621</v>
      </c>
      <c r="F895" s="549">
        <f t="shared" si="99"/>
        <v>349621</v>
      </c>
      <c r="G895" s="2131"/>
      <c r="H895" s="2131"/>
      <c r="I895" s="2131"/>
      <c r="J895" s="2131"/>
      <c r="K895" s="2131"/>
      <c r="L895" s="2131"/>
      <c r="M895" s="1690"/>
      <c r="N895" s="2132"/>
      <c r="O895" s="2132"/>
      <c r="P895" s="2132"/>
      <c r="Q895" s="1891"/>
      <c r="R895" s="2132"/>
      <c r="S895" s="2132"/>
      <c r="T895" s="2132"/>
      <c r="U895" s="2132"/>
      <c r="V895" s="2132"/>
      <c r="W895" s="2132"/>
      <c r="X895" s="2132"/>
      <c r="Y895" s="2132"/>
      <c r="Z895" s="2132"/>
      <c r="AA895" s="2132"/>
      <c r="AB895" s="2132">
        <v>349621</v>
      </c>
      <c r="AC895" s="2132"/>
      <c r="AD895" s="2132"/>
      <c r="AE895" s="2132"/>
      <c r="AF895" s="1891"/>
      <c r="AG895" s="2133"/>
      <c r="AH895" s="2133"/>
      <c r="AI895" s="2133"/>
      <c r="AJ895" s="2133"/>
      <c r="AK895" s="2133"/>
      <c r="AL895" s="2133"/>
    </row>
    <row r="896" spans="1:38" ht="17.100000000000001" customHeight="1">
      <c r="A896" s="3561"/>
      <c r="B896" s="3554"/>
      <c r="C896" s="3920" t="s">
        <v>606</v>
      </c>
      <c r="D896" s="3921" t="s">
        <v>607</v>
      </c>
      <c r="E896" s="3913">
        <f t="shared" si="101"/>
        <v>110000</v>
      </c>
      <c r="F896" s="549">
        <f t="shared" si="99"/>
        <v>110000</v>
      </c>
      <c r="G896" s="2134"/>
      <c r="H896" s="2134"/>
      <c r="I896" s="2134"/>
      <c r="J896" s="2134"/>
      <c r="K896" s="2134"/>
      <c r="L896" s="2134"/>
      <c r="M896" s="1690"/>
      <c r="N896" s="2135"/>
      <c r="O896" s="2135"/>
      <c r="P896" s="2135"/>
      <c r="Q896" s="1891"/>
      <c r="R896" s="2135"/>
      <c r="S896" s="2135"/>
      <c r="T896" s="2135"/>
      <c r="U896" s="2135"/>
      <c r="V896" s="2135"/>
      <c r="W896" s="2135"/>
      <c r="X896" s="2135"/>
      <c r="Y896" s="2135"/>
      <c r="Z896" s="2135"/>
      <c r="AA896" s="2135"/>
      <c r="AB896" s="2135">
        <v>110000</v>
      </c>
      <c r="AC896" s="2135"/>
      <c r="AD896" s="2135"/>
      <c r="AE896" s="2135"/>
      <c r="AF896" s="1891"/>
      <c r="AG896" s="2136"/>
      <c r="AH896" s="2136"/>
      <c r="AI896" s="2136"/>
      <c r="AJ896" s="2136"/>
      <c r="AK896" s="2136"/>
      <c r="AL896" s="2136"/>
    </row>
    <row r="897" spans="1:38" ht="17.100000000000001" customHeight="1">
      <c r="A897" s="3561"/>
      <c r="B897" s="3554"/>
      <c r="C897" s="3920" t="s">
        <v>608</v>
      </c>
      <c r="D897" s="3921" t="s">
        <v>609</v>
      </c>
      <c r="E897" s="3913">
        <f t="shared" si="101"/>
        <v>39400</v>
      </c>
      <c r="F897" s="549">
        <f t="shared" si="99"/>
        <v>39400</v>
      </c>
      <c r="G897" s="2137"/>
      <c r="H897" s="2137"/>
      <c r="I897" s="2137"/>
      <c r="J897" s="2137"/>
      <c r="K897" s="2137"/>
      <c r="L897" s="2137"/>
      <c r="M897" s="1690"/>
      <c r="N897" s="2138"/>
      <c r="O897" s="2138"/>
      <c r="P897" s="2138"/>
      <c r="Q897" s="1891"/>
      <c r="R897" s="2138"/>
      <c r="S897" s="2138"/>
      <c r="T897" s="2138"/>
      <c r="U897" s="2138"/>
      <c r="V897" s="2138"/>
      <c r="W897" s="2138"/>
      <c r="X897" s="2138"/>
      <c r="Y897" s="2138"/>
      <c r="Z897" s="2138"/>
      <c r="AA897" s="2138"/>
      <c r="AB897" s="2138">
        <v>39400</v>
      </c>
      <c r="AC897" s="2138"/>
      <c r="AD897" s="2138"/>
      <c r="AE897" s="2138"/>
      <c r="AF897" s="1891"/>
      <c r="AG897" s="2139"/>
      <c r="AH897" s="2139"/>
      <c r="AI897" s="2139"/>
      <c r="AJ897" s="2139"/>
      <c r="AK897" s="2139"/>
      <c r="AL897" s="2139"/>
    </row>
    <row r="898" spans="1:38" ht="17.100000000000001" customHeight="1">
      <c r="A898" s="3561"/>
      <c r="B898" s="3554"/>
      <c r="C898" s="3920" t="s">
        <v>610</v>
      </c>
      <c r="D898" s="3921" t="s">
        <v>611</v>
      </c>
      <c r="E898" s="3913">
        <f t="shared" si="101"/>
        <v>122070</v>
      </c>
      <c r="F898" s="549">
        <f t="shared" si="99"/>
        <v>122070</v>
      </c>
      <c r="G898" s="2140"/>
      <c r="H898" s="2140"/>
      <c r="I898" s="2140"/>
      <c r="J898" s="2140"/>
      <c r="K898" s="2140"/>
      <c r="L898" s="2140"/>
      <c r="M898" s="1690"/>
      <c r="N898" s="2141"/>
      <c r="O898" s="2141"/>
      <c r="P898" s="2141"/>
      <c r="Q898" s="1891"/>
      <c r="R898" s="2141"/>
      <c r="S898" s="2141"/>
      <c r="T898" s="2141"/>
      <c r="U898" s="2141"/>
      <c r="V898" s="2141"/>
      <c r="W898" s="2141"/>
      <c r="X898" s="2141"/>
      <c r="Y898" s="2141"/>
      <c r="Z898" s="2141"/>
      <c r="AA898" s="2141"/>
      <c r="AB898" s="2141">
        <v>122070</v>
      </c>
      <c r="AC898" s="2141"/>
      <c r="AD898" s="2141"/>
      <c r="AE898" s="2141"/>
      <c r="AF898" s="1891"/>
      <c r="AG898" s="2142"/>
      <c r="AH898" s="2142"/>
      <c r="AI898" s="2142"/>
      <c r="AJ898" s="2142"/>
      <c r="AK898" s="2142"/>
      <c r="AL898" s="2142"/>
    </row>
    <row r="899" spans="1:38" ht="17.100000000000001" customHeight="1">
      <c r="A899" s="3561"/>
      <c r="B899" s="3554"/>
      <c r="C899" s="3931" t="s">
        <v>612</v>
      </c>
      <c r="D899" s="3921" t="s">
        <v>613</v>
      </c>
      <c r="E899" s="3913">
        <f t="shared" si="101"/>
        <v>3200</v>
      </c>
      <c r="F899" s="549">
        <f t="shared" si="99"/>
        <v>3200</v>
      </c>
      <c r="G899" s="2143"/>
      <c r="H899" s="2143"/>
      <c r="I899" s="2143"/>
      <c r="J899" s="2143"/>
      <c r="K899" s="2143"/>
      <c r="L899" s="2143"/>
      <c r="M899" s="1690"/>
      <c r="N899" s="2144"/>
      <c r="O899" s="2144"/>
      <c r="P899" s="2144"/>
      <c r="Q899" s="1891"/>
      <c r="R899" s="2144"/>
      <c r="S899" s="2144"/>
      <c r="T899" s="2144"/>
      <c r="U899" s="2144"/>
      <c r="V899" s="2144"/>
      <c r="W899" s="2144"/>
      <c r="X899" s="2144"/>
      <c r="Y899" s="2144"/>
      <c r="Z899" s="2144"/>
      <c r="AA899" s="2144"/>
      <c r="AB899" s="2144">
        <v>3200</v>
      </c>
      <c r="AC899" s="2144"/>
      <c r="AD899" s="2144"/>
      <c r="AE899" s="2144"/>
      <c r="AF899" s="1891"/>
      <c r="AG899" s="2145"/>
      <c r="AH899" s="2145"/>
      <c r="AI899" s="2145"/>
      <c r="AJ899" s="2145"/>
      <c r="AK899" s="2145"/>
      <c r="AL899" s="2145"/>
    </row>
    <row r="900" spans="1:38" ht="27.75" customHeight="1">
      <c r="A900" s="3561"/>
      <c r="B900" s="3554"/>
      <c r="C900" s="3931" t="s">
        <v>616</v>
      </c>
      <c r="D900" s="3921" t="s">
        <v>617</v>
      </c>
      <c r="E900" s="3913">
        <f t="shared" si="101"/>
        <v>81657</v>
      </c>
      <c r="F900" s="549">
        <f t="shared" si="99"/>
        <v>81657</v>
      </c>
      <c r="G900" s="2146"/>
      <c r="H900" s="2146"/>
      <c r="I900" s="2146"/>
      <c r="J900" s="2146"/>
      <c r="K900" s="2146"/>
      <c r="L900" s="2146"/>
      <c r="M900" s="1690"/>
      <c r="N900" s="2147"/>
      <c r="O900" s="2147"/>
      <c r="P900" s="2147"/>
      <c r="Q900" s="1891"/>
      <c r="R900" s="2147"/>
      <c r="S900" s="2147"/>
      <c r="T900" s="2147"/>
      <c r="U900" s="2147"/>
      <c r="V900" s="2147"/>
      <c r="W900" s="2147"/>
      <c r="X900" s="2147"/>
      <c r="Y900" s="2147"/>
      <c r="Z900" s="2147"/>
      <c r="AA900" s="2147"/>
      <c r="AB900" s="2147">
        <v>81657</v>
      </c>
      <c r="AC900" s="2147"/>
      <c r="AD900" s="2147"/>
      <c r="AE900" s="2147"/>
      <c r="AF900" s="1891"/>
      <c r="AG900" s="2148"/>
      <c r="AH900" s="2148"/>
      <c r="AI900" s="2148"/>
      <c r="AJ900" s="2148"/>
      <c r="AK900" s="2148"/>
      <c r="AL900" s="2148"/>
    </row>
    <row r="901" spans="1:38" ht="17.100000000000001" customHeight="1">
      <c r="A901" s="3561"/>
      <c r="B901" s="3554"/>
      <c r="C901" s="3920" t="s">
        <v>618</v>
      </c>
      <c r="D901" s="3921" t="s">
        <v>619</v>
      </c>
      <c r="E901" s="3913">
        <f t="shared" si="101"/>
        <v>42699</v>
      </c>
      <c r="F901" s="549">
        <f t="shared" si="99"/>
        <v>42699</v>
      </c>
      <c r="G901" s="2149"/>
      <c r="H901" s="2149"/>
      <c r="I901" s="2149"/>
      <c r="J901" s="2149"/>
      <c r="K901" s="2149"/>
      <c r="L901" s="2149"/>
      <c r="M901" s="1690"/>
      <c r="N901" s="2150"/>
      <c r="O901" s="2150"/>
      <c r="P901" s="2150"/>
      <c r="Q901" s="1891"/>
      <c r="R901" s="2150"/>
      <c r="S901" s="2150"/>
      <c r="T901" s="2150"/>
      <c r="U901" s="2150"/>
      <c r="V901" s="2150"/>
      <c r="W901" s="2150"/>
      <c r="X901" s="2150"/>
      <c r="Y901" s="2150"/>
      <c r="Z901" s="2150"/>
      <c r="AA901" s="2150"/>
      <c r="AB901" s="2150">
        <v>42699</v>
      </c>
      <c r="AC901" s="2150"/>
      <c r="AD901" s="2150"/>
      <c r="AE901" s="2150"/>
      <c r="AF901" s="1891"/>
      <c r="AG901" s="2151"/>
      <c r="AH901" s="2151"/>
      <c r="AI901" s="2151"/>
      <c r="AJ901" s="2151"/>
      <c r="AK901" s="2151"/>
      <c r="AL901" s="2151"/>
    </row>
    <row r="902" spans="1:38" ht="17.100000000000001" customHeight="1">
      <c r="A902" s="3561"/>
      <c r="B902" s="3554"/>
      <c r="C902" s="3920" t="s">
        <v>622</v>
      </c>
      <c r="D902" s="3921" t="s">
        <v>623</v>
      </c>
      <c r="E902" s="3913">
        <f t="shared" si="101"/>
        <v>690566</v>
      </c>
      <c r="F902" s="549">
        <f t="shared" si="99"/>
        <v>690566</v>
      </c>
      <c r="G902" s="2152"/>
      <c r="H902" s="2152"/>
      <c r="I902" s="2152"/>
      <c r="J902" s="2152"/>
      <c r="K902" s="2152"/>
      <c r="L902" s="2152"/>
      <c r="M902" s="1690"/>
      <c r="N902" s="2153"/>
      <c r="O902" s="2153"/>
      <c r="P902" s="2153"/>
      <c r="Q902" s="1891"/>
      <c r="R902" s="2153"/>
      <c r="S902" s="2153"/>
      <c r="T902" s="2153"/>
      <c r="U902" s="2153"/>
      <c r="V902" s="2153"/>
      <c r="W902" s="2153"/>
      <c r="X902" s="2153"/>
      <c r="Y902" s="2153"/>
      <c r="Z902" s="2153"/>
      <c r="AA902" s="2153"/>
      <c r="AB902" s="2153">
        <v>690566</v>
      </c>
      <c r="AC902" s="2153"/>
      <c r="AD902" s="2153"/>
      <c r="AE902" s="2153"/>
      <c r="AF902" s="1891"/>
      <c r="AG902" s="2154"/>
      <c r="AH902" s="2154"/>
      <c r="AI902" s="2154"/>
      <c r="AJ902" s="2154"/>
      <c r="AK902" s="2154"/>
      <c r="AL902" s="2154"/>
    </row>
    <row r="903" spans="1:38" ht="17.100000000000001" customHeight="1" thickBot="1">
      <c r="A903" s="583"/>
      <c r="B903" s="3555"/>
      <c r="C903" s="4410" t="s">
        <v>628</v>
      </c>
      <c r="D903" s="4394" t="s">
        <v>629</v>
      </c>
      <c r="E903" s="4398">
        <f t="shared" si="101"/>
        <v>200</v>
      </c>
      <c r="F903" s="549">
        <f t="shared" si="99"/>
        <v>200</v>
      </c>
      <c r="G903" s="2155"/>
      <c r="H903" s="2155"/>
      <c r="I903" s="2155"/>
      <c r="J903" s="2155"/>
      <c r="K903" s="2155"/>
      <c r="L903" s="2155"/>
      <c r="M903" s="1690"/>
      <c r="N903" s="2156"/>
      <c r="O903" s="2156"/>
      <c r="P903" s="2156"/>
      <c r="Q903" s="1891"/>
      <c r="R903" s="2156"/>
      <c r="S903" s="2156"/>
      <c r="T903" s="2156"/>
      <c r="U903" s="2156"/>
      <c r="V903" s="2156"/>
      <c r="W903" s="2156"/>
      <c r="X903" s="2156"/>
      <c r="Y903" s="2156"/>
      <c r="Z903" s="2156"/>
      <c r="AA903" s="2156"/>
      <c r="AB903" s="2156">
        <v>200</v>
      </c>
      <c r="AC903" s="2156"/>
      <c r="AD903" s="2156"/>
      <c r="AE903" s="2156"/>
      <c r="AF903" s="1891"/>
      <c r="AG903" s="2157"/>
      <c r="AH903" s="2157"/>
      <c r="AI903" s="2157"/>
      <c r="AJ903" s="2157"/>
      <c r="AK903" s="2157"/>
      <c r="AL903" s="2157"/>
    </row>
    <row r="904" spans="1:38" ht="16.5" customHeight="1">
      <c r="A904" s="3561"/>
      <c r="B904" s="3554"/>
      <c r="C904" s="4338" t="s">
        <v>632</v>
      </c>
      <c r="D904" s="4347" t="s">
        <v>633</v>
      </c>
      <c r="E904" s="796">
        <f t="shared" si="101"/>
        <v>21380</v>
      </c>
      <c r="F904" s="549">
        <f t="shared" si="99"/>
        <v>21380</v>
      </c>
      <c r="G904" s="2158"/>
      <c r="H904" s="2158"/>
      <c r="I904" s="2158"/>
      <c r="J904" s="2158"/>
      <c r="K904" s="2158"/>
      <c r="L904" s="2158"/>
      <c r="M904" s="1690"/>
      <c r="N904" s="2159"/>
      <c r="O904" s="2159"/>
      <c r="P904" s="2159"/>
      <c r="Q904" s="1891"/>
      <c r="R904" s="2159"/>
      <c r="S904" s="2159"/>
      <c r="T904" s="2159"/>
      <c r="U904" s="2159"/>
      <c r="V904" s="2159"/>
      <c r="W904" s="2159"/>
      <c r="X904" s="2159"/>
      <c r="Y904" s="2159"/>
      <c r="Z904" s="2159"/>
      <c r="AA904" s="2159"/>
      <c r="AB904" s="2159">
        <v>21380</v>
      </c>
      <c r="AC904" s="2159"/>
      <c r="AD904" s="2159"/>
      <c r="AE904" s="2159"/>
      <c r="AF904" s="1891"/>
      <c r="AG904" s="2160"/>
      <c r="AH904" s="2160"/>
      <c r="AI904" s="2160"/>
      <c r="AJ904" s="2160"/>
      <c r="AK904" s="2160"/>
      <c r="AL904" s="2160"/>
    </row>
    <row r="905" spans="1:38" ht="17.100000000000001" customHeight="1">
      <c r="A905" s="3561"/>
      <c r="B905" s="3554"/>
      <c r="C905" s="3751"/>
      <c r="D905" s="3752"/>
      <c r="E905" s="3913"/>
      <c r="F905" s="549">
        <f t="shared" si="99"/>
        <v>0</v>
      </c>
      <c r="G905" s="2158"/>
      <c r="H905" s="2158"/>
      <c r="I905" s="2158"/>
      <c r="J905" s="2158"/>
      <c r="K905" s="2158"/>
      <c r="L905" s="2158"/>
      <c r="M905" s="1690"/>
      <c r="N905" s="2159"/>
      <c r="O905" s="2159"/>
      <c r="P905" s="2159"/>
      <c r="Q905" s="1891"/>
      <c r="R905" s="2159"/>
      <c r="S905" s="2159"/>
      <c r="T905" s="2159"/>
      <c r="U905" s="2159"/>
      <c r="V905" s="2159"/>
      <c r="W905" s="2159"/>
      <c r="X905" s="2159"/>
      <c r="Y905" s="2159"/>
      <c r="Z905" s="2159"/>
      <c r="AA905" s="2159"/>
      <c r="AB905" s="2159"/>
      <c r="AC905" s="2159"/>
      <c r="AD905" s="2159"/>
      <c r="AE905" s="2159"/>
      <c r="AF905" s="1891"/>
      <c r="AG905" s="2160"/>
      <c r="AH905" s="2160"/>
      <c r="AI905" s="2160"/>
      <c r="AJ905" s="2160"/>
      <c r="AK905" s="2160"/>
      <c r="AL905" s="2160"/>
    </row>
    <row r="906" spans="1:38" ht="17.100000000000001" customHeight="1">
      <c r="A906" s="3561"/>
      <c r="B906" s="3554"/>
      <c r="C906" s="5371" t="s">
        <v>804</v>
      </c>
      <c r="D906" s="5371"/>
      <c r="E906" s="666">
        <f t="shared" ref="E906" si="102">SUM(E907)</f>
        <v>32440</v>
      </c>
      <c r="F906" s="549">
        <f t="shared" si="99"/>
        <v>0</v>
      </c>
      <c r="G906" s="2158"/>
      <c r="H906" s="2158"/>
      <c r="I906" s="2158"/>
      <c r="J906" s="2158"/>
      <c r="K906" s="2158"/>
      <c r="L906" s="2158"/>
      <c r="M906" s="1690"/>
      <c r="N906" s="2159"/>
      <c r="O906" s="2159"/>
      <c r="P906" s="2159"/>
      <c r="Q906" s="1891"/>
      <c r="R906" s="2159"/>
      <c r="S906" s="2159"/>
      <c r="T906" s="2159"/>
      <c r="U906" s="2159"/>
      <c r="V906" s="2159"/>
      <c r="W906" s="2159"/>
      <c r="X906" s="2159"/>
      <c r="Y906" s="2159"/>
      <c r="Z906" s="2159"/>
      <c r="AA906" s="2159"/>
      <c r="AB906" s="2159"/>
      <c r="AC906" s="2159"/>
      <c r="AD906" s="2159"/>
      <c r="AE906" s="2159"/>
      <c r="AF906" s="1891"/>
      <c r="AG906" s="2160"/>
      <c r="AH906" s="2160"/>
      <c r="AI906" s="2160"/>
      <c r="AJ906" s="2160"/>
      <c r="AK906" s="2160"/>
      <c r="AL906" s="2160"/>
    </row>
    <row r="907" spans="1:38" ht="17.100000000000001" customHeight="1">
      <c r="A907" s="3561"/>
      <c r="B907" s="3554"/>
      <c r="C907" s="3932" t="s">
        <v>635</v>
      </c>
      <c r="D907" s="3933" t="s">
        <v>636</v>
      </c>
      <c r="E907" s="3913">
        <f>F907</f>
        <v>32440</v>
      </c>
      <c r="F907" s="549">
        <f t="shared" si="99"/>
        <v>32440</v>
      </c>
      <c r="G907" s="2158"/>
      <c r="H907" s="2158"/>
      <c r="I907" s="2158"/>
      <c r="J907" s="2158"/>
      <c r="K907" s="2158"/>
      <c r="L907" s="2158"/>
      <c r="M907" s="1690"/>
      <c r="N907" s="2159"/>
      <c r="O907" s="2159"/>
      <c r="P907" s="2159"/>
      <c r="Q907" s="1891"/>
      <c r="R907" s="2159"/>
      <c r="S907" s="2159"/>
      <c r="T907" s="2159"/>
      <c r="U907" s="2159"/>
      <c r="V907" s="2159"/>
      <c r="W907" s="2159"/>
      <c r="X907" s="2159"/>
      <c r="Y907" s="2159"/>
      <c r="Z907" s="2159"/>
      <c r="AA907" s="2159"/>
      <c r="AB907" s="2159">
        <v>32440</v>
      </c>
      <c r="AC907" s="2159"/>
      <c r="AD907" s="2159"/>
      <c r="AE907" s="2159"/>
      <c r="AF907" s="1891"/>
      <c r="AG907" s="2160"/>
      <c r="AH907" s="2160"/>
      <c r="AI907" s="2160"/>
      <c r="AJ907" s="2160"/>
      <c r="AK907" s="2160"/>
      <c r="AL907" s="2160"/>
    </row>
    <row r="908" spans="1:38" ht="15.75" customHeight="1" thickBot="1">
      <c r="A908" s="3561"/>
      <c r="B908" s="3554"/>
      <c r="C908" s="3934"/>
      <c r="D908" s="3935"/>
      <c r="E908" s="3917"/>
      <c r="F908" s="549">
        <f t="shared" si="99"/>
        <v>0</v>
      </c>
      <c r="G908" s="2158"/>
      <c r="H908" s="2158"/>
      <c r="I908" s="2158"/>
      <c r="J908" s="2158"/>
      <c r="K908" s="2158"/>
      <c r="L908" s="2158"/>
      <c r="M908" s="1690"/>
      <c r="N908" s="2159"/>
      <c r="O908" s="2159"/>
      <c r="P908" s="2159"/>
      <c r="Q908" s="1891"/>
      <c r="R908" s="2159"/>
      <c r="S908" s="2159"/>
      <c r="T908" s="2159"/>
      <c r="U908" s="2159"/>
      <c r="V908" s="2159"/>
      <c r="W908" s="2159"/>
      <c r="X908" s="2159"/>
      <c r="Y908" s="2159"/>
      <c r="Z908" s="2159"/>
      <c r="AA908" s="2159"/>
      <c r="AB908" s="2159"/>
      <c r="AC908" s="2159"/>
      <c r="AD908" s="2159"/>
      <c r="AE908" s="2159"/>
      <c r="AF908" s="1891"/>
      <c r="AG908" s="2160"/>
      <c r="AH908" s="2160"/>
      <c r="AI908" s="2160"/>
      <c r="AJ908" s="2160"/>
      <c r="AK908" s="2160"/>
      <c r="AL908" s="2160"/>
    </row>
    <row r="909" spans="1:38" ht="17.25" customHeight="1">
      <c r="A909" s="3561"/>
      <c r="B909" s="3554"/>
      <c r="C909" s="5365" t="s">
        <v>648</v>
      </c>
      <c r="D909" s="5366"/>
      <c r="E909" s="796">
        <f>SUM(E910:E943)</f>
        <v>17295785.000000007</v>
      </c>
      <c r="F909" s="549">
        <f t="shared" si="99"/>
        <v>0</v>
      </c>
      <c r="G909" s="2158"/>
      <c r="H909" s="2158"/>
      <c r="I909" s="2158"/>
      <c r="J909" s="2158"/>
      <c r="K909" s="2158"/>
      <c r="L909" s="2158"/>
      <c r="M909" s="1690"/>
      <c r="N909" s="2159"/>
      <c r="O909" s="2159"/>
      <c r="P909" s="2159"/>
      <c r="Q909" s="1891"/>
      <c r="R909" s="2159"/>
      <c r="S909" s="2159"/>
      <c r="T909" s="2159"/>
      <c r="U909" s="2159"/>
      <c r="V909" s="2159"/>
      <c r="W909" s="2159"/>
      <c r="X909" s="2159"/>
      <c r="Y909" s="2159"/>
      <c r="Z909" s="2159"/>
      <c r="AA909" s="2159"/>
      <c r="AB909" s="2159"/>
      <c r="AC909" s="2159"/>
      <c r="AD909" s="2159"/>
      <c r="AE909" s="2159"/>
      <c r="AF909" s="1891"/>
      <c r="AG909" s="2160"/>
      <c r="AH909" s="2160"/>
      <c r="AI909" s="2160"/>
      <c r="AJ909" s="2160"/>
      <c r="AK909" s="2160"/>
      <c r="AL909" s="2160"/>
    </row>
    <row r="910" spans="1:38" ht="67.5" customHeight="1">
      <c r="A910" s="3561"/>
      <c r="B910" s="3554"/>
      <c r="C910" s="3688" t="s">
        <v>687</v>
      </c>
      <c r="D910" s="3936" t="s">
        <v>688</v>
      </c>
      <c r="E910" s="796">
        <f>F910</f>
        <v>372053.01</v>
      </c>
      <c r="F910" s="549">
        <f t="shared" si="99"/>
        <v>372053.01</v>
      </c>
      <c r="G910" s="2158"/>
      <c r="H910" s="2158"/>
      <c r="I910" s="2158"/>
      <c r="J910" s="2158"/>
      <c r="K910" s="2158"/>
      <c r="L910" s="2158"/>
      <c r="M910" s="1690"/>
      <c r="N910" s="2159"/>
      <c r="O910" s="2159"/>
      <c r="P910" s="2159"/>
      <c r="Q910" s="1891"/>
      <c r="R910" s="2159"/>
      <c r="S910" s="2159"/>
      <c r="T910" s="2159"/>
      <c r="U910" s="2159"/>
      <c r="V910" s="2159"/>
      <c r="W910" s="2159"/>
      <c r="X910" s="2159"/>
      <c r="Y910" s="2159"/>
      <c r="Z910" s="2159"/>
      <c r="AA910" s="2159"/>
      <c r="AB910" s="2159">
        <v>372053.01</v>
      </c>
      <c r="AC910" s="2159"/>
      <c r="AD910" s="2159"/>
      <c r="AE910" s="2159"/>
      <c r="AF910" s="1891"/>
      <c r="AG910" s="2160"/>
      <c r="AH910" s="2160"/>
      <c r="AI910" s="2160"/>
      <c r="AJ910" s="2160"/>
      <c r="AK910" s="2160"/>
      <c r="AL910" s="2160"/>
    </row>
    <row r="911" spans="1:38" ht="72" customHeight="1">
      <c r="A911" s="3561"/>
      <c r="B911" s="3554"/>
      <c r="C911" s="602" t="s">
        <v>715</v>
      </c>
      <c r="D911" s="3936" t="s">
        <v>688</v>
      </c>
      <c r="E911" s="796">
        <f t="shared" ref="E911:E913" si="103">F911</f>
        <v>65654.77</v>
      </c>
      <c r="F911" s="549">
        <f t="shared" si="99"/>
        <v>65654.77</v>
      </c>
      <c r="G911" s="2158"/>
      <c r="H911" s="2158"/>
      <c r="I911" s="2158"/>
      <c r="J911" s="2158"/>
      <c r="K911" s="2158"/>
      <c r="L911" s="2158"/>
      <c r="M911" s="1690"/>
      <c r="N911" s="2159"/>
      <c r="O911" s="2159"/>
      <c r="P911" s="2159"/>
      <c r="Q911" s="1891"/>
      <c r="R911" s="2159"/>
      <c r="S911" s="2159"/>
      <c r="T911" s="2159"/>
      <c r="U911" s="2159"/>
      <c r="V911" s="2159"/>
      <c r="W911" s="2159"/>
      <c r="X911" s="2159"/>
      <c r="Y911" s="2159"/>
      <c r="Z911" s="2159"/>
      <c r="AA911" s="2159"/>
      <c r="AB911" s="2159">
        <v>65654.77</v>
      </c>
      <c r="AC911" s="2159"/>
      <c r="AD911" s="2159"/>
      <c r="AE911" s="2159"/>
      <c r="AF911" s="1891"/>
      <c r="AG911" s="2160"/>
      <c r="AH911" s="2160"/>
      <c r="AI911" s="2160"/>
      <c r="AJ911" s="2160"/>
      <c r="AK911" s="2160"/>
      <c r="AL911" s="2160"/>
    </row>
    <row r="912" spans="1:38" ht="54" customHeight="1">
      <c r="A912" s="3561"/>
      <c r="B912" s="3554"/>
      <c r="C912" s="3937" t="s">
        <v>119</v>
      </c>
      <c r="D912" s="3938" t="s">
        <v>691</v>
      </c>
      <c r="E912" s="796">
        <f t="shared" si="103"/>
        <v>3051809.99</v>
      </c>
      <c r="F912" s="549">
        <f t="shared" si="99"/>
        <v>3051809.99</v>
      </c>
      <c r="G912" s="2158"/>
      <c r="H912" s="2158"/>
      <c r="I912" s="2158"/>
      <c r="J912" s="2158"/>
      <c r="K912" s="2158"/>
      <c r="L912" s="2158"/>
      <c r="M912" s="2161"/>
      <c r="N912" s="2159"/>
      <c r="O912" s="2159"/>
      <c r="P912" s="2159"/>
      <c r="Q912" s="2162"/>
      <c r="R912" s="2159"/>
      <c r="S912" s="2159"/>
      <c r="T912" s="2159"/>
      <c r="U912" s="2159"/>
      <c r="V912" s="2159"/>
      <c r="W912" s="2159"/>
      <c r="X912" s="2159"/>
      <c r="Y912" s="2159"/>
      <c r="Z912" s="2159"/>
      <c r="AA912" s="2159"/>
      <c r="AB912" s="2159">
        <v>3051809.99</v>
      </c>
      <c r="AC912" s="2159"/>
      <c r="AD912" s="2159"/>
      <c r="AE912" s="2159"/>
      <c r="AF912" s="2162"/>
      <c r="AG912" s="2160"/>
      <c r="AH912" s="2160"/>
      <c r="AI912" s="2160"/>
      <c r="AJ912" s="2160"/>
      <c r="AK912" s="2160"/>
      <c r="AL912" s="2160"/>
    </row>
    <row r="913" spans="1:38" ht="51">
      <c r="A913" s="3561"/>
      <c r="B913" s="3554"/>
      <c r="C913" s="3939" t="s">
        <v>95</v>
      </c>
      <c r="D913" s="3938" t="s">
        <v>691</v>
      </c>
      <c r="E913" s="796">
        <f t="shared" si="103"/>
        <v>111658.23</v>
      </c>
      <c r="F913" s="549">
        <f t="shared" si="99"/>
        <v>111658.23</v>
      </c>
      <c r="G913" s="2158"/>
      <c r="H913" s="2158"/>
      <c r="I913" s="2158"/>
      <c r="J913" s="2158"/>
      <c r="K913" s="2158"/>
      <c r="L913" s="2158"/>
      <c r="M913" s="2161"/>
      <c r="N913" s="2159"/>
      <c r="O913" s="2159"/>
      <c r="P913" s="2159"/>
      <c r="Q913" s="2162"/>
      <c r="R913" s="2159"/>
      <c r="S913" s="2159"/>
      <c r="T913" s="2159"/>
      <c r="U913" s="2159"/>
      <c r="V913" s="2159"/>
      <c r="W913" s="2159"/>
      <c r="X913" s="2159"/>
      <c r="Y913" s="2159"/>
      <c r="Z913" s="2159"/>
      <c r="AA913" s="2159"/>
      <c r="AB913" s="2159">
        <v>111658.23</v>
      </c>
      <c r="AC913" s="2159"/>
      <c r="AD913" s="2159"/>
      <c r="AE913" s="2159"/>
      <c r="AF913" s="2162"/>
      <c r="AG913" s="2160"/>
      <c r="AH913" s="2160"/>
      <c r="AI913" s="2160"/>
      <c r="AJ913" s="2160"/>
      <c r="AK913" s="2160"/>
      <c r="AL913" s="2160"/>
    </row>
    <row r="914" spans="1:38" ht="17.100000000000001" customHeight="1">
      <c r="A914" s="3561"/>
      <c r="B914" s="3554"/>
      <c r="C914" s="3940" t="s">
        <v>692</v>
      </c>
      <c r="D914" s="3941" t="s">
        <v>586</v>
      </c>
      <c r="E914" s="3942">
        <f>F914</f>
        <v>691157.1</v>
      </c>
      <c r="F914" s="549">
        <f t="shared" si="99"/>
        <v>691157.1</v>
      </c>
      <c r="G914" s="2163"/>
      <c r="H914" s="2163"/>
      <c r="I914" s="2163"/>
      <c r="J914" s="2163"/>
      <c r="K914" s="2163"/>
      <c r="L914" s="2163"/>
      <c r="M914" s="1690"/>
      <c r="N914" s="2164"/>
      <c r="O914" s="2164"/>
      <c r="P914" s="2164"/>
      <c r="Q914" s="1891"/>
      <c r="R914" s="2164"/>
      <c r="S914" s="2164"/>
      <c r="T914" s="2164"/>
      <c r="U914" s="2164"/>
      <c r="V914" s="2164"/>
      <c r="W914" s="2164"/>
      <c r="X914" s="2164"/>
      <c r="Y914" s="2164"/>
      <c r="Z914" s="2164"/>
      <c r="AA914" s="2164"/>
      <c r="AB914" s="2164">
        <v>691157.1</v>
      </c>
      <c r="AC914" s="2164"/>
      <c r="AD914" s="2164"/>
      <c r="AE914" s="2164"/>
      <c r="AF914" s="1891"/>
      <c r="AG914" s="2165"/>
      <c r="AH914" s="2165"/>
      <c r="AI914" s="2165"/>
      <c r="AJ914" s="2165"/>
      <c r="AK914" s="2165"/>
      <c r="AL914" s="2165"/>
    </row>
    <row r="915" spans="1:38" ht="17.100000000000001" customHeight="1">
      <c r="A915" s="3561"/>
      <c r="B915" s="3554"/>
      <c r="C915" s="3940" t="s">
        <v>650</v>
      </c>
      <c r="D915" s="3941" t="s">
        <v>586</v>
      </c>
      <c r="E915" s="3942">
        <f t="shared" ref="E915:E943" si="104">F915</f>
        <v>77142.149999999994</v>
      </c>
      <c r="F915" s="549">
        <f t="shared" si="99"/>
        <v>77142.149999999994</v>
      </c>
      <c r="G915" s="2166"/>
      <c r="H915" s="2166"/>
      <c r="I915" s="2166"/>
      <c r="J915" s="2166"/>
      <c r="K915" s="2166"/>
      <c r="L915" s="2166"/>
      <c r="M915" s="1690"/>
      <c r="N915" s="2167"/>
      <c r="O915" s="2167"/>
      <c r="P915" s="2167"/>
      <c r="Q915" s="1891"/>
      <c r="R915" s="2167"/>
      <c r="S915" s="2167"/>
      <c r="T915" s="2167"/>
      <c r="U915" s="2167"/>
      <c r="V915" s="2167"/>
      <c r="W915" s="2167"/>
      <c r="X915" s="2167"/>
      <c r="Y915" s="2167"/>
      <c r="Z915" s="2167"/>
      <c r="AA915" s="2167"/>
      <c r="AB915" s="2167">
        <v>77142.149999999994</v>
      </c>
      <c r="AC915" s="2167"/>
      <c r="AD915" s="2167"/>
      <c r="AE915" s="2167"/>
      <c r="AF915" s="1891"/>
      <c r="AG915" s="2168"/>
      <c r="AH915" s="2168"/>
      <c r="AI915" s="2168"/>
      <c r="AJ915" s="2168"/>
      <c r="AK915" s="2168"/>
      <c r="AL915" s="2168"/>
    </row>
    <row r="916" spans="1:38" ht="17.100000000000001" customHeight="1">
      <c r="A916" s="3561"/>
      <c r="B916" s="3554"/>
      <c r="C916" s="3943" t="s">
        <v>693</v>
      </c>
      <c r="D916" s="3944" t="s">
        <v>588</v>
      </c>
      <c r="E916" s="3942">
        <f t="shared" si="104"/>
        <v>40800</v>
      </c>
      <c r="F916" s="549">
        <f t="shared" si="99"/>
        <v>40800</v>
      </c>
      <c r="G916" s="2169"/>
      <c r="H916" s="2169"/>
      <c r="I916" s="2169"/>
      <c r="J916" s="2169"/>
      <c r="K916" s="2169"/>
      <c r="L916" s="2169"/>
      <c r="M916" s="1690"/>
      <c r="N916" s="2170"/>
      <c r="O916" s="2170"/>
      <c r="P916" s="2170"/>
      <c r="Q916" s="1891"/>
      <c r="R916" s="2170"/>
      <c r="S916" s="2170"/>
      <c r="T916" s="2170"/>
      <c r="U916" s="2170"/>
      <c r="V916" s="2170"/>
      <c r="W916" s="2170"/>
      <c r="X916" s="2170"/>
      <c r="Y916" s="2170"/>
      <c r="Z916" s="2170"/>
      <c r="AA916" s="2170"/>
      <c r="AB916" s="2170">
        <v>40800</v>
      </c>
      <c r="AC916" s="2170"/>
      <c r="AD916" s="2170"/>
      <c r="AE916" s="2170"/>
      <c r="AF916" s="1891"/>
      <c r="AG916" s="2171"/>
      <c r="AH916" s="2171"/>
      <c r="AI916" s="2171"/>
      <c r="AJ916" s="2171"/>
      <c r="AK916" s="2171"/>
      <c r="AL916" s="2171"/>
    </row>
    <row r="917" spans="1:38" ht="17.100000000000001" customHeight="1">
      <c r="A917" s="3561"/>
      <c r="B917" s="3554"/>
      <c r="C917" s="3610" t="s">
        <v>652</v>
      </c>
      <c r="D917" s="3945" t="s">
        <v>588</v>
      </c>
      <c r="E917" s="796">
        <f t="shared" si="104"/>
        <v>7200</v>
      </c>
      <c r="F917" s="549">
        <f t="shared" si="99"/>
        <v>7200</v>
      </c>
      <c r="G917" s="2169"/>
      <c r="H917" s="2169"/>
      <c r="I917" s="2169"/>
      <c r="J917" s="2169"/>
      <c r="K917" s="2169"/>
      <c r="L917" s="2169"/>
      <c r="M917" s="1690"/>
      <c r="N917" s="2170"/>
      <c r="O917" s="2170"/>
      <c r="P917" s="2170"/>
      <c r="Q917" s="1891"/>
      <c r="R917" s="2170"/>
      <c r="S917" s="2170"/>
      <c r="T917" s="2170"/>
      <c r="U917" s="2170"/>
      <c r="V917" s="2170"/>
      <c r="W917" s="2170"/>
      <c r="X917" s="2170"/>
      <c r="Y917" s="2170"/>
      <c r="Z917" s="2170"/>
      <c r="AA917" s="2170"/>
      <c r="AB917" s="2170">
        <v>7200</v>
      </c>
      <c r="AC917" s="2170"/>
      <c r="AD917" s="2170"/>
      <c r="AE917" s="2170"/>
      <c r="AF917" s="1891"/>
      <c r="AG917" s="2171"/>
      <c r="AH917" s="2171"/>
      <c r="AI917" s="2171"/>
      <c r="AJ917" s="2171"/>
      <c r="AK917" s="2171"/>
      <c r="AL917" s="2171"/>
    </row>
    <row r="918" spans="1:38" ht="17.100000000000001" customHeight="1">
      <c r="A918" s="3561"/>
      <c r="B918" s="3554"/>
      <c r="C918" s="3940" t="s">
        <v>694</v>
      </c>
      <c r="D918" s="3941" t="s">
        <v>590</v>
      </c>
      <c r="E918" s="3942">
        <f t="shared" si="104"/>
        <v>184322.87</v>
      </c>
      <c r="F918" s="549">
        <f t="shared" si="99"/>
        <v>184322.87</v>
      </c>
      <c r="G918" s="2172"/>
      <c r="H918" s="2172"/>
      <c r="I918" s="2172"/>
      <c r="J918" s="2172"/>
      <c r="K918" s="2172"/>
      <c r="L918" s="2172"/>
      <c r="M918" s="1690"/>
      <c r="N918" s="2173"/>
      <c r="O918" s="2173"/>
      <c r="P918" s="2173"/>
      <c r="Q918" s="1891"/>
      <c r="R918" s="2173"/>
      <c r="S918" s="2173"/>
      <c r="T918" s="2173"/>
      <c r="U918" s="2173"/>
      <c r="V918" s="2173"/>
      <c r="W918" s="2173"/>
      <c r="X918" s="2173"/>
      <c r="Y918" s="2173"/>
      <c r="Z918" s="2173"/>
      <c r="AA918" s="2173"/>
      <c r="AB918" s="2173">
        <v>184322.87</v>
      </c>
      <c r="AC918" s="2173"/>
      <c r="AD918" s="2173"/>
      <c r="AE918" s="2173"/>
      <c r="AF918" s="1891"/>
      <c r="AG918" s="2174"/>
      <c r="AH918" s="2174"/>
      <c r="AI918" s="2174"/>
      <c r="AJ918" s="2174"/>
      <c r="AK918" s="2174"/>
      <c r="AL918" s="2174"/>
    </row>
    <row r="919" spans="1:38" ht="17.100000000000001" customHeight="1">
      <c r="A919" s="3554"/>
      <c r="B919" s="3554"/>
      <c r="C919" s="3946" t="s">
        <v>654</v>
      </c>
      <c r="D919" s="3944" t="s">
        <v>590</v>
      </c>
      <c r="E919" s="3942">
        <f t="shared" si="104"/>
        <v>19423.23</v>
      </c>
      <c r="F919" s="549">
        <f t="shared" si="99"/>
        <v>19423.23</v>
      </c>
      <c r="G919" s="2175"/>
      <c r="H919" s="2175"/>
      <c r="I919" s="2175"/>
      <c r="J919" s="2175"/>
      <c r="K919" s="2175"/>
      <c r="L919" s="2175"/>
      <c r="M919" s="1690"/>
      <c r="N919" s="2176"/>
      <c r="O919" s="2176"/>
      <c r="P919" s="2176"/>
      <c r="Q919" s="1891"/>
      <c r="R919" s="2176"/>
      <c r="S919" s="2176"/>
      <c r="T919" s="2176"/>
      <c r="U919" s="2176"/>
      <c r="V919" s="2176"/>
      <c r="W919" s="2176"/>
      <c r="X919" s="2176"/>
      <c r="Y919" s="2176"/>
      <c r="Z919" s="2176"/>
      <c r="AA919" s="2176"/>
      <c r="AB919" s="2176">
        <v>19423.23</v>
      </c>
      <c r="AC919" s="2176"/>
      <c r="AD919" s="2176"/>
      <c r="AE919" s="2176"/>
      <c r="AF919" s="1891"/>
      <c r="AG919" s="2177"/>
      <c r="AH919" s="2177"/>
      <c r="AI919" s="2177"/>
      <c r="AJ919" s="2177"/>
      <c r="AK919" s="2177"/>
      <c r="AL919" s="2177"/>
    </row>
    <row r="920" spans="1:38" ht="16.5" customHeight="1">
      <c r="A920" s="3554"/>
      <c r="B920" s="3554"/>
      <c r="C920" s="3947" t="s">
        <v>695</v>
      </c>
      <c r="D920" s="3948" t="s">
        <v>592</v>
      </c>
      <c r="E920" s="3942">
        <f t="shared" si="104"/>
        <v>26271.21</v>
      </c>
      <c r="F920" s="549">
        <f t="shared" ref="F920:F983" si="105">SUM(G920:AJ920)</f>
        <v>26271.21</v>
      </c>
      <c r="G920" s="2175"/>
      <c r="H920" s="2175"/>
      <c r="I920" s="2175"/>
      <c r="J920" s="2175"/>
      <c r="K920" s="2175"/>
      <c r="L920" s="2175"/>
      <c r="M920" s="1690"/>
      <c r="N920" s="2176"/>
      <c r="O920" s="2176"/>
      <c r="P920" s="2176"/>
      <c r="Q920" s="1891"/>
      <c r="R920" s="2176"/>
      <c r="S920" s="2176"/>
      <c r="T920" s="2176"/>
      <c r="U920" s="2176"/>
      <c r="V920" s="2176"/>
      <c r="W920" s="2176"/>
      <c r="X920" s="2176"/>
      <c r="Y920" s="2176"/>
      <c r="Z920" s="2176"/>
      <c r="AA920" s="2176"/>
      <c r="AB920" s="2176">
        <v>26271.21</v>
      </c>
      <c r="AC920" s="2176"/>
      <c r="AD920" s="2176"/>
      <c r="AE920" s="2176"/>
      <c r="AF920" s="1891"/>
      <c r="AG920" s="2177"/>
      <c r="AH920" s="2177"/>
      <c r="AI920" s="2177"/>
      <c r="AJ920" s="2177"/>
      <c r="AK920" s="2177"/>
      <c r="AL920" s="2177"/>
    </row>
    <row r="921" spans="1:38" ht="16.5" customHeight="1">
      <c r="A921" s="3554"/>
      <c r="B921" s="3554"/>
      <c r="C921" s="1733" t="s">
        <v>656</v>
      </c>
      <c r="D921" s="3618" t="s">
        <v>592</v>
      </c>
      <c r="E921" s="3942">
        <f t="shared" si="104"/>
        <v>2768.29</v>
      </c>
      <c r="F921" s="549">
        <f t="shared" si="105"/>
        <v>2768.29</v>
      </c>
      <c r="G921" s="2175"/>
      <c r="H921" s="2175"/>
      <c r="I921" s="2175"/>
      <c r="J921" s="2175"/>
      <c r="K921" s="2175"/>
      <c r="L921" s="2175"/>
      <c r="M921" s="1690"/>
      <c r="N921" s="2176"/>
      <c r="O921" s="2176"/>
      <c r="P921" s="2176"/>
      <c r="Q921" s="1891"/>
      <c r="R921" s="2176"/>
      <c r="S921" s="2176"/>
      <c r="T921" s="2176"/>
      <c r="U921" s="2176"/>
      <c r="V921" s="2176"/>
      <c r="W921" s="2176"/>
      <c r="X921" s="2176"/>
      <c r="Y921" s="2176"/>
      <c r="Z921" s="2176"/>
      <c r="AA921" s="2176"/>
      <c r="AB921" s="2176">
        <v>2768.29</v>
      </c>
      <c r="AC921" s="2176"/>
      <c r="AD921" s="2176"/>
      <c r="AE921" s="2176"/>
      <c r="AF921" s="1891"/>
      <c r="AG921" s="2177"/>
      <c r="AH921" s="2177"/>
      <c r="AI921" s="2177"/>
      <c r="AJ921" s="2177"/>
      <c r="AK921" s="2177"/>
      <c r="AL921" s="2177"/>
    </row>
    <row r="922" spans="1:38" ht="17.100000000000001" customHeight="1">
      <c r="A922" s="3554"/>
      <c r="B922" s="3554"/>
      <c r="C922" s="3949" t="s">
        <v>801</v>
      </c>
      <c r="D922" s="3950" t="s">
        <v>594</v>
      </c>
      <c r="E922" s="3942">
        <f t="shared" si="104"/>
        <v>8500</v>
      </c>
      <c r="F922" s="549">
        <f t="shared" si="105"/>
        <v>8500</v>
      </c>
      <c r="G922" s="2178"/>
      <c r="H922" s="2178"/>
      <c r="I922" s="2178"/>
      <c r="J922" s="2178"/>
      <c r="K922" s="2178"/>
      <c r="L922" s="2178"/>
      <c r="M922" s="1690"/>
      <c r="N922" s="2179"/>
      <c r="O922" s="2179"/>
      <c r="P922" s="2179"/>
      <c r="Q922" s="1891"/>
      <c r="R922" s="2179"/>
      <c r="S922" s="2179"/>
      <c r="T922" s="2179"/>
      <c r="U922" s="2179"/>
      <c r="V922" s="2179"/>
      <c r="W922" s="2179"/>
      <c r="X922" s="2179"/>
      <c r="Y922" s="2179"/>
      <c r="Z922" s="2179"/>
      <c r="AA922" s="2179"/>
      <c r="AB922" s="2179">
        <v>8500</v>
      </c>
      <c r="AC922" s="2179"/>
      <c r="AD922" s="2179"/>
      <c r="AE922" s="2179"/>
      <c r="AF922" s="1891"/>
      <c r="AG922" s="2180"/>
      <c r="AH922" s="2180"/>
      <c r="AI922" s="2180"/>
      <c r="AJ922" s="2180"/>
      <c r="AK922" s="2180"/>
      <c r="AL922" s="2180"/>
    </row>
    <row r="923" spans="1:38" ht="17.100000000000001" customHeight="1">
      <c r="A923" s="3554"/>
      <c r="B923" s="3554"/>
      <c r="C923" s="3949" t="s">
        <v>658</v>
      </c>
      <c r="D923" s="3950" t="s">
        <v>594</v>
      </c>
      <c r="E923" s="3942">
        <f t="shared" si="104"/>
        <v>1500</v>
      </c>
      <c r="F923" s="549">
        <f t="shared" si="105"/>
        <v>1500</v>
      </c>
      <c r="G923" s="2181"/>
      <c r="H923" s="2181"/>
      <c r="I923" s="2181"/>
      <c r="J923" s="2181"/>
      <c r="K923" s="2181"/>
      <c r="L923" s="2181"/>
      <c r="M923" s="1690"/>
      <c r="N923" s="2182"/>
      <c r="O923" s="2182"/>
      <c r="P923" s="2182"/>
      <c r="Q923" s="1891"/>
      <c r="R923" s="2182"/>
      <c r="S923" s="2182"/>
      <c r="T923" s="2182"/>
      <c r="U923" s="2182"/>
      <c r="V923" s="2182"/>
      <c r="W923" s="2182"/>
      <c r="X923" s="2182"/>
      <c r="Y923" s="2182"/>
      <c r="Z923" s="2182"/>
      <c r="AA923" s="2182"/>
      <c r="AB923" s="2182">
        <v>1500</v>
      </c>
      <c r="AC923" s="2182"/>
      <c r="AD923" s="2182"/>
      <c r="AE923" s="2182"/>
      <c r="AF923" s="1891"/>
      <c r="AG923" s="2183"/>
      <c r="AH923" s="2183"/>
      <c r="AI923" s="2183"/>
      <c r="AJ923" s="2183"/>
      <c r="AK923" s="2183"/>
      <c r="AL923" s="2183"/>
    </row>
    <row r="924" spans="1:38" ht="17.100000000000001" customHeight="1">
      <c r="A924" s="3554"/>
      <c r="B924" s="3554"/>
      <c r="C924" s="3949" t="s">
        <v>697</v>
      </c>
      <c r="D924" s="3950" t="s">
        <v>601</v>
      </c>
      <c r="E924" s="3942">
        <f t="shared" si="104"/>
        <v>11900</v>
      </c>
      <c r="F924" s="549">
        <f t="shared" si="105"/>
        <v>11900</v>
      </c>
      <c r="G924" s="2184"/>
      <c r="H924" s="2184"/>
      <c r="I924" s="2184"/>
      <c r="J924" s="2184"/>
      <c r="K924" s="2184"/>
      <c r="L924" s="2184"/>
      <c r="M924" s="1690"/>
      <c r="N924" s="2185"/>
      <c r="O924" s="2185"/>
      <c r="P924" s="2185"/>
      <c r="Q924" s="1891"/>
      <c r="R924" s="2185"/>
      <c r="S924" s="2185"/>
      <c r="T924" s="2185"/>
      <c r="U924" s="2185"/>
      <c r="V924" s="2185"/>
      <c r="W924" s="2185"/>
      <c r="X924" s="2185"/>
      <c r="Y924" s="2185"/>
      <c r="Z924" s="2185"/>
      <c r="AA924" s="2185"/>
      <c r="AB924" s="2185">
        <v>11900</v>
      </c>
      <c r="AC924" s="2185"/>
      <c r="AD924" s="2185"/>
      <c r="AE924" s="2185"/>
      <c r="AF924" s="1891"/>
      <c r="AG924" s="2186"/>
      <c r="AH924" s="2186"/>
      <c r="AI924" s="2186"/>
      <c r="AJ924" s="2186"/>
      <c r="AK924" s="2186"/>
      <c r="AL924" s="2186"/>
    </row>
    <row r="925" spans="1:38" ht="17.100000000000001" customHeight="1">
      <c r="A925" s="3554"/>
      <c r="B925" s="3554"/>
      <c r="C925" s="3949" t="s">
        <v>663</v>
      </c>
      <c r="D925" s="3950" t="s">
        <v>601</v>
      </c>
      <c r="E925" s="3942">
        <f t="shared" si="104"/>
        <v>2100</v>
      </c>
      <c r="F925" s="549">
        <f t="shared" si="105"/>
        <v>2100</v>
      </c>
      <c r="G925" s="2187"/>
      <c r="H925" s="2187"/>
      <c r="I925" s="2187"/>
      <c r="J925" s="2187"/>
      <c r="K925" s="2187"/>
      <c r="L925" s="2187"/>
      <c r="M925" s="1690"/>
      <c r="N925" s="2188"/>
      <c r="O925" s="2188"/>
      <c r="P925" s="2188"/>
      <c r="Q925" s="1891"/>
      <c r="R925" s="2188"/>
      <c r="S925" s="2188"/>
      <c r="T925" s="2188"/>
      <c r="U925" s="2188"/>
      <c r="V925" s="2188"/>
      <c r="W925" s="2188"/>
      <c r="X925" s="2188"/>
      <c r="Y925" s="2188"/>
      <c r="Z925" s="2188"/>
      <c r="AA925" s="2188"/>
      <c r="AB925" s="2188">
        <v>2100</v>
      </c>
      <c r="AC925" s="2188"/>
      <c r="AD925" s="2188"/>
      <c r="AE925" s="2188"/>
      <c r="AF925" s="1891"/>
      <c r="AG925" s="2189"/>
      <c r="AH925" s="2189"/>
      <c r="AI925" s="2189"/>
      <c r="AJ925" s="2189"/>
      <c r="AK925" s="2189"/>
      <c r="AL925" s="2189"/>
    </row>
    <row r="926" spans="1:38" ht="17.100000000000001" customHeight="1">
      <c r="A926" s="3554"/>
      <c r="B926" s="3554"/>
      <c r="C926" s="3949" t="s">
        <v>867</v>
      </c>
      <c r="D926" s="3950" t="s">
        <v>603</v>
      </c>
      <c r="E926" s="3942">
        <f t="shared" si="104"/>
        <v>1260668.3500000001</v>
      </c>
      <c r="F926" s="549">
        <f t="shared" si="105"/>
        <v>1260668.3500000001</v>
      </c>
      <c r="G926" s="2190"/>
      <c r="H926" s="2190"/>
      <c r="I926" s="2190"/>
      <c r="J926" s="2190"/>
      <c r="K926" s="2190"/>
      <c r="L926" s="2190"/>
      <c r="M926" s="1690"/>
      <c r="N926" s="2191"/>
      <c r="O926" s="2191"/>
      <c r="P926" s="2191"/>
      <c r="Q926" s="1891"/>
      <c r="R926" s="2191"/>
      <c r="S926" s="2191"/>
      <c r="T926" s="2191"/>
      <c r="U926" s="2191"/>
      <c r="V926" s="2191"/>
      <c r="W926" s="2191"/>
      <c r="X926" s="2191"/>
      <c r="Y926" s="2191"/>
      <c r="Z926" s="2191"/>
      <c r="AA926" s="2191"/>
      <c r="AB926" s="2191">
        <v>1260668.3500000001</v>
      </c>
      <c r="AC926" s="2191"/>
      <c r="AD926" s="2191"/>
      <c r="AE926" s="2191"/>
      <c r="AF926" s="1891"/>
      <c r="AG926" s="2192"/>
      <c r="AH926" s="2192"/>
      <c r="AI926" s="2192"/>
      <c r="AJ926" s="2192"/>
      <c r="AK926" s="2192"/>
      <c r="AL926" s="2192"/>
    </row>
    <row r="927" spans="1:38" ht="17.100000000000001" customHeight="1">
      <c r="A927" s="3554"/>
      <c r="B927" s="3554"/>
      <c r="C927" s="3949" t="s">
        <v>810</v>
      </c>
      <c r="D927" s="3950" t="s">
        <v>603</v>
      </c>
      <c r="E927" s="3942">
        <f t="shared" si="104"/>
        <v>224330</v>
      </c>
      <c r="F927" s="549">
        <f t="shared" si="105"/>
        <v>224330</v>
      </c>
      <c r="G927" s="2193"/>
      <c r="H927" s="2193"/>
      <c r="I927" s="2193"/>
      <c r="J927" s="2193"/>
      <c r="K927" s="2193"/>
      <c r="L927" s="2193"/>
      <c r="M927" s="1690"/>
      <c r="N927" s="2194"/>
      <c r="O927" s="2194"/>
      <c r="P927" s="2194"/>
      <c r="Q927" s="1891"/>
      <c r="R927" s="2194"/>
      <c r="S927" s="2194"/>
      <c r="T927" s="2194"/>
      <c r="U927" s="2194"/>
      <c r="V927" s="2194"/>
      <c r="W927" s="2194"/>
      <c r="X927" s="2194"/>
      <c r="Y927" s="2194"/>
      <c r="Z927" s="2194"/>
      <c r="AA927" s="2194"/>
      <c r="AB927" s="2194">
        <v>224330</v>
      </c>
      <c r="AC927" s="2194"/>
      <c r="AD927" s="2194"/>
      <c r="AE927" s="2194"/>
      <c r="AF927" s="1891"/>
      <c r="AG927" s="2195"/>
      <c r="AH927" s="2195"/>
      <c r="AI927" s="2195"/>
      <c r="AJ927" s="2195"/>
      <c r="AK927" s="2195"/>
      <c r="AL927" s="2195"/>
    </row>
    <row r="928" spans="1:38" ht="17.100000000000001" customHeight="1">
      <c r="A928" s="3554"/>
      <c r="B928" s="3554"/>
      <c r="C928" s="3949" t="s">
        <v>868</v>
      </c>
      <c r="D928" s="3950" t="s">
        <v>857</v>
      </c>
      <c r="E928" s="3942">
        <f t="shared" si="104"/>
        <v>0</v>
      </c>
      <c r="F928" s="549">
        <f t="shared" si="105"/>
        <v>0</v>
      </c>
      <c r="G928" s="2196"/>
      <c r="H928" s="2196"/>
      <c r="I928" s="2196"/>
      <c r="J928" s="2196"/>
      <c r="K928" s="2196"/>
      <c r="L928" s="2196"/>
      <c r="M928" s="1690"/>
      <c r="N928" s="2197"/>
      <c r="O928" s="2197"/>
      <c r="P928" s="2197"/>
      <c r="Q928" s="1891"/>
      <c r="R928" s="2197"/>
      <c r="S928" s="2197"/>
      <c r="T928" s="2197"/>
      <c r="U928" s="2197"/>
      <c r="V928" s="2197"/>
      <c r="W928" s="2197"/>
      <c r="X928" s="2197"/>
      <c r="Y928" s="2197"/>
      <c r="Z928" s="2197"/>
      <c r="AA928" s="2197"/>
      <c r="AB928" s="2197"/>
      <c r="AC928" s="2197"/>
      <c r="AD928" s="2197"/>
      <c r="AE928" s="2197"/>
      <c r="AF928" s="1891"/>
      <c r="AG928" s="2198"/>
      <c r="AH928" s="2198"/>
      <c r="AI928" s="2198"/>
      <c r="AJ928" s="2198"/>
      <c r="AK928" s="2198"/>
      <c r="AL928" s="2198"/>
    </row>
    <row r="929" spans="1:38" ht="17.100000000000001" customHeight="1">
      <c r="A929" s="3554"/>
      <c r="B929" s="3554"/>
      <c r="C929" s="3946" t="s">
        <v>869</v>
      </c>
      <c r="D929" s="3951" t="s">
        <v>857</v>
      </c>
      <c r="E929" s="3942">
        <f t="shared" si="104"/>
        <v>0</v>
      </c>
      <c r="F929" s="549">
        <f t="shared" si="105"/>
        <v>0</v>
      </c>
      <c r="G929" s="2199"/>
      <c r="H929" s="2199"/>
      <c r="I929" s="2199"/>
      <c r="J929" s="2199"/>
      <c r="K929" s="2199"/>
      <c r="L929" s="2199"/>
      <c r="M929" s="1690"/>
      <c r="N929" s="2200"/>
      <c r="O929" s="2200"/>
      <c r="P929" s="2200"/>
      <c r="Q929" s="1891"/>
      <c r="R929" s="2200"/>
      <c r="S929" s="2200"/>
      <c r="T929" s="2200"/>
      <c r="U929" s="2200"/>
      <c r="V929" s="2200"/>
      <c r="W929" s="2200"/>
      <c r="X929" s="2200"/>
      <c r="Y929" s="2200"/>
      <c r="Z929" s="2200"/>
      <c r="AA929" s="2200"/>
      <c r="AB929" s="2200"/>
      <c r="AC929" s="2200"/>
      <c r="AD929" s="2200"/>
      <c r="AE929" s="2200"/>
      <c r="AF929" s="1891"/>
      <c r="AG929" s="2201"/>
      <c r="AH929" s="2201"/>
      <c r="AI929" s="2201"/>
      <c r="AJ929" s="2201"/>
      <c r="AK929" s="2201"/>
      <c r="AL929" s="2201"/>
    </row>
    <row r="930" spans="1:38" ht="17.100000000000001" customHeight="1">
      <c r="A930" s="3554"/>
      <c r="B930" s="3554"/>
      <c r="C930" s="1733" t="s">
        <v>698</v>
      </c>
      <c r="D930" s="3618" t="s">
        <v>605</v>
      </c>
      <c r="E930" s="796">
        <f t="shared" si="104"/>
        <v>46215.39</v>
      </c>
      <c r="F930" s="549">
        <f t="shared" si="105"/>
        <v>46215.39</v>
      </c>
      <c r="G930" s="2199"/>
      <c r="H930" s="2199"/>
      <c r="I930" s="2199"/>
      <c r="J930" s="2199"/>
      <c r="K930" s="2199"/>
      <c r="L930" s="2199"/>
      <c r="M930" s="1690"/>
      <c r="N930" s="2200"/>
      <c r="O930" s="2200"/>
      <c r="P930" s="2200"/>
      <c r="Q930" s="1891"/>
      <c r="R930" s="2200"/>
      <c r="S930" s="2200"/>
      <c r="T930" s="2200"/>
      <c r="U930" s="2200"/>
      <c r="V930" s="2200"/>
      <c r="W930" s="2200"/>
      <c r="X930" s="2200"/>
      <c r="Y930" s="2200"/>
      <c r="Z930" s="2200"/>
      <c r="AA930" s="2200"/>
      <c r="AB930" s="2200">
        <v>46215.39</v>
      </c>
      <c r="AC930" s="2200"/>
      <c r="AD930" s="2200"/>
      <c r="AE930" s="2200"/>
      <c r="AF930" s="1891"/>
      <c r="AG930" s="2201"/>
      <c r="AH930" s="2201"/>
      <c r="AI930" s="2201"/>
      <c r="AJ930" s="2201"/>
      <c r="AK930" s="2201"/>
      <c r="AL930" s="2201"/>
    </row>
    <row r="931" spans="1:38" ht="17.100000000000001" customHeight="1">
      <c r="A931" s="3561"/>
      <c r="B931" s="3554"/>
      <c r="C931" s="3946" t="s">
        <v>790</v>
      </c>
      <c r="D931" s="3951" t="s">
        <v>605</v>
      </c>
      <c r="E931" s="3942">
        <f t="shared" si="104"/>
        <v>7089.46</v>
      </c>
      <c r="F931" s="549">
        <f t="shared" si="105"/>
        <v>7089.46</v>
      </c>
      <c r="G931" s="2202"/>
      <c r="H931" s="2202"/>
      <c r="I931" s="2202"/>
      <c r="J931" s="2202"/>
      <c r="K931" s="2202"/>
      <c r="L931" s="2202"/>
      <c r="M931" s="1690"/>
      <c r="N931" s="2203"/>
      <c r="O931" s="2203"/>
      <c r="P931" s="2203"/>
      <c r="Q931" s="1891"/>
      <c r="R931" s="2203"/>
      <c r="S931" s="2203"/>
      <c r="T931" s="2203"/>
      <c r="U931" s="2203"/>
      <c r="V931" s="2203"/>
      <c r="W931" s="2203"/>
      <c r="X931" s="2203"/>
      <c r="Y931" s="2203"/>
      <c r="Z931" s="2203"/>
      <c r="AA931" s="2203"/>
      <c r="AB931" s="2203">
        <v>7089.46</v>
      </c>
      <c r="AC931" s="2203"/>
      <c r="AD931" s="2203"/>
      <c r="AE931" s="2203"/>
      <c r="AF931" s="1891"/>
      <c r="AG931" s="2204"/>
      <c r="AH931" s="2204"/>
      <c r="AI931" s="2204"/>
      <c r="AJ931" s="2204"/>
      <c r="AK931" s="2204"/>
      <c r="AL931" s="2204"/>
    </row>
    <row r="932" spans="1:38" ht="17.100000000000001" customHeight="1">
      <c r="A932" s="3561"/>
      <c r="B932" s="3554"/>
      <c r="C932" s="3949" t="s">
        <v>700</v>
      </c>
      <c r="D932" s="3950" t="s">
        <v>611</v>
      </c>
      <c r="E932" s="3942">
        <f t="shared" si="104"/>
        <v>8972582.9399999995</v>
      </c>
      <c r="F932" s="549">
        <f t="shared" si="105"/>
        <v>8972582.9399999995</v>
      </c>
      <c r="G932" s="2205"/>
      <c r="H932" s="2205"/>
      <c r="I932" s="2205"/>
      <c r="J932" s="2205"/>
      <c r="K932" s="2205"/>
      <c r="L932" s="2205"/>
      <c r="M932" s="1690"/>
      <c r="N932" s="2206"/>
      <c r="O932" s="2206"/>
      <c r="P932" s="2206"/>
      <c r="Q932" s="1891"/>
      <c r="R932" s="2206"/>
      <c r="S932" s="2206"/>
      <c r="T932" s="2206"/>
      <c r="U932" s="2206"/>
      <c r="V932" s="2206"/>
      <c r="W932" s="2206"/>
      <c r="X932" s="2206"/>
      <c r="Y932" s="2206"/>
      <c r="Z932" s="2206"/>
      <c r="AA932" s="2206"/>
      <c r="AB932" s="2206">
        <v>8972582.9399999995</v>
      </c>
      <c r="AC932" s="2206"/>
      <c r="AD932" s="2206"/>
      <c r="AE932" s="2206"/>
      <c r="AF932" s="1891"/>
      <c r="AG932" s="2207"/>
      <c r="AH932" s="2207"/>
      <c r="AI932" s="2207"/>
      <c r="AJ932" s="2207"/>
      <c r="AK932" s="2207"/>
      <c r="AL932" s="2207"/>
    </row>
    <row r="933" spans="1:38" ht="17.100000000000001" customHeight="1">
      <c r="A933" s="3561"/>
      <c r="B933" s="3561"/>
      <c r="C933" s="3949" t="s">
        <v>667</v>
      </c>
      <c r="D933" s="3950" t="s">
        <v>611</v>
      </c>
      <c r="E933" s="3942">
        <f t="shared" si="104"/>
        <v>1582999.5</v>
      </c>
      <c r="F933" s="549">
        <f t="shared" si="105"/>
        <v>1582999.5</v>
      </c>
      <c r="G933" s="2208"/>
      <c r="H933" s="2208"/>
      <c r="I933" s="2208"/>
      <c r="J933" s="2208"/>
      <c r="K933" s="2208"/>
      <c r="L933" s="2208"/>
      <c r="M933" s="1690"/>
      <c r="N933" s="2209"/>
      <c r="O933" s="2209"/>
      <c r="P933" s="2209"/>
      <c r="Q933" s="1891"/>
      <c r="R933" s="2209"/>
      <c r="S933" s="2209"/>
      <c r="T933" s="2209"/>
      <c r="U933" s="2209"/>
      <c r="V933" s="2209"/>
      <c r="W933" s="2209"/>
      <c r="X933" s="2209"/>
      <c r="Y933" s="2209"/>
      <c r="Z933" s="2209"/>
      <c r="AA933" s="2209"/>
      <c r="AB933" s="2209">
        <v>1582999.5</v>
      </c>
    </row>
    <row r="934" spans="1:38" ht="17.100000000000001" customHeight="1">
      <c r="A934" s="3561"/>
      <c r="B934" s="3561"/>
      <c r="C934" s="3949" t="s">
        <v>701</v>
      </c>
      <c r="D934" s="3950" t="s">
        <v>870</v>
      </c>
      <c r="E934" s="3942">
        <f t="shared" si="104"/>
        <v>8477.18</v>
      </c>
      <c r="F934" s="549">
        <f t="shared" si="105"/>
        <v>8477.18</v>
      </c>
      <c r="G934" s="2210"/>
      <c r="H934" s="2210"/>
      <c r="I934" s="2210"/>
      <c r="J934" s="2210"/>
      <c r="K934" s="2210"/>
      <c r="L934" s="2210"/>
      <c r="M934" s="1690"/>
      <c r="N934" s="2211"/>
      <c r="O934" s="2211"/>
      <c r="P934" s="2211"/>
      <c r="Q934" s="1891"/>
      <c r="R934" s="2211"/>
      <c r="S934" s="2211"/>
      <c r="T934" s="2211"/>
      <c r="U934" s="2211"/>
      <c r="V934" s="2211"/>
      <c r="W934" s="2211"/>
      <c r="X934" s="2211"/>
      <c r="Y934" s="2211"/>
      <c r="Z934" s="2211"/>
      <c r="AA934" s="2211"/>
      <c r="AB934" s="2211">
        <v>8477.18</v>
      </c>
    </row>
    <row r="935" spans="1:38" ht="16.5" customHeight="1">
      <c r="A935" s="3561"/>
      <c r="B935" s="3561"/>
      <c r="C935" s="3949" t="s">
        <v>812</v>
      </c>
      <c r="D935" s="3950" t="s">
        <v>870</v>
      </c>
      <c r="E935" s="3942">
        <f t="shared" si="104"/>
        <v>1319.5</v>
      </c>
      <c r="F935" s="549">
        <f t="shared" si="105"/>
        <v>1319.5</v>
      </c>
      <c r="G935" s="2212"/>
      <c r="H935" s="2212"/>
      <c r="I935" s="2212"/>
      <c r="J935" s="2212"/>
      <c r="K935" s="2212"/>
      <c r="L935" s="2212"/>
      <c r="M935" s="1690"/>
      <c r="N935" s="2213"/>
      <c r="O935" s="2213"/>
      <c r="P935" s="2213"/>
      <c r="Q935" s="1891"/>
      <c r="R935" s="2213"/>
      <c r="S935" s="2213"/>
      <c r="T935" s="2213"/>
      <c r="U935" s="2213"/>
      <c r="V935" s="2213"/>
      <c r="W935" s="2213"/>
      <c r="X935" s="2213"/>
      <c r="Y935" s="2213"/>
      <c r="Z935" s="2213"/>
      <c r="AA935" s="2213"/>
      <c r="AB935" s="2213">
        <v>1319.5</v>
      </c>
    </row>
    <row r="936" spans="1:38" ht="30" customHeight="1">
      <c r="A936" s="3561"/>
      <c r="B936" s="3561"/>
      <c r="C936" s="3952" t="s">
        <v>702</v>
      </c>
      <c r="D936" s="3953" t="s">
        <v>617</v>
      </c>
      <c r="E936" s="3913">
        <f t="shared" si="104"/>
        <v>84969.64</v>
      </c>
      <c r="F936" s="549">
        <f t="shared" si="105"/>
        <v>84969.64</v>
      </c>
      <c r="G936" s="2212"/>
      <c r="H936" s="2212"/>
      <c r="I936" s="2212"/>
      <c r="J936" s="2212"/>
      <c r="K936" s="2212"/>
      <c r="L936" s="2212"/>
      <c r="M936" s="2214"/>
      <c r="N936" s="2213"/>
      <c r="O936" s="2213"/>
      <c r="P936" s="2213"/>
      <c r="Q936" s="2215"/>
      <c r="R936" s="2213"/>
      <c r="S936" s="2213"/>
      <c r="T936" s="2213"/>
      <c r="U936" s="2213"/>
      <c r="V936" s="2213"/>
      <c r="W936" s="2213"/>
      <c r="X936" s="2213"/>
      <c r="Y936" s="2213"/>
      <c r="Z936" s="2213"/>
      <c r="AA936" s="2213"/>
      <c r="AB936" s="2213">
        <v>84969.64</v>
      </c>
    </row>
    <row r="937" spans="1:38" ht="29.25" customHeight="1">
      <c r="A937" s="3561"/>
      <c r="B937" s="3561"/>
      <c r="C937" s="3952" t="s">
        <v>814</v>
      </c>
      <c r="D937" s="3950" t="s">
        <v>617</v>
      </c>
      <c r="E937" s="3942">
        <f t="shared" si="104"/>
        <v>14994.64</v>
      </c>
      <c r="F937" s="549">
        <f t="shared" si="105"/>
        <v>14994.64</v>
      </c>
      <c r="G937" s="2216"/>
      <c r="H937" s="2216"/>
      <c r="I937" s="2216"/>
      <c r="J937" s="2216"/>
      <c r="K937" s="2216"/>
      <c r="L937" s="2216"/>
      <c r="M937" s="2214"/>
      <c r="N937" s="2217"/>
      <c r="O937" s="2217"/>
      <c r="P937" s="2217"/>
      <c r="Q937" s="2215"/>
      <c r="R937" s="2217"/>
      <c r="S937" s="2217"/>
      <c r="T937" s="2217"/>
      <c r="U937" s="2217"/>
      <c r="V937" s="2217"/>
      <c r="W937" s="2217"/>
      <c r="X937" s="2217"/>
      <c r="Y937" s="2217"/>
      <c r="Z937" s="2217"/>
      <c r="AA937" s="2217"/>
      <c r="AB937" s="2217">
        <v>14994.64</v>
      </c>
    </row>
    <row r="938" spans="1:38" ht="15" customHeight="1">
      <c r="A938" s="3561"/>
      <c r="B938" s="3561"/>
      <c r="C938" s="3946" t="s">
        <v>703</v>
      </c>
      <c r="D938" s="3951" t="s">
        <v>619</v>
      </c>
      <c r="E938" s="3942">
        <f t="shared" si="104"/>
        <v>30404.6</v>
      </c>
      <c r="F938" s="549">
        <f t="shared" si="105"/>
        <v>30404.6</v>
      </c>
      <c r="G938" s="2218"/>
      <c r="H938" s="2218"/>
      <c r="I938" s="2218"/>
      <c r="J938" s="2218"/>
      <c r="K938" s="2218"/>
      <c r="L938" s="2218"/>
      <c r="M938" s="1690"/>
      <c r="N938" s="2219"/>
      <c r="O938" s="2219"/>
      <c r="P938" s="2219"/>
      <c r="Q938" s="1891"/>
      <c r="R938" s="2219"/>
      <c r="S938" s="2219"/>
      <c r="T938" s="2219"/>
      <c r="U938" s="2219"/>
      <c r="V938" s="2219"/>
      <c r="W938" s="2219"/>
      <c r="X938" s="2219"/>
      <c r="Y938" s="2219"/>
      <c r="Z938" s="2219"/>
      <c r="AA938" s="2219"/>
      <c r="AB938" s="2219">
        <v>30404.6</v>
      </c>
    </row>
    <row r="939" spans="1:38" ht="17.100000000000001" customHeight="1" thickBot="1">
      <c r="A939" s="3555"/>
      <c r="B939" s="3555"/>
      <c r="C939" s="4413" t="s">
        <v>671</v>
      </c>
      <c r="D939" s="603" t="s">
        <v>619</v>
      </c>
      <c r="E939" s="4398">
        <f t="shared" si="104"/>
        <v>921.1</v>
      </c>
      <c r="F939" s="549">
        <f t="shared" si="105"/>
        <v>921.1</v>
      </c>
      <c r="G939" s="2218"/>
      <c r="H939" s="2218"/>
      <c r="I939" s="2218"/>
      <c r="J939" s="2218"/>
      <c r="K939" s="2218"/>
      <c r="L939" s="2218"/>
      <c r="M939" s="1690"/>
      <c r="N939" s="2219"/>
      <c r="O939" s="2219"/>
      <c r="P939" s="2219"/>
      <c r="Q939" s="1891"/>
      <c r="R939" s="2219"/>
      <c r="S939" s="2219"/>
      <c r="T939" s="2219"/>
      <c r="U939" s="2219"/>
      <c r="V939" s="2219"/>
      <c r="W939" s="2219"/>
      <c r="X939" s="2219"/>
      <c r="Y939" s="2219"/>
      <c r="Z939" s="2219"/>
      <c r="AA939" s="2219"/>
      <c r="AB939" s="2219">
        <v>921.1</v>
      </c>
    </row>
    <row r="940" spans="1:38" ht="21" customHeight="1">
      <c r="A940" s="3561"/>
      <c r="B940" s="3561"/>
      <c r="C940" s="4411" t="s">
        <v>711</v>
      </c>
      <c r="D940" s="4412" t="s">
        <v>596</v>
      </c>
      <c r="E940" s="796">
        <f t="shared" si="104"/>
        <v>15903.78</v>
      </c>
      <c r="F940" s="549">
        <f t="shared" si="105"/>
        <v>15903.78</v>
      </c>
      <c r="G940" s="2220"/>
      <c r="H940" s="2220"/>
      <c r="I940" s="2220"/>
      <c r="J940" s="2220"/>
      <c r="K940" s="2220"/>
      <c r="L940" s="2220"/>
      <c r="M940" s="1690"/>
      <c r="N940" s="2221"/>
      <c r="O940" s="2221"/>
      <c r="P940" s="2221"/>
      <c r="Q940" s="1891"/>
      <c r="R940" s="2221"/>
      <c r="S940" s="2221"/>
      <c r="T940" s="2221"/>
      <c r="U940" s="2221"/>
      <c r="V940" s="2221"/>
      <c r="W940" s="2221"/>
      <c r="X940" s="2221"/>
      <c r="Y940" s="2221"/>
      <c r="Z940" s="2221"/>
      <c r="AA940" s="2221"/>
      <c r="AB940" s="2221">
        <v>15903.78</v>
      </c>
    </row>
    <row r="941" spans="1:38" ht="16.5" customHeight="1">
      <c r="A941" s="3561"/>
      <c r="B941" s="3561"/>
      <c r="C941" s="3946" t="s">
        <v>677</v>
      </c>
      <c r="D941" s="3954" t="s">
        <v>596</v>
      </c>
      <c r="E941" s="3913">
        <f t="shared" si="104"/>
        <v>1693.8</v>
      </c>
      <c r="F941" s="549">
        <f t="shared" si="105"/>
        <v>1693.8</v>
      </c>
      <c r="G941" s="2220"/>
      <c r="H941" s="2220"/>
      <c r="I941" s="2220"/>
      <c r="J941" s="2220"/>
      <c r="K941" s="2220"/>
      <c r="L941" s="2220"/>
      <c r="M941" s="2222"/>
      <c r="N941" s="2221"/>
      <c r="O941" s="2221"/>
      <c r="P941" s="2221"/>
      <c r="Q941" s="2223"/>
      <c r="R941" s="2221"/>
      <c r="S941" s="2221"/>
      <c r="T941" s="2221"/>
      <c r="U941" s="2221"/>
      <c r="V941" s="2221"/>
      <c r="W941" s="2221"/>
      <c r="X941" s="2221"/>
      <c r="Y941" s="2221"/>
      <c r="Z941" s="2221"/>
      <c r="AA941" s="2221"/>
      <c r="AB941" s="2221">
        <v>1693.8</v>
      </c>
    </row>
    <row r="942" spans="1:38" ht="16.5" customHeight="1">
      <c r="A942" s="3554"/>
      <c r="B942" s="3554"/>
      <c r="C942" s="1215" t="s">
        <v>871</v>
      </c>
      <c r="D942" s="3611" t="s">
        <v>853</v>
      </c>
      <c r="E942" s="3942">
        <f t="shared" si="104"/>
        <v>207021.13</v>
      </c>
      <c r="F942" s="549">
        <f t="shared" si="105"/>
        <v>207021.13</v>
      </c>
      <c r="G942" s="2220"/>
      <c r="H942" s="2220"/>
      <c r="I942" s="2220"/>
      <c r="J942" s="2220"/>
      <c r="K942" s="2220"/>
      <c r="L942" s="2220"/>
      <c r="M942" s="2222"/>
      <c r="N942" s="2221"/>
      <c r="O942" s="2221"/>
      <c r="P942" s="2221"/>
      <c r="Q942" s="2223"/>
      <c r="R942" s="2221"/>
      <c r="S942" s="2221"/>
      <c r="T942" s="2221"/>
      <c r="U942" s="2221"/>
      <c r="V942" s="2221"/>
      <c r="W942" s="2221"/>
      <c r="X942" s="2221"/>
      <c r="Y942" s="2221"/>
      <c r="Z942" s="2221"/>
      <c r="AA942" s="2221"/>
      <c r="AB942" s="2221">
        <v>207021.13</v>
      </c>
    </row>
    <row r="943" spans="1:38" ht="16.5" customHeight="1">
      <c r="A943" s="3561"/>
      <c r="B943" s="3561"/>
      <c r="C943" s="3955" t="s">
        <v>872</v>
      </c>
      <c r="D943" s="3956" t="s">
        <v>853</v>
      </c>
      <c r="E943" s="3957">
        <f t="shared" si="104"/>
        <v>161933.14000000001</v>
      </c>
      <c r="F943" s="549">
        <f t="shared" si="105"/>
        <v>161933.14000000001</v>
      </c>
      <c r="G943" s="2220"/>
      <c r="H943" s="2220"/>
      <c r="I943" s="2220"/>
      <c r="J943" s="2220"/>
      <c r="K943" s="2220"/>
      <c r="L943" s="2220"/>
      <c r="M943" s="2222"/>
      <c r="N943" s="2221"/>
      <c r="O943" s="2221"/>
      <c r="P943" s="2221"/>
      <c r="Q943" s="2223"/>
      <c r="R943" s="2221"/>
      <c r="S943" s="2221"/>
      <c r="T943" s="2221"/>
      <c r="U943" s="2221"/>
      <c r="V943" s="2221"/>
      <c r="W943" s="2221"/>
      <c r="X943" s="2221"/>
      <c r="Y943" s="2221"/>
      <c r="Z943" s="2221"/>
      <c r="AA943" s="2221"/>
      <c r="AB943" s="2221">
        <v>161933.14000000001</v>
      </c>
    </row>
    <row r="944" spans="1:38">
      <c r="A944" s="3561"/>
      <c r="B944" s="3554"/>
      <c r="C944" s="3958"/>
      <c r="D944" s="3959"/>
      <c r="E944" s="3957"/>
      <c r="F944" s="549">
        <f t="shared" si="105"/>
        <v>0</v>
      </c>
      <c r="G944" s="2220"/>
      <c r="H944" s="2220"/>
      <c r="I944" s="2220"/>
      <c r="J944" s="2220"/>
      <c r="K944" s="2220"/>
      <c r="L944" s="2220"/>
      <c r="M944" s="2222"/>
      <c r="N944" s="2221"/>
      <c r="O944" s="2221"/>
      <c r="P944" s="2221"/>
      <c r="Q944" s="2223"/>
      <c r="R944" s="2221"/>
      <c r="S944" s="2221"/>
      <c r="T944" s="2221"/>
      <c r="U944" s="2221"/>
      <c r="V944" s="2221"/>
      <c r="W944" s="2221"/>
      <c r="X944" s="2221"/>
      <c r="Y944" s="2221"/>
      <c r="Z944" s="2221"/>
      <c r="AA944" s="2221"/>
      <c r="AB944" s="2221"/>
    </row>
    <row r="945" spans="1:28" ht="17.100000000000001" customHeight="1">
      <c r="A945" s="3561"/>
      <c r="B945" s="3561"/>
      <c r="C945" s="5372" t="s">
        <v>637</v>
      </c>
      <c r="D945" s="5354"/>
      <c r="E945" s="2224">
        <f>SUM(E946)</f>
        <v>2030000</v>
      </c>
      <c r="F945" s="549">
        <f t="shared" si="105"/>
        <v>0</v>
      </c>
      <c r="G945" s="2220"/>
      <c r="H945" s="2220"/>
      <c r="I945" s="2220"/>
      <c r="J945" s="2220"/>
      <c r="K945" s="2220"/>
      <c r="L945" s="2220"/>
      <c r="M945" s="2222"/>
      <c r="N945" s="2221"/>
      <c r="O945" s="2221"/>
      <c r="P945" s="2221"/>
      <c r="Q945" s="2223"/>
      <c r="R945" s="2221"/>
      <c r="S945" s="2221"/>
      <c r="T945" s="2221"/>
      <c r="U945" s="2221"/>
      <c r="V945" s="2221"/>
      <c r="W945" s="2221"/>
      <c r="X945" s="2221"/>
      <c r="Y945" s="2221"/>
      <c r="Z945" s="2221"/>
      <c r="AA945" s="2221"/>
      <c r="AB945" s="2221"/>
    </row>
    <row r="946" spans="1:28" ht="17.100000000000001" customHeight="1">
      <c r="A946" s="3561"/>
      <c r="B946" s="3561"/>
      <c r="C946" s="5373" t="s">
        <v>638</v>
      </c>
      <c r="D946" s="5374"/>
      <c r="E946" s="796">
        <f>SUM(E947:E947)</f>
        <v>2030000</v>
      </c>
      <c r="F946" s="549">
        <f t="shared" si="105"/>
        <v>0</v>
      </c>
      <c r="G946" s="2220"/>
      <c r="H946" s="2220"/>
      <c r="I946" s="2220"/>
      <c r="J946" s="2220"/>
      <c r="K946" s="2220"/>
      <c r="L946" s="2220"/>
      <c r="M946" s="2222"/>
      <c r="N946" s="2221"/>
      <c r="O946" s="2221"/>
      <c r="P946" s="2221"/>
      <c r="Q946" s="2223"/>
      <c r="R946" s="2221"/>
      <c r="S946" s="2221"/>
      <c r="T946" s="2221"/>
      <c r="U946" s="2221"/>
      <c r="V946" s="2221"/>
      <c r="W946" s="2221"/>
      <c r="X946" s="2221"/>
      <c r="Y946" s="2221"/>
      <c r="Z946" s="2221"/>
      <c r="AA946" s="2221"/>
      <c r="AB946" s="2221"/>
    </row>
    <row r="947" spans="1:28" ht="17.100000000000001" customHeight="1" thickBot="1">
      <c r="A947" s="3554"/>
      <c r="B947" s="583"/>
      <c r="C947" s="3960" t="s">
        <v>732</v>
      </c>
      <c r="D947" s="3961" t="s">
        <v>733</v>
      </c>
      <c r="E947" s="3917">
        <f>F947</f>
        <v>2030000</v>
      </c>
      <c r="F947" s="549">
        <f t="shared" si="105"/>
        <v>2030000</v>
      </c>
      <c r="G947" s="2218"/>
      <c r="H947" s="2218"/>
      <c r="I947" s="2218"/>
      <c r="J947" s="2218"/>
      <c r="K947" s="2218"/>
      <c r="L947" s="2218"/>
      <c r="M947" s="2225"/>
      <c r="N947" s="2219"/>
      <c r="O947" s="2219"/>
      <c r="P947" s="2219"/>
      <c r="Q947" s="2226"/>
      <c r="R947" s="2219"/>
      <c r="S947" s="2219"/>
      <c r="T947" s="2219"/>
      <c r="U947" s="2219"/>
      <c r="V947" s="2219"/>
      <c r="W947" s="2219"/>
      <c r="X947" s="2219"/>
      <c r="Y947" s="2219"/>
      <c r="Z947" s="2219"/>
      <c r="AA947" s="2219"/>
      <c r="AB947" s="2219">
        <v>2030000</v>
      </c>
    </row>
    <row r="948" spans="1:28" ht="17.100000000000001" customHeight="1" thickBot="1">
      <c r="A948" s="3561"/>
      <c r="B948" s="569" t="s">
        <v>451</v>
      </c>
      <c r="C948" s="570"/>
      <c r="D948" s="571" t="s">
        <v>122</v>
      </c>
      <c r="E948" s="572">
        <f>SUM(E949,E979)</f>
        <v>14714100</v>
      </c>
      <c r="F948" s="549">
        <f t="shared" si="105"/>
        <v>0</v>
      </c>
      <c r="G948" s="2218"/>
      <c r="H948" s="2218"/>
      <c r="I948" s="2218"/>
      <c r="J948" s="2218"/>
      <c r="K948" s="2218"/>
      <c r="L948" s="2218"/>
      <c r="M948" s="2225"/>
      <c r="N948" s="2219"/>
      <c r="O948" s="2219"/>
      <c r="P948" s="2219"/>
      <c r="Q948" s="2226"/>
      <c r="R948" s="2219"/>
      <c r="S948" s="2219"/>
      <c r="T948" s="2219"/>
      <c r="U948" s="2219"/>
      <c r="V948" s="2219"/>
      <c r="W948" s="2219"/>
      <c r="X948" s="2219"/>
      <c r="Y948" s="2219"/>
      <c r="Z948" s="2219"/>
      <c r="AA948" s="2219"/>
      <c r="AB948" s="2219"/>
    </row>
    <row r="949" spans="1:28" ht="17.100000000000001" customHeight="1">
      <c r="A949" s="3561"/>
      <c r="B949" s="3554"/>
      <c r="C949" s="5191" t="s">
        <v>582</v>
      </c>
      <c r="D949" s="5191"/>
      <c r="E949" s="821">
        <f>SUM(E950,E976,)</f>
        <v>14614100</v>
      </c>
      <c r="F949" s="549">
        <f t="shared" si="105"/>
        <v>0</v>
      </c>
      <c r="G949" s="2218"/>
      <c r="H949" s="2218"/>
      <c r="I949" s="2218"/>
      <c r="J949" s="2218"/>
      <c r="K949" s="2218"/>
      <c r="L949" s="2218"/>
      <c r="M949" s="2225"/>
      <c r="N949" s="2219"/>
      <c r="O949" s="2219"/>
      <c r="P949" s="2219"/>
      <c r="Q949" s="2226"/>
      <c r="R949" s="2219"/>
      <c r="S949" s="2219"/>
      <c r="T949" s="2219"/>
      <c r="U949" s="2219"/>
      <c r="V949" s="2219"/>
      <c r="W949" s="2219"/>
      <c r="X949" s="2219"/>
      <c r="Y949" s="2219"/>
      <c r="Z949" s="2219"/>
      <c r="AA949" s="2219"/>
      <c r="AB949" s="2219"/>
    </row>
    <row r="950" spans="1:28" ht="17.100000000000001" customHeight="1">
      <c r="A950" s="3561"/>
      <c r="B950" s="3554"/>
      <c r="C950" s="5360" t="s">
        <v>583</v>
      </c>
      <c r="D950" s="5360"/>
      <c r="E950" s="3957">
        <f>SUM(E951,E959)</f>
        <v>14595904</v>
      </c>
      <c r="F950" s="549">
        <f t="shared" si="105"/>
        <v>0</v>
      </c>
      <c r="G950" s="2227"/>
      <c r="H950" s="2227"/>
      <c r="I950" s="2227"/>
      <c r="J950" s="2227"/>
      <c r="K950" s="2227"/>
      <c r="L950" s="2227"/>
      <c r="M950" s="2225"/>
      <c r="N950" s="2228"/>
      <c r="O950" s="2228"/>
      <c r="P950" s="2228"/>
      <c r="Q950" s="2226"/>
      <c r="R950" s="2228"/>
      <c r="S950" s="2228"/>
      <c r="T950" s="2228"/>
      <c r="U950" s="2228"/>
      <c r="V950" s="2228"/>
      <c r="W950" s="2228"/>
      <c r="X950" s="2228"/>
      <c r="Y950" s="2228"/>
      <c r="Z950" s="2228"/>
      <c r="AA950" s="2228"/>
      <c r="AB950" s="2228"/>
    </row>
    <row r="951" spans="1:28" ht="17.100000000000001" customHeight="1">
      <c r="A951" s="3561"/>
      <c r="B951" s="3554"/>
      <c r="C951" s="5361" t="s">
        <v>584</v>
      </c>
      <c r="D951" s="5361"/>
      <c r="E951" s="3962">
        <f>SUM(E952:E957)</f>
        <v>10564455</v>
      </c>
      <c r="F951" s="549">
        <f t="shared" si="105"/>
        <v>0</v>
      </c>
      <c r="G951" s="2229"/>
      <c r="H951" s="2229"/>
      <c r="I951" s="2229"/>
      <c r="J951" s="2229"/>
      <c r="K951" s="2229"/>
      <c r="L951" s="2229"/>
      <c r="M951" s="1690"/>
      <c r="N951" s="2230"/>
      <c r="O951" s="2230"/>
      <c r="P951" s="2230"/>
      <c r="Q951" s="1891"/>
      <c r="R951" s="2230"/>
      <c r="S951" s="2230"/>
      <c r="T951" s="2230"/>
      <c r="U951" s="2230"/>
      <c r="V951" s="2230"/>
      <c r="W951" s="2230"/>
      <c r="X951" s="2230"/>
      <c r="Y951" s="2230"/>
      <c r="Z951" s="2230"/>
      <c r="AA951" s="2230"/>
      <c r="AB951" s="2230"/>
    </row>
    <row r="952" spans="1:28" ht="17.100000000000001" customHeight="1">
      <c r="A952" s="3561"/>
      <c r="B952" s="3554"/>
      <c r="C952" s="3963" t="s">
        <v>589</v>
      </c>
      <c r="D952" s="3964" t="s">
        <v>590</v>
      </c>
      <c r="E952" s="3957">
        <f>F952</f>
        <v>1480457</v>
      </c>
      <c r="F952" s="549">
        <f t="shared" si="105"/>
        <v>1480457</v>
      </c>
      <c r="G952" s="2231"/>
      <c r="H952" s="2231"/>
      <c r="I952" s="2231"/>
      <c r="J952" s="2231"/>
      <c r="K952" s="2231"/>
      <c r="L952" s="2231"/>
      <c r="M952" s="1690"/>
      <c r="N952" s="2232"/>
      <c r="O952" s="2232"/>
      <c r="P952" s="2232"/>
      <c r="Q952" s="1891"/>
      <c r="R952" s="2232"/>
      <c r="S952" s="2232"/>
      <c r="T952" s="2232"/>
      <c r="U952" s="2232"/>
      <c r="V952" s="2232"/>
      <c r="W952" s="2232"/>
      <c r="X952" s="2232"/>
      <c r="Y952" s="2232"/>
      <c r="Z952" s="2232"/>
      <c r="AA952" s="2232"/>
      <c r="AB952" s="2232">
        <v>1480457</v>
      </c>
    </row>
    <row r="953" spans="1:28" ht="16.5" customHeight="1">
      <c r="A953" s="3561"/>
      <c r="B953" s="3554"/>
      <c r="C953" s="3965" t="s">
        <v>591</v>
      </c>
      <c r="D953" s="3966" t="s">
        <v>592</v>
      </c>
      <c r="E953" s="3957">
        <f t="shared" ref="E953:E957" si="106">F953</f>
        <v>211001</v>
      </c>
      <c r="F953" s="549">
        <f t="shared" si="105"/>
        <v>211001</v>
      </c>
      <c r="G953" s="2231"/>
      <c r="H953" s="2231"/>
      <c r="I953" s="2231"/>
      <c r="J953" s="2231"/>
      <c r="K953" s="2231"/>
      <c r="L953" s="2231"/>
      <c r="M953" s="1690"/>
      <c r="N953" s="2232"/>
      <c r="O953" s="2232"/>
      <c r="P953" s="2232"/>
      <c r="Q953" s="1891"/>
      <c r="R953" s="2232"/>
      <c r="S953" s="2232"/>
      <c r="T953" s="2232"/>
      <c r="U953" s="2232"/>
      <c r="V953" s="2232"/>
      <c r="W953" s="2232"/>
      <c r="X953" s="2232"/>
      <c r="Y953" s="2232"/>
      <c r="Z953" s="2232"/>
      <c r="AA953" s="2232"/>
      <c r="AB953" s="2232">
        <v>211001</v>
      </c>
    </row>
    <row r="954" spans="1:28" ht="17.100000000000001" customHeight="1">
      <c r="A954" s="3561"/>
      <c r="B954" s="3554"/>
      <c r="C954" s="3965" t="s">
        <v>593</v>
      </c>
      <c r="D954" s="3966" t="s">
        <v>594</v>
      </c>
      <c r="E954" s="3957">
        <f t="shared" si="106"/>
        <v>26070</v>
      </c>
      <c r="F954" s="549">
        <f t="shared" si="105"/>
        <v>26070</v>
      </c>
      <c r="G954" s="2231"/>
      <c r="H954" s="2231"/>
      <c r="I954" s="2231"/>
      <c r="J954" s="2231"/>
      <c r="K954" s="2231"/>
      <c r="L954" s="2231"/>
      <c r="M954" s="1690"/>
      <c r="N954" s="2232"/>
      <c r="O954" s="2232"/>
      <c r="P954" s="2232"/>
      <c r="Q954" s="1891"/>
      <c r="R954" s="2232"/>
      <c r="S954" s="2232"/>
      <c r="T954" s="2232"/>
      <c r="U954" s="2232"/>
      <c r="V954" s="2232"/>
      <c r="W954" s="2232"/>
      <c r="X954" s="2232"/>
      <c r="Y954" s="2232"/>
      <c r="Z954" s="2232"/>
      <c r="AA954" s="2232"/>
      <c r="AB954" s="2232">
        <v>26070</v>
      </c>
    </row>
    <row r="955" spans="1:28" ht="17.100000000000001" customHeight="1">
      <c r="A955" s="3561"/>
      <c r="B955" s="3554"/>
      <c r="C955" s="3965" t="s">
        <v>595</v>
      </c>
      <c r="D955" s="3930" t="s">
        <v>596</v>
      </c>
      <c r="E955" s="3957">
        <f t="shared" si="106"/>
        <v>43062</v>
      </c>
      <c r="F955" s="549">
        <f t="shared" si="105"/>
        <v>43062</v>
      </c>
      <c r="G955" s="2231"/>
      <c r="H955" s="2231"/>
      <c r="I955" s="2231"/>
      <c r="J955" s="2231"/>
      <c r="K955" s="2231"/>
      <c r="L955" s="2231"/>
      <c r="M955" s="1690"/>
      <c r="N955" s="2232"/>
      <c r="O955" s="2232"/>
      <c r="P955" s="2232"/>
      <c r="Q955" s="1891"/>
      <c r="R955" s="2232"/>
      <c r="S955" s="2232"/>
      <c r="T955" s="2232"/>
      <c r="U955" s="2232"/>
      <c r="V955" s="2232"/>
      <c r="W955" s="2232"/>
      <c r="X955" s="2232"/>
      <c r="Y955" s="2232"/>
      <c r="Z955" s="2232"/>
      <c r="AA955" s="2232"/>
      <c r="AB955" s="2232">
        <v>43062</v>
      </c>
    </row>
    <row r="956" spans="1:28" ht="17.100000000000001" customHeight="1">
      <c r="A956" s="3561"/>
      <c r="B956" s="3554"/>
      <c r="C956" s="3920" t="s">
        <v>852</v>
      </c>
      <c r="D956" s="3921" t="s">
        <v>853</v>
      </c>
      <c r="E956" s="3957">
        <f t="shared" si="106"/>
        <v>8129168</v>
      </c>
      <c r="F956" s="549">
        <f t="shared" si="105"/>
        <v>8129168</v>
      </c>
      <c r="G956" s="2233"/>
      <c r="H956" s="2233"/>
      <c r="I956" s="2233"/>
      <c r="J956" s="2233"/>
      <c r="K956" s="2233"/>
      <c r="L956" s="2233"/>
      <c r="M956" s="1690"/>
      <c r="N956" s="2234"/>
      <c r="O956" s="2234"/>
      <c r="P956" s="2234"/>
      <c r="Q956" s="1891"/>
      <c r="R956" s="2234"/>
      <c r="S956" s="2234"/>
      <c r="T956" s="2234"/>
      <c r="U956" s="2234"/>
      <c r="V956" s="2234"/>
      <c r="W956" s="2234"/>
      <c r="X956" s="2234"/>
      <c r="Y956" s="2234"/>
      <c r="Z956" s="2234"/>
      <c r="AA956" s="2234"/>
      <c r="AB956" s="2234">
        <v>8129168</v>
      </c>
    </row>
    <row r="957" spans="1:28" ht="17.100000000000001" customHeight="1">
      <c r="A957" s="3561"/>
      <c r="B957" s="3554"/>
      <c r="C957" s="3920" t="s">
        <v>854</v>
      </c>
      <c r="D957" s="3921" t="s">
        <v>855</v>
      </c>
      <c r="E957" s="3957">
        <f t="shared" si="106"/>
        <v>674697</v>
      </c>
      <c r="F957" s="549">
        <f t="shared" si="105"/>
        <v>674697</v>
      </c>
      <c r="G957" s="2235"/>
      <c r="H957" s="2235"/>
      <c r="I957" s="2235"/>
      <c r="J957" s="2235"/>
      <c r="K957" s="2235"/>
      <c r="L957" s="2235"/>
      <c r="M957" s="1690"/>
      <c r="N957" s="2236"/>
      <c r="O957" s="2236"/>
      <c r="P957" s="2236"/>
      <c r="Q957" s="1891"/>
      <c r="R957" s="2236"/>
      <c r="S957" s="2236"/>
      <c r="T957" s="2236"/>
      <c r="U957" s="2236"/>
      <c r="V957" s="2236"/>
      <c r="W957" s="2236"/>
      <c r="X957" s="2236"/>
      <c r="Y957" s="2236"/>
      <c r="Z957" s="2236"/>
      <c r="AA957" s="2236"/>
      <c r="AB957" s="2236">
        <v>674697</v>
      </c>
    </row>
    <row r="958" spans="1:28" ht="17.100000000000001" customHeight="1">
      <c r="A958" s="3561"/>
      <c r="B958" s="3554"/>
      <c r="C958" s="3967"/>
      <c r="D958" s="3967"/>
      <c r="E958" s="3957"/>
      <c r="F958" s="549">
        <f t="shared" si="105"/>
        <v>0</v>
      </c>
      <c r="G958" s="2237"/>
      <c r="H958" s="2237"/>
      <c r="I958" s="2237"/>
      <c r="J958" s="2237"/>
      <c r="K958" s="2237"/>
      <c r="L958" s="2237"/>
      <c r="M958" s="1690"/>
      <c r="N958" s="2238"/>
      <c r="O958" s="2238"/>
      <c r="P958" s="2238"/>
      <c r="Q958" s="1891"/>
      <c r="R958" s="2238"/>
      <c r="S958" s="2238"/>
      <c r="T958" s="2238"/>
      <c r="U958" s="2238"/>
      <c r="V958" s="2238"/>
      <c r="W958" s="2238"/>
      <c r="X958" s="2238"/>
      <c r="Y958" s="2238"/>
      <c r="Z958" s="2238"/>
      <c r="AA958" s="2238"/>
      <c r="AB958" s="2238"/>
    </row>
    <row r="959" spans="1:28" ht="17.100000000000001" customHeight="1">
      <c r="A959" s="3561"/>
      <c r="B959" s="3554"/>
      <c r="C959" s="5362" t="s">
        <v>597</v>
      </c>
      <c r="D959" s="5362"/>
      <c r="E959" s="3968">
        <f>SUM(E960:E974)</f>
        <v>4031449</v>
      </c>
      <c r="F959" s="549">
        <f t="shared" si="105"/>
        <v>0</v>
      </c>
      <c r="G959" s="2237"/>
      <c r="H959" s="2237"/>
      <c r="I959" s="2237"/>
      <c r="J959" s="2237"/>
      <c r="K959" s="2237"/>
      <c r="L959" s="2237"/>
      <c r="M959" s="1690"/>
      <c r="N959" s="2238"/>
      <c r="O959" s="2238"/>
      <c r="P959" s="2238"/>
      <c r="Q959" s="1891"/>
      <c r="R959" s="2238"/>
      <c r="S959" s="2238"/>
      <c r="T959" s="2238"/>
      <c r="U959" s="2238"/>
      <c r="V959" s="2238"/>
      <c r="W959" s="2238"/>
      <c r="X959" s="2238"/>
      <c r="Y959" s="2238"/>
      <c r="Z959" s="2238"/>
      <c r="AA959" s="2238"/>
      <c r="AB959" s="2238"/>
    </row>
    <row r="960" spans="1:28" ht="17.100000000000001" customHeight="1">
      <c r="A960" s="3561"/>
      <c r="B960" s="3554"/>
      <c r="C960" s="3920" t="s">
        <v>600</v>
      </c>
      <c r="D960" s="3921" t="s">
        <v>601</v>
      </c>
      <c r="E960" s="3957">
        <f>F960</f>
        <v>590028</v>
      </c>
      <c r="F960" s="549">
        <f t="shared" si="105"/>
        <v>590028</v>
      </c>
      <c r="G960" s="2239"/>
      <c r="H960" s="2239"/>
      <c r="I960" s="2239"/>
      <c r="J960" s="2239"/>
      <c r="K960" s="2239"/>
      <c r="L960" s="2239"/>
      <c r="M960" s="1690"/>
      <c r="N960" s="2240"/>
      <c r="O960" s="2240"/>
      <c r="P960" s="2240"/>
      <c r="Q960" s="1891"/>
      <c r="R960" s="2240"/>
      <c r="S960" s="2240"/>
      <c r="T960" s="2240"/>
      <c r="U960" s="2240"/>
      <c r="V960" s="2240"/>
      <c r="W960" s="2240"/>
      <c r="X960" s="2240"/>
      <c r="Y960" s="2240"/>
      <c r="Z960" s="2240"/>
      <c r="AA960" s="2240"/>
      <c r="AB960" s="2240">
        <v>590028</v>
      </c>
    </row>
    <row r="961" spans="1:38" ht="17.100000000000001" customHeight="1">
      <c r="A961" s="3561"/>
      <c r="B961" s="3554"/>
      <c r="C961" s="3920" t="s">
        <v>602</v>
      </c>
      <c r="D961" s="3921" t="s">
        <v>603</v>
      </c>
      <c r="E961" s="3957">
        <f>F961</f>
        <v>6300</v>
      </c>
      <c r="F961" s="549">
        <f t="shared" si="105"/>
        <v>6300</v>
      </c>
      <c r="G961" s="2241"/>
      <c r="H961" s="2241"/>
      <c r="I961" s="2241"/>
      <c r="J961" s="2241"/>
      <c r="K961" s="2241"/>
      <c r="L961" s="2241"/>
      <c r="M961" s="1690"/>
      <c r="N961" s="2242"/>
      <c r="O961" s="2242"/>
      <c r="P961" s="2242"/>
      <c r="Q961" s="1891"/>
      <c r="R961" s="2242"/>
      <c r="S961" s="2242"/>
      <c r="T961" s="2242"/>
      <c r="U961" s="2242"/>
      <c r="V961" s="2242"/>
      <c r="W961" s="2242"/>
      <c r="X961" s="2242"/>
      <c r="Y961" s="2242"/>
      <c r="Z961" s="2242"/>
      <c r="AA961" s="2242"/>
      <c r="AB961" s="2242">
        <v>6300</v>
      </c>
    </row>
    <row r="962" spans="1:38" ht="17.100000000000001" customHeight="1">
      <c r="A962" s="3561"/>
      <c r="B962" s="3554"/>
      <c r="C962" s="3969" t="s">
        <v>856</v>
      </c>
      <c r="D962" s="3921" t="s">
        <v>857</v>
      </c>
      <c r="E962" s="3957">
        <f t="shared" ref="E962:E974" si="107">F962</f>
        <v>230000</v>
      </c>
      <c r="F962" s="549">
        <f t="shared" si="105"/>
        <v>230000</v>
      </c>
      <c r="G962" s="2243"/>
      <c r="H962" s="2243"/>
      <c r="I962" s="2243"/>
      <c r="J962" s="2243"/>
      <c r="K962" s="2243"/>
      <c r="L962" s="2243"/>
      <c r="M962" s="1690"/>
      <c r="N962" s="2244"/>
      <c r="O962" s="2244"/>
      <c r="P962" s="2244"/>
      <c r="Q962" s="1891"/>
      <c r="R962" s="2244"/>
      <c r="S962" s="2244"/>
      <c r="T962" s="2244"/>
      <c r="U962" s="2244"/>
      <c r="V962" s="2244"/>
      <c r="W962" s="2244"/>
      <c r="X962" s="2244"/>
      <c r="Y962" s="2244"/>
      <c r="Z962" s="2244"/>
      <c r="AA962" s="2244"/>
      <c r="AB962" s="2244">
        <v>230000</v>
      </c>
    </row>
    <row r="963" spans="1:38" ht="17.100000000000001" customHeight="1">
      <c r="A963" s="3554"/>
      <c r="B963" s="3554"/>
      <c r="C963" s="3928" t="s">
        <v>604</v>
      </c>
      <c r="D963" s="3919" t="s">
        <v>605</v>
      </c>
      <c r="E963" s="3957">
        <f t="shared" si="107"/>
        <v>813617</v>
      </c>
      <c r="F963" s="549">
        <f t="shared" si="105"/>
        <v>813617</v>
      </c>
      <c r="G963" s="2245"/>
      <c r="H963" s="2245"/>
      <c r="I963" s="2245"/>
      <c r="J963" s="2245"/>
      <c r="K963" s="2245"/>
      <c r="L963" s="2245"/>
      <c r="M963" s="1690"/>
      <c r="N963" s="2246"/>
      <c r="O963" s="2246"/>
      <c r="P963" s="2246"/>
      <c r="Q963" s="1891"/>
      <c r="R963" s="2246"/>
      <c r="S963" s="2246"/>
      <c r="T963" s="2246"/>
      <c r="U963" s="2246"/>
      <c r="V963" s="2246"/>
      <c r="W963" s="2246"/>
      <c r="X963" s="2246"/>
      <c r="Y963" s="2246"/>
      <c r="Z963" s="2246"/>
      <c r="AA963" s="2246"/>
      <c r="AB963" s="2246">
        <v>813617</v>
      </c>
    </row>
    <row r="964" spans="1:38" ht="17.100000000000001" customHeight="1">
      <c r="A964" s="3561"/>
      <c r="B964" s="3554"/>
      <c r="C964" s="3783" t="s">
        <v>606</v>
      </c>
      <c r="D964" s="3563" t="s">
        <v>607</v>
      </c>
      <c r="E964" s="3957">
        <f t="shared" si="107"/>
        <v>213705</v>
      </c>
      <c r="F964" s="549">
        <f t="shared" si="105"/>
        <v>213705</v>
      </c>
      <c r="G964" s="2245"/>
      <c r="H964" s="2245"/>
      <c r="I964" s="2245"/>
      <c r="J964" s="2245"/>
      <c r="K964" s="2245"/>
      <c r="L964" s="2245"/>
      <c r="M964" s="1690"/>
      <c r="N964" s="2246"/>
      <c r="O964" s="2246"/>
      <c r="P964" s="2246"/>
      <c r="Q964" s="1891"/>
      <c r="R964" s="2246"/>
      <c r="S964" s="2246"/>
      <c r="T964" s="2246"/>
      <c r="U964" s="2246"/>
      <c r="V964" s="2246"/>
      <c r="W964" s="2246"/>
      <c r="X964" s="2246"/>
      <c r="Y964" s="2246"/>
      <c r="Z964" s="2246"/>
      <c r="AA964" s="2246"/>
      <c r="AB964" s="2246">
        <v>213705</v>
      </c>
    </row>
    <row r="965" spans="1:38" ht="17.100000000000001" customHeight="1">
      <c r="A965" s="3561"/>
      <c r="B965" s="3554"/>
      <c r="C965" s="3610" t="s">
        <v>608</v>
      </c>
      <c r="D965" s="3611" t="s">
        <v>609</v>
      </c>
      <c r="E965" s="796">
        <f t="shared" si="107"/>
        <v>12400</v>
      </c>
      <c r="F965" s="549">
        <f t="shared" si="105"/>
        <v>12400</v>
      </c>
      <c r="G965" s="2245"/>
      <c r="H965" s="2245"/>
      <c r="I965" s="2245"/>
      <c r="J965" s="2245"/>
      <c r="K965" s="2245"/>
      <c r="L965" s="2245"/>
      <c r="M965" s="1690"/>
      <c r="N965" s="2246"/>
      <c r="O965" s="2246"/>
      <c r="P965" s="2246"/>
      <c r="Q965" s="1891"/>
      <c r="R965" s="2246"/>
      <c r="S965" s="2246"/>
      <c r="T965" s="2246"/>
      <c r="U965" s="2246"/>
      <c r="V965" s="2246"/>
      <c r="W965" s="2246"/>
      <c r="X965" s="2246"/>
      <c r="Y965" s="2246"/>
      <c r="Z965" s="2246"/>
      <c r="AA965" s="2246"/>
      <c r="AB965" s="2246">
        <v>12400</v>
      </c>
      <c r="AC965" s="2246"/>
      <c r="AD965" s="2246"/>
      <c r="AE965" s="2246"/>
      <c r="AF965" s="1891"/>
      <c r="AG965" s="2247"/>
      <c r="AH965" s="2247"/>
      <c r="AI965" s="2247"/>
      <c r="AJ965" s="2247"/>
      <c r="AK965" s="2247"/>
      <c r="AL965" s="2247"/>
    </row>
    <row r="966" spans="1:38" ht="18.75" customHeight="1">
      <c r="A966" s="3554"/>
      <c r="B966" s="3554"/>
      <c r="C966" s="3928" t="s">
        <v>610</v>
      </c>
      <c r="D966" s="3919" t="s">
        <v>611</v>
      </c>
      <c r="E966" s="3957">
        <f t="shared" si="107"/>
        <v>1045257</v>
      </c>
      <c r="F966" s="549">
        <f t="shared" si="105"/>
        <v>1045257</v>
      </c>
      <c r="G966" s="2248"/>
      <c r="H966" s="2248"/>
      <c r="I966" s="2248"/>
      <c r="J966" s="2248"/>
      <c r="K966" s="2248"/>
      <c r="L966" s="2248"/>
      <c r="M966" s="1690"/>
      <c r="N966" s="2249"/>
      <c r="O966" s="2249"/>
      <c r="P966" s="2249"/>
      <c r="Q966" s="1891"/>
      <c r="R966" s="2249"/>
      <c r="S966" s="2249"/>
      <c r="T966" s="2249"/>
      <c r="U966" s="2249"/>
      <c r="V966" s="2249"/>
      <c r="W966" s="2249"/>
      <c r="X966" s="2249"/>
      <c r="Y966" s="2249"/>
      <c r="Z966" s="2249"/>
      <c r="AA966" s="2249"/>
      <c r="AB966" s="2249">
        <v>1045257</v>
      </c>
      <c r="AC966" s="2249"/>
      <c r="AD966" s="2249"/>
      <c r="AE966" s="2249"/>
      <c r="AF966" s="1891"/>
      <c r="AG966" s="2250"/>
      <c r="AH966" s="2250"/>
      <c r="AI966" s="2250"/>
      <c r="AJ966" s="2250"/>
      <c r="AK966" s="2250"/>
      <c r="AL966" s="2250"/>
    </row>
    <row r="967" spans="1:38" ht="16.5" customHeight="1">
      <c r="A967" s="3554"/>
      <c r="B967" s="3554"/>
      <c r="C967" s="3920" t="s">
        <v>612</v>
      </c>
      <c r="D967" s="3921" t="s">
        <v>613</v>
      </c>
      <c r="E967" s="3957">
        <f t="shared" si="107"/>
        <v>91611</v>
      </c>
      <c r="F967" s="549">
        <f t="shared" si="105"/>
        <v>91611</v>
      </c>
      <c r="G967" s="2251"/>
      <c r="H967" s="2251"/>
      <c r="I967" s="2251"/>
      <c r="J967" s="2251"/>
      <c r="K967" s="2251"/>
      <c r="L967" s="2251"/>
      <c r="M967" s="1690"/>
      <c r="N967" s="2252"/>
      <c r="O967" s="2252"/>
      <c r="P967" s="2252"/>
      <c r="Q967" s="1891"/>
      <c r="R967" s="2252"/>
      <c r="S967" s="2252"/>
      <c r="T967" s="2252"/>
      <c r="U967" s="2252"/>
      <c r="V967" s="2252"/>
      <c r="W967" s="2252"/>
      <c r="X967" s="2252"/>
      <c r="Y967" s="2252"/>
      <c r="Z967" s="2252"/>
      <c r="AA967" s="2252"/>
      <c r="AB967" s="2252">
        <v>91611</v>
      </c>
      <c r="AC967" s="2252"/>
      <c r="AD967" s="2252"/>
      <c r="AE967" s="2252"/>
      <c r="AF967" s="1891"/>
      <c r="AG967" s="2253"/>
      <c r="AH967" s="2253"/>
      <c r="AI967" s="2253"/>
      <c r="AJ967" s="2253"/>
      <c r="AK967" s="2253"/>
      <c r="AL967" s="2253"/>
    </row>
    <row r="968" spans="1:38" ht="30" customHeight="1">
      <c r="A968" s="3561"/>
      <c r="B968" s="3554"/>
      <c r="C968" s="3920" t="s">
        <v>616</v>
      </c>
      <c r="D968" s="3921" t="s">
        <v>617</v>
      </c>
      <c r="E968" s="3957">
        <f t="shared" si="107"/>
        <v>465234</v>
      </c>
      <c r="F968" s="549">
        <f t="shared" si="105"/>
        <v>465234</v>
      </c>
      <c r="G968" s="2254"/>
      <c r="H968" s="2254"/>
      <c r="I968" s="2254"/>
      <c r="J968" s="2254"/>
      <c r="K968" s="2254"/>
      <c r="L968" s="2254"/>
      <c r="M968" s="1690"/>
      <c r="N968" s="2255"/>
      <c r="O968" s="2255"/>
      <c r="P968" s="2255"/>
      <c r="Q968" s="1891"/>
      <c r="R968" s="2255"/>
      <c r="S968" s="2255"/>
      <c r="T968" s="2255"/>
      <c r="U968" s="2255"/>
      <c r="V968" s="2255"/>
      <c r="W968" s="2255"/>
      <c r="X968" s="2255"/>
      <c r="Y968" s="2255"/>
      <c r="Z968" s="2255"/>
      <c r="AA968" s="2255"/>
      <c r="AB968" s="2255">
        <v>465234</v>
      </c>
      <c r="AC968" s="2255"/>
      <c r="AD968" s="2255"/>
      <c r="AE968" s="2255"/>
      <c r="AF968" s="1891"/>
      <c r="AG968" s="2256"/>
      <c r="AH968" s="2256"/>
      <c r="AI968" s="2256"/>
      <c r="AJ968" s="2256"/>
      <c r="AK968" s="2256"/>
      <c r="AL968" s="2256"/>
    </row>
    <row r="969" spans="1:38" ht="17.100000000000001" customHeight="1">
      <c r="A969" s="3561"/>
      <c r="B969" s="3554"/>
      <c r="C969" s="3963" t="s">
        <v>618</v>
      </c>
      <c r="D969" s="3964" t="s">
        <v>619</v>
      </c>
      <c r="E969" s="3957">
        <f t="shared" si="107"/>
        <v>9900</v>
      </c>
      <c r="F969" s="549">
        <f t="shared" si="105"/>
        <v>9900</v>
      </c>
      <c r="G969" s="2257"/>
      <c r="H969" s="2257"/>
      <c r="I969" s="2257"/>
      <c r="J969" s="2257"/>
      <c r="K969" s="2257"/>
      <c r="L969" s="2257"/>
      <c r="M969" s="1690"/>
      <c r="N969" s="2258"/>
      <c r="O969" s="2258"/>
      <c r="P969" s="2258"/>
      <c r="Q969" s="1891"/>
      <c r="R969" s="2258"/>
      <c r="S969" s="2258"/>
      <c r="T969" s="2258"/>
      <c r="U969" s="2258"/>
      <c r="V969" s="2258"/>
      <c r="W969" s="2258"/>
      <c r="X969" s="2258"/>
      <c r="Y969" s="2258"/>
      <c r="Z969" s="2258"/>
      <c r="AA969" s="2258"/>
      <c r="AB969" s="2258">
        <v>9900</v>
      </c>
      <c r="AC969" s="2258"/>
      <c r="AD969" s="2258"/>
      <c r="AE969" s="2258"/>
      <c r="AF969" s="1891"/>
      <c r="AG969" s="2259"/>
      <c r="AH969" s="2259"/>
      <c r="AI969" s="2259"/>
      <c r="AJ969" s="2259"/>
      <c r="AK969" s="2259"/>
      <c r="AL969" s="2259"/>
    </row>
    <row r="970" spans="1:38" ht="17.100000000000001" customHeight="1">
      <c r="A970" s="3561"/>
      <c r="B970" s="3554"/>
      <c r="C970" s="3965" t="s">
        <v>620</v>
      </c>
      <c r="D970" s="3966" t="s">
        <v>621</v>
      </c>
      <c r="E970" s="3957">
        <f t="shared" si="107"/>
        <v>19239</v>
      </c>
      <c r="F970" s="549">
        <f t="shared" si="105"/>
        <v>19239</v>
      </c>
      <c r="G970" s="2257"/>
      <c r="H970" s="2257"/>
      <c r="I970" s="2257"/>
      <c r="J970" s="2257"/>
      <c r="K970" s="2257"/>
      <c r="L970" s="2257"/>
      <c r="M970" s="1690"/>
      <c r="N970" s="2258"/>
      <c r="O970" s="2258"/>
      <c r="P970" s="2258"/>
      <c r="Q970" s="1891"/>
      <c r="R970" s="2258"/>
      <c r="S970" s="2258"/>
      <c r="T970" s="2258"/>
      <c r="U970" s="2258"/>
      <c r="V970" s="2258"/>
      <c r="W970" s="2258"/>
      <c r="X970" s="2258"/>
      <c r="Y970" s="2258"/>
      <c r="Z970" s="2258"/>
      <c r="AA970" s="2258"/>
      <c r="AB970" s="2258">
        <v>19239</v>
      </c>
      <c r="AC970" s="2258"/>
      <c r="AD970" s="2258"/>
      <c r="AE970" s="2258"/>
      <c r="AF970" s="1891"/>
      <c r="AG970" s="2259"/>
      <c r="AH970" s="2259"/>
      <c r="AI970" s="2259"/>
      <c r="AJ970" s="2259"/>
      <c r="AK970" s="2259"/>
      <c r="AL970" s="2259"/>
    </row>
    <row r="971" spans="1:38" ht="17.100000000000001" customHeight="1">
      <c r="A971" s="3561"/>
      <c r="B971" s="3554"/>
      <c r="C971" s="1733" t="s">
        <v>622</v>
      </c>
      <c r="D971" s="3611" t="s">
        <v>623</v>
      </c>
      <c r="E971" s="796">
        <f t="shared" si="107"/>
        <v>493270</v>
      </c>
      <c r="F971" s="549">
        <f t="shared" si="105"/>
        <v>493270</v>
      </c>
      <c r="G971" s="2257"/>
      <c r="H971" s="2257"/>
      <c r="I971" s="2257"/>
      <c r="J971" s="2257"/>
      <c r="K971" s="2257"/>
      <c r="L971" s="2257"/>
      <c r="M971" s="1690"/>
      <c r="N971" s="2258"/>
      <c r="O971" s="2258"/>
      <c r="P971" s="2258"/>
      <c r="Q971" s="1891"/>
      <c r="R971" s="2258"/>
      <c r="S971" s="2258"/>
      <c r="T971" s="2258"/>
      <c r="U971" s="2258"/>
      <c r="V971" s="2258"/>
      <c r="W971" s="2258"/>
      <c r="X971" s="2258"/>
      <c r="Y971" s="2258"/>
      <c r="Z971" s="2258"/>
      <c r="AA971" s="2258"/>
      <c r="AB971" s="2258">
        <v>493270</v>
      </c>
      <c r="AC971" s="2258"/>
      <c r="AD971" s="2258"/>
      <c r="AE971" s="2258"/>
      <c r="AF971" s="1891"/>
      <c r="AG971" s="2259"/>
      <c r="AH971" s="2259"/>
      <c r="AI971" s="2259"/>
      <c r="AJ971" s="2259"/>
      <c r="AK971" s="2259"/>
      <c r="AL971" s="2259"/>
    </row>
    <row r="972" spans="1:38" ht="17.100000000000001" customHeight="1">
      <c r="A972" s="3554"/>
      <c r="B972" s="3554"/>
      <c r="C972" s="3928" t="s">
        <v>626</v>
      </c>
      <c r="D972" s="3919" t="s">
        <v>627</v>
      </c>
      <c r="E972" s="3957">
        <f t="shared" si="107"/>
        <v>11888</v>
      </c>
      <c r="F972" s="549">
        <f t="shared" si="105"/>
        <v>11888</v>
      </c>
      <c r="G972" s="2260"/>
      <c r="H972" s="2260"/>
      <c r="I972" s="2260"/>
      <c r="J972" s="2260"/>
      <c r="K972" s="2260"/>
      <c r="L972" s="2260"/>
      <c r="M972" s="1690"/>
      <c r="N972" s="2261"/>
      <c r="O972" s="2261"/>
      <c r="P972" s="2261"/>
      <c r="Q972" s="1891"/>
      <c r="R972" s="2261"/>
      <c r="S972" s="2261"/>
      <c r="T972" s="2261"/>
      <c r="U972" s="2261"/>
      <c r="V972" s="2261"/>
      <c r="W972" s="2261"/>
      <c r="X972" s="2261"/>
      <c r="Y972" s="2261"/>
      <c r="Z972" s="2261"/>
      <c r="AA972" s="2261"/>
      <c r="AB972" s="2261">
        <v>11888</v>
      </c>
      <c r="AC972" s="2261"/>
      <c r="AD972" s="2261"/>
      <c r="AE972" s="2261"/>
      <c r="AF972" s="1891"/>
      <c r="AG972" s="2262"/>
      <c r="AH972" s="2262"/>
      <c r="AI972" s="2262"/>
      <c r="AJ972" s="2262"/>
      <c r="AK972" s="2262"/>
      <c r="AL972" s="2262"/>
    </row>
    <row r="973" spans="1:38" ht="17.100000000000001" customHeight="1">
      <c r="A973" s="3561"/>
      <c r="B973" s="3554"/>
      <c r="C973" s="3610" t="s">
        <v>628</v>
      </c>
      <c r="D973" s="3611" t="s">
        <v>629</v>
      </c>
      <c r="E973" s="3957">
        <f t="shared" si="107"/>
        <v>2000</v>
      </c>
      <c r="F973" s="549">
        <f t="shared" si="105"/>
        <v>2000</v>
      </c>
      <c r="G973" s="2260"/>
      <c r="H973" s="2260"/>
      <c r="I973" s="2260"/>
      <c r="J973" s="2260"/>
      <c r="K973" s="2260"/>
      <c r="L973" s="2260"/>
      <c r="M973" s="1690"/>
      <c r="N973" s="2261"/>
      <c r="O973" s="2261"/>
      <c r="P973" s="2261"/>
      <c r="Q973" s="1891"/>
      <c r="R973" s="2261"/>
      <c r="S973" s="2261"/>
      <c r="T973" s="2261"/>
      <c r="U973" s="2261"/>
      <c r="V973" s="2261"/>
      <c r="W973" s="2261"/>
      <c r="X973" s="2261"/>
      <c r="Y973" s="2261"/>
      <c r="Z973" s="2261"/>
      <c r="AA973" s="2261"/>
      <c r="AB973" s="2261">
        <v>2000</v>
      </c>
      <c r="AC973" s="2261"/>
      <c r="AD973" s="2261"/>
      <c r="AE973" s="2261"/>
      <c r="AF973" s="1891"/>
      <c r="AG973" s="2262"/>
      <c r="AH973" s="2262"/>
      <c r="AI973" s="2262"/>
      <c r="AJ973" s="2262"/>
      <c r="AK973" s="2262"/>
      <c r="AL973" s="2262"/>
    </row>
    <row r="974" spans="1:38" ht="18" customHeight="1">
      <c r="A974" s="3561"/>
      <c r="B974" s="3554"/>
      <c r="C974" s="3920" t="s">
        <v>632</v>
      </c>
      <c r="D974" s="3921" t="s">
        <v>633</v>
      </c>
      <c r="E974" s="3957">
        <f t="shared" si="107"/>
        <v>27000</v>
      </c>
      <c r="F974" s="549">
        <f t="shared" si="105"/>
        <v>27000</v>
      </c>
      <c r="G974" s="2263"/>
      <c r="H974" s="2263"/>
      <c r="I974" s="2263"/>
      <c r="J974" s="2263"/>
      <c r="K974" s="2263"/>
      <c r="L974" s="2263"/>
      <c r="M974" s="1690"/>
      <c r="N974" s="2264"/>
      <c r="O974" s="2264"/>
      <c r="P974" s="2264"/>
      <c r="Q974" s="1891"/>
      <c r="R974" s="2264"/>
      <c r="S974" s="2264"/>
      <c r="T974" s="2264"/>
      <c r="U974" s="2264"/>
      <c r="V974" s="2264"/>
      <c r="W974" s="2264"/>
      <c r="X974" s="2264"/>
      <c r="Y974" s="2264"/>
      <c r="Z974" s="2264"/>
      <c r="AA974" s="2264"/>
      <c r="AB974" s="2264">
        <v>27000</v>
      </c>
      <c r="AC974" s="2264"/>
      <c r="AD974" s="2264"/>
      <c r="AE974" s="2264"/>
      <c r="AF974" s="1891"/>
      <c r="AG974" s="2265"/>
      <c r="AH974" s="2265"/>
      <c r="AI974" s="2265"/>
      <c r="AJ974" s="2265"/>
      <c r="AK974" s="2265"/>
      <c r="AL974" s="2265"/>
    </row>
    <row r="975" spans="1:38" ht="17.100000000000001" customHeight="1">
      <c r="A975" s="3554"/>
      <c r="B975" s="3554"/>
      <c r="C975" s="3751"/>
      <c r="D975" s="3752"/>
      <c r="E975" s="3957"/>
      <c r="F975" s="549">
        <f t="shared" si="105"/>
        <v>0</v>
      </c>
      <c r="G975" s="2263"/>
      <c r="H975" s="2263"/>
      <c r="I975" s="2263"/>
      <c r="J975" s="2263"/>
      <c r="K975" s="2263"/>
      <c r="L975" s="2263"/>
      <c r="M975" s="1690"/>
      <c r="N975" s="2264"/>
      <c r="O975" s="2264"/>
      <c r="P975" s="2264"/>
      <c r="Q975" s="1891"/>
      <c r="R975" s="2264"/>
      <c r="S975" s="2264"/>
      <c r="T975" s="2264"/>
      <c r="U975" s="2264"/>
      <c r="V975" s="2264"/>
      <c r="W975" s="2264"/>
      <c r="X975" s="2264"/>
      <c r="Y975" s="2264"/>
      <c r="Z975" s="2264"/>
      <c r="AA975" s="2264"/>
      <c r="AB975" s="2264"/>
      <c r="AC975" s="2264"/>
      <c r="AD975" s="2264"/>
      <c r="AE975" s="2264"/>
      <c r="AF975" s="1891"/>
      <c r="AG975" s="2265"/>
      <c r="AH975" s="2265"/>
      <c r="AI975" s="2265"/>
      <c r="AJ975" s="2265"/>
      <c r="AK975" s="2265"/>
      <c r="AL975" s="2265"/>
    </row>
    <row r="976" spans="1:38" ht="17.100000000000001" customHeight="1">
      <c r="A976" s="3561"/>
      <c r="B976" s="3554"/>
      <c r="C976" s="5369" t="s">
        <v>804</v>
      </c>
      <c r="D976" s="5369"/>
      <c r="E976" s="588">
        <f t="shared" ref="E976" si="108">SUM(E977)</f>
        <v>18196</v>
      </c>
      <c r="F976" s="549">
        <f t="shared" si="105"/>
        <v>0</v>
      </c>
      <c r="G976" s="2263"/>
      <c r="H976" s="2263"/>
      <c r="I976" s="2263"/>
      <c r="J976" s="2263"/>
      <c r="K976" s="2263"/>
      <c r="L976" s="2263"/>
      <c r="M976" s="1690"/>
      <c r="N976" s="2264"/>
      <c r="O976" s="2264"/>
      <c r="P976" s="2264"/>
      <c r="Q976" s="1891"/>
      <c r="R976" s="2264"/>
      <c r="S976" s="2264"/>
      <c r="T976" s="2264"/>
      <c r="U976" s="2264"/>
      <c r="V976" s="2264"/>
      <c r="W976" s="2264"/>
      <c r="X976" s="2264"/>
      <c r="Y976" s="2264"/>
      <c r="Z976" s="2264"/>
      <c r="AA976" s="2264"/>
      <c r="AB976" s="2264"/>
      <c r="AC976" s="2264"/>
      <c r="AD976" s="2264"/>
      <c r="AE976" s="2264"/>
      <c r="AF976" s="1891"/>
      <c r="AG976" s="2265"/>
      <c r="AH976" s="2265"/>
      <c r="AI976" s="2265"/>
      <c r="AJ976" s="2265"/>
      <c r="AK976" s="2265"/>
      <c r="AL976" s="2265"/>
    </row>
    <row r="977" spans="1:38" ht="17.100000000000001" customHeight="1">
      <c r="A977" s="3561"/>
      <c r="B977" s="3554"/>
      <c r="C977" s="3970" t="s">
        <v>635</v>
      </c>
      <c r="D977" s="3971" t="s">
        <v>636</v>
      </c>
      <c r="E977" s="3957">
        <f>F977</f>
        <v>18196</v>
      </c>
      <c r="F977" s="549">
        <f t="shared" si="105"/>
        <v>18196</v>
      </c>
      <c r="G977" s="2263"/>
      <c r="H977" s="2263"/>
      <c r="I977" s="2263"/>
      <c r="J977" s="2263"/>
      <c r="K977" s="2263"/>
      <c r="L977" s="2263"/>
      <c r="M977" s="1690"/>
      <c r="N977" s="2264"/>
      <c r="O977" s="2264"/>
      <c r="P977" s="2264"/>
      <c r="Q977" s="1891"/>
      <c r="R977" s="2264"/>
      <c r="S977" s="2264"/>
      <c r="T977" s="2264"/>
      <c r="U977" s="2264"/>
      <c r="V977" s="2264"/>
      <c r="W977" s="2264"/>
      <c r="X977" s="2264"/>
      <c r="Y977" s="2264"/>
      <c r="Z977" s="2264"/>
      <c r="AA977" s="2264"/>
      <c r="AB977" s="2264">
        <v>18196</v>
      </c>
      <c r="AC977" s="2264"/>
      <c r="AD977" s="2264"/>
      <c r="AE977" s="2264"/>
      <c r="AF977" s="1891"/>
      <c r="AG977" s="2265"/>
      <c r="AH977" s="2265"/>
      <c r="AI977" s="2265"/>
      <c r="AJ977" s="2265"/>
      <c r="AK977" s="2265"/>
      <c r="AL977" s="2265"/>
    </row>
    <row r="978" spans="1:38" ht="12.75" customHeight="1">
      <c r="A978" s="3561"/>
      <c r="B978" s="3554"/>
      <c r="C978" s="3972"/>
      <c r="D978" s="3973"/>
      <c r="E978" s="3957"/>
      <c r="F978" s="549">
        <f t="shared" si="105"/>
        <v>0</v>
      </c>
      <c r="G978" s="2263"/>
      <c r="H978" s="2263"/>
      <c r="I978" s="2263"/>
      <c r="J978" s="2263"/>
      <c r="K978" s="2263"/>
      <c r="L978" s="2263"/>
      <c r="M978" s="2267"/>
      <c r="N978" s="2264"/>
      <c r="O978" s="2264"/>
      <c r="P978" s="2264"/>
      <c r="Q978" s="2268"/>
      <c r="R978" s="2264"/>
      <c r="S978" s="2264"/>
      <c r="T978" s="2264"/>
      <c r="U978" s="2264"/>
      <c r="V978" s="2264"/>
      <c r="W978" s="2264"/>
      <c r="X978" s="2264"/>
      <c r="Y978" s="2264"/>
      <c r="Z978" s="2264"/>
      <c r="AA978" s="2264"/>
      <c r="AB978" s="2264"/>
      <c r="AC978" s="2264"/>
      <c r="AD978" s="2264"/>
      <c r="AE978" s="2264"/>
      <c r="AF978" s="2268"/>
      <c r="AG978" s="2265"/>
      <c r="AH978" s="2265"/>
      <c r="AI978" s="2265"/>
      <c r="AJ978" s="2265"/>
      <c r="AK978" s="2265"/>
      <c r="AL978" s="2265"/>
    </row>
    <row r="979" spans="1:38" ht="12.75" customHeight="1">
      <c r="A979" s="3561"/>
      <c r="B979" s="3554"/>
      <c r="C979" s="5370" t="s">
        <v>637</v>
      </c>
      <c r="D979" s="5370"/>
      <c r="E979" s="3974">
        <f>E980</f>
        <v>100000</v>
      </c>
      <c r="F979" s="549">
        <f t="shared" si="105"/>
        <v>0</v>
      </c>
      <c r="G979" s="2269"/>
      <c r="H979" s="2269"/>
      <c r="I979" s="2269"/>
      <c r="J979" s="2269"/>
      <c r="K979" s="2269"/>
      <c r="L979" s="2269"/>
      <c r="M979" s="1690"/>
      <c r="N979" s="2270"/>
      <c r="O979" s="2270"/>
      <c r="P979" s="2270"/>
      <c r="Q979" s="1891"/>
      <c r="R979" s="2270"/>
      <c r="S979" s="2270"/>
      <c r="T979" s="2270"/>
      <c r="U979" s="2270"/>
      <c r="V979" s="2270"/>
      <c r="W979" s="2270"/>
      <c r="X979" s="2270"/>
      <c r="Y979" s="2270"/>
      <c r="Z979" s="2270"/>
      <c r="AA979" s="2270"/>
      <c r="AB979" s="2270"/>
      <c r="AC979" s="2270"/>
      <c r="AD979" s="2270"/>
      <c r="AE979" s="2270"/>
      <c r="AF979" s="1891"/>
      <c r="AG979" s="2271"/>
      <c r="AH979" s="2271"/>
      <c r="AI979" s="2271"/>
      <c r="AJ979" s="2271"/>
      <c r="AK979" s="2271"/>
      <c r="AL979" s="2271"/>
    </row>
    <row r="980" spans="1:38" ht="15" customHeight="1">
      <c r="A980" s="3561"/>
      <c r="B980" s="3554"/>
      <c r="C980" s="5263" t="s">
        <v>638</v>
      </c>
      <c r="D980" s="5264"/>
      <c r="E980" s="3957">
        <f>E981</f>
        <v>100000</v>
      </c>
      <c r="F980" s="549">
        <f t="shared" si="105"/>
        <v>0</v>
      </c>
      <c r="G980" s="2269"/>
      <c r="H980" s="2269"/>
      <c r="I980" s="2269"/>
      <c r="J980" s="2269"/>
      <c r="K980" s="2269"/>
      <c r="L980" s="2269"/>
      <c r="M980" s="1690"/>
      <c r="N980" s="2270"/>
      <c r="O980" s="2270"/>
      <c r="P980" s="2270"/>
      <c r="Q980" s="1891"/>
      <c r="R980" s="2270"/>
      <c r="S980" s="2270"/>
      <c r="T980" s="2270"/>
      <c r="U980" s="2270"/>
      <c r="V980" s="2270"/>
      <c r="W980" s="2270"/>
      <c r="X980" s="2270"/>
      <c r="Y980" s="2270"/>
      <c r="Z980" s="2270"/>
      <c r="AA980" s="2270"/>
      <c r="AB980" s="2270"/>
      <c r="AC980" s="2270"/>
      <c r="AD980" s="2270"/>
      <c r="AE980" s="2270"/>
      <c r="AF980" s="1891"/>
      <c r="AG980" s="2271"/>
      <c r="AH980" s="2271"/>
      <c r="AI980" s="2271"/>
      <c r="AJ980" s="2271"/>
      <c r="AK980" s="2271"/>
      <c r="AL980" s="2271"/>
    </row>
    <row r="981" spans="1:38" ht="12.75" customHeight="1" thickBot="1">
      <c r="A981" s="583"/>
      <c r="B981" s="3555"/>
      <c r="C981" s="4414" t="s">
        <v>732</v>
      </c>
      <c r="D981" s="4415" t="s">
        <v>733</v>
      </c>
      <c r="E981" s="4398">
        <f>F981</f>
        <v>100000</v>
      </c>
      <c r="F981" s="549">
        <f t="shared" si="105"/>
        <v>100000</v>
      </c>
      <c r="G981" s="2272"/>
      <c r="H981" s="2272"/>
      <c r="I981" s="2272"/>
      <c r="J981" s="2272"/>
      <c r="K981" s="2272"/>
      <c r="L981" s="2272"/>
      <c r="M981" s="1690"/>
      <c r="N981" s="2273"/>
      <c r="O981" s="2273"/>
      <c r="P981" s="2273"/>
      <c r="Q981" s="1891"/>
      <c r="R981" s="2273"/>
      <c r="S981" s="2273"/>
      <c r="T981" s="2273"/>
      <c r="U981" s="2273"/>
      <c r="V981" s="2273"/>
      <c r="W981" s="2273"/>
      <c r="X981" s="2273"/>
      <c r="Y981" s="2273"/>
      <c r="Z981" s="2273"/>
      <c r="AA981" s="2273"/>
      <c r="AB981" s="2273">
        <v>100000</v>
      </c>
      <c r="AC981" s="2273"/>
      <c r="AD981" s="2273"/>
      <c r="AE981" s="2273"/>
      <c r="AF981" s="1891"/>
      <c r="AG981" s="2274"/>
      <c r="AH981" s="2274"/>
      <c r="AI981" s="2274"/>
      <c r="AJ981" s="2274"/>
      <c r="AK981" s="2274"/>
      <c r="AL981" s="2274"/>
    </row>
    <row r="982" spans="1:38" s="597" customFormat="1" ht="17.100000000000001" customHeight="1" thickBot="1">
      <c r="A982" s="659"/>
      <c r="B982" s="569" t="s">
        <v>873</v>
      </c>
      <c r="C982" s="570"/>
      <c r="D982" s="571" t="s">
        <v>874</v>
      </c>
      <c r="E982" s="572">
        <f>E983+E996</f>
        <v>1446564</v>
      </c>
      <c r="F982" s="549">
        <f t="shared" si="105"/>
        <v>0</v>
      </c>
      <c r="G982" s="2275"/>
      <c r="H982" s="2275"/>
      <c r="I982" s="2275"/>
      <c r="J982" s="2275"/>
      <c r="K982" s="2275"/>
      <c r="L982" s="2275"/>
      <c r="M982" s="1963"/>
      <c r="N982" s="2276"/>
      <c r="O982" s="2276"/>
      <c r="P982" s="2276"/>
      <c r="Q982" s="1965"/>
      <c r="R982" s="2276"/>
      <c r="S982" s="2276"/>
      <c r="T982" s="2276"/>
      <c r="U982" s="2276"/>
      <c r="V982" s="2276"/>
      <c r="W982" s="2276"/>
      <c r="X982" s="2276"/>
      <c r="Y982" s="2276"/>
      <c r="Z982" s="2276"/>
      <c r="AA982" s="2276"/>
      <c r="AB982" s="2273"/>
      <c r="AC982" s="2276"/>
      <c r="AD982" s="2276"/>
      <c r="AE982" s="2276"/>
      <c r="AF982" s="1891"/>
      <c r="AG982" s="2274"/>
      <c r="AH982" s="2274"/>
      <c r="AI982" s="2274"/>
      <c r="AJ982" s="2274"/>
      <c r="AK982" s="2274"/>
      <c r="AL982" s="2274"/>
    </row>
    <row r="983" spans="1:38" s="597" customFormat="1" ht="17.100000000000001" customHeight="1">
      <c r="A983" s="659"/>
      <c r="B983" s="3554"/>
      <c r="C983" s="5191" t="s">
        <v>582</v>
      </c>
      <c r="D983" s="5191"/>
      <c r="E983" s="821">
        <f t="shared" ref="E983" si="109">E984</f>
        <v>853264</v>
      </c>
      <c r="F983" s="549">
        <f t="shared" si="105"/>
        <v>0</v>
      </c>
      <c r="G983" s="2275"/>
      <c r="H983" s="2275"/>
      <c r="I983" s="2275"/>
      <c r="J983" s="2275"/>
      <c r="K983" s="2275"/>
      <c r="L983" s="2275"/>
      <c r="M983" s="1963"/>
      <c r="N983" s="2276"/>
      <c r="O983" s="2276"/>
      <c r="P983" s="2276"/>
      <c r="Q983" s="1965"/>
      <c r="R983" s="2276"/>
      <c r="S983" s="2276"/>
      <c r="T983" s="2276"/>
      <c r="U983" s="2276"/>
      <c r="V983" s="2276"/>
      <c r="W983" s="2276"/>
      <c r="X983" s="2276"/>
      <c r="Y983" s="2276"/>
      <c r="Z983" s="2276"/>
      <c r="AA983" s="2276"/>
      <c r="AB983" s="2273"/>
      <c r="AC983" s="2276"/>
      <c r="AD983" s="2276"/>
      <c r="AE983" s="2276"/>
      <c r="AF983" s="1891"/>
      <c r="AG983" s="2274"/>
      <c r="AH983" s="2274"/>
      <c r="AI983" s="2274"/>
      <c r="AJ983" s="2274"/>
      <c r="AK983" s="2274"/>
      <c r="AL983" s="2274"/>
    </row>
    <row r="984" spans="1:38" s="597" customFormat="1" ht="17.25" customHeight="1">
      <c r="A984" s="659"/>
      <c r="B984" s="3554"/>
      <c r="C984" s="5384" t="s">
        <v>648</v>
      </c>
      <c r="D984" s="5385"/>
      <c r="E984" s="796">
        <f>SUM(E985:E994)</f>
        <v>853264</v>
      </c>
      <c r="F984" s="549">
        <f t="shared" ref="F984:F1003" si="110">SUM(G984:AJ984)</f>
        <v>0</v>
      </c>
      <c r="G984" s="2275"/>
      <c r="H984" s="2275"/>
      <c r="I984" s="2275"/>
      <c r="J984" s="2275"/>
      <c r="K984" s="2275"/>
      <c r="L984" s="2275"/>
      <c r="M984" s="1963"/>
      <c r="N984" s="2276"/>
      <c r="O984" s="2276"/>
      <c r="P984" s="2276"/>
      <c r="Q984" s="1965"/>
      <c r="R984" s="2276"/>
      <c r="S984" s="2276"/>
      <c r="T984" s="2276"/>
      <c r="U984" s="2276"/>
      <c r="V984" s="2276"/>
      <c r="W984" s="2276"/>
      <c r="X984" s="2276"/>
      <c r="Y984" s="2276"/>
      <c r="Z984" s="2276"/>
      <c r="AA984" s="2276"/>
      <c r="AB984" s="2273"/>
      <c r="AC984" s="2276"/>
      <c r="AD984" s="2276"/>
      <c r="AE984" s="2276"/>
      <c r="AF984" s="1891"/>
      <c r="AG984" s="2274"/>
      <c r="AH984" s="2274"/>
      <c r="AI984" s="2274"/>
      <c r="AJ984" s="2274"/>
      <c r="AK984" s="2274"/>
      <c r="AL984" s="2274"/>
    </row>
    <row r="985" spans="1:38" s="597" customFormat="1" ht="22.5" customHeight="1">
      <c r="A985" s="659"/>
      <c r="B985" s="3554"/>
      <c r="C985" s="3688" t="s">
        <v>692</v>
      </c>
      <c r="D985" s="3936" t="s">
        <v>586</v>
      </c>
      <c r="E985" s="796">
        <f>F985</f>
        <v>99122</v>
      </c>
      <c r="F985" s="549">
        <f t="shared" si="110"/>
        <v>99122</v>
      </c>
      <c r="G985" s="2275"/>
      <c r="H985" s="2275"/>
      <c r="I985" s="2275"/>
      <c r="J985" s="2275"/>
      <c r="K985" s="2275"/>
      <c r="L985" s="2275"/>
      <c r="M985" s="1963"/>
      <c r="N985" s="2276"/>
      <c r="O985" s="2276"/>
      <c r="P985" s="2276"/>
      <c r="Q985" s="1965"/>
      <c r="R985" s="2276"/>
      <c r="S985" s="2276"/>
      <c r="T985" s="2276"/>
      <c r="U985" s="2276"/>
      <c r="V985" s="2276"/>
      <c r="W985" s="2276"/>
      <c r="X985" s="2276"/>
      <c r="Y985" s="2276"/>
      <c r="Z985" s="2276"/>
      <c r="AA985" s="2276"/>
      <c r="AB985" s="2273">
        <v>99122</v>
      </c>
      <c r="AC985" s="2276"/>
      <c r="AD985" s="2276"/>
      <c r="AE985" s="2276"/>
      <c r="AF985" s="1891"/>
      <c r="AG985" s="2274"/>
      <c r="AH985" s="2274"/>
      <c r="AI985" s="2274"/>
      <c r="AJ985" s="2274"/>
      <c r="AK985" s="2274"/>
      <c r="AL985" s="2274"/>
    </row>
    <row r="986" spans="1:38" s="597" customFormat="1" ht="17.25" customHeight="1">
      <c r="A986" s="659"/>
      <c r="B986" s="3554"/>
      <c r="C986" s="602" t="s">
        <v>694</v>
      </c>
      <c r="D986" s="3936" t="s">
        <v>590</v>
      </c>
      <c r="E986" s="796">
        <f t="shared" ref="E986:E994" si="111">F986</f>
        <v>50528</v>
      </c>
      <c r="F986" s="549">
        <f t="shared" si="110"/>
        <v>50528</v>
      </c>
      <c r="G986" s="2275"/>
      <c r="H986" s="2275"/>
      <c r="I986" s="2275"/>
      <c r="J986" s="2275"/>
      <c r="K986" s="2275"/>
      <c r="L986" s="2275"/>
      <c r="M986" s="1963"/>
      <c r="N986" s="2276"/>
      <c r="O986" s="2276"/>
      <c r="P986" s="2276"/>
      <c r="Q986" s="1965"/>
      <c r="R986" s="2276"/>
      <c r="S986" s="2276"/>
      <c r="T986" s="2276"/>
      <c r="U986" s="2276"/>
      <c r="V986" s="2276"/>
      <c r="W986" s="2276"/>
      <c r="X986" s="2276"/>
      <c r="Y986" s="2276"/>
      <c r="Z986" s="2276"/>
      <c r="AA986" s="2276"/>
      <c r="AB986" s="2273">
        <v>50528</v>
      </c>
      <c r="AC986" s="2276"/>
      <c r="AD986" s="2276"/>
      <c r="AE986" s="2276"/>
      <c r="AF986" s="1891"/>
      <c r="AG986" s="2274"/>
      <c r="AH986" s="2274"/>
      <c r="AI986" s="2274"/>
      <c r="AJ986" s="2274"/>
      <c r="AK986" s="2274"/>
      <c r="AL986" s="2274"/>
    </row>
    <row r="987" spans="1:38" s="597" customFormat="1" ht="17.25" customHeight="1">
      <c r="A987" s="659"/>
      <c r="B987" s="3554"/>
      <c r="C987" s="3975" t="s">
        <v>695</v>
      </c>
      <c r="D987" s="3976" t="s">
        <v>592</v>
      </c>
      <c r="E987" s="796">
        <f t="shared" si="111"/>
        <v>7239</v>
      </c>
      <c r="F987" s="549">
        <f t="shared" si="110"/>
        <v>7239</v>
      </c>
      <c r="G987" s="2275"/>
      <c r="H987" s="2275"/>
      <c r="I987" s="2275"/>
      <c r="J987" s="2275"/>
      <c r="K987" s="2275"/>
      <c r="L987" s="2275"/>
      <c r="M987" s="1963"/>
      <c r="N987" s="2276"/>
      <c r="O987" s="2276"/>
      <c r="P987" s="2276"/>
      <c r="Q987" s="1965"/>
      <c r="R987" s="2276"/>
      <c r="S987" s="2276"/>
      <c r="T987" s="2276"/>
      <c r="U987" s="2276"/>
      <c r="V987" s="2276"/>
      <c r="W987" s="2276"/>
      <c r="X987" s="2276"/>
      <c r="Y987" s="2276"/>
      <c r="Z987" s="2276"/>
      <c r="AA987" s="2276"/>
      <c r="AB987" s="2273">
        <v>7239</v>
      </c>
      <c r="AC987" s="2276"/>
      <c r="AD987" s="2276"/>
      <c r="AE987" s="2276"/>
      <c r="AF987" s="1891"/>
      <c r="AG987" s="2274"/>
      <c r="AH987" s="2274"/>
      <c r="AI987" s="2274"/>
      <c r="AJ987" s="2274"/>
      <c r="AK987" s="2274"/>
      <c r="AL987" s="2274"/>
    </row>
    <row r="988" spans="1:38" s="597" customFormat="1" ht="17.100000000000001" customHeight="1">
      <c r="A988" s="659"/>
      <c r="B988" s="3554"/>
      <c r="C988" s="3977" t="s">
        <v>698</v>
      </c>
      <c r="D988" s="3976" t="s">
        <v>605</v>
      </c>
      <c r="E988" s="796">
        <f t="shared" si="111"/>
        <v>11000</v>
      </c>
      <c r="F988" s="549">
        <f t="shared" si="110"/>
        <v>11000</v>
      </c>
      <c r="G988" s="2275"/>
      <c r="H988" s="2275"/>
      <c r="I988" s="2275"/>
      <c r="J988" s="2275"/>
      <c r="K988" s="2275"/>
      <c r="L988" s="2275"/>
      <c r="M988" s="1963"/>
      <c r="N988" s="2276"/>
      <c r="O988" s="2276"/>
      <c r="P988" s="2276"/>
      <c r="Q988" s="1965"/>
      <c r="R988" s="2276"/>
      <c r="S988" s="2276"/>
      <c r="T988" s="2276"/>
      <c r="U988" s="2276"/>
      <c r="V988" s="2276"/>
      <c r="W988" s="2276"/>
      <c r="X988" s="2276"/>
      <c r="Y988" s="2276"/>
      <c r="Z988" s="2276"/>
      <c r="AA988" s="2276"/>
      <c r="AB988" s="2273">
        <v>11000</v>
      </c>
      <c r="AC988" s="2276"/>
      <c r="AD988" s="2276"/>
      <c r="AE988" s="2276"/>
      <c r="AF988" s="1891"/>
      <c r="AG988" s="2274"/>
      <c r="AH988" s="2274"/>
      <c r="AI988" s="2274"/>
      <c r="AJ988" s="2274"/>
      <c r="AK988" s="2274"/>
      <c r="AL988" s="2274"/>
    </row>
    <row r="989" spans="1:38" s="597" customFormat="1" ht="17.100000000000001" customHeight="1">
      <c r="A989" s="659"/>
      <c r="B989" s="3554"/>
      <c r="C989" s="3977" t="s">
        <v>790</v>
      </c>
      <c r="D989" s="3976" t="s">
        <v>605</v>
      </c>
      <c r="E989" s="796">
        <f t="shared" si="111"/>
        <v>2530</v>
      </c>
      <c r="F989" s="549">
        <f t="shared" si="110"/>
        <v>2530</v>
      </c>
      <c r="G989" s="2275"/>
      <c r="H989" s="2275"/>
      <c r="I989" s="2275"/>
      <c r="J989" s="2275"/>
      <c r="K989" s="2275"/>
      <c r="L989" s="2275"/>
      <c r="M989" s="1963"/>
      <c r="N989" s="2276"/>
      <c r="O989" s="2276"/>
      <c r="P989" s="2276"/>
      <c r="Q989" s="1965"/>
      <c r="R989" s="2276"/>
      <c r="S989" s="2276"/>
      <c r="T989" s="2276"/>
      <c r="U989" s="2276"/>
      <c r="V989" s="2276"/>
      <c r="W989" s="2276"/>
      <c r="X989" s="2276"/>
      <c r="Y989" s="2276"/>
      <c r="Z989" s="2276"/>
      <c r="AA989" s="2276"/>
      <c r="AB989" s="2273">
        <v>2530</v>
      </c>
      <c r="AC989" s="2276"/>
      <c r="AD989" s="2276"/>
      <c r="AE989" s="2276"/>
      <c r="AF989" s="1891"/>
      <c r="AG989" s="2274"/>
      <c r="AH989" s="2274"/>
      <c r="AI989" s="2274"/>
      <c r="AJ989" s="2274"/>
      <c r="AK989" s="2274"/>
      <c r="AL989" s="2274"/>
    </row>
    <row r="990" spans="1:38" s="597" customFormat="1" ht="17.100000000000001" customHeight="1">
      <c r="A990" s="659"/>
      <c r="B990" s="3554"/>
      <c r="C990" s="5044" t="s">
        <v>700</v>
      </c>
      <c r="D990" s="3978" t="s">
        <v>611</v>
      </c>
      <c r="E990" s="796">
        <f>F990+221609</f>
        <v>361521</v>
      </c>
      <c r="F990" s="549">
        <f t="shared" si="110"/>
        <v>139912</v>
      </c>
      <c r="G990" s="2275"/>
      <c r="H990" s="2275"/>
      <c r="I990" s="2275"/>
      <c r="J990" s="2275"/>
      <c r="K990" s="2275"/>
      <c r="L990" s="2275"/>
      <c r="M990" s="1963"/>
      <c r="N990" s="2276"/>
      <c r="O990" s="2276"/>
      <c r="P990" s="2276"/>
      <c r="Q990" s="1965"/>
      <c r="R990" s="2276"/>
      <c r="S990" s="2276"/>
      <c r="T990" s="2276"/>
      <c r="U990" s="2276"/>
      <c r="V990" s="2276"/>
      <c r="W990" s="2276"/>
      <c r="X990" s="2276"/>
      <c r="Y990" s="2276"/>
      <c r="Z990" s="2276"/>
      <c r="AA990" s="2276"/>
      <c r="AB990" s="2273">
        <v>139912</v>
      </c>
      <c r="AC990" s="2276"/>
      <c r="AD990" s="2276"/>
      <c r="AE990" s="2276"/>
      <c r="AF990" s="1891"/>
      <c r="AG990" s="2274"/>
      <c r="AH990" s="2274"/>
      <c r="AI990" s="2274"/>
      <c r="AJ990" s="2274"/>
      <c r="AK990" s="2274"/>
      <c r="AL990" s="2274"/>
    </row>
    <row r="991" spans="1:38" s="597" customFormat="1" ht="17.100000000000001" customHeight="1">
      <c r="A991" s="659"/>
      <c r="B991" s="3554"/>
      <c r="C991" s="3610" t="s">
        <v>667</v>
      </c>
      <c r="D991" s="3611" t="s">
        <v>611</v>
      </c>
      <c r="E991" s="796">
        <f>F991+65723</f>
        <v>97903</v>
      </c>
      <c r="F991" s="549">
        <f t="shared" si="110"/>
        <v>32180</v>
      </c>
      <c r="G991" s="2275"/>
      <c r="H991" s="2275"/>
      <c r="I991" s="2275"/>
      <c r="J991" s="2275"/>
      <c r="K991" s="2275"/>
      <c r="L991" s="2275"/>
      <c r="M991" s="1963"/>
      <c r="N991" s="2276"/>
      <c r="O991" s="2276"/>
      <c r="P991" s="2276"/>
      <c r="Q991" s="1965"/>
      <c r="R991" s="2276"/>
      <c r="S991" s="2276"/>
      <c r="T991" s="2276"/>
      <c r="U991" s="2276"/>
      <c r="V991" s="2276"/>
      <c r="W991" s="2276"/>
      <c r="X991" s="2276"/>
      <c r="Y991" s="2276"/>
      <c r="Z991" s="2276"/>
      <c r="AA991" s="2276"/>
      <c r="AB991" s="2273">
        <v>32180</v>
      </c>
      <c r="AC991" s="2276"/>
      <c r="AD991" s="2276"/>
      <c r="AE991" s="2276"/>
      <c r="AF991" s="1891"/>
      <c r="AG991" s="2274"/>
      <c r="AH991" s="2274"/>
      <c r="AI991" s="2274"/>
      <c r="AJ991" s="2274"/>
      <c r="AK991" s="2274"/>
      <c r="AL991" s="2274"/>
    </row>
    <row r="992" spans="1:38" s="597" customFormat="1" ht="17.100000000000001" customHeight="1">
      <c r="A992" s="659"/>
      <c r="B992" s="3554"/>
      <c r="C992" s="3610" t="s">
        <v>707</v>
      </c>
      <c r="D992" s="3611" t="s">
        <v>621</v>
      </c>
      <c r="E992" s="796">
        <f t="shared" si="111"/>
        <v>22000</v>
      </c>
      <c r="F992" s="549">
        <f t="shared" si="110"/>
        <v>22000</v>
      </c>
      <c r="G992" s="2275"/>
      <c r="H992" s="2275"/>
      <c r="I992" s="2275"/>
      <c r="J992" s="2275"/>
      <c r="K992" s="2275"/>
      <c r="L992" s="2275"/>
      <c r="M992" s="1963"/>
      <c r="N992" s="2276"/>
      <c r="O992" s="2276"/>
      <c r="P992" s="2276"/>
      <c r="Q992" s="1965"/>
      <c r="R992" s="2276"/>
      <c r="S992" s="2276"/>
      <c r="T992" s="2276"/>
      <c r="U992" s="2276"/>
      <c r="V992" s="2276"/>
      <c r="W992" s="2276"/>
      <c r="X992" s="2276"/>
      <c r="Y992" s="2276"/>
      <c r="Z992" s="2276"/>
      <c r="AA992" s="2276"/>
      <c r="AB992" s="2273">
        <v>22000</v>
      </c>
      <c r="AC992" s="2276"/>
      <c r="AD992" s="2276"/>
      <c r="AE992" s="2276"/>
      <c r="AF992" s="1891"/>
      <c r="AG992" s="2274"/>
      <c r="AH992" s="2274"/>
      <c r="AI992" s="2274"/>
      <c r="AJ992" s="2274"/>
      <c r="AK992" s="2274"/>
      <c r="AL992" s="2274"/>
    </row>
    <row r="993" spans="1:38" s="597" customFormat="1" ht="17.100000000000001" customHeight="1">
      <c r="A993" s="659"/>
      <c r="B993" s="3554"/>
      <c r="C993" s="3610" t="s">
        <v>673</v>
      </c>
      <c r="D993" s="3611" t="s">
        <v>621</v>
      </c>
      <c r="E993" s="796">
        <f t="shared" si="111"/>
        <v>5060</v>
      </c>
      <c r="F993" s="549">
        <f t="shared" si="110"/>
        <v>5060</v>
      </c>
      <c r="G993" s="2275"/>
      <c r="H993" s="2275"/>
      <c r="I993" s="2275"/>
      <c r="J993" s="2275"/>
      <c r="K993" s="2275"/>
      <c r="L993" s="2275"/>
      <c r="M993" s="1963"/>
      <c r="N993" s="2276"/>
      <c r="O993" s="2276"/>
      <c r="P993" s="2276"/>
      <c r="Q993" s="1965"/>
      <c r="R993" s="2276"/>
      <c r="S993" s="2276"/>
      <c r="T993" s="2276"/>
      <c r="U993" s="2276"/>
      <c r="V993" s="2276"/>
      <c r="W993" s="2276"/>
      <c r="X993" s="2276"/>
      <c r="Y993" s="2276"/>
      <c r="Z993" s="2276"/>
      <c r="AA993" s="2276"/>
      <c r="AB993" s="2273">
        <v>5060</v>
      </c>
      <c r="AC993" s="2276"/>
      <c r="AD993" s="2276"/>
      <c r="AE993" s="2276"/>
      <c r="AF993" s="1891"/>
      <c r="AG993" s="2274"/>
      <c r="AH993" s="2274"/>
      <c r="AI993" s="2274"/>
      <c r="AJ993" s="2274"/>
      <c r="AK993" s="2274"/>
      <c r="AL993" s="2274"/>
    </row>
    <row r="994" spans="1:38" s="597" customFormat="1" ht="17.100000000000001" customHeight="1">
      <c r="A994" s="664"/>
      <c r="B994" s="3554"/>
      <c r="C994" s="4889" t="s">
        <v>871</v>
      </c>
      <c r="D994" s="4888" t="s">
        <v>853</v>
      </c>
      <c r="E994" s="4887">
        <f t="shared" si="111"/>
        <v>196361</v>
      </c>
      <c r="F994" s="549">
        <f t="shared" si="110"/>
        <v>196361</v>
      </c>
      <c r="G994" s="2275"/>
      <c r="H994" s="2275"/>
      <c r="I994" s="2275"/>
      <c r="J994" s="2275"/>
      <c r="K994" s="2275"/>
      <c r="L994" s="2275"/>
      <c r="M994" s="1963"/>
      <c r="N994" s="2276"/>
      <c r="O994" s="2276"/>
      <c r="P994" s="2276"/>
      <c r="Q994" s="1965"/>
      <c r="R994" s="2276"/>
      <c r="S994" s="2276"/>
      <c r="T994" s="2276"/>
      <c r="U994" s="2276"/>
      <c r="V994" s="2276"/>
      <c r="W994" s="2276"/>
      <c r="X994" s="2276"/>
      <c r="Y994" s="2276"/>
      <c r="Z994" s="2276"/>
      <c r="AA994" s="2276"/>
      <c r="AB994" s="2273">
        <v>196361</v>
      </c>
      <c r="AC994" s="2276"/>
      <c r="AD994" s="2276"/>
      <c r="AE994" s="2276"/>
      <c r="AF994" s="1891"/>
      <c r="AG994" s="2274"/>
      <c r="AH994" s="2274"/>
      <c r="AI994" s="2274"/>
      <c r="AJ994" s="2274"/>
      <c r="AK994" s="2274"/>
      <c r="AL994" s="2274"/>
    </row>
    <row r="995" spans="1:38" s="597" customFormat="1" ht="17.100000000000001" customHeight="1">
      <c r="A995" s="659"/>
      <c r="B995" s="3561"/>
      <c r="C995" s="4894"/>
      <c r="D995" s="4448"/>
      <c r="E995" s="4466"/>
      <c r="F995" s="549"/>
      <c r="G995" s="4890"/>
      <c r="H995" s="4890"/>
      <c r="I995" s="4890"/>
      <c r="J995" s="4890"/>
      <c r="K995" s="4890"/>
      <c r="L995" s="4890"/>
      <c r="M995" s="4884"/>
      <c r="N995" s="4891"/>
      <c r="O995" s="4891"/>
      <c r="P995" s="4891"/>
      <c r="Q995" s="4886"/>
      <c r="R995" s="4891"/>
      <c r="S995" s="4891"/>
      <c r="T995" s="4891"/>
      <c r="U995" s="4891"/>
      <c r="V995" s="4891"/>
      <c r="W995" s="4891"/>
      <c r="X995" s="4891"/>
      <c r="Y995" s="4891"/>
      <c r="Z995" s="4891"/>
      <c r="AA995" s="4891"/>
      <c r="AB995" s="4892"/>
      <c r="AC995" s="4891"/>
      <c r="AD995" s="4891"/>
      <c r="AE995" s="4891"/>
      <c r="AF995" s="4881"/>
      <c r="AG995" s="4893"/>
      <c r="AH995" s="4893"/>
      <c r="AI995" s="4893"/>
      <c r="AJ995" s="4893"/>
      <c r="AK995" s="4893"/>
      <c r="AL995" s="4893"/>
    </row>
    <row r="996" spans="1:38" ht="17.100000000000001" customHeight="1">
      <c r="A996" s="3561"/>
      <c r="B996" s="3561"/>
      <c r="C996" s="5372" t="s">
        <v>637</v>
      </c>
      <c r="D996" s="5354"/>
      <c r="E996" s="2224">
        <f>E997</f>
        <v>593300</v>
      </c>
      <c r="F996" s="549">
        <f t="shared" si="110"/>
        <v>0</v>
      </c>
      <c r="G996" s="2220"/>
      <c r="H996" s="2220"/>
      <c r="I996" s="2220"/>
      <c r="J996" s="2220"/>
      <c r="K996" s="2220"/>
      <c r="L996" s="2220"/>
      <c r="M996" s="2222"/>
      <c r="N996" s="2221"/>
      <c r="O996" s="2221"/>
      <c r="P996" s="2221"/>
      <c r="Q996" s="2223"/>
      <c r="R996" s="2221"/>
      <c r="S996" s="2221"/>
      <c r="T996" s="2221"/>
      <c r="U996" s="2221"/>
      <c r="V996" s="2221"/>
      <c r="W996" s="2221"/>
      <c r="X996" s="2221"/>
      <c r="Y996" s="2221"/>
      <c r="Z996" s="2221"/>
      <c r="AA996" s="2221"/>
      <c r="AB996" s="2221"/>
    </row>
    <row r="997" spans="1:38" ht="17.100000000000001" customHeight="1">
      <c r="A997" s="3561"/>
      <c r="B997" s="3561"/>
      <c r="C997" s="5373" t="s">
        <v>638</v>
      </c>
      <c r="D997" s="5374"/>
      <c r="E997" s="796">
        <f>SUM(E998:E999)</f>
        <v>593300</v>
      </c>
      <c r="F997" s="549">
        <f t="shared" si="110"/>
        <v>0</v>
      </c>
      <c r="G997" s="2220"/>
      <c r="H997" s="2220"/>
      <c r="I997" s="2220"/>
      <c r="J997" s="2220"/>
      <c r="K997" s="2220"/>
      <c r="L997" s="2220"/>
      <c r="M997" s="2222"/>
      <c r="N997" s="2221"/>
      <c r="O997" s="2221"/>
      <c r="P997" s="2221"/>
      <c r="Q997" s="2223"/>
      <c r="R997" s="2221"/>
      <c r="S997" s="2221"/>
      <c r="T997" s="2221"/>
      <c r="U997" s="2221"/>
      <c r="V997" s="2221"/>
      <c r="W997" s="2221"/>
      <c r="X997" s="2221"/>
      <c r="Y997" s="2221"/>
      <c r="Z997" s="2221"/>
      <c r="AA997" s="2221"/>
      <c r="AB997" s="2221"/>
    </row>
    <row r="998" spans="1:38" ht="17.100000000000001" customHeight="1">
      <c r="A998" s="3561"/>
      <c r="B998" s="3554"/>
      <c r="C998" s="5045" t="s">
        <v>1053</v>
      </c>
      <c r="D998" s="5046" t="s">
        <v>640</v>
      </c>
      <c r="E998" s="588">
        <v>482357</v>
      </c>
      <c r="G998" s="4895"/>
      <c r="H998" s="4895"/>
      <c r="I998" s="4895"/>
      <c r="J998" s="4895"/>
      <c r="K998" s="4895"/>
      <c r="L998" s="4895"/>
      <c r="M998" s="4879"/>
      <c r="N998" s="4892"/>
      <c r="O998" s="4892"/>
      <c r="P998" s="4892"/>
      <c r="Q998" s="4881"/>
      <c r="R998" s="4892"/>
      <c r="S998" s="4892"/>
      <c r="T998" s="4892"/>
      <c r="U998" s="4892"/>
      <c r="V998" s="4892"/>
      <c r="W998" s="4892"/>
      <c r="X998" s="4892"/>
      <c r="Y998" s="4892"/>
      <c r="Z998" s="4892"/>
      <c r="AA998" s="4892"/>
      <c r="AB998" s="4892"/>
      <c r="AC998" s="4892"/>
      <c r="AD998" s="4892"/>
      <c r="AE998" s="4892"/>
      <c r="AF998" s="4881"/>
      <c r="AG998" s="4893"/>
      <c r="AH998" s="4893"/>
      <c r="AI998" s="4893"/>
      <c r="AJ998" s="4893"/>
      <c r="AK998" s="4893"/>
      <c r="AL998" s="4893"/>
    </row>
    <row r="999" spans="1:38" ht="17.100000000000001" customHeight="1">
      <c r="A999" s="3554"/>
      <c r="B999" s="3554"/>
      <c r="C999" s="5047" t="s">
        <v>737</v>
      </c>
      <c r="D999" s="5048" t="s">
        <v>640</v>
      </c>
      <c r="E999" s="4466">
        <v>110943</v>
      </c>
      <c r="F999" s="549">
        <f t="shared" si="110"/>
        <v>2030000</v>
      </c>
      <c r="G999" s="2218"/>
      <c r="H999" s="2218"/>
      <c r="I999" s="2218"/>
      <c r="J999" s="2218"/>
      <c r="K999" s="2218"/>
      <c r="L999" s="2218"/>
      <c r="M999" s="2225"/>
      <c r="N999" s="2219"/>
      <c r="O999" s="2219"/>
      <c r="P999" s="2219"/>
      <c r="Q999" s="2226"/>
      <c r="R999" s="2219"/>
      <c r="S999" s="2219"/>
      <c r="T999" s="2219"/>
      <c r="U999" s="2219"/>
      <c r="V999" s="2219"/>
      <c r="W999" s="2219"/>
      <c r="X999" s="2219"/>
      <c r="Y999" s="2219"/>
      <c r="Z999" s="2219"/>
      <c r="AA999" s="2219"/>
      <c r="AB999" s="2219">
        <v>2030000</v>
      </c>
    </row>
    <row r="1000" spans="1:38" ht="20.100000000000001" customHeight="1">
      <c r="A1000" s="3561"/>
      <c r="B1000" s="3554"/>
      <c r="C1000" s="4894"/>
      <c r="D1000" s="4897"/>
      <c r="E1000" s="4898"/>
      <c r="F1000" s="549">
        <f t="shared" si="110"/>
        <v>0</v>
      </c>
      <c r="G1000" s="3072"/>
      <c r="H1000" s="3072"/>
      <c r="I1000" s="3072"/>
      <c r="J1000" s="3072"/>
      <c r="K1000" s="3072"/>
      <c r="L1000" s="3072"/>
      <c r="M1000" s="1690"/>
      <c r="N1000" s="3073"/>
      <c r="O1000" s="3073"/>
      <c r="P1000" s="3073"/>
      <c r="Q1000" s="2520"/>
      <c r="R1000" s="3073"/>
      <c r="S1000" s="3073"/>
      <c r="T1000" s="3073"/>
      <c r="U1000" s="3073"/>
      <c r="V1000" s="3073"/>
      <c r="W1000" s="3073"/>
      <c r="X1000" s="3073"/>
      <c r="Y1000" s="3073"/>
      <c r="Z1000" s="3073"/>
      <c r="AA1000" s="3073"/>
      <c r="AB1000" s="3073"/>
      <c r="AC1000" s="3073"/>
      <c r="AD1000" s="3073"/>
      <c r="AE1000" s="3073"/>
      <c r="AF1000" s="2520"/>
      <c r="AG1000" s="3074"/>
      <c r="AH1000" s="3074"/>
      <c r="AI1000" s="3074"/>
      <c r="AJ1000" s="3074"/>
      <c r="AK1000" s="3074"/>
      <c r="AL1000" s="3074"/>
    </row>
    <row r="1001" spans="1:38" ht="15.75" customHeight="1">
      <c r="A1001" s="3561"/>
      <c r="B1001" s="3554"/>
      <c r="C1001" s="5292" t="s">
        <v>714</v>
      </c>
      <c r="D1001" s="5390"/>
      <c r="E1001" s="796">
        <f>SUM(E1002:E1003)</f>
        <v>593300</v>
      </c>
      <c r="F1001" s="549">
        <f t="shared" si="110"/>
        <v>0</v>
      </c>
      <c r="G1001" s="3072"/>
      <c r="H1001" s="3072"/>
      <c r="I1001" s="3072"/>
      <c r="J1001" s="3072"/>
      <c r="K1001" s="3072"/>
      <c r="L1001" s="3072"/>
      <c r="M1001" s="1690"/>
      <c r="N1001" s="3073"/>
      <c r="O1001" s="3073"/>
      <c r="P1001" s="3073"/>
      <c r="Q1001" s="2520"/>
      <c r="R1001" s="3073"/>
      <c r="S1001" s="3073"/>
      <c r="T1001" s="3073"/>
      <c r="U1001" s="3073"/>
      <c r="V1001" s="3073"/>
      <c r="W1001" s="3073"/>
      <c r="X1001" s="3073"/>
      <c r="Y1001" s="3073"/>
      <c r="Z1001" s="3073"/>
      <c r="AA1001" s="3073"/>
      <c r="AB1001" s="3073"/>
      <c r="AC1001" s="3073"/>
      <c r="AD1001" s="3073"/>
      <c r="AE1001" s="3073"/>
      <c r="AF1001" s="2520"/>
      <c r="AG1001" s="3074"/>
      <c r="AH1001" s="3074"/>
      <c r="AI1001" s="3074"/>
      <c r="AJ1001" s="3074"/>
      <c r="AK1001" s="3074"/>
      <c r="AL1001" s="3074"/>
    </row>
    <row r="1002" spans="1:38" ht="15.75" customHeight="1">
      <c r="A1002" s="3561"/>
      <c r="B1002" s="3561"/>
      <c r="C1002" s="5047" t="s">
        <v>1053</v>
      </c>
      <c r="D1002" s="5052" t="s">
        <v>640</v>
      </c>
      <c r="E1002" s="4887">
        <v>482357</v>
      </c>
      <c r="G1002" s="4895"/>
      <c r="H1002" s="4895"/>
      <c r="I1002" s="4895"/>
      <c r="J1002" s="4895"/>
      <c r="K1002" s="4895"/>
      <c r="L1002" s="4895"/>
      <c r="M1002" s="4896"/>
      <c r="N1002" s="4892"/>
      <c r="O1002" s="4892"/>
      <c r="P1002" s="4892"/>
      <c r="Q1002" s="4899"/>
      <c r="R1002" s="4892"/>
      <c r="S1002" s="4892"/>
      <c r="T1002" s="4892"/>
      <c r="U1002" s="4892"/>
      <c r="V1002" s="4892"/>
      <c r="W1002" s="4892"/>
      <c r="X1002" s="4892"/>
      <c r="Y1002" s="4892"/>
      <c r="Z1002" s="4892"/>
      <c r="AA1002" s="4892"/>
      <c r="AB1002" s="4892"/>
      <c r="AC1002" s="4892"/>
      <c r="AD1002" s="4892"/>
      <c r="AE1002" s="4892"/>
      <c r="AF1002" s="4899"/>
      <c r="AG1002" s="4893"/>
      <c r="AH1002" s="4893"/>
      <c r="AI1002" s="4893"/>
      <c r="AJ1002" s="4893"/>
      <c r="AK1002" s="4893"/>
      <c r="AL1002" s="4893"/>
    </row>
    <row r="1003" spans="1:38" ht="15.75" customHeight="1" thickBot="1">
      <c r="A1003" s="3561"/>
      <c r="B1003" s="3561"/>
      <c r="C1003" s="5053" t="s">
        <v>737</v>
      </c>
      <c r="D1003" s="5054" t="s">
        <v>640</v>
      </c>
      <c r="E1003" s="4458">
        <v>110943</v>
      </c>
      <c r="F1003" s="549">
        <f t="shared" si="110"/>
        <v>120006</v>
      </c>
      <c r="G1003" s="3072"/>
      <c r="H1003" s="3072"/>
      <c r="I1003" s="3072"/>
      <c r="J1003" s="3072"/>
      <c r="K1003" s="3072"/>
      <c r="L1003" s="3072"/>
      <c r="M1003" s="1690"/>
      <c r="N1003" s="3073"/>
      <c r="O1003" s="3073"/>
      <c r="P1003" s="3073"/>
      <c r="Q1003" s="2520"/>
      <c r="R1003" s="3073"/>
      <c r="S1003" s="3073"/>
      <c r="T1003" s="3073"/>
      <c r="U1003" s="3073">
        <v>120006</v>
      </c>
      <c r="V1003" s="3073"/>
      <c r="W1003" s="3073"/>
      <c r="X1003" s="3073"/>
      <c r="Y1003" s="3073"/>
      <c r="Z1003" s="3073"/>
      <c r="AA1003" s="3073"/>
      <c r="AB1003" s="3073"/>
      <c r="AC1003" s="3073"/>
      <c r="AD1003" s="3073"/>
      <c r="AE1003" s="3073"/>
      <c r="AF1003" s="2520"/>
      <c r="AG1003" s="3074"/>
      <c r="AH1003" s="3074"/>
      <c r="AI1003" s="3074"/>
      <c r="AJ1003" s="3074"/>
      <c r="AK1003" s="3074"/>
      <c r="AL1003" s="3074"/>
    </row>
    <row r="1004" spans="1:38" ht="17.100000000000001" customHeight="1" thickBot="1">
      <c r="A1004" s="3561"/>
      <c r="B1004" s="576" t="s">
        <v>875</v>
      </c>
      <c r="C1004" s="577"/>
      <c r="D1004" s="578" t="s">
        <v>33</v>
      </c>
      <c r="E1004" s="579">
        <f>SUM(E1005,E1075)</f>
        <v>28823680.000000004</v>
      </c>
      <c r="F1004" s="549">
        <f t="shared" ref="F1004:F1049" si="112">SUM(G1004:AJ1004)</f>
        <v>0</v>
      </c>
      <c r="G1004" s="2272"/>
      <c r="H1004" s="2272"/>
      <c r="I1004" s="2272"/>
      <c r="J1004" s="2272"/>
      <c r="K1004" s="2272"/>
      <c r="L1004" s="2272"/>
      <c r="M1004" s="1690"/>
      <c r="N1004" s="2273"/>
      <c r="O1004" s="2273"/>
      <c r="P1004" s="2273"/>
      <c r="Q1004" s="1891"/>
      <c r="R1004" s="2273"/>
      <c r="S1004" s="2273"/>
      <c r="T1004" s="2273"/>
      <c r="U1004" s="2273"/>
      <c r="V1004" s="2273"/>
      <c r="W1004" s="2273"/>
      <c r="X1004" s="2273"/>
      <c r="Y1004" s="2273"/>
      <c r="Z1004" s="2273"/>
      <c r="AA1004" s="2273"/>
      <c r="AB1004" s="2273"/>
      <c r="AC1004" s="2273"/>
      <c r="AD1004" s="2273"/>
      <c r="AE1004" s="2273"/>
      <c r="AF1004" s="1891"/>
      <c r="AG1004" s="2274"/>
      <c r="AH1004" s="2274"/>
      <c r="AI1004" s="2274"/>
      <c r="AJ1004" s="2274"/>
      <c r="AK1004" s="2274"/>
      <c r="AL1004" s="2274"/>
    </row>
    <row r="1005" spans="1:38" ht="17.100000000000001" customHeight="1">
      <c r="A1005" s="3561"/>
      <c r="B1005" s="3554"/>
      <c r="C1005" s="5196" t="s">
        <v>582</v>
      </c>
      <c r="D1005" s="5197"/>
      <c r="E1005" s="574">
        <f>SUM(E1006,E1018,E1022,E1015)</f>
        <v>25748680.000000004</v>
      </c>
      <c r="F1005" s="549">
        <f t="shared" si="112"/>
        <v>0</v>
      </c>
      <c r="G1005" s="2272"/>
      <c r="H1005" s="2272"/>
      <c r="I1005" s="2272"/>
      <c r="J1005" s="2272"/>
      <c r="K1005" s="2272"/>
      <c r="L1005" s="2272"/>
      <c r="M1005" s="1690"/>
      <c r="N1005" s="2273"/>
      <c r="O1005" s="2273"/>
      <c r="P1005" s="2273"/>
      <c r="Q1005" s="1891"/>
      <c r="R1005" s="2273"/>
      <c r="S1005" s="2273"/>
      <c r="T1005" s="2273"/>
      <c r="U1005" s="2273"/>
      <c r="V1005" s="2273"/>
      <c r="W1005" s="2273"/>
      <c r="X1005" s="2273"/>
      <c r="Y1005" s="2273"/>
      <c r="Z1005" s="2273"/>
      <c r="AA1005" s="2273"/>
      <c r="AB1005" s="2273"/>
      <c r="AC1005" s="2273"/>
      <c r="AD1005" s="2273"/>
      <c r="AE1005" s="2273"/>
      <c r="AF1005" s="1891"/>
      <c r="AG1005" s="2274"/>
      <c r="AH1005" s="2274"/>
      <c r="AI1005" s="2274"/>
      <c r="AJ1005" s="2274"/>
      <c r="AK1005" s="2274"/>
      <c r="AL1005" s="2274"/>
    </row>
    <row r="1006" spans="1:38" ht="17.100000000000001" customHeight="1">
      <c r="A1006" s="3561"/>
      <c r="B1006" s="3554"/>
      <c r="C1006" s="5386" t="s">
        <v>583</v>
      </c>
      <c r="D1006" s="5387"/>
      <c r="E1006" s="3979">
        <f>SUM(E1007,E1010,)</f>
        <v>1253557</v>
      </c>
      <c r="F1006" s="549">
        <f t="shared" si="112"/>
        <v>0</v>
      </c>
      <c r="G1006" s="2277"/>
      <c r="H1006" s="2277"/>
      <c r="I1006" s="2277"/>
      <c r="J1006" s="2277"/>
      <c r="K1006" s="2277"/>
      <c r="L1006" s="2277"/>
      <c r="M1006" s="1690"/>
      <c r="N1006" s="2278"/>
      <c r="O1006" s="2278"/>
      <c r="P1006" s="2278"/>
      <c r="Q1006" s="1891"/>
      <c r="R1006" s="2278"/>
      <c r="S1006" s="2278"/>
      <c r="T1006" s="2278"/>
      <c r="U1006" s="2278"/>
      <c r="V1006" s="2278"/>
      <c r="W1006" s="2278"/>
      <c r="X1006" s="2278"/>
      <c r="Y1006" s="2278"/>
      <c r="Z1006" s="2278"/>
      <c r="AA1006" s="2278"/>
      <c r="AB1006" s="2278"/>
      <c r="AC1006" s="2278"/>
      <c r="AD1006" s="2278"/>
      <c r="AE1006" s="2278"/>
      <c r="AF1006" s="1891"/>
      <c r="AG1006" s="2279"/>
      <c r="AH1006" s="2279"/>
      <c r="AI1006" s="2279"/>
      <c r="AJ1006" s="2279"/>
      <c r="AK1006" s="2279"/>
      <c r="AL1006" s="2279"/>
    </row>
    <row r="1007" spans="1:38" ht="17.100000000000001" customHeight="1">
      <c r="A1007" s="3561"/>
      <c r="B1007" s="3554"/>
      <c r="C1007" s="5286" t="s">
        <v>584</v>
      </c>
      <c r="D1007" s="5388"/>
      <c r="E1007" s="870">
        <f>SUM(E1008:E1008)</f>
        <v>4968</v>
      </c>
      <c r="F1007" s="549">
        <f t="shared" si="112"/>
        <v>0</v>
      </c>
      <c r="G1007" s="2277"/>
      <c r="H1007" s="2277"/>
      <c r="I1007" s="2277"/>
      <c r="J1007" s="2277"/>
      <c r="K1007" s="2277"/>
      <c r="L1007" s="2277"/>
      <c r="M1007" s="1690"/>
      <c r="N1007" s="2278"/>
      <c r="O1007" s="2278"/>
      <c r="P1007" s="2278"/>
      <c r="Q1007" s="1891"/>
      <c r="R1007" s="2278"/>
      <c r="S1007" s="2278"/>
      <c r="T1007" s="2278"/>
      <c r="U1007" s="2278"/>
      <c r="V1007" s="2278"/>
      <c r="W1007" s="2278"/>
      <c r="X1007" s="2278"/>
      <c r="Y1007" s="2278"/>
      <c r="Z1007" s="2278"/>
      <c r="AA1007" s="2278"/>
      <c r="AB1007" s="2278"/>
      <c r="AC1007" s="2278"/>
      <c r="AD1007" s="2278"/>
      <c r="AE1007" s="2278"/>
      <c r="AF1007" s="1891"/>
      <c r="AG1007" s="2279"/>
      <c r="AH1007" s="2279"/>
      <c r="AI1007" s="2279"/>
      <c r="AJ1007" s="2279"/>
      <c r="AK1007" s="2279"/>
      <c r="AL1007" s="2279"/>
    </row>
    <row r="1008" spans="1:38" ht="16.5" customHeight="1">
      <c r="A1008" s="3554"/>
      <c r="B1008" s="3554"/>
      <c r="C1008" s="3980" t="s">
        <v>593</v>
      </c>
      <c r="D1008" s="3948" t="s">
        <v>594</v>
      </c>
      <c r="E1008" s="3957">
        <f>F1008</f>
        <v>4968</v>
      </c>
      <c r="F1008" s="549">
        <f t="shared" si="112"/>
        <v>4968</v>
      </c>
      <c r="G1008" s="2277"/>
      <c r="H1008" s="2277"/>
      <c r="I1008" s="2277"/>
      <c r="J1008" s="2277"/>
      <c r="K1008" s="2277"/>
      <c r="L1008" s="2277"/>
      <c r="M1008" s="1690"/>
      <c r="N1008" s="2278"/>
      <c r="O1008" s="2278"/>
      <c r="P1008" s="2278"/>
      <c r="Q1008" s="1891"/>
      <c r="R1008" s="2278"/>
      <c r="S1008" s="2278"/>
      <c r="T1008" s="2278"/>
      <c r="U1008" s="2278"/>
      <c r="V1008" s="2278"/>
      <c r="W1008" s="2278"/>
      <c r="X1008" s="2278"/>
      <c r="Y1008" s="2278"/>
      <c r="Z1008" s="2278"/>
      <c r="AA1008" s="2278">
        <v>4968</v>
      </c>
      <c r="AB1008" s="2278"/>
      <c r="AC1008" s="2278"/>
      <c r="AD1008" s="2278"/>
      <c r="AE1008" s="2278"/>
      <c r="AF1008" s="1891"/>
      <c r="AG1008" s="2279"/>
      <c r="AH1008" s="2279"/>
      <c r="AI1008" s="2279"/>
      <c r="AJ1008" s="2279"/>
      <c r="AK1008" s="2279"/>
      <c r="AL1008" s="2279"/>
    </row>
    <row r="1009" spans="1:38" ht="17.100000000000001" customHeight="1">
      <c r="A1009" s="3561"/>
      <c r="B1009" s="3554"/>
      <c r="C1009" s="615"/>
      <c r="D1009" s="667"/>
      <c r="E1009" s="3957"/>
      <c r="F1009" s="549">
        <f t="shared" si="112"/>
        <v>0</v>
      </c>
      <c r="G1009" s="2277"/>
      <c r="H1009" s="2277"/>
      <c r="I1009" s="2277"/>
      <c r="J1009" s="2277"/>
      <c r="K1009" s="2277"/>
      <c r="L1009" s="2277"/>
      <c r="M1009" s="1690"/>
      <c r="N1009" s="2278"/>
      <c r="O1009" s="2278"/>
      <c r="P1009" s="2278"/>
      <c r="Q1009" s="1891"/>
      <c r="R1009" s="2278"/>
      <c r="S1009" s="2278"/>
      <c r="T1009" s="2278"/>
      <c r="U1009" s="2278"/>
      <c r="V1009" s="2278"/>
      <c r="W1009" s="2278"/>
      <c r="X1009" s="2278"/>
      <c r="Y1009" s="2278"/>
      <c r="Z1009" s="2278"/>
      <c r="AA1009" s="2278"/>
      <c r="AB1009" s="2278"/>
      <c r="AC1009" s="2278"/>
      <c r="AD1009" s="2278"/>
      <c r="AE1009" s="2278"/>
      <c r="AF1009" s="1891"/>
      <c r="AG1009" s="2279"/>
      <c r="AH1009" s="2279"/>
      <c r="AI1009" s="2279"/>
      <c r="AJ1009" s="2279"/>
      <c r="AK1009" s="2279"/>
      <c r="AL1009" s="2279"/>
    </row>
    <row r="1010" spans="1:38" ht="17.100000000000001" customHeight="1">
      <c r="A1010" s="3561"/>
      <c r="B1010" s="3554"/>
      <c r="C1010" s="5362" t="s">
        <v>597</v>
      </c>
      <c r="D1010" s="5389"/>
      <c r="E1010" s="3962">
        <f>SUM(E1011:E1013)</f>
        <v>1248589</v>
      </c>
      <c r="F1010" s="549">
        <f t="shared" si="112"/>
        <v>0</v>
      </c>
      <c r="G1010" s="2280"/>
      <c r="H1010" s="2280"/>
      <c r="I1010" s="2280"/>
      <c r="J1010" s="2280"/>
      <c r="K1010" s="2280"/>
      <c r="L1010" s="2280"/>
      <c r="M1010" s="1690"/>
      <c r="N1010" s="2281"/>
      <c r="O1010" s="2281"/>
      <c r="P1010" s="2281"/>
      <c r="Q1010" s="1891"/>
      <c r="R1010" s="2281"/>
      <c r="S1010" s="2281"/>
      <c r="T1010" s="2281"/>
      <c r="U1010" s="2281"/>
      <c r="V1010" s="2281"/>
      <c r="W1010" s="2281"/>
      <c r="X1010" s="2281"/>
      <c r="Y1010" s="2281"/>
      <c r="Z1010" s="2281"/>
      <c r="AA1010" s="2281"/>
      <c r="AB1010" s="2281"/>
      <c r="AC1010" s="2281"/>
      <c r="AD1010" s="2281"/>
      <c r="AE1010" s="2281"/>
      <c r="AF1010" s="1891"/>
      <c r="AG1010" s="2282"/>
      <c r="AH1010" s="2282"/>
      <c r="AI1010" s="2282"/>
      <c r="AJ1010" s="2282"/>
      <c r="AK1010" s="2282"/>
      <c r="AL1010" s="2282"/>
    </row>
    <row r="1011" spans="1:38" ht="17.100000000000001" customHeight="1">
      <c r="A1011" s="3561"/>
      <c r="B1011" s="3554"/>
      <c r="C1011" s="3920" t="s">
        <v>600</v>
      </c>
      <c r="D1011" s="3981" t="s">
        <v>601</v>
      </c>
      <c r="E1011" s="3957">
        <f>F1011</f>
        <v>209000</v>
      </c>
      <c r="F1011" s="549">
        <f t="shared" si="112"/>
        <v>209000</v>
      </c>
      <c r="G1011" s="2283"/>
      <c r="H1011" s="2283"/>
      <c r="I1011" s="2283"/>
      <c r="J1011" s="2283"/>
      <c r="K1011" s="2283"/>
      <c r="L1011" s="2283"/>
      <c r="M1011" s="1690"/>
      <c r="N1011" s="2284"/>
      <c r="O1011" s="2284"/>
      <c r="P1011" s="2284"/>
      <c r="Q1011" s="1891"/>
      <c r="R1011" s="2284"/>
      <c r="S1011" s="2284"/>
      <c r="T1011" s="2284"/>
      <c r="U1011" s="2284"/>
      <c r="V1011" s="2284"/>
      <c r="W1011" s="2284"/>
      <c r="X1011" s="2284"/>
      <c r="Y1011" s="2284"/>
      <c r="Z1011" s="2284"/>
      <c r="AA1011" s="2284">
        <v>209000</v>
      </c>
      <c r="AB1011" s="2284"/>
      <c r="AC1011" s="2284"/>
      <c r="AD1011" s="2284"/>
      <c r="AE1011" s="2284"/>
      <c r="AF1011" s="1891"/>
      <c r="AG1011" s="2285"/>
      <c r="AH1011" s="2285"/>
      <c r="AI1011" s="2285"/>
      <c r="AJ1011" s="2285"/>
      <c r="AK1011" s="2285"/>
      <c r="AL1011" s="2285"/>
    </row>
    <row r="1012" spans="1:38" ht="17.100000000000001" customHeight="1">
      <c r="A1012" s="3561"/>
      <c r="B1012" s="3554"/>
      <c r="C1012" s="3920" t="s">
        <v>610</v>
      </c>
      <c r="D1012" s="3981" t="s">
        <v>611</v>
      </c>
      <c r="E1012" s="3957">
        <f t="shared" ref="E1012:E1013" si="113">F1012</f>
        <v>41100</v>
      </c>
      <c r="F1012" s="549">
        <f t="shared" si="112"/>
        <v>41100</v>
      </c>
      <c r="G1012" s="2286"/>
      <c r="H1012" s="2286"/>
      <c r="I1012" s="2286"/>
      <c r="J1012" s="2286"/>
      <c r="K1012" s="2286"/>
      <c r="L1012" s="2286"/>
      <c r="M1012" s="1690"/>
      <c r="N1012" s="2287"/>
      <c r="O1012" s="2287"/>
      <c r="P1012" s="2287"/>
      <c r="Q1012" s="1891"/>
      <c r="R1012" s="2287"/>
      <c r="S1012" s="2287"/>
      <c r="T1012" s="2287"/>
      <c r="U1012" s="2287"/>
      <c r="V1012" s="2287"/>
      <c r="W1012" s="2287"/>
      <c r="X1012" s="2287"/>
      <c r="Y1012" s="2287"/>
      <c r="Z1012" s="2287"/>
      <c r="AA1012" s="2287">
        <v>41100</v>
      </c>
      <c r="AB1012" s="2287"/>
      <c r="AC1012" s="2287"/>
      <c r="AD1012" s="2287"/>
      <c r="AE1012" s="2287"/>
      <c r="AF1012" s="1891"/>
      <c r="AG1012" s="2288"/>
      <c r="AH1012" s="2288"/>
      <c r="AI1012" s="2288"/>
      <c r="AJ1012" s="2288"/>
      <c r="AK1012" s="2288"/>
      <c r="AL1012" s="2288"/>
    </row>
    <row r="1013" spans="1:38" ht="17.100000000000001" customHeight="1">
      <c r="A1013" s="3554"/>
      <c r="B1013" s="3554"/>
      <c r="C1013" s="3928" t="s">
        <v>622</v>
      </c>
      <c r="D1013" s="3922" t="s">
        <v>623</v>
      </c>
      <c r="E1013" s="3957">
        <f t="shared" si="113"/>
        <v>998489</v>
      </c>
      <c r="F1013" s="549">
        <f t="shared" si="112"/>
        <v>998489</v>
      </c>
      <c r="G1013" s="2289"/>
      <c r="H1013" s="2289"/>
      <c r="I1013" s="2289"/>
      <c r="J1013" s="2289"/>
      <c r="K1013" s="2289"/>
      <c r="L1013" s="2289"/>
      <c r="M1013" s="1690"/>
      <c r="N1013" s="2290"/>
      <c r="O1013" s="2290"/>
      <c r="P1013" s="2290"/>
      <c r="Q1013" s="1891"/>
      <c r="R1013" s="2290"/>
      <c r="S1013" s="2290"/>
      <c r="T1013" s="2290"/>
      <c r="U1013" s="2290"/>
      <c r="V1013" s="2290"/>
      <c r="W1013" s="2290"/>
      <c r="X1013" s="2290"/>
      <c r="Y1013" s="2290"/>
      <c r="Z1013" s="2290"/>
      <c r="AA1013" s="2290"/>
      <c r="AB1013" s="2290">
        <v>998489</v>
      </c>
      <c r="AC1013" s="2290"/>
      <c r="AD1013" s="2290"/>
      <c r="AE1013" s="2290"/>
      <c r="AF1013" s="1891"/>
      <c r="AG1013" s="2291"/>
      <c r="AH1013" s="2291"/>
      <c r="AI1013" s="2291"/>
      <c r="AJ1013" s="2291"/>
      <c r="AK1013" s="2291"/>
      <c r="AL1013" s="2291"/>
    </row>
    <row r="1014" spans="1:38" ht="17.100000000000001" customHeight="1">
      <c r="A1014" s="3561"/>
      <c r="B1014" s="3554"/>
      <c r="C1014" s="3982"/>
      <c r="D1014" s="3983"/>
      <c r="E1014" s="3957"/>
      <c r="G1014" s="2292"/>
      <c r="H1014" s="2292"/>
      <c r="I1014" s="2292"/>
      <c r="J1014" s="2292"/>
      <c r="K1014" s="2292"/>
      <c r="L1014" s="2292"/>
      <c r="M1014" s="1690"/>
      <c r="N1014" s="2293"/>
      <c r="O1014" s="2293"/>
      <c r="P1014" s="2293"/>
      <c r="Q1014" s="1891"/>
      <c r="R1014" s="2293"/>
      <c r="S1014" s="2293"/>
      <c r="T1014" s="2293"/>
      <c r="U1014" s="2293"/>
      <c r="V1014" s="2293"/>
      <c r="W1014" s="2293"/>
      <c r="X1014" s="2293"/>
      <c r="Y1014" s="2293"/>
      <c r="Z1014" s="2293"/>
      <c r="AA1014" s="2293"/>
      <c r="AB1014" s="2293"/>
      <c r="AC1014" s="2293"/>
      <c r="AD1014" s="2293"/>
      <c r="AE1014" s="2293"/>
      <c r="AF1014" s="1891"/>
      <c r="AG1014" s="2294"/>
      <c r="AH1014" s="2294"/>
      <c r="AI1014" s="2294"/>
      <c r="AJ1014" s="2294"/>
      <c r="AK1014" s="2294"/>
      <c r="AL1014" s="2294"/>
    </row>
    <row r="1015" spans="1:38" ht="13.5" customHeight="1">
      <c r="A1015" s="3561"/>
      <c r="B1015" s="3554"/>
      <c r="C1015" s="5363" t="s">
        <v>641</v>
      </c>
      <c r="D1015" s="5363"/>
      <c r="E1015" s="3957">
        <f>SUM(E1016)</f>
        <v>500000</v>
      </c>
      <c r="F1015" s="549">
        <f t="shared" si="112"/>
        <v>0</v>
      </c>
      <c r="G1015" s="2295"/>
      <c r="H1015" s="2295"/>
      <c r="I1015" s="2295"/>
      <c r="J1015" s="2295"/>
      <c r="K1015" s="2295"/>
      <c r="L1015" s="2295"/>
      <c r="M1015" s="1690"/>
      <c r="N1015" s="2296"/>
      <c r="O1015" s="2296"/>
      <c r="P1015" s="2296"/>
      <c r="Q1015" s="1891"/>
      <c r="R1015" s="2296"/>
      <c r="S1015" s="2296"/>
      <c r="T1015" s="2296"/>
      <c r="U1015" s="2296"/>
      <c r="V1015" s="2296"/>
      <c r="W1015" s="2296"/>
      <c r="X1015" s="2296"/>
      <c r="Y1015" s="2296"/>
      <c r="Z1015" s="2296"/>
      <c r="AA1015" s="2296"/>
      <c r="AB1015" s="2296"/>
      <c r="AC1015" s="2296"/>
      <c r="AD1015" s="2296"/>
      <c r="AE1015" s="2296"/>
      <c r="AF1015" s="1891"/>
      <c r="AG1015" s="2297"/>
      <c r="AH1015" s="2297"/>
      <c r="AI1015" s="2297"/>
      <c r="AJ1015" s="2297"/>
      <c r="AK1015" s="2297"/>
      <c r="AL1015" s="2297"/>
    </row>
    <row r="1016" spans="1:38" ht="58.5" customHeight="1">
      <c r="A1016" s="3561"/>
      <c r="B1016" s="3554"/>
      <c r="C1016" s="3928" t="s">
        <v>66</v>
      </c>
      <c r="D1016" s="3919" t="s">
        <v>682</v>
      </c>
      <c r="E1016" s="3957">
        <f>F1016</f>
        <v>500000</v>
      </c>
      <c r="F1016" s="549">
        <f t="shared" si="112"/>
        <v>500000</v>
      </c>
      <c r="G1016" s="2298"/>
      <c r="H1016" s="2298"/>
      <c r="I1016" s="2298"/>
      <c r="J1016" s="2298"/>
      <c r="K1016" s="2298"/>
      <c r="L1016" s="2298"/>
      <c r="M1016" s="1690"/>
      <c r="N1016" s="2299"/>
      <c r="O1016" s="2299"/>
      <c r="P1016" s="2299"/>
      <c r="Q1016" s="1891"/>
      <c r="R1016" s="2299"/>
      <c r="S1016" s="2299"/>
      <c r="T1016" s="2299"/>
      <c r="U1016" s="2299"/>
      <c r="V1016" s="2299"/>
      <c r="W1016" s="2299"/>
      <c r="X1016" s="2299"/>
      <c r="Y1016" s="2299"/>
      <c r="Z1016" s="2299"/>
      <c r="AA1016" s="2299">
        <v>500000</v>
      </c>
      <c r="AB1016" s="2299"/>
      <c r="AC1016" s="2299"/>
      <c r="AD1016" s="2299"/>
      <c r="AE1016" s="2299"/>
      <c r="AF1016" s="1891"/>
      <c r="AG1016" s="2300"/>
      <c r="AH1016" s="2300"/>
      <c r="AI1016" s="2300"/>
      <c r="AJ1016" s="2300"/>
      <c r="AK1016" s="2300"/>
      <c r="AL1016" s="2300"/>
    </row>
    <row r="1017" spans="1:38" ht="17.100000000000001" customHeight="1">
      <c r="A1017" s="3561"/>
      <c r="B1017" s="3554"/>
      <c r="C1017" s="3751"/>
      <c r="D1017" s="1129"/>
      <c r="E1017" s="796"/>
      <c r="F1017" s="549">
        <f t="shared" si="112"/>
        <v>0</v>
      </c>
      <c r="G1017" s="2298"/>
      <c r="H1017" s="2298"/>
      <c r="I1017" s="2298"/>
      <c r="J1017" s="2298"/>
      <c r="K1017" s="2298"/>
      <c r="L1017" s="2298"/>
      <c r="M1017" s="1690"/>
      <c r="N1017" s="2299"/>
      <c r="O1017" s="2299"/>
      <c r="P1017" s="2299"/>
      <c r="Q1017" s="1891"/>
      <c r="R1017" s="2299"/>
      <c r="S1017" s="2299"/>
      <c r="T1017" s="2299"/>
      <c r="U1017" s="2299"/>
      <c r="V1017" s="2299"/>
      <c r="W1017" s="2299"/>
      <c r="X1017" s="2299"/>
      <c r="Y1017" s="2299"/>
      <c r="Z1017" s="2299"/>
      <c r="AA1017" s="2299"/>
      <c r="AB1017" s="2299"/>
      <c r="AC1017" s="2299"/>
      <c r="AD1017" s="2299"/>
      <c r="AE1017" s="2299"/>
      <c r="AF1017" s="1891"/>
      <c r="AG1017" s="2300"/>
      <c r="AH1017" s="2300"/>
      <c r="AI1017" s="2300"/>
      <c r="AJ1017" s="2300"/>
      <c r="AK1017" s="2300"/>
      <c r="AL1017" s="2300"/>
    </row>
    <row r="1018" spans="1:38" ht="17.100000000000001" customHeight="1">
      <c r="A1018" s="3554"/>
      <c r="B1018" s="3554"/>
      <c r="C1018" s="5371" t="s">
        <v>804</v>
      </c>
      <c r="D1018" s="5375"/>
      <c r="E1018" s="796">
        <f>SUM(E1019:E1020)</f>
        <v>1254000</v>
      </c>
      <c r="F1018" s="549">
        <f t="shared" si="112"/>
        <v>0</v>
      </c>
      <c r="G1018" s="2298"/>
      <c r="H1018" s="2298"/>
      <c r="I1018" s="2298"/>
      <c r="J1018" s="2298"/>
      <c r="K1018" s="2298"/>
      <c r="L1018" s="2298"/>
      <c r="M1018" s="1690"/>
      <c r="N1018" s="2299"/>
      <c r="O1018" s="2299"/>
      <c r="P1018" s="2299"/>
      <c r="Q1018" s="1891"/>
      <c r="R1018" s="2299"/>
      <c r="S1018" s="2299"/>
      <c r="T1018" s="2299"/>
      <c r="U1018" s="2299"/>
      <c r="V1018" s="2299"/>
      <c r="W1018" s="2299"/>
      <c r="X1018" s="2299"/>
      <c r="Y1018" s="2299"/>
      <c r="Z1018" s="2299"/>
      <c r="AA1018" s="2299"/>
      <c r="AB1018" s="2299"/>
      <c r="AC1018" s="2299"/>
      <c r="AD1018" s="2299"/>
      <c r="AE1018" s="2299"/>
      <c r="AF1018" s="1891"/>
      <c r="AG1018" s="2300"/>
      <c r="AH1018" s="2300"/>
      <c r="AI1018" s="2300"/>
      <c r="AJ1018" s="2300"/>
      <c r="AK1018" s="2300"/>
      <c r="AL1018" s="2300"/>
    </row>
    <row r="1019" spans="1:38" ht="17.100000000000001" customHeight="1">
      <c r="A1019" s="3561"/>
      <c r="B1019" s="3554"/>
      <c r="C1019" s="3984" t="s">
        <v>876</v>
      </c>
      <c r="D1019" s="3985" t="s">
        <v>877</v>
      </c>
      <c r="E1019" s="3979">
        <f t="shared" ref="E1019:E1020" si="114">F1019</f>
        <v>234000</v>
      </c>
      <c r="F1019" s="549">
        <f t="shared" si="112"/>
        <v>234000</v>
      </c>
      <c r="G1019" s="2301"/>
      <c r="H1019" s="2301"/>
      <c r="I1019" s="2301"/>
      <c r="J1019" s="2301"/>
      <c r="K1019" s="2301"/>
      <c r="L1019" s="2301"/>
      <c r="M1019" s="1690"/>
      <c r="N1019" s="2302"/>
      <c r="O1019" s="2302"/>
      <c r="P1019" s="2302"/>
      <c r="Q1019" s="1891"/>
      <c r="R1019" s="2302"/>
      <c r="S1019" s="2302"/>
      <c r="T1019" s="2302"/>
      <c r="U1019" s="2302"/>
      <c r="V1019" s="2302"/>
      <c r="W1019" s="2302"/>
      <c r="X1019" s="2302"/>
      <c r="Y1019" s="2302"/>
      <c r="Z1019" s="2302"/>
      <c r="AA1019" s="2302">
        <v>234000</v>
      </c>
      <c r="AB1019" s="2302"/>
      <c r="AC1019" s="2302"/>
      <c r="AD1019" s="2302"/>
      <c r="AE1019" s="2302"/>
      <c r="AF1019" s="1891"/>
      <c r="AG1019" s="2303"/>
      <c r="AH1019" s="2303"/>
      <c r="AI1019" s="2303"/>
      <c r="AJ1019" s="2303"/>
      <c r="AK1019" s="2303"/>
      <c r="AL1019" s="2303"/>
    </row>
    <row r="1020" spans="1:38" ht="17.100000000000001" customHeight="1">
      <c r="A1020" s="3561"/>
      <c r="B1020" s="3554"/>
      <c r="C1020" s="3986" t="s">
        <v>878</v>
      </c>
      <c r="D1020" s="3987" t="s">
        <v>879</v>
      </c>
      <c r="E1020" s="3979">
        <f t="shared" si="114"/>
        <v>1020000</v>
      </c>
      <c r="F1020" s="549">
        <f t="shared" si="112"/>
        <v>1020000</v>
      </c>
      <c r="G1020" s="2304"/>
      <c r="H1020" s="2304"/>
      <c r="I1020" s="2304"/>
      <c r="J1020" s="2304"/>
      <c r="K1020" s="2304"/>
      <c r="L1020" s="2304"/>
      <c r="M1020" s="1690"/>
      <c r="N1020" s="2305"/>
      <c r="O1020" s="2305"/>
      <c r="P1020" s="2305"/>
      <c r="Q1020" s="1891"/>
      <c r="R1020" s="2305"/>
      <c r="S1020" s="2305"/>
      <c r="T1020" s="2305"/>
      <c r="U1020" s="2305"/>
      <c r="V1020" s="2305"/>
      <c r="W1020" s="2305"/>
      <c r="X1020" s="2305"/>
      <c r="Y1020" s="2305"/>
      <c r="Z1020" s="2305"/>
      <c r="AA1020" s="2305">
        <v>1020000</v>
      </c>
      <c r="AB1020" s="2305"/>
      <c r="AC1020" s="2305"/>
      <c r="AD1020" s="2305"/>
      <c r="AE1020" s="2305"/>
      <c r="AF1020" s="1891"/>
      <c r="AG1020" s="2306"/>
      <c r="AH1020" s="2306"/>
      <c r="AI1020" s="2306"/>
      <c r="AJ1020" s="2306"/>
      <c r="AK1020" s="2306"/>
      <c r="AL1020" s="2306"/>
    </row>
    <row r="1021" spans="1:38" ht="12.75" customHeight="1">
      <c r="A1021" s="3561"/>
      <c r="B1021" s="3554"/>
      <c r="C1021" s="3868"/>
      <c r="D1021" s="3678"/>
      <c r="E1021" s="796"/>
      <c r="F1021" s="549">
        <f t="shared" si="112"/>
        <v>0</v>
      </c>
      <c r="G1021" s="2304"/>
      <c r="H1021" s="2304"/>
      <c r="I1021" s="2304"/>
      <c r="J1021" s="2304"/>
      <c r="K1021" s="2304"/>
      <c r="L1021" s="2304"/>
      <c r="M1021" s="1690"/>
      <c r="N1021" s="2305"/>
      <c r="O1021" s="2305"/>
      <c r="P1021" s="2305"/>
      <c r="Q1021" s="1891"/>
      <c r="R1021" s="2305"/>
      <c r="S1021" s="2305"/>
      <c r="T1021" s="2305"/>
      <c r="U1021" s="2305"/>
      <c r="V1021" s="2305"/>
      <c r="W1021" s="2305"/>
      <c r="X1021" s="2305"/>
      <c r="Y1021" s="2305"/>
      <c r="Z1021" s="2305"/>
      <c r="AA1021" s="2305"/>
      <c r="AB1021" s="2305"/>
      <c r="AC1021" s="2305"/>
      <c r="AD1021" s="2305"/>
      <c r="AE1021" s="2305"/>
      <c r="AF1021" s="1891"/>
      <c r="AG1021" s="2306"/>
      <c r="AH1021" s="2306"/>
      <c r="AI1021" s="2306"/>
      <c r="AJ1021" s="2306"/>
      <c r="AK1021" s="2306"/>
      <c r="AL1021" s="2306"/>
    </row>
    <row r="1022" spans="1:38" ht="17.100000000000001" customHeight="1">
      <c r="A1022" s="3554"/>
      <c r="B1022" s="3554"/>
      <c r="C1022" s="5371" t="s">
        <v>648</v>
      </c>
      <c r="D1022" s="5375"/>
      <c r="E1022" s="796">
        <f>SUM(E1023:E1073)</f>
        <v>22741123.000000004</v>
      </c>
      <c r="F1022" s="549">
        <f t="shared" si="112"/>
        <v>0</v>
      </c>
      <c r="G1022" s="2304"/>
      <c r="H1022" s="2304"/>
      <c r="I1022" s="2304"/>
      <c r="J1022" s="2304"/>
      <c r="K1022" s="2304"/>
      <c r="L1022" s="2304"/>
      <c r="M1022" s="1690"/>
      <c r="N1022" s="2305"/>
      <c r="O1022" s="2305"/>
      <c r="P1022" s="2305"/>
      <c r="Q1022" s="1891"/>
      <c r="R1022" s="2305"/>
      <c r="S1022" s="2305"/>
      <c r="T1022" s="2305"/>
      <c r="U1022" s="2305"/>
      <c r="V1022" s="2305"/>
      <c r="W1022" s="2305"/>
      <c r="X1022" s="2305"/>
      <c r="Y1022" s="2305"/>
      <c r="Z1022" s="2305"/>
      <c r="AA1022" s="2305"/>
      <c r="AB1022" s="2305"/>
      <c r="AC1022" s="2305"/>
      <c r="AD1022" s="2305"/>
      <c r="AE1022" s="2305"/>
      <c r="AF1022" s="1891"/>
      <c r="AG1022" s="2306"/>
      <c r="AH1022" s="2306"/>
      <c r="AI1022" s="2306"/>
      <c r="AJ1022" s="2306"/>
      <c r="AK1022" s="2306"/>
      <c r="AL1022" s="2306"/>
    </row>
    <row r="1023" spans="1:38" ht="67.5" customHeight="1" thickBot="1">
      <c r="A1023" s="5040"/>
      <c r="B1023" s="5039"/>
      <c r="C1023" s="622" t="s">
        <v>687</v>
      </c>
      <c r="D1023" s="5058" t="s">
        <v>690</v>
      </c>
      <c r="E1023" s="585">
        <f>F1023</f>
        <v>28788</v>
      </c>
      <c r="F1023" s="549">
        <f t="shared" si="112"/>
        <v>28788</v>
      </c>
      <c r="G1023" s="2304"/>
      <c r="H1023" s="2304"/>
      <c r="I1023" s="2304"/>
      <c r="J1023" s="2304"/>
      <c r="K1023" s="2304"/>
      <c r="L1023" s="2304"/>
      <c r="M1023" s="1690"/>
      <c r="N1023" s="2305">
        <v>28788</v>
      </c>
      <c r="O1023" s="2305"/>
      <c r="P1023" s="2305"/>
      <c r="Q1023" s="1891"/>
      <c r="R1023" s="2305"/>
      <c r="S1023" s="2305"/>
      <c r="T1023" s="2305"/>
      <c r="U1023" s="2305"/>
      <c r="V1023" s="2305"/>
      <c r="W1023" s="2305"/>
      <c r="X1023" s="2305"/>
      <c r="Y1023" s="2305"/>
      <c r="Z1023" s="2305"/>
      <c r="AA1023" s="2305"/>
      <c r="AB1023" s="2305"/>
      <c r="AC1023" s="2305"/>
      <c r="AD1023" s="2305"/>
      <c r="AE1023" s="2305"/>
      <c r="AF1023" s="1891"/>
      <c r="AG1023" s="2306"/>
      <c r="AH1023" s="2306"/>
      <c r="AI1023" s="2306"/>
      <c r="AJ1023" s="2306"/>
      <c r="AK1023" s="2306"/>
      <c r="AL1023" s="2306"/>
    </row>
    <row r="1024" spans="1:38" ht="71.25" customHeight="1">
      <c r="A1024" s="3561"/>
      <c r="B1024" s="3554"/>
      <c r="C1024" s="2456" t="s">
        <v>715</v>
      </c>
      <c r="D1024" s="5057" t="s">
        <v>690</v>
      </c>
      <c r="E1024" s="4887">
        <f>F1024</f>
        <v>6380769</v>
      </c>
      <c r="F1024" s="549">
        <f t="shared" si="112"/>
        <v>6380769</v>
      </c>
      <c r="G1024" s="2304"/>
      <c r="H1024" s="2304"/>
      <c r="I1024" s="2304"/>
      <c r="J1024" s="2304"/>
      <c r="K1024" s="2304">
        <v>6379557</v>
      </c>
      <c r="L1024" s="2304"/>
      <c r="M1024" s="1690"/>
      <c r="N1024" s="2305">
        <v>1212</v>
      </c>
      <c r="O1024" s="2305"/>
      <c r="P1024" s="2305"/>
      <c r="Q1024" s="1891"/>
      <c r="R1024" s="2305"/>
      <c r="S1024" s="2305"/>
      <c r="T1024" s="2305"/>
      <c r="U1024" s="2305"/>
      <c r="V1024" s="2305"/>
      <c r="W1024" s="2305"/>
      <c r="X1024" s="2305"/>
      <c r="Y1024" s="2305"/>
      <c r="Z1024" s="2305"/>
      <c r="AA1024" s="2305"/>
      <c r="AB1024" s="2305"/>
      <c r="AC1024" s="2305"/>
      <c r="AD1024" s="2305"/>
      <c r="AE1024" s="2305"/>
      <c r="AF1024" s="1891"/>
      <c r="AG1024" s="2306"/>
      <c r="AH1024" s="2306"/>
      <c r="AI1024" s="2306"/>
      <c r="AJ1024" s="2306"/>
      <c r="AK1024" s="2306"/>
      <c r="AL1024" s="2306"/>
    </row>
    <row r="1025" spans="1:38" ht="55.5" customHeight="1">
      <c r="A1025" s="3561"/>
      <c r="B1025" s="5038"/>
      <c r="C1025" s="5041" t="s">
        <v>119</v>
      </c>
      <c r="D1025" s="4372" t="s">
        <v>691</v>
      </c>
      <c r="E1025" s="588">
        <f>F1025</f>
        <v>2475200</v>
      </c>
      <c r="F1025" s="549">
        <f t="shared" si="112"/>
        <v>2475200</v>
      </c>
      <c r="G1025" s="2304"/>
      <c r="H1025" s="2304"/>
      <c r="I1025" s="2304"/>
      <c r="J1025" s="2304"/>
      <c r="K1025" s="2304"/>
      <c r="L1025" s="2304"/>
      <c r="M1025" s="1690"/>
      <c r="N1025" s="2305">
        <v>2475200</v>
      </c>
      <c r="O1025" s="2305"/>
      <c r="P1025" s="2305"/>
      <c r="Q1025" s="1891"/>
      <c r="R1025" s="2305"/>
      <c r="S1025" s="2305"/>
      <c r="T1025" s="2305"/>
      <c r="U1025" s="2305"/>
      <c r="V1025" s="2305"/>
      <c r="W1025" s="2305"/>
      <c r="X1025" s="2305"/>
      <c r="Y1025" s="2305"/>
      <c r="Z1025" s="2305"/>
      <c r="AA1025" s="2305"/>
      <c r="AB1025" s="2305"/>
      <c r="AC1025" s="2305"/>
      <c r="AD1025" s="2305"/>
      <c r="AE1025" s="2305"/>
      <c r="AF1025" s="1891"/>
      <c r="AG1025" s="2306"/>
      <c r="AH1025" s="2306"/>
      <c r="AI1025" s="2306"/>
      <c r="AJ1025" s="2306"/>
      <c r="AK1025" s="2306"/>
      <c r="AL1025" s="2306"/>
    </row>
    <row r="1026" spans="1:38" ht="60.75" customHeight="1">
      <c r="A1026" s="3561"/>
      <c r="B1026" s="5038"/>
      <c r="C1026" s="4894" t="s">
        <v>95</v>
      </c>
      <c r="D1026" s="5056" t="s">
        <v>691</v>
      </c>
      <c r="E1026" s="4429">
        <f>F1026</f>
        <v>2562473</v>
      </c>
      <c r="F1026" s="549">
        <f t="shared" si="112"/>
        <v>2562473</v>
      </c>
      <c r="G1026" s="2304"/>
      <c r="H1026" s="2304"/>
      <c r="I1026" s="2304"/>
      <c r="J1026" s="2304"/>
      <c r="K1026" s="2304">
        <v>2502273</v>
      </c>
      <c r="L1026" s="2304"/>
      <c r="M1026" s="1690"/>
      <c r="N1026" s="2305">
        <v>60200</v>
      </c>
      <c r="O1026" s="2305"/>
      <c r="P1026" s="2305"/>
      <c r="Q1026" s="1891"/>
      <c r="R1026" s="2305"/>
      <c r="S1026" s="2305"/>
      <c r="T1026" s="2305"/>
      <c r="U1026" s="2305"/>
      <c r="V1026" s="2305"/>
      <c r="W1026" s="2305"/>
      <c r="X1026" s="2305"/>
      <c r="Y1026" s="2305"/>
      <c r="Z1026" s="2305"/>
      <c r="AA1026" s="2305"/>
      <c r="AB1026" s="2305"/>
      <c r="AC1026" s="2305"/>
      <c r="AD1026" s="2305"/>
      <c r="AE1026" s="2305"/>
      <c r="AF1026" s="1891"/>
      <c r="AG1026" s="2306"/>
      <c r="AH1026" s="2306"/>
      <c r="AI1026" s="2306"/>
      <c r="AJ1026" s="2306"/>
      <c r="AK1026" s="2306"/>
      <c r="AL1026" s="2306"/>
    </row>
    <row r="1027" spans="1:38" ht="16.5" customHeight="1">
      <c r="A1027" s="3561"/>
      <c r="B1027" s="3554"/>
      <c r="C1027" s="3970" t="s">
        <v>880</v>
      </c>
      <c r="D1027" s="3989" t="s">
        <v>586</v>
      </c>
      <c r="E1027" s="796">
        <f t="shared" ref="E1027:E1073" si="115">F1027</f>
        <v>0</v>
      </c>
      <c r="F1027" s="549">
        <f t="shared" si="112"/>
        <v>0</v>
      </c>
      <c r="G1027" s="2304"/>
      <c r="H1027" s="2304"/>
      <c r="I1027" s="2304"/>
      <c r="J1027" s="2304"/>
      <c r="K1027" s="2304"/>
      <c r="L1027" s="2304"/>
      <c r="M1027" s="1690"/>
      <c r="N1027" s="2305"/>
      <c r="O1027" s="2305"/>
      <c r="P1027" s="2305"/>
      <c r="Q1027" s="1891"/>
      <c r="R1027" s="2305"/>
      <c r="S1027" s="2305"/>
      <c r="T1027" s="2305"/>
      <c r="U1027" s="2305"/>
      <c r="V1027" s="2305"/>
      <c r="W1027" s="2305"/>
      <c r="X1027" s="2305"/>
      <c r="Y1027" s="2305"/>
      <c r="Z1027" s="2305"/>
      <c r="AA1027" s="2305"/>
      <c r="AB1027" s="2305"/>
      <c r="AC1027" s="2305"/>
      <c r="AD1027" s="2305"/>
      <c r="AE1027" s="2305"/>
      <c r="AF1027" s="1891"/>
      <c r="AG1027" s="2306"/>
      <c r="AH1027" s="2306"/>
      <c r="AI1027" s="2306"/>
      <c r="AJ1027" s="2306"/>
      <c r="AK1027" s="2306"/>
      <c r="AL1027" s="2306"/>
    </row>
    <row r="1028" spans="1:38" ht="16.5" customHeight="1">
      <c r="A1028" s="3561"/>
      <c r="B1028" s="3554"/>
      <c r="C1028" s="3970" t="s">
        <v>692</v>
      </c>
      <c r="D1028" s="3989" t="s">
        <v>586</v>
      </c>
      <c r="E1028" s="796">
        <f t="shared" si="115"/>
        <v>1126769.33</v>
      </c>
      <c r="F1028" s="549">
        <f t="shared" si="112"/>
        <v>1126769.33</v>
      </c>
      <c r="G1028" s="2304"/>
      <c r="H1028" s="2304"/>
      <c r="I1028" s="2304"/>
      <c r="J1028" s="2304"/>
      <c r="K1028" s="2304"/>
      <c r="L1028" s="2304"/>
      <c r="M1028" s="1690"/>
      <c r="N1028" s="2305">
        <v>1126769.33</v>
      </c>
      <c r="O1028" s="2305"/>
      <c r="P1028" s="2305"/>
      <c r="Q1028" s="1891"/>
      <c r="R1028" s="2305"/>
      <c r="S1028" s="2305"/>
      <c r="T1028" s="2305"/>
      <c r="U1028" s="2305"/>
      <c r="V1028" s="2305"/>
      <c r="W1028" s="2305"/>
      <c r="X1028" s="2305"/>
      <c r="Y1028" s="2305"/>
      <c r="Z1028" s="2305"/>
      <c r="AA1028" s="2305"/>
      <c r="AB1028" s="2305"/>
      <c r="AC1028" s="2305"/>
      <c r="AD1028" s="2305"/>
      <c r="AE1028" s="2305"/>
      <c r="AF1028" s="1891"/>
      <c r="AG1028" s="2306"/>
      <c r="AH1028" s="2306"/>
      <c r="AI1028" s="2306"/>
      <c r="AJ1028" s="2306"/>
      <c r="AK1028" s="2306"/>
      <c r="AL1028" s="2306"/>
    </row>
    <row r="1029" spans="1:38" ht="16.5" customHeight="1">
      <c r="A1029" s="3561"/>
      <c r="B1029" s="3554"/>
      <c r="C1029" s="3970" t="s">
        <v>649</v>
      </c>
      <c r="D1029" s="3989" t="s">
        <v>586</v>
      </c>
      <c r="E1029" s="796">
        <f t="shared" si="115"/>
        <v>111221</v>
      </c>
      <c r="F1029" s="549">
        <f t="shared" si="112"/>
        <v>111221</v>
      </c>
      <c r="G1029" s="2304"/>
      <c r="H1029" s="2304"/>
      <c r="I1029" s="2304"/>
      <c r="J1029" s="2304"/>
      <c r="K1029" s="2304"/>
      <c r="L1029" s="2304"/>
      <c r="M1029" s="2307">
        <v>111221</v>
      </c>
      <c r="N1029" s="2305"/>
      <c r="O1029" s="2305"/>
      <c r="P1029" s="2305"/>
      <c r="Q1029" s="2308"/>
      <c r="R1029" s="2305"/>
      <c r="S1029" s="2305"/>
      <c r="T1029" s="2305"/>
      <c r="U1029" s="2305"/>
      <c r="V1029" s="2305"/>
      <c r="W1029" s="2305"/>
      <c r="X1029" s="2305"/>
      <c r="Y1029" s="2305"/>
      <c r="Z1029" s="2305"/>
      <c r="AA1029" s="2305"/>
      <c r="AB1029" s="2305"/>
      <c r="AC1029" s="2305"/>
      <c r="AD1029" s="2305"/>
      <c r="AE1029" s="2305"/>
      <c r="AF1029" s="2308"/>
      <c r="AG1029" s="2306"/>
      <c r="AH1029" s="2306"/>
      <c r="AI1029" s="2306"/>
      <c r="AJ1029" s="2306"/>
      <c r="AK1029" s="2306"/>
      <c r="AL1029" s="2306"/>
    </row>
    <row r="1030" spans="1:38" ht="16.5" customHeight="1">
      <c r="A1030" s="3561"/>
      <c r="B1030" s="3554"/>
      <c r="C1030" s="3970" t="s">
        <v>650</v>
      </c>
      <c r="D1030" s="3989" t="s">
        <v>586</v>
      </c>
      <c r="E1030" s="796">
        <f t="shared" si="115"/>
        <v>52799.520000000004</v>
      </c>
      <c r="F1030" s="549">
        <f t="shared" si="112"/>
        <v>52799.520000000004</v>
      </c>
      <c r="G1030" s="2304"/>
      <c r="H1030" s="2304"/>
      <c r="I1030" s="2304"/>
      <c r="J1030" s="2304"/>
      <c r="K1030" s="2304"/>
      <c r="L1030" s="2304"/>
      <c r="M1030" s="2307">
        <v>27805</v>
      </c>
      <c r="N1030" s="2305">
        <v>24994.52</v>
      </c>
      <c r="O1030" s="2305"/>
      <c r="P1030" s="2305"/>
      <c r="Q1030" s="2308"/>
      <c r="R1030" s="2305"/>
      <c r="S1030" s="2305"/>
      <c r="T1030" s="2305"/>
      <c r="U1030" s="2305"/>
      <c r="V1030" s="2305"/>
      <c r="W1030" s="2305"/>
      <c r="X1030" s="2305"/>
      <c r="Y1030" s="2305"/>
      <c r="Z1030" s="2305"/>
      <c r="AA1030" s="2305"/>
      <c r="AB1030" s="2305"/>
      <c r="AC1030" s="2305"/>
      <c r="AD1030" s="2305"/>
      <c r="AE1030" s="2305"/>
      <c r="AF1030" s="2308"/>
      <c r="AG1030" s="2306"/>
      <c r="AH1030" s="2306"/>
      <c r="AI1030" s="2306"/>
      <c r="AJ1030" s="2306"/>
      <c r="AK1030" s="2306"/>
      <c r="AL1030" s="2306"/>
    </row>
    <row r="1031" spans="1:38" ht="16.5" customHeight="1">
      <c r="A1031" s="3561"/>
      <c r="B1031" s="3554"/>
      <c r="C1031" s="3970" t="s">
        <v>693</v>
      </c>
      <c r="D1031" s="3989" t="s">
        <v>588</v>
      </c>
      <c r="E1031" s="796">
        <f t="shared" si="115"/>
        <v>79335.48</v>
      </c>
      <c r="F1031" s="549">
        <f t="shared" si="112"/>
        <v>79335.48</v>
      </c>
      <c r="G1031" s="2304"/>
      <c r="H1031" s="2304"/>
      <c r="I1031" s="2304"/>
      <c r="J1031" s="2304"/>
      <c r="K1031" s="2304"/>
      <c r="L1031" s="2304"/>
      <c r="M1031" s="1690"/>
      <c r="N1031" s="2305">
        <v>79335.48</v>
      </c>
      <c r="O1031" s="2305"/>
      <c r="P1031" s="2305"/>
      <c r="Q1031" s="1891"/>
      <c r="R1031" s="2305"/>
      <c r="S1031" s="2305"/>
      <c r="T1031" s="2305"/>
      <c r="U1031" s="2305"/>
      <c r="V1031" s="2305"/>
      <c r="W1031" s="2305"/>
      <c r="X1031" s="2305"/>
      <c r="Y1031" s="2305"/>
      <c r="Z1031" s="2305"/>
      <c r="AA1031" s="2305"/>
      <c r="AB1031" s="2305"/>
      <c r="AC1031" s="2305"/>
      <c r="AD1031" s="2305"/>
      <c r="AE1031" s="2305"/>
      <c r="AF1031" s="1891"/>
      <c r="AG1031" s="2306"/>
      <c r="AH1031" s="2306"/>
      <c r="AI1031" s="2306"/>
      <c r="AJ1031" s="2306"/>
      <c r="AK1031" s="2306"/>
      <c r="AL1031" s="2306"/>
    </row>
    <row r="1032" spans="1:38" ht="16.5" customHeight="1">
      <c r="A1032" s="3561"/>
      <c r="B1032" s="3554"/>
      <c r="C1032" s="3970" t="s">
        <v>652</v>
      </c>
      <c r="D1032" s="3989" t="s">
        <v>588</v>
      </c>
      <c r="E1032" s="796">
        <f t="shared" si="115"/>
        <v>1630.97</v>
      </c>
      <c r="F1032" s="549">
        <f t="shared" si="112"/>
        <v>1630.97</v>
      </c>
      <c r="G1032" s="2304"/>
      <c r="H1032" s="2304"/>
      <c r="I1032" s="2304"/>
      <c r="J1032" s="2304"/>
      <c r="K1032" s="2304"/>
      <c r="L1032" s="2304"/>
      <c r="M1032" s="1690"/>
      <c r="N1032" s="2305">
        <v>1630.97</v>
      </c>
      <c r="O1032" s="2305"/>
      <c r="P1032" s="2305"/>
      <c r="Q1032" s="1891"/>
      <c r="R1032" s="2305"/>
      <c r="S1032" s="2305"/>
      <c r="T1032" s="2305"/>
      <c r="U1032" s="2305"/>
      <c r="V1032" s="2305"/>
      <c r="W1032" s="2305"/>
      <c r="X1032" s="2305"/>
      <c r="Y1032" s="2305"/>
      <c r="Z1032" s="2305"/>
      <c r="AA1032" s="2305"/>
      <c r="AB1032" s="2305"/>
      <c r="AC1032" s="2305"/>
      <c r="AD1032" s="2305"/>
      <c r="AE1032" s="2305"/>
      <c r="AF1032" s="1891"/>
      <c r="AG1032" s="2306"/>
      <c r="AH1032" s="2306"/>
      <c r="AI1032" s="2306"/>
      <c r="AJ1032" s="2306"/>
      <c r="AK1032" s="2306"/>
      <c r="AL1032" s="2306"/>
    </row>
    <row r="1033" spans="1:38" ht="16.5" customHeight="1">
      <c r="A1033" s="3561"/>
      <c r="B1033" s="3554"/>
      <c r="C1033" s="3970" t="s">
        <v>881</v>
      </c>
      <c r="D1033" s="3989" t="s">
        <v>590</v>
      </c>
      <c r="E1033" s="796">
        <f t="shared" si="115"/>
        <v>0</v>
      </c>
      <c r="F1033" s="549">
        <f t="shared" si="112"/>
        <v>0</v>
      </c>
      <c r="G1033" s="2304"/>
      <c r="H1033" s="2304"/>
      <c r="I1033" s="2304"/>
      <c r="J1033" s="2304"/>
      <c r="K1033" s="2304"/>
      <c r="L1033" s="2304"/>
      <c r="M1033" s="1690"/>
      <c r="N1033" s="2305"/>
      <c r="O1033" s="2305"/>
      <c r="P1033" s="2305"/>
      <c r="Q1033" s="1891"/>
      <c r="R1033" s="2305"/>
      <c r="S1033" s="2305"/>
      <c r="T1033" s="2305"/>
      <c r="U1033" s="2305"/>
      <c r="V1033" s="2305"/>
      <c r="W1033" s="2305"/>
      <c r="X1033" s="2305"/>
      <c r="Y1033" s="2305"/>
      <c r="Z1033" s="2305"/>
      <c r="AA1033" s="2305"/>
      <c r="AB1033" s="2305"/>
      <c r="AC1033" s="2305"/>
      <c r="AD1033" s="2305"/>
      <c r="AE1033" s="2305"/>
      <c r="AF1033" s="1891"/>
      <c r="AG1033" s="2306"/>
      <c r="AH1033" s="2306"/>
      <c r="AI1033" s="2306"/>
      <c r="AJ1033" s="2306"/>
      <c r="AK1033" s="2306"/>
      <c r="AL1033" s="2306"/>
    </row>
    <row r="1034" spans="1:38" ht="16.5" customHeight="1">
      <c r="A1034" s="3561"/>
      <c r="B1034" s="3554"/>
      <c r="C1034" s="3970" t="s">
        <v>694</v>
      </c>
      <c r="D1034" s="3989" t="s">
        <v>590</v>
      </c>
      <c r="E1034" s="796">
        <f t="shared" si="115"/>
        <v>204193.4</v>
      </c>
      <c r="F1034" s="549">
        <f t="shared" si="112"/>
        <v>204193.4</v>
      </c>
      <c r="G1034" s="2304"/>
      <c r="H1034" s="2304"/>
      <c r="I1034" s="2304"/>
      <c r="J1034" s="2304"/>
      <c r="K1034" s="2304"/>
      <c r="L1034" s="2304"/>
      <c r="M1034" s="1690"/>
      <c r="N1034" s="2305">
        <v>204193.4</v>
      </c>
      <c r="O1034" s="2305"/>
      <c r="P1034" s="2305"/>
      <c r="Q1034" s="1891"/>
      <c r="R1034" s="2305"/>
      <c r="S1034" s="2305"/>
      <c r="T1034" s="2305"/>
      <c r="U1034" s="2305"/>
      <c r="V1034" s="2305"/>
      <c r="W1034" s="2305"/>
      <c r="X1034" s="2305"/>
      <c r="Y1034" s="2305"/>
      <c r="Z1034" s="2305"/>
      <c r="AA1034" s="2305"/>
      <c r="AB1034" s="2305"/>
      <c r="AC1034" s="2305"/>
      <c r="AD1034" s="2305"/>
      <c r="AE1034" s="2305"/>
      <c r="AF1034" s="1891"/>
      <c r="AG1034" s="2306"/>
      <c r="AH1034" s="2306"/>
      <c r="AI1034" s="2306"/>
      <c r="AJ1034" s="2306"/>
      <c r="AK1034" s="2306"/>
      <c r="AL1034" s="2306"/>
    </row>
    <row r="1035" spans="1:38" ht="16.5" customHeight="1">
      <c r="A1035" s="3561"/>
      <c r="B1035" s="3554"/>
      <c r="C1035" s="3970" t="s">
        <v>653</v>
      </c>
      <c r="D1035" s="3989" t="s">
        <v>590</v>
      </c>
      <c r="E1035" s="796">
        <f t="shared" si="115"/>
        <v>18925</v>
      </c>
      <c r="F1035" s="549">
        <f t="shared" si="112"/>
        <v>18925</v>
      </c>
      <c r="G1035" s="2304"/>
      <c r="H1035" s="2304"/>
      <c r="I1035" s="2304"/>
      <c r="J1035" s="2304"/>
      <c r="K1035" s="2304"/>
      <c r="L1035" s="2304"/>
      <c r="M1035" s="1690">
        <v>18925</v>
      </c>
      <c r="N1035" s="2305"/>
      <c r="O1035" s="2305"/>
      <c r="P1035" s="2305"/>
      <c r="Q1035" s="1891"/>
      <c r="R1035" s="2305"/>
      <c r="S1035" s="2305"/>
      <c r="T1035" s="2305"/>
      <c r="U1035" s="2305"/>
      <c r="V1035" s="2305"/>
      <c r="W1035" s="2305"/>
      <c r="X1035" s="2305"/>
      <c r="Y1035" s="2305"/>
      <c r="Z1035" s="2305"/>
      <c r="AA1035" s="2305"/>
      <c r="AB1035" s="2305"/>
      <c r="AC1035" s="2305"/>
      <c r="AD1035" s="2305"/>
      <c r="AE1035" s="2305"/>
      <c r="AF1035" s="1891"/>
      <c r="AG1035" s="2306"/>
      <c r="AH1035" s="2306"/>
      <c r="AI1035" s="2306"/>
      <c r="AJ1035" s="2306"/>
      <c r="AK1035" s="2306"/>
      <c r="AL1035" s="2306"/>
    </row>
    <row r="1036" spans="1:38" ht="16.5" customHeight="1">
      <c r="A1036" s="3561"/>
      <c r="B1036" s="3554"/>
      <c r="C1036" s="3970" t="s">
        <v>654</v>
      </c>
      <c r="D1036" s="3989" t="s">
        <v>590</v>
      </c>
      <c r="E1036" s="796">
        <f t="shared" si="115"/>
        <v>9238.84</v>
      </c>
      <c r="F1036" s="549">
        <f t="shared" si="112"/>
        <v>9238.84</v>
      </c>
      <c r="G1036" s="2304"/>
      <c r="H1036" s="2304"/>
      <c r="I1036" s="2304"/>
      <c r="J1036" s="2304"/>
      <c r="K1036" s="2304"/>
      <c r="L1036" s="2304"/>
      <c r="M1036" s="1690">
        <v>4731</v>
      </c>
      <c r="N1036" s="2305">
        <v>4507.84</v>
      </c>
      <c r="O1036" s="2305"/>
      <c r="P1036" s="2305"/>
      <c r="Q1036" s="1891"/>
      <c r="R1036" s="2305"/>
      <c r="S1036" s="2305"/>
      <c r="T1036" s="2305"/>
      <c r="U1036" s="2305"/>
      <c r="V1036" s="2305"/>
      <c r="W1036" s="2305"/>
      <c r="X1036" s="2305"/>
      <c r="Y1036" s="2305"/>
      <c r="Z1036" s="2305"/>
      <c r="AA1036" s="2305"/>
      <c r="AB1036" s="2305"/>
      <c r="AC1036" s="2305"/>
      <c r="AD1036" s="2305"/>
      <c r="AE1036" s="2305"/>
      <c r="AF1036" s="1891"/>
      <c r="AG1036" s="2306"/>
      <c r="AH1036" s="2306"/>
      <c r="AI1036" s="2306"/>
      <c r="AJ1036" s="2306"/>
      <c r="AK1036" s="2306"/>
      <c r="AL1036" s="2306"/>
    </row>
    <row r="1037" spans="1:38" ht="16.5" customHeight="1">
      <c r="A1037" s="3561"/>
      <c r="B1037" s="3554"/>
      <c r="C1037" s="3970" t="s">
        <v>882</v>
      </c>
      <c r="D1037" s="3990" t="s">
        <v>592</v>
      </c>
      <c r="E1037" s="796">
        <f t="shared" si="115"/>
        <v>0</v>
      </c>
      <c r="F1037" s="549">
        <f t="shared" si="112"/>
        <v>0</v>
      </c>
      <c r="G1037" s="2304"/>
      <c r="H1037" s="2304"/>
      <c r="I1037" s="2304"/>
      <c r="J1037" s="2304"/>
      <c r="K1037" s="2304"/>
      <c r="L1037" s="2304"/>
      <c r="M1037" s="1690"/>
      <c r="N1037" s="2305"/>
      <c r="O1037" s="2305"/>
      <c r="P1037" s="2305"/>
      <c r="Q1037" s="2308"/>
      <c r="R1037" s="2305"/>
      <c r="S1037" s="2305"/>
      <c r="T1037" s="2305"/>
      <c r="U1037" s="2305"/>
      <c r="V1037" s="2305"/>
      <c r="W1037" s="2305"/>
      <c r="X1037" s="2305"/>
      <c r="Y1037" s="2305"/>
      <c r="Z1037" s="2305"/>
      <c r="AA1037" s="2305"/>
      <c r="AB1037" s="2305"/>
      <c r="AC1037" s="2305"/>
      <c r="AD1037" s="2305"/>
      <c r="AE1037" s="2305"/>
      <c r="AF1037" s="2308"/>
      <c r="AG1037" s="2306"/>
      <c r="AH1037" s="2306"/>
      <c r="AI1037" s="2306"/>
      <c r="AJ1037" s="2306"/>
      <c r="AK1037" s="2306"/>
      <c r="AL1037" s="2306"/>
    </row>
    <row r="1038" spans="1:38" ht="16.5" customHeight="1">
      <c r="A1038" s="3561"/>
      <c r="B1038" s="3554"/>
      <c r="C1038" s="3970" t="s">
        <v>695</v>
      </c>
      <c r="D1038" s="3990" t="s">
        <v>592</v>
      </c>
      <c r="E1038" s="796">
        <f t="shared" si="115"/>
        <v>29549.56</v>
      </c>
      <c r="F1038" s="549">
        <f t="shared" si="112"/>
        <v>29549.56</v>
      </c>
      <c r="G1038" s="2304"/>
      <c r="H1038" s="2304"/>
      <c r="I1038" s="2304"/>
      <c r="J1038" s="2304"/>
      <c r="K1038" s="2304"/>
      <c r="L1038" s="2304"/>
      <c r="M1038" s="1690"/>
      <c r="N1038" s="2305">
        <v>29549.56</v>
      </c>
      <c r="O1038" s="2305"/>
      <c r="P1038" s="2305"/>
      <c r="Q1038" s="2308"/>
      <c r="R1038" s="2305"/>
      <c r="S1038" s="2305"/>
      <c r="T1038" s="2305"/>
      <c r="U1038" s="2305"/>
      <c r="V1038" s="2305"/>
      <c r="W1038" s="2305"/>
      <c r="X1038" s="2305"/>
      <c r="Y1038" s="2305"/>
      <c r="Z1038" s="2305"/>
      <c r="AA1038" s="2305"/>
      <c r="AB1038" s="2305"/>
      <c r="AC1038" s="2305"/>
      <c r="AD1038" s="2305"/>
      <c r="AE1038" s="2305"/>
      <c r="AF1038" s="2308"/>
      <c r="AG1038" s="2306"/>
      <c r="AH1038" s="2306"/>
      <c r="AI1038" s="2306"/>
      <c r="AJ1038" s="2306"/>
      <c r="AK1038" s="2306"/>
      <c r="AL1038" s="2306"/>
    </row>
    <row r="1039" spans="1:38" ht="16.5" customHeight="1">
      <c r="A1039" s="3561"/>
      <c r="B1039" s="3554"/>
      <c r="C1039" s="3970" t="s">
        <v>655</v>
      </c>
      <c r="D1039" s="3990" t="s">
        <v>592</v>
      </c>
      <c r="E1039" s="796">
        <f t="shared" si="115"/>
        <v>2738</v>
      </c>
      <c r="F1039" s="549">
        <f t="shared" si="112"/>
        <v>2738</v>
      </c>
      <c r="G1039" s="2304"/>
      <c r="H1039" s="2304"/>
      <c r="I1039" s="2304"/>
      <c r="J1039" s="2304"/>
      <c r="K1039" s="2304"/>
      <c r="L1039" s="2304"/>
      <c r="M1039" s="1690">
        <v>2738</v>
      </c>
      <c r="N1039" s="2305"/>
      <c r="O1039" s="2305"/>
      <c r="P1039" s="2305"/>
      <c r="Q1039" s="2308"/>
      <c r="R1039" s="2305"/>
      <c r="S1039" s="2305"/>
      <c r="T1039" s="2305"/>
      <c r="U1039" s="2305"/>
      <c r="V1039" s="2305"/>
      <c r="W1039" s="2305"/>
      <c r="X1039" s="2305"/>
      <c r="Y1039" s="2305"/>
      <c r="Z1039" s="2305"/>
      <c r="AA1039" s="2305"/>
      <c r="AB1039" s="2305"/>
      <c r="AC1039" s="2305"/>
      <c r="AD1039" s="2305"/>
      <c r="AE1039" s="2305"/>
      <c r="AF1039" s="2308"/>
      <c r="AG1039" s="2306"/>
      <c r="AH1039" s="2306"/>
      <c r="AI1039" s="2306"/>
      <c r="AJ1039" s="2306"/>
      <c r="AK1039" s="2306"/>
      <c r="AL1039" s="2306"/>
    </row>
    <row r="1040" spans="1:38" ht="16.5" customHeight="1">
      <c r="A1040" s="3561"/>
      <c r="B1040" s="3554"/>
      <c r="C1040" s="4416" t="s">
        <v>656</v>
      </c>
      <c r="D1040" s="4417" t="s">
        <v>592</v>
      </c>
      <c r="E1040" s="4409">
        <f t="shared" si="115"/>
        <v>1337.3400000000001</v>
      </c>
      <c r="F1040" s="549">
        <f t="shared" si="112"/>
        <v>1337.3400000000001</v>
      </c>
      <c r="G1040" s="2304"/>
      <c r="H1040" s="2304"/>
      <c r="I1040" s="2304"/>
      <c r="J1040" s="2304"/>
      <c r="K1040" s="2304"/>
      <c r="L1040" s="2304"/>
      <c r="M1040" s="1690">
        <v>685</v>
      </c>
      <c r="N1040" s="2305">
        <v>652.34</v>
      </c>
      <c r="O1040" s="2305"/>
      <c r="P1040" s="2305"/>
      <c r="Q1040" s="2308"/>
      <c r="R1040" s="2305"/>
      <c r="S1040" s="2305"/>
      <c r="T1040" s="2305"/>
      <c r="U1040" s="2305"/>
      <c r="V1040" s="2305"/>
      <c r="W1040" s="2305"/>
      <c r="X1040" s="2305"/>
      <c r="Y1040" s="2305"/>
      <c r="Z1040" s="2305"/>
      <c r="AA1040" s="2305"/>
      <c r="AB1040" s="2305"/>
      <c r="AC1040" s="2305"/>
      <c r="AD1040" s="2305"/>
      <c r="AE1040" s="2305"/>
      <c r="AF1040" s="2308"/>
      <c r="AG1040" s="2306"/>
      <c r="AH1040" s="2306"/>
      <c r="AI1040" s="2306"/>
      <c r="AJ1040" s="2306"/>
      <c r="AK1040" s="2306"/>
      <c r="AL1040" s="2306"/>
    </row>
    <row r="1041" spans="1:38" ht="16.5" customHeight="1">
      <c r="A1041" s="3561"/>
      <c r="B1041" s="3554"/>
      <c r="C1041" s="3991" t="s">
        <v>801</v>
      </c>
      <c r="D1041" s="2309" t="s">
        <v>594</v>
      </c>
      <c r="E1041" s="796">
        <f t="shared" si="115"/>
        <v>61000</v>
      </c>
      <c r="F1041" s="549">
        <f t="shared" si="112"/>
        <v>61000</v>
      </c>
      <c r="G1041" s="2304"/>
      <c r="H1041" s="2304"/>
      <c r="I1041" s="2304"/>
      <c r="J1041" s="2304"/>
      <c r="K1041" s="2304"/>
      <c r="L1041" s="2304"/>
      <c r="M1041" s="1690"/>
      <c r="N1041" s="2305">
        <v>61000</v>
      </c>
      <c r="O1041" s="2305"/>
      <c r="P1041" s="2305"/>
      <c r="Q1041" s="2308"/>
      <c r="R1041" s="2305"/>
      <c r="S1041" s="2305"/>
      <c r="T1041" s="2305"/>
      <c r="U1041" s="2305"/>
      <c r="V1041" s="2305"/>
      <c r="W1041" s="2305"/>
      <c r="X1041" s="2305"/>
      <c r="Y1041" s="2305"/>
      <c r="Z1041" s="2305"/>
      <c r="AA1041" s="2305"/>
      <c r="AB1041" s="2305"/>
      <c r="AC1041" s="2305"/>
      <c r="AD1041" s="2305"/>
      <c r="AE1041" s="2305"/>
      <c r="AF1041" s="2308"/>
      <c r="AG1041" s="2306"/>
      <c r="AH1041" s="2306"/>
      <c r="AI1041" s="2306"/>
      <c r="AJ1041" s="2306"/>
      <c r="AK1041" s="2306"/>
      <c r="AL1041" s="2306"/>
    </row>
    <row r="1042" spans="1:38" ht="16.5" customHeight="1">
      <c r="A1042" s="3561"/>
      <c r="B1042" s="3554"/>
      <c r="C1042" s="3970" t="s">
        <v>883</v>
      </c>
      <c r="D1042" s="5055" t="s">
        <v>660</v>
      </c>
      <c r="E1042" s="796">
        <f>F1042+80000</f>
        <v>120000</v>
      </c>
      <c r="F1042" s="549">
        <f t="shared" si="112"/>
        <v>40000</v>
      </c>
      <c r="G1042" s="2304"/>
      <c r="H1042" s="2304"/>
      <c r="I1042" s="2304"/>
      <c r="J1042" s="2304"/>
      <c r="K1042" s="2304"/>
      <c r="L1042" s="2304"/>
      <c r="M1042" s="1690"/>
      <c r="N1042" s="2305">
        <v>40000</v>
      </c>
      <c r="O1042" s="2305"/>
      <c r="P1042" s="2305"/>
      <c r="Q1042" s="2308"/>
      <c r="R1042" s="2305"/>
      <c r="S1042" s="2305"/>
      <c r="T1042" s="2305"/>
      <c r="U1042" s="2305"/>
      <c r="V1042" s="2305"/>
      <c r="W1042" s="2305"/>
      <c r="X1042" s="2305"/>
      <c r="Y1042" s="2305"/>
      <c r="Z1042" s="2305"/>
      <c r="AA1042" s="2305"/>
      <c r="AB1042" s="2305"/>
      <c r="AC1042" s="2305"/>
      <c r="AD1042" s="2305"/>
      <c r="AE1042" s="2305"/>
      <c r="AF1042" s="2308"/>
      <c r="AG1042" s="2306"/>
      <c r="AH1042" s="2306"/>
      <c r="AI1042" s="2306"/>
      <c r="AJ1042" s="2306"/>
      <c r="AK1042" s="2306"/>
      <c r="AL1042" s="2306"/>
    </row>
    <row r="1043" spans="1:38" ht="16.5" customHeight="1">
      <c r="A1043" s="3561"/>
      <c r="B1043" s="3554"/>
      <c r="C1043" s="3970" t="s">
        <v>661</v>
      </c>
      <c r="D1043" s="5055" t="s">
        <v>660</v>
      </c>
      <c r="E1043" s="796">
        <f>F1043+19200</f>
        <v>31200</v>
      </c>
      <c r="F1043" s="549">
        <f t="shared" si="112"/>
        <v>12000</v>
      </c>
      <c r="G1043" s="2304"/>
      <c r="H1043" s="2304"/>
      <c r="I1043" s="2304"/>
      <c r="J1043" s="2304"/>
      <c r="K1043" s="2304"/>
      <c r="L1043" s="2304"/>
      <c r="M1043" s="1690"/>
      <c r="N1043" s="2305">
        <v>12000</v>
      </c>
      <c r="O1043" s="2305"/>
      <c r="P1043" s="2305"/>
      <c r="Q1043" s="2308"/>
      <c r="R1043" s="2305"/>
      <c r="S1043" s="2305"/>
      <c r="T1043" s="2305"/>
      <c r="U1043" s="2305"/>
      <c r="V1043" s="2305"/>
      <c r="W1043" s="2305"/>
      <c r="X1043" s="2305"/>
      <c r="Y1043" s="2305"/>
      <c r="Z1043" s="2305"/>
      <c r="AA1043" s="2305"/>
      <c r="AB1043" s="2305"/>
      <c r="AC1043" s="2305"/>
      <c r="AD1043" s="2305"/>
      <c r="AE1043" s="2305"/>
      <c r="AF1043" s="2308"/>
      <c r="AG1043" s="2306"/>
      <c r="AH1043" s="2306"/>
      <c r="AI1043" s="2306"/>
      <c r="AJ1043" s="2306"/>
      <c r="AK1043" s="2306"/>
      <c r="AL1043" s="2306"/>
    </row>
    <row r="1044" spans="1:38" ht="16.5" customHeight="1">
      <c r="A1044" s="3561"/>
      <c r="B1044" s="3554"/>
      <c r="C1044" s="3970" t="s">
        <v>697</v>
      </c>
      <c r="D1044" s="3985" t="s">
        <v>601</v>
      </c>
      <c r="E1044" s="796">
        <f t="shared" si="115"/>
        <v>1033792</v>
      </c>
      <c r="F1044" s="549">
        <f t="shared" si="112"/>
        <v>1033792</v>
      </c>
      <c r="G1044" s="2304"/>
      <c r="H1044" s="2304"/>
      <c r="I1044" s="2304"/>
      <c r="J1044" s="2304"/>
      <c r="K1044" s="2304"/>
      <c r="L1044" s="2304"/>
      <c r="M1044" s="1690"/>
      <c r="N1044" s="2305">
        <v>1033792</v>
      </c>
      <c r="O1044" s="2305"/>
      <c r="P1044" s="2305"/>
      <c r="Q1044" s="2308"/>
      <c r="R1044" s="2305"/>
      <c r="S1044" s="2305"/>
      <c r="T1044" s="2305"/>
      <c r="U1044" s="2305"/>
      <c r="V1044" s="2305"/>
      <c r="W1044" s="2305"/>
      <c r="X1044" s="2305"/>
      <c r="Y1044" s="2305"/>
      <c r="Z1044" s="2305"/>
      <c r="AA1044" s="2305"/>
      <c r="AB1044" s="2305"/>
      <c r="AC1044" s="2305"/>
      <c r="AD1044" s="2305"/>
      <c r="AE1044" s="2305"/>
      <c r="AF1044" s="2308"/>
      <c r="AG1044" s="2306"/>
      <c r="AH1044" s="2306"/>
      <c r="AI1044" s="2306"/>
      <c r="AJ1044" s="2306"/>
      <c r="AK1044" s="2306"/>
      <c r="AL1044" s="2306"/>
    </row>
    <row r="1045" spans="1:38" ht="16.5" customHeight="1">
      <c r="A1045" s="3561"/>
      <c r="B1045" s="3554"/>
      <c r="C1045" s="3970" t="s">
        <v>663</v>
      </c>
      <c r="D1045" s="3985" t="s">
        <v>601</v>
      </c>
      <c r="E1045" s="796">
        <f t="shared" si="115"/>
        <v>60208</v>
      </c>
      <c r="F1045" s="549">
        <f t="shared" si="112"/>
        <v>60208</v>
      </c>
      <c r="G1045" s="2304"/>
      <c r="H1045" s="2304"/>
      <c r="I1045" s="2304"/>
      <c r="J1045" s="2304"/>
      <c r="K1045" s="2304"/>
      <c r="L1045" s="2304"/>
      <c r="M1045" s="1690"/>
      <c r="N1045" s="2305">
        <v>60208</v>
      </c>
      <c r="O1045" s="2305"/>
      <c r="P1045" s="2305"/>
      <c r="Q1045" s="2308"/>
      <c r="R1045" s="2305"/>
      <c r="S1045" s="2305"/>
      <c r="T1045" s="2305"/>
      <c r="U1045" s="2305"/>
      <c r="V1045" s="2305"/>
      <c r="W1045" s="2305"/>
      <c r="X1045" s="2305"/>
      <c r="Y1045" s="2305"/>
      <c r="Z1045" s="2305"/>
      <c r="AA1045" s="2305"/>
      <c r="AB1045" s="2305"/>
      <c r="AC1045" s="2305"/>
      <c r="AD1045" s="2305"/>
      <c r="AE1045" s="2305"/>
      <c r="AF1045" s="2308"/>
      <c r="AG1045" s="2306"/>
      <c r="AH1045" s="2306"/>
      <c r="AI1045" s="2306"/>
      <c r="AJ1045" s="2306"/>
      <c r="AK1045" s="2306"/>
      <c r="AL1045" s="2306"/>
    </row>
    <row r="1046" spans="1:38" ht="16.5" customHeight="1">
      <c r="A1046" s="3561"/>
      <c r="B1046" s="3554"/>
      <c r="C1046" s="3970" t="s">
        <v>867</v>
      </c>
      <c r="D1046" s="3985" t="s">
        <v>603</v>
      </c>
      <c r="E1046" s="796">
        <f t="shared" si="115"/>
        <v>4000</v>
      </c>
      <c r="F1046" s="549">
        <f t="shared" si="112"/>
        <v>4000</v>
      </c>
      <c r="G1046" s="2304"/>
      <c r="H1046" s="2304"/>
      <c r="I1046" s="2304"/>
      <c r="J1046" s="2304"/>
      <c r="K1046" s="2304"/>
      <c r="L1046" s="2304"/>
      <c r="M1046" s="1690"/>
      <c r="N1046" s="2305">
        <v>4000</v>
      </c>
      <c r="O1046" s="2305"/>
      <c r="P1046" s="2305"/>
      <c r="Q1046" s="2308"/>
      <c r="R1046" s="2305"/>
      <c r="S1046" s="2305"/>
      <c r="T1046" s="2305"/>
      <c r="U1046" s="2305"/>
      <c r="V1046" s="2305"/>
      <c r="W1046" s="2305"/>
      <c r="X1046" s="2305"/>
      <c r="Y1046" s="2305"/>
      <c r="Z1046" s="2305"/>
      <c r="AA1046" s="2305"/>
      <c r="AB1046" s="2305"/>
      <c r="AC1046" s="2305"/>
      <c r="AD1046" s="2305"/>
      <c r="AE1046" s="2305"/>
      <c r="AF1046" s="2308"/>
      <c r="AG1046" s="2306"/>
      <c r="AH1046" s="2306"/>
      <c r="AI1046" s="2306"/>
      <c r="AJ1046" s="2306"/>
      <c r="AK1046" s="2306"/>
      <c r="AL1046" s="2306"/>
    </row>
    <row r="1047" spans="1:38" ht="16.5" customHeight="1">
      <c r="A1047" s="3561"/>
      <c r="B1047" s="3554"/>
      <c r="C1047" s="3970" t="s">
        <v>810</v>
      </c>
      <c r="D1047" s="3985" t="s">
        <v>603</v>
      </c>
      <c r="E1047" s="796">
        <f t="shared" si="115"/>
        <v>920</v>
      </c>
      <c r="F1047" s="549">
        <f t="shared" si="112"/>
        <v>920</v>
      </c>
      <c r="G1047" s="2304"/>
      <c r="H1047" s="2304"/>
      <c r="I1047" s="2304"/>
      <c r="J1047" s="2304"/>
      <c r="K1047" s="2304"/>
      <c r="L1047" s="2304"/>
      <c r="M1047" s="2310"/>
      <c r="N1047" s="2305">
        <v>920</v>
      </c>
      <c r="O1047" s="2305"/>
      <c r="P1047" s="2305"/>
      <c r="Q1047" s="2311"/>
      <c r="R1047" s="2305"/>
      <c r="S1047" s="2305"/>
      <c r="T1047" s="2305"/>
      <c r="U1047" s="2305"/>
      <c r="V1047" s="2305"/>
      <c r="W1047" s="2305"/>
      <c r="X1047" s="2305"/>
      <c r="Y1047" s="2305"/>
      <c r="Z1047" s="2305"/>
      <c r="AA1047" s="2305"/>
      <c r="AB1047" s="2305"/>
      <c r="AC1047" s="2305"/>
      <c r="AD1047" s="2305"/>
      <c r="AE1047" s="2305"/>
      <c r="AF1047" s="2311"/>
      <c r="AG1047" s="2306"/>
      <c r="AH1047" s="2306"/>
      <c r="AI1047" s="2306"/>
      <c r="AJ1047" s="2306"/>
      <c r="AK1047" s="2306"/>
      <c r="AL1047" s="2306"/>
    </row>
    <row r="1048" spans="1:38" ht="16.5" customHeight="1">
      <c r="A1048" s="3561"/>
      <c r="B1048" s="3554"/>
      <c r="C1048" s="3970" t="s">
        <v>698</v>
      </c>
      <c r="D1048" s="3985" t="s">
        <v>605</v>
      </c>
      <c r="E1048" s="796">
        <f t="shared" si="115"/>
        <v>25596</v>
      </c>
      <c r="F1048" s="549">
        <f t="shared" si="112"/>
        <v>25596</v>
      </c>
      <c r="G1048" s="2304"/>
      <c r="H1048" s="2304"/>
      <c r="I1048" s="2304"/>
      <c r="J1048" s="2304"/>
      <c r="K1048" s="2304"/>
      <c r="L1048" s="2304"/>
      <c r="M1048" s="1690"/>
      <c r="N1048" s="2305">
        <v>25596</v>
      </c>
      <c r="O1048" s="2305"/>
      <c r="P1048" s="2305"/>
      <c r="Q1048" s="2308"/>
      <c r="R1048" s="2305"/>
      <c r="S1048" s="2305"/>
      <c r="T1048" s="2305"/>
      <c r="U1048" s="2305"/>
      <c r="V1048" s="2305"/>
      <c r="W1048" s="2305"/>
      <c r="X1048" s="2305"/>
      <c r="Y1048" s="2305"/>
      <c r="Z1048" s="2305"/>
      <c r="AA1048" s="2305"/>
      <c r="AB1048" s="2305"/>
      <c r="AC1048" s="2305"/>
      <c r="AD1048" s="2305"/>
      <c r="AE1048" s="2305"/>
      <c r="AF1048" s="2308"/>
      <c r="AG1048" s="2306"/>
      <c r="AH1048" s="2306"/>
      <c r="AI1048" s="2306"/>
      <c r="AJ1048" s="2306"/>
      <c r="AK1048" s="2306"/>
      <c r="AL1048" s="2306"/>
    </row>
    <row r="1049" spans="1:38" ht="16.5" customHeight="1">
      <c r="A1049" s="3561"/>
      <c r="B1049" s="3554"/>
      <c r="C1049" s="3970" t="s">
        <v>790</v>
      </c>
      <c r="D1049" s="3985" t="s">
        <v>605</v>
      </c>
      <c r="E1049" s="796">
        <f t="shared" si="115"/>
        <v>5404</v>
      </c>
      <c r="F1049" s="549">
        <f t="shared" si="112"/>
        <v>5404</v>
      </c>
      <c r="G1049" s="2304"/>
      <c r="H1049" s="2304"/>
      <c r="I1049" s="2304"/>
      <c r="J1049" s="2304"/>
      <c r="K1049" s="2304"/>
      <c r="L1049" s="2304"/>
      <c r="M1049" s="1690"/>
      <c r="N1049" s="2305">
        <v>5404</v>
      </c>
      <c r="O1049" s="2305"/>
      <c r="P1049" s="2305"/>
      <c r="Q1049" s="2308"/>
      <c r="R1049" s="2305"/>
      <c r="S1049" s="2305"/>
      <c r="T1049" s="2305"/>
      <c r="U1049" s="2305"/>
      <c r="V1049" s="2305"/>
      <c r="W1049" s="2305"/>
      <c r="X1049" s="2305"/>
      <c r="Y1049" s="2305"/>
      <c r="Z1049" s="2305"/>
      <c r="AA1049" s="2305"/>
      <c r="AB1049" s="2305"/>
      <c r="AC1049" s="2305"/>
      <c r="AD1049" s="2305"/>
      <c r="AE1049" s="2305"/>
      <c r="AF1049" s="2308"/>
      <c r="AG1049" s="2306"/>
      <c r="AH1049" s="2306"/>
      <c r="AI1049" s="2306"/>
      <c r="AJ1049" s="2306"/>
      <c r="AK1049" s="2306"/>
      <c r="AL1049" s="2306"/>
    </row>
    <row r="1050" spans="1:38" ht="16.5" customHeight="1">
      <c r="A1050" s="3561"/>
      <c r="B1050" s="3554"/>
      <c r="C1050" s="3970" t="s">
        <v>699</v>
      </c>
      <c r="D1050" s="3987" t="s">
        <v>607</v>
      </c>
      <c r="E1050" s="796">
        <f t="shared" si="115"/>
        <v>16399</v>
      </c>
      <c r="F1050" s="549">
        <f t="shared" ref="F1050:F1082" si="116">SUM(G1050:AJ1050)</f>
        <v>16399</v>
      </c>
      <c r="G1050" s="2304"/>
      <c r="H1050" s="2304"/>
      <c r="I1050" s="2304"/>
      <c r="J1050" s="2304"/>
      <c r="K1050" s="2304"/>
      <c r="L1050" s="2304"/>
      <c r="M1050" s="1690"/>
      <c r="N1050" s="2305">
        <v>16399</v>
      </c>
      <c r="O1050" s="2305"/>
      <c r="P1050" s="2305"/>
      <c r="Q1050" s="2311"/>
      <c r="R1050" s="2305"/>
      <c r="S1050" s="2305"/>
      <c r="T1050" s="2305"/>
      <c r="U1050" s="2305"/>
      <c r="V1050" s="2305"/>
      <c r="W1050" s="2305"/>
      <c r="X1050" s="2305"/>
      <c r="Y1050" s="2305"/>
      <c r="Z1050" s="2305"/>
      <c r="AA1050" s="2305"/>
      <c r="AB1050" s="2305"/>
      <c r="AC1050" s="2305"/>
      <c r="AD1050" s="2305"/>
      <c r="AE1050" s="2305"/>
      <c r="AF1050" s="2311"/>
      <c r="AG1050" s="2306"/>
      <c r="AH1050" s="2306"/>
      <c r="AI1050" s="2306"/>
      <c r="AJ1050" s="2306"/>
      <c r="AK1050" s="2306"/>
      <c r="AL1050" s="2306"/>
    </row>
    <row r="1051" spans="1:38" ht="16.5" customHeight="1">
      <c r="A1051" s="3561"/>
      <c r="B1051" s="3554"/>
      <c r="C1051" s="3991" t="s">
        <v>665</v>
      </c>
      <c r="D1051" s="3992" t="s">
        <v>607</v>
      </c>
      <c r="E1051" s="796">
        <f t="shared" si="115"/>
        <v>6101</v>
      </c>
      <c r="F1051" s="549">
        <f t="shared" si="116"/>
        <v>6101</v>
      </c>
      <c r="G1051" s="2304"/>
      <c r="H1051" s="2304"/>
      <c r="I1051" s="2304"/>
      <c r="J1051" s="2304"/>
      <c r="K1051" s="2304"/>
      <c r="L1051" s="2304"/>
      <c r="M1051" s="1690"/>
      <c r="N1051" s="2305">
        <v>6101</v>
      </c>
      <c r="O1051" s="2305"/>
      <c r="P1051" s="2305"/>
      <c r="Q1051" s="2311"/>
      <c r="R1051" s="2305"/>
      <c r="S1051" s="2305"/>
      <c r="T1051" s="2305"/>
      <c r="U1051" s="2305"/>
      <c r="V1051" s="2305"/>
      <c r="W1051" s="2305"/>
      <c r="X1051" s="2305"/>
      <c r="Y1051" s="2305"/>
      <c r="Z1051" s="2305"/>
      <c r="AA1051" s="2305"/>
      <c r="AB1051" s="2305"/>
      <c r="AC1051" s="2305"/>
      <c r="AD1051" s="2305"/>
      <c r="AE1051" s="2305"/>
      <c r="AF1051" s="2311"/>
      <c r="AG1051" s="2306"/>
      <c r="AH1051" s="2306"/>
      <c r="AI1051" s="2306"/>
      <c r="AJ1051" s="2306"/>
      <c r="AK1051" s="2306"/>
      <c r="AL1051" s="2306"/>
    </row>
    <row r="1052" spans="1:38" ht="16.5" customHeight="1">
      <c r="A1052" s="3561"/>
      <c r="B1052" s="3554"/>
      <c r="C1052" s="3970" t="s">
        <v>884</v>
      </c>
      <c r="D1052" s="3985" t="s">
        <v>611</v>
      </c>
      <c r="E1052" s="796">
        <f>F1052+44443</f>
        <v>107614</v>
      </c>
      <c r="F1052" s="549">
        <f t="shared" si="116"/>
        <v>63171</v>
      </c>
      <c r="G1052" s="2304"/>
      <c r="H1052" s="2304"/>
      <c r="I1052" s="2304"/>
      <c r="J1052" s="2304"/>
      <c r="K1052" s="2304"/>
      <c r="L1052" s="2304"/>
      <c r="M1052" s="1690"/>
      <c r="N1052" s="2305"/>
      <c r="O1052" s="2305"/>
      <c r="P1052" s="2305"/>
      <c r="Q1052" s="2311"/>
      <c r="R1052" s="2305"/>
      <c r="S1052" s="2305"/>
      <c r="T1052" s="2305"/>
      <c r="U1052" s="2305"/>
      <c r="V1052" s="2305"/>
      <c r="W1052" s="2305"/>
      <c r="X1052" s="2305"/>
      <c r="Y1052" s="2305"/>
      <c r="Z1052" s="2305"/>
      <c r="AA1052" s="2305"/>
      <c r="AB1052" s="2305">
        <v>63171</v>
      </c>
      <c r="AC1052" s="2305"/>
      <c r="AD1052" s="2305"/>
      <c r="AE1052" s="2305"/>
      <c r="AF1052" s="2311"/>
      <c r="AG1052" s="2306"/>
      <c r="AH1052" s="2306"/>
      <c r="AI1052" s="2306"/>
      <c r="AJ1052" s="2306"/>
      <c r="AK1052" s="2306"/>
      <c r="AL1052" s="2306"/>
    </row>
    <row r="1053" spans="1:38" ht="16.5" customHeight="1">
      <c r="A1053" s="3561"/>
      <c r="B1053" s="3554"/>
      <c r="C1053" s="3970" t="s">
        <v>700</v>
      </c>
      <c r="D1053" s="3985" t="s">
        <v>611</v>
      </c>
      <c r="E1053" s="796">
        <f>F1053+2087892</f>
        <v>5915456.9000000004</v>
      </c>
      <c r="F1053" s="549">
        <f t="shared" si="116"/>
        <v>3827564.9</v>
      </c>
      <c r="G1053" s="2304"/>
      <c r="H1053" s="2304"/>
      <c r="I1053" s="2304"/>
      <c r="J1053" s="2304"/>
      <c r="K1053" s="2304"/>
      <c r="L1053" s="2304"/>
      <c r="M1053" s="1690"/>
      <c r="N1053" s="2305">
        <v>3827564.9</v>
      </c>
      <c r="O1053" s="2305"/>
      <c r="P1053" s="2305"/>
      <c r="Q1053" s="2311"/>
      <c r="R1053" s="2305"/>
      <c r="S1053" s="2305"/>
      <c r="T1053" s="2305"/>
      <c r="U1053" s="2305"/>
      <c r="V1053" s="2305"/>
      <c r="W1053" s="2305"/>
      <c r="X1053" s="2305"/>
      <c r="Y1053" s="2305"/>
      <c r="Z1053" s="2305"/>
      <c r="AA1053" s="2305"/>
      <c r="AB1053" s="2305"/>
      <c r="AC1053" s="2305"/>
      <c r="AD1053" s="2305"/>
      <c r="AE1053" s="2305"/>
      <c r="AF1053" s="2311"/>
      <c r="AG1053" s="2306"/>
      <c r="AH1053" s="2306"/>
      <c r="AI1053" s="2306"/>
      <c r="AJ1053" s="2306"/>
      <c r="AK1053" s="2306"/>
      <c r="AL1053" s="2306"/>
    </row>
    <row r="1054" spans="1:38" ht="16.5" customHeight="1">
      <c r="A1054" s="3561"/>
      <c r="B1054" s="3554"/>
      <c r="C1054" s="3970" t="s">
        <v>666</v>
      </c>
      <c r="D1054" s="3985" t="s">
        <v>611</v>
      </c>
      <c r="E1054" s="796">
        <f t="shared" si="115"/>
        <v>14992</v>
      </c>
      <c r="F1054" s="549">
        <f t="shared" si="116"/>
        <v>14992</v>
      </c>
      <c r="G1054" s="2304"/>
      <c r="H1054" s="2304"/>
      <c r="I1054" s="2304"/>
      <c r="J1054" s="2304"/>
      <c r="K1054" s="2304"/>
      <c r="L1054" s="2304"/>
      <c r="M1054" s="1690">
        <v>14992</v>
      </c>
      <c r="N1054" s="2305"/>
      <c r="O1054" s="2305"/>
      <c r="P1054" s="2305"/>
      <c r="Q1054" s="2311"/>
      <c r="R1054" s="2305"/>
      <c r="S1054" s="2305"/>
      <c r="T1054" s="2305"/>
      <c r="U1054" s="2305"/>
      <c r="V1054" s="2305"/>
      <c r="W1054" s="2305"/>
      <c r="X1054" s="2305"/>
      <c r="Y1054" s="2305"/>
      <c r="Z1054" s="2305"/>
      <c r="AA1054" s="2305"/>
      <c r="AB1054" s="2305"/>
      <c r="AC1054" s="2305"/>
      <c r="AD1054" s="2305"/>
      <c r="AE1054" s="2305"/>
      <c r="AF1054" s="2311"/>
      <c r="AG1054" s="2306"/>
      <c r="AH1054" s="2306"/>
      <c r="AI1054" s="2306"/>
      <c r="AJ1054" s="2306"/>
      <c r="AK1054" s="2306"/>
      <c r="AL1054" s="2306"/>
    </row>
    <row r="1055" spans="1:38" ht="16.5" customHeight="1">
      <c r="A1055" s="3561"/>
      <c r="B1055" s="3554"/>
      <c r="C1055" s="3970" t="s">
        <v>667</v>
      </c>
      <c r="D1055" s="3985" t="s">
        <v>611</v>
      </c>
      <c r="E1055" s="796">
        <f>F1055+453740</f>
        <v>1606503.9</v>
      </c>
      <c r="F1055" s="549">
        <f t="shared" si="116"/>
        <v>1152763.8999999999</v>
      </c>
      <c r="G1055" s="2304"/>
      <c r="H1055" s="2304"/>
      <c r="I1055" s="2304"/>
      <c r="J1055" s="2304"/>
      <c r="K1055" s="2304"/>
      <c r="L1055" s="2304"/>
      <c r="M1055" s="1690">
        <v>3748</v>
      </c>
      <c r="N1055" s="2305">
        <v>1149015.8999999999</v>
      </c>
      <c r="O1055" s="2305"/>
      <c r="P1055" s="2305"/>
      <c r="Q1055" s="2311"/>
      <c r="R1055" s="2305"/>
      <c r="S1055" s="2305"/>
      <c r="T1055" s="2305"/>
      <c r="U1055" s="2305"/>
      <c r="V1055" s="2305"/>
      <c r="W1055" s="2305"/>
      <c r="X1055" s="2305"/>
      <c r="Y1055" s="2305"/>
      <c r="Z1055" s="2305"/>
      <c r="AA1055" s="2305"/>
      <c r="AB1055" s="2305"/>
      <c r="AC1055" s="2305"/>
      <c r="AD1055" s="2305"/>
      <c r="AE1055" s="2305"/>
      <c r="AF1055" s="2311"/>
      <c r="AG1055" s="2306"/>
      <c r="AH1055" s="2306"/>
      <c r="AI1055" s="2306"/>
      <c r="AJ1055" s="2306"/>
      <c r="AK1055" s="2306"/>
      <c r="AL1055" s="2306"/>
    </row>
    <row r="1056" spans="1:38" ht="16.5" customHeight="1">
      <c r="A1056" s="3561"/>
      <c r="B1056" s="3554"/>
      <c r="C1056" s="3970" t="s">
        <v>701</v>
      </c>
      <c r="D1056" s="3978" t="s">
        <v>613</v>
      </c>
      <c r="E1056" s="796">
        <f t="shared" si="115"/>
        <v>6961.33</v>
      </c>
      <c r="F1056" s="549">
        <f t="shared" si="116"/>
        <v>6961.33</v>
      </c>
      <c r="G1056" s="2304"/>
      <c r="H1056" s="2304"/>
      <c r="I1056" s="2304"/>
      <c r="J1056" s="2304"/>
      <c r="K1056" s="2304"/>
      <c r="L1056" s="2304"/>
      <c r="M1056" s="1690"/>
      <c r="N1056" s="2305">
        <v>6961.33</v>
      </c>
      <c r="O1056" s="2305"/>
      <c r="P1056" s="2305"/>
      <c r="Q1056" s="2311"/>
      <c r="R1056" s="2305"/>
      <c r="S1056" s="2305"/>
      <c r="T1056" s="2305"/>
      <c r="U1056" s="2305"/>
      <c r="V1056" s="2305"/>
      <c r="W1056" s="2305"/>
      <c r="X1056" s="2305"/>
      <c r="Y1056" s="2305"/>
      <c r="Z1056" s="2305"/>
      <c r="AA1056" s="2305"/>
      <c r="AB1056" s="2305"/>
      <c r="AC1056" s="2305"/>
      <c r="AD1056" s="2305"/>
      <c r="AE1056" s="2305"/>
      <c r="AF1056" s="2311"/>
      <c r="AG1056" s="2306"/>
      <c r="AH1056" s="2306"/>
      <c r="AI1056" s="2306"/>
      <c r="AJ1056" s="2306"/>
      <c r="AK1056" s="2306"/>
      <c r="AL1056" s="2306"/>
    </row>
    <row r="1057" spans="1:38" ht="16.5" customHeight="1">
      <c r="A1057" s="3561"/>
      <c r="B1057" s="3554"/>
      <c r="C1057" s="3991" t="s">
        <v>812</v>
      </c>
      <c r="D1057" s="600" t="s">
        <v>613</v>
      </c>
      <c r="E1057" s="796">
        <f t="shared" si="115"/>
        <v>2124.67</v>
      </c>
      <c r="F1057" s="549">
        <f t="shared" si="116"/>
        <v>2124.67</v>
      </c>
      <c r="G1057" s="2304"/>
      <c r="H1057" s="2304"/>
      <c r="I1057" s="2304"/>
      <c r="J1057" s="2304"/>
      <c r="K1057" s="2304"/>
      <c r="L1057" s="2304"/>
      <c r="M1057" s="1690"/>
      <c r="N1057" s="2305">
        <v>2124.67</v>
      </c>
      <c r="O1057" s="2305"/>
      <c r="P1057" s="2305"/>
      <c r="Q1057" s="2311"/>
      <c r="R1057" s="2305"/>
      <c r="S1057" s="2305"/>
      <c r="T1057" s="2305"/>
      <c r="U1057" s="2305"/>
      <c r="V1057" s="2305"/>
      <c r="W1057" s="2305"/>
      <c r="X1057" s="2305"/>
      <c r="Y1057" s="2305"/>
      <c r="Z1057" s="2305"/>
      <c r="AA1057" s="2305"/>
      <c r="AB1057" s="2305"/>
      <c r="AC1057" s="2305"/>
      <c r="AD1057" s="2305"/>
      <c r="AE1057" s="2305"/>
      <c r="AF1057" s="2311"/>
      <c r="AG1057" s="2306"/>
      <c r="AH1057" s="2306"/>
      <c r="AI1057" s="2306"/>
      <c r="AJ1057" s="2306"/>
      <c r="AK1057" s="2306"/>
      <c r="AL1057" s="2306"/>
    </row>
    <row r="1058" spans="1:38" ht="16.5" customHeight="1">
      <c r="A1058" s="3561"/>
      <c r="B1058" s="3554"/>
      <c r="C1058" s="3970" t="s">
        <v>772</v>
      </c>
      <c r="D1058" s="3993" t="s">
        <v>615</v>
      </c>
      <c r="E1058" s="796">
        <f t="shared" si="115"/>
        <v>60000</v>
      </c>
      <c r="F1058" s="549">
        <f t="shared" si="116"/>
        <v>60000</v>
      </c>
      <c r="G1058" s="2304"/>
      <c r="H1058" s="2304"/>
      <c r="I1058" s="2304"/>
      <c r="J1058" s="2304"/>
      <c r="K1058" s="2304"/>
      <c r="L1058" s="2304"/>
      <c r="M1058" s="1690"/>
      <c r="N1058" s="2305">
        <v>60000</v>
      </c>
      <c r="O1058" s="2305"/>
      <c r="P1058" s="2305"/>
      <c r="Q1058" s="2311"/>
      <c r="R1058" s="2305"/>
      <c r="S1058" s="2305"/>
      <c r="T1058" s="2305"/>
      <c r="U1058" s="2305"/>
      <c r="V1058" s="2305"/>
      <c r="W1058" s="2305"/>
      <c r="X1058" s="2305"/>
      <c r="Y1058" s="2305"/>
      <c r="Z1058" s="2305"/>
      <c r="AA1058" s="2305"/>
      <c r="AB1058" s="2305"/>
      <c r="AC1058" s="2305"/>
      <c r="AD1058" s="2305"/>
      <c r="AE1058" s="2305"/>
      <c r="AF1058" s="2311"/>
      <c r="AG1058" s="2306"/>
      <c r="AH1058" s="2306"/>
      <c r="AI1058" s="2306"/>
      <c r="AJ1058" s="2306"/>
      <c r="AK1058" s="2306"/>
      <c r="AL1058" s="2306"/>
    </row>
    <row r="1059" spans="1:38" ht="16.5" customHeight="1">
      <c r="A1059" s="3561"/>
      <c r="B1059" s="3554"/>
      <c r="C1059" s="3970" t="s">
        <v>669</v>
      </c>
      <c r="D1059" s="3978" t="s">
        <v>615</v>
      </c>
      <c r="E1059" s="796">
        <f t="shared" si="115"/>
        <v>14000</v>
      </c>
      <c r="F1059" s="549">
        <f t="shared" si="116"/>
        <v>14000</v>
      </c>
      <c r="G1059" s="2304"/>
      <c r="H1059" s="2304"/>
      <c r="I1059" s="2304"/>
      <c r="J1059" s="2304"/>
      <c r="K1059" s="2304"/>
      <c r="L1059" s="2304"/>
      <c r="M1059" s="1690"/>
      <c r="N1059" s="2305">
        <v>14000</v>
      </c>
      <c r="O1059" s="2305"/>
      <c r="P1059" s="2305"/>
      <c r="Q1059" s="2311"/>
      <c r="R1059" s="2305"/>
      <c r="S1059" s="2305"/>
      <c r="T1059" s="2305"/>
      <c r="U1059" s="2305"/>
      <c r="V1059" s="2305"/>
      <c r="W1059" s="2305"/>
      <c r="X1059" s="2305"/>
      <c r="Y1059" s="2305"/>
      <c r="Z1059" s="2305"/>
      <c r="AA1059" s="2305"/>
      <c r="AB1059" s="2305"/>
      <c r="AC1059" s="2305"/>
      <c r="AD1059" s="2305"/>
      <c r="AE1059" s="2305"/>
      <c r="AF1059" s="2311"/>
      <c r="AG1059" s="2306"/>
      <c r="AH1059" s="2306"/>
      <c r="AI1059" s="2306"/>
      <c r="AJ1059" s="2306"/>
      <c r="AK1059" s="2306"/>
      <c r="AL1059" s="2306"/>
    </row>
    <row r="1060" spans="1:38" ht="27" customHeight="1">
      <c r="A1060" s="3561"/>
      <c r="B1060" s="3554"/>
      <c r="C1060" s="3991" t="s">
        <v>702</v>
      </c>
      <c r="D1060" s="600" t="s">
        <v>617</v>
      </c>
      <c r="E1060" s="796">
        <f t="shared" si="115"/>
        <v>126182</v>
      </c>
      <c r="F1060" s="549">
        <f t="shared" si="116"/>
        <v>126182</v>
      </c>
      <c r="G1060" s="2304"/>
      <c r="H1060" s="2304"/>
      <c r="I1060" s="2304"/>
      <c r="J1060" s="2304"/>
      <c r="K1060" s="2304"/>
      <c r="L1060" s="2304"/>
      <c r="M1060" s="1690"/>
      <c r="N1060" s="2305">
        <v>126182</v>
      </c>
      <c r="O1060" s="2305"/>
      <c r="P1060" s="2305"/>
      <c r="Q1060" s="2311"/>
      <c r="R1060" s="2305"/>
      <c r="S1060" s="2305"/>
      <c r="T1060" s="2305"/>
      <c r="U1060" s="2305"/>
      <c r="V1060" s="2305"/>
      <c r="W1060" s="2305"/>
      <c r="X1060" s="2305"/>
      <c r="Y1060" s="2305"/>
      <c r="Z1060" s="2305"/>
      <c r="AA1060" s="2305"/>
      <c r="AB1060" s="2305"/>
      <c r="AC1060" s="2305"/>
      <c r="AD1060" s="2305"/>
      <c r="AE1060" s="2305"/>
      <c r="AF1060" s="2311"/>
      <c r="AG1060" s="2306"/>
      <c r="AH1060" s="2306"/>
      <c r="AI1060" s="2306"/>
      <c r="AJ1060" s="2306"/>
      <c r="AK1060" s="2306"/>
      <c r="AL1060" s="2306"/>
    </row>
    <row r="1061" spans="1:38" ht="28.5" customHeight="1">
      <c r="A1061" s="3561"/>
      <c r="B1061" s="3554"/>
      <c r="C1061" s="3970" t="s">
        <v>814</v>
      </c>
      <c r="D1061" s="3993" t="s">
        <v>617</v>
      </c>
      <c r="E1061" s="796">
        <f t="shared" si="115"/>
        <v>21818</v>
      </c>
      <c r="F1061" s="549">
        <f t="shared" si="116"/>
        <v>21818</v>
      </c>
      <c r="G1061" s="2304"/>
      <c r="H1061" s="2304"/>
      <c r="I1061" s="2304"/>
      <c r="J1061" s="2304"/>
      <c r="K1061" s="2304"/>
      <c r="L1061" s="2304"/>
      <c r="M1061" s="1690"/>
      <c r="N1061" s="2305">
        <v>21818</v>
      </c>
      <c r="O1061" s="2305"/>
      <c r="P1061" s="2305"/>
      <c r="Q1061" s="2311"/>
      <c r="R1061" s="2305"/>
      <c r="S1061" s="2305"/>
      <c r="T1061" s="2305"/>
      <c r="U1061" s="2305"/>
      <c r="V1061" s="2305"/>
      <c r="W1061" s="2305"/>
      <c r="X1061" s="2305"/>
      <c r="Y1061" s="2305"/>
      <c r="Z1061" s="2305"/>
      <c r="AA1061" s="2305"/>
      <c r="AB1061" s="2305"/>
      <c r="AC1061" s="2305"/>
      <c r="AD1061" s="2305"/>
      <c r="AE1061" s="2305"/>
      <c r="AF1061" s="2311"/>
      <c r="AG1061" s="2306"/>
      <c r="AH1061" s="2306"/>
      <c r="AI1061" s="2306"/>
      <c r="AJ1061" s="2306"/>
      <c r="AK1061" s="2306"/>
      <c r="AL1061" s="2306"/>
    </row>
    <row r="1062" spans="1:38" ht="16.5" customHeight="1">
      <c r="A1062" s="3561"/>
      <c r="B1062" s="3554"/>
      <c r="C1062" s="3970" t="s">
        <v>703</v>
      </c>
      <c r="D1062" s="3993" t="s">
        <v>619</v>
      </c>
      <c r="E1062" s="796">
        <f>F1062+100000</f>
        <v>179337.08000000002</v>
      </c>
      <c r="F1062" s="549">
        <f t="shared" si="116"/>
        <v>79337.08</v>
      </c>
      <c r="G1062" s="2304"/>
      <c r="H1062" s="2304"/>
      <c r="I1062" s="2304"/>
      <c r="J1062" s="2304"/>
      <c r="K1062" s="2304"/>
      <c r="L1062" s="2304"/>
      <c r="M1062" s="1690"/>
      <c r="N1062" s="2305">
        <v>79337.08</v>
      </c>
      <c r="O1062" s="2305"/>
      <c r="P1062" s="2305"/>
      <c r="Q1062" s="2311"/>
      <c r="R1062" s="2305"/>
      <c r="S1062" s="2305"/>
      <c r="T1062" s="2305"/>
      <c r="U1062" s="2305"/>
      <c r="V1062" s="2305"/>
      <c r="W1062" s="2305"/>
      <c r="X1062" s="2305"/>
      <c r="Y1062" s="2305"/>
      <c r="Z1062" s="2305"/>
      <c r="AA1062" s="2305"/>
      <c r="AB1062" s="2305"/>
      <c r="AC1062" s="2305"/>
      <c r="AD1062" s="2305"/>
      <c r="AE1062" s="2305"/>
      <c r="AF1062" s="2311"/>
      <c r="AG1062" s="2306"/>
      <c r="AH1062" s="2306"/>
      <c r="AI1062" s="2306"/>
      <c r="AJ1062" s="2306"/>
      <c r="AK1062" s="2306"/>
      <c r="AL1062" s="2306"/>
    </row>
    <row r="1063" spans="1:38" ht="16.5" customHeight="1">
      <c r="A1063" s="3561"/>
      <c r="B1063" s="3554"/>
      <c r="C1063" s="3970" t="s">
        <v>671</v>
      </c>
      <c r="D1063" s="3993" t="s">
        <v>619</v>
      </c>
      <c r="E1063" s="796">
        <f>F1063+8000</f>
        <v>25235.119999999999</v>
      </c>
      <c r="F1063" s="549">
        <f t="shared" si="116"/>
        <v>17235.12</v>
      </c>
      <c r="G1063" s="2304"/>
      <c r="H1063" s="2304"/>
      <c r="I1063" s="2304"/>
      <c r="J1063" s="2304"/>
      <c r="K1063" s="2304"/>
      <c r="L1063" s="2304"/>
      <c r="M1063" s="1690"/>
      <c r="N1063" s="2305">
        <v>17235.12</v>
      </c>
      <c r="O1063" s="2305"/>
      <c r="P1063" s="2305"/>
      <c r="Q1063" s="2311"/>
      <c r="R1063" s="2305"/>
      <c r="S1063" s="2305"/>
      <c r="T1063" s="2305"/>
      <c r="U1063" s="2305"/>
      <c r="V1063" s="2305"/>
      <c r="W1063" s="2305"/>
      <c r="X1063" s="2305"/>
      <c r="Y1063" s="2305"/>
      <c r="Z1063" s="2305"/>
      <c r="AA1063" s="2305"/>
      <c r="AB1063" s="2305"/>
      <c r="AC1063" s="2305"/>
      <c r="AD1063" s="2305"/>
      <c r="AE1063" s="2305"/>
      <c r="AF1063" s="2311"/>
      <c r="AG1063" s="2306"/>
      <c r="AH1063" s="2306"/>
      <c r="AI1063" s="2306"/>
      <c r="AJ1063" s="2306"/>
      <c r="AK1063" s="2306"/>
      <c r="AL1063" s="2306"/>
    </row>
    <row r="1064" spans="1:38" ht="16.5" customHeight="1">
      <c r="A1064" s="3561"/>
      <c r="B1064" s="3554"/>
      <c r="C1064" s="3994" t="s">
        <v>773</v>
      </c>
      <c r="D1064" s="3995" t="s">
        <v>705</v>
      </c>
      <c r="E1064" s="796">
        <f>F1064+45000</f>
        <v>81000</v>
      </c>
      <c r="F1064" s="549">
        <f t="shared" si="116"/>
        <v>36000</v>
      </c>
      <c r="G1064" s="2304"/>
      <c r="H1064" s="2304"/>
      <c r="I1064" s="2304"/>
      <c r="J1064" s="2304"/>
      <c r="K1064" s="2304"/>
      <c r="L1064" s="2304"/>
      <c r="M1064" s="1690"/>
      <c r="N1064" s="2305">
        <v>36000</v>
      </c>
      <c r="O1064" s="2305"/>
      <c r="P1064" s="2305"/>
      <c r="Q1064" s="2311"/>
      <c r="R1064" s="2305"/>
      <c r="S1064" s="2305"/>
      <c r="T1064" s="2305"/>
      <c r="U1064" s="2305"/>
      <c r="V1064" s="2305"/>
      <c r="W1064" s="2305"/>
      <c r="X1064" s="2305"/>
      <c r="Y1064" s="2305"/>
      <c r="Z1064" s="2305"/>
      <c r="AA1064" s="2305"/>
      <c r="AB1064" s="2305"/>
      <c r="AC1064" s="2305"/>
      <c r="AD1064" s="2305"/>
      <c r="AE1064" s="2305"/>
      <c r="AF1064" s="2311"/>
      <c r="AG1064" s="2306"/>
      <c r="AH1064" s="2306"/>
      <c r="AI1064" s="2306"/>
      <c r="AJ1064" s="2306"/>
      <c r="AK1064" s="2306"/>
      <c r="AL1064" s="2306"/>
    </row>
    <row r="1065" spans="1:38" ht="16.5" customHeight="1" thickBot="1">
      <c r="A1065" s="5040"/>
      <c r="B1065" s="5039"/>
      <c r="C1065" s="4418" t="s">
        <v>704</v>
      </c>
      <c r="D1065" s="4394" t="s">
        <v>705</v>
      </c>
      <c r="E1065" s="585">
        <f t="shared" si="115"/>
        <v>16412</v>
      </c>
      <c r="F1065" s="549">
        <f t="shared" si="116"/>
        <v>16412</v>
      </c>
      <c r="G1065" s="2304"/>
      <c r="H1065" s="2304"/>
      <c r="I1065" s="2304"/>
      <c r="J1065" s="2304"/>
      <c r="K1065" s="2304"/>
      <c r="L1065" s="2304"/>
      <c r="M1065" s="1690">
        <v>16412</v>
      </c>
      <c r="N1065" s="2305"/>
      <c r="O1065" s="2305"/>
      <c r="P1065" s="2305"/>
      <c r="Q1065" s="2311"/>
      <c r="R1065" s="2305"/>
      <c r="S1065" s="2305"/>
      <c r="T1065" s="2305"/>
      <c r="U1065" s="2305"/>
      <c r="V1065" s="2305"/>
      <c r="W1065" s="2305"/>
      <c r="X1065" s="2305"/>
      <c r="Y1065" s="2305"/>
      <c r="Z1065" s="2305"/>
      <c r="AA1065" s="2305"/>
      <c r="AB1065" s="2305"/>
      <c r="AC1065" s="2305"/>
      <c r="AD1065" s="2305"/>
      <c r="AE1065" s="2305"/>
      <c r="AF1065" s="2311"/>
      <c r="AG1065" s="2306"/>
      <c r="AH1065" s="2306"/>
      <c r="AI1065" s="2306"/>
      <c r="AJ1065" s="2306"/>
      <c r="AK1065" s="2306"/>
      <c r="AL1065" s="2306"/>
    </row>
    <row r="1066" spans="1:38" ht="16.5" customHeight="1">
      <c r="A1066" s="593"/>
      <c r="B1066" s="594"/>
      <c r="C1066" s="5062" t="s">
        <v>706</v>
      </c>
      <c r="D1066" s="5063" t="s">
        <v>705</v>
      </c>
      <c r="E1066" s="5064">
        <f>F1066+27500</f>
        <v>41603</v>
      </c>
      <c r="F1066" s="549">
        <f>SUM(G1066:AJ1066)</f>
        <v>14103</v>
      </c>
      <c r="G1066" s="2304"/>
      <c r="H1066" s="2304"/>
      <c r="I1066" s="2304"/>
      <c r="J1066" s="2304"/>
      <c r="K1066" s="2304"/>
      <c r="L1066" s="2304"/>
      <c r="M1066" s="1690">
        <v>4103</v>
      </c>
      <c r="N1066" s="2305">
        <v>10000</v>
      </c>
      <c r="O1066" s="2305"/>
      <c r="P1066" s="2305"/>
      <c r="Q1066" s="2311"/>
      <c r="R1066" s="2305"/>
      <c r="S1066" s="2305"/>
      <c r="T1066" s="2305"/>
      <c r="U1066" s="2305"/>
      <c r="V1066" s="2305"/>
      <c r="W1066" s="2305"/>
      <c r="X1066" s="2305"/>
      <c r="Y1066" s="2305"/>
      <c r="Z1066" s="2305"/>
      <c r="AA1066" s="2305"/>
      <c r="AB1066" s="2305"/>
      <c r="AC1066" s="2305"/>
      <c r="AD1066" s="2305"/>
      <c r="AE1066" s="2305"/>
      <c r="AF1066" s="2311"/>
      <c r="AG1066" s="2306"/>
      <c r="AH1066" s="2306"/>
      <c r="AI1066" s="2306"/>
      <c r="AJ1066" s="2306"/>
      <c r="AK1066" s="2306"/>
      <c r="AL1066" s="2306"/>
    </row>
    <row r="1067" spans="1:38" ht="16.5" customHeight="1">
      <c r="A1067" s="3561"/>
      <c r="B1067" s="3554"/>
      <c r="C1067" s="3994" t="s">
        <v>707</v>
      </c>
      <c r="D1067" s="3987" t="s">
        <v>621</v>
      </c>
      <c r="E1067" s="796">
        <f t="shared" si="115"/>
        <v>15479.8</v>
      </c>
      <c r="F1067" s="549">
        <f t="shared" ref="F1067:F1068" si="117">SUM(G1067:AJ1067)</f>
        <v>15479.8</v>
      </c>
      <c r="G1067" s="2304"/>
      <c r="H1067" s="2304"/>
      <c r="I1067" s="2304"/>
      <c r="J1067" s="2304"/>
      <c r="K1067" s="2304"/>
      <c r="L1067" s="2304"/>
      <c r="M1067" s="1690"/>
      <c r="N1067" s="2305">
        <v>15479.8</v>
      </c>
      <c r="O1067" s="2305"/>
      <c r="P1067" s="2305"/>
      <c r="Q1067" s="2311"/>
      <c r="R1067" s="2305"/>
      <c r="S1067" s="2305"/>
      <c r="T1067" s="2305"/>
      <c r="U1067" s="2305"/>
      <c r="V1067" s="2305"/>
      <c r="W1067" s="2305"/>
      <c r="X1067" s="2305"/>
      <c r="Y1067" s="2305"/>
      <c r="Z1067" s="2305"/>
      <c r="AA1067" s="2305"/>
      <c r="AB1067" s="2305"/>
      <c r="AC1067" s="2305"/>
      <c r="AD1067" s="2305"/>
      <c r="AE1067" s="2305"/>
      <c r="AF1067" s="2311"/>
      <c r="AG1067" s="2306"/>
      <c r="AH1067" s="2306"/>
      <c r="AI1067" s="2306"/>
      <c r="AJ1067" s="2306"/>
      <c r="AK1067" s="2306"/>
      <c r="AL1067" s="2306"/>
    </row>
    <row r="1068" spans="1:38" ht="16.5" customHeight="1">
      <c r="A1068" s="3561"/>
      <c r="B1068" s="3554"/>
      <c r="C1068" s="3994" t="s">
        <v>673</v>
      </c>
      <c r="D1068" s="600" t="s">
        <v>621</v>
      </c>
      <c r="E1068" s="796">
        <f>F1068</f>
        <v>20.2</v>
      </c>
      <c r="F1068" s="549">
        <f t="shared" si="117"/>
        <v>20.2</v>
      </c>
      <c r="G1068" s="2304"/>
      <c r="H1068" s="2304"/>
      <c r="I1068" s="2304"/>
      <c r="J1068" s="2304"/>
      <c r="K1068" s="2304"/>
      <c r="L1068" s="2304"/>
      <c r="M1068" s="1690"/>
      <c r="N1068" s="2305">
        <v>20.2</v>
      </c>
      <c r="O1068" s="2305"/>
      <c r="P1068" s="2305"/>
      <c r="Q1068" s="2311"/>
      <c r="R1068" s="2305"/>
      <c r="S1068" s="2305"/>
      <c r="T1068" s="2305"/>
      <c r="U1068" s="2305"/>
      <c r="V1068" s="2305"/>
      <c r="W1068" s="2305"/>
      <c r="X1068" s="2305"/>
      <c r="Y1068" s="2305"/>
      <c r="Z1068" s="2305"/>
      <c r="AA1068" s="2305"/>
      <c r="AB1068" s="2305"/>
      <c r="AC1068" s="2305"/>
      <c r="AD1068" s="2305"/>
      <c r="AE1068" s="2305"/>
      <c r="AF1068" s="2311"/>
      <c r="AG1068" s="2306"/>
      <c r="AH1068" s="2306"/>
      <c r="AI1068" s="2306"/>
      <c r="AJ1068" s="2306"/>
      <c r="AK1068" s="2306"/>
      <c r="AL1068" s="2306"/>
    </row>
    <row r="1069" spans="1:38" ht="16.5" customHeight="1">
      <c r="A1069" s="3561"/>
      <c r="B1069" s="5038"/>
      <c r="C1069" s="680" t="s">
        <v>708</v>
      </c>
      <c r="D1069" s="5059" t="s">
        <v>709</v>
      </c>
      <c r="E1069" s="588">
        <f t="shared" si="115"/>
        <v>43909.2</v>
      </c>
      <c r="F1069" s="549">
        <f t="shared" si="116"/>
        <v>43909.2</v>
      </c>
      <c r="G1069" s="2304"/>
      <c r="H1069" s="2304"/>
      <c r="I1069" s="2304"/>
      <c r="J1069" s="2304"/>
      <c r="K1069" s="2304"/>
      <c r="L1069" s="2304"/>
      <c r="M1069" s="1690"/>
      <c r="N1069" s="2305">
        <v>43909.2</v>
      </c>
      <c r="O1069" s="2305"/>
      <c r="P1069" s="2305"/>
      <c r="Q1069" s="2311"/>
      <c r="R1069" s="2305"/>
      <c r="S1069" s="2305"/>
      <c r="T1069" s="2305"/>
      <c r="U1069" s="2305"/>
      <c r="V1069" s="2305"/>
      <c r="W1069" s="2305"/>
      <c r="X1069" s="2305"/>
      <c r="Y1069" s="2305"/>
      <c r="Z1069" s="2305"/>
      <c r="AA1069" s="2305"/>
      <c r="AB1069" s="2305"/>
      <c r="AC1069" s="2305"/>
      <c r="AD1069" s="2305"/>
      <c r="AE1069" s="2305"/>
      <c r="AF1069" s="2311"/>
      <c r="AG1069" s="2306"/>
      <c r="AH1069" s="2306"/>
      <c r="AI1069" s="2306"/>
      <c r="AJ1069" s="2306"/>
      <c r="AK1069" s="2306"/>
      <c r="AL1069" s="2306"/>
    </row>
    <row r="1070" spans="1:38" ht="16.5" customHeight="1">
      <c r="A1070" s="3561"/>
      <c r="B1070" s="5038"/>
      <c r="C1070" s="5060" t="s">
        <v>885</v>
      </c>
      <c r="D1070" s="5061" t="s">
        <v>709</v>
      </c>
      <c r="E1070" s="4429">
        <f t="shared" si="115"/>
        <v>1090.8</v>
      </c>
      <c r="F1070" s="549">
        <f t="shared" si="116"/>
        <v>1090.8</v>
      </c>
      <c r="G1070" s="2304"/>
      <c r="H1070" s="2304"/>
      <c r="I1070" s="2304"/>
      <c r="J1070" s="2304"/>
      <c r="K1070" s="2304"/>
      <c r="L1070" s="2304"/>
      <c r="M1070" s="1690"/>
      <c r="N1070" s="2305">
        <v>1090.8</v>
      </c>
      <c r="O1070" s="2305"/>
      <c r="P1070" s="2305"/>
      <c r="Q1070" s="2311"/>
      <c r="R1070" s="2305"/>
      <c r="S1070" s="2305"/>
      <c r="T1070" s="2305"/>
      <c r="U1070" s="2305"/>
      <c r="V1070" s="2305"/>
      <c r="W1070" s="2305"/>
      <c r="X1070" s="2305"/>
      <c r="Y1070" s="2305"/>
      <c r="Z1070" s="2305"/>
      <c r="AA1070" s="2305"/>
      <c r="AB1070" s="2305"/>
      <c r="AC1070" s="2305"/>
      <c r="AD1070" s="2305"/>
      <c r="AE1070" s="2305"/>
      <c r="AF1070" s="2311"/>
      <c r="AG1070" s="2306"/>
      <c r="AH1070" s="2306"/>
      <c r="AI1070" s="2306"/>
      <c r="AJ1070" s="2306"/>
      <c r="AK1070" s="2306"/>
      <c r="AL1070" s="2306"/>
    </row>
    <row r="1071" spans="1:38" ht="16.5" customHeight="1">
      <c r="A1071" s="3561"/>
      <c r="B1071" s="3554"/>
      <c r="C1071" s="3996" t="s">
        <v>711</v>
      </c>
      <c r="D1071" s="3997" t="s">
        <v>596</v>
      </c>
      <c r="E1071" s="796">
        <f t="shared" si="115"/>
        <v>10854.92</v>
      </c>
      <c r="F1071" s="549">
        <f t="shared" si="116"/>
        <v>10854.92</v>
      </c>
      <c r="G1071" s="2304"/>
      <c r="H1071" s="2304"/>
      <c r="I1071" s="2304"/>
      <c r="J1071" s="2304"/>
      <c r="K1071" s="2304"/>
      <c r="L1071" s="2304"/>
      <c r="M1071" s="1690"/>
      <c r="N1071" s="2305">
        <v>10854.92</v>
      </c>
      <c r="O1071" s="2305"/>
      <c r="P1071" s="2305"/>
      <c r="Q1071" s="2311"/>
      <c r="R1071" s="2305"/>
      <c r="S1071" s="2305"/>
      <c r="T1071" s="2305"/>
      <c r="U1071" s="2305"/>
      <c r="V1071" s="2305"/>
      <c r="W1071" s="2305"/>
      <c r="X1071" s="2305"/>
      <c r="Y1071" s="2305"/>
      <c r="Z1071" s="2305"/>
      <c r="AA1071" s="2305"/>
      <c r="AB1071" s="2305"/>
      <c r="AC1071" s="2305"/>
      <c r="AD1071" s="2305"/>
      <c r="AE1071" s="2305"/>
      <c r="AF1071" s="2311"/>
      <c r="AG1071" s="2306"/>
      <c r="AH1071" s="2306"/>
      <c r="AI1071" s="2306"/>
      <c r="AJ1071" s="2306"/>
      <c r="AK1071" s="2306"/>
      <c r="AL1071" s="2306"/>
    </row>
    <row r="1072" spans="1:38" ht="16.5" customHeight="1">
      <c r="A1072" s="3561"/>
      <c r="B1072" s="3554"/>
      <c r="C1072" s="3996" t="s">
        <v>676</v>
      </c>
      <c r="D1072" s="3997" t="s">
        <v>596</v>
      </c>
      <c r="E1072" s="796">
        <f t="shared" si="115"/>
        <v>560</v>
      </c>
      <c r="F1072" s="549">
        <f t="shared" si="116"/>
        <v>560</v>
      </c>
      <c r="G1072" s="2304"/>
      <c r="H1072" s="2304"/>
      <c r="I1072" s="2304"/>
      <c r="J1072" s="2304"/>
      <c r="K1072" s="2304"/>
      <c r="L1072" s="2304"/>
      <c r="M1072" s="1690">
        <v>560</v>
      </c>
      <c r="N1072" s="2305"/>
      <c r="O1072" s="2305"/>
      <c r="P1072" s="2305"/>
      <c r="Q1072" s="2311"/>
      <c r="R1072" s="2305"/>
      <c r="S1072" s="2305"/>
      <c r="T1072" s="2305"/>
      <c r="U1072" s="2305"/>
      <c r="V1072" s="2305"/>
      <c r="W1072" s="2305"/>
      <c r="X1072" s="2305"/>
      <c r="Y1072" s="2305"/>
      <c r="Z1072" s="2305"/>
      <c r="AA1072" s="2305"/>
      <c r="AB1072" s="2305"/>
      <c r="AC1072" s="2305"/>
      <c r="AD1072" s="2305"/>
      <c r="AE1072" s="2305"/>
      <c r="AF1072" s="2311"/>
      <c r="AG1072" s="2306"/>
      <c r="AH1072" s="2306"/>
      <c r="AI1072" s="2306"/>
      <c r="AJ1072" s="2306"/>
      <c r="AK1072" s="2306"/>
      <c r="AL1072" s="2306"/>
    </row>
    <row r="1073" spans="1:38" ht="16.5" customHeight="1">
      <c r="A1073" s="3561"/>
      <c r="B1073" s="3554"/>
      <c r="C1073" s="3996" t="s">
        <v>677</v>
      </c>
      <c r="D1073" s="2094" t="s">
        <v>596</v>
      </c>
      <c r="E1073" s="796">
        <f t="shared" si="115"/>
        <v>379.64</v>
      </c>
      <c r="F1073" s="549">
        <f t="shared" si="116"/>
        <v>379.64</v>
      </c>
      <c r="G1073" s="2304"/>
      <c r="H1073" s="2304"/>
      <c r="I1073" s="2304"/>
      <c r="J1073" s="2304"/>
      <c r="K1073" s="2304"/>
      <c r="L1073" s="2304"/>
      <c r="M1073" s="1690">
        <v>140</v>
      </c>
      <c r="N1073" s="2305">
        <v>239.64</v>
      </c>
      <c r="O1073" s="2305"/>
      <c r="P1073" s="2305"/>
      <c r="Q1073" s="2311"/>
      <c r="R1073" s="2305"/>
      <c r="S1073" s="2305"/>
      <c r="T1073" s="2305"/>
      <c r="U1073" s="2305"/>
      <c r="V1073" s="2305"/>
      <c r="W1073" s="2305"/>
      <c r="X1073" s="2305"/>
      <c r="Y1073" s="2305"/>
      <c r="Z1073" s="2305"/>
      <c r="AA1073" s="2305"/>
      <c r="AB1073" s="2305"/>
      <c r="AC1073" s="2305"/>
      <c r="AD1073" s="2305"/>
      <c r="AE1073" s="2305"/>
      <c r="AF1073" s="2311"/>
      <c r="AG1073" s="2306"/>
      <c r="AH1073" s="2306"/>
      <c r="AI1073" s="2306"/>
      <c r="AJ1073" s="2306"/>
      <c r="AK1073" s="2306"/>
      <c r="AL1073" s="2306"/>
    </row>
    <row r="1074" spans="1:38" ht="17.100000000000001" customHeight="1">
      <c r="A1074" s="3561"/>
      <c r="B1074" s="3554"/>
      <c r="C1074" s="615"/>
      <c r="D1074" s="667"/>
      <c r="E1074" s="796"/>
      <c r="F1074" s="549">
        <f t="shared" si="116"/>
        <v>0</v>
      </c>
      <c r="G1074" s="2304"/>
      <c r="H1074" s="2304"/>
      <c r="I1074" s="2304"/>
      <c r="J1074" s="2304"/>
      <c r="K1074" s="2304"/>
      <c r="L1074" s="2304"/>
      <c r="M1074" s="1690"/>
      <c r="N1074" s="2305"/>
      <c r="O1074" s="2305"/>
      <c r="P1074" s="2305"/>
      <c r="Q1074" s="2311"/>
      <c r="R1074" s="2305"/>
      <c r="S1074" s="2305"/>
      <c r="T1074" s="2305"/>
      <c r="U1074" s="2305"/>
      <c r="V1074" s="2305"/>
      <c r="W1074" s="2305"/>
      <c r="X1074" s="2305"/>
      <c r="Y1074" s="2305"/>
      <c r="Z1074" s="2305"/>
      <c r="AA1074" s="2305"/>
      <c r="AB1074" s="2305"/>
      <c r="AC1074" s="2305"/>
      <c r="AD1074" s="2305"/>
      <c r="AE1074" s="2305"/>
      <c r="AF1074" s="2311"/>
      <c r="AG1074" s="2306"/>
      <c r="AH1074" s="2306"/>
      <c r="AI1074" s="2306"/>
      <c r="AJ1074" s="2306"/>
      <c r="AK1074" s="2306"/>
      <c r="AL1074" s="2306"/>
    </row>
    <row r="1075" spans="1:38" ht="17.100000000000001" customHeight="1">
      <c r="A1075" s="3561"/>
      <c r="B1075" s="3554"/>
      <c r="C1075" s="5376" t="s">
        <v>637</v>
      </c>
      <c r="D1075" s="5377"/>
      <c r="E1075" s="3998">
        <f>SUM(E1076)</f>
        <v>3075000</v>
      </c>
      <c r="F1075" s="549">
        <f t="shared" si="116"/>
        <v>0</v>
      </c>
      <c r="G1075" s="2312"/>
      <c r="H1075" s="2312"/>
      <c r="I1075" s="2312"/>
      <c r="J1075" s="2312"/>
      <c r="K1075" s="2312"/>
      <c r="L1075" s="2312"/>
      <c r="M1075" s="1690"/>
      <c r="N1075" s="2313"/>
      <c r="O1075" s="2313"/>
      <c r="P1075" s="2313"/>
      <c r="Q1075" s="2311"/>
      <c r="R1075" s="2313"/>
      <c r="S1075" s="2313"/>
      <c r="T1075" s="2313"/>
      <c r="U1075" s="2313"/>
      <c r="V1075" s="2313"/>
      <c r="W1075" s="2313"/>
      <c r="X1075" s="2313"/>
      <c r="Y1075" s="2313"/>
      <c r="Z1075" s="2313"/>
      <c r="AA1075" s="2313"/>
      <c r="AB1075" s="2313"/>
      <c r="AC1075" s="2313"/>
      <c r="AD1075" s="2313"/>
      <c r="AE1075" s="2313"/>
      <c r="AF1075" s="2311"/>
      <c r="AG1075" s="2314"/>
      <c r="AH1075" s="2314"/>
      <c r="AI1075" s="2314"/>
      <c r="AJ1075" s="2314"/>
      <c r="AK1075" s="2314"/>
      <c r="AL1075" s="2314"/>
    </row>
    <row r="1076" spans="1:38" ht="16.5" customHeight="1">
      <c r="A1076" s="3561"/>
      <c r="B1076" s="3554"/>
      <c r="C1076" s="5378" t="s">
        <v>638</v>
      </c>
      <c r="D1076" s="5379"/>
      <c r="E1076" s="3979">
        <f>SUM(E1077:E1078)</f>
        <v>3075000</v>
      </c>
      <c r="F1076" s="549">
        <f t="shared" si="116"/>
        <v>0</v>
      </c>
      <c r="G1076" s="2315"/>
      <c r="H1076" s="2315"/>
      <c r="I1076" s="2315"/>
      <c r="J1076" s="2315"/>
      <c r="K1076" s="2315"/>
      <c r="L1076" s="2315"/>
      <c r="M1076" s="1690"/>
      <c r="N1076" s="2316"/>
      <c r="O1076" s="2316"/>
      <c r="P1076" s="2316"/>
      <c r="Q1076" s="2311"/>
      <c r="R1076" s="2316"/>
      <c r="S1076" s="2316"/>
      <c r="T1076" s="2316"/>
      <c r="U1076" s="2316"/>
      <c r="V1076" s="2316"/>
      <c r="W1076" s="2316"/>
      <c r="X1076" s="2316"/>
      <c r="Y1076" s="2316"/>
      <c r="Z1076" s="2316"/>
      <c r="AA1076" s="2316"/>
      <c r="AB1076" s="2316"/>
      <c r="AC1076" s="2316"/>
      <c r="AD1076" s="2316"/>
      <c r="AE1076" s="2316"/>
      <c r="AF1076" s="2311"/>
      <c r="AG1076" s="2317"/>
      <c r="AH1076" s="2317"/>
      <c r="AI1076" s="2317"/>
      <c r="AJ1076" s="2317"/>
      <c r="AK1076" s="2317"/>
      <c r="AL1076" s="2317"/>
    </row>
    <row r="1077" spans="1:38" ht="21.75" customHeight="1">
      <c r="A1077" s="3554"/>
      <c r="B1077" s="3554"/>
      <c r="C1077" s="3980" t="s">
        <v>734</v>
      </c>
      <c r="D1077" s="3678" t="s">
        <v>733</v>
      </c>
      <c r="E1077" s="3979">
        <f>F1077</f>
        <v>2500000</v>
      </c>
      <c r="F1077" s="549">
        <f t="shared" si="116"/>
        <v>2500000</v>
      </c>
      <c r="G1077" s="2318"/>
      <c r="H1077" s="2318"/>
      <c r="I1077" s="2318"/>
      <c r="J1077" s="2318"/>
      <c r="K1077" s="2318"/>
      <c r="L1077" s="2318"/>
      <c r="M1077" s="1690"/>
      <c r="N1077" s="2319">
        <v>2500000</v>
      </c>
      <c r="O1077" s="2319"/>
      <c r="P1077" s="2319"/>
      <c r="Q1077" s="2311"/>
      <c r="R1077" s="2319"/>
      <c r="S1077" s="2319"/>
      <c r="T1077" s="2319"/>
      <c r="U1077" s="2319"/>
      <c r="V1077" s="2319"/>
      <c r="W1077" s="2319"/>
      <c r="X1077" s="2319"/>
      <c r="Y1077" s="2319"/>
      <c r="Z1077" s="2319"/>
      <c r="AA1077" s="2319"/>
      <c r="AB1077" s="2319"/>
      <c r="AC1077" s="2319"/>
      <c r="AD1077" s="2319"/>
      <c r="AE1077" s="2319"/>
      <c r="AF1077" s="2311"/>
      <c r="AG1077" s="2320"/>
      <c r="AH1077" s="2320"/>
      <c r="AI1077" s="2320"/>
      <c r="AJ1077" s="2320"/>
      <c r="AK1077" s="2320"/>
      <c r="AL1077" s="2320"/>
    </row>
    <row r="1078" spans="1:38" ht="25.5" customHeight="1">
      <c r="A1078" s="3561"/>
      <c r="B1078" s="3554"/>
      <c r="C1078" s="3980" t="s">
        <v>736</v>
      </c>
      <c r="D1078" s="3678" t="s">
        <v>733</v>
      </c>
      <c r="E1078" s="3979">
        <f>F1078</f>
        <v>575000</v>
      </c>
      <c r="F1078" s="549">
        <f t="shared" si="116"/>
        <v>575000</v>
      </c>
      <c r="G1078" s="2321"/>
      <c r="H1078" s="2321"/>
      <c r="I1078" s="2321"/>
      <c r="J1078" s="2321"/>
      <c r="K1078" s="2321"/>
      <c r="L1078" s="2321"/>
      <c r="M1078" s="1690"/>
      <c r="N1078" s="2322">
        <v>575000</v>
      </c>
      <c r="O1078" s="2322"/>
      <c r="P1078" s="2322"/>
      <c r="Q1078" s="2311"/>
      <c r="R1078" s="2322"/>
      <c r="S1078" s="2322"/>
      <c r="T1078" s="2322"/>
      <c r="U1078" s="2322"/>
      <c r="V1078" s="2322"/>
      <c r="W1078" s="2322"/>
      <c r="X1078" s="2322"/>
      <c r="Y1078" s="2322"/>
      <c r="Z1078" s="2322"/>
      <c r="AA1078" s="2322"/>
      <c r="AB1078" s="2322"/>
      <c r="AC1078" s="2322"/>
      <c r="AD1078" s="2322"/>
      <c r="AE1078" s="2322"/>
      <c r="AF1078" s="2311"/>
      <c r="AG1078" s="2323"/>
      <c r="AH1078" s="2323"/>
      <c r="AI1078" s="2323"/>
      <c r="AJ1078" s="2323"/>
      <c r="AK1078" s="2323"/>
      <c r="AL1078" s="2323"/>
    </row>
    <row r="1079" spans="1:38" ht="17.100000000000001" customHeight="1">
      <c r="A1079" s="3561"/>
      <c r="B1079" s="581"/>
      <c r="C1079" s="637"/>
      <c r="D1079" s="668"/>
      <c r="E1079" s="3979"/>
      <c r="F1079" s="549">
        <f t="shared" si="116"/>
        <v>0</v>
      </c>
      <c r="G1079" s="2321"/>
      <c r="H1079" s="2321"/>
      <c r="I1079" s="2321"/>
      <c r="J1079" s="2321"/>
      <c r="K1079" s="2321"/>
      <c r="L1079" s="2321"/>
      <c r="M1079" s="1690"/>
      <c r="N1079" s="2322"/>
      <c r="O1079" s="2322"/>
      <c r="P1079" s="2322"/>
      <c r="Q1079" s="2311"/>
      <c r="R1079" s="2322"/>
      <c r="S1079" s="2322"/>
      <c r="T1079" s="2322"/>
      <c r="U1079" s="2322"/>
      <c r="V1079" s="2322"/>
      <c r="W1079" s="2322"/>
      <c r="X1079" s="2322"/>
      <c r="Y1079" s="2322"/>
      <c r="Z1079" s="2322"/>
      <c r="AA1079" s="2322"/>
      <c r="AB1079" s="2322"/>
      <c r="AC1079" s="2322"/>
      <c r="AD1079" s="2322"/>
      <c r="AE1079" s="2322"/>
      <c r="AF1079" s="2311"/>
      <c r="AG1079" s="2323"/>
      <c r="AH1079" s="2323"/>
      <c r="AI1079" s="2323"/>
      <c r="AJ1079" s="2323"/>
      <c r="AK1079" s="2323"/>
      <c r="AL1079" s="2323"/>
    </row>
    <row r="1080" spans="1:38" ht="16.5" customHeight="1">
      <c r="A1080" s="3561"/>
      <c r="B1080" s="581"/>
      <c r="C1080" s="5380" t="s">
        <v>714</v>
      </c>
      <c r="D1080" s="5381"/>
      <c r="E1080" s="3999">
        <f>SUM(E1081:E1082)</f>
        <v>3075000</v>
      </c>
      <c r="F1080" s="549">
        <f t="shared" si="116"/>
        <v>0</v>
      </c>
      <c r="G1080" s="2324"/>
      <c r="H1080" s="2324"/>
      <c r="I1080" s="2324"/>
      <c r="J1080" s="2324"/>
      <c r="K1080" s="2324"/>
      <c r="L1080" s="2324"/>
      <c r="M1080" s="1690"/>
      <c r="N1080" s="2325"/>
      <c r="O1080" s="2325"/>
      <c r="P1080" s="2325"/>
      <c r="Q1080" s="2311"/>
      <c r="R1080" s="2325"/>
      <c r="S1080" s="2325"/>
      <c r="T1080" s="2325"/>
      <c r="U1080" s="2325"/>
      <c r="V1080" s="2325"/>
      <c r="W1080" s="2325"/>
      <c r="X1080" s="2325"/>
      <c r="Y1080" s="2325"/>
      <c r="Z1080" s="2325"/>
      <c r="AA1080" s="2325"/>
      <c r="AB1080" s="2325"/>
      <c r="AC1080" s="2325"/>
      <c r="AD1080" s="2325"/>
      <c r="AE1080" s="2325"/>
      <c r="AF1080" s="2311"/>
      <c r="AG1080" s="2326"/>
      <c r="AH1080" s="2326"/>
      <c r="AI1080" s="2326"/>
      <c r="AJ1080" s="2326"/>
      <c r="AK1080" s="2326"/>
      <c r="AL1080" s="2326"/>
    </row>
    <row r="1081" spans="1:38" ht="16.5" customHeight="1">
      <c r="A1081" s="3561"/>
      <c r="B1081" s="581"/>
      <c r="C1081" s="4000" t="s">
        <v>734</v>
      </c>
      <c r="D1081" s="4001" t="s">
        <v>733</v>
      </c>
      <c r="E1081" s="3999">
        <f>F1081</f>
        <v>2500000</v>
      </c>
      <c r="F1081" s="549">
        <f t="shared" si="116"/>
        <v>2500000</v>
      </c>
      <c r="G1081" s="2327"/>
      <c r="H1081" s="2327"/>
      <c r="I1081" s="2327"/>
      <c r="J1081" s="2327"/>
      <c r="K1081" s="2327"/>
      <c r="L1081" s="2327"/>
      <c r="M1081" s="1690"/>
      <c r="N1081" s="2328">
        <v>2500000</v>
      </c>
      <c r="O1081" s="2328"/>
      <c r="P1081" s="2328"/>
      <c r="Q1081" s="2311"/>
      <c r="R1081" s="2328"/>
      <c r="S1081" s="2328"/>
      <c r="T1081" s="2328"/>
      <c r="U1081" s="2328"/>
      <c r="V1081" s="2328"/>
      <c r="W1081" s="2328"/>
      <c r="X1081" s="2328"/>
      <c r="Y1081" s="2328"/>
      <c r="Z1081" s="2328"/>
      <c r="AA1081" s="2328"/>
      <c r="AB1081" s="2328"/>
      <c r="AC1081" s="2328"/>
      <c r="AD1081" s="2328"/>
      <c r="AE1081" s="2328"/>
      <c r="AF1081" s="2311"/>
      <c r="AG1081" s="2329"/>
      <c r="AH1081" s="2329"/>
      <c r="AI1081" s="2329"/>
      <c r="AJ1081" s="2329"/>
      <c r="AK1081" s="2329"/>
      <c r="AL1081" s="2329"/>
    </row>
    <row r="1082" spans="1:38" ht="16.5" customHeight="1" thickBot="1">
      <c r="A1082" s="3561"/>
      <c r="B1082" s="581"/>
      <c r="C1082" s="4000" t="s">
        <v>736</v>
      </c>
      <c r="D1082" s="4002" t="s">
        <v>733</v>
      </c>
      <c r="E1082" s="3999">
        <f t="shared" ref="E1082" si="118">F1082</f>
        <v>575000</v>
      </c>
      <c r="F1082" s="549">
        <f t="shared" si="116"/>
        <v>575000</v>
      </c>
      <c r="G1082" s="2330"/>
      <c r="H1082" s="2330"/>
      <c r="I1082" s="2330"/>
      <c r="J1082" s="2330"/>
      <c r="K1082" s="2330"/>
      <c r="L1082" s="2330"/>
      <c r="M1082" s="1690"/>
      <c r="N1082" s="2331">
        <v>575000</v>
      </c>
      <c r="O1082" s="2331"/>
      <c r="P1082" s="2331"/>
      <c r="Q1082" s="2311"/>
      <c r="R1082" s="2331"/>
      <c r="S1082" s="2331"/>
      <c r="T1082" s="2331"/>
      <c r="U1082" s="2331"/>
      <c r="V1082" s="2331"/>
      <c r="W1082" s="2331"/>
      <c r="X1082" s="2331"/>
      <c r="Y1082" s="2331"/>
      <c r="Z1082" s="2331"/>
      <c r="AA1082" s="2331"/>
      <c r="AB1082" s="2331"/>
      <c r="AC1082" s="2331"/>
      <c r="AD1082" s="2331"/>
      <c r="AE1082" s="2331"/>
      <c r="AF1082" s="2311"/>
      <c r="AG1082" s="2332"/>
      <c r="AH1082" s="2332"/>
      <c r="AI1082" s="2332"/>
      <c r="AJ1082" s="2332"/>
      <c r="AK1082" s="2332"/>
      <c r="AL1082" s="2332"/>
    </row>
    <row r="1083" spans="1:38" ht="17.100000000000001" customHeight="1" thickBot="1">
      <c r="A1083" s="564" t="s">
        <v>406</v>
      </c>
      <c r="B1083" s="564"/>
      <c r="C1083" s="595"/>
      <c r="D1083" s="596" t="s">
        <v>886</v>
      </c>
      <c r="E1083" s="592">
        <f>SUM(E1084,E1098,E1106,E1114,E1122,E1134,E1138,E1148,E1160,E1094,)</f>
        <v>305059127</v>
      </c>
      <c r="F1083" s="549">
        <f t="shared" ref="F1083:F1153" si="119">SUM(G1083:AJ1083)</f>
        <v>0</v>
      </c>
      <c r="G1083" s="2330"/>
      <c r="H1083" s="2330"/>
      <c r="I1083" s="2330"/>
      <c r="J1083" s="2330"/>
      <c r="K1083" s="2330"/>
      <c r="L1083" s="2330"/>
      <c r="M1083" s="1690"/>
      <c r="N1083" s="2331"/>
      <c r="O1083" s="2331"/>
      <c r="P1083" s="2331"/>
      <c r="Q1083" s="2311"/>
      <c r="R1083" s="2331"/>
      <c r="S1083" s="2331"/>
      <c r="T1083" s="2331"/>
      <c r="U1083" s="2331"/>
      <c r="V1083" s="2331"/>
      <c r="W1083" s="2331"/>
      <c r="X1083" s="2331"/>
      <c r="Y1083" s="2331"/>
      <c r="Z1083" s="2331"/>
      <c r="AA1083" s="2331"/>
      <c r="AB1083" s="2331"/>
      <c r="AC1083" s="2331"/>
      <c r="AD1083" s="2331"/>
      <c r="AE1083" s="2331"/>
      <c r="AF1083" s="2311"/>
      <c r="AG1083" s="2332"/>
      <c r="AH1083" s="2332"/>
      <c r="AI1083" s="2332"/>
      <c r="AJ1083" s="2332"/>
      <c r="AK1083" s="2332"/>
      <c r="AL1083" s="2332"/>
    </row>
    <row r="1084" spans="1:38" ht="17.100000000000001" customHeight="1" thickBot="1">
      <c r="A1084" s="3561"/>
      <c r="B1084" s="669" t="s">
        <v>887</v>
      </c>
      <c r="C1084" s="665"/>
      <c r="D1084" s="654" t="s">
        <v>129</v>
      </c>
      <c r="E1084" s="579">
        <f>SUM(E1085,E1089)</f>
        <v>231681381</v>
      </c>
      <c r="F1084" s="549">
        <f t="shared" si="119"/>
        <v>0</v>
      </c>
      <c r="G1084" s="2330"/>
      <c r="H1084" s="2330"/>
      <c r="I1084" s="2330"/>
      <c r="J1084" s="2330"/>
      <c r="K1084" s="2330"/>
      <c r="L1084" s="2330"/>
      <c r="M1084" s="1690"/>
      <c r="N1084" s="2331"/>
      <c r="O1084" s="2331"/>
      <c r="P1084" s="2331"/>
      <c r="Q1084" s="2311"/>
      <c r="R1084" s="2331"/>
      <c r="S1084" s="2331"/>
      <c r="T1084" s="2331"/>
      <c r="U1084" s="2331"/>
      <c r="V1084" s="2331"/>
      <c r="W1084" s="2331"/>
      <c r="X1084" s="2331"/>
      <c r="Y1084" s="2331"/>
      <c r="Z1084" s="2331"/>
      <c r="AA1084" s="2331"/>
      <c r="AB1084" s="2331"/>
      <c r="AC1084" s="2331"/>
      <c r="AD1084" s="2331"/>
      <c r="AE1084" s="2331"/>
      <c r="AF1084" s="2311"/>
      <c r="AG1084" s="2332"/>
      <c r="AH1084" s="2332"/>
      <c r="AI1084" s="2332"/>
      <c r="AJ1084" s="2332"/>
      <c r="AK1084" s="2332"/>
      <c r="AL1084" s="2332"/>
    </row>
    <row r="1085" spans="1:38" ht="17.100000000000001" customHeight="1">
      <c r="A1085" s="3561"/>
      <c r="B1085" s="670"/>
      <c r="C1085" s="5382" t="s">
        <v>582</v>
      </c>
      <c r="D1085" s="5383"/>
      <c r="E1085" s="574">
        <f t="shared" ref="E1085" si="120">SUM(E1086,)</f>
        <v>1862363</v>
      </c>
      <c r="F1085" s="549">
        <f t="shared" si="119"/>
        <v>0</v>
      </c>
      <c r="G1085" s="2330"/>
      <c r="H1085" s="2330"/>
      <c r="I1085" s="2330"/>
      <c r="J1085" s="2330"/>
      <c r="K1085" s="2330"/>
      <c r="L1085" s="2330"/>
      <c r="M1085" s="1690"/>
      <c r="N1085" s="2331"/>
      <c r="O1085" s="2331"/>
      <c r="P1085" s="2331"/>
      <c r="Q1085" s="2311"/>
      <c r="R1085" s="2331"/>
      <c r="S1085" s="2331"/>
      <c r="T1085" s="2331"/>
      <c r="U1085" s="2331"/>
      <c r="V1085" s="2331"/>
      <c r="W1085" s="2331"/>
      <c r="X1085" s="2331"/>
      <c r="Y1085" s="2331"/>
      <c r="Z1085" s="2331"/>
      <c r="AA1085" s="2331"/>
      <c r="AB1085" s="2331"/>
      <c r="AC1085" s="2331"/>
      <c r="AD1085" s="2331"/>
      <c r="AE1085" s="2331"/>
      <c r="AF1085" s="2311"/>
      <c r="AG1085" s="2332"/>
      <c r="AH1085" s="2332"/>
      <c r="AI1085" s="2332"/>
      <c r="AJ1085" s="2332"/>
      <c r="AK1085" s="2332"/>
      <c r="AL1085" s="2332"/>
    </row>
    <row r="1086" spans="1:38" ht="17.100000000000001" customHeight="1">
      <c r="A1086" s="3561"/>
      <c r="B1086" s="670"/>
      <c r="C1086" s="5396" t="s">
        <v>481</v>
      </c>
      <c r="D1086" s="5397"/>
      <c r="E1086" s="3957">
        <f>SUM(E1087)</f>
        <v>1862363</v>
      </c>
      <c r="F1086" s="549">
        <f t="shared" si="119"/>
        <v>0</v>
      </c>
      <c r="G1086" s="2330"/>
      <c r="H1086" s="2330"/>
      <c r="I1086" s="2330"/>
      <c r="J1086" s="2330"/>
      <c r="K1086" s="2330"/>
      <c r="L1086" s="2330"/>
      <c r="M1086" s="1690"/>
      <c r="N1086" s="2331"/>
      <c r="O1086" s="2331"/>
      <c r="P1086" s="2331"/>
      <c r="Q1086" s="2311"/>
      <c r="R1086" s="2331"/>
      <c r="S1086" s="2331"/>
      <c r="T1086" s="2331"/>
      <c r="U1086" s="2331"/>
      <c r="V1086" s="2331"/>
      <c r="W1086" s="2331"/>
      <c r="X1086" s="2331"/>
      <c r="Y1086" s="2331"/>
      <c r="Z1086" s="2331"/>
      <c r="AA1086" s="2331"/>
      <c r="AB1086" s="2331"/>
      <c r="AC1086" s="2331"/>
      <c r="AD1086" s="2331"/>
      <c r="AE1086" s="2331"/>
      <c r="AF1086" s="2311"/>
      <c r="AG1086" s="2332"/>
      <c r="AH1086" s="2332"/>
      <c r="AI1086" s="2332"/>
      <c r="AJ1086" s="2332"/>
      <c r="AK1086" s="2332"/>
      <c r="AL1086" s="2332"/>
    </row>
    <row r="1087" spans="1:38" ht="28.5" customHeight="1">
      <c r="A1087" s="3554"/>
      <c r="B1087" s="671"/>
      <c r="C1087" s="4003" t="s">
        <v>888</v>
      </c>
      <c r="D1087" s="4004" t="s">
        <v>889</v>
      </c>
      <c r="E1087" s="3957">
        <f>F1087</f>
        <v>1862363</v>
      </c>
      <c r="F1087" s="549">
        <f t="shared" si="119"/>
        <v>1862363</v>
      </c>
      <c r="G1087" s="2330"/>
      <c r="H1087" s="2330"/>
      <c r="I1087" s="2330"/>
      <c r="J1087" s="2330"/>
      <c r="K1087" s="2330"/>
      <c r="L1087" s="2330"/>
      <c r="M1087" s="1690"/>
      <c r="N1087" s="2331"/>
      <c r="O1087" s="2331"/>
      <c r="P1087" s="2331">
        <v>1862363</v>
      </c>
      <c r="Q1087" s="2311"/>
      <c r="R1087" s="2331"/>
      <c r="S1087" s="2331"/>
      <c r="T1087" s="2331"/>
      <c r="U1087" s="2331"/>
      <c r="V1087" s="2331"/>
      <c r="W1087" s="2331"/>
      <c r="X1087" s="2331"/>
      <c r="Y1087" s="2331"/>
      <c r="Z1087" s="2331"/>
      <c r="AA1087" s="2331"/>
      <c r="AB1087" s="2331"/>
      <c r="AC1087" s="2331"/>
      <c r="AD1087" s="2331"/>
      <c r="AE1087" s="2331"/>
      <c r="AF1087" s="2311"/>
      <c r="AG1087" s="2332"/>
      <c r="AH1087" s="2332"/>
      <c r="AI1087" s="2332"/>
      <c r="AJ1087" s="2332"/>
      <c r="AK1087" s="2332"/>
      <c r="AL1087" s="2332"/>
    </row>
    <row r="1088" spans="1:38" ht="14.25" customHeight="1">
      <c r="A1088" s="3561"/>
      <c r="B1088" s="671"/>
      <c r="C1088" s="4419"/>
      <c r="D1088" s="4420"/>
      <c r="E1088" s="4409"/>
      <c r="F1088" s="549">
        <f t="shared" si="119"/>
        <v>0</v>
      </c>
      <c r="G1088" s="2330"/>
      <c r="H1088" s="2330"/>
      <c r="I1088" s="2330"/>
      <c r="J1088" s="2330"/>
      <c r="K1088" s="2330"/>
      <c r="L1088" s="2330"/>
      <c r="M1088" s="1690"/>
      <c r="N1088" s="2331"/>
      <c r="O1088" s="2331"/>
      <c r="P1088" s="2331"/>
      <c r="Q1088" s="2311"/>
      <c r="R1088" s="2331"/>
      <c r="S1088" s="2331"/>
      <c r="T1088" s="2331"/>
      <c r="U1088" s="2331"/>
      <c r="V1088" s="2331"/>
      <c r="W1088" s="2331"/>
      <c r="X1088" s="2331"/>
      <c r="Y1088" s="2331"/>
      <c r="Z1088" s="2331"/>
      <c r="AA1088" s="2331"/>
      <c r="AB1088" s="2331"/>
      <c r="AC1088" s="2331"/>
      <c r="AD1088" s="2331"/>
      <c r="AE1088" s="2331"/>
      <c r="AF1088" s="2311"/>
      <c r="AG1088" s="2332"/>
      <c r="AH1088" s="2332"/>
      <c r="AI1088" s="2332"/>
      <c r="AJ1088" s="2332"/>
      <c r="AK1088" s="2332"/>
      <c r="AL1088" s="2332"/>
    </row>
    <row r="1089" spans="1:38" ht="17.100000000000001" customHeight="1">
      <c r="A1089" s="3561"/>
      <c r="B1089" s="670"/>
      <c r="C1089" s="5261" t="s">
        <v>637</v>
      </c>
      <c r="D1089" s="5398"/>
      <c r="E1089" s="821">
        <f>SUM(E1090)</f>
        <v>229819018</v>
      </c>
      <c r="F1089" s="549">
        <f t="shared" si="119"/>
        <v>0</v>
      </c>
      <c r="G1089" s="2330"/>
      <c r="H1089" s="2330"/>
      <c r="I1089" s="2330"/>
      <c r="J1089" s="2330"/>
      <c r="K1089" s="2330"/>
      <c r="L1089" s="2330"/>
      <c r="M1089" s="1690"/>
      <c r="N1089" s="2331"/>
      <c r="O1089" s="2331"/>
      <c r="P1089" s="2331"/>
      <c r="Q1089" s="2311"/>
      <c r="R1089" s="2331"/>
      <c r="S1089" s="2331"/>
      <c r="T1089" s="2331"/>
      <c r="U1089" s="2331"/>
      <c r="V1089" s="2331"/>
      <c r="W1089" s="2331"/>
      <c r="X1089" s="2331"/>
      <c r="Y1089" s="2331"/>
      <c r="Z1089" s="2331"/>
      <c r="AA1089" s="2331"/>
      <c r="AB1089" s="2331"/>
      <c r="AC1089" s="2331"/>
      <c r="AD1089" s="2331"/>
      <c r="AE1089" s="2331"/>
      <c r="AF1089" s="2311"/>
      <c r="AG1089" s="2332"/>
      <c r="AH1089" s="2332"/>
      <c r="AI1089" s="2332"/>
      <c r="AJ1089" s="2332"/>
      <c r="AK1089" s="2332"/>
      <c r="AL1089" s="2332"/>
    </row>
    <row r="1090" spans="1:38" ht="17.100000000000001" customHeight="1">
      <c r="A1090" s="3561"/>
      <c r="B1090" s="670"/>
      <c r="C1090" s="5399" t="s">
        <v>638</v>
      </c>
      <c r="D1090" s="5400"/>
      <c r="E1090" s="3957">
        <f>SUM(E1091:E1093)</f>
        <v>229819018</v>
      </c>
      <c r="F1090" s="549">
        <f t="shared" si="119"/>
        <v>0</v>
      </c>
      <c r="G1090" s="2333"/>
      <c r="H1090" s="2333"/>
      <c r="I1090" s="2333"/>
      <c r="J1090" s="2333"/>
      <c r="K1090" s="2333"/>
      <c r="L1090" s="2333"/>
      <c r="M1090" s="1690"/>
      <c r="N1090" s="2334"/>
      <c r="O1090" s="2334"/>
      <c r="P1090" s="2334"/>
      <c r="Q1090" s="2311"/>
      <c r="R1090" s="2334"/>
      <c r="S1090" s="2334"/>
      <c r="T1090" s="2334"/>
      <c r="U1090" s="2334"/>
      <c r="V1090" s="2334"/>
      <c r="W1090" s="2334"/>
      <c r="X1090" s="2334"/>
      <c r="Y1090" s="2334"/>
      <c r="Z1090" s="2334"/>
      <c r="AA1090" s="2334"/>
      <c r="AB1090" s="2334"/>
      <c r="AC1090" s="2334"/>
      <c r="AD1090" s="2334"/>
      <c r="AE1090" s="2334"/>
      <c r="AF1090" s="2311"/>
      <c r="AG1090" s="2335"/>
      <c r="AH1090" s="2335"/>
      <c r="AI1090" s="2335"/>
      <c r="AJ1090" s="2335"/>
      <c r="AK1090" s="2335"/>
      <c r="AL1090" s="2335"/>
    </row>
    <row r="1091" spans="1:38" ht="26.25" customHeight="1">
      <c r="A1091" s="3554"/>
      <c r="B1091" s="672"/>
      <c r="C1091" s="3928" t="s">
        <v>732</v>
      </c>
      <c r="D1091" s="3922" t="s">
        <v>733</v>
      </c>
      <c r="E1091" s="3957">
        <f>F1091</f>
        <v>977453</v>
      </c>
      <c r="F1091" s="549">
        <f t="shared" ref="F1091:F1097" si="121">SUM(G1091:AJ1091)</f>
        <v>977453</v>
      </c>
      <c r="G1091" s="2336"/>
      <c r="H1091" s="2336"/>
      <c r="I1091" s="2336"/>
      <c r="J1091" s="2336"/>
      <c r="K1091" s="2336"/>
      <c r="L1091" s="2336"/>
      <c r="M1091" s="1690"/>
      <c r="N1091" s="2337"/>
      <c r="O1091" s="2337"/>
      <c r="P1091" s="2337">
        <v>977453</v>
      </c>
      <c r="Q1091" s="2311"/>
      <c r="R1091" s="2337"/>
      <c r="S1091" s="2337"/>
      <c r="T1091" s="2337"/>
      <c r="U1091" s="2337"/>
      <c r="V1091" s="2337"/>
      <c r="W1091" s="2337"/>
      <c r="X1091" s="2337"/>
      <c r="Y1091" s="2337"/>
      <c r="Z1091" s="2337"/>
      <c r="AA1091" s="2337"/>
      <c r="AB1091" s="2337"/>
      <c r="AC1091" s="2337"/>
      <c r="AD1091" s="2337"/>
      <c r="AE1091" s="2337"/>
      <c r="AF1091" s="2311"/>
      <c r="AG1091" s="2338"/>
      <c r="AH1091" s="2338"/>
      <c r="AI1091" s="2338"/>
      <c r="AJ1091" s="2338"/>
      <c r="AK1091" s="2338"/>
      <c r="AL1091" s="2338"/>
    </row>
    <row r="1092" spans="1:38" ht="47.25" customHeight="1">
      <c r="A1092" s="3561"/>
      <c r="B1092" s="672"/>
      <c r="C1092" s="1581" t="s">
        <v>890</v>
      </c>
      <c r="D1092" s="3563" t="s">
        <v>891</v>
      </c>
      <c r="E1092" s="3957">
        <f>F1092+6000000</f>
        <v>221276565</v>
      </c>
      <c r="F1092" s="549">
        <f t="shared" si="121"/>
        <v>215276565</v>
      </c>
      <c r="G1092" s="2336"/>
      <c r="H1092" s="2336"/>
      <c r="I1092" s="2336"/>
      <c r="J1092" s="2336"/>
      <c r="K1092" s="2336"/>
      <c r="L1092" s="2336"/>
      <c r="M1092" s="1690"/>
      <c r="N1092" s="2337"/>
      <c r="O1092" s="2337"/>
      <c r="P1092" s="2337">
        <v>215276565</v>
      </c>
      <c r="Q1092" s="2311"/>
      <c r="R1092" s="2337"/>
      <c r="S1092" s="2337"/>
      <c r="T1092" s="2337"/>
      <c r="U1092" s="2337"/>
      <c r="V1092" s="2337"/>
      <c r="W1092" s="2337"/>
      <c r="X1092" s="2337"/>
      <c r="Y1092" s="2337"/>
      <c r="Z1092" s="2337"/>
      <c r="AA1092" s="2337"/>
      <c r="AB1092" s="2337"/>
      <c r="AC1092" s="2337"/>
      <c r="AD1092" s="2337"/>
      <c r="AE1092" s="2337"/>
      <c r="AF1092" s="2311"/>
      <c r="AG1092" s="2338"/>
      <c r="AH1092" s="2338"/>
      <c r="AI1092" s="2338"/>
      <c r="AJ1092" s="2338"/>
      <c r="AK1092" s="2338"/>
      <c r="AL1092" s="2338"/>
    </row>
    <row r="1093" spans="1:38" ht="45.75" customHeight="1" thickBot="1">
      <c r="A1093" s="3561"/>
      <c r="B1093" s="672"/>
      <c r="C1093" s="1581" t="s">
        <v>740</v>
      </c>
      <c r="D1093" s="3563" t="s">
        <v>892</v>
      </c>
      <c r="E1093" s="3957">
        <f>F1093</f>
        <v>7565000</v>
      </c>
      <c r="F1093" s="549">
        <f t="shared" si="121"/>
        <v>7565000</v>
      </c>
      <c r="G1093" s="2336"/>
      <c r="H1093" s="2336"/>
      <c r="I1093" s="2336"/>
      <c r="J1093" s="2336"/>
      <c r="K1093" s="2336"/>
      <c r="L1093" s="2336"/>
      <c r="M1093" s="1690"/>
      <c r="N1093" s="2337"/>
      <c r="O1093" s="2337"/>
      <c r="P1093" s="2337">
        <v>7565000</v>
      </c>
      <c r="Q1093" s="2311"/>
      <c r="R1093" s="2337"/>
      <c r="S1093" s="2337"/>
      <c r="T1093" s="2337"/>
      <c r="U1093" s="2337"/>
      <c r="V1093" s="2337"/>
      <c r="W1093" s="2337"/>
      <c r="X1093" s="2337"/>
      <c r="Y1093" s="2337"/>
      <c r="Z1093" s="2337"/>
      <c r="AA1093" s="2337"/>
      <c r="AB1093" s="2337"/>
      <c r="AC1093" s="2337"/>
      <c r="AD1093" s="2337"/>
      <c r="AE1093" s="2337"/>
      <c r="AF1093" s="2311"/>
      <c r="AG1093" s="2338"/>
      <c r="AH1093" s="2338"/>
      <c r="AI1093" s="2338"/>
      <c r="AJ1093" s="2338"/>
      <c r="AK1093" s="2338"/>
      <c r="AL1093" s="2338"/>
    </row>
    <row r="1094" spans="1:38" s="597" customFormat="1" ht="15" customHeight="1" thickBot="1">
      <c r="A1094" s="659"/>
      <c r="B1094" s="576" t="s">
        <v>893</v>
      </c>
      <c r="C1094" s="577"/>
      <c r="D1094" s="578" t="s">
        <v>894</v>
      </c>
      <c r="E1094" s="579">
        <f>E1095</f>
        <v>15450000</v>
      </c>
      <c r="F1094" s="549">
        <f t="shared" si="121"/>
        <v>0</v>
      </c>
      <c r="G1094" s="2339"/>
      <c r="H1094" s="2340"/>
      <c r="I1094" s="673"/>
      <c r="J1094" s="674"/>
      <c r="K1094" s="673"/>
      <c r="L1094" s="673"/>
      <c r="M1094" s="673"/>
      <c r="N1094" s="673"/>
      <c r="O1094" s="673"/>
      <c r="P1094" s="673"/>
      <c r="Q1094" s="673"/>
      <c r="R1094" s="673"/>
      <c r="S1094" s="673"/>
      <c r="T1094" s="673"/>
      <c r="U1094" s="673"/>
      <c r="V1094" s="673"/>
      <c r="W1094" s="673"/>
      <c r="X1094" s="673"/>
      <c r="Y1094" s="673"/>
      <c r="Z1094" s="673"/>
      <c r="AA1094" s="673"/>
      <c r="AB1094" s="673"/>
      <c r="AC1094" s="673"/>
      <c r="AD1094" s="673"/>
      <c r="AE1094" s="673"/>
      <c r="AF1094" s="2338"/>
      <c r="AG1094" s="2338"/>
      <c r="AH1094" s="2338"/>
      <c r="AI1094" s="2338"/>
      <c r="AJ1094" s="2338"/>
      <c r="AK1094" s="2338"/>
      <c r="AL1094" s="2338"/>
    </row>
    <row r="1095" spans="1:38" s="597" customFormat="1" ht="18.75" customHeight="1">
      <c r="A1095" s="659"/>
      <c r="B1095" s="672"/>
      <c r="C1095" s="5401" t="s">
        <v>637</v>
      </c>
      <c r="D1095" s="5402"/>
      <c r="E1095" s="4005">
        <f>E1096</f>
        <v>15450000</v>
      </c>
      <c r="F1095" s="549">
        <f t="shared" si="121"/>
        <v>0</v>
      </c>
      <c r="G1095" s="2339"/>
      <c r="H1095" s="2340"/>
      <c r="I1095" s="673"/>
      <c r="J1095" s="674"/>
      <c r="K1095" s="673"/>
      <c r="L1095" s="673"/>
      <c r="M1095" s="673"/>
      <c r="N1095" s="673"/>
      <c r="O1095" s="673"/>
      <c r="P1095" s="673"/>
      <c r="Q1095" s="673"/>
      <c r="R1095" s="673"/>
      <c r="S1095" s="673"/>
      <c r="T1095" s="673"/>
      <c r="U1095" s="673"/>
      <c r="V1095" s="673"/>
      <c r="W1095" s="673"/>
      <c r="X1095" s="673"/>
      <c r="Y1095" s="673"/>
      <c r="Z1095" s="673"/>
      <c r="AA1095" s="673"/>
      <c r="AB1095" s="673"/>
      <c r="AC1095" s="673"/>
      <c r="AD1095" s="673"/>
      <c r="AE1095" s="673"/>
      <c r="AF1095" s="2338"/>
      <c r="AG1095" s="2338"/>
      <c r="AH1095" s="2338"/>
      <c r="AI1095" s="2338"/>
      <c r="AJ1095" s="2338"/>
      <c r="AK1095" s="2338"/>
      <c r="AL1095" s="2338"/>
    </row>
    <row r="1096" spans="1:38" s="597" customFormat="1" ht="15.75" customHeight="1">
      <c r="A1096" s="659"/>
      <c r="B1096" s="672"/>
      <c r="C1096" s="5403" t="s">
        <v>749</v>
      </c>
      <c r="D1096" s="5404"/>
      <c r="E1096" s="4005">
        <f>E1097</f>
        <v>15450000</v>
      </c>
      <c r="F1096" s="549">
        <f t="shared" si="121"/>
        <v>0</v>
      </c>
      <c r="G1096" s="2339"/>
      <c r="H1096" s="2340"/>
      <c r="I1096" s="673"/>
      <c r="J1096" s="674"/>
      <c r="K1096" s="673"/>
      <c r="L1096" s="673"/>
      <c r="M1096" s="673"/>
      <c r="N1096" s="673"/>
      <c r="O1096" s="673"/>
      <c r="P1096" s="673"/>
      <c r="Q1096" s="673"/>
      <c r="R1096" s="673"/>
      <c r="S1096" s="673"/>
      <c r="T1096" s="673"/>
      <c r="U1096" s="673"/>
      <c r="V1096" s="673"/>
      <c r="W1096" s="673"/>
      <c r="X1096" s="673"/>
      <c r="Y1096" s="673"/>
      <c r="Z1096" s="673"/>
      <c r="AA1096" s="673"/>
      <c r="AB1096" s="673"/>
      <c r="AC1096" s="673"/>
      <c r="AD1096" s="673"/>
      <c r="AE1096" s="673"/>
      <c r="AF1096" s="2338"/>
      <c r="AG1096" s="2338"/>
      <c r="AH1096" s="2338"/>
      <c r="AI1096" s="2338"/>
      <c r="AJ1096" s="2338"/>
      <c r="AK1096" s="2338"/>
      <c r="AL1096" s="2338"/>
    </row>
    <row r="1097" spans="1:38" s="597" customFormat="1" ht="22.5" customHeight="1" thickBot="1">
      <c r="A1097" s="664"/>
      <c r="B1097" s="675"/>
      <c r="C1097" s="4006" t="s">
        <v>750</v>
      </c>
      <c r="D1097" s="4007" t="s">
        <v>751</v>
      </c>
      <c r="E1097" s="3819">
        <f>F1097</f>
        <v>15450000</v>
      </c>
      <c r="F1097" s="549">
        <f t="shared" si="121"/>
        <v>15450000</v>
      </c>
      <c r="G1097" s="2341"/>
      <c r="H1097" s="2342"/>
      <c r="I1097" s="673"/>
      <c r="J1097" s="674"/>
      <c r="K1097" s="673"/>
      <c r="L1097" s="673"/>
      <c r="M1097" s="673"/>
      <c r="N1097" s="673"/>
      <c r="O1097" s="673"/>
      <c r="P1097" s="673"/>
      <c r="Q1097" s="673"/>
      <c r="R1097" s="673"/>
      <c r="S1097" s="673"/>
      <c r="T1097" s="673"/>
      <c r="U1097" s="673"/>
      <c r="V1097" s="673"/>
      <c r="W1097" s="673"/>
      <c r="X1097" s="673"/>
      <c r="Y1097" s="673"/>
      <c r="Z1097" s="673"/>
      <c r="AA1097" s="673"/>
      <c r="AB1097" s="673"/>
      <c r="AC1097" s="673"/>
      <c r="AD1097" s="673"/>
      <c r="AE1097" s="673"/>
      <c r="AF1097" s="2338">
        <v>15450000</v>
      </c>
      <c r="AG1097" s="2338"/>
      <c r="AH1097" s="2338"/>
      <c r="AI1097" s="2338"/>
      <c r="AJ1097" s="2338"/>
      <c r="AK1097" s="2338"/>
      <c r="AL1097" s="2338"/>
    </row>
    <row r="1098" spans="1:38" ht="15" customHeight="1" thickBot="1">
      <c r="A1098" s="3561"/>
      <c r="B1098" s="676" t="s">
        <v>895</v>
      </c>
      <c r="C1098" s="677"/>
      <c r="D1098" s="678" t="s">
        <v>201</v>
      </c>
      <c r="E1098" s="572">
        <f>SUM(E1099,E1103)</f>
        <v>6354547</v>
      </c>
      <c r="F1098" s="549">
        <f t="shared" si="119"/>
        <v>0</v>
      </c>
      <c r="G1098" s="2336"/>
      <c r="H1098" s="2336"/>
      <c r="I1098" s="2336"/>
      <c r="J1098" s="2336"/>
      <c r="K1098" s="2336"/>
      <c r="L1098" s="2336"/>
      <c r="M1098" s="1690"/>
      <c r="N1098" s="2337"/>
      <c r="O1098" s="2337"/>
      <c r="P1098" s="2337"/>
      <c r="Q1098" s="2308"/>
      <c r="R1098" s="2337"/>
      <c r="S1098" s="2337"/>
      <c r="T1098" s="2337"/>
      <c r="U1098" s="2337"/>
      <c r="V1098" s="2337"/>
      <c r="W1098" s="2337"/>
      <c r="X1098" s="2337"/>
      <c r="Y1098" s="2337"/>
      <c r="Z1098" s="2337"/>
      <c r="AA1098" s="2337"/>
      <c r="AB1098" s="2337"/>
      <c r="AC1098" s="2337"/>
      <c r="AD1098" s="2337"/>
      <c r="AE1098" s="2337"/>
      <c r="AF1098" s="2308"/>
      <c r="AG1098" s="2338"/>
      <c r="AH1098" s="2338"/>
      <c r="AI1098" s="2338"/>
      <c r="AJ1098" s="2338"/>
      <c r="AK1098" s="2338"/>
      <c r="AL1098" s="2338"/>
    </row>
    <row r="1099" spans="1:38" ht="15">
      <c r="A1099" s="3561"/>
      <c r="B1099" s="5207"/>
      <c r="C1099" s="5405" t="s">
        <v>582</v>
      </c>
      <c r="D1099" s="5406"/>
      <c r="E1099" s="1261">
        <f>SUM(E1100)</f>
        <v>70000</v>
      </c>
      <c r="F1099" s="549">
        <f t="shared" si="119"/>
        <v>0</v>
      </c>
      <c r="G1099" s="2336"/>
      <c r="H1099" s="2336"/>
      <c r="I1099" s="2336"/>
      <c r="J1099" s="2336"/>
      <c r="K1099" s="2336"/>
      <c r="L1099" s="2336"/>
      <c r="M1099" s="1690"/>
      <c r="N1099" s="2337"/>
      <c r="O1099" s="2337"/>
      <c r="P1099" s="2337"/>
      <c r="Q1099" s="2308"/>
      <c r="R1099" s="2337"/>
      <c r="S1099" s="2337"/>
      <c r="T1099" s="2337"/>
      <c r="U1099" s="2337"/>
      <c r="V1099" s="2337"/>
      <c r="W1099" s="2337"/>
      <c r="X1099" s="2337"/>
      <c r="Y1099" s="2337"/>
      <c r="Z1099" s="2337"/>
      <c r="AA1099" s="2337"/>
      <c r="AB1099" s="2337"/>
      <c r="AC1099" s="2337"/>
      <c r="AD1099" s="2337"/>
      <c r="AE1099" s="2337"/>
      <c r="AF1099" s="2308"/>
      <c r="AG1099" s="2338"/>
      <c r="AH1099" s="2338"/>
      <c r="AI1099" s="2338"/>
      <c r="AJ1099" s="2338"/>
      <c r="AK1099" s="2338"/>
      <c r="AL1099" s="2338"/>
    </row>
    <row r="1100" spans="1:38" ht="15">
      <c r="A1100" s="3561"/>
      <c r="B1100" s="5190"/>
      <c r="C1100" s="5407" t="s">
        <v>481</v>
      </c>
      <c r="D1100" s="5408"/>
      <c r="E1100" s="4421">
        <f>SUM(E1101)</f>
        <v>70000</v>
      </c>
      <c r="F1100" s="549">
        <f t="shared" si="119"/>
        <v>0</v>
      </c>
      <c r="G1100" s="2343"/>
      <c r="H1100" s="2343"/>
      <c r="I1100" s="2343"/>
      <c r="J1100" s="2343"/>
      <c r="K1100" s="2343"/>
      <c r="L1100" s="2343"/>
      <c r="M1100" s="1690"/>
      <c r="N1100" s="2344"/>
      <c r="O1100" s="2344"/>
      <c r="P1100" s="2344"/>
      <c r="Q1100" s="2311"/>
      <c r="R1100" s="2344"/>
      <c r="S1100" s="2344"/>
      <c r="T1100" s="2344"/>
      <c r="U1100" s="2344"/>
      <c r="V1100" s="2344"/>
      <c r="W1100" s="2344"/>
      <c r="X1100" s="2344"/>
      <c r="Y1100" s="2344"/>
      <c r="Z1100" s="2344"/>
      <c r="AA1100" s="2344"/>
      <c r="AB1100" s="2344"/>
      <c r="AC1100" s="2344"/>
      <c r="AD1100" s="2344"/>
      <c r="AE1100" s="2344"/>
      <c r="AF1100" s="2311"/>
      <c r="AG1100" s="2345"/>
      <c r="AH1100" s="2345"/>
      <c r="AI1100" s="2345"/>
      <c r="AJ1100" s="2345"/>
      <c r="AK1100" s="2345"/>
      <c r="AL1100" s="2345"/>
    </row>
    <row r="1101" spans="1:38" ht="41.25" customHeight="1">
      <c r="A1101" s="3561"/>
      <c r="B1101" s="5190"/>
      <c r="C1101" s="4422" t="s">
        <v>888</v>
      </c>
      <c r="D1101" s="4423" t="s">
        <v>889</v>
      </c>
      <c r="E1101" s="4409">
        <f>F1101</f>
        <v>70000</v>
      </c>
      <c r="F1101" s="549">
        <f t="shared" si="119"/>
        <v>70000</v>
      </c>
      <c r="G1101" s="2346"/>
      <c r="H1101" s="2346"/>
      <c r="I1101" s="2346"/>
      <c r="J1101" s="2346"/>
      <c r="K1101" s="2346"/>
      <c r="L1101" s="2346"/>
      <c r="M1101" s="1690"/>
      <c r="N1101" s="2347"/>
      <c r="O1101" s="2347"/>
      <c r="P1101" s="2347">
        <v>70000</v>
      </c>
      <c r="Q1101" s="2311"/>
      <c r="R1101" s="2347"/>
      <c r="S1101" s="2347"/>
      <c r="T1101" s="2347"/>
      <c r="U1101" s="2347"/>
      <c r="V1101" s="2347"/>
      <c r="W1101" s="2347"/>
      <c r="X1101" s="2347"/>
      <c r="Y1101" s="2347"/>
      <c r="Z1101" s="2347"/>
      <c r="AA1101" s="2347"/>
      <c r="AB1101" s="2347"/>
      <c r="AC1101" s="2347"/>
      <c r="AD1101" s="2347"/>
      <c r="AE1101" s="2347"/>
      <c r="AF1101" s="2311"/>
      <c r="AG1101" s="2348"/>
      <c r="AH1101" s="2348"/>
      <c r="AI1101" s="2348"/>
      <c r="AJ1101" s="2348"/>
      <c r="AK1101" s="2348"/>
      <c r="AL1101" s="2348"/>
    </row>
    <row r="1102" spans="1:38" ht="15">
      <c r="A1102" s="3554"/>
      <c r="B1102" s="5190"/>
      <c r="C1102" s="4424"/>
      <c r="D1102" s="4425"/>
      <c r="E1102" s="4409"/>
      <c r="F1102" s="549">
        <f t="shared" si="119"/>
        <v>0</v>
      </c>
      <c r="G1102" s="2346"/>
      <c r="H1102" s="2346"/>
      <c r="I1102" s="2346"/>
      <c r="J1102" s="2346"/>
      <c r="K1102" s="2346"/>
      <c r="L1102" s="2346"/>
      <c r="M1102" s="1690"/>
      <c r="N1102" s="2347"/>
      <c r="O1102" s="2347"/>
      <c r="P1102" s="2347"/>
      <c r="Q1102" s="2311"/>
      <c r="R1102" s="2347"/>
      <c r="S1102" s="2347"/>
      <c r="T1102" s="2347"/>
      <c r="U1102" s="2347"/>
      <c r="V1102" s="2347"/>
      <c r="W1102" s="2347"/>
      <c r="X1102" s="2347"/>
      <c r="Y1102" s="2347"/>
      <c r="Z1102" s="2347"/>
      <c r="AA1102" s="2347"/>
      <c r="AB1102" s="2347"/>
      <c r="AC1102" s="2347"/>
      <c r="AD1102" s="2347"/>
      <c r="AE1102" s="2347"/>
      <c r="AF1102" s="2311"/>
      <c r="AG1102" s="2348"/>
      <c r="AH1102" s="2348"/>
      <c r="AI1102" s="2348"/>
      <c r="AJ1102" s="2348"/>
      <c r="AK1102" s="2348"/>
      <c r="AL1102" s="2348"/>
    </row>
    <row r="1103" spans="1:38" ht="12.75" customHeight="1">
      <c r="A1103" s="3554"/>
      <c r="B1103" s="5190"/>
      <c r="C1103" s="5409" t="s">
        <v>637</v>
      </c>
      <c r="D1103" s="5409"/>
      <c r="E1103" s="821">
        <f>SUM(E1104)</f>
        <v>6284547</v>
      </c>
      <c r="F1103" s="549">
        <f t="shared" si="119"/>
        <v>0</v>
      </c>
      <c r="G1103" s="2346"/>
      <c r="H1103" s="2346"/>
      <c r="I1103" s="2346"/>
      <c r="J1103" s="2346"/>
      <c r="K1103" s="2346"/>
      <c r="L1103" s="2346"/>
      <c r="M1103" s="1690"/>
      <c r="N1103" s="2347"/>
      <c r="O1103" s="2347"/>
      <c r="P1103" s="2347"/>
      <c r="Q1103" s="2311"/>
      <c r="R1103" s="2347"/>
      <c r="S1103" s="2347"/>
      <c r="T1103" s="2347"/>
      <c r="U1103" s="2347"/>
      <c r="V1103" s="2347"/>
      <c r="W1103" s="2347"/>
      <c r="X1103" s="2347"/>
      <c r="Y1103" s="2347"/>
      <c r="Z1103" s="2347"/>
      <c r="AA1103" s="2347"/>
      <c r="AB1103" s="2347"/>
      <c r="AC1103" s="2347"/>
      <c r="AD1103" s="2347"/>
      <c r="AE1103" s="2347"/>
      <c r="AF1103" s="2311"/>
      <c r="AG1103" s="2348"/>
      <c r="AH1103" s="2348"/>
      <c r="AI1103" s="2348"/>
      <c r="AJ1103" s="2348"/>
      <c r="AK1103" s="2348"/>
      <c r="AL1103" s="2348"/>
    </row>
    <row r="1104" spans="1:38" ht="12.75" customHeight="1">
      <c r="A1104" s="3561"/>
      <c r="B1104" s="5190"/>
      <c r="C1104" s="5410" t="s">
        <v>638</v>
      </c>
      <c r="D1104" s="5411"/>
      <c r="E1104" s="4426">
        <f>SUM(E1105:E1105)</f>
        <v>6284547</v>
      </c>
      <c r="F1104" s="549">
        <f>SUM(G1104:AJ1104)</f>
        <v>0</v>
      </c>
      <c r="G1104" s="2346"/>
      <c r="H1104" s="2346"/>
      <c r="I1104" s="2346"/>
      <c r="J1104" s="2346"/>
      <c r="K1104" s="2346"/>
      <c r="L1104" s="2346"/>
      <c r="M1104" s="2349"/>
      <c r="N1104" s="2347"/>
      <c r="O1104" s="2347"/>
      <c r="P1104" s="2347"/>
      <c r="Q1104" s="2350"/>
      <c r="R1104" s="2347"/>
      <c r="S1104" s="2347"/>
      <c r="T1104" s="2347"/>
      <c r="U1104" s="2347"/>
      <c r="V1104" s="2347"/>
      <c r="W1104" s="2347"/>
      <c r="X1104" s="2347"/>
      <c r="Y1104" s="2347"/>
      <c r="Z1104" s="2347"/>
      <c r="AA1104" s="2347"/>
      <c r="AB1104" s="2347"/>
      <c r="AC1104" s="2347"/>
      <c r="AD1104" s="2347"/>
      <c r="AE1104" s="2347"/>
      <c r="AF1104" s="2350"/>
      <c r="AG1104" s="2348"/>
      <c r="AH1104" s="2348"/>
      <c r="AI1104" s="2348"/>
      <c r="AJ1104" s="2348"/>
      <c r="AK1104" s="2348"/>
      <c r="AL1104" s="2348"/>
    </row>
    <row r="1105" spans="1:38" ht="42.75" customHeight="1" thickBot="1">
      <c r="A1105" s="3555"/>
      <c r="B1105" s="5341"/>
      <c r="C1105" s="4427" t="s">
        <v>890</v>
      </c>
      <c r="D1105" s="4428" t="s">
        <v>891</v>
      </c>
      <c r="E1105" s="4398">
        <f>F1105</f>
        <v>6284547</v>
      </c>
      <c r="F1105" s="549">
        <f>SUM(G1105:AJ1105)</f>
        <v>6284547</v>
      </c>
      <c r="G1105" s="2346"/>
      <c r="H1105" s="2346"/>
      <c r="I1105" s="2346"/>
      <c r="J1105" s="2346"/>
      <c r="K1105" s="2346"/>
      <c r="L1105" s="2346"/>
      <c r="M1105" s="2349"/>
      <c r="N1105" s="2347"/>
      <c r="O1105" s="2347"/>
      <c r="P1105" s="2347">
        <v>6284547</v>
      </c>
      <c r="Q1105" s="2350"/>
      <c r="R1105" s="2347"/>
      <c r="S1105" s="2347"/>
      <c r="T1105" s="2347"/>
      <c r="U1105" s="2347"/>
      <c r="V1105" s="2347"/>
      <c r="W1105" s="2347"/>
      <c r="X1105" s="2347"/>
      <c r="Y1105" s="2347"/>
      <c r="Z1105" s="2347"/>
      <c r="AA1105" s="2347"/>
      <c r="AB1105" s="2347"/>
      <c r="AC1105" s="2347"/>
      <c r="AD1105" s="2347"/>
      <c r="AE1105" s="2347"/>
      <c r="AF1105" s="2350"/>
      <c r="AG1105" s="2348"/>
      <c r="AH1105" s="2348"/>
      <c r="AI1105" s="2348"/>
      <c r="AJ1105" s="2348"/>
      <c r="AK1105" s="2348"/>
      <c r="AL1105" s="2348"/>
    </row>
    <row r="1106" spans="1:38" ht="17.100000000000001" customHeight="1" thickBot="1">
      <c r="A1106" s="3554"/>
      <c r="B1106" s="4402" t="s">
        <v>896</v>
      </c>
      <c r="C1106" s="570"/>
      <c r="D1106" s="571" t="s">
        <v>897</v>
      </c>
      <c r="E1106" s="572">
        <f t="shared" ref="E1106" si="122">SUM(E1107,E1111)</f>
        <v>5085274</v>
      </c>
      <c r="F1106" s="549">
        <f t="shared" si="119"/>
        <v>0</v>
      </c>
      <c r="G1106" s="2336"/>
      <c r="H1106" s="2336"/>
      <c r="I1106" s="2336"/>
      <c r="J1106" s="2336"/>
      <c r="K1106" s="2336"/>
      <c r="L1106" s="2336"/>
      <c r="M1106" s="2351"/>
      <c r="N1106" s="2337"/>
      <c r="O1106" s="2337"/>
      <c r="P1106" s="2337"/>
      <c r="Q1106" s="2352"/>
      <c r="R1106" s="2337"/>
      <c r="S1106" s="2337"/>
      <c r="T1106" s="2337"/>
      <c r="U1106" s="2337"/>
      <c r="V1106" s="2337"/>
      <c r="W1106" s="2337"/>
      <c r="X1106" s="2337"/>
      <c r="Y1106" s="2337"/>
      <c r="Z1106" s="2337"/>
      <c r="AA1106" s="2337"/>
      <c r="AB1106" s="2337"/>
      <c r="AC1106" s="2337"/>
      <c r="AD1106" s="2337"/>
      <c r="AE1106" s="2337"/>
      <c r="AF1106" s="2352"/>
      <c r="AG1106" s="2338"/>
      <c r="AH1106" s="2338"/>
      <c r="AI1106" s="2338"/>
      <c r="AJ1106" s="2338"/>
      <c r="AK1106" s="2338"/>
      <c r="AL1106" s="2338"/>
    </row>
    <row r="1107" spans="1:38" ht="15">
      <c r="A1107" s="3561"/>
      <c r="B1107" s="672"/>
      <c r="C1107" s="5266" t="s">
        <v>582</v>
      </c>
      <c r="D1107" s="5264"/>
      <c r="E1107" s="1261">
        <f t="shared" ref="E1107:E1108" si="123">SUM(E1108)</f>
        <v>1030000</v>
      </c>
      <c r="F1107" s="549">
        <f t="shared" si="119"/>
        <v>0</v>
      </c>
      <c r="G1107" s="2336"/>
      <c r="H1107" s="2336"/>
      <c r="I1107" s="2336"/>
      <c r="J1107" s="2336"/>
      <c r="K1107" s="2336"/>
      <c r="L1107" s="2336"/>
      <c r="M1107" s="2351"/>
      <c r="N1107" s="2337"/>
      <c r="O1107" s="2337"/>
      <c r="P1107" s="2337"/>
      <c r="Q1107" s="2352"/>
      <c r="R1107" s="2337"/>
      <c r="S1107" s="2337"/>
      <c r="T1107" s="2337"/>
      <c r="U1107" s="2337"/>
      <c r="V1107" s="2337"/>
      <c r="W1107" s="2337"/>
      <c r="X1107" s="2337"/>
      <c r="Y1107" s="2337"/>
      <c r="Z1107" s="2337"/>
      <c r="AA1107" s="2337"/>
      <c r="AB1107" s="2337"/>
      <c r="AC1107" s="2337"/>
      <c r="AD1107" s="2337"/>
      <c r="AE1107" s="2337"/>
      <c r="AF1107" s="2352"/>
      <c r="AG1107" s="2338"/>
      <c r="AH1107" s="2338"/>
      <c r="AI1107" s="2338"/>
      <c r="AJ1107" s="2338"/>
      <c r="AK1107" s="2338"/>
      <c r="AL1107" s="2338"/>
    </row>
    <row r="1108" spans="1:38" ht="15">
      <c r="A1108" s="3561"/>
      <c r="B1108" s="672"/>
      <c r="C1108" s="5391" t="s">
        <v>481</v>
      </c>
      <c r="D1108" s="5392"/>
      <c r="E1108" s="4008">
        <f t="shared" si="123"/>
        <v>1030000</v>
      </c>
      <c r="F1108" s="549">
        <f t="shared" si="119"/>
        <v>0</v>
      </c>
      <c r="G1108" s="2353"/>
      <c r="H1108" s="2353"/>
      <c r="I1108" s="2353"/>
      <c r="J1108" s="2353"/>
      <c r="K1108" s="2353"/>
      <c r="L1108" s="2353"/>
      <c r="M1108" s="2351"/>
      <c r="N1108" s="2354"/>
      <c r="O1108" s="2354"/>
      <c r="P1108" s="2354"/>
      <c r="Q1108" s="2352"/>
      <c r="R1108" s="2354"/>
      <c r="S1108" s="2354"/>
      <c r="T1108" s="2354"/>
      <c r="U1108" s="2354"/>
      <c r="V1108" s="2354"/>
      <c r="W1108" s="2354"/>
      <c r="X1108" s="2354"/>
      <c r="Y1108" s="2354"/>
      <c r="Z1108" s="2354"/>
      <c r="AA1108" s="2354"/>
      <c r="AB1108" s="2354"/>
      <c r="AC1108" s="2354"/>
      <c r="AD1108" s="2354"/>
      <c r="AE1108" s="2354"/>
      <c r="AF1108" s="2352"/>
      <c r="AG1108" s="2355"/>
      <c r="AH1108" s="2355"/>
      <c r="AI1108" s="2355"/>
      <c r="AJ1108" s="2355"/>
      <c r="AK1108" s="2355"/>
      <c r="AL1108" s="2355"/>
    </row>
    <row r="1109" spans="1:38" ht="39.75" customHeight="1">
      <c r="A1109" s="3561"/>
      <c r="B1109" s="672"/>
      <c r="C1109" s="4009" t="s">
        <v>888</v>
      </c>
      <c r="D1109" s="4010" t="s">
        <v>889</v>
      </c>
      <c r="E1109" s="4005">
        <f>F1109</f>
        <v>1030000</v>
      </c>
      <c r="F1109" s="549">
        <f t="shared" si="119"/>
        <v>1030000</v>
      </c>
      <c r="G1109" s="2346"/>
      <c r="H1109" s="2346"/>
      <c r="I1109" s="2346"/>
      <c r="J1109" s="2346"/>
      <c r="K1109" s="2346"/>
      <c r="L1109" s="2346"/>
      <c r="M1109" s="2349"/>
      <c r="N1109" s="2347"/>
      <c r="O1109" s="2347"/>
      <c r="P1109" s="2347">
        <v>1030000</v>
      </c>
      <c r="Q1109" s="2350"/>
      <c r="R1109" s="2347"/>
      <c r="S1109" s="2347"/>
      <c r="T1109" s="2347"/>
      <c r="U1109" s="2347"/>
      <c r="V1109" s="2347"/>
      <c r="W1109" s="2347"/>
      <c r="X1109" s="2347"/>
      <c r="Y1109" s="2347"/>
      <c r="Z1109" s="2347"/>
      <c r="AA1109" s="2347"/>
      <c r="AB1109" s="2347"/>
      <c r="AC1109" s="2347"/>
      <c r="AD1109" s="2347"/>
      <c r="AE1109" s="2347"/>
      <c r="AF1109" s="2350"/>
      <c r="AG1109" s="2348"/>
      <c r="AH1109" s="2348"/>
      <c r="AI1109" s="2348"/>
      <c r="AJ1109" s="2348"/>
      <c r="AK1109" s="2348"/>
      <c r="AL1109" s="2348"/>
    </row>
    <row r="1110" spans="1:38" ht="15">
      <c r="A1110" s="3561"/>
      <c r="B1110" s="672"/>
      <c r="C1110" s="4012"/>
      <c r="D1110" s="4013"/>
      <c r="E1110" s="4005"/>
      <c r="F1110" s="549">
        <f t="shared" si="119"/>
        <v>0</v>
      </c>
      <c r="G1110" s="2356"/>
      <c r="H1110" s="2356"/>
      <c r="I1110" s="2356"/>
      <c r="J1110" s="2356"/>
      <c r="K1110" s="2356"/>
      <c r="L1110" s="2356"/>
      <c r="M1110" s="1690"/>
      <c r="N1110" s="2357"/>
      <c r="O1110" s="2357"/>
      <c r="P1110" s="2357"/>
      <c r="Q1110" s="2311"/>
      <c r="R1110" s="2357"/>
      <c r="S1110" s="2357"/>
      <c r="T1110" s="2357"/>
      <c r="U1110" s="2357"/>
      <c r="V1110" s="2357"/>
      <c r="W1110" s="2357"/>
      <c r="X1110" s="2357"/>
      <c r="Y1110" s="2357"/>
      <c r="Z1110" s="2357"/>
      <c r="AA1110" s="2357"/>
      <c r="AB1110" s="2357"/>
      <c r="AC1110" s="2357"/>
      <c r="AD1110" s="2357"/>
      <c r="AE1110" s="2357"/>
      <c r="AF1110" s="2311"/>
      <c r="AG1110" s="2358"/>
      <c r="AH1110" s="2358"/>
      <c r="AI1110" s="2358"/>
      <c r="AJ1110" s="2358"/>
      <c r="AK1110" s="2358"/>
      <c r="AL1110" s="2358"/>
    </row>
    <row r="1111" spans="1:38">
      <c r="A1111" s="3561"/>
      <c r="B1111" s="5190"/>
      <c r="C1111" s="5393" t="s">
        <v>637</v>
      </c>
      <c r="D1111" s="5394"/>
      <c r="E1111" s="821">
        <f t="shared" ref="E1111:E1112" si="124">SUM(E1112)</f>
        <v>4055274</v>
      </c>
      <c r="F1111" s="549">
        <f t="shared" si="119"/>
        <v>0</v>
      </c>
      <c r="G1111" s="2356"/>
      <c r="H1111" s="2356"/>
      <c r="I1111" s="2356"/>
      <c r="J1111" s="2356"/>
      <c r="K1111" s="2356"/>
      <c r="L1111" s="2356"/>
      <c r="M1111" s="1690"/>
      <c r="N1111" s="2357"/>
      <c r="O1111" s="2357"/>
      <c r="P1111" s="2357"/>
      <c r="Q1111" s="2311"/>
      <c r="R1111" s="2357"/>
      <c r="S1111" s="2357"/>
      <c r="T1111" s="2357"/>
      <c r="U1111" s="2357"/>
      <c r="V1111" s="2357"/>
      <c r="W1111" s="2357"/>
      <c r="X1111" s="2357"/>
      <c r="Y1111" s="2357"/>
      <c r="Z1111" s="2357"/>
      <c r="AA1111" s="2357"/>
      <c r="AB1111" s="2357"/>
      <c r="AC1111" s="2357"/>
      <c r="AD1111" s="2357"/>
      <c r="AE1111" s="2357"/>
      <c r="AF1111" s="2311"/>
      <c r="AG1111" s="2358"/>
      <c r="AH1111" s="2358"/>
      <c r="AI1111" s="2358"/>
      <c r="AJ1111" s="2358"/>
      <c r="AK1111" s="2358"/>
      <c r="AL1111" s="2358"/>
    </row>
    <row r="1112" spans="1:38">
      <c r="A1112" s="3561"/>
      <c r="B1112" s="5190"/>
      <c r="C1112" s="5395" t="s">
        <v>638</v>
      </c>
      <c r="D1112" s="5395"/>
      <c r="E1112" s="4011">
        <f t="shared" si="124"/>
        <v>4055274</v>
      </c>
      <c r="F1112" s="549">
        <f t="shared" si="119"/>
        <v>0</v>
      </c>
      <c r="G1112" s="2356"/>
      <c r="H1112" s="2356"/>
      <c r="I1112" s="2356"/>
      <c r="J1112" s="2356"/>
      <c r="K1112" s="2356"/>
      <c r="L1112" s="2356"/>
      <c r="M1112" s="2359"/>
      <c r="N1112" s="2357"/>
      <c r="O1112" s="2357"/>
      <c r="P1112" s="2357"/>
      <c r="Q1112" s="2360"/>
      <c r="R1112" s="2357"/>
      <c r="S1112" s="2357"/>
      <c r="T1112" s="2357"/>
      <c r="U1112" s="2357"/>
      <c r="V1112" s="2357"/>
      <c r="W1112" s="2357"/>
      <c r="X1112" s="2357"/>
      <c r="Y1112" s="2357"/>
      <c r="Z1112" s="2357"/>
      <c r="AA1112" s="2357"/>
      <c r="AB1112" s="2357"/>
      <c r="AC1112" s="2357"/>
      <c r="AD1112" s="2357"/>
      <c r="AE1112" s="2357"/>
      <c r="AF1112" s="2360"/>
      <c r="AG1112" s="2358"/>
      <c r="AH1112" s="2358"/>
      <c r="AI1112" s="2358"/>
      <c r="AJ1112" s="2358"/>
      <c r="AK1112" s="2358"/>
      <c r="AL1112" s="2358"/>
    </row>
    <row r="1113" spans="1:38" ht="42.75" customHeight="1" thickBot="1">
      <c r="A1113" s="3554"/>
      <c r="B1113" s="5341"/>
      <c r="C1113" s="4014" t="s">
        <v>890</v>
      </c>
      <c r="D1113" s="4015" t="s">
        <v>891</v>
      </c>
      <c r="E1113" s="4016">
        <f>F1113</f>
        <v>4055274</v>
      </c>
      <c r="F1113" s="549">
        <f t="shared" si="119"/>
        <v>4055274</v>
      </c>
      <c r="G1113" s="2361"/>
      <c r="H1113" s="2361"/>
      <c r="I1113" s="2361"/>
      <c r="J1113" s="2361"/>
      <c r="K1113" s="2361"/>
      <c r="L1113" s="2361"/>
      <c r="M1113" s="2359"/>
      <c r="N1113" s="2362"/>
      <c r="O1113" s="2362"/>
      <c r="P1113" s="2362">
        <v>4055274</v>
      </c>
      <c r="Q1113" s="2360"/>
      <c r="R1113" s="2362"/>
      <c r="S1113" s="2362"/>
      <c r="T1113" s="2362"/>
      <c r="U1113" s="2362"/>
      <c r="V1113" s="2362"/>
      <c r="W1113" s="2362"/>
      <c r="X1113" s="2362"/>
      <c r="Y1113" s="2362"/>
      <c r="Z1113" s="2362"/>
      <c r="AA1113" s="2362"/>
      <c r="AB1113" s="2362"/>
      <c r="AC1113" s="2362"/>
      <c r="AD1113" s="2362"/>
      <c r="AE1113" s="2362"/>
      <c r="AF1113" s="2360"/>
      <c r="AG1113" s="2363"/>
      <c r="AH1113" s="2363"/>
      <c r="AI1113" s="2363"/>
      <c r="AJ1113" s="2363"/>
      <c r="AK1113" s="2363"/>
      <c r="AL1113" s="2363"/>
    </row>
    <row r="1114" spans="1:38" ht="18" customHeight="1" thickBot="1">
      <c r="A1114" s="3561"/>
      <c r="B1114" s="569" t="s">
        <v>515</v>
      </c>
      <c r="C1114" s="570"/>
      <c r="D1114" s="571" t="s">
        <v>516</v>
      </c>
      <c r="E1114" s="572">
        <f>SUM(E1119,E1115)</f>
        <v>6645431</v>
      </c>
      <c r="F1114" s="549">
        <f t="shared" si="119"/>
        <v>0</v>
      </c>
      <c r="G1114" s="2361"/>
      <c r="H1114" s="2361"/>
      <c r="I1114" s="2361"/>
      <c r="J1114" s="2361"/>
      <c r="K1114" s="2361"/>
      <c r="L1114" s="2361"/>
      <c r="M1114" s="2359"/>
      <c r="N1114" s="2362"/>
      <c r="O1114" s="2362"/>
      <c r="P1114" s="2362"/>
      <c r="Q1114" s="2360"/>
      <c r="R1114" s="2362"/>
      <c r="S1114" s="2362"/>
      <c r="T1114" s="2362"/>
      <c r="U1114" s="2362"/>
      <c r="V1114" s="2362"/>
      <c r="W1114" s="2362"/>
      <c r="X1114" s="2362"/>
      <c r="Y1114" s="2362"/>
      <c r="Z1114" s="2362"/>
      <c r="AA1114" s="2362"/>
      <c r="AB1114" s="2362"/>
      <c r="AC1114" s="2362"/>
      <c r="AD1114" s="2362"/>
      <c r="AE1114" s="2362"/>
      <c r="AF1114" s="2360"/>
      <c r="AG1114" s="2363"/>
      <c r="AH1114" s="2363"/>
      <c r="AI1114" s="2363"/>
      <c r="AJ1114" s="2363"/>
      <c r="AK1114" s="2363"/>
      <c r="AL1114" s="2363"/>
    </row>
    <row r="1115" spans="1:38" ht="17.100000000000001" customHeight="1">
      <c r="A1115" s="3561"/>
      <c r="B1115" s="3554"/>
      <c r="C1115" s="5191" t="s">
        <v>582</v>
      </c>
      <c r="D1115" s="5191"/>
      <c r="E1115" s="821">
        <f>E1116</f>
        <v>10000</v>
      </c>
      <c r="F1115" s="549">
        <f t="shared" si="119"/>
        <v>0</v>
      </c>
      <c r="G1115" s="2361"/>
      <c r="H1115" s="2361"/>
      <c r="I1115" s="2361"/>
      <c r="J1115" s="2361"/>
      <c r="K1115" s="2361"/>
      <c r="L1115" s="2361"/>
      <c r="M1115" s="2359"/>
      <c r="N1115" s="2362"/>
      <c r="O1115" s="2362"/>
      <c r="P1115" s="2362"/>
      <c r="Q1115" s="2360"/>
      <c r="R1115" s="2362"/>
      <c r="S1115" s="2362"/>
      <c r="T1115" s="2362"/>
      <c r="U1115" s="2362"/>
      <c r="V1115" s="2362"/>
      <c r="W1115" s="2362"/>
      <c r="X1115" s="2362"/>
      <c r="Y1115" s="2362"/>
      <c r="Z1115" s="2362"/>
      <c r="AA1115" s="2362"/>
      <c r="AB1115" s="2362"/>
      <c r="AC1115" s="2362"/>
      <c r="AD1115" s="2362"/>
      <c r="AE1115" s="2362"/>
      <c r="AF1115" s="2360"/>
      <c r="AG1115" s="2363"/>
      <c r="AH1115" s="2363"/>
      <c r="AI1115" s="2363"/>
      <c r="AJ1115" s="2363"/>
      <c r="AK1115" s="2363"/>
      <c r="AL1115" s="2363"/>
    </row>
    <row r="1116" spans="1:38" ht="17.100000000000001" customHeight="1">
      <c r="A1116" s="3561"/>
      <c r="B1116" s="634"/>
      <c r="C1116" s="5263" t="s">
        <v>641</v>
      </c>
      <c r="D1116" s="5263"/>
      <c r="E1116" s="796">
        <f>SUM(E1117)</f>
        <v>10000</v>
      </c>
      <c r="F1116" s="549">
        <f t="shared" si="119"/>
        <v>0</v>
      </c>
      <c r="G1116" s="2361"/>
      <c r="H1116" s="2361"/>
      <c r="I1116" s="2361"/>
      <c r="J1116" s="2361"/>
      <c r="K1116" s="2361"/>
      <c r="L1116" s="2361"/>
      <c r="M1116" s="2359"/>
      <c r="N1116" s="2362"/>
      <c r="O1116" s="2362"/>
      <c r="P1116" s="2362"/>
      <c r="Q1116" s="2360"/>
      <c r="R1116" s="2362"/>
      <c r="S1116" s="2362"/>
      <c r="T1116" s="2362"/>
      <c r="U1116" s="2362"/>
      <c r="V1116" s="2362"/>
      <c r="W1116" s="2362"/>
      <c r="X1116" s="2362"/>
      <c r="Y1116" s="2362"/>
      <c r="Z1116" s="2362"/>
      <c r="AA1116" s="2362"/>
      <c r="AB1116" s="2362"/>
      <c r="AC1116" s="2362"/>
      <c r="AD1116" s="2362"/>
      <c r="AE1116" s="2362"/>
      <c r="AF1116" s="2360"/>
      <c r="AG1116" s="2363"/>
      <c r="AH1116" s="2363"/>
      <c r="AI1116" s="2363"/>
      <c r="AJ1116" s="2363"/>
      <c r="AK1116" s="2363"/>
      <c r="AL1116" s="2363"/>
    </row>
    <row r="1117" spans="1:38" ht="42" customHeight="1">
      <c r="A1117" s="3561"/>
      <c r="B1117" s="634"/>
      <c r="C1117" s="4017" t="s">
        <v>888</v>
      </c>
      <c r="D1117" s="4018" t="s">
        <v>889</v>
      </c>
      <c r="E1117" s="4005">
        <f>F1117</f>
        <v>10000</v>
      </c>
      <c r="F1117" s="549">
        <f>SUM(G1117:AJ1117)</f>
        <v>10000</v>
      </c>
      <c r="G1117" s="2364"/>
      <c r="H1117" s="2364"/>
      <c r="I1117" s="2364"/>
      <c r="J1117" s="2364"/>
      <c r="K1117" s="2364"/>
      <c r="L1117" s="2364"/>
      <c r="M1117" s="2359"/>
      <c r="N1117" s="2365"/>
      <c r="O1117" s="2365"/>
      <c r="P1117" s="2365">
        <v>10000</v>
      </c>
      <c r="Q1117" s="2360"/>
      <c r="R1117" s="2365"/>
      <c r="S1117" s="2365"/>
      <c r="T1117" s="2365"/>
      <c r="U1117" s="2365"/>
      <c r="V1117" s="2365"/>
      <c r="W1117" s="2365"/>
      <c r="X1117" s="2365"/>
      <c r="Y1117" s="2365"/>
      <c r="Z1117" s="2365"/>
      <c r="AA1117" s="2365"/>
      <c r="AB1117" s="2365"/>
      <c r="AC1117" s="2365"/>
      <c r="AD1117" s="2365"/>
      <c r="AE1117" s="2365"/>
      <c r="AF1117" s="2360"/>
      <c r="AG1117" s="2366"/>
      <c r="AH1117" s="2366"/>
      <c r="AI1117" s="2366"/>
      <c r="AJ1117" s="2366"/>
      <c r="AK1117" s="2366"/>
      <c r="AL1117" s="2366"/>
    </row>
    <row r="1118" spans="1:38" ht="17.100000000000001" customHeight="1">
      <c r="A1118" s="3561"/>
      <c r="B1118" s="3554"/>
      <c r="C1118" s="3667"/>
      <c r="D1118" s="3667"/>
      <c r="E1118" s="821"/>
      <c r="G1118" s="2364"/>
      <c r="H1118" s="2364"/>
      <c r="I1118" s="2364"/>
      <c r="J1118" s="2364"/>
      <c r="K1118" s="2364"/>
      <c r="L1118" s="2364"/>
      <c r="M1118" s="2359"/>
      <c r="N1118" s="2365"/>
      <c r="O1118" s="2365"/>
      <c r="P1118" s="2365"/>
      <c r="Q1118" s="2360"/>
      <c r="R1118" s="2365"/>
      <c r="S1118" s="2365"/>
      <c r="T1118" s="2365"/>
      <c r="U1118" s="2365"/>
      <c r="V1118" s="2365"/>
      <c r="W1118" s="2365"/>
      <c r="X1118" s="2365"/>
      <c r="Y1118" s="2365"/>
      <c r="Z1118" s="2365"/>
      <c r="AA1118" s="2365"/>
      <c r="AB1118" s="2365"/>
      <c r="AC1118" s="2365"/>
      <c r="AD1118" s="2365"/>
      <c r="AE1118" s="2365"/>
      <c r="AF1118" s="2360"/>
      <c r="AG1118" s="2366"/>
      <c r="AH1118" s="2366"/>
      <c r="AI1118" s="2366"/>
      <c r="AJ1118" s="2366"/>
      <c r="AK1118" s="2366"/>
      <c r="AL1118" s="2366"/>
    </row>
    <row r="1119" spans="1:38" ht="14.25" customHeight="1">
      <c r="A1119" s="3561"/>
      <c r="B1119" s="5412"/>
      <c r="C1119" s="5218" t="s">
        <v>637</v>
      </c>
      <c r="D1119" s="5218"/>
      <c r="E1119" s="821">
        <f>SUM(E1120)</f>
        <v>6635431</v>
      </c>
      <c r="F1119" s="549">
        <f t="shared" si="119"/>
        <v>0</v>
      </c>
      <c r="G1119" s="2364"/>
      <c r="H1119" s="2364"/>
      <c r="I1119" s="2364"/>
      <c r="J1119" s="2364"/>
      <c r="K1119" s="2364"/>
      <c r="L1119" s="2364"/>
      <c r="M1119" s="2359"/>
      <c r="N1119" s="2365"/>
      <c r="O1119" s="2365"/>
      <c r="P1119" s="2365"/>
      <c r="Q1119" s="2360"/>
      <c r="R1119" s="2365"/>
      <c r="S1119" s="2365"/>
      <c r="T1119" s="2365"/>
      <c r="U1119" s="2365"/>
      <c r="V1119" s="2365"/>
      <c r="W1119" s="2365"/>
      <c r="X1119" s="2365"/>
      <c r="Y1119" s="2365"/>
      <c r="Z1119" s="2365"/>
      <c r="AA1119" s="2365"/>
      <c r="AB1119" s="2365"/>
      <c r="AC1119" s="2365"/>
      <c r="AD1119" s="2365"/>
      <c r="AE1119" s="2365"/>
      <c r="AF1119" s="2360"/>
      <c r="AG1119" s="2366"/>
      <c r="AH1119" s="2366"/>
      <c r="AI1119" s="2366"/>
      <c r="AJ1119" s="2366"/>
      <c r="AK1119" s="2366"/>
      <c r="AL1119" s="2366"/>
    </row>
    <row r="1120" spans="1:38" ht="15.75" customHeight="1">
      <c r="A1120" s="3561"/>
      <c r="B1120" s="5412"/>
      <c r="C1120" s="5369" t="s">
        <v>638</v>
      </c>
      <c r="D1120" s="5263"/>
      <c r="E1120" s="4005">
        <f>SUM(E1121)</f>
        <v>6635431</v>
      </c>
      <c r="F1120" s="549">
        <f t="shared" si="119"/>
        <v>0</v>
      </c>
      <c r="G1120" s="2364"/>
      <c r="H1120" s="2364"/>
      <c r="I1120" s="2364"/>
      <c r="J1120" s="2364"/>
      <c r="K1120" s="2364"/>
      <c r="L1120" s="2364"/>
      <c r="M1120" s="2359"/>
      <c r="N1120" s="2365"/>
      <c r="O1120" s="2365"/>
      <c r="P1120" s="2365"/>
      <c r="Q1120" s="2360"/>
      <c r="R1120" s="2365"/>
      <c r="S1120" s="2365"/>
      <c r="T1120" s="2365"/>
      <c r="U1120" s="2365"/>
      <c r="V1120" s="2365"/>
      <c r="W1120" s="2365"/>
      <c r="X1120" s="2365"/>
      <c r="Y1120" s="2365"/>
      <c r="Z1120" s="2365"/>
      <c r="AA1120" s="2365"/>
      <c r="AB1120" s="2365"/>
      <c r="AC1120" s="2365"/>
      <c r="AD1120" s="2365"/>
      <c r="AE1120" s="2365"/>
      <c r="AF1120" s="2360"/>
      <c r="AG1120" s="2366"/>
      <c r="AH1120" s="2366"/>
      <c r="AI1120" s="2366"/>
      <c r="AJ1120" s="2366"/>
      <c r="AK1120" s="2366"/>
      <c r="AL1120" s="2366"/>
    </row>
    <row r="1121" spans="1:38" ht="45" customHeight="1" thickBot="1">
      <c r="A1121" s="3561"/>
      <c r="B1121" s="5412"/>
      <c r="C1121" s="4019" t="s">
        <v>890</v>
      </c>
      <c r="D1121" s="4020" t="s">
        <v>891</v>
      </c>
      <c r="E1121" s="4005">
        <f>F1121</f>
        <v>6635431</v>
      </c>
      <c r="F1121" s="549">
        <f t="shared" si="119"/>
        <v>6635431</v>
      </c>
      <c r="G1121" s="2367"/>
      <c r="H1121" s="2367"/>
      <c r="I1121" s="2367"/>
      <c r="J1121" s="2367"/>
      <c r="K1121" s="2367"/>
      <c r="L1121" s="2367"/>
      <c r="M1121" s="1690"/>
      <c r="N1121" s="2368"/>
      <c r="O1121" s="2368"/>
      <c r="P1121" s="2368">
        <v>6635431</v>
      </c>
      <c r="Q1121" s="2311"/>
      <c r="R1121" s="2368"/>
      <c r="S1121" s="2368"/>
      <c r="T1121" s="2368"/>
      <c r="U1121" s="2368"/>
      <c r="V1121" s="2368"/>
      <c r="W1121" s="2368"/>
      <c r="X1121" s="2368"/>
      <c r="Y1121" s="2368"/>
      <c r="Z1121" s="2368"/>
      <c r="AA1121" s="2368"/>
      <c r="AB1121" s="2368"/>
      <c r="AC1121" s="2368"/>
      <c r="AD1121" s="2368"/>
      <c r="AE1121" s="2368"/>
      <c r="AF1121" s="2311"/>
      <c r="AG1121" s="2369"/>
      <c r="AH1121" s="2369"/>
      <c r="AI1121" s="2369"/>
      <c r="AJ1121" s="2369"/>
      <c r="AK1121" s="2369"/>
      <c r="AL1121" s="2369"/>
    </row>
    <row r="1122" spans="1:38" ht="17.100000000000001" customHeight="1" thickBot="1">
      <c r="A1122" s="3561"/>
      <c r="B1122" s="576" t="s">
        <v>898</v>
      </c>
      <c r="C1122" s="577"/>
      <c r="D1122" s="578" t="s">
        <v>899</v>
      </c>
      <c r="E1122" s="579">
        <f>SUM(E1123,E1131)</f>
        <v>5796475</v>
      </c>
      <c r="F1122" s="549">
        <f t="shared" si="119"/>
        <v>0</v>
      </c>
      <c r="G1122" s="2367"/>
      <c r="H1122" s="2367"/>
      <c r="I1122" s="2367"/>
      <c r="J1122" s="2367"/>
      <c r="K1122" s="2367"/>
      <c r="L1122" s="2367"/>
      <c r="M1122" s="1690"/>
      <c r="N1122" s="2368"/>
      <c r="O1122" s="2368"/>
      <c r="P1122" s="2368"/>
      <c r="Q1122" s="2311"/>
      <c r="R1122" s="2368"/>
      <c r="S1122" s="2368"/>
      <c r="T1122" s="2368"/>
      <c r="U1122" s="2368"/>
      <c r="V1122" s="2368"/>
      <c r="W1122" s="2368"/>
      <c r="X1122" s="2368"/>
      <c r="Y1122" s="2368"/>
      <c r="Z1122" s="2368"/>
      <c r="AA1122" s="2368"/>
      <c r="AB1122" s="2368"/>
      <c r="AC1122" s="2368"/>
      <c r="AD1122" s="2368"/>
      <c r="AE1122" s="2368"/>
      <c r="AF1122" s="2311"/>
      <c r="AG1122" s="2369"/>
      <c r="AH1122" s="2369"/>
      <c r="AI1122" s="2369"/>
      <c r="AJ1122" s="2369"/>
      <c r="AK1122" s="2369"/>
      <c r="AL1122" s="2369"/>
    </row>
    <row r="1123" spans="1:38" ht="17.100000000000001" customHeight="1">
      <c r="A1123" s="3561"/>
      <c r="B1123" s="3554"/>
      <c r="C1123" s="5191" t="s">
        <v>582</v>
      </c>
      <c r="D1123" s="5191"/>
      <c r="E1123" s="821">
        <f>SUM(E1124,E1128)</f>
        <v>5624299</v>
      </c>
      <c r="F1123" s="549">
        <f t="shared" si="119"/>
        <v>0</v>
      </c>
      <c r="G1123" s="2367"/>
      <c r="H1123" s="2367"/>
      <c r="I1123" s="2367"/>
      <c r="J1123" s="2367"/>
      <c r="K1123" s="2367"/>
      <c r="L1123" s="2367"/>
      <c r="M1123" s="1690"/>
      <c r="N1123" s="2368"/>
      <c r="O1123" s="2368"/>
      <c r="P1123" s="2368"/>
      <c r="Q1123" s="2311"/>
      <c r="R1123" s="2368"/>
      <c r="S1123" s="2368"/>
      <c r="T1123" s="2368"/>
      <c r="U1123" s="2368"/>
      <c r="V1123" s="2368"/>
      <c r="W1123" s="2368"/>
      <c r="X1123" s="2368"/>
      <c r="Y1123" s="2368"/>
      <c r="Z1123" s="2368"/>
      <c r="AA1123" s="2368"/>
      <c r="AB1123" s="2368"/>
      <c r="AC1123" s="2368"/>
      <c r="AD1123" s="2368"/>
      <c r="AE1123" s="2368"/>
      <c r="AF1123" s="2311"/>
      <c r="AG1123" s="2369"/>
      <c r="AH1123" s="2369"/>
      <c r="AI1123" s="2369"/>
      <c r="AJ1123" s="2369"/>
      <c r="AK1123" s="2369"/>
      <c r="AL1123" s="2369"/>
    </row>
    <row r="1124" spans="1:38" ht="17.100000000000001" customHeight="1">
      <c r="A1124" s="3561"/>
      <c r="B1124" s="3554"/>
      <c r="C1124" s="5413" t="s">
        <v>583</v>
      </c>
      <c r="D1124" s="5413"/>
      <c r="E1124" s="4005">
        <f>SUM(E1125)</f>
        <v>3036483</v>
      </c>
      <c r="F1124" s="549">
        <f t="shared" si="119"/>
        <v>0</v>
      </c>
      <c r="G1124" s="2370"/>
      <c r="H1124" s="2370"/>
      <c r="I1124" s="2370"/>
      <c r="J1124" s="2370"/>
      <c r="K1124" s="2370"/>
      <c r="L1124" s="2370"/>
      <c r="M1124" s="1690"/>
      <c r="N1124" s="2371"/>
      <c r="O1124" s="2371"/>
      <c r="P1124" s="2371"/>
      <c r="Q1124" s="2311"/>
      <c r="R1124" s="2371"/>
      <c r="S1124" s="2371"/>
      <c r="T1124" s="2371"/>
      <c r="U1124" s="2371"/>
      <c r="V1124" s="2371"/>
      <c r="W1124" s="2371"/>
      <c r="X1124" s="2371"/>
      <c r="Y1124" s="2371"/>
      <c r="Z1124" s="2371"/>
      <c r="AA1124" s="2371"/>
      <c r="AB1124" s="2371"/>
      <c r="AC1124" s="2371"/>
      <c r="AD1124" s="2371"/>
      <c r="AE1124" s="2371"/>
      <c r="AF1124" s="2311"/>
      <c r="AG1124" s="2372"/>
      <c r="AH1124" s="2372"/>
      <c r="AI1124" s="2372"/>
      <c r="AJ1124" s="2372"/>
      <c r="AK1124" s="2372"/>
      <c r="AL1124" s="2372"/>
    </row>
    <row r="1125" spans="1:38" ht="17.100000000000001" customHeight="1">
      <c r="A1125" s="3561"/>
      <c r="B1125" s="634"/>
      <c r="C1125" s="5414" t="s">
        <v>597</v>
      </c>
      <c r="D1125" s="5414"/>
      <c r="E1125" s="4021">
        <f>SUM(E1126)</f>
        <v>3036483</v>
      </c>
      <c r="F1125" s="549">
        <f t="shared" si="119"/>
        <v>0</v>
      </c>
      <c r="G1125" s="2373"/>
      <c r="H1125" s="2373"/>
      <c r="I1125" s="2373"/>
      <c r="J1125" s="2373"/>
      <c r="K1125" s="2373"/>
      <c r="L1125" s="2373"/>
      <c r="M1125" s="1690"/>
      <c r="N1125" s="2374"/>
      <c r="O1125" s="2374"/>
      <c r="P1125" s="2374"/>
      <c r="Q1125" s="2311"/>
      <c r="R1125" s="2374"/>
      <c r="S1125" s="2374"/>
      <c r="T1125" s="2374"/>
      <c r="U1125" s="2374"/>
      <c r="V1125" s="2374"/>
      <c r="W1125" s="2374"/>
      <c r="X1125" s="2374"/>
      <c r="Y1125" s="2374"/>
      <c r="Z1125" s="2374"/>
      <c r="AA1125" s="2374"/>
      <c r="AB1125" s="2374"/>
      <c r="AC1125" s="2374"/>
      <c r="AD1125" s="2374"/>
      <c r="AE1125" s="2374"/>
      <c r="AF1125" s="2311"/>
      <c r="AG1125" s="2375"/>
      <c r="AH1125" s="2375"/>
      <c r="AI1125" s="2375"/>
      <c r="AJ1125" s="2375"/>
      <c r="AK1125" s="2375"/>
      <c r="AL1125" s="2375"/>
    </row>
    <row r="1126" spans="1:38" ht="17.100000000000001" customHeight="1">
      <c r="A1126" s="3561"/>
      <c r="B1126" s="634"/>
      <c r="C1126" s="4017" t="s">
        <v>608</v>
      </c>
      <c r="D1126" s="4018" t="s">
        <v>609</v>
      </c>
      <c r="E1126" s="4005">
        <f>F1126</f>
        <v>3036483</v>
      </c>
      <c r="F1126" s="549">
        <f t="shared" si="119"/>
        <v>3036483</v>
      </c>
      <c r="G1126" s="2376"/>
      <c r="H1126" s="2376"/>
      <c r="I1126" s="2376"/>
      <c r="J1126" s="2376"/>
      <c r="K1126" s="2376"/>
      <c r="L1126" s="2376"/>
      <c r="M1126" s="1690"/>
      <c r="N1126" s="2377"/>
      <c r="O1126" s="2377"/>
      <c r="P1126" s="2377">
        <v>3036483</v>
      </c>
      <c r="Q1126" s="2311"/>
      <c r="R1126" s="2377"/>
      <c r="S1126" s="2377"/>
      <c r="T1126" s="2377"/>
      <c r="U1126" s="2377"/>
      <c r="V1126" s="2377"/>
      <c r="W1126" s="2377"/>
      <c r="X1126" s="2377"/>
      <c r="Y1126" s="2377"/>
      <c r="Z1126" s="2377"/>
      <c r="AA1126" s="2377"/>
      <c r="AB1126" s="2377"/>
      <c r="AC1126" s="2377"/>
      <c r="AD1126" s="2377"/>
      <c r="AE1126" s="2377"/>
      <c r="AF1126" s="2311"/>
      <c r="AG1126" s="2378"/>
      <c r="AH1126" s="2378"/>
      <c r="AI1126" s="2378"/>
      <c r="AJ1126" s="2378"/>
      <c r="AK1126" s="2378"/>
      <c r="AL1126" s="2378"/>
    </row>
    <row r="1127" spans="1:38" ht="13.5" customHeight="1">
      <c r="A1127" s="3561"/>
      <c r="B1127" s="634"/>
      <c r="C1127" s="615"/>
      <c r="D1127" s="615"/>
      <c r="E1127" s="4426"/>
      <c r="F1127" s="549">
        <f t="shared" si="119"/>
        <v>0</v>
      </c>
      <c r="G1127" s="2376"/>
      <c r="H1127" s="2376"/>
      <c r="I1127" s="2376"/>
      <c r="J1127" s="2376"/>
      <c r="K1127" s="2376"/>
      <c r="L1127" s="2376"/>
      <c r="M1127" s="1690"/>
      <c r="N1127" s="2377"/>
      <c r="O1127" s="2377"/>
      <c r="P1127" s="2377"/>
      <c r="Q1127" s="2311"/>
      <c r="R1127" s="2377"/>
      <c r="S1127" s="2377"/>
      <c r="T1127" s="2377"/>
      <c r="U1127" s="2377"/>
      <c r="V1127" s="2377"/>
      <c r="W1127" s="2377"/>
      <c r="X1127" s="2377"/>
      <c r="Y1127" s="2377"/>
      <c r="Z1127" s="2377"/>
      <c r="AA1127" s="2377"/>
      <c r="AB1127" s="2377"/>
      <c r="AC1127" s="2377"/>
      <c r="AD1127" s="2377"/>
      <c r="AE1127" s="2377"/>
      <c r="AF1127" s="2311"/>
      <c r="AG1127" s="2378"/>
      <c r="AH1127" s="2378"/>
      <c r="AI1127" s="2378"/>
      <c r="AJ1127" s="2378"/>
      <c r="AK1127" s="2378"/>
      <c r="AL1127" s="2378"/>
    </row>
    <row r="1128" spans="1:38" ht="17.100000000000001" customHeight="1">
      <c r="A1128" s="3561"/>
      <c r="B1128" s="634"/>
      <c r="C1128" s="5418" t="s">
        <v>641</v>
      </c>
      <c r="D1128" s="5419"/>
      <c r="E1128" s="4429">
        <f>SUM(E1129)</f>
        <v>2587816</v>
      </c>
      <c r="F1128" s="549">
        <f t="shared" si="119"/>
        <v>0</v>
      </c>
      <c r="G1128" s="2376"/>
      <c r="H1128" s="2376"/>
      <c r="I1128" s="2376"/>
      <c r="J1128" s="2376"/>
      <c r="K1128" s="2376"/>
      <c r="L1128" s="2376"/>
      <c r="M1128" s="1690"/>
      <c r="N1128" s="2377"/>
      <c r="O1128" s="2377"/>
      <c r="P1128" s="2377"/>
      <c r="Q1128" s="2311"/>
      <c r="R1128" s="2377"/>
      <c r="S1128" s="2377"/>
      <c r="T1128" s="2377"/>
      <c r="U1128" s="2377"/>
      <c r="V1128" s="2377"/>
      <c r="W1128" s="2377"/>
      <c r="X1128" s="2377"/>
      <c r="Y1128" s="2377"/>
      <c r="Z1128" s="2377"/>
      <c r="AA1128" s="2377"/>
      <c r="AB1128" s="2377"/>
      <c r="AC1128" s="2377"/>
      <c r="AD1128" s="2377"/>
      <c r="AE1128" s="2377"/>
      <c r="AF1128" s="2311"/>
      <c r="AG1128" s="2378"/>
      <c r="AH1128" s="2378"/>
      <c r="AI1128" s="2378"/>
      <c r="AJ1128" s="2378"/>
      <c r="AK1128" s="2378"/>
      <c r="AL1128" s="2378"/>
    </row>
    <row r="1129" spans="1:38" ht="42" customHeight="1">
      <c r="A1129" s="3561"/>
      <c r="B1129" s="634"/>
      <c r="C1129" s="4017" t="s">
        <v>888</v>
      </c>
      <c r="D1129" s="4018" t="s">
        <v>889</v>
      </c>
      <c r="E1129" s="4005">
        <f>F1129</f>
        <v>2587816</v>
      </c>
      <c r="F1129" s="549">
        <f t="shared" si="119"/>
        <v>2587816</v>
      </c>
      <c r="G1129" s="2379"/>
      <c r="H1129" s="2379"/>
      <c r="I1129" s="2379"/>
      <c r="J1129" s="2379"/>
      <c r="K1129" s="2379"/>
      <c r="L1129" s="2379"/>
      <c r="M1129" s="1690"/>
      <c r="N1129" s="2380"/>
      <c r="O1129" s="2380"/>
      <c r="P1129" s="2380">
        <v>2587816</v>
      </c>
      <c r="Q1129" s="2311"/>
      <c r="R1129" s="2380"/>
      <c r="S1129" s="2380"/>
      <c r="T1129" s="2380"/>
      <c r="U1129" s="2380"/>
      <c r="V1129" s="2380"/>
      <c r="W1129" s="2380"/>
      <c r="X1129" s="2380"/>
      <c r="Y1129" s="2380"/>
      <c r="Z1129" s="2380"/>
      <c r="AA1129" s="2380"/>
      <c r="AB1129" s="2380"/>
      <c r="AC1129" s="2380"/>
      <c r="AD1129" s="2380"/>
      <c r="AE1129" s="2380"/>
      <c r="AF1129" s="2311"/>
      <c r="AG1129" s="2381"/>
      <c r="AH1129" s="2381"/>
      <c r="AI1129" s="2381"/>
      <c r="AJ1129" s="2381"/>
      <c r="AK1129" s="2381"/>
      <c r="AL1129" s="2381"/>
    </row>
    <row r="1130" spans="1:38" ht="12.75" customHeight="1">
      <c r="A1130" s="3561"/>
      <c r="B1130" s="3554"/>
      <c r="C1130" s="3988"/>
      <c r="D1130" s="3734"/>
      <c r="E1130" s="4005"/>
      <c r="F1130" s="549">
        <f t="shared" si="119"/>
        <v>0</v>
      </c>
      <c r="G1130" s="2379"/>
      <c r="H1130" s="2379"/>
      <c r="I1130" s="2379"/>
      <c r="J1130" s="2379"/>
      <c r="K1130" s="2379"/>
      <c r="L1130" s="2379"/>
      <c r="M1130" s="1690"/>
      <c r="N1130" s="2380"/>
      <c r="O1130" s="2380"/>
      <c r="P1130" s="2380"/>
      <c r="Q1130" s="2311"/>
      <c r="R1130" s="2380"/>
      <c r="S1130" s="2380"/>
      <c r="T1130" s="2380"/>
      <c r="U1130" s="2380"/>
      <c r="V1130" s="2380"/>
      <c r="W1130" s="2380"/>
      <c r="X1130" s="2380"/>
      <c r="Y1130" s="2380"/>
      <c r="Z1130" s="2380"/>
      <c r="AA1130" s="2380"/>
      <c r="AB1130" s="2380"/>
      <c r="AC1130" s="2380"/>
      <c r="AD1130" s="2380"/>
      <c r="AE1130" s="2380"/>
      <c r="AF1130" s="2311"/>
      <c r="AG1130" s="2381"/>
      <c r="AH1130" s="2381"/>
      <c r="AI1130" s="2381"/>
      <c r="AJ1130" s="2381"/>
      <c r="AK1130" s="2381"/>
      <c r="AL1130" s="2381"/>
    </row>
    <row r="1131" spans="1:38" ht="14.25" customHeight="1">
      <c r="A1131" s="3561"/>
      <c r="B1131" s="3554"/>
      <c r="C1131" s="5218" t="s">
        <v>637</v>
      </c>
      <c r="D1131" s="5218"/>
      <c r="E1131" s="821">
        <f>SUM(E1132)</f>
        <v>172176</v>
      </c>
      <c r="F1131" s="549">
        <f t="shared" si="119"/>
        <v>0</v>
      </c>
      <c r="G1131" s="2379"/>
      <c r="H1131" s="2379"/>
      <c r="I1131" s="2379"/>
      <c r="J1131" s="2379"/>
      <c r="K1131" s="2379"/>
      <c r="L1131" s="2379"/>
      <c r="M1131" s="1690"/>
      <c r="N1131" s="2380"/>
      <c r="O1131" s="2380"/>
      <c r="P1131" s="2380"/>
      <c r="Q1131" s="2311"/>
      <c r="R1131" s="2380"/>
      <c r="S1131" s="2380"/>
      <c r="T1131" s="2380"/>
      <c r="U1131" s="2380"/>
      <c r="V1131" s="2380"/>
      <c r="W1131" s="2380"/>
      <c r="X1131" s="2380"/>
      <c r="Y1131" s="2380"/>
      <c r="Z1131" s="2380"/>
      <c r="AA1131" s="2380"/>
      <c r="AB1131" s="2380"/>
      <c r="AC1131" s="2380"/>
      <c r="AD1131" s="2380"/>
      <c r="AE1131" s="2380"/>
      <c r="AF1131" s="2311"/>
      <c r="AG1131" s="2381"/>
      <c r="AH1131" s="2381"/>
      <c r="AI1131" s="2381"/>
      <c r="AJ1131" s="2381"/>
      <c r="AK1131" s="2381"/>
      <c r="AL1131" s="2381"/>
    </row>
    <row r="1132" spans="1:38" ht="18" customHeight="1">
      <c r="A1132" s="3561"/>
      <c r="B1132" s="3554"/>
      <c r="C1132" s="5369" t="s">
        <v>638</v>
      </c>
      <c r="D1132" s="5263"/>
      <c r="E1132" s="4005">
        <f>SUM(E1133)</f>
        <v>172176</v>
      </c>
      <c r="F1132" s="549">
        <f t="shared" si="119"/>
        <v>0</v>
      </c>
      <c r="G1132" s="2379"/>
      <c r="H1132" s="2379"/>
      <c r="I1132" s="2379"/>
      <c r="J1132" s="2379"/>
      <c r="K1132" s="2379"/>
      <c r="L1132" s="2379"/>
      <c r="M1132" s="1690"/>
      <c r="N1132" s="2380"/>
      <c r="O1132" s="2380"/>
      <c r="P1132" s="2380"/>
      <c r="Q1132" s="2311"/>
      <c r="R1132" s="2380"/>
      <c r="S1132" s="2380"/>
      <c r="T1132" s="2380"/>
      <c r="U1132" s="2380"/>
      <c r="V1132" s="2380"/>
      <c r="W1132" s="2380"/>
      <c r="X1132" s="2380"/>
      <c r="Y1132" s="2380"/>
      <c r="Z1132" s="2380"/>
      <c r="AA1132" s="2380"/>
      <c r="AB1132" s="2380"/>
      <c r="AC1132" s="2380"/>
      <c r="AD1132" s="2380"/>
      <c r="AE1132" s="2380"/>
      <c r="AF1132" s="2311"/>
      <c r="AG1132" s="2381"/>
      <c r="AH1132" s="2381"/>
      <c r="AI1132" s="2381"/>
      <c r="AJ1132" s="2381"/>
      <c r="AK1132" s="2381"/>
      <c r="AL1132" s="2381"/>
    </row>
    <row r="1133" spans="1:38" ht="43.5" customHeight="1" thickBot="1">
      <c r="A1133" s="3554"/>
      <c r="B1133" s="3555"/>
      <c r="C1133" s="4014" t="s">
        <v>890</v>
      </c>
      <c r="D1133" s="4015" t="s">
        <v>891</v>
      </c>
      <c r="E1133" s="4016">
        <f>F1133</f>
        <v>172176</v>
      </c>
      <c r="F1133" s="549">
        <f t="shared" si="119"/>
        <v>172176</v>
      </c>
      <c r="G1133" s="2382"/>
      <c r="H1133" s="2382"/>
      <c r="I1133" s="2382"/>
      <c r="J1133" s="2382"/>
      <c r="K1133" s="2382"/>
      <c r="L1133" s="2382"/>
      <c r="M1133" s="1690"/>
      <c r="N1133" s="2383"/>
      <c r="O1133" s="2383"/>
      <c r="P1133" s="2383">
        <v>172176</v>
      </c>
      <c r="Q1133" s="2311"/>
      <c r="R1133" s="2383"/>
      <c r="S1133" s="2383"/>
      <c r="T1133" s="2383"/>
      <c r="U1133" s="2383"/>
      <c r="V1133" s="2383"/>
      <c r="W1133" s="2383"/>
      <c r="X1133" s="2383"/>
      <c r="Y1133" s="2383"/>
      <c r="Z1133" s="2383"/>
      <c r="AA1133" s="2383"/>
      <c r="AB1133" s="2383"/>
      <c r="AC1133" s="2383"/>
      <c r="AD1133" s="2383"/>
      <c r="AE1133" s="2383"/>
      <c r="AF1133" s="2311"/>
      <c r="AG1133" s="2384"/>
      <c r="AH1133" s="2384"/>
      <c r="AI1133" s="2384"/>
      <c r="AJ1133" s="2384"/>
      <c r="AK1133" s="2384"/>
      <c r="AL1133" s="2384"/>
    </row>
    <row r="1134" spans="1:38" ht="17.100000000000001" customHeight="1" thickBot="1">
      <c r="A1134" s="3554"/>
      <c r="B1134" s="569" t="s">
        <v>407</v>
      </c>
      <c r="C1134" s="570"/>
      <c r="D1134" s="571" t="s">
        <v>900</v>
      </c>
      <c r="E1134" s="572">
        <f>SUM(E1135)</f>
        <v>200000</v>
      </c>
      <c r="F1134" s="549">
        <f t="shared" si="119"/>
        <v>0</v>
      </c>
      <c r="G1134" s="2382"/>
      <c r="H1134" s="2382"/>
      <c r="I1134" s="2382"/>
      <c r="J1134" s="2382"/>
      <c r="K1134" s="2382"/>
      <c r="L1134" s="2382"/>
      <c r="M1134" s="1690"/>
      <c r="N1134" s="2383"/>
      <c r="O1134" s="2383"/>
      <c r="P1134" s="2383"/>
      <c r="Q1134" s="2311"/>
      <c r="R1134" s="2383"/>
      <c r="S1134" s="2383"/>
      <c r="T1134" s="2383"/>
      <c r="U1134" s="2383"/>
      <c r="V1134" s="2383"/>
      <c r="W1134" s="2383"/>
      <c r="X1134" s="2383"/>
      <c r="Y1134" s="2383"/>
      <c r="Z1134" s="2383"/>
      <c r="AA1134" s="2383"/>
      <c r="AB1134" s="2383"/>
      <c r="AC1134" s="2383"/>
      <c r="AD1134" s="2383"/>
      <c r="AE1134" s="2383"/>
      <c r="AF1134" s="2311"/>
      <c r="AG1134" s="2384"/>
      <c r="AH1134" s="2384"/>
      <c r="AI1134" s="2384"/>
      <c r="AJ1134" s="2384"/>
      <c r="AK1134" s="2384"/>
      <c r="AL1134" s="2384"/>
    </row>
    <row r="1135" spans="1:38" ht="15" customHeight="1">
      <c r="A1135" s="3561"/>
      <c r="B1135" s="5207"/>
      <c r="C1135" s="5218" t="s">
        <v>582</v>
      </c>
      <c r="D1135" s="5218"/>
      <c r="E1135" s="821">
        <f>SUM(E1136)</f>
        <v>200000</v>
      </c>
      <c r="F1135" s="549">
        <f t="shared" si="119"/>
        <v>0</v>
      </c>
      <c r="G1135" s="2382"/>
      <c r="H1135" s="2382"/>
      <c r="I1135" s="2382"/>
      <c r="J1135" s="2382"/>
      <c r="K1135" s="2382"/>
      <c r="L1135" s="2382"/>
      <c r="M1135" s="1690"/>
      <c r="N1135" s="2383"/>
      <c r="O1135" s="2383"/>
      <c r="P1135" s="2383"/>
      <c r="Q1135" s="2311"/>
      <c r="R1135" s="2383"/>
      <c r="S1135" s="2383"/>
      <c r="T1135" s="2383"/>
      <c r="U1135" s="2383"/>
      <c r="V1135" s="2383"/>
      <c r="W1135" s="2383"/>
      <c r="X1135" s="2383"/>
      <c r="Y1135" s="2383"/>
      <c r="Z1135" s="2383"/>
      <c r="AA1135" s="2383"/>
      <c r="AB1135" s="2383"/>
      <c r="AC1135" s="2383"/>
      <c r="AD1135" s="2383"/>
      <c r="AE1135" s="2383"/>
      <c r="AF1135" s="2311"/>
      <c r="AG1135" s="2384"/>
      <c r="AH1135" s="2384"/>
      <c r="AI1135" s="2384"/>
      <c r="AJ1135" s="2384"/>
      <c r="AK1135" s="2384"/>
      <c r="AL1135" s="2384"/>
    </row>
    <row r="1136" spans="1:38" ht="13.5" customHeight="1">
      <c r="A1136" s="3561"/>
      <c r="B1136" s="5190"/>
      <c r="C1136" s="5395" t="s">
        <v>641</v>
      </c>
      <c r="D1136" s="5395"/>
      <c r="E1136" s="4005">
        <f>SUM(E1137)</f>
        <v>200000</v>
      </c>
      <c r="F1136" s="549">
        <f t="shared" si="119"/>
        <v>0</v>
      </c>
      <c r="G1136" s="2385"/>
      <c r="H1136" s="2385"/>
      <c r="I1136" s="2385"/>
      <c r="J1136" s="2385"/>
      <c r="K1136" s="2385"/>
      <c r="L1136" s="2385"/>
      <c r="M1136" s="1690"/>
      <c r="N1136" s="2386"/>
      <c r="O1136" s="2386"/>
      <c r="P1136" s="2386"/>
      <c r="Q1136" s="2311"/>
      <c r="R1136" s="2386"/>
      <c r="S1136" s="2386"/>
      <c r="T1136" s="2386"/>
      <c r="U1136" s="2386"/>
      <c r="V1136" s="2386"/>
      <c r="W1136" s="2386"/>
      <c r="X1136" s="2386"/>
      <c r="Y1136" s="2386"/>
      <c r="Z1136" s="2386"/>
      <c r="AA1136" s="2386"/>
      <c r="AB1136" s="2386"/>
      <c r="AC1136" s="2386"/>
      <c r="AD1136" s="2386"/>
      <c r="AE1136" s="2386"/>
      <c r="AF1136" s="2311"/>
      <c r="AG1136" s="2387"/>
      <c r="AH1136" s="2387"/>
      <c r="AI1136" s="2387"/>
      <c r="AJ1136" s="2387"/>
      <c r="AK1136" s="2387"/>
      <c r="AL1136" s="2387"/>
    </row>
    <row r="1137" spans="1:38" ht="58.5" customHeight="1" thickBot="1">
      <c r="A1137" s="3561"/>
      <c r="B1137" s="5341"/>
      <c r="C1137" s="4022" t="s">
        <v>66</v>
      </c>
      <c r="D1137" s="4015" t="s">
        <v>682</v>
      </c>
      <c r="E1137" s="4016">
        <f>F1137</f>
        <v>200000</v>
      </c>
      <c r="F1137" s="549">
        <f t="shared" si="119"/>
        <v>200000</v>
      </c>
      <c r="G1137" s="2388"/>
      <c r="H1137" s="2388"/>
      <c r="I1137" s="2388"/>
      <c r="J1137" s="2388"/>
      <c r="K1137" s="2388"/>
      <c r="L1137" s="2388"/>
      <c r="M1137" s="1690"/>
      <c r="N1137" s="2389"/>
      <c r="O1137" s="2389"/>
      <c r="P1137" s="2389"/>
      <c r="Q1137" s="2311">
        <v>200000</v>
      </c>
      <c r="R1137" s="2389"/>
      <c r="S1137" s="2389"/>
      <c r="T1137" s="2389"/>
      <c r="U1137" s="2389"/>
      <c r="V1137" s="2389"/>
      <c r="W1137" s="2389"/>
      <c r="X1137" s="2389"/>
      <c r="Y1137" s="2389"/>
      <c r="Z1137" s="2389"/>
      <c r="AA1137" s="2389"/>
      <c r="AB1137" s="2389"/>
      <c r="AC1137" s="2389"/>
      <c r="AD1137" s="2389"/>
      <c r="AE1137" s="2389"/>
      <c r="AF1137" s="2311"/>
      <c r="AG1137" s="2390"/>
      <c r="AH1137" s="2390"/>
      <c r="AI1137" s="2390"/>
      <c r="AJ1137" s="2390"/>
      <c r="AK1137" s="2390"/>
      <c r="AL1137" s="2390"/>
    </row>
    <row r="1138" spans="1:38" ht="17.100000000000001" customHeight="1" thickBot="1">
      <c r="A1138" s="3561"/>
      <c r="B1138" s="569" t="s">
        <v>409</v>
      </c>
      <c r="C1138" s="640"/>
      <c r="D1138" s="571" t="s">
        <v>901</v>
      </c>
      <c r="E1138" s="572">
        <f>E1139</f>
        <v>450000</v>
      </c>
      <c r="F1138" s="549">
        <f t="shared" si="119"/>
        <v>0</v>
      </c>
      <c r="G1138" s="2388"/>
      <c r="H1138" s="2388"/>
      <c r="I1138" s="2388"/>
      <c r="J1138" s="2388"/>
      <c r="K1138" s="2388"/>
      <c r="L1138" s="2388"/>
      <c r="M1138" s="1690"/>
      <c r="N1138" s="2389"/>
      <c r="O1138" s="2389"/>
      <c r="P1138" s="2389"/>
      <c r="Q1138" s="2311"/>
      <c r="R1138" s="2389"/>
      <c r="S1138" s="2389"/>
      <c r="T1138" s="2389"/>
      <c r="U1138" s="2389"/>
      <c r="V1138" s="2389"/>
      <c r="W1138" s="2389"/>
      <c r="X1138" s="2389"/>
      <c r="Y1138" s="2389"/>
      <c r="Z1138" s="2389"/>
      <c r="AA1138" s="2389"/>
      <c r="AB1138" s="2389"/>
      <c r="AC1138" s="2389"/>
      <c r="AD1138" s="2389"/>
      <c r="AE1138" s="2389"/>
      <c r="AF1138" s="2311"/>
      <c r="AG1138" s="2390"/>
      <c r="AH1138" s="2390"/>
      <c r="AI1138" s="2390"/>
      <c r="AJ1138" s="2390"/>
      <c r="AK1138" s="2390"/>
      <c r="AL1138" s="2390"/>
    </row>
    <row r="1139" spans="1:38" ht="14.25" customHeight="1">
      <c r="A1139" s="3561"/>
      <c r="B1139" s="3554"/>
      <c r="C1139" s="5191" t="s">
        <v>582</v>
      </c>
      <c r="D1139" s="5191"/>
      <c r="E1139" s="821">
        <f>SUM(E1140,E1146)</f>
        <v>450000</v>
      </c>
      <c r="F1139" s="549">
        <f t="shared" si="119"/>
        <v>0</v>
      </c>
      <c r="G1139" s="2388"/>
      <c r="H1139" s="2388"/>
      <c r="I1139" s="2388"/>
      <c r="J1139" s="2388"/>
      <c r="K1139" s="2388"/>
      <c r="L1139" s="2388"/>
      <c r="M1139" s="1690"/>
      <c r="N1139" s="2389"/>
      <c r="O1139" s="2389"/>
      <c r="P1139" s="2389"/>
      <c r="Q1139" s="2311"/>
      <c r="R1139" s="2389"/>
      <c r="S1139" s="2389"/>
      <c r="T1139" s="2389"/>
      <c r="U1139" s="2389"/>
      <c r="V1139" s="2389"/>
      <c r="W1139" s="2389"/>
      <c r="X1139" s="2389"/>
      <c r="Y1139" s="2389"/>
      <c r="Z1139" s="2389"/>
      <c r="AA1139" s="2389"/>
      <c r="AB1139" s="2389"/>
      <c r="AC1139" s="2389"/>
      <c r="AD1139" s="2389"/>
      <c r="AE1139" s="2389"/>
      <c r="AF1139" s="2311"/>
      <c r="AG1139" s="2390"/>
      <c r="AH1139" s="2390"/>
      <c r="AI1139" s="2390"/>
      <c r="AJ1139" s="2390"/>
      <c r="AK1139" s="2390"/>
      <c r="AL1139" s="2390"/>
    </row>
    <row r="1140" spans="1:38" ht="17.100000000000001" customHeight="1">
      <c r="A1140" s="3561"/>
      <c r="B1140" s="3554"/>
      <c r="C1140" s="5413" t="s">
        <v>583</v>
      </c>
      <c r="D1140" s="5413"/>
      <c r="E1140" s="4005">
        <f>SUM(E1141)</f>
        <v>50000</v>
      </c>
      <c r="F1140" s="549">
        <f t="shared" si="119"/>
        <v>0</v>
      </c>
      <c r="G1140" s="2391"/>
      <c r="H1140" s="2391"/>
      <c r="I1140" s="2391"/>
      <c r="J1140" s="2391"/>
      <c r="K1140" s="2391"/>
      <c r="L1140" s="2391"/>
      <c r="M1140" s="1690"/>
      <c r="N1140" s="2392"/>
      <c r="O1140" s="2392"/>
      <c r="P1140" s="2392"/>
      <c r="Q1140" s="2311"/>
      <c r="R1140" s="2392"/>
      <c r="S1140" s="2392"/>
      <c r="T1140" s="2392"/>
      <c r="U1140" s="2392"/>
      <c r="V1140" s="2392"/>
      <c r="W1140" s="2392"/>
      <c r="X1140" s="2392"/>
      <c r="Y1140" s="2392"/>
      <c r="Z1140" s="2392"/>
      <c r="AA1140" s="2392"/>
      <c r="AB1140" s="2392"/>
      <c r="AC1140" s="2392"/>
      <c r="AD1140" s="2392"/>
      <c r="AE1140" s="2392"/>
      <c r="AF1140" s="2311"/>
      <c r="AG1140" s="2393"/>
      <c r="AH1140" s="2393"/>
      <c r="AI1140" s="2393"/>
      <c r="AJ1140" s="2393"/>
      <c r="AK1140" s="2393"/>
      <c r="AL1140" s="2393"/>
    </row>
    <row r="1141" spans="1:38" ht="17.100000000000001" customHeight="1">
      <c r="A1141" s="3561"/>
      <c r="B1141" s="3554"/>
      <c r="C1141" s="5414" t="s">
        <v>597</v>
      </c>
      <c r="D1141" s="5414"/>
      <c r="E1141" s="4021">
        <f>SUM(E1142:E1144)</f>
        <v>50000</v>
      </c>
      <c r="F1141" s="549">
        <f t="shared" si="119"/>
        <v>0</v>
      </c>
      <c r="G1141" s="2394"/>
      <c r="H1141" s="2394"/>
      <c r="I1141" s="2394"/>
      <c r="J1141" s="2394"/>
      <c r="K1141" s="2394"/>
      <c r="L1141" s="2394"/>
      <c r="M1141" s="1690"/>
      <c r="N1141" s="2395"/>
      <c r="O1141" s="2395"/>
      <c r="P1141" s="2395"/>
      <c r="Q1141" s="2311"/>
      <c r="R1141" s="2395"/>
      <c r="S1141" s="2395"/>
      <c r="T1141" s="2395"/>
      <c r="U1141" s="2395"/>
      <c r="V1141" s="2395"/>
      <c r="W1141" s="2395"/>
      <c r="X1141" s="2395"/>
      <c r="Y1141" s="2395"/>
      <c r="Z1141" s="2395"/>
      <c r="AA1141" s="2395"/>
      <c r="AB1141" s="2395"/>
      <c r="AC1141" s="2395"/>
      <c r="AD1141" s="2395"/>
      <c r="AE1141" s="2395"/>
      <c r="AF1141" s="2311"/>
      <c r="AG1141" s="2396"/>
      <c r="AH1141" s="2396"/>
      <c r="AI1141" s="2396"/>
      <c r="AJ1141" s="2396"/>
      <c r="AK1141" s="2396"/>
      <c r="AL1141" s="2396"/>
    </row>
    <row r="1142" spans="1:38" ht="17.100000000000001" customHeight="1">
      <c r="A1142" s="3561"/>
      <c r="B1142" s="3554"/>
      <c r="C1142" s="4023" t="s">
        <v>678</v>
      </c>
      <c r="D1142" s="4024" t="s">
        <v>660</v>
      </c>
      <c r="E1142" s="4005">
        <f>F1142</f>
        <v>35000</v>
      </c>
      <c r="F1142" s="549">
        <f t="shared" si="119"/>
        <v>35000</v>
      </c>
      <c r="G1142" s="2397"/>
      <c r="H1142" s="2397"/>
      <c r="I1142" s="2397"/>
      <c r="J1142" s="2397"/>
      <c r="K1142" s="2397"/>
      <c r="L1142" s="2397"/>
      <c r="M1142" s="1690"/>
      <c r="N1142" s="2398"/>
      <c r="O1142" s="2398"/>
      <c r="P1142" s="2398"/>
      <c r="Q1142" s="2311">
        <v>35000</v>
      </c>
      <c r="R1142" s="2398"/>
      <c r="S1142" s="2398"/>
      <c r="T1142" s="2398"/>
      <c r="U1142" s="2398"/>
      <c r="V1142" s="2398"/>
      <c r="W1142" s="2398"/>
      <c r="X1142" s="2398"/>
      <c r="Y1142" s="2398"/>
      <c r="Z1142" s="2398"/>
      <c r="AA1142" s="2398"/>
      <c r="AB1142" s="2398"/>
      <c r="AC1142" s="2398"/>
      <c r="AD1142" s="2398"/>
      <c r="AE1142" s="2398"/>
      <c r="AF1142" s="2311"/>
      <c r="AG1142" s="2399"/>
      <c r="AH1142" s="2399"/>
      <c r="AI1142" s="2399"/>
      <c r="AJ1142" s="2399"/>
      <c r="AK1142" s="2399"/>
      <c r="AL1142" s="2399"/>
    </row>
    <row r="1143" spans="1:38" ht="17.100000000000001" customHeight="1" thickBot="1">
      <c r="A1143" s="583"/>
      <c r="B1143" s="3555"/>
      <c r="C1143" s="4430" t="s">
        <v>600</v>
      </c>
      <c r="D1143" s="1865" t="s">
        <v>601</v>
      </c>
      <c r="E1143" s="4398">
        <f t="shared" ref="E1143:E1144" si="125">F1143</f>
        <v>3000</v>
      </c>
      <c r="F1143" s="549">
        <f t="shared" si="119"/>
        <v>3000</v>
      </c>
      <c r="G1143" s="2397"/>
      <c r="H1143" s="2397"/>
      <c r="I1143" s="2397"/>
      <c r="J1143" s="2397"/>
      <c r="K1143" s="2397"/>
      <c r="L1143" s="2397"/>
      <c r="M1143" s="1690"/>
      <c r="N1143" s="2398"/>
      <c r="O1143" s="2398"/>
      <c r="P1143" s="2398"/>
      <c r="Q1143" s="2311">
        <v>3000</v>
      </c>
      <c r="R1143" s="2398"/>
      <c r="S1143" s="2398"/>
      <c r="T1143" s="2398"/>
      <c r="U1143" s="2398"/>
      <c r="V1143" s="2398"/>
      <c r="W1143" s="2398"/>
      <c r="X1143" s="2398"/>
      <c r="Y1143" s="2398"/>
      <c r="Z1143" s="2398"/>
      <c r="AA1143" s="2398"/>
      <c r="AB1143" s="2398"/>
      <c r="AC1143" s="2398"/>
      <c r="AD1143" s="2398"/>
      <c r="AE1143" s="2398"/>
      <c r="AF1143" s="2311"/>
      <c r="AG1143" s="2399"/>
      <c r="AH1143" s="2399"/>
      <c r="AI1143" s="2399"/>
      <c r="AJ1143" s="2399"/>
      <c r="AK1143" s="2399"/>
      <c r="AL1143" s="2399"/>
    </row>
    <row r="1144" spans="1:38" ht="17.100000000000001" customHeight="1">
      <c r="A1144" s="3554"/>
      <c r="B1144" s="3554"/>
      <c r="C1144" s="1215" t="s">
        <v>610</v>
      </c>
      <c r="D1144" s="2457" t="s">
        <v>611</v>
      </c>
      <c r="E1144" s="796">
        <f t="shared" si="125"/>
        <v>12000</v>
      </c>
      <c r="F1144" s="549">
        <f t="shared" si="119"/>
        <v>12000</v>
      </c>
      <c r="G1144" s="2397"/>
      <c r="H1144" s="2397"/>
      <c r="I1144" s="2397"/>
      <c r="J1144" s="2397"/>
      <c r="K1144" s="2397"/>
      <c r="L1144" s="2397"/>
      <c r="M1144" s="1690"/>
      <c r="N1144" s="2398"/>
      <c r="O1144" s="2398"/>
      <c r="P1144" s="2398"/>
      <c r="Q1144" s="2311">
        <v>12000</v>
      </c>
      <c r="R1144" s="2398"/>
      <c r="S1144" s="2398"/>
      <c r="T1144" s="2398"/>
      <c r="U1144" s="2398"/>
      <c r="V1144" s="2398"/>
      <c r="W1144" s="2398"/>
      <c r="X1144" s="2398"/>
      <c r="Y1144" s="2398"/>
      <c r="Z1144" s="2398"/>
      <c r="AA1144" s="2398"/>
      <c r="AB1144" s="2398"/>
      <c r="AC1144" s="2398"/>
      <c r="AD1144" s="2398"/>
      <c r="AE1144" s="2398"/>
      <c r="AF1144" s="2311"/>
      <c r="AG1144" s="2399"/>
      <c r="AH1144" s="2399"/>
      <c r="AI1144" s="2399"/>
      <c r="AJ1144" s="2399"/>
      <c r="AK1144" s="2399"/>
      <c r="AL1144" s="2399"/>
    </row>
    <row r="1145" spans="1:38" ht="17.100000000000001" customHeight="1">
      <c r="A1145" s="3561"/>
      <c r="B1145" s="3554"/>
      <c r="C1145" s="637"/>
      <c r="D1145" s="615"/>
      <c r="E1145" s="796"/>
      <c r="F1145" s="549">
        <f t="shared" si="119"/>
        <v>0</v>
      </c>
      <c r="G1145" s="2397"/>
      <c r="H1145" s="2397"/>
      <c r="I1145" s="2397"/>
      <c r="J1145" s="2397"/>
      <c r="K1145" s="2397"/>
      <c r="L1145" s="2397"/>
      <c r="M1145" s="1690"/>
      <c r="N1145" s="2398"/>
      <c r="O1145" s="2398"/>
      <c r="P1145" s="2398"/>
      <c r="Q1145" s="2311"/>
      <c r="R1145" s="2398"/>
      <c r="S1145" s="2398"/>
      <c r="T1145" s="2398"/>
      <c r="U1145" s="2398"/>
      <c r="V1145" s="2398"/>
      <c r="W1145" s="2398"/>
      <c r="X1145" s="2398"/>
      <c r="Y1145" s="2398"/>
      <c r="Z1145" s="2398"/>
      <c r="AA1145" s="2398"/>
      <c r="AB1145" s="2398"/>
      <c r="AC1145" s="2398"/>
      <c r="AD1145" s="2398"/>
      <c r="AE1145" s="2398"/>
      <c r="AF1145" s="2311"/>
      <c r="AG1145" s="2399"/>
      <c r="AH1145" s="2399"/>
      <c r="AI1145" s="2399"/>
      <c r="AJ1145" s="2399"/>
      <c r="AK1145" s="2399"/>
      <c r="AL1145" s="2399"/>
    </row>
    <row r="1146" spans="1:38" ht="17.100000000000001" customHeight="1">
      <c r="A1146" s="3561"/>
      <c r="B1146" s="3554"/>
      <c r="C1146" s="5415" t="s">
        <v>641</v>
      </c>
      <c r="D1146" s="5416"/>
      <c r="E1146" s="4005">
        <f>SUM(E1147:E1147)</f>
        <v>400000</v>
      </c>
      <c r="F1146" s="549">
        <f t="shared" si="119"/>
        <v>0</v>
      </c>
      <c r="G1146" s="2397"/>
      <c r="H1146" s="2397"/>
      <c r="I1146" s="2397"/>
      <c r="J1146" s="2397"/>
      <c r="K1146" s="2397"/>
      <c r="L1146" s="2397"/>
      <c r="M1146" s="2400"/>
      <c r="N1146" s="2398"/>
      <c r="O1146" s="2398"/>
      <c r="P1146" s="2398"/>
      <c r="Q1146" s="2401"/>
      <c r="R1146" s="2398"/>
      <c r="S1146" s="2398"/>
      <c r="T1146" s="2398"/>
      <c r="U1146" s="2398"/>
      <c r="V1146" s="2398"/>
      <c r="W1146" s="2398"/>
      <c r="X1146" s="2398"/>
      <c r="Y1146" s="2398"/>
      <c r="Z1146" s="2398"/>
      <c r="AA1146" s="2398"/>
      <c r="AB1146" s="2398"/>
      <c r="AC1146" s="2398"/>
      <c r="AD1146" s="2398"/>
      <c r="AE1146" s="2398"/>
      <c r="AF1146" s="2401"/>
      <c r="AG1146" s="2399"/>
      <c r="AH1146" s="2399"/>
      <c r="AI1146" s="2399"/>
      <c r="AJ1146" s="2399"/>
      <c r="AK1146" s="2399"/>
      <c r="AL1146" s="2399"/>
    </row>
    <row r="1147" spans="1:38" ht="54" customHeight="1" thickBot="1">
      <c r="A1147" s="3554"/>
      <c r="B1147" s="3554"/>
      <c r="C1147" s="4025" t="s">
        <v>66</v>
      </c>
      <c r="D1147" s="4026" t="s">
        <v>682</v>
      </c>
      <c r="E1147" s="4027">
        <f>F1147</f>
        <v>400000</v>
      </c>
      <c r="F1147" s="549">
        <f t="shared" si="119"/>
        <v>400000</v>
      </c>
      <c r="G1147" s="2402"/>
      <c r="H1147" s="2402"/>
      <c r="I1147" s="2402"/>
      <c r="J1147" s="2402"/>
      <c r="K1147" s="2402"/>
      <c r="L1147" s="2402"/>
      <c r="M1147" s="1690"/>
      <c r="N1147" s="2403"/>
      <c r="O1147" s="2403"/>
      <c r="P1147" s="2403"/>
      <c r="Q1147" s="2311">
        <v>400000</v>
      </c>
      <c r="R1147" s="2403"/>
      <c r="S1147" s="2403"/>
      <c r="T1147" s="2403"/>
      <c r="U1147" s="2403"/>
      <c r="V1147" s="2403"/>
      <c r="W1147" s="2403"/>
      <c r="X1147" s="2403"/>
      <c r="Y1147" s="2403"/>
      <c r="Z1147" s="2403"/>
      <c r="AA1147" s="2403"/>
      <c r="AB1147" s="2403"/>
      <c r="AC1147" s="2403"/>
      <c r="AD1147" s="2403"/>
      <c r="AE1147" s="2403"/>
      <c r="AF1147" s="2311"/>
      <c r="AG1147" s="2404"/>
      <c r="AH1147" s="2404"/>
      <c r="AI1147" s="2404"/>
      <c r="AJ1147" s="2404"/>
      <c r="AK1147" s="2404"/>
      <c r="AL1147" s="2404"/>
    </row>
    <row r="1148" spans="1:38" ht="17.100000000000001" customHeight="1" thickBot="1">
      <c r="A1148" s="3561"/>
      <c r="B1148" s="576" t="s">
        <v>517</v>
      </c>
      <c r="C1148" s="577"/>
      <c r="D1148" s="578" t="s">
        <v>518</v>
      </c>
      <c r="E1148" s="579">
        <f>SUM(E1149)</f>
        <v>29235109</v>
      </c>
      <c r="F1148" s="549">
        <f t="shared" si="119"/>
        <v>0</v>
      </c>
      <c r="G1148" s="2397"/>
      <c r="H1148" s="2397"/>
      <c r="I1148" s="2397"/>
      <c r="J1148" s="2397"/>
      <c r="K1148" s="2397"/>
      <c r="L1148" s="2397"/>
      <c r="M1148" s="2400"/>
      <c r="N1148" s="2398"/>
      <c r="O1148" s="2398"/>
      <c r="P1148" s="2398"/>
      <c r="Q1148" s="2401"/>
      <c r="R1148" s="2398"/>
      <c r="S1148" s="2398"/>
      <c r="T1148" s="2398"/>
      <c r="U1148" s="2398"/>
      <c r="V1148" s="2398"/>
      <c r="W1148" s="2398"/>
      <c r="X1148" s="2398"/>
      <c r="Y1148" s="2398"/>
      <c r="Z1148" s="2398"/>
      <c r="AA1148" s="2398"/>
      <c r="AB1148" s="2398"/>
      <c r="AC1148" s="2398"/>
      <c r="AD1148" s="2398"/>
      <c r="AE1148" s="2398"/>
      <c r="AF1148" s="2401"/>
      <c r="AG1148" s="2399"/>
      <c r="AH1148" s="2399"/>
      <c r="AI1148" s="2399"/>
      <c r="AJ1148" s="2399"/>
      <c r="AK1148" s="2399"/>
      <c r="AL1148" s="2399"/>
    </row>
    <row r="1149" spans="1:38" ht="17.100000000000001" customHeight="1">
      <c r="A1149" s="3561"/>
      <c r="B1149" s="3551"/>
      <c r="C1149" s="5191" t="s">
        <v>582</v>
      </c>
      <c r="D1149" s="5191"/>
      <c r="E1149" s="4028">
        <f>SUM(E1150)</f>
        <v>29235109</v>
      </c>
      <c r="F1149" s="549">
        <f t="shared" si="119"/>
        <v>0</v>
      </c>
      <c r="G1149" s="2397"/>
      <c r="H1149" s="2397"/>
      <c r="I1149" s="2397"/>
      <c r="J1149" s="2397"/>
      <c r="K1149" s="2397"/>
      <c r="L1149" s="2397"/>
      <c r="M1149" s="2400"/>
      <c r="N1149" s="2398"/>
      <c r="O1149" s="2398"/>
      <c r="P1149" s="2398"/>
      <c r="Q1149" s="2401"/>
      <c r="R1149" s="2398"/>
      <c r="S1149" s="2398"/>
      <c r="T1149" s="2398"/>
      <c r="U1149" s="2398"/>
      <c r="V1149" s="2398"/>
      <c r="W1149" s="2398"/>
      <c r="X1149" s="2398"/>
      <c r="Y1149" s="2398"/>
      <c r="Z1149" s="2398"/>
      <c r="AA1149" s="2398"/>
      <c r="AB1149" s="2398"/>
      <c r="AC1149" s="2398"/>
      <c r="AD1149" s="2398"/>
      <c r="AE1149" s="2398"/>
      <c r="AF1149" s="2401"/>
      <c r="AG1149" s="2399"/>
      <c r="AH1149" s="2399"/>
      <c r="AI1149" s="2399"/>
      <c r="AJ1149" s="2399"/>
      <c r="AK1149" s="2399"/>
      <c r="AL1149" s="2399"/>
    </row>
    <row r="1150" spans="1:38" ht="17.100000000000001" customHeight="1">
      <c r="A1150" s="3561"/>
      <c r="B1150" s="3551"/>
      <c r="C1150" s="5417" t="s">
        <v>583</v>
      </c>
      <c r="D1150" s="5417"/>
      <c r="E1150" s="4027">
        <f>SUM(E1151,E1158)</f>
        <v>29235109</v>
      </c>
      <c r="F1150" s="549">
        <f t="shared" si="119"/>
        <v>0</v>
      </c>
      <c r="G1150" s="2405"/>
      <c r="H1150" s="2405"/>
      <c r="I1150" s="2405"/>
      <c r="J1150" s="2405"/>
      <c r="K1150" s="2405"/>
      <c r="L1150" s="2405"/>
      <c r="M1150" s="1690"/>
      <c r="N1150" s="2406"/>
      <c r="O1150" s="2406"/>
      <c r="P1150" s="2406"/>
      <c r="Q1150" s="2311"/>
      <c r="R1150" s="2406"/>
      <c r="S1150" s="2406"/>
      <c r="T1150" s="2406"/>
      <c r="U1150" s="2406"/>
      <c r="V1150" s="2406"/>
      <c r="W1150" s="2406"/>
      <c r="X1150" s="2406"/>
      <c r="Y1150" s="2406"/>
      <c r="Z1150" s="2406"/>
      <c r="AA1150" s="2406"/>
      <c r="AB1150" s="2406"/>
      <c r="AC1150" s="2406"/>
      <c r="AD1150" s="2406"/>
      <c r="AE1150" s="2406"/>
      <c r="AF1150" s="2311"/>
      <c r="AG1150" s="2407"/>
      <c r="AH1150" s="2407"/>
      <c r="AI1150" s="2407"/>
      <c r="AJ1150" s="2407"/>
      <c r="AK1150" s="2407"/>
      <c r="AL1150" s="2407"/>
    </row>
    <row r="1151" spans="1:38" ht="17.100000000000001" customHeight="1">
      <c r="A1151" s="3561"/>
      <c r="B1151" s="3551"/>
      <c r="C1151" s="5425" t="s">
        <v>584</v>
      </c>
      <c r="D1151" s="5425"/>
      <c r="E1151" s="4029">
        <f>SUM(E1152:E1156)</f>
        <v>542109</v>
      </c>
      <c r="F1151" s="549">
        <f t="shared" si="119"/>
        <v>0</v>
      </c>
      <c r="G1151" s="2408"/>
      <c r="H1151" s="2408"/>
      <c r="I1151" s="2408"/>
      <c r="J1151" s="2408"/>
      <c r="K1151" s="2408"/>
      <c r="L1151" s="2408"/>
      <c r="M1151" s="1690"/>
      <c r="N1151" s="2409"/>
      <c r="O1151" s="2409"/>
      <c r="P1151" s="2409"/>
      <c r="Q1151" s="2311"/>
      <c r="R1151" s="2409"/>
      <c r="S1151" s="2409"/>
      <c r="T1151" s="2409"/>
      <c r="U1151" s="2409"/>
      <c r="V1151" s="2409"/>
      <c r="W1151" s="2409"/>
      <c r="X1151" s="2409"/>
      <c r="Y1151" s="2409"/>
      <c r="Z1151" s="2409"/>
      <c r="AA1151" s="2409"/>
      <c r="AB1151" s="2409"/>
      <c r="AC1151" s="2409"/>
      <c r="AD1151" s="2409"/>
      <c r="AE1151" s="2409"/>
      <c r="AF1151" s="2311"/>
      <c r="AG1151" s="2410"/>
      <c r="AH1151" s="2410"/>
      <c r="AI1151" s="2410"/>
      <c r="AJ1151" s="2410"/>
      <c r="AK1151" s="2410"/>
      <c r="AL1151" s="2410"/>
    </row>
    <row r="1152" spans="1:38" ht="17.100000000000001" customHeight="1">
      <c r="A1152" s="3561"/>
      <c r="B1152" s="3551"/>
      <c r="C1152" s="4030" t="s">
        <v>585</v>
      </c>
      <c r="D1152" s="4031" t="s">
        <v>586</v>
      </c>
      <c r="E1152" s="4027">
        <f>F1152</f>
        <v>416545</v>
      </c>
      <c r="F1152" s="549">
        <f t="shared" si="119"/>
        <v>416545</v>
      </c>
      <c r="G1152" s="2411"/>
      <c r="H1152" s="2411"/>
      <c r="I1152" s="2411">
        <v>416545</v>
      </c>
      <c r="J1152" s="2411"/>
      <c r="K1152" s="2411"/>
      <c r="L1152" s="2411"/>
      <c r="M1152" s="1690"/>
      <c r="N1152" s="2412"/>
      <c r="O1152" s="2412"/>
      <c r="P1152" s="2412"/>
      <c r="Q1152" s="2311"/>
      <c r="R1152" s="2412"/>
      <c r="S1152" s="2412"/>
      <c r="T1152" s="2412"/>
      <c r="U1152" s="2412"/>
      <c r="V1152" s="2412"/>
      <c r="W1152" s="2412"/>
      <c r="X1152" s="2412"/>
      <c r="Y1152" s="2412"/>
      <c r="Z1152" s="2412"/>
      <c r="AA1152" s="2412"/>
      <c r="AB1152" s="2412"/>
      <c r="AC1152" s="2412"/>
      <c r="AD1152" s="2412"/>
      <c r="AE1152" s="2412"/>
      <c r="AF1152" s="2311"/>
      <c r="AG1152" s="2413"/>
      <c r="AH1152" s="2413"/>
      <c r="AI1152" s="2413"/>
      <c r="AJ1152" s="2413"/>
      <c r="AK1152" s="2413"/>
      <c r="AL1152" s="2413"/>
    </row>
    <row r="1153" spans="1:38" ht="17.100000000000001" customHeight="1">
      <c r="A1153" s="3561"/>
      <c r="B1153" s="3551"/>
      <c r="C1153" s="4030" t="s">
        <v>587</v>
      </c>
      <c r="D1153" s="4032" t="s">
        <v>588</v>
      </c>
      <c r="E1153" s="4027">
        <f>F1153</f>
        <v>32540</v>
      </c>
      <c r="F1153" s="549">
        <f t="shared" si="119"/>
        <v>32540</v>
      </c>
      <c r="G1153" s="2414"/>
      <c r="H1153" s="2414"/>
      <c r="I1153" s="2414">
        <v>32540</v>
      </c>
      <c r="J1153" s="2414"/>
      <c r="K1153" s="2414"/>
      <c r="L1153" s="2414"/>
      <c r="M1153" s="1690"/>
      <c r="N1153" s="2415"/>
      <c r="O1153" s="2415"/>
      <c r="P1153" s="2415"/>
      <c r="Q1153" s="2311"/>
      <c r="R1153" s="2415"/>
      <c r="S1153" s="2415"/>
      <c r="T1153" s="2415"/>
      <c r="U1153" s="2415"/>
      <c r="V1153" s="2415"/>
      <c r="W1153" s="2415"/>
      <c r="X1153" s="2415"/>
      <c r="Y1153" s="2415"/>
      <c r="Z1153" s="2415"/>
      <c r="AA1153" s="2415"/>
      <c r="AB1153" s="2415"/>
      <c r="AC1153" s="2415"/>
      <c r="AD1153" s="2415"/>
      <c r="AE1153" s="2415"/>
      <c r="AF1153" s="2311"/>
      <c r="AG1153" s="2416"/>
      <c r="AH1153" s="2416"/>
      <c r="AI1153" s="2416"/>
      <c r="AJ1153" s="2416"/>
      <c r="AK1153" s="2416"/>
      <c r="AL1153" s="2416"/>
    </row>
    <row r="1154" spans="1:38" ht="17.100000000000001" customHeight="1">
      <c r="A1154" s="3561"/>
      <c r="B1154" s="3551"/>
      <c r="C1154" s="4030" t="s">
        <v>589</v>
      </c>
      <c r="D1154" s="4032" t="s">
        <v>590</v>
      </c>
      <c r="E1154" s="4027">
        <f t="shared" ref="E1154:E1156" si="126">F1154</f>
        <v>76031</v>
      </c>
      <c r="F1154" s="549">
        <f t="shared" ref="F1154:F1217" si="127">SUM(G1154:AJ1154)</f>
        <v>76031</v>
      </c>
      <c r="G1154" s="2417"/>
      <c r="H1154" s="2417"/>
      <c r="I1154" s="2417">
        <v>76031</v>
      </c>
      <c r="J1154" s="2417"/>
      <c r="K1154" s="2417"/>
      <c r="L1154" s="2417"/>
      <c r="M1154" s="1690"/>
      <c r="N1154" s="2418"/>
      <c r="O1154" s="2418"/>
      <c r="P1154" s="2418"/>
      <c r="Q1154" s="2311"/>
      <c r="R1154" s="2418"/>
      <c r="S1154" s="2418"/>
      <c r="T1154" s="2418"/>
      <c r="U1154" s="2418"/>
      <c r="V1154" s="2418"/>
      <c r="W1154" s="2418"/>
      <c r="X1154" s="2418"/>
      <c r="Y1154" s="2418"/>
      <c r="Z1154" s="2418"/>
      <c r="AA1154" s="2418"/>
      <c r="AB1154" s="2418"/>
      <c r="AC1154" s="2418"/>
      <c r="AD1154" s="2418"/>
      <c r="AE1154" s="2418"/>
      <c r="AF1154" s="2311"/>
      <c r="AG1154" s="2419"/>
      <c r="AH1154" s="2419"/>
      <c r="AI1154" s="2419"/>
      <c r="AJ1154" s="2419"/>
      <c r="AK1154" s="2419"/>
      <c r="AL1154" s="2419"/>
    </row>
    <row r="1155" spans="1:38" ht="16.5" customHeight="1">
      <c r="A1155" s="3561"/>
      <c r="B1155" s="3551"/>
      <c r="C1155" s="4030" t="s">
        <v>591</v>
      </c>
      <c r="D1155" s="4031" t="s">
        <v>592</v>
      </c>
      <c r="E1155" s="4027">
        <f t="shared" si="126"/>
        <v>11003</v>
      </c>
      <c r="F1155" s="549">
        <f t="shared" si="127"/>
        <v>11003</v>
      </c>
      <c r="G1155" s="2420"/>
      <c r="H1155" s="2420"/>
      <c r="I1155" s="2420">
        <v>11003</v>
      </c>
      <c r="J1155" s="2420"/>
      <c r="K1155" s="2420"/>
      <c r="L1155" s="2420"/>
      <c r="M1155" s="1690"/>
      <c r="N1155" s="2421"/>
      <c r="O1155" s="2421"/>
      <c r="P1155" s="2421"/>
      <c r="Q1155" s="2311"/>
      <c r="R1155" s="2421"/>
      <c r="S1155" s="2421"/>
      <c r="T1155" s="2421"/>
      <c r="U1155" s="2421"/>
      <c r="V1155" s="2421"/>
      <c r="W1155" s="2421"/>
      <c r="X1155" s="2421"/>
      <c r="Y1155" s="2421"/>
      <c r="Z1155" s="2421"/>
      <c r="AA1155" s="2421"/>
      <c r="AB1155" s="2421"/>
      <c r="AC1155" s="2421"/>
      <c r="AD1155" s="2421"/>
      <c r="AE1155" s="2421"/>
      <c r="AF1155" s="2311"/>
      <c r="AG1155" s="2422"/>
      <c r="AH1155" s="2422"/>
      <c r="AI1155" s="2422"/>
      <c r="AJ1155" s="2422"/>
      <c r="AK1155" s="2422"/>
      <c r="AL1155" s="2422"/>
    </row>
    <row r="1156" spans="1:38" ht="16.5" customHeight="1">
      <c r="A1156" s="3561"/>
      <c r="B1156" s="3551"/>
      <c r="C1156" s="4033" t="s">
        <v>595</v>
      </c>
      <c r="D1156" s="4034" t="s">
        <v>596</v>
      </c>
      <c r="E1156" s="4027">
        <f t="shared" si="126"/>
        <v>5990</v>
      </c>
      <c r="F1156" s="549">
        <f t="shared" si="127"/>
        <v>5990</v>
      </c>
      <c r="G1156" s="2423"/>
      <c r="H1156" s="2423"/>
      <c r="I1156" s="2423">
        <v>5990</v>
      </c>
      <c r="J1156" s="2423"/>
      <c r="K1156" s="2423"/>
      <c r="L1156" s="2423"/>
      <c r="M1156" s="1690"/>
      <c r="N1156" s="2424"/>
      <c r="O1156" s="2424"/>
      <c r="P1156" s="2424"/>
      <c r="Q1156" s="2311"/>
      <c r="R1156" s="2424"/>
      <c r="S1156" s="2424"/>
      <c r="T1156" s="2424"/>
      <c r="U1156" s="2424"/>
      <c r="V1156" s="2424"/>
      <c r="W1156" s="2424"/>
      <c r="X1156" s="2424"/>
      <c r="Y1156" s="2424"/>
      <c r="Z1156" s="2424"/>
      <c r="AA1156" s="2424"/>
      <c r="AB1156" s="2424"/>
      <c r="AC1156" s="2424"/>
      <c r="AD1156" s="2424"/>
      <c r="AE1156" s="2424"/>
      <c r="AF1156" s="2311"/>
      <c r="AG1156" s="2425"/>
      <c r="AH1156" s="2425"/>
      <c r="AI1156" s="2425"/>
      <c r="AJ1156" s="2425"/>
      <c r="AK1156" s="2425"/>
      <c r="AL1156" s="2425"/>
    </row>
    <row r="1157" spans="1:38" ht="14.25" customHeight="1">
      <c r="A1157" s="3561"/>
      <c r="B1157" s="3551"/>
      <c r="C1157" s="3559"/>
      <c r="D1157" s="4035"/>
      <c r="E1157" s="4027"/>
      <c r="F1157" s="549">
        <f t="shared" si="127"/>
        <v>0</v>
      </c>
      <c r="G1157" s="2423"/>
      <c r="H1157" s="2423"/>
      <c r="I1157" s="2423"/>
      <c r="J1157" s="2423"/>
      <c r="K1157" s="2423"/>
      <c r="L1157" s="2423"/>
      <c r="M1157" s="1690"/>
      <c r="N1157" s="2424"/>
      <c r="O1157" s="2424"/>
      <c r="P1157" s="2424"/>
      <c r="Q1157" s="2311"/>
      <c r="R1157" s="2424"/>
      <c r="S1157" s="2424"/>
      <c r="T1157" s="2424"/>
      <c r="U1157" s="2424"/>
      <c r="V1157" s="2424"/>
      <c r="W1157" s="2424"/>
      <c r="X1157" s="2424"/>
      <c r="Y1157" s="2424"/>
      <c r="Z1157" s="2424"/>
      <c r="AA1157" s="2424"/>
      <c r="AB1157" s="2424"/>
      <c r="AC1157" s="2424"/>
      <c r="AD1157" s="2424"/>
      <c r="AE1157" s="2424"/>
      <c r="AF1157" s="2311"/>
      <c r="AG1157" s="2425"/>
      <c r="AH1157" s="2425"/>
      <c r="AI1157" s="2425"/>
      <c r="AJ1157" s="2425"/>
      <c r="AK1157" s="2425"/>
      <c r="AL1157" s="2425"/>
    </row>
    <row r="1158" spans="1:38" ht="17.100000000000001" customHeight="1">
      <c r="A1158" s="3561"/>
      <c r="B1158" s="3551"/>
      <c r="C1158" s="5426" t="s">
        <v>597</v>
      </c>
      <c r="D1158" s="5427"/>
      <c r="E1158" s="4029">
        <f>SUM(E1159:E1159)</f>
        <v>28693000</v>
      </c>
      <c r="F1158" s="549">
        <f t="shared" si="127"/>
        <v>0</v>
      </c>
      <c r="G1158" s="2426"/>
      <c r="H1158" s="2426"/>
      <c r="I1158" s="2426"/>
      <c r="J1158" s="2426"/>
      <c r="K1158" s="2426"/>
      <c r="L1158" s="2426"/>
      <c r="M1158" s="1690"/>
      <c r="N1158" s="2427"/>
      <c r="O1158" s="2427"/>
      <c r="P1158" s="2427"/>
      <c r="Q1158" s="2311"/>
      <c r="R1158" s="2427"/>
      <c r="S1158" s="2427"/>
      <c r="T1158" s="2427"/>
      <c r="U1158" s="2427"/>
      <c r="V1158" s="2427"/>
      <c r="W1158" s="2427"/>
      <c r="X1158" s="2427"/>
      <c r="Y1158" s="2427"/>
      <c r="Z1158" s="2427"/>
      <c r="AA1158" s="2427"/>
      <c r="AB1158" s="2427"/>
      <c r="AC1158" s="2427"/>
      <c r="AD1158" s="2427"/>
      <c r="AE1158" s="2427"/>
      <c r="AF1158" s="2311"/>
      <c r="AG1158" s="2428"/>
      <c r="AH1158" s="2428"/>
      <c r="AI1158" s="2428"/>
      <c r="AJ1158" s="2428"/>
      <c r="AK1158" s="2428"/>
      <c r="AL1158" s="2428"/>
    </row>
    <row r="1159" spans="1:38" ht="17.100000000000001" customHeight="1" thickBot="1">
      <c r="A1159" s="3554"/>
      <c r="B1159" s="3556"/>
      <c r="C1159" s="4036" t="s">
        <v>902</v>
      </c>
      <c r="D1159" s="4037" t="s">
        <v>903</v>
      </c>
      <c r="E1159" s="4038">
        <f t="shared" ref="E1159" si="128">F1159</f>
        <v>28693000</v>
      </c>
      <c r="F1159" s="549">
        <f t="shared" si="127"/>
        <v>28693000</v>
      </c>
      <c r="G1159" s="2426"/>
      <c r="H1159" s="2426"/>
      <c r="I1159" s="2426"/>
      <c r="J1159" s="2426"/>
      <c r="K1159" s="2426"/>
      <c r="L1159" s="2426"/>
      <c r="M1159" s="2429"/>
      <c r="N1159" s="2427"/>
      <c r="O1159" s="2427"/>
      <c r="P1159" s="2427">
        <v>28693000</v>
      </c>
      <c r="Q1159" s="2430"/>
      <c r="R1159" s="2427"/>
      <c r="S1159" s="2427"/>
      <c r="T1159" s="2427"/>
      <c r="U1159" s="2427"/>
      <c r="V1159" s="2427"/>
      <c r="W1159" s="2427"/>
      <c r="X1159" s="2427"/>
      <c r="Y1159" s="2427"/>
      <c r="Z1159" s="2427"/>
      <c r="AA1159" s="2427"/>
      <c r="AB1159" s="2427"/>
      <c r="AC1159" s="2427"/>
      <c r="AD1159" s="2427"/>
      <c r="AE1159" s="2427"/>
      <c r="AF1159" s="2430"/>
      <c r="AG1159" s="2428"/>
      <c r="AH1159" s="2428"/>
      <c r="AI1159" s="2428"/>
      <c r="AJ1159" s="2428"/>
      <c r="AK1159" s="2428"/>
      <c r="AL1159" s="2428"/>
    </row>
    <row r="1160" spans="1:38" ht="17.100000000000001" customHeight="1" thickBot="1">
      <c r="A1160" s="3561"/>
      <c r="B1160" s="576" t="s">
        <v>411</v>
      </c>
      <c r="C1160" s="577"/>
      <c r="D1160" s="578" t="s">
        <v>33</v>
      </c>
      <c r="E1160" s="579">
        <f>SUM(E1161,E1181)</f>
        <v>4160910</v>
      </c>
      <c r="F1160" s="549">
        <f t="shared" si="127"/>
        <v>0</v>
      </c>
      <c r="G1160" s="2426"/>
      <c r="H1160" s="2426"/>
      <c r="I1160" s="2426"/>
      <c r="J1160" s="2426"/>
      <c r="K1160" s="2426"/>
      <c r="L1160" s="2426"/>
      <c r="M1160" s="2429"/>
      <c r="N1160" s="2427"/>
      <c r="O1160" s="2427"/>
      <c r="P1160" s="2427"/>
      <c r="Q1160" s="2430"/>
      <c r="R1160" s="2427"/>
      <c r="S1160" s="2427"/>
      <c r="T1160" s="2427"/>
      <c r="U1160" s="2427"/>
      <c r="V1160" s="2427"/>
      <c r="W1160" s="2427"/>
      <c r="X1160" s="2427"/>
      <c r="Y1160" s="2427"/>
      <c r="Z1160" s="2427"/>
      <c r="AA1160" s="2427"/>
      <c r="AB1160" s="2427"/>
      <c r="AC1160" s="2427"/>
      <c r="AD1160" s="2427"/>
      <c r="AE1160" s="2427"/>
      <c r="AF1160" s="2430"/>
      <c r="AG1160" s="2428"/>
      <c r="AH1160" s="2428"/>
      <c r="AI1160" s="2428"/>
      <c r="AJ1160" s="2428"/>
      <c r="AK1160" s="2428"/>
      <c r="AL1160" s="2428"/>
    </row>
    <row r="1161" spans="1:38" ht="17.100000000000001" customHeight="1">
      <c r="A1161" s="3561"/>
      <c r="B1161" s="3551"/>
      <c r="C1161" s="5191" t="s">
        <v>582</v>
      </c>
      <c r="D1161" s="5191"/>
      <c r="E1161" s="821">
        <f>SUM(E1162,E1174,E1177,)</f>
        <v>4110865</v>
      </c>
      <c r="F1161" s="549">
        <f t="shared" si="127"/>
        <v>0</v>
      </c>
      <c r="G1161" s="2426"/>
      <c r="H1161" s="2426"/>
      <c r="I1161" s="2426"/>
      <c r="J1161" s="2426"/>
      <c r="K1161" s="2426"/>
      <c r="L1161" s="2426"/>
      <c r="M1161" s="1690"/>
      <c r="N1161" s="2427"/>
      <c r="O1161" s="2427"/>
      <c r="P1161" s="2427"/>
      <c r="Q1161" s="2430"/>
      <c r="R1161" s="2427"/>
      <c r="S1161" s="2427"/>
      <c r="T1161" s="2427"/>
      <c r="U1161" s="2427"/>
      <c r="V1161" s="2427"/>
      <c r="W1161" s="2427"/>
      <c r="X1161" s="2427"/>
      <c r="Y1161" s="2427"/>
      <c r="Z1161" s="2427"/>
      <c r="AA1161" s="2427"/>
      <c r="AB1161" s="2427"/>
      <c r="AC1161" s="2427"/>
      <c r="AD1161" s="2427"/>
      <c r="AE1161" s="2427"/>
      <c r="AF1161" s="2430"/>
      <c r="AG1161" s="2428"/>
      <c r="AH1161" s="2428"/>
      <c r="AI1161" s="2428"/>
      <c r="AJ1161" s="2428"/>
      <c r="AK1161" s="2428"/>
      <c r="AL1161" s="2428"/>
    </row>
    <row r="1162" spans="1:38" ht="17.100000000000001" customHeight="1">
      <c r="A1162" s="3561"/>
      <c r="B1162" s="3554"/>
      <c r="C1162" s="5417" t="s">
        <v>583</v>
      </c>
      <c r="D1162" s="5417"/>
      <c r="E1162" s="4027">
        <f>SUM(E1163,E1171)</f>
        <v>638352</v>
      </c>
      <c r="F1162" s="549">
        <f t="shared" si="127"/>
        <v>0</v>
      </c>
      <c r="G1162" s="2431"/>
      <c r="H1162" s="2431"/>
      <c r="I1162" s="2431"/>
      <c r="J1162" s="2431"/>
      <c r="K1162" s="2431"/>
      <c r="L1162" s="2431"/>
      <c r="M1162" s="1690"/>
      <c r="N1162" s="2432"/>
      <c r="O1162" s="2432"/>
      <c r="P1162" s="2432"/>
      <c r="Q1162" s="2430"/>
      <c r="R1162" s="2432"/>
      <c r="S1162" s="2432"/>
      <c r="T1162" s="2432"/>
      <c r="U1162" s="2432"/>
      <c r="V1162" s="2432"/>
      <c r="W1162" s="2432"/>
      <c r="X1162" s="2432"/>
      <c r="Y1162" s="2432"/>
      <c r="Z1162" s="2432"/>
      <c r="AA1162" s="2432"/>
      <c r="AB1162" s="2432"/>
      <c r="AC1162" s="2432"/>
      <c r="AD1162" s="2432"/>
      <c r="AE1162" s="2432"/>
      <c r="AF1162" s="2430"/>
      <c r="AG1162" s="2433"/>
      <c r="AH1162" s="2433"/>
      <c r="AI1162" s="2433"/>
      <c r="AJ1162" s="2433"/>
      <c r="AK1162" s="2433"/>
      <c r="AL1162" s="2433"/>
    </row>
    <row r="1163" spans="1:38" ht="17.100000000000001" customHeight="1">
      <c r="A1163" s="3561"/>
      <c r="B1163" s="3554"/>
      <c r="C1163" s="5425" t="s">
        <v>584</v>
      </c>
      <c r="D1163" s="5425"/>
      <c r="E1163" s="4029">
        <f>SUM(E1164:E1169)</f>
        <v>359028</v>
      </c>
      <c r="F1163" s="549">
        <f t="shared" si="127"/>
        <v>0</v>
      </c>
      <c r="G1163" s="2434"/>
      <c r="H1163" s="2434"/>
      <c r="I1163" s="2434"/>
      <c r="J1163" s="2434"/>
      <c r="K1163" s="2434"/>
      <c r="L1163" s="2434"/>
      <c r="M1163" s="1690"/>
      <c r="N1163" s="2435"/>
      <c r="O1163" s="2435"/>
      <c r="P1163" s="2435"/>
      <c r="Q1163" s="2430"/>
      <c r="R1163" s="2435"/>
      <c r="S1163" s="2435"/>
      <c r="T1163" s="2435"/>
      <c r="U1163" s="2435"/>
      <c r="V1163" s="2435"/>
      <c r="W1163" s="2435"/>
      <c r="X1163" s="2435"/>
      <c r="Y1163" s="2435"/>
      <c r="Z1163" s="2435"/>
      <c r="AA1163" s="2435"/>
      <c r="AB1163" s="2435"/>
      <c r="AC1163" s="2435"/>
      <c r="AD1163" s="2435"/>
      <c r="AE1163" s="2435"/>
      <c r="AF1163" s="2430"/>
      <c r="AG1163" s="2436"/>
      <c r="AH1163" s="2436"/>
      <c r="AI1163" s="2436"/>
      <c r="AJ1163" s="2436"/>
      <c r="AK1163" s="2436"/>
      <c r="AL1163" s="2436"/>
    </row>
    <row r="1164" spans="1:38" ht="17.100000000000001" customHeight="1">
      <c r="A1164" s="3561"/>
      <c r="B1164" s="3554"/>
      <c r="C1164" s="4039">
        <v>4010</v>
      </c>
      <c r="D1164" s="4040" t="s">
        <v>586</v>
      </c>
      <c r="E1164" s="4027">
        <f>F1164</f>
        <v>200867</v>
      </c>
      <c r="F1164" s="549">
        <f t="shared" si="127"/>
        <v>200867</v>
      </c>
      <c r="G1164" s="2437"/>
      <c r="H1164" s="2437"/>
      <c r="I1164" s="2437">
        <v>200867</v>
      </c>
      <c r="J1164" s="2437"/>
      <c r="K1164" s="2437"/>
      <c r="L1164" s="2437"/>
      <c r="M1164" s="1690"/>
      <c r="N1164" s="2438"/>
      <c r="O1164" s="2438"/>
      <c r="P1164" s="2438"/>
      <c r="Q1164" s="2430"/>
      <c r="R1164" s="2438"/>
      <c r="S1164" s="2438"/>
      <c r="T1164" s="2438"/>
      <c r="U1164" s="2438"/>
      <c r="V1164" s="2438"/>
      <c r="W1164" s="2438"/>
      <c r="X1164" s="2438"/>
      <c r="Y1164" s="2438"/>
      <c r="Z1164" s="2438"/>
      <c r="AA1164" s="2438"/>
      <c r="AB1164" s="2438"/>
      <c r="AC1164" s="2438"/>
      <c r="AD1164" s="2438"/>
      <c r="AE1164" s="2438"/>
      <c r="AF1164" s="2430"/>
      <c r="AG1164" s="2439"/>
      <c r="AH1164" s="2439"/>
      <c r="AI1164" s="2439"/>
      <c r="AJ1164" s="2439"/>
      <c r="AK1164" s="2439"/>
      <c r="AL1164" s="2439"/>
    </row>
    <row r="1165" spans="1:38" ht="17.100000000000001" customHeight="1">
      <c r="A1165" s="3561"/>
      <c r="B1165" s="3554"/>
      <c r="C1165" s="4039">
        <v>4040</v>
      </c>
      <c r="D1165" s="4040" t="s">
        <v>588</v>
      </c>
      <c r="E1165" s="4027">
        <f t="shared" ref="E1165:E1167" si="129">F1165</f>
        <v>16635</v>
      </c>
      <c r="F1165" s="549">
        <f t="shared" si="127"/>
        <v>16635</v>
      </c>
      <c r="G1165" s="2440"/>
      <c r="H1165" s="2440"/>
      <c r="I1165" s="2440">
        <v>16635</v>
      </c>
      <c r="J1165" s="2440"/>
      <c r="K1165" s="2440"/>
      <c r="L1165" s="2440"/>
      <c r="M1165" s="1690"/>
      <c r="N1165" s="2441"/>
      <c r="O1165" s="2441"/>
      <c r="P1165" s="2441"/>
      <c r="Q1165" s="2430"/>
      <c r="R1165" s="2441"/>
      <c r="S1165" s="2441"/>
      <c r="T1165" s="2441"/>
      <c r="U1165" s="2441"/>
      <c r="V1165" s="2441"/>
      <c r="W1165" s="2441"/>
      <c r="X1165" s="2441"/>
      <c r="Y1165" s="2441"/>
      <c r="Z1165" s="2441"/>
      <c r="AA1165" s="2441"/>
      <c r="AB1165" s="2441"/>
      <c r="AC1165" s="2441"/>
      <c r="AD1165" s="2441"/>
      <c r="AE1165" s="2441"/>
      <c r="AF1165" s="2430"/>
      <c r="AG1165" s="2442"/>
      <c r="AH1165" s="2442"/>
      <c r="AI1165" s="2442"/>
      <c r="AJ1165" s="2442"/>
      <c r="AK1165" s="2442"/>
      <c r="AL1165" s="2442"/>
    </row>
    <row r="1166" spans="1:38" ht="17.100000000000001" customHeight="1">
      <c r="A1166" s="3561"/>
      <c r="B1166" s="3554"/>
      <c r="C1166" s="4039">
        <v>4110</v>
      </c>
      <c r="D1166" s="4040" t="s">
        <v>590</v>
      </c>
      <c r="E1166" s="4027">
        <f t="shared" si="129"/>
        <v>36824</v>
      </c>
      <c r="F1166" s="549">
        <f t="shared" si="127"/>
        <v>36824</v>
      </c>
      <c r="G1166" s="2443"/>
      <c r="H1166" s="2443"/>
      <c r="I1166" s="2443">
        <v>36824</v>
      </c>
      <c r="J1166" s="2443"/>
      <c r="K1166" s="2443"/>
      <c r="L1166" s="2443"/>
      <c r="M1166" s="1690"/>
      <c r="N1166" s="2444"/>
      <c r="O1166" s="2444"/>
      <c r="P1166" s="2444"/>
      <c r="Q1166" s="2430"/>
      <c r="R1166" s="2444"/>
      <c r="S1166" s="2444"/>
      <c r="T1166" s="2444"/>
      <c r="U1166" s="2444"/>
      <c r="V1166" s="2444"/>
      <c r="W1166" s="2444"/>
      <c r="X1166" s="2444"/>
      <c r="Y1166" s="2444"/>
      <c r="Z1166" s="2444"/>
      <c r="AA1166" s="2444"/>
      <c r="AB1166" s="2444"/>
      <c r="AC1166" s="2444"/>
      <c r="AD1166" s="2444"/>
      <c r="AE1166" s="2444"/>
      <c r="AF1166" s="2430"/>
      <c r="AG1166" s="2445"/>
      <c r="AH1166" s="2445"/>
      <c r="AI1166" s="2445"/>
      <c r="AJ1166" s="2445"/>
      <c r="AK1166" s="2445"/>
      <c r="AL1166" s="2445"/>
    </row>
    <row r="1167" spans="1:38" ht="17.100000000000001" customHeight="1">
      <c r="A1167" s="3561"/>
      <c r="B1167" s="3554"/>
      <c r="C1167" s="4039">
        <v>4120</v>
      </c>
      <c r="D1167" s="4040" t="s">
        <v>592</v>
      </c>
      <c r="E1167" s="4027">
        <f t="shared" si="129"/>
        <v>4174</v>
      </c>
      <c r="F1167" s="549">
        <f t="shared" si="127"/>
        <v>4174</v>
      </c>
      <c r="G1167" s="2446"/>
      <c r="H1167" s="2446"/>
      <c r="I1167" s="2446">
        <v>4174</v>
      </c>
      <c r="J1167" s="2446"/>
      <c r="K1167" s="2446"/>
      <c r="L1167" s="2446"/>
      <c r="M1167" s="1690"/>
      <c r="N1167" s="2447"/>
      <c r="O1167" s="2447"/>
      <c r="P1167" s="2447"/>
      <c r="Q1167" s="2430"/>
      <c r="R1167" s="2447"/>
      <c r="S1167" s="2447"/>
      <c r="T1167" s="2447"/>
      <c r="U1167" s="2447"/>
      <c r="V1167" s="2447"/>
      <c r="W1167" s="2447"/>
      <c r="X1167" s="2447"/>
      <c r="Y1167" s="2447"/>
      <c r="Z1167" s="2447"/>
      <c r="AA1167" s="2447"/>
      <c r="AB1167" s="2447"/>
      <c r="AC1167" s="2447"/>
      <c r="AD1167" s="2447"/>
      <c r="AE1167" s="2447"/>
      <c r="AF1167" s="2430"/>
      <c r="AG1167" s="2448"/>
      <c r="AH1167" s="2448"/>
      <c r="AI1167" s="2448"/>
      <c r="AJ1167" s="2448"/>
      <c r="AK1167" s="2448"/>
      <c r="AL1167" s="2448"/>
    </row>
    <row r="1168" spans="1:38" ht="15.75" customHeight="1">
      <c r="A1168" s="3561"/>
      <c r="B1168" s="3554"/>
      <c r="C1168" s="4030" t="s">
        <v>593</v>
      </c>
      <c r="D1168" s="4031" t="s">
        <v>594</v>
      </c>
      <c r="E1168" s="4027">
        <f>F1168</f>
        <v>99515</v>
      </c>
      <c r="F1168" s="549">
        <f>SUM(G1168:AJ1168)</f>
        <v>99515</v>
      </c>
      <c r="G1168" s="2449"/>
      <c r="H1168" s="2449"/>
      <c r="I1168" s="2449"/>
      <c r="J1168" s="2449"/>
      <c r="K1168" s="2449"/>
      <c r="L1168" s="2449"/>
      <c r="M1168" s="1690"/>
      <c r="N1168" s="2450"/>
      <c r="O1168" s="2450"/>
      <c r="P1168" s="2450">
        <v>99515</v>
      </c>
      <c r="Q1168" s="2430"/>
      <c r="R1168" s="2450"/>
      <c r="S1168" s="2450"/>
      <c r="T1168" s="2450"/>
      <c r="U1168" s="2450"/>
      <c r="V1168" s="2450"/>
      <c r="W1168" s="2450"/>
      <c r="X1168" s="2450"/>
      <c r="Y1168" s="2450"/>
      <c r="Z1168" s="2450"/>
      <c r="AA1168" s="2450"/>
      <c r="AB1168" s="2450"/>
      <c r="AC1168" s="2450"/>
      <c r="AD1168" s="2450"/>
      <c r="AE1168" s="2450"/>
      <c r="AF1168" s="2430"/>
      <c r="AG1168" s="2451"/>
      <c r="AH1168" s="2451"/>
      <c r="AI1168" s="2451"/>
      <c r="AJ1168" s="2451"/>
      <c r="AK1168" s="2451"/>
      <c r="AL1168" s="2451"/>
    </row>
    <row r="1169" spans="1:38" ht="15.75" customHeight="1">
      <c r="A1169" s="3561"/>
      <c r="B1169" s="3554"/>
      <c r="C1169" s="4033" t="s">
        <v>595</v>
      </c>
      <c r="D1169" s="4034" t="s">
        <v>596</v>
      </c>
      <c r="E1169" s="4027">
        <f>F1169</f>
        <v>1013</v>
      </c>
      <c r="F1169" s="549">
        <f>SUM(G1169:AJ1169)</f>
        <v>1013</v>
      </c>
      <c r="G1169" s="2452"/>
      <c r="H1169" s="2452"/>
      <c r="I1169" s="2452">
        <v>1013</v>
      </c>
      <c r="J1169" s="2452"/>
      <c r="K1169" s="2452"/>
      <c r="L1169" s="2452"/>
      <c r="M1169" s="1690"/>
      <c r="N1169" s="2453"/>
      <c r="O1169" s="2453"/>
      <c r="P1169" s="2453"/>
      <c r="Q1169" s="2430"/>
      <c r="R1169" s="2453"/>
      <c r="S1169" s="2453"/>
      <c r="T1169" s="2453"/>
      <c r="U1169" s="2453"/>
      <c r="V1169" s="2453"/>
      <c r="W1169" s="2453"/>
      <c r="X1169" s="2453"/>
      <c r="Y1169" s="2453"/>
      <c r="Z1169" s="2453"/>
      <c r="AA1169" s="2453"/>
      <c r="AB1169" s="2453"/>
      <c r="AC1169" s="2453"/>
      <c r="AD1169" s="2453"/>
      <c r="AE1169" s="2453"/>
      <c r="AF1169" s="2430"/>
      <c r="AG1169" s="2454"/>
      <c r="AH1169" s="2454"/>
      <c r="AI1169" s="2454"/>
      <c r="AJ1169" s="2454"/>
      <c r="AK1169" s="2454"/>
      <c r="AL1169" s="2454"/>
    </row>
    <row r="1170" spans="1:38" ht="13.5" customHeight="1">
      <c r="A1170" s="3561"/>
      <c r="B1170" s="3554"/>
      <c r="C1170" s="4431"/>
      <c r="D1170" s="4432"/>
      <c r="E1170" s="4429"/>
      <c r="F1170" s="549">
        <f t="shared" si="127"/>
        <v>0</v>
      </c>
      <c r="G1170" s="2452"/>
      <c r="H1170" s="2452"/>
      <c r="I1170" s="2452"/>
      <c r="J1170" s="2452"/>
      <c r="K1170" s="2452"/>
      <c r="L1170" s="2452"/>
      <c r="M1170" s="1690"/>
      <c r="N1170" s="2453"/>
      <c r="O1170" s="2453"/>
      <c r="P1170" s="2453"/>
      <c r="Q1170" s="2430"/>
      <c r="R1170" s="2453"/>
      <c r="S1170" s="2453"/>
      <c r="T1170" s="2453"/>
      <c r="U1170" s="2453"/>
      <c r="V1170" s="2453"/>
      <c r="W1170" s="2453"/>
      <c r="X1170" s="2453"/>
      <c r="Y1170" s="2453"/>
      <c r="Z1170" s="2453"/>
      <c r="AA1170" s="2453"/>
      <c r="AB1170" s="2453"/>
      <c r="AC1170" s="2453"/>
      <c r="AD1170" s="2453"/>
      <c r="AE1170" s="2453"/>
      <c r="AF1170" s="2430"/>
      <c r="AG1170" s="2454"/>
      <c r="AH1170" s="2454"/>
      <c r="AI1170" s="2454"/>
      <c r="AJ1170" s="2454"/>
      <c r="AK1170" s="2454"/>
      <c r="AL1170" s="2454"/>
    </row>
    <row r="1171" spans="1:38" ht="17.100000000000001" customHeight="1">
      <c r="A1171" s="3561"/>
      <c r="B1171" s="3554"/>
      <c r="C1171" s="5428" t="s">
        <v>597</v>
      </c>
      <c r="D1171" s="5428"/>
      <c r="E1171" s="2455">
        <f>SUM(E1172)</f>
        <v>279324</v>
      </c>
      <c r="F1171" s="549">
        <f t="shared" si="127"/>
        <v>0</v>
      </c>
      <c r="G1171" s="2452"/>
      <c r="H1171" s="2452"/>
      <c r="I1171" s="2452"/>
      <c r="J1171" s="2452"/>
      <c r="K1171" s="2452"/>
      <c r="L1171" s="2452"/>
      <c r="M1171" s="1690"/>
      <c r="N1171" s="2453"/>
      <c r="O1171" s="2453"/>
      <c r="P1171" s="2453"/>
      <c r="Q1171" s="2430"/>
      <c r="R1171" s="2453"/>
      <c r="S1171" s="2453"/>
      <c r="T1171" s="2453"/>
      <c r="U1171" s="2453"/>
      <c r="V1171" s="2453"/>
      <c r="W1171" s="2453"/>
      <c r="X1171" s="2453"/>
      <c r="Y1171" s="2453"/>
      <c r="Z1171" s="2453"/>
      <c r="AA1171" s="2453"/>
      <c r="AB1171" s="2453"/>
      <c r="AC1171" s="2453"/>
      <c r="AD1171" s="2453"/>
      <c r="AE1171" s="2453"/>
      <c r="AF1171" s="2430"/>
      <c r="AG1171" s="2454"/>
      <c r="AH1171" s="2454"/>
      <c r="AI1171" s="2454"/>
      <c r="AJ1171" s="2454"/>
      <c r="AK1171" s="2454"/>
      <c r="AL1171" s="2454"/>
    </row>
    <row r="1172" spans="1:38" ht="17.25" customHeight="1">
      <c r="A1172" s="3561"/>
      <c r="B1172" s="3554"/>
      <c r="C1172" s="4041" t="s">
        <v>610</v>
      </c>
      <c r="D1172" s="4042" t="s">
        <v>611</v>
      </c>
      <c r="E1172" s="4027">
        <f>F1172</f>
        <v>279324</v>
      </c>
      <c r="F1172" s="549">
        <f t="shared" si="127"/>
        <v>279324</v>
      </c>
      <c r="G1172" s="2452"/>
      <c r="H1172" s="2452"/>
      <c r="I1172" s="2452"/>
      <c r="J1172" s="2452"/>
      <c r="K1172" s="2452"/>
      <c r="L1172" s="2452"/>
      <c r="M1172" s="1690"/>
      <c r="N1172" s="2453"/>
      <c r="O1172" s="2453"/>
      <c r="P1172" s="2453">
        <v>279324</v>
      </c>
      <c r="Q1172" s="2430"/>
      <c r="R1172" s="2453"/>
      <c r="S1172" s="2453"/>
      <c r="T1172" s="2453"/>
      <c r="U1172" s="2453"/>
      <c r="V1172" s="2453"/>
      <c r="W1172" s="2453"/>
      <c r="X1172" s="2453"/>
      <c r="Y1172" s="2453"/>
      <c r="Z1172" s="2453"/>
      <c r="AA1172" s="2453"/>
      <c r="AB1172" s="2453"/>
      <c r="AC1172" s="2453"/>
      <c r="AD1172" s="2453"/>
      <c r="AE1172" s="2453"/>
      <c r="AF1172" s="2430"/>
      <c r="AG1172" s="2454"/>
      <c r="AH1172" s="2454"/>
      <c r="AI1172" s="2454"/>
      <c r="AJ1172" s="2454"/>
      <c r="AK1172" s="2454"/>
      <c r="AL1172" s="2454"/>
    </row>
    <row r="1173" spans="1:38" ht="15" customHeight="1">
      <c r="A1173" s="3554"/>
      <c r="B1173" s="3554"/>
      <c r="C1173" s="5420"/>
      <c r="D1173" s="5421"/>
      <c r="E1173" s="4027"/>
      <c r="F1173" s="549">
        <f t="shared" si="127"/>
        <v>0</v>
      </c>
      <c r="G1173" s="2452"/>
      <c r="H1173" s="2452"/>
      <c r="I1173" s="2452"/>
      <c r="J1173" s="2452"/>
      <c r="K1173" s="2452"/>
      <c r="L1173" s="2452"/>
      <c r="M1173" s="1690"/>
      <c r="N1173" s="2453"/>
      <c r="O1173" s="2453"/>
      <c r="P1173" s="2453"/>
      <c r="Q1173" s="2430"/>
      <c r="R1173" s="2453"/>
      <c r="S1173" s="2453"/>
      <c r="T1173" s="2453"/>
      <c r="U1173" s="2453"/>
      <c r="V1173" s="2453"/>
      <c r="W1173" s="2453"/>
      <c r="X1173" s="2453"/>
      <c r="Y1173" s="2453"/>
      <c r="Z1173" s="2453"/>
      <c r="AA1173" s="2453"/>
      <c r="AB1173" s="2453"/>
      <c r="AC1173" s="2453"/>
      <c r="AD1173" s="2453"/>
      <c r="AE1173" s="2453"/>
      <c r="AF1173" s="2430"/>
      <c r="AG1173" s="2454"/>
      <c r="AH1173" s="2454"/>
      <c r="AI1173" s="2454"/>
      <c r="AJ1173" s="2454"/>
      <c r="AK1173" s="2454"/>
      <c r="AL1173" s="2454"/>
    </row>
    <row r="1174" spans="1:38" ht="15" customHeight="1">
      <c r="A1174" s="3561"/>
      <c r="B1174" s="3554"/>
      <c r="C1174" s="5292" t="s">
        <v>641</v>
      </c>
      <c r="D1174" s="5293"/>
      <c r="E1174" s="796">
        <f>SUM(E1175)</f>
        <v>279752</v>
      </c>
      <c r="F1174" s="549">
        <f t="shared" si="127"/>
        <v>0</v>
      </c>
      <c r="G1174" s="2452"/>
      <c r="H1174" s="2452"/>
      <c r="I1174" s="2452"/>
      <c r="J1174" s="2452"/>
      <c r="K1174" s="2452"/>
      <c r="L1174" s="2452"/>
      <c r="M1174" s="1690"/>
      <c r="N1174" s="2453"/>
      <c r="O1174" s="2453"/>
      <c r="P1174" s="2453"/>
      <c r="Q1174" s="2430"/>
      <c r="R1174" s="2453"/>
      <c r="S1174" s="2453"/>
      <c r="T1174" s="2453"/>
      <c r="U1174" s="2453"/>
      <c r="V1174" s="2453"/>
      <c r="W1174" s="2453"/>
      <c r="X1174" s="2453"/>
      <c r="Y1174" s="2453"/>
      <c r="Z1174" s="2453"/>
      <c r="AA1174" s="2453"/>
      <c r="AB1174" s="2453"/>
      <c r="AC1174" s="2453"/>
      <c r="AD1174" s="2453"/>
      <c r="AE1174" s="2453"/>
      <c r="AF1174" s="2430"/>
      <c r="AG1174" s="2454"/>
      <c r="AH1174" s="2454"/>
      <c r="AI1174" s="2454"/>
      <c r="AJ1174" s="2454"/>
      <c r="AK1174" s="2454"/>
      <c r="AL1174" s="2454"/>
    </row>
    <row r="1175" spans="1:38" ht="51" customHeight="1">
      <c r="A1175" s="3561"/>
      <c r="B1175" s="3554"/>
      <c r="C1175" s="1581" t="s">
        <v>66</v>
      </c>
      <c r="D1175" s="3563" t="s">
        <v>682</v>
      </c>
      <c r="E1175" s="796">
        <f>F1175</f>
        <v>279752</v>
      </c>
      <c r="F1175" s="549">
        <f t="shared" si="127"/>
        <v>279752</v>
      </c>
      <c r="G1175" s="2452"/>
      <c r="H1175" s="2452"/>
      <c r="I1175" s="2452"/>
      <c r="J1175" s="2452"/>
      <c r="K1175" s="2452"/>
      <c r="L1175" s="2452"/>
      <c r="M1175" s="1690"/>
      <c r="N1175" s="2453"/>
      <c r="O1175" s="2453"/>
      <c r="P1175" s="2453">
        <v>279752</v>
      </c>
      <c r="Q1175" s="2430"/>
      <c r="R1175" s="2453"/>
      <c r="S1175" s="2453"/>
      <c r="T1175" s="2453"/>
      <c r="U1175" s="2453"/>
      <c r="V1175" s="2453"/>
      <c r="W1175" s="2453"/>
      <c r="X1175" s="2453"/>
      <c r="Y1175" s="2453"/>
      <c r="Z1175" s="2453"/>
      <c r="AA1175" s="2453"/>
      <c r="AB1175" s="2453"/>
      <c r="AC1175" s="2453"/>
      <c r="AD1175" s="2453"/>
      <c r="AE1175" s="2453"/>
      <c r="AF1175" s="2430"/>
      <c r="AG1175" s="2454"/>
      <c r="AH1175" s="2454"/>
      <c r="AI1175" s="2454"/>
      <c r="AJ1175" s="2454"/>
      <c r="AK1175" s="2454"/>
      <c r="AL1175" s="2454"/>
    </row>
    <row r="1176" spans="1:38" ht="17.100000000000001" customHeight="1">
      <c r="A1176" s="3561"/>
      <c r="B1176" s="3554"/>
      <c r="C1176" s="2456"/>
      <c r="D1176" s="2457"/>
      <c r="E1176" s="796"/>
      <c r="F1176" s="549">
        <f t="shared" si="127"/>
        <v>0</v>
      </c>
      <c r="G1176" s="2452"/>
      <c r="H1176" s="2452"/>
      <c r="I1176" s="2452"/>
      <c r="J1176" s="2452"/>
      <c r="K1176" s="2452"/>
      <c r="L1176" s="2452"/>
      <c r="M1176" s="1690"/>
      <c r="N1176" s="2453"/>
      <c r="O1176" s="2453"/>
      <c r="P1176" s="2453"/>
      <c r="Q1176" s="2430"/>
      <c r="R1176" s="2453"/>
      <c r="S1176" s="2453"/>
      <c r="T1176" s="2453"/>
      <c r="U1176" s="2453"/>
      <c r="V1176" s="2453"/>
      <c r="W1176" s="2453"/>
      <c r="X1176" s="2453"/>
      <c r="Y1176" s="2453"/>
      <c r="Z1176" s="2453"/>
      <c r="AA1176" s="2453"/>
      <c r="AB1176" s="2453"/>
      <c r="AC1176" s="2453"/>
      <c r="AD1176" s="2453"/>
      <c r="AE1176" s="2453"/>
      <c r="AF1176" s="2430"/>
      <c r="AG1176" s="2454"/>
      <c r="AH1176" s="2454"/>
      <c r="AI1176" s="2454"/>
      <c r="AJ1176" s="2454"/>
      <c r="AK1176" s="2454"/>
      <c r="AL1176" s="2454"/>
    </row>
    <row r="1177" spans="1:38" ht="18.75" customHeight="1">
      <c r="A1177" s="3561"/>
      <c r="B1177" s="3554"/>
      <c r="C1177" s="5331" t="s">
        <v>648</v>
      </c>
      <c r="D1177" s="5422"/>
      <c r="E1177" s="796">
        <f>SUM(E1178:E1179)</f>
        <v>3192761</v>
      </c>
      <c r="F1177" s="549">
        <f t="shared" si="127"/>
        <v>0</v>
      </c>
      <c r="G1177" s="2452"/>
      <c r="H1177" s="2452"/>
      <c r="I1177" s="2452"/>
      <c r="J1177" s="2452"/>
      <c r="K1177" s="2452"/>
      <c r="L1177" s="2452"/>
      <c r="M1177" s="1690"/>
      <c r="N1177" s="2453"/>
      <c r="O1177" s="2453"/>
      <c r="P1177" s="2453"/>
      <c r="Q1177" s="2430"/>
      <c r="R1177" s="2453"/>
      <c r="S1177" s="2453"/>
      <c r="T1177" s="2453"/>
      <c r="U1177" s="2453"/>
      <c r="V1177" s="2453"/>
      <c r="W1177" s="2453"/>
      <c r="X1177" s="2453"/>
      <c r="Y1177" s="2453"/>
      <c r="Z1177" s="2453"/>
      <c r="AA1177" s="2453"/>
      <c r="AB1177" s="2453"/>
      <c r="AC1177" s="2453"/>
      <c r="AD1177" s="2453"/>
      <c r="AE1177" s="2453"/>
      <c r="AF1177" s="2430"/>
      <c r="AG1177" s="2454"/>
      <c r="AH1177" s="2454"/>
      <c r="AI1177" s="2454"/>
      <c r="AJ1177" s="2454"/>
      <c r="AK1177" s="2454"/>
      <c r="AL1177" s="2454"/>
    </row>
    <row r="1178" spans="1:38" ht="63" customHeight="1">
      <c r="A1178" s="3561"/>
      <c r="B1178" s="3554"/>
      <c r="C1178" s="4041" t="s">
        <v>715</v>
      </c>
      <c r="D1178" s="4043" t="s">
        <v>688</v>
      </c>
      <c r="E1178" s="4027">
        <f>F1178</f>
        <v>1856448</v>
      </c>
      <c r="F1178" s="549">
        <f t="shared" si="127"/>
        <v>1856448</v>
      </c>
      <c r="G1178" s="2452"/>
      <c r="H1178" s="2452"/>
      <c r="I1178" s="2452"/>
      <c r="J1178" s="2452"/>
      <c r="K1178" s="2452">
        <v>1856448</v>
      </c>
      <c r="L1178" s="2452"/>
      <c r="M1178" s="1690"/>
      <c r="N1178" s="2453"/>
      <c r="O1178" s="2453"/>
      <c r="P1178" s="2453"/>
      <c r="Q1178" s="2430"/>
      <c r="R1178" s="2453"/>
      <c r="S1178" s="2453"/>
      <c r="T1178" s="2453"/>
      <c r="U1178" s="2453"/>
      <c r="V1178" s="2453"/>
      <c r="W1178" s="2453"/>
      <c r="X1178" s="2453"/>
      <c r="Y1178" s="2453"/>
      <c r="Z1178" s="2453"/>
      <c r="AA1178" s="2453"/>
      <c r="AB1178" s="2453"/>
      <c r="AC1178" s="2453"/>
      <c r="AD1178" s="2453"/>
      <c r="AE1178" s="2453"/>
      <c r="AF1178" s="2430"/>
      <c r="AG1178" s="2454"/>
      <c r="AH1178" s="2454"/>
      <c r="AI1178" s="2454"/>
      <c r="AJ1178" s="2454"/>
      <c r="AK1178" s="2454"/>
      <c r="AL1178" s="2454"/>
    </row>
    <row r="1179" spans="1:38" ht="51">
      <c r="A1179" s="3561"/>
      <c r="B1179" s="3554"/>
      <c r="C1179" s="4041" t="s">
        <v>95</v>
      </c>
      <c r="D1179" s="4044" t="s">
        <v>691</v>
      </c>
      <c r="E1179" s="4027">
        <f>F1179</f>
        <v>1336313</v>
      </c>
      <c r="F1179" s="549">
        <f t="shared" si="127"/>
        <v>1336313</v>
      </c>
      <c r="G1179" s="2452"/>
      <c r="H1179" s="2452"/>
      <c r="I1179" s="2452"/>
      <c r="J1179" s="2452"/>
      <c r="K1179" s="2452">
        <v>1336313</v>
      </c>
      <c r="L1179" s="2452"/>
      <c r="M1179" s="1690"/>
      <c r="N1179" s="2453"/>
      <c r="O1179" s="2453"/>
      <c r="P1179" s="2453"/>
      <c r="Q1179" s="2430"/>
      <c r="R1179" s="2453"/>
      <c r="S1179" s="2453"/>
      <c r="T1179" s="2453"/>
      <c r="U1179" s="2453"/>
      <c r="V1179" s="2453"/>
      <c r="W1179" s="2453"/>
      <c r="X1179" s="2453"/>
      <c r="Y1179" s="2453"/>
      <c r="Z1179" s="2453"/>
      <c r="AA1179" s="2453"/>
      <c r="AB1179" s="2453"/>
      <c r="AC1179" s="2453"/>
      <c r="AD1179" s="2453"/>
      <c r="AE1179" s="2453"/>
      <c r="AF1179" s="2430"/>
      <c r="AG1179" s="2454"/>
      <c r="AH1179" s="2454"/>
      <c r="AI1179" s="2454"/>
      <c r="AJ1179" s="2454"/>
      <c r="AK1179" s="2454"/>
      <c r="AL1179" s="2454"/>
    </row>
    <row r="1180" spans="1:38" ht="13.5" customHeight="1" thickBot="1">
      <c r="A1180" s="583"/>
      <c r="B1180" s="3555"/>
      <c r="C1180" s="5423"/>
      <c r="D1180" s="5424"/>
      <c r="E1180" s="4398"/>
      <c r="F1180" s="549">
        <f t="shared" si="127"/>
        <v>0</v>
      </c>
      <c r="G1180" s="2452"/>
      <c r="H1180" s="2452"/>
      <c r="I1180" s="2452"/>
      <c r="J1180" s="2452"/>
      <c r="K1180" s="2452"/>
      <c r="L1180" s="2452"/>
      <c r="M1180" s="1690"/>
      <c r="N1180" s="2453"/>
      <c r="O1180" s="2453"/>
      <c r="P1180" s="2453"/>
      <c r="Q1180" s="2430"/>
      <c r="R1180" s="2453"/>
      <c r="S1180" s="2453"/>
      <c r="T1180" s="2453"/>
      <c r="U1180" s="2453"/>
      <c r="V1180" s="2453"/>
      <c r="W1180" s="2453"/>
      <c r="X1180" s="2453"/>
      <c r="Y1180" s="2453"/>
      <c r="Z1180" s="2453"/>
      <c r="AA1180" s="2453"/>
      <c r="AB1180" s="2453"/>
      <c r="AC1180" s="2453"/>
      <c r="AD1180" s="2453"/>
      <c r="AE1180" s="2453"/>
      <c r="AF1180" s="2430"/>
      <c r="AG1180" s="2454"/>
      <c r="AH1180" s="2454"/>
      <c r="AI1180" s="2454"/>
      <c r="AJ1180" s="2454"/>
      <c r="AK1180" s="2454"/>
      <c r="AL1180" s="2454"/>
    </row>
    <row r="1181" spans="1:38" ht="18.75" customHeight="1">
      <c r="A1181" s="3561"/>
      <c r="B1181" s="3554"/>
      <c r="C1181" s="5409" t="s">
        <v>637</v>
      </c>
      <c r="D1181" s="5409"/>
      <c r="E1181" s="821">
        <f>SUM(E1182)</f>
        <v>50045</v>
      </c>
      <c r="F1181" s="549">
        <f t="shared" si="127"/>
        <v>0</v>
      </c>
      <c r="G1181" s="2458"/>
      <c r="H1181" s="2458"/>
      <c r="I1181" s="2458"/>
      <c r="J1181" s="2458"/>
      <c r="K1181" s="2458"/>
      <c r="L1181" s="2458"/>
      <c r="M1181" s="1690"/>
      <c r="N1181" s="2459"/>
      <c r="O1181" s="2459"/>
      <c r="P1181" s="2459"/>
      <c r="Q1181" s="2430"/>
      <c r="R1181" s="2459"/>
      <c r="S1181" s="2459"/>
      <c r="T1181" s="2459"/>
      <c r="U1181" s="2459"/>
      <c r="V1181" s="2459"/>
      <c r="W1181" s="2459"/>
      <c r="X1181" s="2459"/>
      <c r="Y1181" s="2459"/>
      <c r="Z1181" s="2459"/>
      <c r="AA1181" s="2459"/>
      <c r="AB1181" s="2459"/>
      <c r="AC1181" s="2459"/>
      <c r="AD1181" s="2459"/>
      <c r="AE1181" s="2459"/>
      <c r="AF1181" s="2430"/>
      <c r="AG1181" s="2460"/>
      <c r="AH1181" s="2460"/>
      <c r="AI1181" s="2460"/>
      <c r="AJ1181" s="2460"/>
      <c r="AK1181" s="2460"/>
      <c r="AL1181" s="2460"/>
    </row>
    <row r="1182" spans="1:38" ht="15.75" customHeight="1">
      <c r="A1182" s="3561"/>
      <c r="B1182" s="3554"/>
      <c r="C1182" s="5263" t="s">
        <v>638</v>
      </c>
      <c r="D1182" s="5264"/>
      <c r="E1182" s="588">
        <f>SUM(E1183:E1184)</f>
        <v>50045</v>
      </c>
      <c r="F1182" s="549">
        <f t="shared" si="127"/>
        <v>0</v>
      </c>
      <c r="G1182" s="2458"/>
      <c r="H1182" s="2458"/>
      <c r="I1182" s="2458"/>
      <c r="J1182" s="2458"/>
      <c r="K1182" s="2458"/>
      <c r="L1182" s="2458"/>
      <c r="M1182" s="1690"/>
      <c r="N1182" s="2459"/>
      <c r="O1182" s="2459"/>
      <c r="P1182" s="2459"/>
      <c r="Q1182" s="2430"/>
      <c r="R1182" s="2459"/>
      <c r="S1182" s="2459"/>
      <c r="T1182" s="2459"/>
      <c r="U1182" s="2459"/>
      <c r="V1182" s="2459"/>
      <c r="W1182" s="2459"/>
      <c r="X1182" s="2459"/>
      <c r="Y1182" s="2459"/>
      <c r="Z1182" s="2459"/>
      <c r="AA1182" s="2459"/>
      <c r="AB1182" s="2459"/>
      <c r="AC1182" s="2459"/>
      <c r="AD1182" s="2459"/>
      <c r="AE1182" s="2459"/>
      <c r="AF1182" s="2430"/>
      <c r="AG1182" s="2460"/>
      <c r="AH1182" s="2460"/>
      <c r="AI1182" s="2460"/>
      <c r="AJ1182" s="2460"/>
      <c r="AK1182" s="2460"/>
      <c r="AL1182" s="2460"/>
    </row>
    <row r="1183" spans="1:38" ht="63" customHeight="1">
      <c r="A1183" s="3561"/>
      <c r="B1183" s="3554"/>
      <c r="C1183" s="4041" t="s">
        <v>816</v>
      </c>
      <c r="D1183" s="4045" t="s">
        <v>713</v>
      </c>
      <c r="E1183" s="4027">
        <f>F1183</f>
        <v>29284</v>
      </c>
      <c r="F1183" s="549">
        <f t="shared" si="127"/>
        <v>29284</v>
      </c>
      <c r="G1183" s="2458"/>
      <c r="H1183" s="2458"/>
      <c r="I1183" s="2458"/>
      <c r="J1183" s="2458"/>
      <c r="K1183" s="2458">
        <v>29284</v>
      </c>
      <c r="L1183" s="2458"/>
      <c r="M1183" s="1690"/>
      <c r="N1183" s="2459"/>
      <c r="O1183" s="2459"/>
      <c r="P1183" s="2459"/>
      <c r="Q1183" s="2430"/>
      <c r="R1183" s="2459"/>
      <c r="S1183" s="2459"/>
      <c r="T1183" s="2459"/>
      <c r="U1183" s="2459"/>
      <c r="V1183" s="2459"/>
      <c r="W1183" s="2459"/>
      <c r="X1183" s="2459"/>
      <c r="Y1183" s="2459"/>
      <c r="Z1183" s="2459"/>
      <c r="AA1183" s="2459"/>
      <c r="AB1183" s="2459"/>
      <c r="AC1183" s="2459"/>
      <c r="AD1183" s="2459"/>
      <c r="AE1183" s="2459"/>
      <c r="AF1183" s="2430"/>
      <c r="AG1183" s="2460"/>
      <c r="AH1183" s="2460"/>
      <c r="AI1183" s="2460"/>
      <c r="AJ1183" s="2460"/>
      <c r="AK1183" s="2460"/>
      <c r="AL1183" s="2460"/>
    </row>
    <row r="1184" spans="1:38" ht="49.5" customHeight="1">
      <c r="A1184" s="3561"/>
      <c r="B1184" s="3554"/>
      <c r="C1184" s="4041" t="s">
        <v>185</v>
      </c>
      <c r="D1184" s="4046" t="s">
        <v>818</v>
      </c>
      <c r="E1184" s="4027">
        <f>F1184</f>
        <v>20761</v>
      </c>
      <c r="F1184" s="549">
        <f t="shared" si="127"/>
        <v>20761</v>
      </c>
      <c r="G1184" s="2458"/>
      <c r="H1184" s="2458"/>
      <c r="I1184" s="2458"/>
      <c r="J1184" s="2458"/>
      <c r="K1184" s="2458">
        <v>20761</v>
      </c>
      <c r="L1184" s="2458"/>
      <c r="M1184" s="1690"/>
      <c r="N1184" s="2459"/>
      <c r="O1184" s="2459"/>
      <c r="P1184" s="2459"/>
      <c r="Q1184" s="2430"/>
      <c r="R1184" s="2459"/>
      <c r="S1184" s="2459"/>
      <c r="T1184" s="2459"/>
      <c r="U1184" s="2459"/>
      <c r="V1184" s="2459"/>
      <c r="W1184" s="2459"/>
      <c r="X1184" s="2459"/>
      <c r="Y1184" s="2459"/>
      <c r="Z1184" s="2459"/>
      <c r="AA1184" s="2459"/>
      <c r="AB1184" s="2459"/>
      <c r="AC1184" s="2459"/>
      <c r="AD1184" s="2459"/>
      <c r="AE1184" s="2459"/>
      <c r="AF1184" s="2430"/>
      <c r="AG1184" s="2460"/>
      <c r="AH1184" s="2460"/>
      <c r="AI1184" s="2460"/>
      <c r="AJ1184" s="2460"/>
      <c r="AK1184" s="2460"/>
      <c r="AL1184" s="2460"/>
    </row>
    <row r="1185" spans="1:38" ht="12.75" customHeight="1">
      <c r="A1185" s="3561"/>
      <c r="B1185" s="3554"/>
      <c r="C1185" s="4041"/>
      <c r="D1185" s="4047"/>
      <c r="E1185" s="4027"/>
      <c r="F1185" s="549">
        <f t="shared" si="127"/>
        <v>0</v>
      </c>
      <c r="G1185" s="2458"/>
      <c r="H1185" s="2458"/>
      <c r="I1185" s="2458"/>
      <c r="J1185" s="2458"/>
      <c r="K1185" s="2458"/>
      <c r="L1185" s="2458"/>
      <c r="M1185" s="1690"/>
      <c r="N1185" s="2459"/>
      <c r="O1185" s="2459"/>
      <c r="P1185" s="2459"/>
      <c r="Q1185" s="2430"/>
      <c r="R1185" s="2459"/>
      <c r="S1185" s="2459"/>
      <c r="T1185" s="2459"/>
      <c r="U1185" s="2459"/>
      <c r="V1185" s="2459"/>
      <c r="W1185" s="2459"/>
      <c r="X1185" s="2459"/>
      <c r="Y1185" s="2459"/>
      <c r="Z1185" s="2459"/>
      <c r="AA1185" s="2459"/>
      <c r="AB1185" s="2459"/>
      <c r="AC1185" s="2459"/>
      <c r="AD1185" s="2459"/>
      <c r="AE1185" s="2459"/>
      <c r="AF1185" s="2430"/>
      <c r="AG1185" s="2460"/>
      <c r="AH1185" s="2460"/>
      <c r="AI1185" s="2460"/>
      <c r="AJ1185" s="2460"/>
      <c r="AK1185" s="2460"/>
      <c r="AL1185" s="2460"/>
    </row>
    <row r="1186" spans="1:38" ht="17.25" customHeight="1">
      <c r="A1186" s="3561"/>
      <c r="B1186" s="3554"/>
      <c r="C1186" s="5436" t="s">
        <v>714</v>
      </c>
      <c r="D1186" s="5437"/>
      <c r="E1186" s="619">
        <f>SUM(E1187:E1188)</f>
        <v>50045</v>
      </c>
      <c r="F1186" s="549">
        <f t="shared" si="127"/>
        <v>0</v>
      </c>
      <c r="G1186" s="2458"/>
      <c r="H1186" s="2458"/>
      <c r="I1186" s="2458"/>
      <c r="J1186" s="2458"/>
      <c r="K1186" s="2458"/>
      <c r="L1186" s="2458"/>
      <c r="M1186" s="1690"/>
      <c r="N1186" s="2459"/>
      <c r="O1186" s="2459"/>
      <c r="P1186" s="2459"/>
      <c r="Q1186" s="2430"/>
      <c r="R1186" s="2459"/>
      <c r="S1186" s="2459"/>
      <c r="T1186" s="2459"/>
      <c r="U1186" s="2459"/>
      <c r="V1186" s="2459"/>
      <c r="W1186" s="2459"/>
      <c r="X1186" s="2459"/>
      <c r="Y1186" s="2459"/>
      <c r="Z1186" s="2459"/>
      <c r="AA1186" s="2459"/>
      <c r="AB1186" s="2459"/>
      <c r="AC1186" s="2459"/>
      <c r="AD1186" s="2459"/>
      <c r="AE1186" s="2459"/>
      <c r="AF1186" s="2430"/>
      <c r="AG1186" s="2460"/>
      <c r="AH1186" s="2460"/>
      <c r="AI1186" s="2460"/>
      <c r="AJ1186" s="2460"/>
      <c r="AK1186" s="2460"/>
      <c r="AL1186" s="2460"/>
    </row>
    <row r="1187" spans="1:38" ht="67.5" customHeight="1">
      <c r="A1187" s="3561"/>
      <c r="B1187" s="3554"/>
      <c r="C1187" s="4048" t="s">
        <v>816</v>
      </c>
      <c r="D1187" s="4049" t="s">
        <v>713</v>
      </c>
      <c r="E1187" s="4050">
        <f>F1187</f>
        <v>29284</v>
      </c>
      <c r="F1187" s="549">
        <f>SUM(G1187:AJ1187)</f>
        <v>29284</v>
      </c>
      <c r="G1187" s="2458"/>
      <c r="H1187" s="2458"/>
      <c r="I1187" s="2458"/>
      <c r="J1187" s="2458"/>
      <c r="K1187" s="2458">
        <v>29284</v>
      </c>
      <c r="L1187" s="2458"/>
      <c r="M1187" s="1690"/>
      <c r="N1187" s="2459"/>
      <c r="O1187" s="2459"/>
      <c r="P1187" s="2459"/>
      <c r="Q1187" s="2430"/>
      <c r="R1187" s="2459"/>
      <c r="S1187" s="2459"/>
      <c r="T1187" s="2459"/>
      <c r="U1187" s="2459"/>
      <c r="V1187" s="2459"/>
      <c r="W1187" s="2459"/>
      <c r="X1187" s="2459"/>
      <c r="Y1187" s="2459"/>
      <c r="Z1187" s="2459"/>
      <c r="AA1187" s="2459"/>
      <c r="AB1187" s="2459"/>
      <c r="AC1187" s="2459"/>
      <c r="AD1187" s="2459"/>
      <c r="AE1187" s="2459"/>
      <c r="AF1187" s="2430"/>
      <c r="AG1187" s="2460"/>
      <c r="AH1187" s="2460"/>
      <c r="AI1187" s="2460"/>
      <c r="AJ1187" s="2460"/>
      <c r="AK1187" s="2460"/>
      <c r="AL1187" s="2460"/>
    </row>
    <row r="1188" spans="1:38" ht="61.5" customHeight="1" thickBot="1">
      <c r="A1188" s="3561"/>
      <c r="B1188" s="3554"/>
      <c r="C1188" s="2461" t="s">
        <v>185</v>
      </c>
      <c r="D1188" s="4051" t="s">
        <v>818</v>
      </c>
      <c r="E1188" s="4050">
        <f>F1188</f>
        <v>20761</v>
      </c>
      <c r="F1188" s="549">
        <f t="shared" si="127"/>
        <v>20761</v>
      </c>
      <c r="G1188" s="2458"/>
      <c r="H1188" s="2458"/>
      <c r="I1188" s="2458"/>
      <c r="J1188" s="2458"/>
      <c r="K1188" s="2458">
        <v>20761</v>
      </c>
      <c r="L1188" s="2458"/>
      <c r="M1188" s="1690"/>
      <c r="N1188" s="2459"/>
      <c r="O1188" s="2459"/>
      <c r="P1188" s="2459"/>
      <c r="Q1188" s="2430"/>
      <c r="R1188" s="2459"/>
      <c r="S1188" s="2459"/>
      <c r="T1188" s="2459"/>
      <c r="U1188" s="2459"/>
      <c r="V1188" s="2459"/>
      <c r="W1188" s="2459"/>
      <c r="X1188" s="2459"/>
      <c r="Y1188" s="2459"/>
      <c r="Z1188" s="2459"/>
      <c r="AA1188" s="2459"/>
      <c r="AB1188" s="2459"/>
      <c r="AC1188" s="2459"/>
      <c r="AD1188" s="2459"/>
      <c r="AE1188" s="2459"/>
      <c r="AF1188" s="2430"/>
      <c r="AG1188" s="2460"/>
      <c r="AH1188" s="2460"/>
      <c r="AI1188" s="2460"/>
      <c r="AJ1188" s="2460"/>
      <c r="AK1188" s="2460"/>
      <c r="AL1188" s="2460"/>
    </row>
    <row r="1189" spans="1:38" ht="17.100000000000001" customHeight="1" thickBot="1">
      <c r="A1189" s="564" t="s">
        <v>412</v>
      </c>
      <c r="B1189" s="589"/>
      <c r="C1189" s="590"/>
      <c r="D1189" s="591" t="s">
        <v>904</v>
      </c>
      <c r="E1189" s="592">
        <f>SUM(E1190,E1194,E1233,E1269)</f>
        <v>39080892</v>
      </c>
      <c r="F1189" s="549">
        <f t="shared" si="127"/>
        <v>0</v>
      </c>
      <c r="G1189" s="2458"/>
      <c r="H1189" s="2458"/>
      <c r="I1189" s="2458"/>
      <c r="J1189" s="2458"/>
      <c r="K1189" s="2458"/>
      <c r="L1189" s="2458"/>
      <c r="M1189" s="1690"/>
      <c r="N1189" s="2459"/>
      <c r="O1189" s="2459"/>
      <c r="P1189" s="2459"/>
      <c r="Q1189" s="2430"/>
      <c r="R1189" s="2459"/>
      <c r="S1189" s="2459"/>
      <c r="T1189" s="2459"/>
      <c r="U1189" s="2459"/>
      <c r="V1189" s="2459"/>
      <c r="W1189" s="2459"/>
      <c r="X1189" s="2459"/>
      <c r="Y1189" s="2459"/>
      <c r="Z1189" s="2459"/>
      <c r="AA1189" s="2459"/>
      <c r="AB1189" s="2459"/>
      <c r="AC1189" s="2459"/>
      <c r="AD1189" s="2459"/>
      <c r="AE1189" s="2459"/>
      <c r="AF1189" s="2430"/>
      <c r="AG1189" s="2460"/>
      <c r="AH1189" s="2460"/>
      <c r="AI1189" s="2460"/>
      <c r="AJ1189" s="2460"/>
      <c r="AK1189" s="2460"/>
      <c r="AL1189" s="2460"/>
    </row>
    <row r="1190" spans="1:38" ht="17.100000000000001" customHeight="1" thickBot="1">
      <c r="A1190" s="657"/>
      <c r="B1190" s="644" t="s">
        <v>413</v>
      </c>
      <c r="C1190" s="645"/>
      <c r="D1190" s="646" t="s">
        <v>200</v>
      </c>
      <c r="E1190" s="579">
        <f>SUM(E1191)</f>
        <v>400000</v>
      </c>
      <c r="F1190" s="549">
        <f t="shared" si="127"/>
        <v>0</v>
      </c>
      <c r="G1190" s="2458"/>
      <c r="H1190" s="2458"/>
      <c r="I1190" s="2458"/>
      <c r="J1190" s="2458"/>
      <c r="K1190" s="2458"/>
      <c r="L1190" s="2458"/>
      <c r="M1190" s="1690"/>
      <c r="N1190" s="2459"/>
      <c r="O1190" s="2459"/>
      <c r="P1190" s="2459"/>
      <c r="Q1190" s="2430"/>
      <c r="R1190" s="2459"/>
      <c r="S1190" s="2459"/>
      <c r="T1190" s="2459"/>
      <c r="U1190" s="2459"/>
      <c r="V1190" s="2459"/>
      <c r="W1190" s="2459"/>
      <c r="X1190" s="2459"/>
      <c r="Y1190" s="2459"/>
      <c r="Z1190" s="2459"/>
      <c r="AA1190" s="2459"/>
      <c r="AB1190" s="2459"/>
      <c r="AC1190" s="2459"/>
      <c r="AD1190" s="2459"/>
      <c r="AE1190" s="2459"/>
      <c r="AF1190" s="2430"/>
      <c r="AG1190" s="2460"/>
      <c r="AH1190" s="2460"/>
      <c r="AI1190" s="2460"/>
      <c r="AJ1190" s="2460"/>
      <c r="AK1190" s="2460"/>
      <c r="AL1190" s="2460"/>
    </row>
    <row r="1191" spans="1:38" ht="17.100000000000001" customHeight="1">
      <c r="A1191" s="657"/>
      <c r="B1191" s="5438"/>
      <c r="C1191" s="5191" t="s">
        <v>582</v>
      </c>
      <c r="D1191" s="5191"/>
      <c r="E1191" s="821">
        <f t="shared" ref="E1191" si="130">SUM(E1192)</f>
        <v>400000</v>
      </c>
      <c r="F1191" s="549">
        <f t="shared" si="127"/>
        <v>0</v>
      </c>
      <c r="G1191" s="2458"/>
      <c r="H1191" s="2458"/>
      <c r="I1191" s="2458"/>
      <c r="J1191" s="2458"/>
      <c r="K1191" s="2458"/>
      <c r="L1191" s="2458"/>
      <c r="M1191" s="1690"/>
      <c r="N1191" s="2459"/>
      <c r="O1191" s="2459"/>
      <c r="P1191" s="2459"/>
      <c r="Q1191" s="2430"/>
      <c r="R1191" s="2459"/>
      <c r="S1191" s="2459"/>
      <c r="T1191" s="2459"/>
      <c r="U1191" s="2459"/>
      <c r="V1191" s="2459"/>
      <c r="W1191" s="2459"/>
      <c r="X1191" s="2459"/>
      <c r="Y1191" s="2459"/>
      <c r="Z1191" s="2459"/>
      <c r="AA1191" s="2459"/>
      <c r="AB1191" s="2459"/>
      <c r="AC1191" s="2459"/>
      <c r="AD1191" s="2459"/>
      <c r="AE1191" s="2459"/>
      <c r="AF1191" s="2430"/>
      <c r="AG1191" s="2460"/>
      <c r="AH1191" s="2460"/>
      <c r="AI1191" s="2460"/>
      <c r="AJ1191" s="2460"/>
      <c r="AK1191" s="2460"/>
      <c r="AL1191" s="2460"/>
    </row>
    <row r="1192" spans="1:38" ht="17.100000000000001" customHeight="1">
      <c r="A1192" s="657"/>
      <c r="B1192" s="5438"/>
      <c r="C1192" s="5417" t="s">
        <v>641</v>
      </c>
      <c r="D1192" s="5417"/>
      <c r="E1192" s="4027">
        <f>SUM(E1193)</f>
        <v>400000</v>
      </c>
      <c r="F1192" s="549">
        <f t="shared" si="127"/>
        <v>0</v>
      </c>
      <c r="G1192" s="2462"/>
      <c r="H1192" s="2462"/>
      <c r="I1192" s="2462"/>
      <c r="J1192" s="2462"/>
      <c r="K1192" s="2462"/>
      <c r="L1192" s="2462"/>
      <c r="M1192" s="1690"/>
      <c r="N1192" s="2463"/>
      <c r="O1192" s="2463"/>
      <c r="P1192" s="2463"/>
      <c r="Q1192" s="2430"/>
      <c r="R1192" s="2463"/>
      <c r="S1192" s="2463"/>
      <c r="T1192" s="2463"/>
      <c r="U1192" s="2463"/>
      <c r="V1192" s="2463"/>
      <c r="W1192" s="2463"/>
      <c r="X1192" s="2463"/>
      <c r="Y1192" s="2463"/>
      <c r="Z1192" s="2463"/>
      <c r="AA1192" s="2463"/>
      <c r="AB1192" s="2463"/>
      <c r="AC1192" s="2463"/>
      <c r="AD1192" s="2463"/>
      <c r="AE1192" s="2463"/>
      <c r="AF1192" s="2430"/>
      <c r="AG1192" s="2464"/>
      <c r="AH1192" s="2464"/>
      <c r="AI1192" s="2464"/>
      <c r="AJ1192" s="2464"/>
      <c r="AK1192" s="2464"/>
      <c r="AL1192" s="2464"/>
    </row>
    <row r="1193" spans="1:38" ht="54.75" customHeight="1" thickBot="1">
      <c r="A1193" s="657"/>
      <c r="B1193" s="5438"/>
      <c r="C1193" s="680" t="s">
        <v>66</v>
      </c>
      <c r="D1193" s="4052" t="s">
        <v>682</v>
      </c>
      <c r="E1193" s="4027">
        <f>F1193</f>
        <v>400000</v>
      </c>
      <c r="F1193" s="549">
        <f t="shared" si="127"/>
        <v>400000</v>
      </c>
      <c r="G1193" s="2462"/>
      <c r="H1193" s="2462"/>
      <c r="I1193" s="2462"/>
      <c r="J1193" s="2462"/>
      <c r="K1193" s="2462"/>
      <c r="L1193" s="2462"/>
      <c r="M1193" s="1690"/>
      <c r="N1193" s="2463"/>
      <c r="O1193" s="2463"/>
      <c r="P1193" s="2463"/>
      <c r="Q1193" s="2430">
        <v>400000</v>
      </c>
      <c r="R1193" s="2463"/>
      <c r="S1193" s="2463"/>
      <c r="T1193" s="2463"/>
      <c r="U1193" s="2463"/>
      <c r="V1193" s="2463"/>
      <c r="W1193" s="2463"/>
      <c r="X1193" s="2463"/>
      <c r="Y1193" s="2463"/>
      <c r="Z1193" s="2463"/>
      <c r="AA1193" s="2463"/>
      <c r="AB1193" s="2463"/>
      <c r="AC1193" s="2463"/>
      <c r="AD1193" s="2463"/>
      <c r="AE1193" s="2463"/>
      <c r="AF1193" s="2430"/>
      <c r="AG1193" s="2464"/>
      <c r="AH1193" s="2464"/>
      <c r="AI1193" s="2464"/>
      <c r="AJ1193" s="2464"/>
      <c r="AK1193" s="2464"/>
      <c r="AL1193" s="2464"/>
    </row>
    <row r="1194" spans="1:38" ht="17.100000000000001" customHeight="1" thickBot="1">
      <c r="A1194" s="3561"/>
      <c r="B1194" s="576" t="s">
        <v>415</v>
      </c>
      <c r="C1194" s="577"/>
      <c r="D1194" s="578" t="s">
        <v>133</v>
      </c>
      <c r="E1194" s="579">
        <f>SUM(E1195,E1230)</f>
        <v>10727826</v>
      </c>
      <c r="F1194" s="549">
        <f t="shared" si="127"/>
        <v>0</v>
      </c>
      <c r="G1194" s="2458"/>
      <c r="H1194" s="2458"/>
      <c r="I1194" s="2458"/>
      <c r="J1194" s="2458"/>
      <c r="K1194" s="2458"/>
      <c r="L1194" s="2458"/>
      <c r="M1194" s="1690"/>
      <c r="N1194" s="2459"/>
      <c r="O1194" s="2459"/>
      <c r="P1194" s="2459"/>
      <c r="Q1194" s="2430"/>
      <c r="R1194" s="2459"/>
      <c r="S1194" s="2459"/>
      <c r="T1194" s="2459"/>
      <c r="U1194" s="2459"/>
      <c r="V1194" s="2459"/>
      <c r="W1194" s="2459"/>
      <c r="X1194" s="2459"/>
      <c r="Y1194" s="2459"/>
      <c r="Z1194" s="2459"/>
      <c r="AA1194" s="2459"/>
      <c r="AB1194" s="2459"/>
      <c r="AC1194" s="2459"/>
      <c r="AD1194" s="2459"/>
      <c r="AE1194" s="2459"/>
      <c r="AF1194" s="2430"/>
      <c r="AG1194" s="2460"/>
      <c r="AH1194" s="2460"/>
      <c r="AI1194" s="2460"/>
      <c r="AJ1194" s="2460"/>
      <c r="AK1194" s="2460"/>
      <c r="AL1194" s="2460"/>
    </row>
    <row r="1195" spans="1:38" ht="17.100000000000001" customHeight="1">
      <c r="A1195" s="3561"/>
      <c r="B1195" s="3554"/>
      <c r="C1195" s="5191" t="s">
        <v>582</v>
      </c>
      <c r="D1195" s="5191"/>
      <c r="E1195" s="821">
        <f>SUM(E1196,E1224,E1227)</f>
        <v>9557826</v>
      </c>
      <c r="F1195" s="549">
        <f t="shared" si="127"/>
        <v>0</v>
      </c>
      <c r="G1195" s="2458"/>
      <c r="H1195" s="2458"/>
      <c r="I1195" s="2458"/>
      <c r="J1195" s="2458"/>
      <c r="K1195" s="2458"/>
      <c r="L1195" s="2458"/>
      <c r="M1195" s="1690"/>
      <c r="N1195" s="2459"/>
      <c r="O1195" s="2459"/>
      <c r="P1195" s="2459"/>
      <c r="Q1195" s="2430"/>
      <c r="R1195" s="2459"/>
      <c r="S1195" s="2459"/>
      <c r="T1195" s="2459"/>
      <c r="U1195" s="2459"/>
      <c r="V1195" s="2459"/>
      <c r="W1195" s="2459"/>
      <c r="X1195" s="2459"/>
      <c r="Y1195" s="2459"/>
      <c r="Z1195" s="2459"/>
      <c r="AA1195" s="2459"/>
      <c r="AB1195" s="2459"/>
      <c r="AC1195" s="2459"/>
      <c r="AD1195" s="2459"/>
      <c r="AE1195" s="2459"/>
      <c r="AF1195" s="2430"/>
      <c r="AG1195" s="2460"/>
      <c r="AH1195" s="2460"/>
      <c r="AI1195" s="2460"/>
      <c r="AJ1195" s="2460"/>
      <c r="AK1195" s="2460"/>
      <c r="AL1195" s="2460"/>
    </row>
    <row r="1196" spans="1:38" ht="17.100000000000001" customHeight="1">
      <c r="A1196" s="3561"/>
      <c r="B1196" s="3554"/>
      <c r="C1196" s="5439" t="s">
        <v>583</v>
      </c>
      <c r="D1196" s="5439"/>
      <c r="E1196" s="4053">
        <f>SUM(E1197,E1205)</f>
        <v>8340020</v>
      </c>
      <c r="F1196" s="549">
        <f t="shared" si="127"/>
        <v>0</v>
      </c>
      <c r="G1196" s="2462"/>
      <c r="H1196" s="2462"/>
      <c r="I1196" s="2462"/>
      <c r="J1196" s="2462"/>
      <c r="K1196" s="2462"/>
      <c r="L1196" s="2462"/>
      <c r="M1196" s="1690"/>
      <c r="N1196" s="2463"/>
      <c r="O1196" s="2463"/>
      <c r="P1196" s="2463"/>
      <c r="Q1196" s="2430"/>
      <c r="R1196" s="2463"/>
      <c r="S1196" s="2463"/>
      <c r="T1196" s="2463"/>
      <c r="U1196" s="2463"/>
      <c r="V1196" s="2463"/>
      <c r="W1196" s="2463"/>
      <c r="X1196" s="2463"/>
      <c r="Y1196" s="2463"/>
      <c r="Z1196" s="2463"/>
      <c r="AA1196" s="2463"/>
      <c r="AB1196" s="2463"/>
      <c r="AC1196" s="2463"/>
      <c r="AD1196" s="2463"/>
      <c r="AE1196" s="2463"/>
      <c r="AF1196" s="2430"/>
      <c r="AG1196" s="2464"/>
      <c r="AH1196" s="2464"/>
      <c r="AI1196" s="2464"/>
      <c r="AJ1196" s="2464"/>
      <c r="AK1196" s="2464"/>
      <c r="AL1196" s="2464"/>
    </row>
    <row r="1197" spans="1:38" ht="17.100000000000001" customHeight="1">
      <c r="A1197" s="3561"/>
      <c r="B1197" s="3554"/>
      <c r="C1197" s="5429" t="s">
        <v>584</v>
      </c>
      <c r="D1197" s="5429"/>
      <c r="E1197" s="4054">
        <f>SUM(E1198:E1203)</f>
        <v>6837224</v>
      </c>
      <c r="F1197" s="549">
        <f t="shared" si="127"/>
        <v>0</v>
      </c>
      <c r="G1197" s="2465"/>
      <c r="H1197" s="2465"/>
      <c r="I1197" s="2465"/>
      <c r="J1197" s="2465"/>
      <c r="K1197" s="2465"/>
      <c r="L1197" s="2465"/>
      <c r="M1197" s="1690"/>
      <c r="N1197" s="2466"/>
      <c r="O1197" s="2466"/>
      <c r="P1197" s="2466"/>
      <c r="Q1197" s="2430"/>
      <c r="R1197" s="2466"/>
      <c r="S1197" s="2466"/>
      <c r="T1197" s="2466"/>
      <c r="U1197" s="2466"/>
      <c r="V1197" s="2466"/>
      <c r="W1197" s="2466"/>
      <c r="X1197" s="2466"/>
      <c r="Y1197" s="2466"/>
      <c r="Z1197" s="2466"/>
      <c r="AA1197" s="2466"/>
      <c r="AB1197" s="2466"/>
      <c r="AC1197" s="2466"/>
      <c r="AD1197" s="2466"/>
      <c r="AE1197" s="2466"/>
      <c r="AF1197" s="2430"/>
      <c r="AG1197" s="2467"/>
      <c r="AH1197" s="2467"/>
      <c r="AI1197" s="2467"/>
      <c r="AJ1197" s="2467"/>
      <c r="AK1197" s="2467"/>
      <c r="AL1197" s="2467"/>
    </row>
    <row r="1198" spans="1:38" ht="17.100000000000001" customHeight="1">
      <c r="A1198" s="3561"/>
      <c r="B1198" s="3554"/>
      <c r="C1198" s="4055" t="s">
        <v>585</v>
      </c>
      <c r="D1198" s="4056" t="s">
        <v>586</v>
      </c>
      <c r="E1198" s="4053">
        <f>F1198</f>
        <v>5249491</v>
      </c>
      <c r="F1198" s="549">
        <f t="shared" si="127"/>
        <v>5249491</v>
      </c>
      <c r="G1198" s="2468"/>
      <c r="H1198" s="2468"/>
      <c r="I1198" s="2468"/>
      <c r="J1198" s="2468"/>
      <c r="K1198" s="2468"/>
      <c r="L1198" s="2468"/>
      <c r="M1198" s="1690"/>
      <c r="N1198" s="2469"/>
      <c r="O1198" s="2469"/>
      <c r="P1198" s="2469"/>
      <c r="Q1198" s="2430">
        <v>5249491</v>
      </c>
      <c r="R1198" s="2469"/>
      <c r="S1198" s="2469"/>
      <c r="T1198" s="2469"/>
      <c r="U1198" s="2469"/>
      <c r="V1198" s="2469"/>
      <c r="W1198" s="2469"/>
      <c r="X1198" s="2469"/>
      <c r="Y1198" s="2469"/>
      <c r="Z1198" s="2469"/>
      <c r="AA1198" s="2469"/>
      <c r="AB1198" s="2469"/>
      <c r="AC1198" s="2469"/>
      <c r="AD1198" s="2469"/>
      <c r="AE1198" s="2469"/>
      <c r="AF1198" s="2430"/>
      <c r="AG1198" s="2470"/>
      <c r="AH1198" s="2470"/>
      <c r="AI1198" s="2470"/>
      <c r="AJ1198" s="2470"/>
      <c r="AK1198" s="2470"/>
      <c r="AL1198" s="2470"/>
    </row>
    <row r="1199" spans="1:38" ht="17.100000000000001" customHeight="1">
      <c r="A1199" s="3561"/>
      <c r="B1199" s="3554"/>
      <c r="C1199" s="4055" t="s">
        <v>587</v>
      </c>
      <c r="D1199" s="4056" t="s">
        <v>588</v>
      </c>
      <c r="E1199" s="4053">
        <f t="shared" ref="E1199:E1203" si="131">F1199</f>
        <v>404638</v>
      </c>
      <c r="F1199" s="549">
        <f t="shared" si="127"/>
        <v>404638</v>
      </c>
      <c r="G1199" s="2471"/>
      <c r="H1199" s="2471"/>
      <c r="I1199" s="2471"/>
      <c r="J1199" s="2471"/>
      <c r="K1199" s="2471"/>
      <c r="L1199" s="2471"/>
      <c r="M1199" s="1690"/>
      <c r="N1199" s="2472"/>
      <c r="O1199" s="2472"/>
      <c r="P1199" s="2472"/>
      <c r="Q1199" s="2430">
        <v>404638</v>
      </c>
      <c r="R1199" s="2472"/>
      <c r="S1199" s="2472"/>
      <c r="T1199" s="2472"/>
      <c r="U1199" s="2472"/>
      <c r="V1199" s="2472"/>
      <c r="W1199" s="2472"/>
      <c r="X1199" s="2472"/>
      <c r="Y1199" s="2472"/>
      <c r="Z1199" s="2472"/>
      <c r="AA1199" s="2472"/>
      <c r="AB1199" s="2472"/>
      <c r="AC1199" s="2472"/>
      <c r="AD1199" s="2472"/>
      <c r="AE1199" s="2472"/>
      <c r="AF1199" s="2430"/>
      <c r="AG1199" s="2473"/>
      <c r="AH1199" s="2473"/>
      <c r="AI1199" s="2473"/>
      <c r="AJ1199" s="2473"/>
      <c r="AK1199" s="2473"/>
      <c r="AL1199" s="2473"/>
    </row>
    <row r="1200" spans="1:38" ht="17.100000000000001" customHeight="1">
      <c r="A1200" s="3561"/>
      <c r="B1200" s="3554"/>
      <c r="C1200" s="4055" t="s">
        <v>589</v>
      </c>
      <c r="D1200" s="4056" t="s">
        <v>590</v>
      </c>
      <c r="E1200" s="4053">
        <f t="shared" si="131"/>
        <v>958861</v>
      </c>
      <c r="F1200" s="549">
        <f t="shared" si="127"/>
        <v>958861</v>
      </c>
      <c r="G1200" s="2474"/>
      <c r="H1200" s="2474"/>
      <c r="I1200" s="2474"/>
      <c r="J1200" s="2474"/>
      <c r="K1200" s="2474"/>
      <c r="L1200" s="2474"/>
      <c r="M1200" s="1690"/>
      <c r="N1200" s="2475"/>
      <c r="O1200" s="2475"/>
      <c r="P1200" s="2475"/>
      <c r="Q1200" s="2430">
        <v>958861</v>
      </c>
      <c r="R1200" s="2475"/>
      <c r="S1200" s="2475"/>
      <c r="T1200" s="2475"/>
      <c r="U1200" s="2475"/>
      <c r="V1200" s="2475"/>
      <c r="W1200" s="2475"/>
      <c r="X1200" s="2475"/>
      <c r="Y1200" s="2475"/>
      <c r="Z1200" s="2475"/>
      <c r="AA1200" s="2475"/>
      <c r="AB1200" s="2475"/>
      <c r="AC1200" s="2475"/>
      <c r="AD1200" s="2475"/>
      <c r="AE1200" s="2475"/>
      <c r="AF1200" s="2430"/>
      <c r="AG1200" s="2476"/>
      <c r="AH1200" s="2476"/>
      <c r="AI1200" s="2476"/>
      <c r="AJ1200" s="2476"/>
      <c r="AK1200" s="2476"/>
      <c r="AL1200" s="2476"/>
    </row>
    <row r="1201" spans="1:38" ht="16.5" customHeight="1">
      <c r="A1201" s="3561"/>
      <c r="B1201" s="3554"/>
      <c r="C1201" s="4057" t="s">
        <v>591</v>
      </c>
      <c r="D1201" s="4058" t="s">
        <v>592</v>
      </c>
      <c r="E1201" s="4053">
        <f t="shared" si="131"/>
        <v>136028</v>
      </c>
      <c r="F1201" s="549">
        <f t="shared" si="127"/>
        <v>136028</v>
      </c>
      <c r="G1201" s="2477"/>
      <c r="H1201" s="2477"/>
      <c r="I1201" s="2477"/>
      <c r="J1201" s="2477"/>
      <c r="K1201" s="2477"/>
      <c r="L1201" s="2477"/>
      <c r="M1201" s="1690"/>
      <c r="N1201" s="2478"/>
      <c r="O1201" s="2478"/>
      <c r="P1201" s="2478"/>
      <c r="Q1201" s="2430">
        <v>136028</v>
      </c>
      <c r="R1201" s="2478"/>
      <c r="S1201" s="2478"/>
      <c r="T1201" s="2478"/>
      <c r="U1201" s="2478"/>
      <c r="V1201" s="2478"/>
      <c r="W1201" s="2478"/>
      <c r="X1201" s="2478"/>
      <c r="Y1201" s="2478"/>
      <c r="Z1201" s="2478"/>
      <c r="AA1201" s="2478"/>
      <c r="AB1201" s="2478"/>
      <c r="AC1201" s="2478"/>
      <c r="AD1201" s="2478"/>
      <c r="AE1201" s="2478"/>
      <c r="AF1201" s="2430"/>
      <c r="AG1201" s="2479"/>
      <c r="AH1201" s="2479"/>
      <c r="AI1201" s="2479"/>
      <c r="AJ1201" s="2479"/>
      <c r="AK1201" s="2479"/>
      <c r="AL1201" s="2479"/>
    </row>
    <row r="1202" spans="1:38" ht="17.100000000000001" customHeight="1" thickBot="1">
      <c r="A1202" s="3561"/>
      <c r="B1202" s="3554"/>
      <c r="C1202" s="586" t="s">
        <v>593</v>
      </c>
      <c r="D1202" s="587" t="s">
        <v>594</v>
      </c>
      <c r="E1202" s="585">
        <f t="shared" si="131"/>
        <v>21053</v>
      </c>
      <c r="F1202" s="549">
        <f t="shared" si="127"/>
        <v>21053</v>
      </c>
      <c r="G1202" s="2477"/>
      <c r="H1202" s="2477"/>
      <c r="I1202" s="2477"/>
      <c r="J1202" s="2477"/>
      <c r="K1202" s="2477"/>
      <c r="L1202" s="2477"/>
      <c r="M1202" s="1690"/>
      <c r="N1202" s="2478"/>
      <c r="O1202" s="2478"/>
      <c r="P1202" s="2478"/>
      <c r="Q1202" s="2430">
        <v>21053</v>
      </c>
      <c r="R1202" s="2478"/>
      <c r="S1202" s="2478"/>
      <c r="T1202" s="2478"/>
      <c r="U1202" s="2478"/>
      <c r="V1202" s="2478"/>
      <c r="W1202" s="2478"/>
      <c r="X1202" s="2478"/>
      <c r="Y1202" s="2478"/>
      <c r="Z1202" s="2478"/>
      <c r="AA1202" s="2478"/>
      <c r="AB1202" s="2478"/>
      <c r="AC1202" s="2478"/>
      <c r="AD1202" s="2478"/>
      <c r="AE1202" s="2478"/>
      <c r="AF1202" s="2430"/>
      <c r="AG1202" s="2479"/>
      <c r="AH1202" s="2479"/>
      <c r="AI1202" s="2479"/>
      <c r="AJ1202" s="2479"/>
      <c r="AK1202" s="2479"/>
      <c r="AL1202" s="2479"/>
    </row>
    <row r="1203" spans="1:38" ht="17.100000000000001" customHeight="1">
      <c r="A1203" s="3561"/>
      <c r="B1203" s="3554"/>
      <c r="C1203" s="3688" t="s">
        <v>595</v>
      </c>
      <c r="D1203" s="4059" t="s">
        <v>596</v>
      </c>
      <c r="E1203" s="796">
        <f t="shared" si="131"/>
        <v>67153</v>
      </c>
      <c r="F1203" s="549">
        <f t="shared" si="127"/>
        <v>67153</v>
      </c>
      <c r="G1203" s="2477"/>
      <c r="H1203" s="2477"/>
      <c r="I1203" s="2477"/>
      <c r="J1203" s="2477"/>
      <c r="K1203" s="2477"/>
      <c r="L1203" s="2477"/>
      <c r="M1203" s="1690"/>
      <c r="N1203" s="2478"/>
      <c r="O1203" s="2478"/>
      <c r="P1203" s="2478"/>
      <c r="Q1203" s="2430">
        <v>67153</v>
      </c>
      <c r="R1203" s="2478"/>
      <c r="S1203" s="2478"/>
      <c r="T1203" s="2478"/>
      <c r="U1203" s="2478"/>
      <c r="V1203" s="2478"/>
      <c r="W1203" s="2478"/>
      <c r="X1203" s="2478"/>
      <c r="Y1203" s="2478"/>
      <c r="Z1203" s="2478"/>
      <c r="AA1203" s="2478"/>
      <c r="AB1203" s="2478"/>
      <c r="AC1203" s="2478"/>
      <c r="AD1203" s="2478"/>
      <c r="AE1203" s="2478"/>
      <c r="AF1203" s="2430"/>
      <c r="AG1203" s="2479"/>
      <c r="AH1203" s="2479"/>
      <c r="AI1203" s="2479"/>
      <c r="AJ1203" s="2479"/>
      <c r="AK1203" s="2479"/>
      <c r="AL1203" s="2479"/>
    </row>
    <row r="1204" spans="1:38" ht="14.25" customHeight="1">
      <c r="A1204" s="3561"/>
      <c r="B1204" s="3554"/>
      <c r="C1204" s="1549"/>
      <c r="D1204" s="1549"/>
      <c r="E1204" s="4053"/>
      <c r="F1204" s="549">
        <f t="shared" si="127"/>
        <v>0</v>
      </c>
      <c r="G1204" s="2477"/>
      <c r="H1204" s="2477"/>
      <c r="I1204" s="2477"/>
      <c r="J1204" s="2477"/>
      <c r="K1204" s="2477"/>
      <c r="L1204" s="2477"/>
      <c r="M1204" s="1690"/>
      <c r="N1204" s="2478"/>
      <c r="O1204" s="2478"/>
      <c r="P1204" s="2478"/>
      <c r="Q1204" s="2430"/>
      <c r="R1204" s="2478"/>
      <c r="S1204" s="2478"/>
      <c r="T1204" s="2478"/>
      <c r="U1204" s="2478"/>
      <c r="V1204" s="2478"/>
      <c r="W1204" s="2478"/>
      <c r="X1204" s="2478"/>
      <c r="Y1204" s="2478"/>
      <c r="Z1204" s="2478"/>
      <c r="AA1204" s="2478"/>
      <c r="AB1204" s="2478"/>
      <c r="AC1204" s="2478"/>
      <c r="AD1204" s="2478"/>
      <c r="AE1204" s="2478"/>
      <c r="AF1204" s="2430"/>
      <c r="AG1204" s="2479"/>
      <c r="AH1204" s="2479"/>
      <c r="AI1204" s="2479"/>
      <c r="AJ1204" s="2479"/>
      <c r="AK1204" s="2479"/>
      <c r="AL1204" s="2479"/>
    </row>
    <row r="1205" spans="1:38" ht="17.100000000000001" customHeight="1">
      <c r="A1205" s="3561"/>
      <c r="B1205" s="3554"/>
      <c r="C1205" s="5430" t="s">
        <v>597</v>
      </c>
      <c r="D1205" s="5430"/>
      <c r="E1205" s="870">
        <f>SUM(E1206:E1222)</f>
        <v>1502796</v>
      </c>
      <c r="F1205" s="549">
        <f t="shared" si="127"/>
        <v>0</v>
      </c>
      <c r="G1205" s="2477"/>
      <c r="H1205" s="2477"/>
      <c r="I1205" s="2477"/>
      <c r="J1205" s="2477"/>
      <c r="K1205" s="2477"/>
      <c r="L1205" s="2477"/>
      <c r="M1205" s="1690"/>
      <c r="N1205" s="2478"/>
      <c r="O1205" s="2478"/>
      <c r="P1205" s="2478"/>
      <c r="Q1205" s="2430"/>
      <c r="R1205" s="2478"/>
      <c r="S1205" s="2478"/>
      <c r="T1205" s="2478"/>
      <c r="U1205" s="2478"/>
      <c r="V1205" s="2478"/>
      <c r="W1205" s="2478"/>
      <c r="X1205" s="2478"/>
      <c r="Y1205" s="2478"/>
      <c r="Z1205" s="2478"/>
      <c r="AA1205" s="2478"/>
      <c r="AB1205" s="2478"/>
      <c r="AC1205" s="2478"/>
      <c r="AD1205" s="2478"/>
      <c r="AE1205" s="2478"/>
      <c r="AF1205" s="2430"/>
      <c r="AG1205" s="2479"/>
      <c r="AH1205" s="2479"/>
      <c r="AI1205" s="2479"/>
      <c r="AJ1205" s="2479"/>
      <c r="AK1205" s="2479"/>
      <c r="AL1205" s="2479"/>
    </row>
    <row r="1206" spans="1:38" ht="17.100000000000001" customHeight="1">
      <c r="A1206" s="3561"/>
      <c r="B1206" s="3554"/>
      <c r="C1206" s="4055" t="s">
        <v>598</v>
      </c>
      <c r="D1206" s="4056" t="s">
        <v>599</v>
      </c>
      <c r="E1206" s="4053">
        <f>F1206</f>
        <v>12150</v>
      </c>
      <c r="F1206" s="549">
        <f t="shared" si="127"/>
        <v>12150</v>
      </c>
      <c r="G1206" s="2480"/>
      <c r="H1206" s="2480"/>
      <c r="I1206" s="2480"/>
      <c r="J1206" s="2480"/>
      <c r="K1206" s="2480"/>
      <c r="L1206" s="2480"/>
      <c r="M1206" s="1690"/>
      <c r="N1206" s="2481"/>
      <c r="O1206" s="2481"/>
      <c r="P1206" s="2481"/>
      <c r="Q1206" s="2430">
        <v>12150</v>
      </c>
      <c r="R1206" s="2481"/>
      <c r="S1206" s="2481"/>
      <c r="T1206" s="2481"/>
      <c r="U1206" s="2481"/>
      <c r="V1206" s="2481"/>
      <c r="W1206" s="2481"/>
      <c r="X1206" s="2481"/>
      <c r="Y1206" s="2481"/>
      <c r="Z1206" s="2481"/>
      <c r="AA1206" s="2481"/>
      <c r="AB1206" s="2481"/>
      <c r="AC1206" s="2481"/>
      <c r="AD1206" s="2481"/>
      <c r="AE1206" s="2481"/>
      <c r="AF1206" s="2430"/>
      <c r="AG1206" s="2482"/>
      <c r="AH1206" s="2482"/>
      <c r="AI1206" s="2482"/>
      <c r="AJ1206" s="2482"/>
      <c r="AK1206" s="2482"/>
      <c r="AL1206" s="2482"/>
    </row>
    <row r="1207" spans="1:38" ht="17.100000000000001" customHeight="1">
      <c r="A1207" s="3561"/>
      <c r="B1207" s="3554"/>
      <c r="C1207" s="4055" t="s">
        <v>600</v>
      </c>
      <c r="D1207" s="4056" t="s">
        <v>601</v>
      </c>
      <c r="E1207" s="4053">
        <f t="shared" ref="E1207:E1222" si="132">F1207</f>
        <v>224907</v>
      </c>
      <c r="F1207" s="549">
        <f t="shared" si="127"/>
        <v>224907</v>
      </c>
      <c r="G1207" s="2483"/>
      <c r="H1207" s="2483"/>
      <c r="I1207" s="2483"/>
      <c r="J1207" s="2483"/>
      <c r="K1207" s="2483"/>
      <c r="L1207" s="2483"/>
      <c r="M1207" s="1690"/>
      <c r="N1207" s="2484"/>
      <c r="O1207" s="2484"/>
      <c r="P1207" s="2484"/>
      <c r="Q1207" s="2430">
        <v>224907</v>
      </c>
      <c r="R1207" s="2484"/>
      <c r="S1207" s="2484"/>
      <c r="T1207" s="2484"/>
      <c r="U1207" s="2484"/>
      <c r="V1207" s="2484"/>
      <c r="W1207" s="2484"/>
      <c r="X1207" s="2484"/>
      <c r="Y1207" s="2484"/>
      <c r="Z1207" s="2484"/>
      <c r="AA1207" s="2484"/>
      <c r="AB1207" s="2484"/>
      <c r="AC1207" s="2484"/>
      <c r="AD1207" s="2484"/>
      <c r="AE1207" s="2484"/>
      <c r="AF1207" s="2430"/>
      <c r="AG1207" s="2485"/>
      <c r="AH1207" s="2485"/>
      <c r="AI1207" s="2485"/>
      <c r="AJ1207" s="2485"/>
      <c r="AK1207" s="2485"/>
      <c r="AL1207" s="2485"/>
    </row>
    <row r="1208" spans="1:38" ht="17.100000000000001" customHeight="1">
      <c r="A1208" s="3561"/>
      <c r="B1208" s="3554"/>
      <c r="C1208" s="4055" t="s">
        <v>602</v>
      </c>
      <c r="D1208" s="4056" t="s">
        <v>603</v>
      </c>
      <c r="E1208" s="4053">
        <f t="shared" si="132"/>
        <v>12310</v>
      </c>
      <c r="F1208" s="549">
        <f t="shared" si="127"/>
        <v>12310</v>
      </c>
      <c r="G1208" s="2486"/>
      <c r="H1208" s="2486"/>
      <c r="I1208" s="2486"/>
      <c r="J1208" s="2486"/>
      <c r="K1208" s="2486"/>
      <c r="L1208" s="2486"/>
      <c r="M1208" s="1690"/>
      <c r="N1208" s="2487"/>
      <c r="O1208" s="2487"/>
      <c r="P1208" s="2487"/>
      <c r="Q1208" s="2430">
        <v>12310</v>
      </c>
      <c r="R1208" s="2487"/>
      <c r="S1208" s="2487"/>
      <c r="T1208" s="2487"/>
      <c r="U1208" s="2487"/>
      <c r="V1208" s="2487"/>
      <c r="W1208" s="2487"/>
      <c r="X1208" s="2487"/>
      <c r="Y1208" s="2487"/>
      <c r="Z1208" s="2487"/>
      <c r="AA1208" s="2487"/>
      <c r="AB1208" s="2487"/>
      <c r="AC1208" s="2487"/>
      <c r="AD1208" s="2487"/>
      <c r="AE1208" s="2487"/>
      <c r="AF1208" s="2430"/>
      <c r="AG1208" s="2488"/>
      <c r="AH1208" s="2488"/>
      <c r="AI1208" s="2488"/>
      <c r="AJ1208" s="2488"/>
      <c r="AK1208" s="2488"/>
      <c r="AL1208" s="2488"/>
    </row>
    <row r="1209" spans="1:38" ht="17.100000000000001" customHeight="1">
      <c r="A1209" s="3561"/>
      <c r="B1209" s="3554"/>
      <c r="C1209" s="4057" t="s">
        <v>604</v>
      </c>
      <c r="D1209" s="4058" t="s">
        <v>605</v>
      </c>
      <c r="E1209" s="4053">
        <f t="shared" si="132"/>
        <v>277938</v>
      </c>
      <c r="F1209" s="549">
        <f t="shared" si="127"/>
        <v>277938</v>
      </c>
      <c r="G1209" s="2489"/>
      <c r="H1209" s="2489"/>
      <c r="I1209" s="2489"/>
      <c r="J1209" s="2489"/>
      <c r="K1209" s="2489"/>
      <c r="L1209" s="2489"/>
      <c r="M1209" s="1690"/>
      <c r="N1209" s="2490"/>
      <c r="O1209" s="2490"/>
      <c r="P1209" s="2490"/>
      <c r="Q1209" s="2430">
        <v>277938</v>
      </c>
      <c r="R1209" s="2490"/>
      <c r="S1209" s="2490"/>
      <c r="T1209" s="2490"/>
      <c r="U1209" s="2490"/>
      <c r="V1209" s="2490"/>
      <c r="W1209" s="2490"/>
      <c r="X1209" s="2490"/>
      <c r="Y1209" s="2490"/>
      <c r="Z1209" s="2490"/>
      <c r="AA1209" s="2490"/>
      <c r="AB1209" s="2490"/>
      <c r="AC1209" s="2490"/>
      <c r="AD1209" s="2490"/>
      <c r="AE1209" s="2490"/>
      <c r="AF1209" s="2430"/>
      <c r="AG1209" s="2491"/>
      <c r="AH1209" s="2491"/>
      <c r="AI1209" s="2491"/>
      <c r="AJ1209" s="2491"/>
      <c r="AK1209" s="2491"/>
      <c r="AL1209" s="2491"/>
    </row>
    <row r="1210" spans="1:38" ht="17.100000000000001" customHeight="1">
      <c r="A1210" s="3554"/>
      <c r="B1210" s="3554"/>
      <c r="C1210" s="1581" t="s">
        <v>606</v>
      </c>
      <c r="D1210" s="3563" t="s">
        <v>607</v>
      </c>
      <c r="E1210" s="796">
        <f t="shared" si="132"/>
        <v>40592</v>
      </c>
      <c r="F1210" s="549">
        <f t="shared" si="127"/>
        <v>40592</v>
      </c>
      <c r="G1210" s="2489"/>
      <c r="H1210" s="2489"/>
      <c r="I1210" s="2489"/>
      <c r="J1210" s="2489"/>
      <c r="K1210" s="2489"/>
      <c r="L1210" s="2489"/>
      <c r="M1210" s="1690"/>
      <c r="N1210" s="2490"/>
      <c r="O1210" s="2490"/>
      <c r="P1210" s="2490"/>
      <c r="Q1210" s="2430">
        <v>40592</v>
      </c>
      <c r="R1210" s="2490"/>
      <c r="S1210" s="2490"/>
      <c r="T1210" s="2490"/>
      <c r="U1210" s="2490"/>
      <c r="V1210" s="2490"/>
      <c r="W1210" s="2490"/>
      <c r="X1210" s="2490"/>
      <c r="Y1210" s="2490"/>
      <c r="Z1210" s="2490"/>
      <c r="AA1210" s="2490"/>
      <c r="AB1210" s="2490"/>
      <c r="AC1210" s="2490"/>
      <c r="AD1210" s="2490"/>
      <c r="AE1210" s="2490"/>
      <c r="AF1210" s="2430"/>
      <c r="AG1210" s="2491"/>
      <c r="AH1210" s="2491"/>
      <c r="AI1210" s="2491"/>
      <c r="AJ1210" s="2491"/>
      <c r="AK1210" s="2491"/>
      <c r="AL1210" s="2491"/>
    </row>
    <row r="1211" spans="1:38" ht="17.100000000000001" customHeight="1">
      <c r="A1211" s="3561"/>
      <c r="B1211" s="3554"/>
      <c r="C1211" s="4060" t="s">
        <v>608</v>
      </c>
      <c r="D1211" s="3563" t="s">
        <v>609</v>
      </c>
      <c r="E1211" s="4053">
        <f t="shared" si="132"/>
        <v>8836</v>
      </c>
      <c r="F1211" s="549">
        <f t="shared" si="127"/>
        <v>8836</v>
      </c>
      <c r="G1211" s="2489"/>
      <c r="H1211" s="2489"/>
      <c r="I1211" s="2489"/>
      <c r="J1211" s="2489"/>
      <c r="K1211" s="2489"/>
      <c r="L1211" s="2489"/>
      <c r="M1211" s="1690"/>
      <c r="N1211" s="2490"/>
      <c r="O1211" s="2490"/>
      <c r="P1211" s="2490"/>
      <c r="Q1211" s="2430">
        <v>8836</v>
      </c>
      <c r="R1211" s="2490"/>
      <c r="S1211" s="2490"/>
      <c r="T1211" s="2490"/>
      <c r="U1211" s="2490"/>
      <c r="V1211" s="2490"/>
      <c r="W1211" s="2490"/>
      <c r="X1211" s="2490"/>
      <c r="Y1211" s="2490"/>
      <c r="Z1211" s="2490"/>
      <c r="AA1211" s="2490"/>
      <c r="AB1211" s="2490"/>
      <c r="AC1211" s="2490"/>
      <c r="AD1211" s="2490"/>
      <c r="AE1211" s="2490"/>
      <c r="AF1211" s="2430"/>
      <c r="AG1211" s="2491"/>
      <c r="AH1211" s="2491"/>
      <c r="AI1211" s="2491"/>
      <c r="AJ1211" s="2491"/>
      <c r="AK1211" s="2491"/>
      <c r="AL1211" s="2491"/>
    </row>
    <row r="1212" spans="1:38" ht="17.100000000000001" customHeight="1">
      <c r="A1212" s="3554"/>
      <c r="B1212" s="3554"/>
      <c r="C1212" s="1581" t="s">
        <v>610</v>
      </c>
      <c r="D1212" s="3563" t="s">
        <v>611</v>
      </c>
      <c r="E1212" s="4053">
        <f t="shared" si="132"/>
        <v>568453</v>
      </c>
      <c r="F1212" s="549">
        <f t="shared" si="127"/>
        <v>568453</v>
      </c>
      <c r="G1212" s="2489"/>
      <c r="H1212" s="2489"/>
      <c r="I1212" s="2489"/>
      <c r="J1212" s="2489"/>
      <c r="K1212" s="2489"/>
      <c r="L1212" s="2489"/>
      <c r="M1212" s="1690"/>
      <c r="N1212" s="2490"/>
      <c r="O1212" s="2490"/>
      <c r="P1212" s="2490"/>
      <c r="Q1212" s="2430">
        <v>568453</v>
      </c>
      <c r="R1212" s="2490"/>
      <c r="S1212" s="2490"/>
      <c r="T1212" s="2490"/>
      <c r="U1212" s="2490"/>
      <c r="V1212" s="2490"/>
      <c r="W1212" s="2490"/>
      <c r="X1212" s="2490"/>
      <c r="Y1212" s="2490"/>
      <c r="Z1212" s="2490"/>
      <c r="AA1212" s="2490"/>
      <c r="AB1212" s="2490"/>
      <c r="AC1212" s="2490"/>
      <c r="AD1212" s="2490"/>
      <c r="AE1212" s="2490"/>
      <c r="AF1212" s="2430"/>
      <c r="AG1212" s="2491"/>
      <c r="AH1212" s="2491"/>
      <c r="AI1212" s="2491"/>
      <c r="AJ1212" s="2491"/>
      <c r="AK1212" s="2491"/>
      <c r="AL1212" s="2491"/>
    </row>
    <row r="1213" spans="1:38" ht="16.5" customHeight="1">
      <c r="A1213" s="3561"/>
      <c r="B1213" s="3554"/>
      <c r="C1213" s="1581" t="s">
        <v>612</v>
      </c>
      <c r="D1213" s="3563" t="s">
        <v>613</v>
      </c>
      <c r="E1213" s="4053">
        <f t="shared" si="132"/>
        <v>16443</v>
      </c>
      <c r="F1213" s="549">
        <f t="shared" si="127"/>
        <v>16443</v>
      </c>
      <c r="G1213" s="2489"/>
      <c r="H1213" s="2489"/>
      <c r="I1213" s="2489"/>
      <c r="J1213" s="2489"/>
      <c r="K1213" s="2489"/>
      <c r="L1213" s="2489"/>
      <c r="M1213" s="1690"/>
      <c r="N1213" s="2490"/>
      <c r="O1213" s="2490"/>
      <c r="P1213" s="2490"/>
      <c r="Q1213" s="2430">
        <v>16443</v>
      </c>
      <c r="R1213" s="2490"/>
      <c r="S1213" s="2490"/>
      <c r="T1213" s="2490"/>
      <c r="U1213" s="2490"/>
      <c r="V1213" s="2490"/>
      <c r="W1213" s="2490"/>
      <c r="X1213" s="2490"/>
      <c r="Y1213" s="2490"/>
      <c r="Z1213" s="2490"/>
      <c r="AA1213" s="2490"/>
      <c r="AB1213" s="2490"/>
      <c r="AC1213" s="2490"/>
      <c r="AD1213" s="2490"/>
      <c r="AE1213" s="2490"/>
      <c r="AF1213" s="2430"/>
      <c r="AG1213" s="2491"/>
      <c r="AH1213" s="2491"/>
      <c r="AI1213" s="2491"/>
      <c r="AJ1213" s="2491"/>
      <c r="AK1213" s="2491"/>
      <c r="AL1213" s="2491"/>
    </row>
    <row r="1214" spans="1:38" ht="17.100000000000001" customHeight="1">
      <c r="A1214" s="3561"/>
      <c r="B1214" s="3554"/>
      <c r="C1214" s="4061" t="s">
        <v>618</v>
      </c>
      <c r="D1214" s="4056" t="s">
        <v>619</v>
      </c>
      <c r="E1214" s="4053">
        <f t="shared" si="132"/>
        <v>13402</v>
      </c>
      <c r="F1214" s="549">
        <f t="shared" si="127"/>
        <v>13402</v>
      </c>
      <c r="G1214" s="2492"/>
      <c r="H1214" s="2492"/>
      <c r="I1214" s="2492"/>
      <c r="J1214" s="2492"/>
      <c r="K1214" s="2492"/>
      <c r="L1214" s="2492"/>
      <c r="M1214" s="1690"/>
      <c r="N1214" s="2493"/>
      <c r="O1214" s="2493"/>
      <c r="P1214" s="2493"/>
      <c r="Q1214" s="2430">
        <v>13402</v>
      </c>
      <c r="R1214" s="2493"/>
      <c r="S1214" s="2493"/>
      <c r="T1214" s="2493"/>
      <c r="U1214" s="2493"/>
      <c r="V1214" s="2493"/>
      <c r="W1214" s="2493"/>
      <c r="X1214" s="2493"/>
      <c r="Y1214" s="2493"/>
      <c r="Z1214" s="2493"/>
      <c r="AA1214" s="2493"/>
      <c r="AB1214" s="2493"/>
      <c r="AC1214" s="2493"/>
      <c r="AD1214" s="2493"/>
      <c r="AE1214" s="2493"/>
      <c r="AF1214" s="2430"/>
      <c r="AG1214" s="2494"/>
      <c r="AH1214" s="2494"/>
      <c r="AI1214" s="2494"/>
      <c r="AJ1214" s="2494"/>
      <c r="AK1214" s="2494"/>
      <c r="AL1214" s="2494"/>
    </row>
    <row r="1215" spans="1:38" ht="17.100000000000001" customHeight="1" thickBot="1">
      <c r="A1215" s="3555"/>
      <c r="B1215" s="3555"/>
      <c r="C1215" s="4408" t="s">
        <v>783</v>
      </c>
      <c r="D1215" s="4394" t="s">
        <v>705</v>
      </c>
      <c r="E1215" s="4398">
        <f t="shared" si="132"/>
        <v>2793</v>
      </c>
      <c r="F1215" s="549">
        <f t="shared" si="127"/>
        <v>2793</v>
      </c>
      <c r="G1215" s="2495"/>
      <c r="H1215" s="2495"/>
      <c r="I1215" s="2495"/>
      <c r="J1215" s="2495"/>
      <c r="K1215" s="2495"/>
      <c r="L1215" s="2495"/>
      <c r="M1215" s="1690"/>
      <c r="N1215" s="2496"/>
      <c r="O1215" s="2496"/>
      <c r="P1215" s="2496"/>
      <c r="Q1215" s="2430">
        <v>2793</v>
      </c>
      <c r="R1215" s="2496"/>
      <c r="S1215" s="2496"/>
      <c r="T1215" s="2496"/>
      <c r="U1215" s="2496"/>
      <c r="V1215" s="2496"/>
      <c r="W1215" s="2496"/>
      <c r="X1215" s="2496"/>
      <c r="Y1215" s="2496"/>
      <c r="Z1215" s="2496"/>
      <c r="AA1215" s="2496"/>
      <c r="AB1215" s="2496"/>
      <c r="AC1215" s="2496"/>
      <c r="AD1215" s="2496"/>
      <c r="AE1215" s="2496"/>
      <c r="AF1215" s="2430"/>
      <c r="AG1215" s="2497"/>
      <c r="AH1215" s="2497"/>
      <c r="AI1215" s="2497"/>
      <c r="AJ1215" s="2497"/>
      <c r="AK1215" s="2497"/>
      <c r="AL1215" s="2497"/>
    </row>
    <row r="1216" spans="1:38" ht="17.100000000000001" customHeight="1">
      <c r="A1216" s="3561"/>
      <c r="B1216" s="3554"/>
      <c r="C1216" s="4338" t="s">
        <v>620</v>
      </c>
      <c r="D1216" s="4347" t="s">
        <v>621</v>
      </c>
      <c r="E1216" s="796">
        <f t="shared" si="132"/>
        <v>28455</v>
      </c>
      <c r="F1216" s="549">
        <f t="shared" si="127"/>
        <v>28455</v>
      </c>
      <c r="G1216" s="2495"/>
      <c r="H1216" s="2495"/>
      <c r="I1216" s="2495"/>
      <c r="J1216" s="2495"/>
      <c r="K1216" s="2495"/>
      <c r="L1216" s="2495"/>
      <c r="M1216" s="1690"/>
      <c r="N1216" s="2496"/>
      <c r="O1216" s="2496"/>
      <c r="P1216" s="2496"/>
      <c r="Q1216" s="2430">
        <v>28455</v>
      </c>
      <c r="R1216" s="2496"/>
      <c r="S1216" s="2496"/>
      <c r="T1216" s="2496"/>
      <c r="U1216" s="2496"/>
      <c r="V1216" s="2496"/>
      <c r="W1216" s="2496"/>
      <c r="X1216" s="2496"/>
      <c r="Y1216" s="2496"/>
      <c r="Z1216" s="2496"/>
      <c r="AA1216" s="2496"/>
      <c r="AB1216" s="2496"/>
      <c r="AC1216" s="2496"/>
      <c r="AD1216" s="2496"/>
      <c r="AE1216" s="2496"/>
      <c r="AF1216" s="2430"/>
      <c r="AG1216" s="2497"/>
      <c r="AH1216" s="2497"/>
      <c r="AI1216" s="2497"/>
      <c r="AJ1216" s="2497"/>
      <c r="AK1216" s="2497"/>
      <c r="AL1216" s="2497"/>
    </row>
    <row r="1217" spans="1:38" ht="17.100000000000001" customHeight="1">
      <c r="A1217" s="3561"/>
      <c r="B1217" s="3554"/>
      <c r="C1217" s="4055" t="s">
        <v>622</v>
      </c>
      <c r="D1217" s="4056" t="s">
        <v>623</v>
      </c>
      <c r="E1217" s="4053">
        <f t="shared" si="132"/>
        <v>171030</v>
      </c>
      <c r="F1217" s="549">
        <f t="shared" si="127"/>
        <v>171030</v>
      </c>
      <c r="G1217" s="2498"/>
      <c r="H1217" s="2498"/>
      <c r="I1217" s="2498"/>
      <c r="J1217" s="2498"/>
      <c r="K1217" s="2498"/>
      <c r="L1217" s="2498"/>
      <c r="M1217" s="1690"/>
      <c r="N1217" s="2499"/>
      <c r="O1217" s="2499"/>
      <c r="P1217" s="2499"/>
      <c r="Q1217" s="2430">
        <v>171030</v>
      </c>
      <c r="R1217" s="2499"/>
      <c r="S1217" s="2499"/>
      <c r="T1217" s="2499"/>
      <c r="U1217" s="2499"/>
      <c r="V1217" s="2499"/>
      <c r="W1217" s="2499"/>
      <c r="X1217" s="2499"/>
      <c r="Y1217" s="2499"/>
      <c r="Z1217" s="2499"/>
      <c r="AA1217" s="2499"/>
      <c r="AB1217" s="2499"/>
      <c r="AC1217" s="2499"/>
      <c r="AD1217" s="2499"/>
      <c r="AE1217" s="2499"/>
      <c r="AF1217" s="2430"/>
      <c r="AG1217" s="2500"/>
      <c r="AH1217" s="2500"/>
      <c r="AI1217" s="2500"/>
      <c r="AJ1217" s="2500"/>
      <c r="AK1217" s="2500"/>
      <c r="AL1217" s="2500"/>
    </row>
    <row r="1218" spans="1:38" ht="17.100000000000001" customHeight="1">
      <c r="A1218" s="3561"/>
      <c r="B1218" s="3554"/>
      <c r="C1218" s="4055" t="s">
        <v>624</v>
      </c>
      <c r="D1218" s="4056" t="s">
        <v>625</v>
      </c>
      <c r="E1218" s="4053">
        <f t="shared" si="132"/>
        <v>29826</v>
      </c>
      <c r="F1218" s="549">
        <f t="shared" ref="F1218:F1268" si="133">SUM(G1218:AJ1218)</f>
        <v>29826</v>
      </c>
      <c r="G1218" s="2501"/>
      <c r="H1218" s="2501"/>
      <c r="I1218" s="2501"/>
      <c r="J1218" s="2501"/>
      <c r="K1218" s="2501"/>
      <c r="L1218" s="2501"/>
      <c r="M1218" s="1690"/>
      <c r="N1218" s="2502"/>
      <c r="O1218" s="2502"/>
      <c r="P1218" s="2502"/>
      <c r="Q1218" s="2430">
        <v>29826</v>
      </c>
      <c r="R1218" s="2502"/>
      <c r="S1218" s="2502"/>
      <c r="T1218" s="2502"/>
      <c r="U1218" s="2502"/>
      <c r="V1218" s="2502"/>
      <c r="W1218" s="2502"/>
      <c r="X1218" s="2502"/>
      <c r="Y1218" s="2502"/>
      <c r="Z1218" s="2502"/>
      <c r="AA1218" s="2502"/>
      <c r="AB1218" s="2502"/>
      <c r="AC1218" s="2502"/>
      <c r="AD1218" s="2502"/>
      <c r="AE1218" s="2502"/>
      <c r="AF1218" s="2430"/>
      <c r="AG1218" s="2503"/>
      <c r="AH1218" s="2503"/>
      <c r="AI1218" s="2503"/>
      <c r="AJ1218" s="2503"/>
      <c r="AK1218" s="2503"/>
      <c r="AL1218" s="2503"/>
    </row>
    <row r="1219" spans="1:38" ht="17.100000000000001" customHeight="1">
      <c r="A1219" s="3561"/>
      <c r="B1219" s="3554"/>
      <c r="C1219" s="4055" t="s">
        <v>626</v>
      </c>
      <c r="D1219" s="4056" t="s">
        <v>627</v>
      </c>
      <c r="E1219" s="4053">
        <f t="shared" si="132"/>
        <v>22994</v>
      </c>
      <c r="F1219" s="549">
        <f t="shared" si="133"/>
        <v>22994</v>
      </c>
      <c r="G1219" s="2504"/>
      <c r="H1219" s="2504"/>
      <c r="I1219" s="2504"/>
      <c r="J1219" s="2504"/>
      <c r="K1219" s="2504"/>
      <c r="L1219" s="2504"/>
      <c r="M1219" s="1690"/>
      <c r="N1219" s="2505"/>
      <c r="O1219" s="2505"/>
      <c r="P1219" s="2505"/>
      <c r="Q1219" s="2430">
        <v>22994</v>
      </c>
      <c r="R1219" s="2505"/>
      <c r="S1219" s="2505"/>
      <c r="T1219" s="2505"/>
      <c r="U1219" s="2505"/>
      <c r="V1219" s="2505"/>
      <c r="W1219" s="2505"/>
      <c r="X1219" s="2505"/>
      <c r="Y1219" s="2505"/>
      <c r="Z1219" s="2505"/>
      <c r="AA1219" s="2505"/>
      <c r="AB1219" s="2505"/>
      <c r="AC1219" s="2505"/>
      <c r="AD1219" s="2505"/>
      <c r="AE1219" s="2505"/>
      <c r="AF1219" s="2430"/>
      <c r="AG1219" s="2506"/>
      <c r="AH1219" s="2506"/>
      <c r="AI1219" s="2506"/>
      <c r="AJ1219" s="2506"/>
      <c r="AK1219" s="2506"/>
      <c r="AL1219" s="2506"/>
    </row>
    <row r="1220" spans="1:38" ht="17.100000000000001" customHeight="1">
      <c r="A1220" s="3561"/>
      <c r="B1220" s="3554"/>
      <c r="C1220" s="4062" t="s">
        <v>628</v>
      </c>
      <c r="D1220" s="4056" t="s">
        <v>629</v>
      </c>
      <c r="E1220" s="4053">
        <f t="shared" si="132"/>
        <v>2500</v>
      </c>
      <c r="F1220" s="549">
        <f t="shared" si="133"/>
        <v>2500</v>
      </c>
      <c r="G1220" s="2507"/>
      <c r="H1220" s="2507"/>
      <c r="I1220" s="2507"/>
      <c r="J1220" s="2507"/>
      <c r="K1220" s="2507"/>
      <c r="L1220" s="2507"/>
      <c r="M1220" s="1690"/>
      <c r="N1220" s="2508"/>
      <c r="O1220" s="2508"/>
      <c r="P1220" s="2508"/>
      <c r="Q1220" s="2430">
        <v>2500</v>
      </c>
      <c r="R1220" s="2508"/>
      <c r="S1220" s="2508"/>
      <c r="T1220" s="2508"/>
      <c r="U1220" s="2508"/>
      <c r="V1220" s="2508"/>
      <c r="W1220" s="2508"/>
      <c r="X1220" s="2508"/>
      <c r="Y1220" s="2508"/>
      <c r="Z1220" s="2508"/>
      <c r="AA1220" s="2508"/>
      <c r="AB1220" s="2508"/>
      <c r="AC1220" s="2508"/>
      <c r="AD1220" s="2508"/>
      <c r="AE1220" s="2508"/>
      <c r="AF1220" s="2430"/>
      <c r="AG1220" s="2509"/>
      <c r="AH1220" s="2509"/>
      <c r="AI1220" s="2509"/>
      <c r="AJ1220" s="2509"/>
      <c r="AK1220" s="2509"/>
      <c r="AL1220" s="2509"/>
    </row>
    <row r="1221" spans="1:38" ht="17.100000000000001" customHeight="1">
      <c r="A1221" s="3561"/>
      <c r="B1221" s="3554"/>
      <c r="C1221" s="599" t="s">
        <v>630</v>
      </c>
      <c r="D1221" s="4056" t="s">
        <v>681</v>
      </c>
      <c r="E1221" s="4053">
        <f t="shared" si="132"/>
        <v>2000</v>
      </c>
      <c r="F1221" s="549">
        <f t="shared" si="133"/>
        <v>2000</v>
      </c>
      <c r="G1221" s="2510"/>
      <c r="H1221" s="2510"/>
      <c r="I1221" s="2510"/>
      <c r="J1221" s="2510"/>
      <c r="K1221" s="2510"/>
      <c r="L1221" s="2510"/>
      <c r="M1221" s="1690"/>
      <c r="N1221" s="2511"/>
      <c r="O1221" s="2511"/>
      <c r="P1221" s="2511"/>
      <c r="Q1221" s="2430">
        <v>2000</v>
      </c>
      <c r="R1221" s="2511"/>
      <c r="S1221" s="2511"/>
      <c r="T1221" s="2511"/>
      <c r="U1221" s="2511"/>
      <c r="V1221" s="2511"/>
      <c r="W1221" s="2511"/>
      <c r="X1221" s="2511"/>
      <c r="Y1221" s="2511"/>
      <c r="Z1221" s="2511"/>
      <c r="AA1221" s="2511"/>
      <c r="AB1221" s="2511"/>
      <c r="AC1221" s="2511"/>
      <c r="AD1221" s="2511"/>
      <c r="AE1221" s="2511"/>
      <c r="AF1221" s="2430"/>
      <c r="AG1221" s="2512"/>
      <c r="AH1221" s="2512"/>
      <c r="AI1221" s="2512"/>
      <c r="AJ1221" s="2512"/>
      <c r="AK1221" s="2512"/>
      <c r="AL1221" s="2512"/>
    </row>
    <row r="1222" spans="1:38" ht="18" customHeight="1">
      <c r="A1222" s="3561"/>
      <c r="B1222" s="3554"/>
      <c r="C1222" s="4065" t="s">
        <v>632</v>
      </c>
      <c r="D1222" s="4066" t="s">
        <v>633</v>
      </c>
      <c r="E1222" s="4053">
        <f t="shared" si="132"/>
        <v>68167</v>
      </c>
      <c r="F1222" s="549">
        <f t="shared" si="133"/>
        <v>68167</v>
      </c>
      <c r="G1222" s="2513"/>
      <c r="H1222" s="2513"/>
      <c r="I1222" s="2513"/>
      <c r="J1222" s="2513"/>
      <c r="K1222" s="2513"/>
      <c r="L1222" s="2513"/>
      <c r="M1222" s="1690"/>
      <c r="N1222" s="2514"/>
      <c r="O1222" s="2514"/>
      <c r="P1222" s="2514"/>
      <c r="Q1222" s="2430">
        <v>68167</v>
      </c>
      <c r="R1222" s="2514"/>
      <c r="S1222" s="2514"/>
      <c r="T1222" s="2514"/>
      <c r="U1222" s="2514"/>
      <c r="V1222" s="2514"/>
      <c r="W1222" s="2514"/>
      <c r="X1222" s="2514"/>
      <c r="Y1222" s="2514"/>
      <c r="Z1222" s="2514"/>
      <c r="AA1222" s="2514"/>
      <c r="AB1222" s="2514"/>
      <c r="AC1222" s="2514"/>
      <c r="AD1222" s="2514"/>
      <c r="AE1222" s="2514"/>
      <c r="AF1222" s="2430"/>
      <c r="AG1222" s="2515"/>
      <c r="AH1222" s="2515"/>
      <c r="AI1222" s="2515"/>
      <c r="AJ1222" s="2515"/>
      <c r="AK1222" s="2515"/>
      <c r="AL1222" s="2515"/>
    </row>
    <row r="1223" spans="1:38" ht="17.100000000000001" customHeight="1">
      <c r="A1223" s="3561"/>
      <c r="B1223" s="3554"/>
      <c r="C1223" s="4067"/>
      <c r="D1223" s="4068"/>
      <c r="E1223" s="4053"/>
      <c r="F1223" s="549">
        <f t="shared" si="133"/>
        <v>0</v>
      </c>
      <c r="G1223" s="2513"/>
      <c r="H1223" s="2513"/>
      <c r="I1223" s="2513"/>
      <c r="J1223" s="2513"/>
      <c r="K1223" s="2513"/>
      <c r="L1223" s="2513"/>
      <c r="M1223" s="1690"/>
      <c r="N1223" s="2514"/>
      <c r="O1223" s="2514"/>
      <c r="P1223" s="2514"/>
      <c r="Q1223" s="2430"/>
      <c r="R1223" s="2514"/>
      <c r="S1223" s="2514"/>
      <c r="T1223" s="2514"/>
      <c r="U1223" s="2514"/>
      <c r="V1223" s="2514"/>
      <c r="W1223" s="2514"/>
      <c r="X1223" s="2514"/>
      <c r="Y1223" s="2514"/>
      <c r="Z1223" s="2514"/>
      <c r="AA1223" s="2514"/>
      <c r="AB1223" s="2514"/>
      <c r="AC1223" s="2514"/>
      <c r="AD1223" s="2514"/>
      <c r="AE1223" s="2514"/>
      <c r="AF1223" s="2430"/>
      <c r="AG1223" s="2515"/>
      <c r="AH1223" s="2515"/>
      <c r="AI1223" s="2515"/>
      <c r="AJ1223" s="2515"/>
      <c r="AK1223" s="2515"/>
      <c r="AL1223" s="2515"/>
    </row>
    <row r="1224" spans="1:38" ht="17.100000000000001" customHeight="1">
      <c r="A1224" s="3561"/>
      <c r="B1224" s="3554"/>
      <c r="C1224" s="5431" t="s">
        <v>641</v>
      </c>
      <c r="D1224" s="5431"/>
      <c r="E1224" s="796">
        <f>SUM(E1225)</f>
        <v>1185239</v>
      </c>
      <c r="F1224" s="549">
        <f t="shared" si="133"/>
        <v>0</v>
      </c>
      <c r="G1224" s="2513"/>
      <c r="H1224" s="2513"/>
      <c r="I1224" s="2513"/>
      <c r="J1224" s="2513"/>
      <c r="K1224" s="2513"/>
      <c r="L1224" s="2513"/>
      <c r="M1224" s="1690"/>
      <c r="N1224" s="2514"/>
      <c r="O1224" s="2514"/>
      <c r="P1224" s="2514"/>
      <c r="Q1224" s="2430"/>
      <c r="R1224" s="2514"/>
      <c r="S1224" s="2514"/>
      <c r="T1224" s="2514"/>
      <c r="U1224" s="2514"/>
      <c r="V1224" s="2514"/>
      <c r="W1224" s="2514"/>
      <c r="X1224" s="2514"/>
      <c r="Y1224" s="2514"/>
      <c r="Z1224" s="2514"/>
      <c r="AA1224" s="2514"/>
      <c r="AB1224" s="2514"/>
      <c r="AC1224" s="2514"/>
      <c r="AD1224" s="2514"/>
      <c r="AE1224" s="2514"/>
      <c r="AF1224" s="2430"/>
      <c r="AG1224" s="2515"/>
      <c r="AH1224" s="2515"/>
      <c r="AI1224" s="2515"/>
      <c r="AJ1224" s="2515"/>
      <c r="AK1224" s="2515"/>
      <c r="AL1224" s="2515"/>
    </row>
    <row r="1225" spans="1:38" ht="53.25" customHeight="1">
      <c r="A1225" s="3561"/>
      <c r="B1225" s="3554"/>
      <c r="C1225" s="4069" t="s">
        <v>66</v>
      </c>
      <c r="D1225" s="4070" t="s">
        <v>682</v>
      </c>
      <c r="E1225" s="4071">
        <f>F1225</f>
        <v>1185239</v>
      </c>
      <c r="F1225" s="549">
        <f t="shared" si="133"/>
        <v>1185239</v>
      </c>
      <c r="G1225" s="2516"/>
      <c r="H1225" s="2516"/>
      <c r="I1225" s="2516"/>
      <c r="J1225" s="2516"/>
      <c r="K1225" s="2516"/>
      <c r="L1225" s="2516"/>
      <c r="M1225" s="1690"/>
      <c r="N1225" s="2517"/>
      <c r="O1225" s="2517"/>
      <c r="P1225" s="2517"/>
      <c r="Q1225" s="2430">
        <v>1185239</v>
      </c>
      <c r="R1225" s="2517"/>
      <c r="S1225" s="2517"/>
      <c r="T1225" s="2517"/>
      <c r="U1225" s="2517"/>
      <c r="V1225" s="2517"/>
      <c r="W1225" s="2517"/>
      <c r="X1225" s="2517"/>
      <c r="Y1225" s="2517"/>
      <c r="Z1225" s="2517"/>
      <c r="AA1225" s="2517"/>
      <c r="AB1225" s="2517"/>
      <c r="AC1225" s="2517"/>
      <c r="AD1225" s="2517"/>
      <c r="AE1225" s="2517"/>
      <c r="AF1225" s="2430"/>
      <c r="AG1225" s="2518"/>
      <c r="AH1225" s="2518"/>
      <c r="AI1225" s="2518"/>
      <c r="AJ1225" s="2518"/>
      <c r="AK1225" s="2518"/>
      <c r="AL1225" s="2518"/>
    </row>
    <row r="1226" spans="1:38" ht="15" customHeight="1">
      <c r="A1226" s="3561"/>
      <c r="B1226" s="3554"/>
      <c r="C1226" s="615"/>
      <c r="D1226" s="615"/>
      <c r="E1226" s="4071"/>
      <c r="F1226" s="549">
        <f t="shared" si="133"/>
        <v>0</v>
      </c>
      <c r="G1226" s="2516"/>
      <c r="H1226" s="2516"/>
      <c r="I1226" s="2516"/>
      <c r="J1226" s="2516"/>
      <c r="K1226" s="2516"/>
      <c r="L1226" s="2516"/>
      <c r="M1226" s="1690"/>
      <c r="N1226" s="2517"/>
      <c r="O1226" s="2517"/>
      <c r="P1226" s="2517"/>
      <c r="Q1226" s="2430"/>
      <c r="R1226" s="2517"/>
      <c r="S1226" s="2517"/>
      <c r="T1226" s="2517"/>
      <c r="U1226" s="2517"/>
      <c r="V1226" s="2517"/>
      <c r="W1226" s="2517"/>
      <c r="X1226" s="2517"/>
      <c r="Y1226" s="2517"/>
      <c r="Z1226" s="2517"/>
      <c r="AA1226" s="2517"/>
      <c r="AB1226" s="2517"/>
      <c r="AC1226" s="2517"/>
      <c r="AD1226" s="2517"/>
      <c r="AE1226" s="2517"/>
      <c r="AF1226" s="2430"/>
      <c r="AG1226" s="2518"/>
      <c r="AH1226" s="2518"/>
      <c r="AI1226" s="2518"/>
      <c r="AJ1226" s="2518"/>
      <c r="AK1226" s="2518"/>
      <c r="AL1226" s="2518"/>
    </row>
    <row r="1227" spans="1:38" ht="17.100000000000001" customHeight="1">
      <c r="A1227" s="3561"/>
      <c r="B1227" s="634"/>
      <c r="C1227" s="5432" t="s">
        <v>634</v>
      </c>
      <c r="D1227" s="5432"/>
      <c r="E1227" s="4072">
        <f>SUM(E1228)</f>
        <v>32567</v>
      </c>
      <c r="F1227" s="549">
        <f t="shared" si="133"/>
        <v>0</v>
      </c>
      <c r="G1227" s="2516"/>
      <c r="H1227" s="2516"/>
      <c r="I1227" s="2516"/>
      <c r="J1227" s="2516"/>
      <c r="K1227" s="2516"/>
      <c r="L1227" s="2516"/>
      <c r="M1227" s="2519"/>
      <c r="N1227" s="2517"/>
      <c r="O1227" s="2517"/>
      <c r="P1227" s="2517"/>
      <c r="Q1227" s="2520"/>
      <c r="R1227" s="2517"/>
      <c r="S1227" s="2517"/>
      <c r="T1227" s="2517"/>
      <c r="U1227" s="2517"/>
      <c r="V1227" s="2517"/>
      <c r="W1227" s="2517"/>
      <c r="X1227" s="2517"/>
      <c r="Y1227" s="2517"/>
      <c r="Z1227" s="2517"/>
      <c r="AA1227" s="2517"/>
      <c r="AB1227" s="2517"/>
      <c r="AC1227" s="2517"/>
      <c r="AD1227" s="2517"/>
      <c r="AE1227" s="2517"/>
      <c r="AF1227" s="2520"/>
      <c r="AG1227" s="2518"/>
      <c r="AH1227" s="2518"/>
      <c r="AI1227" s="2518"/>
      <c r="AJ1227" s="2518"/>
      <c r="AK1227" s="2518"/>
      <c r="AL1227" s="2518"/>
    </row>
    <row r="1228" spans="1:38" ht="17.25" customHeight="1">
      <c r="A1228" s="3561"/>
      <c r="B1228" s="634"/>
      <c r="C1228" s="4069" t="s">
        <v>635</v>
      </c>
      <c r="D1228" s="4070" t="s">
        <v>636</v>
      </c>
      <c r="E1228" s="4071">
        <f>F1228</f>
        <v>32567</v>
      </c>
      <c r="F1228" s="549">
        <f t="shared" si="133"/>
        <v>32567</v>
      </c>
      <c r="G1228" s="2521"/>
      <c r="H1228" s="2521"/>
      <c r="I1228" s="2521"/>
      <c r="J1228" s="2521"/>
      <c r="K1228" s="2521"/>
      <c r="L1228" s="2521"/>
      <c r="M1228" s="1690"/>
      <c r="N1228" s="2522"/>
      <c r="O1228" s="2522"/>
      <c r="P1228" s="2522"/>
      <c r="Q1228" s="2520">
        <v>32567</v>
      </c>
      <c r="R1228" s="2522"/>
      <c r="S1228" s="2522"/>
      <c r="T1228" s="2522"/>
      <c r="U1228" s="2522"/>
      <c r="V1228" s="2522"/>
      <c r="W1228" s="2522"/>
      <c r="X1228" s="2522"/>
      <c r="Y1228" s="2522"/>
      <c r="Z1228" s="2522"/>
      <c r="AA1228" s="2522"/>
      <c r="AB1228" s="2522"/>
      <c r="AC1228" s="2522"/>
      <c r="AD1228" s="2522"/>
      <c r="AE1228" s="2522"/>
      <c r="AF1228" s="2520"/>
      <c r="AG1228" s="2523"/>
      <c r="AH1228" s="2523"/>
      <c r="AI1228" s="2523"/>
      <c r="AJ1228" s="2523"/>
      <c r="AK1228" s="2523"/>
      <c r="AL1228" s="2523"/>
    </row>
    <row r="1229" spans="1:38" ht="16.5" customHeight="1">
      <c r="A1229" s="3561"/>
      <c r="B1229" s="634"/>
      <c r="C1229" s="4073"/>
      <c r="D1229" s="4074"/>
      <c r="E1229" s="4071"/>
      <c r="F1229" s="549">
        <f t="shared" si="133"/>
        <v>0</v>
      </c>
      <c r="G1229" s="2524"/>
      <c r="H1229" s="2524"/>
      <c r="I1229" s="2524"/>
      <c r="J1229" s="2524"/>
      <c r="K1229" s="2524"/>
      <c r="L1229" s="2524"/>
      <c r="M1229" s="1690"/>
      <c r="N1229" s="2525"/>
      <c r="O1229" s="2525"/>
      <c r="P1229" s="2525"/>
      <c r="Q1229" s="2520"/>
      <c r="R1229" s="2525"/>
      <c r="S1229" s="2525"/>
      <c r="T1229" s="2525"/>
      <c r="U1229" s="2525"/>
      <c r="V1229" s="2525"/>
      <c r="W1229" s="2525"/>
      <c r="X1229" s="2525"/>
      <c r="Y1229" s="2525"/>
      <c r="Z1229" s="2525"/>
      <c r="AA1229" s="2525"/>
      <c r="AB1229" s="2525"/>
      <c r="AC1229" s="2525"/>
      <c r="AD1229" s="2525"/>
      <c r="AE1229" s="2525"/>
      <c r="AF1229" s="2520"/>
      <c r="AG1229" s="2526"/>
      <c r="AH1229" s="2526"/>
      <c r="AI1229" s="2526"/>
      <c r="AJ1229" s="2526"/>
      <c r="AK1229" s="2526"/>
      <c r="AL1229" s="2526"/>
    </row>
    <row r="1230" spans="1:38" ht="17.25" customHeight="1">
      <c r="A1230" s="3561"/>
      <c r="B1230" s="634"/>
      <c r="C1230" s="5433" t="s">
        <v>637</v>
      </c>
      <c r="D1230" s="5433"/>
      <c r="E1230" s="4075">
        <f>SUM(E1231)</f>
        <v>1170000</v>
      </c>
      <c r="F1230" s="549">
        <f t="shared" si="133"/>
        <v>0</v>
      </c>
      <c r="G1230" s="2527"/>
      <c r="H1230" s="2527"/>
      <c r="I1230" s="2527"/>
      <c r="J1230" s="2527"/>
      <c r="K1230" s="2527"/>
      <c r="L1230" s="2527"/>
      <c r="M1230" s="1690"/>
      <c r="N1230" s="2528"/>
      <c r="O1230" s="2528"/>
      <c r="P1230" s="2528"/>
      <c r="Q1230" s="2520"/>
      <c r="R1230" s="2528"/>
      <c r="S1230" s="2528"/>
      <c r="T1230" s="2528"/>
      <c r="U1230" s="2528"/>
      <c r="V1230" s="2528"/>
      <c r="W1230" s="2528"/>
      <c r="X1230" s="2528"/>
      <c r="Y1230" s="2528"/>
      <c r="Z1230" s="2528"/>
      <c r="AA1230" s="2528"/>
      <c r="AB1230" s="2528"/>
      <c r="AC1230" s="2528"/>
      <c r="AD1230" s="2528"/>
      <c r="AE1230" s="2528"/>
      <c r="AF1230" s="2520"/>
      <c r="AG1230" s="2529"/>
      <c r="AH1230" s="2529"/>
      <c r="AI1230" s="2529"/>
      <c r="AJ1230" s="2529"/>
      <c r="AK1230" s="2529"/>
      <c r="AL1230" s="2529"/>
    </row>
    <row r="1231" spans="1:38" ht="17.25" customHeight="1">
      <c r="A1231" s="3561"/>
      <c r="B1231" s="634"/>
      <c r="C1231" s="5434" t="s">
        <v>638</v>
      </c>
      <c r="D1231" s="5435"/>
      <c r="E1231" s="4071">
        <f>SUM(E1232:E1232)</f>
        <v>1170000</v>
      </c>
      <c r="F1231" s="549">
        <f t="shared" si="133"/>
        <v>0</v>
      </c>
      <c r="G1231" s="2527"/>
      <c r="H1231" s="2527"/>
      <c r="I1231" s="2527"/>
      <c r="J1231" s="2527"/>
      <c r="K1231" s="2527"/>
      <c r="L1231" s="2527"/>
      <c r="M1231" s="1690"/>
      <c r="N1231" s="2528"/>
      <c r="O1231" s="2528"/>
      <c r="P1231" s="2528"/>
      <c r="Q1231" s="2430"/>
      <c r="R1231" s="2528"/>
      <c r="S1231" s="2528"/>
      <c r="T1231" s="2528"/>
      <c r="U1231" s="2528"/>
      <c r="V1231" s="2528"/>
      <c r="W1231" s="2528"/>
      <c r="X1231" s="2528"/>
      <c r="Y1231" s="2528"/>
      <c r="Z1231" s="2528"/>
      <c r="AA1231" s="2528"/>
      <c r="AB1231" s="2528"/>
      <c r="AC1231" s="2528"/>
      <c r="AD1231" s="2528"/>
      <c r="AE1231" s="2528"/>
      <c r="AF1231" s="2430"/>
      <c r="AG1231" s="2529"/>
      <c r="AH1231" s="2529"/>
      <c r="AI1231" s="2529"/>
      <c r="AJ1231" s="2529"/>
      <c r="AK1231" s="2529"/>
      <c r="AL1231" s="2529"/>
    </row>
    <row r="1232" spans="1:38" ht="16.5" customHeight="1" thickBot="1">
      <c r="A1232" s="3561"/>
      <c r="B1232" s="634"/>
      <c r="C1232" s="681" t="s">
        <v>732</v>
      </c>
      <c r="D1232" s="3560" t="s">
        <v>733</v>
      </c>
      <c r="E1232" s="4076">
        <f>F1232</f>
        <v>1170000</v>
      </c>
      <c r="F1232" s="549">
        <f t="shared" si="133"/>
        <v>1170000</v>
      </c>
      <c r="G1232" s="2527"/>
      <c r="H1232" s="2527"/>
      <c r="I1232" s="2527"/>
      <c r="J1232" s="2527"/>
      <c r="K1232" s="2527"/>
      <c r="L1232" s="2527"/>
      <c r="M1232" s="1690"/>
      <c r="N1232" s="2528"/>
      <c r="O1232" s="2528"/>
      <c r="P1232" s="2528"/>
      <c r="Q1232" s="2430">
        <v>1170000</v>
      </c>
      <c r="R1232" s="2528"/>
      <c r="S1232" s="2528"/>
      <c r="T1232" s="2528"/>
      <c r="U1232" s="2528"/>
      <c r="V1232" s="2528"/>
      <c r="W1232" s="2528"/>
      <c r="X1232" s="2528"/>
      <c r="Y1232" s="2528"/>
      <c r="Z1232" s="2528"/>
      <c r="AA1232" s="2528"/>
      <c r="AB1232" s="2528"/>
      <c r="AC1232" s="2528"/>
      <c r="AD1232" s="2528"/>
      <c r="AE1232" s="2528"/>
      <c r="AF1232" s="2430"/>
      <c r="AG1232" s="2529"/>
      <c r="AH1232" s="2529"/>
      <c r="AI1232" s="2529"/>
      <c r="AJ1232" s="2529"/>
      <c r="AK1232" s="2529"/>
      <c r="AL1232" s="2529"/>
    </row>
    <row r="1233" spans="1:38" ht="17.100000000000001" customHeight="1" thickBot="1">
      <c r="A1233" s="3561"/>
      <c r="B1233" s="576" t="s">
        <v>905</v>
      </c>
      <c r="C1233" s="577"/>
      <c r="D1233" s="578" t="s">
        <v>906</v>
      </c>
      <c r="E1233" s="579">
        <f t="shared" ref="E1233" si="134">SUM(E1234,)</f>
        <v>6078600.0000000009</v>
      </c>
      <c r="F1233" s="549">
        <f t="shared" si="133"/>
        <v>0</v>
      </c>
      <c r="G1233" s="2524"/>
      <c r="H1233" s="2524"/>
      <c r="I1233" s="2524"/>
      <c r="J1233" s="2524"/>
      <c r="K1233" s="2524"/>
      <c r="L1233" s="2524"/>
      <c r="M1233" s="1690"/>
      <c r="N1233" s="2525"/>
      <c r="O1233" s="2525"/>
      <c r="P1233" s="2525"/>
      <c r="Q1233" s="2430"/>
      <c r="R1233" s="2525"/>
      <c r="S1233" s="2525"/>
      <c r="T1233" s="2525"/>
      <c r="U1233" s="2525"/>
      <c r="V1233" s="2525"/>
      <c r="W1233" s="2525"/>
      <c r="X1233" s="2525"/>
      <c r="Y1233" s="2525"/>
      <c r="Z1233" s="2525"/>
      <c r="AA1233" s="2525"/>
      <c r="AB1233" s="2525"/>
      <c r="AC1233" s="2525"/>
      <c r="AD1233" s="2525"/>
      <c r="AE1233" s="2525"/>
      <c r="AF1233" s="2430"/>
      <c r="AG1233" s="2526"/>
      <c r="AH1233" s="2526"/>
      <c r="AI1233" s="2526"/>
      <c r="AJ1233" s="2526"/>
      <c r="AK1233" s="2526"/>
      <c r="AL1233" s="2526"/>
    </row>
    <row r="1234" spans="1:38" ht="17.100000000000001" customHeight="1">
      <c r="A1234" s="3561"/>
      <c r="B1234" s="3554"/>
      <c r="C1234" s="5449" t="s">
        <v>582</v>
      </c>
      <c r="D1234" s="5449"/>
      <c r="E1234" s="821">
        <f t="shared" ref="E1234" si="135">SUM(E1235)</f>
        <v>6078600.0000000009</v>
      </c>
      <c r="F1234" s="549">
        <f t="shared" si="133"/>
        <v>0</v>
      </c>
      <c r="G1234" s="2524"/>
      <c r="H1234" s="2524"/>
      <c r="I1234" s="2524"/>
      <c r="J1234" s="2524"/>
      <c r="K1234" s="2524"/>
      <c r="L1234" s="2524"/>
      <c r="M1234" s="1690"/>
      <c r="N1234" s="2525"/>
      <c r="O1234" s="2525"/>
      <c r="P1234" s="2525"/>
      <c r="Q1234" s="2430"/>
      <c r="R1234" s="2525"/>
      <c r="S1234" s="2525"/>
      <c r="T1234" s="2525"/>
      <c r="U1234" s="2525"/>
      <c r="V1234" s="2525"/>
      <c r="W1234" s="2525"/>
      <c r="X1234" s="2525"/>
      <c r="Y1234" s="2525"/>
      <c r="Z1234" s="2525"/>
      <c r="AA1234" s="2525"/>
      <c r="AB1234" s="2525"/>
      <c r="AC1234" s="2525"/>
      <c r="AD1234" s="2525"/>
      <c r="AE1234" s="2525"/>
      <c r="AF1234" s="2430"/>
      <c r="AG1234" s="2526"/>
      <c r="AH1234" s="2526"/>
      <c r="AI1234" s="2526"/>
      <c r="AJ1234" s="2526"/>
      <c r="AK1234" s="2526"/>
      <c r="AL1234" s="2526"/>
    </row>
    <row r="1235" spans="1:38" ht="15.75" customHeight="1">
      <c r="A1235" s="3561"/>
      <c r="B1235" s="573"/>
      <c r="C1235" s="5450" t="s">
        <v>648</v>
      </c>
      <c r="D1235" s="5451"/>
      <c r="E1235" s="4077">
        <f>SUM(E1236:E1268)</f>
        <v>6078600.0000000009</v>
      </c>
      <c r="F1235" s="549">
        <f t="shared" si="133"/>
        <v>0</v>
      </c>
      <c r="G1235" s="2527"/>
      <c r="H1235" s="2527"/>
      <c r="I1235" s="2527"/>
      <c r="J1235" s="2527"/>
      <c r="K1235" s="2527"/>
      <c r="L1235" s="2527"/>
      <c r="M1235" s="1690"/>
      <c r="N1235" s="2528"/>
      <c r="O1235" s="2528"/>
      <c r="P1235" s="2528"/>
      <c r="Q1235" s="2430"/>
      <c r="R1235" s="2528"/>
      <c r="S1235" s="2528"/>
      <c r="T1235" s="2528"/>
      <c r="U1235" s="2528"/>
      <c r="V1235" s="2528"/>
      <c r="W1235" s="2528"/>
      <c r="X1235" s="2528"/>
      <c r="Y1235" s="2528"/>
      <c r="Z1235" s="2528"/>
      <c r="AA1235" s="2528"/>
      <c r="AB1235" s="2528"/>
      <c r="AC1235" s="2528"/>
      <c r="AD1235" s="2528"/>
      <c r="AE1235" s="2528"/>
      <c r="AF1235" s="2430"/>
      <c r="AG1235" s="2529"/>
      <c r="AH1235" s="2529"/>
      <c r="AI1235" s="2529"/>
      <c r="AJ1235" s="2529"/>
      <c r="AK1235" s="2529"/>
      <c r="AL1235" s="2529"/>
    </row>
    <row r="1236" spans="1:38" ht="16.5" customHeight="1">
      <c r="A1236" s="3561"/>
      <c r="B1236" s="573"/>
      <c r="C1236" s="4078" t="s">
        <v>692</v>
      </c>
      <c r="D1236" s="4079" t="s">
        <v>586</v>
      </c>
      <c r="E1236" s="4077">
        <f>F1236</f>
        <v>1356083.01</v>
      </c>
      <c r="F1236" s="549">
        <f t="shared" si="133"/>
        <v>1356083.01</v>
      </c>
      <c r="G1236" s="2530"/>
      <c r="H1236" s="2530"/>
      <c r="I1236" s="2530"/>
      <c r="J1236" s="2530"/>
      <c r="K1236" s="2530"/>
      <c r="L1236" s="2530"/>
      <c r="M1236" s="1690"/>
      <c r="N1236" s="2531">
        <v>1356083.01</v>
      </c>
      <c r="O1236" s="2531"/>
      <c r="P1236" s="2531"/>
      <c r="Q1236" s="2520"/>
      <c r="R1236" s="2531"/>
      <c r="S1236" s="2531"/>
      <c r="T1236" s="2531"/>
      <c r="U1236" s="2531"/>
      <c r="V1236" s="2531"/>
      <c r="W1236" s="2531"/>
      <c r="X1236" s="2531"/>
      <c r="Y1236" s="2531"/>
      <c r="Z1236" s="2531"/>
      <c r="AA1236" s="2531"/>
      <c r="AB1236" s="2531"/>
      <c r="AC1236" s="2531"/>
      <c r="AD1236" s="2531"/>
      <c r="AE1236" s="2531"/>
      <c r="AF1236" s="2520"/>
      <c r="AG1236" s="2532"/>
      <c r="AH1236" s="2532"/>
      <c r="AI1236" s="2532"/>
      <c r="AJ1236" s="2532"/>
      <c r="AK1236" s="2532"/>
      <c r="AL1236" s="2532"/>
    </row>
    <row r="1237" spans="1:38" ht="16.5" customHeight="1">
      <c r="A1237" s="3561"/>
      <c r="B1237" s="573"/>
      <c r="C1237" s="4080" t="s">
        <v>650</v>
      </c>
      <c r="D1237" s="4081" t="s">
        <v>586</v>
      </c>
      <c r="E1237" s="4077">
        <f t="shared" ref="E1237:E1268" si="136">F1237</f>
        <v>159601.59</v>
      </c>
      <c r="F1237" s="549">
        <f t="shared" si="133"/>
        <v>159601.59</v>
      </c>
      <c r="G1237" s="2533"/>
      <c r="H1237" s="2533"/>
      <c r="I1237" s="2533"/>
      <c r="J1237" s="2533"/>
      <c r="K1237" s="2533"/>
      <c r="L1237" s="2533"/>
      <c r="M1237" s="1690"/>
      <c r="N1237" s="2534">
        <v>159601.59</v>
      </c>
      <c r="O1237" s="2534"/>
      <c r="P1237" s="2534"/>
      <c r="Q1237" s="2520"/>
      <c r="R1237" s="2534"/>
      <c r="S1237" s="2534"/>
      <c r="T1237" s="2534"/>
      <c r="U1237" s="2534"/>
      <c r="V1237" s="2534"/>
      <c r="W1237" s="2534"/>
      <c r="X1237" s="2534"/>
      <c r="Y1237" s="2534"/>
      <c r="Z1237" s="2534"/>
      <c r="AA1237" s="2534"/>
      <c r="AB1237" s="2534"/>
      <c r="AC1237" s="2534"/>
      <c r="AD1237" s="2534"/>
      <c r="AE1237" s="2534"/>
      <c r="AF1237" s="2520"/>
      <c r="AG1237" s="2535"/>
      <c r="AH1237" s="2535"/>
      <c r="AI1237" s="2535"/>
      <c r="AJ1237" s="2535"/>
      <c r="AK1237" s="2535"/>
      <c r="AL1237" s="2535"/>
    </row>
    <row r="1238" spans="1:38" ht="16.5" customHeight="1">
      <c r="A1238" s="3561"/>
      <c r="B1238" s="573"/>
      <c r="C1238" s="4063" t="s">
        <v>693</v>
      </c>
      <c r="D1238" s="4064" t="s">
        <v>588</v>
      </c>
      <c r="E1238" s="4077">
        <f t="shared" si="136"/>
        <v>86373.77</v>
      </c>
      <c r="F1238" s="549">
        <f t="shared" si="133"/>
        <v>86373.77</v>
      </c>
      <c r="G1238" s="2533"/>
      <c r="H1238" s="2533"/>
      <c r="I1238" s="2533"/>
      <c r="J1238" s="2533"/>
      <c r="K1238" s="2533"/>
      <c r="L1238" s="2533"/>
      <c r="M1238" s="1690"/>
      <c r="N1238" s="2534">
        <v>86373.77</v>
      </c>
      <c r="O1238" s="2534"/>
      <c r="P1238" s="2534"/>
      <c r="Q1238" s="2520"/>
      <c r="R1238" s="2534"/>
      <c r="S1238" s="2534"/>
      <c r="T1238" s="2534"/>
      <c r="U1238" s="2534"/>
      <c r="V1238" s="2534"/>
      <c r="W1238" s="2534"/>
      <c r="X1238" s="2534"/>
      <c r="Y1238" s="2534"/>
      <c r="Z1238" s="2534"/>
      <c r="AA1238" s="2534"/>
      <c r="AB1238" s="2534"/>
      <c r="AC1238" s="2534"/>
      <c r="AD1238" s="2534"/>
      <c r="AE1238" s="2534"/>
      <c r="AF1238" s="2520"/>
      <c r="AG1238" s="2535"/>
      <c r="AH1238" s="2535"/>
      <c r="AI1238" s="2535"/>
      <c r="AJ1238" s="2535"/>
      <c r="AK1238" s="2535"/>
      <c r="AL1238" s="2535"/>
    </row>
    <row r="1239" spans="1:38" ht="16.5" customHeight="1">
      <c r="A1239" s="3561"/>
      <c r="B1239" s="573"/>
      <c r="C1239" s="4078" t="s">
        <v>652</v>
      </c>
      <c r="D1239" s="4079" t="s">
        <v>588</v>
      </c>
      <c r="E1239" s="4077">
        <f t="shared" si="136"/>
        <v>10165.6</v>
      </c>
      <c r="F1239" s="549">
        <f t="shared" si="133"/>
        <v>10165.6</v>
      </c>
      <c r="G1239" s="2536"/>
      <c r="H1239" s="2536"/>
      <c r="I1239" s="2536"/>
      <c r="J1239" s="2536"/>
      <c r="K1239" s="2536"/>
      <c r="L1239" s="2536"/>
      <c r="M1239" s="1690"/>
      <c r="N1239" s="2537">
        <v>10165.6</v>
      </c>
      <c r="O1239" s="2537"/>
      <c r="P1239" s="2537"/>
      <c r="Q1239" s="2520"/>
      <c r="R1239" s="2537"/>
      <c r="S1239" s="2537"/>
      <c r="T1239" s="2537"/>
      <c r="U1239" s="2537"/>
      <c r="V1239" s="2537"/>
      <c r="W1239" s="2537"/>
      <c r="X1239" s="2537"/>
      <c r="Y1239" s="2537"/>
      <c r="Z1239" s="2537"/>
      <c r="AA1239" s="2537"/>
      <c r="AB1239" s="2537"/>
      <c r="AC1239" s="2537"/>
      <c r="AD1239" s="2537"/>
      <c r="AE1239" s="2537"/>
      <c r="AF1239" s="2520"/>
      <c r="AG1239" s="2538"/>
      <c r="AH1239" s="2538"/>
      <c r="AI1239" s="2538"/>
      <c r="AJ1239" s="2538"/>
      <c r="AK1239" s="2538"/>
      <c r="AL1239" s="2538"/>
    </row>
    <row r="1240" spans="1:38" ht="16.5" customHeight="1">
      <c r="A1240" s="3561"/>
      <c r="B1240" s="573"/>
      <c r="C1240" s="4078" t="s">
        <v>694</v>
      </c>
      <c r="D1240" s="4079" t="s">
        <v>590</v>
      </c>
      <c r="E1240" s="4077">
        <f t="shared" si="136"/>
        <v>244207.94</v>
      </c>
      <c r="F1240" s="549">
        <f t="shared" si="133"/>
        <v>244207.94</v>
      </c>
      <c r="G1240" s="2539"/>
      <c r="H1240" s="2539"/>
      <c r="I1240" s="2539"/>
      <c r="J1240" s="2539"/>
      <c r="K1240" s="2539"/>
      <c r="L1240" s="2539"/>
      <c r="M1240" s="1690"/>
      <c r="N1240" s="2540">
        <v>244207.94</v>
      </c>
      <c r="O1240" s="2540"/>
      <c r="P1240" s="2540"/>
      <c r="Q1240" s="2520"/>
      <c r="R1240" s="2540"/>
      <c r="S1240" s="2540"/>
      <c r="T1240" s="2540"/>
      <c r="U1240" s="2540"/>
      <c r="V1240" s="2540"/>
      <c r="W1240" s="2540"/>
      <c r="X1240" s="2540"/>
      <c r="Y1240" s="2540"/>
      <c r="Z1240" s="2540"/>
      <c r="AA1240" s="2540"/>
      <c r="AB1240" s="2540"/>
      <c r="AC1240" s="2540"/>
      <c r="AD1240" s="2540"/>
      <c r="AE1240" s="2540"/>
      <c r="AF1240" s="2520"/>
      <c r="AG1240" s="2541"/>
      <c r="AH1240" s="2541"/>
      <c r="AI1240" s="2541"/>
      <c r="AJ1240" s="2541"/>
      <c r="AK1240" s="2541"/>
      <c r="AL1240" s="2541"/>
    </row>
    <row r="1241" spans="1:38" ht="16.5" customHeight="1">
      <c r="A1241" s="3561"/>
      <c r="B1241" s="573"/>
      <c r="C1241" s="4082" t="s">
        <v>654</v>
      </c>
      <c r="D1241" s="4081" t="s">
        <v>590</v>
      </c>
      <c r="E1241" s="4077">
        <f t="shared" si="136"/>
        <v>28741.58</v>
      </c>
      <c r="F1241" s="549">
        <f t="shared" si="133"/>
        <v>28741.58</v>
      </c>
      <c r="G1241" s="2542"/>
      <c r="H1241" s="2542"/>
      <c r="I1241" s="2542"/>
      <c r="J1241" s="2542"/>
      <c r="K1241" s="2542"/>
      <c r="L1241" s="2542"/>
      <c r="M1241" s="1690"/>
      <c r="N1241" s="2543">
        <v>28741.58</v>
      </c>
      <c r="O1241" s="2543"/>
      <c r="P1241" s="2543"/>
      <c r="Q1241" s="2520"/>
      <c r="R1241" s="2543"/>
      <c r="S1241" s="2543"/>
      <c r="T1241" s="2543"/>
      <c r="U1241" s="2543"/>
      <c r="V1241" s="2543"/>
      <c r="W1241" s="2543"/>
      <c r="X1241" s="2543"/>
      <c r="Y1241" s="2543"/>
      <c r="Z1241" s="2543"/>
      <c r="AA1241" s="2543"/>
      <c r="AB1241" s="2543"/>
      <c r="AC1241" s="2543"/>
      <c r="AD1241" s="2543"/>
      <c r="AE1241" s="2543"/>
      <c r="AF1241" s="2520"/>
      <c r="AG1241" s="2544"/>
      <c r="AH1241" s="2544"/>
      <c r="AI1241" s="2544"/>
      <c r="AJ1241" s="2544"/>
      <c r="AK1241" s="2544"/>
      <c r="AL1241" s="2544"/>
    </row>
    <row r="1242" spans="1:38" ht="16.5" customHeight="1">
      <c r="A1242" s="3561"/>
      <c r="B1242" s="573"/>
      <c r="C1242" s="4063" t="s">
        <v>695</v>
      </c>
      <c r="D1242" s="4064" t="s">
        <v>592</v>
      </c>
      <c r="E1242" s="796">
        <f t="shared" si="136"/>
        <v>35340.199999999997</v>
      </c>
      <c r="F1242" s="549">
        <f t="shared" si="133"/>
        <v>35340.199999999997</v>
      </c>
      <c r="G1242" s="2542"/>
      <c r="H1242" s="2542"/>
      <c r="I1242" s="2542"/>
      <c r="J1242" s="2542"/>
      <c r="K1242" s="2542"/>
      <c r="L1242" s="2542"/>
      <c r="M1242" s="1690"/>
      <c r="N1242" s="2543">
        <v>35340.199999999997</v>
      </c>
      <c r="O1242" s="2543"/>
      <c r="P1242" s="2543"/>
      <c r="Q1242" s="2520"/>
      <c r="R1242" s="2543"/>
      <c r="S1242" s="2543"/>
      <c r="T1242" s="2543"/>
      <c r="U1242" s="2543"/>
      <c r="V1242" s="2543"/>
      <c r="W1242" s="2543"/>
      <c r="X1242" s="2543"/>
      <c r="Y1242" s="2543"/>
      <c r="Z1242" s="2543"/>
      <c r="AA1242" s="2543"/>
      <c r="AB1242" s="2543"/>
      <c r="AC1242" s="2543"/>
      <c r="AD1242" s="2543"/>
      <c r="AE1242" s="2543"/>
      <c r="AF1242" s="2520"/>
      <c r="AG1242" s="2544"/>
      <c r="AH1242" s="2544"/>
      <c r="AI1242" s="2544"/>
      <c r="AJ1242" s="2544"/>
      <c r="AK1242" s="2544"/>
      <c r="AL1242" s="2544"/>
    </row>
    <row r="1243" spans="1:38" ht="16.5" customHeight="1">
      <c r="A1243" s="3554"/>
      <c r="B1243" s="573"/>
      <c r="C1243" s="4082" t="s">
        <v>656</v>
      </c>
      <c r="D1243" s="4081" t="s">
        <v>592</v>
      </c>
      <c r="E1243" s="4077">
        <f t="shared" si="136"/>
        <v>4159.29</v>
      </c>
      <c r="F1243" s="549">
        <f t="shared" si="133"/>
        <v>4159.29</v>
      </c>
      <c r="G1243" s="2545"/>
      <c r="H1243" s="2545"/>
      <c r="I1243" s="2545"/>
      <c r="J1243" s="2545"/>
      <c r="K1243" s="2545"/>
      <c r="L1243" s="2545"/>
      <c r="M1243" s="1690"/>
      <c r="N1243" s="2546">
        <v>4159.29</v>
      </c>
      <c r="O1243" s="2546"/>
      <c r="P1243" s="2546"/>
      <c r="Q1243" s="2520"/>
      <c r="R1243" s="2546"/>
      <c r="S1243" s="2546"/>
      <c r="T1243" s="2546"/>
      <c r="U1243" s="2546"/>
      <c r="V1243" s="2546"/>
      <c r="W1243" s="2546"/>
      <c r="X1243" s="2546"/>
      <c r="Y1243" s="2546"/>
      <c r="Z1243" s="2546"/>
      <c r="AA1243" s="2546"/>
      <c r="AB1243" s="2546"/>
      <c r="AC1243" s="2546"/>
      <c r="AD1243" s="2546"/>
      <c r="AE1243" s="2546"/>
      <c r="AF1243" s="2520"/>
      <c r="AG1243" s="2547"/>
      <c r="AH1243" s="2547"/>
      <c r="AI1243" s="2547"/>
      <c r="AJ1243" s="2547"/>
      <c r="AK1243" s="2547"/>
      <c r="AL1243" s="2547"/>
    </row>
    <row r="1244" spans="1:38" ht="16.5" customHeight="1">
      <c r="A1244" s="3561"/>
      <c r="B1244" s="573"/>
      <c r="C1244" s="4063" t="s">
        <v>697</v>
      </c>
      <c r="D1244" s="4064" t="s">
        <v>601</v>
      </c>
      <c r="E1244" s="4077">
        <f t="shared" si="136"/>
        <v>40664.120000000003</v>
      </c>
      <c r="F1244" s="549">
        <f t="shared" si="133"/>
        <v>40664.120000000003</v>
      </c>
      <c r="G1244" s="2545"/>
      <c r="H1244" s="2545"/>
      <c r="I1244" s="2545"/>
      <c r="J1244" s="2545"/>
      <c r="K1244" s="2545"/>
      <c r="L1244" s="2545"/>
      <c r="M1244" s="1690"/>
      <c r="N1244" s="2546">
        <v>40664.120000000003</v>
      </c>
      <c r="O1244" s="2546"/>
      <c r="P1244" s="2546"/>
      <c r="Q1244" s="2520"/>
      <c r="R1244" s="2546"/>
      <c r="S1244" s="2546"/>
      <c r="T1244" s="2546"/>
      <c r="U1244" s="2546"/>
      <c r="V1244" s="2546"/>
      <c r="W1244" s="2546"/>
      <c r="X1244" s="2546"/>
      <c r="Y1244" s="2546"/>
      <c r="Z1244" s="2546"/>
      <c r="AA1244" s="2546"/>
      <c r="AB1244" s="2546"/>
      <c r="AC1244" s="2546"/>
      <c r="AD1244" s="2546"/>
      <c r="AE1244" s="2546"/>
      <c r="AF1244" s="2520"/>
      <c r="AG1244" s="2547"/>
      <c r="AH1244" s="2547"/>
      <c r="AI1244" s="2547"/>
      <c r="AJ1244" s="2547"/>
      <c r="AK1244" s="2547"/>
      <c r="AL1244" s="2547"/>
    </row>
    <row r="1245" spans="1:38" ht="16.5" customHeight="1">
      <c r="A1245" s="3561"/>
      <c r="B1245" s="573"/>
      <c r="C1245" s="4078" t="s">
        <v>663</v>
      </c>
      <c r="D1245" s="4079" t="s">
        <v>601</v>
      </c>
      <c r="E1245" s="4077">
        <f t="shared" si="136"/>
        <v>4785.88</v>
      </c>
      <c r="F1245" s="549">
        <f t="shared" si="133"/>
        <v>4785.88</v>
      </c>
      <c r="G1245" s="2548"/>
      <c r="H1245" s="2548"/>
      <c r="I1245" s="2548"/>
      <c r="J1245" s="2548"/>
      <c r="K1245" s="2548"/>
      <c r="L1245" s="2548"/>
      <c r="M1245" s="1690"/>
      <c r="N1245" s="2549">
        <v>4785.88</v>
      </c>
      <c r="O1245" s="2549"/>
      <c r="P1245" s="2549"/>
      <c r="Q1245" s="2520"/>
      <c r="R1245" s="2549"/>
      <c r="S1245" s="2549"/>
      <c r="T1245" s="2549"/>
      <c r="U1245" s="2549"/>
      <c r="V1245" s="2549"/>
      <c r="W1245" s="2549"/>
      <c r="X1245" s="2549"/>
      <c r="Y1245" s="2549"/>
      <c r="Z1245" s="2549"/>
      <c r="AA1245" s="2549"/>
      <c r="AB1245" s="2549"/>
      <c r="AC1245" s="2549"/>
      <c r="AD1245" s="2549"/>
      <c r="AE1245" s="2549"/>
      <c r="AF1245" s="2520"/>
      <c r="AG1245" s="2550"/>
      <c r="AH1245" s="2550"/>
      <c r="AI1245" s="2550"/>
      <c r="AJ1245" s="2550"/>
      <c r="AK1245" s="2550"/>
      <c r="AL1245" s="2550"/>
    </row>
    <row r="1246" spans="1:38" ht="16.5" customHeight="1">
      <c r="A1246" s="3561"/>
      <c r="B1246" s="573"/>
      <c r="C1246" s="4078" t="s">
        <v>698</v>
      </c>
      <c r="D1246" s="4079" t="s">
        <v>605</v>
      </c>
      <c r="E1246" s="4077">
        <f t="shared" si="136"/>
        <v>35072.239999999998</v>
      </c>
      <c r="F1246" s="549">
        <f t="shared" si="133"/>
        <v>35072.239999999998</v>
      </c>
      <c r="G1246" s="2551"/>
      <c r="H1246" s="2551"/>
      <c r="I1246" s="2551"/>
      <c r="J1246" s="2551"/>
      <c r="K1246" s="2551"/>
      <c r="L1246" s="2551"/>
      <c r="M1246" s="1690"/>
      <c r="N1246" s="2552">
        <v>35072.239999999998</v>
      </c>
      <c r="O1246" s="2552"/>
      <c r="P1246" s="2552"/>
      <c r="Q1246" s="2520"/>
      <c r="R1246" s="2552"/>
      <c r="S1246" s="2552"/>
      <c r="T1246" s="2552"/>
      <c r="U1246" s="2552"/>
      <c r="V1246" s="2552"/>
      <c r="W1246" s="2552"/>
      <c r="X1246" s="2552"/>
      <c r="Y1246" s="2552"/>
      <c r="Z1246" s="2552"/>
      <c r="AA1246" s="2552"/>
      <c r="AB1246" s="2552"/>
      <c r="AC1246" s="2552"/>
      <c r="AD1246" s="2552"/>
      <c r="AE1246" s="2552"/>
      <c r="AF1246" s="2520"/>
      <c r="AG1246" s="2553"/>
      <c r="AH1246" s="2553"/>
      <c r="AI1246" s="2553"/>
      <c r="AJ1246" s="2553"/>
      <c r="AK1246" s="2553"/>
      <c r="AL1246" s="2553"/>
    </row>
    <row r="1247" spans="1:38" ht="16.5" customHeight="1">
      <c r="A1247" s="3561"/>
      <c r="B1247" s="573"/>
      <c r="C1247" s="4078" t="s">
        <v>790</v>
      </c>
      <c r="D1247" s="4079" t="s">
        <v>605</v>
      </c>
      <c r="E1247" s="4077">
        <f t="shared" si="136"/>
        <v>4127.76</v>
      </c>
      <c r="F1247" s="549">
        <f t="shared" si="133"/>
        <v>4127.76</v>
      </c>
      <c r="G1247" s="2554"/>
      <c r="H1247" s="2554"/>
      <c r="I1247" s="2554"/>
      <c r="J1247" s="2554"/>
      <c r="K1247" s="2554"/>
      <c r="L1247" s="2554"/>
      <c r="M1247" s="1690"/>
      <c r="N1247" s="2555">
        <v>4127.76</v>
      </c>
      <c r="O1247" s="2555"/>
      <c r="P1247" s="2555"/>
      <c r="Q1247" s="2520"/>
      <c r="R1247" s="2555"/>
      <c r="S1247" s="2555"/>
      <c r="T1247" s="2555"/>
      <c r="U1247" s="2555"/>
      <c r="V1247" s="2555"/>
      <c r="W1247" s="2555"/>
      <c r="X1247" s="2555"/>
      <c r="Y1247" s="2555"/>
      <c r="Z1247" s="2555"/>
      <c r="AA1247" s="2555"/>
      <c r="AB1247" s="2555"/>
      <c r="AC1247" s="2555"/>
      <c r="AD1247" s="2555"/>
      <c r="AE1247" s="2555"/>
      <c r="AF1247" s="2520"/>
      <c r="AG1247" s="2556"/>
      <c r="AH1247" s="2556"/>
      <c r="AI1247" s="2556"/>
      <c r="AJ1247" s="2556"/>
      <c r="AK1247" s="2556"/>
      <c r="AL1247" s="2556"/>
    </row>
    <row r="1248" spans="1:38" ht="16.5" customHeight="1">
      <c r="A1248" s="3561"/>
      <c r="B1248" s="573"/>
      <c r="C1248" s="4078" t="s">
        <v>699</v>
      </c>
      <c r="D1248" s="4079" t="s">
        <v>607</v>
      </c>
      <c r="E1248" s="4077">
        <f t="shared" si="136"/>
        <v>4294.5600000000004</v>
      </c>
      <c r="F1248" s="549">
        <f t="shared" si="133"/>
        <v>4294.5600000000004</v>
      </c>
      <c r="G1248" s="2557"/>
      <c r="H1248" s="2557"/>
      <c r="I1248" s="2557"/>
      <c r="J1248" s="2557"/>
      <c r="K1248" s="2557"/>
      <c r="L1248" s="2557"/>
      <c r="M1248" s="1690"/>
      <c r="N1248" s="2558">
        <v>4294.5600000000004</v>
      </c>
      <c r="O1248" s="2558"/>
      <c r="P1248" s="2558"/>
      <c r="Q1248" s="2520"/>
      <c r="R1248" s="2558"/>
      <c r="S1248" s="2558"/>
      <c r="T1248" s="2558"/>
      <c r="U1248" s="2558"/>
      <c r="V1248" s="2558"/>
      <c r="W1248" s="2558"/>
      <c r="X1248" s="2558"/>
      <c r="Y1248" s="2558"/>
      <c r="Z1248" s="2558"/>
      <c r="AA1248" s="2558"/>
      <c r="AB1248" s="2558"/>
      <c r="AC1248" s="2558"/>
      <c r="AD1248" s="2558"/>
      <c r="AE1248" s="2558"/>
      <c r="AF1248" s="2520"/>
      <c r="AG1248" s="2559"/>
      <c r="AH1248" s="2559"/>
      <c r="AI1248" s="2559"/>
      <c r="AJ1248" s="2559"/>
      <c r="AK1248" s="2559"/>
      <c r="AL1248" s="2559"/>
    </row>
    <row r="1249" spans="1:38" ht="16.5" customHeight="1">
      <c r="A1249" s="3561"/>
      <c r="B1249" s="573"/>
      <c r="C1249" s="4078" t="s">
        <v>665</v>
      </c>
      <c r="D1249" s="4079" t="s">
        <v>607</v>
      </c>
      <c r="E1249" s="4077">
        <f t="shared" si="136"/>
        <v>505.44</v>
      </c>
      <c r="F1249" s="549">
        <f t="shared" si="133"/>
        <v>505.44</v>
      </c>
      <c r="G1249" s="2560"/>
      <c r="H1249" s="2560"/>
      <c r="I1249" s="2560"/>
      <c r="J1249" s="2560"/>
      <c r="K1249" s="2560"/>
      <c r="L1249" s="2560"/>
      <c r="M1249" s="1690"/>
      <c r="N1249" s="2561">
        <v>505.44</v>
      </c>
      <c r="O1249" s="2561"/>
      <c r="P1249" s="2561"/>
      <c r="Q1249" s="2520"/>
      <c r="R1249" s="2561"/>
      <c r="S1249" s="2561"/>
      <c r="T1249" s="2561"/>
      <c r="U1249" s="2561"/>
      <c r="V1249" s="2561"/>
      <c r="W1249" s="2561"/>
      <c r="X1249" s="2561"/>
      <c r="Y1249" s="2561"/>
      <c r="Z1249" s="2561"/>
      <c r="AA1249" s="2561"/>
      <c r="AB1249" s="2561"/>
      <c r="AC1249" s="2561"/>
      <c r="AD1249" s="2561"/>
      <c r="AE1249" s="2561"/>
      <c r="AF1249" s="2520"/>
      <c r="AG1249" s="2562"/>
      <c r="AH1249" s="2562"/>
      <c r="AI1249" s="2562"/>
      <c r="AJ1249" s="2562"/>
      <c r="AK1249" s="2562"/>
      <c r="AL1249" s="2562"/>
    </row>
    <row r="1250" spans="1:38" ht="17.25" customHeight="1">
      <c r="A1250" s="3561"/>
      <c r="B1250" s="573"/>
      <c r="C1250" s="4082" t="s">
        <v>700</v>
      </c>
      <c r="D1250" s="4081" t="s">
        <v>611</v>
      </c>
      <c r="E1250" s="4077">
        <f t="shared" si="136"/>
        <v>2881828.7</v>
      </c>
      <c r="F1250" s="549">
        <f t="shared" si="133"/>
        <v>2881828.7</v>
      </c>
      <c r="G1250" s="2563"/>
      <c r="H1250" s="2563"/>
      <c r="I1250" s="2563"/>
      <c r="J1250" s="2563"/>
      <c r="K1250" s="2563"/>
      <c r="L1250" s="2563"/>
      <c r="M1250" s="1690"/>
      <c r="N1250" s="2564">
        <v>2881828.7</v>
      </c>
      <c r="O1250" s="2564"/>
      <c r="P1250" s="2564"/>
      <c r="Q1250" s="2520"/>
      <c r="R1250" s="2564"/>
      <c r="S1250" s="2564"/>
      <c r="T1250" s="2564"/>
      <c r="U1250" s="2564"/>
      <c r="V1250" s="2564"/>
      <c r="W1250" s="2564"/>
      <c r="X1250" s="2564"/>
      <c r="Y1250" s="2564"/>
      <c r="Z1250" s="2564"/>
      <c r="AA1250" s="2564"/>
      <c r="AB1250" s="2564"/>
      <c r="AC1250" s="2564"/>
      <c r="AD1250" s="2564"/>
      <c r="AE1250" s="2564"/>
      <c r="AF1250" s="2520"/>
      <c r="AG1250" s="2565"/>
      <c r="AH1250" s="2565"/>
      <c r="AI1250" s="2565"/>
      <c r="AJ1250" s="2565"/>
      <c r="AK1250" s="2565"/>
      <c r="AL1250" s="2565"/>
    </row>
    <row r="1251" spans="1:38" ht="16.5" customHeight="1">
      <c r="A1251" s="3561"/>
      <c r="B1251" s="573"/>
      <c r="C1251" s="4433" t="s">
        <v>667</v>
      </c>
      <c r="D1251" s="4434" t="s">
        <v>611</v>
      </c>
      <c r="E1251" s="4429">
        <f t="shared" si="136"/>
        <v>339171.3</v>
      </c>
      <c r="F1251" s="549">
        <f t="shared" si="133"/>
        <v>339171.3</v>
      </c>
      <c r="G1251" s="2566"/>
      <c r="H1251" s="2566"/>
      <c r="I1251" s="2566"/>
      <c r="J1251" s="2566"/>
      <c r="K1251" s="2566"/>
      <c r="L1251" s="2566"/>
      <c r="M1251" s="1690"/>
      <c r="N1251" s="2567">
        <v>339171.3</v>
      </c>
      <c r="O1251" s="2567"/>
      <c r="P1251" s="2567"/>
      <c r="Q1251" s="2520"/>
      <c r="R1251" s="2567"/>
      <c r="S1251" s="2567"/>
      <c r="T1251" s="2567"/>
      <c r="U1251" s="2567"/>
      <c r="V1251" s="2567"/>
      <c r="W1251" s="2567"/>
      <c r="X1251" s="2567"/>
      <c r="Y1251" s="2567"/>
      <c r="Z1251" s="2567"/>
      <c r="AA1251" s="2567"/>
      <c r="AB1251" s="2567"/>
      <c r="AC1251" s="2567"/>
      <c r="AD1251" s="2567"/>
      <c r="AE1251" s="2567"/>
      <c r="AF1251" s="2520"/>
      <c r="AG1251" s="2568"/>
      <c r="AH1251" s="2568"/>
      <c r="AI1251" s="2568"/>
      <c r="AJ1251" s="2568"/>
      <c r="AK1251" s="2568"/>
      <c r="AL1251" s="2568"/>
    </row>
    <row r="1252" spans="1:38" ht="16.5" customHeight="1">
      <c r="A1252" s="3561"/>
      <c r="B1252" s="573"/>
      <c r="C1252" s="599" t="s">
        <v>701</v>
      </c>
      <c r="D1252" s="600" t="s">
        <v>613</v>
      </c>
      <c r="E1252" s="796">
        <f t="shared" si="136"/>
        <v>7604.95</v>
      </c>
      <c r="F1252" s="549">
        <f t="shared" si="133"/>
        <v>7604.95</v>
      </c>
      <c r="G1252" s="2566"/>
      <c r="H1252" s="2566"/>
      <c r="I1252" s="2566"/>
      <c r="J1252" s="2566"/>
      <c r="K1252" s="2566"/>
      <c r="L1252" s="2566"/>
      <c r="M1252" s="1690"/>
      <c r="N1252" s="2567">
        <v>7604.95</v>
      </c>
      <c r="O1252" s="2567"/>
      <c r="P1252" s="2567"/>
      <c r="Q1252" s="2520"/>
      <c r="R1252" s="2567"/>
      <c r="S1252" s="2567"/>
      <c r="T1252" s="2567"/>
      <c r="U1252" s="2567"/>
      <c r="V1252" s="2567"/>
      <c r="W1252" s="2567"/>
      <c r="X1252" s="2567"/>
      <c r="Y1252" s="2567"/>
      <c r="Z1252" s="2567"/>
      <c r="AA1252" s="2567"/>
      <c r="AB1252" s="2567"/>
      <c r="AC1252" s="2567"/>
      <c r="AD1252" s="2567"/>
      <c r="AE1252" s="2567"/>
      <c r="AF1252" s="2520"/>
      <c r="AG1252" s="2568"/>
      <c r="AH1252" s="2568"/>
      <c r="AI1252" s="2568"/>
      <c r="AJ1252" s="2568"/>
      <c r="AK1252" s="2568"/>
      <c r="AL1252" s="2568"/>
    </row>
    <row r="1253" spans="1:38" ht="16.5" customHeight="1">
      <c r="A1253" s="3561"/>
      <c r="B1253" s="573"/>
      <c r="C1253" s="4083" t="s">
        <v>812</v>
      </c>
      <c r="D1253" s="4084" t="s">
        <v>613</v>
      </c>
      <c r="E1253" s="4077">
        <f t="shared" si="136"/>
        <v>895.05</v>
      </c>
      <c r="F1253" s="549">
        <f t="shared" si="133"/>
        <v>895.05</v>
      </c>
      <c r="G1253" s="2569"/>
      <c r="H1253" s="2569"/>
      <c r="I1253" s="2569"/>
      <c r="J1253" s="2569"/>
      <c r="K1253" s="2569"/>
      <c r="L1253" s="2569"/>
      <c r="M1253" s="1690"/>
      <c r="N1253" s="2570">
        <v>895.05</v>
      </c>
      <c r="O1253" s="2570"/>
      <c r="P1253" s="2570"/>
      <c r="Q1253" s="2520"/>
      <c r="R1253" s="2570"/>
      <c r="S1253" s="2570"/>
      <c r="T1253" s="2570"/>
      <c r="U1253" s="2570"/>
      <c r="V1253" s="2570"/>
      <c r="W1253" s="2570"/>
      <c r="X1253" s="2570"/>
      <c r="Y1253" s="2570"/>
      <c r="Z1253" s="2570"/>
      <c r="AA1253" s="2570"/>
      <c r="AB1253" s="2570"/>
      <c r="AC1253" s="2570"/>
      <c r="AD1253" s="2570"/>
      <c r="AE1253" s="2570"/>
      <c r="AF1253" s="2520"/>
      <c r="AG1253" s="2571"/>
      <c r="AH1253" s="2571"/>
      <c r="AI1253" s="2571"/>
      <c r="AJ1253" s="2571"/>
      <c r="AK1253" s="2571"/>
      <c r="AL1253" s="2571"/>
    </row>
    <row r="1254" spans="1:38" ht="16.5" customHeight="1">
      <c r="A1254" s="3561"/>
      <c r="B1254" s="573"/>
      <c r="C1254" s="4083" t="s">
        <v>802</v>
      </c>
      <c r="D1254" s="4084" t="s">
        <v>782</v>
      </c>
      <c r="E1254" s="4077">
        <f t="shared" si="136"/>
        <v>187472.75</v>
      </c>
      <c r="F1254" s="549">
        <f t="shared" si="133"/>
        <v>187472.75</v>
      </c>
      <c r="G1254" s="2572"/>
      <c r="H1254" s="2572"/>
      <c r="I1254" s="2572"/>
      <c r="J1254" s="2572"/>
      <c r="K1254" s="2572"/>
      <c r="L1254" s="2572"/>
      <c r="M1254" s="1690"/>
      <c r="N1254" s="2573">
        <v>187472.75</v>
      </c>
      <c r="O1254" s="2573"/>
      <c r="P1254" s="2573"/>
      <c r="Q1254" s="2520"/>
      <c r="R1254" s="2573"/>
      <c r="S1254" s="2573"/>
      <c r="T1254" s="2573"/>
      <c r="U1254" s="2573"/>
      <c r="V1254" s="2573"/>
      <c r="W1254" s="2573"/>
      <c r="X1254" s="2573"/>
      <c r="Y1254" s="2573"/>
      <c r="Z1254" s="2573"/>
      <c r="AA1254" s="2573"/>
      <c r="AB1254" s="2573"/>
      <c r="AC1254" s="2573"/>
      <c r="AD1254" s="2573"/>
      <c r="AE1254" s="2573"/>
      <c r="AF1254" s="2520"/>
      <c r="AG1254" s="2574"/>
      <c r="AH1254" s="2574"/>
      <c r="AI1254" s="2574"/>
      <c r="AJ1254" s="2574"/>
      <c r="AK1254" s="2574"/>
      <c r="AL1254" s="2574"/>
    </row>
    <row r="1255" spans="1:38" ht="16.5" customHeight="1">
      <c r="A1255" s="3561"/>
      <c r="B1255" s="573"/>
      <c r="C1255" s="4083" t="s">
        <v>794</v>
      </c>
      <c r="D1255" s="4081" t="s">
        <v>782</v>
      </c>
      <c r="E1255" s="4077">
        <f t="shared" si="136"/>
        <v>22064.25</v>
      </c>
      <c r="F1255" s="549">
        <f t="shared" si="133"/>
        <v>22064.25</v>
      </c>
      <c r="G1255" s="2575"/>
      <c r="H1255" s="2575"/>
      <c r="I1255" s="2575"/>
      <c r="J1255" s="2575"/>
      <c r="K1255" s="2575"/>
      <c r="L1255" s="2575"/>
      <c r="M1255" s="1690"/>
      <c r="N1255" s="2576">
        <v>22064.25</v>
      </c>
      <c r="O1255" s="2576"/>
      <c r="P1255" s="2576"/>
      <c r="Q1255" s="2520"/>
      <c r="R1255" s="2576"/>
      <c r="S1255" s="2576"/>
      <c r="T1255" s="2576"/>
      <c r="U1255" s="2576"/>
      <c r="V1255" s="2576"/>
      <c r="W1255" s="2576"/>
      <c r="X1255" s="2576"/>
      <c r="Y1255" s="2576"/>
      <c r="Z1255" s="2576"/>
      <c r="AA1255" s="2576"/>
      <c r="AB1255" s="2576"/>
      <c r="AC1255" s="2576"/>
      <c r="AD1255" s="2576"/>
      <c r="AE1255" s="2576"/>
      <c r="AF1255" s="2520"/>
      <c r="AG1255" s="2577"/>
      <c r="AH1255" s="2577"/>
      <c r="AI1255" s="2577"/>
      <c r="AJ1255" s="2577"/>
      <c r="AK1255" s="2577"/>
      <c r="AL1255" s="2577"/>
    </row>
    <row r="1256" spans="1:38" ht="27.75" customHeight="1">
      <c r="A1256" s="3561"/>
      <c r="B1256" s="573"/>
      <c r="C1256" s="4085" t="s">
        <v>814</v>
      </c>
      <c r="D1256" s="3563" t="s">
        <v>617</v>
      </c>
      <c r="E1256" s="796">
        <f t="shared" si="136"/>
        <v>303930</v>
      </c>
      <c r="F1256" s="549">
        <f t="shared" si="133"/>
        <v>303930</v>
      </c>
      <c r="G1256" s="2575"/>
      <c r="H1256" s="2575"/>
      <c r="I1256" s="2575"/>
      <c r="J1256" s="2575"/>
      <c r="K1256" s="2575"/>
      <c r="L1256" s="2575"/>
      <c r="M1256" s="1690"/>
      <c r="N1256" s="2576">
        <v>303930</v>
      </c>
      <c r="O1256" s="2576"/>
      <c r="P1256" s="2576"/>
      <c r="Q1256" s="2520"/>
      <c r="R1256" s="2576"/>
      <c r="S1256" s="2576"/>
      <c r="T1256" s="2576"/>
      <c r="U1256" s="2576"/>
      <c r="V1256" s="2576"/>
      <c r="W1256" s="2576"/>
      <c r="X1256" s="2576"/>
      <c r="Y1256" s="2576"/>
      <c r="Z1256" s="2576"/>
      <c r="AA1256" s="2576"/>
      <c r="AB1256" s="2576"/>
      <c r="AC1256" s="2576"/>
      <c r="AD1256" s="2576"/>
      <c r="AE1256" s="2576"/>
      <c r="AF1256" s="2520"/>
      <c r="AG1256" s="2577"/>
      <c r="AH1256" s="2577"/>
      <c r="AI1256" s="2577"/>
      <c r="AJ1256" s="2577"/>
      <c r="AK1256" s="2577"/>
      <c r="AL1256" s="2577"/>
    </row>
    <row r="1257" spans="1:38" ht="16.5" customHeight="1">
      <c r="A1257" s="3561"/>
      <c r="B1257" s="573"/>
      <c r="C1257" s="1581" t="s">
        <v>703</v>
      </c>
      <c r="D1257" s="4086" t="s">
        <v>619</v>
      </c>
      <c r="E1257" s="796">
        <f t="shared" si="136"/>
        <v>35788</v>
      </c>
      <c r="F1257" s="549">
        <f t="shared" si="133"/>
        <v>35788</v>
      </c>
      <c r="G1257" s="2575"/>
      <c r="H1257" s="2575"/>
      <c r="I1257" s="2575"/>
      <c r="J1257" s="2575"/>
      <c r="K1257" s="2575"/>
      <c r="L1257" s="2575"/>
      <c r="M1257" s="1690"/>
      <c r="N1257" s="2576">
        <v>35788</v>
      </c>
      <c r="O1257" s="2576"/>
      <c r="P1257" s="2576"/>
      <c r="Q1257" s="2520"/>
      <c r="R1257" s="2576"/>
      <c r="S1257" s="2576"/>
      <c r="T1257" s="2576"/>
      <c r="U1257" s="2576"/>
      <c r="V1257" s="2576"/>
      <c r="W1257" s="2576"/>
      <c r="X1257" s="2576"/>
      <c r="Y1257" s="2576"/>
      <c r="Z1257" s="2576"/>
      <c r="AA1257" s="2576"/>
      <c r="AB1257" s="2576"/>
      <c r="AC1257" s="2576"/>
      <c r="AD1257" s="2576"/>
      <c r="AE1257" s="2576"/>
      <c r="AF1257" s="2520"/>
      <c r="AG1257" s="2577"/>
      <c r="AH1257" s="2577"/>
      <c r="AI1257" s="2577"/>
      <c r="AJ1257" s="2577"/>
      <c r="AK1257" s="2577"/>
      <c r="AL1257" s="2577"/>
    </row>
    <row r="1258" spans="1:38" ht="16.5" customHeight="1">
      <c r="A1258" s="3561"/>
      <c r="B1258" s="573"/>
      <c r="C1258" s="4087" t="s">
        <v>671</v>
      </c>
      <c r="D1258" s="4064" t="s">
        <v>619</v>
      </c>
      <c r="E1258" s="4088">
        <f t="shared" si="136"/>
        <v>4212</v>
      </c>
      <c r="F1258" s="549">
        <f t="shared" si="133"/>
        <v>4212</v>
      </c>
      <c r="G1258" s="2578"/>
      <c r="H1258" s="2578"/>
      <c r="I1258" s="2578"/>
      <c r="J1258" s="2578"/>
      <c r="K1258" s="2578"/>
      <c r="L1258" s="2578"/>
      <c r="M1258" s="1690"/>
      <c r="N1258" s="2579">
        <v>4212</v>
      </c>
      <c r="O1258" s="2579"/>
      <c r="P1258" s="2579"/>
      <c r="Q1258" s="2520"/>
      <c r="R1258" s="2579"/>
      <c r="S1258" s="2579"/>
      <c r="T1258" s="2579"/>
      <c r="U1258" s="2579"/>
      <c r="V1258" s="2579"/>
      <c r="W1258" s="2579"/>
      <c r="X1258" s="2579"/>
      <c r="Y1258" s="2579"/>
      <c r="Z1258" s="2579"/>
      <c r="AA1258" s="2579"/>
      <c r="AB1258" s="2579"/>
      <c r="AC1258" s="2579"/>
      <c r="AD1258" s="2579"/>
      <c r="AE1258" s="2579"/>
      <c r="AF1258" s="2520"/>
      <c r="AG1258" s="2580"/>
      <c r="AH1258" s="2580"/>
      <c r="AI1258" s="2580"/>
      <c r="AJ1258" s="2580"/>
      <c r="AK1258" s="2580"/>
      <c r="AL1258" s="2580"/>
    </row>
    <row r="1259" spans="1:38" ht="16.5" customHeight="1">
      <c r="A1259" s="3561"/>
      <c r="B1259" s="573"/>
      <c r="C1259" s="4087" t="s">
        <v>773</v>
      </c>
      <c r="D1259" s="4064" t="s">
        <v>705</v>
      </c>
      <c r="E1259" s="4088">
        <f t="shared" si="136"/>
        <v>8947</v>
      </c>
      <c r="F1259" s="549">
        <f t="shared" si="133"/>
        <v>8947</v>
      </c>
      <c r="G1259" s="2581"/>
      <c r="H1259" s="2581"/>
      <c r="I1259" s="2581"/>
      <c r="J1259" s="2581"/>
      <c r="K1259" s="2581"/>
      <c r="L1259" s="2581"/>
      <c r="M1259" s="1690"/>
      <c r="N1259" s="2582">
        <v>8947</v>
      </c>
      <c r="O1259" s="2582"/>
      <c r="P1259" s="2582"/>
      <c r="Q1259" s="2520"/>
      <c r="R1259" s="2582"/>
      <c r="S1259" s="2582"/>
      <c r="T1259" s="2582"/>
      <c r="U1259" s="2582"/>
      <c r="V1259" s="2582"/>
      <c r="W1259" s="2582"/>
      <c r="X1259" s="2582"/>
      <c r="Y1259" s="2582"/>
      <c r="Z1259" s="2582"/>
      <c r="AA1259" s="2582"/>
      <c r="AB1259" s="2582"/>
      <c r="AC1259" s="2582"/>
      <c r="AD1259" s="2582"/>
      <c r="AE1259" s="2582"/>
      <c r="AF1259" s="2520"/>
      <c r="AG1259" s="2583"/>
      <c r="AH1259" s="2583"/>
      <c r="AI1259" s="2583"/>
      <c r="AJ1259" s="2583"/>
      <c r="AK1259" s="2583"/>
      <c r="AL1259" s="2583"/>
    </row>
    <row r="1260" spans="1:38" ht="16.5" customHeight="1" thickBot="1">
      <c r="A1260" s="583"/>
      <c r="B1260" s="575"/>
      <c r="C1260" s="4436" t="s">
        <v>706</v>
      </c>
      <c r="D1260" s="587" t="s">
        <v>705</v>
      </c>
      <c r="E1260" s="4437">
        <f t="shared" si="136"/>
        <v>1053</v>
      </c>
      <c r="F1260" s="549">
        <f t="shared" si="133"/>
        <v>1053</v>
      </c>
      <c r="G1260" s="2584"/>
      <c r="H1260" s="2584"/>
      <c r="I1260" s="2584"/>
      <c r="J1260" s="2584"/>
      <c r="K1260" s="2584"/>
      <c r="L1260" s="2584"/>
      <c r="M1260" s="1690"/>
      <c r="N1260" s="2585">
        <v>1053</v>
      </c>
      <c r="O1260" s="2585"/>
      <c r="P1260" s="2585"/>
      <c r="Q1260" s="2520"/>
      <c r="R1260" s="2585"/>
      <c r="S1260" s="2585"/>
      <c r="T1260" s="2585"/>
      <c r="U1260" s="2585"/>
      <c r="V1260" s="2585"/>
      <c r="W1260" s="2585"/>
      <c r="X1260" s="2585"/>
      <c r="Y1260" s="2585"/>
      <c r="Z1260" s="2585"/>
      <c r="AA1260" s="2585"/>
      <c r="AB1260" s="2585"/>
      <c r="AC1260" s="2585"/>
      <c r="AD1260" s="2585"/>
      <c r="AE1260" s="2585"/>
      <c r="AF1260" s="2520"/>
      <c r="AG1260" s="2586"/>
      <c r="AH1260" s="2586"/>
      <c r="AI1260" s="2586"/>
      <c r="AJ1260" s="2586"/>
      <c r="AK1260" s="2586"/>
      <c r="AL1260" s="2586"/>
    </row>
    <row r="1261" spans="1:38" ht="16.5" customHeight="1">
      <c r="A1261" s="3561"/>
      <c r="B1261" s="573"/>
      <c r="C1261" s="4376" t="s">
        <v>707</v>
      </c>
      <c r="D1261" s="4435" t="s">
        <v>621</v>
      </c>
      <c r="E1261" s="796">
        <f t="shared" si="136"/>
        <v>4473.5</v>
      </c>
      <c r="F1261" s="549">
        <f t="shared" si="133"/>
        <v>4473.5</v>
      </c>
      <c r="G1261" s="2587"/>
      <c r="H1261" s="2587"/>
      <c r="I1261" s="2587"/>
      <c r="J1261" s="2587"/>
      <c r="K1261" s="2587"/>
      <c r="L1261" s="2587"/>
      <c r="M1261" s="1690"/>
      <c r="N1261" s="2588">
        <v>4473.5</v>
      </c>
      <c r="O1261" s="2588"/>
      <c r="P1261" s="2588"/>
      <c r="Q1261" s="2520"/>
      <c r="R1261" s="2588"/>
      <c r="S1261" s="2588"/>
      <c r="T1261" s="2588"/>
      <c r="U1261" s="2588"/>
      <c r="V1261" s="2588"/>
      <c r="W1261" s="2588"/>
      <c r="X1261" s="2588"/>
      <c r="Y1261" s="2588"/>
      <c r="Z1261" s="2588"/>
      <c r="AA1261" s="2588"/>
      <c r="AB1261" s="2588"/>
      <c r="AC1261" s="2588"/>
      <c r="AD1261" s="2588"/>
      <c r="AE1261" s="2588"/>
      <c r="AF1261" s="2520"/>
      <c r="AG1261" s="2589"/>
      <c r="AH1261" s="2589"/>
      <c r="AI1261" s="2589"/>
      <c r="AJ1261" s="2589"/>
      <c r="AK1261" s="2589"/>
      <c r="AL1261" s="2589"/>
    </row>
    <row r="1262" spans="1:38" ht="16.5" customHeight="1">
      <c r="A1262" s="3561"/>
      <c r="B1262" s="573"/>
      <c r="C1262" s="3559" t="s">
        <v>673</v>
      </c>
      <c r="D1262" s="4089" t="s">
        <v>621</v>
      </c>
      <c r="E1262" s="4088">
        <f t="shared" si="136"/>
        <v>526.5</v>
      </c>
      <c r="F1262" s="549">
        <f t="shared" si="133"/>
        <v>526.5</v>
      </c>
      <c r="G1262" s="2587"/>
      <c r="H1262" s="2587"/>
      <c r="I1262" s="2587"/>
      <c r="J1262" s="2587"/>
      <c r="K1262" s="2587"/>
      <c r="L1262" s="2587"/>
      <c r="M1262" s="1690"/>
      <c r="N1262" s="2588">
        <v>526.5</v>
      </c>
      <c r="O1262" s="2588"/>
      <c r="P1262" s="2588"/>
      <c r="Q1262" s="2520"/>
      <c r="R1262" s="2588"/>
      <c r="S1262" s="2588"/>
      <c r="T1262" s="2588"/>
      <c r="U1262" s="2588"/>
      <c r="V1262" s="2588"/>
      <c r="W1262" s="2588"/>
      <c r="X1262" s="2588"/>
      <c r="Y1262" s="2588"/>
      <c r="Z1262" s="2588"/>
      <c r="AA1262" s="2588"/>
      <c r="AB1262" s="2588"/>
      <c r="AC1262" s="2588"/>
      <c r="AD1262" s="2588"/>
      <c r="AE1262" s="2588"/>
      <c r="AF1262" s="2520"/>
      <c r="AG1262" s="2589"/>
      <c r="AH1262" s="2589"/>
      <c r="AI1262" s="2589"/>
      <c r="AJ1262" s="2589"/>
      <c r="AK1262" s="2589"/>
      <c r="AL1262" s="2589"/>
    </row>
    <row r="1263" spans="1:38" ht="16.5" customHeight="1">
      <c r="A1263" s="3561"/>
      <c r="B1263" s="573"/>
      <c r="C1263" s="4090" t="s">
        <v>708</v>
      </c>
      <c r="D1263" s="4091" t="s">
        <v>623</v>
      </c>
      <c r="E1263" s="4088">
        <f t="shared" si="136"/>
        <v>37577.4</v>
      </c>
      <c r="F1263" s="549">
        <f t="shared" si="133"/>
        <v>37577.4</v>
      </c>
      <c r="G1263" s="2590"/>
      <c r="H1263" s="2590"/>
      <c r="I1263" s="2590"/>
      <c r="J1263" s="2590"/>
      <c r="K1263" s="2590"/>
      <c r="L1263" s="2590"/>
      <c r="M1263" s="1690"/>
      <c r="N1263" s="2591">
        <v>37577.4</v>
      </c>
      <c r="O1263" s="2591"/>
      <c r="P1263" s="2591"/>
      <c r="Q1263" s="2520"/>
      <c r="R1263" s="2591"/>
      <c r="S1263" s="2591"/>
      <c r="T1263" s="2591"/>
      <c r="U1263" s="2591"/>
      <c r="V1263" s="2591"/>
      <c r="W1263" s="2591"/>
      <c r="X1263" s="2591"/>
      <c r="Y1263" s="2591"/>
      <c r="Z1263" s="2591"/>
      <c r="AA1263" s="2591"/>
      <c r="AB1263" s="2591"/>
      <c r="AC1263" s="2591"/>
      <c r="AD1263" s="2591"/>
      <c r="AE1263" s="2591"/>
      <c r="AF1263" s="2520"/>
      <c r="AG1263" s="2592"/>
      <c r="AH1263" s="2592"/>
      <c r="AI1263" s="2592"/>
      <c r="AJ1263" s="2592"/>
      <c r="AK1263" s="2592"/>
      <c r="AL1263" s="2592"/>
    </row>
    <row r="1264" spans="1:38" ht="16.5" customHeight="1">
      <c r="A1264" s="3561"/>
      <c r="B1264" s="573"/>
      <c r="C1264" s="4092" t="s">
        <v>885</v>
      </c>
      <c r="D1264" s="2457" t="s">
        <v>623</v>
      </c>
      <c r="E1264" s="4088">
        <f t="shared" si="136"/>
        <v>4422.6000000000004</v>
      </c>
      <c r="F1264" s="549">
        <f t="shared" si="133"/>
        <v>4422.6000000000004</v>
      </c>
      <c r="G1264" s="2590"/>
      <c r="H1264" s="2590"/>
      <c r="I1264" s="2590"/>
      <c r="J1264" s="2590"/>
      <c r="K1264" s="2590"/>
      <c r="L1264" s="2590"/>
      <c r="M1264" s="1690"/>
      <c r="N1264" s="2591">
        <v>4422.6000000000004</v>
      </c>
      <c r="O1264" s="2591"/>
      <c r="P1264" s="2591"/>
      <c r="Q1264" s="2520"/>
      <c r="R1264" s="2591"/>
      <c r="S1264" s="2591"/>
      <c r="T1264" s="2591"/>
      <c r="U1264" s="2591"/>
      <c r="V1264" s="2591"/>
      <c r="W1264" s="2591"/>
      <c r="X1264" s="2591"/>
      <c r="Y1264" s="2591"/>
      <c r="Z1264" s="2591"/>
      <c r="AA1264" s="2591"/>
      <c r="AB1264" s="2591"/>
      <c r="AC1264" s="2591"/>
      <c r="AD1264" s="2591"/>
      <c r="AE1264" s="2591"/>
      <c r="AF1264" s="2520"/>
      <c r="AG1264" s="2592"/>
      <c r="AH1264" s="2592"/>
      <c r="AI1264" s="2592"/>
      <c r="AJ1264" s="2592"/>
      <c r="AK1264" s="2592"/>
      <c r="AL1264" s="2592"/>
    </row>
    <row r="1265" spans="1:38" ht="16.5" customHeight="1">
      <c r="A1265" s="3561"/>
      <c r="B1265" s="573"/>
      <c r="C1265" s="4093" t="s">
        <v>710</v>
      </c>
      <c r="D1265" s="4094" t="s">
        <v>633</v>
      </c>
      <c r="E1265" s="4088">
        <f t="shared" si="136"/>
        <v>187887</v>
      </c>
      <c r="F1265" s="549">
        <f t="shared" si="133"/>
        <v>187887</v>
      </c>
      <c r="G1265" s="2590"/>
      <c r="H1265" s="2590"/>
      <c r="I1265" s="2590"/>
      <c r="J1265" s="2590"/>
      <c r="K1265" s="2590"/>
      <c r="L1265" s="2590"/>
      <c r="M1265" s="1690"/>
      <c r="N1265" s="2591">
        <v>187887</v>
      </c>
      <c r="O1265" s="2591"/>
      <c r="P1265" s="2591"/>
      <c r="Q1265" s="2520"/>
      <c r="R1265" s="2591"/>
      <c r="S1265" s="2591"/>
      <c r="T1265" s="2591"/>
      <c r="U1265" s="2591"/>
      <c r="V1265" s="2591"/>
      <c r="W1265" s="2591"/>
      <c r="X1265" s="2591"/>
      <c r="Y1265" s="2591"/>
      <c r="Z1265" s="2591"/>
      <c r="AA1265" s="2591"/>
      <c r="AB1265" s="2591"/>
      <c r="AC1265" s="2591"/>
      <c r="AD1265" s="2591"/>
      <c r="AE1265" s="2591"/>
      <c r="AF1265" s="2520"/>
      <c r="AG1265" s="2592"/>
      <c r="AH1265" s="2592"/>
      <c r="AI1265" s="2592"/>
      <c r="AJ1265" s="2592"/>
      <c r="AK1265" s="2592"/>
      <c r="AL1265" s="2592"/>
    </row>
    <row r="1266" spans="1:38" ht="16.5" customHeight="1">
      <c r="A1266" s="3561"/>
      <c r="B1266" s="573"/>
      <c r="C1266" s="4093" t="s">
        <v>675</v>
      </c>
      <c r="D1266" s="4094" t="s">
        <v>633</v>
      </c>
      <c r="E1266" s="4088">
        <f t="shared" si="136"/>
        <v>22113</v>
      </c>
      <c r="F1266" s="549">
        <f t="shared" si="133"/>
        <v>22113</v>
      </c>
      <c r="G1266" s="2590"/>
      <c r="H1266" s="2590"/>
      <c r="I1266" s="2590"/>
      <c r="J1266" s="2590"/>
      <c r="K1266" s="2590"/>
      <c r="L1266" s="2590"/>
      <c r="M1266" s="1690"/>
      <c r="N1266" s="2591">
        <v>22113</v>
      </c>
      <c r="O1266" s="2591"/>
      <c r="P1266" s="2591"/>
      <c r="Q1266" s="2520"/>
      <c r="R1266" s="2591"/>
      <c r="S1266" s="2591"/>
      <c r="T1266" s="2591"/>
      <c r="U1266" s="2591"/>
      <c r="V1266" s="2591"/>
      <c r="W1266" s="2591"/>
      <c r="X1266" s="2591"/>
      <c r="Y1266" s="2591"/>
      <c r="Z1266" s="2591"/>
      <c r="AA1266" s="2591"/>
      <c r="AB1266" s="2591"/>
      <c r="AC1266" s="2591"/>
      <c r="AD1266" s="2591"/>
      <c r="AE1266" s="2591"/>
      <c r="AF1266" s="2520"/>
      <c r="AG1266" s="2592"/>
      <c r="AH1266" s="2592"/>
      <c r="AI1266" s="2592"/>
      <c r="AJ1266" s="2592"/>
      <c r="AK1266" s="2592"/>
      <c r="AL1266" s="2592"/>
    </row>
    <row r="1267" spans="1:38" ht="16.5" customHeight="1">
      <c r="A1267" s="3561"/>
      <c r="B1267" s="573"/>
      <c r="C1267" s="4093" t="s">
        <v>711</v>
      </c>
      <c r="D1267" s="4095" t="s">
        <v>596</v>
      </c>
      <c r="E1267" s="4088">
        <f t="shared" si="136"/>
        <v>13194.86</v>
      </c>
      <c r="F1267" s="549">
        <f t="shared" si="133"/>
        <v>13194.86</v>
      </c>
      <c r="G1267" s="2590"/>
      <c r="H1267" s="2590"/>
      <c r="I1267" s="2590"/>
      <c r="J1267" s="2590"/>
      <c r="K1267" s="2590"/>
      <c r="L1267" s="2590"/>
      <c r="M1267" s="1690"/>
      <c r="N1267" s="2591">
        <v>13194.86</v>
      </c>
      <c r="O1267" s="2591"/>
      <c r="P1267" s="2591"/>
      <c r="Q1267" s="2520"/>
      <c r="R1267" s="2591"/>
      <c r="S1267" s="2591"/>
      <c r="T1267" s="2591"/>
      <c r="U1267" s="2591"/>
      <c r="V1267" s="2591"/>
      <c r="W1267" s="2591"/>
      <c r="X1267" s="2591"/>
      <c r="Y1267" s="2591"/>
      <c r="Z1267" s="2591"/>
      <c r="AA1267" s="2591"/>
      <c r="AB1267" s="2591"/>
      <c r="AC1267" s="2591"/>
      <c r="AD1267" s="2591"/>
      <c r="AE1267" s="2591"/>
      <c r="AF1267" s="2520"/>
      <c r="AG1267" s="2592"/>
      <c r="AH1267" s="2592"/>
      <c r="AI1267" s="2592"/>
      <c r="AJ1267" s="2592"/>
      <c r="AK1267" s="2592"/>
      <c r="AL1267" s="2592"/>
    </row>
    <row r="1268" spans="1:38" ht="16.5" customHeight="1" thickBot="1">
      <c r="A1268" s="3561"/>
      <c r="B1268" s="573"/>
      <c r="C1268" s="4093" t="s">
        <v>677</v>
      </c>
      <c r="D1268" s="4096" t="s">
        <v>596</v>
      </c>
      <c r="E1268" s="4088">
        <f t="shared" si="136"/>
        <v>1315.16</v>
      </c>
      <c r="F1268" s="549">
        <f t="shared" si="133"/>
        <v>1315.16</v>
      </c>
      <c r="G1268" s="2590"/>
      <c r="H1268" s="2590"/>
      <c r="I1268" s="2590"/>
      <c r="J1268" s="2590"/>
      <c r="K1268" s="2590"/>
      <c r="L1268" s="2590"/>
      <c r="M1268" s="1690"/>
      <c r="N1268" s="2591">
        <v>1315.16</v>
      </c>
      <c r="O1268" s="2591"/>
      <c r="P1268" s="2591"/>
      <c r="Q1268" s="2520"/>
      <c r="R1268" s="2591"/>
      <c r="S1268" s="2591"/>
      <c r="T1268" s="2591"/>
      <c r="U1268" s="2591"/>
      <c r="V1268" s="2591"/>
      <c r="W1268" s="2591"/>
      <c r="X1268" s="2591"/>
      <c r="Y1268" s="2591"/>
      <c r="Z1268" s="2591"/>
      <c r="AA1268" s="2591"/>
      <c r="AB1268" s="2591"/>
      <c r="AC1268" s="2591"/>
      <c r="AD1268" s="2591"/>
      <c r="AE1268" s="2591"/>
      <c r="AF1268" s="2520"/>
      <c r="AG1268" s="2592"/>
      <c r="AH1268" s="2592"/>
      <c r="AI1268" s="2592"/>
      <c r="AJ1268" s="2592"/>
      <c r="AK1268" s="2592"/>
      <c r="AL1268" s="2592"/>
    </row>
    <row r="1269" spans="1:38" ht="17.100000000000001" customHeight="1" thickBot="1">
      <c r="A1269" s="3561"/>
      <c r="B1269" s="576" t="s">
        <v>417</v>
      </c>
      <c r="C1269" s="577"/>
      <c r="D1269" s="578" t="s">
        <v>33</v>
      </c>
      <c r="E1269" s="579">
        <f>SUM(E1270,E1316)</f>
        <v>21874466</v>
      </c>
      <c r="F1269" s="549">
        <f t="shared" ref="F1269:F1296" si="137">SUM(G1269:AJ1269)</f>
        <v>0</v>
      </c>
      <c r="G1269" s="2590"/>
      <c r="H1269" s="2590"/>
      <c r="I1269" s="2590"/>
      <c r="J1269" s="2590"/>
      <c r="K1269" s="2590"/>
      <c r="L1269" s="2590"/>
      <c r="M1269" s="1690"/>
      <c r="N1269" s="2591"/>
      <c r="O1269" s="2591"/>
      <c r="P1269" s="2591"/>
      <c r="Q1269" s="2520"/>
      <c r="R1269" s="2591"/>
      <c r="S1269" s="2591"/>
      <c r="T1269" s="2591"/>
      <c r="U1269" s="2591"/>
      <c r="V1269" s="2591"/>
      <c r="W1269" s="2591"/>
      <c r="X1269" s="2591"/>
      <c r="Y1269" s="2591"/>
      <c r="Z1269" s="2591"/>
      <c r="AA1269" s="2591"/>
      <c r="AB1269" s="2591"/>
      <c r="AC1269" s="2591"/>
      <c r="AD1269" s="2591"/>
      <c r="AE1269" s="2591"/>
      <c r="AF1269" s="2520"/>
      <c r="AG1269" s="2592"/>
      <c r="AH1269" s="2592"/>
      <c r="AI1269" s="2592"/>
      <c r="AJ1269" s="2592"/>
      <c r="AK1269" s="2592"/>
      <c r="AL1269" s="2592"/>
    </row>
    <row r="1270" spans="1:38" ht="17.100000000000001" customHeight="1">
      <c r="A1270" s="3561"/>
      <c r="B1270" s="573"/>
      <c r="C1270" s="5449" t="s">
        <v>582</v>
      </c>
      <c r="D1270" s="5449"/>
      <c r="E1270" s="821">
        <f>SUM(E1271,E1274)</f>
        <v>21610511</v>
      </c>
      <c r="F1270" s="549">
        <f t="shared" si="137"/>
        <v>0</v>
      </c>
      <c r="G1270" s="2590"/>
      <c r="H1270" s="2590"/>
      <c r="I1270" s="2590"/>
      <c r="J1270" s="2590"/>
      <c r="K1270" s="2590"/>
      <c r="L1270" s="2590"/>
      <c r="M1270" s="1690"/>
      <c r="N1270" s="2591"/>
      <c r="O1270" s="2591"/>
      <c r="P1270" s="2591"/>
      <c r="Q1270" s="2520"/>
      <c r="R1270" s="2591"/>
      <c r="S1270" s="2591"/>
      <c r="T1270" s="2591"/>
      <c r="U1270" s="2591"/>
      <c r="V1270" s="2591"/>
      <c r="W1270" s="2591"/>
      <c r="X1270" s="2591"/>
      <c r="Y1270" s="2591"/>
      <c r="Z1270" s="2591"/>
      <c r="AA1270" s="2591"/>
      <c r="AB1270" s="2591"/>
      <c r="AC1270" s="2591"/>
      <c r="AD1270" s="2591"/>
      <c r="AE1270" s="2591"/>
      <c r="AF1270" s="2520"/>
      <c r="AG1270" s="2592"/>
      <c r="AH1270" s="2592"/>
      <c r="AI1270" s="2592"/>
      <c r="AJ1270" s="2592"/>
      <c r="AK1270" s="2592"/>
      <c r="AL1270" s="2592"/>
    </row>
    <row r="1271" spans="1:38" ht="17.100000000000001" customHeight="1">
      <c r="A1271" s="3561"/>
      <c r="B1271" s="573"/>
      <c r="C1271" s="5452" t="s">
        <v>641</v>
      </c>
      <c r="D1271" s="5452"/>
      <c r="E1271" s="4088">
        <f>SUM(E1272:E1272)</f>
        <v>262500</v>
      </c>
      <c r="F1271" s="549">
        <f t="shared" si="137"/>
        <v>0</v>
      </c>
      <c r="G1271" s="2593"/>
      <c r="H1271" s="2593"/>
      <c r="I1271" s="2593"/>
      <c r="J1271" s="2593"/>
      <c r="K1271" s="2593"/>
      <c r="L1271" s="2593"/>
      <c r="M1271" s="1690"/>
      <c r="N1271" s="2594"/>
      <c r="O1271" s="2594"/>
      <c r="P1271" s="2594"/>
      <c r="Q1271" s="2520"/>
      <c r="R1271" s="2594"/>
      <c r="S1271" s="2594"/>
      <c r="T1271" s="2594"/>
      <c r="U1271" s="2594"/>
      <c r="V1271" s="2594"/>
      <c r="W1271" s="2594"/>
      <c r="X1271" s="2594"/>
      <c r="Y1271" s="2594"/>
      <c r="Z1271" s="2594"/>
      <c r="AA1271" s="2594"/>
      <c r="AB1271" s="2594"/>
      <c r="AC1271" s="2594"/>
      <c r="AD1271" s="2594"/>
      <c r="AE1271" s="2594"/>
      <c r="AF1271" s="2520"/>
      <c r="AG1271" s="2595"/>
      <c r="AH1271" s="2595"/>
      <c r="AI1271" s="2595"/>
      <c r="AJ1271" s="2595"/>
      <c r="AK1271" s="2595"/>
      <c r="AL1271" s="2595"/>
    </row>
    <row r="1272" spans="1:38" ht="40.5" customHeight="1">
      <c r="A1272" s="3561"/>
      <c r="B1272" s="573"/>
      <c r="C1272" s="4097" t="s">
        <v>907</v>
      </c>
      <c r="D1272" s="4098" t="s">
        <v>908</v>
      </c>
      <c r="E1272" s="4088">
        <f>F1272</f>
        <v>262500</v>
      </c>
      <c r="F1272" s="549">
        <f t="shared" si="137"/>
        <v>262500</v>
      </c>
      <c r="G1272" s="2596"/>
      <c r="H1272" s="2596"/>
      <c r="I1272" s="2596"/>
      <c r="J1272" s="2596"/>
      <c r="K1272" s="2596"/>
      <c r="L1272" s="2596"/>
      <c r="M1272" s="1690"/>
      <c r="N1272" s="2597"/>
      <c r="O1272" s="2597"/>
      <c r="P1272" s="2597"/>
      <c r="Q1272" s="2520">
        <v>262500</v>
      </c>
      <c r="R1272" s="2597"/>
      <c r="S1272" s="2597"/>
      <c r="T1272" s="2597"/>
      <c r="U1272" s="2597"/>
      <c r="V1272" s="2597"/>
      <c r="W1272" s="2597"/>
      <c r="X1272" s="2597"/>
      <c r="Y1272" s="2597"/>
      <c r="Z1272" s="2597"/>
      <c r="AA1272" s="2597"/>
      <c r="AB1272" s="2597"/>
      <c r="AC1272" s="2597"/>
      <c r="AD1272" s="2597"/>
      <c r="AE1272" s="2597"/>
      <c r="AF1272" s="2520"/>
      <c r="AG1272" s="2598"/>
      <c r="AH1272" s="2598"/>
      <c r="AI1272" s="2598"/>
      <c r="AJ1272" s="2598"/>
      <c r="AK1272" s="2598"/>
      <c r="AL1272" s="2598"/>
    </row>
    <row r="1273" spans="1:38" ht="16.5" customHeight="1">
      <c r="A1273" s="3561"/>
      <c r="B1273" s="573"/>
      <c r="C1273" s="4099"/>
      <c r="D1273" s="682"/>
      <c r="E1273" s="4088"/>
      <c r="F1273" s="549">
        <f t="shared" si="137"/>
        <v>0</v>
      </c>
      <c r="G1273" s="2599"/>
      <c r="H1273" s="2599"/>
      <c r="I1273" s="2599"/>
      <c r="J1273" s="2599"/>
      <c r="K1273" s="2599"/>
      <c r="L1273" s="2599"/>
      <c r="M1273" s="1690"/>
      <c r="N1273" s="2600"/>
      <c r="O1273" s="2600"/>
      <c r="P1273" s="2600"/>
      <c r="Q1273" s="2520"/>
      <c r="R1273" s="2600"/>
      <c r="S1273" s="2600"/>
      <c r="T1273" s="2600"/>
      <c r="U1273" s="2600"/>
      <c r="V1273" s="2600"/>
      <c r="W1273" s="2600"/>
      <c r="X1273" s="2600"/>
      <c r="Y1273" s="2600"/>
      <c r="Z1273" s="2600"/>
      <c r="AA1273" s="2600"/>
      <c r="AB1273" s="2600"/>
      <c r="AC1273" s="2600"/>
      <c r="AD1273" s="2600"/>
      <c r="AE1273" s="2600"/>
      <c r="AF1273" s="2520"/>
      <c r="AG1273" s="2601"/>
      <c r="AH1273" s="2601"/>
      <c r="AI1273" s="2601"/>
      <c r="AJ1273" s="2601"/>
      <c r="AK1273" s="2601"/>
      <c r="AL1273" s="2601"/>
    </row>
    <row r="1274" spans="1:38" ht="15.75" customHeight="1">
      <c r="A1274" s="3561"/>
      <c r="B1274" s="573"/>
      <c r="C1274" s="5452" t="s">
        <v>648</v>
      </c>
      <c r="D1274" s="5453"/>
      <c r="E1274" s="4088">
        <f>SUM(E1275:E1314)</f>
        <v>21348011</v>
      </c>
      <c r="F1274" s="549">
        <f t="shared" si="137"/>
        <v>0</v>
      </c>
      <c r="G1274" s="2602"/>
      <c r="H1274" s="2602"/>
      <c r="I1274" s="2602"/>
      <c r="J1274" s="2602"/>
      <c r="K1274" s="2602"/>
      <c r="L1274" s="2602"/>
      <c r="M1274" s="1690"/>
      <c r="N1274" s="2603"/>
      <c r="O1274" s="2603"/>
      <c r="P1274" s="2603"/>
      <c r="Q1274" s="2520"/>
      <c r="R1274" s="2603"/>
      <c r="S1274" s="2603"/>
      <c r="T1274" s="2603"/>
      <c r="U1274" s="2603"/>
      <c r="V1274" s="2603"/>
      <c r="W1274" s="2603"/>
      <c r="X1274" s="2603"/>
      <c r="Y1274" s="2603"/>
      <c r="Z1274" s="2603"/>
      <c r="AA1274" s="2603"/>
      <c r="AB1274" s="2603"/>
      <c r="AC1274" s="2603"/>
      <c r="AD1274" s="2603"/>
      <c r="AE1274" s="2603"/>
      <c r="AF1274" s="2520"/>
      <c r="AG1274" s="2604"/>
      <c r="AH1274" s="2604"/>
      <c r="AI1274" s="2604"/>
      <c r="AJ1274" s="2604"/>
      <c r="AK1274" s="2604"/>
      <c r="AL1274" s="2604"/>
    </row>
    <row r="1275" spans="1:38" ht="63" customHeight="1">
      <c r="A1275" s="3561"/>
      <c r="B1275" s="573"/>
      <c r="C1275" s="4100" t="s">
        <v>687</v>
      </c>
      <c r="D1275" s="4101" t="s">
        <v>688</v>
      </c>
      <c r="E1275" s="4088">
        <f>F1275</f>
        <v>133518</v>
      </c>
      <c r="F1275" s="549">
        <f t="shared" si="137"/>
        <v>133518</v>
      </c>
      <c r="G1275" s="2605"/>
      <c r="H1275" s="2605"/>
      <c r="I1275" s="2605"/>
      <c r="J1275" s="2605"/>
      <c r="K1275" s="2605"/>
      <c r="L1275" s="2605"/>
      <c r="M1275" s="1690"/>
      <c r="N1275" s="2606"/>
      <c r="O1275" s="2606"/>
      <c r="P1275" s="2606"/>
      <c r="Q1275" s="2520">
        <v>133518</v>
      </c>
      <c r="R1275" s="2606"/>
      <c r="S1275" s="2606"/>
      <c r="T1275" s="2606"/>
      <c r="U1275" s="2606"/>
      <c r="V1275" s="2606"/>
      <c r="W1275" s="2606"/>
      <c r="X1275" s="2606"/>
      <c r="Y1275" s="2606"/>
      <c r="Z1275" s="2606"/>
      <c r="AA1275" s="2606"/>
      <c r="AB1275" s="2606"/>
      <c r="AC1275" s="2606"/>
      <c r="AD1275" s="2606"/>
      <c r="AE1275" s="2606"/>
      <c r="AF1275" s="2520"/>
      <c r="AG1275" s="2607"/>
      <c r="AH1275" s="2607"/>
      <c r="AI1275" s="2607"/>
      <c r="AJ1275" s="2607"/>
      <c r="AK1275" s="2607"/>
      <c r="AL1275" s="2607"/>
    </row>
    <row r="1276" spans="1:38" ht="60.75" customHeight="1">
      <c r="A1276" s="3561"/>
      <c r="B1276" s="573"/>
      <c r="C1276" s="4100" t="s">
        <v>715</v>
      </c>
      <c r="D1276" s="4101" t="s">
        <v>690</v>
      </c>
      <c r="E1276" s="4088">
        <f>F1276</f>
        <v>10164642</v>
      </c>
      <c r="F1276" s="549">
        <f t="shared" si="137"/>
        <v>10164642</v>
      </c>
      <c r="G1276" s="2608"/>
      <c r="H1276" s="2608"/>
      <c r="I1276" s="2608"/>
      <c r="J1276" s="2608"/>
      <c r="K1276" s="2608">
        <v>10149062</v>
      </c>
      <c r="L1276" s="2608"/>
      <c r="M1276" s="1690"/>
      <c r="N1276" s="2609"/>
      <c r="O1276" s="2609"/>
      <c r="P1276" s="2609"/>
      <c r="Q1276" s="2520">
        <v>15580</v>
      </c>
      <c r="R1276" s="2609"/>
      <c r="S1276" s="2609"/>
      <c r="T1276" s="2609"/>
      <c r="U1276" s="2609"/>
      <c r="V1276" s="2609"/>
      <c r="W1276" s="2609"/>
      <c r="X1276" s="2609"/>
      <c r="Y1276" s="2609"/>
      <c r="Z1276" s="2609"/>
      <c r="AA1276" s="2609"/>
      <c r="AB1276" s="2609"/>
      <c r="AC1276" s="2609"/>
      <c r="AD1276" s="2609"/>
      <c r="AE1276" s="2609"/>
      <c r="AF1276" s="2520"/>
      <c r="AG1276" s="2610"/>
      <c r="AH1276" s="2610"/>
      <c r="AI1276" s="2610"/>
      <c r="AJ1276" s="2610"/>
      <c r="AK1276" s="2610"/>
      <c r="AL1276" s="2610"/>
    </row>
    <row r="1277" spans="1:38" ht="60" customHeight="1">
      <c r="A1277" s="3561"/>
      <c r="B1277" s="573"/>
      <c r="C1277" s="4087" t="s">
        <v>119</v>
      </c>
      <c r="D1277" s="4102" t="s">
        <v>691</v>
      </c>
      <c r="E1277" s="4077">
        <f>F1277</f>
        <v>217107</v>
      </c>
      <c r="F1277" s="549">
        <f t="shared" si="137"/>
        <v>217107</v>
      </c>
      <c r="G1277" s="2608"/>
      <c r="H1277" s="2608"/>
      <c r="I1277" s="2608"/>
      <c r="J1277" s="2608"/>
      <c r="K1277" s="2608"/>
      <c r="L1277" s="2608"/>
      <c r="M1277" s="1690"/>
      <c r="N1277" s="2609"/>
      <c r="O1277" s="2609"/>
      <c r="P1277" s="2609"/>
      <c r="Q1277" s="2520">
        <v>217107</v>
      </c>
      <c r="R1277" s="2609"/>
      <c r="S1277" s="2609"/>
      <c r="T1277" s="2609"/>
      <c r="U1277" s="2609"/>
      <c r="V1277" s="2609"/>
      <c r="W1277" s="2609"/>
      <c r="X1277" s="2609"/>
      <c r="Y1277" s="2609"/>
      <c r="Z1277" s="2609"/>
      <c r="AA1277" s="2609"/>
      <c r="AB1277" s="2609"/>
      <c r="AC1277" s="2609"/>
      <c r="AD1277" s="2609"/>
      <c r="AE1277" s="2609"/>
      <c r="AF1277" s="2520"/>
      <c r="AG1277" s="2610"/>
      <c r="AH1277" s="2610"/>
      <c r="AI1277" s="2610"/>
      <c r="AJ1277" s="2610"/>
      <c r="AK1277" s="2610"/>
      <c r="AL1277" s="2610"/>
    </row>
    <row r="1278" spans="1:38" ht="60.75" customHeight="1">
      <c r="A1278" s="3554"/>
      <c r="B1278" s="573"/>
      <c r="C1278" s="4080" t="s">
        <v>95</v>
      </c>
      <c r="D1278" s="4103" t="s">
        <v>691</v>
      </c>
      <c r="E1278" s="4071">
        <f t="shared" ref="E1278:E1314" si="138">F1278</f>
        <v>2550357</v>
      </c>
      <c r="F1278" s="549">
        <f t="shared" si="137"/>
        <v>2550357</v>
      </c>
      <c r="G1278" s="2608"/>
      <c r="H1278" s="2608"/>
      <c r="I1278" s="2608"/>
      <c r="J1278" s="2608"/>
      <c r="K1278" s="2608">
        <v>2525021</v>
      </c>
      <c r="L1278" s="2608"/>
      <c r="M1278" s="1690"/>
      <c r="N1278" s="2609"/>
      <c r="O1278" s="2609"/>
      <c r="P1278" s="2609"/>
      <c r="Q1278" s="2520">
        <v>25336</v>
      </c>
      <c r="R1278" s="2609"/>
      <c r="S1278" s="2609"/>
      <c r="T1278" s="2609"/>
      <c r="U1278" s="2609"/>
      <c r="V1278" s="2609"/>
      <c r="W1278" s="2609"/>
      <c r="X1278" s="2609"/>
      <c r="Y1278" s="2609"/>
      <c r="Z1278" s="2609"/>
      <c r="AA1278" s="2609"/>
      <c r="AB1278" s="2609"/>
      <c r="AC1278" s="2609"/>
      <c r="AD1278" s="2609"/>
      <c r="AE1278" s="2609"/>
      <c r="AF1278" s="2520"/>
      <c r="AG1278" s="2610"/>
      <c r="AH1278" s="2610"/>
      <c r="AI1278" s="2610"/>
      <c r="AJ1278" s="2610"/>
      <c r="AK1278" s="2610"/>
      <c r="AL1278" s="2610"/>
    </row>
    <row r="1279" spans="1:38" ht="16.5" customHeight="1">
      <c r="A1279" s="3561"/>
      <c r="B1279" s="573"/>
      <c r="C1279" s="4078" t="s">
        <v>692</v>
      </c>
      <c r="D1279" s="4079" t="s">
        <v>586</v>
      </c>
      <c r="E1279" s="4077">
        <f t="shared" si="138"/>
        <v>2018768</v>
      </c>
      <c r="F1279" s="549">
        <f t="shared" si="137"/>
        <v>2018768</v>
      </c>
      <c r="G1279" s="2611"/>
      <c r="H1279" s="2611"/>
      <c r="I1279" s="2611"/>
      <c r="J1279" s="2611"/>
      <c r="K1279" s="2611"/>
      <c r="L1279" s="2611"/>
      <c r="M1279" s="1690"/>
      <c r="N1279" s="2612"/>
      <c r="O1279" s="2612"/>
      <c r="P1279" s="2612"/>
      <c r="Q1279" s="2520">
        <v>2018768</v>
      </c>
      <c r="R1279" s="2612"/>
      <c r="S1279" s="2612"/>
      <c r="T1279" s="2612"/>
      <c r="U1279" s="2612"/>
      <c r="V1279" s="2612"/>
      <c r="W1279" s="2612"/>
      <c r="X1279" s="2612"/>
      <c r="Y1279" s="2612"/>
      <c r="Z1279" s="2612"/>
      <c r="AA1279" s="2612"/>
      <c r="AB1279" s="2612"/>
      <c r="AC1279" s="2612"/>
      <c r="AD1279" s="2612"/>
      <c r="AE1279" s="2612"/>
      <c r="AF1279" s="2520"/>
      <c r="AG1279" s="2613"/>
      <c r="AH1279" s="2613"/>
      <c r="AI1279" s="2613"/>
      <c r="AJ1279" s="2613"/>
      <c r="AK1279" s="2613"/>
      <c r="AL1279" s="2613"/>
    </row>
    <row r="1280" spans="1:38" ht="16.5" customHeight="1">
      <c r="A1280" s="3561"/>
      <c r="B1280" s="573"/>
      <c r="C1280" s="4078" t="s">
        <v>649</v>
      </c>
      <c r="D1280" s="4079" t="s">
        <v>586</v>
      </c>
      <c r="E1280" s="4077">
        <f t="shared" si="138"/>
        <v>313261.78999999998</v>
      </c>
      <c r="F1280" s="549">
        <f t="shared" si="137"/>
        <v>313261.78999999998</v>
      </c>
      <c r="G1280" s="2614"/>
      <c r="H1280" s="2614"/>
      <c r="I1280" s="2614"/>
      <c r="J1280" s="2614"/>
      <c r="K1280" s="2614"/>
      <c r="L1280" s="2614"/>
      <c r="M1280" s="1690">
        <v>87136</v>
      </c>
      <c r="N1280" s="2615">
        <v>85781.79</v>
      </c>
      <c r="O1280" s="2615"/>
      <c r="P1280" s="2615"/>
      <c r="Q1280" s="2520">
        <v>140344</v>
      </c>
      <c r="R1280" s="2615"/>
      <c r="S1280" s="2615"/>
      <c r="T1280" s="2615"/>
      <c r="U1280" s="2615"/>
      <c r="V1280" s="2615"/>
      <c r="W1280" s="2615"/>
      <c r="X1280" s="2615"/>
      <c r="Y1280" s="2615"/>
      <c r="Z1280" s="2615"/>
      <c r="AA1280" s="2615"/>
      <c r="AB1280" s="2615"/>
      <c r="AC1280" s="2615"/>
      <c r="AD1280" s="2615"/>
      <c r="AE1280" s="2615"/>
      <c r="AF1280" s="2520"/>
      <c r="AG1280" s="2616"/>
      <c r="AH1280" s="2616"/>
      <c r="AI1280" s="2616"/>
      <c r="AJ1280" s="2616"/>
      <c r="AK1280" s="2616"/>
      <c r="AL1280" s="2616"/>
    </row>
    <row r="1281" spans="1:38" ht="16.5" customHeight="1">
      <c r="A1281" s="3561"/>
      <c r="B1281" s="573"/>
      <c r="C1281" s="4080" t="s">
        <v>650</v>
      </c>
      <c r="D1281" s="4081" t="s">
        <v>586</v>
      </c>
      <c r="E1281" s="4077">
        <f t="shared" si="138"/>
        <v>504763.45</v>
      </c>
      <c r="F1281" s="549">
        <f t="shared" si="137"/>
        <v>504763.45</v>
      </c>
      <c r="G1281" s="2617"/>
      <c r="H1281" s="2617"/>
      <c r="I1281" s="2617"/>
      <c r="J1281" s="2617"/>
      <c r="K1281" s="2617"/>
      <c r="L1281" s="2617"/>
      <c r="M1281" s="1690">
        <v>21784</v>
      </c>
      <c r="N1281" s="2618">
        <v>21445.45</v>
      </c>
      <c r="O1281" s="2618"/>
      <c r="P1281" s="2618"/>
      <c r="Q1281" s="2520">
        <v>461534</v>
      </c>
      <c r="R1281" s="2618"/>
      <c r="S1281" s="2618"/>
      <c r="T1281" s="2618"/>
      <c r="U1281" s="2618"/>
      <c r="V1281" s="2618"/>
      <c r="W1281" s="2618"/>
      <c r="X1281" s="2618"/>
      <c r="Y1281" s="2618"/>
      <c r="Z1281" s="2618"/>
      <c r="AA1281" s="2618"/>
      <c r="AB1281" s="2618"/>
      <c r="AC1281" s="2618"/>
      <c r="AD1281" s="2618"/>
      <c r="AE1281" s="2618"/>
      <c r="AF1281" s="2520"/>
      <c r="AG1281" s="2619"/>
      <c r="AH1281" s="2619"/>
      <c r="AI1281" s="2619"/>
      <c r="AJ1281" s="2619"/>
      <c r="AK1281" s="2619"/>
      <c r="AL1281" s="2619"/>
    </row>
    <row r="1282" spans="1:38" ht="16.5" customHeight="1">
      <c r="A1282" s="3561"/>
      <c r="B1282" s="573"/>
      <c r="C1282" s="4063" t="s">
        <v>693</v>
      </c>
      <c r="D1282" s="4064" t="s">
        <v>588</v>
      </c>
      <c r="E1282" s="4077">
        <f t="shared" si="138"/>
        <v>80820</v>
      </c>
      <c r="F1282" s="549">
        <f t="shared" si="137"/>
        <v>80820</v>
      </c>
      <c r="G1282" s="2617"/>
      <c r="H1282" s="2617"/>
      <c r="I1282" s="2617"/>
      <c r="J1282" s="2617"/>
      <c r="K1282" s="2617"/>
      <c r="L1282" s="2617"/>
      <c r="M1282" s="1690"/>
      <c r="N1282" s="2618"/>
      <c r="O1282" s="2618"/>
      <c r="P1282" s="2618"/>
      <c r="Q1282" s="2520">
        <v>80820</v>
      </c>
      <c r="R1282" s="2618"/>
      <c r="S1282" s="2618"/>
      <c r="T1282" s="2618"/>
      <c r="U1282" s="2618"/>
      <c r="V1282" s="2618"/>
      <c r="W1282" s="2618"/>
      <c r="X1282" s="2618"/>
      <c r="Y1282" s="2618"/>
      <c r="Z1282" s="2618"/>
      <c r="AA1282" s="2618"/>
      <c r="AB1282" s="2618"/>
      <c r="AC1282" s="2618"/>
      <c r="AD1282" s="2618"/>
      <c r="AE1282" s="2618"/>
      <c r="AF1282" s="2520"/>
      <c r="AG1282" s="2619"/>
      <c r="AH1282" s="2619"/>
      <c r="AI1282" s="2619"/>
      <c r="AJ1282" s="2619"/>
      <c r="AK1282" s="2619"/>
      <c r="AL1282" s="2619"/>
    </row>
    <row r="1283" spans="1:38" ht="16.5" customHeight="1">
      <c r="A1283" s="3561"/>
      <c r="B1283" s="573"/>
      <c r="C1283" s="4104" t="s">
        <v>651</v>
      </c>
      <c r="D1283" s="4105" t="s">
        <v>588</v>
      </c>
      <c r="E1283" s="4088">
        <f t="shared" si="138"/>
        <v>14585.75</v>
      </c>
      <c r="F1283" s="549">
        <f t="shared" si="137"/>
        <v>14585.75</v>
      </c>
      <c r="G1283" s="2620"/>
      <c r="H1283" s="2620"/>
      <c r="I1283" s="2620"/>
      <c r="J1283" s="2620"/>
      <c r="K1283" s="2620"/>
      <c r="L1283" s="2620"/>
      <c r="M1283" s="1690"/>
      <c r="N1283" s="2621">
        <v>3740.75</v>
      </c>
      <c r="O1283" s="2621"/>
      <c r="P1283" s="2621"/>
      <c r="Q1283" s="2520">
        <v>10845</v>
      </c>
      <c r="R1283" s="2621"/>
      <c r="S1283" s="2621"/>
      <c r="T1283" s="2621"/>
      <c r="U1283" s="2621"/>
      <c r="V1283" s="2621"/>
      <c r="W1283" s="2621"/>
      <c r="X1283" s="2621"/>
      <c r="Y1283" s="2621"/>
      <c r="Z1283" s="2621"/>
      <c r="AA1283" s="2621"/>
      <c r="AB1283" s="2621"/>
      <c r="AC1283" s="2621"/>
      <c r="AD1283" s="2621"/>
      <c r="AE1283" s="2621"/>
      <c r="AF1283" s="2520"/>
      <c r="AG1283" s="2622"/>
      <c r="AH1283" s="2622"/>
      <c r="AI1283" s="2622"/>
      <c r="AJ1283" s="2622"/>
      <c r="AK1283" s="2622"/>
      <c r="AL1283" s="2622"/>
    </row>
    <row r="1284" spans="1:38" ht="16.5" customHeight="1">
      <c r="A1284" s="3561"/>
      <c r="B1284" s="573"/>
      <c r="C1284" s="4087" t="s">
        <v>652</v>
      </c>
      <c r="D1284" s="4105" t="s">
        <v>588</v>
      </c>
      <c r="E1284" s="4088">
        <f t="shared" si="138"/>
        <v>20766.189999999999</v>
      </c>
      <c r="F1284" s="549">
        <f t="shared" si="137"/>
        <v>20766.189999999999</v>
      </c>
      <c r="G1284" s="2623"/>
      <c r="H1284" s="2623"/>
      <c r="I1284" s="2623"/>
      <c r="J1284" s="2623"/>
      <c r="K1284" s="2623"/>
      <c r="L1284" s="2623"/>
      <c r="M1284" s="1690"/>
      <c r="N1284" s="2624">
        <v>935.19</v>
      </c>
      <c r="O1284" s="2624"/>
      <c r="P1284" s="2624"/>
      <c r="Q1284" s="2520">
        <v>19831</v>
      </c>
      <c r="R1284" s="2624"/>
      <c r="S1284" s="2624"/>
      <c r="T1284" s="2624"/>
      <c r="U1284" s="2624"/>
      <c r="V1284" s="2624"/>
      <c r="W1284" s="2624"/>
      <c r="X1284" s="2624"/>
      <c r="Y1284" s="2624"/>
      <c r="Z1284" s="2624"/>
      <c r="AA1284" s="2624"/>
      <c r="AB1284" s="2624"/>
      <c r="AC1284" s="2624"/>
      <c r="AD1284" s="2624"/>
      <c r="AE1284" s="2624"/>
      <c r="AF1284" s="2520"/>
      <c r="AG1284" s="2625"/>
      <c r="AH1284" s="2625"/>
      <c r="AI1284" s="2625"/>
      <c r="AJ1284" s="2625"/>
      <c r="AK1284" s="2625"/>
      <c r="AL1284" s="2625"/>
    </row>
    <row r="1285" spans="1:38" ht="16.5" customHeight="1">
      <c r="A1285" s="3561"/>
      <c r="B1285" s="573"/>
      <c r="C1285" s="4087" t="s">
        <v>694</v>
      </c>
      <c r="D1285" s="4105" t="s">
        <v>590</v>
      </c>
      <c r="E1285" s="4088">
        <f t="shared" si="138"/>
        <v>367398</v>
      </c>
      <c r="F1285" s="549">
        <f t="shared" si="137"/>
        <v>367398</v>
      </c>
      <c r="G1285" s="2626"/>
      <c r="H1285" s="2626"/>
      <c r="I1285" s="2626"/>
      <c r="J1285" s="2626"/>
      <c r="K1285" s="2626"/>
      <c r="L1285" s="2626"/>
      <c r="M1285" s="1690"/>
      <c r="N1285" s="2627"/>
      <c r="O1285" s="2627"/>
      <c r="P1285" s="2627"/>
      <c r="Q1285" s="2520">
        <v>367398</v>
      </c>
      <c r="R1285" s="2627"/>
      <c r="S1285" s="2627"/>
      <c r="T1285" s="2627"/>
      <c r="U1285" s="2627"/>
      <c r="V1285" s="2627"/>
      <c r="W1285" s="2627"/>
      <c r="X1285" s="2627"/>
      <c r="Y1285" s="2627"/>
      <c r="Z1285" s="2627"/>
      <c r="AA1285" s="2627"/>
      <c r="AB1285" s="2627"/>
      <c r="AC1285" s="2627"/>
      <c r="AD1285" s="2627"/>
      <c r="AE1285" s="2627"/>
      <c r="AF1285" s="2520"/>
      <c r="AG1285" s="2628"/>
      <c r="AH1285" s="2628"/>
      <c r="AI1285" s="2628"/>
      <c r="AJ1285" s="2628"/>
      <c r="AK1285" s="2628"/>
      <c r="AL1285" s="2628"/>
    </row>
    <row r="1286" spans="1:38" ht="16.5" customHeight="1">
      <c r="A1286" s="3561"/>
      <c r="B1286" s="573"/>
      <c r="C1286" s="4087" t="s">
        <v>653</v>
      </c>
      <c r="D1286" s="4105" t="s">
        <v>590</v>
      </c>
      <c r="E1286" s="4088">
        <f t="shared" si="138"/>
        <v>56184.160000000003</v>
      </c>
      <c r="F1286" s="549">
        <f t="shared" si="137"/>
        <v>56184.160000000003</v>
      </c>
      <c r="G1286" s="2629"/>
      <c r="H1286" s="2629"/>
      <c r="I1286" s="2629"/>
      <c r="J1286" s="2629"/>
      <c r="K1286" s="2629"/>
      <c r="L1286" s="2629"/>
      <c r="M1286" s="1690">
        <v>14887</v>
      </c>
      <c r="N1286" s="2630">
        <v>15156.16</v>
      </c>
      <c r="O1286" s="2630"/>
      <c r="P1286" s="2630"/>
      <c r="Q1286" s="2520">
        <v>26141</v>
      </c>
      <c r="R1286" s="2630"/>
      <c r="S1286" s="2630"/>
      <c r="T1286" s="2630"/>
      <c r="U1286" s="2630"/>
      <c r="V1286" s="2630"/>
      <c r="W1286" s="2630"/>
      <c r="X1286" s="2630"/>
      <c r="Y1286" s="2630"/>
      <c r="Z1286" s="2630"/>
      <c r="AA1286" s="2630"/>
      <c r="AB1286" s="2630"/>
      <c r="AC1286" s="2630"/>
      <c r="AD1286" s="2630"/>
      <c r="AE1286" s="2630"/>
      <c r="AF1286" s="2520"/>
      <c r="AG1286" s="2631"/>
      <c r="AH1286" s="2631"/>
      <c r="AI1286" s="2631"/>
      <c r="AJ1286" s="2631"/>
      <c r="AK1286" s="2631"/>
      <c r="AL1286" s="2631"/>
    </row>
    <row r="1287" spans="1:38" ht="16.5" customHeight="1">
      <c r="A1287" s="3561"/>
      <c r="B1287" s="573"/>
      <c r="C1287" s="4087" t="s">
        <v>654</v>
      </c>
      <c r="D1287" s="4105" t="s">
        <v>590</v>
      </c>
      <c r="E1287" s="4088">
        <f t="shared" si="138"/>
        <v>91667.04</v>
      </c>
      <c r="F1287" s="549">
        <f t="shared" si="137"/>
        <v>91667.04</v>
      </c>
      <c r="G1287" s="2632"/>
      <c r="H1287" s="2632"/>
      <c r="I1287" s="2632"/>
      <c r="J1287" s="2632"/>
      <c r="K1287" s="2632"/>
      <c r="L1287" s="2632"/>
      <c r="M1287" s="1690">
        <v>3722</v>
      </c>
      <c r="N1287" s="2633">
        <v>3789.04</v>
      </c>
      <c r="O1287" s="2633"/>
      <c r="P1287" s="2633"/>
      <c r="Q1287" s="2520">
        <v>84156</v>
      </c>
      <c r="R1287" s="2633"/>
      <c r="S1287" s="2633"/>
      <c r="T1287" s="2633"/>
      <c r="U1287" s="2633"/>
      <c r="V1287" s="2633"/>
      <c r="W1287" s="2633"/>
      <c r="X1287" s="2633"/>
      <c r="Y1287" s="2633"/>
      <c r="Z1287" s="2633"/>
      <c r="AA1287" s="2633"/>
      <c r="AB1287" s="2633"/>
      <c r="AC1287" s="2633"/>
      <c r="AD1287" s="2633"/>
      <c r="AE1287" s="2633"/>
      <c r="AF1287" s="2520"/>
      <c r="AG1287" s="2634"/>
      <c r="AH1287" s="2634"/>
      <c r="AI1287" s="2634"/>
      <c r="AJ1287" s="2634"/>
      <c r="AK1287" s="2634"/>
      <c r="AL1287" s="2634"/>
    </row>
    <row r="1288" spans="1:38" ht="16.5" customHeight="1">
      <c r="A1288" s="3561"/>
      <c r="B1288" s="573"/>
      <c r="C1288" s="4087" t="s">
        <v>695</v>
      </c>
      <c r="D1288" s="4105" t="s">
        <v>592</v>
      </c>
      <c r="E1288" s="4088">
        <f t="shared" si="138"/>
        <v>52123</v>
      </c>
      <c r="F1288" s="549">
        <f t="shared" si="137"/>
        <v>52123</v>
      </c>
      <c r="G1288" s="2635"/>
      <c r="H1288" s="2635"/>
      <c r="I1288" s="2635"/>
      <c r="J1288" s="2635"/>
      <c r="K1288" s="2635"/>
      <c r="L1288" s="2635"/>
      <c r="M1288" s="1690"/>
      <c r="N1288" s="2636"/>
      <c r="O1288" s="2636"/>
      <c r="P1288" s="2636"/>
      <c r="Q1288" s="2520">
        <v>52123</v>
      </c>
      <c r="R1288" s="2636"/>
      <c r="S1288" s="2636"/>
      <c r="T1288" s="2636"/>
      <c r="U1288" s="2636"/>
      <c r="V1288" s="2636"/>
      <c r="W1288" s="2636"/>
      <c r="X1288" s="2636"/>
      <c r="Y1288" s="2636"/>
      <c r="Z1288" s="2636"/>
      <c r="AA1288" s="2636"/>
      <c r="AB1288" s="2636"/>
      <c r="AC1288" s="2636"/>
      <c r="AD1288" s="2636"/>
      <c r="AE1288" s="2636"/>
      <c r="AF1288" s="2520"/>
      <c r="AG1288" s="2637"/>
      <c r="AH1288" s="2637"/>
      <c r="AI1288" s="2637"/>
      <c r="AJ1288" s="2637"/>
      <c r="AK1288" s="2637"/>
      <c r="AL1288" s="2637"/>
    </row>
    <row r="1289" spans="1:38" ht="16.5" customHeight="1">
      <c r="A1289" s="3561"/>
      <c r="B1289" s="573"/>
      <c r="C1289" s="4087" t="s">
        <v>655</v>
      </c>
      <c r="D1289" s="4105" t="s">
        <v>592</v>
      </c>
      <c r="E1289" s="4088">
        <f t="shared" si="138"/>
        <v>8051.3</v>
      </c>
      <c r="F1289" s="549">
        <f t="shared" si="137"/>
        <v>8051.3</v>
      </c>
      <c r="G1289" s="2638"/>
      <c r="H1289" s="2638"/>
      <c r="I1289" s="2638"/>
      <c r="J1289" s="2638"/>
      <c r="K1289" s="2638"/>
      <c r="L1289" s="2638"/>
      <c r="M1289" s="1690">
        <v>2155</v>
      </c>
      <c r="N1289" s="2639">
        <v>2193.3000000000002</v>
      </c>
      <c r="O1289" s="2639"/>
      <c r="P1289" s="2639"/>
      <c r="Q1289" s="2520">
        <v>3703</v>
      </c>
      <c r="R1289" s="2639"/>
      <c r="S1289" s="2639"/>
      <c r="T1289" s="2639"/>
      <c r="U1289" s="2639"/>
      <c r="V1289" s="2639"/>
      <c r="W1289" s="2639"/>
      <c r="X1289" s="2639"/>
      <c r="Y1289" s="2639"/>
      <c r="Z1289" s="2639"/>
      <c r="AA1289" s="2639"/>
      <c r="AB1289" s="2639"/>
      <c r="AC1289" s="2639"/>
      <c r="AD1289" s="2639"/>
      <c r="AE1289" s="2639"/>
      <c r="AF1289" s="2520"/>
      <c r="AG1289" s="2640"/>
      <c r="AH1289" s="2640"/>
      <c r="AI1289" s="2640"/>
      <c r="AJ1289" s="2640"/>
      <c r="AK1289" s="2640"/>
      <c r="AL1289" s="2640"/>
    </row>
    <row r="1290" spans="1:38" ht="15.75" customHeight="1">
      <c r="A1290" s="3554"/>
      <c r="B1290" s="573"/>
      <c r="C1290" s="4438" t="s">
        <v>656</v>
      </c>
      <c r="D1290" s="4439" t="s">
        <v>592</v>
      </c>
      <c r="E1290" s="4409">
        <f>F1290</f>
        <v>13023.33</v>
      </c>
      <c r="F1290" s="549">
        <f t="shared" si="137"/>
        <v>13023.33</v>
      </c>
      <c r="G1290" s="2641"/>
      <c r="H1290" s="2641"/>
      <c r="I1290" s="2641"/>
      <c r="J1290" s="2641"/>
      <c r="K1290" s="2641"/>
      <c r="L1290" s="2641"/>
      <c r="M1290" s="1690">
        <v>538</v>
      </c>
      <c r="N1290" s="2642">
        <v>548.33000000000004</v>
      </c>
      <c r="O1290" s="2642"/>
      <c r="P1290" s="2642"/>
      <c r="Q1290" s="2520">
        <v>11937</v>
      </c>
      <c r="R1290" s="2642"/>
      <c r="S1290" s="2642"/>
      <c r="T1290" s="2642"/>
      <c r="U1290" s="2642"/>
      <c r="V1290" s="2642"/>
      <c r="W1290" s="2642"/>
      <c r="X1290" s="2642"/>
      <c r="Y1290" s="2642"/>
      <c r="Z1290" s="2642"/>
      <c r="AA1290" s="2642"/>
      <c r="AB1290" s="2642"/>
      <c r="AC1290" s="2642"/>
      <c r="AD1290" s="2642"/>
      <c r="AE1290" s="2642"/>
      <c r="AF1290" s="2520"/>
      <c r="AG1290" s="2643"/>
      <c r="AH1290" s="2643"/>
      <c r="AI1290" s="2643"/>
      <c r="AJ1290" s="2643"/>
      <c r="AK1290" s="2643"/>
      <c r="AL1290" s="2643"/>
    </row>
    <row r="1291" spans="1:38" ht="16.5" customHeight="1">
      <c r="A1291" s="3561"/>
      <c r="B1291" s="573"/>
      <c r="C1291" s="4107" t="s">
        <v>801</v>
      </c>
      <c r="D1291" s="3563" t="s">
        <v>594</v>
      </c>
      <c r="E1291" s="796">
        <f t="shared" si="138"/>
        <v>27793</v>
      </c>
      <c r="F1291" s="549">
        <f t="shared" si="137"/>
        <v>27793</v>
      </c>
      <c r="G1291" s="2641"/>
      <c r="H1291" s="2641"/>
      <c r="I1291" s="2641"/>
      <c r="J1291" s="2641"/>
      <c r="K1291" s="2641"/>
      <c r="L1291" s="2641"/>
      <c r="M1291" s="1690"/>
      <c r="N1291" s="2642"/>
      <c r="O1291" s="2642"/>
      <c r="P1291" s="2642"/>
      <c r="Q1291" s="2520">
        <v>27793</v>
      </c>
      <c r="R1291" s="2642"/>
      <c r="S1291" s="2642"/>
      <c r="T1291" s="2642"/>
      <c r="U1291" s="2642"/>
      <c r="V1291" s="2642"/>
      <c r="W1291" s="2642"/>
      <c r="X1291" s="2642"/>
      <c r="Y1291" s="2642"/>
      <c r="Z1291" s="2642"/>
      <c r="AA1291" s="2642"/>
      <c r="AB1291" s="2642"/>
      <c r="AC1291" s="2642"/>
      <c r="AD1291" s="2642"/>
      <c r="AE1291" s="2642"/>
      <c r="AF1291" s="2520"/>
      <c r="AG1291" s="2643"/>
      <c r="AH1291" s="2643"/>
      <c r="AI1291" s="2643"/>
      <c r="AJ1291" s="2643"/>
      <c r="AK1291" s="2643"/>
      <c r="AL1291" s="2643"/>
    </row>
    <row r="1292" spans="1:38" ht="16.5" customHeight="1">
      <c r="A1292" s="3554"/>
      <c r="B1292" s="573"/>
      <c r="C1292" s="1581" t="s">
        <v>658</v>
      </c>
      <c r="D1292" s="1211" t="s">
        <v>594</v>
      </c>
      <c r="E1292" s="796">
        <f t="shared" si="138"/>
        <v>5887</v>
      </c>
      <c r="F1292" s="549">
        <f t="shared" si="137"/>
        <v>5887</v>
      </c>
      <c r="G1292" s="2641"/>
      <c r="H1292" s="2641"/>
      <c r="I1292" s="2641"/>
      <c r="J1292" s="2641"/>
      <c r="K1292" s="2641"/>
      <c r="L1292" s="2641"/>
      <c r="M1292" s="1690"/>
      <c r="N1292" s="2642"/>
      <c r="O1292" s="2642"/>
      <c r="P1292" s="2642"/>
      <c r="Q1292" s="2520">
        <v>5887</v>
      </c>
      <c r="R1292" s="2642"/>
      <c r="S1292" s="2642"/>
      <c r="T1292" s="2642"/>
      <c r="U1292" s="2642"/>
      <c r="V1292" s="2642"/>
      <c r="W1292" s="2642"/>
      <c r="X1292" s="2642"/>
      <c r="Y1292" s="2642"/>
      <c r="Z1292" s="2642"/>
      <c r="AA1292" s="2642"/>
      <c r="AB1292" s="2642"/>
      <c r="AC1292" s="2642"/>
      <c r="AD1292" s="2642"/>
      <c r="AE1292" s="2642"/>
      <c r="AF1292" s="2520"/>
      <c r="AG1292" s="2643"/>
      <c r="AH1292" s="2643"/>
      <c r="AI1292" s="2643"/>
      <c r="AJ1292" s="2643"/>
      <c r="AK1292" s="2643"/>
      <c r="AL1292" s="2643"/>
    </row>
    <row r="1293" spans="1:38" ht="16.5" customHeight="1">
      <c r="A1293" s="3561"/>
      <c r="B1293" s="573"/>
      <c r="C1293" s="1581" t="s">
        <v>883</v>
      </c>
      <c r="D1293" s="1211" t="s">
        <v>660</v>
      </c>
      <c r="E1293" s="4088">
        <f t="shared" si="138"/>
        <v>60405</v>
      </c>
      <c r="F1293" s="549">
        <f t="shared" si="137"/>
        <v>60405</v>
      </c>
      <c r="G1293" s="2641"/>
      <c r="H1293" s="2641"/>
      <c r="I1293" s="2641"/>
      <c r="J1293" s="2641"/>
      <c r="K1293" s="2641"/>
      <c r="L1293" s="2641"/>
      <c r="M1293" s="1690"/>
      <c r="N1293" s="2642"/>
      <c r="O1293" s="2642"/>
      <c r="P1293" s="2642"/>
      <c r="Q1293" s="2520">
        <v>60405</v>
      </c>
      <c r="R1293" s="2642"/>
      <c r="S1293" s="2642"/>
      <c r="T1293" s="2642"/>
      <c r="U1293" s="2642"/>
      <c r="V1293" s="2642"/>
      <c r="W1293" s="2642"/>
      <c r="X1293" s="2642"/>
      <c r="Y1293" s="2642"/>
      <c r="Z1293" s="2642"/>
      <c r="AA1293" s="2642"/>
      <c r="AB1293" s="2642"/>
      <c r="AC1293" s="2642"/>
      <c r="AD1293" s="2642"/>
      <c r="AE1293" s="2642"/>
      <c r="AF1293" s="2520"/>
      <c r="AG1293" s="2643"/>
      <c r="AH1293" s="2643"/>
      <c r="AI1293" s="2643"/>
      <c r="AJ1293" s="2643"/>
      <c r="AK1293" s="2643"/>
      <c r="AL1293" s="2643"/>
    </row>
    <row r="1294" spans="1:38" ht="16.5" customHeight="1">
      <c r="A1294" s="3561"/>
      <c r="B1294" s="573"/>
      <c r="C1294" s="4108" t="s">
        <v>661</v>
      </c>
      <c r="D1294" s="4109" t="s">
        <v>660</v>
      </c>
      <c r="E1294" s="4088">
        <f t="shared" si="138"/>
        <v>12795</v>
      </c>
      <c r="F1294" s="549">
        <f t="shared" si="137"/>
        <v>12795</v>
      </c>
      <c r="G1294" s="2641"/>
      <c r="H1294" s="2641"/>
      <c r="I1294" s="2641"/>
      <c r="J1294" s="2641"/>
      <c r="K1294" s="2641"/>
      <c r="L1294" s="2641"/>
      <c r="M1294" s="1690"/>
      <c r="N1294" s="2642"/>
      <c r="O1294" s="2642"/>
      <c r="P1294" s="2642"/>
      <c r="Q1294" s="2520">
        <v>12795</v>
      </c>
      <c r="R1294" s="2642"/>
      <c r="S1294" s="2642"/>
      <c r="T1294" s="2642"/>
      <c r="U1294" s="2642"/>
      <c r="V1294" s="2642"/>
      <c r="W1294" s="2642"/>
      <c r="X1294" s="2642"/>
      <c r="Y1294" s="2642"/>
      <c r="Z1294" s="2642"/>
      <c r="AA1294" s="2642"/>
      <c r="AB1294" s="2642"/>
      <c r="AC1294" s="2642"/>
      <c r="AD1294" s="2642"/>
      <c r="AE1294" s="2642"/>
      <c r="AF1294" s="2520"/>
      <c r="AG1294" s="2643"/>
      <c r="AH1294" s="2643"/>
      <c r="AI1294" s="2643"/>
      <c r="AJ1294" s="2643"/>
      <c r="AK1294" s="2643"/>
      <c r="AL1294" s="2643"/>
    </row>
    <row r="1295" spans="1:38" ht="16.5" customHeight="1">
      <c r="A1295" s="3561"/>
      <c r="B1295" s="573"/>
      <c r="C1295" s="4110" t="s">
        <v>867</v>
      </c>
      <c r="D1295" s="4111" t="s">
        <v>603</v>
      </c>
      <c r="E1295" s="4088">
        <f t="shared" si="138"/>
        <v>2556</v>
      </c>
      <c r="F1295" s="549">
        <f t="shared" si="137"/>
        <v>2556</v>
      </c>
      <c r="G1295" s="2644"/>
      <c r="H1295" s="2644"/>
      <c r="I1295" s="2644"/>
      <c r="J1295" s="2644"/>
      <c r="K1295" s="2644"/>
      <c r="L1295" s="2644"/>
      <c r="M1295" s="1690"/>
      <c r="N1295" s="2645"/>
      <c r="O1295" s="2645"/>
      <c r="P1295" s="2645"/>
      <c r="Q1295" s="2520">
        <v>2556</v>
      </c>
      <c r="R1295" s="2645"/>
      <c r="S1295" s="2645"/>
      <c r="T1295" s="2645"/>
      <c r="U1295" s="2645"/>
      <c r="V1295" s="2645"/>
      <c r="W1295" s="2645"/>
      <c r="X1295" s="2645"/>
      <c r="Y1295" s="2645"/>
      <c r="Z1295" s="2645"/>
      <c r="AA1295" s="2645"/>
      <c r="AB1295" s="2645"/>
      <c r="AC1295" s="2645"/>
      <c r="AD1295" s="2645"/>
      <c r="AE1295" s="2645"/>
      <c r="AF1295" s="2520"/>
      <c r="AG1295" s="2646"/>
      <c r="AH1295" s="2646"/>
      <c r="AI1295" s="2646"/>
      <c r="AJ1295" s="2646"/>
      <c r="AK1295" s="2646"/>
      <c r="AL1295" s="2646"/>
    </row>
    <row r="1296" spans="1:38" ht="16.5" customHeight="1" thickBot="1">
      <c r="A1296" s="583"/>
      <c r="B1296" s="575"/>
      <c r="C1296" s="586" t="s">
        <v>810</v>
      </c>
      <c r="D1296" s="587" t="s">
        <v>603</v>
      </c>
      <c r="E1296" s="585">
        <f t="shared" si="138"/>
        <v>541</v>
      </c>
      <c r="F1296" s="549">
        <f t="shared" si="137"/>
        <v>541</v>
      </c>
      <c r="G1296" s="2644"/>
      <c r="H1296" s="2644"/>
      <c r="I1296" s="2644"/>
      <c r="J1296" s="2644"/>
      <c r="K1296" s="2644"/>
      <c r="L1296" s="2644"/>
      <c r="M1296" s="1690"/>
      <c r="N1296" s="2645"/>
      <c r="O1296" s="2645"/>
      <c r="P1296" s="2645"/>
      <c r="Q1296" s="2520">
        <v>541</v>
      </c>
      <c r="R1296" s="2645"/>
      <c r="S1296" s="2645"/>
      <c r="T1296" s="2645"/>
      <c r="U1296" s="2645"/>
      <c r="V1296" s="2645"/>
      <c r="W1296" s="2645"/>
      <c r="X1296" s="2645"/>
      <c r="Y1296" s="2645"/>
      <c r="Z1296" s="2645"/>
      <c r="AA1296" s="2645"/>
      <c r="AB1296" s="2645"/>
      <c r="AC1296" s="2645"/>
      <c r="AD1296" s="2645"/>
      <c r="AE1296" s="2645"/>
      <c r="AF1296" s="2520"/>
      <c r="AG1296" s="2646"/>
      <c r="AH1296" s="2646"/>
      <c r="AI1296" s="2646"/>
      <c r="AJ1296" s="2646"/>
      <c r="AK1296" s="2646"/>
      <c r="AL1296" s="2646"/>
    </row>
    <row r="1297" spans="1:38" ht="16.5" customHeight="1">
      <c r="A1297" s="3561"/>
      <c r="B1297" s="573"/>
      <c r="C1297" s="4338" t="s">
        <v>909</v>
      </c>
      <c r="D1297" s="4347" t="s">
        <v>609</v>
      </c>
      <c r="E1297" s="796">
        <f t="shared" si="138"/>
        <v>1650</v>
      </c>
      <c r="F1297" s="549">
        <f t="shared" ref="F1297:F1362" si="139">SUM(G1297:AJ1297)</f>
        <v>1650</v>
      </c>
      <c r="G1297" s="2647"/>
      <c r="H1297" s="2647"/>
      <c r="I1297" s="2647"/>
      <c r="J1297" s="2647"/>
      <c r="K1297" s="2647"/>
      <c r="L1297" s="2647"/>
      <c r="M1297" s="1690"/>
      <c r="N1297" s="2648"/>
      <c r="O1297" s="2648"/>
      <c r="P1297" s="2648"/>
      <c r="Q1297" s="2520">
        <v>1650</v>
      </c>
      <c r="R1297" s="2648"/>
      <c r="S1297" s="2648"/>
      <c r="T1297" s="2648"/>
      <c r="U1297" s="2648"/>
      <c r="V1297" s="2648"/>
      <c r="W1297" s="2648"/>
      <c r="X1297" s="2648"/>
      <c r="Y1297" s="2648"/>
      <c r="Z1297" s="2648"/>
      <c r="AA1297" s="2648"/>
      <c r="AB1297" s="2648"/>
      <c r="AC1297" s="2648"/>
      <c r="AD1297" s="2648"/>
      <c r="AE1297" s="2648"/>
      <c r="AF1297" s="2520"/>
      <c r="AG1297" s="2649"/>
      <c r="AH1297" s="2649"/>
      <c r="AI1297" s="2649"/>
      <c r="AJ1297" s="2649"/>
      <c r="AK1297" s="2649"/>
      <c r="AL1297" s="2649"/>
    </row>
    <row r="1298" spans="1:38" ht="16.5" customHeight="1">
      <c r="A1298" s="3561"/>
      <c r="B1298" s="573"/>
      <c r="C1298" s="4087" t="s">
        <v>792</v>
      </c>
      <c r="D1298" s="4105" t="s">
        <v>609</v>
      </c>
      <c r="E1298" s="4088">
        <f t="shared" si="138"/>
        <v>350</v>
      </c>
      <c r="F1298" s="549">
        <f t="shared" si="139"/>
        <v>350</v>
      </c>
      <c r="G1298" s="2650"/>
      <c r="H1298" s="2650"/>
      <c r="I1298" s="2650"/>
      <c r="J1298" s="2650"/>
      <c r="K1298" s="2650"/>
      <c r="L1298" s="2650"/>
      <c r="M1298" s="1690"/>
      <c r="N1298" s="2651"/>
      <c r="O1298" s="2651"/>
      <c r="P1298" s="2651"/>
      <c r="Q1298" s="2520">
        <v>350</v>
      </c>
      <c r="R1298" s="2651"/>
      <c r="S1298" s="2651"/>
      <c r="T1298" s="2651"/>
      <c r="U1298" s="2651"/>
      <c r="V1298" s="2651"/>
      <c r="W1298" s="2651"/>
      <c r="X1298" s="2651"/>
      <c r="Y1298" s="2651"/>
      <c r="Z1298" s="2651"/>
      <c r="AA1298" s="2651"/>
      <c r="AB1298" s="2651"/>
      <c r="AC1298" s="2651"/>
      <c r="AD1298" s="2651"/>
      <c r="AE1298" s="2651"/>
      <c r="AF1298" s="2520"/>
      <c r="AG1298" s="2652"/>
      <c r="AH1298" s="2652"/>
      <c r="AI1298" s="2652"/>
      <c r="AJ1298" s="2652"/>
      <c r="AK1298" s="2652"/>
      <c r="AL1298" s="2652"/>
    </row>
    <row r="1299" spans="1:38" ht="17.25" customHeight="1">
      <c r="A1299" s="3561"/>
      <c r="B1299" s="573"/>
      <c r="C1299" s="4087" t="s">
        <v>700</v>
      </c>
      <c r="D1299" s="4105" t="s">
        <v>611</v>
      </c>
      <c r="E1299" s="4088">
        <f t="shared" si="138"/>
        <v>3442928</v>
      </c>
      <c r="F1299" s="549">
        <f t="shared" si="139"/>
        <v>3442928</v>
      </c>
      <c r="G1299" s="2653"/>
      <c r="H1299" s="2653"/>
      <c r="I1299" s="2653"/>
      <c r="J1299" s="2653"/>
      <c r="K1299" s="2653"/>
      <c r="L1299" s="2653"/>
      <c r="M1299" s="1690"/>
      <c r="N1299" s="2654"/>
      <c r="O1299" s="2654"/>
      <c r="P1299" s="2654"/>
      <c r="Q1299" s="2520">
        <v>3442928</v>
      </c>
      <c r="R1299" s="2654"/>
      <c r="S1299" s="2654"/>
      <c r="T1299" s="2654"/>
      <c r="U1299" s="2654"/>
      <c r="V1299" s="2654"/>
      <c r="W1299" s="2654"/>
      <c r="X1299" s="2654"/>
      <c r="Y1299" s="2654"/>
      <c r="Z1299" s="2654"/>
      <c r="AA1299" s="2654"/>
      <c r="AB1299" s="2654"/>
      <c r="AC1299" s="2654"/>
      <c r="AD1299" s="2654"/>
      <c r="AE1299" s="2654"/>
      <c r="AF1299" s="2520"/>
      <c r="AG1299" s="2655"/>
      <c r="AH1299" s="2655"/>
      <c r="AI1299" s="2655"/>
      <c r="AJ1299" s="2655"/>
      <c r="AK1299" s="2655"/>
      <c r="AL1299" s="2655"/>
    </row>
    <row r="1300" spans="1:38" ht="16.5" customHeight="1">
      <c r="A1300" s="3561"/>
      <c r="B1300" s="573"/>
      <c r="C1300" s="4110" t="s">
        <v>666</v>
      </c>
      <c r="D1300" s="4111" t="s">
        <v>611</v>
      </c>
      <c r="E1300" s="4088">
        <f t="shared" si="138"/>
        <v>89189.18</v>
      </c>
      <c r="F1300" s="549">
        <f t="shared" si="139"/>
        <v>89189.18</v>
      </c>
      <c r="G1300" s="2656"/>
      <c r="H1300" s="2656"/>
      <c r="I1300" s="2656"/>
      <c r="J1300" s="2656"/>
      <c r="K1300" s="2656"/>
      <c r="L1300" s="2656"/>
      <c r="M1300" s="1690">
        <v>38332</v>
      </c>
      <c r="N1300" s="2657">
        <v>36166.18</v>
      </c>
      <c r="O1300" s="2657"/>
      <c r="P1300" s="2657"/>
      <c r="Q1300" s="2520">
        <v>14691</v>
      </c>
      <c r="R1300" s="2657"/>
      <c r="S1300" s="2657"/>
      <c r="T1300" s="2657"/>
      <c r="U1300" s="2657"/>
      <c r="V1300" s="2657"/>
      <c r="W1300" s="2657"/>
      <c r="X1300" s="2657"/>
      <c r="Y1300" s="2657"/>
      <c r="Z1300" s="2657"/>
      <c r="AA1300" s="2657"/>
      <c r="AB1300" s="2657"/>
      <c r="AC1300" s="2657"/>
      <c r="AD1300" s="2657"/>
      <c r="AE1300" s="2657"/>
      <c r="AF1300" s="2520"/>
      <c r="AG1300" s="2658"/>
      <c r="AH1300" s="2658"/>
      <c r="AI1300" s="2658"/>
      <c r="AJ1300" s="2658"/>
      <c r="AK1300" s="2658"/>
      <c r="AL1300" s="2658"/>
    </row>
    <row r="1301" spans="1:38" ht="16.5" customHeight="1">
      <c r="A1301" s="3561"/>
      <c r="B1301" s="573"/>
      <c r="C1301" s="4063" t="s">
        <v>667</v>
      </c>
      <c r="D1301" s="4064" t="s">
        <v>611</v>
      </c>
      <c r="E1301" s="796">
        <f t="shared" si="138"/>
        <v>715898.53</v>
      </c>
      <c r="F1301" s="549">
        <f t="shared" si="139"/>
        <v>715898.53</v>
      </c>
      <c r="G1301" s="2656"/>
      <c r="H1301" s="2656"/>
      <c r="I1301" s="2656"/>
      <c r="J1301" s="2656"/>
      <c r="K1301" s="2656"/>
      <c r="L1301" s="2656"/>
      <c r="M1301" s="1690">
        <v>9583</v>
      </c>
      <c r="N1301" s="2657">
        <v>9041.5300000000007</v>
      </c>
      <c r="O1301" s="2657"/>
      <c r="P1301" s="2657"/>
      <c r="Q1301" s="2520">
        <v>697274</v>
      </c>
      <c r="R1301" s="2657"/>
      <c r="S1301" s="2657"/>
      <c r="T1301" s="2657"/>
      <c r="U1301" s="2657"/>
      <c r="V1301" s="2657"/>
      <c r="W1301" s="2657"/>
      <c r="X1301" s="2657"/>
      <c r="Y1301" s="2657"/>
      <c r="Z1301" s="2657"/>
      <c r="AA1301" s="2657"/>
      <c r="AB1301" s="2657"/>
      <c r="AC1301" s="2657"/>
      <c r="AD1301" s="2657"/>
      <c r="AE1301" s="2657"/>
      <c r="AF1301" s="2520"/>
      <c r="AG1301" s="2658"/>
      <c r="AH1301" s="2658"/>
      <c r="AI1301" s="2658"/>
      <c r="AJ1301" s="2658"/>
      <c r="AK1301" s="2658"/>
      <c r="AL1301" s="2658"/>
    </row>
    <row r="1302" spans="1:38" ht="16.5" customHeight="1">
      <c r="A1302" s="3561"/>
      <c r="B1302" s="573"/>
      <c r="C1302" s="4112" t="s">
        <v>701</v>
      </c>
      <c r="D1302" s="4113" t="s">
        <v>613</v>
      </c>
      <c r="E1302" s="4088">
        <f t="shared" si="138"/>
        <v>2971</v>
      </c>
      <c r="F1302" s="549">
        <f t="shared" si="139"/>
        <v>2971</v>
      </c>
      <c r="G1302" s="2659"/>
      <c r="H1302" s="2659"/>
      <c r="I1302" s="2659"/>
      <c r="J1302" s="2659"/>
      <c r="K1302" s="2659"/>
      <c r="L1302" s="2659"/>
      <c r="M1302" s="1690"/>
      <c r="N1302" s="2660"/>
      <c r="O1302" s="2660"/>
      <c r="P1302" s="2660"/>
      <c r="Q1302" s="2520">
        <v>2971</v>
      </c>
      <c r="R1302" s="2660"/>
      <c r="S1302" s="2660"/>
      <c r="T1302" s="2660"/>
      <c r="U1302" s="2660"/>
      <c r="V1302" s="2660"/>
      <c r="W1302" s="2660"/>
      <c r="X1302" s="2660"/>
      <c r="Y1302" s="2660"/>
      <c r="Z1302" s="2660"/>
      <c r="AA1302" s="2660"/>
      <c r="AB1302" s="2660"/>
      <c r="AC1302" s="2660"/>
      <c r="AD1302" s="2660"/>
      <c r="AE1302" s="2660"/>
      <c r="AF1302" s="2520"/>
      <c r="AG1302" s="2661"/>
      <c r="AH1302" s="2661"/>
      <c r="AI1302" s="2661"/>
      <c r="AJ1302" s="2661"/>
      <c r="AK1302" s="2661"/>
      <c r="AL1302" s="2661"/>
    </row>
    <row r="1303" spans="1:38" ht="16.5" customHeight="1">
      <c r="A1303" s="3561"/>
      <c r="B1303" s="573"/>
      <c r="C1303" s="4112" t="s">
        <v>812</v>
      </c>
      <c r="D1303" s="4113" t="s">
        <v>613</v>
      </c>
      <c r="E1303" s="4088">
        <f t="shared" si="138"/>
        <v>629</v>
      </c>
      <c r="F1303" s="549">
        <f t="shared" si="139"/>
        <v>629</v>
      </c>
      <c r="G1303" s="2662"/>
      <c r="H1303" s="2662"/>
      <c r="I1303" s="2662"/>
      <c r="J1303" s="2662"/>
      <c r="K1303" s="2662"/>
      <c r="L1303" s="2662"/>
      <c r="M1303" s="1690"/>
      <c r="N1303" s="2663"/>
      <c r="O1303" s="2663"/>
      <c r="P1303" s="2663"/>
      <c r="Q1303" s="2520">
        <v>629</v>
      </c>
      <c r="R1303" s="2663"/>
      <c r="S1303" s="2663"/>
      <c r="T1303" s="2663"/>
      <c r="U1303" s="2663"/>
      <c r="V1303" s="2663"/>
      <c r="W1303" s="2663"/>
      <c r="X1303" s="2663"/>
      <c r="Y1303" s="2663"/>
      <c r="Z1303" s="2663"/>
      <c r="AA1303" s="2663"/>
      <c r="AB1303" s="2663"/>
      <c r="AC1303" s="2663"/>
      <c r="AD1303" s="2663"/>
      <c r="AE1303" s="2663"/>
      <c r="AF1303" s="2520"/>
      <c r="AG1303" s="2664"/>
      <c r="AH1303" s="2664"/>
      <c r="AI1303" s="2664"/>
      <c r="AJ1303" s="2664"/>
      <c r="AK1303" s="2664"/>
      <c r="AL1303" s="2664"/>
    </row>
    <row r="1304" spans="1:38" ht="16.5" customHeight="1">
      <c r="A1304" s="3561"/>
      <c r="B1304" s="573"/>
      <c r="C1304" s="4112" t="s">
        <v>772</v>
      </c>
      <c r="D1304" s="4114" t="s">
        <v>615</v>
      </c>
      <c r="E1304" s="4077">
        <f t="shared" si="138"/>
        <v>93825</v>
      </c>
      <c r="F1304" s="549">
        <f t="shared" si="139"/>
        <v>93825</v>
      </c>
      <c r="G1304" s="2662"/>
      <c r="H1304" s="2662"/>
      <c r="I1304" s="2662"/>
      <c r="J1304" s="2662"/>
      <c r="K1304" s="2662"/>
      <c r="L1304" s="2662"/>
      <c r="M1304" s="1690"/>
      <c r="N1304" s="2663"/>
      <c r="O1304" s="2663"/>
      <c r="P1304" s="2663"/>
      <c r="Q1304" s="2520">
        <v>93825</v>
      </c>
      <c r="R1304" s="2663"/>
      <c r="S1304" s="2663"/>
      <c r="T1304" s="2663"/>
      <c r="U1304" s="2663"/>
      <c r="V1304" s="2663"/>
      <c r="W1304" s="2663"/>
      <c r="X1304" s="2663"/>
      <c r="Y1304" s="2663"/>
      <c r="Z1304" s="2663"/>
      <c r="AA1304" s="2663"/>
      <c r="AB1304" s="2663"/>
      <c r="AC1304" s="2663"/>
      <c r="AD1304" s="2663"/>
      <c r="AE1304" s="2663"/>
      <c r="AF1304" s="2520"/>
      <c r="AG1304" s="2664"/>
      <c r="AH1304" s="2664"/>
      <c r="AI1304" s="2664"/>
      <c r="AJ1304" s="2664"/>
      <c r="AK1304" s="2664"/>
      <c r="AL1304" s="2664"/>
    </row>
    <row r="1305" spans="1:38" ht="16.5" customHeight="1">
      <c r="A1305" s="3561"/>
      <c r="B1305" s="573"/>
      <c r="C1305" s="4083" t="s">
        <v>669</v>
      </c>
      <c r="D1305" s="4115" t="s">
        <v>615</v>
      </c>
      <c r="E1305" s="4071">
        <f t="shared" si="138"/>
        <v>19875</v>
      </c>
      <c r="F1305" s="549">
        <f t="shared" si="139"/>
        <v>19875</v>
      </c>
      <c r="G1305" s="2662"/>
      <c r="H1305" s="2662"/>
      <c r="I1305" s="2662"/>
      <c r="J1305" s="2662"/>
      <c r="K1305" s="2662"/>
      <c r="L1305" s="2662"/>
      <c r="M1305" s="1690"/>
      <c r="N1305" s="2663"/>
      <c r="O1305" s="2663"/>
      <c r="P1305" s="2663"/>
      <c r="Q1305" s="2520">
        <v>19875</v>
      </c>
      <c r="R1305" s="2663"/>
      <c r="S1305" s="2663"/>
      <c r="T1305" s="2663"/>
      <c r="U1305" s="2663"/>
      <c r="V1305" s="2663"/>
      <c r="W1305" s="2663"/>
      <c r="X1305" s="2663"/>
      <c r="Y1305" s="2663"/>
      <c r="Z1305" s="2663"/>
      <c r="AA1305" s="2663"/>
      <c r="AB1305" s="2663"/>
      <c r="AC1305" s="2663"/>
      <c r="AD1305" s="2663"/>
      <c r="AE1305" s="2663"/>
      <c r="AF1305" s="2520"/>
      <c r="AG1305" s="2664"/>
      <c r="AH1305" s="2664"/>
      <c r="AI1305" s="2664"/>
      <c r="AJ1305" s="2664"/>
      <c r="AK1305" s="2664"/>
      <c r="AL1305" s="2664"/>
    </row>
    <row r="1306" spans="1:38" ht="16.5" customHeight="1">
      <c r="A1306" s="3561"/>
      <c r="B1306" s="573"/>
      <c r="C1306" s="4078" t="s">
        <v>703</v>
      </c>
      <c r="D1306" s="4064" t="s">
        <v>619</v>
      </c>
      <c r="E1306" s="4077">
        <f t="shared" si="138"/>
        <v>74237</v>
      </c>
      <c r="F1306" s="549">
        <f t="shared" si="139"/>
        <v>74237</v>
      </c>
      <c r="G1306" s="2665"/>
      <c r="H1306" s="2665"/>
      <c r="I1306" s="2665"/>
      <c r="J1306" s="2665"/>
      <c r="K1306" s="2665"/>
      <c r="L1306" s="2665"/>
      <c r="M1306" s="1690"/>
      <c r="N1306" s="2666"/>
      <c r="O1306" s="2666"/>
      <c r="P1306" s="2666"/>
      <c r="Q1306" s="2520">
        <v>74237</v>
      </c>
      <c r="R1306" s="2666"/>
      <c r="S1306" s="2666"/>
      <c r="T1306" s="2666"/>
      <c r="U1306" s="2666"/>
      <c r="V1306" s="2666"/>
      <c r="W1306" s="2666"/>
      <c r="X1306" s="2666"/>
      <c r="Y1306" s="2666"/>
      <c r="Z1306" s="2666"/>
      <c r="AA1306" s="2666"/>
      <c r="AB1306" s="2666"/>
      <c r="AC1306" s="2666"/>
      <c r="AD1306" s="2666"/>
      <c r="AE1306" s="2666"/>
      <c r="AF1306" s="2520"/>
      <c r="AG1306" s="2667"/>
      <c r="AH1306" s="2667"/>
      <c r="AI1306" s="2667"/>
      <c r="AJ1306" s="2667"/>
      <c r="AK1306" s="2667"/>
      <c r="AL1306" s="2667"/>
    </row>
    <row r="1307" spans="1:38" ht="16.5" customHeight="1">
      <c r="A1307" s="3561"/>
      <c r="B1307" s="573"/>
      <c r="C1307" s="4078" t="s">
        <v>671</v>
      </c>
      <c r="D1307" s="4064" t="s">
        <v>619</v>
      </c>
      <c r="E1307" s="4077">
        <f t="shared" si="138"/>
        <v>15726</v>
      </c>
      <c r="F1307" s="549">
        <f t="shared" si="139"/>
        <v>15726</v>
      </c>
      <c r="G1307" s="2668"/>
      <c r="H1307" s="2668"/>
      <c r="I1307" s="2668"/>
      <c r="J1307" s="2668"/>
      <c r="K1307" s="2668"/>
      <c r="L1307" s="2668"/>
      <c r="M1307" s="1690"/>
      <c r="N1307" s="2669"/>
      <c r="O1307" s="2669"/>
      <c r="P1307" s="2669"/>
      <c r="Q1307" s="2520">
        <v>15726</v>
      </c>
      <c r="R1307" s="2669"/>
      <c r="S1307" s="2669"/>
      <c r="T1307" s="2669"/>
      <c r="U1307" s="2669"/>
      <c r="V1307" s="2669"/>
      <c r="W1307" s="2669"/>
      <c r="X1307" s="2669"/>
      <c r="Y1307" s="2669"/>
      <c r="Z1307" s="2669"/>
      <c r="AA1307" s="2669"/>
      <c r="AB1307" s="2669"/>
      <c r="AC1307" s="2669"/>
      <c r="AD1307" s="2669"/>
      <c r="AE1307" s="2669"/>
      <c r="AF1307" s="2520"/>
      <c r="AG1307" s="2670"/>
      <c r="AH1307" s="2670"/>
      <c r="AI1307" s="2670"/>
      <c r="AJ1307" s="2670"/>
      <c r="AK1307" s="2670"/>
      <c r="AL1307" s="2670"/>
    </row>
    <row r="1308" spans="1:38" ht="16.5" customHeight="1">
      <c r="A1308" s="3561"/>
      <c r="B1308" s="573"/>
      <c r="C1308" s="4078" t="s">
        <v>704</v>
      </c>
      <c r="D1308" s="4064" t="s">
        <v>705</v>
      </c>
      <c r="E1308" s="4077">
        <f t="shared" si="138"/>
        <v>81172.98</v>
      </c>
      <c r="F1308" s="549">
        <f t="shared" si="139"/>
        <v>81172.98</v>
      </c>
      <c r="G1308" s="2671"/>
      <c r="H1308" s="2671"/>
      <c r="I1308" s="2671"/>
      <c r="J1308" s="2671"/>
      <c r="K1308" s="2671"/>
      <c r="L1308" s="2671"/>
      <c r="M1308" s="1690">
        <v>19120</v>
      </c>
      <c r="N1308" s="2672">
        <v>14114.98</v>
      </c>
      <c r="O1308" s="2672"/>
      <c r="P1308" s="2672"/>
      <c r="Q1308" s="2520">
        <v>47938</v>
      </c>
      <c r="R1308" s="2672"/>
      <c r="S1308" s="2672"/>
      <c r="T1308" s="2672"/>
      <c r="U1308" s="2672"/>
      <c r="V1308" s="2672"/>
      <c r="W1308" s="2672"/>
      <c r="X1308" s="2672"/>
      <c r="Y1308" s="2672"/>
      <c r="Z1308" s="2672"/>
      <c r="AA1308" s="2672"/>
      <c r="AB1308" s="2672"/>
      <c r="AC1308" s="2672"/>
      <c r="AD1308" s="2672"/>
      <c r="AE1308" s="2672"/>
      <c r="AF1308" s="2520"/>
      <c r="AG1308" s="2673"/>
      <c r="AH1308" s="2673"/>
      <c r="AI1308" s="2673"/>
      <c r="AJ1308" s="2673"/>
      <c r="AK1308" s="2673"/>
      <c r="AL1308" s="2673"/>
    </row>
    <row r="1309" spans="1:38" ht="16.5" customHeight="1">
      <c r="A1309" s="3561"/>
      <c r="B1309" s="573"/>
      <c r="C1309" s="4078" t="s">
        <v>706</v>
      </c>
      <c r="D1309" s="4064" t="s">
        <v>705</v>
      </c>
      <c r="E1309" s="4077">
        <f t="shared" si="138"/>
        <v>20292.75</v>
      </c>
      <c r="F1309" s="549">
        <f t="shared" si="139"/>
        <v>20292.75</v>
      </c>
      <c r="G1309" s="2674"/>
      <c r="H1309" s="2674"/>
      <c r="I1309" s="2674"/>
      <c r="J1309" s="2674"/>
      <c r="K1309" s="2674"/>
      <c r="L1309" s="2674"/>
      <c r="M1309" s="1690">
        <v>4780</v>
      </c>
      <c r="N1309" s="2675">
        <v>3528.75</v>
      </c>
      <c r="O1309" s="2675"/>
      <c r="P1309" s="2675"/>
      <c r="Q1309" s="2520">
        <v>11984</v>
      </c>
      <c r="R1309" s="2675"/>
      <c r="S1309" s="2675"/>
      <c r="T1309" s="2675"/>
      <c r="U1309" s="2675"/>
      <c r="V1309" s="2675"/>
      <c r="W1309" s="2675"/>
      <c r="X1309" s="2675"/>
      <c r="Y1309" s="2675"/>
      <c r="Z1309" s="2675"/>
      <c r="AA1309" s="2675"/>
      <c r="AB1309" s="2675"/>
      <c r="AC1309" s="2675"/>
      <c r="AD1309" s="2675"/>
      <c r="AE1309" s="2675"/>
      <c r="AF1309" s="2520"/>
      <c r="AG1309" s="2676"/>
      <c r="AH1309" s="2676"/>
      <c r="AI1309" s="2676"/>
      <c r="AJ1309" s="2676"/>
      <c r="AK1309" s="2676"/>
      <c r="AL1309" s="2676"/>
    </row>
    <row r="1310" spans="1:38" ht="17.25" customHeight="1">
      <c r="A1310" s="3561"/>
      <c r="B1310" s="573"/>
      <c r="C1310" s="4116" t="s">
        <v>708</v>
      </c>
      <c r="D1310" s="4091" t="s">
        <v>623</v>
      </c>
      <c r="E1310" s="4117">
        <f t="shared" si="138"/>
        <v>37081</v>
      </c>
      <c r="F1310" s="549">
        <f t="shared" si="139"/>
        <v>37081</v>
      </c>
      <c r="G1310" s="2677"/>
      <c r="H1310" s="2677"/>
      <c r="I1310" s="2677"/>
      <c r="J1310" s="2677"/>
      <c r="K1310" s="2677"/>
      <c r="L1310" s="2677"/>
      <c r="M1310" s="1690"/>
      <c r="N1310" s="2678"/>
      <c r="O1310" s="2678"/>
      <c r="P1310" s="2678"/>
      <c r="Q1310" s="2520">
        <v>37081</v>
      </c>
      <c r="R1310" s="2678"/>
      <c r="S1310" s="2678"/>
      <c r="T1310" s="2678"/>
      <c r="U1310" s="2678"/>
      <c r="V1310" s="2678"/>
      <c r="W1310" s="2678"/>
      <c r="X1310" s="2678"/>
      <c r="Y1310" s="2678"/>
      <c r="Z1310" s="2678"/>
      <c r="AA1310" s="2678"/>
      <c r="AB1310" s="2678"/>
      <c r="AC1310" s="2678"/>
      <c r="AD1310" s="2678"/>
      <c r="AE1310" s="2678"/>
      <c r="AF1310" s="2520"/>
      <c r="AG1310" s="2679"/>
      <c r="AH1310" s="2679"/>
      <c r="AI1310" s="2679"/>
      <c r="AJ1310" s="2679"/>
      <c r="AK1310" s="2679"/>
      <c r="AL1310" s="2679"/>
    </row>
    <row r="1311" spans="1:38" ht="16.5" customHeight="1">
      <c r="A1311" s="3561"/>
      <c r="B1311" s="573"/>
      <c r="C1311" s="4118" t="s">
        <v>885</v>
      </c>
      <c r="D1311" s="2457" t="s">
        <v>623</v>
      </c>
      <c r="E1311" s="4117">
        <f t="shared" si="138"/>
        <v>7855</v>
      </c>
      <c r="F1311" s="549">
        <f t="shared" si="139"/>
        <v>7855</v>
      </c>
      <c r="G1311" s="2677"/>
      <c r="H1311" s="2677"/>
      <c r="I1311" s="2677"/>
      <c r="J1311" s="2677"/>
      <c r="K1311" s="2677"/>
      <c r="L1311" s="2677"/>
      <c r="M1311" s="1690"/>
      <c r="N1311" s="2678"/>
      <c r="O1311" s="2678"/>
      <c r="P1311" s="2678"/>
      <c r="Q1311" s="2520">
        <v>7855</v>
      </c>
      <c r="R1311" s="2678"/>
      <c r="S1311" s="2678"/>
      <c r="T1311" s="2678"/>
      <c r="U1311" s="2678"/>
      <c r="V1311" s="2678"/>
      <c r="W1311" s="2678"/>
      <c r="X1311" s="2678"/>
      <c r="Y1311" s="2678"/>
      <c r="Z1311" s="2678"/>
      <c r="AA1311" s="2678"/>
      <c r="AB1311" s="2678"/>
      <c r="AC1311" s="2678"/>
      <c r="AD1311" s="2678"/>
      <c r="AE1311" s="2678"/>
      <c r="AF1311" s="2520"/>
      <c r="AG1311" s="2679"/>
      <c r="AH1311" s="2679"/>
      <c r="AI1311" s="2679"/>
      <c r="AJ1311" s="2679"/>
      <c r="AK1311" s="2679"/>
      <c r="AL1311" s="2679"/>
    </row>
    <row r="1312" spans="1:38" ht="16.5" customHeight="1">
      <c r="A1312" s="3561"/>
      <c r="B1312" s="573"/>
      <c r="C1312" s="4119" t="s">
        <v>711</v>
      </c>
      <c r="D1312" s="4095" t="s">
        <v>596</v>
      </c>
      <c r="E1312" s="4077">
        <f t="shared" si="138"/>
        <v>17240</v>
      </c>
      <c r="F1312" s="549">
        <f t="shared" si="139"/>
        <v>17240</v>
      </c>
      <c r="G1312" s="2677"/>
      <c r="H1312" s="2677"/>
      <c r="I1312" s="2677"/>
      <c r="J1312" s="2677"/>
      <c r="K1312" s="2677"/>
      <c r="L1312" s="2677"/>
      <c r="M1312" s="1690"/>
      <c r="N1312" s="2678"/>
      <c r="O1312" s="2678"/>
      <c r="P1312" s="2678"/>
      <c r="Q1312" s="2520">
        <v>17240</v>
      </c>
      <c r="R1312" s="2678"/>
      <c r="S1312" s="2678"/>
      <c r="T1312" s="2678"/>
      <c r="U1312" s="2678"/>
      <c r="V1312" s="2678"/>
      <c r="W1312" s="2678"/>
      <c r="X1312" s="2678"/>
      <c r="Y1312" s="2678"/>
      <c r="Z1312" s="2678"/>
      <c r="AA1312" s="2678"/>
      <c r="AB1312" s="2678"/>
      <c r="AC1312" s="2678"/>
      <c r="AD1312" s="2678"/>
      <c r="AE1312" s="2678"/>
      <c r="AF1312" s="2520"/>
      <c r="AG1312" s="2679"/>
      <c r="AH1312" s="2679"/>
      <c r="AI1312" s="2679"/>
      <c r="AJ1312" s="2679"/>
      <c r="AK1312" s="2679"/>
      <c r="AL1312" s="2679"/>
    </row>
    <row r="1313" spans="1:38" ht="16.5" customHeight="1">
      <c r="A1313" s="3561"/>
      <c r="B1313" s="573"/>
      <c r="C1313" s="4119" t="s">
        <v>676</v>
      </c>
      <c r="D1313" s="4095" t="s">
        <v>596</v>
      </c>
      <c r="E1313" s="4077">
        <f t="shared" si="138"/>
        <v>5163.84</v>
      </c>
      <c r="F1313" s="549">
        <f t="shared" si="139"/>
        <v>5163.84</v>
      </c>
      <c r="G1313" s="2677"/>
      <c r="H1313" s="2677"/>
      <c r="I1313" s="2677"/>
      <c r="J1313" s="2677"/>
      <c r="K1313" s="2677"/>
      <c r="L1313" s="2677"/>
      <c r="M1313" s="1690">
        <v>800</v>
      </c>
      <c r="N1313" s="2678">
        <v>1342.84</v>
      </c>
      <c r="O1313" s="2678"/>
      <c r="P1313" s="2678"/>
      <c r="Q1313" s="2520">
        <v>3021</v>
      </c>
      <c r="R1313" s="2678"/>
      <c r="S1313" s="2678"/>
      <c r="T1313" s="2678"/>
      <c r="U1313" s="2678"/>
      <c r="V1313" s="2678"/>
      <c r="W1313" s="2678"/>
      <c r="X1313" s="2678"/>
      <c r="Y1313" s="2678"/>
      <c r="Z1313" s="2678"/>
      <c r="AA1313" s="2678"/>
      <c r="AB1313" s="2678"/>
      <c r="AC1313" s="2678"/>
      <c r="AD1313" s="2678"/>
      <c r="AE1313" s="2678"/>
      <c r="AF1313" s="2520"/>
      <c r="AG1313" s="2679"/>
      <c r="AH1313" s="2679"/>
      <c r="AI1313" s="2679"/>
      <c r="AJ1313" s="2679"/>
      <c r="AK1313" s="2679"/>
      <c r="AL1313" s="2679"/>
    </row>
    <row r="1314" spans="1:38" ht="16.5" customHeight="1">
      <c r="A1314" s="3561"/>
      <c r="B1314" s="573"/>
      <c r="C1314" s="4120" t="s">
        <v>677</v>
      </c>
      <c r="D1314" s="4121" t="s">
        <v>596</v>
      </c>
      <c r="E1314" s="4077">
        <f t="shared" si="138"/>
        <v>4913.71</v>
      </c>
      <c r="F1314" s="549">
        <f t="shared" si="139"/>
        <v>4913.71</v>
      </c>
      <c r="G1314" s="2677"/>
      <c r="H1314" s="2677"/>
      <c r="I1314" s="2677"/>
      <c r="J1314" s="2677"/>
      <c r="K1314" s="2677"/>
      <c r="L1314" s="2677"/>
      <c r="M1314" s="1690">
        <v>200</v>
      </c>
      <c r="N1314" s="2678">
        <v>335.71</v>
      </c>
      <c r="O1314" s="2678"/>
      <c r="P1314" s="2678"/>
      <c r="Q1314" s="2520">
        <v>4378</v>
      </c>
      <c r="R1314" s="2678"/>
      <c r="S1314" s="2678"/>
      <c r="T1314" s="2678"/>
      <c r="U1314" s="2678"/>
      <c r="V1314" s="2678"/>
      <c r="W1314" s="2678"/>
      <c r="X1314" s="2678"/>
      <c r="Y1314" s="2678"/>
      <c r="Z1314" s="2678"/>
      <c r="AA1314" s="2678"/>
      <c r="AB1314" s="2678"/>
      <c r="AC1314" s="2678"/>
      <c r="AD1314" s="2678"/>
      <c r="AE1314" s="2678"/>
      <c r="AF1314" s="2520"/>
      <c r="AG1314" s="2679"/>
      <c r="AH1314" s="2679"/>
      <c r="AI1314" s="2679"/>
      <c r="AJ1314" s="2679"/>
      <c r="AK1314" s="2679"/>
      <c r="AL1314" s="2679"/>
    </row>
    <row r="1315" spans="1:38" ht="16.5" customHeight="1">
      <c r="A1315" s="3554"/>
      <c r="B1315" s="573"/>
      <c r="C1315" s="4122"/>
      <c r="D1315" s="4123"/>
      <c r="E1315" s="4077"/>
      <c r="F1315" s="549">
        <f t="shared" si="139"/>
        <v>0</v>
      </c>
      <c r="G1315" s="2677"/>
      <c r="H1315" s="2677"/>
      <c r="I1315" s="2677"/>
      <c r="J1315" s="2677"/>
      <c r="K1315" s="2677"/>
      <c r="L1315" s="2677"/>
      <c r="M1315" s="1690"/>
      <c r="N1315" s="2678"/>
      <c r="O1315" s="2678"/>
      <c r="P1315" s="2678"/>
      <c r="Q1315" s="2520"/>
      <c r="R1315" s="2678"/>
      <c r="S1315" s="2678"/>
      <c r="T1315" s="2678"/>
      <c r="U1315" s="2678"/>
      <c r="V1315" s="2678"/>
      <c r="W1315" s="2678"/>
      <c r="X1315" s="2678"/>
      <c r="Y1315" s="2678"/>
      <c r="Z1315" s="2678"/>
      <c r="AA1315" s="2678"/>
      <c r="AB1315" s="2678"/>
      <c r="AC1315" s="2678"/>
      <c r="AD1315" s="2678"/>
      <c r="AE1315" s="2678"/>
      <c r="AF1315" s="2520"/>
      <c r="AG1315" s="2679"/>
      <c r="AH1315" s="2679"/>
      <c r="AI1315" s="2679"/>
      <c r="AJ1315" s="2679"/>
      <c r="AK1315" s="2679"/>
      <c r="AL1315" s="2679"/>
    </row>
    <row r="1316" spans="1:38" ht="16.5" customHeight="1">
      <c r="A1316" s="3561"/>
      <c r="B1316" s="573"/>
      <c r="C1316" s="5454" t="s">
        <v>637</v>
      </c>
      <c r="D1316" s="5454"/>
      <c r="E1316" s="4124">
        <f>SUM(E1317)</f>
        <v>263955</v>
      </c>
      <c r="F1316" s="549">
        <f t="shared" si="139"/>
        <v>0</v>
      </c>
      <c r="G1316" s="2677"/>
      <c r="H1316" s="2677"/>
      <c r="I1316" s="2677"/>
      <c r="J1316" s="2677"/>
      <c r="K1316" s="2677"/>
      <c r="L1316" s="2677"/>
      <c r="M1316" s="1690"/>
      <c r="N1316" s="2678"/>
      <c r="O1316" s="2678"/>
      <c r="P1316" s="2678"/>
      <c r="Q1316" s="2520"/>
      <c r="R1316" s="2678"/>
      <c r="S1316" s="2678"/>
      <c r="T1316" s="2678"/>
      <c r="U1316" s="2678"/>
      <c r="V1316" s="2678"/>
      <c r="W1316" s="2678"/>
      <c r="X1316" s="2678"/>
      <c r="Y1316" s="2678"/>
      <c r="Z1316" s="2678"/>
      <c r="AA1316" s="2678"/>
      <c r="AB1316" s="2678"/>
      <c r="AC1316" s="2678"/>
      <c r="AD1316" s="2678"/>
      <c r="AE1316" s="2678"/>
      <c r="AF1316" s="2520"/>
      <c r="AG1316" s="2679"/>
      <c r="AH1316" s="2679"/>
      <c r="AI1316" s="2679"/>
      <c r="AJ1316" s="2679"/>
      <c r="AK1316" s="2679"/>
      <c r="AL1316" s="2679"/>
    </row>
    <row r="1317" spans="1:38" ht="16.5" customHeight="1">
      <c r="A1317" s="3561"/>
      <c r="B1317" s="573"/>
      <c r="C1317" s="5440" t="s">
        <v>722</v>
      </c>
      <c r="D1317" s="5440"/>
      <c r="E1317" s="4088">
        <f>SUM(E1318:E1319)</f>
        <v>263955</v>
      </c>
      <c r="F1317" s="549">
        <f t="shared" si="139"/>
        <v>0</v>
      </c>
      <c r="G1317" s="2681"/>
      <c r="H1317" s="2681"/>
      <c r="I1317" s="2681"/>
      <c r="J1317" s="2681"/>
      <c r="K1317" s="2681"/>
      <c r="L1317" s="2681"/>
      <c r="M1317" s="1690"/>
      <c r="N1317" s="2682"/>
      <c r="O1317" s="2682"/>
      <c r="P1317" s="2682"/>
      <c r="Q1317" s="2520"/>
      <c r="R1317" s="2682"/>
      <c r="S1317" s="2682"/>
      <c r="T1317" s="2682"/>
      <c r="U1317" s="2682"/>
      <c r="V1317" s="2682"/>
      <c r="W1317" s="2682"/>
      <c r="X1317" s="2682"/>
      <c r="Y1317" s="2682"/>
      <c r="Z1317" s="2682"/>
      <c r="AA1317" s="2682"/>
      <c r="AB1317" s="2682"/>
      <c r="AC1317" s="2682"/>
      <c r="AD1317" s="2682"/>
      <c r="AE1317" s="2682"/>
      <c r="AF1317" s="2520"/>
      <c r="AG1317" s="2683"/>
      <c r="AH1317" s="2683"/>
      <c r="AI1317" s="2683"/>
      <c r="AJ1317" s="2683"/>
      <c r="AK1317" s="2683"/>
      <c r="AL1317" s="2683"/>
    </row>
    <row r="1318" spans="1:38" ht="66.75" customHeight="1">
      <c r="A1318" s="3561"/>
      <c r="B1318" s="573"/>
      <c r="C1318" s="4125" t="s">
        <v>816</v>
      </c>
      <c r="D1318" s="4126" t="s">
        <v>713</v>
      </c>
      <c r="E1318" s="4077">
        <f>F1318</f>
        <v>78705</v>
      </c>
      <c r="F1318" s="549">
        <f t="shared" si="139"/>
        <v>78705</v>
      </c>
      <c r="G1318" s="2681"/>
      <c r="H1318" s="2681"/>
      <c r="I1318" s="2681"/>
      <c r="J1318" s="2681"/>
      <c r="K1318" s="2681">
        <v>78705</v>
      </c>
      <c r="L1318" s="2681"/>
      <c r="M1318" s="1690"/>
      <c r="N1318" s="2682"/>
      <c r="O1318" s="2682"/>
      <c r="P1318" s="2682"/>
      <c r="Q1318" s="2520"/>
      <c r="R1318" s="2682"/>
      <c r="S1318" s="2682"/>
      <c r="T1318" s="2682"/>
      <c r="U1318" s="2682"/>
      <c r="V1318" s="2682"/>
      <c r="W1318" s="2682"/>
      <c r="X1318" s="2682"/>
      <c r="Y1318" s="2682"/>
      <c r="Z1318" s="2682"/>
      <c r="AA1318" s="2682"/>
      <c r="AB1318" s="2682"/>
      <c r="AC1318" s="2682"/>
      <c r="AD1318" s="2682"/>
      <c r="AE1318" s="2682"/>
      <c r="AF1318" s="2520"/>
      <c r="AG1318" s="2683"/>
      <c r="AH1318" s="2683"/>
      <c r="AI1318" s="2683"/>
      <c r="AJ1318" s="2683"/>
      <c r="AK1318" s="2683"/>
      <c r="AL1318" s="2683"/>
    </row>
    <row r="1319" spans="1:38" ht="63" customHeight="1">
      <c r="A1319" s="3561"/>
      <c r="B1319" s="573"/>
      <c r="C1319" s="4110" t="s">
        <v>185</v>
      </c>
      <c r="D1319" s="4127" t="s">
        <v>818</v>
      </c>
      <c r="E1319" s="4088">
        <f>F1319</f>
        <v>185250</v>
      </c>
      <c r="F1319" s="549">
        <f t="shared" si="139"/>
        <v>185250</v>
      </c>
      <c r="G1319" s="2684"/>
      <c r="H1319" s="2684"/>
      <c r="I1319" s="2684"/>
      <c r="J1319" s="2684"/>
      <c r="K1319" s="2684">
        <v>185250</v>
      </c>
      <c r="L1319" s="2684"/>
      <c r="M1319" s="1690"/>
      <c r="N1319" s="2685"/>
      <c r="O1319" s="2685"/>
      <c r="P1319" s="2685"/>
      <c r="Q1319" s="2520"/>
      <c r="R1319" s="2685"/>
      <c r="S1319" s="2685"/>
      <c r="T1319" s="2685"/>
      <c r="U1319" s="2685"/>
      <c r="V1319" s="2685"/>
      <c r="W1319" s="2685"/>
      <c r="X1319" s="2685"/>
      <c r="Y1319" s="2685"/>
      <c r="Z1319" s="2685"/>
      <c r="AA1319" s="2685"/>
      <c r="AB1319" s="2685"/>
      <c r="AC1319" s="2685"/>
      <c r="AD1319" s="2685"/>
      <c r="AE1319" s="2685"/>
      <c r="AF1319" s="2520"/>
      <c r="AG1319" s="2686"/>
      <c r="AH1319" s="2686"/>
      <c r="AI1319" s="2686"/>
      <c r="AJ1319" s="2686"/>
      <c r="AK1319" s="2686"/>
      <c r="AL1319" s="2686"/>
    </row>
    <row r="1320" spans="1:38" ht="24.75" customHeight="1">
      <c r="A1320" s="3561"/>
      <c r="B1320" s="3554"/>
      <c r="C1320" s="5441" t="s">
        <v>714</v>
      </c>
      <c r="D1320" s="5442"/>
      <c r="E1320" s="2687">
        <f>SUM(E1321:E1322)</f>
        <v>263955</v>
      </c>
      <c r="F1320" s="549">
        <f t="shared" si="139"/>
        <v>0</v>
      </c>
      <c r="G1320" s="2684"/>
      <c r="H1320" s="2684"/>
      <c r="I1320" s="2684"/>
      <c r="J1320" s="2684"/>
      <c r="K1320" s="2684"/>
      <c r="L1320" s="2684"/>
      <c r="M1320" s="1690"/>
      <c r="N1320" s="2685"/>
      <c r="O1320" s="2685"/>
      <c r="P1320" s="2685"/>
      <c r="Q1320" s="2520"/>
      <c r="R1320" s="2685"/>
      <c r="S1320" s="2685"/>
      <c r="T1320" s="2685"/>
      <c r="U1320" s="2685"/>
      <c r="V1320" s="2685"/>
      <c r="W1320" s="2685"/>
      <c r="X1320" s="2685"/>
      <c r="Y1320" s="2685"/>
      <c r="Z1320" s="2685"/>
      <c r="AA1320" s="2685"/>
      <c r="AB1320" s="2685"/>
      <c r="AC1320" s="2685"/>
      <c r="AD1320" s="2685"/>
      <c r="AE1320" s="2685"/>
      <c r="AF1320" s="2520"/>
      <c r="AG1320" s="2686"/>
      <c r="AH1320" s="2686"/>
      <c r="AI1320" s="2686"/>
      <c r="AJ1320" s="2686"/>
      <c r="AK1320" s="2686"/>
      <c r="AL1320" s="2686"/>
    </row>
    <row r="1321" spans="1:38" ht="63" customHeight="1">
      <c r="A1321" s="3561"/>
      <c r="B1321" s="3554"/>
      <c r="C1321" s="4128" t="s">
        <v>816</v>
      </c>
      <c r="D1321" s="4129" t="s">
        <v>713</v>
      </c>
      <c r="E1321" s="4130">
        <f t="shared" ref="E1321:E1322" si="140">F1321</f>
        <v>78705</v>
      </c>
      <c r="F1321" s="549">
        <f t="shared" si="139"/>
        <v>78705</v>
      </c>
      <c r="G1321" s="2684"/>
      <c r="H1321" s="2684"/>
      <c r="I1321" s="2684"/>
      <c r="J1321" s="2684"/>
      <c r="K1321" s="2684">
        <v>78705</v>
      </c>
      <c r="L1321" s="2684"/>
      <c r="M1321" s="1690"/>
      <c r="N1321" s="2685"/>
      <c r="O1321" s="2685"/>
      <c r="P1321" s="2685"/>
      <c r="Q1321" s="2520"/>
      <c r="R1321" s="2685"/>
      <c r="S1321" s="2685"/>
      <c r="T1321" s="2685"/>
      <c r="U1321" s="2685"/>
      <c r="V1321" s="2685"/>
      <c r="W1321" s="2685"/>
      <c r="X1321" s="2685"/>
      <c r="Y1321" s="2685"/>
      <c r="Z1321" s="2685"/>
      <c r="AA1321" s="2685"/>
      <c r="AB1321" s="2685"/>
      <c r="AC1321" s="2685"/>
      <c r="AD1321" s="2685"/>
      <c r="AE1321" s="2685"/>
      <c r="AF1321" s="2520"/>
      <c r="AG1321" s="2686"/>
      <c r="AH1321" s="2686"/>
      <c r="AI1321" s="2686"/>
      <c r="AJ1321" s="2686"/>
      <c r="AK1321" s="2686"/>
      <c r="AL1321" s="2686"/>
    </row>
    <row r="1322" spans="1:38" ht="63.75" customHeight="1" thickBot="1">
      <c r="A1322" s="583"/>
      <c r="B1322" s="3555"/>
      <c r="C1322" s="4131" t="s">
        <v>185</v>
      </c>
      <c r="D1322" s="4132" t="s">
        <v>818</v>
      </c>
      <c r="E1322" s="4133">
        <f t="shared" si="140"/>
        <v>185250</v>
      </c>
      <c r="F1322" s="549">
        <f t="shared" si="139"/>
        <v>185250</v>
      </c>
      <c r="G1322" s="2674"/>
      <c r="H1322" s="2674"/>
      <c r="I1322" s="2674"/>
      <c r="J1322" s="2674"/>
      <c r="K1322" s="2674">
        <v>185250</v>
      </c>
      <c r="L1322" s="2674"/>
      <c r="M1322" s="1690"/>
      <c r="N1322" s="2675"/>
      <c r="O1322" s="2675"/>
      <c r="P1322" s="2675"/>
      <c r="Q1322" s="2520"/>
      <c r="R1322" s="2675"/>
      <c r="S1322" s="2675"/>
      <c r="T1322" s="2675"/>
      <c r="U1322" s="2675"/>
      <c r="V1322" s="2675"/>
      <c r="W1322" s="2675"/>
      <c r="X1322" s="2675"/>
      <c r="Y1322" s="2675"/>
      <c r="Z1322" s="2675"/>
      <c r="AA1322" s="2675"/>
      <c r="AB1322" s="2675"/>
      <c r="AC1322" s="2675"/>
      <c r="AD1322" s="2675"/>
      <c r="AE1322" s="2675"/>
      <c r="AF1322" s="2520"/>
      <c r="AG1322" s="2676"/>
      <c r="AH1322" s="2676"/>
      <c r="AI1322" s="2676"/>
      <c r="AJ1322" s="2676"/>
      <c r="AK1322" s="2676"/>
      <c r="AL1322" s="2676"/>
    </row>
    <row r="1323" spans="1:38" ht="23.25" customHeight="1" thickBot="1">
      <c r="A1323" s="564" t="s">
        <v>419</v>
      </c>
      <c r="B1323" s="589"/>
      <c r="C1323" s="595"/>
      <c r="D1323" s="596" t="s">
        <v>910</v>
      </c>
      <c r="E1323" s="592">
        <f>SUM(E1324,E1334,E1414)</f>
        <v>54194915</v>
      </c>
      <c r="F1323" s="549">
        <f t="shared" si="139"/>
        <v>0</v>
      </c>
      <c r="G1323" s="2674"/>
      <c r="H1323" s="2674"/>
      <c r="I1323" s="2674"/>
      <c r="J1323" s="2674"/>
      <c r="K1323" s="2674"/>
      <c r="L1323" s="2674"/>
      <c r="M1323" s="1690"/>
      <c r="N1323" s="2675"/>
      <c r="O1323" s="2675"/>
      <c r="P1323" s="2675"/>
      <c r="Q1323" s="2520"/>
      <c r="R1323" s="2675"/>
      <c r="S1323" s="2675"/>
      <c r="T1323" s="2675"/>
      <c r="U1323" s="2675"/>
      <c r="V1323" s="2675"/>
      <c r="W1323" s="2675"/>
      <c r="X1323" s="2675"/>
      <c r="Y1323" s="2675"/>
      <c r="Z1323" s="2675"/>
      <c r="AA1323" s="2675"/>
      <c r="AB1323" s="2675"/>
      <c r="AC1323" s="2675"/>
      <c r="AD1323" s="2675"/>
      <c r="AE1323" s="2675"/>
      <c r="AF1323" s="2520"/>
      <c r="AG1323" s="2676"/>
      <c r="AH1323" s="2676"/>
      <c r="AI1323" s="2676"/>
      <c r="AJ1323" s="2676"/>
      <c r="AK1323" s="2676"/>
      <c r="AL1323" s="2676"/>
    </row>
    <row r="1324" spans="1:38" ht="17.100000000000001" customHeight="1" thickBot="1">
      <c r="A1324" s="3561"/>
      <c r="B1324" s="576" t="s">
        <v>420</v>
      </c>
      <c r="C1324" s="665"/>
      <c r="D1324" s="654" t="s">
        <v>911</v>
      </c>
      <c r="E1324" s="579">
        <f>SUM(E1325,E1331)</f>
        <v>5899498</v>
      </c>
      <c r="F1324" s="549">
        <f t="shared" si="139"/>
        <v>0</v>
      </c>
      <c r="G1324" s="2674"/>
      <c r="H1324" s="2674"/>
      <c r="I1324" s="2674"/>
      <c r="J1324" s="2674"/>
      <c r="K1324" s="2674"/>
      <c r="L1324" s="2674"/>
      <c r="M1324" s="1690"/>
      <c r="N1324" s="2675"/>
      <c r="O1324" s="2675"/>
      <c r="P1324" s="2675"/>
      <c r="Q1324" s="2520"/>
      <c r="R1324" s="2675"/>
      <c r="S1324" s="2675"/>
      <c r="T1324" s="2675"/>
      <c r="U1324" s="2675"/>
      <c r="V1324" s="2675"/>
      <c r="W1324" s="2675"/>
      <c r="X1324" s="2675"/>
      <c r="Y1324" s="2675"/>
      <c r="Z1324" s="2675"/>
      <c r="AA1324" s="2675"/>
      <c r="AB1324" s="2675"/>
      <c r="AC1324" s="2675"/>
      <c r="AD1324" s="2675"/>
      <c r="AE1324" s="2675"/>
      <c r="AF1324" s="2520"/>
      <c r="AG1324" s="2676"/>
      <c r="AH1324" s="2676"/>
      <c r="AI1324" s="2676"/>
      <c r="AJ1324" s="2676"/>
      <c r="AK1324" s="2676"/>
      <c r="AL1324" s="2676"/>
    </row>
    <row r="1325" spans="1:38" ht="17.100000000000001" customHeight="1">
      <c r="A1325" s="3561"/>
      <c r="B1325" s="5190"/>
      <c r="C1325" s="5443" t="s">
        <v>582</v>
      </c>
      <c r="D1325" s="5444"/>
      <c r="E1325" s="4134">
        <f>SUM(E1326)</f>
        <v>5269498</v>
      </c>
      <c r="F1325" s="549">
        <f t="shared" si="139"/>
        <v>0</v>
      </c>
      <c r="G1325" s="2674"/>
      <c r="H1325" s="2674"/>
      <c r="I1325" s="2674"/>
      <c r="J1325" s="2674"/>
      <c r="K1325" s="2674"/>
      <c r="L1325" s="2674"/>
      <c r="M1325" s="1690"/>
      <c r="N1325" s="2675"/>
      <c r="O1325" s="2675"/>
      <c r="P1325" s="2675"/>
      <c r="Q1325" s="2520"/>
      <c r="R1325" s="2675"/>
      <c r="S1325" s="2675"/>
      <c r="T1325" s="2675"/>
      <c r="U1325" s="2675"/>
      <c r="V1325" s="2675"/>
      <c r="W1325" s="2675"/>
      <c r="X1325" s="2675"/>
      <c r="Y1325" s="2675"/>
      <c r="Z1325" s="2675"/>
      <c r="AA1325" s="2675"/>
      <c r="AB1325" s="2675"/>
      <c r="AC1325" s="2675"/>
      <c r="AD1325" s="2675"/>
      <c r="AE1325" s="2675"/>
      <c r="AF1325" s="2520"/>
      <c r="AG1325" s="2676"/>
      <c r="AH1325" s="2676"/>
      <c r="AI1325" s="2676"/>
      <c r="AJ1325" s="2676"/>
      <c r="AK1325" s="2676"/>
      <c r="AL1325" s="2676"/>
    </row>
    <row r="1326" spans="1:38" ht="17.100000000000001" customHeight="1">
      <c r="A1326" s="3561"/>
      <c r="B1326" s="5190"/>
      <c r="C1326" s="5445" t="s">
        <v>641</v>
      </c>
      <c r="D1326" s="5446"/>
      <c r="E1326" s="4088">
        <f>SUM(E1327:E1329)</f>
        <v>5269498</v>
      </c>
      <c r="F1326" s="549">
        <f t="shared" si="139"/>
        <v>0</v>
      </c>
      <c r="G1326" s="2688"/>
      <c r="H1326" s="2688"/>
      <c r="I1326" s="2688"/>
      <c r="J1326" s="2688"/>
      <c r="K1326" s="2688"/>
      <c r="L1326" s="2688"/>
      <c r="M1326" s="1690"/>
      <c r="N1326" s="2689"/>
      <c r="O1326" s="2689"/>
      <c r="P1326" s="2689"/>
      <c r="Q1326" s="2520"/>
      <c r="R1326" s="2689"/>
      <c r="S1326" s="2689"/>
      <c r="T1326" s="2689"/>
      <c r="U1326" s="2689"/>
      <c r="V1326" s="2689"/>
      <c r="W1326" s="2689"/>
      <c r="X1326" s="2689"/>
      <c r="Y1326" s="2689"/>
      <c r="Z1326" s="2689"/>
      <c r="AA1326" s="2689"/>
      <c r="AB1326" s="2689"/>
      <c r="AC1326" s="2689"/>
      <c r="AD1326" s="2689"/>
      <c r="AE1326" s="2689"/>
      <c r="AF1326" s="2520"/>
      <c r="AG1326" s="2690"/>
      <c r="AH1326" s="2690"/>
      <c r="AI1326" s="2690"/>
      <c r="AJ1326" s="2690"/>
      <c r="AK1326" s="2690"/>
      <c r="AL1326" s="2690"/>
    </row>
    <row r="1327" spans="1:38" ht="53.25" customHeight="1" thickBot="1">
      <c r="A1327" s="583"/>
      <c r="B1327" s="5341"/>
      <c r="C1327" s="4135" t="s">
        <v>66</v>
      </c>
      <c r="D1327" s="4136" t="s">
        <v>682</v>
      </c>
      <c r="E1327" s="4106">
        <f>F1327</f>
        <v>1085269</v>
      </c>
      <c r="F1327" s="549">
        <f t="shared" si="139"/>
        <v>1085269</v>
      </c>
      <c r="G1327" s="2691"/>
      <c r="H1327" s="2691"/>
      <c r="I1327" s="2691"/>
      <c r="J1327" s="2691"/>
      <c r="K1327" s="2691"/>
      <c r="L1327" s="2691"/>
      <c r="M1327" s="1690"/>
      <c r="N1327" s="2692"/>
      <c r="O1327" s="2692"/>
      <c r="P1327" s="2692"/>
      <c r="Q1327" s="2520">
        <v>1085269</v>
      </c>
      <c r="R1327" s="2692"/>
      <c r="S1327" s="2692"/>
      <c r="T1327" s="2692"/>
      <c r="U1327" s="2692"/>
      <c r="V1327" s="2692"/>
      <c r="W1327" s="2692"/>
      <c r="X1327" s="2692"/>
      <c r="Y1327" s="2692"/>
      <c r="Z1327" s="2692"/>
      <c r="AA1327" s="2692"/>
      <c r="AB1327" s="2692"/>
      <c r="AC1327" s="2692"/>
      <c r="AD1327" s="2692"/>
      <c r="AE1327" s="2692"/>
      <c r="AF1327" s="2520"/>
      <c r="AG1327" s="2693"/>
      <c r="AH1327" s="2693"/>
      <c r="AI1327" s="2693"/>
      <c r="AJ1327" s="2693"/>
      <c r="AK1327" s="2693"/>
      <c r="AL1327" s="2693"/>
    </row>
    <row r="1328" spans="1:38" ht="27.75" customHeight="1">
      <c r="A1328" s="3561"/>
      <c r="B1328" s="3554"/>
      <c r="C1328" s="1733" t="s">
        <v>912</v>
      </c>
      <c r="D1328" s="4086" t="s">
        <v>913</v>
      </c>
      <c r="E1328" s="796">
        <f t="shared" ref="E1328" si="141">F1328</f>
        <v>198445</v>
      </c>
      <c r="F1328" s="549">
        <f t="shared" si="139"/>
        <v>198445</v>
      </c>
      <c r="G1328" s="2691"/>
      <c r="H1328" s="2691"/>
      <c r="I1328" s="2691"/>
      <c r="J1328" s="2691"/>
      <c r="K1328" s="2691"/>
      <c r="L1328" s="2691"/>
      <c r="M1328" s="1690"/>
      <c r="N1328" s="2692"/>
      <c r="O1328" s="2692"/>
      <c r="P1328" s="2692"/>
      <c r="Q1328" s="2520">
        <v>198445</v>
      </c>
      <c r="R1328" s="2692"/>
      <c r="S1328" s="2692"/>
      <c r="T1328" s="2692"/>
      <c r="U1328" s="2692"/>
      <c r="V1328" s="2692"/>
      <c r="W1328" s="2692"/>
      <c r="X1328" s="2692"/>
      <c r="Y1328" s="2692"/>
      <c r="Z1328" s="2692"/>
      <c r="AA1328" s="2692"/>
      <c r="AB1328" s="2692"/>
      <c r="AC1328" s="2692"/>
      <c r="AD1328" s="2692"/>
      <c r="AE1328" s="2692"/>
      <c r="AF1328" s="2520"/>
      <c r="AG1328" s="2693"/>
      <c r="AH1328" s="2693"/>
      <c r="AI1328" s="2693"/>
      <c r="AJ1328" s="2693"/>
      <c r="AK1328" s="2693"/>
      <c r="AL1328" s="2693"/>
    </row>
    <row r="1329" spans="1:38" ht="28.5" customHeight="1">
      <c r="A1329" s="3561"/>
      <c r="B1329" s="3554"/>
      <c r="C1329" s="4025" t="s">
        <v>914</v>
      </c>
      <c r="D1329" s="4137" t="s">
        <v>915</v>
      </c>
      <c r="E1329" s="4088">
        <f>F1329</f>
        <v>3985784</v>
      </c>
      <c r="F1329" s="549">
        <f t="shared" si="139"/>
        <v>3985784</v>
      </c>
      <c r="G1329" s="2694"/>
      <c r="H1329" s="2694"/>
      <c r="I1329" s="2694"/>
      <c r="J1329" s="2694"/>
      <c r="K1329" s="2694"/>
      <c r="L1329" s="2694"/>
      <c r="M1329" s="1690"/>
      <c r="N1329" s="2695"/>
      <c r="O1329" s="2695"/>
      <c r="P1329" s="2695"/>
      <c r="Q1329" s="2520">
        <v>3985784</v>
      </c>
      <c r="R1329" s="2695"/>
      <c r="S1329" s="2695"/>
      <c r="T1329" s="2695"/>
      <c r="U1329" s="2695"/>
      <c r="V1329" s="2695"/>
      <c r="W1329" s="2695"/>
      <c r="X1329" s="2695"/>
      <c r="Y1329" s="2695"/>
      <c r="Z1329" s="2695"/>
      <c r="AA1329" s="2695"/>
      <c r="AB1329" s="2695"/>
      <c r="AC1329" s="2695"/>
      <c r="AD1329" s="2695"/>
      <c r="AE1329" s="2695"/>
      <c r="AF1329" s="2520"/>
      <c r="AG1329" s="2696"/>
      <c r="AH1329" s="2696"/>
      <c r="AI1329" s="2696"/>
      <c r="AJ1329" s="2696"/>
      <c r="AK1329" s="2696"/>
      <c r="AL1329" s="2696"/>
    </row>
    <row r="1330" spans="1:38" ht="17.100000000000001" customHeight="1">
      <c r="A1330" s="3554"/>
      <c r="B1330" s="3554"/>
      <c r="C1330" s="5447"/>
      <c r="D1330" s="5448"/>
      <c r="E1330" s="4088"/>
      <c r="F1330" s="549">
        <f t="shared" si="139"/>
        <v>0</v>
      </c>
      <c r="G1330" s="2694"/>
      <c r="H1330" s="2694"/>
      <c r="I1330" s="2694"/>
      <c r="J1330" s="2694"/>
      <c r="K1330" s="2694"/>
      <c r="L1330" s="2694"/>
      <c r="M1330" s="1690"/>
      <c r="N1330" s="2695"/>
      <c r="O1330" s="2695"/>
      <c r="P1330" s="2695"/>
      <c r="Q1330" s="2520"/>
      <c r="R1330" s="2695"/>
      <c r="S1330" s="2695"/>
      <c r="T1330" s="2695"/>
      <c r="U1330" s="2695"/>
      <c r="V1330" s="2695"/>
      <c r="W1330" s="2695"/>
      <c r="X1330" s="2695"/>
      <c r="Y1330" s="2695"/>
      <c r="Z1330" s="2695"/>
      <c r="AA1330" s="2695"/>
      <c r="AB1330" s="2695"/>
      <c r="AC1330" s="2695"/>
      <c r="AD1330" s="2695"/>
      <c r="AE1330" s="2695"/>
      <c r="AF1330" s="2520"/>
      <c r="AG1330" s="2696"/>
      <c r="AH1330" s="2696"/>
      <c r="AI1330" s="2696"/>
      <c r="AJ1330" s="2696"/>
      <c r="AK1330" s="2696"/>
      <c r="AL1330" s="2696"/>
    </row>
    <row r="1331" spans="1:38" ht="17.100000000000001" customHeight="1">
      <c r="A1331" s="3561"/>
      <c r="B1331" s="3554"/>
      <c r="C1331" s="5454" t="s">
        <v>637</v>
      </c>
      <c r="D1331" s="5454"/>
      <c r="E1331" s="821">
        <f>SUM(E1332)</f>
        <v>630000</v>
      </c>
      <c r="F1331" s="549">
        <f t="shared" si="139"/>
        <v>0</v>
      </c>
      <c r="G1331" s="2694"/>
      <c r="H1331" s="2694"/>
      <c r="I1331" s="2694"/>
      <c r="J1331" s="2694"/>
      <c r="K1331" s="2694"/>
      <c r="L1331" s="2694"/>
      <c r="M1331" s="1690"/>
      <c r="N1331" s="2695"/>
      <c r="O1331" s="2695"/>
      <c r="P1331" s="2695"/>
      <c r="Q1331" s="2520"/>
      <c r="R1331" s="2695"/>
      <c r="S1331" s="2695"/>
      <c r="T1331" s="2695"/>
      <c r="U1331" s="2695"/>
      <c r="V1331" s="2695"/>
      <c r="W1331" s="2695"/>
      <c r="X1331" s="2695"/>
      <c r="Y1331" s="2695"/>
      <c r="Z1331" s="2695"/>
      <c r="AA1331" s="2695"/>
      <c r="AB1331" s="2695"/>
      <c r="AC1331" s="2695"/>
      <c r="AD1331" s="2695"/>
      <c r="AE1331" s="2695"/>
      <c r="AF1331" s="2520"/>
      <c r="AG1331" s="2696"/>
      <c r="AH1331" s="2696"/>
      <c r="AI1331" s="2696"/>
      <c r="AJ1331" s="2696"/>
      <c r="AK1331" s="2696"/>
      <c r="AL1331" s="2696"/>
    </row>
    <row r="1332" spans="1:38" ht="17.100000000000001" customHeight="1">
      <c r="A1332" s="3561"/>
      <c r="B1332" s="3554"/>
      <c r="C1332" s="5460" t="s">
        <v>638</v>
      </c>
      <c r="D1332" s="5460"/>
      <c r="E1332" s="4088">
        <f>SUM(E1333)</f>
        <v>630000</v>
      </c>
      <c r="F1332" s="549">
        <f t="shared" si="139"/>
        <v>0</v>
      </c>
      <c r="G1332" s="2697"/>
      <c r="H1332" s="2697"/>
      <c r="I1332" s="2697"/>
      <c r="J1332" s="2697"/>
      <c r="K1332" s="2697"/>
      <c r="L1332" s="2697"/>
      <c r="M1332" s="1690"/>
      <c r="N1332" s="2698"/>
      <c r="O1332" s="2698"/>
      <c r="P1332" s="2698"/>
      <c r="Q1332" s="2520"/>
      <c r="R1332" s="2698"/>
      <c r="S1332" s="2698"/>
      <c r="T1332" s="2698"/>
      <c r="U1332" s="2698"/>
      <c r="V1332" s="2698"/>
      <c r="W1332" s="2698"/>
      <c r="X1332" s="2698"/>
      <c r="Y1332" s="2698"/>
      <c r="Z1332" s="2698"/>
      <c r="AA1332" s="2698"/>
      <c r="AB1332" s="2698"/>
      <c r="AC1332" s="2698"/>
      <c r="AD1332" s="2698"/>
      <c r="AE1332" s="2698"/>
      <c r="AF1332" s="2520"/>
      <c r="AG1332" s="2699"/>
      <c r="AH1332" s="2699"/>
      <c r="AI1332" s="2699"/>
      <c r="AJ1332" s="2699"/>
      <c r="AK1332" s="2699"/>
      <c r="AL1332" s="2699"/>
    </row>
    <row r="1333" spans="1:38" ht="57" customHeight="1" thickBot="1">
      <c r="A1333" s="3561"/>
      <c r="B1333" s="3554"/>
      <c r="C1333" s="599" t="s">
        <v>916</v>
      </c>
      <c r="D1333" s="4105" t="s">
        <v>917</v>
      </c>
      <c r="E1333" s="4088">
        <f>F1333</f>
        <v>630000</v>
      </c>
      <c r="F1333" s="549">
        <f>SUM(G1333:AJ1333)</f>
        <v>630000</v>
      </c>
      <c r="G1333" s="2700"/>
      <c r="H1333" s="2700"/>
      <c r="I1333" s="2700"/>
      <c r="J1333" s="2700"/>
      <c r="K1333" s="2700"/>
      <c r="L1333" s="2700"/>
      <c r="M1333" s="1690"/>
      <c r="N1333" s="2701"/>
      <c r="O1333" s="2701"/>
      <c r="P1333" s="2701"/>
      <c r="Q1333" s="2520">
        <v>630000</v>
      </c>
      <c r="R1333" s="2701"/>
      <c r="S1333" s="2701"/>
      <c r="T1333" s="2701"/>
      <c r="U1333" s="2701"/>
      <c r="V1333" s="2701"/>
      <c r="W1333" s="2701"/>
      <c r="X1333" s="2701"/>
      <c r="Y1333" s="2701"/>
      <c r="Z1333" s="2701"/>
      <c r="AA1333" s="2701"/>
      <c r="AB1333" s="2701"/>
      <c r="AC1333" s="2701"/>
      <c r="AD1333" s="2701"/>
      <c r="AE1333" s="2701"/>
      <c r="AF1333" s="2520"/>
      <c r="AG1333" s="2702"/>
      <c r="AH1333" s="2702"/>
      <c r="AI1333" s="2702"/>
      <c r="AJ1333" s="2702"/>
      <c r="AK1333" s="2702"/>
      <c r="AL1333" s="2702"/>
    </row>
    <row r="1334" spans="1:38" ht="17.100000000000001" customHeight="1" thickBot="1">
      <c r="A1334" s="3561"/>
      <c r="B1334" s="576" t="s">
        <v>519</v>
      </c>
      <c r="C1334" s="577"/>
      <c r="D1334" s="578" t="s">
        <v>520</v>
      </c>
      <c r="E1334" s="579">
        <f>SUM(E1335,E1411)</f>
        <v>45995417</v>
      </c>
      <c r="F1334" s="549">
        <f t="shared" si="139"/>
        <v>0</v>
      </c>
      <c r="G1334" s="2700"/>
      <c r="H1334" s="2700"/>
      <c r="I1334" s="2700"/>
      <c r="J1334" s="2700"/>
      <c r="K1334" s="2700"/>
      <c r="L1334" s="2700"/>
      <c r="M1334" s="1690"/>
      <c r="N1334" s="2701"/>
      <c r="O1334" s="2701"/>
      <c r="P1334" s="2701"/>
      <c r="Q1334" s="2520"/>
      <c r="R1334" s="2701"/>
      <c r="S1334" s="2701"/>
      <c r="T1334" s="2701"/>
      <c r="U1334" s="2701"/>
      <c r="V1334" s="2701"/>
      <c r="W1334" s="2701"/>
      <c r="X1334" s="2701"/>
      <c r="Y1334" s="2701"/>
      <c r="Z1334" s="2701"/>
      <c r="AA1334" s="2701"/>
      <c r="AB1334" s="2701"/>
      <c r="AC1334" s="2701"/>
      <c r="AD1334" s="2701"/>
      <c r="AE1334" s="2701"/>
      <c r="AF1334" s="2520"/>
      <c r="AG1334" s="2702"/>
      <c r="AH1334" s="2702"/>
      <c r="AI1334" s="2702"/>
      <c r="AJ1334" s="2702"/>
      <c r="AK1334" s="2702"/>
      <c r="AL1334" s="2702"/>
    </row>
    <row r="1335" spans="1:38" ht="17.100000000000001" customHeight="1">
      <c r="A1335" s="3561"/>
      <c r="B1335" s="3554"/>
      <c r="C1335" s="5449" t="s">
        <v>582</v>
      </c>
      <c r="D1335" s="5449"/>
      <c r="E1335" s="4134">
        <f>SUM(E1336,E1365,E1369)</f>
        <v>45595417</v>
      </c>
      <c r="F1335" s="549">
        <f t="shared" si="139"/>
        <v>0</v>
      </c>
      <c r="G1335" s="2700"/>
      <c r="H1335" s="2700"/>
      <c r="I1335" s="2700"/>
      <c r="J1335" s="2700"/>
      <c r="K1335" s="2700"/>
      <c r="L1335" s="2700"/>
      <c r="M1335" s="1690"/>
      <c r="N1335" s="2701"/>
      <c r="O1335" s="2701"/>
      <c r="P1335" s="2701"/>
      <c r="Q1335" s="2520"/>
      <c r="R1335" s="2701"/>
      <c r="S1335" s="2701"/>
      <c r="T1335" s="2701"/>
      <c r="U1335" s="2701"/>
      <c r="V1335" s="2701"/>
      <c r="W1335" s="2701"/>
      <c r="X1335" s="2701"/>
      <c r="Y1335" s="2701"/>
      <c r="Z1335" s="2701"/>
      <c r="AA1335" s="2701"/>
      <c r="AB1335" s="2701"/>
      <c r="AC1335" s="2701"/>
      <c r="AD1335" s="2701"/>
      <c r="AE1335" s="2701"/>
      <c r="AF1335" s="2520"/>
      <c r="AG1335" s="2702"/>
      <c r="AH1335" s="2702"/>
      <c r="AI1335" s="2702"/>
      <c r="AJ1335" s="2702"/>
      <c r="AK1335" s="2702"/>
      <c r="AL1335" s="2702"/>
    </row>
    <row r="1336" spans="1:38" ht="17.100000000000001" customHeight="1">
      <c r="A1336" s="3561"/>
      <c r="B1336" s="3554"/>
      <c r="C1336" s="5461" t="s">
        <v>583</v>
      </c>
      <c r="D1336" s="5461"/>
      <c r="E1336" s="4138">
        <f>SUM(E1337,E1345)</f>
        <v>18321958</v>
      </c>
      <c r="F1336" s="549">
        <f t="shared" si="139"/>
        <v>0</v>
      </c>
      <c r="G1336" s="2703"/>
      <c r="H1336" s="2703"/>
      <c r="I1336" s="2703"/>
      <c r="J1336" s="2703"/>
      <c r="K1336" s="2703"/>
      <c r="L1336" s="2703"/>
      <c r="M1336" s="1690"/>
      <c r="N1336" s="2704"/>
      <c r="O1336" s="2704"/>
      <c r="P1336" s="2704"/>
      <c r="Q1336" s="2520"/>
      <c r="R1336" s="2704"/>
      <c r="S1336" s="2704"/>
      <c r="T1336" s="2704"/>
      <c r="U1336" s="2704"/>
      <c r="V1336" s="2704"/>
      <c r="W1336" s="2704"/>
      <c r="X1336" s="2704"/>
      <c r="Y1336" s="2704"/>
      <c r="Z1336" s="2704"/>
      <c r="AA1336" s="2704"/>
      <c r="AB1336" s="2704"/>
      <c r="AC1336" s="2704"/>
      <c r="AD1336" s="2704"/>
      <c r="AE1336" s="2704"/>
      <c r="AF1336" s="2520"/>
      <c r="AG1336" s="2705"/>
      <c r="AH1336" s="2705"/>
      <c r="AI1336" s="2705"/>
      <c r="AJ1336" s="2705"/>
      <c r="AK1336" s="2705"/>
      <c r="AL1336" s="2705"/>
    </row>
    <row r="1337" spans="1:38" ht="17.100000000000001" customHeight="1">
      <c r="A1337" s="3561"/>
      <c r="B1337" s="3554"/>
      <c r="C1337" s="5462" t="s">
        <v>584</v>
      </c>
      <c r="D1337" s="5462"/>
      <c r="E1337" s="4139">
        <f>SUM(E1338:E1343)</f>
        <v>15209093.000000002</v>
      </c>
      <c r="F1337" s="549">
        <f t="shared" si="139"/>
        <v>0</v>
      </c>
      <c r="G1337" s="2703"/>
      <c r="H1337" s="2703"/>
      <c r="I1337" s="2703"/>
      <c r="J1337" s="2703"/>
      <c r="K1337" s="2703"/>
      <c r="L1337" s="2703"/>
      <c r="M1337" s="1690"/>
      <c r="N1337" s="2704"/>
      <c r="O1337" s="2704"/>
      <c r="P1337" s="2704"/>
      <c r="Q1337" s="2520"/>
      <c r="R1337" s="2704"/>
      <c r="S1337" s="2704"/>
      <c r="T1337" s="2704"/>
      <c r="U1337" s="2704"/>
      <c r="V1337" s="2704"/>
      <c r="W1337" s="2704"/>
      <c r="X1337" s="2704"/>
      <c r="Y1337" s="2704"/>
      <c r="Z1337" s="2704"/>
      <c r="AA1337" s="2704"/>
      <c r="AB1337" s="2704"/>
      <c r="AC1337" s="2704"/>
      <c r="AD1337" s="2704"/>
      <c r="AE1337" s="2704"/>
      <c r="AF1337" s="2520"/>
      <c r="AG1337" s="2705"/>
      <c r="AH1337" s="2705"/>
      <c r="AI1337" s="2705"/>
      <c r="AJ1337" s="2705"/>
      <c r="AK1337" s="2705"/>
      <c r="AL1337" s="2705"/>
    </row>
    <row r="1338" spans="1:38" ht="17.100000000000001" customHeight="1">
      <c r="A1338" s="3561"/>
      <c r="B1338" s="3554"/>
      <c r="C1338" s="4063" t="s">
        <v>585</v>
      </c>
      <c r="D1338" s="4064" t="s">
        <v>586</v>
      </c>
      <c r="E1338" s="4140">
        <f>F1338</f>
        <v>11707407.91</v>
      </c>
      <c r="F1338" s="549">
        <f t="shared" si="139"/>
        <v>11707407.91</v>
      </c>
      <c r="G1338" s="2703"/>
      <c r="H1338" s="2703"/>
      <c r="I1338" s="2703"/>
      <c r="J1338" s="2703"/>
      <c r="K1338" s="2703"/>
      <c r="L1338" s="2703"/>
      <c r="M1338" s="1690"/>
      <c r="N1338" s="2704">
        <v>11707407.91</v>
      </c>
      <c r="O1338" s="2704"/>
      <c r="P1338" s="2704"/>
      <c r="Q1338" s="2520"/>
      <c r="R1338" s="2704"/>
      <c r="S1338" s="2704"/>
      <c r="T1338" s="2704"/>
      <c r="U1338" s="2704"/>
      <c r="V1338" s="2704"/>
      <c r="W1338" s="2704"/>
      <c r="X1338" s="2704"/>
      <c r="Y1338" s="2704"/>
      <c r="Z1338" s="2704"/>
      <c r="AA1338" s="2704"/>
      <c r="AB1338" s="2704"/>
      <c r="AC1338" s="2704"/>
      <c r="AD1338" s="2704"/>
      <c r="AE1338" s="2704"/>
      <c r="AF1338" s="2520"/>
      <c r="AG1338" s="2705"/>
      <c r="AH1338" s="2705"/>
      <c r="AI1338" s="2705"/>
      <c r="AJ1338" s="2705"/>
      <c r="AK1338" s="2705"/>
      <c r="AL1338" s="2705"/>
    </row>
    <row r="1339" spans="1:38" ht="17.100000000000001" customHeight="1">
      <c r="A1339" s="3554"/>
      <c r="B1339" s="3554"/>
      <c r="C1339" s="4025" t="s">
        <v>587</v>
      </c>
      <c r="D1339" s="4026" t="s">
        <v>588</v>
      </c>
      <c r="E1339" s="4140">
        <f t="shared" ref="E1339:E1343" si="142">F1339</f>
        <v>935121.47</v>
      </c>
      <c r="F1339" s="549">
        <f t="shared" si="139"/>
        <v>935121.47</v>
      </c>
      <c r="G1339" s="2706"/>
      <c r="H1339" s="2706"/>
      <c r="I1339" s="2706"/>
      <c r="J1339" s="2706"/>
      <c r="K1339" s="2706"/>
      <c r="L1339" s="2706"/>
      <c r="M1339" s="1690"/>
      <c r="N1339" s="2707">
        <v>935121.47</v>
      </c>
      <c r="O1339" s="2707"/>
      <c r="P1339" s="2707"/>
      <c r="Q1339" s="2520"/>
      <c r="R1339" s="2707"/>
      <c r="S1339" s="2707"/>
      <c r="T1339" s="2707"/>
      <c r="U1339" s="2707"/>
      <c r="V1339" s="2707"/>
      <c r="W1339" s="2707"/>
      <c r="X1339" s="2707"/>
      <c r="Y1339" s="2707"/>
      <c r="Z1339" s="2707"/>
      <c r="AA1339" s="2707"/>
      <c r="AB1339" s="2707"/>
      <c r="AC1339" s="2707"/>
      <c r="AD1339" s="2707"/>
      <c r="AE1339" s="2707"/>
      <c r="AF1339" s="2520"/>
      <c r="AG1339" s="2708"/>
      <c r="AH1339" s="2708"/>
      <c r="AI1339" s="2708"/>
      <c r="AJ1339" s="2708"/>
      <c r="AK1339" s="2708"/>
      <c r="AL1339" s="2708"/>
    </row>
    <row r="1340" spans="1:38" ht="17.100000000000001" customHeight="1">
      <c r="A1340" s="3561"/>
      <c r="B1340" s="3554"/>
      <c r="C1340" s="4063" t="s">
        <v>589</v>
      </c>
      <c r="D1340" s="4064" t="s">
        <v>590</v>
      </c>
      <c r="E1340" s="4140">
        <f t="shared" si="142"/>
        <v>2134586.42</v>
      </c>
      <c r="F1340" s="549">
        <f t="shared" si="139"/>
        <v>2134586.42</v>
      </c>
      <c r="G1340" s="2706"/>
      <c r="H1340" s="2706"/>
      <c r="I1340" s="2706"/>
      <c r="J1340" s="2706"/>
      <c r="K1340" s="2706"/>
      <c r="L1340" s="2706"/>
      <c r="M1340" s="1690"/>
      <c r="N1340" s="2707">
        <v>2134586.42</v>
      </c>
      <c r="O1340" s="2707"/>
      <c r="P1340" s="2707"/>
      <c r="Q1340" s="2520"/>
      <c r="R1340" s="2707"/>
      <c r="S1340" s="2707"/>
      <c r="T1340" s="2707"/>
      <c r="U1340" s="2707"/>
      <c r="V1340" s="2707"/>
      <c r="W1340" s="2707"/>
      <c r="X1340" s="2707"/>
      <c r="Y1340" s="2707"/>
      <c r="Z1340" s="2707"/>
      <c r="AA1340" s="2707"/>
      <c r="AB1340" s="2707"/>
      <c r="AC1340" s="2707"/>
      <c r="AD1340" s="2707"/>
      <c r="AE1340" s="2707"/>
      <c r="AF1340" s="2520"/>
      <c r="AG1340" s="2708"/>
      <c r="AH1340" s="2708"/>
      <c r="AI1340" s="2708"/>
      <c r="AJ1340" s="2708"/>
      <c r="AK1340" s="2708"/>
      <c r="AL1340" s="2708"/>
    </row>
    <row r="1341" spans="1:38" ht="15.75" customHeight="1">
      <c r="A1341" s="3561"/>
      <c r="B1341" s="3554"/>
      <c r="C1341" s="4087" t="s">
        <v>591</v>
      </c>
      <c r="D1341" s="4105" t="s">
        <v>592</v>
      </c>
      <c r="E1341" s="4140">
        <f t="shared" si="142"/>
        <v>308903.38</v>
      </c>
      <c r="F1341" s="549">
        <f t="shared" si="139"/>
        <v>308903.38</v>
      </c>
      <c r="G1341" s="2709"/>
      <c r="H1341" s="2709"/>
      <c r="I1341" s="2709"/>
      <c r="J1341" s="2709"/>
      <c r="K1341" s="2709"/>
      <c r="L1341" s="2709"/>
      <c r="M1341" s="1690"/>
      <c r="N1341" s="2710">
        <v>308903.38</v>
      </c>
      <c r="O1341" s="2710"/>
      <c r="P1341" s="2710"/>
      <c r="Q1341" s="2520"/>
      <c r="R1341" s="2710"/>
      <c r="S1341" s="2710"/>
      <c r="T1341" s="2710"/>
      <c r="U1341" s="2710"/>
      <c r="V1341" s="2710"/>
      <c r="W1341" s="2710"/>
      <c r="X1341" s="2710"/>
      <c r="Y1341" s="2710"/>
      <c r="Z1341" s="2710"/>
      <c r="AA1341" s="2710"/>
      <c r="AB1341" s="2710"/>
      <c r="AC1341" s="2710"/>
      <c r="AD1341" s="2710"/>
      <c r="AE1341" s="2710"/>
      <c r="AF1341" s="2520"/>
      <c r="AG1341" s="2711"/>
      <c r="AH1341" s="2711"/>
      <c r="AI1341" s="2711"/>
      <c r="AJ1341" s="2711"/>
      <c r="AK1341" s="2711"/>
      <c r="AL1341" s="2711"/>
    </row>
    <row r="1342" spans="1:38" ht="17.100000000000001" customHeight="1">
      <c r="A1342" s="3561"/>
      <c r="B1342" s="3554"/>
      <c r="C1342" s="4087" t="s">
        <v>593</v>
      </c>
      <c r="D1342" s="4105" t="s">
        <v>594</v>
      </c>
      <c r="E1342" s="4140">
        <f t="shared" si="142"/>
        <v>9600</v>
      </c>
      <c r="F1342" s="549">
        <f t="shared" si="139"/>
        <v>9600</v>
      </c>
      <c r="G1342" s="2712"/>
      <c r="H1342" s="2712"/>
      <c r="I1342" s="2712"/>
      <c r="J1342" s="2712"/>
      <c r="K1342" s="2712"/>
      <c r="L1342" s="2712"/>
      <c r="M1342" s="1690"/>
      <c r="N1342" s="2713">
        <v>9600</v>
      </c>
      <c r="O1342" s="2713"/>
      <c r="P1342" s="2713"/>
      <c r="Q1342" s="2520"/>
      <c r="R1342" s="2713"/>
      <c r="S1342" s="2713"/>
      <c r="T1342" s="2713"/>
      <c r="U1342" s="2713"/>
      <c r="V1342" s="2713"/>
      <c r="W1342" s="2713"/>
      <c r="X1342" s="2713"/>
      <c r="Y1342" s="2713"/>
      <c r="Z1342" s="2713"/>
      <c r="AA1342" s="2713"/>
      <c r="AB1342" s="2713"/>
      <c r="AC1342" s="2713"/>
      <c r="AD1342" s="2713"/>
      <c r="AE1342" s="2713"/>
      <c r="AF1342" s="2520"/>
      <c r="AG1342" s="2714"/>
      <c r="AH1342" s="2714"/>
      <c r="AI1342" s="2714"/>
      <c r="AJ1342" s="2714"/>
      <c r="AK1342" s="2714"/>
      <c r="AL1342" s="2714"/>
    </row>
    <row r="1343" spans="1:38" ht="17.100000000000001" customHeight="1">
      <c r="A1343" s="3561"/>
      <c r="B1343" s="3554"/>
      <c r="C1343" s="3688" t="s">
        <v>595</v>
      </c>
      <c r="D1343" s="4141" t="s">
        <v>596</v>
      </c>
      <c r="E1343" s="4140">
        <f t="shared" si="142"/>
        <v>113473.82</v>
      </c>
      <c r="F1343" s="549">
        <f t="shared" si="139"/>
        <v>113473.82</v>
      </c>
      <c r="G1343" s="2715"/>
      <c r="H1343" s="2715"/>
      <c r="I1343" s="2715"/>
      <c r="J1343" s="2715"/>
      <c r="K1343" s="2715"/>
      <c r="L1343" s="2715"/>
      <c r="M1343" s="1690"/>
      <c r="N1343" s="2716">
        <v>113473.82</v>
      </c>
      <c r="O1343" s="2716"/>
      <c r="P1343" s="2716"/>
      <c r="Q1343" s="2520"/>
      <c r="R1343" s="2716"/>
      <c r="S1343" s="2716"/>
      <c r="T1343" s="2716"/>
      <c r="U1343" s="2716"/>
      <c r="V1343" s="2716"/>
      <c r="W1343" s="2716"/>
      <c r="X1343" s="2716"/>
      <c r="Y1343" s="2716"/>
      <c r="Z1343" s="2716"/>
      <c r="AA1343" s="2716"/>
      <c r="AB1343" s="2716"/>
      <c r="AC1343" s="2716"/>
      <c r="AD1343" s="2716"/>
      <c r="AE1343" s="2716"/>
      <c r="AF1343" s="2520"/>
      <c r="AG1343" s="2717"/>
      <c r="AH1343" s="2717"/>
      <c r="AI1343" s="2717"/>
      <c r="AJ1343" s="2717"/>
      <c r="AK1343" s="2717"/>
      <c r="AL1343" s="2717"/>
    </row>
    <row r="1344" spans="1:38" ht="17.100000000000001" customHeight="1">
      <c r="A1344" s="3561"/>
      <c r="B1344" s="3554"/>
      <c r="C1344" s="615"/>
      <c r="D1344" s="615"/>
      <c r="E1344" s="4088"/>
      <c r="F1344" s="549">
        <f t="shared" si="139"/>
        <v>0</v>
      </c>
      <c r="G1344" s="2715"/>
      <c r="H1344" s="2715"/>
      <c r="I1344" s="2715"/>
      <c r="J1344" s="2715"/>
      <c r="K1344" s="2715"/>
      <c r="L1344" s="2715"/>
      <c r="M1344" s="1690"/>
      <c r="N1344" s="2716"/>
      <c r="O1344" s="2716"/>
      <c r="P1344" s="2716"/>
      <c r="Q1344" s="2520"/>
      <c r="R1344" s="2716"/>
      <c r="S1344" s="2716"/>
      <c r="T1344" s="2716"/>
      <c r="U1344" s="2716"/>
      <c r="V1344" s="2716"/>
      <c r="W1344" s="2716"/>
      <c r="X1344" s="2716"/>
      <c r="Y1344" s="2716"/>
      <c r="Z1344" s="2716"/>
      <c r="AA1344" s="2716"/>
      <c r="AB1344" s="2716"/>
      <c r="AC1344" s="2716"/>
      <c r="AD1344" s="2716"/>
      <c r="AE1344" s="2716"/>
      <c r="AF1344" s="2520"/>
      <c r="AG1344" s="2717"/>
      <c r="AH1344" s="2717"/>
      <c r="AI1344" s="2717"/>
      <c r="AJ1344" s="2717"/>
      <c r="AK1344" s="2717"/>
      <c r="AL1344" s="2717"/>
    </row>
    <row r="1345" spans="1:38" ht="17.100000000000001" customHeight="1">
      <c r="A1345" s="3561"/>
      <c r="B1345" s="3554"/>
      <c r="C1345" s="5463" t="s">
        <v>597</v>
      </c>
      <c r="D1345" s="5463"/>
      <c r="E1345" s="4139">
        <f>SUM(E1346:E1363)</f>
        <v>3112865</v>
      </c>
      <c r="F1345" s="549">
        <f t="shared" si="139"/>
        <v>0</v>
      </c>
      <c r="G1345" s="2715"/>
      <c r="H1345" s="2715"/>
      <c r="I1345" s="2715"/>
      <c r="J1345" s="2715"/>
      <c r="K1345" s="2715"/>
      <c r="L1345" s="2715"/>
      <c r="M1345" s="1690"/>
      <c r="N1345" s="2716"/>
      <c r="O1345" s="2716"/>
      <c r="P1345" s="2716"/>
      <c r="Q1345" s="2520"/>
      <c r="R1345" s="2716"/>
      <c r="S1345" s="2716"/>
      <c r="T1345" s="2716"/>
      <c r="U1345" s="2716"/>
      <c r="V1345" s="2716"/>
      <c r="W1345" s="2716"/>
      <c r="X1345" s="2716"/>
      <c r="Y1345" s="2716"/>
      <c r="Z1345" s="2716"/>
      <c r="AA1345" s="2716"/>
      <c r="AB1345" s="2716"/>
      <c r="AC1345" s="2716"/>
      <c r="AD1345" s="2716"/>
      <c r="AE1345" s="2716"/>
      <c r="AF1345" s="2520"/>
      <c r="AG1345" s="2717"/>
      <c r="AH1345" s="2717"/>
      <c r="AI1345" s="2717"/>
      <c r="AJ1345" s="2717"/>
      <c r="AK1345" s="2717"/>
      <c r="AL1345" s="2717"/>
    </row>
    <row r="1346" spans="1:38" ht="17.100000000000001" customHeight="1">
      <c r="A1346" s="3561"/>
      <c r="B1346" s="3554"/>
      <c r="C1346" s="4142" t="s">
        <v>598</v>
      </c>
      <c r="D1346" s="4143" t="s">
        <v>599</v>
      </c>
      <c r="E1346" s="4144">
        <f>F1346</f>
        <v>3000</v>
      </c>
      <c r="F1346" s="549">
        <f t="shared" si="139"/>
        <v>3000</v>
      </c>
      <c r="G1346" s="2718"/>
      <c r="H1346" s="2718"/>
      <c r="I1346" s="2718"/>
      <c r="J1346" s="2718"/>
      <c r="K1346" s="2718"/>
      <c r="L1346" s="2718"/>
      <c r="M1346" s="1690"/>
      <c r="N1346" s="2719">
        <v>3000</v>
      </c>
      <c r="O1346" s="2719"/>
      <c r="P1346" s="2719"/>
      <c r="Q1346" s="2520"/>
      <c r="R1346" s="2719"/>
      <c r="S1346" s="2719"/>
      <c r="T1346" s="2719"/>
      <c r="U1346" s="2719"/>
      <c r="V1346" s="2719"/>
      <c r="W1346" s="2719"/>
      <c r="X1346" s="2719"/>
      <c r="Y1346" s="2719"/>
      <c r="Z1346" s="2719"/>
      <c r="AA1346" s="2719"/>
      <c r="AB1346" s="2719"/>
      <c r="AC1346" s="2719"/>
      <c r="AD1346" s="2719"/>
      <c r="AE1346" s="2719"/>
      <c r="AF1346" s="2520"/>
      <c r="AG1346" s="2720"/>
      <c r="AH1346" s="2720"/>
      <c r="AI1346" s="2720"/>
      <c r="AJ1346" s="2720"/>
      <c r="AK1346" s="2720"/>
      <c r="AL1346" s="2720"/>
    </row>
    <row r="1347" spans="1:38" ht="17.100000000000001" customHeight="1">
      <c r="A1347" s="3561"/>
      <c r="B1347" s="3554"/>
      <c r="C1347" s="4145" t="s">
        <v>600</v>
      </c>
      <c r="D1347" s="4146" t="s">
        <v>601</v>
      </c>
      <c r="E1347" s="4144">
        <f t="shared" ref="E1347:E1363" si="143">F1347</f>
        <v>334300</v>
      </c>
      <c r="F1347" s="549">
        <f t="shared" si="139"/>
        <v>334300</v>
      </c>
      <c r="G1347" s="2721"/>
      <c r="H1347" s="2721"/>
      <c r="I1347" s="2721"/>
      <c r="J1347" s="2721"/>
      <c r="K1347" s="2721"/>
      <c r="L1347" s="2721"/>
      <c r="M1347" s="1690"/>
      <c r="N1347" s="2722">
        <v>334300</v>
      </c>
      <c r="O1347" s="2722"/>
      <c r="P1347" s="2722"/>
      <c r="Q1347" s="2520"/>
      <c r="R1347" s="2722"/>
      <c r="S1347" s="2722"/>
      <c r="T1347" s="2722"/>
      <c r="U1347" s="2722"/>
      <c r="V1347" s="2722"/>
      <c r="W1347" s="2722"/>
      <c r="X1347" s="2722"/>
      <c r="Y1347" s="2722"/>
      <c r="Z1347" s="2722"/>
      <c r="AA1347" s="2722"/>
      <c r="AB1347" s="2722"/>
      <c r="AC1347" s="2722"/>
      <c r="AD1347" s="2722"/>
      <c r="AE1347" s="2722"/>
      <c r="AF1347" s="2520"/>
      <c r="AG1347" s="2723"/>
      <c r="AH1347" s="2723"/>
      <c r="AI1347" s="2723"/>
      <c r="AJ1347" s="2723"/>
      <c r="AK1347" s="2723"/>
      <c r="AL1347" s="2723"/>
    </row>
    <row r="1348" spans="1:38" ht="17.100000000000001" customHeight="1">
      <c r="A1348" s="3561"/>
      <c r="B1348" s="3554"/>
      <c r="C1348" s="4063" t="s">
        <v>602</v>
      </c>
      <c r="D1348" s="4064" t="s">
        <v>603</v>
      </c>
      <c r="E1348" s="796">
        <f t="shared" si="143"/>
        <v>10000</v>
      </c>
      <c r="F1348" s="549">
        <f t="shared" si="139"/>
        <v>10000</v>
      </c>
      <c r="G1348" s="2721"/>
      <c r="H1348" s="2721"/>
      <c r="I1348" s="2721"/>
      <c r="J1348" s="2721"/>
      <c r="K1348" s="2721"/>
      <c r="L1348" s="2721"/>
      <c r="M1348" s="1690"/>
      <c r="N1348" s="2722">
        <v>10000</v>
      </c>
      <c r="O1348" s="2722"/>
      <c r="P1348" s="2722"/>
      <c r="Q1348" s="2520"/>
      <c r="R1348" s="2722"/>
      <c r="S1348" s="2722"/>
      <c r="T1348" s="2722"/>
      <c r="U1348" s="2722"/>
      <c r="V1348" s="2722"/>
      <c r="W1348" s="2722"/>
      <c r="X1348" s="2722"/>
      <c r="Y1348" s="2722"/>
      <c r="Z1348" s="2722"/>
      <c r="AA1348" s="2722"/>
      <c r="AB1348" s="2722"/>
      <c r="AC1348" s="2722"/>
      <c r="AD1348" s="2722"/>
      <c r="AE1348" s="2722"/>
      <c r="AF1348" s="2520"/>
      <c r="AG1348" s="2723"/>
      <c r="AH1348" s="2723"/>
      <c r="AI1348" s="2723"/>
      <c r="AJ1348" s="2723"/>
      <c r="AK1348" s="2723"/>
      <c r="AL1348" s="2723"/>
    </row>
    <row r="1349" spans="1:38" ht="17.100000000000001" customHeight="1">
      <c r="A1349" s="3561"/>
      <c r="B1349" s="3554"/>
      <c r="C1349" s="4142" t="s">
        <v>604</v>
      </c>
      <c r="D1349" s="4143" t="s">
        <v>605</v>
      </c>
      <c r="E1349" s="4144">
        <f t="shared" si="143"/>
        <v>425100</v>
      </c>
      <c r="F1349" s="549">
        <f t="shared" si="139"/>
        <v>425100</v>
      </c>
      <c r="G1349" s="2724"/>
      <c r="H1349" s="2724"/>
      <c r="I1349" s="2724"/>
      <c r="J1349" s="2724"/>
      <c r="K1349" s="2724"/>
      <c r="L1349" s="2724"/>
      <c r="M1349" s="1690"/>
      <c r="N1349" s="2725">
        <v>425100</v>
      </c>
      <c r="O1349" s="2725"/>
      <c r="P1349" s="2725"/>
      <c r="Q1349" s="2520"/>
      <c r="R1349" s="2725"/>
      <c r="S1349" s="2725"/>
      <c r="T1349" s="2725"/>
      <c r="U1349" s="2725"/>
      <c r="V1349" s="2725"/>
      <c r="W1349" s="2725"/>
      <c r="X1349" s="2725"/>
      <c r="Y1349" s="2725"/>
      <c r="Z1349" s="2725"/>
      <c r="AA1349" s="2725"/>
      <c r="AB1349" s="2725"/>
      <c r="AC1349" s="2725"/>
      <c r="AD1349" s="2725"/>
      <c r="AE1349" s="2725"/>
      <c r="AF1349" s="2520"/>
      <c r="AG1349" s="2726"/>
      <c r="AH1349" s="2726"/>
      <c r="AI1349" s="2726"/>
      <c r="AJ1349" s="2726"/>
      <c r="AK1349" s="2726"/>
      <c r="AL1349" s="2726"/>
    </row>
    <row r="1350" spans="1:38" ht="17.100000000000001" customHeight="1">
      <c r="A1350" s="3561"/>
      <c r="B1350" s="3554"/>
      <c r="C1350" s="4142" t="s">
        <v>606</v>
      </c>
      <c r="D1350" s="4143" t="s">
        <v>607</v>
      </c>
      <c r="E1350" s="4144">
        <f t="shared" si="143"/>
        <v>89800</v>
      </c>
      <c r="F1350" s="549">
        <f t="shared" si="139"/>
        <v>89800</v>
      </c>
      <c r="G1350" s="2727"/>
      <c r="H1350" s="2727"/>
      <c r="I1350" s="2727"/>
      <c r="J1350" s="2727"/>
      <c r="K1350" s="2727"/>
      <c r="L1350" s="2727"/>
      <c r="M1350" s="1690"/>
      <c r="N1350" s="2728">
        <v>89800</v>
      </c>
      <c r="O1350" s="2728"/>
      <c r="P1350" s="2728"/>
      <c r="Q1350" s="2520"/>
      <c r="R1350" s="2728"/>
      <c r="S1350" s="2728"/>
      <c r="T1350" s="2728"/>
      <c r="U1350" s="2728"/>
      <c r="V1350" s="2728"/>
      <c r="W1350" s="2728"/>
      <c r="X1350" s="2728"/>
      <c r="Y1350" s="2728"/>
      <c r="Z1350" s="2728"/>
      <c r="AA1350" s="2728"/>
      <c r="AB1350" s="2728"/>
      <c r="AC1350" s="2728"/>
      <c r="AD1350" s="2728"/>
      <c r="AE1350" s="2728"/>
      <c r="AF1350" s="2520"/>
      <c r="AG1350" s="2729"/>
      <c r="AH1350" s="2729"/>
      <c r="AI1350" s="2729"/>
      <c r="AJ1350" s="2729"/>
      <c r="AK1350" s="2729"/>
      <c r="AL1350" s="2729"/>
    </row>
    <row r="1351" spans="1:38" ht="17.100000000000001" customHeight="1">
      <c r="A1351" s="3561"/>
      <c r="B1351" s="3554"/>
      <c r="C1351" s="4142" t="s">
        <v>608</v>
      </c>
      <c r="D1351" s="4143" t="s">
        <v>609</v>
      </c>
      <c r="E1351" s="4144">
        <f t="shared" si="143"/>
        <v>19500</v>
      </c>
      <c r="F1351" s="549">
        <f t="shared" si="139"/>
        <v>19500</v>
      </c>
      <c r="G1351" s="2730"/>
      <c r="H1351" s="2730"/>
      <c r="I1351" s="2730"/>
      <c r="J1351" s="2730"/>
      <c r="K1351" s="2730"/>
      <c r="L1351" s="2730"/>
      <c r="M1351" s="1690"/>
      <c r="N1351" s="2731">
        <v>19500</v>
      </c>
      <c r="O1351" s="2731"/>
      <c r="P1351" s="2731"/>
      <c r="Q1351" s="2520"/>
      <c r="R1351" s="2731"/>
      <c r="S1351" s="2731"/>
      <c r="T1351" s="2731"/>
      <c r="U1351" s="2731"/>
      <c r="V1351" s="2731"/>
      <c r="W1351" s="2731"/>
      <c r="X1351" s="2731"/>
      <c r="Y1351" s="2731"/>
      <c r="Z1351" s="2731"/>
      <c r="AA1351" s="2731"/>
      <c r="AB1351" s="2731"/>
      <c r="AC1351" s="2731"/>
      <c r="AD1351" s="2731"/>
      <c r="AE1351" s="2731"/>
      <c r="AF1351" s="2520"/>
      <c r="AG1351" s="2732"/>
      <c r="AH1351" s="2732"/>
      <c r="AI1351" s="2732"/>
      <c r="AJ1351" s="2732"/>
      <c r="AK1351" s="2732"/>
      <c r="AL1351" s="2732"/>
    </row>
    <row r="1352" spans="1:38" ht="17.100000000000001" customHeight="1">
      <c r="A1352" s="3561"/>
      <c r="B1352" s="3554"/>
      <c r="C1352" s="4142" t="s">
        <v>610</v>
      </c>
      <c r="D1352" s="4143" t="s">
        <v>611</v>
      </c>
      <c r="E1352" s="4144">
        <f t="shared" si="143"/>
        <v>951000</v>
      </c>
      <c r="F1352" s="549">
        <f t="shared" si="139"/>
        <v>951000</v>
      </c>
      <c r="G1352" s="2733"/>
      <c r="H1352" s="2733"/>
      <c r="I1352" s="2733"/>
      <c r="J1352" s="2733"/>
      <c r="K1352" s="2733"/>
      <c r="L1352" s="2733"/>
      <c r="M1352" s="1690"/>
      <c r="N1352" s="2734">
        <v>951000</v>
      </c>
      <c r="O1352" s="2734"/>
      <c r="P1352" s="2734"/>
      <c r="Q1352" s="2520"/>
      <c r="R1352" s="2734"/>
      <c r="S1352" s="2734"/>
      <c r="T1352" s="2734"/>
      <c r="U1352" s="2734"/>
      <c r="V1352" s="2734"/>
      <c r="W1352" s="2734"/>
      <c r="X1352" s="2734"/>
      <c r="Y1352" s="2734"/>
      <c r="Z1352" s="2734"/>
      <c r="AA1352" s="2734"/>
      <c r="AB1352" s="2734"/>
      <c r="AC1352" s="2734"/>
      <c r="AD1352" s="2734"/>
      <c r="AE1352" s="2734"/>
      <c r="AF1352" s="2520"/>
      <c r="AG1352" s="2735"/>
      <c r="AH1352" s="2735"/>
      <c r="AI1352" s="2735"/>
      <c r="AJ1352" s="2735"/>
      <c r="AK1352" s="2735"/>
      <c r="AL1352" s="2735"/>
    </row>
    <row r="1353" spans="1:38" ht="16.5" customHeight="1">
      <c r="A1353" s="3561"/>
      <c r="B1353" s="3554"/>
      <c r="C1353" s="4142" t="s">
        <v>612</v>
      </c>
      <c r="D1353" s="4143" t="s">
        <v>613</v>
      </c>
      <c r="E1353" s="4144">
        <f t="shared" si="143"/>
        <v>83500</v>
      </c>
      <c r="F1353" s="549">
        <f t="shared" si="139"/>
        <v>83500</v>
      </c>
      <c r="G1353" s="2736"/>
      <c r="H1353" s="2736"/>
      <c r="I1353" s="2736"/>
      <c r="J1353" s="2736"/>
      <c r="K1353" s="2736"/>
      <c r="L1353" s="2736"/>
      <c r="M1353" s="1690"/>
      <c r="N1353" s="2737">
        <v>83500</v>
      </c>
      <c r="O1353" s="2737"/>
      <c r="P1353" s="2737"/>
      <c r="Q1353" s="2520"/>
      <c r="R1353" s="2737"/>
      <c r="S1353" s="2737"/>
      <c r="T1353" s="2737"/>
      <c r="U1353" s="2737"/>
      <c r="V1353" s="2737"/>
      <c r="W1353" s="2737"/>
      <c r="X1353" s="2737"/>
      <c r="Y1353" s="2737"/>
      <c r="Z1353" s="2737"/>
      <c r="AA1353" s="2737"/>
      <c r="AB1353" s="2737"/>
      <c r="AC1353" s="2737"/>
      <c r="AD1353" s="2737"/>
      <c r="AE1353" s="2737"/>
      <c r="AF1353" s="2520"/>
      <c r="AG1353" s="2738"/>
      <c r="AH1353" s="2738"/>
      <c r="AI1353" s="2738"/>
      <c r="AJ1353" s="2738"/>
      <c r="AK1353" s="2738"/>
      <c r="AL1353" s="2738"/>
    </row>
    <row r="1354" spans="1:38" ht="16.5" customHeight="1">
      <c r="A1354" s="3561"/>
      <c r="B1354" s="3554"/>
      <c r="C1354" s="4063" t="s">
        <v>614</v>
      </c>
      <c r="D1354" s="4064" t="s">
        <v>615</v>
      </c>
      <c r="E1354" s="4144">
        <f t="shared" si="143"/>
        <v>3300</v>
      </c>
      <c r="F1354" s="549">
        <f t="shared" si="139"/>
        <v>3300</v>
      </c>
      <c r="G1354" s="2736"/>
      <c r="H1354" s="2736"/>
      <c r="I1354" s="2736"/>
      <c r="J1354" s="2736"/>
      <c r="K1354" s="2736"/>
      <c r="L1354" s="2736"/>
      <c r="M1354" s="1690"/>
      <c r="N1354" s="2737">
        <v>3300</v>
      </c>
      <c r="O1354" s="2737"/>
      <c r="P1354" s="2737"/>
      <c r="Q1354" s="2520"/>
      <c r="R1354" s="2737"/>
      <c r="S1354" s="2737"/>
      <c r="T1354" s="2737"/>
      <c r="U1354" s="2737"/>
      <c r="V1354" s="2737"/>
      <c r="W1354" s="2737"/>
      <c r="X1354" s="2737"/>
      <c r="Y1354" s="2737"/>
      <c r="Z1354" s="2737"/>
      <c r="AA1354" s="2737"/>
      <c r="AB1354" s="2737"/>
      <c r="AC1354" s="2737"/>
      <c r="AD1354" s="2737"/>
      <c r="AE1354" s="2737"/>
      <c r="AF1354" s="2520"/>
      <c r="AG1354" s="2738"/>
      <c r="AH1354" s="2738"/>
      <c r="AI1354" s="2738"/>
      <c r="AJ1354" s="2738"/>
      <c r="AK1354" s="2738"/>
      <c r="AL1354" s="2738"/>
    </row>
    <row r="1355" spans="1:38" ht="25.5" customHeight="1">
      <c r="A1355" s="3554"/>
      <c r="B1355" s="3554"/>
      <c r="C1355" s="4147" t="s">
        <v>616</v>
      </c>
      <c r="D1355" s="4146" t="s">
        <v>617</v>
      </c>
      <c r="E1355" s="4144">
        <f t="shared" si="143"/>
        <v>122400</v>
      </c>
      <c r="F1355" s="549">
        <f t="shared" si="139"/>
        <v>122400</v>
      </c>
      <c r="G1355" s="2739"/>
      <c r="H1355" s="2739"/>
      <c r="I1355" s="2739"/>
      <c r="J1355" s="2739"/>
      <c r="K1355" s="2739"/>
      <c r="L1355" s="2739"/>
      <c r="M1355" s="1690"/>
      <c r="N1355" s="2740">
        <v>122400</v>
      </c>
      <c r="O1355" s="2740"/>
      <c r="P1355" s="2740"/>
      <c r="Q1355" s="2520"/>
      <c r="R1355" s="2740"/>
      <c r="S1355" s="2740"/>
      <c r="T1355" s="2740"/>
      <c r="U1355" s="2740"/>
      <c r="V1355" s="2740"/>
      <c r="W1355" s="2740"/>
      <c r="X1355" s="2740"/>
      <c r="Y1355" s="2740"/>
      <c r="Z1355" s="2740"/>
      <c r="AA1355" s="2740"/>
      <c r="AB1355" s="2740"/>
      <c r="AC1355" s="2740"/>
      <c r="AD1355" s="2740"/>
      <c r="AE1355" s="2740"/>
      <c r="AF1355" s="2520"/>
      <c r="AG1355" s="2741"/>
      <c r="AH1355" s="2741"/>
      <c r="AI1355" s="2741"/>
      <c r="AJ1355" s="2741"/>
      <c r="AK1355" s="2741"/>
      <c r="AL1355" s="2741"/>
    </row>
    <row r="1356" spans="1:38" ht="17.100000000000001" customHeight="1">
      <c r="A1356" s="3561"/>
      <c r="B1356" s="3554"/>
      <c r="C1356" s="1581" t="s">
        <v>618</v>
      </c>
      <c r="D1356" s="3563" t="s">
        <v>619</v>
      </c>
      <c r="E1356" s="4144">
        <f t="shared" si="143"/>
        <v>88300</v>
      </c>
      <c r="F1356" s="549">
        <f t="shared" si="139"/>
        <v>88300</v>
      </c>
      <c r="G1356" s="2739"/>
      <c r="H1356" s="2739"/>
      <c r="I1356" s="2739"/>
      <c r="J1356" s="2739"/>
      <c r="K1356" s="2739"/>
      <c r="L1356" s="2739"/>
      <c r="M1356" s="1690"/>
      <c r="N1356" s="2740">
        <v>88300</v>
      </c>
      <c r="O1356" s="2740"/>
      <c r="P1356" s="2740"/>
      <c r="Q1356" s="2520"/>
      <c r="R1356" s="2740"/>
      <c r="S1356" s="2740"/>
      <c r="T1356" s="2740"/>
      <c r="U1356" s="2740"/>
      <c r="V1356" s="2740"/>
      <c r="W1356" s="2740"/>
      <c r="X1356" s="2740"/>
      <c r="Y1356" s="2740"/>
      <c r="Z1356" s="2740"/>
      <c r="AA1356" s="2740"/>
      <c r="AB1356" s="2740"/>
      <c r="AC1356" s="2740"/>
      <c r="AD1356" s="2740"/>
      <c r="AE1356" s="2740"/>
      <c r="AF1356" s="2520"/>
      <c r="AG1356" s="2741"/>
      <c r="AH1356" s="2741"/>
      <c r="AI1356" s="2741"/>
      <c r="AJ1356" s="2741"/>
      <c r="AK1356" s="2741"/>
      <c r="AL1356" s="2741"/>
    </row>
    <row r="1357" spans="1:38" ht="17.100000000000001" customHeight="1">
      <c r="A1357" s="3561"/>
      <c r="B1357" s="3554"/>
      <c r="C1357" s="4063" t="s">
        <v>783</v>
      </c>
      <c r="D1357" s="4064" t="s">
        <v>705</v>
      </c>
      <c r="E1357" s="4144">
        <f t="shared" si="143"/>
        <v>4000</v>
      </c>
      <c r="F1357" s="549">
        <f t="shared" si="139"/>
        <v>4000</v>
      </c>
      <c r="G1357" s="2739"/>
      <c r="H1357" s="2739"/>
      <c r="I1357" s="2739"/>
      <c r="J1357" s="2739"/>
      <c r="K1357" s="2739"/>
      <c r="L1357" s="2739"/>
      <c r="M1357" s="1690"/>
      <c r="N1357" s="2740">
        <v>4000</v>
      </c>
      <c r="O1357" s="2740"/>
      <c r="P1357" s="2740"/>
      <c r="Q1357" s="2520"/>
      <c r="R1357" s="2740"/>
      <c r="S1357" s="2740"/>
      <c r="T1357" s="2740"/>
      <c r="U1357" s="2740"/>
      <c r="V1357" s="2740"/>
      <c r="W1357" s="2740"/>
      <c r="X1357" s="2740"/>
      <c r="Y1357" s="2740"/>
      <c r="Z1357" s="2740"/>
      <c r="AA1357" s="2740"/>
      <c r="AB1357" s="2740"/>
      <c r="AC1357" s="2740"/>
      <c r="AD1357" s="2740"/>
      <c r="AE1357" s="2740"/>
      <c r="AF1357" s="2520"/>
      <c r="AG1357" s="2741"/>
      <c r="AH1357" s="2741"/>
      <c r="AI1357" s="2741"/>
      <c r="AJ1357" s="2741"/>
      <c r="AK1357" s="2741"/>
      <c r="AL1357" s="2741"/>
    </row>
    <row r="1358" spans="1:38" ht="17.100000000000001" customHeight="1">
      <c r="A1358" s="3561"/>
      <c r="B1358" s="3554"/>
      <c r="C1358" s="4142" t="s">
        <v>620</v>
      </c>
      <c r="D1358" s="4143" t="s">
        <v>621</v>
      </c>
      <c r="E1358" s="4144">
        <f t="shared" si="143"/>
        <v>26000</v>
      </c>
      <c r="F1358" s="549">
        <f t="shared" si="139"/>
        <v>26000</v>
      </c>
      <c r="G1358" s="2742"/>
      <c r="H1358" s="2742"/>
      <c r="I1358" s="2742"/>
      <c r="J1358" s="2742"/>
      <c r="K1358" s="2742"/>
      <c r="L1358" s="2742"/>
      <c r="M1358" s="1690"/>
      <c r="N1358" s="2743">
        <v>26000</v>
      </c>
      <c r="O1358" s="2743"/>
      <c r="P1358" s="2743"/>
      <c r="Q1358" s="2520"/>
      <c r="R1358" s="2743"/>
      <c r="S1358" s="2743"/>
      <c r="T1358" s="2743"/>
      <c r="U1358" s="2743"/>
      <c r="V1358" s="2743"/>
      <c r="W1358" s="2743"/>
      <c r="X1358" s="2743"/>
      <c r="Y1358" s="2743"/>
      <c r="Z1358" s="2743"/>
      <c r="AA1358" s="2743"/>
      <c r="AB1358" s="2743"/>
      <c r="AC1358" s="2743"/>
      <c r="AD1358" s="2743"/>
      <c r="AE1358" s="2743"/>
      <c r="AF1358" s="2520"/>
      <c r="AG1358" s="2744"/>
      <c r="AH1358" s="2744"/>
      <c r="AI1358" s="2744"/>
      <c r="AJ1358" s="2744"/>
      <c r="AK1358" s="2744"/>
      <c r="AL1358" s="2744"/>
    </row>
    <row r="1359" spans="1:38" ht="17.100000000000001" customHeight="1">
      <c r="A1359" s="3561"/>
      <c r="B1359" s="3554"/>
      <c r="C1359" s="4142" t="s">
        <v>622</v>
      </c>
      <c r="D1359" s="4143" t="s">
        <v>623</v>
      </c>
      <c r="E1359" s="4144">
        <f t="shared" si="143"/>
        <v>781923</v>
      </c>
      <c r="F1359" s="549">
        <f t="shared" si="139"/>
        <v>781923</v>
      </c>
      <c r="G1359" s="2745"/>
      <c r="H1359" s="2745"/>
      <c r="I1359" s="2745"/>
      <c r="J1359" s="2745"/>
      <c r="K1359" s="2745"/>
      <c r="L1359" s="2745"/>
      <c r="M1359" s="1690"/>
      <c r="N1359" s="2746">
        <v>781923</v>
      </c>
      <c r="O1359" s="2746"/>
      <c r="P1359" s="2746"/>
      <c r="Q1359" s="2520"/>
      <c r="R1359" s="2746"/>
      <c r="S1359" s="2746"/>
      <c r="T1359" s="2746"/>
      <c r="U1359" s="2746"/>
      <c r="V1359" s="2746"/>
      <c r="W1359" s="2746"/>
      <c r="X1359" s="2746"/>
      <c r="Y1359" s="2746"/>
      <c r="Z1359" s="2746"/>
      <c r="AA1359" s="2746"/>
      <c r="AB1359" s="2746"/>
      <c r="AC1359" s="2746"/>
      <c r="AD1359" s="2746"/>
      <c r="AE1359" s="2746"/>
      <c r="AF1359" s="2520"/>
      <c r="AG1359" s="2747"/>
      <c r="AH1359" s="2747"/>
      <c r="AI1359" s="2747"/>
      <c r="AJ1359" s="2747"/>
      <c r="AK1359" s="2747"/>
      <c r="AL1359" s="2747"/>
    </row>
    <row r="1360" spans="1:38" ht="17.100000000000001" customHeight="1">
      <c r="A1360" s="3561"/>
      <c r="B1360" s="3554"/>
      <c r="C1360" s="4142" t="s">
        <v>624</v>
      </c>
      <c r="D1360" s="4143" t="s">
        <v>625</v>
      </c>
      <c r="E1360" s="4144">
        <f t="shared" si="143"/>
        <v>47000</v>
      </c>
      <c r="F1360" s="549">
        <f t="shared" si="139"/>
        <v>47000</v>
      </c>
      <c r="G1360" s="2748"/>
      <c r="H1360" s="2748"/>
      <c r="I1360" s="2748"/>
      <c r="J1360" s="2748"/>
      <c r="K1360" s="2748"/>
      <c r="L1360" s="2748"/>
      <c r="M1360" s="1690"/>
      <c r="N1360" s="2749">
        <v>47000</v>
      </c>
      <c r="O1360" s="2749"/>
      <c r="P1360" s="2749"/>
      <c r="Q1360" s="2520"/>
      <c r="R1360" s="2749"/>
      <c r="S1360" s="2749"/>
      <c r="T1360" s="2749"/>
      <c r="U1360" s="2749"/>
      <c r="V1360" s="2749"/>
      <c r="W1360" s="2749"/>
      <c r="X1360" s="2749"/>
      <c r="Y1360" s="2749"/>
      <c r="Z1360" s="2749"/>
      <c r="AA1360" s="2749"/>
      <c r="AB1360" s="2749"/>
      <c r="AC1360" s="2749"/>
      <c r="AD1360" s="2749"/>
      <c r="AE1360" s="2749"/>
      <c r="AF1360" s="2520"/>
      <c r="AG1360" s="2750"/>
      <c r="AH1360" s="2750"/>
      <c r="AI1360" s="2750"/>
      <c r="AJ1360" s="2750"/>
      <c r="AK1360" s="2750"/>
      <c r="AL1360" s="2750"/>
    </row>
    <row r="1361" spans="1:38" ht="17.100000000000001" customHeight="1">
      <c r="A1361" s="3561"/>
      <c r="B1361" s="3554"/>
      <c r="C1361" s="4145" t="s">
        <v>626</v>
      </c>
      <c r="D1361" s="4146" t="s">
        <v>627</v>
      </c>
      <c r="E1361" s="4144">
        <f t="shared" si="143"/>
        <v>100000</v>
      </c>
      <c r="F1361" s="549">
        <f t="shared" si="139"/>
        <v>100000</v>
      </c>
      <c r="G1361" s="2751"/>
      <c r="H1361" s="2751"/>
      <c r="I1361" s="2751"/>
      <c r="J1361" s="2751"/>
      <c r="K1361" s="2751"/>
      <c r="L1361" s="2751"/>
      <c r="M1361" s="1690"/>
      <c r="N1361" s="2752">
        <v>100000</v>
      </c>
      <c r="O1361" s="2752"/>
      <c r="P1361" s="2752"/>
      <c r="Q1361" s="2520"/>
      <c r="R1361" s="2752"/>
      <c r="S1361" s="2752"/>
      <c r="T1361" s="2752"/>
      <c r="U1361" s="2752"/>
      <c r="V1361" s="2752"/>
      <c r="W1361" s="2752"/>
      <c r="X1361" s="2752"/>
      <c r="Y1361" s="2752"/>
      <c r="Z1361" s="2752"/>
      <c r="AA1361" s="2752"/>
      <c r="AB1361" s="2752"/>
      <c r="AC1361" s="2752"/>
      <c r="AD1361" s="2752"/>
      <c r="AE1361" s="2752"/>
      <c r="AF1361" s="2520"/>
      <c r="AG1361" s="2753"/>
      <c r="AH1361" s="2753"/>
      <c r="AI1361" s="2753"/>
      <c r="AJ1361" s="2753"/>
      <c r="AK1361" s="2753"/>
      <c r="AL1361" s="2753"/>
    </row>
    <row r="1362" spans="1:38" ht="17.100000000000001" customHeight="1">
      <c r="A1362" s="3561"/>
      <c r="B1362" s="3554"/>
      <c r="C1362" s="4063" t="s">
        <v>630</v>
      </c>
      <c r="D1362" s="4064" t="s">
        <v>681</v>
      </c>
      <c r="E1362" s="796">
        <f t="shared" si="143"/>
        <v>1500</v>
      </c>
      <c r="F1362" s="549">
        <f t="shared" si="139"/>
        <v>1500</v>
      </c>
      <c r="G1362" s="2751"/>
      <c r="H1362" s="2751"/>
      <c r="I1362" s="2751"/>
      <c r="J1362" s="2751"/>
      <c r="K1362" s="2751"/>
      <c r="L1362" s="2751"/>
      <c r="M1362" s="1690"/>
      <c r="N1362" s="2752">
        <v>1500</v>
      </c>
      <c r="O1362" s="2752"/>
      <c r="P1362" s="2752"/>
      <c r="Q1362" s="2520"/>
      <c r="R1362" s="2752"/>
      <c r="S1362" s="2752"/>
      <c r="T1362" s="2752"/>
      <c r="U1362" s="2752"/>
      <c r="V1362" s="2752"/>
      <c r="W1362" s="2752"/>
      <c r="X1362" s="2752"/>
      <c r="Y1362" s="2752"/>
      <c r="Z1362" s="2752"/>
      <c r="AA1362" s="2752"/>
      <c r="AB1362" s="2752"/>
      <c r="AC1362" s="2752"/>
      <c r="AD1362" s="2752"/>
      <c r="AE1362" s="2752"/>
      <c r="AF1362" s="2520"/>
      <c r="AG1362" s="2753"/>
      <c r="AH1362" s="2753"/>
      <c r="AI1362" s="2753"/>
      <c r="AJ1362" s="2753"/>
      <c r="AK1362" s="2753"/>
      <c r="AL1362" s="2753"/>
    </row>
    <row r="1363" spans="1:38" ht="17.25" customHeight="1">
      <c r="A1363" s="3561"/>
      <c r="B1363" s="3554"/>
      <c r="C1363" s="4142" t="s">
        <v>632</v>
      </c>
      <c r="D1363" s="4143" t="s">
        <v>633</v>
      </c>
      <c r="E1363" s="4144">
        <f t="shared" si="143"/>
        <v>22242</v>
      </c>
      <c r="F1363" s="549">
        <f t="shared" ref="F1363:F1432" si="144">SUM(G1363:AJ1363)</f>
        <v>22242</v>
      </c>
      <c r="G1363" s="2754"/>
      <c r="H1363" s="2754"/>
      <c r="I1363" s="2754"/>
      <c r="J1363" s="2754"/>
      <c r="K1363" s="2754"/>
      <c r="L1363" s="2754"/>
      <c r="M1363" s="1690"/>
      <c r="N1363" s="2755">
        <v>22242</v>
      </c>
      <c r="O1363" s="2755"/>
      <c r="P1363" s="2755"/>
      <c r="Q1363" s="2520"/>
      <c r="R1363" s="2755"/>
      <c r="S1363" s="2755"/>
      <c r="T1363" s="2755"/>
      <c r="U1363" s="2755"/>
      <c r="V1363" s="2755"/>
      <c r="W1363" s="2755"/>
      <c r="X1363" s="2755"/>
      <c r="Y1363" s="2755"/>
      <c r="Z1363" s="2755"/>
      <c r="AA1363" s="2755"/>
      <c r="AB1363" s="2755"/>
      <c r="AC1363" s="2755"/>
      <c r="AD1363" s="2755"/>
      <c r="AE1363" s="2755"/>
      <c r="AF1363" s="2520"/>
      <c r="AG1363" s="2756"/>
      <c r="AH1363" s="2756"/>
      <c r="AI1363" s="2756"/>
      <c r="AJ1363" s="2756"/>
      <c r="AK1363" s="2756"/>
      <c r="AL1363" s="2756"/>
    </row>
    <row r="1364" spans="1:38" ht="17.25" customHeight="1">
      <c r="A1364" s="3561"/>
      <c r="B1364" s="3554"/>
      <c r="C1364" s="683"/>
      <c r="D1364" s="683"/>
      <c r="E1364" s="4144"/>
      <c r="F1364" s="549">
        <f t="shared" si="144"/>
        <v>0</v>
      </c>
      <c r="G1364" s="2754"/>
      <c r="H1364" s="2754"/>
      <c r="I1364" s="2754"/>
      <c r="J1364" s="2754"/>
      <c r="K1364" s="2754"/>
      <c r="L1364" s="2754"/>
      <c r="M1364" s="1690"/>
      <c r="N1364" s="2755"/>
      <c r="O1364" s="2755"/>
      <c r="P1364" s="2755"/>
      <c r="Q1364" s="2520"/>
      <c r="R1364" s="2755"/>
      <c r="S1364" s="2755"/>
      <c r="T1364" s="2755"/>
      <c r="U1364" s="2755"/>
      <c r="V1364" s="2755"/>
      <c r="W1364" s="2755"/>
      <c r="X1364" s="2755"/>
      <c r="Y1364" s="2755"/>
      <c r="Z1364" s="2755"/>
      <c r="AA1364" s="2755"/>
      <c r="AB1364" s="2755"/>
      <c r="AC1364" s="2755"/>
      <c r="AD1364" s="2755"/>
      <c r="AE1364" s="2755"/>
      <c r="AF1364" s="2520"/>
      <c r="AG1364" s="2756"/>
      <c r="AH1364" s="2756"/>
      <c r="AI1364" s="2756"/>
      <c r="AJ1364" s="2756"/>
      <c r="AK1364" s="2756"/>
      <c r="AL1364" s="2756"/>
    </row>
    <row r="1365" spans="1:38" ht="17.100000000000001" customHeight="1">
      <c r="A1365" s="3561"/>
      <c r="B1365" s="3554"/>
      <c r="C1365" s="5455" t="s">
        <v>634</v>
      </c>
      <c r="D1365" s="5455"/>
      <c r="E1365" s="4148">
        <f>SUM(E1366:E1367)</f>
        <v>46400</v>
      </c>
      <c r="F1365" s="549">
        <f t="shared" si="144"/>
        <v>0</v>
      </c>
      <c r="G1365" s="2754"/>
      <c r="H1365" s="2754"/>
      <c r="I1365" s="2754"/>
      <c r="J1365" s="2754"/>
      <c r="K1365" s="2754"/>
      <c r="L1365" s="2754"/>
      <c r="M1365" s="1690"/>
      <c r="N1365" s="2755"/>
      <c r="O1365" s="2755"/>
      <c r="P1365" s="2755"/>
      <c r="Q1365" s="2520"/>
      <c r="R1365" s="2755"/>
      <c r="S1365" s="2755"/>
      <c r="T1365" s="2755"/>
      <c r="U1365" s="2755"/>
      <c r="V1365" s="2755"/>
      <c r="W1365" s="2755"/>
      <c r="X1365" s="2755"/>
      <c r="Y1365" s="2755"/>
      <c r="Z1365" s="2755"/>
      <c r="AA1365" s="2755"/>
      <c r="AB1365" s="2755"/>
      <c r="AC1365" s="2755"/>
      <c r="AD1365" s="2755"/>
      <c r="AE1365" s="2755"/>
      <c r="AF1365" s="2520"/>
      <c r="AG1365" s="2756"/>
      <c r="AH1365" s="2756"/>
      <c r="AI1365" s="2756"/>
      <c r="AJ1365" s="2756"/>
      <c r="AK1365" s="2756"/>
      <c r="AL1365" s="2756"/>
    </row>
    <row r="1366" spans="1:38" ht="17.100000000000001" customHeight="1">
      <c r="A1366" s="3561"/>
      <c r="B1366" s="3554"/>
      <c r="C1366" s="4149" t="s">
        <v>635</v>
      </c>
      <c r="D1366" s="4150" t="s">
        <v>636</v>
      </c>
      <c r="E1366" s="4144">
        <f>F1366</f>
        <v>46000</v>
      </c>
      <c r="F1366" s="549">
        <f t="shared" si="144"/>
        <v>46000</v>
      </c>
      <c r="G1366" s="2757"/>
      <c r="H1366" s="2757"/>
      <c r="I1366" s="2757"/>
      <c r="J1366" s="2757"/>
      <c r="K1366" s="2757"/>
      <c r="L1366" s="2757"/>
      <c r="M1366" s="1690"/>
      <c r="N1366" s="2758">
        <v>46000</v>
      </c>
      <c r="O1366" s="2758"/>
      <c r="P1366" s="2758"/>
      <c r="Q1366" s="2520"/>
      <c r="R1366" s="2758"/>
      <c r="S1366" s="2758"/>
      <c r="T1366" s="2758"/>
      <c r="U1366" s="2758"/>
      <c r="V1366" s="2758"/>
      <c r="W1366" s="2758"/>
      <c r="X1366" s="2758"/>
      <c r="Y1366" s="2758"/>
      <c r="Z1366" s="2758"/>
      <c r="AA1366" s="2758"/>
      <c r="AB1366" s="2758"/>
      <c r="AC1366" s="2758"/>
      <c r="AD1366" s="2758"/>
      <c r="AE1366" s="2758"/>
      <c r="AF1366" s="2520"/>
      <c r="AG1366" s="2759"/>
      <c r="AH1366" s="2759"/>
      <c r="AI1366" s="2759"/>
      <c r="AJ1366" s="2759"/>
      <c r="AK1366" s="2759"/>
      <c r="AL1366" s="2759"/>
    </row>
    <row r="1367" spans="1:38" ht="17.100000000000001" customHeight="1">
      <c r="A1367" s="3561"/>
      <c r="B1367" s="3554"/>
      <c r="C1367" s="4151" t="s">
        <v>777</v>
      </c>
      <c r="D1367" s="4096" t="s">
        <v>787</v>
      </c>
      <c r="E1367" s="4144">
        <f>F1367</f>
        <v>400</v>
      </c>
      <c r="F1367" s="549">
        <f t="shared" si="144"/>
        <v>400</v>
      </c>
      <c r="G1367" s="2757"/>
      <c r="H1367" s="2757"/>
      <c r="I1367" s="2757"/>
      <c r="J1367" s="2757"/>
      <c r="K1367" s="2757"/>
      <c r="L1367" s="2757"/>
      <c r="M1367" s="1690"/>
      <c r="N1367" s="2758">
        <v>400</v>
      </c>
      <c r="O1367" s="2758"/>
      <c r="P1367" s="2758"/>
      <c r="Q1367" s="2520"/>
      <c r="R1367" s="2758"/>
      <c r="S1367" s="2758"/>
      <c r="T1367" s="2758"/>
      <c r="U1367" s="2758"/>
      <c r="V1367" s="2758"/>
      <c r="W1367" s="2758"/>
      <c r="X1367" s="2758"/>
      <c r="Y1367" s="2758"/>
      <c r="Z1367" s="2758"/>
      <c r="AA1367" s="2758"/>
      <c r="AB1367" s="2758"/>
      <c r="AC1367" s="2758"/>
      <c r="AD1367" s="2758"/>
      <c r="AE1367" s="2758"/>
      <c r="AF1367" s="2520"/>
      <c r="AG1367" s="2759"/>
      <c r="AH1367" s="2759"/>
      <c r="AI1367" s="2759"/>
      <c r="AJ1367" s="2759"/>
      <c r="AK1367" s="2759"/>
      <c r="AL1367" s="2759"/>
    </row>
    <row r="1368" spans="1:38" ht="15" customHeight="1">
      <c r="A1368" s="3554"/>
      <c r="B1368" s="3554"/>
      <c r="C1368" s="4152"/>
      <c r="D1368" s="4153"/>
      <c r="E1368" s="4144"/>
      <c r="F1368" s="549">
        <f t="shared" si="144"/>
        <v>0</v>
      </c>
      <c r="G1368" s="2757"/>
      <c r="H1368" s="2757"/>
      <c r="I1368" s="2757"/>
      <c r="J1368" s="2757"/>
      <c r="K1368" s="2757"/>
      <c r="L1368" s="2757"/>
      <c r="M1368" s="1690"/>
      <c r="N1368" s="2758"/>
      <c r="O1368" s="2758"/>
      <c r="P1368" s="2758"/>
      <c r="Q1368" s="2520"/>
      <c r="R1368" s="2758"/>
      <c r="S1368" s="2758"/>
      <c r="T1368" s="2758"/>
      <c r="U1368" s="2758"/>
      <c r="V1368" s="2758"/>
      <c r="W1368" s="2758"/>
      <c r="X1368" s="2758"/>
      <c r="Y1368" s="2758"/>
      <c r="Z1368" s="2758"/>
      <c r="AA1368" s="2758"/>
      <c r="AB1368" s="2758"/>
      <c r="AC1368" s="2758"/>
      <c r="AD1368" s="2758"/>
      <c r="AE1368" s="2758"/>
      <c r="AF1368" s="2520"/>
      <c r="AG1368" s="2759"/>
      <c r="AH1368" s="2759"/>
      <c r="AI1368" s="2759"/>
      <c r="AJ1368" s="2759"/>
      <c r="AK1368" s="2759"/>
      <c r="AL1368" s="2759"/>
    </row>
    <row r="1369" spans="1:38" ht="17.100000000000001" customHeight="1">
      <c r="A1369" s="3561"/>
      <c r="B1369" s="3554"/>
      <c r="C1369" s="5365" t="s">
        <v>648</v>
      </c>
      <c r="D1369" s="5456"/>
      <c r="E1369" s="1759">
        <f>SUM(E1370:E1409)</f>
        <v>27227059</v>
      </c>
      <c r="F1369" s="549">
        <f t="shared" si="144"/>
        <v>0</v>
      </c>
      <c r="G1369" s="2757"/>
      <c r="H1369" s="2757"/>
      <c r="I1369" s="2757"/>
      <c r="J1369" s="2757"/>
      <c r="K1369" s="2757"/>
      <c r="L1369" s="2757"/>
      <c r="M1369" s="1690"/>
      <c r="N1369" s="2758"/>
      <c r="O1369" s="2758"/>
      <c r="P1369" s="2758"/>
      <c r="Q1369" s="2520"/>
      <c r="R1369" s="2758"/>
      <c r="S1369" s="2758"/>
      <c r="T1369" s="2758"/>
      <c r="U1369" s="2758"/>
      <c r="V1369" s="2758"/>
      <c r="W1369" s="2758"/>
      <c r="X1369" s="2758"/>
      <c r="Y1369" s="2758"/>
      <c r="Z1369" s="2758"/>
      <c r="AA1369" s="2758"/>
      <c r="AB1369" s="2758"/>
      <c r="AC1369" s="2758"/>
      <c r="AD1369" s="2758"/>
      <c r="AE1369" s="2758"/>
      <c r="AF1369" s="2520"/>
      <c r="AG1369" s="2759"/>
      <c r="AH1369" s="2759"/>
      <c r="AI1369" s="2759"/>
      <c r="AJ1369" s="2759"/>
      <c r="AK1369" s="2759"/>
      <c r="AL1369" s="2759"/>
    </row>
    <row r="1370" spans="1:38" ht="16.5" customHeight="1" thickBot="1">
      <c r="A1370" s="583"/>
      <c r="B1370" s="3555"/>
      <c r="C1370" s="4436" t="s">
        <v>784</v>
      </c>
      <c r="D1370" s="587" t="s">
        <v>636</v>
      </c>
      <c r="E1370" s="4437">
        <f t="shared" ref="E1370:E1409" si="145">F1370</f>
        <v>25500</v>
      </c>
      <c r="F1370" s="549">
        <f t="shared" si="144"/>
        <v>25500</v>
      </c>
      <c r="G1370" s="2760"/>
      <c r="H1370" s="2760"/>
      <c r="I1370" s="2760"/>
      <c r="J1370" s="2760"/>
      <c r="K1370" s="2760">
        <v>25500</v>
      </c>
      <c r="L1370" s="2760"/>
      <c r="M1370" s="1690"/>
      <c r="N1370" s="2761"/>
      <c r="O1370" s="2761"/>
      <c r="P1370" s="2761"/>
      <c r="Q1370" s="2520"/>
      <c r="R1370" s="2761"/>
      <c r="S1370" s="2761"/>
      <c r="T1370" s="2761"/>
      <c r="U1370" s="2761"/>
      <c r="V1370" s="2761"/>
      <c r="W1370" s="2761"/>
      <c r="X1370" s="2761"/>
      <c r="Y1370" s="2761"/>
      <c r="Z1370" s="2761"/>
      <c r="AA1370" s="2761"/>
      <c r="AB1370" s="2761"/>
      <c r="AC1370" s="2761"/>
      <c r="AD1370" s="2761"/>
      <c r="AE1370" s="2761"/>
      <c r="AF1370" s="2520"/>
      <c r="AG1370" s="2762"/>
      <c r="AH1370" s="2762"/>
      <c r="AI1370" s="2762"/>
      <c r="AJ1370" s="2762"/>
      <c r="AK1370" s="2762"/>
      <c r="AL1370" s="2762"/>
    </row>
    <row r="1371" spans="1:38" ht="16.5" customHeight="1">
      <c r="A1371" s="3561"/>
      <c r="B1371" s="3554"/>
      <c r="C1371" s="1581" t="s">
        <v>785</v>
      </c>
      <c r="D1371" s="4392" t="s">
        <v>636</v>
      </c>
      <c r="E1371" s="796">
        <f t="shared" si="145"/>
        <v>4500</v>
      </c>
      <c r="F1371" s="549">
        <f t="shared" si="144"/>
        <v>4500</v>
      </c>
      <c r="G1371" s="2760"/>
      <c r="H1371" s="2760"/>
      <c r="I1371" s="2760"/>
      <c r="J1371" s="2760"/>
      <c r="K1371" s="2760">
        <v>4500</v>
      </c>
      <c r="L1371" s="2760"/>
      <c r="M1371" s="1690"/>
      <c r="N1371" s="2761"/>
      <c r="O1371" s="2761"/>
      <c r="P1371" s="2761"/>
      <c r="Q1371" s="2520"/>
      <c r="R1371" s="2761"/>
      <c r="S1371" s="2761"/>
      <c r="T1371" s="2761"/>
      <c r="U1371" s="2761"/>
      <c r="V1371" s="2761"/>
      <c r="W1371" s="2761"/>
      <c r="X1371" s="2761"/>
      <c r="Y1371" s="2761"/>
      <c r="Z1371" s="2761"/>
      <c r="AA1371" s="2761"/>
      <c r="AB1371" s="2761"/>
      <c r="AC1371" s="2761"/>
      <c r="AD1371" s="2761"/>
      <c r="AE1371" s="2761"/>
      <c r="AF1371" s="2520"/>
      <c r="AG1371" s="2762"/>
      <c r="AH1371" s="2762"/>
      <c r="AI1371" s="2762"/>
      <c r="AJ1371" s="2762"/>
      <c r="AK1371" s="2762"/>
      <c r="AL1371" s="2762"/>
    </row>
    <row r="1372" spans="1:38" ht="16.5" customHeight="1">
      <c r="A1372" s="3561"/>
      <c r="B1372" s="3554"/>
      <c r="C1372" s="3868" t="s">
        <v>786</v>
      </c>
      <c r="D1372" s="1235" t="s">
        <v>787</v>
      </c>
      <c r="E1372" s="796">
        <f t="shared" si="145"/>
        <v>425</v>
      </c>
      <c r="F1372" s="549">
        <f t="shared" si="144"/>
        <v>425</v>
      </c>
      <c r="G1372" s="2760"/>
      <c r="H1372" s="2760"/>
      <c r="I1372" s="2760"/>
      <c r="J1372" s="2760"/>
      <c r="K1372" s="2760">
        <v>425</v>
      </c>
      <c r="L1372" s="2760"/>
      <c r="M1372" s="1690"/>
      <c r="N1372" s="2761"/>
      <c r="O1372" s="2761"/>
      <c r="P1372" s="2761"/>
      <c r="Q1372" s="2520"/>
      <c r="R1372" s="2761"/>
      <c r="S1372" s="2761"/>
      <c r="T1372" s="2761"/>
      <c r="U1372" s="2761"/>
      <c r="V1372" s="2761"/>
      <c r="W1372" s="2761"/>
      <c r="X1372" s="2761"/>
      <c r="Y1372" s="2761"/>
      <c r="Z1372" s="2761"/>
      <c r="AA1372" s="2761"/>
      <c r="AB1372" s="2761"/>
      <c r="AC1372" s="2761"/>
      <c r="AD1372" s="2761"/>
      <c r="AE1372" s="2761"/>
      <c r="AF1372" s="2520"/>
      <c r="AG1372" s="2762"/>
      <c r="AH1372" s="2762"/>
      <c r="AI1372" s="2762"/>
      <c r="AJ1372" s="2762"/>
      <c r="AK1372" s="2762"/>
      <c r="AL1372" s="2762"/>
    </row>
    <row r="1373" spans="1:38" ht="16.5" customHeight="1">
      <c r="A1373" s="3561"/>
      <c r="B1373" s="3554"/>
      <c r="C1373" s="4312" t="s">
        <v>788</v>
      </c>
      <c r="D1373" s="4440" t="s">
        <v>787</v>
      </c>
      <c r="E1373" s="4356">
        <f t="shared" si="145"/>
        <v>75</v>
      </c>
      <c r="F1373" s="549">
        <f t="shared" si="144"/>
        <v>75</v>
      </c>
      <c r="G1373" s="2760"/>
      <c r="H1373" s="2760"/>
      <c r="I1373" s="2760"/>
      <c r="J1373" s="2760"/>
      <c r="K1373" s="2760">
        <v>75</v>
      </c>
      <c r="L1373" s="2760"/>
      <c r="M1373" s="1690"/>
      <c r="N1373" s="2761"/>
      <c r="O1373" s="2761"/>
      <c r="P1373" s="2761"/>
      <c r="Q1373" s="2520"/>
      <c r="R1373" s="2761"/>
      <c r="S1373" s="2761"/>
      <c r="T1373" s="2761"/>
      <c r="U1373" s="2761"/>
      <c r="V1373" s="2761"/>
      <c r="W1373" s="2761"/>
      <c r="X1373" s="2761"/>
      <c r="Y1373" s="2761"/>
      <c r="Z1373" s="2761"/>
      <c r="AA1373" s="2761"/>
      <c r="AB1373" s="2761"/>
      <c r="AC1373" s="2761"/>
      <c r="AD1373" s="2761"/>
      <c r="AE1373" s="2761"/>
      <c r="AF1373" s="2520"/>
      <c r="AG1373" s="2762"/>
      <c r="AH1373" s="2762"/>
      <c r="AI1373" s="2762"/>
      <c r="AJ1373" s="2762"/>
      <c r="AK1373" s="2762"/>
      <c r="AL1373" s="2762"/>
    </row>
    <row r="1374" spans="1:38" ht="17.100000000000001" customHeight="1">
      <c r="A1374" s="3561"/>
      <c r="B1374" s="3554"/>
      <c r="C1374" s="4416" t="s">
        <v>649</v>
      </c>
      <c r="D1374" s="4441" t="s">
        <v>586</v>
      </c>
      <c r="E1374" s="4409">
        <f t="shared" si="145"/>
        <v>16728227</v>
      </c>
      <c r="F1374" s="549">
        <f t="shared" si="144"/>
        <v>16728227</v>
      </c>
      <c r="G1374" s="2760"/>
      <c r="H1374" s="2760"/>
      <c r="I1374" s="2760"/>
      <c r="J1374" s="2760"/>
      <c r="K1374" s="2760">
        <v>16728227</v>
      </c>
      <c r="L1374" s="2760"/>
      <c r="M1374" s="1690"/>
      <c r="N1374" s="2761"/>
      <c r="O1374" s="2761"/>
      <c r="P1374" s="2761"/>
      <c r="Q1374" s="2520"/>
      <c r="R1374" s="2761"/>
      <c r="S1374" s="2761"/>
      <c r="T1374" s="2761"/>
      <c r="U1374" s="2761"/>
      <c r="V1374" s="2761"/>
      <c r="W1374" s="2761"/>
      <c r="X1374" s="2761"/>
      <c r="Y1374" s="2761"/>
      <c r="Z1374" s="2761"/>
      <c r="AA1374" s="2761"/>
      <c r="AB1374" s="2761"/>
      <c r="AC1374" s="2761"/>
      <c r="AD1374" s="2761"/>
      <c r="AE1374" s="2761"/>
      <c r="AF1374" s="2520"/>
      <c r="AG1374" s="2762"/>
      <c r="AH1374" s="2762"/>
      <c r="AI1374" s="2762"/>
      <c r="AJ1374" s="2762"/>
      <c r="AK1374" s="2762"/>
      <c r="AL1374" s="2762"/>
    </row>
    <row r="1375" spans="1:38" ht="17.100000000000001" customHeight="1">
      <c r="A1375" s="3561"/>
      <c r="B1375" s="3554"/>
      <c r="C1375" s="4063" t="s">
        <v>650</v>
      </c>
      <c r="D1375" s="4064" t="s">
        <v>586</v>
      </c>
      <c r="E1375" s="4154">
        <f t="shared" si="145"/>
        <v>2952040</v>
      </c>
      <c r="F1375" s="549">
        <f t="shared" si="144"/>
        <v>2952040</v>
      </c>
      <c r="G1375" s="2760"/>
      <c r="H1375" s="2760"/>
      <c r="I1375" s="2760"/>
      <c r="J1375" s="2760"/>
      <c r="K1375" s="2760">
        <v>2952040</v>
      </c>
      <c r="L1375" s="2760"/>
      <c r="M1375" s="1690"/>
      <c r="N1375" s="2761"/>
      <c r="O1375" s="2761"/>
      <c r="P1375" s="2761"/>
      <c r="Q1375" s="2520"/>
      <c r="R1375" s="2761"/>
      <c r="S1375" s="2761"/>
      <c r="T1375" s="2761"/>
      <c r="U1375" s="2761"/>
      <c r="V1375" s="2761"/>
      <c r="W1375" s="2761"/>
      <c r="X1375" s="2761"/>
      <c r="Y1375" s="2761"/>
      <c r="Z1375" s="2761"/>
      <c r="AA1375" s="2761"/>
      <c r="AB1375" s="2761"/>
      <c r="AC1375" s="2761"/>
      <c r="AD1375" s="2761"/>
      <c r="AE1375" s="2761"/>
      <c r="AF1375" s="2520"/>
      <c r="AG1375" s="2762"/>
      <c r="AH1375" s="2762"/>
      <c r="AI1375" s="2762"/>
      <c r="AJ1375" s="2762"/>
      <c r="AK1375" s="2762"/>
      <c r="AL1375" s="2762"/>
    </row>
    <row r="1376" spans="1:38" ht="17.100000000000001" customHeight="1">
      <c r="A1376" s="3561"/>
      <c r="B1376" s="3554"/>
      <c r="C1376" s="4142" t="s">
        <v>651</v>
      </c>
      <c r="D1376" s="4143" t="s">
        <v>588</v>
      </c>
      <c r="E1376" s="4154">
        <f t="shared" si="145"/>
        <v>1184629</v>
      </c>
      <c r="F1376" s="549">
        <f t="shared" si="144"/>
        <v>1184629</v>
      </c>
      <c r="G1376" s="2763"/>
      <c r="H1376" s="2763"/>
      <c r="I1376" s="2763"/>
      <c r="J1376" s="2763"/>
      <c r="K1376" s="2763">
        <v>1184629</v>
      </c>
      <c r="L1376" s="2763"/>
      <c r="M1376" s="1690"/>
      <c r="N1376" s="2764"/>
      <c r="O1376" s="2764"/>
      <c r="P1376" s="2764"/>
      <c r="Q1376" s="2520"/>
      <c r="R1376" s="2764"/>
      <c r="S1376" s="2764"/>
      <c r="T1376" s="2764"/>
      <c r="U1376" s="2764"/>
      <c r="V1376" s="2764"/>
      <c r="W1376" s="2764"/>
      <c r="X1376" s="2764"/>
      <c r="Y1376" s="2764"/>
      <c r="Z1376" s="2764"/>
      <c r="AA1376" s="2764"/>
      <c r="AB1376" s="2764"/>
      <c r="AC1376" s="2764"/>
      <c r="AD1376" s="2764"/>
      <c r="AE1376" s="2764"/>
      <c r="AF1376" s="2520"/>
      <c r="AG1376" s="2765"/>
      <c r="AH1376" s="2765"/>
      <c r="AI1376" s="2765"/>
      <c r="AJ1376" s="2765"/>
      <c r="AK1376" s="2765"/>
      <c r="AL1376" s="2765"/>
    </row>
    <row r="1377" spans="1:38" ht="17.100000000000001" customHeight="1">
      <c r="A1377" s="3561"/>
      <c r="B1377" s="3554"/>
      <c r="C1377" s="4145" t="s">
        <v>652</v>
      </c>
      <c r="D1377" s="4146" t="s">
        <v>588</v>
      </c>
      <c r="E1377" s="4154">
        <f t="shared" si="145"/>
        <v>209052</v>
      </c>
      <c r="F1377" s="549">
        <f t="shared" si="144"/>
        <v>209052</v>
      </c>
      <c r="G1377" s="2766"/>
      <c r="H1377" s="2766"/>
      <c r="I1377" s="2766"/>
      <c r="J1377" s="2766"/>
      <c r="K1377" s="2766">
        <v>209052</v>
      </c>
      <c r="L1377" s="2766"/>
      <c r="M1377" s="1690"/>
      <c r="N1377" s="2767"/>
      <c r="O1377" s="2767"/>
      <c r="P1377" s="2767"/>
      <c r="Q1377" s="2520"/>
      <c r="R1377" s="2767"/>
      <c r="S1377" s="2767"/>
      <c r="T1377" s="2767"/>
      <c r="U1377" s="2767"/>
      <c r="V1377" s="2767"/>
      <c r="W1377" s="2767"/>
      <c r="X1377" s="2767"/>
      <c r="Y1377" s="2767"/>
      <c r="Z1377" s="2767"/>
      <c r="AA1377" s="2767"/>
      <c r="AB1377" s="2767"/>
      <c r="AC1377" s="2767"/>
      <c r="AD1377" s="2767"/>
      <c r="AE1377" s="2767"/>
      <c r="AF1377" s="2520"/>
      <c r="AG1377" s="2768"/>
      <c r="AH1377" s="2768"/>
      <c r="AI1377" s="2768"/>
      <c r="AJ1377" s="2768"/>
      <c r="AK1377" s="2768"/>
      <c r="AL1377" s="2768"/>
    </row>
    <row r="1378" spans="1:38" ht="17.100000000000001" customHeight="1">
      <c r="A1378" s="3561"/>
      <c r="B1378" s="3554"/>
      <c r="C1378" s="4063" t="s">
        <v>653</v>
      </c>
      <c r="D1378" s="4064" t="s">
        <v>590</v>
      </c>
      <c r="E1378" s="796">
        <f t="shared" si="145"/>
        <v>3032645</v>
      </c>
      <c r="F1378" s="549">
        <f t="shared" si="144"/>
        <v>3032645</v>
      </c>
      <c r="G1378" s="2766"/>
      <c r="H1378" s="2766"/>
      <c r="I1378" s="2766"/>
      <c r="J1378" s="2766"/>
      <c r="K1378" s="2766">
        <v>3032645</v>
      </c>
      <c r="L1378" s="2766"/>
      <c r="M1378" s="1690"/>
      <c r="N1378" s="2767"/>
      <c r="O1378" s="2767"/>
      <c r="P1378" s="2767"/>
      <c r="Q1378" s="2520"/>
      <c r="R1378" s="2767"/>
      <c r="S1378" s="2767"/>
      <c r="T1378" s="2767"/>
      <c r="U1378" s="2767"/>
      <c r="V1378" s="2767"/>
      <c r="W1378" s="2767"/>
      <c r="X1378" s="2767"/>
      <c r="Y1378" s="2767"/>
      <c r="Z1378" s="2767"/>
      <c r="AA1378" s="2767"/>
      <c r="AB1378" s="2767"/>
      <c r="AC1378" s="2767"/>
      <c r="AD1378" s="2767"/>
      <c r="AE1378" s="2767"/>
      <c r="AF1378" s="2520"/>
      <c r="AG1378" s="2768"/>
      <c r="AH1378" s="2768"/>
      <c r="AI1378" s="2768"/>
      <c r="AJ1378" s="2768"/>
      <c r="AK1378" s="2768"/>
      <c r="AL1378" s="2768"/>
    </row>
    <row r="1379" spans="1:38" ht="17.100000000000001" customHeight="1">
      <c r="A1379" s="3561"/>
      <c r="B1379" s="3554"/>
      <c r="C1379" s="4142" t="s">
        <v>654</v>
      </c>
      <c r="D1379" s="4143" t="s">
        <v>590</v>
      </c>
      <c r="E1379" s="4154">
        <f t="shared" si="145"/>
        <v>535173</v>
      </c>
      <c r="F1379" s="549">
        <f t="shared" si="144"/>
        <v>535173</v>
      </c>
      <c r="G1379" s="2769"/>
      <c r="H1379" s="2769"/>
      <c r="I1379" s="2769"/>
      <c r="J1379" s="2769"/>
      <c r="K1379" s="2769">
        <v>535173</v>
      </c>
      <c r="L1379" s="2769"/>
      <c r="M1379" s="1690"/>
      <c r="N1379" s="2770"/>
      <c r="O1379" s="2770"/>
      <c r="P1379" s="2770"/>
      <c r="Q1379" s="2520"/>
      <c r="R1379" s="2770"/>
      <c r="S1379" s="2770"/>
      <c r="T1379" s="2770"/>
      <c r="U1379" s="2770"/>
      <c r="V1379" s="2770"/>
      <c r="W1379" s="2770"/>
      <c r="X1379" s="2770"/>
      <c r="Y1379" s="2770"/>
      <c r="Z1379" s="2770"/>
      <c r="AA1379" s="2770"/>
      <c r="AB1379" s="2770"/>
      <c r="AC1379" s="2770"/>
      <c r="AD1379" s="2770"/>
      <c r="AE1379" s="2770"/>
      <c r="AF1379" s="2520"/>
      <c r="AG1379" s="2771"/>
      <c r="AH1379" s="2771"/>
      <c r="AI1379" s="2771"/>
      <c r="AJ1379" s="2771"/>
      <c r="AK1379" s="2771"/>
      <c r="AL1379" s="2771"/>
    </row>
    <row r="1380" spans="1:38" ht="16.5" customHeight="1">
      <c r="A1380" s="3561"/>
      <c r="B1380" s="3554"/>
      <c r="C1380" s="4142" t="s">
        <v>655</v>
      </c>
      <c r="D1380" s="4143" t="s">
        <v>592</v>
      </c>
      <c r="E1380" s="4154">
        <f t="shared" si="145"/>
        <v>438865</v>
      </c>
      <c r="F1380" s="549">
        <f t="shared" si="144"/>
        <v>438865</v>
      </c>
      <c r="G1380" s="2772"/>
      <c r="H1380" s="2772"/>
      <c r="I1380" s="2772"/>
      <c r="J1380" s="2772"/>
      <c r="K1380" s="2772">
        <v>438865</v>
      </c>
      <c r="L1380" s="2772"/>
      <c r="M1380" s="1690"/>
      <c r="N1380" s="2773"/>
      <c r="O1380" s="2773"/>
      <c r="P1380" s="2773"/>
      <c r="Q1380" s="2520"/>
      <c r="R1380" s="2773"/>
      <c r="S1380" s="2773"/>
      <c r="T1380" s="2773"/>
      <c r="U1380" s="2773"/>
      <c r="V1380" s="2773"/>
      <c r="W1380" s="2773"/>
      <c r="X1380" s="2773"/>
      <c r="Y1380" s="2773"/>
      <c r="Z1380" s="2773"/>
      <c r="AA1380" s="2773"/>
      <c r="AB1380" s="2773"/>
      <c r="AC1380" s="2773"/>
      <c r="AD1380" s="2773"/>
      <c r="AE1380" s="2773"/>
      <c r="AF1380" s="2520"/>
      <c r="AG1380" s="2774"/>
      <c r="AH1380" s="2774"/>
      <c r="AI1380" s="2774"/>
      <c r="AJ1380" s="2774"/>
      <c r="AK1380" s="2774"/>
      <c r="AL1380" s="2774"/>
    </row>
    <row r="1381" spans="1:38" ht="16.5" customHeight="1">
      <c r="A1381" s="3561"/>
      <c r="B1381" s="3554"/>
      <c r="C1381" s="4142" t="s">
        <v>656</v>
      </c>
      <c r="D1381" s="4143" t="s">
        <v>592</v>
      </c>
      <c r="E1381" s="4154">
        <f t="shared" si="145"/>
        <v>77447</v>
      </c>
      <c r="F1381" s="549">
        <f t="shared" si="144"/>
        <v>77447</v>
      </c>
      <c r="G1381" s="2775"/>
      <c r="H1381" s="2775"/>
      <c r="I1381" s="2775"/>
      <c r="J1381" s="2775"/>
      <c r="K1381" s="2775">
        <v>77447</v>
      </c>
      <c r="L1381" s="2775"/>
      <c r="M1381" s="1690"/>
      <c r="N1381" s="2776"/>
      <c r="O1381" s="2776"/>
      <c r="P1381" s="2776"/>
      <c r="Q1381" s="2520"/>
      <c r="R1381" s="2776"/>
      <c r="S1381" s="2776"/>
      <c r="T1381" s="2776"/>
      <c r="U1381" s="2776"/>
      <c r="V1381" s="2776"/>
      <c r="W1381" s="2776"/>
      <c r="X1381" s="2776"/>
      <c r="Y1381" s="2776"/>
      <c r="Z1381" s="2776"/>
      <c r="AA1381" s="2776"/>
      <c r="AB1381" s="2776"/>
      <c r="AC1381" s="2776"/>
      <c r="AD1381" s="2776"/>
      <c r="AE1381" s="2776"/>
      <c r="AF1381" s="2520"/>
      <c r="AG1381" s="2777"/>
      <c r="AH1381" s="2777"/>
      <c r="AI1381" s="2777"/>
      <c r="AJ1381" s="2777"/>
      <c r="AK1381" s="2777"/>
      <c r="AL1381" s="2777"/>
    </row>
    <row r="1382" spans="1:38" ht="17.100000000000001" customHeight="1">
      <c r="A1382" s="3561"/>
      <c r="B1382" s="3554"/>
      <c r="C1382" s="4142" t="s">
        <v>657</v>
      </c>
      <c r="D1382" s="4143" t="s">
        <v>594</v>
      </c>
      <c r="E1382" s="4154">
        <f t="shared" si="145"/>
        <v>13175</v>
      </c>
      <c r="F1382" s="549">
        <f t="shared" si="144"/>
        <v>13175</v>
      </c>
      <c r="G1382" s="2778"/>
      <c r="H1382" s="2778"/>
      <c r="I1382" s="2778"/>
      <c r="J1382" s="2778"/>
      <c r="K1382" s="2778">
        <v>13175</v>
      </c>
      <c r="L1382" s="2778"/>
      <c r="M1382" s="1690"/>
      <c r="N1382" s="2779"/>
      <c r="O1382" s="2779"/>
      <c r="P1382" s="2779"/>
      <c r="Q1382" s="2520"/>
      <c r="R1382" s="2779"/>
      <c r="S1382" s="2779"/>
      <c r="T1382" s="2779"/>
      <c r="U1382" s="2779"/>
      <c r="V1382" s="2779"/>
      <c r="W1382" s="2779"/>
      <c r="X1382" s="2779"/>
      <c r="Y1382" s="2779"/>
      <c r="Z1382" s="2779"/>
      <c r="AA1382" s="2779"/>
      <c r="AB1382" s="2779"/>
      <c r="AC1382" s="2779"/>
      <c r="AD1382" s="2779"/>
      <c r="AE1382" s="2779"/>
      <c r="AF1382" s="2520"/>
      <c r="AG1382" s="2780"/>
      <c r="AH1382" s="2780"/>
      <c r="AI1382" s="2780"/>
      <c r="AJ1382" s="2780"/>
      <c r="AK1382" s="2780"/>
      <c r="AL1382" s="2780"/>
    </row>
    <row r="1383" spans="1:38" ht="17.100000000000001" customHeight="1">
      <c r="A1383" s="3561"/>
      <c r="B1383" s="3554"/>
      <c r="C1383" s="4142" t="s">
        <v>658</v>
      </c>
      <c r="D1383" s="4143" t="s">
        <v>594</v>
      </c>
      <c r="E1383" s="4154">
        <f t="shared" si="145"/>
        <v>2325</v>
      </c>
      <c r="F1383" s="549">
        <f t="shared" si="144"/>
        <v>2325</v>
      </c>
      <c r="G1383" s="2781"/>
      <c r="H1383" s="2781"/>
      <c r="I1383" s="2781"/>
      <c r="J1383" s="2781"/>
      <c r="K1383" s="2781">
        <v>2325</v>
      </c>
      <c r="L1383" s="2781"/>
      <c r="M1383" s="1690"/>
      <c r="N1383" s="2782"/>
      <c r="O1383" s="2782"/>
      <c r="P1383" s="2782"/>
      <c r="Q1383" s="2520"/>
      <c r="R1383" s="2782"/>
      <c r="S1383" s="2782"/>
      <c r="T1383" s="2782"/>
      <c r="U1383" s="2782"/>
      <c r="V1383" s="2782"/>
      <c r="W1383" s="2782"/>
      <c r="X1383" s="2782"/>
      <c r="Y1383" s="2782"/>
      <c r="Z1383" s="2782"/>
      <c r="AA1383" s="2782"/>
      <c r="AB1383" s="2782"/>
      <c r="AC1383" s="2782"/>
      <c r="AD1383" s="2782"/>
      <c r="AE1383" s="2782"/>
      <c r="AF1383" s="2520"/>
      <c r="AG1383" s="2783"/>
      <c r="AH1383" s="2783"/>
      <c r="AI1383" s="2783"/>
      <c r="AJ1383" s="2783"/>
      <c r="AK1383" s="2783"/>
      <c r="AL1383" s="2783"/>
    </row>
    <row r="1384" spans="1:38" ht="17.100000000000001" customHeight="1">
      <c r="A1384" s="3561"/>
      <c r="B1384" s="3554"/>
      <c r="C1384" s="4142" t="s">
        <v>662</v>
      </c>
      <c r="D1384" s="4143" t="s">
        <v>601</v>
      </c>
      <c r="E1384" s="4154">
        <f t="shared" si="145"/>
        <v>402900</v>
      </c>
      <c r="F1384" s="549">
        <f t="shared" si="144"/>
        <v>402900</v>
      </c>
      <c r="G1384" s="2784"/>
      <c r="H1384" s="2784"/>
      <c r="I1384" s="2784"/>
      <c r="J1384" s="2784"/>
      <c r="K1384" s="2784">
        <v>402900</v>
      </c>
      <c r="L1384" s="2784"/>
      <c r="M1384" s="1690"/>
      <c r="N1384" s="2785"/>
      <c r="O1384" s="2785"/>
      <c r="P1384" s="2785"/>
      <c r="Q1384" s="2520"/>
      <c r="R1384" s="2785"/>
      <c r="S1384" s="2785"/>
      <c r="T1384" s="2785"/>
      <c r="U1384" s="2785"/>
      <c r="V1384" s="2785"/>
      <c r="W1384" s="2785"/>
      <c r="X1384" s="2785"/>
      <c r="Y1384" s="2785"/>
      <c r="Z1384" s="2785"/>
      <c r="AA1384" s="2785"/>
      <c r="AB1384" s="2785"/>
      <c r="AC1384" s="2785"/>
      <c r="AD1384" s="2785"/>
      <c r="AE1384" s="2785"/>
      <c r="AF1384" s="2520"/>
      <c r="AG1384" s="2786"/>
      <c r="AH1384" s="2786"/>
      <c r="AI1384" s="2786"/>
      <c r="AJ1384" s="2786"/>
      <c r="AK1384" s="2786"/>
      <c r="AL1384" s="2786"/>
    </row>
    <row r="1385" spans="1:38" ht="17.100000000000001" customHeight="1">
      <c r="A1385" s="3561"/>
      <c r="B1385" s="3554"/>
      <c r="C1385" s="4142" t="s">
        <v>663</v>
      </c>
      <c r="D1385" s="4143" t="s">
        <v>601</v>
      </c>
      <c r="E1385" s="4154">
        <f t="shared" si="145"/>
        <v>71100</v>
      </c>
      <c r="F1385" s="549">
        <f t="shared" si="144"/>
        <v>71100</v>
      </c>
      <c r="G1385" s="2787"/>
      <c r="H1385" s="2787"/>
      <c r="I1385" s="2787"/>
      <c r="J1385" s="2787"/>
      <c r="K1385" s="2787">
        <v>71100</v>
      </c>
      <c r="L1385" s="2787"/>
      <c r="M1385" s="1690"/>
      <c r="N1385" s="2788"/>
      <c r="O1385" s="2788"/>
      <c r="P1385" s="2788"/>
      <c r="Q1385" s="2520"/>
      <c r="R1385" s="2788"/>
      <c r="S1385" s="2788"/>
      <c r="T1385" s="2788"/>
      <c r="U1385" s="2788"/>
      <c r="V1385" s="2788"/>
      <c r="W1385" s="2788"/>
      <c r="X1385" s="2788"/>
      <c r="Y1385" s="2788"/>
      <c r="Z1385" s="2788"/>
      <c r="AA1385" s="2788"/>
      <c r="AB1385" s="2788"/>
      <c r="AC1385" s="2788"/>
      <c r="AD1385" s="2788"/>
      <c r="AE1385" s="2788"/>
      <c r="AF1385" s="2520"/>
      <c r="AG1385" s="2789"/>
      <c r="AH1385" s="2789"/>
      <c r="AI1385" s="2789"/>
      <c r="AJ1385" s="2789"/>
      <c r="AK1385" s="2789"/>
      <c r="AL1385" s="2789"/>
    </row>
    <row r="1386" spans="1:38" ht="17.100000000000001" customHeight="1">
      <c r="A1386" s="3561"/>
      <c r="B1386" s="3554"/>
      <c r="C1386" s="4142" t="s">
        <v>789</v>
      </c>
      <c r="D1386" s="4143" t="s">
        <v>605</v>
      </c>
      <c r="E1386" s="4154">
        <f t="shared" si="145"/>
        <v>344250</v>
      </c>
      <c r="F1386" s="549">
        <f t="shared" si="144"/>
        <v>344250</v>
      </c>
      <c r="G1386" s="2790"/>
      <c r="H1386" s="2790"/>
      <c r="I1386" s="2790"/>
      <c r="J1386" s="2790"/>
      <c r="K1386" s="2790">
        <v>344250</v>
      </c>
      <c r="L1386" s="2790"/>
      <c r="M1386" s="1690"/>
      <c r="N1386" s="2791"/>
      <c r="O1386" s="2791"/>
      <c r="P1386" s="2791"/>
      <c r="Q1386" s="2520"/>
      <c r="R1386" s="2791"/>
      <c r="S1386" s="2791"/>
      <c r="T1386" s="2791"/>
      <c r="U1386" s="2791"/>
      <c r="V1386" s="2791"/>
      <c r="W1386" s="2791"/>
      <c r="X1386" s="2791"/>
      <c r="Y1386" s="2791"/>
      <c r="Z1386" s="2791"/>
      <c r="AA1386" s="2791"/>
      <c r="AB1386" s="2791"/>
      <c r="AC1386" s="2791"/>
      <c r="AD1386" s="2791"/>
      <c r="AE1386" s="2791"/>
      <c r="AF1386" s="2520"/>
      <c r="AG1386" s="2792"/>
      <c r="AH1386" s="2792"/>
      <c r="AI1386" s="2792"/>
      <c r="AJ1386" s="2792"/>
      <c r="AK1386" s="2792"/>
      <c r="AL1386" s="2792"/>
    </row>
    <row r="1387" spans="1:38" ht="17.100000000000001" customHeight="1">
      <c r="A1387" s="3561"/>
      <c r="B1387" s="3554"/>
      <c r="C1387" s="4142" t="s">
        <v>790</v>
      </c>
      <c r="D1387" s="4143" t="s">
        <v>605</v>
      </c>
      <c r="E1387" s="4154">
        <f t="shared" si="145"/>
        <v>60750</v>
      </c>
      <c r="F1387" s="549">
        <f t="shared" si="144"/>
        <v>60750</v>
      </c>
      <c r="G1387" s="2793"/>
      <c r="H1387" s="2793"/>
      <c r="I1387" s="2793"/>
      <c r="J1387" s="2793"/>
      <c r="K1387" s="2793">
        <v>60750</v>
      </c>
      <c r="L1387" s="2793"/>
      <c r="M1387" s="1690"/>
      <c r="N1387" s="2794"/>
      <c r="O1387" s="2794"/>
      <c r="P1387" s="2794"/>
      <c r="Q1387" s="2520"/>
      <c r="R1387" s="2794"/>
      <c r="S1387" s="2794"/>
      <c r="T1387" s="2794"/>
      <c r="U1387" s="2794"/>
      <c r="V1387" s="2794"/>
      <c r="W1387" s="2794"/>
      <c r="X1387" s="2794"/>
      <c r="Y1387" s="2794"/>
      <c r="Z1387" s="2794"/>
      <c r="AA1387" s="2794"/>
      <c r="AB1387" s="2794"/>
      <c r="AC1387" s="2794"/>
      <c r="AD1387" s="2794"/>
      <c r="AE1387" s="2794"/>
      <c r="AF1387" s="2520"/>
      <c r="AG1387" s="2795"/>
      <c r="AH1387" s="2795"/>
      <c r="AI1387" s="2795"/>
      <c r="AJ1387" s="2795"/>
      <c r="AK1387" s="2795"/>
      <c r="AL1387" s="2795"/>
    </row>
    <row r="1388" spans="1:38" ht="17.100000000000001" customHeight="1">
      <c r="A1388" s="3561"/>
      <c r="B1388" s="3554"/>
      <c r="C1388" s="4149" t="s">
        <v>664</v>
      </c>
      <c r="D1388" s="4150" t="s">
        <v>607</v>
      </c>
      <c r="E1388" s="4154">
        <f t="shared" si="145"/>
        <v>62900</v>
      </c>
      <c r="F1388" s="549">
        <f t="shared" si="144"/>
        <v>62900</v>
      </c>
      <c r="G1388" s="2796"/>
      <c r="H1388" s="2796"/>
      <c r="I1388" s="2796"/>
      <c r="J1388" s="2796"/>
      <c r="K1388" s="2796">
        <v>62900</v>
      </c>
      <c r="L1388" s="2796"/>
      <c r="M1388" s="1690"/>
      <c r="N1388" s="2797"/>
      <c r="O1388" s="2797"/>
      <c r="P1388" s="2797"/>
      <c r="Q1388" s="2520"/>
      <c r="R1388" s="2797"/>
      <c r="S1388" s="2797"/>
      <c r="T1388" s="2797"/>
      <c r="U1388" s="2797"/>
      <c r="V1388" s="2797"/>
      <c r="W1388" s="2797"/>
      <c r="X1388" s="2797"/>
      <c r="Y1388" s="2797"/>
      <c r="Z1388" s="2797"/>
      <c r="AA1388" s="2797"/>
      <c r="AB1388" s="2797"/>
      <c r="AC1388" s="2797"/>
      <c r="AD1388" s="2797"/>
      <c r="AE1388" s="2797"/>
      <c r="AF1388" s="2520"/>
      <c r="AG1388" s="2798"/>
      <c r="AH1388" s="2798"/>
      <c r="AI1388" s="2798"/>
      <c r="AJ1388" s="2798"/>
      <c r="AK1388" s="2798"/>
      <c r="AL1388" s="2798"/>
    </row>
    <row r="1389" spans="1:38" ht="17.100000000000001" customHeight="1">
      <c r="A1389" s="3561"/>
      <c r="B1389" s="3554"/>
      <c r="C1389" s="4149" t="s">
        <v>665</v>
      </c>
      <c r="D1389" s="4150" t="s">
        <v>607</v>
      </c>
      <c r="E1389" s="4154">
        <f t="shared" si="145"/>
        <v>11100</v>
      </c>
      <c r="F1389" s="549">
        <f t="shared" si="144"/>
        <v>11100</v>
      </c>
      <c r="G1389" s="2799"/>
      <c r="H1389" s="2799"/>
      <c r="I1389" s="2799"/>
      <c r="J1389" s="2799"/>
      <c r="K1389" s="2799">
        <v>11100</v>
      </c>
      <c r="L1389" s="2799"/>
      <c r="M1389" s="1690"/>
      <c r="N1389" s="2800"/>
      <c r="O1389" s="2800"/>
      <c r="P1389" s="2800"/>
      <c r="Q1389" s="2520"/>
      <c r="R1389" s="2800"/>
      <c r="S1389" s="2800"/>
      <c r="T1389" s="2800"/>
      <c r="U1389" s="2800"/>
      <c r="V1389" s="2800"/>
      <c r="W1389" s="2800"/>
      <c r="X1389" s="2800"/>
      <c r="Y1389" s="2800"/>
      <c r="Z1389" s="2800"/>
      <c r="AA1389" s="2800"/>
      <c r="AB1389" s="2800"/>
      <c r="AC1389" s="2800"/>
      <c r="AD1389" s="2800"/>
      <c r="AE1389" s="2800"/>
      <c r="AF1389" s="2520"/>
      <c r="AG1389" s="2801"/>
      <c r="AH1389" s="2801"/>
      <c r="AI1389" s="2801"/>
      <c r="AJ1389" s="2801"/>
      <c r="AK1389" s="2801"/>
      <c r="AL1389" s="2801"/>
    </row>
    <row r="1390" spans="1:38" ht="17.100000000000001" customHeight="1">
      <c r="A1390" s="3561"/>
      <c r="B1390" s="3554"/>
      <c r="C1390" s="4147" t="s">
        <v>791</v>
      </c>
      <c r="D1390" s="4146" t="s">
        <v>609</v>
      </c>
      <c r="E1390" s="4154">
        <f t="shared" si="145"/>
        <v>25343</v>
      </c>
      <c r="F1390" s="549">
        <f t="shared" si="144"/>
        <v>25343</v>
      </c>
      <c r="G1390" s="2802"/>
      <c r="H1390" s="2802"/>
      <c r="I1390" s="2802"/>
      <c r="J1390" s="2802"/>
      <c r="K1390" s="2802">
        <v>25343</v>
      </c>
      <c r="L1390" s="2802"/>
      <c r="M1390" s="1690"/>
      <c r="N1390" s="2803"/>
      <c r="O1390" s="2803"/>
      <c r="P1390" s="2803"/>
      <c r="Q1390" s="2520"/>
      <c r="R1390" s="2803"/>
      <c r="S1390" s="2803"/>
      <c r="T1390" s="2803"/>
      <c r="U1390" s="2803"/>
      <c r="V1390" s="2803"/>
      <c r="W1390" s="2803"/>
      <c r="X1390" s="2803"/>
      <c r="Y1390" s="2803"/>
      <c r="Z1390" s="2803"/>
      <c r="AA1390" s="2803"/>
      <c r="AB1390" s="2803"/>
      <c r="AC1390" s="2803"/>
      <c r="AD1390" s="2803"/>
      <c r="AE1390" s="2803"/>
      <c r="AF1390" s="2520"/>
      <c r="AG1390" s="2804"/>
      <c r="AH1390" s="2804"/>
      <c r="AI1390" s="2804"/>
      <c r="AJ1390" s="2804"/>
      <c r="AK1390" s="2804"/>
      <c r="AL1390" s="2804"/>
    </row>
    <row r="1391" spans="1:38" ht="17.100000000000001" customHeight="1">
      <c r="A1391" s="3561"/>
      <c r="B1391" s="3554"/>
      <c r="C1391" s="4155" t="s">
        <v>792</v>
      </c>
      <c r="D1391" s="4156" t="s">
        <v>609</v>
      </c>
      <c r="E1391" s="4154">
        <f t="shared" si="145"/>
        <v>4472</v>
      </c>
      <c r="F1391" s="549">
        <f t="shared" si="144"/>
        <v>4472</v>
      </c>
      <c r="G1391" s="2802"/>
      <c r="H1391" s="2802"/>
      <c r="I1391" s="2802"/>
      <c r="J1391" s="2802"/>
      <c r="K1391" s="2802">
        <v>4472</v>
      </c>
      <c r="L1391" s="2802"/>
      <c r="M1391" s="1690"/>
      <c r="N1391" s="2803"/>
      <c r="O1391" s="2803"/>
      <c r="P1391" s="2803"/>
      <c r="Q1391" s="2520"/>
      <c r="R1391" s="2803"/>
      <c r="S1391" s="2803"/>
      <c r="T1391" s="2803"/>
      <c r="U1391" s="2803"/>
      <c r="V1391" s="2803"/>
      <c r="W1391" s="2803"/>
      <c r="X1391" s="2803"/>
      <c r="Y1391" s="2803"/>
      <c r="Z1391" s="2803"/>
      <c r="AA1391" s="2803"/>
      <c r="AB1391" s="2803"/>
      <c r="AC1391" s="2803"/>
      <c r="AD1391" s="2803"/>
      <c r="AE1391" s="2803"/>
      <c r="AF1391" s="2520"/>
      <c r="AG1391" s="2804"/>
      <c r="AH1391" s="2804"/>
      <c r="AI1391" s="2804"/>
      <c r="AJ1391" s="2804"/>
      <c r="AK1391" s="2804"/>
      <c r="AL1391" s="2804"/>
    </row>
    <row r="1392" spans="1:38" ht="17.100000000000001" customHeight="1">
      <c r="A1392" s="3554"/>
      <c r="B1392" s="3554"/>
      <c r="C1392" s="4063" t="s">
        <v>666</v>
      </c>
      <c r="D1392" s="4064" t="s">
        <v>611</v>
      </c>
      <c r="E1392" s="4154">
        <f t="shared" si="145"/>
        <v>278800</v>
      </c>
      <c r="F1392" s="549">
        <f t="shared" si="144"/>
        <v>278800</v>
      </c>
      <c r="G1392" s="2802"/>
      <c r="H1392" s="2802"/>
      <c r="I1392" s="2802"/>
      <c r="J1392" s="2802"/>
      <c r="K1392" s="2802">
        <v>278800</v>
      </c>
      <c r="L1392" s="2802"/>
      <c r="M1392" s="1690"/>
      <c r="N1392" s="2803"/>
      <c r="O1392" s="2803"/>
      <c r="P1392" s="2803"/>
      <c r="Q1392" s="2520"/>
      <c r="R1392" s="2803"/>
      <c r="S1392" s="2803"/>
      <c r="T1392" s="2803"/>
      <c r="U1392" s="2803"/>
      <c r="V1392" s="2803"/>
      <c r="W1392" s="2803"/>
      <c r="X1392" s="2803"/>
      <c r="Y1392" s="2803"/>
      <c r="Z1392" s="2803"/>
      <c r="AA1392" s="2803"/>
      <c r="AB1392" s="2803"/>
      <c r="AC1392" s="2803"/>
      <c r="AD1392" s="2803"/>
      <c r="AE1392" s="2803"/>
      <c r="AF1392" s="2520"/>
      <c r="AG1392" s="2804"/>
      <c r="AH1392" s="2804"/>
      <c r="AI1392" s="2804"/>
      <c r="AJ1392" s="2804"/>
      <c r="AK1392" s="2804"/>
      <c r="AL1392" s="2804"/>
    </row>
    <row r="1393" spans="1:38" ht="17.100000000000001" customHeight="1">
      <c r="A1393" s="3561"/>
      <c r="B1393" s="3554"/>
      <c r="C1393" s="4142" t="s">
        <v>667</v>
      </c>
      <c r="D1393" s="4143" t="s">
        <v>611</v>
      </c>
      <c r="E1393" s="4154">
        <f t="shared" si="145"/>
        <v>49200</v>
      </c>
      <c r="F1393" s="549">
        <f t="shared" si="144"/>
        <v>49200</v>
      </c>
      <c r="G1393" s="2805"/>
      <c r="H1393" s="2805"/>
      <c r="I1393" s="2805"/>
      <c r="J1393" s="2805"/>
      <c r="K1393" s="2805">
        <v>49200</v>
      </c>
      <c r="L1393" s="2805"/>
      <c r="M1393" s="1690"/>
      <c r="N1393" s="2806"/>
      <c r="O1393" s="2806"/>
      <c r="P1393" s="2806"/>
      <c r="Q1393" s="2520"/>
      <c r="R1393" s="2806"/>
      <c r="S1393" s="2806"/>
      <c r="T1393" s="2806"/>
      <c r="U1393" s="2806"/>
      <c r="V1393" s="2806"/>
      <c r="W1393" s="2806"/>
      <c r="X1393" s="2806"/>
      <c r="Y1393" s="2806"/>
      <c r="Z1393" s="2806"/>
      <c r="AA1393" s="2806"/>
      <c r="AB1393" s="2806"/>
      <c r="AC1393" s="2806"/>
      <c r="AD1393" s="2806"/>
      <c r="AE1393" s="2806"/>
      <c r="AF1393" s="2520"/>
      <c r="AG1393" s="2807"/>
      <c r="AH1393" s="2807"/>
      <c r="AI1393" s="2807"/>
      <c r="AJ1393" s="2807"/>
      <c r="AK1393" s="2807"/>
      <c r="AL1393" s="2807"/>
    </row>
    <row r="1394" spans="1:38" ht="16.5" customHeight="1">
      <c r="A1394" s="3561"/>
      <c r="B1394" s="3554"/>
      <c r="C1394" s="4142" t="s">
        <v>811</v>
      </c>
      <c r="D1394" s="4143" t="s">
        <v>613</v>
      </c>
      <c r="E1394" s="4154">
        <f t="shared" si="145"/>
        <v>26350</v>
      </c>
      <c r="F1394" s="549">
        <f t="shared" si="144"/>
        <v>26350</v>
      </c>
      <c r="G1394" s="2808"/>
      <c r="H1394" s="2808"/>
      <c r="I1394" s="2808"/>
      <c r="J1394" s="2808"/>
      <c r="K1394" s="2808">
        <v>26350</v>
      </c>
      <c r="L1394" s="2808"/>
      <c r="M1394" s="1690"/>
      <c r="N1394" s="2809"/>
      <c r="O1394" s="2809"/>
      <c r="P1394" s="2809"/>
      <c r="Q1394" s="2520"/>
      <c r="R1394" s="2809"/>
      <c r="S1394" s="2809"/>
      <c r="T1394" s="2809"/>
      <c r="U1394" s="2809"/>
      <c r="V1394" s="2809"/>
      <c r="W1394" s="2809"/>
      <c r="X1394" s="2809"/>
      <c r="Y1394" s="2809"/>
      <c r="Z1394" s="2809"/>
      <c r="AA1394" s="2809"/>
      <c r="AB1394" s="2809"/>
      <c r="AC1394" s="2809"/>
      <c r="AD1394" s="2809"/>
      <c r="AE1394" s="2809"/>
      <c r="AF1394" s="2520"/>
      <c r="AG1394" s="2810"/>
      <c r="AH1394" s="2810"/>
      <c r="AI1394" s="2810"/>
      <c r="AJ1394" s="2810"/>
      <c r="AK1394" s="2810"/>
      <c r="AL1394" s="2810"/>
    </row>
    <row r="1395" spans="1:38" ht="16.5" customHeight="1">
      <c r="A1395" s="3561"/>
      <c r="B1395" s="3554"/>
      <c r="C1395" s="4142" t="s">
        <v>812</v>
      </c>
      <c r="D1395" s="4143" t="s">
        <v>613</v>
      </c>
      <c r="E1395" s="4154">
        <f t="shared" si="145"/>
        <v>4650</v>
      </c>
      <c r="F1395" s="549">
        <f t="shared" si="144"/>
        <v>4650</v>
      </c>
      <c r="G1395" s="2811"/>
      <c r="H1395" s="2811"/>
      <c r="I1395" s="2811"/>
      <c r="J1395" s="2811"/>
      <c r="K1395" s="2811">
        <v>4650</v>
      </c>
      <c r="L1395" s="2811"/>
      <c r="M1395" s="1690"/>
      <c r="N1395" s="2812"/>
      <c r="O1395" s="2812"/>
      <c r="P1395" s="2812"/>
      <c r="Q1395" s="2520"/>
      <c r="R1395" s="2812"/>
      <c r="S1395" s="2812"/>
      <c r="T1395" s="2812"/>
      <c r="U1395" s="2812"/>
      <c r="V1395" s="2812"/>
      <c r="W1395" s="2812"/>
      <c r="X1395" s="2812"/>
      <c r="Y1395" s="2812"/>
      <c r="Z1395" s="2812"/>
      <c r="AA1395" s="2812"/>
      <c r="AB1395" s="2812"/>
      <c r="AC1395" s="2812"/>
      <c r="AD1395" s="2812"/>
      <c r="AE1395" s="2812"/>
      <c r="AF1395" s="2520"/>
      <c r="AG1395" s="2813"/>
      <c r="AH1395" s="2813"/>
      <c r="AI1395" s="2813"/>
      <c r="AJ1395" s="2813"/>
      <c r="AK1395" s="2813"/>
      <c r="AL1395" s="2813"/>
    </row>
    <row r="1396" spans="1:38" ht="24" customHeight="1">
      <c r="A1396" s="3561"/>
      <c r="B1396" s="3554"/>
      <c r="C1396" s="4145" t="s">
        <v>813</v>
      </c>
      <c r="D1396" s="4146" t="s">
        <v>617</v>
      </c>
      <c r="E1396" s="4154">
        <f t="shared" si="145"/>
        <v>170000</v>
      </c>
      <c r="F1396" s="549">
        <f t="shared" si="144"/>
        <v>170000</v>
      </c>
      <c r="G1396" s="2814"/>
      <c r="H1396" s="2814"/>
      <c r="I1396" s="2814"/>
      <c r="J1396" s="2814"/>
      <c r="K1396" s="2814">
        <v>170000</v>
      </c>
      <c r="L1396" s="2814"/>
      <c r="M1396" s="1690"/>
      <c r="N1396" s="2815"/>
      <c r="O1396" s="2815"/>
      <c r="P1396" s="2815"/>
      <c r="Q1396" s="2520"/>
      <c r="R1396" s="2815"/>
      <c r="S1396" s="2815"/>
      <c r="T1396" s="2815"/>
      <c r="U1396" s="2815"/>
      <c r="V1396" s="2815"/>
      <c r="W1396" s="2815"/>
      <c r="X1396" s="2815"/>
      <c r="Y1396" s="2815"/>
      <c r="Z1396" s="2815"/>
      <c r="AA1396" s="2815"/>
      <c r="AB1396" s="2815"/>
      <c r="AC1396" s="2815"/>
      <c r="AD1396" s="2815"/>
      <c r="AE1396" s="2815"/>
      <c r="AF1396" s="2520"/>
      <c r="AG1396" s="2816"/>
      <c r="AH1396" s="2816"/>
      <c r="AI1396" s="2816"/>
      <c r="AJ1396" s="2816"/>
      <c r="AK1396" s="2816"/>
      <c r="AL1396" s="2816"/>
    </row>
    <row r="1397" spans="1:38" ht="24.75" customHeight="1">
      <c r="A1397" s="3561"/>
      <c r="B1397" s="3554"/>
      <c r="C1397" s="4063" t="s">
        <v>814</v>
      </c>
      <c r="D1397" s="4064" t="s">
        <v>617</v>
      </c>
      <c r="E1397" s="796">
        <f t="shared" si="145"/>
        <v>30000</v>
      </c>
      <c r="F1397" s="549">
        <f t="shared" si="144"/>
        <v>30000</v>
      </c>
      <c r="G1397" s="2814"/>
      <c r="H1397" s="2814"/>
      <c r="I1397" s="2814"/>
      <c r="J1397" s="2814"/>
      <c r="K1397" s="2814">
        <v>30000</v>
      </c>
      <c r="L1397" s="2814"/>
      <c r="M1397" s="1690"/>
      <c r="N1397" s="2815"/>
      <c r="O1397" s="2815"/>
      <c r="P1397" s="2815"/>
      <c r="Q1397" s="2520"/>
      <c r="R1397" s="2815"/>
      <c r="S1397" s="2815"/>
      <c r="T1397" s="2815"/>
      <c r="U1397" s="2815"/>
      <c r="V1397" s="2815"/>
      <c r="W1397" s="2815"/>
      <c r="X1397" s="2815"/>
      <c r="Y1397" s="2815"/>
      <c r="Z1397" s="2815"/>
      <c r="AA1397" s="2815"/>
      <c r="AB1397" s="2815"/>
      <c r="AC1397" s="2815"/>
      <c r="AD1397" s="2815"/>
      <c r="AE1397" s="2815"/>
      <c r="AF1397" s="2520"/>
      <c r="AG1397" s="2816"/>
      <c r="AH1397" s="2816"/>
      <c r="AI1397" s="2816"/>
      <c r="AJ1397" s="2816"/>
      <c r="AK1397" s="2816"/>
      <c r="AL1397" s="2816"/>
    </row>
    <row r="1398" spans="1:38" ht="17.100000000000001" customHeight="1">
      <c r="A1398" s="3561"/>
      <c r="B1398" s="3554"/>
      <c r="C1398" s="4142" t="s">
        <v>670</v>
      </c>
      <c r="D1398" s="4143" t="s">
        <v>619</v>
      </c>
      <c r="E1398" s="4154">
        <f t="shared" si="145"/>
        <v>36550</v>
      </c>
      <c r="F1398" s="549">
        <f t="shared" si="144"/>
        <v>36550</v>
      </c>
      <c r="G1398" s="2817"/>
      <c r="H1398" s="2817"/>
      <c r="I1398" s="2817"/>
      <c r="J1398" s="2817"/>
      <c r="K1398" s="2817">
        <v>36550</v>
      </c>
      <c r="L1398" s="2817"/>
      <c r="M1398" s="1690"/>
      <c r="N1398" s="2818"/>
      <c r="O1398" s="2818"/>
      <c r="P1398" s="2818"/>
      <c r="Q1398" s="2520"/>
      <c r="R1398" s="2818"/>
      <c r="S1398" s="2818"/>
      <c r="T1398" s="2818"/>
      <c r="U1398" s="2818"/>
      <c r="V1398" s="2818"/>
      <c r="W1398" s="2818"/>
      <c r="X1398" s="2818"/>
      <c r="Y1398" s="2818"/>
      <c r="Z1398" s="2818"/>
      <c r="AA1398" s="2818"/>
      <c r="AB1398" s="2818"/>
      <c r="AC1398" s="2818"/>
      <c r="AD1398" s="2818"/>
      <c r="AE1398" s="2818"/>
      <c r="AF1398" s="2520"/>
      <c r="AG1398" s="2819"/>
      <c r="AH1398" s="2819"/>
      <c r="AI1398" s="2819"/>
      <c r="AJ1398" s="2819"/>
      <c r="AK1398" s="2819"/>
      <c r="AL1398" s="2819"/>
    </row>
    <row r="1399" spans="1:38" ht="17.100000000000001" customHeight="1">
      <c r="A1399" s="3561"/>
      <c r="B1399" s="3554"/>
      <c r="C1399" s="4142" t="s">
        <v>671</v>
      </c>
      <c r="D1399" s="4143" t="s">
        <v>619</v>
      </c>
      <c r="E1399" s="4154">
        <f t="shared" si="145"/>
        <v>6450</v>
      </c>
      <c r="F1399" s="549">
        <f t="shared" si="144"/>
        <v>6450</v>
      </c>
      <c r="G1399" s="2820"/>
      <c r="H1399" s="2820"/>
      <c r="I1399" s="2820"/>
      <c r="J1399" s="2820"/>
      <c r="K1399" s="2820">
        <v>6450</v>
      </c>
      <c r="L1399" s="2820"/>
      <c r="M1399" s="1690"/>
      <c r="N1399" s="2821"/>
      <c r="O1399" s="2821"/>
      <c r="P1399" s="2821"/>
      <c r="Q1399" s="2520"/>
      <c r="R1399" s="2821"/>
      <c r="S1399" s="2821"/>
      <c r="T1399" s="2821"/>
      <c r="U1399" s="2821"/>
      <c r="V1399" s="2821"/>
      <c r="W1399" s="2821"/>
      <c r="X1399" s="2821"/>
      <c r="Y1399" s="2821"/>
      <c r="Z1399" s="2821"/>
      <c r="AA1399" s="2821"/>
      <c r="AB1399" s="2821"/>
      <c r="AC1399" s="2821"/>
      <c r="AD1399" s="2821"/>
      <c r="AE1399" s="2821"/>
      <c r="AF1399" s="2520"/>
      <c r="AG1399" s="2822"/>
      <c r="AH1399" s="2822"/>
      <c r="AI1399" s="2822"/>
      <c r="AJ1399" s="2822"/>
      <c r="AK1399" s="2822"/>
      <c r="AL1399" s="2822"/>
    </row>
    <row r="1400" spans="1:38" ht="17.100000000000001" customHeight="1">
      <c r="A1400" s="3561"/>
      <c r="B1400" s="3554"/>
      <c r="C1400" s="4142" t="s">
        <v>704</v>
      </c>
      <c r="D1400" s="4157" t="s">
        <v>705</v>
      </c>
      <c r="E1400" s="4154">
        <f t="shared" si="145"/>
        <v>5100</v>
      </c>
      <c r="F1400" s="549">
        <f t="shared" si="144"/>
        <v>5100</v>
      </c>
      <c r="G1400" s="2823"/>
      <c r="H1400" s="2823"/>
      <c r="I1400" s="2823"/>
      <c r="J1400" s="2823"/>
      <c r="K1400" s="2823">
        <v>5100</v>
      </c>
      <c r="L1400" s="2823"/>
      <c r="M1400" s="1690"/>
      <c r="N1400" s="2824"/>
      <c r="O1400" s="2824"/>
      <c r="P1400" s="2824"/>
      <c r="Q1400" s="2520"/>
      <c r="R1400" s="2824"/>
      <c r="S1400" s="2824"/>
      <c r="T1400" s="2824"/>
      <c r="U1400" s="2824"/>
      <c r="V1400" s="2824"/>
      <c r="W1400" s="2824"/>
      <c r="X1400" s="2824"/>
      <c r="Y1400" s="2824"/>
      <c r="Z1400" s="2824"/>
      <c r="AA1400" s="2824"/>
      <c r="AB1400" s="2824"/>
      <c r="AC1400" s="2824"/>
      <c r="AD1400" s="2824"/>
      <c r="AE1400" s="2824"/>
      <c r="AF1400" s="2520"/>
      <c r="AG1400" s="2825"/>
      <c r="AH1400" s="2825"/>
      <c r="AI1400" s="2825"/>
      <c r="AJ1400" s="2825"/>
      <c r="AK1400" s="2825"/>
      <c r="AL1400" s="2825"/>
    </row>
    <row r="1401" spans="1:38" ht="17.100000000000001" customHeight="1">
      <c r="A1401" s="3561"/>
      <c r="B1401" s="3554"/>
      <c r="C1401" s="4142" t="s">
        <v>706</v>
      </c>
      <c r="D1401" s="4157" t="s">
        <v>705</v>
      </c>
      <c r="E1401" s="4154">
        <f t="shared" si="145"/>
        <v>900</v>
      </c>
      <c r="F1401" s="549">
        <f t="shared" si="144"/>
        <v>900</v>
      </c>
      <c r="G1401" s="2826"/>
      <c r="H1401" s="2826"/>
      <c r="I1401" s="2826"/>
      <c r="J1401" s="2826"/>
      <c r="K1401" s="2826">
        <v>900</v>
      </c>
      <c r="L1401" s="2826"/>
      <c r="M1401" s="1690"/>
      <c r="N1401" s="2827"/>
      <c r="O1401" s="2827"/>
      <c r="P1401" s="2827"/>
      <c r="Q1401" s="2520"/>
      <c r="R1401" s="2827"/>
      <c r="S1401" s="2827"/>
      <c r="T1401" s="2827"/>
      <c r="U1401" s="2827"/>
      <c r="V1401" s="2827"/>
      <c r="W1401" s="2827"/>
      <c r="X1401" s="2827"/>
      <c r="Y1401" s="2827"/>
      <c r="Z1401" s="2827"/>
      <c r="AA1401" s="2827"/>
      <c r="AB1401" s="2827"/>
      <c r="AC1401" s="2827"/>
      <c r="AD1401" s="2827"/>
      <c r="AE1401" s="2827"/>
      <c r="AF1401" s="2520"/>
      <c r="AG1401" s="2828"/>
      <c r="AH1401" s="2828"/>
      <c r="AI1401" s="2828"/>
      <c r="AJ1401" s="2828"/>
      <c r="AK1401" s="2828"/>
      <c r="AL1401" s="2828"/>
    </row>
    <row r="1402" spans="1:38" ht="17.100000000000001" customHeight="1">
      <c r="A1402" s="3561"/>
      <c r="B1402" s="3554"/>
      <c r="C1402" s="4142" t="s">
        <v>672</v>
      </c>
      <c r="D1402" s="4094" t="s">
        <v>621</v>
      </c>
      <c r="E1402" s="4154">
        <f t="shared" si="145"/>
        <v>11900</v>
      </c>
      <c r="F1402" s="549">
        <f t="shared" si="144"/>
        <v>11900</v>
      </c>
      <c r="G1402" s="2829"/>
      <c r="H1402" s="2829"/>
      <c r="I1402" s="2829"/>
      <c r="J1402" s="2829"/>
      <c r="K1402" s="2829">
        <v>11900</v>
      </c>
      <c r="L1402" s="2829"/>
      <c r="M1402" s="1690"/>
      <c r="N1402" s="2830"/>
      <c r="O1402" s="2830"/>
      <c r="P1402" s="2830"/>
      <c r="Q1402" s="2520"/>
      <c r="R1402" s="2830"/>
      <c r="S1402" s="2830"/>
      <c r="T1402" s="2830"/>
      <c r="U1402" s="2830"/>
      <c r="V1402" s="2830"/>
      <c r="W1402" s="2830"/>
      <c r="X1402" s="2830"/>
      <c r="Y1402" s="2830"/>
      <c r="Z1402" s="2830"/>
      <c r="AA1402" s="2830"/>
      <c r="AB1402" s="2830"/>
      <c r="AC1402" s="2830"/>
      <c r="AD1402" s="2830"/>
      <c r="AE1402" s="2830"/>
      <c r="AF1402" s="2520"/>
      <c r="AG1402" s="2831"/>
      <c r="AH1402" s="2831"/>
      <c r="AI1402" s="2831"/>
      <c r="AJ1402" s="2831"/>
      <c r="AK1402" s="2831"/>
      <c r="AL1402" s="2831"/>
    </row>
    <row r="1403" spans="1:38" ht="17.100000000000001" customHeight="1">
      <c r="A1403" s="3561"/>
      <c r="B1403" s="3554"/>
      <c r="C1403" s="4142" t="s">
        <v>673</v>
      </c>
      <c r="D1403" s="4094" t="s">
        <v>621</v>
      </c>
      <c r="E1403" s="4154">
        <f t="shared" si="145"/>
        <v>2100</v>
      </c>
      <c r="F1403" s="549">
        <f t="shared" si="144"/>
        <v>2100</v>
      </c>
      <c r="G1403" s="2832"/>
      <c r="H1403" s="2832"/>
      <c r="I1403" s="2832"/>
      <c r="J1403" s="2832"/>
      <c r="K1403" s="2832">
        <v>2100</v>
      </c>
      <c r="L1403" s="2832"/>
      <c r="M1403" s="1690"/>
      <c r="N1403" s="2833"/>
      <c r="O1403" s="2833"/>
      <c r="P1403" s="2833"/>
      <c r="Q1403" s="2520"/>
      <c r="R1403" s="2833"/>
      <c r="S1403" s="2833"/>
      <c r="T1403" s="2833"/>
      <c r="U1403" s="2833"/>
      <c r="V1403" s="2833"/>
      <c r="W1403" s="2833"/>
      <c r="X1403" s="2833"/>
      <c r="Y1403" s="2833"/>
      <c r="Z1403" s="2833"/>
      <c r="AA1403" s="2833"/>
      <c r="AB1403" s="2833"/>
      <c r="AC1403" s="2833"/>
      <c r="AD1403" s="2833"/>
      <c r="AE1403" s="2833"/>
      <c r="AF1403" s="2520"/>
      <c r="AG1403" s="2834"/>
      <c r="AH1403" s="2834"/>
      <c r="AI1403" s="2834"/>
      <c r="AJ1403" s="2834"/>
      <c r="AK1403" s="2834"/>
      <c r="AL1403" s="2834"/>
    </row>
    <row r="1404" spans="1:38" ht="17.100000000000001" customHeight="1">
      <c r="A1404" s="3554"/>
      <c r="B1404" s="3554"/>
      <c r="C1404" s="4147" t="s">
        <v>797</v>
      </c>
      <c r="D1404" s="4146" t="s">
        <v>681</v>
      </c>
      <c r="E1404" s="4154">
        <f t="shared" si="145"/>
        <v>1275</v>
      </c>
      <c r="F1404" s="549">
        <f t="shared" si="144"/>
        <v>1275</v>
      </c>
      <c r="G1404" s="2835"/>
      <c r="H1404" s="2835"/>
      <c r="I1404" s="2835"/>
      <c r="J1404" s="2835"/>
      <c r="K1404" s="2835">
        <v>1275</v>
      </c>
      <c r="L1404" s="2835"/>
      <c r="M1404" s="1690"/>
      <c r="N1404" s="2836"/>
      <c r="O1404" s="2836"/>
      <c r="P1404" s="2836"/>
      <c r="Q1404" s="2520"/>
      <c r="R1404" s="2836"/>
      <c r="S1404" s="2836"/>
      <c r="T1404" s="2836"/>
      <c r="U1404" s="2836"/>
      <c r="V1404" s="2836"/>
      <c r="W1404" s="2836"/>
      <c r="X1404" s="2836"/>
      <c r="Y1404" s="2836"/>
      <c r="Z1404" s="2836"/>
      <c r="AA1404" s="2836"/>
      <c r="AB1404" s="2836"/>
      <c r="AC1404" s="2836"/>
      <c r="AD1404" s="2836"/>
      <c r="AE1404" s="2836"/>
      <c r="AF1404" s="2520"/>
      <c r="AG1404" s="2837"/>
      <c r="AH1404" s="2837"/>
      <c r="AI1404" s="2837"/>
      <c r="AJ1404" s="2837"/>
      <c r="AK1404" s="2837"/>
      <c r="AL1404" s="2837"/>
    </row>
    <row r="1405" spans="1:38" ht="17.100000000000001" customHeight="1">
      <c r="A1405" s="3561"/>
      <c r="B1405" s="3554"/>
      <c r="C1405" s="4063" t="s">
        <v>798</v>
      </c>
      <c r="D1405" s="4064" t="s">
        <v>681</v>
      </c>
      <c r="E1405" s="4154">
        <f t="shared" si="145"/>
        <v>225</v>
      </c>
      <c r="F1405" s="549">
        <f t="shared" si="144"/>
        <v>225</v>
      </c>
      <c r="G1405" s="2835"/>
      <c r="H1405" s="2835"/>
      <c r="I1405" s="2835"/>
      <c r="J1405" s="2835"/>
      <c r="K1405" s="2835">
        <v>225</v>
      </c>
      <c r="L1405" s="2835"/>
      <c r="M1405" s="1690"/>
      <c r="N1405" s="2836"/>
      <c r="O1405" s="2836"/>
      <c r="P1405" s="2836"/>
      <c r="Q1405" s="2520"/>
      <c r="R1405" s="2836"/>
      <c r="S1405" s="2836"/>
      <c r="T1405" s="2836"/>
      <c r="U1405" s="2836"/>
      <c r="V1405" s="2836"/>
      <c r="W1405" s="2836"/>
      <c r="X1405" s="2836"/>
      <c r="Y1405" s="2836"/>
      <c r="Z1405" s="2836"/>
      <c r="AA1405" s="2836"/>
      <c r="AB1405" s="2836"/>
      <c r="AC1405" s="2836"/>
      <c r="AD1405" s="2836"/>
      <c r="AE1405" s="2836"/>
      <c r="AF1405" s="2520"/>
      <c r="AG1405" s="2837"/>
      <c r="AH1405" s="2837"/>
      <c r="AI1405" s="2837"/>
      <c r="AJ1405" s="2837"/>
      <c r="AK1405" s="2837"/>
      <c r="AL1405" s="2837"/>
    </row>
    <row r="1406" spans="1:38" ht="19.5" customHeight="1">
      <c r="A1406" s="3561"/>
      <c r="B1406" s="3554"/>
      <c r="C1406" s="4142" t="s">
        <v>674</v>
      </c>
      <c r="D1406" s="4143" t="s">
        <v>633</v>
      </c>
      <c r="E1406" s="4154">
        <f t="shared" si="145"/>
        <v>192950</v>
      </c>
      <c r="F1406" s="549">
        <f t="shared" si="144"/>
        <v>192950</v>
      </c>
      <c r="G1406" s="2838"/>
      <c r="H1406" s="2838"/>
      <c r="I1406" s="2838"/>
      <c r="J1406" s="2838"/>
      <c r="K1406" s="2838">
        <v>192950</v>
      </c>
      <c r="L1406" s="2838"/>
      <c r="M1406" s="1690"/>
      <c r="N1406" s="2839"/>
      <c r="O1406" s="2839"/>
      <c r="P1406" s="2839"/>
      <c r="Q1406" s="2520"/>
      <c r="R1406" s="2839"/>
      <c r="S1406" s="2839"/>
      <c r="T1406" s="2839"/>
      <c r="U1406" s="2839"/>
      <c r="V1406" s="2839"/>
      <c r="W1406" s="2839"/>
      <c r="X1406" s="2839"/>
      <c r="Y1406" s="2839"/>
      <c r="Z1406" s="2839"/>
      <c r="AA1406" s="2839"/>
      <c r="AB1406" s="2839"/>
      <c r="AC1406" s="2839"/>
      <c r="AD1406" s="2839"/>
      <c r="AE1406" s="2839"/>
      <c r="AF1406" s="2520"/>
      <c r="AG1406" s="2840"/>
      <c r="AH1406" s="2840"/>
      <c r="AI1406" s="2840"/>
      <c r="AJ1406" s="2840"/>
      <c r="AK1406" s="2840"/>
      <c r="AL1406" s="2840"/>
    </row>
    <row r="1407" spans="1:38" ht="16.5" customHeight="1">
      <c r="A1407" s="3561"/>
      <c r="B1407" s="3554"/>
      <c r="C1407" s="4149" t="s">
        <v>675</v>
      </c>
      <c r="D1407" s="4150" t="s">
        <v>633</v>
      </c>
      <c r="E1407" s="4154">
        <f t="shared" si="145"/>
        <v>34050</v>
      </c>
      <c r="F1407" s="549">
        <f t="shared" si="144"/>
        <v>34050</v>
      </c>
      <c r="G1407" s="2841"/>
      <c r="H1407" s="2841"/>
      <c r="I1407" s="2841"/>
      <c r="J1407" s="2841"/>
      <c r="K1407" s="2841">
        <v>34050</v>
      </c>
      <c r="L1407" s="2841"/>
      <c r="M1407" s="1690"/>
      <c r="N1407" s="2842"/>
      <c r="O1407" s="2842"/>
      <c r="P1407" s="2842"/>
      <c r="Q1407" s="2520"/>
      <c r="R1407" s="2842"/>
      <c r="S1407" s="2842"/>
      <c r="T1407" s="2842"/>
      <c r="U1407" s="2842"/>
      <c r="V1407" s="2842"/>
      <c r="W1407" s="2842"/>
      <c r="X1407" s="2842"/>
      <c r="Y1407" s="2842"/>
      <c r="Z1407" s="2842"/>
      <c r="AA1407" s="2842"/>
      <c r="AB1407" s="2842"/>
      <c r="AC1407" s="2842"/>
      <c r="AD1407" s="2842"/>
      <c r="AE1407" s="2842"/>
      <c r="AF1407" s="2520"/>
      <c r="AG1407" s="2843"/>
      <c r="AH1407" s="2843"/>
      <c r="AI1407" s="2843"/>
      <c r="AJ1407" s="2843"/>
      <c r="AK1407" s="2843"/>
      <c r="AL1407" s="2843"/>
    </row>
    <row r="1408" spans="1:38" ht="17.100000000000001" customHeight="1">
      <c r="A1408" s="3561"/>
      <c r="B1408" s="3561"/>
      <c r="C1408" s="4158" t="s">
        <v>676</v>
      </c>
      <c r="D1408" s="4096" t="s">
        <v>596</v>
      </c>
      <c r="E1408" s="4154">
        <f t="shared" si="145"/>
        <v>161216</v>
      </c>
      <c r="F1408" s="549">
        <f t="shared" si="144"/>
        <v>161216</v>
      </c>
      <c r="G1408" s="2841"/>
      <c r="H1408" s="2841"/>
      <c r="I1408" s="2841"/>
      <c r="J1408" s="2841"/>
      <c r="K1408" s="2841">
        <v>161216</v>
      </c>
      <c r="L1408" s="2841"/>
      <c r="M1408" s="1690"/>
      <c r="N1408" s="2842"/>
      <c r="O1408" s="2842"/>
      <c r="P1408" s="2842"/>
      <c r="Q1408" s="2520"/>
      <c r="R1408" s="2842"/>
      <c r="S1408" s="2842"/>
      <c r="T1408" s="2842"/>
      <c r="U1408" s="2842"/>
      <c r="V1408" s="2842"/>
      <c r="W1408" s="2842"/>
      <c r="X1408" s="2842"/>
      <c r="Y1408" s="2842"/>
      <c r="Z1408" s="2842"/>
      <c r="AA1408" s="2842"/>
      <c r="AB1408" s="2842"/>
      <c r="AC1408" s="2842"/>
      <c r="AD1408" s="2842"/>
      <c r="AE1408" s="2842"/>
      <c r="AF1408" s="2520"/>
      <c r="AG1408" s="2843"/>
      <c r="AH1408" s="2843"/>
      <c r="AI1408" s="2843"/>
      <c r="AJ1408" s="2843"/>
      <c r="AK1408" s="2843"/>
      <c r="AL1408" s="2843"/>
    </row>
    <row r="1409" spans="1:38" ht="17.100000000000001" customHeight="1">
      <c r="A1409" s="3561"/>
      <c r="B1409" s="3561"/>
      <c r="C1409" s="4158" t="s">
        <v>677</v>
      </c>
      <c r="D1409" s="4096" t="s">
        <v>596</v>
      </c>
      <c r="E1409" s="4154">
        <f t="shared" si="145"/>
        <v>28450</v>
      </c>
      <c r="F1409" s="549">
        <f t="shared" si="144"/>
        <v>28450</v>
      </c>
      <c r="G1409" s="2841"/>
      <c r="H1409" s="2841"/>
      <c r="I1409" s="2841"/>
      <c r="J1409" s="2841"/>
      <c r="K1409" s="2841">
        <v>28450</v>
      </c>
      <c r="L1409" s="2841"/>
      <c r="M1409" s="1690"/>
      <c r="N1409" s="2842"/>
      <c r="O1409" s="2842"/>
      <c r="P1409" s="2842"/>
      <c r="Q1409" s="2520"/>
      <c r="R1409" s="2842"/>
      <c r="S1409" s="2842"/>
      <c r="T1409" s="2842"/>
      <c r="U1409" s="2842"/>
      <c r="V1409" s="2842"/>
      <c r="W1409" s="2842"/>
      <c r="X1409" s="2842"/>
      <c r="Y1409" s="2842"/>
      <c r="Z1409" s="2842"/>
      <c r="AA1409" s="2842"/>
      <c r="AB1409" s="2842"/>
      <c r="AC1409" s="2842"/>
      <c r="AD1409" s="2842"/>
      <c r="AE1409" s="2842"/>
      <c r="AF1409" s="2520"/>
      <c r="AG1409" s="2843"/>
      <c r="AH1409" s="2843"/>
      <c r="AI1409" s="2843"/>
      <c r="AJ1409" s="2843"/>
      <c r="AK1409" s="2843"/>
      <c r="AL1409" s="2843"/>
    </row>
    <row r="1410" spans="1:38" ht="17.100000000000001" customHeight="1">
      <c r="A1410" s="3561"/>
      <c r="B1410" s="3561"/>
      <c r="C1410" s="4159"/>
      <c r="D1410" s="3560"/>
      <c r="E1410" s="4154"/>
      <c r="G1410" s="2841"/>
      <c r="H1410" s="2841"/>
      <c r="I1410" s="2841"/>
      <c r="J1410" s="2841"/>
      <c r="K1410" s="2841"/>
      <c r="L1410" s="2841"/>
      <c r="M1410" s="1690"/>
      <c r="N1410" s="2842"/>
      <c r="O1410" s="2842"/>
      <c r="P1410" s="2842"/>
      <c r="Q1410" s="2520"/>
      <c r="R1410" s="2842"/>
      <c r="S1410" s="2842"/>
      <c r="T1410" s="2842"/>
      <c r="U1410" s="2842"/>
      <c r="V1410" s="2842"/>
      <c r="W1410" s="2842"/>
      <c r="X1410" s="2842"/>
      <c r="Y1410" s="2842"/>
      <c r="Z1410" s="2842"/>
      <c r="AA1410" s="2842"/>
      <c r="AB1410" s="2842"/>
      <c r="AC1410" s="2842"/>
      <c r="AD1410" s="2842"/>
      <c r="AE1410" s="2842"/>
      <c r="AF1410" s="2520"/>
      <c r="AG1410" s="2843"/>
      <c r="AH1410" s="2843"/>
      <c r="AI1410" s="2843"/>
      <c r="AJ1410" s="2843"/>
      <c r="AK1410" s="2843"/>
      <c r="AL1410" s="2843"/>
    </row>
    <row r="1411" spans="1:38" ht="17.100000000000001" customHeight="1">
      <c r="A1411" s="3561"/>
      <c r="B1411" s="3554"/>
      <c r="C1411" s="5457" t="s">
        <v>637</v>
      </c>
      <c r="D1411" s="5457"/>
      <c r="E1411" s="4160">
        <f>SUM(E1412)</f>
        <v>400000</v>
      </c>
      <c r="F1411" s="549">
        <f t="shared" si="144"/>
        <v>0</v>
      </c>
      <c r="G1411" s="2844"/>
      <c r="H1411" s="2844"/>
      <c r="I1411" s="2844"/>
      <c r="J1411" s="2844"/>
      <c r="K1411" s="2844"/>
      <c r="L1411" s="2844"/>
      <c r="M1411" s="1690"/>
      <c r="N1411" s="2845"/>
      <c r="O1411" s="2845"/>
      <c r="P1411" s="2845"/>
      <c r="Q1411" s="2520"/>
      <c r="R1411" s="2845"/>
      <c r="S1411" s="2845"/>
      <c r="T1411" s="2845"/>
      <c r="U1411" s="2845"/>
      <c r="V1411" s="2845"/>
      <c r="W1411" s="2845"/>
      <c r="X1411" s="2845"/>
      <c r="Y1411" s="2845"/>
      <c r="Z1411" s="2845"/>
      <c r="AA1411" s="2845"/>
      <c r="AB1411" s="2845"/>
      <c r="AC1411" s="2845"/>
      <c r="AD1411" s="2845"/>
      <c r="AE1411" s="2845"/>
      <c r="AF1411" s="2520"/>
      <c r="AG1411" s="2846"/>
      <c r="AH1411" s="2846"/>
      <c r="AI1411" s="2846"/>
      <c r="AJ1411" s="2846"/>
      <c r="AK1411" s="2846"/>
      <c r="AL1411" s="2846"/>
    </row>
    <row r="1412" spans="1:38" ht="17.100000000000001" customHeight="1">
      <c r="A1412" s="3561"/>
      <c r="B1412" s="3554"/>
      <c r="C1412" s="5458" t="s">
        <v>638</v>
      </c>
      <c r="D1412" s="5458"/>
      <c r="E1412" s="4161">
        <f>SUM(E1413)</f>
        <v>400000</v>
      </c>
      <c r="F1412" s="549">
        <f t="shared" si="144"/>
        <v>0</v>
      </c>
      <c r="G1412" s="2847"/>
      <c r="H1412" s="2847"/>
      <c r="I1412" s="2847"/>
      <c r="J1412" s="2847"/>
      <c r="K1412" s="2847"/>
      <c r="L1412" s="2847"/>
      <c r="M1412" s="1690"/>
      <c r="N1412" s="2848"/>
      <c r="O1412" s="2848"/>
      <c r="P1412" s="2848"/>
      <c r="Q1412" s="2520"/>
      <c r="R1412" s="2848"/>
      <c r="S1412" s="2848"/>
      <c r="T1412" s="2848"/>
      <c r="U1412" s="2848"/>
      <c r="V1412" s="2848"/>
      <c r="W1412" s="2848"/>
      <c r="X1412" s="2848"/>
      <c r="Y1412" s="2848"/>
      <c r="Z1412" s="2848"/>
      <c r="AA1412" s="2848"/>
      <c r="AB1412" s="2848"/>
      <c r="AC1412" s="2848"/>
      <c r="AD1412" s="2848"/>
      <c r="AE1412" s="2848"/>
      <c r="AF1412" s="2520"/>
      <c r="AG1412" s="2849"/>
      <c r="AH1412" s="2849"/>
      <c r="AI1412" s="2849"/>
      <c r="AJ1412" s="2849"/>
      <c r="AK1412" s="2849"/>
      <c r="AL1412" s="2849"/>
    </row>
    <row r="1413" spans="1:38" ht="17.100000000000001" customHeight="1" thickBot="1">
      <c r="A1413" s="583"/>
      <c r="B1413" s="3555"/>
      <c r="C1413" s="586" t="s">
        <v>639</v>
      </c>
      <c r="D1413" s="4442" t="s">
        <v>640</v>
      </c>
      <c r="E1413" s="4443">
        <f>F1413</f>
        <v>400000</v>
      </c>
      <c r="F1413" s="549">
        <f t="shared" si="144"/>
        <v>400000</v>
      </c>
      <c r="G1413" s="2850"/>
      <c r="H1413" s="2850"/>
      <c r="I1413" s="2850"/>
      <c r="J1413" s="2850"/>
      <c r="K1413" s="2850"/>
      <c r="L1413" s="2850"/>
      <c r="M1413" s="1690"/>
      <c r="N1413" s="2851">
        <v>400000</v>
      </c>
      <c r="O1413" s="2851"/>
      <c r="P1413" s="2851"/>
      <c r="Q1413" s="2520"/>
      <c r="R1413" s="2851"/>
      <c r="S1413" s="2851"/>
      <c r="T1413" s="2851"/>
      <c r="U1413" s="2851"/>
      <c r="V1413" s="2851"/>
      <c r="W1413" s="2851"/>
      <c r="X1413" s="2851"/>
      <c r="Y1413" s="2851"/>
      <c r="Z1413" s="2851"/>
      <c r="AA1413" s="2851"/>
      <c r="AB1413" s="2851"/>
      <c r="AC1413" s="2851"/>
      <c r="AD1413" s="2851"/>
      <c r="AE1413" s="2851"/>
      <c r="AF1413" s="2520"/>
      <c r="AG1413" s="2852"/>
      <c r="AH1413" s="2852"/>
      <c r="AI1413" s="2852"/>
      <c r="AJ1413" s="2852"/>
      <c r="AK1413" s="2852"/>
      <c r="AL1413" s="2852"/>
    </row>
    <row r="1414" spans="1:38" ht="17.100000000000001" customHeight="1" thickBot="1">
      <c r="A1414" s="3561"/>
      <c r="B1414" s="569" t="s">
        <v>918</v>
      </c>
      <c r="C1414" s="570"/>
      <c r="D1414" s="571" t="s">
        <v>33</v>
      </c>
      <c r="E1414" s="572">
        <f t="shared" ref="E1414" si="146">SUM(E1415,)</f>
        <v>2300000</v>
      </c>
      <c r="F1414" s="549">
        <f t="shared" si="144"/>
        <v>0</v>
      </c>
      <c r="G1414" s="2844"/>
      <c r="H1414" s="2844"/>
      <c r="I1414" s="2844"/>
      <c r="J1414" s="2844"/>
      <c r="K1414" s="2844"/>
      <c r="L1414" s="2844"/>
      <c r="M1414" s="1690"/>
      <c r="N1414" s="2845"/>
      <c r="O1414" s="2845"/>
      <c r="P1414" s="2845"/>
      <c r="Q1414" s="2520"/>
      <c r="R1414" s="2845"/>
      <c r="S1414" s="2845"/>
      <c r="T1414" s="2845"/>
      <c r="U1414" s="2845"/>
      <c r="V1414" s="2845"/>
      <c r="W1414" s="2845"/>
      <c r="X1414" s="2845"/>
      <c r="Y1414" s="2845"/>
      <c r="Z1414" s="2845"/>
      <c r="AA1414" s="2845"/>
      <c r="AB1414" s="2845"/>
      <c r="AC1414" s="2845"/>
      <c r="AD1414" s="2845"/>
      <c r="AE1414" s="2845"/>
      <c r="AF1414" s="2520"/>
      <c r="AG1414" s="2846"/>
      <c r="AH1414" s="2846"/>
      <c r="AI1414" s="2846"/>
      <c r="AJ1414" s="2846"/>
      <c r="AK1414" s="2846"/>
      <c r="AL1414" s="2846"/>
    </row>
    <row r="1415" spans="1:38" ht="17.100000000000001" customHeight="1">
      <c r="A1415" s="3561"/>
      <c r="B1415" s="598"/>
      <c r="C1415" s="5449" t="s">
        <v>582</v>
      </c>
      <c r="D1415" s="5449"/>
      <c r="E1415" s="821">
        <f>SUM(E1416)</f>
        <v>2300000</v>
      </c>
      <c r="F1415" s="549">
        <f t="shared" si="144"/>
        <v>0</v>
      </c>
      <c r="G1415" s="2844"/>
      <c r="H1415" s="2844"/>
      <c r="I1415" s="2844"/>
      <c r="J1415" s="2844"/>
      <c r="K1415" s="2844"/>
      <c r="L1415" s="2844"/>
      <c r="M1415" s="1690"/>
      <c r="N1415" s="2845"/>
      <c r="O1415" s="2845"/>
      <c r="P1415" s="2845"/>
      <c r="Q1415" s="2520"/>
      <c r="R1415" s="2845"/>
      <c r="S1415" s="2845"/>
      <c r="T1415" s="2845"/>
      <c r="U1415" s="2845"/>
      <c r="V1415" s="2845"/>
      <c r="W1415" s="2845"/>
      <c r="X1415" s="2845"/>
      <c r="Y1415" s="2845"/>
      <c r="Z1415" s="2845"/>
      <c r="AA1415" s="2845"/>
      <c r="AB1415" s="2845"/>
      <c r="AC1415" s="2845"/>
      <c r="AD1415" s="2845"/>
      <c r="AE1415" s="2845"/>
      <c r="AF1415" s="2520"/>
      <c r="AG1415" s="2846"/>
      <c r="AH1415" s="2846"/>
      <c r="AI1415" s="2846"/>
      <c r="AJ1415" s="2846"/>
      <c r="AK1415" s="2846"/>
      <c r="AL1415" s="2846"/>
    </row>
    <row r="1416" spans="1:38" ht="16.5" customHeight="1">
      <c r="A1416" s="3554"/>
      <c r="B1416" s="3551"/>
      <c r="C1416" s="5459" t="s">
        <v>648</v>
      </c>
      <c r="D1416" s="5459"/>
      <c r="E1416" s="796">
        <f>SUM(E1417:E1417)</f>
        <v>2300000</v>
      </c>
      <c r="F1416" s="549">
        <f t="shared" si="144"/>
        <v>0</v>
      </c>
      <c r="G1416" s="2844"/>
      <c r="H1416" s="2844"/>
      <c r="I1416" s="2844"/>
      <c r="J1416" s="2844"/>
      <c r="K1416" s="2844"/>
      <c r="L1416" s="2844"/>
      <c r="M1416" s="1690"/>
      <c r="N1416" s="2845"/>
      <c r="O1416" s="2845"/>
      <c r="P1416" s="2845"/>
      <c r="Q1416" s="2520"/>
      <c r="R1416" s="2845"/>
      <c r="S1416" s="2845"/>
      <c r="T1416" s="2845"/>
      <c r="U1416" s="2845"/>
      <c r="V1416" s="2845"/>
      <c r="W1416" s="2845"/>
      <c r="X1416" s="2845"/>
      <c r="Y1416" s="2845"/>
      <c r="Z1416" s="2845"/>
      <c r="AA1416" s="2845"/>
      <c r="AB1416" s="2845"/>
      <c r="AC1416" s="2845"/>
      <c r="AD1416" s="2845"/>
      <c r="AE1416" s="2845"/>
      <c r="AF1416" s="2520"/>
      <c r="AG1416" s="2846"/>
      <c r="AH1416" s="2846"/>
      <c r="AI1416" s="2846"/>
      <c r="AJ1416" s="2846"/>
      <c r="AK1416" s="2846"/>
      <c r="AL1416" s="2846"/>
    </row>
    <row r="1417" spans="1:38" ht="63.75" customHeight="1" thickBot="1">
      <c r="A1417" s="3554"/>
      <c r="B1417" s="3551"/>
      <c r="C1417" s="4063" t="s">
        <v>715</v>
      </c>
      <c r="D1417" s="1211" t="s">
        <v>919</v>
      </c>
      <c r="E1417" s="796">
        <f>F1417</f>
        <v>2300000</v>
      </c>
      <c r="F1417" s="549">
        <f t="shared" si="144"/>
        <v>2300000</v>
      </c>
      <c r="G1417" s="2844"/>
      <c r="H1417" s="2844"/>
      <c r="I1417" s="2844"/>
      <c r="J1417" s="2844"/>
      <c r="K1417" s="2844">
        <v>2300000</v>
      </c>
      <c r="L1417" s="2844"/>
      <c r="M1417" s="1690"/>
      <c r="N1417" s="2845"/>
      <c r="O1417" s="2845"/>
      <c r="P1417" s="2845"/>
      <c r="Q1417" s="2520"/>
      <c r="R1417" s="2845"/>
      <c r="S1417" s="2845"/>
      <c r="T1417" s="2845"/>
      <c r="U1417" s="2845"/>
      <c r="V1417" s="2845"/>
      <c r="W1417" s="2845"/>
      <c r="X1417" s="2845"/>
      <c r="Y1417" s="2845"/>
      <c r="Z1417" s="2845"/>
      <c r="AA1417" s="2845"/>
      <c r="AB1417" s="2845"/>
      <c r="AC1417" s="2845"/>
      <c r="AD1417" s="2845"/>
      <c r="AE1417" s="2845"/>
      <c r="AF1417" s="2520"/>
      <c r="AG1417" s="2846"/>
      <c r="AH1417" s="2846"/>
      <c r="AI1417" s="2846"/>
      <c r="AJ1417" s="2846"/>
      <c r="AK1417" s="2846"/>
      <c r="AL1417" s="2846"/>
    </row>
    <row r="1418" spans="1:38" ht="17.100000000000001" customHeight="1" thickBot="1">
      <c r="A1418" s="564" t="s">
        <v>920</v>
      </c>
      <c r="B1418" s="589"/>
      <c r="C1418" s="590"/>
      <c r="D1418" s="591" t="s">
        <v>921</v>
      </c>
      <c r="E1418" s="592">
        <f>SUM(E1419,E1441,E1460,)</f>
        <v>18819380</v>
      </c>
      <c r="F1418" s="549">
        <f t="shared" si="144"/>
        <v>0</v>
      </c>
      <c r="G1418" s="2844"/>
      <c r="H1418" s="2844"/>
      <c r="I1418" s="2844"/>
      <c r="J1418" s="2844"/>
      <c r="K1418" s="2844"/>
      <c r="L1418" s="2844"/>
      <c r="M1418" s="1690"/>
      <c r="N1418" s="2845"/>
      <c r="O1418" s="2845"/>
      <c r="P1418" s="2845"/>
      <c r="Q1418" s="2520"/>
      <c r="R1418" s="2845"/>
      <c r="S1418" s="2845"/>
      <c r="T1418" s="2845"/>
      <c r="U1418" s="2845"/>
      <c r="V1418" s="2845"/>
      <c r="W1418" s="2845"/>
      <c r="X1418" s="2845"/>
      <c r="Y1418" s="2845"/>
      <c r="Z1418" s="2845"/>
      <c r="AA1418" s="2845"/>
      <c r="AB1418" s="2845"/>
      <c r="AC1418" s="2845"/>
      <c r="AD1418" s="2845"/>
      <c r="AE1418" s="2845"/>
      <c r="AF1418" s="2520"/>
      <c r="AG1418" s="2846"/>
      <c r="AH1418" s="2846"/>
      <c r="AI1418" s="2846"/>
      <c r="AJ1418" s="2846"/>
      <c r="AK1418" s="2846"/>
      <c r="AL1418" s="2846"/>
    </row>
    <row r="1419" spans="1:38" ht="17.100000000000001" customHeight="1" thickBot="1">
      <c r="A1419" s="3561"/>
      <c r="B1419" s="576" t="s">
        <v>922</v>
      </c>
      <c r="C1419" s="577"/>
      <c r="D1419" s="578" t="s">
        <v>923</v>
      </c>
      <c r="E1419" s="579">
        <f>SUM(E1420)</f>
        <v>1598107</v>
      </c>
      <c r="F1419" s="549">
        <f t="shared" si="144"/>
        <v>0</v>
      </c>
      <c r="G1419" s="2844"/>
      <c r="H1419" s="2844"/>
      <c r="I1419" s="2844"/>
      <c r="J1419" s="2844"/>
      <c r="K1419" s="2844"/>
      <c r="L1419" s="2844"/>
      <c r="M1419" s="1690"/>
      <c r="N1419" s="2845"/>
      <c r="O1419" s="2845"/>
      <c r="P1419" s="2845"/>
      <c r="Q1419" s="2520"/>
      <c r="R1419" s="2845"/>
      <c r="S1419" s="2845"/>
      <c r="T1419" s="2845"/>
      <c r="U1419" s="2845"/>
      <c r="V1419" s="2845"/>
      <c r="W1419" s="2845"/>
      <c r="X1419" s="2845"/>
      <c r="Y1419" s="2845"/>
      <c r="Z1419" s="2845"/>
      <c r="AA1419" s="2845"/>
      <c r="AB1419" s="2845"/>
      <c r="AC1419" s="2845"/>
      <c r="AD1419" s="2845"/>
      <c r="AE1419" s="2845"/>
      <c r="AF1419" s="2520"/>
      <c r="AG1419" s="2846"/>
      <c r="AH1419" s="2846"/>
      <c r="AI1419" s="2846"/>
      <c r="AJ1419" s="2846"/>
      <c r="AK1419" s="2846"/>
      <c r="AL1419" s="2846"/>
    </row>
    <row r="1420" spans="1:38" ht="17.100000000000001" customHeight="1">
      <c r="A1420" s="3561"/>
      <c r="B1420" s="3554"/>
      <c r="C1420" s="5223" t="s">
        <v>582</v>
      </c>
      <c r="D1420" s="5197"/>
      <c r="E1420" s="821">
        <f>SUM(E1421,E1439)</f>
        <v>1598107</v>
      </c>
      <c r="F1420" s="549">
        <f t="shared" si="144"/>
        <v>0</v>
      </c>
      <c r="G1420" s="2844"/>
      <c r="H1420" s="2844"/>
      <c r="I1420" s="2844"/>
      <c r="J1420" s="2844"/>
      <c r="K1420" s="2844"/>
      <c r="L1420" s="2844"/>
      <c r="M1420" s="1690"/>
      <c r="N1420" s="2845"/>
      <c r="O1420" s="2845"/>
      <c r="P1420" s="2845"/>
      <c r="Q1420" s="2520"/>
      <c r="R1420" s="2845"/>
      <c r="S1420" s="2845"/>
      <c r="T1420" s="2845"/>
      <c r="U1420" s="2845"/>
      <c r="V1420" s="2845"/>
      <c r="W1420" s="2845"/>
      <c r="X1420" s="2845"/>
      <c r="Y1420" s="2845"/>
      <c r="Z1420" s="2845"/>
      <c r="AA1420" s="2845"/>
      <c r="AB1420" s="2845"/>
      <c r="AC1420" s="2845"/>
      <c r="AD1420" s="2845"/>
      <c r="AE1420" s="2845"/>
      <c r="AF1420" s="2520"/>
      <c r="AG1420" s="2846"/>
      <c r="AH1420" s="2846"/>
      <c r="AI1420" s="2846"/>
      <c r="AJ1420" s="2846"/>
      <c r="AK1420" s="2846"/>
      <c r="AL1420" s="2846"/>
    </row>
    <row r="1421" spans="1:38" ht="17.100000000000001" customHeight="1">
      <c r="A1421" s="3561"/>
      <c r="B1421" s="3554"/>
      <c r="C1421" s="5467" t="s">
        <v>583</v>
      </c>
      <c r="D1421" s="5467"/>
      <c r="E1421" s="4161">
        <f>SUM(E1422,E1431)</f>
        <v>1593907</v>
      </c>
      <c r="F1421" s="549">
        <f t="shared" si="144"/>
        <v>0</v>
      </c>
      <c r="G1421" s="2853"/>
      <c r="H1421" s="2853"/>
      <c r="I1421" s="2853"/>
      <c r="J1421" s="2853"/>
      <c r="K1421" s="2853"/>
      <c r="L1421" s="2853"/>
      <c r="M1421" s="1690"/>
      <c r="N1421" s="2854"/>
      <c r="O1421" s="2854"/>
      <c r="P1421" s="2854"/>
      <c r="Q1421" s="2520"/>
      <c r="R1421" s="2854"/>
      <c r="S1421" s="2854"/>
      <c r="T1421" s="2854"/>
      <c r="U1421" s="2854"/>
      <c r="V1421" s="2854"/>
      <c r="W1421" s="2854"/>
      <c r="X1421" s="2854"/>
      <c r="Y1421" s="2854"/>
      <c r="Z1421" s="2854"/>
      <c r="AA1421" s="2854"/>
      <c r="AB1421" s="2854"/>
      <c r="AC1421" s="2854"/>
      <c r="AD1421" s="2854"/>
      <c r="AE1421" s="2854"/>
      <c r="AF1421" s="2520"/>
      <c r="AG1421" s="2855"/>
      <c r="AH1421" s="2855"/>
      <c r="AI1421" s="2855"/>
      <c r="AJ1421" s="2855"/>
      <c r="AK1421" s="2855"/>
      <c r="AL1421" s="2855"/>
    </row>
    <row r="1422" spans="1:38" ht="17.100000000000001" customHeight="1">
      <c r="A1422" s="3561"/>
      <c r="B1422" s="3554"/>
      <c r="C1422" s="5466" t="s">
        <v>584</v>
      </c>
      <c r="D1422" s="5466"/>
      <c r="E1422" s="4162">
        <f>SUM(E1423:E1429)</f>
        <v>1430867</v>
      </c>
      <c r="F1422" s="549">
        <f t="shared" si="144"/>
        <v>0</v>
      </c>
      <c r="G1422" s="2853"/>
      <c r="H1422" s="2853"/>
      <c r="I1422" s="2853"/>
      <c r="J1422" s="2853"/>
      <c r="K1422" s="2853"/>
      <c r="L1422" s="2853"/>
      <c r="M1422" s="1690"/>
      <c r="N1422" s="2854"/>
      <c r="O1422" s="2854"/>
      <c r="P1422" s="2854"/>
      <c r="Q1422" s="2520"/>
      <c r="R1422" s="2854"/>
      <c r="S1422" s="2854"/>
      <c r="T1422" s="2854"/>
      <c r="U1422" s="2854"/>
      <c r="V1422" s="2854"/>
      <c r="W1422" s="2854"/>
      <c r="X1422" s="2854"/>
      <c r="Y1422" s="2854"/>
      <c r="Z1422" s="2854"/>
      <c r="AA1422" s="2854"/>
      <c r="AB1422" s="2854"/>
      <c r="AC1422" s="2854"/>
      <c r="AD1422" s="2854"/>
      <c r="AE1422" s="2854"/>
      <c r="AF1422" s="2520"/>
      <c r="AG1422" s="2855"/>
      <c r="AH1422" s="2855"/>
      <c r="AI1422" s="2855"/>
      <c r="AJ1422" s="2855"/>
      <c r="AK1422" s="2855"/>
      <c r="AL1422" s="2855"/>
    </row>
    <row r="1423" spans="1:38" ht="17.100000000000001" customHeight="1">
      <c r="A1423" s="3561"/>
      <c r="B1423" s="3554"/>
      <c r="C1423" s="4145" t="s">
        <v>585</v>
      </c>
      <c r="D1423" s="4146" t="s">
        <v>586</v>
      </c>
      <c r="E1423" s="4161">
        <f>F1423</f>
        <v>774279</v>
      </c>
      <c r="F1423" s="549">
        <f t="shared" si="144"/>
        <v>774279</v>
      </c>
      <c r="G1423" s="2856"/>
      <c r="H1423" s="2856"/>
      <c r="I1423" s="2856"/>
      <c r="J1423" s="2856"/>
      <c r="K1423" s="2856"/>
      <c r="L1423" s="2856"/>
      <c r="M1423" s="1690"/>
      <c r="N1423" s="2857"/>
      <c r="O1423" s="2857"/>
      <c r="P1423" s="2857"/>
      <c r="Q1423" s="2520"/>
      <c r="R1423" s="2857"/>
      <c r="S1423" s="2857"/>
      <c r="T1423" s="2857"/>
      <c r="U1423" s="2857"/>
      <c r="V1423" s="2857"/>
      <c r="W1423" s="2857"/>
      <c r="X1423" s="2857"/>
      <c r="Y1423" s="2857"/>
      <c r="Z1423" s="2857"/>
      <c r="AA1423" s="2857"/>
      <c r="AB1423" s="2857">
        <v>774279</v>
      </c>
      <c r="AC1423" s="2857"/>
      <c r="AD1423" s="2857"/>
      <c r="AE1423" s="2857"/>
      <c r="AF1423" s="2520"/>
      <c r="AG1423" s="2858"/>
      <c r="AH1423" s="2858"/>
      <c r="AI1423" s="2858"/>
      <c r="AJ1423" s="2858"/>
      <c r="AK1423" s="2858"/>
      <c r="AL1423" s="2858"/>
    </row>
    <row r="1424" spans="1:38" ht="17.100000000000001" customHeight="1">
      <c r="A1424" s="3561"/>
      <c r="B1424" s="3554"/>
      <c r="C1424" s="4063" t="s">
        <v>587</v>
      </c>
      <c r="D1424" s="4064" t="s">
        <v>588</v>
      </c>
      <c r="E1424" s="796">
        <f t="shared" ref="E1424:E1429" si="147">F1424</f>
        <v>61944</v>
      </c>
      <c r="F1424" s="549">
        <f t="shared" si="144"/>
        <v>61944</v>
      </c>
      <c r="G1424" s="2856"/>
      <c r="H1424" s="2856"/>
      <c r="I1424" s="2856"/>
      <c r="J1424" s="2856"/>
      <c r="K1424" s="2856"/>
      <c r="L1424" s="2856"/>
      <c r="M1424" s="1690"/>
      <c r="N1424" s="2857"/>
      <c r="O1424" s="2857"/>
      <c r="P1424" s="2857"/>
      <c r="Q1424" s="2520"/>
      <c r="R1424" s="2857"/>
      <c r="S1424" s="2857"/>
      <c r="T1424" s="2857"/>
      <c r="U1424" s="2857"/>
      <c r="V1424" s="2857"/>
      <c r="W1424" s="2857"/>
      <c r="X1424" s="2857"/>
      <c r="Y1424" s="2857"/>
      <c r="Z1424" s="2857"/>
      <c r="AA1424" s="2857"/>
      <c r="AB1424" s="2857">
        <v>61944</v>
      </c>
      <c r="AC1424" s="2857"/>
      <c r="AD1424" s="2857"/>
      <c r="AE1424" s="2857"/>
      <c r="AF1424" s="2520"/>
      <c r="AG1424" s="2858"/>
      <c r="AH1424" s="2858"/>
      <c r="AI1424" s="2858"/>
      <c r="AJ1424" s="2858"/>
      <c r="AK1424" s="2858"/>
      <c r="AL1424" s="2858"/>
    </row>
    <row r="1425" spans="1:38" ht="17.100000000000001" customHeight="1">
      <c r="A1425" s="3561"/>
      <c r="B1425" s="3554"/>
      <c r="C1425" s="4142" t="s">
        <v>589</v>
      </c>
      <c r="D1425" s="4143" t="s">
        <v>590</v>
      </c>
      <c r="E1425" s="4161">
        <f t="shared" si="147"/>
        <v>196709</v>
      </c>
      <c r="F1425" s="549">
        <f t="shared" si="144"/>
        <v>196709</v>
      </c>
      <c r="G1425" s="2859"/>
      <c r="H1425" s="2859"/>
      <c r="I1425" s="2859"/>
      <c r="J1425" s="2859"/>
      <c r="K1425" s="2859"/>
      <c r="L1425" s="2859"/>
      <c r="M1425" s="1690"/>
      <c r="N1425" s="2860"/>
      <c r="O1425" s="2860"/>
      <c r="P1425" s="2860"/>
      <c r="Q1425" s="2520"/>
      <c r="R1425" s="2860"/>
      <c r="S1425" s="2860"/>
      <c r="T1425" s="2860"/>
      <c r="U1425" s="2860"/>
      <c r="V1425" s="2860"/>
      <c r="W1425" s="2860"/>
      <c r="X1425" s="2860"/>
      <c r="Y1425" s="2860"/>
      <c r="Z1425" s="2860"/>
      <c r="AA1425" s="2860"/>
      <c r="AB1425" s="2860">
        <v>196709</v>
      </c>
      <c r="AC1425" s="2860"/>
      <c r="AD1425" s="2860"/>
      <c r="AE1425" s="2860"/>
      <c r="AF1425" s="2520"/>
      <c r="AG1425" s="2861"/>
      <c r="AH1425" s="2861"/>
      <c r="AI1425" s="2861"/>
      <c r="AJ1425" s="2861"/>
      <c r="AK1425" s="2861"/>
      <c r="AL1425" s="2861"/>
    </row>
    <row r="1426" spans="1:38" ht="15.75" customHeight="1">
      <c r="A1426" s="3561"/>
      <c r="B1426" s="3554"/>
      <c r="C1426" s="4142" t="s">
        <v>591</v>
      </c>
      <c r="D1426" s="4143" t="s">
        <v>592</v>
      </c>
      <c r="E1426" s="4161">
        <f t="shared" si="147"/>
        <v>28969</v>
      </c>
      <c r="F1426" s="549">
        <f t="shared" si="144"/>
        <v>28969</v>
      </c>
      <c r="G1426" s="2862"/>
      <c r="H1426" s="2862"/>
      <c r="I1426" s="2862"/>
      <c r="J1426" s="2862"/>
      <c r="K1426" s="2862"/>
      <c r="L1426" s="2862"/>
      <c r="M1426" s="1690"/>
      <c r="N1426" s="2863"/>
      <c r="O1426" s="2863"/>
      <c r="P1426" s="2863"/>
      <c r="Q1426" s="2520"/>
      <c r="R1426" s="2863"/>
      <c r="S1426" s="2863"/>
      <c r="T1426" s="2863"/>
      <c r="U1426" s="2863"/>
      <c r="V1426" s="2863"/>
      <c r="W1426" s="2863"/>
      <c r="X1426" s="2863"/>
      <c r="Y1426" s="2863"/>
      <c r="Z1426" s="2863"/>
      <c r="AA1426" s="2863"/>
      <c r="AB1426" s="2863">
        <v>28969</v>
      </c>
      <c r="AC1426" s="2863"/>
      <c r="AD1426" s="2863"/>
      <c r="AE1426" s="2863"/>
      <c r="AF1426" s="2520"/>
      <c r="AG1426" s="2864"/>
      <c r="AH1426" s="2864"/>
      <c r="AI1426" s="2864"/>
      <c r="AJ1426" s="2864"/>
      <c r="AK1426" s="2864"/>
      <c r="AL1426" s="2864"/>
    </row>
    <row r="1427" spans="1:38" ht="15.75" customHeight="1">
      <c r="A1427" s="3561"/>
      <c r="B1427" s="3554"/>
      <c r="C1427" s="4142" t="s">
        <v>595</v>
      </c>
      <c r="D1427" s="4163" t="s">
        <v>596</v>
      </c>
      <c r="E1427" s="4161">
        <f t="shared" si="147"/>
        <v>5040</v>
      </c>
      <c r="F1427" s="549">
        <f t="shared" si="144"/>
        <v>5040</v>
      </c>
      <c r="G1427" s="2865"/>
      <c r="H1427" s="2865"/>
      <c r="I1427" s="2865"/>
      <c r="J1427" s="2865"/>
      <c r="K1427" s="2865"/>
      <c r="L1427" s="2865"/>
      <c r="M1427" s="1690"/>
      <c r="N1427" s="2866"/>
      <c r="O1427" s="2866"/>
      <c r="P1427" s="2866"/>
      <c r="Q1427" s="2520"/>
      <c r="R1427" s="2866"/>
      <c r="S1427" s="2866"/>
      <c r="T1427" s="2866"/>
      <c r="U1427" s="2866"/>
      <c r="V1427" s="2866"/>
      <c r="W1427" s="2866"/>
      <c r="X1427" s="2866"/>
      <c r="Y1427" s="2866"/>
      <c r="Z1427" s="2866"/>
      <c r="AA1427" s="2866"/>
      <c r="AB1427" s="2866">
        <v>5040</v>
      </c>
      <c r="AC1427" s="2866"/>
      <c r="AD1427" s="2866"/>
      <c r="AE1427" s="2866"/>
      <c r="AF1427" s="2520"/>
      <c r="AG1427" s="2867"/>
      <c r="AH1427" s="2867"/>
      <c r="AI1427" s="2867"/>
      <c r="AJ1427" s="2867"/>
      <c r="AK1427" s="2867"/>
      <c r="AL1427" s="2867"/>
    </row>
    <row r="1428" spans="1:38" ht="15.75" customHeight="1">
      <c r="A1428" s="3561"/>
      <c r="B1428" s="3554"/>
      <c r="C1428" s="4142" t="s">
        <v>852</v>
      </c>
      <c r="D1428" s="4143" t="s">
        <v>853</v>
      </c>
      <c r="E1428" s="4161">
        <f t="shared" si="147"/>
        <v>335416</v>
      </c>
      <c r="F1428" s="549">
        <f t="shared" si="144"/>
        <v>335416</v>
      </c>
      <c r="G1428" s="2868"/>
      <c r="H1428" s="2868"/>
      <c r="I1428" s="2868"/>
      <c r="J1428" s="2868"/>
      <c r="K1428" s="2868"/>
      <c r="L1428" s="2868"/>
      <c r="M1428" s="1690"/>
      <c r="N1428" s="2869"/>
      <c r="O1428" s="2869"/>
      <c r="P1428" s="2869"/>
      <c r="Q1428" s="2520"/>
      <c r="R1428" s="2869"/>
      <c r="S1428" s="2869"/>
      <c r="T1428" s="2869"/>
      <c r="U1428" s="2869"/>
      <c r="V1428" s="2869"/>
      <c r="W1428" s="2869"/>
      <c r="X1428" s="2869"/>
      <c r="Y1428" s="2869"/>
      <c r="Z1428" s="2869"/>
      <c r="AA1428" s="2869"/>
      <c r="AB1428" s="2869">
        <v>335416</v>
      </c>
      <c r="AC1428" s="2869"/>
      <c r="AD1428" s="2869"/>
      <c r="AE1428" s="2869"/>
      <c r="AF1428" s="2520"/>
      <c r="AG1428" s="2870"/>
      <c r="AH1428" s="2870"/>
      <c r="AI1428" s="2870"/>
      <c r="AJ1428" s="2870"/>
      <c r="AK1428" s="2870"/>
      <c r="AL1428" s="2870"/>
    </row>
    <row r="1429" spans="1:38" ht="15.75" customHeight="1">
      <c r="A1429" s="3554"/>
      <c r="B1429" s="3554"/>
      <c r="C1429" s="4147" t="s">
        <v>854</v>
      </c>
      <c r="D1429" s="4146" t="s">
        <v>855</v>
      </c>
      <c r="E1429" s="4161">
        <f t="shared" si="147"/>
        <v>28510</v>
      </c>
      <c r="F1429" s="549">
        <f t="shared" si="144"/>
        <v>28510</v>
      </c>
      <c r="G1429" s="2871"/>
      <c r="H1429" s="2871"/>
      <c r="I1429" s="2871"/>
      <c r="J1429" s="2871"/>
      <c r="K1429" s="2871"/>
      <c r="L1429" s="2871"/>
      <c r="M1429" s="1690"/>
      <c r="N1429" s="2872"/>
      <c r="O1429" s="2872"/>
      <c r="P1429" s="2872"/>
      <c r="Q1429" s="2520"/>
      <c r="R1429" s="2872"/>
      <c r="S1429" s="2872"/>
      <c r="T1429" s="2872"/>
      <c r="U1429" s="2872"/>
      <c r="V1429" s="2872"/>
      <c r="W1429" s="2872"/>
      <c r="X1429" s="2872"/>
      <c r="Y1429" s="2872"/>
      <c r="Z1429" s="2872"/>
      <c r="AA1429" s="2872"/>
      <c r="AB1429" s="2872">
        <v>28510</v>
      </c>
      <c r="AC1429" s="2872"/>
      <c r="AD1429" s="2872"/>
      <c r="AE1429" s="2872"/>
      <c r="AF1429" s="2520"/>
      <c r="AG1429" s="2873"/>
      <c r="AH1429" s="2873"/>
      <c r="AI1429" s="2873"/>
      <c r="AJ1429" s="2873"/>
      <c r="AK1429" s="2873"/>
      <c r="AL1429" s="2873"/>
    </row>
    <row r="1430" spans="1:38" ht="16.5" customHeight="1">
      <c r="A1430" s="3554"/>
      <c r="B1430" s="3554"/>
      <c r="C1430" s="3751"/>
      <c r="D1430" s="4164"/>
      <c r="E1430" s="796"/>
      <c r="F1430" s="549">
        <f t="shared" si="144"/>
        <v>0</v>
      </c>
      <c r="G1430" s="2871"/>
      <c r="H1430" s="2871"/>
      <c r="I1430" s="2871"/>
      <c r="J1430" s="2871"/>
      <c r="K1430" s="2871"/>
      <c r="L1430" s="2871"/>
      <c r="M1430" s="1690"/>
      <c r="N1430" s="2872"/>
      <c r="O1430" s="2872"/>
      <c r="P1430" s="2872"/>
      <c r="Q1430" s="2520"/>
      <c r="R1430" s="2872"/>
      <c r="S1430" s="2872"/>
      <c r="T1430" s="2872"/>
      <c r="U1430" s="2872"/>
      <c r="V1430" s="2872"/>
      <c r="W1430" s="2872"/>
      <c r="X1430" s="2872"/>
      <c r="Y1430" s="2872"/>
      <c r="Z1430" s="2872"/>
      <c r="AA1430" s="2872"/>
      <c r="AB1430" s="2872"/>
      <c r="AC1430" s="2872"/>
      <c r="AD1430" s="2872"/>
      <c r="AE1430" s="2872"/>
      <c r="AF1430" s="2520"/>
      <c r="AG1430" s="2873"/>
      <c r="AH1430" s="2873"/>
      <c r="AI1430" s="2873"/>
      <c r="AJ1430" s="2873"/>
      <c r="AK1430" s="2873"/>
      <c r="AL1430" s="2873"/>
    </row>
    <row r="1431" spans="1:38" ht="17.100000000000001" customHeight="1">
      <c r="A1431" s="3561"/>
      <c r="B1431" s="3554"/>
      <c r="C1431" s="5430" t="s">
        <v>597</v>
      </c>
      <c r="D1431" s="5430"/>
      <c r="E1431" s="870">
        <f>SUM(E1432:E1437)</f>
        <v>163040</v>
      </c>
      <c r="F1431" s="549">
        <f t="shared" si="144"/>
        <v>0</v>
      </c>
      <c r="G1431" s="2871"/>
      <c r="H1431" s="2871"/>
      <c r="I1431" s="2871"/>
      <c r="J1431" s="2871"/>
      <c r="K1431" s="2871"/>
      <c r="L1431" s="2871"/>
      <c r="M1431" s="1690"/>
      <c r="N1431" s="2872"/>
      <c r="O1431" s="2872"/>
      <c r="P1431" s="2872"/>
      <c r="Q1431" s="2520"/>
      <c r="R1431" s="2872"/>
      <c r="S1431" s="2872"/>
      <c r="T1431" s="2872"/>
      <c r="U1431" s="2872"/>
      <c r="V1431" s="2872"/>
      <c r="W1431" s="2872"/>
      <c r="X1431" s="2872"/>
      <c r="Y1431" s="2872"/>
      <c r="Z1431" s="2872"/>
      <c r="AA1431" s="2872"/>
      <c r="AB1431" s="2872"/>
      <c r="AC1431" s="2872"/>
      <c r="AD1431" s="2872"/>
      <c r="AE1431" s="2872"/>
      <c r="AF1431" s="2520"/>
      <c r="AG1431" s="2873"/>
      <c r="AH1431" s="2873"/>
      <c r="AI1431" s="2873"/>
      <c r="AJ1431" s="2873"/>
      <c r="AK1431" s="2873"/>
      <c r="AL1431" s="2873"/>
    </row>
    <row r="1432" spans="1:38" ht="17.100000000000001" customHeight="1">
      <c r="A1432" s="3561"/>
      <c r="B1432" s="3554"/>
      <c r="C1432" s="4142" t="s">
        <v>600</v>
      </c>
      <c r="D1432" s="4143" t="s">
        <v>601</v>
      </c>
      <c r="E1432" s="4161">
        <f>F1432</f>
        <v>43050</v>
      </c>
      <c r="F1432" s="549">
        <f t="shared" si="144"/>
        <v>43050</v>
      </c>
      <c r="G1432" s="2874"/>
      <c r="H1432" s="2874"/>
      <c r="I1432" s="2874"/>
      <c r="J1432" s="2874"/>
      <c r="K1432" s="2874"/>
      <c r="L1432" s="2874"/>
      <c r="M1432" s="1690"/>
      <c r="N1432" s="2875"/>
      <c r="O1432" s="2875"/>
      <c r="P1432" s="2875"/>
      <c r="Q1432" s="2520"/>
      <c r="R1432" s="2875"/>
      <c r="S1432" s="2875"/>
      <c r="T1432" s="2875"/>
      <c r="U1432" s="2875"/>
      <c r="V1432" s="2875"/>
      <c r="W1432" s="2875"/>
      <c r="X1432" s="2875"/>
      <c r="Y1432" s="2875"/>
      <c r="Z1432" s="2875"/>
      <c r="AA1432" s="2875"/>
      <c r="AB1432" s="2875">
        <v>43050</v>
      </c>
      <c r="AC1432" s="2875"/>
      <c r="AD1432" s="2875"/>
      <c r="AE1432" s="2875"/>
      <c r="AF1432" s="2520"/>
      <c r="AG1432" s="2876"/>
      <c r="AH1432" s="2876"/>
      <c r="AI1432" s="2876"/>
      <c r="AJ1432" s="2876"/>
      <c r="AK1432" s="2876"/>
      <c r="AL1432" s="2876"/>
    </row>
    <row r="1433" spans="1:38" ht="17.100000000000001" customHeight="1">
      <c r="A1433" s="3561"/>
      <c r="B1433" s="3554"/>
      <c r="C1433" s="4142" t="s">
        <v>604</v>
      </c>
      <c r="D1433" s="4143" t="s">
        <v>605</v>
      </c>
      <c r="E1433" s="4161">
        <f t="shared" ref="E1433:E1437" si="148">F1433</f>
        <v>59431</v>
      </c>
      <c r="F1433" s="549">
        <f t="shared" ref="F1433:F1496" si="149">SUM(G1433:AJ1433)</f>
        <v>59431</v>
      </c>
      <c r="G1433" s="2877"/>
      <c r="H1433" s="2877"/>
      <c r="I1433" s="2877"/>
      <c r="J1433" s="2877"/>
      <c r="K1433" s="2877"/>
      <c r="L1433" s="2877"/>
      <c r="M1433" s="1690"/>
      <c r="N1433" s="2878"/>
      <c r="O1433" s="2878"/>
      <c r="P1433" s="2878"/>
      <c r="Q1433" s="2520"/>
      <c r="R1433" s="2878"/>
      <c r="S1433" s="2878"/>
      <c r="T1433" s="2878"/>
      <c r="U1433" s="2878"/>
      <c r="V1433" s="2878"/>
      <c r="W1433" s="2878"/>
      <c r="X1433" s="2878"/>
      <c r="Y1433" s="2878"/>
      <c r="Z1433" s="2878"/>
      <c r="AA1433" s="2878"/>
      <c r="AB1433" s="2878">
        <v>59431</v>
      </c>
      <c r="AC1433" s="2878"/>
      <c r="AD1433" s="2878"/>
      <c r="AE1433" s="2878"/>
      <c r="AF1433" s="2520"/>
      <c r="AG1433" s="2879"/>
      <c r="AH1433" s="2879"/>
      <c r="AI1433" s="2879"/>
      <c r="AJ1433" s="2879"/>
      <c r="AK1433" s="2879"/>
      <c r="AL1433" s="2879"/>
    </row>
    <row r="1434" spans="1:38" ht="17.100000000000001" customHeight="1">
      <c r="A1434" s="3561"/>
      <c r="B1434" s="3554"/>
      <c r="C1434" s="4142" t="s">
        <v>608</v>
      </c>
      <c r="D1434" s="4143" t="s">
        <v>609</v>
      </c>
      <c r="E1434" s="4161">
        <f t="shared" si="148"/>
        <v>2132</v>
      </c>
      <c r="F1434" s="549">
        <f t="shared" si="149"/>
        <v>2132</v>
      </c>
      <c r="G1434" s="2880"/>
      <c r="H1434" s="2880"/>
      <c r="I1434" s="2880"/>
      <c r="J1434" s="2880"/>
      <c r="K1434" s="2880"/>
      <c r="L1434" s="2880"/>
      <c r="M1434" s="1690"/>
      <c r="N1434" s="2881"/>
      <c r="O1434" s="2881"/>
      <c r="P1434" s="2881"/>
      <c r="Q1434" s="2520"/>
      <c r="R1434" s="2881"/>
      <c r="S1434" s="2881"/>
      <c r="T1434" s="2881"/>
      <c r="U1434" s="2881"/>
      <c r="V1434" s="2881"/>
      <c r="W1434" s="2881"/>
      <c r="X1434" s="2881"/>
      <c r="Y1434" s="2881"/>
      <c r="Z1434" s="2881"/>
      <c r="AA1434" s="2881"/>
      <c r="AB1434" s="2881">
        <v>2132</v>
      </c>
      <c r="AC1434" s="2881"/>
      <c r="AD1434" s="2881"/>
      <c r="AE1434" s="2881"/>
      <c r="AF1434" s="2520"/>
      <c r="AG1434" s="2882"/>
      <c r="AH1434" s="2882"/>
      <c r="AI1434" s="2882"/>
      <c r="AJ1434" s="2882"/>
      <c r="AK1434" s="2882"/>
      <c r="AL1434" s="2882"/>
    </row>
    <row r="1435" spans="1:38" ht="17.100000000000001" customHeight="1">
      <c r="A1435" s="3561"/>
      <c r="B1435" s="3554"/>
      <c r="C1435" s="4142" t="s">
        <v>610</v>
      </c>
      <c r="D1435" s="4143" t="s">
        <v>611</v>
      </c>
      <c r="E1435" s="4161">
        <f>F1435</f>
        <v>9450</v>
      </c>
      <c r="F1435" s="549">
        <f t="shared" si="149"/>
        <v>9450</v>
      </c>
      <c r="G1435" s="2883"/>
      <c r="H1435" s="2883"/>
      <c r="I1435" s="2883"/>
      <c r="J1435" s="2883"/>
      <c r="K1435" s="2883"/>
      <c r="L1435" s="2883"/>
      <c r="M1435" s="1690"/>
      <c r="N1435" s="2884"/>
      <c r="O1435" s="2884"/>
      <c r="P1435" s="2884"/>
      <c r="Q1435" s="2520"/>
      <c r="R1435" s="2884"/>
      <c r="S1435" s="2884"/>
      <c r="T1435" s="2884"/>
      <c r="U1435" s="2884"/>
      <c r="V1435" s="2884"/>
      <c r="W1435" s="2884"/>
      <c r="X1435" s="2884"/>
      <c r="Y1435" s="2884"/>
      <c r="Z1435" s="2884"/>
      <c r="AA1435" s="2884"/>
      <c r="AB1435" s="2884">
        <v>9450</v>
      </c>
      <c r="AC1435" s="2884"/>
      <c r="AD1435" s="2884"/>
      <c r="AE1435" s="2884"/>
      <c r="AF1435" s="2520"/>
      <c r="AG1435" s="2885"/>
      <c r="AH1435" s="2885"/>
      <c r="AI1435" s="2885"/>
      <c r="AJ1435" s="2885"/>
      <c r="AK1435" s="2885"/>
      <c r="AL1435" s="2885"/>
    </row>
    <row r="1436" spans="1:38" ht="16.5" customHeight="1">
      <c r="A1436" s="3561"/>
      <c r="B1436" s="5337"/>
      <c r="C1436" s="4142" t="s">
        <v>612</v>
      </c>
      <c r="D1436" s="4143" t="s">
        <v>924</v>
      </c>
      <c r="E1436" s="4161">
        <f t="shared" si="148"/>
        <v>819</v>
      </c>
      <c r="F1436" s="549">
        <f t="shared" si="149"/>
        <v>819</v>
      </c>
      <c r="G1436" s="2886"/>
      <c r="H1436" s="2886"/>
      <c r="I1436" s="2886"/>
      <c r="J1436" s="2886"/>
      <c r="K1436" s="2886"/>
      <c r="L1436" s="2886"/>
      <c r="M1436" s="1690"/>
      <c r="N1436" s="2887"/>
      <c r="O1436" s="2887"/>
      <c r="P1436" s="2887"/>
      <c r="Q1436" s="2520"/>
      <c r="R1436" s="2887"/>
      <c r="S1436" s="2887"/>
      <c r="T1436" s="2887"/>
      <c r="U1436" s="2887"/>
      <c r="V1436" s="2887"/>
      <c r="W1436" s="2887"/>
      <c r="X1436" s="2887"/>
      <c r="Y1436" s="2887"/>
      <c r="Z1436" s="2887"/>
      <c r="AA1436" s="2887"/>
      <c r="AB1436" s="2887">
        <v>819</v>
      </c>
      <c r="AC1436" s="2887"/>
      <c r="AD1436" s="2887"/>
      <c r="AE1436" s="2887"/>
      <c r="AF1436" s="2520"/>
      <c r="AG1436" s="2888"/>
      <c r="AH1436" s="2888"/>
      <c r="AI1436" s="2888"/>
      <c r="AJ1436" s="2888"/>
      <c r="AK1436" s="2888"/>
      <c r="AL1436" s="2888"/>
    </row>
    <row r="1437" spans="1:38" ht="17.100000000000001" customHeight="1">
      <c r="A1437" s="3561"/>
      <c r="B1437" s="5337"/>
      <c r="C1437" s="4149" t="s">
        <v>622</v>
      </c>
      <c r="D1437" s="4150" t="s">
        <v>623</v>
      </c>
      <c r="E1437" s="4161">
        <f t="shared" si="148"/>
        <v>48158</v>
      </c>
      <c r="F1437" s="549">
        <f t="shared" si="149"/>
        <v>48158</v>
      </c>
      <c r="G1437" s="2889"/>
      <c r="H1437" s="2889"/>
      <c r="I1437" s="2889"/>
      <c r="J1437" s="2889"/>
      <c r="K1437" s="2889"/>
      <c r="L1437" s="2889"/>
      <c r="M1437" s="1690"/>
      <c r="N1437" s="2890"/>
      <c r="O1437" s="2890"/>
      <c r="P1437" s="2890"/>
      <c r="Q1437" s="2520"/>
      <c r="R1437" s="2890"/>
      <c r="S1437" s="2890"/>
      <c r="T1437" s="2890"/>
      <c r="U1437" s="2890"/>
      <c r="V1437" s="2890"/>
      <c r="W1437" s="2890"/>
      <c r="X1437" s="2890"/>
      <c r="Y1437" s="2890"/>
      <c r="Z1437" s="2890"/>
      <c r="AA1437" s="2890"/>
      <c r="AB1437" s="2890">
        <v>48158</v>
      </c>
      <c r="AC1437" s="2890"/>
      <c r="AD1437" s="2890"/>
      <c r="AE1437" s="2890"/>
      <c r="AF1437" s="2520"/>
      <c r="AG1437" s="2891"/>
      <c r="AH1437" s="2891"/>
      <c r="AI1437" s="2891"/>
      <c r="AJ1437" s="2891"/>
      <c r="AK1437" s="2891"/>
      <c r="AL1437" s="2891"/>
    </row>
    <row r="1438" spans="1:38" ht="13.5" customHeight="1">
      <c r="A1438" s="3561"/>
      <c r="B1438" s="5337"/>
      <c r="C1438" s="4165"/>
      <c r="D1438" s="4123"/>
      <c r="E1438" s="4161"/>
      <c r="F1438" s="549">
        <f t="shared" si="149"/>
        <v>0</v>
      </c>
      <c r="G1438" s="2889"/>
      <c r="H1438" s="2889"/>
      <c r="I1438" s="2889"/>
      <c r="J1438" s="2889"/>
      <c r="K1438" s="2889"/>
      <c r="L1438" s="2889"/>
      <c r="M1438" s="1690"/>
      <c r="N1438" s="2890"/>
      <c r="O1438" s="2890"/>
      <c r="P1438" s="2890"/>
      <c r="Q1438" s="2520"/>
      <c r="R1438" s="2890"/>
      <c r="S1438" s="2890"/>
      <c r="T1438" s="2890"/>
      <c r="U1438" s="2890"/>
      <c r="V1438" s="2890"/>
      <c r="W1438" s="2890"/>
      <c r="X1438" s="2890"/>
      <c r="Y1438" s="2890"/>
      <c r="Z1438" s="2890"/>
      <c r="AA1438" s="2890"/>
      <c r="AB1438" s="2890"/>
    </row>
    <row r="1439" spans="1:38" ht="17.100000000000001" customHeight="1">
      <c r="A1439" s="3561"/>
      <c r="B1439" s="5337"/>
      <c r="C1439" s="5431" t="s">
        <v>634</v>
      </c>
      <c r="D1439" s="5431"/>
      <c r="E1439" s="796">
        <f>SUM(E1440)</f>
        <v>4200</v>
      </c>
      <c r="F1439" s="549">
        <f t="shared" si="149"/>
        <v>0</v>
      </c>
      <c r="G1439" s="2889"/>
      <c r="H1439" s="2889"/>
      <c r="I1439" s="2889"/>
      <c r="J1439" s="2889"/>
      <c r="K1439" s="2889"/>
      <c r="L1439" s="2889"/>
      <c r="M1439" s="1690"/>
      <c r="N1439" s="2890"/>
      <c r="O1439" s="2890"/>
      <c r="P1439" s="2890"/>
      <c r="Q1439" s="2520"/>
      <c r="R1439" s="2890"/>
      <c r="S1439" s="2890"/>
      <c r="T1439" s="2890"/>
      <c r="U1439" s="2890"/>
      <c r="V1439" s="2890"/>
      <c r="W1439" s="2890"/>
      <c r="X1439" s="2890"/>
      <c r="Y1439" s="2890"/>
      <c r="Z1439" s="2890"/>
      <c r="AA1439" s="2890"/>
      <c r="AB1439" s="2890"/>
    </row>
    <row r="1440" spans="1:38" ht="17.100000000000001" customHeight="1" thickBot="1">
      <c r="A1440" s="3561"/>
      <c r="B1440" s="5337"/>
      <c r="C1440" s="4149" t="s">
        <v>635</v>
      </c>
      <c r="D1440" s="4150" t="s">
        <v>636</v>
      </c>
      <c r="E1440" s="4161">
        <f>F1440</f>
        <v>4200</v>
      </c>
      <c r="F1440" s="549">
        <f t="shared" si="149"/>
        <v>4200</v>
      </c>
      <c r="G1440" s="2892"/>
      <c r="H1440" s="2892"/>
      <c r="I1440" s="2892"/>
      <c r="J1440" s="2892"/>
      <c r="K1440" s="2892"/>
      <c r="L1440" s="2892"/>
      <c r="M1440" s="1690"/>
      <c r="N1440" s="2893"/>
      <c r="O1440" s="2893"/>
      <c r="P1440" s="2893"/>
      <c r="Q1440" s="2520"/>
      <c r="R1440" s="2893"/>
      <c r="S1440" s="2893"/>
      <c r="T1440" s="2893"/>
      <c r="U1440" s="2893"/>
      <c r="V1440" s="2893"/>
      <c r="W1440" s="2893"/>
      <c r="X1440" s="2893"/>
      <c r="Y1440" s="2893"/>
      <c r="Z1440" s="2893"/>
      <c r="AA1440" s="2893"/>
      <c r="AB1440" s="2893">
        <v>4200</v>
      </c>
    </row>
    <row r="1441" spans="1:28" ht="17.100000000000001" customHeight="1" thickBot="1">
      <c r="A1441" s="3561"/>
      <c r="B1441" s="576" t="s">
        <v>925</v>
      </c>
      <c r="C1441" s="577"/>
      <c r="D1441" s="578" t="s">
        <v>926</v>
      </c>
      <c r="E1441" s="579">
        <f>SUM(E1442)</f>
        <v>9623200</v>
      </c>
      <c r="F1441" s="549">
        <f t="shared" si="149"/>
        <v>0</v>
      </c>
      <c r="G1441" s="2844"/>
      <c r="H1441" s="2844"/>
      <c r="I1441" s="2844"/>
      <c r="J1441" s="2844"/>
      <c r="K1441" s="2844"/>
      <c r="L1441" s="2844"/>
      <c r="M1441" s="1690"/>
      <c r="N1441" s="2845"/>
      <c r="O1441" s="2845"/>
      <c r="P1441" s="2845"/>
      <c r="Q1441" s="2520"/>
      <c r="R1441" s="2845"/>
      <c r="S1441" s="2845"/>
      <c r="T1441" s="2845"/>
      <c r="U1441" s="2845"/>
      <c r="V1441" s="2845"/>
      <c r="W1441" s="2845"/>
      <c r="X1441" s="2845"/>
      <c r="Y1441" s="2845"/>
      <c r="Z1441" s="2845"/>
      <c r="AA1441" s="2845"/>
      <c r="AB1441" s="2845"/>
    </row>
    <row r="1442" spans="1:28" ht="17.100000000000001" customHeight="1">
      <c r="A1442" s="3561"/>
      <c r="B1442" s="5190"/>
      <c r="C1442" s="5449" t="s">
        <v>582</v>
      </c>
      <c r="D1442" s="5449"/>
      <c r="E1442" s="821">
        <f>SUM(E1443)</f>
        <v>9623200</v>
      </c>
      <c r="F1442" s="549">
        <f t="shared" si="149"/>
        <v>0</v>
      </c>
      <c r="G1442" s="2844"/>
      <c r="H1442" s="2844"/>
      <c r="I1442" s="2844"/>
      <c r="J1442" s="2844"/>
      <c r="K1442" s="2844"/>
      <c r="L1442" s="2844"/>
      <c r="M1442" s="1690"/>
      <c r="N1442" s="2845"/>
      <c r="O1442" s="2845"/>
      <c r="P1442" s="2845"/>
      <c r="Q1442" s="2520"/>
      <c r="R1442" s="2845"/>
      <c r="S1442" s="2845"/>
      <c r="T1442" s="2845"/>
      <c r="U1442" s="2845"/>
      <c r="V1442" s="2845"/>
      <c r="W1442" s="2845"/>
      <c r="X1442" s="2845"/>
      <c r="Y1442" s="2845"/>
      <c r="Z1442" s="2845"/>
      <c r="AA1442" s="2845"/>
      <c r="AB1442" s="2845"/>
    </row>
    <row r="1443" spans="1:28" ht="17.100000000000001" customHeight="1">
      <c r="A1443" s="3561"/>
      <c r="B1443" s="5190"/>
      <c r="C1443" s="5464" t="s">
        <v>648</v>
      </c>
      <c r="D1443" s="5464"/>
      <c r="E1443" s="4161">
        <f>SUM(E1444:E1459)</f>
        <v>9623200</v>
      </c>
      <c r="F1443" s="549">
        <f t="shared" si="149"/>
        <v>0</v>
      </c>
      <c r="G1443" s="2894"/>
      <c r="H1443" s="2894"/>
      <c r="I1443" s="2894"/>
      <c r="J1443" s="2894"/>
      <c r="K1443" s="2894"/>
      <c r="L1443" s="2894"/>
      <c r="M1443" s="1690"/>
      <c r="N1443" s="2895"/>
      <c r="O1443" s="2895"/>
      <c r="P1443" s="2895"/>
      <c r="Q1443" s="2520"/>
      <c r="R1443" s="2895"/>
      <c r="S1443" s="2895"/>
      <c r="T1443" s="2895"/>
      <c r="U1443" s="2895"/>
      <c r="V1443" s="2895"/>
      <c r="W1443" s="2895"/>
      <c r="X1443" s="2895"/>
      <c r="Y1443" s="2895"/>
      <c r="Z1443" s="2895"/>
      <c r="AA1443" s="2895"/>
      <c r="AB1443" s="2895"/>
    </row>
    <row r="1444" spans="1:28" ht="15.75" customHeight="1">
      <c r="A1444" s="3561"/>
      <c r="B1444" s="5190"/>
      <c r="C1444" s="4142" t="s">
        <v>927</v>
      </c>
      <c r="D1444" s="4143" t="s">
        <v>879</v>
      </c>
      <c r="E1444" s="4161">
        <f>F1444</f>
        <v>7112800</v>
      </c>
      <c r="F1444" s="549">
        <f t="shared" si="149"/>
        <v>7112800</v>
      </c>
      <c r="G1444" s="2896"/>
      <c r="H1444" s="2896"/>
      <c r="I1444" s="2896"/>
      <c r="J1444" s="2896"/>
      <c r="K1444" s="2896"/>
      <c r="L1444" s="2896"/>
      <c r="M1444" s="1690"/>
      <c r="N1444" s="2897"/>
      <c r="O1444" s="2897"/>
      <c r="P1444" s="2897"/>
      <c r="Q1444" s="2520"/>
      <c r="R1444" s="2897"/>
      <c r="S1444" s="2897"/>
      <c r="T1444" s="2897"/>
      <c r="U1444" s="2897"/>
      <c r="V1444" s="2897"/>
      <c r="W1444" s="2897"/>
      <c r="X1444" s="2897"/>
      <c r="Y1444" s="2897"/>
      <c r="Z1444" s="2897"/>
      <c r="AA1444" s="2897">
        <v>7112800</v>
      </c>
      <c r="AB1444" s="2897"/>
    </row>
    <row r="1445" spans="1:28" ht="17.100000000000001" customHeight="1">
      <c r="A1445" s="3561"/>
      <c r="B1445" s="3554"/>
      <c r="C1445" s="4145" t="s">
        <v>928</v>
      </c>
      <c r="D1445" s="4146" t="s">
        <v>879</v>
      </c>
      <c r="E1445" s="4161">
        <f t="shared" ref="E1445:E1459" si="150">F1445</f>
        <v>1255200</v>
      </c>
      <c r="F1445" s="549">
        <f t="shared" si="149"/>
        <v>1255200</v>
      </c>
      <c r="G1445" s="2898"/>
      <c r="H1445" s="2898"/>
      <c r="I1445" s="2898"/>
      <c r="J1445" s="2898"/>
      <c r="K1445" s="2898"/>
      <c r="L1445" s="2898"/>
      <c r="M1445" s="1690"/>
      <c r="N1445" s="2899"/>
      <c r="O1445" s="2899"/>
      <c r="P1445" s="2899"/>
      <c r="Q1445" s="2520"/>
      <c r="R1445" s="2899"/>
      <c r="S1445" s="2899"/>
      <c r="T1445" s="2899"/>
      <c r="U1445" s="2899"/>
      <c r="V1445" s="2899"/>
      <c r="W1445" s="2899"/>
      <c r="X1445" s="2899"/>
      <c r="Y1445" s="2899"/>
      <c r="Z1445" s="2899"/>
      <c r="AA1445" s="2899">
        <v>1255200</v>
      </c>
      <c r="AB1445" s="2899"/>
    </row>
    <row r="1446" spans="1:28" ht="17.100000000000001" customHeight="1">
      <c r="A1446" s="3561"/>
      <c r="B1446" s="3554"/>
      <c r="C1446" s="4063" t="s">
        <v>692</v>
      </c>
      <c r="D1446" s="4064" t="s">
        <v>586</v>
      </c>
      <c r="E1446" s="796">
        <f>F1446</f>
        <v>766927</v>
      </c>
      <c r="F1446" s="549">
        <f t="shared" si="149"/>
        <v>766927</v>
      </c>
      <c r="G1446" s="2898"/>
      <c r="H1446" s="2898"/>
      <c r="I1446" s="2898"/>
      <c r="J1446" s="2898"/>
      <c r="K1446" s="2898"/>
      <c r="L1446" s="2898"/>
      <c r="M1446" s="1690"/>
      <c r="N1446" s="2899"/>
      <c r="O1446" s="2899"/>
      <c r="P1446" s="2899"/>
      <c r="Q1446" s="2520"/>
      <c r="R1446" s="2899"/>
      <c r="S1446" s="2899"/>
      <c r="T1446" s="2899"/>
      <c r="U1446" s="2899"/>
      <c r="V1446" s="2899"/>
      <c r="W1446" s="2899"/>
      <c r="X1446" s="2899"/>
      <c r="Y1446" s="2899"/>
      <c r="Z1446" s="2899"/>
      <c r="AA1446" s="2899">
        <v>766927</v>
      </c>
      <c r="AB1446" s="2899"/>
    </row>
    <row r="1447" spans="1:28" ht="17.100000000000001" customHeight="1">
      <c r="A1447" s="3561"/>
      <c r="B1447" s="3554"/>
      <c r="C1447" s="4142" t="s">
        <v>650</v>
      </c>
      <c r="D1447" s="4143" t="s">
        <v>586</v>
      </c>
      <c r="E1447" s="4161">
        <f t="shared" si="150"/>
        <v>135341</v>
      </c>
      <c r="F1447" s="549">
        <f t="shared" si="149"/>
        <v>135341</v>
      </c>
      <c r="G1447" s="2900"/>
      <c r="H1447" s="2900"/>
      <c r="I1447" s="2900"/>
      <c r="J1447" s="2900"/>
      <c r="K1447" s="2900"/>
      <c r="L1447" s="2900"/>
      <c r="M1447" s="1690"/>
      <c r="N1447" s="2901"/>
      <c r="O1447" s="2901"/>
      <c r="P1447" s="2901"/>
      <c r="Q1447" s="2520"/>
      <c r="R1447" s="2901"/>
      <c r="S1447" s="2901"/>
      <c r="T1447" s="2901"/>
      <c r="U1447" s="2901"/>
      <c r="V1447" s="2901"/>
      <c r="W1447" s="2901"/>
      <c r="X1447" s="2901"/>
      <c r="Y1447" s="2901"/>
      <c r="Z1447" s="2901"/>
      <c r="AA1447" s="2901">
        <v>135341</v>
      </c>
      <c r="AB1447" s="2901"/>
    </row>
    <row r="1448" spans="1:28" ht="17.100000000000001" customHeight="1">
      <c r="A1448" s="3561"/>
      <c r="B1448" s="3554"/>
      <c r="C1448" s="4142" t="s">
        <v>694</v>
      </c>
      <c r="D1448" s="4143" t="s">
        <v>590</v>
      </c>
      <c r="E1448" s="4161">
        <f t="shared" si="150"/>
        <v>131834</v>
      </c>
      <c r="F1448" s="549">
        <f t="shared" si="149"/>
        <v>131834</v>
      </c>
      <c r="G1448" s="2902"/>
      <c r="H1448" s="2902"/>
      <c r="I1448" s="2902"/>
      <c r="J1448" s="2902"/>
      <c r="K1448" s="2902"/>
      <c r="L1448" s="2902"/>
      <c r="M1448" s="1690"/>
      <c r="N1448" s="2903"/>
      <c r="O1448" s="2903"/>
      <c r="P1448" s="2903"/>
      <c r="Q1448" s="2520"/>
      <c r="R1448" s="2903"/>
      <c r="S1448" s="2903"/>
      <c r="T1448" s="2903"/>
      <c r="U1448" s="2903"/>
      <c r="V1448" s="2903"/>
      <c r="W1448" s="2903"/>
      <c r="X1448" s="2903"/>
      <c r="Y1448" s="2903"/>
      <c r="Z1448" s="2903"/>
      <c r="AA1448" s="2903">
        <v>131834</v>
      </c>
      <c r="AB1448" s="2903"/>
    </row>
    <row r="1449" spans="1:28" ht="17.100000000000001" customHeight="1">
      <c r="A1449" s="3561"/>
      <c r="B1449" s="3554"/>
      <c r="C1449" s="4142" t="s">
        <v>654</v>
      </c>
      <c r="D1449" s="4143" t="s">
        <v>590</v>
      </c>
      <c r="E1449" s="4161">
        <f t="shared" si="150"/>
        <v>23265</v>
      </c>
      <c r="F1449" s="549">
        <f t="shared" si="149"/>
        <v>23265</v>
      </c>
      <c r="G1449" s="2904"/>
      <c r="H1449" s="2904"/>
      <c r="I1449" s="2904"/>
      <c r="J1449" s="2904"/>
      <c r="K1449" s="2904"/>
      <c r="L1449" s="2904"/>
      <c r="M1449" s="1690"/>
      <c r="N1449" s="2905"/>
      <c r="O1449" s="2905"/>
      <c r="P1449" s="2905"/>
      <c r="Q1449" s="2520"/>
      <c r="R1449" s="2905"/>
      <c r="S1449" s="2905"/>
      <c r="T1449" s="2905"/>
      <c r="U1449" s="2905"/>
      <c r="V1449" s="2905"/>
      <c r="W1449" s="2905"/>
      <c r="X1449" s="2905"/>
      <c r="Y1449" s="2905"/>
      <c r="Z1449" s="2905"/>
      <c r="AA1449" s="2905">
        <v>23265</v>
      </c>
      <c r="AB1449" s="2905"/>
    </row>
    <row r="1450" spans="1:28" ht="16.5" customHeight="1">
      <c r="A1450" s="3561"/>
      <c r="B1450" s="3554"/>
      <c r="C1450" s="4142" t="s">
        <v>695</v>
      </c>
      <c r="D1450" s="4143" t="s">
        <v>592</v>
      </c>
      <c r="E1450" s="4161">
        <f t="shared" si="150"/>
        <v>18790</v>
      </c>
      <c r="F1450" s="549">
        <f t="shared" si="149"/>
        <v>18790</v>
      </c>
      <c r="G1450" s="2906"/>
      <c r="H1450" s="2906"/>
      <c r="I1450" s="2906"/>
      <c r="J1450" s="2906"/>
      <c r="K1450" s="2906"/>
      <c r="L1450" s="2906"/>
      <c r="M1450" s="1690"/>
      <c r="N1450" s="2907"/>
      <c r="O1450" s="2907"/>
      <c r="P1450" s="2907"/>
      <c r="Q1450" s="2520"/>
      <c r="R1450" s="2907"/>
      <c r="S1450" s="2907"/>
      <c r="T1450" s="2907"/>
      <c r="U1450" s="2907"/>
      <c r="V1450" s="2907"/>
      <c r="W1450" s="2907"/>
      <c r="X1450" s="2907"/>
      <c r="Y1450" s="2907"/>
      <c r="Z1450" s="2907"/>
      <c r="AA1450" s="2907">
        <v>18790</v>
      </c>
      <c r="AB1450" s="2907"/>
    </row>
    <row r="1451" spans="1:28" ht="16.5" customHeight="1">
      <c r="A1451" s="3561"/>
      <c r="B1451" s="3554"/>
      <c r="C1451" s="4142" t="s">
        <v>656</v>
      </c>
      <c r="D1451" s="4143" t="s">
        <v>592</v>
      </c>
      <c r="E1451" s="4161">
        <f t="shared" si="150"/>
        <v>3315</v>
      </c>
      <c r="F1451" s="549">
        <f t="shared" si="149"/>
        <v>3315</v>
      </c>
      <c r="G1451" s="2908"/>
      <c r="H1451" s="2908"/>
      <c r="I1451" s="2908"/>
      <c r="J1451" s="2908"/>
      <c r="K1451" s="2908"/>
      <c r="L1451" s="2908"/>
      <c r="M1451" s="1690"/>
      <c r="N1451" s="2909"/>
      <c r="O1451" s="2909"/>
      <c r="P1451" s="2909"/>
      <c r="Q1451" s="2520"/>
      <c r="R1451" s="2909"/>
      <c r="S1451" s="2909"/>
      <c r="T1451" s="2909"/>
      <c r="U1451" s="2909"/>
      <c r="V1451" s="2909"/>
      <c r="W1451" s="2909"/>
      <c r="X1451" s="2909"/>
      <c r="Y1451" s="2909"/>
      <c r="Z1451" s="2909"/>
      <c r="AA1451" s="2909">
        <v>3315</v>
      </c>
      <c r="AB1451" s="2909"/>
    </row>
    <row r="1452" spans="1:28" ht="15" customHeight="1">
      <c r="A1452" s="3561"/>
      <c r="B1452" s="3554"/>
      <c r="C1452" s="4142" t="s">
        <v>697</v>
      </c>
      <c r="D1452" s="4143" t="s">
        <v>601</v>
      </c>
      <c r="E1452" s="4161">
        <f t="shared" si="150"/>
        <v>106692</v>
      </c>
      <c r="F1452" s="549">
        <f t="shared" si="149"/>
        <v>106692</v>
      </c>
      <c r="G1452" s="2910"/>
      <c r="H1452" s="2910"/>
      <c r="I1452" s="2910"/>
      <c r="J1452" s="2910"/>
      <c r="K1452" s="2910"/>
      <c r="L1452" s="2910"/>
      <c r="M1452" s="1690"/>
      <c r="N1452" s="2911"/>
      <c r="O1452" s="2911"/>
      <c r="P1452" s="2911"/>
      <c r="Q1452" s="2520"/>
      <c r="R1452" s="2911"/>
      <c r="S1452" s="2911"/>
      <c r="T1452" s="2911"/>
      <c r="U1452" s="2911"/>
      <c r="V1452" s="2911"/>
      <c r="W1452" s="2911"/>
      <c r="X1452" s="2911"/>
      <c r="Y1452" s="2911"/>
      <c r="Z1452" s="2911"/>
      <c r="AA1452" s="2911">
        <v>106692</v>
      </c>
      <c r="AB1452" s="2911"/>
    </row>
    <row r="1453" spans="1:28" ht="17.100000000000001" customHeight="1">
      <c r="A1453" s="3561"/>
      <c r="B1453" s="3554"/>
      <c r="C1453" s="4142" t="s">
        <v>663</v>
      </c>
      <c r="D1453" s="4143" t="s">
        <v>601</v>
      </c>
      <c r="E1453" s="4161">
        <f t="shared" si="150"/>
        <v>18828</v>
      </c>
      <c r="F1453" s="549">
        <f t="shared" si="149"/>
        <v>18828</v>
      </c>
      <c r="G1453" s="2912"/>
      <c r="H1453" s="2912"/>
      <c r="I1453" s="2912"/>
      <c r="J1453" s="2912"/>
      <c r="K1453" s="2912"/>
      <c r="L1453" s="2912"/>
      <c r="M1453" s="1690"/>
      <c r="N1453" s="2913"/>
      <c r="O1453" s="2913"/>
      <c r="P1453" s="2913"/>
      <c r="Q1453" s="2520"/>
      <c r="R1453" s="2913"/>
      <c r="S1453" s="2913"/>
      <c r="T1453" s="2913"/>
      <c r="U1453" s="2913"/>
      <c r="V1453" s="2913"/>
      <c r="W1453" s="2913"/>
      <c r="X1453" s="2913"/>
      <c r="Y1453" s="2913"/>
      <c r="Z1453" s="2913"/>
      <c r="AA1453" s="2913">
        <v>18828</v>
      </c>
      <c r="AB1453" s="2913"/>
    </row>
    <row r="1454" spans="1:28" ht="17.100000000000001" customHeight="1">
      <c r="A1454" s="3561"/>
      <c r="B1454" s="3554"/>
      <c r="C1454" s="4142" t="s">
        <v>698</v>
      </c>
      <c r="D1454" s="4143" t="s">
        <v>605</v>
      </c>
      <c r="E1454" s="4161">
        <f t="shared" si="150"/>
        <v>21338</v>
      </c>
      <c r="F1454" s="549">
        <f t="shared" si="149"/>
        <v>21338</v>
      </c>
      <c r="G1454" s="2914"/>
      <c r="H1454" s="2914"/>
      <c r="I1454" s="2914"/>
      <c r="J1454" s="2914"/>
      <c r="K1454" s="2914"/>
      <c r="L1454" s="2914"/>
      <c r="M1454" s="1690"/>
      <c r="N1454" s="2915"/>
      <c r="O1454" s="2915"/>
      <c r="P1454" s="2915"/>
      <c r="Q1454" s="2520"/>
      <c r="R1454" s="2915"/>
      <c r="S1454" s="2915"/>
      <c r="T1454" s="2915"/>
      <c r="U1454" s="2915"/>
      <c r="V1454" s="2915"/>
      <c r="W1454" s="2915"/>
      <c r="X1454" s="2915"/>
      <c r="Y1454" s="2915"/>
      <c r="Z1454" s="2915"/>
      <c r="AA1454" s="2915">
        <v>21338</v>
      </c>
      <c r="AB1454" s="2915"/>
    </row>
    <row r="1455" spans="1:28" ht="17.100000000000001" customHeight="1">
      <c r="A1455" s="3561"/>
      <c r="B1455" s="3554"/>
      <c r="C1455" s="4142" t="s">
        <v>790</v>
      </c>
      <c r="D1455" s="4143" t="s">
        <v>605</v>
      </c>
      <c r="E1455" s="4161">
        <f t="shared" si="150"/>
        <v>3766</v>
      </c>
      <c r="F1455" s="549">
        <f t="shared" si="149"/>
        <v>3766</v>
      </c>
      <c r="G1455" s="2916"/>
      <c r="H1455" s="2916"/>
      <c r="I1455" s="2916"/>
      <c r="J1455" s="2916"/>
      <c r="K1455" s="2916"/>
      <c r="L1455" s="2916"/>
      <c r="M1455" s="1690"/>
      <c r="N1455" s="2917"/>
      <c r="O1455" s="2917"/>
      <c r="P1455" s="2917"/>
      <c r="Q1455" s="2520"/>
      <c r="R1455" s="2917"/>
      <c r="S1455" s="2917"/>
      <c r="T1455" s="2917"/>
      <c r="U1455" s="2917"/>
      <c r="V1455" s="2917"/>
      <c r="W1455" s="2917"/>
      <c r="X1455" s="2917"/>
      <c r="Y1455" s="2917"/>
      <c r="Z1455" s="2917"/>
      <c r="AA1455" s="2917">
        <v>3766</v>
      </c>
      <c r="AB1455" s="2917"/>
    </row>
    <row r="1456" spans="1:28" ht="17.100000000000001" customHeight="1">
      <c r="A1456" s="3561"/>
      <c r="B1456" s="3554"/>
      <c r="C1456" s="4142" t="s">
        <v>700</v>
      </c>
      <c r="D1456" s="4143" t="s">
        <v>611</v>
      </c>
      <c r="E1456" s="4161">
        <f t="shared" si="150"/>
        <v>10670</v>
      </c>
      <c r="F1456" s="549">
        <f t="shared" si="149"/>
        <v>10670</v>
      </c>
      <c r="G1456" s="2918"/>
      <c r="H1456" s="2918"/>
      <c r="I1456" s="2918"/>
      <c r="J1456" s="2918"/>
      <c r="K1456" s="2918"/>
      <c r="L1456" s="2918"/>
      <c r="M1456" s="1690"/>
      <c r="N1456" s="2919"/>
      <c r="O1456" s="2919"/>
      <c r="P1456" s="2919"/>
      <c r="Q1456" s="2520"/>
      <c r="R1456" s="2919"/>
      <c r="S1456" s="2919"/>
      <c r="T1456" s="2919"/>
      <c r="U1456" s="2919"/>
      <c r="V1456" s="2919"/>
      <c r="W1456" s="2919"/>
      <c r="X1456" s="2919"/>
      <c r="Y1456" s="2919"/>
      <c r="Z1456" s="2919"/>
      <c r="AA1456" s="2919">
        <v>10670</v>
      </c>
      <c r="AB1456" s="2919"/>
    </row>
    <row r="1457" spans="1:38" ht="17.100000000000001" customHeight="1">
      <c r="A1457" s="3561"/>
      <c r="B1457" s="3554"/>
      <c r="C1457" s="4142" t="s">
        <v>667</v>
      </c>
      <c r="D1457" s="4143" t="s">
        <v>611</v>
      </c>
      <c r="E1457" s="4161">
        <f>F1457</f>
        <v>1882</v>
      </c>
      <c r="F1457" s="549">
        <f t="shared" si="149"/>
        <v>1882</v>
      </c>
      <c r="G1457" s="2920"/>
      <c r="H1457" s="2920"/>
      <c r="I1457" s="2920"/>
      <c r="J1457" s="2920"/>
      <c r="K1457" s="2920"/>
      <c r="L1457" s="2920"/>
      <c r="M1457" s="1690"/>
      <c r="N1457" s="2921"/>
      <c r="O1457" s="2921"/>
      <c r="P1457" s="2921"/>
      <c r="Q1457" s="2520"/>
      <c r="R1457" s="2921"/>
      <c r="S1457" s="2921"/>
      <c r="T1457" s="2921"/>
      <c r="U1457" s="2921"/>
      <c r="V1457" s="2921"/>
      <c r="W1457" s="2921"/>
      <c r="X1457" s="2921"/>
      <c r="Y1457" s="2921"/>
      <c r="Z1457" s="2921"/>
      <c r="AA1457" s="2921">
        <v>1882</v>
      </c>
      <c r="AB1457" s="2921"/>
    </row>
    <row r="1458" spans="1:38" ht="17.100000000000001" customHeight="1" thickBot="1">
      <c r="A1458" s="583"/>
      <c r="B1458" s="3555"/>
      <c r="C1458" s="4444" t="s">
        <v>701</v>
      </c>
      <c r="D1458" s="4442" t="s">
        <v>924</v>
      </c>
      <c r="E1458" s="4443">
        <f t="shared" si="150"/>
        <v>10669</v>
      </c>
      <c r="F1458" s="549">
        <f t="shared" si="149"/>
        <v>10669</v>
      </c>
      <c r="G1458" s="2922"/>
      <c r="H1458" s="2922"/>
      <c r="I1458" s="2922"/>
      <c r="J1458" s="2922"/>
      <c r="K1458" s="2922"/>
      <c r="L1458" s="2922"/>
      <c r="M1458" s="1690"/>
      <c r="N1458" s="2923"/>
      <c r="O1458" s="2923"/>
      <c r="P1458" s="2923"/>
      <c r="Q1458" s="2520"/>
      <c r="R1458" s="2923"/>
      <c r="S1458" s="2923"/>
      <c r="T1458" s="2923"/>
      <c r="U1458" s="2923"/>
      <c r="V1458" s="2923"/>
      <c r="W1458" s="2923"/>
      <c r="X1458" s="2923"/>
      <c r="Y1458" s="2923"/>
      <c r="Z1458" s="2923"/>
      <c r="AA1458" s="2923">
        <v>10669</v>
      </c>
      <c r="AB1458" s="2923"/>
    </row>
    <row r="1459" spans="1:38" ht="17.100000000000001" customHeight="1" thickBot="1">
      <c r="A1459" s="3554"/>
      <c r="B1459" s="3555"/>
      <c r="C1459" s="586" t="s">
        <v>812</v>
      </c>
      <c r="D1459" s="587" t="s">
        <v>924</v>
      </c>
      <c r="E1459" s="585">
        <f t="shared" si="150"/>
        <v>1883</v>
      </c>
      <c r="F1459" s="549">
        <f t="shared" si="149"/>
        <v>1883</v>
      </c>
      <c r="G1459" s="2924"/>
      <c r="H1459" s="2924"/>
      <c r="I1459" s="2924"/>
      <c r="J1459" s="2924"/>
      <c r="K1459" s="2924"/>
      <c r="L1459" s="2924"/>
      <c r="M1459" s="1690"/>
      <c r="N1459" s="2925"/>
      <c r="O1459" s="2925"/>
      <c r="P1459" s="2925"/>
      <c r="Q1459" s="2520"/>
      <c r="R1459" s="2925"/>
      <c r="S1459" s="2925"/>
      <c r="T1459" s="2925"/>
      <c r="U1459" s="2925"/>
      <c r="V1459" s="2925"/>
      <c r="W1459" s="2925"/>
      <c r="X1459" s="2925"/>
      <c r="Y1459" s="2925"/>
      <c r="Z1459" s="2925"/>
      <c r="AA1459" s="2925">
        <v>1883</v>
      </c>
      <c r="AB1459" s="2925"/>
    </row>
    <row r="1460" spans="1:38" ht="17.100000000000001" customHeight="1" thickBot="1">
      <c r="A1460" s="3554"/>
      <c r="B1460" s="576" t="s">
        <v>929</v>
      </c>
      <c r="C1460" s="577"/>
      <c r="D1460" s="578" t="s">
        <v>930</v>
      </c>
      <c r="E1460" s="579">
        <f>SUM(E1461,E1482)</f>
        <v>7598073</v>
      </c>
      <c r="F1460" s="549">
        <f t="shared" si="149"/>
        <v>0</v>
      </c>
      <c r="G1460" s="2892"/>
      <c r="H1460" s="2892"/>
      <c r="I1460" s="2892"/>
      <c r="J1460" s="2892"/>
      <c r="K1460" s="2892"/>
      <c r="L1460" s="2892"/>
      <c r="M1460" s="1690"/>
      <c r="N1460" s="2893"/>
      <c r="O1460" s="2893"/>
      <c r="P1460" s="2893"/>
      <c r="Q1460" s="2520"/>
      <c r="R1460" s="2893"/>
      <c r="S1460" s="2893"/>
      <c r="T1460" s="2893"/>
      <c r="U1460" s="2893"/>
      <c r="V1460" s="2893"/>
      <c r="W1460" s="2893"/>
      <c r="X1460" s="2893"/>
      <c r="Y1460" s="2893"/>
      <c r="Z1460" s="2893"/>
      <c r="AA1460" s="2893"/>
      <c r="AB1460" s="2893"/>
    </row>
    <row r="1461" spans="1:38" ht="17.100000000000001" customHeight="1">
      <c r="A1461" s="3561"/>
      <c r="B1461" s="3554"/>
      <c r="C1461" s="5223" t="s">
        <v>582</v>
      </c>
      <c r="D1461" s="5197"/>
      <c r="E1461" s="821">
        <f>SUM(E1462,E1479)</f>
        <v>571577</v>
      </c>
      <c r="F1461" s="549">
        <f t="shared" si="149"/>
        <v>0</v>
      </c>
      <c r="G1461" s="2892"/>
      <c r="H1461" s="2892"/>
      <c r="I1461" s="2892"/>
      <c r="J1461" s="2892"/>
      <c r="K1461" s="2892"/>
      <c r="L1461" s="2892"/>
      <c r="M1461" s="1690"/>
      <c r="N1461" s="2893"/>
      <c r="O1461" s="2893"/>
      <c r="P1461" s="2893"/>
      <c r="Q1461" s="2520"/>
      <c r="R1461" s="2893"/>
      <c r="S1461" s="2893"/>
      <c r="T1461" s="2893"/>
      <c r="U1461" s="2893"/>
      <c r="V1461" s="2893"/>
      <c r="W1461" s="2893"/>
      <c r="X1461" s="2893"/>
      <c r="Y1461" s="2893"/>
      <c r="Z1461" s="2893"/>
      <c r="AA1461" s="2893"/>
      <c r="AB1461" s="2893"/>
    </row>
    <row r="1462" spans="1:38" ht="17.100000000000001" customHeight="1">
      <c r="A1462" s="3561"/>
      <c r="B1462" s="3554"/>
      <c r="C1462" s="5465" t="s">
        <v>583</v>
      </c>
      <c r="D1462" s="5465"/>
      <c r="E1462" s="4161">
        <f>SUM(E1463,E1469)</f>
        <v>568463</v>
      </c>
      <c r="F1462" s="549">
        <f t="shared" si="149"/>
        <v>0</v>
      </c>
      <c r="G1462" s="2926"/>
      <c r="H1462" s="2926"/>
      <c r="I1462" s="2926"/>
      <c r="J1462" s="2926"/>
      <c r="K1462" s="2926"/>
      <c r="L1462" s="2926"/>
      <c r="M1462" s="1690"/>
      <c r="N1462" s="2927"/>
      <c r="O1462" s="2927"/>
      <c r="P1462" s="2927"/>
      <c r="Q1462" s="2520"/>
      <c r="R1462" s="2927"/>
      <c r="S1462" s="2927"/>
      <c r="T1462" s="2927"/>
      <c r="U1462" s="2927"/>
      <c r="V1462" s="2927"/>
      <c r="W1462" s="2927"/>
      <c r="X1462" s="2927"/>
      <c r="Y1462" s="2927"/>
      <c r="Z1462" s="2927"/>
      <c r="AA1462" s="2927"/>
      <c r="AB1462" s="2927"/>
    </row>
    <row r="1463" spans="1:38" ht="17.100000000000001" customHeight="1">
      <c r="A1463" s="3561"/>
      <c r="B1463" s="3554"/>
      <c r="C1463" s="5466" t="s">
        <v>584</v>
      </c>
      <c r="D1463" s="5466"/>
      <c r="E1463" s="4162">
        <f>SUM(E1464:E1467)</f>
        <v>111901</v>
      </c>
      <c r="F1463" s="549">
        <f t="shared" si="149"/>
        <v>0</v>
      </c>
      <c r="G1463" s="2926"/>
      <c r="H1463" s="2926"/>
      <c r="I1463" s="2926"/>
      <c r="J1463" s="2926"/>
      <c r="K1463" s="2926"/>
      <c r="L1463" s="2926"/>
      <c r="M1463" s="1690"/>
      <c r="N1463" s="2927"/>
      <c r="O1463" s="2927"/>
      <c r="P1463" s="2927"/>
      <c r="Q1463" s="2520"/>
      <c r="R1463" s="2927"/>
      <c r="S1463" s="2927"/>
      <c r="T1463" s="2927"/>
      <c r="U1463" s="2927"/>
      <c r="V1463" s="2927"/>
      <c r="W1463" s="2927"/>
      <c r="X1463" s="2927"/>
      <c r="Y1463" s="2927"/>
      <c r="Z1463" s="2927"/>
      <c r="AA1463" s="2927"/>
      <c r="AB1463" s="2927"/>
    </row>
    <row r="1464" spans="1:38" ht="16.5" customHeight="1">
      <c r="A1464" s="3561"/>
      <c r="B1464" s="3554"/>
      <c r="C1464" s="4167" t="s">
        <v>589</v>
      </c>
      <c r="D1464" s="4168" t="s">
        <v>590</v>
      </c>
      <c r="E1464" s="4161">
        <f>F1464</f>
        <v>15638</v>
      </c>
      <c r="F1464" s="549">
        <f t="shared" si="149"/>
        <v>15638</v>
      </c>
      <c r="G1464" s="2928"/>
      <c r="H1464" s="2928"/>
      <c r="I1464" s="2928"/>
      <c r="J1464" s="2928"/>
      <c r="K1464" s="2928"/>
      <c r="L1464" s="2928"/>
      <c r="M1464" s="1690"/>
      <c r="N1464" s="2929"/>
      <c r="O1464" s="2929"/>
      <c r="P1464" s="2929"/>
      <c r="Q1464" s="2520"/>
      <c r="R1464" s="2929"/>
      <c r="S1464" s="2929"/>
      <c r="T1464" s="2929"/>
      <c r="U1464" s="2929"/>
      <c r="V1464" s="2929"/>
      <c r="W1464" s="2929"/>
      <c r="X1464" s="2929"/>
      <c r="Y1464" s="2929"/>
      <c r="Z1464" s="2929"/>
      <c r="AA1464" s="2929"/>
      <c r="AB1464" s="2929">
        <v>15638</v>
      </c>
    </row>
    <row r="1465" spans="1:38" ht="16.5" customHeight="1">
      <c r="A1465" s="3561"/>
      <c r="B1465" s="3554"/>
      <c r="C1465" s="4063" t="s">
        <v>591</v>
      </c>
      <c r="D1465" s="4064" t="s">
        <v>592</v>
      </c>
      <c r="E1465" s="4161">
        <f t="shared" ref="E1465:E1467" si="151">F1465</f>
        <v>575</v>
      </c>
      <c r="F1465" s="549">
        <f t="shared" si="149"/>
        <v>575</v>
      </c>
      <c r="G1465" s="2928"/>
      <c r="H1465" s="2928"/>
      <c r="I1465" s="2928"/>
      <c r="J1465" s="2928"/>
      <c r="K1465" s="2928"/>
      <c r="L1465" s="2928"/>
      <c r="M1465" s="1690"/>
      <c r="N1465" s="2929"/>
      <c r="O1465" s="2929"/>
      <c r="P1465" s="2929"/>
      <c r="Q1465" s="2520"/>
      <c r="R1465" s="2929"/>
      <c r="S1465" s="2929"/>
      <c r="T1465" s="2929"/>
      <c r="U1465" s="2929"/>
      <c r="V1465" s="2929"/>
      <c r="W1465" s="2929"/>
      <c r="X1465" s="2929"/>
      <c r="Y1465" s="2929"/>
      <c r="Z1465" s="2929"/>
      <c r="AA1465" s="2929"/>
      <c r="AB1465" s="2929">
        <v>575</v>
      </c>
    </row>
    <row r="1466" spans="1:38" ht="16.5" customHeight="1">
      <c r="A1466" s="3561"/>
      <c r="B1466" s="3554"/>
      <c r="C1466" s="4169" t="s">
        <v>852</v>
      </c>
      <c r="D1466" s="4170" t="s">
        <v>853</v>
      </c>
      <c r="E1466" s="4161">
        <f t="shared" si="151"/>
        <v>88364</v>
      </c>
      <c r="F1466" s="549">
        <f t="shared" si="149"/>
        <v>88364</v>
      </c>
      <c r="G1466" s="2930"/>
      <c r="H1466" s="2930"/>
      <c r="I1466" s="2930"/>
      <c r="J1466" s="2930"/>
      <c r="K1466" s="2930"/>
      <c r="L1466" s="2930"/>
      <c r="M1466" s="1690"/>
      <c r="N1466" s="2931"/>
      <c r="O1466" s="2931"/>
      <c r="P1466" s="2931"/>
      <c r="Q1466" s="2520"/>
      <c r="R1466" s="2931"/>
      <c r="S1466" s="2931"/>
      <c r="T1466" s="2931"/>
      <c r="U1466" s="2931"/>
      <c r="V1466" s="2931"/>
      <c r="W1466" s="2931"/>
      <c r="X1466" s="2931"/>
      <c r="Y1466" s="2931"/>
      <c r="Z1466" s="2931"/>
      <c r="AA1466" s="2931"/>
      <c r="AB1466" s="2931">
        <v>88364</v>
      </c>
    </row>
    <row r="1467" spans="1:38" ht="16.5" customHeight="1">
      <c r="A1467" s="3561"/>
      <c r="B1467" s="3554"/>
      <c r="C1467" s="4169" t="s">
        <v>854</v>
      </c>
      <c r="D1467" s="4170" t="s">
        <v>855</v>
      </c>
      <c r="E1467" s="4161">
        <f t="shared" si="151"/>
        <v>7324</v>
      </c>
      <c r="F1467" s="549">
        <f t="shared" si="149"/>
        <v>7324</v>
      </c>
      <c r="G1467" s="2932"/>
      <c r="H1467" s="2932"/>
      <c r="I1467" s="2932"/>
      <c r="J1467" s="2932"/>
      <c r="K1467" s="2932"/>
      <c r="L1467" s="2932"/>
      <c r="M1467" s="1690"/>
      <c r="N1467" s="2933"/>
      <c r="O1467" s="2933"/>
      <c r="P1467" s="2933"/>
      <c r="Q1467" s="2520"/>
      <c r="R1467" s="2933"/>
      <c r="S1467" s="2933"/>
      <c r="T1467" s="2933"/>
      <c r="U1467" s="2933"/>
      <c r="V1467" s="2933"/>
      <c r="W1467" s="2933"/>
      <c r="X1467" s="2933"/>
      <c r="Y1467" s="2933"/>
      <c r="Z1467" s="2933"/>
      <c r="AA1467" s="2933"/>
      <c r="AB1467" s="2933">
        <v>7324</v>
      </c>
    </row>
    <row r="1468" spans="1:38" ht="17.100000000000001" customHeight="1" thickBot="1">
      <c r="A1468" s="3554"/>
      <c r="B1468" s="3554"/>
      <c r="C1468" s="638"/>
      <c r="D1468" s="633"/>
      <c r="E1468" s="3819"/>
      <c r="F1468" s="549">
        <f t="shared" si="149"/>
        <v>0</v>
      </c>
      <c r="G1468" s="2932"/>
      <c r="H1468" s="2932"/>
      <c r="I1468" s="2932"/>
      <c r="J1468" s="2932"/>
      <c r="K1468" s="2932"/>
      <c r="L1468" s="2932"/>
      <c r="M1468" s="1690"/>
      <c r="N1468" s="2933"/>
      <c r="O1468" s="2933"/>
      <c r="P1468" s="2933"/>
      <c r="Q1468" s="2520"/>
      <c r="R1468" s="2933"/>
      <c r="S1468" s="2933"/>
      <c r="T1468" s="2933"/>
      <c r="U1468" s="2933"/>
      <c r="V1468" s="2933"/>
      <c r="W1468" s="2933"/>
      <c r="X1468" s="2933"/>
      <c r="Y1468" s="2933"/>
      <c r="Z1468" s="2933"/>
      <c r="AA1468" s="2933"/>
      <c r="AB1468" s="2933"/>
    </row>
    <row r="1469" spans="1:38" ht="17.100000000000001" customHeight="1">
      <c r="A1469" s="3561"/>
      <c r="B1469" s="3554"/>
      <c r="C1469" s="5430" t="s">
        <v>597</v>
      </c>
      <c r="D1469" s="5430"/>
      <c r="E1469" s="870">
        <f>SUM(E1470:E1477)</f>
        <v>456562</v>
      </c>
      <c r="F1469" s="549">
        <f t="shared" si="149"/>
        <v>0</v>
      </c>
      <c r="G1469" s="2932"/>
      <c r="H1469" s="2932"/>
      <c r="I1469" s="2932"/>
      <c r="J1469" s="2932"/>
      <c r="K1469" s="2932"/>
      <c r="L1469" s="2932"/>
      <c r="M1469" s="1690"/>
      <c r="N1469" s="2933"/>
      <c r="O1469" s="2933"/>
      <c r="P1469" s="2933"/>
      <c r="Q1469" s="2520"/>
      <c r="R1469" s="2933"/>
      <c r="S1469" s="2933"/>
      <c r="T1469" s="2933"/>
      <c r="U1469" s="2933"/>
      <c r="V1469" s="2933"/>
      <c r="W1469" s="2933"/>
      <c r="X1469" s="2933"/>
      <c r="Y1469" s="2933"/>
      <c r="Z1469" s="2933"/>
      <c r="AA1469" s="2933"/>
      <c r="AB1469" s="2933"/>
    </row>
    <row r="1470" spans="1:38" ht="17.100000000000001" customHeight="1">
      <c r="A1470" s="3561"/>
      <c r="B1470" s="3554"/>
      <c r="C1470" s="4169" t="s">
        <v>600</v>
      </c>
      <c r="D1470" s="4170" t="s">
        <v>601</v>
      </c>
      <c r="E1470" s="4161">
        <f>F1470</f>
        <v>12358</v>
      </c>
      <c r="F1470" s="549">
        <f t="shared" si="149"/>
        <v>12358</v>
      </c>
      <c r="G1470" s="2934"/>
      <c r="H1470" s="2934"/>
      <c r="I1470" s="2934"/>
      <c r="J1470" s="2934"/>
      <c r="K1470" s="2934"/>
      <c r="L1470" s="2934"/>
      <c r="M1470" s="1690"/>
      <c r="N1470" s="2935"/>
      <c r="O1470" s="2935"/>
      <c r="P1470" s="2935"/>
      <c r="Q1470" s="2520"/>
      <c r="R1470" s="2935"/>
      <c r="S1470" s="2935"/>
      <c r="T1470" s="2935"/>
      <c r="U1470" s="2935"/>
      <c r="V1470" s="2935"/>
      <c r="W1470" s="2935"/>
      <c r="X1470" s="2935"/>
      <c r="Y1470" s="2935"/>
      <c r="Z1470" s="2935"/>
      <c r="AA1470" s="2935"/>
      <c r="AB1470" s="2935">
        <v>12358</v>
      </c>
      <c r="AC1470" s="2935"/>
      <c r="AD1470" s="2935"/>
      <c r="AE1470" s="2935"/>
      <c r="AF1470" s="2520"/>
      <c r="AG1470" s="2936"/>
      <c r="AH1470" s="2936"/>
      <c r="AI1470" s="2936"/>
      <c r="AJ1470" s="2936"/>
      <c r="AK1470" s="2936"/>
      <c r="AL1470" s="2936"/>
    </row>
    <row r="1471" spans="1:38" ht="17.100000000000001" customHeight="1">
      <c r="A1471" s="3561"/>
      <c r="B1471" s="3554"/>
      <c r="C1471" s="4169" t="s">
        <v>602</v>
      </c>
      <c r="D1471" s="4170" t="s">
        <v>603</v>
      </c>
      <c r="E1471" s="4161"/>
      <c r="F1471" s="549">
        <f t="shared" si="149"/>
        <v>0</v>
      </c>
      <c r="G1471" s="2937"/>
      <c r="H1471" s="2937"/>
      <c r="I1471" s="2937"/>
      <c r="J1471" s="2937"/>
      <c r="K1471" s="2937"/>
      <c r="L1471" s="2937"/>
      <c r="M1471" s="1690"/>
      <c r="N1471" s="2938"/>
      <c r="O1471" s="2938"/>
      <c r="P1471" s="2938"/>
      <c r="Q1471" s="2520"/>
      <c r="R1471" s="2938"/>
      <c r="S1471" s="2938"/>
      <c r="T1471" s="2938"/>
      <c r="U1471" s="2938"/>
      <c r="V1471" s="2938"/>
      <c r="W1471" s="2938"/>
      <c r="X1471" s="2938"/>
      <c r="Y1471" s="2938"/>
      <c r="Z1471" s="2938"/>
      <c r="AA1471" s="2938"/>
      <c r="AB1471" s="2938"/>
      <c r="AC1471" s="2938"/>
      <c r="AD1471" s="2938"/>
      <c r="AE1471" s="2938"/>
      <c r="AF1471" s="2520"/>
      <c r="AG1471" s="2939"/>
      <c r="AH1471" s="2939"/>
      <c r="AI1471" s="2939"/>
      <c r="AJ1471" s="2939"/>
      <c r="AK1471" s="2939"/>
      <c r="AL1471" s="2939"/>
    </row>
    <row r="1472" spans="1:38" ht="17.100000000000001" customHeight="1">
      <c r="A1472" s="3561"/>
      <c r="B1472" s="3554"/>
      <c r="C1472" s="4169" t="s">
        <v>604</v>
      </c>
      <c r="D1472" s="4170" t="s">
        <v>605</v>
      </c>
      <c r="E1472" s="4161">
        <f t="shared" ref="E1472:E1477" si="152">F1472</f>
        <v>309519</v>
      </c>
      <c r="F1472" s="549">
        <f t="shared" si="149"/>
        <v>309519</v>
      </c>
      <c r="G1472" s="2940"/>
      <c r="H1472" s="2940"/>
      <c r="I1472" s="2940"/>
      <c r="J1472" s="2940"/>
      <c r="K1472" s="2940"/>
      <c r="L1472" s="2940"/>
      <c r="M1472" s="1690"/>
      <c r="N1472" s="2941"/>
      <c r="O1472" s="2941"/>
      <c r="P1472" s="2941"/>
      <c r="Q1472" s="2520"/>
      <c r="R1472" s="2941"/>
      <c r="S1472" s="2941"/>
      <c r="T1472" s="2941"/>
      <c r="U1472" s="2941"/>
      <c r="V1472" s="2941"/>
      <c r="W1472" s="2941"/>
      <c r="X1472" s="2941"/>
      <c r="Y1472" s="2941"/>
      <c r="Z1472" s="2941"/>
      <c r="AA1472" s="2941"/>
      <c r="AB1472" s="2941">
        <v>309519</v>
      </c>
      <c r="AC1472" s="2941"/>
      <c r="AD1472" s="2941"/>
      <c r="AE1472" s="2941"/>
      <c r="AF1472" s="2520"/>
      <c r="AG1472" s="2942"/>
      <c r="AH1472" s="2942"/>
      <c r="AI1472" s="2942"/>
      <c r="AJ1472" s="2942"/>
      <c r="AK1472" s="2942"/>
      <c r="AL1472" s="2942"/>
    </row>
    <row r="1473" spans="1:38" ht="17.100000000000001" customHeight="1">
      <c r="A1473" s="3561"/>
      <c r="B1473" s="3554"/>
      <c r="C1473" s="4171" t="s">
        <v>606</v>
      </c>
      <c r="D1473" s="4168" t="s">
        <v>607</v>
      </c>
      <c r="E1473" s="4161">
        <f t="shared" si="152"/>
        <v>100000</v>
      </c>
      <c r="F1473" s="549">
        <f t="shared" si="149"/>
        <v>100000</v>
      </c>
      <c r="G1473" s="2943"/>
      <c r="H1473" s="2943"/>
      <c r="I1473" s="2943"/>
      <c r="J1473" s="2943"/>
      <c r="K1473" s="2943"/>
      <c r="L1473" s="2943"/>
      <c r="M1473" s="1690"/>
      <c r="N1473" s="2944"/>
      <c r="O1473" s="2944"/>
      <c r="P1473" s="2944"/>
      <c r="Q1473" s="2520"/>
      <c r="R1473" s="2944"/>
      <c r="S1473" s="2944"/>
      <c r="T1473" s="2944"/>
      <c r="U1473" s="2944"/>
      <c r="V1473" s="2944"/>
      <c r="W1473" s="2944"/>
      <c r="X1473" s="2944"/>
      <c r="Y1473" s="2944"/>
      <c r="Z1473" s="2944"/>
      <c r="AA1473" s="2944"/>
      <c r="AB1473" s="2944">
        <v>100000</v>
      </c>
      <c r="AC1473" s="2944"/>
      <c r="AD1473" s="2944"/>
      <c r="AE1473" s="2944"/>
      <c r="AF1473" s="2520"/>
      <c r="AG1473" s="2945"/>
      <c r="AH1473" s="2945"/>
      <c r="AI1473" s="2945"/>
      <c r="AJ1473" s="2945"/>
      <c r="AK1473" s="2945"/>
      <c r="AL1473" s="2945"/>
    </row>
    <row r="1474" spans="1:38" ht="17.100000000000001" customHeight="1">
      <c r="A1474" s="3561"/>
      <c r="B1474" s="3554"/>
      <c r="C1474" s="4172" t="s">
        <v>608</v>
      </c>
      <c r="D1474" s="3563" t="s">
        <v>609</v>
      </c>
      <c r="E1474" s="796">
        <f t="shared" si="152"/>
        <v>300</v>
      </c>
      <c r="F1474" s="549">
        <f t="shared" si="149"/>
        <v>300</v>
      </c>
      <c r="G1474" s="2943"/>
      <c r="H1474" s="2943"/>
      <c r="I1474" s="2943"/>
      <c r="J1474" s="2943"/>
      <c r="K1474" s="2943"/>
      <c r="L1474" s="2943"/>
      <c r="M1474" s="1690"/>
      <c r="N1474" s="2944"/>
      <c r="O1474" s="2944"/>
      <c r="P1474" s="2944"/>
      <c r="Q1474" s="2520"/>
      <c r="R1474" s="2944"/>
      <c r="S1474" s="2944"/>
      <c r="T1474" s="2944"/>
      <c r="U1474" s="2944"/>
      <c r="V1474" s="2944"/>
      <c r="W1474" s="2944"/>
      <c r="X1474" s="2944"/>
      <c r="Y1474" s="2944"/>
      <c r="Z1474" s="2944"/>
      <c r="AA1474" s="2944"/>
      <c r="AB1474" s="2944">
        <v>300</v>
      </c>
      <c r="AC1474" s="2944"/>
      <c r="AD1474" s="2944"/>
      <c r="AE1474" s="2944"/>
      <c r="AF1474" s="2520"/>
      <c r="AG1474" s="2945"/>
      <c r="AH1474" s="2945"/>
      <c r="AI1474" s="2945"/>
      <c r="AJ1474" s="2945"/>
      <c r="AK1474" s="2945"/>
      <c r="AL1474" s="2945"/>
    </row>
    <row r="1475" spans="1:38" ht="17.100000000000001" customHeight="1">
      <c r="A1475" s="3561"/>
      <c r="B1475" s="3554"/>
      <c r="C1475" s="4173" t="s">
        <v>610</v>
      </c>
      <c r="D1475" s="4064" t="s">
        <v>611</v>
      </c>
      <c r="E1475" s="796">
        <f t="shared" si="152"/>
        <v>14213</v>
      </c>
      <c r="F1475" s="549">
        <f t="shared" si="149"/>
        <v>14213</v>
      </c>
      <c r="G1475" s="2943"/>
      <c r="H1475" s="2943"/>
      <c r="I1475" s="2943"/>
      <c r="J1475" s="2943"/>
      <c r="K1475" s="2943"/>
      <c r="L1475" s="2943"/>
      <c r="M1475" s="1690"/>
      <c r="N1475" s="2944"/>
      <c r="O1475" s="2944"/>
      <c r="P1475" s="2944"/>
      <c r="Q1475" s="2520"/>
      <c r="R1475" s="2944"/>
      <c r="S1475" s="2944"/>
      <c r="T1475" s="2944"/>
      <c r="U1475" s="2944"/>
      <c r="V1475" s="2944"/>
      <c r="W1475" s="2944"/>
      <c r="X1475" s="2944"/>
      <c r="Y1475" s="2944"/>
      <c r="Z1475" s="2944"/>
      <c r="AA1475" s="2944"/>
      <c r="AB1475" s="2944">
        <v>14213</v>
      </c>
      <c r="AC1475" s="2944"/>
      <c r="AD1475" s="2944"/>
      <c r="AE1475" s="2944"/>
      <c r="AF1475" s="2520"/>
      <c r="AG1475" s="2945"/>
      <c r="AH1475" s="2945"/>
      <c r="AI1475" s="2945"/>
      <c r="AJ1475" s="2945"/>
      <c r="AK1475" s="2945"/>
      <c r="AL1475" s="2945"/>
    </row>
    <row r="1476" spans="1:38" ht="17.100000000000001" customHeight="1">
      <c r="A1476" s="3561"/>
      <c r="B1476" s="5337"/>
      <c r="C1476" s="4174" t="s">
        <v>622</v>
      </c>
      <c r="D1476" s="4175" t="s">
        <v>623</v>
      </c>
      <c r="E1476" s="4161">
        <f t="shared" si="152"/>
        <v>5978</v>
      </c>
      <c r="F1476" s="549">
        <f t="shared" si="149"/>
        <v>5978</v>
      </c>
      <c r="G1476" s="2946"/>
      <c r="H1476" s="2946"/>
      <c r="I1476" s="2946"/>
      <c r="J1476" s="2946"/>
      <c r="K1476" s="2946"/>
      <c r="L1476" s="2946"/>
      <c r="M1476" s="1690"/>
      <c r="N1476" s="2947"/>
      <c r="O1476" s="2947"/>
      <c r="P1476" s="2947"/>
      <c r="Q1476" s="2520"/>
      <c r="R1476" s="2947"/>
      <c r="S1476" s="2947"/>
      <c r="T1476" s="2947"/>
      <c r="U1476" s="2947"/>
      <c r="V1476" s="2947"/>
      <c r="W1476" s="2947"/>
      <c r="X1476" s="2947"/>
      <c r="Y1476" s="2947"/>
      <c r="Z1476" s="2947"/>
      <c r="AA1476" s="2947"/>
      <c r="AB1476" s="2947">
        <v>5978</v>
      </c>
      <c r="AC1476" s="2947"/>
      <c r="AD1476" s="2947"/>
      <c r="AE1476" s="2947"/>
      <c r="AF1476" s="2520"/>
      <c r="AG1476" s="2948"/>
      <c r="AH1476" s="2948"/>
      <c r="AI1476" s="2948"/>
      <c r="AJ1476" s="2948"/>
      <c r="AK1476" s="2948"/>
      <c r="AL1476" s="2948"/>
    </row>
    <row r="1477" spans="1:38" ht="17.100000000000001" customHeight="1">
      <c r="A1477" s="3561"/>
      <c r="B1477" s="5337"/>
      <c r="C1477" s="4151" t="s">
        <v>626</v>
      </c>
      <c r="D1477" s="4096" t="s">
        <v>931</v>
      </c>
      <c r="E1477" s="4161">
        <f t="shared" si="152"/>
        <v>14194</v>
      </c>
      <c r="F1477" s="549">
        <f t="shared" si="149"/>
        <v>14194</v>
      </c>
      <c r="G1477" s="2946"/>
      <c r="H1477" s="2946"/>
      <c r="I1477" s="2946"/>
      <c r="J1477" s="2946"/>
      <c r="K1477" s="2946"/>
      <c r="L1477" s="2946"/>
      <c r="M1477" s="1690"/>
      <c r="N1477" s="2947"/>
      <c r="O1477" s="2947"/>
      <c r="P1477" s="2947"/>
      <c r="Q1477" s="2520"/>
      <c r="R1477" s="2947"/>
      <c r="S1477" s="2947"/>
      <c r="T1477" s="2947"/>
      <c r="U1477" s="2947"/>
      <c r="V1477" s="2947"/>
      <c r="W1477" s="2947"/>
      <c r="X1477" s="2947"/>
      <c r="Y1477" s="2947"/>
      <c r="Z1477" s="2947"/>
      <c r="AA1477" s="2947"/>
      <c r="AB1477" s="2947">
        <v>14194</v>
      </c>
      <c r="AC1477" s="2947"/>
      <c r="AD1477" s="2947"/>
      <c r="AE1477" s="2947"/>
      <c r="AF1477" s="2520"/>
      <c r="AG1477" s="2948"/>
      <c r="AH1477" s="2948"/>
      <c r="AI1477" s="2948"/>
      <c r="AJ1477" s="2948"/>
      <c r="AK1477" s="2948"/>
      <c r="AL1477" s="2948"/>
    </row>
    <row r="1478" spans="1:38" ht="17.100000000000001" customHeight="1">
      <c r="A1478" s="3561"/>
      <c r="B1478" s="5337"/>
      <c r="C1478" s="4165"/>
      <c r="D1478" s="4123"/>
      <c r="E1478" s="4161"/>
      <c r="F1478" s="549">
        <f t="shared" si="149"/>
        <v>0</v>
      </c>
      <c r="G1478" s="2946"/>
      <c r="H1478" s="2946"/>
      <c r="I1478" s="2946"/>
      <c r="J1478" s="2946"/>
      <c r="K1478" s="2946"/>
      <c r="L1478" s="2946"/>
      <c r="M1478" s="1690"/>
      <c r="N1478" s="2947"/>
      <c r="O1478" s="2947"/>
      <c r="P1478" s="2947"/>
      <c r="Q1478" s="2520"/>
      <c r="R1478" s="2947"/>
      <c r="S1478" s="2947"/>
      <c r="T1478" s="2947"/>
      <c r="U1478" s="2947"/>
      <c r="V1478" s="2947"/>
      <c r="W1478" s="2947"/>
      <c r="X1478" s="2947"/>
      <c r="Y1478" s="2947"/>
      <c r="Z1478" s="2947"/>
      <c r="AA1478" s="2947"/>
      <c r="AB1478" s="2947"/>
      <c r="AC1478" s="2947"/>
      <c r="AD1478" s="2947"/>
      <c r="AE1478" s="2947"/>
      <c r="AF1478" s="2520"/>
      <c r="AG1478" s="2948"/>
      <c r="AH1478" s="2948"/>
      <c r="AI1478" s="2948"/>
      <c r="AJ1478" s="2948"/>
      <c r="AK1478" s="2948"/>
      <c r="AL1478" s="2948"/>
    </row>
    <row r="1479" spans="1:38" ht="17.100000000000001" customHeight="1">
      <c r="A1479" s="3561"/>
      <c r="B1479" s="5337"/>
      <c r="C1479" s="5471" t="s">
        <v>634</v>
      </c>
      <c r="D1479" s="5472"/>
      <c r="E1479" s="4161">
        <f>SUM(E1480)</f>
        <v>3114</v>
      </c>
      <c r="F1479" s="549">
        <f t="shared" si="149"/>
        <v>0</v>
      </c>
      <c r="G1479" s="2946"/>
      <c r="H1479" s="2946"/>
      <c r="I1479" s="2946"/>
      <c r="J1479" s="2946"/>
      <c r="K1479" s="2946"/>
      <c r="L1479" s="2946"/>
      <c r="M1479" s="1690"/>
      <c r="N1479" s="2947"/>
      <c r="O1479" s="2947"/>
      <c r="P1479" s="2947"/>
      <c r="Q1479" s="2520"/>
      <c r="R1479" s="2947"/>
      <c r="S1479" s="2947"/>
      <c r="T1479" s="2947"/>
      <c r="U1479" s="2947"/>
      <c r="V1479" s="2947"/>
      <c r="W1479" s="2947"/>
      <c r="X1479" s="2947"/>
      <c r="Y1479" s="2947"/>
      <c r="Z1479" s="2947"/>
      <c r="AA1479" s="2947"/>
      <c r="AB1479" s="2947"/>
      <c r="AC1479" s="2947"/>
      <c r="AD1479" s="2947"/>
      <c r="AE1479" s="2947"/>
      <c r="AF1479" s="2520"/>
      <c r="AG1479" s="2948"/>
      <c r="AH1479" s="2948"/>
      <c r="AI1479" s="2948"/>
      <c r="AJ1479" s="2948"/>
      <c r="AK1479" s="2948"/>
      <c r="AL1479" s="2948"/>
    </row>
    <row r="1480" spans="1:38" ht="17.100000000000001" customHeight="1">
      <c r="A1480" s="3561"/>
      <c r="B1480" s="5337"/>
      <c r="C1480" s="4167" t="s">
        <v>635</v>
      </c>
      <c r="D1480" s="4168" t="s">
        <v>636</v>
      </c>
      <c r="E1480" s="4161">
        <f>F1480</f>
        <v>3114</v>
      </c>
      <c r="F1480" s="549">
        <f t="shared" si="149"/>
        <v>3114</v>
      </c>
      <c r="G1480" s="2949"/>
      <c r="H1480" s="2949"/>
      <c r="I1480" s="2949"/>
      <c r="J1480" s="2949"/>
      <c r="K1480" s="2949"/>
      <c r="L1480" s="2949"/>
      <c r="M1480" s="1690"/>
      <c r="N1480" s="2950"/>
      <c r="O1480" s="2950"/>
      <c r="P1480" s="2950"/>
      <c r="Q1480" s="2520"/>
      <c r="R1480" s="2950"/>
      <c r="S1480" s="2950"/>
      <c r="T1480" s="2950"/>
      <c r="U1480" s="2950"/>
      <c r="V1480" s="2950"/>
      <c r="W1480" s="2950"/>
      <c r="X1480" s="2950"/>
      <c r="Y1480" s="2950"/>
      <c r="Z1480" s="2950"/>
      <c r="AA1480" s="2950"/>
      <c r="AB1480" s="2950">
        <v>3114</v>
      </c>
      <c r="AC1480" s="2950"/>
      <c r="AD1480" s="2950"/>
      <c r="AE1480" s="2950"/>
      <c r="AF1480" s="2520"/>
      <c r="AG1480" s="2951"/>
      <c r="AH1480" s="2951"/>
      <c r="AI1480" s="2951"/>
      <c r="AJ1480" s="2951"/>
      <c r="AK1480" s="2951"/>
      <c r="AL1480" s="2951"/>
    </row>
    <row r="1481" spans="1:38" ht="17.100000000000001" customHeight="1">
      <c r="A1481" s="3554"/>
      <c r="B1481" s="3554"/>
      <c r="C1481" s="5473"/>
      <c r="D1481" s="5474"/>
      <c r="E1481" s="4161"/>
      <c r="F1481" s="549">
        <f t="shared" si="149"/>
        <v>0</v>
      </c>
      <c r="G1481" s="2949"/>
      <c r="H1481" s="2949"/>
      <c r="I1481" s="2949"/>
      <c r="J1481" s="2949"/>
      <c r="K1481" s="2949"/>
      <c r="L1481" s="2949"/>
      <c r="M1481" s="1690"/>
      <c r="N1481" s="2950"/>
      <c r="O1481" s="2950"/>
      <c r="P1481" s="2950"/>
      <c r="Q1481" s="2520"/>
      <c r="R1481" s="2950"/>
      <c r="S1481" s="2950"/>
      <c r="T1481" s="2950"/>
      <c r="U1481" s="2950"/>
      <c r="V1481" s="2950"/>
      <c r="W1481" s="2950"/>
      <c r="X1481" s="2950"/>
      <c r="Y1481" s="2950"/>
      <c r="Z1481" s="2950"/>
      <c r="AA1481" s="2950"/>
      <c r="AB1481" s="2950"/>
      <c r="AC1481" s="2950"/>
      <c r="AD1481" s="2950"/>
      <c r="AE1481" s="2950"/>
      <c r="AF1481" s="2520"/>
      <c r="AG1481" s="2951"/>
      <c r="AH1481" s="2951"/>
      <c r="AI1481" s="2951"/>
      <c r="AJ1481" s="2951"/>
      <c r="AK1481" s="2951"/>
      <c r="AL1481" s="2951"/>
    </row>
    <row r="1482" spans="1:38" ht="17.100000000000001" customHeight="1">
      <c r="A1482" s="3561"/>
      <c r="B1482" s="3554"/>
      <c r="C1482" s="5475" t="s">
        <v>637</v>
      </c>
      <c r="D1482" s="5475"/>
      <c r="E1482" s="4160">
        <f>SUM(E1483)</f>
        <v>7026496</v>
      </c>
      <c r="F1482" s="549">
        <f t="shared" si="149"/>
        <v>0</v>
      </c>
      <c r="G1482" s="2952"/>
      <c r="H1482" s="2952"/>
      <c r="I1482" s="2952"/>
      <c r="J1482" s="2952"/>
      <c r="K1482" s="2952"/>
      <c r="L1482" s="2952"/>
      <c r="M1482" s="1690"/>
      <c r="N1482" s="2953"/>
      <c r="O1482" s="2953"/>
      <c r="P1482" s="2953"/>
      <c r="Q1482" s="2520"/>
      <c r="R1482" s="2953"/>
      <c r="S1482" s="2953"/>
      <c r="T1482" s="2953"/>
      <c r="U1482" s="2953"/>
      <c r="V1482" s="2953"/>
      <c r="W1482" s="2953"/>
      <c r="X1482" s="2953"/>
      <c r="Y1482" s="2953"/>
      <c r="Z1482" s="2953"/>
      <c r="AA1482" s="2953"/>
      <c r="AB1482" s="2953"/>
      <c r="AC1482" s="2953"/>
      <c r="AD1482" s="2953"/>
      <c r="AE1482" s="2953"/>
      <c r="AF1482" s="2520"/>
      <c r="AG1482" s="2954"/>
      <c r="AH1482" s="2954"/>
      <c r="AI1482" s="2954"/>
      <c r="AJ1482" s="2954"/>
      <c r="AK1482" s="2954"/>
      <c r="AL1482" s="2954"/>
    </row>
    <row r="1483" spans="1:38" ht="17.100000000000001" customHeight="1">
      <c r="A1483" s="3561"/>
      <c r="B1483" s="3554"/>
      <c r="C1483" s="5476" t="s">
        <v>638</v>
      </c>
      <c r="D1483" s="5476"/>
      <c r="E1483" s="4161">
        <f>SUM(E1484)</f>
        <v>7026496</v>
      </c>
      <c r="F1483" s="549">
        <f t="shared" si="149"/>
        <v>0</v>
      </c>
      <c r="G1483" s="2955"/>
      <c r="H1483" s="2955"/>
      <c r="I1483" s="2955"/>
      <c r="J1483" s="2955"/>
      <c r="K1483" s="2955"/>
      <c r="L1483" s="2955"/>
      <c r="M1483" s="1690"/>
      <c r="N1483" s="2956"/>
      <c r="O1483" s="2956"/>
      <c r="P1483" s="2956"/>
      <c r="Q1483" s="2520"/>
      <c r="R1483" s="2956"/>
      <c r="S1483" s="2956"/>
      <c r="T1483" s="2956"/>
      <c r="U1483" s="2956"/>
      <c r="V1483" s="2956"/>
      <c r="W1483" s="2956"/>
      <c r="X1483" s="2956"/>
      <c r="Y1483" s="2956"/>
      <c r="Z1483" s="2956"/>
      <c r="AA1483" s="2956"/>
      <c r="AB1483" s="2956"/>
      <c r="AC1483" s="2956"/>
      <c r="AD1483" s="2956"/>
      <c r="AE1483" s="2956"/>
      <c r="AF1483" s="2520"/>
      <c r="AG1483" s="2957"/>
      <c r="AH1483" s="2957"/>
      <c r="AI1483" s="2957"/>
      <c r="AJ1483" s="2957"/>
      <c r="AK1483" s="2957"/>
      <c r="AL1483" s="2957"/>
    </row>
    <row r="1484" spans="1:38" ht="17.100000000000001" customHeight="1" thickBot="1">
      <c r="A1484" s="3561"/>
      <c r="B1484" s="3554"/>
      <c r="C1484" s="599" t="s">
        <v>732</v>
      </c>
      <c r="D1484" s="4170" t="s">
        <v>733</v>
      </c>
      <c r="E1484" s="4161">
        <f>F1484</f>
        <v>7026496</v>
      </c>
      <c r="F1484" s="549">
        <f t="shared" si="149"/>
        <v>7026496</v>
      </c>
      <c r="G1484" s="2958"/>
      <c r="H1484" s="2958"/>
      <c r="I1484" s="2958"/>
      <c r="J1484" s="2958"/>
      <c r="K1484" s="2958"/>
      <c r="L1484" s="2958"/>
      <c r="M1484" s="1690"/>
      <c r="N1484" s="2959"/>
      <c r="O1484" s="2959"/>
      <c r="P1484" s="2959"/>
      <c r="Q1484" s="2520"/>
      <c r="R1484" s="2959"/>
      <c r="S1484" s="2959"/>
      <c r="T1484" s="2959"/>
      <c r="U1484" s="2959"/>
      <c r="V1484" s="2959"/>
      <c r="W1484" s="2959"/>
      <c r="X1484" s="2959"/>
      <c r="Y1484" s="2959"/>
      <c r="Z1484" s="2959"/>
      <c r="AA1484" s="2959"/>
      <c r="AB1484" s="2959">
        <v>7026496</v>
      </c>
      <c r="AC1484" s="2959"/>
      <c r="AD1484" s="2959"/>
      <c r="AE1484" s="2959"/>
      <c r="AF1484" s="2520"/>
      <c r="AG1484" s="2960"/>
      <c r="AH1484" s="2960"/>
      <c r="AI1484" s="2960"/>
      <c r="AJ1484" s="2960"/>
      <c r="AK1484" s="2960"/>
      <c r="AL1484" s="2960"/>
    </row>
    <row r="1485" spans="1:38" ht="18" customHeight="1" thickBot="1">
      <c r="A1485" s="564" t="s">
        <v>422</v>
      </c>
      <c r="B1485" s="589"/>
      <c r="C1485" s="590"/>
      <c r="D1485" s="591" t="s">
        <v>932</v>
      </c>
      <c r="E1485" s="592">
        <f>SUM(E1486,E1492,E1496,E1527)</f>
        <v>14554702</v>
      </c>
      <c r="F1485" s="549">
        <f t="shared" si="149"/>
        <v>0</v>
      </c>
      <c r="G1485" s="2958"/>
      <c r="H1485" s="2958"/>
      <c r="I1485" s="2958"/>
      <c r="J1485" s="2958"/>
      <c r="K1485" s="2958"/>
      <c r="L1485" s="2958"/>
      <c r="M1485" s="1690"/>
      <c r="N1485" s="2959"/>
      <c r="O1485" s="2959"/>
      <c r="P1485" s="2959"/>
      <c r="Q1485" s="2520"/>
      <c r="R1485" s="2959"/>
      <c r="S1485" s="2959"/>
      <c r="T1485" s="2959"/>
      <c r="U1485" s="2959"/>
      <c r="V1485" s="2959"/>
      <c r="W1485" s="2959"/>
      <c r="X1485" s="2959"/>
      <c r="Y1485" s="2959"/>
      <c r="Z1485" s="2959"/>
      <c r="AA1485" s="2959"/>
      <c r="AB1485" s="2959"/>
      <c r="AC1485" s="2959"/>
      <c r="AD1485" s="2959"/>
      <c r="AE1485" s="2959"/>
      <c r="AF1485" s="2520"/>
      <c r="AG1485" s="2960"/>
      <c r="AH1485" s="2960"/>
      <c r="AI1485" s="2960"/>
      <c r="AJ1485" s="2960"/>
      <c r="AK1485" s="2960"/>
      <c r="AL1485" s="2960"/>
    </row>
    <row r="1486" spans="1:38" ht="18" customHeight="1" thickBot="1">
      <c r="A1486" s="593"/>
      <c r="B1486" s="576" t="s">
        <v>933</v>
      </c>
      <c r="C1486" s="577"/>
      <c r="D1486" s="578" t="s">
        <v>934</v>
      </c>
      <c r="E1486" s="579">
        <f>SUM(E1487)</f>
        <v>5329</v>
      </c>
      <c r="F1486" s="549">
        <f t="shared" si="149"/>
        <v>0</v>
      </c>
      <c r="G1486" s="2958"/>
      <c r="H1486" s="2958"/>
      <c r="I1486" s="2958"/>
      <c r="J1486" s="2958"/>
      <c r="K1486" s="2958"/>
      <c r="L1486" s="2958"/>
      <c r="M1486" s="1690"/>
      <c r="N1486" s="2959"/>
      <c r="O1486" s="2959"/>
      <c r="P1486" s="2959"/>
      <c r="Q1486" s="2520"/>
      <c r="R1486" s="2959"/>
      <c r="S1486" s="2959"/>
      <c r="T1486" s="2959"/>
      <c r="U1486" s="2959"/>
      <c r="V1486" s="2959"/>
      <c r="W1486" s="2959"/>
      <c r="X1486" s="2959"/>
      <c r="Y1486" s="2959"/>
      <c r="Z1486" s="2959"/>
      <c r="AA1486" s="2959"/>
      <c r="AB1486" s="2959"/>
      <c r="AC1486" s="2959"/>
      <c r="AD1486" s="2959"/>
      <c r="AE1486" s="2959"/>
      <c r="AF1486" s="2520"/>
      <c r="AG1486" s="2960"/>
      <c r="AH1486" s="2960"/>
      <c r="AI1486" s="2960"/>
      <c r="AJ1486" s="2960"/>
      <c r="AK1486" s="2960"/>
      <c r="AL1486" s="2960"/>
    </row>
    <row r="1487" spans="1:38" ht="15.75" customHeight="1">
      <c r="A1487" s="3561"/>
      <c r="B1487" s="3554"/>
      <c r="C1487" s="5449" t="s">
        <v>582</v>
      </c>
      <c r="D1487" s="5449"/>
      <c r="E1487" s="821">
        <f>SUM(E1488)</f>
        <v>5329</v>
      </c>
      <c r="F1487" s="549">
        <f t="shared" si="149"/>
        <v>0</v>
      </c>
      <c r="G1487" s="2958"/>
      <c r="H1487" s="2958"/>
      <c r="I1487" s="2958"/>
      <c r="J1487" s="2958"/>
      <c r="K1487" s="2958"/>
      <c r="L1487" s="2958"/>
      <c r="M1487" s="1690"/>
      <c r="N1487" s="2959"/>
      <c r="O1487" s="2959"/>
      <c r="P1487" s="2959"/>
      <c r="Q1487" s="2520"/>
      <c r="R1487" s="2959"/>
      <c r="S1487" s="2959"/>
      <c r="T1487" s="2959"/>
      <c r="U1487" s="2959"/>
      <c r="V1487" s="2959"/>
      <c r="W1487" s="2959"/>
      <c r="X1487" s="2959"/>
      <c r="Y1487" s="2959"/>
      <c r="Z1487" s="2959"/>
      <c r="AA1487" s="2959"/>
      <c r="AB1487" s="2959"/>
      <c r="AC1487" s="2959"/>
      <c r="AD1487" s="2959"/>
      <c r="AE1487" s="2959"/>
      <c r="AF1487" s="2520"/>
      <c r="AG1487" s="2960"/>
      <c r="AH1487" s="2960"/>
      <c r="AI1487" s="2960"/>
      <c r="AJ1487" s="2960"/>
      <c r="AK1487" s="2960"/>
      <c r="AL1487" s="2960"/>
    </row>
    <row r="1488" spans="1:38" ht="15.75" customHeight="1">
      <c r="A1488" s="3561"/>
      <c r="B1488" s="3554"/>
      <c r="C1488" s="5465" t="s">
        <v>583</v>
      </c>
      <c r="D1488" s="5465"/>
      <c r="E1488" s="4161">
        <f>SUM(E1489)</f>
        <v>5329</v>
      </c>
      <c r="F1488" s="549">
        <f t="shared" si="149"/>
        <v>0</v>
      </c>
      <c r="G1488" s="2961"/>
      <c r="H1488" s="2961"/>
      <c r="I1488" s="2961"/>
      <c r="J1488" s="2961"/>
      <c r="K1488" s="2961"/>
      <c r="L1488" s="2961"/>
      <c r="M1488" s="1690"/>
      <c r="N1488" s="2962"/>
      <c r="O1488" s="2962"/>
      <c r="P1488" s="2962"/>
      <c r="Q1488" s="2520"/>
      <c r="R1488" s="2962"/>
      <c r="S1488" s="2962"/>
      <c r="T1488" s="2962"/>
      <c r="U1488" s="2962"/>
      <c r="V1488" s="2962"/>
      <c r="W1488" s="2962"/>
      <c r="X1488" s="2962"/>
      <c r="Y1488" s="2962"/>
      <c r="Z1488" s="2962"/>
      <c r="AA1488" s="2962"/>
      <c r="AB1488" s="2962"/>
      <c r="AC1488" s="2962"/>
      <c r="AD1488" s="2962"/>
      <c r="AE1488" s="2962"/>
      <c r="AF1488" s="2520"/>
      <c r="AG1488" s="2963"/>
      <c r="AH1488" s="2963"/>
      <c r="AI1488" s="2963"/>
      <c r="AJ1488" s="2963"/>
      <c r="AK1488" s="2963"/>
      <c r="AL1488" s="2963"/>
    </row>
    <row r="1489" spans="1:38" ht="15.75" customHeight="1">
      <c r="A1489" s="3561"/>
      <c r="B1489" s="3554"/>
      <c r="C1489" s="5468" t="s">
        <v>597</v>
      </c>
      <c r="D1489" s="5468"/>
      <c r="E1489" s="4162">
        <f>SUM(E1490:E1491)</f>
        <v>5329</v>
      </c>
      <c r="F1489" s="549">
        <f t="shared" si="149"/>
        <v>0</v>
      </c>
      <c r="G1489" s="2964"/>
      <c r="H1489" s="2964"/>
      <c r="I1489" s="2964"/>
      <c r="J1489" s="2964"/>
      <c r="K1489" s="2964"/>
      <c r="L1489" s="2964"/>
      <c r="M1489" s="1690"/>
      <c r="N1489" s="2965"/>
      <c r="O1489" s="2965"/>
      <c r="P1489" s="2965"/>
      <c r="Q1489" s="2520"/>
      <c r="R1489" s="2965"/>
      <c r="S1489" s="2965"/>
      <c r="T1489" s="2965"/>
      <c r="U1489" s="2965"/>
      <c r="V1489" s="2965"/>
      <c r="W1489" s="2965"/>
      <c r="X1489" s="2965"/>
      <c r="Y1489" s="2965"/>
      <c r="Z1489" s="2965"/>
      <c r="AA1489" s="2965"/>
      <c r="AB1489" s="2965"/>
      <c r="AC1489" s="2965"/>
      <c r="AD1489" s="2965"/>
      <c r="AE1489" s="2965"/>
      <c r="AF1489" s="2520"/>
      <c r="AG1489" s="2966"/>
      <c r="AH1489" s="2966"/>
      <c r="AI1489" s="2966"/>
      <c r="AJ1489" s="2966"/>
      <c r="AK1489" s="2966"/>
      <c r="AL1489" s="2966"/>
    </row>
    <row r="1490" spans="1:38" ht="15.75" customHeight="1">
      <c r="A1490" s="3561"/>
      <c r="B1490" s="3554"/>
      <c r="C1490" s="4169" t="s">
        <v>600</v>
      </c>
      <c r="D1490" s="4170" t="s">
        <v>601</v>
      </c>
      <c r="E1490" s="4161">
        <f>F1490</f>
        <v>1329</v>
      </c>
      <c r="F1490" s="549">
        <f t="shared" si="149"/>
        <v>1329</v>
      </c>
      <c r="G1490" s="2967"/>
      <c r="H1490" s="2967"/>
      <c r="I1490" s="2967"/>
      <c r="J1490" s="2967"/>
      <c r="K1490" s="2967"/>
      <c r="L1490" s="2967"/>
      <c r="M1490" s="1690"/>
      <c r="N1490" s="2968"/>
      <c r="O1490" s="2968"/>
      <c r="P1490" s="2968"/>
      <c r="Q1490" s="2520">
        <v>1329</v>
      </c>
      <c r="R1490" s="2968"/>
      <c r="S1490" s="2968"/>
      <c r="T1490" s="2968"/>
      <c r="U1490" s="2968"/>
      <c r="V1490" s="2968"/>
      <c r="W1490" s="2968"/>
      <c r="X1490" s="2968"/>
      <c r="Y1490" s="2968"/>
      <c r="Z1490" s="2968"/>
      <c r="AA1490" s="2968"/>
      <c r="AB1490" s="2968"/>
      <c r="AC1490" s="2968"/>
      <c r="AD1490" s="2968"/>
      <c r="AE1490" s="2968"/>
      <c r="AF1490" s="2520"/>
      <c r="AG1490" s="2969"/>
      <c r="AH1490" s="2969"/>
      <c r="AI1490" s="2969"/>
      <c r="AJ1490" s="2969"/>
      <c r="AK1490" s="2969"/>
      <c r="AL1490" s="2969"/>
    </row>
    <row r="1491" spans="1:38" ht="15.75" customHeight="1" thickBot="1">
      <c r="A1491" s="3554"/>
      <c r="B1491" s="3555"/>
      <c r="C1491" s="4176" t="s">
        <v>610</v>
      </c>
      <c r="D1491" s="4166" t="s">
        <v>611</v>
      </c>
      <c r="E1491" s="4161">
        <f>F1491</f>
        <v>4000</v>
      </c>
      <c r="F1491" s="549">
        <f t="shared" si="149"/>
        <v>4000</v>
      </c>
      <c r="G1491" s="2970"/>
      <c r="H1491" s="2970"/>
      <c r="I1491" s="2970"/>
      <c r="J1491" s="2970"/>
      <c r="K1491" s="2970"/>
      <c r="L1491" s="2970"/>
      <c r="M1491" s="1690"/>
      <c r="N1491" s="2971"/>
      <c r="O1491" s="2971"/>
      <c r="P1491" s="2971"/>
      <c r="Q1491" s="2520">
        <v>4000</v>
      </c>
      <c r="R1491" s="2971"/>
      <c r="S1491" s="2971"/>
      <c r="T1491" s="2971"/>
      <c r="U1491" s="2971"/>
      <c r="V1491" s="2971"/>
      <c r="W1491" s="2971"/>
      <c r="X1491" s="2971"/>
      <c r="Y1491" s="2971"/>
      <c r="Z1491" s="2971"/>
      <c r="AA1491" s="2971"/>
      <c r="AB1491" s="2971"/>
      <c r="AC1491" s="2971"/>
      <c r="AD1491" s="2971"/>
      <c r="AE1491" s="2971"/>
      <c r="AF1491" s="2520"/>
      <c r="AG1491" s="2972"/>
      <c r="AH1491" s="2972"/>
      <c r="AI1491" s="2972"/>
      <c r="AJ1491" s="2972"/>
      <c r="AK1491" s="2972"/>
      <c r="AL1491" s="2972"/>
    </row>
    <row r="1492" spans="1:38" ht="15" customHeight="1" thickBot="1">
      <c r="A1492" s="3561"/>
      <c r="B1492" s="576" t="s">
        <v>423</v>
      </c>
      <c r="C1492" s="665"/>
      <c r="D1492" s="578" t="s">
        <v>935</v>
      </c>
      <c r="E1492" s="579">
        <f>SUM(E1493)</f>
        <v>339859</v>
      </c>
      <c r="F1492" s="549">
        <f t="shared" si="149"/>
        <v>0</v>
      </c>
      <c r="G1492" s="2961"/>
      <c r="H1492" s="2961"/>
      <c r="I1492" s="2961"/>
      <c r="J1492" s="2961"/>
      <c r="K1492" s="2961"/>
      <c r="L1492" s="2961"/>
      <c r="M1492" s="1690"/>
      <c r="N1492" s="2962"/>
      <c r="O1492" s="2962"/>
      <c r="P1492" s="2962"/>
      <c r="Q1492" s="2520"/>
      <c r="R1492" s="2962"/>
      <c r="S1492" s="2962"/>
      <c r="T1492" s="2962"/>
      <c r="U1492" s="2962"/>
      <c r="V1492" s="2962"/>
      <c r="W1492" s="2962"/>
      <c r="X1492" s="2962"/>
      <c r="Y1492" s="2962"/>
      <c r="Z1492" s="2962"/>
      <c r="AA1492" s="2962"/>
      <c r="AB1492" s="2962"/>
      <c r="AC1492" s="2962"/>
      <c r="AD1492" s="2962"/>
      <c r="AE1492" s="2962"/>
      <c r="AF1492" s="2520"/>
      <c r="AG1492" s="2963"/>
      <c r="AH1492" s="2963"/>
      <c r="AI1492" s="2963"/>
      <c r="AJ1492" s="2963"/>
      <c r="AK1492" s="2963"/>
      <c r="AL1492" s="2963"/>
    </row>
    <row r="1493" spans="1:38" ht="12.75" customHeight="1">
      <c r="A1493" s="3561"/>
      <c r="B1493" s="3554"/>
      <c r="C1493" s="5449" t="s">
        <v>582</v>
      </c>
      <c r="D1493" s="5449"/>
      <c r="E1493" s="821">
        <f>SUM(E1494)</f>
        <v>339859</v>
      </c>
      <c r="F1493" s="549">
        <f t="shared" si="149"/>
        <v>0</v>
      </c>
      <c r="G1493" s="2961"/>
      <c r="H1493" s="2961"/>
      <c r="I1493" s="2961"/>
      <c r="J1493" s="2961"/>
      <c r="K1493" s="2961"/>
      <c r="L1493" s="2961"/>
      <c r="M1493" s="1690"/>
      <c r="N1493" s="2962"/>
      <c r="O1493" s="2962"/>
      <c r="P1493" s="2962"/>
      <c r="Q1493" s="2520"/>
      <c r="R1493" s="2962"/>
      <c r="S1493" s="2962"/>
      <c r="T1493" s="2962"/>
      <c r="U1493" s="2962"/>
      <c r="V1493" s="2962"/>
      <c r="W1493" s="2962"/>
      <c r="X1493" s="2962"/>
      <c r="Y1493" s="2962"/>
      <c r="Z1493" s="2962"/>
      <c r="AA1493" s="2962"/>
      <c r="AB1493" s="2962"/>
      <c r="AC1493" s="2962"/>
      <c r="AD1493" s="2962"/>
      <c r="AE1493" s="2962"/>
      <c r="AF1493" s="2520"/>
      <c r="AG1493" s="2963"/>
      <c r="AH1493" s="2963"/>
      <c r="AI1493" s="2963"/>
      <c r="AJ1493" s="2963"/>
      <c r="AK1493" s="2963"/>
      <c r="AL1493" s="2963"/>
    </row>
    <row r="1494" spans="1:38" ht="16.5" customHeight="1">
      <c r="A1494" s="3561"/>
      <c r="B1494" s="3554"/>
      <c r="C1494" s="5469" t="s">
        <v>936</v>
      </c>
      <c r="D1494" s="5470"/>
      <c r="E1494" s="4161">
        <f>SUM(E1495)</f>
        <v>339859</v>
      </c>
      <c r="F1494" s="549">
        <f t="shared" si="149"/>
        <v>0</v>
      </c>
      <c r="G1494" s="2973"/>
      <c r="H1494" s="2973"/>
      <c r="I1494" s="2973"/>
      <c r="J1494" s="2973"/>
      <c r="K1494" s="2973"/>
      <c r="L1494" s="2973"/>
      <c r="M1494" s="1690"/>
      <c r="N1494" s="2974"/>
      <c r="O1494" s="2974"/>
      <c r="P1494" s="2974"/>
      <c r="Q1494" s="2520"/>
      <c r="R1494" s="2974"/>
      <c r="S1494" s="2974"/>
      <c r="T1494" s="2974"/>
      <c r="U1494" s="2974"/>
      <c r="V1494" s="2974"/>
      <c r="W1494" s="2974"/>
      <c r="X1494" s="2974"/>
      <c r="Y1494" s="2974"/>
      <c r="Z1494" s="2974"/>
      <c r="AA1494" s="2974"/>
      <c r="AB1494" s="2974"/>
      <c r="AC1494" s="2974"/>
      <c r="AD1494" s="2974"/>
      <c r="AE1494" s="2974"/>
      <c r="AF1494" s="2520"/>
      <c r="AG1494" s="2975"/>
      <c r="AH1494" s="2975"/>
      <c r="AI1494" s="2975"/>
      <c r="AJ1494" s="2975"/>
      <c r="AK1494" s="2975"/>
      <c r="AL1494" s="2975"/>
    </row>
    <row r="1495" spans="1:38" ht="55.5" customHeight="1" thickBot="1">
      <c r="A1495" s="3561"/>
      <c r="B1495" s="3554"/>
      <c r="C1495" s="4169" t="s">
        <v>66</v>
      </c>
      <c r="D1495" s="4170" t="s">
        <v>682</v>
      </c>
      <c r="E1495" s="4161">
        <f>F1495</f>
        <v>339859</v>
      </c>
      <c r="F1495" s="549">
        <f t="shared" si="149"/>
        <v>339859</v>
      </c>
      <c r="G1495" s="2976"/>
      <c r="H1495" s="2976"/>
      <c r="I1495" s="2976"/>
      <c r="J1495" s="2976"/>
      <c r="K1495" s="2976"/>
      <c r="L1495" s="2976"/>
      <c r="M1495" s="1690"/>
      <c r="N1495" s="2977"/>
      <c r="O1495" s="2977"/>
      <c r="P1495" s="2977"/>
      <c r="Q1495" s="2520">
        <v>339859</v>
      </c>
      <c r="R1495" s="2977"/>
      <c r="S1495" s="2977"/>
      <c r="T1495" s="2977"/>
      <c r="U1495" s="2977"/>
      <c r="V1495" s="2977"/>
      <c r="W1495" s="2977"/>
      <c r="X1495" s="2977"/>
      <c r="Y1495" s="2977"/>
      <c r="Z1495" s="2977"/>
      <c r="AA1495" s="2977"/>
      <c r="AB1495" s="2977"/>
      <c r="AC1495" s="2977"/>
      <c r="AD1495" s="2977"/>
      <c r="AE1495" s="2977"/>
      <c r="AF1495" s="2520"/>
      <c r="AG1495" s="2978"/>
      <c r="AH1495" s="2978"/>
      <c r="AI1495" s="2978"/>
      <c r="AJ1495" s="2978"/>
      <c r="AK1495" s="2978"/>
      <c r="AL1495" s="2978"/>
    </row>
    <row r="1496" spans="1:38" ht="15.75" customHeight="1" thickBot="1">
      <c r="A1496" s="3561"/>
      <c r="B1496" s="576" t="s">
        <v>521</v>
      </c>
      <c r="C1496" s="577"/>
      <c r="D1496" s="578" t="s">
        <v>141</v>
      </c>
      <c r="E1496" s="579">
        <f>SUM(E1497)</f>
        <v>2374000</v>
      </c>
      <c r="F1496" s="549">
        <f t="shared" si="149"/>
        <v>0</v>
      </c>
      <c r="G1496" s="2961"/>
      <c r="H1496" s="2961"/>
      <c r="I1496" s="2961"/>
      <c r="J1496" s="2961"/>
      <c r="K1496" s="2961"/>
      <c r="L1496" s="2961"/>
      <c r="M1496" s="1690"/>
      <c r="N1496" s="2962"/>
      <c r="O1496" s="2962"/>
      <c r="P1496" s="2962"/>
      <c r="Q1496" s="2520"/>
      <c r="R1496" s="2962"/>
      <c r="S1496" s="2962"/>
      <c r="T1496" s="2962"/>
      <c r="U1496" s="2962"/>
      <c r="V1496" s="2962"/>
      <c r="W1496" s="2962"/>
      <c r="X1496" s="2962"/>
      <c r="Y1496" s="2962"/>
      <c r="Z1496" s="2962"/>
      <c r="AA1496" s="2962"/>
      <c r="AB1496" s="2962"/>
      <c r="AC1496" s="2962"/>
      <c r="AD1496" s="2962"/>
      <c r="AE1496" s="2962"/>
      <c r="AF1496" s="2520"/>
      <c r="AG1496" s="2963"/>
      <c r="AH1496" s="2963"/>
      <c r="AI1496" s="2963"/>
      <c r="AJ1496" s="2963"/>
      <c r="AK1496" s="2963"/>
      <c r="AL1496" s="2963"/>
    </row>
    <row r="1497" spans="1:38" ht="15.75" customHeight="1">
      <c r="A1497" s="3561"/>
      <c r="B1497" s="3554"/>
      <c r="C1497" s="5449" t="s">
        <v>582</v>
      </c>
      <c r="D1497" s="5449"/>
      <c r="E1497" s="821">
        <f>SUM(E1498,E1525)</f>
        <v>2374000</v>
      </c>
      <c r="F1497" s="549">
        <f t="shared" ref="F1497:F1536" si="153">SUM(G1497:AJ1497)</f>
        <v>0</v>
      </c>
      <c r="G1497" s="2961"/>
      <c r="H1497" s="2961"/>
      <c r="I1497" s="2961"/>
      <c r="J1497" s="2961"/>
      <c r="K1497" s="2961"/>
      <c r="L1497" s="2961"/>
      <c r="M1497" s="1690"/>
      <c r="N1497" s="2962"/>
      <c r="O1497" s="2962"/>
      <c r="P1497" s="2962"/>
      <c r="Q1497" s="2520"/>
      <c r="R1497" s="2962"/>
      <c r="S1497" s="2962"/>
      <c r="T1497" s="2962"/>
      <c r="U1497" s="2962"/>
      <c r="V1497" s="2962"/>
      <c r="W1497" s="2962"/>
      <c r="X1497" s="2962"/>
      <c r="Y1497" s="2962"/>
      <c r="Z1497" s="2962"/>
      <c r="AA1497" s="2962"/>
      <c r="AB1497" s="2962"/>
      <c r="AC1497" s="2962"/>
      <c r="AD1497" s="2962"/>
      <c r="AE1497" s="2962"/>
      <c r="AF1497" s="2520"/>
      <c r="AG1497" s="2963"/>
      <c r="AH1497" s="2963"/>
      <c r="AI1497" s="2963"/>
      <c r="AJ1497" s="2963"/>
      <c r="AK1497" s="2963"/>
      <c r="AL1497" s="2963"/>
    </row>
    <row r="1498" spans="1:38" ht="15.75" customHeight="1">
      <c r="A1498" s="3561"/>
      <c r="B1498" s="3554"/>
      <c r="C1498" s="5465" t="s">
        <v>583</v>
      </c>
      <c r="D1498" s="5465"/>
      <c r="E1498" s="4161">
        <f>SUM(E1499,E1507)</f>
        <v>2362947</v>
      </c>
      <c r="F1498" s="549">
        <f t="shared" si="153"/>
        <v>0</v>
      </c>
      <c r="G1498" s="2976"/>
      <c r="H1498" s="2976"/>
      <c r="I1498" s="2976"/>
      <c r="J1498" s="2976"/>
      <c r="K1498" s="2976"/>
      <c r="L1498" s="2976"/>
      <c r="M1498" s="1690"/>
      <c r="N1498" s="2977"/>
      <c r="O1498" s="2977"/>
      <c r="P1498" s="2977"/>
      <c r="Q1498" s="2520"/>
      <c r="R1498" s="2977"/>
      <c r="S1498" s="2977"/>
      <c r="T1498" s="2977"/>
      <c r="U1498" s="2977"/>
      <c r="V1498" s="2977"/>
      <c r="W1498" s="2977"/>
      <c r="X1498" s="2977"/>
      <c r="Y1498" s="2977"/>
      <c r="Z1498" s="2977"/>
      <c r="AA1498" s="2977"/>
      <c r="AB1498" s="2977"/>
      <c r="AC1498" s="2977"/>
      <c r="AD1498" s="2977"/>
      <c r="AE1498" s="2977"/>
      <c r="AF1498" s="2520"/>
      <c r="AG1498" s="2978"/>
      <c r="AH1498" s="2978"/>
      <c r="AI1498" s="2978"/>
      <c r="AJ1498" s="2978"/>
      <c r="AK1498" s="2978"/>
      <c r="AL1498" s="2978"/>
    </row>
    <row r="1499" spans="1:38" ht="15.75" customHeight="1">
      <c r="A1499" s="3561"/>
      <c r="B1499" s="3554"/>
      <c r="C1499" s="5481" t="s">
        <v>584</v>
      </c>
      <c r="D1499" s="5481"/>
      <c r="E1499" s="4162">
        <f>SUM(E1500:E1505)</f>
        <v>1963627</v>
      </c>
      <c r="F1499" s="549">
        <f t="shared" si="153"/>
        <v>0</v>
      </c>
      <c r="G1499" s="2976"/>
      <c r="H1499" s="2976"/>
      <c r="I1499" s="2976"/>
      <c r="J1499" s="2976"/>
      <c r="K1499" s="2976"/>
      <c r="L1499" s="2976"/>
      <c r="M1499" s="1690"/>
      <c r="N1499" s="2977"/>
      <c r="O1499" s="2977"/>
      <c r="P1499" s="2977"/>
      <c r="Q1499" s="2520"/>
      <c r="R1499" s="2977"/>
      <c r="S1499" s="2977"/>
      <c r="T1499" s="2977"/>
      <c r="U1499" s="2977"/>
      <c r="V1499" s="2977"/>
      <c r="W1499" s="2977"/>
      <c r="X1499" s="2977"/>
      <c r="Y1499" s="2977"/>
      <c r="Z1499" s="2977"/>
      <c r="AA1499" s="2977"/>
      <c r="AB1499" s="2977"/>
      <c r="AC1499" s="2977"/>
      <c r="AD1499" s="2977"/>
      <c r="AE1499" s="2977"/>
      <c r="AF1499" s="2520"/>
      <c r="AG1499" s="2978"/>
      <c r="AH1499" s="2978"/>
      <c r="AI1499" s="2978"/>
      <c r="AJ1499" s="2978"/>
      <c r="AK1499" s="2978"/>
      <c r="AL1499" s="2978"/>
    </row>
    <row r="1500" spans="1:38" ht="15.75" customHeight="1">
      <c r="A1500" s="3561"/>
      <c r="B1500" s="3554"/>
      <c r="C1500" s="4063" t="s">
        <v>585</v>
      </c>
      <c r="D1500" s="4064" t="s">
        <v>586</v>
      </c>
      <c r="E1500" s="796">
        <f>F1500</f>
        <v>1449034</v>
      </c>
      <c r="F1500" s="549">
        <f t="shared" si="153"/>
        <v>1449034</v>
      </c>
      <c r="G1500" s="2976"/>
      <c r="H1500" s="2976"/>
      <c r="I1500" s="2976"/>
      <c r="J1500" s="2976"/>
      <c r="K1500" s="2976"/>
      <c r="L1500" s="2976"/>
      <c r="M1500" s="1690"/>
      <c r="N1500" s="2977"/>
      <c r="O1500" s="2977"/>
      <c r="P1500" s="2977"/>
      <c r="Q1500" s="2520">
        <v>1449034</v>
      </c>
      <c r="R1500" s="2977"/>
      <c r="S1500" s="2977"/>
      <c r="T1500" s="2977"/>
      <c r="U1500" s="2977"/>
      <c r="V1500" s="2977"/>
      <c r="W1500" s="2977"/>
      <c r="X1500" s="2977"/>
      <c r="Y1500" s="2977"/>
      <c r="Z1500" s="2977"/>
      <c r="AA1500" s="2977"/>
      <c r="AB1500" s="2977"/>
      <c r="AC1500" s="2977"/>
      <c r="AD1500" s="2977"/>
      <c r="AE1500" s="2977"/>
      <c r="AF1500" s="2520"/>
      <c r="AG1500" s="2978"/>
      <c r="AH1500" s="2978"/>
      <c r="AI1500" s="2978"/>
      <c r="AJ1500" s="2978"/>
      <c r="AK1500" s="2978"/>
      <c r="AL1500" s="2978"/>
    </row>
    <row r="1501" spans="1:38" ht="15.75" customHeight="1">
      <c r="A1501" s="3561"/>
      <c r="B1501" s="3554"/>
      <c r="C1501" s="4169" t="s">
        <v>587</v>
      </c>
      <c r="D1501" s="4170" t="s">
        <v>588</v>
      </c>
      <c r="E1501" s="4161">
        <f t="shared" ref="E1501:E1505" si="154">F1501</f>
        <v>167019</v>
      </c>
      <c r="F1501" s="549">
        <f t="shared" si="153"/>
        <v>167019</v>
      </c>
      <c r="G1501" s="2979"/>
      <c r="H1501" s="2979"/>
      <c r="I1501" s="2979"/>
      <c r="J1501" s="2979"/>
      <c r="K1501" s="2979"/>
      <c r="L1501" s="2979"/>
      <c r="M1501" s="1690"/>
      <c r="N1501" s="2980"/>
      <c r="O1501" s="2980"/>
      <c r="P1501" s="2980"/>
      <c r="Q1501" s="2520">
        <v>167019</v>
      </c>
      <c r="R1501" s="2980"/>
      <c r="S1501" s="2980"/>
      <c r="T1501" s="2980"/>
      <c r="U1501" s="2980"/>
      <c r="V1501" s="2980"/>
      <c r="W1501" s="2980"/>
      <c r="X1501" s="2980"/>
      <c r="Y1501" s="2980"/>
      <c r="Z1501" s="2980"/>
      <c r="AA1501" s="2980"/>
      <c r="AB1501" s="2980"/>
      <c r="AC1501" s="2980"/>
      <c r="AD1501" s="2980"/>
      <c r="AE1501" s="2980"/>
      <c r="AF1501" s="2520"/>
      <c r="AG1501" s="2981"/>
      <c r="AH1501" s="2981"/>
      <c r="AI1501" s="2981"/>
      <c r="AJ1501" s="2981"/>
      <c r="AK1501" s="2981"/>
      <c r="AL1501" s="2981"/>
    </row>
    <row r="1502" spans="1:38" ht="15.75" customHeight="1">
      <c r="A1502" s="3561"/>
      <c r="B1502" s="3554"/>
      <c r="C1502" s="4169" t="s">
        <v>589</v>
      </c>
      <c r="D1502" s="4170" t="s">
        <v>590</v>
      </c>
      <c r="E1502" s="4161">
        <f t="shared" si="154"/>
        <v>280688</v>
      </c>
      <c r="F1502" s="549">
        <f t="shared" si="153"/>
        <v>280688</v>
      </c>
      <c r="G1502" s="2982"/>
      <c r="H1502" s="2982"/>
      <c r="I1502" s="2982"/>
      <c r="J1502" s="2982"/>
      <c r="K1502" s="2982"/>
      <c r="L1502" s="2982"/>
      <c r="M1502" s="1690"/>
      <c r="N1502" s="2983"/>
      <c r="O1502" s="2983"/>
      <c r="P1502" s="2983"/>
      <c r="Q1502" s="2520">
        <v>280688</v>
      </c>
      <c r="R1502" s="2983"/>
      <c r="S1502" s="2983"/>
      <c r="T1502" s="2983"/>
      <c r="U1502" s="2983"/>
      <c r="V1502" s="2983"/>
      <c r="W1502" s="2983"/>
      <c r="X1502" s="2983"/>
      <c r="Y1502" s="2983"/>
      <c r="Z1502" s="2983"/>
      <c r="AA1502" s="2983"/>
      <c r="AB1502" s="2983"/>
      <c r="AC1502" s="2983"/>
      <c r="AD1502" s="2983"/>
      <c r="AE1502" s="2983"/>
      <c r="AF1502" s="2520"/>
      <c r="AG1502" s="2984"/>
      <c r="AH1502" s="2984"/>
      <c r="AI1502" s="2984"/>
      <c r="AJ1502" s="2984"/>
      <c r="AK1502" s="2984"/>
      <c r="AL1502" s="2984"/>
    </row>
    <row r="1503" spans="1:38" ht="16.5" customHeight="1">
      <c r="A1503" s="3561"/>
      <c r="B1503" s="3554"/>
      <c r="C1503" s="4169" t="s">
        <v>591</v>
      </c>
      <c r="D1503" s="4170" t="s">
        <v>592</v>
      </c>
      <c r="E1503" s="4161">
        <f t="shared" si="154"/>
        <v>39819</v>
      </c>
      <c r="F1503" s="549">
        <f t="shared" si="153"/>
        <v>39819</v>
      </c>
      <c r="G1503" s="2985"/>
      <c r="H1503" s="2985"/>
      <c r="I1503" s="2985"/>
      <c r="J1503" s="2985"/>
      <c r="K1503" s="2985"/>
      <c r="L1503" s="2985"/>
      <c r="M1503" s="1690"/>
      <c r="N1503" s="2986"/>
      <c r="O1503" s="2986"/>
      <c r="P1503" s="2986"/>
      <c r="Q1503" s="2520">
        <v>39819</v>
      </c>
      <c r="R1503" s="2986"/>
      <c r="S1503" s="2986"/>
      <c r="T1503" s="2986"/>
      <c r="U1503" s="2986"/>
      <c r="V1503" s="2986"/>
      <c r="W1503" s="2986"/>
      <c r="X1503" s="2986"/>
      <c r="Y1503" s="2986"/>
      <c r="Z1503" s="2986"/>
      <c r="AA1503" s="2986"/>
      <c r="AB1503" s="2986"/>
      <c r="AC1503" s="2986"/>
      <c r="AD1503" s="2986"/>
      <c r="AE1503" s="2986"/>
      <c r="AF1503" s="2520"/>
      <c r="AG1503" s="2987"/>
      <c r="AH1503" s="2987"/>
      <c r="AI1503" s="2987"/>
      <c r="AJ1503" s="2987"/>
      <c r="AK1503" s="2987"/>
      <c r="AL1503" s="2987"/>
    </row>
    <row r="1504" spans="1:38" ht="15.75" customHeight="1" thickBot="1">
      <c r="A1504" s="583"/>
      <c r="B1504" s="3555"/>
      <c r="C1504" s="4446" t="s">
        <v>593</v>
      </c>
      <c r="D1504" s="679" t="s">
        <v>594</v>
      </c>
      <c r="E1504" s="4443">
        <f>F1504</f>
        <v>9237</v>
      </c>
      <c r="F1504" s="549">
        <f t="shared" si="153"/>
        <v>9237</v>
      </c>
      <c r="G1504" s="2988"/>
      <c r="H1504" s="2988"/>
      <c r="I1504" s="2988"/>
      <c r="J1504" s="2988"/>
      <c r="K1504" s="2988"/>
      <c r="L1504" s="2988"/>
      <c r="M1504" s="1690"/>
      <c r="N1504" s="2989"/>
      <c r="O1504" s="2989"/>
      <c r="P1504" s="2989"/>
      <c r="Q1504" s="2520">
        <v>9237</v>
      </c>
      <c r="R1504" s="2989"/>
      <c r="S1504" s="2989"/>
      <c r="T1504" s="2989"/>
      <c r="U1504" s="2989"/>
      <c r="V1504" s="2989"/>
      <c r="W1504" s="2989"/>
      <c r="X1504" s="2989"/>
      <c r="Y1504" s="2989"/>
      <c r="Z1504" s="2989"/>
      <c r="AA1504" s="2989"/>
      <c r="AB1504" s="2989"/>
      <c r="AC1504" s="2989"/>
      <c r="AD1504" s="2989"/>
      <c r="AE1504" s="2989"/>
      <c r="AF1504" s="2520"/>
      <c r="AG1504" s="2990"/>
      <c r="AH1504" s="2990"/>
      <c r="AI1504" s="2990"/>
      <c r="AJ1504" s="2990"/>
      <c r="AK1504" s="2990"/>
      <c r="AL1504" s="2990"/>
    </row>
    <row r="1505" spans="1:38" ht="15.75" customHeight="1">
      <c r="A1505" s="3561"/>
      <c r="B1505" s="3554"/>
      <c r="C1505" s="4445" t="s">
        <v>595</v>
      </c>
      <c r="D1505" s="4186" t="s">
        <v>596</v>
      </c>
      <c r="E1505" s="796">
        <f t="shared" si="154"/>
        <v>17830</v>
      </c>
      <c r="F1505" s="549">
        <f t="shared" si="153"/>
        <v>17830</v>
      </c>
      <c r="G1505" s="2988"/>
      <c r="H1505" s="2988"/>
      <c r="I1505" s="2988"/>
      <c r="J1505" s="2988"/>
      <c r="K1505" s="2988"/>
      <c r="L1505" s="2988"/>
      <c r="M1505" s="1690"/>
      <c r="N1505" s="2989"/>
      <c r="O1505" s="2989"/>
      <c r="P1505" s="2989"/>
      <c r="Q1505" s="2520">
        <v>17830</v>
      </c>
      <c r="R1505" s="2989"/>
      <c r="S1505" s="2989"/>
      <c r="T1505" s="2989"/>
      <c r="U1505" s="2989"/>
      <c r="V1505" s="2989"/>
      <c r="W1505" s="2989"/>
      <c r="X1505" s="2989"/>
      <c r="Y1505" s="2989"/>
      <c r="Z1505" s="2989"/>
      <c r="AA1505" s="2989"/>
      <c r="AB1505" s="2989"/>
      <c r="AC1505" s="2989"/>
      <c r="AD1505" s="2989"/>
      <c r="AE1505" s="2989"/>
      <c r="AF1505" s="2520"/>
      <c r="AG1505" s="2990"/>
      <c r="AH1505" s="2990"/>
      <c r="AI1505" s="2990"/>
      <c r="AJ1505" s="2990"/>
      <c r="AK1505" s="2990"/>
      <c r="AL1505" s="2990"/>
    </row>
    <row r="1506" spans="1:38" ht="15.75" customHeight="1">
      <c r="A1506" s="3561"/>
      <c r="B1506" s="3554"/>
      <c r="C1506" s="615"/>
      <c r="D1506" s="615"/>
      <c r="E1506" s="4161"/>
      <c r="F1506" s="549">
        <f t="shared" si="153"/>
        <v>0</v>
      </c>
      <c r="G1506" s="2988"/>
      <c r="H1506" s="2988"/>
      <c r="I1506" s="2988"/>
      <c r="J1506" s="2988"/>
      <c r="K1506" s="2988"/>
      <c r="L1506" s="2988"/>
      <c r="M1506" s="1690"/>
      <c r="N1506" s="2989"/>
      <c r="O1506" s="2989"/>
      <c r="P1506" s="2989"/>
      <c r="Q1506" s="2520"/>
      <c r="R1506" s="2989"/>
      <c r="S1506" s="2989"/>
      <c r="T1506" s="2989"/>
      <c r="U1506" s="2989"/>
      <c r="V1506" s="2989"/>
      <c r="W1506" s="2989"/>
      <c r="X1506" s="2989"/>
      <c r="Y1506" s="2989"/>
      <c r="Z1506" s="2989"/>
      <c r="AA1506" s="2989"/>
      <c r="AB1506" s="2989"/>
      <c r="AC1506" s="2989"/>
      <c r="AD1506" s="2989"/>
      <c r="AE1506" s="2989"/>
      <c r="AF1506" s="2520"/>
      <c r="AG1506" s="2990"/>
      <c r="AH1506" s="2990"/>
      <c r="AI1506" s="2990"/>
      <c r="AJ1506" s="2990"/>
      <c r="AK1506" s="2990"/>
      <c r="AL1506" s="2990"/>
    </row>
    <row r="1507" spans="1:38" ht="15.75" customHeight="1">
      <c r="A1507" s="3561"/>
      <c r="B1507" s="3554"/>
      <c r="C1507" s="5480" t="s">
        <v>597</v>
      </c>
      <c r="D1507" s="5480"/>
      <c r="E1507" s="4177">
        <f>SUM(E1508:E1523)</f>
        <v>399320</v>
      </c>
      <c r="F1507" s="549">
        <f t="shared" si="153"/>
        <v>0</v>
      </c>
      <c r="G1507" s="2991"/>
      <c r="H1507" s="2991"/>
      <c r="I1507" s="2991"/>
      <c r="J1507" s="2991"/>
      <c r="K1507" s="2991"/>
      <c r="L1507" s="2991"/>
      <c r="M1507" s="1690"/>
      <c r="N1507" s="2992"/>
      <c r="O1507" s="2992"/>
      <c r="P1507" s="2992"/>
      <c r="Q1507" s="2520"/>
      <c r="R1507" s="2992"/>
      <c r="S1507" s="2992"/>
      <c r="T1507" s="2992"/>
      <c r="U1507" s="2992"/>
      <c r="V1507" s="2992"/>
      <c r="W1507" s="2992"/>
      <c r="X1507" s="2992"/>
      <c r="Y1507" s="2992"/>
      <c r="Z1507" s="2992"/>
      <c r="AA1507" s="2992"/>
      <c r="AB1507" s="2992"/>
      <c r="AC1507" s="2992"/>
      <c r="AD1507" s="2992"/>
      <c r="AE1507" s="2992"/>
      <c r="AF1507" s="2520"/>
      <c r="AG1507" s="2993"/>
      <c r="AH1507" s="2993"/>
      <c r="AI1507" s="2993"/>
      <c r="AJ1507" s="2993"/>
      <c r="AK1507" s="2993"/>
      <c r="AL1507" s="2993"/>
    </row>
    <row r="1508" spans="1:38" ht="15.75" customHeight="1">
      <c r="A1508" s="3561"/>
      <c r="B1508" s="3554"/>
      <c r="C1508" s="4178" t="s">
        <v>598</v>
      </c>
      <c r="D1508" s="4179" t="s">
        <v>599</v>
      </c>
      <c r="E1508" s="4180">
        <f>F1508</f>
        <v>2850</v>
      </c>
      <c r="F1508" s="549">
        <f t="shared" si="153"/>
        <v>2850</v>
      </c>
      <c r="G1508" s="2994"/>
      <c r="H1508" s="2994"/>
      <c r="I1508" s="2994"/>
      <c r="J1508" s="2994"/>
      <c r="K1508" s="2994"/>
      <c r="L1508" s="2994"/>
      <c r="M1508" s="1690"/>
      <c r="N1508" s="2995"/>
      <c r="O1508" s="2995"/>
      <c r="P1508" s="2995"/>
      <c r="Q1508" s="2520">
        <v>2850</v>
      </c>
      <c r="R1508" s="2995"/>
      <c r="S1508" s="2995"/>
      <c r="T1508" s="2995"/>
      <c r="U1508" s="2995"/>
      <c r="V1508" s="2995"/>
      <c r="W1508" s="2995"/>
      <c r="X1508" s="2995"/>
      <c r="Y1508" s="2995"/>
      <c r="Z1508" s="2995"/>
      <c r="AA1508" s="2995"/>
      <c r="AB1508" s="2995"/>
      <c r="AC1508" s="2995"/>
      <c r="AD1508" s="2995"/>
      <c r="AE1508" s="2995"/>
      <c r="AF1508" s="2520"/>
      <c r="AG1508" s="2996"/>
      <c r="AH1508" s="2996"/>
      <c r="AI1508" s="2996"/>
      <c r="AJ1508" s="2996"/>
      <c r="AK1508" s="2996"/>
      <c r="AL1508" s="2996"/>
    </row>
    <row r="1509" spans="1:38" ht="15.75" customHeight="1">
      <c r="A1509" s="3561"/>
      <c r="B1509" s="3554"/>
      <c r="C1509" s="4178" t="s">
        <v>600</v>
      </c>
      <c r="D1509" s="4179" t="s">
        <v>601</v>
      </c>
      <c r="E1509" s="4180">
        <f t="shared" ref="E1509:E1523" si="155">F1509</f>
        <v>74249</v>
      </c>
      <c r="F1509" s="549">
        <f t="shared" si="153"/>
        <v>74249</v>
      </c>
      <c r="G1509" s="2997"/>
      <c r="H1509" s="2997"/>
      <c r="I1509" s="2997"/>
      <c r="J1509" s="2997"/>
      <c r="K1509" s="2997"/>
      <c r="L1509" s="2997"/>
      <c r="M1509" s="1690"/>
      <c r="N1509" s="2998"/>
      <c r="O1509" s="2998"/>
      <c r="P1509" s="2998"/>
      <c r="Q1509" s="2520">
        <v>74249</v>
      </c>
      <c r="R1509" s="2998"/>
      <c r="S1509" s="2998"/>
      <c r="T1509" s="2998"/>
      <c r="U1509" s="2998"/>
      <c r="V1509" s="2998"/>
      <c r="W1509" s="2998"/>
      <c r="X1509" s="2998"/>
      <c r="Y1509" s="2998"/>
      <c r="Z1509" s="2998"/>
      <c r="AA1509" s="2998"/>
      <c r="AB1509" s="2998"/>
      <c r="AC1509" s="2998"/>
      <c r="AD1509" s="2998"/>
      <c r="AE1509" s="2998"/>
      <c r="AF1509" s="2520"/>
      <c r="AG1509" s="2999"/>
      <c r="AH1509" s="2999"/>
      <c r="AI1509" s="2999"/>
      <c r="AJ1509" s="2999"/>
      <c r="AK1509" s="2999"/>
      <c r="AL1509" s="2999"/>
    </row>
    <row r="1510" spans="1:38" ht="15.75" customHeight="1">
      <c r="A1510" s="3561"/>
      <c r="B1510" s="3554"/>
      <c r="C1510" s="4178" t="s">
        <v>602</v>
      </c>
      <c r="D1510" s="4179" t="s">
        <v>603</v>
      </c>
      <c r="E1510" s="4180">
        <f t="shared" si="155"/>
        <v>4500</v>
      </c>
      <c r="F1510" s="549">
        <f t="shared" si="153"/>
        <v>4500</v>
      </c>
      <c r="G1510" s="3000"/>
      <c r="H1510" s="3000"/>
      <c r="I1510" s="3000"/>
      <c r="J1510" s="3000"/>
      <c r="K1510" s="3000"/>
      <c r="L1510" s="3000"/>
      <c r="M1510" s="1690"/>
      <c r="N1510" s="3001"/>
      <c r="O1510" s="3001"/>
      <c r="P1510" s="3001"/>
      <c r="Q1510" s="2520">
        <v>4500</v>
      </c>
      <c r="R1510" s="3001"/>
      <c r="S1510" s="3001"/>
      <c r="T1510" s="3001"/>
      <c r="U1510" s="3001"/>
      <c r="V1510" s="3001"/>
      <c r="W1510" s="3001"/>
      <c r="X1510" s="3001"/>
      <c r="Y1510" s="3001"/>
      <c r="Z1510" s="3001"/>
      <c r="AA1510" s="3001"/>
      <c r="AB1510" s="3001"/>
      <c r="AC1510" s="3001"/>
      <c r="AD1510" s="3001"/>
      <c r="AE1510" s="3001"/>
      <c r="AF1510" s="2520"/>
      <c r="AG1510" s="3002"/>
      <c r="AH1510" s="3002"/>
      <c r="AI1510" s="3002"/>
      <c r="AJ1510" s="3002"/>
      <c r="AK1510" s="3002"/>
      <c r="AL1510" s="3002"/>
    </row>
    <row r="1511" spans="1:38" ht="15.75" customHeight="1">
      <c r="A1511" s="3561"/>
      <c r="B1511" s="3554"/>
      <c r="C1511" s="4178" t="s">
        <v>856</v>
      </c>
      <c r="D1511" s="4179" t="s">
        <v>857</v>
      </c>
      <c r="E1511" s="4180">
        <f t="shared" si="155"/>
        <v>5500</v>
      </c>
      <c r="F1511" s="549">
        <f t="shared" si="153"/>
        <v>5500</v>
      </c>
      <c r="G1511" s="3003"/>
      <c r="H1511" s="3003"/>
      <c r="I1511" s="3003"/>
      <c r="J1511" s="3003"/>
      <c r="K1511" s="3003"/>
      <c r="L1511" s="3003"/>
      <c r="M1511" s="1690"/>
      <c r="N1511" s="3004"/>
      <c r="O1511" s="3004"/>
      <c r="P1511" s="3004"/>
      <c r="Q1511" s="2520">
        <v>5500</v>
      </c>
      <c r="R1511" s="3004"/>
      <c r="S1511" s="3004"/>
      <c r="T1511" s="3004"/>
      <c r="U1511" s="3004"/>
      <c r="V1511" s="3004"/>
      <c r="W1511" s="3004"/>
      <c r="X1511" s="3004"/>
      <c r="Y1511" s="3004"/>
      <c r="Z1511" s="3004"/>
      <c r="AA1511" s="3004"/>
      <c r="AB1511" s="3004"/>
      <c r="AC1511" s="3004"/>
      <c r="AD1511" s="3004"/>
      <c r="AE1511" s="3004"/>
      <c r="AF1511" s="2520"/>
      <c r="AG1511" s="3005"/>
      <c r="AH1511" s="3005"/>
      <c r="AI1511" s="3005"/>
      <c r="AJ1511" s="3005"/>
      <c r="AK1511" s="3005"/>
      <c r="AL1511" s="3005"/>
    </row>
    <row r="1512" spans="1:38" ht="15.75" customHeight="1">
      <c r="A1512" s="3561"/>
      <c r="B1512" s="3554"/>
      <c r="C1512" s="4178" t="s">
        <v>604</v>
      </c>
      <c r="D1512" s="4179" t="s">
        <v>605</v>
      </c>
      <c r="E1512" s="4180">
        <f t="shared" si="155"/>
        <v>64144</v>
      </c>
      <c r="F1512" s="549">
        <f t="shared" si="153"/>
        <v>64144</v>
      </c>
      <c r="G1512" s="3006"/>
      <c r="H1512" s="3006"/>
      <c r="I1512" s="3006"/>
      <c r="J1512" s="3006"/>
      <c r="K1512" s="3006"/>
      <c r="L1512" s="3006"/>
      <c r="M1512" s="1690"/>
      <c r="N1512" s="3007"/>
      <c r="O1512" s="3007"/>
      <c r="P1512" s="3007"/>
      <c r="Q1512" s="2520">
        <v>64144</v>
      </c>
      <c r="R1512" s="3007"/>
      <c r="S1512" s="3007"/>
      <c r="T1512" s="3007"/>
      <c r="U1512" s="3007"/>
      <c r="V1512" s="3007"/>
      <c r="W1512" s="3007"/>
      <c r="X1512" s="3007"/>
      <c r="Y1512" s="3007"/>
      <c r="Z1512" s="3007"/>
      <c r="AA1512" s="3007"/>
      <c r="AB1512" s="3007"/>
      <c r="AC1512" s="3007"/>
      <c r="AD1512" s="3007"/>
      <c r="AE1512" s="3007"/>
      <c r="AF1512" s="2520"/>
      <c r="AG1512" s="3008"/>
      <c r="AH1512" s="3008"/>
      <c r="AI1512" s="3008"/>
      <c r="AJ1512" s="3008"/>
      <c r="AK1512" s="3008"/>
      <c r="AL1512" s="3008"/>
    </row>
    <row r="1513" spans="1:38" ht="15.75" customHeight="1">
      <c r="A1513" s="3561"/>
      <c r="B1513" s="3554"/>
      <c r="C1513" s="4178" t="s">
        <v>606</v>
      </c>
      <c r="D1513" s="4179" t="s">
        <v>607</v>
      </c>
      <c r="E1513" s="4180">
        <f t="shared" si="155"/>
        <v>10608</v>
      </c>
      <c r="F1513" s="549">
        <f t="shared" si="153"/>
        <v>10608</v>
      </c>
      <c r="G1513" s="3009"/>
      <c r="H1513" s="3009"/>
      <c r="I1513" s="3009"/>
      <c r="J1513" s="3009"/>
      <c r="K1513" s="3009"/>
      <c r="L1513" s="3009"/>
      <c r="M1513" s="1690"/>
      <c r="N1513" s="3010"/>
      <c r="O1513" s="3010"/>
      <c r="P1513" s="3010"/>
      <c r="Q1513" s="2520">
        <v>10608</v>
      </c>
      <c r="R1513" s="3010"/>
      <c r="S1513" s="3010"/>
      <c r="T1513" s="3010"/>
      <c r="U1513" s="3010"/>
      <c r="V1513" s="3010"/>
      <c r="W1513" s="3010"/>
      <c r="X1513" s="3010"/>
      <c r="Y1513" s="3010"/>
      <c r="Z1513" s="3010"/>
      <c r="AA1513" s="3010"/>
      <c r="AB1513" s="3010"/>
      <c r="AC1513" s="3010"/>
      <c r="AD1513" s="3010"/>
      <c r="AE1513" s="3010"/>
      <c r="AF1513" s="2520"/>
      <c r="AG1513" s="3011"/>
      <c r="AH1513" s="3011"/>
      <c r="AI1513" s="3011"/>
      <c r="AJ1513" s="3011"/>
      <c r="AK1513" s="3011"/>
      <c r="AL1513" s="3011"/>
    </row>
    <row r="1514" spans="1:38" ht="15.75" customHeight="1">
      <c r="A1514" s="3561"/>
      <c r="B1514" s="3554"/>
      <c r="C1514" s="4178" t="s">
        <v>608</v>
      </c>
      <c r="D1514" s="4179" t="s">
        <v>609</v>
      </c>
      <c r="E1514" s="4180">
        <f t="shared" si="155"/>
        <v>2424</v>
      </c>
      <c r="F1514" s="549">
        <f t="shared" si="153"/>
        <v>2424</v>
      </c>
      <c r="G1514" s="3012"/>
      <c r="H1514" s="3012"/>
      <c r="I1514" s="3012"/>
      <c r="J1514" s="3012"/>
      <c r="K1514" s="3012"/>
      <c r="L1514" s="3012"/>
      <c r="M1514" s="1690"/>
      <c r="N1514" s="3013"/>
      <c r="O1514" s="3013"/>
      <c r="P1514" s="3013"/>
      <c r="Q1514" s="2520">
        <v>2424</v>
      </c>
      <c r="R1514" s="3013"/>
      <c r="S1514" s="3013"/>
      <c r="T1514" s="3013"/>
      <c r="U1514" s="3013"/>
      <c r="V1514" s="3013"/>
      <c r="W1514" s="3013"/>
      <c r="X1514" s="3013"/>
      <c r="Y1514" s="3013"/>
      <c r="Z1514" s="3013"/>
      <c r="AA1514" s="3013"/>
      <c r="AB1514" s="3013"/>
      <c r="AC1514" s="3013"/>
      <c r="AD1514" s="3013"/>
      <c r="AE1514" s="3013"/>
      <c r="AF1514" s="2520"/>
      <c r="AG1514" s="3014"/>
      <c r="AH1514" s="3014"/>
      <c r="AI1514" s="3014"/>
      <c r="AJ1514" s="3014"/>
      <c r="AK1514" s="3014"/>
      <c r="AL1514" s="3014"/>
    </row>
    <row r="1515" spans="1:38" ht="15.75" customHeight="1">
      <c r="A1515" s="3561"/>
      <c r="B1515" s="3554"/>
      <c r="C1515" s="4181" t="s">
        <v>610</v>
      </c>
      <c r="D1515" s="4182" t="s">
        <v>611</v>
      </c>
      <c r="E1515" s="4180">
        <f t="shared" si="155"/>
        <v>118767</v>
      </c>
      <c r="F1515" s="549">
        <f t="shared" si="153"/>
        <v>118767</v>
      </c>
      <c r="G1515" s="3015"/>
      <c r="H1515" s="3015"/>
      <c r="I1515" s="3015"/>
      <c r="J1515" s="3015"/>
      <c r="K1515" s="3015"/>
      <c r="L1515" s="3015"/>
      <c r="M1515" s="1690"/>
      <c r="N1515" s="3016"/>
      <c r="O1515" s="3016"/>
      <c r="P1515" s="3016"/>
      <c r="Q1515" s="2520">
        <v>118767</v>
      </c>
      <c r="R1515" s="3016"/>
      <c r="S1515" s="3016"/>
      <c r="T1515" s="3016"/>
      <c r="U1515" s="3016"/>
      <c r="V1515" s="3016"/>
      <c r="W1515" s="3016"/>
      <c r="X1515" s="3016"/>
      <c r="Y1515" s="3016"/>
      <c r="Z1515" s="3016"/>
      <c r="AA1515" s="3016"/>
      <c r="AB1515" s="3016"/>
      <c r="AC1515" s="3016"/>
      <c r="AD1515" s="3016"/>
      <c r="AE1515" s="3016"/>
      <c r="AF1515" s="2520"/>
      <c r="AG1515" s="3017"/>
      <c r="AH1515" s="3017"/>
      <c r="AI1515" s="3017"/>
      <c r="AJ1515" s="3017"/>
      <c r="AK1515" s="3017"/>
      <c r="AL1515" s="3017"/>
    </row>
    <row r="1516" spans="1:38" ht="15.75" customHeight="1">
      <c r="A1516" s="3554"/>
      <c r="B1516" s="634"/>
      <c r="C1516" s="1581" t="s">
        <v>612</v>
      </c>
      <c r="D1516" s="3563" t="s">
        <v>924</v>
      </c>
      <c r="E1516" s="796">
        <f t="shared" si="155"/>
        <v>3287</v>
      </c>
      <c r="F1516" s="549">
        <f t="shared" si="153"/>
        <v>3287</v>
      </c>
      <c r="G1516" s="3015"/>
      <c r="H1516" s="3015"/>
      <c r="I1516" s="3015"/>
      <c r="J1516" s="3015"/>
      <c r="K1516" s="3015"/>
      <c r="L1516" s="3015"/>
      <c r="M1516" s="1690"/>
      <c r="N1516" s="3016"/>
      <c r="O1516" s="3016"/>
      <c r="P1516" s="3016"/>
      <c r="Q1516" s="2520">
        <v>3287</v>
      </c>
      <c r="R1516" s="3016"/>
      <c r="S1516" s="3016"/>
      <c r="T1516" s="3016"/>
      <c r="U1516" s="3016"/>
      <c r="V1516" s="3016"/>
      <c r="W1516" s="3016"/>
      <c r="X1516" s="3016"/>
      <c r="Y1516" s="3016"/>
      <c r="Z1516" s="3016"/>
      <c r="AA1516" s="3016"/>
      <c r="AB1516" s="3016"/>
      <c r="AC1516" s="3016"/>
      <c r="AD1516" s="3016"/>
      <c r="AE1516" s="3016"/>
      <c r="AF1516" s="2520"/>
      <c r="AG1516" s="3017"/>
      <c r="AH1516" s="3017"/>
      <c r="AI1516" s="3017"/>
      <c r="AJ1516" s="3017"/>
      <c r="AK1516" s="3017"/>
      <c r="AL1516" s="3017"/>
    </row>
    <row r="1517" spans="1:38" ht="15.75" customHeight="1">
      <c r="A1517" s="3561"/>
      <c r="B1517" s="634"/>
      <c r="C1517" s="599" t="s">
        <v>618</v>
      </c>
      <c r="D1517" s="600" t="s">
        <v>619</v>
      </c>
      <c r="E1517" s="4180">
        <f t="shared" si="155"/>
        <v>7607</v>
      </c>
      <c r="F1517" s="549">
        <f t="shared" si="153"/>
        <v>7607</v>
      </c>
      <c r="G1517" s="3015"/>
      <c r="H1517" s="3015"/>
      <c r="I1517" s="3015"/>
      <c r="J1517" s="3015"/>
      <c r="K1517" s="3015"/>
      <c r="L1517" s="3015"/>
      <c r="M1517" s="1690"/>
      <c r="N1517" s="3016"/>
      <c r="O1517" s="3016"/>
      <c r="P1517" s="3016"/>
      <c r="Q1517" s="2520">
        <v>7607</v>
      </c>
      <c r="R1517" s="3016"/>
      <c r="S1517" s="3016"/>
      <c r="T1517" s="3016"/>
      <c r="U1517" s="3016"/>
      <c r="V1517" s="3016"/>
      <c r="W1517" s="3016"/>
      <c r="X1517" s="3016"/>
      <c r="Y1517" s="3016"/>
      <c r="Z1517" s="3016"/>
      <c r="AA1517" s="3016"/>
      <c r="AB1517" s="3016"/>
      <c r="AC1517" s="3016"/>
      <c r="AD1517" s="3016"/>
      <c r="AE1517" s="3016"/>
      <c r="AF1517" s="2520"/>
      <c r="AG1517" s="3017"/>
      <c r="AH1517" s="3017"/>
      <c r="AI1517" s="3017"/>
      <c r="AJ1517" s="3017"/>
      <c r="AK1517" s="3017"/>
      <c r="AL1517" s="3017"/>
    </row>
    <row r="1518" spans="1:38" ht="15.75" customHeight="1">
      <c r="A1518" s="3561"/>
      <c r="B1518" s="634"/>
      <c r="C1518" s="4447" t="s">
        <v>620</v>
      </c>
      <c r="D1518" s="4448" t="s">
        <v>621</v>
      </c>
      <c r="E1518" s="4449">
        <f t="shared" si="155"/>
        <v>5550</v>
      </c>
      <c r="F1518" s="549">
        <f t="shared" si="153"/>
        <v>5550</v>
      </c>
      <c r="G1518" s="3015"/>
      <c r="H1518" s="3015"/>
      <c r="I1518" s="3015"/>
      <c r="J1518" s="3015"/>
      <c r="K1518" s="3015"/>
      <c r="L1518" s="3015"/>
      <c r="M1518" s="1690"/>
      <c r="N1518" s="3016"/>
      <c r="O1518" s="3016"/>
      <c r="P1518" s="3016"/>
      <c r="Q1518" s="2520">
        <v>5550</v>
      </c>
      <c r="R1518" s="3016"/>
      <c r="S1518" s="3016"/>
      <c r="T1518" s="3016"/>
      <c r="U1518" s="3016"/>
      <c r="V1518" s="3016"/>
      <c r="W1518" s="3016"/>
      <c r="X1518" s="3016"/>
      <c r="Y1518" s="3016"/>
      <c r="Z1518" s="3016"/>
      <c r="AA1518" s="3016"/>
      <c r="AB1518" s="3016"/>
      <c r="AC1518" s="3016"/>
      <c r="AD1518" s="3016"/>
      <c r="AE1518" s="3016"/>
      <c r="AF1518" s="2520"/>
      <c r="AG1518" s="3017"/>
      <c r="AH1518" s="3017"/>
      <c r="AI1518" s="3017"/>
      <c r="AJ1518" s="3017"/>
      <c r="AK1518" s="3017"/>
      <c r="AL1518" s="3017"/>
    </row>
    <row r="1519" spans="1:38" ht="15.75" customHeight="1">
      <c r="A1519" s="3561"/>
      <c r="B1519" s="634"/>
      <c r="C1519" s="4185" t="s">
        <v>622</v>
      </c>
      <c r="D1519" s="4186" t="s">
        <v>623</v>
      </c>
      <c r="E1519" s="796">
        <f t="shared" si="155"/>
        <v>50293</v>
      </c>
      <c r="F1519" s="549">
        <f t="shared" si="153"/>
        <v>50293</v>
      </c>
      <c r="G1519" s="3015"/>
      <c r="H1519" s="3015"/>
      <c r="I1519" s="3015"/>
      <c r="J1519" s="3015"/>
      <c r="K1519" s="3015"/>
      <c r="L1519" s="3015"/>
      <c r="M1519" s="1690"/>
      <c r="N1519" s="3016"/>
      <c r="O1519" s="3016"/>
      <c r="P1519" s="3016"/>
      <c r="Q1519" s="2520">
        <v>50293</v>
      </c>
      <c r="R1519" s="3016"/>
      <c r="S1519" s="3016"/>
      <c r="T1519" s="3016"/>
      <c r="U1519" s="3016"/>
      <c r="V1519" s="3016"/>
      <c r="W1519" s="3016"/>
      <c r="X1519" s="3016"/>
      <c r="Y1519" s="3016"/>
      <c r="Z1519" s="3016"/>
      <c r="AA1519" s="3016"/>
      <c r="AB1519" s="3016"/>
      <c r="AC1519" s="3016"/>
      <c r="AD1519" s="3016"/>
      <c r="AE1519" s="3016"/>
      <c r="AF1519" s="2520"/>
      <c r="AG1519" s="3017"/>
      <c r="AH1519" s="3017"/>
      <c r="AI1519" s="3017"/>
      <c r="AJ1519" s="3017"/>
      <c r="AK1519" s="3017"/>
      <c r="AL1519" s="3017"/>
    </row>
    <row r="1520" spans="1:38" ht="15.75" customHeight="1">
      <c r="A1520" s="3561"/>
      <c r="B1520" s="634"/>
      <c r="C1520" s="4187" t="s">
        <v>624</v>
      </c>
      <c r="D1520" s="4096" t="s">
        <v>625</v>
      </c>
      <c r="E1520" s="4180">
        <f t="shared" si="155"/>
        <v>6997</v>
      </c>
      <c r="F1520" s="549">
        <f t="shared" si="153"/>
        <v>6997</v>
      </c>
      <c r="G1520" s="3015"/>
      <c r="H1520" s="3015"/>
      <c r="I1520" s="3015"/>
      <c r="J1520" s="3015"/>
      <c r="K1520" s="3015"/>
      <c r="L1520" s="3015"/>
      <c r="M1520" s="1690"/>
      <c r="N1520" s="3016"/>
      <c r="O1520" s="3016"/>
      <c r="P1520" s="3016"/>
      <c r="Q1520" s="2520">
        <v>6997</v>
      </c>
      <c r="R1520" s="3016"/>
      <c r="S1520" s="3016"/>
      <c r="T1520" s="3016"/>
      <c r="U1520" s="3016"/>
      <c r="V1520" s="3016"/>
      <c r="W1520" s="3016"/>
      <c r="X1520" s="3016"/>
      <c r="Y1520" s="3016"/>
      <c r="Z1520" s="3016"/>
      <c r="AA1520" s="3016"/>
      <c r="AB1520" s="3016"/>
      <c r="AC1520" s="3016"/>
      <c r="AD1520" s="3016"/>
      <c r="AE1520" s="3016"/>
      <c r="AF1520" s="2520"/>
      <c r="AG1520" s="3017"/>
      <c r="AH1520" s="3017"/>
      <c r="AI1520" s="3017"/>
      <c r="AJ1520" s="3017"/>
      <c r="AK1520" s="3017"/>
      <c r="AL1520" s="3017"/>
    </row>
    <row r="1521" spans="1:38" ht="15.75" customHeight="1">
      <c r="A1521" s="3561"/>
      <c r="B1521" s="634"/>
      <c r="C1521" s="4151" t="s">
        <v>626</v>
      </c>
      <c r="D1521" s="4096" t="s">
        <v>931</v>
      </c>
      <c r="E1521" s="4180">
        <f t="shared" si="155"/>
        <v>5301</v>
      </c>
      <c r="F1521" s="549">
        <f t="shared" si="153"/>
        <v>5301</v>
      </c>
      <c r="G1521" s="3015"/>
      <c r="H1521" s="3015"/>
      <c r="I1521" s="3015"/>
      <c r="J1521" s="3015"/>
      <c r="K1521" s="3015"/>
      <c r="L1521" s="3015"/>
      <c r="M1521" s="1690"/>
      <c r="N1521" s="3016"/>
      <c r="O1521" s="3016"/>
      <c r="P1521" s="3016"/>
      <c r="Q1521" s="2520">
        <v>5301</v>
      </c>
      <c r="R1521" s="3016"/>
      <c r="S1521" s="3016"/>
      <c r="T1521" s="3016"/>
      <c r="U1521" s="3016"/>
      <c r="V1521" s="3016"/>
      <c r="W1521" s="3016"/>
      <c r="X1521" s="3016"/>
      <c r="Y1521" s="3016"/>
      <c r="Z1521" s="3016"/>
      <c r="AA1521" s="3016"/>
      <c r="AB1521" s="3016"/>
      <c r="AC1521" s="3016"/>
      <c r="AD1521" s="3016"/>
      <c r="AE1521" s="3016"/>
      <c r="AF1521" s="2520"/>
      <c r="AG1521" s="3017"/>
      <c r="AH1521" s="3017"/>
      <c r="AI1521" s="3017"/>
      <c r="AJ1521" s="3017"/>
      <c r="AK1521" s="3017"/>
      <c r="AL1521" s="3017"/>
    </row>
    <row r="1522" spans="1:38" ht="15.75" customHeight="1">
      <c r="A1522" s="3561"/>
      <c r="B1522" s="634"/>
      <c r="C1522" s="4151" t="s">
        <v>630</v>
      </c>
      <c r="D1522" s="4096" t="s">
        <v>631</v>
      </c>
      <c r="E1522" s="4180">
        <f t="shared" si="155"/>
        <v>0</v>
      </c>
      <c r="F1522" s="549">
        <f t="shared" si="153"/>
        <v>0</v>
      </c>
      <c r="G1522" s="3015"/>
      <c r="H1522" s="3015"/>
      <c r="I1522" s="3015"/>
      <c r="J1522" s="3015"/>
      <c r="K1522" s="3015"/>
      <c r="L1522" s="3015"/>
      <c r="M1522" s="1690"/>
      <c r="N1522" s="3016"/>
      <c r="O1522" s="3016"/>
      <c r="P1522" s="3016"/>
      <c r="Q1522" s="2520"/>
      <c r="R1522" s="3016"/>
      <c r="S1522" s="3016"/>
      <c r="T1522" s="3016"/>
      <c r="U1522" s="3016"/>
      <c r="V1522" s="3016"/>
      <c r="W1522" s="3016"/>
      <c r="X1522" s="3016"/>
      <c r="Y1522" s="3016"/>
      <c r="Z1522" s="3016"/>
      <c r="AA1522" s="3016"/>
      <c r="AB1522" s="3016"/>
      <c r="AC1522" s="3016"/>
      <c r="AD1522" s="3016"/>
      <c r="AE1522" s="3016"/>
      <c r="AF1522" s="2520"/>
      <c r="AG1522" s="3017"/>
      <c r="AH1522" s="3017"/>
      <c r="AI1522" s="3017"/>
      <c r="AJ1522" s="3017"/>
      <c r="AK1522" s="3017"/>
      <c r="AL1522" s="3017"/>
    </row>
    <row r="1523" spans="1:38" ht="15.75" customHeight="1">
      <c r="A1523" s="3561"/>
      <c r="B1523" s="634"/>
      <c r="C1523" s="4188" t="s">
        <v>632</v>
      </c>
      <c r="D1523" s="4096" t="s">
        <v>803</v>
      </c>
      <c r="E1523" s="4180">
        <f t="shared" si="155"/>
        <v>37243</v>
      </c>
      <c r="F1523" s="549">
        <f t="shared" si="153"/>
        <v>37243</v>
      </c>
      <c r="G1523" s="3015"/>
      <c r="H1523" s="3015"/>
      <c r="I1523" s="3015"/>
      <c r="J1523" s="3015"/>
      <c r="K1523" s="3015"/>
      <c r="L1523" s="3015"/>
      <c r="M1523" s="1690"/>
      <c r="N1523" s="3016"/>
      <c r="O1523" s="3016"/>
      <c r="P1523" s="3016"/>
      <c r="Q1523" s="2520">
        <v>37243</v>
      </c>
      <c r="R1523" s="3016"/>
      <c r="S1523" s="3016"/>
      <c r="T1523" s="3016"/>
      <c r="U1523" s="3016"/>
      <c r="V1523" s="3016"/>
      <c r="W1523" s="3016"/>
      <c r="X1523" s="3016"/>
      <c r="Y1523" s="3016"/>
      <c r="Z1523" s="3016"/>
      <c r="AA1523" s="3016"/>
      <c r="AB1523" s="3016"/>
      <c r="AC1523" s="3016"/>
      <c r="AD1523" s="3016"/>
      <c r="AE1523" s="3016"/>
      <c r="AF1523" s="2520"/>
      <c r="AG1523" s="3017"/>
      <c r="AH1523" s="3017"/>
      <c r="AI1523" s="3017"/>
      <c r="AJ1523" s="3017"/>
      <c r="AK1523" s="3017"/>
      <c r="AL1523" s="3017"/>
    </row>
    <row r="1524" spans="1:38" ht="15.75" customHeight="1">
      <c r="A1524" s="3561"/>
      <c r="B1524" s="634"/>
      <c r="C1524" s="615"/>
      <c r="D1524" s="615"/>
      <c r="E1524" s="796"/>
      <c r="F1524" s="549">
        <f t="shared" si="153"/>
        <v>0</v>
      </c>
      <c r="G1524" s="3015"/>
      <c r="H1524" s="3015"/>
      <c r="I1524" s="3015"/>
      <c r="J1524" s="3015"/>
      <c r="K1524" s="3015"/>
      <c r="L1524" s="3015"/>
      <c r="M1524" s="1690"/>
      <c r="N1524" s="3016"/>
      <c r="O1524" s="3016"/>
      <c r="P1524" s="3016"/>
      <c r="Q1524" s="2520"/>
      <c r="R1524" s="3016"/>
      <c r="S1524" s="3016"/>
      <c r="T1524" s="3016"/>
      <c r="U1524" s="3016"/>
      <c r="V1524" s="3016"/>
      <c r="W1524" s="3016"/>
      <c r="X1524" s="3016"/>
      <c r="Y1524" s="3016"/>
      <c r="Z1524" s="3016"/>
      <c r="AA1524" s="3016"/>
      <c r="AB1524" s="3016"/>
      <c r="AC1524" s="3016"/>
      <c r="AD1524" s="3016"/>
      <c r="AE1524" s="3016"/>
      <c r="AF1524" s="2520"/>
      <c r="AG1524" s="3017"/>
      <c r="AH1524" s="3017"/>
      <c r="AI1524" s="3017"/>
      <c r="AJ1524" s="3017"/>
      <c r="AK1524" s="3017"/>
      <c r="AL1524" s="3017"/>
    </row>
    <row r="1525" spans="1:38" ht="15.75" customHeight="1">
      <c r="A1525" s="3561"/>
      <c r="B1525" s="634"/>
      <c r="C1525" s="5482" t="s">
        <v>634</v>
      </c>
      <c r="D1525" s="5482"/>
      <c r="E1525" s="4180">
        <f>SUM(E1526)</f>
        <v>11053</v>
      </c>
      <c r="F1525" s="549">
        <f t="shared" si="153"/>
        <v>0</v>
      </c>
      <c r="G1525" s="3018"/>
      <c r="H1525" s="3018"/>
      <c r="I1525" s="3018"/>
      <c r="J1525" s="3018"/>
      <c r="K1525" s="3018"/>
      <c r="L1525" s="3018"/>
      <c r="M1525" s="1690"/>
      <c r="N1525" s="3019"/>
      <c r="O1525" s="3019"/>
      <c r="P1525" s="3019"/>
      <c r="Q1525" s="2520"/>
      <c r="R1525" s="3019"/>
      <c r="S1525" s="3019"/>
      <c r="T1525" s="3019"/>
      <c r="U1525" s="3019"/>
      <c r="V1525" s="3019"/>
      <c r="W1525" s="3019"/>
      <c r="X1525" s="3019"/>
      <c r="Y1525" s="3019"/>
      <c r="Z1525" s="3019"/>
      <c r="AA1525" s="3019"/>
      <c r="AB1525" s="3019"/>
      <c r="AC1525" s="3019"/>
      <c r="AD1525" s="3019"/>
      <c r="AE1525" s="3019"/>
      <c r="AF1525" s="2520"/>
      <c r="AG1525" s="3020"/>
      <c r="AH1525" s="3020"/>
      <c r="AI1525" s="3020"/>
      <c r="AJ1525" s="3020"/>
      <c r="AK1525" s="3020"/>
      <c r="AL1525" s="3020"/>
    </row>
    <row r="1526" spans="1:38" ht="15.75" customHeight="1" thickBot="1">
      <c r="A1526" s="3561"/>
      <c r="B1526" s="684"/>
      <c r="C1526" s="4189" t="s">
        <v>635</v>
      </c>
      <c r="D1526" s="4190" t="s">
        <v>636</v>
      </c>
      <c r="E1526" s="4184">
        <f>F1526</f>
        <v>11053</v>
      </c>
      <c r="F1526" s="549">
        <f t="shared" si="153"/>
        <v>11053</v>
      </c>
      <c r="G1526" s="3021"/>
      <c r="H1526" s="3021"/>
      <c r="I1526" s="3021"/>
      <c r="J1526" s="3021"/>
      <c r="K1526" s="3021"/>
      <c r="L1526" s="3021"/>
      <c r="M1526" s="1690"/>
      <c r="N1526" s="3022"/>
      <c r="O1526" s="3022"/>
      <c r="P1526" s="3022"/>
      <c r="Q1526" s="2520">
        <v>11053</v>
      </c>
      <c r="R1526" s="3022"/>
      <c r="S1526" s="3022"/>
      <c r="T1526" s="3022"/>
      <c r="U1526" s="3022"/>
      <c r="V1526" s="3022"/>
      <c r="W1526" s="3022"/>
      <c r="X1526" s="3022"/>
      <c r="Y1526" s="3022"/>
      <c r="Z1526" s="3022"/>
      <c r="AA1526" s="3022"/>
      <c r="AB1526" s="3022"/>
      <c r="AC1526" s="3022"/>
      <c r="AD1526" s="3022"/>
      <c r="AE1526" s="3022"/>
      <c r="AF1526" s="2520"/>
      <c r="AG1526" s="3023"/>
      <c r="AH1526" s="3023"/>
      <c r="AI1526" s="3023"/>
      <c r="AJ1526" s="3023"/>
      <c r="AK1526" s="3023"/>
      <c r="AL1526" s="3023"/>
    </row>
    <row r="1527" spans="1:38" ht="15.75" customHeight="1" thickBot="1">
      <c r="A1527" s="3554"/>
      <c r="B1527" s="576" t="s">
        <v>424</v>
      </c>
      <c r="C1527" s="577"/>
      <c r="D1527" s="578" t="s">
        <v>473</v>
      </c>
      <c r="E1527" s="579">
        <f>SUM(E1528)</f>
        <v>11835514</v>
      </c>
      <c r="F1527" s="549">
        <f t="shared" si="153"/>
        <v>0</v>
      </c>
      <c r="G1527" s="3021"/>
      <c r="H1527" s="3021"/>
      <c r="I1527" s="3021"/>
      <c r="J1527" s="3021"/>
      <c r="K1527" s="3021"/>
      <c r="L1527" s="3021"/>
      <c r="M1527" s="1690"/>
      <c r="N1527" s="3022"/>
      <c r="O1527" s="3022"/>
      <c r="P1527" s="3022"/>
      <c r="Q1527" s="2520"/>
      <c r="R1527" s="3022"/>
      <c r="S1527" s="3022"/>
      <c r="T1527" s="3022"/>
      <c r="U1527" s="3022"/>
      <c r="V1527" s="3022"/>
      <c r="W1527" s="3022"/>
      <c r="X1527" s="3022"/>
      <c r="Y1527" s="3022"/>
      <c r="Z1527" s="3022"/>
      <c r="AA1527" s="3022"/>
      <c r="AB1527" s="3022"/>
      <c r="AC1527" s="3022"/>
      <c r="AD1527" s="3022"/>
      <c r="AE1527" s="3022"/>
      <c r="AF1527" s="2520"/>
      <c r="AG1527" s="3023"/>
      <c r="AH1527" s="3023"/>
      <c r="AI1527" s="3023"/>
      <c r="AJ1527" s="3023"/>
      <c r="AK1527" s="3023"/>
      <c r="AL1527" s="3023"/>
    </row>
    <row r="1528" spans="1:38" ht="15.75" customHeight="1">
      <c r="A1528" s="3561"/>
      <c r="B1528" s="634"/>
      <c r="C1528" s="5449" t="s">
        <v>582</v>
      </c>
      <c r="D1528" s="5449"/>
      <c r="E1528" s="821">
        <f>SUM(E1529,E1533)</f>
        <v>11835514</v>
      </c>
      <c r="F1528" s="549">
        <f t="shared" si="153"/>
        <v>0</v>
      </c>
      <c r="G1528" s="3021"/>
      <c r="H1528" s="3021"/>
      <c r="I1528" s="3021"/>
      <c r="J1528" s="3021"/>
      <c r="K1528" s="3021"/>
      <c r="L1528" s="3021"/>
      <c r="M1528" s="1690"/>
      <c r="N1528" s="3022"/>
      <c r="O1528" s="3022"/>
      <c r="P1528" s="3022"/>
      <c r="Q1528" s="2520"/>
      <c r="R1528" s="3022"/>
      <c r="S1528" s="3022"/>
      <c r="T1528" s="3022"/>
      <c r="U1528" s="3022"/>
      <c r="V1528" s="3022"/>
      <c r="W1528" s="3022"/>
      <c r="X1528" s="3022"/>
      <c r="Y1528" s="3022"/>
      <c r="Z1528" s="3022"/>
      <c r="AA1528" s="3022"/>
      <c r="AB1528" s="3022"/>
      <c r="AC1528" s="3022"/>
      <c r="AD1528" s="3022"/>
      <c r="AE1528" s="3022"/>
      <c r="AF1528" s="2520"/>
      <c r="AG1528" s="3023"/>
      <c r="AH1528" s="3023"/>
      <c r="AI1528" s="3023"/>
      <c r="AJ1528" s="3023"/>
      <c r="AK1528" s="3023"/>
      <c r="AL1528" s="3023"/>
    </row>
    <row r="1529" spans="1:38" ht="15.75" customHeight="1">
      <c r="A1529" s="3561"/>
      <c r="B1529" s="634"/>
      <c r="C1529" s="5478" t="s">
        <v>583</v>
      </c>
      <c r="D1529" s="5478"/>
      <c r="E1529" s="4180">
        <f>SUM(E1530)</f>
        <v>1523</v>
      </c>
      <c r="F1529" s="549">
        <f t="shared" si="153"/>
        <v>0</v>
      </c>
      <c r="G1529" s="3024"/>
      <c r="H1529" s="3024"/>
      <c r="I1529" s="3024"/>
      <c r="J1529" s="3024"/>
      <c r="K1529" s="3024"/>
      <c r="L1529" s="3024"/>
      <c r="M1529" s="1690"/>
      <c r="N1529" s="3025"/>
      <c r="O1529" s="3025"/>
      <c r="P1529" s="3025"/>
      <c r="Q1529" s="2520"/>
      <c r="R1529" s="3025"/>
      <c r="S1529" s="3025"/>
      <c r="T1529" s="3025"/>
      <c r="U1529" s="3025"/>
      <c r="V1529" s="3025"/>
      <c r="W1529" s="3025"/>
      <c r="X1529" s="3025"/>
      <c r="Y1529" s="3025"/>
      <c r="Z1529" s="3025"/>
      <c r="AA1529" s="3025"/>
      <c r="AB1529" s="3025"/>
      <c r="AC1529" s="3025"/>
      <c r="AD1529" s="3025"/>
      <c r="AE1529" s="3025"/>
      <c r="AF1529" s="2520"/>
      <c r="AG1529" s="3026"/>
      <c r="AH1529" s="3026"/>
      <c r="AI1529" s="3026"/>
      <c r="AJ1529" s="3026"/>
      <c r="AK1529" s="3026"/>
      <c r="AL1529" s="3026"/>
    </row>
    <row r="1530" spans="1:38" ht="15.75" customHeight="1">
      <c r="A1530" s="3561"/>
      <c r="B1530" s="634"/>
      <c r="C1530" s="5480" t="s">
        <v>597</v>
      </c>
      <c r="D1530" s="5480"/>
      <c r="E1530" s="4177">
        <f>SUM(E1531:E1531)</f>
        <v>1523</v>
      </c>
      <c r="F1530" s="549">
        <f t="shared" si="153"/>
        <v>0</v>
      </c>
      <c r="G1530" s="3027"/>
      <c r="H1530" s="3027"/>
      <c r="I1530" s="3027"/>
      <c r="J1530" s="3027"/>
      <c r="K1530" s="3027"/>
      <c r="L1530" s="3027"/>
      <c r="M1530" s="1690"/>
      <c r="N1530" s="3028"/>
      <c r="O1530" s="3028"/>
      <c r="P1530" s="3028"/>
      <c r="Q1530" s="2520"/>
      <c r="R1530" s="3028"/>
      <c r="S1530" s="3028"/>
      <c r="T1530" s="3028"/>
      <c r="U1530" s="3028"/>
      <c r="V1530" s="3028"/>
      <c r="W1530" s="3028"/>
      <c r="X1530" s="3028"/>
      <c r="Y1530" s="3028"/>
      <c r="Z1530" s="3028"/>
      <c r="AA1530" s="3028"/>
      <c r="AB1530" s="3028"/>
      <c r="AC1530" s="3028"/>
      <c r="AD1530" s="3028"/>
      <c r="AE1530" s="3028"/>
      <c r="AF1530" s="2520"/>
      <c r="AG1530" s="3029"/>
      <c r="AH1530" s="3029"/>
      <c r="AI1530" s="3029"/>
      <c r="AJ1530" s="3029"/>
      <c r="AK1530" s="3029"/>
      <c r="AL1530" s="3029"/>
    </row>
    <row r="1531" spans="1:38" ht="15.75" customHeight="1">
      <c r="A1531" s="3561"/>
      <c r="B1531" s="634"/>
      <c r="C1531" s="4191" t="s">
        <v>600</v>
      </c>
      <c r="D1531" s="4179" t="s">
        <v>601</v>
      </c>
      <c r="E1531" s="4180">
        <f>F1531</f>
        <v>1523</v>
      </c>
      <c r="F1531" s="549">
        <f t="shared" si="153"/>
        <v>1523</v>
      </c>
      <c r="G1531" s="3030"/>
      <c r="H1531" s="3030"/>
      <c r="I1531" s="3030"/>
      <c r="J1531" s="3030"/>
      <c r="K1531" s="3030"/>
      <c r="L1531" s="3030"/>
      <c r="M1531" s="1690"/>
      <c r="N1531" s="3031"/>
      <c r="O1531" s="3031"/>
      <c r="P1531" s="3031"/>
      <c r="Q1531" s="2520">
        <v>1523</v>
      </c>
      <c r="R1531" s="3031"/>
      <c r="S1531" s="3031"/>
      <c r="T1531" s="3031"/>
      <c r="U1531" s="3031"/>
      <c r="V1531" s="3031"/>
      <c r="W1531" s="3031"/>
      <c r="X1531" s="3031"/>
      <c r="Y1531" s="3031"/>
      <c r="Z1531" s="3031"/>
      <c r="AA1531" s="3031"/>
      <c r="AB1531" s="3031"/>
      <c r="AC1531" s="3031"/>
      <c r="AD1531" s="3031"/>
      <c r="AE1531" s="3031"/>
      <c r="AF1531" s="2520"/>
      <c r="AG1531" s="3032"/>
      <c r="AH1531" s="3032"/>
      <c r="AI1531" s="3032"/>
      <c r="AJ1531" s="3032"/>
      <c r="AK1531" s="3032"/>
      <c r="AL1531" s="3032"/>
    </row>
    <row r="1532" spans="1:38">
      <c r="A1532" s="3561"/>
      <c r="B1532" s="634"/>
      <c r="C1532" s="5489"/>
      <c r="D1532" s="5490"/>
      <c r="E1532" s="4180"/>
      <c r="F1532" s="549">
        <f t="shared" si="153"/>
        <v>0</v>
      </c>
      <c r="G1532" s="3033"/>
      <c r="H1532" s="3033"/>
      <c r="I1532" s="3033"/>
      <c r="J1532" s="3033"/>
      <c r="K1532" s="3033"/>
      <c r="L1532" s="3033"/>
      <c r="M1532" s="1690"/>
      <c r="N1532" s="3034"/>
      <c r="O1532" s="3034"/>
      <c r="P1532" s="3034"/>
      <c r="Q1532" s="2520"/>
      <c r="R1532" s="3034"/>
      <c r="S1532" s="3034"/>
      <c r="T1532" s="3034"/>
      <c r="U1532" s="3034"/>
      <c r="V1532" s="3034"/>
      <c r="W1532" s="3034"/>
      <c r="X1532" s="3034"/>
      <c r="Y1532" s="3034"/>
      <c r="Z1532" s="3034"/>
      <c r="AA1532" s="3034"/>
      <c r="AB1532" s="3034"/>
      <c r="AC1532" s="3034"/>
      <c r="AD1532" s="3034"/>
      <c r="AE1532" s="3034"/>
      <c r="AF1532" s="2520"/>
      <c r="AG1532" s="3035"/>
      <c r="AH1532" s="3035"/>
      <c r="AI1532" s="3035"/>
      <c r="AJ1532" s="3035"/>
      <c r="AK1532" s="3035"/>
      <c r="AL1532" s="3035"/>
    </row>
    <row r="1533" spans="1:38" ht="16.5" customHeight="1">
      <c r="A1533" s="3554"/>
      <c r="B1533" s="634"/>
      <c r="C1533" s="5491" t="s">
        <v>641</v>
      </c>
      <c r="D1533" s="5492"/>
      <c r="E1533" s="796">
        <f>SUM(E1534:E1534)</f>
        <v>11833991</v>
      </c>
      <c r="F1533" s="549">
        <f t="shared" si="153"/>
        <v>0</v>
      </c>
      <c r="G1533" s="3033"/>
      <c r="H1533" s="3033"/>
      <c r="I1533" s="3033"/>
      <c r="J1533" s="3033"/>
      <c r="K1533" s="3033"/>
      <c r="L1533" s="3033"/>
      <c r="M1533" s="1690"/>
      <c r="N1533" s="3034"/>
      <c r="O1533" s="3034"/>
      <c r="P1533" s="3034"/>
      <c r="Q1533" s="2520"/>
      <c r="R1533" s="3034"/>
      <c r="S1533" s="3034"/>
      <c r="T1533" s="3034"/>
      <c r="U1533" s="3034"/>
      <c r="V1533" s="3034"/>
      <c r="W1533" s="3034"/>
      <c r="X1533" s="3034"/>
      <c r="Y1533" s="3034"/>
      <c r="Z1533" s="3034"/>
      <c r="AA1533" s="3034"/>
      <c r="AB1533" s="3034"/>
      <c r="AC1533" s="3034"/>
      <c r="AD1533" s="3034"/>
      <c r="AE1533" s="3034"/>
      <c r="AF1533" s="2520"/>
      <c r="AG1533" s="3035"/>
      <c r="AH1533" s="3035"/>
      <c r="AI1533" s="3035"/>
      <c r="AJ1533" s="3035"/>
      <c r="AK1533" s="3035"/>
      <c r="AL1533" s="3035"/>
    </row>
    <row r="1534" spans="1:38" ht="54" customHeight="1" thickBot="1">
      <c r="A1534" s="3561"/>
      <c r="B1534" s="634"/>
      <c r="C1534" s="1581" t="s">
        <v>66</v>
      </c>
      <c r="D1534" s="3563" t="s">
        <v>682</v>
      </c>
      <c r="E1534" s="4180">
        <f>F1534</f>
        <v>11833991</v>
      </c>
      <c r="F1534" s="549">
        <f t="shared" si="153"/>
        <v>11833991</v>
      </c>
      <c r="G1534" s="3033"/>
      <c r="H1534" s="3033"/>
      <c r="I1534" s="3033"/>
      <c r="J1534" s="3033"/>
      <c r="K1534" s="3033"/>
      <c r="L1534" s="3033"/>
      <c r="M1534" s="1690"/>
      <c r="N1534" s="3034"/>
      <c r="O1534" s="3034"/>
      <c r="P1534" s="3034"/>
      <c r="Q1534" s="2520">
        <v>11833991</v>
      </c>
      <c r="R1534" s="3034"/>
      <c r="S1534" s="3034"/>
      <c r="T1534" s="3034"/>
      <c r="U1534" s="3034"/>
      <c r="V1534" s="3034"/>
      <c r="W1534" s="3034"/>
      <c r="X1534" s="3034"/>
      <c r="Y1534" s="3034"/>
      <c r="Z1534" s="3034"/>
      <c r="AA1534" s="3034"/>
      <c r="AB1534" s="3034"/>
      <c r="AC1534" s="3034"/>
      <c r="AD1534" s="3034"/>
      <c r="AE1534" s="3034"/>
      <c r="AF1534" s="2520"/>
      <c r="AG1534" s="3035"/>
      <c r="AH1534" s="3035"/>
      <c r="AI1534" s="3035"/>
      <c r="AJ1534" s="3035"/>
      <c r="AK1534" s="3035"/>
      <c r="AL1534" s="3035"/>
    </row>
    <row r="1535" spans="1:38" ht="17.100000000000001" customHeight="1" thickBot="1">
      <c r="A1535" s="685" t="s">
        <v>426</v>
      </c>
      <c r="B1535" s="686"/>
      <c r="C1535" s="4192"/>
      <c r="D1535" s="687" t="s">
        <v>937</v>
      </c>
      <c r="E1535" s="688">
        <f>SUM(E1536,E1629,E1641,E1653,E1658,E1672,E1607,E1602)</f>
        <v>19424386</v>
      </c>
      <c r="F1535" s="549">
        <f t="shared" si="153"/>
        <v>0</v>
      </c>
      <c r="G1535" s="3033"/>
      <c r="H1535" s="3033"/>
      <c r="I1535" s="3033"/>
      <c r="J1535" s="3033"/>
      <c r="K1535" s="3033"/>
      <c r="L1535" s="3033"/>
      <c r="M1535" s="1690"/>
      <c r="N1535" s="3034"/>
      <c r="O1535" s="3034"/>
      <c r="P1535" s="3034"/>
      <c r="Q1535" s="2520"/>
      <c r="R1535" s="3034"/>
      <c r="S1535" s="3034"/>
      <c r="T1535" s="3034"/>
      <c r="U1535" s="3034"/>
      <c r="V1535" s="3034"/>
      <c r="W1535" s="3034"/>
      <c r="X1535" s="3034"/>
      <c r="Y1535" s="3034"/>
      <c r="Z1535" s="3034"/>
      <c r="AA1535" s="3034"/>
      <c r="AB1535" s="3034"/>
      <c r="AC1535" s="3034"/>
      <c r="AD1535" s="3034"/>
      <c r="AE1535" s="3034"/>
      <c r="AF1535" s="2520"/>
      <c r="AG1535" s="3035"/>
      <c r="AH1535" s="3035"/>
      <c r="AI1535" s="3035"/>
      <c r="AJ1535" s="3035"/>
      <c r="AK1535" s="3035"/>
      <c r="AL1535" s="3035"/>
    </row>
    <row r="1536" spans="1:38" ht="17.100000000000001" customHeight="1" thickBot="1">
      <c r="A1536" s="631"/>
      <c r="B1536" s="576" t="s">
        <v>427</v>
      </c>
      <c r="C1536" s="577"/>
      <c r="D1536" s="578" t="s">
        <v>146</v>
      </c>
      <c r="E1536" s="579">
        <f>SUM(E1537,E1596)</f>
        <v>13188611</v>
      </c>
      <c r="F1536" s="549">
        <f t="shared" si="153"/>
        <v>0</v>
      </c>
      <c r="G1536" s="3033"/>
      <c r="H1536" s="3033"/>
      <c r="I1536" s="3033"/>
      <c r="J1536" s="3033"/>
      <c r="K1536" s="3033"/>
      <c r="L1536" s="3033"/>
      <c r="M1536" s="1690"/>
      <c r="N1536" s="3034"/>
      <c r="O1536" s="3034"/>
      <c r="P1536" s="3034"/>
      <c r="Q1536" s="2520"/>
      <c r="R1536" s="3034"/>
      <c r="S1536" s="3034"/>
      <c r="T1536" s="3034"/>
      <c r="U1536" s="3034"/>
      <c r="V1536" s="3034"/>
      <c r="W1536" s="3034"/>
      <c r="X1536" s="3034"/>
      <c r="Y1536" s="3034"/>
      <c r="Z1536" s="3034"/>
      <c r="AA1536" s="3034"/>
      <c r="AB1536" s="3034"/>
      <c r="AC1536" s="3034"/>
      <c r="AD1536" s="3034"/>
      <c r="AE1536" s="3034"/>
      <c r="AF1536" s="2520"/>
      <c r="AG1536" s="3035"/>
      <c r="AH1536" s="3035"/>
      <c r="AI1536" s="3035"/>
      <c r="AJ1536" s="3035"/>
      <c r="AK1536" s="3035"/>
      <c r="AL1536" s="3035"/>
    </row>
    <row r="1537" spans="1:38" ht="17.100000000000001" customHeight="1">
      <c r="A1537" s="3561"/>
      <c r="B1537" s="5190"/>
      <c r="C1537" s="5477" t="s">
        <v>582</v>
      </c>
      <c r="D1537" s="5477"/>
      <c r="E1537" s="821">
        <f>SUM(E1538,E1550,E1553)</f>
        <v>13068605</v>
      </c>
      <c r="F1537" s="549">
        <f t="shared" ref="F1537:F1640" si="156">SUM(G1537:AJ1537)</f>
        <v>0</v>
      </c>
      <c r="G1537" s="3033"/>
      <c r="H1537" s="3033"/>
      <c r="I1537" s="3033"/>
      <c r="J1537" s="3033"/>
      <c r="K1537" s="3033"/>
      <c r="L1537" s="3033"/>
      <c r="M1537" s="1690"/>
      <c r="N1537" s="3034"/>
      <c r="O1537" s="3034"/>
      <c r="P1537" s="3034"/>
      <c r="Q1537" s="2520"/>
      <c r="R1537" s="3034"/>
      <c r="S1537" s="3034"/>
      <c r="T1537" s="3034"/>
      <c r="U1537" s="3034"/>
      <c r="V1537" s="3034"/>
      <c r="W1537" s="3034"/>
      <c r="X1537" s="3034"/>
      <c r="Y1537" s="3034"/>
      <c r="Z1537" s="3034"/>
      <c r="AA1537" s="3034"/>
      <c r="AB1537" s="3034"/>
      <c r="AC1537" s="3034"/>
      <c r="AD1537" s="3034"/>
      <c r="AE1537" s="3034"/>
      <c r="AF1537" s="2520"/>
      <c r="AG1537" s="3035"/>
      <c r="AH1537" s="3035"/>
      <c r="AI1537" s="3035"/>
      <c r="AJ1537" s="3035"/>
      <c r="AK1537" s="3035"/>
      <c r="AL1537" s="3035"/>
    </row>
    <row r="1538" spans="1:38" ht="17.100000000000001" customHeight="1">
      <c r="A1538" s="3561"/>
      <c r="B1538" s="5190"/>
      <c r="C1538" s="5478" t="s">
        <v>583</v>
      </c>
      <c r="D1538" s="5478"/>
      <c r="E1538" s="4180">
        <f>E1539+E1545</f>
        <v>975766</v>
      </c>
      <c r="F1538" s="549">
        <f t="shared" si="156"/>
        <v>0</v>
      </c>
      <c r="G1538" s="3036"/>
      <c r="H1538" s="3036"/>
      <c r="I1538" s="3036"/>
      <c r="J1538" s="3036"/>
      <c r="K1538" s="3036"/>
      <c r="L1538" s="3036"/>
      <c r="M1538" s="1690"/>
      <c r="N1538" s="3037"/>
      <c r="O1538" s="3037"/>
      <c r="P1538" s="3037"/>
      <c r="Q1538" s="2520"/>
      <c r="R1538" s="3037"/>
      <c r="S1538" s="3037"/>
      <c r="T1538" s="3037"/>
      <c r="U1538" s="3037"/>
      <c r="V1538" s="3037"/>
      <c r="W1538" s="3037"/>
      <c r="X1538" s="3037"/>
      <c r="Y1538" s="3037"/>
      <c r="Z1538" s="3037"/>
      <c r="AA1538" s="3037"/>
      <c r="AB1538" s="3037"/>
      <c r="AC1538" s="3037"/>
      <c r="AD1538" s="3037"/>
      <c r="AE1538" s="3037"/>
      <c r="AF1538" s="2520"/>
      <c r="AG1538" s="3038"/>
      <c r="AH1538" s="3038"/>
      <c r="AI1538" s="3038"/>
      <c r="AJ1538" s="3038"/>
      <c r="AK1538" s="3038"/>
      <c r="AL1538" s="3038"/>
    </row>
    <row r="1539" spans="1:38" ht="15" customHeight="1">
      <c r="A1539" s="3561"/>
      <c r="B1539" s="5190"/>
      <c r="C1539" s="5479" t="s">
        <v>584</v>
      </c>
      <c r="D1539" s="5479"/>
      <c r="E1539" s="4177">
        <f>SUM(E1540:E1543)</f>
        <v>232000</v>
      </c>
      <c r="F1539" s="549">
        <f t="shared" si="156"/>
        <v>0</v>
      </c>
      <c r="G1539" s="3036"/>
      <c r="H1539" s="3036"/>
      <c r="I1539" s="3036"/>
      <c r="J1539" s="3036"/>
      <c r="K1539" s="3036"/>
      <c r="L1539" s="3036"/>
      <c r="M1539" s="1690"/>
      <c r="N1539" s="3037"/>
      <c r="O1539" s="3037"/>
      <c r="P1539" s="3037"/>
      <c r="Q1539" s="2520"/>
      <c r="R1539" s="3037"/>
      <c r="S1539" s="3037"/>
      <c r="T1539" s="3037"/>
      <c r="U1539" s="3037"/>
      <c r="V1539" s="3037"/>
      <c r="W1539" s="3037"/>
      <c r="X1539" s="3037"/>
      <c r="Y1539" s="3037"/>
      <c r="Z1539" s="3037"/>
      <c r="AA1539" s="3037"/>
      <c r="AB1539" s="3037"/>
      <c r="AC1539" s="3037"/>
      <c r="AD1539" s="3037"/>
      <c r="AE1539" s="3037"/>
      <c r="AF1539" s="2520"/>
      <c r="AG1539" s="3038"/>
      <c r="AH1539" s="3038"/>
      <c r="AI1539" s="3038"/>
      <c r="AJ1539" s="3038"/>
      <c r="AK1539" s="3038"/>
      <c r="AL1539" s="3038"/>
    </row>
    <row r="1540" spans="1:38" ht="17.100000000000001" customHeight="1">
      <c r="A1540" s="3561"/>
      <c r="B1540" s="5190"/>
      <c r="C1540" s="4193" t="s">
        <v>585</v>
      </c>
      <c r="D1540" s="4194" t="s">
        <v>586</v>
      </c>
      <c r="E1540" s="4180">
        <f>F1540</f>
        <v>181000</v>
      </c>
      <c r="F1540" s="549">
        <f t="shared" si="156"/>
        <v>181000</v>
      </c>
      <c r="G1540" s="3039"/>
      <c r="H1540" s="3039"/>
      <c r="I1540" s="3039">
        <v>181000</v>
      </c>
      <c r="J1540" s="3039"/>
      <c r="K1540" s="3039"/>
      <c r="L1540" s="3039"/>
      <c r="M1540" s="1690"/>
      <c r="N1540" s="3040"/>
      <c r="O1540" s="3040"/>
      <c r="P1540" s="3040"/>
      <c r="Q1540" s="2520"/>
      <c r="R1540" s="3040"/>
      <c r="S1540" s="3040"/>
      <c r="T1540" s="3040"/>
      <c r="U1540" s="3040"/>
      <c r="V1540" s="3040"/>
      <c r="W1540" s="3040"/>
      <c r="X1540" s="3040"/>
      <c r="Y1540" s="3040"/>
      <c r="Z1540" s="3040"/>
      <c r="AA1540" s="3040"/>
      <c r="AB1540" s="3040"/>
      <c r="AC1540" s="3040"/>
      <c r="AD1540" s="3040"/>
      <c r="AE1540" s="3040"/>
      <c r="AF1540" s="2520"/>
      <c r="AG1540" s="3041"/>
      <c r="AH1540" s="3041"/>
      <c r="AI1540" s="3041"/>
      <c r="AJ1540" s="3041"/>
      <c r="AK1540" s="3041"/>
      <c r="AL1540" s="3041"/>
    </row>
    <row r="1541" spans="1:38" ht="17.100000000000001" customHeight="1">
      <c r="A1541" s="3561"/>
      <c r="B1541" s="5190"/>
      <c r="C1541" s="4193" t="s">
        <v>587</v>
      </c>
      <c r="D1541" s="4194" t="s">
        <v>588</v>
      </c>
      <c r="E1541" s="4180">
        <f t="shared" ref="E1541:E1543" si="157">F1541</f>
        <v>14000</v>
      </c>
      <c r="F1541" s="549">
        <f t="shared" si="156"/>
        <v>14000</v>
      </c>
      <c r="G1541" s="3042"/>
      <c r="H1541" s="3042"/>
      <c r="I1541" s="3042">
        <v>14000</v>
      </c>
      <c r="J1541" s="3042"/>
      <c r="K1541" s="3042"/>
      <c r="L1541" s="3042"/>
      <c r="M1541" s="1690"/>
      <c r="N1541" s="3043"/>
      <c r="O1541" s="3043"/>
      <c r="P1541" s="3043"/>
      <c r="Q1541" s="2520"/>
      <c r="R1541" s="3043"/>
      <c r="S1541" s="3043"/>
      <c r="T1541" s="3043"/>
      <c r="U1541" s="3043"/>
      <c r="V1541" s="3043"/>
      <c r="W1541" s="3043"/>
      <c r="X1541" s="3043"/>
      <c r="Y1541" s="3043"/>
      <c r="Z1541" s="3043"/>
      <c r="AA1541" s="3043"/>
      <c r="AB1541" s="3043"/>
      <c r="AC1541" s="3043"/>
      <c r="AD1541" s="3043"/>
      <c r="AE1541" s="3043"/>
      <c r="AF1541" s="2520"/>
      <c r="AG1541" s="3044"/>
      <c r="AH1541" s="3044"/>
      <c r="AI1541" s="3044"/>
      <c r="AJ1541" s="3044"/>
      <c r="AK1541" s="3044"/>
      <c r="AL1541" s="3044"/>
    </row>
    <row r="1542" spans="1:38" ht="17.100000000000001" customHeight="1">
      <c r="A1542" s="3561"/>
      <c r="B1542" s="5190"/>
      <c r="C1542" s="4178" t="s">
        <v>589</v>
      </c>
      <c r="D1542" s="4179" t="s">
        <v>590</v>
      </c>
      <c r="E1542" s="4180">
        <f t="shared" si="157"/>
        <v>33000</v>
      </c>
      <c r="F1542" s="549">
        <f t="shared" si="156"/>
        <v>33000</v>
      </c>
      <c r="G1542" s="3045"/>
      <c r="H1542" s="3045"/>
      <c r="I1542" s="3045">
        <v>33000</v>
      </c>
      <c r="J1542" s="3045"/>
      <c r="K1542" s="3045"/>
      <c r="L1542" s="3045"/>
      <c r="M1542" s="1690"/>
      <c r="N1542" s="3046"/>
      <c r="O1542" s="3046"/>
      <c r="P1542" s="3046"/>
      <c r="Q1542" s="2520"/>
      <c r="R1542" s="3046"/>
      <c r="S1542" s="3046"/>
      <c r="T1542" s="3046"/>
      <c r="U1542" s="3046"/>
      <c r="V1542" s="3046"/>
      <c r="W1542" s="3046"/>
      <c r="X1542" s="3046"/>
      <c r="Y1542" s="3046"/>
      <c r="Z1542" s="3046"/>
      <c r="AA1542" s="3046"/>
      <c r="AB1542" s="3046"/>
      <c r="AC1542" s="3046"/>
      <c r="AD1542" s="3046"/>
      <c r="AE1542" s="3046"/>
      <c r="AF1542" s="2520"/>
      <c r="AG1542" s="3047"/>
      <c r="AH1542" s="3047"/>
      <c r="AI1542" s="3047"/>
      <c r="AJ1542" s="3047"/>
      <c r="AK1542" s="3047"/>
      <c r="AL1542" s="3047"/>
    </row>
    <row r="1543" spans="1:38" ht="17.100000000000001" customHeight="1">
      <c r="A1543" s="3561"/>
      <c r="B1543" s="5190"/>
      <c r="C1543" s="4178" t="s">
        <v>591</v>
      </c>
      <c r="D1543" s="4179" t="s">
        <v>592</v>
      </c>
      <c r="E1543" s="4180">
        <f t="shared" si="157"/>
        <v>4000</v>
      </c>
      <c r="F1543" s="549">
        <f t="shared" si="156"/>
        <v>4000</v>
      </c>
      <c r="G1543" s="3048"/>
      <c r="H1543" s="3048"/>
      <c r="I1543" s="3048">
        <v>4000</v>
      </c>
      <c r="J1543" s="3048"/>
      <c r="K1543" s="3048"/>
      <c r="L1543" s="3048"/>
      <c r="M1543" s="1690"/>
      <c r="N1543" s="3049"/>
      <c r="O1543" s="3049"/>
      <c r="P1543" s="3049"/>
      <c r="Q1543" s="2520"/>
      <c r="R1543" s="3049"/>
      <c r="S1543" s="3049"/>
      <c r="T1543" s="3049"/>
      <c r="U1543" s="3049"/>
      <c r="V1543" s="3049"/>
      <c r="W1543" s="3049"/>
      <c r="X1543" s="3049"/>
      <c r="Y1543" s="3049"/>
      <c r="Z1543" s="3049"/>
      <c r="AA1543" s="3049"/>
      <c r="AB1543" s="3049"/>
      <c r="AC1543" s="3049"/>
      <c r="AD1543" s="3049"/>
      <c r="AE1543" s="3049"/>
      <c r="AF1543" s="2520"/>
      <c r="AG1543" s="3050"/>
      <c r="AH1543" s="3050"/>
      <c r="AI1543" s="3050"/>
      <c r="AJ1543" s="3050"/>
      <c r="AK1543" s="3050"/>
      <c r="AL1543" s="3050"/>
    </row>
    <row r="1544" spans="1:38" ht="17.100000000000001" customHeight="1">
      <c r="A1544" s="3561"/>
      <c r="B1544" s="5190"/>
      <c r="C1544" s="4195"/>
      <c r="D1544" s="4196"/>
      <c r="E1544" s="4180"/>
      <c r="F1544" s="549">
        <f t="shared" si="156"/>
        <v>0</v>
      </c>
      <c r="G1544" s="3051"/>
      <c r="H1544" s="3051"/>
      <c r="I1544" s="3051"/>
      <c r="J1544" s="3051"/>
      <c r="K1544" s="3051"/>
      <c r="L1544" s="3051"/>
      <c r="M1544" s="1690"/>
      <c r="N1544" s="3052"/>
      <c r="O1544" s="3052"/>
      <c r="P1544" s="3052"/>
      <c r="Q1544" s="2520"/>
      <c r="R1544" s="3052"/>
      <c r="S1544" s="3052"/>
      <c r="T1544" s="3052"/>
      <c r="U1544" s="3052"/>
      <c r="V1544" s="3052"/>
      <c r="W1544" s="3052"/>
      <c r="X1544" s="3052"/>
      <c r="Y1544" s="3052"/>
      <c r="Z1544" s="3052"/>
      <c r="AA1544" s="3052"/>
      <c r="AB1544" s="3052"/>
      <c r="AC1544" s="3052"/>
      <c r="AD1544" s="3052"/>
      <c r="AE1544" s="3052"/>
      <c r="AF1544" s="2520"/>
      <c r="AG1544" s="3053"/>
      <c r="AH1544" s="3053"/>
      <c r="AI1544" s="3053"/>
      <c r="AJ1544" s="3053"/>
      <c r="AK1544" s="3053"/>
      <c r="AL1544" s="3053"/>
    </row>
    <row r="1545" spans="1:38" ht="17.100000000000001" customHeight="1">
      <c r="A1545" s="3561"/>
      <c r="B1545" s="5190"/>
      <c r="C1545" s="5480" t="s">
        <v>597</v>
      </c>
      <c r="D1545" s="5480"/>
      <c r="E1545" s="4177">
        <f>SUM(E1546:E1548)</f>
        <v>743766</v>
      </c>
      <c r="F1545" s="549">
        <f t="shared" si="156"/>
        <v>0</v>
      </c>
      <c r="G1545" s="3054"/>
      <c r="H1545" s="3054"/>
      <c r="I1545" s="3054"/>
      <c r="J1545" s="3054"/>
      <c r="K1545" s="3054"/>
      <c r="L1545" s="3054"/>
      <c r="M1545" s="1690"/>
      <c r="N1545" s="3055"/>
      <c r="O1545" s="3055"/>
      <c r="P1545" s="3055"/>
      <c r="Q1545" s="2520"/>
      <c r="R1545" s="3055"/>
      <c r="S1545" s="3055"/>
      <c r="T1545" s="3055"/>
      <c r="U1545" s="3055"/>
      <c r="V1545" s="3055"/>
      <c r="W1545" s="3055"/>
      <c r="X1545" s="3055"/>
      <c r="Y1545" s="3055"/>
      <c r="Z1545" s="3055"/>
      <c r="AA1545" s="3055"/>
      <c r="AB1545" s="3055"/>
      <c r="AC1545" s="3055"/>
      <c r="AD1545" s="3055"/>
      <c r="AE1545" s="3055"/>
      <c r="AF1545" s="2520"/>
      <c r="AG1545" s="3056"/>
      <c r="AH1545" s="3056"/>
      <c r="AI1545" s="3056"/>
      <c r="AJ1545" s="3056"/>
      <c r="AK1545" s="3056"/>
      <c r="AL1545" s="3056"/>
    </row>
    <row r="1546" spans="1:38" ht="17.100000000000001" customHeight="1">
      <c r="A1546" s="3561"/>
      <c r="B1546" s="5190"/>
      <c r="C1546" s="4197" t="s">
        <v>600</v>
      </c>
      <c r="D1546" s="4196" t="s">
        <v>601</v>
      </c>
      <c r="E1546" s="4180">
        <f>F1546</f>
        <v>24366</v>
      </c>
      <c r="F1546" s="549">
        <f t="shared" si="156"/>
        <v>24366</v>
      </c>
      <c r="G1546" s="3057"/>
      <c r="H1546" s="3057"/>
      <c r="I1546" s="3057"/>
      <c r="J1546" s="3057"/>
      <c r="K1546" s="3057"/>
      <c r="L1546" s="3057"/>
      <c r="M1546" s="1690"/>
      <c r="N1546" s="3058"/>
      <c r="O1546" s="3058"/>
      <c r="P1546" s="3058"/>
      <c r="Q1546" s="2520"/>
      <c r="R1546" s="3058"/>
      <c r="S1546" s="3058"/>
      <c r="T1546" s="3058"/>
      <c r="U1546" s="3058">
        <v>24366</v>
      </c>
      <c r="V1546" s="3058"/>
      <c r="W1546" s="3058"/>
      <c r="X1546" s="3058"/>
      <c r="Y1546" s="3058"/>
      <c r="Z1546" s="3058"/>
      <c r="AA1546" s="3058"/>
      <c r="AB1546" s="3058"/>
      <c r="AC1546" s="3058"/>
      <c r="AD1546" s="3058"/>
      <c r="AE1546" s="3058"/>
      <c r="AF1546" s="2520"/>
      <c r="AG1546" s="3059"/>
      <c r="AH1546" s="3059"/>
      <c r="AI1546" s="3059"/>
      <c r="AJ1546" s="3059"/>
      <c r="AK1546" s="3059"/>
      <c r="AL1546" s="3059"/>
    </row>
    <row r="1547" spans="1:38" ht="17.100000000000001" customHeight="1">
      <c r="A1547" s="3561"/>
      <c r="B1547" s="5190"/>
      <c r="C1547" s="4178" t="s">
        <v>610</v>
      </c>
      <c r="D1547" s="4179" t="s">
        <v>611</v>
      </c>
      <c r="E1547" s="4180">
        <f>F1547</f>
        <v>709400</v>
      </c>
      <c r="F1547" s="549">
        <f t="shared" si="156"/>
        <v>709400</v>
      </c>
      <c r="G1547" s="3060"/>
      <c r="H1547" s="3060"/>
      <c r="I1547" s="3060"/>
      <c r="J1547" s="3060"/>
      <c r="K1547" s="3060"/>
      <c r="L1547" s="3060"/>
      <c r="M1547" s="1690"/>
      <c r="N1547" s="3061"/>
      <c r="O1547" s="3061"/>
      <c r="P1547" s="3061"/>
      <c r="Q1547" s="2520"/>
      <c r="R1547" s="3061"/>
      <c r="S1547" s="3061"/>
      <c r="T1547" s="3061"/>
      <c r="U1547" s="3061">
        <v>709400</v>
      </c>
      <c r="V1547" s="3061"/>
      <c r="W1547" s="3061"/>
      <c r="X1547" s="3061"/>
      <c r="Y1547" s="3061"/>
      <c r="Z1547" s="3061"/>
      <c r="AA1547" s="3061"/>
      <c r="AB1547" s="3061"/>
      <c r="AC1547" s="3061"/>
      <c r="AD1547" s="3061"/>
      <c r="AE1547" s="3061"/>
      <c r="AF1547" s="2520"/>
      <c r="AG1547" s="3062"/>
      <c r="AH1547" s="3062"/>
      <c r="AI1547" s="3062"/>
      <c r="AJ1547" s="3062"/>
      <c r="AK1547" s="3062"/>
      <c r="AL1547" s="3062"/>
    </row>
    <row r="1548" spans="1:38" ht="17.100000000000001" customHeight="1">
      <c r="A1548" s="3554"/>
      <c r="B1548" s="3551"/>
      <c r="C1548" s="4198" t="s">
        <v>614</v>
      </c>
      <c r="D1548" s="4199" t="s">
        <v>615</v>
      </c>
      <c r="E1548" s="4180">
        <f t="shared" ref="E1548" si="158">F1548</f>
        <v>10000</v>
      </c>
      <c r="F1548" s="549">
        <f t="shared" si="156"/>
        <v>10000</v>
      </c>
      <c r="G1548" s="3063"/>
      <c r="H1548" s="3063"/>
      <c r="I1548" s="3063"/>
      <c r="J1548" s="3063"/>
      <c r="K1548" s="3063"/>
      <c r="L1548" s="3063"/>
      <c r="M1548" s="1690"/>
      <c r="N1548" s="3064"/>
      <c r="O1548" s="3064"/>
      <c r="P1548" s="3064"/>
      <c r="Q1548" s="2520"/>
      <c r="R1548" s="3064"/>
      <c r="S1548" s="3064"/>
      <c r="T1548" s="3064"/>
      <c r="U1548" s="3064">
        <v>10000</v>
      </c>
      <c r="V1548" s="3064"/>
      <c r="W1548" s="3064"/>
      <c r="X1548" s="3064"/>
      <c r="Y1548" s="3064"/>
      <c r="Z1548" s="3064"/>
      <c r="AA1548" s="3064"/>
      <c r="AB1548" s="3064"/>
      <c r="AC1548" s="3064"/>
      <c r="AD1548" s="3064"/>
      <c r="AE1548" s="3064"/>
      <c r="AF1548" s="2520"/>
      <c r="AG1548" s="3065"/>
      <c r="AH1548" s="3065"/>
      <c r="AI1548" s="3065"/>
      <c r="AJ1548" s="3065"/>
      <c r="AK1548" s="3065"/>
      <c r="AL1548" s="3065"/>
    </row>
    <row r="1549" spans="1:38" ht="14.25" customHeight="1">
      <c r="A1549" s="3561"/>
      <c r="B1549" s="3551"/>
      <c r="C1549" s="4187"/>
      <c r="D1549" s="4094"/>
      <c r="E1549" s="4180"/>
      <c r="F1549" s="549">
        <f t="shared" si="156"/>
        <v>0</v>
      </c>
      <c r="G1549" s="3063"/>
      <c r="H1549" s="3063"/>
      <c r="I1549" s="3063"/>
      <c r="J1549" s="3063"/>
      <c r="K1549" s="3063"/>
      <c r="L1549" s="3063"/>
      <c r="M1549" s="1690"/>
      <c r="N1549" s="3064"/>
      <c r="O1549" s="3064"/>
      <c r="P1549" s="3064"/>
      <c r="Q1549" s="2520"/>
      <c r="R1549" s="3064"/>
      <c r="S1549" s="3064"/>
      <c r="T1549" s="3064"/>
      <c r="U1549" s="3064"/>
      <c r="V1549" s="3064"/>
      <c r="W1549" s="3064"/>
      <c r="X1549" s="3064"/>
      <c r="Y1549" s="3064"/>
      <c r="Z1549" s="3064"/>
      <c r="AA1549" s="3064"/>
      <c r="AB1549" s="3064"/>
      <c r="AC1549" s="3064"/>
      <c r="AD1549" s="3064"/>
      <c r="AE1549" s="3064"/>
      <c r="AF1549" s="2520"/>
      <c r="AG1549" s="3065"/>
      <c r="AH1549" s="3065"/>
      <c r="AI1549" s="3065"/>
      <c r="AJ1549" s="3065"/>
      <c r="AK1549" s="3065"/>
      <c r="AL1549" s="3065"/>
    </row>
    <row r="1550" spans="1:38" ht="17.100000000000001" customHeight="1" thickBot="1">
      <c r="A1550" s="583"/>
      <c r="B1550" s="3556"/>
      <c r="C1550" s="5483" t="s">
        <v>641</v>
      </c>
      <c r="D1550" s="5483"/>
      <c r="E1550" s="585">
        <f>SUM(E1551)</f>
        <v>8400</v>
      </c>
      <c r="F1550" s="549">
        <f t="shared" si="156"/>
        <v>0</v>
      </c>
      <c r="G1550" s="3063"/>
      <c r="H1550" s="3063"/>
      <c r="I1550" s="3063"/>
      <c r="J1550" s="3063"/>
      <c r="K1550" s="3063"/>
      <c r="L1550" s="3063"/>
      <c r="M1550" s="1690"/>
      <c r="N1550" s="3064"/>
      <c r="O1550" s="3064"/>
      <c r="P1550" s="3064"/>
      <c r="Q1550" s="2520"/>
      <c r="R1550" s="3064"/>
      <c r="S1550" s="3064"/>
      <c r="T1550" s="3064"/>
      <c r="U1550" s="3064"/>
      <c r="V1550" s="3064"/>
      <c r="W1550" s="3064"/>
      <c r="X1550" s="3064"/>
      <c r="Y1550" s="3064"/>
      <c r="Z1550" s="3064"/>
      <c r="AA1550" s="3064"/>
      <c r="AB1550" s="3064"/>
      <c r="AC1550" s="3064"/>
      <c r="AD1550" s="3064"/>
      <c r="AE1550" s="3064"/>
      <c r="AF1550" s="2520"/>
      <c r="AG1550" s="3065"/>
      <c r="AH1550" s="3065"/>
      <c r="AI1550" s="3065"/>
      <c r="AJ1550" s="3065"/>
      <c r="AK1550" s="3065"/>
      <c r="AL1550" s="3065"/>
    </row>
    <row r="1551" spans="1:38" ht="53.25" customHeight="1">
      <c r="A1551" s="3561"/>
      <c r="B1551" s="3551"/>
      <c r="C1551" s="1228" t="s">
        <v>66</v>
      </c>
      <c r="D1551" s="3562" t="s">
        <v>682</v>
      </c>
      <c r="E1551" s="796">
        <f>F1551</f>
        <v>8400</v>
      </c>
      <c r="F1551" s="549">
        <f t="shared" si="156"/>
        <v>8400</v>
      </c>
      <c r="G1551" s="3063"/>
      <c r="H1551" s="3063"/>
      <c r="I1551" s="3063"/>
      <c r="J1551" s="3063"/>
      <c r="K1551" s="3063"/>
      <c r="L1551" s="3063"/>
      <c r="M1551" s="1690"/>
      <c r="N1551" s="3064"/>
      <c r="O1551" s="3064"/>
      <c r="P1551" s="3064"/>
      <c r="Q1551" s="2520"/>
      <c r="R1551" s="3064"/>
      <c r="S1551" s="3064"/>
      <c r="T1551" s="3064"/>
      <c r="U1551" s="3064">
        <v>8400</v>
      </c>
      <c r="V1551" s="3064"/>
      <c r="W1551" s="3064"/>
      <c r="X1551" s="3064"/>
      <c r="Y1551" s="3064"/>
      <c r="Z1551" s="3064"/>
      <c r="AA1551" s="3064"/>
      <c r="AB1551" s="3064"/>
      <c r="AC1551" s="3064"/>
      <c r="AD1551" s="3064"/>
      <c r="AE1551" s="3064"/>
      <c r="AF1551" s="2520"/>
      <c r="AG1551" s="3065"/>
      <c r="AH1551" s="3065"/>
      <c r="AI1551" s="3065"/>
      <c r="AJ1551" s="3065"/>
      <c r="AK1551" s="3065"/>
      <c r="AL1551" s="3065"/>
    </row>
    <row r="1552" spans="1:38" ht="15.75" customHeight="1">
      <c r="A1552" s="3561"/>
      <c r="B1552" s="3551"/>
      <c r="C1552" s="4200"/>
      <c r="D1552" s="4201"/>
      <c r="E1552" s="796"/>
      <c r="G1552" s="3063"/>
      <c r="H1552" s="3063"/>
      <c r="I1552" s="3063"/>
      <c r="J1552" s="3063"/>
      <c r="K1552" s="3063"/>
      <c r="L1552" s="3063"/>
      <c r="M1552" s="1690"/>
      <c r="N1552" s="3064"/>
      <c r="O1552" s="3064"/>
      <c r="P1552" s="3064"/>
      <c r="Q1552" s="2520"/>
      <c r="R1552" s="3064"/>
      <c r="S1552" s="3064"/>
      <c r="T1552" s="3064"/>
      <c r="U1552" s="3064"/>
      <c r="V1552" s="3064"/>
      <c r="W1552" s="3064"/>
      <c r="X1552" s="3064"/>
      <c r="Y1552" s="3064"/>
      <c r="Z1552" s="3064"/>
      <c r="AA1552" s="3064"/>
      <c r="AB1552" s="3064"/>
      <c r="AC1552" s="3064"/>
      <c r="AD1552" s="3064"/>
      <c r="AE1552" s="3064"/>
      <c r="AF1552" s="2520"/>
      <c r="AG1552" s="3065"/>
      <c r="AH1552" s="3065"/>
      <c r="AI1552" s="3065"/>
      <c r="AJ1552" s="3065"/>
      <c r="AK1552" s="3065"/>
      <c r="AL1552" s="3065"/>
    </row>
    <row r="1553" spans="1:38" ht="17.100000000000001" customHeight="1">
      <c r="A1553" s="3554"/>
      <c r="B1553" s="3554"/>
      <c r="C1553" s="5484" t="s">
        <v>648</v>
      </c>
      <c r="D1553" s="5390"/>
      <c r="E1553" s="796">
        <f>SUM(E1554:E1594)</f>
        <v>12084439</v>
      </c>
      <c r="F1553" s="549">
        <f t="shared" ref="F1553" si="159">SUM(G1553:AJ1553)</f>
        <v>0</v>
      </c>
      <c r="G1553" s="3063"/>
      <c r="H1553" s="3063"/>
      <c r="I1553" s="3063"/>
      <c r="J1553" s="3063"/>
      <c r="K1553" s="3063"/>
      <c r="L1553" s="3063"/>
      <c r="M1553" s="1690"/>
      <c r="N1553" s="3064"/>
      <c r="O1553" s="3064"/>
      <c r="P1553" s="3064"/>
      <c r="Q1553" s="2520"/>
      <c r="R1553" s="3064"/>
      <c r="S1553" s="3064"/>
      <c r="T1553" s="3064"/>
      <c r="U1553" s="3064"/>
      <c r="V1553" s="3064"/>
      <c r="W1553" s="3064"/>
      <c r="X1553" s="3064"/>
      <c r="Y1553" s="3064"/>
      <c r="Z1553" s="3064"/>
      <c r="AA1553" s="3064"/>
      <c r="AB1553" s="3064"/>
      <c r="AC1553" s="3064"/>
      <c r="AD1553" s="3064"/>
      <c r="AE1553" s="3064"/>
      <c r="AF1553" s="2520"/>
      <c r="AG1553" s="3065"/>
      <c r="AH1553" s="3065"/>
      <c r="AI1553" s="3065"/>
      <c r="AJ1553" s="3065"/>
      <c r="AK1553" s="3065"/>
      <c r="AL1553" s="3065"/>
    </row>
    <row r="1554" spans="1:38" ht="72" customHeight="1">
      <c r="A1554" s="3561"/>
      <c r="B1554" s="3554"/>
      <c r="C1554" s="4202" t="s">
        <v>938</v>
      </c>
      <c r="D1554" s="4203" t="s">
        <v>690</v>
      </c>
      <c r="E1554" s="796">
        <f t="shared" ref="E1554:E1555" si="160">F1554</f>
        <v>1546296</v>
      </c>
      <c r="F1554" s="549">
        <f>SUM(G1554:AJ1554)</f>
        <v>1546296</v>
      </c>
      <c r="G1554" s="3063"/>
      <c r="H1554" s="3063"/>
      <c r="I1554" s="3063"/>
      <c r="J1554" s="3063"/>
      <c r="K1554" s="3063"/>
      <c r="L1554" s="3063"/>
      <c r="M1554" s="3066"/>
      <c r="N1554" s="3064"/>
      <c r="O1554" s="3064"/>
      <c r="P1554" s="3064"/>
      <c r="Q1554" s="3067"/>
      <c r="R1554" s="3064"/>
      <c r="S1554" s="3064"/>
      <c r="T1554" s="3064"/>
      <c r="U1554" s="3064">
        <v>1546296</v>
      </c>
      <c r="V1554" s="3064"/>
      <c r="W1554" s="3064"/>
      <c r="X1554" s="3064"/>
      <c r="Y1554" s="3064"/>
      <c r="Z1554" s="3064"/>
      <c r="AA1554" s="3064"/>
      <c r="AB1554" s="3064"/>
      <c r="AC1554" s="3064"/>
      <c r="AD1554" s="3064"/>
      <c r="AE1554" s="3064"/>
      <c r="AF1554" s="3067"/>
      <c r="AG1554" s="3065"/>
      <c r="AH1554" s="3065"/>
      <c r="AI1554" s="3065"/>
      <c r="AJ1554" s="3065"/>
      <c r="AK1554" s="3065"/>
      <c r="AL1554" s="3065"/>
    </row>
    <row r="1555" spans="1:38" ht="51" customHeight="1">
      <c r="A1555" s="3561"/>
      <c r="B1555" s="3554"/>
      <c r="C1555" s="4202" t="s">
        <v>939</v>
      </c>
      <c r="D1555" s="4203" t="s">
        <v>691</v>
      </c>
      <c r="E1555" s="796">
        <f t="shared" si="160"/>
        <v>6692591</v>
      </c>
      <c r="F1555" s="549">
        <f>SUM(G1555:AJ1555)</f>
        <v>6692591</v>
      </c>
      <c r="G1555" s="3063"/>
      <c r="H1555" s="3063"/>
      <c r="I1555" s="3063"/>
      <c r="J1555" s="3063"/>
      <c r="K1555" s="3063"/>
      <c r="L1555" s="3063"/>
      <c r="M1555" s="3066"/>
      <c r="N1555" s="3064"/>
      <c r="O1555" s="3064"/>
      <c r="P1555" s="3064"/>
      <c r="Q1555" s="3067"/>
      <c r="R1555" s="3064"/>
      <c r="S1555" s="3064"/>
      <c r="T1555" s="3064"/>
      <c r="U1555" s="3064">
        <v>6692591</v>
      </c>
      <c r="V1555" s="3064"/>
      <c r="W1555" s="3064"/>
      <c r="X1555" s="3064"/>
      <c r="Y1555" s="3064"/>
      <c r="Z1555" s="3064"/>
      <c r="AA1555" s="3064"/>
      <c r="AB1555" s="3064"/>
      <c r="AC1555" s="3064"/>
      <c r="AD1555" s="3064"/>
      <c r="AE1555" s="3064"/>
      <c r="AF1555" s="3067"/>
      <c r="AG1555" s="3065"/>
      <c r="AH1555" s="3065"/>
      <c r="AI1555" s="3065"/>
      <c r="AJ1555" s="3065"/>
      <c r="AK1555" s="3065"/>
      <c r="AL1555" s="3065"/>
    </row>
    <row r="1556" spans="1:38" ht="20.100000000000001" customHeight="1">
      <c r="A1556" s="3561"/>
      <c r="B1556" s="3554"/>
      <c r="C1556" s="3868" t="s">
        <v>880</v>
      </c>
      <c r="D1556" s="4204" t="s">
        <v>586</v>
      </c>
      <c r="E1556" s="796">
        <f>F1556</f>
        <v>1477287</v>
      </c>
      <c r="F1556" s="549">
        <f>SUM(G1556:AJ1556)</f>
        <v>1477287</v>
      </c>
      <c r="G1556" s="3063"/>
      <c r="H1556" s="3063"/>
      <c r="I1556" s="3063"/>
      <c r="J1556" s="3063"/>
      <c r="K1556" s="3063"/>
      <c r="L1556" s="3063"/>
      <c r="M1556" s="3066"/>
      <c r="N1556" s="3064"/>
      <c r="O1556" s="3064"/>
      <c r="P1556" s="3064"/>
      <c r="Q1556" s="3067"/>
      <c r="R1556" s="3064"/>
      <c r="S1556" s="3064"/>
      <c r="T1556" s="3064"/>
      <c r="U1556" s="3064">
        <v>1477287</v>
      </c>
      <c r="V1556" s="3064"/>
      <c r="W1556" s="3064"/>
      <c r="X1556" s="3064"/>
      <c r="Y1556" s="3064"/>
      <c r="Z1556" s="3064"/>
      <c r="AA1556" s="3064"/>
      <c r="AB1556" s="3064"/>
      <c r="AC1556" s="3064"/>
      <c r="AD1556" s="3064"/>
      <c r="AE1556" s="3064"/>
      <c r="AF1556" s="3067"/>
      <c r="AG1556" s="3065"/>
      <c r="AH1556" s="3065"/>
      <c r="AI1556" s="3065"/>
      <c r="AJ1556" s="3065"/>
      <c r="AK1556" s="3065"/>
      <c r="AL1556" s="3065"/>
    </row>
    <row r="1557" spans="1:38" ht="20.100000000000001" customHeight="1">
      <c r="A1557" s="3561"/>
      <c r="B1557" s="3554"/>
      <c r="C1557" s="3868" t="s">
        <v>940</v>
      </c>
      <c r="D1557" s="4204" t="s">
        <v>586</v>
      </c>
      <c r="E1557" s="796">
        <f t="shared" ref="E1557:E1594" si="161">F1557</f>
        <v>40062</v>
      </c>
      <c r="F1557" s="549">
        <f>SUM(G1557:AJ1557)</f>
        <v>40062</v>
      </c>
      <c r="G1557" s="3063"/>
      <c r="H1557" s="3063"/>
      <c r="I1557" s="3063"/>
      <c r="J1557" s="3063"/>
      <c r="K1557" s="3063"/>
      <c r="L1557" s="3063"/>
      <c r="M1557" s="3066"/>
      <c r="N1557" s="3064"/>
      <c r="O1557" s="3064"/>
      <c r="P1557" s="3064"/>
      <c r="Q1557" s="3067"/>
      <c r="R1557" s="3064"/>
      <c r="S1557" s="3064"/>
      <c r="T1557" s="3064"/>
      <c r="U1557" s="3064">
        <v>40062</v>
      </c>
      <c r="V1557" s="3064"/>
      <c r="W1557" s="3064"/>
      <c r="X1557" s="3064"/>
      <c r="Y1557" s="3064"/>
      <c r="Z1557" s="3064"/>
      <c r="AA1557" s="3064"/>
      <c r="AB1557" s="3064"/>
      <c r="AC1557" s="3064"/>
      <c r="AD1557" s="3064"/>
      <c r="AE1557" s="3064"/>
      <c r="AF1557" s="3067"/>
      <c r="AG1557" s="3065"/>
      <c r="AH1557" s="3065"/>
      <c r="AI1557" s="3065"/>
      <c r="AJ1557" s="3065"/>
      <c r="AK1557" s="3065"/>
      <c r="AL1557" s="3065"/>
    </row>
    <row r="1558" spans="1:38" ht="20.100000000000001" customHeight="1">
      <c r="A1558" s="3561"/>
      <c r="B1558" s="3554"/>
      <c r="C1558" s="3868" t="s">
        <v>649</v>
      </c>
      <c r="D1558" s="4204" t="s">
        <v>586</v>
      </c>
      <c r="E1558" s="796">
        <f t="shared" si="161"/>
        <v>101674</v>
      </c>
      <c r="F1558" s="549">
        <f>SUM(G1558:AJ1558)</f>
        <v>101674</v>
      </c>
      <c r="G1558" s="3063"/>
      <c r="H1558" s="3063"/>
      <c r="I1558" s="3063"/>
      <c r="J1558" s="3063"/>
      <c r="K1558" s="3063"/>
      <c r="L1558" s="3063"/>
      <c r="M1558" s="3066">
        <v>101674</v>
      </c>
      <c r="N1558" s="3064"/>
      <c r="O1558" s="3064"/>
      <c r="P1558" s="3064"/>
      <c r="Q1558" s="3067"/>
      <c r="R1558" s="3064"/>
      <c r="S1558" s="3064"/>
      <c r="T1558" s="3064"/>
      <c r="U1558" s="3064"/>
      <c r="V1558" s="3064"/>
      <c r="W1558" s="3064"/>
      <c r="X1558" s="3064"/>
      <c r="Y1558" s="3064"/>
      <c r="Z1558" s="3064"/>
      <c r="AA1558" s="3064"/>
      <c r="AB1558" s="3064"/>
      <c r="AC1558" s="3064"/>
      <c r="AD1558" s="3064"/>
      <c r="AE1558" s="3064"/>
      <c r="AF1558" s="3067"/>
      <c r="AG1558" s="3065"/>
      <c r="AH1558" s="3065"/>
      <c r="AI1558" s="3065"/>
      <c r="AJ1558" s="3065"/>
      <c r="AK1558" s="3065"/>
      <c r="AL1558" s="3065"/>
    </row>
    <row r="1559" spans="1:38" ht="20.100000000000001" customHeight="1">
      <c r="A1559" s="3561"/>
      <c r="B1559" s="3554"/>
      <c r="C1559" s="3561" t="s">
        <v>650</v>
      </c>
      <c r="D1559" s="4450" t="s">
        <v>586</v>
      </c>
      <c r="E1559" s="588">
        <f t="shared" si="161"/>
        <v>25419</v>
      </c>
      <c r="F1559" s="549">
        <f t="shared" ref="F1559:F1606" si="162">SUM(G1559:AJ1559)</f>
        <v>25419</v>
      </c>
      <c r="G1559" s="3063"/>
      <c r="H1559" s="3063"/>
      <c r="I1559" s="3063"/>
      <c r="J1559" s="3063"/>
      <c r="K1559" s="3063"/>
      <c r="L1559" s="3063"/>
      <c r="M1559" s="3066">
        <v>25419</v>
      </c>
      <c r="N1559" s="3064"/>
      <c r="O1559" s="3064"/>
      <c r="P1559" s="3064"/>
      <c r="Q1559" s="3067"/>
      <c r="R1559" s="3064"/>
      <c r="S1559" s="3064"/>
      <c r="T1559" s="3064"/>
      <c r="U1559" s="3064"/>
      <c r="V1559" s="3064"/>
      <c r="W1559" s="3064"/>
      <c r="X1559" s="3064"/>
      <c r="Y1559" s="3064"/>
      <c r="Z1559" s="3064"/>
      <c r="AA1559" s="3064"/>
      <c r="AB1559" s="3064"/>
      <c r="AC1559" s="3064"/>
      <c r="AD1559" s="3064"/>
      <c r="AE1559" s="3064"/>
      <c r="AF1559" s="3067"/>
      <c r="AG1559" s="3065"/>
      <c r="AH1559" s="3065"/>
      <c r="AI1559" s="3065"/>
      <c r="AJ1559" s="3065"/>
      <c r="AK1559" s="3065"/>
      <c r="AL1559" s="3065"/>
    </row>
    <row r="1560" spans="1:38" ht="20.100000000000001" customHeight="1">
      <c r="A1560" s="3561"/>
      <c r="B1560" s="3554"/>
      <c r="C1560" s="4451" t="s">
        <v>941</v>
      </c>
      <c r="D1560" s="4452" t="s">
        <v>588</v>
      </c>
      <c r="E1560" s="4449">
        <f t="shared" si="161"/>
        <v>89016</v>
      </c>
      <c r="F1560" s="549">
        <f t="shared" si="162"/>
        <v>89016</v>
      </c>
      <c r="G1560" s="3063"/>
      <c r="H1560" s="3063"/>
      <c r="I1560" s="3063"/>
      <c r="J1560" s="3063"/>
      <c r="K1560" s="3063"/>
      <c r="L1560" s="3063"/>
      <c r="M1560" s="3066"/>
      <c r="N1560" s="3064"/>
      <c r="O1560" s="3064"/>
      <c r="P1560" s="3064"/>
      <c r="Q1560" s="3067"/>
      <c r="R1560" s="3064"/>
      <c r="S1560" s="3064"/>
      <c r="T1560" s="3064"/>
      <c r="U1560" s="3064">
        <v>89016</v>
      </c>
      <c r="V1560" s="3064"/>
      <c r="W1560" s="3064"/>
      <c r="X1560" s="3064"/>
      <c r="Y1560" s="3064"/>
      <c r="Z1560" s="3064"/>
      <c r="AA1560" s="3064"/>
      <c r="AB1560" s="3064"/>
      <c r="AC1560" s="3064"/>
      <c r="AD1560" s="3064"/>
      <c r="AE1560" s="3064"/>
      <c r="AF1560" s="3067"/>
      <c r="AG1560" s="3065"/>
      <c r="AH1560" s="3065"/>
      <c r="AI1560" s="3065"/>
      <c r="AJ1560" s="3065"/>
      <c r="AK1560" s="3065"/>
      <c r="AL1560" s="3065"/>
    </row>
    <row r="1561" spans="1:38" ht="20.100000000000001" customHeight="1">
      <c r="A1561" s="3561"/>
      <c r="B1561" s="3554"/>
      <c r="C1561" s="3868" t="s">
        <v>881</v>
      </c>
      <c r="D1561" s="1235" t="s">
        <v>590</v>
      </c>
      <c r="E1561" s="796">
        <f t="shared" si="161"/>
        <v>250456</v>
      </c>
      <c r="F1561" s="549">
        <f t="shared" si="162"/>
        <v>250456</v>
      </c>
      <c r="G1561" s="3063"/>
      <c r="H1561" s="3063"/>
      <c r="I1561" s="3063"/>
      <c r="J1561" s="3063"/>
      <c r="K1561" s="3063"/>
      <c r="L1561" s="3063"/>
      <c r="M1561" s="3066"/>
      <c r="N1561" s="3064"/>
      <c r="O1561" s="3064"/>
      <c r="P1561" s="3064"/>
      <c r="Q1561" s="3067"/>
      <c r="R1561" s="3064"/>
      <c r="S1561" s="3064"/>
      <c r="T1561" s="3064"/>
      <c r="U1561" s="3064">
        <v>250456</v>
      </c>
      <c r="V1561" s="3064"/>
      <c r="W1561" s="3064"/>
      <c r="X1561" s="3064"/>
      <c r="Y1561" s="3064"/>
      <c r="Z1561" s="3064"/>
      <c r="AA1561" s="3064"/>
      <c r="AB1561" s="3064"/>
      <c r="AC1561" s="3064"/>
      <c r="AD1561" s="3064"/>
      <c r="AE1561" s="3064"/>
      <c r="AF1561" s="3067"/>
      <c r="AG1561" s="3065"/>
      <c r="AH1561" s="3065"/>
      <c r="AI1561" s="3065"/>
      <c r="AJ1561" s="3065"/>
      <c r="AK1561" s="3065"/>
      <c r="AL1561" s="3065"/>
    </row>
    <row r="1562" spans="1:38" ht="20.100000000000001" customHeight="1">
      <c r="A1562" s="3561"/>
      <c r="B1562" s="3554"/>
      <c r="C1562" s="3868" t="s">
        <v>942</v>
      </c>
      <c r="D1562" s="1235" t="s">
        <v>590</v>
      </c>
      <c r="E1562" s="796">
        <f t="shared" si="161"/>
        <v>21911</v>
      </c>
      <c r="F1562" s="549">
        <f t="shared" si="162"/>
        <v>21911</v>
      </c>
      <c r="G1562" s="3063"/>
      <c r="H1562" s="3063"/>
      <c r="I1562" s="3063"/>
      <c r="J1562" s="3063"/>
      <c r="K1562" s="3063"/>
      <c r="L1562" s="3063"/>
      <c r="M1562" s="3066"/>
      <c r="N1562" s="3064"/>
      <c r="O1562" s="3064"/>
      <c r="P1562" s="3064"/>
      <c r="Q1562" s="3067"/>
      <c r="R1562" s="3064"/>
      <c r="S1562" s="3064"/>
      <c r="T1562" s="3064"/>
      <c r="U1562" s="3064">
        <v>21911</v>
      </c>
      <c r="V1562" s="3064"/>
      <c r="W1562" s="3064"/>
      <c r="X1562" s="3064"/>
      <c r="Y1562" s="3064"/>
      <c r="Z1562" s="3064"/>
      <c r="AA1562" s="3064"/>
      <c r="AB1562" s="3064"/>
      <c r="AC1562" s="3064"/>
      <c r="AD1562" s="3064"/>
      <c r="AE1562" s="3064"/>
      <c r="AF1562" s="3067"/>
      <c r="AG1562" s="3065"/>
      <c r="AH1562" s="3065"/>
      <c r="AI1562" s="3065"/>
      <c r="AJ1562" s="3065"/>
      <c r="AK1562" s="3065"/>
      <c r="AL1562" s="3065"/>
    </row>
    <row r="1563" spans="1:38" ht="20.100000000000001" customHeight="1">
      <c r="A1563" s="3561"/>
      <c r="B1563" s="3554"/>
      <c r="C1563" s="3868" t="s">
        <v>653</v>
      </c>
      <c r="D1563" s="1235" t="s">
        <v>590</v>
      </c>
      <c r="E1563" s="796">
        <f t="shared" si="161"/>
        <v>17322</v>
      </c>
      <c r="F1563" s="549">
        <f t="shared" si="162"/>
        <v>17322</v>
      </c>
      <c r="G1563" s="3063"/>
      <c r="H1563" s="3063"/>
      <c r="I1563" s="3063"/>
      <c r="J1563" s="3063"/>
      <c r="K1563" s="3063"/>
      <c r="L1563" s="3063"/>
      <c r="M1563" s="3066">
        <v>17322</v>
      </c>
      <c r="N1563" s="3064"/>
      <c r="O1563" s="3064"/>
      <c r="P1563" s="3064"/>
      <c r="Q1563" s="3067"/>
      <c r="R1563" s="3064"/>
      <c r="S1563" s="3064"/>
      <c r="T1563" s="3064"/>
      <c r="U1563" s="3064"/>
      <c r="V1563" s="3064"/>
      <c r="W1563" s="3064"/>
      <c r="X1563" s="3064"/>
      <c r="Y1563" s="3064"/>
      <c r="Z1563" s="3064"/>
      <c r="AA1563" s="3064"/>
      <c r="AB1563" s="3064"/>
      <c r="AC1563" s="3064"/>
      <c r="AD1563" s="3064"/>
      <c r="AE1563" s="3064"/>
      <c r="AF1563" s="3067"/>
      <c r="AG1563" s="3065"/>
      <c r="AH1563" s="3065"/>
      <c r="AI1563" s="3065"/>
      <c r="AJ1563" s="3065"/>
      <c r="AK1563" s="3065"/>
      <c r="AL1563" s="3065"/>
    </row>
    <row r="1564" spans="1:38" ht="20.100000000000001" customHeight="1">
      <c r="A1564" s="3561"/>
      <c r="B1564" s="3554"/>
      <c r="C1564" s="3868" t="s">
        <v>654</v>
      </c>
      <c r="D1564" s="1235" t="s">
        <v>590</v>
      </c>
      <c r="E1564" s="796">
        <f t="shared" si="161"/>
        <v>4330</v>
      </c>
      <c r="F1564" s="549">
        <f t="shared" si="162"/>
        <v>4330</v>
      </c>
      <c r="G1564" s="3063"/>
      <c r="H1564" s="3063"/>
      <c r="I1564" s="3063"/>
      <c r="J1564" s="3063"/>
      <c r="K1564" s="3063"/>
      <c r="L1564" s="3063"/>
      <c r="M1564" s="3066">
        <v>4330</v>
      </c>
      <c r="N1564" s="3064"/>
      <c r="O1564" s="3064"/>
      <c r="P1564" s="3064"/>
      <c r="Q1564" s="3067"/>
      <c r="R1564" s="3064"/>
      <c r="S1564" s="3064"/>
      <c r="T1564" s="3064"/>
      <c r="U1564" s="3064"/>
      <c r="V1564" s="3064"/>
      <c r="W1564" s="3064"/>
      <c r="X1564" s="3064"/>
      <c r="Y1564" s="3064"/>
      <c r="Z1564" s="3064"/>
      <c r="AA1564" s="3064"/>
      <c r="AB1564" s="3064"/>
      <c r="AC1564" s="3064"/>
      <c r="AD1564" s="3064"/>
      <c r="AE1564" s="3064"/>
      <c r="AF1564" s="3067"/>
      <c r="AG1564" s="3065"/>
      <c r="AH1564" s="3065"/>
      <c r="AI1564" s="3065"/>
      <c r="AJ1564" s="3065"/>
      <c r="AK1564" s="3065"/>
      <c r="AL1564" s="3065"/>
    </row>
    <row r="1565" spans="1:38" ht="20.100000000000001" customHeight="1">
      <c r="A1565" s="3561"/>
      <c r="B1565" s="3554"/>
      <c r="C1565" s="3868" t="s">
        <v>882</v>
      </c>
      <c r="D1565" s="1235" t="s">
        <v>592</v>
      </c>
      <c r="E1565" s="796">
        <f t="shared" si="161"/>
        <v>36369</v>
      </c>
      <c r="F1565" s="549">
        <f t="shared" si="162"/>
        <v>36369</v>
      </c>
      <c r="G1565" s="3063"/>
      <c r="H1565" s="3063"/>
      <c r="I1565" s="3063"/>
      <c r="J1565" s="3063"/>
      <c r="K1565" s="3063"/>
      <c r="L1565" s="3063"/>
      <c r="M1565" s="3066"/>
      <c r="N1565" s="3064"/>
      <c r="O1565" s="3064"/>
      <c r="P1565" s="3064"/>
      <c r="Q1565" s="3067"/>
      <c r="R1565" s="3064"/>
      <c r="S1565" s="3064"/>
      <c r="T1565" s="3064"/>
      <c r="U1565" s="3064">
        <v>36369</v>
      </c>
      <c r="V1565" s="3064"/>
      <c r="W1565" s="3064"/>
      <c r="X1565" s="3064"/>
      <c r="Y1565" s="3064"/>
      <c r="Z1565" s="3064"/>
      <c r="AA1565" s="3064"/>
      <c r="AB1565" s="3064"/>
      <c r="AC1565" s="3064"/>
      <c r="AD1565" s="3064"/>
      <c r="AE1565" s="3064"/>
      <c r="AF1565" s="3067"/>
      <c r="AG1565" s="3065"/>
      <c r="AH1565" s="3065"/>
      <c r="AI1565" s="3065"/>
      <c r="AJ1565" s="3065"/>
      <c r="AK1565" s="3065"/>
      <c r="AL1565" s="3065"/>
    </row>
    <row r="1566" spans="1:38" ht="20.100000000000001" customHeight="1">
      <c r="A1566" s="3561"/>
      <c r="B1566" s="3554"/>
      <c r="C1566" s="3868" t="s">
        <v>943</v>
      </c>
      <c r="D1566" s="1235" t="s">
        <v>592</v>
      </c>
      <c r="E1566" s="796">
        <f t="shared" si="161"/>
        <v>3191</v>
      </c>
      <c r="F1566" s="549">
        <f t="shared" si="162"/>
        <v>3191</v>
      </c>
      <c r="G1566" s="3063"/>
      <c r="H1566" s="3063"/>
      <c r="I1566" s="3063"/>
      <c r="J1566" s="3063"/>
      <c r="K1566" s="3063"/>
      <c r="L1566" s="3063"/>
      <c r="M1566" s="3066"/>
      <c r="N1566" s="3064"/>
      <c r="O1566" s="3064"/>
      <c r="P1566" s="3064"/>
      <c r="Q1566" s="3067"/>
      <c r="R1566" s="3064"/>
      <c r="S1566" s="3064"/>
      <c r="T1566" s="3064"/>
      <c r="U1566" s="3064">
        <v>3191</v>
      </c>
      <c r="V1566" s="3064"/>
      <c r="W1566" s="3064"/>
      <c r="X1566" s="3064"/>
      <c r="Y1566" s="3064"/>
      <c r="Z1566" s="3064"/>
      <c r="AA1566" s="3064"/>
      <c r="AB1566" s="3064"/>
      <c r="AC1566" s="3064"/>
      <c r="AD1566" s="3064"/>
      <c r="AE1566" s="3064"/>
      <c r="AF1566" s="3067"/>
      <c r="AG1566" s="3065"/>
      <c r="AH1566" s="3065"/>
      <c r="AI1566" s="3065"/>
      <c r="AJ1566" s="3065"/>
      <c r="AK1566" s="3065"/>
      <c r="AL1566" s="3065"/>
    </row>
    <row r="1567" spans="1:38" ht="20.100000000000001" customHeight="1">
      <c r="A1567" s="3561"/>
      <c r="B1567" s="3554"/>
      <c r="C1567" s="3868" t="s">
        <v>655</v>
      </c>
      <c r="D1567" s="1235" t="s">
        <v>592</v>
      </c>
      <c r="E1567" s="796">
        <f t="shared" si="161"/>
        <v>2507</v>
      </c>
      <c r="F1567" s="549">
        <f t="shared" si="162"/>
        <v>2507</v>
      </c>
      <c r="G1567" s="3063"/>
      <c r="H1567" s="3063"/>
      <c r="I1567" s="3063"/>
      <c r="J1567" s="3063"/>
      <c r="K1567" s="3063"/>
      <c r="L1567" s="3063"/>
      <c r="M1567" s="3066">
        <v>2507</v>
      </c>
      <c r="N1567" s="3064"/>
      <c r="O1567" s="3064"/>
      <c r="P1567" s="3064"/>
      <c r="Q1567" s="3067"/>
      <c r="R1567" s="3064"/>
      <c r="S1567" s="3064"/>
      <c r="T1567" s="3064"/>
      <c r="U1567" s="3064"/>
      <c r="V1567" s="3064"/>
      <c r="W1567" s="3064"/>
      <c r="X1567" s="3064"/>
      <c r="Y1567" s="3064"/>
      <c r="Z1567" s="3064"/>
      <c r="AA1567" s="3064"/>
      <c r="AB1567" s="3064"/>
      <c r="AC1567" s="3064"/>
      <c r="AD1567" s="3064"/>
      <c r="AE1567" s="3064"/>
      <c r="AF1567" s="3067"/>
      <c r="AG1567" s="3065"/>
      <c r="AH1567" s="3065"/>
      <c r="AI1567" s="3065"/>
      <c r="AJ1567" s="3065"/>
      <c r="AK1567" s="3065"/>
      <c r="AL1567" s="3065"/>
    </row>
    <row r="1568" spans="1:38" ht="20.100000000000001" customHeight="1">
      <c r="A1568" s="3561"/>
      <c r="B1568" s="3554"/>
      <c r="C1568" s="3868" t="s">
        <v>656</v>
      </c>
      <c r="D1568" s="1235" t="s">
        <v>592</v>
      </c>
      <c r="E1568" s="796">
        <f t="shared" si="161"/>
        <v>627</v>
      </c>
      <c r="F1568" s="549">
        <f t="shared" si="162"/>
        <v>627</v>
      </c>
      <c r="G1568" s="3063"/>
      <c r="H1568" s="3063"/>
      <c r="I1568" s="3063"/>
      <c r="J1568" s="3063"/>
      <c r="K1568" s="3063"/>
      <c r="L1568" s="3063"/>
      <c r="M1568" s="3066">
        <v>627</v>
      </c>
      <c r="N1568" s="3064"/>
      <c r="O1568" s="3064"/>
      <c r="P1568" s="3064"/>
      <c r="Q1568" s="3067"/>
      <c r="R1568" s="3064"/>
      <c r="S1568" s="3064"/>
      <c r="T1568" s="3064"/>
      <c r="U1568" s="3064"/>
      <c r="V1568" s="3064"/>
      <c r="W1568" s="3064"/>
      <c r="X1568" s="3064"/>
      <c r="Y1568" s="3064"/>
      <c r="Z1568" s="3064"/>
      <c r="AA1568" s="3064"/>
      <c r="AB1568" s="3064"/>
      <c r="AC1568" s="3064"/>
      <c r="AD1568" s="3064"/>
      <c r="AE1568" s="3064"/>
      <c r="AF1568" s="3067"/>
      <c r="AG1568" s="3065"/>
      <c r="AH1568" s="3065"/>
      <c r="AI1568" s="3065"/>
      <c r="AJ1568" s="3065"/>
      <c r="AK1568" s="3065"/>
      <c r="AL1568" s="3065"/>
    </row>
    <row r="1569" spans="1:38" ht="20.100000000000001" customHeight="1">
      <c r="A1569" s="3561"/>
      <c r="B1569" s="3554"/>
      <c r="C1569" s="3868" t="s">
        <v>944</v>
      </c>
      <c r="D1569" s="1235" t="s">
        <v>660</v>
      </c>
      <c r="E1569" s="796">
        <f t="shared" si="161"/>
        <v>25000</v>
      </c>
      <c r="F1569" s="549">
        <f t="shared" si="162"/>
        <v>25000</v>
      </c>
      <c r="G1569" s="3063"/>
      <c r="H1569" s="3063"/>
      <c r="I1569" s="3063"/>
      <c r="J1569" s="3063"/>
      <c r="K1569" s="3063"/>
      <c r="L1569" s="3063"/>
      <c r="M1569" s="3066"/>
      <c r="N1569" s="3064"/>
      <c r="O1569" s="3064"/>
      <c r="P1569" s="3064"/>
      <c r="Q1569" s="3067"/>
      <c r="R1569" s="3064"/>
      <c r="S1569" s="3064"/>
      <c r="T1569" s="3064"/>
      <c r="U1569" s="3064">
        <v>25000</v>
      </c>
      <c r="V1569" s="3064"/>
      <c r="W1569" s="3064"/>
      <c r="X1569" s="3064"/>
      <c r="Y1569" s="3064"/>
      <c r="Z1569" s="3064"/>
      <c r="AA1569" s="3064"/>
      <c r="AB1569" s="3064"/>
      <c r="AC1569" s="3064"/>
      <c r="AD1569" s="3064"/>
      <c r="AE1569" s="3064"/>
      <c r="AF1569" s="3067"/>
      <c r="AG1569" s="3065"/>
      <c r="AH1569" s="3065"/>
      <c r="AI1569" s="3065"/>
      <c r="AJ1569" s="3065"/>
      <c r="AK1569" s="3065"/>
      <c r="AL1569" s="3065"/>
    </row>
    <row r="1570" spans="1:38" ht="20.100000000000001" customHeight="1">
      <c r="A1570" s="3561"/>
      <c r="B1570" s="3554"/>
      <c r="C1570" s="3868" t="s">
        <v>945</v>
      </c>
      <c r="D1570" s="1235" t="s">
        <v>601</v>
      </c>
      <c r="E1570" s="796">
        <f t="shared" si="161"/>
        <v>93233</v>
      </c>
      <c r="F1570" s="549">
        <f t="shared" si="162"/>
        <v>93233</v>
      </c>
      <c r="G1570" s="3063"/>
      <c r="H1570" s="3063"/>
      <c r="I1570" s="3063"/>
      <c r="J1570" s="3063"/>
      <c r="K1570" s="3063"/>
      <c r="L1570" s="3063"/>
      <c r="M1570" s="3066"/>
      <c r="N1570" s="3064"/>
      <c r="O1570" s="3064"/>
      <c r="P1570" s="3064"/>
      <c r="Q1570" s="3067"/>
      <c r="R1570" s="3064"/>
      <c r="S1570" s="3064"/>
      <c r="T1570" s="3064"/>
      <c r="U1570" s="3064">
        <v>93233</v>
      </c>
      <c r="V1570" s="3064"/>
      <c r="W1570" s="3064"/>
      <c r="X1570" s="3064"/>
      <c r="Y1570" s="3064"/>
      <c r="Z1570" s="3064"/>
      <c r="AA1570" s="3064"/>
      <c r="AB1570" s="3064"/>
      <c r="AC1570" s="3064"/>
      <c r="AD1570" s="3064"/>
      <c r="AE1570" s="3064"/>
      <c r="AF1570" s="3067"/>
      <c r="AG1570" s="3065"/>
      <c r="AH1570" s="3065"/>
      <c r="AI1570" s="3065"/>
      <c r="AJ1570" s="3065"/>
      <c r="AK1570" s="3065"/>
      <c r="AL1570" s="3065"/>
    </row>
    <row r="1571" spans="1:38" ht="20.100000000000001" customHeight="1">
      <c r="A1571" s="3561"/>
      <c r="B1571" s="3554"/>
      <c r="C1571" s="3868" t="s">
        <v>946</v>
      </c>
      <c r="D1571" s="1235" t="s">
        <v>601</v>
      </c>
      <c r="E1571" s="796">
        <f t="shared" si="161"/>
        <v>5000</v>
      </c>
      <c r="F1571" s="549">
        <f t="shared" si="162"/>
        <v>5000</v>
      </c>
      <c r="G1571" s="3063"/>
      <c r="H1571" s="3063"/>
      <c r="I1571" s="3063"/>
      <c r="J1571" s="3063"/>
      <c r="K1571" s="3063"/>
      <c r="L1571" s="3063"/>
      <c r="M1571" s="3066"/>
      <c r="N1571" s="3064"/>
      <c r="O1571" s="3064"/>
      <c r="P1571" s="3064"/>
      <c r="Q1571" s="3067"/>
      <c r="R1571" s="3064"/>
      <c r="S1571" s="3064"/>
      <c r="T1571" s="3064"/>
      <c r="U1571" s="3064">
        <v>5000</v>
      </c>
      <c r="V1571" s="3064"/>
      <c r="W1571" s="3064"/>
      <c r="X1571" s="3064"/>
      <c r="Y1571" s="3064"/>
      <c r="Z1571" s="3064"/>
      <c r="AA1571" s="3064"/>
      <c r="AB1571" s="3064"/>
      <c r="AC1571" s="3064"/>
      <c r="AD1571" s="3064"/>
      <c r="AE1571" s="3064"/>
      <c r="AF1571" s="3067"/>
      <c r="AG1571" s="3065"/>
      <c r="AH1571" s="3065"/>
      <c r="AI1571" s="3065"/>
      <c r="AJ1571" s="3065"/>
      <c r="AK1571" s="3065"/>
      <c r="AL1571" s="3065"/>
    </row>
    <row r="1572" spans="1:38" ht="20.100000000000001" customHeight="1">
      <c r="A1572" s="3561"/>
      <c r="B1572" s="3554"/>
      <c r="C1572" s="3868" t="s">
        <v>947</v>
      </c>
      <c r="D1572" s="1235" t="s">
        <v>603</v>
      </c>
      <c r="E1572" s="796">
        <f t="shared" si="161"/>
        <v>40000</v>
      </c>
      <c r="F1572" s="549">
        <f t="shared" si="162"/>
        <v>40000</v>
      </c>
      <c r="G1572" s="3063"/>
      <c r="H1572" s="3063"/>
      <c r="I1572" s="3063"/>
      <c r="J1572" s="3063"/>
      <c r="K1572" s="3063"/>
      <c r="L1572" s="3063"/>
      <c r="M1572" s="3066"/>
      <c r="N1572" s="3064"/>
      <c r="O1572" s="3064"/>
      <c r="P1572" s="3064"/>
      <c r="Q1572" s="3067"/>
      <c r="R1572" s="3064"/>
      <c r="S1572" s="3064"/>
      <c r="T1572" s="3064"/>
      <c r="U1572" s="3064">
        <v>40000</v>
      </c>
      <c r="V1572" s="3064"/>
      <c r="W1572" s="3064"/>
      <c r="X1572" s="3064"/>
      <c r="Y1572" s="3064"/>
      <c r="Z1572" s="3064"/>
      <c r="AA1572" s="3064"/>
      <c r="AB1572" s="3064"/>
      <c r="AC1572" s="3064"/>
      <c r="AD1572" s="3064"/>
      <c r="AE1572" s="3064"/>
      <c r="AF1572" s="3067"/>
      <c r="AG1572" s="3065"/>
      <c r="AH1572" s="3065"/>
      <c r="AI1572" s="3065"/>
      <c r="AJ1572" s="3065"/>
      <c r="AK1572" s="3065"/>
      <c r="AL1572" s="3065"/>
    </row>
    <row r="1573" spans="1:38" ht="20.100000000000001" customHeight="1">
      <c r="A1573" s="3561"/>
      <c r="B1573" s="3554"/>
      <c r="C1573" s="3868" t="s">
        <v>948</v>
      </c>
      <c r="D1573" s="1235" t="s">
        <v>603</v>
      </c>
      <c r="E1573" s="796">
        <f t="shared" si="161"/>
        <v>6000</v>
      </c>
      <c r="F1573" s="549">
        <f t="shared" si="162"/>
        <v>6000</v>
      </c>
      <c r="G1573" s="3063"/>
      <c r="H1573" s="3063"/>
      <c r="I1573" s="3063"/>
      <c r="J1573" s="3063"/>
      <c r="K1573" s="3063"/>
      <c r="L1573" s="3063"/>
      <c r="M1573" s="3066"/>
      <c r="N1573" s="3064"/>
      <c r="O1573" s="3064"/>
      <c r="P1573" s="3064"/>
      <c r="Q1573" s="3067"/>
      <c r="R1573" s="3064"/>
      <c r="S1573" s="3064"/>
      <c r="T1573" s="3064"/>
      <c r="U1573" s="3064">
        <v>6000</v>
      </c>
      <c r="V1573" s="3064"/>
      <c r="W1573" s="3064"/>
      <c r="X1573" s="3064"/>
      <c r="Y1573" s="3064"/>
      <c r="Z1573" s="3064"/>
      <c r="AA1573" s="3064"/>
      <c r="AB1573" s="3064"/>
      <c r="AC1573" s="3064"/>
      <c r="AD1573" s="3064"/>
      <c r="AE1573" s="3064"/>
      <c r="AF1573" s="3067"/>
      <c r="AG1573" s="3065"/>
      <c r="AH1573" s="3065"/>
      <c r="AI1573" s="3065"/>
      <c r="AJ1573" s="3065"/>
      <c r="AK1573" s="3065"/>
      <c r="AL1573" s="3065"/>
    </row>
    <row r="1574" spans="1:38" ht="20.100000000000001" customHeight="1">
      <c r="A1574" s="3561"/>
      <c r="B1574" s="3554"/>
      <c r="C1574" s="3868" t="s">
        <v>949</v>
      </c>
      <c r="D1574" s="1235" t="s">
        <v>605</v>
      </c>
      <c r="E1574" s="796">
        <f t="shared" si="161"/>
        <v>67228</v>
      </c>
      <c r="F1574" s="549">
        <f t="shared" si="162"/>
        <v>67228</v>
      </c>
      <c r="G1574" s="3063"/>
      <c r="H1574" s="3063"/>
      <c r="I1574" s="3063"/>
      <c r="J1574" s="3063"/>
      <c r="K1574" s="3063"/>
      <c r="L1574" s="3063"/>
      <c r="M1574" s="3066"/>
      <c r="N1574" s="3064"/>
      <c r="O1574" s="3064"/>
      <c r="P1574" s="3064"/>
      <c r="Q1574" s="3067"/>
      <c r="R1574" s="3064"/>
      <c r="S1574" s="3064"/>
      <c r="T1574" s="3064"/>
      <c r="U1574" s="3064">
        <v>67228</v>
      </c>
      <c r="V1574" s="3064"/>
      <c r="W1574" s="3064"/>
      <c r="X1574" s="3064"/>
      <c r="Y1574" s="3064"/>
      <c r="Z1574" s="3064"/>
      <c r="AA1574" s="3064"/>
      <c r="AB1574" s="3064"/>
      <c r="AC1574" s="3064"/>
      <c r="AD1574" s="3064"/>
      <c r="AE1574" s="3064"/>
      <c r="AF1574" s="3067"/>
      <c r="AG1574" s="3065"/>
      <c r="AH1574" s="3065"/>
      <c r="AI1574" s="3065"/>
      <c r="AJ1574" s="3065"/>
      <c r="AK1574" s="3065"/>
      <c r="AL1574" s="3065"/>
    </row>
    <row r="1575" spans="1:38" ht="20.100000000000001" customHeight="1">
      <c r="A1575" s="3561"/>
      <c r="B1575" s="3554"/>
      <c r="C1575" s="3868" t="s">
        <v>884</v>
      </c>
      <c r="D1575" s="1235" t="s">
        <v>611</v>
      </c>
      <c r="E1575" s="796">
        <f t="shared" si="161"/>
        <v>16000</v>
      </c>
      <c r="F1575" s="549">
        <f t="shared" si="162"/>
        <v>16000</v>
      </c>
      <c r="G1575" s="3063"/>
      <c r="H1575" s="3063"/>
      <c r="I1575" s="3063"/>
      <c r="J1575" s="3063"/>
      <c r="K1575" s="3063"/>
      <c r="L1575" s="3063"/>
      <c r="M1575" s="3066"/>
      <c r="N1575" s="3064"/>
      <c r="O1575" s="3064"/>
      <c r="P1575" s="3064"/>
      <c r="Q1575" s="3067"/>
      <c r="R1575" s="3064"/>
      <c r="S1575" s="3064"/>
      <c r="T1575" s="3064"/>
      <c r="U1575" s="3064">
        <v>16000</v>
      </c>
      <c r="V1575" s="3064"/>
      <c r="W1575" s="3064"/>
      <c r="X1575" s="3064"/>
      <c r="Y1575" s="3064"/>
      <c r="Z1575" s="3064"/>
      <c r="AA1575" s="3064"/>
      <c r="AB1575" s="3064"/>
      <c r="AC1575" s="3064"/>
      <c r="AD1575" s="3064"/>
      <c r="AE1575" s="3064"/>
      <c r="AF1575" s="3067"/>
      <c r="AG1575" s="3065"/>
      <c r="AH1575" s="3065"/>
      <c r="AI1575" s="3065"/>
      <c r="AJ1575" s="3065"/>
      <c r="AK1575" s="3065"/>
      <c r="AL1575" s="3065"/>
    </row>
    <row r="1576" spans="1:38" ht="20.100000000000001" customHeight="1">
      <c r="A1576" s="3561"/>
      <c r="B1576" s="3554"/>
      <c r="C1576" s="3868" t="s">
        <v>950</v>
      </c>
      <c r="D1576" s="1235" t="s">
        <v>611</v>
      </c>
      <c r="E1576" s="796">
        <f t="shared" si="161"/>
        <v>1223581</v>
      </c>
      <c r="F1576" s="549">
        <f t="shared" si="162"/>
        <v>1223581</v>
      </c>
      <c r="G1576" s="3063"/>
      <c r="H1576" s="3063"/>
      <c r="I1576" s="3063"/>
      <c r="J1576" s="3063"/>
      <c r="K1576" s="3063"/>
      <c r="L1576" s="3063"/>
      <c r="M1576" s="3066"/>
      <c r="N1576" s="3064"/>
      <c r="O1576" s="3064"/>
      <c r="P1576" s="3064"/>
      <c r="Q1576" s="3067"/>
      <c r="R1576" s="3064"/>
      <c r="S1576" s="3064"/>
      <c r="T1576" s="3064"/>
      <c r="U1576" s="3064">
        <v>1223581</v>
      </c>
      <c r="V1576" s="3064"/>
      <c r="W1576" s="3064"/>
      <c r="X1576" s="3064"/>
      <c r="Y1576" s="3064"/>
      <c r="Z1576" s="3064"/>
      <c r="AA1576" s="3064"/>
      <c r="AB1576" s="3064"/>
      <c r="AC1576" s="3064"/>
      <c r="AD1576" s="3064"/>
      <c r="AE1576" s="3064"/>
      <c r="AF1576" s="3067"/>
      <c r="AG1576" s="3065"/>
      <c r="AH1576" s="3065"/>
      <c r="AI1576" s="3065"/>
      <c r="AJ1576" s="3065"/>
      <c r="AK1576" s="3065"/>
      <c r="AL1576" s="3065"/>
    </row>
    <row r="1577" spans="1:38" ht="20.100000000000001" customHeight="1">
      <c r="A1577" s="3561"/>
      <c r="B1577" s="3554"/>
      <c r="C1577" s="3868" t="s">
        <v>666</v>
      </c>
      <c r="D1577" s="1235" t="s">
        <v>611</v>
      </c>
      <c r="E1577" s="796">
        <f t="shared" si="161"/>
        <v>52127</v>
      </c>
      <c r="F1577" s="549">
        <f t="shared" si="162"/>
        <v>52127</v>
      </c>
      <c r="G1577" s="3063"/>
      <c r="H1577" s="3063"/>
      <c r="I1577" s="3063"/>
      <c r="J1577" s="3063"/>
      <c r="K1577" s="3063"/>
      <c r="L1577" s="3063"/>
      <c r="M1577" s="3066">
        <v>52127</v>
      </c>
      <c r="N1577" s="3064"/>
      <c r="O1577" s="3064"/>
      <c r="P1577" s="3064"/>
      <c r="Q1577" s="3067"/>
      <c r="R1577" s="3064"/>
      <c r="S1577" s="3064"/>
      <c r="T1577" s="3064"/>
      <c r="U1577" s="3064"/>
      <c r="V1577" s="3064"/>
      <c r="W1577" s="3064"/>
      <c r="X1577" s="3064"/>
      <c r="Y1577" s="3064"/>
      <c r="Z1577" s="3064"/>
      <c r="AA1577" s="3064"/>
      <c r="AB1577" s="3064"/>
      <c r="AC1577" s="3064"/>
      <c r="AD1577" s="3064"/>
      <c r="AE1577" s="3064"/>
      <c r="AF1577" s="3067"/>
      <c r="AG1577" s="3065"/>
      <c r="AH1577" s="3065"/>
      <c r="AI1577" s="3065"/>
      <c r="AJ1577" s="3065"/>
      <c r="AK1577" s="3065"/>
      <c r="AL1577" s="3065"/>
    </row>
    <row r="1578" spans="1:38" ht="20.100000000000001" customHeight="1">
      <c r="A1578" s="3561"/>
      <c r="B1578" s="3554"/>
      <c r="C1578" s="3868" t="s">
        <v>667</v>
      </c>
      <c r="D1578" s="1235" t="s">
        <v>611</v>
      </c>
      <c r="E1578" s="796">
        <f t="shared" si="161"/>
        <v>13032</v>
      </c>
      <c r="F1578" s="549">
        <f t="shared" si="162"/>
        <v>13032</v>
      </c>
      <c r="G1578" s="3063"/>
      <c r="H1578" s="3063"/>
      <c r="I1578" s="3063"/>
      <c r="J1578" s="3063"/>
      <c r="K1578" s="3063"/>
      <c r="L1578" s="3063"/>
      <c r="M1578" s="3066">
        <v>13032</v>
      </c>
      <c r="N1578" s="3064"/>
      <c r="O1578" s="3064"/>
      <c r="P1578" s="3064"/>
      <c r="Q1578" s="3067"/>
      <c r="R1578" s="3064"/>
      <c r="S1578" s="3064"/>
      <c r="T1578" s="3064"/>
      <c r="U1578" s="3064"/>
      <c r="V1578" s="3064"/>
      <c r="W1578" s="3064"/>
      <c r="X1578" s="3064"/>
      <c r="Y1578" s="3064"/>
      <c r="Z1578" s="3064"/>
      <c r="AA1578" s="3064"/>
      <c r="AB1578" s="3064"/>
      <c r="AC1578" s="3064"/>
      <c r="AD1578" s="3064"/>
      <c r="AE1578" s="3064"/>
      <c r="AF1578" s="3067"/>
      <c r="AG1578" s="3065"/>
      <c r="AH1578" s="3065"/>
      <c r="AI1578" s="3065"/>
      <c r="AJ1578" s="3065"/>
      <c r="AK1578" s="3065"/>
      <c r="AL1578" s="3065"/>
    </row>
    <row r="1579" spans="1:38" ht="20.100000000000001" customHeight="1">
      <c r="A1579" s="3561"/>
      <c r="B1579" s="3554"/>
      <c r="C1579" s="3868" t="s">
        <v>951</v>
      </c>
      <c r="D1579" s="1235" t="s">
        <v>782</v>
      </c>
      <c r="E1579" s="796">
        <f t="shared" si="161"/>
        <v>4211</v>
      </c>
      <c r="F1579" s="549">
        <f t="shared" si="162"/>
        <v>4211</v>
      </c>
      <c r="G1579" s="3063"/>
      <c r="H1579" s="3063"/>
      <c r="I1579" s="3063"/>
      <c r="J1579" s="3063"/>
      <c r="K1579" s="3063"/>
      <c r="L1579" s="3063"/>
      <c r="M1579" s="3066"/>
      <c r="N1579" s="3064"/>
      <c r="O1579" s="3064"/>
      <c r="P1579" s="3064"/>
      <c r="Q1579" s="3067"/>
      <c r="R1579" s="3064"/>
      <c r="S1579" s="3064"/>
      <c r="T1579" s="3064"/>
      <c r="U1579" s="3064">
        <v>4211</v>
      </c>
      <c r="V1579" s="3064"/>
      <c r="W1579" s="3064"/>
      <c r="X1579" s="3064"/>
      <c r="Y1579" s="3064"/>
      <c r="Z1579" s="3064"/>
      <c r="AA1579" s="3064"/>
      <c r="AB1579" s="3064"/>
      <c r="AC1579" s="3064"/>
      <c r="AD1579" s="3064"/>
      <c r="AE1579" s="3064"/>
      <c r="AF1579" s="3067"/>
      <c r="AG1579" s="3065"/>
      <c r="AH1579" s="3065"/>
      <c r="AI1579" s="3065"/>
      <c r="AJ1579" s="3065"/>
      <c r="AK1579" s="3065"/>
      <c r="AL1579" s="3065"/>
    </row>
    <row r="1580" spans="1:38" ht="20.100000000000001" customHeight="1">
      <c r="A1580" s="3561"/>
      <c r="B1580" s="3554"/>
      <c r="C1580" s="3868" t="s">
        <v>952</v>
      </c>
      <c r="D1580" s="1235" t="s">
        <v>615</v>
      </c>
      <c r="E1580" s="796">
        <f>F1580</f>
        <v>50000</v>
      </c>
      <c r="F1580" s="549">
        <f>SUM(G1580:AJ1580)</f>
        <v>50000</v>
      </c>
      <c r="G1580" s="3063"/>
      <c r="H1580" s="3063"/>
      <c r="I1580" s="3063"/>
      <c r="J1580" s="3063"/>
      <c r="K1580" s="3063"/>
      <c r="L1580" s="3063"/>
      <c r="M1580" s="3066"/>
      <c r="N1580" s="3064"/>
      <c r="O1580" s="3064"/>
      <c r="P1580" s="3064"/>
      <c r="Q1580" s="3067"/>
      <c r="R1580" s="3064"/>
      <c r="S1580" s="3064"/>
      <c r="T1580" s="3064"/>
      <c r="U1580" s="3064">
        <v>50000</v>
      </c>
      <c r="V1580" s="3064"/>
      <c r="W1580" s="3064"/>
      <c r="X1580" s="3064"/>
      <c r="Y1580" s="3064"/>
      <c r="Z1580" s="3064"/>
      <c r="AA1580" s="3064"/>
      <c r="AB1580" s="3064"/>
      <c r="AC1580" s="3064"/>
      <c r="AD1580" s="3064"/>
      <c r="AE1580" s="3064"/>
      <c r="AF1580" s="3067"/>
      <c r="AG1580" s="3065"/>
      <c r="AH1580" s="3065"/>
      <c r="AI1580" s="3065"/>
      <c r="AJ1580" s="3065"/>
      <c r="AK1580" s="3065"/>
      <c r="AL1580" s="3065"/>
    </row>
    <row r="1581" spans="1:38" ht="20.100000000000001" customHeight="1">
      <c r="A1581" s="3561"/>
      <c r="B1581" s="3554"/>
      <c r="C1581" s="3868" t="s">
        <v>668</v>
      </c>
      <c r="D1581" s="1235" t="s">
        <v>615</v>
      </c>
      <c r="E1581" s="796">
        <f>F1581</f>
        <v>51740</v>
      </c>
      <c r="F1581" s="549">
        <f>SUM(G1581:AJ1581)</f>
        <v>51740</v>
      </c>
      <c r="G1581" s="3063"/>
      <c r="H1581" s="3063"/>
      <c r="I1581" s="3063"/>
      <c r="J1581" s="3063"/>
      <c r="K1581" s="3063"/>
      <c r="L1581" s="3063"/>
      <c r="M1581" s="3066">
        <v>51740</v>
      </c>
      <c r="N1581" s="3064"/>
      <c r="O1581" s="3064"/>
      <c r="P1581" s="3064"/>
      <c r="Q1581" s="3067"/>
      <c r="R1581" s="3064"/>
      <c r="S1581" s="3064"/>
      <c r="T1581" s="3064"/>
      <c r="U1581" s="3064"/>
      <c r="V1581" s="3064"/>
      <c r="W1581" s="3064"/>
      <c r="X1581" s="3064"/>
      <c r="Y1581" s="3064"/>
      <c r="Z1581" s="3064"/>
      <c r="AA1581" s="3064"/>
      <c r="AB1581" s="3064"/>
      <c r="AC1581" s="3064"/>
      <c r="AD1581" s="3064"/>
      <c r="AE1581" s="3064"/>
      <c r="AF1581" s="3067"/>
      <c r="AG1581" s="3065"/>
      <c r="AH1581" s="3065"/>
      <c r="AI1581" s="3065"/>
      <c r="AJ1581" s="3065"/>
      <c r="AK1581" s="3065"/>
      <c r="AL1581" s="3065"/>
    </row>
    <row r="1582" spans="1:38" ht="20.100000000000001" customHeight="1">
      <c r="A1582" s="3561"/>
      <c r="B1582" s="3554"/>
      <c r="C1582" s="3868" t="s">
        <v>669</v>
      </c>
      <c r="D1582" s="1235" t="s">
        <v>615</v>
      </c>
      <c r="E1582" s="796">
        <f>F1582</f>
        <v>12935</v>
      </c>
      <c r="F1582" s="549">
        <f>SUM(G1582:AJ1582)</f>
        <v>12935</v>
      </c>
      <c r="G1582" s="3063"/>
      <c r="H1582" s="3063"/>
      <c r="I1582" s="3063"/>
      <c r="J1582" s="3063"/>
      <c r="K1582" s="3063"/>
      <c r="L1582" s="3063"/>
      <c r="M1582" s="3066">
        <v>12935</v>
      </c>
      <c r="N1582" s="3064"/>
      <c r="O1582" s="3064"/>
      <c r="P1582" s="3064"/>
      <c r="Q1582" s="3067"/>
      <c r="R1582" s="3064"/>
      <c r="S1582" s="3064"/>
      <c r="T1582" s="3064"/>
      <c r="U1582" s="3064"/>
      <c r="V1582" s="3064"/>
      <c r="W1582" s="3064"/>
      <c r="X1582" s="3064"/>
      <c r="Y1582" s="3064"/>
      <c r="Z1582" s="3064"/>
      <c r="AA1582" s="3064"/>
      <c r="AB1582" s="3064"/>
      <c r="AC1582" s="3064"/>
      <c r="AD1582" s="3064"/>
      <c r="AE1582" s="3064"/>
      <c r="AF1582" s="3067"/>
      <c r="AG1582" s="3065"/>
      <c r="AH1582" s="3065"/>
      <c r="AI1582" s="3065"/>
      <c r="AJ1582" s="3065"/>
      <c r="AK1582" s="3065"/>
      <c r="AL1582" s="3065"/>
    </row>
    <row r="1583" spans="1:38" ht="20.100000000000001" customHeight="1">
      <c r="A1583" s="3561"/>
      <c r="B1583" s="3554"/>
      <c r="C1583" s="3868" t="s">
        <v>953</v>
      </c>
      <c r="D1583" s="1235" t="s">
        <v>619</v>
      </c>
      <c r="E1583" s="796">
        <f t="shared" si="161"/>
        <v>3000</v>
      </c>
      <c r="F1583" s="549">
        <f t="shared" si="162"/>
        <v>3000</v>
      </c>
      <c r="G1583" s="3063"/>
      <c r="H1583" s="3063"/>
      <c r="I1583" s="3063"/>
      <c r="J1583" s="3063"/>
      <c r="K1583" s="3063"/>
      <c r="L1583" s="3063"/>
      <c r="M1583" s="3066"/>
      <c r="N1583" s="3064"/>
      <c r="O1583" s="3064"/>
      <c r="P1583" s="3064"/>
      <c r="Q1583" s="3067"/>
      <c r="R1583" s="3064"/>
      <c r="S1583" s="3064"/>
      <c r="T1583" s="3064"/>
      <c r="U1583" s="3064">
        <v>3000</v>
      </c>
      <c r="V1583" s="3064"/>
      <c r="W1583" s="3064"/>
      <c r="X1583" s="3064"/>
      <c r="Y1583" s="3064"/>
      <c r="Z1583" s="3064"/>
      <c r="AA1583" s="3064"/>
      <c r="AB1583" s="3064"/>
      <c r="AC1583" s="3064"/>
      <c r="AD1583" s="3064"/>
      <c r="AE1583" s="3064"/>
      <c r="AF1583" s="3067"/>
      <c r="AG1583" s="3065"/>
      <c r="AH1583" s="3065"/>
      <c r="AI1583" s="3065"/>
      <c r="AJ1583" s="3065"/>
      <c r="AK1583" s="3065"/>
      <c r="AL1583" s="3065"/>
    </row>
    <row r="1584" spans="1:38" ht="20.100000000000001" customHeight="1" thickBot="1">
      <c r="A1584" s="583"/>
      <c r="B1584" s="3555"/>
      <c r="C1584" s="583" t="s">
        <v>954</v>
      </c>
      <c r="D1584" s="689" t="s">
        <v>619</v>
      </c>
      <c r="E1584" s="585">
        <f t="shared" si="161"/>
        <v>4332</v>
      </c>
      <c r="F1584" s="549">
        <f t="shared" si="162"/>
        <v>4332</v>
      </c>
      <c r="G1584" s="3063"/>
      <c r="H1584" s="3063"/>
      <c r="I1584" s="3063"/>
      <c r="J1584" s="3063"/>
      <c r="K1584" s="3063"/>
      <c r="L1584" s="3063"/>
      <c r="M1584" s="3066"/>
      <c r="N1584" s="3064"/>
      <c r="O1584" s="3064"/>
      <c r="P1584" s="3064"/>
      <c r="Q1584" s="3067"/>
      <c r="R1584" s="3064"/>
      <c r="S1584" s="3064"/>
      <c r="T1584" s="3064"/>
      <c r="U1584" s="3064">
        <v>4332</v>
      </c>
      <c r="V1584" s="3064"/>
      <c r="W1584" s="3064"/>
      <c r="X1584" s="3064"/>
      <c r="Y1584" s="3064"/>
      <c r="Z1584" s="3064"/>
      <c r="AA1584" s="3064"/>
      <c r="AB1584" s="3064"/>
      <c r="AC1584" s="3064"/>
      <c r="AD1584" s="3064"/>
      <c r="AE1584" s="3064"/>
      <c r="AF1584" s="3067"/>
      <c r="AG1584" s="3065"/>
      <c r="AH1584" s="3065"/>
      <c r="AI1584" s="3065"/>
      <c r="AJ1584" s="3065"/>
      <c r="AK1584" s="3065"/>
      <c r="AL1584" s="3065"/>
    </row>
    <row r="1585" spans="1:38" ht="20.100000000000001" customHeight="1">
      <c r="A1585" s="3561"/>
      <c r="B1585" s="3554"/>
      <c r="C1585" s="3868" t="s">
        <v>955</v>
      </c>
      <c r="D1585" s="1235" t="s">
        <v>705</v>
      </c>
      <c r="E1585" s="796">
        <f t="shared" si="161"/>
        <v>2000</v>
      </c>
      <c r="F1585" s="549">
        <f t="shared" si="162"/>
        <v>2000</v>
      </c>
      <c r="G1585" s="3063"/>
      <c r="H1585" s="3063"/>
      <c r="I1585" s="3063"/>
      <c r="J1585" s="3063"/>
      <c r="K1585" s="3063"/>
      <c r="L1585" s="3063"/>
      <c r="M1585" s="3066"/>
      <c r="N1585" s="3064"/>
      <c r="O1585" s="3064"/>
      <c r="P1585" s="3064"/>
      <c r="Q1585" s="3067"/>
      <c r="R1585" s="3064"/>
      <c r="S1585" s="3064"/>
      <c r="T1585" s="3064"/>
      <c r="U1585" s="3064">
        <v>2000</v>
      </c>
      <c r="V1585" s="3064"/>
      <c r="W1585" s="3064"/>
      <c r="X1585" s="3064"/>
      <c r="Y1585" s="3064"/>
      <c r="Z1585" s="3064"/>
      <c r="AA1585" s="3064"/>
      <c r="AB1585" s="3064"/>
      <c r="AC1585" s="3064"/>
      <c r="AD1585" s="3064"/>
      <c r="AE1585" s="3064"/>
      <c r="AF1585" s="3067"/>
      <c r="AG1585" s="3065"/>
      <c r="AH1585" s="3065"/>
      <c r="AI1585" s="3065"/>
      <c r="AJ1585" s="3065"/>
      <c r="AK1585" s="3065"/>
      <c r="AL1585" s="3065"/>
    </row>
    <row r="1586" spans="1:38" ht="20.100000000000001" customHeight="1">
      <c r="A1586" s="3561"/>
      <c r="B1586" s="3554"/>
      <c r="C1586" s="3868" t="s">
        <v>956</v>
      </c>
      <c r="D1586" s="1235" t="s">
        <v>705</v>
      </c>
      <c r="E1586" s="796">
        <f t="shared" si="161"/>
        <v>11417</v>
      </c>
      <c r="F1586" s="549">
        <f t="shared" si="162"/>
        <v>11417</v>
      </c>
      <c r="G1586" s="3063"/>
      <c r="H1586" s="3063"/>
      <c r="I1586" s="3063"/>
      <c r="J1586" s="3063"/>
      <c r="K1586" s="3063"/>
      <c r="L1586" s="3063"/>
      <c r="M1586" s="3066"/>
      <c r="N1586" s="3064"/>
      <c r="O1586" s="3064"/>
      <c r="P1586" s="3064"/>
      <c r="Q1586" s="3067"/>
      <c r="R1586" s="3064"/>
      <c r="S1586" s="3064"/>
      <c r="T1586" s="3064"/>
      <c r="U1586" s="3064">
        <v>11417</v>
      </c>
      <c r="V1586" s="3064"/>
      <c r="W1586" s="3064"/>
      <c r="X1586" s="3064"/>
      <c r="Y1586" s="3064"/>
      <c r="Z1586" s="3064"/>
      <c r="AA1586" s="3064"/>
      <c r="AB1586" s="3064"/>
      <c r="AC1586" s="3064"/>
      <c r="AD1586" s="3064"/>
      <c r="AE1586" s="3064"/>
      <c r="AF1586" s="3067"/>
      <c r="AG1586" s="3065"/>
      <c r="AH1586" s="3065"/>
      <c r="AI1586" s="3065"/>
      <c r="AJ1586" s="3065"/>
      <c r="AK1586" s="3065"/>
      <c r="AL1586" s="3065"/>
    </row>
    <row r="1587" spans="1:38" ht="20.100000000000001" customHeight="1">
      <c r="A1587" s="3561"/>
      <c r="B1587" s="3554"/>
      <c r="C1587" s="3868" t="s">
        <v>704</v>
      </c>
      <c r="D1587" s="1235" t="s">
        <v>705</v>
      </c>
      <c r="E1587" s="796">
        <f t="shared" si="161"/>
        <v>20453</v>
      </c>
      <c r="F1587" s="549">
        <f t="shared" si="162"/>
        <v>20453</v>
      </c>
      <c r="G1587" s="3063"/>
      <c r="H1587" s="3063"/>
      <c r="I1587" s="3063"/>
      <c r="J1587" s="3063"/>
      <c r="K1587" s="3063"/>
      <c r="L1587" s="3063"/>
      <c r="M1587" s="3066">
        <v>20453</v>
      </c>
      <c r="N1587" s="3064"/>
      <c r="O1587" s="3064"/>
      <c r="P1587" s="3064"/>
      <c r="Q1587" s="3067"/>
      <c r="R1587" s="3064"/>
      <c r="S1587" s="3064"/>
      <c r="T1587" s="3064"/>
      <c r="U1587" s="3064"/>
      <c r="V1587" s="3064"/>
      <c r="W1587" s="3064"/>
      <c r="X1587" s="3064"/>
      <c r="Y1587" s="3064"/>
      <c r="Z1587" s="3064"/>
      <c r="AA1587" s="3064"/>
      <c r="AB1587" s="3064"/>
      <c r="AC1587" s="3064"/>
      <c r="AD1587" s="3064"/>
      <c r="AE1587" s="3064"/>
      <c r="AF1587" s="3067"/>
      <c r="AG1587" s="3065"/>
      <c r="AH1587" s="3065"/>
      <c r="AI1587" s="3065"/>
      <c r="AJ1587" s="3065"/>
      <c r="AK1587" s="3065"/>
      <c r="AL1587" s="3065"/>
    </row>
    <row r="1588" spans="1:38" ht="20.100000000000001" customHeight="1">
      <c r="A1588" s="3561"/>
      <c r="B1588" s="3554"/>
      <c r="C1588" s="3868" t="s">
        <v>706</v>
      </c>
      <c r="D1588" s="1235" t="s">
        <v>705</v>
      </c>
      <c r="E1588" s="796">
        <f t="shared" si="161"/>
        <v>5113</v>
      </c>
      <c r="F1588" s="549">
        <f t="shared" si="162"/>
        <v>5113</v>
      </c>
      <c r="G1588" s="3063"/>
      <c r="H1588" s="3063"/>
      <c r="I1588" s="3063"/>
      <c r="J1588" s="3063"/>
      <c r="K1588" s="3063"/>
      <c r="L1588" s="3063"/>
      <c r="M1588" s="3066">
        <v>5113</v>
      </c>
      <c r="N1588" s="3064"/>
      <c r="O1588" s="3064"/>
      <c r="P1588" s="3064"/>
      <c r="Q1588" s="3067"/>
      <c r="R1588" s="3064"/>
      <c r="S1588" s="3064"/>
      <c r="T1588" s="3064"/>
      <c r="U1588" s="3064"/>
      <c r="V1588" s="3064"/>
      <c r="W1588" s="3064"/>
      <c r="X1588" s="3064"/>
      <c r="Y1588" s="3064"/>
      <c r="Z1588" s="3064"/>
      <c r="AA1588" s="3064"/>
      <c r="AB1588" s="3064"/>
      <c r="AC1588" s="3064"/>
      <c r="AD1588" s="3064"/>
      <c r="AE1588" s="3064"/>
      <c r="AF1588" s="3067"/>
      <c r="AG1588" s="3065"/>
      <c r="AH1588" s="3065"/>
      <c r="AI1588" s="3065"/>
      <c r="AJ1588" s="3065"/>
      <c r="AK1588" s="3065"/>
      <c r="AL1588" s="3065"/>
    </row>
    <row r="1589" spans="1:38" ht="20.100000000000001" customHeight="1">
      <c r="A1589" s="3561"/>
      <c r="B1589" s="3554"/>
      <c r="C1589" s="3868" t="s">
        <v>957</v>
      </c>
      <c r="D1589" s="1235" t="s">
        <v>709</v>
      </c>
      <c r="E1589" s="796">
        <f>F1589</f>
        <v>32700</v>
      </c>
      <c r="F1589" s="549">
        <f>SUM(G1589:AJ1589)</f>
        <v>32700</v>
      </c>
      <c r="G1589" s="3063"/>
      <c r="H1589" s="3063"/>
      <c r="I1589" s="3063"/>
      <c r="J1589" s="3063"/>
      <c r="K1589" s="3063"/>
      <c r="L1589" s="3063"/>
      <c r="M1589" s="3066"/>
      <c r="N1589" s="3064"/>
      <c r="O1589" s="3064"/>
      <c r="P1589" s="3064"/>
      <c r="Q1589" s="3067"/>
      <c r="R1589" s="3064"/>
      <c r="S1589" s="3064"/>
      <c r="T1589" s="3064"/>
      <c r="U1589" s="3064">
        <v>32700</v>
      </c>
      <c r="V1589" s="3064"/>
      <c r="W1589" s="3064"/>
      <c r="X1589" s="3064"/>
      <c r="Y1589" s="3064"/>
      <c r="Z1589" s="3064"/>
      <c r="AA1589" s="3064"/>
      <c r="AB1589" s="3064"/>
      <c r="AC1589" s="3064"/>
      <c r="AD1589" s="3064"/>
      <c r="AE1589" s="3064"/>
      <c r="AF1589" s="3067"/>
      <c r="AG1589" s="3065"/>
      <c r="AH1589" s="3065"/>
      <c r="AI1589" s="3065"/>
      <c r="AJ1589" s="3065"/>
      <c r="AK1589" s="3065"/>
      <c r="AL1589" s="3065"/>
    </row>
    <row r="1590" spans="1:38" ht="20.100000000000001" customHeight="1">
      <c r="A1590" s="3561"/>
      <c r="B1590" s="3554"/>
      <c r="C1590" s="3868" t="s">
        <v>958</v>
      </c>
      <c r="D1590" s="1235" t="s">
        <v>633</v>
      </c>
      <c r="E1590" s="796">
        <f>F1590</f>
        <v>12000</v>
      </c>
      <c r="F1590" s="549">
        <f>SUM(G1590:AJ1590)</f>
        <v>12000</v>
      </c>
      <c r="G1590" s="3063"/>
      <c r="H1590" s="3063"/>
      <c r="I1590" s="3063"/>
      <c r="J1590" s="3063"/>
      <c r="K1590" s="3063"/>
      <c r="L1590" s="3063"/>
      <c r="M1590" s="3066"/>
      <c r="N1590" s="3064"/>
      <c r="O1590" s="3064"/>
      <c r="P1590" s="3064"/>
      <c r="Q1590" s="3067"/>
      <c r="R1590" s="3064"/>
      <c r="S1590" s="3064"/>
      <c r="T1590" s="3064"/>
      <c r="U1590" s="3064">
        <v>12000</v>
      </c>
      <c r="V1590" s="3064"/>
      <c r="W1590" s="3064"/>
      <c r="X1590" s="3064"/>
      <c r="Y1590" s="3064"/>
      <c r="Z1590" s="3064"/>
      <c r="AA1590" s="3064"/>
      <c r="AB1590" s="3064"/>
      <c r="AC1590" s="3064"/>
      <c r="AD1590" s="3064"/>
      <c r="AE1590" s="3064"/>
      <c r="AF1590" s="3067"/>
      <c r="AG1590" s="3065"/>
      <c r="AH1590" s="3065"/>
      <c r="AI1590" s="3065"/>
      <c r="AJ1590" s="3065"/>
      <c r="AK1590" s="3065"/>
      <c r="AL1590" s="3065"/>
    </row>
    <row r="1591" spans="1:38" ht="20.100000000000001" customHeight="1">
      <c r="A1591" s="3561"/>
      <c r="B1591" s="3554"/>
      <c r="C1591" s="4205" t="s">
        <v>959</v>
      </c>
      <c r="D1591" s="4206" t="s">
        <v>596</v>
      </c>
      <c r="E1591" s="796">
        <f t="shared" si="161"/>
        <v>21631</v>
      </c>
      <c r="F1591" s="549">
        <f t="shared" si="162"/>
        <v>21631</v>
      </c>
      <c r="G1591" s="3063"/>
      <c r="H1591" s="3063"/>
      <c r="I1591" s="3063"/>
      <c r="J1591" s="3063"/>
      <c r="K1591" s="3063"/>
      <c r="L1591" s="3063"/>
      <c r="M1591" s="3066"/>
      <c r="N1591" s="3064"/>
      <c r="O1591" s="3064"/>
      <c r="P1591" s="3064"/>
      <c r="Q1591" s="3067"/>
      <c r="R1591" s="3064"/>
      <c r="S1591" s="3064"/>
      <c r="T1591" s="3064"/>
      <c r="U1591" s="3064">
        <v>21631</v>
      </c>
      <c r="V1591" s="3064"/>
      <c r="W1591" s="3064"/>
      <c r="X1591" s="3064"/>
      <c r="Y1591" s="3064"/>
      <c r="Z1591" s="3064"/>
      <c r="AA1591" s="3064"/>
      <c r="AB1591" s="3064"/>
      <c r="AC1591" s="3064"/>
      <c r="AD1591" s="3064"/>
      <c r="AE1591" s="3064"/>
      <c r="AF1591" s="3067"/>
      <c r="AG1591" s="3065"/>
      <c r="AH1591" s="3065"/>
      <c r="AI1591" s="3065"/>
      <c r="AJ1591" s="3065"/>
      <c r="AK1591" s="3065"/>
      <c r="AL1591" s="3065"/>
    </row>
    <row r="1592" spans="1:38" ht="20.100000000000001" customHeight="1">
      <c r="A1592" s="3561"/>
      <c r="B1592" s="3554"/>
      <c r="C1592" s="4205" t="s">
        <v>960</v>
      </c>
      <c r="D1592" s="4206" t="s">
        <v>596</v>
      </c>
      <c r="E1592" s="796">
        <f t="shared" si="161"/>
        <v>1848</v>
      </c>
      <c r="F1592" s="549">
        <f t="shared" si="162"/>
        <v>1848</v>
      </c>
      <c r="G1592" s="3063"/>
      <c r="H1592" s="3063"/>
      <c r="I1592" s="3063"/>
      <c r="J1592" s="3063"/>
      <c r="K1592" s="3063"/>
      <c r="L1592" s="3063"/>
      <c r="M1592" s="3066"/>
      <c r="N1592" s="3064"/>
      <c r="O1592" s="3064"/>
      <c r="P1592" s="3064"/>
      <c r="Q1592" s="3067"/>
      <c r="R1592" s="3064"/>
      <c r="S1592" s="3064"/>
      <c r="T1592" s="3064"/>
      <c r="U1592" s="3064">
        <v>1848</v>
      </c>
      <c r="V1592" s="3064"/>
      <c r="W1592" s="3064"/>
      <c r="X1592" s="3064"/>
      <c r="Y1592" s="3064"/>
      <c r="Z1592" s="3064"/>
      <c r="AA1592" s="3064"/>
      <c r="AB1592" s="3064"/>
      <c r="AC1592" s="3064"/>
      <c r="AD1592" s="3064"/>
      <c r="AE1592" s="3064"/>
      <c r="AF1592" s="3067"/>
      <c r="AG1592" s="3065"/>
      <c r="AH1592" s="3065"/>
      <c r="AI1592" s="3065"/>
      <c r="AJ1592" s="3065"/>
      <c r="AK1592" s="3065"/>
      <c r="AL1592" s="3065"/>
    </row>
    <row r="1593" spans="1:38" ht="20.100000000000001" customHeight="1">
      <c r="A1593" s="3561"/>
      <c r="B1593" s="3554"/>
      <c r="C1593" s="4205" t="s">
        <v>676</v>
      </c>
      <c r="D1593" s="4206" t="s">
        <v>596</v>
      </c>
      <c r="E1593" s="796">
        <f>F1593</f>
        <v>640</v>
      </c>
      <c r="F1593" s="549">
        <f t="shared" si="162"/>
        <v>640</v>
      </c>
      <c r="G1593" s="3063"/>
      <c r="H1593" s="3063"/>
      <c r="I1593" s="3063"/>
      <c r="J1593" s="3063"/>
      <c r="K1593" s="3063"/>
      <c r="L1593" s="3063"/>
      <c r="M1593" s="3066">
        <v>640</v>
      </c>
      <c r="N1593" s="3064"/>
      <c r="O1593" s="3064"/>
      <c r="P1593" s="3064"/>
      <c r="Q1593" s="3067"/>
      <c r="R1593" s="3064"/>
      <c r="S1593" s="3064"/>
      <c r="T1593" s="3064"/>
      <c r="U1593" s="3064"/>
      <c r="V1593" s="3064"/>
      <c r="W1593" s="3064"/>
      <c r="X1593" s="3064"/>
      <c r="Y1593" s="3064"/>
      <c r="Z1593" s="3064"/>
      <c r="AA1593" s="3064"/>
      <c r="AB1593" s="3064"/>
      <c r="AC1593" s="3064"/>
      <c r="AD1593" s="3064"/>
      <c r="AE1593" s="3064"/>
      <c r="AF1593" s="3067"/>
      <c r="AG1593" s="3065"/>
      <c r="AH1593" s="3065"/>
      <c r="AI1593" s="3065"/>
      <c r="AJ1593" s="3065"/>
      <c r="AK1593" s="3065"/>
      <c r="AL1593" s="3065"/>
    </row>
    <row r="1594" spans="1:38" ht="20.100000000000001" customHeight="1">
      <c r="A1594" s="3561"/>
      <c r="B1594" s="3554"/>
      <c r="C1594" s="3559" t="s">
        <v>677</v>
      </c>
      <c r="D1594" s="4207" t="s">
        <v>596</v>
      </c>
      <c r="E1594" s="588">
        <f t="shared" si="161"/>
        <v>160</v>
      </c>
      <c r="F1594" s="549">
        <f t="shared" si="162"/>
        <v>160</v>
      </c>
      <c r="G1594" s="3063"/>
      <c r="H1594" s="3063"/>
      <c r="I1594" s="3063"/>
      <c r="J1594" s="3063"/>
      <c r="K1594" s="3063"/>
      <c r="L1594" s="3063"/>
      <c r="M1594" s="3066">
        <v>160</v>
      </c>
      <c r="N1594" s="3064"/>
      <c r="O1594" s="3064"/>
      <c r="P1594" s="3064"/>
      <c r="Q1594" s="3067"/>
      <c r="R1594" s="3064"/>
      <c r="S1594" s="3064"/>
      <c r="T1594" s="3064"/>
      <c r="U1594" s="3064"/>
      <c r="V1594" s="3064"/>
      <c r="W1594" s="3064"/>
      <c r="X1594" s="3064"/>
      <c r="Y1594" s="3064"/>
      <c r="Z1594" s="3064"/>
      <c r="AA1594" s="3064"/>
      <c r="AB1594" s="3064"/>
      <c r="AC1594" s="3064"/>
      <c r="AD1594" s="3064"/>
      <c r="AE1594" s="3064"/>
      <c r="AF1594" s="3067"/>
      <c r="AG1594" s="3065"/>
      <c r="AH1594" s="3065"/>
      <c r="AI1594" s="3065"/>
      <c r="AJ1594" s="3065"/>
      <c r="AK1594" s="3065"/>
      <c r="AL1594" s="3065"/>
    </row>
    <row r="1595" spans="1:38" ht="20.100000000000001" customHeight="1">
      <c r="A1595" s="3561"/>
      <c r="B1595" s="3561"/>
      <c r="C1595" s="4208"/>
      <c r="D1595" s="4209"/>
      <c r="E1595" s="4180"/>
      <c r="F1595" s="549">
        <f t="shared" si="162"/>
        <v>0</v>
      </c>
      <c r="G1595" s="3063"/>
      <c r="H1595" s="3063"/>
      <c r="I1595" s="3063"/>
      <c r="J1595" s="3063"/>
      <c r="K1595" s="3063"/>
      <c r="L1595" s="3063"/>
      <c r="M1595" s="3066"/>
      <c r="N1595" s="3064"/>
      <c r="O1595" s="3064"/>
      <c r="P1595" s="3064"/>
      <c r="Q1595" s="3067"/>
      <c r="R1595" s="3064"/>
      <c r="S1595" s="3064"/>
      <c r="T1595" s="3064"/>
      <c r="U1595" s="3064"/>
      <c r="V1595" s="3064"/>
      <c r="W1595" s="3064"/>
      <c r="X1595" s="3064"/>
      <c r="Y1595" s="3064"/>
      <c r="Z1595" s="3064"/>
      <c r="AA1595" s="3064"/>
      <c r="AB1595" s="3064"/>
      <c r="AC1595" s="3064"/>
      <c r="AD1595" s="3064"/>
      <c r="AE1595" s="3064"/>
      <c r="AF1595" s="3067"/>
      <c r="AG1595" s="3065"/>
      <c r="AH1595" s="3065"/>
      <c r="AI1595" s="3065"/>
      <c r="AJ1595" s="3065"/>
      <c r="AK1595" s="3065"/>
      <c r="AL1595" s="3065"/>
    </row>
    <row r="1596" spans="1:38" ht="20.100000000000001" customHeight="1">
      <c r="A1596" s="3561"/>
      <c r="B1596" s="3561"/>
      <c r="C1596" s="5485" t="s">
        <v>637</v>
      </c>
      <c r="D1596" s="5486"/>
      <c r="E1596" s="4210">
        <f>E1597</f>
        <v>120006</v>
      </c>
      <c r="F1596" s="549">
        <f t="shared" si="162"/>
        <v>0</v>
      </c>
      <c r="G1596" s="3068"/>
      <c r="H1596" s="3068"/>
      <c r="I1596" s="3068"/>
      <c r="J1596" s="3068"/>
      <c r="K1596" s="3068"/>
      <c r="L1596" s="3068"/>
      <c r="M1596" s="1690"/>
      <c r="N1596" s="3069"/>
      <c r="O1596" s="3069"/>
      <c r="P1596" s="3069"/>
      <c r="Q1596" s="2520"/>
      <c r="R1596" s="3069"/>
      <c r="S1596" s="3069"/>
      <c r="T1596" s="3069"/>
      <c r="U1596" s="3069"/>
      <c r="V1596" s="3069"/>
      <c r="W1596" s="3069"/>
      <c r="X1596" s="3069"/>
      <c r="Y1596" s="3069"/>
      <c r="Z1596" s="3069"/>
      <c r="AA1596" s="3069"/>
      <c r="AB1596" s="3069"/>
      <c r="AC1596" s="3069"/>
      <c r="AD1596" s="3069"/>
      <c r="AE1596" s="3069"/>
      <c r="AF1596" s="2520"/>
      <c r="AG1596" s="3070"/>
      <c r="AH1596" s="3070"/>
      <c r="AI1596" s="3070"/>
      <c r="AJ1596" s="3070"/>
      <c r="AK1596" s="3070"/>
      <c r="AL1596" s="3070"/>
    </row>
    <row r="1597" spans="1:38" ht="20.100000000000001" customHeight="1">
      <c r="A1597" s="3561"/>
      <c r="B1597" s="3561"/>
      <c r="C1597" s="5487" t="s">
        <v>638</v>
      </c>
      <c r="D1597" s="5488"/>
      <c r="E1597" s="4211">
        <f>SUM(E1598:E1598)</f>
        <v>120006</v>
      </c>
      <c r="F1597" s="549">
        <f t="shared" si="162"/>
        <v>0</v>
      </c>
      <c r="G1597" s="3072"/>
      <c r="H1597" s="3072"/>
      <c r="I1597" s="3072"/>
      <c r="J1597" s="3072"/>
      <c r="K1597" s="3072"/>
      <c r="L1597" s="3072"/>
      <c r="M1597" s="1690"/>
      <c r="N1597" s="3073"/>
      <c r="O1597" s="3073"/>
      <c r="P1597" s="3073"/>
      <c r="Q1597" s="2520"/>
      <c r="R1597" s="3073"/>
      <c r="S1597" s="3073"/>
      <c r="T1597" s="3073"/>
      <c r="U1597" s="3073"/>
      <c r="V1597" s="3073"/>
      <c r="W1597" s="3073"/>
      <c r="X1597" s="3073"/>
      <c r="Y1597" s="3073"/>
      <c r="Z1597" s="3073"/>
      <c r="AA1597" s="3073"/>
      <c r="AB1597" s="3073"/>
      <c r="AC1597" s="3073"/>
      <c r="AD1597" s="3073"/>
      <c r="AE1597" s="3073"/>
      <c r="AF1597" s="2520"/>
      <c r="AG1597" s="3074"/>
      <c r="AH1597" s="3074"/>
      <c r="AI1597" s="3074"/>
      <c r="AJ1597" s="3074"/>
      <c r="AK1597" s="3074"/>
      <c r="AL1597" s="3074"/>
    </row>
    <row r="1598" spans="1:38" ht="66.75" customHeight="1">
      <c r="A1598" s="3561"/>
      <c r="B1598" s="3561"/>
      <c r="C1598" s="4212" t="s">
        <v>961</v>
      </c>
      <c r="D1598" s="4213" t="s">
        <v>713</v>
      </c>
      <c r="E1598" s="4214">
        <f>F1598</f>
        <v>120006</v>
      </c>
      <c r="F1598" s="549">
        <f t="shared" si="162"/>
        <v>120006</v>
      </c>
      <c r="G1598" s="3072"/>
      <c r="H1598" s="3072"/>
      <c r="I1598" s="3072"/>
      <c r="J1598" s="3072"/>
      <c r="K1598" s="3072"/>
      <c r="L1598" s="3072"/>
      <c r="M1598" s="1690"/>
      <c r="N1598" s="3073"/>
      <c r="O1598" s="3073"/>
      <c r="P1598" s="3073"/>
      <c r="Q1598" s="2520"/>
      <c r="R1598" s="3073"/>
      <c r="S1598" s="3073"/>
      <c r="T1598" s="3073"/>
      <c r="U1598" s="3073">
        <v>120006</v>
      </c>
      <c r="V1598" s="3073"/>
      <c r="W1598" s="3073"/>
      <c r="X1598" s="3073"/>
      <c r="Y1598" s="3073"/>
      <c r="Z1598" s="3073"/>
      <c r="AA1598" s="3073"/>
      <c r="AB1598" s="3073"/>
      <c r="AC1598" s="3073"/>
      <c r="AD1598" s="3073"/>
      <c r="AE1598" s="3073"/>
      <c r="AF1598" s="2520"/>
      <c r="AG1598" s="3074"/>
      <c r="AH1598" s="3074"/>
      <c r="AI1598" s="3074"/>
      <c r="AJ1598" s="3074"/>
      <c r="AK1598" s="3074"/>
      <c r="AL1598" s="3074"/>
    </row>
    <row r="1599" spans="1:38" ht="20.100000000000001" customHeight="1" thickBot="1">
      <c r="A1599" s="3561"/>
      <c r="B1599" s="3554"/>
      <c r="C1599" s="4215"/>
      <c r="D1599" s="4183"/>
      <c r="E1599" s="4216"/>
      <c r="F1599" s="549">
        <f t="shared" si="162"/>
        <v>0</v>
      </c>
      <c r="G1599" s="3072"/>
      <c r="H1599" s="3072"/>
      <c r="I1599" s="3072"/>
      <c r="J1599" s="3072"/>
      <c r="K1599" s="3072"/>
      <c r="L1599" s="3072"/>
      <c r="M1599" s="1690"/>
      <c r="N1599" s="3073"/>
      <c r="O1599" s="3073"/>
      <c r="P1599" s="3073"/>
      <c r="Q1599" s="2520"/>
      <c r="R1599" s="3073"/>
      <c r="S1599" s="3073"/>
      <c r="T1599" s="3073"/>
      <c r="U1599" s="3073"/>
      <c r="V1599" s="3073"/>
      <c r="W1599" s="3073"/>
      <c r="X1599" s="3073"/>
      <c r="Y1599" s="3073"/>
      <c r="Z1599" s="3073"/>
      <c r="AA1599" s="3073"/>
      <c r="AB1599" s="3073"/>
      <c r="AC1599" s="3073"/>
      <c r="AD1599" s="3073"/>
      <c r="AE1599" s="3073"/>
      <c r="AF1599" s="2520"/>
      <c r="AG1599" s="3074"/>
      <c r="AH1599" s="3074"/>
      <c r="AI1599" s="3074"/>
      <c r="AJ1599" s="3074"/>
      <c r="AK1599" s="3074"/>
      <c r="AL1599" s="3074"/>
    </row>
    <row r="1600" spans="1:38" ht="20.100000000000001" customHeight="1">
      <c r="A1600" s="3561"/>
      <c r="B1600" s="3561"/>
      <c r="C1600" s="5292" t="s">
        <v>714</v>
      </c>
      <c r="D1600" s="5390"/>
      <c r="E1600" s="796">
        <f>SUM(E1601:E1601)</f>
        <v>120006</v>
      </c>
      <c r="F1600" s="549">
        <f t="shared" si="162"/>
        <v>0</v>
      </c>
      <c r="G1600" s="3072"/>
      <c r="H1600" s="3072"/>
      <c r="I1600" s="3072"/>
      <c r="J1600" s="3072"/>
      <c r="K1600" s="3072"/>
      <c r="L1600" s="3072"/>
      <c r="M1600" s="1690"/>
      <c r="N1600" s="3073"/>
      <c r="O1600" s="3073"/>
      <c r="P1600" s="3073"/>
      <c r="Q1600" s="2520"/>
      <c r="R1600" s="3073"/>
      <c r="S1600" s="3073"/>
      <c r="T1600" s="3073"/>
      <c r="U1600" s="3073"/>
      <c r="V1600" s="3073"/>
      <c r="W1600" s="3073"/>
      <c r="X1600" s="3073"/>
      <c r="Y1600" s="3073"/>
      <c r="Z1600" s="3073"/>
      <c r="AA1600" s="3073"/>
      <c r="AB1600" s="3073"/>
      <c r="AC1600" s="3073"/>
      <c r="AD1600" s="3073"/>
      <c r="AE1600" s="3073"/>
      <c r="AF1600" s="2520"/>
      <c r="AG1600" s="3074"/>
      <c r="AH1600" s="3074"/>
      <c r="AI1600" s="3074"/>
      <c r="AJ1600" s="3074"/>
      <c r="AK1600" s="3074"/>
      <c r="AL1600" s="3074"/>
    </row>
    <row r="1601" spans="1:38" ht="72" customHeight="1" thickBot="1">
      <c r="A1601" s="3561"/>
      <c r="B1601" s="3561"/>
      <c r="C1601" s="4217" t="s">
        <v>961</v>
      </c>
      <c r="D1601" s="4218" t="s">
        <v>713</v>
      </c>
      <c r="E1601" s="4211">
        <f>F1601</f>
        <v>120006</v>
      </c>
      <c r="F1601" s="549">
        <f t="shared" si="162"/>
        <v>120006</v>
      </c>
      <c r="G1601" s="3072"/>
      <c r="H1601" s="3072"/>
      <c r="I1601" s="3072"/>
      <c r="J1601" s="3072"/>
      <c r="K1601" s="3072"/>
      <c r="L1601" s="3072"/>
      <c r="M1601" s="1690"/>
      <c r="N1601" s="3073"/>
      <c r="O1601" s="3073"/>
      <c r="P1601" s="3073"/>
      <c r="Q1601" s="2520"/>
      <c r="R1601" s="3073"/>
      <c r="S1601" s="3073"/>
      <c r="T1601" s="3073"/>
      <c r="U1601" s="3073">
        <v>120006</v>
      </c>
      <c r="V1601" s="3073"/>
      <c r="W1601" s="3073"/>
      <c r="X1601" s="3073"/>
      <c r="Y1601" s="3073"/>
      <c r="Z1601" s="3073"/>
      <c r="AA1601" s="3073"/>
      <c r="AB1601" s="3073"/>
      <c r="AC1601" s="3073"/>
      <c r="AD1601" s="3073"/>
      <c r="AE1601" s="3073"/>
      <c r="AF1601" s="2520"/>
      <c r="AG1601" s="3074"/>
      <c r="AH1601" s="3074"/>
      <c r="AI1601" s="3074"/>
      <c r="AJ1601" s="3074"/>
      <c r="AK1601" s="3074"/>
      <c r="AL1601" s="3074"/>
    </row>
    <row r="1602" spans="1:38" s="597" customFormat="1" ht="16.5" customHeight="1" thickBot="1">
      <c r="A1602" s="659"/>
      <c r="B1602" s="576" t="s">
        <v>962</v>
      </c>
      <c r="C1602" s="570"/>
      <c r="D1602" s="571" t="s">
        <v>963</v>
      </c>
      <c r="E1602" s="609">
        <f>E1603</f>
        <v>50000</v>
      </c>
      <c r="F1602" s="549">
        <f t="shared" si="162"/>
        <v>0</v>
      </c>
      <c r="G1602" s="3072"/>
      <c r="H1602" s="3072"/>
      <c r="I1602" s="3072"/>
      <c r="J1602" s="3072"/>
      <c r="K1602" s="3072"/>
      <c r="L1602" s="3072"/>
      <c r="M1602" s="1690"/>
      <c r="N1602" s="3073"/>
      <c r="O1602" s="3073"/>
      <c r="P1602" s="3073"/>
      <c r="Q1602" s="2520"/>
      <c r="R1602" s="3073"/>
      <c r="S1602" s="3073"/>
      <c r="T1602" s="3073"/>
      <c r="U1602" s="3073"/>
      <c r="V1602" s="3075"/>
      <c r="W1602" s="3075"/>
      <c r="X1602" s="3075"/>
      <c r="Y1602" s="3075"/>
      <c r="Z1602" s="3075"/>
      <c r="AA1602" s="3075"/>
      <c r="AB1602" s="3075"/>
      <c r="AC1602" s="3075"/>
      <c r="AD1602" s="3075"/>
      <c r="AE1602" s="3075"/>
      <c r="AF1602" s="2520"/>
      <c r="AG1602" s="3074"/>
      <c r="AH1602" s="3074"/>
      <c r="AI1602" s="3074"/>
      <c r="AJ1602" s="3074"/>
      <c r="AK1602" s="3074"/>
      <c r="AL1602" s="3074"/>
    </row>
    <row r="1603" spans="1:38" s="597" customFormat="1" ht="16.5" customHeight="1">
      <c r="A1603" s="659"/>
      <c r="B1603" s="3551"/>
      <c r="C1603" s="5477" t="s">
        <v>582</v>
      </c>
      <c r="D1603" s="5477"/>
      <c r="E1603" s="821">
        <f>E1604</f>
        <v>50000</v>
      </c>
      <c r="F1603" s="549">
        <f t="shared" si="162"/>
        <v>0</v>
      </c>
      <c r="G1603" s="3072"/>
      <c r="H1603" s="3072"/>
      <c r="I1603" s="3072"/>
      <c r="J1603" s="3072"/>
      <c r="K1603" s="3072"/>
      <c r="L1603" s="3072"/>
      <c r="M1603" s="1690"/>
      <c r="N1603" s="3073"/>
      <c r="O1603" s="3073"/>
      <c r="P1603" s="3073"/>
      <c r="Q1603" s="2520"/>
      <c r="R1603" s="3073"/>
      <c r="S1603" s="3073"/>
      <c r="T1603" s="3073"/>
      <c r="U1603" s="3073"/>
      <c r="V1603" s="3075"/>
      <c r="W1603" s="3075"/>
      <c r="X1603" s="3075"/>
      <c r="Y1603" s="3075"/>
      <c r="Z1603" s="3075"/>
      <c r="AA1603" s="3075"/>
      <c r="AB1603" s="3075"/>
      <c r="AC1603" s="3075"/>
      <c r="AD1603" s="3075"/>
      <c r="AE1603" s="3075"/>
      <c r="AF1603" s="2520"/>
      <c r="AG1603" s="3074"/>
      <c r="AH1603" s="3074"/>
      <c r="AI1603" s="3074"/>
      <c r="AJ1603" s="3074"/>
      <c r="AK1603" s="3074"/>
      <c r="AL1603" s="3074"/>
    </row>
    <row r="1604" spans="1:38" s="597" customFormat="1" ht="17.25" customHeight="1">
      <c r="A1604" s="659"/>
      <c r="B1604" s="3551"/>
      <c r="C1604" s="5478" t="s">
        <v>583</v>
      </c>
      <c r="D1604" s="5478"/>
      <c r="E1604" s="4219">
        <f>E1605</f>
        <v>50000</v>
      </c>
      <c r="F1604" s="549">
        <f t="shared" si="162"/>
        <v>0</v>
      </c>
      <c r="G1604" s="3072"/>
      <c r="H1604" s="3072"/>
      <c r="I1604" s="3072"/>
      <c r="J1604" s="3072"/>
      <c r="K1604" s="3072"/>
      <c r="L1604" s="3072"/>
      <c r="M1604" s="3076"/>
      <c r="N1604" s="3073"/>
      <c r="O1604" s="3073"/>
      <c r="P1604" s="3073"/>
      <c r="Q1604" s="3077"/>
      <c r="R1604" s="3073"/>
      <c r="S1604" s="3073"/>
      <c r="T1604" s="3073"/>
      <c r="U1604" s="3073"/>
      <c r="V1604" s="3075"/>
      <c r="W1604" s="3075"/>
      <c r="X1604" s="3075"/>
      <c r="Y1604" s="3075"/>
      <c r="Z1604" s="3075"/>
      <c r="AA1604" s="3075"/>
      <c r="AB1604" s="3075"/>
      <c r="AC1604" s="3075"/>
      <c r="AD1604" s="3075"/>
      <c r="AE1604" s="3075"/>
      <c r="AF1604" s="3077"/>
      <c r="AG1604" s="3074"/>
      <c r="AH1604" s="3074"/>
      <c r="AI1604" s="3074"/>
      <c r="AJ1604" s="3074"/>
      <c r="AK1604" s="3074"/>
      <c r="AL1604" s="3074"/>
    </row>
    <row r="1605" spans="1:38" s="597" customFormat="1" ht="18.75" customHeight="1">
      <c r="A1605" s="659"/>
      <c r="B1605" s="3551"/>
      <c r="C1605" s="5480" t="s">
        <v>597</v>
      </c>
      <c r="D1605" s="5480"/>
      <c r="E1605" s="4220">
        <f>SUM(E1606:E1606)</f>
        <v>50000</v>
      </c>
      <c r="F1605" s="549">
        <f t="shared" si="162"/>
        <v>0</v>
      </c>
      <c r="G1605" s="3072"/>
      <c r="H1605" s="3072"/>
      <c r="I1605" s="3072"/>
      <c r="J1605" s="3072"/>
      <c r="K1605" s="3072"/>
      <c r="L1605" s="3072"/>
      <c r="M1605" s="3076"/>
      <c r="N1605" s="3073"/>
      <c r="O1605" s="3073"/>
      <c r="P1605" s="3073"/>
      <c r="Q1605" s="3077"/>
      <c r="R1605" s="3073"/>
      <c r="S1605" s="3073"/>
      <c r="T1605" s="3073"/>
      <c r="U1605" s="3073"/>
      <c r="V1605" s="3075"/>
      <c r="W1605" s="3075"/>
      <c r="X1605" s="3075"/>
      <c r="Y1605" s="3075"/>
      <c r="Z1605" s="3075"/>
      <c r="AA1605" s="3075"/>
      <c r="AB1605" s="3075"/>
      <c r="AC1605" s="3075"/>
      <c r="AD1605" s="3075"/>
      <c r="AE1605" s="3075"/>
      <c r="AF1605" s="3077"/>
      <c r="AG1605" s="3074"/>
      <c r="AH1605" s="3074"/>
      <c r="AI1605" s="3074"/>
      <c r="AJ1605" s="3074"/>
      <c r="AK1605" s="3074"/>
      <c r="AL1605" s="3074"/>
    </row>
    <row r="1606" spans="1:38" s="597" customFormat="1" ht="16.5" customHeight="1" thickBot="1">
      <c r="A1606" s="659"/>
      <c r="B1606" s="3551"/>
      <c r="C1606" s="4221" t="s">
        <v>614</v>
      </c>
      <c r="D1606" s="4222" t="s">
        <v>615</v>
      </c>
      <c r="E1606" s="4219">
        <f>F1606</f>
        <v>50000</v>
      </c>
      <c r="F1606" s="549">
        <f t="shared" si="162"/>
        <v>50000</v>
      </c>
      <c r="G1606" s="3072"/>
      <c r="H1606" s="3072"/>
      <c r="I1606" s="3072"/>
      <c r="J1606" s="3072"/>
      <c r="K1606" s="3072"/>
      <c r="L1606" s="3072"/>
      <c r="M1606" s="1690"/>
      <c r="N1606" s="3073"/>
      <c r="O1606" s="3073"/>
      <c r="P1606" s="3073"/>
      <c r="Q1606" s="2520"/>
      <c r="R1606" s="3073"/>
      <c r="S1606" s="3073"/>
      <c r="T1606" s="3073"/>
      <c r="U1606" s="3073">
        <v>50000</v>
      </c>
      <c r="V1606" s="3075"/>
      <c r="W1606" s="3075"/>
      <c r="X1606" s="3075"/>
      <c r="Y1606" s="3075"/>
      <c r="Z1606" s="3075"/>
      <c r="AA1606" s="3075"/>
      <c r="AB1606" s="3075"/>
      <c r="AC1606" s="3075"/>
      <c r="AD1606" s="3075"/>
      <c r="AE1606" s="3075"/>
      <c r="AF1606" s="2520"/>
      <c r="AG1606" s="3074"/>
      <c r="AH1606" s="3074"/>
      <c r="AI1606" s="3074"/>
      <c r="AJ1606" s="3074"/>
      <c r="AK1606" s="3074"/>
      <c r="AL1606" s="3074"/>
    </row>
    <row r="1607" spans="1:38" ht="16.5" customHeight="1" thickBot="1">
      <c r="A1607" s="3561"/>
      <c r="B1607" s="576" t="s">
        <v>964</v>
      </c>
      <c r="C1607" s="577"/>
      <c r="D1607" s="578" t="s">
        <v>186</v>
      </c>
      <c r="E1607" s="609">
        <f>E1608</f>
        <v>1839962</v>
      </c>
      <c r="F1607" s="549">
        <f t="shared" si="156"/>
        <v>0</v>
      </c>
      <c r="G1607" s="3072"/>
      <c r="H1607" s="3072"/>
      <c r="I1607" s="3072"/>
      <c r="J1607" s="3072"/>
      <c r="K1607" s="3072"/>
      <c r="L1607" s="3072"/>
      <c r="M1607" s="1690"/>
      <c r="N1607" s="3073"/>
      <c r="O1607" s="3073"/>
      <c r="P1607" s="3073"/>
      <c r="Q1607" s="2520"/>
      <c r="R1607" s="3073"/>
      <c r="S1607" s="3073"/>
      <c r="T1607" s="3073"/>
      <c r="U1607" s="3073"/>
      <c r="V1607" s="3073"/>
      <c r="W1607" s="3073"/>
      <c r="X1607" s="3073"/>
      <c r="Y1607" s="3073"/>
      <c r="Z1607" s="3073"/>
      <c r="AA1607" s="3073"/>
      <c r="AB1607" s="3073"/>
      <c r="AC1607" s="3073"/>
      <c r="AD1607" s="3073"/>
      <c r="AE1607" s="3073"/>
      <c r="AF1607" s="2520"/>
      <c r="AG1607" s="3074"/>
      <c r="AH1607" s="3074"/>
      <c r="AI1607" s="3074"/>
      <c r="AJ1607" s="3074"/>
      <c r="AK1607" s="3074"/>
      <c r="AL1607" s="3074"/>
    </row>
    <row r="1608" spans="1:38" ht="16.5" customHeight="1">
      <c r="A1608" s="3561"/>
      <c r="B1608" s="3551"/>
      <c r="C1608" s="5477" t="s">
        <v>582</v>
      </c>
      <c r="D1608" s="5477"/>
      <c r="E1608" s="821">
        <f>E1610</f>
        <v>1839962</v>
      </c>
      <c r="F1608" s="549">
        <f t="shared" si="156"/>
        <v>0</v>
      </c>
      <c r="G1608" s="3072"/>
      <c r="H1608" s="3072"/>
      <c r="I1608" s="3072"/>
      <c r="J1608" s="3072"/>
      <c r="K1608" s="3072"/>
      <c r="L1608" s="3072"/>
      <c r="M1608" s="1690"/>
      <c r="N1608" s="3073"/>
      <c r="O1608" s="3073"/>
      <c r="P1608" s="3073"/>
      <c r="Q1608" s="2520"/>
      <c r="R1608" s="3073"/>
      <c r="S1608" s="3073"/>
      <c r="T1608" s="3073"/>
      <c r="U1608" s="3073"/>
      <c r="V1608" s="3073"/>
      <c r="W1608" s="3073"/>
      <c r="X1608" s="3073"/>
      <c r="Y1608" s="3073"/>
      <c r="Z1608" s="3073"/>
      <c r="AA1608" s="3073"/>
      <c r="AB1608" s="3073"/>
      <c r="AC1608" s="3073"/>
      <c r="AD1608" s="3073"/>
      <c r="AE1608" s="3073"/>
      <c r="AF1608" s="2520"/>
      <c r="AG1608" s="3074"/>
      <c r="AH1608" s="3074"/>
      <c r="AI1608" s="3074"/>
      <c r="AJ1608" s="3074"/>
      <c r="AK1608" s="3074"/>
      <c r="AL1608" s="3074"/>
    </row>
    <row r="1609" spans="1:38" ht="16.5" customHeight="1">
      <c r="A1609" s="3561"/>
      <c r="B1609" s="3551"/>
      <c r="C1609" s="4195"/>
      <c r="D1609" s="4196"/>
      <c r="E1609" s="4211"/>
      <c r="G1609" s="3078"/>
      <c r="H1609" s="3078"/>
      <c r="I1609" s="3078"/>
      <c r="J1609" s="3078"/>
      <c r="K1609" s="3078"/>
      <c r="L1609" s="3078"/>
      <c r="M1609" s="1690"/>
      <c r="N1609" s="3079"/>
      <c r="O1609" s="3079"/>
      <c r="P1609" s="3079"/>
      <c r="Q1609" s="2520"/>
      <c r="R1609" s="3079"/>
      <c r="S1609" s="3079"/>
      <c r="T1609" s="3079"/>
      <c r="U1609" s="3079"/>
      <c r="V1609" s="3079"/>
      <c r="W1609" s="3079"/>
      <c r="X1609" s="3079"/>
      <c r="Y1609" s="3079"/>
      <c r="Z1609" s="3079"/>
      <c r="AA1609" s="3079"/>
      <c r="AB1609" s="3079"/>
      <c r="AC1609" s="3079"/>
      <c r="AD1609" s="3079"/>
      <c r="AE1609" s="3079"/>
      <c r="AF1609" s="2520"/>
      <c r="AG1609" s="3080"/>
      <c r="AH1609" s="3080"/>
      <c r="AI1609" s="3080"/>
      <c r="AJ1609" s="3080"/>
      <c r="AK1609" s="3080"/>
      <c r="AL1609" s="3080"/>
    </row>
    <row r="1610" spans="1:38" ht="16.5" customHeight="1">
      <c r="A1610" s="3561"/>
      <c r="B1610" s="3551"/>
      <c r="C1610" s="5493" t="s">
        <v>648</v>
      </c>
      <c r="D1610" s="5493"/>
      <c r="E1610" s="4211">
        <f>SUM(E1611:E1627)</f>
        <v>1839962</v>
      </c>
      <c r="F1610" s="549">
        <f t="shared" si="156"/>
        <v>0</v>
      </c>
      <c r="G1610" s="3081"/>
      <c r="H1610" s="3081"/>
      <c r="I1610" s="3081"/>
      <c r="J1610" s="3081"/>
      <c r="K1610" s="3081"/>
      <c r="L1610" s="3081"/>
      <c r="M1610" s="1690"/>
      <c r="N1610" s="3082"/>
      <c r="O1610" s="3082"/>
      <c r="P1610" s="3082"/>
      <c r="Q1610" s="2520"/>
      <c r="R1610" s="3082"/>
      <c r="S1610" s="3082"/>
      <c r="T1610" s="3082"/>
      <c r="U1610" s="3082"/>
      <c r="V1610" s="3082"/>
      <c r="W1610" s="3082"/>
      <c r="X1610" s="3082"/>
      <c r="Y1610" s="3082"/>
      <c r="Z1610" s="3082"/>
      <c r="AA1610" s="3082"/>
      <c r="AB1610" s="3082"/>
      <c r="AC1610" s="3082"/>
      <c r="AD1610" s="3082"/>
      <c r="AE1610" s="3082"/>
      <c r="AF1610" s="2520"/>
      <c r="AG1610" s="3083"/>
      <c r="AH1610" s="3083"/>
      <c r="AI1610" s="3083"/>
      <c r="AJ1610" s="3083"/>
      <c r="AK1610" s="3083"/>
      <c r="AL1610" s="3083"/>
    </row>
    <row r="1611" spans="1:38" ht="16.5" customHeight="1">
      <c r="A1611" s="3561"/>
      <c r="B1611" s="3551"/>
      <c r="C1611" s="4223" t="s">
        <v>649</v>
      </c>
      <c r="D1611" s="4224" t="s">
        <v>586</v>
      </c>
      <c r="E1611" s="4219">
        <f>F1611</f>
        <v>119404</v>
      </c>
      <c r="F1611" s="549">
        <f t="shared" si="156"/>
        <v>119404</v>
      </c>
      <c r="G1611" s="3081"/>
      <c r="H1611" s="3081"/>
      <c r="I1611" s="3081"/>
      <c r="J1611" s="3081"/>
      <c r="K1611" s="3081"/>
      <c r="L1611" s="3081"/>
      <c r="M1611" s="3084">
        <v>66414</v>
      </c>
      <c r="N1611" s="3082"/>
      <c r="O1611" s="3082"/>
      <c r="P1611" s="3082"/>
      <c r="Q1611" s="3085"/>
      <c r="R1611" s="3082"/>
      <c r="S1611" s="3082"/>
      <c r="T1611" s="3082"/>
      <c r="U1611" s="3082">
        <v>33318</v>
      </c>
      <c r="V1611" s="3082">
        <v>12096</v>
      </c>
      <c r="W1611" s="3082">
        <v>7576</v>
      </c>
      <c r="X1611" s="3082"/>
      <c r="Y1611" s="3082"/>
      <c r="Z1611" s="3082"/>
      <c r="AA1611" s="3082"/>
      <c r="AB1611" s="3082"/>
      <c r="AC1611" s="3082"/>
      <c r="AD1611" s="3082"/>
      <c r="AE1611" s="3082"/>
      <c r="AF1611" s="3085"/>
      <c r="AG1611" s="3083"/>
      <c r="AH1611" s="3083"/>
      <c r="AI1611" s="3083"/>
      <c r="AJ1611" s="3083"/>
      <c r="AK1611" s="3083"/>
      <c r="AL1611" s="3083"/>
    </row>
    <row r="1612" spans="1:38" ht="16.5" customHeight="1">
      <c r="A1612" s="3561"/>
      <c r="B1612" s="3551"/>
      <c r="C1612" s="4225" t="s">
        <v>650</v>
      </c>
      <c r="D1612" s="4226" t="s">
        <v>586</v>
      </c>
      <c r="E1612" s="4211">
        <f>F1612</f>
        <v>29851</v>
      </c>
      <c r="F1612" s="549">
        <f t="shared" si="156"/>
        <v>29851</v>
      </c>
      <c r="G1612" s="3086"/>
      <c r="H1612" s="3086"/>
      <c r="I1612" s="3086"/>
      <c r="J1612" s="3086"/>
      <c r="K1612" s="3086"/>
      <c r="L1612" s="3086"/>
      <c r="M1612" s="1690">
        <v>16603</v>
      </c>
      <c r="N1612" s="3087"/>
      <c r="O1612" s="3087"/>
      <c r="P1612" s="3087"/>
      <c r="Q1612" s="2520"/>
      <c r="R1612" s="3087"/>
      <c r="S1612" s="3087"/>
      <c r="T1612" s="3087"/>
      <c r="U1612" s="3087">
        <v>8330</v>
      </c>
      <c r="V1612" s="3087">
        <v>3024</v>
      </c>
      <c r="W1612" s="3087">
        <v>1894</v>
      </c>
      <c r="X1612" s="3087"/>
      <c r="Y1612" s="3087"/>
      <c r="Z1612" s="3087"/>
      <c r="AA1612" s="3087"/>
      <c r="AB1612" s="3087"/>
      <c r="AC1612" s="3087"/>
      <c r="AD1612" s="3087"/>
      <c r="AE1612" s="3087"/>
      <c r="AF1612" s="2520"/>
      <c r="AG1612" s="3088"/>
      <c r="AH1612" s="3088"/>
      <c r="AI1612" s="3088"/>
      <c r="AJ1612" s="3088"/>
      <c r="AK1612" s="3088"/>
      <c r="AL1612" s="3088"/>
    </row>
    <row r="1613" spans="1:38" ht="16.5" customHeight="1">
      <c r="A1613" s="3561"/>
      <c r="B1613" s="3551"/>
      <c r="C1613" s="4227" t="s">
        <v>653</v>
      </c>
      <c r="D1613" s="4228" t="s">
        <v>590</v>
      </c>
      <c r="E1613" s="588">
        <f t="shared" ref="E1613:E1627" si="163">F1613</f>
        <v>20806</v>
      </c>
      <c r="F1613" s="549">
        <f t="shared" si="156"/>
        <v>20806</v>
      </c>
      <c r="G1613" s="3086"/>
      <c r="H1613" s="3086"/>
      <c r="I1613" s="3086"/>
      <c r="J1613" s="3086"/>
      <c r="K1613" s="3086"/>
      <c r="L1613" s="3086"/>
      <c r="M1613" s="1690">
        <v>11379</v>
      </c>
      <c r="N1613" s="3087"/>
      <c r="O1613" s="3087"/>
      <c r="P1613" s="3087"/>
      <c r="Q1613" s="2520"/>
      <c r="R1613" s="3087"/>
      <c r="S1613" s="3087"/>
      <c r="T1613" s="3087"/>
      <c r="U1613" s="3087">
        <v>5974</v>
      </c>
      <c r="V1613" s="3087">
        <v>2170</v>
      </c>
      <c r="W1613" s="3087">
        <v>1283</v>
      </c>
      <c r="X1613" s="3087"/>
      <c r="Y1613" s="3087"/>
      <c r="Z1613" s="3087"/>
      <c r="AA1613" s="3087"/>
      <c r="AB1613" s="3087"/>
      <c r="AC1613" s="3087"/>
      <c r="AD1613" s="3087"/>
      <c r="AE1613" s="3087"/>
      <c r="AF1613" s="2520"/>
      <c r="AG1613" s="3088"/>
      <c r="AH1613" s="3088"/>
      <c r="AI1613" s="3088"/>
      <c r="AJ1613" s="3088"/>
      <c r="AK1613" s="3088"/>
      <c r="AL1613" s="3088"/>
    </row>
    <row r="1614" spans="1:38" ht="16.5" customHeight="1">
      <c r="A1614" s="3561"/>
      <c r="B1614" s="3551"/>
      <c r="C1614" s="4223" t="s">
        <v>654</v>
      </c>
      <c r="D1614" s="4224" t="s">
        <v>590</v>
      </c>
      <c r="E1614" s="4219">
        <f t="shared" si="163"/>
        <v>5201</v>
      </c>
      <c r="F1614" s="549">
        <f t="shared" si="156"/>
        <v>5201</v>
      </c>
      <c r="G1614" s="3086"/>
      <c r="H1614" s="3086"/>
      <c r="I1614" s="3086"/>
      <c r="J1614" s="3086"/>
      <c r="K1614" s="3086"/>
      <c r="L1614" s="3086"/>
      <c r="M1614" s="3089">
        <v>2845</v>
      </c>
      <c r="N1614" s="3087"/>
      <c r="O1614" s="3087"/>
      <c r="P1614" s="3087"/>
      <c r="Q1614" s="3090"/>
      <c r="R1614" s="3087"/>
      <c r="S1614" s="3087"/>
      <c r="T1614" s="3087"/>
      <c r="U1614" s="3087">
        <v>1493</v>
      </c>
      <c r="V1614" s="3087">
        <v>542</v>
      </c>
      <c r="W1614" s="3087">
        <v>321</v>
      </c>
      <c r="X1614" s="3087"/>
      <c r="Y1614" s="3087"/>
      <c r="Z1614" s="3087"/>
      <c r="AA1614" s="3087"/>
      <c r="AB1614" s="3087"/>
      <c r="AC1614" s="3087"/>
      <c r="AD1614" s="3087"/>
      <c r="AE1614" s="3087"/>
      <c r="AF1614" s="3090"/>
      <c r="AG1614" s="3088"/>
      <c r="AH1614" s="3088"/>
      <c r="AI1614" s="3088"/>
      <c r="AJ1614" s="3088"/>
      <c r="AK1614" s="3088"/>
      <c r="AL1614" s="3088"/>
    </row>
    <row r="1615" spans="1:38" ht="16.5" customHeight="1">
      <c r="A1615" s="3561"/>
      <c r="B1615" s="3551"/>
      <c r="C1615" s="4223" t="s">
        <v>655</v>
      </c>
      <c r="D1615" s="4224" t="s">
        <v>592</v>
      </c>
      <c r="E1615" s="4219">
        <f t="shared" si="163"/>
        <v>3114</v>
      </c>
      <c r="F1615" s="549">
        <f t="shared" si="156"/>
        <v>3114</v>
      </c>
      <c r="G1615" s="3086"/>
      <c r="H1615" s="3086"/>
      <c r="I1615" s="3086"/>
      <c r="J1615" s="3086"/>
      <c r="K1615" s="3086"/>
      <c r="L1615" s="3086"/>
      <c r="M1615" s="3089">
        <v>1647</v>
      </c>
      <c r="N1615" s="3087"/>
      <c r="O1615" s="3087"/>
      <c r="P1615" s="3087"/>
      <c r="Q1615" s="3090"/>
      <c r="R1615" s="3087"/>
      <c r="S1615" s="3087"/>
      <c r="T1615" s="3087"/>
      <c r="U1615" s="3087">
        <v>983</v>
      </c>
      <c r="V1615" s="3087">
        <v>297</v>
      </c>
      <c r="W1615" s="3087">
        <v>187</v>
      </c>
      <c r="X1615" s="3087"/>
      <c r="Y1615" s="3087"/>
      <c r="Z1615" s="3087"/>
      <c r="AA1615" s="3087"/>
      <c r="AB1615" s="3087"/>
      <c r="AC1615" s="3087"/>
      <c r="AD1615" s="3087"/>
      <c r="AE1615" s="3087"/>
      <c r="AF1615" s="3090"/>
      <c r="AG1615" s="3088"/>
      <c r="AH1615" s="3088"/>
      <c r="AI1615" s="3088"/>
      <c r="AJ1615" s="3088"/>
      <c r="AK1615" s="3088"/>
      <c r="AL1615" s="3088"/>
    </row>
    <row r="1616" spans="1:38" ht="16.5" customHeight="1">
      <c r="A1616" s="3561"/>
      <c r="B1616" s="3551"/>
      <c r="C1616" s="4223" t="s">
        <v>656</v>
      </c>
      <c r="D1616" s="4224" t="s">
        <v>592</v>
      </c>
      <c r="E1616" s="4219">
        <f t="shared" si="163"/>
        <v>779</v>
      </c>
      <c r="F1616" s="549">
        <f t="shared" si="156"/>
        <v>779</v>
      </c>
      <c r="G1616" s="3086"/>
      <c r="H1616" s="3086"/>
      <c r="I1616" s="3086"/>
      <c r="J1616" s="3086"/>
      <c r="K1616" s="3086"/>
      <c r="L1616" s="3086"/>
      <c r="M1616" s="3091">
        <v>412</v>
      </c>
      <c r="N1616" s="3087"/>
      <c r="O1616" s="3087"/>
      <c r="P1616" s="3087"/>
      <c r="Q1616" s="3092"/>
      <c r="R1616" s="3087"/>
      <c r="S1616" s="3087"/>
      <c r="T1616" s="3087"/>
      <c r="U1616" s="3087">
        <v>246</v>
      </c>
      <c r="V1616" s="3087">
        <v>75</v>
      </c>
      <c r="W1616" s="3087">
        <v>46</v>
      </c>
      <c r="X1616" s="3087"/>
      <c r="Y1616" s="3087"/>
      <c r="Z1616" s="3087"/>
      <c r="AA1616" s="3087"/>
      <c r="AB1616" s="3087"/>
      <c r="AC1616" s="3087"/>
      <c r="AD1616" s="3087"/>
      <c r="AE1616" s="3087"/>
      <c r="AF1616" s="3092"/>
      <c r="AG1616" s="3088"/>
      <c r="AH1616" s="3088"/>
      <c r="AI1616" s="3088"/>
      <c r="AJ1616" s="3088"/>
      <c r="AK1616" s="3088"/>
      <c r="AL1616" s="3088"/>
    </row>
    <row r="1617" spans="1:38" ht="16.5" customHeight="1">
      <c r="A1617" s="3561"/>
      <c r="B1617" s="3551"/>
      <c r="C1617" s="4223" t="s">
        <v>662</v>
      </c>
      <c r="D1617" s="4224" t="s">
        <v>601</v>
      </c>
      <c r="E1617" s="4219">
        <f t="shared" si="163"/>
        <v>4841</v>
      </c>
      <c r="F1617" s="549">
        <f t="shared" si="156"/>
        <v>4841</v>
      </c>
      <c r="G1617" s="3086"/>
      <c r="H1617" s="3086"/>
      <c r="I1617" s="3086"/>
      <c r="J1617" s="3086"/>
      <c r="K1617" s="3086"/>
      <c r="L1617" s="3086"/>
      <c r="M1617" s="3091"/>
      <c r="N1617" s="3087"/>
      <c r="O1617" s="3087"/>
      <c r="P1617" s="3087"/>
      <c r="Q1617" s="3092"/>
      <c r="R1617" s="3087"/>
      <c r="S1617" s="3087"/>
      <c r="T1617" s="3087"/>
      <c r="U1617" s="3087">
        <v>4841</v>
      </c>
      <c r="V1617" s="3087"/>
      <c r="W1617" s="3087"/>
      <c r="X1617" s="3087"/>
      <c r="Y1617" s="3087"/>
      <c r="Z1617" s="3087"/>
      <c r="AA1617" s="3087"/>
      <c r="AB1617" s="3087"/>
      <c r="AC1617" s="3087"/>
      <c r="AD1617" s="3087"/>
      <c r="AE1617" s="3087"/>
      <c r="AF1617" s="3092"/>
      <c r="AG1617" s="3088"/>
      <c r="AH1617" s="3088"/>
      <c r="AI1617" s="3088"/>
      <c r="AJ1617" s="3088"/>
      <c r="AK1617" s="3088"/>
      <c r="AL1617" s="3088"/>
    </row>
    <row r="1618" spans="1:38" ht="16.5" customHeight="1">
      <c r="A1618" s="3561"/>
      <c r="B1618" s="3551"/>
      <c r="C1618" s="4223" t="s">
        <v>663</v>
      </c>
      <c r="D1618" s="4224" t="s">
        <v>601</v>
      </c>
      <c r="E1618" s="4219">
        <f t="shared" si="163"/>
        <v>1210</v>
      </c>
      <c r="F1618" s="549">
        <f t="shared" si="156"/>
        <v>1210</v>
      </c>
      <c r="G1618" s="3086"/>
      <c r="H1618" s="3086"/>
      <c r="I1618" s="3086"/>
      <c r="J1618" s="3086"/>
      <c r="K1618" s="3086"/>
      <c r="L1618" s="3086"/>
      <c r="M1618" s="3093"/>
      <c r="N1618" s="3087"/>
      <c r="O1618" s="3087"/>
      <c r="P1618" s="3087"/>
      <c r="Q1618" s="3094"/>
      <c r="R1618" s="3087"/>
      <c r="S1618" s="3087"/>
      <c r="T1618" s="3087"/>
      <c r="U1618" s="3087">
        <v>1210</v>
      </c>
      <c r="V1618" s="3087"/>
      <c r="W1618" s="3087"/>
      <c r="X1618" s="3087"/>
      <c r="Y1618" s="3087"/>
      <c r="Z1618" s="3087"/>
      <c r="AA1618" s="3087"/>
      <c r="AB1618" s="3087"/>
      <c r="AC1618" s="3087"/>
      <c r="AD1618" s="3087"/>
      <c r="AE1618" s="3087"/>
      <c r="AF1618" s="3094"/>
      <c r="AG1618" s="3088"/>
      <c r="AH1618" s="3088"/>
      <c r="AI1618" s="3088"/>
      <c r="AJ1618" s="3088"/>
      <c r="AK1618" s="3088"/>
      <c r="AL1618" s="3088"/>
    </row>
    <row r="1619" spans="1:38" ht="16.5" customHeight="1">
      <c r="A1619" s="3561"/>
      <c r="B1619" s="3551"/>
      <c r="C1619" s="4223" t="s">
        <v>700</v>
      </c>
      <c r="D1619" s="4224" t="s">
        <v>611</v>
      </c>
      <c r="E1619" s="4219">
        <f t="shared" si="163"/>
        <v>1310100</v>
      </c>
      <c r="F1619" s="549">
        <f t="shared" si="156"/>
        <v>1310100</v>
      </c>
      <c r="G1619" s="3086"/>
      <c r="H1619" s="3086"/>
      <c r="I1619" s="3086"/>
      <c r="J1619" s="3086"/>
      <c r="K1619" s="3086"/>
      <c r="L1619" s="3086"/>
      <c r="M1619" s="3093"/>
      <c r="N1619" s="3087"/>
      <c r="O1619" s="3087"/>
      <c r="P1619" s="3087"/>
      <c r="Q1619" s="3094"/>
      <c r="R1619" s="3087"/>
      <c r="S1619" s="3087"/>
      <c r="T1619" s="3087"/>
      <c r="U1619" s="3087">
        <v>1310100</v>
      </c>
      <c r="V1619" s="3087"/>
      <c r="W1619" s="3087"/>
      <c r="X1619" s="3087"/>
      <c r="Y1619" s="3087"/>
      <c r="Z1619" s="3087"/>
      <c r="AA1619" s="3087"/>
      <c r="AB1619" s="3087"/>
      <c r="AC1619" s="3087"/>
      <c r="AD1619" s="3087"/>
      <c r="AE1619" s="3087"/>
      <c r="AF1619" s="3094"/>
      <c r="AG1619" s="3088"/>
      <c r="AH1619" s="3088"/>
      <c r="AI1619" s="3088"/>
      <c r="AJ1619" s="3088"/>
      <c r="AK1619" s="3088"/>
      <c r="AL1619" s="3088"/>
    </row>
    <row r="1620" spans="1:38" ht="16.5" customHeight="1">
      <c r="A1620" s="3561"/>
      <c r="B1620" s="3551"/>
      <c r="C1620" s="4223" t="s">
        <v>666</v>
      </c>
      <c r="D1620" s="4224" t="s">
        <v>611</v>
      </c>
      <c r="E1620" s="4219">
        <f t="shared" si="163"/>
        <v>246369</v>
      </c>
      <c r="F1620" s="549">
        <f t="shared" si="156"/>
        <v>246369</v>
      </c>
      <c r="G1620" s="3086"/>
      <c r="H1620" s="3086"/>
      <c r="I1620" s="3086"/>
      <c r="J1620" s="3086"/>
      <c r="K1620" s="3086"/>
      <c r="L1620" s="3086"/>
      <c r="M1620" s="3095">
        <v>43793</v>
      </c>
      <c r="N1620" s="3087"/>
      <c r="O1620" s="3087"/>
      <c r="P1620" s="3087"/>
      <c r="Q1620" s="3096"/>
      <c r="R1620" s="3087"/>
      <c r="S1620" s="3087"/>
      <c r="T1620" s="3087"/>
      <c r="U1620" s="3087">
        <v>202576</v>
      </c>
      <c r="V1620" s="3087"/>
      <c r="W1620" s="3087"/>
      <c r="X1620" s="3087"/>
      <c r="Y1620" s="3087"/>
      <c r="Z1620" s="3087"/>
      <c r="AA1620" s="3087"/>
      <c r="AB1620" s="3087"/>
      <c r="AC1620" s="3087"/>
      <c r="AD1620" s="3087"/>
      <c r="AE1620" s="3087"/>
      <c r="AF1620" s="3096"/>
      <c r="AG1620" s="3088"/>
      <c r="AH1620" s="3088"/>
      <c r="AI1620" s="3088"/>
      <c r="AJ1620" s="3088"/>
      <c r="AK1620" s="3088"/>
      <c r="AL1620" s="3088"/>
    </row>
    <row r="1621" spans="1:38" ht="16.5" customHeight="1">
      <c r="A1621" s="3561"/>
      <c r="B1621" s="3551"/>
      <c r="C1621" s="4223" t="s">
        <v>667</v>
      </c>
      <c r="D1621" s="4224" t="s">
        <v>611</v>
      </c>
      <c r="E1621" s="4219">
        <f t="shared" si="163"/>
        <v>61592</v>
      </c>
      <c r="F1621" s="549">
        <f t="shared" si="156"/>
        <v>61592</v>
      </c>
      <c r="G1621" s="3086"/>
      <c r="H1621" s="3086"/>
      <c r="I1621" s="3086"/>
      <c r="J1621" s="3086"/>
      <c r="K1621" s="3086"/>
      <c r="L1621" s="3086"/>
      <c r="M1621" s="3095">
        <v>10948</v>
      </c>
      <c r="N1621" s="3087"/>
      <c r="O1621" s="3087"/>
      <c r="P1621" s="3087"/>
      <c r="Q1621" s="3096"/>
      <c r="R1621" s="3087"/>
      <c r="S1621" s="3087"/>
      <c r="T1621" s="3087"/>
      <c r="U1621" s="3087">
        <v>50644</v>
      </c>
      <c r="V1621" s="3087"/>
      <c r="W1621" s="3087"/>
      <c r="X1621" s="3087"/>
      <c r="Y1621" s="3087"/>
      <c r="Z1621" s="3087"/>
      <c r="AA1621" s="3087"/>
      <c r="AB1621" s="3087"/>
      <c r="AC1621" s="3087"/>
      <c r="AD1621" s="3087"/>
      <c r="AE1621" s="3087"/>
      <c r="AF1621" s="3096"/>
      <c r="AG1621" s="3088"/>
      <c r="AH1621" s="3088"/>
      <c r="AI1621" s="3088"/>
      <c r="AJ1621" s="3088"/>
      <c r="AK1621" s="3088"/>
      <c r="AL1621" s="3088"/>
    </row>
    <row r="1622" spans="1:38" ht="16.5" customHeight="1">
      <c r="A1622" s="3561"/>
      <c r="B1622" s="3551"/>
      <c r="C1622" s="4223" t="s">
        <v>670</v>
      </c>
      <c r="D1622" s="4224" t="s">
        <v>619</v>
      </c>
      <c r="E1622" s="4219">
        <f t="shared" si="163"/>
        <v>2842</v>
      </c>
      <c r="F1622" s="549">
        <f t="shared" si="156"/>
        <v>2842</v>
      </c>
      <c r="G1622" s="3086"/>
      <c r="H1622" s="3086"/>
      <c r="I1622" s="3086"/>
      <c r="J1622" s="3086"/>
      <c r="K1622" s="3086"/>
      <c r="L1622" s="3086"/>
      <c r="M1622" s="3097"/>
      <c r="N1622" s="3087"/>
      <c r="O1622" s="3087"/>
      <c r="P1622" s="3087"/>
      <c r="Q1622" s="3098"/>
      <c r="R1622" s="3087"/>
      <c r="S1622" s="3087"/>
      <c r="T1622" s="3087"/>
      <c r="U1622" s="3087">
        <v>2842</v>
      </c>
      <c r="V1622" s="3087"/>
      <c r="W1622" s="3087"/>
      <c r="X1622" s="3087"/>
      <c r="Y1622" s="3087"/>
      <c r="Z1622" s="3087"/>
      <c r="AA1622" s="3087"/>
      <c r="AB1622" s="3087"/>
      <c r="AC1622" s="3087"/>
      <c r="AD1622" s="3087"/>
      <c r="AE1622" s="3087"/>
      <c r="AF1622" s="3098"/>
      <c r="AG1622" s="3088"/>
      <c r="AH1622" s="3088"/>
      <c r="AI1622" s="3088"/>
      <c r="AJ1622" s="3088"/>
      <c r="AK1622" s="3088"/>
      <c r="AL1622" s="3088"/>
    </row>
    <row r="1623" spans="1:38" ht="16.5" customHeight="1" thickBot="1">
      <c r="A1623" s="583"/>
      <c r="B1623" s="3556"/>
      <c r="C1623" s="4454" t="s">
        <v>671</v>
      </c>
      <c r="D1623" s="4455" t="s">
        <v>619</v>
      </c>
      <c r="E1623" s="4443">
        <f t="shared" si="163"/>
        <v>710</v>
      </c>
      <c r="F1623" s="549">
        <f t="shared" si="156"/>
        <v>710</v>
      </c>
      <c r="G1623" s="3086"/>
      <c r="H1623" s="3086"/>
      <c r="I1623" s="3086"/>
      <c r="J1623" s="3086"/>
      <c r="K1623" s="3086"/>
      <c r="L1623" s="3086"/>
      <c r="M1623" s="3097"/>
      <c r="N1623" s="3087"/>
      <c r="O1623" s="3087"/>
      <c r="P1623" s="3087"/>
      <c r="Q1623" s="3098"/>
      <c r="R1623" s="3087"/>
      <c r="S1623" s="3087"/>
      <c r="T1623" s="3087"/>
      <c r="U1623" s="3087">
        <v>710</v>
      </c>
      <c r="V1623" s="3087"/>
      <c r="W1623" s="3087"/>
      <c r="X1623" s="3087"/>
      <c r="Y1623" s="3087"/>
      <c r="Z1623" s="3087"/>
      <c r="AA1623" s="3087"/>
      <c r="AB1623" s="3087"/>
      <c r="AC1623" s="3087"/>
      <c r="AD1623" s="3087"/>
      <c r="AE1623" s="3087"/>
      <c r="AF1623" s="3098"/>
      <c r="AG1623" s="3088"/>
      <c r="AH1623" s="3088"/>
      <c r="AI1623" s="3088"/>
      <c r="AJ1623" s="3088"/>
      <c r="AK1623" s="3088"/>
      <c r="AL1623" s="3088"/>
    </row>
    <row r="1624" spans="1:38" ht="16.5" customHeight="1">
      <c r="A1624" s="3561"/>
      <c r="B1624" s="3551"/>
      <c r="C1624" s="4368" t="s">
        <v>704</v>
      </c>
      <c r="D1624" s="4453" t="s">
        <v>705</v>
      </c>
      <c r="E1624" s="588">
        <f t="shared" si="163"/>
        <v>25600</v>
      </c>
      <c r="F1624" s="549">
        <f t="shared" si="156"/>
        <v>25600</v>
      </c>
      <c r="G1624" s="3086"/>
      <c r="H1624" s="3086"/>
      <c r="I1624" s="3086"/>
      <c r="J1624" s="3086"/>
      <c r="K1624" s="3086"/>
      <c r="L1624" s="3086"/>
      <c r="M1624" s="3099">
        <v>16000</v>
      </c>
      <c r="N1624" s="3087"/>
      <c r="O1624" s="3087"/>
      <c r="P1624" s="3087"/>
      <c r="Q1624" s="3100"/>
      <c r="R1624" s="3087"/>
      <c r="S1624" s="3087"/>
      <c r="T1624" s="3087"/>
      <c r="U1624" s="3087">
        <v>3200</v>
      </c>
      <c r="V1624" s="3087">
        <v>3200</v>
      </c>
      <c r="W1624" s="3087">
        <v>3200</v>
      </c>
      <c r="X1624" s="3087"/>
      <c r="Y1624" s="3087"/>
      <c r="Z1624" s="3087"/>
      <c r="AA1624" s="3087"/>
      <c r="AB1624" s="3087"/>
      <c r="AC1624" s="3087"/>
      <c r="AD1624" s="3087"/>
      <c r="AE1624" s="3087"/>
      <c r="AF1624" s="3100"/>
      <c r="AG1624" s="3088"/>
      <c r="AH1624" s="3088"/>
      <c r="AI1624" s="3088"/>
      <c r="AJ1624" s="3088"/>
      <c r="AK1624" s="3088"/>
      <c r="AL1624" s="3088"/>
    </row>
    <row r="1625" spans="1:38" ht="19.5" customHeight="1">
      <c r="A1625" s="3561"/>
      <c r="B1625" s="3551"/>
      <c r="C1625" s="4223" t="s">
        <v>706</v>
      </c>
      <c r="D1625" s="4224" t="s">
        <v>705</v>
      </c>
      <c r="E1625" s="4219">
        <f t="shared" si="163"/>
        <v>6400</v>
      </c>
      <c r="F1625" s="549">
        <f t="shared" si="156"/>
        <v>6400</v>
      </c>
      <c r="G1625" s="3086"/>
      <c r="H1625" s="3086"/>
      <c r="I1625" s="3086"/>
      <c r="J1625" s="3086"/>
      <c r="K1625" s="3086"/>
      <c r="L1625" s="3086"/>
      <c r="M1625" s="3099">
        <v>4000</v>
      </c>
      <c r="N1625" s="3087"/>
      <c r="O1625" s="3087"/>
      <c r="P1625" s="3087"/>
      <c r="Q1625" s="3100"/>
      <c r="R1625" s="3087"/>
      <c r="S1625" s="3087"/>
      <c r="T1625" s="3087"/>
      <c r="U1625" s="3087">
        <v>800</v>
      </c>
      <c r="V1625" s="3087">
        <v>800</v>
      </c>
      <c r="W1625" s="3087">
        <v>800</v>
      </c>
      <c r="X1625" s="3087"/>
      <c r="Y1625" s="3087"/>
      <c r="Z1625" s="3087"/>
      <c r="AA1625" s="3087"/>
      <c r="AB1625" s="3087"/>
      <c r="AC1625" s="3087"/>
      <c r="AD1625" s="3087"/>
      <c r="AE1625" s="3087"/>
      <c r="AF1625" s="3100"/>
      <c r="AG1625" s="3088"/>
      <c r="AH1625" s="3088"/>
      <c r="AI1625" s="3088"/>
      <c r="AJ1625" s="3088"/>
      <c r="AK1625" s="3088"/>
      <c r="AL1625" s="3088"/>
    </row>
    <row r="1626" spans="1:38" ht="16.5" customHeight="1">
      <c r="A1626" s="3561"/>
      <c r="B1626" s="3551"/>
      <c r="C1626" s="4229" t="s">
        <v>676</v>
      </c>
      <c r="D1626" s="4230" t="s">
        <v>596</v>
      </c>
      <c r="E1626" s="4211">
        <f t="shared" si="163"/>
        <v>914</v>
      </c>
      <c r="F1626" s="549">
        <f t="shared" si="156"/>
        <v>914</v>
      </c>
      <c r="G1626" s="3101"/>
      <c r="H1626" s="3101"/>
      <c r="I1626" s="3101"/>
      <c r="J1626" s="3101"/>
      <c r="K1626" s="3101"/>
      <c r="L1626" s="3101"/>
      <c r="M1626" s="1690">
        <v>800</v>
      </c>
      <c r="N1626" s="3102"/>
      <c r="O1626" s="3102"/>
      <c r="P1626" s="3102"/>
      <c r="Q1626" s="3100"/>
      <c r="R1626" s="3102"/>
      <c r="S1626" s="3102"/>
      <c r="T1626" s="3102"/>
      <c r="U1626" s="3102"/>
      <c r="V1626" s="3102"/>
      <c r="W1626" s="3102">
        <v>114</v>
      </c>
      <c r="X1626" s="3102"/>
      <c r="Y1626" s="3102"/>
      <c r="Z1626" s="3102"/>
      <c r="AA1626" s="3102"/>
      <c r="AB1626" s="3102"/>
      <c r="AC1626" s="3102"/>
      <c r="AD1626" s="3102"/>
      <c r="AE1626" s="3102"/>
      <c r="AF1626" s="3100"/>
      <c r="AG1626" s="3103"/>
      <c r="AH1626" s="3103"/>
      <c r="AI1626" s="3103"/>
      <c r="AJ1626" s="3103"/>
      <c r="AK1626" s="3103"/>
      <c r="AL1626" s="3103"/>
    </row>
    <row r="1627" spans="1:38" ht="16.5" customHeight="1">
      <c r="A1627" s="3561"/>
      <c r="B1627" s="3551"/>
      <c r="C1627" s="3868" t="s">
        <v>677</v>
      </c>
      <c r="D1627" s="4231" t="s">
        <v>596</v>
      </c>
      <c r="E1627" s="796">
        <f t="shared" si="163"/>
        <v>229</v>
      </c>
      <c r="F1627" s="549">
        <f t="shared" si="156"/>
        <v>229</v>
      </c>
      <c r="G1627" s="3101"/>
      <c r="H1627" s="3101"/>
      <c r="I1627" s="3101"/>
      <c r="J1627" s="3101"/>
      <c r="K1627" s="3101"/>
      <c r="L1627" s="3101"/>
      <c r="M1627" s="1690">
        <v>200</v>
      </c>
      <c r="N1627" s="3102"/>
      <c r="O1627" s="3102"/>
      <c r="P1627" s="3102"/>
      <c r="Q1627" s="3100"/>
      <c r="R1627" s="3102"/>
      <c r="S1627" s="3102"/>
      <c r="T1627" s="3102"/>
      <c r="U1627" s="3102"/>
      <c r="V1627" s="3102"/>
      <c r="W1627" s="3102">
        <v>29</v>
      </c>
      <c r="X1627" s="3102"/>
      <c r="Y1627" s="3102"/>
      <c r="Z1627" s="3102"/>
      <c r="AA1627" s="3102"/>
      <c r="AB1627" s="3102"/>
      <c r="AC1627" s="3102"/>
      <c r="AD1627" s="3102"/>
      <c r="AE1627" s="3102"/>
      <c r="AF1627" s="3100"/>
      <c r="AG1627" s="3103"/>
      <c r="AH1627" s="3103"/>
      <c r="AI1627" s="3103"/>
      <c r="AJ1627" s="3103"/>
      <c r="AK1627" s="3103"/>
      <c r="AL1627" s="3103"/>
    </row>
    <row r="1628" spans="1:38" ht="16.5" customHeight="1" thickBot="1">
      <c r="A1628" s="3561"/>
      <c r="B1628" s="3551"/>
      <c r="C1628" s="3559"/>
      <c r="D1628" s="3560"/>
      <c r="E1628" s="588"/>
      <c r="F1628" s="549">
        <f t="shared" si="156"/>
        <v>0</v>
      </c>
      <c r="G1628" s="3101"/>
      <c r="H1628" s="3101"/>
      <c r="I1628" s="3101"/>
      <c r="J1628" s="3101"/>
      <c r="K1628" s="3101"/>
      <c r="L1628" s="3101"/>
      <c r="M1628" s="1690"/>
      <c r="N1628" s="3102"/>
      <c r="O1628" s="3102"/>
      <c r="P1628" s="3102"/>
      <c r="Q1628" s="3100"/>
      <c r="R1628" s="3102"/>
      <c r="S1628" s="3102"/>
      <c r="T1628" s="3102"/>
      <c r="U1628" s="3102"/>
      <c r="V1628" s="3102"/>
      <c r="W1628" s="3102"/>
      <c r="X1628" s="3102"/>
      <c r="Y1628" s="3102"/>
      <c r="Z1628" s="3102"/>
      <c r="AA1628" s="3102"/>
      <c r="AB1628" s="3102"/>
      <c r="AC1628" s="3102"/>
      <c r="AD1628" s="3102"/>
      <c r="AE1628" s="3102"/>
      <c r="AF1628" s="3100"/>
      <c r="AG1628" s="3103"/>
      <c r="AH1628" s="3103"/>
      <c r="AI1628" s="3103"/>
      <c r="AJ1628" s="3103"/>
      <c r="AK1628" s="3103"/>
      <c r="AL1628" s="3103"/>
    </row>
    <row r="1629" spans="1:38" ht="28.5" customHeight="1" thickBot="1">
      <c r="A1629" s="3554"/>
      <c r="B1629" s="576" t="s">
        <v>965</v>
      </c>
      <c r="C1629" s="577"/>
      <c r="D1629" s="578" t="s">
        <v>966</v>
      </c>
      <c r="E1629" s="690">
        <f>SUM(E1630)</f>
        <v>400000</v>
      </c>
      <c r="F1629" s="549">
        <f t="shared" si="156"/>
        <v>0</v>
      </c>
      <c r="G1629" s="3081"/>
      <c r="H1629" s="3081"/>
      <c r="I1629" s="3081"/>
      <c r="J1629" s="3081"/>
      <c r="K1629" s="3081"/>
      <c r="L1629" s="3081"/>
      <c r="M1629" s="3084"/>
      <c r="N1629" s="3082"/>
      <c r="O1629" s="3082"/>
      <c r="P1629" s="3082"/>
      <c r="Q1629" s="3085"/>
      <c r="R1629" s="3082"/>
      <c r="S1629" s="3082"/>
      <c r="T1629" s="3082"/>
      <c r="U1629" s="3082"/>
      <c r="V1629" s="3082"/>
      <c r="W1629" s="3082"/>
      <c r="X1629" s="3082"/>
      <c r="Y1629" s="3082"/>
      <c r="Z1629" s="3082"/>
      <c r="AA1629" s="3082"/>
      <c r="AB1629" s="3082"/>
      <c r="AC1629" s="3082"/>
      <c r="AD1629" s="3082"/>
      <c r="AE1629" s="3082"/>
      <c r="AF1629" s="3085"/>
      <c r="AG1629" s="3083"/>
      <c r="AH1629" s="3083"/>
      <c r="AI1629" s="3083"/>
      <c r="AJ1629" s="3083"/>
      <c r="AK1629" s="3083"/>
      <c r="AL1629" s="3083"/>
    </row>
    <row r="1630" spans="1:38" ht="17.100000000000001" customHeight="1">
      <c r="A1630" s="3561"/>
      <c r="B1630" s="5190"/>
      <c r="C1630" s="5477" t="s">
        <v>582</v>
      </c>
      <c r="D1630" s="5477"/>
      <c r="E1630" s="821">
        <f>SUM(E1631)</f>
        <v>400000</v>
      </c>
      <c r="F1630" s="549">
        <f t="shared" si="156"/>
        <v>0</v>
      </c>
      <c r="G1630" s="3081"/>
      <c r="H1630" s="3081"/>
      <c r="I1630" s="3081"/>
      <c r="J1630" s="3081"/>
      <c r="K1630" s="3081"/>
      <c r="L1630" s="3081"/>
      <c r="M1630" s="1690"/>
      <c r="N1630" s="3082"/>
      <c r="O1630" s="3082"/>
      <c r="P1630" s="3082"/>
      <c r="Q1630" s="3100"/>
      <c r="R1630" s="3082"/>
      <c r="S1630" s="3082"/>
      <c r="T1630" s="3082"/>
      <c r="U1630" s="3082"/>
      <c r="V1630" s="3082"/>
      <c r="W1630" s="3082"/>
      <c r="X1630" s="3082"/>
      <c r="Y1630" s="3082"/>
      <c r="Z1630" s="3082"/>
      <c r="AA1630" s="3082"/>
      <c r="AB1630" s="3082"/>
      <c r="AC1630" s="3082"/>
      <c r="AD1630" s="3082"/>
      <c r="AE1630" s="3082"/>
      <c r="AF1630" s="3100"/>
      <c r="AG1630" s="3083"/>
      <c r="AH1630" s="3083"/>
      <c r="AI1630" s="3083"/>
      <c r="AJ1630" s="3083"/>
      <c r="AK1630" s="3083"/>
      <c r="AL1630" s="3083"/>
    </row>
    <row r="1631" spans="1:38" ht="17.100000000000001" customHeight="1">
      <c r="A1631" s="3561"/>
      <c r="B1631" s="5190"/>
      <c r="C1631" s="5478" t="s">
        <v>583</v>
      </c>
      <c r="D1631" s="5478"/>
      <c r="E1631" s="4211">
        <f>SUM(E1632,E1637)</f>
        <v>400000</v>
      </c>
      <c r="F1631" s="549">
        <f t="shared" si="156"/>
        <v>0</v>
      </c>
      <c r="G1631" s="3101"/>
      <c r="H1631" s="3101"/>
      <c r="I1631" s="3101"/>
      <c r="J1631" s="3101"/>
      <c r="K1631" s="3101"/>
      <c r="L1631" s="3101"/>
      <c r="M1631" s="1690"/>
      <c r="N1631" s="3102"/>
      <c r="O1631" s="3102"/>
      <c r="P1631" s="3102"/>
      <c r="Q1631" s="3100"/>
      <c r="R1631" s="3102"/>
      <c r="S1631" s="3102"/>
      <c r="T1631" s="3102"/>
      <c r="U1631" s="3102"/>
      <c r="V1631" s="3102"/>
      <c r="W1631" s="3102"/>
      <c r="X1631" s="3102"/>
      <c r="Y1631" s="3102"/>
      <c r="Z1631" s="3102"/>
      <c r="AA1631" s="3102"/>
      <c r="AB1631" s="3102"/>
      <c r="AC1631" s="3102"/>
      <c r="AD1631" s="3102"/>
      <c r="AE1631" s="3102"/>
      <c r="AF1631" s="3100"/>
      <c r="AG1631" s="3103"/>
      <c r="AH1631" s="3103"/>
      <c r="AI1631" s="3103"/>
      <c r="AJ1631" s="3103"/>
      <c r="AK1631" s="3103"/>
      <c r="AL1631" s="3103"/>
    </row>
    <row r="1632" spans="1:38" ht="15" customHeight="1">
      <c r="A1632" s="3561"/>
      <c r="B1632" s="5190"/>
      <c r="C1632" s="5479" t="s">
        <v>584</v>
      </c>
      <c r="D1632" s="5479"/>
      <c r="E1632" s="4232">
        <f>SUM(E1633:E1635)</f>
        <v>365000</v>
      </c>
      <c r="F1632" s="549">
        <f t="shared" si="156"/>
        <v>0</v>
      </c>
      <c r="G1632" s="3101"/>
      <c r="H1632" s="3101"/>
      <c r="I1632" s="3101"/>
      <c r="J1632" s="3101"/>
      <c r="K1632" s="3101"/>
      <c r="L1632" s="3101"/>
      <c r="M1632" s="1690"/>
      <c r="N1632" s="3102"/>
      <c r="O1632" s="3102"/>
      <c r="P1632" s="3102"/>
      <c r="Q1632" s="3100"/>
      <c r="R1632" s="3102"/>
      <c r="S1632" s="3102"/>
      <c r="T1632" s="3102"/>
      <c r="U1632" s="3102"/>
      <c r="V1632" s="3102"/>
      <c r="W1632" s="3102"/>
      <c r="X1632" s="3102"/>
      <c r="Y1632" s="3102"/>
      <c r="Z1632" s="3102"/>
      <c r="AA1632" s="3102"/>
      <c r="AB1632" s="3102"/>
      <c r="AC1632" s="3102"/>
      <c r="AD1632" s="3102"/>
      <c r="AE1632" s="3102"/>
      <c r="AF1632" s="3100"/>
      <c r="AG1632" s="3103"/>
      <c r="AH1632" s="3103"/>
      <c r="AI1632" s="3103"/>
      <c r="AJ1632" s="3103"/>
      <c r="AK1632" s="3103"/>
      <c r="AL1632" s="3103"/>
    </row>
    <row r="1633" spans="1:38" ht="17.100000000000001" customHeight="1">
      <c r="A1633" s="3561"/>
      <c r="B1633" s="5190"/>
      <c r="C1633" s="4193" t="s">
        <v>585</v>
      </c>
      <c r="D1633" s="4194" t="s">
        <v>586</v>
      </c>
      <c r="E1633" s="4211">
        <f>F1633</f>
        <v>305100</v>
      </c>
      <c r="F1633" s="549">
        <f t="shared" si="156"/>
        <v>305100</v>
      </c>
      <c r="G1633" s="3104"/>
      <c r="H1633" s="3104"/>
      <c r="I1633" s="3104">
        <v>305100</v>
      </c>
      <c r="J1633" s="3104"/>
      <c r="K1633" s="3104"/>
      <c r="L1633" s="3104"/>
      <c r="M1633" s="1690"/>
      <c r="N1633" s="3105"/>
      <c r="O1633" s="3105"/>
      <c r="P1633" s="3105"/>
      <c r="Q1633" s="3100"/>
      <c r="R1633" s="3105"/>
      <c r="S1633" s="3105"/>
      <c r="T1633" s="3105"/>
      <c r="U1633" s="3105"/>
      <c r="V1633" s="3105"/>
      <c r="W1633" s="3105"/>
      <c r="X1633" s="3105"/>
      <c r="Y1633" s="3105"/>
      <c r="Z1633" s="3105"/>
      <c r="AA1633" s="3105"/>
      <c r="AB1633" s="3105"/>
      <c r="AC1633" s="3105"/>
      <c r="AD1633" s="3105"/>
      <c r="AE1633" s="3105"/>
      <c r="AF1633" s="3100"/>
      <c r="AG1633" s="3106"/>
      <c r="AH1633" s="3106"/>
      <c r="AI1633" s="3106"/>
      <c r="AJ1633" s="3106"/>
      <c r="AK1633" s="3106"/>
      <c r="AL1633" s="3106"/>
    </row>
    <row r="1634" spans="1:38" ht="17.100000000000001" customHeight="1">
      <c r="A1634" s="3561"/>
      <c r="B1634" s="5190"/>
      <c r="C1634" s="4178" t="s">
        <v>589</v>
      </c>
      <c r="D1634" s="4179" t="s">
        <v>590</v>
      </c>
      <c r="E1634" s="4211">
        <f t="shared" ref="E1634:E1635" si="164">F1634</f>
        <v>52450</v>
      </c>
      <c r="F1634" s="549">
        <f t="shared" si="156"/>
        <v>52450</v>
      </c>
      <c r="G1634" s="3107"/>
      <c r="H1634" s="3107"/>
      <c r="I1634" s="3107">
        <v>52450</v>
      </c>
      <c r="J1634" s="3107"/>
      <c r="K1634" s="3107"/>
      <c r="L1634" s="3107"/>
      <c r="M1634" s="1690"/>
      <c r="N1634" s="3108"/>
      <c r="O1634" s="3108"/>
      <c r="P1634" s="3108"/>
      <c r="Q1634" s="3100"/>
      <c r="R1634" s="3108"/>
      <c r="S1634" s="3108"/>
      <c r="T1634" s="3108"/>
      <c r="U1634" s="3108"/>
      <c r="V1634" s="3108"/>
      <c r="W1634" s="3108"/>
      <c r="X1634" s="3108"/>
      <c r="Y1634" s="3108"/>
      <c r="Z1634" s="3108"/>
      <c r="AA1634" s="3108"/>
      <c r="AB1634" s="3108"/>
      <c r="AC1634" s="3108"/>
      <c r="AD1634" s="3108"/>
      <c r="AE1634" s="3108"/>
      <c r="AF1634" s="3100"/>
      <c r="AG1634" s="3109"/>
      <c r="AH1634" s="3109"/>
      <c r="AI1634" s="3109"/>
      <c r="AJ1634" s="3109"/>
      <c r="AK1634" s="3109"/>
      <c r="AL1634" s="3109"/>
    </row>
    <row r="1635" spans="1:38" ht="17.100000000000001" customHeight="1">
      <c r="A1635" s="3561"/>
      <c r="B1635" s="5190"/>
      <c r="C1635" s="4178" t="s">
        <v>591</v>
      </c>
      <c r="D1635" s="4179" t="s">
        <v>592</v>
      </c>
      <c r="E1635" s="4211">
        <f t="shared" si="164"/>
        <v>7450</v>
      </c>
      <c r="F1635" s="549">
        <f t="shared" si="156"/>
        <v>7450</v>
      </c>
      <c r="G1635" s="3110"/>
      <c r="H1635" s="3110"/>
      <c r="I1635" s="3110">
        <v>7450</v>
      </c>
      <c r="J1635" s="3110"/>
      <c r="K1635" s="3110"/>
      <c r="L1635" s="3110"/>
      <c r="M1635" s="1690"/>
      <c r="N1635" s="3111"/>
      <c r="O1635" s="3111"/>
      <c r="P1635" s="3111"/>
      <c r="Q1635" s="3100"/>
      <c r="R1635" s="3111"/>
      <c r="S1635" s="3111"/>
      <c r="T1635" s="3111"/>
      <c r="U1635" s="3111"/>
      <c r="V1635" s="3111"/>
      <c r="W1635" s="3111"/>
      <c r="X1635" s="3111"/>
      <c r="Y1635" s="3111"/>
      <c r="Z1635" s="3111"/>
      <c r="AA1635" s="3111"/>
      <c r="AB1635" s="3111"/>
      <c r="AC1635" s="3111"/>
      <c r="AD1635" s="3111"/>
      <c r="AE1635" s="3111"/>
      <c r="AF1635" s="3100"/>
      <c r="AG1635" s="3112"/>
      <c r="AH1635" s="3112"/>
      <c r="AI1635" s="3112"/>
      <c r="AJ1635" s="3112"/>
      <c r="AK1635" s="3112"/>
      <c r="AL1635" s="3112"/>
    </row>
    <row r="1636" spans="1:38" ht="12.75" customHeight="1">
      <c r="A1636" s="3561"/>
      <c r="B1636" s="5190"/>
      <c r="C1636" s="3559"/>
      <c r="D1636" s="3560"/>
      <c r="E1636" s="4211"/>
      <c r="F1636" s="549">
        <f t="shared" si="156"/>
        <v>0</v>
      </c>
      <c r="G1636" s="3110"/>
      <c r="H1636" s="3110"/>
      <c r="I1636" s="3110"/>
      <c r="J1636" s="3110"/>
      <c r="K1636" s="3110"/>
      <c r="L1636" s="3110"/>
      <c r="M1636" s="1690"/>
      <c r="N1636" s="3111"/>
      <c r="O1636" s="3111"/>
      <c r="P1636" s="3111"/>
      <c r="Q1636" s="3100"/>
      <c r="R1636" s="3111"/>
      <c r="S1636" s="3111"/>
      <c r="T1636" s="3111"/>
      <c r="U1636" s="3111"/>
      <c r="V1636" s="3111"/>
      <c r="W1636" s="3111"/>
      <c r="X1636" s="3111"/>
      <c r="Y1636" s="3111"/>
      <c r="Z1636" s="3111"/>
      <c r="AA1636" s="3111"/>
      <c r="AB1636" s="3111"/>
      <c r="AC1636" s="3111"/>
      <c r="AD1636" s="3111"/>
      <c r="AE1636" s="3111"/>
      <c r="AF1636" s="3100"/>
      <c r="AG1636" s="3112"/>
      <c r="AH1636" s="3112"/>
      <c r="AI1636" s="3112"/>
      <c r="AJ1636" s="3112"/>
      <c r="AK1636" s="3112"/>
      <c r="AL1636" s="3112"/>
    </row>
    <row r="1637" spans="1:38" ht="17.100000000000001" customHeight="1">
      <c r="A1637" s="3561"/>
      <c r="B1637" s="5190"/>
      <c r="C1637" s="5480" t="s">
        <v>597</v>
      </c>
      <c r="D1637" s="5480"/>
      <c r="E1637" s="4232">
        <f>SUM(E1638:E1639)</f>
        <v>35000</v>
      </c>
      <c r="F1637" s="549">
        <f t="shared" si="156"/>
        <v>0</v>
      </c>
      <c r="G1637" s="3113"/>
      <c r="H1637" s="3113"/>
      <c r="I1637" s="3113"/>
      <c r="J1637" s="3113"/>
      <c r="K1637" s="3113"/>
      <c r="L1637" s="3113"/>
      <c r="M1637" s="1690"/>
      <c r="N1637" s="3114"/>
      <c r="O1637" s="3114"/>
      <c r="P1637" s="3114"/>
      <c r="Q1637" s="3100"/>
      <c r="R1637" s="3114"/>
      <c r="S1637" s="3114"/>
      <c r="T1637" s="3114"/>
      <c r="U1637" s="3114"/>
      <c r="V1637" s="3114"/>
      <c r="W1637" s="3114"/>
      <c r="X1637" s="3114"/>
      <c r="Y1637" s="3114"/>
      <c r="Z1637" s="3114"/>
      <c r="AA1637" s="3114"/>
      <c r="AB1637" s="3114"/>
      <c r="AC1637" s="3114"/>
      <c r="AD1637" s="3114"/>
      <c r="AE1637" s="3114"/>
      <c r="AF1637" s="3100"/>
      <c r="AG1637" s="3115"/>
      <c r="AH1637" s="3115"/>
      <c r="AI1637" s="3115"/>
      <c r="AJ1637" s="3115"/>
      <c r="AK1637" s="3115"/>
      <c r="AL1637" s="3115"/>
    </row>
    <row r="1638" spans="1:38" ht="17.100000000000001" customHeight="1">
      <c r="A1638" s="3561"/>
      <c r="B1638" s="5190"/>
      <c r="C1638" s="4195" t="s">
        <v>600</v>
      </c>
      <c r="D1638" s="4233" t="s">
        <v>601</v>
      </c>
      <c r="E1638" s="4211">
        <f>F1638</f>
        <v>10000</v>
      </c>
      <c r="F1638" s="549">
        <f t="shared" si="156"/>
        <v>10000</v>
      </c>
      <c r="G1638" s="3116"/>
      <c r="H1638" s="3116"/>
      <c r="I1638" s="3116">
        <v>10000</v>
      </c>
      <c r="J1638" s="3116"/>
      <c r="K1638" s="3116"/>
      <c r="L1638" s="3116"/>
      <c r="M1638" s="1690"/>
      <c r="N1638" s="3117"/>
      <c r="O1638" s="3117"/>
      <c r="P1638" s="3117"/>
      <c r="Q1638" s="3100"/>
      <c r="R1638" s="3117"/>
      <c r="S1638" s="3117"/>
      <c r="T1638" s="3117"/>
      <c r="U1638" s="3117"/>
      <c r="V1638" s="3117"/>
      <c r="W1638" s="3117"/>
      <c r="X1638" s="3117"/>
      <c r="Y1638" s="3117"/>
      <c r="Z1638" s="3117"/>
      <c r="AA1638" s="3117"/>
      <c r="AB1638" s="3117"/>
      <c r="AC1638" s="3117"/>
      <c r="AD1638" s="3117"/>
      <c r="AE1638" s="3117"/>
      <c r="AF1638" s="3100"/>
      <c r="AG1638" s="3118"/>
      <c r="AH1638" s="3118"/>
      <c r="AI1638" s="3118"/>
      <c r="AJ1638" s="3118"/>
      <c r="AK1638" s="3118"/>
      <c r="AL1638" s="3118"/>
    </row>
    <row r="1639" spans="1:38" ht="19.5" customHeight="1">
      <c r="A1639" s="3561"/>
      <c r="B1639" s="5190"/>
      <c r="C1639" s="4178" t="s">
        <v>632</v>
      </c>
      <c r="D1639" s="4179" t="s">
        <v>633</v>
      </c>
      <c r="E1639" s="4211">
        <f>F1639</f>
        <v>25000</v>
      </c>
      <c r="F1639" s="549">
        <f t="shared" si="156"/>
        <v>25000</v>
      </c>
      <c r="G1639" s="3119"/>
      <c r="H1639" s="3119"/>
      <c r="I1639" s="3119">
        <v>25000</v>
      </c>
      <c r="J1639" s="3119"/>
      <c r="K1639" s="3119"/>
      <c r="L1639" s="3119"/>
      <c r="M1639" s="1690"/>
      <c r="N1639" s="3120"/>
      <c r="O1639" s="3120"/>
      <c r="P1639" s="3120"/>
      <c r="Q1639" s="3100"/>
      <c r="R1639" s="3120"/>
      <c r="S1639" s="3120"/>
      <c r="T1639" s="3120"/>
      <c r="U1639" s="3120"/>
      <c r="V1639" s="3120"/>
      <c r="W1639" s="3120"/>
      <c r="X1639" s="3120"/>
      <c r="Y1639" s="3120"/>
      <c r="Z1639" s="3120"/>
      <c r="AA1639" s="3120"/>
      <c r="AB1639" s="3120"/>
      <c r="AC1639" s="3120"/>
      <c r="AD1639" s="3120"/>
      <c r="AE1639" s="3120"/>
      <c r="AF1639" s="3100"/>
      <c r="AG1639" s="3121"/>
      <c r="AH1639" s="3121"/>
      <c r="AI1639" s="3121"/>
      <c r="AJ1639" s="3121"/>
      <c r="AK1639" s="3121"/>
      <c r="AL1639" s="3121"/>
    </row>
    <row r="1640" spans="1:38" ht="17.100000000000001" customHeight="1" thickBot="1">
      <c r="A1640" s="3561"/>
      <c r="B1640" s="3551"/>
      <c r="C1640" s="5498"/>
      <c r="D1640" s="5499"/>
      <c r="E1640" s="4211"/>
      <c r="F1640" s="549">
        <f t="shared" si="156"/>
        <v>0</v>
      </c>
      <c r="G1640" s="3122"/>
      <c r="H1640" s="3122"/>
      <c r="I1640" s="3122"/>
      <c r="J1640" s="3122"/>
      <c r="K1640" s="3122"/>
      <c r="L1640" s="3122"/>
      <c r="M1640" s="1690"/>
      <c r="N1640" s="3123"/>
      <c r="O1640" s="3123"/>
      <c r="P1640" s="3123"/>
      <c r="Q1640" s="3100"/>
      <c r="R1640" s="3123"/>
      <c r="S1640" s="3123"/>
      <c r="T1640" s="3123"/>
      <c r="U1640" s="3123"/>
      <c r="V1640" s="3123"/>
      <c r="W1640" s="3123"/>
      <c r="X1640" s="3123"/>
      <c r="Y1640" s="3123"/>
      <c r="Z1640" s="3123"/>
      <c r="AA1640" s="3123"/>
      <c r="AB1640" s="3123"/>
      <c r="AC1640" s="3123"/>
      <c r="AD1640" s="3123"/>
      <c r="AE1640" s="3123"/>
      <c r="AF1640" s="3100"/>
      <c r="AG1640" s="3124"/>
      <c r="AH1640" s="3124"/>
      <c r="AI1640" s="3124"/>
      <c r="AJ1640" s="3124"/>
      <c r="AK1640" s="3124"/>
      <c r="AL1640" s="3124"/>
    </row>
    <row r="1641" spans="1:38" ht="27" customHeight="1" thickBot="1">
      <c r="A1641" s="3561"/>
      <c r="B1641" s="576" t="s">
        <v>967</v>
      </c>
      <c r="C1641" s="577"/>
      <c r="D1641" s="578" t="s">
        <v>968</v>
      </c>
      <c r="E1641" s="579">
        <f>SUM(E1642)</f>
        <v>341400</v>
      </c>
      <c r="F1641" s="549">
        <f t="shared" ref="F1641:F1708" si="165">SUM(G1641:AJ1641)</f>
        <v>0</v>
      </c>
      <c r="G1641" s="3122"/>
      <c r="H1641" s="3122"/>
      <c r="I1641" s="3122"/>
      <c r="J1641" s="3122"/>
      <c r="K1641" s="3122"/>
      <c r="L1641" s="3122"/>
      <c r="M1641" s="1690"/>
      <c r="N1641" s="3123"/>
      <c r="O1641" s="3123"/>
      <c r="P1641" s="3123"/>
      <c r="Q1641" s="3100"/>
      <c r="R1641" s="3123"/>
      <c r="S1641" s="3123"/>
      <c r="T1641" s="3123"/>
      <c r="U1641" s="3123"/>
      <c r="V1641" s="3123"/>
      <c r="W1641" s="3123"/>
      <c r="X1641" s="3123"/>
      <c r="Y1641" s="3123"/>
      <c r="Z1641" s="3123"/>
      <c r="AA1641" s="3123"/>
      <c r="AB1641" s="3123"/>
      <c r="AC1641" s="3123"/>
      <c r="AD1641" s="3123"/>
      <c r="AE1641" s="3123"/>
      <c r="AF1641" s="3100"/>
      <c r="AG1641" s="3124"/>
      <c r="AH1641" s="3124"/>
      <c r="AI1641" s="3124"/>
      <c r="AJ1641" s="3124"/>
      <c r="AK1641" s="3124"/>
      <c r="AL1641" s="3124"/>
    </row>
    <row r="1642" spans="1:38" ht="12.75" customHeight="1">
      <c r="A1642" s="3561"/>
      <c r="B1642" s="598"/>
      <c r="C1642" s="5477" t="s">
        <v>582</v>
      </c>
      <c r="D1642" s="5477"/>
      <c r="E1642" s="821">
        <f>SUM(E1643)</f>
        <v>341400</v>
      </c>
      <c r="F1642" s="549">
        <f t="shared" si="165"/>
        <v>0</v>
      </c>
      <c r="G1642" s="3122"/>
      <c r="H1642" s="3122"/>
      <c r="I1642" s="3122"/>
      <c r="J1642" s="3122"/>
      <c r="K1642" s="3122"/>
      <c r="L1642" s="3122"/>
      <c r="M1642" s="1690"/>
      <c r="N1642" s="3123"/>
      <c r="O1642" s="3123"/>
      <c r="P1642" s="3123"/>
      <c r="Q1642" s="3100"/>
      <c r="R1642" s="3123"/>
      <c r="S1642" s="3123"/>
      <c r="T1642" s="3123"/>
      <c r="U1642" s="3123"/>
      <c r="V1642" s="3123"/>
      <c r="W1642" s="3123"/>
      <c r="X1642" s="3123"/>
      <c r="Y1642" s="3123"/>
      <c r="Z1642" s="3123"/>
      <c r="AA1642" s="3123"/>
      <c r="AB1642" s="3123"/>
      <c r="AC1642" s="3123"/>
      <c r="AD1642" s="3123"/>
      <c r="AE1642" s="3123"/>
      <c r="AF1642" s="3100"/>
      <c r="AG1642" s="3124"/>
      <c r="AH1642" s="3124"/>
      <c r="AI1642" s="3124"/>
      <c r="AJ1642" s="3124"/>
      <c r="AK1642" s="3124"/>
      <c r="AL1642" s="3124"/>
    </row>
    <row r="1643" spans="1:38" ht="16.5" customHeight="1">
      <c r="A1643" s="3561"/>
      <c r="B1643" s="573"/>
      <c r="C1643" s="5478" t="s">
        <v>583</v>
      </c>
      <c r="D1643" s="5478"/>
      <c r="E1643" s="4211">
        <f>SUM(E1644,E1649)</f>
        <v>341400</v>
      </c>
      <c r="F1643" s="549">
        <f t="shared" si="165"/>
        <v>0</v>
      </c>
      <c r="G1643" s="3125"/>
      <c r="H1643" s="3125"/>
      <c r="I1643" s="3125"/>
      <c r="J1643" s="3125"/>
      <c r="K1643" s="3125"/>
      <c r="L1643" s="3125"/>
      <c r="M1643" s="1690"/>
      <c r="N1643" s="3126"/>
      <c r="O1643" s="3126"/>
      <c r="P1643" s="3126"/>
      <c r="Q1643" s="3100"/>
      <c r="R1643" s="3126"/>
      <c r="S1643" s="3126"/>
      <c r="T1643" s="3126"/>
      <c r="U1643" s="3126"/>
      <c r="V1643" s="3126"/>
      <c r="W1643" s="3126"/>
      <c r="X1643" s="3126"/>
      <c r="Y1643" s="3126"/>
      <c r="Z1643" s="3126"/>
      <c r="AA1643" s="3126"/>
      <c r="AB1643" s="3126"/>
      <c r="AC1643" s="3126"/>
      <c r="AD1643" s="3126"/>
      <c r="AE1643" s="3126"/>
      <c r="AF1643" s="3100"/>
      <c r="AG1643" s="3127"/>
      <c r="AH1643" s="3127"/>
      <c r="AI1643" s="3127"/>
      <c r="AJ1643" s="3127"/>
      <c r="AK1643" s="3127"/>
      <c r="AL1643" s="3127"/>
    </row>
    <row r="1644" spans="1:38" ht="15" customHeight="1">
      <c r="A1644" s="3561"/>
      <c r="B1644" s="573"/>
      <c r="C1644" s="5479" t="s">
        <v>584</v>
      </c>
      <c r="D1644" s="5479"/>
      <c r="E1644" s="4234">
        <f>SUM(E1645:E1647)</f>
        <v>294400</v>
      </c>
      <c r="F1644" s="549">
        <f t="shared" si="165"/>
        <v>0</v>
      </c>
      <c r="G1644" s="3125"/>
      <c r="H1644" s="3125"/>
      <c r="I1644" s="3125"/>
      <c r="J1644" s="3125"/>
      <c r="K1644" s="3125"/>
      <c r="L1644" s="3125"/>
      <c r="M1644" s="1690"/>
      <c r="N1644" s="3126"/>
      <c r="O1644" s="3126"/>
      <c r="P1644" s="3126"/>
      <c r="Q1644" s="3100"/>
      <c r="R1644" s="3126"/>
      <c r="S1644" s="3126"/>
      <c r="T1644" s="3126"/>
      <c r="U1644" s="3126"/>
      <c r="V1644" s="3126"/>
      <c r="W1644" s="3126"/>
      <c r="X1644" s="3126"/>
      <c r="Y1644" s="3126"/>
      <c r="Z1644" s="3126"/>
      <c r="AA1644" s="3126"/>
      <c r="AB1644" s="3126"/>
      <c r="AC1644" s="3126"/>
      <c r="AD1644" s="3126"/>
      <c r="AE1644" s="3126"/>
      <c r="AF1644" s="3100"/>
      <c r="AG1644" s="3127"/>
      <c r="AH1644" s="3127"/>
      <c r="AI1644" s="3127"/>
      <c r="AJ1644" s="3127"/>
      <c r="AK1644" s="3127"/>
      <c r="AL1644" s="3127"/>
    </row>
    <row r="1645" spans="1:38" ht="16.5" customHeight="1">
      <c r="A1645" s="3561"/>
      <c r="B1645" s="573"/>
      <c r="C1645" s="4456" t="s">
        <v>585</v>
      </c>
      <c r="D1645" s="4457" t="s">
        <v>586</v>
      </c>
      <c r="E1645" s="4458">
        <f>F1645</f>
        <v>246100</v>
      </c>
      <c r="F1645" s="549">
        <f t="shared" si="165"/>
        <v>246100</v>
      </c>
      <c r="G1645" s="3128"/>
      <c r="H1645" s="3128"/>
      <c r="I1645" s="3128">
        <v>246100</v>
      </c>
      <c r="J1645" s="3128"/>
      <c r="K1645" s="3128"/>
      <c r="L1645" s="3128"/>
      <c r="M1645" s="1690"/>
      <c r="N1645" s="3129"/>
      <c r="O1645" s="3129"/>
      <c r="P1645" s="3129"/>
      <c r="Q1645" s="3100"/>
      <c r="R1645" s="3129"/>
      <c r="S1645" s="3129"/>
      <c r="T1645" s="3129"/>
      <c r="U1645" s="3129"/>
      <c r="V1645" s="3129"/>
      <c r="W1645" s="3129"/>
      <c r="X1645" s="3129"/>
      <c r="Y1645" s="3129"/>
      <c r="Z1645" s="3129"/>
      <c r="AA1645" s="3129"/>
      <c r="AB1645" s="3129"/>
      <c r="AC1645" s="3129"/>
      <c r="AD1645" s="3129"/>
      <c r="AE1645" s="3129"/>
      <c r="AF1645" s="3100"/>
      <c r="AG1645" s="3130"/>
      <c r="AH1645" s="3130"/>
      <c r="AI1645" s="3130"/>
      <c r="AJ1645" s="3130"/>
      <c r="AK1645" s="3130"/>
      <c r="AL1645" s="3130"/>
    </row>
    <row r="1646" spans="1:38" ht="17.25" customHeight="1">
      <c r="A1646" s="3561"/>
      <c r="B1646" s="573"/>
      <c r="C1646" s="4459" t="s">
        <v>589</v>
      </c>
      <c r="D1646" s="4460" t="s">
        <v>590</v>
      </c>
      <c r="E1646" s="4449">
        <f t="shared" ref="E1646:E1647" si="166">F1646</f>
        <v>42290</v>
      </c>
      <c r="F1646" s="549">
        <f t="shared" si="165"/>
        <v>42290</v>
      </c>
      <c r="G1646" s="3128"/>
      <c r="H1646" s="3128"/>
      <c r="I1646" s="3128">
        <v>42290</v>
      </c>
      <c r="J1646" s="3128"/>
      <c r="K1646" s="3128"/>
      <c r="L1646" s="3128"/>
      <c r="M1646" s="1690"/>
      <c r="N1646" s="3129"/>
      <c r="O1646" s="3129"/>
      <c r="P1646" s="3129"/>
      <c r="Q1646" s="3100"/>
      <c r="R1646" s="3129"/>
      <c r="S1646" s="3129"/>
      <c r="T1646" s="3129"/>
      <c r="U1646" s="3129"/>
      <c r="V1646" s="3129"/>
      <c r="W1646" s="3129"/>
      <c r="X1646" s="3129"/>
      <c r="Y1646" s="3129"/>
      <c r="Z1646" s="3129"/>
      <c r="AA1646" s="3129"/>
      <c r="AB1646" s="3129"/>
      <c r="AC1646" s="3129"/>
      <c r="AD1646" s="3129"/>
      <c r="AE1646" s="3129"/>
      <c r="AF1646" s="3100"/>
      <c r="AG1646" s="3130"/>
      <c r="AH1646" s="3130"/>
      <c r="AI1646" s="3130"/>
      <c r="AJ1646" s="3130"/>
      <c r="AK1646" s="3130"/>
      <c r="AL1646" s="3130"/>
    </row>
    <row r="1647" spans="1:38" ht="16.5" customHeight="1">
      <c r="A1647" s="3561"/>
      <c r="B1647" s="573"/>
      <c r="C1647" s="4236" t="s">
        <v>591</v>
      </c>
      <c r="D1647" s="4237" t="s">
        <v>592</v>
      </c>
      <c r="E1647" s="796">
        <f t="shared" si="166"/>
        <v>6010</v>
      </c>
      <c r="F1647" s="549">
        <f t="shared" si="165"/>
        <v>6010</v>
      </c>
      <c r="G1647" s="3128"/>
      <c r="H1647" s="3128"/>
      <c r="I1647" s="3128">
        <v>6010</v>
      </c>
      <c r="J1647" s="3128"/>
      <c r="K1647" s="3128"/>
      <c r="L1647" s="3128"/>
      <c r="M1647" s="1690"/>
      <c r="N1647" s="3129"/>
      <c r="O1647" s="3129"/>
      <c r="P1647" s="3129"/>
      <c r="Q1647" s="3100"/>
      <c r="R1647" s="3129"/>
      <c r="S1647" s="3129"/>
      <c r="T1647" s="3129"/>
      <c r="U1647" s="3129"/>
      <c r="V1647" s="3129"/>
      <c r="W1647" s="3129"/>
      <c r="X1647" s="3129"/>
      <c r="Y1647" s="3129"/>
      <c r="Z1647" s="3129"/>
      <c r="AA1647" s="3129"/>
      <c r="AB1647" s="3129"/>
      <c r="AC1647" s="3129"/>
      <c r="AD1647" s="3129"/>
      <c r="AE1647" s="3129"/>
      <c r="AF1647" s="3100"/>
      <c r="AG1647" s="3130"/>
      <c r="AH1647" s="3130"/>
      <c r="AI1647" s="3130"/>
      <c r="AJ1647" s="3130"/>
      <c r="AK1647" s="3130"/>
      <c r="AL1647" s="3130"/>
    </row>
    <row r="1648" spans="1:38" ht="12.75" customHeight="1">
      <c r="A1648" s="3561"/>
      <c r="B1648" s="573"/>
      <c r="C1648" s="4238"/>
      <c r="D1648" s="4238"/>
      <c r="E1648" s="4239"/>
      <c r="F1648" s="549">
        <f t="shared" si="165"/>
        <v>0</v>
      </c>
      <c r="G1648" s="3131"/>
      <c r="H1648" s="3131"/>
      <c r="I1648" s="3131"/>
      <c r="J1648" s="3131"/>
      <c r="K1648" s="3131"/>
      <c r="L1648" s="3131"/>
      <c r="M1648" s="1690"/>
      <c r="N1648" s="3132"/>
      <c r="O1648" s="3132"/>
      <c r="P1648" s="3132"/>
      <c r="Q1648" s="3100"/>
      <c r="R1648" s="3132"/>
      <c r="S1648" s="3132"/>
      <c r="T1648" s="3132"/>
      <c r="U1648" s="3132"/>
      <c r="V1648" s="3132"/>
      <c r="W1648" s="3132"/>
      <c r="X1648" s="3132"/>
      <c r="Y1648" s="3132"/>
      <c r="Z1648" s="3132"/>
      <c r="AA1648" s="3132"/>
      <c r="AB1648" s="3132"/>
      <c r="AC1648" s="3132"/>
      <c r="AD1648" s="3132"/>
      <c r="AE1648" s="3132"/>
      <c r="AF1648" s="3100"/>
      <c r="AG1648" s="3133"/>
      <c r="AH1648" s="3133"/>
      <c r="AI1648" s="3133"/>
      <c r="AJ1648" s="3133"/>
      <c r="AK1648" s="3133"/>
      <c r="AL1648" s="3133"/>
    </row>
    <row r="1649" spans="1:38" ht="17.100000000000001" customHeight="1">
      <c r="A1649" s="3561"/>
      <c r="B1649" s="573"/>
      <c r="C1649" s="5500" t="s">
        <v>597</v>
      </c>
      <c r="D1649" s="5501"/>
      <c r="E1649" s="4234">
        <f>SUM(E1650:E1652)</f>
        <v>47000</v>
      </c>
      <c r="F1649" s="549">
        <f t="shared" si="165"/>
        <v>0</v>
      </c>
      <c r="G1649" s="3131"/>
      <c r="H1649" s="3131"/>
      <c r="I1649" s="3131"/>
      <c r="J1649" s="3131"/>
      <c r="K1649" s="3131"/>
      <c r="L1649" s="3131"/>
      <c r="M1649" s="3134"/>
      <c r="N1649" s="3132"/>
      <c r="O1649" s="3132"/>
      <c r="P1649" s="3132"/>
      <c r="Q1649" s="3135"/>
      <c r="R1649" s="3132"/>
      <c r="S1649" s="3132"/>
      <c r="T1649" s="3132"/>
      <c r="U1649" s="3132"/>
      <c r="V1649" s="3132"/>
      <c r="W1649" s="3132"/>
      <c r="X1649" s="3132"/>
      <c r="Y1649" s="3132"/>
      <c r="Z1649" s="3132"/>
      <c r="AA1649" s="3132"/>
      <c r="AB1649" s="3132"/>
      <c r="AC1649" s="3132"/>
      <c r="AD1649" s="3132"/>
      <c r="AE1649" s="3132"/>
      <c r="AF1649" s="3135"/>
      <c r="AG1649" s="3133"/>
      <c r="AH1649" s="3133"/>
      <c r="AI1649" s="3133"/>
      <c r="AJ1649" s="3133"/>
      <c r="AK1649" s="3133"/>
      <c r="AL1649" s="3133"/>
    </row>
    <row r="1650" spans="1:38" ht="17.100000000000001" customHeight="1">
      <c r="A1650" s="3561"/>
      <c r="B1650" s="573"/>
      <c r="C1650" s="4240" t="s">
        <v>600</v>
      </c>
      <c r="D1650" s="4241" t="s">
        <v>601</v>
      </c>
      <c r="E1650" s="4214">
        <f>F1650</f>
        <v>25000</v>
      </c>
      <c r="F1650" s="549">
        <f t="shared" si="165"/>
        <v>25000</v>
      </c>
      <c r="G1650" s="3131"/>
      <c r="H1650" s="3131"/>
      <c r="I1650" s="3131">
        <v>25000</v>
      </c>
      <c r="J1650" s="3131"/>
      <c r="K1650" s="3131"/>
      <c r="L1650" s="3131"/>
      <c r="M1650" s="3134"/>
      <c r="N1650" s="3132"/>
      <c r="O1650" s="3132"/>
      <c r="P1650" s="3132"/>
      <c r="Q1650" s="3135"/>
      <c r="R1650" s="3132"/>
      <c r="S1650" s="3132"/>
      <c r="T1650" s="3132"/>
      <c r="U1650" s="3132"/>
      <c r="V1650" s="3132"/>
      <c r="W1650" s="3132"/>
      <c r="X1650" s="3132"/>
      <c r="Y1650" s="3132"/>
      <c r="Z1650" s="3132"/>
      <c r="AA1650" s="3132"/>
      <c r="AB1650" s="3132"/>
      <c r="AC1650" s="3132"/>
      <c r="AD1650" s="3132"/>
      <c r="AE1650" s="3132"/>
      <c r="AF1650" s="3135"/>
      <c r="AG1650" s="3133"/>
      <c r="AH1650" s="3133"/>
      <c r="AI1650" s="3133"/>
      <c r="AJ1650" s="3133"/>
      <c r="AK1650" s="3133"/>
      <c r="AL1650" s="3133"/>
    </row>
    <row r="1651" spans="1:38" ht="17.100000000000001" customHeight="1">
      <c r="A1651" s="3561"/>
      <c r="B1651" s="573"/>
      <c r="C1651" s="4240" t="s">
        <v>630</v>
      </c>
      <c r="D1651" s="4241" t="s">
        <v>631</v>
      </c>
      <c r="E1651" s="4214">
        <f>F1651</f>
        <v>2000</v>
      </c>
      <c r="F1651" s="549">
        <f t="shared" si="165"/>
        <v>2000</v>
      </c>
      <c r="G1651" s="3131"/>
      <c r="H1651" s="3131"/>
      <c r="I1651" s="3131">
        <v>2000</v>
      </c>
      <c r="J1651" s="3131"/>
      <c r="K1651" s="3131"/>
      <c r="L1651" s="3131"/>
      <c r="M1651" s="3134"/>
      <c r="N1651" s="3132"/>
      <c r="O1651" s="3132"/>
      <c r="P1651" s="3132"/>
      <c r="Q1651" s="3135"/>
      <c r="R1651" s="3132"/>
      <c r="S1651" s="3132"/>
      <c r="T1651" s="3132"/>
      <c r="U1651" s="3132"/>
      <c r="V1651" s="3132"/>
      <c r="W1651" s="3132"/>
      <c r="X1651" s="3132"/>
      <c r="Y1651" s="3132"/>
      <c r="Z1651" s="3132"/>
      <c r="AA1651" s="3132"/>
      <c r="AB1651" s="3132"/>
      <c r="AC1651" s="3132"/>
      <c r="AD1651" s="3132"/>
      <c r="AE1651" s="3132"/>
      <c r="AF1651" s="3135"/>
      <c r="AG1651" s="3133"/>
      <c r="AH1651" s="3133"/>
      <c r="AI1651" s="3133"/>
      <c r="AJ1651" s="3133"/>
      <c r="AK1651" s="3133"/>
      <c r="AL1651" s="3133"/>
    </row>
    <row r="1652" spans="1:38" ht="16.5" customHeight="1" thickBot="1">
      <c r="A1652" s="3554"/>
      <c r="B1652" s="3556"/>
      <c r="C1652" s="586" t="s">
        <v>632</v>
      </c>
      <c r="D1652" s="691" t="s">
        <v>633</v>
      </c>
      <c r="E1652" s="4184">
        <f>F1652</f>
        <v>20000</v>
      </c>
      <c r="F1652" s="549">
        <f t="shared" si="165"/>
        <v>20000</v>
      </c>
      <c r="G1652" s="3131"/>
      <c r="H1652" s="3131"/>
      <c r="I1652" s="3131">
        <v>20000</v>
      </c>
      <c r="J1652" s="3131"/>
      <c r="K1652" s="3131"/>
      <c r="L1652" s="3131"/>
      <c r="M1652" s="3134"/>
      <c r="N1652" s="3132"/>
      <c r="O1652" s="3132"/>
      <c r="P1652" s="3132"/>
      <c r="Q1652" s="3135"/>
      <c r="R1652" s="3132"/>
      <c r="S1652" s="3132"/>
      <c r="T1652" s="3132"/>
      <c r="U1652" s="3132"/>
      <c r="V1652" s="3132"/>
      <c r="W1652" s="3132"/>
      <c r="X1652" s="3132"/>
      <c r="Y1652" s="3132"/>
      <c r="Z1652" s="3132"/>
      <c r="AA1652" s="3132"/>
      <c r="AB1652" s="3132"/>
      <c r="AC1652" s="3132"/>
      <c r="AD1652" s="3132"/>
      <c r="AE1652" s="3132"/>
      <c r="AF1652" s="3135"/>
      <c r="AG1652" s="3133"/>
      <c r="AH1652" s="3133"/>
      <c r="AI1652" s="3133"/>
      <c r="AJ1652" s="3133"/>
      <c r="AK1652" s="3133"/>
      <c r="AL1652" s="3133"/>
    </row>
    <row r="1653" spans="1:38" ht="28.5" customHeight="1" thickBot="1">
      <c r="A1653" s="3554"/>
      <c r="B1653" s="569" t="s">
        <v>969</v>
      </c>
      <c r="C1653" s="570"/>
      <c r="D1653" s="571" t="s">
        <v>970</v>
      </c>
      <c r="E1653" s="572">
        <f t="shared" ref="E1653" si="167">SUM(E1654)</f>
        <v>1300</v>
      </c>
      <c r="F1653" s="549">
        <f t="shared" si="165"/>
        <v>0</v>
      </c>
      <c r="G1653" s="3131"/>
      <c r="H1653" s="3131"/>
      <c r="I1653" s="3131"/>
      <c r="J1653" s="3131"/>
      <c r="K1653" s="3131"/>
      <c r="L1653" s="3131"/>
      <c r="M1653" s="3134"/>
      <c r="N1653" s="3132"/>
      <c r="O1653" s="3132"/>
      <c r="P1653" s="3132"/>
      <c r="Q1653" s="3135"/>
      <c r="R1653" s="3132"/>
      <c r="S1653" s="3132"/>
      <c r="T1653" s="3132"/>
      <c r="U1653" s="3132"/>
      <c r="V1653" s="3132"/>
      <c r="W1653" s="3132"/>
      <c r="X1653" s="3132"/>
      <c r="Y1653" s="3132"/>
      <c r="Z1653" s="3132"/>
      <c r="AA1653" s="3132"/>
      <c r="AB1653" s="3132"/>
      <c r="AC1653" s="3132"/>
      <c r="AD1653" s="3132"/>
      <c r="AE1653" s="3132"/>
      <c r="AF1653" s="3135"/>
      <c r="AG1653" s="3133"/>
      <c r="AH1653" s="3133"/>
      <c r="AI1653" s="3133"/>
      <c r="AJ1653" s="3133"/>
      <c r="AK1653" s="3133"/>
      <c r="AL1653" s="3133"/>
    </row>
    <row r="1654" spans="1:38" ht="17.100000000000001" customHeight="1">
      <c r="A1654" s="3561"/>
      <c r="B1654" s="5337"/>
      <c r="C1654" s="5477" t="s">
        <v>582</v>
      </c>
      <c r="D1654" s="5477"/>
      <c r="E1654" s="821">
        <f>SUM(E1655)</f>
        <v>1300</v>
      </c>
      <c r="F1654" s="549">
        <f t="shared" si="165"/>
        <v>0</v>
      </c>
      <c r="G1654" s="3131"/>
      <c r="H1654" s="3131"/>
      <c r="I1654" s="3131"/>
      <c r="J1654" s="3131"/>
      <c r="K1654" s="3131"/>
      <c r="L1654" s="3131"/>
      <c r="M1654" s="3134"/>
      <c r="N1654" s="3132"/>
      <c r="O1654" s="3132"/>
      <c r="P1654" s="3132"/>
      <c r="Q1654" s="3135"/>
      <c r="R1654" s="3132"/>
      <c r="S1654" s="3132"/>
      <c r="T1654" s="3132"/>
      <c r="U1654" s="3132"/>
      <c r="V1654" s="3132"/>
      <c r="W1654" s="3132"/>
      <c r="X1654" s="3132"/>
      <c r="Y1654" s="3132"/>
      <c r="Z1654" s="3132"/>
      <c r="AA1654" s="3132"/>
      <c r="AB1654" s="3132"/>
      <c r="AC1654" s="3132"/>
      <c r="AD1654" s="3132"/>
      <c r="AE1654" s="3132"/>
      <c r="AF1654" s="3135"/>
      <c r="AG1654" s="3133"/>
      <c r="AH1654" s="3133"/>
      <c r="AI1654" s="3133"/>
      <c r="AJ1654" s="3133"/>
      <c r="AK1654" s="3133"/>
      <c r="AL1654" s="3133"/>
    </row>
    <row r="1655" spans="1:38" ht="17.100000000000001" customHeight="1">
      <c r="A1655" s="3561"/>
      <c r="B1655" s="5337"/>
      <c r="C1655" s="5478" t="s">
        <v>583</v>
      </c>
      <c r="D1655" s="5478"/>
      <c r="E1655" s="4239">
        <f>SUM(E1656)</f>
        <v>1300</v>
      </c>
      <c r="F1655" s="549">
        <f t="shared" si="165"/>
        <v>0</v>
      </c>
      <c r="G1655" s="3136"/>
      <c r="H1655" s="3136"/>
      <c r="I1655" s="3136"/>
      <c r="J1655" s="3136"/>
      <c r="K1655" s="3136"/>
      <c r="L1655" s="3136"/>
      <c r="M1655" s="1690"/>
      <c r="N1655" s="3137"/>
      <c r="O1655" s="3137"/>
      <c r="P1655" s="3137"/>
      <c r="Q1655" s="3100"/>
      <c r="R1655" s="3137"/>
      <c r="S1655" s="3137"/>
      <c r="T1655" s="3137"/>
      <c r="U1655" s="3137"/>
      <c r="V1655" s="3137"/>
      <c r="W1655" s="3137"/>
      <c r="X1655" s="3137"/>
      <c r="Y1655" s="3137"/>
      <c r="Z1655" s="3137"/>
      <c r="AA1655" s="3137"/>
      <c r="AB1655" s="3137"/>
      <c r="AC1655" s="3137"/>
      <c r="AD1655" s="3137"/>
      <c r="AE1655" s="3137"/>
      <c r="AF1655" s="3100"/>
      <c r="AG1655" s="3138"/>
      <c r="AH1655" s="3138"/>
      <c r="AI1655" s="3138"/>
      <c r="AJ1655" s="3138"/>
      <c r="AK1655" s="3138"/>
      <c r="AL1655" s="3138"/>
    </row>
    <row r="1656" spans="1:38" ht="17.100000000000001" customHeight="1">
      <c r="A1656" s="3561"/>
      <c r="B1656" s="5337"/>
      <c r="C1656" s="5480" t="s">
        <v>597</v>
      </c>
      <c r="D1656" s="5480"/>
      <c r="E1656" s="4242">
        <f>SUM(E1657)</f>
        <v>1300</v>
      </c>
      <c r="F1656" s="549">
        <f t="shared" si="165"/>
        <v>0</v>
      </c>
      <c r="G1656" s="3139"/>
      <c r="H1656" s="3139"/>
      <c r="I1656" s="3139"/>
      <c r="J1656" s="3139"/>
      <c r="K1656" s="3139"/>
      <c r="L1656" s="3139"/>
      <c r="M1656" s="1690"/>
      <c r="N1656" s="3140"/>
      <c r="O1656" s="3140"/>
      <c r="P1656" s="3140"/>
      <c r="Q1656" s="3100"/>
      <c r="R1656" s="3140"/>
      <c r="S1656" s="3140"/>
      <c r="T1656" s="3140"/>
      <c r="U1656" s="3140"/>
      <c r="V1656" s="3140"/>
      <c r="W1656" s="3140"/>
      <c r="X1656" s="3140"/>
      <c r="Y1656" s="3140"/>
      <c r="Z1656" s="3140"/>
      <c r="AA1656" s="3140"/>
      <c r="AB1656" s="3140"/>
      <c r="AC1656" s="3140"/>
      <c r="AD1656" s="3140"/>
      <c r="AE1656" s="3140"/>
      <c r="AF1656" s="3100"/>
      <c r="AG1656" s="3141"/>
      <c r="AH1656" s="3141"/>
      <c r="AI1656" s="3141"/>
      <c r="AJ1656" s="3141"/>
      <c r="AK1656" s="3141"/>
      <c r="AL1656" s="3141"/>
    </row>
    <row r="1657" spans="1:38" ht="19.5" customHeight="1" thickBot="1">
      <c r="A1657" s="3561"/>
      <c r="B1657" s="5338"/>
      <c r="C1657" s="4243" t="s">
        <v>632</v>
      </c>
      <c r="D1657" s="4190" t="s">
        <v>633</v>
      </c>
      <c r="E1657" s="4184">
        <f>F1657</f>
        <v>1300</v>
      </c>
      <c r="F1657" s="549">
        <f t="shared" si="165"/>
        <v>1300</v>
      </c>
      <c r="G1657" s="3142"/>
      <c r="H1657" s="3142"/>
      <c r="I1657" s="3142">
        <v>1300</v>
      </c>
      <c r="J1657" s="3142"/>
      <c r="K1657" s="3142"/>
      <c r="L1657" s="3142"/>
      <c r="M1657" s="1690"/>
      <c r="N1657" s="3143"/>
      <c r="O1657" s="3143"/>
      <c r="P1657" s="3143"/>
      <c r="Q1657" s="3100"/>
      <c r="R1657" s="3143"/>
      <c r="S1657" s="3143"/>
      <c r="T1657" s="3143"/>
      <c r="U1657" s="3143"/>
      <c r="V1657" s="3143"/>
      <c r="W1657" s="3143"/>
      <c r="X1657" s="3143"/>
      <c r="Y1657" s="3143"/>
      <c r="Z1657" s="3143"/>
      <c r="AA1657" s="3143"/>
      <c r="AB1657" s="3143"/>
      <c r="AC1657" s="3143"/>
      <c r="AD1657" s="3143"/>
      <c r="AE1657" s="3143"/>
      <c r="AF1657" s="3100"/>
      <c r="AG1657" s="3144"/>
      <c r="AH1657" s="3144"/>
      <c r="AI1657" s="3144"/>
      <c r="AJ1657" s="3144"/>
      <c r="AK1657" s="3144"/>
      <c r="AL1657" s="3144"/>
    </row>
    <row r="1658" spans="1:38" ht="20.25" customHeight="1" thickBot="1">
      <c r="A1658" s="3554"/>
      <c r="B1658" s="576" t="s">
        <v>523</v>
      </c>
      <c r="C1658" s="665"/>
      <c r="D1658" s="578" t="s">
        <v>524</v>
      </c>
      <c r="E1658" s="579">
        <f>SUM(E1659)</f>
        <v>1016091</v>
      </c>
      <c r="F1658" s="549">
        <f t="shared" si="165"/>
        <v>0</v>
      </c>
      <c r="G1658" s="3131"/>
      <c r="H1658" s="3131"/>
      <c r="I1658" s="3131"/>
      <c r="J1658" s="3131"/>
      <c r="K1658" s="3131"/>
      <c r="L1658" s="3131"/>
      <c r="M1658" s="1690"/>
      <c r="N1658" s="3132"/>
      <c r="O1658" s="3132"/>
      <c r="P1658" s="3132"/>
      <c r="Q1658" s="3100"/>
      <c r="R1658" s="3132"/>
      <c r="S1658" s="3132"/>
      <c r="T1658" s="3132"/>
      <c r="U1658" s="3132"/>
      <c r="V1658" s="3132"/>
      <c r="W1658" s="3132"/>
      <c r="X1658" s="3132"/>
      <c r="Y1658" s="3132"/>
      <c r="Z1658" s="3132"/>
      <c r="AA1658" s="3132"/>
      <c r="AB1658" s="3132"/>
      <c r="AC1658" s="3132"/>
      <c r="AD1658" s="3132"/>
      <c r="AE1658" s="3132"/>
      <c r="AF1658" s="3100"/>
      <c r="AG1658" s="3133"/>
      <c r="AH1658" s="3133"/>
      <c r="AI1658" s="3133"/>
      <c r="AJ1658" s="3133"/>
      <c r="AK1658" s="3133"/>
      <c r="AL1658" s="3133"/>
    </row>
    <row r="1659" spans="1:38" ht="17.100000000000001" customHeight="1">
      <c r="A1659" s="3561"/>
      <c r="B1659" s="3554"/>
      <c r="C1659" s="5477" t="s">
        <v>582</v>
      </c>
      <c r="D1659" s="5477"/>
      <c r="E1659" s="4244">
        <f>SUM(E1660)</f>
        <v>1016091</v>
      </c>
      <c r="F1659" s="549">
        <f t="shared" si="165"/>
        <v>0</v>
      </c>
      <c r="G1659" s="3131"/>
      <c r="H1659" s="3131"/>
      <c r="I1659" s="3131"/>
      <c r="J1659" s="3131"/>
      <c r="K1659" s="3131"/>
      <c r="L1659" s="3131"/>
      <c r="M1659" s="1690"/>
      <c r="N1659" s="3132"/>
      <c r="O1659" s="3132"/>
      <c r="P1659" s="3132"/>
      <c r="Q1659" s="3100"/>
      <c r="R1659" s="3132"/>
      <c r="S1659" s="3132"/>
      <c r="T1659" s="3132"/>
      <c r="U1659" s="3132"/>
      <c r="V1659" s="3132"/>
      <c r="W1659" s="3132"/>
      <c r="X1659" s="3132"/>
      <c r="Y1659" s="3132"/>
      <c r="Z1659" s="3132"/>
      <c r="AA1659" s="3132"/>
      <c r="AB1659" s="3132"/>
      <c r="AC1659" s="3132"/>
      <c r="AD1659" s="3132"/>
      <c r="AE1659" s="3132"/>
      <c r="AF1659" s="3100"/>
      <c r="AG1659" s="3133"/>
      <c r="AH1659" s="3133"/>
      <c r="AI1659" s="3133"/>
      <c r="AJ1659" s="3133"/>
      <c r="AK1659" s="3133"/>
      <c r="AL1659" s="3133"/>
    </row>
    <row r="1660" spans="1:38" ht="17.100000000000001" customHeight="1">
      <c r="A1660" s="3561"/>
      <c r="B1660" s="3554"/>
      <c r="C1660" s="5494" t="s">
        <v>583</v>
      </c>
      <c r="D1660" s="5494"/>
      <c r="E1660" s="4239">
        <f>SUM(E1661,E1669)</f>
        <v>1016091</v>
      </c>
      <c r="F1660" s="549">
        <f t="shared" si="165"/>
        <v>0</v>
      </c>
      <c r="G1660" s="3145"/>
      <c r="H1660" s="3145"/>
      <c r="I1660" s="3145"/>
      <c r="J1660" s="3145"/>
      <c r="K1660" s="3145"/>
      <c r="L1660" s="3145"/>
      <c r="M1660" s="1690"/>
      <c r="N1660" s="3146"/>
      <c r="O1660" s="3146"/>
      <c r="P1660" s="3146"/>
      <c r="Q1660" s="3100"/>
      <c r="R1660" s="3146"/>
      <c r="S1660" s="3146"/>
      <c r="T1660" s="3146"/>
      <c r="U1660" s="3146"/>
      <c r="V1660" s="3146"/>
      <c r="W1660" s="3146"/>
      <c r="X1660" s="3146"/>
      <c r="Y1660" s="3146"/>
      <c r="Z1660" s="3146"/>
      <c r="AA1660" s="3146"/>
      <c r="AB1660" s="3146"/>
      <c r="AC1660" s="3146"/>
      <c r="AD1660" s="3146"/>
      <c r="AE1660" s="3146"/>
      <c r="AF1660" s="3100"/>
      <c r="AG1660" s="3147"/>
      <c r="AH1660" s="3147"/>
      <c r="AI1660" s="3147"/>
      <c r="AJ1660" s="3147"/>
      <c r="AK1660" s="3147"/>
      <c r="AL1660" s="3147"/>
    </row>
    <row r="1661" spans="1:38" ht="17.100000000000001" customHeight="1">
      <c r="A1661" s="3561"/>
      <c r="B1661" s="3554"/>
      <c r="C1661" s="5495" t="s">
        <v>584</v>
      </c>
      <c r="D1661" s="5496"/>
      <c r="E1661" s="4242">
        <f>SUM(E1662:E1667)</f>
        <v>1005091</v>
      </c>
      <c r="F1661" s="549">
        <f t="shared" si="165"/>
        <v>0</v>
      </c>
      <c r="G1661" s="3145"/>
      <c r="H1661" s="3145"/>
      <c r="I1661" s="3145"/>
      <c r="J1661" s="3145"/>
      <c r="K1661" s="3145"/>
      <c r="L1661" s="3145"/>
      <c r="M1661" s="1690"/>
      <c r="N1661" s="3146"/>
      <c r="O1661" s="3146"/>
      <c r="P1661" s="3146"/>
      <c r="Q1661" s="3100"/>
      <c r="R1661" s="3146"/>
      <c r="S1661" s="3146"/>
      <c r="T1661" s="3146"/>
      <c r="U1661" s="3146"/>
      <c r="V1661" s="3146"/>
      <c r="W1661" s="3146"/>
      <c r="X1661" s="3146"/>
      <c r="Y1661" s="3146"/>
      <c r="Z1661" s="3146"/>
      <c r="AA1661" s="3146"/>
      <c r="AB1661" s="3146"/>
      <c r="AC1661" s="3146"/>
      <c r="AD1661" s="3146"/>
      <c r="AE1661" s="3146"/>
      <c r="AF1661" s="3100"/>
      <c r="AG1661" s="3147"/>
      <c r="AH1661" s="3147"/>
      <c r="AI1661" s="3147"/>
      <c r="AJ1661" s="3147"/>
      <c r="AK1661" s="3147"/>
      <c r="AL1661" s="3147"/>
    </row>
    <row r="1662" spans="1:38" ht="17.100000000000001" customHeight="1">
      <c r="A1662" s="3561"/>
      <c r="B1662" s="3554"/>
      <c r="C1662" s="4245" t="s">
        <v>585</v>
      </c>
      <c r="D1662" s="4194" t="s">
        <v>586</v>
      </c>
      <c r="E1662" s="4239">
        <f>F1662</f>
        <v>799695</v>
      </c>
      <c r="F1662" s="549">
        <f t="shared" si="165"/>
        <v>799695</v>
      </c>
      <c r="G1662" s="3148"/>
      <c r="H1662" s="3148"/>
      <c r="I1662" s="3148">
        <v>799695</v>
      </c>
      <c r="J1662" s="3148"/>
      <c r="K1662" s="3148"/>
      <c r="L1662" s="3148"/>
      <c r="M1662" s="1690"/>
      <c r="N1662" s="3149"/>
      <c r="O1662" s="3149"/>
      <c r="P1662" s="3149"/>
      <c r="Q1662" s="3100"/>
      <c r="R1662" s="3149"/>
      <c r="S1662" s="3149"/>
      <c r="T1662" s="3149"/>
      <c r="U1662" s="3149"/>
      <c r="V1662" s="3149"/>
      <c r="W1662" s="3149"/>
      <c r="X1662" s="3149"/>
      <c r="Y1662" s="3149"/>
      <c r="Z1662" s="3149"/>
      <c r="AA1662" s="3149"/>
      <c r="AB1662" s="3149"/>
      <c r="AC1662" s="3149"/>
      <c r="AD1662" s="3149"/>
      <c r="AE1662" s="3149"/>
      <c r="AF1662" s="3100"/>
      <c r="AG1662" s="3150"/>
      <c r="AH1662" s="3150"/>
      <c r="AI1662" s="3150"/>
      <c r="AJ1662" s="3150"/>
      <c r="AK1662" s="3150"/>
      <c r="AL1662" s="3150"/>
    </row>
    <row r="1663" spans="1:38" ht="17.100000000000001" customHeight="1">
      <c r="A1663" s="3561"/>
      <c r="B1663" s="3554"/>
      <c r="C1663" s="4246" t="s">
        <v>587</v>
      </c>
      <c r="D1663" s="4247" t="s">
        <v>1023</v>
      </c>
      <c r="E1663" s="4239">
        <f>F1663</f>
        <v>38889</v>
      </c>
      <c r="F1663" s="549">
        <f t="shared" si="165"/>
        <v>38889</v>
      </c>
      <c r="G1663" s="3151"/>
      <c r="H1663" s="3151"/>
      <c r="I1663" s="3151">
        <v>38889</v>
      </c>
      <c r="J1663" s="3151"/>
      <c r="K1663" s="3151"/>
      <c r="L1663" s="3151"/>
      <c r="M1663" s="1690"/>
      <c r="N1663" s="3152"/>
      <c r="O1663" s="3152"/>
      <c r="P1663" s="3152"/>
      <c r="Q1663" s="3100"/>
      <c r="R1663" s="3152"/>
      <c r="S1663" s="3152"/>
      <c r="T1663" s="3152"/>
      <c r="U1663" s="3152"/>
      <c r="V1663" s="3152"/>
      <c r="W1663" s="3152"/>
      <c r="X1663" s="3152"/>
      <c r="Y1663" s="3152"/>
      <c r="Z1663" s="3152"/>
      <c r="AA1663" s="3152"/>
      <c r="AB1663" s="3152"/>
      <c r="AC1663" s="3152"/>
      <c r="AD1663" s="3152"/>
      <c r="AE1663" s="3152"/>
      <c r="AF1663" s="3100"/>
      <c r="AG1663" s="3153"/>
      <c r="AH1663" s="3153"/>
      <c r="AI1663" s="3153"/>
      <c r="AJ1663" s="3153"/>
      <c r="AK1663" s="3153"/>
      <c r="AL1663" s="3153"/>
    </row>
    <row r="1664" spans="1:38" ht="17.100000000000001" customHeight="1">
      <c r="A1664" s="3561"/>
      <c r="B1664" s="3554"/>
      <c r="C1664" s="4181" t="s">
        <v>589</v>
      </c>
      <c r="D1664" s="4182" t="s">
        <v>590</v>
      </c>
      <c r="E1664" s="4239">
        <f t="shared" ref="E1664:E1667" si="168">F1664</f>
        <v>142822</v>
      </c>
      <c r="F1664" s="549">
        <f t="shared" si="165"/>
        <v>142822</v>
      </c>
      <c r="G1664" s="3154"/>
      <c r="H1664" s="3154"/>
      <c r="I1664" s="3154">
        <v>142822</v>
      </c>
      <c r="J1664" s="3154"/>
      <c r="K1664" s="3154"/>
      <c r="L1664" s="3154"/>
      <c r="M1664" s="1690"/>
      <c r="N1664" s="3155"/>
      <c r="O1664" s="3155"/>
      <c r="P1664" s="3155"/>
      <c r="Q1664" s="3100"/>
      <c r="R1664" s="3155"/>
      <c r="S1664" s="3155"/>
      <c r="T1664" s="3155"/>
      <c r="U1664" s="3155"/>
      <c r="V1664" s="3155"/>
      <c r="W1664" s="3155"/>
      <c r="X1664" s="3155"/>
      <c r="Y1664" s="3155"/>
      <c r="Z1664" s="3155"/>
      <c r="AA1664" s="3155"/>
      <c r="AB1664" s="3155"/>
      <c r="AC1664" s="3155"/>
      <c r="AD1664" s="3155"/>
      <c r="AE1664" s="3155"/>
      <c r="AF1664" s="3100"/>
      <c r="AG1664" s="3156"/>
      <c r="AH1664" s="3156"/>
      <c r="AI1664" s="3156"/>
      <c r="AJ1664" s="3156"/>
      <c r="AK1664" s="3156"/>
      <c r="AL1664" s="3156"/>
    </row>
    <row r="1665" spans="1:38" ht="16.5" customHeight="1">
      <c r="A1665" s="3554"/>
      <c r="B1665" s="3554"/>
      <c r="C1665" s="4236" t="s">
        <v>591</v>
      </c>
      <c r="D1665" s="4237" t="s">
        <v>592</v>
      </c>
      <c r="E1665" s="4239">
        <f t="shared" si="168"/>
        <v>18924</v>
      </c>
      <c r="F1665" s="549">
        <f t="shared" si="165"/>
        <v>18924</v>
      </c>
      <c r="G1665" s="3154"/>
      <c r="H1665" s="3154"/>
      <c r="I1665" s="3154">
        <v>18924</v>
      </c>
      <c r="J1665" s="3154"/>
      <c r="K1665" s="3154"/>
      <c r="L1665" s="3154"/>
      <c r="M1665" s="1690"/>
      <c r="N1665" s="3155"/>
      <c r="O1665" s="3155"/>
      <c r="P1665" s="3155"/>
      <c r="Q1665" s="3100"/>
      <c r="R1665" s="3155"/>
      <c r="S1665" s="3155"/>
      <c r="T1665" s="3155"/>
      <c r="U1665" s="3155"/>
      <c r="V1665" s="3155"/>
      <c r="W1665" s="3155"/>
      <c r="X1665" s="3155"/>
      <c r="Y1665" s="3155"/>
      <c r="Z1665" s="3155"/>
      <c r="AA1665" s="3155"/>
      <c r="AB1665" s="3155"/>
      <c r="AC1665" s="3155"/>
      <c r="AD1665" s="3155"/>
      <c r="AE1665" s="3155"/>
      <c r="AF1665" s="3100"/>
      <c r="AG1665" s="3156"/>
      <c r="AH1665" s="3156"/>
      <c r="AI1665" s="3156"/>
      <c r="AJ1665" s="3156"/>
      <c r="AK1665" s="3156"/>
      <c r="AL1665" s="3156"/>
    </row>
    <row r="1666" spans="1:38" ht="16.5" customHeight="1">
      <c r="A1666" s="3561"/>
      <c r="B1666" s="3554"/>
      <c r="C1666" s="4248" t="s">
        <v>593</v>
      </c>
      <c r="D1666" s="4233" t="s">
        <v>594</v>
      </c>
      <c r="E1666" s="4239">
        <f t="shared" si="168"/>
        <v>0</v>
      </c>
      <c r="F1666" s="549">
        <f t="shared" si="165"/>
        <v>0</v>
      </c>
      <c r="G1666" s="3157"/>
      <c r="H1666" s="3157"/>
      <c r="I1666" s="3157">
        <v>0</v>
      </c>
      <c r="J1666" s="3157"/>
      <c r="K1666" s="3157"/>
      <c r="L1666" s="3157"/>
      <c r="M1666" s="1690"/>
      <c r="N1666" s="3158"/>
      <c r="O1666" s="3158"/>
      <c r="P1666" s="3158"/>
      <c r="Q1666" s="3100"/>
      <c r="R1666" s="3158"/>
      <c r="S1666" s="3158"/>
      <c r="T1666" s="3158"/>
      <c r="U1666" s="3158"/>
      <c r="V1666" s="3158"/>
      <c r="W1666" s="3158"/>
      <c r="X1666" s="3158"/>
      <c r="Y1666" s="3158"/>
      <c r="Z1666" s="3158"/>
      <c r="AA1666" s="3158"/>
      <c r="AB1666" s="3158"/>
      <c r="AC1666" s="3158"/>
      <c r="AD1666" s="3158"/>
      <c r="AE1666" s="3158"/>
      <c r="AF1666" s="3100"/>
      <c r="AG1666" s="3159"/>
      <c r="AH1666" s="3159"/>
      <c r="AI1666" s="3159"/>
      <c r="AJ1666" s="3159"/>
      <c r="AK1666" s="3159"/>
      <c r="AL1666" s="3159"/>
    </row>
    <row r="1667" spans="1:38" ht="16.5" customHeight="1">
      <c r="A1667" s="3561"/>
      <c r="B1667" s="3554"/>
      <c r="C1667" s="4248" t="s">
        <v>595</v>
      </c>
      <c r="D1667" s="4233" t="s">
        <v>596</v>
      </c>
      <c r="E1667" s="4239">
        <f t="shared" si="168"/>
        <v>4761</v>
      </c>
      <c r="F1667" s="549">
        <f t="shared" si="165"/>
        <v>4761</v>
      </c>
      <c r="G1667" s="3160"/>
      <c r="H1667" s="3160"/>
      <c r="I1667" s="3160">
        <v>4761</v>
      </c>
      <c r="J1667" s="3160"/>
      <c r="K1667" s="3160"/>
      <c r="L1667" s="3160"/>
      <c r="M1667" s="1690"/>
      <c r="N1667" s="3161"/>
      <c r="O1667" s="3161"/>
      <c r="P1667" s="3161"/>
      <c r="Q1667" s="3100"/>
      <c r="R1667" s="3161"/>
      <c r="S1667" s="3161"/>
      <c r="T1667" s="3161"/>
      <c r="U1667" s="3161"/>
      <c r="V1667" s="3161"/>
      <c r="W1667" s="3161"/>
      <c r="X1667" s="3161"/>
      <c r="Y1667" s="3161"/>
      <c r="Z1667" s="3161"/>
      <c r="AA1667" s="3161"/>
      <c r="AB1667" s="3161"/>
      <c r="AC1667" s="3161"/>
      <c r="AD1667" s="3161"/>
      <c r="AE1667" s="3161"/>
      <c r="AF1667" s="3100"/>
      <c r="AG1667" s="3162"/>
      <c r="AH1667" s="3162"/>
      <c r="AI1667" s="3162"/>
      <c r="AJ1667" s="3162"/>
      <c r="AK1667" s="3162"/>
      <c r="AL1667" s="3162"/>
    </row>
    <row r="1668" spans="1:38" ht="16.5" customHeight="1" thickBot="1">
      <c r="A1668" s="583"/>
      <c r="B1668" s="3555"/>
      <c r="C1668" s="4461"/>
      <c r="D1668" s="4462"/>
      <c r="E1668" s="4443"/>
      <c r="F1668" s="549">
        <f t="shared" si="165"/>
        <v>0</v>
      </c>
      <c r="G1668" s="3163"/>
      <c r="H1668" s="3163"/>
      <c r="I1668" s="3163"/>
      <c r="J1668" s="3163"/>
      <c r="K1668" s="3163"/>
      <c r="L1668" s="3163"/>
      <c r="M1668" s="1690"/>
      <c r="N1668" s="3164"/>
      <c r="O1668" s="3164"/>
      <c r="P1668" s="3164"/>
      <c r="Q1668" s="3100"/>
      <c r="R1668" s="3164"/>
      <c r="S1668" s="3164"/>
      <c r="T1668" s="3164"/>
      <c r="U1668" s="3164"/>
      <c r="V1668" s="3164"/>
      <c r="W1668" s="3164"/>
      <c r="X1668" s="3164"/>
      <c r="Y1668" s="3164"/>
      <c r="Z1668" s="3164"/>
      <c r="AA1668" s="3164"/>
      <c r="AB1668" s="3164"/>
      <c r="AC1668" s="3164"/>
      <c r="AD1668" s="3164"/>
      <c r="AE1668" s="3164"/>
      <c r="AF1668" s="3100"/>
      <c r="AG1668" s="3165"/>
      <c r="AH1668" s="3165"/>
      <c r="AI1668" s="3165"/>
      <c r="AJ1668" s="3165"/>
      <c r="AK1668" s="3165"/>
      <c r="AL1668" s="3165"/>
    </row>
    <row r="1669" spans="1:38" ht="17.100000000000001" customHeight="1">
      <c r="A1669" s="3561"/>
      <c r="B1669" s="3554"/>
      <c r="C1669" s="5497" t="s">
        <v>597</v>
      </c>
      <c r="D1669" s="5497"/>
      <c r="E1669" s="870">
        <f>SUM(E1670:E1671)</f>
        <v>11000</v>
      </c>
      <c r="F1669" s="549">
        <f t="shared" si="165"/>
        <v>0</v>
      </c>
      <c r="G1669" s="3166"/>
      <c r="H1669" s="3166"/>
      <c r="I1669" s="3166"/>
      <c r="J1669" s="3166"/>
      <c r="K1669" s="3166"/>
      <c r="L1669" s="3166"/>
      <c r="M1669" s="1690"/>
      <c r="N1669" s="3167"/>
      <c r="O1669" s="3167"/>
      <c r="P1669" s="3167"/>
      <c r="Q1669" s="3100"/>
      <c r="R1669" s="3167"/>
      <c r="S1669" s="3167"/>
      <c r="T1669" s="3167"/>
      <c r="U1669" s="3167"/>
      <c r="V1669" s="3167"/>
      <c r="W1669" s="3167"/>
      <c r="X1669" s="3167"/>
      <c r="Y1669" s="3167"/>
      <c r="Z1669" s="3167"/>
      <c r="AA1669" s="3167"/>
      <c r="AB1669" s="3167"/>
      <c r="AC1669" s="3167"/>
      <c r="AD1669" s="3167"/>
      <c r="AE1669" s="3167"/>
      <c r="AF1669" s="3100"/>
      <c r="AG1669" s="3168"/>
      <c r="AH1669" s="3168"/>
      <c r="AI1669" s="3168"/>
      <c r="AJ1669" s="3168"/>
      <c r="AK1669" s="3168"/>
      <c r="AL1669" s="3168"/>
    </row>
    <row r="1670" spans="1:38" s="694" customFormat="1" ht="17.100000000000001" customHeight="1">
      <c r="A1670" s="692"/>
      <c r="B1670" s="693"/>
      <c r="C1670" s="4221" t="s">
        <v>600</v>
      </c>
      <c r="D1670" s="4249" t="s">
        <v>601</v>
      </c>
      <c r="E1670" s="4219">
        <f>F1670</f>
        <v>6000</v>
      </c>
      <c r="F1670" s="549">
        <f t="shared" si="165"/>
        <v>6000</v>
      </c>
      <c r="G1670" s="3169"/>
      <c r="H1670" s="3169"/>
      <c r="I1670" s="3169">
        <v>6000</v>
      </c>
      <c r="J1670" s="3169"/>
      <c r="K1670" s="3169"/>
      <c r="L1670" s="3169"/>
      <c r="M1670" s="3170"/>
      <c r="N1670" s="3171"/>
      <c r="O1670" s="3171"/>
      <c r="P1670" s="3171"/>
      <c r="Q1670" s="3172"/>
      <c r="R1670" s="3171"/>
      <c r="S1670" s="3171"/>
      <c r="T1670" s="3171"/>
      <c r="U1670" s="3171"/>
      <c r="V1670" s="3171"/>
      <c r="W1670" s="3171"/>
      <c r="X1670" s="3171"/>
      <c r="Y1670" s="3171"/>
      <c r="Z1670" s="3171"/>
      <c r="AA1670" s="3171"/>
      <c r="AB1670" s="3171"/>
      <c r="AC1670" s="3171"/>
      <c r="AD1670" s="3171"/>
      <c r="AE1670" s="3171"/>
      <c r="AF1670" s="3172"/>
      <c r="AG1670" s="3173"/>
      <c r="AH1670" s="3173"/>
      <c r="AI1670" s="3173"/>
      <c r="AJ1670" s="3173"/>
      <c r="AK1670" s="3173"/>
      <c r="AL1670" s="3173"/>
    </row>
    <row r="1671" spans="1:38" ht="18.75" customHeight="1" thickBot="1">
      <c r="A1671" s="3561"/>
      <c r="B1671" s="3555"/>
      <c r="C1671" s="4243" t="s">
        <v>632</v>
      </c>
      <c r="D1671" s="4190" t="s">
        <v>633</v>
      </c>
      <c r="E1671" s="4184">
        <f>F1671</f>
        <v>5000</v>
      </c>
      <c r="F1671" s="549">
        <f t="shared" si="165"/>
        <v>5000</v>
      </c>
      <c r="G1671" s="3174"/>
      <c r="H1671" s="3174"/>
      <c r="I1671" s="3174">
        <v>5000</v>
      </c>
      <c r="J1671" s="3174"/>
      <c r="K1671" s="3174"/>
      <c r="L1671" s="3174"/>
      <c r="M1671" s="1690"/>
      <c r="N1671" s="3175"/>
      <c r="O1671" s="3175"/>
      <c r="P1671" s="3175"/>
      <c r="Q1671" s="3176"/>
      <c r="R1671" s="3175"/>
      <c r="S1671" s="3175"/>
      <c r="T1671" s="3175"/>
      <c r="U1671" s="3175"/>
      <c r="V1671" s="3175"/>
      <c r="W1671" s="3175"/>
      <c r="X1671" s="3175"/>
      <c r="Y1671" s="3175"/>
      <c r="Z1671" s="3175"/>
      <c r="AA1671" s="3175"/>
      <c r="AB1671" s="3175"/>
      <c r="AC1671" s="3175"/>
      <c r="AD1671" s="3175"/>
      <c r="AE1671" s="3175"/>
      <c r="AF1671" s="3176"/>
      <c r="AG1671" s="3177"/>
      <c r="AH1671" s="3177"/>
      <c r="AI1671" s="3177"/>
      <c r="AJ1671" s="3177"/>
      <c r="AK1671" s="3177"/>
      <c r="AL1671" s="3177"/>
    </row>
    <row r="1672" spans="1:38" ht="17.100000000000001" customHeight="1" thickBot="1">
      <c r="A1672" s="3554"/>
      <c r="B1672" s="576" t="s">
        <v>525</v>
      </c>
      <c r="C1672" s="577"/>
      <c r="D1672" s="578" t="s">
        <v>33</v>
      </c>
      <c r="E1672" s="579">
        <f>SUM(E1673,)</f>
        <v>2587022</v>
      </c>
      <c r="F1672" s="549">
        <f t="shared" si="165"/>
        <v>0</v>
      </c>
      <c r="G1672" s="3160"/>
      <c r="H1672" s="3160"/>
      <c r="I1672" s="3160"/>
      <c r="J1672" s="3160"/>
      <c r="K1672" s="3160"/>
      <c r="L1672" s="3160"/>
      <c r="M1672" s="1690"/>
      <c r="N1672" s="3161"/>
      <c r="O1672" s="3161"/>
      <c r="P1672" s="3161"/>
      <c r="Q1672" s="3176"/>
      <c r="R1672" s="3161"/>
      <c r="S1672" s="3161"/>
      <c r="T1672" s="3161"/>
      <c r="U1672" s="3161"/>
      <c r="V1672" s="3161"/>
      <c r="W1672" s="3161"/>
      <c r="X1672" s="3161"/>
      <c r="Y1672" s="3161"/>
      <c r="Z1672" s="3161"/>
      <c r="AA1672" s="3161"/>
      <c r="AB1672" s="3161"/>
      <c r="AC1672" s="3161"/>
      <c r="AD1672" s="3161"/>
      <c r="AE1672" s="3161"/>
      <c r="AF1672" s="3176"/>
      <c r="AG1672" s="3162"/>
      <c r="AH1672" s="3162"/>
      <c r="AI1672" s="3162"/>
      <c r="AJ1672" s="3162"/>
      <c r="AK1672" s="3162"/>
      <c r="AL1672" s="3162"/>
    </row>
    <row r="1673" spans="1:38" ht="17.100000000000001" customHeight="1">
      <c r="A1673" s="3561"/>
      <c r="B1673" s="573"/>
      <c r="C1673" s="5477" t="s">
        <v>582</v>
      </c>
      <c r="D1673" s="5477"/>
      <c r="E1673" s="574">
        <f>SUM(E1674,)</f>
        <v>2587022</v>
      </c>
      <c r="F1673" s="549">
        <f t="shared" si="165"/>
        <v>0</v>
      </c>
      <c r="G1673" s="3160"/>
      <c r="H1673" s="3160"/>
      <c r="I1673" s="3160"/>
      <c r="J1673" s="3160"/>
      <c r="K1673" s="3160"/>
      <c r="L1673" s="3160"/>
      <c r="M1673" s="1690"/>
      <c r="N1673" s="3161"/>
      <c r="O1673" s="3161"/>
      <c r="P1673" s="3161"/>
      <c r="Q1673" s="3176"/>
      <c r="R1673" s="3161"/>
      <c r="S1673" s="3161"/>
      <c r="T1673" s="3161"/>
      <c r="U1673" s="3161"/>
      <c r="V1673" s="3161"/>
      <c r="W1673" s="3161"/>
      <c r="X1673" s="3161"/>
      <c r="Y1673" s="3161"/>
      <c r="Z1673" s="3161"/>
      <c r="AA1673" s="3161"/>
      <c r="AB1673" s="3161"/>
      <c r="AC1673" s="3161"/>
      <c r="AD1673" s="3161"/>
      <c r="AE1673" s="3161"/>
      <c r="AF1673" s="3176"/>
      <c r="AG1673" s="3162"/>
      <c r="AH1673" s="3162"/>
      <c r="AI1673" s="3162"/>
      <c r="AJ1673" s="3162"/>
      <c r="AK1673" s="3162"/>
      <c r="AL1673" s="3162"/>
    </row>
    <row r="1674" spans="1:38" ht="17.100000000000001" customHeight="1">
      <c r="A1674" s="3561"/>
      <c r="B1674" s="573"/>
      <c r="C1674" s="5478" t="s">
        <v>583</v>
      </c>
      <c r="D1674" s="5478"/>
      <c r="E1674" s="4239">
        <f>SUM(E1675,E1683)</f>
        <v>2587022</v>
      </c>
      <c r="F1674" s="549">
        <f t="shared" si="165"/>
        <v>0</v>
      </c>
      <c r="G1674" s="3174"/>
      <c r="H1674" s="3174"/>
      <c r="I1674" s="3174"/>
      <c r="J1674" s="3174"/>
      <c r="K1674" s="3174"/>
      <c r="L1674" s="3174"/>
      <c r="M1674" s="1690"/>
      <c r="N1674" s="3175"/>
      <c r="O1674" s="3175"/>
      <c r="P1674" s="3175"/>
      <c r="Q1674" s="3176"/>
      <c r="R1674" s="3175"/>
      <c r="S1674" s="3175"/>
      <c r="T1674" s="3175"/>
      <c r="U1674" s="3175"/>
      <c r="V1674" s="3175"/>
      <c r="W1674" s="3175"/>
      <c r="X1674" s="3175"/>
      <c r="Y1674" s="3175"/>
      <c r="Z1674" s="3175"/>
      <c r="AA1674" s="3175"/>
      <c r="AB1674" s="3175"/>
      <c r="AC1674" s="3175"/>
      <c r="AD1674" s="3175"/>
      <c r="AE1674" s="3175"/>
      <c r="AF1674" s="3176"/>
      <c r="AG1674" s="3177"/>
      <c r="AH1674" s="3177"/>
      <c r="AI1674" s="3177"/>
      <c r="AJ1674" s="3177"/>
      <c r="AK1674" s="3177"/>
      <c r="AL1674" s="3177"/>
    </row>
    <row r="1675" spans="1:38" ht="17.100000000000001" customHeight="1">
      <c r="A1675" s="3561"/>
      <c r="B1675" s="573"/>
      <c r="C1675" s="5495" t="s">
        <v>584</v>
      </c>
      <c r="D1675" s="5496"/>
      <c r="E1675" s="4242">
        <f>SUM(E1676:E1681)</f>
        <v>1978772</v>
      </c>
      <c r="F1675" s="549">
        <f t="shared" si="165"/>
        <v>0</v>
      </c>
      <c r="G1675" s="3174"/>
      <c r="H1675" s="3174"/>
      <c r="I1675" s="3174"/>
      <c r="J1675" s="3174"/>
      <c r="K1675" s="3174"/>
      <c r="L1675" s="3174"/>
      <c r="M1675" s="1690"/>
      <c r="N1675" s="3175"/>
      <c r="O1675" s="3175"/>
      <c r="P1675" s="3175"/>
      <c r="Q1675" s="3176"/>
      <c r="R1675" s="3175"/>
      <c r="S1675" s="3175"/>
      <c r="T1675" s="3175"/>
      <c r="U1675" s="3175"/>
      <c r="V1675" s="3175"/>
      <c r="W1675" s="3175"/>
      <c r="X1675" s="3175"/>
      <c r="Y1675" s="3175"/>
      <c r="Z1675" s="3175"/>
      <c r="AA1675" s="3175"/>
      <c r="AB1675" s="3175"/>
      <c r="AC1675" s="3175"/>
      <c r="AD1675" s="3175"/>
      <c r="AE1675" s="3175"/>
      <c r="AF1675" s="3176"/>
      <c r="AG1675" s="3177"/>
      <c r="AH1675" s="3177"/>
      <c r="AI1675" s="3177"/>
      <c r="AJ1675" s="3177"/>
      <c r="AK1675" s="3177"/>
      <c r="AL1675" s="3177"/>
    </row>
    <row r="1676" spans="1:38" ht="17.100000000000001" customHeight="1">
      <c r="A1676" s="3561"/>
      <c r="B1676" s="573"/>
      <c r="C1676" s="4250">
        <v>4010</v>
      </c>
      <c r="D1676" s="4251" t="s">
        <v>586</v>
      </c>
      <c r="E1676" s="4252">
        <f>F1676</f>
        <v>1519875</v>
      </c>
      <c r="F1676" s="549">
        <f t="shared" si="165"/>
        <v>1519875</v>
      </c>
      <c r="G1676" s="3178"/>
      <c r="H1676" s="3178"/>
      <c r="I1676" s="3178">
        <v>1519875</v>
      </c>
      <c r="J1676" s="3178"/>
      <c r="K1676" s="3178"/>
      <c r="L1676" s="3178"/>
      <c r="M1676" s="1690"/>
      <c r="N1676" s="3179"/>
      <c r="O1676" s="3179"/>
      <c r="P1676" s="3179"/>
      <c r="Q1676" s="3176"/>
      <c r="R1676" s="3179"/>
      <c r="S1676" s="3179"/>
      <c r="T1676" s="3179"/>
      <c r="U1676" s="3179"/>
      <c r="V1676" s="3179"/>
      <c r="W1676" s="3179"/>
      <c r="X1676" s="3179"/>
      <c r="Y1676" s="3179"/>
      <c r="Z1676" s="3179"/>
      <c r="AA1676" s="3179"/>
      <c r="AB1676" s="3179"/>
      <c r="AC1676" s="3179"/>
      <c r="AD1676" s="3179"/>
      <c r="AE1676" s="3179"/>
      <c r="AF1676" s="3176"/>
      <c r="AG1676" s="3180"/>
      <c r="AH1676" s="3180"/>
      <c r="AI1676" s="3180"/>
      <c r="AJ1676" s="3180"/>
      <c r="AK1676" s="3180"/>
      <c r="AL1676" s="3180"/>
    </row>
    <row r="1677" spans="1:38" ht="17.100000000000001" customHeight="1">
      <c r="A1677" s="3561"/>
      <c r="B1677" s="573"/>
      <c r="C1677" s="4250">
        <v>4040</v>
      </c>
      <c r="D1677" s="4251" t="s">
        <v>588</v>
      </c>
      <c r="E1677" s="4252">
        <f>F1677</f>
        <v>123397</v>
      </c>
      <c r="F1677" s="549">
        <f t="shared" si="165"/>
        <v>123397</v>
      </c>
      <c r="G1677" s="3181"/>
      <c r="H1677" s="3181"/>
      <c r="I1677" s="3181">
        <v>123397</v>
      </c>
      <c r="J1677" s="3181"/>
      <c r="K1677" s="3181"/>
      <c r="L1677" s="3181"/>
      <c r="M1677" s="1690"/>
      <c r="N1677" s="3182"/>
      <c r="O1677" s="3182"/>
      <c r="P1677" s="3182"/>
      <c r="Q1677" s="3176"/>
      <c r="R1677" s="3182"/>
      <c r="S1677" s="3182"/>
      <c r="T1677" s="3182"/>
      <c r="U1677" s="3182"/>
      <c r="V1677" s="3182"/>
      <c r="W1677" s="3182"/>
      <c r="X1677" s="3182"/>
      <c r="Y1677" s="3182"/>
      <c r="Z1677" s="3182"/>
      <c r="AA1677" s="3182"/>
      <c r="AB1677" s="3182"/>
      <c r="AC1677" s="3182"/>
      <c r="AD1677" s="3182"/>
      <c r="AE1677" s="3182"/>
      <c r="AF1677" s="3176"/>
      <c r="AG1677" s="3183"/>
      <c r="AH1677" s="3183"/>
      <c r="AI1677" s="3183"/>
      <c r="AJ1677" s="3183"/>
      <c r="AK1677" s="3183"/>
      <c r="AL1677" s="3183"/>
    </row>
    <row r="1678" spans="1:38" ht="17.100000000000001" customHeight="1">
      <c r="A1678" s="3561"/>
      <c r="B1678" s="573"/>
      <c r="C1678" s="4253" t="s">
        <v>589</v>
      </c>
      <c r="D1678" s="4254" t="s">
        <v>586</v>
      </c>
      <c r="E1678" s="4252">
        <f>F1678</f>
        <v>278206</v>
      </c>
      <c r="F1678" s="549">
        <f t="shared" si="165"/>
        <v>278206</v>
      </c>
      <c r="G1678" s="3184"/>
      <c r="H1678" s="3184"/>
      <c r="I1678" s="3184">
        <v>278206</v>
      </c>
      <c r="J1678" s="3184"/>
      <c r="K1678" s="3184"/>
      <c r="L1678" s="3184"/>
      <c r="M1678" s="1690"/>
      <c r="N1678" s="3185"/>
      <c r="O1678" s="3185"/>
      <c r="P1678" s="3185"/>
      <c r="Q1678" s="3176"/>
      <c r="R1678" s="3185"/>
      <c r="S1678" s="3185"/>
      <c r="T1678" s="3185"/>
      <c r="U1678" s="3185"/>
      <c r="V1678" s="3185"/>
      <c r="W1678" s="3185"/>
      <c r="X1678" s="3185"/>
      <c r="Y1678" s="3185"/>
      <c r="Z1678" s="3185"/>
      <c r="AA1678" s="3185"/>
      <c r="AB1678" s="3185"/>
      <c r="AC1678" s="3185"/>
      <c r="AD1678" s="3185"/>
      <c r="AE1678" s="3185"/>
      <c r="AF1678" s="3176"/>
      <c r="AG1678" s="3186"/>
      <c r="AH1678" s="3186"/>
      <c r="AI1678" s="3186"/>
      <c r="AJ1678" s="3186"/>
      <c r="AK1678" s="3186"/>
      <c r="AL1678" s="3186"/>
    </row>
    <row r="1679" spans="1:38" ht="24.75" customHeight="1">
      <c r="A1679" s="3561"/>
      <c r="B1679" s="573"/>
      <c r="C1679" s="4253" t="s">
        <v>591</v>
      </c>
      <c r="D1679" s="4255" t="s">
        <v>696</v>
      </c>
      <c r="E1679" s="4252">
        <f>F1679</f>
        <v>36493</v>
      </c>
      <c r="F1679" s="549">
        <f t="shared" si="165"/>
        <v>36493</v>
      </c>
      <c r="G1679" s="3187"/>
      <c r="H1679" s="3187"/>
      <c r="I1679" s="3187">
        <v>36493</v>
      </c>
      <c r="J1679" s="3187"/>
      <c r="K1679" s="3187"/>
      <c r="L1679" s="3187"/>
      <c r="M1679" s="1690"/>
      <c r="N1679" s="3188"/>
      <c r="O1679" s="3188"/>
      <c r="P1679" s="3188"/>
      <c r="Q1679" s="3176"/>
      <c r="R1679" s="3188"/>
      <c r="S1679" s="3188"/>
      <c r="T1679" s="3188"/>
      <c r="U1679" s="3188"/>
      <c r="V1679" s="3188"/>
      <c r="W1679" s="3188"/>
      <c r="X1679" s="3188"/>
      <c r="Y1679" s="3188"/>
      <c r="Z1679" s="3188"/>
      <c r="AA1679" s="3188"/>
      <c r="AB1679" s="3188"/>
      <c r="AC1679" s="3188"/>
      <c r="AD1679" s="3188"/>
      <c r="AE1679" s="3188"/>
      <c r="AF1679" s="3176"/>
      <c r="AG1679" s="3189"/>
      <c r="AH1679" s="3189"/>
      <c r="AI1679" s="3189"/>
      <c r="AJ1679" s="3189"/>
      <c r="AK1679" s="3189"/>
      <c r="AL1679" s="3189"/>
    </row>
    <row r="1680" spans="1:38" ht="17.100000000000001" customHeight="1">
      <c r="A1680" s="3561"/>
      <c r="B1680" s="573"/>
      <c r="C1680" s="4253" t="s">
        <v>593</v>
      </c>
      <c r="D1680" s="4256" t="s">
        <v>594</v>
      </c>
      <c r="E1680" s="4252">
        <f t="shared" ref="E1680:E1681" si="169">F1680</f>
        <v>2750</v>
      </c>
      <c r="F1680" s="549">
        <f t="shared" si="165"/>
        <v>2750</v>
      </c>
      <c r="G1680" s="3190"/>
      <c r="H1680" s="3190"/>
      <c r="I1680" s="3190"/>
      <c r="J1680" s="3190"/>
      <c r="K1680" s="3190"/>
      <c r="L1680" s="3190"/>
      <c r="M1680" s="1690"/>
      <c r="N1680" s="3191"/>
      <c r="O1680" s="3191"/>
      <c r="P1680" s="3191"/>
      <c r="Q1680" s="3176"/>
      <c r="R1680" s="3191"/>
      <c r="S1680" s="3191"/>
      <c r="T1680" s="3191"/>
      <c r="U1680" s="3191">
        <v>2750</v>
      </c>
      <c r="V1680" s="3191"/>
      <c r="W1680" s="3191"/>
      <c r="X1680" s="3191"/>
      <c r="Y1680" s="3191"/>
      <c r="Z1680" s="3191"/>
      <c r="AA1680" s="3191"/>
      <c r="AB1680" s="3191"/>
      <c r="AC1680" s="3191"/>
      <c r="AD1680" s="3191"/>
      <c r="AE1680" s="3191"/>
      <c r="AF1680" s="3176"/>
      <c r="AG1680" s="3192"/>
      <c r="AH1680" s="3192"/>
      <c r="AI1680" s="3192"/>
      <c r="AJ1680" s="3192"/>
      <c r="AK1680" s="3192"/>
      <c r="AL1680" s="3192"/>
    </row>
    <row r="1681" spans="1:38" ht="17.100000000000001" customHeight="1">
      <c r="A1681" s="3561"/>
      <c r="B1681" s="573"/>
      <c r="C1681" s="4257" t="s">
        <v>595</v>
      </c>
      <c r="D1681" s="4258" t="s">
        <v>596</v>
      </c>
      <c r="E1681" s="4239">
        <f t="shared" si="169"/>
        <v>18051</v>
      </c>
      <c r="F1681" s="549">
        <f t="shared" si="165"/>
        <v>18051</v>
      </c>
      <c r="G1681" s="3190"/>
      <c r="H1681" s="3190"/>
      <c r="I1681" s="3190">
        <v>18051</v>
      </c>
      <c r="J1681" s="3190"/>
      <c r="K1681" s="3190"/>
      <c r="L1681" s="3190"/>
      <c r="M1681" s="1690"/>
      <c r="N1681" s="3191"/>
      <c r="O1681" s="3191"/>
      <c r="P1681" s="3191"/>
      <c r="Q1681" s="3176"/>
      <c r="R1681" s="3191"/>
      <c r="S1681" s="3191"/>
      <c r="T1681" s="3191"/>
      <c r="U1681" s="3191"/>
      <c r="V1681" s="3191"/>
      <c r="W1681" s="3191"/>
      <c r="X1681" s="3191"/>
      <c r="Y1681" s="3191"/>
      <c r="Z1681" s="3191"/>
      <c r="AA1681" s="3191"/>
      <c r="AB1681" s="3191"/>
      <c r="AC1681" s="3191"/>
      <c r="AD1681" s="3191"/>
      <c r="AE1681" s="3191"/>
      <c r="AF1681" s="3176"/>
      <c r="AG1681" s="3192"/>
      <c r="AH1681" s="3192"/>
      <c r="AI1681" s="3192"/>
      <c r="AJ1681" s="3192"/>
      <c r="AK1681" s="3192"/>
      <c r="AL1681" s="3192"/>
    </row>
    <row r="1682" spans="1:38" ht="14.25" customHeight="1">
      <c r="A1682" s="3561"/>
      <c r="B1682" s="573"/>
      <c r="C1682" s="4256"/>
      <c r="D1682" s="4256"/>
      <c r="E1682" s="4252"/>
      <c r="F1682" s="549">
        <f t="shared" si="165"/>
        <v>0</v>
      </c>
      <c r="G1682" s="3193"/>
      <c r="H1682" s="3193"/>
      <c r="I1682" s="3193"/>
      <c r="J1682" s="3193"/>
      <c r="K1682" s="3193"/>
      <c r="L1682" s="3193"/>
      <c r="M1682" s="1690"/>
      <c r="N1682" s="3194"/>
      <c r="O1682" s="3194"/>
      <c r="P1682" s="3194"/>
      <c r="Q1682" s="3176"/>
      <c r="R1682" s="3194"/>
      <c r="S1682" s="3194"/>
      <c r="T1682" s="3194"/>
      <c r="U1682" s="3194"/>
      <c r="V1682" s="3194"/>
      <c r="W1682" s="3194"/>
      <c r="X1682" s="3194"/>
      <c r="Y1682" s="3194"/>
      <c r="Z1682" s="3194"/>
      <c r="AA1682" s="3194"/>
      <c r="AB1682" s="3194"/>
      <c r="AC1682" s="3194"/>
      <c r="AD1682" s="3194"/>
      <c r="AE1682" s="3194"/>
      <c r="AF1682" s="3176"/>
      <c r="AG1682" s="3195"/>
      <c r="AH1682" s="3195"/>
      <c r="AI1682" s="3195"/>
      <c r="AJ1682" s="3195"/>
      <c r="AK1682" s="3195"/>
      <c r="AL1682" s="3195"/>
    </row>
    <row r="1683" spans="1:38" ht="17.100000000000001" customHeight="1">
      <c r="A1683" s="3561"/>
      <c r="B1683" s="573"/>
      <c r="C1683" s="5508" t="s">
        <v>597</v>
      </c>
      <c r="D1683" s="5508"/>
      <c r="E1683" s="4259">
        <f>SUM(E1684:E1686)</f>
        <v>608250</v>
      </c>
      <c r="F1683" s="549">
        <f t="shared" si="165"/>
        <v>0</v>
      </c>
      <c r="G1683" s="3196"/>
      <c r="H1683" s="3196"/>
      <c r="I1683" s="3196"/>
      <c r="J1683" s="3196"/>
      <c r="K1683" s="3196"/>
      <c r="L1683" s="3196"/>
      <c r="M1683" s="1690"/>
      <c r="N1683" s="3197"/>
      <c r="O1683" s="3197"/>
      <c r="P1683" s="3197"/>
      <c r="Q1683" s="3176"/>
      <c r="R1683" s="3197"/>
      <c r="S1683" s="3197"/>
      <c r="T1683" s="3197"/>
      <c r="U1683" s="3197"/>
      <c r="V1683" s="3197"/>
      <c r="W1683" s="3197"/>
      <c r="X1683" s="3197"/>
      <c r="Y1683" s="3197"/>
      <c r="Z1683" s="3197"/>
      <c r="AA1683" s="3197"/>
      <c r="AB1683" s="3197"/>
      <c r="AC1683" s="3197"/>
      <c r="AD1683" s="3197"/>
      <c r="AE1683" s="3197"/>
      <c r="AF1683" s="3176"/>
      <c r="AG1683" s="3198"/>
      <c r="AH1683" s="3198"/>
      <c r="AI1683" s="3198"/>
      <c r="AJ1683" s="3198"/>
      <c r="AK1683" s="3198"/>
      <c r="AL1683" s="3198"/>
    </row>
    <row r="1684" spans="1:38" ht="17.100000000000001" customHeight="1">
      <c r="A1684" s="3561"/>
      <c r="B1684" s="573"/>
      <c r="C1684" s="4260" t="s">
        <v>600</v>
      </c>
      <c r="D1684" s="4261" t="s">
        <v>601</v>
      </c>
      <c r="E1684" s="4262">
        <f t="shared" ref="E1684:E1685" si="170">F1684</f>
        <v>8000</v>
      </c>
      <c r="F1684" s="549">
        <f t="shared" si="165"/>
        <v>8000</v>
      </c>
      <c r="G1684" s="3199"/>
      <c r="H1684" s="3199"/>
      <c r="I1684" s="3199"/>
      <c r="J1684" s="3199"/>
      <c r="K1684" s="3199"/>
      <c r="L1684" s="3199"/>
      <c r="M1684" s="1690"/>
      <c r="N1684" s="3200"/>
      <c r="O1684" s="3200"/>
      <c r="P1684" s="3200"/>
      <c r="Q1684" s="3176"/>
      <c r="R1684" s="3200"/>
      <c r="S1684" s="3200"/>
      <c r="T1684" s="3200"/>
      <c r="U1684" s="3200">
        <v>8000</v>
      </c>
      <c r="V1684" s="3200"/>
      <c r="W1684" s="3200"/>
      <c r="X1684" s="3200"/>
      <c r="Y1684" s="3200"/>
      <c r="Z1684" s="3200"/>
      <c r="AA1684" s="3200"/>
      <c r="AB1684" s="3200"/>
      <c r="AC1684" s="3200"/>
      <c r="AD1684" s="3200"/>
      <c r="AE1684" s="3200"/>
      <c r="AF1684" s="3176"/>
      <c r="AG1684" s="3201"/>
      <c r="AH1684" s="3201"/>
      <c r="AI1684" s="3201"/>
      <c r="AJ1684" s="3201"/>
      <c r="AK1684" s="3201"/>
      <c r="AL1684" s="3201"/>
    </row>
    <row r="1685" spans="1:38" ht="17.100000000000001" customHeight="1">
      <c r="A1685" s="3561"/>
      <c r="B1685" s="573"/>
      <c r="C1685" s="599" t="s">
        <v>610</v>
      </c>
      <c r="D1685" s="4263" t="s">
        <v>611</v>
      </c>
      <c r="E1685" s="4262">
        <f t="shared" si="170"/>
        <v>439000</v>
      </c>
      <c r="F1685" s="549">
        <f t="shared" si="165"/>
        <v>439000</v>
      </c>
      <c r="G1685" s="3202"/>
      <c r="H1685" s="3202"/>
      <c r="I1685" s="3202"/>
      <c r="J1685" s="3202"/>
      <c r="K1685" s="3202"/>
      <c r="L1685" s="3202"/>
      <c r="M1685" s="1690"/>
      <c r="N1685" s="3203"/>
      <c r="O1685" s="3203"/>
      <c r="P1685" s="3203"/>
      <c r="Q1685" s="3176"/>
      <c r="R1685" s="3203"/>
      <c r="S1685" s="3203"/>
      <c r="T1685" s="3203"/>
      <c r="U1685" s="3203">
        <v>439000</v>
      </c>
      <c r="V1685" s="3203"/>
      <c r="W1685" s="3203"/>
      <c r="X1685" s="3203"/>
      <c r="Y1685" s="3203"/>
      <c r="Z1685" s="3203"/>
      <c r="AA1685" s="3203"/>
      <c r="AB1685" s="3203"/>
      <c r="AC1685" s="3203"/>
      <c r="AD1685" s="3203"/>
      <c r="AE1685" s="3203"/>
      <c r="AF1685" s="3176"/>
      <c r="AG1685" s="3204"/>
      <c r="AH1685" s="3204"/>
      <c r="AI1685" s="3204"/>
      <c r="AJ1685" s="3204"/>
      <c r="AK1685" s="3204"/>
      <c r="AL1685" s="3204"/>
    </row>
    <row r="1686" spans="1:38" ht="17.100000000000001" customHeight="1" thickBot="1">
      <c r="A1686" s="3561"/>
      <c r="B1686" s="573"/>
      <c r="C1686" s="4264" t="s">
        <v>614</v>
      </c>
      <c r="D1686" s="4265" t="s">
        <v>615</v>
      </c>
      <c r="E1686" s="4262">
        <f>F1686</f>
        <v>161250</v>
      </c>
      <c r="F1686" s="549">
        <f t="shared" si="165"/>
        <v>161250</v>
      </c>
      <c r="G1686" s="3205"/>
      <c r="H1686" s="3205"/>
      <c r="I1686" s="3205"/>
      <c r="J1686" s="3205"/>
      <c r="K1686" s="3205"/>
      <c r="L1686" s="3205"/>
      <c r="M1686" s="1690"/>
      <c r="N1686" s="3206"/>
      <c r="O1686" s="3206"/>
      <c r="P1686" s="3206"/>
      <c r="Q1686" s="3176"/>
      <c r="R1686" s="3206"/>
      <c r="S1686" s="3206"/>
      <c r="T1686" s="3206"/>
      <c r="U1686" s="3206">
        <v>161250</v>
      </c>
      <c r="V1686" s="3206"/>
      <c r="W1686" s="3206"/>
      <c r="X1686" s="3206"/>
      <c r="Y1686" s="3206"/>
      <c r="Z1686" s="3206"/>
      <c r="AA1686" s="3206"/>
      <c r="AB1686" s="3206"/>
      <c r="AC1686" s="3206"/>
      <c r="AD1686" s="3206"/>
      <c r="AE1686" s="3206"/>
      <c r="AF1686" s="3176"/>
      <c r="AG1686" s="3207"/>
      <c r="AH1686" s="3207"/>
      <c r="AI1686" s="3207"/>
      <c r="AJ1686" s="3207"/>
      <c r="AK1686" s="3207"/>
      <c r="AL1686" s="3207"/>
    </row>
    <row r="1687" spans="1:38" ht="17.100000000000001" customHeight="1" thickBot="1">
      <c r="A1687" s="564" t="s">
        <v>429</v>
      </c>
      <c r="B1687" s="565"/>
      <c r="C1687" s="3584"/>
      <c r="D1687" s="566" t="s">
        <v>971</v>
      </c>
      <c r="E1687" s="592">
        <f>SUM(E1688,E1701,E1710,E1719,E1728,E1737,E1746,E1755,E1764,E1773,)</f>
        <v>199427284</v>
      </c>
      <c r="F1687" s="549">
        <f t="shared" si="165"/>
        <v>0</v>
      </c>
      <c r="G1687" s="3199"/>
      <c r="H1687" s="3199"/>
      <c r="I1687" s="3199"/>
      <c r="J1687" s="3199"/>
      <c r="K1687" s="3199"/>
      <c r="L1687" s="3199"/>
      <c r="M1687" s="1690"/>
      <c r="N1687" s="3200"/>
      <c r="O1687" s="3200"/>
      <c r="P1687" s="3200"/>
      <c r="Q1687" s="3176"/>
      <c r="R1687" s="3200"/>
      <c r="S1687" s="3200"/>
      <c r="T1687" s="3200"/>
      <c r="U1687" s="3200"/>
      <c r="V1687" s="3200"/>
      <c r="W1687" s="3200"/>
      <c r="X1687" s="3200"/>
      <c r="Y1687" s="3200"/>
      <c r="Z1687" s="3200"/>
      <c r="AA1687" s="3200"/>
      <c r="AB1687" s="3200"/>
      <c r="AC1687" s="3200"/>
      <c r="AD1687" s="3200"/>
      <c r="AE1687" s="3200"/>
      <c r="AF1687" s="3176"/>
      <c r="AG1687" s="3201"/>
      <c r="AH1687" s="3201"/>
      <c r="AI1687" s="3201"/>
      <c r="AJ1687" s="3201"/>
      <c r="AK1687" s="3201"/>
      <c r="AL1687" s="3201"/>
    </row>
    <row r="1688" spans="1:38" ht="17.100000000000001" customHeight="1" thickBot="1">
      <c r="A1688" s="3561"/>
      <c r="B1688" s="576" t="s">
        <v>430</v>
      </c>
      <c r="C1688" s="577"/>
      <c r="D1688" s="578" t="s">
        <v>972</v>
      </c>
      <c r="E1688" s="579">
        <f t="shared" ref="E1688" si="171">SUM(E1689,)</f>
        <v>1689000</v>
      </c>
      <c r="F1688" s="549">
        <f t="shared" si="165"/>
        <v>0</v>
      </c>
      <c r="G1688" s="3199"/>
      <c r="H1688" s="3199"/>
      <c r="I1688" s="3199"/>
      <c r="J1688" s="3199"/>
      <c r="K1688" s="3199"/>
      <c r="L1688" s="3199"/>
      <c r="M1688" s="1690"/>
      <c r="N1688" s="3200"/>
      <c r="O1688" s="3200"/>
      <c r="P1688" s="3200"/>
      <c r="Q1688" s="3176"/>
      <c r="R1688" s="3200"/>
      <c r="S1688" s="3200"/>
      <c r="T1688" s="3200"/>
      <c r="U1688" s="3200"/>
      <c r="V1688" s="3200"/>
      <c r="W1688" s="3200"/>
      <c r="X1688" s="3200"/>
      <c r="Y1688" s="3200"/>
      <c r="Z1688" s="3200"/>
      <c r="AA1688" s="3200"/>
      <c r="AB1688" s="3200"/>
      <c r="AC1688" s="3200"/>
      <c r="AD1688" s="3200"/>
      <c r="AE1688" s="3200"/>
      <c r="AF1688" s="3176"/>
      <c r="AG1688" s="3201"/>
      <c r="AH1688" s="3201"/>
      <c r="AI1688" s="3201"/>
      <c r="AJ1688" s="3201"/>
      <c r="AK1688" s="3201"/>
      <c r="AL1688" s="3201"/>
    </row>
    <row r="1689" spans="1:38" ht="17.100000000000001" customHeight="1">
      <c r="A1689" s="3561"/>
      <c r="B1689" s="573"/>
      <c r="C1689" s="5477" t="s">
        <v>582</v>
      </c>
      <c r="D1689" s="5477"/>
      <c r="E1689" s="821">
        <f>SUM(E1690,E1694,E1697)</f>
        <v>1689000</v>
      </c>
      <c r="F1689" s="549">
        <f t="shared" si="165"/>
        <v>0</v>
      </c>
      <c r="G1689" s="3199"/>
      <c r="H1689" s="3199"/>
      <c r="I1689" s="3199"/>
      <c r="J1689" s="3199"/>
      <c r="K1689" s="3199"/>
      <c r="L1689" s="3199"/>
      <c r="M1689" s="1690"/>
      <c r="N1689" s="3200"/>
      <c r="O1689" s="3200"/>
      <c r="P1689" s="3200"/>
      <c r="Q1689" s="3176"/>
      <c r="R1689" s="3200"/>
      <c r="S1689" s="3200"/>
      <c r="T1689" s="3200"/>
      <c r="U1689" s="3200"/>
      <c r="V1689" s="3200"/>
      <c r="W1689" s="3200"/>
      <c r="X1689" s="3200"/>
      <c r="Y1689" s="3200"/>
      <c r="Z1689" s="3200"/>
      <c r="AA1689" s="3200"/>
      <c r="AB1689" s="3200"/>
      <c r="AC1689" s="3200"/>
      <c r="AD1689" s="3200"/>
      <c r="AE1689" s="3200"/>
      <c r="AF1689" s="3176"/>
      <c r="AG1689" s="3201"/>
      <c r="AH1689" s="3201"/>
      <c r="AI1689" s="3201"/>
      <c r="AJ1689" s="3201"/>
      <c r="AK1689" s="3201"/>
      <c r="AL1689" s="3201"/>
    </row>
    <row r="1690" spans="1:38" ht="17.100000000000001" customHeight="1">
      <c r="A1690" s="3561"/>
      <c r="B1690" s="573"/>
      <c r="C1690" s="5509" t="s">
        <v>583</v>
      </c>
      <c r="D1690" s="5509"/>
      <c r="E1690" s="796">
        <f>SUM(E1691)</f>
        <v>4000</v>
      </c>
      <c r="F1690" s="549">
        <f t="shared" si="165"/>
        <v>0</v>
      </c>
      <c r="G1690" s="3199"/>
      <c r="H1690" s="3199"/>
      <c r="I1690" s="3199"/>
      <c r="J1690" s="3199"/>
      <c r="K1690" s="3199"/>
      <c r="L1690" s="3199"/>
      <c r="M1690" s="1690"/>
      <c r="N1690" s="3200"/>
      <c r="O1690" s="3200"/>
      <c r="P1690" s="3200"/>
      <c r="Q1690" s="3176"/>
      <c r="R1690" s="3200"/>
      <c r="S1690" s="3200"/>
      <c r="T1690" s="3200"/>
      <c r="U1690" s="3200"/>
      <c r="V1690" s="3200"/>
      <c r="W1690" s="3200"/>
      <c r="X1690" s="3200"/>
      <c r="Y1690" s="3200"/>
      <c r="Z1690" s="3200"/>
      <c r="AA1690" s="3200"/>
      <c r="AB1690" s="3200"/>
      <c r="AC1690" s="3200"/>
      <c r="AD1690" s="3200"/>
      <c r="AE1690" s="3200"/>
      <c r="AF1690" s="3176"/>
      <c r="AG1690" s="3201"/>
      <c r="AH1690" s="3201"/>
      <c r="AI1690" s="3201"/>
      <c r="AJ1690" s="3201"/>
      <c r="AK1690" s="3201"/>
      <c r="AL1690" s="3201"/>
    </row>
    <row r="1691" spans="1:38" ht="17.100000000000001" customHeight="1">
      <c r="A1691" s="3561"/>
      <c r="B1691" s="573"/>
      <c r="C1691" s="5510" t="s">
        <v>597</v>
      </c>
      <c r="D1691" s="5511"/>
      <c r="E1691" s="4266">
        <f>SUM(E1692)</f>
        <v>4000</v>
      </c>
      <c r="F1691" s="549">
        <f t="shared" si="165"/>
        <v>0</v>
      </c>
      <c r="G1691" s="3196"/>
      <c r="H1691" s="3196"/>
      <c r="I1691" s="3196"/>
      <c r="J1691" s="3196"/>
      <c r="K1691" s="3196"/>
      <c r="L1691" s="3196"/>
      <c r="M1691" s="1690"/>
      <c r="N1691" s="3197"/>
      <c r="O1691" s="3197"/>
      <c r="P1691" s="3197"/>
      <c r="Q1691" s="3176"/>
      <c r="R1691" s="3197"/>
      <c r="S1691" s="3197"/>
      <c r="T1691" s="3197"/>
      <c r="U1691" s="3197"/>
      <c r="V1691" s="3197"/>
      <c r="W1691" s="3197"/>
      <c r="X1691" s="3197"/>
      <c r="Y1691" s="3197"/>
      <c r="Z1691" s="3197"/>
      <c r="AA1691" s="3197"/>
      <c r="AB1691" s="3197"/>
      <c r="AC1691" s="3197"/>
      <c r="AD1691" s="3197"/>
      <c r="AE1691" s="3197"/>
      <c r="AF1691" s="3176"/>
      <c r="AG1691" s="3198"/>
      <c r="AH1691" s="3198"/>
      <c r="AI1691" s="3198"/>
      <c r="AJ1691" s="3198"/>
      <c r="AK1691" s="3198"/>
      <c r="AL1691" s="3198"/>
    </row>
    <row r="1692" spans="1:38" ht="17.100000000000001" customHeight="1">
      <c r="A1692" s="3561"/>
      <c r="B1692" s="573"/>
      <c r="C1692" s="4267" t="s">
        <v>610</v>
      </c>
      <c r="D1692" s="4268" t="s">
        <v>611</v>
      </c>
      <c r="E1692" s="4262">
        <f>F1692</f>
        <v>4000</v>
      </c>
      <c r="F1692" s="549">
        <f t="shared" si="165"/>
        <v>4000</v>
      </c>
      <c r="G1692" s="3205"/>
      <c r="H1692" s="3205"/>
      <c r="I1692" s="3205"/>
      <c r="J1692" s="3205"/>
      <c r="K1692" s="3205"/>
      <c r="L1692" s="3205"/>
      <c r="M1692" s="1690"/>
      <c r="N1692" s="3206"/>
      <c r="O1692" s="3206"/>
      <c r="P1692" s="3206"/>
      <c r="Q1692" s="3176"/>
      <c r="R1692" s="3206"/>
      <c r="S1692" s="3206"/>
      <c r="T1692" s="3206"/>
      <c r="U1692" s="3206"/>
      <c r="V1692" s="3206"/>
      <c r="W1692" s="3206"/>
      <c r="X1692" s="3206"/>
      <c r="Y1692" s="3206"/>
      <c r="Z1692" s="3206"/>
      <c r="AA1692" s="3206"/>
      <c r="AB1692" s="3206"/>
      <c r="AC1692" s="3206">
        <v>4000</v>
      </c>
      <c r="AD1692" s="3206"/>
      <c r="AE1692" s="3206"/>
      <c r="AF1692" s="3176"/>
      <c r="AG1692" s="3207"/>
      <c r="AH1692" s="3207"/>
      <c r="AI1692" s="3207"/>
      <c r="AJ1692" s="3207"/>
      <c r="AK1692" s="3207"/>
      <c r="AL1692" s="3207"/>
    </row>
    <row r="1693" spans="1:38" ht="14.25" customHeight="1">
      <c r="A1693" s="3554"/>
      <c r="B1693" s="573"/>
      <c r="C1693" s="3552"/>
      <c r="D1693" s="3552"/>
      <c r="E1693" s="588"/>
      <c r="F1693" s="549">
        <f t="shared" si="165"/>
        <v>0</v>
      </c>
      <c r="G1693" s="3205"/>
      <c r="H1693" s="3205"/>
      <c r="I1693" s="3205"/>
      <c r="J1693" s="3205"/>
      <c r="K1693" s="3205"/>
      <c r="L1693" s="3205"/>
      <c r="M1693" s="1690"/>
      <c r="N1693" s="3206"/>
      <c r="O1693" s="3206"/>
      <c r="P1693" s="3206"/>
      <c r="Q1693" s="3176"/>
      <c r="R1693" s="3206"/>
      <c r="S1693" s="3206"/>
      <c r="T1693" s="3206"/>
      <c r="U1693" s="3206"/>
      <c r="V1693" s="3206"/>
      <c r="W1693" s="3206"/>
      <c r="X1693" s="3206"/>
      <c r="Y1693" s="3206"/>
      <c r="Z1693" s="3206"/>
      <c r="AA1693" s="3206"/>
      <c r="AB1693" s="3206"/>
      <c r="AC1693" s="3206"/>
      <c r="AD1693" s="3206"/>
      <c r="AE1693" s="3206"/>
      <c r="AF1693" s="3176"/>
      <c r="AG1693" s="3207"/>
      <c r="AH1693" s="3207"/>
      <c r="AI1693" s="3207"/>
      <c r="AJ1693" s="3207"/>
      <c r="AK1693" s="3207"/>
      <c r="AL1693" s="3207"/>
    </row>
    <row r="1694" spans="1:38" ht="17.100000000000001" customHeight="1">
      <c r="A1694" s="3561"/>
      <c r="B1694" s="573"/>
      <c r="C1694" s="5512" t="s">
        <v>641</v>
      </c>
      <c r="D1694" s="5513"/>
      <c r="E1694" s="4449">
        <f>SUM(E1695:E1695)</f>
        <v>1360000</v>
      </c>
      <c r="F1694" s="549">
        <f t="shared" si="165"/>
        <v>0</v>
      </c>
      <c r="G1694" s="3205"/>
      <c r="H1694" s="3205"/>
      <c r="I1694" s="3205"/>
      <c r="J1694" s="3205"/>
      <c r="K1694" s="3205"/>
      <c r="L1694" s="3205"/>
      <c r="M1694" s="1690"/>
      <c r="N1694" s="3206"/>
      <c r="O1694" s="3206"/>
      <c r="P1694" s="3206"/>
      <c r="Q1694" s="3176"/>
      <c r="R1694" s="3206"/>
      <c r="S1694" s="3206"/>
      <c r="T1694" s="3206"/>
      <c r="U1694" s="3206"/>
      <c r="V1694" s="3206"/>
      <c r="W1694" s="3206"/>
      <c r="X1694" s="3206"/>
      <c r="Y1694" s="3206"/>
      <c r="Z1694" s="3206"/>
      <c r="AA1694" s="3206"/>
      <c r="AB1694" s="3206"/>
      <c r="AC1694" s="3206"/>
      <c r="AD1694" s="3206"/>
      <c r="AE1694" s="3206"/>
      <c r="AF1694" s="3176"/>
      <c r="AG1694" s="3207"/>
      <c r="AH1694" s="3207"/>
      <c r="AI1694" s="3207"/>
      <c r="AJ1694" s="3207"/>
      <c r="AK1694" s="3207"/>
      <c r="AL1694" s="3207"/>
    </row>
    <row r="1695" spans="1:38" ht="53.25" customHeight="1">
      <c r="A1695" s="3561"/>
      <c r="B1695" s="573"/>
      <c r="C1695" s="4269" t="s">
        <v>66</v>
      </c>
      <c r="D1695" s="4270" t="s">
        <v>682</v>
      </c>
      <c r="E1695" s="4262">
        <f>F1695</f>
        <v>1360000</v>
      </c>
      <c r="F1695" s="549">
        <f t="shared" si="165"/>
        <v>1360000</v>
      </c>
      <c r="G1695" s="3208"/>
      <c r="H1695" s="3208"/>
      <c r="I1695" s="3208"/>
      <c r="J1695" s="3208"/>
      <c r="K1695" s="3208"/>
      <c r="L1695" s="3208"/>
      <c r="M1695" s="1690"/>
      <c r="N1695" s="3209"/>
      <c r="O1695" s="3209"/>
      <c r="P1695" s="3209"/>
      <c r="Q1695" s="3176"/>
      <c r="R1695" s="3209"/>
      <c r="S1695" s="3209"/>
      <c r="T1695" s="3209"/>
      <c r="U1695" s="3209"/>
      <c r="V1695" s="3209"/>
      <c r="W1695" s="3209"/>
      <c r="X1695" s="3209"/>
      <c r="Y1695" s="3209"/>
      <c r="Z1695" s="3209"/>
      <c r="AA1695" s="3209"/>
      <c r="AB1695" s="3209"/>
      <c r="AC1695" s="3209">
        <v>1360000</v>
      </c>
      <c r="AD1695" s="3209"/>
      <c r="AE1695" s="3209"/>
      <c r="AF1695" s="3176"/>
      <c r="AG1695" s="3210"/>
      <c r="AH1695" s="3210"/>
      <c r="AI1695" s="3210"/>
      <c r="AJ1695" s="3210"/>
      <c r="AK1695" s="3210"/>
      <c r="AL1695" s="3210"/>
    </row>
    <row r="1696" spans="1:38" ht="17.100000000000001" customHeight="1">
      <c r="A1696" s="3561"/>
      <c r="B1696" s="573"/>
      <c r="C1696" s="4271"/>
      <c r="D1696" s="4271"/>
      <c r="E1696" s="4262"/>
      <c r="F1696" s="549">
        <f t="shared" si="165"/>
        <v>0</v>
      </c>
      <c r="G1696" s="3208"/>
      <c r="H1696" s="3208"/>
      <c r="I1696" s="3208"/>
      <c r="J1696" s="3208"/>
      <c r="K1696" s="3208"/>
      <c r="L1696" s="3208"/>
      <c r="M1696" s="1690"/>
      <c r="N1696" s="3209"/>
      <c r="O1696" s="3209"/>
      <c r="P1696" s="3209"/>
      <c r="Q1696" s="3176"/>
      <c r="R1696" s="3209"/>
      <c r="S1696" s="3209"/>
      <c r="T1696" s="3209"/>
      <c r="U1696" s="3209"/>
      <c r="V1696" s="3209"/>
      <c r="W1696" s="3209"/>
      <c r="X1696" s="3209"/>
      <c r="Y1696" s="3209"/>
      <c r="Z1696" s="3209"/>
      <c r="AA1696" s="3209"/>
      <c r="AB1696" s="3209"/>
      <c r="AC1696" s="3209"/>
      <c r="AD1696" s="3209"/>
      <c r="AE1696" s="3209"/>
      <c r="AF1696" s="3176"/>
      <c r="AG1696" s="3210"/>
      <c r="AH1696" s="3210"/>
      <c r="AI1696" s="3210"/>
      <c r="AJ1696" s="3210"/>
      <c r="AK1696" s="3210"/>
      <c r="AL1696" s="3210"/>
    </row>
    <row r="1697" spans="1:38" ht="17.100000000000001" customHeight="1">
      <c r="A1697" s="3561"/>
      <c r="B1697" s="573"/>
      <c r="C1697" s="5502" t="s">
        <v>634</v>
      </c>
      <c r="D1697" s="5502"/>
      <c r="E1697" s="796">
        <f>SUM(E1698:E1699)</f>
        <v>325000</v>
      </c>
      <c r="F1697" s="549">
        <f t="shared" si="165"/>
        <v>0</v>
      </c>
      <c r="G1697" s="3208"/>
      <c r="H1697" s="3208"/>
      <c r="I1697" s="3208"/>
      <c r="J1697" s="3208"/>
      <c r="K1697" s="3208"/>
      <c r="L1697" s="3208"/>
      <c r="M1697" s="1690"/>
      <c r="N1697" s="3209"/>
      <c r="O1697" s="3209"/>
      <c r="P1697" s="3209"/>
      <c r="Q1697" s="3176"/>
      <c r="R1697" s="3209"/>
      <c r="S1697" s="3209"/>
      <c r="T1697" s="3209"/>
      <c r="U1697" s="3209"/>
      <c r="V1697" s="3209"/>
      <c r="W1697" s="3209"/>
      <c r="X1697" s="3209"/>
      <c r="Y1697" s="3209"/>
      <c r="Z1697" s="3209"/>
      <c r="AA1697" s="3209"/>
      <c r="AB1697" s="3209"/>
      <c r="AC1697" s="3209"/>
      <c r="AD1697" s="3209"/>
      <c r="AE1697" s="3209"/>
      <c r="AF1697" s="3176"/>
      <c r="AG1697" s="3210"/>
      <c r="AH1697" s="3210"/>
      <c r="AI1697" s="3210"/>
      <c r="AJ1697" s="3210"/>
      <c r="AK1697" s="3210"/>
      <c r="AL1697" s="3210"/>
    </row>
    <row r="1698" spans="1:38" ht="17.100000000000001" customHeight="1">
      <c r="A1698" s="3561"/>
      <c r="B1698" s="573"/>
      <c r="C1698" s="4269" t="s">
        <v>876</v>
      </c>
      <c r="D1698" s="4270" t="s">
        <v>877</v>
      </c>
      <c r="E1698" s="4262">
        <f>F1698</f>
        <v>275000</v>
      </c>
      <c r="F1698" s="549">
        <f t="shared" si="165"/>
        <v>275000</v>
      </c>
      <c r="G1698" s="3211"/>
      <c r="H1698" s="3211"/>
      <c r="I1698" s="3211"/>
      <c r="J1698" s="3211"/>
      <c r="K1698" s="3211"/>
      <c r="L1698" s="3211"/>
      <c r="M1698" s="1690"/>
      <c r="N1698" s="3212"/>
      <c r="O1698" s="3212"/>
      <c r="P1698" s="3212"/>
      <c r="Q1698" s="3176"/>
      <c r="R1698" s="3212"/>
      <c r="S1698" s="3212"/>
      <c r="T1698" s="3212"/>
      <c r="U1698" s="3212"/>
      <c r="V1698" s="3212"/>
      <c r="W1698" s="3212"/>
      <c r="X1698" s="3212"/>
      <c r="Y1698" s="3212"/>
      <c r="Z1698" s="3212"/>
      <c r="AA1698" s="3212"/>
      <c r="AB1698" s="3212"/>
      <c r="AC1698" s="3212">
        <v>275000</v>
      </c>
      <c r="AD1698" s="3212"/>
      <c r="AE1698" s="3212"/>
      <c r="AF1698" s="3176"/>
      <c r="AG1698" s="3213"/>
      <c r="AH1698" s="3213"/>
      <c r="AI1698" s="3213"/>
      <c r="AJ1698" s="3213"/>
      <c r="AK1698" s="3213"/>
      <c r="AL1698" s="3213"/>
    </row>
    <row r="1699" spans="1:38" ht="17.100000000000001" customHeight="1">
      <c r="A1699" s="3561"/>
      <c r="B1699" s="573"/>
      <c r="C1699" s="4267" t="s">
        <v>770</v>
      </c>
      <c r="D1699" s="4272" t="s">
        <v>771</v>
      </c>
      <c r="E1699" s="4262">
        <f>F1699</f>
        <v>50000</v>
      </c>
      <c r="F1699" s="549">
        <f t="shared" si="165"/>
        <v>50000</v>
      </c>
      <c r="G1699" s="3214"/>
      <c r="H1699" s="3214"/>
      <c r="I1699" s="3214"/>
      <c r="J1699" s="3214"/>
      <c r="K1699" s="3214"/>
      <c r="L1699" s="3214"/>
      <c r="M1699" s="1690"/>
      <c r="N1699" s="3215"/>
      <c r="O1699" s="3215"/>
      <c r="P1699" s="3215"/>
      <c r="Q1699" s="3176"/>
      <c r="R1699" s="3215"/>
      <c r="S1699" s="3215"/>
      <c r="T1699" s="3215"/>
      <c r="U1699" s="3215"/>
      <c r="V1699" s="3215"/>
      <c r="W1699" s="3215"/>
      <c r="X1699" s="3215"/>
      <c r="Y1699" s="3215"/>
      <c r="Z1699" s="3215"/>
      <c r="AA1699" s="3215"/>
      <c r="AB1699" s="3215"/>
      <c r="AC1699" s="3215">
        <v>50000</v>
      </c>
      <c r="AD1699" s="3215"/>
      <c r="AE1699" s="3215"/>
      <c r="AF1699" s="3176"/>
      <c r="AG1699" s="3216"/>
      <c r="AH1699" s="3216"/>
      <c r="AI1699" s="3216"/>
      <c r="AJ1699" s="3216"/>
      <c r="AK1699" s="3216"/>
      <c r="AL1699" s="3216"/>
    </row>
    <row r="1700" spans="1:38" ht="17.100000000000001" customHeight="1" thickBot="1">
      <c r="A1700" s="3554"/>
      <c r="B1700" s="3556"/>
      <c r="C1700" s="622"/>
      <c r="D1700" s="679"/>
      <c r="E1700" s="4273"/>
      <c r="F1700" s="549">
        <f t="shared" si="165"/>
        <v>0</v>
      </c>
      <c r="G1700" s="3214"/>
      <c r="H1700" s="3214"/>
      <c r="I1700" s="3214"/>
      <c r="J1700" s="3214"/>
      <c r="K1700" s="3214"/>
      <c r="L1700" s="3214"/>
      <c r="M1700" s="1690"/>
      <c r="N1700" s="3215"/>
      <c r="O1700" s="3215"/>
      <c r="P1700" s="3215"/>
      <c r="Q1700" s="3176"/>
      <c r="R1700" s="3215"/>
      <c r="S1700" s="3215"/>
      <c r="T1700" s="3215"/>
      <c r="U1700" s="3215"/>
      <c r="V1700" s="3215"/>
      <c r="W1700" s="3215"/>
      <c r="X1700" s="3215"/>
      <c r="Y1700" s="3215"/>
      <c r="Z1700" s="3215"/>
      <c r="AA1700" s="3215"/>
      <c r="AB1700" s="3215"/>
      <c r="AC1700" s="3215"/>
      <c r="AD1700" s="3215"/>
      <c r="AE1700" s="3215"/>
      <c r="AF1700" s="3176"/>
      <c r="AG1700" s="3216"/>
      <c r="AH1700" s="3216"/>
      <c r="AI1700" s="3216"/>
      <c r="AJ1700" s="3216"/>
      <c r="AK1700" s="3216"/>
      <c r="AL1700" s="3216"/>
    </row>
    <row r="1701" spans="1:38" ht="17.100000000000001" customHeight="1" thickBot="1">
      <c r="A1701" s="3554"/>
      <c r="B1701" s="569" t="s">
        <v>973</v>
      </c>
      <c r="C1701" s="570"/>
      <c r="D1701" s="571" t="s">
        <v>974</v>
      </c>
      <c r="E1701" s="572">
        <f>SUM(E1702,E1707)</f>
        <v>49870640</v>
      </c>
      <c r="F1701" s="549">
        <f t="shared" si="165"/>
        <v>0</v>
      </c>
      <c r="G1701" s="3214"/>
      <c r="H1701" s="3214"/>
      <c r="I1701" s="3214"/>
      <c r="J1701" s="3214"/>
      <c r="K1701" s="3214"/>
      <c r="L1701" s="3214"/>
      <c r="M1701" s="1690"/>
      <c r="N1701" s="3215"/>
      <c r="O1701" s="3215"/>
      <c r="P1701" s="3215"/>
      <c r="Q1701" s="3176"/>
      <c r="R1701" s="3215"/>
      <c r="S1701" s="3215"/>
      <c r="T1701" s="3215"/>
      <c r="U1701" s="3215"/>
      <c r="V1701" s="3215"/>
      <c r="W1701" s="3215"/>
      <c r="X1701" s="3215"/>
      <c r="Y1701" s="3215"/>
      <c r="Z1701" s="3215"/>
      <c r="AA1701" s="3215"/>
      <c r="AB1701" s="3215"/>
      <c r="AC1701" s="3215"/>
      <c r="AD1701" s="3215"/>
      <c r="AE1701" s="3215"/>
      <c r="AF1701" s="3176"/>
      <c r="AG1701" s="3216"/>
      <c r="AH1701" s="3216"/>
      <c r="AI1701" s="3216"/>
      <c r="AJ1701" s="3216"/>
      <c r="AK1701" s="3216"/>
      <c r="AL1701" s="3216"/>
    </row>
    <row r="1702" spans="1:38" ht="17.100000000000001" customHeight="1">
      <c r="A1702" s="3561"/>
      <c r="B1702" s="5190"/>
      <c r="C1702" s="5477" t="s">
        <v>582</v>
      </c>
      <c r="D1702" s="5477"/>
      <c r="E1702" s="821">
        <f>SUM(E1703)</f>
        <v>15388566</v>
      </c>
      <c r="F1702" s="549">
        <f t="shared" si="165"/>
        <v>0</v>
      </c>
      <c r="G1702" s="3214"/>
      <c r="H1702" s="3214"/>
      <c r="I1702" s="3214"/>
      <c r="J1702" s="3214"/>
      <c r="K1702" s="3214"/>
      <c r="L1702" s="3214"/>
      <c r="M1702" s="1690"/>
      <c r="N1702" s="3215"/>
      <c r="O1702" s="3215"/>
      <c r="P1702" s="3215"/>
      <c r="Q1702" s="3176"/>
      <c r="R1702" s="3215"/>
      <c r="S1702" s="3215"/>
      <c r="T1702" s="3215"/>
      <c r="U1702" s="3215"/>
      <c r="V1702" s="3215"/>
      <c r="W1702" s="3215"/>
      <c r="X1702" s="3215"/>
      <c r="Y1702" s="3215"/>
      <c r="Z1702" s="3215"/>
      <c r="AA1702" s="3215"/>
      <c r="AB1702" s="3215"/>
      <c r="AC1702" s="3215"/>
      <c r="AD1702" s="3215"/>
      <c r="AE1702" s="3215"/>
      <c r="AF1702" s="3176"/>
      <c r="AG1702" s="3216"/>
      <c r="AH1702" s="3216"/>
      <c r="AI1702" s="3216"/>
      <c r="AJ1702" s="3216"/>
      <c r="AK1702" s="3216"/>
      <c r="AL1702" s="3216"/>
    </row>
    <row r="1703" spans="1:38" ht="17.100000000000001" customHeight="1">
      <c r="A1703" s="3561"/>
      <c r="B1703" s="5190"/>
      <c r="C1703" s="5503" t="s">
        <v>641</v>
      </c>
      <c r="D1703" s="5503"/>
      <c r="E1703" s="4262">
        <f>SUM(E1704:E1705)</f>
        <v>15388566</v>
      </c>
      <c r="F1703" s="549">
        <f t="shared" si="165"/>
        <v>0</v>
      </c>
      <c r="G1703" s="3217"/>
      <c r="H1703" s="3217"/>
      <c r="I1703" s="3217"/>
      <c r="J1703" s="3217"/>
      <c r="K1703" s="3217"/>
      <c r="L1703" s="3217"/>
      <c r="M1703" s="1690"/>
      <c r="N1703" s="3218"/>
      <c r="O1703" s="3218"/>
      <c r="P1703" s="3218"/>
      <c r="Q1703" s="3176"/>
      <c r="R1703" s="3218"/>
      <c r="S1703" s="3218"/>
      <c r="T1703" s="3218"/>
      <c r="U1703" s="3218"/>
      <c r="V1703" s="3218"/>
      <c r="W1703" s="3218"/>
      <c r="X1703" s="3218"/>
      <c r="Y1703" s="3218"/>
      <c r="Z1703" s="3218"/>
      <c r="AA1703" s="3218"/>
      <c r="AB1703" s="3218"/>
      <c r="AC1703" s="3218"/>
      <c r="AD1703" s="3218"/>
      <c r="AE1703" s="3218"/>
      <c r="AF1703" s="3176"/>
      <c r="AG1703" s="3219"/>
      <c r="AH1703" s="3219"/>
      <c r="AI1703" s="3219"/>
      <c r="AJ1703" s="3219"/>
      <c r="AK1703" s="3219"/>
      <c r="AL1703" s="3219"/>
    </row>
    <row r="1704" spans="1:38" ht="17.100000000000001" customHeight="1">
      <c r="A1704" s="3561"/>
      <c r="B1704" s="5190"/>
      <c r="C1704" s="4269" t="s">
        <v>975</v>
      </c>
      <c r="D1704" s="4270" t="s">
        <v>976</v>
      </c>
      <c r="E1704" s="4262">
        <f>F1704</f>
        <v>12348566</v>
      </c>
      <c r="F1704" s="549">
        <f t="shared" si="165"/>
        <v>12348566</v>
      </c>
      <c r="G1704" s="3220"/>
      <c r="H1704" s="3220"/>
      <c r="I1704" s="3220"/>
      <c r="J1704" s="3220"/>
      <c r="K1704" s="3220"/>
      <c r="L1704" s="3220"/>
      <c r="M1704" s="1690"/>
      <c r="N1704" s="3221"/>
      <c r="O1704" s="3221"/>
      <c r="P1704" s="3221"/>
      <c r="Q1704" s="3176"/>
      <c r="R1704" s="3221"/>
      <c r="S1704" s="3221"/>
      <c r="T1704" s="3221"/>
      <c r="U1704" s="3221"/>
      <c r="V1704" s="3221"/>
      <c r="W1704" s="3221"/>
      <c r="X1704" s="3221"/>
      <c r="Y1704" s="3221"/>
      <c r="Z1704" s="3221"/>
      <c r="AA1704" s="3221"/>
      <c r="AB1704" s="3221"/>
      <c r="AC1704" s="3221">
        <v>12348566</v>
      </c>
      <c r="AD1704" s="3221"/>
      <c r="AE1704" s="3221"/>
      <c r="AF1704" s="3176"/>
      <c r="AG1704" s="3222"/>
      <c r="AH1704" s="3222"/>
      <c r="AI1704" s="3222"/>
      <c r="AJ1704" s="3222"/>
      <c r="AK1704" s="3222"/>
      <c r="AL1704" s="3222"/>
    </row>
    <row r="1705" spans="1:38" ht="27.75" customHeight="1">
      <c r="A1705" s="3561"/>
      <c r="B1705" s="5190"/>
      <c r="C1705" s="4269" t="s">
        <v>977</v>
      </c>
      <c r="D1705" s="4270" t="s">
        <v>978</v>
      </c>
      <c r="E1705" s="4262">
        <f>F1705</f>
        <v>3040000</v>
      </c>
      <c r="F1705" s="549">
        <f t="shared" si="165"/>
        <v>3040000</v>
      </c>
      <c r="G1705" s="3223"/>
      <c r="H1705" s="3223"/>
      <c r="I1705" s="3223"/>
      <c r="J1705" s="3223"/>
      <c r="K1705" s="3223"/>
      <c r="L1705" s="3223"/>
      <c r="M1705" s="1690"/>
      <c r="N1705" s="3224"/>
      <c r="O1705" s="3224"/>
      <c r="P1705" s="3224"/>
      <c r="Q1705" s="3176"/>
      <c r="R1705" s="3224"/>
      <c r="S1705" s="3224"/>
      <c r="T1705" s="3224"/>
      <c r="U1705" s="3224"/>
      <c r="V1705" s="3224"/>
      <c r="W1705" s="3224"/>
      <c r="X1705" s="3224"/>
      <c r="Y1705" s="3224"/>
      <c r="Z1705" s="3224"/>
      <c r="AA1705" s="3224"/>
      <c r="AB1705" s="3224"/>
      <c r="AC1705" s="3224">
        <v>3040000</v>
      </c>
      <c r="AD1705" s="3224"/>
      <c r="AE1705" s="3224"/>
      <c r="AF1705" s="3176"/>
      <c r="AG1705" s="3225"/>
      <c r="AH1705" s="3225"/>
      <c r="AI1705" s="3225"/>
      <c r="AJ1705" s="3225"/>
      <c r="AK1705" s="3225"/>
      <c r="AL1705" s="3225"/>
    </row>
    <row r="1706" spans="1:38" ht="15">
      <c r="A1706" s="3561"/>
      <c r="B1706" s="3551"/>
      <c r="C1706" s="5504"/>
      <c r="D1706" s="5505"/>
      <c r="E1706" s="4262"/>
      <c r="F1706" s="549">
        <f t="shared" si="165"/>
        <v>0</v>
      </c>
      <c r="G1706" s="3226"/>
      <c r="H1706" s="3226"/>
      <c r="I1706" s="3226"/>
      <c r="J1706" s="3226"/>
      <c r="K1706" s="3226"/>
      <c r="L1706" s="3226"/>
      <c r="M1706" s="1690"/>
      <c r="N1706" s="3227"/>
      <c r="O1706" s="3227"/>
      <c r="P1706" s="3227"/>
      <c r="Q1706" s="3176"/>
      <c r="R1706" s="3227"/>
      <c r="S1706" s="3227"/>
      <c r="T1706" s="3227"/>
      <c r="U1706" s="3227"/>
      <c r="V1706" s="3227"/>
      <c r="W1706" s="3227"/>
      <c r="X1706" s="3227"/>
      <c r="Y1706" s="3227"/>
      <c r="Z1706" s="3227"/>
      <c r="AA1706" s="3227"/>
      <c r="AB1706" s="3227"/>
      <c r="AC1706" s="3227"/>
      <c r="AD1706" s="3227"/>
      <c r="AE1706" s="3227"/>
      <c r="AF1706" s="3176"/>
      <c r="AG1706" s="3228"/>
      <c r="AH1706" s="3228"/>
      <c r="AI1706" s="3228"/>
      <c r="AJ1706" s="3228"/>
      <c r="AK1706" s="3228"/>
      <c r="AL1706" s="3228"/>
    </row>
    <row r="1707" spans="1:38" ht="15">
      <c r="A1707" s="3561"/>
      <c r="B1707" s="3551"/>
      <c r="C1707" s="5506" t="s">
        <v>637</v>
      </c>
      <c r="D1707" s="5507"/>
      <c r="E1707" s="821">
        <f>SUM(E1708)</f>
        <v>34482074</v>
      </c>
      <c r="F1707" s="549">
        <f t="shared" si="165"/>
        <v>0</v>
      </c>
      <c r="G1707" s="3226"/>
      <c r="H1707" s="3226"/>
      <c r="I1707" s="3226"/>
      <c r="J1707" s="3226"/>
      <c r="K1707" s="3226"/>
      <c r="L1707" s="3226"/>
      <c r="M1707" s="1690"/>
      <c r="N1707" s="3227"/>
      <c r="O1707" s="3227"/>
      <c r="P1707" s="3227"/>
      <c r="Q1707" s="3176"/>
      <c r="R1707" s="3227"/>
      <c r="S1707" s="3227"/>
      <c r="T1707" s="3227"/>
      <c r="U1707" s="3227"/>
      <c r="V1707" s="3227"/>
      <c r="W1707" s="3227"/>
      <c r="X1707" s="3227"/>
      <c r="Y1707" s="3227"/>
      <c r="Z1707" s="3227"/>
      <c r="AA1707" s="3227"/>
      <c r="AB1707" s="3227"/>
      <c r="AC1707" s="3227"/>
      <c r="AD1707" s="3227"/>
      <c r="AE1707" s="3227"/>
      <c r="AF1707" s="3176"/>
      <c r="AG1707" s="3228"/>
      <c r="AH1707" s="3228"/>
      <c r="AI1707" s="3228"/>
      <c r="AJ1707" s="3228"/>
      <c r="AK1707" s="3228"/>
      <c r="AL1707" s="3228"/>
    </row>
    <row r="1708" spans="1:38" ht="15">
      <c r="A1708" s="3561"/>
      <c r="B1708" s="3551"/>
      <c r="C1708" s="5514" t="s">
        <v>638</v>
      </c>
      <c r="D1708" s="5515"/>
      <c r="E1708" s="4262">
        <f>SUM(E1709)</f>
        <v>34482074</v>
      </c>
      <c r="F1708" s="549">
        <f t="shared" si="165"/>
        <v>0</v>
      </c>
      <c r="G1708" s="3229"/>
      <c r="H1708" s="3229"/>
      <c r="I1708" s="3229"/>
      <c r="J1708" s="3229"/>
      <c r="K1708" s="3229"/>
      <c r="L1708" s="3229"/>
      <c r="M1708" s="1690"/>
      <c r="N1708" s="3230"/>
      <c r="O1708" s="3230"/>
      <c r="P1708" s="3230"/>
      <c r="Q1708" s="3176"/>
      <c r="R1708" s="3230"/>
      <c r="S1708" s="3230"/>
      <c r="T1708" s="3230"/>
      <c r="U1708" s="3230"/>
      <c r="V1708" s="3230"/>
      <c r="W1708" s="3230"/>
      <c r="X1708" s="3230"/>
      <c r="Y1708" s="3230"/>
      <c r="Z1708" s="3230"/>
      <c r="AA1708" s="3230"/>
      <c r="AB1708" s="3230"/>
      <c r="AC1708" s="3230"/>
      <c r="AD1708" s="3230"/>
      <c r="AE1708" s="3230"/>
      <c r="AF1708" s="3176"/>
      <c r="AG1708" s="3231"/>
      <c r="AH1708" s="3231"/>
      <c r="AI1708" s="3231"/>
      <c r="AJ1708" s="3231"/>
      <c r="AK1708" s="3231"/>
      <c r="AL1708" s="3231"/>
    </row>
    <row r="1709" spans="1:38" ht="48" customHeight="1" thickBot="1">
      <c r="A1709" s="583"/>
      <c r="B1709" s="3556"/>
      <c r="C1709" s="4463" t="s">
        <v>890</v>
      </c>
      <c r="D1709" s="4464" t="s">
        <v>891</v>
      </c>
      <c r="E1709" s="4465">
        <f>F1709</f>
        <v>34482074</v>
      </c>
      <c r="F1709" s="549">
        <f t="shared" ref="F1709:F1773" si="172">SUM(G1709:AJ1709)</f>
        <v>34482074</v>
      </c>
      <c r="G1709" s="3232"/>
      <c r="H1709" s="3232"/>
      <c r="I1709" s="3232"/>
      <c r="J1709" s="3232"/>
      <c r="K1709" s="3232"/>
      <c r="L1709" s="3232"/>
      <c r="M1709" s="1690"/>
      <c r="N1709" s="3233"/>
      <c r="O1709" s="3233"/>
      <c r="P1709" s="3233"/>
      <c r="Q1709" s="3176"/>
      <c r="R1709" s="3233"/>
      <c r="S1709" s="3233"/>
      <c r="T1709" s="3233"/>
      <c r="U1709" s="3233"/>
      <c r="V1709" s="3233"/>
      <c r="W1709" s="3233"/>
      <c r="X1709" s="3233"/>
      <c r="Y1709" s="3233"/>
      <c r="Z1709" s="3233"/>
      <c r="AA1709" s="3233"/>
      <c r="AB1709" s="3233"/>
      <c r="AC1709" s="3233">
        <v>34482074</v>
      </c>
      <c r="AD1709" s="3233"/>
      <c r="AE1709" s="3233"/>
      <c r="AF1709" s="3176"/>
      <c r="AG1709" s="3234"/>
      <c r="AH1709" s="3234"/>
      <c r="AI1709" s="3234"/>
      <c r="AJ1709" s="3234"/>
      <c r="AK1709" s="3234"/>
      <c r="AL1709" s="3234"/>
    </row>
    <row r="1710" spans="1:38" ht="17.100000000000001" customHeight="1" thickBot="1">
      <c r="A1710" s="3561"/>
      <c r="B1710" s="569" t="s">
        <v>979</v>
      </c>
      <c r="C1710" s="570"/>
      <c r="D1710" s="571" t="s">
        <v>162</v>
      </c>
      <c r="E1710" s="572">
        <f>SUM(E1711,E1716)</f>
        <v>14439401</v>
      </c>
      <c r="F1710" s="549">
        <f t="shared" si="172"/>
        <v>0</v>
      </c>
      <c r="G1710" s="3232"/>
      <c r="H1710" s="3232"/>
      <c r="I1710" s="3232"/>
      <c r="J1710" s="3232"/>
      <c r="K1710" s="3232"/>
      <c r="L1710" s="3232"/>
      <c r="M1710" s="1690"/>
      <c r="N1710" s="3233"/>
      <c r="O1710" s="3233"/>
      <c r="P1710" s="3233"/>
      <c r="Q1710" s="3176"/>
      <c r="R1710" s="3233"/>
      <c r="S1710" s="3233"/>
      <c r="T1710" s="3233"/>
      <c r="U1710" s="3233"/>
      <c r="V1710" s="3233"/>
      <c r="W1710" s="3233"/>
      <c r="X1710" s="3233"/>
      <c r="Y1710" s="3233"/>
      <c r="Z1710" s="3233"/>
      <c r="AA1710" s="3233"/>
      <c r="AB1710" s="3233"/>
      <c r="AC1710" s="3233"/>
      <c r="AD1710" s="3233"/>
      <c r="AE1710" s="3233"/>
      <c r="AF1710" s="3176"/>
      <c r="AG1710" s="3234"/>
      <c r="AH1710" s="3234"/>
      <c r="AI1710" s="3234"/>
      <c r="AJ1710" s="3234"/>
      <c r="AK1710" s="3234"/>
      <c r="AL1710" s="3234"/>
    </row>
    <row r="1711" spans="1:38" ht="17.100000000000001" customHeight="1">
      <c r="A1711" s="3561"/>
      <c r="B1711" s="5190"/>
      <c r="C1711" s="5477" t="s">
        <v>582</v>
      </c>
      <c r="D1711" s="5477"/>
      <c r="E1711" s="821">
        <f>SUM(E1712)</f>
        <v>13913339</v>
      </c>
      <c r="F1711" s="549">
        <f t="shared" si="172"/>
        <v>0</v>
      </c>
      <c r="G1711" s="3232"/>
      <c r="H1711" s="3232"/>
      <c r="I1711" s="3232"/>
      <c r="J1711" s="3232"/>
      <c r="K1711" s="3232"/>
      <c r="L1711" s="3232"/>
      <c r="M1711" s="1690"/>
      <c r="N1711" s="3233"/>
      <c r="O1711" s="3233"/>
      <c r="P1711" s="3233"/>
      <c r="Q1711" s="3176"/>
      <c r="R1711" s="3233"/>
      <c r="S1711" s="3233"/>
      <c r="T1711" s="3233"/>
      <c r="U1711" s="3233"/>
      <c r="V1711" s="3233"/>
      <c r="W1711" s="3233"/>
      <c r="X1711" s="3233"/>
      <c r="Y1711" s="3233"/>
      <c r="Z1711" s="3233"/>
      <c r="AA1711" s="3233"/>
      <c r="AB1711" s="3233"/>
      <c r="AC1711" s="3233"/>
      <c r="AD1711" s="3233"/>
      <c r="AE1711" s="3233"/>
      <c r="AF1711" s="3176"/>
      <c r="AG1711" s="3234"/>
      <c r="AH1711" s="3234"/>
      <c r="AI1711" s="3234"/>
      <c r="AJ1711" s="3234"/>
      <c r="AK1711" s="3234"/>
      <c r="AL1711" s="3234"/>
    </row>
    <row r="1712" spans="1:38" ht="17.100000000000001" customHeight="1">
      <c r="A1712" s="3561"/>
      <c r="B1712" s="5190"/>
      <c r="C1712" s="5503" t="s">
        <v>641</v>
      </c>
      <c r="D1712" s="5503"/>
      <c r="E1712" s="4262">
        <f>SUM(E1713:E1714)</f>
        <v>13913339</v>
      </c>
      <c r="F1712" s="549">
        <f t="shared" si="172"/>
        <v>0</v>
      </c>
      <c r="G1712" s="3235"/>
      <c r="H1712" s="3235"/>
      <c r="I1712" s="3235"/>
      <c r="J1712" s="3235"/>
      <c r="K1712" s="3235"/>
      <c r="L1712" s="3235"/>
      <c r="M1712" s="1690"/>
      <c r="N1712" s="3236"/>
      <c r="O1712" s="3236"/>
      <c r="P1712" s="3236"/>
      <c r="Q1712" s="3176"/>
      <c r="R1712" s="3236"/>
      <c r="S1712" s="3236"/>
      <c r="T1712" s="3236"/>
      <c r="U1712" s="3236"/>
      <c r="V1712" s="3236"/>
      <c r="W1712" s="3236"/>
      <c r="X1712" s="3236"/>
      <c r="Y1712" s="3236"/>
      <c r="Z1712" s="3236"/>
      <c r="AA1712" s="3236"/>
      <c r="AB1712" s="3236"/>
      <c r="AC1712" s="3236"/>
      <c r="AD1712" s="3236"/>
      <c r="AE1712" s="3236"/>
      <c r="AF1712" s="3176"/>
      <c r="AG1712" s="3237"/>
      <c r="AH1712" s="3237"/>
      <c r="AI1712" s="3237"/>
      <c r="AJ1712" s="3237"/>
      <c r="AK1712" s="3237"/>
      <c r="AL1712" s="3237"/>
    </row>
    <row r="1713" spans="1:38" ht="17.100000000000001" customHeight="1">
      <c r="A1713" s="3561"/>
      <c r="B1713" s="5190"/>
      <c r="C1713" s="4269" t="s">
        <v>975</v>
      </c>
      <c r="D1713" s="4270" t="s">
        <v>976</v>
      </c>
      <c r="E1713" s="4262">
        <f>F1713</f>
        <v>13513339</v>
      </c>
      <c r="F1713" s="549">
        <f t="shared" si="172"/>
        <v>13513339</v>
      </c>
      <c r="G1713" s="3238"/>
      <c r="H1713" s="3238"/>
      <c r="I1713" s="3238"/>
      <c r="J1713" s="3238"/>
      <c r="K1713" s="3238"/>
      <c r="L1713" s="3238"/>
      <c r="M1713" s="1690"/>
      <c r="N1713" s="3239"/>
      <c r="O1713" s="3239"/>
      <c r="P1713" s="3239"/>
      <c r="Q1713" s="3176"/>
      <c r="R1713" s="3239"/>
      <c r="S1713" s="3239"/>
      <c r="T1713" s="3239"/>
      <c r="U1713" s="3239"/>
      <c r="V1713" s="3239"/>
      <c r="W1713" s="3239"/>
      <c r="X1713" s="3239"/>
      <c r="Y1713" s="3239"/>
      <c r="Z1713" s="3239"/>
      <c r="AA1713" s="3239"/>
      <c r="AB1713" s="3239"/>
      <c r="AC1713" s="3239">
        <v>13513339</v>
      </c>
      <c r="AD1713" s="3239"/>
      <c r="AE1713" s="3239"/>
      <c r="AF1713" s="3176"/>
      <c r="AG1713" s="3240"/>
      <c r="AH1713" s="3240"/>
      <c r="AI1713" s="3240"/>
      <c r="AJ1713" s="3240"/>
      <c r="AK1713" s="3240"/>
      <c r="AL1713" s="3240"/>
    </row>
    <row r="1714" spans="1:38" ht="28.5" customHeight="1">
      <c r="A1714" s="3561"/>
      <c r="B1714" s="3554"/>
      <c r="C1714" s="4274" t="s">
        <v>977</v>
      </c>
      <c r="D1714" s="4270" t="s">
        <v>978</v>
      </c>
      <c r="E1714" s="4262">
        <f>F1714</f>
        <v>400000</v>
      </c>
      <c r="F1714" s="549">
        <f t="shared" si="172"/>
        <v>400000</v>
      </c>
      <c r="G1714" s="3241"/>
      <c r="H1714" s="3241"/>
      <c r="I1714" s="3241"/>
      <c r="J1714" s="3241"/>
      <c r="K1714" s="3241"/>
      <c r="L1714" s="3241"/>
      <c r="M1714" s="1690"/>
      <c r="N1714" s="3242"/>
      <c r="O1714" s="3242"/>
      <c r="P1714" s="3242"/>
      <c r="Q1714" s="3176"/>
      <c r="R1714" s="3242"/>
      <c r="S1714" s="3242"/>
      <c r="T1714" s="3242"/>
      <c r="U1714" s="3242"/>
      <c r="V1714" s="3242"/>
      <c r="W1714" s="3242"/>
      <c r="X1714" s="3242"/>
      <c r="Y1714" s="3242"/>
      <c r="Z1714" s="3242"/>
      <c r="AA1714" s="3242"/>
      <c r="AB1714" s="3242"/>
      <c r="AC1714" s="3242">
        <v>400000</v>
      </c>
      <c r="AD1714" s="3242"/>
      <c r="AE1714" s="3242"/>
      <c r="AF1714" s="3176"/>
      <c r="AG1714" s="3243"/>
      <c r="AH1714" s="3243"/>
      <c r="AI1714" s="3243"/>
      <c r="AJ1714" s="3243"/>
      <c r="AK1714" s="3243"/>
      <c r="AL1714" s="3243"/>
    </row>
    <row r="1715" spans="1:38" ht="16.5" customHeight="1">
      <c r="A1715" s="3561"/>
      <c r="B1715" s="3554"/>
      <c r="C1715" s="5504"/>
      <c r="D1715" s="5505"/>
      <c r="E1715" s="4262"/>
      <c r="F1715" s="549">
        <f t="shared" si="172"/>
        <v>0</v>
      </c>
      <c r="G1715" s="3244"/>
      <c r="H1715" s="3244"/>
      <c r="I1715" s="3244"/>
      <c r="J1715" s="3244"/>
      <c r="K1715" s="3244"/>
      <c r="L1715" s="3244"/>
      <c r="M1715" s="1690"/>
      <c r="N1715" s="3245"/>
      <c r="O1715" s="3245"/>
      <c r="P1715" s="3245"/>
      <c r="Q1715" s="3176"/>
      <c r="R1715" s="3245"/>
      <c r="S1715" s="3245"/>
      <c r="T1715" s="3245"/>
      <c r="U1715" s="3245"/>
      <c r="V1715" s="3245"/>
      <c r="W1715" s="3245"/>
      <c r="X1715" s="3245"/>
      <c r="Y1715" s="3245"/>
      <c r="Z1715" s="3245"/>
      <c r="AA1715" s="3245"/>
      <c r="AB1715" s="3245"/>
      <c r="AC1715" s="3245"/>
      <c r="AD1715" s="3245"/>
      <c r="AE1715" s="3245"/>
      <c r="AF1715" s="3176"/>
      <c r="AG1715" s="3246"/>
      <c r="AH1715" s="3246"/>
      <c r="AI1715" s="3246"/>
      <c r="AJ1715" s="3246"/>
      <c r="AK1715" s="3246"/>
      <c r="AL1715" s="3246"/>
    </row>
    <row r="1716" spans="1:38" ht="15" customHeight="1">
      <c r="A1716" s="3554"/>
      <c r="B1716" s="3554"/>
      <c r="C1716" s="5506" t="s">
        <v>637</v>
      </c>
      <c r="D1716" s="5507"/>
      <c r="E1716" s="821">
        <f>SUM(E1717)</f>
        <v>526062</v>
      </c>
      <c r="F1716" s="549">
        <f t="shared" si="172"/>
        <v>0</v>
      </c>
      <c r="G1716" s="3244"/>
      <c r="H1716" s="3244"/>
      <c r="I1716" s="3244"/>
      <c r="J1716" s="3244"/>
      <c r="K1716" s="3244"/>
      <c r="L1716" s="3244"/>
      <c r="M1716" s="1690"/>
      <c r="N1716" s="3245"/>
      <c r="O1716" s="3245"/>
      <c r="P1716" s="3245"/>
      <c r="Q1716" s="3176"/>
      <c r="R1716" s="3245"/>
      <c r="S1716" s="3245"/>
      <c r="T1716" s="3245"/>
      <c r="U1716" s="3245"/>
      <c r="V1716" s="3245"/>
      <c r="W1716" s="3245"/>
      <c r="X1716" s="3245"/>
      <c r="Y1716" s="3245"/>
      <c r="Z1716" s="3245"/>
      <c r="AA1716" s="3245"/>
      <c r="AB1716" s="3245"/>
      <c r="AC1716" s="3245"/>
      <c r="AD1716" s="3245"/>
      <c r="AE1716" s="3245"/>
      <c r="AF1716" s="3176"/>
      <c r="AG1716" s="3246"/>
      <c r="AH1716" s="3246"/>
      <c r="AI1716" s="3246"/>
      <c r="AJ1716" s="3246"/>
      <c r="AK1716" s="3246"/>
      <c r="AL1716" s="3246"/>
    </row>
    <row r="1717" spans="1:38" ht="16.5" customHeight="1">
      <c r="A1717" s="3561"/>
      <c r="B1717" s="3554"/>
      <c r="C1717" s="5514" t="s">
        <v>638</v>
      </c>
      <c r="D1717" s="5515"/>
      <c r="E1717" s="4262">
        <f>SUM(E1718)</f>
        <v>526062</v>
      </c>
      <c r="F1717" s="549">
        <f t="shared" si="172"/>
        <v>0</v>
      </c>
      <c r="G1717" s="3247"/>
      <c r="H1717" s="3247"/>
      <c r="I1717" s="3247"/>
      <c r="J1717" s="3247"/>
      <c r="K1717" s="3247"/>
      <c r="L1717" s="3247"/>
      <c r="M1717" s="1690"/>
      <c r="N1717" s="3248"/>
      <c r="O1717" s="3248"/>
      <c r="P1717" s="3248"/>
      <c r="Q1717" s="3176"/>
      <c r="R1717" s="3248"/>
      <c r="S1717" s="3248"/>
      <c r="T1717" s="3248"/>
      <c r="U1717" s="3248"/>
      <c r="V1717" s="3248"/>
      <c r="W1717" s="3248"/>
      <c r="X1717" s="3248"/>
      <c r="Y1717" s="3248"/>
      <c r="Z1717" s="3248"/>
      <c r="AA1717" s="3248"/>
      <c r="AB1717" s="3248"/>
      <c r="AC1717" s="3248"/>
      <c r="AD1717" s="3248"/>
      <c r="AE1717" s="3248"/>
      <c r="AF1717" s="3176"/>
      <c r="AG1717" s="3249"/>
      <c r="AH1717" s="3249"/>
      <c r="AI1717" s="3249"/>
      <c r="AJ1717" s="3249"/>
      <c r="AK1717" s="3249"/>
      <c r="AL1717" s="3249"/>
    </row>
    <row r="1718" spans="1:38" ht="42" customHeight="1" thickBot="1">
      <c r="A1718" s="3554"/>
      <c r="B1718" s="3555"/>
      <c r="C1718" s="4275" t="s">
        <v>890</v>
      </c>
      <c r="D1718" s="4276" t="s">
        <v>891</v>
      </c>
      <c r="E1718" s="4273">
        <f>F1718</f>
        <v>526062</v>
      </c>
      <c r="F1718" s="549">
        <f t="shared" si="172"/>
        <v>526062</v>
      </c>
      <c r="G1718" s="3250"/>
      <c r="H1718" s="3250"/>
      <c r="I1718" s="3250"/>
      <c r="J1718" s="3250"/>
      <c r="K1718" s="3250"/>
      <c r="L1718" s="3250"/>
      <c r="M1718" s="1690"/>
      <c r="N1718" s="3251"/>
      <c r="O1718" s="3251"/>
      <c r="P1718" s="3251"/>
      <c r="Q1718" s="3176"/>
      <c r="R1718" s="3251"/>
      <c r="S1718" s="3251"/>
      <c r="T1718" s="3251"/>
      <c r="U1718" s="3251"/>
      <c r="V1718" s="3251"/>
      <c r="W1718" s="3251"/>
      <c r="X1718" s="3251"/>
      <c r="Y1718" s="3251"/>
      <c r="Z1718" s="3251"/>
      <c r="AA1718" s="3251"/>
      <c r="AB1718" s="3251"/>
      <c r="AC1718" s="3251">
        <v>526062</v>
      </c>
      <c r="AD1718" s="3251"/>
      <c r="AE1718" s="3251"/>
      <c r="AF1718" s="3176"/>
      <c r="AG1718" s="3252"/>
      <c r="AH1718" s="3252"/>
      <c r="AI1718" s="3252"/>
      <c r="AJ1718" s="3252"/>
      <c r="AK1718" s="3252"/>
      <c r="AL1718" s="3252"/>
    </row>
    <row r="1719" spans="1:38" ht="17.100000000000001" customHeight="1" thickBot="1">
      <c r="A1719" s="3561"/>
      <c r="B1719" s="576" t="s">
        <v>980</v>
      </c>
      <c r="C1719" s="577"/>
      <c r="D1719" s="578" t="s">
        <v>981</v>
      </c>
      <c r="E1719" s="579">
        <f>SUM(E1720,E1725)</f>
        <v>27738958</v>
      </c>
      <c r="F1719" s="549">
        <f t="shared" si="172"/>
        <v>0</v>
      </c>
      <c r="G1719" s="3232"/>
      <c r="H1719" s="3232"/>
      <c r="I1719" s="3232"/>
      <c r="J1719" s="3232"/>
      <c r="K1719" s="3232"/>
      <c r="L1719" s="3232"/>
      <c r="N1719" s="3236"/>
      <c r="O1719" s="3236"/>
      <c r="P1719" s="3236"/>
      <c r="Q1719" s="3254"/>
      <c r="R1719" s="3236"/>
      <c r="S1719" s="3236"/>
      <c r="T1719" s="3236"/>
      <c r="U1719" s="3236"/>
      <c r="V1719" s="3236"/>
      <c r="W1719" s="3236"/>
      <c r="X1719" s="3236"/>
      <c r="Y1719" s="3236"/>
      <c r="Z1719" s="3236"/>
      <c r="AA1719" s="3236"/>
      <c r="AB1719" s="3236"/>
      <c r="AC1719" s="3236"/>
      <c r="AD1719" s="3236"/>
      <c r="AE1719" s="3236"/>
      <c r="AF1719" s="3254"/>
      <c r="AG1719" s="3237"/>
      <c r="AH1719" s="3237"/>
      <c r="AI1719" s="3237"/>
      <c r="AJ1719" s="3237"/>
      <c r="AK1719" s="3237"/>
      <c r="AL1719" s="3237"/>
    </row>
    <row r="1720" spans="1:38" ht="17.100000000000001" customHeight="1">
      <c r="A1720" s="3561"/>
      <c r="B1720" s="573"/>
      <c r="C1720" s="5477" t="s">
        <v>582</v>
      </c>
      <c r="D1720" s="5477"/>
      <c r="E1720" s="821">
        <f>SUM(E1721)</f>
        <v>23981958</v>
      </c>
      <c r="F1720" s="549">
        <f t="shared" si="172"/>
        <v>0</v>
      </c>
      <c r="G1720" s="3235"/>
      <c r="H1720" s="3235"/>
      <c r="I1720" s="3235"/>
      <c r="J1720" s="3235"/>
      <c r="K1720" s="3235"/>
      <c r="L1720" s="3235"/>
      <c r="M1720" s="1690"/>
      <c r="N1720" s="3236"/>
      <c r="O1720" s="3236"/>
      <c r="P1720" s="3236"/>
      <c r="Q1720" s="3254"/>
      <c r="R1720" s="3236"/>
      <c r="S1720" s="3236"/>
      <c r="T1720" s="3236"/>
      <c r="U1720" s="3236"/>
      <c r="V1720" s="3236"/>
      <c r="W1720" s="3236"/>
      <c r="X1720" s="3236"/>
      <c r="Y1720" s="3236"/>
      <c r="Z1720" s="3236"/>
      <c r="AA1720" s="3236"/>
      <c r="AB1720" s="3236"/>
      <c r="AC1720" s="3236"/>
      <c r="AD1720" s="3236"/>
      <c r="AE1720" s="3236"/>
      <c r="AF1720" s="3254"/>
      <c r="AG1720" s="3237"/>
      <c r="AH1720" s="3237"/>
      <c r="AI1720" s="3237"/>
      <c r="AJ1720" s="3237"/>
      <c r="AK1720" s="3237"/>
      <c r="AL1720" s="3237"/>
    </row>
    <row r="1721" spans="1:38" ht="17.100000000000001" customHeight="1">
      <c r="A1721" s="3561"/>
      <c r="B1721" s="573"/>
      <c r="C1721" s="5503" t="s">
        <v>641</v>
      </c>
      <c r="D1721" s="5503"/>
      <c r="E1721" s="4262">
        <f>SUM(E1722:E1723)</f>
        <v>23981958</v>
      </c>
      <c r="F1721" s="549">
        <f t="shared" si="172"/>
        <v>0</v>
      </c>
      <c r="G1721" s="3255"/>
      <c r="H1721" s="3255"/>
      <c r="I1721" s="3255"/>
      <c r="J1721" s="3255"/>
      <c r="K1721" s="3255"/>
      <c r="L1721" s="3255"/>
      <c r="M1721" s="1690"/>
      <c r="N1721" s="3256"/>
      <c r="O1721" s="3256"/>
      <c r="P1721" s="3256"/>
      <c r="Q1721" s="3254"/>
      <c r="R1721" s="3256"/>
      <c r="S1721" s="3256"/>
      <c r="T1721" s="3256"/>
      <c r="U1721" s="3256"/>
      <c r="V1721" s="3256"/>
      <c r="W1721" s="3256"/>
      <c r="X1721" s="3256"/>
      <c r="Y1721" s="3256"/>
      <c r="Z1721" s="3256"/>
      <c r="AA1721" s="3256"/>
      <c r="AB1721" s="3256"/>
      <c r="AC1721" s="3256"/>
      <c r="AD1721" s="3256"/>
      <c r="AE1721" s="3256"/>
      <c r="AF1721" s="3254"/>
      <c r="AG1721" s="3257"/>
      <c r="AH1721" s="3257"/>
      <c r="AI1721" s="3257"/>
      <c r="AJ1721" s="3257"/>
      <c r="AK1721" s="3257"/>
      <c r="AL1721" s="3257"/>
    </row>
    <row r="1722" spans="1:38" ht="17.100000000000001" customHeight="1">
      <c r="A1722" s="3561"/>
      <c r="B1722" s="573"/>
      <c r="C1722" s="4269" t="s">
        <v>975</v>
      </c>
      <c r="D1722" s="4270" t="s">
        <v>976</v>
      </c>
      <c r="E1722" s="4262">
        <f>F1722</f>
        <v>21404958</v>
      </c>
      <c r="F1722" s="549">
        <f t="shared" si="172"/>
        <v>21404958</v>
      </c>
      <c r="G1722" s="3258"/>
      <c r="H1722" s="3258"/>
      <c r="I1722" s="3258"/>
      <c r="J1722" s="3258"/>
      <c r="K1722" s="3258"/>
      <c r="L1722" s="3258"/>
      <c r="M1722" s="1690"/>
      <c r="N1722" s="3259"/>
      <c r="O1722" s="3259"/>
      <c r="P1722" s="3259"/>
      <c r="Q1722" s="3254"/>
      <c r="R1722" s="3259"/>
      <c r="S1722" s="3259"/>
      <c r="T1722" s="3259"/>
      <c r="U1722" s="3259"/>
      <c r="V1722" s="3259"/>
      <c r="W1722" s="3259"/>
      <c r="X1722" s="3259"/>
      <c r="Y1722" s="3259"/>
      <c r="Z1722" s="3259"/>
      <c r="AA1722" s="3259"/>
      <c r="AB1722" s="3259"/>
      <c r="AC1722" s="3259">
        <v>21404958</v>
      </c>
      <c r="AD1722" s="3259"/>
      <c r="AE1722" s="3259"/>
      <c r="AF1722" s="3254"/>
      <c r="AG1722" s="3260"/>
      <c r="AH1722" s="3260"/>
      <c r="AI1722" s="3260"/>
      <c r="AJ1722" s="3260"/>
      <c r="AK1722" s="3260"/>
      <c r="AL1722" s="3260"/>
    </row>
    <row r="1723" spans="1:38" ht="29.25" customHeight="1">
      <c r="A1723" s="3561"/>
      <c r="B1723" s="573"/>
      <c r="C1723" s="4269" t="s">
        <v>977</v>
      </c>
      <c r="D1723" s="4270" t="s">
        <v>978</v>
      </c>
      <c r="E1723" s="4262">
        <f t="shared" ref="E1723" si="173">F1723</f>
        <v>2577000</v>
      </c>
      <c r="F1723" s="549">
        <f t="shared" si="172"/>
        <v>2577000</v>
      </c>
      <c r="G1723" s="3261"/>
      <c r="H1723" s="3261"/>
      <c r="I1723" s="3261"/>
      <c r="J1723" s="3261"/>
      <c r="K1723" s="3261"/>
      <c r="L1723" s="3261"/>
      <c r="M1723" s="1690"/>
      <c r="N1723" s="3262"/>
      <c r="O1723" s="3262"/>
      <c r="P1723" s="3262"/>
      <c r="Q1723" s="3254"/>
      <c r="R1723" s="3262"/>
      <c r="S1723" s="3262"/>
      <c r="T1723" s="3262"/>
      <c r="U1723" s="3262"/>
      <c r="V1723" s="3262"/>
      <c r="W1723" s="3262"/>
      <c r="X1723" s="3262"/>
      <c r="Y1723" s="3262"/>
      <c r="Z1723" s="3262"/>
      <c r="AA1723" s="3262"/>
      <c r="AB1723" s="3262"/>
      <c r="AC1723" s="3262">
        <v>2577000</v>
      </c>
      <c r="AD1723" s="3262"/>
      <c r="AE1723" s="3262"/>
      <c r="AF1723" s="3254"/>
      <c r="AG1723" s="3263"/>
      <c r="AH1723" s="3263"/>
      <c r="AI1723" s="3263"/>
      <c r="AJ1723" s="3263"/>
      <c r="AK1723" s="3263"/>
      <c r="AL1723" s="3263"/>
    </row>
    <row r="1724" spans="1:38" ht="15">
      <c r="A1724" s="3561"/>
      <c r="B1724" s="573"/>
      <c r="C1724" s="3751"/>
      <c r="D1724" s="4277"/>
      <c r="E1724" s="4262"/>
      <c r="F1724" s="549">
        <f t="shared" si="172"/>
        <v>0</v>
      </c>
      <c r="G1724" s="3261"/>
      <c r="H1724" s="3261"/>
      <c r="I1724" s="3261"/>
      <c r="J1724" s="3261"/>
      <c r="K1724" s="3261"/>
      <c r="L1724" s="3261"/>
      <c r="M1724" s="1690"/>
      <c r="N1724" s="3262"/>
      <c r="O1724" s="3262"/>
      <c r="P1724" s="3262"/>
      <c r="Q1724" s="3254"/>
      <c r="R1724" s="3262"/>
      <c r="S1724" s="3262"/>
      <c r="T1724" s="3262"/>
      <c r="U1724" s="3262"/>
      <c r="V1724" s="3262"/>
      <c r="W1724" s="3262"/>
      <c r="X1724" s="3262"/>
      <c r="Y1724" s="3262"/>
      <c r="Z1724" s="3262"/>
      <c r="AA1724" s="3262"/>
      <c r="AB1724" s="3262"/>
      <c r="AC1724" s="3262"/>
      <c r="AD1724" s="3262"/>
      <c r="AE1724" s="3262"/>
      <c r="AF1724" s="3254"/>
      <c r="AG1724" s="3263"/>
      <c r="AH1724" s="3263"/>
      <c r="AI1724" s="3263"/>
      <c r="AJ1724" s="3263"/>
      <c r="AK1724" s="3263"/>
      <c r="AL1724" s="3263"/>
    </row>
    <row r="1725" spans="1:38" ht="18.75" customHeight="1">
      <c r="A1725" s="3554"/>
      <c r="B1725" s="573"/>
      <c r="C1725" s="5261" t="s">
        <v>637</v>
      </c>
      <c r="D1725" s="5265"/>
      <c r="E1725" s="821">
        <f>SUM(E1726)</f>
        <v>3757000</v>
      </c>
      <c r="F1725" s="549">
        <f t="shared" si="172"/>
        <v>0</v>
      </c>
      <c r="G1725" s="3261"/>
      <c r="H1725" s="3261"/>
      <c r="I1725" s="3261"/>
      <c r="J1725" s="3261"/>
      <c r="K1725" s="3261"/>
      <c r="L1725" s="3261"/>
      <c r="M1725" s="1690"/>
      <c r="N1725" s="3262"/>
      <c r="O1725" s="3262"/>
      <c r="P1725" s="3262"/>
      <c r="Q1725" s="3254"/>
      <c r="R1725" s="3262"/>
      <c r="S1725" s="3262"/>
      <c r="T1725" s="3262"/>
      <c r="U1725" s="3262"/>
      <c r="V1725" s="3262"/>
      <c r="W1725" s="3262"/>
      <c r="X1725" s="3262"/>
      <c r="Y1725" s="3262"/>
      <c r="Z1725" s="3262"/>
      <c r="AA1725" s="3262"/>
      <c r="AB1725" s="3262"/>
      <c r="AC1725" s="3262"/>
      <c r="AD1725" s="3262"/>
      <c r="AE1725" s="3262"/>
      <c r="AF1725" s="3254"/>
      <c r="AG1725" s="3263"/>
      <c r="AH1725" s="3263"/>
      <c r="AI1725" s="3263"/>
      <c r="AJ1725" s="3263"/>
      <c r="AK1725" s="3263"/>
      <c r="AL1725" s="3263"/>
    </row>
    <row r="1726" spans="1:38" ht="15">
      <c r="A1726" s="3561"/>
      <c r="B1726" s="573"/>
      <c r="C1726" s="5502" t="s">
        <v>638</v>
      </c>
      <c r="D1726" s="5518"/>
      <c r="E1726" s="796">
        <f>SUM(E1727:E1727)</f>
        <v>3757000</v>
      </c>
      <c r="F1726" s="549">
        <f t="shared" si="172"/>
        <v>0</v>
      </c>
      <c r="G1726" s="3261"/>
      <c r="H1726" s="3261"/>
      <c r="I1726" s="3261"/>
      <c r="J1726" s="3261"/>
      <c r="K1726" s="3261"/>
      <c r="L1726" s="3261"/>
      <c r="M1726" s="1690"/>
      <c r="N1726" s="3262"/>
      <c r="O1726" s="3262"/>
      <c r="P1726" s="3262"/>
      <c r="Q1726" s="3254"/>
      <c r="R1726" s="3262"/>
      <c r="S1726" s="3262"/>
      <c r="T1726" s="3262"/>
      <c r="U1726" s="3262"/>
      <c r="V1726" s="3262"/>
      <c r="W1726" s="3262"/>
      <c r="X1726" s="3262"/>
      <c r="Y1726" s="3262"/>
      <c r="Z1726" s="3262"/>
      <c r="AA1726" s="3262"/>
      <c r="AB1726" s="3262"/>
      <c r="AC1726" s="3262"/>
      <c r="AD1726" s="3262"/>
      <c r="AE1726" s="3262"/>
      <c r="AF1726" s="3254"/>
      <c r="AG1726" s="3263"/>
      <c r="AH1726" s="3263"/>
      <c r="AI1726" s="3263"/>
      <c r="AJ1726" s="3263"/>
      <c r="AK1726" s="3263"/>
      <c r="AL1726" s="3263"/>
    </row>
    <row r="1727" spans="1:38" ht="42.75" customHeight="1" thickBot="1">
      <c r="A1727" s="3561"/>
      <c r="B1727" s="573"/>
      <c r="C1727" s="4278" t="s">
        <v>890</v>
      </c>
      <c r="D1727" s="4279" t="s">
        <v>891</v>
      </c>
      <c r="E1727" s="4262">
        <f>F1727</f>
        <v>3757000</v>
      </c>
      <c r="F1727" s="549">
        <f t="shared" si="172"/>
        <v>3757000</v>
      </c>
      <c r="G1727" s="3264"/>
      <c r="H1727" s="3264"/>
      <c r="I1727" s="3264"/>
      <c r="J1727" s="3264"/>
      <c r="K1727" s="3264"/>
      <c r="L1727" s="3264"/>
      <c r="M1727" s="1690"/>
      <c r="N1727" s="3265"/>
      <c r="O1727" s="3265"/>
      <c r="P1727" s="3265"/>
      <c r="Q1727" s="3254"/>
      <c r="R1727" s="3265"/>
      <c r="S1727" s="3265"/>
      <c r="T1727" s="3265"/>
      <c r="U1727" s="3265"/>
      <c r="V1727" s="3265"/>
      <c r="W1727" s="3265"/>
      <c r="X1727" s="3265"/>
      <c r="Y1727" s="3265"/>
      <c r="Z1727" s="3265"/>
      <c r="AA1727" s="3265"/>
      <c r="AB1727" s="3265"/>
      <c r="AC1727" s="3265">
        <v>3757000</v>
      </c>
      <c r="AD1727" s="3265"/>
      <c r="AE1727" s="3265"/>
      <c r="AF1727" s="3254"/>
      <c r="AG1727" s="3266"/>
      <c r="AH1727" s="3266"/>
      <c r="AI1727" s="3266"/>
      <c r="AJ1727" s="3266"/>
      <c r="AK1727" s="3266"/>
      <c r="AL1727" s="3266"/>
    </row>
    <row r="1728" spans="1:38" ht="17.100000000000001" customHeight="1" thickBot="1">
      <c r="A1728" s="3561"/>
      <c r="B1728" s="576" t="s">
        <v>982</v>
      </c>
      <c r="C1728" s="577"/>
      <c r="D1728" s="578" t="s">
        <v>983</v>
      </c>
      <c r="E1728" s="579">
        <f>SUM(E1729,E1734)</f>
        <v>1885064</v>
      </c>
      <c r="F1728" s="549">
        <f t="shared" si="172"/>
        <v>0</v>
      </c>
      <c r="G1728" s="3235"/>
      <c r="H1728" s="3235"/>
      <c r="I1728" s="3235"/>
      <c r="J1728" s="3235"/>
      <c r="K1728" s="3235"/>
      <c r="L1728" s="3235"/>
      <c r="M1728" s="1690"/>
      <c r="N1728" s="3236"/>
      <c r="O1728" s="3236"/>
      <c r="P1728" s="3236"/>
      <c r="Q1728" s="3254"/>
      <c r="R1728" s="3236"/>
      <c r="S1728" s="3236"/>
      <c r="T1728" s="3236"/>
      <c r="U1728" s="3236"/>
      <c r="V1728" s="3236"/>
      <c r="W1728" s="3236"/>
      <c r="X1728" s="3236"/>
      <c r="Y1728" s="3236"/>
      <c r="Z1728" s="3236"/>
      <c r="AA1728" s="3236"/>
      <c r="AB1728" s="3236"/>
      <c r="AC1728" s="3236"/>
      <c r="AD1728" s="3236"/>
      <c r="AE1728" s="3236"/>
      <c r="AF1728" s="3254"/>
      <c r="AG1728" s="3237"/>
      <c r="AH1728" s="3237"/>
      <c r="AI1728" s="3237"/>
      <c r="AJ1728" s="3237"/>
      <c r="AK1728" s="3237"/>
      <c r="AL1728" s="3237"/>
    </row>
    <row r="1729" spans="1:38" ht="17.100000000000001" customHeight="1">
      <c r="A1729" s="3561"/>
      <c r="B1729" s="5190"/>
      <c r="C1729" s="5477" t="s">
        <v>582</v>
      </c>
      <c r="D1729" s="5477"/>
      <c r="E1729" s="821">
        <f>SUM(E1730)</f>
        <v>1295064</v>
      </c>
      <c r="F1729" s="549">
        <f t="shared" si="172"/>
        <v>0</v>
      </c>
      <c r="G1729" s="3235"/>
      <c r="H1729" s="3235"/>
      <c r="I1729" s="3235"/>
      <c r="J1729" s="3235"/>
      <c r="K1729" s="3235"/>
      <c r="L1729" s="3235"/>
      <c r="M1729" s="1690"/>
      <c r="N1729" s="3236"/>
      <c r="O1729" s="3236"/>
      <c r="P1729" s="3236"/>
      <c r="Q1729" s="3254"/>
      <c r="R1729" s="3236"/>
      <c r="S1729" s="3236"/>
      <c r="T1729" s="3236"/>
      <c r="U1729" s="3236"/>
      <c r="V1729" s="3236"/>
      <c r="W1729" s="3236"/>
      <c r="X1729" s="3236"/>
      <c r="Y1729" s="3236"/>
      <c r="Z1729" s="3236"/>
      <c r="AA1729" s="3236"/>
      <c r="AB1729" s="3236"/>
      <c r="AC1729" s="3236"/>
      <c r="AD1729" s="3236"/>
      <c r="AE1729" s="3236"/>
      <c r="AF1729" s="3254"/>
      <c r="AG1729" s="3237"/>
      <c r="AH1729" s="3237"/>
      <c r="AI1729" s="3237"/>
      <c r="AJ1729" s="3237"/>
      <c r="AK1729" s="3237"/>
      <c r="AL1729" s="3237"/>
    </row>
    <row r="1730" spans="1:38" ht="17.100000000000001" customHeight="1">
      <c r="A1730" s="3561"/>
      <c r="B1730" s="5190"/>
      <c r="C1730" s="5503" t="s">
        <v>641</v>
      </c>
      <c r="D1730" s="5503"/>
      <c r="E1730" s="4262">
        <f>SUM(E1731:E1732)</f>
        <v>1295064</v>
      </c>
      <c r="F1730" s="549">
        <f t="shared" si="172"/>
        <v>0</v>
      </c>
      <c r="G1730" s="3264"/>
      <c r="H1730" s="3264"/>
      <c r="I1730" s="3264"/>
      <c r="J1730" s="3264"/>
      <c r="K1730" s="3264"/>
      <c r="L1730" s="3264"/>
      <c r="M1730" s="1690"/>
      <c r="N1730" s="3265"/>
      <c r="O1730" s="3265"/>
      <c r="P1730" s="3265"/>
      <c r="Q1730" s="3254"/>
      <c r="R1730" s="3265"/>
      <c r="S1730" s="3265"/>
      <c r="T1730" s="3265"/>
      <c r="U1730" s="3265"/>
      <c r="V1730" s="3265"/>
      <c r="W1730" s="3265"/>
      <c r="X1730" s="3265"/>
      <c r="Y1730" s="3265"/>
      <c r="Z1730" s="3265"/>
      <c r="AA1730" s="3265"/>
      <c r="AB1730" s="3265"/>
      <c r="AC1730" s="3265"/>
      <c r="AD1730" s="3265"/>
      <c r="AE1730" s="3265"/>
      <c r="AF1730" s="3254"/>
      <c r="AG1730" s="3266"/>
      <c r="AH1730" s="3266"/>
      <c r="AI1730" s="3266"/>
      <c r="AJ1730" s="3266"/>
      <c r="AK1730" s="3266"/>
      <c r="AL1730" s="3266"/>
    </row>
    <row r="1731" spans="1:38" ht="17.100000000000001" customHeight="1">
      <c r="A1731" s="3561"/>
      <c r="B1731" s="5190"/>
      <c r="C1731" s="4269" t="s">
        <v>975</v>
      </c>
      <c r="D1731" s="4270" t="s">
        <v>976</v>
      </c>
      <c r="E1731" s="4262">
        <f>F1731</f>
        <v>1215064</v>
      </c>
      <c r="F1731" s="549">
        <f t="shared" si="172"/>
        <v>1215064</v>
      </c>
      <c r="G1731" s="3267"/>
      <c r="H1731" s="3267"/>
      <c r="I1731" s="3267"/>
      <c r="J1731" s="3267"/>
      <c r="K1731" s="3267"/>
      <c r="L1731" s="3267"/>
      <c r="M1731" s="1690"/>
      <c r="N1731" s="3268"/>
      <c r="O1731" s="3268"/>
      <c r="P1731" s="3268"/>
      <c r="Q1731" s="3254"/>
      <c r="R1731" s="3268"/>
      <c r="S1731" s="3268"/>
      <c r="T1731" s="3268"/>
      <c r="U1731" s="3268"/>
      <c r="V1731" s="3268"/>
      <c r="W1731" s="3268"/>
      <c r="X1731" s="3268"/>
      <c r="Y1731" s="3268"/>
      <c r="Z1731" s="3268"/>
      <c r="AA1731" s="3268"/>
      <c r="AB1731" s="3268"/>
      <c r="AC1731" s="3268">
        <v>1215064</v>
      </c>
      <c r="AD1731" s="3268"/>
      <c r="AE1731" s="3268"/>
      <c r="AF1731" s="3254"/>
      <c r="AG1731" s="3269"/>
      <c r="AH1731" s="3269"/>
      <c r="AI1731" s="3269"/>
      <c r="AJ1731" s="3269"/>
      <c r="AK1731" s="3269"/>
      <c r="AL1731" s="3269"/>
    </row>
    <row r="1732" spans="1:38" ht="27" customHeight="1">
      <c r="A1732" s="3561"/>
      <c r="B1732" s="5190"/>
      <c r="C1732" s="4267" t="s">
        <v>977</v>
      </c>
      <c r="D1732" s="4268" t="s">
        <v>978</v>
      </c>
      <c r="E1732" s="4262">
        <f>F1732</f>
        <v>80000</v>
      </c>
      <c r="F1732" s="549">
        <f t="shared" si="172"/>
        <v>80000</v>
      </c>
      <c r="G1732" s="3270"/>
      <c r="H1732" s="3270"/>
      <c r="I1732" s="3270"/>
      <c r="J1732" s="3270"/>
      <c r="K1732" s="3270"/>
      <c r="L1732" s="3270"/>
      <c r="M1732" s="1690"/>
      <c r="N1732" s="3271"/>
      <c r="O1732" s="3271"/>
      <c r="P1732" s="3271"/>
      <c r="Q1732" s="3254"/>
      <c r="R1732" s="3271"/>
      <c r="S1732" s="3271"/>
      <c r="T1732" s="3271"/>
      <c r="U1732" s="3271"/>
      <c r="V1732" s="3271"/>
      <c r="W1732" s="3271"/>
      <c r="X1732" s="3271"/>
      <c r="Y1732" s="3271"/>
      <c r="Z1732" s="3271"/>
      <c r="AA1732" s="3271"/>
      <c r="AB1732" s="3271"/>
      <c r="AC1732" s="3271">
        <v>80000</v>
      </c>
      <c r="AD1732" s="3271"/>
      <c r="AE1732" s="3271"/>
      <c r="AF1732" s="3254"/>
      <c r="AG1732" s="3272"/>
      <c r="AH1732" s="3272"/>
      <c r="AI1732" s="3272"/>
      <c r="AJ1732" s="3272"/>
      <c r="AK1732" s="3272"/>
      <c r="AL1732" s="3272"/>
    </row>
    <row r="1733" spans="1:38" ht="14.25" customHeight="1">
      <c r="A1733" s="3561"/>
      <c r="B1733" s="3551"/>
      <c r="C1733" s="5516"/>
      <c r="D1733" s="5517"/>
      <c r="E1733" s="4466"/>
      <c r="F1733" s="549">
        <f t="shared" si="172"/>
        <v>0</v>
      </c>
      <c r="G1733" s="3270"/>
      <c r="H1733" s="3270"/>
      <c r="I1733" s="3270"/>
      <c r="J1733" s="3270"/>
      <c r="K1733" s="3270"/>
      <c r="L1733" s="3270"/>
      <c r="M1733" s="1690"/>
      <c r="N1733" s="3271"/>
      <c r="O1733" s="3271"/>
      <c r="P1733" s="3271"/>
      <c r="Q1733" s="3254"/>
      <c r="R1733" s="3271"/>
      <c r="S1733" s="3271"/>
      <c r="T1733" s="3271"/>
      <c r="U1733" s="3271"/>
      <c r="V1733" s="3271"/>
      <c r="W1733" s="3271"/>
      <c r="X1733" s="3271"/>
      <c r="Y1733" s="3271"/>
      <c r="Z1733" s="3271"/>
      <c r="AA1733" s="3271"/>
      <c r="AB1733" s="3271"/>
      <c r="AC1733" s="3271"/>
      <c r="AD1733" s="3271"/>
      <c r="AE1733" s="3271"/>
      <c r="AF1733" s="3254"/>
      <c r="AG1733" s="3272"/>
      <c r="AH1733" s="3272"/>
      <c r="AI1733" s="3272"/>
      <c r="AJ1733" s="3272"/>
      <c r="AK1733" s="3272"/>
      <c r="AL1733" s="3272"/>
    </row>
    <row r="1734" spans="1:38" ht="16.5" customHeight="1">
      <c r="A1734" s="3561"/>
      <c r="B1734" s="3551"/>
      <c r="C1734" s="5261" t="s">
        <v>637</v>
      </c>
      <c r="D1734" s="5265"/>
      <c r="E1734" s="821">
        <f>SUM(E1735)</f>
        <v>590000</v>
      </c>
      <c r="F1734" s="549">
        <f t="shared" si="172"/>
        <v>0</v>
      </c>
      <c r="G1734" s="3270"/>
      <c r="H1734" s="3270"/>
      <c r="I1734" s="3270"/>
      <c r="J1734" s="3270"/>
      <c r="K1734" s="3270"/>
      <c r="L1734" s="3270"/>
      <c r="M1734" s="1690"/>
      <c r="N1734" s="3271"/>
      <c r="O1734" s="3271"/>
      <c r="P1734" s="3271"/>
      <c r="Q1734" s="3254"/>
      <c r="R1734" s="3271"/>
      <c r="S1734" s="3271"/>
      <c r="T1734" s="3271"/>
      <c r="U1734" s="3271"/>
      <c r="V1734" s="3271"/>
      <c r="W1734" s="3271"/>
      <c r="X1734" s="3271"/>
      <c r="Y1734" s="3271"/>
      <c r="Z1734" s="3271"/>
      <c r="AA1734" s="3271"/>
      <c r="AB1734" s="3271"/>
      <c r="AC1734" s="3271"/>
      <c r="AD1734" s="3271"/>
      <c r="AE1734" s="3271"/>
      <c r="AF1734" s="3254"/>
      <c r="AG1734" s="3272"/>
      <c r="AH1734" s="3272"/>
      <c r="AI1734" s="3272"/>
      <c r="AJ1734" s="3272"/>
      <c r="AK1734" s="3272"/>
      <c r="AL1734" s="3272"/>
    </row>
    <row r="1735" spans="1:38" ht="16.5" customHeight="1">
      <c r="A1735" s="3561"/>
      <c r="B1735" s="3551"/>
      <c r="C1735" s="5502" t="s">
        <v>638</v>
      </c>
      <c r="D1735" s="5518"/>
      <c r="E1735" s="4262">
        <f>SUM(E1736)</f>
        <v>590000</v>
      </c>
      <c r="F1735" s="549">
        <f t="shared" si="172"/>
        <v>0</v>
      </c>
      <c r="G1735" s="3270"/>
      <c r="H1735" s="3270"/>
      <c r="I1735" s="3270"/>
      <c r="J1735" s="3270"/>
      <c r="K1735" s="3270"/>
      <c r="L1735" s="3270"/>
      <c r="M1735" s="1690"/>
      <c r="N1735" s="3271"/>
      <c r="O1735" s="3271"/>
      <c r="P1735" s="3271"/>
      <c r="Q1735" s="3254"/>
      <c r="R1735" s="3271"/>
      <c r="S1735" s="3271"/>
      <c r="T1735" s="3271"/>
      <c r="U1735" s="3271"/>
      <c r="V1735" s="3271"/>
      <c r="W1735" s="3271"/>
      <c r="X1735" s="3271"/>
      <c r="Y1735" s="3271"/>
      <c r="Z1735" s="3271"/>
      <c r="AA1735" s="3271"/>
      <c r="AB1735" s="3271"/>
      <c r="AC1735" s="3271"/>
      <c r="AD1735" s="3271"/>
      <c r="AE1735" s="3271"/>
      <c r="AF1735" s="3254"/>
      <c r="AG1735" s="3272"/>
      <c r="AH1735" s="3272"/>
      <c r="AI1735" s="3272"/>
      <c r="AJ1735" s="3272"/>
      <c r="AK1735" s="3272"/>
      <c r="AL1735" s="3272"/>
    </row>
    <row r="1736" spans="1:38" ht="42.75" customHeight="1" thickBot="1">
      <c r="A1736" s="3554"/>
      <c r="B1736" s="3556"/>
      <c r="C1736" s="586" t="s">
        <v>890</v>
      </c>
      <c r="D1736" s="4280" t="s">
        <v>891</v>
      </c>
      <c r="E1736" s="4273">
        <f>F1736</f>
        <v>590000</v>
      </c>
      <c r="F1736" s="549">
        <f t="shared" si="172"/>
        <v>590000</v>
      </c>
      <c r="G1736" s="3273"/>
      <c r="H1736" s="3273"/>
      <c r="I1736" s="3273"/>
      <c r="J1736" s="3273"/>
      <c r="K1736" s="3273"/>
      <c r="L1736" s="3273"/>
      <c r="M1736" s="1690"/>
      <c r="N1736" s="3274"/>
      <c r="O1736" s="3274"/>
      <c r="P1736" s="3274"/>
      <c r="Q1736" s="3254"/>
      <c r="R1736" s="3274"/>
      <c r="S1736" s="3274"/>
      <c r="T1736" s="3274"/>
      <c r="U1736" s="3274"/>
      <c r="V1736" s="3274"/>
      <c r="W1736" s="3274"/>
      <c r="X1736" s="3274"/>
      <c r="Y1736" s="3274"/>
      <c r="Z1736" s="3274"/>
      <c r="AA1736" s="3274"/>
      <c r="AB1736" s="3274"/>
      <c r="AC1736" s="3274">
        <v>590000</v>
      </c>
      <c r="AD1736" s="3274"/>
      <c r="AE1736" s="3274"/>
      <c r="AF1736" s="3254"/>
      <c r="AG1736" s="3275"/>
      <c r="AH1736" s="3275"/>
      <c r="AI1736" s="3275"/>
      <c r="AJ1736" s="3275"/>
      <c r="AK1736" s="3275"/>
      <c r="AL1736" s="3275"/>
    </row>
    <row r="1737" spans="1:38" ht="17.100000000000001" customHeight="1" thickBot="1">
      <c r="A1737" s="3554"/>
      <c r="B1737" s="576" t="s">
        <v>984</v>
      </c>
      <c r="C1737" s="577"/>
      <c r="D1737" s="578" t="s">
        <v>985</v>
      </c>
      <c r="E1737" s="579">
        <f>SUM(E1738,E1743)</f>
        <v>4433125</v>
      </c>
      <c r="F1737" s="549">
        <f t="shared" si="172"/>
        <v>0</v>
      </c>
      <c r="G1737" s="3270"/>
      <c r="H1737" s="3270"/>
      <c r="I1737" s="3270"/>
      <c r="J1737" s="3270"/>
      <c r="K1737" s="3270"/>
      <c r="L1737" s="3270"/>
      <c r="M1737" s="1690"/>
      <c r="N1737" s="3271"/>
      <c r="O1737" s="3271"/>
      <c r="P1737" s="3271"/>
      <c r="Q1737" s="3254"/>
      <c r="R1737" s="3271"/>
      <c r="S1737" s="3271"/>
      <c r="T1737" s="3271"/>
      <c r="U1737" s="3271"/>
      <c r="V1737" s="3271"/>
      <c r="W1737" s="3271"/>
      <c r="X1737" s="3271"/>
      <c r="Y1737" s="3271"/>
      <c r="Z1737" s="3271"/>
      <c r="AA1737" s="3271"/>
      <c r="AB1737" s="3271"/>
      <c r="AC1737" s="3271"/>
      <c r="AD1737" s="3271"/>
      <c r="AE1737" s="3271"/>
      <c r="AF1737" s="3254"/>
      <c r="AG1737" s="3272"/>
      <c r="AH1737" s="3272"/>
      <c r="AI1737" s="3272"/>
      <c r="AJ1737" s="3272"/>
      <c r="AK1737" s="3272"/>
      <c r="AL1737" s="3272"/>
    </row>
    <row r="1738" spans="1:38" ht="17.100000000000001" customHeight="1">
      <c r="A1738" s="3561"/>
      <c r="B1738" s="598"/>
      <c r="C1738" s="5196" t="s">
        <v>582</v>
      </c>
      <c r="D1738" s="5196"/>
      <c r="E1738" s="821">
        <f>SUM(E1739)</f>
        <v>4388080</v>
      </c>
      <c r="F1738" s="549">
        <f t="shared" si="172"/>
        <v>0</v>
      </c>
      <c r="G1738" s="3270"/>
      <c r="H1738" s="3270"/>
      <c r="I1738" s="3270"/>
      <c r="J1738" s="3270"/>
      <c r="K1738" s="3270"/>
      <c r="L1738" s="3270"/>
      <c r="M1738" s="1690"/>
      <c r="N1738" s="3271"/>
      <c r="O1738" s="3271"/>
      <c r="P1738" s="3271"/>
      <c r="Q1738" s="3254"/>
      <c r="R1738" s="3271"/>
      <c r="S1738" s="3271"/>
      <c r="T1738" s="3271"/>
      <c r="U1738" s="3271"/>
      <c r="V1738" s="3271"/>
      <c r="W1738" s="3271"/>
      <c r="X1738" s="3271"/>
      <c r="Y1738" s="3271"/>
      <c r="Z1738" s="3271"/>
      <c r="AA1738" s="3271"/>
      <c r="AB1738" s="3271"/>
      <c r="AC1738" s="3271"/>
      <c r="AD1738" s="3271"/>
      <c r="AE1738" s="3271"/>
      <c r="AF1738" s="3254"/>
      <c r="AG1738" s="3272"/>
      <c r="AH1738" s="3272"/>
      <c r="AI1738" s="3272"/>
      <c r="AJ1738" s="3272"/>
      <c r="AK1738" s="3272"/>
      <c r="AL1738" s="3272"/>
    </row>
    <row r="1739" spans="1:38" ht="17.100000000000001" customHeight="1">
      <c r="A1739" s="3561"/>
      <c r="B1739" s="573"/>
      <c r="C1739" s="5503" t="s">
        <v>641</v>
      </c>
      <c r="D1739" s="5503"/>
      <c r="E1739" s="4262">
        <f>SUM(E1740:E1741)</f>
        <v>4388080</v>
      </c>
      <c r="F1739" s="549">
        <f t="shared" si="172"/>
        <v>0</v>
      </c>
      <c r="G1739" s="3276"/>
      <c r="H1739" s="3276"/>
      <c r="I1739" s="3276"/>
      <c r="J1739" s="3276"/>
      <c r="K1739" s="3276"/>
      <c r="L1739" s="3276"/>
      <c r="M1739" s="1690"/>
      <c r="N1739" s="3277"/>
      <c r="O1739" s="3277"/>
      <c r="P1739" s="3277"/>
      <c r="Q1739" s="3254"/>
      <c r="R1739" s="3277"/>
      <c r="S1739" s="3277"/>
      <c r="T1739" s="3277"/>
      <c r="U1739" s="3277"/>
      <c r="V1739" s="3277"/>
      <c r="W1739" s="3277"/>
      <c r="X1739" s="3277"/>
      <c r="Y1739" s="3277"/>
      <c r="Z1739" s="3277"/>
      <c r="AA1739" s="3277"/>
      <c r="AB1739" s="3277"/>
      <c r="AC1739" s="3277"/>
      <c r="AD1739" s="3277"/>
      <c r="AE1739" s="3277"/>
      <c r="AF1739" s="3254"/>
      <c r="AG1739" s="3278"/>
      <c r="AH1739" s="3278"/>
      <c r="AI1739" s="3278"/>
      <c r="AJ1739" s="3278"/>
      <c r="AK1739" s="3278"/>
      <c r="AL1739" s="3278"/>
    </row>
    <row r="1740" spans="1:38" ht="17.100000000000001" customHeight="1">
      <c r="A1740" s="3561"/>
      <c r="B1740" s="573"/>
      <c r="C1740" s="4281" t="s">
        <v>975</v>
      </c>
      <c r="D1740" s="4268" t="s">
        <v>976</v>
      </c>
      <c r="E1740" s="4262">
        <f>F1740</f>
        <v>4194934</v>
      </c>
      <c r="F1740" s="549">
        <f t="shared" si="172"/>
        <v>4194934</v>
      </c>
      <c r="G1740" s="3279"/>
      <c r="H1740" s="3279"/>
      <c r="I1740" s="3279"/>
      <c r="J1740" s="3279"/>
      <c r="K1740" s="3279"/>
      <c r="L1740" s="3279"/>
      <c r="M1740" s="1690"/>
      <c r="N1740" s="3280"/>
      <c r="O1740" s="3280"/>
      <c r="P1740" s="3280"/>
      <c r="Q1740" s="3254"/>
      <c r="R1740" s="3280"/>
      <c r="S1740" s="3280"/>
      <c r="T1740" s="3280"/>
      <c r="U1740" s="3280"/>
      <c r="V1740" s="3280"/>
      <c r="W1740" s="3280"/>
      <c r="X1740" s="3280"/>
      <c r="Y1740" s="3280"/>
      <c r="Z1740" s="3280"/>
      <c r="AA1740" s="3280"/>
      <c r="AB1740" s="3280"/>
      <c r="AC1740" s="3280">
        <v>4194934</v>
      </c>
      <c r="AD1740" s="3280"/>
      <c r="AE1740" s="3280"/>
      <c r="AF1740" s="3254"/>
      <c r="AG1740" s="3281"/>
      <c r="AH1740" s="3281"/>
      <c r="AI1740" s="3281"/>
      <c r="AJ1740" s="3281"/>
      <c r="AK1740" s="3281"/>
      <c r="AL1740" s="3281"/>
    </row>
    <row r="1741" spans="1:38" ht="29.25" customHeight="1">
      <c r="A1741" s="3561"/>
      <c r="B1741" s="573"/>
      <c r="C1741" s="4282" t="s">
        <v>977</v>
      </c>
      <c r="D1741" s="4283" t="s">
        <v>978</v>
      </c>
      <c r="E1741" s="4262">
        <f>F1741</f>
        <v>193146</v>
      </c>
      <c r="F1741" s="549">
        <f t="shared" si="172"/>
        <v>193146</v>
      </c>
      <c r="G1741" s="3279"/>
      <c r="H1741" s="3279"/>
      <c r="I1741" s="3279"/>
      <c r="J1741" s="3279"/>
      <c r="K1741" s="3279"/>
      <c r="L1741" s="3279"/>
      <c r="M1741" s="1690"/>
      <c r="N1741" s="3280"/>
      <c r="O1741" s="3280"/>
      <c r="P1741" s="3280"/>
      <c r="Q1741" s="3254"/>
      <c r="R1741" s="3280"/>
      <c r="S1741" s="3280"/>
      <c r="T1741" s="3280"/>
      <c r="U1741" s="3280"/>
      <c r="V1741" s="3280"/>
      <c r="W1741" s="3280"/>
      <c r="X1741" s="3280"/>
      <c r="Y1741" s="3280"/>
      <c r="Z1741" s="3280"/>
      <c r="AA1741" s="3280"/>
      <c r="AB1741" s="3280"/>
      <c r="AC1741" s="3280">
        <v>193146</v>
      </c>
      <c r="AD1741" s="3280"/>
      <c r="AE1741" s="3280"/>
      <c r="AF1741" s="3254"/>
      <c r="AG1741" s="3281"/>
      <c r="AH1741" s="3281"/>
      <c r="AI1741" s="3281"/>
      <c r="AJ1741" s="3281"/>
      <c r="AK1741" s="3281"/>
      <c r="AL1741" s="3281"/>
    </row>
    <row r="1742" spans="1:38">
      <c r="A1742" s="3561"/>
      <c r="B1742" s="573"/>
      <c r="C1742" s="3751"/>
      <c r="D1742" s="4271"/>
      <c r="E1742" s="796"/>
      <c r="F1742" s="549">
        <f t="shared" si="172"/>
        <v>0</v>
      </c>
      <c r="G1742" s="3279"/>
      <c r="H1742" s="3279"/>
      <c r="I1742" s="3279"/>
      <c r="J1742" s="3279"/>
      <c r="K1742" s="3279"/>
      <c r="L1742" s="3279"/>
      <c r="M1742" s="1690"/>
      <c r="N1742" s="3280"/>
      <c r="O1742" s="3280"/>
      <c r="P1742" s="3280"/>
      <c r="Q1742" s="3254"/>
      <c r="R1742" s="3280"/>
      <c r="S1742" s="3280"/>
      <c r="T1742" s="3280"/>
      <c r="U1742" s="3280"/>
      <c r="V1742" s="3280"/>
      <c r="W1742" s="3280"/>
      <c r="X1742" s="3280"/>
      <c r="Y1742" s="3280"/>
      <c r="Z1742" s="3280"/>
      <c r="AA1742" s="3280"/>
      <c r="AB1742" s="3280"/>
      <c r="AC1742" s="3280"/>
      <c r="AD1742" s="3280"/>
      <c r="AE1742" s="3280"/>
      <c r="AF1742" s="3254"/>
      <c r="AG1742" s="3281"/>
      <c r="AH1742" s="3281"/>
      <c r="AI1742" s="3281"/>
      <c r="AJ1742" s="3281"/>
      <c r="AK1742" s="3281"/>
      <c r="AL1742" s="3281"/>
    </row>
    <row r="1743" spans="1:38" ht="16.5" customHeight="1">
      <c r="A1743" s="3561"/>
      <c r="B1743" s="573"/>
      <c r="C1743" s="5506" t="s">
        <v>637</v>
      </c>
      <c r="D1743" s="5506"/>
      <c r="E1743" s="821">
        <f>SUM(E1744)</f>
        <v>45045</v>
      </c>
      <c r="F1743" s="549">
        <f t="shared" si="172"/>
        <v>0</v>
      </c>
      <c r="G1743" s="3279"/>
      <c r="H1743" s="3279"/>
      <c r="I1743" s="3279"/>
      <c r="J1743" s="3279"/>
      <c r="K1743" s="3279"/>
      <c r="L1743" s="3279"/>
      <c r="M1743" s="1690"/>
      <c r="N1743" s="3280"/>
      <c r="O1743" s="3280"/>
      <c r="P1743" s="3280"/>
      <c r="Q1743" s="3254"/>
      <c r="R1743" s="3280"/>
      <c r="S1743" s="3280"/>
      <c r="T1743" s="3280"/>
      <c r="U1743" s="3280"/>
      <c r="V1743" s="3280"/>
      <c r="W1743" s="3280"/>
      <c r="X1743" s="3280"/>
      <c r="Y1743" s="3280"/>
      <c r="Z1743" s="3280"/>
      <c r="AA1743" s="3280"/>
      <c r="AB1743" s="3280"/>
      <c r="AC1743" s="3280"/>
      <c r="AD1743" s="3280"/>
      <c r="AE1743" s="3280"/>
      <c r="AF1743" s="3254"/>
      <c r="AG1743" s="3281"/>
      <c r="AH1743" s="3281"/>
      <c r="AI1743" s="3281"/>
      <c r="AJ1743" s="3281"/>
      <c r="AK1743" s="3281"/>
      <c r="AL1743" s="3281"/>
    </row>
    <row r="1744" spans="1:38" ht="15.75" customHeight="1">
      <c r="A1744" s="3561"/>
      <c r="B1744" s="573"/>
      <c r="C1744" s="5369" t="s">
        <v>638</v>
      </c>
      <c r="D1744" s="5502"/>
      <c r="E1744" s="4262">
        <f>SUM(E1745)</f>
        <v>45045</v>
      </c>
      <c r="F1744" s="549">
        <f t="shared" si="172"/>
        <v>0</v>
      </c>
      <c r="G1744" s="3279"/>
      <c r="H1744" s="3279"/>
      <c r="I1744" s="3279"/>
      <c r="J1744" s="3279"/>
      <c r="K1744" s="3279"/>
      <c r="L1744" s="3279"/>
      <c r="M1744" s="1690"/>
      <c r="N1744" s="3280"/>
      <c r="O1744" s="3280"/>
      <c r="P1744" s="3280"/>
      <c r="Q1744" s="3254"/>
      <c r="R1744" s="3280"/>
      <c r="S1744" s="3280"/>
      <c r="T1744" s="3280"/>
      <c r="U1744" s="3280"/>
      <c r="V1744" s="3280"/>
      <c r="W1744" s="3280"/>
      <c r="X1744" s="3280"/>
      <c r="Y1744" s="3280"/>
      <c r="Z1744" s="3280"/>
      <c r="AA1744" s="3280"/>
      <c r="AB1744" s="3280"/>
      <c r="AC1744" s="3280"/>
      <c r="AD1744" s="3280"/>
      <c r="AE1744" s="3280"/>
      <c r="AF1744" s="3254"/>
      <c r="AG1744" s="3281"/>
      <c r="AH1744" s="3281"/>
      <c r="AI1744" s="3281"/>
      <c r="AJ1744" s="3281"/>
      <c r="AK1744" s="3281"/>
      <c r="AL1744" s="3281"/>
    </row>
    <row r="1745" spans="1:38" ht="44.25" customHeight="1" thickBot="1">
      <c r="A1745" s="3555"/>
      <c r="B1745" s="575"/>
      <c r="C1745" s="4467" t="s">
        <v>890</v>
      </c>
      <c r="D1745" s="4468" t="s">
        <v>891</v>
      </c>
      <c r="E1745" s="4469">
        <f>F1745</f>
        <v>45045</v>
      </c>
      <c r="F1745" s="549">
        <f t="shared" si="172"/>
        <v>45045</v>
      </c>
      <c r="G1745" s="3282"/>
      <c r="H1745" s="3282"/>
      <c r="I1745" s="3282"/>
      <c r="J1745" s="3282"/>
      <c r="K1745" s="3282"/>
      <c r="L1745" s="3282"/>
      <c r="M1745" s="1690"/>
      <c r="N1745" s="3283"/>
      <c r="O1745" s="3283"/>
      <c r="P1745" s="3283"/>
      <c r="Q1745" s="3254"/>
      <c r="R1745" s="3283"/>
      <c r="S1745" s="3283"/>
      <c r="T1745" s="3283"/>
      <c r="U1745" s="3283"/>
      <c r="V1745" s="3283"/>
      <c r="W1745" s="3283"/>
      <c r="X1745" s="3283"/>
      <c r="Y1745" s="3283"/>
      <c r="Z1745" s="3283"/>
      <c r="AA1745" s="3283"/>
      <c r="AB1745" s="3283"/>
      <c r="AC1745" s="3283">
        <v>45045</v>
      </c>
      <c r="AD1745" s="3283"/>
      <c r="AE1745" s="3283"/>
      <c r="AF1745" s="3254"/>
      <c r="AG1745" s="3284"/>
      <c r="AH1745" s="3284"/>
      <c r="AI1745" s="3284"/>
      <c r="AJ1745" s="3284"/>
      <c r="AK1745" s="3284"/>
      <c r="AL1745" s="3284"/>
    </row>
    <row r="1746" spans="1:38" ht="17.100000000000001" customHeight="1" thickBot="1">
      <c r="A1746" s="3554"/>
      <c r="B1746" s="569" t="s">
        <v>474</v>
      </c>
      <c r="C1746" s="570"/>
      <c r="D1746" s="571" t="s">
        <v>475</v>
      </c>
      <c r="E1746" s="572">
        <f>SUM(E1747,E1752)</f>
        <v>8641687</v>
      </c>
      <c r="F1746" s="549">
        <f t="shared" si="172"/>
        <v>0</v>
      </c>
      <c r="G1746" s="3282"/>
      <c r="H1746" s="3282"/>
      <c r="I1746" s="3282"/>
      <c r="J1746" s="3282"/>
      <c r="K1746" s="3282"/>
      <c r="L1746" s="3282"/>
      <c r="M1746" s="1690"/>
      <c r="N1746" s="3283"/>
      <c r="O1746" s="3283"/>
      <c r="P1746" s="3283"/>
      <c r="Q1746" s="3254"/>
      <c r="R1746" s="3283"/>
      <c r="S1746" s="3283"/>
      <c r="T1746" s="3283"/>
      <c r="U1746" s="3283"/>
      <c r="V1746" s="3283"/>
      <c r="W1746" s="3283"/>
      <c r="X1746" s="3283"/>
      <c r="Y1746" s="3283"/>
      <c r="Z1746" s="3283"/>
      <c r="AA1746" s="3283"/>
      <c r="AB1746" s="3283"/>
      <c r="AC1746" s="3283"/>
      <c r="AD1746" s="3283"/>
      <c r="AE1746" s="3283"/>
      <c r="AF1746" s="3254"/>
      <c r="AG1746" s="3284"/>
      <c r="AH1746" s="3284"/>
      <c r="AI1746" s="3284"/>
      <c r="AJ1746" s="3284"/>
      <c r="AK1746" s="3284"/>
      <c r="AL1746" s="3284"/>
    </row>
    <row r="1747" spans="1:38" ht="17.100000000000001" customHeight="1">
      <c r="A1747" s="3554"/>
      <c r="B1747" s="598"/>
      <c r="C1747" s="5382" t="s">
        <v>582</v>
      </c>
      <c r="D1747" s="5523"/>
      <c r="E1747" s="574">
        <f t="shared" ref="E1747" si="174">SUM(E1748)</f>
        <v>8540587</v>
      </c>
      <c r="F1747" s="549">
        <f t="shared" si="172"/>
        <v>0</v>
      </c>
      <c r="G1747" s="3282"/>
      <c r="H1747" s="3282"/>
      <c r="I1747" s="3282"/>
      <c r="J1747" s="3282"/>
      <c r="K1747" s="3282"/>
      <c r="L1747" s="3282"/>
      <c r="M1747" s="1690"/>
      <c r="N1747" s="3283"/>
      <c r="O1747" s="3283"/>
      <c r="P1747" s="3283"/>
      <c r="Q1747" s="3254"/>
      <c r="R1747" s="3283"/>
      <c r="S1747" s="3283"/>
      <c r="T1747" s="3283"/>
      <c r="U1747" s="3283"/>
      <c r="V1747" s="3283"/>
      <c r="W1747" s="3283"/>
      <c r="X1747" s="3283"/>
      <c r="Y1747" s="3283"/>
      <c r="Z1747" s="3283"/>
      <c r="AA1747" s="3283"/>
      <c r="AB1747" s="3283"/>
      <c r="AC1747" s="3283"/>
      <c r="AD1747" s="3283"/>
      <c r="AE1747" s="3283"/>
      <c r="AF1747" s="3254"/>
      <c r="AG1747" s="3284"/>
      <c r="AH1747" s="3284"/>
      <c r="AI1747" s="3284"/>
      <c r="AJ1747" s="3284"/>
      <c r="AK1747" s="3284"/>
      <c r="AL1747" s="3284"/>
    </row>
    <row r="1748" spans="1:38" ht="17.100000000000001" customHeight="1">
      <c r="A1748" s="3554"/>
      <c r="B1748" s="573"/>
      <c r="C1748" s="5524" t="s">
        <v>641</v>
      </c>
      <c r="D1748" s="5525"/>
      <c r="E1748" s="4284">
        <f>SUM(E1749:E1750)</f>
        <v>8540587</v>
      </c>
      <c r="F1748" s="549">
        <f t="shared" si="172"/>
        <v>0</v>
      </c>
      <c r="G1748" s="3285"/>
      <c r="H1748" s="3285"/>
      <c r="I1748" s="3285"/>
      <c r="J1748" s="3285"/>
      <c r="K1748" s="3285"/>
      <c r="L1748" s="3285"/>
      <c r="M1748" s="1690"/>
      <c r="N1748" s="3286"/>
      <c r="O1748" s="3286"/>
      <c r="P1748" s="3286"/>
      <c r="Q1748" s="3254"/>
      <c r="R1748" s="3286"/>
      <c r="S1748" s="3286"/>
      <c r="T1748" s="3286"/>
      <c r="U1748" s="3286"/>
      <c r="V1748" s="3286"/>
      <c r="W1748" s="3286"/>
      <c r="X1748" s="3286"/>
      <c r="Y1748" s="3286"/>
      <c r="Z1748" s="3286"/>
      <c r="AA1748" s="3286"/>
      <c r="AB1748" s="3286"/>
      <c r="AC1748" s="3286"/>
      <c r="AD1748" s="3286"/>
      <c r="AE1748" s="3286"/>
      <c r="AF1748" s="3254"/>
      <c r="AG1748" s="3287"/>
      <c r="AH1748" s="3287"/>
      <c r="AI1748" s="3287"/>
      <c r="AJ1748" s="3287"/>
      <c r="AK1748" s="3287"/>
      <c r="AL1748" s="3287"/>
    </row>
    <row r="1749" spans="1:38" ht="17.100000000000001" customHeight="1">
      <c r="A1749" s="3561"/>
      <c r="B1749" s="573"/>
      <c r="C1749" s="4285" t="s">
        <v>975</v>
      </c>
      <c r="D1749" s="4286" t="s">
        <v>976</v>
      </c>
      <c r="E1749" s="4284">
        <f>F1749</f>
        <v>8202587</v>
      </c>
      <c r="F1749" s="549">
        <f t="shared" si="172"/>
        <v>8202587</v>
      </c>
      <c r="G1749" s="3288"/>
      <c r="H1749" s="3288"/>
      <c r="I1749" s="3288"/>
      <c r="J1749" s="3288"/>
      <c r="K1749" s="3288"/>
      <c r="L1749" s="3288"/>
      <c r="M1749" s="1690"/>
      <c r="N1749" s="3289"/>
      <c r="O1749" s="3289"/>
      <c r="P1749" s="3289"/>
      <c r="Q1749" s="3254"/>
      <c r="R1749" s="3289"/>
      <c r="S1749" s="3289"/>
      <c r="T1749" s="3289"/>
      <c r="U1749" s="3289"/>
      <c r="V1749" s="3289"/>
      <c r="W1749" s="3289"/>
      <c r="X1749" s="3289"/>
      <c r="Y1749" s="3289"/>
      <c r="Z1749" s="3289"/>
      <c r="AA1749" s="3289"/>
      <c r="AB1749" s="3289"/>
      <c r="AC1749" s="3289">
        <v>8202587</v>
      </c>
      <c r="AD1749" s="3289"/>
      <c r="AE1749" s="3289"/>
      <c r="AF1749" s="3254"/>
      <c r="AG1749" s="3290"/>
      <c r="AH1749" s="3290"/>
      <c r="AI1749" s="3290"/>
      <c r="AJ1749" s="3290"/>
      <c r="AK1749" s="3290"/>
      <c r="AL1749" s="3290"/>
    </row>
    <row r="1750" spans="1:38" ht="30" customHeight="1">
      <c r="A1750" s="3554"/>
      <c r="B1750" s="573"/>
      <c r="C1750" s="1581" t="s">
        <v>977</v>
      </c>
      <c r="D1750" s="1211" t="s">
        <v>978</v>
      </c>
      <c r="E1750" s="4284">
        <f t="shared" ref="E1750" si="175">F1750</f>
        <v>338000</v>
      </c>
      <c r="F1750" s="549">
        <f t="shared" si="172"/>
        <v>338000</v>
      </c>
      <c r="G1750" s="3288"/>
      <c r="H1750" s="3288"/>
      <c r="I1750" s="3288"/>
      <c r="J1750" s="3288"/>
      <c r="K1750" s="3288"/>
      <c r="L1750" s="3288"/>
      <c r="M1750" s="1690"/>
      <c r="N1750" s="3289"/>
      <c r="O1750" s="3289"/>
      <c r="P1750" s="3289"/>
      <c r="Q1750" s="3254"/>
      <c r="R1750" s="3289"/>
      <c r="S1750" s="3289"/>
      <c r="T1750" s="3289"/>
      <c r="U1750" s="3289"/>
      <c r="V1750" s="3289"/>
      <c r="W1750" s="3289"/>
      <c r="X1750" s="3289"/>
      <c r="Y1750" s="3289"/>
      <c r="Z1750" s="3289"/>
      <c r="AA1750" s="3289"/>
      <c r="AB1750" s="3289"/>
      <c r="AC1750" s="3289">
        <v>338000</v>
      </c>
      <c r="AD1750" s="3289"/>
      <c r="AE1750" s="3289"/>
      <c r="AF1750" s="3254"/>
      <c r="AG1750" s="3290"/>
      <c r="AH1750" s="3290"/>
      <c r="AI1750" s="3290"/>
      <c r="AJ1750" s="3290"/>
      <c r="AK1750" s="3290"/>
      <c r="AL1750" s="3290"/>
    </row>
    <row r="1751" spans="1:38" ht="13.5" customHeight="1">
      <c r="A1751" s="3554"/>
      <c r="B1751" s="3551"/>
      <c r="C1751" s="5526"/>
      <c r="D1751" s="5527"/>
      <c r="E1751" s="4284"/>
      <c r="F1751" s="549">
        <f t="shared" si="172"/>
        <v>0</v>
      </c>
      <c r="G1751" s="3288"/>
      <c r="H1751" s="3288"/>
      <c r="I1751" s="3288"/>
      <c r="J1751" s="3288"/>
      <c r="K1751" s="3288"/>
      <c r="L1751" s="3288"/>
      <c r="N1751" s="3289"/>
      <c r="O1751" s="3289"/>
      <c r="P1751" s="3289"/>
      <c r="Q1751" s="3254"/>
      <c r="R1751" s="3289"/>
      <c r="S1751" s="3289"/>
      <c r="T1751" s="3289"/>
      <c r="U1751" s="3289"/>
      <c r="V1751" s="3289"/>
      <c r="W1751" s="3289"/>
      <c r="X1751" s="3289"/>
      <c r="Y1751" s="3289"/>
      <c r="Z1751" s="3289"/>
      <c r="AA1751" s="3289"/>
      <c r="AB1751" s="3289"/>
      <c r="AC1751" s="3289"/>
      <c r="AD1751" s="3289"/>
      <c r="AE1751" s="3289"/>
      <c r="AF1751" s="3254"/>
      <c r="AG1751" s="3290"/>
      <c r="AH1751" s="3290"/>
      <c r="AI1751" s="3290"/>
      <c r="AJ1751" s="3290"/>
      <c r="AK1751" s="3290"/>
      <c r="AL1751" s="3290"/>
    </row>
    <row r="1752" spans="1:38" ht="16.5" customHeight="1">
      <c r="A1752" s="3554"/>
      <c r="B1752" s="3551"/>
      <c r="C1752" s="5506" t="s">
        <v>637</v>
      </c>
      <c r="D1752" s="5506"/>
      <c r="E1752" s="821">
        <f>SUM(E1753)</f>
        <v>101100</v>
      </c>
      <c r="F1752" s="549">
        <f t="shared" si="172"/>
        <v>0</v>
      </c>
      <c r="G1752" s="3288"/>
      <c r="H1752" s="3288"/>
      <c r="I1752" s="3288"/>
      <c r="J1752" s="3288"/>
      <c r="K1752" s="3288"/>
      <c r="L1752" s="3288"/>
      <c r="M1752" s="1690"/>
      <c r="N1752" s="3289"/>
      <c r="O1752" s="3289"/>
      <c r="P1752" s="3289"/>
      <c r="Q1752" s="3254"/>
      <c r="R1752" s="3289"/>
      <c r="S1752" s="3289"/>
      <c r="T1752" s="3289"/>
      <c r="U1752" s="3289"/>
      <c r="V1752" s="3289"/>
      <c r="W1752" s="3289"/>
      <c r="X1752" s="3289"/>
      <c r="Y1752" s="3289"/>
      <c r="Z1752" s="3289"/>
      <c r="AA1752" s="3289"/>
      <c r="AB1752" s="3289"/>
      <c r="AC1752" s="3289"/>
      <c r="AD1752" s="3289"/>
      <c r="AE1752" s="3289"/>
      <c r="AF1752" s="3254"/>
      <c r="AG1752" s="3290"/>
      <c r="AH1752" s="3290"/>
      <c r="AI1752" s="3290"/>
      <c r="AJ1752" s="3290"/>
      <c r="AK1752" s="3290"/>
      <c r="AL1752" s="3290"/>
    </row>
    <row r="1753" spans="1:38" ht="16.5" customHeight="1">
      <c r="A1753" s="3554"/>
      <c r="B1753" s="3551"/>
      <c r="C1753" s="5369" t="s">
        <v>638</v>
      </c>
      <c r="D1753" s="5502"/>
      <c r="E1753" s="4284">
        <f>SUM(E1754:E1754)</f>
        <v>101100</v>
      </c>
      <c r="F1753" s="549">
        <f t="shared" si="172"/>
        <v>0</v>
      </c>
      <c r="G1753" s="3288"/>
      <c r="H1753" s="3288"/>
      <c r="I1753" s="3288"/>
      <c r="J1753" s="3288"/>
      <c r="K1753" s="3288"/>
      <c r="L1753" s="3288"/>
      <c r="M1753" s="1690"/>
      <c r="N1753" s="3289"/>
      <c r="O1753" s="3289"/>
      <c r="P1753" s="3289"/>
      <c r="Q1753" s="3254"/>
      <c r="R1753" s="3289"/>
      <c r="S1753" s="3289"/>
      <c r="T1753" s="3289"/>
      <c r="U1753" s="3289"/>
      <c r="V1753" s="3289"/>
      <c r="W1753" s="3289"/>
      <c r="X1753" s="3289"/>
      <c r="Y1753" s="3289"/>
      <c r="Z1753" s="3289"/>
      <c r="AA1753" s="3289"/>
      <c r="AB1753" s="3289"/>
      <c r="AC1753" s="3289"/>
      <c r="AD1753" s="3289"/>
      <c r="AE1753" s="3289"/>
      <c r="AF1753" s="3254"/>
      <c r="AG1753" s="3290"/>
      <c r="AH1753" s="3290"/>
      <c r="AI1753" s="3290"/>
      <c r="AJ1753" s="3290"/>
      <c r="AK1753" s="3290"/>
      <c r="AL1753" s="3290"/>
    </row>
    <row r="1754" spans="1:38" ht="42" customHeight="1" thickBot="1">
      <c r="A1754" s="3554"/>
      <c r="B1754" s="3291"/>
      <c r="C1754" s="4287" t="s">
        <v>890</v>
      </c>
      <c r="D1754" s="4288" t="s">
        <v>891</v>
      </c>
      <c r="E1754" s="4284">
        <f>F1754</f>
        <v>101100</v>
      </c>
      <c r="F1754" s="549">
        <f t="shared" si="172"/>
        <v>101100</v>
      </c>
      <c r="G1754" s="3292"/>
      <c r="H1754" s="3292"/>
      <c r="I1754" s="3292"/>
      <c r="J1754" s="3292"/>
      <c r="K1754" s="3292"/>
      <c r="L1754" s="3292"/>
      <c r="M1754" s="1690"/>
      <c r="N1754" s="3293"/>
      <c r="O1754" s="3293"/>
      <c r="P1754" s="3293"/>
      <c r="Q1754" s="3254"/>
      <c r="R1754" s="3293"/>
      <c r="S1754" s="3293"/>
      <c r="T1754" s="3293"/>
      <c r="U1754" s="3293"/>
      <c r="V1754" s="3293"/>
      <c r="W1754" s="3293"/>
      <c r="X1754" s="3293"/>
      <c r="Y1754" s="3293"/>
      <c r="Z1754" s="3293"/>
      <c r="AA1754" s="3293"/>
      <c r="AB1754" s="3293"/>
      <c r="AC1754" s="3293">
        <v>101100</v>
      </c>
      <c r="AD1754" s="3293"/>
      <c r="AE1754" s="3293"/>
      <c r="AF1754" s="3254"/>
      <c r="AG1754" s="3294"/>
      <c r="AH1754" s="3294"/>
      <c r="AI1754" s="3294"/>
      <c r="AJ1754" s="3294"/>
      <c r="AK1754" s="3294"/>
      <c r="AL1754" s="3294"/>
    </row>
    <row r="1755" spans="1:38" ht="19.5" customHeight="1" thickBot="1">
      <c r="A1755" s="3554"/>
      <c r="B1755" s="576" t="s">
        <v>986</v>
      </c>
      <c r="C1755" s="577"/>
      <c r="D1755" s="578" t="s">
        <v>987</v>
      </c>
      <c r="E1755" s="579">
        <f>SUM(E1756,E1761)</f>
        <v>76396526</v>
      </c>
      <c r="F1755" s="549">
        <f t="shared" si="172"/>
        <v>0</v>
      </c>
      <c r="G1755" s="3292"/>
      <c r="H1755" s="3292"/>
      <c r="I1755" s="3292"/>
      <c r="J1755" s="3292"/>
      <c r="K1755" s="3292"/>
      <c r="L1755" s="3292"/>
      <c r="M1755" s="1690"/>
      <c r="N1755" s="3293"/>
      <c r="O1755" s="3293"/>
      <c r="P1755" s="3293"/>
      <c r="Q1755" s="3254"/>
      <c r="R1755" s="3293"/>
      <c r="S1755" s="3293"/>
      <c r="T1755" s="3293"/>
      <c r="U1755" s="3293"/>
      <c r="V1755" s="3293"/>
      <c r="W1755" s="3293"/>
      <c r="X1755" s="3293"/>
      <c r="Y1755" s="3293"/>
      <c r="Z1755" s="3293"/>
      <c r="AA1755" s="3293"/>
      <c r="AB1755" s="3293"/>
      <c r="AC1755" s="3293"/>
      <c r="AD1755" s="3293"/>
      <c r="AE1755" s="3293"/>
      <c r="AF1755" s="3254"/>
      <c r="AG1755" s="3294"/>
      <c r="AH1755" s="3294"/>
      <c r="AI1755" s="3294"/>
      <c r="AJ1755" s="3294"/>
      <c r="AK1755" s="3294"/>
      <c r="AL1755" s="3294"/>
    </row>
    <row r="1756" spans="1:38" ht="17.100000000000001" customHeight="1">
      <c r="A1756" s="3554"/>
      <c r="B1756" s="573"/>
      <c r="C1756" s="5477" t="s">
        <v>582</v>
      </c>
      <c r="D1756" s="5477"/>
      <c r="E1756" s="821">
        <f>SUM(E1757)</f>
        <v>58520061</v>
      </c>
      <c r="F1756" s="549">
        <f t="shared" si="172"/>
        <v>0</v>
      </c>
      <c r="G1756" s="3292"/>
      <c r="H1756" s="3292"/>
      <c r="I1756" s="3292"/>
      <c r="J1756" s="3292"/>
      <c r="K1756" s="3292"/>
      <c r="L1756" s="3292"/>
      <c r="M1756" s="1690"/>
      <c r="N1756" s="3293"/>
      <c r="O1756" s="3293"/>
      <c r="P1756" s="3293"/>
      <c r="Q1756" s="3254"/>
      <c r="R1756" s="3293"/>
      <c r="S1756" s="3293"/>
      <c r="T1756" s="3293"/>
      <c r="U1756" s="3293"/>
      <c r="V1756" s="3293"/>
      <c r="W1756" s="3293"/>
      <c r="X1756" s="3293"/>
      <c r="Y1756" s="3293"/>
      <c r="Z1756" s="3293"/>
      <c r="AA1756" s="3293"/>
      <c r="AB1756" s="3293"/>
      <c r="AC1756" s="3293"/>
      <c r="AD1756" s="3293"/>
      <c r="AE1756" s="3293"/>
      <c r="AF1756" s="3254"/>
      <c r="AG1756" s="3294"/>
      <c r="AH1756" s="3294"/>
      <c r="AI1756" s="3294"/>
      <c r="AJ1756" s="3294"/>
      <c r="AK1756" s="3294"/>
      <c r="AL1756" s="3294"/>
    </row>
    <row r="1757" spans="1:38" ht="17.100000000000001" customHeight="1">
      <c r="A1757" s="3554"/>
      <c r="B1757" s="573"/>
      <c r="C1757" s="5519" t="s">
        <v>641</v>
      </c>
      <c r="D1757" s="5519"/>
      <c r="E1757" s="4284">
        <f>SUM(E1758:E1759)</f>
        <v>58520061</v>
      </c>
      <c r="F1757" s="549">
        <f t="shared" si="172"/>
        <v>0</v>
      </c>
      <c r="G1757" s="3295"/>
      <c r="H1757" s="3295"/>
      <c r="I1757" s="3295"/>
      <c r="J1757" s="3295"/>
      <c r="K1757" s="3295"/>
      <c r="L1757" s="3295"/>
      <c r="M1757" s="1690"/>
      <c r="N1757" s="3296"/>
      <c r="O1757" s="3296"/>
      <c r="P1757" s="3296"/>
      <c r="Q1757" s="3254"/>
      <c r="R1757" s="3296"/>
      <c r="S1757" s="3296"/>
      <c r="T1757" s="3296"/>
      <c r="U1757" s="3296"/>
      <c r="V1757" s="3296"/>
      <c r="W1757" s="3296"/>
      <c r="X1757" s="3296"/>
      <c r="Y1757" s="3296"/>
      <c r="Z1757" s="3296"/>
      <c r="AA1757" s="3296"/>
      <c r="AB1757" s="3296"/>
      <c r="AC1757" s="3296"/>
      <c r="AD1757" s="3296"/>
      <c r="AE1757" s="3296"/>
      <c r="AF1757" s="3254"/>
      <c r="AG1757" s="3297"/>
      <c r="AH1757" s="3297"/>
      <c r="AI1757" s="3297"/>
      <c r="AJ1757" s="3297"/>
      <c r="AK1757" s="3297"/>
      <c r="AL1757" s="3297"/>
    </row>
    <row r="1758" spans="1:38" ht="17.100000000000001" customHeight="1">
      <c r="A1758" s="3554"/>
      <c r="B1758" s="573"/>
      <c r="C1758" s="4289" t="s">
        <v>975</v>
      </c>
      <c r="D1758" s="4288" t="s">
        <v>976</v>
      </c>
      <c r="E1758" s="4284">
        <f>F1758</f>
        <v>54546376</v>
      </c>
      <c r="F1758" s="549">
        <f t="shared" si="172"/>
        <v>54546376</v>
      </c>
      <c r="G1758" s="3298"/>
      <c r="H1758" s="3298"/>
      <c r="I1758" s="3298"/>
      <c r="J1758" s="3298"/>
      <c r="K1758" s="3298"/>
      <c r="L1758" s="3298"/>
      <c r="M1758" s="1690"/>
      <c r="N1758" s="3299"/>
      <c r="O1758" s="3299"/>
      <c r="P1758" s="3299"/>
      <c r="Q1758" s="3254"/>
      <c r="R1758" s="3299"/>
      <c r="S1758" s="3299"/>
      <c r="T1758" s="3299"/>
      <c r="U1758" s="3299"/>
      <c r="V1758" s="3299"/>
      <c r="W1758" s="3299"/>
      <c r="X1758" s="3299"/>
      <c r="Y1758" s="3299"/>
      <c r="Z1758" s="3299"/>
      <c r="AA1758" s="3299"/>
      <c r="AB1758" s="3299"/>
      <c r="AC1758" s="3299">
        <v>54546376</v>
      </c>
      <c r="AD1758" s="3299"/>
      <c r="AE1758" s="3299"/>
      <c r="AF1758" s="3254"/>
      <c r="AG1758" s="3300"/>
      <c r="AH1758" s="3300"/>
      <c r="AI1758" s="3300"/>
      <c r="AJ1758" s="3300"/>
      <c r="AK1758" s="3300"/>
      <c r="AL1758" s="3300"/>
    </row>
    <row r="1759" spans="1:38" ht="29.25" customHeight="1">
      <c r="A1759" s="3554"/>
      <c r="B1759" s="3554"/>
      <c r="C1759" s="4287" t="s">
        <v>977</v>
      </c>
      <c r="D1759" s="4288" t="s">
        <v>978</v>
      </c>
      <c r="E1759" s="4284">
        <f>F1759+1000000</f>
        <v>3973685</v>
      </c>
      <c r="F1759" s="549">
        <f t="shared" si="172"/>
        <v>2973685</v>
      </c>
      <c r="G1759" s="3301"/>
      <c r="H1759" s="3301"/>
      <c r="I1759" s="3301"/>
      <c r="J1759" s="3301"/>
      <c r="K1759" s="3301"/>
      <c r="L1759" s="3301"/>
      <c r="M1759" s="1690"/>
      <c r="N1759" s="3302"/>
      <c r="O1759" s="3302"/>
      <c r="P1759" s="3302"/>
      <c r="Q1759" s="3254"/>
      <c r="R1759" s="3302"/>
      <c r="S1759" s="3302"/>
      <c r="T1759" s="3302"/>
      <c r="U1759" s="3302"/>
      <c r="V1759" s="3302"/>
      <c r="W1759" s="3302"/>
      <c r="X1759" s="3302"/>
      <c r="Y1759" s="3302"/>
      <c r="Z1759" s="3302"/>
      <c r="AA1759" s="3302"/>
      <c r="AB1759" s="3302"/>
      <c r="AC1759" s="3302">
        <v>2973685</v>
      </c>
      <c r="AD1759" s="3302"/>
      <c r="AE1759" s="3302"/>
      <c r="AF1759" s="3254"/>
      <c r="AG1759" s="3303"/>
      <c r="AH1759" s="3303"/>
      <c r="AI1759" s="3303"/>
      <c r="AJ1759" s="3303"/>
      <c r="AK1759" s="3303"/>
      <c r="AL1759" s="3303"/>
    </row>
    <row r="1760" spans="1:38" ht="12" customHeight="1">
      <c r="A1760" s="3561"/>
      <c r="B1760" s="3554"/>
      <c r="C1760" s="615"/>
      <c r="D1760" s="615"/>
      <c r="E1760" s="796"/>
      <c r="F1760" s="549">
        <f t="shared" si="172"/>
        <v>0</v>
      </c>
      <c r="G1760" s="3301"/>
      <c r="H1760" s="3301"/>
      <c r="I1760" s="3301"/>
      <c r="J1760" s="3301"/>
      <c r="K1760" s="3301"/>
      <c r="L1760" s="3301"/>
      <c r="M1760" s="1690"/>
      <c r="N1760" s="3302"/>
      <c r="O1760" s="3302"/>
      <c r="P1760" s="3302"/>
      <c r="Q1760" s="3254"/>
      <c r="R1760" s="3302"/>
      <c r="S1760" s="3302"/>
      <c r="T1760" s="3302"/>
      <c r="U1760" s="3302"/>
      <c r="V1760" s="3302"/>
      <c r="W1760" s="3302"/>
      <c r="X1760" s="3302"/>
      <c r="Y1760" s="3302"/>
      <c r="Z1760" s="3302"/>
      <c r="AA1760" s="3302"/>
      <c r="AB1760" s="3302"/>
      <c r="AC1760" s="3302"/>
      <c r="AD1760" s="3302"/>
      <c r="AE1760" s="3302"/>
      <c r="AF1760" s="3254"/>
      <c r="AG1760" s="3303"/>
      <c r="AH1760" s="3303"/>
      <c r="AI1760" s="3303"/>
      <c r="AJ1760" s="3303"/>
      <c r="AK1760" s="3303"/>
      <c r="AL1760" s="3303"/>
    </row>
    <row r="1761" spans="1:38" ht="17.100000000000001" customHeight="1">
      <c r="A1761" s="3561"/>
      <c r="B1761" s="3554"/>
      <c r="C1761" s="5520" t="s">
        <v>637</v>
      </c>
      <c r="D1761" s="5520"/>
      <c r="E1761" s="4290">
        <f>SUM(E1762)</f>
        <v>17876465</v>
      </c>
      <c r="F1761" s="549">
        <f t="shared" si="172"/>
        <v>0</v>
      </c>
      <c r="G1761" s="3304"/>
      <c r="H1761" s="3304"/>
      <c r="I1761" s="3304"/>
      <c r="J1761" s="3304"/>
      <c r="K1761" s="3304"/>
      <c r="L1761" s="3304"/>
      <c r="M1761" s="1690"/>
      <c r="N1761" s="3305"/>
      <c r="O1761" s="3305"/>
      <c r="P1761" s="3305"/>
      <c r="Q1761" s="3254"/>
      <c r="R1761" s="3305"/>
      <c r="S1761" s="3305"/>
      <c r="T1761" s="3305"/>
      <c r="U1761" s="3305"/>
      <c r="V1761" s="3305"/>
      <c r="W1761" s="3305"/>
      <c r="X1761" s="3305"/>
      <c r="Y1761" s="3305"/>
      <c r="Z1761" s="3305"/>
      <c r="AA1761" s="3305"/>
      <c r="AB1761" s="3305"/>
      <c r="AC1761" s="3305"/>
      <c r="AD1761" s="3305"/>
      <c r="AE1761" s="3305"/>
      <c r="AF1761" s="3254"/>
      <c r="AG1761" s="3306"/>
      <c r="AH1761" s="3306"/>
      <c r="AI1761" s="3306"/>
      <c r="AJ1761" s="3306"/>
      <c r="AK1761" s="3306"/>
      <c r="AL1761" s="3306"/>
    </row>
    <row r="1762" spans="1:38" ht="17.100000000000001" customHeight="1">
      <c r="A1762" s="3561"/>
      <c r="B1762" s="3554"/>
      <c r="C1762" s="5521" t="s">
        <v>638</v>
      </c>
      <c r="D1762" s="5522"/>
      <c r="E1762" s="4284">
        <f>SUM(E1763:E1763)</f>
        <v>17876465</v>
      </c>
      <c r="F1762" s="549">
        <f t="shared" si="172"/>
        <v>0</v>
      </c>
      <c r="G1762" s="3307"/>
      <c r="H1762" s="3307"/>
      <c r="I1762" s="3307"/>
      <c r="J1762" s="3307"/>
      <c r="K1762" s="3307"/>
      <c r="L1762" s="3307"/>
      <c r="M1762" s="1690"/>
      <c r="N1762" s="3308"/>
      <c r="O1762" s="3308"/>
      <c r="P1762" s="3308"/>
      <c r="Q1762" s="3254"/>
      <c r="R1762" s="3308"/>
      <c r="S1762" s="3308"/>
      <c r="T1762" s="3308"/>
      <c r="U1762" s="3308"/>
      <c r="V1762" s="3308"/>
      <c r="W1762" s="3308"/>
      <c r="X1762" s="3308"/>
      <c r="Y1762" s="3308"/>
      <c r="Z1762" s="3308"/>
      <c r="AA1762" s="3308"/>
      <c r="AB1762" s="3308"/>
      <c r="AC1762" s="3308"/>
      <c r="AD1762" s="3308"/>
      <c r="AE1762" s="3308"/>
      <c r="AF1762" s="3254"/>
      <c r="AG1762" s="3309"/>
      <c r="AH1762" s="3309"/>
      <c r="AI1762" s="3309"/>
      <c r="AJ1762" s="3309"/>
      <c r="AK1762" s="3309"/>
      <c r="AL1762" s="3309"/>
    </row>
    <row r="1763" spans="1:38" ht="43.5" customHeight="1" thickBot="1">
      <c r="A1763" s="3561"/>
      <c r="B1763" s="3554"/>
      <c r="C1763" s="4289" t="s">
        <v>890</v>
      </c>
      <c r="D1763" s="3563" t="s">
        <v>891</v>
      </c>
      <c r="E1763" s="4284">
        <f>F1763+600362</f>
        <v>17876465</v>
      </c>
      <c r="F1763" s="549">
        <f t="shared" si="172"/>
        <v>17276103</v>
      </c>
      <c r="G1763" s="3310"/>
      <c r="H1763" s="3310"/>
      <c r="I1763" s="3310"/>
      <c r="J1763" s="3310"/>
      <c r="K1763" s="3310"/>
      <c r="L1763" s="3310"/>
      <c r="M1763" s="1690"/>
      <c r="N1763" s="3311"/>
      <c r="O1763" s="3311"/>
      <c r="P1763" s="3311"/>
      <c r="Q1763" s="3254"/>
      <c r="R1763" s="3311"/>
      <c r="S1763" s="3311"/>
      <c r="T1763" s="3311"/>
      <c r="U1763" s="3311"/>
      <c r="V1763" s="3311"/>
      <c r="W1763" s="3311"/>
      <c r="X1763" s="3311"/>
      <c r="Y1763" s="3311"/>
      <c r="Z1763" s="3311"/>
      <c r="AA1763" s="3311"/>
      <c r="AB1763" s="3311"/>
      <c r="AC1763" s="3311">
        <v>17276103</v>
      </c>
      <c r="AD1763" s="3311"/>
      <c r="AE1763" s="3311"/>
      <c r="AF1763" s="3254"/>
      <c r="AG1763" s="3312"/>
      <c r="AH1763" s="3312"/>
      <c r="AI1763" s="3312"/>
      <c r="AJ1763" s="3312"/>
      <c r="AK1763" s="3312"/>
      <c r="AL1763" s="3312"/>
    </row>
    <row r="1764" spans="1:38" ht="17.100000000000001" customHeight="1" thickBot="1">
      <c r="A1764" s="3561"/>
      <c r="B1764" s="576" t="s">
        <v>432</v>
      </c>
      <c r="C1764" s="665"/>
      <c r="D1764" s="578" t="s">
        <v>988</v>
      </c>
      <c r="E1764" s="579">
        <f>SUM(E1765,E1769)</f>
        <v>12352751</v>
      </c>
      <c r="F1764" s="549">
        <f t="shared" si="172"/>
        <v>0</v>
      </c>
      <c r="G1764" s="3307"/>
      <c r="H1764" s="3307"/>
      <c r="I1764" s="3307"/>
      <c r="J1764" s="3307"/>
      <c r="K1764" s="3307"/>
      <c r="L1764" s="3307"/>
      <c r="M1764" s="1690"/>
      <c r="N1764" s="3308"/>
      <c r="O1764" s="3308"/>
      <c r="P1764" s="3308"/>
      <c r="Q1764" s="3254"/>
      <c r="R1764" s="3308"/>
      <c r="S1764" s="3308"/>
      <c r="T1764" s="3308"/>
      <c r="U1764" s="3308"/>
      <c r="V1764" s="3308"/>
      <c r="W1764" s="3308"/>
      <c r="X1764" s="3308"/>
      <c r="Y1764" s="3308"/>
      <c r="Z1764" s="3308"/>
      <c r="AA1764" s="3308"/>
      <c r="AB1764" s="3308"/>
      <c r="AC1764" s="3308"/>
      <c r="AD1764" s="3308"/>
      <c r="AE1764" s="3308"/>
      <c r="AF1764" s="3254"/>
      <c r="AG1764" s="3309"/>
      <c r="AH1764" s="3309"/>
      <c r="AI1764" s="3309"/>
      <c r="AJ1764" s="3309"/>
      <c r="AK1764" s="3309"/>
      <c r="AL1764" s="3309"/>
    </row>
    <row r="1765" spans="1:38" ht="17.100000000000001" customHeight="1">
      <c r="A1765" s="3561"/>
      <c r="B1765" s="5190"/>
      <c r="C1765" s="5477" t="s">
        <v>582</v>
      </c>
      <c r="D1765" s="5477"/>
      <c r="E1765" s="821">
        <f t="shared" ref="E1765" si="176">SUM(E1766)</f>
        <v>6400000</v>
      </c>
      <c r="F1765" s="549">
        <f t="shared" si="172"/>
        <v>0</v>
      </c>
      <c r="G1765" s="3307"/>
      <c r="H1765" s="3307"/>
      <c r="I1765" s="3307"/>
      <c r="J1765" s="3307"/>
      <c r="K1765" s="3307"/>
      <c r="L1765" s="3307"/>
      <c r="M1765" s="1690"/>
      <c r="N1765" s="3308"/>
      <c r="O1765" s="3308"/>
      <c r="P1765" s="3308"/>
      <c r="Q1765" s="3254"/>
      <c r="R1765" s="3308"/>
      <c r="S1765" s="3308"/>
      <c r="T1765" s="3308"/>
      <c r="U1765" s="3308"/>
      <c r="V1765" s="3308"/>
      <c r="W1765" s="3308"/>
      <c r="X1765" s="3308"/>
      <c r="Y1765" s="3308"/>
      <c r="Z1765" s="3308"/>
      <c r="AA1765" s="3308"/>
      <c r="AB1765" s="3308"/>
      <c r="AC1765" s="3308"/>
      <c r="AD1765" s="3308"/>
      <c r="AE1765" s="3308"/>
      <c r="AF1765" s="3254"/>
      <c r="AG1765" s="3309"/>
      <c r="AH1765" s="3309"/>
      <c r="AI1765" s="3309"/>
      <c r="AJ1765" s="3309"/>
      <c r="AK1765" s="3309"/>
      <c r="AL1765" s="3309"/>
    </row>
    <row r="1766" spans="1:38" ht="17.100000000000001" customHeight="1">
      <c r="A1766" s="3561"/>
      <c r="B1766" s="5190"/>
      <c r="C1766" s="5519" t="s">
        <v>641</v>
      </c>
      <c r="D1766" s="5519"/>
      <c r="E1766" s="4284">
        <f>SUM(E1767:E1767)</f>
        <v>6400000</v>
      </c>
      <c r="F1766" s="549">
        <f t="shared" si="172"/>
        <v>0</v>
      </c>
      <c r="G1766" s="3313"/>
      <c r="H1766" s="3313"/>
      <c r="I1766" s="3313"/>
      <c r="J1766" s="3313"/>
      <c r="K1766" s="3313"/>
      <c r="L1766" s="3313"/>
      <c r="M1766" s="1690"/>
      <c r="N1766" s="3314"/>
      <c r="O1766" s="3314"/>
      <c r="P1766" s="3314"/>
      <c r="Q1766" s="3254"/>
      <c r="R1766" s="3314"/>
      <c r="S1766" s="3314"/>
      <c r="T1766" s="3314"/>
      <c r="U1766" s="3314"/>
      <c r="V1766" s="3314"/>
      <c r="W1766" s="3314"/>
      <c r="X1766" s="3314"/>
      <c r="Y1766" s="3314"/>
      <c r="Z1766" s="3314"/>
      <c r="AA1766" s="3314"/>
      <c r="AB1766" s="3314"/>
      <c r="AC1766" s="3314"/>
      <c r="AD1766" s="3314"/>
      <c r="AE1766" s="3314"/>
      <c r="AF1766" s="3254"/>
      <c r="AG1766" s="3315"/>
      <c r="AH1766" s="3315"/>
      <c r="AI1766" s="3315"/>
      <c r="AJ1766" s="3315"/>
      <c r="AK1766" s="3315"/>
      <c r="AL1766" s="3315"/>
    </row>
    <row r="1767" spans="1:38" ht="44.25" customHeight="1">
      <c r="A1767" s="3561"/>
      <c r="B1767" s="3554"/>
      <c r="C1767" s="4285" t="s">
        <v>989</v>
      </c>
      <c r="D1767" s="4286" t="s">
        <v>990</v>
      </c>
      <c r="E1767" s="4284">
        <f>F1767</f>
        <v>6400000</v>
      </c>
      <c r="F1767" s="549">
        <f t="shared" si="172"/>
        <v>6400000</v>
      </c>
      <c r="G1767" s="3316"/>
      <c r="H1767" s="3316"/>
      <c r="I1767" s="3316"/>
      <c r="J1767" s="3316"/>
      <c r="K1767" s="3316"/>
      <c r="L1767" s="3316"/>
      <c r="M1767" s="1690"/>
      <c r="N1767" s="3317"/>
      <c r="O1767" s="3317"/>
      <c r="P1767" s="3317"/>
      <c r="Q1767" s="3254"/>
      <c r="R1767" s="3317"/>
      <c r="S1767" s="3317"/>
      <c r="T1767" s="3317"/>
      <c r="U1767" s="3317"/>
      <c r="V1767" s="3317"/>
      <c r="W1767" s="3317"/>
      <c r="X1767" s="3317"/>
      <c r="Y1767" s="3317"/>
      <c r="Z1767" s="3317"/>
      <c r="AA1767" s="3317"/>
      <c r="AB1767" s="3317"/>
      <c r="AC1767" s="3317">
        <v>6400000</v>
      </c>
      <c r="AD1767" s="3317"/>
      <c r="AE1767" s="3317"/>
      <c r="AF1767" s="3254"/>
      <c r="AG1767" s="3318"/>
      <c r="AH1767" s="3318"/>
      <c r="AI1767" s="3318"/>
      <c r="AJ1767" s="3318"/>
      <c r="AK1767" s="3318"/>
      <c r="AL1767" s="3318"/>
    </row>
    <row r="1768" spans="1:38" ht="12.75" customHeight="1">
      <c r="A1768" s="3561"/>
      <c r="B1768" s="3554"/>
      <c r="C1768" s="5533"/>
      <c r="D1768" s="5534"/>
      <c r="E1768" s="4284"/>
      <c r="F1768" s="549">
        <f t="shared" si="172"/>
        <v>0</v>
      </c>
      <c r="G1768" s="3319"/>
      <c r="H1768" s="3319"/>
      <c r="I1768" s="3319"/>
      <c r="J1768" s="3319"/>
      <c r="K1768" s="3319"/>
      <c r="L1768" s="3319"/>
      <c r="M1768" s="1690"/>
      <c r="N1768" s="3320"/>
      <c r="O1768" s="3320"/>
      <c r="P1768" s="3320"/>
      <c r="Q1768" s="3254"/>
      <c r="R1768" s="3320"/>
      <c r="S1768" s="3320"/>
      <c r="T1768" s="3320"/>
      <c r="U1768" s="3320"/>
      <c r="V1768" s="3320"/>
      <c r="W1768" s="3320"/>
      <c r="X1768" s="3320"/>
      <c r="Y1768" s="3320"/>
      <c r="Z1768" s="3320"/>
      <c r="AA1768" s="3320"/>
      <c r="AB1768" s="3320"/>
      <c r="AC1768" s="3320"/>
      <c r="AD1768" s="3320"/>
      <c r="AE1768" s="3320"/>
      <c r="AF1768" s="3254"/>
      <c r="AG1768" s="3321"/>
      <c r="AH1768" s="3321"/>
      <c r="AI1768" s="3321"/>
      <c r="AJ1768" s="3321"/>
      <c r="AK1768" s="3321"/>
      <c r="AL1768" s="3321"/>
    </row>
    <row r="1769" spans="1:38" ht="19.5" customHeight="1">
      <c r="A1769" s="3554"/>
      <c r="B1769" s="3554"/>
      <c r="C1769" s="5506" t="s">
        <v>637</v>
      </c>
      <c r="D1769" s="5506"/>
      <c r="E1769" s="821">
        <f>SUM(E1770)</f>
        <v>5952751</v>
      </c>
      <c r="F1769" s="549">
        <f t="shared" si="172"/>
        <v>0</v>
      </c>
      <c r="G1769" s="3319"/>
      <c r="H1769" s="3319"/>
      <c r="I1769" s="3319"/>
      <c r="J1769" s="3319"/>
      <c r="K1769" s="3319"/>
      <c r="L1769" s="3319"/>
      <c r="M1769" s="1690"/>
      <c r="N1769" s="3320"/>
      <c r="O1769" s="3320"/>
      <c r="P1769" s="3320"/>
      <c r="Q1769" s="3254"/>
      <c r="R1769" s="3320"/>
      <c r="S1769" s="3320"/>
      <c r="T1769" s="3320"/>
      <c r="U1769" s="3320"/>
      <c r="V1769" s="3320"/>
      <c r="W1769" s="3320"/>
      <c r="X1769" s="3320"/>
      <c r="Y1769" s="3320"/>
      <c r="Z1769" s="3320"/>
      <c r="AA1769" s="3320"/>
      <c r="AB1769" s="3320"/>
      <c r="AC1769" s="3320"/>
      <c r="AD1769" s="3320"/>
      <c r="AE1769" s="3320"/>
      <c r="AF1769" s="3254"/>
      <c r="AG1769" s="3321"/>
      <c r="AH1769" s="3321"/>
      <c r="AI1769" s="3321"/>
      <c r="AJ1769" s="3321"/>
      <c r="AK1769" s="3321"/>
      <c r="AL1769" s="3321"/>
    </row>
    <row r="1770" spans="1:38" ht="17.25" customHeight="1">
      <c r="A1770" s="3561"/>
      <c r="B1770" s="3554"/>
      <c r="C1770" s="5535" t="s">
        <v>638</v>
      </c>
      <c r="D1770" s="5535"/>
      <c r="E1770" s="4284">
        <f>SUM(E1771:E1772)</f>
        <v>5952751</v>
      </c>
      <c r="F1770" s="549">
        <f t="shared" si="172"/>
        <v>0</v>
      </c>
      <c r="G1770" s="3322"/>
      <c r="H1770" s="3322"/>
      <c r="I1770" s="3322"/>
      <c r="J1770" s="3322"/>
      <c r="K1770" s="3322"/>
      <c r="L1770" s="3322"/>
      <c r="M1770" s="1690"/>
      <c r="N1770" s="3323"/>
      <c r="O1770" s="3323"/>
      <c r="P1770" s="3323"/>
      <c r="Q1770" s="3254"/>
      <c r="R1770" s="3323"/>
      <c r="S1770" s="3323"/>
      <c r="T1770" s="3323"/>
      <c r="U1770" s="3323"/>
      <c r="V1770" s="3323"/>
      <c r="W1770" s="3323"/>
      <c r="X1770" s="3323"/>
      <c r="Y1770" s="3323"/>
      <c r="Z1770" s="3323"/>
      <c r="AA1770" s="3323"/>
      <c r="AB1770" s="3323"/>
      <c r="AC1770" s="3323"/>
      <c r="AD1770" s="3323"/>
      <c r="AE1770" s="3323"/>
      <c r="AF1770" s="3254"/>
      <c r="AG1770" s="3324"/>
      <c r="AH1770" s="3324"/>
      <c r="AI1770" s="3324"/>
      <c r="AJ1770" s="3324"/>
      <c r="AK1770" s="3324"/>
      <c r="AL1770" s="3324"/>
    </row>
    <row r="1771" spans="1:38" ht="45" customHeight="1">
      <c r="A1771" s="3561"/>
      <c r="B1771" s="3554"/>
      <c r="C1771" s="4376" t="s">
        <v>991</v>
      </c>
      <c r="D1771" s="4470" t="s">
        <v>992</v>
      </c>
      <c r="E1771" s="4471">
        <f>F1771</f>
        <v>2940130</v>
      </c>
      <c r="F1771" s="549">
        <f t="shared" si="172"/>
        <v>2940130</v>
      </c>
      <c r="G1771" s="3325"/>
      <c r="H1771" s="3325"/>
      <c r="I1771" s="3325"/>
      <c r="J1771" s="3325"/>
      <c r="K1771" s="3325"/>
      <c r="L1771" s="3325"/>
      <c r="M1771" s="1690"/>
      <c r="N1771" s="3326"/>
      <c r="O1771" s="3326"/>
      <c r="P1771" s="3326"/>
      <c r="Q1771" s="3254"/>
      <c r="R1771" s="3326"/>
      <c r="S1771" s="3326"/>
      <c r="T1771" s="3326"/>
      <c r="U1771" s="3326"/>
      <c r="V1771" s="3326"/>
      <c r="W1771" s="3326"/>
      <c r="X1771" s="3326"/>
      <c r="Y1771" s="3326"/>
      <c r="Z1771" s="3326"/>
      <c r="AA1771" s="3326"/>
      <c r="AB1771" s="3326"/>
      <c r="AC1771" s="3326">
        <v>2940130</v>
      </c>
      <c r="AD1771" s="3326"/>
      <c r="AE1771" s="3326"/>
      <c r="AF1771" s="3254"/>
      <c r="AG1771" s="3327"/>
      <c r="AH1771" s="3327"/>
      <c r="AI1771" s="3327"/>
      <c r="AJ1771" s="3327"/>
      <c r="AK1771" s="3327"/>
      <c r="AL1771" s="3327"/>
    </row>
    <row r="1772" spans="1:38" ht="43.5" customHeight="1" thickBot="1">
      <c r="A1772" s="3561"/>
      <c r="B1772" s="3554"/>
      <c r="C1772" s="599" t="s">
        <v>993</v>
      </c>
      <c r="D1772" s="600" t="s">
        <v>994</v>
      </c>
      <c r="E1772" s="796">
        <f>F1772</f>
        <v>3012621</v>
      </c>
      <c r="F1772" s="549">
        <f t="shared" si="172"/>
        <v>3012621</v>
      </c>
      <c r="G1772" s="3325"/>
      <c r="H1772" s="3325"/>
      <c r="I1772" s="3325"/>
      <c r="J1772" s="3325"/>
      <c r="K1772" s="3325"/>
      <c r="L1772" s="3325"/>
      <c r="M1772" s="1690"/>
      <c r="N1772" s="3326"/>
      <c r="O1772" s="3326"/>
      <c r="P1772" s="3326"/>
      <c r="Q1772" s="3254"/>
      <c r="R1772" s="3326"/>
      <c r="S1772" s="3326"/>
      <c r="T1772" s="3326"/>
      <c r="U1772" s="3326"/>
      <c r="V1772" s="3326"/>
      <c r="W1772" s="3326"/>
      <c r="X1772" s="3326"/>
      <c r="Y1772" s="3326"/>
      <c r="Z1772" s="3326"/>
      <c r="AA1772" s="3326"/>
      <c r="AB1772" s="3326"/>
      <c r="AC1772" s="3326">
        <v>3012621</v>
      </c>
      <c r="AD1772" s="3326"/>
      <c r="AE1772" s="3326"/>
      <c r="AF1772" s="3254"/>
      <c r="AG1772" s="3327"/>
      <c r="AH1772" s="3327"/>
      <c r="AI1772" s="3327"/>
      <c r="AJ1772" s="3327"/>
      <c r="AK1772" s="3327"/>
      <c r="AL1772" s="3327"/>
    </row>
    <row r="1773" spans="1:38" ht="17.100000000000001" customHeight="1" thickBot="1">
      <c r="A1773" s="3561"/>
      <c r="B1773" s="576" t="s">
        <v>995</v>
      </c>
      <c r="C1773" s="577"/>
      <c r="D1773" s="578" t="s">
        <v>33</v>
      </c>
      <c r="E1773" s="579">
        <f>SUM(E1774,)</f>
        <v>1980132</v>
      </c>
      <c r="F1773" s="549">
        <f t="shared" si="172"/>
        <v>0</v>
      </c>
      <c r="G1773" s="3322"/>
      <c r="H1773" s="3322"/>
      <c r="I1773" s="3322"/>
      <c r="J1773" s="3322"/>
      <c r="K1773" s="3322"/>
      <c r="L1773" s="3322"/>
      <c r="M1773" s="1690"/>
      <c r="N1773" s="3323"/>
      <c r="O1773" s="3323"/>
      <c r="P1773" s="3323"/>
      <c r="Q1773" s="3254"/>
      <c r="R1773" s="3323"/>
      <c r="S1773" s="3323"/>
      <c r="T1773" s="3323"/>
      <c r="U1773" s="3323"/>
      <c r="V1773" s="3323"/>
      <c r="W1773" s="3323"/>
      <c r="X1773" s="3323"/>
      <c r="Y1773" s="3323"/>
      <c r="Z1773" s="3323"/>
      <c r="AA1773" s="3323"/>
      <c r="AB1773" s="3323"/>
      <c r="AC1773" s="3323"/>
      <c r="AD1773" s="3323"/>
      <c r="AE1773" s="3323"/>
      <c r="AF1773" s="3254"/>
      <c r="AG1773" s="3324"/>
      <c r="AH1773" s="3324"/>
      <c r="AI1773" s="3324"/>
      <c r="AJ1773" s="3324"/>
      <c r="AK1773" s="3324"/>
      <c r="AL1773" s="3324"/>
    </row>
    <row r="1774" spans="1:38" ht="17.100000000000001" customHeight="1">
      <c r="A1774" s="3561"/>
      <c r="B1774" s="695"/>
      <c r="C1774" s="5506" t="s">
        <v>582</v>
      </c>
      <c r="D1774" s="5506"/>
      <c r="E1774" s="821">
        <f>SUM(E1775,E1785)</f>
        <v>1980132</v>
      </c>
      <c r="F1774" s="549">
        <f t="shared" ref="F1774:F1853" si="177">SUM(G1774:AJ1774)</f>
        <v>0</v>
      </c>
      <c r="G1774" s="3322"/>
      <c r="H1774" s="3322"/>
      <c r="I1774" s="3322"/>
      <c r="J1774" s="3322"/>
      <c r="K1774" s="3322"/>
      <c r="L1774" s="3322"/>
      <c r="M1774" s="1690"/>
      <c r="N1774" s="3323"/>
      <c r="O1774" s="3323"/>
      <c r="P1774" s="3323"/>
      <c r="Q1774" s="3254"/>
      <c r="R1774" s="3323"/>
      <c r="S1774" s="3323"/>
      <c r="T1774" s="3323"/>
      <c r="U1774" s="3323"/>
      <c r="V1774" s="3323"/>
      <c r="W1774" s="3323"/>
      <c r="X1774" s="3323"/>
      <c r="Y1774" s="3323"/>
      <c r="Z1774" s="3323"/>
      <c r="AA1774" s="3323"/>
      <c r="AB1774" s="3323"/>
      <c r="AC1774" s="3323"/>
      <c r="AD1774" s="3323"/>
      <c r="AE1774" s="3323"/>
      <c r="AF1774" s="3254"/>
      <c r="AG1774" s="3324"/>
      <c r="AH1774" s="3324"/>
      <c r="AI1774" s="3324"/>
      <c r="AJ1774" s="3324"/>
      <c r="AK1774" s="3324"/>
      <c r="AL1774" s="3324"/>
    </row>
    <row r="1775" spans="1:38" ht="17.100000000000001" customHeight="1">
      <c r="A1775" s="3561"/>
      <c r="B1775" s="695"/>
      <c r="C1775" s="5519" t="s">
        <v>583</v>
      </c>
      <c r="D1775" s="5519"/>
      <c r="E1775" s="4284">
        <f>SUM(E1776,E1781)</f>
        <v>1692136</v>
      </c>
      <c r="F1775" s="549">
        <f t="shared" si="177"/>
        <v>0</v>
      </c>
      <c r="G1775" s="3325"/>
      <c r="H1775" s="3325"/>
      <c r="I1775" s="3325"/>
      <c r="J1775" s="3325"/>
      <c r="K1775" s="3325"/>
      <c r="L1775" s="3325"/>
      <c r="M1775" s="1690"/>
      <c r="N1775" s="3326"/>
      <c r="O1775" s="3326"/>
      <c r="P1775" s="3326"/>
      <c r="Q1775" s="3254"/>
      <c r="R1775" s="3326"/>
      <c r="S1775" s="3326"/>
      <c r="T1775" s="3326"/>
      <c r="U1775" s="3326"/>
      <c r="V1775" s="3326"/>
      <c r="W1775" s="3326"/>
      <c r="X1775" s="3326"/>
      <c r="Y1775" s="3326"/>
      <c r="Z1775" s="3326"/>
      <c r="AA1775" s="3326"/>
      <c r="AB1775" s="3326"/>
      <c r="AC1775" s="3326"/>
      <c r="AD1775" s="3326"/>
      <c r="AE1775" s="3326"/>
      <c r="AF1775" s="3254"/>
      <c r="AG1775" s="3327"/>
      <c r="AH1775" s="3327"/>
      <c r="AI1775" s="3327"/>
      <c r="AJ1775" s="3327"/>
      <c r="AK1775" s="3327"/>
      <c r="AL1775" s="3327"/>
    </row>
    <row r="1776" spans="1:38" ht="17.100000000000001" customHeight="1">
      <c r="A1776" s="3561"/>
      <c r="B1776" s="695"/>
      <c r="C1776" s="5479" t="s">
        <v>584</v>
      </c>
      <c r="D1776" s="5479"/>
      <c r="E1776" s="4291">
        <f>SUM(E1777:E1779)</f>
        <v>214516</v>
      </c>
      <c r="F1776" s="549">
        <f t="shared" si="177"/>
        <v>0</v>
      </c>
      <c r="G1776" s="3325"/>
      <c r="H1776" s="3325"/>
      <c r="I1776" s="3325"/>
      <c r="J1776" s="3325"/>
      <c r="K1776" s="3325"/>
      <c r="L1776" s="3325"/>
      <c r="M1776" s="1690"/>
      <c r="N1776" s="3326"/>
      <c r="O1776" s="3326"/>
      <c r="P1776" s="3326"/>
      <c r="Q1776" s="3254"/>
      <c r="R1776" s="3326"/>
      <c r="S1776" s="3326"/>
      <c r="T1776" s="3326"/>
      <c r="U1776" s="3326"/>
      <c r="V1776" s="3326"/>
      <c r="W1776" s="3326"/>
      <c r="X1776" s="3326"/>
      <c r="Y1776" s="3326"/>
      <c r="Z1776" s="3326"/>
      <c r="AA1776" s="3326"/>
      <c r="AB1776" s="3326"/>
      <c r="AC1776" s="3326"/>
      <c r="AD1776" s="3326"/>
      <c r="AE1776" s="3326"/>
      <c r="AF1776" s="3254"/>
      <c r="AG1776" s="3327"/>
      <c r="AH1776" s="3327"/>
      <c r="AI1776" s="3327"/>
      <c r="AJ1776" s="3327"/>
      <c r="AK1776" s="3327"/>
      <c r="AL1776" s="3327"/>
    </row>
    <row r="1777" spans="1:38" ht="17.100000000000001" customHeight="1">
      <c r="A1777" s="3561"/>
      <c r="B1777" s="695"/>
      <c r="C1777" s="4287" t="s">
        <v>589</v>
      </c>
      <c r="D1777" s="4288" t="s">
        <v>590</v>
      </c>
      <c r="E1777" s="4284">
        <f>F1777</f>
        <v>14781</v>
      </c>
      <c r="F1777" s="549">
        <f t="shared" si="177"/>
        <v>14781</v>
      </c>
      <c r="G1777" s="3328"/>
      <c r="H1777" s="3328"/>
      <c r="I1777" s="3328"/>
      <c r="J1777" s="3328"/>
      <c r="K1777" s="3328"/>
      <c r="L1777" s="3328"/>
      <c r="M1777" s="1690"/>
      <c r="N1777" s="3329"/>
      <c r="O1777" s="3329"/>
      <c r="P1777" s="3329"/>
      <c r="Q1777" s="3254"/>
      <c r="R1777" s="3329"/>
      <c r="S1777" s="3329"/>
      <c r="T1777" s="3329"/>
      <c r="U1777" s="3329"/>
      <c r="V1777" s="3329"/>
      <c r="W1777" s="3329"/>
      <c r="X1777" s="3329"/>
      <c r="Y1777" s="3329"/>
      <c r="Z1777" s="3329"/>
      <c r="AA1777" s="3329"/>
      <c r="AB1777" s="3329"/>
      <c r="AC1777" s="3329">
        <v>14781</v>
      </c>
      <c r="AD1777" s="3329"/>
      <c r="AE1777" s="3329"/>
      <c r="AF1777" s="3254"/>
      <c r="AG1777" s="3330"/>
      <c r="AH1777" s="3330"/>
      <c r="AI1777" s="3330"/>
      <c r="AJ1777" s="3330"/>
      <c r="AK1777" s="3330"/>
      <c r="AL1777" s="3330"/>
    </row>
    <row r="1778" spans="1:38" ht="16.5" customHeight="1">
      <c r="A1778" s="3561"/>
      <c r="B1778" s="695"/>
      <c r="C1778" s="4235" t="s">
        <v>591</v>
      </c>
      <c r="D1778" s="3563" t="s">
        <v>592</v>
      </c>
      <c r="E1778" s="796">
        <f t="shared" ref="E1778" si="178">F1778</f>
        <v>1515</v>
      </c>
      <c r="F1778" s="549">
        <f t="shared" si="177"/>
        <v>1515</v>
      </c>
      <c r="G1778" s="3328"/>
      <c r="H1778" s="3328"/>
      <c r="I1778" s="3328"/>
      <c r="J1778" s="3328"/>
      <c r="K1778" s="3328"/>
      <c r="L1778" s="3328"/>
      <c r="M1778" s="1690"/>
      <c r="N1778" s="3329"/>
      <c r="O1778" s="3329"/>
      <c r="P1778" s="3329"/>
      <c r="Q1778" s="3254"/>
      <c r="R1778" s="3329"/>
      <c r="S1778" s="3329"/>
      <c r="T1778" s="3329"/>
      <c r="U1778" s="3329"/>
      <c r="V1778" s="3329"/>
      <c r="W1778" s="3329"/>
      <c r="X1778" s="3329"/>
      <c r="Y1778" s="3329"/>
      <c r="Z1778" s="3329"/>
      <c r="AA1778" s="3329"/>
      <c r="AB1778" s="3329"/>
      <c r="AC1778" s="3329">
        <v>1515</v>
      </c>
      <c r="AD1778" s="3329"/>
      <c r="AE1778" s="3329"/>
      <c r="AF1778" s="3254"/>
      <c r="AG1778" s="3330"/>
      <c r="AH1778" s="3330"/>
      <c r="AI1778" s="3330"/>
      <c r="AJ1778" s="3330"/>
      <c r="AK1778" s="3330"/>
      <c r="AL1778" s="3330"/>
    </row>
    <row r="1779" spans="1:38" ht="17.100000000000001" customHeight="1">
      <c r="A1779" s="3554"/>
      <c r="B1779" s="695"/>
      <c r="C1779" s="1581" t="s">
        <v>593</v>
      </c>
      <c r="D1779" s="3563" t="s">
        <v>594</v>
      </c>
      <c r="E1779" s="796">
        <f>F1779</f>
        <v>198220</v>
      </c>
      <c r="F1779" s="549">
        <f t="shared" si="177"/>
        <v>198220</v>
      </c>
      <c r="G1779" s="3328"/>
      <c r="H1779" s="3328">
        <v>20516</v>
      </c>
      <c r="I1779" s="3328"/>
      <c r="J1779" s="3328"/>
      <c r="K1779" s="3328"/>
      <c r="L1779" s="3328"/>
      <c r="M1779" s="1690"/>
      <c r="N1779" s="3329"/>
      <c r="O1779" s="3329"/>
      <c r="P1779" s="3329"/>
      <c r="Q1779" s="3254"/>
      <c r="R1779" s="3329"/>
      <c r="S1779" s="3329"/>
      <c r="T1779" s="3329"/>
      <c r="U1779" s="3329"/>
      <c r="V1779" s="3329"/>
      <c r="W1779" s="3329"/>
      <c r="X1779" s="3329"/>
      <c r="Y1779" s="3329"/>
      <c r="Z1779" s="3329"/>
      <c r="AA1779" s="3329"/>
      <c r="AB1779" s="3329"/>
      <c r="AC1779" s="3329">
        <v>177704</v>
      </c>
      <c r="AD1779" s="3329"/>
      <c r="AE1779" s="3329"/>
      <c r="AF1779" s="3254"/>
      <c r="AG1779" s="3330"/>
      <c r="AH1779" s="3330"/>
      <c r="AI1779" s="3330"/>
      <c r="AJ1779" s="3330"/>
      <c r="AK1779" s="3330"/>
      <c r="AL1779" s="3330"/>
    </row>
    <row r="1780" spans="1:38" ht="17.100000000000001" customHeight="1">
      <c r="A1780" s="3561"/>
      <c r="B1780" s="695"/>
      <c r="C1780" s="4292"/>
      <c r="D1780" s="4292"/>
      <c r="E1780" s="796"/>
      <c r="F1780" s="549">
        <f t="shared" si="177"/>
        <v>0</v>
      </c>
      <c r="G1780" s="3328"/>
      <c r="H1780" s="3328"/>
      <c r="I1780" s="3328"/>
      <c r="J1780" s="3328"/>
      <c r="K1780" s="3328"/>
      <c r="L1780" s="3328"/>
      <c r="M1780" s="1690"/>
      <c r="N1780" s="3329"/>
      <c r="O1780" s="3329"/>
      <c r="P1780" s="3329"/>
      <c r="Q1780" s="3254"/>
      <c r="R1780" s="3329"/>
      <c r="S1780" s="3329"/>
      <c r="T1780" s="3329"/>
      <c r="U1780" s="3329"/>
      <c r="V1780" s="3329"/>
      <c r="W1780" s="3329"/>
      <c r="X1780" s="3329"/>
      <c r="Y1780" s="3329"/>
      <c r="Z1780" s="3329"/>
      <c r="AA1780" s="3329"/>
      <c r="AB1780" s="3329"/>
      <c r="AC1780" s="3329"/>
      <c r="AD1780" s="3329"/>
      <c r="AE1780" s="3329"/>
      <c r="AF1780" s="3254"/>
      <c r="AG1780" s="3330"/>
      <c r="AH1780" s="3330"/>
      <c r="AI1780" s="3330"/>
      <c r="AJ1780" s="3330"/>
      <c r="AK1780" s="3330"/>
      <c r="AL1780" s="3330"/>
    </row>
    <row r="1781" spans="1:38" ht="17.100000000000001" customHeight="1">
      <c r="A1781" s="3561"/>
      <c r="B1781" s="695"/>
      <c r="C1781" s="5528" t="s">
        <v>597</v>
      </c>
      <c r="D1781" s="5528"/>
      <c r="E1781" s="4291">
        <f>SUM(E1782:E1783)</f>
        <v>1477620</v>
      </c>
      <c r="F1781" s="549">
        <f t="shared" si="177"/>
        <v>0</v>
      </c>
      <c r="G1781" s="3331"/>
      <c r="H1781" s="3331"/>
      <c r="I1781" s="3331"/>
      <c r="J1781" s="3331"/>
      <c r="K1781" s="3331"/>
      <c r="L1781" s="3331"/>
      <c r="M1781" s="1690"/>
      <c r="N1781" s="3332"/>
      <c r="O1781" s="3332"/>
      <c r="P1781" s="3332"/>
      <c r="Q1781" s="3254"/>
      <c r="R1781" s="3332"/>
      <c r="S1781" s="3332"/>
      <c r="T1781" s="3332"/>
      <c r="U1781" s="3332"/>
      <c r="V1781" s="3332"/>
      <c r="W1781" s="3332"/>
      <c r="X1781" s="3332"/>
      <c r="Y1781" s="3332"/>
      <c r="Z1781" s="3332"/>
      <c r="AA1781" s="3332"/>
      <c r="AB1781" s="3332"/>
      <c r="AC1781" s="3332"/>
      <c r="AD1781" s="3332"/>
      <c r="AE1781" s="3332"/>
      <c r="AF1781" s="3254"/>
      <c r="AG1781" s="3333"/>
      <c r="AH1781" s="3333"/>
      <c r="AI1781" s="3333"/>
      <c r="AJ1781" s="3333"/>
      <c r="AK1781" s="3333"/>
      <c r="AL1781" s="3333"/>
    </row>
    <row r="1782" spans="1:38" ht="17.100000000000001" customHeight="1">
      <c r="A1782" s="3561"/>
      <c r="B1782" s="695"/>
      <c r="C1782" s="4285" t="s">
        <v>600</v>
      </c>
      <c r="D1782" s="4286" t="s">
        <v>601</v>
      </c>
      <c r="E1782" s="4284">
        <f>F1782</f>
        <v>42000</v>
      </c>
      <c r="F1782" s="549">
        <f t="shared" si="177"/>
        <v>42000</v>
      </c>
      <c r="G1782" s="3334"/>
      <c r="H1782" s="3334">
        <v>10000</v>
      </c>
      <c r="I1782" s="3334"/>
      <c r="J1782" s="3334"/>
      <c r="K1782" s="3334"/>
      <c r="L1782" s="3334"/>
      <c r="M1782" s="1690"/>
      <c r="N1782" s="3335"/>
      <c r="O1782" s="3335"/>
      <c r="P1782" s="3335"/>
      <c r="Q1782" s="3254"/>
      <c r="R1782" s="3335"/>
      <c r="S1782" s="3335"/>
      <c r="T1782" s="3335"/>
      <c r="U1782" s="3335"/>
      <c r="V1782" s="3335"/>
      <c r="W1782" s="3335"/>
      <c r="X1782" s="3335"/>
      <c r="Y1782" s="3335"/>
      <c r="Z1782" s="3335"/>
      <c r="AA1782" s="3335"/>
      <c r="AB1782" s="3335"/>
      <c r="AC1782" s="3335">
        <v>32000</v>
      </c>
      <c r="AD1782" s="3335"/>
      <c r="AE1782" s="3335"/>
      <c r="AF1782" s="3254"/>
      <c r="AG1782" s="3336"/>
      <c r="AH1782" s="3336"/>
      <c r="AI1782" s="3336"/>
      <c r="AJ1782" s="3336"/>
      <c r="AK1782" s="3336"/>
      <c r="AL1782" s="3336"/>
    </row>
    <row r="1783" spans="1:38" ht="17.100000000000001" customHeight="1" thickBot="1">
      <c r="A1783" s="583"/>
      <c r="B1783" s="4472"/>
      <c r="C1783" s="4467" t="s">
        <v>610</v>
      </c>
      <c r="D1783" s="4468" t="s">
        <v>611</v>
      </c>
      <c r="E1783" s="4469">
        <f t="shared" ref="E1783" si="179">F1783</f>
        <v>1435620</v>
      </c>
      <c r="F1783" s="549">
        <f t="shared" si="177"/>
        <v>1435620</v>
      </c>
      <c r="G1783" s="3337"/>
      <c r="H1783" s="3337">
        <v>20000</v>
      </c>
      <c r="I1783" s="3337"/>
      <c r="J1783" s="3337"/>
      <c r="K1783" s="3337"/>
      <c r="L1783" s="3337"/>
      <c r="M1783" s="1690"/>
      <c r="N1783" s="3338"/>
      <c r="O1783" s="3338"/>
      <c r="P1783" s="3338"/>
      <c r="Q1783" s="3254"/>
      <c r="R1783" s="3338"/>
      <c r="S1783" s="3338"/>
      <c r="T1783" s="3338"/>
      <c r="U1783" s="3338"/>
      <c r="V1783" s="3338"/>
      <c r="W1783" s="3338"/>
      <c r="X1783" s="3338"/>
      <c r="Y1783" s="3338"/>
      <c r="Z1783" s="3338"/>
      <c r="AA1783" s="3338"/>
      <c r="AB1783" s="3338"/>
      <c r="AC1783" s="3338">
        <v>1415620</v>
      </c>
      <c r="AD1783" s="3338"/>
      <c r="AE1783" s="3338"/>
      <c r="AF1783" s="3254"/>
      <c r="AG1783" s="3339"/>
      <c r="AH1783" s="3339"/>
      <c r="AI1783" s="3339"/>
      <c r="AJ1783" s="3339"/>
      <c r="AK1783" s="3339"/>
      <c r="AL1783" s="3339"/>
    </row>
    <row r="1784" spans="1:38" ht="17.100000000000001" customHeight="1">
      <c r="A1784" s="3561"/>
      <c r="B1784" s="695"/>
      <c r="C1784" s="3559"/>
      <c r="D1784" s="3560"/>
      <c r="E1784" s="588"/>
      <c r="G1784" s="3337"/>
      <c r="H1784" s="3337"/>
      <c r="I1784" s="3337"/>
      <c r="J1784" s="3337"/>
      <c r="K1784" s="3337"/>
      <c r="L1784" s="3337"/>
      <c r="M1784" s="1690"/>
      <c r="N1784" s="3338"/>
      <c r="O1784" s="3338"/>
      <c r="P1784" s="3338"/>
      <c r="Q1784" s="3254"/>
      <c r="R1784" s="3338"/>
      <c r="S1784" s="3338"/>
      <c r="T1784" s="3338"/>
      <c r="U1784" s="3338"/>
      <c r="V1784" s="3338"/>
      <c r="W1784" s="3338"/>
      <c r="X1784" s="3338"/>
      <c r="Y1784" s="3338"/>
      <c r="Z1784" s="3338"/>
      <c r="AA1784" s="3338"/>
      <c r="AB1784" s="3338"/>
      <c r="AC1784" s="3338"/>
      <c r="AD1784" s="3338"/>
      <c r="AE1784" s="3338"/>
      <c r="AF1784" s="3254"/>
      <c r="AG1784" s="3339"/>
      <c r="AH1784" s="3339"/>
      <c r="AI1784" s="3339"/>
      <c r="AJ1784" s="3339"/>
      <c r="AK1784" s="3339"/>
      <c r="AL1784" s="3339"/>
    </row>
    <row r="1785" spans="1:38" ht="17.100000000000001" customHeight="1">
      <c r="A1785" s="3561"/>
      <c r="B1785" s="581"/>
      <c r="C1785" s="5529" t="s">
        <v>648</v>
      </c>
      <c r="D1785" s="5530"/>
      <c r="E1785" s="4284">
        <f>SUM(E1786:E1799)</f>
        <v>287996</v>
      </c>
      <c r="F1785" s="549">
        <f>SUM(G1785:AJ1785)</f>
        <v>0</v>
      </c>
      <c r="G1785" s="3340"/>
      <c r="H1785" s="3340"/>
      <c r="I1785" s="3340"/>
      <c r="J1785" s="3340"/>
      <c r="K1785" s="3340"/>
      <c r="L1785" s="3340"/>
      <c r="M1785" s="1690"/>
      <c r="N1785" s="3341"/>
      <c r="O1785" s="3341"/>
      <c r="P1785" s="3341"/>
      <c r="Q1785" s="3254"/>
      <c r="R1785" s="3341"/>
      <c r="S1785" s="3341"/>
      <c r="T1785" s="3341"/>
      <c r="U1785" s="3341"/>
      <c r="V1785" s="3341"/>
      <c r="W1785" s="3341"/>
      <c r="X1785" s="3341"/>
      <c r="Y1785" s="3341"/>
      <c r="Z1785" s="3341"/>
      <c r="AA1785" s="3341"/>
      <c r="AB1785" s="3341"/>
      <c r="AC1785" s="3341"/>
      <c r="AD1785" s="3341"/>
      <c r="AE1785" s="3341"/>
      <c r="AF1785" s="3254"/>
      <c r="AG1785" s="3342"/>
      <c r="AH1785" s="3342"/>
      <c r="AI1785" s="3342"/>
      <c r="AJ1785" s="3342"/>
      <c r="AK1785" s="3342"/>
      <c r="AL1785" s="3342"/>
    </row>
    <row r="1786" spans="1:38" ht="17.100000000000001" customHeight="1">
      <c r="A1786" s="3554"/>
      <c r="B1786" s="581"/>
      <c r="C1786" s="4293" t="s">
        <v>649</v>
      </c>
      <c r="D1786" s="4294" t="s">
        <v>586</v>
      </c>
      <c r="E1786" s="796">
        <f t="shared" ref="E1786:E1799" si="180">F1786</f>
        <v>118978</v>
      </c>
      <c r="F1786" s="549">
        <f t="shared" si="177"/>
        <v>118978</v>
      </c>
      <c r="G1786" s="3340"/>
      <c r="H1786" s="3340"/>
      <c r="I1786" s="3340"/>
      <c r="J1786" s="3340"/>
      <c r="K1786" s="3340"/>
      <c r="L1786" s="3340"/>
      <c r="M1786" s="3343">
        <v>118978</v>
      </c>
      <c r="N1786" s="3341"/>
      <c r="O1786" s="3341"/>
      <c r="P1786" s="3341"/>
      <c r="Q1786" s="3344"/>
      <c r="R1786" s="3341"/>
      <c r="S1786" s="3341"/>
      <c r="T1786" s="3341"/>
      <c r="U1786" s="3341"/>
      <c r="V1786" s="3341"/>
      <c r="W1786" s="3341"/>
      <c r="X1786" s="3341"/>
      <c r="Y1786" s="3341"/>
      <c r="Z1786" s="3341"/>
      <c r="AA1786" s="3341"/>
      <c r="AB1786" s="3341"/>
      <c r="AC1786" s="3341"/>
      <c r="AD1786" s="3341"/>
      <c r="AE1786" s="3341"/>
      <c r="AF1786" s="3344"/>
      <c r="AG1786" s="3342"/>
      <c r="AH1786" s="3342"/>
      <c r="AI1786" s="3342"/>
      <c r="AJ1786" s="3342"/>
      <c r="AK1786" s="3342"/>
      <c r="AL1786" s="3342"/>
    </row>
    <row r="1787" spans="1:38" ht="17.100000000000001" customHeight="1">
      <c r="A1787" s="3561"/>
      <c r="B1787" s="581"/>
      <c r="C1787" s="4285" t="s">
        <v>650</v>
      </c>
      <c r="D1787" s="4295" t="s">
        <v>586</v>
      </c>
      <c r="E1787" s="796">
        <f t="shared" si="180"/>
        <v>29743</v>
      </c>
      <c r="F1787" s="549">
        <f t="shared" si="177"/>
        <v>29743</v>
      </c>
      <c r="G1787" s="3340"/>
      <c r="H1787" s="3340"/>
      <c r="I1787" s="3340"/>
      <c r="J1787" s="3340"/>
      <c r="K1787" s="3340"/>
      <c r="L1787" s="3340"/>
      <c r="M1787" s="3343">
        <v>29743</v>
      </c>
      <c r="N1787" s="3341"/>
      <c r="O1787" s="3341"/>
      <c r="P1787" s="3341"/>
      <c r="Q1787" s="3344"/>
      <c r="R1787" s="3341"/>
      <c r="S1787" s="3341"/>
      <c r="T1787" s="3341"/>
      <c r="U1787" s="3341"/>
      <c r="V1787" s="3341"/>
      <c r="W1787" s="3341"/>
      <c r="X1787" s="3341"/>
      <c r="Y1787" s="3341"/>
      <c r="Z1787" s="3341"/>
      <c r="AA1787" s="3341"/>
      <c r="AB1787" s="3341"/>
      <c r="AC1787" s="3341"/>
      <c r="AD1787" s="3341"/>
      <c r="AE1787" s="3341"/>
      <c r="AF1787" s="3344"/>
      <c r="AG1787" s="3342"/>
      <c r="AH1787" s="3342"/>
      <c r="AI1787" s="3342"/>
      <c r="AJ1787" s="3342"/>
      <c r="AK1787" s="3342"/>
      <c r="AL1787" s="3342"/>
    </row>
    <row r="1788" spans="1:38" ht="17.100000000000001" customHeight="1">
      <c r="A1788" s="3561"/>
      <c r="B1788" s="582"/>
      <c r="C1788" s="4287" t="s">
        <v>653</v>
      </c>
      <c r="D1788" s="4296" t="s">
        <v>590</v>
      </c>
      <c r="E1788" s="796">
        <f t="shared" si="180"/>
        <v>20278</v>
      </c>
      <c r="F1788" s="549">
        <f t="shared" si="177"/>
        <v>20278</v>
      </c>
      <c r="G1788" s="3340"/>
      <c r="H1788" s="3340"/>
      <c r="I1788" s="3340"/>
      <c r="J1788" s="3340"/>
      <c r="K1788" s="3340"/>
      <c r="L1788" s="3340"/>
      <c r="M1788" s="3343">
        <v>20278</v>
      </c>
      <c r="N1788" s="3341"/>
      <c r="O1788" s="3341"/>
      <c r="P1788" s="3341"/>
      <c r="Q1788" s="3344"/>
      <c r="R1788" s="3341"/>
      <c r="S1788" s="3341"/>
      <c r="T1788" s="3341"/>
      <c r="U1788" s="3341"/>
      <c r="V1788" s="3341"/>
      <c r="W1788" s="3341"/>
      <c r="X1788" s="3341"/>
      <c r="Y1788" s="3341"/>
      <c r="Z1788" s="3341"/>
      <c r="AA1788" s="3341"/>
      <c r="AB1788" s="3341"/>
      <c r="AC1788" s="3341"/>
      <c r="AD1788" s="3341"/>
      <c r="AE1788" s="3341"/>
      <c r="AF1788" s="3344"/>
      <c r="AG1788" s="3342"/>
      <c r="AH1788" s="3342"/>
      <c r="AI1788" s="3342"/>
      <c r="AJ1788" s="3342"/>
      <c r="AK1788" s="3342"/>
      <c r="AL1788" s="3342"/>
    </row>
    <row r="1789" spans="1:38" ht="17.100000000000001" customHeight="1">
      <c r="A1789" s="3561"/>
      <c r="B1789" s="582"/>
      <c r="C1789" s="4236" t="s">
        <v>654</v>
      </c>
      <c r="D1789" s="4297" t="s">
        <v>590</v>
      </c>
      <c r="E1789" s="796">
        <f t="shared" si="180"/>
        <v>5070</v>
      </c>
      <c r="F1789" s="549">
        <f t="shared" si="177"/>
        <v>5070</v>
      </c>
      <c r="G1789" s="3340"/>
      <c r="H1789" s="3340"/>
      <c r="I1789" s="3340"/>
      <c r="J1789" s="3340"/>
      <c r="K1789" s="3340"/>
      <c r="L1789" s="3340"/>
      <c r="M1789" s="3343">
        <v>5070</v>
      </c>
      <c r="N1789" s="3341"/>
      <c r="O1789" s="3341"/>
      <c r="P1789" s="3341"/>
      <c r="Q1789" s="3344"/>
      <c r="R1789" s="3341"/>
      <c r="S1789" s="3341"/>
      <c r="T1789" s="3341"/>
      <c r="U1789" s="3341"/>
      <c r="V1789" s="3341"/>
      <c r="W1789" s="3341"/>
      <c r="X1789" s="3341"/>
      <c r="Y1789" s="3341"/>
      <c r="Z1789" s="3341"/>
      <c r="AA1789" s="3341"/>
      <c r="AB1789" s="3341"/>
      <c r="AC1789" s="3341"/>
      <c r="AD1789" s="3341"/>
      <c r="AE1789" s="3341"/>
      <c r="AF1789" s="3344"/>
      <c r="AG1789" s="3342"/>
      <c r="AH1789" s="3342"/>
      <c r="AI1789" s="3342"/>
      <c r="AJ1789" s="3342"/>
      <c r="AK1789" s="3342"/>
      <c r="AL1789" s="3342"/>
    </row>
    <row r="1790" spans="1:38" ht="16.5" customHeight="1">
      <c r="A1790" s="3561"/>
      <c r="B1790" s="582"/>
      <c r="C1790" s="4285" t="s">
        <v>655</v>
      </c>
      <c r="D1790" s="4295" t="s">
        <v>592</v>
      </c>
      <c r="E1790" s="796">
        <f t="shared" si="180"/>
        <v>2934</v>
      </c>
      <c r="F1790" s="549">
        <f t="shared" si="177"/>
        <v>2934</v>
      </c>
      <c r="G1790" s="3340"/>
      <c r="H1790" s="3340"/>
      <c r="I1790" s="3340"/>
      <c r="J1790" s="3340"/>
      <c r="K1790" s="3340"/>
      <c r="L1790" s="3340"/>
      <c r="M1790" s="3343">
        <v>2934</v>
      </c>
      <c r="N1790" s="3341"/>
      <c r="O1790" s="3341"/>
      <c r="P1790" s="3341"/>
      <c r="Q1790" s="3344"/>
      <c r="R1790" s="3341"/>
      <c r="S1790" s="3341"/>
      <c r="T1790" s="3341"/>
      <c r="U1790" s="3341"/>
      <c r="V1790" s="3341"/>
      <c r="W1790" s="3341"/>
      <c r="X1790" s="3341"/>
      <c r="Y1790" s="3341"/>
      <c r="Z1790" s="3341"/>
      <c r="AA1790" s="3341"/>
      <c r="AB1790" s="3341"/>
      <c r="AC1790" s="3341"/>
      <c r="AD1790" s="3341"/>
      <c r="AE1790" s="3341"/>
      <c r="AF1790" s="3344"/>
      <c r="AG1790" s="3342"/>
      <c r="AH1790" s="3342"/>
      <c r="AI1790" s="3342"/>
      <c r="AJ1790" s="3342"/>
      <c r="AK1790" s="3342"/>
      <c r="AL1790" s="3342"/>
    </row>
    <row r="1791" spans="1:38" ht="16.5" customHeight="1">
      <c r="A1791" s="3561"/>
      <c r="B1791" s="582"/>
      <c r="C1791" s="4285" t="s">
        <v>656</v>
      </c>
      <c r="D1791" s="4295" t="s">
        <v>592</v>
      </c>
      <c r="E1791" s="796">
        <f t="shared" si="180"/>
        <v>734</v>
      </c>
      <c r="F1791" s="549">
        <f t="shared" si="177"/>
        <v>734</v>
      </c>
      <c r="G1791" s="3340"/>
      <c r="H1791" s="3340"/>
      <c r="I1791" s="3340"/>
      <c r="J1791" s="3340"/>
      <c r="K1791" s="3340"/>
      <c r="L1791" s="3340"/>
      <c r="M1791" s="3343">
        <v>734</v>
      </c>
      <c r="N1791" s="3341"/>
      <c r="O1791" s="3341"/>
      <c r="P1791" s="3341"/>
      <c r="Q1791" s="3344"/>
      <c r="R1791" s="3341"/>
      <c r="S1791" s="3341"/>
      <c r="T1791" s="3341"/>
      <c r="U1791" s="3341"/>
      <c r="V1791" s="3341"/>
      <c r="W1791" s="3341"/>
      <c r="X1791" s="3341"/>
      <c r="Y1791" s="3341"/>
      <c r="Z1791" s="3341"/>
      <c r="AA1791" s="3341"/>
      <c r="AB1791" s="3341"/>
      <c r="AC1791" s="3341"/>
      <c r="AD1791" s="3341"/>
      <c r="AE1791" s="3341"/>
      <c r="AF1791" s="3344"/>
      <c r="AG1791" s="3342"/>
      <c r="AH1791" s="3342"/>
      <c r="AI1791" s="3342"/>
      <c r="AJ1791" s="3342"/>
      <c r="AK1791" s="3342"/>
      <c r="AL1791" s="3342"/>
    </row>
    <row r="1792" spans="1:38" ht="17.100000000000001" customHeight="1">
      <c r="A1792" s="3561"/>
      <c r="B1792" s="582"/>
      <c r="C1792" s="4285" t="s">
        <v>662</v>
      </c>
      <c r="D1792" s="4295" t="s">
        <v>601</v>
      </c>
      <c r="E1792" s="796">
        <f t="shared" si="180"/>
        <v>6814</v>
      </c>
      <c r="F1792" s="549">
        <f t="shared" si="177"/>
        <v>6814</v>
      </c>
      <c r="G1792" s="3340"/>
      <c r="H1792" s="3340"/>
      <c r="I1792" s="3340"/>
      <c r="J1792" s="3340"/>
      <c r="K1792" s="3340"/>
      <c r="L1792" s="3340"/>
      <c r="M1792" s="3343">
        <v>6814</v>
      </c>
      <c r="N1792" s="3341"/>
      <c r="O1792" s="3341"/>
      <c r="P1792" s="3341"/>
      <c r="Q1792" s="3344"/>
      <c r="R1792" s="3341"/>
      <c r="S1792" s="3341"/>
      <c r="T1792" s="3341"/>
      <c r="U1792" s="3341"/>
      <c r="V1792" s="3341"/>
      <c r="W1792" s="3341"/>
      <c r="X1792" s="3341"/>
      <c r="Y1792" s="3341"/>
      <c r="Z1792" s="3341"/>
      <c r="AA1792" s="3341"/>
      <c r="AB1792" s="3341"/>
      <c r="AC1792" s="3341"/>
      <c r="AD1792" s="3341"/>
      <c r="AE1792" s="3341"/>
      <c r="AF1792" s="3344"/>
      <c r="AG1792" s="3342"/>
      <c r="AH1792" s="3342"/>
      <c r="AI1792" s="3342"/>
      <c r="AJ1792" s="3342"/>
      <c r="AK1792" s="3342"/>
      <c r="AL1792" s="3342"/>
    </row>
    <row r="1793" spans="1:38" ht="17.100000000000001" customHeight="1">
      <c r="A1793" s="3561"/>
      <c r="B1793" s="582"/>
      <c r="C1793" s="4285" t="s">
        <v>663</v>
      </c>
      <c r="D1793" s="4295" t="s">
        <v>601</v>
      </c>
      <c r="E1793" s="796">
        <f t="shared" si="180"/>
        <v>1704</v>
      </c>
      <c r="F1793" s="549">
        <f t="shared" si="177"/>
        <v>1704</v>
      </c>
      <c r="G1793" s="3340"/>
      <c r="H1793" s="3340"/>
      <c r="I1793" s="3340"/>
      <c r="J1793" s="3340"/>
      <c r="K1793" s="3340"/>
      <c r="L1793" s="3340"/>
      <c r="M1793" s="3343">
        <v>1704</v>
      </c>
      <c r="N1793" s="3341"/>
      <c r="O1793" s="3341"/>
      <c r="P1793" s="3341"/>
      <c r="Q1793" s="3344"/>
      <c r="R1793" s="3341"/>
      <c r="S1793" s="3341"/>
      <c r="T1793" s="3341"/>
      <c r="U1793" s="3341"/>
      <c r="V1793" s="3341"/>
      <c r="W1793" s="3341"/>
      <c r="X1793" s="3341"/>
      <c r="Y1793" s="3341"/>
      <c r="Z1793" s="3341"/>
      <c r="AA1793" s="3341"/>
      <c r="AB1793" s="3341"/>
      <c r="AC1793" s="3341"/>
      <c r="AD1793" s="3341"/>
      <c r="AE1793" s="3341"/>
      <c r="AF1793" s="3344"/>
      <c r="AG1793" s="3342"/>
      <c r="AH1793" s="3342"/>
      <c r="AI1793" s="3342"/>
      <c r="AJ1793" s="3342"/>
      <c r="AK1793" s="3342"/>
      <c r="AL1793" s="3342"/>
    </row>
    <row r="1794" spans="1:38" ht="17.100000000000001" customHeight="1">
      <c r="A1794" s="3561"/>
      <c r="B1794" s="582"/>
      <c r="C1794" s="4285" t="s">
        <v>666</v>
      </c>
      <c r="D1794" s="4295" t="s">
        <v>611</v>
      </c>
      <c r="E1794" s="796">
        <f t="shared" si="180"/>
        <v>47422</v>
      </c>
      <c r="F1794" s="549">
        <f t="shared" si="177"/>
        <v>47422</v>
      </c>
      <c r="G1794" s="3340"/>
      <c r="H1794" s="3340"/>
      <c r="I1794" s="3340"/>
      <c r="J1794" s="3340"/>
      <c r="K1794" s="3340"/>
      <c r="L1794" s="3340"/>
      <c r="M1794" s="3343">
        <v>47422</v>
      </c>
      <c r="N1794" s="3341"/>
      <c r="O1794" s="3341"/>
      <c r="P1794" s="3341"/>
      <c r="Q1794" s="3344"/>
      <c r="R1794" s="3341"/>
      <c r="S1794" s="3341"/>
      <c r="T1794" s="3341"/>
      <c r="U1794" s="3341"/>
      <c r="V1794" s="3341"/>
      <c r="W1794" s="3341"/>
      <c r="X1794" s="3341"/>
      <c r="Y1794" s="3341"/>
      <c r="Z1794" s="3341"/>
      <c r="AA1794" s="3341"/>
      <c r="AB1794" s="3341"/>
      <c r="AC1794" s="3341"/>
      <c r="AD1794" s="3341"/>
      <c r="AE1794" s="3341"/>
      <c r="AF1794" s="3344"/>
      <c r="AG1794" s="3342"/>
      <c r="AH1794" s="3342"/>
      <c r="AI1794" s="3342"/>
      <c r="AJ1794" s="3342"/>
      <c r="AK1794" s="3342"/>
      <c r="AL1794" s="3342"/>
    </row>
    <row r="1795" spans="1:38" ht="17.100000000000001" customHeight="1">
      <c r="A1795" s="3561"/>
      <c r="B1795" s="582"/>
      <c r="C1795" s="4287" t="s">
        <v>667</v>
      </c>
      <c r="D1795" s="4296" t="s">
        <v>611</v>
      </c>
      <c r="E1795" s="796">
        <f t="shared" si="180"/>
        <v>11855</v>
      </c>
      <c r="F1795" s="549">
        <f t="shared" si="177"/>
        <v>11855</v>
      </c>
      <c r="G1795" s="3340"/>
      <c r="H1795" s="3340"/>
      <c r="I1795" s="3340"/>
      <c r="J1795" s="3340"/>
      <c r="K1795" s="3340"/>
      <c r="L1795" s="3340"/>
      <c r="M1795" s="3343">
        <v>11855</v>
      </c>
      <c r="N1795" s="3341"/>
      <c r="O1795" s="3341"/>
      <c r="P1795" s="3341"/>
      <c r="Q1795" s="3344"/>
      <c r="R1795" s="3341"/>
      <c r="S1795" s="3341"/>
      <c r="T1795" s="3341"/>
      <c r="U1795" s="3341"/>
      <c r="V1795" s="3341"/>
      <c r="W1795" s="3341"/>
      <c r="X1795" s="3341"/>
      <c r="Y1795" s="3341"/>
      <c r="Z1795" s="3341"/>
      <c r="AA1795" s="3341"/>
      <c r="AB1795" s="3341"/>
      <c r="AC1795" s="3341"/>
      <c r="AD1795" s="3341"/>
      <c r="AE1795" s="3341"/>
      <c r="AF1795" s="3344"/>
      <c r="AG1795" s="3342"/>
      <c r="AH1795" s="3342"/>
      <c r="AI1795" s="3342"/>
      <c r="AJ1795" s="3342"/>
      <c r="AK1795" s="3342"/>
      <c r="AL1795" s="3342"/>
    </row>
    <row r="1796" spans="1:38" ht="17.100000000000001" customHeight="1">
      <c r="A1796" s="3561"/>
      <c r="B1796" s="582"/>
      <c r="C1796" s="4285" t="s">
        <v>704</v>
      </c>
      <c r="D1796" s="4295" t="s">
        <v>705</v>
      </c>
      <c r="E1796" s="796">
        <f t="shared" si="180"/>
        <v>33171</v>
      </c>
      <c r="F1796" s="549">
        <f t="shared" si="177"/>
        <v>33171</v>
      </c>
      <c r="G1796" s="3340"/>
      <c r="H1796" s="3340"/>
      <c r="I1796" s="3340"/>
      <c r="J1796" s="3340"/>
      <c r="K1796" s="3340"/>
      <c r="L1796" s="3340"/>
      <c r="M1796" s="3343">
        <v>33171</v>
      </c>
      <c r="N1796" s="3341"/>
      <c r="O1796" s="3341"/>
      <c r="P1796" s="3341"/>
      <c r="Q1796" s="3344"/>
      <c r="R1796" s="3341"/>
      <c r="S1796" s="3341"/>
      <c r="T1796" s="3341"/>
      <c r="U1796" s="3341"/>
      <c r="V1796" s="3341"/>
      <c r="W1796" s="3341"/>
      <c r="X1796" s="3341"/>
      <c r="Y1796" s="3341"/>
      <c r="Z1796" s="3341"/>
      <c r="AA1796" s="3341"/>
      <c r="AB1796" s="3341"/>
      <c r="AC1796" s="3341"/>
      <c r="AD1796" s="3341"/>
      <c r="AE1796" s="3341"/>
      <c r="AF1796" s="3344"/>
      <c r="AG1796" s="3342"/>
      <c r="AH1796" s="3342"/>
      <c r="AI1796" s="3342"/>
      <c r="AJ1796" s="3342"/>
      <c r="AK1796" s="3342"/>
      <c r="AL1796" s="3342"/>
    </row>
    <row r="1797" spans="1:38" ht="17.100000000000001" customHeight="1">
      <c r="A1797" s="3561"/>
      <c r="B1797" s="582"/>
      <c r="C1797" s="4285" t="s">
        <v>706</v>
      </c>
      <c r="D1797" s="4295" t="s">
        <v>705</v>
      </c>
      <c r="E1797" s="796">
        <f t="shared" si="180"/>
        <v>8293</v>
      </c>
      <c r="F1797" s="549">
        <f t="shared" si="177"/>
        <v>8293</v>
      </c>
      <c r="G1797" s="3340"/>
      <c r="H1797" s="3340"/>
      <c r="I1797" s="3340"/>
      <c r="J1797" s="3340"/>
      <c r="K1797" s="3340"/>
      <c r="L1797" s="3340"/>
      <c r="M1797" s="3343">
        <v>8293</v>
      </c>
      <c r="N1797" s="3341"/>
      <c r="O1797" s="3341"/>
      <c r="P1797" s="3341"/>
      <c r="Q1797" s="3344"/>
      <c r="R1797" s="3341"/>
      <c r="S1797" s="3341"/>
      <c r="T1797" s="3341"/>
      <c r="U1797" s="3341"/>
      <c r="V1797" s="3341"/>
      <c r="W1797" s="3341"/>
      <c r="X1797" s="3341"/>
      <c r="Y1797" s="3341"/>
      <c r="Z1797" s="3341"/>
      <c r="AA1797" s="3341"/>
      <c r="AB1797" s="3341"/>
      <c r="AC1797" s="3341"/>
      <c r="AD1797" s="3341"/>
      <c r="AE1797" s="3341"/>
      <c r="AF1797" s="3344"/>
      <c r="AG1797" s="3342"/>
      <c r="AH1797" s="3342"/>
      <c r="AI1797" s="3342"/>
      <c r="AJ1797" s="3342"/>
      <c r="AK1797" s="3342"/>
      <c r="AL1797" s="3342"/>
    </row>
    <row r="1798" spans="1:38" ht="19.5" customHeight="1">
      <c r="A1798" s="3561"/>
      <c r="B1798" s="582"/>
      <c r="C1798" s="4285" t="s">
        <v>676</v>
      </c>
      <c r="D1798" s="4295" t="s">
        <v>596</v>
      </c>
      <c r="E1798" s="796">
        <f t="shared" si="180"/>
        <v>800</v>
      </c>
      <c r="F1798" s="549">
        <f t="shared" si="177"/>
        <v>800</v>
      </c>
      <c r="G1798" s="3340"/>
      <c r="H1798" s="3340"/>
      <c r="I1798" s="3340"/>
      <c r="J1798" s="3340"/>
      <c r="K1798" s="3340"/>
      <c r="L1798" s="3340"/>
      <c r="M1798" s="3345">
        <v>800</v>
      </c>
      <c r="N1798" s="3341"/>
      <c r="O1798" s="3341"/>
      <c r="P1798" s="3341"/>
      <c r="Q1798" s="3346"/>
      <c r="R1798" s="3341"/>
      <c r="S1798" s="3341"/>
      <c r="T1798" s="3341"/>
      <c r="U1798" s="3341"/>
      <c r="V1798" s="3341"/>
      <c r="W1798" s="3341"/>
      <c r="X1798" s="3341"/>
      <c r="Y1798" s="3341"/>
      <c r="Z1798" s="3341"/>
      <c r="AA1798" s="3341"/>
      <c r="AB1798" s="3341"/>
      <c r="AC1798" s="3341"/>
      <c r="AD1798" s="3341"/>
      <c r="AE1798" s="3341"/>
      <c r="AF1798" s="3346"/>
      <c r="AG1798" s="3342"/>
      <c r="AH1798" s="3342"/>
      <c r="AI1798" s="3342"/>
      <c r="AJ1798" s="3342"/>
      <c r="AK1798" s="3342"/>
      <c r="AL1798" s="3342"/>
    </row>
    <row r="1799" spans="1:38" ht="19.5" customHeight="1" thickBot="1">
      <c r="A1799" s="3554"/>
      <c r="B1799" s="584"/>
      <c r="C1799" s="4298" t="s">
        <v>677</v>
      </c>
      <c r="D1799" s="4299" t="s">
        <v>596</v>
      </c>
      <c r="E1799" s="796">
        <f t="shared" si="180"/>
        <v>200</v>
      </c>
      <c r="F1799" s="549">
        <f t="shared" si="177"/>
        <v>200</v>
      </c>
      <c r="G1799" s="3340"/>
      <c r="H1799" s="3340"/>
      <c r="I1799" s="3340"/>
      <c r="J1799" s="3340"/>
      <c r="K1799" s="3340"/>
      <c r="L1799" s="3340"/>
      <c r="M1799" s="3345">
        <v>200</v>
      </c>
      <c r="N1799" s="3341"/>
      <c r="O1799" s="3341"/>
      <c r="P1799" s="3341"/>
      <c r="Q1799" s="3346"/>
      <c r="R1799" s="3341"/>
      <c r="S1799" s="3341"/>
      <c r="T1799" s="3341"/>
      <c r="U1799" s="3341"/>
      <c r="V1799" s="3341"/>
      <c r="W1799" s="3341"/>
      <c r="X1799" s="3341"/>
      <c r="Y1799" s="3341"/>
      <c r="Z1799" s="3341"/>
      <c r="AA1799" s="3341"/>
      <c r="AB1799" s="3341"/>
      <c r="AC1799" s="3341"/>
      <c r="AD1799" s="3341"/>
      <c r="AE1799" s="3341"/>
      <c r="AF1799" s="3346"/>
      <c r="AG1799" s="3342"/>
      <c r="AH1799" s="3342"/>
      <c r="AI1799" s="3342"/>
      <c r="AJ1799" s="3342"/>
      <c r="AK1799" s="3342"/>
      <c r="AL1799" s="3342"/>
    </row>
    <row r="1800" spans="1:38" ht="27.75" customHeight="1" thickBot="1">
      <c r="A1800" s="564" t="s">
        <v>434</v>
      </c>
      <c r="B1800" s="589"/>
      <c r="C1800" s="590"/>
      <c r="D1800" s="591" t="s">
        <v>996</v>
      </c>
      <c r="E1800" s="592">
        <f>SUM(E1801,E1831)</f>
        <v>2942963</v>
      </c>
      <c r="F1800" s="549">
        <f t="shared" si="177"/>
        <v>0</v>
      </c>
      <c r="G1800" s="3328"/>
      <c r="H1800" s="3328"/>
      <c r="I1800" s="3328"/>
      <c r="J1800" s="3328"/>
      <c r="K1800" s="3328"/>
      <c r="L1800" s="3328"/>
      <c r="M1800" s="3345"/>
      <c r="N1800" s="3329"/>
      <c r="O1800" s="3329"/>
      <c r="P1800" s="3329"/>
      <c r="Q1800" s="3346"/>
      <c r="R1800" s="3329"/>
      <c r="S1800" s="3329"/>
      <c r="T1800" s="3329"/>
      <c r="U1800" s="3329"/>
      <c r="V1800" s="3329"/>
      <c r="W1800" s="3329"/>
      <c r="X1800" s="3329"/>
      <c r="Y1800" s="3329"/>
      <c r="Z1800" s="3329"/>
      <c r="AA1800" s="3329"/>
      <c r="AB1800" s="3329"/>
      <c r="AC1800" s="3329"/>
      <c r="AD1800" s="3329"/>
      <c r="AE1800" s="3329"/>
      <c r="AF1800" s="3346"/>
      <c r="AG1800" s="3330"/>
      <c r="AH1800" s="3330"/>
      <c r="AI1800" s="3330"/>
      <c r="AJ1800" s="3330"/>
      <c r="AK1800" s="3330"/>
      <c r="AL1800" s="3330"/>
    </row>
    <row r="1801" spans="1:38" ht="17.100000000000001" customHeight="1" thickBot="1">
      <c r="A1801" s="593"/>
      <c r="B1801" s="576" t="s">
        <v>997</v>
      </c>
      <c r="C1801" s="577"/>
      <c r="D1801" s="578" t="s">
        <v>166</v>
      </c>
      <c r="E1801" s="579">
        <f>SUM(E1802,)</f>
        <v>2824563</v>
      </c>
      <c r="F1801" s="549">
        <f t="shared" si="177"/>
        <v>0</v>
      </c>
      <c r="G1801" s="3328"/>
      <c r="H1801" s="3328"/>
      <c r="I1801" s="3328"/>
      <c r="J1801" s="3328"/>
      <c r="K1801" s="3328"/>
      <c r="L1801" s="3328"/>
      <c r="M1801" s="3345"/>
      <c r="N1801" s="3329"/>
      <c r="O1801" s="3329"/>
      <c r="P1801" s="3329"/>
      <c r="Q1801" s="3346"/>
      <c r="R1801" s="3329"/>
      <c r="S1801" s="3329"/>
      <c r="T1801" s="3329"/>
      <c r="U1801" s="3329"/>
      <c r="V1801" s="3329"/>
      <c r="W1801" s="3329"/>
      <c r="X1801" s="3329"/>
      <c r="Y1801" s="3329"/>
      <c r="Z1801" s="3329"/>
      <c r="AA1801" s="3329"/>
      <c r="AB1801" s="3329"/>
      <c r="AC1801" s="3329"/>
      <c r="AD1801" s="3329"/>
      <c r="AE1801" s="3329"/>
      <c r="AF1801" s="3346"/>
      <c r="AG1801" s="3330"/>
      <c r="AH1801" s="3330"/>
      <c r="AI1801" s="3330"/>
      <c r="AJ1801" s="3330"/>
      <c r="AK1801" s="3330"/>
      <c r="AL1801" s="3330"/>
    </row>
    <row r="1802" spans="1:38" ht="17.100000000000001" customHeight="1">
      <c r="A1802" s="3561"/>
      <c r="B1802" s="3554"/>
      <c r="C1802" s="5477" t="s">
        <v>582</v>
      </c>
      <c r="D1802" s="5477"/>
      <c r="E1802" s="821">
        <f>SUM(E1803,E1829)</f>
        <v>2824563</v>
      </c>
      <c r="F1802" s="549">
        <f t="shared" si="177"/>
        <v>0</v>
      </c>
      <c r="G1802" s="3328"/>
      <c r="H1802" s="3328"/>
      <c r="I1802" s="3328"/>
      <c r="J1802" s="3328"/>
      <c r="K1802" s="3328"/>
      <c r="L1802" s="3328"/>
      <c r="M1802" s="3345"/>
      <c r="N1802" s="3329"/>
      <c r="O1802" s="3329"/>
      <c r="P1802" s="3329"/>
      <c r="Q1802" s="3346"/>
      <c r="R1802" s="3329"/>
      <c r="S1802" s="3329"/>
      <c r="T1802" s="3329"/>
      <c r="U1802" s="3329"/>
      <c r="V1802" s="3329"/>
      <c r="W1802" s="3329"/>
      <c r="X1802" s="3329"/>
      <c r="Y1802" s="3329"/>
      <c r="Z1802" s="3329"/>
      <c r="AA1802" s="3329"/>
      <c r="AB1802" s="3329"/>
      <c r="AC1802" s="3329"/>
      <c r="AD1802" s="3329"/>
      <c r="AE1802" s="3329"/>
      <c r="AF1802" s="3346"/>
      <c r="AG1802" s="3330"/>
      <c r="AH1802" s="3330"/>
      <c r="AI1802" s="3330"/>
      <c r="AJ1802" s="3330"/>
      <c r="AK1802" s="3330"/>
      <c r="AL1802" s="3330"/>
    </row>
    <row r="1803" spans="1:38" ht="17.100000000000001" customHeight="1">
      <c r="A1803" s="3561"/>
      <c r="B1803" s="3554"/>
      <c r="C1803" s="5531" t="s">
        <v>583</v>
      </c>
      <c r="D1803" s="5531"/>
      <c r="E1803" s="4284">
        <f>SUM(E1804,E1812)</f>
        <v>2743260</v>
      </c>
      <c r="F1803" s="549">
        <f t="shared" si="177"/>
        <v>0</v>
      </c>
      <c r="G1803" s="3340"/>
      <c r="H1803" s="3340"/>
      <c r="I1803" s="3340"/>
      <c r="J1803" s="3340"/>
      <c r="K1803" s="3340"/>
      <c r="L1803" s="3340"/>
      <c r="M1803" s="3345"/>
      <c r="N1803" s="3341"/>
      <c r="O1803" s="3341"/>
      <c r="P1803" s="3341"/>
      <c r="Q1803" s="3346"/>
      <c r="R1803" s="3341"/>
      <c r="S1803" s="3341"/>
      <c r="T1803" s="3341"/>
      <c r="U1803" s="3341"/>
      <c r="V1803" s="3341"/>
      <c r="W1803" s="3341"/>
      <c r="X1803" s="3341"/>
      <c r="Y1803" s="3341"/>
      <c r="Z1803" s="3341"/>
      <c r="AA1803" s="3341"/>
      <c r="AB1803" s="3341"/>
      <c r="AC1803" s="3341"/>
      <c r="AD1803" s="3341"/>
      <c r="AE1803" s="3341"/>
      <c r="AF1803" s="3346"/>
      <c r="AG1803" s="3342"/>
      <c r="AH1803" s="3342"/>
      <c r="AI1803" s="3342"/>
      <c r="AJ1803" s="3342"/>
      <c r="AK1803" s="3342"/>
      <c r="AL1803" s="3342"/>
    </row>
    <row r="1804" spans="1:38" ht="17.100000000000001" customHeight="1">
      <c r="A1804" s="3561"/>
      <c r="B1804" s="3554"/>
      <c r="C1804" s="5479" t="s">
        <v>584</v>
      </c>
      <c r="D1804" s="5479"/>
      <c r="E1804" s="4291">
        <f>SUM(E1805:E1810)</f>
        <v>2153960</v>
      </c>
      <c r="F1804" s="549">
        <f t="shared" si="177"/>
        <v>0</v>
      </c>
      <c r="G1804" s="3340"/>
      <c r="H1804" s="3340"/>
      <c r="I1804" s="3340"/>
      <c r="J1804" s="3340"/>
      <c r="K1804" s="3340"/>
      <c r="L1804" s="3340"/>
      <c r="M1804" s="3345"/>
      <c r="N1804" s="3341"/>
      <c r="O1804" s="3341"/>
      <c r="P1804" s="3341"/>
      <c r="Q1804" s="3346"/>
      <c r="R1804" s="3341"/>
      <c r="S1804" s="3341"/>
      <c r="T1804" s="3341"/>
      <c r="U1804" s="3341"/>
      <c r="V1804" s="3341"/>
      <c r="W1804" s="3341"/>
      <c r="X1804" s="3341"/>
      <c r="Y1804" s="3341"/>
      <c r="Z1804" s="3341"/>
      <c r="AA1804" s="3341"/>
      <c r="AB1804" s="3341"/>
      <c r="AC1804" s="3341"/>
      <c r="AD1804" s="3341"/>
      <c r="AE1804" s="3341"/>
      <c r="AF1804" s="3346"/>
      <c r="AG1804" s="3342"/>
      <c r="AH1804" s="3342"/>
      <c r="AI1804" s="3342"/>
      <c r="AJ1804" s="3342"/>
      <c r="AK1804" s="3342"/>
      <c r="AL1804" s="3342"/>
    </row>
    <row r="1805" spans="1:38" ht="17.100000000000001" customHeight="1">
      <c r="A1805" s="3561"/>
      <c r="B1805" s="3554"/>
      <c r="C1805" s="4285" t="s">
        <v>585</v>
      </c>
      <c r="D1805" s="4286" t="s">
        <v>586</v>
      </c>
      <c r="E1805" s="4284">
        <f>F1805</f>
        <v>1641999</v>
      </c>
      <c r="F1805" s="549">
        <f t="shared" si="177"/>
        <v>1641999</v>
      </c>
      <c r="G1805" s="3347"/>
      <c r="H1805" s="3347"/>
      <c r="I1805" s="3347"/>
      <c r="J1805" s="3347"/>
      <c r="K1805" s="3347"/>
      <c r="L1805" s="3347"/>
      <c r="M1805" s="1690"/>
      <c r="N1805" s="3348"/>
      <c r="O1805" s="3348"/>
      <c r="P1805" s="3348"/>
      <c r="Q1805" s="3254"/>
      <c r="R1805" s="3348"/>
      <c r="S1805" s="3348"/>
      <c r="T1805" s="3348"/>
      <c r="U1805" s="3348"/>
      <c r="V1805" s="3348">
        <v>722204</v>
      </c>
      <c r="W1805" s="3348">
        <v>919795</v>
      </c>
      <c r="X1805" s="3348"/>
      <c r="Y1805" s="3348"/>
      <c r="Z1805" s="3348"/>
      <c r="AA1805" s="3348"/>
      <c r="AB1805" s="3348"/>
      <c r="AC1805" s="3348"/>
      <c r="AD1805" s="3348"/>
      <c r="AE1805" s="3348"/>
      <c r="AF1805" s="3254"/>
      <c r="AG1805" s="3349"/>
      <c r="AH1805" s="3349"/>
      <c r="AI1805" s="3349"/>
      <c r="AJ1805" s="3349"/>
      <c r="AK1805" s="3349"/>
      <c r="AL1805" s="3349"/>
    </row>
    <row r="1806" spans="1:38" ht="17.100000000000001" customHeight="1">
      <c r="A1806" s="3561"/>
      <c r="B1806" s="3554"/>
      <c r="C1806" s="4285" t="s">
        <v>587</v>
      </c>
      <c r="D1806" s="4286" t="s">
        <v>588</v>
      </c>
      <c r="E1806" s="4284">
        <f t="shared" ref="E1806:E1809" si="181">F1806</f>
        <v>130950</v>
      </c>
      <c r="F1806" s="549">
        <f t="shared" si="177"/>
        <v>130950</v>
      </c>
      <c r="G1806" s="3350"/>
      <c r="H1806" s="3350"/>
      <c r="I1806" s="3350"/>
      <c r="J1806" s="3350"/>
      <c r="K1806" s="3350"/>
      <c r="L1806" s="3350"/>
      <c r="M1806" s="1690"/>
      <c r="N1806" s="3351"/>
      <c r="O1806" s="3351"/>
      <c r="P1806" s="3351"/>
      <c r="Q1806" s="3254"/>
      <c r="R1806" s="3351"/>
      <c r="S1806" s="3351"/>
      <c r="T1806" s="3351"/>
      <c r="U1806" s="3351"/>
      <c r="V1806" s="3351">
        <v>58030</v>
      </c>
      <c r="W1806" s="3351">
        <v>72920</v>
      </c>
      <c r="X1806" s="3351"/>
      <c r="Y1806" s="3351"/>
      <c r="Z1806" s="3351"/>
      <c r="AA1806" s="3351"/>
      <c r="AB1806" s="3351"/>
      <c r="AC1806" s="3351"/>
      <c r="AD1806" s="3351"/>
      <c r="AE1806" s="3351"/>
      <c r="AF1806" s="3254"/>
      <c r="AG1806" s="3352"/>
      <c r="AH1806" s="3352"/>
      <c r="AI1806" s="3352"/>
      <c r="AJ1806" s="3352"/>
      <c r="AK1806" s="3352"/>
      <c r="AL1806" s="3352"/>
    </row>
    <row r="1807" spans="1:38" ht="17.100000000000001" customHeight="1">
      <c r="A1807" s="3561"/>
      <c r="B1807" s="3554"/>
      <c r="C1807" s="4285" t="s">
        <v>589</v>
      </c>
      <c r="D1807" s="4286" t="s">
        <v>590</v>
      </c>
      <c r="E1807" s="4284">
        <f t="shared" si="181"/>
        <v>309054</v>
      </c>
      <c r="F1807" s="549">
        <f t="shared" si="177"/>
        <v>309054</v>
      </c>
      <c r="G1807" s="3353"/>
      <c r="H1807" s="3353"/>
      <c r="I1807" s="3353"/>
      <c r="J1807" s="3353"/>
      <c r="K1807" s="3353"/>
      <c r="L1807" s="3353"/>
      <c r="M1807" s="1690"/>
      <c r="N1807" s="3354"/>
      <c r="O1807" s="3354"/>
      <c r="P1807" s="3354"/>
      <c r="Q1807" s="3254"/>
      <c r="R1807" s="3354"/>
      <c r="S1807" s="3354"/>
      <c r="T1807" s="3354"/>
      <c r="U1807" s="3354"/>
      <c r="V1807" s="3354">
        <v>144796</v>
      </c>
      <c r="W1807" s="3354">
        <v>164258</v>
      </c>
      <c r="X1807" s="3354"/>
      <c r="Y1807" s="3354"/>
      <c r="Z1807" s="3354"/>
      <c r="AA1807" s="3354"/>
      <c r="AB1807" s="3354"/>
      <c r="AC1807" s="3354"/>
      <c r="AD1807" s="3354"/>
      <c r="AE1807" s="3354"/>
      <c r="AF1807" s="3254"/>
      <c r="AG1807" s="3355"/>
      <c r="AH1807" s="3355"/>
      <c r="AI1807" s="3355"/>
      <c r="AJ1807" s="3355"/>
      <c r="AK1807" s="3355"/>
      <c r="AL1807" s="3355"/>
    </row>
    <row r="1808" spans="1:38" ht="16.5" customHeight="1">
      <c r="A1808" s="3561"/>
      <c r="B1808" s="3554"/>
      <c r="C1808" s="4285" t="s">
        <v>591</v>
      </c>
      <c r="D1808" s="4286" t="s">
        <v>592</v>
      </c>
      <c r="E1808" s="4284">
        <f t="shared" si="181"/>
        <v>39753</v>
      </c>
      <c r="F1808" s="549">
        <f t="shared" si="177"/>
        <v>39753</v>
      </c>
      <c r="G1808" s="3356"/>
      <c r="H1808" s="3356"/>
      <c r="I1808" s="3356"/>
      <c r="J1808" s="3356"/>
      <c r="K1808" s="3356"/>
      <c r="L1808" s="3356"/>
      <c r="M1808" s="1690"/>
      <c r="N1808" s="3357"/>
      <c r="O1808" s="3357"/>
      <c r="P1808" s="3357"/>
      <c r="Q1808" s="3254"/>
      <c r="R1808" s="3357"/>
      <c r="S1808" s="3357"/>
      <c r="T1808" s="3357"/>
      <c r="U1808" s="3357"/>
      <c r="V1808" s="3357">
        <v>18022</v>
      </c>
      <c r="W1808" s="3357">
        <v>21731</v>
      </c>
      <c r="X1808" s="3357"/>
      <c r="Y1808" s="3357"/>
      <c r="Z1808" s="3357"/>
      <c r="AA1808" s="3357"/>
      <c r="AB1808" s="3357"/>
      <c r="AC1808" s="3357"/>
      <c r="AD1808" s="3357"/>
      <c r="AE1808" s="3357"/>
      <c r="AF1808" s="3254"/>
      <c r="AG1808" s="3358"/>
      <c r="AH1808" s="3358"/>
      <c r="AI1808" s="3358"/>
      <c r="AJ1808" s="3358"/>
      <c r="AK1808" s="3358"/>
      <c r="AL1808" s="3358"/>
    </row>
    <row r="1809" spans="1:38" ht="17.100000000000001" customHeight="1">
      <c r="A1809" s="3561"/>
      <c r="B1809" s="3554"/>
      <c r="C1809" s="4285" t="s">
        <v>593</v>
      </c>
      <c r="D1809" s="4286" t="s">
        <v>594</v>
      </c>
      <c r="E1809" s="4284">
        <f t="shared" si="181"/>
        <v>22000</v>
      </c>
      <c r="F1809" s="549">
        <f t="shared" si="177"/>
        <v>22000</v>
      </c>
      <c r="G1809" s="3359"/>
      <c r="H1809" s="3359"/>
      <c r="I1809" s="3359"/>
      <c r="J1809" s="3359"/>
      <c r="K1809" s="3359"/>
      <c r="L1809" s="3359"/>
      <c r="M1809" s="1690"/>
      <c r="N1809" s="3360"/>
      <c r="O1809" s="3360"/>
      <c r="P1809" s="3360"/>
      <c r="Q1809" s="3254"/>
      <c r="R1809" s="3360"/>
      <c r="S1809" s="3360"/>
      <c r="T1809" s="3360"/>
      <c r="U1809" s="3360"/>
      <c r="V1809" s="3360">
        <v>7000</v>
      </c>
      <c r="W1809" s="3360">
        <v>15000</v>
      </c>
      <c r="X1809" s="3360"/>
      <c r="Y1809" s="3360"/>
      <c r="Z1809" s="3360"/>
      <c r="AA1809" s="3360"/>
      <c r="AB1809" s="3360"/>
      <c r="AC1809" s="3360"/>
      <c r="AD1809" s="3360"/>
      <c r="AE1809" s="3360"/>
      <c r="AF1809" s="3254"/>
      <c r="AG1809" s="3361"/>
      <c r="AH1809" s="3361"/>
      <c r="AI1809" s="3361"/>
      <c r="AJ1809" s="3361"/>
      <c r="AK1809" s="3361"/>
      <c r="AL1809" s="3361"/>
    </row>
    <row r="1810" spans="1:38" ht="17.100000000000001" customHeight="1">
      <c r="A1810" s="3561"/>
      <c r="B1810" s="3554"/>
      <c r="C1810" s="4300" t="s">
        <v>595</v>
      </c>
      <c r="D1810" s="4301" t="s">
        <v>596</v>
      </c>
      <c r="E1810" s="4284">
        <f>F1810</f>
        <v>10204</v>
      </c>
      <c r="F1810" s="549">
        <f t="shared" si="177"/>
        <v>10204</v>
      </c>
      <c r="G1810" s="3362"/>
      <c r="H1810" s="3362"/>
      <c r="I1810" s="3362"/>
      <c r="J1810" s="3362"/>
      <c r="K1810" s="3362"/>
      <c r="L1810" s="3362"/>
      <c r="M1810" s="1690"/>
      <c r="N1810" s="3363"/>
      <c r="O1810" s="3363"/>
      <c r="P1810" s="3363"/>
      <c r="Q1810" s="3254"/>
      <c r="R1810" s="3363"/>
      <c r="S1810" s="3363"/>
      <c r="T1810" s="3363"/>
      <c r="U1810" s="3363"/>
      <c r="V1810" s="3363"/>
      <c r="W1810" s="3363">
        <v>10204</v>
      </c>
      <c r="X1810" s="3363"/>
      <c r="Y1810" s="3363"/>
      <c r="Z1810" s="3363"/>
      <c r="AA1810" s="3363"/>
      <c r="AB1810" s="3363"/>
      <c r="AC1810" s="3363"/>
      <c r="AD1810" s="3363"/>
      <c r="AE1810" s="3363"/>
      <c r="AF1810" s="3254"/>
      <c r="AG1810" s="3364"/>
      <c r="AH1810" s="3364"/>
      <c r="AI1810" s="3364"/>
      <c r="AJ1810" s="3364"/>
      <c r="AK1810" s="3364"/>
      <c r="AL1810" s="3364"/>
    </row>
    <row r="1811" spans="1:38" ht="15.75" customHeight="1">
      <c r="A1811" s="3561"/>
      <c r="B1811" s="3554"/>
      <c r="C1811" s="4302"/>
      <c r="D1811" s="4302"/>
      <c r="E1811" s="4284"/>
      <c r="F1811" s="549">
        <f t="shared" si="177"/>
        <v>0</v>
      </c>
      <c r="G1811" s="3362"/>
      <c r="H1811" s="3362"/>
      <c r="I1811" s="3362"/>
      <c r="J1811" s="3362"/>
      <c r="K1811" s="3362"/>
      <c r="L1811" s="3362"/>
      <c r="M1811" s="1690"/>
      <c r="N1811" s="3363"/>
      <c r="O1811" s="3363"/>
      <c r="P1811" s="3363"/>
      <c r="Q1811" s="3254"/>
      <c r="R1811" s="3363"/>
      <c r="S1811" s="3363"/>
      <c r="T1811" s="3363"/>
      <c r="U1811" s="3363"/>
      <c r="V1811" s="3363"/>
      <c r="W1811" s="3363"/>
      <c r="X1811" s="3363"/>
      <c r="Y1811" s="3363"/>
      <c r="Z1811" s="3363"/>
      <c r="AA1811" s="3363"/>
      <c r="AB1811" s="3363"/>
      <c r="AC1811" s="3363"/>
      <c r="AD1811" s="3363"/>
      <c r="AE1811" s="3363"/>
      <c r="AF1811" s="3254"/>
      <c r="AG1811" s="3364"/>
      <c r="AH1811" s="3364"/>
      <c r="AI1811" s="3364"/>
      <c r="AJ1811" s="3364"/>
      <c r="AK1811" s="3364"/>
      <c r="AL1811" s="3364"/>
    </row>
    <row r="1812" spans="1:38" ht="17.100000000000001" customHeight="1">
      <c r="A1812" s="3561"/>
      <c r="B1812" s="3554"/>
      <c r="C1812" s="5532" t="s">
        <v>597</v>
      </c>
      <c r="D1812" s="5532"/>
      <c r="E1812" s="870">
        <f>SUM(E1813:E1827)</f>
        <v>589300</v>
      </c>
      <c r="F1812" s="549">
        <f t="shared" si="177"/>
        <v>0</v>
      </c>
      <c r="G1812" s="3362"/>
      <c r="H1812" s="3362"/>
      <c r="I1812" s="3362"/>
      <c r="J1812" s="3362"/>
      <c r="K1812" s="3362"/>
      <c r="L1812" s="3362"/>
      <c r="M1812" s="1690"/>
      <c r="N1812" s="3363"/>
      <c r="O1812" s="3363"/>
      <c r="P1812" s="3363"/>
      <c r="Q1812" s="3254"/>
      <c r="R1812" s="3363"/>
      <c r="S1812" s="3363"/>
      <c r="T1812" s="3363"/>
      <c r="U1812" s="3363"/>
      <c r="V1812" s="3363"/>
      <c r="W1812" s="3363"/>
      <c r="X1812" s="3363"/>
      <c r="Y1812" s="3363"/>
      <c r="Z1812" s="3363"/>
      <c r="AA1812" s="3363"/>
      <c r="AB1812" s="3363"/>
      <c r="AC1812" s="3363"/>
      <c r="AD1812" s="3363"/>
      <c r="AE1812" s="3363"/>
      <c r="AF1812" s="3254"/>
      <c r="AG1812" s="3364"/>
      <c r="AH1812" s="3364"/>
      <c r="AI1812" s="3364"/>
      <c r="AJ1812" s="3364"/>
      <c r="AK1812" s="3364"/>
      <c r="AL1812" s="3364"/>
    </row>
    <row r="1813" spans="1:38" ht="17.100000000000001" customHeight="1">
      <c r="A1813" s="3561"/>
      <c r="B1813" s="3554"/>
      <c r="C1813" s="4303" t="s">
        <v>678</v>
      </c>
      <c r="D1813" s="4304" t="s">
        <v>660</v>
      </c>
      <c r="E1813" s="4262">
        <f>F1813</f>
        <v>25500</v>
      </c>
      <c r="F1813" s="549">
        <f t="shared" si="177"/>
        <v>25500</v>
      </c>
      <c r="G1813" s="3362"/>
      <c r="H1813" s="3362"/>
      <c r="I1813" s="3362"/>
      <c r="J1813" s="3362"/>
      <c r="K1813" s="3362"/>
      <c r="L1813" s="3362"/>
      <c r="M1813" s="1690"/>
      <c r="N1813" s="3363"/>
      <c r="O1813" s="3363"/>
      <c r="P1813" s="3363"/>
      <c r="Q1813" s="3365"/>
      <c r="R1813" s="3363"/>
      <c r="S1813" s="3363"/>
      <c r="T1813" s="3363"/>
      <c r="U1813" s="3363"/>
      <c r="V1813" s="3363">
        <v>19500</v>
      </c>
      <c r="W1813" s="3363">
        <v>6000</v>
      </c>
      <c r="X1813" s="3363"/>
      <c r="Y1813" s="3363"/>
      <c r="Z1813" s="3363"/>
      <c r="AA1813" s="3363"/>
      <c r="AB1813" s="3363"/>
      <c r="AC1813" s="3363"/>
      <c r="AD1813" s="3363"/>
      <c r="AE1813" s="3363"/>
      <c r="AF1813" s="3365"/>
      <c r="AG1813" s="3364"/>
      <c r="AH1813" s="3364"/>
      <c r="AI1813" s="3364"/>
      <c r="AJ1813" s="3364"/>
      <c r="AK1813" s="3364"/>
      <c r="AL1813" s="3364"/>
    </row>
    <row r="1814" spans="1:38" ht="17.100000000000001" customHeight="1">
      <c r="A1814" s="3561"/>
      <c r="B1814" s="3554"/>
      <c r="C1814" s="4235" t="s">
        <v>600</v>
      </c>
      <c r="D1814" s="3563" t="s">
        <v>601</v>
      </c>
      <c r="E1814" s="4262">
        <f t="shared" ref="E1814:E1827" si="182">F1814</f>
        <v>98900</v>
      </c>
      <c r="F1814" s="549">
        <f t="shared" si="177"/>
        <v>98900</v>
      </c>
      <c r="G1814" s="3362"/>
      <c r="H1814" s="3362"/>
      <c r="I1814" s="3362"/>
      <c r="J1814" s="3362"/>
      <c r="K1814" s="3362"/>
      <c r="L1814" s="3362"/>
      <c r="M1814" s="1690"/>
      <c r="N1814" s="3363"/>
      <c r="O1814" s="3363"/>
      <c r="P1814" s="3363"/>
      <c r="Q1814" s="3365"/>
      <c r="R1814" s="3363"/>
      <c r="S1814" s="3363"/>
      <c r="T1814" s="3363"/>
      <c r="U1814" s="3363"/>
      <c r="V1814" s="3363">
        <v>36900</v>
      </c>
      <c r="W1814" s="3363">
        <v>62000</v>
      </c>
      <c r="X1814" s="3363"/>
      <c r="Y1814" s="3363"/>
      <c r="Z1814" s="3363"/>
      <c r="AA1814" s="3363"/>
      <c r="AB1814" s="3363"/>
      <c r="AC1814" s="3363"/>
      <c r="AD1814" s="3363"/>
      <c r="AE1814" s="3363"/>
      <c r="AF1814" s="3365"/>
      <c r="AG1814" s="3364"/>
      <c r="AH1814" s="3364"/>
      <c r="AI1814" s="3364"/>
      <c r="AJ1814" s="3364"/>
      <c r="AK1814" s="3364"/>
      <c r="AL1814" s="3364"/>
    </row>
    <row r="1815" spans="1:38" ht="17.100000000000001" customHeight="1">
      <c r="A1815" s="3561"/>
      <c r="B1815" s="3554"/>
      <c r="C1815" s="4236" t="s">
        <v>602</v>
      </c>
      <c r="D1815" s="4237" t="s">
        <v>603</v>
      </c>
      <c r="E1815" s="796">
        <f t="shared" si="182"/>
        <v>16650</v>
      </c>
      <c r="F1815" s="549">
        <f t="shared" si="177"/>
        <v>16650</v>
      </c>
      <c r="G1815" s="3362"/>
      <c r="H1815" s="3362"/>
      <c r="I1815" s="3362"/>
      <c r="J1815" s="3362"/>
      <c r="K1815" s="3362"/>
      <c r="L1815" s="3362"/>
      <c r="M1815" s="1690"/>
      <c r="N1815" s="3363"/>
      <c r="O1815" s="3363"/>
      <c r="P1815" s="3363"/>
      <c r="Q1815" s="3365"/>
      <c r="R1815" s="3363"/>
      <c r="S1815" s="3363"/>
      <c r="T1815" s="3363"/>
      <c r="U1815" s="3363"/>
      <c r="V1815" s="3363">
        <v>7250</v>
      </c>
      <c r="W1815" s="3363">
        <v>9400</v>
      </c>
      <c r="X1815" s="3363"/>
      <c r="Y1815" s="3363"/>
      <c r="Z1815" s="3363"/>
      <c r="AA1815" s="3363"/>
      <c r="AB1815" s="3363"/>
      <c r="AC1815" s="3363"/>
      <c r="AD1815" s="3363"/>
      <c r="AE1815" s="3363"/>
      <c r="AF1815" s="3365"/>
      <c r="AG1815" s="3364"/>
      <c r="AH1815" s="3364"/>
      <c r="AI1815" s="3364"/>
      <c r="AJ1815" s="3364"/>
      <c r="AK1815" s="3364"/>
      <c r="AL1815" s="3364"/>
    </row>
    <row r="1816" spans="1:38" ht="17.100000000000001" customHeight="1">
      <c r="A1816" s="3561"/>
      <c r="B1816" s="3554"/>
      <c r="C1816" s="4285" t="s">
        <v>604</v>
      </c>
      <c r="D1816" s="4286" t="s">
        <v>605</v>
      </c>
      <c r="E1816" s="4284">
        <f t="shared" si="182"/>
        <v>111910</v>
      </c>
      <c r="F1816" s="549">
        <f t="shared" si="177"/>
        <v>111910</v>
      </c>
      <c r="G1816" s="3366"/>
      <c r="H1816" s="3366"/>
      <c r="I1816" s="3366"/>
      <c r="J1816" s="3366"/>
      <c r="K1816" s="3366"/>
      <c r="L1816" s="3366"/>
      <c r="M1816" s="1690"/>
      <c r="N1816" s="3367"/>
      <c r="O1816" s="3367"/>
      <c r="P1816" s="3367"/>
      <c r="Q1816" s="3254"/>
      <c r="R1816" s="3367"/>
      <c r="S1816" s="3367"/>
      <c r="T1816" s="3367"/>
      <c r="U1816" s="3367"/>
      <c r="V1816" s="3367">
        <v>50000</v>
      </c>
      <c r="W1816" s="3367">
        <v>61910</v>
      </c>
      <c r="X1816" s="3367"/>
      <c r="Y1816" s="3367"/>
      <c r="Z1816" s="3367"/>
      <c r="AA1816" s="3367"/>
      <c r="AB1816" s="3367"/>
      <c r="AC1816" s="3367"/>
      <c r="AD1816" s="3367"/>
      <c r="AE1816" s="3367"/>
      <c r="AF1816" s="3254"/>
      <c r="AG1816" s="3368"/>
      <c r="AH1816" s="3368"/>
      <c r="AI1816" s="3368"/>
      <c r="AJ1816" s="3368"/>
      <c r="AK1816" s="3368"/>
      <c r="AL1816" s="3368"/>
    </row>
    <row r="1817" spans="1:38" ht="17.100000000000001" customHeight="1">
      <c r="A1817" s="3561"/>
      <c r="B1817" s="3554"/>
      <c r="C1817" s="4285" t="s">
        <v>606</v>
      </c>
      <c r="D1817" s="4286" t="s">
        <v>607</v>
      </c>
      <c r="E1817" s="4284">
        <f t="shared" si="182"/>
        <v>5000</v>
      </c>
      <c r="F1817" s="549">
        <f t="shared" si="177"/>
        <v>5000</v>
      </c>
      <c r="G1817" s="3369"/>
      <c r="H1817" s="3369"/>
      <c r="I1817" s="3369"/>
      <c r="J1817" s="3369"/>
      <c r="K1817" s="3369"/>
      <c r="L1817" s="3369"/>
      <c r="M1817" s="1690"/>
      <c r="N1817" s="3370"/>
      <c r="O1817" s="3370"/>
      <c r="P1817" s="3370"/>
      <c r="Q1817" s="3254"/>
      <c r="R1817" s="3370"/>
      <c r="S1817" s="3370"/>
      <c r="T1817" s="3370"/>
      <c r="U1817" s="3370"/>
      <c r="V1817" s="3370">
        <v>4000</v>
      </c>
      <c r="W1817" s="3370">
        <v>1000</v>
      </c>
      <c r="X1817" s="3370"/>
      <c r="Y1817" s="3370"/>
      <c r="Z1817" s="3370"/>
      <c r="AA1817" s="3370"/>
      <c r="AB1817" s="3370"/>
      <c r="AC1817" s="3370"/>
      <c r="AD1817" s="3370"/>
      <c r="AE1817" s="3370"/>
      <c r="AF1817" s="3254"/>
      <c r="AG1817" s="3371"/>
      <c r="AH1817" s="3371"/>
      <c r="AI1817" s="3371"/>
      <c r="AJ1817" s="3371"/>
      <c r="AK1817" s="3371"/>
      <c r="AL1817" s="3371"/>
    </row>
    <row r="1818" spans="1:38" ht="17.100000000000001" customHeight="1">
      <c r="A1818" s="3561"/>
      <c r="B1818" s="3554"/>
      <c r="C1818" s="4473" t="s">
        <v>608</v>
      </c>
      <c r="D1818" s="4474" t="s">
        <v>609</v>
      </c>
      <c r="E1818" s="4471">
        <f t="shared" si="182"/>
        <v>3200</v>
      </c>
      <c r="F1818" s="549">
        <f t="shared" si="177"/>
        <v>3200</v>
      </c>
      <c r="G1818" s="3372"/>
      <c r="H1818" s="3372"/>
      <c r="I1818" s="3372"/>
      <c r="J1818" s="3372"/>
      <c r="K1818" s="3372"/>
      <c r="L1818" s="3372"/>
      <c r="M1818" s="1690"/>
      <c r="N1818" s="3373"/>
      <c r="O1818" s="3373"/>
      <c r="P1818" s="3373"/>
      <c r="Q1818" s="3254"/>
      <c r="R1818" s="3373"/>
      <c r="S1818" s="3373"/>
      <c r="T1818" s="3373"/>
      <c r="U1818" s="3373"/>
      <c r="V1818" s="3373">
        <v>1200</v>
      </c>
      <c r="W1818" s="3373">
        <v>2000</v>
      </c>
      <c r="X1818" s="3373"/>
      <c r="Y1818" s="3373"/>
      <c r="Z1818" s="3373"/>
      <c r="AA1818" s="3373"/>
      <c r="AB1818" s="3373"/>
      <c r="AC1818" s="3373"/>
      <c r="AD1818" s="3373"/>
      <c r="AE1818" s="3373"/>
      <c r="AF1818" s="3254"/>
      <c r="AG1818" s="3374"/>
      <c r="AH1818" s="3374"/>
      <c r="AI1818" s="3374"/>
      <c r="AJ1818" s="3374"/>
      <c r="AK1818" s="3374"/>
      <c r="AL1818" s="3374"/>
    </row>
    <row r="1819" spans="1:38" ht="17.100000000000001" customHeight="1">
      <c r="A1819" s="3561"/>
      <c r="B1819" s="3554"/>
      <c r="C1819" s="4236" t="s">
        <v>610</v>
      </c>
      <c r="D1819" s="4237" t="s">
        <v>611</v>
      </c>
      <c r="E1819" s="4305">
        <f t="shared" si="182"/>
        <v>138047</v>
      </c>
      <c r="F1819" s="549">
        <f t="shared" si="177"/>
        <v>138047</v>
      </c>
      <c r="G1819" s="3372"/>
      <c r="H1819" s="3372"/>
      <c r="I1819" s="3372"/>
      <c r="J1819" s="3372"/>
      <c r="K1819" s="3372"/>
      <c r="L1819" s="3372"/>
      <c r="M1819" s="1690"/>
      <c r="N1819" s="3373"/>
      <c r="O1819" s="3373"/>
      <c r="P1819" s="3373"/>
      <c r="Q1819" s="3254"/>
      <c r="R1819" s="3373"/>
      <c r="S1819" s="3373"/>
      <c r="T1819" s="3373"/>
      <c r="U1819" s="3373"/>
      <c r="V1819" s="3373">
        <v>97107</v>
      </c>
      <c r="W1819" s="3373">
        <v>40940</v>
      </c>
      <c r="X1819" s="3373"/>
      <c r="Y1819" s="3373"/>
      <c r="Z1819" s="3373"/>
      <c r="AA1819" s="3373"/>
      <c r="AB1819" s="3373"/>
      <c r="AC1819" s="3373"/>
      <c r="AD1819" s="3373"/>
      <c r="AE1819" s="3373"/>
      <c r="AF1819" s="3254"/>
      <c r="AG1819" s="3374"/>
      <c r="AH1819" s="3374"/>
      <c r="AI1819" s="3374"/>
      <c r="AJ1819" s="3374"/>
      <c r="AK1819" s="3374"/>
      <c r="AL1819" s="3374"/>
    </row>
    <row r="1820" spans="1:38" ht="16.5" customHeight="1">
      <c r="A1820" s="3561"/>
      <c r="B1820" s="3554"/>
      <c r="C1820" s="4285" t="s">
        <v>612</v>
      </c>
      <c r="D1820" s="4286" t="s">
        <v>613</v>
      </c>
      <c r="E1820" s="4284">
        <f t="shared" si="182"/>
        <v>4100</v>
      </c>
      <c r="F1820" s="549">
        <f t="shared" si="177"/>
        <v>4100</v>
      </c>
      <c r="G1820" s="3375"/>
      <c r="H1820" s="3375"/>
      <c r="I1820" s="3375"/>
      <c r="J1820" s="3375"/>
      <c r="K1820" s="3375"/>
      <c r="L1820" s="3375"/>
      <c r="M1820" s="1690"/>
      <c r="N1820" s="3376"/>
      <c r="O1820" s="3376"/>
      <c r="P1820" s="3376"/>
      <c r="Q1820" s="3254"/>
      <c r="R1820" s="3376"/>
      <c r="S1820" s="3376"/>
      <c r="T1820" s="3376"/>
      <c r="U1820" s="3376"/>
      <c r="V1820" s="3376">
        <v>2000</v>
      </c>
      <c r="W1820" s="3376">
        <v>2100</v>
      </c>
      <c r="X1820" s="3376"/>
      <c r="Y1820" s="3376"/>
      <c r="Z1820" s="3376"/>
      <c r="AA1820" s="3376"/>
      <c r="AB1820" s="3376"/>
      <c r="AC1820" s="3376"/>
      <c r="AD1820" s="3376"/>
      <c r="AE1820" s="3376"/>
      <c r="AF1820" s="3254"/>
      <c r="AG1820" s="3377"/>
      <c r="AH1820" s="3377"/>
      <c r="AI1820" s="3377"/>
      <c r="AJ1820" s="3377"/>
      <c r="AK1820" s="3377"/>
      <c r="AL1820" s="3377"/>
    </row>
    <row r="1821" spans="1:38" ht="29.25" customHeight="1">
      <c r="A1821" s="3561"/>
      <c r="B1821" s="3554"/>
      <c r="C1821" s="4285" t="s">
        <v>616</v>
      </c>
      <c r="D1821" s="4286" t="s">
        <v>617</v>
      </c>
      <c r="E1821" s="4284">
        <f t="shared" si="182"/>
        <v>115153</v>
      </c>
      <c r="F1821" s="549">
        <f t="shared" si="177"/>
        <v>115153</v>
      </c>
      <c r="G1821" s="3378"/>
      <c r="H1821" s="3378"/>
      <c r="I1821" s="3378"/>
      <c r="J1821" s="3378"/>
      <c r="K1821" s="3378"/>
      <c r="L1821" s="3378"/>
      <c r="M1821" s="1690"/>
      <c r="N1821" s="3379"/>
      <c r="O1821" s="3379"/>
      <c r="P1821" s="3379"/>
      <c r="Q1821" s="3254"/>
      <c r="R1821" s="3379"/>
      <c r="S1821" s="3379"/>
      <c r="T1821" s="3379"/>
      <c r="U1821" s="3379"/>
      <c r="V1821" s="3379">
        <v>80898</v>
      </c>
      <c r="W1821" s="3379">
        <v>34255</v>
      </c>
      <c r="X1821" s="3379"/>
      <c r="Y1821" s="3379"/>
      <c r="Z1821" s="3379"/>
      <c r="AA1821" s="3379"/>
      <c r="AB1821" s="3379"/>
      <c r="AC1821" s="3379"/>
      <c r="AD1821" s="3379"/>
      <c r="AE1821" s="3379"/>
      <c r="AF1821" s="3254"/>
      <c r="AG1821" s="3380"/>
      <c r="AH1821" s="3380"/>
      <c r="AI1821" s="3380"/>
      <c r="AJ1821" s="3380"/>
      <c r="AK1821" s="3380"/>
      <c r="AL1821" s="3380"/>
    </row>
    <row r="1822" spans="1:38" ht="17.100000000000001" customHeight="1">
      <c r="A1822" s="3561"/>
      <c r="B1822" s="3554"/>
      <c r="C1822" s="4285" t="s">
        <v>618</v>
      </c>
      <c r="D1822" s="4286" t="s">
        <v>619</v>
      </c>
      <c r="E1822" s="4284">
        <f t="shared" si="182"/>
        <v>1400</v>
      </c>
      <c r="F1822" s="549">
        <f t="shared" si="177"/>
        <v>1400</v>
      </c>
      <c r="G1822" s="3381"/>
      <c r="H1822" s="3381"/>
      <c r="I1822" s="3381"/>
      <c r="J1822" s="3381"/>
      <c r="K1822" s="3381"/>
      <c r="L1822" s="3381"/>
      <c r="M1822" s="1690"/>
      <c r="N1822" s="3382"/>
      <c r="O1822" s="3382"/>
      <c r="P1822" s="3382"/>
      <c r="Q1822" s="3254"/>
      <c r="R1822" s="3382"/>
      <c r="S1822" s="3382"/>
      <c r="T1822" s="3382"/>
      <c r="U1822" s="3382"/>
      <c r="V1822" s="3382">
        <v>200</v>
      </c>
      <c r="W1822" s="3382">
        <v>1200</v>
      </c>
      <c r="X1822" s="3382"/>
      <c r="Y1822" s="3382"/>
      <c r="Z1822" s="3382"/>
      <c r="AA1822" s="3382"/>
      <c r="AB1822" s="3382"/>
      <c r="AC1822" s="3382"/>
      <c r="AD1822" s="3382"/>
      <c r="AE1822" s="3382"/>
      <c r="AF1822" s="3254"/>
      <c r="AG1822" s="3383"/>
      <c r="AH1822" s="3383"/>
      <c r="AI1822" s="3383"/>
      <c r="AJ1822" s="3383"/>
      <c r="AK1822" s="3383"/>
      <c r="AL1822" s="3383"/>
    </row>
    <row r="1823" spans="1:38" ht="17.100000000000001" customHeight="1">
      <c r="A1823" s="3561"/>
      <c r="B1823" s="3554"/>
      <c r="C1823" s="4285" t="s">
        <v>783</v>
      </c>
      <c r="D1823" s="4286" t="s">
        <v>705</v>
      </c>
      <c r="E1823" s="4284">
        <f t="shared" si="182"/>
        <v>2000</v>
      </c>
      <c r="F1823" s="549">
        <f t="shared" si="177"/>
        <v>2000</v>
      </c>
      <c r="G1823" s="3384"/>
      <c r="H1823" s="3384"/>
      <c r="I1823" s="3384"/>
      <c r="J1823" s="3384"/>
      <c r="K1823" s="3384"/>
      <c r="L1823" s="3384"/>
      <c r="M1823" s="1690"/>
      <c r="N1823" s="3385"/>
      <c r="O1823" s="3385"/>
      <c r="P1823" s="3385"/>
      <c r="Q1823" s="3254"/>
      <c r="R1823" s="3385"/>
      <c r="S1823" s="3385"/>
      <c r="T1823" s="3385"/>
      <c r="U1823" s="3385"/>
      <c r="V1823" s="3385"/>
      <c r="W1823" s="3385">
        <v>2000</v>
      </c>
      <c r="X1823" s="3385"/>
      <c r="Y1823" s="3385"/>
      <c r="Z1823" s="3385"/>
      <c r="AA1823" s="3385"/>
      <c r="AB1823" s="3385"/>
      <c r="AC1823" s="3385"/>
      <c r="AD1823" s="3385"/>
      <c r="AE1823" s="3385"/>
      <c r="AF1823" s="3254"/>
      <c r="AG1823" s="3386"/>
      <c r="AH1823" s="3386"/>
      <c r="AI1823" s="3386"/>
      <c r="AJ1823" s="3386"/>
      <c r="AK1823" s="3386"/>
      <c r="AL1823" s="3386"/>
    </row>
    <row r="1824" spans="1:38" ht="17.100000000000001" customHeight="1">
      <c r="A1824" s="3561"/>
      <c r="B1824" s="3554"/>
      <c r="C1824" s="4285" t="s">
        <v>620</v>
      </c>
      <c r="D1824" s="4286" t="s">
        <v>621</v>
      </c>
      <c r="E1824" s="4284">
        <f t="shared" si="182"/>
        <v>12300</v>
      </c>
      <c r="F1824" s="549">
        <f t="shared" si="177"/>
        <v>12300</v>
      </c>
      <c r="G1824" s="3387"/>
      <c r="H1824" s="3387"/>
      <c r="I1824" s="3387"/>
      <c r="J1824" s="3387"/>
      <c r="K1824" s="3387"/>
      <c r="L1824" s="3387"/>
      <c r="M1824" s="1690"/>
      <c r="N1824" s="3388"/>
      <c r="O1824" s="3388"/>
      <c r="P1824" s="3388"/>
      <c r="Q1824" s="3254"/>
      <c r="R1824" s="3388"/>
      <c r="S1824" s="3388"/>
      <c r="T1824" s="3388"/>
      <c r="U1824" s="3388"/>
      <c r="V1824" s="3388">
        <v>6800</v>
      </c>
      <c r="W1824" s="3388">
        <v>5500</v>
      </c>
      <c r="X1824" s="3388"/>
      <c r="Y1824" s="3388"/>
      <c r="Z1824" s="3388"/>
      <c r="AA1824" s="3388"/>
      <c r="AB1824" s="3388"/>
      <c r="AC1824" s="3388"/>
      <c r="AD1824" s="3388"/>
      <c r="AE1824" s="3388"/>
      <c r="AF1824" s="3254"/>
      <c r="AG1824" s="3389"/>
      <c r="AH1824" s="3389"/>
      <c r="AI1824" s="3389"/>
      <c r="AJ1824" s="3389"/>
      <c r="AK1824" s="3389"/>
      <c r="AL1824" s="3389"/>
    </row>
    <row r="1825" spans="1:38" ht="17.100000000000001" customHeight="1">
      <c r="A1825" s="3554"/>
      <c r="B1825" s="3554"/>
      <c r="C1825" s="4181" t="s">
        <v>622</v>
      </c>
      <c r="D1825" s="4182" t="s">
        <v>623</v>
      </c>
      <c r="E1825" s="4284">
        <f t="shared" si="182"/>
        <v>42000</v>
      </c>
      <c r="F1825" s="549">
        <f t="shared" si="177"/>
        <v>42000</v>
      </c>
      <c r="G1825" s="3390"/>
      <c r="H1825" s="3390"/>
      <c r="I1825" s="3390"/>
      <c r="J1825" s="3390"/>
      <c r="K1825" s="3390"/>
      <c r="L1825" s="3390"/>
      <c r="M1825" s="1690"/>
      <c r="N1825" s="3391"/>
      <c r="O1825" s="3391"/>
      <c r="P1825" s="3391"/>
      <c r="Q1825" s="3254"/>
      <c r="R1825" s="3391"/>
      <c r="S1825" s="3391"/>
      <c r="T1825" s="3391"/>
      <c r="U1825" s="3391"/>
      <c r="V1825" s="3391">
        <v>10000</v>
      </c>
      <c r="W1825" s="3391">
        <v>32000</v>
      </c>
      <c r="X1825" s="3391"/>
      <c r="Y1825" s="3391"/>
      <c r="Z1825" s="3391"/>
      <c r="AA1825" s="3391"/>
      <c r="AB1825" s="3391"/>
      <c r="AC1825" s="3391"/>
      <c r="AD1825" s="3391"/>
      <c r="AE1825" s="3391"/>
      <c r="AF1825" s="3254"/>
      <c r="AG1825" s="3392"/>
      <c r="AH1825" s="3392"/>
      <c r="AI1825" s="3392"/>
      <c r="AJ1825" s="3392"/>
      <c r="AK1825" s="3392"/>
      <c r="AL1825" s="3392"/>
    </row>
    <row r="1826" spans="1:38" ht="17.100000000000001" customHeight="1">
      <c r="A1826" s="3561"/>
      <c r="B1826" s="3554"/>
      <c r="C1826" s="4236" t="s">
        <v>624</v>
      </c>
      <c r="D1826" s="4237" t="s">
        <v>625</v>
      </c>
      <c r="E1826" s="4284">
        <f t="shared" si="182"/>
        <v>3340</v>
      </c>
      <c r="F1826" s="549">
        <f t="shared" si="177"/>
        <v>3340</v>
      </c>
      <c r="G1826" s="3390"/>
      <c r="H1826" s="3390"/>
      <c r="I1826" s="3390"/>
      <c r="J1826" s="3390"/>
      <c r="K1826" s="3390"/>
      <c r="L1826" s="3390"/>
      <c r="M1826" s="1690"/>
      <c r="N1826" s="3391"/>
      <c r="O1826" s="3391"/>
      <c r="P1826" s="3391"/>
      <c r="Q1826" s="3254"/>
      <c r="R1826" s="3391"/>
      <c r="S1826" s="3391"/>
      <c r="T1826" s="3391"/>
      <c r="U1826" s="3391"/>
      <c r="V1826" s="3391"/>
      <c r="W1826" s="3391">
        <v>3340</v>
      </c>
      <c r="X1826" s="3391"/>
      <c r="Y1826" s="3391"/>
      <c r="Z1826" s="3391"/>
      <c r="AA1826" s="3391"/>
      <c r="AB1826" s="3391"/>
      <c r="AC1826" s="3391"/>
      <c r="AD1826" s="3391"/>
      <c r="AE1826" s="3391"/>
      <c r="AF1826" s="3254"/>
      <c r="AG1826" s="3392"/>
      <c r="AH1826" s="3392"/>
      <c r="AI1826" s="3392"/>
      <c r="AJ1826" s="3392"/>
      <c r="AK1826" s="3392"/>
      <c r="AL1826" s="3392"/>
    </row>
    <row r="1827" spans="1:38" ht="18" customHeight="1">
      <c r="A1827" s="3561"/>
      <c r="B1827" s="3554"/>
      <c r="C1827" s="4178" t="s">
        <v>632</v>
      </c>
      <c r="D1827" s="4179" t="s">
        <v>633</v>
      </c>
      <c r="E1827" s="4284">
        <f t="shared" si="182"/>
        <v>9800</v>
      </c>
      <c r="F1827" s="549">
        <f t="shared" si="177"/>
        <v>9800</v>
      </c>
      <c r="G1827" s="3393"/>
      <c r="H1827" s="3393"/>
      <c r="I1827" s="3393"/>
      <c r="J1827" s="3393"/>
      <c r="K1827" s="3393"/>
      <c r="L1827" s="3393"/>
      <c r="M1827" s="1690"/>
      <c r="N1827" s="3394"/>
      <c r="O1827" s="3394"/>
      <c r="P1827" s="3394"/>
      <c r="Q1827" s="3254"/>
      <c r="R1827" s="3394"/>
      <c r="S1827" s="3394"/>
      <c r="T1827" s="3394"/>
      <c r="U1827" s="3394"/>
      <c r="V1827" s="3394">
        <v>6300</v>
      </c>
      <c r="W1827" s="3394">
        <v>3500</v>
      </c>
      <c r="X1827" s="3394"/>
      <c r="Y1827" s="3394"/>
      <c r="Z1827" s="3394"/>
      <c r="AA1827" s="3394"/>
      <c r="AB1827" s="3394"/>
      <c r="AC1827" s="3394"/>
      <c r="AD1827" s="3394"/>
      <c r="AE1827" s="3394"/>
      <c r="AF1827" s="3254"/>
      <c r="AG1827" s="3395"/>
      <c r="AH1827" s="3395"/>
      <c r="AI1827" s="3395"/>
      <c r="AJ1827" s="3395"/>
      <c r="AK1827" s="3395"/>
      <c r="AL1827" s="3395"/>
    </row>
    <row r="1828" spans="1:38" ht="14.25" customHeight="1" thickBot="1">
      <c r="A1828" s="583"/>
      <c r="B1828" s="3555"/>
      <c r="C1828" s="638"/>
      <c r="D1828" s="633"/>
      <c r="E1828" s="4469"/>
      <c r="F1828" s="549">
        <f t="shared" si="177"/>
        <v>0</v>
      </c>
      <c r="G1828" s="3393"/>
      <c r="H1828" s="3393"/>
      <c r="I1828" s="3393"/>
      <c r="J1828" s="3393"/>
      <c r="K1828" s="3393"/>
      <c r="L1828" s="3393"/>
      <c r="M1828" s="1690"/>
      <c r="N1828" s="3394"/>
      <c r="O1828" s="3394"/>
      <c r="P1828" s="3394"/>
      <c r="Q1828" s="3254"/>
      <c r="R1828" s="3394"/>
      <c r="S1828" s="3394"/>
      <c r="T1828" s="3394"/>
      <c r="U1828" s="3394"/>
      <c r="V1828" s="3394"/>
      <c r="W1828" s="3394"/>
      <c r="X1828" s="3394"/>
      <c r="Y1828" s="3394"/>
      <c r="Z1828" s="3394"/>
      <c r="AA1828" s="3394"/>
      <c r="AB1828" s="3394"/>
      <c r="AC1828" s="3394"/>
      <c r="AD1828" s="3394"/>
      <c r="AE1828" s="3394"/>
      <c r="AF1828" s="3254"/>
      <c r="AG1828" s="3395"/>
      <c r="AH1828" s="3395"/>
      <c r="AI1828" s="3395"/>
      <c r="AJ1828" s="3395"/>
      <c r="AK1828" s="3395"/>
      <c r="AL1828" s="3395"/>
    </row>
    <row r="1829" spans="1:38" ht="17.100000000000001" customHeight="1">
      <c r="A1829" s="3561"/>
      <c r="B1829" s="3554"/>
      <c r="C1829" s="5369" t="s">
        <v>634</v>
      </c>
      <c r="D1829" s="5369"/>
      <c r="E1829" s="588">
        <f>SUM(E1830:E1830)</f>
        <v>81303</v>
      </c>
      <c r="F1829" s="549">
        <f t="shared" si="177"/>
        <v>0</v>
      </c>
      <c r="G1829" s="3393"/>
      <c r="H1829" s="3393"/>
      <c r="I1829" s="3393"/>
      <c r="J1829" s="3393"/>
      <c r="K1829" s="3393"/>
      <c r="L1829" s="3393"/>
      <c r="M1829" s="1690"/>
      <c r="N1829" s="3394"/>
      <c r="O1829" s="3394"/>
      <c r="P1829" s="3394"/>
      <c r="Q1829" s="3254"/>
      <c r="R1829" s="3394"/>
      <c r="S1829" s="3394"/>
      <c r="T1829" s="3394"/>
      <c r="U1829" s="3394"/>
      <c r="V1829" s="3394"/>
      <c r="W1829" s="3394"/>
      <c r="X1829" s="3394"/>
      <c r="Y1829" s="3394"/>
      <c r="Z1829" s="3394"/>
      <c r="AA1829" s="3394"/>
      <c r="AB1829" s="3394"/>
      <c r="AC1829" s="3394"/>
      <c r="AD1829" s="3394"/>
      <c r="AE1829" s="3394"/>
      <c r="AF1829" s="3254"/>
      <c r="AG1829" s="3395"/>
      <c r="AH1829" s="3395"/>
      <c r="AI1829" s="3395"/>
      <c r="AJ1829" s="3395"/>
      <c r="AK1829" s="3395"/>
      <c r="AL1829" s="3395"/>
    </row>
    <row r="1830" spans="1:38" ht="18" customHeight="1" thickBot="1">
      <c r="A1830" s="3554"/>
      <c r="B1830" s="3554"/>
      <c r="C1830" s="4306" t="s">
        <v>635</v>
      </c>
      <c r="D1830" s="4307" t="s">
        <v>636</v>
      </c>
      <c r="E1830" s="4284">
        <f>F1830</f>
        <v>81303</v>
      </c>
      <c r="F1830" s="549">
        <f t="shared" si="177"/>
        <v>81303</v>
      </c>
      <c r="G1830" s="3393"/>
      <c r="H1830" s="3393"/>
      <c r="I1830" s="3393"/>
      <c r="J1830" s="3393"/>
      <c r="K1830" s="3393"/>
      <c r="L1830" s="3393"/>
      <c r="M1830" s="1690"/>
      <c r="N1830" s="3394"/>
      <c r="O1830" s="3394"/>
      <c r="P1830" s="3394"/>
      <c r="Q1830" s="3254"/>
      <c r="R1830" s="3394"/>
      <c r="S1830" s="3394"/>
      <c r="T1830" s="3394"/>
      <c r="U1830" s="3394"/>
      <c r="V1830" s="3394">
        <v>46378</v>
      </c>
      <c r="W1830" s="3394">
        <v>34925</v>
      </c>
      <c r="X1830" s="3394"/>
      <c r="Y1830" s="3394"/>
      <c r="Z1830" s="3394"/>
      <c r="AA1830" s="3394"/>
      <c r="AB1830" s="3394"/>
      <c r="AC1830" s="3394"/>
      <c r="AD1830" s="3394"/>
      <c r="AE1830" s="3394"/>
      <c r="AF1830" s="3254"/>
      <c r="AG1830" s="3395"/>
      <c r="AH1830" s="3395"/>
      <c r="AI1830" s="3395"/>
      <c r="AJ1830" s="3395"/>
      <c r="AK1830" s="3395"/>
      <c r="AL1830" s="3395"/>
    </row>
    <row r="1831" spans="1:38" ht="17.100000000000001" customHeight="1" thickBot="1">
      <c r="A1831" s="3554"/>
      <c r="B1831" s="576" t="s">
        <v>435</v>
      </c>
      <c r="C1831" s="577"/>
      <c r="D1831" s="578" t="s">
        <v>33</v>
      </c>
      <c r="E1831" s="579">
        <f>SUM(E1832)</f>
        <v>118400</v>
      </c>
      <c r="F1831" s="549">
        <f t="shared" si="177"/>
        <v>0</v>
      </c>
      <c r="G1831" s="3328"/>
      <c r="H1831" s="3328"/>
      <c r="I1831" s="3328"/>
      <c r="J1831" s="3328"/>
      <c r="K1831" s="3328"/>
      <c r="L1831" s="3328"/>
      <c r="M1831" s="1690"/>
      <c r="N1831" s="3329"/>
      <c r="O1831" s="3329"/>
      <c r="P1831" s="3329"/>
      <c r="Q1831" s="3254"/>
      <c r="R1831" s="3329"/>
      <c r="S1831" s="3329"/>
      <c r="T1831" s="3329"/>
      <c r="U1831" s="3329"/>
      <c r="V1831" s="3329"/>
      <c r="W1831" s="3329"/>
      <c r="X1831" s="3329"/>
      <c r="Y1831" s="3329"/>
      <c r="Z1831" s="3329"/>
      <c r="AA1831" s="3329"/>
      <c r="AB1831" s="3329"/>
      <c r="AC1831" s="3329"/>
      <c r="AD1831" s="3329"/>
      <c r="AE1831" s="3329"/>
      <c r="AF1831" s="3254"/>
      <c r="AG1831" s="3330"/>
      <c r="AH1831" s="3330"/>
      <c r="AI1831" s="3330"/>
      <c r="AJ1831" s="3330"/>
      <c r="AK1831" s="3330"/>
      <c r="AL1831" s="3330"/>
    </row>
    <row r="1832" spans="1:38" ht="17.100000000000001" customHeight="1">
      <c r="A1832" s="3561"/>
      <c r="B1832" s="3554"/>
      <c r="C1832" s="5477" t="s">
        <v>582</v>
      </c>
      <c r="D1832" s="5477"/>
      <c r="E1832" s="821">
        <f>SUM(E1833,E1838)</f>
        <v>118400</v>
      </c>
      <c r="F1832" s="549">
        <f t="shared" si="177"/>
        <v>0</v>
      </c>
      <c r="G1832" s="3328"/>
      <c r="H1832" s="3328"/>
      <c r="I1832" s="3328"/>
      <c r="J1832" s="3328"/>
      <c r="K1832" s="3328"/>
      <c r="L1832" s="3328"/>
      <c r="M1832" s="1690"/>
      <c r="N1832" s="3329"/>
      <c r="O1832" s="3329"/>
      <c r="P1832" s="3329"/>
      <c r="Q1832" s="3254"/>
      <c r="R1832" s="3329"/>
      <c r="S1832" s="3329"/>
      <c r="T1832" s="3329"/>
      <c r="U1832" s="3329"/>
      <c r="V1832" s="3329"/>
      <c r="W1832" s="3329"/>
      <c r="X1832" s="3329"/>
      <c r="Y1832" s="3329"/>
      <c r="Z1832" s="3329"/>
      <c r="AA1832" s="3329"/>
      <c r="AB1832" s="3329"/>
      <c r="AC1832" s="3329"/>
      <c r="AD1832" s="3329"/>
      <c r="AE1832" s="3329"/>
      <c r="AF1832" s="3254"/>
      <c r="AG1832" s="3330"/>
      <c r="AH1832" s="3330"/>
      <c r="AI1832" s="3330"/>
      <c r="AJ1832" s="3330"/>
      <c r="AK1832" s="3330"/>
      <c r="AL1832" s="3330"/>
    </row>
    <row r="1833" spans="1:38" ht="17.100000000000001" customHeight="1">
      <c r="A1833" s="3561"/>
      <c r="B1833" s="3554"/>
      <c r="C1833" s="5546" t="s">
        <v>583</v>
      </c>
      <c r="D1833" s="5546"/>
      <c r="E1833" s="4308">
        <f t="shared" ref="E1833" si="183">SUM(E1834)</f>
        <v>99500</v>
      </c>
      <c r="F1833" s="549">
        <f t="shared" si="177"/>
        <v>0</v>
      </c>
      <c r="G1833" s="3396"/>
      <c r="H1833" s="3396"/>
      <c r="I1833" s="3396"/>
      <c r="J1833" s="3396"/>
      <c r="K1833" s="3396"/>
      <c r="L1833" s="3396"/>
      <c r="M1833" s="1690"/>
      <c r="N1833" s="3397"/>
      <c r="O1833" s="3397"/>
      <c r="P1833" s="3397"/>
      <c r="Q1833" s="3254"/>
      <c r="R1833" s="3397"/>
      <c r="S1833" s="3397"/>
      <c r="T1833" s="3397"/>
      <c r="U1833" s="3397"/>
      <c r="V1833" s="3397"/>
      <c r="W1833" s="3397"/>
      <c r="X1833" s="3397"/>
      <c r="Y1833" s="3397"/>
      <c r="Z1833" s="3397"/>
      <c r="AA1833" s="3397"/>
      <c r="AB1833" s="3397"/>
      <c r="AC1833" s="3397"/>
      <c r="AD1833" s="3397"/>
      <c r="AE1833" s="3397"/>
      <c r="AF1833" s="3254"/>
      <c r="AG1833" s="3398"/>
      <c r="AH1833" s="3398"/>
      <c r="AI1833" s="3398"/>
      <c r="AJ1833" s="3398"/>
      <c r="AK1833" s="3398"/>
      <c r="AL1833" s="3398"/>
    </row>
    <row r="1834" spans="1:38" ht="17.100000000000001" customHeight="1">
      <c r="A1834" s="3561"/>
      <c r="B1834" s="3554"/>
      <c r="C1834" s="5547" t="s">
        <v>597</v>
      </c>
      <c r="D1834" s="5547"/>
      <c r="E1834" s="4309">
        <f>SUM(E1835:E1836)</f>
        <v>99500</v>
      </c>
      <c r="F1834" s="549">
        <f t="shared" si="177"/>
        <v>0</v>
      </c>
      <c r="G1834" s="3399"/>
      <c r="H1834" s="3399"/>
      <c r="I1834" s="3399"/>
      <c r="J1834" s="3399"/>
      <c r="K1834" s="3399"/>
      <c r="L1834" s="3399"/>
      <c r="M1834" s="1690"/>
      <c r="N1834" s="3400"/>
      <c r="O1834" s="3400"/>
      <c r="P1834" s="3400"/>
      <c r="Q1834" s="3254"/>
      <c r="R1834" s="3400"/>
      <c r="S1834" s="3400"/>
      <c r="T1834" s="3400"/>
      <c r="U1834" s="3400"/>
      <c r="V1834" s="3400"/>
      <c r="W1834" s="3400"/>
      <c r="X1834" s="3400"/>
      <c r="Y1834" s="3400"/>
      <c r="Z1834" s="3400"/>
      <c r="AA1834" s="3400"/>
      <c r="AB1834" s="3400"/>
      <c r="AC1834" s="3400"/>
      <c r="AD1834" s="3400"/>
      <c r="AE1834" s="3400"/>
      <c r="AF1834" s="3254"/>
      <c r="AG1834" s="3401"/>
      <c r="AH1834" s="3401"/>
      <c r="AI1834" s="3401"/>
      <c r="AJ1834" s="3401"/>
      <c r="AK1834" s="3401"/>
      <c r="AL1834" s="3401"/>
    </row>
    <row r="1835" spans="1:38" ht="17.100000000000001" customHeight="1">
      <c r="A1835" s="3561"/>
      <c r="B1835" s="3554"/>
      <c r="C1835" s="3559" t="s">
        <v>600</v>
      </c>
      <c r="D1835" s="4310" t="s">
        <v>601</v>
      </c>
      <c r="E1835" s="4308">
        <f>F1835</f>
        <v>615</v>
      </c>
      <c r="F1835" s="549">
        <f t="shared" si="177"/>
        <v>615</v>
      </c>
      <c r="G1835" s="3402"/>
      <c r="H1835" s="3402"/>
      <c r="I1835" s="3402"/>
      <c r="J1835" s="3402"/>
      <c r="K1835" s="3402"/>
      <c r="L1835" s="3402"/>
      <c r="M1835" s="1690"/>
      <c r="N1835" s="3403"/>
      <c r="O1835" s="3403"/>
      <c r="P1835" s="3403"/>
      <c r="Q1835" s="3254"/>
      <c r="R1835" s="3403"/>
      <c r="S1835" s="3403"/>
      <c r="T1835" s="3403"/>
      <c r="U1835" s="3403">
        <v>615</v>
      </c>
      <c r="V1835" s="3403"/>
      <c r="W1835" s="3403"/>
      <c r="X1835" s="3403"/>
      <c r="Y1835" s="3403"/>
      <c r="Z1835" s="3403"/>
      <c r="AA1835" s="3403"/>
      <c r="AB1835" s="3403"/>
      <c r="AC1835" s="3403"/>
      <c r="AD1835" s="3403"/>
      <c r="AE1835" s="3403"/>
      <c r="AF1835" s="3254"/>
      <c r="AG1835" s="3404"/>
      <c r="AH1835" s="3404"/>
      <c r="AI1835" s="3404"/>
      <c r="AJ1835" s="3404"/>
      <c r="AK1835" s="3404"/>
      <c r="AL1835" s="3404"/>
    </row>
    <row r="1836" spans="1:38" ht="17.100000000000001" customHeight="1">
      <c r="A1836" s="3561"/>
      <c r="B1836" s="3554"/>
      <c r="C1836" s="4311" t="s">
        <v>610</v>
      </c>
      <c r="D1836" s="698" t="s">
        <v>611</v>
      </c>
      <c r="E1836" s="4308">
        <f>F1836</f>
        <v>98885</v>
      </c>
      <c r="F1836" s="549">
        <f t="shared" si="177"/>
        <v>98885</v>
      </c>
      <c r="G1836" s="3402"/>
      <c r="H1836" s="3402"/>
      <c r="I1836" s="3402"/>
      <c r="J1836" s="3402"/>
      <c r="K1836" s="3402"/>
      <c r="L1836" s="3402"/>
      <c r="M1836" s="1690"/>
      <c r="N1836" s="3403"/>
      <c r="O1836" s="3403"/>
      <c r="P1836" s="3403"/>
      <c r="Q1836" s="3254"/>
      <c r="R1836" s="3403"/>
      <c r="S1836" s="3403"/>
      <c r="T1836" s="3403"/>
      <c r="U1836" s="3403">
        <v>98885</v>
      </c>
      <c r="V1836" s="3403"/>
      <c r="W1836" s="3403"/>
      <c r="X1836" s="3403"/>
      <c r="Y1836" s="3403"/>
      <c r="Z1836" s="3403"/>
      <c r="AA1836" s="3403"/>
      <c r="AB1836" s="3403"/>
      <c r="AC1836" s="3403"/>
      <c r="AD1836" s="3403"/>
      <c r="AE1836" s="3403"/>
      <c r="AF1836" s="3254"/>
      <c r="AG1836" s="3404"/>
      <c r="AH1836" s="3404"/>
      <c r="AI1836" s="3404"/>
      <c r="AJ1836" s="3404"/>
      <c r="AK1836" s="3404"/>
      <c r="AL1836" s="3404"/>
    </row>
    <row r="1837" spans="1:38" ht="17.100000000000001" customHeight="1">
      <c r="A1837" s="3561"/>
      <c r="B1837" s="3554"/>
      <c r="C1837" s="4312"/>
      <c r="D1837" s="698"/>
      <c r="E1837" s="4308"/>
      <c r="F1837" s="549">
        <f t="shared" si="177"/>
        <v>0</v>
      </c>
      <c r="G1837" s="3402"/>
      <c r="H1837" s="3402"/>
      <c r="I1837" s="3402"/>
      <c r="J1837" s="3402"/>
      <c r="K1837" s="3402"/>
      <c r="L1837" s="3402"/>
      <c r="M1837" s="1690"/>
      <c r="N1837" s="3403"/>
      <c r="O1837" s="3403"/>
      <c r="P1837" s="3403"/>
      <c r="Q1837" s="3254"/>
      <c r="R1837" s="3403"/>
      <c r="S1837" s="3403"/>
      <c r="T1837" s="3403"/>
      <c r="U1837" s="3403"/>
      <c r="V1837" s="3403"/>
      <c r="W1837" s="3403"/>
      <c r="X1837" s="3403"/>
      <c r="Y1837" s="3403"/>
      <c r="Z1837" s="3403"/>
      <c r="AA1837" s="3403"/>
      <c r="AB1837" s="3403"/>
      <c r="AC1837" s="3403"/>
      <c r="AD1837" s="3403"/>
      <c r="AE1837" s="3403"/>
      <c r="AF1837" s="3254"/>
      <c r="AG1837" s="3404"/>
      <c r="AH1837" s="3404"/>
      <c r="AI1837" s="3404"/>
      <c r="AJ1837" s="3404"/>
      <c r="AK1837" s="3404"/>
      <c r="AL1837" s="3404"/>
    </row>
    <row r="1838" spans="1:38" ht="17.100000000000001" customHeight="1">
      <c r="A1838" s="3561"/>
      <c r="B1838" s="3554"/>
      <c r="C1838" s="5548" t="s">
        <v>641</v>
      </c>
      <c r="D1838" s="5549"/>
      <c r="E1838" s="4308">
        <f>SUM(E1839)</f>
        <v>18900</v>
      </c>
      <c r="F1838" s="549">
        <f t="shared" si="177"/>
        <v>0</v>
      </c>
      <c r="G1838" s="3405"/>
      <c r="H1838" s="3405"/>
      <c r="I1838" s="3405"/>
      <c r="J1838" s="3405"/>
      <c r="K1838" s="3405"/>
      <c r="L1838" s="3405"/>
      <c r="M1838" s="1690"/>
      <c r="N1838" s="3406"/>
      <c r="O1838" s="3406"/>
      <c r="P1838" s="3406"/>
      <c r="Q1838" s="3254"/>
      <c r="R1838" s="3406"/>
      <c r="S1838" s="3406"/>
      <c r="T1838" s="3406"/>
      <c r="U1838" s="3406"/>
      <c r="V1838" s="3406"/>
      <c r="W1838" s="3406"/>
      <c r="X1838" s="3406"/>
      <c r="Y1838" s="3406"/>
      <c r="Z1838" s="3406"/>
      <c r="AA1838" s="3406"/>
      <c r="AB1838" s="3406"/>
      <c r="AC1838" s="3406"/>
      <c r="AD1838" s="3406"/>
      <c r="AE1838" s="3406"/>
      <c r="AF1838" s="3254"/>
      <c r="AG1838" s="3407"/>
      <c r="AH1838" s="3407"/>
      <c r="AI1838" s="3407"/>
      <c r="AJ1838" s="3407"/>
      <c r="AK1838" s="3407"/>
      <c r="AL1838" s="3407"/>
    </row>
    <row r="1839" spans="1:38" ht="51.75" thickBot="1">
      <c r="A1839" s="583"/>
      <c r="B1839" s="3555"/>
      <c r="C1839" s="4313" t="s">
        <v>66</v>
      </c>
      <c r="D1839" s="4314" t="s">
        <v>682</v>
      </c>
      <c r="E1839" s="4315">
        <f>F1839</f>
        <v>18900</v>
      </c>
      <c r="F1839" s="549">
        <f t="shared" si="177"/>
        <v>18900</v>
      </c>
      <c r="G1839" s="3408"/>
      <c r="H1839" s="3408"/>
      <c r="I1839" s="3408"/>
      <c r="J1839" s="3408"/>
      <c r="K1839" s="3408"/>
      <c r="L1839" s="3408"/>
      <c r="M1839" s="1690"/>
      <c r="N1839" s="3409"/>
      <c r="O1839" s="3409"/>
      <c r="P1839" s="3409"/>
      <c r="Q1839" s="3254"/>
      <c r="R1839" s="3409"/>
      <c r="S1839" s="3409"/>
      <c r="T1839" s="3409"/>
      <c r="U1839" s="3409">
        <v>18900</v>
      </c>
      <c r="V1839" s="3409"/>
      <c r="W1839" s="3409"/>
      <c r="X1839" s="3409"/>
      <c r="Y1839" s="3409"/>
      <c r="Z1839" s="3409"/>
      <c r="AA1839" s="3409"/>
      <c r="AB1839" s="3409"/>
      <c r="AC1839" s="3409"/>
      <c r="AD1839" s="3409"/>
      <c r="AE1839" s="3409"/>
      <c r="AF1839" s="3254"/>
      <c r="AG1839" s="3410"/>
      <c r="AH1839" s="3410"/>
      <c r="AI1839" s="3410"/>
      <c r="AJ1839" s="3410"/>
      <c r="AK1839" s="3410"/>
      <c r="AL1839" s="3410"/>
    </row>
    <row r="1840" spans="1:38" ht="17.100000000000001" customHeight="1" thickBot="1">
      <c r="A1840" s="564" t="s">
        <v>436</v>
      </c>
      <c r="B1840" s="589"/>
      <c r="C1840" s="590"/>
      <c r="D1840" s="591" t="s">
        <v>998</v>
      </c>
      <c r="E1840" s="592">
        <f>SUM(E1841,E1845,)</f>
        <v>31481602</v>
      </c>
      <c r="F1840" s="549">
        <f t="shared" si="177"/>
        <v>0</v>
      </c>
      <c r="G1840" s="3396"/>
      <c r="H1840" s="3396"/>
      <c r="I1840" s="3396"/>
      <c r="J1840" s="3396"/>
      <c r="K1840" s="3396"/>
      <c r="L1840" s="3396"/>
      <c r="M1840" s="3411"/>
      <c r="N1840" s="3400"/>
      <c r="O1840" s="3400"/>
      <c r="P1840" s="3400"/>
      <c r="Q1840" s="3412"/>
      <c r="R1840" s="3400"/>
      <c r="S1840" s="3400"/>
      <c r="T1840" s="3400"/>
      <c r="U1840" s="3400"/>
      <c r="V1840" s="3400"/>
      <c r="W1840" s="3400"/>
      <c r="X1840" s="3400"/>
      <c r="Y1840" s="3400"/>
      <c r="Z1840" s="3400"/>
      <c r="AA1840" s="3400"/>
      <c r="AB1840" s="3400"/>
      <c r="AC1840" s="3400"/>
      <c r="AD1840" s="3400"/>
      <c r="AE1840" s="3400"/>
      <c r="AF1840" s="3412"/>
      <c r="AG1840" s="3401"/>
      <c r="AH1840" s="3401"/>
      <c r="AI1840" s="3401"/>
      <c r="AJ1840" s="3401"/>
      <c r="AK1840" s="3401"/>
      <c r="AL1840" s="3401"/>
    </row>
    <row r="1841" spans="1:38" ht="17.100000000000001" customHeight="1" thickBot="1">
      <c r="A1841" s="628"/>
      <c r="B1841" s="576" t="s">
        <v>999</v>
      </c>
      <c r="C1841" s="577"/>
      <c r="D1841" s="578" t="s">
        <v>1000</v>
      </c>
      <c r="E1841" s="609">
        <f>SUM(E1842,)</f>
        <v>23217016</v>
      </c>
      <c r="F1841" s="549">
        <f t="shared" si="177"/>
        <v>0</v>
      </c>
      <c r="G1841" s="3399"/>
      <c r="H1841" s="3399"/>
      <c r="I1841" s="3399"/>
      <c r="J1841" s="3399"/>
      <c r="K1841" s="3399"/>
      <c r="L1841" s="3399"/>
      <c r="M1841" s="3411"/>
      <c r="N1841" s="3400"/>
      <c r="O1841" s="3400"/>
      <c r="P1841" s="3400"/>
      <c r="Q1841" s="3412"/>
      <c r="R1841" s="3400"/>
      <c r="S1841" s="3400"/>
      <c r="T1841" s="3400"/>
      <c r="U1841" s="3400"/>
      <c r="V1841" s="3400"/>
      <c r="W1841" s="3400"/>
      <c r="X1841" s="3400"/>
      <c r="Y1841" s="3400"/>
      <c r="Z1841" s="3400"/>
      <c r="AA1841" s="3400"/>
      <c r="AB1841" s="3400"/>
      <c r="AC1841" s="3400"/>
      <c r="AD1841" s="3400"/>
      <c r="AE1841" s="3400"/>
      <c r="AF1841" s="3412"/>
      <c r="AG1841" s="3401"/>
      <c r="AH1841" s="3401"/>
      <c r="AI1841" s="3401"/>
      <c r="AJ1841" s="3401"/>
      <c r="AK1841" s="3401"/>
      <c r="AL1841" s="3401"/>
    </row>
    <row r="1842" spans="1:38" ht="17.100000000000001" customHeight="1">
      <c r="A1842" s="628"/>
      <c r="B1842" s="3554"/>
      <c r="C1842" s="5477" t="s">
        <v>637</v>
      </c>
      <c r="D1842" s="5550"/>
      <c r="E1842" s="699">
        <f>SUM(E1843)</f>
        <v>23217016</v>
      </c>
      <c r="F1842" s="549">
        <f t="shared" si="177"/>
        <v>0</v>
      </c>
      <c r="G1842" s="3399"/>
      <c r="H1842" s="3399"/>
      <c r="I1842" s="3399"/>
      <c r="J1842" s="3399"/>
      <c r="K1842" s="3399"/>
      <c r="L1842" s="3399"/>
      <c r="M1842" s="3411"/>
      <c r="N1842" s="3400"/>
      <c r="O1842" s="3400"/>
      <c r="P1842" s="3400"/>
      <c r="Q1842" s="3412"/>
      <c r="R1842" s="3400"/>
      <c r="S1842" s="3400"/>
      <c r="T1842" s="3400"/>
      <c r="U1842" s="3400"/>
      <c r="V1842" s="3400"/>
      <c r="W1842" s="3400"/>
      <c r="X1842" s="3400"/>
      <c r="Y1842" s="3400"/>
      <c r="Z1842" s="3400"/>
      <c r="AA1842" s="3400"/>
      <c r="AB1842" s="3400"/>
      <c r="AC1842" s="3400"/>
      <c r="AD1842" s="3400"/>
      <c r="AE1842" s="3400"/>
      <c r="AF1842" s="3412"/>
      <c r="AG1842" s="3401"/>
      <c r="AH1842" s="3401"/>
      <c r="AI1842" s="3401"/>
      <c r="AJ1842" s="3401"/>
      <c r="AK1842" s="3401"/>
      <c r="AL1842" s="3401"/>
    </row>
    <row r="1843" spans="1:38" ht="17.100000000000001" customHeight="1">
      <c r="A1843" s="628"/>
      <c r="B1843" s="3554"/>
      <c r="C1843" s="5536" t="s">
        <v>638</v>
      </c>
      <c r="D1843" s="5537"/>
      <c r="E1843" s="4316">
        <f>SUM(E1844)</f>
        <v>23217016</v>
      </c>
      <c r="F1843" s="549">
        <f t="shared" si="177"/>
        <v>0</v>
      </c>
      <c r="G1843" s="3408"/>
      <c r="H1843" s="3408"/>
      <c r="I1843" s="3408"/>
      <c r="J1843" s="3408"/>
      <c r="K1843" s="3408"/>
      <c r="L1843" s="3408"/>
      <c r="M1843" s="3413"/>
      <c r="N1843" s="3409"/>
      <c r="O1843" s="3409"/>
      <c r="P1843" s="3409"/>
      <c r="R1843" s="3409"/>
      <c r="S1843" s="3409"/>
      <c r="T1843" s="3409"/>
      <c r="U1843" s="3409"/>
      <c r="V1843" s="3409"/>
      <c r="W1843" s="3409"/>
      <c r="X1843" s="3409"/>
      <c r="Y1843" s="3409"/>
      <c r="Z1843" s="3409"/>
      <c r="AA1843" s="3409"/>
      <c r="AB1843" s="3409"/>
      <c r="AC1843" s="3409"/>
      <c r="AD1843" s="3409"/>
      <c r="AE1843" s="3409"/>
      <c r="AG1843" s="3410"/>
      <c r="AH1843" s="3410"/>
      <c r="AI1843" s="3410"/>
      <c r="AJ1843" s="3410"/>
      <c r="AK1843" s="3410"/>
      <c r="AL1843" s="3410"/>
    </row>
    <row r="1844" spans="1:38" ht="45.75" customHeight="1" thickBot="1">
      <c r="A1844" s="626"/>
      <c r="B1844" s="3555"/>
      <c r="C1844" s="4317" t="s">
        <v>744</v>
      </c>
      <c r="D1844" s="587" t="s">
        <v>1001</v>
      </c>
      <c r="E1844" s="4318">
        <f>F1844</f>
        <v>23217016</v>
      </c>
      <c r="F1844" s="549">
        <f t="shared" si="177"/>
        <v>23217016</v>
      </c>
      <c r="G1844" s="3408"/>
      <c r="H1844" s="3408"/>
      <c r="I1844" s="3408"/>
      <c r="J1844" s="3408"/>
      <c r="K1844" s="3408"/>
      <c r="L1844" s="3408"/>
      <c r="M1844" s="1690"/>
      <c r="N1844" s="3409"/>
      <c r="O1844" s="3409"/>
      <c r="P1844" s="3409"/>
      <c r="R1844" s="3409"/>
      <c r="S1844" s="3409"/>
      <c r="T1844" s="3409"/>
      <c r="U1844" s="3409"/>
      <c r="V1844" s="3409"/>
      <c r="W1844" s="3409"/>
      <c r="X1844" s="3409"/>
      <c r="Y1844" s="3409"/>
      <c r="Z1844" s="3409"/>
      <c r="AA1844" s="3409">
        <v>23217016</v>
      </c>
      <c r="AB1844" s="3409"/>
      <c r="AC1844" s="3409"/>
      <c r="AD1844" s="3409"/>
      <c r="AE1844" s="3409"/>
      <c r="AG1844" s="3410"/>
      <c r="AH1844" s="3410"/>
      <c r="AI1844" s="3410"/>
      <c r="AJ1844" s="3410"/>
      <c r="AK1844" s="3410"/>
      <c r="AL1844" s="3410"/>
    </row>
    <row r="1845" spans="1:38" ht="17.100000000000001" customHeight="1" thickBot="1">
      <c r="A1845" s="701"/>
      <c r="B1845" s="576" t="s">
        <v>437</v>
      </c>
      <c r="C1845" s="702"/>
      <c r="D1845" s="703" t="s">
        <v>1002</v>
      </c>
      <c r="E1845" s="579">
        <f>SUM(E1846,E1864)</f>
        <v>8264586</v>
      </c>
      <c r="F1845" s="549">
        <f t="shared" si="177"/>
        <v>0</v>
      </c>
      <c r="G1845" s="3408"/>
      <c r="H1845" s="3408"/>
      <c r="I1845" s="3408"/>
      <c r="J1845" s="3408"/>
      <c r="K1845" s="3408"/>
      <c r="L1845" s="3408"/>
      <c r="M1845" s="1690"/>
      <c r="N1845" s="3409"/>
      <c r="O1845" s="3409"/>
      <c r="P1845" s="3409"/>
      <c r="R1845" s="3409"/>
      <c r="S1845" s="3409"/>
      <c r="T1845" s="3409"/>
      <c r="U1845" s="3409"/>
      <c r="V1845" s="3409"/>
      <c r="W1845" s="3409"/>
      <c r="X1845" s="3409"/>
      <c r="Y1845" s="3409"/>
      <c r="Z1845" s="3409"/>
      <c r="AA1845" s="3409"/>
      <c r="AB1845" s="3409"/>
      <c r="AC1845" s="3409"/>
      <c r="AD1845" s="3409"/>
      <c r="AE1845" s="3409"/>
      <c r="AG1845" s="3410"/>
      <c r="AH1845" s="3410"/>
      <c r="AI1845" s="3410"/>
      <c r="AJ1845" s="3410"/>
      <c r="AK1845" s="3410"/>
      <c r="AL1845" s="3410"/>
    </row>
    <row r="1846" spans="1:38" ht="17.100000000000001" customHeight="1">
      <c r="A1846" s="701"/>
      <c r="B1846" s="704"/>
      <c r="C1846" s="5223" t="s">
        <v>582</v>
      </c>
      <c r="D1846" s="5197"/>
      <c r="E1846" s="821">
        <f>SUM(E1847,E1856,E1860)</f>
        <v>8088586</v>
      </c>
      <c r="F1846" s="549">
        <f t="shared" si="177"/>
        <v>0</v>
      </c>
      <c r="G1846" s="3408"/>
      <c r="H1846" s="3408"/>
      <c r="I1846" s="3408"/>
      <c r="J1846" s="3408"/>
      <c r="K1846" s="3408"/>
      <c r="L1846" s="3408"/>
      <c r="M1846" s="1690"/>
      <c r="N1846" s="3409"/>
      <c r="O1846" s="3409"/>
      <c r="P1846" s="3409"/>
      <c r="R1846" s="3409"/>
      <c r="S1846" s="3409"/>
      <c r="T1846" s="3409"/>
      <c r="U1846" s="3409"/>
      <c r="V1846" s="3409"/>
      <c r="W1846" s="3409"/>
      <c r="X1846" s="3409"/>
      <c r="Y1846" s="3409"/>
      <c r="Z1846" s="3409"/>
      <c r="AA1846" s="3409"/>
      <c r="AB1846" s="3409"/>
      <c r="AC1846" s="3409"/>
      <c r="AD1846" s="3409"/>
      <c r="AE1846" s="3409"/>
      <c r="AG1846" s="3410"/>
      <c r="AH1846" s="3410"/>
      <c r="AI1846" s="3410"/>
      <c r="AJ1846" s="3410"/>
      <c r="AK1846" s="3410"/>
      <c r="AL1846" s="3410"/>
    </row>
    <row r="1847" spans="1:38" ht="17.100000000000001" customHeight="1">
      <c r="A1847" s="701"/>
      <c r="B1847" s="634"/>
      <c r="C1847" s="5538" t="s">
        <v>583</v>
      </c>
      <c r="D1847" s="5539"/>
      <c r="E1847" s="4308">
        <f>SUM(E1848,E1852)</f>
        <v>171047</v>
      </c>
      <c r="F1847" s="549">
        <f t="shared" si="177"/>
        <v>0</v>
      </c>
      <c r="G1847" s="3415"/>
      <c r="H1847" s="3415"/>
      <c r="I1847" s="3415"/>
      <c r="J1847" s="3415"/>
      <c r="K1847" s="3415"/>
      <c r="L1847" s="3415"/>
      <c r="M1847" s="1690"/>
      <c r="N1847" s="3416"/>
      <c r="O1847" s="3416"/>
      <c r="P1847" s="3416"/>
      <c r="R1847" s="3416"/>
      <c r="S1847" s="3416"/>
      <c r="T1847" s="3416"/>
      <c r="U1847" s="3416"/>
      <c r="V1847" s="3416"/>
      <c r="W1847" s="3416"/>
      <c r="X1847" s="3416"/>
      <c r="Y1847" s="3416"/>
      <c r="Z1847" s="3416"/>
      <c r="AA1847" s="3416"/>
      <c r="AB1847" s="3416"/>
      <c r="AC1847" s="3416"/>
      <c r="AD1847" s="3416"/>
      <c r="AE1847" s="3416"/>
      <c r="AG1847" s="3417"/>
      <c r="AH1847" s="3417"/>
      <c r="AI1847" s="3417"/>
      <c r="AJ1847" s="3417"/>
      <c r="AK1847" s="3417"/>
      <c r="AL1847" s="3417"/>
    </row>
    <row r="1848" spans="1:38" ht="17.100000000000001" customHeight="1">
      <c r="A1848" s="701"/>
      <c r="B1848" s="634"/>
      <c r="C1848" s="5540" t="s">
        <v>584</v>
      </c>
      <c r="D1848" s="5541"/>
      <c r="E1848" s="4309">
        <f>SUM(E1849:E1850)</f>
        <v>19024</v>
      </c>
      <c r="F1848" s="549">
        <f t="shared" si="177"/>
        <v>0</v>
      </c>
      <c r="G1848" s="3418"/>
      <c r="H1848" s="3418"/>
      <c r="I1848" s="3418"/>
      <c r="J1848" s="3418"/>
      <c r="K1848" s="3418"/>
      <c r="L1848" s="3418"/>
      <c r="M1848" s="1690"/>
      <c r="N1848" s="3419"/>
      <c r="O1848" s="3419"/>
      <c r="P1848" s="3419"/>
      <c r="R1848" s="3419"/>
      <c r="S1848" s="3419"/>
      <c r="T1848" s="3419"/>
      <c r="U1848" s="3419"/>
      <c r="V1848" s="3419"/>
      <c r="W1848" s="3419"/>
      <c r="X1848" s="3419"/>
      <c r="Y1848" s="3419"/>
      <c r="Z1848" s="3419"/>
      <c r="AA1848" s="3419"/>
      <c r="AB1848" s="3419"/>
      <c r="AC1848" s="3419"/>
      <c r="AD1848" s="3419"/>
      <c r="AE1848" s="3419"/>
      <c r="AG1848" s="3420"/>
      <c r="AH1848" s="3420"/>
      <c r="AI1848" s="3420"/>
      <c r="AJ1848" s="3420"/>
      <c r="AK1848" s="3420"/>
      <c r="AL1848" s="3420"/>
    </row>
    <row r="1849" spans="1:38" ht="17.100000000000001" customHeight="1">
      <c r="A1849" s="701"/>
      <c r="B1849" s="634"/>
      <c r="C1849" s="4319" t="s">
        <v>589</v>
      </c>
      <c r="D1849" s="4320" t="s">
        <v>590</v>
      </c>
      <c r="E1849" s="4308">
        <f>F1849</f>
        <v>12726</v>
      </c>
      <c r="F1849" s="549">
        <f t="shared" si="177"/>
        <v>12726</v>
      </c>
      <c r="G1849" s="3421"/>
      <c r="H1849" s="3421"/>
      <c r="I1849" s="3421"/>
      <c r="J1849" s="3421"/>
      <c r="K1849" s="3421"/>
      <c r="L1849" s="3421"/>
      <c r="M1849" s="1690"/>
      <c r="N1849" s="3422"/>
      <c r="O1849" s="3422"/>
      <c r="P1849" s="3422"/>
      <c r="R1849" s="3422"/>
      <c r="S1849" s="3422"/>
      <c r="T1849" s="3422"/>
      <c r="U1849" s="3422"/>
      <c r="V1849" s="3422"/>
      <c r="W1849" s="3422"/>
      <c r="X1849" s="3422"/>
      <c r="Y1849" s="3422"/>
      <c r="Z1849" s="3422"/>
      <c r="AA1849" s="3422">
        <v>12726</v>
      </c>
      <c r="AB1849" s="3422"/>
      <c r="AC1849" s="3422"/>
      <c r="AD1849" s="3422"/>
      <c r="AE1849" s="3422"/>
      <c r="AG1849" s="3423"/>
      <c r="AH1849" s="3423"/>
      <c r="AI1849" s="3423"/>
      <c r="AJ1849" s="3423"/>
      <c r="AK1849" s="3423"/>
      <c r="AL1849" s="3423"/>
    </row>
    <row r="1850" spans="1:38" ht="16.5" customHeight="1">
      <c r="A1850" s="701"/>
      <c r="B1850" s="634"/>
      <c r="C1850" s="4321" t="s">
        <v>591</v>
      </c>
      <c r="D1850" s="4322" t="s">
        <v>592</v>
      </c>
      <c r="E1850" s="4308">
        <f>F1850</f>
        <v>6298</v>
      </c>
      <c r="F1850" s="549">
        <f t="shared" si="177"/>
        <v>6298</v>
      </c>
      <c r="G1850" s="3424"/>
      <c r="H1850" s="3424"/>
      <c r="I1850" s="3424"/>
      <c r="J1850" s="3424"/>
      <c r="K1850" s="3424"/>
      <c r="L1850" s="3424"/>
      <c r="M1850" s="1690"/>
      <c r="N1850" s="3425"/>
      <c r="O1850" s="3425"/>
      <c r="P1850" s="3425"/>
      <c r="R1850" s="3425"/>
      <c r="S1850" s="3425"/>
      <c r="T1850" s="3425"/>
      <c r="U1850" s="3425"/>
      <c r="V1850" s="3425"/>
      <c r="W1850" s="3425"/>
      <c r="X1850" s="3425"/>
      <c r="Y1850" s="3425"/>
      <c r="Z1850" s="3425"/>
      <c r="AA1850" s="3425">
        <v>6298</v>
      </c>
      <c r="AB1850" s="3425"/>
      <c r="AC1850" s="3425"/>
      <c r="AD1850" s="3425"/>
      <c r="AE1850" s="3425"/>
      <c r="AG1850" s="3426"/>
      <c r="AH1850" s="3426"/>
      <c r="AI1850" s="3426"/>
      <c r="AJ1850" s="3426"/>
      <c r="AK1850" s="3426"/>
      <c r="AL1850" s="3426"/>
    </row>
    <row r="1851" spans="1:38" ht="17.100000000000001" customHeight="1">
      <c r="A1851" s="701"/>
      <c r="B1851" s="634"/>
      <c r="C1851" s="3751"/>
      <c r="D1851" s="4271"/>
      <c r="E1851" s="4308"/>
      <c r="F1851" s="549">
        <f t="shared" si="177"/>
        <v>0</v>
      </c>
      <c r="G1851" s="3424"/>
      <c r="H1851" s="3424"/>
      <c r="I1851" s="3424"/>
      <c r="J1851" s="3424"/>
      <c r="K1851" s="3424"/>
      <c r="L1851" s="3424"/>
      <c r="M1851" s="1690"/>
      <c r="N1851" s="3425"/>
      <c r="O1851" s="3425"/>
      <c r="P1851" s="3425"/>
      <c r="R1851" s="3425"/>
      <c r="S1851" s="3425"/>
      <c r="T1851" s="3425"/>
      <c r="U1851" s="3425"/>
      <c r="V1851" s="3425"/>
      <c r="W1851" s="3425"/>
      <c r="X1851" s="3425"/>
      <c r="Y1851" s="3425"/>
      <c r="Z1851" s="3425"/>
      <c r="AA1851" s="3425"/>
      <c r="AB1851" s="3425"/>
      <c r="AC1851" s="3425"/>
      <c r="AD1851" s="3425"/>
      <c r="AE1851" s="3425"/>
      <c r="AG1851" s="3426"/>
      <c r="AH1851" s="3426"/>
      <c r="AI1851" s="3426"/>
      <c r="AJ1851" s="3426"/>
      <c r="AK1851" s="3426"/>
      <c r="AL1851" s="3426"/>
    </row>
    <row r="1852" spans="1:38" ht="17.100000000000001" customHeight="1">
      <c r="A1852" s="701"/>
      <c r="B1852" s="634"/>
      <c r="C1852" s="5542" t="s">
        <v>597</v>
      </c>
      <c r="D1852" s="5543"/>
      <c r="E1852" s="870">
        <f>SUM(E1853:E1854)</f>
        <v>152023</v>
      </c>
      <c r="F1852" s="549">
        <f t="shared" si="177"/>
        <v>0</v>
      </c>
      <c r="G1852" s="3424"/>
      <c r="H1852" s="3424"/>
      <c r="I1852" s="3424"/>
      <c r="J1852" s="3424"/>
      <c r="K1852" s="3424"/>
      <c r="L1852" s="3424"/>
      <c r="M1852" s="1690"/>
      <c r="N1852" s="3425"/>
      <c r="O1852" s="3425"/>
      <c r="P1852" s="3425"/>
      <c r="R1852" s="3425"/>
      <c r="S1852" s="3425"/>
      <c r="T1852" s="3425"/>
      <c r="U1852" s="3425"/>
      <c r="V1852" s="3425"/>
      <c r="W1852" s="3425"/>
      <c r="X1852" s="3425"/>
      <c r="Y1852" s="3425"/>
      <c r="Z1852" s="3425"/>
      <c r="AA1852" s="3425"/>
      <c r="AB1852" s="3425"/>
      <c r="AC1852" s="3425"/>
      <c r="AD1852" s="3425"/>
      <c r="AE1852" s="3425"/>
      <c r="AG1852" s="3426"/>
      <c r="AH1852" s="3426"/>
      <c r="AI1852" s="3426"/>
      <c r="AJ1852" s="3426"/>
      <c r="AK1852" s="3426"/>
      <c r="AL1852" s="3426"/>
    </row>
    <row r="1853" spans="1:38" ht="17.100000000000001" customHeight="1">
      <c r="A1853" s="701"/>
      <c r="B1853" s="634"/>
      <c r="C1853" s="4319" t="s">
        <v>600</v>
      </c>
      <c r="D1853" s="4320" t="s">
        <v>601</v>
      </c>
      <c r="E1853" s="4308">
        <f>F1853</f>
        <v>102106</v>
      </c>
      <c r="F1853" s="549">
        <f t="shared" si="177"/>
        <v>102106</v>
      </c>
      <c r="G1853" s="3427"/>
      <c r="H1853" s="3427"/>
      <c r="I1853" s="3427"/>
      <c r="J1853" s="3427"/>
      <c r="K1853" s="3427"/>
      <c r="L1853" s="3427"/>
      <c r="M1853" s="1690"/>
      <c r="N1853" s="3428"/>
      <c r="O1853" s="3428"/>
      <c r="P1853" s="3428"/>
      <c r="R1853" s="3428"/>
      <c r="S1853" s="3428"/>
      <c r="T1853" s="3428"/>
      <c r="U1853" s="3428"/>
      <c r="V1853" s="3428"/>
      <c r="W1853" s="3428"/>
      <c r="X1853" s="3428"/>
      <c r="Y1853" s="3428"/>
      <c r="Z1853" s="3428"/>
      <c r="AA1853" s="3428">
        <v>102106</v>
      </c>
      <c r="AB1853" s="3428"/>
      <c r="AC1853" s="3428"/>
      <c r="AD1853" s="3428"/>
      <c r="AE1853" s="3428"/>
      <c r="AG1853" s="3429"/>
      <c r="AH1853" s="3429"/>
      <c r="AI1853" s="3429"/>
      <c r="AJ1853" s="3429"/>
      <c r="AK1853" s="3429"/>
      <c r="AL1853" s="3429"/>
    </row>
    <row r="1854" spans="1:38" ht="17.100000000000001" customHeight="1">
      <c r="A1854" s="701"/>
      <c r="B1854" s="634"/>
      <c r="C1854" s="4323" t="s">
        <v>610</v>
      </c>
      <c r="D1854" s="4324" t="s">
        <v>611</v>
      </c>
      <c r="E1854" s="4308">
        <f>F1854</f>
        <v>49917</v>
      </c>
      <c r="F1854" s="549">
        <f>SUM(G1854:AJ1854)</f>
        <v>49917</v>
      </c>
      <c r="G1854" s="3430"/>
      <c r="H1854" s="3430"/>
      <c r="I1854" s="3430"/>
      <c r="J1854" s="3430"/>
      <c r="K1854" s="3430"/>
      <c r="L1854" s="3430"/>
      <c r="M1854" s="1690"/>
      <c r="N1854" s="3431"/>
      <c r="O1854" s="3431"/>
      <c r="P1854" s="3431"/>
      <c r="R1854" s="3431"/>
      <c r="S1854" s="3431"/>
      <c r="T1854" s="3431"/>
      <c r="U1854" s="3431"/>
      <c r="V1854" s="3431"/>
      <c r="W1854" s="3431"/>
      <c r="X1854" s="3431"/>
      <c r="Y1854" s="3431"/>
      <c r="Z1854" s="3431"/>
      <c r="AA1854" s="3431">
        <v>49917</v>
      </c>
      <c r="AB1854" s="3431"/>
      <c r="AC1854" s="3431"/>
      <c r="AD1854" s="3431"/>
      <c r="AE1854" s="3431"/>
      <c r="AG1854" s="3432"/>
      <c r="AH1854" s="3432"/>
      <c r="AI1854" s="3432"/>
      <c r="AJ1854" s="3432"/>
      <c r="AK1854" s="3432"/>
      <c r="AL1854" s="3432"/>
    </row>
    <row r="1855" spans="1:38" ht="10.5" customHeight="1">
      <c r="A1855" s="695"/>
      <c r="B1855" s="634"/>
      <c r="C1855" s="4325"/>
      <c r="D1855" s="4302"/>
      <c r="E1855" s="4308"/>
      <c r="F1855" s="549">
        <f t="shared" ref="F1855:F1866" si="184">SUM(G1855:AJ1855)</f>
        <v>0</v>
      </c>
      <c r="G1855" s="3430"/>
      <c r="H1855" s="3430"/>
      <c r="I1855" s="3430"/>
      <c r="J1855" s="3430"/>
      <c r="K1855" s="3430"/>
      <c r="L1855" s="3430"/>
      <c r="M1855" s="1690"/>
      <c r="N1855" s="3431"/>
      <c r="O1855" s="3431"/>
      <c r="P1855" s="3431"/>
      <c r="R1855" s="3431"/>
      <c r="S1855" s="3431"/>
      <c r="T1855" s="3431"/>
      <c r="U1855" s="3431"/>
      <c r="V1855" s="3431"/>
      <c r="W1855" s="3431"/>
      <c r="X1855" s="3431"/>
      <c r="Y1855" s="3431"/>
      <c r="Z1855" s="3431"/>
      <c r="AA1855" s="3431"/>
      <c r="AB1855" s="3431"/>
      <c r="AC1855" s="3431"/>
      <c r="AD1855" s="3431"/>
      <c r="AE1855" s="3431"/>
      <c r="AG1855" s="3432"/>
      <c r="AH1855" s="3432"/>
      <c r="AI1855" s="3432"/>
      <c r="AJ1855" s="3432"/>
      <c r="AK1855" s="3432"/>
      <c r="AL1855" s="3432"/>
    </row>
    <row r="1856" spans="1:38" ht="17.100000000000001" customHeight="1">
      <c r="A1856" s="701"/>
      <c r="B1856" s="634"/>
      <c r="C1856" s="5544" t="s">
        <v>1003</v>
      </c>
      <c r="D1856" s="5545"/>
      <c r="E1856" s="796">
        <f>SUM(E1857:E1858)</f>
        <v>5485730</v>
      </c>
      <c r="F1856" s="549">
        <f t="shared" si="184"/>
        <v>0</v>
      </c>
      <c r="G1856" s="3430"/>
      <c r="H1856" s="3430"/>
      <c r="I1856" s="3430"/>
      <c r="J1856" s="3430"/>
      <c r="K1856" s="3430"/>
      <c r="L1856" s="3430"/>
      <c r="M1856" s="1690"/>
      <c r="N1856" s="3431"/>
      <c r="O1856" s="3431"/>
      <c r="P1856" s="3431"/>
      <c r="R1856" s="3431"/>
      <c r="S1856" s="3431"/>
      <c r="T1856" s="3431"/>
      <c r="U1856" s="3431"/>
      <c r="V1856" s="3431"/>
      <c r="W1856" s="3431"/>
      <c r="X1856" s="3431"/>
      <c r="Y1856" s="3431"/>
      <c r="Z1856" s="3431"/>
      <c r="AA1856" s="3431"/>
      <c r="AB1856" s="3431"/>
      <c r="AC1856" s="3431"/>
      <c r="AD1856" s="3431"/>
      <c r="AE1856" s="3431"/>
      <c r="AG1856" s="3432"/>
      <c r="AH1856" s="3432"/>
      <c r="AI1856" s="3432"/>
      <c r="AJ1856" s="3432"/>
      <c r="AK1856" s="3432"/>
      <c r="AL1856" s="3432"/>
    </row>
    <row r="1857" spans="1:40" ht="54" customHeight="1">
      <c r="A1857" s="701"/>
      <c r="B1857" s="634"/>
      <c r="C1857" s="4326" t="s">
        <v>66</v>
      </c>
      <c r="D1857" s="4327" t="s">
        <v>682</v>
      </c>
      <c r="E1857" s="4328">
        <f>F1857</f>
        <v>1733866</v>
      </c>
      <c r="F1857" s="549">
        <f t="shared" si="184"/>
        <v>1733866</v>
      </c>
      <c r="G1857" s="3433"/>
      <c r="H1857" s="3433"/>
      <c r="I1857" s="3433"/>
      <c r="J1857" s="3433"/>
      <c r="K1857" s="3433"/>
      <c r="L1857" s="3433"/>
      <c r="M1857" s="1690"/>
      <c r="N1857" s="3434"/>
      <c r="O1857" s="3434"/>
      <c r="P1857" s="3434"/>
      <c r="R1857" s="3434"/>
      <c r="S1857" s="3434"/>
      <c r="T1857" s="3434"/>
      <c r="U1857" s="3434"/>
      <c r="V1857" s="3434"/>
      <c r="W1857" s="3434"/>
      <c r="X1857" s="3434"/>
      <c r="Y1857" s="3434"/>
      <c r="Z1857" s="3434"/>
      <c r="AA1857" s="3434">
        <v>1733866</v>
      </c>
      <c r="AB1857" s="3434"/>
      <c r="AC1857" s="3434"/>
      <c r="AD1857" s="3434"/>
      <c r="AE1857" s="3434"/>
      <c r="AG1857" s="3435"/>
      <c r="AH1857" s="3435"/>
      <c r="AI1857" s="3435"/>
      <c r="AJ1857" s="3435"/>
      <c r="AK1857" s="3435"/>
      <c r="AL1857" s="3435"/>
    </row>
    <row r="1858" spans="1:40" ht="30" customHeight="1">
      <c r="A1858" s="701"/>
      <c r="B1858" s="634"/>
      <c r="C1858" s="4329" t="s">
        <v>1004</v>
      </c>
      <c r="D1858" s="4330" t="s">
        <v>1005</v>
      </c>
      <c r="E1858" s="4328">
        <f t="shared" ref="E1858" si="185">F1858</f>
        <v>3751864</v>
      </c>
      <c r="F1858" s="549">
        <f t="shared" si="184"/>
        <v>3751864</v>
      </c>
      <c r="G1858" s="3436"/>
      <c r="H1858" s="3436"/>
      <c r="I1858" s="3436"/>
      <c r="J1858" s="3436"/>
      <c r="K1858" s="3436"/>
      <c r="L1858" s="3436"/>
      <c r="M1858" s="1690"/>
      <c r="N1858" s="3437"/>
      <c r="O1858" s="3437"/>
      <c r="P1858" s="3437"/>
      <c r="R1858" s="3437"/>
      <c r="S1858" s="3437"/>
      <c r="T1858" s="3437"/>
      <c r="U1858" s="3437"/>
      <c r="V1858" s="3437"/>
      <c r="W1858" s="3437"/>
      <c r="X1858" s="3437"/>
      <c r="Y1858" s="3437"/>
      <c r="Z1858" s="3437"/>
      <c r="AA1858" s="3437">
        <v>3751864</v>
      </c>
      <c r="AB1858" s="3437"/>
      <c r="AC1858" s="3437"/>
      <c r="AD1858" s="3437"/>
      <c r="AE1858" s="3437"/>
      <c r="AG1858" s="3438"/>
      <c r="AH1858" s="3438"/>
      <c r="AI1858" s="3438"/>
      <c r="AJ1858" s="3438"/>
      <c r="AK1858" s="3438"/>
      <c r="AL1858" s="3438"/>
    </row>
    <row r="1859" spans="1:40" ht="12" customHeight="1">
      <c r="A1859" s="701"/>
      <c r="B1859" s="634"/>
      <c r="C1859" s="5447"/>
      <c r="D1859" s="5564"/>
      <c r="E1859" s="796"/>
      <c r="F1859" s="549">
        <f t="shared" si="184"/>
        <v>0</v>
      </c>
      <c r="G1859" s="3436"/>
      <c r="H1859" s="3436"/>
      <c r="I1859" s="3436"/>
      <c r="J1859" s="3436"/>
      <c r="K1859" s="3436"/>
      <c r="L1859" s="3436"/>
      <c r="M1859" s="1690"/>
      <c r="N1859" s="3437"/>
      <c r="O1859" s="3437"/>
      <c r="P1859" s="3437"/>
      <c r="R1859" s="3437"/>
      <c r="S1859" s="3437"/>
      <c r="T1859" s="3437"/>
      <c r="U1859" s="3437"/>
      <c r="V1859" s="3437"/>
      <c r="W1859" s="3437"/>
      <c r="X1859" s="3437"/>
      <c r="Y1859" s="3437"/>
      <c r="Z1859" s="3437"/>
      <c r="AA1859" s="3437"/>
      <c r="AB1859" s="3437"/>
      <c r="AC1859" s="3437"/>
      <c r="AD1859" s="3437"/>
      <c r="AE1859" s="3437"/>
      <c r="AG1859" s="3438"/>
      <c r="AH1859" s="3438"/>
      <c r="AI1859" s="3438"/>
      <c r="AJ1859" s="3438"/>
      <c r="AK1859" s="3438"/>
      <c r="AL1859" s="3438"/>
    </row>
    <row r="1860" spans="1:40" ht="17.100000000000001" customHeight="1">
      <c r="A1860" s="701"/>
      <c r="B1860" s="634"/>
      <c r="C1860" s="5565" t="s">
        <v>634</v>
      </c>
      <c r="D1860" s="5566"/>
      <c r="E1860" s="4308">
        <f>SUM(E1861:E1862)</f>
        <v>2431809</v>
      </c>
      <c r="F1860" s="549">
        <f t="shared" si="184"/>
        <v>0</v>
      </c>
      <c r="G1860" s="3436"/>
      <c r="H1860" s="3436"/>
      <c r="I1860" s="3436"/>
      <c r="J1860" s="3436"/>
      <c r="K1860" s="3436"/>
      <c r="L1860" s="3436"/>
      <c r="M1860" s="1690"/>
      <c r="N1860" s="3437"/>
      <c r="O1860" s="3437"/>
      <c r="P1860" s="3437"/>
      <c r="R1860" s="3437"/>
      <c r="S1860" s="3437"/>
      <c r="T1860" s="3437"/>
      <c r="U1860" s="3437"/>
      <c r="V1860" s="3437"/>
      <c r="W1860" s="3437"/>
      <c r="X1860" s="3437"/>
      <c r="Y1860" s="3437"/>
      <c r="Z1860" s="3437"/>
      <c r="AA1860" s="3437"/>
      <c r="AB1860" s="3437"/>
      <c r="AC1860" s="3437"/>
      <c r="AD1860" s="3437"/>
      <c r="AE1860" s="3437"/>
      <c r="AG1860" s="3438"/>
      <c r="AH1860" s="3438"/>
      <c r="AI1860" s="3438"/>
      <c r="AJ1860" s="3438"/>
      <c r="AK1860" s="3438"/>
      <c r="AL1860" s="3438"/>
    </row>
    <row r="1861" spans="1:40" ht="17.100000000000001" customHeight="1">
      <c r="A1861" s="701"/>
      <c r="B1861" s="634"/>
      <c r="C1861" s="4475" t="s">
        <v>876</v>
      </c>
      <c r="D1861" s="4476" t="s">
        <v>877</v>
      </c>
      <c r="E1861" s="4458">
        <f>F1861</f>
        <v>437149</v>
      </c>
      <c r="F1861" s="549">
        <f t="shared" si="184"/>
        <v>437149</v>
      </c>
      <c r="M1861" s="1690"/>
      <c r="AA1861" s="3440">
        <v>437149</v>
      </c>
    </row>
    <row r="1862" spans="1:40" ht="17.100000000000001" customHeight="1">
      <c r="A1862" s="701"/>
      <c r="B1862" s="634"/>
      <c r="C1862" s="4477" t="s">
        <v>770</v>
      </c>
      <c r="D1862" s="4478" t="s">
        <v>771</v>
      </c>
      <c r="E1862" s="4471">
        <f>F1862</f>
        <v>1994660</v>
      </c>
      <c r="F1862" s="549">
        <f t="shared" si="184"/>
        <v>1994660</v>
      </c>
      <c r="M1862" s="1690"/>
      <c r="AA1862" s="3440">
        <v>1994660</v>
      </c>
    </row>
    <row r="1863" spans="1:40" ht="12" customHeight="1" thickBot="1">
      <c r="A1863" s="4479"/>
      <c r="B1863" s="684"/>
      <c r="C1863" s="622"/>
      <c r="D1863" s="679"/>
      <c r="E1863" s="585"/>
      <c r="F1863" s="549">
        <f t="shared" si="184"/>
        <v>0</v>
      </c>
      <c r="M1863" s="1690"/>
    </row>
    <row r="1864" spans="1:40" ht="17.100000000000001" customHeight="1">
      <c r="A1864" s="631"/>
      <c r="B1864" s="634"/>
      <c r="C1864" s="5567" t="s">
        <v>637</v>
      </c>
      <c r="D1864" s="5568"/>
      <c r="E1864" s="1261">
        <f>SUM(E1865)</f>
        <v>176000</v>
      </c>
      <c r="F1864" s="549">
        <f t="shared" si="184"/>
        <v>0</v>
      </c>
    </row>
    <row r="1865" spans="1:40" ht="17.100000000000001" customHeight="1">
      <c r="A1865" s="631"/>
      <c r="B1865" s="634"/>
      <c r="C1865" s="5569" t="s">
        <v>638</v>
      </c>
      <c r="D1865" s="5570"/>
      <c r="E1865" s="4331">
        <f>SUM(E1866:E1866)</f>
        <v>176000</v>
      </c>
      <c r="F1865" s="549">
        <f t="shared" si="184"/>
        <v>0</v>
      </c>
    </row>
    <row r="1866" spans="1:40" ht="54.75" customHeight="1" thickBot="1">
      <c r="A1866" s="631"/>
      <c r="B1866" s="634"/>
      <c r="C1866" s="4118" t="s">
        <v>916</v>
      </c>
      <c r="D1866" s="4332" t="s">
        <v>917</v>
      </c>
      <c r="E1866" s="619">
        <f>F1866</f>
        <v>176000</v>
      </c>
      <c r="F1866" s="549">
        <f t="shared" si="184"/>
        <v>176000</v>
      </c>
      <c r="AA1866" s="3440">
        <v>176000</v>
      </c>
    </row>
    <row r="1867" spans="1:40" ht="17.100000000000001" customHeight="1" thickBot="1">
      <c r="A1867" s="5571" t="s">
        <v>1006</v>
      </c>
      <c r="B1867" s="5572"/>
      <c r="C1867" s="5572"/>
      <c r="D1867" s="5573"/>
      <c r="E1867" s="592">
        <f>SUM(E8,E116,E157,E203,E337,E375,E398,E412,E430,E469,E737,E755,E764,E774,E1083,E1189,E1323,E1418,E1485,E1535,E1687,E1800,E1840,E146)</f>
        <v>2797023470.23</v>
      </c>
      <c r="G1867" s="3439">
        <f>SUM(G8:G1866)</f>
        <v>2745719</v>
      </c>
      <c r="H1867" s="3439">
        <f>SUM(H8:H1866)</f>
        <v>1834728</v>
      </c>
      <c r="I1867" s="3439">
        <f>SUM(I8:I1866)-I595-I596</f>
        <v>217623797</v>
      </c>
      <c r="J1867" s="3439">
        <f>SUM(J8:J1866)</f>
        <v>15858616.6</v>
      </c>
      <c r="K1867" s="3439">
        <f>SUM(K8:K1866)-K1187-K1188-K1321-K1322</f>
        <v>55260226</v>
      </c>
      <c r="L1867" s="3439">
        <f>SUM(L8:L1866)-L1187-L1188-L1321-L1322</f>
        <v>0</v>
      </c>
      <c r="M1867" s="3253">
        <f>SUM(M8:M1866)-M733-M734-M735-M736</f>
        <v>6441384</v>
      </c>
      <c r="N1867" s="3440">
        <f>SUM(N8:N1866)-N198-N1081-N1082</f>
        <v>72057102</v>
      </c>
      <c r="O1867" s="3440">
        <f t="shared" ref="O1867:T1867" si="186">SUM(O8:O1866)</f>
        <v>2247</v>
      </c>
      <c r="P1867" s="3440">
        <f t="shared" si="186"/>
        <v>278914699</v>
      </c>
      <c r="Q1867" s="3414">
        <f t="shared" si="186"/>
        <v>41074227</v>
      </c>
      <c r="R1867" s="3440">
        <f t="shared" si="186"/>
        <v>24856114</v>
      </c>
      <c r="S1867" s="3440">
        <f t="shared" si="186"/>
        <v>1874107</v>
      </c>
      <c r="T1867" s="3440">
        <f t="shared" si="186"/>
        <v>18461417</v>
      </c>
      <c r="U1867" s="3440">
        <f>SUM(U8:U1866)-U1601</f>
        <v>15175205</v>
      </c>
      <c r="V1867" s="3440">
        <f>SUM(V8:V1866)</f>
        <v>1340789</v>
      </c>
      <c r="W1867" s="3440">
        <f>SUM(W8:W1866)</f>
        <v>1521428</v>
      </c>
      <c r="X1867" s="3440">
        <f>SUM(X8:X1866)</f>
        <v>15574044</v>
      </c>
      <c r="Y1867" s="3440">
        <f>SUM(Y8:Y1866)-Y280</f>
        <v>288336826</v>
      </c>
      <c r="Z1867" s="3440">
        <f>SUM(Z8:Z1866)-Z276-Z277-Z278-Z279-Z281</f>
        <v>1159295411.6300001</v>
      </c>
      <c r="AA1867" s="3440">
        <f>SUM(AA8:AA1866)</f>
        <v>44635570</v>
      </c>
      <c r="AB1867" s="3440">
        <f>SUM(AB8:AB1866)</f>
        <v>114066961.77999999</v>
      </c>
      <c r="AC1867" s="3440">
        <f>SUM(AC8:AC1866)</f>
        <v>197488410</v>
      </c>
      <c r="AD1867" s="3440">
        <f>SUM(AD8:AD1866)-AD595-AD596</f>
        <v>38326515</v>
      </c>
      <c r="AE1867" s="3440">
        <f t="shared" ref="AE1867:AJ1867" si="187">SUM(AE8:AE1866)</f>
        <v>9346192</v>
      </c>
      <c r="AF1867" s="3440">
        <f t="shared" si="187"/>
        <v>30471959</v>
      </c>
      <c r="AG1867" s="3440">
        <f t="shared" si="187"/>
        <v>1800000</v>
      </c>
      <c r="AH1867" s="3440">
        <f t="shared" si="187"/>
        <v>916667</v>
      </c>
      <c r="AI1867" s="3440">
        <f t="shared" si="187"/>
        <v>110514601</v>
      </c>
      <c r="AJ1867" s="3440">
        <f t="shared" si="187"/>
        <v>13153700</v>
      </c>
    </row>
    <row r="1868" spans="1:40" ht="13.5" thickBot="1">
      <c r="A1868" s="5574"/>
      <c r="B1868" s="5575"/>
      <c r="C1868" s="5575"/>
      <c r="D1868" s="5575"/>
      <c r="E1868" s="709"/>
      <c r="F1868" s="549">
        <f>SUM(F10:F1866)-F198-F276-F277-F278-F279-F281-F733-F734-F735-F736-F1081-F1082-F1187-F1188-F1321-F1322-F1601-F595-F596-F280</f>
        <v>2778968663.0099998</v>
      </c>
      <c r="G1868" s="3439" t="s">
        <v>571</v>
      </c>
      <c r="H1868" s="3439" t="s">
        <v>572</v>
      </c>
      <c r="I1868" s="3439" t="s">
        <v>573</v>
      </c>
      <c r="J1868" s="3439" t="s">
        <v>574</v>
      </c>
      <c r="K1868" s="3439" t="s">
        <v>576</v>
      </c>
      <c r="L1868" s="3439" t="s">
        <v>575</v>
      </c>
      <c r="M1868" s="3443" t="s">
        <v>577</v>
      </c>
      <c r="N1868" s="3439" t="s">
        <v>578</v>
      </c>
      <c r="O1868" s="3439" t="s">
        <v>579</v>
      </c>
      <c r="P1868" s="3439" t="s">
        <v>580</v>
      </c>
      <c r="Q1868" s="3444" t="s">
        <v>581</v>
      </c>
      <c r="R1868" s="3439" t="s">
        <v>550</v>
      </c>
      <c r="S1868" s="3439" t="s">
        <v>551</v>
      </c>
      <c r="T1868" s="3439" t="s">
        <v>552</v>
      </c>
      <c r="U1868" s="3439" t="s">
        <v>553</v>
      </c>
      <c r="V1868" s="3439" t="s">
        <v>1007</v>
      </c>
      <c r="W1868" s="3439" t="s">
        <v>555</v>
      </c>
      <c r="X1868" s="3439" t="s">
        <v>556</v>
      </c>
      <c r="Y1868" s="3439" t="s">
        <v>557</v>
      </c>
      <c r="Z1868" s="3439" t="s">
        <v>558</v>
      </c>
      <c r="AA1868" s="3439" t="s">
        <v>559</v>
      </c>
      <c r="AB1868" s="3439" t="s">
        <v>560</v>
      </c>
      <c r="AC1868" s="3439" t="s">
        <v>561</v>
      </c>
      <c r="AD1868" s="3439" t="s">
        <v>562</v>
      </c>
      <c r="AE1868" s="3439" t="s">
        <v>563</v>
      </c>
      <c r="AF1868" s="3444" t="s">
        <v>564</v>
      </c>
      <c r="AG1868" s="3439" t="s">
        <v>565</v>
      </c>
      <c r="AH1868" s="3439" t="s">
        <v>1008</v>
      </c>
      <c r="AI1868" s="3439" t="s">
        <v>567</v>
      </c>
      <c r="AJ1868" s="3445" t="s">
        <v>568</v>
      </c>
    </row>
    <row r="1869" spans="1:40" ht="17.100000000000001" customHeight="1" thickBot="1">
      <c r="A1869" s="5551" t="s">
        <v>168</v>
      </c>
      <c r="B1869" s="5552"/>
      <c r="C1869" s="5552"/>
      <c r="D1869" s="5553"/>
      <c r="E1869" s="710"/>
    </row>
    <row r="1870" spans="1:40" ht="17.25" customHeight="1" thickBot="1">
      <c r="A1870" s="5554" t="s">
        <v>1009</v>
      </c>
      <c r="B1870" s="5555"/>
      <c r="C1870" s="5555"/>
      <c r="D1870" s="5556"/>
      <c r="E1870" s="711">
        <f>E1871+E1874+E1875+E1876+E1877+E1878</f>
        <v>1287172926.5999999</v>
      </c>
      <c r="AM1870" s="712"/>
      <c r="AN1870" s="713"/>
    </row>
    <row r="1871" spans="1:40" ht="17.100000000000001" customHeight="1">
      <c r="A1871" s="5557" t="s">
        <v>1010</v>
      </c>
      <c r="B1871" s="5558"/>
      <c r="C1871" s="5558"/>
      <c r="D1871" s="5558"/>
      <c r="E1871" s="997">
        <f>E1872+E1873</f>
        <v>580287321.60000002</v>
      </c>
      <c r="AM1871" s="712"/>
    </row>
    <row r="1872" spans="1:40" ht="19.5" customHeight="1">
      <c r="A1872" s="5559" t="s">
        <v>1011</v>
      </c>
      <c r="B1872" s="5560"/>
      <c r="C1872" s="5560"/>
      <c r="D1872" s="5560"/>
      <c r="E1872" s="4333">
        <f>E12+E150+E811+E379+E402+E473+E508+E600+E611+E647+E666+E782+E848+E867+E881+E951+E1007+E1151+E1163+E1197+E1337+E1422+E1463+E1499+E1539+E1632+E1776+E1804+E1848+E95+E300+E351+E1644+E1661+E1675</f>
        <v>257687645</v>
      </c>
      <c r="F1872" s="549">
        <f>E1867-F1868</f>
        <v>18054807.220000267</v>
      </c>
      <c r="AM1872" s="712"/>
    </row>
    <row r="1873" spans="1:140" ht="18.75" customHeight="1">
      <c r="A1873" s="5561" t="s">
        <v>1012</v>
      </c>
      <c r="B1873" s="5560"/>
      <c r="C1873" s="5560"/>
      <c r="D1873" s="5560"/>
      <c r="E1873" s="4333">
        <f>E20+E49+E102+E207+E240+E247+E307+E341+E358+E385+E480+E407+E416+E495+E516+E605+E616+E873+E653+E669+E768+E792+E855+E891+E959+E1010+E1125+E1141+E1158+E1171+E1205+E1469+E1345+E1431+E1489+E1507+E1530+E1545+E1637+E1649+E1656+E1669+E1683+E1691+E1781+E1812+E1834+E1852+E221+E821+E443+E232+E434+E1605</f>
        <v>322599676.60000002</v>
      </c>
      <c r="G1873" s="3440"/>
      <c r="AM1873" s="712"/>
    </row>
    <row r="1874" spans="1:140" ht="17.100000000000001" customHeight="1">
      <c r="A1874" s="5562" t="s">
        <v>1013</v>
      </c>
      <c r="B1874" s="5563"/>
      <c r="C1874" s="5563"/>
      <c r="D1874" s="5563"/>
      <c r="E1874" s="4334">
        <f>E52+E110+E212+E235+E144+E346+E626+E753+E1086+E1100+E1015+E1116+E1128+E1136+E1146+E1192+E1224+E1271+E1326+E1494+E1533+E1550+E1694+E1703+E1712+E1721+E1730+E1739+E1748+E1757+E1766+E1856+E1838+E446+E1174+E1108</f>
        <v>430934766</v>
      </c>
      <c r="AM1874" s="712"/>
    </row>
    <row r="1875" spans="1:140" ht="17.100000000000001" customHeight="1">
      <c r="A1875" s="5562" t="s">
        <v>1014</v>
      </c>
      <c r="B1875" s="5563"/>
      <c r="C1875" s="5563"/>
      <c r="D1875" s="5563"/>
      <c r="E1875" s="4334">
        <f>E40+E839+E502+E540+E682+E806+E861+E906+E976+E1018+E1227+E1365+E1439+E1525+E1697+E1829+E1860+E661+E437+E1479+E490</f>
        <v>9148142</v>
      </c>
      <c r="F1875" s="549">
        <f>SUM(G1867:AJ1867)</f>
        <v>2778968663.0100002</v>
      </c>
      <c r="AM1875" s="712"/>
    </row>
    <row r="1876" spans="1:140" ht="15.75" customHeight="1">
      <c r="A1876" s="5583" t="s">
        <v>1015</v>
      </c>
      <c r="B1876" s="5563"/>
      <c r="C1876" s="5563"/>
      <c r="D1876" s="5563"/>
      <c r="E1876" s="4334">
        <f>E119+E63+E161+E449+E543+E629+E685+E909+E1235+E1274+E984+E1369+E1443+E1610+E1177+E1416+E1022+E361+E201+E1553+E316+E1785+E842</f>
        <v>253648997</v>
      </c>
      <c r="F1876" s="549">
        <f>F1868-F1875</f>
        <v>0</v>
      </c>
      <c r="AM1876" s="712"/>
    </row>
    <row r="1877" spans="1:140" ht="17.100000000000001" customHeight="1">
      <c r="A1877" s="5562" t="s">
        <v>1016</v>
      </c>
      <c r="B1877" s="5563"/>
      <c r="C1877" s="5563"/>
      <c r="D1877" s="5563"/>
      <c r="E1877" s="4334">
        <f>E763</f>
        <v>9106366</v>
      </c>
      <c r="AM1877" s="712"/>
    </row>
    <row r="1878" spans="1:140" ht="17.100000000000001" customHeight="1" thickBot="1">
      <c r="A1878" s="5584" t="s">
        <v>1017</v>
      </c>
      <c r="B1878" s="5585"/>
      <c r="C1878" s="5585"/>
      <c r="D1878" s="5585"/>
      <c r="E1878" s="4335">
        <f>E759</f>
        <v>4047334</v>
      </c>
      <c r="AM1878" s="712"/>
    </row>
    <row r="1879" spans="1:140" ht="15.75" customHeight="1" thickBot="1">
      <c r="A1879" s="5586" t="s">
        <v>1018</v>
      </c>
      <c r="B1879" s="5587"/>
      <c r="C1879" s="5587"/>
      <c r="D1879" s="5587"/>
      <c r="E1879" s="711">
        <f>E1880+E1882+E1883</f>
        <v>1509850543.6300001</v>
      </c>
      <c r="AM1879" s="712"/>
      <c r="AN1879" s="713"/>
    </row>
    <row r="1880" spans="1:140" ht="17.100000000000001" customHeight="1">
      <c r="A1880" s="5588" t="s">
        <v>1019</v>
      </c>
      <c r="B1880" s="5589"/>
      <c r="C1880" s="5589"/>
      <c r="D1880" s="5590"/>
      <c r="E1880" s="997">
        <f>E44+E1597+E57+E114+E194+E216+E262+E427+E777+E588+E642+E726+E740+E745+E749+E284+E289+E772+E227+E946+E1076+E1090+E1104+E1112+E1120+E295+E1182+E1317+E1332+E1483+E1708+E1726+E1735+E1412+E1744+E1762+E1753+E980+E1843+E1132+E1865+E1770+E1231+E1717+E997</f>
        <v>1479400543.6300001</v>
      </c>
      <c r="AM1880" s="712"/>
    </row>
    <row r="1881" spans="1:140" ht="18" customHeight="1">
      <c r="A1881" s="5561" t="s">
        <v>1020</v>
      </c>
      <c r="B1881" s="5560"/>
      <c r="C1881" s="5560"/>
      <c r="D1881" s="5576"/>
      <c r="E1881" s="4333">
        <f>E1600+E275+E732+E1186+E1320+E1080+E197+E594+E1001</f>
        <v>333248633.63</v>
      </c>
      <c r="AM1881" s="712"/>
    </row>
    <row r="1882" spans="1:140" ht="17.100000000000001" customHeight="1">
      <c r="A1882" s="5562" t="s">
        <v>1021</v>
      </c>
      <c r="B1882" s="5563"/>
      <c r="C1882" s="5563"/>
      <c r="D1882" s="5577"/>
      <c r="E1882" s="4336">
        <f>E335+E1096</f>
        <v>30450000</v>
      </c>
      <c r="AM1882" s="712"/>
    </row>
    <row r="1883" spans="1:140" ht="16.5" customHeight="1" thickBot="1">
      <c r="A1883" s="5578" t="s">
        <v>1022</v>
      </c>
      <c r="B1883" s="5579"/>
      <c r="C1883" s="5579"/>
      <c r="D1883" s="5580"/>
      <c r="E1883" s="4337">
        <v>0</v>
      </c>
      <c r="AM1883" s="712"/>
    </row>
    <row r="1884" spans="1:140" ht="14.25" hidden="1" customHeight="1">
      <c r="A1884" s="714"/>
      <c r="B1884" s="714"/>
      <c r="C1884" s="714"/>
      <c r="D1884" s="714"/>
      <c r="E1884" s="715"/>
    </row>
    <row r="1885" spans="1:140" s="716" customFormat="1" ht="27.75" hidden="1" customHeight="1">
      <c r="A1885" s="714"/>
      <c r="B1885" s="714"/>
      <c r="C1885" s="714"/>
      <c r="D1885" s="714"/>
      <c r="E1885" s="715"/>
      <c r="F1885" s="549"/>
      <c r="G1885" s="3439"/>
      <c r="H1885" s="3439"/>
      <c r="I1885" s="3439"/>
      <c r="J1885" s="3439"/>
      <c r="K1885" s="3439"/>
      <c r="L1885" s="3439"/>
      <c r="M1885" s="3253"/>
      <c r="N1885" s="3440"/>
      <c r="O1885" s="3440"/>
      <c r="P1885" s="3440"/>
      <c r="Q1885" s="3414"/>
      <c r="R1885" s="3440"/>
      <c r="S1885" s="3440"/>
      <c r="T1885" s="3440"/>
      <c r="U1885" s="3440"/>
      <c r="V1885" s="3440"/>
      <c r="W1885" s="3440"/>
      <c r="X1885" s="3440"/>
      <c r="Y1885" s="3440"/>
      <c r="Z1885" s="3440"/>
      <c r="AA1885" s="3440"/>
      <c r="AB1885" s="3440"/>
      <c r="AC1885" s="3440"/>
      <c r="AD1885" s="3440"/>
      <c r="AE1885" s="3440"/>
      <c r="AF1885" s="3414"/>
      <c r="AG1885" s="3441"/>
      <c r="AH1885" s="3441"/>
      <c r="AI1885" s="3441"/>
      <c r="AJ1885" s="3441"/>
      <c r="AK1885" s="3441"/>
      <c r="AL1885" s="3441"/>
      <c r="AM1885" s="551"/>
      <c r="AN1885" s="551"/>
      <c r="AO1885" s="551"/>
      <c r="AP1885" s="551"/>
      <c r="AQ1885" s="551"/>
      <c r="AR1885" s="551"/>
      <c r="AS1885" s="551"/>
      <c r="AT1885" s="551"/>
      <c r="AU1885" s="551"/>
      <c r="AV1885" s="551"/>
      <c r="AW1885" s="551"/>
      <c r="AX1885" s="551"/>
      <c r="AY1885" s="551"/>
      <c r="AZ1885" s="551"/>
      <c r="BA1885" s="551"/>
      <c r="BB1885" s="551"/>
      <c r="BC1885" s="551"/>
      <c r="BD1885" s="551"/>
      <c r="BE1885" s="551"/>
      <c r="BF1885" s="551"/>
      <c r="BG1885" s="551"/>
      <c r="BH1885" s="551"/>
      <c r="BI1885" s="551"/>
      <c r="BJ1885" s="551"/>
      <c r="BK1885" s="551"/>
      <c r="BL1885" s="551"/>
      <c r="BM1885" s="551"/>
      <c r="BN1885" s="551"/>
      <c r="BO1885" s="551"/>
      <c r="BP1885" s="551"/>
      <c r="BQ1885" s="551"/>
      <c r="BR1885" s="551"/>
      <c r="BS1885" s="551"/>
      <c r="BT1885" s="551"/>
      <c r="BU1885" s="551"/>
      <c r="BV1885" s="551"/>
      <c r="BW1885" s="551"/>
      <c r="BX1885" s="551"/>
      <c r="BY1885" s="551"/>
      <c r="BZ1885" s="551"/>
      <c r="CA1885" s="551"/>
      <c r="CB1885" s="551"/>
      <c r="CC1885" s="551"/>
      <c r="CD1885" s="551"/>
      <c r="CE1885" s="551"/>
      <c r="CF1885" s="551"/>
      <c r="CG1885" s="551"/>
      <c r="CH1885" s="551"/>
      <c r="CI1885" s="551"/>
      <c r="CJ1885" s="551"/>
      <c r="CK1885" s="551"/>
      <c r="CL1885" s="551"/>
      <c r="CM1885" s="551"/>
      <c r="CN1885" s="551"/>
      <c r="CO1885" s="551"/>
      <c r="CP1885" s="551"/>
      <c r="CQ1885" s="551"/>
      <c r="CR1885" s="551"/>
      <c r="CS1885" s="551"/>
      <c r="CT1885" s="551"/>
      <c r="CU1885" s="551"/>
      <c r="CV1885" s="551"/>
      <c r="CW1885" s="551"/>
      <c r="CX1885" s="551"/>
      <c r="CY1885" s="551"/>
      <c r="CZ1885" s="551"/>
      <c r="DA1885" s="551"/>
      <c r="DB1885" s="551"/>
      <c r="DC1885" s="551"/>
      <c r="DD1885" s="551"/>
      <c r="DE1885" s="551"/>
      <c r="DF1885" s="551"/>
      <c r="DG1885" s="551"/>
      <c r="DH1885" s="551"/>
      <c r="DI1885" s="551"/>
      <c r="DJ1885" s="551"/>
      <c r="DK1885" s="551"/>
      <c r="DL1885" s="551"/>
      <c r="DM1885" s="551"/>
      <c r="DN1885" s="551"/>
      <c r="DO1885" s="551"/>
      <c r="DP1885" s="551"/>
      <c r="DQ1885" s="551"/>
      <c r="DR1885" s="551"/>
      <c r="DS1885" s="551"/>
      <c r="DT1885" s="551"/>
      <c r="DU1885" s="551"/>
      <c r="DV1885" s="551"/>
      <c r="DW1885" s="551"/>
      <c r="DX1885" s="551"/>
      <c r="DY1885" s="551"/>
      <c r="DZ1885" s="551"/>
      <c r="EA1885" s="551"/>
      <c r="EB1885" s="551"/>
      <c r="EC1885" s="551"/>
      <c r="ED1885" s="551"/>
      <c r="EE1885" s="551"/>
      <c r="EF1885" s="551"/>
      <c r="EG1885" s="551"/>
      <c r="EH1885" s="551"/>
      <c r="EI1885" s="551"/>
      <c r="EJ1885" s="551"/>
    </row>
    <row r="1886" spans="1:140" s="716" customFormat="1" ht="26.25" hidden="1" customHeight="1">
      <c r="A1886" s="714"/>
      <c r="B1886" s="714"/>
      <c r="C1886" s="714"/>
      <c r="D1886" s="714"/>
      <c r="E1886" s="717"/>
      <c r="F1886" s="549"/>
      <c r="G1886" s="3439"/>
      <c r="H1886" s="3439"/>
      <c r="I1886" s="3439"/>
      <c r="J1886" s="3439"/>
      <c r="K1886" s="3439"/>
      <c r="L1886" s="3439"/>
      <c r="M1886" s="3253"/>
      <c r="N1886" s="3440"/>
      <c r="O1886" s="3440"/>
      <c r="P1886" s="3440"/>
      <c r="Q1886" s="3414"/>
      <c r="R1886" s="3440"/>
      <c r="S1886" s="3440"/>
      <c r="T1886" s="3440"/>
      <c r="U1886" s="3440"/>
      <c r="V1886" s="3440"/>
      <c r="W1886" s="3440"/>
      <c r="X1886" s="3440"/>
      <c r="Y1886" s="3440"/>
      <c r="Z1886" s="3440"/>
      <c r="AA1886" s="3440"/>
      <c r="AB1886" s="3440"/>
      <c r="AC1886" s="3440"/>
      <c r="AD1886" s="3440"/>
      <c r="AE1886" s="3440"/>
      <c r="AF1886" s="3414"/>
      <c r="AG1886" s="3441"/>
      <c r="AH1886" s="3441"/>
      <c r="AI1886" s="3441"/>
      <c r="AJ1886" s="3441"/>
      <c r="AK1886" s="3441"/>
      <c r="AL1886" s="3441"/>
      <c r="AM1886" s="551"/>
      <c r="AN1886" s="551"/>
      <c r="AO1886" s="551"/>
      <c r="AP1886" s="551"/>
      <c r="AQ1886" s="551"/>
      <c r="AR1886" s="551"/>
      <c r="AS1886" s="551"/>
      <c r="AT1886" s="551"/>
      <c r="AU1886" s="551"/>
      <c r="AV1886" s="551"/>
      <c r="AW1886" s="551"/>
      <c r="AX1886" s="551"/>
      <c r="AY1886" s="551"/>
      <c r="AZ1886" s="551"/>
      <c r="BA1886" s="551"/>
      <c r="BB1886" s="551"/>
      <c r="BC1886" s="551"/>
      <c r="BD1886" s="551"/>
      <c r="BE1886" s="551"/>
      <c r="BF1886" s="551"/>
      <c r="BG1886" s="551"/>
      <c r="BH1886" s="551"/>
      <c r="BI1886" s="551"/>
      <c r="BJ1886" s="551"/>
      <c r="BK1886" s="551"/>
      <c r="BL1886" s="551"/>
      <c r="BM1886" s="551"/>
      <c r="BN1886" s="551"/>
      <c r="BO1886" s="551"/>
      <c r="BP1886" s="551"/>
      <c r="BQ1886" s="551"/>
      <c r="BR1886" s="551"/>
      <c r="BS1886" s="551"/>
      <c r="BT1886" s="551"/>
      <c r="BU1886" s="551"/>
      <c r="BV1886" s="551"/>
      <c r="BW1886" s="551"/>
      <c r="BX1886" s="551"/>
      <c r="BY1886" s="551"/>
      <c r="BZ1886" s="551"/>
      <c r="CA1886" s="551"/>
      <c r="CB1886" s="551"/>
      <c r="CC1886" s="551"/>
      <c r="CD1886" s="551"/>
      <c r="CE1886" s="551"/>
      <c r="CF1886" s="551"/>
      <c r="CG1886" s="551"/>
      <c r="CH1886" s="551"/>
      <c r="CI1886" s="551"/>
      <c r="CJ1886" s="551"/>
      <c r="CK1886" s="551"/>
      <c r="CL1886" s="551"/>
      <c r="CM1886" s="551"/>
      <c r="CN1886" s="551"/>
      <c r="CO1886" s="551"/>
      <c r="CP1886" s="551"/>
      <c r="CQ1886" s="551"/>
      <c r="CR1886" s="551"/>
      <c r="CS1886" s="551"/>
      <c r="CT1886" s="551"/>
      <c r="CU1886" s="551"/>
      <c r="CV1886" s="551"/>
      <c r="CW1886" s="551"/>
      <c r="CX1886" s="551"/>
      <c r="CY1886" s="551"/>
      <c r="CZ1886" s="551"/>
      <c r="DA1886" s="551"/>
      <c r="DB1886" s="551"/>
      <c r="DC1886" s="551"/>
      <c r="DD1886" s="551"/>
      <c r="DE1886" s="551"/>
      <c r="DF1886" s="551"/>
      <c r="DG1886" s="551"/>
      <c r="DH1886" s="551"/>
      <c r="DI1886" s="551"/>
      <c r="DJ1886" s="551"/>
      <c r="DK1886" s="551"/>
      <c r="DL1886" s="551"/>
      <c r="DM1886" s="551"/>
      <c r="DN1886" s="551"/>
      <c r="DO1886" s="551"/>
      <c r="DP1886" s="551"/>
      <c r="DQ1886" s="551"/>
      <c r="DR1886" s="551"/>
      <c r="DS1886" s="551"/>
      <c r="DT1886" s="551"/>
      <c r="DU1886" s="551"/>
      <c r="DV1886" s="551"/>
      <c r="DW1886" s="551"/>
      <c r="DX1886" s="551"/>
      <c r="DY1886" s="551"/>
      <c r="DZ1886" s="551"/>
      <c r="EA1886" s="551"/>
      <c r="EB1886" s="551"/>
      <c r="EC1886" s="551"/>
      <c r="ED1886" s="551"/>
      <c r="EE1886" s="551"/>
      <c r="EF1886" s="551"/>
      <c r="EG1886" s="551"/>
      <c r="EH1886" s="551"/>
      <c r="EI1886" s="551"/>
      <c r="EJ1886" s="551"/>
    </row>
    <row r="1887" spans="1:140" s="716" customFormat="1" ht="24" hidden="1" customHeight="1">
      <c r="A1887" s="714"/>
      <c r="B1887" s="714"/>
      <c r="C1887" s="714"/>
      <c r="D1887" s="714"/>
      <c r="E1887" s="717"/>
      <c r="F1887" s="549"/>
      <c r="G1887" s="3439"/>
      <c r="H1887" s="3439"/>
      <c r="I1887" s="3439"/>
      <c r="J1887" s="3439"/>
      <c r="K1887" s="3439"/>
      <c r="L1887" s="3439"/>
      <c r="M1887" s="3253"/>
      <c r="N1887" s="3440"/>
      <c r="O1887" s="3440"/>
      <c r="P1887" s="3440"/>
      <c r="Q1887" s="3414"/>
      <c r="R1887" s="3440"/>
      <c r="S1887" s="3440"/>
      <c r="T1887" s="3440"/>
      <c r="U1887" s="3440"/>
      <c r="V1887" s="3440"/>
      <c r="W1887" s="3440"/>
      <c r="X1887" s="3440"/>
      <c r="Y1887" s="3440"/>
      <c r="Z1887" s="3440"/>
      <c r="AA1887" s="3440"/>
      <c r="AB1887" s="3440"/>
      <c r="AC1887" s="3440"/>
      <c r="AD1887" s="3440"/>
      <c r="AE1887" s="3440"/>
      <c r="AF1887" s="3414"/>
      <c r="AG1887" s="3441"/>
      <c r="AH1887" s="3441"/>
      <c r="AI1887" s="3441"/>
      <c r="AJ1887" s="3441"/>
      <c r="AK1887" s="3441"/>
      <c r="AL1887" s="3441"/>
      <c r="AM1887" s="551"/>
      <c r="AN1887" s="551"/>
      <c r="AO1887" s="551"/>
      <c r="AP1887" s="551"/>
      <c r="AQ1887" s="551"/>
      <c r="AR1887" s="551"/>
      <c r="AS1887" s="551"/>
      <c r="AT1887" s="551"/>
      <c r="AU1887" s="551"/>
      <c r="AV1887" s="551"/>
      <c r="AW1887" s="551"/>
      <c r="AX1887" s="551"/>
      <c r="AY1887" s="551"/>
      <c r="AZ1887" s="551"/>
      <c r="BA1887" s="551"/>
      <c r="BB1887" s="551"/>
      <c r="BC1887" s="551"/>
      <c r="BD1887" s="551"/>
      <c r="BE1887" s="551"/>
      <c r="BF1887" s="551"/>
      <c r="BG1887" s="551"/>
      <c r="BH1887" s="551"/>
      <c r="BI1887" s="551"/>
      <c r="BJ1887" s="551"/>
      <c r="BK1887" s="551"/>
      <c r="BL1887" s="551"/>
      <c r="BM1887" s="551"/>
      <c r="BN1887" s="551"/>
      <c r="BO1887" s="551"/>
      <c r="BP1887" s="551"/>
      <c r="BQ1887" s="551"/>
      <c r="BR1887" s="551"/>
      <c r="BS1887" s="551"/>
      <c r="BT1887" s="551"/>
      <c r="BU1887" s="551"/>
      <c r="BV1887" s="551"/>
      <c r="BW1887" s="551"/>
      <c r="BX1887" s="551"/>
      <c r="BY1887" s="551"/>
      <c r="BZ1887" s="551"/>
      <c r="CA1887" s="551"/>
      <c r="CB1887" s="551"/>
      <c r="CC1887" s="551"/>
      <c r="CD1887" s="551"/>
      <c r="CE1887" s="551"/>
      <c r="CF1887" s="551"/>
      <c r="CG1887" s="551"/>
      <c r="CH1887" s="551"/>
      <c r="CI1887" s="551"/>
      <c r="CJ1887" s="551"/>
      <c r="CK1887" s="551"/>
      <c r="CL1887" s="551"/>
      <c r="CM1887" s="551"/>
      <c r="CN1887" s="551"/>
      <c r="CO1887" s="551"/>
      <c r="CP1887" s="551"/>
      <c r="CQ1887" s="551"/>
      <c r="CR1887" s="551"/>
      <c r="CS1887" s="551"/>
      <c r="CT1887" s="551"/>
      <c r="CU1887" s="551"/>
      <c r="CV1887" s="551"/>
      <c r="CW1887" s="551"/>
      <c r="CX1887" s="551"/>
      <c r="CY1887" s="551"/>
      <c r="CZ1887" s="551"/>
      <c r="DA1887" s="551"/>
      <c r="DB1887" s="551"/>
      <c r="DC1887" s="551"/>
      <c r="DD1887" s="551"/>
      <c r="DE1887" s="551"/>
      <c r="DF1887" s="551"/>
      <c r="DG1887" s="551"/>
      <c r="DH1887" s="551"/>
      <c r="DI1887" s="551"/>
      <c r="DJ1887" s="551"/>
      <c r="DK1887" s="551"/>
      <c r="DL1887" s="551"/>
      <c r="DM1887" s="551"/>
      <c r="DN1887" s="551"/>
      <c r="DO1887" s="551"/>
      <c r="DP1887" s="551"/>
      <c r="DQ1887" s="551"/>
      <c r="DR1887" s="551"/>
      <c r="DS1887" s="551"/>
      <c r="DT1887" s="551"/>
      <c r="DU1887" s="551"/>
      <c r="DV1887" s="551"/>
      <c r="DW1887" s="551"/>
      <c r="DX1887" s="551"/>
      <c r="DY1887" s="551"/>
      <c r="DZ1887" s="551"/>
      <c r="EA1887" s="551"/>
      <c r="EB1887" s="551"/>
      <c r="EC1887" s="551"/>
      <c r="ED1887" s="551"/>
      <c r="EE1887" s="551"/>
      <c r="EF1887" s="551"/>
      <c r="EG1887" s="551"/>
      <c r="EH1887" s="551"/>
      <c r="EI1887" s="551"/>
      <c r="EJ1887" s="551"/>
    </row>
    <row r="1888" spans="1:140" s="716" customFormat="1" ht="36.75" hidden="1" customHeight="1">
      <c r="A1888" s="5581"/>
      <c r="B1888" s="5582"/>
      <c r="C1888" s="5582"/>
      <c r="D1888" s="5582"/>
      <c r="E1888" s="717"/>
      <c r="F1888" s="549"/>
      <c r="G1888" s="3439"/>
      <c r="H1888" s="3439"/>
      <c r="I1888" s="3439"/>
      <c r="J1888" s="3439"/>
      <c r="K1888" s="3439"/>
      <c r="L1888" s="3439"/>
      <c r="M1888" s="3253"/>
      <c r="N1888" s="3440"/>
      <c r="O1888" s="3440"/>
      <c r="P1888" s="3440"/>
      <c r="Q1888" s="3414"/>
      <c r="R1888" s="3440"/>
      <c r="S1888" s="3440"/>
      <c r="T1888" s="3440"/>
      <c r="U1888" s="3440"/>
      <c r="V1888" s="3440"/>
      <c r="W1888" s="3440"/>
      <c r="X1888" s="3440"/>
      <c r="Y1888" s="3440"/>
      <c r="Z1888" s="3440"/>
      <c r="AA1888" s="3440"/>
      <c r="AB1888" s="3440"/>
      <c r="AC1888" s="3440"/>
      <c r="AD1888" s="3440"/>
      <c r="AE1888" s="3440"/>
      <c r="AF1888" s="3414"/>
      <c r="AG1888" s="3441"/>
      <c r="AH1888" s="3441"/>
      <c r="AI1888" s="3441"/>
      <c r="AJ1888" s="3441"/>
      <c r="AK1888" s="3441"/>
      <c r="AL1888" s="3441"/>
      <c r="AM1888" s="712" t="e">
        <f>E1888-#REF!</f>
        <v>#REF!</v>
      </c>
      <c r="AN1888" s="551">
        <f>E1888/E1879</f>
        <v>0</v>
      </c>
      <c r="AO1888" s="551" t="e">
        <f>AM1888/#REF!</f>
        <v>#REF!</v>
      </c>
      <c r="AP1888" s="551"/>
      <c r="AQ1888" s="551"/>
      <c r="AR1888" s="551"/>
      <c r="AS1888" s="551"/>
      <c r="AT1888" s="551"/>
      <c r="AU1888" s="551"/>
      <c r="AV1888" s="551"/>
      <c r="AW1888" s="551"/>
      <c r="AX1888" s="551"/>
      <c r="AY1888" s="551"/>
      <c r="AZ1888" s="551"/>
      <c r="BA1888" s="551"/>
      <c r="BB1888" s="551"/>
      <c r="BC1888" s="551"/>
      <c r="BD1888" s="551"/>
      <c r="BE1888" s="551"/>
      <c r="BF1888" s="551"/>
      <c r="BG1888" s="551"/>
      <c r="BH1888" s="551"/>
      <c r="BI1888" s="551"/>
      <c r="BJ1888" s="551"/>
      <c r="BK1888" s="551"/>
      <c r="BL1888" s="551"/>
      <c r="BM1888" s="551"/>
      <c r="BN1888" s="551"/>
      <c r="BO1888" s="551"/>
      <c r="BP1888" s="551"/>
      <c r="BQ1888" s="551"/>
      <c r="BR1888" s="551"/>
      <c r="BS1888" s="551"/>
      <c r="BT1888" s="551"/>
      <c r="BU1888" s="551"/>
      <c r="BV1888" s="551"/>
      <c r="BW1888" s="551"/>
      <c r="BX1888" s="551"/>
      <c r="BY1888" s="551"/>
      <c r="BZ1888" s="551"/>
      <c r="CA1888" s="551"/>
      <c r="CB1888" s="551"/>
      <c r="CC1888" s="551"/>
      <c r="CD1888" s="551"/>
      <c r="CE1888" s="551"/>
      <c r="CF1888" s="551"/>
      <c r="CG1888" s="551"/>
      <c r="CH1888" s="551"/>
      <c r="CI1888" s="551"/>
      <c r="CJ1888" s="551"/>
      <c r="CK1888" s="551"/>
      <c r="CL1888" s="551"/>
      <c r="CM1888" s="551"/>
      <c r="CN1888" s="551"/>
      <c r="CO1888" s="551"/>
      <c r="CP1888" s="551"/>
      <c r="CQ1888" s="551"/>
      <c r="CR1888" s="551"/>
      <c r="CS1888" s="551"/>
      <c r="CT1888" s="551"/>
      <c r="CU1888" s="551"/>
      <c r="CV1888" s="551"/>
      <c r="CW1888" s="551"/>
      <c r="CX1888" s="551"/>
      <c r="CY1888" s="551"/>
      <c r="CZ1888" s="551"/>
      <c r="DA1888" s="551"/>
      <c r="DB1888" s="551"/>
      <c r="DC1888" s="551"/>
      <c r="DD1888" s="551"/>
      <c r="DE1888" s="551"/>
      <c r="DF1888" s="551"/>
      <c r="DG1888" s="551"/>
      <c r="DH1888" s="551"/>
      <c r="DI1888" s="551"/>
      <c r="DJ1888" s="551"/>
      <c r="DK1888" s="551"/>
      <c r="DL1888" s="551"/>
      <c r="DM1888" s="551"/>
      <c r="DN1888" s="551"/>
      <c r="DO1888" s="551"/>
      <c r="DP1888" s="551"/>
      <c r="DQ1888" s="551"/>
      <c r="DR1888" s="551"/>
      <c r="DS1888" s="551"/>
      <c r="DT1888" s="551"/>
      <c r="DU1888" s="551"/>
      <c r="DV1888" s="551"/>
      <c r="DW1888" s="551"/>
      <c r="DX1888" s="551"/>
      <c r="DY1888" s="551"/>
      <c r="DZ1888" s="551"/>
      <c r="EA1888" s="551"/>
      <c r="EB1888" s="551"/>
      <c r="EC1888" s="551"/>
      <c r="ED1888" s="551"/>
      <c r="EE1888" s="551"/>
      <c r="EF1888" s="551"/>
      <c r="EG1888" s="551"/>
      <c r="EH1888" s="551"/>
      <c r="EI1888" s="551"/>
      <c r="EJ1888" s="551"/>
    </row>
    <row r="1889" spans="1:140" s="716" customFormat="1" ht="17.100000000000001" hidden="1" customHeight="1">
      <c r="A1889" s="714"/>
      <c r="B1889" s="714"/>
      <c r="C1889" s="714"/>
      <c r="D1889" s="714"/>
      <c r="E1889" s="717">
        <f>E1870+E1879</f>
        <v>2797023470.23</v>
      </c>
      <c r="F1889" s="549"/>
      <c r="G1889" s="3439"/>
      <c r="H1889" s="3439"/>
      <c r="I1889" s="3439"/>
      <c r="J1889" s="3439"/>
      <c r="K1889" s="3439"/>
      <c r="L1889" s="3439"/>
      <c r="M1889" s="3253"/>
      <c r="N1889" s="3440"/>
      <c r="O1889" s="3440"/>
      <c r="P1889" s="3440"/>
      <c r="Q1889" s="3414"/>
      <c r="R1889" s="3440"/>
      <c r="S1889" s="3440"/>
      <c r="T1889" s="3440"/>
      <c r="U1889" s="3440"/>
      <c r="V1889" s="3440"/>
      <c r="W1889" s="3440"/>
      <c r="X1889" s="3440"/>
      <c r="Y1889" s="3440"/>
      <c r="Z1889" s="3440"/>
      <c r="AA1889" s="3440"/>
      <c r="AB1889" s="3440"/>
      <c r="AC1889" s="3440"/>
      <c r="AD1889" s="3440"/>
      <c r="AE1889" s="3440"/>
      <c r="AF1889" s="3414"/>
      <c r="AG1889" s="3441"/>
      <c r="AH1889" s="3441"/>
      <c r="AI1889" s="3441"/>
      <c r="AJ1889" s="3441"/>
      <c r="AK1889" s="3441"/>
      <c r="AL1889" s="3441"/>
      <c r="AM1889" s="551"/>
      <c r="AN1889" s="551"/>
      <c r="AO1889" s="551"/>
      <c r="AP1889" s="551"/>
      <c r="AQ1889" s="551"/>
      <c r="AR1889" s="551"/>
      <c r="AS1889" s="551"/>
      <c r="AT1889" s="551"/>
      <c r="AU1889" s="551"/>
      <c r="AV1889" s="551"/>
      <c r="AW1889" s="551"/>
      <c r="AX1889" s="551"/>
      <c r="AY1889" s="551"/>
      <c r="AZ1889" s="551"/>
      <c r="BA1889" s="551"/>
      <c r="BB1889" s="551"/>
      <c r="BC1889" s="551"/>
      <c r="BD1889" s="551"/>
      <c r="BE1889" s="551"/>
      <c r="BF1889" s="551"/>
      <c r="BG1889" s="551"/>
      <c r="BH1889" s="551"/>
      <c r="BI1889" s="551"/>
      <c r="BJ1889" s="551"/>
      <c r="BK1889" s="551"/>
      <c r="BL1889" s="551"/>
      <c r="BM1889" s="551"/>
      <c r="BN1889" s="551"/>
      <c r="BO1889" s="551"/>
      <c r="BP1889" s="551"/>
      <c r="BQ1889" s="551"/>
      <c r="BR1889" s="551"/>
      <c r="BS1889" s="551"/>
      <c r="BT1889" s="551"/>
      <c r="BU1889" s="551"/>
      <c r="BV1889" s="551"/>
      <c r="BW1889" s="551"/>
      <c r="BX1889" s="551"/>
      <c r="BY1889" s="551"/>
      <c r="BZ1889" s="551"/>
      <c r="CA1889" s="551"/>
      <c r="CB1889" s="551"/>
      <c r="CC1889" s="551"/>
      <c r="CD1889" s="551"/>
      <c r="CE1889" s="551"/>
      <c r="CF1889" s="551"/>
      <c r="CG1889" s="551"/>
      <c r="CH1889" s="551"/>
      <c r="CI1889" s="551"/>
      <c r="CJ1889" s="551"/>
      <c r="CK1889" s="551"/>
      <c r="CL1889" s="551"/>
      <c r="CM1889" s="551"/>
      <c r="CN1889" s="551"/>
      <c r="CO1889" s="551"/>
      <c r="CP1889" s="551"/>
      <c r="CQ1889" s="551"/>
      <c r="CR1889" s="551"/>
      <c r="CS1889" s="551"/>
      <c r="CT1889" s="551"/>
      <c r="CU1889" s="551"/>
      <c r="CV1889" s="551"/>
      <c r="CW1889" s="551"/>
      <c r="CX1889" s="551"/>
      <c r="CY1889" s="551"/>
      <c r="CZ1889" s="551"/>
      <c r="DA1889" s="551"/>
      <c r="DB1889" s="551"/>
      <c r="DC1889" s="551"/>
      <c r="DD1889" s="551"/>
      <c r="DE1889" s="551"/>
      <c r="DF1889" s="551"/>
      <c r="DG1889" s="551"/>
      <c r="DH1889" s="551"/>
      <c r="DI1889" s="551"/>
      <c r="DJ1889" s="551"/>
      <c r="DK1889" s="551"/>
      <c r="DL1889" s="551"/>
      <c r="DM1889" s="551"/>
      <c r="DN1889" s="551"/>
      <c r="DO1889" s="551"/>
      <c r="DP1889" s="551"/>
      <c r="DQ1889" s="551"/>
      <c r="DR1889" s="551"/>
      <c r="DS1889" s="551"/>
      <c r="DT1889" s="551"/>
      <c r="DU1889" s="551"/>
      <c r="DV1889" s="551"/>
      <c r="DW1889" s="551"/>
      <c r="DX1889" s="551"/>
      <c r="DY1889" s="551"/>
      <c r="DZ1889" s="551"/>
      <c r="EA1889" s="551"/>
      <c r="EB1889" s="551"/>
      <c r="EC1889" s="551"/>
      <c r="ED1889" s="551"/>
      <c r="EE1889" s="551"/>
      <c r="EF1889" s="551"/>
      <c r="EG1889" s="551"/>
      <c r="EH1889" s="551"/>
      <c r="EI1889" s="551"/>
      <c r="EJ1889" s="551"/>
    </row>
    <row r="1890" spans="1:140" s="716" customFormat="1" hidden="1">
      <c r="A1890" s="714"/>
      <c r="B1890" s="714"/>
      <c r="C1890" s="714"/>
      <c r="D1890" s="714"/>
      <c r="E1890" s="717"/>
      <c r="F1890" s="549"/>
      <c r="G1890" s="3439"/>
      <c r="H1890" s="3439"/>
      <c r="I1890" s="3439"/>
      <c r="J1890" s="3439"/>
      <c r="K1890" s="3439"/>
      <c r="L1890" s="3439"/>
      <c r="M1890" s="3253"/>
      <c r="N1890" s="3440"/>
      <c r="O1890" s="3440"/>
      <c r="P1890" s="3440"/>
      <c r="Q1890" s="3414"/>
      <c r="R1890" s="3440"/>
      <c r="S1890" s="3440"/>
      <c r="T1890" s="3440"/>
      <c r="U1890" s="3440"/>
      <c r="V1890" s="3440"/>
      <c r="W1890" s="3440"/>
      <c r="X1890" s="3440"/>
      <c r="Y1890" s="3440"/>
      <c r="Z1890" s="3440"/>
      <c r="AA1890" s="3440"/>
      <c r="AB1890" s="3440"/>
      <c r="AC1890" s="3440"/>
      <c r="AD1890" s="3440"/>
      <c r="AE1890" s="3440"/>
      <c r="AF1890" s="3414"/>
      <c r="AG1890" s="3441"/>
      <c r="AH1890" s="3441"/>
      <c r="AI1890" s="3441"/>
      <c r="AJ1890" s="3441"/>
      <c r="AK1890" s="3441"/>
      <c r="AL1890" s="3441"/>
      <c r="AM1890" s="551"/>
      <c r="AN1890" s="551"/>
      <c r="AO1890" s="551"/>
      <c r="AP1890" s="551"/>
      <c r="AQ1890" s="551"/>
      <c r="AR1890" s="551"/>
      <c r="AS1890" s="551"/>
      <c r="AT1890" s="551"/>
      <c r="AU1890" s="551"/>
      <c r="AV1890" s="551"/>
      <c r="AW1890" s="551"/>
      <c r="AX1890" s="551"/>
      <c r="AY1890" s="551"/>
      <c r="AZ1890" s="551"/>
      <c r="BA1890" s="551"/>
      <c r="BB1890" s="551"/>
      <c r="BC1890" s="551"/>
      <c r="BD1890" s="551"/>
      <c r="BE1890" s="551"/>
      <c r="BF1890" s="551"/>
      <c r="BG1890" s="551"/>
      <c r="BH1890" s="551"/>
      <c r="BI1890" s="551"/>
      <c r="BJ1890" s="551"/>
      <c r="BK1890" s="551"/>
      <c r="BL1890" s="551"/>
      <c r="BM1890" s="551"/>
      <c r="BN1890" s="551"/>
      <c r="BO1890" s="551"/>
      <c r="BP1890" s="551"/>
      <c r="BQ1890" s="551"/>
      <c r="BR1890" s="551"/>
      <c r="BS1890" s="551"/>
      <c r="BT1890" s="551"/>
      <c r="BU1890" s="551"/>
      <c r="BV1890" s="551"/>
      <c r="BW1890" s="551"/>
      <c r="BX1890" s="551"/>
      <c r="BY1890" s="551"/>
      <c r="BZ1890" s="551"/>
      <c r="CA1890" s="551"/>
      <c r="CB1890" s="551"/>
      <c r="CC1890" s="551"/>
      <c r="CD1890" s="551"/>
      <c r="CE1890" s="551"/>
      <c r="CF1890" s="551"/>
      <c r="CG1890" s="551"/>
      <c r="CH1890" s="551"/>
      <c r="CI1890" s="551"/>
      <c r="CJ1890" s="551"/>
      <c r="CK1890" s="551"/>
      <c r="CL1890" s="551"/>
      <c r="CM1890" s="551"/>
      <c r="CN1890" s="551"/>
      <c r="CO1890" s="551"/>
      <c r="CP1890" s="551"/>
      <c r="CQ1890" s="551"/>
      <c r="CR1890" s="551"/>
      <c r="CS1890" s="551"/>
      <c r="CT1890" s="551"/>
      <c r="CU1890" s="551"/>
      <c r="CV1890" s="551"/>
      <c r="CW1890" s="551"/>
      <c r="CX1890" s="551"/>
      <c r="CY1890" s="551"/>
      <c r="CZ1890" s="551"/>
      <c r="DA1890" s="551"/>
      <c r="DB1890" s="551"/>
      <c r="DC1890" s="551"/>
      <c r="DD1890" s="551"/>
      <c r="DE1890" s="551"/>
      <c r="DF1890" s="551"/>
      <c r="DG1890" s="551"/>
      <c r="DH1890" s="551"/>
      <c r="DI1890" s="551"/>
      <c r="DJ1890" s="551"/>
      <c r="DK1890" s="551"/>
      <c r="DL1890" s="551"/>
      <c r="DM1890" s="551"/>
      <c r="DN1890" s="551"/>
      <c r="DO1890" s="551"/>
      <c r="DP1890" s="551"/>
      <c r="DQ1890" s="551"/>
      <c r="DR1890" s="551"/>
      <c r="DS1890" s="551"/>
      <c r="DT1890" s="551"/>
      <c r="DU1890" s="551"/>
      <c r="DV1890" s="551"/>
      <c r="DW1890" s="551"/>
      <c r="DX1890" s="551"/>
      <c r="DY1890" s="551"/>
      <c r="DZ1890" s="551"/>
      <c r="EA1890" s="551"/>
      <c r="EB1890" s="551"/>
      <c r="EC1890" s="551"/>
      <c r="ED1890" s="551"/>
      <c r="EE1890" s="551"/>
      <c r="EF1890" s="551"/>
      <c r="EG1890" s="551"/>
      <c r="EH1890" s="551"/>
      <c r="EI1890" s="551"/>
      <c r="EJ1890" s="551"/>
    </row>
    <row r="1891" spans="1:140" s="716" customFormat="1" hidden="1">
      <c r="A1891" s="714"/>
      <c r="B1891" s="714"/>
      <c r="C1891" s="714"/>
      <c r="D1891" s="714"/>
      <c r="E1891" s="717">
        <f>E1867-E1889</f>
        <v>0</v>
      </c>
      <c r="F1891" s="549"/>
      <c r="G1891" s="3439"/>
      <c r="H1891" s="3439"/>
      <c r="I1891" s="3439"/>
      <c r="J1891" s="3439"/>
      <c r="K1891" s="3439"/>
      <c r="L1891" s="3439"/>
      <c r="M1891" s="3253"/>
      <c r="N1891" s="3440"/>
      <c r="O1891" s="3440"/>
      <c r="P1891" s="3440"/>
      <c r="Q1891" s="3414"/>
      <c r="R1891" s="3440"/>
      <c r="S1891" s="3440"/>
      <c r="T1891" s="3440"/>
      <c r="U1891" s="3440"/>
      <c r="V1891" s="3440"/>
      <c r="W1891" s="3440"/>
      <c r="X1891" s="3440"/>
      <c r="Y1891" s="3440"/>
      <c r="Z1891" s="3440"/>
      <c r="AA1891" s="3440"/>
      <c r="AB1891" s="3440"/>
      <c r="AC1891" s="3440"/>
      <c r="AD1891" s="3440"/>
      <c r="AE1891" s="3440"/>
      <c r="AF1891" s="3414"/>
      <c r="AG1891" s="3441"/>
      <c r="AH1891" s="3441"/>
      <c r="AI1891" s="3441"/>
      <c r="AJ1891" s="3441"/>
      <c r="AK1891" s="3441"/>
      <c r="AL1891" s="3441"/>
      <c r="AM1891" s="551"/>
      <c r="AN1891" s="551"/>
      <c r="AO1891" s="551"/>
      <c r="AP1891" s="551"/>
      <c r="AQ1891" s="551"/>
      <c r="AR1891" s="551"/>
      <c r="AS1891" s="551"/>
      <c r="AT1891" s="551"/>
      <c r="AU1891" s="551"/>
      <c r="AV1891" s="551"/>
      <c r="AW1891" s="551"/>
      <c r="AX1891" s="551"/>
      <c r="AY1891" s="551"/>
      <c r="AZ1891" s="551"/>
      <c r="BA1891" s="551"/>
      <c r="BB1891" s="551"/>
      <c r="BC1891" s="551"/>
      <c r="BD1891" s="551"/>
      <c r="BE1891" s="551"/>
      <c r="BF1891" s="551"/>
      <c r="BG1891" s="551"/>
      <c r="BH1891" s="551"/>
      <c r="BI1891" s="551"/>
      <c r="BJ1891" s="551"/>
      <c r="BK1891" s="551"/>
      <c r="BL1891" s="551"/>
      <c r="BM1891" s="551"/>
      <c r="BN1891" s="551"/>
      <c r="BO1891" s="551"/>
      <c r="BP1891" s="551"/>
      <c r="BQ1891" s="551"/>
      <c r="BR1891" s="551"/>
      <c r="BS1891" s="551"/>
      <c r="BT1891" s="551"/>
      <c r="BU1891" s="551"/>
      <c r="BV1891" s="551"/>
      <c r="BW1891" s="551"/>
      <c r="BX1891" s="551"/>
      <c r="BY1891" s="551"/>
      <c r="BZ1891" s="551"/>
      <c r="CA1891" s="551"/>
      <c r="CB1891" s="551"/>
      <c r="CC1891" s="551"/>
      <c r="CD1891" s="551"/>
      <c r="CE1891" s="551"/>
      <c r="CF1891" s="551"/>
      <c r="CG1891" s="551"/>
      <c r="CH1891" s="551"/>
      <c r="CI1891" s="551"/>
      <c r="CJ1891" s="551"/>
      <c r="CK1891" s="551"/>
      <c r="CL1891" s="551"/>
      <c r="CM1891" s="551"/>
      <c r="CN1891" s="551"/>
      <c r="CO1891" s="551"/>
      <c r="CP1891" s="551"/>
      <c r="CQ1891" s="551"/>
      <c r="CR1891" s="551"/>
      <c r="CS1891" s="551"/>
      <c r="CT1891" s="551"/>
      <c r="CU1891" s="551"/>
      <c r="CV1891" s="551"/>
      <c r="CW1891" s="551"/>
      <c r="CX1891" s="551"/>
      <c r="CY1891" s="551"/>
      <c r="CZ1891" s="551"/>
      <c r="DA1891" s="551"/>
      <c r="DB1891" s="551"/>
      <c r="DC1891" s="551"/>
      <c r="DD1891" s="551"/>
      <c r="DE1891" s="551"/>
      <c r="DF1891" s="551"/>
      <c r="DG1891" s="551"/>
      <c r="DH1891" s="551"/>
      <c r="DI1891" s="551"/>
      <c r="DJ1891" s="551"/>
      <c r="DK1891" s="551"/>
      <c r="DL1891" s="551"/>
      <c r="DM1891" s="551"/>
      <c r="DN1891" s="551"/>
      <c r="DO1891" s="551"/>
      <c r="DP1891" s="551"/>
      <c r="DQ1891" s="551"/>
      <c r="DR1891" s="551"/>
      <c r="DS1891" s="551"/>
      <c r="DT1891" s="551"/>
      <c r="DU1891" s="551"/>
      <c r="DV1891" s="551"/>
      <c r="DW1891" s="551"/>
      <c r="DX1891" s="551"/>
      <c r="DY1891" s="551"/>
      <c r="DZ1891" s="551"/>
      <c r="EA1891" s="551"/>
      <c r="EB1891" s="551"/>
      <c r="EC1891" s="551"/>
      <c r="ED1891" s="551"/>
      <c r="EE1891" s="551"/>
      <c r="EF1891" s="551"/>
      <c r="EG1891" s="551"/>
      <c r="EH1891" s="551"/>
      <c r="EI1891" s="551"/>
      <c r="EJ1891" s="551"/>
    </row>
    <row r="1892" spans="1:140" s="716" customFormat="1">
      <c r="A1892" s="551"/>
      <c r="B1892" s="551"/>
      <c r="C1892" s="712"/>
      <c r="D1892" s="551"/>
      <c r="E1892" s="717"/>
      <c r="F1892" s="549"/>
      <c r="G1892" s="3439"/>
      <c r="H1892" s="3439"/>
      <c r="I1892" s="3439"/>
      <c r="J1892" s="3439"/>
      <c r="K1892" s="3439"/>
      <c r="L1892" s="3439"/>
      <c r="M1892" s="3253"/>
      <c r="N1892" s="3440"/>
      <c r="O1892" s="3440"/>
      <c r="P1892" s="3440"/>
      <c r="Q1892" s="3414"/>
      <c r="R1892" s="3440"/>
      <c r="S1892" s="3440"/>
      <c r="T1892" s="3440"/>
      <c r="U1892" s="3440"/>
      <c r="V1892" s="3440"/>
      <c r="W1892" s="3440"/>
      <c r="X1892" s="3440"/>
      <c r="Y1892" s="3440"/>
      <c r="Z1892" s="3440"/>
      <c r="AA1892" s="3440"/>
      <c r="AB1892" s="3440"/>
      <c r="AC1892" s="3440"/>
      <c r="AD1892" s="3440"/>
      <c r="AE1892" s="3440"/>
      <c r="AF1892" s="3414"/>
      <c r="AG1892" s="3441"/>
      <c r="AH1892" s="3441"/>
      <c r="AI1892" s="3441"/>
      <c r="AJ1892" s="3441"/>
      <c r="AK1892" s="3441"/>
      <c r="AL1892" s="3441"/>
      <c r="AM1892" s="551"/>
      <c r="AN1892" s="551"/>
      <c r="AO1892" s="551"/>
      <c r="AP1892" s="551"/>
      <c r="AQ1892" s="551"/>
      <c r="AR1892" s="551"/>
      <c r="AS1892" s="551"/>
      <c r="AT1892" s="551"/>
      <c r="AU1892" s="551"/>
      <c r="AV1892" s="551"/>
      <c r="AW1892" s="551"/>
      <c r="AX1892" s="551"/>
      <c r="AY1892" s="551"/>
      <c r="AZ1892" s="551"/>
      <c r="BA1892" s="551"/>
      <c r="BB1892" s="551"/>
      <c r="BC1892" s="551"/>
      <c r="BD1892" s="551"/>
      <c r="BE1892" s="551"/>
      <c r="BF1892" s="551"/>
      <c r="BG1892" s="551"/>
      <c r="BH1892" s="551"/>
      <c r="BI1892" s="551"/>
      <c r="BJ1892" s="551"/>
      <c r="BK1892" s="551"/>
      <c r="BL1892" s="551"/>
      <c r="BM1892" s="551"/>
      <c r="BN1892" s="551"/>
      <c r="BO1892" s="551"/>
      <c r="BP1892" s="551"/>
      <c r="BQ1892" s="551"/>
      <c r="BR1892" s="551"/>
      <c r="BS1892" s="551"/>
      <c r="BT1892" s="551"/>
      <c r="BU1892" s="551"/>
      <c r="BV1892" s="551"/>
      <c r="BW1892" s="551"/>
      <c r="BX1892" s="551"/>
      <c r="BY1892" s="551"/>
      <c r="BZ1892" s="551"/>
      <c r="CA1892" s="551"/>
      <c r="CB1892" s="551"/>
      <c r="CC1892" s="551"/>
      <c r="CD1892" s="551"/>
      <c r="CE1892" s="551"/>
      <c r="CF1892" s="551"/>
      <c r="CG1892" s="551"/>
      <c r="CH1892" s="551"/>
      <c r="CI1892" s="551"/>
      <c r="CJ1892" s="551"/>
      <c r="CK1892" s="551"/>
      <c r="CL1892" s="551"/>
      <c r="CM1892" s="551"/>
      <c r="CN1892" s="551"/>
      <c r="CO1892" s="551"/>
      <c r="CP1892" s="551"/>
      <c r="CQ1892" s="551"/>
      <c r="CR1892" s="551"/>
      <c r="CS1892" s="551"/>
      <c r="CT1892" s="551"/>
      <c r="CU1892" s="551"/>
      <c r="CV1892" s="551"/>
      <c r="CW1892" s="551"/>
      <c r="CX1892" s="551"/>
      <c r="CY1892" s="551"/>
      <c r="CZ1892" s="551"/>
      <c r="DA1892" s="551"/>
      <c r="DB1892" s="551"/>
      <c r="DC1892" s="551"/>
      <c r="DD1892" s="551"/>
      <c r="DE1892" s="551"/>
      <c r="DF1892" s="551"/>
      <c r="DG1892" s="551"/>
      <c r="DH1892" s="551"/>
      <c r="DI1892" s="551"/>
      <c r="DJ1892" s="551"/>
      <c r="DK1892" s="551"/>
      <c r="DL1892" s="551"/>
      <c r="DM1892" s="551"/>
      <c r="DN1892" s="551"/>
      <c r="DO1892" s="551"/>
      <c r="DP1892" s="551"/>
      <c r="DQ1892" s="551"/>
      <c r="DR1892" s="551"/>
      <c r="DS1892" s="551"/>
      <c r="DT1892" s="551"/>
      <c r="DU1892" s="551"/>
      <c r="DV1892" s="551"/>
      <c r="DW1892" s="551"/>
      <c r="DX1892" s="551"/>
      <c r="DY1892" s="551"/>
      <c r="DZ1892" s="551"/>
      <c r="EA1892" s="551"/>
      <c r="EB1892" s="551"/>
      <c r="EC1892" s="551"/>
      <c r="ED1892" s="551"/>
      <c r="EE1892" s="551"/>
      <c r="EF1892" s="551"/>
      <c r="EG1892" s="551"/>
      <c r="EH1892" s="551"/>
      <c r="EI1892" s="551"/>
      <c r="EJ1892" s="551"/>
    </row>
    <row r="1894" spans="1:140" s="716" customFormat="1">
      <c r="A1894" s="551"/>
      <c r="B1894" s="551"/>
      <c r="C1894" s="712"/>
      <c r="D1894" s="551"/>
      <c r="E1894" s="717"/>
      <c r="F1894" s="549"/>
      <c r="G1894" s="3439"/>
      <c r="H1894" s="3439"/>
      <c r="I1894" s="3439"/>
      <c r="J1894" s="3439"/>
      <c r="K1894" s="3439"/>
      <c r="L1894" s="3439"/>
      <c r="M1894" s="3253"/>
      <c r="N1894" s="3440"/>
      <c r="O1894" s="3440"/>
      <c r="P1894" s="3440"/>
      <c r="Q1894" s="3414"/>
      <c r="R1894" s="3440"/>
      <c r="S1894" s="3440"/>
      <c r="T1894" s="3440"/>
      <c r="U1894" s="3440"/>
      <c r="V1894" s="3440"/>
      <c r="W1894" s="3440"/>
      <c r="X1894" s="3440"/>
      <c r="Y1894" s="3440"/>
      <c r="Z1894" s="3440"/>
      <c r="AA1894" s="3440"/>
      <c r="AB1894" s="3440"/>
      <c r="AC1894" s="3440"/>
      <c r="AD1894" s="3440"/>
      <c r="AE1894" s="3440"/>
      <c r="AF1894" s="3414"/>
      <c r="AG1894" s="3441"/>
      <c r="AH1894" s="3441"/>
      <c r="AI1894" s="3441"/>
      <c r="AJ1894" s="3441"/>
      <c r="AK1894" s="3441"/>
      <c r="AL1894" s="3441"/>
      <c r="AM1894" s="551"/>
      <c r="AN1894" s="551"/>
      <c r="AO1894" s="551"/>
      <c r="AP1894" s="551"/>
      <c r="AQ1894" s="551"/>
      <c r="AR1894" s="551"/>
      <c r="AS1894" s="551"/>
      <c r="AT1894" s="551"/>
      <c r="AU1894" s="551"/>
      <c r="AV1894" s="551"/>
      <c r="AW1894" s="551"/>
      <c r="AX1894" s="551"/>
      <c r="AY1894" s="551"/>
      <c r="AZ1894" s="551"/>
      <c r="BA1894" s="551"/>
      <c r="BB1894" s="551"/>
      <c r="BC1894" s="551"/>
      <c r="BD1894" s="551"/>
      <c r="BE1894" s="551"/>
      <c r="BF1894" s="551"/>
      <c r="BG1894" s="551"/>
      <c r="BH1894" s="551"/>
      <c r="BI1894" s="551"/>
      <c r="BJ1894" s="551"/>
      <c r="BK1894" s="551"/>
      <c r="BL1894" s="551"/>
      <c r="BM1894" s="551"/>
      <c r="BN1894" s="551"/>
      <c r="BO1894" s="551"/>
      <c r="BP1894" s="551"/>
      <c r="BQ1894" s="551"/>
      <c r="BR1894" s="551"/>
      <c r="BS1894" s="551"/>
      <c r="BT1894" s="551"/>
      <c r="BU1894" s="551"/>
      <c r="BV1894" s="551"/>
      <c r="BW1894" s="551"/>
      <c r="BX1894" s="551"/>
      <c r="BY1894" s="551"/>
      <c r="BZ1894" s="551"/>
      <c r="CA1894" s="551"/>
      <c r="CB1894" s="551"/>
      <c r="CC1894" s="551"/>
      <c r="CD1894" s="551"/>
      <c r="CE1894" s="551"/>
      <c r="CF1894" s="551"/>
      <c r="CG1894" s="551"/>
      <c r="CH1894" s="551"/>
      <c r="CI1894" s="551"/>
      <c r="CJ1894" s="551"/>
      <c r="CK1894" s="551"/>
      <c r="CL1894" s="551"/>
      <c r="CM1894" s="551"/>
      <c r="CN1894" s="551"/>
      <c r="CO1894" s="551"/>
      <c r="CP1894" s="551"/>
      <c r="CQ1894" s="551"/>
      <c r="CR1894" s="551"/>
      <c r="CS1894" s="551"/>
      <c r="CT1894" s="551"/>
      <c r="CU1894" s="551"/>
      <c r="CV1894" s="551"/>
      <c r="CW1894" s="551"/>
      <c r="CX1894" s="551"/>
      <c r="CY1894" s="551"/>
      <c r="CZ1894" s="551"/>
      <c r="DA1894" s="551"/>
      <c r="DB1894" s="551"/>
      <c r="DC1894" s="551"/>
      <c r="DD1894" s="551"/>
      <c r="DE1894" s="551"/>
      <c r="DF1894" s="551"/>
      <c r="DG1894" s="551"/>
      <c r="DH1894" s="551"/>
      <c r="DI1894" s="551"/>
      <c r="DJ1894" s="551"/>
      <c r="DK1894" s="551"/>
      <c r="DL1894" s="551"/>
      <c r="DM1894" s="551"/>
      <c r="DN1894" s="551"/>
      <c r="DO1894" s="551"/>
      <c r="DP1894" s="551"/>
      <c r="DQ1894" s="551"/>
      <c r="DR1894" s="551"/>
      <c r="DS1894" s="551"/>
      <c r="DT1894" s="551"/>
      <c r="DU1894" s="551"/>
      <c r="DV1894" s="551"/>
      <c r="DW1894" s="551"/>
      <c r="DX1894" s="551"/>
      <c r="DY1894" s="551"/>
      <c r="DZ1894" s="551"/>
      <c r="EA1894" s="551"/>
      <c r="EB1894" s="551"/>
      <c r="EC1894" s="551"/>
      <c r="ED1894" s="551"/>
      <c r="EE1894" s="551"/>
      <c r="EF1894" s="551"/>
      <c r="EG1894" s="551"/>
      <c r="EH1894" s="551"/>
      <c r="EI1894" s="551"/>
      <c r="EJ1894" s="551"/>
    </row>
    <row r="1896" spans="1:140" s="716" customFormat="1">
      <c r="A1896" s="551"/>
      <c r="B1896" s="551"/>
      <c r="C1896" s="712"/>
      <c r="D1896" s="551"/>
      <c r="E1896" s="717"/>
      <c r="F1896" s="549"/>
      <c r="G1896" s="3439"/>
      <c r="H1896" s="3439"/>
      <c r="I1896" s="3439"/>
      <c r="J1896" s="3439"/>
      <c r="K1896" s="3439"/>
      <c r="L1896" s="3439"/>
      <c r="M1896" s="3253"/>
      <c r="N1896" s="3440"/>
      <c r="O1896" s="3440"/>
      <c r="P1896" s="3440"/>
      <c r="Q1896" s="3414"/>
      <c r="R1896" s="3440"/>
      <c r="S1896" s="3440"/>
      <c r="T1896" s="3440"/>
      <c r="U1896" s="3440"/>
      <c r="V1896" s="3440"/>
      <c r="W1896" s="3440"/>
      <c r="X1896" s="3440"/>
      <c r="Y1896" s="3440"/>
      <c r="Z1896" s="3440"/>
      <c r="AA1896" s="3440"/>
      <c r="AB1896" s="3440"/>
      <c r="AC1896" s="3440"/>
      <c r="AD1896" s="3440"/>
      <c r="AE1896" s="3440"/>
      <c r="AF1896" s="3414"/>
      <c r="AG1896" s="3441"/>
      <c r="AH1896" s="3441"/>
      <c r="AI1896" s="3441"/>
      <c r="AJ1896" s="3441"/>
      <c r="AK1896" s="3441"/>
      <c r="AL1896" s="3441"/>
      <c r="AM1896" s="551"/>
      <c r="AN1896" s="551"/>
      <c r="AO1896" s="551"/>
      <c r="AP1896" s="551"/>
      <c r="AQ1896" s="551"/>
      <c r="AR1896" s="551"/>
      <c r="AS1896" s="551"/>
      <c r="AT1896" s="551"/>
      <c r="AU1896" s="551"/>
      <c r="AV1896" s="551"/>
      <c r="AW1896" s="551"/>
      <c r="AX1896" s="551"/>
      <c r="AY1896" s="551"/>
      <c r="AZ1896" s="551"/>
      <c r="BA1896" s="551"/>
      <c r="BB1896" s="551"/>
      <c r="BC1896" s="551"/>
      <c r="BD1896" s="551"/>
      <c r="BE1896" s="551"/>
      <c r="BF1896" s="551"/>
      <c r="BG1896" s="551"/>
      <c r="BH1896" s="551"/>
      <c r="BI1896" s="551"/>
      <c r="BJ1896" s="551"/>
      <c r="BK1896" s="551"/>
      <c r="BL1896" s="551"/>
      <c r="BM1896" s="551"/>
      <c r="BN1896" s="551"/>
      <c r="BO1896" s="551"/>
      <c r="BP1896" s="551"/>
      <c r="BQ1896" s="551"/>
      <c r="BR1896" s="551"/>
      <c r="BS1896" s="551"/>
      <c r="BT1896" s="551"/>
      <c r="BU1896" s="551"/>
      <c r="BV1896" s="551"/>
      <c r="BW1896" s="551"/>
      <c r="BX1896" s="551"/>
      <c r="BY1896" s="551"/>
      <c r="BZ1896" s="551"/>
      <c r="CA1896" s="551"/>
      <c r="CB1896" s="551"/>
      <c r="CC1896" s="551"/>
      <c r="CD1896" s="551"/>
      <c r="CE1896" s="551"/>
      <c r="CF1896" s="551"/>
      <c r="CG1896" s="551"/>
      <c r="CH1896" s="551"/>
      <c r="CI1896" s="551"/>
      <c r="CJ1896" s="551"/>
      <c r="CK1896" s="551"/>
      <c r="CL1896" s="551"/>
      <c r="CM1896" s="551"/>
      <c r="CN1896" s="551"/>
      <c r="CO1896" s="551"/>
      <c r="CP1896" s="551"/>
      <c r="CQ1896" s="551"/>
      <c r="CR1896" s="551"/>
      <c r="CS1896" s="551"/>
      <c r="CT1896" s="551"/>
      <c r="CU1896" s="551"/>
      <c r="CV1896" s="551"/>
      <c r="CW1896" s="551"/>
      <c r="CX1896" s="551"/>
      <c r="CY1896" s="551"/>
      <c r="CZ1896" s="551"/>
      <c r="DA1896" s="551"/>
      <c r="DB1896" s="551"/>
      <c r="DC1896" s="551"/>
      <c r="DD1896" s="551"/>
      <c r="DE1896" s="551"/>
      <c r="DF1896" s="551"/>
      <c r="DG1896" s="551"/>
      <c r="DH1896" s="551"/>
      <c r="DI1896" s="551"/>
      <c r="DJ1896" s="551"/>
      <c r="DK1896" s="551"/>
      <c r="DL1896" s="551"/>
      <c r="DM1896" s="551"/>
      <c r="DN1896" s="551"/>
      <c r="DO1896" s="551"/>
      <c r="DP1896" s="551"/>
      <c r="DQ1896" s="551"/>
      <c r="DR1896" s="551"/>
      <c r="DS1896" s="551"/>
      <c r="DT1896" s="551"/>
      <c r="DU1896" s="551"/>
      <c r="DV1896" s="551"/>
      <c r="DW1896" s="551"/>
      <c r="DX1896" s="551"/>
      <c r="DY1896" s="551"/>
      <c r="DZ1896" s="551"/>
      <c r="EA1896" s="551"/>
      <c r="EB1896" s="551"/>
      <c r="EC1896" s="551"/>
      <c r="ED1896" s="551"/>
      <c r="EE1896" s="551"/>
      <c r="EF1896" s="551"/>
      <c r="EG1896" s="551"/>
      <c r="EH1896" s="551"/>
      <c r="EI1896" s="551"/>
      <c r="EJ1896" s="551"/>
    </row>
    <row r="1898" spans="1:140" s="716" customFormat="1">
      <c r="A1898" s="551"/>
      <c r="B1898" s="551"/>
      <c r="C1898" s="712"/>
      <c r="D1898" s="551"/>
      <c r="E1898" s="717"/>
      <c r="F1898" s="549"/>
      <c r="G1898" s="3439"/>
      <c r="H1898" s="3439"/>
      <c r="I1898" s="3439"/>
      <c r="J1898" s="3439"/>
      <c r="K1898" s="3439"/>
      <c r="L1898" s="3439"/>
      <c r="M1898" s="3253"/>
      <c r="N1898" s="3440"/>
      <c r="O1898" s="3440"/>
      <c r="P1898" s="3440"/>
      <c r="Q1898" s="3414"/>
      <c r="R1898" s="3440"/>
      <c r="S1898" s="3440"/>
      <c r="T1898" s="3440"/>
      <c r="U1898" s="3440"/>
      <c r="V1898" s="3440"/>
      <c r="W1898" s="3440"/>
      <c r="X1898" s="3440"/>
      <c r="Y1898" s="3440"/>
      <c r="Z1898" s="3440"/>
      <c r="AA1898" s="3440"/>
      <c r="AB1898" s="3440"/>
      <c r="AC1898" s="3440"/>
      <c r="AD1898" s="3440"/>
      <c r="AE1898" s="3440"/>
      <c r="AF1898" s="3414"/>
      <c r="AG1898" s="3441"/>
      <c r="AH1898" s="3441"/>
      <c r="AI1898" s="3441"/>
      <c r="AJ1898" s="3441"/>
      <c r="AK1898" s="3441"/>
      <c r="AL1898" s="3441"/>
      <c r="AM1898" s="551"/>
      <c r="AN1898" s="551"/>
      <c r="AO1898" s="551"/>
      <c r="AP1898" s="551"/>
      <c r="AQ1898" s="551"/>
      <c r="AR1898" s="551"/>
      <c r="AS1898" s="551"/>
      <c r="AT1898" s="551"/>
      <c r="AU1898" s="551"/>
      <c r="AV1898" s="551"/>
      <c r="AW1898" s="551"/>
      <c r="AX1898" s="551"/>
      <c r="AY1898" s="551"/>
      <c r="AZ1898" s="551"/>
      <c r="BA1898" s="551"/>
      <c r="BB1898" s="551"/>
      <c r="BC1898" s="551"/>
      <c r="BD1898" s="551"/>
      <c r="BE1898" s="551"/>
      <c r="BF1898" s="551"/>
      <c r="BG1898" s="551"/>
      <c r="BH1898" s="551"/>
      <c r="BI1898" s="551"/>
      <c r="BJ1898" s="551"/>
      <c r="BK1898" s="551"/>
      <c r="BL1898" s="551"/>
      <c r="BM1898" s="551"/>
      <c r="BN1898" s="551"/>
      <c r="BO1898" s="551"/>
      <c r="BP1898" s="551"/>
      <c r="BQ1898" s="551"/>
      <c r="BR1898" s="551"/>
      <c r="BS1898" s="551"/>
      <c r="BT1898" s="551"/>
      <c r="BU1898" s="551"/>
      <c r="BV1898" s="551"/>
      <c r="BW1898" s="551"/>
      <c r="BX1898" s="551"/>
      <c r="BY1898" s="551"/>
      <c r="BZ1898" s="551"/>
      <c r="CA1898" s="551"/>
      <c r="CB1898" s="551"/>
      <c r="CC1898" s="551"/>
      <c r="CD1898" s="551"/>
      <c r="CE1898" s="551"/>
      <c r="CF1898" s="551"/>
      <c r="CG1898" s="551"/>
      <c r="CH1898" s="551"/>
      <c r="CI1898" s="551"/>
      <c r="CJ1898" s="551"/>
      <c r="CK1898" s="551"/>
      <c r="CL1898" s="551"/>
      <c r="CM1898" s="551"/>
      <c r="CN1898" s="551"/>
      <c r="CO1898" s="551"/>
      <c r="CP1898" s="551"/>
      <c r="CQ1898" s="551"/>
      <c r="CR1898" s="551"/>
      <c r="CS1898" s="551"/>
      <c r="CT1898" s="551"/>
      <c r="CU1898" s="551"/>
      <c r="CV1898" s="551"/>
      <c r="CW1898" s="551"/>
      <c r="CX1898" s="551"/>
      <c r="CY1898" s="551"/>
      <c r="CZ1898" s="551"/>
      <c r="DA1898" s="551"/>
      <c r="DB1898" s="551"/>
      <c r="DC1898" s="551"/>
      <c r="DD1898" s="551"/>
      <c r="DE1898" s="551"/>
      <c r="DF1898" s="551"/>
      <c r="DG1898" s="551"/>
      <c r="DH1898" s="551"/>
      <c r="DI1898" s="551"/>
      <c r="DJ1898" s="551"/>
      <c r="DK1898" s="551"/>
      <c r="DL1898" s="551"/>
      <c r="DM1898" s="551"/>
      <c r="DN1898" s="551"/>
      <c r="DO1898" s="551"/>
      <c r="DP1898" s="551"/>
      <c r="DQ1898" s="551"/>
      <c r="DR1898" s="551"/>
      <c r="DS1898" s="551"/>
      <c r="DT1898" s="551"/>
      <c r="DU1898" s="551"/>
      <c r="DV1898" s="551"/>
      <c r="DW1898" s="551"/>
      <c r="DX1898" s="551"/>
      <c r="DY1898" s="551"/>
      <c r="DZ1898" s="551"/>
      <c r="EA1898" s="551"/>
      <c r="EB1898" s="551"/>
      <c r="EC1898" s="551"/>
      <c r="ED1898" s="551"/>
      <c r="EE1898" s="551"/>
      <c r="EF1898" s="551"/>
      <c r="EG1898" s="551"/>
      <c r="EH1898" s="551"/>
      <c r="EI1898" s="551"/>
      <c r="EJ1898" s="551"/>
    </row>
    <row r="1900" spans="1:140">
      <c r="C1900" s="712"/>
    </row>
    <row r="1902" spans="1:140">
      <c r="C1902" s="712"/>
    </row>
    <row r="1904" spans="1:140">
      <c r="C1904" s="712"/>
    </row>
    <row r="1906" spans="3:3">
      <c r="C1906" s="712"/>
    </row>
    <row r="1908" spans="3:3">
      <c r="C1908" s="712"/>
    </row>
  </sheetData>
  <mergeCells count="490">
    <mergeCell ref="A1881:D1881"/>
    <mergeCell ref="A1882:D1882"/>
    <mergeCell ref="A1883:D1883"/>
    <mergeCell ref="A1888:D1888"/>
    <mergeCell ref="A1875:D1875"/>
    <mergeCell ref="A1876:D1876"/>
    <mergeCell ref="A1877:D1877"/>
    <mergeCell ref="A1878:D1878"/>
    <mergeCell ref="A1879:D1879"/>
    <mergeCell ref="A1880:D1880"/>
    <mergeCell ref="A1869:D1869"/>
    <mergeCell ref="A1870:D1870"/>
    <mergeCell ref="A1871:D1871"/>
    <mergeCell ref="A1872:D1872"/>
    <mergeCell ref="A1873:D1873"/>
    <mergeCell ref="A1874:D1874"/>
    <mergeCell ref="C1859:D1859"/>
    <mergeCell ref="C1860:D1860"/>
    <mergeCell ref="C1864:D1864"/>
    <mergeCell ref="C1865:D1865"/>
    <mergeCell ref="A1867:D1867"/>
    <mergeCell ref="A1868:D1868"/>
    <mergeCell ref="C1843:D1843"/>
    <mergeCell ref="C1846:D1846"/>
    <mergeCell ref="C1847:D1847"/>
    <mergeCell ref="C1848:D1848"/>
    <mergeCell ref="C1852:D1852"/>
    <mergeCell ref="C1856:D1856"/>
    <mergeCell ref="C1829:D1829"/>
    <mergeCell ref="C1832:D1832"/>
    <mergeCell ref="C1833:D1833"/>
    <mergeCell ref="C1834:D1834"/>
    <mergeCell ref="C1838:D1838"/>
    <mergeCell ref="C1842:D1842"/>
    <mergeCell ref="C1781:D1781"/>
    <mergeCell ref="C1785:D1785"/>
    <mergeCell ref="C1802:D1802"/>
    <mergeCell ref="C1803:D1803"/>
    <mergeCell ref="C1804:D1804"/>
    <mergeCell ref="C1812:D1812"/>
    <mergeCell ref="C1768:D1768"/>
    <mergeCell ref="C1769:D1769"/>
    <mergeCell ref="C1770:D1770"/>
    <mergeCell ref="C1774:D1774"/>
    <mergeCell ref="C1775:D1775"/>
    <mergeCell ref="C1776:D1776"/>
    <mergeCell ref="C1756:D1756"/>
    <mergeCell ref="C1757:D1757"/>
    <mergeCell ref="C1761:D1761"/>
    <mergeCell ref="C1762:D1762"/>
    <mergeCell ref="B1765:B1766"/>
    <mergeCell ref="C1765:D1765"/>
    <mergeCell ref="C1766:D1766"/>
    <mergeCell ref="C1744:D1744"/>
    <mergeCell ref="C1747:D1747"/>
    <mergeCell ref="C1748:D1748"/>
    <mergeCell ref="C1751:D1751"/>
    <mergeCell ref="C1752:D1752"/>
    <mergeCell ref="C1753:D1753"/>
    <mergeCell ref="C1733:D1733"/>
    <mergeCell ref="C1734:D1734"/>
    <mergeCell ref="C1735:D1735"/>
    <mergeCell ref="C1738:D1738"/>
    <mergeCell ref="C1739:D1739"/>
    <mergeCell ref="C1743:D1743"/>
    <mergeCell ref="C1717:D1717"/>
    <mergeCell ref="C1720:D1720"/>
    <mergeCell ref="C1721:D1721"/>
    <mergeCell ref="C1725:D1725"/>
    <mergeCell ref="C1726:D1726"/>
    <mergeCell ref="B1729:B1732"/>
    <mergeCell ref="C1729:D1729"/>
    <mergeCell ref="C1730:D1730"/>
    <mergeCell ref="C1708:D1708"/>
    <mergeCell ref="B1711:B1713"/>
    <mergeCell ref="C1711:D1711"/>
    <mergeCell ref="C1712:D1712"/>
    <mergeCell ref="C1715:D1715"/>
    <mergeCell ref="C1716:D1716"/>
    <mergeCell ref="C1697:D1697"/>
    <mergeCell ref="B1702:B1705"/>
    <mergeCell ref="C1702:D1702"/>
    <mergeCell ref="C1703:D1703"/>
    <mergeCell ref="C1706:D1706"/>
    <mergeCell ref="C1707:D1707"/>
    <mergeCell ref="C1675:D1675"/>
    <mergeCell ref="C1683:D1683"/>
    <mergeCell ref="C1689:D1689"/>
    <mergeCell ref="C1690:D1690"/>
    <mergeCell ref="C1691:D1691"/>
    <mergeCell ref="C1694:D1694"/>
    <mergeCell ref="C1659:D1659"/>
    <mergeCell ref="C1660:D1660"/>
    <mergeCell ref="C1661:D1661"/>
    <mergeCell ref="C1669:D1669"/>
    <mergeCell ref="C1673:D1673"/>
    <mergeCell ref="C1674:D1674"/>
    <mergeCell ref="C1640:D1640"/>
    <mergeCell ref="C1642:D1642"/>
    <mergeCell ref="C1643:D1643"/>
    <mergeCell ref="C1644:D1644"/>
    <mergeCell ref="C1649:D1649"/>
    <mergeCell ref="B1654:B1657"/>
    <mergeCell ref="C1654:D1654"/>
    <mergeCell ref="C1655:D1655"/>
    <mergeCell ref="C1656:D1656"/>
    <mergeCell ref="C1604:D1604"/>
    <mergeCell ref="C1605:D1605"/>
    <mergeCell ref="C1608:D1608"/>
    <mergeCell ref="C1610:D1610"/>
    <mergeCell ref="B1630:B1639"/>
    <mergeCell ref="C1630:D1630"/>
    <mergeCell ref="C1631:D1631"/>
    <mergeCell ref="C1632:D1632"/>
    <mergeCell ref="C1637:D1637"/>
    <mergeCell ref="C1550:D1550"/>
    <mergeCell ref="C1553:D1553"/>
    <mergeCell ref="C1596:D1596"/>
    <mergeCell ref="C1597:D1597"/>
    <mergeCell ref="C1600:D1600"/>
    <mergeCell ref="C1603:D1603"/>
    <mergeCell ref="C1530:D1530"/>
    <mergeCell ref="C1532:D1532"/>
    <mergeCell ref="C1533:D1533"/>
    <mergeCell ref="B1537:B1547"/>
    <mergeCell ref="C1537:D1537"/>
    <mergeCell ref="C1538:D1538"/>
    <mergeCell ref="C1539:D1539"/>
    <mergeCell ref="C1545:D1545"/>
    <mergeCell ref="C1498:D1498"/>
    <mergeCell ref="C1499:D1499"/>
    <mergeCell ref="C1507:D1507"/>
    <mergeCell ref="C1525:D1525"/>
    <mergeCell ref="C1528:D1528"/>
    <mergeCell ref="C1529:D1529"/>
    <mergeCell ref="C1487:D1487"/>
    <mergeCell ref="C1488:D1488"/>
    <mergeCell ref="C1489:D1489"/>
    <mergeCell ref="C1493:D1493"/>
    <mergeCell ref="C1494:D1494"/>
    <mergeCell ref="C1497:D1497"/>
    <mergeCell ref="C1469:D1469"/>
    <mergeCell ref="B1476:B1480"/>
    <mergeCell ref="C1479:D1479"/>
    <mergeCell ref="C1481:D1481"/>
    <mergeCell ref="C1482:D1482"/>
    <mergeCell ref="C1483:D1483"/>
    <mergeCell ref="B1442:B1444"/>
    <mergeCell ref="C1442:D1442"/>
    <mergeCell ref="C1443:D1443"/>
    <mergeCell ref="C1461:D1461"/>
    <mergeCell ref="C1462:D1462"/>
    <mergeCell ref="C1463:D1463"/>
    <mergeCell ref="C1420:D1420"/>
    <mergeCell ref="C1421:D1421"/>
    <mergeCell ref="C1422:D1422"/>
    <mergeCell ref="C1431:D1431"/>
    <mergeCell ref="B1436:B1440"/>
    <mergeCell ref="C1439:D1439"/>
    <mergeCell ref="C1365:D1365"/>
    <mergeCell ref="C1369:D1369"/>
    <mergeCell ref="C1411:D1411"/>
    <mergeCell ref="C1412:D1412"/>
    <mergeCell ref="C1415:D1415"/>
    <mergeCell ref="C1416:D1416"/>
    <mergeCell ref="C1331:D1331"/>
    <mergeCell ref="C1332:D1332"/>
    <mergeCell ref="C1335:D1335"/>
    <mergeCell ref="C1336:D1336"/>
    <mergeCell ref="C1337:D1337"/>
    <mergeCell ref="C1345:D1345"/>
    <mergeCell ref="C1317:D1317"/>
    <mergeCell ref="C1320:D1320"/>
    <mergeCell ref="B1325:B1327"/>
    <mergeCell ref="C1325:D1325"/>
    <mergeCell ref="C1326:D1326"/>
    <mergeCell ref="C1330:D1330"/>
    <mergeCell ref="C1234:D1234"/>
    <mergeCell ref="C1235:D1235"/>
    <mergeCell ref="C1270:D1270"/>
    <mergeCell ref="C1271:D1271"/>
    <mergeCell ref="C1274:D1274"/>
    <mergeCell ref="C1316:D1316"/>
    <mergeCell ref="C1197:D1197"/>
    <mergeCell ref="C1205:D1205"/>
    <mergeCell ref="C1224:D1224"/>
    <mergeCell ref="C1227:D1227"/>
    <mergeCell ref="C1230:D1230"/>
    <mergeCell ref="C1231:D1231"/>
    <mergeCell ref="C1186:D1186"/>
    <mergeCell ref="B1191:B1193"/>
    <mergeCell ref="C1191:D1191"/>
    <mergeCell ref="C1192:D1192"/>
    <mergeCell ref="C1195:D1195"/>
    <mergeCell ref="C1196:D1196"/>
    <mergeCell ref="C1173:D1173"/>
    <mergeCell ref="C1174:D1174"/>
    <mergeCell ref="C1177:D1177"/>
    <mergeCell ref="C1180:D1180"/>
    <mergeCell ref="C1181:D1181"/>
    <mergeCell ref="C1182:D1182"/>
    <mergeCell ref="C1151:D1151"/>
    <mergeCell ref="C1158:D1158"/>
    <mergeCell ref="C1161:D1161"/>
    <mergeCell ref="C1162:D1162"/>
    <mergeCell ref="C1163:D1163"/>
    <mergeCell ref="C1171:D1171"/>
    <mergeCell ref="C1139:D1139"/>
    <mergeCell ref="C1140:D1140"/>
    <mergeCell ref="C1141:D1141"/>
    <mergeCell ref="C1146:D1146"/>
    <mergeCell ref="C1149:D1149"/>
    <mergeCell ref="C1150:D1150"/>
    <mergeCell ref="C1125:D1125"/>
    <mergeCell ref="C1128:D1128"/>
    <mergeCell ref="C1131:D1131"/>
    <mergeCell ref="C1132:D1132"/>
    <mergeCell ref="B1135:B1137"/>
    <mergeCell ref="C1135:D1135"/>
    <mergeCell ref="C1136:D1136"/>
    <mergeCell ref="C1116:D1116"/>
    <mergeCell ref="B1119:B1121"/>
    <mergeCell ref="C1119:D1119"/>
    <mergeCell ref="C1120:D1120"/>
    <mergeCell ref="C1123:D1123"/>
    <mergeCell ref="C1124:D1124"/>
    <mergeCell ref="C1107:D1107"/>
    <mergeCell ref="C1108:D1108"/>
    <mergeCell ref="B1111:B1113"/>
    <mergeCell ref="C1111:D1111"/>
    <mergeCell ref="C1112:D1112"/>
    <mergeCell ref="C1115:D1115"/>
    <mergeCell ref="C1086:D1086"/>
    <mergeCell ref="C1089:D1089"/>
    <mergeCell ref="C1090:D1090"/>
    <mergeCell ref="C1095:D1095"/>
    <mergeCell ref="C1096:D1096"/>
    <mergeCell ref="B1099:B1105"/>
    <mergeCell ref="C1099:D1099"/>
    <mergeCell ref="C1100:D1100"/>
    <mergeCell ref="C1103:D1103"/>
    <mergeCell ref="C1104:D1104"/>
    <mergeCell ref="C1018:D1018"/>
    <mergeCell ref="C1022:D1022"/>
    <mergeCell ref="C1075:D1075"/>
    <mergeCell ref="C1076:D1076"/>
    <mergeCell ref="C1080:D1080"/>
    <mergeCell ref="C1085:D1085"/>
    <mergeCell ref="C984:D984"/>
    <mergeCell ref="C1005:D1005"/>
    <mergeCell ref="C1006:D1006"/>
    <mergeCell ref="C1007:D1007"/>
    <mergeCell ref="C1010:D1010"/>
    <mergeCell ref="C1015:D1015"/>
    <mergeCell ref="C996:D996"/>
    <mergeCell ref="C997:D997"/>
    <mergeCell ref="C1001:D1001"/>
    <mergeCell ref="C951:D951"/>
    <mergeCell ref="C959:D959"/>
    <mergeCell ref="C976:D976"/>
    <mergeCell ref="C979:D979"/>
    <mergeCell ref="C980:D980"/>
    <mergeCell ref="C983:D983"/>
    <mergeCell ref="C906:D906"/>
    <mergeCell ref="C909:D909"/>
    <mergeCell ref="C945:D945"/>
    <mergeCell ref="C946:D946"/>
    <mergeCell ref="C949:D949"/>
    <mergeCell ref="C950:D950"/>
    <mergeCell ref="C867:D867"/>
    <mergeCell ref="C873:D873"/>
    <mergeCell ref="C879:D879"/>
    <mergeCell ref="C880:D880"/>
    <mergeCell ref="C881:D881"/>
    <mergeCell ref="C891:D891"/>
    <mergeCell ref="C847:D847"/>
    <mergeCell ref="C848:D848"/>
    <mergeCell ref="C855:D855"/>
    <mergeCell ref="C861:D861"/>
    <mergeCell ref="C865:D865"/>
    <mergeCell ref="C866:D866"/>
    <mergeCell ref="C809:D809"/>
    <mergeCell ref="C810:D810"/>
    <mergeCell ref="C811:D811"/>
    <mergeCell ref="C821:D821"/>
    <mergeCell ref="C839:D839"/>
    <mergeCell ref="C846:D846"/>
    <mergeCell ref="C777:D777"/>
    <mergeCell ref="C780:D780"/>
    <mergeCell ref="C781:D781"/>
    <mergeCell ref="C782:D782"/>
    <mergeCell ref="C792:D792"/>
    <mergeCell ref="C806:D806"/>
    <mergeCell ref="C842:D842"/>
    <mergeCell ref="C766:D766"/>
    <mergeCell ref="C767:D767"/>
    <mergeCell ref="C768:D768"/>
    <mergeCell ref="C771:D771"/>
    <mergeCell ref="C772:D772"/>
    <mergeCell ref="C776:D776"/>
    <mergeCell ref="B757:B759"/>
    <mergeCell ref="C757:D757"/>
    <mergeCell ref="C758:D758"/>
    <mergeCell ref="B761:B763"/>
    <mergeCell ref="C761:D761"/>
    <mergeCell ref="C762:D762"/>
    <mergeCell ref="B748:B750"/>
    <mergeCell ref="C748:D748"/>
    <mergeCell ref="C749:D749"/>
    <mergeCell ref="B752:B754"/>
    <mergeCell ref="C752:D752"/>
    <mergeCell ref="C753:D753"/>
    <mergeCell ref="C732:D732"/>
    <mergeCell ref="B739:B741"/>
    <mergeCell ref="C739:D739"/>
    <mergeCell ref="C740:D740"/>
    <mergeCell ref="B743:B746"/>
    <mergeCell ref="C743:D743"/>
    <mergeCell ref="C744:D744"/>
    <mergeCell ref="C745:D745"/>
    <mergeCell ref="C669:D669"/>
    <mergeCell ref="C682:D682"/>
    <mergeCell ref="C684:D684"/>
    <mergeCell ref="C685:D685"/>
    <mergeCell ref="C725:D725"/>
    <mergeCell ref="C726:D726"/>
    <mergeCell ref="C653:D653"/>
    <mergeCell ref="C661:D661"/>
    <mergeCell ref="A663:A664"/>
    <mergeCell ref="C664:D664"/>
    <mergeCell ref="C665:D665"/>
    <mergeCell ref="C666:D666"/>
    <mergeCell ref="C629:D629"/>
    <mergeCell ref="C641:D641"/>
    <mergeCell ref="C642:D642"/>
    <mergeCell ref="C645:D645"/>
    <mergeCell ref="C646:D646"/>
    <mergeCell ref="C647:D647"/>
    <mergeCell ref="C605:D605"/>
    <mergeCell ref="C609:D609"/>
    <mergeCell ref="C610:D610"/>
    <mergeCell ref="C611:D611"/>
    <mergeCell ref="C616:D616"/>
    <mergeCell ref="C626:D626"/>
    <mergeCell ref="C543:D543"/>
    <mergeCell ref="C587:D587"/>
    <mergeCell ref="C588:D588"/>
    <mergeCell ref="C594:D594"/>
    <mergeCell ref="B598:B602"/>
    <mergeCell ref="C598:D598"/>
    <mergeCell ref="C599:D599"/>
    <mergeCell ref="C600:D600"/>
    <mergeCell ref="C504:D504"/>
    <mergeCell ref="C506:D506"/>
    <mergeCell ref="C507:D507"/>
    <mergeCell ref="C508:D508"/>
    <mergeCell ref="C516:D516"/>
    <mergeCell ref="C540:D540"/>
    <mergeCell ref="C489:D489"/>
    <mergeCell ref="C490:D490"/>
    <mergeCell ref="C493:D493"/>
    <mergeCell ref="C494:D494"/>
    <mergeCell ref="C495:D495"/>
    <mergeCell ref="C502:D502"/>
    <mergeCell ref="C468:D468"/>
    <mergeCell ref="B471:B475"/>
    <mergeCell ref="C471:D471"/>
    <mergeCell ref="C472:D472"/>
    <mergeCell ref="C473:D473"/>
    <mergeCell ref="C480:D480"/>
    <mergeCell ref="B441:B449"/>
    <mergeCell ref="C441:D441"/>
    <mergeCell ref="C442:D442"/>
    <mergeCell ref="C443:D443"/>
    <mergeCell ref="C446:D446"/>
    <mergeCell ref="C449:D449"/>
    <mergeCell ref="C427:D427"/>
    <mergeCell ref="C432:D432"/>
    <mergeCell ref="C433:D433"/>
    <mergeCell ref="C434:D434"/>
    <mergeCell ref="C436:D436"/>
    <mergeCell ref="C437:D437"/>
    <mergeCell ref="C402:D402"/>
    <mergeCell ref="C407:D407"/>
    <mergeCell ref="C414:D414"/>
    <mergeCell ref="C415:D415"/>
    <mergeCell ref="C416:D416"/>
    <mergeCell ref="C426:D426"/>
    <mergeCell ref="C377:D377"/>
    <mergeCell ref="C378:D378"/>
    <mergeCell ref="C379:D379"/>
    <mergeCell ref="C385:D385"/>
    <mergeCell ref="C400:D400"/>
    <mergeCell ref="C401:D401"/>
    <mergeCell ref="C349:D349"/>
    <mergeCell ref="C350:D350"/>
    <mergeCell ref="C351:D351"/>
    <mergeCell ref="C357:D357"/>
    <mergeCell ref="C358:D358"/>
    <mergeCell ref="C361:D361"/>
    <mergeCell ref="C334:D334"/>
    <mergeCell ref="C335:D335"/>
    <mergeCell ref="C339:D339"/>
    <mergeCell ref="C340:D340"/>
    <mergeCell ref="C341:D341"/>
    <mergeCell ref="C346:D346"/>
    <mergeCell ref="C295:D295"/>
    <mergeCell ref="C298:D298"/>
    <mergeCell ref="C299:D299"/>
    <mergeCell ref="C300:D300"/>
    <mergeCell ref="C307:D307"/>
    <mergeCell ref="C316:D316"/>
    <mergeCell ref="C275:D275"/>
    <mergeCell ref="C283:D283"/>
    <mergeCell ref="C284:D284"/>
    <mergeCell ref="C288:D288"/>
    <mergeCell ref="C289:D289"/>
    <mergeCell ref="C294:D294"/>
    <mergeCell ref="C244:D244"/>
    <mergeCell ref="C245:D245"/>
    <mergeCell ref="C246:D246"/>
    <mergeCell ref="C247:D247"/>
    <mergeCell ref="C261:D261"/>
    <mergeCell ref="C262:D262"/>
    <mergeCell ref="C232:D232"/>
    <mergeCell ref="C235:D235"/>
    <mergeCell ref="C238:D238"/>
    <mergeCell ref="C239:D239"/>
    <mergeCell ref="C240:D240"/>
    <mergeCell ref="C242:D242"/>
    <mergeCell ref="C220:D220"/>
    <mergeCell ref="C221:D221"/>
    <mergeCell ref="C226:D226"/>
    <mergeCell ref="C227:D227"/>
    <mergeCell ref="C230:D230"/>
    <mergeCell ref="C231:D231"/>
    <mergeCell ref="C206:D206"/>
    <mergeCell ref="C207:D207"/>
    <mergeCell ref="C212:D212"/>
    <mergeCell ref="C215:D215"/>
    <mergeCell ref="C216:D216"/>
    <mergeCell ref="C219:D219"/>
    <mergeCell ref="C193:D193"/>
    <mergeCell ref="C194:D194"/>
    <mergeCell ref="C197:D197"/>
    <mergeCell ref="C200:D200"/>
    <mergeCell ref="C201:D201"/>
    <mergeCell ref="C205:D205"/>
    <mergeCell ref="C149:D149"/>
    <mergeCell ref="C150:D150"/>
    <mergeCell ref="C156:D156"/>
    <mergeCell ref="C159:D159"/>
    <mergeCell ref="C161:D161"/>
    <mergeCell ref="C192:D192"/>
    <mergeCell ref="B118:B120"/>
    <mergeCell ref="C118:D118"/>
    <mergeCell ref="C119:D119"/>
    <mergeCell ref="C143:D143"/>
    <mergeCell ref="C144:D144"/>
    <mergeCell ref="C148:D148"/>
    <mergeCell ref="C95:D95"/>
    <mergeCell ref="C101:D101"/>
    <mergeCell ref="C102:D102"/>
    <mergeCell ref="C110:D110"/>
    <mergeCell ref="C113:D113"/>
    <mergeCell ref="C114:D114"/>
    <mergeCell ref="C56:D56"/>
    <mergeCell ref="C57:D57"/>
    <mergeCell ref="C62:D62"/>
    <mergeCell ref="C63:D63"/>
    <mergeCell ref="C93:D93"/>
    <mergeCell ref="C94:D94"/>
    <mergeCell ref="C47:D47"/>
    <mergeCell ref="C48:D48"/>
    <mergeCell ref="C49:D49"/>
    <mergeCell ref="C51:D51"/>
    <mergeCell ref="C52:D52"/>
    <mergeCell ref="C55:D55"/>
    <mergeCell ref="A1:E3"/>
    <mergeCell ref="C20:D20"/>
    <mergeCell ref="C39:D39"/>
    <mergeCell ref="C40:D40"/>
    <mergeCell ref="C42:D42"/>
    <mergeCell ref="C43:D43"/>
    <mergeCell ref="C44:D44"/>
    <mergeCell ref="A4:E4"/>
    <mergeCell ref="B10:B12"/>
    <mergeCell ref="C10:D10"/>
    <mergeCell ref="C11:D11"/>
    <mergeCell ref="C12:D12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horizontalDpi="300" verticalDpi="300" r:id="rId1"/>
  <headerFooter>
    <oddFooter>Strona &amp;P z &amp;N</oddFooter>
  </headerFooter>
  <rowBreaks count="45" manualBreakCount="45">
    <brk id="45" max="4" man="1"/>
    <brk id="86" max="4" man="1"/>
    <brk id="127" max="4" man="1"/>
    <brk id="164" max="4" man="1"/>
    <brk id="198" max="4" man="1"/>
    <brk id="236" max="4" man="1"/>
    <brk id="276" max="4" man="1"/>
    <brk id="317" max="4" man="1"/>
    <brk id="360" max="4" man="1"/>
    <brk id="397" max="4" man="1"/>
    <brk id="439" max="4" man="1"/>
    <brk id="484" max="4" man="1"/>
    <brk id="530" max="4" man="1"/>
    <brk id="571" max="4" man="1"/>
    <brk id="618" max="4" man="1"/>
    <brk id="662" max="4" man="1"/>
    <brk id="696" max="4" man="1"/>
    <brk id="731" max="4" man="1"/>
    <brk id="759" max="4" man="1"/>
    <brk id="804" max="4" man="1"/>
    <brk id="857" max="4" man="1"/>
    <brk id="903" max="4" man="1"/>
    <brk id="939" max="4" man="1"/>
    <brk id="981" max="4" man="1"/>
    <brk id="1023" max="4" man="1"/>
    <brk id="1105" max="4" man="1"/>
    <brk id="1143" max="4" man="1"/>
    <brk id="1180" max="4" man="1"/>
    <brk id="1215" max="4" man="1"/>
    <brk id="1260" max="4" man="1"/>
    <brk id="1296" max="4" man="1"/>
    <brk id="1327" max="4" man="1"/>
    <brk id="1370" max="4" man="1"/>
    <brk id="1413" max="4" man="1"/>
    <brk id="1458" max="4" man="1"/>
    <brk id="1504" max="4" man="1"/>
    <brk id="1550" max="4" man="1"/>
    <brk id="1584" max="4" man="1"/>
    <brk id="1623" max="4" man="1"/>
    <brk id="1668" max="4" man="1"/>
    <brk id="1709" max="4" man="1"/>
    <brk id="1745" max="4" man="1"/>
    <brk id="1783" max="4" man="1"/>
    <brk id="1828" max="4" man="1"/>
    <brk id="1863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64D57-17D0-45CC-9B4A-E6A7124D75B9}">
  <dimension ref="A1:WVE1872"/>
  <sheetViews>
    <sheetView view="pageBreakPreview" zoomScale="120" zoomScaleSheetLayoutView="120" workbookViewId="0">
      <pane ySplit="6" topLeftCell="A7" activePane="bottomLeft" state="frozen"/>
      <selection activeCell="Q9" sqref="Q9"/>
      <selection pane="bottomLeft" activeCell="M4" sqref="M4"/>
    </sheetView>
  </sheetViews>
  <sheetFormatPr defaultRowHeight="12.75"/>
  <cols>
    <col min="1" max="1" width="3.5703125" style="397" customWidth="1"/>
    <col min="2" max="2" width="50.7109375" style="397" customWidth="1"/>
    <col min="3" max="4" width="7.7109375" style="400" customWidth="1"/>
    <col min="5" max="5" width="16.85546875" style="397" bestFit="1" customWidth="1"/>
    <col min="6" max="6" width="15.140625" style="397" customWidth="1"/>
    <col min="7" max="7" width="15.140625" style="397" bestFit="1" customWidth="1"/>
    <col min="8" max="8" width="15.28515625" style="397" bestFit="1" customWidth="1"/>
    <col min="9" max="10" width="14.42578125" style="397" bestFit="1" customWidth="1"/>
    <col min="11" max="11" width="9.140625" style="397"/>
    <col min="12" max="236" width="9.140625" style="401"/>
    <col min="237" max="237" width="4.28515625" style="401" bestFit="1" customWidth="1"/>
    <col min="238" max="238" width="6.85546875" style="401" bestFit="1" customWidth="1"/>
    <col min="239" max="239" width="11" style="401" customWidth="1"/>
    <col min="240" max="240" width="11.140625" style="401" bestFit="1" customWidth="1"/>
    <col min="241" max="241" width="10.85546875" style="401" customWidth="1"/>
    <col min="242" max="242" width="11.5703125" style="401" customWidth="1"/>
    <col min="243" max="243" width="11.140625" style="401" bestFit="1" customWidth="1"/>
    <col min="244" max="244" width="11" style="401" customWidth="1"/>
    <col min="245" max="245" width="10.42578125" style="401" customWidth="1"/>
    <col min="246" max="246" width="11.28515625" style="401" customWidth="1"/>
    <col min="247" max="248" width="9.140625" style="401" bestFit="1" customWidth="1"/>
    <col min="249" max="250" width="11.140625" style="401" bestFit="1" customWidth="1"/>
    <col min="251" max="251" width="11.5703125" style="401" bestFit="1" customWidth="1"/>
    <col min="252" max="252" width="9.140625" style="401" bestFit="1" customWidth="1"/>
    <col min="253" max="253" width="10.28515625" style="401" customWidth="1"/>
    <col min="254" max="492" width="9.140625" style="401"/>
    <col min="493" max="493" width="4.28515625" style="401" bestFit="1" customWidth="1"/>
    <col min="494" max="494" width="6.85546875" style="401" bestFit="1" customWidth="1"/>
    <col min="495" max="495" width="11" style="401" customWidth="1"/>
    <col min="496" max="496" width="11.140625" style="401" bestFit="1" customWidth="1"/>
    <col min="497" max="497" width="10.85546875" style="401" customWidth="1"/>
    <col min="498" max="498" width="11.5703125" style="401" customWidth="1"/>
    <col min="499" max="499" width="11.140625" style="401" bestFit="1" customWidth="1"/>
    <col min="500" max="500" width="11" style="401" customWidth="1"/>
    <col min="501" max="501" width="10.42578125" style="401" customWidth="1"/>
    <col min="502" max="502" width="11.28515625" style="401" customWidth="1"/>
    <col min="503" max="504" width="9.140625" style="401" bestFit="1" customWidth="1"/>
    <col min="505" max="506" width="11.140625" style="401" bestFit="1" customWidth="1"/>
    <col min="507" max="507" width="11.5703125" style="401" bestFit="1" customWidth="1"/>
    <col min="508" max="508" width="9.140625" style="401" bestFit="1" customWidth="1"/>
    <col min="509" max="509" width="10.28515625" style="401" customWidth="1"/>
    <col min="510" max="748" width="9.140625" style="401"/>
    <col min="749" max="749" width="4.28515625" style="401" bestFit="1" customWidth="1"/>
    <col min="750" max="750" width="6.85546875" style="401" bestFit="1" customWidth="1"/>
    <col min="751" max="751" width="11" style="401" customWidth="1"/>
    <col min="752" max="752" width="11.140625" style="401" bestFit="1" customWidth="1"/>
    <col min="753" max="753" width="10.85546875" style="401" customWidth="1"/>
    <col min="754" max="754" width="11.5703125" style="401" customWidth="1"/>
    <col min="755" max="755" width="11.140625" style="401" bestFit="1" customWidth="1"/>
    <col min="756" max="756" width="11" style="401" customWidth="1"/>
    <col min="757" max="757" width="10.42578125" style="401" customWidth="1"/>
    <col min="758" max="758" width="11.28515625" style="401" customWidth="1"/>
    <col min="759" max="760" width="9.140625" style="401" bestFit="1" customWidth="1"/>
    <col min="761" max="762" width="11.140625" style="401" bestFit="1" customWidth="1"/>
    <col min="763" max="763" width="11.5703125" style="401" bestFit="1" customWidth="1"/>
    <col min="764" max="764" width="9.140625" style="401" bestFit="1" customWidth="1"/>
    <col min="765" max="765" width="10.28515625" style="401" customWidth="1"/>
    <col min="766" max="1004" width="9.140625" style="401"/>
    <col min="1005" max="1005" width="4.28515625" style="401" bestFit="1" customWidth="1"/>
    <col min="1006" max="1006" width="6.85546875" style="401" bestFit="1" customWidth="1"/>
    <col min="1007" max="1007" width="11" style="401" customWidth="1"/>
    <col min="1008" max="1008" width="11.140625" style="401" bestFit="1" customWidth="1"/>
    <col min="1009" max="1009" width="10.85546875" style="401" customWidth="1"/>
    <col min="1010" max="1010" width="11.5703125" style="401" customWidth="1"/>
    <col min="1011" max="1011" width="11.140625" style="401" bestFit="1" customWidth="1"/>
    <col min="1012" max="1012" width="11" style="401" customWidth="1"/>
    <col min="1013" max="1013" width="10.42578125" style="401" customWidth="1"/>
    <col min="1014" max="1014" width="11.28515625" style="401" customWidth="1"/>
    <col min="1015" max="1016" width="9.140625" style="401" bestFit="1" customWidth="1"/>
    <col min="1017" max="1018" width="11.140625" style="401" bestFit="1" customWidth="1"/>
    <col min="1019" max="1019" width="11.5703125" style="401" bestFit="1" customWidth="1"/>
    <col min="1020" max="1020" width="9.140625" style="401" bestFit="1" customWidth="1"/>
    <col min="1021" max="1021" width="10.28515625" style="401" customWidth="1"/>
    <col min="1022" max="1260" width="9.140625" style="401"/>
    <col min="1261" max="1261" width="4.28515625" style="401" bestFit="1" customWidth="1"/>
    <col min="1262" max="1262" width="6.85546875" style="401" bestFit="1" customWidth="1"/>
    <col min="1263" max="1263" width="11" style="401" customWidth="1"/>
    <col min="1264" max="1264" width="11.140625" style="401" bestFit="1" customWidth="1"/>
    <col min="1265" max="1265" width="10.85546875" style="401" customWidth="1"/>
    <col min="1266" max="1266" width="11.5703125" style="401" customWidth="1"/>
    <col min="1267" max="1267" width="11.140625" style="401" bestFit="1" customWidth="1"/>
    <col min="1268" max="1268" width="11" style="401" customWidth="1"/>
    <col min="1269" max="1269" width="10.42578125" style="401" customWidth="1"/>
    <col min="1270" max="1270" width="11.28515625" style="401" customWidth="1"/>
    <col min="1271" max="1272" width="9.140625" style="401" bestFit="1" customWidth="1"/>
    <col min="1273" max="1274" width="11.140625" style="401" bestFit="1" customWidth="1"/>
    <col min="1275" max="1275" width="11.5703125" style="401" bestFit="1" customWidth="1"/>
    <col min="1276" max="1276" width="9.140625" style="401" bestFit="1" customWidth="1"/>
    <col min="1277" max="1277" width="10.28515625" style="401" customWidth="1"/>
    <col min="1278" max="1516" width="9.140625" style="401"/>
    <col min="1517" max="1517" width="4.28515625" style="401" bestFit="1" customWidth="1"/>
    <col min="1518" max="1518" width="6.85546875" style="401" bestFit="1" customWidth="1"/>
    <col min="1519" max="1519" width="11" style="401" customWidth="1"/>
    <col min="1520" max="1520" width="11.140625" style="401" bestFit="1" customWidth="1"/>
    <col min="1521" max="1521" width="10.85546875" style="401" customWidth="1"/>
    <col min="1522" max="1522" width="11.5703125" style="401" customWidth="1"/>
    <col min="1523" max="1523" width="11.140625" style="401" bestFit="1" customWidth="1"/>
    <col min="1524" max="1524" width="11" style="401" customWidth="1"/>
    <col min="1525" max="1525" width="10.42578125" style="401" customWidth="1"/>
    <col min="1526" max="1526" width="11.28515625" style="401" customWidth="1"/>
    <col min="1527" max="1528" width="9.140625" style="401" bestFit="1" customWidth="1"/>
    <col min="1529" max="1530" width="11.140625" style="401" bestFit="1" customWidth="1"/>
    <col min="1531" max="1531" width="11.5703125" style="401" bestFit="1" customWidth="1"/>
    <col min="1532" max="1532" width="9.140625" style="401" bestFit="1" customWidth="1"/>
    <col min="1533" max="1533" width="10.28515625" style="401" customWidth="1"/>
    <col min="1534" max="1772" width="9.140625" style="401"/>
    <col min="1773" max="1773" width="4.28515625" style="401" bestFit="1" customWidth="1"/>
    <col min="1774" max="1774" width="6.85546875" style="401" bestFit="1" customWidth="1"/>
    <col min="1775" max="1775" width="11" style="401" customWidth="1"/>
    <col min="1776" max="1776" width="11.140625" style="401" bestFit="1" customWidth="1"/>
    <col min="1777" max="1777" width="10.85546875" style="401" customWidth="1"/>
    <col min="1778" max="1778" width="11.5703125" style="401" customWidth="1"/>
    <col min="1779" max="1779" width="11.140625" style="401" bestFit="1" customWidth="1"/>
    <col min="1780" max="1780" width="11" style="401" customWidth="1"/>
    <col min="1781" max="1781" width="10.42578125" style="401" customWidth="1"/>
    <col min="1782" max="1782" width="11.28515625" style="401" customWidth="1"/>
    <col min="1783" max="1784" width="9.140625" style="401" bestFit="1" customWidth="1"/>
    <col min="1785" max="1786" width="11.140625" style="401" bestFit="1" customWidth="1"/>
    <col min="1787" max="1787" width="11.5703125" style="401" bestFit="1" customWidth="1"/>
    <col min="1788" max="1788" width="9.140625" style="401" bestFit="1" customWidth="1"/>
    <col min="1789" max="1789" width="10.28515625" style="401" customWidth="1"/>
    <col min="1790" max="2028" width="9.140625" style="401"/>
    <col min="2029" max="2029" width="4.28515625" style="401" bestFit="1" customWidth="1"/>
    <col min="2030" max="2030" width="6.85546875" style="401" bestFit="1" customWidth="1"/>
    <col min="2031" max="2031" width="11" style="401" customWidth="1"/>
    <col min="2032" max="2032" width="11.140625" style="401" bestFit="1" customWidth="1"/>
    <col min="2033" max="2033" width="10.85546875" style="401" customWidth="1"/>
    <col min="2034" max="2034" width="11.5703125" style="401" customWidth="1"/>
    <col min="2035" max="2035" width="11.140625" style="401" bestFit="1" customWidth="1"/>
    <col min="2036" max="2036" width="11" style="401" customWidth="1"/>
    <col min="2037" max="2037" width="10.42578125" style="401" customWidth="1"/>
    <col min="2038" max="2038" width="11.28515625" style="401" customWidth="1"/>
    <col min="2039" max="2040" width="9.140625" style="401" bestFit="1" customWidth="1"/>
    <col min="2041" max="2042" width="11.140625" style="401" bestFit="1" customWidth="1"/>
    <col min="2043" max="2043" width="11.5703125" style="401" bestFit="1" customWidth="1"/>
    <col min="2044" max="2044" width="9.140625" style="401" bestFit="1" customWidth="1"/>
    <col min="2045" max="2045" width="10.28515625" style="401" customWidth="1"/>
    <col min="2046" max="2284" width="9.140625" style="401"/>
    <col min="2285" max="2285" width="4.28515625" style="401" bestFit="1" customWidth="1"/>
    <col min="2286" max="2286" width="6.85546875" style="401" bestFit="1" customWidth="1"/>
    <col min="2287" max="2287" width="11" style="401" customWidth="1"/>
    <col min="2288" max="2288" width="11.140625" style="401" bestFit="1" customWidth="1"/>
    <col min="2289" max="2289" width="10.85546875" style="401" customWidth="1"/>
    <col min="2290" max="2290" width="11.5703125" style="401" customWidth="1"/>
    <col min="2291" max="2291" width="11.140625" style="401" bestFit="1" customWidth="1"/>
    <col min="2292" max="2292" width="11" style="401" customWidth="1"/>
    <col min="2293" max="2293" width="10.42578125" style="401" customWidth="1"/>
    <col min="2294" max="2294" width="11.28515625" style="401" customWidth="1"/>
    <col min="2295" max="2296" width="9.140625" style="401" bestFit="1" customWidth="1"/>
    <col min="2297" max="2298" width="11.140625" style="401" bestFit="1" customWidth="1"/>
    <col min="2299" max="2299" width="11.5703125" style="401" bestFit="1" customWidth="1"/>
    <col min="2300" max="2300" width="9.140625" style="401" bestFit="1" customWidth="1"/>
    <col min="2301" max="2301" width="10.28515625" style="401" customWidth="1"/>
    <col min="2302" max="2540" width="9.140625" style="401"/>
    <col min="2541" max="2541" width="4.28515625" style="401" bestFit="1" customWidth="1"/>
    <col min="2542" max="2542" width="6.85546875" style="401" bestFit="1" customWidth="1"/>
    <col min="2543" max="2543" width="11" style="401" customWidth="1"/>
    <col min="2544" max="2544" width="11.140625" style="401" bestFit="1" customWidth="1"/>
    <col min="2545" max="2545" width="10.85546875" style="401" customWidth="1"/>
    <col min="2546" max="2546" width="11.5703125" style="401" customWidth="1"/>
    <col min="2547" max="2547" width="11.140625" style="401" bestFit="1" customWidth="1"/>
    <col min="2548" max="2548" width="11" style="401" customWidth="1"/>
    <col min="2549" max="2549" width="10.42578125" style="401" customWidth="1"/>
    <col min="2550" max="2550" width="11.28515625" style="401" customWidth="1"/>
    <col min="2551" max="2552" width="9.140625" style="401" bestFit="1" customWidth="1"/>
    <col min="2553" max="2554" width="11.140625" style="401" bestFit="1" customWidth="1"/>
    <col min="2555" max="2555" width="11.5703125" style="401" bestFit="1" customWidth="1"/>
    <col min="2556" max="2556" width="9.140625" style="401" bestFit="1" customWidth="1"/>
    <col min="2557" max="2557" width="10.28515625" style="401" customWidth="1"/>
    <col min="2558" max="2796" width="9.140625" style="401"/>
    <col min="2797" max="2797" width="4.28515625" style="401" bestFit="1" customWidth="1"/>
    <col min="2798" max="2798" width="6.85546875" style="401" bestFit="1" customWidth="1"/>
    <col min="2799" max="2799" width="11" style="401" customWidth="1"/>
    <col min="2800" max="2800" width="11.140625" style="401" bestFit="1" customWidth="1"/>
    <col min="2801" max="2801" width="10.85546875" style="401" customWidth="1"/>
    <col min="2802" max="2802" width="11.5703125" style="401" customWidth="1"/>
    <col min="2803" max="2803" width="11.140625" style="401" bestFit="1" customWidth="1"/>
    <col min="2804" max="2804" width="11" style="401" customWidth="1"/>
    <col min="2805" max="2805" width="10.42578125" style="401" customWidth="1"/>
    <col min="2806" max="2806" width="11.28515625" style="401" customWidth="1"/>
    <col min="2807" max="2808" width="9.140625" style="401" bestFit="1" customWidth="1"/>
    <col min="2809" max="2810" width="11.140625" style="401" bestFit="1" customWidth="1"/>
    <col min="2811" max="2811" width="11.5703125" style="401" bestFit="1" customWidth="1"/>
    <col min="2812" max="2812" width="9.140625" style="401" bestFit="1" customWidth="1"/>
    <col min="2813" max="2813" width="10.28515625" style="401" customWidth="1"/>
    <col min="2814" max="3052" width="9.140625" style="401"/>
    <col min="3053" max="3053" width="4.28515625" style="401" bestFit="1" customWidth="1"/>
    <col min="3054" max="3054" width="6.85546875" style="401" bestFit="1" customWidth="1"/>
    <col min="3055" max="3055" width="11" style="401" customWidth="1"/>
    <col min="3056" max="3056" width="11.140625" style="401" bestFit="1" customWidth="1"/>
    <col min="3057" max="3057" width="10.85546875" style="401" customWidth="1"/>
    <col min="3058" max="3058" width="11.5703125" style="401" customWidth="1"/>
    <col min="3059" max="3059" width="11.140625" style="401" bestFit="1" customWidth="1"/>
    <col min="3060" max="3060" width="11" style="401" customWidth="1"/>
    <col min="3061" max="3061" width="10.42578125" style="401" customWidth="1"/>
    <col min="3062" max="3062" width="11.28515625" style="401" customWidth="1"/>
    <col min="3063" max="3064" width="9.140625" style="401" bestFit="1" customWidth="1"/>
    <col min="3065" max="3066" width="11.140625" style="401" bestFit="1" customWidth="1"/>
    <col min="3067" max="3067" width="11.5703125" style="401" bestFit="1" customWidth="1"/>
    <col min="3068" max="3068" width="9.140625" style="401" bestFit="1" customWidth="1"/>
    <col min="3069" max="3069" width="10.28515625" style="401" customWidth="1"/>
    <col min="3070" max="3308" width="9.140625" style="401"/>
    <col min="3309" max="3309" width="4.28515625" style="401" bestFit="1" customWidth="1"/>
    <col min="3310" max="3310" width="6.85546875" style="401" bestFit="1" customWidth="1"/>
    <col min="3311" max="3311" width="11" style="401" customWidth="1"/>
    <col min="3312" max="3312" width="11.140625" style="401" bestFit="1" customWidth="1"/>
    <col min="3313" max="3313" width="10.85546875" style="401" customWidth="1"/>
    <col min="3314" max="3314" width="11.5703125" style="401" customWidth="1"/>
    <col min="3315" max="3315" width="11.140625" style="401" bestFit="1" customWidth="1"/>
    <col min="3316" max="3316" width="11" style="401" customWidth="1"/>
    <col min="3317" max="3317" width="10.42578125" style="401" customWidth="1"/>
    <col min="3318" max="3318" width="11.28515625" style="401" customWidth="1"/>
    <col min="3319" max="3320" width="9.140625" style="401" bestFit="1" customWidth="1"/>
    <col min="3321" max="3322" width="11.140625" style="401" bestFit="1" customWidth="1"/>
    <col min="3323" max="3323" width="11.5703125" style="401" bestFit="1" customWidth="1"/>
    <col min="3324" max="3324" width="9.140625" style="401" bestFit="1" customWidth="1"/>
    <col min="3325" max="3325" width="10.28515625" style="401" customWidth="1"/>
    <col min="3326" max="3564" width="9.140625" style="401"/>
    <col min="3565" max="3565" width="4.28515625" style="401" bestFit="1" customWidth="1"/>
    <col min="3566" max="3566" width="6.85546875" style="401" bestFit="1" customWidth="1"/>
    <col min="3567" max="3567" width="11" style="401" customWidth="1"/>
    <col min="3568" max="3568" width="11.140625" style="401" bestFit="1" customWidth="1"/>
    <col min="3569" max="3569" width="10.85546875" style="401" customWidth="1"/>
    <col min="3570" max="3570" width="11.5703125" style="401" customWidth="1"/>
    <col min="3571" max="3571" width="11.140625" style="401" bestFit="1" customWidth="1"/>
    <col min="3572" max="3572" width="11" style="401" customWidth="1"/>
    <col min="3573" max="3573" width="10.42578125" style="401" customWidth="1"/>
    <col min="3574" max="3574" width="11.28515625" style="401" customWidth="1"/>
    <col min="3575" max="3576" width="9.140625" style="401" bestFit="1" customWidth="1"/>
    <col min="3577" max="3578" width="11.140625" style="401" bestFit="1" customWidth="1"/>
    <col min="3579" max="3579" width="11.5703125" style="401" bestFit="1" customWidth="1"/>
    <col min="3580" max="3580" width="9.140625" style="401" bestFit="1" customWidth="1"/>
    <col min="3581" max="3581" width="10.28515625" style="401" customWidth="1"/>
    <col min="3582" max="3820" width="9.140625" style="401"/>
    <col min="3821" max="3821" width="4.28515625" style="401" bestFit="1" customWidth="1"/>
    <col min="3822" max="3822" width="6.85546875" style="401" bestFit="1" customWidth="1"/>
    <col min="3823" max="3823" width="11" style="401" customWidth="1"/>
    <col min="3824" max="3824" width="11.140625" style="401" bestFit="1" customWidth="1"/>
    <col min="3825" max="3825" width="10.85546875" style="401" customWidth="1"/>
    <col min="3826" max="3826" width="11.5703125" style="401" customWidth="1"/>
    <col min="3827" max="3827" width="11.140625" style="401" bestFit="1" customWidth="1"/>
    <col min="3828" max="3828" width="11" style="401" customWidth="1"/>
    <col min="3829" max="3829" width="10.42578125" style="401" customWidth="1"/>
    <col min="3830" max="3830" width="11.28515625" style="401" customWidth="1"/>
    <col min="3831" max="3832" width="9.140625" style="401" bestFit="1" customWidth="1"/>
    <col min="3833" max="3834" width="11.140625" style="401" bestFit="1" customWidth="1"/>
    <col min="3835" max="3835" width="11.5703125" style="401" bestFit="1" customWidth="1"/>
    <col min="3836" max="3836" width="9.140625" style="401" bestFit="1" customWidth="1"/>
    <col min="3837" max="3837" width="10.28515625" style="401" customWidth="1"/>
    <col min="3838" max="4076" width="9.140625" style="401"/>
    <col min="4077" max="4077" width="4.28515625" style="401" bestFit="1" customWidth="1"/>
    <col min="4078" max="4078" width="6.85546875" style="401" bestFit="1" customWidth="1"/>
    <col min="4079" max="4079" width="11" style="401" customWidth="1"/>
    <col min="4080" max="4080" width="11.140625" style="401" bestFit="1" customWidth="1"/>
    <col min="4081" max="4081" width="10.85546875" style="401" customWidth="1"/>
    <col min="4082" max="4082" width="11.5703125" style="401" customWidth="1"/>
    <col min="4083" max="4083" width="11.140625" style="401" bestFit="1" customWidth="1"/>
    <col min="4084" max="4084" width="11" style="401" customWidth="1"/>
    <col min="4085" max="4085" width="10.42578125" style="401" customWidth="1"/>
    <col min="4086" max="4086" width="11.28515625" style="401" customWidth="1"/>
    <col min="4087" max="4088" width="9.140625" style="401" bestFit="1" customWidth="1"/>
    <col min="4089" max="4090" width="11.140625" style="401" bestFit="1" customWidth="1"/>
    <col min="4091" max="4091" width="11.5703125" style="401" bestFit="1" customWidth="1"/>
    <col min="4092" max="4092" width="9.140625" style="401" bestFit="1" customWidth="1"/>
    <col min="4093" max="4093" width="10.28515625" style="401" customWidth="1"/>
    <col min="4094" max="4332" width="9.140625" style="401"/>
    <col min="4333" max="4333" width="4.28515625" style="401" bestFit="1" customWidth="1"/>
    <col min="4334" max="4334" width="6.85546875" style="401" bestFit="1" customWidth="1"/>
    <col min="4335" max="4335" width="11" style="401" customWidth="1"/>
    <col min="4336" max="4336" width="11.140625" style="401" bestFit="1" customWidth="1"/>
    <col min="4337" max="4337" width="10.85546875" style="401" customWidth="1"/>
    <col min="4338" max="4338" width="11.5703125" style="401" customWidth="1"/>
    <col min="4339" max="4339" width="11.140625" style="401" bestFit="1" customWidth="1"/>
    <col min="4340" max="4340" width="11" style="401" customWidth="1"/>
    <col min="4341" max="4341" width="10.42578125" style="401" customWidth="1"/>
    <col min="4342" max="4342" width="11.28515625" style="401" customWidth="1"/>
    <col min="4343" max="4344" width="9.140625" style="401" bestFit="1" customWidth="1"/>
    <col min="4345" max="4346" width="11.140625" style="401" bestFit="1" customWidth="1"/>
    <col min="4347" max="4347" width="11.5703125" style="401" bestFit="1" customWidth="1"/>
    <col min="4348" max="4348" width="9.140625" style="401" bestFit="1" customWidth="1"/>
    <col min="4349" max="4349" width="10.28515625" style="401" customWidth="1"/>
    <col min="4350" max="4588" width="9.140625" style="401"/>
    <col min="4589" max="4589" width="4.28515625" style="401" bestFit="1" customWidth="1"/>
    <col min="4590" max="4590" width="6.85546875" style="401" bestFit="1" customWidth="1"/>
    <col min="4591" max="4591" width="11" style="401" customWidth="1"/>
    <col min="4592" max="4592" width="11.140625" style="401" bestFit="1" customWidth="1"/>
    <col min="4593" max="4593" width="10.85546875" style="401" customWidth="1"/>
    <col min="4594" max="4594" width="11.5703125" style="401" customWidth="1"/>
    <col min="4595" max="4595" width="11.140625" style="401" bestFit="1" customWidth="1"/>
    <col min="4596" max="4596" width="11" style="401" customWidth="1"/>
    <col min="4597" max="4597" width="10.42578125" style="401" customWidth="1"/>
    <col min="4598" max="4598" width="11.28515625" style="401" customWidth="1"/>
    <col min="4599" max="4600" width="9.140625" style="401" bestFit="1" customWidth="1"/>
    <col min="4601" max="4602" width="11.140625" style="401" bestFit="1" customWidth="1"/>
    <col min="4603" max="4603" width="11.5703125" style="401" bestFit="1" customWidth="1"/>
    <col min="4604" max="4604" width="9.140625" style="401" bestFit="1" customWidth="1"/>
    <col min="4605" max="4605" width="10.28515625" style="401" customWidth="1"/>
    <col min="4606" max="4844" width="9.140625" style="401"/>
    <col min="4845" max="4845" width="4.28515625" style="401" bestFit="1" customWidth="1"/>
    <col min="4846" max="4846" width="6.85546875" style="401" bestFit="1" customWidth="1"/>
    <col min="4847" max="4847" width="11" style="401" customWidth="1"/>
    <col min="4848" max="4848" width="11.140625" style="401" bestFit="1" customWidth="1"/>
    <col min="4849" max="4849" width="10.85546875" style="401" customWidth="1"/>
    <col min="4850" max="4850" width="11.5703125" style="401" customWidth="1"/>
    <col min="4851" max="4851" width="11.140625" style="401" bestFit="1" customWidth="1"/>
    <col min="4852" max="4852" width="11" style="401" customWidth="1"/>
    <col min="4853" max="4853" width="10.42578125" style="401" customWidth="1"/>
    <col min="4854" max="4854" width="11.28515625" style="401" customWidth="1"/>
    <col min="4855" max="4856" width="9.140625" style="401" bestFit="1" customWidth="1"/>
    <col min="4857" max="4858" width="11.140625" style="401" bestFit="1" customWidth="1"/>
    <col min="4859" max="4859" width="11.5703125" style="401" bestFit="1" customWidth="1"/>
    <col min="4860" max="4860" width="9.140625" style="401" bestFit="1" customWidth="1"/>
    <col min="4861" max="4861" width="10.28515625" style="401" customWidth="1"/>
    <col min="4862" max="5100" width="9.140625" style="401"/>
    <col min="5101" max="5101" width="4.28515625" style="401" bestFit="1" customWidth="1"/>
    <col min="5102" max="5102" width="6.85546875" style="401" bestFit="1" customWidth="1"/>
    <col min="5103" max="5103" width="11" style="401" customWidth="1"/>
    <col min="5104" max="5104" width="11.140625" style="401" bestFit="1" customWidth="1"/>
    <col min="5105" max="5105" width="10.85546875" style="401" customWidth="1"/>
    <col min="5106" max="5106" width="11.5703125" style="401" customWidth="1"/>
    <col min="5107" max="5107" width="11.140625" style="401" bestFit="1" customWidth="1"/>
    <col min="5108" max="5108" width="11" style="401" customWidth="1"/>
    <col min="5109" max="5109" width="10.42578125" style="401" customWidth="1"/>
    <col min="5110" max="5110" width="11.28515625" style="401" customWidth="1"/>
    <col min="5111" max="5112" width="9.140625" style="401" bestFit="1" customWidth="1"/>
    <col min="5113" max="5114" width="11.140625" style="401" bestFit="1" customWidth="1"/>
    <col min="5115" max="5115" width="11.5703125" style="401" bestFit="1" customWidth="1"/>
    <col min="5116" max="5116" width="9.140625" style="401" bestFit="1" customWidth="1"/>
    <col min="5117" max="5117" width="10.28515625" style="401" customWidth="1"/>
    <col min="5118" max="5356" width="9.140625" style="401"/>
    <col min="5357" max="5357" width="4.28515625" style="401" bestFit="1" customWidth="1"/>
    <col min="5358" max="5358" width="6.85546875" style="401" bestFit="1" customWidth="1"/>
    <col min="5359" max="5359" width="11" style="401" customWidth="1"/>
    <col min="5360" max="5360" width="11.140625" style="401" bestFit="1" customWidth="1"/>
    <col min="5361" max="5361" width="10.85546875" style="401" customWidth="1"/>
    <col min="5362" max="5362" width="11.5703125" style="401" customWidth="1"/>
    <col min="5363" max="5363" width="11.140625" style="401" bestFit="1" customWidth="1"/>
    <col min="5364" max="5364" width="11" style="401" customWidth="1"/>
    <col min="5365" max="5365" width="10.42578125" style="401" customWidth="1"/>
    <col min="5366" max="5366" width="11.28515625" style="401" customWidth="1"/>
    <col min="5367" max="5368" width="9.140625" style="401" bestFit="1" customWidth="1"/>
    <col min="5369" max="5370" width="11.140625" style="401" bestFit="1" customWidth="1"/>
    <col min="5371" max="5371" width="11.5703125" style="401" bestFit="1" customWidth="1"/>
    <col min="5372" max="5372" width="9.140625" style="401" bestFit="1" customWidth="1"/>
    <col min="5373" max="5373" width="10.28515625" style="401" customWidth="1"/>
    <col min="5374" max="5612" width="9.140625" style="401"/>
    <col min="5613" max="5613" width="4.28515625" style="401" bestFit="1" customWidth="1"/>
    <col min="5614" max="5614" width="6.85546875" style="401" bestFit="1" customWidth="1"/>
    <col min="5615" max="5615" width="11" style="401" customWidth="1"/>
    <col min="5616" max="5616" width="11.140625" style="401" bestFit="1" customWidth="1"/>
    <col min="5617" max="5617" width="10.85546875" style="401" customWidth="1"/>
    <col min="5618" max="5618" width="11.5703125" style="401" customWidth="1"/>
    <col min="5619" max="5619" width="11.140625" style="401" bestFit="1" customWidth="1"/>
    <col min="5620" max="5620" width="11" style="401" customWidth="1"/>
    <col min="5621" max="5621" width="10.42578125" style="401" customWidth="1"/>
    <col min="5622" max="5622" width="11.28515625" style="401" customWidth="1"/>
    <col min="5623" max="5624" width="9.140625" style="401" bestFit="1" customWidth="1"/>
    <col min="5625" max="5626" width="11.140625" style="401" bestFit="1" customWidth="1"/>
    <col min="5627" max="5627" width="11.5703125" style="401" bestFit="1" customWidth="1"/>
    <col min="5628" max="5628" width="9.140625" style="401" bestFit="1" customWidth="1"/>
    <col min="5629" max="5629" width="10.28515625" style="401" customWidth="1"/>
    <col min="5630" max="5868" width="9.140625" style="401"/>
    <col min="5869" max="5869" width="4.28515625" style="401" bestFit="1" customWidth="1"/>
    <col min="5870" max="5870" width="6.85546875" style="401" bestFit="1" customWidth="1"/>
    <col min="5871" max="5871" width="11" style="401" customWidth="1"/>
    <col min="5872" max="5872" width="11.140625" style="401" bestFit="1" customWidth="1"/>
    <col min="5873" max="5873" width="10.85546875" style="401" customWidth="1"/>
    <col min="5874" max="5874" width="11.5703125" style="401" customWidth="1"/>
    <col min="5875" max="5875" width="11.140625" style="401" bestFit="1" customWidth="1"/>
    <col min="5876" max="5876" width="11" style="401" customWidth="1"/>
    <col min="5877" max="5877" width="10.42578125" style="401" customWidth="1"/>
    <col min="5878" max="5878" width="11.28515625" style="401" customWidth="1"/>
    <col min="5879" max="5880" width="9.140625" style="401" bestFit="1" customWidth="1"/>
    <col min="5881" max="5882" width="11.140625" style="401" bestFit="1" customWidth="1"/>
    <col min="5883" max="5883" width="11.5703125" style="401" bestFit="1" customWidth="1"/>
    <col min="5884" max="5884" width="9.140625" style="401" bestFit="1" customWidth="1"/>
    <col min="5885" max="5885" width="10.28515625" style="401" customWidth="1"/>
    <col min="5886" max="6124" width="9.140625" style="401"/>
    <col min="6125" max="6125" width="4.28515625" style="401" bestFit="1" customWidth="1"/>
    <col min="6126" max="6126" width="6.85546875" style="401" bestFit="1" customWidth="1"/>
    <col min="6127" max="6127" width="11" style="401" customWidth="1"/>
    <col min="6128" max="6128" width="11.140625" style="401" bestFit="1" customWidth="1"/>
    <col min="6129" max="6129" width="10.85546875" style="401" customWidth="1"/>
    <col min="6130" max="6130" width="11.5703125" style="401" customWidth="1"/>
    <col min="6131" max="6131" width="11.140625" style="401" bestFit="1" customWidth="1"/>
    <col min="6132" max="6132" width="11" style="401" customWidth="1"/>
    <col min="6133" max="6133" width="10.42578125" style="401" customWidth="1"/>
    <col min="6134" max="6134" width="11.28515625" style="401" customWidth="1"/>
    <col min="6135" max="6136" width="9.140625" style="401" bestFit="1" customWidth="1"/>
    <col min="6137" max="6138" width="11.140625" style="401" bestFit="1" customWidth="1"/>
    <col min="6139" max="6139" width="11.5703125" style="401" bestFit="1" customWidth="1"/>
    <col min="6140" max="6140" width="9.140625" style="401" bestFit="1" customWidth="1"/>
    <col min="6141" max="6141" width="10.28515625" style="401" customWidth="1"/>
    <col min="6142" max="6380" width="9.140625" style="401"/>
    <col min="6381" max="6381" width="4.28515625" style="401" bestFit="1" customWidth="1"/>
    <col min="6382" max="6382" width="6.85546875" style="401" bestFit="1" customWidth="1"/>
    <col min="6383" max="6383" width="11" style="401" customWidth="1"/>
    <col min="6384" max="6384" width="11.140625" style="401" bestFit="1" customWidth="1"/>
    <col min="6385" max="6385" width="10.85546875" style="401" customWidth="1"/>
    <col min="6386" max="6386" width="11.5703125" style="401" customWidth="1"/>
    <col min="6387" max="6387" width="11.140625" style="401" bestFit="1" customWidth="1"/>
    <col min="6388" max="6388" width="11" style="401" customWidth="1"/>
    <col min="6389" max="6389" width="10.42578125" style="401" customWidth="1"/>
    <col min="6390" max="6390" width="11.28515625" style="401" customWidth="1"/>
    <col min="6391" max="6392" width="9.140625" style="401" bestFit="1" customWidth="1"/>
    <col min="6393" max="6394" width="11.140625" style="401" bestFit="1" customWidth="1"/>
    <col min="6395" max="6395" width="11.5703125" style="401" bestFit="1" customWidth="1"/>
    <col min="6396" max="6396" width="9.140625" style="401" bestFit="1" customWidth="1"/>
    <col min="6397" max="6397" width="10.28515625" style="401" customWidth="1"/>
    <col min="6398" max="6636" width="9.140625" style="401"/>
    <col min="6637" max="6637" width="4.28515625" style="401" bestFit="1" customWidth="1"/>
    <col min="6638" max="6638" width="6.85546875" style="401" bestFit="1" customWidth="1"/>
    <col min="6639" max="6639" width="11" style="401" customWidth="1"/>
    <col min="6640" max="6640" width="11.140625" style="401" bestFit="1" customWidth="1"/>
    <col min="6641" max="6641" width="10.85546875" style="401" customWidth="1"/>
    <col min="6642" max="6642" width="11.5703125" style="401" customWidth="1"/>
    <col min="6643" max="6643" width="11.140625" style="401" bestFit="1" customWidth="1"/>
    <col min="6644" max="6644" width="11" style="401" customWidth="1"/>
    <col min="6645" max="6645" width="10.42578125" style="401" customWidth="1"/>
    <col min="6646" max="6646" width="11.28515625" style="401" customWidth="1"/>
    <col min="6647" max="6648" width="9.140625" style="401" bestFit="1" customWidth="1"/>
    <col min="6649" max="6650" width="11.140625" style="401" bestFit="1" customWidth="1"/>
    <col min="6651" max="6651" width="11.5703125" style="401" bestFit="1" customWidth="1"/>
    <col min="6652" max="6652" width="9.140625" style="401" bestFit="1" customWidth="1"/>
    <col min="6653" max="6653" width="10.28515625" style="401" customWidth="1"/>
    <col min="6654" max="6892" width="9.140625" style="401"/>
    <col min="6893" max="6893" width="4.28515625" style="401" bestFit="1" customWidth="1"/>
    <col min="6894" max="6894" width="6.85546875" style="401" bestFit="1" customWidth="1"/>
    <col min="6895" max="6895" width="11" style="401" customWidth="1"/>
    <col min="6896" max="6896" width="11.140625" style="401" bestFit="1" customWidth="1"/>
    <col min="6897" max="6897" width="10.85546875" style="401" customWidth="1"/>
    <col min="6898" max="6898" width="11.5703125" style="401" customWidth="1"/>
    <col min="6899" max="6899" width="11.140625" style="401" bestFit="1" customWidth="1"/>
    <col min="6900" max="6900" width="11" style="401" customWidth="1"/>
    <col min="6901" max="6901" width="10.42578125" style="401" customWidth="1"/>
    <col min="6902" max="6902" width="11.28515625" style="401" customWidth="1"/>
    <col min="6903" max="6904" width="9.140625" style="401" bestFit="1" customWidth="1"/>
    <col min="6905" max="6906" width="11.140625" style="401" bestFit="1" customWidth="1"/>
    <col min="6907" max="6907" width="11.5703125" style="401" bestFit="1" customWidth="1"/>
    <col min="6908" max="6908" width="9.140625" style="401" bestFit="1" customWidth="1"/>
    <col min="6909" max="6909" width="10.28515625" style="401" customWidth="1"/>
    <col min="6910" max="7148" width="9.140625" style="401"/>
    <col min="7149" max="7149" width="4.28515625" style="401" bestFit="1" customWidth="1"/>
    <col min="7150" max="7150" width="6.85546875" style="401" bestFit="1" customWidth="1"/>
    <col min="7151" max="7151" width="11" style="401" customWidth="1"/>
    <col min="7152" max="7152" width="11.140625" style="401" bestFit="1" customWidth="1"/>
    <col min="7153" max="7153" width="10.85546875" style="401" customWidth="1"/>
    <col min="7154" max="7154" width="11.5703125" style="401" customWidth="1"/>
    <col min="7155" max="7155" width="11.140625" style="401" bestFit="1" customWidth="1"/>
    <col min="7156" max="7156" width="11" style="401" customWidth="1"/>
    <col min="7157" max="7157" width="10.42578125" style="401" customWidth="1"/>
    <col min="7158" max="7158" width="11.28515625" style="401" customWidth="1"/>
    <col min="7159" max="7160" width="9.140625" style="401" bestFit="1" customWidth="1"/>
    <col min="7161" max="7162" width="11.140625" style="401" bestFit="1" customWidth="1"/>
    <col min="7163" max="7163" width="11.5703125" style="401" bestFit="1" customWidth="1"/>
    <col min="7164" max="7164" width="9.140625" style="401" bestFit="1" customWidth="1"/>
    <col min="7165" max="7165" width="10.28515625" style="401" customWidth="1"/>
    <col min="7166" max="7404" width="9.140625" style="401"/>
    <col min="7405" max="7405" width="4.28515625" style="401" bestFit="1" customWidth="1"/>
    <col min="7406" max="7406" width="6.85546875" style="401" bestFit="1" customWidth="1"/>
    <col min="7407" max="7407" width="11" style="401" customWidth="1"/>
    <col min="7408" max="7408" width="11.140625" style="401" bestFit="1" customWidth="1"/>
    <col min="7409" max="7409" width="10.85546875" style="401" customWidth="1"/>
    <col min="7410" max="7410" width="11.5703125" style="401" customWidth="1"/>
    <col min="7411" max="7411" width="11.140625" style="401" bestFit="1" customWidth="1"/>
    <col min="7412" max="7412" width="11" style="401" customWidth="1"/>
    <col min="7413" max="7413" width="10.42578125" style="401" customWidth="1"/>
    <col min="7414" max="7414" width="11.28515625" style="401" customWidth="1"/>
    <col min="7415" max="7416" width="9.140625" style="401" bestFit="1" customWidth="1"/>
    <col min="7417" max="7418" width="11.140625" style="401" bestFit="1" customWidth="1"/>
    <col min="7419" max="7419" width="11.5703125" style="401" bestFit="1" customWidth="1"/>
    <col min="7420" max="7420" width="9.140625" style="401" bestFit="1" customWidth="1"/>
    <col min="7421" max="7421" width="10.28515625" style="401" customWidth="1"/>
    <col min="7422" max="7660" width="9.140625" style="401"/>
    <col min="7661" max="7661" width="4.28515625" style="401" bestFit="1" customWidth="1"/>
    <col min="7662" max="7662" width="6.85546875" style="401" bestFit="1" customWidth="1"/>
    <col min="7663" max="7663" width="11" style="401" customWidth="1"/>
    <col min="7664" max="7664" width="11.140625" style="401" bestFit="1" customWidth="1"/>
    <col min="7665" max="7665" width="10.85546875" style="401" customWidth="1"/>
    <col min="7666" max="7666" width="11.5703125" style="401" customWidth="1"/>
    <col min="7667" max="7667" width="11.140625" style="401" bestFit="1" customWidth="1"/>
    <col min="7668" max="7668" width="11" style="401" customWidth="1"/>
    <col min="7669" max="7669" width="10.42578125" style="401" customWidth="1"/>
    <col min="7670" max="7670" width="11.28515625" style="401" customWidth="1"/>
    <col min="7671" max="7672" width="9.140625" style="401" bestFit="1" customWidth="1"/>
    <col min="7673" max="7674" width="11.140625" style="401" bestFit="1" customWidth="1"/>
    <col min="7675" max="7675" width="11.5703125" style="401" bestFit="1" customWidth="1"/>
    <col min="7676" max="7676" width="9.140625" style="401" bestFit="1" customWidth="1"/>
    <col min="7677" max="7677" width="10.28515625" style="401" customWidth="1"/>
    <col min="7678" max="7916" width="9.140625" style="401"/>
    <col min="7917" max="7917" width="4.28515625" style="401" bestFit="1" customWidth="1"/>
    <col min="7918" max="7918" width="6.85546875" style="401" bestFit="1" customWidth="1"/>
    <col min="7919" max="7919" width="11" style="401" customWidth="1"/>
    <col min="7920" max="7920" width="11.140625" style="401" bestFit="1" customWidth="1"/>
    <col min="7921" max="7921" width="10.85546875" style="401" customWidth="1"/>
    <col min="7922" max="7922" width="11.5703125" style="401" customWidth="1"/>
    <col min="7923" max="7923" width="11.140625" style="401" bestFit="1" customWidth="1"/>
    <col min="7924" max="7924" width="11" style="401" customWidth="1"/>
    <col min="7925" max="7925" width="10.42578125" style="401" customWidth="1"/>
    <col min="7926" max="7926" width="11.28515625" style="401" customWidth="1"/>
    <col min="7927" max="7928" width="9.140625" style="401" bestFit="1" customWidth="1"/>
    <col min="7929" max="7930" width="11.140625" style="401" bestFit="1" customWidth="1"/>
    <col min="7931" max="7931" width="11.5703125" style="401" bestFit="1" customWidth="1"/>
    <col min="7932" max="7932" width="9.140625" style="401" bestFit="1" customWidth="1"/>
    <col min="7933" max="7933" width="10.28515625" style="401" customWidth="1"/>
    <col min="7934" max="8172" width="9.140625" style="401"/>
    <col min="8173" max="8173" width="4.28515625" style="401" bestFit="1" customWidth="1"/>
    <col min="8174" max="8174" width="6.85546875" style="401" bestFit="1" customWidth="1"/>
    <col min="8175" max="8175" width="11" style="401" customWidth="1"/>
    <col min="8176" max="8176" width="11.140625" style="401" bestFit="1" customWidth="1"/>
    <col min="8177" max="8177" width="10.85546875" style="401" customWidth="1"/>
    <col min="8178" max="8178" width="11.5703125" style="401" customWidth="1"/>
    <col min="8179" max="8179" width="11.140625" style="401" bestFit="1" customWidth="1"/>
    <col min="8180" max="8180" width="11" style="401" customWidth="1"/>
    <col min="8181" max="8181" width="10.42578125" style="401" customWidth="1"/>
    <col min="8182" max="8182" width="11.28515625" style="401" customWidth="1"/>
    <col min="8183" max="8184" width="9.140625" style="401" bestFit="1" customWidth="1"/>
    <col min="8185" max="8186" width="11.140625" style="401" bestFit="1" customWidth="1"/>
    <col min="8187" max="8187" width="11.5703125" style="401" bestFit="1" customWidth="1"/>
    <col min="8188" max="8188" width="9.140625" style="401" bestFit="1" customWidth="1"/>
    <col min="8189" max="8189" width="10.28515625" style="401" customWidth="1"/>
    <col min="8190" max="8428" width="9.140625" style="401"/>
    <col min="8429" max="8429" width="4.28515625" style="401" bestFit="1" customWidth="1"/>
    <col min="8430" max="8430" width="6.85546875" style="401" bestFit="1" customWidth="1"/>
    <col min="8431" max="8431" width="11" style="401" customWidth="1"/>
    <col min="8432" max="8432" width="11.140625" style="401" bestFit="1" customWidth="1"/>
    <col min="8433" max="8433" width="10.85546875" style="401" customWidth="1"/>
    <col min="8434" max="8434" width="11.5703125" style="401" customWidth="1"/>
    <col min="8435" max="8435" width="11.140625" style="401" bestFit="1" customWidth="1"/>
    <col min="8436" max="8436" width="11" style="401" customWidth="1"/>
    <col min="8437" max="8437" width="10.42578125" style="401" customWidth="1"/>
    <col min="8438" max="8438" width="11.28515625" style="401" customWidth="1"/>
    <col min="8439" max="8440" width="9.140625" style="401" bestFit="1" customWidth="1"/>
    <col min="8441" max="8442" width="11.140625" style="401" bestFit="1" customWidth="1"/>
    <col min="8443" max="8443" width="11.5703125" style="401" bestFit="1" customWidth="1"/>
    <col min="8444" max="8444" width="9.140625" style="401" bestFit="1" customWidth="1"/>
    <col min="8445" max="8445" width="10.28515625" style="401" customWidth="1"/>
    <col min="8446" max="8684" width="9.140625" style="401"/>
    <col min="8685" max="8685" width="4.28515625" style="401" bestFit="1" customWidth="1"/>
    <col min="8686" max="8686" width="6.85546875" style="401" bestFit="1" customWidth="1"/>
    <col min="8687" max="8687" width="11" style="401" customWidth="1"/>
    <col min="8688" max="8688" width="11.140625" style="401" bestFit="1" customWidth="1"/>
    <col min="8689" max="8689" width="10.85546875" style="401" customWidth="1"/>
    <col min="8690" max="8690" width="11.5703125" style="401" customWidth="1"/>
    <col min="8691" max="8691" width="11.140625" style="401" bestFit="1" customWidth="1"/>
    <col min="8692" max="8692" width="11" style="401" customWidth="1"/>
    <col min="8693" max="8693" width="10.42578125" style="401" customWidth="1"/>
    <col min="8694" max="8694" width="11.28515625" style="401" customWidth="1"/>
    <col min="8695" max="8696" width="9.140625" style="401" bestFit="1" customWidth="1"/>
    <col min="8697" max="8698" width="11.140625" style="401" bestFit="1" customWidth="1"/>
    <col min="8699" max="8699" width="11.5703125" style="401" bestFit="1" customWidth="1"/>
    <col min="8700" max="8700" width="9.140625" style="401" bestFit="1" customWidth="1"/>
    <col min="8701" max="8701" width="10.28515625" style="401" customWidth="1"/>
    <col min="8702" max="8940" width="9.140625" style="401"/>
    <col min="8941" max="8941" width="4.28515625" style="401" bestFit="1" customWidth="1"/>
    <col min="8942" max="8942" width="6.85546875" style="401" bestFit="1" customWidth="1"/>
    <col min="8943" max="8943" width="11" style="401" customWidth="1"/>
    <col min="8944" max="8944" width="11.140625" style="401" bestFit="1" customWidth="1"/>
    <col min="8945" max="8945" width="10.85546875" style="401" customWidth="1"/>
    <col min="8946" max="8946" width="11.5703125" style="401" customWidth="1"/>
    <col min="8947" max="8947" width="11.140625" style="401" bestFit="1" customWidth="1"/>
    <col min="8948" max="8948" width="11" style="401" customWidth="1"/>
    <col min="8949" max="8949" width="10.42578125" style="401" customWidth="1"/>
    <col min="8950" max="8950" width="11.28515625" style="401" customWidth="1"/>
    <col min="8951" max="8952" width="9.140625" style="401" bestFit="1" customWidth="1"/>
    <col min="8953" max="8954" width="11.140625" style="401" bestFit="1" customWidth="1"/>
    <col min="8955" max="8955" width="11.5703125" style="401" bestFit="1" customWidth="1"/>
    <col min="8956" max="8956" width="9.140625" style="401" bestFit="1" customWidth="1"/>
    <col min="8957" max="8957" width="10.28515625" style="401" customWidth="1"/>
    <col min="8958" max="9196" width="9.140625" style="401"/>
    <col min="9197" max="9197" width="4.28515625" style="401" bestFit="1" customWidth="1"/>
    <col min="9198" max="9198" width="6.85546875" style="401" bestFit="1" customWidth="1"/>
    <col min="9199" max="9199" width="11" style="401" customWidth="1"/>
    <col min="9200" max="9200" width="11.140625" style="401" bestFit="1" customWidth="1"/>
    <col min="9201" max="9201" width="10.85546875" style="401" customWidth="1"/>
    <col min="9202" max="9202" width="11.5703125" style="401" customWidth="1"/>
    <col min="9203" max="9203" width="11.140625" style="401" bestFit="1" customWidth="1"/>
    <col min="9204" max="9204" width="11" style="401" customWidth="1"/>
    <col min="9205" max="9205" width="10.42578125" style="401" customWidth="1"/>
    <col min="9206" max="9206" width="11.28515625" style="401" customWidth="1"/>
    <col min="9207" max="9208" width="9.140625" style="401" bestFit="1" customWidth="1"/>
    <col min="9209" max="9210" width="11.140625" style="401" bestFit="1" customWidth="1"/>
    <col min="9211" max="9211" width="11.5703125" style="401" bestFit="1" customWidth="1"/>
    <col min="9212" max="9212" width="9.140625" style="401" bestFit="1" customWidth="1"/>
    <col min="9213" max="9213" width="10.28515625" style="401" customWidth="1"/>
    <col min="9214" max="9452" width="9.140625" style="401"/>
    <col min="9453" max="9453" width="4.28515625" style="401" bestFit="1" customWidth="1"/>
    <col min="9454" max="9454" width="6.85546875" style="401" bestFit="1" customWidth="1"/>
    <col min="9455" max="9455" width="11" style="401" customWidth="1"/>
    <col min="9456" max="9456" width="11.140625" style="401" bestFit="1" customWidth="1"/>
    <col min="9457" max="9457" width="10.85546875" style="401" customWidth="1"/>
    <col min="9458" max="9458" width="11.5703125" style="401" customWidth="1"/>
    <col min="9459" max="9459" width="11.140625" style="401" bestFit="1" customWidth="1"/>
    <col min="9460" max="9460" width="11" style="401" customWidth="1"/>
    <col min="9461" max="9461" width="10.42578125" style="401" customWidth="1"/>
    <col min="9462" max="9462" width="11.28515625" style="401" customWidth="1"/>
    <col min="9463" max="9464" width="9.140625" style="401" bestFit="1" customWidth="1"/>
    <col min="9465" max="9466" width="11.140625" style="401" bestFit="1" customWidth="1"/>
    <col min="9467" max="9467" width="11.5703125" style="401" bestFit="1" customWidth="1"/>
    <col min="9468" max="9468" width="9.140625" style="401" bestFit="1" customWidth="1"/>
    <col min="9469" max="9469" width="10.28515625" style="401" customWidth="1"/>
    <col min="9470" max="9708" width="9.140625" style="401"/>
    <col min="9709" max="9709" width="4.28515625" style="401" bestFit="1" customWidth="1"/>
    <col min="9710" max="9710" width="6.85546875" style="401" bestFit="1" customWidth="1"/>
    <col min="9711" max="9711" width="11" style="401" customWidth="1"/>
    <col min="9712" max="9712" width="11.140625" style="401" bestFit="1" customWidth="1"/>
    <col min="9713" max="9713" width="10.85546875" style="401" customWidth="1"/>
    <col min="9714" max="9714" width="11.5703125" style="401" customWidth="1"/>
    <col min="9715" max="9715" width="11.140625" style="401" bestFit="1" customWidth="1"/>
    <col min="9716" max="9716" width="11" style="401" customWidth="1"/>
    <col min="9717" max="9717" width="10.42578125" style="401" customWidth="1"/>
    <col min="9718" max="9718" width="11.28515625" style="401" customWidth="1"/>
    <col min="9719" max="9720" width="9.140625" style="401" bestFit="1" customWidth="1"/>
    <col min="9721" max="9722" width="11.140625" style="401" bestFit="1" customWidth="1"/>
    <col min="9723" max="9723" width="11.5703125" style="401" bestFit="1" customWidth="1"/>
    <col min="9724" max="9724" width="9.140625" style="401" bestFit="1" customWidth="1"/>
    <col min="9725" max="9725" width="10.28515625" style="401" customWidth="1"/>
    <col min="9726" max="9964" width="9.140625" style="401"/>
    <col min="9965" max="9965" width="4.28515625" style="401" bestFit="1" customWidth="1"/>
    <col min="9966" max="9966" width="6.85546875" style="401" bestFit="1" customWidth="1"/>
    <col min="9967" max="9967" width="11" style="401" customWidth="1"/>
    <col min="9968" max="9968" width="11.140625" style="401" bestFit="1" customWidth="1"/>
    <col min="9969" max="9969" width="10.85546875" style="401" customWidth="1"/>
    <col min="9970" max="9970" width="11.5703125" style="401" customWidth="1"/>
    <col min="9971" max="9971" width="11.140625" style="401" bestFit="1" customWidth="1"/>
    <col min="9972" max="9972" width="11" style="401" customWidth="1"/>
    <col min="9973" max="9973" width="10.42578125" style="401" customWidth="1"/>
    <col min="9974" max="9974" width="11.28515625" style="401" customWidth="1"/>
    <col min="9975" max="9976" width="9.140625" style="401" bestFit="1" customWidth="1"/>
    <col min="9977" max="9978" width="11.140625" style="401" bestFit="1" customWidth="1"/>
    <col min="9979" max="9979" width="11.5703125" style="401" bestFit="1" customWidth="1"/>
    <col min="9980" max="9980" width="9.140625" style="401" bestFit="1" customWidth="1"/>
    <col min="9981" max="9981" width="10.28515625" style="401" customWidth="1"/>
    <col min="9982" max="10220" width="9.140625" style="401"/>
    <col min="10221" max="10221" width="4.28515625" style="401" bestFit="1" customWidth="1"/>
    <col min="10222" max="10222" width="6.85546875" style="401" bestFit="1" customWidth="1"/>
    <col min="10223" max="10223" width="11" style="401" customWidth="1"/>
    <col min="10224" max="10224" width="11.140625" style="401" bestFit="1" customWidth="1"/>
    <col min="10225" max="10225" width="10.85546875" style="401" customWidth="1"/>
    <col min="10226" max="10226" width="11.5703125" style="401" customWidth="1"/>
    <col min="10227" max="10227" width="11.140625" style="401" bestFit="1" customWidth="1"/>
    <col min="10228" max="10228" width="11" style="401" customWidth="1"/>
    <col min="10229" max="10229" width="10.42578125" style="401" customWidth="1"/>
    <col min="10230" max="10230" width="11.28515625" style="401" customWidth="1"/>
    <col min="10231" max="10232" width="9.140625" style="401" bestFit="1" customWidth="1"/>
    <col min="10233" max="10234" width="11.140625" style="401" bestFit="1" customWidth="1"/>
    <col min="10235" max="10235" width="11.5703125" style="401" bestFit="1" customWidth="1"/>
    <col min="10236" max="10236" width="9.140625" style="401" bestFit="1" customWidth="1"/>
    <col min="10237" max="10237" width="10.28515625" style="401" customWidth="1"/>
    <col min="10238" max="10476" width="9.140625" style="401"/>
    <col min="10477" max="10477" width="4.28515625" style="401" bestFit="1" customWidth="1"/>
    <col min="10478" max="10478" width="6.85546875" style="401" bestFit="1" customWidth="1"/>
    <col min="10479" max="10479" width="11" style="401" customWidth="1"/>
    <col min="10480" max="10480" width="11.140625" style="401" bestFit="1" customWidth="1"/>
    <col min="10481" max="10481" width="10.85546875" style="401" customWidth="1"/>
    <col min="10482" max="10482" width="11.5703125" style="401" customWidth="1"/>
    <col min="10483" max="10483" width="11.140625" style="401" bestFit="1" customWidth="1"/>
    <col min="10484" max="10484" width="11" style="401" customWidth="1"/>
    <col min="10485" max="10485" width="10.42578125" style="401" customWidth="1"/>
    <col min="10486" max="10486" width="11.28515625" style="401" customWidth="1"/>
    <col min="10487" max="10488" width="9.140625" style="401" bestFit="1" customWidth="1"/>
    <col min="10489" max="10490" width="11.140625" style="401" bestFit="1" customWidth="1"/>
    <col min="10491" max="10491" width="11.5703125" style="401" bestFit="1" customWidth="1"/>
    <col min="10492" max="10492" width="9.140625" style="401" bestFit="1" customWidth="1"/>
    <col min="10493" max="10493" width="10.28515625" style="401" customWidth="1"/>
    <col min="10494" max="10732" width="9.140625" style="401"/>
    <col min="10733" max="10733" width="4.28515625" style="401" bestFit="1" customWidth="1"/>
    <col min="10734" max="10734" width="6.85546875" style="401" bestFit="1" customWidth="1"/>
    <col min="10735" max="10735" width="11" style="401" customWidth="1"/>
    <col min="10736" max="10736" width="11.140625" style="401" bestFit="1" customWidth="1"/>
    <col min="10737" max="10737" width="10.85546875" style="401" customWidth="1"/>
    <col min="10738" max="10738" width="11.5703125" style="401" customWidth="1"/>
    <col min="10739" max="10739" width="11.140625" style="401" bestFit="1" customWidth="1"/>
    <col min="10740" max="10740" width="11" style="401" customWidth="1"/>
    <col min="10741" max="10741" width="10.42578125" style="401" customWidth="1"/>
    <col min="10742" max="10742" width="11.28515625" style="401" customWidth="1"/>
    <col min="10743" max="10744" width="9.140625" style="401" bestFit="1" customWidth="1"/>
    <col min="10745" max="10746" width="11.140625" style="401" bestFit="1" customWidth="1"/>
    <col min="10747" max="10747" width="11.5703125" style="401" bestFit="1" customWidth="1"/>
    <col min="10748" max="10748" width="9.140625" style="401" bestFit="1" customWidth="1"/>
    <col min="10749" max="10749" width="10.28515625" style="401" customWidth="1"/>
    <col min="10750" max="10988" width="9.140625" style="401"/>
    <col min="10989" max="10989" width="4.28515625" style="401" bestFit="1" customWidth="1"/>
    <col min="10990" max="10990" width="6.85546875" style="401" bestFit="1" customWidth="1"/>
    <col min="10991" max="10991" width="11" style="401" customWidth="1"/>
    <col min="10992" max="10992" width="11.140625" style="401" bestFit="1" customWidth="1"/>
    <col min="10993" max="10993" width="10.85546875" style="401" customWidth="1"/>
    <col min="10994" max="10994" width="11.5703125" style="401" customWidth="1"/>
    <col min="10995" max="10995" width="11.140625" style="401" bestFit="1" customWidth="1"/>
    <col min="10996" max="10996" width="11" style="401" customWidth="1"/>
    <col min="10997" max="10997" width="10.42578125" style="401" customWidth="1"/>
    <col min="10998" max="10998" width="11.28515625" style="401" customWidth="1"/>
    <col min="10999" max="11000" width="9.140625" style="401" bestFit="1" customWidth="1"/>
    <col min="11001" max="11002" width="11.140625" style="401" bestFit="1" customWidth="1"/>
    <col min="11003" max="11003" width="11.5703125" style="401" bestFit="1" customWidth="1"/>
    <col min="11004" max="11004" width="9.140625" style="401" bestFit="1" customWidth="1"/>
    <col min="11005" max="11005" width="10.28515625" style="401" customWidth="1"/>
    <col min="11006" max="11244" width="9.140625" style="401"/>
    <col min="11245" max="11245" width="4.28515625" style="401" bestFit="1" customWidth="1"/>
    <col min="11246" max="11246" width="6.85546875" style="401" bestFit="1" customWidth="1"/>
    <col min="11247" max="11247" width="11" style="401" customWidth="1"/>
    <col min="11248" max="11248" width="11.140625" style="401" bestFit="1" customWidth="1"/>
    <col min="11249" max="11249" width="10.85546875" style="401" customWidth="1"/>
    <col min="11250" max="11250" width="11.5703125" style="401" customWidth="1"/>
    <col min="11251" max="11251" width="11.140625" style="401" bestFit="1" customWidth="1"/>
    <col min="11252" max="11252" width="11" style="401" customWidth="1"/>
    <col min="11253" max="11253" width="10.42578125" style="401" customWidth="1"/>
    <col min="11254" max="11254" width="11.28515625" style="401" customWidth="1"/>
    <col min="11255" max="11256" width="9.140625" style="401" bestFit="1" customWidth="1"/>
    <col min="11257" max="11258" width="11.140625" style="401" bestFit="1" customWidth="1"/>
    <col min="11259" max="11259" width="11.5703125" style="401" bestFit="1" customWidth="1"/>
    <col min="11260" max="11260" width="9.140625" style="401" bestFit="1" customWidth="1"/>
    <col min="11261" max="11261" width="10.28515625" style="401" customWidth="1"/>
    <col min="11262" max="11500" width="9.140625" style="401"/>
    <col min="11501" max="11501" width="4.28515625" style="401" bestFit="1" customWidth="1"/>
    <col min="11502" max="11502" width="6.85546875" style="401" bestFit="1" customWidth="1"/>
    <col min="11503" max="11503" width="11" style="401" customWidth="1"/>
    <col min="11504" max="11504" width="11.140625" style="401" bestFit="1" customWidth="1"/>
    <col min="11505" max="11505" width="10.85546875" style="401" customWidth="1"/>
    <col min="11506" max="11506" width="11.5703125" style="401" customWidth="1"/>
    <col min="11507" max="11507" width="11.140625" style="401" bestFit="1" customWidth="1"/>
    <col min="11508" max="11508" width="11" style="401" customWidth="1"/>
    <col min="11509" max="11509" width="10.42578125" style="401" customWidth="1"/>
    <col min="11510" max="11510" width="11.28515625" style="401" customWidth="1"/>
    <col min="11511" max="11512" width="9.140625" style="401" bestFit="1" customWidth="1"/>
    <col min="11513" max="11514" width="11.140625" style="401" bestFit="1" customWidth="1"/>
    <col min="11515" max="11515" width="11.5703125" style="401" bestFit="1" customWidth="1"/>
    <col min="11516" max="11516" width="9.140625" style="401" bestFit="1" customWidth="1"/>
    <col min="11517" max="11517" width="10.28515625" style="401" customWidth="1"/>
    <col min="11518" max="11756" width="9.140625" style="401"/>
    <col min="11757" max="11757" width="4.28515625" style="401" bestFit="1" customWidth="1"/>
    <col min="11758" max="11758" width="6.85546875" style="401" bestFit="1" customWidth="1"/>
    <col min="11759" max="11759" width="11" style="401" customWidth="1"/>
    <col min="11760" max="11760" width="11.140625" style="401" bestFit="1" customWidth="1"/>
    <col min="11761" max="11761" width="10.85546875" style="401" customWidth="1"/>
    <col min="11762" max="11762" width="11.5703125" style="401" customWidth="1"/>
    <col min="11763" max="11763" width="11.140625" style="401" bestFit="1" customWidth="1"/>
    <col min="11764" max="11764" width="11" style="401" customWidth="1"/>
    <col min="11765" max="11765" width="10.42578125" style="401" customWidth="1"/>
    <col min="11766" max="11766" width="11.28515625" style="401" customWidth="1"/>
    <col min="11767" max="11768" width="9.140625" style="401" bestFit="1" customWidth="1"/>
    <col min="11769" max="11770" width="11.140625" style="401" bestFit="1" customWidth="1"/>
    <col min="11771" max="11771" width="11.5703125" style="401" bestFit="1" customWidth="1"/>
    <col min="11772" max="11772" width="9.140625" style="401" bestFit="1" customWidth="1"/>
    <col min="11773" max="11773" width="10.28515625" style="401" customWidth="1"/>
    <col min="11774" max="12012" width="9.140625" style="401"/>
    <col min="12013" max="12013" width="4.28515625" style="401" bestFit="1" customWidth="1"/>
    <col min="12014" max="12014" width="6.85546875" style="401" bestFit="1" customWidth="1"/>
    <col min="12015" max="12015" width="11" style="401" customWidth="1"/>
    <col min="12016" max="12016" width="11.140625" style="401" bestFit="1" customWidth="1"/>
    <col min="12017" max="12017" width="10.85546875" style="401" customWidth="1"/>
    <col min="12018" max="12018" width="11.5703125" style="401" customWidth="1"/>
    <col min="12019" max="12019" width="11.140625" style="401" bestFit="1" customWidth="1"/>
    <col min="12020" max="12020" width="11" style="401" customWidth="1"/>
    <col min="12021" max="12021" width="10.42578125" style="401" customWidth="1"/>
    <col min="12022" max="12022" width="11.28515625" style="401" customWidth="1"/>
    <col min="12023" max="12024" width="9.140625" style="401" bestFit="1" customWidth="1"/>
    <col min="12025" max="12026" width="11.140625" style="401" bestFit="1" customWidth="1"/>
    <col min="12027" max="12027" width="11.5703125" style="401" bestFit="1" customWidth="1"/>
    <col min="12028" max="12028" width="9.140625" style="401" bestFit="1" customWidth="1"/>
    <col min="12029" max="12029" width="10.28515625" style="401" customWidth="1"/>
    <col min="12030" max="12268" width="9.140625" style="401"/>
    <col min="12269" max="12269" width="4.28515625" style="401" bestFit="1" customWidth="1"/>
    <col min="12270" max="12270" width="6.85546875" style="401" bestFit="1" customWidth="1"/>
    <col min="12271" max="12271" width="11" style="401" customWidth="1"/>
    <col min="12272" max="12272" width="11.140625" style="401" bestFit="1" customWidth="1"/>
    <col min="12273" max="12273" width="10.85546875" style="401" customWidth="1"/>
    <col min="12274" max="12274" width="11.5703125" style="401" customWidth="1"/>
    <col min="12275" max="12275" width="11.140625" style="401" bestFit="1" customWidth="1"/>
    <col min="12276" max="12276" width="11" style="401" customWidth="1"/>
    <col min="12277" max="12277" width="10.42578125" style="401" customWidth="1"/>
    <col min="12278" max="12278" width="11.28515625" style="401" customWidth="1"/>
    <col min="12279" max="12280" width="9.140625" style="401" bestFit="1" customWidth="1"/>
    <col min="12281" max="12282" width="11.140625" style="401" bestFit="1" customWidth="1"/>
    <col min="12283" max="12283" width="11.5703125" style="401" bestFit="1" customWidth="1"/>
    <col min="12284" max="12284" width="9.140625" style="401" bestFit="1" customWidth="1"/>
    <col min="12285" max="12285" width="10.28515625" style="401" customWidth="1"/>
    <col min="12286" max="12524" width="9.140625" style="401"/>
    <col min="12525" max="12525" width="4.28515625" style="401" bestFit="1" customWidth="1"/>
    <col min="12526" max="12526" width="6.85546875" style="401" bestFit="1" customWidth="1"/>
    <col min="12527" max="12527" width="11" style="401" customWidth="1"/>
    <col min="12528" max="12528" width="11.140625" style="401" bestFit="1" customWidth="1"/>
    <col min="12529" max="12529" width="10.85546875" style="401" customWidth="1"/>
    <col min="12530" max="12530" width="11.5703125" style="401" customWidth="1"/>
    <col min="12531" max="12531" width="11.140625" style="401" bestFit="1" customWidth="1"/>
    <col min="12532" max="12532" width="11" style="401" customWidth="1"/>
    <col min="12533" max="12533" width="10.42578125" style="401" customWidth="1"/>
    <col min="12534" max="12534" width="11.28515625" style="401" customWidth="1"/>
    <col min="12535" max="12536" width="9.140625" style="401" bestFit="1" customWidth="1"/>
    <col min="12537" max="12538" width="11.140625" style="401" bestFit="1" customWidth="1"/>
    <col min="12539" max="12539" width="11.5703125" style="401" bestFit="1" customWidth="1"/>
    <col min="12540" max="12540" width="9.140625" style="401" bestFit="1" customWidth="1"/>
    <col min="12541" max="12541" width="10.28515625" style="401" customWidth="1"/>
    <col min="12542" max="12780" width="9.140625" style="401"/>
    <col min="12781" max="12781" width="4.28515625" style="401" bestFit="1" customWidth="1"/>
    <col min="12782" max="12782" width="6.85546875" style="401" bestFit="1" customWidth="1"/>
    <col min="12783" max="12783" width="11" style="401" customWidth="1"/>
    <col min="12784" max="12784" width="11.140625" style="401" bestFit="1" customWidth="1"/>
    <col min="12785" max="12785" width="10.85546875" style="401" customWidth="1"/>
    <col min="12786" max="12786" width="11.5703125" style="401" customWidth="1"/>
    <col min="12787" max="12787" width="11.140625" style="401" bestFit="1" customWidth="1"/>
    <col min="12788" max="12788" width="11" style="401" customWidth="1"/>
    <col min="12789" max="12789" width="10.42578125" style="401" customWidth="1"/>
    <col min="12790" max="12790" width="11.28515625" style="401" customWidth="1"/>
    <col min="12791" max="12792" width="9.140625" style="401" bestFit="1" customWidth="1"/>
    <col min="12793" max="12794" width="11.140625" style="401" bestFit="1" customWidth="1"/>
    <col min="12795" max="12795" width="11.5703125" style="401" bestFit="1" customWidth="1"/>
    <col min="12796" max="12796" width="9.140625" style="401" bestFit="1" customWidth="1"/>
    <col min="12797" max="12797" width="10.28515625" style="401" customWidth="1"/>
    <col min="12798" max="13036" width="9.140625" style="401"/>
    <col min="13037" max="13037" width="4.28515625" style="401" bestFit="1" customWidth="1"/>
    <col min="13038" max="13038" width="6.85546875" style="401" bestFit="1" customWidth="1"/>
    <col min="13039" max="13039" width="11" style="401" customWidth="1"/>
    <col min="13040" max="13040" width="11.140625" style="401" bestFit="1" customWidth="1"/>
    <col min="13041" max="13041" width="10.85546875" style="401" customWidth="1"/>
    <col min="13042" max="13042" width="11.5703125" style="401" customWidth="1"/>
    <col min="13043" max="13043" width="11.140625" style="401" bestFit="1" customWidth="1"/>
    <col min="13044" max="13044" width="11" style="401" customWidth="1"/>
    <col min="13045" max="13045" width="10.42578125" style="401" customWidth="1"/>
    <col min="13046" max="13046" width="11.28515625" style="401" customWidth="1"/>
    <col min="13047" max="13048" width="9.140625" style="401" bestFit="1" customWidth="1"/>
    <col min="13049" max="13050" width="11.140625" style="401" bestFit="1" customWidth="1"/>
    <col min="13051" max="13051" width="11.5703125" style="401" bestFit="1" customWidth="1"/>
    <col min="13052" max="13052" width="9.140625" style="401" bestFit="1" customWidth="1"/>
    <col min="13053" max="13053" width="10.28515625" style="401" customWidth="1"/>
    <col min="13054" max="13292" width="9.140625" style="401"/>
    <col min="13293" max="13293" width="4.28515625" style="401" bestFit="1" customWidth="1"/>
    <col min="13294" max="13294" width="6.85546875" style="401" bestFit="1" customWidth="1"/>
    <col min="13295" max="13295" width="11" style="401" customWidth="1"/>
    <col min="13296" max="13296" width="11.140625" style="401" bestFit="1" customWidth="1"/>
    <col min="13297" max="13297" width="10.85546875" style="401" customWidth="1"/>
    <col min="13298" max="13298" width="11.5703125" style="401" customWidth="1"/>
    <col min="13299" max="13299" width="11.140625" style="401" bestFit="1" customWidth="1"/>
    <col min="13300" max="13300" width="11" style="401" customWidth="1"/>
    <col min="13301" max="13301" width="10.42578125" style="401" customWidth="1"/>
    <col min="13302" max="13302" width="11.28515625" style="401" customWidth="1"/>
    <col min="13303" max="13304" width="9.140625" style="401" bestFit="1" customWidth="1"/>
    <col min="13305" max="13306" width="11.140625" style="401" bestFit="1" customWidth="1"/>
    <col min="13307" max="13307" width="11.5703125" style="401" bestFit="1" customWidth="1"/>
    <col min="13308" max="13308" width="9.140625" style="401" bestFit="1" customWidth="1"/>
    <col min="13309" max="13309" width="10.28515625" style="401" customWidth="1"/>
    <col min="13310" max="13548" width="9.140625" style="401"/>
    <col min="13549" max="13549" width="4.28515625" style="401" bestFit="1" customWidth="1"/>
    <col min="13550" max="13550" width="6.85546875" style="401" bestFit="1" customWidth="1"/>
    <col min="13551" max="13551" width="11" style="401" customWidth="1"/>
    <col min="13552" max="13552" width="11.140625" style="401" bestFit="1" customWidth="1"/>
    <col min="13553" max="13553" width="10.85546875" style="401" customWidth="1"/>
    <col min="13554" max="13554" width="11.5703125" style="401" customWidth="1"/>
    <col min="13555" max="13555" width="11.140625" style="401" bestFit="1" customWidth="1"/>
    <col min="13556" max="13556" width="11" style="401" customWidth="1"/>
    <col min="13557" max="13557" width="10.42578125" style="401" customWidth="1"/>
    <col min="13558" max="13558" width="11.28515625" style="401" customWidth="1"/>
    <col min="13559" max="13560" width="9.140625" style="401" bestFit="1" customWidth="1"/>
    <col min="13561" max="13562" width="11.140625" style="401" bestFit="1" customWidth="1"/>
    <col min="13563" max="13563" width="11.5703125" style="401" bestFit="1" customWidth="1"/>
    <col min="13564" max="13564" width="9.140625" style="401" bestFit="1" customWidth="1"/>
    <col min="13565" max="13565" width="10.28515625" style="401" customWidth="1"/>
    <col min="13566" max="13804" width="9.140625" style="401"/>
    <col min="13805" max="13805" width="4.28515625" style="401" bestFit="1" customWidth="1"/>
    <col min="13806" max="13806" width="6.85546875" style="401" bestFit="1" customWidth="1"/>
    <col min="13807" max="13807" width="11" style="401" customWidth="1"/>
    <col min="13808" max="13808" width="11.140625" style="401" bestFit="1" customWidth="1"/>
    <col min="13809" max="13809" width="10.85546875" style="401" customWidth="1"/>
    <col min="13810" max="13810" width="11.5703125" style="401" customWidth="1"/>
    <col min="13811" max="13811" width="11.140625" style="401" bestFit="1" customWidth="1"/>
    <col min="13812" max="13812" width="11" style="401" customWidth="1"/>
    <col min="13813" max="13813" width="10.42578125" style="401" customWidth="1"/>
    <col min="13814" max="13814" width="11.28515625" style="401" customWidth="1"/>
    <col min="13815" max="13816" width="9.140625" style="401" bestFit="1" customWidth="1"/>
    <col min="13817" max="13818" width="11.140625" style="401" bestFit="1" customWidth="1"/>
    <col min="13819" max="13819" width="11.5703125" style="401" bestFit="1" customWidth="1"/>
    <col min="13820" max="13820" width="9.140625" style="401" bestFit="1" customWidth="1"/>
    <col min="13821" max="13821" width="10.28515625" style="401" customWidth="1"/>
    <col min="13822" max="14060" width="9.140625" style="401"/>
    <col min="14061" max="14061" width="4.28515625" style="401" bestFit="1" customWidth="1"/>
    <col min="14062" max="14062" width="6.85546875" style="401" bestFit="1" customWidth="1"/>
    <col min="14063" max="14063" width="11" style="401" customWidth="1"/>
    <col min="14064" max="14064" width="11.140625" style="401" bestFit="1" customWidth="1"/>
    <col min="14065" max="14065" width="10.85546875" style="401" customWidth="1"/>
    <col min="14066" max="14066" width="11.5703125" style="401" customWidth="1"/>
    <col min="14067" max="14067" width="11.140625" style="401" bestFit="1" customWidth="1"/>
    <col min="14068" max="14068" width="11" style="401" customWidth="1"/>
    <col min="14069" max="14069" width="10.42578125" style="401" customWidth="1"/>
    <col min="14070" max="14070" width="11.28515625" style="401" customWidth="1"/>
    <col min="14071" max="14072" width="9.140625" style="401" bestFit="1" customWidth="1"/>
    <col min="14073" max="14074" width="11.140625" style="401" bestFit="1" customWidth="1"/>
    <col min="14075" max="14075" width="11.5703125" style="401" bestFit="1" customWidth="1"/>
    <col min="14076" max="14076" width="9.140625" style="401" bestFit="1" customWidth="1"/>
    <col min="14077" max="14077" width="10.28515625" style="401" customWidth="1"/>
    <col min="14078" max="14316" width="9.140625" style="401"/>
    <col min="14317" max="14317" width="4.28515625" style="401" bestFit="1" customWidth="1"/>
    <col min="14318" max="14318" width="6.85546875" style="401" bestFit="1" customWidth="1"/>
    <col min="14319" max="14319" width="11" style="401" customWidth="1"/>
    <col min="14320" max="14320" width="11.140625" style="401" bestFit="1" customWidth="1"/>
    <col min="14321" max="14321" width="10.85546875" style="401" customWidth="1"/>
    <col min="14322" max="14322" width="11.5703125" style="401" customWidth="1"/>
    <col min="14323" max="14323" width="11.140625" style="401" bestFit="1" customWidth="1"/>
    <col min="14324" max="14324" width="11" style="401" customWidth="1"/>
    <col min="14325" max="14325" width="10.42578125" style="401" customWidth="1"/>
    <col min="14326" max="14326" width="11.28515625" style="401" customWidth="1"/>
    <col min="14327" max="14328" width="9.140625" style="401" bestFit="1" customWidth="1"/>
    <col min="14329" max="14330" width="11.140625" style="401" bestFit="1" customWidth="1"/>
    <col min="14331" max="14331" width="11.5703125" style="401" bestFit="1" customWidth="1"/>
    <col min="14332" max="14332" width="9.140625" style="401" bestFit="1" customWidth="1"/>
    <col min="14333" max="14333" width="10.28515625" style="401" customWidth="1"/>
    <col min="14334" max="14572" width="9.140625" style="401"/>
    <col min="14573" max="14573" width="4.28515625" style="401" bestFit="1" customWidth="1"/>
    <col min="14574" max="14574" width="6.85546875" style="401" bestFit="1" customWidth="1"/>
    <col min="14575" max="14575" width="11" style="401" customWidth="1"/>
    <col min="14576" max="14576" width="11.140625" style="401" bestFit="1" customWidth="1"/>
    <col min="14577" max="14577" width="10.85546875" style="401" customWidth="1"/>
    <col min="14578" max="14578" width="11.5703125" style="401" customWidth="1"/>
    <col min="14579" max="14579" width="11.140625" style="401" bestFit="1" customWidth="1"/>
    <col min="14580" max="14580" width="11" style="401" customWidth="1"/>
    <col min="14581" max="14581" width="10.42578125" style="401" customWidth="1"/>
    <col min="14582" max="14582" width="11.28515625" style="401" customWidth="1"/>
    <col min="14583" max="14584" width="9.140625" style="401" bestFit="1" customWidth="1"/>
    <col min="14585" max="14586" width="11.140625" style="401" bestFit="1" customWidth="1"/>
    <col min="14587" max="14587" width="11.5703125" style="401" bestFit="1" customWidth="1"/>
    <col min="14588" max="14588" width="9.140625" style="401" bestFit="1" customWidth="1"/>
    <col min="14589" max="14589" width="10.28515625" style="401" customWidth="1"/>
    <col min="14590" max="14828" width="9.140625" style="401"/>
    <col min="14829" max="14829" width="4.28515625" style="401" bestFit="1" customWidth="1"/>
    <col min="14830" max="14830" width="6.85546875" style="401" bestFit="1" customWidth="1"/>
    <col min="14831" max="14831" width="11" style="401" customWidth="1"/>
    <col min="14832" max="14832" width="11.140625" style="401" bestFit="1" customWidth="1"/>
    <col min="14833" max="14833" width="10.85546875" style="401" customWidth="1"/>
    <col min="14834" max="14834" width="11.5703125" style="401" customWidth="1"/>
    <col min="14835" max="14835" width="11.140625" style="401" bestFit="1" customWidth="1"/>
    <col min="14836" max="14836" width="11" style="401" customWidth="1"/>
    <col min="14837" max="14837" width="10.42578125" style="401" customWidth="1"/>
    <col min="14838" max="14838" width="11.28515625" style="401" customWidth="1"/>
    <col min="14839" max="14840" width="9.140625" style="401" bestFit="1" customWidth="1"/>
    <col min="14841" max="14842" width="11.140625" style="401" bestFit="1" customWidth="1"/>
    <col min="14843" max="14843" width="11.5703125" style="401" bestFit="1" customWidth="1"/>
    <col min="14844" max="14844" width="9.140625" style="401" bestFit="1" customWidth="1"/>
    <col min="14845" max="14845" width="10.28515625" style="401" customWidth="1"/>
    <col min="14846" max="15084" width="9.140625" style="401"/>
    <col min="15085" max="15085" width="4.28515625" style="401" bestFit="1" customWidth="1"/>
    <col min="15086" max="15086" width="6.85546875" style="401" bestFit="1" customWidth="1"/>
    <col min="15087" max="15087" width="11" style="401" customWidth="1"/>
    <col min="15088" max="15088" width="11.140625" style="401" bestFit="1" customWidth="1"/>
    <col min="15089" max="15089" width="10.85546875" style="401" customWidth="1"/>
    <col min="15090" max="15090" width="11.5703125" style="401" customWidth="1"/>
    <col min="15091" max="15091" width="11.140625" style="401" bestFit="1" customWidth="1"/>
    <col min="15092" max="15092" width="11" style="401" customWidth="1"/>
    <col min="15093" max="15093" width="10.42578125" style="401" customWidth="1"/>
    <col min="15094" max="15094" width="11.28515625" style="401" customWidth="1"/>
    <col min="15095" max="15096" width="9.140625" style="401" bestFit="1" customWidth="1"/>
    <col min="15097" max="15098" width="11.140625" style="401" bestFit="1" customWidth="1"/>
    <col min="15099" max="15099" width="11.5703125" style="401" bestFit="1" customWidth="1"/>
    <col min="15100" max="15100" width="9.140625" style="401" bestFit="1" customWidth="1"/>
    <col min="15101" max="15101" width="10.28515625" style="401" customWidth="1"/>
    <col min="15102" max="15340" width="9.140625" style="401"/>
    <col min="15341" max="15341" width="4.28515625" style="401" bestFit="1" customWidth="1"/>
    <col min="15342" max="15342" width="6.85546875" style="401" bestFit="1" customWidth="1"/>
    <col min="15343" max="15343" width="11" style="401" customWidth="1"/>
    <col min="15344" max="15344" width="11.140625" style="401" bestFit="1" customWidth="1"/>
    <col min="15345" max="15345" width="10.85546875" style="401" customWidth="1"/>
    <col min="15346" max="15346" width="11.5703125" style="401" customWidth="1"/>
    <col min="15347" max="15347" width="11.140625" style="401" bestFit="1" customWidth="1"/>
    <col min="15348" max="15348" width="11" style="401" customWidth="1"/>
    <col min="15349" max="15349" width="10.42578125" style="401" customWidth="1"/>
    <col min="15350" max="15350" width="11.28515625" style="401" customWidth="1"/>
    <col min="15351" max="15352" width="9.140625" style="401" bestFit="1" customWidth="1"/>
    <col min="15353" max="15354" width="11.140625" style="401" bestFit="1" customWidth="1"/>
    <col min="15355" max="15355" width="11.5703125" style="401" bestFit="1" customWidth="1"/>
    <col min="15356" max="15356" width="9.140625" style="401" bestFit="1" customWidth="1"/>
    <col min="15357" max="15357" width="10.28515625" style="401" customWidth="1"/>
    <col min="15358" max="15596" width="9.140625" style="401"/>
    <col min="15597" max="15597" width="4.28515625" style="401" bestFit="1" customWidth="1"/>
    <col min="15598" max="15598" width="6.85546875" style="401" bestFit="1" customWidth="1"/>
    <col min="15599" max="15599" width="11" style="401" customWidth="1"/>
    <col min="15600" max="15600" width="11.140625" style="401" bestFit="1" customWidth="1"/>
    <col min="15601" max="15601" width="10.85546875" style="401" customWidth="1"/>
    <col min="15602" max="15602" width="11.5703125" style="401" customWidth="1"/>
    <col min="15603" max="15603" width="11.140625" style="401" bestFit="1" customWidth="1"/>
    <col min="15604" max="15604" width="11" style="401" customWidth="1"/>
    <col min="15605" max="15605" width="10.42578125" style="401" customWidth="1"/>
    <col min="15606" max="15606" width="11.28515625" style="401" customWidth="1"/>
    <col min="15607" max="15608" width="9.140625" style="401" bestFit="1" customWidth="1"/>
    <col min="15609" max="15610" width="11.140625" style="401" bestFit="1" customWidth="1"/>
    <col min="15611" max="15611" width="11.5703125" style="401" bestFit="1" customWidth="1"/>
    <col min="15612" max="15612" width="9.140625" style="401" bestFit="1" customWidth="1"/>
    <col min="15613" max="15613" width="10.28515625" style="401" customWidth="1"/>
    <col min="15614" max="15852" width="9.140625" style="401"/>
    <col min="15853" max="15853" width="4.28515625" style="401" bestFit="1" customWidth="1"/>
    <col min="15854" max="15854" width="6.85546875" style="401" bestFit="1" customWidth="1"/>
    <col min="15855" max="15855" width="11" style="401" customWidth="1"/>
    <col min="15856" max="15856" width="11.140625" style="401" bestFit="1" customWidth="1"/>
    <col min="15857" max="15857" width="10.85546875" style="401" customWidth="1"/>
    <col min="15858" max="15858" width="11.5703125" style="401" customWidth="1"/>
    <col min="15859" max="15859" width="11.140625" style="401" bestFit="1" customWidth="1"/>
    <col min="15860" max="15860" width="11" style="401" customWidth="1"/>
    <col min="15861" max="15861" width="10.42578125" style="401" customWidth="1"/>
    <col min="15862" max="15862" width="11.28515625" style="401" customWidth="1"/>
    <col min="15863" max="15864" width="9.140625" style="401" bestFit="1" customWidth="1"/>
    <col min="15865" max="15866" width="11.140625" style="401" bestFit="1" customWidth="1"/>
    <col min="15867" max="15867" width="11.5703125" style="401" bestFit="1" customWidth="1"/>
    <col min="15868" max="15868" width="9.140625" style="401" bestFit="1" customWidth="1"/>
    <col min="15869" max="15869" width="10.28515625" style="401" customWidth="1"/>
    <col min="15870" max="16108" width="9.140625" style="401"/>
    <col min="16109" max="16109" width="4.28515625" style="401" bestFit="1" customWidth="1"/>
    <col min="16110" max="16110" width="6.85546875" style="401" bestFit="1" customWidth="1"/>
    <col min="16111" max="16111" width="11" style="401" customWidth="1"/>
    <col min="16112" max="16112" width="11.140625" style="401" bestFit="1" customWidth="1"/>
    <col min="16113" max="16113" width="10.85546875" style="401" customWidth="1"/>
    <col min="16114" max="16114" width="11.5703125" style="401" customWidth="1"/>
    <col min="16115" max="16115" width="11.140625" style="401" bestFit="1" customWidth="1"/>
    <col min="16116" max="16116" width="11" style="401" customWidth="1"/>
    <col min="16117" max="16117" width="10.42578125" style="401" customWidth="1"/>
    <col min="16118" max="16118" width="11.28515625" style="401" customWidth="1"/>
    <col min="16119" max="16120" width="9.140625" style="401" bestFit="1" customWidth="1"/>
    <col min="16121" max="16122" width="11.140625" style="401" bestFit="1" customWidth="1"/>
    <col min="16123" max="16123" width="11.5703125" style="401" bestFit="1" customWidth="1"/>
    <col min="16124" max="16124" width="9.140625" style="401" bestFit="1" customWidth="1"/>
    <col min="16125" max="16125" width="10.28515625" style="401" customWidth="1"/>
    <col min="16126" max="16384" width="9.140625" style="401"/>
  </cols>
  <sheetData>
    <row r="1" spans="1:13" s="406" customFormat="1" ht="34.5" customHeight="1">
      <c r="A1" s="5660" t="s">
        <v>1306</v>
      </c>
      <c r="B1" s="5661"/>
      <c r="C1" s="5661"/>
      <c r="D1" s="5661"/>
      <c r="E1" s="5661"/>
      <c r="F1" s="5661"/>
      <c r="G1" s="5661"/>
      <c r="H1" s="5661"/>
      <c r="I1" s="5661"/>
      <c r="J1" s="5661"/>
    </row>
    <row r="2" spans="1:13" ht="65.099999999999994" customHeight="1">
      <c r="A2" s="5662" t="s">
        <v>1139</v>
      </c>
      <c r="B2" s="5662"/>
      <c r="C2" s="5662"/>
      <c r="D2" s="5662"/>
      <c r="E2" s="5662"/>
      <c r="F2" s="5662"/>
      <c r="G2" s="5662"/>
      <c r="H2" s="5662"/>
      <c r="I2" s="5662"/>
      <c r="J2" s="5662"/>
      <c r="K2" s="401"/>
    </row>
    <row r="3" spans="1:13" ht="13.5" thickBot="1">
      <c r="A3" s="5663" t="s">
        <v>272</v>
      </c>
      <c r="B3" s="5663"/>
      <c r="C3" s="5663"/>
      <c r="D3" s="5663"/>
      <c r="E3" s="5663"/>
      <c r="F3" s="5663"/>
      <c r="G3" s="5663"/>
      <c r="H3" s="5663"/>
      <c r="I3" s="5663"/>
      <c r="J3" s="5663"/>
      <c r="K3" s="401"/>
    </row>
    <row r="4" spans="1:13">
      <c r="A4" s="5664" t="s">
        <v>310</v>
      </c>
      <c r="B4" s="5666" t="s">
        <v>1140</v>
      </c>
      <c r="C4" s="5668" t="s">
        <v>0</v>
      </c>
      <c r="D4" s="5669" t="s">
        <v>312</v>
      </c>
      <c r="E4" s="5671" t="s">
        <v>3</v>
      </c>
      <c r="F4" s="5672" t="s">
        <v>1141</v>
      </c>
      <c r="G4" s="5674" t="s">
        <v>168</v>
      </c>
      <c r="H4" s="5674"/>
      <c r="I4" s="5674"/>
      <c r="J4" s="5675"/>
      <c r="K4" s="401"/>
    </row>
    <row r="5" spans="1:13" ht="22.5">
      <c r="A5" s="5665"/>
      <c r="B5" s="5667"/>
      <c r="C5" s="5667"/>
      <c r="D5" s="5670"/>
      <c r="E5" s="5670"/>
      <c r="F5" s="5673"/>
      <c r="G5" s="4906" t="s">
        <v>1142</v>
      </c>
      <c r="H5" s="4906" t="s">
        <v>1143</v>
      </c>
      <c r="I5" s="4906" t="s">
        <v>1144</v>
      </c>
      <c r="J5" s="4907" t="s">
        <v>1145</v>
      </c>
      <c r="K5" s="401"/>
    </row>
    <row r="6" spans="1:13" ht="9.9499999999999993" customHeight="1" thickBot="1">
      <c r="A6" s="4908" t="s">
        <v>4</v>
      </c>
      <c r="B6" s="4909" t="s">
        <v>5</v>
      </c>
      <c r="C6" s="4909" t="s">
        <v>6</v>
      </c>
      <c r="D6" s="4909" t="s">
        <v>7</v>
      </c>
      <c r="E6" s="4909" t="s">
        <v>8</v>
      </c>
      <c r="F6" s="4910" t="s">
        <v>9</v>
      </c>
      <c r="G6" s="4910" t="s">
        <v>10</v>
      </c>
      <c r="H6" s="4910" t="s">
        <v>11</v>
      </c>
      <c r="I6" s="4910" t="s">
        <v>1146</v>
      </c>
      <c r="J6" s="4911" t="s">
        <v>1147</v>
      </c>
      <c r="K6" s="401"/>
    </row>
    <row r="7" spans="1:13" ht="25.5" customHeight="1" thickBot="1">
      <c r="A7" s="4912" t="s">
        <v>1148</v>
      </c>
      <c r="B7" s="5624" t="s">
        <v>1149</v>
      </c>
      <c r="C7" s="5624"/>
      <c r="D7" s="5624"/>
      <c r="E7" s="5624"/>
      <c r="F7" s="4913">
        <f>F9+F26+F44+F88+F99+F119+F140+F165+F190+F215+F228+F268+F297+F335+F365+F386+F413+F436+F459+F480+F503+F526+F549+F572+F593+F612+F637+F660+F683+F706+F740+F857</f>
        <v>131291182</v>
      </c>
      <c r="G7" s="4913">
        <f t="shared" ref="G7:J7" si="0">G9+G26+G44+G88+G99+G119+G140+G165+G190+G215+G228+G268+G297+G335+G365+G386+G413+G436+G459+G480+G503+G526+G549+G572+G593+G612+G637+G660+G683+G706+G740+G857</f>
        <v>18843149</v>
      </c>
      <c r="H7" s="4913">
        <f t="shared" si="0"/>
        <v>25628455</v>
      </c>
      <c r="I7" s="4913">
        <f t="shared" si="0"/>
        <v>78460685</v>
      </c>
      <c r="J7" s="4914">
        <f t="shared" si="0"/>
        <v>8358893</v>
      </c>
      <c r="K7" s="401"/>
    </row>
    <row r="8" spans="1:13" s="397" customFormat="1" ht="6.75" customHeight="1">
      <c r="A8" s="5656"/>
      <c r="B8" s="5626"/>
      <c r="C8" s="5626"/>
      <c r="D8" s="5626"/>
      <c r="E8" s="5626"/>
      <c r="F8" s="5626"/>
      <c r="G8" s="5626"/>
      <c r="H8" s="5626"/>
      <c r="I8" s="5626"/>
      <c r="J8" s="5627"/>
    </row>
    <row r="9" spans="1:13" s="4920" customFormat="1" ht="22.5" customHeight="1">
      <c r="A9" s="5604" t="s">
        <v>1150</v>
      </c>
      <c r="B9" s="5657" t="s">
        <v>1151</v>
      </c>
      <c r="C9" s="5610">
        <v>750</v>
      </c>
      <c r="D9" s="5613" t="s">
        <v>779</v>
      </c>
      <c r="E9" s="4916" t="s">
        <v>1152</v>
      </c>
      <c r="F9" s="4917">
        <f>SUM(F10,F23)</f>
        <v>4500001</v>
      </c>
      <c r="G9" s="4917">
        <f>SUM(G10,G23)</f>
        <v>675001</v>
      </c>
      <c r="H9" s="4917">
        <f>SUM(H10,H23)</f>
        <v>0</v>
      </c>
      <c r="I9" s="4917">
        <f>SUM(I10,I23)</f>
        <v>3825000</v>
      </c>
      <c r="J9" s="4918">
        <f>SUM(J10,J23)</f>
        <v>0</v>
      </c>
      <c r="K9" s="4919"/>
      <c r="L9" s="4919"/>
      <c r="M9" s="4919"/>
    </row>
    <row r="10" spans="1:13" s="4920" customFormat="1" ht="21">
      <c r="A10" s="5605"/>
      <c r="B10" s="5658"/>
      <c r="C10" s="5611"/>
      <c r="D10" s="5614"/>
      <c r="E10" s="4921" t="s">
        <v>1153</v>
      </c>
      <c r="F10" s="4922">
        <f>SUM(F11,F14)</f>
        <v>4460001</v>
      </c>
      <c r="G10" s="4922">
        <f>SUM(G11,G14)</f>
        <v>669001</v>
      </c>
      <c r="H10" s="4922">
        <f>SUM(H11,H14)</f>
        <v>0</v>
      </c>
      <c r="I10" s="4922">
        <f>SUM(I11,I14)</f>
        <v>3791000</v>
      </c>
      <c r="J10" s="4923">
        <f>SUM(J11,J14)</f>
        <v>0</v>
      </c>
    </row>
    <row r="11" spans="1:13" s="4920" customFormat="1" ht="22.5">
      <c r="A11" s="5605"/>
      <c r="B11" s="5658"/>
      <c r="C11" s="5611"/>
      <c r="D11" s="5614"/>
      <c r="E11" s="4924" t="s">
        <v>1154</v>
      </c>
      <c r="F11" s="4925">
        <f>SUM(F12:F13)</f>
        <v>15000</v>
      </c>
      <c r="G11" s="4925">
        <f>SUM(G12:G13)</f>
        <v>2250</v>
      </c>
      <c r="H11" s="4925">
        <f>SUM(H12:H13)</f>
        <v>0</v>
      </c>
      <c r="I11" s="4925">
        <f>SUM(I12:I13)</f>
        <v>12750</v>
      </c>
      <c r="J11" s="4926">
        <f>SUM(J12:J13)</f>
        <v>0</v>
      </c>
    </row>
    <row r="12" spans="1:13" s="4920" customFormat="1" ht="15" customHeight="1">
      <c r="A12" s="5605"/>
      <c r="B12" s="5658"/>
      <c r="C12" s="5611"/>
      <c r="D12" s="5614"/>
      <c r="E12" s="4927" t="s">
        <v>657</v>
      </c>
      <c r="F12" s="4928">
        <f>SUM(G12:J12)</f>
        <v>12750</v>
      </c>
      <c r="G12" s="4928"/>
      <c r="H12" s="4928"/>
      <c r="I12" s="4928">
        <v>12750</v>
      </c>
      <c r="J12" s="4929"/>
    </row>
    <row r="13" spans="1:13" s="4920" customFormat="1" ht="15" customHeight="1">
      <c r="A13" s="5605"/>
      <c r="B13" s="5658"/>
      <c r="C13" s="5611"/>
      <c r="D13" s="5614"/>
      <c r="E13" s="4927" t="s">
        <v>658</v>
      </c>
      <c r="F13" s="4928">
        <f>SUM(G13:J13)</f>
        <v>2250</v>
      </c>
      <c r="G13" s="4928">
        <v>2250</v>
      </c>
      <c r="H13" s="4928"/>
      <c r="I13" s="4928"/>
      <c r="J13" s="4929"/>
    </row>
    <row r="14" spans="1:13" s="4920" customFormat="1" ht="22.5">
      <c r="A14" s="5605"/>
      <c r="B14" s="5658"/>
      <c r="C14" s="5611"/>
      <c r="D14" s="5614"/>
      <c r="E14" s="4924" t="s">
        <v>1155</v>
      </c>
      <c r="F14" s="4925">
        <f>SUM(F15:F22)</f>
        <v>4445001</v>
      </c>
      <c r="G14" s="4925">
        <f>SUM(G15:G22)</f>
        <v>666751</v>
      </c>
      <c r="H14" s="4925">
        <f>SUM(H15:H22)</f>
        <v>0</v>
      </c>
      <c r="I14" s="4925">
        <f>SUM(I15:I22)</f>
        <v>3778250</v>
      </c>
      <c r="J14" s="4926">
        <f>SUM(J15:J22)</f>
        <v>0</v>
      </c>
    </row>
    <row r="15" spans="1:13" s="4920" customFormat="1" ht="15" customHeight="1">
      <c r="A15" s="5605"/>
      <c r="B15" s="5658"/>
      <c r="C15" s="5611"/>
      <c r="D15" s="5614"/>
      <c r="E15" s="4927" t="s">
        <v>662</v>
      </c>
      <c r="F15" s="4928">
        <f>SUM(G15:J15)</f>
        <v>85000</v>
      </c>
      <c r="G15" s="4928"/>
      <c r="H15" s="4928"/>
      <c r="I15" s="4928">
        <v>85000</v>
      </c>
      <c r="J15" s="4929"/>
    </row>
    <row r="16" spans="1:13" s="4920" customFormat="1" ht="15" customHeight="1">
      <c r="A16" s="5605"/>
      <c r="B16" s="5658"/>
      <c r="C16" s="5611"/>
      <c r="D16" s="5614"/>
      <c r="E16" s="4927" t="s">
        <v>663</v>
      </c>
      <c r="F16" s="4928">
        <f t="shared" ref="F16:F22" si="1">SUM(G16:J16)</f>
        <v>15000</v>
      </c>
      <c r="G16" s="4928">
        <v>15000</v>
      </c>
      <c r="H16" s="4928"/>
      <c r="I16" s="4928"/>
      <c r="J16" s="4929"/>
    </row>
    <row r="17" spans="1:10" s="4920" customFormat="1" ht="15" customHeight="1">
      <c r="A17" s="5605"/>
      <c r="B17" s="5658"/>
      <c r="C17" s="5611"/>
      <c r="D17" s="5614"/>
      <c r="E17" s="4927" t="s">
        <v>666</v>
      </c>
      <c r="F17" s="4928">
        <f t="shared" si="1"/>
        <v>3657550</v>
      </c>
      <c r="G17" s="4928"/>
      <c r="H17" s="4928"/>
      <c r="I17" s="4928">
        <v>3657550</v>
      </c>
      <c r="J17" s="4929"/>
    </row>
    <row r="18" spans="1:10" s="4920" customFormat="1" ht="15" customHeight="1">
      <c r="A18" s="5605"/>
      <c r="B18" s="5658"/>
      <c r="C18" s="5611"/>
      <c r="D18" s="5614"/>
      <c r="E18" s="4927" t="s">
        <v>667</v>
      </c>
      <c r="F18" s="4928">
        <f t="shared" si="1"/>
        <v>645451</v>
      </c>
      <c r="G18" s="4928">
        <v>645451</v>
      </c>
      <c r="H18" s="4928"/>
      <c r="I18" s="4928"/>
      <c r="J18" s="4929"/>
    </row>
    <row r="19" spans="1:10" s="4920" customFormat="1" ht="15" customHeight="1">
      <c r="A19" s="5605"/>
      <c r="B19" s="5658"/>
      <c r="C19" s="5611"/>
      <c r="D19" s="5614"/>
      <c r="E19" s="4927" t="s">
        <v>670</v>
      </c>
      <c r="F19" s="4928">
        <f t="shared" si="1"/>
        <v>10200</v>
      </c>
      <c r="G19" s="4928"/>
      <c r="H19" s="4928"/>
      <c r="I19" s="4928">
        <v>10200</v>
      </c>
      <c r="J19" s="4929"/>
    </row>
    <row r="20" spans="1:10" s="4920" customFormat="1" ht="15" customHeight="1">
      <c r="A20" s="5605"/>
      <c r="B20" s="5658"/>
      <c r="C20" s="5611"/>
      <c r="D20" s="5614"/>
      <c r="E20" s="4927" t="s">
        <v>671</v>
      </c>
      <c r="F20" s="4928">
        <f t="shared" si="1"/>
        <v>1800</v>
      </c>
      <c r="G20" s="4928">
        <v>1800</v>
      </c>
      <c r="H20" s="4928"/>
      <c r="I20" s="4928"/>
      <c r="J20" s="4929"/>
    </row>
    <row r="21" spans="1:10" s="4920" customFormat="1" ht="15" customHeight="1">
      <c r="A21" s="5605"/>
      <c r="B21" s="5658"/>
      <c r="C21" s="5611"/>
      <c r="D21" s="5614"/>
      <c r="E21" s="4927" t="s">
        <v>704</v>
      </c>
      <c r="F21" s="4928">
        <f>SUM(G21:J21)</f>
        <v>25500</v>
      </c>
      <c r="G21" s="4928"/>
      <c r="H21" s="4928"/>
      <c r="I21" s="4928">
        <v>25500</v>
      </c>
      <c r="J21" s="4929"/>
    </row>
    <row r="22" spans="1:10" s="4920" customFormat="1" ht="15" customHeight="1">
      <c r="A22" s="5605"/>
      <c r="B22" s="5658"/>
      <c r="C22" s="5611"/>
      <c r="D22" s="5614"/>
      <c r="E22" s="4927" t="s">
        <v>706</v>
      </c>
      <c r="F22" s="4928">
        <f t="shared" si="1"/>
        <v>4500</v>
      </c>
      <c r="G22" s="4928">
        <v>4500</v>
      </c>
      <c r="H22" s="4928"/>
      <c r="I22" s="4928"/>
      <c r="J22" s="4929"/>
    </row>
    <row r="23" spans="1:10" s="4920" customFormat="1" ht="12">
      <c r="A23" s="5605"/>
      <c r="B23" s="5658"/>
      <c r="C23" s="5611"/>
      <c r="D23" s="5614"/>
      <c r="E23" s="4931" t="s">
        <v>1156</v>
      </c>
      <c r="F23" s="4922">
        <f>SUM(F24:F25)</f>
        <v>40000</v>
      </c>
      <c r="G23" s="4922">
        <f>SUM(G24:G25)</f>
        <v>6000</v>
      </c>
      <c r="H23" s="4922">
        <f>SUM(H24:H25)</f>
        <v>0</v>
      </c>
      <c r="I23" s="4922">
        <f>SUM(I24:I25)</f>
        <v>34000</v>
      </c>
      <c r="J23" s="4923">
        <f>SUM(J24:J25)</f>
        <v>0</v>
      </c>
    </row>
    <row r="24" spans="1:10" s="4930" customFormat="1" ht="15" customHeight="1">
      <c r="A24" s="5605"/>
      <c r="B24" s="5658"/>
      <c r="C24" s="5611"/>
      <c r="D24" s="5614"/>
      <c r="E24" s="4927" t="s">
        <v>799</v>
      </c>
      <c r="F24" s="4928">
        <f>SUM(G24:J24)</f>
        <v>34000</v>
      </c>
      <c r="G24" s="4928"/>
      <c r="H24" s="4928"/>
      <c r="I24" s="4928">
        <v>34000</v>
      </c>
      <c r="J24" s="4929"/>
    </row>
    <row r="25" spans="1:10" s="4930" customFormat="1" ht="15" customHeight="1">
      <c r="A25" s="5606"/>
      <c r="B25" s="5659"/>
      <c r="C25" s="5612"/>
      <c r="D25" s="5615"/>
      <c r="E25" s="4933">
        <v>6069</v>
      </c>
      <c r="F25" s="4928">
        <f>SUM(G25:J25)</f>
        <v>6000</v>
      </c>
      <c r="G25" s="4928">
        <v>6000</v>
      </c>
      <c r="H25" s="4928"/>
      <c r="I25" s="4928"/>
      <c r="J25" s="4929"/>
    </row>
    <row r="26" spans="1:10" s="4930" customFormat="1" ht="22.5">
      <c r="A26" s="5638" t="s">
        <v>1157</v>
      </c>
      <c r="B26" s="5639" t="s">
        <v>1158</v>
      </c>
      <c r="C26" s="5640">
        <v>750</v>
      </c>
      <c r="D26" s="5641" t="s">
        <v>779</v>
      </c>
      <c r="E26" s="4916" t="s">
        <v>1152</v>
      </c>
      <c r="F26" s="4917">
        <f>SUM(F27,F42)</f>
        <v>65000000</v>
      </c>
      <c r="G26" s="4917">
        <f>SUM(G27,G42)</f>
        <v>9750000</v>
      </c>
      <c r="H26" s="4917">
        <f>SUM(H27,H42)</f>
        <v>0</v>
      </c>
      <c r="I26" s="4917">
        <f>SUM(I27,I42)</f>
        <v>55250000</v>
      </c>
      <c r="J26" s="4918">
        <f>SUM(J27,J42)</f>
        <v>0</v>
      </c>
    </row>
    <row r="27" spans="1:10" s="4930" customFormat="1" ht="21">
      <c r="A27" s="5638"/>
      <c r="B27" s="5655"/>
      <c r="C27" s="5640"/>
      <c r="D27" s="5641"/>
      <c r="E27" s="4921" t="s">
        <v>1153</v>
      </c>
      <c r="F27" s="4922">
        <f>SUM(F28,F39)</f>
        <v>65000000</v>
      </c>
      <c r="G27" s="4922">
        <f>SUM(G28,G39)</f>
        <v>9750000</v>
      </c>
      <c r="H27" s="4922">
        <f>SUM(H28,H39)</f>
        <v>0</v>
      </c>
      <c r="I27" s="4922">
        <f>SUM(I28,I39)</f>
        <v>55250000</v>
      </c>
      <c r="J27" s="4923">
        <f>SUM(J28,J39)</f>
        <v>0</v>
      </c>
    </row>
    <row r="28" spans="1:10" s="4930" customFormat="1" ht="22.5">
      <c r="A28" s="5638"/>
      <c r="B28" s="5655"/>
      <c r="C28" s="5640"/>
      <c r="D28" s="5641"/>
      <c r="E28" s="4924" t="s">
        <v>1154</v>
      </c>
      <c r="F28" s="4925">
        <f>SUM(F29:F38)</f>
        <v>65000000</v>
      </c>
      <c r="G28" s="4925">
        <f t="shared" ref="G28:J28" si="2">SUM(G29:G38)</f>
        <v>9750000</v>
      </c>
      <c r="H28" s="4925">
        <f t="shared" si="2"/>
        <v>0</v>
      </c>
      <c r="I28" s="4925">
        <f t="shared" si="2"/>
        <v>55250000</v>
      </c>
      <c r="J28" s="4926">
        <f t="shared" si="2"/>
        <v>0</v>
      </c>
    </row>
    <row r="29" spans="1:10" s="4930" customFormat="1" ht="15" customHeight="1">
      <c r="A29" s="5638"/>
      <c r="B29" s="5655"/>
      <c r="C29" s="5640"/>
      <c r="D29" s="5641"/>
      <c r="E29" s="4927" t="s">
        <v>649</v>
      </c>
      <c r="F29" s="4928">
        <f>SUM(G29:J29)</f>
        <v>43291690</v>
      </c>
      <c r="G29" s="4928"/>
      <c r="H29" s="4928"/>
      <c r="I29" s="4928">
        <v>43291690</v>
      </c>
      <c r="J29" s="4929"/>
    </row>
    <row r="30" spans="1:10" s="4930" customFormat="1" ht="15" customHeight="1">
      <c r="A30" s="5638"/>
      <c r="B30" s="5655"/>
      <c r="C30" s="5640"/>
      <c r="D30" s="5641"/>
      <c r="E30" s="4927" t="s">
        <v>650</v>
      </c>
      <c r="F30" s="4928">
        <f t="shared" ref="F30:F41" si="3">SUM(G30:J30)</f>
        <v>7639710</v>
      </c>
      <c r="G30" s="4928">
        <v>7639710</v>
      </c>
      <c r="H30" s="4928"/>
      <c r="I30" s="4928"/>
      <c r="J30" s="4929"/>
    </row>
    <row r="31" spans="1:10" s="4930" customFormat="1" ht="15" customHeight="1">
      <c r="A31" s="5638"/>
      <c r="B31" s="5655"/>
      <c r="C31" s="5640"/>
      <c r="D31" s="5641"/>
      <c r="E31" s="4927" t="s">
        <v>651</v>
      </c>
      <c r="F31" s="4928">
        <f t="shared" si="3"/>
        <v>2414850</v>
      </c>
      <c r="G31" s="4928"/>
      <c r="H31" s="4928"/>
      <c r="I31" s="4928">
        <v>2414850</v>
      </c>
      <c r="J31" s="4929"/>
    </row>
    <row r="32" spans="1:10" s="4930" customFormat="1" ht="15" customHeight="1">
      <c r="A32" s="5638"/>
      <c r="B32" s="5655"/>
      <c r="C32" s="5640"/>
      <c r="D32" s="5641"/>
      <c r="E32" s="4927" t="s">
        <v>652</v>
      </c>
      <c r="F32" s="4928">
        <f t="shared" si="3"/>
        <v>426150</v>
      </c>
      <c r="G32" s="4928">
        <v>426150</v>
      </c>
      <c r="H32" s="4928"/>
      <c r="I32" s="4928"/>
      <c r="J32" s="4929"/>
    </row>
    <row r="33" spans="1:11" s="4930" customFormat="1" ht="15" customHeight="1">
      <c r="A33" s="5638"/>
      <c r="B33" s="5655"/>
      <c r="C33" s="5640"/>
      <c r="D33" s="5641"/>
      <c r="E33" s="4927" t="s">
        <v>653</v>
      </c>
      <c r="F33" s="4928">
        <f t="shared" si="3"/>
        <v>7738094</v>
      </c>
      <c r="G33" s="4928"/>
      <c r="H33" s="4928"/>
      <c r="I33" s="4928">
        <v>7738094</v>
      </c>
      <c r="J33" s="4929"/>
    </row>
    <row r="34" spans="1:11" s="4930" customFormat="1" ht="15" customHeight="1">
      <c r="A34" s="5638"/>
      <c r="B34" s="5655"/>
      <c r="C34" s="5640"/>
      <c r="D34" s="5641"/>
      <c r="E34" s="4927" t="s">
        <v>654</v>
      </c>
      <c r="F34" s="4928">
        <f t="shared" si="3"/>
        <v>1365546</v>
      </c>
      <c r="G34" s="4928">
        <v>1365546</v>
      </c>
      <c r="H34" s="4928"/>
      <c r="I34" s="4928"/>
      <c r="J34" s="4929"/>
    </row>
    <row r="35" spans="1:11" s="4930" customFormat="1" ht="15" customHeight="1">
      <c r="A35" s="5638"/>
      <c r="B35" s="5655"/>
      <c r="C35" s="5640"/>
      <c r="D35" s="5641"/>
      <c r="E35" s="4927" t="s">
        <v>655</v>
      </c>
      <c r="F35" s="4928">
        <f t="shared" si="3"/>
        <v>1119824</v>
      </c>
      <c r="G35" s="4928"/>
      <c r="H35" s="4928"/>
      <c r="I35" s="4928">
        <v>1119824</v>
      </c>
      <c r="J35" s="4929"/>
    </row>
    <row r="36" spans="1:11" s="4930" customFormat="1" ht="15" customHeight="1">
      <c r="A36" s="5638"/>
      <c r="B36" s="5655"/>
      <c r="C36" s="5640"/>
      <c r="D36" s="5641"/>
      <c r="E36" s="4927" t="s">
        <v>656</v>
      </c>
      <c r="F36" s="4928">
        <f t="shared" si="3"/>
        <v>197616</v>
      </c>
      <c r="G36" s="4928">
        <v>197616</v>
      </c>
      <c r="H36" s="4928"/>
      <c r="I36" s="4928"/>
      <c r="J36" s="4929"/>
    </row>
    <row r="37" spans="1:11" s="4930" customFormat="1" ht="15" customHeight="1">
      <c r="A37" s="5638"/>
      <c r="B37" s="5655"/>
      <c r="C37" s="5640"/>
      <c r="D37" s="5641"/>
      <c r="E37" s="4927" t="s">
        <v>676</v>
      </c>
      <c r="F37" s="4928">
        <f t="shared" si="3"/>
        <v>685542</v>
      </c>
      <c r="G37" s="4928"/>
      <c r="H37" s="4928"/>
      <c r="I37" s="4928">
        <v>685542</v>
      </c>
      <c r="J37" s="4929"/>
    </row>
    <row r="38" spans="1:11" s="4930" customFormat="1" ht="15" customHeight="1">
      <c r="A38" s="5638"/>
      <c r="B38" s="5655"/>
      <c r="C38" s="5640"/>
      <c r="D38" s="5641"/>
      <c r="E38" s="4927" t="s">
        <v>677</v>
      </c>
      <c r="F38" s="4928">
        <f t="shared" si="3"/>
        <v>120978</v>
      </c>
      <c r="G38" s="4928">
        <v>120978</v>
      </c>
      <c r="H38" s="4928"/>
      <c r="I38" s="4928"/>
      <c r="J38" s="4929"/>
    </row>
    <row r="39" spans="1:11" s="4930" customFormat="1" ht="22.5" hidden="1">
      <c r="A39" s="5638"/>
      <c r="B39" s="5655"/>
      <c r="C39" s="5640"/>
      <c r="D39" s="5641"/>
      <c r="E39" s="4924" t="s">
        <v>1155</v>
      </c>
      <c r="F39" s="4928">
        <f t="shared" si="3"/>
        <v>0</v>
      </c>
      <c r="G39" s="4925">
        <f>SUM(G40:G41)</f>
        <v>0</v>
      </c>
      <c r="H39" s="4925">
        <f>SUM(H40:H41)</f>
        <v>0</v>
      </c>
      <c r="I39" s="4925">
        <f>SUM(I40:I41)</f>
        <v>0</v>
      </c>
      <c r="J39" s="4926">
        <f>SUM(J40:J41)</f>
        <v>0</v>
      </c>
    </row>
    <row r="40" spans="1:11" s="4930" customFormat="1" ht="15" hidden="1" customHeight="1">
      <c r="A40" s="5638"/>
      <c r="B40" s="5655"/>
      <c r="C40" s="5640"/>
      <c r="D40" s="5641"/>
      <c r="E40" s="4927"/>
      <c r="F40" s="4928">
        <f t="shared" si="3"/>
        <v>0</v>
      </c>
      <c r="G40" s="4928"/>
      <c r="H40" s="4928"/>
      <c r="I40" s="4928"/>
      <c r="J40" s="4929"/>
    </row>
    <row r="41" spans="1:11" s="4930" customFormat="1" ht="15" hidden="1" customHeight="1">
      <c r="A41" s="5638"/>
      <c r="B41" s="5655"/>
      <c r="C41" s="5640"/>
      <c r="D41" s="5641"/>
      <c r="E41" s="4927"/>
      <c r="F41" s="4928">
        <f t="shared" si="3"/>
        <v>0</v>
      </c>
      <c r="G41" s="4928"/>
      <c r="H41" s="4928"/>
      <c r="I41" s="4928"/>
      <c r="J41" s="4929"/>
    </row>
    <row r="42" spans="1:11" s="4930" customFormat="1" ht="12">
      <c r="A42" s="5638"/>
      <c r="B42" s="5655"/>
      <c r="C42" s="5640"/>
      <c r="D42" s="5641"/>
      <c r="E42" s="4931" t="s">
        <v>1156</v>
      </c>
      <c r="F42" s="4922">
        <f>SUM(F43:F43)</f>
        <v>0</v>
      </c>
      <c r="G42" s="4922">
        <f>SUM(G43:G43)</f>
        <v>0</v>
      </c>
      <c r="H42" s="4922">
        <f>SUM(H43:H43)</f>
        <v>0</v>
      </c>
      <c r="I42" s="4922">
        <f>SUM(I43:I43)</f>
        <v>0</v>
      </c>
      <c r="J42" s="4923">
        <f>SUM(J43:J43)</f>
        <v>0</v>
      </c>
    </row>
    <row r="43" spans="1:11" s="4930" customFormat="1" ht="15" hidden="1" customHeight="1">
      <c r="A43" s="4934"/>
      <c r="B43" s="4935"/>
      <c r="C43" s="4936"/>
      <c r="D43" s="4937"/>
      <c r="E43" s="4938"/>
      <c r="F43" s="4939">
        <f>SUM(G43:J43)</f>
        <v>0</v>
      </c>
      <c r="G43" s="4939"/>
      <c r="H43" s="4939"/>
      <c r="I43" s="4939"/>
      <c r="J43" s="4940"/>
    </row>
    <row r="44" spans="1:11" s="4930" customFormat="1" ht="22.5" customHeight="1">
      <c r="A44" s="5604" t="s">
        <v>1159</v>
      </c>
      <c r="B44" s="5607" t="s">
        <v>1160</v>
      </c>
      <c r="C44" s="5610">
        <v>750</v>
      </c>
      <c r="D44" s="5613" t="s">
        <v>779</v>
      </c>
      <c r="E44" s="4916" t="s">
        <v>1152</v>
      </c>
      <c r="F44" s="4917">
        <f>SUM(F45,F85)</f>
        <v>6353040</v>
      </c>
      <c r="G44" s="4917">
        <f>SUM(G45,G85)</f>
        <v>952956</v>
      </c>
      <c r="H44" s="4917">
        <f>SUM(H45,H85)</f>
        <v>0</v>
      </c>
      <c r="I44" s="4917">
        <f>SUM(I45,I85)</f>
        <v>5400084</v>
      </c>
      <c r="J44" s="4918">
        <f>SUM(J45,J85)</f>
        <v>0</v>
      </c>
    </row>
    <row r="45" spans="1:11" s="4930" customFormat="1" ht="21">
      <c r="A45" s="5605"/>
      <c r="B45" s="5608"/>
      <c r="C45" s="5611"/>
      <c r="D45" s="5614"/>
      <c r="E45" s="4921" t="s">
        <v>1153</v>
      </c>
      <c r="F45" s="4922">
        <f>SUM(F46,F49,F56)</f>
        <v>6233040</v>
      </c>
      <c r="G45" s="4922">
        <f t="shared" ref="G45:J45" si="4">SUM(G46,G49,G56)</f>
        <v>934956</v>
      </c>
      <c r="H45" s="4922">
        <f t="shared" si="4"/>
        <v>0</v>
      </c>
      <c r="I45" s="4922">
        <f t="shared" si="4"/>
        <v>5298084</v>
      </c>
      <c r="J45" s="4923">
        <f t="shared" si="4"/>
        <v>0</v>
      </c>
    </row>
    <row r="46" spans="1:11" s="4920" customFormat="1" ht="15" customHeight="1">
      <c r="A46" s="5605"/>
      <c r="B46" s="5608"/>
      <c r="C46" s="5611"/>
      <c r="D46" s="5614"/>
      <c r="E46" s="4924" t="s">
        <v>1161</v>
      </c>
      <c r="F46" s="4925">
        <f>SUM(F47:F48)</f>
        <v>270000</v>
      </c>
      <c r="G46" s="4925">
        <f t="shared" ref="G46:J46" si="5">SUM(G47:G48)</f>
        <v>40500</v>
      </c>
      <c r="H46" s="4925">
        <f t="shared" si="5"/>
        <v>0</v>
      </c>
      <c r="I46" s="4925">
        <f t="shared" si="5"/>
        <v>229500</v>
      </c>
      <c r="J46" s="4926">
        <f t="shared" si="5"/>
        <v>0</v>
      </c>
      <c r="K46" s="4930"/>
    </row>
    <row r="47" spans="1:11" s="4920" customFormat="1" ht="15" customHeight="1">
      <c r="A47" s="5605"/>
      <c r="B47" s="5608"/>
      <c r="C47" s="5611"/>
      <c r="D47" s="5614"/>
      <c r="E47" s="4927" t="s">
        <v>689</v>
      </c>
      <c r="F47" s="4928">
        <f>SUM(G47:J47)</f>
        <v>229500</v>
      </c>
      <c r="G47" s="4928"/>
      <c r="H47" s="4928"/>
      <c r="I47" s="4928">
        <v>229500</v>
      </c>
      <c r="J47" s="4929"/>
      <c r="K47" s="4930"/>
    </row>
    <row r="48" spans="1:11" s="4920" customFormat="1" ht="15" customHeight="1">
      <c r="A48" s="5605"/>
      <c r="B48" s="5608"/>
      <c r="C48" s="5611"/>
      <c r="D48" s="5614"/>
      <c r="E48" s="4927" t="s">
        <v>715</v>
      </c>
      <c r="F48" s="4928">
        <f t="shared" ref="F48" si="6">SUM(G48:J48)</f>
        <v>40500</v>
      </c>
      <c r="G48" s="4928">
        <v>40500</v>
      </c>
      <c r="H48" s="4928"/>
      <c r="I48" s="4928"/>
      <c r="J48" s="4929"/>
      <c r="K48" s="4930"/>
    </row>
    <row r="49" spans="1:10" s="4930" customFormat="1" ht="22.5">
      <c r="A49" s="5605"/>
      <c r="B49" s="5608"/>
      <c r="C49" s="5611"/>
      <c r="D49" s="5614"/>
      <c r="E49" s="4924" t="s">
        <v>1154</v>
      </c>
      <c r="F49" s="4925">
        <f>SUM(F50:F55)</f>
        <v>1228540</v>
      </c>
      <c r="G49" s="4925">
        <f>SUM(G50:G55)</f>
        <v>184281</v>
      </c>
      <c r="H49" s="4925">
        <f t="shared" ref="H49:J49" si="7">SUM(H50:H55)</f>
        <v>0</v>
      </c>
      <c r="I49" s="4925">
        <f t="shared" si="7"/>
        <v>1044259</v>
      </c>
      <c r="J49" s="4926">
        <f t="shared" si="7"/>
        <v>0</v>
      </c>
    </row>
    <row r="50" spans="1:10" s="4930" customFormat="1" ht="12.95" customHeight="1">
      <c r="A50" s="5605"/>
      <c r="B50" s="5608"/>
      <c r="C50" s="5611"/>
      <c r="D50" s="5614"/>
      <c r="E50" s="4927" t="s">
        <v>653</v>
      </c>
      <c r="F50" s="4928">
        <f t="shared" ref="F50:F55" si="8">SUM(G50:J50)</f>
        <v>41582</v>
      </c>
      <c r="G50" s="4928"/>
      <c r="H50" s="4928"/>
      <c r="I50" s="4928">
        <v>41582</v>
      </c>
      <c r="J50" s="4929"/>
    </row>
    <row r="51" spans="1:10" s="4930" customFormat="1" ht="12.95" customHeight="1">
      <c r="A51" s="5605"/>
      <c r="B51" s="5608"/>
      <c r="C51" s="5611"/>
      <c r="D51" s="5614"/>
      <c r="E51" s="4927" t="s">
        <v>654</v>
      </c>
      <c r="F51" s="4928">
        <f t="shared" si="8"/>
        <v>7338</v>
      </c>
      <c r="G51" s="4928">
        <v>7338</v>
      </c>
      <c r="H51" s="4928"/>
      <c r="I51" s="4928"/>
      <c r="J51" s="4929"/>
    </row>
    <row r="52" spans="1:10" s="4930" customFormat="1" ht="12.95" customHeight="1">
      <c r="A52" s="5605"/>
      <c r="B52" s="5608"/>
      <c r="C52" s="5611"/>
      <c r="D52" s="5614"/>
      <c r="E52" s="4927" t="s">
        <v>655</v>
      </c>
      <c r="F52" s="4928">
        <f t="shared" si="8"/>
        <v>1717</v>
      </c>
      <c r="G52" s="4928"/>
      <c r="H52" s="4928"/>
      <c r="I52" s="4928">
        <v>1717</v>
      </c>
      <c r="J52" s="4929"/>
    </row>
    <row r="53" spans="1:10" s="4930" customFormat="1" ht="12.95" customHeight="1">
      <c r="A53" s="5605"/>
      <c r="B53" s="5608"/>
      <c r="C53" s="5611"/>
      <c r="D53" s="5614"/>
      <c r="E53" s="4927" t="s">
        <v>656</v>
      </c>
      <c r="F53" s="4928">
        <f t="shared" si="8"/>
        <v>303</v>
      </c>
      <c r="G53" s="4928">
        <v>303</v>
      </c>
      <c r="H53" s="4928"/>
      <c r="I53" s="4928"/>
      <c r="J53" s="4929"/>
    </row>
    <row r="54" spans="1:10" s="4930" customFormat="1" ht="12.95" customHeight="1">
      <c r="A54" s="5605"/>
      <c r="B54" s="5608"/>
      <c r="C54" s="5611"/>
      <c r="D54" s="5614"/>
      <c r="E54" s="4927" t="s">
        <v>657</v>
      </c>
      <c r="F54" s="4928">
        <f t="shared" si="8"/>
        <v>1000960</v>
      </c>
      <c r="G54" s="4928"/>
      <c r="H54" s="4928"/>
      <c r="I54" s="4928">
        <v>1000960</v>
      </c>
      <c r="J54" s="4929"/>
    </row>
    <row r="55" spans="1:10" s="4930" customFormat="1" ht="12.95" customHeight="1">
      <c r="A55" s="5605"/>
      <c r="B55" s="5608"/>
      <c r="C55" s="5611"/>
      <c r="D55" s="5614"/>
      <c r="E55" s="4927" t="s">
        <v>658</v>
      </c>
      <c r="F55" s="4928">
        <f t="shared" si="8"/>
        <v>176640</v>
      </c>
      <c r="G55" s="4928">
        <v>176640</v>
      </c>
      <c r="H55" s="4928"/>
      <c r="I55" s="4928"/>
      <c r="J55" s="4929"/>
    </row>
    <row r="56" spans="1:10" s="4930" customFormat="1" ht="22.5">
      <c r="A56" s="5605"/>
      <c r="B56" s="5608"/>
      <c r="C56" s="5611"/>
      <c r="D56" s="5614"/>
      <c r="E56" s="4924" t="s">
        <v>1155</v>
      </c>
      <c r="F56" s="4925">
        <f>SUM(F57:F84)</f>
        <v>4734500</v>
      </c>
      <c r="G56" s="4925">
        <f t="shared" ref="G56:J56" si="9">SUM(G57:G84)</f>
        <v>710175</v>
      </c>
      <c r="H56" s="4925">
        <f t="shared" si="9"/>
        <v>0</v>
      </c>
      <c r="I56" s="4925">
        <f t="shared" si="9"/>
        <v>4024325</v>
      </c>
      <c r="J56" s="4926">
        <f t="shared" si="9"/>
        <v>0</v>
      </c>
    </row>
    <row r="57" spans="1:10" s="4930" customFormat="1" ht="12.95" customHeight="1">
      <c r="A57" s="5605"/>
      <c r="B57" s="5608"/>
      <c r="C57" s="5611"/>
      <c r="D57" s="5614"/>
      <c r="E57" s="4927" t="s">
        <v>784</v>
      </c>
      <c r="F57" s="4928">
        <f>SUM(G57:J57)</f>
        <v>59500</v>
      </c>
      <c r="G57" s="4928"/>
      <c r="H57" s="4928"/>
      <c r="I57" s="4928">
        <v>59500</v>
      </c>
      <c r="J57" s="4929"/>
    </row>
    <row r="58" spans="1:10" s="4930" customFormat="1" ht="12.95" customHeight="1">
      <c r="A58" s="5605"/>
      <c r="B58" s="5608"/>
      <c r="C58" s="5611"/>
      <c r="D58" s="5614"/>
      <c r="E58" s="4927" t="s">
        <v>785</v>
      </c>
      <c r="F58" s="4928">
        <f t="shared" ref="F58:F84" si="10">SUM(G58:J58)</f>
        <v>10500</v>
      </c>
      <c r="G58" s="4928">
        <v>10500</v>
      </c>
      <c r="H58" s="4928"/>
      <c r="I58" s="4928"/>
      <c r="J58" s="4929"/>
    </row>
    <row r="59" spans="1:10" s="4930" customFormat="1" ht="12.95" customHeight="1">
      <c r="A59" s="5605"/>
      <c r="B59" s="5608"/>
      <c r="C59" s="5611"/>
      <c r="D59" s="5614"/>
      <c r="E59" s="4927" t="s">
        <v>786</v>
      </c>
      <c r="F59" s="4928">
        <f t="shared" si="10"/>
        <v>8160</v>
      </c>
      <c r="G59" s="4928"/>
      <c r="H59" s="4928"/>
      <c r="I59" s="4928">
        <v>8160</v>
      </c>
      <c r="J59" s="4929"/>
    </row>
    <row r="60" spans="1:10" s="4930" customFormat="1" ht="12.95" customHeight="1">
      <c r="A60" s="5605"/>
      <c r="B60" s="5608"/>
      <c r="C60" s="5611"/>
      <c r="D60" s="5614"/>
      <c r="E60" s="4927" t="s">
        <v>788</v>
      </c>
      <c r="F60" s="4928">
        <f t="shared" si="10"/>
        <v>1440</v>
      </c>
      <c r="G60" s="4928">
        <v>1440</v>
      </c>
      <c r="H60" s="4928"/>
      <c r="I60" s="4928"/>
      <c r="J60" s="4929"/>
    </row>
    <row r="61" spans="1:10" s="4930" customFormat="1" ht="12.95" customHeight="1">
      <c r="A61" s="5605"/>
      <c r="B61" s="5608"/>
      <c r="C61" s="5611"/>
      <c r="D61" s="5614"/>
      <c r="E61" s="4927" t="s">
        <v>662</v>
      </c>
      <c r="F61" s="4928">
        <f t="shared" si="10"/>
        <v>871250</v>
      </c>
      <c r="G61" s="4928"/>
      <c r="H61" s="4928"/>
      <c r="I61" s="4928">
        <v>871250</v>
      </c>
      <c r="J61" s="4929"/>
    </row>
    <row r="62" spans="1:10" s="4930" customFormat="1" ht="12.95" customHeight="1">
      <c r="A62" s="5605"/>
      <c r="B62" s="5608"/>
      <c r="C62" s="5611"/>
      <c r="D62" s="5614"/>
      <c r="E62" s="4927" t="s">
        <v>663</v>
      </c>
      <c r="F62" s="4928">
        <f t="shared" si="10"/>
        <v>153750</v>
      </c>
      <c r="G62" s="4928">
        <v>153750</v>
      </c>
      <c r="H62" s="4928"/>
      <c r="I62" s="4928"/>
      <c r="J62" s="4929"/>
    </row>
    <row r="63" spans="1:10" s="4930" customFormat="1" ht="12.95" customHeight="1">
      <c r="A63" s="5605"/>
      <c r="B63" s="5608"/>
      <c r="C63" s="5611"/>
      <c r="D63" s="5614"/>
      <c r="E63" s="4927" t="s">
        <v>789</v>
      </c>
      <c r="F63" s="4928">
        <f t="shared" si="10"/>
        <v>867000</v>
      </c>
      <c r="G63" s="4928"/>
      <c r="H63" s="4928"/>
      <c r="I63" s="4928">
        <v>867000</v>
      </c>
      <c r="J63" s="4929"/>
    </row>
    <row r="64" spans="1:10" s="4930" customFormat="1" ht="12.95" customHeight="1">
      <c r="A64" s="5605"/>
      <c r="B64" s="5608"/>
      <c r="C64" s="5611"/>
      <c r="D64" s="5614"/>
      <c r="E64" s="4927" t="s">
        <v>790</v>
      </c>
      <c r="F64" s="4928">
        <f t="shared" si="10"/>
        <v>153000</v>
      </c>
      <c r="G64" s="4928">
        <v>153000</v>
      </c>
      <c r="H64" s="4928"/>
      <c r="I64" s="4928"/>
      <c r="J64" s="4929"/>
    </row>
    <row r="65" spans="1:10" s="4930" customFormat="1" ht="12.95" customHeight="1">
      <c r="A65" s="5605"/>
      <c r="B65" s="5608"/>
      <c r="C65" s="5611"/>
      <c r="D65" s="5614"/>
      <c r="E65" s="4927" t="s">
        <v>664</v>
      </c>
      <c r="F65" s="4928">
        <f t="shared" si="10"/>
        <v>42500</v>
      </c>
      <c r="G65" s="4928"/>
      <c r="H65" s="4928"/>
      <c r="I65" s="4928">
        <v>42500</v>
      </c>
      <c r="J65" s="4929"/>
    </row>
    <row r="66" spans="1:10" s="4930" customFormat="1" ht="12.95" customHeight="1">
      <c r="A66" s="5605"/>
      <c r="B66" s="5608"/>
      <c r="C66" s="5611"/>
      <c r="D66" s="5614"/>
      <c r="E66" s="4927" t="s">
        <v>665</v>
      </c>
      <c r="F66" s="4928">
        <f t="shared" si="10"/>
        <v>7500</v>
      </c>
      <c r="G66" s="4928">
        <v>7500</v>
      </c>
      <c r="H66" s="4928"/>
      <c r="I66" s="4928"/>
      <c r="J66" s="4929"/>
    </row>
    <row r="67" spans="1:10" s="4930" customFormat="1" ht="12.95" customHeight="1">
      <c r="A67" s="5605"/>
      <c r="B67" s="5608"/>
      <c r="C67" s="5611"/>
      <c r="D67" s="5614"/>
      <c r="E67" s="4927" t="s">
        <v>791</v>
      </c>
      <c r="F67" s="4928">
        <f t="shared" si="10"/>
        <v>46750</v>
      </c>
      <c r="G67" s="4928"/>
      <c r="H67" s="4928"/>
      <c r="I67" s="4928">
        <v>46750</v>
      </c>
      <c r="J67" s="4929"/>
    </row>
    <row r="68" spans="1:10" s="4930" customFormat="1" ht="12.95" customHeight="1">
      <c r="A68" s="5605"/>
      <c r="B68" s="5608"/>
      <c r="C68" s="5611"/>
      <c r="D68" s="5614"/>
      <c r="E68" s="4927" t="s">
        <v>792</v>
      </c>
      <c r="F68" s="4928">
        <f t="shared" si="10"/>
        <v>8250</v>
      </c>
      <c r="G68" s="4928">
        <v>8250</v>
      </c>
      <c r="H68" s="4928"/>
      <c r="I68" s="4928"/>
      <c r="J68" s="4929"/>
    </row>
    <row r="69" spans="1:10" s="4930" customFormat="1" ht="12.95" customHeight="1">
      <c r="A69" s="5605"/>
      <c r="B69" s="5608"/>
      <c r="C69" s="5611"/>
      <c r="D69" s="5614"/>
      <c r="E69" s="4927" t="s">
        <v>666</v>
      </c>
      <c r="F69" s="4928">
        <f t="shared" si="10"/>
        <v>860115</v>
      </c>
      <c r="G69" s="4928"/>
      <c r="H69" s="4928"/>
      <c r="I69" s="4928">
        <v>860115</v>
      </c>
      <c r="J69" s="4929"/>
    </row>
    <row r="70" spans="1:10" s="4930" customFormat="1" ht="12.95" customHeight="1">
      <c r="A70" s="5605"/>
      <c r="B70" s="5608"/>
      <c r="C70" s="5611"/>
      <c r="D70" s="5614"/>
      <c r="E70" s="4927" t="s">
        <v>667</v>
      </c>
      <c r="F70" s="4928">
        <f t="shared" si="10"/>
        <v>151785</v>
      </c>
      <c r="G70" s="4928">
        <v>151785</v>
      </c>
      <c r="H70" s="4928"/>
      <c r="I70" s="4928"/>
      <c r="J70" s="4929"/>
    </row>
    <row r="71" spans="1:10" s="4930" customFormat="1" ht="12.95" customHeight="1">
      <c r="A71" s="5605"/>
      <c r="B71" s="5608"/>
      <c r="C71" s="5611"/>
      <c r="D71" s="5614"/>
      <c r="E71" s="4927" t="s">
        <v>793</v>
      </c>
      <c r="F71" s="4928">
        <f t="shared" si="10"/>
        <v>9350</v>
      </c>
      <c r="G71" s="4928"/>
      <c r="H71" s="4928"/>
      <c r="I71" s="4928">
        <v>9350</v>
      </c>
      <c r="J71" s="4929"/>
    </row>
    <row r="72" spans="1:10" s="4930" customFormat="1" ht="12.95" customHeight="1">
      <c r="A72" s="5605"/>
      <c r="B72" s="5608"/>
      <c r="C72" s="5611"/>
      <c r="D72" s="5614"/>
      <c r="E72" s="4927" t="s">
        <v>794</v>
      </c>
      <c r="F72" s="4928">
        <f t="shared" si="10"/>
        <v>1650</v>
      </c>
      <c r="G72" s="4928">
        <v>1650</v>
      </c>
      <c r="H72" s="4928"/>
      <c r="I72" s="4928"/>
      <c r="J72" s="4929"/>
    </row>
    <row r="73" spans="1:10" s="4930" customFormat="1" ht="12.95" customHeight="1">
      <c r="A73" s="5605"/>
      <c r="B73" s="5608"/>
      <c r="C73" s="5611"/>
      <c r="D73" s="5614"/>
      <c r="E73" s="4927" t="s">
        <v>668</v>
      </c>
      <c r="F73" s="4928">
        <f t="shared" si="10"/>
        <v>698700</v>
      </c>
      <c r="G73" s="4928"/>
      <c r="H73" s="4928"/>
      <c r="I73" s="4928">
        <v>698700</v>
      </c>
      <c r="J73" s="4929"/>
    </row>
    <row r="74" spans="1:10" s="4930" customFormat="1" ht="12.95" customHeight="1">
      <c r="A74" s="5605"/>
      <c r="B74" s="5608"/>
      <c r="C74" s="5611"/>
      <c r="D74" s="5614"/>
      <c r="E74" s="4927" t="s">
        <v>669</v>
      </c>
      <c r="F74" s="4928">
        <f t="shared" si="10"/>
        <v>123300</v>
      </c>
      <c r="G74" s="4928">
        <v>123300</v>
      </c>
      <c r="H74" s="4928"/>
      <c r="I74" s="4928"/>
      <c r="J74" s="4929"/>
    </row>
    <row r="75" spans="1:10" s="4930" customFormat="1" ht="12.95" customHeight="1">
      <c r="A75" s="5605"/>
      <c r="B75" s="5608"/>
      <c r="C75" s="5611"/>
      <c r="D75" s="5614"/>
      <c r="E75" s="4927" t="s">
        <v>670</v>
      </c>
      <c r="F75" s="4928">
        <f t="shared" si="10"/>
        <v>89250</v>
      </c>
      <c r="G75" s="4928"/>
      <c r="H75" s="4928"/>
      <c r="I75" s="4928">
        <v>89250</v>
      </c>
      <c r="J75" s="4929"/>
    </row>
    <row r="76" spans="1:10" s="4930" customFormat="1" ht="12.95" customHeight="1">
      <c r="A76" s="5605"/>
      <c r="B76" s="5608"/>
      <c r="C76" s="5611"/>
      <c r="D76" s="5614"/>
      <c r="E76" s="4927" t="s">
        <v>671</v>
      </c>
      <c r="F76" s="4928">
        <f t="shared" si="10"/>
        <v>15750</v>
      </c>
      <c r="G76" s="4928">
        <v>15750</v>
      </c>
      <c r="H76" s="4928"/>
      <c r="I76" s="4928"/>
      <c r="J76" s="4929"/>
    </row>
    <row r="77" spans="1:10" s="4930" customFormat="1" ht="12.95" customHeight="1">
      <c r="A77" s="5605"/>
      <c r="B77" s="5608"/>
      <c r="C77" s="5611"/>
      <c r="D77" s="5614"/>
      <c r="E77" s="4927" t="s">
        <v>704</v>
      </c>
      <c r="F77" s="4928">
        <f t="shared" si="10"/>
        <v>68000</v>
      </c>
      <c r="G77" s="4928"/>
      <c r="H77" s="4928"/>
      <c r="I77" s="4928">
        <v>68000</v>
      </c>
      <c r="J77" s="4929"/>
    </row>
    <row r="78" spans="1:10" s="4930" customFormat="1" ht="12.95" customHeight="1">
      <c r="A78" s="5605"/>
      <c r="B78" s="5608"/>
      <c r="C78" s="5611"/>
      <c r="D78" s="5614"/>
      <c r="E78" s="4927" t="s">
        <v>706</v>
      </c>
      <c r="F78" s="4928">
        <f t="shared" si="10"/>
        <v>12000</v>
      </c>
      <c r="G78" s="4928">
        <v>12000</v>
      </c>
      <c r="H78" s="4928"/>
      <c r="I78" s="4928"/>
      <c r="J78" s="4929"/>
    </row>
    <row r="79" spans="1:10" s="4930" customFormat="1" ht="12.95" customHeight="1">
      <c r="A79" s="5605"/>
      <c r="B79" s="5608"/>
      <c r="C79" s="5611"/>
      <c r="D79" s="5614"/>
      <c r="E79" s="4927" t="s">
        <v>795</v>
      </c>
      <c r="F79" s="4928">
        <f t="shared" si="10"/>
        <v>29750</v>
      </c>
      <c r="G79" s="4928"/>
      <c r="H79" s="4928"/>
      <c r="I79" s="4928">
        <v>29750</v>
      </c>
      <c r="J79" s="4929"/>
    </row>
    <row r="80" spans="1:10" s="4930" customFormat="1" ht="12.95" customHeight="1">
      <c r="A80" s="5605"/>
      <c r="B80" s="5608"/>
      <c r="C80" s="5611"/>
      <c r="D80" s="5614"/>
      <c r="E80" s="4927" t="s">
        <v>796</v>
      </c>
      <c r="F80" s="4928">
        <f t="shared" si="10"/>
        <v>5250</v>
      </c>
      <c r="G80" s="4928">
        <v>5250</v>
      </c>
      <c r="H80" s="4928"/>
      <c r="I80" s="4928"/>
      <c r="J80" s="4929"/>
    </row>
    <row r="81" spans="1:10" s="4930" customFormat="1" ht="12.95" customHeight="1">
      <c r="A81" s="5605"/>
      <c r="B81" s="5608"/>
      <c r="C81" s="5611"/>
      <c r="D81" s="5614"/>
      <c r="E81" s="4927" t="s">
        <v>797</v>
      </c>
      <c r="F81" s="4928">
        <f t="shared" si="10"/>
        <v>102000</v>
      </c>
      <c r="G81" s="4928"/>
      <c r="H81" s="4928"/>
      <c r="I81" s="4928">
        <v>102000</v>
      </c>
      <c r="J81" s="4929"/>
    </row>
    <row r="82" spans="1:10" s="4930" customFormat="1" ht="12.95" customHeight="1">
      <c r="A82" s="5605"/>
      <c r="B82" s="5608"/>
      <c r="C82" s="5611"/>
      <c r="D82" s="5614"/>
      <c r="E82" s="4927" t="s">
        <v>798</v>
      </c>
      <c r="F82" s="4928">
        <f t="shared" si="10"/>
        <v>18000</v>
      </c>
      <c r="G82" s="4928">
        <v>18000</v>
      </c>
      <c r="H82" s="4928"/>
      <c r="I82" s="4928"/>
      <c r="J82" s="4929"/>
    </row>
    <row r="83" spans="1:10" s="4930" customFormat="1" ht="12.95" customHeight="1">
      <c r="A83" s="5605"/>
      <c r="B83" s="5608"/>
      <c r="C83" s="5611"/>
      <c r="D83" s="5614"/>
      <c r="E83" s="4927" t="s">
        <v>674</v>
      </c>
      <c r="F83" s="4928">
        <f t="shared" si="10"/>
        <v>272000</v>
      </c>
      <c r="G83" s="4928"/>
      <c r="H83" s="4928"/>
      <c r="I83" s="4928">
        <v>272000</v>
      </c>
      <c r="J83" s="4929"/>
    </row>
    <row r="84" spans="1:10" s="4930" customFormat="1" ht="12.95" customHeight="1">
      <c r="A84" s="5605"/>
      <c r="B84" s="5608"/>
      <c r="C84" s="5611"/>
      <c r="D84" s="5614"/>
      <c r="E84" s="4927" t="s">
        <v>675</v>
      </c>
      <c r="F84" s="4928">
        <f t="shared" si="10"/>
        <v>48000</v>
      </c>
      <c r="G84" s="4928">
        <v>48000</v>
      </c>
      <c r="H84" s="4928"/>
      <c r="I84" s="4928"/>
      <c r="J84" s="4929"/>
    </row>
    <row r="85" spans="1:10" s="4930" customFormat="1" ht="15" customHeight="1">
      <c r="A85" s="5605"/>
      <c r="B85" s="5608"/>
      <c r="C85" s="5611"/>
      <c r="D85" s="5614"/>
      <c r="E85" s="4941" t="s">
        <v>1156</v>
      </c>
      <c r="F85" s="4942">
        <f>SUM(F86:F87)</f>
        <v>120000</v>
      </c>
      <c r="G85" s="4942">
        <f>SUM(G86:G87)</f>
        <v>18000</v>
      </c>
      <c r="H85" s="4942">
        <f>SUM(H86:H87)</f>
        <v>0</v>
      </c>
      <c r="I85" s="4942">
        <f>SUM(I86:I87)</f>
        <v>102000</v>
      </c>
      <c r="J85" s="4943">
        <f>SUM(J86:J87)</f>
        <v>0</v>
      </c>
    </row>
    <row r="86" spans="1:10" s="4930" customFormat="1" ht="15" customHeight="1">
      <c r="A86" s="5605"/>
      <c r="B86" s="5608"/>
      <c r="C86" s="5611"/>
      <c r="D86" s="5614"/>
      <c r="E86" s="4927" t="s">
        <v>799</v>
      </c>
      <c r="F86" s="4928">
        <f t="shared" ref="F86:F87" si="11">SUM(G86:J86)</f>
        <v>102000</v>
      </c>
      <c r="G86" s="4928"/>
      <c r="H86" s="4928"/>
      <c r="I86" s="4928">
        <v>102000</v>
      </c>
      <c r="J86" s="4929"/>
    </row>
    <row r="87" spans="1:10" s="4930" customFormat="1" ht="15" customHeight="1">
      <c r="A87" s="5606"/>
      <c r="B87" s="5609"/>
      <c r="C87" s="5612"/>
      <c r="D87" s="5615"/>
      <c r="E87" s="4933">
        <v>6069</v>
      </c>
      <c r="F87" s="4928">
        <f t="shared" si="11"/>
        <v>18000</v>
      </c>
      <c r="G87" s="4928">
        <v>18000</v>
      </c>
      <c r="H87" s="4928"/>
      <c r="I87" s="4928"/>
      <c r="J87" s="4929"/>
    </row>
    <row r="88" spans="1:10" s="4930" customFormat="1" ht="22.5" customHeight="1">
      <c r="A88" s="5604" t="s">
        <v>1162</v>
      </c>
      <c r="B88" s="5652" t="s">
        <v>1163</v>
      </c>
      <c r="C88" s="5610">
        <v>600</v>
      </c>
      <c r="D88" s="5613" t="s">
        <v>727</v>
      </c>
      <c r="E88" s="4916" t="s">
        <v>1152</v>
      </c>
      <c r="F88" s="4917">
        <f>SUM(F89,F96)</f>
        <v>948260</v>
      </c>
      <c r="G88" s="4917">
        <f>SUM(G89,G96)</f>
        <v>948260</v>
      </c>
      <c r="H88" s="4917">
        <f>SUM(H89,H96)</f>
        <v>0</v>
      </c>
      <c r="I88" s="4917">
        <f>SUM(I89,I96)</f>
        <v>0</v>
      </c>
      <c r="J88" s="4918">
        <f>SUM(J89,J96)</f>
        <v>0</v>
      </c>
    </row>
    <row r="89" spans="1:10" s="4930" customFormat="1" ht="21">
      <c r="A89" s="5605"/>
      <c r="B89" s="5653"/>
      <c r="C89" s="5611"/>
      <c r="D89" s="5614"/>
      <c r="E89" s="4921" t="s">
        <v>1153</v>
      </c>
      <c r="F89" s="4922">
        <f>SUM(F90,F93)</f>
        <v>0</v>
      </c>
      <c r="G89" s="4922">
        <f>SUM(G90,G93)</f>
        <v>0</v>
      </c>
      <c r="H89" s="4922">
        <f>SUM(H90,H93)</f>
        <v>0</v>
      </c>
      <c r="I89" s="4922">
        <f>SUM(I90,I93)</f>
        <v>0</v>
      </c>
      <c r="J89" s="4923">
        <f>SUM(J90,J93)</f>
        <v>0</v>
      </c>
    </row>
    <row r="90" spans="1:10" s="4930" customFormat="1" ht="12" hidden="1" customHeight="1">
      <c r="A90" s="5605"/>
      <c r="B90" s="5653"/>
      <c r="C90" s="5611"/>
      <c r="D90" s="5614"/>
      <c r="E90" s="4924" t="s">
        <v>1161</v>
      </c>
      <c r="F90" s="4925">
        <f>SUM(F91:F92)</f>
        <v>0</v>
      </c>
      <c r="G90" s="4925">
        <f>SUM(G91:G92)</f>
        <v>0</v>
      </c>
      <c r="H90" s="4925">
        <f>SUM(H91:H92)</f>
        <v>0</v>
      </c>
      <c r="I90" s="4925">
        <f>SUM(I91:I92)</f>
        <v>0</v>
      </c>
      <c r="J90" s="4926">
        <f>SUM(J91:J92)</f>
        <v>0</v>
      </c>
    </row>
    <row r="91" spans="1:10" s="4930" customFormat="1" ht="15" hidden="1" customHeight="1">
      <c r="A91" s="5605"/>
      <c r="B91" s="5653"/>
      <c r="C91" s="5611"/>
      <c r="D91" s="5614"/>
      <c r="E91" s="4927"/>
      <c r="F91" s="4928">
        <f>SUM(G91:J91)</f>
        <v>0</v>
      </c>
      <c r="G91" s="4928"/>
      <c r="H91" s="4928"/>
      <c r="I91" s="4928"/>
      <c r="J91" s="4929"/>
    </row>
    <row r="92" spans="1:10" s="4930" customFormat="1" ht="15" hidden="1" customHeight="1">
      <c r="A92" s="5605"/>
      <c r="B92" s="5653"/>
      <c r="C92" s="5611"/>
      <c r="D92" s="5614"/>
      <c r="E92" s="4927"/>
      <c r="F92" s="4928">
        <f t="shared" ref="F92" si="12">SUM(G92:J92)</f>
        <v>0</v>
      </c>
      <c r="G92" s="4928"/>
      <c r="H92" s="4928"/>
      <c r="I92" s="4928"/>
      <c r="J92" s="4929"/>
    </row>
    <row r="93" spans="1:10" s="4930" customFormat="1" ht="22.5" hidden="1">
      <c r="A93" s="5605"/>
      <c r="B93" s="5653"/>
      <c r="C93" s="5611"/>
      <c r="D93" s="5614"/>
      <c r="E93" s="4924" t="s">
        <v>1155</v>
      </c>
      <c r="F93" s="4925">
        <f>SUM(F94:F95)</f>
        <v>0</v>
      </c>
      <c r="G93" s="4925">
        <f>SUM(G94:G95)</f>
        <v>0</v>
      </c>
      <c r="H93" s="4925">
        <f>SUM(H94:H95)</f>
        <v>0</v>
      </c>
      <c r="I93" s="4925">
        <f>SUM(I94:I95)</f>
        <v>0</v>
      </c>
      <c r="J93" s="4926">
        <f>SUM(J94:J95)</f>
        <v>0</v>
      </c>
    </row>
    <row r="94" spans="1:10" s="4930" customFormat="1" ht="15" hidden="1" customHeight="1">
      <c r="A94" s="5605"/>
      <c r="B94" s="5653"/>
      <c r="C94" s="5611"/>
      <c r="D94" s="5614"/>
      <c r="E94" s="4927"/>
      <c r="F94" s="4928">
        <f>SUM(G94:J94)</f>
        <v>0</v>
      </c>
      <c r="G94" s="4928"/>
      <c r="H94" s="4928"/>
      <c r="I94" s="4928"/>
      <c r="J94" s="4929"/>
    </row>
    <row r="95" spans="1:10" s="4930" customFormat="1" ht="15" hidden="1" customHeight="1">
      <c r="A95" s="5605"/>
      <c r="B95" s="5653"/>
      <c r="C95" s="5611"/>
      <c r="D95" s="5614"/>
      <c r="E95" s="4927"/>
      <c r="F95" s="4928">
        <f>SUM(G95:J95)</f>
        <v>0</v>
      </c>
      <c r="G95" s="4928"/>
      <c r="H95" s="4928"/>
      <c r="I95" s="4928"/>
      <c r="J95" s="4929"/>
    </row>
    <row r="96" spans="1:10" s="4930" customFormat="1" ht="20.100000000000001" customHeight="1">
      <c r="A96" s="5605"/>
      <c r="B96" s="5653"/>
      <c r="C96" s="5611"/>
      <c r="D96" s="5614"/>
      <c r="E96" s="4931" t="s">
        <v>1156</v>
      </c>
      <c r="F96" s="4922">
        <f>SUM(F97:F98)</f>
        <v>948260</v>
      </c>
      <c r="G96" s="4922">
        <f t="shared" ref="G96:J96" si="13">SUM(G97:G98)</f>
        <v>948260</v>
      </c>
      <c r="H96" s="4922">
        <f t="shared" si="13"/>
        <v>0</v>
      </c>
      <c r="I96" s="4922">
        <f t="shared" si="13"/>
        <v>0</v>
      </c>
      <c r="J96" s="4923">
        <f t="shared" si="13"/>
        <v>0</v>
      </c>
    </row>
    <row r="97" spans="1:10" s="4930" customFormat="1" ht="20.100000000000001" customHeight="1">
      <c r="A97" s="5605"/>
      <c r="B97" s="5653"/>
      <c r="C97" s="5611"/>
      <c r="D97" s="5614"/>
      <c r="E97" s="4932" t="s">
        <v>742</v>
      </c>
      <c r="F97" s="4944">
        <f>SUM(G97:J97)</f>
        <v>948260</v>
      </c>
      <c r="G97" s="4944">
        <v>948260</v>
      </c>
      <c r="H97" s="4944"/>
      <c r="I97" s="4944"/>
      <c r="J97" s="4945"/>
    </row>
    <row r="98" spans="1:10" s="4930" customFormat="1" ht="15" hidden="1" customHeight="1">
      <c r="A98" s="5606"/>
      <c r="B98" s="5654"/>
      <c r="C98" s="5612"/>
      <c r="D98" s="5615"/>
      <c r="E98" s="4927"/>
      <c r="F98" s="4928">
        <f>SUM(G98:J98)</f>
        <v>0</v>
      </c>
      <c r="G98" s="4928"/>
      <c r="H98" s="4928"/>
      <c r="I98" s="4928"/>
      <c r="J98" s="4929"/>
    </row>
    <row r="99" spans="1:10" s="4930" customFormat="1" ht="22.5" customHeight="1">
      <c r="A99" s="5604" t="s">
        <v>1164</v>
      </c>
      <c r="B99" s="5607" t="s">
        <v>1165</v>
      </c>
      <c r="C99" s="5610">
        <v>730</v>
      </c>
      <c r="D99" s="5613" t="s">
        <v>404</v>
      </c>
      <c r="E99" s="4916" t="s">
        <v>1152</v>
      </c>
      <c r="F99" s="4917">
        <f>SUM(F100,F116)</f>
        <v>4231586</v>
      </c>
      <c r="G99" s="4917">
        <f>SUM(G100,G116)</f>
        <v>0</v>
      </c>
      <c r="H99" s="4917">
        <f>SUM(H100,H116)</f>
        <v>4231586</v>
      </c>
      <c r="I99" s="4917">
        <f>SUM(I100,I116)</f>
        <v>0</v>
      </c>
      <c r="J99" s="4918">
        <f>SUM(J100,J116)</f>
        <v>0</v>
      </c>
    </row>
    <row r="100" spans="1:10" s="4930" customFormat="1" ht="21">
      <c r="A100" s="5605"/>
      <c r="B100" s="5608"/>
      <c r="C100" s="5611"/>
      <c r="D100" s="5614"/>
      <c r="E100" s="4921" t="s">
        <v>1153</v>
      </c>
      <c r="F100" s="4922">
        <f>SUM(F101,F103,F105,F109)</f>
        <v>4231586</v>
      </c>
      <c r="G100" s="4922">
        <f>SUM(G101,G103,G105,G109)</f>
        <v>0</v>
      </c>
      <c r="H100" s="4922">
        <f>SUM(H101,H103,H105,H109)</f>
        <v>4231586</v>
      </c>
      <c r="I100" s="4922">
        <f>SUM(I101,I103,I105,I109)</f>
        <v>0</v>
      </c>
      <c r="J100" s="4923">
        <f>SUM(J101,J103,J105,J109)</f>
        <v>0</v>
      </c>
    </row>
    <row r="101" spans="1:10" s="4930" customFormat="1" ht="15" hidden="1" customHeight="1">
      <c r="A101" s="5605"/>
      <c r="B101" s="5608"/>
      <c r="C101" s="5611"/>
      <c r="D101" s="5614"/>
      <c r="E101" s="4924" t="s">
        <v>1161</v>
      </c>
      <c r="F101" s="4925">
        <f>SUM(F102:F102)</f>
        <v>0</v>
      </c>
      <c r="G101" s="4925">
        <f>SUM(G102:G102)</f>
        <v>0</v>
      </c>
      <c r="H101" s="4925">
        <f>SUM(H102:H102)</f>
        <v>0</v>
      </c>
      <c r="I101" s="4925">
        <f>SUM(I102:I102)</f>
        <v>0</v>
      </c>
      <c r="J101" s="4926">
        <f>SUM(J102:J102)</f>
        <v>0</v>
      </c>
    </row>
    <row r="102" spans="1:10" s="4930" customFormat="1" ht="15" hidden="1" customHeight="1">
      <c r="A102" s="5605"/>
      <c r="B102" s="5608"/>
      <c r="C102" s="5611"/>
      <c r="D102" s="5614"/>
      <c r="E102" s="4927"/>
      <c r="F102" s="4928">
        <f>SUM(G102:J102)</f>
        <v>0</v>
      </c>
      <c r="G102" s="4928"/>
      <c r="H102" s="4928"/>
      <c r="I102" s="4928"/>
      <c r="J102" s="4929"/>
    </row>
    <row r="103" spans="1:10" s="4930" customFormat="1" ht="22.5" hidden="1" customHeight="1">
      <c r="A103" s="5605"/>
      <c r="B103" s="5608"/>
      <c r="C103" s="5611"/>
      <c r="D103" s="5614"/>
      <c r="E103" s="4924" t="s">
        <v>1166</v>
      </c>
      <c r="F103" s="4925">
        <f>SUM(F104:F104)</f>
        <v>0</v>
      </c>
      <c r="G103" s="4925">
        <f>SUM(G104:G104)</f>
        <v>0</v>
      </c>
      <c r="H103" s="4925">
        <f>SUM(H104:H104)</f>
        <v>0</v>
      </c>
      <c r="I103" s="4925">
        <f>SUM(I104:I104)</f>
        <v>0</v>
      </c>
      <c r="J103" s="4926">
        <f>SUM(J104:J104)</f>
        <v>0</v>
      </c>
    </row>
    <row r="104" spans="1:10" s="4930" customFormat="1" ht="15" hidden="1" customHeight="1">
      <c r="A104" s="5605"/>
      <c r="B104" s="5608"/>
      <c r="C104" s="5611"/>
      <c r="D104" s="5614"/>
      <c r="E104" s="4927"/>
      <c r="F104" s="4928">
        <f>SUM(G104:J104)</f>
        <v>0</v>
      </c>
      <c r="G104" s="4928"/>
      <c r="H104" s="4928"/>
      <c r="I104" s="4928"/>
      <c r="J104" s="4929"/>
    </row>
    <row r="105" spans="1:10" s="4930" customFormat="1" ht="22.5" hidden="1" customHeight="1">
      <c r="A105" s="5605"/>
      <c r="B105" s="5608"/>
      <c r="C105" s="5611"/>
      <c r="D105" s="5614"/>
      <c r="E105" s="4924" t="s">
        <v>1154</v>
      </c>
      <c r="F105" s="4925">
        <f>SUM(F106:F108)</f>
        <v>0</v>
      </c>
      <c r="G105" s="4925">
        <f>SUM(G106:G108)</f>
        <v>0</v>
      </c>
      <c r="H105" s="4925">
        <f>SUM(H106:H108)</f>
        <v>0</v>
      </c>
      <c r="I105" s="4925">
        <f>SUM(I106:I108)</f>
        <v>0</v>
      </c>
      <c r="J105" s="4926">
        <f>SUM(J106:J108)</f>
        <v>0</v>
      </c>
    </row>
    <row r="106" spans="1:10" s="4930" customFormat="1" ht="15" hidden="1" customHeight="1">
      <c r="A106" s="5605"/>
      <c r="B106" s="5608"/>
      <c r="C106" s="5611"/>
      <c r="D106" s="5614"/>
      <c r="E106" s="4927"/>
      <c r="F106" s="4928">
        <f>SUM(G106:J106)</f>
        <v>0</v>
      </c>
      <c r="G106" s="4928"/>
      <c r="H106" s="4928"/>
      <c r="I106" s="4928"/>
      <c r="J106" s="4929"/>
    </row>
    <row r="107" spans="1:10" s="4930" customFormat="1" ht="15" hidden="1" customHeight="1">
      <c r="A107" s="5605"/>
      <c r="B107" s="5608"/>
      <c r="C107" s="5611"/>
      <c r="D107" s="5614"/>
      <c r="E107" s="4927"/>
      <c r="F107" s="4928">
        <f t="shared" ref="F107:F108" si="14">SUM(G107:J107)</f>
        <v>0</v>
      </c>
      <c r="G107" s="4928"/>
      <c r="H107" s="4928"/>
      <c r="I107" s="4928"/>
      <c r="J107" s="4929"/>
    </row>
    <row r="108" spans="1:10" s="4930" customFormat="1" ht="15" hidden="1" customHeight="1">
      <c r="A108" s="5605"/>
      <c r="B108" s="5608"/>
      <c r="C108" s="5611"/>
      <c r="D108" s="5614"/>
      <c r="E108" s="4927"/>
      <c r="F108" s="4928">
        <f t="shared" si="14"/>
        <v>0</v>
      </c>
      <c r="G108" s="4928"/>
      <c r="H108" s="4928"/>
      <c r="I108" s="4928"/>
      <c r="J108" s="4929"/>
    </row>
    <row r="109" spans="1:10" s="4930" customFormat="1" ht="22.5">
      <c r="A109" s="5605"/>
      <c r="B109" s="5608"/>
      <c r="C109" s="5611"/>
      <c r="D109" s="5614"/>
      <c r="E109" s="4924" t="s">
        <v>1155</v>
      </c>
      <c r="F109" s="4925">
        <f>SUM(F110:F115)</f>
        <v>4231586</v>
      </c>
      <c r="G109" s="4925">
        <f>SUM(G110:G115)</f>
        <v>0</v>
      </c>
      <c r="H109" s="4925">
        <f>SUM(H110:H115)</f>
        <v>4231586</v>
      </c>
      <c r="I109" s="4925">
        <f>SUM(I110:I115)</f>
        <v>0</v>
      </c>
      <c r="J109" s="4926">
        <f>SUM(J110:J115)</f>
        <v>0</v>
      </c>
    </row>
    <row r="110" spans="1:10" s="4930" customFormat="1" ht="15" customHeight="1">
      <c r="A110" s="5605"/>
      <c r="B110" s="5608"/>
      <c r="C110" s="5611"/>
      <c r="D110" s="5614"/>
      <c r="E110" s="4927" t="s">
        <v>697</v>
      </c>
      <c r="F110" s="4928">
        <f t="shared" ref="F110:F115" si="15">SUM(G110:J110)</f>
        <v>60000</v>
      </c>
      <c r="G110" s="4928"/>
      <c r="H110" s="4928">
        <v>60000</v>
      </c>
      <c r="I110" s="4928"/>
      <c r="J110" s="4929"/>
    </row>
    <row r="111" spans="1:10" s="4930" customFormat="1" ht="15" customHeight="1">
      <c r="A111" s="5605"/>
      <c r="B111" s="5608"/>
      <c r="C111" s="5611"/>
      <c r="D111" s="5614"/>
      <c r="E111" s="4927" t="s">
        <v>700</v>
      </c>
      <c r="F111" s="4928">
        <f t="shared" si="15"/>
        <v>3228375</v>
      </c>
      <c r="G111" s="4928"/>
      <c r="H111" s="4928">
        <v>3228375</v>
      </c>
      <c r="I111" s="4928"/>
      <c r="J111" s="4929"/>
    </row>
    <row r="112" spans="1:10" s="4930" customFormat="1" ht="15" customHeight="1">
      <c r="A112" s="5605"/>
      <c r="B112" s="5608"/>
      <c r="C112" s="5611"/>
      <c r="D112" s="5614"/>
      <c r="E112" s="4927" t="s">
        <v>772</v>
      </c>
      <c r="F112" s="4928">
        <f t="shared" si="15"/>
        <v>350000</v>
      </c>
      <c r="G112" s="4928"/>
      <c r="H112" s="4928">
        <v>350000</v>
      </c>
      <c r="I112" s="4928"/>
      <c r="J112" s="4929"/>
    </row>
    <row r="113" spans="1:10" s="4930" customFormat="1" ht="15" customHeight="1">
      <c r="A113" s="5605"/>
      <c r="B113" s="5608"/>
      <c r="C113" s="5611"/>
      <c r="D113" s="5614"/>
      <c r="E113" s="4927" t="s">
        <v>703</v>
      </c>
      <c r="F113" s="4928">
        <f t="shared" si="15"/>
        <v>136211</v>
      </c>
      <c r="G113" s="4928"/>
      <c r="H113" s="4928">
        <v>136211</v>
      </c>
      <c r="I113" s="4928"/>
      <c r="J113" s="4929"/>
    </row>
    <row r="114" spans="1:10" s="4930" customFormat="1" ht="15" customHeight="1">
      <c r="A114" s="5605"/>
      <c r="B114" s="5608"/>
      <c r="C114" s="5611"/>
      <c r="D114" s="5614"/>
      <c r="E114" s="4927" t="s">
        <v>773</v>
      </c>
      <c r="F114" s="4928">
        <f t="shared" si="15"/>
        <v>440000</v>
      </c>
      <c r="G114" s="4928"/>
      <c r="H114" s="4928">
        <v>440000</v>
      </c>
      <c r="I114" s="4928"/>
      <c r="J114" s="4929"/>
    </row>
    <row r="115" spans="1:10" s="4930" customFormat="1" ht="15" customHeight="1">
      <c r="A115" s="5605"/>
      <c r="B115" s="5608"/>
      <c r="C115" s="5611"/>
      <c r="D115" s="5614"/>
      <c r="E115" s="4927" t="s">
        <v>707</v>
      </c>
      <c r="F115" s="4928">
        <f t="shared" si="15"/>
        <v>17000</v>
      </c>
      <c r="G115" s="4928"/>
      <c r="H115" s="4928">
        <v>17000</v>
      </c>
      <c r="I115" s="4928"/>
      <c r="J115" s="4929"/>
    </row>
    <row r="116" spans="1:10" s="4930" customFormat="1" ht="12">
      <c r="A116" s="5605"/>
      <c r="B116" s="5608"/>
      <c r="C116" s="5611"/>
      <c r="D116" s="5614"/>
      <c r="E116" s="4941" t="s">
        <v>1156</v>
      </c>
      <c r="F116" s="4942">
        <f>SUM(F117:F118)</f>
        <v>0</v>
      </c>
      <c r="G116" s="4942">
        <f>SUM(G117:G118)</f>
        <v>0</v>
      </c>
      <c r="H116" s="4942">
        <f>SUM(H117:H118)</f>
        <v>0</v>
      </c>
      <c r="I116" s="4942">
        <f>SUM(I117:I118)</f>
        <v>0</v>
      </c>
      <c r="J116" s="4943">
        <f>SUM(J117:J118)</f>
        <v>0</v>
      </c>
    </row>
    <row r="117" spans="1:10" s="4930" customFormat="1" ht="15" hidden="1" customHeight="1">
      <c r="A117" s="4934"/>
      <c r="B117" s="4946"/>
      <c r="C117" s="4936"/>
      <c r="D117" s="4937"/>
      <c r="E117" s="4938"/>
      <c r="F117" s="4939">
        <f>SUM(G117:J117)</f>
        <v>0</v>
      </c>
      <c r="G117" s="4939"/>
      <c r="H117" s="4939">
        <f>25000-25000</f>
        <v>0</v>
      </c>
      <c r="I117" s="4939"/>
      <c r="J117" s="4940"/>
    </row>
    <row r="118" spans="1:10" s="4930" customFormat="1" ht="15" hidden="1" customHeight="1">
      <c r="A118" s="4934"/>
      <c r="B118" s="4946"/>
      <c r="C118" s="4936"/>
      <c r="D118" s="4937"/>
      <c r="E118" s="4938"/>
      <c r="F118" s="4939">
        <f>SUM(G118:J118)</f>
        <v>0</v>
      </c>
      <c r="G118" s="4939"/>
      <c r="H118" s="4939"/>
      <c r="I118" s="4939"/>
      <c r="J118" s="4940"/>
    </row>
    <row r="119" spans="1:10" s="4930" customFormat="1" ht="22.5">
      <c r="A119" s="5604" t="s">
        <v>1167</v>
      </c>
      <c r="B119" s="5607" t="s">
        <v>1168</v>
      </c>
      <c r="C119" s="5610">
        <v>750</v>
      </c>
      <c r="D119" s="5613" t="s">
        <v>446</v>
      </c>
      <c r="E119" s="4916" t="s">
        <v>1152</v>
      </c>
      <c r="F119" s="4917">
        <f>SUM(F120,F137)</f>
        <v>4700000</v>
      </c>
      <c r="G119" s="4917">
        <f>SUM(G120,G137)</f>
        <v>0</v>
      </c>
      <c r="H119" s="4917">
        <f>SUM(H120,H137)</f>
        <v>4700000</v>
      </c>
      <c r="I119" s="4917">
        <f>SUM(I120,I137)</f>
        <v>0</v>
      </c>
      <c r="J119" s="4918">
        <f>SUM(J120,J137)</f>
        <v>0</v>
      </c>
    </row>
    <row r="120" spans="1:10" s="4930" customFormat="1" ht="21">
      <c r="A120" s="5605"/>
      <c r="B120" s="5608"/>
      <c r="C120" s="5611"/>
      <c r="D120" s="5614"/>
      <c r="E120" s="4921" t="s">
        <v>1153</v>
      </c>
      <c r="F120" s="4922">
        <f>SUM(F121,F123,F125,F131)</f>
        <v>4700000</v>
      </c>
      <c r="G120" s="4922">
        <f t="shared" ref="G120:J120" si="16">SUM(G121,G123,G125,G131)</f>
        <v>0</v>
      </c>
      <c r="H120" s="4922">
        <f t="shared" si="16"/>
        <v>4700000</v>
      </c>
      <c r="I120" s="4922">
        <f t="shared" si="16"/>
        <v>0</v>
      </c>
      <c r="J120" s="4923">
        <f t="shared" si="16"/>
        <v>0</v>
      </c>
    </row>
    <row r="121" spans="1:10" s="4930" customFormat="1" ht="15" hidden="1" customHeight="1">
      <c r="A121" s="5605"/>
      <c r="B121" s="5608"/>
      <c r="C121" s="5611"/>
      <c r="D121" s="5614"/>
      <c r="E121" s="4924" t="s">
        <v>1161</v>
      </c>
      <c r="F121" s="4925">
        <f>SUM(F122:F122)</f>
        <v>0</v>
      </c>
      <c r="G121" s="4925">
        <f>SUM(G122:G122)</f>
        <v>0</v>
      </c>
      <c r="H121" s="4925">
        <f>SUM(H122:H122)</f>
        <v>0</v>
      </c>
      <c r="I121" s="4925">
        <f>SUM(I122:I122)</f>
        <v>0</v>
      </c>
      <c r="J121" s="4926">
        <f>SUM(J122:J122)</f>
        <v>0</v>
      </c>
    </row>
    <row r="122" spans="1:10" s="4930" customFormat="1" ht="15" hidden="1" customHeight="1">
      <c r="A122" s="5605"/>
      <c r="B122" s="5608"/>
      <c r="C122" s="5611"/>
      <c r="D122" s="5614"/>
      <c r="E122" s="4927"/>
      <c r="F122" s="4928">
        <f>SUM(G122:J122)</f>
        <v>0</v>
      </c>
      <c r="G122" s="4928"/>
      <c r="H122" s="4928"/>
      <c r="I122" s="4928"/>
      <c r="J122" s="4929"/>
    </row>
    <row r="123" spans="1:10" s="4930" customFormat="1" ht="22.5" hidden="1">
      <c r="A123" s="5605"/>
      <c r="B123" s="5608"/>
      <c r="C123" s="5611"/>
      <c r="D123" s="5614"/>
      <c r="E123" s="4924" t="s">
        <v>1166</v>
      </c>
      <c r="F123" s="4925">
        <f>SUM(F124:F124)</f>
        <v>0</v>
      </c>
      <c r="G123" s="4925">
        <f>SUM(G124:G124)</f>
        <v>0</v>
      </c>
      <c r="H123" s="4925">
        <f>SUM(H124:H124)</f>
        <v>0</v>
      </c>
      <c r="I123" s="4925">
        <f>SUM(I124:I124)</f>
        <v>0</v>
      </c>
      <c r="J123" s="4926">
        <f>SUM(J124:J124)</f>
        <v>0</v>
      </c>
    </row>
    <row r="124" spans="1:10" s="4930" customFormat="1" ht="15" hidden="1" customHeight="1">
      <c r="A124" s="5605"/>
      <c r="B124" s="5608"/>
      <c r="C124" s="5611"/>
      <c r="D124" s="5614"/>
      <c r="E124" s="4927"/>
      <c r="F124" s="4928">
        <f>SUM(G124:J124)</f>
        <v>0</v>
      </c>
      <c r="G124" s="4928"/>
      <c r="H124" s="4928"/>
      <c r="I124" s="4928"/>
      <c r="J124" s="4929"/>
    </row>
    <row r="125" spans="1:10" s="4930" customFormat="1" ht="22.5">
      <c r="A125" s="5605"/>
      <c r="B125" s="5608"/>
      <c r="C125" s="5611"/>
      <c r="D125" s="5614"/>
      <c r="E125" s="4924" t="s">
        <v>1154</v>
      </c>
      <c r="F125" s="4925">
        <f>SUM(F126:F130)</f>
        <v>250000</v>
      </c>
      <c r="G125" s="4925">
        <f t="shared" ref="G125:J125" si="17">SUM(G126:G130)</f>
        <v>0</v>
      </c>
      <c r="H125" s="4925">
        <f>SUM(H126:H130)</f>
        <v>250000</v>
      </c>
      <c r="I125" s="4925">
        <f t="shared" si="17"/>
        <v>0</v>
      </c>
      <c r="J125" s="4926">
        <f t="shared" si="17"/>
        <v>0</v>
      </c>
    </row>
    <row r="126" spans="1:10" s="4930" customFormat="1" ht="15" customHeight="1">
      <c r="A126" s="5605"/>
      <c r="B126" s="5608"/>
      <c r="C126" s="5611"/>
      <c r="D126" s="5614"/>
      <c r="E126" s="4927" t="s">
        <v>692</v>
      </c>
      <c r="F126" s="4928">
        <f>SUM(G126:J126)</f>
        <v>181828</v>
      </c>
      <c r="G126" s="4928"/>
      <c r="H126" s="4928">
        <v>181828</v>
      </c>
      <c r="I126" s="4928"/>
      <c r="J126" s="4929"/>
    </row>
    <row r="127" spans="1:10" s="4930" customFormat="1" ht="15" customHeight="1">
      <c r="A127" s="5605"/>
      <c r="B127" s="5608"/>
      <c r="C127" s="5611"/>
      <c r="D127" s="5614"/>
      <c r="E127" s="4927" t="s">
        <v>694</v>
      </c>
      <c r="F127" s="4928">
        <f>SUM(G127:J127)</f>
        <v>39537</v>
      </c>
      <c r="G127" s="4928"/>
      <c r="H127" s="4928">
        <v>39537</v>
      </c>
      <c r="I127" s="4928"/>
      <c r="J127" s="4929"/>
    </row>
    <row r="128" spans="1:10" s="4930" customFormat="1" ht="15" customHeight="1">
      <c r="A128" s="5605"/>
      <c r="B128" s="5608"/>
      <c r="C128" s="5611"/>
      <c r="D128" s="5614"/>
      <c r="E128" s="4927" t="s">
        <v>695</v>
      </c>
      <c r="F128" s="4928">
        <f t="shared" ref="F128:F130" si="18">SUM(G128:J128)</f>
        <v>5635</v>
      </c>
      <c r="G128" s="4928"/>
      <c r="H128" s="4928">
        <v>5635</v>
      </c>
      <c r="I128" s="4928"/>
      <c r="J128" s="4929"/>
    </row>
    <row r="129" spans="1:10" s="4930" customFormat="1" ht="15" customHeight="1">
      <c r="A129" s="5605"/>
      <c r="B129" s="5608"/>
      <c r="C129" s="5611"/>
      <c r="D129" s="5614"/>
      <c r="E129" s="4927" t="s">
        <v>801</v>
      </c>
      <c r="F129" s="4928">
        <f t="shared" si="18"/>
        <v>20000</v>
      </c>
      <c r="G129" s="4928"/>
      <c r="H129" s="4928">
        <v>20000</v>
      </c>
      <c r="I129" s="4928"/>
      <c r="J129" s="4929"/>
    </row>
    <row r="130" spans="1:10" s="4930" customFormat="1" ht="15" customHeight="1">
      <c r="A130" s="5605"/>
      <c r="B130" s="5608"/>
      <c r="C130" s="5611"/>
      <c r="D130" s="5614"/>
      <c r="E130" s="4927" t="s">
        <v>711</v>
      </c>
      <c r="F130" s="4928">
        <f t="shared" si="18"/>
        <v>3000</v>
      </c>
      <c r="G130" s="4928"/>
      <c r="H130" s="4928">
        <v>3000</v>
      </c>
      <c r="I130" s="4928"/>
      <c r="J130" s="4929"/>
    </row>
    <row r="131" spans="1:10" s="4930" customFormat="1" ht="19.5" customHeight="1">
      <c r="A131" s="5605"/>
      <c r="B131" s="5608"/>
      <c r="C131" s="5611"/>
      <c r="D131" s="5614"/>
      <c r="E131" s="4924" t="s">
        <v>1155</v>
      </c>
      <c r="F131" s="4925">
        <f>SUM(F132:F136)</f>
        <v>4450000</v>
      </c>
      <c r="G131" s="4925">
        <f>SUM(G132:G136)</f>
        <v>0</v>
      </c>
      <c r="H131" s="4925">
        <f>SUM(H132:H136)</f>
        <v>4450000</v>
      </c>
      <c r="I131" s="4925">
        <f>SUM(I132:I136)</f>
        <v>0</v>
      </c>
      <c r="J131" s="4926">
        <f>SUM(J132:J136)</f>
        <v>0</v>
      </c>
    </row>
    <row r="132" spans="1:10" s="4930" customFormat="1" ht="15" customHeight="1">
      <c r="A132" s="5605"/>
      <c r="B132" s="5608"/>
      <c r="C132" s="5611"/>
      <c r="D132" s="5614"/>
      <c r="E132" s="4927" t="s">
        <v>697</v>
      </c>
      <c r="F132" s="4928">
        <f t="shared" ref="F132:F136" si="19">SUM(G132:J132)</f>
        <v>70000</v>
      </c>
      <c r="G132" s="4928"/>
      <c r="H132" s="4928">
        <v>70000</v>
      </c>
      <c r="I132" s="4928"/>
      <c r="J132" s="4929"/>
    </row>
    <row r="133" spans="1:10" s="4930" customFormat="1" ht="15" customHeight="1">
      <c r="A133" s="5605"/>
      <c r="B133" s="5608"/>
      <c r="C133" s="5611"/>
      <c r="D133" s="5614"/>
      <c r="E133" s="4927" t="s">
        <v>700</v>
      </c>
      <c r="F133" s="4928">
        <f t="shared" si="19"/>
        <v>4130000</v>
      </c>
      <c r="G133" s="4928"/>
      <c r="H133" s="4928">
        <v>4130000</v>
      </c>
      <c r="I133" s="4928"/>
      <c r="J133" s="4929"/>
    </row>
    <row r="134" spans="1:10" s="4930" customFormat="1" ht="15" customHeight="1">
      <c r="A134" s="5605"/>
      <c r="B134" s="5608"/>
      <c r="C134" s="5611"/>
      <c r="D134" s="5614"/>
      <c r="E134" s="4927" t="s">
        <v>802</v>
      </c>
      <c r="F134" s="4928">
        <f t="shared" si="19"/>
        <v>30000</v>
      </c>
      <c r="G134" s="4928"/>
      <c r="H134" s="4928">
        <v>30000</v>
      </c>
      <c r="I134" s="4928"/>
      <c r="J134" s="4929"/>
    </row>
    <row r="135" spans="1:10" s="4930" customFormat="1" ht="15" customHeight="1">
      <c r="A135" s="5605"/>
      <c r="B135" s="5608"/>
      <c r="C135" s="5611"/>
      <c r="D135" s="5614"/>
      <c r="E135" s="4927" t="s">
        <v>703</v>
      </c>
      <c r="F135" s="4928">
        <f t="shared" si="19"/>
        <v>20000</v>
      </c>
      <c r="G135" s="4928"/>
      <c r="H135" s="4928">
        <v>20000</v>
      </c>
      <c r="I135" s="4928"/>
      <c r="J135" s="4929"/>
    </row>
    <row r="136" spans="1:10" s="4930" customFormat="1" ht="15" customHeight="1">
      <c r="A136" s="5605"/>
      <c r="B136" s="5608"/>
      <c r="C136" s="5611"/>
      <c r="D136" s="5614"/>
      <c r="E136" s="4927" t="s">
        <v>773</v>
      </c>
      <c r="F136" s="4928">
        <f t="shared" si="19"/>
        <v>200000</v>
      </c>
      <c r="G136" s="4928"/>
      <c r="H136" s="4928">
        <v>200000</v>
      </c>
      <c r="I136" s="4928"/>
      <c r="J136" s="4929"/>
    </row>
    <row r="137" spans="1:10" s="4930" customFormat="1" ht="12">
      <c r="A137" s="5606"/>
      <c r="B137" s="5609"/>
      <c r="C137" s="5612"/>
      <c r="D137" s="5615"/>
      <c r="E137" s="4931" t="s">
        <v>1156</v>
      </c>
      <c r="F137" s="4922">
        <f>SUM(F138:F139)</f>
        <v>0</v>
      </c>
      <c r="G137" s="4922">
        <f>SUM(G138:G139)</f>
        <v>0</v>
      </c>
      <c r="H137" s="4922">
        <f>SUM(H138:H139)</f>
        <v>0</v>
      </c>
      <c r="I137" s="4922">
        <f>SUM(I138:I139)</f>
        <v>0</v>
      </c>
      <c r="J137" s="4923">
        <f>SUM(J138:J139)</f>
        <v>0</v>
      </c>
    </row>
    <row r="138" spans="1:10" s="4930" customFormat="1" ht="15" hidden="1" customHeight="1">
      <c r="A138" s="4934"/>
      <c r="B138" s="4946"/>
      <c r="C138" s="4936"/>
      <c r="D138" s="4937"/>
      <c r="E138" s="4938"/>
      <c r="F138" s="4939">
        <f>SUM(G138:J138)</f>
        <v>0</v>
      </c>
      <c r="G138" s="4939"/>
      <c r="H138" s="4939"/>
      <c r="I138" s="4939"/>
      <c r="J138" s="4940"/>
    </row>
    <row r="139" spans="1:10" s="4930" customFormat="1" ht="15" hidden="1" customHeight="1">
      <c r="A139" s="4934"/>
      <c r="B139" s="4946"/>
      <c r="C139" s="4936"/>
      <c r="D139" s="4937"/>
      <c r="E139" s="4938"/>
      <c r="F139" s="4939">
        <f>SUM(G139:J139)</f>
        <v>0</v>
      </c>
      <c r="G139" s="4939"/>
      <c r="H139" s="4939"/>
      <c r="I139" s="4939"/>
      <c r="J139" s="4940"/>
    </row>
    <row r="140" spans="1:10" s="4930" customFormat="1" ht="22.5">
      <c r="A140" s="5638" t="s">
        <v>1169</v>
      </c>
      <c r="B140" s="5639" t="s">
        <v>1170</v>
      </c>
      <c r="C140" s="5640">
        <v>854</v>
      </c>
      <c r="D140" s="5641" t="s">
        <v>925</v>
      </c>
      <c r="E140" s="4916" t="s">
        <v>1152</v>
      </c>
      <c r="F140" s="4917">
        <f>SUM(F141,F162)</f>
        <v>2875000</v>
      </c>
      <c r="G140" s="4917">
        <f>SUM(G141,G162)</f>
        <v>287500</v>
      </c>
      <c r="H140" s="4917">
        <f>SUM(H141,H162)</f>
        <v>2443750</v>
      </c>
      <c r="I140" s="4917">
        <f>SUM(I141,I162)</f>
        <v>143750</v>
      </c>
      <c r="J140" s="4918">
        <f>SUM(J141,J162)</f>
        <v>0</v>
      </c>
    </row>
    <row r="141" spans="1:10" s="4930" customFormat="1" ht="21">
      <c r="A141" s="5638"/>
      <c r="B141" s="5639"/>
      <c r="C141" s="5640"/>
      <c r="D141" s="5641"/>
      <c r="E141" s="4921" t="s">
        <v>1153</v>
      </c>
      <c r="F141" s="4922">
        <f>SUM(F142,F151)</f>
        <v>2875000</v>
      </c>
      <c r="G141" s="4922">
        <f>SUM(G142,G151)</f>
        <v>287500</v>
      </c>
      <c r="H141" s="4922">
        <f>SUM(H142,H151)</f>
        <v>2443750</v>
      </c>
      <c r="I141" s="4922">
        <f>SUM(I142,I151)</f>
        <v>143750</v>
      </c>
      <c r="J141" s="4923">
        <f>SUM(J142,J151)</f>
        <v>0</v>
      </c>
    </row>
    <row r="142" spans="1:10" s="4930" customFormat="1" ht="22.5">
      <c r="A142" s="5638"/>
      <c r="B142" s="5639"/>
      <c r="C142" s="5640"/>
      <c r="D142" s="5641"/>
      <c r="E142" s="4924" t="s">
        <v>1154</v>
      </c>
      <c r="F142" s="4925">
        <f>SUM(F143:F150)</f>
        <v>322500</v>
      </c>
      <c r="G142" s="4925">
        <f>SUM(G143:G150)</f>
        <v>32250</v>
      </c>
      <c r="H142" s="4925">
        <f>SUM(H143:H150)</f>
        <v>274125</v>
      </c>
      <c r="I142" s="4925">
        <f>SUM(I143:I150)</f>
        <v>16125</v>
      </c>
      <c r="J142" s="4926">
        <f>SUM(J143:J150)</f>
        <v>0</v>
      </c>
    </row>
    <row r="143" spans="1:10" s="4930" customFormat="1" ht="14.1" customHeight="1">
      <c r="A143" s="5638"/>
      <c r="B143" s="5639"/>
      <c r="C143" s="5640"/>
      <c r="D143" s="5641"/>
      <c r="E143" s="4927" t="s">
        <v>692</v>
      </c>
      <c r="F143" s="4928">
        <f>SUM(G143:J143)</f>
        <v>229125</v>
      </c>
      <c r="G143" s="4928"/>
      <c r="H143" s="4928">
        <v>229125</v>
      </c>
      <c r="I143" s="4928"/>
      <c r="J143" s="4929"/>
    </row>
    <row r="144" spans="1:10" s="4930" customFormat="1" ht="14.1" customHeight="1">
      <c r="A144" s="5638"/>
      <c r="B144" s="5639"/>
      <c r="C144" s="5640"/>
      <c r="D144" s="5641"/>
      <c r="E144" s="4927" t="s">
        <v>650</v>
      </c>
      <c r="F144" s="4928">
        <f t="shared" ref="F144:F146" si="20">SUM(G144:J144)</f>
        <v>40434</v>
      </c>
      <c r="G144" s="4928">
        <v>26956</v>
      </c>
      <c r="H144" s="4928"/>
      <c r="I144" s="4928">
        <v>13478</v>
      </c>
      <c r="J144" s="4929"/>
    </row>
    <row r="145" spans="1:10" s="4930" customFormat="1" ht="14.1" customHeight="1">
      <c r="A145" s="5638"/>
      <c r="B145" s="5639"/>
      <c r="C145" s="5640"/>
      <c r="D145" s="5641"/>
      <c r="E145" s="4927" t="s">
        <v>694</v>
      </c>
      <c r="F145" s="4928">
        <f t="shared" si="20"/>
        <v>39386</v>
      </c>
      <c r="G145" s="4928"/>
      <c r="H145" s="4928">
        <v>39386</v>
      </c>
      <c r="I145" s="4928"/>
      <c r="J145" s="4929"/>
    </row>
    <row r="146" spans="1:10" s="4930" customFormat="1" ht="14.1" customHeight="1">
      <c r="A146" s="5638"/>
      <c r="B146" s="5639"/>
      <c r="C146" s="5640"/>
      <c r="D146" s="5641"/>
      <c r="E146" s="4927" t="s">
        <v>654</v>
      </c>
      <c r="F146" s="4928">
        <f t="shared" si="20"/>
        <v>6951</v>
      </c>
      <c r="G146" s="4928">
        <v>4634</v>
      </c>
      <c r="H146" s="4928"/>
      <c r="I146" s="4928">
        <v>2317</v>
      </c>
      <c r="J146" s="4929"/>
    </row>
    <row r="147" spans="1:10" s="4930" customFormat="1" ht="14.1" customHeight="1">
      <c r="A147" s="5638"/>
      <c r="B147" s="5639"/>
      <c r="C147" s="5640"/>
      <c r="D147" s="5641"/>
      <c r="E147" s="4927" t="s">
        <v>695</v>
      </c>
      <c r="F147" s="4928">
        <f>SUM(G147:J147)</f>
        <v>5614</v>
      </c>
      <c r="G147" s="4928"/>
      <c r="H147" s="4928">
        <v>5614</v>
      </c>
      <c r="I147" s="4928"/>
      <c r="J147" s="4929"/>
    </row>
    <row r="148" spans="1:10" s="4930" customFormat="1" ht="14.1" customHeight="1">
      <c r="A148" s="5638"/>
      <c r="B148" s="5639"/>
      <c r="C148" s="5640"/>
      <c r="D148" s="5641"/>
      <c r="E148" s="4927" t="s">
        <v>656</v>
      </c>
      <c r="F148" s="4928">
        <f t="shared" ref="F148:F150" si="21">SUM(G148:J148)</f>
        <v>990</v>
      </c>
      <c r="G148" s="4928">
        <v>660</v>
      </c>
      <c r="H148" s="4928"/>
      <c r="I148" s="4928">
        <v>330</v>
      </c>
      <c r="J148" s="4929"/>
    </row>
    <row r="149" spans="1:10" s="4930" customFormat="1" ht="15" hidden="1" customHeight="1">
      <c r="A149" s="5638"/>
      <c r="B149" s="5639"/>
      <c r="C149" s="5640"/>
      <c r="D149" s="5641"/>
      <c r="E149" s="4927" t="s">
        <v>711</v>
      </c>
      <c r="F149" s="4928">
        <f t="shared" si="21"/>
        <v>0</v>
      </c>
      <c r="G149" s="4928"/>
      <c r="H149" s="4928"/>
      <c r="I149" s="4928"/>
      <c r="J149" s="4929"/>
    </row>
    <row r="150" spans="1:10" s="4930" customFormat="1" ht="15" hidden="1" customHeight="1">
      <c r="A150" s="5638"/>
      <c r="B150" s="5639"/>
      <c r="C150" s="5640"/>
      <c r="D150" s="5641"/>
      <c r="E150" s="4927" t="s">
        <v>677</v>
      </c>
      <c r="F150" s="4928">
        <f t="shared" si="21"/>
        <v>0</v>
      </c>
      <c r="G150" s="4928"/>
      <c r="H150" s="4928"/>
      <c r="I150" s="4928"/>
      <c r="J150" s="4929"/>
    </row>
    <row r="151" spans="1:10" s="4930" customFormat="1" ht="22.5">
      <c r="A151" s="5638"/>
      <c r="B151" s="5639"/>
      <c r="C151" s="5640"/>
      <c r="D151" s="5641"/>
      <c r="E151" s="4924" t="s">
        <v>1155</v>
      </c>
      <c r="F151" s="4925">
        <f>SUM(F152:F161)</f>
        <v>2552500</v>
      </c>
      <c r="G151" s="4925">
        <f>SUM(G152:G161)</f>
        <v>255250</v>
      </c>
      <c r="H151" s="4925">
        <f>SUM(H152:H161)</f>
        <v>2169625</v>
      </c>
      <c r="I151" s="4925">
        <f>SUM(I152:I161)</f>
        <v>127625</v>
      </c>
      <c r="J151" s="4926">
        <f>SUM(J152:J161)</f>
        <v>0</v>
      </c>
    </row>
    <row r="152" spans="1:10" s="4930" customFormat="1" ht="14.1" customHeight="1">
      <c r="A152" s="5638"/>
      <c r="B152" s="5639"/>
      <c r="C152" s="5640"/>
      <c r="D152" s="5641"/>
      <c r="E152" s="4927" t="s">
        <v>927</v>
      </c>
      <c r="F152" s="4928">
        <f>SUM(G152:J152)</f>
        <v>2125000</v>
      </c>
      <c r="G152" s="4928"/>
      <c r="H152" s="4928">
        <v>2125000</v>
      </c>
      <c r="I152" s="4928"/>
      <c r="J152" s="4929"/>
    </row>
    <row r="153" spans="1:10" s="4930" customFormat="1" ht="14.1" customHeight="1">
      <c r="A153" s="5638"/>
      <c r="B153" s="5639"/>
      <c r="C153" s="5640"/>
      <c r="D153" s="5641"/>
      <c r="E153" s="4927" t="s">
        <v>928</v>
      </c>
      <c r="F153" s="4928">
        <f t="shared" ref="F153:F160" si="22">SUM(G153:J153)</f>
        <v>375000</v>
      </c>
      <c r="G153" s="4928">
        <v>250000</v>
      </c>
      <c r="H153" s="4928"/>
      <c r="I153" s="4928">
        <v>125000</v>
      </c>
      <c r="J153" s="4929"/>
    </row>
    <row r="154" spans="1:10" s="4930" customFormat="1" ht="14.1" customHeight="1">
      <c r="A154" s="5638"/>
      <c r="B154" s="5639"/>
      <c r="C154" s="5640"/>
      <c r="D154" s="5641"/>
      <c r="E154" s="4927" t="s">
        <v>697</v>
      </c>
      <c r="F154" s="4928">
        <f t="shared" si="22"/>
        <v>31875</v>
      </c>
      <c r="G154" s="4928"/>
      <c r="H154" s="4928">
        <v>31875</v>
      </c>
      <c r="I154" s="4928"/>
      <c r="J154" s="4929"/>
    </row>
    <row r="155" spans="1:10" s="4930" customFormat="1" ht="14.1" customHeight="1">
      <c r="A155" s="5638"/>
      <c r="B155" s="5639"/>
      <c r="C155" s="5640"/>
      <c r="D155" s="5641"/>
      <c r="E155" s="4927" t="s">
        <v>663</v>
      </c>
      <c r="F155" s="4928">
        <f t="shared" si="22"/>
        <v>5625</v>
      </c>
      <c r="G155" s="4928">
        <v>3750</v>
      </c>
      <c r="H155" s="4928"/>
      <c r="I155" s="4928">
        <v>1875</v>
      </c>
      <c r="J155" s="4929"/>
    </row>
    <row r="156" spans="1:10" s="4930" customFormat="1" ht="14.1" customHeight="1">
      <c r="A156" s="5638"/>
      <c r="B156" s="5639"/>
      <c r="C156" s="5640"/>
      <c r="D156" s="5641"/>
      <c r="E156" s="4927" t="s">
        <v>698</v>
      </c>
      <c r="F156" s="4928">
        <f t="shared" si="22"/>
        <v>6375</v>
      </c>
      <c r="G156" s="4928"/>
      <c r="H156" s="4928">
        <v>6375</v>
      </c>
      <c r="I156" s="4928"/>
      <c r="J156" s="4929"/>
    </row>
    <row r="157" spans="1:10" s="4930" customFormat="1" ht="14.1" customHeight="1">
      <c r="A157" s="5638"/>
      <c r="B157" s="5639"/>
      <c r="C157" s="5640"/>
      <c r="D157" s="5641"/>
      <c r="E157" s="4927" t="s">
        <v>790</v>
      </c>
      <c r="F157" s="4928">
        <f t="shared" si="22"/>
        <v>1125</v>
      </c>
      <c r="G157" s="4928">
        <v>750</v>
      </c>
      <c r="H157" s="4928"/>
      <c r="I157" s="4928">
        <v>375</v>
      </c>
      <c r="J157" s="4929"/>
    </row>
    <row r="158" spans="1:10" s="4930" customFormat="1" ht="14.1" customHeight="1">
      <c r="A158" s="5638"/>
      <c r="B158" s="5639"/>
      <c r="C158" s="5640"/>
      <c r="D158" s="5641"/>
      <c r="E158" s="4927" t="s">
        <v>700</v>
      </c>
      <c r="F158" s="4928">
        <f t="shared" si="22"/>
        <v>3188</v>
      </c>
      <c r="G158" s="4928"/>
      <c r="H158" s="4928">
        <v>3188</v>
      </c>
      <c r="I158" s="4928"/>
      <c r="J158" s="4929"/>
    </row>
    <row r="159" spans="1:10" s="4930" customFormat="1" ht="14.1" customHeight="1">
      <c r="A159" s="5638"/>
      <c r="B159" s="5639"/>
      <c r="C159" s="5640"/>
      <c r="D159" s="5641"/>
      <c r="E159" s="4927" t="s">
        <v>667</v>
      </c>
      <c r="F159" s="4928">
        <f t="shared" si="22"/>
        <v>562</v>
      </c>
      <c r="G159" s="4928">
        <v>375</v>
      </c>
      <c r="H159" s="4928"/>
      <c r="I159" s="4928">
        <v>187</v>
      </c>
      <c r="J159" s="4929"/>
    </row>
    <row r="160" spans="1:10" s="4930" customFormat="1" ht="14.1" customHeight="1">
      <c r="A160" s="5638"/>
      <c r="B160" s="5639"/>
      <c r="C160" s="5640"/>
      <c r="D160" s="5641"/>
      <c r="E160" s="4927" t="s">
        <v>701</v>
      </c>
      <c r="F160" s="4928">
        <f t="shared" si="22"/>
        <v>3187</v>
      </c>
      <c r="G160" s="4928"/>
      <c r="H160" s="4928">
        <v>3187</v>
      </c>
      <c r="I160" s="4928"/>
      <c r="J160" s="4929"/>
    </row>
    <row r="161" spans="1:10" s="4930" customFormat="1" ht="14.1" customHeight="1">
      <c r="A161" s="5638"/>
      <c r="B161" s="5639"/>
      <c r="C161" s="5640"/>
      <c r="D161" s="5641"/>
      <c r="E161" s="4927" t="s">
        <v>812</v>
      </c>
      <c r="F161" s="4928">
        <f>SUM(G161:J161)</f>
        <v>563</v>
      </c>
      <c r="G161" s="4928">
        <v>375</v>
      </c>
      <c r="H161" s="4928"/>
      <c r="I161" s="4928">
        <v>188</v>
      </c>
      <c r="J161" s="4929"/>
    </row>
    <row r="162" spans="1:10" s="4930" customFormat="1" ht="12">
      <c r="A162" s="5638"/>
      <c r="B162" s="5639"/>
      <c r="C162" s="5640"/>
      <c r="D162" s="5641"/>
      <c r="E162" s="4931" t="s">
        <v>1156</v>
      </c>
      <c r="F162" s="4922">
        <f>SUM(F163:F164)</f>
        <v>0</v>
      </c>
      <c r="G162" s="4922">
        <f>SUM(G163:G164)</f>
        <v>0</v>
      </c>
      <c r="H162" s="4922">
        <f>SUM(H163:H164)</f>
        <v>0</v>
      </c>
      <c r="I162" s="4922">
        <f>SUM(I163:I164)</f>
        <v>0</v>
      </c>
      <c r="J162" s="4923">
        <f>SUM(J163:J164)</f>
        <v>0</v>
      </c>
    </row>
    <row r="163" spans="1:10" s="4930" customFormat="1" ht="15" hidden="1" customHeight="1">
      <c r="A163" s="4934"/>
      <c r="B163" s="4946"/>
      <c r="C163" s="4936"/>
      <c r="D163" s="4937"/>
      <c r="E163" s="4938"/>
      <c r="F163" s="4939">
        <f>SUM(G163:J163)</f>
        <v>0</v>
      </c>
      <c r="G163" s="4939"/>
      <c r="H163" s="4939"/>
      <c r="I163" s="4939"/>
      <c r="J163" s="4940"/>
    </row>
    <row r="164" spans="1:10" s="4930" customFormat="1" ht="15" hidden="1" customHeight="1">
      <c r="A164" s="4934"/>
      <c r="B164" s="4946"/>
      <c r="C164" s="4936"/>
      <c r="D164" s="4937"/>
      <c r="E164" s="4947"/>
      <c r="F164" s="4939">
        <f>SUM(G164:J164)</f>
        <v>0</v>
      </c>
      <c r="G164" s="4939"/>
      <c r="H164" s="4939"/>
      <c r="I164" s="4939"/>
      <c r="J164" s="4940"/>
    </row>
    <row r="165" spans="1:10" s="4930" customFormat="1" ht="22.5">
      <c r="A165" s="5638" t="s">
        <v>1171</v>
      </c>
      <c r="B165" s="5639" t="s">
        <v>1172</v>
      </c>
      <c r="C165" s="5640">
        <v>854</v>
      </c>
      <c r="D165" s="5641" t="s">
        <v>925</v>
      </c>
      <c r="E165" s="4916" t="s">
        <v>1152</v>
      </c>
      <c r="F165" s="4917">
        <f>SUM(F166,F187)</f>
        <v>3450000</v>
      </c>
      <c r="G165" s="4917">
        <f>SUM(G166,G187)</f>
        <v>345000</v>
      </c>
      <c r="H165" s="4917">
        <f>SUM(H166,H187)</f>
        <v>2932500</v>
      </c>
      <c r="I165" s="4917">
        <f>SUM(I166,I187)</f>
        <v>172500</v>
      </c>
      <c r="J165" s="4918">
        <f>SUM(J166,J187)</f>
        <v>0</v>
      </c>
    </row>
    <row r="166" spans="1:10" s="4930" customFormat="1" ht="21">
      <c r="A166" s="5638"/>
      <c r="B166" s="5639"/>
      <c r="C166" s="5640"/>
      <c r="D166" s="5641"/>
      <c r="E166" s="4921" t="s">
        <v>1153</v>
      </c>
      <c r="F166" s="4922">
        <f>SUM(F167,F176)</f>
        <v>3450000</v>
      </c>
      <c r="G166" s="4922">
        <f>SUM(G167,G176)</f>
        <v>345000</v>
      </c>
      <c r="H166" s="4922">
        <f>SUM(H167,H176)</f>
        <v>2932500</v>
      </c>
      <c r="I166" s="4922">
        <f>SUM(I167,I176)</f>
        <v>172500</v>
      </c>
      <c r="J166" s="4923">
        <f>SUM(J167,J176)</f>
        <v>0</v>
      </c>
    </row>
    <row r="167" spans="1:10" s="4930" customFormat="1" ht="22.5">
      <c r="A167" s="5638"/>
      <c r="B167" s="5639"/>
      <c r="C167" s="5640"/>
      <c r="D167" s="5641"/>
      <c r="E167" s="4924" t="s">
        <v>1154</v>
      </c>
      <c r="F167" s="4925">
        <f>SUM(F168:F175)</f>
        <v>387000</v>
      </c>
      <c r="G167" s="4925">
        <f>SUM(G168:G175)</f>
        <v>38700</v>
      </c>
      <c r="H167" s="4925">
        <f>SUM(H168:H175)</f>
        <v>328950</v>
      </c>
      <c r="I167" s="4925">
        <f>SUM(I168:I175)</f>
        <v>19350</v>
      </c>
      <c r="J167" s="4926">
        <f>SUM(J168:J175)</f>
        <v>0</v>
      </c>
    </row>
    <row r="168" spans="1:10" s="4930" customFormat="1" ht="14.1" customHeight="1">
      <c r="A168" s="5638"/>
      <c r="B168" s="5639"/>
      <c r="C168" s="5640"/>
      <c r="D168" s="5641"/>
      <c r="E168" s="4927" t="s">
        <v>692</v>
      </c>
      <c r="F168" s="4928">
        <f>SUM(G168:J168)</f>
        <v>274950</v>
      </c>
      <c r="G168" s="4928"/>
      <c r="H168" s="4928">
        <v>274950</v>
      </c>
      <c r="I168" s="4928"/>
      <c r="J168" s="4929"/>
    </row>
    <row r="169" spans="1:10" s="4930" customFormat="1" ht="14.1" customHeight="1">
      <c r="A169" s="5638"/>
      <c r="B169" s="5639"/>
      <c r="C169" s="5640"/>
      <c r="D169" s="5641"/>
      <c r="E169" s="4927" t="s">
        <v>650</v>
      </c>
      <c r="F169" s="4928">
        <f t="shared" ref="F169:F171" si="23">SUM(G169:J169)</f>
        <v>48521</v>
      </c>
      <c r="G169" s="4928">
        <v>32347</v>
      </c>
      <c r="H169" s="4928"/>
      <c r="I169" s="4928">
        <v>16174</v>
      </c>
      <c r="J169" s="4929"/>
    </row>
    <row r="170" spans="1:10" s="4930" customFormat="1" ht="14.1" customHeight="1">
      <c r="A170" s="5638"/>
      <c r="B170" s="5639"/>
      <c r="C170" s="5640"/>
      <c r="D170" s="5641"/>
      <c r="E170" s="4927" t="s">
        <v>694</v>
      </c>
      <c r="F170" s="4928">
        <f t="shared" si="23"/>
        <v>47264</v>
      </c>
      <c r="G170" s="4928"/>
      <c r="H170" s="4928">
        <v>47264</v>
      </c>
      <c r="I170" s="4928"/>
      <c r="J170" s="4929"/>
    </row>
    <row r="171" spans="1:10" s="4930" customFormat="1" ht="14.1" customHeight="1">
      <c r="A171" s="5638"/>
      <c r="B171" s="5639"/>
      <c r="C171" s="5640"/>
      <c r="D171" s="5641"/>
      <c r="E171" s="4927" t="s">
        <v>654</v>
      </c>
      <c r="F171" s="4928">
        <f t="shared" si="23"/>
        <v>8340</v>
      </c>
      <c r="G171" s="4928">
        <v>5560</v>
      </c>
      <c r="H171" s="4928"/>
      <c r="I171" s="4928">
        <v>2780</v>
      </c>
      <c r="J171" s="4929"/>
    </row>
    <row r="172" spans="1:10" s="4930" customFormat="1" ht="14.1" customHeight="1">
      <c r="A172" s="5638"/>
      <c r="B172" s="5639"/>
      <c r="C172" s="5640"/>
      <c r="D172" s="5641"/>
      <c r="E172" s="4927" t="s">
        <v>695</v>
      </c>
      <c r="F172" s="4928">
        <f>SUM(G172:J172)</f>
        <v>6736</v>
      </c>
      <c r="G172" s="4928"/>
      <c r="H172" s="4928">
        <v>6736</v>
      </c>
      <c r="I172" s="4928"/>
      <c r="J172" s="4929"/>
    </row>
    <row r="173" spans="1:10" s="4930" customFormat="1" ht="14.1" customHeight="1">
      <c r="A173" s="5638"/>
      <c r="B173" s="5639"/>
      <c r="C173" s="5640"/>
      <c r="D173" s="5641"/>
      <c r="E173" s="4927" t="s">
        <v>656</v>
      </c>
      <c r="F173" s="4928">
        <f t="shared" ref="F173:F175" si="24">SUM(G173:J173)</f>
        <v>1189</v>
      </c>
      <c r="G173" s="4928">
        <v>793</v>
      </c>
      <c r="H173" s="4928"/>
      <c r="I173" s="4928">
        <v>396</v>
      </c>
      <c r="J173" s="4929"/>
    </row>
    <row r="174" spans="1:10" s="4930" customFormat="1" ht="15" hidden="1" customHeight="1">
      <c r="A174" s="5638"/>
      <c r="B174" s="5639"/>
      <c r="C174" s="5640"/>
      <c r="D174" s="5641"/>
      <c r="E174" s="4927" t="s">
        <v>711</v>
      </c>
      <c r="F174" s="4928">
        <f t="shared" si="24"/>
        <v>0</v>
      </c>
      <c r="G174" s="4928"/>
      <c r="H174" s="4928"/>
      <c r="I174" s="4928"/>
      <c r="J174" s="4929"/>
    </row>
    <row r="175" spans="1:10" s="4930" customFormat="1" ht="15" hidden="1" customHeight="1">
      <c r="A175" s="5638"/>
      <c r="B175" s="5639"/>
      <c r="C175" s="5640"/>
      <c r="D175" s="5641"/>
      <c r="E175" s="4927" t="s">
        <v>677</v>
      </c>
      <c r="F175" s="4928">
        <f t="shared" si="24"/>
        <v>0</v>
      </c>
      <c r="G175" s="4928"/>
      <c r="H175" s="4928"/>
      <c r="I175" s="4928"/>
      <c r="J175" s="4929"/>
    </row>
    <row r="176" spans="1:10" s="4930" customFormat="1" ht="22.5">
      <c r="A176" s="5638"/>
      <c r="B176" s="5639"/>
      <c r="C176" s="5640"/>
      <c r="D176" s="5641"/>
      <c r="E176" s="4924" t="s">
        <v>1155</v>
      </c>
      <c r="F176" s="4925">
        <f>SUM(F177:F186)</f>
        <v>3063000</v>
      </c>
      <c r="G176" s="4925">
        <f>SUM(G177:G186)</f>
        <v>306300</v>
      </c>
      <c r="H176" s="4925">
        <f>SUM(H177:H186)</f>
        <v>2603550</v>
      </c>
      <c r="I176" s="4925">
        <f>SUM(I177:I186)</f>
        <v>153150</v>
      </c>
      <c r="J176" s="4926">
        <f>SUM(J177:J186)</f>
        <v>0</v>
      </c>
    </row>
    <row r="177" spans="1:10" s="4930" customFormat="1" ht="14.1" customHeight="1">
      <c r="A177" s="5638"/>
      <c r="B177" s="5639"/>
      <c r="C177" s="5640"/>
      <c r="D177" s="5641"/>
      <c r="E177" s="4927" t="s">
        <v>927</v>
      </c>
      <c r="F177" s="4928">
        <f>SUM(G177:J177)</f>
        <v>2550000</v>
      </c>
      <c r="G177" s="4928"/>
      <c r="H177" s="4928">
        <v>2550000</v>
      </c>
      <c r="I177" s="4928"/>
      <c r="J177" s="4929"/>
    </row>
    <row r="178" spans="1:10" s="4930" customFormat="1" ht="14.1" customHeight="1">
      <c r="A178" s="5638"/>
      <c r="B178" s="5639"/>
      <c r="C178" s="5640"/>
      <c r="D178" s="5641"/>
      <c r="E178" s="4927" t="s">
        <v>928</v>
      </c>
      <c r="F178" s="4928">
        <f t="shared" ref="F178:F185" si="25">SUM(G178:J178)</f>
        <v>450000</v>
      </c>
      <c r="G178" s="4928">
        <v>300000</v>
      </c>
      <c r="H178" s="4928"/>
      <c r="I178" s="4928">
        <v>150000</v>
      </c>
      <c r="J178" s="4929"/>
    </row>
    <row r="179" spans="1:10" s="4930" customFormat="1" ht="14.1" customHeight="1">
      <c r="A179" s="5638"/>
      <c r="B179" s="5639"/>
      <c r="C179" s="5640"/>
      <c r="D179" s="5641"/>
      <c r="E179" s="4927" t="s">
        <v>697</v>
      </c>
      <c r="F179" s="4928">
        <f t="shared" si="25"/>
        <v>38250</v>
      </c>
      <c r="G179" s="4928"/>
      <c r="H179" s="4928">
        <v>38250</v>
      </c>
      <c r="I179" s="4928"/>
      <c r="J179" s="4929"/>
    </row>
    <row r="180" spans="1:10" s="4930" customFormat="1" ht="14.1" customHeight="1">
      <c r="A180" s="5638"/>
      <c r="B180" s="5639"/>
      <c r="C180" s="5640"/>
      <c r="D180" s="5641"/>
      <c r="E180" s="4927" t="s">
        <v>663</v>
      </c>
      <c r="F180" s="4928">
        <f t="shared" si="25"/>
        <v>6750</v>
      </c>
      <c r="G180" s="4928">
        <v>4500</v>
      </c>
      <c r="H180" s="4928"/>
      <c r="I180" s="4928">
        <v>2250</v>
      </c>
      <c r="J180" s="4929"/>
    </row>
    <row r="181" spans="1:10" s="4930" customFormat="1" ht="14.1" customHeight="1">
      <c r="A181" s="5638"/>
      <c r="B181" s="5639"/>
      <c r="C181" s="5640"/>
      <c r="D181" s="5641"/>
      <c r="E181" s="4927" t="s">
        <v>698</v>
      </c>
      <c r="F181" s="4928">
        <f t="shared" si="25"/>
        <v>7650</v>
      </c>
      <c r="G181" s="4928"/>
      <c r="H181" s="4928">
        <v>7650</v>
      </c>
      <c r="I181" s="4928"/>
      <c r="J181" s="4929"/>
    </row>
    <row r="182" spans="1:10" s="4930" customFormat="1" ht="14.1" customHeight="1">
      <c r="A182" s="5638"/>
      <c r="B182" s="5639"/>
      <c r="C182" s="5640"/>
      <c r="D182" s="5641"/>
      <c r="E182" s="4927" t="s">
        <v>790</v>
      </c>
      <c r="F182" s="4928">
        <f t="shared" si="25"/>
        <v>1350</v>
      </c>
      <c r="G182" s="4928">
        <v>900</v>
      </c>
      <c r="H182" s="4928"/>
      <c r="I182" s="4928">
        <v>450</v>
      </c>
      <c r="J182" s="4929"/>
    </row>
    <row r="183" spans="1:10" s="4930" customFormat="1" ht="14.1" customHeight="1">
      <c r="A183" s="5638"/>
      <c r="B183" s="5639"/>
      <c r="C183" s="5640"/>
      <c r="D183" s="5641"/>
      <c r="E183" s="4927" t="s">
        <v>700</v>
      </c>
      <c r="F183" s="4928">
        <f t="shared" si="25"/>
        <v>3825</v>
      </c>
      <c r="G183" s="4928"/>
      <c r="H183" s="4928">
        <v>3825</v>
      </c>
      <c r="I183" s="4928"/>
      <c r="J183" s="4929"/>
    </row>
    <row r="184" spans="1:10" s="4930" customFormat="1" ht="14.1" customHeight="1">
      <c r="A184" s="5638"/>
      <c r="B184" s="5639"/>
      <c r="C184" s="5640"/>
      <c r="D184" s="5641"/>
      <c r="E184" s="4927" t="s">
        <v>667</v>
      </c>
      <c r="F184" s="4928">
        <f t="shared" si="25"/>
        <v>675</v>
      </c>
      <c r="G184" s="4928">
        <v>450</v>
      </c>
      <c r="H184" s="4928"/>
      <c r="I184" s="4928">
        <v>225</v>
      </c>
      <c r="J184" s="4929"/>
    </row>
    <row r="185" spans="1:10" s="4930" customFormat="1" ht="14.1" customHeight="1">
      <c r="A185" s="5638"/>
      <c r="B185" s="5639"/>
      <c r="C185" s="5640"/>
      <c r="D185" s="5641"/>
      <c r="E185" s="4927" t="s">
        <v>701</v>
      </c>
      <c r="F185" s="4928">
        <f t="shared" si="25"/>
        <v>3825</v>
      </c>
      <c r="G185" s="4928"/>
      <c r="H185" s="4928">
        <v>3825</v>
      </c>
      <c r="I185" s="4928"/>
      <c r="J185" s="4929"/>
    </row>
    <row r="186" spans="1:10" s="4930" customFormat="1" ht="14.1" customHeight="1">
      <c r="A186" s="5638"/>
      <c r="B186" s="5639"/>
      <c r="C186" s="5640"/>
      <c r="D186" s="5641"/>
      <c r="E186" s="4927" t="s">
        <v>812</v>
      </c>
      <c r="F186" s="4928">
        <f>SUM(G186:J186)</f>
        <v>675</v>
      </c>
      <c r="G186" s="4928">
        <v>450</v>
      </c>
      <c r="H186" s="4928"/>
      <c r="I186" s="4928">
        <v>225</v>
      </c>
      <c r="J186" s="4929"/>
    </row>
    <row r="187" spans="1:10" s="4930" customFormat="1" ht="14.25" customHeight="1">
      <c r="A187" s="5638"/>
      <c r="B187" s="5639"/>
      <c r="C187" s="5640"/>
      <c r="D187" s="5641"/>
      <c r="E187" s="4931" t="s">
        <v>1156</v>
      </c>
      <c r="F187" s="4922">
        <f>SUM(F188:F189)</f>
        <v>0</v>
      </c>
      <c r="G187" s="4922">
        <f>SUM(G188:G189)</f>
        <v>0</v>
      </c>
      <c r="H187" s="4922">
        <f>SUM(H188:H189)</f>
        <v>0</v>
      </c>
      <c r="I187" s="4922">
        <f>SUM(I188:I189)</f>
        <v>0</v>
      </c>
      <c r="J187" s="4923">
        <f>SUM(J188:J189)</f>
        <v>0</v>
      </c>
    </row>
    <row r="188" spans="1:10" s="4930" customFormat="1" ht="15" hidden="1" customHeight="1">
      <c r="A188" s="4934"/>
      <c r="B188" s="4946"/>
      <c r="C188" s="4936"/>
      <c r="D188" s="4937"/>
      <c r="E188" s="4938"/>
      <c r="F188" s="4939">
        <f>SUM(G188:J188)</f>
        <v>0</v>
      </c>
      <c r="G188" s="4939"/>
      <c r="H188" s="4939"/>
      <c r="I188" s="4939"/>
      <c r="J188" s="4940"/>
    </row>
    <row r="189" spans="1:10" s="4930" customFormat="1" ht="15" hidden="1" customHeight="1">
      <c r="A189" s="4934"/>
      <c r="B189" s="4946"/>
      <c r="C189" s="4936"/>
      <c r="D189" s="4937"/>
      <c r="E189" s="4947"/>
      <c r="F189" s="4939">
        <f>SUM(G189:J189)</f>
        <v>0</v>
      </c>
      <c r="G189" s="4939"/>
      <c r="H189" s="4939"/>
      <c r="I189" s="4939"/>
      <c r="J189" s="4940"/>
    </row>
    <row r="190" spans="1:10" s="4930" customFormat="1" ht="22.5">
      <c r="A190" s="5638" t="s">
        <v>1173</v>
      </c>
      <c r="B190" s="5639" t="s">
        <v>1174</v>
      </c>
      <c r="C190" s="5640">
        <v>854</v>
      </c>
      <c r="D190" s="5641" t="s">
        <v>925</v>
      </c>
      <c r="E190" s="4916" t="s">
        <v>1152</v>
      </c>
      <c r="F190" s="4917">
        <f>SUM(F191,F212)</f>
        <v>3298200</v>
      </c>
      <c r="G190" s="4917">
        <f>SUM(G191,G212)</f>
        <v>329820</v>
      </c>
      <c r="H190" s="4917">
        <f>SUM(H191,H212)</f>
        <v>2803470</v>
      </c>
      <c r="I190" s="4917">
        <f>SUM(I191,I212)</f>
        <v>164910</v>
      </c>
      <c r="J190" s="4918">
        <f>SUM(J191,J212)</f>
        <v>0</v>
      </c>
    </row>
    <row r="191" spans="1:10" s="4930" customFormat="1" ht="21">
      <c r="A191" s="5638"/>
      <c r="B191" s="5639"/>
      <c r="C191" s="5640"/>
      <c r="D191" s="5641"/>
      <c r="E191" s="4921" t="s">
        <v>1153</v>
      </c>
      <c r="F191" s="4922">
        <f>SUM(F192,F201)</f>
        <v>3298200</v>
      </c>
      <c r="G191" s="4922">
        <f>SUM(G192,G201)</f>
        <v>329820</v>
      </c>
      <c r="H191" s="4922">
        <f>SUM(H192,H201)</f>
        <v>2803470</v>
      </c>
      <c r="I191" s="4922">
        <f>SUM(I192,I201)</f>
        <v>164910</v>
      </c>
      <c r="J191" s="4923">
        <f>SUM(J192,J201)</f>
        <v>0</v>
      </c>
    </row>
    <row r="192" spans="1:10" s="4930" customFormat="1" ht="22.5">
      <c r="A192" s="5638"/>
      <c r="B192" s="5639"/>
      <c r="C192" s="5640"/>
      <c r="D192" s="5641"/>
      <c r="E192" s="4924" t="s">
        <v>1154</v>
      </c>
      <c r="F192" s="4925">
        <f>SUM(F193:F200)</f>
        <v>369972</v>
      </c>
      <c r="G192" s="4925">
        <f>SUM(G193:G200)</f>
        <v>36997</v>
      </c>
      <c r="H192" s="4925">
        <f>SUM(H193:H200)</f>
        <v>314476</v>
      </c>
      <c r="I192" s="4925">
        <f>SUM(I193:I200)</f>
        <v>18499</v>
      </c>
      <c r="J192" s="4926">
        <f>SUM(J193:J200)</f>
        <v>0</v>
      </c>
    </row>
    <row r="193" spans="1:10" s="4930" customFormat="1" ht="14.1" customHeight="1">
      <c r="A193" s="5638"/>
      <c r="B193" s="5639"/>
      <c r="C193" s="5640"/>
      <c r="D193" s="5641"/>
      <c r="E193" s="4927" t="s">
        <v>692</v>
      </c>
      <c r="F193" s="4928">
        <f>SUM(G193:J193)</f>
        <v>262852</v>
      </c>
      <c r="G193" s="4928"/>
      <c r="H193" s="4928">
        <v>262852</v>
      </c>
      <c r="I193" s="4928"/>
      <c r="J193" s="4929"/>
    </row>
    <row r="194" spans="1:10" s="4930" customFormat="1" ht="14.1" customHeight="1">
      <c r="A194" s="5638"/>
      <c r="B194" s="5639"/>
      <c r="C194" s="5640"/>
      <c r="D194" s="5641"/>
      <c r="E194" s="4927" t="s">
        <v>650</v>
      </c>
      <c r="F194" s="4928">
        <f t="shared" ref="F194:F196" si="26">SUM(G194:J194)</f>
        <v>46386</v>
      </c>
      <c r="G194" s="4928">
        <v>30924</v>
      </c>
      <c r="H194" s="4928"/>
      <c r="I194" s="4928">
        <v>15462</v>
      </c>
      <c r="J194" s="4929"/>
    </row>
    <row r="195" spans="1:10" s="4930" customFormat="1" ht="14.1" customHeight="1">
      <c r="A195" s="5638"/>
      <c r="B195" s="5639"/>
      <c r="C195" s="5640"/>
      <c r="D195" s="5641"/>
      <c r="E195" s="4927" t="s">
        <v>694</v>
      </c>
      <c r="F195" s="4928">
        <f t="shared" si="26"/>
        <v>45184</v>
      </c>
      <c r="G195" s="4928"/>
      <c r="H195" s="4928">
        <v>45184</v>
      </c>
      <c r="I195" s="4928"/>
      <c r="J195" s="4929"/>
    </row>
    <row r="196" spans="1:10" s="4930" customFormat="1" ht="14.1" customHeight="1">
      <c r="A196" s="5638"/>
      <c r="B196" s="5639"/>
      <c r="C196" s="5640"/>
      <c r="D196" s="5641"/>
      <c r="E196" s="4927" t="s">
        <v>654</v>
      </c>
      <c r="F196" s="4928">
        <f t="shared" si="26"/>
        <v>7974</v>
      </c>
      <c r="G196" s="4928">
        <v>5316</v>
      </c>
      <c r="H196" s="4928"/>
      <c r="I196" s="4928">
        <v>2658</v>
      </c>
      <c r="J196" s="4929"/>
    </row>
    <row r="197" spans="1:10" s="4930" customFormat="1" ht="14.1" customHeight="1">
      <c r="A197" s="5638"/>
      <c r="B197" s="5639"/>
      <c r="C197" s="5640"/>
      <c r="D197" s="5641"/>
      <c r="E197" s="4927" t="s">
        <v>695</v>
      </c>
      <c r="F197" s="4928">
        <f>SUM(G197:J197)</f>
        <v>6440</v>
      </c>
      <c r="G197" s="4928"/>
      <c r="H197" s="4928">
        <v>6440</v>
      </c>
      <c r="I197" s="4928"/>
      <c r="J197" s="4929"/>
    </row>
    <row r="198" spans="1:10" s="4930" customFormat="1" ht="14.1" customHeight="1">
      <c r="A198" s="5638"/>
      <c r="B198" s="5639"/>
      <c r="C198" s="5640"/>
      <c r="D198" s="5641"/>
      <c r="E198" s="4927" t="s">
        <v>656</v>
      </c>
      <c r="F198" s="4928">
        <f t="shared" ref="F198:F200" si="27">SUM(G198:J198)</f>
        <v>1136</v>
      </c>
      <c r="G198" s="4928">
        <v>757</v>
      </c>
      <c r="H198" s="4928"/>
      <c r="I198" s="4928">
        <v>379</v>
      </c>
      <c r="J198" s="4929"/>
    </row>
    <row r="199" spans="1:10" s="4930" customFormat="1" ht="15" hidden="1" customHeight="1">
      <c r="A199" s="5638"/>
      <c r="B199" s="5639"/>
      <c r="C199" s="5640"/>
      <c r="D199" s="5641"/>
      <c r="E199" s="4927" t="s">
        <v>711</v>
      </c>
      <c r="F199" s="4928">
        <f t="shared" si="27"/>
        <v>0</v>
      </c>
      <c r="G199" s="4928"/>
      <c r="H199" s="4928"/>
      <c r="I199" s="4928"/>
      <c r="J199" s="4929"/>
    </row>
    <row r="200" spans="1:10" s="4930" customFormat="1" ht="15" hidden="1" customHeight="1">
      <c r="A200" s="5638"/>
      <c r="B200" s="5639"/>
      <c r="C200" s="5640"/>
      <c r="D200" s="5641"/>
      <c r="E200" s="4927" t="s">
        <v>677</v>
      </c>
      <c r="F200" s="4928">
        <f t="shared" si="27"/>
        <v>0</v>
      </c>
      <c r="G200" s="4928"/>
      <c r="H200" s="4928"/>
      <c r="I200" s="4928"/>
      <c r="J200" s="4929"/>
    </row>
    <row r="201" spans="1:10" s="4930" customFormat="1" ht="22.5">
      <c r="A201" s="5638"/>
      <c r="B201" s="5639"/>
      <c r="C201" s="5640"/>
      <c r="D201" s="5641"/>
      <c r="E201" s="4924" t="s">
        <v>1155</v>
      </c>
      <c r="F201" s="4925">
        <f>SUM(F202:F211)</f>
        <v>2928228</v>
      </c>
      <c r="G201" s="4925">
        <f>SUM(G202:G211)</f>
        <v>292823</v>
      </c>
      <c r="H201" s="4925">
        <f>SUM(H202:H211)</f>
        <v>2488994</v>
      </c>
      <c r="I201" s="4925">
        <f>SUM(I202:I211)</f>
        <v>146411</v>
      </c>
      <c r="J201" s="4926">
        <f>SUM(J202:J211)</f>
        <v>0</v>
      </c>
    </row>
    <row r="202" spans="1:10" s="4930" customFormat="1" ht="14.1" customHeight="1">
      <c r="A202" s="5638"/>
      <c r="B202" s="5639"/>
      <c r="C202" s="5640"/>
      <c r="D202" s="5641"/>
      <c r="E202" s="4927" t="s">
        <v>927</v>
      </c>
      <c r="F202" s="4928">
        <f>SUM(G202:J202)</f>
        <v>2437800</v>
      </c>
      <c r="G202" s="4928"/>
      <c r="H202" s="4928">
        <v>2437800</v>
      </c>
      <c r="I202" s="4928"/>
      <c r="J202" s="4929"/>
    </row>
    <row r="203" spans="1:10" s="4930" customFormat="1" ht="14.1" customHeight="1">
      <c r="A203" s="5638"/>
      <c r="B203" s="5639"/>
      <c r="C203" s="5640"/>
      <c r="D203" s="5641"/>
      <c r="E203" s="4927" t="s">
        <v>928</v>
      </c>
      <c r="F203" s="4928">
        <f t="shared" ref="F203:F210" si="28">SUM(G203:J203)</f>
        <v>430200</v>
      </c>
      <c r="G203" s="4928">
        <v>286800</v>
      </c>
      <c r="H203" s="4928"/>
      <c r="I203" s="4928">
        <v>143400</v>
      </c>
      <c r="J203" s="4929"/>
    </row>
    <row r="204" spans="1:10" s="4930" customFormat="1" ht="14.1" customHeight="1">
      <c r="A204" s="5638"/>
      <c r="B204" s="5639"/>
      <c r="C204" s="5640"/>
      <c r="D204" s="5641"/>
      <c r="E204" s="4927" t="s">
        <v>697</v>
      </c>
      <c r="F204" s="4928">
        <f t="shared" si="28"/>
        <v>36567</v>
      </c>
      <c r="G204" s="4928"/>
      <c r="H204" s="4928">
        <v>36567</v>
      </c>
      <c r="I204" s="4928"/>
      <c r="J204" s="4929"/>
    </row>
    <row r="205" spans="1:10" s="4930" customFormat="1" ht="14.1" customHeight="1">
      <c r="A205" s="5638"/>
      <c r="B205" s="5639"/>
      <c r="C205" s="5640"/>
      <c r="D205" s="5641"/>
      <c r="E205" s="4927" t="s">
        <v>663</v>
      </c>
      <c r="F205" s="4928">
        <f t="shared" si="28"/>
        <v>6453</v>
      </c>
      <c r="G205" s="4928">
        <v>4302</v>
      </c>
      <c r="H205" s="4928"/>
      <c r="I205" s="4928">
        <v>2151</v>
      </c>
      <c r="J205" s="4929"/>
    </row>
    <row r="206" spans="1:10" s="4930" customFormat="1" ht="14.1" customHeight="1">
      <c r="A206" s="5638"/>
      <c r="B206" s="5639"/>
      <c r="C206" s="5640"/>
      <c r="D206" s="5641"/>
      <c r="E206" s="4927" t="s">
        <v>698</v>
      </c>
      <c r="F206" s="4928">
        <f t="shared" si="28"/>
        <v>7313</v>
      </c>
      <c r="G206" s="4928"/>
      <c r="H206" s="4928">
        <v>7313</v>
      </c>
      <c r="I206" s="4928"/>
      <c r="J206" s="4929"/>
    </row>
    <row r="207" spans="1:10" s="4930" customFormat="1" ht="14.1" customHeight="1">
      <c r="A207" s="5638"/>
      <c r="B207" s="5639"/>
      <c r="C207" s="5640"/>
      <c r="D207" s="5641"/>
      <c r="E207" s="4927" t="s">
        <v>790</v>
      </c>
      <c r="F207" s="4928">
        <f t="shared" si="28"/>
        <v>1291</v>
      </c>
      <c r="G207" s="4928">
        <v>861</v>
      </c>
      <c r="H207" s="4928"/>
      <c r="I207" s="4928">
        <v>430</v>
      </c>
      <c r="J207" s="4929"/>
    </row>
    <row r="208" spans="1:10" s="4930" customFormat="1" ht="14.1" customHeight="1">
      <c r="A208" s="5638"/>
      <c r="B208" s="5639"/>
      <c r="C208" s="5640"/>
      <c r="D208" s="5641"/>
      <c r="E208" s="4927" t="s">
        <v>700</v>
      </c>
      <c r="F208" s="4928">
        <f t="shared" si="28"/>
        <v>3657</v>
      </c>
      <c r="G208" s="4928"/>
      <c r="H208" s="4928">
        <v>3657</v>
      </c>
      <c r="I208" s="4928"/>
      <c r="J208" s="4929"/>
    </row>
    <row r="209" spans="1:10" s="4930" customFormat="1" ht="14.1" customHeight="1">
      <c r="A209" s="5638"/>
      <c r="B209" s="5639"/>
      <c r="C209" s="5640"/>
      <c r="D209" s="5641"/>
      <c r="E209" s="4927" t="s">
        <v>667</v>
      </c>
      <c r="F209" s="4928">
        <f t="shared" si="28"/>
        <v>645</v>
      </c>
      <c r="G209" s="4928">
        <v>430</v>
      </c>
      <c r="H209" s="4928"/>
      <c r="I209" s="4928">
        <v>215</v>
      </c>
      <c r="J209" s="4929"/>
    </row>
    <row r="210" spans="1:10" s="4930" customFormat="1" ht="14.1" customHeight="1">
      <c r="A210" s="5638"/>
      <c r="B210" s="5639"/>
      <c r="C210" s="5640"/>
      <c r="D210" s="5641"/>
      <c r="E210" s="4927" t="s">
        <v>701</v>
      </c>
      <c r="F210" s="4928">
        <f t="shared" si="28"/>
        <v>3657</v>
      </c>
      <c r="G210" s="4928"/>
      <c r="H210" s="4928">
        <v>3657</v>
      </c>
      <c r="I210" s="4928"/>
      <c r="J210" s="4929"/>
    </row>
    <row r="211" spans="1:10" s="4930" customFormat="1" ht="14.1" customHeight="1">
      <c r="A211" s="5638"/>
      <c r="B211" s="5639"/>
      <c r="C211" s="5640"/>
      <c r="D211" s="5641"/>
      <c r="E211" s="4927" t="s">
        <v>812</v>
      </c>
      <c r="F211" s="4928">
        <f>SUM(G211:J211)</f>
        <v>645</v>
      </c>
      <c r="G211" s="4928">
        <v>430</v>
      </c>
      <c r="H211" s="4928"/>
      <c r="I211" s="4928">
        <v>215</v>
      </c>
      <c r="J211" s="4929"/>
    </row>
    <row r="212" spans="1:10" s="4930" customFormat="1" ht="15" customHeight="1">
      <c r="A212" s="5638"/>
      <c r="B212" s="5639"/>
      <c r="C212" s="5640"/>
      <c r="D212" s="5641"/>
      <c r="E212" s="4931" t="s">
        <v>1156</v>
      </c>
      <c r="F212" s="4922">
        <f>SUM(F213:F214)</f>
        <v>0</v>
      </c>
      <c r="G212" s="4922">
        <f>SUM(G213:G214)</f>
        <v>0</v>
      </c>
      <c r="H212" s="4922">
        <f>SUM(H213:H214)</f>
        <v>0</v>
      </c>
      <c r="I212" s="4922">
        <f>SUM(I213:I214)</f>
        <v>0</v>
      </c>
      <c r="J212" s="4923">
        <f>SUM(J213:J214)</f>
        <v>0</v>
      </c>
    </row>
    <row r="213" spans="1:10" s="4930" customFormat="1" ht="15" hidden="1" customHeight="1">
      <c r="A213" s="4934"/>
      <c r="B213" s="4946"/>
      <c r="C213" s="4936"/>
      <c r="D213" s="4937"/>
      <c r="E213" s="4938"/>
      <c r="F213" s="4939">
        <f>SUM(G213:J213)</f>
        <v>0</v>
      </c>
      <c r="G213" s="4939"/>
      <c r="H213" s="4939"/>
      <c r="I213" s="4939"/>
      <c r="J213" s="4940"/>
    </row>
    <row r="214" spans="1:10" s="4930" customFormat="1" ht="15" hidden="1" customHeight="1">
      <c r="A214" s="4934"/>
      <c r="B214" s="4946"/>
      <c r="C214" s="4936"/>
      <c r="D214" s="4937"/>
      <c r="E214" s="4947"/>
      <c r="F214" s="4939">
        <f>SUM(G214:J214)</f>
        <v>0</v>
      </c>
      <c r="G214" s="4939"/>
      <c r="H214" s="4939"/>
      <c r="I214" s="4939"/>
      <c r="J214" s="4940"/>
    </row>
    <row r="215" spans="1:10" s="4930" customFormat="1" ht="22.5">
      <c r="A215" s="5638" t="s">
        <v>1175</v>
      </c>
      <c r="B215" s="5639" t="s">
        <v>1176</v>
      </c>
      <c r="C215" s="5640">
        <v>900</v>
      </c>
      <c r="D215" s="5641" t="s">
        <v>964</v>
      </c>
      <c r="E215" s="4916" t="s">
        <v>1152</v>
      </c>
      <c r="F215" s="4917">
        <f>SUM(F216,F225)</f>
        <v>1310100</v>
      </c>
      <c r="G215" s="4917">
        <f>SUM(G216,G225)</f>
        <v>0</v>
      </c>
      <c r="H215" s="4917">
        <f>SUM(H216,H225)</f>
        <v>1310100</v>
      </c>
      <c r="I215" s="4917">
        <f>SUM(I216,I225)</f>
        <v>0</v>
      </c>
      <c r="J215" s="4918">
        <f>SUM(J216,J225)</f>
        <v>0</v>
      </c>
    </row>
    <row r="216" spans="1:10" s="4930" customFormat="1" ht="21">
      <c r="A216" s="5638"/>
      <c r="B216" s="5639"/>
      <c r="C216" s="5640"/>
      <c r="D216" s="5641"/>
      <c r="E216" s="4921" t="s">
        <v>1153</v>
      </c>
      <c r="F216" s="4922">
        <f>SUM(F217,F221)</f>
        <v>1310100</v>
      </c>
      <c r="G216" s="4922">
        <f>SUM(G217,G221)</f>
        <v>0</v>
      </c>
      <c r="H216" s="4922">
        <f>SUM(H217,H221)</f>
        <v>1310100</v>
      </c>
      <c r="I216" s="4922">
        <f>SUM(I217,I221)</f>
        <v>0</v>
      </c>
      <c r="J216" s="4923">
        <f>SUM(J217,J221)</f>
        <v>0</v>
      </c>
    </row>
    <row r="217" spans="1:10" s="4930" customFormat="1" ht="22.5" hidden="1">
      <c r="A217" s="5638"/>
      <c r="B217" s="5639"/>
      <c r="C217" s="5640"/>
      <c r="D217" s="5641"/>
      <c r="E217" s="4924" t="s">
        <v>1154</v>
      </c>
      <c r="F217" s="4925">
        <f>SUM(F218:F220)</f>
        <v>0</v>
      </c>
      <c r="G217" s="4925">
        <f>SUM(G218:G220)</f>
        <v>0</v>
      </c>
      <c r="H217" s="4925">
        <f>SUM(H218:H220)</f>
        <v>0</v>
      </c>
      <c r="I217" s="4925">
        <f>SUM(I218:I220)</f>
        <v>0</v>
      </c>
      <c r="J217" s="4926">
        <f>SUM(J218:J220)</f>
        <v>0</v>
      </c>
    </row>
    <row r="218" spans="1:10" s="4930" customFormat="1" ht="14.1" hidden="1" customHeight="1">
      <c r="A218" s="5638"/>
      <c r="B218" s="5639"/>
      <c r="C218" s="5640"/>
      <c r="D218" s="5641"/>
      <c r="E218" s="4927"/>
      <c r="F218" s="4928">
        <f>SUM(G218:J218)</f>
        <v>0</v>
      </c>
      <c r="G218" s="4928"/>
      <c r="H218" s="4928"/>
      <c r="I218" s="4928"/>
      <c r="J218" s="4929"/>
    </row>
    <row r="219" spans="1:10" s="4930" customFormat="1" ht="14.1" hidden="1" customHeight="1">
      <c r="A219" s="5638"/>
      <c r="B219" s="5639"/>
      <c r="C219" s="5640"/>
      <c r="D219" s="5641"/>
      <c r="E219" s="4927"/>
      <c r="F219" s="4928">
        <f t="shared" ref="F219:F220" si="29">SUM(G219:J219)</f>
        <v>0</v>
      </c>
      <c r="G219" s="4928"/>
      <c r="H219" s="4928"/>
      <c r="I219" s="4928"/>
      <c r="J219" s="4929"/>
    </row>
    <row r="220" spans="1:10" s="4930" customFormat="1" ht="15" hidden="1" customHeight="1">
      <c r="A220" s="5638"/>
      <c r="B220" s="5639"/>
      <c r="C220" s="5640"/>
      <c r="D220" s="5641"/>
      <c r="E220" s="4927"/>
      <c r="F220" s="4928">
        <f t="shared" si="29"/>
        <v>0</v>
      </c>
      <c r="G220" s="4928"/>
      <c r="H220" s="4928"/>
      <c r="I220" s="4928"/>
      <c r="J220" s="4929"/>
    </row>
    <row r="221" spans="1:10" s="4930" customFormat="1" ht="22.5">
      <c r="A221" s="5638"/>
      <c r="B221" s="5639"/>
      <c r="C221" s="5640"/>
      <c r="D221" s="5641"/>
      <c r="E221" s="4924" t="s">
        <v>1155</v>
      </c>
      <c r="F221" s="4925">
        <f>SUM(F222:F224)</f>
        <v>1310100</v>
      </c>
      <c r="G221" s="4925">
        <f>SUM(G222:G224)</f>
        <v>0</v>
      </c>
      <c r="H221" s="4925">
        <f>SUM(H222:H224)</f>
        <v>1310100</v>
      </c>
      <c r="I221" s="4925">
        <f>SUM(I222:I224)</f>
        <v>0</v>
      </c>
      <c r="J221" s="4926">
        <f>SUM(J222:J224)</f>
        <v>0</v>
      </c>
    </row>
    <row r="222" spans="1:10" s="4930" customFormat="1" ht="14.1" hidden="1" customHeight="1">
      <c r="A222" s="5638"/>
      <c r="B222" s="5639"/>
      <c r="C222" s="5640"/>
      <c r="D222" s="5641"/>
      <c r="E222" s="4927"/>
      <c r="F222" s="4928">
        <f>SUM(G222:J222)</f>
        <v>0</v>
      </c>
      <c r="G222" s="4928"/>
      <c r="H222" s="4928"/>
      <c r="I222" s="4928"/>
      <c r="J222" s="4929"/>
    </row>
    <row r="223" spans="1:10" s="4930" customFormat="1" ht="14.1" customHeight="1">
      <c r="A223" s="5638"/>
      <c r="B223" s="5639"/>
      <c r="C223" s="5640"/>
      <c r="D223" s="5641"/>
      <c r="E223" s="4927" t="s">
        <v>700</v>
      </c>
      <c r="F223" s="4928">
        <f t="shared" ref="F223:F224" si="30">SUM(G223:J223)</f>
        <v>1310100</v>
      </c>
      <c r="G223" s="4928"/>
      <c r="H223" s="4928">
        <v>1310100</v>
      </c>
      <c r="I223" s="4928"/>
      <c r="J223" s="4929"/>
    </row>
    <row r="224" spans="1:10" s="4930" customFormat="1" ht="14.1" hidden="1" customHeight="1">
      <c r="A224" s="5638"/>
      <c r="B224" s="5639"/>
      <c r="C224" s="5640"/>
      <c r="D224" s="5641"/>
      <c r="E224" s="4927"/>
      <c r="F224" s="4928">
        <f t="shared" si="30"/>
        <v>0</v>
      </c>
      <c r="G224" s="4928"/>
      <c r="H224" s="4928"/>
      <c r="I224" s="4928"/>
      <c r="J224" s="4929"/>
    </row>
    <row r="225" spans="1:11" s="4930" customFormat="1" ht="15" customHeight="1">
      <c r="A225" s="5638"/>
      <c r="B225" s="5639"/>
      <c r="C225" s="5640"/>
      <c r="D225" s="5641"/>
      <c r="E225" s="4931" t="s">
        <v>1156</v>
      </c>
      <c r="F225" s="4922">
        <f>SUM(F226:F227)</f>
        <v>0</v>
      </c>
      <c r="G225" s="4922">
        <f>SUM(G226:G227)</f>
        <v>0</v>
      </c>
      <c r="H225" s="4922">
        <f>SUM(H226:H227)</f>
        <v>0</v>
      </c>
      <c r="I225" s="4922">
        <f>SUM(I226:I227)</f>
        <v>0</v>
      </c>
      <c r="J225" s="4923">
        <f>SUM(J226:J227)</f>
        <v>0</v>
      </c>
    </row>
    <row r="226" spans="1:11" s="4930" customFormat="1" ht="15" hidden="1" customHeight="1">
      <c r="A226" s="4934"/>
      <c r="B226" s="4946"/>
      <c r="C226" s="4936"/>
      <c r="D226" s="4937"/>
      <c r="E226" s="4938"/>
      <c r="F226" s="4939">
        <f>SUM(G226:J226)</f>
        <v>0</v>
      </c>
      <c r="G226" s="4939"/>
      <c r="H226" s="4939"/>
      <c r="I226" s="4939"/>
      <c r="J226" s="4940"/>
    </row>
    <row r="227" spans="1:11" s="4930" customFormat="1" ht="15" hidden="1" customHeight="1">
      <c r="A227" s="4934"/>
      <c r="B227" s="4946"/>
      <c r="C227" s="4936"/>
      <c r="D227" s="4937"/>
      <c r="E227" s="4947"/>
      <c r="F227" s="4939">
        <f>SUM(G227:J227)</f>
        <v>0</v>
      </c>
      <c r="G227" s="4939"/>
      <c r="H227" s="4939"/>
      <c r="I227" s="4939"/>
      <c r="J227" s="4940"/>
    </row>
    <row r="228" spans="1:11" s="4930" customFormat="1" ht="22.5">
      <c r="A228" s="5638" t="s">
        <v>1177</v>
      </c>
      <c r="B228" s="5639" t="s">
        <v>1178</v>
      </c>
      <c r="C228" s="5641" t="s">
        <v>12</v>
      </c>
      <c r="D228" s="5641" t="s">
        <v>205</v>
      </c>
      <c r="E228" s="4916" t="s">
        <v>1152</v>
      </c>
      <c r="F228" s="4917">
        <f>SUM(F229,F265)</f>
        <v>12650000</v>
      </c>
      <c r="G228" s="4917">
        <f>SUM(G229,G265)</f>
        <v>0</v>
      </c>
      <c r="H228" s="4917">
        <f>SUM(H229,H265)</f>
        <v>0</v>
      </c>
      <c r="I228" s="4917">
        <f>SUM(I229,I265)</f>
        <v>12650000</v>
      </c>
      <c r="J228" s="4918">
        <f>SUM(J229,J265)</f>
        <v>0</v>
      </c>
    </row>
    <row r="229" spans="1:11" s="4930" customFormat="1" ht="21">
      <c r="A229" s="5638"/>
      <c r="B229" s="5639"/>
      <c r="C229" s="5641"/>
      <c r="D229" s="5641"/>
      <c r="E229" s="4921" t="s">
        <v>1153</v>
      </c>
      <c r="F229" s="4922">
        <f>SUM(F230,F235,F248)</f>
        <v>12650000</v>
      </c>
      <c r="G229" s="4922">
        <f t="shared" ref="G229:J229" si="31">SUM(G230,G235,G248)</f>
        <v>0</v>
      </c>
      <c r="H229" s="4922">
        <f t="shared" si="31"/>
        <v>0</v>
      </c>
      <c r="I229" s="4922">
        <f t="shared" si="31"/>
        <v>12650000</v>
      </c>
      <c r="J229" s="4923">
        <f t="shared" si="31"/>
        <v>0</v>
      </c>
    </row>
    <row r="230" spans="1:11" s="4930" customFormat="1" ht="15" hidden="1" customHeight="1">
      <c r="A230" s="5638"/>
      <c r="B230" s="5639"/>
      <c r="C230" s="5641"/>
      <c r="D230" s="5641"/>
      <c r="E230" s="4924" t="s">
        <v>1161</v>
      </c>
      <c r="F230" s="4925">
        <f>SUM(F231:F234)</f>
        <v>0</v>
      </c>
      <c r="G230" s="4925">
        <f t="shared" ref="G230:J230" si="32">SUM(G231:G234)</f>
        <v>0</v>
      </c>
      <c r="H230" s="4925">
        <f t="shared" si="32"/>
        <v>0</v>
      </c>
      <c r="I230" s="4925">
        <f t="shared" si="32"/>
        <v>0</v>
      </c>
      <c r="J230" s="4926">
        <f t="shared" si="32"/>
        <v>0</v>
      </c>
    </row>
    <row r="231" spans="1:11" s="4930" customFormat="1" ht="15" hidden="1" customHeight="1">
      <c r="A231" s="5638"/>
      <c r="B231" s="5639"/>
      <c r="C231" s="5641"/>
      <c r="D231" s="5641"/>
      <c r="E231" s="4927" t="s">
        <v>689</v>
      </c>
      <c r="F231" s="4928">
        <f t="shared" ref="F231:F234" si="33">SUM(G231:J231)</f>
        <v>0</v>
      </c>
      <c r="G231" s="4928"/>
      <c r="H231" s="4928"/>
      <c r="I231" s="4928"/>
      <c r="J231" s="4929"/>
    </row>
    <row r="232" spans="1:11" s="4930" customFormat="1" ht="15" hidden="1" customHeight="1">
      <c r="A232" s="5638"/>
      <c r="B232" s="5639"/>
      <c r="C232" s="5641"/>
      <c r="D232" s="5641"/>
      <c r="E232" s="4927" t="s">
        <v>715</v>
      </c>
      <c r="F232" s="4928">
        <f t="shared" si="33"/>
        <v>0</v>
      </c>
      <c r="G232" s="4928"/>
      <c r="H232" s="4928"/>
      <c r="I232" s="4928"/>
      <c r="J232" s="4929"/>
    </row>
    <row r="233" spans="1:11" s="4930" customFormat="1" ht="15" hidden="1" customHeight="1">
      <c r="A233" s="5638"/>
      <c r="B233" s="5639"/>
      <c r="C233" s="5641"/>
      <c r="D233" s="5641"/>
      <c r="E233" s="4927" t="s">
        <v>89</v>
      </c>
      <c r="F233" s="4928">
        <f t="shared" si="33"/>
        <v>0</v>
      </c>
      <c r="G233" s="4928"/>
      <c r="H233" s="4928"/>
      <c r="I233" s="4928"/>
      <c r="J233" s="4929"/>
    </row>
    <row r="234" spans="1:11" s="4930" customFormat="1" ht="15" hidden="1" customHeight="1">
      <c r="A234" s="5638"/>
      <c r="B234" s="5639"/>
      <c r="C234" s="5641"/>
      <c r="D234" s="5641"/>
      <c r="E234" s="4927" t="s">
        <v>95</v>
      </c>
      <c r="F234" s="4928">
        <f t="shared" si="33"/>
        <v>0</v>
      </c>
      <c r="G234" s="4928"/>
      <c r="H234" s="4928"/>
      <c r="I234" s="4928"/>
      <c r="J234" s="4929"/>
    </row>
    <row r="235" spans="1:11" s="4920" customFormat="1" ht="22.5">
      <c r="A235" s="5638"/>
      <c r="B235" s="5639"/>
      <c r="C235" s="5641"/>
      <c r="D235" s="5641"/>
      <c r="E235" s="4924" t="s">
        <v>1154</v>
      </c>
      <c r="F235" s="4925">
        <f>SUM(F236:F247)</f>
        <v>11330000</v>
      </c>
      <c r="G235" s="4925">
        <f t="shared" ref="G235:J235" si="34">SUM(G236:G247)</f>
        <v>0</v>
      </c>
      <c r="H235" s="4925">
        <f t="shared" si="34"/>
        <v>0</v>
      </c>
      <c r="I235" s="4925">
        <f t="shared" si="34"/>
        <v>11330000</v>
      </c>
      <c r="J235" s="4926">
        <f t="shared" si="34"/>
        <v>0</v>
      </c>
      <c r="K235" s="4930"/>
    </row>
    <row r="236" spans="1:11" s="4920" customFormat="1" ht="15" customHeight="1">
      <c r="A236" s="5638"/>
      <c r="B236" s="5639"/>
      <c r="C236" s="5641"/>
      <c r="D236" s="5641"/>
      <c r="E236" s="4927" t="s">
        <v>649</v>
      </c>
      <c r="F236" s="4928">
        <f t="shared" ref="F236:F247" si="35">SUM(G236:J236)</f>
        <v>4675000</v>
      </c>
      <c r="G236" s="4928"/>
      <c r="H236" s="4928"/>
      <c r="I236" s="4928">
        <v>4675000</v>
      </c>
      <c r="J236" s="4929"/>
      <c r="K236" s="4930"/>
    </row>
    <row r="237" spans="1:11" s="4920" customFormat="1" ht="15" customHeight="1">
      <c r="A237" s="5638"/>
      <c r="B237" s="5639"/>
      <c r="C237" s="5641"/>
      <c r="D237" s="5641"/>
      <c r="E237" s="4927" t="s">
        <v>650</v>
      </c>
      <c r="F237" s="4928">
        <f t="shared" si="35"/>
        <v>3825000</v>
      </c>
      <c r="G237" s="4928"/>
      <c r="H237" s="4928"/>
      <c r="I237" s="4928">
        <v>3825000</v>
      </c>
      <c r="J237" s="4929"/>
      <c r="K237" s="4930"/>
    </row>
    <row r="238" spans="1:11" s="4920" customFormat="1" ht="15" customHeight="1">
      <c r="A238" s="5638"/>
      <c r="B238" s="5639"/>
      <c r="C238" s="5641"/>
      <c r="D238" s="5641"/>
      <c r="E238" s="4927" t="s">
        <v>651</v>
      </c>
      <c r="F238" s="4928">
        <f t="shared" si="35"/>
        <v>330000</v>
      </c>
      <c r="G238" s="4928"/>
      <c r="H238" s="4928"/>
      <c r="I238" s="4928">
        <v>330000</v>
      </c>
      <c r="J238" s="4929"/>
      <c r="K238" s="4930"/>
    </row>
    <row r="239" spans="1:11" s="4920" customFormat="1" ht="15" customHeight="1">
      <c r="A239" s="5638"/>
      <c r="B239" s="5639"/>
      <c r="C239" s="5641"/>
      <c r="D239" s="5641"/>
      <c r="E239" s="4927" t="s">
        <v>652</v>
      </c>
      <c r="F239" s="4928">
        <f t="shared" si="35"/>
        <v>270000</v>
      </c>
      <c r="G239" s="4928"/>
      <c r="H239" s="4928"/>
      <c r="I239" s="4928">
        <v>270000</v>
      </c>
      <c r="J239" s="4929"/>
      <c r="K239" s="4930"/>
    </row>
    <row r="240" spans="1:11" s="4920" customFormat="1" ht="15" customHeight="1">
      <c r="A240" s="5638"/>
      <c r="B240" s="5639"/>
      <c r="C240" s="5641"/>
      <c r="D240" s="5641"/>
      <c r="E240" s="4927" t="s">
        <v>653</v>
      </c>
      <c r="F240" s="4928">
        <f t="shared" si="35"/>
        <v>1039000</v>
      </c>
      <c r="G240" s="4928"/>
      <c r="H240" s="4928"/>
      <c r="I240" s="4928">
        <v>1039000</v>
      </c>
      <c r="J240" s="4929"/>
      <c r="K240" s="4930"/>
    </row>
    <row r="241" spans="1:10" s="4930" customFormat="1" ht="15" customHeight="1">
      <c r="A241" s="5638"/>
      <c r="B241" s="5639"/>
      <c r="C241" s="5641"/>
      <c r="D241" s="5641"/>
      <c r="E241" s="4927" t="s">
        <v>654</v>
      </c>
      <c r="F241" s="4928">
        <f t="shared" si="35"/>
        <v>851000</v>
      </c>
      <c r="G241" s="4928"/>
      <c r="H241" s="4928"/>
      <c r="I241" s="4928">
        <v>851000</v>
      </c>
      <c r="J241" s="4929"/>
    </row>
    <row r="242" spans="1:10" s="4930" customFormat="1" ht="15" customHeight="1">
      <c r="A242" s="5638"/>
      <c r="B242" s="5639"/>
      <c r="C242" s="5641"/>
      <c r="D242" s="5641"/>
      <c r="E242" s="4927" t="s">
        <v>655</v>
      </c>
      <c r="F242" s="4928">
        <f t="shared" si="35"/>
        <v>165000</v>
      </c>
      <c r="G242" s="4928"/>
      <c r="H242" s="4928"/>
      <c r="I242" s="4928">
        <v>165000</v>
      </c>
      <c r="J242" s="4929"/>
    </row>
    <row r="243" spans="1:10" s="4930" customFormat="1" ht="15" customHeight="1">
      <c r="A243" s="5638"/>
      <c r="B243" s="5639"/>
      <c r="C243" s="5641"/>
      <c r="D243" s="5641"/>
      <c r="E243" s="4927" t="s">
        <v>656</v>
      </c>
      <c r="F243" s="4928">
        <f t="shared" si="35"/>
        <v>135000</v>
      </c>
      <c r="G243" s="4928"/>
      <c r="H243" s="4928"/>
      <c r="I243" s="4928">
        <v>135000</v>
      </c>
      <c r="J243" s="4929"/>
    </row>
    <row r="244" spans="1:10" s="4930" customFormat="1" ht="15" customHeight="1">
      <c r="A244" s="5638"/>
      <c r="B244" s="5639"/>
      <c r="C244" s="5641"/>
      <c r="D244" s="5641"/>
      <c r="E244" s="4927" t="s">
        <v>657</v>
      </c>
      <c r="F244" s="4928">
        <f t="shared" si="35"/>
        <v>5500</v>
      </c>
      <c r="G244" s="4928"/>
      <c r="H244" s="4928"/>
      <c r="I244" s="4928">
        <v>5500</v>
      </c>
      <c r="J244" s="4929"/>
    </row>
    <row r="245" spans="1:10" s="4930" customFormat="1" ht="15" customHeight="1">
      <c r="A245" s="5638"/>
      <c r="B245" s="5639"/>
      <c r="C245" s="5641"/>
      <c r="D245" s="5641"/>
      <c r="E245" s="4927" t="s">
        <v>658</v>
      </c>
      <c r="F245" s="4928">
        <f t="shared" si="35"/>
        <v>4500</v>
      </c>
      <c r="G245" s="4928"/>
      <c r="H245" s="4928"/>
      <c r="I245" s="4928">
        <v>4500</v>
      </c>
      <c r="J245" s="4929"/>
    </row>
    <row r="246" spans="1:10" s="4930" customFormat="1" ht="15" customHeight="1">
      <c r="A246" s="5638"/>
      <c r="B246" s="5639"/>
      <c r="C246" s="5641"/>
      <c r="D246" s="5641"/>
      <c r="E246" s="4927" t="s">
        <v>676</v>
      </c>
      <c r="F246" s="4928">
        <f t="shared" si="35"/>
        <v>16500</v>
      </c>
      <c r="G246" s="4928"/>
      <c r="H246" s="4928"/>
      <c r="I246" s="4928">
        <v>16500</v>
      </c>
      <c r="J246" s="4929"/>
    </row>
    <row r="247" spans="1:10" s="4930" customFormat="1" ht="15" customHeight="1">
      <c r="A247" s="5638"/>
      <c r="B247" s="5639"/>
      <c r="C247" s="5641"/>
      <c r="D247" s="5641"/>
      <c r="E247" s="4927" t="s">
        <v>677</v>
      </c>
      <c r="F247" s="4928">
        <f t="shared" si="35"/>
        <v>13500</v>
      </c>
      <c r="G247" s="4928"/>
      <c r="H247" s="4928"/>
      <c r="I247" s="4928">
        <v>13500</v>
      </c>
      <c r="J247" s="4929"/>
    </row>
    <row r="248" spans="1:10" s="4930" customFormat="1" ht="22.5">
      <c r="A248" s="5638"/>
      <c r="B248" s="5639"/>
      <c r="C248" s="5641"/>
      <c r="D248" s="5641"/>
      <c r="E248" s="4924" t="s">
        <v>1155</v>
      </c>
      <c r="F248" s="4925">
        <f>SUM(F249:F264)</f>
        <v>1320000</v>
      </c>
      <c r="G248" s="4925">
        <f>SUM(G249:G264)</f>
        <v>0</v>
      </c>
      <c r="H248" s="4925">
        <f>SUM(H249:H264)</f>
        <v>0</v>
      </c>
      <c r="I248" s="4925">
        <f>SUM(I249:I264)</f>
        <v>1320000</v>
      </c>
      <c r="J248" s="4926">
        <f>SUM(J249:J264)</f>
        <v>0</v>
      </c>
    </row>
    <row r="249" spans="1:10" s="4930" customFormat="1" ht="15" customHeight="1">
      <c r="A249" s="5638"/>
      <c r="B249" s="5639"/>
      <c r="C249" s="5641"/>
      <c r="D249" s="5641"/>
      <c r="E249" s="4948" t="s">
        <v>659</v>
      </c>
      <c r="F249" s="4928">
        <f t="shared" ref="F249:F264" si="36">SUM(G249:J249)</f>
        <v>55000</v>
      </c>
      <c r="G249" s="4928"/>
      <c r="H249" s="4928"/>
      <c r="I249" s="4928">
        <v>55000</v>
      </c>
      <c r="J249" s="4929"/>
    </row>
    <row r="250" spans="1:10" s="4930" customFormat="1" ht="15" customHeight="1">
      <c r="A250" s="5638"/>
      <c r="B250" s="5639"/>
      <c r="C250" s="5641"/>
      <c r="D250" s="5641"/>
      <c r="E250" s="4948" t="s">
        <v>661</v>
      </c>
      <c r="F250" s="4928">
        <f t="shared" si="36"/>
        <v>45000</v>
      </c>
      <c r="G250" s="4928"/>
      <c r="H250" s="4928"/>
      <c r="I250" s="4928">
        <v>45000</v>
      </c>
      <c r="J250" s="4929"/>
    </row>
    <row r="251" spans="1:10" s="4930" customFormat="1" ht="15" customHeight="1">
      <c r="A251" s="5638"/>
      <c r="B251" s="5639"/>
      <c r="C251" s="5641"/>
      <c r="D251" s="5641"/>
      <c r="E251" s="4927" t="s">
        <v>662</v>
      </c>
      <c r="F251" s="4928">
        <f t="shared" si="36"/>
        <v>122100</v>
      </c>
      <c r="G251" s="4928"/>
      <c r="H251" s="4928"/>
      <c r="I251" s="4928">
        <v>122100</v>
      </c>
      <c r="J251" s="4929"/>
    </row>
    <row r="252" spans="1:10" s="4930" customFormat="1" ht="15" customHeight="1">
      <c r="A252" s="5638"/>
      <c r="B252" s="5639"/>
      <c r="C252" s="5641"/>
      <c r="D252" s="5641"/>
      <c r="E252" s="4927" t="s">
        <v>663</v>
      </c>
      <c r="F252" s="4928">
        <f t="shared" si="36"/>
        <v>99900</v>
      </c>
      <c r="G252" s="4928"/>
      <c r="H252" s="4928"/>
      <c r="I252" s="4928">
        <v>99900</v>
      </c>
      <c r="J252" s="4929"/>
    </row>
    <row r="253" spans="1:10" s="4930" customFormat="1" ht="15" customHeight="1">
      <c r="A253" s="5638"/>
      <c r="B253" s="5639"/>
      <c r="C253" s="5641"/>
      <c r="D253" s="5641"/>
      <c r="E253" s="4927" t="s">
        <v>664</v>
      </c>
      <c r="F253" s="4928">
        <f t="shared" si="36"/>
        <v>5500</v>
      </c>
      <c r="G253" s="4928"/>
      <c r="H253" s="4928"/>
      <c r="I253" s="4928">
        <v>5500</v>
      </c>
      <c r="J253" s="4929"/>
    </row>
    <row r="254" spans="1:10" s="4930" customFormat="1" ht="15" customHeight="1">
      <c r="A254" s="5638"/>
      <c r="B254" s="5639"/>
      <c r="C254" s="5641"/>
      <c r="D254" s="5641"/>
      <c r="E254" s="4927" t="s">
        <v>665</v>
      </c>
      <c r="F254" s="4928">
        <f t="shared" si="36"/>
        <v>4500</v>
      </c>
      <c r="G254" s="4928"/>
      <c r="H254" s="4928"/>
      <c r="I254" s="4928">
        <v>4500</v>
      </c>
      <c r="J254" s="4929"/>
    </row>
    <row r="255" spans="1:10" s="4930" customFormat="1" ht="15" customHeight="1">
      <c r="A255" s="5638"/>
      <c r="B255" s="5639"/>
      <c r="C255" s="5641"/>
      <c r="D255" s="5641"/>
      <c r="E255" s="4927" t="s">
        <v>666</v>
      </c>
      <c r="F255" s="4928">
        <f t="shared" si="36"/>
        <v>511500</v>
      </c>
      <c r="G255" s="4928"/>
      <c r="H255" s="4928"/>
      <c r="I255" s="4928">
        <v>511500</v>
      </c>
      <c r="J255" s="4929"/>
    </row>
    <row r="256" spans="1:10" s="4930" customFormat="1" ht="15" customHeight="1">
      <c r="A256" s="5638"/>
      <c r="B256" s="5639"/>
      <c r="C256" s="5641"/>
      <c r="D256" s="5641"/>
      <c r="E256" s="4927" t="s">
        <v>667</v>
      </c>
      <c r="F256" s="4928">
        <f t="shared" si="36"/>
        <v>418500</v>
      </c>
      <c r="G256" s="4928"/>
      <c r="H256" s="4928"/>
      <c r="I256" s="4928">
        <v>418500</v>
      </c>
      <c r="J256" s="4929"/>
    </row>
    <row r="257" spans="1:11" s="4930" customFormat="1" ht="15" customHeight="1">
      <c r="A257" s="5638"/>
      <c r="B257" s="5639"/>
      <c r="C257" s="5641"/>
      <c r="D257" s="5641"/>
      <c r="E257" s="4927" t="s">
        <v>668</v>
      </c>
      <c r="F257" s="4928">
        <f t="shared" si="36"/>
        <v>1100</v>
      </c>
      <c r="G257" s="4928"/>
      <c r="H257" s="4928"/>
      <c r="I257" s="4928">
        <v>1100</v>
      </c>
      <c r="J257" s="4929"/>
    </row>
    <row r="258" spans="1:11" s="4930" customFormat="1" ht="15" customHeight="1">
      <c r="A258" s="5638"/>
      <c r="B258" s="5639"/>
      <c r="C258" s="5641"/>
      <c r="D258" s="5641"/>
      <c r="E258" s="4927" t="s">
        <v>669</v>
      </c>
      <c r="F258" s="4928">
        <f t="shared" si="36"/>
        <v>900</v>
      </c>
      <c r="G258" s="4928"/>
      <c r="H258" s="4928"/>
      <c r="I258" s="4928">
        <v>900</v>
      </c>
      <c r="J258" s="4929"/>
    </row>
    <row r="259" spans="1:11" s="4930" customFormat="1" ht="15" customHeight="1">
      <c r="A259" s="5638"/>
      <c r="B259" s="5639"/>
      <c r="C259" s="5641"/>
      <c r="D259" s="5641"/>
      <c r="E259" s="4927" t="s">
        <v>670</v>
      </c>
      <c r="F259" s="4928">
        <f t="shared" si="36"/>
        <v>11000</v>
      </c>
      <c r="G259" s="4928"/>
      <c r="H259" s="4928"/>
      <c r="I259" s="4928">
        <v>11000</v>
      </c>
      <c r="J259" s="4929"/>
    </row>
    <row r="260" spans="1:11" s="4930" customFormat="1" ht="15" customHeight="1">
      <c r="A260" s="5638"/>
      <c r="B260" s="5639"/>
      <c r="C260" s="5641"/>
      <c r="D260" s="5641"/>
      <c r="E260" s="4927" t="s">
        <v>671</v>
      </c>
      <c r="F260" s="4928">
        <f t="shared" si="36"/>
        <v>9000</v>
      </c>
      <c r="G260" s="4928"/>
      <c r="H260" s="4928"/>
      <c r="I260" s="4928">
        <v>9000</v>
      </c>
      <c r="J260" s="4929"/>
    </row>
    <row r="261" spans="1:11" s="4930" customFormat="1" ht="15" customHeight="1">
      <c r="A261" s="5638"/>
      <c r="B261" s="5639"/>
      <c r="C261" s="5641"/>
      <c r="D261" s="5641"/>
      <c r="E261" s="4927" t="s">
        <v>672</v>
      </c>
      <c r="F261" s="4928">
        <f t="shared" si="36"/>
        <v>3300</v>
      </c>
      <c r="G261" s="4928"/>
      <c r="H261" s="4928"/>
      <c r="I261" s="4928">
        <v>3300</v>
      </c>
      <c r="J261" s="4929"/>
    </row>
    <row r="262" spans="1:11" s="4930" customFormat="1" ht="15" customHeight="1">
      <c r="A262" s="5638"/>
      <c r="B262" s="5639"/>
      <c r="C262" s="5641"/>
      <c r="D262" s="5641"/>
      <c r="E262" s="4927" t="s">
        <v>673</v>
      </c>
      <c r="F262" s="4928">
        <f t="shared" si="36"/>
        <v>2700</v>
      </c>
      <c r="G262" s="4928"/>
      <c r="H262" s="4928"/>
      <c r="I262" s="4928">
        <v>2700</v>
      </c>
      <c r="J262" s="4929"/>
    </row>
    <row r="263" spans="1:11" s="4930" customFormat="1" ht="15" customHeight="1">
      <c r="A263" s="5638"/>
      <c r="B263" s="5639"/>
      <c r="C263" s="5641"/>
      <c r="D263" s="5641"/>
      <c r="E263" s="4927" t="s">
        <v>674</v>
      </c>
      <c r="F263" s="4928">
        <f t="shared" si="36"/>
        <v>16500</v>
      </c>
      <c r="G263" s="4928"/>
      <c r="H263" s="4928"/>
      <c r="I263" s="4928">
        <v>16500</v>
      </c>
      <c r="J263" s="4929"/>
    </row>
    <row r="264" spans="1:11" s="4930" customFormat="1" ht="15" customHeight="1">
      <c r="A264" s="5638"/>
      <c r="B264" s="5639"/>
      <c r="C264" s="5641"/>
      <c r="D264" s="5641"/>
      <c r="E264" s="4927" t="s">
        <v>675</v>
      </c>
      <c r="F264" s="4928">
        <f t="shared" si="36"/>
        <v>13500</v>
      </c>
      <c r="G264" s="4928"/>
      <c r="H264" s="4928"/>
      <c r="I264" s="4928">
        <v>13500</v>
      </c>
      <c r="J264" s="4929"/>
    </row>
    <row r="265" spans="1:11" s="4930" customFormat="1" ht="15" customHeight="1">
      <c r="A265" s="5638"/>
      <c r="B265" s="5639"/>
      <c r="C265" s="5641"/>
      <c r="D265" s="5641"/>
      <c r="E265" s="4931" t="s">
        <v>1156</v>
      </c>
      <c r="F265" s="4922">
        <f>SUM(F266:F267)</f>
        <v>0</v>
      </c>
      <c r="G265" s="4922">
        <f>SUM(G266:G267)</f>
        <v>0</v>
      </c>
      <c r="H265" s="4922">
        <f>SUM(H266:H267)</f>
        <v>0</v>
      </c>
      <c r="I265" s="4922">
        <f>SUM(I266:I267)</f>
        <v>0</v>
      </c>
      <c r="J265" s="4923">
        <f>SUM(J266:J267)</f>
        <v>0</v>
      </c>
    </row>
    <row r="266" spans="1:11" s="4930" customFormat="1" ht="15" hidden="1" customHeight="1">
      <c r="A266" s="4934"/>
      <c r="B266" s="4946"/>
      <c r="C266" s="4937"/>
      <c r="D266" s="4937"/>
      <c r="E266" s="4938"/>
      <c r="F266" s="4939">
        <f>SUM(G266:J266)</f>
        <v>0</v>
      </c>
      <c r="G266" s="4939"/>
      <c r="H266" s="4939"/>
      <c r="I266" s="4939"/>
      <c r="J266" s="4940"/>
    </row>
    <row r="267" spans="1:11" s="4930" customFormat="1" ht="15" hidden="1" customHeight="1">
      <c r="A267" s="4934"/>
      <c r="B267" s="4946"/>
      <c r="C267" s="4937"/>
      <c r="D267" s="4937"/>
      <c r="E267" s="4947"/>
      <c r="F267" s="4939">
        <f>SUM(G267:J267)</f>
        <v>0</v>
      </c>
      <c r="G267" s="4939"/>
      <c r="H267" s="4939"/>
      <c r="I267" s="4939"/>
      <c r="J267" s="4940"/>
    </row>
    <row r="268" spans="1:11" s="4920" customFormat="1" ht="22.5">
      <c r="A268" s="5638" t="s">
        <v>1179</v>
      </c>
      <c r="B268" s="5639" t="s">
        <v>1180</v>
      </c>
      <c r="C268" s="5641" t="s">
        <v>36</v>
      </c>
      <c r="D268" s="5641" t="s">
        <v>38</v>
      </c>
      <c r="E268" s="4916" t="s">
        <v>1152</v>
      </c>
      <c r="F268" s="4917">
        <f>SUM(F269,F294)</f>
        <v>150000</v>
      </c>
      <c r="G268" s="4917">
        <f>SUM(G269,G294)</f>
        <v>0</v>
      </c>
      <c r="H268" s="4917">
        <f>SUM(H269,H294)</f>
        <v>0</v>
      </c>
      <c r="I268" s="4917">
        <f>SUM(I269,I294)</f>
        <v>150000</v>
      </c>
      <c r="J268" s="4918">
        <f>SUM(J269,J294)</f>
        <v>0</v>
      </c>
      <c r="K268" s="4930"/>
    </row>
    <row r="269" spans="1:11" s="4920" customFormat="1" ht="21">
      <c r="A269" s="5638"/>
      <c r="B269" s="5639"/>
      <c r="C269" s="5641"/>
      <c r="D269" s="5641"/>
      <c r="E269" s="4921" t="s">
        <v>1153</v>
      </c>
      <c r="F269" s="4922">
        <f>SUM(F270,F281)</f>
        <v>150000</v>
      </c>
      <c r="G269" s="4922">
        <f>SUM(G270,G281)</f>
        <v>0</v>
      </c>
      <c r="H269" s="4922">
        <f>SUM(H270,H281)</f>
        <v>0</v>
      </c>
      <c r="I269" s="4922">
        <f>SUM(I270,I281)</f>
        <v>150000</v>
      </c>
      <c r="J269" s="4923">
        <f>SUM(J270,J281)</f>
        <v>0</v>
      </c>
      <c r="K269" s="4930"/>
    </row>
    <row r="270" spans="1:11" s="4920" customFormat="1" ht="22.5">
      <c r="A270" s="5638"/>
      <c r="B270" s="5639"/>
      <c r="C270" s="5641"/>
      <c r="D270" s="5641"/>
      <c r="E270" s="4924" t="s">
        <v>1154</v>
      </c>
      <c r="F270" s="4925">
        <f>SUM(F271:F280)</f>
        <v>138000</v>
      </c>
      <c r="G270" s="4925">
        <f>SUM(G271:G280)</f>
        <v>0</v>
      </c>
      <c r="H270" s="4925">
        <f>SUM(H271:H280)</f>
        <v>0</v>
      </c>
      <c r="I270" s="4925">
        <f>SUM(I271:I280)</f>
        <v>138000</v>
      </c>
      <c r="J270" s="4926">
        <f>SUM(J271:J280)</f>
        <v>0</v>
      </c>
      <c r="K270" s="4930"/>
    </row>
    <row r="271" spans="1:11" s="4920" customFormat="1" ht="15" customHeight="1">
      <c r="A271" s="5638"/>
      <c r="B271" s="5639"/>
      <c r="C271" s="5641"/>
      <c r="D271" s="5641"/>
      <c r="E271" s="4927" t="s">
        <v>649</v>
      </c>
      <c r="F271" s="4928">
        <f t="shared" ref="F271:F280" si="37">SUM(G271:J271)</f>
        <v>63000</v>
      </c>
      <c r="G271" s="4928"/>
      <c r="H271" s="4928"/>
      <c r="I271" s="4928">
        <v>63000</v>
      </c>
      <c r="J271" s="4929"/>
      <c r="K271" s="4930"/>
    </row>
    <row r="272" spans="1:11" s="4920" customFormat="1" ht="15" customHeight="1">
      <c r="A272" s="5638"/>
      <c r="B272" s="5639"/>
      <c r="C272" s="5641"/>
      <c r="D272" s="5641"/>
      <c r="E272" s="4927" t="s">
        <v>650</v>
      </c>
      <c r="F272" s="4928">
        <f t="shared" si="37"/>
        <v>27000</v>
      </c>
      <c r="G272" s="4928"/>
      <c r="H272" s="4928"/>
      <c r="I272" s="4928">
        <v>27000</v>
      </c>
      <c r="J272" s="4929"/>
      <c r="K272" s="4930"/>
    </row>
    <row r="273" spans="1:11" s="4920" customFormat="1" ht="15" customHeight="1">
      <c r="A273" s="5638"/>
      <c r="B273" s="5639"/>
      <c r="C273" s="5641"/>
      <c r="D273" s="5641"/>
      <c r="E273" s="4927" t="s">
        <v>651</v>
      </c>
      <c r="F273" s="4928">
        <f t="shared" si="37"/>
        <v>14000</v>
      </c>
      <c r="G273" s="4928"/>
      <c r="H273" s="4928"/>
      <c r="I273" s="4928">
        <v>14000</v>
      </c>
      <c r="J273" s="4929"/>
      <c r="K273" s="4930"/>
    </row>
    <row r="274" spans="1:11" s="4920" customFormat="1" ht="15" customHeight="1">
      <c r="A274" s="5638"/>
      <c r="B274" s="5639"/>
      <c r="C274" s="5641"/>
      <c r="D274" s="5641"/>
      <c r="E274" s="4927" t="s">
        <v>652</v>
      </c>
      <c r="F274" s="4928">
        <f t="shared" si="37"/>
        <v>6000</v>
      </c>
      <c r="G274" s="4928"/>
      <c r="H274" s="4928"/>
      <c r="I274" s="4928">
        <v>6000</v>
      </c>
      <c r="J274" s="4929"/>
      <c r="K274" s="4930"/>
    </row>
    <row r="275" spans="1:11" s="4920" customFormat="1" ht="15" customHeight="1">
      <c r="A275" s="5638"/>
      <c r="B275" s="5639"/>
      <c r="C275" s="5641"/>
      <c r="D275" s="5641"/>
      <c r="E275" s="4927" t="s">
        <v>653</v>
      </c>
      <c r="F275" s="4928">
        <f t="shared" si="37"/>
        <v>16100</v>
      </c>
      <c r="G275" s="4928"/>
      <c r="H275" s="4928"/>
      <c r="I275" s="4928">
        <v>16100</v>
      </c>
      <c r="J275" s="4929"/>
      <c r="K275" s="4930"/>
    </row>
    <row r="276" spans="1:11" s="4920" customFormat="1" ht="15" customHeight="1">
      <c r="A276" s="5638"/>
      <c r="B276" s="5639"/>
      <c r="C276" s="5641"/>
      <c r="D276" s="5641"/>
      <c r="E276" s="4927" t="s">
        <v>654</v>
      </c>
      <c r="F276" s="4928">
        <f t="shared" si="37"/>
        <v>6900</v>
      </c>
      <c r="G276" s="4928"/>
      <c r="H276" s="4928"/>
      <c r="I276" s="4928">
        <v>6900</v>
      </c>
      <c r="J276" s="4929"/>
      <c r="K276" s="4930"/>
    </row>
    <row r="277" spans="1:11" s="4920" customFormat="1" ht="15" customHeight="1">
      <c r="A277" s="5638"/>
      <c r="B277" s="5639"/>
      <c r="C277" s="5641"/>
      <c r="D277" s="5641"/>
      <c r="E277" s="4927" t="s">
        <v>655</v>
      </c>
      <c r="F277" s="4928">
        <f t="shared" si="37"/>
        <v>2800</v>
      </c>
      <c r="G277" s="4928"/>
      <c r="H277" s="4928"/>
      <c r="I277" s="4928">
        <v>2800</v>
      </c>
      <c r="J277" s="4929"/>
      <c r="K277" s="4930"/>
    </row>
    <row r="278" spans="1:11" s="4920" customFormat="1" ht="15" customHeight="1">
      <c r="A278" s="5638"/>
      <c r="B278" s="5639"/>
      <c r="C278" s="5641"/>
      <c r="D278" s="5641"/>
      <c r="E278" s="4927" t="s">
        <v>656</v>
      </c>
      <c r="F278" s="4928">
        <f t="shared" si="37"/>
        <v>1200</v>
      </c>
      <c r="G278" s="4928"/>
      <c r="H278" s="4928"/>
      <c r="I278" s="4928">
        <v>1200</v>
      </c>
      <c r="J278" s="4929"/>
      <c r="K278" s="4930"/>
    </row>
    <row r="279" spans="1:11" s="4920" customFormat="1" ht="15" customHeight="1">
      <c r="A279" s="5638"/>
      <c r="B279" s="5639"/>
      <c r="C279" s="5641"/>
      <c r="D279" s="5641"/>
      <c r="E279" s="4927" t="s">
        <v>676</v>
      </c>
      <c r="F279" s="4928">
        <f t="shared" si="37"/>
        <v>700</v>
      </c>
      <c r="G279" s="4928"/>
      <c r="H279" s="4928"/>
      <c r="I279" s="4928">
        <v>700</v>
      </c>
      <c r="J279" s="4929"/>
      <c r="K279" s="4930"/>
    </row>
    <row r="280" spans="1:11" s="4920" customFormat="1" ht="15" customHeight="1">
      <c r="A280" s="5638"/>
      <c r="B280" s="5639"/>
      <c r="C280" s="5641"/>
      <c r="D280" s="5641"/>
      <c r="E280" s="4927" t="s">
        <v>677</v>
      </c>
      <c r="F280" s="4928">
        <f t="shared" si="37"/>
        <v>300</v>
      </c>
      <c r="G280" s="4928"/>
      <c r="H280" s="4928"/>
      <c r="I280" s="4928">
        <v>300</v>
      </c>
      <c r="J280" s="4929"/>
      <c r="K280" s="4930"/>
    </row>
    <row r="281" spans="1:11" s="4920" customFormat="1" ht="22.5">
      <c r="A281" s="5638"/>
      <c r="B281" s="5639"/>
      <c r="C281" s="5641"/>
      <c r="D281" s="5641"/>
      <c r="E281" s="4924" t="s">
        <v>1155</v>
      </c>
      <c r="F281" s="4925">
        <f>SUM(F282:F293)</f>
        <v>12000</v>
      </c>
      <c r="G281" s="4925">
        <f>SUM(G282:G293)</f>
        <v>0</v>
      </c>
      <c r="H281" s="4925">
        <f>SUM(H282:H293)</f>
        <v>0</v>
      </c>
      <c r="I281" s="4925">
        <f>SUM(I282:I293)</f>
        <v>12000</v>
      </c>
      <c r="J281" s="4926">
        <f>SUM(J282:J293)</f>
        <v>0</v>
      </c>
      <c r="K281" s="4930"/>
    </row>
    <row r="282" spans="1:11" s="4920" customFormat="1" ht="15" customHeight="1">
      <c r="A282" s="5638"/>
      <c r="B282" s="5639"/>
      <c r="C282" s="5641"/>
      <c r="D282" s="5641"/>
      <c r="E282" s="4927" t="s">
        <v>662</v>
      </c>
      <c r="F282" s="4928">
        <f t="shared" ref="F282:F293" si="38">SUM(G282:J282)</f>
        <v>2800</v>
      </c>
      <c r="G282" s="4928"/>
      <c r="H282" s="4928"/>
      <c r="I282" s="4928">
        <v>2800</v>
      </c>
      <c r="J282" s="4929"/>
      <c r="K282" s="4930"/>
    </row>
    <row r="283" spans="1:11" s="4920" customFormat="1" ht="15" customHeight="1">
      <c r="A283" s="5638"/>
      <c r="B283" s="5639"/>
      <c r="C283" s="5641"/>
      <c r="D283" s="5641"/>
      <c r="E283" s="4927" t="s">
        <v>663</v>
      </c>
      <c r="F283" s="4928">
        <f t="shared" si="38"/>
        <v>1200</v>
      </c>
      <c r="G283" s="4928"/>
      <c r="H283" s="4928"/>
      <c r="I283" s="4928">
        <v>1200</v>
      </c>
      <c r="J283" s="4929"/>
      <c r="K283" s="4930"/>
    </row>
    <row r="284" spans="1:11" s="4920" customFormat="1" ht="15" customHeight="1">
      <c r="A284" s="5638"/>
      <c r="B284" s="5639"/>
      <c r="C284" s="5641"/>
      <c r="D284" s="5641"/>
      <c r="E284" s="4927" t="s">
        <v>664</v>
      </c>
      <c r="F284" s="4928">
        <f t="shared" si="38"/>
        <v>700</v>
      </c>
      <c r="G284" s="4928"/>
      <c r="H284" s="4928"/>
      <c r="I284" s="4928">
        <v>700</v>
      </c>
      <c r="J284" s="4929"/>
      <c r="K284" s="4930"/>
    </row>
    <row r="285" spans="1:11" s="4920" customFormat="1" ht="15" customHeight="1">
      <c r="A285" s="5638"/>
      <c r="B285" s="5639"/>
      <c r="C285" s="5641"/>
      <c r="D285" s="5641"/>
      <c r="E285" s="4927" t="s">
        <v>665</v>
      </c>
      <c r="F285" s="4928">
        <f t="shared" si="38"/>
        <v>300</v>
      </c>
      <c r="G285" s="4928"/>
      <c r="H285" s="4928"/>
      <c r="I285" s="4928">
        <v>300</v>
      </c>
      <c r="J285" s="4929"/>
      <c r="K285" s="4930"/>
    </row>
    <row r="286" spans="1:11" s="4920" customFormat="1" ht="15" customHeight="1">
      <c r="A286" s="5638"/>
      <c r="B286" s="5639"/>
      <c r="C286" s="5641"/>
      <c r="D286" s="5641"/>
      <c r="E286" s="4927" t="s">
        <v>666</v>
      </c>
      <c r="F286" s="4928">
        <f t="shared" si="38"/>
        <v>2100</v>
      </c>
      <c r="G286" s="4928"/>
      <c r="H286" s="4928"/>
      <c r="I286" s="4928">
        <v>2100</v>
      </c>
      <c r="J286" s="4929"/>
      <c r="K286" s="4930"/>
    </row>
    <row r="287" spans="1:11" s="4920" customFormat="1" ht="15" customHeight="1">
      <c r="A287" s="5638"/>
      <c r="B287" s="5639"/>
      <c r="C287" s="5641"/>
      <c r="D287" s="5641"/>
      <c r="E287" s="4927" t="s">
        <v>667</v>
      </c>
      <c r="F287" s="4928">
        <f t="shared" si="38"/>
        <v>900</v>
      </c>
      <c r="G287" s="4928"/>
      <c r="H287" s="4928"/>
      <c r="I287" s="4928">
        <v>900</v>
      </c>
      <c r="J287" s="4929"/>
      <c r="K287" s="4930"/>
    </row>
    <row r="288" spans="1:11" s="4920" customFormat="1" ht="15" customHeight="1">
      <c r="A288" s="5638"/>
      <c r="B288" s="5639"/>
      <c r="C288" s="5641"/>
      <c r="D288" s="5641"/>
      <c r="E288" s="4927" t="s">
        <v>670</v>
      </c>
      <c r="F288" s="4928">
        <f t="shared" si="38"/>
        <v>700</v>
      </c>
      <c r="G288" s="4928"/>
      <c r="H288" s="4928"/>
      <c r="I288" s="4928">
        <v>700</v>
      </c>
      <c r="J288" s="4929"/>
      <c r="K288" s="4930"/>
    </row>
    <row r="289" spans="1:11" s="4920" customFormat="1" ht="15" customHeight="1">
      <c r="A289" s="5638"/>
      <c r="B289" s="5639"/>
      <c r="C289" s="5641"/>
      <c r="D289" s="5641"/>
      <c r="E289" s="4927" t="s">
        <v>671</v>
      </c>
      <c r="F289" s="4928">
        <f t="shared" si="38"/>
        <v>300</v>
      </c>
      <c r="G289" s="4928"/>
      <c r="H289" s="4928"/>
      <c r="I289" s="4928">
        <v>300</v>
      </c>
      <c r="J289" s="4929"/>
      <c r="K289" s="4930"/>
    </row>
    <row r="290" spans="1:11" s="4920" customFormat="1" ht="15" customHeight="1">
      <c r="A290" s="5638"/>
      <c r="B290" s="5639"/>
      <c r="C290" s="5641"/>
      <c r="D290" s="5641"/>
      <c r="E290" s="4927" t="s">
        <v>672</v>
      </c>
      <c r="F290" s="4928">
        <f t="shared" si="38"/>
        <v>700</v>
      </c>
      <c r="G290" s="4928"/>
      <c r="H290" s="4928"/>
      <c r="I290" s="4928">
        <v>700</v>
      </c>
      <c r="J290" s="4929"/>
      <c r="K290" s="4930"/>
    </row>
    <row r="291" spans="1:11" s="4920" customFormat="1" ht="15" customHeight="1">
      <c r="A291" s="5638"/>
      <c r="B291" s="5639"/>
      <c r="C291" s="5641"/>
      <c r="D291" s="5641"/>
      <c r="E291" s="4927" t="s">
        <v>673</v>
      </c>
      <c r="F291" s="4928">
        <f t="shared" si="38"/>
        <v>300</v>
      </c>
      <c r="G291" s="4928"/>
      <c r="H291" s="4928"/>
      <c r="I291" s="4928">
        <v>300</v>
      </c>
      <c r="J291" s="4929"/>
      <c r="K291" s="4930"/>
    </row>
    <row r="292" spans="1:11" s="4920" customFormat="1" ht="15" customHeight="1">
      <c r="A292" s="5638"/>
      <c r="B292" s="5639"/>
      <c r="C292" s="5641"/>
      <c r="D292" s="5641"/>
      <c r="E292" s="4927" t="s">
        <v>674</v>
      </c>
      <c r="F292" s="4928">
        <f t="shared" si="38"/>
        <v>1400</v>
      </c>
      <c r="G292" s="4928"/>
      <c r="H292" s="4928"/>
      <c r="I292" s="4928">
        <v>1400</v>
      </c>
      <c r="J292" s="4929"/>
      <c r="K292" s="4930"/>
    </row>
    <row r="293" spans="1:11" s="4920" customFormat="1" ht="15" customHeight="1">
      <c r="A293" s="5638"/>
      <c r="B293" s="5639"/>
      <c r="C293" s="5641"/>
      <c r="D293" s="5641"/>
      <c r="E293" s="4927" t="s">
        <v>675</v>
      </c>
      <c r="F293" s="4928">
        <f t="shared" si="38"/>
        <v>600</v>
      </c>
      <c r="G293" s="4928"/>
      <c r="H293" s="4928"/>
      <c r="I293" s="4928">
        <v>600</v>
      </c>
      <c r="J293" s="4929"/>
      <c r="K293" s="4930"/>
    </row>
    <row r="294" spans="1:11" s="4920" customFormat="1" ht="15" customHeight="1">
      <c r="A294" s="5638"/>
      <c r="B294" s="5639"/>
      <c r="C294" s="5641"/>
      <c r="D294" s="5641"/>
      <c r="E294" s="4931" t="s">
        <v>1156</v>
      </c>
      <c r="F294" s="4922">
        <f>SUM(F295:F296)</f>
        <v>0</v>
      </c>
      <c r="G294" s="4922">
        <f>SUM(G295:G296)</f>
        <v>0</v>
      </c>
      <c r="H294" s="4922">
        <f>SUM(H295:H296)</f>
        <v>0</v>
      </c>
      <c r="I294" s="4922">
        <f>SUM(I295:I296)</f>
        <v>0</v>
      </c>
      <c r="J294" s="4923">
        <f>SUM(J295:J296)</f>
        <v>0</v>
      </c>
    </row>
    <row r="295" spans="1:11" s="4920" customFormat="1" ht="15" hidden="1" customHeight="1">
      <c r="A295" s="4934"/>
      <c r="B295" s="4946"/>
      <c r="C295" s="4937"/>
      <c r="D295" s="4937"/>
      <c r="E295" s="4938"/>
      <c r="F295" s="4939">
        <f>SUM(G295:J295)</f>
        <v>0</v>
      </c>
      <c r="G295" s="4939"/>
      <c r="H295" s="4939"/>
      <c r="I295" s="4939"/>
      <c r="J295" s="4940"/>
    </row>
    <row r="296" spans="1:11" s="4920" customFormat="1" ht="15" hidden="1" customHeight="1">
      <c r="A296" s="4934"/>
      <c r="B296" s="4946"/>
      <c r="C296" s="4937"/>
      <c r="D296" s="4937"/>
      <c r="E296" s="4947"/>
      <c r="F296" s="4939">
        <f>SUM(G296:J296)</f>
        <v>0</v>
      </c>
      <c r="G296" s="4939"/>
      <c r="H296" s="4939"/>
      <c r="I296" s="4939"/>
      <c r="J296" s="4940"/>
    </row>
    <row r="297" spans="1:11" s="4930" customFormat="1" ht="22.5">
      <c r="A297" s="5604" t="s">
        <v>1181</v>
      </c>
      <c r="B297" s="5607" t="s">
        <v>1182</v>
      </c>
      <c r="C297" s="5613" t="s">
        <v>445</v>
      </c>
      <c r="D297" s="5613" t="s">
        <v>805</v>
      </c>
      <c r="E297" s="4916" t="s">
        <v>1152</v>
      </c>
      <c r="F297" s="4917">
        <f>SUM(F298,F332)</f>
        <v>1800000</v>
      </c>
      <c r="G297" s="4917">
        <f>SUM(G298,G332)</f>
        <v>0</v>
      </c>
      <c r="H297" s="4917">
        <f>SUM(H298,H332)</f>
        <v>1434780</v>
      </c>
      <c r="I297" s="4917">
        <f>SUM(I298,I332)</f>
        <v>365220</v>
      </c>
      <c r="J297" s="4918">
        <f>SUM(J298,J332)</f>
        <v>0</v>
      </c>
    </row>
    <row r="298" spans="1:11" s="4930" customFormat="1" ht="21">
      <c r="A298" s="5605"/>
      <c r="B298" s="5608"/>
      <c r="C298" s="5614"/>
      <c r="D298" s="5614"/>
      <c r="E298" s="4921" t="s">
        <v>1153</v>
      </c>
      <c r="F298" s="4922">
        <f>SUM(F299,F310)</f>
        <v>1800000</v>
      </c>
      <c r="G298" s="4922">
        <f>SUM(G299,G310)</f>
        <v>0</v>
      </c>
      <c r="H298" s="4922">
        <f>SUM(H299,H310)</f>
        <v>1434780</v>
      </c>
      <c r="I298" s="4922">
        <f>SUM(I299,I310)</f>
        <v>365220</v>
      </c>
      <c r="J298" s="4923">
        <f>SUM(J299,J310)</f>
        <v>0</v>
      </c>
    </row>
    <row r="299" spans="1:11" s="4930" customFormat="1" ht="22.5">
      <c r="A299" s="5605"/>
      <c r="B299" s="5608"/>
      <c r="C299" s="5614"/>
      <c r="D299" s="5614"/>
      <c r="E299" s="4924" t="s">
        <v>1154</v>
      </c>
      <c r="F299" s="4925">
        <f>SUM(F300:F309)</f>
        <v>1741000</v>
      </c>
      <c r="G299" s="4925">
        <f t="shared" ref="G299:J299" si="39">SUM(G300:G309)</f>
        <v>0</v>
      </c>
      <c r="H299" s="4925">
        <f t="shared" si="39"/>
        <v>1387751</v>
      </c>
      <c r="I299" s="4925">
        <f t="shared" si="39"/>
        <v>353249</v>
      </c>
      <c r="J299" s="4926">
        <f t="shared" si="39"/>
        <v>0</v>
      </c>
    </row>
    <row r="300" spans="1:11" s="4930" customFormat="1" ht="15" customHeight="1">
      <c r="A300" s="5605"/>
      <c r="B300" s="5608"/>
      <c r="C300" s="5614"/>
      <c r="D300" s="5614"/>
      <c r="E300" s="4927" t="s">
        <v>649</v>
      </c>
      <c r="F300" s="4928">
        <f t="shared" ref="F300:F309" si="40">SUM(G300:J300)</f>
        <v>1036230</v>
      </c>
      <c r="G300" s="4928"/>
      <c r="H300" s="4928">
        <v>1036230</v>
      </c>
      <c r="I300" s="4928"/>
      <c r="J300" s="4929"/>
    </row>
    <row r="301" spans="1:11" s="4930" customFormat="1" ht="15" customHeight="1">
      <c r="A301" s="5605"/>
      <c r="B301" s="5608"/>
      <c r="C301" s="5614"/>
      <c r="D301" s="5614"/>
      <c r="E301" s="4927" t="s">
        <v>650</v>
      </c>
      <c r="F301" s="4928">
        <f t="shared" si="40"/>
        <v>263770</v>
      </c>
      <c r="G301" s="4928"/>
      <c r="H301" s="4928"/>
      <c r="I301" s="4928">
        <v>263770</v>
      </c>
      <c r="J301" s="4929"/>
    </row>
    <row r="302" spans="1:11" s="4930" customFormat="1" ht="15" customHeight="1">
      <c r="A302" s="5605"/>
      <c r="B302" s="5608"/>
      <c r="C302" s="5614"/>
      <c r="D302" s="5614"/>
      <c r="E302" s="4927" t="s">
        <v>651</v>
      </c>
      <c r="F302" s="4928">
        <f t="shared" si="40"/>
        <v>116377</v>
      </c>
      <c r="G302" s="4928"/>
      <c r="H302" s="4928">
        <v>116377</v>
      </c>
      <c r="I302" s="4928"/>
      <c r="J302" s="4929"/>
    </row>
    <row r="303" spans="1:11" s="4930" customFormat="1" ht="15" customHeight="1">
      <c r="A303" s="5605"/>
      <c r="B303" s="5608"/>
      <c r="C303" s="5614"/>
      <c r="D303" s="5614"/>
      <c r="E303" s="4927" t="s">
        <v>652</v>
      </c>
      <c r="F303" s="4928">
        <f t="shared" si="40"/>
        <v>29623</v>
      </c>
      <c r="G303" s="4928"/>
      <c r="H303" s="4928"/>
      <c r="I303" s="4928">
        <v>29623</v>
      </c>
      <c r="J303" s="4929"/>
    </row>
    <row r="304" spans="1:11" s="4930" customFormat="1" ht="15" customHeight="1">
      <c r="A304" s="5605"/>
      <c r="B304" s="5608"/>
      <c r="C304" s="5614"/>
      <c r="D304" s="5614"/>
      <c r="E304" s="4927" t="s">
        <v>653</v>
      </c>
      <c r="F304" s="4928">
        <f t="shared" si="40"/>
        <v>191304</v>
      </c>
      <c r="G304" s="4928"/>
      <c r="H304" s="4928">
        <v>191304</v>
      </c>
      <c r="I304" s="4928"/>
      <c r="J304" s="4929"/>
    </row>
    <row r="305" spans="1:10" s="4930" customFormat="1" ht="15" customHeight="1">
      <c r="A305" s="5605"/>
      <c r="B305" s="5608"/>
      <c r="C305" s="5614"/>
      <c r="D305" s="5614"/>
      <c r="E305" s="4927" t="s">
        <v>654</v>
      </c>
      <c r="F305" s="4928">
        <f t="shared" si="40"/>
        <v>48696</v>
      </c>
      <c r="G305" s="4928"/>
      <c r="H305" s="4928"/>
      <c r="I305" s="4928">
        <v>48696</v>
      </c>
      <c r="J305" s="4929"/>
    </row>
    <row r="306" spans="1:10" s="4930" customFormat="1" ht="15" customHeight="1">
      <c r="A306" s="5605"/>
      <c r="B306" s="5608"/>
      <c r="C306" s="5614"/>
      <c r="D306" s="5614"/>
      <c r="E306" s="4927" t="s">
        <v>655</v>
      </c>
      <c r="F306" s="4928">
        <f t="shared" si="40"/>
        <v>27898</v>
      </c>
      <c r="G306" s="4928"/>
      <c r="H306" s="4928">
        <v>27898</v>
      </c>
      <c r="I306" s="4928"/>
      <c r="J306" s="4929"/>
    </row>
    <row r="307" spans="1:10" s="4930" customFormat="1" ht="15" customHeight="1">
      <c r="A307" s="5605"/>
      <c r="B307" s="5608"/>
      <c r="C307" s="5614"/>
      <c r="D307" s="5614"/>
      <c r="E307" s="4927" t="s">
        <v>656</v>
      </c>
      <c r="F307" s="4928">
        <f t="shared" si="40"/>
        <v>7102</v>
      </c>
      <c r="G307" s="4928"/>
      <c r="H307" s="4928"/>
      <c r="I307" s="4928">
        <v>7102</v>
      </c>
      <c r="J307" s="4929"/>
    </row>
    <row r="308" spans="1:10" s="4930" customFormat="1" ht="15" customHeight="1">
      <c r="A308" s="5605"/>
      <c r="B308" s="5608"/>
      <c r="C308" s="5614"/>
      <c r="D308" s="5614"/>
      <c r="E308" s="4927" t="s">
        <v>676</v>
      </c>
      <c r="F308" s="4928">
        <f t="shared" si="40"/>
        <v>15942</v>
      </c>
      <c r="G308" s="4928"/>
      <c r="H308" s="4928">
        <v>15942</v>
      </c>
      <c r="I308" s="4928"/>
      <c r="J308" s="4929"/>
    </row>
    <row r="309" spans="1:10" s="4930" customFormat="1" ht="15" customHeight="1">
      <c r="A309" s="5605"/>
      <c r="B309" s="5608"/>
      <c r="C309" s="5614"/>
      <c r="D309" s="5614"/>
      <c r="E309" s="4927" t="s">
        <v>677</v>
      </c>
      <c r="F309" s="4928">
        <f t="shared" si="40"/>
        <v>4058</v>
      </c>
      <c r="G309" s="4928"/>
      <c r="H309" s="4928"/>
      <c r="I309" s="4928">
        <v>4058</v>
      </c>
      <c r="J309" s="4929"/>
    </row>
    <row r="310" spans="1:10" s="4930" customFormat="1" ht="22.5">
      <c r="A310" s="5605"/>
      <c r="B310" s="5608"/>
      <c r="C310" s="5614"/>
      <c r="D310" s="5614"/>
      <c r="E310" s="4924" t="s">
        <v>1155</v>
      </c>
      <c r="F310" s="4925">
        <f>SUM(F311:F331)</f>
        <v>59000</v>
      </c>
      <c r="G310" s="4925">
        <f t="shared" ref="G310" si="41">SUM(G311:G331)</f>
        <v>0</v>
      </c>
      <c r="H310" s="4925">
        <f>SUM(H311:H331)</f>
        <v>47029</v>
      </c>
      <c r="I310" s="4925">
        <f t="shared" ref="I310:J310" si="42">SUM(I311:I331)</f>
        <v>11971</v>
      </c>
      <c r="J310" s="4926">
        <f t="shared" si="42"/>
        <v>0</v>
      </c>
    </row>
    <row r="311" spans="1:10" s="4930" customFormat="1" ht="15" hidden="1" customHeight="1">
      <c r="A311" s="5605"/>
      <c r="B311" s="5608"/>
      <c r="C311" s="5614"/>
      <c r="D311" s="5614"/>
      <c r="E311" s="4927" t="s">
        <v>662</v>
      </c>
      <c r="F311" s="4928">
        <f t="shared" ref="F311:F331" si="43">SUM(G311:J311)</f>
        <v>0</v>
      </c>
      <c r="G311" s="4928"/>
      <c r="H311" s="4928"/>
      <c r="I311" s="4928"/>
      <c r="J311" s="4929"/>
    </row>
    <row r="312" spans="1:10" s="4930" customFormat="1" ht="15" hidden="1" customHeight="1">
      <c r="A312" s="5605"/>
      <c r="B312" s="5608"/>
      <c r="C312" s="5614"/>
      <c r="D312" s="5614"/>
      <c r="E312" s="4927" t="s">
        <v>663</v>
      </c>
      <c r="F312" s="4928">
        <f t="shared" si="43"/>
        <v>0</v>
      </c>
      <c r="G312" s="4928"/>
      <c r="H312" s="4928"/>
      <c r="I312" s="4928"/>
      <c r="J312" s="4929"/>
    </row>
    <row r="313" spans="1:10" s="4930" customFormat="1" ht="15" hidden="1" customHeight="1">
      <c r="A313" s="5605"/>
      <c r="B313" s="5608"/>
      <c r="C313" s="5614"/>
      <c r="D313" s="5614"/>
      <c r="E313" s="4927" t="s">
        <v>809</v>
      </c>
      <c r="F313" s="4928">
        <f t="shared" si="43"/>
        <v>0</v>
      </c>
      <c r="G313" s="4928"/>
      <c r="H313" s="4928"/>
      <c r="I313" s="4928"/>
      <c r="J313" s="4929"/>
    </row>
    <row r="314" spans="1:10" s="4930" customFormat="1" ht="15" hidden="1" customHeight="1">
      <c r="A314" s="5605"/>
      <c r="B314" s="5608"/>
      <c r="C314" s="5614"/>
      <c r="D314" s="5614"/>
      <c r="E314" s="4927" t="s">
        <v>810</v>
      </c>
      <c r="F314" s="4928">
        <f t="shared" si="43"/>
        <v>0</v>
      </c>
      <c r="G314" s="4928"/>
      <c r="H314" s="4928"/>
      <c r="I314" s="4928"/>
      <c r="J314" s="4929"/>
    </row>
    <row r="315" spans="1:10" s="4930" customFormat="1" ht="15" customHeight="1">
      <c r="A315" s="5605"/>
      <c r="B315" s="5608"/>
      <c r="C315" s="5614"/>
      <c r="D315" s="5614"/>
      <c r="E315" s="4927" t="s">
        <v>789</v>
      </c>
      <c r="F315" s="4928">
        <f t="shared" si="43"/>
        <v>15942</v>
      </c>
      <c r="G315" s="4928"/>
      <c r="H315" s="4928">
        <v>15942</v>
      </c>
      <c r="I315" s="4928"/>
      <c r="J315" s="4929"/>
    </row>
    <row r="316" spans="1:10" s="4930" customFormat="1" ht="15" customHeight="1">
      <c r="A316" s="5605"/>
      <c r="B316" s="5608"/>
      <c r="C316" s="5614"/>
      <c r="D316" s="5614"/>
      <c r="E316" s="4927" t="s">
        <v>790</v>
      </c>
      <c r="F316" s="4928">
        <f t="shared" si="43"/>
        <v>4058</v>
      </c>
      <c r="G316" s="4928"/>
      <c r="H316" s="4928"/>
      <c r="I316" s="4928">
        <v>4058</v>
      </c>
      <c r="J316" s="4929"/>
    </row>
    <row r="317" spans="1:10" s="4930" customFormat="1" ht="15" customHeight="1">
      <c r="A317" s="5605"/>
      <c r="B317" s="5608"/>
      <c r="C317" s="5614"/>
      <c r="D317" s="5614"/>
      <c r="E317" s="4927" t="s">
        <v>666</v>
      </c>
      <c r="F317" s="4928">
        <f t="shared" si="43"/>
        <v>2790</v>
      </c>
      <c r="G317" s="4928"/>
      <c r="H317" s="4928">
        <v>2790</v>
      </c>
      <c r="I317" s="4928"/>
      <c r="J317" s="4929"/>
    </row>
    <row r="318" spans="1:10" s="4930" customFormat="1" ht="15" customHeight="1">
      <c r="A318" s="5605"/>
      <c r="B318" s="5608"/>
      <c r="C318" s="5614"/>
      <c r="D318" s="5614"/>
      <c r="E318" s="4927" t="s">
        <v>667</v>
      </c>
      <c r="F318" s="4928">
        <f t="shared" si="43"/>
        <v>710</v>
      </c>
      <c r="G318" s="4928"/>
      <c r="H318" s="4928"/>
      <c r="I318" s="4928">
        <v>710</v>
      </c>
      <c r="J318" s="4929"/>
    </row>
    <row r="319" spans="1:10" s="4930" customFormat="1" ht="15" customHeight="1">
      <c r="A319" s="5605"/>
      <c r="B319" s="5608"/>
      <c r="C319" s="5614"/>
      <c r="D319" s="5614"/>
      <c r="E319" s="4927" t="s">
        <v>811</v>
      </c>
      <c r="F319" s="4928">
        <f t="shared" si="43"/>
        <v>4384</v>
      </c>
      <c r="G319" s="4928"/>
      <c r="H319" s="4928">
        <v>4384</v>
      </c>
      <c r="I319" s="4928"/>
      <c r="J319" s="4929"/>
    </row>
    <row r="320" spans="1:10" s="4930" customFormat="1" ht="15" customHeight="1">
      <c r="A320" s="5605"/>
      <c r="B320" s="5608"/>
      <c r="C320" s="5614"/>
      <c r="D320" s="5614"/>
      <c r="E320" s="4927" t="s">
        <v>812</v>
      </c>
      <c r="F320" s="4928">
        <f t="shared" si="43"/>
        <v>1116</v>
      </c>
      <c r="G320" s="4928"/>
      <c r="H320" s="4928"/>
      <c r="I320" s="4928">
        <v>1116</v>
      </c>
      <c r="J320" s="4929"/>
    </row>
    <row r="321" spans="1:10" s="4930" customFormat="1" ht="15" customHeight="1">
      <c r="A321" s="5605"/>
      <c r="B321" s="5608"/>
      <c r="C321" s="5614"/>
      <c r="D321" s="5614"/>
      <c r="E321" s="4927" t="s">
        <v>813</v>
      </c>
      <c r="F321" s="4928">
        <f t="shared" si="43"/>
        <v>17935</v>
      </c>
      <c r="G321" s="4928"/>
      <c r="H321" s="4928">
        <v>17935</v>
      </c>
      <c r="I321" s="4928"/>
      <c r="J321" s="4929"/>
    </row>
    <row r="322" spans="1:10" s="4930" customFormat="1" ht="15" customHeight="1">
      <c r="A322" s="5605"/>
      <c r="B322" s="5608"/>
      <c r="C322" s="5614"/>
      <c r="D322" s="5614"/>
      <c r="E322" s="4927" t="s">
        <v>814</v>
      </c>
      <c r="F322" s="4928">
        <f t="shared" si="43"/>
        <v>4565</v>
      </c>
      <c r="G322" s="4928"/>
      <c r="H322" s="4928"/>
      <c r="I322" s="4928">
        <v>4565</v>
      </c>
      <c r="J322" s="4929"/>
    </row>
    <row r="323" spans="1:10" s="4930" customFormat="1" ht="15" customHeight="1">
      <c r="A323" s="5605"/>
      <c r="B323" s="5608"/>
      <c r="C323" s="5614"/>
      <c r="D323" s="5614"/>
      <c r="E323" s="4927" t="s">
        <v>670</v>
      </c>
      <c r="F323" s="4928">
        <f t="shared" si="43"/>
        <v>3188</v>
      </c>
      <c r="G323" s="4928"/>
      <c r="H323" s="4928">
        <v>3188</v>
      </c>
      <c r="I323" s="4928"/>
      <c r="J323" s="4929"/>
    </row>
    <row r="324" spans="1:10" s="4930" customFormat="1" ht="15" customHeight="1">
      <c r="A324" s="5605"/>
      <c r="B324" s="5608"/>
      <c r="C324" s="5614"/>
      <c r="D324" s="5614"/>
      <c r="E324" s="4927" t="s">
        <v>671</v>
      </c>
      <c r="F324" s="4928">
        <f t="shared" si="43"/>
        <v>812</v>
      </c>
      <c r="G324" s="4928"/>
      <c r="H324" s="4928"/>
      <c r="I324" s="4928">
        <v>812</v>
      </c>
      <c r="J324" s="4929"/>
    </row>
    <row r="325" spans="1:10" s="4930" customFormat="1" ht="15" customHeight="1">
      <c r="A325" s="5605"/>
      <c r="B325" s="5608"/>
      <c r="C325" s="5614"/>
      <c r="D325" s="5614"/>
      <c r="E325" s="4927" t="s">
        <v>795</v>
      </c>
      <c r="F325" s="4928">
        <f t="shared" si="43"/>
        <v>1196</v>
      </c>
      <c r="G325" s="4928"/>
      <c r="H325" s="4928">
        <v>1196</v>
      </c>
      <c r="I325" s="4928"/>
      <c r="J325" s="4929"/>
    </row>
    <row r="326" spans="1:10" s="4930" customFormat="1" ht="15" customHeight="1">
      <c r="A326" s="5605"/>
      <c r="B326" s="5608"/>
      <c r="C326" s="5614"/>
      <c r="D326" s="5614"/>
      <c r="E326" s="4927" t="s">
        <v>796</v>
      </c>
      <c r="F326" s="4928">
        <f t="shared" si="43"/>
        <v>304</v>
      </c>
      <c r="G326" s="4928"/>
      <c r="H326" s="4928"/>
      <c r="I326" s="4928">
        <v>304</v>
      </c>
      <c r="J326" s="4929"/>
    </row>
    <row r="327" spans="1:10" s="4930" customFormat="1" ht="15" customHeight="1">
      <c r="A327" s="5605"/>
      <c r="B327" s="5608"/>
      <c r="C327" s="5614"/>
      <c r="D327" s="5614"/>
      <c r="E327" s="4927" t="s">
        <v>674</v>
      </c>
      <c r="F327" s="4928">
        <f t="shared" si="43"/>
        <v>1594</v>
      </c>
      <c r="G327" s="4928"/>
      <c r="H327" s="4928">
        <v>1594</v>
      </c>
      <c r="I327" s="4928"/>
      <c r="J327" s="4929"/>
    </row>
    <row r="328" spans="1:10" s="4930" customFormat="1" ht="15" customHeight="1">
      <c r="A328" s="5605"/>
      <c r="B328" s="5608"/>
      <c r="C328" s="5614"/>
      <c r="D328" s="5614"/>
      <c r="E328" s="4927" t="s">
        <v>675</v>
      </c>
      <c r="F328" s="4928">
        <f t="shared" si="43"/>
        <v>406</v>
      </c>
      <c r="G328" s="4928"/>
      <c r="H328" s="4928"/>
      <c r="I328" s="4928">
        <v>406</v>
      </c>
      <c r="J328" s="4929"/>
    </row>
    <row r="329" spans="1:10" s="4930" customFormat="1" ht="15" hidden="1" customHeight="1">
      <c r="A329" s="5605"/>
      <c r="B329" s="5608"/>
      <c r="C329" s="5614"/>
      <c r="D329" s="5614"/>
      <c r="E329" s="4927" t="s">
        <v>1183</v>
      </c>
      <c r="F329" s="4928">
        <f t="shared" si="43"/>
        <v>0</v>
      </c>
      <c r="G329" s="4928"/>
      <c r="H329" s="4928"/>
      <c r="I329" s="4928"/>
      <c r="J329" s="4929"/>
    </row>
    <row r="330" spans="1:10" s="4930" customFormat="1" ht="15" hidden="1" customHeight="1">
      <c r="A330" s="5605"/>
      <c r="B330" s="5608"/>
      <c r="C330" s="5614"/>
      <c r="D330" s="5614"/>
      <c r="E330" s="4927" t="s">
        <v>125</v>
      </c>
      <c r="F330" s="4928">
        <f t="shared" si="43"/>
        <v>0</v>
      </c>
      <c r="G330" s="4928"/>
      <c r="H330" s="4928"/>
      <c r="I330" s="4928"/>
      <c r="J330" s="4929"/>
    </row>
    <row r="331" spans="1:10" s="4930" customFormat="1" ht="15" hidden="1" customHeight="1">
      <c r="A331" s="5605"/>
      <c r="B331" s="5608"/>
      <c r="C331" s="5614"/>
      <c r="D331" s="5614"/>
      <c r="E331" s="4927" t="s">
        <v>1184</v>
      </c>
      <c r="F331" s="4928">
        <f t="shared" si="43"/>
        <v>0</v>
      </c>
      <c r="G331" s="4928"/>
      <c r="H331" s="4928"/>
      <c r="I331" s="4928"/>
      <c r="J331" s="4929"/>
    </row>
    <row r="332" spans="1:10" s="4930" customFormat="1" ht="15" customHeight="1">
      <c r="A332" s="5606"/>
      <c r="B332" s="5609"/>
      <c r="C332" s="5615"/>
      <c r="D332" s="5615"/>
      <c r="E332" s="4931" t="s">
        <v>1156</v>
      </c>
      <c r="F332" s="4922">
        <f>SUM(F333:F334)</f>
        <v>0</v>
      </c>
      <c r="G332" s="4922">
        <f>SUM(G333:G334)</f>
        <v>0</v>
      </c>
      <c r="H332" s="4922">
        <f>SUM(H333:H334)</f>
        <v>0</v>
      </c>
      <c r="I332" s="4922">
        <f>SUM(I333:I334)</f>
        <v>0</v>
      </c>
      <c r="J332" s="4923">
        <f>SUM(J333:J334)</f>
        <v>0</v>
      </c>
    </row>
    <row r="333" spans="1:10" s="4930" customFormat="1" ht="15" hidden="1" customHeight="1">
      <c r="A333" s="4934"/>
      <c r="B333" s="4946"/>
      <c r="C333" s="4937"/>
      <c r="D333" s="4937"/>
      <c r="E333" s="4938"/>
      <c r="F333" s="4939">
        <f>SUM(G333:J333)</f>
        <v>0</v>
      </c>
      <c r="G333" s="4939"/>
      <c r="H333" s="4939"/>
      <c r="I333" s="4939"/>
      <c r="J333" s="4940"/>
    </row>
    <row r="334" spans="1:10" s="4930" customFormat="1" ht="15" hidden="1" customHeight="1">
      <c r="A334" s="4934"/>
      <c r="B334" s="4946"/>
      <c r="C334" s="4937"/>
      <c r="D334" s="4937"/>
      <c r="E334" s="4947"/>
      <c r="F334" s="4939">
        <f>SUM(G334:J334)</f>
        <v>0</v>
      </c>
      <c r="G334" s="4939"/>
      <c r="H334" s="4939"/>
      <c r="I334" s="4939"/>
      <c r="J334" s="4940"/>
    </row>
    <row r="335" spans="1:10" s="4930" customFormat="1" ht="22.5" customHeight="1">
      <c r="A335" s="5604" t="s">
        <v>1185</v>
      </c>
      <c r="B335" s="5607" t="s">
        <v>1186</v>
      </c>
      <c r="C335" s="5613" t="s">
        <v>445</v>
      </c>
      <c r="D335" s="5613" t="s">
        <v>805</v>
      </c>
      <c r="E335" s="4916" t="s">
        <v>1152</v>
      </c>
      <c r="F335" s="4917">
        <f>SUM(F336,F360)</f>
        <v>1671854</v>
      </c>
      <c r="G335" s="4917">
        <f>SUM(G336,G360)</f>
        <v>0</v>
      </c>
      <c r="H335" s="4917">
        <f>SUM(H336,H360)</f>
        <v>1332633</v>
      </c>
      <c r="I335" s="4917">
        <f>SUM(I336,I360)</f>
        <v>339221</v>
      </c>
      <c r="J335" s="4918">
        <f>SUM(J336,J360)</f>
        <v>0</v>
      </c>
    </row>
    <row r="336" spans="1:10" s="4930" customFormat="1" ht="21">
      <c r="A336" s="5605"/>
      <c r="B336" s="5608"/>
      <c r="C336" s="5614"/>
      <c r="D336" s="5614"/>
      <c r="E336" s="4921" t="s">
        <v>1153</v>
      </c>
      <c r="F336" s="4922">
        <f>SUM(F337,F342,F351)</f>
        <v>1139854</v>
      </c>
      <c r="G336" s="4922">
        <f>SUM(G337,G342,G351)</f>
        <v>0</v>
      </c>
      <c r="H336" s="4922">
        <f>SUM(H337,H342,H351)</f>
        <v>908576</v>
      </c>
      <c r="I336" s="4922">
        <f>SUM(I337,I342,I351)</f>
        <v>231278</v>
      </c>
      <c r="J336" s="4923">
        <f>SUM(J337,J342,J351)</f>
        <v>0</v>
      </c>
    </row>
    <row r="337" spans="1:11" s="4920" customFormat="1" ht="15" customHeight="1">
      <c r="A337" s="5605"/>
      <c r="B337" s="5608"/>
      <c r="C337" s="5614"/>
      <c r="D337" s="5614"/>
      <c r="E337" s="4924" t="s">
        <v>1161</v>
      </c>
      <c r="F337" s="4925">
        <f>SUM(F338:F341)</f>
        <v>893056</v>
      </c>
      <c r="G337" s="4925">
        <f>SUM(G338:G341)</f>
        <v>0</v>
      </c>
      <c r="H337" s="4925">
        <f>SUM(H338:H341)</f>
        <v>711855</v>
      </c>
      <c r="I337" s="4925">
        <f>SUM(I338:I341)</f>
        <v>181201</v>
      </c>
      <c r="J337" s="4926">
        <f>SUM(J338:J341)</f>
        <v>0</v>
      </c>
      <c r="K337" s="4930"/>
    </row>
    <row r="338" spans="1:11" s="4920" customFormat="1" ht="15" customHeight="1">
      <c r="A338" s="5605"/>
      <c r="B338" s="5608"/>
      <c r="C338" s="5614"/>
      <c r="D338" s="5614"/>
      <c r="E338" s="4927" t="s">
        <v>689</v>
      </c>
      <c r="F338" s="4928">
        <f>SUM(G338:J338)</f>
        <v>177963</v>
      </c>
      <c r="G338" s="4928"/>
      <c r="H338" s="4928">
        <v>177963</v>
      </c>
      <c r="I338" s="4928"/>
      <c r="J338" s="4929"/>
      <c r="K338" s="4930"/>
    </row>
    <row r="339" spans="1:11" s="4920" customFormat="1" ht="15" customHeight="1">
      <c r="A339" s="5605"/>
      <c r="B339" s="5608"/>
      <c r="C339" s="5614"/>
      <c r="D339" s="5614"/>
      <c r="E339" s="4927" t="s">
        <v>715</v>
      </c>
      <c r="F339" s="4928">
        <f t="shared" ref="F339:F341" si="44">SUM(G339:J339)</f>
        <v>45301</v>
      </c>
      <c r="G339" s="4928"/>
      <c r="H339" s="4928"/>
      <c r="I339" s="4928">
        <v>45301</v>
      </c>
      <c r="J339" s="4929"/>
      <c r="K339" s="4930"/>
    </row>
    <row r="340" spans="1:11" s="4920" customFormat="1" ht="15" customHeight="1">
      <c r="A340" s="5605"/>
      <c r="B340" s="5608"/>
      <c r="C340" s="5614"/>
      <c r="D340" s="5614"/>
      <c r="E340" s="4927" t="s">
        <v>89</v>
      </c>
      <c r="F340" s="4928">
        <f t="shared" si="44"/>
        <v>533892</v>
      </c>
      <c r="G340" s="4928"/>
      <c r="H340" s="4928">
        <v>533892</v>
      </c>
      <c r="I340" s="4928"/>
      <c r="J340" s="4929"/>
      <c r="K340" s="4930"/>
    </row>
    <row r="341" spans="1:11" s="4920" customFormat="1" ht="15" customHeight="1">
      <c r="A341" s="5605"/>
      <c r="B341" s="5608"/>
      <c r="C341" s="5614"/>
      <c r="D341" s="5614"/>
      <c r="E341" s="4927" t="s">
        <v>95</v>
      </c>
      <c r="F341" s="4928">
        <f t="shared" si="44"/>
        <v>135900</v>
      </c>
      <c r="G341" s="4928"/>
      <c r="H341" s="4928"/>
      <c r="I341" s="4928">
        <v>135900</v>
      </c>
      <c r="J341" s="4929"/>
      <c r="K341" s="4930"/>
    </row>
    <row r="342" spans="1:11" s="4930" customFormat="1" ht="22.5">
      <c r="A342" s="5605"/>
      <c r="B342" s="5608"/>
      <c r="C342" s="5614"/>
      <c r="D342" s="5614"/>
      <c r="E342" s="4924" t="s">
        <v>1154</v>
      </c>
      <c r="F342" s="4925">
        <f>SUM(F343:F350)</f>
        <v>70000</v>
      </c>
      <c r="G342" s="4925">
        <f>SUM(G343:G350)</f>
        <v>0</v>
      </c>
      <c r="H342" s="4925">
        <f>SUM(H343:H350)</f>
        <v>55797</v>
      </c>
      <c r="I342" s="4925">
        <f>SUM(I343:I350)</f>
        <v>14203</v>
      </c>
      <c r="J342" s="4926">
        <f>SUM(J343:J350)</f>
        <v>0</v>
      </c>
    </row>
    <row r="343" spans="1:11" s="4930" customFormat="1" ht="15" customHeight="1">
      <c r="A343" s="5605"/>
      <c r="B343" s="5608"/>
      <c r="C343" s="5614"/>
      <c r="D343" s="5614"/>
      <c r="E343" s="4927" t="s">
        <v>649</v>
      </c>
      <c r="F343" s="4928">
        <f t="shared" ref="F343:F350" si="45">SUM(G343:J343)</f>
        <v>46060</v>
      </c>
      <c r="G343" s="4928"/>
      <c r="H343" s="4928">
        <v>46060</v>
      </c>
      <c r="I343" s="4928"/>
      <c r="J343" s="4929"/>
    </row>
    <row r="344" spans="1:11" s="4930" customFormat="1" ht="15" customHeight="1">
      <c r="A344" s="5605"/>
      <c r="B344" s="5608"/>
      <c r="C344" s="5614"/>
      <c r="D344" s="5614"/>
      <c r="E344" s="4927" t="s">
        <v>650</v>
      </c>
      <c r="F344" s="4928">
        <f t="shared" si="45"/>
        <v>11781</v>
      </c>
      <c r="G344" s="4928"/>
      <c r="H344" s="4928"/>
      <c r="I344" s="4928">
        <v>11781</v>
      </c>
      <c r="J344" s="4929"/>
    </row>
    <row r="345" spans="1:11" s="4930" customFormat="1" ht="15" customHeight="1">
      <c r="A345" s="5605"/>
      <c r="B345" s="5608"/>
      <c r="C345" s="5614"/>
      <c r="D345" s="5614"/>
      <c r="E345" s="4927" t="s">
        <v>653</v>
      </c>
      <c r="F345" s="4928">
        <f t="shared" si="45"/>
        <v>7917</v>
      </c>
      <c r="G345" s="4928"/>
      <c r="H345" s="4928">
        <v>7917</v>
      </c>
      <c r="I345" s="4928"/>
      <c r="J345" s="4929"/>
    </row>
    <row r="346" spans="1:11" s="4930" customFormat="1" ht="15" customHeight="1">
      <c r="A346" s="5605"/>
      <c r="B346" s="5608"/>
      <c r="C346" s="5614"/>
      <c r="D346" s="5614"/>
      <c r="E346" s="4927" t="s">
        <v>654</v>
      </c>
      <c r="F346" s="4928">
        <f t="shared" si="45"/>
        <v>2026</v>
      </c>
      <c r="G346" s="4928"/>
      <c r="H346" s="4928"/>
      <c r="I346" s="4928">
        <v>2026</v>
      </c>
      <c r="J346" s="4929"/>
    </row>
    <row r="347" spans="1:11" s="4930" customFormat="1" ht="15" customHeight="1">
      <c r="A347" s="5605"/>
      <c r="B347" s="5608"/>
      <c r="C347" s="5614"/>
      <c r="D347" s="5614"/>
      <c r="E347" s="4927" t="s">
        <v>655</v>
      </c>
      <c r="F347" s="4928">
        <f t="shared" si="45"/>
        <v>1130</v>
      </c>
      <c r="G347" s="4928"/>
      <c r="H347" s="4928">
        <v>1130</v>
      </c>
      <c r="I347" s="4928"/>
      <c r="J347" s="4929"/>
    </row>
    <row r="348" spans="1:11" s="4930" customFormat="1" ht="15" customHeight="1">
      <c r="A348" s="5605"/>
      <c r="B348" s="5608"/>
      <c r="C348" s="5614"/>
      <c r="D348" s="5614"/>
      <c r="E348" s="4927" t="s">
        <v>656</v>
      </c>
      <c r="F348" s="4928">
        <f t="shared" si="45"/>
        <v>235</v>
      </c>
      <c r="G348" s="4928"/>
      <c r="H348" s="4928"/>
      <c r="I348" s="4928">
        <v>235</v>
      </c>
      <c r="J348" s="4929"/>
    </row>
    <row r="349" spans="1:11" s="4930" customFormat="1" ht="15" customHeight="1">
      <c r="A349" s="5605"/>
      <c r="B349" s="5608"/>
      <c r="C349" s="5614"/>
      <c r="D349" s="5614"/>
      <c r="E349" s="4927" t="s">
        <v>676</v>
      </c>
      <c r="F349" s="4928">
        <f t="shared" si="45"/>
        <v>690</v>
      </c>
      <c r="G349" s="4928"/>
      <c r="H349" s="4928">
        <v>690</v>
      </c>
      <c r="I349" s="4928"/>
      <c r="J349" s="4929"/>
    </row>
    <row r="350" spans="1:11" s="4930" customFormat="1" ht="15" customHeight="1">
      <c r="A350" s="5605"/>
      <c r="B350" s="5608"/>
      <c r="C350" s="5614"/>
      <c r="D350" s="5614"/>
      <c r="E350" s="4927" t="s">
        <v>677</v>
      </c>
      <c r="F350" s="4928">
        <f t="shared" si="45"/>
        <v>161</v>
      </c>
      <c r="G350" s="4928"/>
      <c r="H350" s="4928"/>
      <c r="I350" s="4928">
        <v>161</v>
      </c>
      <c r="J350" s="4929"/>
    </row>
    <row r="351" spans="1:11" s="4930" customFormat="1" ht="22.5">
      <c r="A351" s="5605"/>
      <c r="B351" s="5608"/>
      <c r="C351" s="5614"/>
      <c r="D351" s="5614"/>
      <c r="E351" s="4924" t="s">
        <v>1155</v>
      </c>
      <c r="F351" s="4925">
        <f>SUM(F352:F359)</f>
        <v>176798</v>
      </c>
      <c r="G351" s="4925">
        <f>SUM(G352:G359)</f>
        <v>0</v>
      </c>
      <c r="H351" s="4925">
        <f>SUM(H352:H359)</f>
        <v>140924</v>
      </c>
      <c r="I351" s="4925">
        <f>SUM(I352:I359)</f>
        <v>35874</v>
      </c>
      <c r="J351" s="4926">
        <f>SUM(J352:J359)</f>
        <v>0</v>
      </c>
    </row>
    <row r="352" spans="1:11" s="4930" customFormat="1" ht="15" hidden="1" customHeight="1">
      <c r="A352" s="5605"/>
      <c r="B352" s="5608"/>
      <c r="C352" s="5614"/>
      <c r="D352" s="5614"/>
      <c r="E352" s="4927" t="s">
        <v>659</v>
      </c>
      <c r="F352" s="4928">
        <f t="shared" ref="F352:F359" si="46">SUM(G352:J352)</f>
        <v>0</v>
      </c>
      <c r="G352" s="4928"/>
      <c r="H352" s="4928"/>
      <c r="I352" s="4928"/>
      <c r="J352" s="4929"/>
    </row>
    <row r="353" spans="1:10" s="4930" customFormat="1" ht="15" hidden="1" customHeight="1">
      <c r="A353" s="5605"/>
      <c r="B353" s="5608"/>
      <c r="C353" s="5614"/>
      <c r="D353" s="5614"/>
      <c r="E353" s="4927" t="s">
        <v>661</v>
      </c>
      <c r="F353" s="4928">
        <f t="shared" si="46"/>
        <v>0</v>
      </c>
      <c r="G353" s="4928"/>
      <c r="H353" s="4928"/>
      <c r="I353" s="4928"/>
      <c r="J353" s="4929"/>
    </row>
    <row r="354" spans="1:10" s="4930" customFormat="1" ht="15" customHeight="1">
      <c r="A354" s="5605"/>
      <c r="B354" s="5608"/>
      <c r="C354" s="5614"/>
      <c r="D354" s="5614"/>
      <c r="E354" s="4927" t="s">
        <v>666</v>
      </c>
      <c r="F354" s="4928">
        <f t="shared" si="46"/>
        <v>125779</v>
      </c>
      <c r="G354" s="4928"/>
      <c r="H354" s="4928">
        <v>125779</v>
      </c>
      <c r="I354" s="4928"/>
      <c r="J354" s="4929"/>
    </row>
    <row r="355" spans="1:10" s="4930" customFormat="1" ht="15" customHeight="1">
      <c r="A355" s="5605"/>
      <c r="B355" s="5608"/>
      <c r="C355" s="5614"/>
      <c r="D355" s="5614"/>
      <c r="E355" s="4927" t="s">
        <v>667</v>
      </c>
      <c r="F355" s="4928">
        <f t="shared" si="46"/>
        <v>32019</v>
      </c>
      <c r="G355" s="4928"/>
      <c r="H355" s="4928"/>
      <c r="I355" s="4928">
        <v>32019</v>
      </c>
      <c r="J355" s="4929"/>
    </row>
    <row r="356" spans="1:10" s="4930" customFormat="1" ht="15" customHeight="1">
      <c r="A356" s="5605"/>
      <c r="B356" s="5608"/>
      <c r="C356" s="5614"/>
      <c r="D356" s="5614"/>
      <c r="E356" s="4927" t="s">
        <v>670</v>
      </c>
      <c r="F356" s="4928">
        <f t="shared" si="46"/>
        <v>8768</v>
      </c>
      <c r="G356" s="4928"/>
      <c r="H356" s="4928">
        <v>8768</v>
      </c>
      <c r="I356" s="4928"/>
      <c r="J356" s="4929"/>
    </row>
    <row r="357" spans="1:10" s="4930" customFormat="1" ht="15" customHeight="1">
      <c r="A357" s="5605"/>
      <c r="B357" s="5608"/>
      <c r="C357" s="5614"/>
      <c r="D357" s="5614"/>
      <c r="E357" s="4927" t="s">
        <v>671</v>
      </c>
      <c r="F357" s="4928">
        <f t="shared" si="46"/>
        <v>2232</v>
      </c>
      <c r="G357" s="4928"/>
      <c r="H357" s="4928"/>
      <c r="I357" s="4928">
        <v>2232</v>
      </c>
      <c r="J357" s="4929"/>
    </row>
    <row r="358" spans="1:10" s="4930" customFormat="1" ht="15" customHeight="1">
      <c r="A358" s="5605"/>
      <c r="B358" s="5608"/>
      <c r="C358" s="5614"/>
      <c r="D358" s="5614"/>
      <c r="E358" s="4927" t="s">
        <v>674</v>
      </c>
      <c r="F358" s="4928">
        <f t="shared" si="46"/>
        <v>6377</v>
      </c>
      <c r="G358" s="4928"/>
      <c r="H358" s="4928">
        <v>6377</v>
      </c>
      <c r="I358" s="4928"/>
      <c r="J358" s="4929"/>
    </row>
    <row r="359" spans="1:10" s="4930" customFormat="1" ht="15" customHeight="1">
      <c r="A359" s="5605"/>
      <c r="B359" s="5608"/>
      <c r="C359" s="5614"/>
      <c r="D359" s="5614"/>
      <c r="E359" s="4927" t="s">
        <v>675</v>
      </c>
      <c r="F359" s="4928">
        <f t="shared" si="46"/>
        <v>1623</v>
      </c>
      <c r="G359" s="4928"/>
      <c r="H359" s="4928"/>
      <c r="I359" s="4928">
        <v>1623</v>
      </c>
      <c r="J359" s="4929"/>
    </row>
    <row r="360" spans="1:10" s="4930" customFormat="1" ht="15" customHeight="1">
      <c r="A360" s="5605"/>
      <c r="B360" s="5608"/>
      <c r="C360" s="5614"/>
      <c r="D360" s="5614"/>
      <c r="E360" s="4931" t="s">
        <v>1156</v>
      </c>
      <c r="F360" s="4922">
        <f>SUM(F361:F364)</f>
        <v>532000</v>
      </c>
      <c r="G360" s="4922">
        <f>SUM(G361:G364)</f>
        <v>0</v>
      </c>
      <c r="H360" s="4922">
        <f>SUM(H361:H364)</f>
        <v>424057</v>
      </c>
      <c r="I360" s="4922">
        <f>SUM(I361:I364)</f>
        <v>107943</v>
      </c>
      <c r="J360" s="4923">
        <f>SUM(J361:J364)</f>
        <v>0</v>
      </c>
    </row>
    <row r="361" spans="1:10" s="4930" customFormat="1" ht="15" customHeight="1">
      <c r="A361" s="5605"/>
      <c r="B361" s="5608"/>
      <c r="C361" s="5614"/>
      <c r="D361" s="5614"/>
      <c r="E361" s="4927" t="s">
        <v>71</v>
      </c>
      <c r="F361" s="4928">
        <f>SUM(G361:J361)</f>
        <v>105217</v>
      </c>
      <c r="G361" s="4928"/>
      <c r="H361" s="4928">
        <v>105217</v>
      </c>
      <c r="I361" s="4928"/>
      <c r="J361" s="4929"/>
    </row>
    <row r="362" spans="1:10" s="4930" customFormat="1" ht="15" customHeight="1">
      <c r="A362" s="5605"/>
      <c r="B362" s="5608"/>
      <c r="C362" s="5614"/>
      <c r="D362" s="5614"/>
      <c r="E362" s="4927" t="s">
        <v>816</v>
      </c>
      <c r="F362" s="4928">
        <f t="shared" ref="F362:F364" si="47">SUM(G362:J362)</f>
        <v>26783</v>
      </c>
      <c r="G362" s="4928"/>
      <c r="H362" s="4928"/>
      <c r="I362" s="4928">
        <v>26783</v>
      </c>
      <c r="J362" s="4929"/>
    </row>
    <row r="363" spans="1:10" s="4930" customFormat="1" ht="15" customHeight="1">
      <c r="A363" s="5605"/>
      <c r="B363" s="5608"/>
      <c r="C363" s="5614"/>
      <c r="D363" s="5614"/>
      <c r="E363" s="4927" t="s">
        <v>229</v>
      </c>
      <c r="F363" s="4928">
        <f t="shared" si="47"/>
        <v>318840</v>
      </c>
      <c r="G363" s="4928"/>
      <c r="H363" s="4928">
        <v>318840</v>
      </c>
      <c r="I363" s="4928"/>
      <c r="J363" s="4929"/>
    </row>
    <row r="364" spans="1:10" s="4930" customFormat="1" ht="15" customHeight="1">
      <c r="A364" s="5606"/>
      <c r="B364" s="5609"/>
      <c r="C364" s="5615"/>
      <c r="D364" s="5615"/>
      <c r="E364" s="4933">
        <v>6259</v>
      </c>
      <c r="F364" s="4928">
        <f t="shared" si="47"/>
        <v>81160</v>
      </c>
      <c r="G364" s="4928"/>
      <c r="H364" s="4928"/>
      <c r="I364" s="4928">
        <v>81160</v>
      </c>
      <c r="J364" s="4929"/>
    </row>
    <row r="365" spans="1:10" s="4930" customFormat="1" ht="22.5">
      <c r="A365" s="5604" t="s">
        <v>1187</v>
      </c>
      <c r="B365" s="5607" t="s">
        <v>1188</v>
      </c>
      <c r="C365" s="5613" t="s">
        <v>44</v>
      </c>
      <c r="D365" s="5613" t="s">
        <v>46</v>
      </c>
      <c r="E365" s="4916" t="s">
        <v>1152</v>
      </c>
      <c r="F365" s="4917">
        <f>SUM(F366,F383)</f>
        <v>122178</v>
      </c>
      <c r="G365" s="4917">
        <f>SUM(G366,G383)</f>
        <v>122178</v>
      </c>
      <c r="H365" s="4917">
        <f>SUM(H366,H383)</f>
        <v>0</v>
      </c>
      <c r="I365" s="4917">
        <f>SUM(I366,I383)</f>
        <v>0</v>
      </c>
      <c r="J365" s="4918">
        <f>SUM(J366,J383)</f>
        <v>0</v>
      </c>
    </row>
    <row r="366" spans="1:10" s="4930" customFormat="1" ht="21">
      <c r="A366" s="5605"/>
      <c r="B366" s="5608"/>
      <c r="C366" s="5614"/>
      <c r="D366" s="5614"/>
      <c r="E366" s="4921" t="s">
        <v>1153</v>
      </c>
      <c r="F366" s="4922">
        <f>SUM(F367,F376)</f>
        <v>122178</v>
      </c>
      <c r="G366" s="4922">
        <f>SUM(G367,G376)</f>
        <v>122178</v>
      </c>
      <c r="H366" s="4922">
        <f>SUM(H367,H376)</f>
        <v>0</v>
      </c>
      <c r="I366" s="4922">
        <f>SUM(I367,I376)</f>
        <v>0</v>
      </c>
      <c r="J366" s="4923">
        <f>SUM(J367,J376)</f>
        <v>0</v>
      </c>
    </row>
    <row r="367" spans="1:10" s="4930" customFormat="1" ht="20.25" customHeight="1">
      <c r="A367" s="5605"/>
      <c r="B367" s="5608"/>
      <c r="C367" s="5614"/>
      <c r="D367" s="5614"/>
      <c r="E367" s="4924" t="s">
        <v>1154</v>
      </c>
      <c r="F367" s="4925">
        <f>SUM(F368:F375)</f>
        <v>65178</v>
      </c>
      <c r="G367" s="4925">
        <f>SUM(G368:G375)</f>
        <v>65178</v>
      </c>
      <c r="H367" s="4925">
        <f>SUM(H368:H375)</f>
        <v>0</v>
      </c>
      <c r="I367" s="4925">
        <f>SUM(I368:I375)</f>
        <v>0</v>
      </c>
      <c r="J367" s="4926">
        <f>SUM(J368:J375)</f>
        <v>0</v>
      </c>
    </row>
    <row r="368" spans="1:10" s="4930" customFormat="1" ht="15" customHeight="1">
      <c r="A368" s="5605"/>
      <c r="B368" s="5608"/>
      <c r="C368" s="5614"/>
      <c r="D368" s="5614"/>
      <c r="E368" s="4927" t="s">
        <v>649</v>
      </c>
      <c r="F368" s="4928">
        <f t="shared" ref="F368:F375" si="48">SUM(G368:J368)</f>
        <v>43358</v>
      </c>
      <c r="G368" s="4928">
        <v>43358</v>
      </c>
      <c r="H368" s="4928"/>
      <c r="I368" s="4928"/>
      <c r="J368" s="4929"/>
    </row>
    <row r="369" spans="1:10" s="4930" customFormat="1" ht="15" customHeight="1">
      <c r="A369" s="5605"/>
      <c r="B369" s="5608"/>
      <c r="C369" s="5614"/>
      <c r="D369" s="5614"/>
      <c r="E369" s="4927" t="s">
        <v>650</v>
      </c>
      <c r="F369" s="4928">
        <f t="shared" si="48"/>
        <v>10839</v>
      </c>
      <c r="G369" s="4928">
        <v>10839</v>
      </c>
      <c r="H369" s="4928"/>
      <c r="I369" s="4928"/>
      <c r="J369" s="4929"/>
    </row>
    <row r="370" spans="1:10" s="4930" customFormat="1" ht="15" customHeight="1">
      <c r="A370" s="5605"/>
      <c r="B370" s="5608"/>
      <c r="C370" s="5614"/>
      <c r="D370" s="5614"/>
      <c r="E370" s="4927" t="s">
        <v>653</v>
      </c>
      <c r="F370" s="4928">
        <f t="shared" si="48"/>
        <v>7394</v>
      </c>
      <c r="G370" s="4928">
        <v>7394</v>
      </c>
      <c r="H370" s="4928"/>
      <c r="I370" s="4928"/>
      <c r="J370" s="4929"/>
    </row>
    <row r="371" spans="1:10" s="4930" customFormat="1" ht="15" customHeight="1">
      <c r="A371" s="5605"/>
      <c r="B371" s="5608"/>
      <c r="C371" s="5614"/>
      <c r="D371" s="5614"/>
      <c r="E371" s="4927" t="s">
        <v>654</v>
      </c>
      <c r="F371" s="4928">
        <f t="shared" si="48"/>
        <v>1849</v>
      </c>
      <c r="G371" s="4928">
        <v>1849</v>
      </c>
      <c r="H371" s="4928"/>
      <c r="I371" s="4928"/>
      <c r="J371" s="4929"/>
    </row>
    <row r="372" spans="1:10" s="4930" customFormat="1" ht="15" customHeight="1">
      <c r="A372" s="5605"/>
      <c r="B372" s="5608"/>
      <c r="C372" s="5614"/>
      <c r="D372" s="5614"/>
      <c r="E372" s="4927" t="s">
        <v>655</v>
      </c>
      <c r="F372" s="4928">
        <f t="shared" si="48"/>
        <v>1070</v>
      </c>
      <c r="G372" s="4928">
        <v>1070</v>
      </c>
      <c r="H372" s="4928"/>
      <c r="I372" s="4928"/>
      <c r="J372" s="4929"/>
    </row>
    <row r="373" spans="1:10" s="4930" customFormat="1" ht="15" customHeight="1">
      <c r="A373" s="5605"/>
      <c r="B373" s="5608"/>
      <c r="C373" s="5614"/>
      <c r="D373" s="5614"/>
      <c r="E373" s="4927" t="s">
        <v>656</v>
      </c>
      <c r="F373" s="4928">
        <f t="shared" si="48"/>
        <v>268</v>
      </c>
      <c r="G373" s="4928">
        <v>268</v>
      </c>
      <c r="H373" s="4928"/>
      <c r="I373" s="4928"/>
      <c r="J373" s="4929"/>
    </row>
    <row r="374" spans="1:10" s="4930" customFormat="1" ht="15" customHeight="1">
      <c r="A374" s="5605"/>
      <c r="B374" s="5608"/>
      <c r="C374" s="5614"/>
      <c r="D374" s="5614"/>
      <c r="E374" s="4927" t="s">
        <v>676</v>
      </c>
      <c r="F374" s="4928">
        <f t="shared" si="48"/>
        <v>320</v>
      </c>
      <c r="G374" s="4928">
        <v>320</v>
      </c>
      <c r="H374" s="4928"/>
      <c r="I374" s="4928"/>
      <c r="J374" s="4929"/>
    </row>
    <row r="375" spans="1:10" s="4930" customFormat="1" ht="15" customHeight="1">
      <c r="A375" s="5605"/>
      <c r="B375" s="5608"/>
      <c r="C375" s="5614"/>
      <c r="D375" s="5614"/>
      <c r="E375" s="4927" t="s">
        <v>677</v>
      </c>
      <c r="F375" s="4928">
        <f t="shared" si="48"/>
        <v>80</v>
      </c>
      <c r="G375" s="4928">
        <v>80</v>
      </c>
      <c r="H375" s="4928"/>
      <c r="I375" s="4928"/>
      <c r="J375" s="4929"/>
    </row>
    <row r="376" spans="1:10" s="4930" customFormat="1" ht="21" customHeight="1">
      <c r="A376" s="5605"/>
      <c r="B376" s="5608"/>
      <c r="C376" s="5614"/>
      <c r="D376" s="5614"/>
      <c r="E376" s="4924" t="s">
        <v>1155</v>
      </c>
      <c r="F376" s="4925">
        <f>SUM(F377:F382)</f>
        <v>57000</v>
      </c>
      <c r="G376" s="4925">
        <f>SUM(G377:G382)</f>
        <v>57000</v>
      </c>
      <c r="H376" s="4925">
        <f>SUM(H377:H382)</f>
        <v>0</v>
      </c>
      <c r="I376" s="4925">
        <f>SUM(I377:I382)</f>
        <v>0</v>
      </c>
      <c r="J376" s="4926">
        <f>SUM(J377:J382)</f>
        <v>0</v>
      </c>
    </row>
    <row r="377" spans="1:10" s="4930" customFormat="1" ht="15" hidden="1" customHeight="1">
      <c r="A377" s="5605"/>
      <c r="B377" s="5608"/>
      <c r="C377" s="5614"/>
      <c r="D377" s="5614"/>
      <c r="E377" s="4927" t="s">
        <v>662</v>
      </c>
      <c r="F377" s="4928">
        <f t="shared" ref="F377:F382" si="49">SUM(G377:J377)</f>
        <v>0</v>
      </c>
      <c r="G377" s="4928"/>
      <c r="H377" s="4928"/>
      <c r="I377" s="4928"/>
      <c r="J377" s="4929"/>
    </row>
    <row r="378" spans="1:10" s="4930" customFormat="1" ht="15" hidden="1" customHeight="1">
      <c r="A378" s="5605"/>
      <c r="B378" s="5608"/>
      <c r="C378" s="5614"/>
      <c r="D378" s="5614"/>
      <c r="E378" s="4927" t="s">
        <v>663</v>
      </c>
      <c r="F378" s="4928">
        <f t="shared" si="49"/>
        <v>0</v>
      </c>
      <c r="G378" s="4928"/>
      <c r="H378" s="4928"/>
      <c r="I378" s="4928"/>
      <c r="J378" s="4929"/>
    </row>
    <row r="379" spans="1:10" s="4930" customFormat="1" ht="15" customHeight="1">
      <c r="A379" s="5605"/>
      <c r="B379" s="5608"/>
      <c r="C379" s="5614"/>
      <c r="D379" s="5614"/>
      <c r="E379" s="4927" t="s">
        <v>666</v>
      </c>
      <c r="F379" s="4928">
        <f t="shared" si="49"/>
        <v>29600</v>
      </c>
      <c r="G379" s="4928">
        <v>29600</v>
      </c>
      <c r="H379" s="4928"/>
      <c r="I379" s="4928"/>
      <c r="J379" s="4929"/>
    </row>
    <row r="380" spans="1:10" s="4930" customFormat="1" ht="15" customHeight="1">
      <c r="A380" s="5605"/>
      <c r="B380" s="5608"/>
      <c r="C380" s="5614"/>
      <c r="D380" s="5614"/>
      <c r="E380" s="4927" t="s">
        <v>667</v>
      </c>
      <c r="F380" s="4928">
        <f t="shared" si="49"/>
        <v>7400</v>
      </c>
      <c r="G380" s="4928">
        <v>7400</v>
      </c>
      <c r="H380" s="4928"/>
      <c r="I380" s="4928"/>
      <c r="J380" s="4929"/>
    </row>
    <row r="381" spans="1:10" s="4930" customFormat="1" ht="15" customHeight="1">
      <c r="A381" s="5605"/>
      <c r="B381" s="5608"/>
      <c r="C381" s="5614"/>
      <c r="D381" s="5614"/>
      <c r="E381" s="4927" t="s">
        <v>704</v>
      </c>
      <c r="F381" s="4928">
        <f t="shared" si="49"/>
        <v>16000</v>
      </c>
      <c r="G381" s="4928">
        <v>16000</v>
      </c>
      <c r="H381" s="4928"/>
      <c r="I381" s="4928"/>
      <c r="J381" s="4929"/>
    </row>
    <row r="382" spans="1:10" s="4930" customFormat="1" ht="15" customHeight="1">
      <c r="A382" s="5605"/>
      <c r="B382" s="5608"/>
      <c r="C382" s="5614"/>
      <c r="D382" s="5614"/>
      <c r="E382" s="4927" t="s">
        <v>706</v>
      </c>
      <c r="F382" s="4928">
        <f t="shared" si="49"/>
        <v>4000</v>
      </c>
      <c r="G382" s="4928">
        <v>4000</v>
      </c>
      <c r="H382" s="4928"/>
      <c r="I382" s="4928"/>
      <c r="J382" s="4929"/>
    </row>
    <row r="383" spans="1:10" s="4930" customFormat="1" ht="15" customHeight="1">
      <c r="A383" s="5606"/>
      <c r="B383" s="5609"/>
      <c r="C383" s="5615"/>
      <c r="D383" s="5615"/>
      <c r="E383" s="4931" t="s">
        <v>1156</v>
      </c>
      <c r="F383" s="4922">
        <f>SUM(F384:F385)</f>
        <v>0</v>
      </c>
      <c r="G383" s="4922">
        <f>SUM(G384:G385)</f>
        <v>0</v>
      </c>
      <c r="H383" s="4922">
        <f>SUM(H384:H385)</f>
        <v>0</v>
      </c>
      <c r="I383" s="4922">
        <f>SUM(I384:I385)</f>
        <v>0</v>
      </c>
      <c r="J383" s="4923">
        <f>SUM(J384:J385)</f>
        <v>0</v>
      </c>
    </row>
    <row r="384" spans="1:10" s="4930" customFormat="1" ht="15" hidden="1" customHeight="1">
      <c r="A384" s="4934"/>
      <c r="B384" s="4946"/>
      <c r="C384" s="4937"/>
      <c r="D384" s="4937"/>
      <c r="E384" s="4938"/>
      <c r="F384" s="4939">
        <f>SUM(G384:J384)</f>
        <v>0</v>
      </c>
      <c r="G384" s="4939"/>
      <c r="H384" s="4939"/>
      <c r="I384" s="4939"/>
      <c r="J384" s="4940"/>
    </row>
    <row r="385" spans="1:11" s="4930" customFormat="1" ht="15" hidden="1" customHeight="1">
      <c r="A385" s="4934"/>
      <c r="B385" s="4946"/>
      <c r="C385" s="4937"/>
      <c r="D385" s="4937"/>
      <c r="E385" s="4947"/>
      <c r="F385" s="4939">
        <f>SUM(G385:J385)</f>
        <v>0</v>
      </c>
      <c r="G385" s="4939"/>
      <c r="H385" s="4939"/>
      <c r="I385" s="4939"/>
      <c r="J385" s="4940"/>
    </row>
    <row r="386" spans="1:11" s="4930" customFormat="1" ht="22.5">
      <c r="A386" s="5604" t="s">
        <v>1189</v>
      </c>
      <c r="B386" s="5607" t="s">
        <v>1190</v>
      </c>
      <c r="C386" s="5613" t="s">
        <v>44</v>
      </c>
      <c r="D386" s="5613" t="s">
        <v>46</v>
      </c>
      <c r="E386" s="4916" t="s">
        <v>1152</v>
      </c>
      <c r="F386" s="4917">
        <f>SUM(F387,F410)</f>
        <v>1625537</v>
      </c>
      <c r="G386" s="4917">
        <f>SUM(G387,G410)</f>
        <v>198559</v>
      </c>
      <c r="H386" s="4917">
        <f>SUM(H387,H410)</f>
        <v>1426978</v>
      </c>
      <c r="I386" s="4917">
        <f>SUM(I387,I410)</f>
        <v>0</v>
      </c>
      <c r="J386" s="4918">
        <f>SUM(J387,J410)</f>
        <v>0</v>
      </c>
    </row>
    <row r="387" spans="1:11" s="4930" customFormat="1" ht="21">
      <c r="A387" s="5605"/>
      <c r="B387" s="5608"/>
      <c r="C387" s="5614"/>
      <c r="D387" s="5614"/>
      <c r="E387" s="4921" t="s">
        <v>1153</v>
      </c>
      <c r="F387" s="4922">
        <f>SUM(F388,F390,F401)</f>
        <v>1625537</v>
      </c>
      <c r="G387" s="4922">
        <f t="shared" ref="G387:J387" si="50">SUM(G388,G390,G401)</f>
        <v>198559</v>
      </c>
      <c r="H387" s="4922">
        <f t="shared" si="50"/>
        <v>1426978</v>
      </c>
      <c r="I387" s="4922">
        <f t="shared" si="50"/>
        <v>0</v>
      </c>
      <c r="J387" s="4923">
        <f t="shared" si="50"/>
        <v>0</v>
      </c>
    </row>
    <row r="388" spans="1:11" s="4920" customFormat="1" ht="15" customHeight="1">
      <c r="A388" s="5605"/>
      <c r="B388" s="5608"/>
      <c r="C388" s="5614"/>
      <c r="D388" s="5614"/>
      <c r="E388" s="4924" t="s">
        <v>1161</v>
      </c>
      <c r="F388" s="4925">
        <f>F389</f>
        <v>1426978</v>
      </c>
      <c r="G388" s="4925">
        <f t="shared" ref="G388:J388" si="51">G389</f>
        <v>0</v>
      </c>
      <c r="H388" s="4925">
        <f t="shared" si="51"/>
        <v>1426978</v>
      </c>
      <c r="I388" s="4925">
        <f t="shared" si="51"/>
        <v>0</v>
      </c>
      <c r="J388" s="4926">
        <f t="shared" si="51"/>
        <v>0</v>
      </c>
      <c r="K388" s="4930"/>
    </row>
    <row r="389" spans="1:11" s="4920" customFormat="1" ht="15" customHeight="1">
      <c r="A389" s="5605"/>
      <c r="B389" s="5608"/>
      <c r="C389" s="5614"/>
      <c r="D389" s="5614"/>
      <c r="E389" s="4927" t="s">
        <v>689</v>
      </c>
      <c r="F389" s="4928">
        <f>SUM(G389:J389)</f>
        <v>1426978</v>
      </c>
      <c r="G389" s="4928"/>
      <c r="H389" s="4928">
        <v>1426978</v>
      </c>
      <c r="I389" s="4928"/>
      <c r="J389" s="4929"/>
      <c r="K389" s="4930"/>
    </row>
    <row r="390" spans="1:11" s="4930" customFormat="1" ht="21" customHeight="1">
      <c r="A390" s="5605"/>
      <c r="B390" s="5608"/>
      <c r="C390" s="5614"/>
      <c r="D390" s="5614"/>
      <c r="E390" s="4924" t="s">
        <v>1154</v>
      </c>
      <c r="F390" s="4925">
        <f>SUM(F391:F400)</f>
        <v>168559</v>
      </c>
      <c r="G390" s="4925">
        <f>SUM(G391:G400)</f>
        <v>168559</v>
      </c>
      <c r="H390" s="4925">
        <f>SUM(H391:H400)</f>
        <v>0</v>
      </c>
      <c r="I390" s="4925">
        <f>SUM(I391:I400)</f>
        <v>0</v>
      </c>
      <c r="J390" s="4926">
        <f>SUM(J391:J400)</f>
        <v>0</v>
      </c>
    </row>
    <row r="391" spans="1:11" s="4930" customFormat="1" ht="15" customHeight="1">
      <c r="A391" s="5605"/>
      <c r="B391" s="5608"/>
      <c r="C391" s="5614"/>
      <c r="D391" s="5614"/>
      <c r="E391" s="4927" t="s">
        <v>649</v>
      </c>
      <c r="F391" s="4928">
        <f t="shared" ref="F391:F400" si="52">SUM(G391:J391)</f>
        <v>111271</v>
      </c>
      <c r="G391" s="4928">
        <v>111271</v>
      </c>
      <c r="H391" s="4928"/>
      <c r="I391" s="4928"/>
      <c r="J391" s="4929"/>
    </row>
    <row r="392" spans="1:11" s="4930" customFormat="1" ht="15" customHeight="1">
      <c r="A392" s="5605"/>
      <c r="B392" s="5608"/>
      <c r="C392" s="5614"/>
      <c r="D392" s="5614"/>
      <c r="E392" s="4927" t="s">
        <v>650</v>
      </c>
      <c r="F392" s="4928">
        <f t="shared" si="52"/>
        <v>27817</v>
      </c>
      <c r="G392" s="4928">
        <v>27817</v>
      </c>
      <c r="H392" s="4928"/>
      <c r="I392" s="4928"/>
      <c r="J392" s="4929"/>
    </row>
    <row r="393" spans="1:11" s="4930" customFormat="1" ht="15" customHeight="1">
      <c r="A393" s="5605"/>
      <c r="B393" s="5608"/>
      <c r="C393" s="5614"/>
      <c r="D393" s="5614"/>
      <c r="E393" s="4927" t="s">
        <v>653</v>
      </c>
      <c r="F393" s="4928">
        <f t="shared" si="52"/>
        <v>19116</v>
      </c>
      <c r="G393" s="4928">
        <v>19116</v>
      </c>
      <c r="H393" s="4928"/>
      <c r="I393" s="4928"/>
      <c r="J393" s="4929"/>
    </row>
    <row r="394" spans="1:11" s="4930" customFormat="1" ht="15" customHeight="1">
      <c r="A394" s="5605"/>
      <c r="B394" s="5608"/>
      <c r="C394" s="5614"/>
      <c r="D394" s="5614"/>
      <c r="E394" s="4927" t="s">
        <v>654</v>
      </c>
      <c r="F394" s="4928">
        <f t="shared" si="52"/>
        <v>4779</v>
      </c>
      <c r="G394" s="4928">
        <v>4779</v>
      </c>
      <c r="H394" s="4928"/>
      <c r="I394" s="4928"/>
      <c r="J394" s="4929"/>
    </row>
    <row r="395" spans="1:11" s="4930" customFormat="1" ht="15" customHeight="1">
      <c r="A395" s="5605"/>
      <c r="B395" s="5608"/>
      <c r="C395" s="5614"/>
      <c r="D395" s="5614"/>
      <c r="E395" s="4927" t="s">
        <v>655</v>
      </c>
      <c r="F395" s="4928">
        <f t="shared" si="52"/>
        <v>2767</v>
      </c>
      <c r="G395" s="4928">
        <v>2767</v>
      </c>
      <c r="H395" s="4928"/>
      <c r="I395" s="4928"/>
      <c r="J395" s="4929"/>
    </row>
    <row r="396" spans="1:11" s="4930" customFormat="1" ht="15" customHeight="1">
      <c r="A396" s="5605"/>
      <c r="B396" s="5608"/>
      <c r="C396" s="5614"/>
      <c r="D396" s="5614"/>
      <c r="E396" s="4927" t="s">
        <v>656</v>
      </c>
      <c r="F396" s="4928">
        <f t="shared" si="52"/>
        <v>692</v>
      </c>
      <c r="G396" s="4928">
        <v>692</v>
      </c>
      <c r="H396" s="4928"/>
      <c r="I396" s="4928"/>
      <c r="J396" s="4929"/>
    </row>
    <row r="397" spans="1:11" s="4930" customFormat="1" ht="15" hidden="1" customHeight="1">
      <c r="A397" s="5605"/>
      <c r="B397" s="5608"/>
      <c r="C397" s="5614"/>
      <c r="D397" s="5614"/>
      <c r="E397" s="4927" t="s">
        <v>657</v>
      </c>
      <c r="F397" s="4928">
        <f t="shared" si="52"/>
        <v>0</v>
      </c>
      <c r="G397" s="4928"/>
      <c r="H397" s="4928"/>
      <c r="I397" s="4928"/>
      <c r="J397" s="4929"/>
    </row>
    <row r="398" spans="1:11" s="4930" customFormat="1" ht="15" hidden="1" customHeight="1">
      <c r="A398" s="5605"/>
      <c r="B398" s="5608"/>
      <c r="C398" s="5614"/>
      <c r="D398" s="5614"/>
      <c r="E398" s="4927" t="s">
        <v>658</v>
      </c>
      <c r="F398" s="4928">
        <f t="shared" si="52"/>
        <v>0</v>
      </c>
      <c r="G398" s="4928"/>
      <c r="H398" s="4928"/>
      <c r="I398" s="4928"/>
      <c r="J398" s="4929"/>
    </row>
    <row r="399" spans="1:11" s="4930" customFormat="1" ht="15" customHeight="1">
      <c r="A399" s="5605"/>
      <c r="B399" s="5608"/>
      <c r="C399" s="5614"/>
      <c r="D399" s="5614"/>
      <c r="E399" s="4927" t="s">
        <v>676</v>
      </c>
      <c r="F399" s="4928">
        <f t="shared" si="52"/>
        <v>1694</v>
      </c>
      <c r="G399" s="4928">
        <v>1694</v>
      </c>
      <c r="H399" s="4928"/>
      <c r="I399" s="4928"/>
      <c r="J399" s="4929"/>
    </row>
    <row r="400" spans="1:11" s="4930" customFormat="1" ht="15" customHeight="1">
      <c r="A400" s="5605"/>
      <c r="B400" s="5608"/>
      <c r="C400" s="5614"/>
      <c r="D400" s="5614"/>
      <c r="E400" s="4927" t="s">
        <v>677</v>
      </c>
      <c r="F400" s="4928">
        <f t="shared" si="52"/>
        <v>423</v>
      </c>
      <c r="G400" s="4928">
        <v>423</v>
      </c>
      <c r="H400" s="4928"/>
      <c r="I400" s="4928"/>
      <c r="J400" s="4929"/>
    </row>
    <row r="401" spans="1:10" s="4930" customFormat="1" ht="22.5">
      <c r="A401" s="5605"/>
      <c r="B401" s="5608"/>
      <c r="C401" s="5614"/>
      <c r="D401" s="5614"/>
      <c r="E401" s="4924" t="s">
        <v>1155</v>
      </c>
      <c r="F401" s="4925">
        <f>SUM(F402:F409)</f>
        <v>30000</v>
      </c>
      <c r="G401" s="4925">
        <f>SUM(G402:G409)</f>
        <v>30000</v>
      </c>
      <c r="H401" s="4925">
        <f>SUM(H402:H409)</f>
        <v>0</v>
      </c>
      <c r="I401" s="4925">
        <f>SUM(I402:I409)</f>
        <v>0</v>
      </c>
      <c r="J401" s="4926">
        <f>SUM(J402:J409)</f>
        <v>0</v>
      </c>
    </row>
    <row r="402" spans="1:10" s="4930" customFormat="1" ht="15" hidden="1" customHeight="1">
      <c r="A402" s="5605"/>
      <c r="B402" s="5608"/>
      <c r="C402" s="5614"/>
      <c r="D402" s="5614"/>
      <c r="E402" s="4927" t="s">
        <v>662</v>
      </c>
      <c r="F402" s="4928">
        <f t="shared" ref="F402:F409" si="53">SUM(G402:J402)</f>
        <v>0</v>
      </c>
      <c r="G402" s="4928"/>
      <c r="H402" s="4928"/>
      <c r="I402" s="4928"/>
      <c r="J402" s="4929"/>
    </row>
    <row r="403" spans="1:10" s="4930" customFormat="1" ht="15" hidden="1" customHeight="1">
      <c r="A403" s="5605"/>
      <c r="B403" s="5608"/>
      <c r="C403" s="5614"/>
      <c r="D403" s="5614"/>
      <c r="E403" s="4927" t="s">
        <v>663</v>
      </c>
      <c r="F403" s="4928">
        <f t="shared" si="53"/>
        <v>0</v>
      </c>
      <c r="G403" s="4928"/>
      <c r="H403" s="4928"/>
      <c r="I403" s="4928"/>
      <c r="J403" s="4929"/>
    </row>
    <row r="404" spans="1:10" s="4930" customFormat="1" ht="15" customHeight="1">
      <c r="A404" s="5605"/>
      <c r="B404" s="5608"/>
      <c r="C404" s="5614"/>
      <c r="D404" s="5614"/>
      <c r="E404" s="4927" t="s">
        <v>666</v>
      </c>
      <c r="F404" s="4928">
        <f t="shared" si="53"/>
        <v>5600</v>
      </c>
      <c r="G404" s="4928">
        <v>5600</v>
      </c>
      <c r="H404" s="4928"/>
      <c r="I404" s="4928"/>
      <c r="J404" s="4929"/>
    </row>
    <row r="405" spans="1:10" s="4930" customFormat="1" ht="15" customHeight="1">
      <c r="A405" s="5605"/>
      <c r="B405" s="5608"/>
      <c r="C405" s="5614"/>
      <c r="D405" s="5614"/>
      <c r="E405" s="4927" t="s">
        <v>667</v>
      </c>
      <c r="F405" s="4928">
        <f t="shared" si="53"/>
        <v>1400</v>
      </c>
      <c r="G405" s="4928">
        <v>1400</v>
      </c>
      <c r="H405" s="4928"/>
      <c r="I405" s="4928"/>
      <c r="J405" s="4929"/>
    </row>
    <row r="406" spans="1:10" s="4930" customFormat="1" ht="15" hidden="1" customHeight="1">
      <c r="A406" s="5605"/>
      <c r="B406" s="5608"/>
      <c r="C406" s="5614"/>
      <c r="D406" s="5614"/>
      <c r="E406" s="4927" t="s">
        <v>670</v>
      </c>
      <c r="F406" s="4928">
        <f t="shared" si="53"/>
        <v>0</v>
      </c>
      <c r="G406" s="4928"/>
      <c r="H406" s="4928"/>
      <c r="I406" s="4928"/>
      <c r="J406" s="4929"/>
    </row>
    <row r="407" spans="1:10" s="4930" customFormat="1" ht="15" hidden="1" customHeight="1">
      <c r="A407" s="5605"/>
      <c r="B407" s="5608"/>
      <c r="C407" s="5614"/>
      <c r="D407" s="5614"/>
      <c r="E407" s="4927" t="s">
        <v>671</v>
      </c>
      <c r="F407" s="4928">
        <f t="shared" si="53"/>
        <v>0</v>
      </c>
      <c r="G407" s="4928"/>
      <c r="H407" s="4928"/>
      <c r="I407" s="4928"/>
      <c r="J407" s="4929"/>
    </row>
    <row r="408" spans="1:10" s="4930" customFormat="1" ht="15" customHeight="1">
      <c r="A408" s="5605"/>
      <c r="B408" s="5608"/>
      <c r="C408" s="5614"/>
      <c r="D408" s="5614"/>
      <c r="E408" s="4927" t="s">
        <v>704</v>
      </c>
      <c r="F408" s="4928">
        <f t="shared" si="53"/>
        <v>18400</v>
      </c>
      <c r="G408" s="4928">
        <v>18400</v>
      </c>
      <c r="H408" s="4928"/>
      <c r="I408" s="4928"/>
      <c r="J408" s="4929"/>
    </row>
    <row r="409" spans="1:10" s="4930" customFormat="1" ht="15" customHeight="1">
      <c r="A409" s="5605"/>
      <c r="B409" s="5608"/>
      <c r="C409" s="5614"/>
      <c r="D409" s="5614"/>
      <c r="E409" s="4927" t="s">
        <v>706</v>
      </c>
      <c r="F409" s="4928">
        <f t="shared" si="53"/>
        <v>4600</v>
      </c>
      <c r="G409" s="4928">
        <v>4600</v>
      </c>
      <c r="H409" s="4928"/>
      <c r="I409" s="4928"/>
      <c r="J409" s="4929"/>
    </row>
    <row r="410" spans="1:10" s="4930" customFormat="1" ht="15" customHeight="1">
      <c r="A410" s="5606"/>
      <c r="B410" s="5609"/>
      <c r="C410" s="5615"/>
      <c r="D410" s="5615"/>
      <c r="E410" s="4931" t="s">
        <v>1156</v>
      </c>
      <c r="F410" s="4922">
        <f>SUM(F411:F412)</f>
        <v>0</v>
      </c>
      <c r="G410" s="4922">
        <f>SUM(G411:G412)</f>
        <v>0</v>
      </c>
      <c r="H410" s="4922">
        <f>SUM(H411:H412)</f>
        <v>0</v>
      </c>
      <c r="I410" s="4922">
        <f>SUM(I411:I412)</f>
        <v>0</v>
      </c>
      <c r="J410" s="4923">
        <f>SUM(J411:J412)</f>
        <v>0</v>
      </c>
    </row>
    <row r="411" spans="1:10" s="4930" customFormat="1" ht="15" hidden="1" customHeight="1">
      <c r="A411" s="4934"/>
      <c r="B411" s="4946"/>
      <c r="C411" s="4937"/>
      <c r="D411" s="4937"/>
      <c r="E411" s="4938"/>
      <c r="F411" s="4939">
        <f>SUM(G411:J411)</f>
        <v>0</v>
      </c>
      <c r="G411" s="4939"/>
      <c r="H411" s="4939"/>
      <c r="I411" s="4939"/>
      <c r="J411" s="4940"/>
    </row>
    <row r="412" spans="1:10" s="4930" customFormat="1" ht="15" hidden="1" customHeight="1">
      <c r="A412" s="4934"/>
      <c r="B412" s="4946"/>
      <c r="C412" s="4937"/>
      <c r="D412" s="4937"/>
      <c r="E412" s="4947"/>
      <c r="F412" s="4939">
        <f>SUM(G412:J412)</f>
        <v>0</v>
      </c>
      <c r="G412" s="4939"/>
      <c r="H412" s="4939"/>
      <c r="I412" s="4939"/>
      <c r="J412" s="4940"/>
    </row>
    <row r="413" spans="1:10" s="4930" customFormat="1" ht="22.5">
      <c r="A413" s="5604" t="s">
        <v>1191</v>
      </c>
      <c r="B413" s="5607" t="s">
        <v>1192</v>
      </c>
      <c r="C413" s="5613" t="s">
        <v>358</v>
      </c>
      <c r="D413" s="5613" t="s">
        <v>507</v>
      </c>
      <c r="E413" s="4916" t="s">
        <v>1152</v>
      </c>
      <c r="F413" s="4917">
        <f>SUM(F414,F433)</f>
        <v>247664</v>
      </c>
      <c r="G413" s="4917">
        <f>SUM(G414,G433)</f>
        <v>247664</v>
      </c>
      <c r="H413" s="4917">
        <f>SUM(H414,H433)</f>
        <v>0</v>
      </c>
      <c r="I413" s="4917">
        <f>SUM(I414,I433)</f>
        <v>0</v>
      </c>
      <c r="J413" s="4918">
        <f>SUM(J414,J433)</f>
        <v>0</v>
      </c>
    </row>
    <row r="414" spans="1:10" s="4930" customFormat="1" ht="21">
      <c r="A414" s="5605"/>
      <c r="B414" s="5608"/>
      <c r="C414" s="5614"/>
      <c r="D414" s="5614"/>
      <c r="E414" s="4921" t="s">
        <v>1153</v>
      </c>
      <c r="F414" s="4922">
        <f>SUM(F415,F426)</f>
        <v>247664</v>
      </c>
      <c r="G414" s="4922">
        <f>SUM(G415,G426)</f>
        <v>247664</v>
      </c>
      <c r="H414" s="4922">
        <f>SUM(H415,H426)</f>
        <v>0</v>
      </c>
      <c r="I414" s="4922">
        <f>SUM(I415,I426)</f>
        <v>0</v>
      </c>
      <c r="J414" s="4923">
        <f>SUM(J415,J426)</f>
        <v>0</v>
      </c>
    </row>
    <row r="415" spans="1:10" s="4930" customFormat="1" ht="22.5">
      <c r="A415" s="5605"/>
      <c r="B415" s="5608"/>
      <c r="C415" s="5614"/>
      <c r="D415" s="5614"/>
      <c r="E415" s="4924" t="s">
        <v>1154</v>
      </c>
      <c r="F415" s="4925">
        <f>SUM(F416:F425)</f>
        <v>155554</v>
      </c>
      <c r="G415" s="4925">
        <f>SUM(G416:G425)</f>
        <v>155554</v>
      </c>
      <c r="H415" s="4925">
        <f>SUM(H416:H425)</f>
        <v>0</v>
      </c>
      <c r="I415" s="4925">
        <f>SUM(I416:I425)</f>
        <v>0</v>
      </c>
      <c r="J415" s="4926">
        <f>SUM(J416:J425)</f>
        <v>0</v>
      </c>
    </row>
    <row r="416" spans="1:10" s="4930" customFormat="1" ht="15" customHeight="1">
      <c r="A416" s="5605"/>
      <c r="B416" s="5608"/>
      <c r="C416" s="5614"/>
      <c r="D416" s="5614"/>
      <c r="E416" s="4927" t="s">
        <v>649</v>
      </c>
      <c r="F416" s="4928">
        <f t="shared" ref="F416:F425" si="54">SUM(G416:J416)</f>
        <v>103601</v>
      </c>
      <c r="G416" s="4928">
        <v>103601</v>
      </c>
      <c r="H416" s="4928"/>
      <c r="I416" s="4928"/>
      <c r="J416" s="4929"/>
    </row>
    <row r="417" spans="1:10" s="4930" customFormat="1" ht="15" customHeight="1">
      <c r="A417" s="5605"/>
      <c r="B417" s="5608"/>
      <c r="C417" s="5614"/>
      <c r="D417" s="5614"/>
      <c r="E417" s="4927" t="s">
        <v>650</v>
      </c>
      <c r="F417" s="4928">
        <f t="shared" si="54"/>
        <v>25901</v>
      </c>
      <c r="G417" s="4928">
        <v>25901</v>
      </c>
      <c r="H417" s="4928"/>
      <c r="I417" s="4928"/>
      <c r="J417" s="4929"/>
    </row>
    <row r="418" spans="1:10" s="4930" customFormat="1" ht="15" customHeight="1">
      <c r="A418" s="5605"/>
      <c r="B418" s="5608"/>
      <c r="C418" s="5614"/>
      <c r="D418" s="5614"/>
      <c r="E418" s="4927" t="s">
        <v>653</v>
      </c>
      <c r="F418" s="4928">
        <f t="shared" si="54"/>
        <v>17648</v>
      </c>
      <c r="G418" s="4928">
        <v>17648</v>
      </c>
      <c r="H418" s="4928"/>
      <c r="I418" s="4928"/>
      <c r="J418" s="4929"/>
    </row>
    <row r="419" spans="1:10" s="4930" customFormat="1" ht="15" customHeight="1">
      <c r="A419" s="5605"/>
      <c r="B419" s="5608"/>
      <c r="C419" s="5614"/>
      <c r="D419" s="5614"/>
      <c r="E419" s="4927" t="s">
        <v>654</v>
      </c>
      <c r="F419" s="4928">
        <f t="shared" si="54"/>
        <v>4412</v>
      </c>
      <c r="G419" s="4928">
        <v>4412</v>
      </c>
      <c r="H419" s="4928"/>
      <c r="I419" s="4928"/>
      <c r="J419" s="4929"/>
    </row>
    <row r="420" spans="1:10" s="4930" customFormat="1" ht="15" customHeight="1">
      <c r="A420" s="5605"/>
      <c r="B420" s="5608"/>
      <c r="C420" s="5614"/>
      <c r="D420" s="5614"/>
      <c r="E420" s="4927" t="s">
        <v>655</v>
      </c>
      <c r="F420" s="4928">
        <f t="shared" si="54"/>
        <v>2554</v>
      </c>
      <c r="G420" s="4928">
        <v>2554</v>
      </c>
      <c r="H420" s="4928"/>
      <c r="I420" s="4928"/>
      <c r="J420" s="4929"/>
    </row>
    <row r="421" spans="1:10" s="4930" customFormat="1" ht="15" customHeight="1">
      <c r="A421" s="5605"/>
      <c r="B421" s="5608"/>
      <c r="C421" s="5614"/>
      <c r="D421" s="5614"/>
      <c r="E421" s="4927" t="s">
        <v>656</v>
      </c>
      <c r="F421" s="4928">
        <f t="shared" si="54"/>
        <v>638</v>
      </c>
      <c r="G421" s="4928">
        <v>638</v>
      </c>
      <c r="H421" s="4928"/>
      <c r="I421" s="4928"/>
      <c r="J421" s="4929"/>
    </row>
    <row r="422" spans="1:10" s="4930" customFormat="1" ht="15" hidden="1" customHeight="1">
      <c r="A422" s="5605"/>
      <c r="B422" s="5608"/>
      <c r="C422" s="5614"/>
      <c r="D422" s="5614"/>
      <c r="E422" s="4927" t="s">
        <v>657</v>
      </c>
      <c r="F422" s="4928">
        <f t="shared" si="54"/>
        <v>0</v>
      </c>
      <c r="G422" s="4928"/>
      <c r="H422" s="4928"/>
      <c r="I422" s="4928"/>
      <c r="J422" s="4929"/>
    </row>
    <row r="423" spans="1:10" s="4930" customFormat="1" ht="15" hidden="1" customHeight="1">
      <c r="A423" s="5605"/>
      <c r="B423" s="5608"/>
      <c r="C423" s="5614"/>
      <c r="D423" s="5614"/>
      <c r="E423" s="4927" t="s">
        <v>658</v>
      </c>
      <c r="F423" s="4928">
        <f t="shared" si="54"/>
        <v>0</v>
      </c>
      <c r="G423" s="4928"/>
      <c r="H423" s="4928"/>
      <c r="I423" s="4928"/>
      <c r="J423" s="4929"/>
    </row>
    <row r="424" spans="1:10" s="4930" customFormat="1" ht="15" customHeight="1">
      <c r="A424" s="5605"/>
      <c r="B424" s="5608"/>
      <c r="C424" s="5614"/>
      <c r="D424" s="5614"/>
      <c r="E424" s="4927" t="s">
        <v>676</v>
      </c>
      <c r="F424" s="4928">
        <f t="shared" si="54"/>
        <v>640</v>
      </c>
      <c r="G424" s="4928">
        <v>640</v>
      </c>
      <c r="H424" s="4928"/>
      <c r="I424" s="4928"/>
      <c r="J424" s="4929"/>
    </row>
    <row r="425" spans="1:10" s="4930" customFormat="1" ht="15" customHeight="1">
      <c r="A425" s="5605"/>
      <c r="B425" s="5608"/>
      <c r="C425" s="5614"/>
      <c r="D425" s="5614"/>
      <c r="E425" s="4927" t="s">
        <v>677</v>
      </c>
      <c r="F425" s="4928">
        <f t="shared" si="54"/>
        <v>160</v>
      </c>
      <c r="G425" s="4928">
        <v>160</v>
      </c>
      <c r="H425" s="4928"/>
      <c r="I425" s="4928"/>
      <c r="J425" s="4929"/>
    </row>
    <row r="426" spans="1:10" s="4930" customFormat="1" ht="20.25" customHeight="1">
      <c r="A426" s="5605"/>
      <c r="B426" s="5608"/>
      <c r="C426" s="5614"/>
      <c r="D426" s="5614"/>
      <c r="E426" s="4924" t="s">
        <v>1155</v>
      </c>
      <c r="F426" s="4925">
        <f>SUM(F427:F432)</f>
        <v>92110</v>
      </c>
      <c r="G426" s="4925">
        <f>SUM(G427:G432)</f>
        <v>92110</v>
      </c>
      <c r="H426" s="4925">
        <f>SUM(H427:H432)</f>
        <v>0</v>
      </c>
      <c r="I426" s="4925">
        <f>SUM(I427:I432)</f>
        <v>0</v>
      </c>
      <c r="J426" s="4926">
        <f>SUM(J427:J432)</f>
        <v>0</v>
      </c>
    </row>
    <row r="427" spans="1:10" s="4930" customFormat="1" ht="15" customHeight="1">
      <c r="A427" s="5605"/>
      <c r="B427" s="5608"/>
      <c r="C427" s="5614"/>
      <c r="D427" s="5614"/>
      <c r="E427" s="4927" t="s">
        <v>662</v>
      </c>
      <c r="F427" s="4928">
        <f t="shared" ref="F427:F432" si="55">SUM(G427:J427)</f>
        <v>2385</v>
      </c>
      <c r="G427" s="4928">
        <v>2385</v>
      </c>
      <c r="H427" s="4928"/>
      <c r="I427" s="4928"/>
      <c r="J427" s="4929"/>
    </row>
    <row r="428" spans="1:10" s="4930" customFormat="1" ht="15" customHeight="1">
      <c r="A428" s="5605"/>
      <c r="B428" s="5608"/>
      <c r="C428" s="5614"/>
      <c r="D428" s="5614"/>
      <c r="E428" s="4927" t="s">
        <v>663</v>
      </c>
      <c r="F428" s="4928">
        <f t="shared" si="55"/>
        <v>596</v>
      </c>
      <c r="G428" s="4928">
        <v>596</v>
      </c>
      <c r="H428" s="4928"/>
      <c r="I428" s="4928"/>
      <c r="J428" s="4929"/>
    </row>
    <row r="429" spans="1:10" s="4930" customFormat="1" ht="15" customHeight="1">
      <c r="A429" s="5605"/>
      <c r="B429" s="5608"/>
      <c r="C429" s="5614"/>
      <c r="D429" s="5614"/>
      <c r="E429" s="4927" t="s">
        <v>666</v>
      </c>
      <c r="F429" s="4928">
        <f t="shared" si="55"/>
        <v>49570</v>
      </c>
      <c r="G429" s="4928">
        <v>49570</v>
      </c>
      <c r="H429" s="4928"/>
      <c r="I429" s="4928"/>
      <c r="J429" s="4929"/>
    </row>
    <row r="430" spans="1:10" s="4930" customFormat="1" ht="15" customHeight="1">
      <c r="A430" s="5605"/>
      <c r="B430" s="5608"/>
      <c r="C430" s="5614"/>
      <c r="D430" s="5614"/>
      <c r="E430" s="4927" t="s">
        <v>667</v>
      </c>
      <c r="F430" s="4928">
        <f t="shared" si="55"/>
        <v>12393</v>
      </c>
      <c r="G430" s="4928">
        <v>12393</v>
      </c>
      <c r="H430" s="4928"/>
      <c r="I430" s="4928"/>
      <c r="J430" s="4929"/>
    </row>
    <row r="431" spans="1:10" s="4930" customFormat="1" ht="15" customHeight="1">
      <c r="A431" s="5605"/>
      <c r="B431" s="5608"/>
      <c r="C431" s="5614"/>
      <c r="D431" s="5614"/>
      <c r="E431" s="4927" t="s">
        <v>704</v>
      </c>
      <c r="F431" s="4928">
        <f t="shared" si="55"/>
        <v>21733</v>
      </c>
      <c r="G431" s="4928">
        <v>21733</v>
      </c>
      <c r="H431" s="4928"/>
      <c r="I431" s="4928"/>
      <c r="J431" s="4929"/>
    </row>
    <row r="432" spans="1:10" s="4930" customFormat="1" ht="15" customHeight="1">
      <c r="A432" s="5605"/>
      <c r="B432" s="5608"/>
      <c r="C432" s="5614"/>
      <c r="D432" s="5614"/>
      <c r="E432" s="4927" t="s">
        <v>706</v>
      </c>
      <c r="F432" s="4928">
        <f t="shared" si="55"/>
        <v>5433</v>
      </c>
      <c r="G432" s="4928">
        <v>5433</v>
      </c>
      <c r="H432" s="4928"/>
      <c r="I432" s="4928"/>
      <c r="J432" s="4929"/>
    </row>
    <row r="433" spans="1:10" s="4930" customFormat="1" ht="12">
      <c r="A433" s="5606"/>
      <c r="B433" s="5609"/>
      <c r="C433" s="5615"/>
      <c r="D433" s="5615"/>
      <c r="E433" s="4931" t="s">
        <v>1156</v>
      </c>
      <c r="F433" s="4922">
        <f>SUM(F434:F435)</f>
        <v>0</v>
      </c>
      <c r="G433" s="4922">
        <f>SUM(G434:G435)</f>
        <v>0</v>
      </c>
      <c r="H433" s="4922">
        <f>SUM(H434:H435)</f>
        <v>0</v>
      </c>
      <c r="I433" s="4922">
        <f>SUM(I434:I435)</f>
        <v>0</v>
      </c>
      <c r="J433" s="4923">
        <f>SUM(J434:J435)</f>
        <v>0</v>
      </c>
    </row>
    <row r="434" spans="1:10" s="4930" customFormat="1" ht="15" hidden="1" customHeight="1">
      <c r="A434" s="4934"/>
      <c r="B434" s="4946"/>
      <c r="C434" s="4937"/>
      <c r="D434" s="4937"/>
      <c r="E434" s="4938"/>
      <c r="F434" s="4939">
        <f>SUM(G434:J434)</f>
        <v>0</v>
      </c>
      <c r="G434" s="4939"/>
      <c r="H434" s="4939"/>
      <c r="I434" s="4939"/>
      <c r="J434" s="4940"/>
    </row>
    <row r="435" spans="1:10" s="4930" customFormat="1" ht="15" hidden="1" customHeight="1">
      <c r="A435" s="4934"/>
      <c r="B435" s="4946"/>
      <c r="C435" s="4937"/>
      <c r="D435" s="4937"/>
      <c r="E435" s="4947"/>
      <c r="F435" s="4939">
        <f>SUM(G435:J435)</f>
        <v>0</v>
      </c>
      <c r="G435" s="4939"/>
      <c r="H435" s="4939"/>
      <c r="I435" s="4939"/>
      <c r="J435" s="4940"/>
    </row>
    <row r="436" spans="1:10" s="4930" customFormat="1" ht="22.5">
      <c r="A436" s="5604" t="s">
        <v>1193</v>
      </c>
      <c r="B436" s="5607" t="s">
        <v>1194</v>
      </c>
      <c r="C436" s="5613" t="s">
        <v>358</v>
      </c>
      <c r="D436" s="5613" t="s">
        <v>507</v>
      </c>
      <c r="E436" s="4916" t="s">
        <v>1152</v>
      </c>
      <c r="F436" s="4917">
        <f>SUM(F437,F456)</f>
        <v>221691</v>
      </c>
      <c r="G436" s="4917">
        <f>SUM(G437,G456)</f>
        <v>221691</v>
      </c>
      <c r="H436" s="4917">
        <f>SUM(H437,H456)</f>
        <v>0</v>
      </c>
      <c r="I436" s="4917">
        <f>SUM(I437,I456)</f>
        <v>0</v>
      </c>
      <c r="J436" s="4918">
        <f>SUM(J437,J456)</f>
        <v>0</v>
      </c>
    </row>
    <row r="437" spans="1:10" s="4930" customFormat="1" ht="21">
      <c r="A437" s="5605"/>
      <c r="B437" s="5608"/>
      <c r="C437" s="5614"/>
      <c r="D437" s="5614"/>
      <c r="E437" s="4921" t="s">
        <v>1153</v>
      </c>
      <c r="F437" s="4922">
        <f>SUM(F438,F449)</f>
        <v>221691</v>
      </c>
      <c r="G437" s="4922">
        <f>SUM(G438,G449)</f>
        <v>221691</v>
      </c>
      <c r="H437" s="4922">
        <f>SUM(H438,H449)</f>
        <v>0</v>
      </c>
      <c r="I437" s="4922">
        <f>SUM(I438,I449)</f>
        <v>0</v>
      </c>
      <c r="J437" s="4923">
        <f>SUM(J438,J449)</f>
        <v>0</v>
      </c>
    </row>
    <row r="438" spans="1:10" s="4930" customFormat="1" ht="22.5">
      <c r="A438" s="5605"/>
      <c r="B438" s="5608"/>
      <c r="C438" s="5614"/>
      <c r="D438" s="5614"/>
      <c r="E438" s="4924" t="s">
        <v>1154</v>
      </c>
      <c r="F438" s="4925">
        <f>SUM(F439:F448)</f>
        <v>135442</v>
      </c>
      <c r="G438" s="4925">
        <f>SUM(G439:G448)</f>
        <v>135442</v>
      </c>
      <c r="H438" s="4925">
        <f>SUM(H439:H448)</f>
        <v>0</v>
      </c>
      <c r="I438" s="4925">
        <f>SUM(I439:I448)</f>
        <v>0</v>
      </c>
      <c r="J438" s="4926">
        <f>SUM(J439:J448)</f>
        <v>0</v>
      </c>
    </row>
    <row r="439" spans="1:10" s="4930" customFormat="1" ht="15" customHeight="1">
      <c r="A439" s="5605"/>
      <c r="B439" s="5608"/>
      <c r="C439" s="5614"/>
      <c r="D439" s="5614"/>
      <c r="E439" s="4927" t="s">
        <v>649</v>
      </c>
      <c r="F439" s="4928">
        <f t="shared" ref="F439:F448" si="56">SUM(G439:J439)</f>
        <v>89963</v>
      </c>
      <c r="G439" s="4928">
        <v>89963</v>
      </c>
      <c r="H439" s="4928"/>
      <c r="I439" s="4928"/>
      <c r="J439" s="4929"/>
    </row>
    <row r="440" spans="1:10" s="4930" customFormat="1" ht="15" customHeight="1">
      <c r="A440" s="5605"/>
      <c r="B440" s="5608"/>
      <c r="C440" s="5614"/>
      <c r="D440" s="5614"/>
      <c r="E440" s="4927" t="s">
        <v>650</v>
      </c>
      <c r="F440" s="4928">
        <f t="shared" si="56"/>
        <v>22491</v>
      </c>
      <c r="G440" s="4928">
        <v>22491</v>
      </c>
      <c r="H440" s="4928"/>
      <c r="I440" s="4928"/>
      <c r="J440" s="4929"/>
    </row>
    <row r="441" spans="1:10" s="4930" customFormat="1" ht="15" customHeight="1">
      <c r="A441" s="5605"/>
      <c r="B441" s="5608"/>
      <c r="C441" s="5614"/>
      <c r="D441" s="5614"/>
      <c r="E441" s="4927" t="s">
        <v>653</v>
      </c>
      <c r="F441" s="4928">
        <f t="shared" si="56"/>
        <v>15367</v>
      </c>
      <c r="G441" s="4928">
        <v>15367</v>
      </c>
      <c r="H441" s="4928"/>
      <c r="I441" s="4928"/>
      <c r="J441" s="4929"/>
    </row>
    <row r="442" spans="1:10" s="4930" customFormat="1" ht="15" customHeight="1">
      <c r="A442" s="5605"/>
      <c r="B442" s="5608"/>
      <c r="C442" s="5614"/>
      <c r="D442" s="5614"/>
      <c r="E442" s="4927" t="s">
        <v>654</v>
      </c>
      <c r="F442" s="4928">
        <f t="shared" si="56"/>
        <v>3841</v>
      </c>
      <c r="G442" s="4928">
        <v>3841</v>
      </c>
      <c r="H442" s="4928"/>
      <c r="I442" s="4928"/>
      <c r="J442" s="4929"/>
    </row>
    <row r="443" spans="1:10" s="4930" customFormat="1" ht="15" customHeight="1">
      <c r="A443" s="5605"/>
      <c r="B443" s="5608"/>
      <c r="C443" s="5614"/>
      <c r="D443" s="5614"/>
      <c r="E443" s="4927" t="s">
        <v>655</v>
      </c>
      <c r="F443" s="4928">
        <f t="shared" si="56"/>
        <v>2224</v>
      </c>
      <c r="G443" s="4928">
        <v>2224</v>
      </c>
      <c r="H443" s="4928"/>
      <c r="I443" s="4928"/>
      <c r="J443" s="4929"/>
    </row>
    <row r="444" spans="1:10" s="4930" customFormat="1" ht="15" customHeight="1">
      <c r="A444" s="5605"/>
      <c r="B444" s="5608"/>
      <c r="C444" s="5614"/>
      <c r="D444" s="5614"/>
      <c r="E444" s="4927" t="s">
        <v>656</v>
      </c>
      <c r="F444" s="4928">
        <f t="shared" si="56"/>
        <v>556</v>
      </c>
      <c r="G444" s="4928">
        <v>556</v>
      </c>
      <c r="H444" s="4928"/>
      <c r="I444" s="4928"/>
      <c r="J444" s="4929"/>
    </row>
    <row r="445" spans="1:10" s="4930" customFormat="1" ht="15" hidden="1" customHeight="1">
      <c r="A445" s="5605"/>
      <c r="B445" s="5608"/>
      <c r="C445" s="5614"/>
      <c r="D445" s="5614"/>
      <c r="E445" s="4927" t="s">
        <v>657</v>
      </c>
      <c r="F445" s="4928">
        <f t="shared" si="56"/>
        <v>0</v>
      </c>
      <c r="G445" s="4928"/>
      <c r="H445" s="4928"/>
      <c r="I445" s="4928"/>
      <c r="J445" s="4929"/>
    </row>
    <row r="446" spans="1:10" s="4930" customFormat="1" ht="15" hidden="1" customHeight="1">
      <c r="A446" s="5605"/>
      <c r="B446" s="5608"/>
      <c r="C446" s="5614"/>
      <c r="D446" s="5614"/>
      <c r="E446" s="4927" t="s">
        <v>658</v>
      </c>
      <c r="F446" s="4928">
        <f t="shared" si="56"/>
        <v>0</v>
      </c>
      <c r="G446" s="4928"/>
      <c r="H446" s="4928"/>
      <c r="I446" s="4928"/>
      <c r="J446" s="4929"/>
    </row>
    <row r="447" spans="1:10" s="4930" customFormat="1" ht="15" customHeight="1">
      <c r="A447" s="5605"/>
      <c r="B447" s="5608"/>
      <c r="C447" s="5614"/>
      <c r="D447" s="5614"/>
      <c r="E447" s="4927" t="s">
        <v>676</v>
      </c>
      <c r="F447" s="4928">
        <f t="shared" si="56"/>
        <v>800</v>
      </c>
      <c r="G447" s="4928">
        <v>800</v>
      </c>
      <c r="H447" s="4928"/>
      <c r="I447" s="4928"/>
      <c r="J447" s="4929"/>
    </row>
    <row r="448" spans="1:10" s="4930" customFormat="1" ht="15" customHeight="1">
      <c r="A448" s="5605"/>
      <c r="B448" s="5608"/>
      <c r="C448" s="5614"/>
      <c r="D448" s="5614"/>
      <c r="E448" s="4927" t="s">
        <v>677</v>
      </c>
      <c r="F448" s="4928">
        <f t="shared" si="56"/>
        <v>200</v>
      </c>
      <c r="G448" s="4928">
        <v>200</v>
      </c>
      <c r="H448" s="4928"/>
      <c r="I448" s="4928"/>
      <c r="J448" s="4929"/>
    </row>
    <row r="449" spans="1:10" s="4930" customFormat="1" ht="20.25" customHeight="1">
      <c r="A449" s="5605"/>
      <c r="B449" s="5608"/>
      <c r="C449" s="5614"/>
      <c r="D449" s="5614"/>
      <c r="E449" s="4924" t="s">
        <v>1155</v>
      </c>
      <c r="F449" s="4925">
        <f>SUM(F450:F455)</f>
        <v>86249</v>
      </c>
      <c r="G449" s="4925">
        <f>SUM(G450:G455)</f>
        <v>86249</v>
      </c>
      <c r="H449" s="4925">
        <f>SUM(H450:H455)</f>
        <v>0</v>
      </c>
      <c r="I449" s="4925">
        <f>SUM(I450:I455)</f>
        <v>0</v>
      </c>
      <c r="J449" s="4926">
        <f>SUM(J450:J455)</f>
        <v>0</v>
      </c>
    </row>
    <row r="450" spans="1:10" s="4930" customFormat="1" ht="15" customHeight="1">
      <c r="A450" s="5605"/>
      <c r="B450" s="5608"/>
      <c r="C450" s="5614"/>
      <c r="D450" s="5614"/>
      <c r="E450" s="4927" t="s">
        <v>666</v>
      </c>
      <c r="F450" s="4928">
        <f t="shared" ref="F450:F455" si="57">SUM(G450:J450)</f>
        <v>13799</v>
      </c>
      <c r="G450" s="4928">
        <v>13799</v>
      </c>
      <c r="H450" s="4928"/>
      <c r="I450" s="4928"/>
      <c r="J450" s="4929"/>
    </row>
    <row r="451" spans="1:10" s="4930" customFormat="1" ht="15" customHeight="1">
      <c r="A451" s="5605"/>
      <c r="B451" s="5608"/>
      <c r="C451" s="5614"/>
      <c r="D451" s="5614"/>
      <c r="E451" s="4927" t="s">
        <v>667</v>
      </c>
      <c r="F451" s="4928">
        <f t="shared" si="57"/>
        <v>3450</v>
      </c>
      <c r="G451" s="4928">
        <v>3450</v>
      </c>
      <c r="H451" s="4928"/>
      <c r="I451" s="4928"/>
      <c r="J451" s="4929"/>
    </row>
    <row r="452" spans="1:10" s="4930" customFormat="1" ht="15" customHeight="1">
      <c r="A452" s="5605"/>
      <c r="B452" s="5608"/>
      <c r="C452" s="5614"/>
      <c r="D452" s="5614"/>
      <c r="E452" s="4927" t="s">
        <v>668</v>
      </c>
      <c r="F452" s="4928">
        <f t="shared" si="57"/>
        <v>22693</v>
      </c>
      <c r="G452" s="4928">
        <v>22693</v>
      </c>
      <c r="H452" s="4928"/>
      <c r="I452" s="4928"/>
      <c r="J452" s="4929"/>
    </row>
    <row r="453" spans="1:10" s="4930" customFormat="1" ht="15" customHeight="1">
      <c r="A453" s="5605"/>
      <c r="B453" s="5608"/>
      <c r="C453" s="5614"/>
      <c r="D453" s="5614"/>
      <c r="E453" s="4927" t="s">
        <v>669</v>
      </c>
      <c r="F453" s="4928">
        <f t="shared" si="57"/>
        <v>5673</v>
      </c>
      <c r="G453" s="4928">
        <v>5673</v>
      </c>
      <c r="H453" s="4928"/>
      <c r="I453" s="4928"/>
      <c r="J453" s="4929"/>
    </row>
    <row r="454" spans="1:10" s="4930" customFormat="1" ht="15" customHeight="1">
      <c r="A454" s="5605"/>
      <c r="B454" s="5608"/>
      <c r="C454" s="5614"/>
      <c r="D454" s="5614"/>
      <c r="E454" s="4927" t="s">
        <v>704</v>
      </c>
      <c r="F454" s="4928">
        <f t="shared" si="57"/>
        <v>32507</v>
      </c>
      <c r="G454" s="4928">
        <v>32507</v>
      </c>
      <c r="H454" s="4928"/>
      <c r="I454" s="4928"/>
      <c r="J454" s="4929"/>
    </row>
    <row r="455" spans="1:10" s="4930" customFormat="1" ht="15" customHeight="1">
      <c r="A455" s="5605"/>
      <c r="B455" s="5608"/>
      <c r="C455" s="5614"/>
      <c r="D455" s="5614"/>
      <c r="E455" s="4927" t="s">
        <v>706</v>
      </c>
      <c r="F455" s="4928">
        <f t="shared" si="57"/>
        <v>8127</v>
      </c>
      <c r="G455" s="4928">
        <v>8127</v>
      </c>
      <c r="H455" s="4928"/>
      <c r="I455" s="4928"/>
      <c r="J455" s="4929"/>
    </row>
    <row r="456" spans="1:10" s="4930" customFormat="1" ht="12">
      <c r="A456" s="5606"/>
      <c r="B456" s="5609"/>
      <c r="C456" s="5615"/>
      <c r="D456" s="5615"/>
      <c r="E456" s="4931" t="s">
        <v>1156</v>
      </c>
      <c r="F456" s="4922">
        <f>SUM(F457:F458)</f>
        <v>0</v>
      </c>
      <c r="G456" s="4922">
        <f>SUM(G457:G458)</f>
        <v>0</v>
      </c>
      <c r="H456" s="4922">
        <f>SUM(H457:H458)</f>
        <v>0</v>
      </c>
      <c r="I456" s="4922">
        <f>SUM(I457:I458)</f>
        <v>0</v>
      </c>
      <c r="J456" s="4923">
        <f>SUM(J457:J458)</f>
        <v>0</v>
      </c>
    </row>
    <row r="457" spans="1:10" s="4930" customFormat="1" ht="15" hidden="1" customHeight="1">
      <c r="A457" s="4934"/>
      <c r="B457" s="4946"/>
      <c r="C457" s="4937"/>
      <c r="D457" s="4937"/>
      <c r="E457" s="4938"/>
      <c r="F457" s="4939">
        <f>SUM(G457:J457)</f>
        <v>0</v>
      </c>
      <c r="G457" s="4939"/>
      <c r="H457" s="4939"/>
      <c r="I457" s="4939"/>
      <c r="J457" s="4940"/>
    </row>
    <row r="458" spans="1:10" s="4930" customFormat="1" ht="15" hidden="1" customHeight="1">
      <c r="A458" s="4934"/>
      <c r="B458" s="4946"/>
      <c r="C458" s="4937"/>
      <c r="D458" s="4937"/>
      <c r="E458" s="4947"/>
      <c r="F458" s="4939">
        <f>SUM(G458:J458)</f>
        <v>0</v>
      </c>
      <c r="G458" s="4939"/>
      <c r="H458" s="4939"/>
      <c r="I458" s="4939"/>
      <c r="J458" s="4940"/>
    </row>
    <row r="459" spans="1:10" s="4930" customFormat="1" ht="22.5">
      <c r="A459" s="5604" t="s">
        <v>1195</v>
      </c>
      <c r="B459" s="5607" t="s">
        <v>1196</v>
      </c>
      <c r="C459" s="5613" t="s">
        <v>403</v>
      </c>
      <c r="D459" s="5613" t="s">
        <v>404</v>
      </c>
      <c r="E459" s="4916" t="s">
        <v>1152</v>
      </c>
      <c r="F459" s="4917">
        <f>SUM(F460,F477)</f>
        <v>244211</v>
      </c>
      <c r="G459" s="4917">
        <f>SUM(G460,G477)</f>
        <v>244211</v>
      </c>
      <c r="H459" s="4917">
        <f>SUM(H460,H477)</f>
        <v>0</v>
      </c>
      <c r="I459" s="4917">
        <f>SUM(I460,I477)</f>
        <v>0</v>
      </c>
      <c r="J459" s="4918">
        <f>SUM(J460,J477)</f>
        <v>0</v>
      </c>
    </row>
    <row r="460" spans="1:10" s="4930" customFormat="1" ht="21">
      <c r="A460" s="5605"/>
      <c r="B460" s="5608"/>
      <c r="C460" s="5614"/>
      <c r="D460" s="5614"/>
      <c r="E460" s="4921" t="s">
        <v>1153</v>
      </c>
      <c r="F460" s="4922">
        <f>SUM(F461,F470)</f>
        <v>244211</v>
      </c>
      <c r="G460" s="4922">
        <f>SUM(G461,G470)</f>
        <v>244211</v>
      </c>
      <c r="H460" s="4922">
        <f>SUM(H461,H470)</f>
        <v>0</v>
      </c>
      <c r="I460" s="4922">
        <f>SUM(I461,I470)</f>
        <v>0</v>
      </c>
      <c r="J460" s="4923">
        <f>SUM(J461,J470)</f>
        <v>0</v>
      </c>
    </row>
    <row r="461" spans="1:10" s="4930" customFormat="1" ht="22.5">
      <c r="A461" s="5605"/>
      <c r="B461" s="5608"/>
      <c r="C461" s="5614"/>
      <c r="D461" s="5614"/>
      <c r="E461" s="4924" t="s">
        <v>1154</v>
      </c>
      <c r="F461" s="4925">
        <f>SUM(F462:F469)</f>
        <v>150444</v>
      </c>
      <c r="G461" s="4925">
        <f>SUM(G462:G469)</f>
        <v>150444</v>
      </c>
      <c r="H461" s="4925">
        <f>SUM(H462:H469)</f>
        <v>0</v>
      </c>
      <c r="I461" s="4925">
        <f>SUM(I462:I469)</f>
        <v>0</v>
      </c>
      <c r="J461" s="4926">
        <f>SUM(J462:J469)</f>
        <v>0</v>
      </c>
    </row>
    <row r="462" spans="1:10" s="4930" customFormat="1" ht="15" customHeight="1">
      <c r="A462" s="5605"/>
      <c r="B462" s="5608"/>
      <c r="C462" s="5614"/>
      <c r="D462" s="5614"/>
      <c r="E462" s="4927" t="s">
        <v>649</v>
      </c>
      <c r="F462" s="4928">
        <f t="shared" ref="F462:F469" si="58">SUM(G462:J462)</f>
        <v>99809</v>
      </c>
      <c r="G462" s="4928">
        <v>99809</v>
      </c>
      <c r="H462" s="4928"/>
      <c r="I462" s="4928"/>
      <c r="J462" s="4929"/>
    </row>
    <row r="463" spans="1:10" s="4930" customFormat="1" ht="15" customHeight="1">
      <c r="A463" s="5605"/>
      <c r="B463" s="5608"/>
      <c r="C463" s="5614"/>
      <c r="D463" s="5614"/>
      <c r="E463" s="4927" t="s">
        <v>650</v>
      </c>
      <c r="F463" s="4928">
        <f t="shared" si="58"/>
        <v>24952</v>
      </c>
      <c r="G463" s="4928">
        <v>24952</v>
      </c>
      <c r="H463" s="4928"/>
      <c r="I463" s="4928"/>
      <c r="J463" s="4929"/>
    </row>
    <row r="464" spans="1:10" s="4930" customFormat="1" ht="15" customHeight="1">
      <c r="A464" s="5605"/>
      <c r="B464" s="5608"/>
      <c r="C464" s="5614"/>
      <c r="D464" s="5614"/>
      <c r="E464" s="4927" t="s">
        <v>653</v>
      </c>
      <c r="F464" s="4928">
        <f t="shared" si="58"/>
        <v>17068</v>
      </c>
      <c r="G464" s="4928">
        <v>17068</v>
      </c>
      <c r="H464" s="4928"/>
      <c r="I464" s="4928"/>
      <c r="J464" s="4929"/>
    </row>
    <row r="465" spans="1:10" s="4930" customFormat="1" ht="15" customHeight="1">
      <c r="A465" s="5605"/>
      <c r="B465" s="5608"/>
      <c r="C465" s="5614"/>
      <c r="D465" s="5614"/>
      <c r="E465" s="4927" t="s">
        <v>654</v>
      </c>
      <c r="F465" s="4928">
        <f t="shared" si="58"/>
        <v>4267</v>
      </c>
      <c r="G465" s="4928">
        <v>4267</v>
      </c>
      <c r="H465" s="4928"/>
      <c r="I465" s="4928"/>
      <c r="J465" s="4929"/>
    </row>
    <row r="466" spans="1:10" s="4930" customFormat="1" ht="15" customHeight="1">
      <c r="A466" s="5605"/>
      <c r="B466" s="5608"/>
      <c r="C466" s="5614"/>
      <c r="D466" s="5614"/>
      <c r="E466" s="4927" t="s">
        <v>655</v>
      </c>
      <c r="F466" s="4928">
        <f t="shared" si="58"/>
        <v>2470</v>
      </c>
      <c r="G466" s="4928">
        <v>2470</v>
      </c>
      <c r="H466" s="4928"/>
      <c r="I466" s="4928"/>
      <c r="J466" s="4929"/>
    </row>
    <row r="467" spans="1:10" s="4930" customFormat="1" ht="15" customHeight="1">
      <c r="A467" s="5605"/>
      <c r="B467" s="5608"/>
      <c r="C467" s="5614"/>
      <c r="D467" s="5614"/>
      <c r="E467" s="4927" t="s">
        <v>656</v>
      </c>
      <c r="F467" s="4928">
        <f t="shared" si="58"/>
        <v>618</v>
      </c>
      <c r="G467" s="4928">
        <v>618</v>
      </c>
      <c r="H467" s="4928"/>
      <c r="I467" s="4928"/>
      <c r="J467" s="4929"/>
    </row>
    <row r="468" spans="1:10" s="4930" customFormat="1" ht="15" customHeight="1">
      <c r="A468" s="5605"/>
      <c r="B468" s="5608"/>
      <c r="C468" s="5614"/>
      <c r="D468" s="5614"/>
      <c r="E468" s="4927" t="s">
        <v>676</v>
      </c>
      <c r="F468" s="4928">
        <f t="shared" si="58"/>
        <v>1009</v>
      </c>
      <c r="G468" s="4928">
        <v>1009</v>
      </c>
      <c r="H468" s="4928"/>
      <c r="I468" s="4928"/>
      <c r="J468" s="4929"/>
    </row>
    <row r="469" spans="1:10" s="4930" customFormat="1" ht="15" customHeight="1">
      <c r="A469" s="5605"/>
      <c r="B469" s="5608"/>
      <c r="C469" s="5614"/>
      <c r="D469" s="5614"/>
      <c r="E469" s="4927" t="s">
        <v>677</v>
      </c>
      <c r="F469" s="4928">
        <f t="shared" si="58"/>
        <v>251</v>
      </c>
      <c r="G469" s="4928">
        <v>251</v>
      </c>
      <c r="H469" s="4928"/>
      <c r="I469" s="4928"/>
      <c r="J469" s="4929"/>
    </row>
    <row r="470" spans="1:10" s="4930" customFormat="1" ht="20.25" customHeight="1">
      <c r="A470" s="5605"/>
      <c r="B470" s="5608"/>
      <c r="C470" s="5614"/>
      <c r="D470" s="5614"/>
      <c r="E470" s="4924" t="s">
        <v>1155</v>
      </c>
      <c r="F470" s="4925">
        <f>SUM(F471:F476)</f>
        <v>93767</v>
      </c>
      <c r="G470" s="4925">
        <f>SUM(G471:G476)</f>
        <v>93767</v>
      </c>
      <c r="H470" s="4925">
        <f>SUM(H471:H476)</f>
        <v>0</v>
      </c>
      <c r="I470" s="4925">
        <f>SUM(I471:I476)</f>
        <v>0</v>
      </c>
      <c r="J470" s="4926">
        <f>SUM(J471:J476)</f>
        <v>0</v>
      </c>
    </row>
    <row r="471" spans="1:10" s="4930" customFormat="1" ht="15" hidden="1" customHeight="1">
      <c r="A471" s="5605"/>
      <c r="B471" s="5608"/>
      <c r="C471" s="5614"/>
      <c r="D471" s="5614"/>
      <c r="E471" s="4927" t="s">
        <v>662</v>
      </c>
      <c r="F471" s="4928">
        <f t="shared" ref="F471:F476" si="59">SUM(G471:J471)</f>
        <v>0</v>
      </c>
      <c r="G471" s="4928"/>
      <c r="H471" s="4928"/>
      <c r="I471" s="4928"/>
      <c r="J471" s="4929"/>
    </row>
    <row r="472" spans="1:10" s="4930" customFormat="1" ht="15" hidden="1" customHeight="1">
      <c r="A472" s="5605"/>
      <c r="B472" s="5608"/>
      <c r="C472" s="5614"/>
      <c r="D472" s="5614"/>
      <c r="E472" s="4927" t="s">
        <v>663</v>
      </c>
      <c r="F472" s="4928">
        <f t="shared" si="59"/>
        <v>0</v>
      </c>
      <c r="G472" s="4928"/>
      <c r="H472" s="4928"/>
      <c r="I472" s="4928"/>
      <c r="J472" s="4929"/>
    </row>
    <row r="473" spans="1:10" s="4930" customFormat="1" ht="15" customHeight="1">
      <c r="A473" s="5605"/>
      <c r="B473" s="5608"/>
      <c r="C473" s="5614"/>
      <c r="D473" s="5614"/>
      <c r="E473" s="4927" t="s">
        <v>666</v>
      </c>
      <c r="F473" s="4928">
        <f t="shared" si="59"/>
        <v>64838</v>
      </c>
      <c r="G473" s="4928">
        <v>64838</v>
      </c>
      <c r="H473" s="4928"/>
      <c r="I473" s="4928"/>
      <c r="J473" s="4929"/>
    </row>
    <row r="474" spans="1:10" s="4930" customFormat="1" ht="15" customHeight="1">
      <c r="A474" s="5605"/>
      <c r="B474" s="5608"/>
      <c r="C474" s="5614"/>
      <c r="D474" s="5614"/>
      <c r="E474" s="4927" t="s">
        <v>667</v>
      </c>
      <c r="F474" s="4928">
        <f t="shared" si="59"/>
        <v>16210</v>
      </c>
      <c r="G474" s="4928">
        <v>16210</v>
      </c>
      <c r="H474" s="4928"/>
      <c r="I474" s="4928"/>
      <c r="J474" s="4929"/>
    </row>
    <row r="475" spans="1:10" s="4930" customFormat="1" ht="15" customHeight="1">
      <c r="A475" s="5605"/>
      <c r="B475" s="5608"/>
      <c r="C475" s="5614"/>
      <c r="D475" s="5614"/>
      <c r="E475" s="4927" t="s">
        <v>704</v>
      </c>
      <c r="F475" s="4928">
        <f t="shared" si="59"/>
        <v>10175</v>
      </c>
      <c r="G475" s="4928">
        <v>10175</v>
      </c>
      <c r="H475" s="4928"/>
      <c r="I475" s="4928"/>
      <c r="J475" s="4929"/>
    </row>
    <row r="476" spans="1:10" s="4930" customFormat="1" ht="15" customHeight="1">
      <c r="A476" s="5605"/>
      <c r="B476" s="5608"/>
      <c r="C476" s="5614"/>
      <c r="D476" s="5614"/>
      <c r="E476" s="4927" t="s">
        <v>706</v>
      </c>
      <c r="F476" s="4928">
        <f t="shared" si="59"/>
        <v>2544</v>
      </c>
      <c r="G476" s="4928">
        <v>2544</v>
      </c>
      <c r="H476" s="4928"/>
      <c r="I476" s="4928"/>
      <c r="J476" s="4929"/>
    </row>
    <row r="477" spans="1:10" s="4930" customFormat="1" ht="12">
      <c r="A477" s="5606"/>
      <c r="B477" s="5609"/>
      <c r="C477" s="5615"/>
      <c r="D477" s="5615"/>
      <c r="E477" s="4931" t="s">
        <v>1156</v>
      </c>
      <c r="F477" s="4922">
        <f>SUM(F478:F479)</f>
        <v>0</v>
      </c>
      <c r="G477" s="4922"/>
      <c r="H477" s="4922">
        <f>SUM(H478:H479)</f>
        <v>0</v>
      </c>
      <c r="I477" s="4922">
        <f>SUM(I478:I479)</f>
        <v>0</v>
      </c>
      <c r="J477" s="4923">
        <f>SUM(J478:J479)</f>
        <v>0</v>
      </c>
    </row>
    <row r="478" spans="1:10" s="4930" customFormat="1" ht="15" hidden="1" customHeight="1">
      <c r="A478" s="4934"/>
      <c r="B478" s="4946"/>
      <c r="C478" s="4937"/>
      <c r="D478" s="4937"/>
      <c r="E478" s="4938"/>
      <c r="F478" s="4939">
        <f>SUM(G478:J478)</f>
        <v>0</v>
      </c>
      <c r="G478" s="4939"/>
      <c r="H478" s="4939"/>
      <c r="I478" s="4939"/>
      <c r="J478" s="4940"/>
    </row>
    <row r="479" spans="1:10" s="4930" customFormat="1" ht="15" hidden="1" customHeight="1">
      <c r="A479" s="4934"/>
      <c r="B479" s="4946"/>
      <c r="C479" s="4937"/>
      <c r="D479" s="4937"/>
      <c r="E479" s="4947"/>
      <c r="F479" s="4939">
        <f>SUM(G479:J479)</f>
        <v>0</v>
      </c>
      <c r="G479" s="4939"/>
      <c r="H479" s="4939"/>
      <c r="I479" s="4939"/>
      <c r="J479" s="4940"/>
    </row>
    <row r="480" spans="1:10" s="4930" customFormat="1" ht="22.5">
      <c r="A480" s="5604" t="s">
        <v>1197</v>
      </c>
      <c r="B480" s="5607" t="s">
        <v>1198</v>
      </c>
      <c r="C480" s="5613" t="s">
        <v>445</v>
      </c>
      <c r="D480" s="5613" t="s">
        <v>805</v>
      </c>
      <c r="E480" s="4916" t="s">
        <v>1152</v>
      </c>
      <c r="F480" s="4917">
        <f>SUM(F481,F500)</f>
        <v>212618</v>
      </c>
      <c r="G480" s="4917">
        <f>SUM(G481,G500)</f>
        <v>212618</v>
      </c>
      <c r="H480" s="4917">
        <f>SUM(H481,H500)</f>
        <v>0</v>
      </c>
      <c r="I480" s="4917">
        <f>SUM(I481,I500)</f>
        <v>0</v>
      </c>
      <c r="J480" s="4918">
        <f>SUM(J481,J500)</f>
        <v>0</v>
      </c>
    </row>
    <row r="481" spans="1:10" s="4930" customFormat="1" ht="21">
      <c r="A481" s="5605"/>
      <c r="B481" s="5608"/>
      <c r="C481" s="5614"/>
      <c r="D481" s="5614"/>
      <c r="E481" s="4921" t="s">
        <v>1153</v>
      </c>
      <c r="F481" s="4922">
        <f>SUM(F482,F493)</f>
        <v>212618</v>
      </c>
      <c r="G481" s="4922">
        <f>SUM(G482,G493)</f>
        <v>212618</v>
      </c>
      <c r="H481" s="4922">
        <f>SUM(H482,H493)</f>
        <v>0</v>
      </c>
      <c r="I481" s="4922">
        <f>SUM(I482,I493)</f>
        <v>0</v>
      </c>
      <c r="J481" s="4923">
        <f>SUM(J482,J493)</f>
        <v>0</v>
      </c>
    </row>
    <row r="482" spans="1:10" s="4930" customFormat="1" ht="22.5">
      <c r="A482" s="5605"/>
      <c r="B482" s="5608"/>
      <c r="C482" s="5614"/>
      <c r="D482" s="5614"/>
      <c r="E482" s="4924" t="s">
        <v>1154</v>
      </c>
      <c r="F482" s="4925">
        <f>SUM(F483:F492)</f>
        <v>144503</v>
      </c>
      <c r="G482" s="4925">
        <f>SUM(G483:G492)</f>
        <v>144503</v>
      </c>
      <c r="H482" s="4925">
        <f>SUM(H483:H492)</f>
        <v>0</v>
      </c>
      <c r="I482" s="4925">
        <f>SUM(I483:I492)</f>
        <v>0</v>
      </c>
      <c r="J482" s="4926">
        <f>SUM(J483:J492)</f>
        <v>0</v>
      </c>
    </row>
    <row r="483" spans="1:10" s="4930" customFormat="1" ht="15" customHeight="1">
      <c r="A483" s="5605"/>
      <c r="B483" s="5608"/>
      <c r="C483" s="5614"/>
      <c r="D483" s="5614"/>
      <c r="E483" s="4927" t="s">
        <v>649</v>
      </c>
      <c r="F483" s="4928">
        <f t="shared" ref="F483:F492" si="60">SUM(G483:J483)</f>
        <v>96035</v>
      </c>
      <c r="G483" s="4928">
        <v>96035</v>
      </c>
      <c r="H483" s="4928"/>
      <c r="I483" s="4928"/>
      <c r="J483" s="4929"/>
    </row>
    <row r="484" spans="1:10" s="4930" customFormat="1" ht="15" customHeight="1">
      <c r="A484" s="5605"/>
      <c r="B484" s="5608"/>
      <c r="C484" s="5614"/>
      <c r="D484" s="5614"/>
      <c r="E484" s="4927" t="s">
        <v>650</v>
      </c>
      <c r="F484" s="4928">
        <f t="shared" si="60"/>
        <v>24009</v>
      </c>
      <c r="G484" s="4928">
        <v>24009</v>
      </c>
      <c r="H484" s="4928"/>
      <c r="I484" s="4928"/>
      <c r="J484" s="4929"/>
    </row>
    <row r="485" spans="1:10" s="4930" customFormat="1" ht="15" customHeight="1">
      <c r="A485" s="5605"/>
      <c r="B485" s="5608"/>
      <c r="C485" s="5614"/>
      <c r="D485" s="5614"/>
      <c r="E485" s="4927" t="s">
        <v>653</v>
      </c>
      <c r="F485" s="4928">
        <f t="shared" si="60"/>
        <v>16394</v>
      </c>
      <c r="G485" s="4928">
        <v>16394</v>
      </c>
      <c r="H485" s="4928"/>
      <c r="I485" s="4928"/>
      <c r="J485" s="4929"/>
    </row>
    <row r="486" spans="1:10" s="4930" customFormat="1" ht="15" customHeight="1">
      <c r="A486" s="5605"/>
      <c r="B486" s="5608"/>
      <c r="C486" s="5614"/>
      <c r="D486" s="5614"/>
      <c r="E486" s="4927" t="s">
        <v>654</v>
      </c>
      <c r="F486" s="4928">
        <f t="shared" si="60"/>
        <v>4099</v>
      </c>
      <c r="G486" s="4928">
        <v>4099</v>
      </c>
      <c r="H486" s="4928"/>
      <c r="I486" s="4928"/>
      <c r="J486" s="4929"/>
    </row>
    <row r="487" spans="1:10" s="4930" customFormat="1" ht="15" customHeight="1">
      <c r="A487" s="5605"/>
      <c r="B487" s="5608"/>
      <c r="C487" s="5614"/>
      <c r="D487" s="5614"/>
      <c r="E487" s="4927" t="s">
        <v>655</v>
      </c>
      <c r="F487" s="4928">
        <f t="shared" si="60"/>
        <v>2373</v>
      </c>
      <c r="G487" s="4928">
        <v>2373</v>
      </c>
      <c r="H487" s="4928"/>
      <c r="I487" s="4928"/>
      <c r="J487" s="4929"/>
    </row>
    <row r="488" spans="1:10" s="4930" customFormat="1" ht="15" customHeight="1">
      <c r="A488" s="5605"/>
      <c r="B488" s="5608"/>
      <c r="C488" s="5614"/>
      <c r="D488" s="5614"/>
      <c r="E488" s="4927" t="s">
        <v>656</v>
      </c>
      <c r="F488" s="4928">
        <f t="shared" si="60"/>
        <v>593</v>
      </c>
      <c r="G488" s="4928">
        <v>593</v>
      </c>
      <c r="H488" s="4928"/>
      <c r="I488" s="4928"/>
      <c r="J488" s="4929"/>
    </row>
    <row r="489" spans="1:10" s="4930" customFormat="1" ht="15" hidden="1" customHeight="1">
      <c r="A489" s="5605"/>
      <c r="B489" s="5608"/>
      <c r="C489" s="5614"/>
      <c r="D489" s="5614"/>
      <c r="E489" s="4927" t="s">
        <v>657</v>
      </c>
      <c r="F489" s="4928">
        <f t="shared" si="60"/>
        <v>0</v>
      </c>
      <c r="G489" s="4928"/>
      <c r="H489" s="4928"/>
      <c r="I489" s="4928"/>
      <c r="J489" s="4929"/>
    </row>
    <row r="490" spans="1:10" s="4930" customFormat="1" ht="15" hidden="1" customHeight="1">
      <c r="A490" s="5605"/>
      <c r="B490" s="5608"/>
      <c r="C490" s="5614"/>
      <c r="D490" s="5614"/>
      <c r="E490" s="4927" t="s">
        <v>658</v>
      </c>
      <c r="F490" s="4928">
        <f t="shared" si="60"/>
        <v>0</v>
      </c>
      <c r="G490" s="4928"/>
      <c r="H490" s="4928"/>
      <c r="I490" s="4928"/>
      <c r="J490" s="4929"/>
    </row>
    <row r="491" spans="1:10" s="4930" customFormat="1" ht="15" customHeight="1">
      <c r="A491" s="5605"/>
      <c r="B491" s="5608"/>
      <c r="C491" s="5614"/>
      <c r="D491" s="5614"/>
      <c r="E491" s="4927" t="s">
        <v>676</v>
      </c>
      <c r="F491" s="4928">
        <f t="shared" si="60"/>
        <v>800</v>
      </c>
      <c r="G491" s="4928">
        <v>800</v>
      </c>
      <c r="H491" s="4928"/>
      <c r="I491" s="4928"/>
      <c r="J491" s="4929"/>
    </row>
    <row r="492" spans="1:10" s="4930" customFormat="1" ht="15" customHeight="1">
      <c r="A492" s="5605"/>
      <c r="B492" s="5608"/>
      <c r="C492" s="5614"/>
      <c r="D492" s="5614"/>
      <c r="E492" s="4927" t="s">
        <v>677</v>
      </c>
      <c r="F492" s="4928">
        <f t="shared" si="60"/>
        <v>200</v>
      </c>
      <c r="G492" s="4928">
        <v>200</v>
      </c>
      <c r="H492" s="4928"/>
      <c r="I492" s="4928"/>
      <c r="J492" s="4929"/>
    </row>
    <row r="493" spans="1:10" s="4930" customFormat="1" ht="20.25" customHeight="1">
      <c r="A493" s="5605"/>
      <c r="B493" s="5608"/>
      <c r="C493" s="5614"/>
      <c r="D493" s="5614"/>
      <c r="E493" s="4924" t="s">
        <v>1155</v>
      </c>
      <c r="F493" s="4925">
        <f>SUM(F494:F499)</f>
        <v>68115</v>
      </c>
      <c r="G493" s="4925">
        <f>SUM(G494:G499)</f>
        <v>68115</v>
      </c>
      <c r="H493" s="4925">
        <f>SUM(H494:H499)</f>
        <v>0</v>
      </c>
      <c r="I493" s="4925">
        <f>SUM(I494:I499)</f>
        <v>0</v>
      </c>
      <c r="J493" s="4926">
        <f>SUM(J494:J499)</f>
        <v>0</v>
      </c>
    </row>
    <row r="494" spans="1:10" s="4930" customFormat="1" ht="15" hidden="1" customHeight="1">
      <c r="A494" s="5605"/>
      <c r="B494" s="5608"/>
      <c r="C494" s="5614"/>
      <c r="D494" s="5614"/>
      <c r="E494" s="4927" t="s">
        <v>662</v>
      </c>
      <c r="F494" s="4928">
        <f t="shared" ref="F494:F499" si="61">SUM(G494:J494)</f>
        <v>0</v>
      </c>
      <c r="G494" s="4928"/>
      <c r="H494" s="4928"/>
      <c r="I494" s="4928"/>
      <c r="J494" s="4929"/>
    </row>
    <row r="495" spans="1:10" s="4930" customFormat="1" ht="15" hidden="1" customHeight="1">
      <c r="A495" s="5605"/>
      <c r="B495" s="5608"/>
      <c r="C495" s="5614"/>
      <c r="D495" s="5614"/>
      <c r="E495" s="4927" t="s">
        <v>663</v>
      </c>
      <c r="F495" s="4928">
        <f t="shared" si="61"/>
        <v>0</v>
      </c>
      <c r="G495" s="4928"/>
      <c r="H495" s="4928"/>
      <c r="I495" s="4928"/>
      <c r="J495" s="4929"/>
    </row>
    <row r="496" spans="1:10" s="4930" customFormat="1" ht="15" customHeight="1">
      <c r="A496" s="5605"/>
      <c r="B496" s="5608"/>
      <c r="C496" s="5614"/>
      <c r="D496" s="5614"/>
      <c r="E496" s="4927" t="s">
        <v>666</v>
      </c>
      <c r="F496" s="4928">
        <f t="shared" si="61"/>
        <v>37692</v>
      </c>
      <c r="G496" s="4928">
        <v>37692</v>
      </c>
      <c r="H496" s="4928"/>
      <c r="I496" s="4928"/>
      <c r="J496" s="4929"/>
    </row>
    <row r="497" spans="1:10" s="4930" customFormat="1" ht="15" customHeight="1">
      <c r="A497" s="5605"/>
      <c r="B497" s="5608"/>
      <c r="C497" s="5614"/>
      <c r="D497" s="5614"/>
      <c r="E497" s="4927" t="s">
        <v>667</v>
      </c>
      <c r="F497" s="4928">
        <f t="shared" si="61"/>
        <v>9423</v>
      </c>
      <c r="G497" s="4928">
        <v>9423</v>
      </c>
      <c r="H497" s="4928"/>
      <c r="I497" s="4928"/>
      <c r="J497" s="4929"/>
    </row>
    <row r="498" spans="1:10" s="4930" customFormat="1" ht="15" customHeight="1">
      <c r="A498" s="5605"/>
      <c r="B498" s="5608"/>
      <c r="C498" s="5614"/>
      <c r="D498" s="5614"/>
      <c r="E498" s="4927" t="s">
        <v>704</v>
      </c>
      <c r="F498" s="4928">
        <f t="shared" si="61"/>
        <v>16800</v>
      </c>
      <c r="G498" s="4928">
        <v>16800</v>
      </c>
      <c r="H498" s="4928"/>
      <c r="I498" s="4928"/>
      <c r="J498" s="4929"/>
    </row>
    <row r="499" spans="1:10" s="4930" customFormat="1" ht="15" customHeight="1">
      <c r="A499" s="5605"/>
      <c r="B499" s="5608"/>
      <c r="C499" s="5614"/>
      <c r="D499" s="5614"/>
      <c r="E499" s="4927" t="s">
        <v>706</v>
      </c>
      <c r="F499" s="4928">
        <f t="shared" si="61"/>
        <v>4200</v>
      </c>
      <c r="G499" s="4928">
        <v>4200</v>
      </c>
      <c r="H499" s="4928"/>
      <c r="I499" s="4928"/>
      <c r="J499" s="4929"/>
    </row>
    <row r="500" spans="1:10" s="4930" customFormat="1" ht="12">
      <c r="A500" s="5606"/>
      <c r="B500" s="5609"/>
      <c r="C500" s="5615"/>
      <c r="D500" s="5615"/>
      <c r="E500" s="4931" t="s">
        <v>1156</v>
      </c>
      <c r="F500" s="4922">
        <f>SUM(F501:F502)</f>
        <v>0</v>
      </c>
      <c r="G500" s="4922">
        <f>SUM(G501:G502)</f>
        <v>0</v>
      </c>
      <c r="H500" s="4922">
        <f>SUM(H501:H502)</f>
        <v>0</v>
      </c>
      <c r="I500" s="4922">
        <f>SUM(I501:I502)</f>
        <v>0</v>
      </c>
      <c r="J500" s="4923">
        <f>SUM(J501:J502)</f>
        <v>0</v>
      </c>
    </row>
    <row r="501" spans="1:10" s="4930" customFormat="1" ht="15" hidden="1" customHeight="1">
      <c r="A501" s="4934"/>
      <c r="B501" s="4946"/>
      <c r="C501" s="4937"/>
      <c r="D501" s="4937"/>
      <c r="E501" s="4938"/>
      <c r="F501" s="4939">
        <f>SUM(G501:J501)</f>
        <v>0</v>
      </c>
      <c r="G501" s="4939"/>
      <c r="H501" s="4939"/>
      <c r="I501" s="4939"/>
      <c r="J501" s="4940"/>
    </row>
    <row r="502" spans="1:10" s="4930" customFormat="1" ht="15" hidden="1" customHeight="1">
      <c r="A502" s="4934"/>
      <c r="B502" s="4946"/>
      <c r="C502" s="4937"/>
      <c r="D502" s="4937"/>
      <c r="E502" s="4947"/>
      <c r="F502" s="4939">
        <f>SUM(G502:J502)</f>
        <v>0</v>
      </c>
      <c r="G502" s="4939"/>
      <c r="H502" s="4939"/>
      <c r="I502" s="4939"/>
      <c r="J502" s="4940"/>
    </row>
    <row r="503" spans="1:10" s="4930" customFormat="1" ht="22.5">
      <c r="A503" s="5604" t="s">
        <v>1199</v>
      </c>
      <c r="B503" s="5607" t="s">
        <v>1200</v>
      </c>
      <c r="C503" s="5613" t="s">
        <v>445</v>
      </c>
      <c r="D503" s="5613" t="s">
        <v>805</v>
      </c>
      <c r="E503" s="4916" t="s">
        <v>1152</v>
      </c>
      <c r="F503" s="4917">
        <f>SUM(F504,F523)</f>
        <v>213463</v>
      </c>
      <c r="G503" s="4917">
        <f>SUM(G504,G523)</f>
        <v>213463</v>
      </c>
      <c r="H503" s="4917">
        <f>SUM(H504,H523)</f>
        <v>0</v>
      </c>
      <c r="I503" s="4917">
        <f>SUM(I504,I523)</f>
        <v>0</v>
      </c>
      <c r="J503" s="4918">
        <f>SUM(J504,J523)</f>
        <v>0</v>
      </c>
    </row>
    <row r="504" spans="1:10" s="4930" customFormat="1" ht="21">
      <c r="A504" s="5605"/>
      <c r="B504" s="5608"/>
      <c r="C504" s="5614"/>
      <c r="D504" s="5614"/>
      <c r="E504" s="4921" t="s">
        <v>1153</v>
      </c>
      <c r="F504" s="4922">
        <f>SUM(F505,F516)</f>
        <v>213463</v>
      </c>
      <c r="G504" s="4922">
        <f>SUM(G505,G516)</f>
        <v>213463</v>
      </c>
      <c r="H504" s="4922">
        <f>SUM(H505,H516)</f>
        <v>0</v>
      </c>
      <c r="I504" s="4922">
        <f>SUM(I505,I516)</f>
        <v>0</v>
      </c>
      <c r="J504" s="4923">
        <f>SUM(J505,J516)</f>
        <v>0</v>
      </c>
    </row>
    <row r="505" spans="1:10" s="4930" customFormat="1" ht="22.5">
      <c r="A505" s="5605"/>
      <c r="B505" s="5608"/>
      <c r="C505" s="5614"/>
      <c r="D505" s="5614"/>
      <c r="E505" s="4924" t="s">
        <v>1154</v>
      </c>
      <c r="F505" s="4925">
        <f>SUM(F506:F515)</f>
        <v>154581</v>
      </c>
      <c r="G505" s="4925">
        <f>SUM(G506:G515)</f>
        <v>154581</v>
      </c>
      <c r="H505" s="4925">
        <f>SUM(H506:H515)</f>
        <v>0</v>
      </c>
      <c r="I505" s="4925">
        <f>SUM(I506:I515)</f>
        <v>0</v>
      </c>
      <c r="J505" s="4926">
        <f>SUM(J506:J515)</f>
        <v>0</v>
      </c>
    </row>
    <row r="506" spans="1:10" s="4930" customFormat="1" ht="15" customHeight="1">
      <c r="A506" s="5605"/>
      <c r="B506" s="5608"/>
      <c r="C506" s="5614"/>
      <c r="D506" s="5614"/>
      <c r="E506" s="4927" t="s">
        <v>649</v>
      </c>
      <c r="F506" s="4928">
        <f t="shared" ref="F506:F515" si="62">SUM(G506:J506)</f>
        <v>87158</v>
      </c>
      <c r="G506" s="4928">
        <v>87158</v>
      </c>
      <c r="H506" s="4928"/>
      <c r="I506" s="4928"/>
      <c r="J506" s="4929"/>
    </row>
    <row r="507" spans="1:10" s="4930" customFormat="1" ht="15" customHeight="1">
      <c r="A507" s="5605"/>
      <c r="B507" s="5608"/>
      <c r="C507" s="5614"/>
      <c r="D507" s="5614"/>
      <c r="E507" s="4927" t="s">
        <v>650</v>
      </c>
      <c r="F507" s="4928">
        <f t="shared" si="62"/>
        <v>21789</v>
      </c>
      <c r="G507" s="4928">
        <v>21789</v>
      </c>
      <c r="H507" s="4928"/>
      <c r="I507" s="4928"/>
      <c r="J507" s="4929"/>
    </row>
    <row r="508" spans="1:10" s="4930" customFormat="1" ht="15" customHeight="1">
      <c r="A508" s="5605"/>
      <c r="B508" s="5608"/>
      <c r="C508" s="5614"/>
      <c r="D508" s="5614"/>
      <c r="E508" s="4927" t="s">
        <v>653</v>
      </c>
      <c r="F508" s="4928">
        <f t="shared" si="62"/>
        <v>15627</v>
      </c>
      <c r="G508" s="4928">
        <v>15627</v>
      </c>
      <c r="H508" s="4928"/>
      <c r="I508" s="4928"/>
      <c r="J508" s="4929"/>
    </row>
    <row r="509" spans="1:10" s="4930" customFormat="1" ht="15" customHeight="1">
      <c r="A509" s="5605"/>
      <c r="B509" s="5608"/>
      <c r="C509" s="5614"/>
      <c r="D509" s="5614"/>
      <c r="E509" s="4927" t="s">
        <v>654</v>
      </c>
      <c r="F509" s="4928">
        <f t="shared" si="62"/>
        <v>3907</v>
      </c>
      <c r="G509" s="4928">
        <v>3907</v>
      </c>
      <c r="H509" s="4928"/>
      <c r="I509" s="4928"/>
      <c r="J509" s="4929"/>
    </row>
    <row r="510" spans="1:10" s="4930" customFormat="1" ht="15" customHeight="1">
      <c r="A510" s="5605"/>
      <c r="B510" s="5608"/>
      <c r="C510" s="5614"/>
      <c r="D510" s="5614"/>
      <c r="E510" s="4927" t="s">
        <v>655</v>
      </c>
      <c r="F510" s="4928">
        <f t="shared" si="62"/>
        <v>2135</v>
      </c>
      <c r="G510" s="4928">
        <v>2135</v>
      </c>
      <c r="H510" s="4928"/>
      <c r="I510" s="4928"/>
      <c r="J510" s="4929"/>
    </row>
    <row r="511" spans="1:10" s="4930" customFormat="1" ht="15" customHeight="1">
      <c r="A511" s="5605"/>
      <c r="B511" s="5608"/>
      <c r="C511" s="5614"/>
      <c r="D511" s="5614"/>
      <c r="E511" s="4927" t="s">
        <v>656</v>
      </c>
      <c r="F511" s="4928">
        <f t="shared" si="62"/>
        <v>534</v>
      </c>
      <c r="G511" s="4928">
        <v>534</v>
      </c>
      <c r="H511" s="4928"/>
      <c r="I511" s="4928"/>
      <c r="J511" s="4929"/>
    </row>
    <row r="512" spans="1:10" s="4930" customFormat="1" ht="15" customHeight="1">
      <c r="A512" s="5605"/>
      <c r="B512" s="5608"/>
      <c r="C512" s="5614"/>
      <c r="D512" s="5614"/>
      <c r="E512" s="4927" t="s">
        <v>657</v>
      </c>
      <c r="F512" s="4928">
        <f t="shared" si="62"/>
        <v>16130</v>
      </c>
      <c r="G512" s="4928">
        <v>16130</v>
      </c>
      <c r="H512" s="4928"/>
      <c r="I512" s="4928"/>
      <c r="J512" s="4929"/>
    </row>
    <row r="513" spans="1:10" s="4930" customFormat="1" ht="15" customHeight="1">
      <c r="A513" s="5605"/>
      <c r="B513" s="5608"/>
      <c r="C513" s="5614"/>
      <c r="D513" s="5614"/>
      <c r="E513" s="4927" t="s">
        <v>658</v>
      </c>
      <c r="F513" s="4928">
        <f t="shared" si="62"/>
        <v>4033</v>
      </c>
      <c r="G513" s="4928">
        <v>4033</v>
      </c>
      <c r="H513" s="4928"/>
      <c r="I513" s="4928"/>
      <c r="J513" s="4929"/>
    </row>
    <row r="514" spans="1:10" s="4930" customFormat="1" ht="15" customHeight="1">
      <c r="A514" s="5605"/>
      <c r="B514" s="5608"/>
      <c r="C514" s="5614"/>
      <c r="D514" s="5614"/>
      <c r="E514" s="4927" t="s">
        <v>676</v>
      </c>
      <c r="F514" s="4928">
        <f t="shared" si="62"/>
        <v>2614</v>
      </c>
      <c r="G514" s="4928">
        <v>2614</v>
      </c>
      <c r="H514" s="4928"/>
      <c r="I514" s="4928"/>
      <c r="J514" s="4929"/>
    </row>
    <row r="515" spans="1:10" s="4930" customFormat="1" ht="15" customHeight="1">
      <c r="A515" s="5605"/>
      <c r="B515" s="5608"/>
      <c r="C515" s="5614"/>
      <c r="D515" s="5614"/>
      <c r="E515" s="4927" t="s">
        <v>677</v>
      </c>
      <c r="F515" s="4928">
        <f t="shared" si="62"/>
        <v>654</v>
      </c>
      <c r="G515" s="4928">
        <v>654</v>
      </c>
      <c r="H515" s="4928"/>
      <c r="I515" s="4928"/>
      <c r="J515" s="4929"/>
    </row>
    <row r="516" spans="1:10" s="4930" customFormat="1" ht="20.25" customHeight="1">
      <c r="A516" s="5605"/>
      <c r="B516" s="5608"/>
      <c r="C516" s="5614"/>
      <c r="D516" s="5614"/>
      <c r="E516" s="4924" t="s">
        <v>1155</v>
      </c>
      <c r="F516" s="4925">
        <f>SUM(F517:F522)</f>
        <v>58882</v>
      </c>
      <c r="G516" s="4925">
        <f>SUM(G517:G522)</f>
        <v>58882</v>
      </c>
      <c r="H516" s="4925">
        <f>SUM(H517:H522)</f>
        <v>0</v>
      </c>
      <c r="I516" s="4925">
        <f>SUM(I517:I522)</f>
        <v>0</v>
      </c>
      <c r="J516" s="4926">
        <f>SUM(J517:J522)</f>
        <v>0</v>
      </c>
    </row>
    <row r="517" spans="1:10" s="4930" customFormat="1" ht="15" hidden="1" customHeight="1">
      <c r="A517" s="5605"/>
      <c r="B517" s="5608"/>
      <c r="C517" s="5614"/>
      <c r="D517" s="5614"/>
      <c r="E517" s="4927" t="s">
        <v>662</v>
      </c>
      <c r="F517" s="4928">
        <f t="shared" ref="F517:F522" si="63">SUM(G517:J517)</f>
        <v>0</v>
      </c>
      <c r="G517" s="4928"/>
      <c r="H517" s="4928"/>
      <c r="I517" s="4928"/>
      <c r="J517" s="4929"/>
    </row>
    <row r="518" spans="1:10" s="4930" customFormat="1" ht="15" hidden="1" customHeight="1">
      <c r="A518" s="5605"/>
      <c r="B518" s="5608"/>
      <c r="C518" s="5614"/>
      <c r="D518" s="5614"/>
      <c r="E518" s="4927" t="s">
        <v>663</v>
      </c>
      <c r="F518" s="4928">
        <f t="shared" si="63"/>
        <v>0</v>
      </c>
      <c r="G518" s="4928"/>
      <c r="H518" s="4928"/>
      <c r="I518" s="4928"/>
      <c r="J518" s="4929"/>
    </row>
    <row r="519" spans="1:10" s="4930" customFormat="1" ht="15" customHeight="1">
      <c r="A519" s="5605"/>
      <c r="B519" s="5608"/>
      <c r="C519" s="5614"/>
      <c r="D519" s="5614"/>
      <c r="E519" s="4927" t="s">
        <v>666</v>
      </c>
      <c r="F519" s="4928">
        <f t="shared" si="63"/>
        <v>37313</v>
      </c>
      <c r="G519" s="4928">
        <v>37313</v>
      </c>
      <c r="H519" s="4928"/>
      <c r="I519" s="4928"/>
      <c r="J519" s="4929"/>
    </row>
    <row r="520" spans="1:10" s="4930" customFormat="1" ht="15" customHeight="1">
      <c r="A520" s="5605"/>
      <c r="B520" s="5608"/>
      <c r="C520" s="5614"/>
      <c r="D520" s="5614"/>
      <c r="E520" s="4927" t="s">
        <v>667</v>
      </c>
      <c r="F520" s="4928">
        <f t="shared" si="63"/>
        <v>9328</v>
      </c>
      <c r="G520" s="4928">
        <v>9328</v>
      </c>
      <c r="H520" s="4928"/>
      <c r="I520" s="4928"/>
      <c r="J520" s="4929"/>
    </row>
    <row r="521" spans="1:10" s="4930" customFormat="1" ht="15" customHeight="1">
      <c r="A521" s="5605"/>
      <c r="B521" s="5608"/>
      <c r="C521" s="5614"/>
      <c r="D521" s="5614"/>
      <c r="E521" s="4927" t="s">
        <v>704</v>
      </c>
      <c r="F521" s="4928">
        <f t="shared" si="63"/>
        <v>9793</v>
      </c>
      <c r="G521" s="4928">
        <v>9793</v>
      </c>
      <c r="H521" s="4928"/>
      <c r="I521" s="4928"/>
      <c r="J521" s="4929"/>
    </row>
    <row r="522" spans="1:10" s="4930" customFormat="1" ht="15" customHeight="1">
      <c r="A522" s="5605"/>
      <c r="B522" s="5608"/>
      <c r="C522" s="5614"/>
      <c r="D522" s="5614"/>
      <c r="E522" s="4927" t="s">
        <v>706</v>
      </c>
      <c r="F522" s="4928">
        <f t="shared" si="63"/>
        <v>2448</v>
      </c>
      <c r="G522" s="4928">
        <v>2448</v>
      </c>
      <c r="H522" s="4928"/>
      <c r="I522" s="4928"/>
      <c r="J522" s="4929"/>
    </row>
    <row r="523" spans="1:10" s="4930" customFormat="1" ht="12">
      <c r="A523" s="5606"/>
      <c r="B523" s="5609"/>
      <c r="C523" s="5615"/>
      <c r="D523" s="5615"/>
      <c r="E523" s="4931" t="s">
        <v>1156</v>
      </c>
      <c r="F523" s="4922">
        <f>SUM(F524:F525)</f>
        <v>0</v>
      </c>
      <c r="G523" s="4922">
        <f>SUM(G524:G525)</f>
        <v>0</v>
      </c>
      <c r="H523" s="4922">
        <f>SUM(H524:H525)</f>
        <v>0</v>
      </c>
      <c r="I523" s="4922">
        <f>SUM(I524:I525)</f>
        <v>0</v>
      </c>
      <c r="J523" s="4923">
        <f>SUM(J524:J525)</f>
        <v>0</v>
      </c>
    </row>
    <row r="524" spans="1:10" s="4930" customFormat="1" ht="15" hidden="1" customHeight="1">
      <c r="A524" s="4934"/>
      <c r="B524" s="4946"/>
      <c r="C524" s="4937"/>
      <c r="D524" s="4937"/>
      <c r="E524" s="4938"/>
      <c r="F524" s="4939">
        <f>SUM(G524:J524)</f>
        <v>0</v>
      </c>
      <c r="G524" s="4939"/>
      <c r="H524" s="4939"/>
      <c r="I524" s="4939"/>
      <c r="J524" s="4940"/>
    </row>
    <row r="525" spans="1:10" s="4930" customFormat="1" ht="15" hidden="1" customHeight="1">
      <c r="A525" s="4934"/>
      <c r="B525" s="4946"/>
      <c r="C525" s="4937"/>
      <c r="D525" s="4937"/>
      <c r="E525" s="4947"/>
      <c r="F525" s="4939">
        <f>SUM(G525:J525)</f>
        <v>0</v>
      </c>
      <c r="G525" s="4939"/>
      <c r="H525" s="4939"/>
      <c r="I525" s="4939"/>
      <c r="J525" s="4940"/>
    </row>
    <row r="526" spans="1:10" s="4930" customFormat="1" ht="22.5">
      <c r="A526" s="5604" t="s">
        <v>1201</v>
      </c>
      <c r="B526" s="5607" t="s">
        <v>1202</v>
      </c>
      <c r="C526" s="5613" t="s">
        <v>450</v>
      </c>
      <c r="D526" s="5613" t="s">
        <v>875</v>
      </c>
      <c r="E526" s="4916" t="s">
        <v>1152</v>
      </c>
      <c r="F526" s="4917">
        <f>SUM(F527,F546)</f>
        <v>206060</v>
      </c>
      <c r="G526" s="4917">
        <f>SUM(G527,G546)</f>
        <v>206060</v>
      </c>
      <c r="H526" s="4917">
        <f>SUM(H527,H546)</f>
        <v>0</v>
      </c>
      <c r="I526" s="4917">
        <f>SUM(I527,I546)</f>
        <v>0</v>
      </c>
      <c r="J526" s="4918">
        <f>SUM(J527,J546)</f>
        <v>0</v>
      </c>
    </row>
    <row r="527" spans="1:10" s="4930" customFormat="1" ht="21">
      <c r="A527" s="5605"/>
      <c r="B527" s="5608"/>
      <c r="C527" s="5614"/>
      <c r="D527" s="5614"/>
      <c r="E527" s="4921" t="s">
        <v>1153</v>
      </c>
      <c r="F527" s="4922">
        <f>SUM(F528,F539)</f>
        <v>206060</v>
      </c>
      <c r="G527" s="4922">
        <f>SUM(G528,G539)</f>
        <v>206060</v>
      </c>
      <c r="H527" s="4922">
        <f>SUM(H528,H539)</f>
        <v>0</v>
      </c>
      <c r="I527" s="4922">
        <f>SUM(I528,I539)</f>
        <v>0</v>
      </c>
      <c r="J527" s="4923">
        <f>SUM(J528,J539)</f>
        <v>0</v>
      </c>
    </row>
    <row r="528" spans="1:10" s="4930" customFormat="1" ht="22.5">
      <c r="A528" s="5605"/>
      <c r="B528" s="5608"/>
      <c r="C528" s="5614"/>
      <c r="D528" s="5614"/>
      <c r="E528" s="4924" t="s">
        <v>1154</v>
      </c>
      <c r="F528" s="4925">
        <f>SUM(F529:F538)</f>
        <v>166805</v>
      </c>
      <c r="G528" s="4925">
        <f>SUM(G529:G538)</f>
        <v>166805</v>
      </c>
      <c r="H528" s="4925">
        <f>SUM(H529:H538)</f>
        <v>0</v>
      </c>
      <c r="I528" s="4925">
        <f>SUM(I529:I538)</f>
        <v>0</v>
      </c>
      <c r="J528" s="4926">
        <f>SUM(J529:J538)</f>
        <v>0</v>
      </c>
    </row>
    <row r="529" spans="1:10" s="4930" customFormat="1" ht="15" customHeight="1">
      <c r="A529" s="5605"/>
      <c r="B529" s="5608"/>
      <c r="C529" s="5614"/>
      <c r="D529" s="5614"/>
      <c r="E529" s="4927" t="s">
        <v>649</v>
      </c>
      <c r="F529" s="4928">
        <f t="shared" ref="F529:F538" si="64">SUM(G529:J529)</f>
        <v>111221</v>
      </c>
      <c r="G529" s="4928">
        <v>111221</v>
      </c>
      <c r="H529" s="4928"/>
      <c r="I529" s="4928"/>
      <c r="J529" s="4929"/>
    </row>
    <row r="530" spans="1:10" s="4930" customFormat="1" ht="15" customHeight="1">
      <c r="A530" s="5605"/>
      <c r="B530" s="5608"/>
      <c r="C530" s="5614"/>
      <c r="D530" s="5614"/>
      <c r="E530" s="4927" t="s">
        <v>650</v>
      </c>
      <c r="F530" s="4928">
        <f t="shared" si="64"/>
        <v>27805</v>
      </c>
      <c r="G530" s="4928">
        <v>27805</v>
      </c>
      <c r="H530" s="4928"/>
      <c r="I530" s="4928"/>
      <c r="J530" s="4929"/>
    </row>
    <row r="531" spans="1:10" s="4930" customFormat="1" ht="15" customHeight="1">
      <c r="A531" s="5605"/>
      <c r="B531" s="5608"/>
      <c r="C531" s="5614"/>
      <c r="D531" s="5614"/>
      <c r="E531" s="4927" t="s">
        <v>653</v>
      </c>
      <c r="F531" s="4928">
        <f t="shared" si="64"/>
        <v>18925</v>
      </c>
      <c r="G531" s="4928">
        <v>18925</v>
      </c>
      <c r="H531" s="4928"/>
      <c r="I531" s="4928"/>
      <c r="J531" s="4929"/>
    </row>
    <row r="532" spans="1:10" s="4930" customFormat="1" ht="15" customHeight="1">
      <c r="A532" s="5605"/>
      <c r="B532" s="5608"/>
      <c r="C532" s="5614"/>
      <c r="D532" s="5614"/>
      <c r="E532" s="4927" t="s">
        <v>654</v>
      </c>
      <c r="F532" s="4928">
        <f t="shared" si="64"/>
        <v>4731</v>
      </c>
      <c r="G532" s="4928">
        <v>4731</v>
      </c>
      <c r="H532" s="4928"/>
      <c r="I532" s="4928"/>
      <c r="J532" s="4929"/>
    </row>
    <row r="533" spans="1:10" s="4930" customFormat="1" ht="15" customHeight="1">
      <c r="A533" s="5605"/>
      <c r="B533" s="5608"/>
      <c r="C533" s="5614"/>
      <c r="D533" s="5614"/>
      <c r="E533" s="4927" t="s">
        <v>655</v>
      </c>
      <c r="F533" s="4928">
        <f t="shared" si="64"/>
        <v>2738</v>
      </c>
      <c r="G533" s="4928">
        <v>2738</v>
      </c>
      <c r="H533" s="4928"/>
      <c r="I533" s="4928"/>
      <c r="J533" s="4929"/>
    </row>
    <row r="534" spans="1:10" s="4930" customFormat="1" ht="15" customHeight="1">
      <c r="A534" s="5605"/>
      <c r="B534" s="5608"/>
      <c r="C534" s="5614"/>
      <c r="D534" s="5614"/>
      <c r="E534" s="4927" t="s">
        <v>656</v>
      </c>
      <c r="F534" s="4928">
        <f t="shared" si="64"/>
        <v>685</v>
      </c>
      <c r="G534" s="4928">
        <v>685</v>
      </c>
      <c r="H534" s="4928"/>
      <c r="I534" s="4928"/>
      <c r="J534" s="4929"/>
    </row>
    <row r="535" spans="1:10" s="4930" customFormat="1" ht="15" hidden="1" customHeight="1">
      <c r="A535" s="5605"/>
      <c r="B535" s="5608"/>
      <c r="C535" s="5614"/>
      <c r="D535" s="5614"/>
      <c r="E535" s="4927" t="s">
        <v>657</v>
      </c>
      <c r="F535" s="4928">
        <f t="shared" si="64"/>
        <v>0</v>
      </c>
      <c r="G535" s="4928"/>
      <c r="H535" s="4928"/>
      <c r="I535" s="4928"/>
      <c r="J535" s="4929"/>
    </row>
    <row r="536" spans="1:10" s="4930" customFormat="1" ht="15" hidden="1" customHeight="1">
      <c r="A536" s="5605"/>
      <c r="B536" s="5608"/>
      <c r="C536" s="5614"/>
      <c r="D536" s="5614"/>
      <c r="E536" s="4927" t="s">
        <v>658</v>
      </c>
      <c r="F536" s="4928">
        <f t="shared" si="64"/>
        <v>0</v>
      </c>
      <c r="G536" s="4928"/>
      <c r="H536" s="4928"/>
      <c r="I536" s="4928"/>
      <c r="J536" s="4929"/>
    </row>
    <row r="537" spans="1:10" s="4930" customFormat="1" ht="15" customHeight="1">
      <c r="A537" s="5605"/>
      <c r="B537" s="5608"/>
      <c r="C537" s="5614"/>
      <c r="D537" s="5614"/>
      <c r="E537" s="4927" t="s">
        <v>676</v>
      </c>
      <c r="F537" s="4928">
        <f t="shared" si="64"/>
        <v>560</v>
      </c>
      <c r="G537" s="4928">
        <v>560</v>
      </c>
      <c r="H537" s="4928"/>
      <c r="I537" s="4928"/>
      <c r="J537" s="4929"/>
    </row>
    <row r="538" spans="1:10" s="4930" customFormat="1" ht="15" customHeight="1">
      <c r="A538" s="5605"/>
      <c r="B538" s="5608"/>
      <c r="C538" s="5614"/>
      <c r="D538" s="5614"/>
      <c r="E538" s="4927" t="s">
        <v>677</v>
      </c>
      <c r="F538" s="4928">
        <f t="shared" si="64"/>
        <v>140</v>
      </c>
      <c r="G538" s="4928">
        <v>140</v>
      </c>
      <c r="H538" s="4928"/>
      <c r="I538" s="4928"/>
      <c r="J538" s="4929"/>
    </row>
    <row r="539" spans="1:10" s="4930" customFormat="1" ht="20.25" customHeight="1">
      <c r="A539" s="5605"/>
      <c r="B539" s="5608"/>
      <c r="C539" s="5614"/>
      <c r="D539" s="5614"/>
      <c r="E539" s="4924" t="s">
        <v>1155</v>
      </c>
      <c r="F539" s="4925">
        <f>SUM(F540:F545)</f>
        <v>39255</v>
      </c>
      <c r="G539" s="4925">
        <f>SUM(G540:G545)</f>
        <v>39255</v>
      </c>
      <c r="H539" s="4925">
        <f>SUM(H540:H545)</f>
        <v>0</v>
      </c>
      <c r="I539" s="4925">
        <f>SUM(I540:I545)</f>
        <v>0</v>
      </c>
      <c r="J539" s="4926">
        <f>SUM(J540:J545)</f>
        <v>0</v>
      </c>
    </row>
    <row r="540" spans="1:10" s="4930" customFormat="1" ht="15" hidden="1" customHeight="1">
      <c r="A540" s="5605"/>
      <c r="B540" s="5608"/>
      <c r="C540" s="5614"/>
      <c r="D540" s="5614"/>
      <c r="E540" s="4927" t="s">
        <v>662</v>
      </c>
      <c r="F540" s="4928">
        <f t="shared" ref="F540:F545" si="65">SUM(G540:J540)</f>
        <v>0</v>
      </c>
      <c r="G540" s="4928"/>
      <c r="H540" s="4928"/>
      <c r="I540" s="4928"/>
      <c r="J540" s="4929"/>
    </row>
    <row r="541" spans="1:10" s="4930" customFormat="1" ht="15" hidden="1" customHeight="1">
      <c r="A541" s="5605"/>
      <c r="B541" s="5608"/>
      <c r="C541" s="5614"/>
      <c r="D541" s="5614"/>
      <c r="E541" s="4927" t="s">
        <v>663</v>
      </c>
      <c r="F541" s="4928">
        <f t="shared" si="65"/>
        <v>0</v>
      </c>
      <c r="G541" s="4928"/>
      <c r="H541" s="4928"/>
      <c r="I541" s="4928"/>
      <c r="J541" s="4929"/>
    </row>
    <row r="542" spans="1:10" s="4930" customFormat="1" ht="15" customHeight="1">
      <c r="A542" s="5605"/>
      <c r="B542" s="5608"/>
      <c r="C542" s="5614"/>
      <c r="D542" s="5614"/>
      <c r="E542" s="4927" t="s">
        <v>666</v>
      </c>
      <c r="F542" s="4928">
        <f t="shared" si="65"/>
        <v>14992</v>
      </c>
      <c r="G542" s="4928">
        <v>14992</v>
      </c>
      <c r="H542" s="4928"/>
      <c r="I542" s="4928"/>
      <c r="J542" s="4929"/>
    </row>
    <row r="543" spans="1:10" s="4930" customFormat="1" ht="15" customHeight="1">
      <c r="A543" s="5605"/>
      <c r="B543" s="5608"/>
      <c r="C543" s="5614"/>
      <c r="D543" s="5614"/>
      <c r="E543" s="4927" t="s">
        <v>667</v>
      </c>
      <c r="F543" s="4928">
        <f t="shared" si="65"/>
        <v>3748</v>
      </c>
      <c r="G543" s="4928">
        <v>3748</v>
      </c>
      <c r="H543" s="4928"/>
      <c r="I543" s="4928"/>
      <c r="J543" s="4929"/>
    </row>
    <row r="544" spans="1:10" s="4930" customFormat="1" ht="15" customHeight="1">
      <c r="A544" s="5605"/>
      <c r="B544" s="5608"/>
      <c r="C544" s="5614"/>
      <c r="D544" s="5614"/>
      <c r="E544" s="4927" t="s">
        <v>704</v>
      </c>
      <c r="F544" s="4928">
        <f t="shared" si="65"/>
        <v>16412</v>
      </c>
      <c r="G544" s="4928">
        <v>16412</v>
      </c>
      <c r="H544" s="4928"/>
      <c r="I544" s="4928"/>
      <c r="J544" s="4929"/>
    </row>
    <row r="545" spans="1:10" s="4930" customFormat="1" ht="15" customHeight="1">
      <c r="A545" s="5605"/>
      <c r="B545" s="5608"/>
      <c r="C545" s="5614"/>
      <c r="D545" s="5614"/>
      <c r="E545" s="4927" t="s">
        <v>706</v>
      </c>
      <c r="F545" s="4928">
        <f t="shared" si="65"/>
        <v>4103</v>
      </c>
      <c r="G545" s="4928">
        <v>4103</v>
      </c>
      <c r="H545" s="4928"/>
      <c r="I545" s="4928"/>
      <c r="J545" s="4929"/>
    </row>
    <row r="546" spans="1:10" s="4930" customFormat="1" ht="12">
      <c r="A546" s="5606"/>
      <c r="B546" s="5609"/>
      <c r="C546" s="5615"/>
      <c r="D546" s="5615"/>
      <c r="E546" s="4931" t="s">
        <v>1156</v>
      </c>
      <c r="F546" s="4922">
        <f>SUM(F547:F548)</f>
        <v>0</v>
      </c>
      <c r="G546" s="4922">
        <f>SUM(G547:G548)</f>
        <v>0</v>
      </c>
      <c r="H546" s="4922">
        <f>SUM(H547:H548)</f>
        <v>0</v>
      </c>
      <c r="I546" s="4922">
        <f>SUM(I547:I548)</f>
        <v>0</v>
      </c>
      <c r="J546" s="4923">
        <f>SUM(J547:J548)</f>
        <v>0</v>
      </c>
    </row>
    <row r="547" spans="1:10" s="4930" customFormat="1" ht="15" hidden="1" customHeight="1">
      <c r="A547" s="4934"/>
      <c r="B547" s="4946"/>
      <c r="C547" s="4937"/>
      <c r="D547" s="4937"/>
      <c r="E547" s="4938"/>
      <c r="F547" s="4939">
        <f>SUM(G547:J547)</f>
        <v>0</v>
      </c>
      <c r="G547" s="4939"/>
      <c r="H547" s="4939"/>
      <c r="I547" s="4939"/>
      <c r="J547" s="4940"/>
    </row>
    <row r="548" spans="1:10" s="4930" customFormat="1" ht="15" hidden="1" customHeight="1">
      <c r="A548" s="4934"/>
      <c r="B548" s="4946"/>
      <c r="C548" s="4937"/>
      <c r="D548" s="4937"/>
      <c r="E548" s="4947"/>
      <c r="F548" s="4939">
        <f>SUM(G548:J548)</f>
        <v>0</v>
      </c>
      <c r="G548" s="4939"/>
      <c r="H548" s="4939"/>
      <c r="I548" s="4939"/>
      <c r="J548" s="4940"/>
    </row>
    <row r="549" spans="1:10" s="4930" customFormat="1" ht="22.5">
      <c r="A549" s="5604" t="s">
        <v>1203</v>
      </c>
      <c r="B549" s="5607" t="s">
        <v>1204</v>
      </c>
      <c r="C549" s="5613" t="s">
        <v>412</v>
      </c>
      <c r="D549" s="5613" t="s">
        <v>417</v>
      </c>
      <c r="E549" s="4916" t="s">
        <v>1152</v>
      </c>
      <c r="F549" s="4917">
        <f>SUM(F550,F569)</f>
        <v>203037</v>
      </c>
      <c r="G549" s="4917">
        <f>SUM(G550,G569)</f>
        <v>203037</v>
      </c>
      <c r="H549" s="4917">
        <f>SUM(H550,H569)</f>
        <v>0</v>
      </c>
      <c r="I549" s="4917">
        <f>SUM(I550,I569)</f>
        <v>0</v>
      </c>
      <c r="J549" s="4918">
        <f>SUM(J550,J569)</f>
        <v>0</v>
      </c>
    </row>
    <row r="550" spans="1:10" s="4930" customFormat="1" ht="21">
      <c r="A550" s="5605"/>
      <c r="B550" s="5608"/>
      <c r="C550" s="5614"/>
      <c r="D550" s="5614"/>
      <c r="E550" s="4921" t="s">
        <v>1153</v>
      </c>
      <c r="F550" s="4922">
        <f>SUM(F551,F562)</f>
        <v>203037</v>
      </c>
      <c r="G550" s="4922">
        <f>SUM(G551,G562)</f>
        <v>203037</v>
      </c>
      <c r="H550" s="4922">
        <f>SUM(H551,H562)</f>
        <v>0</v>
      </c>
      <c r="I550" s="4922">
        <f>SUM(I551,I562)</f>
        <v>0</v>
      </c>
      <c r="J550" s="4923">
        <f>SUM(J551,J562)</f>
        <v>0</v>
      </c>
    </row>
    <row r="551" spans="1:10" s="4930" customFormat="1" ht="22.5">
      <c r="A551" s="5605"/>
      <c r="B551" s="5608"/>
      <c r="C551" s="5614"/>
      <c r="D551" s="5614"/>
      <c r="E551" s="4924" t="s">
        <v>1154</v>
      </c>
      <c r="F551" s="4925">
        <f>SUM(F552:F561)</f>
        <v>131222</v>
      </c>
      <c r="G551" s="4925">
        <f>SUM(G552:G561)</f>
        <v>131222</v>
      </c>
      <c r="H551" s="4925">
        <f>SUM(H552:H561)</f>
        <v>0</v>
      </c>
      <c r="I551" s="4925">
        <f>SUM(I552:I561)</f>
        <v>0</v>
      </c>
      <c r="J551" s="4926">
        <f>SUM(J552:J561)</f>
        <v>0</v>
      </c>
    </row>
    <row r="552" spans="1:10" s="4930" customFormat="1" ht="15" customHeight="1">
      <c r="A552" s="5605"/>
      <c r="B552" s="5608"/>
      <c r="C552" s="5614"/>
      <c r="D552" s="5614"/>
      <c r="E552" s="4927" t="s">
        <v>649</v>
      </c>
      <c r="F552" s="4928">
        <f t="shared" ref="F552:F561" si="66">SUM(G552:J552)</f>
        <v>87136</v>
      </c>
      <c r="G552" s="4928">
        <v>87136</v>
      </c>
      <c r="H552" s="4928"/>
      <c r="I552" s="4928"/>
      <c r="J552" s="4929"/>
    </row>
    <row r="553" spans="1:10" s="4930" customFormat="1" ht="15" customHeight="1">
      <c r="A553" s="5605"/>
      <c r="B553" s="5608"/>
      <c r="C553" s="5614"/>
      <c r="D553" s="5614"/>
      <c r="E553" s="4927" t="s">
        <v>650</v>
      </c>
      <c r="F553" s="4928">
        <f t="shared" si="66"/>
        <v>21784</v>
      </c>
      <c r="G553" s="4928">
        <v>21784</v>
      </c>
      <c r="H553" s="4928"/>
      <c r="I553" s="4928"/>
      <c r="J553" s="4929"/>
    </row>
    <row r="554" spans="1:10" s="4930" customFormat="1" ht="15" customHeight="1">
      <c r="A554" s="5605"/>
      <c r="B554" s="5608"/>
      <c r="C554" s="5614"/>
      <c r="D554" s="5614"/>
      <c r="E554" s="4927" t="s">
        <v>653</v>
      </c>
      <c r="F554" s="4928">
        <f t="shared" si="66"/>
        <v>14887</v>
      </c>
      <c r="G554" s="4928">
        <v>14887</v>
      </c>
      <c r="H554" s="4928"/>
      <c r="I554" s="4928"/>
      <c r="J554" s="4929"/>
    </row>
    <row r="555" spans="1:10" s="4930" customFormat="1" ht="15" customHeight="1">
      <c r="A555" s="5605"/>
      <c r="B555" s="5608"/>
      <c r="C555" s="5614"/>
      <c r="D555" s="5614"/>
      <c r="E555" s="4927" t="s">
        <v>654</v>
      </c>
      <c r="F555" s="4928">
        <f t="shared" si="66"/>
        <v>3722</v>
      </c>
      <c r="G555" s="4928">
        <v>3722</v>
      </c>
      <c r="H555" s="4928"/>
      <c r="I555" s="4928"/>
      <c r="J555" s="4929"/>
    </row>
    <row r="556" spans="1:10" s="4930" customFormat="1" ht="15" customHeight="1">
      <c r="A556" s="5605"/>
      <c r="B556" s="5608"/>
      <c r="C556" s="5614"/>
      <c r="D556" s="5614"/>
      <c r="E556" s="4927" t="s">
        <v>655</v>
      </c>
      <c r="F556" s="4928">
        <f t="shared" si="66"/>
        <v>2155</v>
      </c>
      <c r="G556" s="4928">
        <v>2155</v>
      </c>
      <c r="H556" s="4928"/>
      <c r="I556" s="4928"/>
      <c r="J556" s="4929"/>
    </row>
    <row r="557" spans="1:10" s="4930" customFormat="1" ht="15" customHeight="1">
      <c r="A557" s="5605"/>
      <c r="B557" s="5608"/>
      <c r="C557" s="5614"/>
      <c r="D557" s="5614"/>
      <c r="E557" s="4927" t="s">
        <v>656</v>
      </c>
      <c r="F557" s="4928">
        <f t="shared" si="66"/>
        <v>538</v>
      </c>
      <c r="G557" s="4928">
        <v>538</v>
      </c>
      <c r="H557" s="4928"/>
      <c r="I557" s="4928"/>
      <c r="J557" s="4929"/>
    </row>
    <row r="558" spans="1:10" s="4930" customFormat="1" ht="15" hidden="1" customHeight="1">
      <c r="A558" s="5605"/>
      <c r="B558" s="5608"/>
      <c r="C558" s="5614"/>
      <c r="D558" s="5614"/>
      <c r="E558" s="4927" t="s">
        <v>657</v>
      </c>
      <c r="F558" s="4928">
        <f t="shared" si="66"/>
        <v>0</v>
      </c>
      <c r="G558" s="4928"/>
      <c r="H558" s="4928"/>
      <c r="I558" s="4928"/>
      <c r="J558" s="4929"/>
    </row>
    <row r="559" spans="1:10" s="4930" customFormat="1" ht="15" hidden="1" customHeight="1">
      <c r="A559" s="5605"/>
      <c r="B559" s="5608"/>
      <c r="C559" s="5614"/>
      <c r="D559" s="5614"/>
      <c r="E559" s="4927" t="s">
        <v>658</v>
      </c>
      <c r="F559" s="4928">
        <f t="shared" si="66"/>
        <v>0</v>
      </c>
      <c r="G559" s="4928"/>
      <c r="H559" s="4928"/>
      <c r="I559" s="4928"/>
      <c r="J559" s="4929"/>
    </row>
    <row r="560" spans="1:10" s="4930" customFormat="1" ht="15" customHeight="1">
      <c r="A560" s="5605"/>
      <c r="B560" s="5608"/>
      <c r="C560" s="5614"/>
      <c r="D560" s="5614"/>
      <c r="E560" s="4927" t="s">
        <v>676</v>
      </c>
      <c r="F560" s="4928">
        <f t="shared" si="66"/>
        <v>800</v>
      </c>
      <c r="G560" s="4928">
        <v>800</v>
      </c>
      <c r="H560" s="4928"/>
      <c r="I560" s="4928"/>
      <c r="J560" s="4929"/>
    </row>
    <row r="561" spans="1:10" s="4930" customFormat="1" ht="15" customHeight="1">
      <c r="A561" s="5605"/>
      <c r="B561" s="5608"/>
      <c r="C561" s="5614"/>
      <c r="D561" s="5614"/>
      <c r="E561" s="4927" t="s">
        <v>677</v>
      </c>
      <c r="F561" s="4928">
        <f t="shared" si="66"/>
        <v>200</v>
      </c>
      <c r="G561" s="4928">
        <v>200</v>
      </c>
      <c r="H561" s="4928"/>
      <c r="I561" s="4928"/>
      <c r="J561" s="4929"/>
    </row>
    <row r="562" spans="1:10" s="4930" customFormat="1" ht="20.25" customHeight="1">
      <c r="A562" s="5605"/>
      <c r="B562" s="5608"/>
      <c r="C562" s="5614"/>
      <c r="D562" s="5614"/>
      <c r="E562" s="4924" t="s">
        <v>1155</v>
      </c>
      <c r="F562" s="4925">
        <f>SUM(F563:F568)</f>
        <v>71815</v>
      </c>
      <c r="G562" s="4925">
        <f>SUM(G563:G568)</f>
        <v>71815</v>
      </c>
      <c r="H562" s="4925">
        <f>SUM(H563:H568)</f>
        <v>0</v>
      </c>
      <c r="I562" s="4925">
        <f>SUM(I563:I568)</f>
        <v>0</v>
      </c>
      <c r="J562" s="4926">
        <f>SUM(J563:J568)</f>
        <v>0</v>
      </c>
    </row>
    <row r="563" spans="1:10" s="4930" customFormat="1" ht="15" hidden="1" customHeight="1">
      <c r="A563" s="5605"/>
      <c r="B563" s="5608"/>
      <c r="C563" s="5614"/>
      <c r="D563" s="5614"/>
      <c r="E563" s="4927" t="s">
        <v>662</v>
      </c>
      <c r="F563" s="4928">
        <f t="shared" ref="F563:F568" si="67">SUM(G563:J563)</f>
        <v>0</v>
      </c>
      <c r="G563" s="4928"/>
      <c r="H563" s="4928"/>
      <c r="I563" s="4928"/>
      <c r="J563" s="4929"/>
    </row>
    <row r="564" spans="1:10" s="4930" customFormat="1" ht="15" hidden="1" customHeight="1">
      <c r="A564" s="5605"/>
      <c r="B564" s="5608"/>
      <c r="C564" s="5614"/>
      <c r="D564" s="5614"/>
      <c r="E564" s="4927" t="s">
        <v>663</v>
      </c>
      <c r="F564" s="4928">
        <f t="shared" si="67"/>
        <v>0</v>
      </c>
      <c r="G564" s="4928"/>
      <c r="H564" s="4928"/>
      <c r="I564" s="4928"/>
      <c r="J564" s="4929"/>
    </row>
    <row r="565" spans="1:10" s="4930" customFormat="1" ht="15" customHeight="1">
      <c r="A565" s="5605"/>
      <c r="B565" s="5608"/>
      <c r="C565" s="5614"/>
      <c r="D565" s="5614"/>
      <c r="E565" s="4927" t="s">
        <v>666</v>
      </c>
      <c r="F565" s="4928">
        <f t="shared" si="67"/>
        <v>38332</v>
      </c>
      <c r="G565" s="4928">
        <v>38332</v>
      </c>
      <c r="H565" s="4928"/>
      <c r="I565" s="4928"/>
      <c r="J565" s="4929"/>
    </row>
    <row r="566" spans="1:10" s="4930" customFormat="1" ht="15" customHeight="1">
      <c r="A566" s="5605"/>
      <c r="B566" s="5608"/>
      <c r="C566" s="5614"/>
      <c r="D566" s="5614"/>
      <c r="E566" s="4927" t="s">
        <v>667</v>
      </c>
      <c r="F566" s="4928">
        <f t="shared" si="67"/>
        <v>9583</v>
      </c>
      <c r="G566" s="4928">
        <v>9583</v>
      </c>
      <c r="H566" s="4928"/>
      <c r="I566" s="4928"/>
      <c r="J566" s="4929"/>
    </row>
    <row r="567" spans="1:10" s="4930" customFormat="1" ht="15" customHeight="1">
      <c r="A567" s="5605"/>
      <c r="B567" s="5608"/>
      <c r="C567" s="5614"/>
      <c r="D567" s="5614"/>
      <c r="E567" s="4927" t="s">
        <v>704</v>
      </c>
      <c r="F567" s="4928">
        <f t="shared" si="67"/>
        <v>19120</v>
      </c>
      <c r="G567" s="4928">
        <v>19120</v>
      </c>
      <c r="H567" s="4928"/>
      <c r="I567" s="4928"/>
      <c r="J567" s="4929"/>
    </row>
    <row r="568" spans="1:10" s="4930" customFormat="1" ht="15" customHeight="1">
      <c r="A568" s="5605"/>
      <c r="B568" s="5608"/>
      <c r="C568" s="5614"/>
      <c r="D568" s="5614"/>
      <c r="E568" s="4927" t="s">
        <v>706</v>
      </c>
      <c r="F568" s="4928">
        <f t="shared" si="67"/>
        <v>4780</v>
      </c>
      <c r="G568" s="4928">
        <v>4780</v>
      </c>
      <c r="H568" s="4928"/>
      <c r="I568" s="4928"/>
      <c r="J568" s="4929"/>
    </row>
    <row r="569" spans="1:10" s="4930" customFormat="1" ht="12">
      <c r="A569" s="5606"/>
      <c r="B569" s="5609"/>
      <c r="C569" s="5615"/>
      <c r="D569" s="5615"/>
      <c r="E569" s="4931" t="s">
        <v>1156</v>
      </c>
      <c r="F569" s="4922">
        <f>SUM(F570:F571)</f>
        <v>0</v>
      </c>
      <c r="G569" s="4922">
        <f>SUM(G570:G571)</f>
        <v>0</v>
      </c>
      <c r="H569" s="4922">
        <f>SUM(H570:H571)</f>
        <v>0</v>
      </c>
      <c r="I569" s="4922">
        <f>SUM(I570:I571)</f>
        <v>0</v>
      </c>
      <c r="J569" s="4923">
        <f>SUM(J570:J571)</f>
        <v>0</v>
      </c>
    </row>
    <row r="570" spans="1:10" s="4930" customFormat="1" ht="15" hidden="1" customHeight="1">
      <c r="A570" s="4934"/>
      <c r="B570" s="4946"/>
      <c r="C570" s="4937"/>
      <c r="D570" s="4937"/>
      <c r="E570" s="4938"/>
      <c r="F570" s="4939">
        <f>SUM(G570:J570)</f>
        <v>0</v>
      </c>
      <c r="G570" s="4939"/>
      <c r="H570" s="4939"/>
      <c r="I570" s="4939"/>
      <c r="J570" s="4940"/>
    </row>
    <row r="571" spans="1:10" s="4930" customFormat="1" ht="15" hidden="1" customHeight="1">
      <c r="A571" s="4934"/>
      <c r="B571" s="4946"/>
      <c r="C571" s="4937"/>
      <c r="D571" s="4937"/>
      <c r="E571" s="4947"/>
      <c r="F571" s="4939">
        <f>SUM(G571:J571)</f>
        <v>0</v>
      </c>
      <c r="G571" s="4939"/>
      <c r="H571" s="4939"/>
      <c r="I571" s="4939"/>
      <c r="J571" s="4940"/>
    </row>
    <row r="572" spans="1:10" s="4930" customFormat="1" ht="22.5">
      <c r="A572" s="5604" t="s">
        <v>1205</v>
      </c>
      <c r="B572" s="5607" t="s">
        <v>1206</v>
      </c>
      <c r="C572" s="5613" t="s">
        <v>426</v>
      </c>
      <c r="D572" s="5613" t="s">
        <v>427</v>
      </c>
      <c r="E572" s="4916" t="s">
        <v>1152</v>
      </c>
      <c r="F572" s="4917">
        <f>SUM(F573,F590)</f>
        <v>308079</v>
      </c>
      <c r="G572" s="4917">
        <f>SUM(G573,G590)</f>
        <v>308079</v>
      </c>
      <c r="H572" s="4917">
        <f>SUM(H573,H590)</f>
        <v>0</v>
      </c>
      <c r="I572" s="4917">
        <f>SUM(I573,I590)</f>
        <v>0</v>
      </c>
      <c r="J572" s="4918">
        <f>SUM(J573,J590)</f>
        <v>0</v>
      </c>
    </row>
    <row r="573" spans="1:10" s="4930" customFormat="1" ht="21">
      <c r="A573" s="5605"/>
      <c r="B573" s="5608"/>
      <c r="C573" s="5614"/>
      <c r="D573" s="5614"/>
      <c r="E573" s="4921" t="s">
        <v>1153</v>
      </c>
      <c r="F573" s="4922">
        <f>SUM(F574,F583)</f>
        <v>308079</v>
      </c>
      <c r="G573" s="4922">
        <f>SUM(G574,G583)</f>
        <v>308079</v>
      </c>
      <c r="H573" s="4922">
        <f>SUM(H574,H583)</f>
        <v>0</v>
      </c>
      <c r="I573" s="4922">
        <f>SUM(I574,I583)</f>
        <v>0</v>
      </c>
      <c r="J573" s="4923">
        <f>SUM(J574,J583)</f>
        <v>0</v>
      </c>
    </row>
    <row r="574" spans="1:10" s="4930" customFormat="1" ht="22.5">
      <c r="A574" s="5605"/>
      <c r="B574" s="5608"/>
      <c r="C574" s="5614"/>
      <c r="D574" s="5614"/>
      <c r="E574" s="4924" t="s">
        <v>1154</v>
      </c>
      <c r="F574" s="4925">
        <f>SUM(F575:F582)</f>
        <v>152679</v>
      </c>
      <c r="G574" s="4925">
        <f>SUM(G575:G582)</f>
        <v>152679</v>
      </c>
      <c r="H574" s="4925">
        <f>SUM(H575:H582)</f>
        <v>0</v>
      </c>
      <c r="I574" s="4925">
        <f>SUM(I575:I582)</f>
        <v>0</v>
      </c>
      <c r="J574" s="4926">
        <f>SUM(J575:J582)</f>
        <v>0</v>
      </c>
    </row>
    <row r="575" spans="1:10" s="4930" customFormat="1" ht="15" customHeight="1">
      <c r="A575" s="5605"/>
      <c r="B575" s="5608"/>
      <c r="C575" s="5614"/>
      <c r="D575" s="5614"/>
      <c r="E575" s="4927" t="s">
        <v>649</v>
      </c>
      <c r="F575" s="4928">
        <f t="shared" ref="F575:F582" si="68">SUM(G575:J575)</f>
        <v>101674</v>
      </c>
      <c r="G575" s="4928">
        <v>101674</v>
      </c>
      <c r="H575" s="4928"/>
      <c r="I575" s="4928"/>
      <c r="J575" s="4929"/>
    </row>
    <row r="576" spans="1:10" s="4930" customFormat="1" ht="15" customHeight="1">
      <c r="A576" s="5605"/>
      <c r="B576" s="5608"/>
      <c r="C576" s="5614"/>
      <c r="D576" s="5614"/>
      <c r="E576" s="4927" t="s">
        <v>650</v>
      </c>
      <c r="F576" s="4928">
        <f t="shared" si="68"/>
        <v>25419</v>
      </c>
      <c r="G576" s="4928">
        <v>25419</v>
      </c>
      <c r="H576" s="4928"/>
      <c r="I576" s="4928"/>
      <c r="J576" s="4929"/>
    </row>
    <row r="577" spans="1:10" s="4930" customFormat="1" ht="15" customHeight="1">
      <c r="A577" s="5605"/>
      <c r="B577" s="5608"/>
      <c r="C577" s="5614"/>
      <c r="D577" s="5614"/>
      <c r="E577" s="4927" t="s">
        <v>653</v>
      </c>
      <c r="F577" s="4928">
        <f t="shared" si="68"/>
        <v>17322</v>
      </c>
      <c r="G577" s="4928">
        <v>17322</v>
      </c>
      <c r="H577" s="4928"/>
      <c r="I577" s="4928"/>
      <c r="J577" s="4929"/>
    </row>
    <row r="578" spans="1:10" s="4930" customFormat="1" ht="15" customHeight="1">
      <c r="A578" s="5605"/>
      <c r="B578" s="5608"/>
      <c r="C578" s="5614"/>
      <c r="D578" s="5614"/>
      <c r="E578" s="4927" t="s">
        <v>654</v>
      </c>
      <c r="F578" s="4928">
        <f t="shared" si="68"/>
        <v>4330</v>
      </c>
      <c r="G578" s="4928">
        <v>4330</v>
      </c>
      <c r="H578" s="4928"/>
      <c r="I578" s="4928"/>
      <c r="J578" s="4929"/>
    </row>
    <row r="579" spans="1:10" s="4930" customFormat="1" ht="15" customHeight="1">
      <c r="A579" s="5605"/>
      <c r="B579" s="5608"/>
      <c r="C579" s="5614"/>
      <c r="D579" s="5614"/>
      <c r="E579" s="4927" t="s">
        <v>655</v>
      </c>
      <c r="F579" s="4928">
        <f t="shared" si="68"/>
        <v>2507</v>
      </c>
      <c r="G579" s="4928">
        <v>2507</v>
      </c>
      <c r="H579" s="4928"/>
      <c r="I579" s="4928"/>
      <c r="J579" s="4929"/>
    </row>
    <row r="580" spans="1:10" s="4930" customFormat="1" ht="15" customHeight="1">
      <c r="A580" s="5605"/>
      <c r="B580" s="5608"/>
      <c r="C580" s="5614"/>
      <c r="D580" s="5614"/>
      <c r="E580" s="4927" t="s">
        <v>656</v>
      </c>
      <c r="F580" s="4928">
        <f t="shared" si="68"/>
        <v>627</v>
      </c>
      <c r="G580" s="4928">
        <v>627</v>
      </c>
      <c r="H580" s="4928"/>
      <c r="I580" s="4928"/>
      <c r="J580" s="4929"/>
    </row>
    <row r="581" spans="1:10" s="4930" customFormat="1" ht="15" customHeight="1">
      <c r="A581" s="5605"/>
      <c r="B581" s="5608"/>
      <c r="C581" s="5614"/>
      <c r="D581" s="5614"/>
      <c r="E581" s="4927" t="s">
        <v>676</v>
      </c>
      <c r="F581" s="4928">
        <f t="shared" si="68"/>
        <v>640</v>
      </c>
      <c r="G581" s="4928">
        <v>640</v>
      </c>
      <c r="H581" s="4928"/>
      <c r="I581" s="4928"/>
      <c r="J581" s="4929"/>
    </row>
    <row r="582" spans="1:10" s="4930" customFormat="1" ht="15" customHeight="1">
      <c r="A582" s="5605"/>
      <c r="B582" s="5608"/>
      <c r="C582" s="5614"/>
      <c r="D582" s="5614"/>
      <c r="E582" s="4927" t="s">
        <v>677</v>
      </c>
      <c r="F582" s="4928">
        <f t="shared" si="68"/>
        <v>160</v>
      </c>
      <c r="G582" s="4928">
        <v>160</v>
      </c>
      <c r="H582" s="4928"/>
      <c r="I582" s="4928"/>
      <c r="J582" s="4929"/>
    </row>
    <row r="583" spans="1:10" s="4930" customFormat="1" ht="22.5">
      <c r="A583" s="5605"/>
      <c r="B583" s="5608"/>
      <c r="C583" s="5614"/>
      <c r="D583" s="5614"/>
      <c r="E583" s="4924" t="s">
        <v>1155</v>
      </c>
      <c r="F583" s="4925">
        <f>SUM(F584:F589)</f>
        <v>155400</v>
      </c>
      <c r="G583" s="4925">
        <f>SUM(G584:G589)</f>
        <v>155400</v>
      </c>
      <c r="H583" s="4925">
        <f>SUM(H584:H589)</f>
        <v>0</v>
      </c>
      <c r="I583" s="4925">
        <f>SUM(I584:I589)</f>
        <v>0</v>
      </c>
      <c r="J583" s="4926">
        <f>SUM(J584:J589)</f>
        <v>0</v>
      </c>
    </row>
    <row r="584" spans="1:10" s="4930" customFormat="1" ht="15" customHeight="1">
      <c r="A584" s="5605"/>
      <c r="B584" s="5608"/>
      <c r="C584" s="5614"/>
      <c r="D584" s="5614"/>
      <c r="E584" s="4927" t="s">
        <v>666</v>
      </c>
      <c r="F584" s="4928">
        <f t="shared" ref="F584:F589" si="69">SUM(G584:J584)</f>
        <v>52127</v>
      </c>
      <c r="G584" s="4928">
        <v>52127</v>
      </c>
      <c r="H584" s="4928"/>
      <c r="I584" s="4928"/>
      <c r="J584" s="4929"/>
    </row>
    <row r="585" spans="1:10" s="4930" customFormat="1" ht="15" customHeight="1">
      <c r="A585" s="5605"/>
      <c r="B585" s="5608"/>
      <c r="C585" s="5614"/>
      <c r="D585" s="5614"/>
      <c r="E585" s="4927" t="s">
        <v>667</v>
      </c>
      <c r="F585" s="4928">
        <f t="shared" si="69"/>
        <v>13032</v>
      </c>
      <c r="G585" s="4928">
        <v>13032</v>
      </c>
      <c r="H585" s="4928"/>
      <c r="I585" s="4928"/>
      <c r="J585" s="4929"/>
    </row>
    <row r="586" spans="1:10" s="4930" customFormat="1" ht="15" customHeight="1">
      <c r="A586" s="5605"/>
      <c r="B586" s="5608"/>
      <c r="C586" s="5614"/>
      <c r="D586" s="5614"/>
      <c r="E586" s="4927" t="s">
        <v>668</v>
      </c>
      <c r="F586" s="4928">
        <f t="shared" si="69"/>
        <v>51740</v>
      </c>
      <c r="G586" s="4928">
        <v>51740</v>
      </c>
      <c r="H586" s="4928"/>
      <c r="I586" s="4928"/>
      <c r="J586" s="4929"/>
    </row>
    <row r="587" spans="1:10" s="4930" customFormat="1" ht="15" customHeight="1">
      <c r="A587" s="5605"/>
      <c r="B587" s="5608"/>
      <c r="C587" s="5614"/>
      <c r="D587" s="5614"/>
      <c r="E587" s="4927" t="s">
        <v>669</v>
      </c>
      <c r="F587" s="4928">
        <f t="shared" si="69"/>
        <v>12935</v>
      </c>
      <c r="G587" s="4928">
        <v>12935</v>
      </c>
      <c r="H587" s="4928"/>
      <c r="I587" s="4928"/>
      <c r="J587" s="4929"/>
    </row>
    <row r="588" spans="1:10" s="4930" customFormat="1" ht="15" customHeight="1">
      <c r="A588" s="5605"/>
      <c r="B588" s="5608"/>
      <c r="C588" s="5614"/>
      <c r="D588" s="5614"/>
      <c r="E588" s="4927" t="s">
        <v>704</v>
      </c>
      <c r="F588" s="4928">
        <f t="shared" si="69"/>
        <v>20453</v>
      </c>
      <c r="G588" s="4928">
        <v>20453</v>
      </c>
      <c r="H588" s="4928"/>
      <c r="I588" s="4928"/>
      <c r="J588" s="4929"/>
    </row>
    <row r="589" spans="1:10" s="4930" customFormat="1" ht="15" customHeight="1">
      <c r="A589" s="5605"/>
      <c r="B589" s="5608"/>
      <c r="C589" s="5614"/>
      <c r="D589" s="5614"/>
      <c r="E589" s="4927" t="s">
        <v>706</v>
      </c>
      <c r="F589" s="4928">
        <f t="shared" si="69"/>
        <v>5113</v>
      </c>
      <c r="G589" s="4928">
        <v>5113</v>
      </c>
      <c r="H589" s="4928"/>
      <c r="I589" s="4928"/>
      <c r="J589" s="4929"/>
    </row>
    <row r="590" spans="1:10" s="4930" customFormat="1" ht="15" customHeight="1">
      <c r="A590" s="5606"/>
      <c r="B590" s="5609"/>
      <c r="C590" s="5615"/>
      <c r="D590" s="5615"/>
      <c r="E590" s="4931" t="s">
        <v>1156</v>
      </c>
      <c r="F590" s="4922">
        <f>SUM(F591:F592)</f>
        <v>0</v>
      </c>
      <c r="G590" s="4922">
        <f>SUM(G591:G592)</f>
        <v>0</v>
      </c>
      <c r="H590" s="4922">
        <f>SUM(H591:H592)</f>
        <v>0</v>
      </c>
      <c r="I590" s="4922">
        <f>SUM(I591:I592)</f>
        <v>0</v>
      </c>
      <c r="J590" s="4923">
        <f>SUM(J591:J592)</f>
        <v>0</v>
      </c>
    </row>
    <row r="591" spans="1:10" s="4930" customFormat="1" ht="15" hidden="1" customHeight="1">
      <c r="A591" s="4934"/>
      <c r="B591" s="4946"/>
      <c r="C591" s="4937"/>
      <c r="D591" s="4937"/>
      <c r="E591" s="4938"/>
      <c r="F591" s="4939">
        <f>SUM(G591:J591)</f>
        <v>0</v>
      </c>
      <c r="G591" s="4939"/>
      <c r="H591" s="4939"/>
      <c r="I591" s="4939"/>
      <c r="J591" s="4940"/>
    </row>
    <row r="592" spans="1:10" s="4930" customFormat="1" ht="15" hidden="1" customHeight="1">
      <c r="A592" s="4934"/>
      <c r="B592" s="4946"/>
      <c r="C592" s="4937"/>
      <c r="D592" s="4937"/>
      <c r="E592" s="4947"/>
      <c r="F592" s="4939">
        <f>SUM(G592:J592)</f>
        <v>0</v>
      </c>
      <c r="G592" s="4939"/>
      <c r="H592" s="4939"/>
      <c r="I592" s="4939"/>
      <c r="J592" s="4940"/>
    </row>
    <row r="593" spans="1:10" s="4930" customFormat="1" ht="22.5">
      <c r="A593" s="5604" t="s">
        <v>1207</v>
      </c>
      <c r="B593" s="5607" t="s">
        <v>1208</v>
      </c>
      <c r="C593" s="5613" t="s">
        <v>426</v>
      </c>
      <c r="D593" s="5613" t="s">
        <v>964</v>
      </c>
      <c r="E593" s="4916" t="s">
        <v>1152</v>
      </c>
      <c r="F593" s="4917">
        <f>SUM(F594,F609)</f>
        <v>175041</v>
      </c>
      <c r="G593" s="4917">
        <f>SUM(G594,G609)</f>
        <v>175041</v>
      </c>
      <c r="H593" s="4917">
        <f>SUM(H594,H609)</f>
        <v>0</v>
      </c>
      <c r="I593" s="4917">
        <f>SUM(I594,I609)</f>
        <v>0</v>
      </c>
      <c r="J593" s="4918">
        <f>SUM(J594,J609)</f>
        <v>0</v>
      </c>
    </row>
    <row r="594" spans="1:10" s="4930" customFormat="1" ht="21">
      <c r="A594" s="5605"/>
      <c r="B594" s="5608"/>
      <c r="C594" s="5614"/>
      <c r="D594" s="5614"/>
      <c r="E594" s="4921" t="s">
        <v>1153</v>
      </c>
      <c r="F594" s="4922">
        <f>SUM(F595,F604)</f>
        <v>175041</v>
      </c>
      <c r="G594" s="4922">
        <f>SUM(G595,G604)</f>
        <v>175041</v>
      </c>
      <c r="H594" s="4922">
        <f>SUM(H595,H604)</f>
        <v>0</v>
      </c>
      <c r="I594" s="4922">
        <f>SUM(I595,I604)</f>
        <v>0</v>
      </c>
      <c r="J594" s="4923">
        <f>SUM(J595,J604)</f>
        <v>0</v>
      </c>
    </row>
    <row r="595" spans="1:10" s="4930" customFormat="1" ht="22.5">
      <c r="A595" s="5605"/>
      <c r="B595" s="5608"/>
      <c r="C595" s="5614"/>
      <c r="D595" s="5614"/>
      <c r="E595" s="4924" t="s">
        <v>1154</v>
      </c>
      <c r="F595" s="4925">
        <f>SUM(F596:F603)</f>
        <v>100300</v>
      </c>
      <c r="G595" s="4925">
        <f>SUM(G596:G603)</f>
        <v>100300</v>
      </c>
      <c r="H595" s="4925">
        <f>SUM(H596:H603)</f>
        <v>0</v>
      </c>
      <c r="I595" s="4925">
        <f>SUM(I596:I603)</f>
        <v>0</v>
      </c>
      <c r="J595" s="4926">
        <f>SUM(J596:J603)</f>
        <v>0</v>
      </c>
    </row>
    <row r="596" spans="1:10" s="4930" customFormat="1" ht="15" customHeight="1">
      <c r="A596" s="5605"/>
      <c r="B596" s="5608"/>
      <c r="C596" s="5614"/>
      <c r="D596" s="5614"/>
      <c r="E596" s="4927" t="s">
        <v>649</v>
      </c>
      <c r="F596" s="4928">
        <f t="shared" ref="F596:F603" si="70">SUM(G596:J596)</f>
        <v>66414</v>
      </c>
      <c r="G596" s="4928">
        <v>66414</v>
      </c>
      <c r="H596" s="4928"/>
      <c r="I596" s="4928"/>
      <c r="J596" s="4929"/>
    </row>
    <row r="597" spans="1:10" s="4930" customFormat="1" ht="15" customHeight="1">
      <c r="A597" s="5605"/>
      <c r="B597" s="5608"/>
      <c r="C597" s="5614"/>
      <c r="D597" s="5614"/>
      <c r="E597" s="4927" t="s">
        <v>650</v>
      </c>
      <c r="F597" s="4928">
        <f t="shared" si="70"/>
        <v>16603</v>
      </c>
      <c r="G597" s="4928">
        <v>16603</v>
      </c>
      <c r="H597" s="4928"/>
      <c r="I597" s="4928"/>
      <c r="J597" s="4929"/>
    </row>
    <row r="598" spans="1:10" s="4930" customFormat="1" ht="15" customHeight="1">
      <c r="A598" s="5605"/>
      <c r="B598" s="5608"/>
      <c r="C598" s="5614"/>
      <c r="D598" s="5614"/>
      <c r="E598" s="4927" t="s">
        <v>653</v>
      </c>
      <c r="F598" s="4928">
        <f t="shared" si="70"/>
        <v>11379</v>
      </c>
      <c r="G598" s="4928">
        <v>11379</v>
      </c>
      <c r="H598" s="4928"/>
      <c r="I598" s="4928"/>
      <c r="J598" s="4929"/>
    </row>
    <row r="599" spans="1:10" s="4930" customFormat="1" ht="15" customHeight="1">
      <c r="A599" s="5605"/>
      <c r="B599" s="5608"/>
      <c r="C599" s="5614"/>
      <c r="D599" s="5614"/>
      <c r="E599" s="4927" t="s">
        <v>654</v>
      </c>
      <c r="F599" s="4928">
        <f t="shared" si="70"/>
        <v>2845</v>
      </c>
      <c r="G599" s="4928">
        <v>2845</v>
      </c>
      <c r="H599" s="4928"/>
      <c r="I599" s="4928"/>
      <c r="J599" s="4929"/>
    </row>
    <row r="600" spans="1:10" s="4930" customFormat="1" ht="15" customHeight="1">
      <c r="A600" s="5605"/>
      <c r="B600" s="5608"/>
      <c r="C600" s="5614"/>
      <c r="D600" s="5614"/>
      <c r="E600" s="4927" t="s">
        <v>655</v>
      </c>
      <c r="F600" s="4928">
        <f t="shared" si="70"/>
        <v>1647</v>
      </c>
      <c r="G600" s="4928">
        <v>1647</v>
      </c>
      <c r="H600" s="4928"/>
      <c r="I600" s="4928"/>
      <c r="J600" s="4929"/>
    </row>
    <row r="601" spans="1:10" s="4930" customFormat="1" ht="15" customHeight="1">
      <c r="A601" s="5605"/>
      <c r="B601" s="5608"/>
      <c r="C601" s="5614"/>
      <c r="D601" s="5614"/>
      <c r="E601" s="4927" t="s">
        <v>656</v>
      </c>
      <c r="F601" s="4928">
        <f t="shared" si="70"/>
        <v>412</v>
      </c>
      <c r="G601" s="4928">
        <v>412</v>
      </c>
      <c r="H601" s="4928"/>
      <c r="I601" s="4928"/>
      <c r="J601" s="4929"/>
    </row>
    <row r="602" spans="1:10" s="4930" customFormat="1" ht="15" customHeight="1">
      <c r="A602" s="5605"/>
      <c r="B602" s="5608"/>
      <c r="C602" s="5614"/>
      <c r="D602" s="5614"/>
      <c r="E602" s="4927" t="s">
        <v>676</v>
      </c>
      <c r="F602" s="4928">
        <f t="shared" si="70"/>
        <v>800</v>
      </c>
      <c r="G602" s="4928">
        <v>800</v>
      </c>
      <c r="H602" s="4928"/>
      <c r="I602" s="4928"/>
      <c r="J602" s="4929"/>
    </row>
    <row r="603" spans="1:10" s="4930" customFormat="1" ht="15" customHeight="1">
      <c r="A603" s="5605"/>
      <c r="B603" s="5608"/>
      <c r="C603" s="5614"/>
      <c r="D603" s="5614"/>
      <c r="E603" s="4927" t="s">
        <v>677</v>
      </c>
      <c r="F603" s="4928">
        <f t="shared" si="70"/>
        <v>200</v>
      </c>
      <c r="G603" s="4928">
        <v>200</v>
      </c>
      <c r="H603" s="4928"/>
      <c r="I603" s="4928"/>
      <c r="J603" s="4929"/>
    </row>
    <row r="604" spans="1:10" s="4930" customFormat="1" ht="22.5">
      <c r="A604" s="5605"/>
      <c r="B604" s="5608"/>
      <c r="C604" s="5614"/>
      <c r="D604" s="5614"/>
      <c r="E604" s="4924" t="s">
        <v>1155</v>
      </c>
      <c r="F604" s="4925">
        <f>SUM(F605:F608)</f>
        <v>74741</v>
      </c>
      <c r="G604" s="4925">
        <f>SUM(G605:G608)</f>
        <v>74741</v>
      </c>
      <c r="H604" s="4925">
        <f>SUM(H605:H608)</f>
        <v>0</v>
      </c>
      <c r="I604" s="4925">
        <f>SUM(I605:I608)</f>
        <v>0</v>
      </c>
      <c r="J604" s="4926">
        <f>SUM(J605:J608)</f>
        <v>0</v>
      </c>
    </row>
    <row r="605" spans="1:10" s="4930" customFormat="1" ht="15" customHeight="1">
      <c r="A605" s="5605"/>
      <c r="B605" s="5608"/>
      <c r="C605" s="5614"/>
      <c r="D605" s="5614"/>
      <c r="E605" s="4927" t="s">
        <v>666</v>
      </c>
      <c r="F605" s="4928">
        <f t="shared" ref="F605:F608" si="71">SUM(G605:J605)</f>
        <v>43793</v>
      </c>
      <c r="G605" s="4928">
        <v>43793</v>
      </c>
      <c r="H605" s="4928"/>
      <c r="I605" s="4928"/>
      <c r="J605" s="4929"/>
    </row>
    <row r="606" spans="1:10" s="4930" customFormat="1" ht="15" customHeight="1">
      <c r="A606" s="5605"/>
      <c r="B606" s="5608"/>
      <c r="C606" s="5614"/>
      <c r="D606" s="5614"/>
      <c r="E606" s="4927" t="s">
        <v>667</v>
      </c>
      <c r="F606" s="4928">
        <f t="shared" si="71"/>
        <v>10948</v>
      </c>
      <c r="G606" s="4928">
        <v>10948</v>
      </c>
      <c r="H606" s="4928"/>
      <c r="I606" s="4928"/>
      <c r="J606" s="4929"/>
    </row>
    <row r="607" spans="1:10" s="4930" customFormat="1" ht="15" customHeight="1">
      <c r="A607" s="5605"/>
      <c r="B607" s="5608"/>
      <c r="C607" s="5614"/>
      <c r="D607" s="5614"/>
      <c r="E607" s="4927" t="s">
        <v>704</v>
      </c>
      <c r="F607" s="4928">
        <f t="shared" si="71"/>
        <v>16000</v>
      </c>
      <c r="G607" s="4928">
        <v>16000</v>
      </c>
      <c r="H607" s="4928"/>
      <c r="I607" s="4928"/>
      <c r="J607" s="4929"/>
    </row>
    <row r="608" spans="1:10" s="4930" customFormat="1" ht="15" customHeight="1">
      <c r="A608" s="5605"/>
      <c r="B608" s="5608"/>
      <c r="C608" s="5614"/>
      <c r="D608" s="5614"/>
      <c r="E608" s="4927" t="s">
        <v>706</v>
      </c>
      <c r="F608" s="4928">
        <f t="shared" si="71"/>
        <v>4000</v>
      </c>
      <c r="G608" s="4928">
        <v>4000</v>
      </c>
      <c r="H608" s="4928"/>
      <c r="I608" s="4928"/>
      <c r="J608" s="4929"/>
    </row>
    <row r="609" spans="1:10" s="4930" customFormat="1" ht="15" customHeight="1">
      <c r="A609" s="5606"/>
      <c r="B609" s="5609"/>
      <c r="C609" s="5615"/>
      <c r="D609" s="5615"/>
      <c r="E609" s="4931" t="s">
        <v>1156</v>
      </c>
      <c r="F609" s="4922">
        <f>SUM(F610:F611)</f>
        <v>0</v>
      </c>
      <c r="G609" s="4922">
        <f>SUM(G610:G611)</f>
        <v>0</v>
      </c>
      <c r="H609" s="4922">
        <f>SUM(H610:H611)</f>
        <v>0</v>
      </c>
      <c r="I609" s="4922">
        <f>SUM(I610:I611)</f>
        <v>0</v>
      </c>
      <c r="J609" s="4923">
        <f>SUM(J610:J611)</f>
        <v>0</v>
      </c>
    </row>
    <row r="610" spans="1:10" s="4930" customFormat="1" ht="15" hidden="1" customHeight="1">
      <c r="A610" s="4934"/>
      <c r="B610" s="4946"/>
      <c r="C610" s="4937"/>
      <c r="D610" s="4937"/>
      <c r="E610" s="4938"/>
      <c r="F610" s="4939">
        <f>SUM(G610:J610)</f>
        <v>0</v>
      </c>
      <c r="G610" s="4939"/>
      <c r="H610" s="4939"/>
      <c r="I610" s="4939"/>
      <c r="J610" s="4940"/>
    </row>
    <row r="611" spans="1:10" s="4930" customFormat="1" ht="15" hidden="1" customHeight="1">
      <c r="A611" s="4934"/>
      <c r="B611" s="4946"/>
      <c r="C611" s="4937"/>
      <c r="D611" s="4937"/>
      <c r="E611" s="4947"/>
      <c r="F611" s="4939">
        <f>SUM(G611:J611)</f>
        <v>0</v>
      </c>
      <c r="G611" s="4939"/>
      <c r="H611" s="4939"/>
      <c r="I611" s="4939"/>
      <c r="J611" s="4940"/>
    </row>
    <row r="612" spans="1:10" s="4930" customFormat="1" ht="22.5">
      <c r="A612" s="5604" t="s">
        <v>1209</v>
      </c>
      <c r="B612" s="5607" t="s">
        <v>1210</v>
      </c>
      <c r="C612" s="5613" t="s">
        <v>429</v>
      </c>
      <c r="D612" s="5613" t="s">
        <v>995</v>
      </c>
      <c r="E612" s="4916" t="s">
        <v>1152</v>
      </c>
      <c r="F612" s="4917">
        <f>SUM(F613,F634)</f>
        <v>287996</v>
      </c>
      <c r="G612" s="4917">
        <f>SUM(G613,G634)</f>
        <v>287996</v>
      </c>
      <c r="H612" s="4917">
        <f>SUM(H613,H634)</f>
        <v>0</v>
      </c>
      <c r="I612" s="4917">
        <f>SUM(I613,I634)</f>
        <v>0</v>
      </c>
      <c r="J612" s="4918">
        <f>SUM(J613,J634)</f>
        <v>0</v>
      </c>
    </row>
    <row r="613" spans="1:10" s="4930" customFormat="1" ht="21">
      <c r="A613" s="5605"/>
      <c r="B613" s="5608"/>
      <c r="C613" s="5614"/>
      <c r="D613" s="5614"/>
      <c r="E613" s="4921" t="s">
        <v>1153</v>
      </c>
      <c r="F613" s="4922">
        <f>SUM(F614,F625)</f>
        <v>287996</v>
      </c>
      <c r="G613" s="4922">
        <f>SUM(G614,G625)</f>
        <v>287996</v>
      </c>
      <c r="H613" s="4922">
        <f>SUM(H614,H625)</f>
        <v>0</v>
      </c>
      <c r="I613" s="4922">
        <f>SUM(I614,I625)</f>
        <v>0</v>
      </c>
      <c r="J613" s="4923">
        <f>SUM(J614,J625)</f>
        <v>0</v>
      </c>
    </row>
    <row r="614" spans="1:10" s="4930" customFormat="1" ht="22.5">
      <c r="A614" s="5605"/>
      <c r="B614" s="5608"/>
      <c r="C614" s="5614"/>
      <c r="D614" s="5614"/>
      <c r="E614" s="4924" t="s">
        <v>1154</v>
      </c>
      <c r="F614" s="4925">
        <f>SUM(F615:F624)</f>
        <v>178737</v>
      </c>
      <c r="G614" s="4925">
        <f>SUM(G615:G624)</f>
        <v>178737</v>
      </c>
      <c r="H614" s="4925">
        <f>SUM(H615:H624)</f>
        <v>0</v>
      </c>
      <c r="I614" s="4925">
        <f>SUM(I615:I624)</f>
        <v>0</v>
      </c>
      <c r="J614" s="4926">
        <f>SUM(J615:J624)</f>
        <v>0</v>
      </c>
    </row>
    <row r="615" spans="1:10" s="4930" customFormat="1" ht="12.95" customHeight="1">
      <c r="A615" s="5605"/>
      <c r="B615" s="5608"/>
      <c r="C615" s="5614"/>
      <c r="D615" s="5614"/>
      <c r="E615" s="4927" t="s">
        <v>649</v>
      </c>
      <c r="F615" s="4928">
        <f t="shared" ref="F615:F624" si="72">SUM(G615:J615)</f>
        <v>118978</v>
      </c>
      <c r="G615" s="4928">
        <v>118978</v>
      </c>
      <c r="H615" s="4928"/>
      <c r="I615" s="4928"/>
      <c r="J615" s="4929"/>
    </row>
    <row r="616" spans="1:10" s="4930" customFormat="1" ht="12.95" customHeight="1">
      <c r="A616" s="5605"/>
      <c r="B616" s="5608"/>
      <c r="C616" s="5614"/>
      <c r="D616" s="5614"/>
      <c r="E616" s="4927" t="s">
        <v>650</v>
      </c>
      <c r="F616" s="4928">
        <f t="shared" si="72"/>
        <v>29743</v>
      </c>
      <c r="G616" s="4928">
        <v>29743</v>
      </c>
      <c r="H616" s="4928"/>
      <c r="I616" s="4928"/>
      <c r="J616" s="4929"/>
    </row>
    <row r="617" spans="1:10" s="4930" customFormat="1" ht="12.95" customHeight="1">
      <c r="A617" s="5605"/>
      <c r="B617" s="5608"/>
      <c r="C617" s="5614"/>
      <c r="D617" s="5614"/>
      <c r="E617" s="4927" t="s">
        <v>653</v>
      </c>
      <c r="F617" s="4928">
        <f t="shared" si="72"/>
        <v>20278</v>
      </c>
      <c r="G617" s="4928">
        <v>20278</v>
      </c>
      <c r="H617" s="4928"/>
      <c r="I617" s="4928"/>
      <c r="J617" s="4929"/>
    </row>
    <row r="618" spans="1:10" s="4930" customFormat="1" ht="12.95" customHeight="1">
      <c r="A618" s="5605"/>
      <c r="B618" s="5608"/>
      <c r="C618" s="5614"/>
      <c r="D618" s="5614"/>
      <c r="E618" s="4927" t="s">
        <v>654</v>
      </c>
      <c r="F618" s="4928">
        <f t="shared" si="72"/>
        <v>5070</v>
      </c>
      <c r="G618" s="4928">
        <v>5070</v>
      </c>
      <c r="H618" s="4928"/>
      <c r="I618" s="4928"/>
      <c r="J618" s="4929"/>
    </row>
    <row r="619" spans="1:10" s="4930" customFormat="1" ht="12.95" customHeight="1">
      <c r="A619" s="5605"/>
      <c r="B619" s="5608"/>
      <c r="C619" s="5614"/>
      <c r="D619" s="5614"/>
      <c r="E619" s="4927" t="s">
        <v>655</v>
      </c>
      <c r="F619" s="4928">
        <f t="shared" si="72"/>
        <v>2934</v>
      </c>
      <c r="G619" s="4928">
        <v>2934</v>
      </c>
      <c r="H619" s="4928"/>
      <c r="I619" s="4928"/>
      <c r="J619" s="4929"/>
    </row>
    <row r="620" spans="1:10" s="4930" customFormat="1" ht="12.95" customHeight="1">
      <c r="A620" s="5605"/>
      <c r="B620" s="5608"/>
      <c r="C620" s="5614"/>
      <c r="D620" s="5614"/>
      <c r="E620" s="4927" t="s">
        <v>656</v>
      </c>
      <c r="F620" s="4928">
        <f t="shared" si="72"/>
        <v>734</v>
      </c>
      <c r="G620" s="4928">
        <v>734</v>
      </c>
      <c r="H620" s="4928"/>
      <c r="I620" s="4928"/>
      <c r="J620" s="4929"/>
    </row>
    <row r="621" spans="1:10" s="4930" customFormat="1" ht="12.95" hidden="1" customHeight="1">
      <c r="A621" s="5605"/>
      <c r="B621" s="5608"/>
      <c r="C621" s="5614"/>
      <c r="D621" s="5614"/>
      <c r="E621" s="4927" t="s">
        <v>657</v>
      </c>
      <c r="F621" s="4928">
        <f t="shared" si="72"/>
        <v>0</v>
      </c>
      <c r="G621" s="4928"/>
      <c r="H621" s="4928"/>
      <c r="I621" s="4928"/>
      <c r="J621" s="4929"/>
    </row>
    <row r="622" spans="1:10" s="4930" customFormat="1" ht="12.95" hidden="1" customHeight="1">
      <c r="A622" s="5605"/>
      <c r="B622" s="5608"/>
      <c r="C622" s="5614"/>
      <c r="D622" s="5614"/>
      <c r="E622" s="4927" t="s">
        <v>658</v>
      </c>
      <c r="F622" s="4928">
        <f t="shared" si="72"/>
        <v>0</v>
      </c>
      <c r="G622" s="4928"/>
      <c r="H622" s="4928"/>
      <c r="I622" s="4928"/>
      <c r="J622" s="4929"/>
    </row>
    <row r="623" spans="1:10" s="4930" customFormat="1" ht="12.95" customHeight="1">
      <c r="A623" s="5605"/>
      <c r="B623" s="5608"/>
      <c r="C623" s="5614"/>
      <c r="D623" s="5614"/>
      <c r="E623" s="4927" t="s">
        <v>676</v>
      </c>
      <c r="F623" s="4928">
        <f t="shared" si="72"/>
        <v>800</v>
      </c>
      <c r="G623" s="4928">
        <v>800</v>
      </c>
      <c r="H623" s="4928"/>
      <c r="I623" s="4928"/>
      <c r="J623" s="4929"/>
    </row>
    <row r="624" spans="1:10" s="4930" customFormat="1" ht="12.95" customHeight="1">
      <c r="A624" s="5605"/>
      <c r="B624" s="5608"/>
      <c r="C624" s="5614"/>
      <c r="D624" s="5614"/>
      <c r="E624" s="4927" t="s">
        <v>677</v>
      </c>
      <c r="F624" s="4928">
        <f t="shared" si="72"/>
        <v>200</v>
      </c>
      <c r="G624" s="4928">
        <v>200</v>
      </c>
      <c r="H624" s="4928"/>
      <c r="I624" s="4928"/>
      <c r="J624" s="4929"/>
    </row>
    <row r="625" spans="1:11" s="4930" customFormat="1" ht="20.25" customHeight="1">
      <c r="A625" s="5605"/>
      <c r="B625" s="5608"/>
      <c r="C625" s="5614"/>
      <c r="D625" s="5614"/>
      <c r="E625" s="4924" t="s">
        <v>1155</v>
      </c>
      <c r="F625" s="4925">
        <f>SUM(F626:F633)</f>
        <v>109259</v>
      </c>
      <c r="G625" s="4925">
        <f>SUM(G626:G633)</f>
        <v>109259</v>
      </c>
      <c r="H625" s="4925">
        <f>SUM(H626:H633)</f>
        <v>0</v>
      </c>
      <c r="I625" s="4925">
        <f>SUM(I626:I633)</f>
        <v>0</v>
      </c>
      <c r="J625" s="4926">
        <f>SUM(J626:J633)</f>
        <v>0</v>
      </c>
    </row>
    <row r="626" spans="1:11" s="4930" customFormat="1" ht="14.1" customHeight="1">
      <c r="A626" s="5605"/>
      <c r="B626" s="5608"/>
      <c r="C626" s="5614"/>
      <c r="D626" s="5614"/>
      <c r="E626" s="4927" t="s">
        <v>662</v>
      </c>
      <c r="F626" s="4928">
        <f t="shared" ref="F626:F633" si="73">SUM(G626:J626)</f>
        <v>6814</v>
      </c>
      <c r="G626" s="4928">
        <v>6814</v>
      </c>
      <c r="H626" s="4928"/>
      <c r="I626" s="4928"/>
      <c r="J626" s="4929"/>
    </row>
    <row r="627" spans="1:11" s="4930" customFormat="1" ht="14.1" customHeight="1">
      <c r="A627" s="5605"/>
      <c r="B627" s="5608"/>
      <c r="C627" s="5614"/>
      <c r="D627" s="5614"/>
      <c r="E627" s="4927" t="s">
        <v>663</v>
      </c>
      <c r="F627" s="4928">
        <f t="shared" si="73"/>
        <v>1704</v>
      </c>
      <c r="G627" s="4928">
        <v>1704</v>
      </c>
      <c r="H627" s="4928"/>
      <c r="I627" s="4928"/>
      <c r="J627" s="4929"/>
    </row>
    <row r="628" spans="1:11" s="4930" customFormat="1" ht="14.1" customHeight="1">
      <c r="A628" s="5605"/>
      <c r="B628" s="5608"/>
      <c r="C628" s="5614"/>
      <c r="D628" s="5614"/>
      <c r="E628" s="4927" t="s">
        <v>666</v>
      </c>
      <c r="F628" s="4928">
        <f t="shared" si="73"/>
        <v>47422</v>
      </c>
      <c r="G628" s="4928">
        <v>47422</v>
      </c>
      <c r="H628" s="4928"/>
      <c r="I628" s="4928"/>
      <c r="J628" s="4929"/>
    </row>
    <row r="629" spans="1:11" s="4930" customFormat="1" ht="14.1" customHeight="1">
      <c r="A629" s="5605"/>
      <c r="B629" s="5608"/>
      <c r="C629" s="5614"/>
      <c r="D629" s="5614"/>
      <c r="E629" s="4927" t="s">
        <v>667</v>
      </c>
      <c r="F629" s="4928">
        <f>SUM(G629:J629)</f>
        <v>11855</v>
      </c>
      <c r="G629" s="4928">
        <v>11855</v>
      </c>
      <c r="H629" s="4928"/>
      <c r="I629" s="4928"/>
      <c r="J629" s="4929"/>
    </row>
    <row r="630" spans="1:11" s="4930" customFormat="1" ht="14.1" hidden="1" customHeight="1">
      <c r="A630" s="5605"/>
      <c r="B630" s="5608"/>
      <c r="C630" s="5614"/>
      <c r="D630" s="5614"/>
      <c r="E630" s="4927" t="s">
        <v>670</v>
      </c>
      <c r="F630" s="4928">
        <f t="shared" si="73"/>
        <v>0</v>
      </c>
      <c r="G630" s="4928"/>
      <c r="H630" s="4928"/>
      <c r="I630" s="4928"/>
      <c r="J630" s="4929"/>
    </row>
    <row r="631" spans="1:11" s="4930" customFormat="1" ht="14.1" hidden="1" customHeight="1">
      <c r="A631" s="5605"/>
      <c r="B631" s="5608"/>
      <c r="C631" s="5614"/>
      <c r="D631" s="5614"/>
      <c r="E631" s="4927" t="s">
        <v>671</v>
      </c>
      <c r="F631" s="4928">
        <f t="shared" si="73"/>
        <v>0</v>
      </c>
      <c r="G631" s="4928"/>
      <c r="H631" s="4928"/>
      <c r="I631" s="4928"/>
      <c r="J631" s="4929"/>
    </row>
    <row r="632" spans="1:11" s="4930" customFormat="1" ht="14.1" customHeight="1">
      <c r="A632" s="5605"/>
      <c r="B632" s="5608"/>
      <c r="C632" s="5614"/>
      <c r="D632" s="5614"/>
      <c r="E632" s="4927" t="s">
        <v>704</v>
      </c>
      <c r="F632" s="4928">
        <f t="shared" si="73"/>
        <v>33171</v>
      </c>
      <c r="G632" s="4928">
        <v>33171</v>
      </c>
      <c r="H632" s="4928"/>
      <c r="I632" s="4928"/>
      <c r="J632" s="4929"/>
    </row>
    <row r="633" spans="1:11" s="4930" customFormat="1" ht="14.1" customHeight="1">
      <c r="A633" s="5605"/>
      <c r="B633" s="5608"/>
      <c r="C633" s="5614"/>
      <c r="D633" s="5614"/>
      <c r="E633" s="4927" t="s">
        <v>706</v>
      </c>
      <c r="F633" s="4928">
        <f t="shared" si="73"/>
        <v>8293</v>
      </c>
      <c r="G633" s="4928">
        <v>8293</v>
      </c>
      <c r="H633" s="4928"/>
      <c r="I633" s="4928"/>
      <c r="J633" s="4929"/>
    </row>
    <row r="634" spans="1:11" s="4930" customFormat="1" ht="12">
      <c r="A634" s="5606"/>
      <c r="B634" s="5609"/>
      <c r="C634" s="5615"/>
      <c r="D634" s="5615"/>
      <c r="E634" s="4931" t="s">
        <v>1156</v>
      </c>
      <c r="F634" s="4922">
        <f>SUM(F635:F636)</f>
        <v>0</v>
      </c>
      <c r="G634" s="4922">
        <f>SUM(G635:G636)</f>
        <v>0</v>
      </c>
      <c r="H634" s="4922">
        <f>SUM(H635:H636)</f>
        <v>0</v>
      </c>
      <c r="I634" s="4922">
        <f>SUM(I635:I636)</f>
        <v>0</v>
      </c>
      <c r="J634" s="4923">
        <f>SUM(J635:J636)</f>
        <v>0</v>
      </c>
    </row>
    <row r="635" spans="1:11" s="4930" customFormat="1" ht="15" hidden="1" customHeight="1">
      <c r="A635" s="4934"/>
      <c r="B635" s="4946"/>
      <c r="C635" s="4937"/>
      <c r="D635" s="4937"/>
      <c r="E635" s="4938"/>
      <c r="F635" s="4939">
        <f>SUM(G635:J635)</f>
        <v>0</v>
      </c>
      <c r="G635" s="4939"/>
      <c r="H635" s="4939"/>
      <c r="I635" s="4939"/>
      <c r="J635" s="4940"/>
    </row>
    <row r="636" spans="1:11" s="4930" customFormat="1" ht="15" hidden="1" customHeight="1">
      <c r="A636" s="4934"/>
      <c r="B636" s="4946"/>
      <c r="C636" s="4937"/>
      <c r="D636" s="4937"/>
      <c r="E636" s="4947"/>
      <c r="F636" s="4939">
        <f>SUM(G636:J636)</f>
        <v>0</v>
      </c>
      <c r="G636" s="4939"/>
      <c r="H636" s="4939"/>
      <c r="I636" s="4939"/>
      <c r="J636" s="4940"/>
    </row>
    <row r="637" spans="1:11" s="4930" customFormat="1" ht="22.5">
      <c r="A637" s="5604" t="s">
        <v>1211</v>
      </c>
      <c r="B637" s="5607" t="s">
        <v>1212</v>
      </c>
      <c r="C637" s="5613" t="s">
        <v>401</v>
      </c>
      <c r="D637" s="5613" t="s">
        <v>508</v>
      </c>
      <c r="E637" s="4916" t="s">
        <v>1152</v>
      </c>
      <c r="F637" s="4917">
        <f>SUM(F638,F657)</f>
        <v>989857</v>
      </c>
      <c r="G637" s="4917">
        <f>SUM(G638,G657)</f>
        <v>17103</v>
      </c>
      <c r="H637" s="4917">
        <f>SUM(H638,H657)</f>
        <v>972754</v>
      </c>
      <c r="I637" s="4917">
        <f>SUM(I638,I657)</f>
        <v>0</v>
      </c>
      <c r="J637" s="4918">
        <f>SUM(J638,J657)</f>
        <v>0</v>
      </c>
    </row>
    <row r="638" spans="1:11" s="4930" customFormat="1" ht="21">
      <c r="A638" s="5605"/>
      <c r="B638" s="5608"/>
      <c r="C638" s="5614"/>
      <c r="D638" s="5614"/>
      <c r="E638" s="4921" t="s">
        <v>1153</v>
      </c>
      <c r="F638" s="4922">
        <f>SUM(F639,F641,F650)</f>
        <v>989857</v>
      </c>
      <c r="G638" s="4922">
        <f>SUM(G639,G641,G650)</f>
        <v>17103</v>
      </c>
      <c r="H638" s="4922">
        <f>SUM(H639,H641,H650)</f>
        <v>972754</v>
      </c>
      <c r="I638" s="4922">
        <f>SUM(I639,I641,I650)</f>
        <v>0</v>
      </c>
      <c r="J638" s="4923">
        <f>SUM(J639,J641,J650)</f>
        <v>0</v>
      </c>
    </row>
    <row r="639" spans="1:11" s="4920" customFormat="1" ht="15" customHeight="1">
      <c r="A639" s="5605"/>
      <c r="B639" s="5608"/>
      <c r="C639" s="5614"/>
      <c r="D639" s="5614"/>
      <c r="E639" s="4924" t="s">
        <v>1161</v>
      </c>
      <c r="F639" s="4925">
        <f>SUM(F640:F640)</f>
        <v>818824</v>
      </c>
      <c r="G639" s="4925">
        <f>SUM(G640:G640)</f>
        <v>0</v>
      </c>
      <c r="H639" s="4925">
        <f>SUM(H640:H640)</f>
        <v>818824</v>
      </c>
      <c r="I639" s="4925">
        <f>SUM(I640:I640)</f>
        <v>0</v>
      </c>
      <c r="J639" s="4926">
        <f>SUM(J640:J640)</f>
        <v>0</v>
      </c>
      <c r="K639" s="4930"/>
    </row>
    <row r="640" spans="1:11" s="4920" customFormat="1" ht="12.95" customHeight="1">
      <c r="A640" s="5605"/>
      <c r="B640" s="5608"/>
      <c r="C640" s="5614"/>
      <c r="D640" s="5614"/>
      <c r="E640" s="4927" t="s">
        <v>689</v>
      </c>
      <c r="F640" s="4928">
        <f>SUM(G640:J640)</f>
        <v>818824</v>
      </c>
      <c r="G640" s="4928"/>
      <c r="H640" s="4928">
        <v>818824</v>
      </c>
      <c r="I640" s="4928"/>
      <c r="J640" s="4929"/>
      <c r="K640" s="4930"/>
    </row>
    <row r="641" spans="1:10" s="4930" customFormat="1" ht="22.5">
      <c r="A641" s="5605"/>
      <c r="B641" s="5608"/>
      <c r="C641" s="5614"/>
      <c r="D641" s="5614"/>
      <c r="E641" s="4924" t="s">
        <v>1154</v>
      </c>
      <c r="F641" s="4925">
        <f>SUM(F642:F649)</f>
        <v>129033</v>
      </c>
      <c r="G641" s="4925">
        <f>SUM(G642:G649)</f>
        <v>12903</v>
      </c>
      <c r="H641" s="4925">
        <f>SUM(H642:H649)</f>
        <v>116130</v>
      </c>
      <c r="I641" s="4925">
        <f>SUM(I642:I649)</f>
        <v>0</v>
      </c>
      <c r="J641" s="4926">
        <f>SUM(J642:J649)</f>
        <v>0</v>
      </c>
    </row>
    <row r="642" spans="1:10" s="4930" customFormat="1" ht="12.95" customHeight="1">
      <c r="A642" s="5605"/>
      <c r="B642" s="5608"/>
      <c r="C642" s="5614"/>
      <c r="D642" s="5614"/>
      <c r="E642" s="4927" t="s">
        <v>649</v>
      </c>
      <c r="F642" s="4928">
        <f t="shared" ref="F642:F649" si="74">SUM(G642:J642)</f>
        <v>96558</v>
      </c>
      <c r="G642" s="4928"/>
      <c r="H642" s="4928">
        <v>96558</v>
      </c>
      <c r="I642" s="4928"/>
      <c r="J642" s="4929"/>
    </row>
    <row r="643" spans="1:10" s="4930" customFormat="1" ht="12.95" customHeight="1">
      <c r="A643" s="5605"/>
      <c r="B643" s="5608"/>
      <c r="C643" s="5614"/>
      <c r="D643" s="5614"/>
      <c r="E643" s="4927" t="s">
        <v>650</v>
      </c>
      <c r="F643" s="4928">
        <f t="shared" si="74"/>
        <v>10728</v>
      </c>
      <c r="G643" s="4928">
        <v>10728</v>
      </c>
      <c r="H643" s="4928"/>
      <c r="I643" s="4928"/>
      <c r="J643" s="4929"/>
    </row>
    <row r="644" spans="1:10" s="4930" customFormat="1" ht="12.95" customHeight="1">
      <c r="A644" s="5605"/>
      <c r="B644" s="5608"/>
      <c r="C644" s="5614"/>
      <c r="D644" s="5614"/>
      <c r="E644" s="4927" t="s">
        <v>653</v>
      </c>
      <c r="F644" s="4928">
        <f t="shared" si="74"/>
        <v>16469</v>
      </c>
      <c r="G644" s="4928"/>
      <c r="H644" s="4928">
        <v>16469</v>
      </c>
      <c r="I644" s="4928"/>
      <c r="J644" s="4929"/>
    </row>
    <row r="645" spans="1:10" s="4930" customFormat="1" ht="12.95" customHeight="1">
      <c r="A645" s="5605"/>
      <c r="B645" s="5608"/>
      <c r="C645" s="5614"/>
      <c r="D645" s="5614"/>
      <c r="E645" s="4927" t="s">
        <v>654</v>
      </c>
      <c r="F645" s="4928">
        <f t="shared" si="74"/>
        <v>1830</v>
      </c>
      <c r="G645" s="4928">
        <v>1830</v>
      </c>
      <c r="H645" s="4928"/>
      <c r="I645" s="4928"/>
      <c r="J645" s="4929"/>
    </row>
    <row r="646" spans="1:10" s="4930" customFormat="1" ht="12.95" customHeight="1">
      <c r="A646" s="5605"/>
      <c r="B646" s="5608"/>
      <c r="C646" s="5614"/>
      <c r="D646" s="5614"/>
      <c r="E646" s="4927" t="s">
        <v>655</v>
      </c>
      <c r="F646" s="4928">
        <f t="shared" si="74"/>
        <v>2383</v>
      </c>
      <c r="G646" s="4928"/>
      <c r="H646" s="4928">
        <v>2383</v>
      </c>
      <c r="I646" s="4928"/>
      <c r="J646" s="4929"/>
    </row>
    <row r="647" spans="1:10" s="4930" customFormat="1" ht="12.95" customHeight="1">
      <c r="A647" s="5605"/>
      <c r="B647" s="5608"/>
      <c r="C647" s="5614"/>
      <c r="D647" s="5614"/>
      <c r="E647" s="4927" t="s">
        <v>656</v>
      </c>
      <c r="F647" s="4928">
        <f t="shared" si="74"/>
        <v>265</v>
      </c>
      <c r="G647" s="4928">
        <v>265</v>
      </c>
      <c r="H647" s="4928"/>
      <c r="I647" s="4928"/>
      <c r="J647" s="4929"/>
    </row>
    <row r="648" spans="1:10" s="4930" customFormat="1" ht="12.95" customHeight="1">
      <c r="A648" s="5605"/>
      <c r="B648" s="5608"/>
      <c r="C648" s="5614"/>
      <c r="D648" s="5614"/>
      <c r="E648" s="4927" t="s">
        <v>676</v>
      </c>
      <c r="F648" s="4928">
        <f t="shared" si="74"/>
        <v>720</v>
      </c>
      <c r="G648" s="4928"/>
      <c r="H648" s="4928">
        <v>720</v>
      </c>
      <c r="I648" s="4928"/>
      <c r="J648" s="4929"/>
    </row>
    <row r="649" spans="1:10" s="4930" customFormat="1" ht="12.95" customHeight="1">
      <c r="A649" s="5605"/>
      <c r="B649" s="5608"/>
      <c r="C649" s="5614"/>
      <c r="D649" s="5614"/>
      <c r="E649" s="4927" t="s">
        <v>677</v>
      </c>
      <c r="F649" s="4928">
        <f t="shared" si="74"/>
        <v>80</v>
      </c>
      <c r="G649" s="4928">
        <v>80</v>
      </c>
      <c r="H649" s="4928"/>
      <c r="I649" s="4928"/>
      <c r="J649" s="4929"/>
    </row>
    <row r="650" spans="1:10" s="4930" customFormat="1" ht="20.25" customHeight="1">
      <c r="A650" s="5605"/>
      <c r="B650" s="5608"/>
      <c r="C650" s="5614"/>
      <c r="D650" s="5614"/>
      <c r="E650" s="4924" t="s">
        <v>1155</v>
      </c>
      <c r="F650" s="4925">
        <f>SUM(F651:F656)</f>
        <v>42000</v>
      </c>
      <c r="G650" s="4925">
        <f>SUM(G651:G656)</f>
        <v>4200</v>
      </c>
      <c r="H650" s="4925">
        <f>SUM(H651:H656)</f>
        <v>37800</v>
      </c>
      <c r="I650" s="4925">
        <f>SUM(I651:I656)</f>
        <v>0</v>
      </c>
      <c r="J650" s="4926">
        <f>SUM(J651:J656)</f>
        <v>0</v>
      </c>
    </row>
    <row r="651" spans="1:10" s="4930" customFormat="1" ht="14.1" hidden="1" customHeight="1">
      <c r="A651" s="5605"/>
      <c r="B651" s="5608"/>
      <c r="C651" s="5614"/>
      <c r="D651" s="5614"/>
      <c r="E651" s="4927" t="s">
        <v>662</v>
      </c>
      <c r="F651" s="4928">
        <f t="shared" ref="F651:F656" si="75">SUM(G651:J651)</f>
        <v>0</v>
      </c>
      <c r="G651" s="4928"/>
      <c r="H651" s="4928"/>
      <c r="I651" s="4928"/>
      <c r="J651" s="4929"/>
    </row>
    <row r="652" spans="1:10" s="4930" customFormat="1" ht="14.1" hidden="1" customHeight="1">
      <c r="A652" s="5605"/>
      <c r="B652" s="5608"/>
      <c r="C652" s="5614"/>
      <c r="D652" s="5614"/>
      <c r="E652" s="4927" t="s">
        <v>663</v>
      </c>
      <c r="F652" s="4928">
        <f t="shared" si="75"/>
        <v>0</v>
      </c>
      <c r="G652" s="4928"/>
      <c r="H652" s="4928"/>
      <c r="I652" s="4928"/>
      <c r="J652" s="4929"/>
    </row>
    <row r="653" spans="1:10" s="4930" customFormat="1" ht="14.1" customHeight="1">
      <c r="A653" s="5605"/>
      <c r="B653" s="5608"/>
      <c r="C653" s="5614"/>
      <c r="D653" s="5614"/>
      <c r="E653" s="4927" t="s">
        <v>666</v>
      </c>
      <c r="F653" s="4928">
        <f t="shared" si="75"/>
        <v>27000</v>
      </c>
      <c r="G653" s="4928"/>
      <c r="H653" s="4928">
        <v>27000</v>
      </c>
      <c r="I653" s="4928"/>
      <c r="J653" s="4929"/>
    </row>
    <row r="654" spans="1:10" s="4930" customFormat="1" ht="14.1" customHeight="1">
      <c r="A654" s="5605"/>
      <c r="B654" s="5608"/>
      <c r="C654" s="5614"/>
      <c r="D654" s="5614"/>
      <c r="E654" s="4927" t="s">
        <v>667</v>
      </c>
      <c r="F654" s="4928">
        <f t="shared" si="75"/>
        <v>3000</v>
      </c>
      <c r="G654" s="4928">
        <v>3000</v>
      </c>
      <c r="H654" s="4928"/>
      <c r="I654" s="4928"/>
      <c r="J654" s="4929"/>
    </row>
    <row r="655" spans="1:10" s="4930" customFormat="1" ht="14.1" customHeight="1">
      <c r="A655" s="5605"/>
      <c r="B655" s="5608"/>
      <c r="C655" s="5614"/>
      <c r="D655" s="5614"/>
      <c r="E655" s="4927" t="s">
        <v>704</v>
      </c>
      <c r="F655" s="4928">
        <f t="shared" si="75"/>
        <v>10800</v>
      </c>
      <c r="G655" s="4928"/>
      <c r="H655" s="4928">
        <v>10800</v>
      </c>
      <c r="I655" s="4928"/>
      <c r="J655" s="4929"/>
    </row>
    <row r="656" spans="1:10" s="4930" customFormat="1" ht="14.1" customHeight="1">
      <c r="A656" s="5605"/>
      <c r="B656" s="5608"/>
      <c r="C656" s="5614"/>
      <c r="D656" s="5614"/>
      <c r="E656" s="4927" t="s">
        <v>706</v>
      </c>
      <c r="F656" s="4928">
        <f t="shared" si="75"/>
        <v>1200</v>
      </c>
      <c r="G656" s="4928">
        <v>1200</v>
      </c>
      <c r="H656" s="4928"/>
      <c r="I656" s="4928"/>
      <c r="J656" s="4929"/>
    </row>
    <row r="657" spans="1:10" s="4930" customFormat="1" ht="12">
      <c r="A657" s="5606"/>
      <c r="B657" s="5609"/>
      <c r="C657" s="5615"/>
      <c r="D657" s="5615"/>
      <c r="E657" s="4931" t="s">
        <v>1156</v>
      </c>
      <c r="F657" s="4922">
        <f>SUM(F658:F659)</f>
        <v>0</v>
      </c>
      <c r="G657" s="4922">
        <f>SUM(G658:G659)</f>
        <v>0</v>
      </c>
      <c r="H657" s="4922">
        <f>SUM(H658:H659)</f>
        <v>0</v>
      </c>
      <c r="I657" s="4922">
        <f>SUM(I658:I659)</f>
        <v>0</v>
      </c>
      <c r="J657" s="4923">
        <f>SUM(J658:J659)</f>
        <v>0</v>
      </c>
    </row>
    <row r="658" spans="1:10" s="4930" customFormat="1" ht="15" hidden="1" customHeight="1">
      <c r="A658" s="4934"/>
      <c r="B658" s="4946"/>
      <c r="C658" s="4937"/>
      <c r="D658" s="4937"/>
      <c r="E658" s="4938"/>
      <c r="F658" s="4939">
        <f>SUM(G658:J658)</f>
        <v>0</v>
      </c>
      <c r="G658" s="4939"/>
      <c r="H658" s="4939"/>
      <c r="I658" s="4939"/>
      <c r="J658" s="4940"/>
    </row>
    <row r="659" spans="1:10" s="4930" customFormat="1" ht="15" hidden="1" customHeight="1">
      <c r="A659" s="4934"/>
      <c r="B659" s="4946"/>
      <c r="C659" s="4937"/>
      <c r="D659" s="4937"/>
      <c r="E659" s="4947"/>
      <c r="F659" s="4939">
        <f>SUM(G659:J659)</f>
        <v>0</v>
      </c>
      <c r="G659" s="4939"/>
      <c r="H659" s="4939"/>
      <c r="I659" s="4939"/>
      <c r="J659" s="4940"/>
    </row>
    <row r="660" spans="1:10" s="4930" customFormat="1" ht="22.5">
      <c r="A660" s="5604" t="s">
        <v>1213</v>
      </c>
      <c r="B660" s="5607" t="s">
        <v>1214</v>
      </c>
      <c r="C660" s="5613" t="s">
        <v>445</v>
      </c>
      <c r="D660" s="5613" t="s">
        <v>805</v>
      </c>
      <c r="E660" s="4916" t="s">
        <v>1152</v>
      </c>
      <c r="F660" s="4917">
        <f>SUM(F661,F680)</f>
        <v>165509</v>
      </c>
      <c r="G660" s="4917">
        <f>SUM(G661,G680)</f>
        <v>165509</v>
      </c>
      <c r="H660" s="4917">
        <f>SUM(H661,H680)</f>
        <v>0</v>
      </c>
      <c r="I660" s="4917">
        <f>SUM(I661,I680)</f>
        <v>0</v>
      </c>
      <c r="J660" s="4918">
        <f>SUM(J661,J680)</f>
        <v>0</v>
      </c>
    </row>
    <row r="661" spans="1:10" s="4930" customFormat="1" ht="21">
      <c r="A661" s="5605"/>
      <c r="B661" s="5608"/>
      <c r="C661" s="5614"/>
      <c r="D661" s="5614"/>
      <c r="E661" s="4921" t="s">
        <v>1153</v>
      </c>
      <c r="F661" s="4922">
        <f>SUM(F662,F671)</f>
        <v>165509</v>
      </c>
      <c r="G661" s="4922">
        <f>SUM(G662,G671)</f>
        <v>165509</v>
      </c>
      <c r="H661" s="4922">
        <f>SUM(H662,H671)</f>
        <v>0</v>
      </c>
      <c r="I661" s="4922">
        <f>SUM(I662,I671)</f>
        <v>0</v>
      </c>
      <c r="J661" s="4923">
        <f>SUM(J662,J671)</f>
        <v>0</v>
      </c>
    </row>
    <row r="662" spans="1:10" s="4930" customFormat="1" ht="22.5">
      <c r="A662" s="5605"/>
      <c r="B662" s="5608"/>
      <c r="C662" s="5614"/>
      <c r="D662" s="5614"/>
      <c r="E662" s="4924" t="s">
        <v>1154</v>
      </c>
      <c r="F662" s="4925">
        <f>SUM(F663:F670)</f>
        <v>140222</v>
      </c>
      <c r="G662" s="4925">
        <f>SUM(G663:G670)</f>
        <v>140222</v>
      </c>
      <c r="H662" s="4925">
        <f>SUM(H663:H670)</f>
        <v>0</v>
      </c>
      <c r="I662" s="4925">
        <f>SUM(I663:I670)</f>
        <v>0</v>
      </c>
      <c r="J662" s="4926">
        <f>SUM(J663:J670)</f>
        <v>0</v>
      </c>
    </row>
    <row r="663" spans="1:10" s="4930" customFormat="1" ht="15" customHeight="1">
      <c r="A663" s="5605"/>
      <c r="B663" s="5608"/>
      <c r="C663" s="5614"/>
      <c r="D663" s="5614"/>
      <c r="E663" s="4927" t="s">
        <v>649</v>
      </c>
      <c r="F663" s="4928">
        <f t="shared" ref="F663:F670" si="76">SUM(G663:J663)</f>
        <v>93763</v>
      </c>
      <c r="G663" s="4928">
        <v>93763</v>
      </c>
      <c r="H663" s="4928"/>
      <c r="I663" s="4928"/>
      <c r="J663" s="4929"/>
    </row>
    <row r="664" spans="1:10" s="4930" customFormat="1" ht="15" customHeight="1">
      <c r="A664" s="5605"/>
      <c r="B664" s="5608"/>
      <c r="C664" s="5614"/>
      <c r="D664" s="5614"/>
      <c r="E664" s="4927" t="s">
        <v>650</v>
      </c>
      <c r="F664" s="4928">
        <f t="shared" si="76"/>
        <v>23440</v>
      </c>
      <c r="G664" s="4928">
        <v>23440</v>
      </c>
      <c r="H664" s="4928"/>
      <c r="I664" s="4928"/>
      <c r="J664" s="4929"/>
    </row>
    <row r="665" spans="1:10" s="4930" customFormat="1" ht="15" customHeight="1">
      <c r="A665" s="5605"/>
      <c r="B665" s="5608"/>
      <c r="C665" s="5614"/>
      <c r="D665" s="5614"/>
      <c r="E665" s="4927" t="s">
        <v>653</v>
      </c>
      <c r="F665" s="4928">
        <f t="shared" si="76"/>
        <v>16118</v>
      </c>
      <c r="G665" s="4928">
        <v>16118</v>
      </c>
      <c r="H665" s="4928"/>
      <c r="I665" s="4928"/>
      <c r="J665" s="4929"/>
    </row>
    <row r="666" spans="1:10" s="4930" customFormat="1" ht="15" customHeight="1">
      <c r="A666" s="5605"/>
      <c r="B666" s="5608"/>
      <c r="C666" s="5614"/>
      <c r="D666" s="5614"/>
      <c r="E666" s="4927" t="s">
        <v>654</v>
      </c>
      <c r="F666" s="4928">
        <f t="shared" si="76"/>
        <v>4029</v>
      </c>
      <c r="G666" s="4928">
        <v>4029</v>
      </c>
      <c r="H666" s="4928"/>
      <c r="I666" s="4928"/>
      <c r="J666" s="4929"/>
    </row>
    <row r="667" spans="1:10" s="4930" customFormat="1" ht="15" customHeight="1">
      <c r="A667" s="5605"/>
      <c r="B667" s="5608"/>
      <c r="C667" s="5614"/>
      <c r="D667" s="5614"/>
      <c r="E667" s="4927" t="s">
        <v>655</v>
      </c>
      <c r="F667" s="4928">
        <f t="shared" si="76"/>
        <v>2297</v>
      </c>
      <c r="G667" s="4928">
        <v>2297</v>
      </c>
      <c r="H667" s="4928"/>
      <c r="I667" s="4928"/>
      <c r="J667" s="4929"/>
    </row>
    <row r="668" spans="1:10" s="4930" customFormat="1" ht="15" customHeight="1">
      <c r="A668" s="5605"/>
      <c r="B668" s="5608"/>
      <c r="C668" s="5614"/>
      <c r="D668" s="5614"/>
      <c r="E668" s="4927" t="s">
        <v>656</v>
      </c>
      <c r="F668" s="4928">
        <f t="shared" si="76"/>
        <v>575</v>
      </c>
      <c r="G668" s="4928">
        <v>575</v>
      </c>
      <c r="H668" s="4928"/>
      <c r="I668" s="4928"/>
      <c r="J668" s="4929"/>
    </row>
    <row r="669" spans="1:10" s="4930" customFormat="1" ht="15" hidden="1" customHeight="1">
      <c r="A669" s="5605"/>
      <c r="B669" s="5608"/>
      <c r="C669" s="5614"/>
      <c r="D669" s="5614"/>
      <c r="E669" s="4927" t="s">
        <v>676</v>
      </c>
      <c r="F669" s="4928">
        <f t="shared" si="76"/>
        <v>0</v>
      </c>
      <c r="G669" s="4928"/>
      <c r="H669" s="4928"/>
      <c r="I669" s="4928"/>
      <c r="J669" s="4929"/>
    </row>
    <row r="670" spans="1:10" s="4930" customFormat="1" ht="15" hidden="1" customHeight="1">
      <c r="A670" s="5605"/>
      <c r="B670" s="5608"/>
      <c r="C670" s="5614"/>
      <c r="D670" s="5614"/>
      <c r="E670" s="4927" t="s">
        <v>677</v>
      </c>
      <c r="F670" s="4928">
        <f t="shared" si="76"/>
        <v>0</v>
      </c>
      <c r="G670" s="4928"/>
      <c r="H670" s="4928"/>
      <c r="I670" s="4928"/>
      <c r="J670" s="4929"/>
    </row>
    <row r="671" spans="1:10" s="4930" customFormat="1" ht="22.5">
      <c r="A671" s="5605"/>
      <c r="B671" s="5608"/>
      <c r="C671" s="5614"/>
      <c r="D671" s="5614"/>
      <c r="E671" s="4924" t="s">
        <v>1155</v>
      </c>
      <c r="F671" s="4925">
        <f>SUM(F672:F679)</f>
        <v>25287</v>
      </c>
      <c r="G671" s="4925">
        <f>SUM(G672:G679)</f>
        <v>25287</v>
      </c>
      <c r="H671" s="4925">
        <f>SUM(H672:H679)</f>
        <v>0</v>
      </c>
      <c r="I671" s="4925">
        <f>SUM(I672:I679)</f>
        <v>0</v>
      </c>
      <c r="J671" s="4926">
        <f>SUM(J672:J679)</f>
        <v>0</v>
      </c>
    </row>
    <row r="672" spans="1:10" s="4930" customFormat="1" ht="15" customHeight="1">
      <c r="A672" s="5605"/>
      <c r="B672" s="5608"/>
      <c r="C672" s="5614"/>
      <c r="D672" s="5614"/>
      <c r="E672" s="4927" t="s">
        <v>662</v>
      </c>
      <c r="F672" s="4928">
        <f t="shared" ref="F672:F679" si="77">SUM(G672:J672)</f>
        <v>5600</v>
      </c>
      <c r="G672" s="4928">
        <v>5600</v>
      </c>
      <c r="H672" s="4928"/>
      <c r="I672" s="4928"/>
      <c r="J672" s="4929"/>
    </row>
    <row r="673" spans="1:10" s="4930" customFormat="1" ht="15" customHeight="1">
      <c r="A673" s="5605"/>
      <c r="B673" s="5608"/>
      <c r="C673" s="5614"/>
      <c r="D673" s="5614"/>
      <c r="E673" s="4927" t="s">
        <v>663</v>
      </c>
      <c r="F673" s="4928">
        <f t="shared" si="77"/>
        <v>1400</v>
      </c>
      <c r="G673" s="4928">
        <v>1400</v>
      </c>
      <c r="H673" s="4928"/>
      <c r="I673" s="4928"/>
      <c r="J673" s="4929"/>
    </row>
    <row r="674" spans="1:10" s="4930" customFormat="1" ht="15" customHeight="1">
      <c r="A674" s="5605"/>
      <c r="B674" s="5608"/>
      <c r="C674" s="5614"/>
      <c r="D674" s="5614"/>
      <c r="E674" s="4927" t="s">
        <v>666</v>
      </c>
      <c r="F674" s="4928">
        <f t="shared" si="77"/>
        <v>13617</v>
      </c>
      <c r="G674" s="4928">
        <v>13617</v>
      </c>
      <c r="H674" s="4928"/>
      <c r="I674" s="4928"/>
      <c r="J674" s="4929"/>
    </row>
    <row r="675" spans="1:10" s="4930" customFormat="1" ht="15" customHeight="1">
      <c r="A675" s="5605"/>
      <c r="B675" s="5608"/>
      <c r="C675" s="5614"/>
      <c r="D675" s="5614"/>
      <c r="E675" s="4927" t="s">
        <v>667</v>
      </c>
      <c r="F675" s="4928">
        <f t="shared" si="77"/>
        <v>3405</v>
      </c>
      <c r="G675" s="4928">
        <v>3405</v>
      </c>
      <c r="H675" s="4928"/>
      <c r="I675" s="4928"/>
      <c r="J675" s="4929"/>
    </row>
    <row r="676" spans="1:10" s="4930" customFormat="1" ht="15" customHeight="1">
      <c r="A676" s="5605"/>
      <c r="B676" s="5608"/>
      <c r="C676" s="5614"/>
      <c r="D676" s="5614"/>
      <c r="E676" s="4927" t="s">
        <v>670</v>
      </c>
      <c r="F676" s="4928">
        <f t="shared" si="77"/>
        <v>612</v>
      </c>
      <c r="G676" s="4928">
        <v>612</v>
      </c>
      <c r="H676" s="4928"/>
      <c r="I676" s="4928"/>
      <c r="J676" s="4929"/>
    </row>
    <row r="677" spans="1:10" s="4930" customFormat="1" ht="15" customHeight="1">
      <c r="A677" s="5605"/>
      <c r="B677" s="5608"/>
      <c r="C677" s="5614"/>
      <c r="D677" s="5614"/>
      <c r="E677" s="4927" t="s">
        <v>671</v>
      </c>
      <c r="F677" s="4928">
        <f t="shared" si="77"/>
        <v>153</v>
      </c>
      <c r="G677" s="4928">
        <v>153</v>
      </c>
      <c r="H677" s="4928"/>
      <c r="I677" s="4928"/>
      <c r="J677" s="4929"/>
    </row>
    <row r="678" spans="1:10" s="4930" customFormat="1" ht="15" customHeight="1">
      <c r="A678" s="5605"/>
      <c r="B678" s="5608"/>
      <c r="C678" s="5614"/>
      <c r="D678" s="5614"/>
      <c r="E678" s="4927" t="s">
        <v>704</v>
      </c>
      <c r="F678" s="4928">
        <f t="shared" si="77"/>
        <v>400</v>
      </c>
      <c r="G678" s="4928">
        <v>400</v>
      </c>
      <c r="H678" s="4928"/>
      <c r="I678" s="4928"/>
      <c r="J678" s="4929"/>
    </row>
    <row r="679" spans="1:10" s="4930" customFormat="1" ht="15" customHeight="1">
      <c r="A679" s="5605"/>
      <c r="B679" s="5608"/>
      <c r="C679" s="5614"/>
      <c r="D679" s="5614"/>
      <c r="E679" s="4927" t="s">
        <v>706</v>
      </c>
      <c r="F679" s="4928">
        <f t="shared" si="77"/>
        <v>100</v>
      </c>
      <c r="G679" s="4928">
        <v>100</v>
      </c>
      <c r="H679" s="4928"/>
      <c r="I679" s="4928"/>
      <c r="J679" s="4929"/>
    </row>
    <row r="680" spans="1:10" s="4930" customFormat="1" ht="12">
      <c r="A680" s="5606"/>
      <c r="B680" s="5609"/>
      <c r="C680" s="5615"/>
      <c r="D680" s="5615"/>
      <c r="E680" s="4931" t="s">
        <v>1156</v>
      </c>
      <c r="F680" s="4922">
        <f>SUM(F681:F682)</f>
        <v>0</v>
      </c>
      <c r="G680" s="4922">
        <f>SUM(G681:G682)</f>
        <v>0</v>
      </c>
      <c r="H680" s="4922">
        <f>SUM(H681:H682)</f>
        <v>0</v>
      </c>
      <c r="I680" s="4922">
        <f>SUM(I681:I682)</f>
        <v>0</v>
      </c>
      <c r="J680" s="4923">
        <f>SUM(J681:J682)</f>
        <v>0</v>
      </c>
    </row>
    <row r="681" spans="1:10" s="4930" customFormat="1" ht="15" hidden="1" customHeight="1">
      <c r="A681" s="4934"/>
      <c r="B681" s="4946"/>
      <c r="C681" s="4937"/>
      <c r="D681" s="4937"/>
      <c r="E681" s="4938"/>
      <c r="F681" s="4939">
        <f>SUM(G681:J681)</f>
        <v>0</v>
      </c>
      <c r="G681" s="4939"/>
      <c r="H681" s="4939"/>
      <c r="I681" s="4939"/>
      <c r="J681" s="4940"/>
    </row>
    <row r="682" spans="1:10" s="4930" customFormat="1" ht="15" hidden="1" customHeight="1">
      <c r="A682" s="4934"/>
      <c r="B682" s="4946"/>
      <c r="C682" s="4937"/>
      <c r="D682" s="4937"/>
      <c r="E682" s="4947"/>
      <c r="F682" s="4939">
        <f>SUM(G682:J682)</f>
        <v>0</v>
      </c>
      <c r="G682" s="4939"/>
      <c r="H682" s="4939"/>
      <c r="I682" s="4939"/>
      <c r="J682" s="4940"/>
    </row>
    <row r="683" spans="1:10" s="4930" customFormat="1" ht="22.5">
      <c r="A683" s="5604" t="s">
        <v>1215</v>
      </c>
      <c r="B683" s="5607" t="s">
        <v>1216</v>
      </c>
      <c r="C683" s="5613" t="s">
        <v>426</v>
      </c>
      <c r="D683" s="5613" t="s">
        <v>964</v>
      </c>
      <c r="E683" s="4916" t="s">
        <v>1152</v>
      </c>
      <c r="F683" s="4917">
        <f>SUM(F684,F703)</f>
        <v>317167</v>
      </c>
      <c r="G683" s="4917">
        <f>SUM(G684,G703)</f>
        <v>317167</v>
      </c>
      <c r="H683" s="4917">
        <f>SUM(H684,H703)</f>
        <v>0</v>
      </c>
      <c r="I683" s="4917">
        <f>SUM(I684,I703)</f>
        <v>0</v>
      </c>
      <c r="J683" s="4918">
        <f>SUM(J684,J703)</f>
        <v>0</v>
      </c>
    </row>
    <row r="684" spans="1:10" s="4930" customFormat="1" ht="21">
      <c r="A684" s="5605"/>
      <c r="B684" s="5608"/>
      <c r="C684" s="5614"/>
      <c r="D684" s="5614"/>
      <c r="E684" s="4921" t="s">
        <v>1153</v>
      </c>
      <c r="F684" s="4922">
        <f>SUM(F685,F694)</f>
        <v>317167</v>
      </c>
      <c r="G684" s="4922">
        <f>SUM(G685,G694)</f>
        <v>317167</v>
      </c>
      <c r="H684" s="4922">
        <f>SUM(H685,H694)</f>
        <v>0</v>
      </c>
      <c r="I684" s="4922">
        <f>SUM(I685,I694)</f>
        <v>0</v>
      </c>
      <c r="J684" s="4923">
        <f>SUM(J685,J694)</f>
        <v>0</v>
      </c>
    </row>
    <row r="685" spans="1:10" s="4930" customFormat="1" ht="22.5">
      <c r="A685" s="5605"/>
      <c r="B685" s="5608"/>
      <c r="C685" s="5614"/>
      <c r="D685" s="5614"/>
      <c r="E685" s="4924" t="s">
        <v>1154</v>
      </c>
      <c r="F685" s="4925">
        <f>SUM(F686:F693)</f>
        <v>50344</v>
      </c>
      <c r="G685" s="4925">
        <f>SUM(G686:G693)</f>
        <v>50344</v>
      </c>
      <c r="H685" s="4925">
        <f>SUM(H686:H693)</f>
        <v>0</v>
      </c>
      <c r="I685" s="4925">
        <f>SUM(I686:I693)</f>
        <v>0</v>
      </c>
      <c r="J685" s="4926">
        <f>SUM(J686:J693)</f>
        <v>0</v>
      </c>
    </row>
    <row r="686" spans="1:10" s="4930" customFormat="1" ht="15" customHeight="1">
      <c r="A686" s="5605"/>
      <c r="B686" s="5608"/>
      <c r="C686" s="5614"/>
      <c r="D686" s="5614"/>
      <c r="E686" s="4927" t="s">
        <v>649</v>
      </c>
      <c r="F686" s="4928">
        <f t="shared" ref="F686:F693" si="78">SUM(G686:J686)</f>
        <v>33318</v>
      </c>
      <c r="G686" s="4928">
        <v>33318</v>
      </c>
      <c r="H686" s="4928"/>
      <c r="I686" s="4928"/>
      <c r="J686" s="4929"/>
    </row>
    <row r="687" spans="1:10" s="4930" customFormat="1" ht="15" customHeight="1">
      <c r="A687" s="5605"/>
      <c r="B687" s="5608"/>
      <c r="C687" s="5614"/>
      <c r="D687" s="5614"/>
      <c r="E687" s="4927" t="s">
        <v>650</v>
      </c>
      <c r="F687" s="4928">
        <f t="shared" si="78"/>
        <v>8330</v>
      </c>
      <c r="G687" s="4928">
        <v>8330</v>
      </c>
      <c r="H687" s="4928"/>
      <c r="I687" s="4928"/>
      <c r="J687" s="4929"/>
    </row>
    <row r="688" spans="1:10" s="4930" customFormat="1" ht="15" customHeight="1">
      <c r="A688" s="5605"/>
      <c r="B688" s="5608"/>
      <c r="C688" s="5614"/>
      <c r="D688" s="5614"/>
      <c r="E688" s="4927" t="s">
        <v>653</v>
      </c>
      <c r="F688" s="4928">
        <f t="shared" si="78"/>
        <v>5974</v>
      </c>
      <c r="G688" s="4928">
        <v>5974</v>
      </c>
      <c r="H688" s="4928"/>
      <c r="I688" s="4928"/>
      <c r="J688" s="4929"/>
    </row>
    <row r="689" spans="1:10" s="4930" customFormat="1" ht="15" customHeight="1">
      <c r="A689" s="5605"/>
      <c r="B689" s="5608"/>
      <c r="C689" s="5614"/>
      <c r="D689" s="5614"/>
      <c r="E689" s="4927" t="s">
        <v>654</v>
      </c>
      <c r="F689" s="4928">
        <f t="shared" si="78"/>
        <v>1493</v>
      </c>
      <c r="G689" s="4928">
        <v>1493</v>
      </c>
      <c r="H689" s="4928"/>
      <c r="I689" s="4928"/>
      <c r="J689" s="4929"/>
    </row>
    <row r="690" spans="1:10" s="4930" customFormat="1" ht="15" customHeight="1">
      <c r="A690" s="5605"/>
      <c r="B690" s="5608"/>
      <c r="C690" s="5614"/>
      <c r="D690" s="5614"/>
      <c r="E690" s="4927" t="s">
        <v>655</v>
      </c>
      <c r="F690" s="4928">
        <f t="shared" si="78"/>
        <v>983</v>
      </c>
      <c r="G690" s="4928">
        <v>983</v>
      </c>
      <c r="H690" s="4928"/>
      <c r="I690" s="4928"/>
      <c r="J690" s="4929"/>
    </row>
    <row r="691" spans="1:10" s="4930" customFormat="1" ht="15" customHeight="1">
      <c r="A691" s="5605"/>
      <c r="B691" s="5608"/>
      <c r="C691" s="5614"/>
      <c r="D691" s="5614"/>
      <c r="E691" s="4927" t="s">
        <v>656</v>
      </c>
      <c r="F691" s="4928">
        <f t="shared" si="78"/>
        <v>246</v>
      </c>
      <c r="G691" s="4928">
        <v>246</v>
      </c>
      <c r="H691" s="4928"/>
      <c r="I691" s="4928"/>
      <c r="J691" s="4929"/>
    </row>
    <row r="692" spans="1:10" s="4930" customFormat="1" ht="15" hidden="1" customHeight="1">
      <c r="A692" s="5605"/>
      <c r="B692" s="5608"/>
      <c r="C692" s="5614"/>
      <c r="D692" s="5614"/>
      <c r="E692" s="4927" t="s">
        <v>676</v>
      </c>
      <c r="F692" s="4928">
        <f t="shared" si="78"/>
        <v>0</v>
      </c>
      <c r="G692" s="4928"/>
      <c r="H692" s="4928"/>
      <c r="I692" s="4928"/>
      <c r="J692" s="4929"/>
    </row>
    <row r="693" spans="1:10" s="4930" customFormat="1" ht="15" hidden="1" customHeight="1">
      <c r="A693" s="5605"/>
      <c r="B693" s="5608"/>
      <c r="C693" s="5614"/>
      <c r="D693" s="5614"/>
      <c r="E693" s="4927" t="s">
        <v>677</v>
      </c>
      <c r="F693" s="4928">
        <f t="shared" si="78"/>
        <v>0</v>
      </c>
      <c r="G693" s="4928"/>
      <c r="H693" s="4928"/>
      <c r="I693" s="4928"/>
      <c r="J693" s="4929"/>
    </row>
    <row r="694" spans="1:10" s="4930" customFormat="1" ht="22.5">
      <c r="A694" s="5605"/>
      <c r="B694" s="5608"/>
      <c r="C694" s="5614"/>
      <c r="D694" s="5614"/>
      <c r="E694" s="4924" t="s">
        <v>1155</v>
      </c>
      <c r="F694" s="4925">
        <f>SUM(F695:F702)</f>
        <v>266823</v>
      </c>
      <c r="G694" s="4925">
        <f>SUM(G695:G702)</f>
        <v>266823</v>
      </c>
      <c r="H694" s="4925">
        <f>SUM(H695:H702)</f>
        <v>0</v>
      </c>
      <c r="I694" s="4925">
        <f>SUM(I695:I702)</f>
        <v>0</v>
      </c>
      <c r="J694" s="4926">
        <f>SUM(J695:J702)</f>
        <v>0</v>
      </c>
    </row>
    <row r="695" spans="1:10" s="4930" customFormat="1" ht="15" customHeight="1">
      <c r="A695" s="5605"/>
      <c r="B695" s="5608"/>
      <c r="C695" s="5614"/>
      <c r="D695" s="5614"/>
      <c r="E695" s="4927" t="s">
        <v>662</v>
      </c>
      <c r="F695" s="4928">
        <f t="shared" ref="F695:F702" si="79">SUM(G695:J695)</f>
        <v>4841</v>
      </c>
      <c r="G695" s="4928">
        <v>4841</v>
      </c>
      <c r="H695" s="4928"/>
      <c r="I695" s="4928"/>
      <c r="J695" s="4929"/>
    </row>
    <row r="696" spans="1:10" s="4930" customFormat="1" ht="15" customHeight="1">
      <c r="A696" s="5605"/>
      <c r="B696" s="5608"/>
      <c r="C696" s="5614"/>
      <c r="D696" s="5614"/>
      <c r="E696" s="4927" t="s">
        <v>663</v>
      </c>
      <c r="F696" s="4928">
        <f t="shared" si="79"/>
        <v>1210</v>
      </c>
      <c r="G696" s="4928">
        <v>1210</v>
      </c>
      <c r="H696" s="4928"/>
      <c r="I696" s="4928"/>
      <c r="J696" s="4929"/>
    </row>
    <row r="697" spans="1:10" s="4930" customFormat="1" ht="15" customHeight="1">
      <c r="A697" s="5605"/>
      <c r="B697" s="5608"/>
      <c r="C697" s="5614"/>
      <c r="D697" s="5614"/>
      <c r="E697" s="4927" t="s">
        <v>666</v>
      </c>
      <c r="F697" s="4928">
        <f t="shared" si="79"/>
        <v>202576</v>
      </c>
      <c r="G697" s="4928">
        <v>202576</v>
      </c>
      <c r="H697" s="4928"/>
      <c r="I697" s="4928"/>
      <c r="J697" s="4929"/>
    </row>
    <row r="698" spans="1:10" s="4930" customFormat="1" ht="15" customHeight="1">
      <c r="A698" s="5605"/>
      <c r="B698" s="5608"/>
      <c r="C698" s="5614"/>
      <c r="D698" s="5614"/>
      <c r="E698" s="4927" t="s">
        <v>667</v>
      </c>
      <c r="F698" s="4928">
        <f t="shared" si="79"/>
        <v>50644</v>
      </c>
      <c r="G698" s="4928">
        <v>50644</v>
      </c>
      <c r="H698" s="4928"/>
      <c r="I698" s="4928"/>
      <c r="J698" s="4929"/>
    </row>
    <row r="699" spans="1:10" s="4930" customFormat="1" ht="15" customHeight="1">
      <c r="A699" s="5605"/>
      <c r="B699" s="5608"/>
      <c r="C699" s="5614"/>
      <c r="D699" s="5614"/>
      <c r="E699" s="4927" t="s">
        <v>670</v>
      </c>
      <c r="F699" s="4928">
        <f t="shared" si="79"/>
        <v>2842</v>
      </c>
      <c r="G699" s="4928">
        <v>2842</v>
      </c>
      <c r="H699" s="4928"/>
      <c r="I699" s="4928"/>
      <c r="J699" s="4929"/>
    </row>
    <row r="700" spans="1:10" s="4930" customFormat="1" ht="15" customHeight="1">
      <c r="A700" s="5605"/>
      <c r="B700" s="5608"/>
      <c r="C700" s="5614"/>
      <c r="D700" s="5614"/>
      <c r="E700" s="4927" t="s">
        <v>671</v>
      </c>
      <c r="F700" s="4928">
        <f t="shared" si="79"/>
        <v>710</v>
      </c>
      <c r="G700" s="4928">
        <v>710</v>
      </c>
      <c r="H700" s="4928"/>
      <c r="I700" s="4928"/>
      <c r="J700" s="4929"/>
    </row>
    <row r="701" spans="1:10" s="4930" customFormat="1" ht="15" customHeight="1">
      <c r="A701" s="5605"/>
      <c r="B701" s="5608"/>
      <c r="C701" s="5614"/>
      <c r="D701" s="5614"/>
      <c r="E701" s="4927" t="s">
        <v>704</v>
      </c>
      <c r="F701" s="4928">
        <f t="shared" si="79"/>
        <v>3200</v>
      </c>
      <c r="G701" s="4928">
        <v>3200</v>
      </c>
      <c r="H701" s="4928"/>
      <c r="I701" s="4928"/>
      <c r="J701" s="4929"/>
    </row>
    <row r="702" spans="1:10" s="4930" customFormat="1" ht="15" customHeight="1">
      <c r="A702" s="5605"/>
      <c r="B702" s="5608"/>
      <c r="C702" s="5614"/>
      <c r="D702" s="5614"/>
      <c r="E702" s="4927" t="s">
        <v>706</v>
      </c>
      <c r="F702" s="4928">
        <f t="shared" si="79"/>
        <v>800</v>
      </c>
      <c r="G702" s="4928">
        <v>800</v>
      </c>
      <c r="H702" s="4928"/>
      <c r="I702" s="4928"/>
      <c r="J702" s="4929"/>
    </row>
    <row r="703" spans="1:10" s="4930" customFormat="1" ht="12">
      <c r="A703" s="5606"/>
      <c r="B703" s="5609"/>
      <c r="C703" s="5615"/>
      <c r="D703" s="5615"/>
      <c r="E703" s="4931" t="s">
        <v>1156</v>
      </c>
      <c r="F703" s="4922">
        <f>SUM(F704:F705)</f>
        <v>0</v>
      </c>
      <c r="G703" s="4922">
        <f>SUM(G704:G705)</f>
        <v>0</v>
      </c>
      <c r="H703" s="4922">
        <f>SUM(H704:H705)</f>
        <v>0</v>
      </c>
      <c r="I703" s="4922">
        <f>SUM(I704:I705)</f>
        <v>0</v>
      </c>
      <c r="J703" s="4923">
        <f>SUM(J704:J705)</f>
        <v>0</v>
      </c>
    </row>
    <row r="704" spans="1:10" s="4930" customFormat="1" ht="15" hidden="1" customHeight="1">
      <c r="A704" s="4934"/>
      <c r="B704" s="4946"/>
      <c r="C704" s="4937"/>
      <c r="D704" s="4937"/>
      <c r="E704" s="4938"/>
      <c r="F704" s="4939">
        <f>SUM(G704:J704)</f>
        <v>0</v>
      </c>
      <c r="G704" s="4939"/>
      <c r="H704" s="4939"/>
      <c r="I704" s="4939"/>
      <c r="J704" s="4940"/>
    </row>
    <row r="705" spans="1:10" s="4930" customFormat="1" ht="12" hidden="1">
      <c r="A705" s="4934"/>
      <c r="B705" s="4946"/>
      <c r="C705" s="4937"/>
      <c r="D705" s="4937"/>
      <c r="E705" s="4947"/>
      <c r="F705" s="4939">
        <f>SUM(G705:J705)</f>
        <v>0</v>
      </c>
      <c r="G705" s="4939"/>
      <c r="H705" s="4939"/>
      <c r="I705" s="4939"/>
      <c r="J705" s="4940"/>
    </row>
    <row r="706" spans="1:10" s="4930" customFormat="1" ht="22.5" customHeight="1">
      <c r="A706" s="5604" t="s">
        <v>1217</v>
      </c>
      <c r="B706" s="5607" t="s">
        <v>1218</v>
      </c>
      <c r="C706" s="5613" t="s">
        <v>445</v>
      </c>
      <c r="D706" s="5613" t="s">
        <v>805</v>
      </c>
      <c r="E706" s="4916" t="s">
        <v>1152</v>
      </c>
      <c r="F706" s="4917">
        <f>SUM(F707,F738)</f>
        <v>916667</v>
      </c>
      <c r="G706" s="4917">
        <f>SUM(G707,G738)</f>
        <v>916667</v>
      </c>
      <c r="H706" s="4917">
        <f>SUM(H707,H738)</f>
        <v>0</v>
      </c>
      <c r="I706" s="4917">
        <f>SUM(I707,I738)</f>
        <v>0</v>
      </c>
      <c r="J706" s="4918">
        <f>SUM(J707,J738)</f>
        <v>0</v>
      </c>
    </row>
    <row r="707" spans="1:10" s="4930" customFormat="1" ht="21">
      <c r="A707" s="5605"/>
      <c r="B707" s="5608"/>
      <c r="C707" s="5614"/>
      <c r="D707" s="5614"/>
      <c r="E707" s="4921" t="s">
        <v>1153</v>
      </c>
      <c r="F707" s="4922">
        <f>SUM(F708,F719)</f>
        <v>916667</v>
      </c>
      <c r="G707" s="4922">
        <f>SUM(G708,G719)</f>
        <v>916667</v>
      </c>
      <c r="H707" s="4922">
        <f>SUM(H708,H719)</f>
        <v>0</v>
      </c>
      <c r="I707" s="4922">
        <f>SUM(I708,I719)</f>
        <v>0</v>
      </c>
      <c r="J707" s="4923">
        <f>SUM(J708,J719)</f>
        <v>0</v>
      </c>
    </row>
    <row r="708" spans="1:10" s="4930" customFormat="1" ht="22.5">
      <c r="A708" s="5605"/>
      <c r="B708" s="5608"/>
      <c r="C708" s="5614"/>
      <c r="D708" s="5614"/>
      <c r="E708" s="4924" t="s">
        <v>1154</v>
      </c>
      <c r="F708" s="4925">
        <f>SUM(F709:F718)</f>
        <v>420440</v>
      </c>
      <c r="G708" s="4925">
        <f>SUM(G709:G718)</f>
        <v>420440</v>
      </c>
      <c r="H708" s="4925">
        <f>SUM(H709:H718)</f>
        <v>0</v>
      </c>
      <c r="I708" s="4925">
        <f>SUM(I709:I718)</f>
        <v>0</v>
      </c>
      <c r="J708" s="4926">
        <f>SUM(J709:J718)</f>
        <v>0</v>
      </c>
    </row>
    <row r="709" spans="1:10" s="4930" customFormat="1" ht="15" customHeight="1">
      <c r="A709" s="5605"/>
      <c r="B709" s="5608"/>
      <c r="C709" s="5614"/>
      <c r="D709" s="5614"/>
      <c r="E709" s="4927" t="s">
        <v>649</v>
      </c>
      <c r="F709" s="4928">
        <f t="shared" ref="F709:F718" si="80">SUM(G709:J709)</f>
        <v>292284</v>
      </c>
      <c r="G709" s="4928">
        <v>292284</v>
      </c>
      <c r="H709" s="4928"/>
      <c r="I709" s="4928"/>
      <c r="J709" s="4929"/>
    </row>
    <row r="710" spans="1:10" s="4930" customFormat="1" ht="15" customHeight="1">
      <c r="A710" s="5605"/>
      <c r="B710" s="5608"/>
      <c r="C710" s="5614"/>
      <c r="D710" s="5614"/>
      <c r="E710" s="4927" t="s">
        <v>650</v>
      </c>
      <c r="F710" s="4928">
        <f t="shared" si="80"/>
        <v>32476</v>
      </c>
      <c r="G710" s="4928">
        <v>32476</v>
      </c>
      <c r="H710" s="4928"/>
      <c r="I710" s="4928"/>
      <c r="J710" s="4929"/>
    </row>
    <row r="711" spans="1:10" s="4930" customFormat="1" ht="15" customHeight="1">
      <c r="A711" s="5605"/>
      <c r="B711" s="5608"/>
      <c r="C711" s="5614"/>
      <c r="D711" s="5614"/>
      <c r="E711" s="4927" t="s">
        <v>651</v>
      </c>
      <c r="F711" s="4928">
        <f t="shared" si="80"/>
        <v>28584</v>
      </c>
      <c r="G711" s="4928">
        <v>28584</v>
      </c>
      <c r="H711" s="4928"/>
      <c r="I711" s="4928"/>
      <c r="J711" s="4929"/>
    </row>
    <row r="712" spans="1:10" s="4930" customFormat="1" ht="15" customHeight="1">
      <c r="A712" s="5605"/>
      <c r="B712" s="5608"/>
      <c r="C712" s="5614"/>
      <c r="D712" s="5614"/>
      <c r="E712" s="4927" t="s">
        <v>652</v>
      </c>
      <c r="F712" s="4928">
        <f t="shared" si="80"/>
        <v>3176</v>
      </c>
      <c r="G712" s="4928">
        <v>3176</v>
      </c>
      <c r="H712" s="4928"/>
      <c r="I712" s="4928"/>
      <c r="J712" s="4929"/>
    </row>
    <row r="713" spans="1:10" s="4930" customFormat="1" ht="15" customHeight="1">
      <c r="A713" s="5605"/>
      <c r="B713" s="5608"/>
      <c r="C713" s="5614"/>
      <c r="D713" s="5614"/>
      <c r="E713" s="4927" t="s">
        <v>653</v>
      </c>
      <c r="F713" s="4928">
        <f t="shared" si="80"/>
        <v>49500</v>
      </c>
      <c r="G713" s="4928">
        <v>49500</v>
      </c>
      <c r="H713" s="4928"/>
      <c r="I713" s="4928"/>
      <c r="J713" s="4929"/>
    </row>
    <row r="714" spans="1:10" s="4930" customFormat="1" ht="15" customHeight="1">
      <c r="A714" s="5605"/>
      <c r="B714" s="5608"/>
      <c r="C714" s="5614"/>
      <c r="D714" s="5614"/>
      <c r="E714" s="4927" t="s">
        <v>654</v>
      </c>
      <c r="F714" s="4928">
        <f t="shared" si="80"/>
        <v>5500</v>
      </c>
      <c r="G714" s="4928">
        <v>5500</v>
      </c>
      <c r="H714" s="4928"/>
      <c r="I714" s="4928"/>
      <c r="J714" s="4929"/>
    </row>
    <row r="715" spans="1:10" s="4930" customFormat="1" ht="15" customHeight="1">
      <c r="A715" s="5605"/>
      <c r="B715" s="5608"/>
      <c r="C715" s="5614"/>
      <c r="D715" s="5614"/>
      <c r="E715" s="4927" t="s">
        <v>655</v>
      </c>
      <c r="F715" s="4928">
        <f t="shared" si="80"/>
        <v>3726</v>
      </c>
      <c r="G715" s="4928">
        <v>3726</v>
      </c>
      <c r="H715" s="4928"/>
      <c r="I715" s="4928"/>
      <c r="J715" s="4929"/>
    </row>
    <row r="716" spans="1:10" s="4930" customFormat="1" ht="15" customHeight="1">
      <c r="A716" s="5605"/>
      <c r="B716" s="5608"/>
      <c r="C716" s="5614"/>
      <c r="D716" s="5614"/>
      <c r="E716" s="4927" t="s">
        <v>656</v>
      </c>
      <c r="F716" s="4928">
        <f t="shared" si="80"/>
        <v>414</v>
      </c>
      <c r="G716" s="4928">
        <v>414</v>
      </c>
      <c r="H716" s="4928"/>
      <c r="I716" s="4928"/>
      <c r="J716" s="4929"/>
    </row>
    <row r="717" spans="1:10" s="4930" customFormat="1" ht="15" customHeight="1">
      <c r="A717" s="5605"/>
      <c r="B717" s="5608"/>
      <c r="C717" s="5614"/>
      <c r="D717" s="5614"/>
      <c r="E717" s="4927" t="s">
        <v>676</v>
      </c>
      <c r="F717" s="4928">
        <f t="shared" si="80"/>
        <v>4302</v>
      </c>
      <c r="G717" s="4928">
        <v>4302</v>
      </c>
      <c r="H717" s="4928"/>
      <c r="I717" s="4928"/>
      <c r="J717" s="4929"/>
    </row>
    <row r="718" spans="1:10" s="4930" customFormat="1" ht="15" customHeight="1">
      <c r="A718" s="5605"/>
      <c r="B718" s="5608"/>
      <c r="C718" s="5614"/>
      <c r="D718" s="5614"/>
      <c r="E718" s="4927" t="s">
        <v>677</v>
      </c>
      <c r="F718" s="4928">
        <f t="shared" si="80"/>
        <v>478</v>
      </c>
      <c r="G718" s="4928">
        <v>478</v>
      </c>
      <c r="H718" s="4928"/>
      <c r="I718" s="4928"/>
      <c r="J718" s="4929"/>
    </row>
    <row r="719" spans="1:10" s="4930" customFormat="1" ht="22.5">
      <c r="A719" s="5605"/>
      <c r="B719" s="5608"/>
      <c r="C719" s="5614"/>
      <c r="D719" s="5614"/>
      <c r="E719" s="4924" t="s">
        <v>1155</v>
      </c>
      <c r="F719" s="4925">
        <f>SUM(F720:F737)</f>
        <v>496227</v>
      </c>
      <c r="G719" s="4925">
        <f>SUM(G720:G737)</f>
        <v>496227</v>
      </c>
      <c r="H719" s="4925">
        <f>SUM(H720:H737)</f>
        <v>0</v>
      </c>
      <c r="I719" s="4925">
        <f>SUM(I720:I737)</f>
        <v>0</v>
      </c>
      <c r="J719" s="4926">
        <f>SUM(J720:J737)</f>
        <v>0</v>
      </c>
    </row>
    <row r="720" spans="1:10" s="4930" customFormat="1" ht="15" customHeight="1">
      <c r="A720" s="5605"/>
      <c r="B720" s="5608"/>
      <c r="C720" s="5614"/>
      <c r="D720" s="5614"/>
      <c r="E720" s="4927" t="s">
        <v>662</v>
      </c>
      <c r="F720" s="4928">
        <f t="shared" ref="F720:F737" si="81">SUM(G720:J720)</f>
        <v>90000</v>
      </c>
      <c r="G720" s="4928">
        <v>90000</v>
      </c>
      <c r="H720" s="4928"/>
      <c r="I720" s="4928"/>
      <c r="J720" s="4929"/>
    </row>
    <row r="721" spans="1:10" s="4930" customFormat="1" ht="15" customHeight="1">
      <c r="A721" s="5605"/>
      <c r="B721" s="5608"/>
      <c r="C721" s="5614"/>
      <c r="D721" s="5614"/>
      <c r="E721" s="4927" t="s">
        <v>663</v>
      </c>
      <c r="F721" s="4928">
        <f t="shared" si="81"/>
        <v>10000</v>
      </c>
      <c r="G721" s="4928">
        <v>10000</v>
      </c>
      <c r="H721" s="4928"/>
      <c r="I721" s="4928"/>
      <c r="J721" s="4929"/>
    </row>
    <row r="722" spans="1:10" s="4930" customFormat="1" ht="15" customHeight="1">
      <c r="A722" s="5605"/>
      <c r="B722" s="5608"/>
      <c r="C722" s="5614"/>
      <c r="D722" s="5614"/>
      <c r="E722" s="4927" t="s">
        <v>809</v>
      </c>
      <c r="F722" s="4928">
        <f t="shared" si="81"/>
        <v>1800</v>
      </c>
      <c r="G722" s="4928">
        <v>1800</v>
      </c>
      <c r="H722" s="4928"/>
      <c r="I722" s="4928"/>
      <c r="J722" s="4929"/>
    </row>
    <row r="723" spans="1:10" s="4930" customFormat="1" ht="15" customHeight="1">
      <c r="A723" s="5605"/>
      <c r="B723" s="5608"/>
      <c r="C723" s="5614"/>
      <c r="D723" s="5614"/>
      <c r="E723" s="4927" t="s">
        <v>810</v>
      </c>
      <c r="F723" s="4928">
        <f t="shared" si="81"/>
        <v>200</v>
      </c>
      <c r="G723" s="4928">
        <v>200</v>
      </c>
      <c r="H723" s="4928"/>
      <c r="I723" s="4928"/>
      <c r="J723" s="4929"/>
    </row>
    <row r="724" spans="1:10" s="4930" customFormat="1" ht="15" hidden="1" customHeight="1">
      <c r="A724" s="5605"/>
      <c r="B724" s="5608"/>
      <c r="C724" s="5614"/>
      <c r="D724" s="5614"/>
      <c r="E724" s="4927" t="s">
        <v>664</v>
      </c>
      <c r="F724" s="4928">
        <f t="shared" si="81"/>
        <v>0</v>
      </c>
      <c r="G724" s="4928"/>
      <c r="H724" s="4928"/>
      <c r="I724" s="4928"/>
      <c r="J724" s="4929"/>
    </row>
    <row r="725" spans="1:10" s="4930" customFormat="1" ht="15" hidden="1" customHeight="1">
      <c r="A725" s="5605"/>
      <c r="B725" s="5608"/>
      <c r="C725" s="5614"/>
      <c r="D725" s="5614"/>
      <c r="E725" s="4927" t="s">
        <v>665</v>
      </c>
      <c r="F725" s="4928">
        <f t="shared" si="81"/>
        <v>0</v>
      </c>
      <c r="G725" s="4928"/>
      <c r="H725" s="4928"/>
      <c r="I725" s="4928"/>
      <c r="J725" s="4929"/>
    </row>
    <row r="726" spans="1:10" s="4930" customFormat="1" ht="15" customHeight="1">
      <c r="A726" s="5605"/>
      <c r="B726" s="5608"/>
      <c r="C726" s="5614"/>
      <c r="D726" s="5614"/>
      <c r="E726" s="4927" t="s">
        <v>666</v>
      </c>
      <c r="F726" s="4928">
        <f t="shared" si="81"/>
        <v>334374</v>
      </c>
      <c r="G726" s="4928">
        <v>334374</v>
      </c>
      <c r="H726" s="4928"/>
      <c r="I726" s="4928"/>
      <c r="J726" s="4929"/>
    </row>
    <row r="727" spans="1:10" s="4930" customFormat="1" ht="15" customHeight="1">
      <c r="A727" s="5605"/>
      <c r="B727" s="5608"/>
      <c r="C727" s="5614"/>
      <c r="D727" s="5614"/>
      <c r="E727" s="4927" t="s">
        <v>667</v>
      </c>
      <c r="F727" s="4928">
        <f t="shared" si="81"/>
        <v>37153</v>
      </c>
      <c r="G727" s="4928">
        <v>37153</v>
      </c>
      <c r="H727" s="4928"/>
      <c r="I727" s="4928"/>
      <c r="J727" s="4929"/>
    </row>
    <row r="728" spans="1:10" s="4930" customFormat="1" ht="15" customHeight="1">
      <c r="A728" s="5605"/>
      <c r="B728" s="5608"/>
      <c r="C728" s="5614"/>
      <c r="D728" s="5614"/>
      <c r="E728" s="4927" t="s">
        <v>811</v>
      </c>
      <c r="F728" s="4928">
        <f t="shared" si="81"/>
        <v>3330</v>
      </c>
      <c r="G728" s="4928">
        <v>3330</v>
      </c>
      <c r="H728" s="4928"/>
      <c r="I728" s="4928"/>
      <c r="J728" s="4929"/>
    </row>
    <row r="729" spans="1:10" s="4930" customFormat="1" ht="15" customHeight="1">
      <c r="A729" s="5605"/>
      <c r="B729" s="5608"/>
      <c r="C729" s="5614"/>
      <c r="D729" s="5614"/>
      <c r="E729" s="4927" t="s">
        <v>812</v>
      </c>
      <c r="F729" s="4928">
        <f t="shared" si="81"/>
        <v>370</v>
      </c>
      <c r="G729" s="4928">
        <v>370</v>
      </c>
      <c r="H729" s="4928"/>
      <c r="I729" s="4928"/>
      <c r="J729" s="4929"/>
    </row>
    <row r="730" spans="1:10" s="4930" customFormat="1" ht="15" customHeight="1">
      <c r="A730" s="5605"/>
      <c r="B730" s="5608"/>
      <c r="C730" s="5614"/>
      <c r="D730" s="5614"/>
      <c r="E730" s="4927" t="s">
        <v>793</v>
      </c>
      <c r="F730" s="4928">
        <f t="shared" si="81"/>
        <v>900</v>
      </c>
      <c r="G730" s="4928">
        <v>900</v>
      </c>
      <c r="H730" s="4928"/>
      <c r="I730" s="4928"/>
      <c r="J730" s="4929"/>
    </row>
    <row r="731" spans="1:10" s="4930" customFormat="1" ht="15" customHeight="1">
      <c r="A731" s="5605"/>
      <c r="B731" s="5608"/>
      <c r="C731" s="5614"/>
      <c r="D731" s="5614"/>
      <c r="E731" s="4927" t="s">
        <v>794</v>
      </c>
      <c r="F731" s="4928">
        <f t="shared" si="81"/>
        <v>100</v>
      </c>
      <c r="G731" s="4928">
        <v>100</v>
      </c>
      <c r="H731" s="4928"/>
      <c r="I731" s="4928"/>
      <c r="J731" s="4929"/>
    </row>
    <row r="732" spans="1:10" s="4930" customFormat="1" ht="15" customHeight="1">
      <c r="A732" s="5605"/>
      <c r="B732" s="5608"/>
      <c r="C732" s="5614"/>
      <c r="D732" s="5614"/>
      <c r="E732" s="4927" t="s">
        <v>670</v>
      </c>
      <c r="F732" s="4928">
        <f t="shared" si="81"/>
        <v>9000</v>
      </c>
      <c r="G732" s="4928">
        <v>9000</v>
      </c>
      <c r="H732" s="4928"/>
      <c r="I732" s="4928"/>
      <c r="J732" s="4929"/>
    </row>
    <row r="733" spans="1:10" s="4930" customFormat="1" ht="15" customHeight="1">
      <c r="A733" s="5605"/>
      <c r="B733" s="5608"/>
      <c r="C733" s="5614"/>
      <c r="D733" s="5614"/>
      <c r="E733" s="4927" t="s">
        <v>671</v>
      </c>
      <c r="F733" s="4928">
        <f t="shared" si="81"/>
        <v>1000</v>
      </c>
      <c r="G733" s="4928">
        <v>1000</v>
      </c>
      <c r="H733" s="4928"/>
      <c r="I733" s="4928"/>
      <c r="J733" s="4929"/>
    </row>
    <row r="734" spans="1:10" s="4930" customFormat="1" ht="15" customHeight="1">
      <c r="A734" s="5605"/>
      <c r="B734" s="5608"/>
      <c r="C734" s="5614"/>
      <c r="D734" s="5614"/>
      <c r="E734" s="4927" t="s">
        <v>704</v>
      </c>
      <c r="F734" s="4928">
        <f t="shared" si="81"/>
        <v>4500</v>
      </c>
      <c r="G734" s="4928">
        <v>4500</v>
      </c>
      <c r="H734" s="4928"/>
      <c r="I734" s="4928"/>
      <c r="J734" s="4929"/>
    </row>
    <row r="735" spans="1:10" s="4930" customFormat="1" ht="15" customHeight="1">
      <c r="A735" s="5605"/>
      <c r="B735" s="5608"/>
      <c r="C735" s="5614"/>
      <c r="D735" s="5614"/>
      <c r="E735" s="4927" t="s">
        <v>706</v>
      </c>
      <c r="F735" s="4928">
        <f t="shared" si="81"/>
        <v>500</v>
      </c>
      <c r="G735" s="4928">
        <v>500</v>
      </c>
      <c r="H735" s="4928"/>
      <c r="I735" s="4928"/>
      <c r="J735" s="4929"/>
    </row>
    <row r="736" spans="1:10" s="4930" customFormat="1" ht="15" customHeight="1">
      <c r="A736" s="5605"/>
      <c r="B736" s="5608"/>
      <c r="C736" s="5614"/>
      <c r="D736" s="5614"/>
      <c r="E736" s="4927" t="s">
        <v>674</v>
      </c>
      <c r="F736" s="4928">
        <f t="shared" si="81"/>
        <v>2700</v>
      </c>
      <c r="G736" s="4928">
        <v>2700</v>
      </c>
      <c r="H736" s="4928"/>
      <c r="I736" s="4928"/>
      <c r="J736" s="4929"/>
    </row>
    <row r="737" spans="1:11" s="4930" customFormat="1" ht="15" customHeight="1">
      <c r="A737" s="5605"/>
      <c r="B737" s="5608"/>
      <c r="C737" s="5614"/>
      <c r="D737" s="5614"/>
      <c r="E737" s="4927" t="s">
        <v>675</v>
      </c>
      <c r="F737" s="4928">
        <f t="shared" si="81"/>
        <v>300</v>
      </c>
      <c r="G737" s="4928">
        <v>300</v>
      </c>
      <c r="H737" s="4928"/>
      <c r="I737" s="4928"/>
      <c r="J737" s="4929"/>
    </row>
    <row r="738" spans="1:11" s="4930" customFormat="1" ht="15" customHeight="1">
      <c r="A738" s="5606"/>
      <c r="B738" s="5609"/>
      <c r="C738" s="5615"/>
      <c r="D738" s="5615"/>
      <c r="E738" s="4931" t="s">
        <v>1156</v>
      </c>
      <c r="F738" s="4922">
        <f>SUM(F739:F739)</f>
        <v>0</v>
      </c>
      <c r="G738" s="4922">
        <f>SUM(G739:G739)</f>
        <v>0</v>
      </c>
      <c r="H738" s="4922">
        <f>SUM(H739:H739)</f>
        <v>0</v>
      </c>
      <c r="I738" s="4922">
        <f>SUM(I739:I739)</f>
        <v>0</v>
      </c>
      <c r="J738" s="4923">
        <f>SUM(J739:J739)</f>
        <v>0</v>
      </c>
    </row>
    <row r="739" spans="1:11" s="4930" customFormat="1" ht="15" hidden="1" customHeight="1">
      <c r="A739" s="4949"/>
      <c r="B739" s="4950"/>
      <c r="C739" s="4951"/>
      <c r="D739" s="4951"/>
      <c r="E739" s="4952"/>
      <c r="F739" s="4953">
        <f>SUM(G739:J739)</f>
        <v>0</v>
      </c>
      <c r="G739" s="4953"/>
      <c r="H739" s="4953"/>
      <c r="I739" s="4953"/>
      <c r="J739" s="4954"/>
    </row>
    <row r="740" spans="1:11" s="4930" customFormat="1" ht="22.5" customHeight="1">
      <c r="A740" s="5604" t="s">
        <v>1219</v>
      </c>
      <c r="B740" s="5607" t="s">
        <v>1220</v>
      </c>
      <c r="C740" s="5613" t="s">
        <v>426</v>
      </c>
      <c r="D740" s="5613" t="s">
        <v>427</v>
      </c>
      <c r="E740" s="4916" t="s">
        <v>1152</v>
      </c>
      <c r="F740" s="4917">
        <f>SUM(F741,F775)</f>
        <v>11818122</v>
      </c>
      <c r="G740" s="4917">
        <f>SUM(G741,G775)</f>
        <v>1466933</v>
      </c>
      <c r="H740" s="4917">
        <f>SUM(H741,H775)</f>
        <v>1992296</v>
      </c>
      <c r="I740" s="4917">
        <f>SUM(I741,I775)</f>
        <v>0</v>
      </c>
      <c r="J740" s="4918">
        <f>SUM(J741,J775)</f>
        <v>8358893</v>
      </c>
    </row>
    <row r="741" spans="1:11" s="4930" customFormat="1" ht="21">
      <c r="A741" s="5605"/>
      <c r="B741" s="5608"/>
      <c r="C741" s="5614"/>
      <c r="D741" s="5614"/>
      <c r="E741" s="4921" t="s">
        <v>1153</v>
      </c>
      <c r="F741" s="4922">
        <f>SUM(F747,F757,F742)</f>
        <v>11698116</v>
      </c>
      <c r="G741" s="4922">
        <f>SUM(G747,G757,G742)</f>
        <v>1466933</v>
      </c>
      <c r="H741" s="4922">
        <f>SUM(H747,H757,H742)</f>
        <v>1992296</v>
      </c>
      <c r="I741" s="4922">
        <f>SUM(I747,I757,I742)</f>
        <v>0</v>
      </c>
      <c r="J741" s="4923">
        <f>SUM(J747,J757,J742)</f>
        <v>8238887</v>
      </c>
    </row>
    <row r="742" spans="1:11" s="4920" customFormat="1" ht="15" customHeight="1">
      <c r="A742" s="5605"/>
      <c r="B742" s="5608"/>
      <c r="C742" s="5614"/>
      <c r="D742" s="5614"/>
      <c r="E742" s="4924" t="s">
        <v>1161</v>
      </c>
      <c r="F742" s="4925">
        <f>SUM(F743:F746)</f>
        <v>8238887</v>
      </c>
      <c r="G742" s="4925">
        <f>SUM(G743:G746)</f>
        <v>0</v>
      </c>
      <c r="H742" s="4925">
        <f>SUM(H743:H746)</f>
        <v>0</v>
      </c>
      <c r="I742" s="4925">
        <f>SUM(I743:I746)</f>
        <v>0</v>
      </c>
      <c r="J742" s="4926">
        <f>SUM(J743:J746)</f>
        <v>8238887</v>
      </c>
      <c r="K742" s="4930"/>
    </row>
    <row r="743" spans="1:11" s="4920" customFormat="1" ht="15" customHeight="1">
      <c r="A743" s="5605"/>
      <c r="B743" s="5608"/>
      <c r="C743" s="5614"/>
      <c r="D743" s="5614"/>
      <c r="E743" s="4927" t="s">
        <v>938</v>
      </c>
      <c r="F743" s="4928">
        <f>SUM(G743:J743)</f>
        <v>1546296</v>
      </c>
      <c r="G743" s="4928"/>
      <c r="H743" s="4928"/>
      <c r="I743" s="4928"/>
      <c r="J743" s="4929">
        <v>1546296</v>
      </c>
      <c r="K743" s="4930"/>
    </row>
    <row r="744" spans="1:11" s="4920" customFormat="1" ht="15" hidden="1" customHeight="1">
      <c r="A744" s="5605"/>
      <c r="B744" s="5608"/>
      <c r="C744" s="5614"/>
      <c r="D744" s="5614"/>
      <c r="E744" s="4927" t="s">
        <v>1221</v>
      </c>
      <c r="F744" s="4928">
        <f t="shared" ref="F744:F746" si="82">SUM(G744:J744)</f>
        <v>0</v>
      </c>
      <c r="G744" s="4928"/>
      <c r="H744" s="4928"/>
      <c r="I744" s="4928"/>
      <c r="J744" s="4929"/>
      <c r="K744" s="4930"/>
    </row>
    <row r="745" spans="1:11" s="4920" customFormat="1" ht="15" hidden="1" customHeight="1">
      <c r="A745" s="5605"/>
      <c r="B745" s="5608"/>
      <c r="C745" s="5614"/>
      <c r="D745" s="5614"/>
      <c r="E745" s="4927" t="s">
        <v>124</v>
      </c>
      <c r="F745" s="4928">
        <f t="shared" si="82"/>
        <v>0</v>
      </c>
      <c r="G745" s="4928"/>
      <c r="H745" s="4928"/>
      <c r="I745" s="4928"/>
      <c r="J745" s="4929"/>
      <c r="K745" s="4930"/>
    </row>
    <row r="746" spans="1:11" s="4920" customFormat="1" ht="15" customHeight="1">
      <c r="A746" s="5605"/>
      <c r="B746" s="5608"/>
      <c r="C746" s="5614"/>
      <c r="D746" s="5614"/>
      <c r="E746" s="4927" t="s">
        <v>939</v>
      </c>
      <c r="F746" s="4928">
        <f t="shared" si="82"/>
        <v>6692591</v>
      </c>
      <c r="G746" s="4928"/>
      <c r="H746" s="4928"/>
      <c r="I746" s="4928"/>
      <c r="J746" s="4929">
        <v>6692591</v>
      </c>
      <c r="K746" s="4930"/>
    </row>
    <row r="747" spans="1:11" s="4930" customFormat="1" ht="22.5">
      <c r="A747" s="5605"/>
      <c r="B747" s="5608"/>
      <c r="C747" s="5614"/>
      <c r="D747" s="5614"/>
      <c r="E747" s="4924" t="s">
        <v>1154</v>
      </c>
      <c r="F747" s="4925">
        <f>SUM(F748:F756)</f>
        <v>1892173</v>
      </c>
      <c r="G747" s="4925">
        <f>SUM(G748:G756)</f>
        <v>148920</v>
      </c>
      <c r="H747" s="4925">
        <f>SUM(H748:H756)</f>
        <v>1743253</v>
      </c>
      <c r="I747" s="4925">
        <f>SUM(I748:I756)</f>
        <v>0</v>
      </c>
      <c r="J747" s="4926">
        <f>SUM(J748:J756)</f>
        <v>0</v>
      </c>
    </row>
    <row r="748" spans="1:11" s="4930" customFormat="1" ht="15" customHeight="1">
      <c r="A748" s="5605"/>
      <c r="B748" s="5608"/>
      <c r="C748" s="5614"/>
      <c r="D748" s="5614"/>
      <c r="E748" s="4927" t="s">
        <v>880</v>
      </c>
      <c r="F748" s="4928">
        <f t="shared" ref="F748:F756" si="83">SUM(G748:J748)</f>
        <v>1442136</v>
      </c>
      <c r="G748" s="4928"/>
      <c r="H748" s="4928">
        <v>1442136</v>
      </c>
      <c r="I748" s="4928"/>
      <c r="J748" s="4929"/>
    </row>
    <row r="749" spans="1:11" s="4930" customFormat="1" ht="15" customHeight="1">
      <c r="A749" s="5605"/>
      <c r="B749" s="5608"/>
      <c r="C749" s="5614"/>
      <c r="D749" s="5614"/>
      <c r="E749" s="4927" t="s">
        <v>940</v>
      </c>
      <c r="F749" s="4928">
        <f t="shared" si="83"/>
        <v>34181</v>
      </c>
      <c r="G749" s="4928">
        <v>34181</v>
      </c>
      <c r="H749" s="4928"/>
      <c r="I749" s="4928"/>
      <c r="J749" s="4929"/>
    </row>
    <row r="750" spans="1:11" s="4930" customFormat="1" ht="15" customHeight="1">
      <c r="A750" s="5605"/>
      <c r="B750" s="5608"/>
      <c r="C750" s="5614"/>
      <c r="D750" s="5614"/>
      <c r="E750" s="4927" t="s">
        <v>941</v>
      </c>
      <c r="F750" s="4928">
        <f t="shared" si="83"/>
        <v>89016</v>
      </c>
      <c r="G750" s="4928">
        <v>89016</v>
      </c>
      <c r="H750" s="4928"/>
      <c r="I750" s="4928"/>
      <c r="J750" s="4929"/>
    </row>
    <row r="751" spans="1:11" s="4930" customFormat="1" ht="15" customHeight="1">
      <c r="A751" s="5605"/>
      <c r="B751" s="5608"/>
      <c r="C751" s="5614"/>
      <c r="D751" s="5614"/>
      <c r="E751" s="4927" t="s">
        <v>881</v>
      </c>
      <c r="F751" s="4928">
        <f t="shared" si="83"/>
        <v>244154</v>
      </c>
      <c r="G751" s="4928"/>
      <c r="H751" s="4928">
        <v>244154</v>
      </c>
      <c r="I751" s="4928"/>
      <c r="J751" s="4929"/>
    </row>
    <row r="752" spans="1:11" s="4930" customFormat="1" ht="15" customHeight="1">
      <c r="A752" s="5605"/>
      <c r="B752" s="5608"/>
      <c r="C752" s="5614"/>
      <c r="D752" s="5614"/>
      <c r="E752" s="4927" t="s">
        <v>942</v>
      </c>
      <c r="F752" s="4928">
        <f t="shared" si="83"/>
        <v>20857</v>
      </c>
      <c r="G752" s="4928">
        <v>20857</v>
      </c>
      <c r="H752" s="4928"/>
      <c r="I752" s="4928"/>
      <c r="J752" s="4929"/>
    </row>
    <row r="753" spans="1:10" s="4930" customFormat="1" ht="15" customHeight="1">
      <c r="A753" s="5605"/>
      <c r="B753" s="5608"/>
      <c r="C753" s="5614"/>
      <c r="D753" s="5614"/>
      <c r="E753" s="4927" t="s">
        <v>882</v>
      </c>
      <c r="F753" s="4928">
        <f t="shared" si="83"/>
        <v>35332</v>
      </c>
      <c r="G753" s="4928"/>
      <c r="H753" s="4928">
        <v>35332</v>
      </c>
      <c r="I753" s="4928"/>
      <c r="J753" s="4929"/>
    </row>
    <row r="754" spans="1:10" s="4930" customFormat="1" ht="15" customHeight="1">
      <c r="A754" s="5605"/>
      <c r="B754" s="5608"/>
      <c r="C754" s="5614"/>
      <c r="D754" s="5614"/>
      <c r="E754" s="4927" t="s">
        <v>943</v>
      </c>
      <c r="F754" s="4928">
        <f t="shared" si="83"/>
        <v>3018</v>
      </c>
      <c r="G754" s="4928">
        <v>3018</v>
      </c>
      <c r="H754" s="4928"/>
      <c r="I754" s="4928"/>
      <c r="J754" s="4929"/>
    </row>
    <row r="755" spans="1:10" s="4930" customFormat="1" ht="15" customHeight="1">
      <c r="A755" s="5605"/>
      <c r="B755" s="5608"/>
      <c r="C755" s="5614"/>
      <c r="D755" s="5614"/>
      <c r="E755" s="4927" t="s">
        <v>959</v>
      </c>
      <c r="F755" s="4928">
        <f t="shared" si="83"/>
        <v>21631</v>
      </c>
      <c r="G755" s="4928"/>
      <c r="H755" s="4928">
        <v>21631</v>
      </c>
      <c r="I755" s="4928"/>
      <c r="J755" s="4929"/>
    </row>
    <row r="756" spans="1:10" s="4930" customFormat="1" ht="15" customHeight="1">
      <c r="A756" s="5605"/>
      <c r="B756" s="5608"/>
      <c r="C756" s="5614"/>
      <c r="D756" s="5614"/>
      <c r="E756" s="4927" t="s">
        <v>960</v>
      </c>
      <c r="F756" s="4928">
        <f t="shared" si="83"/>
        <v>1848</v>
      </c>
      <c r="G756" s="4928">
        <v>1848</v>
      </c>
      <c r="H756" s="4928"/>
      <c r="I756" s="4928"/>
      <c r="J756" s="4929"/>
    </row>
    <row r="757" spans="1:10" s="4930" customFormat="1" ht="22.5">
      <c r="A757" s="5605"/>
      <c r="B757" s="5608"/>
      <c r="C757" s="5614"/>
      <c r="D757" s="5614"/>
      <c r="E757" s="4924" t="s">
        <v>1155</v>
      </c>
      <c r="F757" s="4925">
        <f>SUM(F758:F774)</f>
        <v>1567056</v>
      </c>
      <c r="G757" s="4925">
        <f>SUM(G758:G774)</f>
        <v>1318013</v>
      </c>
      <c r="H757" s="4925">
        <f>SUM(H758:H774)</f>
        <v>249043</v>
      </c>
      <c r="I757" s="4925">
        <f>SUM(I758:I774)</f>
        <v>0</v>
      </c>
      <c r="J757" s="4926">
        <f>SUM(J758:J774)</f>
        <v>0</v>
      </c>
    </row>
    <row r="758" spans="1:10" s="4930" customFormat="1" ht="15" customHeight="1">
      <c r="A758" s="5605"/>
      <c r="B758" s="5608"/>
      <c r="C758" s="5614"/>
      <c r="D758" s="5614"/>
      <c r="E758" s="4927" t="s">
        <v>944</v>
      </c>
      <c r="F758" s="4928">
        <f t="shared" ref="F758:F774" si="84">SUM(G758:J758)</f>
        <v>25000</v>
      </c>
      <c r="G758" s="4928">
        <v>25000</v>
      </c>
      <c r="H758" s="4928"/>
      <c r="I758" s="4928"/>
      <c r="J758" s="4929"/>
    </row>
    <row r="759" spans="1:10" s="4930" customFormat="1" ht="15" customHeight="1">
      <c r="A759" s="5605"/>
      <c r="B759" s="5608"/>
      <c r="C759" s="5614"/>
      <c r="D759" s="5614"/>
      <c r="E759" s="4927" t="s">
        <v>945</v>
      </c>
      <c r="F759" s="4928">
        <f t="shared" si="84"/>
        <v>88115</v>
      </c>
      <c r="G759" s="4928"/>
      <c r="H759" s="4928">
        <v>88115</v>
      </c>
      <c r="I759" s="4928"/>
      <c r="J759" s="4929"/>
    </row>
    <row r="760" spans="1:10" s="4930" customFormat="1" ht="15" hidden="1" customHeight="1">
      <c r="A760" s="5605"/>
      <c r="B760" s="5608"/>
      <c r="C760" s="5614"/>
      <c r="D760" s="5614"/>
      <c r="E760" s="4927" t="s">
        <v>946</v>
      </c>
      <c r="F760" s="4928">
        <f t="shared" si="84"/>
        <v>0</v>
      </c>
      <c r="G760" s="4928"/>
      <c r="H760" s="4928"/>
      <c r="I760" s="4928"/>
      <c r="J760" s="4929"/>
    </row>
    <row r="761" spans="1:10" s="4930" customFormat="1" ht="15" customHeight="1">
      <c r="A761" s="5605"/>
      <c r="B761" s="5608"/>
      <c r="C761" s="5614"/>
      <c r="D761" s="5614"/>
      <c r="E761" s="4927" t="s">
        <v>947</v>
      </c>
      <c r="F761" s="4928">
        <f t="shared" si="84"/>
        <v>40000</v>
      </c>
      <c r="G761" s="4928"/>
      <c r="H761" s="4928">
        <v>40000</v>
      </c>
      <c r="I761" s="4928"/>
      <c r="J761" s="4929"/>
    </row>
    <row r="762" spans="1:10" s="4930" customFormat="1" ht="15" customHeight="1">
      <c r="A762" s="5605"/>
      <c r="B762" s="5608"/>
      <c r="C762" s="5614"/>
      <c r="D762" s="5614"/>
      <c r="E762" s="4927" t="s">
        <v>948</v>
      </c>
      <c r="F762" s="4928">
        <f t="shared" si="84"/>
        <v>6000</v>
      </c>
      <c r="G762" s="4928">
        <v>6000</v>
      </c>
      <c r="H762" s="4928"/>
      <c r="I762" s="4928"/>
      <c r="J762" s="4929"/>
    </row>
    <row r="763" spans="1:10" s="4930" customFormat="1" ht="15" customHeight="1">
      <c r="A763" s="5605"/>
      <c r="B763" s="5608"/>
      <c r="C763" s="5614"/>
      <c r="D763" s="5614"/>
      <c r="E763" s="4927" t="s">
        <v>949</v>
      </c>
      <c r="F763" s="4928">
        <f t="shared" si="84"/>
        <v>67228</v>
      </c>
      <c r="G763" s="4928"/>
      <c r="H763" s="4928">
        <v>67228</v>
      </c>
      <c r="I763" s="4928"/>
      <c r="J763" s="4929"/>
    </row>
    <row r="764" spans="1:10" s="4930" customFormat="1" ht="15" customHeight="1">
      <c r="A764" s="5605"/>
      <c r="B764" s="5608"/>
      <c r="C764" s="5614"/>
      <c r="D764" s="5614"/>
      <c r="E764" s="4927" t="s">
        <v>884</v>
      </c>
      <c r="F764" s="4928">
        <f t="shared" si="84"/>
        <v>16000</v>
      </c>
      <c r="G764" s="4928"/>
      <c r="H764" s="4928">
        <v>16000</v>
      </c>
      <c r="I764" s="4928"/>
      <c r="J764" s="4929"/>
    </row>
    <row r="765" spans="1:10" s="4930" customFormat="1" ht="15" customHeight="1">
      <c r="A765" s="5605"/>
      <c r="B765" s="5608"/>
      <c r="C765" s="5614"/>
      <c r="D765" s="5614"/>
      <c r="E765" s="4927" t="s">
        <v>950</v>
      </c>
      <c r="F765" s="4928">
        <f t="shared" si="84"/>
        <v>1213470</v>
      </c>
      <c r="G765" s="4928">
        <v>1213470</v>
      </c>
      <c r="H765" s="4928"/>
      <c r="I765" s="4928"/>
      <c r="J765" s="4929"/>
    </row>
    <row r="766" spans="1:10" s="4930" customFormat="1" ht="15" customHeight="1">
      <c r="A766" s="5605"/>
      <c r="B766" s="5608"/>
      <c r="C766" s="5614"/>
      <c r="D766" s="5614"/>
      <c r="E766" s="4927" t="s">
        <v>951</v>
      </c>
      <c r="F766" s="4928">
        <f t="shared" si="84"/>
        <v>2211</v>
      </c>
      <c r="G766" s="4928">
        <v>2211</v>
      </c>
      <c r="H766" s="4928"/>
      <c r="I766" s="4928"/>
      <c r="J766" s="4929"/>
    </row>
    <row r="767" spans="1:10" s="4930" customFormat="1" ht="15" customHeight="1">
      <c r="A767" s="5605"/>
      <c r="B767" s="5608"/>
      <c r="C767" s="5614"/>
      <c r="D767" s="5614"/>
      <c r="E767" s="4927" t="s">
        <v>952</v>
      </c>
      <c r="F767" s="4928">
        <f t="shared" si="84"/>
        <v>50000</v>
      </c>
      <c r="G767" s="4928">
        <v>50000</v>
      </c>
      <c r="H767" s="4928"/>
      <c r="I767" s="4928"/>
      <c r="J767" s="4929"/>
    </row>
    <row r="768" spans="1:10" s="4930" customFormat="1" ht="15" customHeight="1">
      <c r="A768" s="5605"/>
      <c r="B768" s="5608"/>
      <c r="C768" s="5614"/>
      <c r="D768" s="5614"/>
      <c r="E768" s="4927" t="s">
        <v>953</v>
      </c>
      <c r="F768" s="4928">
        <f t="shared" si="84"/>
        <v>3000</v>
      </c>
      <c r="G768" s="4928"/>
      <c r="H768" s="4928">
        <v>3000</v>
      </c>
      <c r="I768" s="4928"/>
      <c r="J768" s="4929"/>
    </row>
    <row r="769" spans="1:10" s="4930" customFormat="1" ht="15" customHeight="1">
      <c r="A769" s="5605"/>
      <c r="B769" s="5608"/>
      <c r="C769" s="5614"/>
      <c r="D769" s="5614"/>
      <c r="E769" s="4927" t="s">
        <v>954</v>
      </c>
      <c r="F769" s="4928">
        <f t="shared" si="84"/>
        <v>4332</v>
      </c>
      <c r="G769" s="4928">
        <v>4332</v>
      </c>
      <c r="H769" s="4928"/>
      <c r="I769" s="4928"/>
      <c r="J769" s="4929"/>
    </row>
    <row r="770" spans="1:10" s="4930" customFormat="1" ht="15" customHeight="1">
      <c r="A770" s="5605"/>
      <c r="B770" s="5608"/>
      <c r="C770" s="5614"/>
      <c r="D770" s="5614"/>
      <c r="E770" s="4927" t="s">
        <v>955</v>
      </c>
      <c r="F770" s="4928">
        <f t="shared" si="84"/>
        <v>2000</v>
      </c>
      <c r="G770" s="4928"/>
      <c r="H770" s="4928">
        <v>2000</v>
      </c>
      <c r="I770" s="4928"/>
      <c r="J770" s="4929"/>
    </row>
    <row r="771" spans="1:10" s="4930" customFormat="1" ht="15" customHeight="1">
      <c r="A771" s="5605"/>
      <c r="B771" s="5608"/>
      <c r="C771" s="5614"/>
      <c r="D771" s="5614"/>
      <c r="E771" s="4927" t="s">
        <v>956</v>
      </c>
      <c r="F771" s="4928">
        <f t="shared" si="84"/>
        <v>5000</v>
      </c>
      <c r="G771" s="4928">
        <v>5000</v>
      </c>
      <c r="H771" s="4928"/>
      <c r="I771" s="4928"/>
      <c r="J771" s="4929"/>
    </row>
    <row r="772" spans="1:10" s="4930" customFormat="1" ht="15" customHeight="1">
      <c r="A772" s="5605"/>
      <c r="B772" s="5608"/>
      <c r="C772" s="5614"/>
      <c r="D772" s="5614"/>
      <c r="E772" s="4927" t="s">
        <v>957</v>
      </c>
      <c r="F772" s="4928">
        <f t="shared" si="84"/>
        <v>32700</v>
      </c>
      <c r="G772" s="4928"/>
      <c r="H772" s="4928">
        <v>32700</v>
      </c>
      <c r="I772" s="4928"/>
      <c r="J772" s="4929"/>
    </row>
    <row r="773" spans="1:10" s="4930" customFormat="1" ht="15" customHeight="1">
      <c r="A773" s="5605"/>
      <c r="B773" s="5608"/>
      <c r="C773" s="5614"/>
      <c r="D773" s="5614"/>
      <c r="E773" s="4927" t="s">
        <v>958</v>
      </c>
      <c r="F773" s="4928">
        <f t="shared" si="84"/>
        <v>12000</v>
      </c>
      <c r="G773" s="4928">
        <v>12000</v>
      </c>
      <c r="H773" s="4928"/>
      <c r="I773" s="4928"/>
      <c r="J773" s="4929"/>
    </row>
    <row r="774" spans="1:10" s="4930" customFormat="1" ht="15" hidden="1" customHeight="1">
      <c r="A774" s="5605"/>
      <c r="B774" s="5608"/>
      <c r="C774" s="5614"/>
      <c r="D774" s="5614"/>
      <c r="E774" s="4927"/>
      <c r="F774" s="4928">
        <f t="shared" si="84"/>
        <v>0</v>
      </c>
      <c r="G774" s="4928"/>
      <c r="H774" s="4928"/>
      <c r="I774" s="4928"/>
      <c r="J774" s="4929"/>
    </row>
    <row r="775" spans="1:10" s="4930" customFormat="1" ht="15" customHeight="1">
      <c r="A775" s="5605"/>
      <c r="B775" s="5608"/>
      <c r="C775" s="5614"/>
      <c r="D775" s="5614"/>
      <c r="E775" s="4931" t="s">
        <v>1156</v>
      </c>
      <c r="F775" s="4922">
        <f>SUM(F776:F777)</f>
        <v>120006</v>
      </c>
      <c r="G775" s="4922">
        <f>SUM(G776:G777)</f>
        <v>0</v>
      </c>
      <c r="H775" s="4922">
        <f>SUM(H776:H777)</f>
        <v>0</v>
      </c>
      <c r="I775" s="4922">
        <f>SUM(I776:I777)</f>
        <v>0</v>
      </c>
      <c r="J775" s="4923">
        <f>SUM(J776:J777)</f>
        <v>120006</v>
      </c>
    </row>
    <row r="776" spans="1:10" s="4930" customFormat="1" ht="15" customHeight="1">
      <c r="A776" s="5606"/>
      <c r="B776" s="5609"/>
      <c r="C776" s="5615"/>
      <c r="D776" s="5615"/>
      <c r="E776" s="4927" t="s">
        <v>961</v>
      </c>
      <c r="F776" s="4928">
        <f>SUM(G776:J776)</f>
        <v>120006</v>
      </c>
      <c r="G776" s="4928"/>
      <c r="H776" s="4928"/>
      <c r="I776" s="4928"/>
      <c r="J776" s="4929">
        <v>120006</v>
      </c>
    </row>
    <row r="777" spans="1:10" s="4930" customFormat="1" ht="15" hidden="1" customHeight="1">
      <c r="A777" s="4934"/>
      <c r="B777" s="4946"/>
      <c r="C777" s="4937"/>
      <c r="D777" s="4937"/>
      <c r="E777" s="4947">
        <v>6062</v>
      </c>
      <c r="F777" s="4939">
        <f>SUM(G777:J777)</f>
        <v>0</v>
      </c>
      <c r="G777" s="4939"/>
      <c r="H777" s="4939"/>
      <c r="I777" s="4939"/>
      <c r="J777" s="4940"/>
    </row>
    <row r="778" spans="1:10" s="4930" customFormat="1" ht="22.5" hidden="1">
      <c r="A778" s="5593" t="s">
        <v>1222</v>
      </c>
      <c r="B778" s="5595" t="s">
        <v>1223</v>
      </c>
      <c r="C778" s="5599" t="s">
        <v>44</v>
      </c>
      <c r="D778" s="5599" t="s">
        <v>46</v>
      </c>
      <c r="E778" s="4956" t="s">
        <v>1152</v>
      </c>
      <c r="F778" s="4957">
        <f>SUM(F779,F789)</f>
        <v>0</v>
      </c>
      <c r="G778" s="4957">
        <f>SUM(G779,G789)</f>
        <v>0</v>
      </c>
      <c r="H778" s="4957">
        <f>SUM(H779,H789)</f>
        <v>0</v>
      </c>
      <c r="I778" s="4957">
        <f>SUM(I779,I789)</f>
        <v>0</v>
      </c>
      <c r="J778" s="4958">
        <f>SUM(J779,J789)</f>
        <v>0</v>
      </c>
    </row>
    <row r="779" spans="1:10" s="4930" customFormat="1" ht="15" hidden="1" customHeight="1">
      <c r="A779" s="5594"/>
      <c r="B779" s="5596"/>
      <c r="C779" s="5600"/>
      <c r="D779" s="5600"/>
      <c r="E779" s="4959" t="s">
        <v>780</v>
      </c>
      <c r="F779" s="4960">
        <f>SUM(F780,F783,F786)</f>
        <v>0</v>
      </c>
      <c r="G779" s="4960">
        <f>SUM(G780,G783,G786)</f>
        <v>0</v>
      </c>
      <c r="H779" s="4960">
        <f>SUM(H780,H783,H786)</f>
        <v>0</v>
      </c>
      <c r="I779" s="4960">
        <f>SUM(I780,I783,I786)</f>
        <v>0</v>
      </c>
      <c r="J779" s="4961">
        <f>SUM(J780,J783,J786)</f>
        <v>0</v>
      </c>
    </row>
    <row r="780" spans="1:10" s="4930" customFormat="1" ht="15" hidden="1" customHeight="1">
      <c r="A780" s="5594"/>
      <c r="B780" s="5596"/>
      <c r="C780" s="5600"/>
      <c r="D780" s="5600"/>
      <c r="E780" s="4962" t="s">
        <v>1161</v>
      </c>
      <c r="F780" s="4963">
        <f>SUM(F781:F782)</f>
        <v>0</v>
      </c>
      <c r="G780" s="4963">
        <f t="shared" ref="G780:J780" si="85">SUM(G781:G782)</f>
        <v>0</v>
      </c>
      <c r="H780" s="4963">
        <f t="shared" si="85"/>
        <v>0</v>
      </c>
      <c r="I780" s="4963">
        <f t="shared" si="85"/>
        <v>0</v>
      </c>
      <c r="J780" s="4964">
        <f t="shared" si="85"/>
        <v>0</v>
      </c>
    </row>
    <row r="781" spans="1:10" s="4930" customFormat="1" ht="15" hidden="1" customHeight="1">
      <c r="A781" s="5594"/>
      <c r="B781" s="5596"/>
      <c r="C781" s="5600"/>
      <c r="D781" s="5600"/>
      <c r="E781" s="4938"/>
      <c r="F781" s="4939">
        <f t="shared" ref="F781:F782" si="86">SUM(G781:J781)</f>
        <v>0</v>
      </c>
      <c r="G781" s="4939"/>
      <c r="H781" s="4939"/>
      <c r="I781" s="4939"/>
      <c r="J781" s="4940"/>
    </row>
    <row r="782" spans="1:10" s="4930" customFormat="1" ht="15" hidden="1" customHeight="1">
      <c r="A782" s="5594"/>
      <c r="B782" s="5596"/>
      <c r="C782" s="5600"/>
      <c r="D782" s="5600"/>
      <c r="E782" s="4938"/>
      <c r="F782" s="4939">
        <f t="shared" si="86"/>
        <v>0</v>
      </c>
      <c r="G782" s="4939"/>
      <c r="H782" s="4939"/>
      <c r="I782" s="4939"/>
      <c r="J782" s="4940"/>
    </row>
    <row r="783" spans="1:10" s="4930" customFormat="1" ht="22.5" hidden="1">
      <c r="A783" s="5594"/>
      <c r="B783" s="5596"/>
      <c r="C783" s="5600"/>
      <c r="D783" s="5600"/>
      <c r="E783" s="4962" t="s">
        <v>1154</v>
      </c>
      <c r="F783" s="4963">
        <f>SUM(F784:F785)</f>
        <v>0</v>
      </c>
      <c r="G783" s="4963">
        <f>SUM(G784:G785)</f>
        <v>0</v>
      </c>
      <c r="H783" s="4963">
        <f>SUM(H784:H785)</f>
        <v>0</v>
      </c>
      <c r="I783" s="4963">
        <f>SUM(I784:I785)</f>
        <v>0</v>
      </c>
      <c r="J783" s="4964">
        <f>SUM(J784:J785)</f>
        <v>0</v>
      </c>
    </row>
    <row r="784" spans="1:10" s="4930" customFormat="1" ht="15" hidden="1" customHeight="1">
      <c r="A784" s="5594"/>
      <c r="B784" s="5596"/>
      <c r="C784" s="5600"/>
      <c r="D784" s="5600"/>
      <c r="E784" s="4938"/>
      <c r="F784" s="4939">
        <f t="shared" ref="F784:F785" si="87">SUM(G784:J784)</f>
        <v>0</v>
      </c>
      <c r="G784" s="4939"/>
      <c r="H784" s="4939"/>
      <c r="I784" s="4939"/>
      <c r="J784" s="4940"/>
    </row>
    <row r="785" spans="1:10" s="4930" customFormat="1" ht="15" hidden="1" customHeight="1">
      <c r="A785" s="5594"/>
      <c r="B785" s="5596"/>
      <c r="C785" s="5600"/>
      <c r="D785" s="5600"/>
      <c r="E785" s="4938"/>
      <c r="F785" s="4939">
        <f t="shared" si="87"/>
        <v>0</v>
      </c>
      <c r="G785" s="4939"/>
      <c r="H785" s="4939"/>
      <c r="I785" s="4939"/>
      <c r="J785" s="4940"/>
    </row>
    <row r="786" spans="1:10" s="4930" customFormat="1" ht="22.5" hidden="1">
      <c r="A786" s="5594"/>
      <c r="B786" s="5596"/>
      <c r="C786" s="5600"/>
      <c r="D786" s="5600"/>
      <c r="E786" s="4962" t="s">
        <v>1155</v>
      </c>
      <c r="F786" s="4963">
        <f>SUM(F787:F788)</f>
        <v>0</v>
      </c>
      <c r="G786" s="4963">
        <f>SUM(G787:G788)</f>
        <v>0</v>
      </c>
      <c r="H786" s="4963">
        <f>SUM(H787:H788)</f>
        <v>0</v>
      </c>
      <c r="I786" s="4963">
        <f>SUM(I787:I788)</f>
        <v>0</v>
      </c>
      <c r="J786" s="4964">
        <f>SUM(J787:J788)</f>
        <v>0</v>
      </c>
    </row>
    <row r="787" spans="1:10" s="4930" customFormat="1" ht="15" hidden="1" customHeight="1">
      <c r="A787" s="5594"/>
      <c r="B787" s="5596"/>
      <c r="C787" s="5600"/>
      <c r="D787" s="5600"/>
      <c r="E787" s="4938"/>
      <c r="F787" s="4939">
        <f t="shared" ref="F787:F788" si="88">SUM(G787:J787)</f>
        <v>0</v>
      </c>
      <c r="G787" s="4939"/>
      <c r="H787" s="4939"/>
      <c r="I787" s="4939"/>
      <c r="J787" s="4940"/>
    </row>
    <row r="788" spans="1:10" s="4930" customFormat="1" ht="15" hidden="1" customHeight="1">
      <c r="A788" s="5594"/>
      <c r="B788" s="5596"/>
      <c r="C788" s="5600"/>
      <c r="D788" s="5600"/>
      <c r="E788" s="4938"/>
      <c r="F788" s="4939">
        <f t="shared" si="88"/>
        <v>0</v>
      </c>
      <c r="G788" s="4939"/>
      <c r="H788" s="4939"/>
      <c r="I788" s="4939"/>
      <c r="J788" s="4940"/>
    </row>
    <row r="789" spans="1:10" s="4930" customFormat="1" ht="15" hidden="1" customHeight="1">
      <c r="A789" s="5594"/>
      <c r="B789" s="5596"/>
      <c r="C789" s="5600"/>
      <c r="D789" s="5600"/>
      <c r="E789" s="4965" t="s">
        <v>1156</v>
      </c>
      <c r="F789" s="4960">
        <f>SUM(F790:F791)</f>
        <v>0</v>
      </c>
      <c r="G789" s="4960">
        <f>SUM(G790:G791)</f>
        <v>0</v>
      </c>
      <c r="H789" s="4960">
        <f>SUM(H790:H791)</f>
        <v>0</v>
      </c>
      <c r="I789" s="4960">
        <f>SUM(I790:I791)</f>
        <v>0</v>
      </c>
      <c r="J789" s="4961">
        <f>SUM(J790:J791)</f>
        <v>0</v>
      </c>
    </row>
    <row r="790" spans="1:10" s="4930" customFormat="1" ht="15" hidden="1" customHeight="1">
      <c r="A790" s="5594"/>
      <c r="B790" s="5596"/>
      <c r="C790" s="5600"/>
      <c r="D790" s="5600"/>
      <c r="E790" s="4938" t="s">
        <v>1224</v>
      </c>
      <c r="F790" s="4939">
        <f>SUM(G790:J790)</f>
        <v>0</v>
      </c>
      <c r="G790" s="4939"/>
      <c r="H790" s="4939"/>
      <c r="I790" s="4939"/>
      <c r="J790" s="4940"/>
    </row>
    <row r="791" spans="1:10" s="4930" customFormat="1" ht="15" hidden="1" customHeight="1">
      <c r="A791" s="5642"/>
      <c r="B791" s="5643"/>
      <c r="C791" s="5645"/>
      <c r="D791" s="5645"/>
      <c r="E791" s="4947"/>
      <c r="F791" s="4939">
        <f>SUM(G791:J791)</f>
        <v>0</v>
      </c>
      <c r="G791" s="4939"/>
      <c r="H791" s="4939"/>
      <c r="I791" s="4939"/>
      <c r="J791" s="4940"/>
    </row>
    <row r="792" spans="1:10" s="4930" customFormat="1" ht="22.5" hidden="1" customHeight="1">
      <c r="A792" s="5593" t="s">
        <v>1225</v>
      </c>
      <c r="B792" s="5595" t="s">
        <v>1226</v>
      </c>
      <c r="C792" s="5646"/>
      <c r="D792" s="5647"/>
      <c r="E792" s="4956" t="s">
        <v>1152</v>
      </c>
      <c r="F792" s="4957">
        <f>SUM(F793,F797)</f>
        <v>0</v>
      </c>
      <c r="G792" s="4957">
        <f>SUM(G793,G797)</f>
        <v>0</v>
      </c>
      <c r="H792" s="4957">
        <f>SUM(H793,H797)</f>
        <v>0</v>
      </c>
      <c r="I792" s="4957">
        <f>SUM(I793,I797)</f>
        <v>0</v>
      </c>
      <c r="J792" s="4958">
        <f>SUM(J793,J797)</f>
        <v>0</v>
      </c>
    </row>
    <row r="793" spans="1:10" s="4930" customFormat="1" ht="17.25" hidden="1" customHeight="1">
      <c r="A793" s="5594"/>
      <c r="B793" s="5596"/>
      <c r="C793" s="5648"/>
      <c r="D793" s="5649"/>
      <c r="E793" s="4959" t="s">
        <v>780</v>
      </c>
      <c r="F793" s="4960">
        <f>SUM(F794:F796)</f>
        <v>0</v>
      </c>
      <c r="G793" s="4960">
        <f>SUM(G794:G796)</f>
        <v>0</v>
      </c>
      <c r="H793" s="4960">
        <f>SUM(H794:H796)</f>
        <v>0</v>
      </c>
      <c r="I793" s="4960">
        <f>SUM(I794:I796)</f>
        <v>0</v>
      </c>
      <c r="J793" s="4961">
        <f>SUM(J794:J796)</f>
        <v>0</v>
      </c>
    </row>
    <row r="794" spans="1:10" s="4930" customFormat="1" ht="15" hidden="1" customHeight="1">
      <c r="A794" s="5594"/>
      <c r="B794" s="5596"/>
      <c r="C794" s="5648"/>
      <c r="D794" s="5649"/>
      <c r="E794" s="4938"/>
      <c r="F794" s="4939">
        <f>SUM(G794:J794)</f>
        <v>0</v>
      </c>
      <c r="G794" s="4939"/>
      <c r="H794" s="4939"/>
      <c r="I794" s="4939"/>
      <c r="J794" s="4940"/>
    </row>
    <row r="795" spans="1:10" s="4930" customFormat="1" ht="15" hidden="1" customHeight="1">
      <c r="A795" s="5594"/>
      <c r="B795" s="5596"/>
      <c r="C795" s="5648"/>
      <c r="D795" s="5649"/>
      <c r="E795" s="4938"/>
      <c r="F795" s="4939">
        <f>SUM(G795:J795)</f>
        <v>0</v>
      </c>
      <c r="G795" s="4939"/>
      <c r="H795" s="4939"/>
      <c r="I795" s="4939"/>
      <c r="J795" s="4940"/>
    </row>
    <row r="796" spans="1:10" s="4930" customFormat="1" ht="15" hidden="1" customHeight="1">
      <c r="A796" s="5594"/>
      <c r="B796" s="5596"/>
      <c r="C796" s="5648"/>
      <c r="D796" s="5649"/>
      <c r="E796" s="4938"/>
      <c r="F796" s="4939">
        <f>SUM(G796:J796)</f>
        <v>0</v>
      </c>
      <c r="G796" s="4939"/>
      <c r="H796" s="4939"/>
      <c r="I796" s="4939"/>
      <c r="J796" s="4940"/>
    </row>
    <row r="797" spans="1:10" s="4930" customFormat="1" ht="17.25" hidden="1" customHeight="1">
      <c r="A797" s="5594"/>
      <c r="B797" s="5596"/>
      <c r="C797" s="5650"/>
      <c r="D797" s="5651"/>
      <c r="E797" s="4965" t="s">
        <v>1156</v>
      </c>
      <c r="F797" s="4960">
        <f>SUM(F798:F800)</f>
        <v>0</v>
      </c>
      <c r="G797" s="4960">
        <f t="shared" ref="G797:J797" si="89">SUM(G798:G800)</f>
        <v>0</v>
      </c>
      <c r="H797" s="4960">
        <f t="shared" si="89"/>
        <v>0</v>
      </c>
      <c r="I797" s="4960">
        <f t="shared" si="89"/>
        <v>0</v>
      </c>
      <c r="J797" s="4961">
        <f t="shared" si="89"/>
        <v>0</v>
      </c>
    </row>
    <row r="798" spans="1:10" s="4930" customFormat="1" ht="17.25" hidden="1" customHeight="1">
      <c r="A798" s="5594"/>
      <c r="B798" s="5596"/>
      <c r="C798" s="4947">
        <v>150</v>
      </c>
      <c r="D798" s="4947">
        <v>15011</v>
      </c>
      <c r="E798" s="4938" t="s">
        <v>1224</v>
      </c>
      <c r="F798" s="4939">
        <f>SUM(G798:J798)</f>
        <v>0</v>
      </c>
      <c r="G798" s="4939"/>
      <c r="H798" s="4939"/>
      <c r="I798" s="4939"/>
      <c r="J798" s="4940"/>
    </row>
    <row r="799" spans="1:10" s="4930" customFormat="1" ht="15" hidden="1" customHeight="1">
      <c r="A799" s="5594"/>
      <c r="B799" s="5596"/>
      <c r="C799" s="5630">
        <v>851</v>
      </c>
      <c r="D799" s="4938" t="s">
        <v>887</v>
      </c>
      <c r="E799" s="4938" t="s">
        <v>816</v>
      </c>
      <c r="F799" s="4939">
        <f t="shared" ref="F799:F800" si="90">SUM(G799:J799)</f>
        <v>0</v>
      </c>
      <c r="G799" s="4939"/>
      <c r="H799" s="4939"/>
      <c r="I799" s="4939"/>
      <c r="J799" s="4940"/>
    </row>
    <row r="800" spans="1:10" s="4930" customFormat="1" ht="15" hidden="1" customHeight="1">
      <c r="A800" s="5642"/>
      <c r="B800" s="5643"/>
      <c r="C800" s="5630"/>
      <c r="D800" s="4938" t="s">
        <v>1227</v>
      </c>
      <c r="E800" s="4938" t="s">
        <v>816</v>
      </c>
      <c r="F800" s="4939">
        <f t="shared" si="90"/>
        <v>0</v>
      </c>
      <c r="G800" s="4939"/>
      <c r="H800" s="4939"/>
      <c r="I800" s="4939"/>
      <c r="J800" s="4940"/>
    </row>
    <row r="801" spans="1:10" s="4930" customFormat="1" ht="22.5" hidden="1" customHeight="1">
      <c r="A801" s="5593" t="s">
        <v>1228</v>
      </c>
      <c r="B801" s="5595" t="s">
        <v>1229</v>
      </c>
      <c r="C801" s="5597">
        <v>720</v>
      </c>
      <c r="D801" s="5599" t="s">
        <v>764</v>
      </c>
      <c r="E801" s="4956" t="s">
        <v>1152</v>
      </c>
      <c r="F801" s="4957">
        <f>SUM(F802,F820)</f>
        <v>0</v>
      </c>
      <c r="G801" s="4957">
        <f>SUM(G802,G820)</f>
        <v>0</v>
      </c>
      <c r="H801" s="4957">
        <f>SUM(H802,H820)</f>
        <v>0</v>
      </c>
      <c r="I801" s="4957">
        <f>SUM(I802,I820)</f>
        <v>0</v>
      </c>
      <c r="J801" s="4958">
        <f>SUM(J802,J820)</f>
        <v>0</v>
      </c>
    </row>
    <row r="802" spans="1:10" s="4930" customFormat="1" ht="21" hidden="1">
      <c r="A802" s="5594"/>
      <c r="B802" s="5596"/>
      <c r="C802" s="5598"/>
      <c r="D802" s="5600"/>
      <c r="E802" s="4959" t="s">
        <v>1153</v>
      </c>
      <c r="F802" s="4960">
        <f>SUM(F803,F805,F807,F813)</f>
        <v>0</v>
      </c>
      <c r="G802" s="4960">
        <f t="shared" ref="G802:J802" si="91">SUM(G803,G805,G807,G813)</f>
        <v>0</v>
      </c>
      <c r="H802" s="4960">
        <f t="shared" si="91"/>
        <v>0</v>
      </c>
      <c r="I802" s="4960">
        <f t="shared" si="91"/>
        <v>0</v>
      </c>
      <c r="J802" s="4961">
        <f t="shared" si="91"/>
        <v>0</v>
      </c>
    </row>
    <row r="803" spans="1:10" s="4930" customFormat="1" ht="15" hidden="1" customHeight="1">
      <c r="A803" s="5594"/>
      <c r="B803" s="5596"/>
      <c r="C803" s="5598"/>
      <c r="D803" s="5600"/>
      <c r="E803" s="4962" t="s">
        <v>1161</v>
      </c>
      <c r="F803" s="4963">
        <f>SUM(F804:F804)</f>
        <v>0</v>
      </c>
      <c r="G803" s="4963">
        <f>SUM(G804:G804)</f>
        <v>0</v>
      </c>
      <c r="H803" s="4963">
        <f>SUM(H804:H804)</f>
        <v>0</v>
      </c>
      <c r="I803" s="4963">
        <f>SUM(I804:I804)</f>
        <v>0</v>
      </c>
      <c r="J803" s="4964">
        <f>SUM(J804:J804)</f>
        <v>0</v>
      </c>
    </row>
    <row r="804" spans="1:10" s="4930" customFormat="1" ht="15" hidden="1" customHeight="1">
      <c r="A804" s="5594"/>
      <c r="B804" s="5596"/>
      <c r="C804" s="5598"/>
      <c r="D804" s="5600"/>
      <c r="E804" s="4938"/>
      <c r="F804" s="4939">
        <f>SUM(G804:J804)</f>
        <v>0</v>
      </c>
      <c r="G804" s="4939"/>
      <c r="H804" s="4939"/>
      <c r="I804" s="4939"/>
      <c r="J804" s="4940"/>
    </row>
    <row r="805" spans="1:10" s="4930" customFormat="1" ht="22.5" hidden="1" customHeight="1">
      <c r="A805" s="5594"/>
      <c r="B805" s="5596"/>
      <c r="C805" s="5598"/>
      <c r="D805" s="5600"/>
      <c r="E805" s="4962" t="s">
        <v>1166</v>
      </c>
      <c r="F805" s="4963">
        <f>SUM(F806:F806)</f>
        <v>0</v>
      </c>
      <c r="G805" s="4963">
        <f>SUM(G806:G806)</f>
        <v>0</v>
      </c>
      <c r="H805" s="4963">
        <f>SUM(H806:H806)</f>
        <v>0</v>
      </c>
      <c r="I805" s="4963">
        <f>SUM(I806:I806)</f>
        <v>0</v>
      </c>
      <c r="J805" s="4964">
        <f>SUM(J806:J806)</f>
        <v>0</v>
      </c>
    </row>
    <row r="806" spans="1:10" s="4930" customFormat="1" ht="15" hidden="1" customHeight="1">
      <c r="A806" s="5594"/>
      <c r="B806" s="5596"/>
      <c r="C806" s="5598"/>
      <c r="D806" s="5600"/>
      <c r="E806" s="4938"/>
      <c r="F806" s="4939">
        <f>SUM(G806:J806)</f>
        <v>0</v>
      </c>
      <c r="G806" s="4939"/>
      <c r="H806" s="4939"/>
      <c r="I806" s="4939"/>
      <c r="J806" s="4940"/>
    </row>
    <row r="807" spans="1:10" s="4930" customFormat="1" ht="22.5" hidden="1" customHeight="1">
      <c r="A807" s="5594"/>
      <c r="B807" s="5596"/>
      <c r="C807" s="5598"/>
      <c r="D807" s="5600"/>
      <c r="E807" s="4962" t="s">
        <v>1154</v>
      </c>
      <c r="F807" s="4963">
        <f>SUM(F808:F812)</f>
        <v>0</v>
      </c>
      <c r="G807" s="4963">
        <f t="shared" ref="G807:J807" si="92">SUM(G808:G812)</f>
        <v>0</v>
      </c>
      <c r="H807" s="4963">
        <f t="shared" si="92"/>
        <v>0</v>
      </c>
      <c r="I807" s="4963">
        <f t="shared" si="92"/>
        <v>0</v>
      </c>
      <c r="J807" s="4964">
        <f t="shared" si="92"/>
        <v>0</v>
      </c>
    </row>
    <row r="808" spans="1:10" s="4930" customFormat="1" ht="15" hidden="1" customHeight="1">
      <c r="A808" s="5594"/>
      <c r="B808" s="5596"/>
      <c r="C808" s="5598"/>
      <c r="D808" s="5600"/>
      <c r="E808" s="4938"/>
      <c r="F808" s="4939">
        <f>SUM(G808:J808)</f>
        <v>0</v>
      </c>
      <c r="G808" s="4939"/>
      <c r="H808" s="4939"/>
      <c r="I808" s="4939"/>
      <c r="J808" s="4940"/>
    </row>
    <row r="809" spans="1:10" s="4930" customFormat="1" ht="15" hidden="1" customHeight="1">
      <c r="A809" s="5594"/>
      <c r="B809" s="5596"/>
      <c r="C809" s="5598"/>
      <c r="D809" s="5600"/>
      <c r="E809" s="4938"/>
      <c r="F809" s="4939">
        <f>SUM(G809:J809)</f>
        <v>0</v>
      </c>
      <c r="G809" s="4939"/>
      <c r="H809" s="4939"/>
      <c r="I809" s="4939"/>
      <c r="J809" s="4940"/>
    </row>
    <row r="810" spans="1:10" s="4930" customFormat="1" ht="15" hidden="1" customHeight="1">
      <c r="A810" s="5594"/>
      <c r="B810" s="5596"/>
      <c r="C810" s="5598"/>
      <c r="D810" s="5600"/>
      <c r="E810" s="4938"/>
      <c r="F810" s="4939">
        <f t="shared" ref="F810:F812" si="93">SUM(G810:J810)</f>
        <v>0</v>
      </c>
      <c r="G810" s="4939"/>
      <c r="H810" s="4939"/>
      <c r="I810" s="4939"/>
      <c r="J810" s="4940"/>
    </row>
    <row r="811" spans="1:10" s="4930" customFormat="1" ht="15" hidden="1" customHeight="1">
      <c r="A811" s="5594"/>
      <c r="B811" s="5596"/>
      <c r="C811" s="5598"/>
      <c r="D811" s="5600"/>
      <c r="E811" s="4938"/>
      <c r="F811" s="4939">
        <f t="shared" si="93"/>
        <v>0</v>
      </c>
      <c r="G811" s="4939"/>
      <c r="H811" s="4939"/>
      <c r="I811" s="4939"/>
      <c r="J811" s="4940"/>
    </row>
    <row r="812" spans="1:10" s="4930" customFormat="1" ht="15" hidden="1" customHeight="1">
      <c r="A812" s="5594"/>
      <c r="B812" s="5596"/>
      <c r="C812" s="5598"/>
      <c r="D812" s="5600"/>
      <c r="E812" s="4938"/>
      <c r="F812" s="4939">
        <f t="shared" si="93"/>
        <v>0</v>
      </c>
      <c r="G812" s="4939"/>
      <c r="H812" s="4939"/>
      <c r="I812" s="4939"/>
      <c r="J812" s="4940"/>
    </row>
    <row r="813" spans="1:10" s="4930" customFormat="1" ht="22.5" hidden="1">
      <c r="A813" s="5594"/>
      <c r="B813" s="5596"/>
      <c r="C813" s="5598"/>
      <c r="D813" s="5600"/>
      <c r="E813" s="4962" t="s">
        <v>1155</v>
      </c>
      <c r="F813" s="4963">
        <f>SUM(F814:F819)</f>
        <v>0</v>
      </c>
      <c r="G813" s="4963">
        <f>SUM(G814:G819)</f>
        <v>0</v>
      </c>
      <c r="H813" s="4963">
        <f>SUM(H814:H819)</f>
        <v>0</v>
      </c>
      <c r="I813" s="4963">
        <f>SUM(I814:I819)</f>
        <v>0</v>
      </c>
      <c r="J813" s="4964">
        <f>SUM(J814:J819)</f>
        <v>0</v>
      </c>
    </row>
    <row r="814" spans="1:10" s="4930" customFormat="1" ht="15" hidden="1" customHeight="1">
      <c r="A814" s="5594"/>
      <c r="B814" s="5596"/>
      <c r="C814" s="5598"/>
      <c r="D814" s="5600"/>
      <c r="E814" s="4938" t="s">
        <v>700</v>
      </c>
      <c r="F814" s="4939">
        <f t="shared" ref="F814:F819" si="94">SUM(G814:J814)</f>
        <v>0</v>
      </c>
      <c r="G814" s="4939"/>
      <c r="H814" s="4939"/>
      <c r="I814" s="4939"/>
      <c r="J814" s="4940"/>
    </row>
    <row r="815" spans="1:10" s="4930" customFormat="1" ht="15" hidden="1" customHeight="1">
      <c r="A815" s="5594"/>
      <c r="B815" s="5596"/>
      <c r="C815" s="5598"/>
      <c r="D815" s="5600"/>
      <c r="E815" s="4938" t="s">
        <v>667</v>
      </c>
      <c r="F815" s="4939">
        <f t="shared" si="94"/>
        <v>0</v>
      </c>
      <c r="G815" s="4939"/>
      <c r="H815" s="4939"/>
      <c r="I815" s="4939"/>
      <c r="J815" s="4940"/>
    </row>
    <row r="816" spans="1:10" s="4930" customFormat="1" ht="15" hidden="1" customHeight="1">
      <c r="A816" s="5594"/>
      <c r="B816" s="5596"/>
      <c r="C816" s="5598"/>
      <c r="D816" s="5600"/>
      <c r="E816" s="4938" t="s">
        <v>772</v>
      </c>
      <c r="F816" s="4939">
        <f t="shared" si="94"/>
        <v>0</v>
      </c>
      <c r="G816" s="4939"/>
      <c r="H816" s="4939"/>
      <c r="I816" s="4939"/>
      <c r="J816" s="4940"/>
    </row>
    <row r="817" spans="1:10" s="4930" customFormat="1" ht="15" hidden="1" customHeight="1">
      <c r="A817" s="5594"/>
      <c r="B817" s="5596"/>
      <c r="C817" s="5598"/>
      <c r="D817" s="5600"/>
      <c r="E817" s="4938" t="s">
        <v>669</v>
      </c>
      <c r="F817" s="4939">
        <f t="shared" si="94"/>
        <v>0</v>
      </c>
      <c r="G817" s="4939"/>
      <c r="H817" s="4939"/>
      <c r="I817" s="4939"/>
      <c r="J817" s="4940"/>
    </row>
    <row r="818" spans="1:10" s="4930" customFormat="1" ht="15" hidden="1" customHeight="1">
      <c r="A818" s="5594"/>
      <c r="B818" s="5596"/>
      <c r="C818" s="5598"/>
      <c r="D818" s="5600"/>
      <c r="E818" s="4938" t="s">
        <v>710</v>
      </c>
      <c r="F818" s="4939">
        <f t="shared" si="94"/>
        <v>0</v>
      </c>
      <c r="G818" s="4939"/>
      <c r="H818" s="4939"/>
      <c r="I818" s="4939"/>
      <c r="J818" s="4940"/>
    </row>
    <row r="819" spans="1:10" s="4930" customFormat="1" ht="15" hidden="1" customHeight="1">
      <c r="A819" s="5594"/>
      <c r="B819" s="5596"/>
      <c r="C819" s="5598"/>
      <c r="D819" s="5600"/>
      <c r="E819" s="4938" t="s">
        <v>675</v>
      </c>
      <c r="F819" s="4939">
        <f t="shared" si="94"/>
        <v>0</v>
      </c>
      <c r="G819" s="4939"/>
      <c r="H819" s="4939"/>
      <c r="I819" s="4939"/>
      <c r="J819" s="4940"/>
    </row>
    <row r="820" spans="1:10" s="4930" customFormat="1" ht="15" hidden="1" customHeight="1">
      <c r="A820" s="5594"/>
      <c r="B820" s="5596"/>
      <c r="C820" s="5598"/>
      <c r="D820" s="5600"/>
      <c r="E820" s="4965" t="s">
        <v>1156</v>
      </c>
      <c r="F820" s="4960">
        <f>SUM(F821:F822)</f>
        <v>0</v>
      </c>
      <c r="G820" s="4960">
        <f>SUM(G821:G822)</f>
        <v>0</v>
      </c>
      <c r="H820" s="4960">
        <f>SUM(H821:H822)</f>
        <v>0</v>
      </c>
      <c r="I820" s="4960">
        <f>SUM(I821:I822)</f>
        <v>0</v>
      </c>
      <c r="J820" s="4961">
        <f>SUM(J821:J822)</f>
        <v>0</v>
      </c>
    </row>
    <row r="821" spans="1:10" s="4930" customFormat="1" ht="15" hidden="1" customHeight="1">
      <c r="A821" s="5594"/>
      <c r="B821" s="5596"/>
      <c r="C821" s="5598"/>
      <c r="D821" s="5600"/>
      <c r="E821" s="4938" t="s">
        <v>1053</v>
      </c>
      <c r="F821" s="4939">
        <f>SUM(G821:J821)</f>
        <v>0</v>
      </c>
      <c r="G821" s="4939"/>
      <c r="H821" s="4939"/>
      <c r="I821" s="4939"/>
      <c r="J821" s="4940"/>
    </row>
    <row r="822" spans="1:10" s="4930" customFormat="1" ht="15" hidden="1" customHeight="1">
      <c r="A822" s="5594"/>
      <c r="B822" s="5596"/>
      <c r="C822" s="5598"/>
      <c r="D822" s="5600"/>
      <c r="E822" s="4955" t="s">
        <v>737</v>
      </c>
      <c r="F822" s="4967">
        <f>SUM(G822:J822)</f>
        <v>0</v>
      </c>
      <c r="G822" s="4967"/>
      <c r="H822" s="4967"/>
      <c r="I822" s="4967"/>
      <c r="J822" s="4968"/>
    </row>
    <row r="823" spans="1:10" s="4930" customFormat="1" ht="22.5" hidden="1" customHeight="1">
      <c r="A823" s="5593" t="s">
        <v>1230</v>
      </c>
      <c r="B823" s="5595" t="s">
        <v>1231</v>
      </c>
      <c r="C823" s="5597">
        <v>750</v>
      </c>
      <c r="D823" s="5599" t="s">
        <v>779</v>
      </c>
      <c r="E823" s="4956" t="s">
        <v>1152</v>
      </c>
      <c r="F823" s="4957">
        <f>SUM(F824,F842)</f>
        <v>0</v>
      </c>
      <c r="G823" s="4957">
        <f>SUM(G824,G842)</f>
        <v>0</v>
      </c>
      <c r="H823" s="4957">
        <f>SUM(H824,H842)</f>
        <v>0</v>
      </c>
      <c r="I823" s="4957">
        <f>SUM(I824,I842)</f>
        <v>0</v>
      </c>
      <c r="J823" s="4958">
        <f>SUM(J824,J842)</f>
        <v>0</v>
      </c>
    </row>
    <row r="824" spans="1:10" s="4930" customFormat="1" ht="15" hidden="1" customHeight="1">
      <c r="A824" s="5594"/>
      <c r="B824" s="5596"/>
      <c r="C824" s="5598"/>
      <c r="D824" s="5600"/>
      <c r="E824" s="4959" t="s">
        <v>780</v>
      </c>
      <c r="F824" s="4960">
        <f>SUM(F825,F828,F835)</f>
        <v>0</v>
      </c>
      <c r="G824" s="4960">
        <f>SUM(G825,G828,G835)</f>
        <v>0</v>
      </c>
      <c r="H824" s="4960">
        <f>SUM(H825,H828,H835)</f>
        <v>0</v>
      </c>
      <c r="I824" s="4960">
        <f>SUM(I825,I828,I835)</f>
        <v>0</v>
      </c>
      <c r="J824" s="4961">
        <f>SUM(J825,J828,J835)</f>
        <v>0</v>
      </c>
    </row>
    <row r="825" spans="1:10" s="4930" customFormat="1" ht="15" hidden="1" customHeight="1">
      <c r="A825" s="5594"/>
      <c r="B825" s="5596"/>
      <c r="C825" s="5598"/>
      <c r="D825" s="5600"/>
      <c r="E825" s="4962" t="s">
        <v>1161</v>
      </c>
      <c r="F825" s="4963">
        <f>SUM(F826:F827)</f>
        <v>0</v>
      </c>
      <c r="G825" s="4963">
        <f t="shared" ref="G825:J825" si="95">SUM(G826:G827)</f>
        <v>0</v>
      </c>
      <c r="H825" s="4963">
        <f t="shared" si="95"/>
        <v>0</v>
      </c>
      <c r="I825" s="4963">
        <f t="shared" si="95"/>
        <v>0</v>
      </c>
      <c r="J825" s="4964">
        <f t="shared" si="95"/>
        <v>0</v>
      </c>
    </row>
    <row r="826" spans="1:10" s="4930" customFormat="1" ht="15" hidden="1" customHeight="1">
      <c r="A826" s="5594"/>
      <c r="B826" s="5596"/>
      <c r="C826" s="5598"/>
      <c r="D826" s="5600"/>
      <c r="E826" s="4938" t="s">
        <v>1232</v>
      </c>
      <c r="F826" s="4939">
        <f t="shared" ref="F826:F827" si="96">SUM(G826:J826)</f>
        <v>0</v>
      </c>
      <c r="G826" s="4939"/>
      <c r="H826" s="4939"/>
      <c r="I826" s="4939"/>
      <c r="J826" s="4940"/>
    </row>
    <row r="827" spans="1:10" s="4930" customFormat="1" ht="15" hidden="1" customHeight="1">
      <c r="A827" s="5594"/>
      <c r="B827" s="5596"/>
      <c r="C827" s="5598"/>
      <c r="D827" s="5600"/>
      <c r="E827" s="4938"/>
      <c r="F827" s="4939">
        <f t="shared" si="96"/>
        <v>0</v>
      </c>
      <c r="G827" s="4939"/>
      <c r="H827" s="4939"/>
      <c r="I827" s="4939"/>
      <c r="J827" s="4940"/>
    </row>
    <row r="828" spans="1:10" s="4930" customFormat="1" ht="22.5" hidden="1" customHeight="1">
      <c r="A828" s="5594"/>
      <c r="B828" s="5596"/>
      <c r="C828" s="5598"/>
      <c r="D828" s="5600"/>
      <c r="E828" s="4962" t="s">
        <v>1154</v>
      </c>
      <c r="F828" s="4963">
        <f>SUM(F829:F834)</f>
        <v>0</v>
      </c>
      <c r="G828" s="4963">
        <f>SUM(G829:G834)</f>
        <v>0</v>
      </c>
      <c r="H828" s="4963">
        <f>SUM(H829:H834)</f>
        <v>0</v>
      </c>
      <c r="I828" s="4963">
        <f>SUM(I829:I834)</f>
        <v>0</v>
      </c>
      <c r="J828" s="4964">
        <f>SUM(J829:J834)</f>
        <v>0</v>
      </c>
    </row>
    <row r="829" spans="1:10" s="4930" customFormat="1" ht="15" hidden="1" customHeight="1">
      <c r="A829" s="5594"/>
      <c r="B829" s="5596"/>
      <c r="C829" s="5598"/>
      <c r="D829" s="5600"/>
      <c r="E829" s="4938"/>
      <c r="F829" s="4939">
        <f t="shared" ref="F829:F834" si="97">SUM(G829:J829)</f>
        <v>0</v>
      </c>
      <c r="G829" s="4939"/>
      <c r="H829" s="4939"/>
      <c r="I829" s="4939"/>
      <c r="J829" s="4940"/>
    </row>
    <row r="830" spans="1:10" s="4930" customFormat="1" ht="15" hidden="1" customHeight="1">
      <c r="A830" s="5594"/>
      <c r="B830" s="5596"/>
      <c r="C830" s="5598"/>
      <c r="D830" s="5600"/>
      <c r="E830" s="4938"/>
      <c r="F830" s="4939">
        <f t="shared" si="97"/>
        <v>0</v>
      </c>
      <c r="G830" s="4939"/>
      <c r="H830" s="4939"/>
      <c r="I830" s="4939"/>
      <c r="J830" s="4940"/>
    </row>
    <row r="831" spans="1:10" s="4930" customFormat="1" ht="15" hidden="1" customHeight="1">
      <c r="A831" s="5594"/>
      <c r="B831" s="5596"/>
      <c r="C831" s="5598"/>
      <c r="D831" s="5600"/>
      <c r="E831" s="4938"/>
      <c r="F831" s="4939">
        <f t="shared" si="97"/>
        <v>0</v>
      </c>
      <c r="G831" s="4939"/>
      <c r="H831" s="4939"/>
      <c r="I831" s="4939"/>
      <c r="J831" s="4940"/>
    </row>
    <row r="832" spans="1:10" s="4930" customFormat="1" ht="15" hidden="1" customHeight="1">
      <c r="A832" s="5594"/>
      <c r="B832" s="5596"/>
      <c r="C832" s="5598"/>
      <c r="D832" s="5600"/>
      <c r="E832" s="4938"/>
      <c r="F832" s="4939">
        <f t="shared" si="97"/>
        <v>0</v>
      </c>
      <c r="G832" s="4939"/>
      <c r="H832" s="4939"/>
      <c r="I832" s="4939"/>
      <c r="J832" s="4940"/>
    </row>
    <row r="833" spans="1:10" s="4930" customFormat="1" ht="15" hidden="1" customHeight="1">
      <c r="A833" s="5594"/>
      <c r="B833" s="5596"/>
      <c r="C833" s="5598"/>
      <c r="D833" s="5600"/>
      <c r="E833" s="4938"/>
      <c r="F833" s="4939">
        <f t="shared" si="97"/>
        <v>0</v>
      </c>
      <c r="G833" s="4939"/>
      <c r="H833" s="4939"/>
      <c r="I833" s="4939"/>
      <c r="J833" s="4940"/>
    </row>
    <row r="834" spans="1:10" s="4930" customFormat="1" ht="15" hidden="1" customHeight="1">
      <c r="A834" s="5594"/>
      <c r="B834" s="5596"/>
      <c r="C834" s="5598"/>
      <c r="D834" s="5600"/>
      <c r="E834" s="4938"/>
      <c r="F834" s="4939">
        <f t="shared" si="97"/>
        <v>0</v>
      </c>
      <c r="G834" s="4939"/>
      <c r="H834" s="4939"/>
      <c r="I834" s="4939"/>
      <c r="J834" s="4940"/>
    </row>
    <row r="835" spans="1:10" s="4930" customFormat="1" ht="22.5" hidden="1" customHeight="1">
      <c r="A835" s="5594"/>
      <c r="B835" s="5596"/>
      <c r="C835" s="5598"/>
      <c r="D835" s="5600"/>
      <c r="E835" s="4962" t="s">
        <v>1155</v>
      </c>
      <c r="F835" s="4963">
        <f>SUM(F836:F841)</f>
        <v>0</v>
      </c>
      <c r="G835" s="4963">
        <f>SUM(G836:G841)</f>
        <v>0</v>
      </c>
      <c r="H835" s="4963">
        <f>SUM(H836:H841)</f>
        <v>0</v>
      </c>
      <c r="I835" s="4963">
        <f>SUM(I836:I841)</f>
        <v>0</v>
      </c>
      <c r="J835" s="4964">
        <f>SUM(J836:J841)</f>
        <v>0</v>
      </c>
    </row>
    <row r="836" spans="1:10" s="4930" customFormat="1" ht="15" hidden="1" customHeight="1">
      <c r="A836" s="5594"/>
      <c r="B836" s="5596"/>
      <c r="C836" s="5598"/>
      <c r="D836" s="5600"/>
      <c r="E836" s="4938"/>
      <c r="F836" s="4939">
        <f t="shared" ref="F836:F841" si="98">SUM(G836:J836)</f>
        <v>0</v>
      </c>
      <c r="G836" s="4939"/>
      <c r="H836" s="4939"/>
      <c r="I836" s="4939"/>
      <c r="J836" s="4940"/>
    </row>
    <row r="837" spans="1:10" s="4930" customFormat="1" ht="15" hidden="1" customHeight="1">
      <c r="A837" s="5594"/>
      <c r="B837" s="5596"/>
      <c r="C837" s="5598"/>
      <c r="D837" s="5600"/>
      <c r="E837" s="4938"/>
      <c r="F837" s="4939">
        <f t="shared" si="98"/>
        <v>0</v>
      </c>
      <c r="G837" s="4939"/>
      <c r="H837" s="4939"/>
      <c r="I837" s="4939"/>
      <c r="J837" s="4940"/>
    </row>
    <row r="838" spans="1:10" s="4930" customFormat="1" ht="15" hidden="1" customHeight="1">
      <c r="A838" s="5594"/>
      <c r="B838" s="5596"/>
      <c r="C838" s="5598"/>
      <c r="D838" s="5600"/>
      <c r="E838" s="4938"/>
      <c r="F838" s="4939">
        <f t="shared" si="98"/>
        <v>0</v>
      </c>
      <c r="G838" s="4939"/>
      <c r="H838" s="4939"/>
      <c r="I838" s="4939"/>
      <c r="J838" s="4940"/>
    </row>
    <row r="839" spans="1:10" s="4930" customFormat="1" ht="15" hidden="1" customHeight="1">
      <c r="A839" s="5594"/>
      <c r="B839" s="5596"/>
      <c r="C839" s="5598"/>
      <c r="D839" s="5600"/>
      <c r="E839" s="4938"/>
      <c r="F839" s="4939">
        <f t="shared" si="98"/>
        <v>0</v>
      </c>
      <c r="G839" s="4939"/>
      <c r="H839" s="4939"/>
      <c r="I839" s="4939"/>
      <c r="J839" s="4940"/>
    </row>
    <row r="840" spans="1:10" s="4930" customFormat="1" ht="15" hidden="1" customHeight="1">
      <c r="A840" s="5594"/>
      <c r="B840" s="5596"/>
      <c r="C840" s="5598"/>
      <c r="D840" s="5600"/>
      <c r="E840" s="4938"/>
      <c r="F840" s="4939">
        <f t="shared" si="98"/>
        <v>0</v>
      </c>
      <c r="G840" s="4939"/>
      <c r="H840" s="4939"/>
      <c r="I840" s="4939"/>
      <c r="J840" s="4940"/>
    </row>
    <row r="841" spans="1:10" s="4930" customFormat="1" ht="15" hidden="1" customHeight="1">
      <c r="A841" s="5594"/>
      <c r="B841" s="5596"/>
      <c r="C841" s="5598"/>
      <c r="D841" s="5600"/>
      <c r="E841" s="4938"/>
      <c r="F841" s="4939">
        <f t="shared" si="98"/>
        <v>0</v>
      </c>
      <c r="G841" s="4939"/>
      <c r="H841" s="4939"/>
      <c r="I841" s="4939"/>
      <c r="J841" s="4940"/>
    </row>
    <row r="842" spans="1:10" s="4930" customFormat="1" ht="15" hidden="1" customHeight="1">
      <c r="A842" s="5642"/>
      <c r="B842" s="5643"/>
      <c r="C842" s="5644"/>
      <c r="D842" s="5645"/>
      <c r="E842" s="4965" t="s">
        <v>1156</v>
      </c>
      <c r="F842" s="4960">
        <v>0</v>
      </c>
      <c r="G842" s="4960">
        <v>0</v>
      </c>
      <c r="H842" s="4960">
        <v>0</v>
      </c>
      <c r="I842" s="4960">
        <v>0</v>
      </c>
      <c r="J842" s="4961">
        <v>0</v>
      </c>
    </row>
    <row r="843" spans="1:10" s="4930" customFormat="1" ht="22.5" hidden="1">
      <c r="A843" s="5628" t="s">
        <v>1233</v>
      </c>
      <c r="B843" s="5629" t="s">
        <v>1234</v>
      </c>
      <c r="C843" s="5630">
        <v>600</v>
      </c>
      <c r="D843" s="5631" t="s">
        <v>719</v>
      </c>
      <c r="E843" s="4956" t="s">
        <v>1152</v>
      </c>
      <c r="F843" s="4957">
        <f>SUM(F844,F853)</f>
        <v>0</v>
      </c>
      <c r="G843" s="4957">
        <f>SUM(G844,G853)</f>
        <v>0</v>
      </c>
      <c r="H843" s="4957">
        <f>SUM(H844,H853)</f>
        <v>0</v>
      </c>
      <c r="I843" s="4957">
        <f>SUM(I844,I853)</f>
        <v>0</v>
      </c>
      <c r="J843" s="4958">
        <f>SUM(J844,J853)</f>
        <v>0</v>
      </c>
    </row>
    <row r="844" spans="1:10" s="4930" customFormat="1" ht="21" hidden="1">
      <c r="A844" s="5628"/>
      <c r="B844" s="5629"/>
      <c r="C844" s="5630"/>
      <c r="D844" s="5631"/>
      <c r="E844" s="4959" t="s">
        <v>1153</v>
      </c>
      <c r="F844" s="4960">
        <f>SUM(F845,F849)</f>
        <v>0</v>
      </c>
      <c r="G844" s="4960">
        <f>SUM(G845,G849)</f>
        <v>0</v>
      </c>
      <c r="H844" s="4960">
        <f>SUM(H845,H849)</f>
        <v>0</v>
      </c>
      <c r="I844" s="4960">
        <f>SUM(I845,I849)</f>
        <v>0</v>
      </c>
      <c r="J844" s="4961">
        <f>SUM(J845,J849)</f>
        <v>0</v>
      </c>
    </row>
    <row r="845" spans="1:10" s="4930" customFormat="1" ht="15" hidden="1" customHeight="1">
      <c r="A845" s="5628"/>
      <c r="B845" s="5629"/>
      <c r="C845" s="5630"/>
      <c r="D845" s="5631"/>
      <c r="E845" s="4962" t="s">
        <v>1154</v>
      </c>
      <c r="F845" s="4963">
        <f>SUM(F846:F848)</f>
        <v>0</v>
      </c>
      <c r="G845" s="4963">
        <f>SUM(G846:G848)</f>
        <v>0</v>
      </c>
      <c r="H845" s="4963">
        <f>SUM(H846:H848)</f>
        <v>0</v>
      </c>
      <c r="I845" s="4963">
        <f>SUM(I846:I848)</f>
        <v>0</v>
      </c>
      <c r="J845" s="4964">
        <f>SUM(J846:J848)</f>
        <v>0</v>
      </c>
    </row>
    <row r="846" spans="1:10" s="4930" customFormat="1" ht="15" hidden="1" customHeight="1">
      <c r="A846" s="5628"/>
      <c r="B846" s="5629"/>
      <c r="C846" s="5630"/>
      <c r="D846" s="5631"/>
      <c r="E846" s="4938"/>
      <c r="F846" s="4939">
        <f>SUM(G846:J846)</f>
        <v>0</v>
      </c>
      <c r="G846" s="4939"/>
      <c r="H846" s="4939"/>
      <c r="I846" s="4939"/>
      <c r="J846" s="4940"/>
    </row>
    <row r="847" spans="1:10" s="4930" customFormat="1" ht="15" hidden="1" customHeight="1">
      <c r="A847" s="5628"/>
      <c r="B847" s="5629"/>
      <c r="C847" s="5630"/>
      <c r="D847" s="5631"/>
      <c r="E847" s="4938"/>
      <c r="F847" s="4939">
        <f>SUM(G847:J847)</f>
        <v>0</v>
      </c>
      <c r="G847" s="4939"/>
      <c r="H847" s="4939"/>
      <c r="I847" s="4939"/>
      <c r="J847" s="4940"/>
    </row>
    <row r="848" spans="1:10" s="4930" customFormat="1" ht="15" hidden="1" customHeight="1">
      <c r="A848" s="5628"/>
      <c r="B848" s="5629"/>
      <c r="C848" s="5630"/>
      <c r="D848" s="5631"/>
      <c r="E848" s="4938"/>
      <c r="F848" s="4939">
        <f>SUM(G848:J848)</f>
        <v>0</v>
      </c>
      <c r="G848" s="4939"/>
      <c r="H848" s="4939"/>
      <c r="I848" s="4939"/>
      <c r="J848" s="4940"/>
    </row>
    <row r="849" spans="1:11" s="4930" customFormat="1" ht="22.5" hidden="1">
      <c r="A849" s="5628"/>
      <c r="B849" s="5629"/>
      <c r="C849" s="5630"/>
      <c r="D849" s="5631"/>
      <c r="E849" s="4962" t="s">
        <v>1155</v>
      </c>
      <c r="F849" s="4963">
        <f>SUM(F850:F852)</f>
        <v>0</v>
      </c>
      <c r="G849" s="4963">
        <f>SUM(G850:G852)</f>
        <v>0</v>
      </c>
      <c r="H849" s="4963">
        <f>SUM(H850:H852)</f>
        <v>0</v>
      </c>
      <c r="I849" s="4963">
        <f>SUM(I850:I852)</f>
        <v>0</v>
      </c>
      <c r="J849" s="4964">
        <f>SUM(J850:J852)</f>
        <v>0</v>
      </c>
    </row>
    <row r="850" spans="1:11" s="4930" customFormat="1" ht="15" hidden="1" customHeight="1">
      <c r="A850" s="5628"/>
      <c r="B850" s="5629"/>
      <c r="C850" s="5630"/>
      <c r="D850" s="5631"/>
      <c r="E850" s="4938"/>
      <c r="F850" s="4939">
        <f>SUM(G850:J850)</f>
        <v>0</v>
      </c>
      <c r="G850" s="4939"/>
      <c r="H850" s="4939"/>
      <c r="I850" s="4939"/>
      <c r="J850" s="4940"/>
    </row>
    <row r="851" spans="1:11" s="4930" customFormat="1" ht="15" hidden="1" customHeight="1">
      <c r="A851" s="5628"/>
      <c r="B851" s="5629"/>
      <c r="C851" s="5630"/>
      <c r="D851" s="5631"/>
      <c r="E851" s="4938"/>
      <c r="F851" s="4939">
        <f t="shared" ref="F851:F852" si="99">SUM(G851:J851)</f>
        <v>0</v>
      </c>
      <c r="G851" s="4939"/>
      <c r="H851" s="4939"/>
      <c r="I851" s="4939"/>
      <c r="J851" s="4940"/>
    </row>
    <row r="852" spans="1:11" s="4930" customFormat="1" ht="15" hidden="1" customHeight="1">
      <c r="A852" s="5628"/>
      <c r="B852" s="5629"/>
      <c r="C852" s="5630"/>
      <c r="D852" s="5631"/>
      <c r="E852" s="4938"/>
      <c r="F852" s="4939">
        <f t="shared" si="99"/>
        <v>0</v>
      </c>
      <c r="G852" s="4939"/>
      <c r="H852" s="4939"/>
      <c r="I852" s="4939"/>
      <c r="J852" s="4940"/>
    </row>
    <row r="853" spans="1:11" s="4930" customFormat="1" ht="15" hidden="1" customHeight="1">
      <c r="A853" s="5628"/>
      <c r="B853" s="5629"/>
      <c r="C853" s="5630"/>
      <c r="D853" s="5631"/>
      <c r="E853" s="4965" t="s">
        <v>1156</v>
      </c>
      <c r="F853" s="4960">
        <f>SUM(F854:F856)</f>
        <v>0</v>
      </c>
      <c r="G853" s="4960">
        <f>SUM(G854:G856)</f>
        <v>0</v>
      </c>
      <c r="H853" s="4960">
        <f>SUM(H854:H856)</f>
        <v>0</v>
      </c>
      <c r="I853" s="4960">
        <f>SUM(I854:I856)</f>
        <v>0</v>
      </c>
      <c r="J853" s="4961">
        <f>SUM(J854:J856)</f>
        <v>0</v>
      </c>
    </row>
    <row r="854" spans="1:11" s="4930" customFormat="1" ht="15" hidden="1" customHeight="1">
      <c r="A854" s="5628"/>
      <c r="B854" s="5629"/>
      <c r="C854" s="5630"/>
      <c r="D854" s="5631"/>
      <c r="E854" s="4938" t="s">
        <v>732</v>
      </c>
      <c r="F854" s="4939">
        <f>SUM(G854:J854)</f>
        <v>0</v>
      </c>
      <c r="G854" s="4939"/>
      <c r="H854" s="4939"/>
      <c r="I854" s="4939"/>
      <c r="J854" s="4940"/>
    </row>
    <row r="855" spans="1:11" s="4930" customFormat="1" ht="15" hidden="1" customHeight="1">
      <c r="A855" s="5628"/>
      <c r="B855" s="5629"/>
      <c r="C855" s="5630"/>
      <c r="D855" s="5631"/>
      <c r="E855" s="4938" t="s">
        <v>72</v>
      </c>
      <c r="F855" s="4939">
        <f t="shared" ref="F855:F856" si="100">SUM(G855:J855)</f>
        <v>0</v>
      </c>
      <c r="G855" s="4939"/>
      <c r="H855" s="4939"/>
      <c r="I855" s="4939"/>
      <c r="J855" s="4940"/>
    </row>
    <row r="856" spans="1:11" s="4930" customFormat="1" ht="15" hidden="1" customHeight="1">
      <c r="A856" s="5628"/>
      <c r="B856" s="5629"/>
      <c r="C856" s="5630"/>
      <c r="D856" s="5631"/>
      <c r="E856" s="4938" t="s">
        <v>287</v>
      </c>
      <c r="F856" s="4939">
        <f t="shared" si="100"/>
        <v>0</v>
      </c>
      <c r="G856" s="4939"/>
      <c r="H856" s="4939"/>
      <c r="I856" s="4939"/>
      <c r="J856" s="4940"/>
    </row>
    <row r="857" spans="1:11" s="4930" customFormat="1" ht="22.5" customHeight="1">
      <c r="A857" s="5604" t="s">
        <v>1235</v>
      </c>
      <c r="B857" s="5607" t="s">
        <v>1236</v>
      </c>
      <c r="C857" s="5613" t="s">
        <v>426</v>
      </c>
      <c r="D857" s="5613" t="s">
        <v>427</v>
      </c>
      <c r="E857" s="4916" t="s">
        <v>1152</v>
      </c>
      <c r="F857" s="4917">
        <f>SUM(F858,F879)</f>
        <v>78244</v>
      </c>
      <c r="G857" s="4917">
        <f>SUM(G858,G879)</f>
        <v>30636</v>
      </c>
      <c r="H857" s="4917">
        <f>SUM(H858,H879)</f>
        <v>47608</v>
      </c>
      <c r="I857" s="4917">
        <f>SUM(I858,I879)</f>
        <v>0</v>
      </c>
      <c r="J857" s="4918">
        <f>SUM(J858,J879)</f>
        <v>0</v>
      </c>
    </row>
    <row r="858" spans="1:11" s="4930" customFormat="1" ht="21">
      <c r="A858" s="5605"/>
      <c r="B858" s="5608"/>
      <c r="C858" s="5614"/>
      <c r="D858" s="5614"/>
      <c r="E858" s="4921" t="s">
        <v>1153</v>
      </c>
      <c r="F858" s="4922">
        <f>SUM(F862,F871,F859)</f>
        <v>78244</v>
      </c>
      <c r="G858" s="4922">
        <f>SUM(G862,G871,G859)</f>
        <v>30636</v>
      </c>
      <c r="H858" s="4922">
        <f>SUM(H862,H871,H859)</f>
        <v>47608</v>
      </c>
      <c r="I858" s="4922">
        <f>SUM(I862,I871,I859)</f>
        <v>0</v>
      </c>
      <c r="J858" s="4923">
        <f>SUM(J862,J871,J859)</f>
        <v>0</v>
      </c>
    </row>
    <row r="859" spans="1:11" s="4920" customFormat="1" ht="15" hidden="1" customHeight="1">
      <c r="A859" s="5605"/>
      <c r="B859" s="5608"/>
      <c r="C859" s="5614"/>
      <c r="D859" s="5614"/>
      <c r="E859" s="4924" t="s">
        <v>1161</v>
      </c>
      <c r="F859" s="4925">
        <f>SUM(F860:F861)</f>
        <v>0</v>
      </c>
      <c r="G859" s="4925">
        <f>SUM(G860:G861)</f>
        <v>0</v>
      </c>
      <c r="H859" s="4925">
        <f>SUM(H860:H861)</f>
        <v>0</v>
      </c>
      <c r="I859" s="4925">
        <f>SUM(I860:I861)</f>
        <v>0</v>
      </c>
      <c r="J859" s="4926">
        <f>SUM(J860:J861)</f>
        <v>0</v>
      </c>
      <c r="K859" s="4930"/>
    </row>
    <row r="860" spans="1:11" s="4920" customFormat="1" ht="15" hidden="1" customHeight="1">
      <c r="A860" s="5605"/>
      <c r="B860" s="5608"/>
      <c r="C860" s="5614"/>
      <c r="D860" s="5614"/>
      <c r="E860" s="4927" t="s">
        <v>938</v>
      </c>
      <c r="F860" s="4928">
        <f>SUM(G860:J860)</f>
        <v>0</v>
      </c>
      <c r="G860" s="4928"/>
      <c r="H860" s="4928"/>
      <c r="I860" s="4928"/>
      <c r="J860" s="4929"/>
      <c r="K860" s="4930"/>
    </row>
    <row r="861" spans="1:11" s="4920" customFormat="1" ht="15" hidden="1" customHeight="1">
      <c r="A861" s="5605"/>
      <c r="B861" s="5608"/>
      <c r="C861" s="5614"/>
      <c r="D861" s="5614"/>
      <c r="E861" s="4927" t="s">
        <v>939</v>
      </c>
      <c r="F861" s="4928">
        <f>SUM(G861:J861)</f>
        <v>0</v>
      </c>
      <c r="G861" s="4928"/>
      <c r="H861" s="4928"/>
      <c r="I861" s="4928"/>
      <c r="J861" s="4929"/>
      <c r="K861" s="4930"/>
    </row>
    <row r="862" spans="1:11" s="4930" customFormat="1" ht="22.5">
      <c r="A862" s="5605"/>
      <c r="B862" s="5608"/>
      <c r="C862" s="5614"/>
      <c r="D862" s="5614"/>
      <c r="E862" s="4924" t="s">
        <v>1154</v>
      </c>
      <c r="F862" s="4925">
        <f>SUM(F863:F870)</f>
        <v>49598</v>
      </c>
      <c r="G862" s="4925">
        <f>SUM(G863:G870)</f>
        <v>7108</v>
      </c>
      <c r="H862" s="4925">
        <f>SUM(H863:H870)</f>
        <v>42490</v>
      </c>
      <c r="I862" s="4925">
        <f>SUM(I863:I870)</f>
        <v>0</v>
      </c>
      <c r="J862" s="4926">
        <f>SUM(J863:J870)</f>
        <v>0</v>
      </c>
    </row>
    <row r="863" spans="1:11" s="4930" customFormat="1" ht="15" customHeight="1">
      <c r="A863" s="5605"/>
      <c r="B863" s="5608"/>
      <c r="C863" s="5614"/>
      <c r="D863" s="5614"/>
      <c r="E863" s="4927" t="s">
        <v>880</v>
      </c>
      <c r="F863" s="4928">
        <f t="shared" ref="F863:F870" si="101">SUM(G863:J863)</f>
        <v>35151</v>
      </c>
      <c r="G863" s="4928"/>
      <c r="H863" s="4928">
        <v>35151</v>
      </c>
      <c r="I863" s="4928"/>
      <c r="J863" s="4929"/>
    </row>
    <row r="864" spans="1:11" s="4930" customFormat="1" ht="15" customHeight="1">
      <c r="A864" s="5605"/>
      <c r="B864" s="5608"/>
      <c r="C864" s="5614"/>
      <c r="D864" s="5614"/>
      <c r="E864" s="4927" t="s">
        <v>940</v>
      </c>
      <c r="F864" s="4928">
        <f t="shared" si="101"/>
        <v>5881</v>
      </c>
      <c r="G864" s="4928">
        <v>5881</v>
      </c>
      <c r="H864" s="4928"/>
      <c r="I864" s="4928"/>
      <c r="J864" s="4929"/>
    </row>
    <row r="865" spans="1:10" s="4930" customFormat="1" ht="15" customHeight="1">
      <c r="A865" s="5605"/>
      <c r="B865" s="5608"/>
      <c r="C865" s="5614"/>
      <c r="D865" s="5614"/>
      <c r="E865" s="4927" t="s">
        <v>881</v>
      </c>
      <c r="F865" s="4928">
        <f t="shared" si="101"/>
        <v>6302</v>
      </c>
      <c r="G865" s="4928"/>
      <c r="H865" s="4928">
        <v>6302</v>
      </c>
      <c r="I865" s="4928"/>
      <c r="J865" s="4929"/>
    </row>
    <row r="866" spans="1:10" s="4930" customFormat="1" ht="15" customHeight="1">
      <c r="A866" s="5605"/>
      <c r="B866" s="5608"/>
      <c r="C866" s="5614"/>
      <c r="D866" s="5614"/>
      <c r="E866" s="4927" t="s">
        <v>942</v>
      </c>
      <c r="F866" s="4928">
        <f t="shared" si="101"/>
        <v>1054</v>
      </c>
      <c r="G866" s="4928">
        <v>1054</v>
      </c>
      <c r="H866" s="4928"/>
      <c r="I866" s="4928"/>
      <c r="J866" s="4929"/>
    </row>
    <row r="867" spans="1:10" s="4930" customFormat="1" ht="15" customHeight="1">
      <c r="A867" s="5605"/>
      <c r="B867" s="5608"/>
      <c r="C867" s="5614"/>
      <c r="D867" s="5614"/>
      <c r="E867" s="4927" t="s">
        <v>882</v>
      </c>
      <c r="F867" s="4928">
        <f t="shared" si="101"/>
        <v>1037</v>
      </c>
      <c r="G867" s="4928"/>
      <c r="H867" s="4928">
        <v>1037</v>
      </c>
      <c r="I867" s="4928"/>
      <c r="J867" s="4929"/>
    </row>
    <row r="868" spans="1:10" s="4930" customFormat="1" ht="15" customHeight="1">
      <c r="A868" s="5605"/>
      <c r="B868" s="5608"/>
      <c r="C868" s="5614"/>
      <c r="D868" s="5614"/>
      <c r="E868" s="4927" t="s">
        <v>943</v>
      </c>
      <c r="F868" s="4928">
        <f t="shared" si="101"/>
        <v>173</v>
      </c>
      <c r="G868" s="4928">
        <v>173</v>
      </c>
      <c r="H868" s="4928"/>
      <c r="I868" s="4928"/>
      <c r="J868" s="4929"/>
    </row>
    <row r="869" spans="1:10" s="4930" customFormat="1" ht="15" hidden="1" customHeight="1">
      <c r="A869" s="5605"/>
      <c r="B869" s="5608"/>
      <c r="C869" s="5614"/>
      <c r="D869" s="5614"/>
      <c r="E869" s="4927" t="s">
        <v>959</v>
      </c>
      <c r="F869" s="4928">
        <f t="shared" si="101"/>
        <v>0</v>
      </c>
      <c r="G869" s="4928"/>
      <c r="H869" s="4928"/>
      <c r="I869" s="4928"/>
      <c r="J869" s="4929"/>
    </row>
    <row r="870" spans="1:10" s="4930" customFormat="1" ht="15" hidden="1" customHeight="1">
      <c r="A870" s="5605"/>
      <c r="B870" s="5608"/>
      <c r="C870" s="5614"/>
      <c r="D870" s="5614"/>
      <c r="E870" s="4927" t="s">
        <v>960</v>
      </c>
      <c r="F870" s="4928">
        <f t="shared" si="101"/>
        <v>0</v>
      </c>
      <c r="G870" s="4928"/>
      <c r="H870" s="4928"/>
      <c r="I870" s="4928"/>
      <c r="J870" s="4929"/>
    </row>
    <row r="871" spans="1:10" s="4930" customFormat="1" ht="22.5">
      <c r="A871" s="5605"/>
      <c r="B871" s="5608"/>
      <c r="C871" s="5614"/>
      <c r="D871" s="5614"/>
      <c r="E871" s="4924" t="s">
        <v>1155</v>
      </c>
      <c r="F871" s="4925">
        <f>SUM(F872:F878)</f>
        <v>28646</v>
      </c>
      <c r="G871" s="4925">
        <f>SUM(G872:G878)</f>
        <v>23528</v>
      </c>
      <c r="H871" s="4925">
        <f>SUM(H872:H878)</f>
        <v>5118</v>
      </c>
      <c r="I871" s="4925">
        <f>SUM(I872:I878)</f>
        <v>0</v>
      </c>
      <c r="J871" s="4926">
        <f>SUM(J872:J878)</f>
        <v>0</v>
      </c>
    </row>
    <row r="872" spans="1:10" s="4930" customFormat="1" ht="15" customHeight="1">
      <c r="A872" s="5605"/>
      <c r="B872" s="5608"/>
      <c r="C872" s="5614"/>
      <c r="D872" s="5614"/>
      <c r="E872" s="4927" t="s">
        <v>945</v>
      </c>
      <c r="F872" s="4928">
        <f t="shared" ref="F872:F878" si="102">SUM(G872:J872)</f>
        <v>5118</v>
      </c>
      <c r="G872" s="4928"/>
      <c r="H872" s="4928">
        <v>5118</v>
      </c>
      <c r="I872" s="4928"/>
      <c r="J872" s="4929"/>
    </row>
    <row r="873" spans="1:10" s="4930" customFormat="1" ht="15" customHeight="1">
      <c r="A873" s="5605"/>
      <c r="B873" s="5608"/>
      <c r="C873" s="5614"/>
      <c r="D873" s="5614"/>
      <c r="E873" s="4927" t="s">
        <v>946</v>
      </c>
      <c r="F873" s="4928">
        <f t="shared" si="102"/>
        <v>5000</v>
      </c>
      <c r="G873" s="4928">
        <v>5000</v>
      </c>
      <c r="H873" s="4928"/>
      <c r="I873" s="4928"/>
      <c r="J873" s="4929"/>
    </row>
    <row r="874" spans="1:10" s="4930" customFormat="1" ht="15" hidden="1" customHeight="1">
      <c r="A874" s="5605"/>
      <c r="B874" s="5608"/>
      <c r="C874" s="5614"/>
      <c r="D874" s="5614"/>
      <c r="E874" s="4927" t="s">
        <v>884</v>
      </c>
      <c r="F874" s="4928">
        <f t="shared" si="102"/>
        <v>0</v>
      </c>
      <c r="G874" s="4928"/>
      <c r="H874" s="4928"/>
      <c r="I874" s="4928"/>
      <c r="J874" s="4929"/>
    </row>
    <row r="875" spans="1:10" s="4930" customFormat="1" ht="15" customHeight="1">
      <c r="A875" s="5605"/>
      <c r="B875" s="5608"/>
      <c r="C875" s="5614"/>
      <c r="D875" s="5614"/>
      <c r="E875" s="4927" t="s">
        <v>950</v>
      </c>
      <c r="F875" s="4928">
        <f t="shared" si="102"/>
        <v>10111</v>
      </c>
      <c r="G875" s="4928">
        <v>10111</v>
      </c>
      <c r="H875" s="4928"/>
      <c r="I875" s="4928"/>
      <c r="J875" s="4929"/>
    </row>
    <row r="876" spans="1:10" s="4930" customFormat="1" ht="15" customHeight="1">
      <c r="A876" s="5605"/>
      <c r="B876" s="5608"/>
      <c r="C876" s="5614"/>
      <c r="D876" s="5614"/>
      <c r="E876" s="4927" t="s">
        <v>951</v>
      </c>
      <c r="F876" s="4928">
        <f t="shared" si="102"/>
        <v>2000</v>
      </c>
      <c r="G876" s="4928">
        <v>2000</v>
      </c>
      <c r="H876" s="4928"/>
      <c r="I876" s="4928"/>
      <c r="J876" s="4929"/>
    </row>
    <row r="877" spans="1:10" s="4930" customFormat="1" ht="15" customHeight="1">
      <c r="A877" s="5605"/>
      <c r="B877" s="5608"/>
      <c r="C877" s="5614"/>
      <c r="D877" s="5614"/>
      <c r="E877" s="4927" t="s">
        <v>956</v>
      </c>
      <c r="F877" s="4928">
        <f t="shared" si="102"/>
        <v>6417</v>
      </c>
      <c r="G877" s="4928">
        <v>6417</v>
      </c>
      <c r="H877" s="4928"/>
      <c r="I877" s="4928"/>
      <c r="J877" s="4929"/>
    </row>
    <row r="878" spans="1:10" s="4930" customFormat="1" ht="15" hidden="1" customHeight="1">
      <c r="A878" s="5605"/>
      <c r="B878" s="5608"/>
      <c r="C878" s="5614"/>
      <c r="D878" s="5614"/>
      <c r="E878" s="4927"/>
      <c r="F878" s="4928">
        <f t="shared" si="102"/>
        <v>0</v>
      </c>
      <c r="G878" s="4928"/>
      <c r="H878" s="4928"/>
      <c r="I878" s="4928"/>
      <c r="J878" s="4929"/>
    </row>
    <row r="879" spans="1:10" s="4930" customFormat="1" ht="15" customHeight="1" thickBot="1">
      <c r="A879" s="5606"/>
      <c r="B879" s="5609"/>
      <c r="C879" s="5615"/>
      <c r="D879" s="5615"/>
      <c r="E879" s="4931" t="s">
        <v>1156</v>
      </c>
      <c r="F879" s="4922">
        <f>SUM(F880:F881)</f>
        <v>0</v>
      </c>
      <c r="G879" s="4922">
        <f>SUM(G880:G881)</f>
        <v>0</v>
      </c>
      <c r="H879" s="4922">
        <f>SUM(H880:H881)</f>
        <v>0</v>
      </c>
      <c r="I879" s="4922">
        <f>SUM(I880:I881)</f>
        <v>0</v>
      </c>
      <c r="J879" s="4923">
        <f>SUM(J880:J881)</f>
        <v>0</v>
      </c>
    </row>
    <row r="880" spans="1:10" s="4930" customFormat="1" ht="15" hidden="1" customHeight="1" thickBot="1">
      <c r="A880" s="4934"/>
      <c r="B880" s="4946"/>
      <c r="C880" s="4937"/>
      <c r="D880" s="4937"/>
      <c r="E880" s="4938" t="s">
        <v>961</v>
      </c>
      <c r="F880" s="4939">
        <f>SUM(G880:J880)</f>
        <v>0</v>
      </c>
      <c r="G880" s="4939"/>
      <c r="H880" s="4939"/>
      <c r="I880" s="4939"/>
      <c r="J880" s="4940"/>
    </row>
    <row r="881" spans="1:11" s="4930" customFormat="1" ht="15" hidden="1" customHeight="1" thickBot="1">
      <c r="A881" s="4969"/>
      <c r="B881" s="4970"/>
      <c r="C881" s="4971"/>
      <c r="D881" s="4971"/>
      <c r="E881" s="4966">
        <v>6062</v>
      </c>
      <c r="F881" s="4967">
        <f>SUM(G881:J881)</f>
        <v>0</v>
      </c>
      <c r="G881" s="4967"/>
      <c r="H881" s="4967"/>
      <c r="I881" s="4967"/>
      <c r="J881" s="4968"/>
    </row>
    <row r="882" spans="1:11" s="4920" customFormat="1" ht="24.95" customHeight="1" thickBot="1">
      <c r="A882" s="4912" t="s">
        <v>1237</v>
      </c>
      <c r="B882" s="5624" t="s">
        <v>1238</v>
      </c>
      <c r="C882" s="5624"/>
      <c r="D882" s="5624"/>
      <c r="E882" s="5624"/>
      <c r="F882" s="4972">
        <f>F884+F897+F923+F936+F949+F962+F975+F988+F1001+F1017+F1033</f>
        <v>316290006.63</v>
      </c>
      <c r="G882" s="4972">
        <f t="shared" ref="G882:J882" si="103">G884+G897+G923+G936+G949+G962+G975+G988+G1001+G1017+G1033</f>
        <v>104108374.63</v>
      </c>
      <c r="H882" s="4972">
        <f t="shared" si="103"/>
        <v>212181632</v>
      </c>
      <c r="I882" s="4972">
        <f t="shared" si="103"/>
        <v>0</v>
      </c>
      <c r="J882" s="4973">
        <f t="shared" si="103"/>
        <v>0</v>
      </c>
    </row>
    <row r="883" spans="1:11" s="4930" customFormat="1" ht="10.5" customHeight="1">
      <c r="A883" s="5617"/>
      <c r="B883" s="5618"/>
      <c r="C883" s="5618"/>
      <c r="D883" s="5618"/>
      <c r="E883" s="5618"/>
      <c r="F883" s="5618"/>
      <c r="G883" s="5618"/>
      <c r="H883" s="5618"/>
      <c r="I883" s="5618"/>
      <c r="J883" s="5619"/>
    </row>
    <row r="884" spans="1:11" s="4920" customFormat="1" ht="22.5">
      <c r="A884" s="5604" t="s">
        <v>1150</v>
      </c>
      <c r="B884" s="5607" t="s">
        <v>1239</v>
      </c>
      <c r="C884" s="5610">
        <v>600</v>
      </c>
      <c r="D884" s="5613" t="s">
        <v>727</v>
      </c>
      <c r="E884" s="4916" t="s">
        <v>1152</v>
      </c>
      <c r="F884" s="4917">
        <f>SUM(F885,F892)</f>
        <v>612038</v>
      </c>
      <c r="G884" s="4917">
        <f>SUM(G885,G892)</f>
        <v>91805</v>
      </c>
      <c r="H884" s="4917">
        <f>SUM(H885,H892)</f>
        <v>520233</v>
      </c>
      <c r="I884" s="4917">
        <f>SUM(I885,I892)</f>
        <v>0</v>
      </c>
      <c r="J884" s="4918">
        <f>SUM(J885,J892)</f>
        <v>0</v>
      </c>
      <c r="K884" s="4930"/>
    </row>
    <row r="885" spans="1:11" s="4920" customFormat="1" ht="15" customHeight="1">
      <c r="A885" s="5605"/>
      <c r="B885" s="5608"/>
      <c r="C885" s="5611"/>
      <c r="D885" s="5614"/>
      <c r="E885" s="4921" t="s">
        <v>780</v>
      </c>
      <c r="F885" s="4922">
        <f>SUM(F886,F889)</f>
        <v>0</v>
      </c>
      <c r="G885" s="4922">
        <f>SUM(G886,G889)</f>
        <v>0</v>
      </c>
      <c r="H885" s="4922">
        <f>SUM(H886,H889)</f>
        <v>0</v>
      </c>
      <c r="I885" s="4922">
        <f>SUM(I886,I889)</f>
        <v>0</v>
      </c>
      <c r="J885" s="4923">
        <f>SUM(J886,J889)</f>
        <v>0</v>
      </c>
      <c r="K885" s="4930"/>
    </row>
    <row r="886" spans="1:11" s="4920" customFormat="1" ht="15" hidden="1" customHeight="1">
      <c r="A886" s="5605"/>
      <c r="B886" s="5608"/>
      <c r="C886" s="5611"/>
      <c r="D886" s="5614"/>
      <c r="E886" s="4924" t="s">
        <v>1154</v>
      </c>
      <c r="F886" s="4925">
        <f>SUM(F887:F888)</f>
        <v>0</v>
      </c>
      <c r="G886" s="4925">
        <f>SUM(G887:G888)</f>
        <v>0</v>
      </c>
      <c r="H886" s="4925">
        <f>SUM(H887:H888)</f>
        <v>0</v>
      </c>
      <c r="I886" s="4925">
        <f>SUM(I887:I888)</f>
        <v>0</v>
      </c>
      <c r="J886" s="4926">
        <f>SUM(J887:J888)</f>
        <v>0</v>
      </c>
      <c r="K886" s="4930"/>
    </row>
    <row r="887" spans="1:11" s="4920" customFormat="1" ht="15" hidden="1" customHeight="1">
      <c r="A887" s="5605"/>
      <c r="B887" s="5608"/>
      <c r="C887" s="5611"/>
      <c r="D887" s="5614"/>
      <c r="E887" s="4927"/>
      <c r="F887" s="4928">
        <f>SUM(G887:J887)</f>
        <v>0</v>
      </c>
      <c r="G887" s="4928"/>
      <c r="H887" s="4928"/>
      <c r="I887" s="4928"/>
      <c r="J887" s="4929"/>
      <c r="K887" s="4930"/>
    </row>
    <row r="888" spans="1:11" s="4920" customFormat="1" ht="15" hidden="1" customHeight="1">
      <c r="A888" s="5605"/>
      <c r="B888" s="5608"/>
      <c r="C888" s="5611"/>
      <c r="D888" s="5614"/>
      <c r="E888" s="4927"/>
      <c r="F888" s="4928">
        <f>SUM(G888:J888)</f>
        <v>0</v>
      </c>
      <c r="G888" s="4928"/>
      <c r="H888" s="4928"/>
      <c r="I888" s="4928"/>
      <c r="J888" s="4929"/>
      <c r="K888" s="4930"/>
    </row>
    <row r="889" spans="1:11" s="4920" customFormat="1" ht="15" hidden="1" customHeight="1">
      <c r="A889" s="5605"/>
      <c r="B889" s="5608"/>
      <c r="C889" s="5611"/>
      <c r="D889" s="5614"/>
      <c r="E889" s="4924" t="s">
        <v>1155</v>
      </c>
      <c r="F889" s="4925">
        <f>SUM(F890:F891)</f>
        <v>0</v>
      </c>
      <c r="G889" s="4925">
        <f>SUM(G890:G891)</f>
        <v>0</v>
      </c>
      <c r="H889" s="4925">
        <f>SUM(H890:H891)</f>
        <v>0</v>
      </c>
      <c r="I889" s="4925">
        <f>SUM(I890:I891)</f>
        <v>0</v>
      </c>
      <c r="J889" s="4926">
        <f>SUM(J890:J891)</f>
        <v>0</v>
      </c>
      <c r="K889" s="4930"/>
    </row>
    <row r="890" spans="1:11" s="4920" customFormat="1" ht="15" hidden="1" customHeight="1">
      <c r="A890" s="5605"/>
      <c r="B890" s="5608"/>
      <c r="C890" s="5611"/>
      <c r="D890" s="5614"/>
      <c r="E890" s="4927"/>
      <c r="F890" s="4928">
        <f>SUM(G890:J890)</f>
        <v>0</v>
      </c>
      <c r="G890" s="4928"/>
      <c r="H890" s="4928"/>
      <c r="I890" s="4928"/>
      <c r="J890" s="4929"/>
      <c r="K890" s="4930"/>
    </row>
    <row r="891" spans="1:11" s="4920" customFormat="1" ht="15" hidden="1" customHeight="1">
      <c r="A891" s="5605"/>
      <c r="B891" s="5608"/>
      <c r="C891" s="5611"/>
      <c r="D891" s="5614"/>
      <c r="E891" s="4927"/>
      <c r="F891" s="4928">
        <f>SUM(G891:J891)</f>
        <v>0</v>
      </c>
      <c r="G891" s="4928"/>
      <c r="H891" s="4928"/>
      <c r="I891" s="4928"/>
      <c r="J891" s="4929"/>
      <c r="K891" s="4930"/>
    </row>
    <row r="892" spans="1:11" s="4920" customFormat="1" ht="15" customHeight="1">
      <c r="A892" s="5605"/>
      <c r="B892" s="5608"/>
      <c r="C892" s="5611"/>
      <c r="D892" s="5614"/>
      <c r="E892" s="4931" t="s">
        <v>1156</v>
      </c>
      <c r="F892" s="4922">
        <f>SUM(F893:F896)</f>
        <v>612038</v>
      </c>
      <c r="G892" s="4922">
        <f>SUM(G893:G896)</f>
        <v>91805</v>
      </c>
      <c r="H892" s="4922">
        <f>SUM(H893:H896)</f>
        <v>520233</v>
      </c>
      <c r="I892" s="4922">
        <f>SUM(I893:I896)</f>
        <v>0</v>
      </c>
      <c r="J892" s="4923">
        <f>SUM(J893:J896)</f>
        <v>0</v>
      </c>
      <c r="K892" s="4930"/>
    </row>
    <row r="893" spans="1:11" s="4920" customFormat="1" ht="15" customHeight="1">
      <c r="A893" s="5605"/>
      <c r="B893" s="5608"/>
      <c r="C893" s="5611"/>
      <c r="D893" s="5614"/>
      <c r="E893" s="4927" t="s">
        <v>734</v>
      </c>
      <c r="F893" s="4928">
        <f>SUM(G893:J893)</f>
        <v>520233</v>
      </c>
      <c r="G893" s="4928"/>
      <c r="H893" s="4928">
        <v>520233</v>
      </c>
      <c r="I893" s="4928"/>
      <c r="J893" s="4929"/>
      <c r="K893" s="4930"/>
    </row>
    <row r="894" spans="1:11" s="4920" customFormat="1" ht="15" customHeight="1">
      <c r="A894" s="5605"/>
      <c r="B894" s="5608"/>
      <c r="C894" s="5611"/>
      <c r="D894" s="5614"/>
      <c r="E894" s="4933">
        <v>6059</v>
      </c>
      <c r="F894" s="4928">
        <f t="shared" ref="F894:F896" si="104">SUM(G894:J894)</f>
        <v>91805</v>
      </c>
      <c r="G894" s="4928">
        <v>91805</v>
      </c>
      <c r="H894" s="4928"/>
      <c r="I894" s="4928"/>
      <c r="J894" s="4929"/>
      <c r="K894" s="4930"/>
    </row>
    <row r="895" spans="1:11" s="4920" customFormat="1" ht="15" hidden="1" customHeight="1">
      <c r="A895" s="5605"/>
      <c r="B895" s="5608"/>
      <c r="C895" s="5611"/>
      <c r="D895" s="5614"/>
      <c r="E895" s="4927" t="s">
        <v>1053</v>
      </c>
      <c r="F895" s="4928">
        <f t="shared" si="104"/>
        <v>0</v>
      </c>
      <c r="G895" s="4928"/>
      <c r="H895" s="4928"/>
      <c r="I895" s="4928"/>
      <c r="J895" s="4929"/>
      <c r="K895" s="4930"/>
    </row>
    <row r="896" spans="1:11" s="4920" customFormat="1" ht="15" hidden="1" customHeight="1">
      <c r="A896" s="5606"/>
      <c r="B896" s="5609"/>
      <c r="C896" s="5612"/>
      <c r="D896" s="5615"/>
      <c r="E896" s="4933">
        <v>6069</v>
      </c>
      <c r="F896" s="4928">
        <f t="shared" si="104"/>
        <v>0</v>
      </c>
      <c r="G896" s="4928"/>
      <c r="H896" s="4928"/>
      <c r="I896" s="4928"/>
      <c r="J896" s="4929"/>
      <c r="K896" s="4930"/>
    </row>
    <row r="897" spans="1:11" s="4920" customFormat="1" ht="22.5" customHeight="1">
      <c r="A897" s="5604" t="s">
        <v>1157</v>
      </c>
      <c r="B897" s="5607" t="s">
        <v>1240</v>
      </c>
      <c r="C897" s="5610">
        <v>600</v>
      </c>
      <c r="D897" s="5613" t="s">
        <v>727</v>
      </c>
      <c r="E897" s="4916" t="s">
        <v>1152</v>
      </c>
      <c r="F897" s="4917">
        <f>SUM(F898,F905)</f>
        <v>18838455</v>
      </c>
      <c r="G897" s="4917">
        <f>SUM(G898,G905)</f>
        <v>4399925</v>
      </c>
      <c r="H897" s="4917">
        <f>SUM(H898,H905)</f>
        <v>14438530</v>
      </c>
      <c r="I897" s="4917">
        <f>SUM(I898,I905)</f>
        <v>0</v>
      </c>
      <c r="J897" s="4918">
        <f>SUM(J898,J905)</f>
        <v>0</v>
      </c>
      <c r="K897" s="4930"/>
    </row>
    <row r="898" spans="1:11" s="4920" customFormat="1" ht="15" customHeight="1">
      <c r="A898" s="5605"/>
      <c r="B898" s="5608"/>
      <c r="C898" s="5611"/>
      <c r="D898" s="5614"/>
      <c r="E898" s="4921" t="s">
        <v>780</v>
      </c>
      <c r="F898" s="4922">
        <f>SUM(F899,F902)</f>
        <v>0</v>
      </c>
      <c r="G898" s="4922">
        <f>SUM(G899,G902)</f>
        <v>0</v>
      </c>
      <c r="H898" s="4922">
        <f>SUM(H899,H902)</f>
        <v>0</v>
      </c>
      <c r="I898" s="4922">
        <f>SUM(I899,I902)</f>
        <v>0</v>
      </c>
      <c r="J898" s="4923">
        <f>SUM(J899,J902)</f>
        <v>0</v>
      </c>
      <c r="K898" s="4930"/>
    </row>
    <row r="899" spans="1:11" s="4920" customFormat="1" ht="15" hidden="1" customHeight="1">
      <c r="A899" s="5605"/>
      <c r="B899" s="5608"/>
      <c r="C899" s="5611"/>
      <c r="D899" s="5614"/>
      <c r="E899" s="4924" t="s">
        <v>1154</v>
      </c>
      <c r="F899" s="4925">
        <f>SUM(F900:F901)</f>
        <v>0</v>
      </c>
      <c r="G899" s="4925">
        <f>SUM(G900:G901)</f>
        <v>0</v>
      </c>
      <c r="H899" s="4925">
        <f>SUM(H900:H901)</f>
        <v>0</v>
      </c>
      <c r="I899" s="4925">
        <f>SUM(I900:I901)</f>
        <v>0</v>
      </c>
      <c r="J899" s="4926">
        <f>SUM(J900:J901)</f>
        <v>0</v>
      </c>
      <c r="K899" s="4930"/>
    </row>
    <row r="900" spans="1:11" s="4920" customFormat="1" ht="15" hidden="1" customHeight="1">
      <c r="A900" s="5605"/>
      <c r="B900" s="5608"/>
      <c r="C900" s="5611"/>
      <c r="D900" s="5614"/>
      <c r="E900" s="4927"/>
      <c r="F900" s="4928">
        <f>SUM(G900:J900)</f>
        <v>0</v>
      </c>
      <c r="G900" s="4928"/>
      <c r="H900" s="4928"/>
      <c r="I900" s="4928"/>
      <c r="J900" s="4929"/>
      <c r="K900" s="4930"/>
    </row>
    <row r="901" spans="1:11" s="4920" customFormat="1" ht="15" hidden="1" customHeight="1">
      <c r="A901" s="5605"/>
      <c r="B901" s="5608"/>
      <c r="C901" s="5611"/>
      <c r="D901" s="5614"/>
      <c r="E901" s="4927"/>
      <c r="F901" s="4928">
        <f>SUM(G901:J901)</f>
        <v>0</v>
      </c>
      <c r="G901" s="4928"/>
      <c r="H901" s="4928"/>
      <c r="I901" s="4928"/>
      <c r="J901" s="4929"/>
      <c r="K901" s="4930"/>
    </row>
    <row r="902" spans="1:11" s="4920" customFormat="1" ht="15" hidden="1" customHeight="1">
      <c r="A902" s="5605"/>
      <c r="B902" s="5608"/>
      <c r="C902" s="5611"/>
      <c r="D902" s="5614"/>
      <c r="E902" s="4924" t="s">
        <v>1155</v>
      </c>
      <c r="F902" s="4925">
        <f>SUM(F903:F904)</f>
        <v>0</v>
      </c>
      <c r="G902" s="4925">
        <f>SUM(G903:G904)</f>
        <v>0</v>
      </c>
      <c r="H902" s="4925">
        <f>SUM(H903:H904)</f>
        <v>0</v>
      </c>
      <c r="I902" s="4925">
        <f>SUM(I903:I904)</f>
        <v>0</v>
      </c>
      <c r="J902" s="4926">
        <f>SUM(J903:J904)</f>
        <v>0</v>
      </c>
      <c r="K902" s="4930"/>
    </row>
    <row r="903" spans="1:11" s="4920" customFormat="1" ht="15" hidden="1" customHeight="1">
      <c r="A903" s="5605"/>
      <c r="B903" s="5608"/>
      <c r="C903" s="5611"/>
      <c r="D903" s="5614"/>
      <c r="E903" s="4927"/>
      <c r="F903" s="4928">
        <f>SUM(G903:J903)</f>
        <v>0</v>
      </c>
      <c r="G903" s="4928"/>
      <c r="H903" s="4928"/>
      <c r="I903" s="4928"/>
      <c r="J903" s="4929"/>
      <c r="K903" s="4930"/>
    </row>
    <row r="904" spans="1:11" s="4920" customFormat="1" ht="15" hidden="1" customHeight="1">
      <c r="A904" s="5605"/>
      <c r="B904" s="5608"/>
      <c r="C904" s="5611"/>
      <c r="D904" s="5614"/>
      <c r="E904" s="4927"/>
      <c r="F904" s="4928">
        <f>SUM(G904:J904)</f>
        <v>0</v>
      </c>
      <c r="G904" s="4928"/>
      <c r="H904" s="4928"/>
      <c r="I904" s="4928"/>
      <c r="J904" s="4929"/>
      <c r="K904" s="4930"/>
    </row>
    <row r="905" spans="1:11" s="4920" customFormat="1" ht="15" customHeight="1">
      <c r="A905" s="5605"/>
      <c r="B905" s="5608"/>
      <c r="C905" s="5611"/>
      <c r="D905" s="5614"/>
      <c r="E905" s="4931" t="s">
        <v>1156</v>
      </c>
      <c r="F905" s="4922">
        <f>SUM(F906:F909)</f>
        <v>18838455</v>
      </c>
      <c r="G905" s="4922">
        <f>SUM(G906:G909)</f>
        <v>4399925</v>
      </c>
      <c r="H905" s="4922">
        <f>SUM(H906:H909)</f>
        <v>14438530</v>
      </c>
      <c r="I905" s="4922">
        <f>SUM(I906:I909)</f>
        <v>0</v>
      </c>
      <c r="J905" s="4923">
        <f>SUM(J906:J909)</f>
        <v>0</v>
      </c>
      <c r="K905" s="4930"/>
    </row>
    <row r="906" spans="1:11" s="4920" customFormat="1" ht="15" customHeight="1">
      <c r="A906" s="5605"/>
      <c r="B906" s="5608"/>
      <c r="C906" s="5611"/>
      <c r="D906" s="5614"/>
      <c r="E906" s="4927" t="s">
        <v>734</v>
      </c>
      <c r="F906" s="4928">
        <f>SUM(G906:J906)</f>
        <v>14438530</v>
      </c>
      <c r="G906" s="4928"/>
      <c r="H906" s="4928">
        <v>14438530</v>
      </c>
      <c r="I906" s="4928"/>
      <c r="J906" s="4929"/>
      <c r="K906" s="4930"/>
    </row>
    <row r="907" spans="1:11" s="4920" customFormat="1" ht="15" customHeight="1">
      <c r="A907" s="5605"/>
      <c r="B907" s="5608"/>
      <c r="C907" s="5611"/>
      <c r="D907" s="5614"/>
      <c r="E907" s="4933">
        <v>6059</v>
      </c>
      <c r="F907" s="4928">
        <f t="shared" ref="F907:F909" si="105">SUM(G907:J907)</f>
        <v>4399925</v>
      </c>
      <c r="G907" s="4928">
        <v>4399925</v>
      </c>
      <c r="H907" s="4928"/>
      <c r="I907" s="4928"/>
      <c r="J907" s="4929"/>
      <c r="K907" s="4930"/>
    </row>
    <row r="908" spans="1:11" s="4920" customFormat="1" ht="15" hidden="1" customHeight="1">
      <c r="A908" s="5605"/>
      <c r="B908" s="5608"/>
      <c r="C908" s="5611"/>
      <c r="D908" s="5614"/>
      <c r="E908" s="4927" t="s">
        <v>1053</v>
      </c>
      <c r="F908" s="4928">
        <f t="shared" si="105"/>
        <v>0</v>
      </c>
      <c r="G908" s="4928"/>
      <c r="H908" s="4928"/>
      <c r="I908" s="4928"/>
      <c r="J908" s="4929"/>
      <c r="K908" s="4930"/>
    </row>
    <row r="909" spans="1:11" s="4920" customFormat="1" ht="15" hidden="1" customHeight="1">
      <c r="A909" s="5606"/>
      <c r="B909" s="5609"/>
      <c r="C909" s="5612"/>
      <c r="D909" s="5615"/>
      <c r="E909" s="4933">
        <v>6069</v>
      </c>
      <c r="F909" s="4928">
        <f t="shared" si="105"/>
        <v>0</v>
      </c>
      <c r="G909" s="4928"/>
      <c r="H909" s="4928"/>
      <c r="I909" s="4928"/>
      <c r="J909" s="4929"/>
      <c r="K909" s="4930"/>
    </row>
    <row r="910" spans="1:11" s="4920" customFormat="1" ht="22.5" hidden="1">
      <c r="A910" s="5593" t="s">
        <v>1159</v>
      </c>
      <c r="B910" s="5595" t="s">
        <v>1241</v>
      </c>
      <c r="C910" s="5597">
        <v>600</v>
      </c>
      <c r="D910" s="5599" t="s">
        <v>727</v>
      </c>
      <c r="E910" s="4956" t="s">
        <v>1152</v>
      </c>
      <c r="F910" s="4957">
        <f>SUM(F911,F918)</f>
        <v>0</v>
      </c>
      <c r="G910" s="4957">
        <f>SUM(G911,G918)</f>
        <v>0</v>
      </c>
      <c r="H910" s="4957">
        <f>SUM(H911,H918)</f>
        <v>0</v>
      </c>
      <c r="I910" s="4957">
        <f>SUM(I911,I918)</f>
        <v>0</v>
      </c>
      <c r="J910" s="4958">
        <f>SUM(J911,J918)</f>
        <v>0</v>
      </c>
      <c r="K910" s="4930"/>
    </row>
    <row r="911" spans="1:11" s="4920" customFormat="1" ht="15" hidden="1" customHeight="1">
      <c r="A911" s="5594"/>
      <c r="B911" s="5596"/>
      <c r="C911" s="5598"/>
      <c r="D911" s="5600"/>
      <c r="E911" s="4959" t="s">
        <v>780</v>
      </c>
      <c r="F911" s="4960">
        <f>SUM(F912,F915)</f>
        <v>0</v>
      </c>
      <c r="G911" s="4960">
        <f>SUM(G912,G915)</f>
        <v>0</v>
      </c>
      <c r="H911" s="4960">
        <f>SUM(H912,H915)</f>
        <v>0</v>
      </c>
      <c r="I911" s="4960">
        <f>SUM(I912,I915)</f>
        <v>0</v>
      </c>
      <c r="J911" s="4961">
        <f>SUM(J912,J915)</f>
        <v>0</v>
      </c>
      <c r="K911" s="4930"/>
    </row>
    <row r="912" spans="1:11" s="4920" customFormat="1" ht="15" hidden="1" customHeight="1">
      <c r="A912" s="5594"/>
      <c r="B912" s="5596"/>
      <c r="C912" s="5598"/>
      <c r="D912" s="5600"/>
      <c r="E912" s="4962" t="s">
        <v>1154</v>
      </c>
      <c r="F912" s="4963">
        <f>SUM(F913:F914)</f>
        <v>0</v>
      </c>
      <c r="G912" s="4963">
        <f>SUM(G913:G914)</f>
        <v>0</v>
      </c>
      <c r="H912" s="4963">
        <f>SUM(H913:H914)</f>
        <v>0</v>
      </c>
      <c r="I912" s="4963">
        <f>SUM(I913:I914)</f>
        <v>0</v>
      </c>
      <c r="J912" s="4964">
        <f>SUM(J913:J914)</f>
        <v>0</v>
      </c>
      <c r="K912" s="4930"/>
    </row>
    <row r="913" spans="1:11" s="4920" customFormat="1" ht="15" hidden="1" customHeight="1">
      <c r="A913" s="5594"/>
      <c r="B913" s="5596"/>
      <c r="C913" s="5598"/>
      <c r="D913" s="5600"/>
      <c r="E913" s="4938"/>
      <c r="F913" s="4939">
        <f>SUM(G913:J913)</f>
        <v>0</v>
      </c>
      <c r="G913" s="4939"/>
      <c r="H913" s="4939"/>
      <c r="I913" s="4939"/>
      <c r="J913" s="4940"/>
      <c r="K913" s="4930"/>
    </row>
    <row r="914" spans="1:11" s="4920" customFormat="1" ht="15" hidden="1" customHeight="1">
      <c r="A914" s="5594"/>
      <c r="B914" s="5596"/>
      <c r="C914" s="5598"/>
      <c r="D914" s="5600"/>
      <c r="E914" s="4938"/>
      <c r="F914" s="4939">
        <f>SUM(G914:J914)</f>
        <v>0</v>
      </c>
      <c r="G914" s="4939"/>
      <c r="H914" s="4939"/>
      <c r="I914" s="4939"/>
      <c r="J914" s="4940"/>
      <c r="K914" s="4930"/>
    </row>
    <row r="915" spans="1:11" s="4920" customFormat="1" ht="15" hidden="1" customHeight="1">
      <c r="A915" s="5594"/>
      <c r="B915" s="5596"/>
      <c r="C915" s="5598"/>
      <c r="D915" s="5600"/>
      <c r="E915" s="4962" t="s">
        <v>1155</v>
      </c>
      <c r="F915" s="4963">
        <f>SUM(F916:F917)</f>
        <v>0</v>
      </c>
      <c r="G915" s="4963">
        <f>SUM(G916:G917)</f>
        <v>0</v>
      </c>
      <c r="H915" s="4963">
        <f>SUM(H916:H917)</f>
        <v>0</v>
      </c>
      <c r="I915" s="4963">
        <f>SUM(I916:I917)</f>
        <v>0</v>
      </c>
      <c r="J915" s="4964">
        <f>SUM(J916:J917)</f>
        <v>0</v>
      </c>
      <c r="K915" s="4930"/>
    </row>
    <row r="916" spans="1:11" s="4920" customFormat="1" ht="15" hidden="1" customHeight="1">
      <c r="A916" s="5594"/>
      <c r="B916" s="5596"/>
      <c r="C916" s="5598"/>
      <c r="D916" s="5600"/>
      <c r="E916" s="4938"/>
      <c r="F916" s="4939">
        <f>SUM(G916:J916)</f>
        <v>0</v>
      </c>
      <c r="G916" s="4939"/>
      <c r="H916" s="4939"/>
      <c r="I916" s="4939"/>
      <c r="J916" s="4940"/>
      <c r="K916" s="4930"/>
    </row>
    <row r="917" spans="1:11" s="4920" customFormat="1" ht="15" hidden="1" customHeight="1">
      <c r="A917" s="5594"/>
      <c r="B917" s="5596"/>
      <c r="C917" s="5598"/>
      <c r="D917" s="5600"/>
      <c r="E917" s="4938"/>
      <c r="F917" s="4939">
        <f>SUM(G917:J917)</f>
        <v>0</v>
      </c>
      <c r="G917" s="4939"/>
      <c r="H917" s="4939"/>
      <c r="I917" s="4939"/>
      <c r="J917" s="4940"/>
      <c r="K917" s="4930"/>
    </row>
    <row r="918" spans="1:11" s="4920" customFormat="1" ht="15" hidden="1" customHeight="1">
      <c r="A918" s="5594"/>
      <c r="B918" s="5596"/>
      <c r="C918" s="5598"/>
      <c r="D918" s="5600"/>
      <c r="E918" s="4965" t="s">
        <v>1156</v>
      </c>
      <c r="F918" s="4960">
        <f>SUM(F919:F922)</f>
        <v>0</v>
      </c>
      <c r="G918" s="4960">
        <f>SUM(G919:G922)</f>
        <v>0</v>
      </c>
      <c r="H918" s="4960">
        <f>SUM(H919:H922)</f>
        <v>0</v>
      </c>
      <c r="I918" s="4960">
        <f>SUM(I919:I922)</f>
        <v>0</v>
      </c>
      <c r="J918" s="4961">
        <f>SUM(J919:J922)</f>
        <v>0</v>
      </c>
      <c r="K918" s="4930"/>
    </row>
    <row r="919" spans="1:11" s="4920" customFormat="1" ht="15" hidden="1" customHeight="1">
      <c r="A919" s="5594"/>
      <c r="B919" s="5596"/>
      <c r="C919" s="5598"/>
      <c r="D919" s="5600"/>
      <c r="E919" s="4938" t="s">
        <v>734</v>
      </c>
      <c r="F919" s="4939">
        <f>SUM(G919:J919)</f>
        <v>0</v>
      </c>
      <c r="G919" s="4939"/>
      <c r="H919" s="4939"/>
      <c r="I919" s="4939"/>
      <c r="J919" s="4940"/>
      <c r="K919" s="4930"/>
    </row>
    <row r="920" spans="1:11" s="4920" customFormat="1" ht="15" hidden="1" customHeight="1">
      <c r="A920" s="5594"/>
      <c r="B920" s="5596"/>
      <c r="C920" s="5598"/>
      <c r="D920" s="5600"/>
      <c r="E920" s="4947">
        <v>6059</v>
      </c>
      <c r="F920" s="4939">
        <f t="shared" ref="F920:F922" si="106">SUM(G920:J920)</f>
        <v>0</v>
      </c>
      <c r="G920" s="4939"/>
      <c r="H920" s="4939"/>
      <c r="I920" s="4939"/>
      <c r="J920" s="4940"/>
      <c r="K920" s="4930"/>
    </row>
    <row r="921" spans="1:11" s="4920" customFormat="1" ht="15" hidden="1" customHeight="1">
      <c r="A921" s="5594"/>
      <c r="B921" s="5596"/>
      <c r="C921" s="5598"/>
      <c r="D921" s="5600"/>
      <c r="E921" s="4938" t="s">
        <v>1053</v>
      </c>
      <c r="F921" s="4939">
        <f t="shared" si="106"/>
        <v>0</v>
      </c>
      <c r="G921" s="4939"/>
      <c r="H921" s="4939"/>
      <c r="I921" s="4939"/>
      <c r="J921" s="4940"/>
      <c r="K921" s="4930"/>
    </row>
    <row r="922" spans="1:11" s="4920" customFormat="1" ht="15" hidden="1" customHeight="1">
      <c r="A922" s="5642"/>
      <c r="B922" s="5643"/>
      <c r="C922" s="5644"/>
      <c r="D922" s="5645"/>
      <c r="E922" s="4947">
        <v>6069</v>
      </c>
      <c r="F922" s="4939">
        <f t="shared" si="106"/>
        <v>0</v>
      </c>
      <c r="G922" s="4939"/>
      <c r="H922" s="4939"/>
      <c r="I922" s="4939"/>
      <c r="J922" s="4940"/>
      <c r="K922" s="4930"/>
    </row>
    <row r="923" spans="1:11" s="4930" customFormat="1" ht="22.5">
      <c r="A923" s="5638" t="s">
        <v>1159</v>
      </c>
      <c r="B923" s="5639" t="s">
        <v>1242</v>
      </c>
      <c r="C923" s="5640">
        <v>600</v>
      </c>
      <c r="D923" s="5613" t="s">
        <v>727</v>
      </c>
      <c r="E923" s="4916" t="s">
        <v>1152</v>
      </c>
      <c r="F923" s="4917">
        <f>SUM(F924,F931)</f>
        <v>71867624</v>
      </c>
      <c r="G923" s="4917">
        <f>SUM(G924,G931)</f>
        <v>11223963</v>
      </c>
      <c r="H923" s="4917">
        <f>SUM(H924,H931)</f>
        <v>60643661</v>
      </c>
      <c r="I923" s="4917">
        <f>SUM(I924,I931)</f>
        <v>0</v>
      </c>
      <c r="J923" s="4918">
        <f>SUM(J924,J931)</f>
        <v>0</v>
      </c>
    </row>
    <row r="924" spans="1:11" s="4930" customFormat="1" ht="15" customHeight="1">
      <c r="A924" s="5638"/>
      <c r="B924" s="5639"/>
      <c r="C924" s="5640"/>
      <c r="D924" s="5614"/>
      <c r="E924" s="4921" t="s">
        <v>780</v>
      </c>
      <c r="F924" s="4922">
        <f>SUM(F925,F928)</f>
        <v>0</v>
      </c>
      <c r="G924" s="4922">
        <f>SUM(G925,G928)</f>
        <v>0</v>
      </c>
      <c r="H924" s="4922">
        <f>SUM(H925,H928)</f>
        <v>0</v>
      </c>
      <c r="I924" s="4922">
        <f>SUM(I925,I928)</f>
        <v>0</v>
      </c>
      <c r="J924" s="4923">
        <f>SUM(J925,J928)</f>
        <v>0</v>
      </c>
    </row>
    <row r="925" spans="1:11" s="4930" customFormat="1" ht="15" hidden="1" customHeight="1">
      <c r="A925" s="5638"/>
      <c r="B925" s="5639"/>
      <c r="C925" s="5640"/>
      <c r="D925" s="5614"/>
      <c r="E925" s="4924" t="s">
        <v>1154</v>
      </c>
      <c r="F925" s="4925">
        <f>SUM(F926:F927)</f>
        <v>0</v>
      </c>
      <c r="G925" s="4925">
        <f>SUM(G926:G927)</f>
        <v>0</v>
      </c>
      <c r="H925" s="4925">
        <f>SUM(H926:H927)</f>
        <v>0</v>
      </c>
      <c r="I925" s="4925">
        <f>SUM(I926:I927)</f>
        <v>0</v>
      </c>
      <c r="J925" s="4926">
        <f>SUM(J926:J927)</f>
        <v>0</v>
      </c>
    </row>
    <row r="926" spans="1:11" s="4930" customFormat="1" ht="15" hidden="1" customHeight="1">
      <c r="A926" s="5638"/>
      <c r="B926" s="5639"/>
      <c r="C926" s="5640"/>
      <c r="D926" s="5614"/>
      <c r="E926" s="4927"/>
      <c r="F926" s="4928">
        <f>SUM(G926:J926)</f>
        <v>0</v>
      </c>
      <c r="G926" s="4928"/>
      <c r="H926" s="4928"/>
      <c r="I926" s="4928"/>
      <c r="J926" s="4929"/>
    </row>
    <row r="927" spans="1:11" s="4930" customFormat="1" ht="15" hidden="1" customHeight="1">
      <c r="A927" s="5638"/>
      <c r="B927" s="5639"/>
      <c r="C927" s="5640"/>
      <c r="D927" s="5614"/>
      <c r="E927" s="4927"/>
      <c r="F927" s="4928">
        <f>SUM(G927:J927)</f>
        <v>0</v>
      </c>
      <c r="G927" s="4928"/>
      <c r="H927" s="4928"/>
      <c r="I927" s="4928"/>
      <c r="J927" s="4929"/>
    </row>
    <row r="928" spans="1:11" s="4930" customFormat="1" ht="15" hidden="1" customHeight="1">
      <c r="A928" s="5638"/>
      <c r="B928" s="5639"/>
      <c r="C928" s="5640"/>
      <c r="D928" s="5614"/>
      <c r="E928" s="4924" t="s">
        <v>1155</v>
      </c>
      <c r="F928" s="4925">
        <f>SUM(F929:F930)</f>
        <v>0</v>
      </c>
      <c r="G928" s="4925">
        <f>SUM(G929:G930)</f>
        <v>0</v>
      </c>
      <c r="H928" s="4925">
        <f>SUM(H929:H930)</f>
        <v>0</v>
      </c>
      <c r="I928" s="4925">
        <f>SUM(I929:I930)</f>
        <v>0</v>
      </c>
      <c r="J928" s="4926">
        <f>SUM(J929:J930)</f>
        <v>0</v>
      </c>
    </row>
    <row r="929" spans="1:10" s="4930" customFormat="1" ht="15" hidden="1" customHeight="1">
      <c r="A929" s="5638"/>
      <c r="B929" s="5639"/>
      <c r="C929" s="5640"/>
      <c r="D929" s="5614"/>
      <c r="E929" s="4927"/>
      <c r="F929" s="4928">
        <f>SUM(G929:J929)</f>
        <v>0</v>
      </c>
      <c r="G929" s="4928"/>
      <c r="H929" s="4928"/>
      <c r="I929" s="4928"/>
      <c r="J929" s="4929"/>
    </row>
    <row r="930" spans="1:10" s="4930" customFormat="1" ht="15" hidden="1" customHeight="1">
      <c r="A930" s="5638"/>
      <c r="B930" s="5639"/>
      <c r="C930" s="5640"/>
      <c r="D930" s="5614"/>
      <c r="E930" s="4927"/>
      <c r="F930" s="4928">
        <f>SUM(G930:J930)</f>
        <v>0</v>
      </c>
      <c r="G930" s="4928"/>
      <c r="H930" s="4928"/>
      <c r="I930" s="4928"/>
      <c r="J930" s="4929"/>
    </row>
    <row r="931" spans="1:10" s="4930" customFormat="1" ht="15" customHeight="1">
      <c r="A931" s="5638"/>
      <c r="B931" s="5639"/>
      <c r="C931" s="5640"/>
      <c r="D931" s="5614"/>
      <c r="E931" s="4931" t="s">
        <v>1156</v>
      </c>
      <c r="F931" s="4922">
        <f>SUM(F932:F935)</f>
        <v>71867624</v>
      </c>
      <c r="G931" s="4922">
        <f>SUM(G932:G935)</f>
        <v>11223963</v>
      </c>
      <c r="H931" s="4922">
        <f>SUM(H932:H935)</f>
        <v>60643661</v>
      </c>
      <c r="I931" s="4922">
        <f>SUM(I932:I935)</f>
        <v>0</v>
      </c>
      <c r="J931" s="4923">
        <f>SUM(J932:J935)</f>
        <v>0</v>
      </c>
    </row>
    <row r="932" spans="1:10" s="4930" customFormat="1" ht="15" customHeight="1">
      <c r="A932" s="5638"/>
      <c r="B932" s="5639"/>
      <c r="C932" s="5640"/>
      <c r="D932" s="5614"/>
      <c r="E932" s="4927" t="s">
        <v>734</v>
      </c>
      <c r="F932" s="4928">
        <f t="shared" ref="F932:F935" si="107">SUM(G932:J932)</f>
        <v>60643661</v>
      </c>
      <c r="G932" s="4928"/>
      <c r="H932" s="4928">
        <v>60643661</v>
      </c>
      <c r="I932" s="4928"/>
      <c r="J932" s="4929"/>
    </row>
    <row r="933" spans="1:10" s="4930" customFormat="1" ht="15" customHeight="1">
      <c r="A933" s="5638"/>
      <c r="B933" s="5639"/>
      <c r="C933" s="5640"/>
      <c r="D933" s="5615"/>
      <c r="E933" s="4927" t="s">
        <v>736</v>
      </c>
      <c r="F933" s="4928">
        <f t="shared" si="107"/>
        <v>11223963</v>
      </c>
      <c r="G933" s="4928">
        <v>11223963</v>
      </c>
      <c r="H933" s="4928"/>
      <c r="I933" s="4928"/>
      <c r="J933" s="4929"/>
    </row>
    <row r="934" spans="1:10" s="4930" customFormat="1" ht="15" hidden="1" customHeight="1">
      <c r="A934" s="5638"/>
      <c r="B934" s="5639"/>
      <c r="C934" s="5640"/>
      <c r="D934" s="4974"/>
      <c r="E934" s="4927" t="s">
        <v>1053</v>
      </c>
      <c r="F934" s="4928">
        <f t="shared" si="107"/>
        <v>0</v>
      </c>
      <c r="G934" s="4928"/>
      <c r="H934" s="4928"/>
      <c r="I934" s="4928"/>
      <c r="J934" s="4929"/>
    </row>
    <row r="935" spans="1:10" s="4930" customFormat="1" ht="15" hidden="1" customHeight="1">
      <c r="A935" s="5638"/>
      <c r="B935" s="5639"/>
      <c r="C935" s="5640"/>
      <c r="D935" s="4974"/>
      <c r="E935" s="4933">
        <v>6069</v>
      </c>
      <c r="F935" s="4928">
        <f t="shared" si="107"/>
        <v>0</v>
      </c>
      <c r="G935" s="4928"/>
      <c r="H935" s="4928"/>
      <c r="I935" s="4928"/>
      <c r="J935" s="4929"/>
    </row>
    <row r="936" spans="1:10" s="4930" customFormat="1" ht="22.5" customHeight="1">
      <c r="A936" s="5604" t="s">
        <v>1162</v>
      </c>
      <c r="B936" s="5607" t="s">
        <v>1243</v>
      </c>
      <c r="C936" s="5610">
        <v>600</v>
      </c>
      <c r="D936" s="5613" t="s">
        <v>727</v>
      </c>
      <c r="E936" s="4916" t="s">
        <v>1152</v>
      </c>
      <c r="F936" s="4917">
        <f>SUM(F937,F944)</f>
        <v>53752958</v>
      </c>
      <c r="G936" s="4917">
        <f>SUM(G937,G944)</f>
        <v>8934115</v>
      </c>
      <c r="H936" s="4917">
        <f>SUM(H937,H944)</f>
        <v>44818843</v>
      </c>
      <c r="I936" s="4917">
        <f>SUM(I937,I944)</f>
        <v>0</v>
      </c>
      <c r="J936" s="4918">
        <f>SUM(J937,J944)</f>
        <v>0</v>
      </c>
    </row>
    <row r="937" spans="1:10" s="4930" customFormat="1" ht="15" customHeight="1">
      <c r="A937" s="5605"/>
      <c r="B937" s="5608"/>
      <c r="C937" s="5611"/>
      <c r="D937" s="5614"/>
      <c r="E937" s="4921" t="s">
        <v>780</v>
      </c>
      <c r="F937" s="4922">
        <f>SUM(F938,F941)</f>
        <v>0</v>
      </c>
      <c r="G937" s="4922">
        <f>SUM(G938,G941)</f>
        <v>0</v>
      </c>
      <c r="H937" s="4922">
        <f>SUM(H938,H941)</f>
        <v>0</v>
      </c>
      <c r="I937" s="4922">
        <f>SUM(I938,I941)</f>
        <v>0</v>
      </c>
      <c r="J937" s="4923">
        <f>SUM(J938,J941)</f>
        <v>0</v>
      </c>
    </row>
    <row r="938" spans="1:10" s="4930" customFormat="1" ht="15" hidden="1" customHeight="1">
      <c r="A938" s="5605"/>
      <c r="B938" s="5608"/>
      <c r="C938" s="5611"/>
      <c r="D938" s="5614"/>
      <c r="E938" s="4924" t="s">
        <v>1154</v>
      </c>
      <c r="F938" s="4925">
        <f>SUM(F939:F940)</f>
        <v>0</v>
      </c>
      <c r="G938" s="4925">
        <f>SUM(G939:G940)</f>
        <v>0</v>
      </c>
      <c r="H938" s="4925">
        <f>SUM(H939:H940)</f>
        <v>0</v>
      </c>
      <c r="I938" s="4925">
        <f>SUM(I939:I940)</f>
        <v>0</v>
      </c>
      <c r="J938" s="4926">
        <f>SUM(J939:J940)</f>
        <v>0</v>
      </c>
    </row>
    <row r="939" spans="1:10" s="4930" customFormat="1" ht="15" hidden="1" customHeight="1">
      <c r="A939" s="5605"/>
      <c r="B939" s="5608"/>
      <c r="C939" s="5611"/>
      <c r="D939" s="5614"/>
      <c r="E939" s="4927"/>
      <c r="F939" s="4928">
        <f>SUM(G939:J939)</f>
        <v>0</v>
      </c>
      <c r="G939" s="4928"/>
      <c r="H939" s="4928"/>
      <c r="I939" s="4928"/>
      <c r="J939" s="4929"/>
    </row>
    <row r="940" spans="1:10" s="4930" customFormat="1" ht="15" hidden="1" customHeight="1">
      <c r="A940" s="5605"/>
      <c r="B940" s="5608"/>
      <c r="C940" s="5611"/>
      <c r="D940" s="5614"/>
      <c r="E940" s="4927"/>
      <c r="F940" s="4928">
        <f>SUM(G940:J940)</f>
        <v>0</v>
      </c>
      <c r="G940" s="4928"/>
      <c r="H940" s="4928"/>
      <c r="I940" s="4928"/>
      <c r="J940" s="4929"/>
    </row>
    <row r="941" spans="1:10" s="4930" customFormat="1" ht="15" hidden="1" customHeight="1">
      <c r="A941" s="5605"/>
      <c r="B941" s="5608"/>
      <c r="C941" s="5611"/>
      <c r="D941" s="5614"/>
      <c r="E941" s="4924" t="s">
        <v>1155</v>
      </c>
      <c r="F941" s="4925">
        <f>SUM(F942:F943)</f>
        <v>0</v>
      </c>
      <c r="G941" s="4925">
        <f>SUM(G942:G943)</f>
        <v>0</v>
      </c>
      <c r="H941" s="4925">
        <f>SUM(H942:H943)</f>
        <v>0</v>
      </c>
      <c r="I941" s="4925">
        <f>SUM(I942:I943)</f>
        <v>0</v>
      </c>
      <c r="J941" s="4926">
        <f>SUM(J942:J943)</f>
        <v>0</v>
      </c>
    </row>
    <row r="942" spans="1:10" s="4930" customFormat="1" ht="15" hidden="1" customHeight="1">
      <c r="A942" s="5605"/>
      <c r="B942" s="5608"/>
      <c r="C942" s="5611"/>
      <c r="D942" s="5614"/>
      <c r="E942" s="4927"/>
      <c r="F942" s="4928">
        <f>SUM(G942:J942)</f>
        <v>0</v>
      </c>
      <c r="G942" s="4928"/>
      <c r="H942" s="4928"/>
      <c r="I942" s="4928"/>
      <c r="J942" s="4929"/>
    </row>
    <row r="943" spans="1:10" s="4930" customFormat="1" ht="15" hidden="1" customHeight="1">
      <c r="A943" s="5605"/>
      <c r="B943" s="5608"/>
      <c r="C943" s="5611"/>
      <c r="D943" s="5614"/>
      <c r="E943" s="4927"/>
      <c r="F943" s="4928">
        <f>SUM(G943:J943)</f>
        <v>0</v>
      </c>
      <c r="G943" s="4928"/>
      <c r="H943" s="4928"/>
      <c r="I943" s="4928"/>
      <c r="J943" s="4929"/>
    </row>
    <row r="944" spans="1:10" s="4930" customFormat="1" ht="15" customHeight="1">
      <c r="A944" s="5605"/>
      <c r="B944" s="5608"/>
      <c r="C944" s="5611"/>
      <c r="D944" s="5614"/>
      <c r="E944" s="4931" t="s">
        <v>1156</v>
      </c>
      <c r="F944" s="4922">
        <f>SUM(F945:F948)</f>
        <v>53752958</v>
      </c>
      <c r="G944" s="4922">
        <f>SUM(G945:G948)</f>
        <v>8934115</v>
      </c>
      <c r="H944" s="4922">
        <f>SUM(H945:H948)</f>
        <v>44818843</v>
      </c>
      <c r="I944" s="4922">
        <f>SUM(I945:I948)</f>
        <v>0</v>
      </c>
      <c r="J944" s="4923">
        <f>SUM(J945:J948)</f>
        <v>0</v>
      </c>
    </row>
    <row r="945" spans="1:10" s="4930" customFormat="1" ht="15" customHeight="1">
      <c r="A945" s="5605"/>
      <c r="B945" s="5608"/>
      <c r="C945" s="5611"/>
      <c r="D945" s="5614"/>
      <c r="E945" s="4927" t="s">
        <v>734</v>
      </c>
      <c r="F945" s="4928">
        <f t="shared" ref="F945:F948" si="108">SUM(G945:J945)</f>
        <v>44818843</v>
      </c>
      <c r="G945" s="4928"/>
      <c r="H945" s="4928">
        <v>44818843</v>
      </c>
      <c r="I945" s="4928"/>
      <c r="J945" s="4929"/>
    </row>
    <row r="946" spans="1:10" s="4930" customFormat="1" ht="15" customHeight="1">
      <c r="A946" s="5606"/>
      <c r="B946" s="5609"/>
      <c r="C946" s="5612"/>
      <c r="D946" s="5615"/>
      <c r="E946" s="4927" t="s">
        <v>736</v>
      </c>
      <c r="F946" s="4928">
        <f t="shared" si="108"/>
        <v>8934115</v>
      </c>
      <c r="G946" s="4928">
        <v>8934115</v>
      </c>
      <c r="H946" s="4928"/>
      <c r="I946" s="4928"/>
      <c r="J946" s="4929"/>
    </row>
    <row r="947" spans="1:10" s="4930" customFormat="1" ht="15" hidden="1" customHeight="1">
      <c r="A947" s="4975"/>
      <c r="B947" s="4976"/>
      <c r="C947" s="4977"/>
      <c r="D947" s="4978"/>
      <c r="E947" s="4927" t="s">
        <v>1053</v>
      </c>
      <c r="F947" s="4928">
        <f t="shared" si="108"/>
        <v>0</v>
      </c>
      <c r="G947" s="4928"/>
      <c r="H947" s="4928"/>
      <c r="I947" s="4928"/>
      <c r="J947" s="4929"/>
    </row>
    <row r="948" spans="1:10" s="4930" customFormat="1" ht="15" hidden="1" customHeight="1">
      <c r="A948" s="4979"/>
      <c r="B948" s="4980"/>
      <c r="C948" s="4981"/>
      <c r="D948" s="4982"/>
      <c r="E948" s="4933">
        <v>6069</v>
      </c>
      <c r="F948" s="4928">
        <f t="shared" si="108"/>
        <v>0</v>
      </c>
      <c r="G948" s="4928"/>
      <c r="H948" s="4928"/>
      <c r="I948" s="4928"/>
      <c r="J948" s="4929"/>
    </row>
    <row r="949" spans="1:10" s="4930" customFormat="1" ht="22.5">
      <c r="A949" s="5638" t="s">
        <v>1164</v>
      </c>
      <c r="B949" s="5639" t="s">
        <v>1244</v>
      </c>
      <c r="C949" s="5640">
        <v>600</v>
      </c>
      <c r="D949" s="5641" t="s">
        <v>727</v>
      </c>
      <c r="E949" s="4916" t="s">
        <v>1152</v>
      </c>
      <c r="F949" s="4917">
        <f>SUM(F950,F957)</f>
        <v>46776063</v>
      </c>
      <c r="G949" s="4917">
        <f>SUM(G950,G957)</f>
        <v>9396767</v>
      </c>
      <c r="H949" s="4917">
        <f>SUM(H950,H957)</f>
        <v>37379296</v>
      </c>
      <c r="I949" s="4917">
        <f>SUM(I950,I957)</f>
        <v>0</v>
      </c>
      <c r="J949" s="4918">
        <f>SUM(J950,J957)</f>
        <v>0</v>
      </c>
    </row>
    <row r="950" spans="1:10" s="4930" customFormat="1" ht="12" customHeight="1">
      <c r="A950" s="5638"/>
      <c r="B950" s="5639"/>
      <c r="C950" s="5640"/>
      <c r="D950" s="5641"/>
      <c r="E950" s="4921" t="s">
        <v>780</v>
      </c>
      <c r="F950" s="4922">
        <f>SUM(F951,F954)</f>
        <v>0</v>
      </c>
      <c r="G950" s="4922">
        <f>SUM(G951,G954)</f>
        <v>0</v>
      </c>
      <c r="H950" s="4922">
        <f>SUM(H951,H954)</f>
        <v>0</v>
      </c>
      <c r="I950" s="4922">
        <f>SUM(I951,I954)</f>
        <v>0</v>
      </c>
      <c r="J950" s="4923">
        <f>SUM(J951,J954)</f>
        <v>0</v>
      </c>
    </row>
    <row r="951" spans="1:10" s="4930" customFormat="1" ht="15" hidden="1" customHeight="1">
      <c r="A951" s="5638"/>
      <c r="B951" s="5639"/>
      <c r="C951" s="5640"/>
      <c r="D951" s="5641"/>
      <c r="E951" s="4924" t="s">
        <v>1154</v>
      </c>
      <c r="F951" s="4925">
        <f>SUM(F952:F953)</f>
        <v>0</v>
      </c>
      <c r="G951" s="4925">
        <f>SUM(G952:G953)</f>
        <v>0</v>
      </c>
      <c r="H951" s="4925">
        <f>SUM(H952:H953)</f>
        <v>0</v>
      </c>
      <c r="I951" s="4925">
        <f>SUM(I952:I953)</f>
        <v>0</v>
      </c>
      <c r="J951" s="4926">
        <f>SUM(J952:J953)</f>
        <v>0</v>
      </c>
    </row>
    <row r="952" spans="1:10" s="4930" customFormat="1" ht="15" hidden="1" customHeight="1">
      <c r="A952" s="5638"/>
      <c r="B952" s="5639"/>
      <c r="C952" s="5640"/>
      <c r="D952" s="5641"/>
      <c r="E952" s="4927"/>
      <c r="F952" s="4928">
        <f>SUM(G952:J952)</f>
        <v>0</v>
      </c>
      <c r="G952" s="4928"/>
      <c r="H952" s="4928"/>
      <c r="I952" s="4928"/>
      <c r="J952" s="4929"/>
    </row>
    <row r="953" spans="1:10" s="4930" customFormat="1" ht="15" hidden="1" customHeight="1">
      <c r="A953" s="5638"/>
      <c r="B953" s="5639"/>
      <c r="C953" s="5640"/>
      <c r="D953" s="5641"/>
      <c r="E953" s="4927"/>
      <c r="F953" s="4928">
        <f>SUM(G953:J953)</f>
        <v>0</v>
      </c>
      <c r="G953" s="4928"/>
      <c r="H953" s="4928"/>
      <c r="I953" s="4928"/>
      <c r="J953" s="4929"/>
    </row>
    <row r="954" spans="1:10" s="4930" customFormat="1" ht="15" hidden="1" customHeight="1">
      <c r="A954" s="5638"/>
      <c r="B954" s="5639"/>
      <c r="C954" s="5640"/>
      <c r="D954" s="5641"/>
      <c r="E954" s="4924" t="s">
        <v>1155</v>
      </c>
      <c r="F954" s="4925">
        <f>SUM(F955:F956)</f>
        <v>0</v>
      </c>
      <c r="G954" s="4925">
        <f>SUM(G955:G956)</f>
        <v>0</v>
      </c>
      <c r="H954" s="4925">
        <f>SUM(H955:H956)</f>
        <v>0</v>
      </c>
      <c r="I954" s="4925">
        <f>SUM(I955:I956)</f>
        <v>0</v>
      </c>
      <c r="J954" s="4926">
        <f>SUM(J955:J956)</f>
        <v>0</v>
      </c>
    </row>
    <row r="955" spans="1:10" s="4930" customFormat="1" ht="15" hidden="1" customHeight="1">
      <c r="A955" s="5638"/>
      <c r="B955" s="5639"/>
      <c r="C955" s="5640"/>
      <c r="D955" s="5641"/>
      <c r="E955" s="4927"/>
      <c r="F955" s="4928">
        <f>SUM(G955:J955)</f>
        <v>0</v>
      </c>
      <c r="G955" s="4928"/>
      <c r="H955" s="4928"/>
      <c r="I955" s="4928"/>
      <c r="J955" s="4929"/>
    </row>
    <row r="956" spans="1:10" s="4930" customFormat="1" ht="15" hidden="1" customHeight="1">
      <c r="A956" s="5638"/>
      <c r="B956" s="5639"/>
      <c r="C956" s="5640"/>
      <c r="D956" s="5641"/>
      <c r="E956" s="4927"/>
      <c r="F956" s="4928">
        <f>SUM(G956:J956)</f>
        <v>0</v>
      </c>
      <c r="G956" s="4928"/>
      <c r="H956" s="4928"/>
      <c r="I956" s="4928"/>
      <c r="J956" s="4929"/>
    </row>
    <row r="957" spans="1:10" s="4930" customFormat="1" ht="15" customHeight="1">
      <c r="A957" s="5638"/>
      <c r="B957" s="5639"/>
      <c r="C957" s="5640"/>
      <c r="D957" s="5641"/>
      <c r="E957" s="4931" t="s">
        <v>1156</v>
      </c>
      <c r="F957" s="4922">
        <f>SUM(F958:F961)</f>
        <v>46776063</v>
      </c>
      <c r="G957" s="4922">
        <f>SUM(G958:G961)</f>
        <v>9396767</v>
      </c>
      <c r="H957" s="4922">
        <f>SUM(H958:H961)</f>
        <v>37379296</v>
      </c>
      <c r="I957" s="4922">
        <f>SUM(I958:I961)</f>
        <v>0</v>
      </c>
      <c r="J957" s="4923">
        <f>SUM(J958:J961)</f>
        <v>0</v>
      </c>
    </row>
    <row r="958" spans="1:10" s="4930" customFormat="1" ht="15" customHeight="1">
      <c r="A958" s="5638"/>
      <c r="B958" s="5639"/>
      <c r="C958" s="5640"/>
      <c r="D958" s="5641"/>
      <c r="E958" s="4927" t="s">
        <v>734</v>
      </c>
      <c r="F958" s="4928">
        <f t="shared" ref="F958:F961" si="109">SUM(G958:J958)</f>
        <v>37379296</v>
      </c>
      <c r="G958" s="4928"/>
      <c r="H958" s="4928">
        <v>37379296</v>
      </c>
      <c r="I958" s="4928"/>
      <c r="J958" s="4929"/>
    </row>
    <row r="959" spans="1:10" s="4930" customFormat="1" ht="15" customHeight="1">
      <c r="A959" s="5638"/>
      <c r="B959" s="5639"/>
      <c r="C959" s="5640"/>
      <c r="D959" s="5641"/>
      <c r="E959" s="4927" t="s">
        <v>736</v>
      </c>
      <c r="F959" s="4928">
        <f t="shared" si="109"/>
        <v>9112355</v>
      </c>
      <c r="G959" s="4928">
        <v>9112355</v>
      </c>
      <c r="H959" s="4928"/>
      <c r="I959" s="4928"/>
      <c r="J959" s="4929"/>
    </row>
    <row r="960" spans="1:10" s="4930" customFormat="1" ht="15" hidden="1" customHeight="1">
      <c r="A960" s="5638"/>
      <c r="B960" s="5639"/>
      <c r="C960" s="5640"/>
      <c r="D960" s="5641"/>
      <c r="E960" s="4927" t="s">
        <v>1053</v>
      </c>
      <c r="F960" s="4928">
        <f t="shared" si="109"/>
        <v>0</v>
      </c>
      <c r="G960" s="4928"/>
      <c r="H960" s="4928"/>
      <c r="I960" s="4928"/>
      <c r="J960" s="4929"/>
    </row>
    <row r="961" spans="1:10" s="4930" customFormat="1" ht="12.75" customHeight="1">
      <c r="A961" s="5638"/>
      <c r="B961" s="5639"/>
      <c r="C961" s="5640"/>
      <c r="D961" s="5641"/>
      <c r="E961" s="4933">
        <v>6069</v>
      </c>
      <c r="F961" s="4928">
        <f t="shared" si="109"/>
        <v>284412</v>
      </c>
      <c r="G961" s="4928">
        <v>284412</v>
      </c>
      <c r="H961" s="4928"/>
      <c r="I961" s="4928"/>
      <c r="J961" s="4929"/>
    </row>
    <row r="962" spans="1:10" s="4930" customFormat="1" ht="22.5">
      <c r="A962" s="5638" t="s">
        <v>1167</v>
      </c>
      <c r="B962" s="5639" t="s">
        <v>1245</v>
      </c>
      <c r="C962" s="5640">
        <v>600</v>
      </c>
      <c r="D962" s="5641" t="s">
        <v>727</v>
      </c>
      <c r="E962" s="4916" t="s">
        <v>1152</v>
      </c>
      <c r="F962" s="4917">
        <f>SUM(F963,F970)</f>
        <v>2550836</v>
      </c>
      <c r="G962" s="4917">
        <f>SUM(G963,G970)</f>
        <v>658602</v>
      </c>
      <c r="H962" s="4917">
        <f>SUM(H963,H970)</f>
        <v>1892234</v>
      </c>
      <c r="I962" s="4917">
        <f>SUM(I963,I970)</f>
        <v>0</v>
      </c>
      <c r="J962" s="4918">
        <f>SUM(J963,J970)</f>
        <v>0</v>
      </c>
    </row>
    <row r="963" spans="1:10" s="4930" customFormat="1" ht="15" customHeight="1">
      <c r="A963" s="5638"/>
      <c r="B963" s="5639"/>
      <c r="C963" s="5640"/>
      <c r="D963" s="5641"/>
      <c r="E963" s="4921" t="s">
        <v>780</v>
      </c>
      <c r="F963" s="4922">
        <f>SUM(F964,F967)</f>
        <v>0</v>
      </c>
      <c r="G963" s="4922">
        <f>SUM(G964,G967)</f>
        <v>0</v>
      </c>
      <c r="H963" s="4922">
        <f>SUM(H964,H967)</f>
        <v>0</v>
      </c>
      <c r="I963" s="4922">
        <f>SUM(I964,I967)</f>
        <v>0</v>
      </c>
      <c r="J963" s="4923">
        <f>SUM(J964,J967)</f>
        <v>0</v>
      </c>
    </row>
    <row r="964" spans="1:10" s="4930" customFormat="1" ht="15" hidden="1" customHeight="1">
      <c r="A964" s="5638"/>
      <c r="B964" s="5639"/>
      <c r="C964" s="5640"/>
      <c r="D964" s="5641"/>
      <c r="E964" s="4924" t="s">
        <v>1154</v>
      </c>
      <c r="F964" s="4925">
        <f>SUM(F965:F966)</f>
        <v>0</v>
      </c>
      <c r="G964" s="4925">
        <f>SUM(G965:G966)</f>
        <v>0</v>
      </c>
      <c r="H964" s="4925">
        <f>SUM(H965:H966)</f>
        <v>0</v>
      </c>
      <c r="I964" s="4925">
        <f>SUM(I965:I966)</f>
        <v>0</v>
      </c>
      <c r="J964" s="4926">
        <f>SUM(J965:J966)</f>
        <v>0</v>
      </c>
    </row>
    <row r="965" spans="1:10" s="4930" customFormat="1" ht="15" hidden="1" customHeight="1">
      <c r="A965" s="5638"/>
      <c r="B965" s="5639"/>
      <c r="C965" s="5640"/>
      <c r="D965" s="5641"/>
      <c r="E965" s="4927"/>
      <c r="F965" s="4928">
        <f>SUM(G965:J965)</f>
        <v>0</v>
      </c>
      <c r="G965" s="4928"/>
      <c r="H965" s="4928"/>
      <c r="I965" s="4928"/>
      <c r="J965" s="4929"/>
    </row>
    <row r="966" spans="1:10" s="4930" customFormat="1" ht="15" hidden="1" customHeight="1">
      <c r="A966" s="5638"/>
      <c r="B966" s="5639"/>
      <c r="C966" s="5640"/>
      <c r="D966" s="5641"/>
      <c r="E966" s="4927"/>
      <c r="F966" s="4928">
        <f>SUM(G966:J966)</f>
        <v>0</v>
      </c>
      <c r="G966" s="4928"/>
      <c r="H966" s="4928"/>
      <c r="I966" s="4928"/>
      <c r="J966" s="4929"/>
    </row>
    <row r="967" spans="1:10" s="4930" customFormat="1" ht="15" hidden="1" customHeight="1">
      <c r="A967" s="5638"/>
      <c r="B967" s="5639"/>
      <c r="C967" s="5640"/>
      <c r="D967" s="5641"/>
      <c r="E967" s="4924" t="s">
        <v>1155</v>
      </c>
      <c r="F967" s="4925">
        <f>SUM(F968:F969)</f>
        <v>0</v>
      </c>
      <c r="G967" s="4925">
        <f>SUM(G968:G969)</f>
        <v>0</v>
      </c>
      <c r="H967" s="4925">
        <f>SUM(H968:H969)</f>
        <v>0</v>
      </c>
      <c r="I967" s="4925">
        <f>SUM(I968:I969)</f>
        <v>0</v>
      </c>
      <c r="J967" s="4926">
        <f>SUM(J968:J969)</f>
        <v>0</v>
      </c>
    </row>
    <row r="968" spans="1:10" s="4930" customFormat="1" ht="15" hidden="1" customHeight="1">
      <c r="A968" s="5638"/>
      <c r="B968" s="5639"/>
      <c r="C968" s="5640"/>
      <c r="D968" s="5641"/>
      <c r="E968" s="4927"/>
      <c r="F968" s="4928">
        <f>SUM(G968:J968)</f>
        <v>0</v>
      </c>
      <c r="G968" s="4928"/>
      <c r="H968" s="4928"/>
      <c r="I968" s="4928"/>
      <c r="J968" s="4929"/>
    </row>
    <row r="969" spans="1:10" s="4930" customFormat="1" ht="15" hidden="1" customHeight="1">
      <c r="A969" s="5638"/>
      <c r="B969" s="5639"/>
      <c r="C969" s="5640"/>
      <c r="D969" s="5641"/>
      <c r="E969" s="4927"/>
      <c r="F969" s="4928">
        <f>SUM(G969:J969)</f>
        <v>0</v>
      </c>
      <c r="G969" s="4928"/>
      <c r="H969" s="4928"/>
      <c r="I969" s="4928"/>
      <c r="J969" s="4929"/>
    </row>
    <row r="970" spans="1:10" s="4930" customFormat="1" ht="15" customHeight="1">
      <c r="A970" s="5638"/>
      <c r="B970" s="5639"/>
      <c r="C970" s="5640"/>
      <c r="D970" s="5641"/>
      <c r="E970" s="4931" t="s">
        <v>1156</v>
      </c>
      <c r="F970" s="4922">
        <f>SUM(F971:F974)</f>
        <v>2550836</v>
      </c>
      <c r="G970" s="4922">
        <f>SUM(G971:G974)</f>
        <v>658602</v>
      </c>
      <c r="H970" s="4922">
        <f>SUM(H971:H974)</f>
        <v>1892234</v>
      </c>
      <c r="I970" s="4922">
        <f>SUM(I971:I974)</f>
        <v>0</v>
      </c>
      <c r="J970" s="4923">
        <f>SUM(J971:J974)</f>
        <v>0</v>
      </c>
    </row>
    <row r="971" spans="1:10" s="4930" customFormat="1" ht="12.75" customHeight="1">
      <c r="A971" s="5638"/>
      <c r="B971" s="5639"/>
      <c r="C971" s="5640"/>
      <c r="D971" s="5641"/>
      <c r="E971" s="4927" t="s">
        <v>734</v>
      </c>
      <c r="F971" s="4928">
        <f t="shared" ref="F971:F974" si="110">SUM(G971:J971)</f>
        <v>1892234</v>
      </c>
      <c r="G971" s="4928"/>
      <c r="H971" s="4928">
        <v>1892234</v>
      </c>
      <c r="I971" s="4928"/>
      <c r="J971" s="4929"/>
    </row>
    <row r="972" spans="1:10" s="4930" customFormat="1" ht="12.75" customHeight="1">
      <c r="A972" s="5638"/>
      <c r="B972" s="5639"/>
      <c r="C972" s="5640"/>
      <c r="D972" s="5641"/>
      <c r="E972" s="4927" t="s">
        <v>736</v>
      </c>
      <c r="F972" s="4928">
        <f t="shared" si="110"/>
        <v>658602</v>
      </c>
      <c r="G972" s="4928">
        <v>658602</v>
      </c>
      <c r="H972" s="4928"/>
      <c r="I972" s="4928"/>
      <c r="J972" s="4929"/>
    </row>
    <row r="973" spans="1:10" s="4930" customFormat="1" ht="15" hidden="1" customHeight="1">
      <c r="A973" s="5638"/>
      <c r="B973" s="5639"/>
      <c r="C973" s="5640"/>
      <c r="D973" s="5641"/>
      <c r="E973" s="4927" t="s">
        <v>1053</v>
      </c>
      <c r="F973" s="4928">
        <f t="shared" si="110"/>
        <v>0</v>
      </c>
      <c r="G973" s="4928"/>
      <c r="H973" s="4928"/>
      <c r="I973" s="4928"/>
      <c r="J973" s="4929"/>
    </row>
    <row r="974" spans="1:10" s="4930" customFormat="1" ht="15" hidden="1" customHeight="1">
      <c r="A974" s="5638"/>
      <c r="B974" s="5639"/>
      <c r="C974" s="5640"/>
      <c r="D974" s="5641"/>
      <c r="E974" s="4933">
        <v>6069</v>
      </c>
      <c r="F974" s="4928">
        <f t="shared" si="110"/>
        <v>0</v>
      </c>
      <c r="G974" s="4928"/>
      <c r="H974" s="4928"/>
      <c r="I974" s="4928"/>
      <c r="J974" s="4929"/>
    </row>
    <row r="975" spans="1:10" s="4930" customFormat="1" ht="22.5">
      <c r="A975" s="5638" t="s">
        <v>1169</v>
      </c>
      <c r="B975" s="5639" t="s">
        <v>1246</v>
      </c>
      <c r="C975" s="5640">
        <v>600</v>
      </c>
      <c r="D975" s="5641" t="s">
        <v>727</v>
      </c>
      <c r="E975" s="4916" t="s">
        <v>1152</v>
      </c>
      <c r="F975" s="4917">
        <f>SUM(F976,F983)</f>
        <v>312799</v>
      </c>
      <c r="G975" s="4917">
        <f>SUM(G976,G983)</f>
        <v>60344</v>
      </c>
      <c r="H975" s="4917">
        <f>SUM(H976,H983)</f>
        <v>252455</v>
      </c>
      <c r="I975" s="4917">
        <f>SUM(I976,I983)</f>
        <v>0</v>
      </c>
      <c r="J975" s="4918">
        <f>SUM(J976,J983)</f>
        <v>0</v>
      </c>
    </row>
    <row r="976" spans="1:10" s="4930" customFormat="1" ht="12" customHeight="1">
      <c r="A976" s="5638"/>
      <c r="B976" s="5639"/>
      <c r="C976" s="5640"/>
      <c r="D976" s="5641"/>
      <c r="E976" s="4921" t="s">
        <v>780</v>
      </c>
      <c r="F976" s="4922">
        <f>SUM(F977,F980)</f>
        <v>0</v>
      </c>
      <c r="G976" s="4922">
        <f>SUM(G977,G980)</f>
        <v>0</v>
      </c>
      <c r="H976" s="4922">
        <f>SUM(H977,H980)</f>
        <v>0</v>
      </c>
      <c r="I976" s="4922">
        <f>SUM(I977,I980)</f>
        <v>0</v>
      </c>
      <c r="J976" s="4923">
        <f>SUM(J977,J980)</f>
        <v>0</v>
      </c>
    </row>
    <row r="977" spans="1:10" s="4930" customFormat="1" ht="15" hidden="1" customHeight="1">
      <c r="A977" s="5638"/>
      <c r="B977" s="5639"/>
      <c r="C977" s="5640"/>
      <c r="D977" s="5641"/>
      <c r="E977" s="4924" t="s">
        <v>1154</v>
      </c>
      <c r="F977" s="4925">
        <f>SUM(F978:F979)</f>
        <v>0</v>
      </c>
      <c r="G977" s="4925">
        <f>SUM(G978:G979)</f>
        <v>0</v>
      </c>
      <c r="H977" s="4925">
        <f>SUM(H978:H979)</f>
        <v>0</v>
      </c>
      <c r="I977" s="4925">
        <f>SUM(I978:I979)</f>
        <v>0</v>
      </c>
      <c r="J977" s="4926">
        <f>SUM(J978:J979)</f>
        <v>0</v>
      </c>
    </row>
    <row r="978" spans="1:10" s="4930" customFormat="1" ht="15" hidden="1" customHeight="1">
      <c r="A978" s="5638"/>
      <c r="B978" s="5639"/>
      <c r="C978" s="5640"/>
      <c r="D978" s="5641"/>
      <c r="E978" s="4927"/>
      <c r="F978" s="4928">
        <f>SUM(G978:J978)</f>
        <v>0</v>
      </c>
      <c r="G978" s="4928"/>
      <c r="H978" s="4928"/>
      <c r="I978" s="4928"/>
      <c r="J978" s="4929"/>
    </row>
    <row r="979" spans="1:10" s="4930" customFormat="1" ht="15" hidden="1" customHeight="1">
      <c r="A979" s="5638"/>
      <c r="B979" s="5639"/>
      <c r="C979" s="5640"/>
      <c r="D979" s="5641"/>
      <c r="E979" s="4927"/>
      <c r="F979" s="4928">
        <f>SUM(G979:J979)</f>
        <v>0</v>
      </c>
      <c r="G979" s="4928"/>
      <c r="H979" s="4928"/>
      <c r="I979" s="4928"/>
      <c r="J979" s="4929"/>
    </row>
    <row r="980" spans="1:10" s="4930" customFormat="1" ht="15" hidden="1" customHeight="1">
      <c r="A980" s="5638"/>
      <c r="B980" s="5639"/>
      <c r="C980" s="5640"/>
      <c r="D980" s="5641"/>
      <c r="E980" s="4924" t="s">
        <v>1155</v>
      </c>
      <c r="F980" s="4925">
        <f>SUM(F981:F982)</f>
        <v>0</v>
      </c>
      <c r="G980" s="4925">
        <f>SUM(G981:G982)</f>
        <v>0</v>
      </c>
      <c r="H980" s="4925">
        <f>SUM(H981:H982)</f>
        <v>0</v>
      </c>
      <c r="I980" s="4925">
        <f>SUM(I981:I982)</f>
        <v>0</v>
      </c>
      <c r="J980" s="4926">
        <f>SUM(J981:J982)</f>
        <v>0</v>
      </c>
    </row>
    <row r="981" spans="1:10" s="4930" customFormat="1" ht="15" hidden="1" customHeight="1">
      <c r="A981" s="5638"/>
      <c r="B981" s="5639"/>
      <c r="C981" s="5640"/>
      <c r="D981" s="5641"/>
      <c r="E981" s="4927"/>
      <c r="F981" s="4928">
        <f>SUM(G981:J981)</f>
        <v>0</v>
      </c>
      <c r="G981" s="4928"/>
      <c r="H981" s="4928"/>
      <c r="I981" s="4928"/>
      <c r="J981" s="4929"/>
    </row>
    <row r="982" spans="1:10" s="4930" customFormat="1" ht="15" hidden="1" customHeight="1">
      <c r="A982" s="5638"/>
      <c r="B982" s="5639"/>
      <c r="C982" s="5640"/>
      <c r="D982" s="5641"/>
      <c r="E982" s="4927"/>
      <c r="F982" s="4928">
        <f>SUM(G982:J982)</f>
        <v>0</v>
      </c>
      <c r="G982" s="4928"/>
      <c r="H982" s="4928"/>
      <c r="I982" s="4928"/>
      <c r="J982" s="4929"/>
    </row>
    <row r="983" spans="1:10" s="4930" customFormat="1" ht="15" customHeight="1">
      <c r="A983" s="5638"/>
      <c r="B983" s="5639"/>
      <c r="C983" s="5640"/>
      <c r="D983" s="5641"/>
      <c r="E983" s="4931" t="s">
        <v>1156</v>
      </c>
      <c r="F983" s="4922">
        <f>SUM(F984:F987)</f>
        <v>312799</v>
      </c>
      <c r="G983" s="4922">
        <f>SUM(G984:G987)</f>
        <v>60344</v>
      </c>
      <c r="H983" s="4922">
        <f>SUM(H984:H987)</f>
        <v>252455</v>
      </c>
      <c r="I983" s="4922">
        <f>SUM(I984:I987)</f>
        <v>0</v>
      </c>
      <c r="J983" s="4923">
        <f>SUM(J984:J987)</f>
        <v>0</v>
      </c>
    </row>
    <row r="984" spans="1:10" s="4930" customFormat="1" ht="12.75" customHeight="1">
      <c r="A984" s="5638"/>
      <c r="B984" s="5639"/>
      <c r="C984" s="5640"/>
      <c r="D984" s="5641"/>
      <c r="E984" s="4927" t="s">
        <v>734</v>
      </c>
      <c r="F984" s="4928">
        <f t="shared" ref="F984:F987" si="111">SUM(G984:J984)</f>
        <v>252455</v>
      </c>
      <c r="G984" s="4928"/>
      <c r="H984" s="4928">
        <v>252455</v>
      </c>
      <c r="I984" s="4928"/>
      <c r="J984" s="4929"/>
    </row>
    <row r="985" spans="1:10" s="4930" customFormat="1" ht="12.75" customHeight="1">
      <c r="A985" s="5638"/>
      <c r="B985" s="5639"/>
      <c r="C985" s="5640"/>
      <c r="D985" s="5641"/>
      <c r="E985" s="4927" t="s">
        <v>736</v>
      </c>
      <c r="F985" s="4928">
        <f t="shared" si="111"/>
        <v>60344</v>
      </c>
      <c r="G985" s="4928">
        <v>60344</v>
      </c>
      <c r="H985" s="4928"/>
      <c r="I985" s="4928"/>
      <c r="J985" s="4929"/>
    </row>
    <row r="986" spans="1:10" s="4930" customFormat="1" ht="15" hidden="1" customHeight="1">
      <c r="A986" s="5638"/>
      <c r="B986" s="5639"/>
      <c r="C986" s="5640"/>
      <c r="D986" s="5641"/>
      <c r="E986" s="4927" t="s">
        <v>1053</v>
      </c>
      <c r="F986" s="4928">
        <f t="shared" si="111"/>
        <v>0</v>
      </c>
      <c r="G986" s="4928"/>
      <c r="H986" s="4928"/>
      <c r="I986" s="4928"/>
      <c r="J986" s="4929"/>
    </row>
    <row r="987" spans="1:10" s="4930" customFormat="1" ht="15" hidden="1" customHeight="1">
      <c r="A987" s="5638"/>
      <c r="B987" s="5639"/>
      <c r="C987" s="5640"/>
      <c r="D987" s="5641"/>
      <c r="E987" s="4933">
        <v>6069</v>
      </c>
      <c r="F987" s="4928">
        <f t="shared" si="111"/>
        <v>0</v>
      </c>
      <c r="G987" s="4928"/>
      <c r="H987" s="4928"/>
      <c r="I987" s="4928"/>
      <c r="J987" s="4929"/>
    </row>
    <row r="988" spans="1:10" s="4930" customFormat="1" ht="22.5">
      <c r="A988" s="5604" t="s">
        <v>1171</v>
      </c>
      <c r="B988" s="5607" t="s">
        <v>1247</v>
      </c>
      <c r="C988" s="5610">
        <v>600</v>
      </c>
      <c r="D988" s="5613" t="s">
        <v>727</v>
      </c>
      <c r="E988" s="4916" t="s">
        <v>1152</v>
      </c>
      <c r="F988" s="4917">
        <f>SUM(F989,F996)</f>
        <v>86066126</v>
      </c>
      <c r="G988" s="4917">
        <f>SUM(G989,G996)</f>
        <v>35878095</v>
      </c>
      <c r="H988" s="4917">
        <f>SUM(H989,H996)</f>
        <v>50188031</v>
      </c>
      <c r="I988" s="4917">
        <f>SUM(I989,I996)</f>
        <v>0</v>
      </c>
      <c r="J988" s="4918">
        <f>SUM(J989,J996)</f>
        <v>0</v>
      </c>
    </row>
    <row r="989" spans="1:10" s="4930" customFormat="1" ht="15" customHeight="1">
      <c r="A989" s="5605"/>
      <c r="B989" s="5608"/>
      <c r="C989" s="5611"/>
      <c r="D989" s="5614"/>
      <c r="E989" s="4921" t="s">
        <v>780</v>
      </c>
      <c r="F989" s="4922">
        <f>SUM(F990,F993)</f>
        <v>0</v>
      </c>
      <c r="G989" s="4922">
        <f>SUM(G990,G993)</f>
        <v>0</v>
      </c>
      <c r="H989" s="4922">
        <f>SUM(H990,H993)</f>
        <v>0</v>
      </c>
      <c r="I989" s="4922">
        <f>SUM(I990,I993)</f>
        <v>0</v>
      </c>
      <c r="J989" s="4923">
        <f>SUM(J990,J993)</f>
        <v>0</v>
      </c>
    </row>
    <row r="990" spans="1:10" s="4930" customFormat="1" ht="15" hidden="1" customHeight="1">
      <c r="A990" s="5605"/>
      <c r="B990" s="5608"/>
      <c r="C990" s="5611"/>
      <c r="D990" s="5614"/>
      <c r="E990" s="4924" t="s">
        <v>1154</v>
      </c>
      <c r="F990" s="4925">
        <f>SUM(F991:F992)</f>
        <v>0</v>
      </c>
      <c r="G990" s="4925">
        <f>SUM(G991:G992)</f>
        <v>0</v>
      </c>
      <c r="H990" s="4925">
        <f>SUM(H991:H992)</f>
        <v>0</v>
      </c>
      <c r="I990" s="4925">
        <f>SUM(I991:I992)</f>
        <v>0</v>
      </c>
      <c r="J990" s="4926">
        <f>SUM(J991:J992)</f>
        <v>0</v>
      </c>
    </row>
    <row r="991" spans="1:10" s="4930" customFormat="1" ht="15" hidden="1" customHeight="1">
      <c r="A991" s="5605"/>
      <c r="B991" s="5608"/>
      <c r="C991" s="5611"/>
      <c r="D991" s="5614"/>
      <c r="E991" s="4927"/>
      <c r="F991" s="4928">
        <f>SUM(G991:J991)</f>
        <v>0</v>
      </c>
      <c r="G991" s="4928"/>
      <c r="H991" s="4928"/>
      <c r="I991" s="4928"/>
      <c r="J991" s="4929"/>
    </row>
    <row r="992" spans="1:10" s="4930" customFormat="1" ht="15" hidden="1" customHeight="1">
      <c r="A992" s="5605"/>
      <c r="B992" s="5608"/>
      <c r="C992" s="5611"/>
      <c r="D992" s="5614"/>
      <c r="E992" s="4927"/>
      <c r="F992" s="4928">
        <f>SUM(G992:J992)</f>
        <v>0</v>
      </c>
      <c r="G992" s="4928"/>
      <c r="H992" s="4928"/>
      <c r="I992" s="4928"/>
      <c r="J992" s="4929"/>
    </row>
    <row r="993" spans="1:10" s="4930" customFormat="1" ht="15" hidden="1" customHeight="1">
      <c r="A993" s="5605"/>
      <c r="B993" s="5608"/>
      <c r="C993" s="5611"/>
      <c r="D993" s="5614"/>
      <c r="E993" s="4924" t="s">
        <v>1155</v>
      </c>
      <c r="F993" s="4925">
        <f>SUM(F994:F995)</f>
        <v>0</v>
      </c>
      <c r="G993" s="4925">
        <f>SUM(G994:G995)</f>
        <v>0</v>
      </c>
      <c r="H993" s="4925">
        <f>SUM(H994:H995)</f>
        <v>0</v>
      </c>
      <c r="I993" s="4925">
        <f>SUM(I994:I995)</f>
        <v>0</v>
      </c>
      <c r="J993" s="4926">
        <f>SUM(J994:J995)</f>
        <v>0</v>
      </c>
    </row>
    <row r="994" spans="1:10" s="4930" customFormat="1" ht="19.5" hidden="1" customHeight="1">
      <c r="A994" s="5605"/>
      <c r="B994" s="5608"/>
      <c r="C994" s="5611"/>
      <c r="D994" s="5614"/>
      <c r="E994" s="4927"/>
      <c r="F994" s="4928">
        <f>SUM(G994:J994)</f>
        <v>0</v>
      </c>
      <c r="G994" s="4928"/>
      <c r="H994" s="4928"/>
      <c r="I994" s="4928"/>
      <c r="J994" s="4929"/>
    </row>
    <row r="995" spans="1:10" s="4930" customFormat="1" ht="19.5" hidden="1" customHeight="1">
      <c r="A995" s="5605"/>
      <c r="B995" s="5608"/>
      <c r="C995" s="5611"/>
      <c r="D995" s="5614"/>
      <c r="E995" s="4927"/>
      <c r="F995" s="4928">
        <f>SUM(G995:J995)</f>
        <v>0</v>
      </c>
      <c r="G995" s="4928"/>
      <c r="H995" s="4928"/>
      <c r="I995" s="4928"/>
      <c r="J995" s="4929"/>
    </row>
    <row r="996" spans="1:10" s="4930" customFormat="1" ht="19.5" customHeight="1">
      <c r="A996" s="5605"/>
      <c r="B996" s="5608"/>
      <c r="C996" s="5611"/>
      <c r="D996" s="5614"/>
      <c r="E996" s="4931" t="s">
        <v>1156</v>
      </c>
      <c r="F996" s="4922">
        <f>SUM(F997:F1000)</f>
        <v>86066126</v>
      </c>
      <c r="G996" s="4922">
        <f>SUM(G997:G1000)</f>
        <v>35878095</v>
      </c>
      <c r="H996" s="4922">
        <f>SUM(H997:H1000)</f>
        <v>50188031</v>
      </c>
      <c r="I996" s="4922">
        <f>SUM(I997:I1000)</f>
        <v>0</v>
      </c>
      <c r="J996" s="4923">
        <f>SUM(J997:J1000)</f>
        <v>0</v>
      </c>
    </row>
    <row r="997" spans="1:10" s="4930" customFormat="1" ht="15" customHeight="1">
      <c r="A997" s="5605"/>
      <c r="B997" s="5608"/>
      <c r="C997" s="5611"/>
      <c r="D997" s="5614"/>
      <c r="E997" s="4933">
        <v>6057</v>
      </c>
      <c r="F997" s="4928">
        <f t="shared" ref="F997:F1000" si="112">SUM(G997:J997)</f>
        <v>50188031</v>
      </c>
      <c r="G997" s="4928"/>
      <c r="H997" s="4928">
        <v>50188031</v>
      </c>
      <c r="I997" s="4928"/>
      <c r="J997" s="4929"/>
    </row>
    <row r="998" spans="1:10" s="4930" customFormat="1" ht="15" customHeight="1">
      <c r="A998" s="5605"/>
      <c r="B998" s="5608"/>
      <c r="C998" s="5611"/>
      <c r="D998" s="5614"/>
      <c r="E998" s="4933">
        <v>6059</v>
      </c>
      <c r="F998" s="4928">
        <f t="shared" si="112"/>
        <v>35878095</v>
      </c>
      <c r="G998" s="4928">
        <v>35878095</v>
      </c>
      <c r="H998" s="4928"/>
      <c r="I998" s="4928"/>
      <c r="J998" s="4929"/>
    </row>
    <row r="999" spans="1:10" s="4930" customFormat="1" ht="15" hidden="1" customHeight="1">
      <c r="A999" s="5605"/>
      <c r="B999" s="5608"/>
      <c r="C999" s="5611"/>
      <c r="D999" s="5614"/>
      <c r="E999" s="4927" t="s">
        <v>1053</v>
      </c>
      <c r="F999" s="4928">
        <f t="shared" si="112"/>
        <v>0</v>
      </c>
      <c r="G999" s="4928"/>
      <c r="H999" s="4928"/>
      <c r="I999" s="4928"/>
      <c r="J999" s="4929"/>
    </row>
    <row r="1000" spans="1:10" s="4930" customFormat="1" ht="15" hidden="1" customHeight="1">
      <c r="A1000" s="5606"/>
      <c r="B1000" s="5609"/>
      <c r="C1000" s="5612"/>
      <c r="D1000" s="5615"/>
      <c r="E1000" s="4933">
        <v>6069</v>
      </c>
      <c r="F1000" s="4928">
        <f t="shared" si="112"/>
        <v>0</v>
      </c>
      <c r="G1000" s="4928"/>
      <c r="H1000" s="4928"/>
      <c r="I1000" s="4928"/>
      <c r="J1000" s="4929"/>
    </row>
    <row r="1001" spans="1:10" s="4930" customFormat="1" ht="22.5">
      <c r="A1001" s="5638" t="s">
        <v>1173</v>
      </c>
      <c r="B1001" s="5639" t="s">
        <v>1248</v>
      </c>
      <c r="C1001" s="5640">
        <v>600</v>
      </c>
      <c r="D1001" s="5641" t="s">
        <v>727</v>
      </c>
      <c r="E1001" s="4916" t="s">
        <v>1152</v>
      </c>
      <c r="F1001" s="4917">
        <f>SUM(F1002,F1011)</f>
        <v>17630781.629999999</v>
      </c>
      <c r="G1001" s="4917">
        <f>SUM(G1002,G1011)</f>
        <v>17630781.629999999</v>
      </c>
      <c r="H1001" s="4917">
        <f>SUM(H1002,H1011)</f>
        <v>0</v>
      </c>
      <c r="I1001" s="4917">
        <f>SUM(I1002,I1011)</f>
        <v>0</v>
      </c>
      <c r="J1001" s="4918">
        <f>SUM(J1002,J1011)</f>
        <v>0</v>
      </c>
    </row>
    <row r="1002" spans="1:10" s="4930" customFormat="1" ht="15" customHeight="1">
      <c r="A1002" s="5638"/>
      <c r="B1002" s="5639"/>
      <c r="C1002" s="5640"/>
      <c r="D1002" s="5641"/>
      <c r="E1002" s="4921" t="s">
        <v>780</v>
      </c>
      <c r="F1002" s="4922">
        <f>SUM(F1003,F1006)</f>
        <v>0</v>
      </c>
      <c r="G1002" s="4922">
        <f>SUM(G1003,G1006)</f>
        <v>0</v>
      </c>
      <c r="H1002" s="4922">
        <f>SUM(H1003,H1006)</f>
        <v>0</v>
      </c>
      <c r="I1002" s="4922">
        <f>SUM(I1003,I1006)</f>
        <v>0</v>
      </c>
      <c r="J1002" s="4923">
        <f>SUM(J1003,J1006)</f>
        <v>0</v>
      </c>
    </row>
    <row r="1003" spans="1:10" s="4930" customFormat="1" ht="22.5" hidden="1">
      <c r="A1003" s="5638"/>
      <c r="B1003" s="5639"/>
      <c r="C1003" s="5640"/>
      <c r="D1003" s="5641"/>
      <c r="E1003" s="4924" t="s">
        <v>1154</v>
      </c>
      <c r="F1003" s="4925">
        <f>SUM(F1004:F1005)</f>
        <v>0</v>
      </c>
      <c r="G1003" s="4925">
        <f>SUM(G1004:G1005)</f>
        <v>0</v>
      </c>
      <c r="H1003" s="4925">
        <f>SUM(H1004:H1005)</f>
        <v>0</v>
      </c>
      <c r="I1003" s="4925">
        <f>SUM(I1004:I1005)</f>
        <v>0</v>
      </c>
      <c r="J1003" s="4926">
        <f>SUM(J1004:J1005)</f>
        <v>0</v>
      </c>
    </row>
    <row r="1004" spans="1:10" s="4930" customFormat="1" ht="15" hidden="1" customHeight="1">
      <c r="A1004" s="5638"/>
      <c r="B1004" s="5639"/>
      <c r="C1004" s="5640"/>
      <c r="D1004" s="5641"/>
      <c r="E1004" s="4927"/>
      <c r="F1004" s="4928">
        <f>SUM(G1004:J1004)</f>
        <v>0</v>
      </c>
      <c r="G1004" s="4928"/>
      <c r="H1004" s="4928"/>
      <c r="I1004" s="4928"/>
      <c r="J1004" s="4929"/>
    </row>
    <row r="1005" spans="1:10" s="4930" customFormat="1" ht="15" hidden="1" customHeight="1">
      <c r="A1005" s="5638"/>
      <c r="B1005" s="5639"/>
      <c r="C1005" s="5640"/>
      <c r="D1005" s="5641"/>
      <c r="E1005" s="4927"/>
      <c r="F1005" s="4928">
        <f>SUM(G1005:J1005)</f>
        <v>0</v>
      </c>
      <c r="G1005" s="4928"/>
      <c r="H1005" s="4928"/>
      <c r="I1005" s="4928"/>
      <c r="J1005" s="4929"/>
    </row>
    <row r="1006" spans="1:10" s="4930" customFormat="1" ht="22.5" hidden="1">
      <c r="A1006" s="5638"/>
      <c r="B1006" s="5639"/>
      <c r="C1006" s="5640"/>
      <c r="D1006" s="5641"/>
      <c r="E1006" s="4924" t="s">
        <v>1155</v>
      </c>
      <c r="F1006" s="4925">
        <f>SUM(F1007:F1010)</f>
        <v>0</v>
      </c>
      <c r="G1006" s="4925">
        <f>SUM(G1007:G1010)</f>
        <v>0</v>
      </c>
      <c r="H1006" s="4925">
        <f>SUM(H1007:H1010)</f>
        <v>0</v>
      </c>
      <c r="I1006" s="4925">
        <f>SUM(I1007:I1010)</f>
        <v>0</v>
      </c>
      <c r="J1006" s="4926">
        <f>SUM(J1007:J1010)</f>
        <v>0</v>
      </c>
    </row>
    <row r="1007" spans="1:10" s="4930" customFormat="1" ht="15" hidden="1" customHeight="1">
      <c r="A1007" s="5638"/>
      <c r="B1007" s="5639"/>
      <c r="C1007" s="5640"/>
      <c r="D1007" s="5641"/>
      <c r="E1007" s="4927"/>
      <c r="F1007" s="4928">
        <f>SUM(G1007:J1007)</f>
        <v>0</v>
      </c>
      <c r="G1007" s="4928"/>
      <c r="H1007" s="4928"/>
      <c r="I1007" s="4928"/>
      <c r="J1007" s="4929"/>
    </row>
    <row r="1008" spans="1:10" s="4930" customFormat="1" ht="15" hidden="1" customHeight="1">
      <c r="A1008" s="5638"/>
      <c r="B1008" s="5639"/>
      <c r="C1008" s="5640"/>
      <c r="D1008" s="5641"/>
      <c r="E1008" s="4927"/>
      <c r="F1008" s="4928">
        <f t="shared" ref="F1008:F1009" si="113">SUM(G1008:J1008)</f>
        <v>0</v>
      </c>
      <c r="G1008" s="4928"/>
      <c r="H1008" s="4928"/>
      <c r="I1008" s="4928"/>
      <c r="J1008" s="4929"/>
    </row>
    <row r="1009" spans="1:10" s="4930" customFormat="1" ht="15" hidden="1" customHeight="1">
      <c r="A1009" s="5638"/>
      <c r="B1009" s="5639"/>
      <c r="C1009" s="5640"/>
      <c r="D1009" s="5641"/>
      <c r="E1009" s="4927"/>
      <c r="F1009" s="4928">
        <f t="shared" si="113"/>
        <v>0</v>
      </c>
      <c r="G1009" s="4928"/>
      <c r="H1009" s="4928"/>
      <c r="I1009" s="4928"/>
      <c r="J1009" s="4929"/>
    </row>
    <row r="1010" spans="1:10" s="4930" customFormat="1" ht="15" hidden="1" customHeight="1">
      <c r="A1010" s="5638"/>
      <c r="B1010" s="5639"/>
      <c r="C1010" s="5640"/>
      <c r="D1010" s="5641"/>
      <c r="E1010" s="4927"/>
      <c r="F1010" s="4928">
        <f>SUM(G1010:J1010)</f>
        <v>0</v>
      </c>
      <c r="G1010" s="4928"/>
      <c r="H1010" s="4928"/>
      <c r="I1010" s="4928"/>
      <c r="J1010" s="4929"/>
    </row>
    <row r="1011" spans="1:10" s="4930" customFormat="1" ht="15" customHeight="1">
      <c r="A1011" s="5638"/>
      <c r="B1011" s="5639"/>
      <c r="C1011" s="5640"/>
      <c r="D1011" s="5641"/>
      <c r="E1011" s="4931" t="s">
        <v>1156</v>
      </c>
      <c r="F1011" s="4922">
        <f>SUM(F1012:F1016)</f>
        <v>17630781.629999999</v>
      </c>
      <c r="G1011" s="4922">
        <f>SUM(G1012:G1016)</f>
        <v>17630781.629999999</v>
      </c>
      <c r="H1011" s="4922">
        <f>SUM(H1012:H1016)</f>
        <v>0</v>
      </c>
      <c r="I1011" s="4922">
        <f>SUM(I1012:I1016)</f>
        <v>0</v>
      </c>
      <c r="J1011" s="4923">
        <f>SUM(J1012:J1016)</f>
        <v>0</v>
      </c>
    </row>
    <row r="1012" spans="1:10" s="4930" customFormat="1" ht="15" hidden="1" customHeight="1">
      <c r="A1012" s="5638"/>
      <c r="B1012" s="5639"/>
      <c r="C1012" s="5640"/>
      <c r="D1012" s="5641"/>
      <c r="E1012" s="4927" t="s">
        <v>71</v>
      </c>
      <c r="F1012" s="4928">
        <f>SUM(G1012:J1012)</f>
        <v>0</v>
      </c>
      <c r="G1012" s="4928"/>
      <c r="H1012" s="4928"/>
      <c r="I1012" s="4928"/>
      <c r="J1012" s="4929"/>
    </row>
    <row r="1013" spans="1:10" s="4930" customFormat="1" ht="15" customHeight="1">
      <c r="A1013" s="5638"/>
      <c r="B1013" s="5639"/>
      <c r="C1013" s="5640"/>
      <c r="D1013" s="5641"/>
      <c r="E1013" s="4933">
        <v>6058</v>
      </c>
      <c r="F1013" s="4928">
        <f t="shared" ref="F1013:F1016" si="114">SUM(G1013:J1013)</f>
        <v>11045804.51</v>
      </c>
      <c r="G1013" s="4928">
        <v>11045804.51</v>
      </c>
      <c r="H1013" s="4928"/>
      <c r="I1013" s="4928"/>
      <c r="J1013" s="4929"/>
    </row>
    <row r="1014" spans="1:10" s="4930" customFormat="1" ht="15" customHeight="1">
      <c r="A1014" s="5638"/>
      <c r="B1014" s="5639"/>
      <c r="C1014" s="5640"/>
      <c r="D1014" s="5641"/>
      <c r="E1014" s="4933">
        <v>6059</v>
      </c>
      <c r="F1014" s="4928">
        <f t="shared" si="114"/>
        <v>6584977.1200000001</v>
      </c>
      <c r="G1014" s="4928">
        <v>6584977.1200000001</v>
      </c>
      <c r="H1014" s="4928"/>
      <c r="I1014" s="4928"/>
      <c r="J1014" s="4929"/>
    </row>
    <row r="1015" spans="1:10" s="4930" customFormat="1" ht="15" hidden="1" customHeight="1">
      <c r="A1015" s="5638"/>
      <c r="B1015" s="5639"/>
      <c r="C1015" s="5640"/>
      <c r="D1015" s="5641"/>
      <c r="E1015" s="4927" t="s">
        <v>799</v>
      </c>
      <c r="F1015" s="4928">
        <f t="shared" si="114"/>
        <v>0</v>
      </c>
      <c r="G1015" s="4928"/>
      <c r="H1015" s="4928"/>
      <c r="I1015" s="4928"/>
      <c r="J1015" s="4929"/>
    </row>
    <row r="1016" spans="1:10" s="4930" customFormat="1" ht="15" hidden="1" customHeight="1">
      <c r="A1016" s="5638"/>
      <c r="B1016" s="5639"/>
      <c r="C1016" s="5640"/>
      <c r="D1016" s="5641"/>
      <c r="E1016" s="4933">
        <v>6069</v>
      </c>
      <c r="F1016" s="4928">
        <f t="shared" si="114"/>
        <v>0</v>
      </c>
      <c r="G1016" s="4928"/>
      <c r="H1016" s="4928"/>
      <c r="I1016" s="4928"/>
      <c r="J1016" s="4929"/>
    </row>
    <row r="1017" spans="1:10" s="4930" customFormat="1" ht="22.5">
      <c r="A1017" s="5638" t="s">
        <v>1175</v>
      </c>
      <c r="B1017" s="5639" t="s">
        <v>1249</v>
      </c>
      <c r="C1017" s="5640">
        <v>600</v>
      </c>
      <c r="D1017" s="5641" t="s">
        <v>727</v>
      </c>
      <c r="E1017" s="4916" t="s">
        <v>1152</v>
      </c>
      <c r="F1017" s="4917">
        <f>SUM(F1018,F1027)</f>
        <v>13912286</v>
      </c>
      <c r="G1017" s="4917">
        <f>SUM(G1018,G1027)</f>
        <v>11863937</v>
      </c>
      <c r="H1017" s="4917">
        <f>SUM(H1018,H1027)</f>
        <v>2048349</v>
      </c>
      <c r="I1017" s="4917">
        <f>SUM(I1018,I1027)</f>
        <v>0</v>
      </c>
      <c r="J1017" s="4918">
        <f>SUM(J1018,J1027)</f>
        <v>0</v>
      </c>
    </row>
    <row r="1018" spans="1:10" s="4930" customFormat="1" ht="15" customHeight="1">
      <c r="A1018" s="5638"/>
      <c r="B1018" s="5639"/>
      <c r="C1018" s="5640"/>
      <c r="D1018" s="5641"/>
      <c r="E1018" s="4921" t="s">
        <v>780</v>
      </c>
      <c r="F1018" s="4922">
        <f>SUM(F1019,F1022)</f>
        <v>0</v>
      </c>
      <c r="G1018" s="4922">
        <f>SUM(G1019,G1022)</f>
        <v>0</v>
      </c>
      <c r="H1018" s="4922">
        <f>SUM(H1019,H1022)</f>
        <v>0</v>
      </c>
      <c r="I1018" s="4922">
        <f>SUM(I1019,I1022)</f>
        <v>0</v>
      </c>
      <c r="J1018" s="4923">
        <f>SUM(J1019,J1022)</f>
        <v>0</v>
      </c>
    </row>
    <row r="1019" spans="1:10" s="4930" customFormat="1" ht="22.5" hidden="1">
      <c r="A1019" s="5638"/>
      <c r="B1019" s="5639"/>
      <c r="C1019" s="5640"/>
      <c r="D1019" s="5641"/>
      <c r="E1019" s="4924" t="s">
        <v>1154</v>
      </c>
      <c r="F1019" s="4925">
        <f>SUM(F1020:F1021)</f>
        <v>0</v>
      </c>
      <c r="G1019" s="4925">
        <f>SUM(G1020:G1021)</f>
        <v>0</v>
      </c>
      <c r="H1019" s="4925">
        <f>SUM(H1020:H1021)</f>
        <v>0</v>
      </c>
      <c r="I1019" s="4925">
        <f>SUM(I1020:I1021)</f>
        <v>0</v>
      </c>
      <c r="J1019" s="4926">
        <f>SUM(J1020:J1021)</f>
        <v>0</v>
      </c>
    </row>
    <row r="1020" spans="1:10" s="4930" customFormat="1" ht="15" hidden="1" customHeight="1">
      <c r="A1020" s="5638"/>
      <c r="B1020" s="5639"/>
      <c r="C1020" s="5640"/>
      <c r="D1020" s="5641"/>
      <c r="E1020" s="4927"/>
      <c r="F1020" s="4928">
        <f>SUM(G1020:J1020)</f>
        <v>0</v>
      </c>
      <c r="G1020" s="4928"/>
      <c r="H1020" s="4928"/>
      <c r="I1020" s="4928"/>
      <c r="J1020" s="4929"/>
    </row>
    <row r="1021" spans="1:10" s="4930" customFormat="1" ht="15" hidden="1" customHeight="1">
      <c r="A1021" s="5638"/>
      <c r="B1021" s="5639"/>
      <c r="C1021" s="5640"/>
      <c r="D1021" s="5641"/>
      <c r="E1021" s="4927"/>
      <c r="F1021" s="4928">
        <f>SUM(G1021:J1021)</f>
        <v>0</v>
      </c>
      <c r="G1021" s="4928"/>
      <c r="H1021" s="4928"/>
      <c r="I1021" s="4928"/>
      <c r="J1021" s="4929"/>
    </row>
    <row r="1022" spans="1:10" s="4930" customFormat="1" ht="22.5" hidden="1">
      <c r="A1022" s="5638"/>
      <c r="B1022" s="5639"/>
      <c r="C1022" s="5640"/>
      <c r="D1022" s="5641"/>
      <c r="E1022" s="4924" t="s">
        <v>1155</v>
      </c>
      <c r="F1022" s="4925">
        <f>SUM(F1023:F1026)</f>
        <v>0</v>
      </c>
      <c r="G1022" s="4925">
        <f>SUM(G1023:G1026)</f>
        <v>0</v>
      </c>
      <c r="H1022" s="4925">
        <f>SUM(H1023:H1026)</f>
        <v>0</v>
      </c>
      <c r="I1022" s="4925">
        <f>SUM(I1023:I1026)</f>
        <v>0</v>
      </c>
      <c r="J1022" s="4926">
        <f>SUM(J1023:J1026)</f>
        <v>0</v>
      </c>
    </row>
    <row r="1023" spans="1:10" s="4930" customFormat="1" ht="15" hidden="1" customHeight="1">
      <c r="A1023" s="5638"/>
      <c r="B1023" s="5639"/>
      <c r="C1023" s="5640"/>
      <c r="D1023" s="5641"/>
      <c r="E1023" s="4927"/>
      <c r="F1023" s="4928">
        <f>SUM(G1023:J1023)</f>
        <v>0</v>
      </c>
      <c r="G1023" s="4928"/>
      <c r="H1023" s="4928"/>
      <c r="I1023" s="4928"/>
      <c r="J1023" s="4929"/>
    </row>
    <row r="1024" spans="1:10" s="4930" customFormat="1" ht="15" hidden="1" customHeight="1">
      <c r="A1024" s="5638"/>
      <c r="B1024" s="5639"/>
      <c r="C1024" s="5640"/>
      <c r="D1024" s="5641"/>
      <c r="E1024" s="4927"/>
      <c r="F1024" s="4928">
        <f t="shared" ref="F1024:F1025" si="115">SUM(G1024:J1024)</f>
        <v>0</v>
      </c>
      <c r="G1024" s="4928"/>
      <c r="H1024" s="4928"/>
      <c r="I1024" s="4928"/>
      <c r="J1024" s="4929"/>
    </row>
    <row r="1025" spans="1:10" s="4930" customFormat="1" ht="15" hidden="1" customHeight="1">
      <c r="A1025" s="5638"/>
      <c r="B1025" s="5639"/>
      <c r="C1025" s="5640"/>
      <c r="D1025" s="5641"/>
      <c r="E1025" s="4927"/>
      <c r="F1025" s="4928">
        <f t="shared" si="115"/>
        <v>0</v>
      </c>
      <c r="G1025" s="4928"/>
      <c r="H1025" s="4928"/>
      <c r="I1025" s="4928"/>
      <c r="J1025" s="4929"/>
    </row>
    <row r="1026" spans="1:10" s="4930" customFormat="1" ht="15" hidden="1" customHeight="1">
      <c r="A1026" s="5638"/>
      <c r="B1026" s="5639"/>
      <c r="C1026" s="5640"/>
      <c r="D1026" s="5641"/>
      <c r="E1026" s="4927"/>
      <c r="F1026" s="4928">
        <f>SUM(G1026:J1026)</f>
        <v>0</v>
      </c>
      <c r="G1026" s="4928"/>
      <c r="H1026" s="4928"/>
      <c r="I1026" s="4928"/>
      <c r="J1026" s="4929"/>
    </row>
    <row r="1027" spans="1:10" s="4930" customFormat="1" ht="15" customHeight="1">
      <c r="A1027" s="5638"/>
      <c r="B1027" s="5639"/>
      <c r="C1027" s="5640"/>
      <c r="D1027" s="5641"/>
      <c r="E1027" s="4931" t="s">
        <v>1156</v>
      </c>
      <c r="F1027" s="4922">
        <f>SUM(F1028:F1032)</f>
        <v>13912286</v>
      </c>
      <c r="G1027" s="4922">
        <f>SUM(G1028:G1032)</f>
        <v>11863937</v>
      </c>
      <c r="H1027" s="4922">
        <f>SUM(H1028:H1032)</f>
        <v>2048349</v>
      </c>
      <c r="I1027" s="4922">
        <f>SUM(I1028:I1032)</f>
        <v>0</v>
      </c>
      <c r="J1027" s="4923">
        <f>SUM(J1028:J1032)</f>
        <v>0</v>
      </c>
    </row>
    <row r="1028" spans="1:10" s="4930" customFormat="1" ht="15" customHeight="1">
      <c r="A1028" s="5638"/>
      <c r="B1028" s="5639"/>
      <c r="C1028" s="5640"/>
      <c r="D1028" s="5641"/>
      <c r="E1028" s="4927" t="s">
        <v>71</v>
      </c>
      <c r="F1028" s="4928">
        <f>SUM(G1028:J1028)</f>
        <v>2048349</v>
      </c>
      <c r="G1028" s="4928"/>
      <c r="H1028" s="4928">
        <v>2048349</v>
      </c>
      <c r="I1028" s="4928"/>
      <c r="J1028" s="4929"/>
    </row>
    <row r="1029" spans="1:10" s="4930" customFormat="1" ht="15" customHeight="1">
      <c r="A1029" s="5638"/>
      <c r="B1029" s="5639"/>
      <c r="C1029" s="5640"/>
      <c r="D1029" s="5641"/>
      <c r="E1029" s="4933">
        <v>6058</v>
      </c>
      <c r="F1029" s="4928">
        <f t="shared" ref="F1029:F1032" si="116">SUM(G1029:J1029)</f>
        <v>9491148</v>
      </c>
      <c r="G1029" s="4928">
        <v>9491148</v>
      </c>
      <c r="H1029" s="4928"/>
      <c r="I1029" s="4928"/>
      <c r="J1029" s="4929"/>
    </row>
    <row r="1030" spans="1:10" s="4930" customFormat="1" ht="15" customHeight="1">
      <c r="A1030" s="5638"/>
      <c r="B1030" s="5639"/>
      <c r="C1030" s="5640"/>
      <c r="D1030" s="5641"/>
      <c r="E1030" s="4933">
        <v>6059</v>
      </c>
      <c r="F1030" s="4928">
        <f t="shared" si="116"/>
        <v>2372789</v>
      </c>
      <c r="G1030" s="4928">
        <v>2372789</v>
      </c>
      <c r="H1030" s="4928"/>
      <c r="I1030" s="4928"/>
      <c r="J1030" s="4929"/>
    </row>
    <row r="1031" spans="1:10" s="4930" customFormat="1" ht="15" hidden="1" customHeight="1">
      <c r="A1031" s="5638"/>
      <c r="B1031" s="5639"/>
      <c r="C1031" s="5640"/>
      <c r="D1031" s="5641"/>
      <c r="E1031" s="4927" t="s">
        <v>799</v>
      </c>
      <c r="F1031" s="4928">
        <f t="shared" si="116"/>
        <v>0</v>
      </c>
      <c r="G1031" s="4928"/>
      <c r="H1031" s="4928"/>
      <c r="I1031" s="4928"/>
      <c r="J1031" s="4929"/>
    </row>
    <row r="1032" spans="1:10" s="4930" customFormat="1" ht="15" hidden="1" customHeight="1">
      <c r="A1032" s="5638"/>
      <c r="B1032" s="5639"/>
      <c r="C1032" s="5640"/>
      <c r="D1032" s="5641"/>
      <c r="E1032" s="4933">
        <v>6069</v>
      </c>
      <c r="F1032" s="4928">
        <f t="shared" si="116"/>
        <v>0</v>
      </c>
      <c r="G1032" s="4928"/>
      <c r="H1032" s="4928"/>
      <c r="I1032" s="4928"/>
      <c r="J1032" s="4929"/>
    </row>
    <row r="1033" spans="1:10" s="4930" customFormat="1" ht="22.5" customHeight="1">
      <c r="A1033" s="5604" t="s">
        <v>1177</v>
      </c>
      <c r="B1033" s="5607" t="s">
        <v>1250</v>
      </c>
      <c r="C1033" s="5610">
        <v>600</v>
      </c>
      <c r="D1033" s="5613" t="s">
        <v>727</v>
      </c>
      <c r="E1033" s="4916" t="s">
        <v>1152</v>
      </c>
      <c r="F1033" s="4917">
        <f>SUM(F1034,F1043)</f>
        <v>3970040</v>
      </c>
      <c r="G1033" s="4917">
        <f>SUM(G1034,G1043)</f>
        <v>3970040</v>
      </c>
      <c r="H1033" s="4917">
        <f>SUM(H1034,H1043)</f>
        <v>0</v>
      </c>
      <c r="I1033" s="4917">
        <f>SUM(I1034,I1043)</f>
        <v>0</v>
      </c>
      <c r="J1033" s="4918">
        <f>SUM(J1034,J1043)</f>
        <v>0</v>
      </c>
    </row>
    <row r="1034" spans="1:10" s="4930" customFormat="1" ht="15" customHeight="1">
      <c r="A1034" s="5605"/>
      <c r="B1034" s="5608"/>
      <c r="C1034" s="5611"/>
      <c r="D1034" s="5614"/>
      <c r="E1034" s="4921" t="s">
        <v>780</v>
      </c>
      <c r="F1034" s="4922">
        <f>SUM(F1035,F1038)</f>
        <v>0</v>
      </c>
      <c r="G1034" s="4922">
        <f>SUM(G1035,G1038)</f>
        <v>0</v>
      </c>
      <c r="H1034" s="4922">
        <f>SUM(H1035,H1038)</f>
        <v>0</v>
      </c>
      <c r="I1034" s="4922">
        <f>SUM(I1035,I1038)</f>
        <v>0</v>
      </c>
      <c r="J1034" s="4923">
        <f>SUM(J1035,J1038)</f>
        <v>0</v>
      </c>
    </row>
    <row r="1035" spans="1:10" s="4930" customFormat="1" ht="22.5" hidden="1" customHeight="1">
      <c r="A1035" s="5605"/>
      <c r="B1035" s="5608"/>
      <c r="C1035" s="5611"/>
      <c r="D1035" s="5614"/>
      <c r="E1035" s="4924" t="s">
        <v>1154</v>
      </c>
      <c r="F1035" s="4925">
        <f>SUM(F1036:F1037)</f>
        <v>0</v>
      </c>
      <c r="G1035" s="4925">
        <f>SUM(G1036:G1037)</f>
        <v>0</v>
      </c>
      <c r="H1035" s="4925">
        <f>SUM(H1036:H1037)</f>
        <v>0</v>
      </c>
      <c r="I1035" s="4925">
        <f>SUM(I1036:I1037)</f>
        <v>0</v>
      </c>
      <c r="J1035" s="4926">
        <f>SUM(J1036:J1037)</f>
        <v>0</v>
      </c>
    </row>
    <row r="1036" spans="1:10" s="4930" customFormat="1" ht="15" hidden="1" customHeight="1">
      <c r="A1036" s="5605"/>
      <c r="B1036" s="5608"/>
      <c r="C1036" s="5611"/>
      <c r="D1036" s="5614"/>
      <c r="E1036" s="4927"/>
      <c r="F1036" s="4928">
        <f>SUM(G1036:J1036)</f>
        <v>0</v>
      </c>
      <c r="G1036" s="4928"/>
      <c r="H1036" s="4928"/>
      <c r="I1036" s="4928"/>
      <c r="J1036" s="4929"/>
    </row>
    <row r="1037" spans="1:10" s="4930" customFormat="1" ht="15" hidden="1" customHeight="1">
      <c r="A1037" s="5605"/>
      <c r="B1037" s="5608"/>
      <c r="C1037" s="5611"/>
      <c r="D1037" s="5614"/>
      <c r="E1037" s="4927"/>
      <c r="F1037" s="4928">
        <f>SUM(G1037:J1037)</f>
        <v>0</v>
      </c>
      <c r="G1037" s="4928"/>
      <c r="H1037" s="4928"/>
      <c r="I1037" s="4928"/>
      <c r="J1037" s="4929"/>
    </row>
    <row r="1038" spans="1:10" s="4930" customFormat="1" ht="22.5" hidden="1" customHeight="1">
      <c r="A1038" s="5605"/>
      <c r="B1038" s="5608"/>
      <c r="C1038" s="5611"/>
      <c r="D1038" s="5614"/>
      <c r="E1038" s="4924" t="s">
        <v>1155</v>
      </c>
      <c r="F1038" s="4925">
        <f>SUM(F1039:F1042)</f>
        <v>0</v>
      </c>
      <c r="G1038" s="4925">
        <f>SUM(G1039:G1042)</f>
        <v>0</v>
      </c>
      <c r="H1038" s="4925">
        <f>SUM(H1039:H1042)</f>
        <v>0</v>
      </c>
      <c r="I1038" s="4925">
        <f>SUM(I1039:I1042)</f>
        <v>0</v>
      </c>
      <c r="J1038" s="4926">
        <f>SUM(J1039:J1042)</f>
        <v>0</v>
      </c>
    </row>
    <row r="1039" spans="1:10" s="4930" customFormat="1" ht="15" hidden="1" customHeight="1">
      <c r="A1039" s="5605"/>
      <c r="B1039" s="5608"/>
      <c r="C1039" s="5611"/>
      <c r="D1039" s="5614"/>
      <c r="E1039" s="4927"/>
      <c r="F1039" s="4928">
        <f>SUM(G1039:J1039)</f>
        <v>0</v>
      </c>
      <c r="G1039" s="4928"/>
      <c r="H1039" s="4928"/>
      <c r="I1039" s="4928"/>
      <c r="J1039" s="4929"/>
    </row>
    <row r="1040" spans="1:10" s="4930" customFormat="1" ht="15" hidden="1" customHeight="1">
      <c r="A1040" s="5605"/>
      <c r="B1040" s="5608"/>
      <c r="C1040" s="5611"/>
      <c r="D1040" s="5614"/>
      <c r="E1040" s="4927"/>
      <c r="F1040" s="4928">
        <f t="shared" ref="F1040:F1041" si="117">SUM(G1040:J1040)</f>
        <v>0</v>
      </c>
      <c r="G1040" s="4928"/>
      <c r="H1040" s="4928"/>
      <c r="I1040" s="4928"/>
      <c r="J1040" s="4929"/>
    </row>
    <row r="1041" spans="1:11" s="4930" customFormat="1" ht="15" hidden="1" customHeight="1">
      <c r="A1041" s="5605"/>
      <c r="B1041" s="5608"/>
      <c r="C1041" s="5611"/>
      <c r="D1041" s="5614"/>
      <c r="E1041" s="4927"/>
      <c r="F1041" s="4928">
        <f t="shared" si="117"/>
        <v>0</v>
      </c>
      <c r="G1041" s="4928"/>
      <c r="H1041" s="4928"/>
      <c r="I1041" s="4928"/>
      <c r="J1041" s="4929"/>
    </row>
    <row r="1042" spans="1:11" s="4930" customFormat="1" ht="15" hidden="1" customHeight="1">
      <c r="A1042" s="5605"/>
      <c r="B1042" s="5608"/>
      <c r="C1042" s="5611"/>
      <c r="D1042" s="5614"/>
      <c r="E1042" s="4927"/>
      <c r="F1042" s="4928">
        <f>SUM(G1042:J1042)</f>
        <v>0</v>
      </c>
      <c r="G1042" s="4928"/>
      <c r="H1042" s="4928"/>
      <c r="I1042" s="4928"/>
      <c r="J1042" s="4929"/>
    </row>
    <row r="1043" spans="1:11" s="4930" customFormat="1" ht="15" customHeight="1">
      <c r="A1043" s="5605"/>
      <c r="B1043" s="5608"/>
      <c r="C1043" s="5611"/>
      <c r="D1043" s="5614"/>
      <c r="E1043" s="4931" t="s">
        <v>1156</v>
      </c>
      <c r="F1043" s="4922">
        <f>SUM(F1044:F1048)</f>
        <v>3970040</v>
      </c>
      <c r="G1043" s="4922">
        <f>SUM(G1044:G1048)</f>
        <v>3970040</v>
      </c>
      <c r="H1043" s="4922">
        <f>SUM(H1044:H1048)</f>
        <v>0</v>
      </c>
      <c r="I1043" s="4922">
        <f>SUM(I1044:I1048)</f>
        <v>0</v>
      </c>
      <c r="J1043" s="4923">
        <f>SUM(J1044:J1048)</f>
        <v>0</v>
      </c>
    </row>
    <row r="1044" spans="1:11" s="4930" customFormat="1" ht="15" hidden="1" customHeight="1">
      <c r="A1044" s="5605"/>
      <c r="B1044" s="5608"/>
      <c r="C1044" s="5611"/>
      <c r="D1044" s="5614"/>
      <c r="E1044" s="4927" t="s">
        <v>71</v>
      </c>
      <c r="F1044" s="4928">
        <f>SUM(G1044:J1044)</f>
        <v>0</v>
      </c>
      <c r="G1044" s="4928"/>
      <c r="H1044" s="4928"/>
      <c r="I1044" s="4928"/>
      <c r="J1044" s="4929"/>
    </row>
    <row r="1045" spans="1:11" s="4930" customFormat="1" ht="15" customHeight="1">
      <c r="A1045" s="5605"/>
      <c r="B1045" s="5608"/>
      <c r="C1045" s="5611"/>
      <c r="D1045" s="5614"/>
      <c r="E1045" s="4933">
        <v>6058</v>
      </c>
      <c r="F1045" s="4928">
        <f t="shared" ref="F1045:F1048" si="118">SUM(G1045:J1045)</f>
        <v>3113897</v>
      </c>
      <c r="G1045" s="4928">
        <v>3113897</v>
      </c>
      <c r="H1045" s="4928"/>
      <c r="I1045" s="4928"/>
      <c r="J1045" s="4929"/>
    </row>
    <row r="1046" spans="1:11" s="4930" customFormat="1" ht="15" customHeight="1" thickBot="1">
      <c r="A1046" s="5606"/>
      <c r="B1046" s="5609"/>
      <c r="C1046" s="5612"/>
      <c r="D1046" s="5615"/>
      <c r="E1046" s="4933">
        <v>6059</v>
      </c>
      <c r="F1046" s="4928">
        <f t="shared" si="118"/>
        <v>856143</v>
      </c>
      <c r="G1046" s="4928">
        <v>856143</v>
      </c>
      <c r="H1046" s="4928"/>
      <c r="I1046" s="4928"/>
      <c r="J1046" s="4929"/>
    </row>
    <row r="1047" spans="1:11" s="4930" customFormat="1" ht="15" hidden="1" customHeight="1" thickBot="1">
      <c r="A1047" s="4934"/>
      <c r="B1047" s="4946"/>
      <c r="C1047" s="4936"/>
      <c r="D1047" s="4937"/>
      <c r="E1047" s="4938" t="s">
        <v>799</v>
      </c>
      <c r="F1047" s="4939">
        <f t="shared" si="118"/>
        <v>0</v>
      </c>
      <c r="G1047" s="4939"/>
      <c r="H1047" s="4939"/>
      <c r="I1047" s="4939"/>
      <c r="J1047" s="4940"/>
    </row>
    <row r="1048" spans="1:11" s="4930" customFormat="1" ht="15" hidden="1" customHeight="1" thickBot="1">
      <c r="A1048" s="4969"/>
      <c r="B1048" s="4970"/>
      <c r="C1048" s="4983"/>
      <c r="D1048" s="4971"/>
      <c r="E1048" s="4966">
        <v>6069</v>
      </c>
      <c r="F1048" s="4967">
        <f t="shared" si="118"/>
        <v>0</v>
      </c>
      <c r="G1048" s="4967"/>
      <c r="H1048" s="4967"/>
      <c r="I1048" s="4967"/>
      <c r="J1048" s="4968"/>
    </row>
    <row r="1049" spans="1:11" s="4920" customFormat="1" ht="24.95" customHeight="1" thickBot="1">
      <c r="A1049" s="4912" t="s">
        <v>1251</v>
      </c>
      <c r="B1049" s="5624" t="s">
        <v>1252</v>
      </c>
      <c r="C1049" s="5624"/>
      <c r="D1049" s="5624"/>
      <c r="E1049" s="5624"/>
      <c r="F1049" s="4972">
        <f>F1051+F1071+F1093+F1143+F1170+F1216+F1260+F1365</f>
        <v>111370302</v>
      </c>
      <c r="G1049" s="4972">
        <f t="shared" ref="G1049:J1049" si="119">G1051+G1071+G1093+G1143+G1170+G1216+G1260+G1365</f>
        <v>6888838</v>
      </c>
      <c r="H1049" s="4972">
        <f t="shared" si="119"/>
        <v>52518990</v>
      </c>
      <c r="I1049" s="4972">
        <f t="shared" si="119"/>
        <v>51962474</v>
      </c>
      <c r="J1049" s="4973">
        <f t="shared" si="119"/>
        <v>0</v>
      </c>
    </row>
    <row r="1050" spans="1:11" s="4920" customFormat="1" ht="15" customHeight="1">
      <c r="A1050" s="5617"/>
      <c r="B1050" s="5618"/>
      <c r="C1050" s="5618"/>
      <c r="D1050" s="5618"/>
      <c r="E1050" s="5618"/>
      <c r="F1050" s="5618"/>
      <c r="G1050" s="5618"/>
      <c r="H1050" s="5618"/>
      <c r="I1050" s="5618"/>
      <c r="J1050" s="5619"/>
      <c r="K1050" s="4930"/>
    </row>
    <row r="1051" spans="1:11" s="4920" customFormat="1" ht="22.5">
      <c r="A1051" s="5604" t="s">
        <v>1150</v>
      </c>
      <c r="B1051" s="5607" t="s">
        <v>1253</v>
      </c>
      <c r="C1051" s="5640"/>
      <c r="D1051" s="5640"/>
      <c r="E1051" s="4916" t="s">
        <v>1152</v>
      </c>
      <c r="F1051" s="4917">
        <f>SUM(F1052,F1063)</f>
        <v>28033167</v>
      </c>
      <c r="G1051" s="4917">
        <f>SUM(G1052,G1063)</f>
        <v>0</v>
      </c>
      <c r="H1051" s="4917">
        <f>SUM(H1052,H1063)</f>
        <v>0</v>
      </c>
      <c r="I1051" s="4917">
        <f>SUM(I1052,I1063)</f>
        <v>28033167</v>
      </c>
      <c r="J1051" s="4918">
        <f>SUM(J1052,J1063)</f>
        <v>0</v>
      </c>
      <c r="K1051" s="4930"/>
    </row>
    <row r="1052" spans="1:11" s="4920" customFormat="1" ht="15" customHeight="1">
      <c r="A1052" s="5605"/>
      <c r="B1052" s="5608"/>
      <c r="C1052" s="5640"/>
      <c r="D1052" s="5640"/>
      <c r="E1052" s="4921" t="s">
        <v>780</v>
      </c>
      <c r="F1052" s="4922">
        <f>SUM(F1053:F1062)</f>
        <v>27719167</v>
      </c>
      <c r="G1052" s="4922">
        <f>SUM(G1053:G1062)</f>
        <v>0</v>
      </c>
      <c r="H1052" s="4922">
        <f>SUM(H1053:H1062)</f>
        <v>0</v>
      </c>
      <c r="I1052" s="4922">
        <f>SUM(I1053:I1062)</f>
        <v>27719167</v>
      </c>
      <c r="J1052" s="4923">
        <f>SUM(J1053:J1062)</f>
        <v>0</v>
      </c>
      <c r="K1052" s="4930"/>
    </row>
    <row r="1053" spans="1:11" s="4920" customFormat="1" ht="15" customHeight="1">
      <c r="A1053" s="5605"/>
      <c r="B1053" s="5608"/>
      <c r="C1053" s="5610">
        <v>150</v>
      </c>
      <c r="D1053" s="5613" t="s">
        <v>282</v>
      </c>
      <c r="E1053" s="4927" t="s">
        <v>715</v>
      </c>
      <c r="F1053" s="4928">
        <f t="shared" ref="F1053:F1062" si="120">SUM(G1053:J1053)</f>
        <v>670493</v>
      </c>
      <c r="G1053" s="4928"/>
      <c r="H1053" s="4928"/>
      <c r="I1053" s="4928">
        <v>670493</v>
      </c>
      <c r="J1053" s="4929"/>
      <c r="K1053" s="4930"/>
    </row>
    <row r="1054" spans="1:11" s="4920" customFormat="1" ht="15" hidden="1" customHeight="1">
      <c r="A1054" s="5605"/>
      <c r="B1054" s="5608"/>
      <c r="C1054" s="5611"/>
      <c r="D1054" s="5614"/>
      <c r="E1054" s="4927" t="s">
        <v>95</v>
      </c>
      <c r="F1054" s="4928">
        <f t="shared" si="120"/>
        <v>0</v>
      </c>
      <c r="G1054" s="4928"/>
      <c r="H1054" s="4928"/>
      <c r="I1054" s="4928"/>
      <c r="J1054" s="4929"/>
      <c r="K1054" s="4930"/>
    </row>
    <row r="1055" spans="1:11" s="4920" customFormat="1" ht="15" customHeight="1">
      <c r="A1055" s="5605"/>
      <c r="B1055" s="5608"/>
      <c r="C1055" s="5610">
        <v>801</v>
      </c>
      <c r="D1055" s="5613" t="s">
        <v>875</v>
      </c>
      <c r="E1055" s="4927" t="s">
        <v>715</v>
      </c>
      <c r="F1055" s="4928">
        <f t="shared" si="120"/>
        <v>6379557</v>
      </c>
      <c r="G1055" s="4928"/>
      <c r="H1055" s="4928"/>
      <c r="I1055" s="4928">
        <v>6379557</v>
      </c>
      <c r="J1055" s="4929"/>
      <c r="K1055" s="4930"/>
    </row>
    <row r="1056" spans="1:11" s="4920" customFormat="1" ht="15" customHeight="1">
      <c r="A1056" s="5605"/>
      <c r="B1056" s="5608"/>
      <c r="C1056" s="5611"/>
      <c r="D1056" s="5614"/>
      <c r="E1056" s="4927" t="s">
        <v>95</v>
      </c>
      <c r="F1056" s="4928">
        <f t="shared" si="120"/>
        <v>2502273</v>
      </c>
      <c r="G1056" s="4928"/>
      <c r="H1056" s="4928"/>
      <c r="I1056" s="4928">
        <v>2502273</v>
      </c>
      <c r="J1056" s="4929"/>
      <c r="K1056" s="4930"/>
    </row>
    <row r="1057" spans="1:11" s="4920" customFormat="1" ht="15" customHeight="1">
      <c r="A1057" s="5605"/>
      <c r="B1057" s="5608"/>
      <c r="C1057" s="5610">
        <v>851</v>
      </c>
      <c r="D1057" s="5613" t="s">
        <v>411</v>
      </c>
      <c r="E1057" s="4927" t="s">
        <v>715</v>
      </c>
      <c r="F1057" s="4928">
        <f t="shared" si="120"/>
        <v>1856448</v>
      </c>
      <c r="G1057" s="4928"/>
      <c r="H1057" s="4928"/>
      <c r="I1057" s="4928">
        <v>1856448</v>
      </c>
      <c r="J1057" s="4929"/>
      <c r="K1057" s="4930"/>
    </row>
    <row r="1058" spans="1:11" s="4920" customFormat="1" ht="15" customHeight="1">
      <c r="A1058" s="5605"/>
      <c r="B1058" s="5608"/>
      <c r="C1058" s="5611"/>
      <c r="D1058" s="5614"/>
      <c r="E1058" s="4927" t="s">
        <v>95</v>
      </c>
      <c r="F1058" s="4928">
        <f t="shared" si="120"/>
        <v>1336313</v>
      </c>
      <c r="G1058" s="4928"/>
      <c r="H1058" s="4928"/>
      <c r="I1058" s="4928">
        <v>1336313</v>
      </c>
      <c r="J1058" s="4929"/>
      <c r="K1058" s="4930"/>
    </row>
    <row r="1059" spans="1:11" s="4920" customFormat="1" ht="15" customHeight="1">
      <c r="A1059" s="5605"/>
      <c r="B1059" s="5608"/>
      <c r="C1059" s="5610">
        <v>852</v>
      </c>
      <c r="D1059" s="5613" t="s">
        <v>417</v>
      </c>
      <c r="E1059" s="4927" t="s">
        <v>715</v>
      </c>
      <c r="F1059" s="4928">
        <f t="shared" si="120"/>
        <v>10149062</v>
      </c>
      <c r="G1059" s="4928"/>
      <c r="H1059" s="4928"/>
      <c r="I1059" s="4928">
        <v>10149062</v>
      </c>
      <c r="J1059" s="4929"/>
      <c r="K1059" s="4930"/>
    </row>
    <row r="1060" spans="1:11" s="4920" customFormat="1" ht="15" customHeight="1">
      <c r="A1060" s="5605"/>
      <c r="B1060" s="5608"/>
      <c r="C1060" s="5611"/>
      <c r="D1060" s="5614"/>
      <c r="E1060" s="4927" t="s">
        <v>95</v>
      </c>
      <c r="F1060" s="4928">
        <f t="shared" si="120"/>
        <v>2525021</v>
      </c>
      <c r="G1060" s="4928"/>
      <c r="H1060" s="4928"/>
      <c r="I1060" s="4928">
        <v>2525021</v>
      </c>
      <c r="J1060" s="4929"/>
      <c r="K1060" s="4930"/>
    </row>
    <row r="1061" spans="1:11" s="4920" customFormat="1" ht="15" customHeight="1">
      <c r="A1061" s="5605"/>
      <c r="B1061" s="5608"/>
      <c r="C1061" s="5610">
        <v>853</v>
      </c>
      <c r="D1061" s="5613" t="s">
        <v>918</v>
      </c>
      <c r="E1061" s="4927" t="s">
        <v>715</v>
      </c>
      <c r="F1061" s="4928">
        <f t="shared" si="120"/>
        <v>2300000</v>
      </c>
      <c r="G1061" s="4928"/>
      <c r="H1061" s="4928"/>
      <c r="I1061" s="4928">
        <v>2300000</v>
      </c>
      <c r="J1061" s="4929"/>
      <c r="K1061" s="4930"/>
    </row>
    <row r="1062" spans="1:11" s="4920" customFormat="1" ht="15" hidden="1" customHeight="1">
      <c r="A1062" s="5605"/>
      <c r="B1062" s="5608"/>
      <c r="C1062" s="5611"/>
      <c r="D1062" s="5614"/>
      <c r="E1062" s="4927" t="s">
        <v>95</v>
      </c>
      <c r="F1062" s="4928">
        <f t="shared" si="120"/>
        <v>0</v>
      </c>
      <c r="G1062" s="4928"/>
      <c r="H1062" s="4928"/>
      <c r="I1062" s="4928"/>
      <c r="J1062" s="4929"/>
      <c r="K1062" s="4930"/>
    </row>
    <row r="1063" spans="1:11" s="4920" customFormat="1" ht="13.5" customHeight="1">
      <c r="A1063" s="5605"/>
      <c r="B1063" s="5608"/>
      <c r="C1063" s="5640"/>
      <c r="D1063" s="5640"/>
      <c r="E1063" s="4931" t="s">
        <v>1156</v>
      </c>
      <c r="F1063" s="4922">
        <f>SUM(F1064:F1070)</f>
        <v>314000</v>
      </c>
      <c r="G1063" s="4922">
        <f>SUM(G1064:G1070)</f>
        <v>0</v>
      </c>
      <c r="H1063" s="4922">
        <f>SUM(H1064:H1070)</f>
        <v>0</v>
      </c>
      <c r="I1063" s="4922">
        <f>SUM(I1064:I1070)</f>
        <v>314000</v>
      </c>
      <c r="J1063" s="4923">
        <f>SUM(J1064:J1070)</f>
        <v>0</v>
      </c>
      <c r="K1063" s="4930"/>
    </row>
    <row r="1064" spans="1:11" s="4920" customFormat="1" ht="15" hidden="1" customHeight="1">
      <c r="A1064" s="5605"/>
      <c r="B1064" s="5608"/>
      <c r="C1064" s="4933">
        <v>150</v>
      </c>
      <c r="D1064" s="4933">
        <v>15013</v>
      </c>
      <c r="E1064" s="4932" t="s">
        <v>816</v>
      </c>
      <c r="F1064" s="4944">
        <f>SUM(G1064:J1064)</f>
        <v>0</v>
      </c>
      <c r="G1064" s="4944"/>
      <c r="H1064" s="4944"/>
      <c r="I1064" s="4944"/>
      <c r="J1064" s="4945"/>
      <c r="K1064" s="4930"/>
    </row>
    <row r="1065" spans="1:11" s="4920" customFormat="1" ht="15" hidden="1" customHeight="1">
      <c r="A1065" s="5605"/>
      <c r="B1065" s="5608"/>
      <c r="C1065" s="5611">
        <v>801</v>
      </c>
      <c r="D1065" s="5614" t="s">
        <v>875</v>
      </c>
      <c r="E1065" s="4932" t="s">
        <v>816</v>
      </c>
      <c r="F1065" s="4944">
        <f>SUM(G1065:J1065)</f>
        <v>0</v>
      </c>
      <c r="G1065" s="4944"/>
      <c r="H1065" s="4944"/>
      <c r="I1065" s="4944"/>
      <c r="J1065" s="4945"/>
      <c r="K1065" s="4930"/>
    </row>
    <row r="1066" spans="1:11" s="4920" customFormat="1" ht="15" hidden="1" customHeight="1">
      <c r="A1066" s="5605"/>
      <c r="B1066" s="5608"/>
      <c r="C1066" s="5611"/>
      <c r="D1066" s="5614"/>
      <c r="E1066" s="4927" t="s">
        <v>185</v>
      </c>
      <c r="F1066" s="4928">
        <f t="shared" ref="F1066:F1070" si="121">SUM(G1066:J1066)</f>
        <v>0</v>
      </c>
      <c r="G1066" s="4928"/>
      <c r="H1066" s="4928"/>
      <c r="I1066" s="4928"/>
      <c r="J1066" s="4929"/>
      <c r="K1066" s="4930"/>
    </row>
    <row r="1067" spans="1:11" s="4920" customFormat="1" ht="15" customHeight="1">
      <c r="A1067" s="5605"/>
      <c r="B1067" s="5608"/>
      <c r="C1067" s="5610">
        <v>851</v>
      </c>
      <c r="D1067" s="5613" t="s">
        <v>411</v>
      </c>
      <c r="E1067" s="4927" t="s">
        <v>816</v>
      </c>
      <c r="F1067" s="4928">
        <f t="shared" si="121"/>
        <v>29284</v>
      </c>
      <c r="G1067" s="4928"/>
      <c r="H1067" s="4928"/>
      <c r="I1067" s="4928">
        <v>29284</v>
      </c>
      <c r="J1067" s="4929"/>
      <c r="K1067" s="4930"/>
    </row>
    <row r="1068" spans="1:11" s="4920" customFormat="1" ht="15" customHeight="1">
      <c r="A1068" s="5605"/>
      <c r="B1068" s="5608"/>
      <c r="C1068" s="5611"/>
      <c r="D1068" s="5614"/>
      <c r="E1068" s="4927" t="s">
        <v>185</v>
      </c>
      <c r="F1068" s="4928">
        <f t="shared" si="121"/>
        <v>20761</v>
      </c>
      <c r="G1068" s="4928"/>
      <c r="H1068" s="4928"/>
      <c r="I1068" s="4928">
        <v>20761</v>
      </c>
      <c r="J1068" s="4929"/>
      <c r="K1068" s="4930"/>
    </row>
    <row r="1069" spans="1:11" s="4920" customFormat="1" ht="15" customHeight="1">
      <c r="A1069" s="5605"/>
      <c r="B1069" s="5608"/>
      <c r="C1069" s="5610">
        <v>852</v>
      </c>
      <c r="D1069" s="5613" t="s">
        <v>417</v>
      </c>
      <c r="E1069" s="4927" t="s">
        <v>816</v>
      </c>
      <c r="F1069" s="4928">
        <f t="shared" si="121"/>
        <v>78705</v>
      </c>
      <c r="G1069" s="4928"/>
      <c r="H1069" s="4928"/>
      <c r="I1069" s="4928">
        <v>78705</v>
      </c>
      <c r="J1069" s="4929"/>
      <c r="K1069" s="4930"/>
    </row>
    <row r="1070" spans="1:11" s="4920" customFormat="1" ht="15" customHeight="1">
      <c r="A1070" s="5606"/>
      <c r="B1070" s="5609"/>
      <c r="C1070" s="5612"/>
      <c r="D1070" s="5615"/>
      <c r="E1070" s="4927" t="s">
        <v>185</v>
      </c>
      <c r="F1070" s="4928">
        <f t="shared" si="121"/>
        <v>185250</v>
      </c>
      <c r="G1070" s="4928"/>
      <c r="H1070" s="4928"/>
      <c r="I1070" s="4928">
        <v>185250</v>
      </c>
      <c r="J1070" s="4929"/>
      <c r="K1070" s="4930"/>
    </row>
    <row r="1071" spans="1:11" s="4920" customFormat="1" ht="22.5">
      <c r="A1071" s="5604" t="s">
        <v>1157</v>
      </c>
      <c r="B1071" s="5607" t="s">
        <v>1254</v>
      </c>
      <c r="C1071" s="5610">
        <v>750</v>
      </c>
      <c r="D1071" s="5613" t="s">
        <v>805</v>
      </c>
      <c r="E1071" s="4916" t="s">
        <v>1152</v>
      </c>
      <c r="F1071" s="4917">
        <f>SUM(F1072,F1090)</f>
        <v>21500</v>
      </c>
      <c r="G1071" s="4917">
        <f>SUM(G1072,G1090)</f>
        <v>0</v>
      </c>
      <c r="H1071" s="4917">
        <f>SUM(H1072,H1090)</f>
        <v>17139</v>
      </c>
      <c r="I1071" s="4917">
        <f>SUM(I1072,I1090)</f>
        <v>4361</v>
      </c>
      <c r="J1071" s="4918">
        <f>SUM(J1072,J1090)</f>
        <v>0</v>
      </c>
      <c r="K1071" s="4930"/>
    </row>
    <row r="1072" spans="1:11" s="4920" customFormat="1" ht="21">
      <c r="A1072" s="5605"/>
      <c r="B1072" s="5608"/>
      <c r="C1072" s="5611"/>
      <c r="D1072" s="5614"/>
      <c r="E1072" s="4921" t="s">
        <v>1153</v>
      </c>
      <c r="F1072" s="4922">
        <f>SUM(F1073,F1076,F1085)</f>
        <v>21500</v>
      </c>
      <c r="G1072" s="4922">
        <f>SUM(G1073,G1076,G1085)</f>
        <v>0</v>
      </c>
      <c r="H1072" s="4922">
        <f>SUM(H1073,H1076,H1085)</f>
        <v>17139</v>
      </c>
      <c r="I1072" s="4922">
        <f>SUM(I1073,I1076,I1085)</f>
        <v>4361</v>
      </c>
      <c r="J1072" s="4923">
        <f>SUM(J1073,J1076,J1085)</f>
        <v>0</v>
      </c>
      <c r="K1072" s="4930"/>
    </row>
    <row r="1073" spans="1:11" s="4920" customFormat="1" ht="15" hidden="1" customHeight="1">
      <c r="A1073" s="5605"/>
      <c r="B1073" s="5608"/>
      <c r="C1073" s="5611"/>
      <c r="D1073" s="5614"/>
      <c r="E1073" s="4924" t="s">
        <v>1161</v>
      </c>
      <c r="F1073" s="4925">
        <f>SUM(F1074:F1075)</f>
        <v>0</v>
      </c>
      <c r="G1073" s="4925">
        <f>SUM(G1074:G1075)</f>
        <v>0</v>
      </c>
      <c r="H1073" s="4925">
        <f>SUM(H1074:H1075)</f>
        <v>0</v>
      </c>
      <c r="I1073" s="4925">
        <f>SUM(I1074:I1075)</f>
        <v>0</v>
      </c>
      <c r="J1073" s="4926">
        <f>SUM(J1074:J1075)</f>
        <v>0</v>
      </c>
      <c r="K1073" s="4930"/>
    </row>
    <row r="1074" spans="1:11" s="4920" customFormat="1" ht="15" hidden="1" customHeight="1">
      <c r="A1074" s="5605"/>
      <c r="B1074" s="5608"/>
      <c r="C1074" s="5611"/>
      <c r="D1074" s="5614"/>
      <c r="E1074" s="4927"/>
      <c r="F1074" s="4928">
        <f>SUM(G1074:J1074)</f>
        <v>0</v>
      </c>
      <c r="G1074" s="4928"/>
      <c r="H1074" s="4928"/>
      <c r="I1074" s="4928"/>
      <c r="J1074" s="4929"/>
      <c r="K1074" s="4930"/>
    </row>
    <row r="1075" spans="1:11" s="4920" customFormat="1" ht="15" hidden="1" customHeight="1">
      <c r="A1075" s="5605"/>
      <c r="B1075" s="5608"/>
      <c r="C1075" s="5611"/>
      <c r="D1075" s="5614"/>
      <c r="E1075" s="4927"/>
      <c r="F1075" s="4928">
        <f>SUM(G1075:J1075)</f>
        <v>0</v>
      </c>
      <c r="G1075" s="4928"/>
      <c r="H1075" s="4928"/>
      <c r="I1075" s="4928"/>
      <c r="J1075" s="4929"/>
      <c r="K1075" s="4930"/>
    </row>
    <row r="1076" spans="1:11" s="4920" customFormat="1" ht="22.5">
      <c r="A1076" s="5605"/>
      <c r="B1076" s="5608"/>
      <c r="C1076" s="5611"/>
      <c r="D1076" s="5614"/>
      <c r="E1076" s="4924" t="s">
        <v>1154</v>
      </c>
      <c r="F1076" s="4925">
        <f>SUM(F1077:F1084)</f>
        <v>17500</v>
      </c>
      <c r="G1076" s="4925">
        <f>SUM(G1077:G1084)</f>
        <v>0</v>
      </c>
      <c r="H1076" s="4925">
        <f>SUM(H1077:H1084)</f>
        <v>13949</v>
      </c>
      <c r="I1076" s="4925">
        <f>SUM(I1077:I1084)</f>
        <v>3551</v>
      </c>
      <c r="J1076" s="4926">
        <f>SUM(J1077:J1084)</f>
        <v>0</v>
      </c>
      <c r="K1076" s="4930"/>
    </row>
    <row r="1077" spans="1:11" s="4920" customFormat="1" ht="15" customHeight="1">
      <c r="A1077" s="5605"/>
      <c r="B1077" s="5608"/>
      <c r="C1077" s="5611"/>
      <c r="D1077" s="5614"/>
      <c r="E1077" s="4927" t="s">
        <v>649</v>
      </c>
      <c r="F1077" s="4928">
        <f t="shared" ref="F1077:F1084" si="122">SUM(G1077:J1077)</f>
        <v>11479</v>
      </c>
      <c r="G1077" s="4928"/>
      <c r="H1077" s="4928">
        <v>11479</v>
      </c>
      <c r="I1077" s="4928"/>
      <c r="J1077" s="4929"/>
      <c r="K1077" s="4930"/>
    </row>
    <row r="1078" spans="1:11" s="4920" customFormat="1" ht="15" customHeight="1">
      <c r="A1078" s="5605"/>
      <c r="B1078" s="5608"/>
      <c r="C1078" s="5611"/>
      <c r="D1078" s="5614"/>
      <c r="E1078" s="4927" t="s">
        <v>650</v>
      </c>
      <c r="F1078" s="4928">
        <f t="shared" si="122"/>
        <v>2922</v>
      </c>
      <c r="G1078" s="4928"/>
      <c r="H1078" s="4928"/>
      <c r="I1078" s="4928">
        <v>2922</v>
      </c>
      <c r="J1078" s="4929"/>
      <c r="K1078" s="4930"/>
    </row>
    <row r="1079" spans="1:11" s="4920" customFormat="1" ht="15" customHeight="1">
      <c r="A1079" s="5605"/>
      <c r="B1079" s="5608"/>
      <c r="C1079" s="5611"/>
      <c r="D1079" s="5614"/>
      <c r="E1079" s="4927" t="s">
        <v>653</v>
      </c>
      <c r="F1079" s="4928">
        <f t="shared" si="122"/>
        <v>2000</v>
      </c>
      <c r="G1079" s="4928"/>
      <c r="H1079" s="4928">
        <v>2000</v>
      </c>
      <c r="I1079" s="4928"/>
      <c r="J1079" s="4929"/>
      <c r="K1079" s="4930"/>
    </row>
    <row r="1080" spans="1:11" s="4920" customFormat="1" ht="15" customHeight="1">
      <c r="A1080" s="5605"/>
      <c r="B1080" s="5608"/>
      <c r="C1080" s="5611"/>
      <c r="D1080" s="5614"/>
      <c r="E1080" s="4927" t="s">
        <v>654</v>
      </c>
      <c r="F1080" s="4928">
        <f t="shared" si="122"/>
        <v>510</v>
      </c>
      <c r="G1080" s="4928"/>
      <c r="H1080" s="4928"/>
      <c r="I1080" s="4928">
        <v>510</v>
      </c>
      <c r="J1080" s="4929"/>
      <c r="K1080" s="4930"/>
    </row>
    <row r="1081" spans="1:11" s="4920" customFormat="1" ht="15" customHeight="1">
      <c r="A1081" s="5605"/>
      <c r="B1081" s="5608"/>
      <c r="C1081" s="5611"/>
      <c r="D1081" s="5614"/>
      <c r="E1081" s="4927" t="s">
        <v>655</v>
      </c>
      <c r="F1081" s="4928">
        <f t="shared" si="122"/>
        <v>295</v>
      </c>
      <c r="G1081" s="4928"/>
      <c r="H1081" s="4928">
        <v>295</v>
      </c>
      <c r="I1081" s="4928"/>
      <c r="J1081" s="4929"/>
      <c r="K1081" s="4930"/>
    </row>
    <row r="1082" spans="1:11" s="4920" customFormat="1" ht="15" customHeight="1">
      <c r="A1082" s="5605"/>
      <c r="B1082" s="5608"/>
      <c r="C1082" s="5611"/>
      <c r="D1082" s="5614"/>
      <c r="E1082" s="4927" t="s">
        <v>656</v>
      </c>
      <c r="F1082" s="4928">
        <f t="shared" si="122"/>
        <v>74</v>
      </c>
      <c r="G1082" s="4928"/>
      <c r="H1082" s="4928"/>
      <c r="I1082" s="4928">
        <v>74</v>
      </c>
      <c r="J1082" s="4929"/>
      <c r="K1082" s="4930"/>
    </row>
    <row r="1083" spans="1:11" s="4920" customFormat="1" ht="15" customHeight="1">
      <c r="A1083" s="5605"/>
      <c r="B1083" s="5608"/>
      <c r="C1083" s="5611"/>
      <c r="D1083" s="5614"/>
      <c r="E1083" s="4927" t="s">
        <v>676</v>
      </c>
      <c r="F1083" s="4928">
        <f t="shared" si="122"/>
        <v>175</v>
      </c>
      <c r="G1083" s="4928"/>
      <c r="H1083" s="4928">
        <v>175</v>
      </c>
      <c r="I1083" s="4928"/>
      <c r="J1083" s="4929"/>
      <c r="K1083" s="4930"/>
    </row>
    <row r="1084" spans="1:11" s="4920" customFormat="1" ht="15" customHeight="1">
      <c r="A1084" s="5605"/>
      <c r="B1084" s="5608"/>
      <c r="C1084" s="5611"/>
      <c r="D1084" s="5614"/>
      <c r="E1084" s="4927" t="s">
        <v>677</v>
      </c>
      <c r="F1084" s="4928">
        <f t="shared" si="122"/>
        <v>45</v>
      </c>
      <c r="G1084" s="4928"/>
      <c r="H1084" s="4928"/>
      <c r="I1084" s="4928">
        <v>45</v>
      </c>
      <c r="J1084" s="4929"/>
      <c r="K1084" s="4930"/>
    </row>
    <row r="1085" spans="1:11" s="4920" customFormat="1" ht="22.5">
      <c r="A1085" s="5605"/>
      <c r="B1085" s="5608"/>
      <c r="C1085" s="5611"/>
      <c r="D1085" s="5614"/>
      <c r="E1085" s="4924" t="s">
        <v>1155</v>
      </c>
      <c r="F1085" s="4925">
        <f>SUM(F1086:F1089)</f>
        <v>4000</v>
      </c>
      <c r="G1085" s="4925">
        <f>SUM(G1086:G1089)</f>
        <v>0</v>
      </c>
      <c r="H1085" s="4925">
        <f>SUM(H1086:H1089)</f>
        <v>3190</v>
      </c>
      <c r="I1085" s="4925">
        <f>SUM(I1086:I1089)</f>
        <v>810</v>
      </c>
      <c r="J1085" s="4926">
        <f>SUM(J1086:J1089)</f>
        <v>0</v>
      </c>
      <c r="K1085" s="4930"/>
    </row>
    <row r="1086" spans="1:11" s="4920" customFormat="1" ht="15" customHeight="1">
      <c r="A1086" s="5605"/>
      <c r="B1086" s="5608"/>
      <c r="C1086" s="5611"/>
      <c r="D1086" s="5614"/>
      <c r="E1086" s="4927" t="s">
        <v>670</v>
      </c>
      <c r="F1086" s="4928">
        <f t="shared" ref="F1086:F1089" si="123">SUM(G1086:J1086)</f>
        <v>1595</v>
      </c>
      <c r="G1086" s="4928"/>
      <c r="H1086" s="4928">
        <v>1595</v>
      </c>
      <c r="I1086" s="4928"/>
      <c r="J1086" s="4929"/>
      <c r="K1086" s="4930"/>
    </row>
    <row r="1087" spans="1:11" s="4920" customFormat="1" ht="15" customHeight="1">
      <c r="A1087" s="5605"/>
      <c r="B1087" s="5608"/>
      <c r="C1087" s="5611"/>
      <c r="D1087" s="5614"/>
      <c r="E1087" s="4927" t="s">
        <v>671</v>
      </c>
      <c r="F1087" s="4928">
        <f t="shared" si="123"/>
        <v>405</v>
      </c>
      <c r="G1087" s="4928"/>
      <c r="H1087" s="4928"/>
      <c r="I1087" s="4928">
        <v>405</v>
      </c>
      <c r="J1087" s="4929"/>
      <c r="K1087" s="4930"/>
    </row>
    <row r="1088" spans="1:11" s="4920" customFormat="1" ht="15" customHeight="1">
      <c r="A1088" s="5605"/>
      <c r="B1088" s="5608"/>
      <c r="C1088" s="5611"/>
      <c r="D1088" s="5614"/>
      <c r="E1088" s="4927" t="s">
        <v>674</v>
      </c>
      <c r="F1088" s="4928">
        <f t="shared" si="123"/>
        <v>1595</v>
      </c>
      <c r="G1088" s="4928"/>
      <c r="H1088" s="4928">
        <v>1595</v>
      </c>
      <c r="I1088" s="4928"/>
      <c r="J1088" s="4929"/>
      <c r="K1088" s="4930"/>
    </row>
    <row r="1089" spans="1:11" s="4920" customFormat="1" ht="15" customHeight="1">
      <c r="A1089" s="5605"/>
      <c r="B1089" s="5608"/>
      <c r="C1089" s="5611"/>
      <c r="D1089" s="5614"/>
      <c r="E1089" s="4927" t="s">
        <v>675</v>
      </c>
      <c r="F1089" s="4928">
        <f t="shared" si="123"/>
        <v>405</v>
      </c>
      <c r="G1089" s="4928"/>
      <c r="H1089" s="4928"/>
      <c r="I1089" s="4928">
        <v>405</v>
      </c>
      <c r="J1089" s="4929"/>
      <c r="K1089" s="4930"/>
    </row>
    <row r="1090" spans="1:11" s="4920" customFormat="1" ht="15" customHeight="1">
      <c r="A1090" s="5606"/>
      <c r="B1090" s="5609"/>
      <c r="C1090" s="5612"/>
      <c r="D1090" s="5615"/>
      <c r="E1090" s="4931" t="s">
        <v>1156</v>
      </c>
      <c r="F1090" s="4922">
        <f>SUM(F1091:F1092)</f>
        <v>0</v>
      </c>
      <c r="G1090" s="4922">
        <f>SUM(G1091:G1092)</f>
        <v>0</v>
      </c>
      <c r="H1090" s="4922">
        <f>SUM(H1091:H1092)</f>
        <v>0</v>
      </c>
      <c r="I1090" s="4922">
        <f>SUM(I1091:I1092)</f>
        <v>0</v>
      </c>
      <c r="J1090" s="4923">
        <f>SUM(J1091:J1092)</f>
        <v>0</v>
      </c>
      <c r="K1090" s="4930"/>
    </row>
    <row r="1091" spans="1:11" s="4920" customFormat="1" ht="15" hidden="1" customHeight="1">
      <c r="A1091" s="4984"/>
      <c r="B1091" s="4985"/>
      <c r="C1091" s="4986"/>
      <c r="D1091" s="4987"/>
      <c r="E1091" s="4927"/>
      <c r="F1091" s="4928">
        <f>SUM(G1091:J1091)</f>
        <v>0</v>
      </c>
      <c r="G1091" s="4928"/>
      <c r="H1091" s="4928"/>
      <c r="I1091" s="4928"/>
      <c r="J1091" s="4929"/>
      <c r="K1091" s="4930"/>
    </row>
    <row r="1092" spans="1:11" s="4920" customFormat="1" ht="15" hidden="1" customHeight="1">
      <c r="A1092" s="4979"/>
      <c r="B1092" s="4980"/>
      <c r="C1092" s="4981"/>
      <c r="D1092" s="4982"/>
      <c r="E1092" s="4933"/>
      <c r="F1092" s="4928">
        <f>SUM(G1092:J1092)</f>
        <v>0</v>
      </c>
      <c r="G1092" s="4928"/>
      <c r="H1092" s="4928"/>
      <c r="I1092" s="4928"/>
      <c r="J1092" s="4929"/>
      <c r="K1092" s="4930"/>
    </row>
    <row r="1093" spans="1:11" s="4920" customFormat="1" ht="22.5">
      <c r="A1093" s="5604" t="s">
        <v>1159</v>
      </c>
      <c r="B1093" s="5607" t="s">
        <v>1255</v>
      </c>
      <c r="C1093" s="5610">
        <v>853</v>
      </c>
      <c r="D1093" s="5613" t="s">
        <v>519</v>
      </c>
      <c r="E1093" s="4916" t="s">
        <v>1152</v>
      </c>
      <c r="F1093" s="4917">
        <f>SUM(F1094,F1140)</f>
        <v>27227059</v>
      </c>
      <c r="G1093" s="4917">
        <f>SUM(G1094,G1140)</f>
        <v>4084059</v>
      </c>
      <c r="H1093" s="4917">
        <f>SUM(H1094,H1140)</f>
        <v>0</v>
      </c>
      <c r="I1093" s="4917">
        <f>SUM(I1094,I1140)</f>
        <v>23143000</v>
      </c>
      <c r="J1093" s="4918">
        <f>SUM(J1094,J1140)</f>
        <v>0</v>
      </c>
      <c r="K1093" s="4930"/>
    </row>
    <row r="1094" spans="1:11" s="4920" customFormat="1" ht="21">
      <c r="A1094" s="5605"/>
      <c r="B1094" s="5608"/>
      <c r="C1094" s="5611"/>
      <c r="D1094" s="5614"/>
      <c r="E1094" s="4921" t="s">
        <v>1153</v>
      </c>
      <c r="F1094" s="4922">
        <f>SUM(F1095,F1098,F1111)</f>
        <v>27227059</v>
      </c>
      <c r="G1094" s="4922">
        <f>SUM(G1095,G1098,G1111)</f>
        <v>4084059</v>
      </c>
      <c r="H1094" s="4922">
        <f>SUM(H1095,H1098,H1111)</f>
        <v>0</v>
      </c>
      <c r="I1094" s="4922">
        <f>SUM(I1095,I1098,I1111)</f>
        <v>23143000</v>
      </c>
      <c r="J1094" s="4923">
        <f>SUM(J1095,J1098,J1111)</f>
        <v>0</v>
      </c>
      <c r="K1094" s="4930"/>
    </row>
    <row r="1095" spans="1:11" s="4920" customFormat="1" ht="15" hidden="1" customHeight="1">
      <c r="A1095" s="5605"/>
      <c r="B1095" s="5608"/>
      <c r="C1095" s="5611"/>
      <c r="D1095" s="5614"/>
      <c r="E1095" s="4924" t="s">
        <v>1161</v>
      </c>
      <c r="F1095" s="4925">
        <f>SUM(F1096:F1097)</f>
        <v>0</v>
      </c>
      <c r="G1095" s="4925">
        <f>SUM(G1096:G1097)</f>
        <v>0</v>
      </c>
      <c r="H1095" s="4925">
        <f>SUM(H1096:H1097)</f>
        <v>0</v>
      </c>
      <c r="I1095" s="4925">
        <f>SUM(I1096:I1097)</f>
        <v>0</v>
      </c>
      <c r="J1095" s="4926">
        <f>SUM(J1096:J1097)</f>
        <v>0</v>
      </c>
      <c r="K1095" s="4930"/>
    </row>
    <row r="1096" spans="1:11" s="4920" customFormat="1" ht="15" hidden="1" customHeight="1">
      <c r="A1096" s="5605"/>
      <c r="B1096" s="5608"/>
      <c r="C1096" s="5611"/>
      <c r="D1096" s="5614"/>
      <c r="E1096" s="4927"/>
      <c r="F1096" s="4928">
        <f>SUM(G1096:J1096)</f>
        <v>0</v>
      </c>
      <c r="G1096" s="4928"/>
      <c r="H1096" s="4928"/>
      <c r="I1096" s="4928"/>
      <c r="J1096" s="4929"/>
      <c r="K1096" s="4930"/>
    </row>
    <row r="1097" spans="1:11" s="4920" customFormat="1" ht="15" hidden="1" customHeight="1">
      <c r="A1097" s="5605"/>
      <c r="B1097" s="5608"/>
      <c r="C1097" s="5611"/>
      <c r="D1097" s="5614"/>
      <c r="E1097" s="4927"/>
      <c r="F1097" s="4928">
        <f>SUM(G1097:J1097)</f>
        <v>0</v>
      </c>
      <c r="G1097" s="4928"/>
      <c r="H1097" s="4928"/>
      <c r="I1097" s="4928"/>
      <c r="J1097" s="4929"/>
      <c r="K1097" s="4930"/>
    </row>
    <row r="1098" spans="1:11" s="4920" customFormat="1" ht="22.5">
      <c r="A1098" s="5605"/>
      <c r="B1098" s="5608"/>
      <c r="C1098" s="5611"/>
      <c r="D1098" s="5614"/>
      <c r="E1098" s="4924" t="s">
        <v>1154</v>
      </c>
      <c r="F1098" s="4925">
        <f>SUM(F1099:F1110)</f>
        <v>25363244</v>
      </c>
      <c r="G1098" s="4925">
        <f>SUM(G1099:G1110)</f>
        <v>3804487</v>
      </c>
      <c r="H1098" s="4925">
        <f>SUM(H1099:H1110)</f>
        <v>0</v>
      </c>
      <c r="I1098" s="4925">
        <f>SUM(I1099:I1110)</f>
        <v>21558757</v>
      </c>
      <c r="J1098" s="4926">
        <f>SUM(J1099:J1110)</f>
        <v>0</v>
      </c>
      <c r="K1098" s="4930"/>
    </row>
    <row r="1099" spans="1:11" s="4920" customFormat="1" ht="12.95" customHeight="1">
      <c r="A1099" s="5605"/>
      <c r="B1099" s="5608"/>
      <c r="C1099" s="5611"/>
      <c r="D1099" s="5614"/>
      <c r="E1099" s="4927" t="s">
        <v>649</v>
      </c>
      <c r="F1099" s="4928">
        <f t="shared" ref="F1099:F1110" si="124">SUM(G1099:J1099)</f>
        <v>16728227</v>
      </c>
      <c r="G1099" s="4928"/>
      <c r="H1099" s="4928"/>
      <c r="I1099" s="4928">
        <v>16728227</v>
      </c>
      <c r="J1099" s="4929"/>
      <c r="K1099" s="4930"/>
    </row>
    <row r="1100" spans="1:11" s="4920" customFormat="1" ht="12.95" customHeight="1">
      <c r="A1100" s="5605"/>
      <c r="B1100" s="5608"/>
      <c r="C1100" s="5611"/>
      <c r="D1100" s="5614"/>
      <c r="E1100" s="4927" t="s">
        <v>650</v>
      </c>
      <c r="F1100" s="4928">
        <f t="shared" si="124"/>
        <v>2952040</v>
      </c>
      <c r="G1100" s="4928">
        <v>2952040</v>
      </c>
      <c r="H1100" s="4928"/>
      <c r="I1100" s="4928"/>
      <c r="J1100" s="4929"/>
      <c r="K1100" s="4930"/>
    </row>
    <row r="1101" spans="1:11" s="4920" customFormat="1" ht="12.95" customHeight="1">
      <c r="A1101" s="5605"/>
      <c r="B1101" s="5608"/>
      <c r="C1101" s="5611"/>
      <c r="D1101" s="5614"/>
      <c r="E1101" s="4927" t="s">
        <v>651</v>
      </c>
      <c r="F1101" s="4928">
        <f t="shared" si="124"/>
        <v>1184629</v>
      </c>
      <c r="G1101" s="4928"/>
      <c r="H1101" s="4928"/>
      <c r="I1101" s="4928">
        <v>1184629</v>
      </c>
      <c r="J1101" s="4929"/>
      <c r="K1101" s="4930"/>
    </row>
    <row r="1102" spans="1:11" s="4920" customFormat="1" ht="12.95" customHeight="1">
      <c r="A1102" s="5605"/>
      <c r="B1102" s="5608"/>
      <c r="C1102" s="5611"/>
      <c r="D1102" s="5614"/>
      <c r="E1102" s="4927" t="s">
        <v>652</v>
      </c>
      <c r="F1102" s="4928">
        <f t="shared" si="124"/>
        <v>209052</v>
      </c>
      <c r="G1102" s="4928">
        <v>209052</v>
      </c>
      <c r="H1102" s="4928"/>
      <c r="I1102" s="4928"/>
      <c r="J1102" s="4929"/>
      <c r="K1102" s="4930"/>
    </row>
    <row r="1103" spans="1:11" s="4920" customFormat="1" ht="12.95" customHeight="1">
      <c r="A1103" s="5605"/>
      <c r="B1103" s="5608"/>
      <c r="C1103" s="5611"/>
      <c r="D1103" s="5614"/>
      <c r="E1103" s="4927" t="s">
        <v>653</v>
      </c>
      <c r="F1103" s="4928">
        <f t="shared" si="124"/>
        <v>3032645</v>
      </c>
      <c r="G1103" s="4928"/>
      <c r="H1103" s="4928"/>
      <c r="I1103" s="4928">
        <v>3032645</v>
      </c>
      <c r="J1103" s="4929"/>
      <c r="K1103" s="4930"/>
    </row>
    <row r="1104" spans="1:11" s="4920" customFormat="1" ht="12.95" customHeight="1">
      <c r="A1104" s="5605"/>
      <c r="B1104" s="5608"/>
      <c r="C1104" s="5611"/>
      <c r="D1104" s="5614"/>
      <c r="E1104" s="4927" t="s">
        <v>654</v>
      </c>
      <c r="F1104" s="4928">
        <f t="shared" si="124"/>
        <v>535173</v>
      </c>
      <c r="G1104" s="4928">
        <v>535173</v>
      </c>
      <c r="H1104" s="4928"/>
      <c r="I1104" s="4928"/>
      <c r="J1104" s="4929"/>
      <c r="K1104" s="4930"/>
    </row>
    <row r="1105" spans="1:11" s="4920" customFormat="1" ht="12.95" customHeight="1">
      <c r="A1105" s="5605"/>
      <c r="B1105" s="5608"/>
      <c r="C1105" s="5611"/>
      <c r="D1105" s="5614"/>
      <c r="E1105" s="4927" t="s">
        <v>655</v>
      </c>
      <c r="F1105" s="4928">
        <f t="shared" si="124"/>
        <v>438865</v>
      </c>
      <c r="G1105" s="4928"/>
      <c r="H1105" s="4928"/>
      <c r="I1105" s="4928">
        <v>438865</v>
      </c>
      <c r="J1105" s="4929"/>
      <c r="K1105" s="4930"/>
    </row>
    <row r="1106" spans="1:11" s="4920" customFormat="1" ht="12.95" customHeight="1">
      <c r="A1106" s="5605"/>
      <c r="B1106" s="5608"/>
      <c r="C1106" s="5611"/>
      <c r="D1106" s="5614"/>
      <c r="E1106" s="4927" t="s">
        <v>656</v>
      </c>
      <c r="F1106" s="4928">
        <f t="shared" si="124"/>
        <v>77447</v>
      </c>
      <c r="G1106" s="4928">
        <v>77447</v>
      </c>
      <c r="H1106" s="4928"/>
      <c r="I1106" s="4928"/>
      <c r="J1106" s="4929"/>
      <c r="K1106" s="4930"/>
    </row>
    <row r="1107" spans="1:11" s="4920" customFormat="1" ht="12.95" customHeight="1">
      <c r="A1107" s="5605"/>
      <c r="B1107" s="5608"/>
      <c r="C1107" s="5611"/>
      <c r="D1107" s="5614"/>
      <c r="E1107" s="4927" t="s">
        <v>657</v>
      </c>
      <c r="F1107" s="4928">
        <f t="shared" si="124"/>
        <v>13175</v>
      </c>
      <c r="G1107" s="4928"/>
      <c r="H1107" s="4928"/>
      <c r="I1107" s="4928">
        <v>13175</v>
      </c>
      <c r="J1107" s="4929"/>
      <c r="K1107" s="4930"/>
    </row>
    <row r="1108" spans="1:11" s="4920" customFormat="1" ht="12.95" customHeight="1">
      <c r="A1108" s="5605"/>
      <c r="B1108" s="5608"/>
      <c r="C1108" s="5611"/>
      <c r="D1108" s="5614"/>
      <c r="E1108" s="4927" t="s">
        <v>658</v>
      </c>
      <c r="F1108" s="4928">
        <f t="shared" si="124"/>
        <v>2325</v>
      </c>
      <c r="G1108" s="4928">
        <v>2325</v>
      </c>
      <c r="H1108" s="4928"/>
      <c r="I1108" s="4928"/>
      <c r="J1108" s="4929"/>
      <c r="K1108" s="4930"/>
    </row>
    <row r="1109" spans="1:11" s="4920" customFormat="1" ht="12.95" customHeight="1">
      <c r="A1109" s="5605"/>
      <c r="B1109" s="5608"/>
      <c r="C1109" s="5611"/>
      <c r="D1109" s="5614"/>
      <c r="E1109" s="4927" t="s">
        <v>676</v>
      </c>
      <c r="F1109" s="4928">
        <f t="shared" si="124"/>
        <v>161216</v>
      </c>
      <c r="G1109" s="4928"/>
      <c r="H1109" s="4928"/>
      <c r="I1109" s="4928">
        <v>161216</v>
      </c>
      <c r="J1109" s="4929"/>
      <c r="K1109" s="4930"/>
    </row>
    <row r="1110" spans="1:11" s="4920" customFormat="1" ht="12.95" customHeight="1">
      <c r="A1110" s="5605"/>
      <c r="B1110" s="5608"/>
      <c r="C1110" s="5611"/>
      <c r="D1110" s="5614"/>
      <c r="E1110" s="4927" t="s">
        <v>677</v>
      </c>
      <c r="F1110" s="4928">
        <f t="shared" si="124"/>
        <v>28450</v>
      </c>
      <c r="G1110" s="4928">
        <v>28450</v>
      </c>
      <c r="H1110" s="4928"/>
      <c r="I1110" s="4928"/>
      <c r="J1110" s="4929"/>
      <c r="K1110" s="4930"/>
    </row>
    <row r="1111" spans="1:11" s="4920" customFormat="1" ht="22.5">
      <c r="A1111" s="5605"/>
      <c r="B1111" s="5608"/>
      <c r="C1111" s="5611"/>
      <c r="D1111" s="5614"/>
      <c r="E1111" s="4924" t="s">
        <v>1155</v>
      </c>
      <c r="F1111" s="4925">
        <f>SUM(F1112:F1139)</f>
        <v>1863815</v>
      </c>
      <c r="G1111" s="4925">
        <f>SUM(G1112:G1139)</f>
        <v>279572</v>
      </c>
      <c r="H1111" s="4925">
        <f>SUM(H1112:H1139)</f>
        <v>0</v>
      </c>
      <c r="I1111" s="4925">
        <f>SUM(I1112:I1139)</f>
        <v>1584243</v>
      </c>
      <c r="J1111" s="4926">
        <f>SUM(J1112:J1139)</f>
        <v>0</v>
      </c>
      <c r="K1111" s="4930"/>
    </row>
    <row r="1112" spans="1:11" s="4920" customFormat="1" ht="12.95" customHeight="1">
      <c r="A1112" s="5605"/>
      <c r="B1112" s="5608"/>
      <c r="C1112" s="5611"/>
      <c r="D1112" s="5614"/>
      <c r="E1112" s="4927" t="s">
        <v>784</v>
      </c>
      <c r="F1112" s="4928">
        <f t="shared" ref="F1112:F1139" si="125">SUM(G1112:J1112)</f>
        <v>25500</v>
      </c>
      <c r="G1112" s="4928"/>
      <c r="H1112" s="4928"/>
      <c r="I1112" s="4928">
        <v>25500</v>
      </c>
      <c r="J1112" s="4929"/>
      <c r="K1112" s="4930"/>
    </row>
    <row r="1113" spans="1:11" s="4920" customFormat="1" ht="12.95" customHeight="1">
      <c r="A1113" s="5605"/>
      <c r="B1113" s="5608"/>
      <c r="C1113" s="5611"/>
      <c r="D1113" s="5614"/>
      <c r="E1113" s="4927" t="s">
        <v>785</v>
      </c>
      <c r="F1113" s="4928">
        <f t="shared" si="125"/>
        <v>4500</v>
      </c>
      <c r="G1113" s="4928">
        <v>4500</v>
      </c>
      <c r="H1113" s="4928"/>
      <c r="I1113" s="4928"/>
      <c r="J1113" s="4929"/>
      <c r="K1113" s="4930"/>
    </row>
    <row r="1114" spans="1:11" s="4920" customFormat="1" ht="12.95" customHeight="1">
      <c r="A1114" s="5605"/>
      <c r="B1114" s="5608"/>
      <c r="C1114" s="5611"/>
      <c r="D1114" s="5614"/>
      <c r="E1114" s="4927" t="s">
        <v>786</v>
      </c>
      <c r="F1114" s="4928">
        <f t="shared" si="125"/>
        <v>425</v>
      </c>
      <c r="G1114" s="4928"/>
      <c r="H1114" s="4928"/>
      <c r="I1114" s="4928">
        <v>425</v>
      </c>
      <c r="J1114" s="4929"/>
      <c r="K1114" s="4930"/>
    </row>
    <row r="1115" spans="1:11" s="4920" customFormat="1" ht="12.95" customHeight="1">
      <c r="A1115" s="5605"/>
      <c r="B1115" s="5608"/>
      <c r="C1115" s="5611"/>
      <c r="D1115" s="5614"/>
      <c r="E1115" s="4927" t="s">
        <v>788</v>
      </c>
      <c r="F1115" s="4928">
        <f t="shared" si="125"/>
        <v>75</v>
      </c>
      <c r="G1115" s="4928">
        <v>75</v>
      </c>
      <c r="H1115" s="4928"/>
      <c r="I1115" s="4928"/>
      <c r="J1115" s="4929"/>
      <c r="K1115" s="4930"/>
    </row>
    <row r="1116" spans="1:11" s="4920" customFormat="1" ht="12.95" customHeight="1">
      <c r="A1116" s="5605"/>
      <c r="B1116" s="5608"/>
      <c r="C1116" s="5611"/>
      <c r="D1116" s="5614"/>
      <c r="E1116" s="4927" t="s">
        <v>662</v>
      </c>
      <c r="F1116" s="4928">
        <f t="shared" si="125"/>
        <v>402900</v>
      </c>
      <c r="G1116" s="4928"/>
      <c r="H1116" s="4928"/>
      <c r="I1116" s="4928">
        <v>402900</v>
      </c>
      <c r="J1116" s="4929"/>
      <c r="K1116" s="4930"/>
    </row>
    <row r="1117" spans="1:11" s="4920" customFormat="1" ht="12.95" customHeight="1">
      <c r="A1117" s="5605"/>
      <c r="B1117" s="5608"/>
      <c r="C1117" s="5611"/>
      <c r="D1117" s="5614"/>
      <c r="E1117" s="4927" t="s">
        <v>663</v>
      </c>
      <c r="F1117" s="4928">
        <f t="shared" si="125"/>
        <v>71100</v>
      </c>
      <c r="G1117" s="4928">
        <v>71100</v>
      </c>
      <c r="H1117" s="4928"/>
      <c r="I1117" s="4928"/>
      <c r="J1117" s="4929"/>
      <c r="K1117" s="4930"/>
    </row>
    <row r="1118" spans="1:11" s="4920" customFormat="1" ht="12.95" customHeight="1">
      <c r="A1118" s="5605"/>
      <c r="B1118" s="5608"/>
      <c r="C1118" s="5611"/>
      <c r="D1118" s="5614"/>
      <c r="E1118" s="4927" t="s">
        <v>789</v>
      </c>
      <c r="F1118" s="4928">
        <f t="shared" si="125"/>
        <v>344250</v>
      </c>
      <c r="G1118" s="4928"/>
      <c r="H1118" s="4928"/>
      <c r="I1118" s="4928">
        <v>344250</v>
      </c>
      <c r="J1118" s="4929"/>
      <c r="K1118" s="4930"/>
    </row>
    <row r="1119" spans="1:11" s="4920" customFormat="1" ht="12.95" customHeight="1">
      <c r="A1119" s="5605"/>
      <c r="B1119" s="5608"/>
      <c r="C1119" s="5611"/>
      <c r="D1119" s="5614"/>
      <c r="E1119" s="4927" t="s">
        <v>790</v>
      </c>
      <c r="F1119" s="4928">
        <f t="shared" si="125"/>
        <v>60750</v>
      </c>
      <c r="G1119" s="4928">
        <v>60750</v>
      </c>
      <c r="H1119" s="4928"/>
      <c r="I1119" s="4928"/>
      <c r="J1119" s="4929"/>
      <c r="K1119" s="4930"/>
    </row>
    <row r="1120" spans="1:11" s="4920" customFormat="1" ht="12.95" customHeight="1">
      <c r="A1120" s="5605"/>
      <c r="B1120" s="5608"/>
      <c r="C1120" s="5611"/>
      <c r="D1120" s="5614"/>
      <c r="E1120" s="4927" t="s">
        <v>664</v>
      </c>
      <c r="F1120" s="4928">
        <f t="shared" si="125"/>
        <v>62900</v>
      </c>
      <c r="G1120" s="4928"/>
      <c r="H1120" s="4928"/>
      <c r="I1120" s="4928">
        <v>62900</v>
      </c>
      <c r="J1120" s="4929"/>
      <c r="K1120" s="4930"/>
    </row>
    <row r="1121" spans="1:11" s="4920" customFormat="1" ht="12.95" customHeight="1">
      <c r="A1121" s="5605"/>
      <c r="B1121" s="5608"/>
      <c r="C1121" s="5611"/>
      <c r="D1121" s="5614"/>
      <c r="E1121" s="4927" t="s">
        <v>665</v>
      </c>
      <c r="F1121" s="4928">
        <f t="shared" si="125"/>
        <v>11100</v>
      </c>
      <c r="G1121" s="4928">
        <v>11100</v>
      </c>
      <c r="H1121" s="4928"/>
      <c r="I1121" s="4928"/>
      <c r="J1121" s="4929"/>
      <c r="K1121" s="4930"/>
    </row>
    <row r="1122" spans="1:11" s="4920" customFormat="1" ht="12.95" customHeight="1">
      <c r="A1122" s="5605"/>
      <c r="B1122" s="5608"/>
      <c r="C1122" s="5611"/>
      <c r="D1122" s="5614"/>
      <c r="E1122" s="4927" t="s">
        <v>791</v>
      </c>
      <c r="F1122" s="4928">
        <f t="shared" si="125"/>
        <v>25343</v>
      </c>
      <c r="G1122" s="4928"/>
      <c r="H1122" s="4928"/>
      <c r="I1122" s="4928">
        <v>25343</v>
      </c>
      <c r="J1122" s="4929"/>
      <c r="K1122" s="4930"/>
    </row>
    <row r="1123" spans="1:11" s="4920" customFormat="1" ht="12.95" customHeight="1">
      <c r="A1123" s="5605"/>
      <c r="B1123" s="5608"/>
      <c r="C1123" s="5611"/>
      <c r="D1123" s="5614"/>
      <c r="E1123" s="4927" t="s">
        <v>792</v>
      </c>
      <c r="F1123" s="4928">
        <f t="shared" si="125"/>
        <v>4472</v>
      </c>
      <c r="G1123" s="4928">
        <v>4472</v>
      </c>
      <c r="H1123" s="4928"/>
      <c r="I1123" s="4928"/>
      <c r="J1123" s="4929"/>
      <c r="K1123" s="4930"/>
    </row>
    <row r="1124" spans="1:11" s="4920" customFormat="1" ht="12.95" customHeight="1">
      <c r="A1124" s="5605"/>
      <c r="B1124" s="5608"/>
      <c r="C1124" s="5611"/>
      <c r="D1124" s="5614"/>
      <c r="E1124" s="4927" t="s">
        <v>666</v>
      </c>
      <c r="F1124" s="4928">
        <f t="shared" si="125"/>
        <v>278800</v>
      </c>
      <c r="G1124" s="4928"/>
      <c r="H1124" s="4928"/>
      <c r="I1124" s="4928">
        <v>278800</v>
      </c>
      <c r="J1124" s="4929"/>
      <c r="K1124" s="4930"/>
    </row>
    <row r="1125" spans="1:11" s="4920" customFormat="1" ht="12.95" customHeight="1">
      <c r="A1125" s="5605"/>
      <c r="B1125" s="5608"/>
      <c r="C1125" s="5611"/>
      <c r="D1125" s="5614"/>
      <c r="E1125" s="4927" t="s">
        <v>667</v>
      </c>
      <c r="F1125" s="4928">
        <f t="shared" si="125"/>
        <v>49200</v>
      </c>
      <c r="G1125" s="4928">
        <v>49200</v>
      </c>
      <c r="H1125" s="4928"/>
      <c r="I1125" s="4928"/>
      <c r="J1125" s="4929"/>
      <c r="K1125" s="4930"/>
    </row>
    <row r="1126" spans="1:11" s="4920" customFormat="1" ht="12.95" customHeight="1">
      <c r="A1126" s="5605"/>
      <c r="B1126" s="5608"/>
      <c r="C1126" s="5611"/>
      <c r="D1126" s="5614"/>
      <c r="E1126" s="4927" t="s">
        <v>811</v>
      </c>
      <c r="F1126" s="4928">
        <f t="shared" si="125"/>
        <v>26350</v>
      </c>
      <c r="G1126" s="4928"/>
      <c r="H1126" s="4928"/>
      <c r="I1126" s="4928">
        <v>26350</v>
      </c>
      <c r="J1126" s="4929"/>
      <c r="K1126" s="4930"/>
    </row>
    <row r="1127" spans="1:11" s="4920" customFormat="1" ht="12.95" customHeight="1">
      <c r="A1127" s="5605"/>
      <c r="B1127" s="5608"/>
      <c r="C1127" s="5611"/>
      <c r="D1127" s="5614"/>
      <c r="E1127" s="4927" t="s">
        <v>812</v>
      </c>
      <c r="F1127" s="4928">
        <f t="shared" si="125"/>
        <v>4650</v>
      </c>
      <c r="G1127" s="4928">
        <v>4650</v>
      </c>
      <c r="H1127" s="4928"/>
      <c r="I1127" s="4928"/>
      <c r="J1127" s="4929"/>
      <c r="K1127" s="4930"/>
    </row>
    <row r="1128" spans="1:11" s="4920" customFormat="1" ht="12.95" customHeight="1">
      <c r="A1128" s="5605"/>
      <c r="B1128" s="5608"/>
      <c r="C1128" s="5611"/>
      <c r="D1128" s="5614"/>
      <c r="E1128" s="4927" t="s">
        <v>813</v>
      </c>
      <c r="F1128" s="4928">
        <f t="shared" si="125"/>
        <v>170000</v>
      </c>
      <c r="G1128" s="4928"/>
      <c r="H1128" s="4928"/>
      <c r="I1128" s="4928">
        <v>170000</v>
      </c>
      <c r="J1128" s="4929"/>
      <c r="K1128" s="4930"/>
    </row>
    <row r="1129" spans="1:11" s="4920" customFormat="1" ht="12.95" customHeight="1">
      <c r="A1129" s="5605"/>
      <c r="B1129" s="5608"/>
      <c r="C1129" s="5611"/>
      <c r="D1129" s="5614"/>
      <c r="E1129" s="4927" t="s">
        <v>814</v>
      </c>
      <c r="F1129" s="4928">
        <f t="shared" si="125"/>
        <v>30000</v>
      </c>
      <c r="G1129" s="4928">
        <v>30000</v>
      </c>
      <c r="H1129" s="4928"/>
      <c r="I1129" s="4928"/>
      <c r="J1129" s="4929"/>
      <c r="K1129" s="4930"/>
    </row>
    <row r="1130" spans="1:11" s="4920" customFormat="1" ht="12.95" customHeight="1">
      <c r="A1130" s="5605"/>
      <c r="B1130" s="5608"/>
      <c r="C1130" s="5611"/>
      <c r="D1130" s="5614"/>
      <c r="E1130" s="4927" t="s">
        <v>670</v>
      </c>
      <c r="F1130" s="4928">
        <f t="shared" si="125"/>
        <v>36550</v>
      </c>
      <c r="G1130" s="4928"/>
      <c r="H1130" s="4928"/>
      <c r="I1130" s="4928">
        <v>36550</v>
      </c>
      <c r="J1130" s="4929"/>
      <c r="K1130" s="4930"/>
    </row>
    <row r="1131" spans="1:11" s="4920" customFormat="1" ht="12.95" customHeight="1">
      <c r="A1131" s="5605"/>
      <c r="B1131" s="5608"/>
      <c r="C1131" s="5611"/>
      <c r="D1131" s="5614"/>
      <c r="E1131" s="4927" t="s">
        <v>671</v>
      </c>
      <c r="F1131" s="4928">
        <f t="shared" si="125"/>
        <v>6450</v>
      </c>
      <c r="G1131" s="4928">
        <v>6450</v>
      </c>
      <c r="H1131" s="4928"/>
      <c r="I1131" s="4928"/>
      <c r="J1131" s="4929"/>
      <c r="K1131" s="4930"/>
    </row>
    <row r="1132" spans="1:11" s="4920" customFormat="1" ht="12">
      <c r="A1132" s="5605"/>
      <c r="B1132" s="5608"/>
      <c r="C1132" s="5611"/>
      <c r="D1132" s="5614"/>
      <c r="E1132" s="4927" t="s">
        <v>704</v>
      </c>
      <c r="F1132" s="4928">
        <f t="shared" si="125"/>
        <v>5100</v>
      </c>
      <c r="G1132" s="4928"/>
      <c r="H1132" s="4928"/>
      <c r="I1132" s="4928">
        <v>5100</v>
      </c>
      <c r="J1132" s="4929"/>
      <c r="K1132" s="4930"/>
    </row>
    <row r="1133" spans="1:11" s="4920" customFormat="1" ht="12">
      <c r="A1133" s="5605"/>
      <c r="B1133" s="5608"/>
      <c r="C1133" s="5611"/>
      <c r="D1133" s="5614"/>
      <c r="E1133" s="4927" t="s">
        <v>706</v>
      </c>
      <c r="F1133" s="4928">
        <f t="shared" si="125"/>
        <v>900</v>
      </c>
      <c r="G1133" s="4928">
        <v>900</v>
      </c>
      <c r="H1133" s="4928"/>
      <c r="I1133" s="4928"/>
      <c r="J1133" s="4929"/>
      <c r="K1133" s="4930"/>
    </row>
    <row r="1134" spans="1:11" s="4920" customFormat="1" ht="12">
      <c r="A1134" s="5605"/>
      <c r="B1134" s="5608"/>
      <c r="C1134" s="5611"/>
      <c r="D1134" s="5614"/>
      <c r="E1134" s="4927" t="s">
        <v>672</v>
      </c>
      <c r="F1134" s="4928">
        <f t="shared" si="125"/>
        <v>11900</v>
      </c>
      <c r="G1134" s="4928"/>
      <c r="H1134" s="4928"/>
      <c r="I1134" s="4928">
        <v>11900</v>
      </c>
      <c r="J1134" s="4929"/>
      <c r="K1134" s="4930"/>
    </row>
    <row r="1135" spans="1:11" s="4920" customFormat="1" ht="12">
      <c r="A1135" s="5605"/>
      <c r="B1135" s="5608"/>
      <c r="C1135" s="5611"/>
      <c r="D1135" s="5614"/>
      <c r="E1135" s="4927" t="s">
        <v>673</v>
      </c>
      <c r="F1135" s="4928">
        <f t="shared" si="125"/>
        <v>2100</v>
      </c>
      <c r="G1135" s="4928">
        <v>2100</v>
      </c>
      <c r="H1135" s="4928"/>
      <c r="I1135" s="4928"/>
      <c r="J1135" s="4929"/>
      <c r="K1135" s="4930"/>
    </row>
    <row r="1136" spans="1:11" s="4920" customFormat="1" ht="12">
      <c r="A1136" s="5605"/>
      <c r="B1136" s="5608"/>
      <c r="C1136" s="5611"/>
      <c r="D1136" s="5614"/>
      <c r="E1136" s="4927" t="s">
        <v>797</v>
      </c>
      <c r="F1136" s="4928">
        <f t="shared" si="125"/>
        <v>1275</v>
      </c>
      <c r="G1136" s="4928"/>
      <c r="H1136" s="4928"/>
      <c r="I1136" s="4928">
        <v>1275</v>
      </c>
      <c r="J1136" s="4929"/>
      <c r="K1136" s="4930"/>
    </row>
    <row r="1137" spans="1:11" s="4920" customFormat="1" ht="12">
      <c r="A1137" s="5605"/>
      <c r="B1137" s="5608"/>
      <c r="C1137" s="5611"/>
      <c r="D1137" s="5614"/>
      <c r="E1137" s="4927" t="s">
        <v>798</v>
      </c>
      <c r="F1137" s="4928">
        <f t="shared" si="125"/>
        <v>225</v>
      </c>
      <c r="G1137" s="4928">
        <v>225</v>
      </c>
      <c r="H1137" s="4928"/>
      <c r="I1137" s="4928"/>
      <c r="J1137" s="4929"/>
      <c r="K1137" s="4930"/>
    </row>
    <row r="1138" spans="1:11" s="4920" customFormat="1" ht="12">
      <c r="A1138" s="5605"/>
      <c r="B1138" s="5608"/>
      <c r="C1138" s="5611"/>
      <c r="D1138" s="5614"/>
      <c r="E1138" s="4927" t="s">
        <v>674</v>
      </c>
      <c r="F1138" s="4928">
        <f t="shared" si="125"/>
        <v>192950</v>
      </c>
      <c r="G1138" s="4928"/>
      <c r="H1138" s="4928"/>
      <c r="I1138" s="4928">
        <v>192950</v>
      </c>
      <c r="J1138" s="4929"/>
      <c r="K1138" s="4930"/>
    </row>
    <row r="1139" spans="1:11" s="4920" customFormat="1" ht="12">
      <c r="A1139" s="5605"/>
      <c r="B1139" s="5608"/>
      <c r="C1139" s="5611"/>
      <c r="D1139" s="5614"/>
      <c r="E1139" s="4927" t="s">
        <v>675</v>
      </c>
      <c r="F1139" s="4928">
        <f t="shared" si="125"/>
        <v>34050</v>
      </c>
      <c r="G1139" s="4928">
        <v>34050</v>
      </c>
      <c r="H1139" s="4928"/>
      <c r="I1139" s="4928"/>
      <c r="J1139" s="4929"/>
      <c r="K1139" s="4930"/>
    </row>
    <row r="1140" spans="1:11" s="4920" customFormat="1" ht="15" customHeight="1">
      <c r="A1140" s="5606"/>
      <c r="B1140" s="5609"/>
      <c r="C1140" s="5612"/>
      <c r="D1140" s="5615"/>
      <c r="E1140" s="4931" t="s">
        <v>1156</v>
      </c>
      <c r="F1140" s="4922">
        <f>SUM(F1141:F1142)</f>
        <v>0</v>
      </c>
      <c r="G1140" s="4922">
        <f>SUM(G1141:G1142)</f>
        <v>0</v>
      </c>
      <c r="H1140" s="4922">
        <f>SUM(H1141:H1142)</f>
        <v>0</v>
      </c>
      <c r="I1140" s="4922">
        <f>SUM(I1141:I1142)</f>
        <v>0</v>
      </c>
      <c r="J1140" s="4923">
        <f>SUM(J1141:J1142)</f>
        <v>0</v>
      </c>
      <c r="K1140" s="4930"/>
    </row>
    <row r="1141" spans="1:11" s="4930" customFormat="1" ht="15" hidden="1" customHeight="1">
      <c r="A1141" s="4988"/>
      <c r="B1141" s="4989"/>
      <c r="C1141" s="4990"/>
      <c r="D1141" s="4974"/>
      <c r="E1141" s="4927" t="s">
        <v>799</v>
      </c>
      <c r="F1141" s="4928">
        <f t="shared" ref="F1141" si="126">SUM(G1141:J1141)</f>
        <v>0</v>
      </c>
      <c r="G1141" s="4928"/>
      <c r="H1141" s="4928"/>
      <c r="I1141" s="4928"/>
      <c r="J1141" s="4929"/>
    </row>
    <row r="1142" spans="1:11" s="4930" customFormat="1" ht="15" hidden="1" customHeight="1">
      <c r="A1142" s="4988"/>
      <c r="B1142" s="4989"/>
      <c r="C1142" s="4990"/>
      <c r="D1142" s="4974"/>
      <c r="E1142" s="4933">
        <v>6069</v>
      </c>
      <c r="F1142" s="4928">
        <f>SUM(G1142:J1142)</f>
        <v>0</v>
      </c>
      <c r="G1142" s="4928"/>
      <c r="H1142" s="4928"/>
      <c r="I1142" s="4928"/>
      <c r="J1142" s="4929"/>
    </row>
    <row r="1143" spans="1:11" s="4920" customFormat="1" ht="22.5" customHeight="1">
      <c r="A1143" s="5604" t="s">
        <v>1162</v>
      </c>
      <c r="B1143" s="5607" t="s">
        <v>1256</v>
      </c>
      <c r="C1143" s="5610">
        <v>150</v>
      </c>
      <c r="D1143" s="5613" t="s">
        <v>46</v>
      </c>
      <c r="E1143" s="4916" t="s">
        <v>1152</v>
      </c>
      <c r="F1143" s="4917">
        <f>SUM(F1144,F1167)</f>
        <v>33191237</v>
      </c>
      <c r="G1143" s="4917">
        <f>SUM(G1144,G1167)</f>
        <v>0</v>
      </c>
      <c r="H1143" s="4917">
        <f>SUM(H1144,H1167)</f>
        <v>33191237</v>
      </c>
      <c r="I1143" s="4917">
        <f>SUM(I1144,I1167)</f>
        <v>0</v>
      </c>
      <c r="J1143" s="4918">
        <f>SUM(J1144,J1167)</f>
        <v>0</v>
      </c>
      <c r="K1143" s="4930"/>
    </row>
    <row r="1144" spans="1:11" s="4920" customFormat="1" ht="21">
      <c r="A1144" s="5605"/>
      <c r="B1144" s="5608"/>
      <c r="C1144" s="5611"/>
      <c r="D1144" s="5614"/>
      <c r="E1144" s="4921" t="s">
        <v>1153</v>
      </c>
      <c r="F1144" s="4922">
        <f>SUM(F1145,F1149,F1155)</f>
        <v>21975176</v>
      </c>
      <c r="G1144" s="4922">
        <f>SUM(G1145,G1149,G1155)</f>
        <v>0</v>
      </c>
      <c r="H1144" s="4922">
        <f>SUM(H1145,H1149,H1155)</f>
        <v>21975176</v>
      </c>
      <c r="I1144" s="4922">
        <f>SUM(I1145,I1149,I1155)</f>
        <v>0</v>
      </c>
      <c r="J1144" s="4923">
        <f>SUM(J1145,J1149,J1155)</f>
        <v>0</v>
      </c>
      <c r="K1144" s="4930"/>
    </row>
    <row r="1145" spans="1:11" s="4920" customFormat="1" ht="15" customHeight="1">
      <c r="A1145" s="5605"/>
      <c r="B1145" s="5608"/>
      <c r="C1145" s="5611"/>
      <c r="D1145" s="5614"/>
      <c r="E1145" s="4924" t="s">
        <v>1161</v>
      </c>
      <c r="F1145" s="4925">
        <f>SUM(F1146:F1148)</f>
        <v>17724091.5</v>
      </c>
      <c r="G1145" s="4925">
        <f t="shared" ref="G1145:J1145" si="127">SUM(G1146:G1148)</f>
        <v>0</v>
      </c>
      <c r="H1145" s="4925">
        <f t="shared" si="127"/>
        <v>17724091.5</v>
      </c>
      <c r="I1145" s="4925">
        <f t="shared" si="127"/>
        <v>0</v>
      </c>
      <c r="J1145" s="4926">
        <f t="shared" si="127"/>
        <v>0</v>
      </c>
      <c r="K1145" s="4930"/>
    </row>
    <row r="1146" spans="1:11" s="4920" customFormat="1" ht="15" customHeight="1">
      <c r="A1146" s="5605"/>
      <c r="B1146" s="5608"/>
      <c r="C1146" s="5611"/>
      <c r="D1146" s="5614"/>
      <c r="E1146" s="4927" t="s">
        <v>687</v>
      </c>
      <c r="F1146" s="4928">
        <f>SUM(G1146:J1146)</f>
        <v>16824091.5</v>
      </c>
      <c r="G1146" s="4928"/>
      <c r="H1146" s="4928">
        <v>16824091.5</v>
      </c>
      <c r="I1146" s="4928"/>
      <c r="J1146" s="4929"/>
      <c r="K1146" s="4930"/>
    </row>
    <row r="1147" spans="1:11" s="4920" customFormat="1" ht="15" customHeight="1">
      <c r="A1147" s="5605"/>
      <c r="B1147" s="5608"/>
      <c r="C1147" s="5611"/>
      <c r="D1147" s="5614"/>
      <c r="E1147" s="4927" t="s">
        <v>119</v>
      </c>
      <c r="F1147" s="4928">
        <f>SUM(G1147:J1147)</f>
        <v>900000</v>
      </c>
      <c r="G1147" s="4928"/>
      <c r="H1147" s="4928">
        <v>900000</v>
      </c>
      <c r="I1147" s="4928"/>
      <c r="J1147" s="4929"/>
      <c r="K1147" s="4930"/>
    </row>
    <row r="1148" spans="1:11" s="4920" customFormat="1" ht="15" hidden="1" customHeight="1">
      <c r="A1148" s="5605"/>
      <c r="B1148" s="5608"/>
      <c r="C1148" s="5611"/>
      <c r="D1148" s="5614"/>
      <c r="E1148" s="4991" t="s">
        <v>279</v>
      </c>
      <c r="F1148" s="4992">
        <f>SUM(G1148:J1148)</f>
        <v>0</v>
      </c>
      <c r="G1148" s="4992"/>
      <c r="H1148" s="4992"/>
      <c r="I1148" s="4992"/>
      <c r="J1148" s="4993"/>
      <c r="K1148" s="4930"/>
    </row>
    <row r="1149" spans="1:11" s="4920" customFormat="1" ht="22.5">
      <c r="A1149" s="5605"/>
      <c r="B1149" s="5608"/>
      <c r="C1149" s="5611"/>
      <c r="D1149" s="5614"/>
      <c r="E1149" s="4924" t="s">
        <v>1154</v>
      </c>
      <c r="F1149" s="4925">
        <f>SUM(F1150:F1154)</f>
        <v>2468569.9999999995</v>
      </c>
      <c r="G1149" s="4925">
        <f>SUM(G1150:G1154)</f>
        <v>0</v>
      </c>
      <c r="H1149" s="4925">
        <f>SUM(H1150:H1154)</f>
        <v>2468569.9999999995</v>
      </c>
      <c r="I1149" s="4925">
        <f>SUM(I1150:I1154)</f>
        <v>0</v>
      </c>
      <c r="J1149" s="4926">
        <f>SUM(J1150:J1154)</f>
        <v>0</v>
      </c>
      <c r="K1149" s="4930"/>
    </row>
    <row r="1150" spans="1:11" s="4920" customFormat="1" ht="15" customHeight="1">
      <c r="A1150" s="5605"/>
      <c r="B1150" s="5608"/>
      <c r="C1150" s="5611"/>
      <c r="D1150" s="5614"/>
      <c r="E1150" s="4927" t="s">
        <v>692</v>
      </c>
      <c r="F1150" s="4928">
        <f t="shared" ref="F1150:F1154" si="128">SUM(G1150:J1150)</f>
        <v>1939477.21</v>
      </c>
      <c r="G1150" s="4928"/>
      <c r="H1150" s="4928">
        <v>1939477.21</v>
      </c>
      <c r="I1150" s="4928"/>
      <c r="J1150" s="4929"/>
      <c r="K1150" s="4930"/>
    </row>
    <row r="1151" spans="1:11" s="4920" customFormat="1" ht="15" customHeight="1">
      <c r="A1151" s="5605"/>
      <c r="B1151" s="5608"/>
      <c r="C1151" s="5611"/>
      <c r="D1151" s="5614"/>
      <c r="E1151" s="4927" t="s">
        <v>693</v>
      </c>
      <c r="F1151" s="4928">
        <f t="shared" si="128"/>
        <v>112875.63</v>
      </c>
      <c r="G1151" s="4928"/>
      <c r="H1151" s="4928">
        <v>112875.63</v>
      </c>
      <c r="I1151" s="4928"/>
      <c r="J1151" s="4929"/>
      <c r="K1151" s="4930"/>
    </row>
    <row r="1152" spans="1:11" s="4920" customFormat="1" ht="15" customHeight="1">
      <c r="A1152" s="5605"/>
      <c r="B1152" s="5608"/>
      <c r="C1152" s="5611"/>
      <c r="D1152" s="5614"/>
      <c r="E1152" s="4927" t="s">
        <v>694</v>
      </c>
      <c r="F1152" s="4928">
        <f t="shared" si="128"/>
        <v>347463.34</v>
      </c>
      <c r="G1152" s="4928"/>
      <c r="H1152" s="4928">
        <v>347463.34</v>
      </c>
      <c r="I1152" s="4928"/>
      <c r="J1152" s="4929"/>
      <c r="K1152" s="4930"/>
    </row>
    <row r="1153" spans="1:11" s="4920" customFormat="1" ht="15" customHeight="1">
      <c r="A1153" s="5605"/>
      <c r="B1153" s="5608"/>
      <c r="C1153" s="5611"/>
      <c r="D1153" s="5614"/>
      <c r="E1153" s="4927" t="s">
        <v>695</v>
      </c>
      <c r="F1153" s="4928">
        <f t="shared" si="128"/>
        <v>50282.65</v>
      </c>
      <c r="G1153" s="4928"/>
      <c r="H1153" s="4928">
        <v>50282.65</v>
      </c>
      <c r="I1153" s="4928"/>
      <c r="J1153" s="4929"/>
      <c r="K1153" s="4930"/>
    </row>
    <row r="1154" spans="1:11" s="4920" customFormat="1" ht="15" customHeight="1">
      <c r="A1154" s="5605"/>
      <c r="B1154" s="5608"/>
      <c r="C1154" s="5611"/>
      <c r="D1154" s="5614"/>
      <c r="E1154" s="4927" t="s">
        <v>711</v>
      </c>
      <c r="F1154" s="4928">
        <f t="shared" si="128"/>
        <v>18471.169999999998</v>
      </c>
      <c r="G1154" s="4928"/>
      <c r="H1154" s="4928">
        <v>18471.169999999998</v>
      </c>
      <c r="I1154" s="4928"/>
      <c r="J1154" s="4929"/>
      <c r="K1154" s="4930"/>
    </row>
    <row r="1155" spans="1:11" s="4920" customFormat="1" ht="22.5">
      <c r="A1155" s="5605"/>
      <c r="B1155" s="5608"/>
      <c r="C1155" s="5611"/>
      <c r="D1155" s="5614"/>
      <c r="E1155" s="4924" t="s">
        <v>1155</v>
      </c>
      <c r="F1155" s="4925">
        <f>SUM(F1156:F1166)</f>
        <v>1782514.5</v>
      </c>
      <c r="G1155" s="4925">
        <f>SUM(G1156:G1166)</f>
        <v>0</v>
      </c>
      <c r="H1155" s="4925">
        <f>SUM(H1156:H1166)</f>
        <v>1782514.5</v>
      </c>
      <c r="I1155" s="4925">
        <f>SUM(I1156:I1166)</f>
        <v>0</v>
      </c>
      <c r="J1155" s="4926">
        <f>SUM(J1156:J1166)</f>
        <v>0</v>
      </c>
      <c r="K1155" s="4930"/>
    </row>
    <row r="1156" spans="1:11" s="4920" customFormat="1" ht="15" customHeight="1">
      <c r="A1156" s="5605"/>
      <c r="B1156" s="5608"/>
      <c r="C1156" s="5611"/>
      <c r="D1156" s="5614"/>
      <c r="E1156" s="4927" t="s">
        <v>697</v>
      </c>
      <c r="F1156" s="4928">
        <f t="shared" ref="F1156:F1166" si="129">SUM(G1156:J1156)</f>
        <v>117000</v>
      </c>
      <c r="G1156" s="4928"/>
      <c r="H1156" s="4928">
        <v>117000</v>
      </c>
      <c r="I1156" s="4928"/>
      <c r="J1156" s="4929"/>
      <c r="K1156" s="4930"/>
    </row>
    <row r="1157" spans="1:11" s="4920" customFormat="1" ht="15" customHeight="1">
      <c r="A1157" s="5605"/>
      <c r="B1157" s="5608"/>
      <c r="C1157" s="5611"/>
      <c r="D1157" s="5614"/>
      <c r="E1157" s="4927" t="s">
        <v>698</v>
      </c>
      <c r="F1157" s="4928">
        <f t="shared" si="129"/>
        <v>30500</v>
      </c>
      <c r="G1157" s="4928"/>
      <c r="H1157" s="4928">
        <v>30500</v>
      </c>
      <c r="I1157" s="4928"/>
      <c r="J1157" s="4929"/>
      <c r="K1157" s="4930"/>
    </row>
    <row r="1158" spans="1:11" s="4920" customFormat="1" ht="15" customHeight="1">
      <c r="A1158" s="5605"/>
      <c r="B1158" s="5608"/>
      <c r="C1158" s="5611"/>
      <c r="D1158" s="5614"/>
      <c r="E1158" s="4927" t="s">
        <v>699</v>
      </c>
      <c r="F1158" s="4928">
        <f t="shared" si="129"/>
        <v>4401</v>
      </c>
      <c r="G1158" s="4928"/>
      <c r="H1158" s="4928">
        <v>4401</v>
      </c>
      <c r="I1158" s="4928"/>
      <c r="J1158" s="4929"/>
      <c r="K1158" s="4930"/>
    </row>
    <row r="1159" spans="1:11" s="4920" customFormat="1" ht="15" customHeight="1">
      <c r="A1159" s="5605"/>
      <c r="B1159" s="5608"/>
      <c r="C1159" s="5611"/>
      <c r="D1159" s="5614"/>
      <c r="E1159" s="4927" t="s">
        <v>700</v>
      </c>
      <c r="F1159" s="4928">
        <f t="shared" si="129"/>
        <v>1291373.5</v>
      </c>
      <c r="G1159" s="4928"/>
      <c r="H1159" s="4928">
        <v>1291373.5</v>
      </c>
      <c r="I1159" s="4928"/>
      <c r="J1159" s="4929"/>
      <c r="K1159" s="4930"/>
    </row>
    <row r="1160" spans="1:11" s="4920" customFormat="1" ht="15" customHeight="1">
      <c r="A1160" s="5605"/>
      <c r="B1160" s="5608"/>
      <c r="C1160" s="5611"/>
      <c r="D1160" s="5614"/>
      <c r="E1160" s="4927" t="s">
        <v>701</v>
      </c>
      <c r="F1160" s="4928">
        <f t="shared" si="129"/>
        <v>28340</v>
      </c>
      <c r="G1160" s="4928"/>
      <c r="H1160" s="4928">
        <v>28340</v>
      </c>
      <c r="I1160" s="4928"/>
      <c r="J1160" s="4929"/>
      <c r="K1160" s="4930"/>
    </row>
    <row r="1161" spans="1:11" s="4920" customFormat="1" ht="15" customHeight="1">
      <c r="A1161" s="5605"/>
      <c r="B1161" s="5608"/>
      <c r="C1161" s="5611"/>
      <c r="D1161" s="5614"/>
      <c r="E1161" s="4927" t="s">
        <v>702</v>
      </c>
      <c r="F1161" s="4928">
        <f t="shared" si="129"/>
        <v>179500</v>
      </c>
      <c r="G1161" s="4928"/>
      <c r="H1161" s="4928">
        <v>179500</v>
      </c>
      <c r="I1161" s="4928"/>
      <c r="J1161" s="4929"/>
      <c r="K1161" s="4930"/>
    </row>
    <row r="1162" spans="1:11" s="4920" customFormat="1" ht="15" customHeight="1">
      <c r="A1162" s="5605"/>
      <c r="B1162" s="5608"/>
      <c r="C1162" s="5611"/>
      <c r="D1162" s="5614"/>
      <c r="E1162" s="4927" t="s">
        <v>703</v>
      </c>
      <c r="F1162" s="4928">
        <f t="shared" si="129"/>
        <v>20000</v>
      </c>
      <c r="G1162" s="4928"/>
      <c r="H1162" s="4928">
        <v>20000</v>
      </c>
      <c r="I1162" s="4928"/>
      <c r="J1162" s="4929"/>
      <c r="K1162" s="4930"/>
    </row>
    <row r="1163" spans="1:11" s="4920" customFormat="1" ht="15" customHeight="1">
      <c r="A1163" s="5605"/>
      <c r="B1163" s="5608"/>
      <c r="C1163" s="5611"/>
      <c r="D1163" s="5614"/>
      <c r="E1163" s="4927" t="s">
        <v>707</v>
      </c>
      <c r="F1163" s="4928">
        <f t="shared" si="129"/>
        <v>400</v>
      </c>
      <c r="G1163" s="4928"/>
      <c r="H1163" s="4928">
        <v>400</v>
      </c>
      <c r="I1163" s="4928"/>
      <c r="J1163" s="4929"/>
      <c r="K1163" s="4930"/>
    </row>
    <row r="1164" spans="1:11" s="4920" customFormat="1" ht="15" customHeight="1">
      <c r="A1164" s="5605"/>
      <c r="B1164" s="5608"/>
      <c r="C1164" s="5611"/>
      <c r="D1164" s="5614"/>
      <c r="E1164" s="4927" t="s">
        <v>708</v>
      </c>
      <c r="F1164" s="4928">
        <f t="shared" si="129"/>
        <v>51000</v>
      </c>
      <c r="G1164" s="4928"/>
      <c r="H1164" s="4928">
        <v>51000</v>
      </c>
      <c r="I1164" s="4928"/>
      <c r="J1164" s="4929"/>
      <c r="K1164" s="4930"/>
    </row>
    <row r="1165" spans="1:11" s="4920" customFormat="1" ht="15" hidden="1" customHeight="1">
      <c r="A1165" s="5605"/>
      <c r="B1165" s="5608"/>
      <c r="C1165" s="5611"/>
      <c r="D1165" s="5614"/>
      <c r="E1165" s="4991" t="s">
        <v>1184</v>
      </c>
      <c r="F1165" s="4992">
        <f t="shared" si="129"/>
        <v>0</v>
      </c>
      <c r="G1165" s="4992"/>
      <c r="H1165" s="4992"/>
      <c r="I1165" s="4992"/>
      <c r="J1165" s="4993"/>
      <c r="K1165" s="4930"/>
    </row>
    <row r="1166" spans="1:11" s="4920" customFormat="1" ht="15" customHeight="1">
      <c r="A1166" s="5605"/>
      <c r="B1166" s="5608"/>
      <c r="C1166" s="5611"/>
      <c r="D1166" s="5614"/>
      <c r="E1166" s="4927" t="s">
        <v>710</v>
      </c>
      <c r="F1166" s="4928">
        <f t="shared" si="129"/>
        <v>60000</v>
      </c>
      <c r="G1166" s="4928"/>
      <c r="H1166" s="4928">
        <v>60000</v>
      </c>
      <c r="I1166" s="4928"/>
      <c r="J1166" s="4929"/>
      <c r="K1166" s="4930"/>
    </row>
    <row r="1167" spans="1:11" s="4920" customFormat="1" ht="15" customHeight="1">
      <c r="A1167" s="5605"/>
      <c r="B1167" s="5608"/>
      <c r="C1167" s="5611"/>
      <c r="D1167" s="5614"/>
      <c r="E1167" s="4931" t="s">
        <v>1156</v>
      </c>
      <c r="F1167" s="4922">
        <f>SUM(F1168:F1169)</f>
        <v>11216061</v>
      </c>
      <c r="G1167" s="4922">
        <f t="shared" ref="G1167:J1167" si="130">SUM(G1168:G1169)</f>
        <v>0</v>
      </c>
      <c r="H1167" s="4922">
        <f>SUM(H1168:H1169)</f>
        <v>11216061</v>
      </c>
      <c r="I1167" s="4922">
        <f t="shared" si="130"/>
        <v>0</v>
      </c>
      <c r="J1167" s="4923">
        <f t="shared" si="130"/>
        <v>0</v>
      </c>
    </row>
    <row r="1168" spans="1:11" s="4920" customFormat="1" ht="15" customHeight="1">
      <c r="A1168" s="5606"/>
      <c r="B1168" s="5609"/>
      <c r="C1168" s="5612"/>
      <c r="D1168" s="5615"/>
      <c r="E1168" s="4932" t="s">
        <v>712</v>
      </c>
      <c r="F1168" s="4944">
        <f>SUM(G1168:J1168)</f>
        <v>11216061</v>
      </c>
      <c r="G1168" s="4944"/>
      <c r="H1168" s="4944">
        <v>11216061</v>
      </c>
      <c r="I1168" s="4944"/>
      <c r="J1168" s="4945"/>
    </row>
    <row r="1169" spans="1:11" s="4920" customFormat="1" ht="15" hidden="1" customHeight="1">
      <c r="A1169" s="4988"/>
      <c r="B1169" s="4989"/>
      <c r="C1169" s="4990"/>
      <c r="D1169" s="4974"/>
      <c r="E1169" s="4991" t="s">
        <v>287</v>
      </c>
      <c r="F1169" s="4992">
        <f>SUM(G1169:J1169)</f>
        <v>0</v>
      </c>
      <c r="G1169" s="4992"/>
      <c r="H1169" s="4992"/>
      <c r="I1169" s="4992"/>
      <c r="J1169" s="4993"/>
    </row>
    <row r="1170" spans="1:11" s="4920" customFormat="1" ht="22.5" customHeight="1">
      <c r="A1170" s="5604" t="s">
        <v>1164</v>
      </c>
      <c r="B1170" s="5607" t="s">
        <v>1257</v>
      </c>
      <c r="C1170" s="5610">
        <v>801</v>
      </c>
      <c r="D1170" s="5613" t="s">
        <v>875</v>
      </c>
      <c r="E1170" s="4916" t="s">
        <v>1152</v>
      </c>
      <c r="F1170" s="4917">
        <f>SUM(F1171,F1213)</f>
        <v>4309082</v>
      </c>
      <c r="G1170" s="4917">
        <f>SUM(G1171,G1213)</f>
        <v>0</v>
      </c>
      <c r="H1170" s="4917">
        <f>SUM(H1171,H1213)</f>
        <v>4134996</v>
      </c>
      <c r="I1170" s="4917">
        <f>SUM(I1171,I1213)</f>
        <v>174086</v>
      </c>
      <c r="J1170" s="4918">
        <f>SUM(J1171,J1213)</f>
        <v>0</v>
      </c>
      <c r="K1170" s="4930"/>
    </row>
    <row r="1171" spans="1:11" s="4920" customFormat="1" ht="21">
      <c r="A1171" s="5605"/>
      <c r="B1171" s="5608"/>
      <c r="C1171" s="5611"/>
      <c r="D1171" s="5614"/>
      <c r="E1171" s="4921" t="s">
        <v>1153</v>
      </c>
      <c r="F1171" s="4922">
        <f>SUM(F1172,F1179,F1190)</f>
        <v>4309082</v>
      </c>
      <c r="G1171" s="4922">
        <f>SUM(G1172,G1179,G1190)</f>
        <v>0</v>
      </c>
      <c r="H1171" s="4922">
        <f>SUM(H1172,H1179,H1190)</f>
        <v>4134996</v>
      </c>
      <c r="I1171" s="4922">
        <f>SUM(I1172,I1179,I1190)</f>
        <v>174086</v>
      </c>
      <c r="J1171" s="4923">
        <f>SUM(J1172,J1179,J1190)</f>
        <v>0</v>
      </c>
      <c r="K1171" s="4930"/>
    </row>
    <row r="1172" spans="1:11" s="4920" customFormat="1" ht="12.75" customHeight="1">
      <c r="A1172" s="5605"/>
      <c r="B1172" s="5608"/>
      <c r="C1172" s="5611"/>
      <c r="D1172" s="5614"/>
      <c r="E1172" s="4924" t="s">
        <v>1161</v>
      </c>
      <c r="F1172" s="4925">
        <f>SUM(F1173:F1178)</f>
        <v>530000</v>
      </c>
      <c r="G1172" s="4925">
        <f>SUM(G1173:G1178)</f>
        <v>0</v>
      </c>
      <c r="H1172" s="4925">
        <f>SUM(H1173:H1178)</f>
        <v>508588</v>
      </c>
      <c r="I1172" s="4925">
        <f>SUM(I1173:I1178)</f>
        <v>21412</v>
      </c>
      <c r="J1172" s="4926">
        <f>SUM(J1173:J1178)</f>
        <v>0</v>
      </c>
      <c r="K1172" s="4930"/>
    </row>
    <row r="1173" spans="1:11" s="4920" customFormat="1" ht="15" customHeight="1">
      <c r="A1173" s="5605"/>
      <c r="B1173" s="5608"/>
      <c r="C1173" s="5611"/>
      <c r="D1173" s="5614"/>
      <c r="E1173" s="4927" t="s">
        <v>687</v>
      </c>
      <c r="F1173" s="4928">
        <f>SUM(G1173:J1173)</f>
        <v>28788</v>
      </c>
      <c r="G1173" s="4928"/>
      <c r="H1173" s="4928">
        <v>28788</v>
      </c>
      <c r="I1173" s="4928"/>
      <c r="J1173" s="4929"/>
      <c r="K1173" s="4930"/>
    </row>
    <row r="1174" spans="1:11" s="4920" customFormat="1" ht="15" customHeight="1">
      <c r="A1174" s="5605"/>
      <c r="B1174" s="5608"/>
      <c r="C1174" s="5611"/>
      <c r="D1174" s="5614"/>
      <c r="E1174" s="4927" t="s">
        <v>715</v>
      </c>
      <c r="F1174" s="4928">
        <f t="shared" ref="F1174:F1178" si="131">SUM(G1174:J1174)</f>
        <v>1212</v>
      </c>
      <c r="G1174" s="4928"/>
      <c r="H1174" s="4928"/>
      <c r="I1174" s="4928">
        <v>1212</v>
      </c>
      <c r="J1174" s="4929"/>
      <c r="K1174" s="4930"/>
    </row>
    <row r="1175" spans="1:11" s="4920" customFormat="1" ht="15" customHeight="1">
      <c r="A1175" s="5605"/>
      <c r="B1175" s="5608"/>
      <c r="C1175" s="5611"/>
      <c r="D1175" s="5614"/>
      <c r="E1175" s="4927" t="s">
        <v>119</v>
      </c>
      <c r="F1175" s="4928">
        <f t="shared" si="131"/>
        <v>479800</v>
      </c>
      <c r="G1175" s="4928"/>
      <c r="H1175" s="4928">
        <v>479800</v>
      </c>
      <c r="I1175" s="4928"/>
      <c r="J1175" s="4929"/>
      <c r="K1175" s="4930"/>
    </row>
    <row r="1176" spans="1:11" s="4920" customFormat="1" ht="15" customHeight="1">
      <c r="A1176" s="5605"/>
      <c r="B1176" s="5608"/>
      <c r="C1176" s="5611"/>
      <c r="D1176" s="5614"/>
      <c r="E1176" s="4927" t="s">
        <v>95</v>
      </c>
      <c r="F1176" s="4928">
        <f t="shared" si="131"/>
        <v>20200</v>
      </c>
      <c r="G1176" s="4928"/>
      <c r="H1176" s="4928"/>
      <c r="I1176" s="4928">
        <v>20200</v>
      </c>
      <c r="J1176" s="4929"/>
      <c r="K1176" s="4930"/>
    </row>
    <row r="1177" spans="1:11" s="4920" customFormat="1" ht="15" hidden="1" customHeight="1">
      <c r="A1177" s="5605"/>
      <c r="B1177" s="5608"/>
      <c r="C1177" s="5611"/>
      <c r="D1177" s="5614"/>
      <c r="E1177" s="4991" t="s">
        <v>279</v>
      </c>
      <c r="F1177" s="4992">
        <f t="shared" si="131"/>
        <v>0</v>
      </c>
      <c r="G1177" s="4992"/>
      <c r="H1177" s="4992"/>
      <c r="I1177" s="4992"/>
      <c r="J1177" s="4993"/>
      <c r="K1177" s="4930"/>
    </row>
    <row r="1178" spans="1:11" s="4920" customFormat="1" ht="15" hidden="1" customHeight="1">
      <c r="A1178" s="5605"/>
      <c r="B1178" s="5608"/>
      <c r="C1178" s="5611"/>
      <c r="D1178" s="5614"/>
      <c r="E1178" s="4991" t="s">
        <v>126</v>
      </c>
      <c r="F1178" s="4992">
        <f t="shared" si="131"/>
        <v>0</v>
      </c>
      <c r="G1178" s="4992"/>
      <c r="H1178" s="4992"/>
      <c r="I1178" s="4992"/>
      <c r="J1178" s="4993"/>
      <c r="K1178" s="4930"/>
    </row>
    <row r="1179" spans="1:11" s="4920" customFormat="1" ht="20.25" customHeight="1">
      <c r="A1179" s="5605"/>
      <c r="B1179" s="5608"/>
      <c r="C1179" s="5611"/>
      <c r="D1179" s="5614"/>
      <c r="E1179" s="4924" t="s">
        <v>1154</v>
      </c>
      <c r="F1179" s="4925">
        <f>SUM(F1180:F1189)</f>
        <v>792727.99999999988</v>
      </c>
      <c r="G1179" s="4925">
        <f>SUM(G1180:G1189)</f>
        <v>0</v>
      </c>
      <c r="H1179" s="4925">
        <f>SUM(H1180:H1189)</f>
        <v>760702.69</v>
      </c>
      <c r="I1179" s="4925">
        <f>SUM(I1180:I1189)</f>
        <v>32025.31</v>
      </c>
      <c r="J1179" s="4926">
        <f>SUM(J1180:J1189)</f>
        <v>0</v>
      </c>
      <c r="K1179" s="4930"/>
    </row>
    <row r="1180" spans="1:11" s="4920" customFormat="1" ht="15" customHeight="1">
      <c r="A1180" s="5605"/>
      <c r="B1180" s="5608"/>
      <c r="C1180" s="5611"/>
      <c r="D1180" s="5614"/>
      <c r="E1180" s="4927" t="s">
        <v>692</v>
      </c>
      <c r="F1180" s="4928">
        <f t="shared" ref="F1180:F1189" si="132">SUM(G1180:J1180)</f>
        <v>593703.98</v>
      </c>
      <c r="G1180" s="4928"/>
      <c r="H1180" s="4928">
        <v>593703.98</v>
      </c>
      <c r="I1180" s="4928"/>
      <c r="J1180" s="4929"/>
      <c r="K1180" s="4930"/>
    </row>
    <row r="1181" spans="1:11" s="4920" customFormat="1" ht="15" customHeight="1">
      <c r="A1181" s="5605"/>
      <c r="B1181" s="5608"/>
      <c r="C1181" s="5611"/>
      <c r="D1181" s="5614"/>
      <c r="E1181" s="4927" t="s">
        <v>650</v>
      </c>
      <c r="F1181" s="4928">
        <f t="shared" si="132"/>
        <v>24994.52</v>
      </c>
      <c r="G1181" s="4928"/>
      <c r="H1181" s="4928"/>
      <c r="I1181" s="4928">
        <v>24994.52</v>
      </c>
      <c r="J1181" s="4929"/>
      <c r="K1181" s="4930"/>
    </row>
    <row r="1182" spans="1:11" s="4920" customFormat="1" ht="15" customHeight="1">
      <c r="A1182" s="5605"/>
      <c r="B1182" s="5608"/>
      <c r="C1182" s="5611"/>
      <c r="D1182" s="5614"/>
      <c r="E1182" s="4927" t="s">
        <v>693</v>
      </c>
      <c r="F1182" s="4928">
        <f t="shared" si="132"/>
        <v>38739.370000000003</v>
      </c>
      <c r="G1182" s="4928"/>
      <c r="H1182" s="4928">
        <v>38739.370000000003</v>
      </c>
      <c r="I1182" s="4928"/>
      <c r="J1182" s="4929"/>
      <c r="K1182" s="4930"/>
    </row>
    <row r="1183" spans="1:11" s="4920" customFormat="1" ht="15" customHeight="1">
      <c r="A1183" s="5605"/>
      <c r="B1183" s="5608"/>
      <c r="C1183" s="5611"/>
      <c r="D1183" s="5614"/>
      <c r="E1183" s="4927" t="s">
        <v>652</v>
      </c>
      <c r="F1183" s="4928">
        <f t="shared" si="132"/>
        <v>1630.97</v>
      </c>
      <c r="G1183" s="4928"/>
      <c r="H1183" s="4928"/>
      <c r="I1183" s="4928">
        <v>1630.97</v>
      </c>
      <c r="J1183" s="4929"/>
      <c r="K1183" s="4930"/>
    </row>
    <row r="1184" spans="1:11" s="4920" customFormat="1" ht="15" customHeight="1">
      <c r="A1184" s="5605"/>
      <c r="B1184" s="5608"/>
      <c r="C1184" s="5611"/>
      <c r="D1184" s="5614"/>
      <c r="E1184" s="4927" t="s">
        <v>694</v>
      </c>
      <c r="F1184" s="4928">
        <f t="shared" si="132"/>
        <v>107072.51</v>
      </c>
      <c r="G1184" s="4928"/>
      <c r="H1184" s="4928">
        <v>107072.51</v>
      </c>
      <c r="I1184" s="4928"/>
      <c r="J1184" s="4929"/>
      <c r="K1184" s="4930"/>
    </row>
    <row r="1185" spans="1:11" s="4920" customFormat="1" ht="15" customHeight="1">
      <c r="A1185" s="5605"/>
      <c r="B1185" s="5608"/>
      <c r="C1185" s="5611"/>
      <c r="D1185" s="5614"/>
      <c r="E1185" s="4927" t="s">
        <v>654</v>
      </c>
      <c r="F1185" s="4928">
        <f t="shared" si="132"/>
        <v>4507.84</v>
      </c>
      <c r="G1185" s="4928"/>
      <c r="H1185" s="4928"/>
      <c r="I1185" s="4928">
        <v>4507.84</v>
      </c>
      <c r="J1185" s="4929"/>
      <c r="K1185" s="4930"/>
    </row>
    <row r="1186" spans="1:11" s="4920" customFormat="1" ht="15" customHeight="1">
      <c r="A1186" s="5605"/>
      <c r="B1186" s="5608"/>
      <c r="C1186" s="5611"/>
      <c r="D1186" s="5614"/>
      <c r="E1186" s="4927" t="s">
        <v>695</v>
      </c>
      <c r="F1186" s="4928">
        <f t="shared" si="132"/>
        <v>15494.85</v>
      </c>
      <c r="G1186" s="4928"/>
      <c r="H1186" s="4928">
        <v>15494.85</v>
      </c>
      <c r="I1186" s="4928"/>
      <c r="J1186" s="4929"/>
      <c r="K1186" s="4930"/>
    </row>
    <row r="1187" spans="1:11" s="4920" customFormat="1" ht="15" customHeight="1">
      <c r="A1187" s="5605"/>
      <c r="B1187" s="5608"/>
      <c r="C1187" s="5611"/>
      <c r="D1187" s="5614"/>
      <c r="E1187" s="4927" t="s">
        <v>656</v>
      </c>
      <c r="F1187" s="4928">
        <f t="shared" si="132"/>
        <v>652.34</v>
      </c>
      <c r="G1187" s="4928"/>
      <c r="H1187" s="4928"/>
      <c r="I1187" s="4928">
        <v>652.34</v>
      </c>
      <c r="J1187" s="4929"/>
      <c r="K1187" s="4930"/>
    </row>
    <row r="1188" spans="1:11" s="4920" customFormat="1" ht="15" customHeight="1">
      <c r="A1188" s="5605"/>
      <c r="B1188" s="5608"/>
      <c r="C1188" s="5611"/>
      <c r="D1188" s="5614"/>
      <c r="E1188" s="4927" t="s">
        <v>711</v>
      </c>
      <c r="F1188" s="4928">
        <f t="shared" si="132"/>
        <v>5691.98</v>
      </c>
      <c r="G1188" s="4928"/>
      <c r="H1188" s="4928">
        <v>5691.98</v>
      </c>
      <c r="I1188" s="4928"/>
      <c r="J1188" s="4929"/>
      <c r="K1188" s="4930"/>
    </row>
    <row r="1189" spans="1:11" s="4920" customFormat="1" ht="15" customHeight="1">
      <c r="A1189" s="5605"/>
      <c r="B1189" s="5608"/>
      <c r="C1189" s="5611"/>
      <c r="D1189" s="5614"/>
      <c r="E1189" s="4927" t="s">
        <v>677</v>
      </c>
      <c r="F1189" s="4928">
        <f t="shared" si="132"/>
        <v>239.64</v>
      </c>
      <c r="G1189" s="4928"/>
      <c r="H1189" s="4928"/>
      <c r="I1189" s="4928">
        <v>239.64</v>
      </c>
      <c r="J1189" s="4929"/>
      <c r="K1189" s="4930"/>
    </row>
    <row r="1190" spans="1:11" s="4920" customFormat="1" ht="19.5" customHeight="1">
      <c r="A1190" s="5605"/>
      <c r="B1190" s="5608"/>
      <c r="C1190" s="5611"/>
      <c r="D1190" s="5614"/>
      <c r="E1190" s="4924" t="s">
        <v>1155</v>
      </c>
      <c r="F1190" s="4925">
        <f>SUM(F1191:F1212)</f>
        <v>2986354</v>
      </c>
      <c r="G1190" s="4925">
        <f>SUM(G1191:G1212)</f>
        <v>0</v>
      </c>
      <c r="H1190" s="4925">
        <f>SUM(H1191:H1212)</f>
        <v>2865705.31</v>
      </c>
      <c r="I1190" s="4925">
        <f>SUM(I1191:I1212)</f>
        <v>120648.68999999999</v>
      </c>
      <c r="J1190" s="4926">
        <f>SUM(J1191:J1212)</f>
        <v>0</v>
      </c>
      <c r="K1190" s="4930"/>
    </row>
    <row r="1191" spans="1:11" s="4920" customFormat="1" ht="15" hidden="1" customHeight="1">
      <c r="A1191" s="5605"/>
      <c r="B1191" s="5608"/>
      <c r="C1191" s="5611"/>
      <c r="D1191" s="5614"/>
      <c r="E1191" s="4927" t="s">
        <v>1258</v>
      </c>
      <c r="F1191" s="4928">
        <f t="shared" ref="F1191:F1212" si="133">SUM(G1191:J1191)</f>
        <v>0</v>
      </c>
      <c r="G1191" s="4928"/>
      <c r="H1191" s="4928"/>
      <c r="I1191" s="4928"/>
      <c r="J1191" s="4929"/>
      <c r="K1191" s="4930"/>
    </row>
    <row r="1192" spans="1:11" s="4920" customFormat="1" ht="15" hidden="1" customHeight="1">
      <c r="A1192" s="5605"/>
      <c r="B1192" s="5608"/>
      <c r="C1192" s="5611"/>
      <c r="D1192" s="5614"/>
      <c r="E1192" s="4927" t="s">
        <v>785</v>
      </c>
      <c r="F1192" s="4928">
        <f t="shared" si="133"/>
        <v>0</v>
      </c>
      <c r="G1192" s="4928"/>
      <c r="H1192" s="4928"/>
      <c r="I1192" s="4928"/>
      <c r="J1192" s="4929"/>
      <c r="K1192" s="4930"/>
    </row>
    <row r="1193" spans="1:11" s="4920" customFormat="1" ht="15" customHeight="1">
      <c r="A1193" s="5605"/>
      <c r="B1193" s="5608"/>
      <c r="C1193" s="5611"/>
      <c r="D1193" s="5614"/>
      <c r="E1193" s="4927" t="s">
        <v>697</v>
      </c>
      <c r="F1193" s="4928">
        <f t="shared" si="133"/>
        <v>978792</v>
      </c>
      <c r="G1193" s="4928"/>
      <c r="H1193" s="4928">
        <v>978792</v>
      </c>
      <c r="I1193" s="4928"/>
      <c r="J1193" s="4929"/>
      <c r="K1193" s="4930"/>
    </row>
    <row r="1194" spans="1:11" s="4920" customFormat="1" ht="15" customHeight="1">
      <c r="A1194" s="5605"/>
      <c r="B1194" s="5608"/>
      <c r="C1194" s="5611"/>
      <c r="D1194" s="5614"/>
      <c r="E1194" s="4927" t="s">
        <v>663</v>
      </c>
      <c r="F1194" s="4928">
        <f t="shared" si="133"/>
        <v>41208</v>
      </c>
      <c r="G1194" s="4928"/>
      <c r="H1194" s="4928"/>
      <c r="I1194" s="4928">
        <v>41208</v>
      </c>
      <c r="J1194" s="4929"/>
      <c r="K1194" s="4930"/>
    </row>
    <row r="1195" spans="1:11" s="4920" customFormat="1" ht="15" customHeight="1">
      <c r="A1195" s="5605"/>
      <c r="B1195" s="5608"/>
      <c r="C1195" s="5611"/>
      <c r="D1195" s="5614"/>
      <c r="E1195" s="4927" t="s">
        <v>698</v>
      </c>
      <c r="F1195" s="4928">
        <f t="shared" si="133"/>
        <v>9596</v>
      </c>
      <c r="G1195" s="4928"/>
      <c r="H1195" s="4928">
        <v>9596</v>
      </c>
      <c r="I1195" s="4928"/>
      <c r="J1195" s="4929"/>
      <c r="K1195" s="4930"/>
    </row>
    <row r="1196" spans="1:11" s="4920" customFormat="1" ht="15" customHeight="1">
      <c r="A1196" s="5605"/>
      <c r="B1196" s="5608"/>
      <c r="C1196" s="5611"/>
      <c r="D1196" s="5614"/>
      <c r="E1196" s="4927" t="s">
        <v>790</v>
      </c>
      <c r="F1196" s="4928">
        <f t="shared" si="133"/>
        <v>404</v>
      </c>
      <c r="G1196" s="4928"/>
      <c r="H1196" s="4928"/>
      <c r="I1196" s="4928">
        <v>404</v>
      </c>
      <c r="J1196" s="4929"/>
      <c r="K1196" s="4930"/>
    </row>
    <row r="1197" spans="1:11" s="4920" customFormat="1" ht="15" customHeight="1">
      <c r="A1197" s="5605"/>
      <c r="B1197" s="5608"/>
      <c r="C1197" s="5611"/>
      <c r="D1197" s="5614"/>
      <c r="E1197" s="4927" t="s">
        <v>699</v>
      </c>
      <c r="F1197" s="4928">
        <f t="shared" si="133"/>
        <v>2399</v>
      </c>
      <c r="G1197" s="4928"/>
      <c r="H1197" s="4928">
        <v>2399</v>
      </c>
      <c r="I1197" s="4928"/>
      <c r="J1197" s="4929"/>
      <c r="K1197" s="4930"/>
    </row>
    <row r="1198" spans="1:11" s="4920" customFormat="1" ht="15" customHeight="1">
      <c r="A1198" s="5605"/>
      <c r="B1198" s="5608"/>
      <c r="C1198" s="5611"/>
      <c r="D1198" s="5614"/>
      <c r="E1198" s="4927" t="s">
        <v>665</v>
      </c>
      <c r="F1198" s="4928">
        <f t="shared" si="133"/>
        <v>101</v>
      </c>
      <c r="G1198" s="4928"/>
      <c r="H1198" s="4928"/>
      <c r="I1198" s="4928">
        <v>101</v>
      </c>
      <c r="J1198" s="4929"/>
      <c r="K1198" s="4930"/>
    </row>
    <row r="1199" spans="1:11" s="4920" customFormat="1" ht="15" customHeight="1">
      <c r="A1199" s="5605"/>
      <c r="B1199" s="5608"/>
      <c r="C1199" s="5611"/>
      <c r="D1199" s="5614"/>
      <c r="E1199" s="4927" t="s">
        <v>700</v>
      </c>
      <c r="F1199" s="4928">
        <f t="shared" si="133"/>
        <v>1773048.9</v>
      </c>
      <c r="G1199" s="4928"/>
      <c r="H1199" s="4928">
        <v>1773048.9</v>
      </c>
      <c r="I1199" s="4928"/>
      <c r="J1199" s="4929"/>
      <c r="K1199" s="4930"/>
    </row>
    <row r="1200" spans="1:11" s="4920" customFormat="1" ht="15" customHeight="1">
      <c r="A1200" s="5605"/>
      <c r="B1200" s="5608"/>
      <c r="C1200" s="5611"/>
      <c r="D1200" s="5614"/>
      <c r="E1200" s="4927" t="s">
        <v>667</v>
      </c>
      <c r="F1200" s="4928">
        <f t="shared" si="133"/>
        <v>74646.899999999994</v>
      </c>
      <c r="G1200" s="4928"/>
      <c r="H1200" s="4928"/>
      <c r="I1200" s="4928">
        <v>74646.899999999994</v>
      </c>
      <c r="J1200" s="4929"/>
      <c r="K1200" s="4930"/>
    </row>
    <row r="1201" spans="1:11" s="4920" customFormat="1" ht="15" customHeight="1">
      <c r="A1201" s="5605"/>
      <c r="B1201" s="5608"/>
      <c r="C1201" s="5611"/>
      <c r="D1201" s="5614"/>
      <c r="E1201" s="4927" t="s">
        <v>701</v>
      </c>
      <c r="F1201" s="4928">
        <f t="shared" si="133"/>
        <v>2961.33</v>
      </c>
      <c r="G1201" s="4928"/>
      <c r="H1201" s="4928">
        <v>2961.33</v>
      </c>
      <c r="I1201" s="4928"/>
      <c r="J1201" s="4929"/>
      <c r="K1201" s="4930"/>
    </row>
    <row r="1202" spans="1:11" s="4920" customFormat="1" ht="15" customHeight="1">
      <c r="A1202" s="5605"/>
      <c r="B1202" s="5608"/>
      <c r="C1202" s="5611"/>
      <c r="D1202" s="5614"/>
      <c r="E1202" s="4927" t="s">
        <v>812</v>
      </c>
      <c r="F1202" s="4928">
        <f t="shared" si="133"/>
        <v>124.67</v>
      </c>
      <c r="G1202" s="4928"/>
      <c r="H1202" s="4928"/>
      <c r="I1202" s="4928">
        <v>124.67</v>
      </c>
      <c r="J1202" s="4929"/>
      <c r="K1202" s="4930"/>
    </row>
    <row r="1203" spans="1:11" s="4920" customFormat="1" ht="15" customHeight="1">
      <c r="A1203" s="5605"/>
      <c r="B1203" s="5608"/>
      <c r="C1203" s="5611"/>
      <c r="D1203" s="5614"/>
      <c r="E1203" s="4927" t="s">
        <v>702</v>
      </c>
      <c r="F1203" s="4928">
        <f t="shared" si="133"/>
        <v>43182</v>
      </c>
      <c r="G1203" s="4928"/>
      <c r="H1203" s="4928">
        <v>43182</v>
      </c>
      <c r="I1203" s="4928"/>
      <c r="J1203" s="4929"/>
      <c r="K1203" s="4930"/>
    </row>
    <row r="1204" spans="1:11" s="4920" customFormat="1" ht="15" customHeight="1">
      <c r="A1204" s="5605"/>
      <c r="B1204" s="5608"/>
      <c r="C1204" s="5611"/>
      <c r="D1204" s="5614"/>
      <c r="E1204" s="4927" t="s">
        <v>814</v>
      </c>
      <c r="F1204" s="4928">
        <f t="shared" si="133"/>
        <v>1818</v>
      </c>
      <c r="G1204" s="4928"/>
      <c r="H1204" s="4928"/>
      <c r="I1204" s="4928">
        <v>1818</v>
      </c>
      <c r="J1204" s="4929"/>
      <c r="K1204" s="4930"/>
    </row>
    <row r="1205" spans="1:11" s="4920" customFormat="1" ht="15" customHeight="1">
      <c r="A1205" s="5605"/>
      <c r="B1205" s="5608"/>
      <c r="C1205" s="5611"/>
      <c r="D1205" s="5614"/>
      <c r="E1205" s="4927" t="s">
        <v>703</v>
      </c>
      <c r="F1205" s="4928">
        <f t="shared" si="133"/>
        <v>29337.08</v>
      </c>
      <c r="G1205" s="4928"/>
      <c r="H1205" s="4928">
        <v>29337.08</v>
      </c>
      <c r="I1205" s="4928"/>
      <c r="J1205" s="4929"/>
      <c r="K1205" s="4930"/>
    </row>
    <row r="1206" spans="1:11" s="4920" customFormat="1" ht="15" customHeight="1">
      <c r="A1206" s="5605"/>
      <c r="B1206" s="5608"/>
      <c r="C1206" s="5611"/>
      <c r="D1206" s="5614"/>
      <c r="E1206" s="4927" t="s">
        <v>671</v>
      </c>
      <c r="F1206" s="4928">
        <f t="shared" si="133"/>
        <v>1235.1199999999999</v>
      </c>
      <c r="G1206" s="4928"/>
      <c r="H1206" s="4928"/>
      <c r="I1206" s="4928">
        <v>1235.1199999999999</v>
      </c>
      <c r="J1206" s="4929"/>
      <c r="K1206" s="4930"/>
    </row>
    <row r="1207" spans="1:11" s="4920" customFormat="1" ht="15" customHeight="1">
      <c r="A1207" s="5605"/>
      <c r="B1207" s="5608"/>
      <c r="C1207" s="5611"/>
      <c r="D1207" s="5614"/>
      <c r="E1207" s="4927" t="s">
        <v>707</v>
      </c>
      <c r="F1207" s="4928">
        <f t="shared" si="133"/>
        <v>479.8</v>
      </c>
      <c r="G1207" s="4928"/>
      <c r="H1207" s="4928">
        <v>479.8</v>
      </c>
      <c r="I1207" s="4928"/>
      <c r="J1207" s="4929"/>
      <c r="K1207" s="4930"/>
    </row>
    <row r="1208" spans="1:11" s="4920" customFormat="1" ht="15" customHeight="1">
      <c r="A1208" s="5605"/>
      <c r="B1208" s="5608"/>
      <c r="C1208" s="5611"/>
      <c r="D1208" s="5614"/>
      <c r="E1208" s="4927" t="s">
        <v>673</v>
      </c>
      <c r="F1208" s="4928">
        <f t="shared" si="133"/>
        <v>20.2</v>
      </c>
      <c r="G1208" s="4928"/>
      <c r="H1208" s="4928"/>
      <c r="I1208" s="4928">
        <v>20.2</v>
      </c>
      <c r="J1208" s="4929"/>
      <c r="K1208" s="4930"/>
    </row>
    <row r="1209" spans="1:11" s="4920" customFormat="1" ht="15" customHeight="1">
      <c r="A1209" s="5605"/>
      <c r="B1209" s="5608"/>
      <c r="C1209" s="5611"/>
      <c r="D1209" s="5614"/>
      <c r="E1209" s="4927" t="s">
        <v>708</v>
      </c>
      <c r="F1209" s="4928">
        <f t="shared" si="133"/>
        <v>25909.200000000001</v>
      </c>
      <c r="G1209" s="4928"/>
      <c r="H1209" s="4928">
        <v>25909.200000000001</v>
      </c>
      <c r="I1209" s="4928"/>
      <c r="J1209" s="4929"/>
      <c r="K1209" s="4930"/>
    </row>
    <row r="1210" spans="1:11" s="4920" customFormat="1" ht="15" customHeight="1">
      <c r="A1210" s="5605"/>
      <c r="B1210" s="5608"/>
      <c r="C1210" s="5611"/>
      <c r="D1210" s="5614"/>
      <c r="E1210" s="4927" t="s">
        <v>885</v>
      </c>
      <c r="F1210" s="4928">
        <f t="shared" si="133"/>
        <v>1090.8</v>
      </c>
      <c r="G1210" s="4928"/>
      <c r="H1210" s="4928"/>
      <c r="I1210" s="4928">
        <v>1090.8</v>
      </c>
      <c r="J1210" s="4929"/>
      <c r="K1210" s="4930"/>
    </row>
    <row r="1211" spans="1:11" s="4920" customFormat="1" ht="15" hidden="1" customHeight="1">
      <c r="A1211" s="5605"/>
      <c r="B1211" s="5608"/>
      <c r="C1211" s="5611"/>
      <c r="D1211" s="5614"/>
      <c r="E1211" s="4927" t="s">
        <v>710</v>
      </c>
      <c r="F1211" s="4928">
        <f t="shared" si="133"/>
        <v>0</v>
      </c>
      <c r="G1211" s="4928"/>
      <c r="H1211" s="4928"/>
      <c r="I1211" s="4928"/>
      <c r="J1211" s="4929"/>
      <c r="K1211" s="4930"/>
    </row>
    <row r="1212" spans="1:11" s="4920" customFormat="1" ht="15" hidden="1" customHeight="1">
      <c r="A1212" s="5605"/>
      <c r="B1212" s="5608"/>
      <c r="C1212" s="5611"/>
      <c r="D1212" s="5614"/>
      <c r="E1212" s="4927" t="s">
        <v>675</v>
      </c>
      <c r="F1212" s="4928">
        <f t="shared" si="133"/>
        <v>0</v>
      </c>
      <c r="G1212" s="4928"/>
      <c r="H1212" s="4928"/>
      <c r="I1212" s="4928"/>
      <c r="J1212" s="4929"/>
      <c r="K1212" s="4930"/>
    </row>
    <row r="1213" spans="1:11" s="4920" customFormat="1" ht="15" customHeight="1">
      <c r="A1213" s="5606"/>
      <c r="B1213" s="5609"/>
      <c r="C1213" s="5612"/>
      <c r="D1213" s="5615"/>
      <c r="E1213" s="4931" t="s">
        <v>1156</v>
      </c>
      <c r="F1213" s="4922">
        <f>SUM(F1214:F1215)</f>
        <v>0</v>
      </c>
      <c r="G1213" s="4922">
        <f>SUM(G1214:G1215)</f>
        <v>0</v>
      </c>
      <c r="H1213" s="4922">
        <f>SUM(H1214:H1215)</f>
        <v>0</v>
      </c>
      <c r="I1213" s="4922">
        <f>SUM(I1214:I1215)</f>
        <v>0</v>
      </c>
      <c r="J1213" s="4923">
        <f>SUM(J1214:J1215)</f>
        <v>0</v>
      </c>
    </row>
    <row r="1214" spans="1:11" s="4920" customFormat="1" ht="15" hidden="1" customHeight="1">
      <c r="A1214" s="4988"/>
      <c r="B1214" s="4989"/>
      <c r="C1214" s="4990"/>
      <c r="D1214" s="4974"/>
      <c r="E1214" s="4927"/>
      <c r="F1214" s="4928">
        <f>SUM(G1214:J1214)</f>
        <v>0</v>
      </c>
      <c r="G1214" s="4928"/>
      <c r="H1214" s="4928"/>
      <c r="I1214" s="4928"/>
      <c r="J1214" s="4929"/>
    </row>
    <row r="1215" spans="1:11" s="4920" customFormat="1" ht="15" hidden="1" customHeight="1">
      <c r="A1215" s="4988"/>
      <c r="B1215" s="4989"/>
      <c r="C1215" s="4990"/>
      <c r="D1215" s="4974"/>
      <c r="E1215" s="4933"/>
      <c r="F1215" s="4928">
        <f t="shared" ref="F1215" si="134">SUM(G1215:J1215)</f>
        <v>0</v>
      </c>
      <c r="G1215" s="4928"/>
      <c r="H1215" s="4928"/>
      <c r="I1215" s="4928"/>
      <c r="J1215" s="4929"/>
    </row>
    <row r="1216" spans="1:11" s="4920" customFormat="1" ht="22.5" customHeight="1">
      <c r="A1216" s="5604" t="s">
        <v>1167</v>
      </c>
      <c r="B1216" s="5607" t="s">
        <v>1259</v>
      </c>
      <c r="C1216" s="5610">
        <v>852</v>
      </c>
      <c r="D1216" s="5613" t="s">
        <v>905</v>
      </c>
      <c r="E1216" s="4916" t="s">
        <v>1152</v>
      </c>
      <c r="F1216" s="4917">
        <f>SUM(F1217,F1257)</f>
        <v>6078600</v>
      </c>
      <c r="G1216" s="4917">
        <f>SUM(G1217,G1257)</f>
        <v>303930</v>
      </c>
      <c r="H1216" s="4917">
        <f>SUM(H1217,H1257)</f>
        <v>5166810</v>
      </c>
      <c r="I1216" s="4917">
        <f>SUM(I1217,I1257)</f>
        <v>607860</v>
      </c>
      <c r="J1216" s="4918">
        <f>SUM(J1217,J1257)</f>
        <v>0</v>
      </c>
      <c r="K1216" s="4930"/>
    </row>
    <row r="1217" spans="1:11" s="4920" customFormat="1" ht="21">
      <c r="A1217" s="5605"/>
      <c r="B1217" s="5608"/>
      <c r="C1217" s="5611"/>
      <c r="D1217" s="5614"/>
      <c r="E1217" s="4921" t="s">
        <v>1153</v>
      </c>
      <c r="F1217" s="4922">
        <f>SUM(F1218,F1221,F1232)</f>
        <v>6078600</v>
      </c>
      <c r="G1217" s="4922">
        <f>SUM(G1218,G1221,G1232)</f>
        <v>303930</v>
      </c>
      <c r="H1217" s="4922">
        <f>SUM(H1218,H1221,H1232)</f>
        <v>5166810</v>
      </c>
      <c r="I1217" s="4922">
        <f>SUM(I1218,I1221,I1232)</f>
        <v>607860</v>
      </c>
      <c r="J1217" s="4923">
        <f>SUM(J1218,J1221,J1232)</f>
        <v>0</v>
      </c>
      <c r="K1217" s="4930"/>
    </row>
    <row r="1218" spans="1:11" s="4920" customFormat="1" ht="15" hidden="1" customHeight="1">
      <c r="A1218" s="5605"/>
      <c r="B1218" s="5608"/>
      <c r="C1218" s="5611"/>
      <c r="D1218" s="5614"/>
      <c r="E1218" s="4924" t="s">
        <v>1161</v>
      </c>
      <c r="F1218" s="4925">
        <f>SUM(F1219:F1220)</f>
        <v>0</v>
      </c>
      <c r="G1218" s="4925">
        <f>SUM(G1219:G1220)</f>
        <v>0</v>
      </c>
      <c r="H1218" s="4925">
        <f>SUM(H1219:H1220)</f>
        <v>0</v>
      </c>
      <c r="I1218" s="4925">
        <f>SUM(I1219:I1220)</f>
        <v>0</v>
      </c>
      <c r="J1218" s="4926">
        <f>SUM(J1219:J1220)</f>
        <v>0</v>
      </c>
      <c r="K1218" s="4930"/>
    </row>
    <row r="1219" spans="1:11" s="4920" customFormat="1" ht="15" hidden="1" customHeight="1">
      <c r="A1219" s="5605"/>
      <c r="B1219" s="5608"/>
      <c r="C1219" s="5611"/>
      <c r="D1219" s="5614"/>
      <c r="E1219" s="4927"/>
      <c r="F1219" s="4928">
        <f>SUM(G1219:J1219)</f>
        <v>0</v>
      </c>
      <c r="G1219" s="4928"/>
      <c r="H1219" s="4928"/>
      <c r="I1219" s="4928"/>
      <c r="J1219" s="4929"/>
      <c r="K1219" s="4930"/>
    </row>
    <row r="1220" spans="1:11" s="4920" customFormat="1" ht="15" hidden="1" customHeight="1">
      <c r="A1220" s="5605"/>
      <c r="B1220" s="5608"/>
      <c r="C1220" s="5611"/>
      <c r="D1220" s="5614"/>
      <c r="E1220" s="4927"/>
      <c r="F1220" s="4928">
        <f>SUM(G1220:J1220)</f>
        <v>0</v>
      </c>
      <c r="G1220" s="4928"/>
      <c r="H1220" s="4928"/>
      <c r="I1220" s="4928"/>
      <c r="J1220" s="4929"/>
      <c r="K1220" s="4930"/>
    </row>
    <row r="1221" spans="1:11" s="4920" customFormat="1" ht="22.5">
      <c r="A1221" s="5605"/>
      <c r="B1221" s="5608"/>
      <c r="C1221" s="5611"/>
      <c r="D1221" s="5614"/>
      <c r="E1221" s="4924" t="s">
        <v>1154</v>
      </c>
      <c r="F1221" s="4925">
        <f>SUM(F1222:F1231)</f>
        <v>1939183.0000000002</v>
      </c>
      <c r="G1221" s="4925">
        <f>SUM(G1222:G1231)</f>
        <v>0</v>
      </c>
      <c r="H1221" s="4925">
        <f>SUM(H1222:H1231)</f>
        <v>1735199.78</v>
      </c>
      <c r="I1221" s="4925">
        <f>SUM(I1222:I1231)</f>
        <v>203983.22000000003</v>
      </c>
      <c r="J1221" s="4926">
        <f>SUM(J1222:J1231)</f>
        <v>0</v>
      </c>
      <c r="K1221" s="4930"/>
    </row>
    <row r="1222" spans="1:11" s="4920" customFormat="1" ht="15" customHeight="1">
      <c r="A1222" s="5605"/>
      <c r="B1222" s="5608"/>
      <c r="C1222" s="5611"/>
      <c r="D1222" s="5614"/>
      <c r="E1222" s="4927" t="s">
        <v>692</v>
      </c>
      <c r="F1222" s="4928">
        <f t="shared" ref="F1222:F1231" si="135">SUM(G1222:J1222)</f>
        <v>1356083.01</v>
      </c>
      <c r="G1222" s="4928"/>
      <c r="H1222" s="4928">
        <v>1356083.01</v>
      </c>
      <c r="I1222" s="4928"/>
      <c r="J1222" s="4929"/>
      <c r="K1222" s="4930"/>
    </row>
    <row r="1223" spans="1:11" s="4920" customFormat="1" ht="15" customHeight="1">
      <c r="A1223" s="5605"/>
      <c r="B1223" s="5608"/>
      <c r="C1223" s="5611"/>
      <c r="D1223" s="5614"/>
      <c r="E1223" s="4927" t="s">
        <v>650</v>
      </c>
      <c r="F1223" s="4928">
        <f t="shared" si="135"/>
        <v>159601.59</v>
      </c>
      <c r="G1223" s="4928"/>
      <c r="H1223" s="4928"/>
      <c r="I1223" s="4928">
        <v>159601.59</v>
      </c>
      <c r="J1223" s="4929"/>
      <c r="K1223" s="4930"/>
    </row>
    <row r="1224" spans="1:11" s="4920" customFormat="1" ht="15" customHeight="1">
      <c r="A1224" s="5605"/>
      <c r="B1224" s="5608"/>
      <c r="C1224" s="5611"/>
      <c r="D1224" s="5614"/>
      <c r="E1224" s="4927" t="s">
        <v>693</v>
      </c>
      <c r="F1224" s="4928">
        <f t="shared" si="135"/>
        <v>86373.77</v>
      </c>
      <c r="G1224" s="4928"/>
      <c r="H1224" s="4928">
        <v>86373.77</v>
      </c>
      <c r="I1224" s="4928"/>
      <c r="J1224" s="4929"/>
      <c r="K1224" s="4930"/>
    </row>
    <row r="1225" spans="1:11" s="4920" customFormat="1" ht="15" customHeight="1">
      <c r="A1225" s="5605"/>
      <c r="B1225" s="5608"/>
      <c r="C1225" s="5611"/>
      <c r="D1225" s="5614"/>
      <c r="E1225" s="4927" t="s">
        <v>652</v>
      </c>
      <c r="F1225" s="4928">
        <f t="shared" si="135"/>
        <v>10165.6</v>
      </c>
      <c r="G1225" s="4928"/>
      <c r="H1225" s="4928"/>
      <c r="I1225" s="4928">
        <v>10165.6</v>
      </c>
      <c r="J1225" s="4929"/>
      <c r="K1225" s="4930"/>
    </row>
    <row r="1226" spans="1:11" s="4920" customFormat="1" ht="15" customHeight="1">
      <c r="A1226" s="5605"/>
      <c r="B1226" s="5608"/>
      <c r="C1226" s="5611"/>
      <c r="D1226" s="5614"/>
      <c r="E1226" s="4927" t="s">
        <v>694</v>
      </c>
      <c r="F1226" s="4928">
        <f t="shared" si="135"/>
        <v>244207.94</v>
      </c>
      <c r="G1226" s="4928"/>
      <c r="H1226" s="4928">
        <v>244207.94</v>
      </c>
      <c r="I1226" s="4928"/>
      <c r="J1226" s="4929"/>
      <c r="K1226" s="4930"/>
    </row>
    <row r="1227" spans="1:11" s="4920" customFormat="1" ht="15" customHeight="1">
      <c r="A1227" s="5605"/>
      <c r="B1227" s="5608"/>
      <c r="C1227" s="5611"/>
      <c r="D1227" s="5614"/>
      <c r="E1227" s="4927" t="s">
        <v>654</v>
      </c>
      <c r="F1227" s="4928">
        <f t="shared" si="135"/>
        <v>28741.58</v>
      </c>
      <c r="G1227" s="4928"/>
      <c r="H1227" s="4928"/>
      <c r="I1227" s="4928">
        <v>28741.58</v>
      </c>
      <c r="J1227" s="4929"/>
      <c r="K1227" s="4930"/>
    </row>
    <row r="1228" spans="1:11" s="4920" customFormat="1" ht="15" customHeight="1">
      <c r="A1228" s="5605"/>
      <c r="B1228" s="5608"/>
      <c r="C1228" s="5611"/>
      <c r="D1228" s="5614"/>
      <c r="E1228" s="4927" t="s">
        <v>695</v>
      </c>
      <c r="F1228" s="4928">
        <f t="shared" si="135"/>
        <v>35340.199999999997</v>
      </c>
      <c r="G1228" s="4928"/>
      <c r="H1228" s="4928">
        <v>35340.199999999997</v>
      </c>
      <c r="I1228" s="4928"/>
      <c r="J1228" s="4929"/>
      <c r="K1228" s="4930"/>
    </row>
    <row r="1229" spans="1:11" s="4920" customFormat="1" ht="15" customHeight="1">
      <c r="A1229" s="5605"/>
      <c r="B1229" s="5608"/>
      <c r="C1229" s="5611"/>
      <c r="D1229" s="5614"/>
      <c r="E1229" s="4927" t="s">
        <v>656</v>
      </c>
      <c r="F1229" s="4928">
        <f t="shared" si="135"/>
        <v>4159.29</v>
      </c>
      <c r="G1229" s="4928"/>
      <c r="H1229" s="4928"/>
      <c r="I1229" s="4928">
        <v>4159.29</v>
      </c>
      <c r="J1229" s="4929"/>
      <c r="K1229" s="4930"/>
    </row>
    <row r="1230" spans="1:11" s="4920" customFormat="1" ht="15" customHeight="1">
      <c r="A1230" s="5605"/>
      <c r="B1230" s="5608"/>
      <c r="C1230" s="5611"/>
      <c r="D1230" s="5614"/>
      <c r="E1230" s="4927" t="s">
        <v>711</v>
      </c>
      <c r="F1230" s="4928">
        <f t="shared" si="135"/>
        <v>13194.86</v>
      </c>
      <c r="G1230" s="4928"/>
      <c r="H1230" s="4928">
        <v>13194.86</v>
      </c>
      <c r="I1230" s="4928"/>
      <c r="J1230" s="4929"/>
      <c r="K1230" s="4930"/>
    </row>
    <row r="1231" spans="1:11" s="4920" customFormat="1" ht="15" customHeight="1">
      <c r="A1231" s="5605"/>
      <c r="B1231" s="5608"/>
      <c r="C1231" s="5611"/>
      <c r="D1231" s="5614"/>
      <c r="E1231" s="4927" t="s">
        <v>677</v>
      </c>
      <c r="F1231" s="4928">
        <f t="shared" si="135"/>
        <v>1315.16</v>
      </c>
      <c r="G1231" s="4928"/>
      <c r="H1231" s="4928"/>
      <c r="I1231" s="4928">
        <v>1315.16</v>
      </c>
      <c r="J1231" s="4929"/>
      <c r="K1231" s="4930"/>
    </row>
    <row r="1232" spans="1:11" s="4920" customFormat="1" ht="22.5">
      <c r="A1232" s="5605"/>
      <c r="B1232" s="5608"/>
      <c r="C1232" s="5611"/>
      <c r="D1232" s="5614"/>
      <c r="E1232" s="4924" t="s">
        <v>1155</v>
      </c>
      <c r="F1232" s="4925">
        <f>SUM(F1233:F1256)</f>
        <v>4139417</v>
      </c>
      <c r="G1232" s="4925">
        <f>SUM(G1233:G1256)</f>
        <v>303930</v>
      </c>
      <c r="H1232" s="4925">
        <f>SUM(H1233:H1256)</f>
        <v>3431610.22</v>
      </c>
      <c r="I1232" s="4925">
        <f>SUM(I1233:I1256)</f>
        <v>403876.77999999997</v>
      </c>
      <c r="J1232" s="4926">
        <f>SUM(J1233:J1256)</f>
        <v>0</v>
      </c>
      <c r="K1232" s="4930"/>
    </row>
    <row r="1233" spans="1:11" s="4920" customFormat="1" ht="15" customHeight="1">
      <c r="A1233" s="5605"/>
      <c r="B1233" s="5608"/>
      <c r="C1233" s="5611"/>
      <c r="D1233" s="5614"/>
      <c r="E1233" s="4927" t="s">
        <v>697</v>
      </c>
      <c r="F1233" s="4928">
        <f t="shared" ref="F1233:F1256" si="136">SUM(G1233:J1233)</f>
        <v>40664.120000000003</v>
      </c>
      <c r="G1233" s="4928"/>
      <c r="H1233" s="4928">
        <v>40664.120000000003</v>
      </c>
      <c r="I1233" s="4928"/>
      <c r="J1233" s="4929"/>
      <c r="K1233" s="4930"/>
    </row>
    <row r="1234" spans="1:11" s="4920" customFormat="1" ht="15" customHeight="1">
      <c r="A1234" s="5605"/>
      <c r="B1234" s="5608"/>
      <c r="C1234" s="5611"/>
      <c r="D1234" s="5614"/>
      <c r="E1234" s="4927" t="s">
        <v>663</v>
      </c>
      <c r="F1234" s="4928">
        <f t="shared" si="136"/>
        <v>4785.88</v>
      </c>
      <c r="G1234" s="4928"/>
      <c r="H1234" s="4928"/>
      <c r="I1234" s="4928">
        <v>4785.88</v>
      </c>
      <c r="J1234" s="4929"/>
      <c r="K1234" s="4930"/>
    </row>
    <row r="1235" spans="1:11" s="4920" customFormat="1" ht="15" customHeight="1">
      <c r="A1235" s="5605"/>
      <c r="B1235" s="5608"/>
      <c r="C1235" s="5611"/>
      <c r="D1235" s="5614"/>
      <c r="E1235" s="4927" t="s">
        <v>698</v>
      </c>
      <c r="F1235" s="4928">
        <f t="shared" si="136"/>
        <v>35072.239999999998</v>
      </c>
      <c r="G1235" s="4928"/>
      <c r="H1235" s="4928">
        <v>35072.239999999998</v>
      </c>
      <c r="I1235" s="4928"/>
      <c r="J1235" s="4929"/>
      <c r="K1235" s="4930"/>
    </row>
    <row r="1236" spans="1:11" s="4920" customFormat="1" ht="15" customHeight="1">
      <c r="A1236" s="5605"/>
      <c r="B1236" s="5608"/>
      <c r="C1236" s="5611"/>
      <c r="D1236" s="5614"/>
      <c r="E1236" s="4927" t="s">
        <v>790</v>
      </c>
      <c r="F1236" s="4928">
        <f t="shared" si="136"/>
        <v>4127.76</v>
      </c>
      <c r="G1236" s="4928"/>
      <c r="H1236" s="4928"/>
      <c r="I1236" s="4928">
        <v>4127.76</v>
      </c>
      <c r="J1236" s="4929"/>
      <c r="K1236" s="4930"/>
    </row>
    <row r="1237" spans="1:11" s="4920" customFormat="1" ht="15" customHeight="1">
      <c r="A1237" s="5605"/>
      <c r="B1237" s="5608"/>
      <c r="C1237" s="5611"/>
      <c r="D1237" s="5614"/>
      <c r="E1237" s="4927" t="s">
        <v>699</v>
      </c>
      <c r="F1237" s="4928">
        <f t="shared" si="136"/>
        <v>4294.5600000000004</v>
      </c>
      <c r="G1237" s="4928"/>
      <c r="H1237" s="4928">
        <v>4294.5600000000004</v>
      </c>
      <c r="I1237" s="4928"/>
      <c r="J1237" s="4929"/>
      <c r="K1237" s="4930"/>
    </row>
    <row r="1238" spans="1:11" s="4920" customFormat="1" ht="15" customHeight="1">
      <c r="A1238" s="5605"/>
      <c r="B1238" s="5608"/>
      <c r="C1238" s="5611"/>
      <c r="D1238" s="5614"/>
      <c r="E1238" s="4927" t="s">
        <v>665</v>
      </c>
      <c r="F1238" s="4928">
        <f t="shared" si="136"/>
        <v>505.44</v>
      </c>
      <c r="G1238" s="4928"/>
      <c r="H1238" s="4928"/>
      <c r="I1238" s="4928">
        <v>505.44</v>
      </c>
      <c r="J1238" s="4929"/>
      <c r="K1238" s="4930"/>
    </row>
    <row r="1239" spans="1:11" s="4920" customFormat="1" ht="15" customHeight="1">
      <c r="A1239" s="5605"/>
      <c r="B1239" s="5608"/>
      <c r="C1239" s="5611"/>
      <c r="D1239" s="5614"/>
      <c r="E1239" s="4927" t="s">
        <v>700</v>
      </c>
      <c r="F1239" s="4928">
        <f t="shared" si="136"/>
        <v>2881828.7</v>
      </c>
      <c r="G1239" s="4928"/>
      <c r="H1239" s="4928">
        <v>2881828.7</v>
      </c>
      <c r="I1239" s="4928"/>
      <c r="J1239" s="4929"/>
      <c r="K1239" s="4930"/>
    </row>
    <row r="1240" spans="1:11" s="4920" customFormat="1" ht="15" customHeight="1">
      <c r="A1240" s="5605"/>
      <c r="B1240" s="5608"/>
      <c r="C1240" s="5611"/>
      <c r="D1240" s="5614"/>
      <c r="E1240" s="4927" t="s">
        <v>667</v>
      </c>
      <c r="F1240" s="4928">
        <f t="shared" si="136"/>
        <v>339171.3</v>
      </c>
      <c r="G1240" s="4928"/>
      <c r="H1240" s="4928"/>
      <c r="I1240" s="4928">
        <v>339171.3</v>
      </c>
      <c r="J1240" s="4929"/>
      <c r="K1240" s="4930"/>
    </row>
    <row r="1241" spans="1:11" s="4920" customFormat="1" ht="15" customHeight="1">
      <c r="A1241" s="5605"/>
      <c r="B1241" s="5608"/>
      <c r="C1241" s="5611"/>
      <c r="D1241" s="5614"/>
      <c r="E1241" s="4927" t="s">
        <v>701</v>
      </c>
      <c r="F1241" s="4928">
        <f t="shared" si="136"/>
        <v>7604.95</v>
      </c>
      <c r="G1241" s="4928"/>
      <c r="H1241" s="4928">
        <v>7604.95</v>
      </c>
      <c r="I1241" s="4928"/>
      <c r="J1241" s="4929"/>
      <c r="K1241" s="4930"/>
    </row>
    <row r="1242" spans="1:11" s="4920" customFormat="1" ht="15" customHeight="1">
      <c r="A1242" s="5605"/>
      <c r="B1242" s="5608"/>
      <c r="C1242" s="5611"/>
      <c r="D1242" s="5614"/>
      <c r="E1242" s="4927" t="s">
        <v>812</v>
      </c>
      <c r="F1242" s="4928">
        <f t="shared" si="136"/>
        <v>895.05</v>
      </c>
      <c r="G1242" s="4928"/>
      <c r="H1242" s="4928"/>
      <c r="I1242" s="4928">
        <v>895.05</v>
      </c>
      <c r="J1242" s="4929"/>
      <c r="K1242" s="4930"/>
    </row>
    <row r="1243" spans="1:11" s="4920" customFormat="1" ht="15" customHeight="1">
      <c r="A1243" s="5605"/>
      <c r="B1243" s="5608"/>
      <c r="C1243" s="5611"/>
      <c r="D1243" s="5614"/>
      <c r="E1243" s="4927" t="s">
        <v>802</v>
      </c>
      <c r="F1243" s="4928">
        <f t="shared" si="136"/>
        <v>187472.75</v>
      </c>
      <c r="G1243" s="4928"/>
      <c r="H1243" s="4928">
        <v>187472.75</v>
      </c>
      <c r="I1243" s="4928"/>
      <c r="J1243" s="4929"/>
      <c r="K1243" s="4930"/>
    </row>
    <row r="1244" spans="1:11" s="4920" customFormat="1" ht="15" customHeight="1">
      <c r="A1244" s="5605"/>
      <c r="B1244" s="5608"/>
      <c r="C1244" s="5611"/>
      <c r="D1244" s="5614"/>
      <c r="E1244" s="4927" t="s">
        <v>794</v>
      </c>
      <c r="F1244" s="4928">
        <f t="shared" si="136"/>
        <v>22064.25</v>
      </c>
      <c r="G1244" s="4928"/>
      <c r="H1244" s="4928"/>
      <c r="I1244" s="4928">
        <v>22064.25</v>
      </c>
      <c r="J1244" s="4929"/>
      <c r="K1244" s="4930"/>
    </row>
    <row r="1245" spans="1:11" s="4920" customFormat="1" ht="15" hidden="1" customHeight="1">
      <c r="A1245" s="5605"/>
      <c r="B1245" s="5608"/>
      <c r="C1245" s="5611"/>
      <c r="D1245" s="5614"/>
      <c r="E1245" s="4927" t="s">
        <v>702</v>
      </c>
      <c r="F1245" s="4928">
        <f t="shared" si="136"/>
        <v>0</v>
      </c>
      <c r="G1245" s="4928"/>
      <c r="H1245" s="4928"/>
      <c r="I1245" s="4928"/>
      <c r="J1245" s="4929"/>
      <c r="K1245" s="4930"/>
    </row>
    <row r="1246" spans="1:11" s="4920" customFormat="1" ht="15" customHeight="1">
      <c r="A1246" s="5605"/>
      <c r="B1246" s="5608"/>
      <c r="C1246" s="5611"/>
      <c r="D1246" s="5614"/>
      <c r="E1246" s="4927" t="s">
        <v>814</v>
      </c>
      <c r="F1246" s="4928">
        <f t="shared" si="136"/>
        <v>303930</v>
      </c>
      <c r="G1246" s="4928">
        <v>303930</v>
      </c>
      <c r="H1246" s="4928"/>
      <c r="I1246" s="4928"/>
      <c r="J1246" s="4929"/>
      <c r="K1246" s="4930"/>
    </row>
    <row r="1247" spans="1:11" s="4920" customFormat="1" ht="15" customHeight="1">
      <c r="A1247" s="5605"/>
      <c r="B1247" s="5608"/>
      <c r="C1247" s="5611"/>
      <c r="D1247" s="5614"/>
      <c r="E1247" s="4927" t="s">
        <v>703</v>
      </c>
      <c r="F1247" s="4928">
        <f t="shared" si="136"/>
        <v>35788</v>
      </c>
      <c r="G1247" s="4928"/>
      <c r="H1247" s="4928">
        <v>35788</v>
      </c>
      <c r="I1247" s="4928"/>
      <c r="J1247" s="4929"/>
      <c r="K1247" s="4930"/>
    </row>
    <row r="1248" spans="1:11" s="4920" customFormat="1" ht="15" customHeight="1">
      <c r="A1248" s="5605"/>
      <c r="B1248" s="5608"/>
      <c r="C1248" s="5611"/>
      <c r="D1248" s="5614"/>
      <c r="E1248" s="4927" t="s">
        <v>671</v>
      </c>
      <c r="F1248" s="4928">
        <f t="shared" si="136"/>
        <v>4212</v>
      </c>
      <c r="G1248" s="4928"/>
      <c r="H1248" s="4928"/>
      <c r="I1248" s="4928">
        <v>4212</v>
      </c>
      <c r="J1248" s="4929"/>
      <c r="K1248" s="4930"/>
    </row>
    <row r="1249" spans="1:11" s="4920" customFormat="1" ht="15" customHeight="1">
      <c r="A1249" s="5605"/>
      <c r="B1249" s="5608"/>
      <c r="C1249" s="5611"/>
      <c r="D1249" s="5614"/>
      <c r="E1249" s="4927" t="s">
        <v>773</v>
      </c>
      <c r="F1249" s="4928">
        <f t="shared" si="136"/>
        <v>8947</v>
      </c>
      <c r="G1249" s="4928"/>
      <c r="H1249" s="4928">
        <v>8947</v>
      </c>
      <c r="I1249" s="4928"/>
      <c r="J1249" s="4929"/>
      <c r="K1249" s="4930"/>
    </row>
    <row r="1250" spans="1:11" s="4920" customFormat="1" ht="15" customHeight="1">
      <c r="A1250" s="5605"/>
      <c r="B1250" s="5608"/>
      <c r="C1250" s="5611"/>
      <c r="D1250" s="5614"/>
      <c r="E1250" s="4927" t="s">
        <v>706</v>
      </c>
      <c r="F1250" s="4928">
        <f t="shared" si="136"/>
        <v>1053</v>
      </c>
      <c r="G1250" s="4928"/>
      <c r="H1250" s="4928"/>
      <c r="I1250" s="4928">
        <v>1053</v>
      </c>
      <c r="J1250" s="4929"/>
      <c r="K1250" s="4930"/>
    </row>
    <row r="1251" spans="1:11" s="4920" customFormat="1" ht="15" customHeight="1">
      <c r="A1251" s="5605"/>
      <c r="B1251" s="5608"/>
      <c r="C1251" s="5611"/>
      <c r="D1251" s="5614"/>
      <c r="E1251" s="4927" t="s">
        <v>707</v>
      </c>
      <c r="F1251" s="4928">
        <f t="shared" si="136"/>
        <v>4473.5</v>
      </c>
      <c r="G1251" s="4928"/>
      <c r="H1251" s="4928">
        <v>4473.5</v>
      </c>
      <c r="I1251" s="4928"/>
      <c r="J1251" s="4929"/>
      <c r="K1251" s="4930"/>
    </row>
    <row r="1252" spans="1:11" s="4920" customFormat="1" ht="15" customHeight="1">
      <c r="A1252" s="5605"/>
      <c r="B1252" s="5608"/>
      <c r="C1252" s="5611"/>
      <c r="D1252" s="5614"/>
      <c r="E1252" s="4927" t="s">
        <v>673</v>
      </c>
      <c r="F1252" s="4928">
        <f t="shared" si="136"/>
        <v>526.5</v>
      </c>
      <c r="G1252" s="4928"/>
      <c r="H1252" s="4928"/>
      <c r="I1252" s="4928">
        <v>526.5</v>
      </c>
      <c r="J1252" s="4929"/>
      <c r="K1252" s="4930"/>
    </row>
    <row r="1253" spans="1:11" s="4920" customFormat="1" ht="15" customHeight="1">
      <c r="A1253" s="5605"/>
      <c r="B1253" s="5608"/>
      <c r="C1253" s="5611"/>
      <c r="D1253" s="5614"/>
      <c r="E1253" s="4927" t="s">
        <v>708</v>
      </c>
      <c r="F1253" s="4928">
        <f t="shared" si="136"/>
        <v>37577.4</v>
      </c>
      <c r="G1253" s="4928"/>
      <c r="H1253" s="4928">
        <v>37577.4</v>
      </c>
      <c r="I1253" s="4928"/>
      <c r="J1253" s="4929"/>
      <c r="K1253" s="4930"/>
    </row>
    <row r="1254" spans="1:11" s="4920" customFormat="1" ht="15" customHeight="1">
      <c r="A1254" s="5605"/>
      <c r="B1254" s="5608"/>
      <c r="C1254" s="5611"/>
      <c r="D1254" s="5614"/>
      <c r="E1254" s="4927" t="s">
        <v>885</v>
      </c>
      <c r="F1254" s="4928">
        <f t="shared" si="136"/>
        <v>4422.6000000000004</v>
      </c>
      <c r="G1254" s="4928"/>
      <c r="H1254" s="4928"/>
      <c r="I1254" s="4928">
        <v>4422.6000000000004</v>
      </c>
      <c r="J1254" s="4929"/>
      <c r="K1254" s="4930"/>
    </row>
    <row r="1255" spans="1:11" s="4920" customFormat="1" ht="15" customHeight="1">
      <c r="A1255" s="5605"/>
      <c r="B1255" s="5608"/>
      <c r="C1255" s="5611"/>
      <c r="D1255" s="5614"/>
      <c r="E1255" s="4927" t="s">
        <v>710</v>
      </c>
      <c r="F1255" s="4928">
        <f t="shared" si="136"/>
        <v>187887</v>
      </c>
      <c r="G1255" s="4928"/>
      <c r="H1255" s="4928">
        <v>187887</v>
      </c>
      <c r="I1255" s="4928"/>
      <c r="J1255" s="4929"/>
      <c r="K1255" s="4930"/>
    </row>
    <row r="1256" spans="1:11" s="4920" customFormat="1" ht="15" customHeight="1">
      <c r="A1256" s="5605"/>
      <c r="B1256" s="5608"/>
      <c r="C1256" s="5611"/>
      <c r="D1256" s="5614"/>
      <c r="E1256" s="4927" t="s">
        <v>675</v>
      </c>
      <c r="F1256" s="4928">
        <f t="shared" si="136"/>
        <v>22113</v>
      </c>
      <c r="G1256" s="4928"/>
      <c r="H1256" s="4928"/>
      <c r="I1256" s="4928">
        <v>22113</v>
      </c>
      <c r="J1256" s="4929"/>
      <c r="K1256" s="4930"/>
    </row>
    <row r="1257" spans="1:11" s="4920" customFormat="1" ht="15" customHeight="1">
      <c r="A1257" s="5606"/>
      <c r="B1257" s="5609"/>
      <c r="C1257" s="5612"/>
      <c r="D1257" s="5615"/>
      <c r="E1257" s="4931" t="s">
        <v>1156</v>
      </c>
      <c r="F1257" s="4922">
        <f>SUM(F1258:F1259)</f>
        <v>0</v>
      </c>
      <c r="G1257" s="4922">
        <f>SUM(G1258:G1259)</f>
        <v>0</v>
      </c>
      <c r="H1257" s="4922">
        <f>SUM(H1258:H1259)</f>
        <v>0</v>
      </c>
      <c r="I1257" s="4922">
        <f>SUM(I1258:I1259)</f>
        <v>0</v>
      </c>
      <c r="J1257" s="4923">
        <f>SUM(J1258:J1259)</f>
        <v>0</v>
      </c>
    </row>
    <row r="1258" spans="1:11" s="4920" customFormat="1" ht="15" hidden="1" customHeight="1">
      <c r="A1258" s="4988"/>
      <c r="B1258" s="4989"/>
      <c r="C1258" s="4990"/>
      <c r="D1258" s="4974"/>
      <c r="E1258" s="4927"/>
      <c r="F1258" s="4928">
        <f>SUM(G1258:J1258)</f>
        <v>0</v>
      </c>
      <c r="G1258" s="4928"/>
      <c r="H1258" s="4928"/>
      <c r="I1258" s="4928"/>
      <c r="J1258" s="4929"/>
    </row>
    <row r="1259" spans="1:11" s="4920" customFormat="1" ht="15" hidden="1" customHeight="1">
      <c r="A1259" s="4988"/>
      <c r="B1259" s="4989"/>
      <c r="C1259" s="4990"/>
      <c r="D1259" s="4974"/>
      <c r="E1259" s="4933"/>
      <c r="F1259" s="4928">
        <f t="shared" ref="F1259" si="137">SUM(G1259:J1259)</f>
        <v>0</v>
      </c>
      <c r="G1259" s="4928"/>
      <c r="H1259" s="4928"/>
      <c r="I1259" s="4928"/>
      <c r="J1259" s="4929"/>
    </row>
    <row r="1260" spans="1:11" s="4920" customFormat="1" ht="22.5">
      <c r="A1260" s="5604" t="s">
        <v>1169</v>
      </c>
      <c r="B1260" s="5607" t="s">
        <v>1303</v>
      </c>
      <c r="C1260" s="5610">
        <v>801</v>
      </c>
      <c r="D1260" s="5613" t="s">
        <v>875</v>
      </c>
      <c r="E1260" s="4916" t="s">
        <v>1152</v>
      </c>
      <c r="F1260" s="4917">
        <f>SUM(F1261,F1298)</f>
        <v>12311537</v>
      </c>
      <c r="G1260" s="4917">
        <f>SUM(G1261,G1298)</f>
        <v>2302729</v>
      </c>
      <c r="H1260" s="4917">
        <f>SUM(H1261,H1298)</f>
        <v>10008808</v>
      </c>
      <c r="I1260" s="4917">
        <f>SUM(I1261,I1298)</f>
        <v>0</v>
      </c>
      <c r="J1260" s="4918">
        <f>SUM(J1261,J1298)</f>
        <v>0</v>
      </c>
      <c r="K1260" s="4930"/>
    </row>
    <row r="1261" spans="1:11" s="4920" customFormat="1" ht="21">
      <c r="A1261" s="5605"/>
      <c r="B1261" s="5608"/>
      <c r="C1261" s="5611"/>
      <c r="D1261" s="5614"/>
      <c r="E1261" s="4921" t="s">
        <v>1153</v>
      </c>
      <c r="F1261" s="4922">
        <f>SUM(F1262,F1265,F1272)</f>
        <v>9236537</v>
      </c>
      <c r="G1261" s="4922">
        <f>SUM(G1262,G1265,G1272)</f>
        <v>1727729</v>
      </c>
      <c r="H1261" s="4922">
        <f>SUM(H1262,H1265,H1272)</f>
        <v>7508808</v>
      </c>
      <c r="I1261" s="4922">
        <f>SUM(I1262,I1265,I1272)</f>
        <v>0</v>
      </c>
      <c r="J1261" s="4923">
        <f>SUM(J1262,J1265,J1272)</f>
        <v>0</v>
      </c>
      <c r="K1261" s="4930"/>
    </row>
    <row r="1262" spans="1:11" s="4920" customFormat="1" ht="15" customHeight="1">
      <c r="A1262" s="5605"/>
      <c r="B1262" s="5608"/>
      <c r="C1262" s="5611"/>
      <c r="D1262" s="5614"/>
      <c r="E1262" s="4924" t="s">
        <v>1161</v>
      </c>
      <c r="F1262" s="4925">
        <f>SUM(F1263:F1264)</f>
        <v>2035400</v>
      </c>
      <c r="G1262" s="4925">
        <f>SUM(G1263:G1264)</f>
        <v>40000</v>
      </c>
      <c r="H1262" s="4925">
        <f>SUM(H1263:H1264)</f>
        <v>1995400</v>
      </c>
      <c r="I1262" s="4925">
        <f>SUM(I1263:I1264)</f>
        <v>0</v>
      </c>
      <c r="J1262" s="4926">
        <f>SUM(J1263:J1264)</f>
        <v>0</v>
      </c>
      <c r="K1262" s="4930"/>
    </row>
    <row r="1263" spans="1:11" s="4920" customFormat="1" ht="15" customHeight="1">
      <c r="A1263" s="5605"/>
      <c r="B1263" s="5608"/>
      <c r="C1263" s="5611"/>
      <c r="D1263" s="5614"/>
      <c r="E1263" s="5042" t="s">
        <v>119</v>
      </c>
      <c r="F1263" s="4928">
        <f>SUM(G1263:J1263)</f>
        <v>1995400</v>
      </c>
      <c r="G1263" s="4928"/>
      <c r="H1263" s="4928">
        <v>1995400</v>
      </c>
      <c r="I1263" s="4928"/>
      <c r="J1263" s="4929"/>
      <c r="K1263" s="4930"/>
    </row>
    <row r="1264" spans="1:11" s="4920" customFormat="1" ht="15" customHeight="1">
      <c r="A1264" s="5605"/>
      <c r="B1264" s="5608"/>
      <c r="C1264" s="5611"/>
      <c r="D1264" s="5614"/>
      <c r="E1264" s="5042" t="s">
        <v>95</v>
      </c>
      <c r="F1264" s="4928">
        <f>SUM(G1264:J1264)</f>
        <v>40000</v>
      </c>
      <c r="G1264" s="4928">
        <v>40000</v>
      </c>
      <c r="H1264" s="4928"/>
      <c r="I1264" s="4928"/>
      <c r="J1264" s="4929"/>
      <c r="K1264" s="4930"/>
    </row>
    <row r="1265" spans="1:11" s="4920" customFormat="1" ht="22.5">
      <c r="A1265" s="5605"/>
      <c r="B1265" s="5608"/>
      <c r="C1265" s="5611"/>
      <c r="D1265" s="5614"/>
      <c r="E1265" s="4924" t="s">
        <v>1154</v>
      </c>
      <c r="F1265" s="4925">
        <f>SUM(F1266:F1271)</f>
        <v>750999.99999999988</v>
      </c>
      <c r="G1265" s="4925">
        <f>SUM(G1266:G1271)</f>
        <v>0</v>
      </c>
      <c r="H1265" s="4925">
        <f>SUM(H1266:H1271)</f>
        <v>750999.99999999988</v>
      </c>
      <c r="I1265" s="4925">
        <f>SUM(I1266:I1271)</f>
        <v>0</v>
      </c>
      <c r="J1265" s="4926">
        <f>SUM(J1266:J1271)</f>
        <v>0</v>
      </c>
      <c r="K1265" s="4930"/>
    </row>
    <row r="1266" spans="1:11" s="4920" customFormat="1" ht="15" customHeight="1">
      <c r="A1266" s="5605"/>
      <c r="B1266" s="5608"/>
      <c r="C1266" s="5611"/>
      <c r="D1266" s="5614"/>
      <c r="E1266" s="5042" t="s">
        <v>692</v>
      </c>
      <c r="F1266" s="4928">
        <f t="shared" ref="F1266:F1271" si="138">SUM(G1266:J1266)</f>
        <v>533065.35</v>
      </c>
      <c r="G1266" s="4928"/>
      <c r="H1266" s="4928">
        <v>533065.35</v>
      </c>
      <c r="I1266" s="4928"/>
      <c r="J1266" s="4929"/>
      <c r="K1266" s="4930"/>
    </row>
    <row r="1267" spans="1:11" s="4920" customFormat="1" ht="15" customHeight="1">
      <c r="A1267" s="5605"/>
      <c r="B1267" s="5608"/>
      <c r="C1267" s="5611"/>
      <c r="D1267" s="5614"/>
      <c r="E1267" s="5042" t="s">
        <v>693</v>
      </c>
      <c r="F1267" s="4928">
        <f t="shared" si="138"/>
        <v>40596.11</v>
      </c>
      <c r="G1267" s="4928"/>
      <c r="H1267" s="4928">
        <v>40596.11</v>
      </c>
      <c r="I1267" s="4928"/>
      <c r="J1267" s="4929"/>
      <c r="K1267" s="4930"/>
    </row>
    <row r="1268" spans="1:11" s="4920" customFormat="1" ht="15" customHeight="1">
      <c r="A1268" s="5605"/>
      <c r="B1268" s="5608"/>
      <c r="C1268" s="5611"/>
      <c r="D1268" s="5614"/>
      <c r="E1268" s="5042" t="s">
        <v>694</v>
      </c>
      <c r="F1268" s="4928">
        <f t="shared" si="138"/>
        <v>97120.89</v>
      </c>
      <c r="G1268" s="4928"/>
      <c r="H1268" s="4928">
        <v>97120.89</v>
      </c>
      <c r="I1268" s="4928"/>
      <c r="J1268" s="4929"/>
      <c r="K1268" s="4930"/>
    </row>
    <row r="1269" spans="1:11" s="4920" customFormat="1" ht="15" customHeight="1">
      <c r="A1269" s="5605"/>
      <c r="B1269" s="5608"/>
      <c r="C1269" s="5611"/>
      <c r="D1269" s="5614"/>
      <c r="E1269" s="5042" t="s">
        <v>695</v>
      </c>
      <c r="F1269" s="4928">
        <f t="shared" si="138"/>
        <v>14054.71</v>
      </c>
      <c r="G1269" s="4928"/>
      <c r="H1269" s="4928">
        <v>14054.71</v>
      </c>
      <c r="I1269" s="4928"/>
      <c r="J1269" s="4929"/>
      <c r="K1269" s="4930"/>
    </row>
    <row r="1270" spans="1:11" s="4920" customFormat="1" ht="15" customHeight="1">
      <c r="A1270" s="5605"/>
      <c r="B1270" s="5608"/>
      <c r="C1270" s="5611"/>
      <c r="D1270" s="5614"/>
      <c r="E1270" s="5042" t="s">
        <v>801</v>
      </c>
      <c r="F1270" s="4928">
        <f t="shared" si="138"/>
        <v>61000</v>
      </c>
      <c r="G1270" s="4928"/>
      <c r="H1270" s="4928">
        <v>61000</v>
      </c>
      <c r="I1270" s="4928"/>
      <c r="J1270" s="4929"/>
      <c r="K1270" s="4930"/>
    </row>
    <row r="1271" spans="1:11" s="4920" customFormat="1" ht="15" customHeight="1">
      <c r="A1271" s="5605"/>
      <c r="B1271" s="5608"/>
      <c r="C1271" s="5611"/>
      <c r="D1271" s="5614"/>
      <c r="E1271" s="5042" t="s">
        <v>711</v>
      </c>
      <c r="F1271" s="4928">
        <f t="shared" si="138"/>
        <v>5162.9399999999996</v>
      </c>
      <c r="G1271" s="4928"/>
      <c r="H1271" s="4928">
        <v>5162.9399999999996</v>
      </c>
      <c r="I1271" s="4928"/>
      <c r="J1271" s="4929"/>
      <c r="K1271" s="4930"/>
    </row>
    <row r="1272" spans="1:11" s="4920" customFormat="1" ht="22.5">
      <c r="A1272" s="5605"/>
      <c r="B1272" s="5608"/>
      <c r="C1272" s="5611"/>
      <c r="D1272" s="5614"/>
      <c r="E1272" s="4924" t="s">
        <v>1155</v>
      </c>
      <c r="F1272" s="4925">
        <f>SUM(F1273:F1297)</f>
        <v>6450137</v>
      </c>
      <c r="G1272" s="4925">
        <f>SUM(G1273:G1297)</f>
        <v>1687729</v>
      </c>
      <c r="H1272" s="4925">
        <f>SUM(H1273:H1297)</f>
        <v>4762408</v>
      </c>
      <c r="I1272" s="4925">
        <f>SUM(I1273:I1297)</f>
        <v>0</v>
      </c>
      <c r="J1272" s="4926">
        <f>SUM(J1273:J1297)</f>
        <v>0</v>
      </c>
      <c r="K1272" s="4930"/>
    </row>
    <row r="1273" spans="1:11" s="4920" customFormat="1" ht="15" customHeight="1">
      <c r="A1273" s="5605"/>
      <c r="B1273" s="5608"/>
      <c r="C1273" s="5611"/>
      <c r="D1273" s="5614"/>
      <c r="E1273" s="5065">
        <v>4197</v>
      </c>
      <c r="F1273" s="4928">
        <f t="shared" ref="F1273:F1297" si="139">SUM(G1273:J1273)</f>
        <v>120000</v>
      </c>
      <c r="G1273" s="4928"/>
      <c r="H1273" s="4928">
        <f>40000+80000</f>
        <v>120000</v>
      </c>
      <c r="I1273" s="4928"/>
      <c r="J1273" s="4929"/>
      <c r="K1273" s="4930"/>
    </row>
    <row r="1274" spans="1:11" s="4920" customFormat="1" ht="15" customHeight="1">
      <c r="A1274" s="5605"/>
      <c r="B1274" s="5608"/>
      <c r="C1274" s="5611"/>
      <c r="D1274" s="5614"/>
      <c r="E1274" s="5066">
        <v>4199</v>
      </c>
      <c r="F1274" s="4928">
        <f t="shared" si="139"/>
        <v>31200</v>
      </c>
      <c r="G1274" s="4928">
        <f>12000+19200</f>
        <v>31200</v>
      </c>
      <c r="H1274" s="4928"/>
      <c r="I1274" s="4928"/>
      <c r="J1274" s="4929"/>
      <c r="K1274" s="4930"/>
    </row>
    <row r="1275" spans="1:11" s="4920" customFormat="1" ht="15" customHeight="1">
      <c r="A1275" s="5605"/>
      <c r="B1275" s="5608"/>
      <c r="C1275" s="5611"/>
      <c r="D1275" s="5614"/>
      <c r="E1275" s="5042" t="s">
        <v>697</v>
      </c>
      <c r="F1275" s="4928">
        <f t="shared" si="139"/>
        <v>55000</v>
      </c>
      <c r="G1275" s="4928"/>
      <c r="H1275" s="4928">
        <v>55000</v>
      </c>
      <c r="I1275" s="4928"/>
      <c r="J1275" s="4929"/>
      <c r="K1275" s="4930"/>
    </row>
    <row r="1276" spans="1:11" s="4920" customFormat="1" ht="15" customHeight="1">
      <c r="A1276" s="5605"/>
      <c r="B1276" s="5608"/>
      <c r="C1276" s="5611"/>
      <c r="D1276" s="5614"/>
      <c r="E1276" s="5042" t="s">
        <v>663</v>
      </c>
      <c r="F1276" s="4928">
        <f t="shared" si="139"/>
        <v>19000</v>
      </c>
      <c r="G1276" s="4928">
        <v>19000</v>
      </c>
      <c r="H1276" s="4928"/>
      <c r="I1276" s="4928"/>
      <c r="J1276" s="4929"/>
      <c r="K1276" s="4930"/>
    </row>
    <row r="1277" spans="1:11" s="4920" customFormat="1" ht="15" customHeight="1">
      <c r="A1277" s="5605"/>
      <c r="B1277" s="5608"/>
      <c r="C1277" s="5611"/>
      <c r="D1277" s="5614"/>
      <c r="E1277" s="5042" t="s">
        <v>867</v>
      </c>
      <c r="F1277" s="4928">
        <f t="shared" si="139"/>
        <v>4000</v>
      </c>
      <c r="G1277" s="4928"/>
      <c r="H1277" s="4928">
        <v>4000</v>
      </c>
      <c r="I1277" s="4928"/>
      <c r="J1277" s="4929"/>
      <c r="K1277" s="4930"/>
    </row>
    <row r="1278" spans="1:11" s="4920" customFormat="1" ht="15" customHeight="1">
      <c r="A1278" s="5605"/>
      <c r="B1278" s="5608"/>
      <c r="C1278" s="5611"/>
      <c r="D1278" s="5614"/>
      <c r="E1278" s="5042" t="s">
        <v>810</v>
      </c>
      <c r="F1278" s="4928">
        <f t="shared" si="139"/>
        <v>920</v>
      </c>
      <c r="G1278" s="4928">
        <v>920</v>
      </c>
      <c r="H1278" s="4928"/>
      <c r="I1278" s="4928"/>
      <c r="J1278" s="4929"/>
      <c r="K1278" s="4930"/>
    </row>
    <row r="1279" spans="1:11" s="4920" customFormat="1" ht="15" customHeight="1">
      <c r="A1279" s="5605"/>
      <c r="B1279" s="5608"/>
      <c r="C1279" s="5611"/>
      <c r="D1279" s="5614"/>
      <c r="E1279" s="5042" t="s">
        <v>698</v>
      </c>
      <c r="F1279" s="4928">
        <f t="shared" si="139"/>
        <v>16000</v>
      </c>
      <c r="G1279" s="4928"/>
      <c r="H1279" s="4928">
        <v>16000</v>
      </c>
      <c r="I1279" s="4928"/>
      <c r="J1279" s="4929"/>
      <c r="K1279" s="4930"/>
    </row>
    <row r="1280" spans="1:11" s="4920" customFormat="1" ht="15" customHeight="1">
      <c r="A1280" s="5605"/>
      <c r="B1280" s="5608"/>
      <c r="C1280" s="5611"/>
      <c r="D1280" s="5614"/>
      <c r="E1280" s="5042" t="s">
        <v>790</v>
      </c>
      <c r="F1280" s="4928">
        <f t="shared" si="139"/>
        <v>5000</v>
      </c>
      <c r="G1280" s="4928">
        <v>5000</v>
      </c>
      <c r="H1280" s="4928"/>
      <c r="I1280" s="4928"/>
      <c r="J1280" s="4929"/>
      <c r="K1280" s="4930"/>
    </row>
    <row r="1281" spans="1:11" s="4920" customFormat="1" ht="15" customHeight="1">
      <c r="A1281" s="5605"/>
      <c r="B1281" s="5608"/>
      <c r="C1281" s="5611"/>
      <c r="D1281" s="5614"/>
      <c r="E1281" s="5042" t="s">
        <v>699</v>
      </c>
      <c r="F1281" s="4928">
        <f t="shared" si="139"/>
        <v>14000</v>
      </c>
      <c r="G1281" s="4928"/>
      <c r="H1281" s="4928">
        <v>14000</v>
      </c>
      <c r="I1281" s="4928"/>
      <c r="J1281" s="4929"/>
      <c r="K1281" s="4930"/>
    </row>
    <row r="1282" spans="1:11" s="4920" customFormat="1" ht="15" customHeight="1">
      <c r="A1282" s="5605"/>
      <c r="B1282" s="5608"/>
      <c r="C1282" s="5611"/>
      <c r="D1282" s="5614"/>
      <c r="E1282" s="5042" t="s">
        <v>665</v>
      </c>
      <c r="F1282" s="4928">
        <f t="shared" si="139"/>
        <v>6000</v>
      </c>
      <c r="G1282" s="4928">
        <v>6000</v>
      </c>
      <c r="H1282" s="4928"/>
      <c r="I1282" s="4928"/>
      <c r="J1282" s="4929"/>
      <c r="K1282" s="4930"/>
    </row>
    <row r="1283" spans="1:11" s="4920" customFormat="1" ht="15" customHeight="1">
      <c r="A1283" s="5605"/>
      <c r="B1283" s="5608"/>
      <c r="C1283" s="5611"/>
      <c r="D1283" s="5614"/>
      <c r="E1283" s="5042" t="s">
        <v>700</v>
      </c>
      <c r="F1283" s="4928">
        <f t="shared" si="139"/>
        <v>4142408</v>
      </c>
      <c r="G1283" s="4928"/>
      <c r="H1283" s="4928">
        <f>2054516+2087892</f>
        <v>4142408</v>
      </c>
      <c r="I1283" s="4928"/>
      <c r="J1283" s="4929"/>
      <c r="K1283" s="4930"/>
    </row>
    <row r="1284" spans="1:11" s="4920" customFormat="1" ht="15" customHeight="1">
      <c r="A1284" s="5605"/>
      <c r="B1284" s="5608"/>
      <c r="C1284" s="5611"/>
      <c r="D1284" s="5614"/>
      <c r="E1284" s="5042" t="s">
        <v>667</v>
      </c>
      <c r="F1284" s="4928">
        <f t="shared" si="139"/>
        <v>1528109</v>
      </c>
      <c r="G1284" s="4928">
        <f>1074369+453740</f>
        <v>1528109</v>
      </c>
      <c r="H1284" s="4928"/>
      <c r="I1284" s="4928"/>
      <c r="J1284" s="4929"/>
      <c r="K1284" s="4930"/>
    </row>
    <row r="1285" spans="1:11" s="4920" customFormat="1" ht="15" customHeight="1">
      <c r="A1285" s="5605"/>
      <c r="B1285" s="5608"/>
      <c r="C1285" s="5611"/>
      <c r="D1285" s="5614"/>
      <c r="E1285" s="5042" t="s">
        <v>701</v>
      </c>
      <c r="F1285" s="4928">
        <f t="shared" si="139"/>
        <v>4000</v>
      </c>
      <c r="G1285" s="4928"/>
      <c r="H1285" s="4928">
        <v>4000</v>
      </c>
      <c r="I1285" s="4928"/>
      <c r="J1285" s="4929"/>
      <c r="K1285" s="4930"/>
    </row>
    <row r="1286" spans="1:11" s="4920" customFormat="1" ht="15" customHeight="1">
      <c r="A1286" s="5605"/>
      <c r="B1286" s="5608"/>
      <c r="C1286" s="5611"/>
      <c r="D1286" s="5614"/>
      <c r="E1286" s="5042" t="s">
        <v>812</v>
      </c>
      <c r="F1286" s="4928">
        <f t="shared" si="139"/>
        <v>2000</v>
      </c>
      <c r="G1286" s="4928">
        <v>2000</v>
      </c>
      <c r="H1286" s="4928"/>
      <c r="I1286" s="4928"/>
      <c r="J1286" s="4929"/>
      <c r="K1286" s="4930"/>
    </row>
    <row r="1287" spans="1:11" s="4920" customFormat="1" ht="15" customHeight="1">
      <c r="A1287" s="5605"/>
      <c r="B1287" s="5608"/>
      <c r="C1287" s="5611"/>
      <c r="D1287" s="5614"/>
      <c r="E1287" s="5042" t="s">
        <v>772</v>
      </c>
      <c r="F1287" s="4928">
        <f t="shared" si="139"/>
        <v>60000</v>
      </c>
      <c r="G1287" s="4928"/>
      <c r="H1287" s="4928">
        <v>60000</v>
      </c>
      <c r="I1287" s="4928"/>
      <c r="J1287" s="4929"/>
      <c r="K1287" s="4930"/>
    </row>
    <row r="1288" spans="1:11" s="4920" customFormat="1" ht="15" customHeight="1">
      <c r="A1288" s="5605"/>
      <c r="B1288" s="5608"/>
      <c r="C1288" s="5611"/>
      <c r="D1288" s="5614"/>
      <c r="E1288" s="5042" t="s">
        <v>669</v>
      </c>
      <c r="F1288" s="4928">
        <f t="shared" si="139"/>
        <v>14000</v>
      </c>
      <c r="G1288" s="4928">
        <v>14000</v>
      </c>
      <c r="H1288" s="4928"/>
      <c r="I1288" s="4928"/>
      <c r="J1288" s="4929"/>
      <c r="K1288" s="4930"/>
    </row>
    <row r="1289" spans="1:11" s="4920" customFormat="1" ht="15" customHeight="1">
      <c r="A1289" s="5605"/>
      <c r="B1289" s="5608"/>
      <c r="C1289" s="5611"/>
      <c r="D1289" s="5614"/>
      <c r="E1289" s="5042" t="s">
        <v>702</v>
      </c>
      <c r="F1289" s="4928">
        <f t="shared" si="139"/>
        <v>83000</v>
      </c>
      <c r="G1289" s="4928"/>
      <c r="H1289" s="4928">
        <v>83000</v>
      </c>
      <c r="I1289" s="4928"/>
      <c r="J1289" s="4929"/>
      <c r="K1289" s="4930"/>
    </row>
    <row r="1290" spans="1:11" s="4920" customFormat="1" ht="15" customHeight="1">
      <c r="A1290" s="5605"/>
      <c r="B1290" s="5608"/>
      <c r="C1290" s="5611"/>
      <c r="D1290" s="5614"/>
      <c r="E1290" s="5042" t="s">
        <v>814</v>
      </c>
      <c r="F1290" s="4928">
        <f t="shared" si="139"/>
        <v>20000</v>
      </c>
      <c r="G1290" s="4928">
        <v>20000</v>
      </c>
      <c r="H1290" s="4928"/>
      <c r="I1290" s="4928"/>
      <c r="J1290" s="4929"/>
      <c r="K1290" s="4930"/>
    </row>
    <row r="1291" spans="1:11" s="4920" customFormat="1" ht="15" customHeight="1">
      <c r="A1291" s="5605"/>
      <c r="B1291" s="5608"/>
      <c r="C1291" s="5611"/>
      <c r="D1291" s="5614"/>
      <c r="E1291" s="5042" t="s">
        <v>703</v>
      </c>
      <c r="F1291" s="4928">
        <f t="shared" si="139"/>
        <v>150000</v>
      </c>
      <c r="G1291" s="4928"/>
      <c r="H1291" s="4928">
        <f>50000+100000</f>
        <v>150000</v>
      </c>
      <c r="I1291" s="4928"/>
      <c r="J1291" s="4929"/>
      <c r="K1291" s="4930"/>
    </row>
    <row r="1292" spans="1:11" s="4920" customFormat="1" ht="15" customHeight="1">
      <c r="A1292" s="5605"/>
      <c r="B1292" s="5608"/>
      <c r="C1292" s="5611"/>
      <c r="D1292" s="5614"/>
      <c r="E1292" s="5042" t="s">
        <v>671</v>
      </c>
      <c r="F1292" s="4928">
        <f t="shared" si="139"/>
        <v>24000</v>
      </c>
      <c r="G1292" s="4928">
        <f>16000+8000</f>
        <v>24000</v>
      </c>
      <c r="H1292" s="4928"/>
      <c r="I1292" s="4928"/>
      <c r="J1292" s="4929"/>
      <c r="K1292" s="4930"/>
    </row>
    <row r="1293" spans="1:11" s="4920" customFormat="1" ht="15" customHeight="1">
      <c r="A1293" s="5605"/>
      <c r="B1293" s="5608"/>
      <c r="C1293" s="5611"/>
      <c r="D1293" s="5614"/>
      <c r="E1293" s="5042" t="s">
        <v>773</v>
      </c>
      <c r="F1293" s="4928">
        <f t="shared" si="139"/>
        <v>81000</v>
      </c>
      <c r="G1293" s="4928"/>
      <c r="H1293" s="4928">
        <f>36000+45000</f>
        <v>81000</v>
      </c>
      <c r="I1293" s="4928"/>
      <c r="J1293" s="4929"/>
      <c r="K1293" s="4930"/>
    </row>
    <row r="1294" spans="1:11" s="4920" customFormat="1" ht="15" customHeight="1">
      <c r="A1294" s="5605"/>
      <c r="B1294" s="5608"/>
      <c r="C1294" s="5611"/>
      <c r="D1294" s="5614"/>
      <c r="E1294" s="5042" t="s">
        <v>706</v>
      </c>
      <c r="F1294" s="4928">
        <f t="shared" si="139"/>
        <v>37500</v>
      </c>
      <c r="G1294" s="4928">
        <f>10000+27500</f>
        <v>37500</v>
      </c>
      <c r="H1294" s="4928"/>
      <c r="I1294" s="4928"/>
      <c r="J1294" s="4929"/>
      <c r="K1294" s="4930"/>
    </row>
    <row r="1295" spans="1:11" s="4920" customFormat="1" ht="15" customHeight="1">
      <c r="A1295" s="5605"/>
      <c r="B1295" s="5608"/>
      <c r="C1295" s="5611"/>
      <c r="D1295" s="5614"/>
      <c r="E1295" s="5042" t="s">
        <v>707</v>
      </c>
      <c r="F1295" s="4928">
        <f t="shared" si="139"/>
        <v>15000</v>
      </c>
      <c r="G1295" s="4928"/>
      <c r="H1295" s="4928">
        <v>15000</v>
      </c>
      <c r="I1295" s="4928"/>
      <c r="J1295" s="4929"/>
      <c r="K1295" s="4930"/>
    </row>
    <row r="1296" spans="1:11" s="4920" customFormat="1" ht="15" customHeight="1">
      <c r="A1296" s="5605"/>
      <c r="B1296" s="5608"/>
      <c r="C1296" s="5611"/>
      <c r="D1296" s="5614"/>
      <c r="E1296" s="5042" t="s">
        <v>708</v>
      </c>
      <c r="F1296" s="4928">
        <f t="shared" si="139"/>
        <v>18000</v>
      </c>
      <c r="G1296" s="4928"/>
      <c r="H1296" s="4928">
        <v>18000</v>
      </c>
      <c r="I1296" s="4928"/>
      <c r="J1296" s="4929"/>
      <c r="K1296" s="4930"/>
    </row>
    <row r="1297" spans="1:11" s="4920" customFormat="1" ht="15" hidden="1" customHeight="1">
      <c r="A1297" s="5605"/>
      <c r="B1297" s="5608"/>
      <c r="C1297" s="5611"/>
      <c r="D1297" s="5614"/>
      <c r="E1297" s="5042"/>
      <c r="F1297" s="4928">
        <f t="shared" si="139"/>
        <v>0</v>
      </c>
      <c r="G1297" s="4928"/>
      <c r="H1297" s="4928"/>
      <c r="I1297" s="4928"/>
      <c r="J1297" s="4929"/>
      <c r="K1297" s="4930"/>
    </row>
    <row r="1298" spans="1:11" s="4920" customFormat="1" ht="15" customHeight="1">
      <c r="A1298" s="5605"/>
      <c r="B1298" s="5608"/>
      <c r="C1298" s="5611"/>
      <c r="D1298" s="5614"/>
      <c r="E1298" s="4931" t="s">
        <v>1156</v>
      </c>
      <c r="F1298" s="4922">
        <f>SUM(F1299:F1300)</f>
        <v>3075000</v>
      </c>
      <c r="G1298" s="4922">
        <f>SUM(G1299:G1300)</f>
        <v>575000</v>
      </c>
      <c r="H1298" s="4922">
        <f>SUM(H1299:H1300)</f>
        <v>2500000</v>
      </c>
      <c r="I1298" s="4922">
        <f>SUM(I1299:I1300)</f>
        <v>0</v>
      </c>
      <c r="J1298" s="4923">
        <f>SUM(J1299:J1300)</f>
        <v>0</v>
      </c>
    </row>
    <row r="1299" spans="1:11" s="4920" customFormat="1" ht="15" customHeight="1">
      <c r="A1299" s="5605"/>
      <c r="B1299" s="5608"/>
      <c r="C1299" s="5611"/>
      <c r="D1299" s="5614"/>
      <c r="E1299" s="5043" t="s">
        <v>734</v>
      </c>
      <c r="F1299" s="4944">
        <f>SUM(G1299:J1299)</f>
        <v>2500000</v>
      </c>
      <c r="G1299" s="4944"/>
      <c r="H1299" s="4944">
        <v>2500000</v>
      </c>
      <c r="I1299" s="4944"/>
      <c r="J1299" s="4945"/>
    </row>
    <row r="1300" spans="1:11" s="4920" customFormat="1" ht="15" customHeight="1">
      <c r="A1300" s="5606"/>
      <c r="B1300" s="5609"/>
      <c r="C1300" s="5612"/>
      <c r="D1300" s="5615"/>
      <c r="E1300" s="5042" t="s">
        <v>736</v>
      </c>
      <c r="F1300" s="4928">
        <f t="shared" ref="F1300" si="140">SUM(G1300:J1300)</f>
        <v>575000</v>
      </c>
      <c r="G1300" s="4928">
        <v>575000</v>
      </c>
      <c r="H1300" s="4928"/>
      <c r="I1300" s="4928"/>
      <c r="J1300" s="4929"/>
    </row>
    <row r="1301" spans="1:11" s="4920" customFormat="1" ht="22.5" hidden="1">
      <c r="A1301" s="5593"/>
      <c r="B1301" s="5595" t="s">
        <v>1260</v>
      </c>
      <c r="C1301" s="5597">
        <v>853</v>
      </c>
      <c r="D1301" s="5599" t="s">
        <v>519</v>
      </c>
      <c r="E1301" s="4956" t="s">
        <v>1152</v>
      </c>
      <c r="F1301" s="4957">
        <f>SUM(F1302,F1312)</f>
        <v>0</v>
      </c>
      <c r="G1301" s="4957">
        <f>SUM(G1302,G1312)</f>
        <v>0</v>
      </c>
      <c r="H1301" s="4957">
        <f>SUM(H1302,H1312)</f>
        <v>0</v>
      </c>
      <c r="I1301" s="4957">
        <f>SUM(I1302,I1312)</f>
        <v>0</v>
      </c>
      <c r="J1301" s="4958">
        <f>SUM(J1302,J1312)</f>
        <v>0</v>
      </c>
      <c r="K1301" s="4930"/>
    </row>
    <row r="1302" spans="1:11" s="4920" customFormat="1" ht="21" hidden="1">
      <c r="A1302" s="5594"/>
      <c r="B1302" s="5596"/>
      <c r="C1302" s="5598"/>
      <c r="D1302" s="5600"/>
      <c r="E1302" s="4959" t="s">
        <v>1153</v>
      </c>
      <c r="F1302" s="4960">
        <f>SUM(F1303,F1306,F1309)</f>
        <v>0</v>
      </c>
      <c r="G1302" s="4960">
        <f>SUM(G1303,G1306,G1309)</f>
        <v>0</v>
      </c>
      <c r="H1302" s="4960">
        <f>SUM(H1303,H1306,H1309)</f>
        <v>0</v>
      </c>
      <c r="I1302" s="4960">
        <f>SUM(I1303,I1306,I1309)</f>
        <v>0</v>
      </c>
      <c r="J1302" s="4961">
        <f>SUM(J1303,J1306,J1309)</f>
        <v>0</v>
      </c>
      <c r="K1302" s="4930"/>
    </row>
    <row r="1303" spans="1:11" s="4920" customFormat="1" ht="15" hidden="1" customHeight="1">
      <c r="A1303" s="5594"/>
      <c r="B1303" s="5596"/>
      <c r="C1303" s="5598"/>
      <c r="D1303" s="5600"/>
      <c r="E1303" s="4962" t="s">
        <v>1161</v>
      </c>
      <c r="F1303" s="4963">
        <f>SUM(F1304:F1305)</f>
        <v>0</v>
      </c>
      <c r="G1303" s="4963">
        <f>SUM(G1304:G1305)</f>
        <v>0</v>
      </c>
      <c r="H1303" s="4963">
        <f>SUM(H1304:H1305)</f>
        <v>0</v>
      </c>
      <c r="I1303" s="4963">
        <f>SUM(I1304:I1305)</f>
        <v>0</v>
      </c>
      <c r="J1303" s="4964">
        <f>SUM(J1304:J1305)</f>
        <v>0</v>
      </c>
      <c r="K1303" s="4930"/>
    </row>
    <row r="1304" spans="1:11" s="4920" customFormat="1" ht="15" hidden="1" customHeight="1">
      <c r="A1304" s="5594"/>
      <c r="B1304" s="5596"/>
      <c r="C1304" s="5598"/>
      <c r="D1304" s="5600"/>
      <c r="E1304" s="4938"/>
      <c r="F1304" s="4939">
        <f>SUM(G1304:J1304)</f>
        <v>0</v>
      </c>
      <c r="G1304" s="4939"/>
      <c r="H1304" s="4939"/>
      <c r="I1304" s="4939"/>
      <c r="J1304" s="4940"/>
      <c r="K1304" s="4930"/>
    </row>
    <row r="1305" spans="1:11" s="4920" customFormat="1" ht="15" hidden="1" customHeight="1">
      <c r="A1305" s="5594"/>
      <c r="B1305" s="5596"/>
      <c r="C1305" s="5598"/>
      <c r="D1305" s="5600"/>
      <c r="E1305" s="4938"/>
      <c r="F1305" s="4939">
        <f>SUM(G1305:J1305)</f>
        <v>0</v>
      </c>
      <c r="G1305" s="4939"/>
      <c r="H1305" s="4939"/>
      <c r="I1305" s="4939"/>
      <c r="J1305" s="4940"/>
      <c r="K1305" s="4930"/>
    </row>
    <row r="1306" spans="1:11" s="4920" customFormat="1" ht="22.5" hidden="1">
      <c r="A1306" s="5594"/>
      <c r="B1306" s="5596"/>
      <c r="C1306" s="5598"/>
      <c r="D1306" s="5600"/>
      <c r="E1306" s="4962" t="s">
        <v>1154</v>
      </c>
      <c r="F1306" s="4963">
        <f>SUM(F1307:F1308)</f>
        <v>0</v>
      </c>
      <c r="G1306" s="4963">
        <f>SUM(G1307:G1308)</f>
        <v>0</v>
      </c>
      <c r="H1306" s="4963">
        <f>SUM(H1307:H1308)</f>
        <v>0</v>
      </c>
      <c r="I1306" s="4963">
        <f>SUM(I1307:I1308)</f>
        <v>0</v>
      </c>
      <c r="J1306" s="4964">
        <f>SUM(J1307:J1308)</f>
        <v>0</v>
      </c>
      <c r="K1306" s="4930"/>
    </row>
    <row r="1307" spans="1:11" s="4920" customFormat="1" ht="15" hidden="1" customHeight="1">
      <c r="A1307" s="5594"/>
      <c r="B1307" s="5596"/>
      <c r="C1307" s="5598"/>
      <c r="D1307" s="5600"/>
      <c r="E1307" s="4938"/>
      <c r="F1307" s="4939">
        <f t="shared" ref="F1307:F1308" si="141">SUM(G1307:J1307)</f>
        <v>0</v>
      </c>
      <c r="G1307" s="4939"/>
      <c r="H1307" s="4939"/>
      <c r="I1307" s="4939"/>
      <c r="J1307" s="4940"/>
      <c r="K1307" s="4930"/>
    </row>
    <row r="1308" spans="1:11" s="4920" customFormat="1" ht="15" hidden="1" customHeight="1">
      <c r="A1308" s="5594"/>
      <c r="B1308" s="5596"/>
      <c r="C1308" s="5598"/>
      <c r="D1308" s="5600"/>
      <c r="E1308" s="4938"/>
      <c r="F1308" s="4939">
        <f t="shared" si="141"/>
        <v>0</v>
      </c>
      <c r="G1308" s="4939"/>
      <c r="H1308" s="4939"/>
      <c r="I1308" s="4939"/>
      <c r="J1308" s="4940"/>
      <c r="K1308" s="4930"/>
    </row>
    <row r="1309" spans="1:11" s="4920" customFormat="1" ht="22.5" hidden="1">
      <c r="A1309" s="5594"/>
      <c r="B1309" s="5596"/>
      <c r="C1309" s="5598"/>
      <c r="D1309" s="5600"/>
      <c r="E1309" s="4962" t="s">
        <v>1155</v>
      </c>
      <c r="F1309" s="4963">
        <f>SUM(F1310:F1311)</f>
        <v>0</v>
      </c>
      <c r="G1309" s="4963">
        <f>SUM(G1310:G1311)</f>
        <v>0</v>
      </c>
      <c r="H1309" s="4963">
        <f>SUM(H1310:H1311)</f>
        <v>0</v>
      </c>
      <c r="I1309" s="4963">
        <f>SUM(I1310:I1311)</f>
        <v>0</v>
      </c>
      <c r="J1309" s="4964">
        <f>SUM(J1310:J1311)</f>
        <v>0</v>
      </c>
      <c r="K1309" s="4930"/>
    </row>
    <row r="1310" spans="1:11" s="4920" customFormat="1" ht="15" hidden="1" customHeight="1">
      <c r="A1310" s="5594"/>
      <c r="B1310" s="5596"/>
      <c r="C1310" s="5598"/>
      <c r="D1310" s="5600"/>
      <c r="E1310" s="4938" t="s">
        <v>1232</v>
      </c>
      <c r="F1310" s="4939">
        <f t="shared" ref="F1310:F1311" si="142">SUM(G1310:J1310)</f>
        <v>0</v>
      </c>
      <c r="G1310" s="4939"/>
      <c r="H1310" s="4939"/>
      <c r="I1310" s="4939"/>
      <c r="J1310" s="4940"/>
      <c r="K1310" s="4930"/>
    </row>
    <row r="1311" spans="1:11" s="4920" customFormat="1" ht="15" hidden="1" customHeight="1">
      <c r="A1311" s="5594"/>
      <c r="B1311" s="5596"/>
      <c r="C1311" s="5598"/>
      <c r="D1311" s="5600"/>
      <c r="E1311" s="4938"/>
      <c r="F1311" s="4939">
        <f t="shared" si="142"/>
        <v>0</v>
      </c>
      <c r="G1311" s="4939"/>
      <c r="H1311" s="4939"/>
      <c r="I1311" s="4939"/>
      <c r="J1311" s="4940"/>
      <c r="K1311" s="4930"/>
    </row>
    <row r="1312" spans="1:11" s="4920" customFormat="1" ht="15" hidden="1" customHeight="1">
      <c r="A1312" s="5642"/>
      <c r="B1312" s="5643"/>
      <c r="C1312" s="5644"/>
      <c r="D1312" s="5645"/>
      <c r="E1312" s="4965" t="s">
        <v>1156</v>
      </c>
      <c r="F1312" s="4960">
        <f>SUM(F1313:F1314)</f>
        <v>0</v>
      </c>
      <c r="G1312" s="4960">
        <f>SUM(G1313:G1314)</f>
        <v>0</v>
      </c>
      <c r="H1312" s="4960">
        <f>SUM(H1313:H1314)</f>
        <v>0</v>
      </c>
      <c r="I1312" s="4960">
        <f>SUM(I1313:I1314)</f>
        <v>0</v>
      </c>
      <c r="J1312" s="4961">
        <f>SUM(J1313:J1314)</f>
        <v>0</v>
      </c>
      <c r="K1312" s="4930"/>
    </row>
    <row r="1313" spans="1:11" s="4930" customFormat="1" ht="15" hidden="1" customHeight="1">
      <c r="A1313" s="4934"/>
      <c r="B1313" s="4946"/>
      <c r="C1313" s="4936"/>
      <c r="D1313" s="4937"/>
      <c r="E1313" s="4938"/>
      <c r="F1313" s="4939">
        <f t="shared" ref="F1313" si="143">SUM(G1313:J1313)</f>
        <v>0</v>
      </c>
      <c r="G1313" s="4939"/>
      <c r="H1313" s="4939"/>
      <c r="I1313" s="4939"/>
      <c r="J1313" s="4940"/>
    </row>
    <row r="1314" spans="1:11" s="4930" customFormat="1" ht="15" hidden="1" customHeight="1">
      <c r="A1314" s="4934"/>
      <c r="B1314" s="4946"/>
      <c r="C1314" s="4936"/>
      <c r="D1314" s="4937"/>
      <c r="E1314" s="4947"/>
      <c r="F1314" s="4939">
        <f>SUM(G1314:J1314)</f>
        <v>0</v>
      </c>
      <c r="G1314" s="4939"/>
      <c r="H1314" s="4939"/>
      <c r="I1314" s="4939"/>
      <c r="J1314" s="4940"/>
    </row>
    <row r="1315" spans="1:11" s="4920" customFormat="1" ht="22.5" hidden="1">
      <c r="A1315" s="5593"/>
      <c r="B1315" s="5595" t="s">
        <v>1261</v>
      </c>
      <c r="C1315" s="5630"/>
      <c r="D1315" s="5630"/>
      <c r="E1315" s="4956" t="s">
        <v>1152</v>
      </c>
      <c r="F1315" s="4957">
        <f>SUM(F1316,F1325)</f>
        <v>0</v>
      </c>
      <c r="G1315" s="4957">
        <f>SUM(G1316,G1325)</f>
        <v>0</v>
      </c>
      <c r="H1315" s="4957">
        <f>SUM(H1316,H1325)</f>
        <v>0</v>
      </c>
      <c r="I1315" s="4957">
        <f>SUM(I1316,I1325)</f>
        <v>0</v>
      </c>
      <c r="J1315" s="4958">
        <f>SUM(J1316,J1325)</f>
        <v>0</v>
      </c>
      <c r="K1315" s="4930"/>
    </row>
    <row r="1316" spans="1:11" s="4920" customFormat="1" ht="15" hidden="1" customHeight="1">
      <c r="A1316" s="5594"/>
      <c r="B1316" s="5596"/>
      <c r="C1316" s="5630"/>
      <c r="D1316" s="5630"/>
      <c r="E1316" s="4959" t="s">
        <v>780</v>
      </c>
      <c r="F1316" s="4960">
        <f>SUM(F1317:F1324)</f>
        <v>0</v>
      </c>
      <c r="G1316" s="4960">
        <f>SUM(G1317:G1324)</f>
        <v>0</v>
      </c>
      <c r="H1316" s="4960">
        <f>SUM(H1317:H1324)</f>
        <v>0</v>
      </c>
      <c r="I1316" s="4960">
        <f>SUM(I1317:I1324)</f>
        <v>0</v>
      </c>
      <c r="J1316" s="4961">
        <f>SUM(J1317:J1324)</f>
        <v>0</v>
      </c>
      <c r="K1316" s="4930"/>
    </row>
    <row r="1317" spans="1:11" s="4920" customFormat="1" ht="15" hidden="1" customHeight="1">
      <c r="A1317" s="5594"/>
      <c r="B1317" s="5596"/>
      <c r="C1317" s="5598">
        <v>150</v>
      </c>
      <c r="D1317" s="5599" t="s">
        <v>282</v>
      </c>
      <c r="E1317" s="4938" t="s">
        <v>125</v>
      </c>
      <c r="F1317" s="4939">
        <f t="shared" ref="F1317:F1324" si="144">SUM(G1317:J1317)</f>
        <v>0</v>
      </c>
      <c r="G1317" s="4939"/>
      <c r="H1317" s="4939"/>
      <c r="I1317" s="4939"/>
      <c r="J1317" s="4940"/>
      <c r="K1317" s="4930"/>
    </row>
    <row r="1318" spans="1:11" s="4920" customFormat="1" ht="15" hidden="1" customHeight="1">
      <c r="A1318" s="5594"/>
      <c r="B1318" s="5596"/>
      <c r="C1318" s="5644"/>
      <c r="D1318" s="5645"/>
      <c r="E1318" s="4938" t="s">
        <v>126</v>
      </c>
      <c r="F1318" s="4939">
        <f t="shared" si="144"/>
        <v>0</v>
      </c>
      <c r="G1318" s="4939"/>
      <c r="H1318" s="4939"/>
      <c r="I1318" s="4939"/>
      <c r="J1318" s="4940"/>
      <c r="K1318" s="4930"/>
    </row>
    <row r="1319" spans="1:11" s="4920" customFormat="1" ht="15" hidden="1" customHeight="1">
      <c r="A1319" s="5594"/>
      <c r="B1319" s="5596"/>
      <c r="C1319" s="5598">
        <v>801</v>
      </c>
      <c r="D1319" s="5599" t="s">
        <v>875</v>
      </c>
      <c r="E1319" s="4938" t="s">
        <v>125</v>
      </c>
      <c r="F1319" s="4939">
        <f t="shared" si="144"/>
        <v>0</v>
      </c>
      <c r="G1319" s="4939"/>
      <c r="H1319" s="4939"/>
      <c r="I1319" s="4939"/>
      <c r="J1319" s="4940"/>
      <c r="K1319" s="4930"/>
    </row>
    <row r="1320" spans="1:11" s="4920" customFormat="1" ht="15" hidden="1" customHeight="1">
      <c r="A1320" s="5594"/>
      <c r="B1320" s="5596"/>
      <c r="C1320" s="5644"/>
      <c r="D1320" s="5645"/>
      <c r="E1320" s="4938" t="s">
        <v>126</v>
      </c>
      <c r="F1320" s="4939">
        <f t="shared" si="144"/>
        <v>0</v>
      </c>
      <c r="G1320" s="4939"/>
      <c r="H1320" s="4939"/>
      <c r="I1320" s="4939"/>
      <c r="J1320" s="4940"/>
      <c r="K1320" s="4930"/>
    </row>
    <row r="1321" spans="1:11" s="4920" customFormat="1" ht="15" hidden="1" customHeight="1">
      <c r="A1321" s="5594"/>
      <c r="B1321" s="5596"/>
      <c r="C1321" s="5598">
        <v>852</v>
      </c>
      <c r="D1321" s="5599" t="s">
        <v>417</v>
      </c>
      <c r="E1321" s="4938" t="s">
        <v>125</v>
      </c>
      <c r="F1321" s="4939">
        <f t="shared" si="144"/>
        <v>0</v>
      </c>
      <c r="G1321" s="4939"/>
      <c r="H1321" s="4939"/>
      <c r="I1321" s="4939"/>
      <c r="J1321" s="4940"/>
      <c r="K1321" s="4930"/>
    </row>
    <row r="1322" spans="1:11" s="4920" customFormat="1" ht="15" hidden="1" customHeight="1">
      <c r="A1322" s="5594"/>
      <c r="B1322" s="5596"/>
      <c r="C1322" s="5644"/>
      <c r="D1322" s="5645"/>
      <c r="E1322" s="4938" t="s">
        <v>126</v>
      </c>
      <c r="F1322" s="4939">
        <f t="shared" si="144"/>
        <v>0</v>
      </c>
      <c r="G1322" s="4939"/>
      <c r="H1322" s="4939"/>
      <c r="I1322" s="4939"/>
      <c r="J1322" s="4940"/>
      <c r="K1322" s="4930"/>
    </row>
    <row r="1323" spans="1:11" s="4920" customFormat="1" ht="15" hidden="1" customHeight="1">
      <c r="A1323" s="5594"/>
      <c r="B1323" s="5596"/>
      <c r="C1323" s="5598">
        <v>853</v>
      </c>
      <c r="D1323" s="5599" t="s">
        <v>918</v>
      </c>
      <c r="E1323" s="4938" t="s">
        <v>125</v>
      </c>
      <c r="F1323" s="4939">
        <f t="shared" si="144"/>
        <v>0</v>
      </c>
      <c r="G1323" s="4939"/>
      <c r="H1323" s="4939"/>
      <c r="I1323" s="4939"/>
      <c r="J1323" s="4940"/>
      <c r="K1323" s="4930"/>
    </row>
    <row r="1324" spans="1:11" s="4920" customFormat="1" ht="15" hidden="1" customHeight="1">
      <c r="A1324" s="5594"/>
      <c r="B1324" s="5596"/>
      <c r="C1324" s="5644"/>
      <c r="D1324" s="5645"/>
      <c r="E1324" s="4938" t="s">
        <v>126</v>
      </c>
      <c r="F1324" s="4939">
        <f t="shared" si="144"/>
        <v>0</v>
      </c>
      <c r="G1324" s="4939"/>
      <c r="H1324" s="4939"/>
      <c r="I1324" s="4939"/>
      <c r="J1324" s="4940"/>
      <c r="K1324" s="4930"/>
    </row>
    <row r="1325" spans="1:11" s="4920" customFormat="1" ht="15" hidden="1" customHeight="1">
      <c r="A1325" s="5594"/>
      <c r="B1325" s="5596"/>
      <c r="C1325" s="5630"/>
      <c r="D1325" s="5630"/>
      <c r="E1325" s="4965" t="s">
        <v>1156</v>
      </c>
      <c r="F1325" s="4960">
        <f>SUM(F1326:F1333)</f>
        <v>0</v>
      </c>
      <c r="G1325" s="4960">
        <f>SUM(G1326:G1333)</f>
        <v>0</v>
      </c>
      <c r="H1325" s="4960">
        <f>SUM(H1326:H1333)</f>
        <v>0</v>
      </c>
      <c r="I1325" s="4960">
        <f>SUM(I1326:I1333)</f>
        <v>0</v>
      </c>
      <c r="J1325" s="4961">
        <f>SUM(J1326:J1333)</f>
        <v>0</v>
      </c>
      <c r="K1325" s="4930"/>
    </row>
    <row r="1326" spans="1:11" s="4920" customFormat="1" ht="15" hidden="1" customHeight="1">
      <c r="A1326" s="5594"/>
      <c r="B1326" s="5596"/>
      <c r="C1326" s="5598">
        <v>150</v>
      </c>
      <c r="D1326" s="5600" t="s">
        <v>282</v>
      </c>
      <c r="E1326" s="4938" t="s">
        <v>127</v>
      </c>
      <c r="F1326" s="4939">
        <f t="shared" ref="F1326:F1333" si="145">SUM(G1326:J1326)</f>
        <v>0</v>
      </c>
      <c r="G1326" s="4939"/>
      <c r="H1326" s="4939"/>
      <c r="I1326" s="4939"/>
      <c r="J1326" s="4940"/>
      <c r="K1326" s="4930"/>
    </row>
    <row r="1327" spans="1:11" s="4920" customFormat="1" ht="15" hidden="1" customHeight="1">
      <c r="A1327" s="5594"/>
      <c r="B1327" s="5596"/>
      <c r="C1327" s="5644"/>
      <c r="D1327" s="5645"/>
      <c r="E1327" s="4938" t="s">
        <v>1224</v>
      </c>
      <c r="F1327" s="4939">
        <f t="shared" si="145"/>
        <v>0</v>
      </c>
      <c r="G1327" s="4939"/>
      <c r="H1327" s="4939"/>
      <c r="I1327" s="4939"/>
      <c r="J1327" s="4940"/>
      <c r="K1327" s="4930"/>
    </row>
    <row r="1328" spans="1:11" s="4920" customFormat="1" ht="15" hidden="1" customHeight="1">
      <c r="A1328" s="5594"/>
      <c r="B1328" s="5596"/>
      <c r="C1328" s="5598">
        <v>801</v>
      </c>
      <c r="D1328" s="5600" t="s">
        <v>875</v>
      </c>
      <c r="E1328" s="4938" t="s">
        <v>127</v>
      </c>
      <c r="F1328" s="4939">
        <f t="shared" si="145"/>
        <v>0</v>
      </c>
      <c r="G1328" s="4939"/>
      <c r="H1328" s="4939"/>
      <c r="I1328" s="4939"/>
      <c r="J1328" s="4940"/>
      <c r="K1328" s="4930"/>
    </row>
    <row r="1329" spans="1:11" s="4920" customFormat="1" ht="15" hidden="1" customHeight="1">
      <c r="A1329" s="5594"/>
      <c r="B1329" s="5596"/>
      <c r="C1329" s="5644"/>
      <c r="D1329" s="5645"/>
      <c r="E1329" s="4938" t="s">
        <v>1224</v>
      </c>
      <c r="F1329" s="4939">
        <f t="shared" si="145"/>
        <v>0</v>
      </c>
      <c r="G1329" s="4939"/>
      <c r="H1329" s="4939"/>
      <c r="I1329" s="4939"/>
      <c r="J1329" s="4940"/>
      <c r="K1329" s="4930"/>
    </row>
    <row r="1330" spans="1:11" s="4920" customFormat="1" ht="15" hidden="1" customHeight="1">
      <c r="A1330" s="5594"/>
      <c r="B1330" s="5596"/>
      <c r="C1330" s="5598">
        <v>852</v>
      </c>
      <c r="D1330" s="5600" t="s">
        <v>417</v>
      </c>
      <c r="E1330" s="4938" t="s">
        <v>127</v>
      </c>
      <c r="F1330" s="4939">
        <f t="shared" si="145"/>
        <v>0</v>
      </c>
      <c r="G1330" s="4939"/>
      <c r="H1330" s="4939"/>
      <c r="I1330" s="4939"/>
      <c r="J1330" s="4940"/>
      <c r="K1330" s="4930"/>
    </row>
    <row r="1331" spans="1:11" s="4920" customFormat="1" ht="15" hidden="1" customHeight="1">
      <c r="A1331" s="5594"/>
      <c r="B1331" s="5596"/>
      <c r="C1331" s="5644"/>
      <c r="D1331" s="5645"/>
      <c r="E1331" s="4938" t="s">
        <v>1224</v>
      </c>
      <c r="F1331" s="4939">
        <f t="shared" si="145"/>
        <v>0</v>
      </c>
      <c r="G1331" s="4939"/>
      <c r="H1331" s="4939"/>
      <c r="I1331" s="4939"/>
      <c r="J1331" s="4940"/>
      <c r="K1331" s="4930"/>
    </row>
    <row r="1332" spans="1:11" s="4920" customFormat="1" ht="15" hidden="1" customHeight="1">
      <c r="A1332" s="5594"/>
      <c r="B1332" s="5596"/>
      <c r="C1332" s="5597">
        <v>853</v>
      </c>
      <c r="D1332" s="5599" t="s">
        <v>918</v>
      </c>
      <c r="E1332" s="4938" t="s">
        <v>127</v>
      </c>
      <c r="F1332" s="4939">
        <f t="shared" si="145"/>
        <v>0</v>
      </c>
      <c r="G1332" s="4939"/>
      <c r="H1332" s="4939"/>
      <c r="I1332" s="4939"/>
      <c r="J1332" s="4940"/>
      <c r="K1332" s="4930"/>
    </row>
    <row r="1333" spans="1:11" s="4920" customFormat="1" ht="15" hidden="1" customHeight="1">
      <c r="A1333" s="5642"/>
      <c r="B1333" s="5643"/>
      <c r="C1333" s="5644"/>
      <c r="D1333" s="5645"/>
      <c r="E1333" s="4938" t="s">
        <v>1224</v>
      </c>
      <c r="F1333" s="4939">
        <f t="shared" si="145"/>
        <v>0</v>
      </c>
      <c r="G1333" s="4939"/>
      <c r="H1333" s="4939"/>
      <c r="I1333" s="4939"/>
      <c r="J1333" s="4940"/>
      <c r="K1333" s="4930"/>
    </row>
    <row r="1334" spans="1:11" s="4920" customFormat="1" ht="22.5" hidden="1">
      <c r="A1334" s="5593"/>
      <c r="B1334" s="5595" t="s">
        <v>1262</v>
      </c>
      <c r="C1334" s="5630"/>
      <c r="D1334" s="5630"/>
      <c r="E1334" s="4956" t="s">
        <v>1152</v>
      </c>
      <c r="F1334" s="4957">
        <f>SUM(F1335,F1344)</f>
        <v>0</v>
      </c>
      <c r="G1334" s="4957">
        <f>SUM(G1335,G1344)</f>
        <v>0</v>
      </c>
      <c r="H1334" s="4957">
        <f>SUM(H1335,H1344)</f>
        <v>0</v>
      </c>
      <c r="I1334" s="4957">
        <f>SUM(I1335,I1344)</f>
        <v>0</v>
      </c>
      <c r="J1334" s="4958">
        <f>SUM(J1335,J1344)</f>
        <v>0</v>
      </c>
      <c r="K1334" s="4930"/>
    </row>
    <row r="1335" spans="1:11" s="4920" customFormat="1" ht="15" hidden="1" customHeight="1">
      <c r="A1335" s="5594"/>
      <c r="B1335" s="5596"/>
      <c r="C1335" s="5630"/>
      <c r="D1335" s="5630"/>
      <c r="E1335" s="4959" t="s">
        <v>780</v>
      </c>
      <c r="F1335" s="4960">
        <f>SUM(F1336:F1343)</f>
        <v>0</v>
      </c>
      <c r="G1335" s="4960">
        <f>SUM(G1336:G1343)</f>
        <v>0</v>
      </c>
      <c r="H1335" s="4960">
        <f>SUM(H1336:H1343)</f>
        <v>0</v>
      </c>
      <c r="I1335" s="4960">
        <f>SUM(I1336:I1343)</f>
        <v>0</v>
      </c>
      <c r="J1335" s="4961">
        <f>SUM(J1336:J1343)</f>
        <v>0</v>
      </c>
      <c r="K1335" s="4930"/>
    </row>
    <row r="1336" spans="1:11" s="4920" customFormat="1" ht="15" hidden="1" customHeight="1">
      <c r="A1336" s="5594"/>
      <c r="B1336" s="5596"/>
      <c r="C1336" s="5597">
        <v>150</v>
      </c>
      <c r="D1336" s="5599" t="s">
        <v>46</v>
      </c>
      <c r="E1336" s="4938" t="s">
        <v>125</v>
      </c>
      <c r="F1336" s="4939">
        <f t="shared" ref="F1336:F1343" si="146">SUM(G1336:J1336)</f>
        <v>0</v>
      </c>
      <c r="G1336" s="4939"/>
      <c r="H1336" s="4939"/>
      <c r="I1336" s="4939"/>
      <c r="J1336" s="4940"/>
      <c r="K1336" s="4930"/>
    </row>
    <row r="1337" spans="1:11" s="4920" customFormat="1" ht="15" hidden="1" customHeight="1">
      <c r="A1337" s="5594"/>
      <c r="B1337" s="5596"/>
      <c r="C1337" s="5598"/>
      <c r="D1337" s="5600"/>
      <c r="E1337" s="4938" t="s">
        <v>126</v>
      </c>
      <c r="F1337" s="4939">
        <f t="shared" si="146"/>
        <v>0</v>
      </c>
      <c r="G1337" s="4939"/>
      <c r="H1337" s="4939"/>
      <c r="I1337" s="4939"/>
      <c r="J1337" s="4940"/>
      <c r="K1337" s="4930"/>
    </row>
    <row r="1338" spans="1:11" s="4920" customFormat="1" ht="15" hidden="1" customHeight="1">
      <c r="A1338" s="5594"/>
      <c r="B1338" s="5596"/>
      <c r="C1338" s="5597">
        <v>801</v>
      </c>
      <c r="D1338" s="5599" t="s">
        <v>875</v>
      </c>
      <c r="E1338" s="4938" t="s">
        <v>125</v>
      </c>
      <c r="F1338" s="4939">
        <f t="shared" si="146"/>
        <v>0</v>
      </c>
      <c r="G1338" s="4939"/>
      <c r="H1338" s="4939"/>
      <c r="I1338" s="4939"/>
      <c r="J1338" s="4940"/>
      <c r="K1338" s="4930"/>
    </row>
    <row r="1339" spans="1:11" s="4920" customFormat="1" ht="15" hidden="1" customHeight="1">
      <c r="A1339" s="5594"/>
      <c r="B1339" s="5596"/>
      <c r="C1339" s="5598"/>
      <c r="D1339" s="5600"/>
      <c r="E1339" s="4938" t="s">
        <v>126</v>
      </c>
      <c r="F1339" s="4939">
        <f>SUM(G1339:J1339)</f>
        <v>0</v>
      </c>
      <c r="G1339" s="4939"/>
      <c r="H1339" s="4939"/>
      <c r="I1339" s="4939"/>
      <c r="J1339" s="4940"/>
      <c r="K1339" s="4930"/>
    </row>
    <row r="1340" spans="1:11" s="4920" customFormat="1" ht="15" hidden="1" customHeight="1">
      <c r="A1340" s="5594"/>
      <c r="B1340" s="5596"/>
      <c r="C1340" s="5597">
        <v>852</v>
      </c>
      <c r="D1340" s="5599" t="s">
        <v>417</v>
      </c>
      <c r="E1340" s="4938" t="s">
        <v>125</v>
      </c>
      <c r="F1340" s="4939">
        <f>SUM(G1340:J1340)</f>
        <v>0</v>
      </c>
      <c r="G1340" s="4939"/>
      <c r="H1340" s="4939"/>
      <c r="I1340" s="4939"/>
      <c r="J1340" s="4940"/>
      <c r="K1340" s="4930"/>
    </row>
    <row r="1341" spans="1:11" s="4920" customFormat="1" ht="15" hidden="1" customHeight="1">
      <c r="A1341" s="5594"/>
      <c r="B1341" s="5596"/>
      <c r="C1341" s="5598"/>
      <c r="D1341" s="5600"/>
      <c r="E1341" s="4938" t="s">
        <v>126</v>
      </c>
      <c r="F1341" s="4939">
        <f t="shared" si="146"/>
        <v>0</v>
      </c>
      <c r="G1341" s="4939"/>
      <c r="H1341" s="4939"/>
      <c r="I1341" s="4939"/>
      <c r="J1341" s="4940"/>
      <c r="K1341" s="4930"/>
    </row>
    <row r="1342" spans="1:11" s="4920" customFormat="1" ht="15" hidden="1" customHeight="1">
      <c r="A1342" s="5594"/>
      <c r="B1342" s="5596"/>
      <c r="C1342" s="5597">
        <v>853</v>
      </c>
      <c r="D1342" s="5599" t="s">
        <v>918</v>
      </c>
      <c r="E1342" s="4938" t="s">
        <v>125</v>
      </c>
      <c r="F1342" s="4939">
        <f t="shared" si="146"/>
        <v>0</v>
      </c>
      <c r="G1342" s="4939"/>
      <c r="H1342" s="4939"/>
      <c r="I1342" s="4939"/>
      <c r="J1342" s="4940"/>
      <c r="K1342" s="4930"/>
    </row>
    <row r="1343" spans="1:11" s="4920" customFormat="1" ht="15" hidden="1" customHeight="1">
      <c r="A1343" s="5594"/>
      <c r="B1343" s="5596"/>
      <c r="C1343" s="5598"/>
      <c r="D1343" s="5600"/>
      <c r="E1343" s="4938" t="s">
        <v>126</v>
      </c>
      <c r="F1343" s="4939">
        <f t="shared" si="146"/>
        <v>0</v>
      </c>
      <c r="G1343" s="4939"/>
      <c r="H1343" s="4939"/>
      <c r="I1343" s="4939"/>
      <c r="J1343" s="4940"/>
      <c r="K1343" s="4930"/>
    </row>
    <row r="1344" spans="1:11" s="4920" customFormat="1" ht="15" hidden="1" customHeight="1">
      <c r="A1344" s="5594"/>
      <c r="B1344" s="5596"/>
      <c r="C1344" s="5630"/>
      <c r="D1344" s="5630"/>
      <c r="E1344" s="4965" t="s">
        <v>1156</v>
      </c>
      <c r="F1344" s="4960">
        <f>SUM(F1345:F1350)</f>
        <v>0</v>
      </c>
      <c r="G1344" s="4960">
        <f>SUM(G1345:G1350)</f>
        <v>0</v>
      </c>
      <c r="H1344" s="4960">
        <f>SUM(H1345:H1350)</f>
        <v>0</v>
      </c>
      <c r="I1344" s="4960">
        <f>SUM(I1345:I1350)</f>
        <v>0</v>
      </c>
      <c r="J1344" s="4961">
        <f>SUM(J1345:J1350)</f>
        <v>0</v>
      </c>
      <c r="K1344" s="4930"/>
    </row>
    <row r="1345" spans="1:11" s="4920" customFormat="1" ht="15" hidden="1" customHeight="1">
      <c r="A1345" s="5594"/>
      <c r="B1345" s="5596"/>
      <c r="C1345" s="5598">
        <v>801</v>
      </c>
      <c r="D1345" s="5600" t="s">
        <v>875</v>
      </c>
      <c r="E1345" s="4938" t="s">
        <v>127</v>
      </c>
      <c r="F1345" s="4953">
        <f t="shared" ref="F1345:F1350" si="147">SUM(G1345:J1345)</f>
        <v>0</v>
      </c>
      <c r="G1345" s="4953"/>
      <c r="H1345" s="4953"/>
      <c r="I1345" s="4953"/>
      <c r="J1345" s="4954"/>
      <c r="K1345" s="4930"/>
    </row>
    <row r="1346" spans="1:11" s="4920" customFormat="1" ht="15" hidden="1" customHeight="1">
      <c r="A1346" s="5594"/>
      <c r="B1346" s="5596"/>
      <c r="C1346" s="5598"/>
      <c r="D1346" s="5600"/>
      <c r="E1346" s="4938" t="s">
        <v>1224</v>
      </c>
      <c r="F1346" s="4939">
        <f t="shared" si="147"/>
        <v>0</v>
      </c>
      <c r="G1346" s="4939"/>
      <c r="H1346" s="4939"/>
      <c r="I1346" s="4939"/>
      <c r="J1346" s="4940"/>
      <c r="K1346" s="4930"/>
    </row>
    <row r="1347" spans="1:11" s="4920" customFormat="1" ht="15" hidden="1" customHeight="1">
      <c r="A1347" s="5594"/>
      <c r="B1347" s="5596"/>
      <c r="C1347" s="5597">
        <v>852</v>
      </c>
      <c r="D1347" s="5599" t="s">
        <v>417</v>
      </c>
      <c r="E1347" s="4938" t="s">
        <v>127</v>
      </c>
      <c r="F1347" s="4939">
        <f t="shared" si="147"/>
        <v>0</v>
      </c>
      <c r="G1347" s="4939"/>
      <c r="H1347" s="4939"/>
      <c r="I1347" s="4939"/>
      <c r="J1347" s="4940"/>
      <c r="K1347" s="4930"/>
    </row>
    <row r="1348" spans="1:11" s="4920" customFormat="1" ht="15" hidden="1" customHeight="1">
      <c r="A1348" s="5594"/>
      <c r="B1348" s="5596"/>
      <c r="C1348" s="5598"/>
      <c r="D1348" s="5600"/>
      <c r="E1348" s="4938" t="s">
        <v>1224</v>
      </c>
      <c r="F1348" s="4939">
        <f t="shared" si="147"/>
        <v>0</v>
      </c>
      <c r="G1348" s="4939"/>
      <c r="H1348" s="4939"/>
      <c r="I1348" s="4939"/>
      <c r="J1348" s="4940"/>
      <c r="K1348" s="4930"/>
    </row>
    <row r="1349" spans="1:11" s="4920" customFormat="1" ht="15" hidden="1" customHeight="1">
      <c r="A1349" s="5594"/>
      <c r="B1349" s="5596"/>
      <c r="C1349" s="5597">
        <v>853</v>
      </c>
      <c r="D1349" s="5599" t="s">
        <v>918</v>
      </c>
      <c r="E1349" s="4938" t="s">
        <v>127</v>
      </c>
      <c r="F1349" s="4939">
        <f t="shared" si="147"/>
        <v>0</v>
      </c>
      <c r="G1349" s="4939"/>
      <c r="H1349" s="4939"/>
      <c r="I1349" s="4939"/>
      <c r="J1349" s="4940"/>
      <c r="K1349" s="4930"/>
    </row>
    <row r="1350" spans="1:11" s="4920" customFormat="1" ht="15" hidden="1" customHeight="1">
      <c r="A1350" s="5642"/>
      <c r="B1350" s="5643"/>
      <c r="C1350" s="5644"/>
      <c r="D1350" s="5645"/>
      <c r="E1350" s="4938" t="s">
        <v>1224</v>
      </c>
      <c r="F1350" s="4939">
        <f t="shared" si="147"/>
        <v>0</v>
      </c>
      <c r="G1350" s="4939"/>
      <c r="H1350" s="4939"/>
      <c r="I1350" s="4939"/>
      <c r="J1350" s="4940"/>
      <c r="K1350" s="4930"/>
    </row>
    <row r="1351" spans="1:11" s="4920" customFormat="1" ht="22.5" hidden="1">
      <c r="A1351" s="5628" t="s">
        <v>1175</v>
      </c>
      <c r="B1351" s="5629" t="s">
        <v>1263</v>
      </c>
      <c r="C1351" s="5630"/>
      <c r="D1351" s="5630"/>
      <c r="E1351" s="4956" t="s">
        <v>1152</v>
      </c>
      <c r="F1351" s="4957">
        <f>SUM(F1352,F1355)</f>
        <v>0</v>
      </c>
      <c r="G1351" s="4957">
        <f>SUM(G1352,G1355)</f>
        <v>0</v>
      </c>
      <c r="H1351" s="4957">
        <f>SUM(H1352,H1355)</f>
        <v>0</v>
      </c>
      <c r="I1351" s="4957">
        <f>SUM(I1352,I1355)</f>
        <v>0</v>
      </c>
      <c r="J1351" s="4958">
        <f>SUM(J1352,J1355)</f>
        <v>0</v>
      </c>
      <c r="K1351" s="4930"/>
    </row>
    <row r="1352" spans="1:11" s="4920" customFormat="1" ht="15" hidden="1" customHeight="1">
      <c r="A1352" s="5628"/>
      <c r="B1352" s="5629"/>
      <c r="C1352" s="5630"/>
      <c r="D1352" s="5630"/>
      <c r="E1352" s="4959" t="s">
        <v>780</v>
      </c>
      <c r="F1352" s="4960">
        <f>SUM(F1353:F1354)</f>
        <v>0</v>
      </c>
      <c r="G1352" s="4960">
        <f>SUM(G1353:G1354)</f>
        <v>0</v>
      </c>
      <c r="H1352" s="4960">
        <f>SUM(H1353:H1354)</f>
        <v>0</v>
      </c>
      <c r="I1352" s="4960">
        <f>SUM(I1353:I1354)</f>
        <v>0</v>
      </c>
      <c r="J1352" s="4961">
        <f>SUM(J1353:J1354)</f>
        <v>0</v>
      </c>
      <c r="K1352" s="4930"/>
    </row>
    <row r="1353" spans="1:11" s="4920" customFormat="1" ht="15" hidden="1" customHeight="1">
      <c r="A1353" s="5628"/>
      <c r="B1353" s="5629"/>
      <c r="C1353" s="5630">
        <v>853</v>
      </c>
      <c r="D1353" s="5631" t="s">
        <v>918</v>
      </c>
      <c r="E1353" s="4938" t="s">
        <v>125</v>
      </c>
      <c r="F1353" s="4939">
        <f>SUM(G1353:J1353)</f>
        <v>0</v>
      </c>
      <c r="G1353" s="4939"/>
      <c r="H1353" s="4939"/>
      <c r="I1353" s="4939"/>
      <c r="J1353" s="4940"/>
      <c r="K1353" s="4930"/>
    </row>
    <row r="1354" spans="1:11" s="4920" customFormat="1" ht="15" hidden="1" customHeight="1">
      <c r="A1354" s="5628"/>
      <c r="B1354" s="5629"/>
      <c r="C1354" s="5630"/>
      <c r="D1354" s="5631"/>
      <c r="E1354" s="4938" t="s">
        <v>126</v>
      </c>
      <c r="F1354" s="4939">
        <f t="shared" ref="F1354" si="148">SUM(G1354:J1354)</f>
        <v>0</v>
      </c>
      <c r="G1354" s="4939"/>
      <c r="H1354" s="4939"/>
      <c r="I1354" s="4939"/>
      <c r="J1354" s="4940"/>
      <c r="K1354" s="4930"/>
    </row>
    <row r="1355" spans="1:11" s="4920" customFormat="1" ht="15" hidden="1" customHeight="1">
      <c r="A1355" s="5628"/>
      <c r="B1355" s="5629"/>
      <c r="C1355" s="5630"/>
      <c r="D1355" s="5630"/>
      <c r="E1355" s="4965" t="s">
        <v>1156</v>
      </c>
      <c r="F1355" s="4960">
        <f>SUM(F1356:F1357)</f>
        <v>0</v>
      </c>
      <c r="G1355" s="4960">
        <f>SUM(G1356:G1357)</f>
        <v>0</v>
      </c>
      <c r="H1355" s="4960">
        <f>SUM(H1356:H1357)</f>
        <v>0</v>
      </c>
      <c r="I1355" s="4960">
        <f>SUM(I1356:I1357)</f>
        <v>0</v>
      </c>
      <c r="J1355" s="4961">
        <f>SUM(J1356:J1357)</f>
        <v>0</v>
      </c>
      <c r="K1355" s="4930"/>
    </row>
    <row r="1356" spans="1:11" s="4920" customFormat="1" ht="15" hidden="1" customHeight="1">
      <c r="A1356" s="5628"/>
      <c r="B1356" s="5629"/>
      <c r="C1356" s="4947"/>
      <c r="D1356" s="4938"/>
      <c r="E1356" s="4938"/>
      <c r="F1356" s="4939">
        <f t="shared" ref="F1356:F1357" si="149">SUM(G1356:J1356)</f>
        <v>0</v>
      </c>
      <c r="G1356" s="4939"/>
      <c r="H1356" s="4939"/>
      <c r="I1356" s="4939"/>
      <c r="J1356" s="4940"/>
      <c r="K1356" s="4930"/>
    </row>
    <row r="1357" spans="1:11" s="4920" customFormat="1" ht="15" hidden="1" customHeight="1">
      <c r="A1357" s="5628"/>
      <c r="B1357" s="5629"/>
      <c r="C1357" s="4947"/>
      <c r="D1357" s="4938"/>
      <c r="E1357" s="4938"/>
      <c r="F1357" s="4939">
        <f t="shared" si="149"/>
        <v>0</v>
      </c>
      <c r="G1357" s="4939"/>
      <c r="H1357" s="4939"/>
      <c r="I1357" s="4939"/>
      <c r="J1357" s="4940"/>
      <c r="K1357" s="4930"/>
    </row>
    <row r="1358" spans="1:11" s="4920" customFormat="1" ht="22.5" hidden="1">
      <c r="A1358" s="5593" t="s">
        <v>1177</v>
      </c>
      <c r="B1358" s="5595" t="s">
        <v>1264</v>
      </c>
      <c r="C1358" s="5597"/>
      <c r="D1358" s="5599"/>
      <c r="E1358" s="4956" t="s">
        <v>1152</v>
      </c>
      <c r="F1358" s="4957">
        <f>SUM(F1359,F1362)</f>
        <v>0</v>
      </c>
      <c r="G1358" s="4957">
        <f>SUM(G1359,G1362)</f>
        <v>0</v>
      </c>
      <c r="H1358" s="4957">
        <f>SUM(H1359,H1362)</f>
        <v>0</v>
      </c>
      <c r="I1358" s="4957">
        <f>SUM(I1359,I1362)</f>
        <v>0</v>
      </c>
      <c r="J1358" s="4958">
        <f>SUM(J1359,J1362)</f>
        <v>0</v>
      </c>
      <c r="K1358" s="4930"/>
    </row>
    <row r="1359" spans="1:11" s="4920" customFormat="1" ht="15" hidden="1" customHeight="1">
      <c r="A1359" s="5594"/>
      <c r="B1359" s="5596"/>
      <c r="C1359" s="5644"/>
      <c r="D1359" s="5645"/>
      <c r="E1359" s="4959" t="s">
        <v>780</v>
      </c>
      <c r="F1359" s="4960">
        <f>SUM(F1360:F1361)</f>
        <v>0</v>
      </c>
      <c r="G1359" s="4960">
        <f>SUM(G1360:G1361)</f>
        <v>0</v>
      </c>
      <c r="H1359" s="4960">
        <f>SUM(H1360:H1361)</f>
        <v>0</v>
      </c>
      <c r="I1359" s="4960">
        <f>SUM(I1360:I1361)</f>
        <v>0</v>
      </c>
      <c r="J1359" s="4961">
        <f>SUM(J1360:J1361)</f>
        <v>0</v>
      </c>
      <c r="K1359" s="4930"/>
    </row>
    <row r="1360" spans="1:11" s="4920" customFormat="1" ht="15" hidden="1" customHeight="1">
      <c r="A1360" s="5594"/>
      <c r="B1360" s="5596"/>
      <c r="C1360" s="5630">
        <v>853</v>
      </c>
      <c r="D1360" s="5631" t="s">
        <v>918</v>
      </c>
      <c r="E1360" s="4938" t="s">
        <v>1183</v>
      </c>
      <c r="F1360" s="4939">
        <f>SUM(G1360:J1360)</f>
        <v>0</v>
      </c>
      <c r="G1360" s="4939"/>
      <c r="H1360" s="4939"/>
      <c r="I1360" s="4939"/>
      <c r="J1360" s="4940"/>
      <c r="K1360" s="4930"/>
    </row>
    <row r="1361" spans="1:11" s="4920" customFormat="1" ht="15" hidden="1" customHeight="1">
      <c r="A1361" s="5594"/>
      <c r="B1361" s="5596"/>
      <c r="C1361" s="5630"/>
      <c r="D1361" s="5631"/>
      <c r="E1361" s="4938" t="s">
        <v>125</v>
      </c>
      <c r="F1361" s="4939">
        <f t="shared" ref="F1361" si="150">SUM(G1361:J1361)</f>
        <v>0</v>
      </c>
      <c r="G1361" s="4939"/>
      <c r="H1361" s="4939"/>
      <c r="I1361" s="4939"/>
      <c r="J1361" s="4940"/>
      <c r="K1361" s="4930"/>
    </row>
    <row r="1362" spans="1:11" s="4920" customFormat="1" ht="15" hidden="1" customHeight="1">
      <c r="A1362" s="5642"/>
      <c r="B1362" s="5643"/>
      <c r="C1362" s="4994"/>
      <c r="D1362" s="4951"/>
      <c r="E1362" s="4965" t="s">
        <v>1156</v>
      </c>
      <c r="F1362" s="4960">
        <f>SUM(F1363:F1364)</f>
        <v>0</v>
      </c>
      <c r="G1362" s="4960">
        <f>SUM(G1363:G1364)</f>
        <v>0</v>
      </c>
      <c r="H1362" s="4960">
        <f>SUM(H1363:H1364)</f>
        <v>0</v>
      </c>
      <c r="I1362" s="4960">
        <f>SUM(I1363:I1364)</f>
        <v>0</v>
      </c>
      <c r="J1362" s="4961">
        <f>SUM(J1363:J1364)</f>
        <v>0</v>
      </c>
      <c r="K1362" s="4930"/>
    </row>
    <row r="1363" spans="1:11" s="4930" customFormat="1" ht="15" hidden="1" customHeight="1">
      <c r="A1363" s="4934"/>
      <c r="B1363" s="4946"/>
      <c r="C1363" s="4936"/>
      <c r="D1363" s="4937"/>
      <c r="E1363" s="4938"/>
      <c r="F1363" s="4939">
        <f t="shared" ref="F1363" si="151">SUM(G1363:J1363)</f>
        <v>0</v>
      </c>
      <c r="G1363" s="4939"/>
      <c r="H1363" s="4939"/>
      <c r="I1363" s="4939"/>
      <c r="J1363" s="4940"/>
    </row>
    <row r="1364" spans="1:11" s="4930" customFormat="1" ht="15" hidden="1" customHeight="1">
      <c r="A1364" s="4969"/>
      <c r="B1364" s="4970"/>
      <c r="C1364" s="4983"/>
      <c r="D1364" s="4971"/>
      <c r="E1364" s="4966"/>
      <c r="F1364" s="4967">
        <f>SUM(G1364:J1364)</f>
        <v>0</v>
      </c>
      <c r="G1364" s="4967"/>
      <c r="H1364" s="4967"/>
      <c r="I1364" s="4967"/>
      <c r="J1364" s="4968"/>
    </row>
    <row r="1365" spans="1:11" s="4930" customFormat="1" ht="22.5">
      <c r="A1365" s="5604" t="s">
        <v>1171</v>
      </c>
      <c r="B1365" s="5607" t="s">
        <v>1265</v>
      </c>
      <c r="C1365" s="5613" t="s">
        <v>412</v>
      </c>
      <c r="D1365" s="5613" t="s">
        <v>417</v>
      </c>
      <c r="E1365" s="4916" t="s">
        <v>1152</v>
      </c>
      <c r="F1365" s="4917">
        <f>SUM(F1366,F1385)</f>
        <v>198119.99999999997</v>
      </c>
      <c r="G1365" s="4917">
        <f>SUM(G1366,G1385)</f>
        <v>198119.99999999997</v>
      </c>
      <c r="H1365" s="4917">
        <f>SUM(H1366,H1385)</f>
        <v>0</v>
      </c>
      <c r="I1365" s="4917">
        <f>SUM(I1366,I1385)</f>
        <v>0</v>
      </c>
      <c r="J1365" s="4918">
        <f>SUM(J1366,J1385)</f>
        <v>0</v>
      </c>
    </row>
    <row r="1366" spans="1:11" s="4930" customFormat="1" ht="21">
      <c r="A1366" s="5605"/>
      <c r="B1366" s="5608"/>
      <c r="C1366" s="5614"/>
      <c r="D1366" s="5614"/>
      <c r="E1366" s="4921" t="s">
        <v>1153</v>
      </c>
      <c r="F1366" s="4922">
        <f>SUM(F1367,F1378)</f>
        <v>198119.99999999997</v>
      </c>
      <c r="G1366" s="4922">
        <f>SUM(G1367,G1378)</f>
        <v>198119.99999999997</v>
      </c>
      <c r="H1366" s="4922">
        <f>SUM(H1367,H1378)</f>
        <v>0</v>
      </c>
      <c r="I1366" s="4922">
        <f>SUM(I1367,I1378)</f>
        <v>0</v>
      </c>
      <c r="J1366" s="4923">
        <f>SUM(J1367,J1378)</f>
        <v>0</v>
      </c>
    </row>
    <row r="1367" spans="1:11" s="4930" customFormat="1" ht="22.5">
      <c r="A1367" s="5605"/>
      <c r="B1367" s="5608"/>
      <c r="C1367" s="5614"/>
      <c r="D1367" s="5614"/>
      <c r="E1367" s="4924" t="s">
        <v>1154</v>
      </c>
      <c r="F1367" s="4925">
        <f>SUM(F1368:F1377)</f>
        <v>135268.55999999997</v>
      </c>
      <c r="G1367" s="4925">
        <f>SUM(G1368:G1377)</f>
        <v>135268.55999999997</v>
      </c>
      <c r="H1367" s="4925">
        <f>SUM(H1368:H1377)</f>
        <v>0</v>
      </c>
      <c r="I1367" s="4925">
        <f>SUM(I1368:I1377)</f>
        <v>0</v>
      </c>
      <c r="J1367" s="4926">
        <f>SUM(J1368:J1377)</f>
        <v>0</v>
      </c>
    </row>
    <row r="1368" spans="1:11" s="4930" customFormat="1" ht="15" customHeight="1">
      <c r="A1368" s="5605"/>
      <c r="B1368" s="5608"/>
      <c r="C1368" s="5614"/>
      <c r="D1368" s="5614"/>
      <c r="E1368" s="4927" t="s">
        <v>649</v>
      </c>
      <c r="F1368" s="4928">
        <f t="shared" ref="F1368:F1377" si="152">SUM(G1368:J1368)</f>
        <v>85781.79</v>
      </c>
      <c r="G1368" s="4928">
        <v>85781.79</v>
      </c>
      <c r="H1368" s="4928"/>
      <c r="I1368" s="4928"/>
      <c r="J1368" s="4929"/>
    </row>
    <row r="1369" spans="1:11" s="4930" customFormat="1" ht="15" customHeight="1">
      <c r="A1369" s="5605"/>
      <c r="B1369" s="5608"/>
      <c r="C1369" s="5614"/>
      <c r="D1369" s="5614"/>
      <c r="E1369" s="4927" t="s">
        <v>650</v>
      </c>
      <c r="F1369" s="4928">
        <f t="shared" si="152"/>
        <v>21445.45</v>
      </c>
      <c r="G1369" s="4928">
        <v>21445.45</v>
      </c>
      <c r="H1369" s="4928"/>
      <c r="I1369" s="4928"/>
      <c r="J1369" s="4929"/>
    </row>
    <row r="1370" spans="1:11" s="4930" customFormat="1" ht="15" customHeight="1">
      <c r="A1370" s="5605"/>
      <c r="B1370" s="5608"/>
      <c r="C1370" s="5614"/>
      <c r="D1370" s="5614"/>
      <c r="E1370" s="4927" t="s">
        <v>651</v>
      </c>
      <c r="F1370" s="4928">
        <f t="shared" si="152"/>
        <v>3740.75</v>
      </c>
      <c r="G1370" s="4928">
        <v>3740.75</v>
      </c>
      <c r="H1370" s="4928"/>
      <c r="I1370" s="4928"/>
      <c r="J1370" s="4929"/>
    </row>
    <row r="1371" spans="1:11" s="4930" customFormat="1" ht="15" customHeight="1">
      <c r="A1371" s="5605"/>
      <c r="B1371" s="5608"/>
      <c r="C1371" s="5614"/>
      <c r="D1371" s="5614"/>
      <c r="E1371" s="4927" t="s">
        <v>652</v>
      </c>
      <c r="F1371" s="4928">
        <f t="shared" si="152"/>
        <v>935.19</v>
      </c>
      <c r="G1371" s="4928">
        <v>935.19</v>
      </c>
      <c r="H1371" s="4928"/>
      <c r="I1371" s="4928"/>
      <c r="J1371" s="4929"/>
    </row>
    <row r="1372" spans="1:11" s="4930" customFormat="1" ht="15" customHeight="1">
      <c r="A1372" s="5605"/>
      <c r="B1372" s="5608"/>
      <c r="C1372" s="5614"/>
      <c r="D1372" s="5614"/>
      <c r="E1372" s="4927" t="s">
        <v>653</v>
      </c>
      <c r="F1372" s="4928">
        <f t="shared" si="152"/>
        <v>15156.16</v>
      </c>
      <c r="G1372" s="4928">
        <v>15156.16</v>
      </c>
      <c r="H1372" s="4928"/>
      <c r="I1372" s="4928"/>
      <c r="J1372" s="4929"/>
    </row>
    <row r="1373" spans="1:11" s="4930" customFormat="1" ht="15" customHeight="1">
      <c r="A1373" s="5605"/>
      <c r="B1373" s="5608"/>
      <c r="C1373" s="5614"/>
      <c r="D1373" s="5614"/>
      <c r="E1373" s="4927" t="s">
        <v>654</v>
      </c>
      <c r="F1373" s="4928">
        <f t="shared" si="152"/>
        <v>3789.04</v>
      </c>
      <c r="G1373" s="4928">
        <v>3789.04</v>
      </c>
      <c r="H1373" s="4928"/>
      <c r="I1373" s="4928"/>
      <c r="J1373" s="4929"/>
    </row>
    <row r="1374" spans="1:11" s="4930" customFormat="1" ht="15" customHeight="1">
      <c r="A1374" s="5605"/>
      <c r="B1374" s="5608"/>
      <c r="C1374" s="5614"/>
      <c r="D1374" s="5614"/>
      <c r="E1374" s="4927" t="s">
        <v>655</v>
      </c>
      <c r="F1374" s="4928">
        <f t="shared" si="152"/>
        <v>2193.3000000000002</v>
      </c>
      <c r="G1374" s="4928">
        <v>2193.3000000000002</v>
      </c>
      <c r="H1374" s="4928"/>
      <c r="I1374" s="4928"/>
      <c r="J1374" s="4929"/>
    </row>
    <row r="1375" spans="1:11" s="4930" customFormat="1" ht="15" customHeight="1">
      <c r="A1375" s="5605"/>
      <c r="B1375" s="5608"/>
      <c r="C1375" s="5614"/>
      <c r="D1375" s="5614"/>
      <c r="E1375" s="4927" t="s">
        <v>656</v>
      </c>
      <c r="F1375" s="4928">
        <f t="shared" si="152"/>
        <v>548.33000000000004</v>
      </c>
      <c r="G1375" s="4928">
        <v>548.33000000000004</v>
      </c>
      <c r="H1375" s="4928"/>
      <c r="I1375" s="4928"/>
      <c r="J1375" s="4929"/>
    </row>
    <row r="1376" spans="1:11" s="4930" customFormat="1" ht="15" customHeight="1">
      <c r="A1376" s="5605"/>
      <c r="B1376" s="5608"/>
      <c r="C1376" s="5614"/>
      <c r="D1376" s="5614"/>
      <c r="E1376" s="4927" t="s">
        <v>676</v>
      </c>
      <c r="F1376" s="4928">
        <f t="shared" si="152"/>
        <v>1342.84</v>
      </c>
      <c r="G1376" s="4928">
        <v>1342.84</v>
      </c>
      <c r="H1376" s="4928"/>
      <c r="I1376" s="4928"/>
      <c r="J1376" s="4929"/>
    </row>
    <row r="1377" spans="1:10" s="4930" customFormat="1" ht="15" customHeight="1">
      <c r="A1377" s="5605"/>
      <c r="B1377" s="5608"/>
      <c r="C1377" s="5614"/>
      <c r="D1377" s="5614"/>
      <c r="E1377" s="4927" t="s">
        <v>677</v>
      </c>
      <c r="F1377" s="4928">
        <f t="shared" si="152"/>
        <v>335.71</v>
      </c>
      <c r="G1377" s="4928">
        <v>335.71</v>
      </c>
      <c r="H1377" s="4928"/>
      <c r="I1377" s="4928"/>
      <c r="J1377" s="4929"/>
    </row>
    <row r="1378" spans="1:10" s="4930" customFormat="1" ht="20.25" customHeight="1">
      <c r="A1378" s="5605"/>
      <c r="B1378" s="5608"/>
      <c r="C1378" s="5614"/>
      <c r="D1378" s="5614"/>
      <c r="E1378" s="4924" t="s">
        <v>1155</v>
      </c>
      <c r="F1378" s="4925">
        <f>SUM(F1379:F1384)</f>
        <v>62851.44</v>
      </c>
      <c r="G1378" s="4925">
        <f>SUM(G1379:G1384)</f>
        <v>62851.44</v>
      </c>
      <c r="H1378" s="4925">
        <f>SUM(H1379:H1384)</f>
        <v>0</v>
      </c>
      <c r="I1378" s="4925">
        <f>SUM(I1379:I1384)</f>
        <v>0</v>
      </c>
      <c r="J1378" s="4926">
        <f>SUM(J1379:J1384)</f>
        <v>0</v>
      </c>
    </row>
    <row r="1379" spans="1:10" s="4930" customFormat="1" ht="15" hidden="1" customHeight="1">
      <c r="A1379" s="5605"/>
      <c r="B1379" s="5608"/>
      <c r="C1379" s="5614"/>
      <c r="D1379" s="5614"/>
      <c r="E1379" s="4927" t="s">
        <v>662</v>
      </c>
      <c r="F1379" s="4928">
        <f t="shared" ref="F1379:F1384" si="153">SUM(G1379:J1379)</f>
        <v>0</v>
      </c>
      <c r="G1379" s="4928"/>
      <c r="H1379" s="4928"/>
      <c r="I1379" s="4928"/>
      <c r="J1379" s="4929"/>
    </row>
    <row r="1380" spans="1:10" s="4930" customFormat="1" ht="15" hidden="1" customHeight="1">
      <c r="A1380" s="5605"/>
      <c r="B1380" s="5608"/>
      <c r="C1380" s="5614"/>
      <c r="D1380" s="5614"/>
      <c r="E1380" s="4927" t="s">
        <v>663</v>
      </c>
      <c r="F1380" s="4928">
        <f t="shared" si="153"/>
        <v>0</v>
      </c>
      <c r="G1380" s="4928"/>
      <c r="H1380" s="4928"/>
      <c r="I1380" s="4928"/>
      <c r="J1380" s="4929"/>
    </row>
    <row r="1381" spans="1:10" s="4930" customFormat="1" ht="15" customHeight="1">
      <c r="A1381" s="5605"/>
      <c r="B1381" s="5608"/>
      <c r="C1381" s="5614"/>
      <c r="D1381" s="5614"/>
      <c r="E1381" s="4927" t="s">
        <v>666</v>
      </c>
      <c r="F1381" s="4928">
        <f t="shared" si="153"/>
        <v>36166.18</v>
      </c>
      <c r="G1381" s="4928">
        <v>36166.18</v>
      </c>
      <c r="H1381" s="4928"/>
      <c r="I1381" s="4928"/>
      <c r="J1381" s="4929"/>
    </row>
    <row r="1382" spans="1:10" s="4930" customFormat="1" ht="15" customHeight="1">
      <c r="A1382" s="5605"/>
      <c r="B1382" s="5608"/>
      <c r="C1382" s="5614"/>
      <c r="D1382" s="5614"/>
      <c r="E1382" s="4927" t="s">
        <v>667</v>
      </c>
      <c r="F1382" s="4928">
        <f t="shared" si="153"/>
        <v>9041.5300000000007</v>
      </c>
      <c r="G1382" s="4928">
        <v>9041.5300000000007</v>
      </c>
      <c r="H1382" s="4928"/>
      <c r="I1382" s="4928"/>
      <c r="J1382" s="4929"/>
    </row>
    <row r="1383" spans="1:10" s="4930" customFormat="1" ht="15" customHeight="1">
      <c r="A1383" s="5605"/>
      <c r="B1383" s="5608"/>
      <c r="C1383" s="5614"/>
      <c r="D1383" s="5614"/>
      <c r="E1383" s="4927" t="s">
        <v>704</v>
      </c>
      <c r="F1383" s="4928">
        <f t="shared" si="153"/>
        <v>14114.98</v>
      </c>
      <c r="G1383" s="4928">
        <v>14114.98</v>
      </c>
      <c r="H1383" s="4928"/>
      <c r="I1383" s="4928"/>
      <c r="J1383" s="4929"/>
    </row>
    <row r="1384" spans="1:10" s="4930" customFormat="1" ht="15" customHeight="1">
      <c r="A1384" s="5605"/>
      <c r="B1384" s="5608"/>
      <c r="C1384" s="5614"/>
      <c r="D1384" s="5614"/>
      <c r="E1384" s="4927" t="s">
        <v>706</v>
      </c>
      <c r="F1384" s="4928">
        <f t="shared" si="153"/>
        <v>3528.75</v>
      </c>
      <c r="G1384" s="4928">
        <v>3528.75</v>
      </c>
      <c r="H1384" s="4928"/>
      <c r="I1384" s="4928"/>
      <c r="J1384" s="4929"/>
    </row>
    <row r="1385" spans="1:10" s="4930" customFormat="1" thickBot="1">
      <c r="A1385" s="5606"/>
      <c r="B1385" s="5609"/>
      <c r="C1385" s="5615"/>
      <c r="D1385" s="5615"/>
      <c r="E1385" s="4931" t="s">
        <v>1156</v>
      </c>
      <c r="F1385" s="4922">
        <f>SUM(F1386:F1387)</f>
        <v>0</v>
      </c>
      <c r="G1385" s="4922"/>
      <c r="H1385" s="4922">
        <f>SUM(H1386:H1387)</f>
        <v>0</v>
      </c>
      <c r="I1385" s="4922">
        <f>SUM(I1386:I1387)</f>
        <v>0</v>
      </c>
      <c r="J1385" s="4923">
        <f>SUM(J1386:J1387)</f>
        <v>0</v>
      </c>
    </row>
    <row r="1386" spans="1:10" s="4930" customFormat="1" ht="15" hidden="1" customHeight="1" thickBot="1">
      <c r="A1386" s="4988"/>
      <c r="B1386" s="4989"/>
      <c r="C1386" s="4974"/>
      <c r="D1386" s="4974"/>
      <c r="E1386" s="4927"/>
      <c r="F1386" s="4928">
        <f>SUM(G1386:J1386)</f>
        <v>0</v>
      </c>
      <c r="G1386" s="4928"/>
      <c r="H1386" s="4928"/>
      <c r="I1386" s="4928"/>
      <c r="J1386" s="4929"/>
    </row>
    <row r="1387" spans="1:10" s="4930" customFormat="1" ht="15" hidden="1" customHeight="1" thickBot="1">
      <c r="A1387" s="4988"/>
      <c r="B1387" s="4989"/>
      <c r="C1387" s="4974"/>
      <c r="D1387" s="4974"/>
      <c r="E1387" s="4933"/>
      <c r="F1387" s="4928">
        <f>SUM(G1387:J1387)</f>
        <v>0</v>
      </c>
      <c r="G1387" s="4928"/>
      <c r="H1387" s="4928"/>
      <c r="I1387" s="4928"/>
      <c r="J1387" s="4929"/>
    </row>
    <row r="1388" spans="1:10" s="4920" customFormat="1" ht="18.75" customHeight="1" thickBot="1">
      <c r="A1388" s="4912" t="s">
        <v>1266</v>
      </c>
      <c r="B1388" s="5624" t="s">
        <v>1267</v>
      </c>
      <c r="C1388" s="5624"/>
      <c r="D1388" s="5624"/>
      <c r="E1388" s="5624"/>
      <c r="F1388" s="4972">
        <f>F1390+F1424+F1471+F1495+F1519</f>
        <v>8272771</v>
      </c>
      <c r="G1388" s="4972">
        <f t="shared" ref="G1388:J1388" si="154">G1390+G1424+G1471+G1495+G1519</f>
        <v>308353</v>
      </c>
      <c r="H1388" s="4972">
        <f t="shared" si="154"/>
        <v>6630420</v>
      </c>
      <c r="I1388" s="4972">
        <f t="shared" si="154"/>
        <v>1333998</v>
      </c>
      <c r="J1388" s="4973">
        <f t="shared" si="154"/>
        <v>0</v>
      </c>
    </row>
    <row r="1389" spans="1:10" s="4930" customFormat="1" ht="6.75" customHeight="1">
      <c r="A1389" s="5617"/>
      <c r="B1389" s="5618"/>
      <c r="C1389" s="5618"/>
      <c r="D1389" s="5618"/>
      <c r="E1389" s="5618"/>
      <c r="F1389" s="5618"/>
      <c r="G1389" s="5618"/>
      <c r="H1389" s="5618"/>
      <c r="I1389" s="5618"/>
      <c r="J1389" s="5619"/>
    </row>
    <row r="1390" spans="1:10" s="4920" customFormat="1" ht="19.5" customHeight="1">
      <c r="A1390" s="5604" t="s">
        <v>1150</v>
      </c>
      <c r="B1390" s="5607" t="s">
        <v>1268</v>
      </c>
      <c r="C1390" s="5610">
        <v>852</v>
      </c>
      <c r="D1390" s="5613" t="s">
        <v>417</v>
      </c>
      <c r="E1390" s="4916" t="s">
        <v>1152</v>
      </c>
      <c r="F1390" s="4917">
        <f>SUM(F1391,F1421)</f>
        <v>827649</v>
      </c>
      <c r="G1390" s="4917">
        <f>SUM(G1391,G1421)</f>
        <v>0</v>
      </c>
      <c r="H1390" s="4917">
        <f>SUM(H1391,H1421)</f>
        <v>741158</v>
      </c>
      <c r="I1390" s="4917">
        <f>SUM(I1391,I1421)</f>
        <v>86491</v>
      </c>
      <c r="J1390" s="4918">
        <f>SUM(J1391,J1421)</f>
        <v>0</v>
      </c>
    </row>
    <row r="1391" spans="1:10" s="4920" customFormat="1" ht="18.75" customHeight="1">
      <c r="A1391" s="5605"/>
      <c r="B1391" s="5608"/>
      <c r="C1391" s="5611"/>
      <c r="D1391" s="5614"/>
      <c r="E1391" s="4921" t="s">
        <v>1153</v>
      </c>
      <c r="F1391" s="4922">
        <f>SUM(F1392,F1397,F1410)</f>
        <v>827649</v>
      </c>
      <c r="G1391" s="4922">
        <f>SUM(G1392,G1397,G1410)</f>
        <v>0</v>
      </c>
      <c r="H1391" s="4922">
        <f>SUM(H1392,H1397,H1410)</f>
        <v>741158</v>
      </c>
      <c r="I1391" s="4922">
        <f>SUM(I1392,I1397,I1410)</f>
        <v>86491</v>
      </c>
      <c r="J1391" s="4923">
        <f>SUM(J1392,J1397,J1410)</f>
        <v>0</v>
      </c>
    </row>
    <row r="1392" spans="1:10" s="4920" customFormat="1" ht="15" customHeight="1">
      <c r="A1392" s="5605"/>
      <c r="B1392" s="5608"/>
      <c r="C1392" s="5611"/>
      <c r="D1392" s="5614"/>
      <c r="E1392" s="4924" t="s">
        <v>1161</v>
      </c>
      <c r="F1392" s="4925">
        <f>SUM(F1393:F1396)</f>
        <v>391541</v>
      </c>
      <c r="G1392" s="4925">
        <f t="shared" ref="G1392:J1392" si="155">SUM(G1393:G1396)</f>
        <v>0</v>
      </c>
      <c r="H1392" s="4925">
        <f>SUM(H1393:H1396)</f>
        <v>350625</v>
      </c>
      <c r="I1392" s="4925">
        <f t="shared" si="155"/>
        <v>40916</v>
      </c>
      <c r="J1392" s="4926">
        <f t="shared" si="155"/>
        <v>0</v>
      </c>
    </row>
    <row r="1393" spans="1:10" s="4920" customFormat="1" ht="15" customHeight="1">
      <c r="A1393" s="5605"/>
      <c r="B1393" s="5608"/>
      <c r="C1393" s="5611"/>
      <c r="D1393" s="5614"/>
      <c r="E1393" s="4927" t="s">
        <v>687</v>
      </c>
      <c r="F1393" s="4928">
        <f>SUM(G1393:J1393)</f>
        <v>133518</v>
      </c>
      <c r="G1393" s="4928"/>
      <c r="H1393" s="4928">
        <v>133518</v>
      </c>
      <c r="I1393" s="4928"/>
      <c r="J1393" s="4929"/>
    </row>
    <row r="1394" spans="1:10" s="4920" customFormat="1" ht="15" customHeight="1">
      <c r="A1394" s="5605"/>
      <c r="B1394" s="5608"/>
      <c r="C1394" s="5611"/>
      <c r="D1394" s="5614"/>
      <c r="E1394" s="4927" t="s">
        <v>715</v>
      </c>
      <c r="F1394" s="4928">
        <f t="shared" ref="F1394:F1396" si="156">SUM(G1394:J1394)</f>
        <v>15580</v>
      </c>
      <c r="G1394" s="4928"/>
      <c r="H1394" s="4928"/>
      <c r="I1394" s="4928">
        <v>15580</v>
      </c>
      <c r="J1394" s="4929"/>
    </row>
    <row r="1395" spans="1:10" s="4920" customFormat="1" ht="15" customHeight="1">
      <c r="A1395" s="5605"/>
      <c r="B1395" s="5608"/>
      <c r="C1395" s="5611"/>
      <c r="D1395" s="5614"/>
      <c r="E1395" s="4927" t="s">
        <v>119</v>
      </c>
      <c r="F1395" s="4928">
        <f t="shared" si="156"/>
        <v>217107</v>
      </c>
      <c r="G1395" s="4928"/>
      <c r="H1395" s="4928">
        <v>217107</v>
      </c>
      <c r="I1395" s="4928"/>
      <c r="J1395" s="4929"/>
    </row>
    <row r="1396" spans="1:10" s="4920" customFormat="1" ht="15" customHeight="1">
      <c r="A1396" s="5605"/>
      <c r="B1396" s="5608"/>
      <c r="C1396" s="5611"/>
      <c r="D1396" s="5614"/>
      <c r="E1396" s="4927" t="s">
        <v>95</v>
      </c>
      <c r="F1396" s="4928">
        <f t="shared" si="156"/>
        <v>25336</v>
      </c>
      <c r="G1396" s="4928"/>
      <c r="H1396" s="4928"/>
      <c r="I1396" s="4928">
        <v>25336</v>
      </c>
      <c r="J1396" s="4929"/>
    </row>
    <row r="1397" spans="1:10" s="4920" customFormat="1" ht="22.5">
      <c r="A1397" s="5605"/>
      <c r="B1397" s="5608"/>
      <c r="C1397" s="5611"/>
      <c r="D1397" s="5614"/>
      <c r="E1397" s="4924" t="s">
        <v>1154</v>
      </c>
      <c r="F1397" s="4925">
        <f>SUM(F1398:F1409)</f>
        <v>16959</v>
      </c>
      <c r="G1397" s="4925">
        <f t="shared" ref="G1397:J1397" si="157">SUM(G1398:G1409)</f>
        <v>0</v>
      </c>
      <c r="H1397" s="4925">
        <f t="shared" si="157"/>
        <v>15187</v>
      </c>
      <c r="I1397" s="4925">
        <f t="shared" si="157"/>
        <v>1772</v>
      </c>
      <c r="J1397" s="4926">
        <f t="shared" si="157"/>
        <v>0</v>
      </c>
    </row>
    <row r="1398" spans="1:10" s="4920" customFormat="1" ht="15" customHeight="1">
      <c r="A1398" s="5605"/>
      <c r="B1398" s="5608"/>
      <c r="C1398" s="5611"/>
      <c r="D1398" s="5614"/>
      <c r="E1398" s="4927" t="s">
        <v>692</v>
      </c>
      <c r="F1398" s="4928">
        <f t="shared" ref="F1398:F1409" si="158">SUM(G1398:J1398)</f>
        <v>12425</v>
      </c>
      <c r="G1398" s="4928"/>
      <c r="H1398" s="4928">
        <v>12425</v>
      </c>
      <c r="I1398" s="4928"/>
      <c r="J1398" s="4929"/>
    </row>
    <row r="1399" spans="1:10" s="4920" customFormat="1" ht="15" customHeight="1">
      <c r="A1399" s="5605"/>
      <c r="B1399" s="5608"/>
      <c r="C1399" s="5611"/>
      <c r="D1399" s="5614"/>
      <c r="E1399" s="4927" t="s">
        <v>650</v>
      </c>
      <c r="F1399" s="4928">
        <f t="shared" si="158"/>
        <v>1450</v>
      </c>
      <c r="G1399" s="4928"/>
      <c r="H1399" s="4928"/>
      <c r="I1399" s="4928">
        <v>1450</v>
      </c>
      <c r="J1399" s="4929"/>
    </row>
    <row r="1400" spans="1:10" s="4920" customFormat="1" ht="15" hidden="1" customHeight="1">
      <c r="A1400" s="5605"/>
      <c r="B1400" s="5608"/>
      <c r="C1400" s="5611"/>
      <c r="D1400" s="5614"/>
      <c r="E1400" s="4927" t="s">
        <v>693</v>
      </c>
      <c r="F1400" s="4928">
        <f t="shared" si="158"/>
        <v>0</v>
      </c>
      <c r="G1400" s="4928"/>
      <c r="H1400" s="4928"/>
      <c r="I1400" s="4928"/>
      <c r="J1400" s="4929"/>
    </row>
    <row r="1401" spans="1:10" s="4920" customFormat="1" ht="15" hidden="1" customHeight="1">
      <c r="A1401" s="5605"/>
      <c r="B1401" s="5608"/>
      <c r="C1401" s="5611"/>
      <c r="D1401" s="5614"/>
      <c r="E1401" s="4927" t="s">
        <v>652</v>
      </c>
      <c r="F1401" s="4928">
        <f t="shared" si="158"/>
        <v>0</v>
      </c>
      <c r="G1401" s="4928"/>
      <c r="H1401" s="4928"/>
      <c r="I1401" s="4928"/>
      <c r="J1401" s="4929"/>
    </row>
    <row r="1402" spans="1:10" s="4920" customFormat="1" ht="15" customHeight="1">
      <c r="A1402" s="5605"/>
      <c r="B1402" s="5608"/>
      <c r="C1402" s="5611"/>
      <c r="D1402" s="5614"/>
      <c r="E1402" s="4927" t="s">
        <v>694</v>
      </c>
      <c r="F1402" s="4928">
        <f t="shared" si="158"/>
        <v>2146</v>
      </c>
      <c r="G1402" s="4928"/>
      <c r="H1402" s="4928">
        <v>2146</v>
      </c>
      <c r="I1402" s="4928"/>
      <c r="J1402" s="4929"/>
    </row>
    <row r="1403" spans="1:10" s="4920" customFormat="1" ht="15" customHeight="1">
      <c r="A1403" s="5605"/>
      <c r="B1403" s="5608"/>
      <c r="C1403" s="5611"/>
      <c r="D1403" s="5614"/>
      <c r="E1403" s="4927" t="s">
        <v>654</v>
      </c>
      <c r="F1403" s="4928">
        <f t="shared" si="158"/>
        <v>251</v>
      </c>
      <c r="G1403" s="4928"/>
      <c r="H1403" s="4928"/>
      <c r="I1403" s="4928">
        <v>251</v>
      </c>
      <c r="J1403" s="4929"/>
    </row>
    <row r="1404" spans="1:10" s="4920" customFormat="1" ht="15" customHeight="1">
      <c r="A1404" s="5605"/>
      <c r="B1404" s="5608"/>
      <c r="C1404" s="5611"/>
      <c r="D1404" s="5614"/>
      <c r="E1404" s="4927" t="s">
        <v>695</v>
      </c>
      <c r="F1404" s="4928">
        <f t="shared" si="158"/>
        <v>305</v>
      </c>
      <c r="G1404" s="4928"/>
      <c r="H1404" s="4928">
        <v>305</v>
      </c>
      <c r="I1404" s="4928"/>
      <c r="J1404" s="4929"/>
    </row>
    <row r="1405" spans="1:10" s="4920" customFormat="1" ht="15" customHeight="1">
      <c r="A1405" s="5605"/>
      <c r="B1405" s="5608"/>
      <c r="C1405" s="5611"/>
      <c r="D1405" s="5614"/>
      <c r="E1405" s="4927" t="s">
        <v>656</v>
      </c>
      <c r="F1405" s="4928">
        <f t="shared" si="158"/>
        <v>35</v>
      </c>
      <c r="G1405" s="4928"/>
      <c r="H1405" s="4928"/>
      <c r="I1405" s="4928">
        <v>35</v>
      </c>
      <c r="J1405" s="4929"/>
    </row>
    <row r="1406" spans="1:10" s="4920" customFormat="1" ht="15" hidden="1" customHeight="1">
      <c r="A1406" s="5605"/>
      <c r="B1406" s="5608"/>
      <c r="C1406" s="5611"/>
      <c r="D1406" s="5614"/>
      <c r="E1406" s="4927" t="s">
        <v>801</v>
      </c>
      <c r="F1406" s="4928">
        <f t="shared" si="158"/>
        <v>0</v>
      </c>
      <c r="G1406" s="4928"/>
      <c r="H1406" s="4928"/>
      <c r="I1406" s="4928"/>
      <c r="J1406" s="4929"/>
    </row>
    <row r="1407" spans="1:10" s="4920" customFormat="1" ht="15" hidden="1" customHeight="1">
      <c r="A1407" s="5605"/>
      <c r="B1407" s="5608"/>
      <c r="C1407" s="5611"/>
      <c r="D1407" s="5614"/>
      <c r="E1407" s="4927" t="s">
        <v>658</v>
      </c>
      <c r="F1407" s="4928">
        <f t="shared" si="158"/>
        <v>0</v>
      </c>
      <c r="G1407" s="4928"/>
      <c r="H1407" s="4928"/>
      <c r="I1407" s="4928"/>
      <c r="J1407" s="4929"/>
    </row>
    <row r="1408" spans="1:10" s="4920" customFormat="1" ht="15" customHeight="1">
      <c r="A1408" s="5605"/>
      <c r="B1408" s="5608"/>
      <c r="C1408" s="5611"/>
      <c r="D1408" s="5614"/>
      <c r="E1408" s="4927" t="s">
        <v>711</v>
      </c>
      <c r="F1408" s="4928">
        <f t="shared" si="158"/>
        <v>311</v>
      </c>
      <c r="G1408" s="4928"/>
      <c r="H1408" s="4928">
        <v>311</v>
      </c>
      <c r="I1408" s="4928"/>
      <c r="J1408" s="4929"/>
    </row>
    <row r="1409" spans="1:11" s="4920" customFormat="1" ht="15" customHeight="1">
      <c r="A1409" s="5605"/>
      <c r="B1409" s="5608"/>
      <c r="C1409" s="5611"/>
      <c r="D1409" s="5614"/>
      <c r="E1409" s="4927" t="s">
        <v>677</v>
      </c>
      <c r="F1409" s="4928">
        <f t="shared" si="158"/>
        <v>36</v>
      </c>
      <c r="G1409" s="4928"/>
      <c r="H1409" s="4928"/>
      <c r="I1409" s="4928">
        <v>36</v>
      </c>
      <c r="J1409" s="4929"/>
    </row>
    <row r="1410" spans="1:11" s="4920" customFormat="1" ht="19.5" customHeight="1">
      <c r="A1410" s="5605"/>
      <c r="B1410" s="5608"/>
      <c r="C1410" s="5611"/>
      <c r="D1410" s="5614"/>
      <c r="E1410" s="4924" t="s">
        <v>1155</v>
      </c>
      <c r="F1410" s="4925">
        <f>SUM(F1411:F1420)</f>
        <v>419149</v>
      </c>
      <c r="G1410" s="4925">
        <f>SUM(G1411:G1420)</f>
        <v>0</v>
      </c>
      <c r="H1410" s="4925">
        <f>SUM(H1411:H1420)</f>
        <v>375346</v>
      </c>
      <c r="I1410" s="4925">
        <f>SUM(I1411:I1420)</f>
        <v>43803</v>
      </c>
      <c r="J1410" s="4926">
        <f>SUM(J1411:J1420)</f>
        <v>0</v>
      </c>
    </row>
    <row r="1411" spans="1:11" s="4920" customFormat="1" ht="15" hidden="1" customHeight="1">
      <c r="A1411" s="5605"/>
      <c r="B1411" s="5608"/>
      <c r="C1411" s="5611"/>
      <c r="D1411" s="5614"/>
      <c r="E1411" s="4927" t="s">
        <v>697</v>
      </c>
      <c r="F1411" s="4928">
        <f t="shared" ref="F1411:F1420" si="159">SUM(G1411:J1411)</f>
        <v>0</v>
      </c>
      <c r="G1411" s="4928"/>
      <c r="H1411" s="4928"/>
      <c r="I1411" s="4928"/>
      <c r="J1411" s="4929"/>
    </row>
    <row r="1412" spans="1:11" s="4920" customFormat="1" ht="15" hidden="1" customHeight="1">
      <c r="A1412" s="5605"/>
      <c r="B1412" s="5608"/>
      <c r="C1412" s="5611"/>
      <c r="D1412" s="5614"/>
      <c r="E1412" s="4927" t="s">
        <v>663</v>
      </c>
      <c r="F1412" s="4928">
        <f t="shared" si="159"/>
        <v>0</v>
      </c>
      <c r="G1412" s="4928"/>
      <c r="H1412" s="4928"/>
      <c r="I1412" s="4928"/>
      <c r="J1412" s="4929"/>
    </row>
    <row r="1413" spans="1:11" s="4920" customFormat="1" ht="15" hidden="1" customHeight="1">
      <c r="A1413" s="5605"/>
      <c r="B1413" s="5608"/>
      <c r="C1413" s="5611"/>
      <c r="D1413" s="5614"/>
      <c r="E1413" s="4927" t="s">
        <v>909</v>
      </c>
      <c r="F1413" s="4928">
        <f t="shared" si="159"/>
        <v>0</v>
      </c>
      <c r="G1413" s="4928"/>
      <c r="H1413" s="4928"/>
      <c r="I1413" s="4928"/>
      <c r="J1413" s="4929"/>
    </row>
    <row r="1414" spans="1:11" s="4920" customFormat="1" ht="15" hidden="1" customHeight="1">
      <c r="A1414" s="5605"/>
      <c r="B1414" s="5608"/>
      <c r="C1414" s="5611"/>
      <c r="D1414" s="5614"/>
      <c r="E1414" s="4927" t="s">
        <v>792</v>
      </c>
      <c r="F1414" s="4928">
        <f t="shared" si="159"/>
        <v>0</v>
      </c>
      <c r="G1414" s="4928"/>
      <c r="H1414" s="4928"/>
      <c r="I1414" s="4928"/>
      <c r="J1414" s="4929"/>
    </row>
    <row r="1415" spans="1:11" s="4920" customFormat="1" ht="15" customHeight="1">
      <c r="A1415" s="5605"/>
      <c r="B1415" s="5608"/>
      <c r="C1415" s="5611"/>
      <c r="D1415" s="5614"/>
      <c r="E1415" s="4927" t="s">
        <v>700</v>
      </c>
      <c r="F1415" s="4928">
        <f t="shared" si="159"/>
        <v>375346</v>
      </c>
      <c r="G1415" s="4928"/>
      <c r="H1415" s="4928">
        <v>375346</v>
      </c>
      <c r="I1415" s="4928"/>
      <c r="J1415" s="4929"/>
    </row>
    <row r="1416" spans="1:11" s="4920" customFormat="1" ht="15" customHeight="1">
      <c r="A1416" s="5605"/>
      <c r="B1416" s="5608"/>
      <c r="C1416" s="5611"/>
      <c r="D1416" s="5614"/>
      <c r="E1416" s="4927" t="s">
        <v>667</v>
      </c>
      <c r="F1416" s="4928">
        <f t="shared" si="159"/>
        <v>43803</v>
      </c>
      <c r="G1416" s="4928"/>
      <c r="H1416" s="4928"/>
      <c r="I1416" s="4928">
        <v>43803</v>
      </c>
      <c r="J1416" s="4929"/>
    </row>
    <row r="1417" spans="1:11" s="4920" customFormat="1" ht="15" hidden="1" customHeight="1">
      <c r="A1417" s="5605"/>
      <c r="B1417" s="5608"/>
      <c r="C1417" s="5611"/>
      <c r="D1417" s="5614"/>
      <c r="E1417" s="4927" t="s">
        <v>703</v>
      </c>
      <c r="F1417" s="4928">
        <f t="shared" si="159"/>
        <v>0</v>
      </c>
      <c r="G1417" s="4928"/>
      <c r="H1417" s="4928"/>
      <c r="I1417" s="4928"/>
      <c r="J1417" s="4929"/>
    </row>
    <row r="1418" spans="1:11" s="4920" customFormat="1" ht="15" hidden="1" customHeight="1">
      <c r="A1418" s="5605"/>
      <c r="B1418" s="5608"/>
      <c r="C1418" s="5611"/>
      <c r="D1418" s="5614"/>
      <c r="E1418" s="4927" t="s">
        <v>671</v>
      </c>
      <c r="F1418" s="4928">
        <f t="shared" si="159"/>
        <v>0</v>
      </c>
      <c r="G1418" s="4928"/>
      <c r="H1418" s="4928"/>
      <c r="I1418" s="4928"/>
      <c r="J1418" s="4929"/>
    </row>
    <row r="1419" spans="1:11" s="4920" customFormat="1" ht="15" hidden="1" customHeight="1">
      <c r="A1419" s="5605"/>
      <c r="B1419" s="5608"/>
      <c r="C1419" s="5611"/>
      <c r="D1419" s="5614"/>
      <c r="E1419" s="4927" t="s">
        <v>708</v>
      </c>
      <c r="F1419" s="4928">
        <f t="shared" si="159"/>
        <v>0</v>
      </c>
      <c r="G1419" s="4928"/>
      <c r="H1419" s="4928"/>
      <c r="I1419" s="4928"/>
      <c r="J1419" s="4929"/>
    </row>
    <row r="1420" spans="1:11" s="4920" customFormat="1" ht="15" hidden="1" customHeight="1">
      <c r="A1420" s="5605"/>
      <c r="B1420" s="5608"/>
      <c r="C1420" s="5611"/>
      <c r="D1420" s="5614"/>
      <c r="E1420" s="4927" t="s">
        <v>885</v>
      </c>
      <c r="F1420" s="4928">
        <f t="shared" si="159"/>
        <v>0</v>
      </c>
      <c r="G1420" s="4928"/>
      <c r="H1420" s="4928"/>
      <c r="I1420" s="4928"/>
      <c r="J1420" s="4929"/>
    </row>
    <row r="1421" spans="1:11" s="4996" customFormat="1">
      <c r="A1421" s="5606"/>
      <c r="B1421" s="5609"/>
      <c r="C1421" s="5612"/>
      <c r="D1421" s="5615"/>
      <c r="E1421" s="4931" t="s">
        <v>1156</v>
      </c>
      <c r="F1421" s="4922">
        <f>SUM(F1422:F1423)</f>
        <v>0</v>
      </c>
      <c r="G1421" s="4922">
        <f>SUM(G1422:G1423)</f>
        <v>0</v>
      </c>
      <c r="H1421" s="4922">
        <f>SUM(H1422:H1423)</f>
        <v>0</v>
      </c>
      <c r="I1421" s="4922">
        <f>SUM(I1422:I1423)</f>
        <v>0</v>
      </c>
      <c r="J1421" s="4923">
        <f>SUM(J1422:J1423)</f>
        <v>0</v>
      </c>
    </row>
    <row r="1422" spans="1:11" s="4996" customFormat="1" ht="15" hidden="1" customHeight="1">
      <c r="A1422" s="4975"/>
      <c r="B1422" s="4976"/>
      <c r="C1422" s="4977"/>
      <c r="D1422" s="4978"/>
      <c r="E1422" s="4991" t="s">
        <v>287</v>
      </c>
      <c r="F1422" s="4992">
        <f>SUM(G1422:J1422)</f>
        <v>0</v>
      </c>
      <c r="G1422" s="4992"/>
      <c r="H1422" s="4992"/>
      <c r="I1422" s="4992"/>
      <c r="J1422" s="4993"/>
    </row>
    <row r="1423" spans="1:11" ht="15" hidden="1" customHeight="1">
      <c r="A1423" s="4979"/>
      <c r="B1423" s="4980"/>
      <c r="C1423" s="4981"/>
      <c r="D1423" s="4982"/>
      <c r="E1423" s="4997">
        <v>6699</v>
      </c>
      <c r="F1423" s="4992">
        <f>SUM(G1423:J1423)</f>
        <v>0</v>
      </c>
      <c r="G1423" s="4992"/>
      <c r="H1423" s="4992"/>
      <c r="I1423" s="4992"/>
      <c r="J1423" s="4993"/>
      <c r="K1423" s="401"/>
    </row>
    <row r="1424" spans="1:11" s="4920" customFormat="1" ht="22.5">
      <c r="A1424" s="5604" t="s">
        <v>1157</v>
      </c>
      <c r="B1424" s="5607" t="s">
        <v>1269</v>
      </c>
      <c r="C1424" s="5610">
        <v>852</v>
      </c>
      <c r="D1424" s="5613" t="s">
        <v>417</v>
      </c>
      <c r="E1424" s="4916" t="s">
        <v>1152</v>
      </c>
      <c r="F1424" s="4917">
        <f>SUM(F1425,F1468)</f>
        <v>7136769</v>
      </c>
      <c r="G1424" s="4917">
        <f>SUM(G1425,G1468)</f>
        <v>0</v>
      </c>
      <c r="H1424" s="4917">
        <f>SUM(H1425,H1468)</f>
        <v>5889262</v>
      </c>
      <c r="I1424" s="4917">
        <f>SUM(I1425,I1468)</f>
        <v>1247507</v>
      </c>
      <c r="J1424" s="4918">
        <f>SUM(J1425,J1468)</f>
        <v>0</v>
      </c>
    </row>
    <row r="1425" spans="1:10" s="4920" customFormat="1" ht="21">
      <c r="A1425" s="5605"/>
      <c r="B1425" s="5608"/>
      <c r="C1425" s="5611"/>
      <c r="D1425" s="5614"/>
      <c r="E1425" s="4921" t="s">
        <v>1153</v>
      </c>
      <c r="F1425" s="4922">
        <f>SUM(F1426,F1429,F1442)</f>
        <v>7136769</v>
      </c>
      <c r="G1425" s="4922">
        <f>SUM(G1426,G1429,G1442)</f>
        <v>0</v>
      </c>
      <c r="H1425" s="4922">
        <f>SUM(H1426,H1429,H1442)</f>
        <v>5889262</v>
      </c>
      <c r="I1425" s="4922">
        <f>SUM(I1426,I1429,I1442)</f>
        <v>1247507</v>
      </c>
      <c r="J1425" s="4923">
        <f>SUM(J1426,J1429,J1442)</f>
        <v>0</v>
      </c>
    </row>
    <row r="1426" spans="1:10" s="4920" customFormat="1" ht="15" hidden="1" customHeight="1">
      <c r="A1426" s="5605"/>
      <c r="B1426" s="5608"/>
      <c r="C1426" s="5611"/>
      <c r="D1426" s="5614"/>
      <c r="E1426" s="4924" t="s">
        <v>1161</v>
      </c>
      <c r="F1426" s="4925">
        <f>SUM(F1427:F1428)</f>
        <v>0</v>
      </c>
      <c r="G1426" s="4925">
        <f t="shared" ref="G1426" si="160">SUM(G1427:G1428)</f>
        <v>0</v>
      </c>
      <c r="H1426" s="4925">
        <f>SUM(H1427:H1428)</f>
        <v>0</v>
      </c>
      <c r="I1426" s="4925">
        <f t="shared" ref="I1426:J1426" si="161">SUM(I1427:I1428)</f>
        <v>0</v>
      </c>
      <c r="J1426" s="4926">
        <f t="shared" si="161"/>
        <v>0</v>
      </c>
    </row>
    <row r="1427" spans="1:10" s="4920" customFormat="1" ht="15" hidden="1" customHeight="1">
      <c r="A1427" s="5605"/>
      <c r="B1427" s="5608"/>
      <c r="C1427" s="5611"/>
      <c r="D1427" s="5614"/>
      <c r="E1427" s="4927"/>
      <c r="F1427" s="4928">
        <f>SUM(G1427:J1427)</f>
        <v>0</v>
      </c>
      <c r="G1427" s="4928"/>
      <c r="H1427" s="4928"/>
      <c r="I1427" s="4928"/>
      <c r="J1427" s="4929"/>
    </row>
    <row r="1428" spans="1:10" s="4920" customFormat="1" ht="15" hidden="1" customHeight="1">
      <c r="A1428" s="5605"/>
      <c r="B1428" s="5608"/>
      <c r="C1428" s="5611"/>
      <c r="D1428" s="5614"/>
      <c r="E1428" s="4927"/>
      <c r="F1428" s="4928">
        <f>SUM(G1428:J1428)</f>
        <v>0</v>
      </c>
      <c r="G1428" s="4928"/>
      <c r="H1428" s="4928"/>
      <c r="I1428" s="4928"/>
      <c r="J1428" s="4929"/>
    </row>
    <row r="1429" spans="1:10" s="4920" customFormat="1" ht="22.5">
      <c r="A1429" s="5605"/>
      <c r="B1429" s="5608"/>
      <c r="C1429" s="5611"/>
      <c r="D1429" s="5614"/>
      <c r="E1429" s="4924" t="s">
        <v>1154</v>
      </c>
      <c r="F1429" s="4925">
        <f>SUM(F1430:F1441)</f>
        <v>3088893</v>
      </c>
      <c r="G1429" s="4925">
        <f t="shared" ref="G1429:J1429" si="162">SUM(G1430:G1441)</f>
        <v>0</v>
      </c>
      <c r="H1429" s="4925">
        <f t="shared" si="162"/>
        <v>2548955</v>
      </c>
      <c r="I1429" s="4925">
        <f t="shared" si="162"/>
        <v>539938</v>
      </c>
      <c r="J1429" s="4926">
        <f t="shared" si="162"/>
        <v>0</v>
      </c>
    </row>
    <row r="1430" spans="1:10" s="4920" customFormat="1" ht="14.1" customHeight="1">
      <c r="A1430" s="5605"/>
      <c r="B1430" s="5608"/>
      <c r="C1430" s="5611"/>
      <c r="D1430" s="5614"/>
      <c r="E1430" s="4927" t="s">
        <v>692</v>
      </c>
      <c r="F1430" s="4928">
        <f t="shared" ref="F1430:F1441" si="163">SUM(G1430:J1430)</f>
        <v>2006343</v>
      </c>
      <c r="G1430" s="4928"/>
      <c r="H1430" s="4928">
        <v>2006343</v>
      </c>
      <c r="I1430" s="4928"/>
      <c r="J1430" s="4929"/>
    </row>
    <row r="1431" spans="1:10" s="4920" customFormat="1" ht="14.1" customHeight="1">
      <c r="A1431" s="5605"/>
      <c r="B1431" s="5608"/>
      <c r="C1431" s="5611"/>
      <c r="D1431" s="5614"/>
      <c r="E1431" s="4927" t="s">
        <v>650</v>
      </c>
      <c r="F1431" s="4928">
        <f t="shared" si="163"/>
        <v>424998</v>
      </c>
      <c r="G1431" s="4928"/>
      <c r="H1431" s="4928"/>
      <c r="I1431" s="4928">
        <v>424998</v>
      </c>
      <c r="J1431" s="4929"/>
    </row>
    <row r="1432" spans="1:10" s="4920" customFormat="1" ht="14.1" customHeight="1">
      <c r="A1432" s="5605"/>
      <c r="B1432" s="5608"/>
      <c r="C1432" s="5611"/>
      <c r="D1432" s="5614"/>
      <c r="E1432" s="4927" t="s">
        <v>693</v>
      </c>
      <c r="F1432" s="4928">
        <f t="shared" si="163"/>
        <v>80820</v>
      </c>
      <c r="G1432" s="4928"/>
      <c r="H1432" s="4928">
        <v>80820</v>
      </c>
      <c r="I1432" s="4928"/>
      <c r="J1432" s="4929"/>
    </row>
    <row r="1433" spans="1:10" s="4920" customFormat="1" ht="14.1" customHeight="1">
      <c r="A1433" s="5605"/>
      <c r="B1433" s="5608"/>
      <c r="C1433" s="5611"/>
      <c r="D1433" s="5614"/>
      <c r="E1433" s="4927" t="s">
        <v>652</v>
      </c>
      <c r="F1433" s="4928">
        <f t="shared" si="163"/>
        <v>17120</v>
      </c>
      <c r="G1433" s="4928"/>
      <c r="H1433" s="4928"/>
      <c r="I1433" s="4928">
        <v>17120</v>
      </c>
      <c r="J1433" s="4929"/>
    </row>
    <row r="1434" spans="1:10" s="4920" customFormat="1" ht="14.1" customHeight="1">
      <c r="A1434" s="5605"/>
      <c r="B1434" s="5608"/>
      <c r="C1434" s="5611"/>
      <c r="D1434" s="5614"/>
      <c r="E1434" s="4927" t="s">
        <v>694</v>
      </c>
      <c r="F1434" s="4928">
        <f t="shared" si="163"/>
        <v>365252</v>
      </c>
      <c r="G1434" s="4928"/>
      <c r="H1434" s="4928">
        <v>365252</v>
      </c>
      <c r="I1434" s="4928"/>
      <c r="J1434" s="4929"/>
    </row>
    <row r="1435" spans="1:10" s="4920" customFormat="1" ht="14.1" customHeight="1">
      <c r="A1435" s="5605"/>
      <c r="B1435" s="5608"/>
      <c r="C1435" s="5611"/>
      <c r="D1435" s="5614"/>
      <c r="E1435" s="4927" t="s">
        <v>654</v>
      </c>
      <c r="F1435" s="4928">
        <f t="shared" si="163"/>
        <v>77371</v>
      </c>
      <c r="G1435" s="4928"/>
      <c r="H1435" s="4928"/>
      <c r="I1435" s="4928">
        <v>77371</v>
      </c>
      <c r="J1435" s="4929"/>
    </row>
    <row r="1436" spans="1:10" s="4920" customFormat="1" ht="14.1" customHeight="1">
      <c r="A1436" s="5605"/>
      <c r="B1436" s="5608"/>
      <c r="C1436" s="5611"/>
      <c r="D1436" s="5614"/>
      <c r="E1436" s="4927" t="s">
        <v>695</v>
      </c>
      <c r="F1436" s="4928">
        <f t="shared" si="163"/>
        <v>51818</v>
      </c>
      <c r="G1436" s="4928"/>
      <c r="H1436" s="4928">
        <v>51818</v>
      </c>
      <c r="I1436" s="4928"/>
      <c r="J1436" s="4929"/>
    </row>
    <row r="1437" spans="1:10" s="4920" customFormat="1" ht="14.1" customHeight="1">
      <c r="A1437" s="5605"/>
      <c r="B1437" s="5608"/>
      <c r="C1437" s="5611"/>
      <c r="D1437" s="5614"/>
      <c r="E1437" s="4927" t="s">
        <v>656</v>
      </c>
      <c r="F1437" s="4928">
        <f t="shared" si="163"/>
        <v>10976</v>
      </c>
      <c r="G1437" s="4928"/>
      <c r="H1437" s="4928"/>
      <c r="I1437" s="4928">
        <v>10976</v>
      </c>
      <c r="J1437" s="4929"/>
    </row>
    <row r="1438" spans="1:10" s="4920" customFormat="1" ht="14.1" customHeight="1">
      <c r="A1438" s="5605"/>
      <c r="B1438" s="5608"/>
      <c r="C1438" s="5611"/>
      <c r="D1438" s="5614"/>
      <c r="E1438" s="4927" t="s">
        <v>801</v>
      </c>
      <c r="F1438" s="4928">
        <f t="shared" si="163"/>
        <v>27793</v>
      </c>
      <c r="G1438" s="4928"/>
      <c r="H1438" s="4928">
        <v>27793</v>
      </c>
      <c r="I1438" s="4928"/>
      <c r="J1438" s="4929"/>
    </row>
    <row r="1439" spans="1:10" s="4920" customFormat="1" ht="14.1" customHeight="1">
      <c r="A1439" s="5605"/>
      <c r="B1439" s="5608"/>
      <c r="C1439" s="5611"/>
      <c r="D1439" s="5614"/>
      <c r="E1439" s="4927" t="s">
        <v>658</v>
      </c>
      <c r="F1439" s="4928">
        <f t="shared" si="163"/>
        <v>5887</v>
      </c>
      <c r="G1439" s="4928"/>
      <c r="H1439" s="4928"/>
      <c r="I1439" s="4928">
        <v>5887</v>
      </c>
      <c r="J1439" s="4929"/>
    </row>
    <row r="1440" spans="1:10" s="4920" customFormat="1" ht="14.1" customHeight="1">
      <c r="A1440" s="5605"/>
      <c r="B1440" s="5608"/>
      <c r="C1440" s="5611"/>
      <c r="D1440" s="5614"/>
      <c r="E1440" s="4927" t="s">
        <v>711</v>
      </c>
      <c r="F1440" s="4928">
        <f t="shared" si="163"/>
        <v>16929</v>
      </c>
      <c r="G1440" s="4928"/>
      <c r="H1440" s="4928">
        <v>16929</v>
      </c>
      <c r="I1440" s="4928"/>
      <c r="J1440" s="4929"/>
    </row>
    <row r="1441" spans="1:10" s="4920" customFormat="1" ht="14.1" customHeight="1">
      <c r="A1441" s="5605"/>
      <c r="B1441" s="5608"/>
      <c r="C1441" s="5611"/>
      <c r="D1441" s="5614"/>
      <c r="E1441" s="4927" t="s">
        <v>677</v>
      </c>
      <c r="F1441" s="4928">
        <f t="shared" si="163"/>
        <v>3586</v>
      </c>
      <c r="G1441" s="4928"/>
      <c r="H1441" s="4928"/>
      <c r="I1441" s="4928">
        <v>3586</v>
      </c>
      <c r="J1441" s="4929"/>
    </row>
    <row r="1442" spans="1:10" s="4920" customFormat="1" ht="22.5">
      <c r="A1442" s="5605"/>
      <c r="B1442" s="5608"/>
      <c r="C1442" s="5611"/>
      <c r="D1442" s="5614"/>
      <c r="E1442" s="4924" t="s">
        <v>1155</v>
      </c>
      <c r="F1442" s="4925">
        <f>SUM(F1443:F1467)</f>
        <v>4047876</v>
      </c>
      <c r="G1442" s="4925">
        <f t="shared" ref="G1442:J1442" si="164">SUM(G1443:G1467)</f>
        <v>0</v>
      </c>
      <c r="H1442" s="4925">
        <f t="shared" si="164"/>
        <v>3340307</v>
      </c>
      <c r="I1442" s="4925">
        <f t="shared" si="164"/>
        <v>707569</v>
      </c>
      <c r="J1442" s="4926">
        <f t="shared" si="164"/>
        <v>0</v>
      </c>
    </row>
    <row r="1443" spans="1:10" s="4920" customFormat="1" ht="14.1" customHeight="1">
      <c r="A1443" s="5605"/>
      <c r="B1443" s="5608"/>
      <c r="C1443" s="5611"/>
      <c r="D1443" s="5614"/>
      <c r="E1443" s="4927" t="s">
        <v>883</v>
      </c>
      <c r="F1443" s="4928">
        <f t="shared" ref="F1443:F1467" si="165">SUM(G1443:J1443)</f>
        <v>60405</v>
      </c>
      <c r="G1443" s="4928"/>
      <c r="H1443" s="4928">
        <v>60405</v>
      </c>
      <c r="I1443" s="4928"/>
      <c r="J1443" s="4929"/>
    </row>
    <row r="1444" spans="1:10" s="4920" customFormat="1" ht="14.1" customHeight="1">
      <c r="A1444" s="5605"/>
      <c r="B1444" s="5608"/>
      <c r="C1444" s="5611"/>
      <c r="D1444" s="5614"/>
      <c r="E1444" s="4927" t="s">
        <v>661</v>
      </c>
      <c r="F1444" s="4928">
        <f t="shared" si="165"/>
        <v>12795</v>
      </c>
      <c r="G1444" s="4928"/>
      <c r="H1444" s="4928"/>
      <c r="I1444" s="4928">
        <v>12795</v>
      </c>
      <c r="J1444" s="4929"/>
    </row>
    <row r="1445" spans="1:10" s="4920" customFormat="1" ht="14.1" hidden="1" customHeight="1">
      <c r="A1445" s="5605"/>
      <c r="B1445" s="5608"/>
      <c r="C1445" s="5611"/>
      <c r="D1445" s="5614"/>
      <c r="E1445" s="4927" t="s">
        <v>697</v>
      </c>
      <c r="F1445" s="4928">
        <f t="shared" si="165"/>
        <v>0</v>
      </c>
      <c r="G1445" s="4928"/>
      <c r="H1445" s="4928"/>
      <c r="I1445" s="4928"/>
      <c r="J1445" s="4929"/>
    </row>
    <row r="1446" spans="1:10" s="4920" customFormat="1" ht="14.1" hidden="1" customHeight="1">
      <c r="A1446" s="5605"/>
      <c r="B1446" s="5608"/>
      <c r="C1446" s="5611"/>
      <c r="D1446" s="5614"/>
      <c r="E1446" s="4927" t="s">
        <v>663</v>
      </c>
      <c r="F1446" s="4928">
        <f t="shared" si="165"/>
        <v>0</v>
      </c>
      <c r="G1446" s="4928"/>
      <c r="H1446" s="4928"/>
      <c r="I1446" s="4928"/>
      <c r="J1446" s="4929"/>
    </row>
    <row r="1447" spans="1:10" s="4920" customFormat="1" ht="14.1" customHeight="1">
      <c r="A1447" s="5605"/>
      <c r="B1447" s="5608"/>
      <c r="C1447" s="5611"/>
      <c r="D1447" s="5614"/>
      <c r="E1447" s="4927" t="s">
        <v>867</v>
      </c>
      <c r="F1447" s="4928">
        <f t="shared" si="165"/>
        <v>2556</v>
      </c>
      <c r="G1447" s="4928"/>
      <c r="H1447" s="4928">
        <v>2556</v>
      </c>
      <c r="I1447" s="4928"/>
      <c r="J1447" s="4929"/>
    </row>
    <row r="1448" spans="1:10" s="4920" customFormat="1" ht="14.1" customHeight="1">
      <c r="A1448" s="5605"/>
      <c r="B1448" s="5608"/>
      <c r="C1448" s="5611"/>
      <c r="D1448" s="5614"/>
      <c r="E1448" s="4927" t="s">
        <v>810</v>
      </c>
      <c r="F1448" s="4928">
        <f t="shared" si="165"/>
        <v>541</v>
      </c>
      <c r="G1448" s="4928"/>
      <c r="H1448" s="4928"/>
      <c r="I1448" s="4928">
        <v>541</v>
      </c>
      <c r="J1448" s="4929"/>
    </row>
    <row r="1449" spans="1:10" s="4920" customFormat="1" ht="14.1" customHeight="1">
      <c r="A1449" s="5605"/>
      <c r="B1449" s="5608"/>
      <c r="C1449" s="5611"/>
      <c r="D1449" s="5614"/>
      <c r="E1449" s="4927" t="s">
        <v>909</v>
      </c>
      <c r="F1449" s="4928">
        <f t="shared" si="165"/>
        <v>1650</v>
      </c>
      <c r="G1449" s="4928"/>
      <c r="H1449" s="4928">
        <v>1650</v>
      </c>
      <c r="I1449" s="4928"/>
      <c r="J1449" s="4929"/>
    </row>
    <row r="1450" spans="1:10" s="4920" customFormat="1" ht="14.1" customHeight="1">
      <c r="A1450" s="5605"/>
      <c r="B1450" s="5608"/>
      <c r="C1450" s="5611"/>
      <c r="D1450" s="5614"/>
      <c r="E1450" s="4927" t="s">
        <v>792</v>
      </c>
      <c r="F1450" s="4928">
        <f t="shared" si="165"/>
        <v>350</v>
      </c>
      <c r="G1450" s="4928"/>
      <c r="H1450" s="4928"/>
      <c r="I1450" s="4928">
        <v>350</v>
      </c>
      <c r="J1450" s="4929"/>
    </row>
    <row r="1451" spans="1:10" s="4920" customFormat="1" ht="14.1" customHeight="1">
      <c r="A1451" s="5605"/>
      <c r="B1451" s="5608"/>
      <c r="C1451" s="5611"/>
      <c r="D1451" s="5614"/>
      <c r="E1451" s="4927" t="s">
        <v>700</v>
      </c>
      <c r="F1451" s="4928">
        <f t="shared" si="165"/>
        <v>3067582</v>
      </c>
      <c r="G1451" s="4928"/>
      <c r="H1451" s="4928">
        <v>3067582</v>
      </c>
      <c r="I1451" s="4928"/>
      <c r="J1451" s="4929"/>
    </row>
    <row r="1452" spans="1:10" s="4920" customFormat="1" ht="14.1" customHeight="1">
      <c r="A1452" s="5605"/>
      <c r="B1452" s="5608"/>
      <c r="C1452" s="5611"/>
      <c r="D1452" s="5614"/>
      <c r="E1452" s="4927" t="s">
        <v>667</v>
      </c>
      <c r="F1452" s="4928">
        <f t="shared" si="165"/>
        <v>649798</v>
      </c>
      <c r="G1452" s="4928"/>
      <c r="H1452" s="4928"/>
      <c r="I1452" s="4928">
        <v>649798</v>
      </c>
      <c r="J1452" s="4929"/>
    </row>
    <row r="1453" spans="1:10" s="4920" customFormat="1" ht="14.1" customHeight="1">
      <c r="A1453" s="5605"/>
      <c r="B1453" s="5608"/>
      <c r="C1453" s="5611"/>
      <c r="D1453" s="5614"/>
      <c r="E1453" s="4927" t="s">
        <v>701</v>
      </c>
      <c r="F1453" s="4928">
        <f t="shared" si="165"/>
        <v>2971</v>
      </c>
      <c r="G1453" s="4928"/>
      <c r="H1453" s="4928">
        <v>2971</v>
      </c>
      <c r="I1453" s="4928"/>
      <c r="J1453" s="4929"/>
    </row>
    <row r="1454" spans="1:10" s="4920" customFormat="1" ht="14.1" customHeight="1">
      <c r="A1454" s="5605"/>
      <c r="B1454" s="5608"/>
      <c r="C1454" s="5611"/>
      <c r="D1454" s="5614"/>
      <c r="E1454" s="4927" t="s">
        <v>812</v>
      </c>
      <c r="F1454" s="4928">
        <f t="shared" si="165"/>
        <v>629</v>
      </c>
      <c r="G1454" s="4928"/>
      <c r="H1454" s="4928"/>
      <c r="I1454" s="4928">
        <v>629</v>
      </c>
      <c r="J1454" s="4929"/>
    </row>
    <row r="1455" spans="1:10" s="4920" customFormat="1" ht="14.1" customHeight="1">
      <c r="A1455" s="5605"/>
      <c r="B1455" s="5608"/>
      <c r="C1455" s="5611"/>
      <c r="D1455" s="5614"/>
      <c r="E1455" s="4927" t="s">
        <v>772</v>
      </c>
      <c r="F1455" s="4928">
        <f t="shared" si="165"/>
        <v>93825</v>
      </c>
      <c r="G1455" s="4928"/>
      <c r="H1455" s="4928">
        <v>93825</v>
      </c>
      <c r="I1455" s="4928"/>
      <c r="J1455" s="4929"/>
    </row>
    <row r="1456" spans="1:10" s="4920" customFormat="1" ht="14.1" customHeight="1">
      <c r="A1456" s="5605"/>
      <c r="B1456" s="5608"/>
      <c r="C1456" s="5611"/>
      <c r="D1456" s="5614"/>
      <c r="E1456" s="4927" t="s">
        <v>669</v>
      </c>
      <c r="F1456" s="4928">
        <f t="shared" si="165"/>
        <v>19875</v>
      </c>
      <c r="G1456" s="4928"/>
      <c r="H1456" s="4928"/>
      <c r="I1456" s="4928">
        <v>19875</v>
      </c>
      <c r="J1456" s="4929"/>
    </row>
    <row r="1457" spans="1:11" s="4920" customFormat="1" ht="14.1" customHeight="1">
      <c r="A1457" s="5605"/>
      <c r="B1457" s="5608"/>
      <c r="C1457" s="5611"/>
      <c r="D1457" s="5614"/>
      <c r="E1457" s="4927" t="s">
        <v>703</v>
      </c>
      <c r="F1457" s="4928">
        <f t="shared" si="165"/>
        <v>74237</v>
      </c>
      <c r="G1457" s="4928"/>
      <c r="H1457" s="4928">
        <v>74237</v>
      </c>
      <c r="I1457" s="4928"/>
      <c r="J1457" s="4929"/>
    </row>
    <row r="1458" spans="1:11" s="4920" customFormat="1" ht="14.1" customHeight="1">
      <c r="A1458" s="5605"/>
      <c r="B1458" s="5608"/>
      <c r="C1458" s="5611"/>
      <c r="D1458" s="5614"/>
      <c r="E1458" s="4927" t="s">
        <v>671</v>
      </c>
      <c r="F1458" s="4928">
        <f t="shared" si="165"/>
        <v>15726</v>
      </c>
      <c r="G1458" s="4928"/>
      <c r="H1458" s="4928"/>
      <c r="I1458" s="4928">
        <v>15726</v>
      </c>
      <c r="J1458" s="4929"/>
    </row>
    <row r="1459" spans="1:11" s="4920" customFormat="1" ht="14.1" hidden="1" customHeight="1">
      <c r="A1459" s="5605"/>
      <c r="B1459" s="5608"/>
      <c r="C1459" s="5611"/>
      <c r="D1459" s="5614"/>
      <c r="E1459" s="4927" t="s">
        <v>773</v>
      </c>
      <c r="F1459" s="4928">
        <f t="shared" si="165"/>
        <v>0</v>
      </c>
      <c r="G1459" s="4928"/>
      <c r="H1459" s="4928"/>
      <c r="I1459" s="4928"/>
      <c r="J1459" s="4929"/>
    </row>
    <row r="1460" spans="1:11" s="4920" customFormat="1" ht="14.1" hidden="1" customHeight="1">
      <c r="A1460" s="5605"/>
      <c r="B1460" s="5608"/>
      <c r="C1460" s="5611"/>
      <c r="D1460" s="5614"/>
      <c r="E1460" s="4927" t="s">
        <v>706</v>
      </c>
      <c r="F1460" s="4928">
        <f t="shared" si="165"/>
        <v>0</v>
      </c>
      <c r="G1460" s="4928"/>
      <c r="H1460" s="4928"/>
      <c r="I1460" s="4928"/>
      <c r="J1460" s="4929"/>
    </row>
    <row r="1461" spans="1:11" s="4920" customFormat="1" ht="14.1" customHeight="1">
      <c r="A1461" s="5605"/>
      <c r="B1461" s="5608"/>
      <c r="C1461" s="5611"/>
      <c r="D1461" s="5614"/>
      <c r="E1461" s="4927" t="s">
        <v>708</v>
      </c>
      <c r="F1461" s="4928">
        <f t="shared" si="165"/>
        <v>37081</v>
      </c>
      <c r="G1461" s="4928"/>
      <c r="H1461" s="4928">
        <v>37081</v>
      </c>
      <c r="I1461" s="4928"/>
      <c r="J1461" s="4929"/>
    </row>
    <row r="1462" spans="1:11" s="4920" customFormat="1" ht="14.1" customHeight="1">
      <c r="A1462" s="5605"/>
      <c r="B1462" s="5608"/>
      <c r="C1462" s="5611"/>
      <c r="D1462" s="5614"/>
      <c r="E1462" s="4927" t="s">
        <v>885</v>
      </c>
      <c r="F1462" s="4928">
        <f t="shared" si="165"/>
        <v>7855</v>
      </c>
      <c r="G1462" s="4928"/>
      <c r="H1462" s="4928"/>
      <c r="I1462" s="4928">
        <v>7855</v>
      </c>
      <c r="J1462" s="4929"/>
    </row>
    <row r="1463" spans="1:11" s="4920" customFormat="1" ht="14.1" hidden="1" customHeight="1">
      <c r="A1463" s="5605"/>
      <c r="B1463" s="5608"/>
      <c r="C1463" s="5611"/>
      <c r="D1463" s="5614"/>
      <c r="E1463" s="4927" t="s">
        <v>710</v>
      </c>
      <c r="F1463" s="4928">
        <f t="shared" si="165"/>
        <v>0</v>
      </c>
      <c r="G1463" s="4928"/>
      <c r="H1463" s="4928"/>
      <c r="I1463" s="4928"/>
      <c r="J1463" s="4929"/>
    </row>
    <row r="1464" spans="1:11" s="4920" customFormat="1" ht="14.1" hidden="1" customHeight="1">
      <c r="A1464" s="5605"/>
      <c r="B1464" s="5608"/>
      <c r="C1464" s="5611"/>
      <c r="D1464" s="5614"/>
      <c r="E1464" s="4927" t="s">
        <v>675</v>
      </c>
      <c r="F1464" s="4928">
        <f t="shared" si="165"/>
        <v>0</v>
      </c>
      <c r="G1464" s="4928"/>
      <c r="H1464" s="4928"/>
      <c r="I1464" s="4928"/>
      <c r="J1464" s="4929"/>
    </row>
    <row r="1465" spans="1:11" s="4920" customFormat="1" ht="14.1" hidden="1" customHeight="1">
      <c r="A1465" s="5605"/>
      <c r="B1465" s="5608"/>
      <c r="C1465" s="5611"/>
      <c r="D1465" s="5614"/>
      <c r="E1465" s="4991" t="s">
        <v>1270</v>
      </c>
      <c r="F1465" s="4992">
        <f>SUM(G1465:J1465)</f>
        <v>0</v>
      </c>
      <c r="G1465" s="4992"/>
      <c r="H1465" s="4992"/>
      <c r="I1465" s="4992"/>
      <c r="J1465" s="4993"/>
    </row>
    <row r="1466" spans="1:11" s="4920" customFormat="1" ht="14.1" hidden="1" customHeight="1">
      <c r="A1466" s="5605"/>
      <c r="B1466" s="5608"/>
      <c r="C1466" s="5611"/>
      <c r="D1466" s="5614"/>
      <c r="E1466" s="4991" t="s">
        <v>125</v>
      </c>
      <c r="F1466" s="4992">
        <f t="shared" si="165"/>
        <v>0</v>
      </c>
      <c r="G1466" s="4992"/>
      <c r="H1466" s="4992"/>
      <c r="I1466" s="4992"/>
      <c r="J1466" s="4993"/>
    </row>
    <row r="1467" spans="1:11" s="4920" customFormat="1" ht="14.1" hidden="1" customHeight="1">
      <c r="A1467" s="5605"/>
      <c r="B1467" s="5608"/>
      <c r="C1467" s="5611"/>
      <c r="D1467" s="5614"/>
      <c r="E1467" s="4991" t="s">
        <v>1184</v>
      </c>
      <c r="F1467" s="4992">
        <f t="shared" si="165"/>
        <v>0</v>
      </c>
      <c r="G1467" s="4992"/>
      <c r="H1467" s="4992"/>
      <c r="I1467" s="4992"/>
      <c r="J1467" s="4993"/>
    </row>
    <row r="1468" spans="1:11" s="4996" customFormat="1" ht="15" customHeight="1">
      <c r="A1468" s="5606"/>
      <c r="B1468" s="5609"/>
      <c r="C1468" s="5612"/>
      <c r="D1468" s="5615"/>
      <c r="E1468" s="4931" t="s">
        <v>1156</v>
      </c>
      <c r="F1468" s="4922">
        <f>SUM(F1469:F1470)</f>
        <v>0</v>
      </c>
      <c r="G1468" s="4922">
        <f>SUM(G1469:G1470)</f>
        <v>0</v>
      </c>
      <c r="H1468" s="4922">
        <f>SUM(H1469:H1470)</f>
        <v>0</v>
      </c>
      <c r="I1468" s="4922">
        <f>SUM(I1469:I1470)</f>
        <v>0</v>
      </c>
      <c r="J1468" s="4923">
        <f>SUM(J1469:J1470)</f>
        <v>0</v>
      </c>
    </row>
    <row r="1469" spans="1:11" s="4996" customFormat="1" ht="15" hidden="1" customHeight="1">
      <c r="A1469" s="4988"/>
      <c r="B1469" s="4989"/>
      <c r="C1469" s="4990"/>
      <c r="D1469" s="4974"/>
      <c r="E1469" s="4927"/>
      <c r="F1469" s="4928">
        <f>SUM(G1469:J1469)</f>
        <v>0</v>
      </c>
      <c r="G1469" s="4928"/>
      <c r="H1469" s="4928"/>
      <c r="I1469" s="4928"/>
      <c r="J1469" s="4929"/>
    </row>
    <row r="1470" spans="1:11" ht="15" hidden="1" customHeight="1">
      <c r="A1470" s="4988"/>
      <c r="B1470" s="4989"/>
      <c r="C1470" s="4990"/>
      <c r="D1470" s="4974"/>
      <c r="E1470" s="4933"/>
      <c r="F1470" s="4928">
        <f>SUM(G1470:J1470)</f>
        <v>0</v>
      </c>
      <c r="G1470" s="4928"/>
      <c r="H1470" s="4928"/>
      <c r="I1470" s="4928"/>
      <c r="J1470" s="4929"/>
      <c r="K1470" s="401"/>
    </row>
    <row r="1471" spans="1:11" s="4930" customFormat="1" ht="22.5">
      <c r="A1471" s="5604" t="s">
        <v>1159</v>
      </c>
      <c r="B1471" s="5607" t="s">
        <v>1271</v>
      </c>
      <c r="C1471" s="5613" t="s">
        <v>412</v>
      </c>
      <c r="D1471" s="5613" t="s">
        <v>417</v>
      </c>
      <c r="E1471" s="4916" t="s">
        <v>1152</v>
      </c>
      <c r="F1471" s="4917">
        <f>SUM(F1472,F1492)</f>
        <v>99720</v>
      </c>
      <c r="G1471" s="4917">
        <f>SUM(G1472,G1492)</f>
        <v>99720</v>
      </c>
      <c r="H1471" s="4917">
        <f>SUM(H1472,H1492)</f>
        <v>0</v>
      </c>
      <c r="I1471" s="4917">
        <f>SUM(I1472,I1492)</f>
        <v>0</v>
      </c>
      <c r="J1471" s="4918">
        <f>SUM(J1472,J1492)</f>
        <v>0</v>
      </c>
    </row>
    <row r="1472" spans="1:11" s="4930" customFormat="1" ht="21">
      <c r="A1472" s="5605"/>
      <c r="B1472" s="5608"/>
      <c r="C1472" s="5614"/>
      <c r="D1472" s="5614"/>
      <c r="E1472" s="4921" t="s">
        <v>1153</v>
      </c>
      <c r="F1472" s="4922">
        <f>SUM(F1473,F1476,F1487)</f>
        <v>99720</v>
      </c>
      <c r="G1472" s="4922">
        <f>SUM(G1473,G1476,G1487)</f>
        <v>99720</v>
      </c>
      <c r="H1472" s="4922">
        <f>SUM(H1473,H1476,H1487)</f>
        <v>0</v>
      </c>
      <c r="I1472" s="4922">
        <f>SUM(I1473,I1476,I1487)</f>
        <v>0</v>
      </c>
      <c r="J1472" s="4923">
        <f>SUM(J1473,J1476,J1487)</f>
        <v>0</v>
      </c>
    </row>
    <row r="1473" spans="1:10" s="4930" customFormat="1" ht="15" hidden="1" customHeight="1">
      <c r="A1473" s="5605"/>
      <c r="B1473" s="5608"/>
      <c r="C1473" s="5614"/>
      <c r="D1473" s="5614"/>
      <c r="E1473" s="4924" t="s">
        <v>1161</v>
      </c>
      <c r="F1473" s="4925">
        <f>SUM(F1474:F1475)</f>
        <v>0</v>
      </c>
      <c r="G1473" s="4925">
        <f t="shared" ref="G1473:J1473" si="166">SUM(G1474:G1475)</f>
        <v>0</v>
      </c>
      <c r="H1473" s="4925">
        <f t="shared" si="166"/>
        <v>0</v>
      </c>
      <c r="I1473" s="4925">
        <f t="shared" si="166"/>
        <v>0</v>
      </c>
      <c r="J1473" s="4926">
        <f t="shared" si="166"/>
        <v>0</v>
      </c>
    </row>
    <row r="1474" spans="1:10" s="4930" customFormat="1" ht="15" hidden="1" customHeight="1">
      <c r="A1474" s="5605"/>
      <c r="B1474" s="5608"/>
      <c r="C1474" s="5614"/>
      <c r="D1474" s="5614"/>
      <c r="E1474" s="4927"/>
      <c r="F1474" s="4928">
        <f t="shared" ref="F1474:F1475" si="167">SUM(G1474:J1474)</f>
        <v>0</v>
      </c>
      <c r="G1474" s="4928"/>
      <c r="H1474" s="4928"/>
      <c r="I1474" s="4928"/>
      <c r="J1474" s="4929"/>
    </row>
    <row r="1475" spans="1:10" s="4930" customFormat="1" ht="15" hidden="1" customHeight="1">
      <c r="A1475" s="5605"/>
      <c r="B1475" s="5608"/>
      <c r="C1475" s="5614"/>
      <c r="D1475" s="5614"/>
      <c r="E1475" s="4927"/>
      <c r="F1475" s="4928">
        <f t="shared" si="167"/>
        <v>0</v>
      </c>
      <c r="G1475" s="4928"/>
      <c r="H1475" s="4928"/>
      <c r="I1475" s="4928"/>
      <c r="J1475" s="4929"/>
    </row>
    <row r="1476" spans="1:10" s="4930" customFormat="1" ht="22.5">
      <c r="A1476" s="5605"/>
      <c r="B1476" s="5608"/>
      <c r="C1476" s="5614"/>
      <c r="D1476" s="5614"/>
      <c r="E1476" s="4924" t="s">
        <v>1154</v>
      </c>
      <c r="F1476" s="4925">
        <f>SUM(F1477:F1486)</f>
        <v>76741</v>
      </c>
      <c r="G1476" s="4925">
        <f>SUM(G1477:G1486)</f>
        <v>76741</v>
      </c>
      <c r="H1476" s="4925">
        <f t="shared" ref="H1476:J1476" si="168">SUM(H1477:H1486)</f>
        <v>0</v>
      </c>
      <c r="I1476" s="4925">
        <f t="shared" si="168"/>
        <v>0</v>
      </c>
      <c r="J1476" s="4926">
        <f t="shared" si="168"/>
        <v>0</v>
      </c>
    </row>
    <row r="1477" spans="1:10" s="4930" customFormat="1" ht="14.1" customHeight="1">
      <c r="A1477" s="5605"/>
      <c r="B1477" s="5608"/>
      <c r="C1477" s="5614"/>
      <c r="D1477" s="5614"/>
      <c r="E1477" s="4927" t="s">
        <v>649</v>
      </c>
      <c r="F1477" s="4928">
        <f t="shared" ref="F1477:F1486" si="169">SUM(G1477:J1477)</f>
        <v>43627</v>
      </c>
      <c r="G1477" s="4928">
        <v>43627</v>
      </c>
      <c r="H1477" s="4928"/>
      <c r="I1477" s="4928"/>
      <c r="J1477" s="4929"/>
    </row>
    <row r="1478" spans="1:10" s="4930" customFormat="1" ht="14.1" customHeight="1">
      <c r="A1478" s="5605"/>
      <c r="B1478" s="5608"/>
      <c r="C1478" s="5614"/>
      <c r="D1478" s="5614"/>
      <c r="E1478" s="4927" t="s">
        <v>650</v>
      </c>
      <c r="F1478" s="4928">
        <f t="shared" si="169"/>
        <v>10907</v>
      </c>
      <c r="G1478" s="4928">
        <v>10907</v>
      </c>
      <c r="H1478" s="4928"/>
      <c r="I1478" s="4928"/>
      <c r="J1478" s="4929"/>
    </row>
    <row r="1479" spans="1:10" s="4930" customFormat="1" ht="14.1" customHeight="1">
      <c r="A1479" s="5605"/>
      <c r="B1479" s="5608"/>
      <c r="C1479" s="5614"/>
      <c r="D1479" s="5614"/>
      <c r="E1479" s="4927" t="s">
        <v>651</v>
      </c>
      <c r="F1479" s="4928">
        <f t="shared" si="169"/>
        <v>6605</v>
      </c>
      <c r="G1479" s="4928">
        <v>6605</v>
      </c>
      <c r="H1479" s="4928"/>
      <c r="I1479" s="4928"/>
      <c r="J1479" s="4929"/>
    </row>
    <row r="1480" spans="1:10" s="4930" customFormat="1" ht="14.1" customHeight="1">
      <c r="A1480" s="5605"/>
      <c r="B1480" s="5608"/>
      <c r="C1480" s="5614"/>
      <c r="D1480" s="5614"/>
      <c r="E1480" s="4927" t="s">
        <v>652</v>
      </c>
      <c r="F1480" s="4928">
        <f t="shared" si="169"/>
        <v>1651</v>
      </c>
      <c r="G1480" s="4928">
        <v>1651</v>
      </c>
      <c r="H1480" s="4928"/>
      <c r="I1480" s="4928"/>
      <c r="J1480" s="4929"/>
    </row>
    <row r="1481" spans="1:10" s="4930" customFormat="1" ht="14.1" customHeight="1">
      <c r="A1481" s="5605"/>
      <c r="B1481" s="5608"/>
      <c r="C1481" s="5614"/>
      <c r="D1481" s="5614"/>
      <c r="E1481" s="4927" t="s">
        <v>653</v>
      </c>
      <c r="F1481" s="4928">
        <f t="shared" si="169"/>
        <v>8676</v>
      </c>
      <c r="G1481" s="4928">
        <v>8676</v>
      </c>
      <c r="H1481" s="4928"/>
      <c r="I1481" s="4928"/>
      <c r="J1481" s="4929"/>
    </row>
    <row r="1482" spans="1:10" s="4930" customFormat="1" ht="14.1" customHeight="1">
      <c r="A1482" s="5605"/>
      <c r="B1482" s="5608"/>
      <c r="C1482" s="5614"/>
      <c r="D1482" s="5614"/>
      <c r="E1482" s="4927" t="s">
        <v>654</v>
      </c>
      <c r="F1482" s="4928">
        <f t="shared" si="169"/>
        <v>2168</v>
      </c>
      <c r="G1482" s="4928">
        <v>2168</v>
      </c>
      <c r="H1482" s="4928"/>
      <c r="I1482" s="4928"/>
      <c r="J1482" s="4929"/>
    </row>
    <row r="1483" spans="1:10" s="4930" customFormat="1" ht="14.1" customHeight="1">
      <c r="A1483" s="5605"/>
      <c r="B1483" s="5608"/>
      <c r="C1483" s="5614"/>
      <c r="D1483" s="5614"/>
      <c r="E1483" s="4927" t="s">
        <v>655</v>
      </c>
      <c r="F1483" s="4928">
        <f t="shared" si="169"/>
        <v>1230</v>
      </c>
      <c r="G1483" s="4928">
        <v>1230</v>
      </c>
      <c r="H1483" s="4928"/>
      <c r="I1483" s="4928"/>
      <c r="J1483" s="4929"/>
    </row>
    <row r="1484" spans="1:10" s="4930" customFormat="1" ht="14.1" customHeight="1">
      <c r="A1484" s="5605"/>
      <c r="B1484" s="5608"/>
      <c r="C1484" s="5614"/>
      <c r="D1484" s="5614"/>
      <c r="E1484" s="4927" t="s">
        <v>656</v>
      </c>
      <c r="F1484" s="4928">
        <f t="shared" si="169"/>
        <v>308</v>
      </c>
      <c r="G1484" s="4928">
        <v>308</v>
      </c>
      <c r="H1484" s="4928"/>
      <c r="I1484" s="4928"/>
      <c r="J1484" s="4929"/>
    </row>
    <row r="1485" spans="1:10" s="4930" customFormat="1" ht="14.1" customHeight="1">
      <c r="A1485" s="5605"/>
      <c r="B1485" s="5608"/>
      <c r="C1485" s="5614"/>
      <c r="D1485" s="5614"/>
      <c r="E1485" s="4927" t="s">
        <v>676</v>
      </c>
      <c r="F1485" s="4928">
        <f t="shared" si="169"/>
        <v>1255</v>
      </c>
      <c r="G1485" s="4928">
        <v>1255</v>
      </c>
      <c r="H1485" s="4928"/>
      <c r="I1485" s="4928"/>
      <c r="J1485" s="4929"/>
    </row>
    <row r="1486" spans="1:10" s="4930" customFormat="1" ht="14.1" customHeight="1">
      <c r="A1486" s="5605"/>
      <c r="B1486" s="5608"/>
      <c r="C1486" s="5614"/>
      <c r="D1486" s="5614"/>
      <c r="E1486" s="4927" t="s">
        <v>677</v>
      </c>
      <c r="F1486" s="4928">
        <f t="shared" si="169"/>
        <v>314</v>
      </c>
      <c r="G1486" s="4928">
        <v>314</v>
      </c>
      <c r="H1486" s="4928"/>
      <c r="I1486" s="4928"/>
      <c r="J1486" s="4929"/>
    </row>
    <row r="1487" spans="1:10" s="4930" customFormat="1" ht="22.5">
      <c r="A1487" s="5605"/>
      <c r="B1487" s="5608"/>
      <c r="C1487" s="5614"/>
      <c r="D1487" s="5614"/>
      <c r="E1487" s="4924" t="s">
        <v>1155</v>
      </c>
      <c r="F1487" s="4925">
        <f>SUM(F1488:F1491)</f>
        <v>22979</v>
      </c>
      <c r="G1487" s="4925">
        <f>SUM(G1488:G1491)</f>
        <v>22979</v>
      </c>
      <c r="H1487" s="4925">
        <f>SUM(H1488:H1491)</f>
        <v>0</v>
      </c>
      <c r="I1487" s="4925">
        <f>SUM(I1488:I1491)</f>
        <v>0</v>
      </c>
      <c r="J1487" s="4926">
        <f>SUM(J1488:J1491)</f>
        <v>0</v>
      </c>
    </row>
    <row r="1488" spans="1:10" s="4930" customFormat="1" ht="14.1" customHeight="1">
      <c r="A1488" s="5605"/>
      <c r="B1488" s="5608"/>
      <c r="C1488" s="5614"/>
      <c r="D1488" s="5614"/>
      <c r="E1488" s="4927" t="s">
        <v>666</v>
      </c>
      <c r="F1488" s="4928">
        <f t="shared" ref="F1488:F1491" si="170">SUM(G1488:J1488)</f>
        <v>10375</v>
      </c>
      <c r="G1488" s="4928">
        <v>10375</v>
      </c>
      <c r="H1488" s="4928"/>
      <c r="I1488" s="4928"/>
      <c r="J1488" s="4929"/>
    </row>
    <row r="1489" spans="1:10" s="4930" customFormat="1" ht="14.1" customHeight="1">
      <c r="A1489" s="5605"/>
      <c r="B1489" s="5608"/>
      <c r="C1489" s="5614"/>
      <c r="D1489" s="5614"/>
      <c r="E1489" s="4927" t="s">
        <v>667</v>
      </c>
      <c r="F1489" s="4928">
        <f t="shared" si="170"/>
        <v>2594</v>
      </c>
      <c r="G1489" s="4928">
        <v>2594</v>
      </c>
      <c r="H1489" s="4928"/>
      <c r="I1489" s="4928"/>
      <c r="J1489" s="4929"/>
    </row>
    <row r="1490" spans="1:10" s="4930" customFormat="1" ht="14.1" customHeight="1">
      <c r="A1490" s="5605"/>
      <c r="B1490" s="5608"/>
      <c r="C1490" s="5614"/>
      <c r="D1490" s="5614"/>
      <c r="E1490" s="4927" t="s">
        <v>704</v>
      </c>
      <c r="F1490" s="4928">
        <f t="shared" si="170"/>
        <v>8008</v>
      </c>
      <c r="G1490" s="4928">
        <v>8008</v>
      </c>
      <c r="H1490" s="4928"/>
      <c r="I1490" s="4928"/>
      <c r="J1490" s="4929"/>
    </row>
    <row r="1491" spans="1:10" s="4930" customFormat="1" ht="14.1" customHeight="1">
      <c r="A1491" s="5605"/>
      <c r="B1491" s="5608"/>
      <c r="C1491" s="5614"/>
      <c r="D1491" s="5614"/>
      <c r="E1491" s="4927" t="s">
        <v>706</v>
      </c>
      <c r="F1491" s="4928">
        <f t="shared" si="170"/>
        <v>2002</v>
      </c>
      <c r="G1491" s="4928">
        <v>2002</v>
      </c>
      <c r="H1491" s="4928"/>
      <c r="I1491" s="4928"/>
      <c r="J1491" s="4929"/>
    </row>
    <row r="1492" spans="1:10" s="4930" customFormat="1" ht="15" customHeight="1">
      <c r="A1492" s="5606"/>
      <c r="B1492" s="5609"/>
      <c r="C1492" s="5615"/>
      <c r="D1492" s="5615"/>
      <c r="E1492" s="4931" t="s">
        <v>1156</v>
      </c>
      <c r="F1492" s="4922">
        <f>SUM(F1493:F1494)</f>
        <v>0</v>
      </c>
      <c r="G1492" s="4922">
        <f>SUM(G1493:G1494)</f>
        <v>0</v>
      </c>
      <c r="H1492" s="4922">
        <f>SUM(H1493:H1494)</f>
        <v>0</v>
      </c>
      <c r="I1492" s="4922">
        <f>SUM(I1493:I1494)</f>
        <v>0</v>
      </c>
      <c r="J1492" s="4923">
        <f>SUM(J1493:J1494)</f>
        <v>0</v>
      </c>
    </row>
    <row r="1493" spans="1:10" s="4930" customFormat="1" ht="15" hidden="1" customHeight="1">
      <c r="A1493" s="4988"/>
      <c r="B1493" s="4989"/>
      <c r="C1493" s="4974"/>
      <c r="D1493" s="4974"/>
      <c r="E1493" s="4927"/>
      <c r="F1493" s="4928">
        <f>SUM(G1493:J1493)</f>
        <v>0</v>
      </c>
      <c r="G1493" s="4928"/>
      <c r="H1493" s="4928"/>
      <c r="I1493" s="4928"/>
      <c r="J1493" s="4929"/>
    </row>
    <row r="1494" spans="1:10" s="4930" customFormat="1" ht="15" hidden="1" customHeight="1">
      <c r="A1494" s="4988"/>
      <c r="B1494" s="4989"/>
      <c r="C1494" s="4974"/>
      <c r="D1494" s="4974"/>
      <c r="E1494" s="4933"/>
      <c r="F1494" s="4928">
        <f>SUM(G1494:J1494)</f>
        <v>0</v>
      </c>
      <c r="G1494" s="4928"/>
      <c r="H1494" s="4928"/>
      <c r="I1494" s="4928"/>
      <c r="J1494" s="4929"/>
    </row>
    <row r="1495" spans="1:10" s="4930" customFormat="1" ht="22.5">
      <c r="A1495" s="5604" t="s">
        <v>1162</v>
      </c>
      <c r="B1495" s="5607" t="s">
        <v>1272</v>
      </c>
      <c r="C1495" s="5613" t="s">
        <v>412</v>
      </c>
      <c r="D1495" s="5613" t="s">
        <v>417</v>
      </c>
      <c r="E1495" s="4916" t="s">
        <v>1152</v>
      </c>
      <c r="F1495" s="4917">
        <f>SUM(F1496,F1516)</f>
        <v>134533</v>
      </c>
      <c r="G1495" s="4917">
        <f>SUM(G1496,G1516)</f>
        <v>134533</v>
      </c>
      <c r="H1495" s="4917">
        <f>SUM(H1496,H1516)</f>
        <v>0</v>
      </c>
      <c r="I1495" s="4917">
        <f>SUM(I1496,I1516)</f>
        <v>0</v>
      </c>
      <c r="J1495" s="4918">
        <f>SUM(J1496,J1516)</f>
        <v>0</v>
      </c>
    </row>
    <row r="1496" spans="1:10" s="4930" customFormat="1" ht="21">
      <c r="A1496" s="5605"/>
      <c r="B1496" s="5608"/>
      <c r="C1496" s="5614"/>
      <c r="D1496" s="5614"/>
      <c r="E1496" s="4921" t="s">
        <v>1153</v>
      </c>
      <c r="F1496" s="4922">
        <f>SUM(F1497,F1500,F1511)</f>
        <v>134533</v>
      </c>
      <c r="G1496" s="4922">
        <f>SUM(G1497,G1500,G1511)</f>
        <v>134533</v>
      </c>
      <c r="H1496" s="4922">
        <f>SUM(H1497,H1500,H1511)</f>
        <v>0</v>
      </c>
      <c r="I1496" s="4922">
        <f>SUM(I1497,I1500,I1511)</f>
        <v>0</v>
      </c>
      <c r="J1496" s="4923">
        <f>SUM(J1497,J1500,J1511)</f>
        <v>0</v>
      </c>
    </row>
    <row r="1497" spans="1:10" s="4930" customFormat="1" ht="15" hidden="1" customHeight="1">
      <c r="A1497" s="5605"/>
      <c r="B1497" s="5608"/>
      <c r="C1497" s="5614"/>
      <c r="D1497" s="5614"/>
      <c r="E1497" s="4924" t="s">
        <v>1161</v>
      </c>
      <c r="F1497" s="4925">
        <f>SUM(F1498:F1499)</f>
        <v>0</v>
      </c>
      <c r="G1497" s="4925">
        <f t="shared" ref="G1497:J1497" si="171">SUM(G1498:G1499)</f>
        <v>0</v>
      </c>
      <c r="H1497" s="4925">
        <f t="shared" si="171"/>
        <v>0</v>
      </c>
      <c r="I1497" s="4925">
        <f t="shared" si="171"/>
        <v>0</v>
      </c>
      <c r="J1497" s="4926">
        <f t="shared" si="171"/>
        <v>0</v>
      </c>
    </row>
    <row r="1498" spans="1:10" s="4930" customFormat="1" ht="15" hidden="1" customHeight="1">
      <c r="A1498" s="5605"/>
      <c r="B1498" s="5608"/>
      <c r="C1498" s="5614"/>
      <c r="D1498" s="5614"/>
      <c r="E1498" s="4927"/>
      <c r="F1498" s="4928">
        <f t="shared" ref="F1498:F1499" si="172">SUM(G1498:J1498)</f>
        <v>0</v>
      </c>
      <c r="G1498" s="4928"/>
      <c r="H1498" s="4928"/>
      <c r="I1498" s="4928"/>
      <c r="J1498" s="4929"/>
    </row>
    <row r="1499" spans="1:10" s="4930" customFormat="1" ht="15" hidden="1" customHeight="1">
      <c r="A1499" s="5605"/>
      <c r="B1499" s="5608"/>
      <c r="C1499" s="5614"/>
      <c r="D1499" s="5614"/>
      <c r="E1499" s="4927"/>
      <c r="F1499" s="4928">
        <f t="shared" si="172"/>
        <v>0</v>
      </c>
      <c r="G1499" s="4928"/>
      <c r="H1499" s="4928"/>
      <c r="I1499" s="4928"/>
      <c r="J1499" s="4929"/>
    </row>
    <row r="1500" spans="1:10" s="4930" customFormat="1" ht="22.5">
      <c r="A1500" s="5605"/>
      <c r="B1500" s="5608"/>
      <c r="C1500" s="5614"/>
      <c r="D1500" s="5614"/>
      <c r="E1500" s="4924" t="s">
        <v>1154</v>
      </c>
      <c r="F1500" s="4925">
        <f>SUM(F1501:F1510)</f>
        <v>94226</v>
      </c>
      <c r="G1500" s="4925">
        <f>SUM(G1501:G1510)</f>
        <v>94226</v>
      </c>
      <c r="H1500" s="4925">
        <f t="shared" ref="H1500:J1500" si="173">SUM(H1501:H1510)</f>
        <v>0</v>
      </c>
      <c r="I1500" s="4925">
        <f t="shared" si="173"/>
        <v>0</v>
      </c>
      <c r="J1500" s="4926">
        <f t="shared" si="173"/>
        <v>0</v>
      </c>
    </row>
    <row r="1501" spans="1:10" s="4930" customFormat="1" ht="14.1" customHeight="1">
      <c r="A1501" s="5605"/>
      <c r="B1501" s="5608"/>
      <c r="C1501" s="5614"/>
      <c r="D1501" s="5614"/>
      <c r="E1501" s="4927" t="s">
        <v>649</v>
      </c>
      <c r="F1501" s="4928">
        <f t="shared" ref="F1501:F1510" si="174">SUM(G1501:J1501)</f>
        <v>57517</v>
      </c>
      <c r="G1501" s="4928">
        <v>57517</v>
      </c>
      <c r="H1501" s="4928"/>
      <c r="I1501" s="4928"/>
      <c r="J1501" s="4929"/>
    </row>
    <row r="1502" spans="1:10" s="4930" customFormat="1" ht="14.1" customHeight="1">
      <c r="A1502" s="5605"/>
      <c r="B1502" s="5608"/>
      <c r="C1502" s="5614"/>
      <c r="D1502" s="5614"/>
      <c r="E1502" s="4927" t="s">
        <v>650</v>
      </c>
      <c r="F1502" s="4928">
        <f t="shared" si="174"/>
        <v>14379</v>
      </c>
      <c r="G1502" s="4928">
        <v>14379</v>
      </c>
      <c r="H1502" s="4928"/>
      <c r="I1502" s="4928"/>
      <c r="J1502" s="4929"/>
    </row>
    <row r="1503" spans="1:10" s="4930" customFormat="1" ht="14.1" customHeight="1">
      <c r="A1503" s="5605"/>
      <c r="B1503" s="5608"/>
      <c r="C1503" s="5614"/>
      <c r="D1503" s="5614"/>
      <c r="E1503" s="4927" t="s">
        <v>651</v>
      </c>
      <c r="F1503" s="4928">
        <f t="shared" si="174"/>
        <v>4240</v>
      </c>
      <c r="G1503" s="4928">
        <v>4240</v>
      </c>
      <c r="H1503" s="4928"/>
      <c r="I1503" s="4928"/>
      <c r="J1503" s="4929"/>
    </row>
    <row r="1504" spans="1:10" s="4930" customFormat="1" ht="14.1" customHeight="1">
      <c r="A1504" s="5605"/>
      <c r="B1504" s="5608"/>
      <c r="C1504" s="5614"/>
      <c r="D1504" s="5614"/>
      <c r="E1504" s="4927" t="s">
        <v>652</v>
      </c>
      <c r="F1504" s="4928">
        <f t="shared" si="174"/>
        <v>1060</v>
      </c>
      <c r="G1504" s="4928">
        <v>1060</v>
      </c>
      <c r="H1504" s="4928"/>
      <c r="I1504" s="4928"/>
      <c r="J1504" s="4929"/>
    </row>
    <row r="1505" spans="1:10" s="4930" customFormat="1" ht="14.1" customHeight="1">
      <c r="A1505" s="5605"/>
      <c r="B1505" s="5608"/>
      <c r="C1505" s="5614"/>
      <c r="D1505" s="5614"/>
      <c r="E1505" s="4927" t="s">
        <v>653</v>
      </c>
      <c r="F1505" s="4928">
        <f t="shared" si="174"/>
        <v>10665</v>
      </c>
      <c r="G1505" s="4928">
        <v>10665</v>
      </c>
      <c r="H1505" s="4928"/>
      <c r="I1505" s="4928"/>
      <c r="J1505" s="4929"/>
    </row>
    <row r="1506" spans="1:10" s="4930" customFormat="1" ht="14.1" customHeight="1">
      <c r="A1506" s="5605"/>
      <c r="B1506" s="5608"/>
      <c r="C1506" s="5614"/>
      <c r="D1506" s="5614"/>
      <c r="E1506" s="4927" t="s">
        <v>654</v>
      </c>
      <c r="F1506" s="4928">
        <f t="shared" si="174"/>
        <v>2666</v>
      </c>
      <c r="G1506" s="4928">
        <v>2666</v>
      </c>
      <c r="H1506" s="4928"/>
      <c r="I1506" s="4928"/>
      <c r="J1506" s="4929"/>
    </row>
    <row r="1507" spans="1:10" s="4930" customFormat="1" ht="14.1" customHeight="1">
      <c r="A1507" s="5605"/>
      <c r="B1507" s="5608"/>
      <c r="C1507" s="5614"/>
      <c r="D1507" s="5614"/>
      <c r="E1507" s="4927" t="s">
        <v>655</v>
      </c>
      <c r="F1507" s="4928">
        <f t="shared" si="174"/>
        <v>1513</v>
      </c>
      <c r="G1507" s="4928">
        <v>1513</v>
      </c>
      <c r="H1507" s="4928"/>
      <c r="I1507" s="4928"/>
      <c r="J1507" s="4929"/>
    </row>
    <row r="1508" spans="1:10" s="4930" customFormat="1" ht="14.1" customHeight="1">
      <c r="A1508" s="5605"/>
      <c r="B1508" s="5608"/>
      <c r="C1508" s="5614"/>
      <c r="D1508" s="5614"/>
      <c r="E1508" s="4927" t="s">
        <v>656</v>
      </c>
      <c r="F1508" s="4928">
        <f t="shared" si="174"/>
        <v>378</v>
      </c>
      <c r="G1508" s="4928">
        <v>378</v>
      </c>
      <c r="H1508" s="4928"/>
      <c r="I1508" s="4928"/>
      <c r="J1508" s="4929"/>
    </row>
    <row r="1509" spans="1:10" s="4930" customFormat="1" ht="14.1" customHeight="1">
      <c r="A1509" s="5605"/>
      <c r="B1509" s="5608"/>
      <c r="C1509" s="5614"/>
      <c r="D1509" s="5614"/>
      <c r="E1509" s="4927" t="s">
        <v>676</v>
      </c>
      <c r="F1509" s="4928">
        <f t="shared" si="174"/>
        <v>1446</v>
      </c>
      <c r="G1509" s="4928">
        <v>1446</v>
      </c>
      <c r="H1509" s="4928"/>
      <c r="I1509" s="4928"/>
      <c r="J1509" s="4929"/>
    </row>
    <row r="1510" spans="1:10" s="4930" customFormat="1" ht="14.1" customHeight="1">
      <c r="A1510" s="5605"/>
      <c r="B1510" s="5608"/>
      <c r="C1510" s="5614"/>
      <c r="D1510" s="5614"/>
      <c r="E1510" s="4927" t="s">
        <v>677</v>
      </c>
      <c r="F1510" s="4928">
        <f t="shared" si="174"/>
        <v>362</v>
      </c>
      <c r="G1510" s="4928">
        <v>362</v>
      </c>
      <c r="H1510" s="4928"/>
      <c r="I1510" s="4928"/>
      <c r="J1510" s="4929"/>
    </row>
    <row r="1511" spans="1:10" s="4930" customFormat="1" ht="22.5">
      <c r="A1511" s="5605"/>
      <c r="B1511" s="5608"/>
      <c r="C1511" s="5614"/>
      <c r="D1511" s="5614"/>
      <c r="E1511" s="4924" t="s">
        <v>1155</v>
      </c>
      <c r="F1511" s="4925">
        <f>SUM(F1512:F1515)</f>
        <v>40307</v>
      </c>
      <c r="G1511" s="4925">
        <f>SUM(G1512:G1515)</f>
        <v>40307</v>
      </c>
      <c r="H1511" s="4925">
        <f>SUM(H1512:H1515)</f>
        <v>0</v>
      </c>
      <c r="I1511" s="4925">
        <f>SUM(I1512:I1515)</f>
        <v>0</v>
      </c>
      <c r="J1511" s="4926">
        <f>SUM(J1512:J1515)</f>
        <v>0</v>
      </c>
    </row>
    <row r="1512" spans="1:10" s="4930" customFormat="1" ht="14.1" customHeight="1">
      <c r="A1512" s="5605"/>
      <c r="B1512" s="5608"/>
      <c r="C1512" s="5614"/>
      <c r="D1512" s="5614"/>
      <c r="E1512" s="4927" t="s">
        <v>666</v>
      </c>
      <c r="F1512" s="4928">
        <f t="shared" ref="F1512:F1515" si="175">SUM(G1512:J1512)</f>
        <v>4316</v>
      </c>
      <c r="G1512" s="4928">
        <v>4316</v>
      </c>
      <c r="H1512" s="4928"/>
      <c r="I1512" s="4928"/>
      <c r="J1512" s="4929"/>
    </row>
    <row r="1513" spans="1:10" s="4930" customFormat="1" ht="14.1" customHeight="1">
      <c r="A1513" s="5605"/>
      <c r="B1513" s="5608"/>
      <c r="C1513" s="5614"/>
      <c r="D1513" s="5614"/>
      <c r="E1513" s="4927" t="s">
        <v>667</v>
      </c>
      <c r="F1513" s="4928">
        <f t="shared" si="175"/>
        <v>1079</v>
      </c>
      <c r="G1513" s="4928">
        <v>1079</v>
      </c>
      <c r="H1513" s="4928"/>
      <c r="I1513" s="4928"/>
      <c r="J1513" s="4929"/>
    </row>
    <row r="1514" spans="1:10" s="4930" customFormat="1" ht="14.1" customHeight="1">
      <c r="A1514" s="5605"/>
      <c r="B1514" s="5608"/>
      <c r="C1514" s="5614"/>
      <c r="D1514" s="5614"/>
      <c r="E1514" s="4927" t="s">
        <v>704</v>
      </c>
      <c r="F1514" s="4928">
        <f t="shared" si="175"/>
        <v>27930</v>
      </c>
      <c r="G1514" s="4928">
        <v>27930</v>
      </c>
      <c r="H1514" s="4928"/>
      <c r="I1514" s="4928"/>
      <c r="J1514" s="4929"/>
    </row>
    <row r="1515" spans="1:10" s="4930" customFormat="1" ht="14.1" customHeight="1">
      <c r="A1515" s="5605"/>
      <c r="B1515" s="5608"/>
      <c r="C1515" s="5614"/>
      <c r="D1515" s="5614"/>
      <c r="E1515" s="4927" t="s">
        <v>706</v>
      </c>
      <c r="F1515" s="4928">
        <f t="shared" si="175"/>
        <v>6982</v>
      </c>
      <c r="G1515" s="4928">
        <v>6982</v>
      </c>
      <c r="H1515" s="4928"/>
      <c r="I1515" s="4928"/>
      <c r="J1515" s="4929"/>
    </row>
    <row r="1516" spans="1:10" s="4930" customFormat="1" ht="15" customHeight="1">
      <c r="A1516" s="5606"/>
      <c r="B1516" s="5609"/>
      <c r="C1516" s="5615"/>
      <c r="D1516" s="5615"/>
      <c r="E1516" s="4931" t="s">
        <v>1156</v>
      </c>
      <c r="F1516" s="4922">
        <f>SUM(F1517:F1518)</f>
        <v>0</v>
      </c>
      <c r="G1516" s="4922">
        <f>SUM(G1517:G1518)</f>
        <v>0</v>
      </c>
      <c r="H1516" s="4922">
        <f>SUM(H1517:H1518)</f>
        <v>0</v>
      </c>
      <c r="I1516" s="4922">
        <f>SUM(I1517:I1518)</f>
        <v>0</v>
      </c>
      <c r="J1516" s="4923">
        <f>SUM(J1517:J1518)</f>
        <v>0</v>
      </c>
    </row>
    <row r="1517" spans="1:10" s="4920" customFormat="1" ht="15" hidden="1" customHeight="1">
      <c r="A1517" s="4988"/>
      <c r="B1517" s="4989"/>
      <c r="C1517" s="4974"/>
      <c r="D1517" s="4974"/>
      <c r="E1517" s="4927"/>
      <c r="F1517" s="4928">
        <f>SUM(G1517:J1517)</f>
        <v>0</v>
      </c>
      <c r="G1517" s="4928"/>
      <c r="H1517" s="4928"/>
      <c r="I1517" s="4928"/>
      <c r="J1517" s="4929"/>
    </row>
    <row r="1518" spans="1:10" s="4920" customFormat="1" ht="15" hidden="1" customHeight="1">
      <c r="A1518" s="4975"/>
      <c r="B1518" s="4976"/>
      <c r="C1518" s="4978"/>
      <c r="D1518" s="4978"/>
      <c r="E1518" s="4915"/>
      <c r="F1518" s="4998">
        <f>SUM(G1518:J1518)</f>
        <v>0</v>
      </c>
      <c r="G1518" s="4998"/>
      <c r="H1518" s="4998"/>
      <c r="I1518" s="4998"/>
      <c r="J1518" s="4999"/>
    </row>
    <row r="1519" spans="1:10" s="4930" customFormat="1" ht="22.5">
      <c r="A1519" s="5604" t="s">
        <v>1164</v>
      </c>
      <c r="B1519" s="5607" t="s">
        <v>1273</v>
      </c>
      <c r="C1519" s="5613" t="s">
        <v>412</v>
      </c>
      <c r="D1519" s="5613" t="s">
        <v>417</v>
      </c>
      <c r="E1519" s="4916" t="s">
        <v>1152</v>
      </c>
      <c r="F1519" s="4917">
        <f>SUM(F1520,F1539)</f>
        <v>74100</v>
      </c>
      <c r="G1519" s="4917">
        <f>SUM(G1520,G1539)</f>
        <v>74100</v>
      </c>
      <c r="H1519" s="4917">
        <f>SUM(H1520,H1539)</f>
        <v>0</v>
      </c>
      <c r="I1519" s="4917">
        <f>SUM(I1520,I1539)</f>
        <v>0</v>
      </c>
      <c r="J1519" s="4918">
        <f>SUM(J1520,J1539)</f>
        <v>0</v>
      </c>
    </row>
    <row r="1520" spans="1:10" s="4930" customFormat="1" ht="21">
      <c r="A1520" s="5605"/>
      <c r="B1520" s="5608"/>
      <c r="C1520" s="5614"/>
      <c r="D1520" s="5614"/>
      <c r="E1520" s="4921" t="s">
        <v>1153</v>
      </c>
      <c r="F1520" s="4922">
        <f>SUM(F1521,F1532)</f>
        <v>74100</v>
      </c>
      <c r="G1520" s="4922">
        <f>SUM(G1521,G1532)</f>
        <v>74100</v>
      </c>
      <c r="H1520" s="4922">
        <f>SUM(H1521,H1532)</f>
        <v>0</v>
      </c>
      <c r="I1520" s="4922">
        <f>SUM(I1521,I1532)</f>
        <v>0</v>
      </c>
      <c r="J1520" s="4923">
        <f>SUM(J1521,J1532)</f>
        <v>0</v>
      </c>
    </row>
    <row r="1521" spans="1:10" s="4930" customFormat="1" ht="22.5">
      <c r="A1521" s="5605"/>
      <c r="B1521" s="5608"/>
      <c r="C1521" s="5614"/>
      <c r="D1521" s="5614"/>
      <c r="E1521" s="4924" t="s">
        <v>1154</v>
      </c>
      <c r="F1521" s="4925">
        <f>SUM(F1522:F1531)</f>
        <v>59100</v>
      </c>
      <c r="G1521" s="4925">
        <f>SUM(G1522:G1531)</f>
        <v>59100</v>
      </c>
      <c r="H1521" s="4925">
        <f>SUM(H1522:H1531)</f>
        <v>0</v>
      </c>
      <c r="I1521" s="4925">
        <f>SUM(I1522:I1531)</f>
        <v>0</v>
      </c>
      <c r="J1521" s="4926">
        <f>SUM(J1522:J1531)</f>
        <v>0</v>
      </c>
    </row>
    <row r="1522" spans="1:10" s="4930" customFormat="1" ht="15" customHeight="1">
      <c r="A1522" s="5605"/>
      <c r="B1522" s="5608"/>
      <c r="C1522" s="5614"/>
      <c r="D1522" s="5614"/>
      <c r="E1522" s="4927" t="s">
        <v>649</v>
      </c>
      <c r="F1522" s="4928">
        <f t="shared" ref="F1522:F1531" si="176">SUM(G1522:J1522)</f>
        <v>39200</v>
      </c>
      <c r="G1522" s="4928">
        <v>39200</v>
      </c>
      <c r="H1522" s="4928"/>
      <c r="I1522" s="4928"/>
      <c r="J1522" s="4929"/>
    </row>
    <row r="1523" spans="1:10" s="4930" customFormat="1" ht="15" customHeight="1">
      <c r="A1523" s="5605"/>
      <c r="B1523" s="5608"/>
      <c r="C1523" s="5614"/>
      <c r="D1523" s="5614"/>
      <c r="E1523" s="4927" t="s">
        <v>650</v>
      </c>
      <c r="F1523" s="4928">
        <f t="shared" si="176"/>
        <v>9800</v>
      </c>
      <c r="G1523" s="4928">
        <v>9800</v>
      </c>
      <c r="H1523" s="4928"/>
      <c r="I1523" s="4928"/>
      <c r="J1523" s="4929"/>
    </row>
    <row r="1524" spans="1:10" s="4930" customFormat="1" ht="15" customHeight="1">
      <c r="A1524" s="5605"/>
      <c r="B1524" s="5608"/>
      <c r="C1524" s="5614"/>
      <c r="D1524" s="5614"/>
      <c r="E1524" s="4927" t="s">
        <v>653</v>
      </c>
      <c r="F1524" s="4928">
        <f t="shared" si="176"/>
        <v>6800</v>
      </c>
      <c r="G1524" s="4928">
        <v>6800</v>
      </c>
      <c r="H1524" s="4928"/>
      <c r="I1524" s="4928"/>
      <c r="J1524" s="4929"/>
    </row>
    <row r="1525" spans="1:10" s="4930" customFormat="1" ht="15" customHeight="1">
      <c r="A1525" s="5605"/>
      <c r="B1525" s="5608"/>
      <c r="C1525" s="5614"/>
      <c r="D1525" s="5614"/>
      <c r="E1525" s="4927" t="s">
        <v>654</v>
      </c>
      <c r="F1525" s="4928">
        <f t="shared" si="176"/>
        <v>1700</v>
      </c>
      <c r="G1525" s="4928">
        <v>1700</v>
      </c>
      <c r="H1525" s="4928"/>
      <c r="I1525" s="4928"/>
      <c r="J1525" s="4929"/>
    </row>
    <row r="1526" spans="1:10" s="4930" customFormat="1" ht="15" customHeight="1">
      <c r="A1526" s="5605"/>
      <c r="B1526" s="5608"/>
      <c r="C1526" s="5614"/>
      <c r="D1526" s="5614"/>
      <c r="E1526" s="4927" t="s">
        <v>655</v>
      </c>
      <c r="F1526" s="4928">
        <f t="shared" si="176"/>
        <v>960</v>
      </c>
      <c r="G1526" s="4928">
        <v>960</v>
      </c>
      <c r="H1526" s="4928"/>
      <c r="I1526" s="4928"/>
      <c r="J1526" s="4929"/>
    </row>
    <row r="1527" spans="1:10" s="4930" customFormat="1" ht="15" customHeight="1">
      <c r="A1527" s="5605"/>
      <c r="B1527" s="5608"/>
      <c r="C1527" s="5614"/>
      <c r="D1527" s="5614"/>
      <c r="E1527" s="4927" t="s">
        <v>656</v>
      </c>
      <c r="F1527" s="4928">
        <f t="shared" si="176"/>
        <v>240</v>
      </c>
      <c r="G1527" s="4928">
        <v>240</v>
      </c>
      <c r="H1527" s="4928"/>
      <c r="I1527" s="4928"/>
      <c r="J1527" s="4929"/>
    </row>
    <row r="1528" spans="1:10" s="4930" customFormat="1" ht="15" hidden="1" customHeight="1">
      <c r="A1528" s="5605"/>
      <c r="B1528" s="5608"/>
      <c r="C1528" s="5614"/>
      <c r="D1528" s="5614"/>
      <c r="E1528" s="4927" t="s">
        <v>657</v>
      </c>
      <c r="F1528" s="4928">
        <f t="shared" si="176"/>
        <v>0</v>
      </c>
      <c r="G1528" s="4928"/>
      <c r="H1528" s="4928"/>
      <c r="I1528" s="4928"/>
      <c r="J1528" s="4929"/>
    </row>
    <row r="1529" spans="1:10" s="4930" customFormat="1" ht="15" hidden="1" customHeight="1">
      <c r="A1529" s="5605"/>
      <c r="B1529" s="5608"/>
      <c r="C1529" s="5614"/>
      <c r="D1529" s="5614"/>
      <c r="E1529" s="4927" t="s">
        <v>658</v>
      </c>
      <c r="F1529" s="4928">
        <f t="shared" si="176"/>
        <v>0</v>
      </c>
      <c r="G1529" s="4928"/>
      <c r="H1529" s="4928"/>
      <c r="I1529" s="4928"/>
      <c r="J1529" s="4929"/>
    </row>
    <row r="1530" spans="1:10" s="4930" customFormat="1" ht="15" customHeight="1">
      <c r="A1530" s="5605"/>
      <c r="B1530" s="5608"/>
      <c r="C1530" s="5614"/>
      <c r="D1530" s="5614"/>
      <c r="E1530" s="4927" t="s">
        <v>676</v>
      </c>
      <c r="F1530" s="4928">
        <f t="shared" si="176"/>
        <v>320</v>
      </c>
      <c r="G1530" s="4928">
        <v>320</v>
      </c>
      <c r="H1530" s="4928"/>
      <c r="I1530" s="4928"/>
      <c r="J1530" s="4929"/>
    </row>
    <row r="1531" spans="1:10" s="4930" customFormat="1" ht="15" customHeight="1">
      <c r="A1531" s="5605"/>
      <c r="B1531" s="5608"/>
      <c r="C1531" s="5614"/>
      <c r="D1531" s="5614"/>
      <c r="E1531" s="4927" t="s">
        <v>677</v>
      </c>
      <c r="F1531" s="4928">
        <f t="shared" si="176"/>
        <v>80</v>
      </c>
      <c r="G1531" s="4928">
        <v>80</v>
      </c>
      <c r="H1531" s="4928"/>
      <c r="I1531" s="4928"/>
      <c r="J1531" s="4929"/>
    </row>
    <row r="1532" spans="1:10" s="4930" customFormat="1" ht="20.25" customHeight="1">
      <c r="A1532" s="5605"/>
      <c r="B1532" s="5608"/>
      <c r="C1532" s="5614"/>
      <c r="D1532" s="5614"/>
      <c r="E1532" s="4924" t="s">
        <v>1155</v>
      </c>
      <c r="F1532" s="4925">
        <f>SUM(F1533:F1538)</f>
        <v>15000</v>
      </c>
      <c r="G1532" s="4925">
        <f>SUM(G1533:G1538)</f>
        <v>15000</v>
      </c>
      <c r="H1532" s="4925">
        <f>SUM(H1533:H1538)</f>
        <v>0</v>
      </c>
      <c r="I1532" s="4925">
        <f>SUM(I1533:I1538)</f>
        <v>0</v>
      </c>
      <c r="J1532" s="4926">
        <f>SUM(J1533:J1538)</f>
        <v>0</v>
      </c>
    </row>
    <row r="1533" spans="1:10" s="4930" customFormat="1" ht="15" hidden="1" customHeight="1">
      <c r="A1533" s="5605"/>
      <c r="B1533" s="5608"/>
      <c r="C1533" s="5614"/>
      <c r="D1533" s="5614"/>
      <c r="E1533" s="4927" t="s">
        <v>662</v>
      </c>
      <c r="F1533" s="4928">
        <f t="shared" ref="F1533:F1538" si="177">SUM(G1533:J1533)</f>
        <v>0</v>
      </c>
      <c r="G1533" s="4928"/>
      <c r="H1533" s="4928"/>
      <c r="I1533" s="4928"/>
      <c r="J1533" s="4929"/>
    </row>
    <row r="1534" spans="1:10" s="4930" customFormat="1" ht="15" hidden="1" customHeight="1">
      <c r="A1534" s="5605"/>
      <c r="B1534" s="5608"/>
      <c r="C1534" s="5614"/>
      <c r="D1534" s="5614"/>
      <c r="E1534" s="4927" t="s">
        <v>663</v>
      </c>
      <c r="F1534" s="4928">
        <f t="shared" si="177"/>
        <v>0</v>
      </c>
      <c r="G1534" s="4928"/>
      <c r="H1534" s="4928"/>
      <c r="I1534" s="4928"/>
      <c r="J1534" s="4929"/>
    </row>
    <row r="1535" spans="1:10" s="4930" customFormat="1" ht="15" hidden="1" customHeight="1">
      <c r="A1535" s="5605"/>
      <c r="B1535" s="5608"/>
      <c r="C1535" s="5614"/>
      <c r="D1535" s="5614"/>
      <c r="E1535" s="4927" t="s">
        <v>666</v>
      </c>
      <c r="F1535" s="4928">
        <f t="shared" si="177"/>
        <v>0</v>
      </c>
      <c r="G1535" s="4928"/>
      <c r="H1535" s="4928"/>
      <c r="I1535" s="4928"/>
      <c r="J1535" s="4929"/>
    </row>
    <row r="1536" spans="1:10" s="4930" customFormat="1" ht="15" hidden="1" customHeight="1">
      <c r="A1536" s="5605"/>
      <c r="B1536" s="5608"/>
      <c r="C1536" s="5614"/>
      <c r="D1536" s="5614"/>
      <c r="E1536" s="4927" t="s">
        <v>667</v>
      </c>
      <c r="F1536" s="4928">
        <f t="shared" si="177"/>
        <v>0</v>
      </c>
      <c r="G1536" s="4928"/>
      <c r="H1536" s="4928"/>
      <c r="I1536" s="4928"/>
      <c r="J1536" s="4929"/>
    </row>
    <row r="1537" spans="1:11" s="4930" customFormat="1" ht="15" customHeight="1">
      <c r="A1537" s="5605"/>
      <c r="B1537" s="5608"/>
      <c r="C1537" s="5614"/>
      <c r="D1537" s="5614"/>
      <c r="E1537" s="4927" t="s">
        <v>704</v>
      </c>
      <c r="F1537" s="4928">
        <f t="shared" si="177"/>
        <v>12000</v>
      </c>
      <c r="G1537" s="4928">
        <v>12000</v>
      </c>
      <c r="H1537" s="4928"/>
      <c r="I1537" s="4928"/>
      <c r="J1537" s="4929"/>
    </row>
    <row r="1538" spans="1:11" s="4930" customFormat="1" ht="15" customHeight="1">
      <c r="A1538" s="5605"/>
      <c r="B1538" s="5608"/>
      <c r="C1538" s="5614"/>
      <c r="D1538" s="5614"/>
      <c r="E1538" s="4927" t="s">
        <v>706</v>
      </c>
      <c r="F1538" s="4928">
        <f t="shared" si="177"/>
        <v>3000</v>
      </c>
      <c r="G1538" s="4928">
        <v>3000</v>
      </c>
      <c r="H1538" s="4928"/>
      <c r="I1538" s="4928"/>
      <c r="J1538" s="4929"/>
    </row>
    <row r="1539" spans="1:11" s="4930" customFormat="1" ht="15.75" customHeight="1" thickBot="1">
      <c r="A1539" s="5606"/>
      <c r="B1539" s="5609"/>
      <c r="C1539" s="5615"/>
      <c r="D1539" s="5615"/>
      <c r="E1539" s="4931" t="s">
        <v>1156</v>
      </c>
      <c r="F1539" s="4922">
        <f>SUM(F1540:F1541)</f>
        <v>0</v>
      </c>
      <c r="G1539" s="4922">
        <f>SUM(G1540:G1541)</f>
        <v>0</v>
      </c>
      <c r="H1539" s="4922">
        <f>SUM(H1540:H1541)</f>
        <v>0</v>
      </c>
      <c r="I1539" s="4922">
        <f>SUM(I1540:I1541)</f>
        <v>0</v>
      </c>
      <c r="J1539" s="4923">
        <f>SUM(J1540:J1541)</f>
        <v>0</v>
      </c>
    </row>
    <row r="1540" spans="1:11" s="4930" customFormat="1" ht="15" hidden="1" customHeight="1" thickBot="1">
      <c r="A1540" s="4988"/>
      <c r="B1540" s="4989"/>
      <c r="C1540" s="4974"/>
      <c r="D1540" s="4974"/>
      <c r="E1540" s="4927"/>
      <c r="F1540" s="4928">
        <f>SUM(G1540:J1540)</f>
        <v>0</v>
      </c>
      <c r="G1540" s="4928"/>
      <c r="H1540" s="4928"/>
      <c r="I1540" s="4928"/>
      <c r="J1540" s="4929"/>
    </row>
    <row r="1541" spans="1:11" s="4930" customFormat="1" ht="15" hidden="1" customHeight="1" thickBot="1">
      <c r="A1541" s="4988"/>
      <c r="B1541" s="4989"/>
      <c r="C1541" s="4974"/>
      <c r="D1541" s="4974"/>
      <c r="E1541" s="4933"/>
      <c r="F1541" s="4928">
        <f>SUM(G1541:J1541)</f>
        <v>0</v>
      </c>
      <c r="G1541" s="4928"/>
      <c r="H1541" s="4928"/>
      <c r="I1541" s="4928"/>
      <c r="J1541" s="4929"/>
    </row>
    <row r="1542" spans="1:11" ht="24.95" customHeight="1" thickBot="1">
      <c r="A1542" s="4912" t="s">
        <v>1274</v>
      </c>
      <c r="B1542" s="5624" t="s">
        <v>1275</v>
      </c>
      <c r="C1542" s="5624"/>
      <c r="D1542" s="5624"/>
      <c r="E1542" s="5624"/>
      <c r="F1542" s="4972">
        <f>F1544+F1601+F1619+F1660+F1586</f>
        <v>17403399</v>
      </c>
      <c r="G1542" s="4972">
        <f t="shared" ref="G1542:J1542" si="178">G1544+G1601+G1619+G1660+G1586</f>
        <v>1437208</v>
      </c>
      <c r="H1542" s="4972">
        <f t="shared" si="178"/>
        <v>15253955</v>
      </c>
      <c r="I1542" s="4972">
        <f t="shared" si="178"/>
        <v>712236</v>
      </c>
      <c r="J1542" s="4973">
        <f t="shared" si="178"/>
        <v>0</v>
      </c>
      <c r="K1542" s="401"/>
    </row>
    <row r="1543" spans="1:11" s="397" customFormat="1" ht="15" customHeight="1">
      <c r="A1543" s="5617"/>
      <c r="B1543" s="5618"/>
      <c r="C1543" s="5618"/>
      <c r="D1543" s="5618"/>
      <c r="E1543" s="5618"/>
      <c r="F1543" s="5618"/>
      <c r="G1543" s="5618"/>
      <c r="H1543" s="5618"/>
      <c r="I1543" s="5618"/>
      <c r="J1543" s="5619"/>
    </row>
    <row r="1544" spans="1:11" s="397" customFormat="1" ht="22.5">
      <c r="A1544" s="5638" t="s">
        <v>1150</v>
      </c>
      <c r="B1544" s="5639" t="s">
        <v>1276</v>
      </c>
      <c r="C1544" s="5640">
        <v>801</v>
      </c>
      <c r="D1544" s="5641" t="s">
        <v>866</v>
      </c>
      <c r="E1544" s="4916" t="s">
        <v>1152</v>
      </c>
      <c r="F1544" s="4917">
        <f>SUM(F1545,F1583)</f>
        <v>14244730</v>
      </c>
      <c r="G1544" s="4917">
        <f>SUM(G1545,G1583)</f>
        <v>1424471</v>
      </c>
      <c r="H1544" s="4917">
        <f>SUM(H1545,H1583)</f>
        <v>12108023</v>
      </c>
      <c r="I1544" s="4917">
        <f>SUM(I1545,I1583)</f>
        <v>712236</v>
      </c>
      <c r="J1544" s="4918">
        <f>SUM(J1545,J1583)</f>
        <v>0</v>
      </c>
    </row>
    <row r="1545" spans="1:11" s="397" customFormat="1" ht="21">
      <c r="A1545" s="5638"/>
      <c r="B1545" s="5639"/>
      <c r="C1545" s="5640"/>
      <c r="D1545" s="5641"/>
      <c r="E1545" s="4921" t="s">
        <v>1153</v>
      </c>
      <c r="F1545" s="4922">
        <f>SUM(F1546,F1551,F1566)</f>
        <v>14244730</v>
      </c>
      <c r="G1545" s="4922">
        <f>SUM(G1546,G1551,G1566)</f>
        <v>1424471</v>
      </c>
      <c r="H1545" s="4922">
        <f>SUM(H1546,H1551,H1566)</f>
        <v>12108023</v>
      </c>
      <c r="I1545" s="4922">
        <f>SUM(I1546,I1551,I1566)</f>
        <v>712236</v>
      </c>
      <c r="J1545" s="4923">
        <f>SUM(J1546,J1551,J1566)</f>
        <v>0</v>
      </c>
    </row>
    <row r="1546" spans="1:11" s="397" customFormat="1" ht="15" customHeight="1">
      <c r="A1546" s="5638"/>
      <c r="B1546" s="5639"/>
      <c r="C1546" s="5640"/>
      <c r="D1546" s="5641"/>
      <c r="E1546" s="4924" t="s">
        <v>1161</v>
      </c>
      <c r="F1546" s="4925">
        <f>SUM(F1547:F1550)</f>
        <v>1182096</v>
      </c>
      <c r="G1546" s="4925">
        <f>SUM(G1547:G1550)</f>
        <v>118208</v>
      </c>
      <c r="H1546" s="4925">
        <f>SUM(H1547:H1550)</f>
        <v>1004783</v>
      </c>
      <c r="I1546" s="4925">
        <f>SUM(I1547:I1550)</f>
        <v>59105</v>
      </c>
      <c r="J1546" s="4926">
        <f>SUM(J1547:J1550)</f>
        <v>0</v>
      </c>
    </row>
    <row r="1547" spans="1:11" s="397" customFormat="1" ht="14.1" customHeight="1">
      <c r="A1547" s="5638"/>
      <c r="B1547" s="5639"/>
      <c r="C1547" s="5640"/>
      <c r="D1547" s="5641"/>
      <c r="E1547" s="4948" t="s">
        <v>687</v>
      </c>
      <c r="F1547" s="4928">
        <f>SUM(G1547:J1547)</f>
        <v>372053.01</v>
      </c>
      <c r="G1547" s="4928"/>
      <c r="H1547" s="4928">
        <v>372053.01</v>
      </c>
      <c r="I1547" s="4928"/>
      <c r="J1547" s="4929"/>
    </row>
    <row r="1548" spans="1:11" s="397" customFormat="1" ht="14.1" customHeight="1">
      <c r="A1548" s="5638"/>
      <c r="B1548" s="5639"/>
      <c r="C1548" s="5640"/>
      <c r="D1548" s="5641"/>
      <c r="E1548" s="4948" t="s">
        <v>715</v>
      </c>
      <c r="F1548" s="4928">
        <f t="shared" ref="F1548:F1550" si="179">SUM(G1548:J1548)</f>
        <v>65654.77</v>
      </c>
      <c r="G1548" s="4928">
        <v>43769.18</v>
      </c>
      <c r="H1548" s="4928"/>
      <c r="I1548" s="4928">
        <v>21885.59</v>
      </c>
      <c r="J1548" s="4929"/>
    </row>
    <row r="1549" spans="1:11" s="397" customFormat="1" ht="14.1" customHeight="1">
      <c r="A1549" s="5638"/>
      <c r="B1549" s="5639"/>
      <c r="C1549" s="5640"/>
      <c r="D1549" s="5641"/>
      <c r="E1549" s="4948" t="s">
        <v>119</v>
      </c>
      <c r="F1549" s="4928">
        <f t="shared" si="179"/>
        <v>632729.99</v>
      </c>
      <c r="G1549" s="4928"/>
      <c r="H1549" s="4928">
        <v>632729.99</v>
      </c>
      <c r="I1549" s="4928"/>
      <c r="J1549" s="4929"/>
    </row>
    <row r="1550" spans="1:11" s="397" customFormat="1" ht="14.1" customHeight="1">
      <c r="A1550" s="5638"/>
      <c r="B1550" s="5639"/>
      <c r="C1550" s="5640"/>
      <c r="D1550" s="5641"/>
      <c r="E1550" s="4948" t="s">
        <v>95</v>
      </c>
      <c r="F1550" s="4928">
        <f t="shared" si="179"/>
        <v>111658.23000000001</v>
      </c>
      <c r="G1550" s="4928">
        <v>74438.820000000007</v>
      </c>
      <c r="H1550" s="4928"/>
      <c r="I1550" s="4928">
        <v>37219.410000000003</v>
      </c>
      <c r="J1550" s="4929"/>
    </row>
    <row r="1551" spans="1:11" s="397" customFormat="1" ht="22.5">
      <c r="A1551" s="5638"/>
      <c r="B1551" s="5639"/>
      <c r="C1551" s="5640"/>
      <c r="D1551" s="5641"/>
      <c r="E1551" s="4924" t="s">
        <v>1154</v>
      </c>
      <c r="F1551" s="4925">
        <f>SUM(F1552:F1565)</f>
        <v>922519.2</v>
      </c>
      <c r="G1551" s="4925">
        <f>SUM(G1552:G1565)</f>
        <v>92251.520000000004</v>
      </c>
      <c r="H1551" s="4925">
        <f>SUM(H1552:H1565)</f>
        <v>784142.39999999991</v>
      </c>
      <c r="I1551" s="4925">
        <f>SUM(I1552:I1565)</f>
        <v>46125.279999999999</v>
      </c>
      <c r="J1551" s="4926">
        <f>SUM(J1552:J1565)</f>
        <v>0</v>
      </c>
    </row>
    <row r="1552" spans="1:11" s="397" customFormat="1" ht="12.95" customHeight="1">
      <c r="A1552" s="5638"/>
      <c r="B1552" s="5639"/>
      <c r="C1552" s="5640"/>
      <c r="D1552" s="5641"/>
      <c r="E1552" s="4927" t="s">
        <v>692</v>
      </c>
      <c r="F1552" s="4928">
        <f t="shared" ref="F1552:F1565" si="180">SUM(G1552:J1552)</f>
        <v>437138.85</v>
      </c>
      <c r="G1552" s="4928"/>
      <c r="H1552" s="4928">
        <v>437138.85</v>
      </c>
      <c r="I1552" s="4928"/>
      <c r="J1552" s="4929"/>
    </row>
    <row r="1553" spans="1:10" s="397" customFormat="1" ht="12.95" customHeight="1">
      <c r="A1553" s="5638"/>
      <c r="B1553" s="5639"/>
      <c r="C1553" s="5640"/>
      <c r="D1553" s="5641"/>
      <c r="E1553" s="4927" t="s">
        <v>650</v>
      </c>
      <c r="F1553" s="4928">
        <f t="shared" si="180"/>
        <v>77142.149999999994</v>
      </c>
      <c r="G1553" s="4928">
        <v>51428.1</v>
      </c>
      <c r="H1553" s="4928"/>
      <c r="I1553" s="4928">
        <v>25714.05</v>
      </c>
      <c r="J1553" s="4929"/>
    </row>
    <row r="1554" spans="1:10" s="397" customFormat="1" ht="12.95" customHeight="1">
      <c r="A1554" s="5638"/>
      <c r="B1554" s="5639"/>
      <c r="C1554" s="5640"/>
      <c r="D1554" s="5641"/>
      <c r="E1554" s="4927" t="s">
        <v>693</v>
      </c>
      <c r="F1554" s="4928">
        <f t="shared" si="180"/>
        <v>40800</v>
      </c>
      <c r="G1554" s="4928"/>
      <c r="H1554" s="4928">
        <v>40800</v>
      </c>
      <c r="I1554" s="4928"/>
      <c r="J1554" s="4929"/>
    </row>
    <row r="1555" spans="1:10" s="397" customFormat="1" ht="12.95" customHeight="1">
      <c r="A1555" s="5638"/>
      <c r="B1555" s="5639"/>
      <c r="C1555" s="5640"/>
      <c r="D1555" s="5641"/>
      <c r="E1555" s="4927" t="s">
        <v>652</v>
      </c>
      <c r="F1555" s="4928">
        <f t="shared" si="180"/>
        <v>7200</v>
      </c>
      <c r="G1555" s="4928">
        <v>4800</v>
      </c>
      <c r="H1555" s="4928"/>
      <c r="I1555" s="4928">
        <v>2400</v>
      </c>
      <c r="J1555" s="4929"/>
    </row>
    <row r="1556" spans="1:10" s="397" customFormat="1" ht="12.95" customHeight="1">
      <c r="A1556" s="5638"/>
      <c r="B1556" s="5639"/>
      <c r="C1556" s="5640"/>
      <c r="D1556" s="5641"/>
      <c r="E1556" s="4927" t="s">
        <v>694</v>
      </c>
      <c r="F1556" s="4928">
        <f t="shared" si="180"/>
        <v>110065.01</v>
      </c>
      <c r="G1556" s="4928"/>
      <c r="H1556" s="4928">
        <v>110065.01</v>
      </c>
      <c r="I1556" s="4928"/>
      <c r="J1556" s="4929"/>
    </row>
    <row r="1557" spans="1:10" s="397" customFormat="1" ht="12.95" customHeight="1">
      <c r="A1557" s="5638"/>
      <c r="B1557" s="5639"/>
      <c r="C1557" s="5640"/>
      <c r="D1557" s="5641"/>
      <c r="E1557" s="4927" t="s">
        <v>654</v>
      </c>
      <c r="F1557" s="4928">
        <f t="shared" si="180"/>
        <v>19423.23</v>
      </c>
      <c r="G1557" s="4928">
        <v>12948.82</v>
      </c>
      <c r="H1557" s="4928"/>
      <c r="I1557" s="4928">
        <v>6474.41</v>
      </c>
      <c r="J1557" s="4929"/>
    </row>
    <row r="1558" spans="1:10" s="397" customFormat="1" ht="12.95" customHeight="1">
      <c r="A1558" s="5638"/>
      <c r="B1558" s="5639"/>
      <c r="C1558" s="5640"/>
      <c r="D1558" s="5641"/>
      <c r="E1558" s="4927" t="s">
        <v>695</v>
      </c>
      <c r="F1558" s="4928">
        <f t="shared" si="180"/>
        <v>15686.99</v>
      </c>
      <c r="G1558" s="4928"/>
      <c r="H1558" s="4928">
        <v>15686.99</v>
      </c>
      <c r="I1558" s="4928"/>
      <c r="J1558" s="4929"/>
    </row>
    <row r="1559" spans="1:10" s="397" customFormat="1" ht="12.95" customHeight="1">
      <c r="A1559" s="5638"/>
      <c r="B1559" s="5639"/>
      <c r="C1559" s="5640"/>
      <c r="D1559" s="5641"/>
      <c r="E1559" s="4927" t="s">
        <v>656</v>
      </c>
      <c r="F1559" s="4928">
        <f t="shared" si="180"/>
        <v>2768.29</v>
      </c>
      <c r="G1559" s="4928">
        <v>1845.53</v>
      </c>
      <c r="H1559" s="4928"/>
      <c r="I1559" s="4928">
        <v>922.76</v>
      </c>
      <c r="J1559" s="4929"/>
    </row>
    <row r="1560" spans="1:10" s="397" customFormat="1" ht="12.95" customHeight="1">
      <c r="A1560" s="5638"/>
      <c r="B1560" s="5639"/>
      <c r="C1560" s="5640"/>
      <c r="D1560" s="5641"/>
      <c r="E1560" s="4927" t="s">
        <v>801</v>
      </c>
      <c r="F1560" s="4928">
        <f t="shared" si="180"/>
        <v>8500</v>
      </c>
      <c r="G1560" s="4928"/>
      <c r="H1560" s="4928">
        <v>8500</v>
      </c>
      <c r="I1560" s="4928"/>
      <c r="J1560" s="4929"/>
    </row>
    <row r="1561" spans="1:10" s="397" customFormat="1" ht="12.95" customHeight="1">
      <c r="A1561" s="5638"/>
      <c r="B1561" s="5639"/>
      <c r="C1561" s="5640"/>
      <c r="D1561" s="5641"/>
      <c r="E1561" s="4927" t="s">
        <v>658</v>
      </c>
      <c r="F1561" s="4928">
        <f t="shared" si="180"/>
        <v>1500</v>
      </c>
      <c r="G1561" s="4928">
        <v>1000</v>
      </c>
      <c r="H1561" s="4928"/>
      <c r="I1561" s="4928">
        <v>500</v>
      </c>
      <c r="J1561" s="4929"/>
    </row>
    <row r="1562" spans="1:10" s="397" customFormat="1" ht="12.95" customHeight="1">
      <c r="A1562" s="5638"/>
      <c r="B1562" s="5639"/>
      <c r="C1562" s="5640"/>
      <c r="D1562" s="5641"/>
      <c r="E1562" s="4927" t="s">
        <v>711</v>
      </c>
      <c r="F1562" s="4928">
        <f t="shared" si="180"/>
        <v>9605.34</v>
      </c>
      <c r="G1562" s="4928"/>
      <c r="H1562" s="4928">
        <v>9605.34</v>
      </c>
      <c r="I1562" s="4928"/>
      <c r="J1562" s="4929"/>
    </row>
    <row r="1563" spans="1:10" s="397" customFormat="1" ht="12.95" customHeight="1">
      <c r="A1563" s="5638"/>
      <c r="B1563" s="5639"/>
      <c r="C1563" s="5640"/>
      <c r="D1563" s="5641"/>
      <c r="E1563" s="4927" t="s">
        <v>677</v>
      </c>
      <c r="F1563" s="4928">
        <f t="shared" si="180"/>
        <v>1693.8</v>
      </c>
      <c r="G1563" s="4928">
        <v>1129.52</v>
      </c>
      <c r="H1563" s="4928"/>
      <c r="I1563" s="4928">
        <v>564.28</v>
      </c>
      <c r="J1563" s="4929"/>
    </row>
    <row r="1564" spans="1:10" s="397" customFormat="1" ht="12.95" customHeight="1">
      <c r="A1564" s="5638"/>
      <c r="B1564" s="5639"/>
      <c r="C1564" s="5640"/>
      <c r="D1564" s="5641"/>
      <c r="E1564" s="4927" t="s">
        <v>871</v>
      </c>
      <c r="F1564" s="4928">
        <f t="shared" si="180"/>
        <v>162346.21</v>
      </c>
      <c r="G1564" s="4928"/>
      <c r="H1564" s="4928">
        <v>162346.21</v>
      </c>
      <c r="I1564" s="4928"/>
      <c r="J1564" s="4929"/>
    </row>
    <row r="1565" spans="1:10" s="397" customFormat="1" ht="12.95" customHeight="1">
      <c r="A1565" s="5638"/>
      <c r="B1565" s="5639"/>
      <c r="C1565" s="5640"/>
      <c r="D1565" s="5641"/>
      <c r="E1565" s="4927" t="s">
        <v>872</v>
      </c>
      <c r="F1565" s="4928">
        <f t="shared" si="180"/>
        <v>28649.33</v>
      </c>
      <c r="G1565" s="4928">
        <v>19099.55</v>
      </c>
      <c r="H1565" s="4928"/>
      <c r="I1565" s="4928">
        <v>9549.7800000000007</v>
      </c>
      <c r="J1565" s="4929"/>
    </row>
    <row r="1566" spans="1:10" s="397" customFormat="1" ht="22.5">
      <c r="A1566" s="5638"/>
      <c r="B1566" s="5639"/>
      <c r="C1566" s="5640"/>
      <c r="D1566" s="5641"/>
      <c r="E1566" s="4924" t="s">
        <v>1155</v>
      </c>
      <c r="F1566" s="4925">
        <f>SUM(F1567:F1582)</f>
        <v>12140114.799999999</v>
      </c>
      <c r="G1566" s="4925">
        <f>SUM(G1567:G1582)</f>
        <v>1214011.48</v>
      </c>
      <c r="H1566" s="4925">
        <f>SUM(H1567:H1582)</f>
        <v>10319097.6</v>
      </c>
      <c r="I1566" s="4925">
        <f>SUM(I1567:I1582)</f>
        <v>607005.72</v>
      </c>
      <c r="J1566" s="4926">
        <f>SUM(J1567:J1582)</f>
        <v>0</v>
      </c>
    </row>
    <row r="1567" spans="1:10" s="4930" customFormat="1" ht="12.95" customHeight="1">
      <c r="A1567" s="5638"/>
      <c r="B1567" s="5639"/>
      <c r="C1567" s="5640"/>
      <c r="D1567" s="5641"/>
      <c r="E1567" s="4948" t="s">
        <v>697</v>
      </c>
      <c r="F1567" s="4928">
        <f t="shared" ref="F1567:F1582" si="181">SUM(G1567:J1567)</f>
        <v>11900</v>
      </c>
      <c r="G1567" s="4928"/>
      <c r="H1567" s="4928">
        <v>11900</v>
      </c>
      <c r="I1567" s="4928"/>
      <c r="J1567" s="4929"/>
    </row>
    <row r="1568" spans="1:10" s="4930" customFormat="1" ht="12.95" customHeight="1">
      <c r="A1568" s="5638"/>
      <c r="B1568" s="5639"/>
      <c r="C1568" s="5640"/>
      <c r="D1568" s="5641"/>
      <c r="E1568" s="4948" t="s">
        <v>663</v>
      </c>
      <c r="F1568" s="4928">
        <f t="shared" si="181"/>
        <v>2100</v>
      </c>
      <c r="G1568" s="4928">
        <v>1400</v>
      </c>
      <c r="H1568" s="4928"/>
      <c r="I1568" s="4928">
        <v>700</v>
      </c>
      <c r="J1568" s="4929"/>
    </row>
    <row r="1569" spans="1:10" s="4930" customFormat="1" ht="12.95" customHeight="1">
      <c r="A1569" s="5638"/>
      <c r="B1569" s="5639"/>
      <c r="C1569" s="5640"/>
      <c r="D1569" s="5641"/>
      <c r="E1569" s="4948" t="s">
        <v>867</v>
      </c>
      <c r="F1569" s="4928">
        <f t="shared" si="181"/>
        <v>1204110</v>
      </c>
      <c r="G1569" s="4928"/>
      <c r="H1569" s="4928">
        <v>1204110</v>
      </c>
      <c r="I1569" s="4928"/>
      <c r="J1569" s="4929"/>
    </row>
    <row r="1570" spans="1:10" s="4930" customFormat="1" ht="12.95" customHeight="1">
      <c r="A1570" s="5638"/>
      <c r="B1570" s="5639"/>
      <c r="C1570" s="5640"/>
      <c r="D1570" s="5641"/>
      <c r="E1570" s="4948" t="s">
        <v>810</v>
      </c>
      <c r="F1570" s="4928">
        <f t="shared" si="181"/>
        <v>212490</v>
      </c>
      <c r="G1570" s="4928">
        <v>141660</v>
      </c>
      <c r="H1570" s="4928"/>
      <c r="I1570" s="4928">
        <v>70830</v>
      </c>
      <c r="J1570" s="4929"/>
    </row>
    <row r="1571" spans="1:10" s="4930" customFormat="1" ht="12.95" hidden="1" customHeight="1">
      <c r="A1571" s="5638"/>
      <c r="B1571" s="5639"/>
      <c r="C1571" s="5640"/>
      <c r="D1571" s="5641"/>
      <c r="E1571" s="4948" t="s">
        <v>868</v>
      </c>
      <c r="F1571" s="4928">
        <f t="shared" si="181"/>
        <v>0</v>
      </c>
      <c r="G1571" s="4928"/>
      <c r="H1571" s="4928"/>
      <c r="I1571" s="4928"/>
      <c r="J1571" s="4929"/>
    </row>
    <row r="1572" spans="1:10" s="4930" customFormat="1" ht="12.95" hidden="1" customHeight="1">
      <c r="A1572" s="5638"/>
      <c r="B1572" s="5639"/>
      <c r="C1572" s="5640"/>
      <c r="D1572" s="5641"/>
      <c r="E1572" s="4948" t="s">
        <v>869</v>
      </c>
      <c r="F1572" s="4928">
        <f t="shared" si="181"/>
        <v>0</v>
      </c>
      <c r="G1572" s="4928"/>
      <c r="H1572" s="4928"/>
      <c r="I1572" s="4928"/>
      <c r="J1572" s="4929"/>
    </row>
    <row r="1573" spans="1:10" s="4930" customFormat="1" ht="12.95" customHeight="1">
      <c r="A1573" s="5638"/>
      <c r="B1573" s="5639"/>
      <c r="C1573" s="5640"/>
      <c r="D1573" s="5641"/>
      <c r="E1573" s="4948" t="s">
        <v>698</v>
      </c>
      <c r="F1573" s="4928">
        <f t="shared" si="181"/>
        <v>40173.64</v>
      </c>
      <c r="G1573" s="4928"/>
      <c r="H1573" s="4928">
        <v>40173.64</v>
      </c>
      <c r="I1573" s="4928"/>
      <c r="J1573" s="4929"/>
    </row>
    <row r="1574" spans="1:10" s="4930" customFormat="1" ht="12.95" customHeight="1">
      <c r="A1574" s="5638"/>
      <c r="B1574" s="5639"/>
      <c r="C1574" s="5640"/>
      <c r="D1574" s="5641"/>
      <c r="E1574" s="4948" t="s">
        <v>790</v>
      </c>
      <c r="F1574" s="4928">
        <f t="shared" si="181"/>
        <v>7089.4600000000009</v>
      </c>
      <c r="G1574" s="4928">
        <v>4726.3100000000004</v>
      </c>
      <c r="H1574" s="4928"/>
      <c r="I1574" s="4928">
        <v>2363.15</v>
      </c>
      <c r="J1574" s="4929"/>
    </row>
    <row r="1575" spans="1:10" s="4930" customFormat="1" ht="12.95" customHeight="1">
      <c r="A1575" s="5638"/>
      <c r="B1575" s="5639"/>
      <c r="C1575" s="5640"/>
      <c r="D1575" s="5641"/>
      <c r="E1575" s="4948" t="s">
        <v>700</v>
      </c>
      <c r="F1575" s="4928">
        <f t="shared" si="181"/>
        <v>8965247.5399999991</v>
      </c>
      <c r="G1575" s="4928"/>
      <c r="H1575" s="4928">
        <v>8965247.5399999991</v>
      </c>
      <c r="I1575" s="4928"/>
      <c r="J1575" s="4929"/>
    </row>
    <row r="1576" spans="1:10" s="4930" customFormat="1" ht="12.95" customHeight="1">
      <c r="A1576" s="5638"/>
      <c r="B1576" s="5639"/>
      <c r="C1576" s="5640"/>
      <c r="D1576" s="5641"/>
      <c r="E1576" s="4948" t="s">
        <v>667</v>
      </c>
      <c r="F1576" s="4928">
        <f t="shared" si="181"/>
        <v>1582102.5</v>
      </c>
      <c r="G1576" s="4928">
        <v>1054735</v>
      </c>
      <c r="H1576" s="4928"/>
      <c r="I1576" s="4928">
        <v>527367.5</v>
      </c>
      <c r="J1576" s="4929"/>
    </row>
    <row r="1577" spans="1:10" s="4930" customFormat="1" ht="12.95" customHeight="1">
      <c r="A1577" s="5638"/>
      <c r="B1577" s="5639"/>
      <c r="C1577" s="5640"/>
      <c r="D1577" s="5641"/>
      <c r="E1577" s="4948" t="s">
        <v>701</v>
      </c>
      <c r="F1577" s="4928">
        <f t="shared" si="181"/>
        <v>7477.18</v>
      </c>
      <c r="G1577" s="4928"/>
      <c r="H1577" s="4928">
        <v>7477.18</v>
      </c>
      <c r="I1577" s="4928"/>
      <c r="J1577" s="4929"/>
    </row>
    <row r="1578" spans="1:10" s="4930" customFormat="1" ht="12.95" customHeight="1">
      <c r="A1578" s="5638"/>
      <c r="B1578" s="5639"/>
      <c r="C1578" s="5640"/>
      <c r="D1578" s="5641"/>
      <c r="E1578" s="4948" t="s">
        <v>812</v>
      </c>
      <c r="F1578" s="4928">
        <f t="shared" si="181"/>
        <v>1319.5</v>
      </c>
      <c r="G1578" s="4928">
        <v>879.67</v>
      </c>
      <c r="H1578" s="4928"/>
      <c r="I1578" s="4928">
        <v>439.83</v>
      </c>
      <c r="J1578" s="4929"/>
    </row>
    <row r="1579" spans="1:10" s="4930" customFormat="1" ht="12.95" customHeight="1">
      <c r="A1579" s="5638"/>
      <c r="B1579" s="5639"/>
      <c r="C1579" s="5640"/>
      <c r="D1579" s="5641"/>
      <c r="E1579" s="4948" t="s">
        <v>702</v>
      </c>
      <c r="F1579" s="4928">
        <f t="shared" si="181"/>
        <v>84969.64</v>
      </c>
      <c r="G1579" s="4928"/>
      <c r="H1579" s="4928">
        <v>84969.64</v>
      </c>
      <c r="I1579" s="4928"/>
      <c r="J1579" s="4929"/>
    </row>
    <row r="1580" spans="1:10" s="4930" customFormat="1" ht="12.95" customHeight="1">
      <c r="A1580" s="5638"/>
      <c r="B1580" s="5639"/>
      <c r="C1580" s="5640"/>
      <c r="D1580" s="5641"/>
      <c r="E1580" s="4948" t="s">
        <v>814</v>
      </c>
      <c r="F1580" s="4928">
        <f t="shared" si="181"/>
        <v>14994.64</v>
      </c>
      <c r="G1580" s="4928">
        <v>9996.43</v>
      </c>
      <c r="H1580" s="4928"/>
      <c r="I1580" s="4928">
        <v>4998.21</v>
      </c>
      <c r="J1580" s="4929"/>
    </row>
    <row r="1581" spans="1:10" s="4930" customFormat="1" ht="12.95" customHeight="1">
      <c r="A1581" s="5638"/>
      <c r="B1581" s="5639"/>
      <c r="C1581" s="5640"/>
      <c r="D1581" s="5641"/>
      <c r="E1581" s="4948" t="s">
        <v>703</v>
      </c>
      <c r="F1581" s="4928">
        <f t="shared" si="181"/>
        <v>5219.6000000000004</v>
      </c>
      <c r="G1581" s="4928"/>
      <c r="H1581" s="4928">
        <v>5219.6000000000004</v>
      </c>
      <c r="I1581" s="4928"/>
      <c r="J1581" s="4929"/>
    </row>
    <row r="1582" spans="1:10" s="4930" customFormat="1" ht="12.95" customHeight="1">
      <c r="A1582" s="5638"/>
      <c r="B1582" s="5639"/>
      <c r="C1582" s="5640"/>
      <c r="D1582" s="5641"/>
      <c r="E1582" s="4948" t="s">
        <v>671</v>
      </c>
      <c r="F1582" s="4928">
        <f t="shared" si="181"/>
        <v>921.1</v>
      </c>
      <c r="G1582" s="4928">
        <v>614.07000000000005</v>
      </c>
      <c r="H1582" s="4928"/>
      <c r="I1582" s="4928">
        <v>307.02999999999997</v>
      </c>
      <c r="J1582" s="4929"/>
    </row>
    <row r="1583" spans="1:10" s="397" customFormat="1" ht="15" customHeight="1">
      <c r="A1583" s="5638"/>
      <c r="B1583" s="5639"/>
      <c r="C1583" s="5640"/>
      <c r="D1583" s="5641"/>
      <c r="E1583" s="4931" t="s">
        <v>1156</v>
      </c>
      <c r="F1583" s="4922">
        <f>SUM(F1584:F1585)</f>
        <v>0</v>
      </c>
      <c r="G1583" s="4922">
        <f>SUM(G1584:G1585)</f>
        <v>0</v>
      </c>
      <c r="H1583" s="4922">
        <f>SUM(H1584:H1585)</f>
        <v>0</v>
      </c>
      <c r="I1583" s="4922">
        <f>SUM(I1584:I1585)</f>
        <v>0</v>
      </c>
      <c r="J1583" s="4923">
        <f>SUM(J1584:J1585)</f>
        <v>0</v>
      </c>
    </row>
    <row r="1584" spans="1:10" s="397" customFormat="1" ht="15" hidden="1" customHeight="1">
      <c r="A1584" s="4988"/>
      <c r="B1584" s="4989"/>
      <c r="C1584" s="4990"/>
      <c r="D1584" s="4974"/>
      <c r="E1584" s="4927"/>
      <c r="F1584" s="4928">
        <f>SUM(G1584:J1584)</f>
        <v>0</v>
      </c>
      <c r="G1584" s="4928"/>
      <c r="H1584" s="4928"/>
      <c r="I1584" s="4928"/>
      <c r="J1584" s="4929"/>
    </row>
    <row r="1585" spans="1:10" s="397" customFormat="1" ht="15" hidden="1" customHeight="1">
      <c r="A1585" s="4988"/>
      <c r="B1585" s="4989"/>
      <c r="C1585" s="4990"/>
      <c r="D1585" s="4974"/>
      <c r="E1585" s="4933"/>
      <c r="F1585" s="4928">
        <f>SUM(G1585:J1585)</f>
        <v>0</v>
      </c>
      <c r="G1585" s="4928"/>
      <c r="H1585" s="4928"/>
      <c r="I1585" s="4928"/>
      <c r="J1585" s="4929"/>
    </row>
    <row r="1586" spans="1:10" s="397" customFormat="1" ht="22.5">
      <c r="A1586" s="5638" t="s">
        <v>1157</v>
      </c>
      <c r="B1586" s="5639" t="s">
        <v>1299</v>
      </c>
      <c r="C1586" s="5640">
        <v>801</v>
      </c>
      <c r="D1586" s="5641" t="s">
        <v>875</v>
      </c>
      <c r="E1586" s="4916" t="s">
        <v>1152</v>
      </c>
      <c r="F1586" s="4917">
        <f>SUM(F1587,F1598)</f>
        <v>44443</v>
      </c>
      <c r="G1586" s="4917">
        <f>SUM(G1587,G1598)</f>
        <v>0</v>
      </c>
      <c r="H1586" s="4917">
        <f>SUM(H1587,H1598)</f>
        <v>44443</v>
      </c>
      <c r="I1586" s="4917">
        <f>SUM(I1587,I1598)</f>
        <v>0</v>
      </c>
      <c r="J1586" s="4918">
        <f>SUM(J1587,J1598)</f>
        <v>0</v>
      </c>
    </row>
    <row r="1587" spans="1:10" s="397" customFormat="1" ht="21">
      <c r="A1587" s="5638"/>
      <c r="B1587" s="5639"/>
      <c r="C1587" s="5640"/>
      <c r="D1587" s="5641"/>
      <c r="E1587" s="4921" t="s">
        <v>1153</v>
      </c>
      <c r="F1587" s="4922">
        <f>SUM(F1588,F1591,F1594)</f>
        <v>44443</v>
      </c>
      <c r="G1587" s="4922">
        <f>SUM(G1588,G1591,G1594)</f>
        <v>0</v>
      </c>
      <c r="H1587" s="4922">
        <f>SUM(H1588,H1591,H1594)</f>
        <v>44443</v>
      </c>
      <c r="I1587" s="4922">
        <f>SUM(I1588,I1591,I1594)</f>
        <v>0</v>
      </c>
      <c r="J1587" s="4923">
        <f>SUM(J1588,J1591,J1594)</f>
        <v>0</v>
      </c>
    </row>
    <row r="1588" spans="1:10" s="397" customFormat="1" ht="15" hidden="1" customHeight="1">
      <c r="A1588" s="5638"/>
      <c r="B1588" s="5639"/>
      <c r="C1588" s="5640"/>
      <c r="D1588" s="5641"/>
      <c r="E1588" s="4924" t="s">
        <v>1161</v>
      </c>
      <c r="F1588" s="4925">
        <f>SUM(F1589:F1590)</f>
        <v>0</v>
      </c>
      <c r="G1588" s="4925">
        <f>SUM(G1589:G1590)</f>
        <v>0</v>
      </c>
      <c r="H1588" s="4925">
        <f>SUM(H1589:H1590)</f>
        <v>0</v>
      </c>
      <c r="I1588" s="4925">
        <f>SUM(I1589:I1590)</f>
        <v>0</v>
      </c>
      <c r="J1588" s="4926">
        <f>SUM(J1589:J1590)</f>
        <v>0</v>
      </c>
    </row>
    <row r="1589" spans="1:10" s="397" customFormat="1" ht="15" hidden="1" customHeight="1">
      <c r="A1589" s="5638"/>
      <c r="B1589" s="5639"/>
      <c r="C1589" s="5640"/>
      <c r="D1589" s="5641"/>
      <c r="E1589" s="4948"/>
      <c r="F1589" s="4928">
        <f>SUM(G1589:J1589)</f>
        <v>0</v>
      </c>
      <c r="G1589" s="4928"/>
      <c r="H1589" s="4928"/>
      <c r="I1589" s="4928"/>
      <c r="J1589" s="4929"/>
    </row>
    <row r="1590" spans="1:10" s="397" customFormat="1" ht="15" hidden="1" customHeight="1">
      <c r="A1590" s="5638"/>
      <c r="B1590" s="5639"/>
      <c r="C1590" s="5640"/>
      <c r="D1590" s="5641"/>
      <c r="E1590" s="4948"/>
      <c r="F1590" s="4928">
        <f>SUM(G1590:J1590)</f>
        <v>0</v>
      </c>
      <c r="G1590" s="4928"/>
      <c r="H1590" s="4928"/>
      <c r="I1590" s="4928"/>
      <c r="J1590" s="4929"/>
    </row>
    <row r="1591" spans="1:10" s="397" customFormat="1" ht="22.5" hidden="1">
      <c r="A1591" s="5638"/>
      <c r="B1591" s="5639"/>
      <c r="C1591" s="5640"/>
      <c r="D1591" s="5641"/>
      <c r="E1591" s="4924" t="s">
        <v>1154</v>
      </c>
      <c r="F1591" s="4925">
        <f>SUM(F1592:F1593)</f>
        <v>0</v>
      </c>
      <c r="G1591" s="4925">
        <f>SUM(G1592:G1593)</f>
        <v>0</v>
      </c>
      <c r="H1591" s="4925">
        <f>SUM(H1592:H1593)</f>
        <v>0</v>
      </c>
      <c r="I1591" s="4925">
        <f>SUM(I1592:I1593)</f>
        <v>0</v>
      </c>
      <c r="J1591" s="4926">
        <f>SUM(J1592:J1593)</f>
        <v>0</v>
      </c>
    </row>
    <row r="1592" spans="1:10" s="397" customFormat="1" ht="14.1" hidden="1" customHeight="1">
      <c r="A1592" s="5638"/>
      <c r="B1592" s="5639"/>
      <c r="C1592" s="5640"/>
      <c r="D1592" s="5641"/>
      <c r="E1592" s="4927"/>
      <c r="F1592" s="4928">
        <f t="shared" ref="F1592:F1593" si="182">SUM(G1592:J1592)</f>
        <v>0</v>
      </c>
      <c r="G1592" s="4928"/>
      <c r="H1592" s="4928"/>
      <c r="I1592" s="4928"/>
      <c r="J1592" s="4929"/>
    </row>
    <row r="1593" spans="1:10" s="397" customFormat="1" ht="14.1" hidden="1" customHeight="1">
      <c r="A1593" s="5638"/>
      <c r="B1593" s="5639"/>
      <c r="C1593" s="5640"/>
      <c r="D1593" s="5641"/>
      <c r="E1593" s="4927"/>
      <c r="F1593" s="4928">
        <f t="shared" si="182"/>
        <v>0</v>
      </c>
      <c r="G1593" s="4928"/>
      <c r="H1593" s="4928"/>
      <c r="I1593" s="4928"/>
      <c r="J1593" s="4929"/>
    </row>
    <row r="1594" spans="1:10" s="397" customFormat="1" ht="22.5">
      <c r="A1594" s="5638"/>
      <c r="B1594" s="5639"/>
      <c r="C1594" s="5640"/>
      <c r="D1594" s="5641"/>
      <c r="E1594" s="4924" t="s">
        <v>1155</v>
      </c>
      <c r="F1594" s="4925">
        <f>SUM(F1595:F1597)</f>
        <v>44443</v>
      </c>
      <c r="G1594" s="4925">
        <f>SUM(G1595:G1597)</f>
        <v>0</v>
      </c>
      <c r="H1594" s="4925">
        <f>SUM(H1595:H1597)</f>
        <v>44443</v>
      </c>
      <c r="I1594" s="4925">
        <f>SUM(I1595:I1597)</f>
        <v>0</v>
      </c>
      <c r="J1594" s="4926">
        <f>SUM(J1595:J1597)</f>
        <v>0</v>
      </c>
    </row>
    <row r="1595" spans="1:10" s="4930" customFormat="1" ht="15" hidden="1" customHeight="1">
      <c r="A1595" s="5638"/>
      <c r="B1595" s="5639"/>
      <c r="C1595" s="5640"/>
      <c r="D1595" s="5641"/>
      <c r="E1595" s="4948"/>
      <c r="F1595" s="4928">
        <f t="shared" ref="F1595:F1597" si="183">SUM(G1595:J1595)</f>
        <v>0</v>
      </c>
      <c r="G1595" s="4928"/>
      <c r="H1595" s="4928"/>
      <c r="I1595" s="4928"/>
      <c r="J1595" s="4929"/>
    </row>
    <row r="1596" spans="1:10" s="4930" customFormat="1" ht="12">
      <c r="A1596" s="5638"/>
      <c r="B1596" s="5639"/>
      <c r="C1596" s="5640"/>
      <c r="D1596" s="5641"/>
      <c r="E1596" s="4948" t="s">
        <v>884</v>
      </c>
      <c r="F1596" s="4928">
        <f t="shared" si="183"/>
        <v>44443</v>
      </c>
      <c r="G1596" s="4928"/>
      <c r="H1596" s="4928">
        <v>44443</v>
      </c>
      <c r="I1596" s="4928"/>
      <c r="J1596" s="4929"/>
    </row>
    <row r="1597" spans="1:10" s="4930" customFormat="1" ht="15" hidden="1" customHeight="1">
      <c r="A1597" s="5638"/>
      <c r="B1597" s="5639"/>
      <c r="C1597" s="5640"/>
      <c r="D1597" s="5641"/>
      <c r="E1597" s="4948"/>
      <c r="F1597" s="4928">
        <f t="shared" si="183"/>
        <v>0</v>
      </c>
      <c r="G1597" s="4928"/>
      <c r="H1597" s="4928"/>
      <c r="I1597" s="4928"/>
      <c r="J1597" s="4929"/>
    </row>
    <row r="1598" spans="1:10" s="397" customFormat="1">
      <c r="A1598" s="5638"/>
      <c r="B1598" s="5639"/>
      <c r="C1598" s="5640"/>
      <c r="D1598" s="5641"/>
      <c r="E1598" s="4931" t="s">
        <v>1156</v>
      </c>
      <c r="F1598" s="4922">
        <f>SUM(F1599:F1600)</f>
        <v>0</v>
      </c>
      <c r="G1598" s="4922">
        <f>SUM(G1599:G1600)</f>
        <v>0</v>
      </c>
      <c r="H1598" s="4922">
        <f>SUM(H1599:H1600)</f>
        <v>0</v>
      </c>
      <c r="I1598" s="4922">
        <f>SUM(I1599:I1600)</f>
        <v>0</v>
      </c>
      <c r="J1598" s="4923">
        <f>SUM(J1599:J1600)</f>
        <v>0</v>
      </c>
    </row>
    <row r="1599" spans="1:10" s="397" customFormat="1" ht="15" hidden="1" customHeight="1">
      <c r="A1599" s="4934"/>
      <c r="B1599" s="4946"/>
      <c r="C1599" s="4936"/>
      <c r="D1599" s="4937"/>
      <c r="E1599" s="4938"/>
      <c r="F1599" s="4939">
        <f>SUM(G1599:J1599)</f>
        <v>0</v>
      </c>
      <c r="G1599" s="4939"/>
      <c r="H1599" s="4939"/>
      <c r="I1599" s="4939"/>
      <c r="J1599" s="4940"/>
    </row>
    <row r="1600" spans="1:10" s="397" customFormat="1" ht="15" hidden="1" customHeight="1">
      <c r="A1600" s="4934"/>
      <c r="B1600" s="4946"/>
      <c r="C1600" s="4936"/>
      <c r="D1600" s="4937"/>
      <c r="E1600" s="4947"/>
      <c r="F1600" s="4939">
        <f>SUM(G1600:J1600)</f>
        <v>0</v>
      </c>
      <c r="G1600" s="4939"/>
      <c r="H1600" s="4939"/>
      <c r="I1600" s="4939"/>
      <c r="J1600" s="4940"/>
    </row>
    <row r="1601" spans="1:10" s="397" customFormat="1" ht="22.5">
      <c r="A1601" s="5638" t="s">
        <v>1159</v>
      </c>
      <c r="B1601" s="5639" t="s">
        <v>1277</v>
      </c>
      <c r="C1601" s="5640">
        <v>801</v>
      </c>
      <c r="D1601" s="5641" t="s">
        <v>875</v>
      </c>
      <c r="E1601" s="4916" t="s">
        <v>1152</v>
      </c>
      <c r="F1601" s="4917">
        <f>SUM(F1602,F1616)</f>
        <v>63171</v>
      </c>
      <c r="G1601" s="4917">
        <f>SUM(G1602,G1616)</f>
        <v>0</v>
      </c>
      <c r="H1601" s="4917">
        <f>SUM(H1602,H1616)</f>
        <v>63171</v>
      </c>
      <c r="I1601" s="4917">
        <f>SUM(I1602,I1616)</f>
        <v>0</v>
      </c>
      <c r="J1601" s="4918">
        <f>SUM(J1602,J1616)</f>
        <v>0</v>
      </c>
    </row>
    <row r="1602" spans="1:10" s="397" customFormat="1" ht="21">
      <c r="A1602" s="5638"/>
      <c r="B1602" s="5639"/>
      <c r="C1602" s="5640"/>
      <c r="D1602" s="5641"/>
      <c r="E1602" s="4921" t="s">
        <v>1153</v>
      </c>
      <c r="F1602" s="4922">
        <f>SUM(F1603,F1606,F1612)</f>
        <v>63171</v>
      </c>
      <c r="G1602" s="4922">
        <f>SUM(G1603,G1606,G1612)</f>
        <v>0</v>
      </c>
      <c r="H1602" s="4922">
        <f>SUM(H1603,H1606,H1612)</f>
        <v>63171</v>
      </c>
      <c r="I1602" s="4922">
        <f>SUM(I1603,I1606,I1612)</f>
        <v>0</v>
      </c>
      <c r="J1602" s="4923">
        <f>SUM(J1603,J1606,J1612)</f>
        <v>0</v>
      </c>
    </row>
    <row r="1603" spans="1:10" s="397" customFormat="1" ht="15" hidden="1" customHeight="1">
      <c r="A1603" s="5638"/>
      <c r="B1603" s="5639"/>
      <c r="C1603" s="5640"/>
      <c r="D1603" s="5641"/>
      <c r="E1603" s="4924" t="s">
        <v>1161</v>
      </c>
      <c r="F1603" s="4925">
        <f>SUM(F1604:F1605)</f>
        <v>0</v>
      </c>
      <c r="G1603" s="4925">
        <f>SUM(G1604:G1605)</f>
        <v>0</v>
      </c>
      <c r="H1603" s="4925">
        <f>SUM(H1604:H1605)</f>
        <v>0</v>
      </c>
      <c r="I1603" s="4925">
        <f>SUM(I1604:I1605)</f>
        <v>0</v>
      </c>
      <c r="J1603" s="4926">
        <f>SUM(J1604:J1605)</f>
        <v>0</v>
      </c>
    </row>
    <row r="1604" spans="1:10" s="397" customFormat="1" ht="15" hidden="1" customHeight="1">
      <c r="A1604" s="5638"/>
      <c r="B1604" s="5639"/>
      <c r="C1604" s="5640"/>
      <c r="D1604" s="5641"/>
      <c r="E1604" s="4948"/>
      <c r="F1604" s="4928">
        <f>SUM(G1604:J1604)</f>
        <v>0</v>
      </c>
      <c r="G1604" s="4928"/>
      <c r="H1604" s="4928"/>
      <c r="I1604" s="4928"/>
      <c r="J1604" s="4929"/>
    </row>
    <row r="1605" spans="1:10" s="397" customFormat="1" ht="15" hidden="1" customHeight="1">
      <c r="A1605" s="5638"/>
      <c r="B1605" s="5639"/>
      <c r="C1605" s="5640"/>
      <c r="D1605" s="5641"/>
      <c r="E1605" s="4948"/>
      <c r="F1605" s="4928">
        <f>SUM(G1605:J1605)</f>
        <v>0</v>
      </c>
      <c r="G1605" s="4928"/>
      <c r="H1605" s="4928"/>
      <c r="I1605" s="4928"/>
      <c r="J1605" s="4929"/>
    </row>
    <row r="1606" spans="1:10" s="397" customFormat="1" ht="22.5" hidden="1">
      <c r="A1606" s="5638"/>
      <c r="B1606" s="5639"/>
      <c r="C1606" s="5640"/>
      <c r="D1606" s="5641"/>
      <c r="E1606" s="4924" t="s">
        <v>1154</v>
      </c>
      <c r="F1606" s="4925">
        <f>SUM(F1607:F1611)</f>
        <v>0</v>
      </c>
      <c r="G1606" s="4925">
        <f>SUM(G1607:G1611)</f>
        <v>0</v>
      </c>
      <c r="H1606" s="4925">
        <f>SUM(H1607:H1611)</f>
        <v>0</v>
      </c>
      <c r="I1606" s="4925">
        <f>SUM(I1607:I1611)</f>
        <v>0</v>
      </c>
      <c r="J1606" s="4926">
        <f>SUM(J1607:J1611)</f>
        <v>0</v>
      </c>
    </row>
    <row r="1607" spans="1:10" s="397" customFormat="1" ht="14.1" hidden="1" customHeight="1">
      <c r="A1607" s="5638"/>
      <c r="B1607" s="5639"/>
      <c r="C1607" s="5640"/>
      <c r="D1607" s="5641"/>
      <c r="E1607" s="4927" t="s">
        <v>880</v>
      </c>
      <c r="F1607" s="4928">
        <f t="shared" ref="F1607:F1611" si="184">SUM(G1607:J1607)</f>
        <v>0</v>
      </c>
      <c r="G1607" s="4928"/>
      <c r="H1607" s="4928"/>
      <c r="I1607" s="4928"/>
      <c r="J1607" s="4929"/>
    </row>
    <row r="1608" spans="1:10" s="397" customFormat="1" ht="14.1" hidden="1" customHeight="1">
      <c r="A1608" s="5638"/>
      <c r="B1608" s="5639"/>
      <c r="C1608" s="5640"/>
      <c r="D1608" s="5641"/>
      <c r="E1608" s="4927" t="s">
        <v>881</v>
      </c>
      <c r="F1608" s="4928">
        <f t="shared" si="184"/>
        <v>0</v>
      </c>
      <c r="G1608" s="4928"/>
      <c r="H1608" s="4928"/>
      <c r="I1608" s="4928"/>
      <c r="J1608" s="4929"/>
    </row>
    <row r="1609" spans="1:10" s="397" customFormat="1" ht="14.1" hidden="1" customHeight="1">
      <c r="A1609" s="5638"/>
      <c r="B1609" s="5639"/>
      <c r="C1609" s="5640"/>
      <c r="D1609" s="5641"/>
      <c r="E1609" s="4927" t="s">
        <v>882</v>
      </c>
      <c r="F1609" s="4928">
        <f t="shared" si="184"/>
        <v>0</v>
      </c>
      <c r="G1609" s="4928"/>
      <c r="H1609" s="4928"/>
      <c r="I1609" s="4928"/>
      <c r="J1609" s="4929"/>
    </row>
    <row r="1610" spans="1:10" s="397" customFormat="1" ht="14.1" hidden="1" customHeight="1">
      <c r="A1610" s="5638"/>
      <c r="B1610" s="5639"/>
      <c r="C1610" s="5640"/>
      <c r="D1610" s="5641"/>
      <c r="E1610" s="4927" t="s">
        <v>959</v>
      </c>
      <c r="F1610" s="4928">
        <f t="shared" si="184"/>
        <v>0</v>
      </c>
      <c r="G1610" s="4928"/>
      <c r="H1610" s="4928"/>
      <c r="I1610" s="4928"/>
      <c r="J1610" s="4929"/>
    </row>
    <row r="1611" spans="1:10" s="397" customFormat="1" ht="14.1" hidden="1" customHeight="1">
      <c r="A1611" s="5638"/>
      <c r="B1611" s="5639"/>
      <c r="C1611" s="5640"/>
      <c r="D1611" s="5641"/>
      <c r="E1611" s="4927" t="s">
        <v>1278</v>
      </c>
      <c r="F1611" s="4928">
        <f t="shared" si="184"/>
        <v>0</v>
      </c>
      <c r="G1611" s="4928"/>
      <c r="H1611" s="4928"/>
      <c r="I1611" s="4928"/>
      <c r="J1611" s="4929"/>
    </row>
    <row r="1612" spans="1:10" s="397" customFormat="1" ht="22.5">
      <c r="A1612" s="5638"/>
      <c r="B1612" s="5639"/>
      <c r="C1612" s="5640"/>
      <c r="D1612" s="5641"/>
      <c r="E1612" s="4924" t="s">
        <v>1155</v>
      </c>
      <c r="F1612" s="4925">
        <f>SUM(F1613:F1615)</f>
        <v>63171</v>
      </c>
      <c r="G1612" s="4925">
        <f>SUM(G1613:G1615)</f>
        <v>0</v>
      </c>
      <c r="H1612" s="4925">
        <f>SUM(H1613:H1615)</f>
        <v>63171</v>
      </c>
      <c r="I1612" s="4925">
        <f>SUM(I1613:I1615)</f>
        <v>0</v>
      </c>
      <c r="J1612" s="4926">
        <f>SUM(J1613:J1615)</f>
        <v>0</v>
      </c>
    </row>
    <row r="1613" spans="1:10" s="4930" customFormat="1" ht="15" hidden="1" customHeight="1">
      <c r="A1613" s="5638"/>
      <c r="B1613" s="5639"/>
      <c r="C1613" s="5640"/>
      <c r="D1613" s="5641"/>
      <c r="E1613" s="4948"/>
      <c r="F1613" s="4928">
        <f t="shared" ref="F1613:F1615" si="185">SUM(G1613:J1613)</f>
        <v>0</v>
      </c>
      <c r="G1613" s="4928"/>
      <c r="H1613" s="4928"/>
      <c r="I1613" s="4928"/>
      <c r="J1613" s="4929"/>
    </row>
    <row r="1614" spans="1:10" s="4930" customFormat="1" ht="12">
      <c r="A1614" s="5638"/>
      <c r="B1614" s="5639"/>
      <c r="C1614" s="5640"/>
      <c r="D1614" s="5641"/>
      <c r="E1614" s="4948" t="s">
        <v>884</v>
      </c>
      <c r="F1614" s="4928">
        <f t="shared" si="185"/>
        <v>63171</v>
      </c>
      <c r="G1614" s="4928"/>
      <c r="H1614" s="4928">
        <v>63171</v>
      </c>
      <c r="I1614" s="4928"/>
      <c r="J1614" s="4929"/>
    </row>
    <row r="1615" spans="1:10" s="4930" customFormat="1" ht="15" hidden="1" customHeight="1">
      <c r="A1615" s="5638"/>
      <c r="B1615" s="5639"/>
      <c r="C1615" s="5640"/>
      <c r="D1615" s="5641"/>
      <c r="E1615" s="4948"/>
      <c r="F1615" s="4928">
        <f t="shared" si="185"/>
        <v>0</v>
      </c>
      <c r="G1615" s="4928"/>
      <c r="H1615" s="4928"/>
      <c r="I1615" s="4928"/>
      <c r="J1615" s="4929"/>
    </row>
    <row r="1616" spans="1:10" s="397" customFormat="1">
      <c r="A1616" s="5638"/>
      <c r="B1616" s="5639"/>
      <c r="C1616" s="5640"/>
      <c r="D1616" s="5641"/>
      <c r="E1616" s="4931" t="s">
        <v>1156</v>
      </c>
      <c r="F1616" s="4922">
        <f>SUM(F1617:F1618)</f>
        <v>0</v>
      </c>
      <c r="G1616" s="4922">
        <f>SUM(G1617:G1618)</f>
        <v>0</v>
      </c>
      <c r="H1616" s="4922">
        <f>SUM(H1617:H1618)</f>
        <v>0</v>
      </c>
      <c r="I1616" s="4922">
        <f>SUM(I1617:I1618)</f>
        <v>0</v>
      </c>
      <c r="J1616" s="4923">
        <f>SUM(J1617:J1618)</f>
        <v>0</v>
      </c>
    </row>
    <row r="1617" spans="1:10" s="397" customFormat="1" ht="15" hidden="1" customHeight="1">
      <c r="A1617" s="4988"/>
      <c r="B1617" s="4989"/>
      <c r="C1617" s="4990"/>
      <c r="D1617" s="4974"/>
      <c r="E1617" s="4927"/>
      <c r="F1617" s="4928">
        <f>SUM(G1617:J1617)</f>
        <v>0</v>
      </c>
      <c r="G1617" s="4928"/>
      <c r="H1617" s="4928"/>
      <c r="I1617" s="4928"/>
      <c r="J1617" s="4929"/>
    </row>
    <row r="1618" spans="1:10" s="397" customFormat="1" ht="15" hidden="1" customHeight="1">
      <c r="A1618" s="4988"/>
      <c r="B1618" s="4989"/>
      <c r="C1618" s="4990"/>
      <c r="D1618" s="4974"/>
      <c r="E1618" s="4933"/>
      <c r="F1618" s="4928">
        <f>SUM(G1618:J1618)</f>
        <v>0</v>
      </c>
      <c r="G1618" s="4928"/>
      <c r="H1618" s="4928"/>
      <c r="I1618" s="4928"/>
      <c r="J1618" s="4929"/>
    </row>
    <row r="1619" spans="1:10" s="397" customFormat="1" ht="22.5">
      <c r="A1619" s="5638" t="s">
        <v>1162</v>
      </c>
      <c r="B1619" s="5639" t="s">
        <v>1279</v>
      </c>
      <c r="C1619" s="5640">
        <v>801</v>
      </c>
      <c r="D1619" s="5641" t="s">
        <v>866</v>
      </c>
      <c r="E1619" s="4916" t="s">
        <v>1152</v>
      </c>
      <c r="F1619" s="4917">
        <f>SUM(F1620,F1634)</f>
        <v>67884</v>
      </c>
      <c r="G1619" s="4917">
        <f>SUM(G1620,G1634)</f>
        <v>0</v>
      </c>
      <c r="H1619" s="4917">
        <f>SUM(H1620,H1634)</f>
        <v>67884</v>
      </c>
      <c r="I1619" s="4917">
        <f>SUM(I1620,I1634)</f>
        <v>0</v>
      </c>
      <c r="J1619" s="4918">
        <f>SUM(J1620,J1634)</f>
        <v>0</v>
      </c>
    </row>
    <row r="1620" spans="1:10" s="397" customFormat="1" ht="21">
      <c r="A1620" s="5638"/>
      <c r="B1620" s="5639"/>
      <c r="C1620" s="5640"/>
      <c r="D1620" s="5641"/>
      <c r="E1620" s="4921" t="s">
        <v>1153</v>
      </c>
      <c r="F1620" s="4922">
        <f>SUM(F1621,F1624,F1630)</f>
        <v>67884</v>
      </c>
      <c r="G1620" s="4922">
        <f>SUM(G1621,G1624,G1630)</f>
        <v>0</v>
      </c>
      <c r="H1620" s="4922">
        <f>SUM(H1621,H1624,H1630)</f>
        <v>67884</v>
      </c>
      <c r="I1620" s="4922">
        <f>SUM(I1621,I1624,I1630)</f>
        <v>0</v>
      </c>
      <c r="J1620" s="4923">
        <f>SUM(J1621,J1624,J1630)</f>
        <v>0</v>
      </c>
    </row>
    <row r="1621" spans="1:10" s="397" customFormat="1" ht="15" hidden="1" customHeight="1">
      <c r="A1621" s="5638"/>
      <c r="B1621" s="5639"/>
      <c r="C1621" s="5640"/>
      <c r="D1621" s="5641"/>
      <c r="E1621" s="4924" t="s">
        <v>1161</v>
      </c>
      <c r="F1621" s="4925">
        <f>SUM(F1622:F1623)</f>
        <v>0</v>
      </c>
      <c r="G1621" s="4925">
        <f>SUM(G1622:G1623)</f>
        <v>0</v>
      </c>
      <c r="H1621" s="4925">
        <f>SUM(H1622:H1623)</f>
        <v>0</v>
      </c>
      <c r="I1621" s="4925">
        <f>SUM(I1622:I1623)</f>
        <v>0</v>
      </c>
      <c r="J1621" s="4926">
        <f>SUM(J1622:J1623)</f>
        <v>0</v>
      </c>
    </row>
    <row r="1622" spans="1:10" s="397" customFormat="1" ht="15" hidden="1" customHeight="1">
      <c r="A1622" s="5638"/>
      <c r="B1622" s="5639"/>
      <c r="C1622" s="5640"/>
      <c r="D1622" s="5641"/>
      <c r="E1622" s="4948"/>
      <c r="F1622" s="4928">
        <f>SUM(G1622:J1622)</f>
        <v>0</v>
      </c>
      <c r="G1622" s="4928"/>
      <c r="H1622" s="4928"/>
      <c r="I1622" s="4928"/>
      <c r="J1622" s="4929"/>
    </row>
    <row r="1623" spans="1:10" s="397" customFormat="1" ht="15" hidden="1" customHeight="1">
      <c r="A1623" s="5638"/>
      <c r="B1623" s="5639"/>
      <c r="C1623" s="5640"/>
      <c r="D1623" s="5641"/>
      <c r="E1623" s="4948"/>
      <c r="F1623" s="4928">
        <f>SUM(G1623:J1623)</f>
        <v>0</v>
      </c>
      <c r="G1623" s="4928"/>
      <c r="H1623" s="4928"/>
      <c r="I1623" s="4928"/>
      <c r="J1623" s="4929"/>
    </row>
    <row r="1624" spans="1:10" s="397" customFormat="1" ht="22.5">
      <c r="A1624" s="5638"/>
      <c r="B1624" s="5639"/>
      <c r="C1624" s="5640"/>
      <c r="D1624" s="5641"/>
      <c r="E1624" s="4924" t="s">
        <v>1154</v>
      </c>
      <c r="F1624" s="4925">
        <f>SUM(F1625:F1629)</f>
        <v>62804</v>
      </c>
      <c r="G1624" s="4925">
        <f>SUM(G1625:G1629)</f>
        <v>0</v>
      </c>
      <c r="H1624" s="4925">
        <f>SUM(H1625:H1629)</f>
        <v>62804</v>
      </c>
      <c r="I1624" s="4925">
        <f>SUM(I1625:I1629)</f>
        <v>0</v>
      </c>
      <c r="J1624" s="4926">
        <f>SUM(J1625:J1629)</f>
        <v>0</v>
      </c>
    </row>
    <row r="1625" spans="1:10" s="397" customFormat="1" ht="14.1" customHeight="1">
      <c r="A1625" s="5638"/>
      <c r="B1625" s="5639"/>
      <c r="C1625" s="5640"/>
      <c r="D1625" s="5641"/>
      <c r="E1625" s="4927" t="s">
        <v>692</v>
      </c>
      <c r="F1625" s="4928">
        <f t="shared" ref="F1625:F1629" si="186">SUM(G1625:J1625)</f>
        <v>7317.25</v>
      </c>
      <c r="G1625" s="4928"/>
      <c r="H1625" s="4928">
        <v>7317.25</v>
      </c>
      <c r="I1625" s="4928"/>
      <c r="J1625" s="4929"/>
    </row>
    <row r="1626" spans="1:10" s="397" customFormat="1" ht="14.1" customHeight="1">
      <c r="A1626" s="5638"/>
      <c r="B1626" s="5639"/>
      <c r="C1626" s="5640"/>
      <c r="D1626" s="5641"/>
      <c r="E1626" s="4927" t="s">
        <v>694</v>
      </c>
      <c r="F1626" s="4928">
        <f t="shared" si="186"/>
        <v>8938.01</v>
      </c>
      <c r="G1626" s="4928"/>
      <c r="H1626" s="4928">
        <v>8938.01</v>
      </c>
      <c r="I1626" s="4928"/>
      <c r="J1626" s="4929"/>
    </row>
    <row r="1627" spans="1:10" s="397" customFormat="1" ht="14.1" customHeight="1">
      <c r="A1627" s="5638"/>
      <c r="B1627" s="5639"/>
      <c r="C1627" s="5640"/>
      <c r="D1627" s="5641"/>
      <c r="E1627" s="4927" t="s">
        <v>695</v>
      </c>
      <c r="F1627" s="4928">
        <f t="shared" si="186"/>
        <v>1274.07</v>
      </c>
      <c r="G1627" s="4928"/>
      <c r="H1627" s="4928">
        <v>1274.07</v>
      </c>
      <c r="I1627" s="4928"/>
      <c r="J1627" s="4929"/>
    </row>
    <row r="1628" spans="1:10" s="397" customFormat="1" ht="14.1" customHeight="1">
      <c r="A1628" s="5638"/>
      <c r="B1628" s="5639"/>
      <c r="C1628" s="5640"/>
      <c r="D1628" s="5641"/>
      <c r="E1628" s="4927" t="s">
        <v>711</v>
      </c>
      <c r="F1628" s="4928">
        <f t="shared" si="186"/>
        <v>599.75</v>
      </c>
      <c r="G1628" s="4928"/>
      <c r="H1628" s="4928">
        <v>599.75</v>
      </c>
      <c r="I1628" s="4928"/>
      <c r="J1628" s="4929"/>
    </row>
    <row r="1629" spans="1:10" s="397" customFormat="1" ht="14.1" customHeight="1">
      <c r="A1629" s="5638"/>
      <c r="B1629" s="5639"/>
      <c r="C1629" s="5640"/>
      <c r="D1629" s="5641"/>
      <c r="E1629" s="4927" t="s">
        <v>871</v>
      </c>
      <c r="F1629" s="4928">
        <f t="shared" si="186"/>
        <v>44674.92</v>
      </c>
      <c r="G1629" s="4928"/>
      <c r="H1629" s="4928">
        <v>44674.92</v>
      </c>
      <c r="I1629" s="4928"/>
      <c r="J1629" s="4929"/>
    </row>
    <row r="1630" spans="1:10" s="397" customFormat="1" ht="22.5">
      <c r="A1630" s="5638"/>
      <c r="B1630" s="5639"/>
      <c r="C1630" s="5640"/>
      <c r="D1630" s="5641"/>
      <c r="E1630" s="4924" t="s">
        <v>1155</v>
      </c>
      <c r="F1630" s="4925">
        <f>SUM(F1631:F1633)</f>
        <v>5080</v>
      </c>
      <c r="G1630" s="4925">
        <f>SUM(G1631:G1633)</f>
        <v>0</v>
      </c>
      <c r="H1630" s="4925">
        <f>SUM(H1631:H1633)</f>
        <v>5080</v>
      </c>
      <c r="I1630" s="4925">
        <f>SUM(I1631:I1633)</f>
        <v>0</v>
      </c>
      <c r="J1630" s="4926">
        <f>SUM(J1631:J1633)</f>
        <v>0</v>
      </c>
    </row>
    <row r="1631" spans="1:10" s="4930" customFormat="1" ht="15" hidden="1" customHeight="1">
      <c r="A1631" s="5638"/>
      <c r="B1631" s="5639"/>
      <c r="C1631" s="5640"/>
      <c r="D1631" s="5641"/>
      <c r="E1631" s="4948"/>
      <c r="F1631" s="4928">
        <f t="shared" ref="F1631:F1633" si="187">SUM(G1631:J1631)</f>
        <v>0</v>
      </c>
      <c r="G1631" s="4928"/>
      <c r="H1631" s="4928"/>
      <c r="I1631" s="4928"/>
      <c r="J1631" s="4929"/>
    </row>
    <row r="1632" spans="1:10" s="4930" customFormat="1" ht="14.1" customHeight="1">
      <c r="A1632" s="5638"/>
      <c r="B1632" s="5639"/>
      <c r="C1632" s="5640"/>
      <c r="D1632" s="5641"/>
      <c r="E1632" s="4948" t="s">
        <v>867</v>
      </c>
      <c r="F1632" s="4928">
        <f t="shared" si="187"/>
        <v>5080</v>
      </c>
      <c r="G1632" s="4928"/>
      <c r="H1632" s="4928">
        <v>5080</v>
      </c>
      <c r="I1632" s="4928"/>
      <c r="J1632" s="4929"/>
    </row>
    <row r="1633" spans="1:10" s="4930" customFormat="1" ht="15" hidden="1" customHeight="1">
      <c r="A1633" s="5638"/>
      <c r="B1633" s="5639"/>
      <c r="C1633" s="5640"/>
      <c r="D1633" s="5641"/>
      <c r="E1633" s="4948"/>
      <c r="F1633" s="4928">
        <f t="shared" si="187"/>
        <v>0</v>
      </c>
      <c r="G1633" s="4928"/>
      <c r="H1633" s="4928"/>
      <c r="I1633" s="4928"/>
      <c r="J1633" s="4929"/>
    </row>
    <row r="1634" spans="1:10" s="397" customFormat="1">
      <c r="A1634" s="5638"/>
      <c r="B1634" s="5639"/>
      <c r="C1634" s="5640"/>
      <c r="D1634" s="5641"/>
      <c r="E1634" s="4931" t="s">
        <v>1156</v>
      </c>
      <c r="F1634" s="4922">
        <f>SUM(F1635:F1636)</f>
        <v>0</v>
      </c>
      <c r="G1634" s="4922">
        <f>SUM(G1635:G1636)</f>
        <v>0</v>
      </c>
      <c r="H1634" s="4922">
        <f>SUM(H1635:H1636)</f>
        <v>0</v>
      </c>
      <c r="I1634" s="4922">
        <f>SUM(I1635:I1636)</f>
        <v>0</v>
      </c>
      <c r="J1634" s="4923">
        <f>SUM(J1635:J1636)</f>
        <v>0</v>
      </c>
    </row>
    <row r="1635" spans="1:10" s="397" customFormat="1" ht="15" hidden="1" customHeight="1">
      <c r="A1635" s="4988"/>
      <c r="B1635" s="4989"/>
      <c r="C1635" s="4990"/>
      <c r="D1635" s="4974"/>
      <c r="E1635" s="4927"/>
      <c r="F1635" s="4928">
        <f>SUM(G1635:J1635)</f>
        <v>0</v>
      </c>
      <c r="G1635" s="4928"/>
      <c r="H1635" s="4928"/>
      <c r="I1635" s="4928"/>
      <c r="J1635" s="4929"/>
    </row>
    <row r="1636" spans="1:10" s="397" customFormat="1" ht="15" hidden="1" customHeight="1">
      <c r="A1636" s="4988"/>
      <c r="B1636" s="4989"/>
      <c r="C1636" s="4990"/>
      <c r="D1636" s="4974"/>
      <c r="E1636" s="4933"/>
      <c r="F1636" s="4928">
        <f>SUM(G1636:J1636)</f>
        <v>0</v>
      </c>
      <c r="G1636" s="4928"/>
      <c r="H1636" s="4928"/>
      <c r="I1636" s="4928"/>
      <c r="J1636" s="4929"/>
    </row>
    <row r="1637" spans="1:10" s="397" customFormat="1" ht="22.5" hidden="1">
      <c r="A1637" s="5628" t="s">
        <v>1164</v>
      </c>
      <c r="B1637" s="5629" t="s">
        <v>1280</v>
      </c>
      <c r="C1637" s="5630">
        <v>801</v>
      </c>
      <c r="D1637" s="5631" t="s">
        <v>866</v>
      </c>
      <c r="E1637" s="4956" t="s">
        <v>1152</v>
      </c>
      <c r="F1637" s="4957">
        <f>SUM(F1638,F1657)</f>
        <v>0</v>
      </c>
      <c r="G1637" s="4957">
        <f>SUM(G1638,G1657)</f>
        <v>0</v>
      </c>
      <c r="H1637" s="4957">
        <f>SUM(H1638,H1657)</f>
        <v>0</v>
      </c>
      <c r="I1637" s="4957">
        <f>SUM(I1638,I1657)</f>
        <v>0</v>
      </c>
      <c r="J1637" s="4958">
        <f>SUM(J1638,J1657)</f>
        <v>0</v>
      </c>
    </row>
    <row r="1638" spans="1:10" s="397" customFormat="1" ht="21" hidden="1">
      <c r="A1638" s="5628"/>
      <c r="B1638" s="5629"/>
      <c r="C1638" s="5630"/>
      <c r="D1638" s="5631"/>
      <c r="E1638" s="4959" t="s">
        <v>1153</v>
      </c>
      <c r="F1638" s="4960">
        <f>SUM(F1639,F1642,F1648)</f>
        <v>0</v>
      </c>
      <c r="G1638" s="4960">
        <f>SUM(G1639,G1642,G1648)</f>
        <v>0</v>
      </c>
      <c r="H1638" s="4960">
        <f>SUM(H1639,H1642,H1648)</f>
        <v>0</v>
      </c>
      <c r="I1638" s="4960">
        <f>SUM(I1639,I1642,I1648)</f>
        <v>0</v>
      </c>
      <c r="J1638" s="4961">
        <f>SUM(J1639,J1642,J1648)</f>
        <v>0</v>
      </c>
    </row>
    <row r="1639" spans="1:10" s="397" customFormat="1" ht="15" hidden="1" customHeight="1">
      <c r="A1639" s="5628"/>
      <c r="B1639" s="5629"/>
      <c r="C1639" s="5630"/>
      <c r="D1639" s="5631"/>
      <c r="E1639" s="4962" t="s">
        <v>1161</v>
      </c>
      <c r="F1639" s="4963">
        <f>SUM(F1640:F1641)</f>
        <v>0</v>
      </c>
      <c r="G1639" s="4963">
        <f>SUM(G1640:G1641)</f>
        <v>0</v>
      </c>
      <c r="H1639" s="4963">
        <f>SUM(H1640:H1641)</f>
        <v>0</v>
      </c>
      <c r="I1639" s="4963">
        <f>SUM(I1640:I1641)</f>
        <v>0</v>
      </c>
      <c r="J1639" s="4964">
        <f>SUM(J1640:J1641)</f>
        <v>0</v>
      </c>
    </row>
    <row r="1640" spans="1:10" s="397" customFormat="1" ht="15" hidden="1" customHeight="1">
      <c r="A1640" s="5628"/>
      <c r="B1640" s="5629"/>
      <c r="C1640" s="5630"/>
      <c r="D1640" s="5631"/>
      <c r="E1640" s="5000" t="s">
        <v>119</v>
      </c>
      <c r="F1640" s="4939">
        <f>SUM(G1640:J1640)</f>
        <v>0</v>
      </c>
      <c r="G1640" s="4939"/>
      <c r="H1640" s="4939"/>
      <c r="I1640" s="4939"/>
      <c r="J1640" s="4940"/>
    </row>
    <row r="1641" spans="1:10" s="397" customFormat="1" ht="15" hidden="1" customHeight="1">
      <c r="A1641" s="5628"/>
      <c r="B1641" s="5629"/>
      <c r="C1641" s="5630"/>
      <c r="D1641" s="5631"/>
      <c r="E1641" s="5001" t="s">
        <v>279</v>
      </c>
      <c r="F1641" s="5002">
        <f>SUM(G1641:J1641)</f>
        <v>0</v>
      </c>
      <c r="G1641" s="5002"/>
      <c r="H1641" s="5002"/>
      <c r="I1641" s="5002"/>
      <c r="J1641" s="5003"/>
    </row>
    <row r="1642" spans="1:10" s="397" customFormat="1" ht="22.5" hidden="1">
      <c r="A1642" s="5628"/>
      <c r="B1642" s="5629"/>
      <c r="C1642" s="5630"/>
      <c r="D1642" s="5631"/>
      <c r="E1642" s="4962" t="s">
        <v>1154</v>
      </c>
      <c r="F1642" s="4963">
        <f>SUM(F1643:F1647)</f>
        <v>0</v>
      </c>
      <c r="G1642" s="4963">
        <f>SUM(G1643:G1647)</f>
        <v>0</v>
      </c>
      <c r="H1642" s="4963">
        <f>SUM(H1643:H1647)</f>
        <v>0</v>
      </c>
      <c r="I1642" s="4963">
        <f>SUM(I1643:I1647)</f>
        <v>0</v>
      </c>
      <c r="J1642" s="4964">
        <f>SUM(J1643:J1647)</f>
        <v>0</v>
      </c>
    </row>
    <row r="1643" spans="1:10" s="397" customFormat="1" ht="15" hidden="1" customHeight="1">
      <c r="A1643" s="5628"/>
      <c r="B1643" s="5629"/>
      <c r="C1643" s="5630"/>
      <c r="D1643" s="5631"/>
      <c r="E1643" s="4938" t="s">
        <v>692</v>
      </c>
      <c r="F1643" s="4939">
        <f t="shared" ref="F1643:F1647" si="188">SUM(G1643:J1643)</f>
        <v>0</v>
      </c>
      <c r="G1643" s="4939"/>
      <c r="H1643" s="4939"/>
      <c r="I1643" s="4939"/>
      <c r="J1643" s="4940"/>
    </row>
    <row r="1644" spans="1:10" s="397" customFormat="1" ht="15" hidden="1" customHeight="1">
      <c r="A1644" s="5628"/>
      <c r="B1644" s="5629"/>
      <c r="C1644" s="5630"/>
      <c r="D1644" s="5631"/>
      <c r="E1644" s="4938" t="s">
        <v>694</v>
      </c>
      <c r="F1644" s="4939">
        <f t="shared" si="188"/>
        <v>0</v>
      </c>
      <c r="G1644" s="4939"/>
      <c r="H1644" s="4939"/>
      <c r="I1644" s="4939"/>
      <c r="J1644" s="4940"/>
    </row>
    <row r="1645" spans="1:10" s="397" customFormat="1" ht="15" hidden="1" customHeight="1">
      <c r="A1645" s="5628"/>
      <c r="B1645" s="5629"/>
      <c r="C1645" s="5630"/>
      <c r="D1645" s="5631"/>
      <c r="E1645" s="4938" t="s">
        <v>695</v>
      </c>
      <c r="F1645" s="4939">
        <f t="shared" si="188"/>
        <v>0</v>
      </c>
      <c r="G1645" s="4939"/>
      <c r="H1645" s="4939"/>
      <c r="I1645" s="4939"/>
      <c r="J1645" s="4940"/>
    </row>
    <row r="1646" spans="1:10" s="397" customFormat="1" ht="15" hidden="1" customHeight="1">
      <c r="A1646" s="5628"/>
      <c r="B1646" s="5629"/>
      <c r="C1646" s="5630"/>
      <c r="D1646" s="5631"/>
      <c r="E1646" s="4938" t="s">
        <v>711</v>
      </c>
      <c r="F1646" s="4939">
        <f t="shared" si="188"/>
        <v>0</v>
      </c>
      <c r="G1646" s="4939"/>
      <c r="H1646" s="4939"/>
      <c r="I1646" s="4939"/>
      <c r="J1646" s="4940"/>
    </row>
    <row r="1647" spans="1:10" s="397" customFormat="1" ht="15" hidden="1" customHeight="1">
      <c r="A1647" s="5628"/>
      <c r="B1647" s="5629"/>
      <c r="C1647" s="5630"/>
      <c r="D1647" s="5631"/>
      <c r="E1647" s="4938" t="s">
        <v>871</v>
      </c>
      <c r="F1647" s="4939">
        <f t="shared" si="188"/>
        <v>0</v>
      </c>
      <c r="G1647" s="4939"/>
      <c r="H1647" s="4939"/>
      <c r="I1647" s="4939"/>
      <c r="J1647" s="4940"/>
    </row>
    <row r="1648" spans="1:10" s="397" customFormat="1" ht="22.5" hidden="1">
      <c r="A1648" s="5628"/>
      <c r="B1648" s="5629"/>
      <c r="C1648" s="5630"/>
      <c r="D1648" s="5631"/>
      <c r="E1648" s="4962" t="s">
        <v>1155</v>
      </c>
      <c r="F1648" s="4963">
        <f>SUM(F1649:F1656)</f>
        <v>0</v>
      </c>
      <c r="G1648" s="4963">
        <f>SUM(G1649:G1656)</f>
        <v>0</v>
      </c>
      <c r="H1648" s="4963">
        <f>SUM(H1649:H1656)</f>
        <v>0</v>
      </c>
      <c r="I1648" s="4963">
        <f>SUM(I1649:I1656)</f>
        <v>0</v>
      </c>
      <c r="J1648" s="4964">
        <f>SUM(J1649:J1656)</f>
        <v>0</v>
      </c>
    </row>
    <row r="1649" spans="1:10" s="4930" customFormat="1" ht="15" hidden="1" customHeight="1">
      <c r="A1649" s="5628"/>
      <c r="B1649" s="5629"/>
      <c r="C1649" s="5630"/>
      <c r="D1649" s="5631"/>
      <c r="E1649" s="5000" t="s">
        <v>697</v>
      </c>
      <c r="F1649" s="4939">
        <f t="shared" ref="F1649:F1656" si="189">SUM(G1649:J1649)</f>
        <v>0</v>
      </c>
      <c r="G1649" s="4939"/>
      <c r="H1649" s="4939"/>
      <c r="I1649" s="4939"/>
      <c r="J1649" s="4940"/>
    </row>
    <row r="1650" spans="1:10" s="4930" customFormat="1" ht="15" hidden="1" customHeight="1">
      <c r="A1650" s="5628"/>
      <c r="B1650" s="5629"/>
      <c r="C1650" s="5630"/>
      <c r="D1650" s="5631"/>
      <c r="E1650" s="5000" t="s">
        <v>867</v>
      </c>
      <c r="F1650" s="4939">
        <f t="shared" si="189"/>
        <v>0</v>
      </c>
      <c r="G1650" s="4939"/>
      <c r="H1650" s="4939"/>
      <c r="I1650" s="4939"/>
      <c r="J1650" s="4940"/>
    </row>
    <row r="1651" spans="1:10" s="4930" customFormat="1" ht="15" hidden="1" customHeight="1">
      <c r="A1651" s="5628"/>
      <c r="B1651" s="5629"/>
      <c r="C1651" s="5630"/>
      <c r="D1651" s="5631"/>
      <c r="E1651" s="5000" t="s">
        <v>810</v>
      </c>
      <c r="F1651" s="4939">
        <f t="shared" si="189"/>
        <v>0</v>
      </c>
      <c r="G1651" s="4939"/>
      <c r="H1651" s="4939"/>
      <c r="I1651" s="4939"/>
      <c r="J1651" s="4940"/>
    </row>
    <row r="1652" spans="1:10" s="4930" customFormat="1" ht="15" hidden="1" customHeight="1">
      <c r="A1652" s="5628"/>
      <c r="B1652" s="5629"/>
      <c r="C1652" s="5630"/>
      <c r="D1652" s="5631"/>
      <c r="E1652" s="5000" t="s">
        <v>698</v>
      </c>
      <c r="F1652" s="4939">
        <f t="shared" si="189"/>
        <v>0</v>
      </c>
      <c r="G1652" s="4939"/>
      <c r="H1652" s="4939"/>
      <c r="I1652" s="4939"/>
      <c r="J1652" s="4940"/>
    </row>
    <row r="1653" spans="1:10" s="4930" customFormat="1" ht="15" hidden="1" customHeight="1">
      <c r="A1653" s="5628"/>
      <c r="B1653" s="5629"/>
      <c r="C1653" s="5630"/>
      <c r="D1653" s="5631"/>
      <c r="E1653" s="5000" t="s">
        <v>700</v>
      </c>
      <c r="F1653" s="4939">
        <f t="shared" si="189"/>
        <v>0</v>
      </c>
      <c r="G1653" s="4939"/>
      <c r="H1653" s="4939"/>
      <c r="I1653" s="4939"/>
      <c r="J1653" s="4940"/>
    </row>
    <row r="1654" spans="1:10" s="4930" customFormat="1" ht="15" hidden="1" customHeight="1">
      <c r="A1654" s="5628"/>
      <c r="B1654" s="5629"/>
      <c r="C1654" s="5630"/>
      <c r="D1654" s="5631"/>
      <c r="E1654" s="5000" t="s">
        <v>667</v>
      </c>
      <c r="F1654" s="4939">
        <f t="shared" si="189"/>
        <v>0</v>
      </c>
      <c r="G1654" s="4939"/>
      <c r="H1654" s="4939"/>
      <c r="I1654" s="4939"/>
      <c r="J1654" s="4940"/>
    </row>
    <row r="1655" spans="1:10" s="4930" customFormat="1" ht="15" hidden="1" customHeight="1">
      <c r="A1655" s="5628"/>
      <c r="B1655" s="5629"/>
      <c r="C1655" s="5630"/>
      <c r="D1655" s="5631"/>
      <c r="E1655" s="5000" t="s">
        <v>701</v>
      </c>
      <c r="F1655" s="4939">
        <f t="shared" si="189"/>
        <v>0</v>
      </c>
      <c r="G1655" s="4939"/>
      <c r="H1655" s="4939"/>
      <c r="I1655" s="4939"/>
      <c r="J1655" s="4940"/>
    </row>
    <row r="1656" spans="1:10" s="4930" customFormat="1" ht="15" hidden="1" customHeight="1">
      <c r="A1656" s="5628"/>
      <c r="B1656" s="5629"/>
      <c r="C1656" s="5630"/>
      <c r="D1656" s="5631"/>
      <c r="E1656" s="5000" t="s">
        <v>703</v>
      </c>
      <c r="F1656" s="4939">
        <f t="shared" si="189"/>
        <v>0</v>
      </c>
      <c r="G1656" s="4939"/>
      <c r="H1656" s="4939"/>
      <c r="I1656" s="4939"/>
      <c r="J1656" s="4940"/>
    </row>
    <row r="1657" spans="1:10" s="397" customFormat="1" ht="12.75" hidden="1" customHeight="1">
      <c r="A1657" s="5628"/>
      <c r="B1657" s="5629"/>
      <c r="C1657" s="5630"/>
      <c r="D1657" s="5631"/>
      <c r="E1657" s="4965" t="s">
        <v>1156</v>
      </c>
      <c r="F1657" s="4960">
        <f>SUM(F1658:F1659)</f>
        <v>0</v>
      </c>
      <c r="G1657" s="4960">
        <f>SUM(G1658:G1659)</f>
        <v>0</v>
      </c>
      <c r="H1657" s="4960">
        <f>SUM(H1658:H1659)</f>
        <v>0</v>
      </c>
      <c r="I1657" s="4960">
        <f>SUM(I1658:I1659)</f>
        <v>0</v>
      </c>
      <c r="J1657" s="4961">
        <f>SUM(J1658:J1659)</f>
        <v>0</v>
      </c>
    </row>
    <row r="1658" spans="1:10" s="397" customFormat="1" ht="15" hidden="1" customHeight="1">
      <c r="A1658" s="4934"/>
      <c r="B1658" s="4946"/>
      <c r="C1658" s="4936"/>
      <c r="D1658" s="4937"/>
      <c r="E1658" s="4938"/>
      <c r="F1658" s="4939">
        <f>SUM(G1658:J1658)</f>
        <v>0</v>
      </c>
      <c r="G1658" s="4939"/>
      <c r="H1658" s="4939"/>
      <c r="I1658" s="4939"/>
      <c r="J1658" s="4940"/>
    </row>
    <row r="1659" spans="1:10" s="397" customFormat="1" ht="15" hidden="1" customHeight="1">
      <c r="A1659" s="4934"/>
      <c r="B1659" s="4946"/>
      <c r="C1659" s="4936"/>
      <c r="D1659" s="4937"/>
      <c r="E1659" s="4947"/>
      <c r="F1659" s="4939">
        <f>SUM(G1659:J1659)</f>
        <v>0</v>
      </c>
      <c r="G1659" s="4939"/>
      <c r="H1659" s="4939"/>
      <c r="I1659" s="4939"/>
      <c r="J1659" s="4940"/>
    </row>
    <row r="1660" spans="1:10" s="397" customFormat="1" ht="22.5">
      <c r="A1660" s="5638" t="s">
        <v>1164</v>
      </c>
      <c r="B1660" s="5639" t="s">
        <v>1281</v>
      </c>
      <c r="C1660" s="5640">
        <v>801</v>
      </c>
      <c r="D1660" s="5641" t="s">
        <v>866</v>
      </c>
      <c r="E1660" s="4916" t="s">
        <v>1152</v>
      </c>
      <c r="F1660" s="4917">
        <f>SUM(F1661,F1679)</f>
        <v>2983171</v>
      </c>
      <c r="G1660" s="4917">
        <f>SUM(G1661,G1679)</f>
        <v>12737</v>
      </c>
      <c r="H1660" s="4917">
        <f>SUM(H1661,H1679)</f>
        <v>2970434</v>
      </c>
      <c r="I1660" s="4917">
        <f>SUM(I1661,I1679)</f>
        <v>0</v>
      </c>
      <c r="J1660" s="4918">
        <f>SUM(J1661,J1679)</f>
        <v>0</v>
      </c>
    </row>
    <row r="1661" spans="1:10" s="397" customFormat="1" ht="21">
      <c r="A1661" s="5638"/>
      <c r="B1661" s="5639"/>
      <c r="C1661" s="5640"/>
      <c r="D1661" s="5641"/>
      <c r="E1661" s="4921" t="s">
        <v>1153</v>
      </c>
      <c r="F1661" s="4922">
        <f>SUM(F1662,F1665,F1671)</f>
        <v>2983171</v>
      </c>
      <c r="G1661" s="4922">
        <f>SUM(G1662,G1665,G1671)</f>
        <v>12737</v>
      </c>
      <c r="H1661" s="4922">
        <f>SUM(H1662,H1665,H1671)</f>
        <v>2970434</v>
      </c>
      <c r="I1661" s="4922">
        <f>SUM(I1662,I1665,I1671)</f>
        <v>0</v>
      </c>
      <c r="J1661" s="4923">
        <f>SUM(J1662,J1665,J1671)</f>
        <v>0</v>
      </c>
    </row>
    <row r="1662" spans="1:10" s="397" customFormat="1" ht="15" customHeight="1">
      <c r="A1662" s="5638"/>
      <c r="B1662" s="5639"/>
      <c r="C1662" s="5640"/>
      <c r="D1662" s="5641"/>
      <c r="E1662" s="4924" t="s">
        <v>1161</v>
      </c>
      <c r="F1662" s="4925">
        <f>SUM(F1663:F1664)</f>
        <v>2419080</v>
      </c>
      <c r="G1662" s="4925">
        <f>SUM(G1663:G1664)</f>
        <v>0</v>
      </c>
      <c r="H1662" s="4925">
        <f>SUM(H1663:H1664)</f>
        <v>2419080</v>
      </c>
      <c r="I1662" s="4925">
        <f>SUM(I1663:I1664)</f>
        <v>0</v>
      </c>
      <c r="J1662" s="4926">
        <f>SUM(J1663:J1664)</f>
        <v>0</v>
      </c>
    </row>
    <row r="1663" spans="1:10" s="397" customFormat="1" ht="14.1" customHeight="1">
      <c r="A1663" s="5638"/>
      <c r="B1663" s="5639"/>
      <c r="C1663" s="5640"/>
      <c r="D1663" s="5641"/>
      <c r="E1663" s="4948" t="s">
        <v>119</v>
      </c>
      <c r="F1663" s="4928">
        <f>SUM(G1663:J1663)</f>
        <v>2419080</v>
      </c>
      <c r="G1663" s="4928"/>
      <c r="H1663" s="4928">
        <v>2419080</v>
      </c>
      <c r="I1663" s="4928"/>
      <c r="J1663" s="4929"/>
    </row>
    <row r="1664" spans="1:10" s="397" customFormat="1" ht="15" hidden="1" customHeight="1">
      <c r="A1664" s="5638"/>
      <c r="B1664" s="5639"/>
      <c r="C1664" s="5640"/>
      <c r="D1664" s="5641"/>
      <c r="E1664" s="5004" t="s">
        <v>279</v>
      </c>
      <c r="F1664" s="4992">
        <f>SUM(G1664:J1664)</f>
        <v>0</v>
      </c>
      <c r="G1664" s="4992"/>
      <c r="H1664" s="4992"/>
      <c r="I1664" s="4992"/>
      <c r="J1664" s="4993"/>
    </row>
    <row r="1665" spans="1:10" s="397" customFormat="1" ht="22.5">
      <c r="A1665" s="5638"/>
      <c r="B1665" s="5639"/>
      <c r="C1665" s="5640"/>
      <c r="D1665" s="5641"/>
      <c r="E1665" s="4924" t="s">
        <v>1154</v>
      </c>
      <c r="F1665" s="4925">
        <f>SUM(F1666:F1670)</f>
        <v>460313.5</v>
      </c>
      <c r="G1665" s="4925">
        <f>SUM(G1666:G1670)</f>
        <v>0</v>
      </c>
      <c r="H1665" s="4925">
        <f>SUM(H1666:H1670)</f>
        <v>460313.5</v>
      </c>
      <c r="I1665" s="4925">
        <f>SUM(I1666:I1670)</f>
        <v>0</v>
      </c>
      <c r="J1665" s="4926">
        <f>SUM(J1666:J1670)</f>
        <v>0</v>
      </c>
    </row>
    <row r="1666" spans="1:10" s="397" customFormat="1" ht="12.95" customHeight="1">
      <c r="A1666" s="5638"/>
      <c r="B1666" s="5639"/>
      <c r="C1666" s="5640"/>
      <c r="D1666" s="5641"/>
      <c r="E1666" s="4927" t="s">
        <v>692</v>
      </c>
      <c r="F1666" s="4928">
        <f t="shared" ref="F1666:F1670" si="190">SUM(G1666:J1666)</f>
        <v>246701</v>
      </c>
      <c r="G1666" s="4928"/>
      <c r="H1666" s="4928">
        <v>246701</v>
      </c>
      <c r="I1666" s="4928"/>
      <c r="J1666" s="4929"/>
    </row>
    <row r="1667" spans="1:10" s="397" customFormat="1" ht="12.95" customHeight="1">
      <c r="A1667" s="5638"/>
      <c r="B1667" s="5639"/>
      <c r="C1667" s="5640"/>
      <c r="D1667" s="5641"/>
      <c r="E1667" s="4927" t="s">
        <v>694</v>
      </c>
      <c r="F1667" s="4928">
        <f t="shared" si="190"/>
        <v>65319.85</v>
      </c>
      <c r="G1667" s="4928"/>
      <c r="H1667" s="4928">
        <v>65319.85</v>
      </c>
      <c r="I1667" s="4928"/>
      <c r="J1667" s="4929"/>
    </row>
    <row r="1668" spans="1:10" s="397" customFormat="1" ht="12.95" customHeight="1">
      <c r="A1668" s="5638"/>
      <c r="B1668" s="5639"/>
      <c r="C1668" s="5640"/>
      <c r="D1668" s="5641"/>
      <c r="E1668" s="4927" t="s">
        <v>695</v>
      </c>
      <c r="F1668" s="4928">
        <f t="shared" si="190"/>
        <v>9310.15</v>
      </c>
      <c r="G1668" s="4928"/>
      <c r="H1668" s="4928">
        <v>9310.15</v>
      </c>
      <c r="I1668" s="4928"/>
      <c r="J1668" s="4929"/>
    </row>
    <row r="1669" spans="1:10" s="397" customFormat="1" ht="12.95" customHeight="1">
      <c r="A1669" s="5638"/>
      <c r="B1669" s="5639"/>
      <c r="C1669" s="5640"/>
      <c r="D1669" s="5641"/>
      <c r="E1669" s="4927" t="s">
        <v>711</v>
      </c>
      <c r="F1669" s="4928">
        <f t="shared" si="190"/>
        <v>5698.69</v>
      </c>
      <c r="G1669" s="4928"/>
      <c r="H1669" s="4928">
        <v>5698.69</v>
      </c>
      <c r="I1669" s="4928"/>
      <c r="J1669" s="4929"/>
    </row>
    <row r="1670" spans="1:10" s="397" customFormat="1" ht="12.95" customHeight="1">
      <c r="A1670" s="5638"/>
      <c r="B1670" s="5639"/>
      <c r="C1670" s="5640"/>
      <c r="D1670" s="5641"/>
      <c r="E1670" s="4927" t="s">
        <v>871</v>
      </c>
      <c r="F1670" s="4928">
        <f t="shared" si="190"/>
        <v>133283.81</v>
      </c>
      <c r="G1670" s="4928"/>
      <c r="H1670" s="4928">
        <v>133283.81</v>
      </c>
      <c r="I1670" s="4928"/>
      <c r="J1670" s="4929"/>
    </row>
    <row r="1671" spans="1:10" s="397" customFormat="1" ht="22.5">
      <c r="A1671" s="5638"/>
      <c r="B1671" s="5639"/>
      <c r="C1671" s="5640"/>
      <c r="D1671" s="5641"/>
      <c r="E1671" s="4924" t="s">
        <v>1155</v>
      </c>
      <c r="F1671" s="4925">
        <f>SUM(F1672:F1678)</f>
        <v>103777.5</v>
      </c>
      <c r="G1671" s="4925">
        <f>SUM(G1672:G1678)</f>
        <v>12737</v>
      </c>
      <c r="H1671" s="4925">
        <f>SUM(H1672:H1678)</f>
        <v>91040.5</v>
      </c>
      <c r="I1671" s="4925">
        <f>SUM(I1672:I1678)</f>
        <v>0</v>
      </c>
      <c r="J1671" s="4926">
        <f>SUM(J1672:J1678)</f>
        <v>0</v>
      </c>
    </row>
    <row r="1672" spans="1:10" s="4930" customFormat="1" ht="12.95" customHeight="1">
      <c r="A1672" s="5638"/>
      <c r="B1672" s="5639"/>
      <c r="C1672" s="5640"/>
      <c r="D1672" s="5641"/>
      <c r="E1672" s="4948" t="s">
        <v>867</v>
      </c>
      <c r="F1672" s="4928">
        <f t="shared" ref="F1672:F1678" si="191">SUM(G1672:J1672)</f>
        <v>51478.35</v>
      </c>
      <c r="G1672" s="4928"/>
      <c r="H1672" s="4928">
        <v>51478.35</v>
      </c>
      <c r="I1672" s="4928"/>
      <c r="J1672" s="4929"/>
    </row>
    <row r="1673" spans="1:10" s="4930" customFormat="1" ht="12.95" customHeight="1">
      <c r="A1673" s="5638"/>
      <c r="B1673" s="5639"/>
      <c r="C1673" s="5640"/>
      <c r="D1673" s="5641"/>
      <c r="E1673" s="4948" t="s">
        <v>810</v>
      </c>
      <c r="F1673" s="4928">
        <f t="shared" si="191"/>
        <v>11840</v>
      </c>
      <c r="G1673" s="4928">
        <v>11840</v>
      </c>
      <c r="H1673" s="4928"/>
      <c r="I1673" s="4928"/>
      <c r="J1673" s="4929"/>
    </row>
    <row r="1674" spans="1:10" s="4930" customFormat="1" ht="12.95" customHeight="1">
      <c r="A1674" s="5638"/>
      <c r="B1674" s="5639"/>
      <c r="C1674" s="5640"/>
      <c r="D1674" s="5641"/>
      <c r="E1674" s="4948" t="s">
        <v>698</v>
      </c>
      <c r="F1674" s="4928">
        <f t="shared" si="191"/>
        <v>6041.75</v>
      </c>
      <c r="G1674" s="4928"/>
      <c r="H1674" s="4928">
        <v>6041.75</v>
      </c>
      <c r="I1674" s="4928"/>
      <c r="J1674" s="4929"/>
    </row>
    <row r="1675" spans="1:10" s="4930" customFormat="1" ht="12.95" customHeight="1">
      <c r="A1675" s="5638"/>
      <c r="B1675" s="5639"/>
      <c r="C1675" s="5640"/>
      <c r="D1675" s="5641"/>
      <c r="E1675" s="4948" t="s">
        <v>700</v>
      </c>
      <c r="F1675" s="4928">
        <f t="shared" si="191"/>
        <v>7335.4</v>
      </c>
      <c r="G1675" s="4928"/>
      <c r="H1675" s="4928">
        <v>7335.4</v>
      </c>
      <c r="I1675" s="4928"/>
      <c r="J1675" s="4929"/>
    </row>
    <row r="1676" spans="1:10" s="4930" customFormat="1" ht="12.95" customHeight="1">
      <c r="A1676" s="5638"/>
      <c r="B1676" s="5639"/>
      <c r="C1676" s="5640"/>
      <c r="D1676" s="5641"/>
      <c r="E1676" s="4948" t="s">
        <v>667</v>
      </c>
      <c r="F1676" s="4928">
        <f t="shared" si="191"/>
        <v>897</v>
      </c>
      <c r="G1676" s="4928">
        <v>897</v>
      </c>
      <c r="H1676" s="4928"/>
      <c r="I1676" s="4928"/>
      <c r="J1676" s="4929"/>
    </row>
    <row r="1677" spans="1:10" s="4930" customFormat="1" ht="12.95" customHeight="1">
      <c r="A1677" s="5638"/>
      <c r="B1677" s="5639"/>
      <c r="C1677" s="5640"/>
      <c r="D1677" s="5641"/>
      <c r="E1677" s="4948" t="s">
        <v>701</v>
      </c>
      <c r="F1677" s="4928">
        <f t="shared" si="191"/>
        <v>1000</v>
      </c>
      <c r="G1677" s="4928"/>
      <c r="H1677" s="4928">
        <v>1000</v>
      </c>
      <c r="I1677" s="4928"/>
      <c r="J1677" s="4929"/>
    </row>
    <row r="1678" spans="1:10" s="4930" customFormat="1" ht="12.95" customHeight="1">
      <c r="A1678" s="5638"/>
      <c r="B1678" s="5639"/>
      <c r="C1678" s="5640"/>
      <c r="D1678" s="5641"/>
      <c r="E1678" s="4948" t="s">
        <v>703</v>
      </c>
      <c r="F1678" s="4928">
        <f t="shared" si="191"/>
        <v>25185</v>
      </c>
      <c r="G1678" s="4928"/>
      <c r="H1678" s="4928">
        <v>25185</v>
      </c>
      <c r="I1678" s="4928"/>
      <c r="J1678" s="4929"/>
    </row>
    <row r="1679" spans="1:10" s="397" customFormat="1" ht="13.5" thickBot="1">
      <c r="A1679" s="5638"/>
      <c r="B1679" s="5639"/>
      <c r="C1679" s="5640"/>
      <c r="D1679" s="5641"/>
      <c r="E1679" s="4931" t="s">
        <v>1156</v>
      </c>
      <c r="F1679" s="4922">
        <f>SUM(F1680:F1681)</f>
        <v>0</v>
      </c>
      <c r="G1679" s="4922">
        <f>SUM(G1680:G1681)</f>
        <v>0</v>
      </c>
      <c r="H1679" s="4922">
        <f>SUM(H1680:H1681)</f>
        <v>0</v>
      </c>
      <c r="I1679" s="4922">
        <f>SUM(I1680:I1681)</f>
        <v>0</v>
      </c>
      <c r="J1679" s="4923">
        <f>SUM(J1680:J1681)</f>
        <v>0</v>
      </c>
    </row>
    <row r="1680" spans="1:10" s="397" customFormat="1" ht="15" hidden="1" customHeight="1">
      <c r="A1680" s="4934"/>
      <c r="B1680" s="4946"/>
      <c r="C1680" s="4936"/>
      <c r="D1680" s="4937"/>
      <c r="E1680" s="4938"/>
      <c r="F1680" s="4939">
        <f>SUM(G1680:J1680)</f>
        <v>0</v>
      </c>
      <c r="G1680" s="4939"/>
      <c r="H1680" s="4939"/>
      <c r="I1680" s="4939"/>
      <c r="J1680" s="4940"/>
    </row>
    <row r="1681" spans="1:10" s="397" customFormat="1" ht="15" hidden="1" customHeight="1" thickBot="1">
      <c r="A1681" s="4934"/>
      <c r="B1681" s="4946"/>
      <c r="C1681" s="4936"/>
      <c r="D1681" s="4937"/>
      <c r="E1681" s="4947"/>
      <c r="F1681" s="4939">
        <f>SUM(G1681:J1681)</f>
        <v>0</v>
      </c>
      <c r="G1681" s="4939"/>
      <c r="H1681" s="4939"/>
      <c r="I1681" s="4939"/>
      <c r="J1681" s="4940"/>
    </row>
    <row r="1682" spans="1:10" s="397" customFormat="1" ht="23.25" hidden="1" thickBot="1">
      <c r="A1682" s="5628"/>
      <c r="B1682" s="5629" t="s">
        <v>1282</v>
      </c>
      <c r="C1682" s="5630">
        <v>801</v>
      </c>
      <c r="D1682" s="5631" t="s">
        <v>866</v>
      </c>
      <c r="E1682" s="4956" t="s">
        <v>1152</v>
      </c>
      <c r="F1682" s="4957">
        <f>SUM(F1683,F1702)</f>
        <v>0</v>
      </c>
      <c r="G1682" s="4957">
        <f>SUM(G1683,G1702)</f>
        <v>0</v>
      </c>
      <c r="H1682" s="4957">
        <f>SUM(H1683,H1702)</f>
        <v>0</v>
      </c>
      <c r="I1682" s="4957">
        <f>SUM(I1683,I1702)</f>
        <v>0</v>
      </c>
      <c r="J1682" s="4958">
        <f>SUM(J1683,J1702)</f>
        <v>0</v>
      </c>
    </row>
    <row r="1683" spans="1:10" s="397" customFormat="1" ht="21.75" hidden="1" thickBot="1">
      <c r="A1683" s="5628"/>
      <c r="B1683" s="5629"/>
      <c r="C1683" s="5630"/>
      <c r="D1683" s="5631"/>
      <c r="E1683" s="4959" t="s">
        <v>1153</v>
      </c>
      <c r="F1683" s="4960">
        <f>SUM(F1684,F1687,F1693)</f>
        <v>0</v>
      </c>
      <c r="G1683" s="4960">
        <f>SUM(G1684,G1687,G1693)</f>
        <v>0</v>
      </c>
      <c r="H1683" s="4960">
        <f>SUM(H1684,H1687,H1693)</f>
        <v>0</v>
      </c>
      <c r="I1683" s="4960">
        <f>SUM(I1684,I1687,I1693)</f>
        <v>0</v>
      </c>
      <c r="J1683" s="4961">
        <f>SUM(J1684,J1687,J1693)</f>
        <v>0</v>
      </c>
    </row>
    <row r="1684" spans="1:10" s="397" customFormat="1" ht="15" hidden="1" customHeight="1" thickBot="1">
      <c r="A1684" s="5628"/>
      <c r="B1684" s="5629"/>
      <c r="C1684" s="5630"/>
      <c r="D1684" s="5631"/>
      <c r="E1684" s="4962" t="s">
        <v>1161</v>
      </c>
      <c r="F1684" s="4963">
        <f>SUM(F1685:F1686)</f>
        <v>0</v>
      </c>
      <c r="G1684" s="4963">
        <f>SUM(G1685:G1686)</f>
        <v>0</v>
      </c>
      <c r="H1684" s="4963">
        <f>SUM(H1685:H1686)</f>
        <v>0</v>
      </c>
      <c r="I1684" s="4963">
        <f>SUM(I1685:I1686)</f>
        <v>0</v>
      </c>
      <c r="J1684" s="4964">
        <f>SUM(J1685:J1686)</f>
        <v>0</v>
      </c>
    </row>
    <row r="1685" spans="1:10" s="397" customFormat="1" ht="15" hidden="1" customHeight="1" thickBot="1">
      <c r="A1685" s="5628"/>
      <c r="B1685" s="5629"/>
      <c r="C1685" s="5630"/>
      <c r="D1685" s="5631"/>
      <c r="E1685" s="5000"/>
      <c r="F1685" s="4939">
        <f>SUM(G1685:J1685)</f>
        <v>0</v>
      </c>
      <c r="G1685" s="4939"/>
      <c r="H1685" s="4939"/>
      <c r="I1685" s="4939"/>
      <c r="J1685" s="4940"/>
    </row>
    <row r="1686" spans="1:10" s="397" customFormat="1" ht="15" hidden="1" customHeight="1" thickBot="1">
      <c r="A1686" s="5628"/>
      <c r="B1686" s="5629"/>
      <c r="C1686" s="5630"/>
      <c r="D1686" s="5631"/>
      <c r="E1686" s="5000"/>
      <c r="F1686" s="4939">
        <f>SUM(G1686:J1686)</f>
        <v>0</v>
      </c>
      <c r="G1686" s="4939"/>
      <c r="H1686" s="4939"/>
      <c r="I1686" s="4939"/>
      <c r="J1686" s="4940"/>
    </row>
    <row r="1687" spans="1:10" s="397" customFormat="1" ht="23.25" hidden="1" thickBot="1">
      <c r="A1687" s="5628"/>
      <c r="B1687" s="5629"/>
      <c r="C1687" s="5630"/>
      <c r="D1687" s="5631"/>
      <c r="E1687" s="4962" t="s">
        <v>1154</v>
      </c>
      <c r="F1687" s="4963">
        <f>SUM(F1688:F1692)</f>
        <v>0</v>
      </c>
      <c r="G1687" s="4963">
        <f>SUM(G1688:G1692)</f>
        <v>0</v>
      </c>
      <c r="H1687" s="4963">
        <f>SUM(H1688:H1692)</f>
        <v>0</v>
      </c>
      <c r="I1687" s="4963">
        <f>SUM(I1688:I1692)</f>
        <v>0</v>
      </c>
      <c r="J1687" s="4964">
        <f>SUM(J1688:J1692)</f>
        <v>0</v>
      </c>
    </row>
    <row r="1688" spans="1:10" s="397" customFormat="1" ht="15" hidden="1" customHeight="1" thickBot="1">
      <c r="A1688" s="5628"/>
      <c r="B1688" s="5629"/>
      <c r="C1688" s="5630"/>
      <c r="D1688" s="5631"/>
      <c r="E1688" s="4938" t="s">
        <v>692</v>
      </c>
      <c r="F1688" s="4939">
        <f t="shared" ref="F1688:F1692" si="192">SUM(G1688:J1688)</f>
        <v>0</v>
      </c>
      <c r="G1688" s="4939"/>
      <c r="H1688" s="4939"/>
      <c r="I1688" s="4939"/>
      <c r="J1688" s="4940"/>
    </row>
    <row r="1689" spans="1:10" s="397" customFormat="1" ht="15" hidden="1" customHeight="1" thickBot="1">
      <c r="A1689" s="5628"/>
      <c r="B1689" s="5629"/>
      <c r="C1689" s="5630"/>
      <c r="D1689" s="5631"/>
      <c r="E1689" s="4938" t="s">
        <v>694</v>
      </c>
      <c r="F1689" s="4939">
        <f t="shared" si="192"/>
        <v>0</v>
      </c>
      <c r="G1689" s="4939"/>
      <c r="H1689" s="4939"/>
      <c r="I1689" s="4939"/>
      <c r="J1689" s="4940"/>
    </row>
    <row r="1690" spans="1:10" s="397" customFormat="1" ht="15" hidden="1" customHeight="1" thickBot="1">
      <c r="A1690" s="5628"/>
      <c r="B1690" s="5629"/>
      <c r="C1690" s="5630"/>
      <c r="D1690" s="5631"/>
      <c r="E1690" s="4938" t="s">
        <v>695</v>
      </c>
      <c r="F1690" s="4939">
        <f t="shared" si="192"/>
        <v>0</v>
      </c>
      <c r="G1690" s="4939"/>
      <c r="H1690" s="4939"/>
      <c r="I1690" s="4939"/>
      <c r="J1690" s="4940"/>
    </row>
    <row r="1691" spans="1:10" s="397" customFormat="1" ht="15" hidden="1" customHeight="1" thickBot="1">
      <c r="A1691" s="5628"/>
      <c r="B1691" s="5629"/>
      <c r="C1691" s="5630"/>
      <c r="D1691" s="5631"/>
      <c r="E1691" s="4938" t="s">
        <v>711</v>
      </c>
      <c r="F1691" s="4939">
        <f t="shared" si="192"/>
        <v>0</v>
      </c>
      <c r="G1691" s="4939"/>
      <c r="H1691" s="4939"/>
      <c r="I1691" s="4939"/>
      <c r="J1691" s="4940"/>
    </row>
    <row r="1692" spans="1:10" s="397" customFormat="1" ht="15" hidden="1" customHeight="1" thickBot="1">
      <c r="A1692" s="5628"/>
      <c r="B1692" s="5629"/>
      <c r="C1692" s="5630"/>
      <c r="D1692" s="5631"/>
      <c r="E1692" s="4938" t="s">
        <v>871</v>
      </c>
      <c r="F1692" s="4939">
        <f t="shared" si="192"/>
        <v>0</v>
      </c>
      <c r="G1692" s="4939"/>
      <c r="H1692" s="4939"/>
      <c r="I1692" s="4939"/>
      <c r="J1692" s="4940"/>
    </row>
    <row r="1693" spans="1:10" s="397" customFormat="1" ht="23.25" hidden="1" thickBot="1">
      <c r="A1693" s="5628"/>
      <c r="B1693" s="5629"/>
      <c r="C1693" s="5630"/>
      <c r="D1693" s="5631"/>
      <c r="E1693" s="4962" t="s">
        <v>1155</v>
      </c>
      <c r="F1693" s="4963">
        <f>SUM(F1694:F1701)</f>
        <v>0</v>
      </c>
      <c r="G1693" s="4963">
        <f>SUM(G1694:G1701)</f>
        <v>0</v>
      </c>
      <c r="H1693" s="4963">
        <f>SUM(H1694:H1701)</f>
        <v>0</v>
      </c>
      <c r="I1693" s="4963">
        <f>SUM(I1694:I1701)</f>
        <v>0</v>
      </c>
      <c r="J1693" s="4964">
        <f>SUM(J1694:J1701)</f>
        <v>0</v>
      </c>
    </row>
    <row r="1694" spans="1:10" s="4930" customFormat="1" ht="15" hidden="1" customHeight="1" thickBot="1">
      <c r="A1694" s="5628"/>
      <c r="B1694" s="5629"/>
      <c r="C1694" s="5630"/>
      <c r="D1694" s="5631"/>
      <c r="E1694" s="5000" t="s">
        <v>697</v>
      </c>
      <c r="F1694" s="4939">
        <f t="shared" ref="F1694:F1701" si="193">SUM(G1694:J1694)</f>
        <v>0</v>
      </c>
      <c r="G1694" s="4939"/>
      <c r="H1694" s="4939"/>
      <c r="I1694" s="4939"/>
      <c r="J1694" s="4940"/>
    </row>
    <row r="1695" spans="1:10" s="4930" customFormat="1" ht="15" hidden="1" customHeight="1" thickBot="1">
      <c r="A1695" s="5628"/>
      <c r="B1695" s="5629"/>
      <c r="C1695" s="5630"/>
      <c r="D1695" s="5631"/>
      <c r="E1695" s="5000" t="s">
        <v>867</v>
      </c>
      <c r="F1695" s="4939">
        <f t="shared" si="193"/>
        <v>0</v>
      </c>
      <c r="G1695" s="4939"/>
      <c r="H1695" s="4939"/>
      <c r="I1695" s="4939"/>
      <c r="J1695" s="4940"/>
    </row>
    <row r="1696" spans="1:10" s="4930" customFormat="1" ht="15" hidden="1" customHeight="1" thickBot="1">
      <c r="A1696" s="5628"/>
      <c r="B1696" s="5629"/>
      <c r="C1696" s="5630"/>
      <c r="D1696" s="5631"/>
      <c r="E1696" s="5000" t="s">
        <v>810</v>
      </c>
      <c r="F1696" s="4939">
        <f t="shared" si="193"/>
        <v>0</v>
      </c>
      <c r="G1696" s="4939"/>
      <c r="H1696" s="4939"/>
      <c r="I1696" s="4939"/>
      <c r="J1696" s="4940"/>
    </row>
    <row r="1697" spans="1:10" s="4930" customFormat="1" ht="15" hidden="1" customHeight="1" thickBot="1">
      <c r="A1697" s="5628"/>
      <c r="B1697" s="5629"/>
      <c r="C1697" s="5630"/>
      <c r="D1697" s="5631"/>
      <c r="E1697" s="5000" t="s">
        <v>698</v>
      </c>
      <c r="F1697" s="4939">
        <f t="shared" si="193"/>
        <v>0</v>
      </c>
      <c r="G1697" s="4939"/>
      <c r="H1697" s="4939"/>
      <c r="I1697" s="4939"/>
      <c r="J1697" s="4940"/>
    </row>
    <row r="1698" spans="1:10" s="4930" customFormat="1" ht="15" hidden="1" customHeight="1" thickBot="1">
      <c r="A1698" s="5628"/>
      <c r="B1698" s="5629"/>
      <c r="C1698" s="5630"/>
      <c r="D1698" s="5631"/>
      <c r="E1698" s="5000" t="s">
        <v>700</v>
      </c>
      <c r="F1698" s="4939">
        <f t="shared" si="193"/>
        <v>0</v>
      </c>
      <c r="G1698" s="4939"/>
      <c r="H1698" s="4939"/>
      <c r="I1698" s="4939"/>
      <c r="J1698" s="4940"/>
    </row>
    <row r="1699" spans="1:10" s="4930" customFormat="1" ht="15" hidden="1" customHeight="1" thickBot="1">
      <c r="A1699" s="5628"/>
      <c r="B1699" s="5629"/>
      <c r="C1699" s="5630"/>
      <c r="D1699" s="5631"/>
      <c r="E1699" s="5000" t="s">
        <v>667</v>
      </c>
      <c r="F1699" s="4939">
        <f t="shared" si="193"/>
        <v>0</v>
      </c>
      <c r="G1699" s="4939"/>
      <c r="H1699" s="4939"/>
      <c r="I1699" s="4939"/>
      <c r="J1699" s="4940"/>
    </row>
    <row r="1700" spans="1:10" s="4930" customFormat="1" ht="15" hidden="1" customHeight="1" thickBot="1">
      <c r="A1700" s="5628"/>
      <c r="B1700" s="5629"/>
      <c r="C1700" s="5630"/>
      <c r="D1700" s="5631"/>
      <c r="E1700" s="5000" t="s">
        <v>701</v>
      </c>
      <c r="F1700" s="4939">
        <f t="shared" si="193"/>
        <v>0</v>
      </c>
      <c r="G1700" s="4939"/>
      <c r="H1700" s="4939"/>
      <c r="I1700" s="4939"/>
      <c r="J1700" s="4940"/>
    </row>
    <row r="1701" spans="1:10" s="4930" customFormat="1" ht="15" hidden="1" customHeight="1" thickBot="1">
      <c r="A1701" s="5628"/>
      <c r="B1701" s="5629"/>
      <c r="C1701" s="5630"/>
      <c r="D1701" s="5631"/>
      <c r="E1701" s="5000" t="s">
        <v>703</v>
      </c>
      <c r="F1701" s="4939">
        <f t="shared" si="193"/>
        <v>0</v>
      </c>
      <c r="G1701" s="4939"/>
      <c r="H1701" s="4939"/>
      <c r="I1701" s="4939"/>
      <c r="J1701" s="4940"/>
    </row>
    <row r="1702" spans="1:10" s="397" customFormat="1" ht="15" hidden="1" customHeight="1" thickBot="1">
      <c r="A1702" s="5628"/>
      <c r="B1702" s="5629"/>
      <c r="C1702" s="5630"/>
      <c r="D1702" s="5631"/>
      <c r="E1702" s="4965" t="s">
        <v>1156</v>
      </c>
      <c r="F1702" s="4960">
        <f>SUM(F1703:F1704)</f>
        <v>0</v>
      </c>
      <c r="G1702" s="4960">
        <f>SUM(G1703:G1704)</f>
        <v>0</v>
      </c>
      <c r="H1702" s="4960">
        <f>SUM(H1703:H1704)</f>
        <v>0</v>
      </c>
      <c r="I1702" s="4960">
        <f>SUM(I1703:I1704)</f>
        <v>0</v>
      </c>
      <c r="J1702" s="4961">
        <f>SUM(J1703:J1704)</f>
        <v>0</v>
      </c>
    </row>
    <row r="1703" spans="1:10" s="397" customFormat="1" ht="15" hidden="1" customHeight="1" thickBot="1">
      <c r="A1703" s="4934"/>
      <c r="B1703" s="4946"/>
      <c r="C1703" s="4936"/>
      <c r="D1703" s="4937"/>
      <c r="E1703" s="4938"/>
      <c r="F1703" s="4939">
        <f>SUM(G1703:J1703)</f>
        <v>0</v>
      </c>
      <c r="G1703" s="4939"/>
      <c r="H1703" s="4939"/>
      <c r="I1703" s="4939"/>
      <c r="J1703" s="4940"/>
    </row>
    <row r="1704" spans="1:10" s="397" customFormat="1" ht="15" hidden="1" customHeight="1" thickBot="1">
      <c r="A1704" s="4969"/>
      <c r="B1704" s="4970"/>
      <c r="C1704" s="4983"/>
      <c r="D1704" s="4971"/>
      <c r="E1704" s="4966"/>
      <c r="F1704" s="4967">
        <f>SUM(G1704:J1704)</f>
        <v>0</v>
      </c>
      <c r="G1704" s="4967"/>
      <c r="H1704" s="4967"/>
      <c r="I1704" s="4967"/>
      <c r="J1704" s="4968"/>
    </row>
    <row r="1705" spans="1:10" s="4920" customFormat="1" ht="24.95" customHeight="1" thickBot="1">
      <c r="A1705" s="4912" t="s">
        <v>1283</v>
      </c>
      <c r="B1705" s="5632" t="s">
        <v>1284</v>
      </c>
      <c r="C1705" s="5633"/>
      <c r="D1705" s="5633"/>
      <c r="E1705" s="5634"/>
      <c r="F1705" s="4972">
        <f>F1707</f>
        <v>22204</v>
      </c>
      <c r="G1705" s="4972">
        <f t="shared" ref="G1705:J1705" si="194">G1707</f>
        <v>22204</v>
      </c>
      <c r="H1705" s="4972">
        <f t="shared" si="194"/>
        <v>0</v>
      </c>
      <c r="I1705" s="4972">
        <f t="shared" si="194"/>
        <v>0</v>
      </c>
      <c r="J1705" s="4973">
        <f t="shared" si="194"/>
        <v>0</v>
      </c>
    </row>
    <row r="1706" spans="1:10" s="4930" customFormat="1" ht="15" customHeight="1">
      <c r="A1706" s="5635"/>
      <c r="B1706" s="5636"/>
      <c r="C1706" s="5636"/>
      <c r="D1706" s="5636"/>
      <c r="E1706" s="5636"/>
      <c r="F1706" s="5636"/>
      <c r="G1706" s="5636"/>
      <c r="H1706" s="5636"/>
      <c r="I1706" s="5636"/>
      <c r="J1706" s="5637"/>
    </row>
    <row r="1707" spans="1:10" s="4930" customFormat="1" ht="22.5" customHeight="1">
      <c r="A1707" s="5604" t="s">
        <v>1150</v>
      </c>
      <c r="B1707" s="5607" t="s">
        <v>1285</v>
      </c>
      <c r="C1707" s="5610">
        <v>900</v>
      </c>
      <c r="D1707" s="5613" t="s">
        <v>964</v>
      </c>
      <c r="E1707" s="4916" t="s">
        <v>1152</v>
      </c>
      <c r="F1707" s="4917">
        <f>SUM(F1708,F1721)</f>
        <v>22204</v>
      </c>
      <c r="G1707" s="4917">
        <f>SUM(G1708,G1721)</f>
        <v>22204</v>
      </c>
      <c r="H1707" s="4917">
        <f>SUM(H1708,H1721)</f>
        <v>0</v>
      </c>
      <c r="I1707" s="4917">
        <f>SUM(I1708,I1721)</f>
        <v>0</v>
      </c>
      <c r="J1707" s="4918">
        <f>SUM(J1708,J1721)</f>
        <v>0</v>
      </c>
    </row>
    <row r="1708" spans="1:10" s="4930" customFormat="1" ht="21">
      <c r="A1708" s="5605"/>
      <c r="B1708" s="5608"/>
      <c r="C1708" s="5611"/>
      <c r="D1708" s="5614"/>
      <c r="E1708" s="4921" t="s">
        <v>1153</v>
      </c>
      <c r="F1708" s="4922">
        <f>SUM(F1709,F1716)</f>
        <v>22204</v>
      </c>
      <c r="G1708" s="4922">
        <f>SUM(G1709,G1716)</f>
        <v>22204</v>
      </c>
      <c r="H1708" s="4922">
        <f>SUM(H1709,H1716)</f>
        <v>0</v>
      </c>
      <c r="I1708" s="4922">
        <f>SUM(I1709,I1716)</f>
        <v>0</v>
      </c>
      <c r="J1708" s="4923">
        <f>SUM(J1709,J1716)</f>
        <v>0</v>
      </c>
    </row>
    <row r="1709" spans="1:10" s="4930" customFormat="1" ht="22.5">
      <c r="A1709" s="5605"/>
      <c r="B1709" s="5608"/>
      <c r="C1709" s="5611"/>
      <c r="D1709" s="5614"/>
      <c r="E1709" s="4924" t="s">
        <v>1154</v>
      </c>
      <c r="F1709" s="4925">
        <f>SUM(F1710:F1715)</f>
        <v>18204</v>
      </c>
      <c r="G1709" s="4925">
        <f>SUM(G1710:G1715)</f>
        <v>18204</v>
      </c>
      <c r="H1709" s="4925">
        <f>SUM(H1710:H1715)</f>
        <v>0</v>
      </c>
      <c r="I1709" s="4925">
        <f>SUM(I1710:I1715)</f>
        <v>0</v>
      </c>
      <c r="J1709" s="4926">
        <f>SUM(J1710:J1715)</f>
        <v>0</v>
      </c>
    </row>
    <row r="1710" spans="1:10" s="4930" customFormat="1" ht="15" customHeight="1">
      <c r="A1710" s="5605"/>
      <c r="B1710" s="5608"/>
      <c r="C1710" s="5611"/>
      <c r="D1710" s="5614"/>
      <c r="E1710" s="4927" t="s">
        <v>649</v>
      </c>
      <c r="F1710" s="4928">
        <f t="shared" ref="F1710:F1715" si="195">SUM(G1710:J1710)</f>
        <v>12096</v>
      </c>
      <c r="G1710" s="4928">
        <v>12096</v>
      </c>
      <c r="H1710" s="4928"/>
      <c r="I1710" s="4928"/>
      <c r="J1710" s="4929"/>
    </row>
    <row r="1711" spans="1:10" s="4930" customFormat="1" ht="15" customHeight="1">
      <c r="A1711" s="5605"/>
      <c r="B1711" s="5608"/>
      <c r="C1711" s="5611"/>
      <c r="D1711" s="5614"/>
      <c r="E1711" s="4927" t="s">
        <v>650</v>
      </c>
      <c r="F1711" s="4928">
        <f t="shared" si="195"/>
        <v>3024</v>
      </c>
      <c r="G1711" s="4928">
        <v>3024</v>
      </c>
      <c r="H1711" s="4928"/>
      <c r="I1711" s="4928"/>
      <c r="J1711" s="4929"/>
    </row>
    <row r="1712" spans="1:10" s="4930" customFormat="1" ht="15" customHeight="1">
      <c r="A1712" s="5605"/>
      <c r="B1712" s="5608"/>
      <c r="C1712" s="5611"/>
      <c r="D1712" s="5614"/>
      <c r="E1712" s="4927" t="s">
        <v>653</v>
      </c>
      <c r="F1712" s="4928">
        <f t="shared" si="195"/>
        <v>2170</v>
      </c>
      <c r="G1712" s="4928">
        <v>2170</v>
      </c>
      <c r="H1712" s="4928"/>
      <c r="I1712" s="4928"/>
      <c r="J1712" s="4929"/>
    </row>
    <row r="1713" spans="1:10" s="4930" customFormat="1" ht="15" customHeight="1">
      <c r="A1713" s="5605"/>
      <c r="B1713" s="5608"/>
      <c r="C1713" s="5611"/>
      <c r="D1713" s="5614"/>
      <c r="E1713" s="4927" t="s">
        <v>654</v>
      </c>
      <c r="F1713" s="4928">
        <f t="shared" si="195"/>
        <v>542</v>
      </c>
      <c r="G1713" s="4928">
        <v>542</v>
      </c>
      <c r="H1713" s="4928"/>
      <c r="I1713" s="4928"/>
      <c r="J1713" s="4929"/>
    </row>
    <row r="1714" spans="1:10" s="4930" customFormat="1" ht="15" customHeight="1">
      <c r="A1714" s="5605"/>
      <c r="B1714" s="5608"/>
      <c r="C1714" s="5611"/>
      <c r="D1714" s="5614"/>
      <c r="E1714" s="4927" t="s">
        <v>655</v>
      </c>
      <c r="F1714" s="4928">
        <f t="shared" si="195"/>
        <v>297</v>
      </c>
      <c r="G1714" s="4928">
        <v>297</v>
      </c>
      <c r="H1714" s="4928"/>
      <c r="I1714" s="4928"/>
      <c r="J1714" s="4929"/>
    </row>
    <row r="1715" spans="1:10" s="4930" customFormat="1" ht="15" customHeight="1">
      <c r="A1715" s="5605"/>
      <c r="B1715" s="5608"/>
      <c r="C1715" s="5611"/>
      <c r="D1715" s="5614"/>
      <c r="E1715" s="4927" t="s">
        <v>656</v>
      </c>
      <c r="F1715" s="4928">
        <f t="shared" si="195"/>
        <v>75</v>
      </c>
      <c r="G1715" s="4928">
        <v>75</v>
      </c>
      <c r="H1715" s="4928"/>
      <c r="I1715" s="4928"/>
      <c r="J1715" s="4929"/>
    </row>
    <row r="1716" spans="1:10" s="4930" customFormat="1" ht="22.5">
      <c r="A1716" s="5605"/>
      <c r="B1716" s="5608"/>
      <c r="C1716" s="5611"/>
      <c r="D1716" s="5614"/>
      <c r="E1716" s="4924" t="s">
        <v>1155</v>
      </c>
      <c r="F1716" s="4925">
        <f>SUM(F1717:F1720)</f>
        <v>4000</v>
      </c>
      <c r="G1716" s="4925">
        <f>SUM(G1717:G1720)</f>
        <v>4000</v>
      </c>
      <c r="H1716" s="4925">
        <f>SUM(H1717:H1720)</f>
        <v>0</v>
      </c>
      <c r="I1716" s="4925">
        <f>SUM(I1717:I1720)</f>
        <v>0</v>
      </c>
      <c r="J1716" s="4926">
        <f>SUM(J1717:J1720)</f>
        <v>0</v>
      </c>
    </row>
    <row r="1717" spans="1:10" s="4930" customFormat="1" ht="15" customHeight="1">
      <c r="A1717" s="5605"/>
      <c r="B1717" s="5608"/>
      <c r="C1717" s="5611"/>
      <c r="D1717" s="5614"/>
      <c r="E1717" s="4927" t="s">
        <v>704</v>
      </c>
      <c r="F1717" s="4928">
        <f t="shared" ref="F1717:F1720" si="196">SUM(G1717:J1717)</f>
        <v>3200</v>
      </c>
      <c r="G1717" s="4928">
        <v>3200</v>
      </c>
      <c r="H1717" s="4928"/>
      <c r="I1717" s="4928"/>
      <c r="J1717" s="4929"/>
    </row>
    <row r="1718" spans="1:10" s="4930" customFormat="1" ht="15" customHeight="1">
      <c r="A1718" s="5605"/>
      <c r="B1718" s="5608"/>
      <c r="C1718" s="5611"/>
      <c r="D1718" s="5614"/>
      <c r="E1718" s="4927" t="s">
        <v>706</v>
      </c>
      <c r="F1718" s="4928">
        <f t="shared" si="196"/>
        <v>800</v>
      </c>
      <c r="G1718" s="4928">
        <v>800</v>
      </c>
      <c r="H1718" s="4928"/>
      <c r="I1718" s="4928"/>
      <c r="J1718" s="4929"/>
    </row>
    <row r="1719" spans="1:10" s="4930" customFormat="1" ht="15" hidden="1" customHeight="1">
      <c r="A1719" s="5605"/>
      <c r="B1719" s="5608"/>
      <c r="C1719" s="5611"/>
      <c r="D1719" s="5614"/>
      <c r="E1719" s="4927"/>
      <c r="F1719" s="4928">
        <f t="shared" si="196"/>
        <v>0</v>
      </c>
      <c r="G1719" s="4928"/>
      <c r="H1719" s="4928"/>
      <c r="I1719" s="4928"/>
      <c r="J1719" s="4929"/>
    </row>
    <row r="1720" spans="1:10" s="4930" customFormat="1" ht="15" hidden="1" customHeight="1" thickBot="1">
      <c r="A1720" s="5605"/>
      <c r="B1720" s="5608"/>
      <c r="C1720" s="5611"/>
      <c r="D1720" s="5614"/>
      <c r="E1720" s="4927"/>
      <c r="F1720" s="4928">
        <f t="shared" si="196"/>
        <v>0</v>
      </c>
      <c r="G1720" s="4928"/>
      <c r="H1720" s="4928"/>
      <c r="I1720" s="4928"/>
      <c r="J1720" s="4929"/>
    </row>
    <row r="1721" spans="1:10" s="4995" customFormat="1" ht="15" customHeight="1" thickBot="1">
      <c r="A1721" s="5606"/>
      <c r="B1721" s="5609"/>
      <c r="C1721" s="5612"/>
      <c r="D1721" s="5615"/>
      <c r="E1721" s="4931" t="s">
        <v>1156</v>
      </c>
      <c r="F1721" s="4922">
        <f>SUM(F1722:F1723)</f>
        <v>0</v>
      </c>
      <c r="G1721" s="4922">
        <f>SUM(G1722:G1723)</f>
        <v>0</v>
      </c>
      <c r="H1721" s="4922">
        <f>SUM(H1722:H1723)</f>
        <v>0</v>
      </c>
      <c r="I1721" s="4922">
        <f>SUM(I1722:I1723)</f>
        <v>0</v>
      </c>
      <c r="J1721" s="4923">
        <f>SUM(J1722:J1723)</f>
        <v>0</v>
      </c>
    </row>
    <row r="1722" spans="1:10" s="4995" customFormat="1" ht="15" hidden="1" customHeight="1" thickBot="1">
      <c r="A1722" s="4934"/>
      <c r="B1722" s="4946"/>
      <c r="C1722" s="4936"/>
      <c r="D1722" s="4937"/>
      <c r="E1722" s="4938"/>
      <c r="F1722" s="4939">
        <f>SUM(G1722:J1722)</f>
        <v>0</v>
      </c>
      <c r="G1722" s="4939"/>
      <c r="H1722" s="4939"/>
      <c r="I1722" s="4939"/>
      <c r="J1722" s="4940"/>
    </row>
    <row r="1723" spans="1:10" s="397" customFormat="1" ht="15" hidden="1" customHeight="1" thickBot="1">
      <c r="A1723" s="4969"/>
      <c r="B1723" s="4970"/>
      <c r="C1723" s="4983"/>
      <c r="D1723" s="4971"/>
      <c r="E1723" s="4966"/>
      <c r="F1723" s="4967">
        <f>SUM(G1723:J1723)</f>
        <v>0</v>
      </c>
      <c r="G1723" s="4967"/>
      <c r="H1723" s="4967"/>
      <c r="I1723" s="4967"/>
      <c r="J1723" s="4968"/>
    </row>
    <row r="1724" spans="1:10" s="4920" customFormat="1" ht="24.95" customHeight="1" thickBot="1">
      <c r="A1724" s="4912" t="s">
        <v>1286</v>
      </c>
      <c r="B1724" s="5624" t="s">
        <v>1287</v>
      </c>
      <c r="C1724" s="5624"/>
      <c r="D1724" s="5624"/>
      <c r="E1724" s="5624"/>
      <c r="F1724" s="4972">
        <f>F1726</f>
        <v>15450</v>
      </c>
      <c r="G1724" s="4972">
        <f t="shared" ref="G1724:J1724" si="197">G1726</f>
        <v>15450</v>
      </c>
      <c r="H1724" s="4972">
        <f t="shared" si="197"/>
        <v>0</v>
      </c>
      <c r="I1724" s="4972">
        <f t="shared" si="197"/>
        <v>0</v>
      </c>
      <c r="J1724" s="4973">
        <f t="shared" si="197"/>
        <v>0</v>
      </c>
    </row>
    <row r="1725" spans="1:10" s="4930" customFormat="1" ht="15" customHeight="1">
      <c r="A1725" s="5625"/>
      <c r="B1725" s="5626"/>
      <c r="C1725" s="5626"/>
      <c r="D1725" s="5626"/>
      <c r="E1725" s="5626"/>
      <c r="F1725" s="5626"/>
      <c r="G1725" s="5626"/>
      <c r="H1725" s="5626"/>
      <c r="I1725" s="5626"/>
      <c r="J1725" s="5627"/>
    </row>
    <row r="1726" spans="1:10" s="4930" customFormat="1" ht="22.5">
      <c r="A1726" s="5604" t="s">
        <v>1150</v>
      </c>
      <c r="B1726" s="5607" t="s">
        <v>1285</v>
      </c>
      <c r="C1726" s="5610">
        <v>900</v>
      </c>
      <c r="D1726" s="5613" t="s">
        <v>964</v>
      </c>
      <c r="E1726" s="4916" t="s">
        <v>1152</v>
      </c>
      <c r="F1726" s="4917">
        <f>SUM(F1727,F1741)</f>
        <v>15450</v>
      </c>
      <c r="G1726" s="4917">
        <f>SUM(G1727,G1741)</f>
        <v>15450</v>
      </c>
      <c r="H1726" s="4917">
        <f>SUM(H1727,H1741)</f>
        <v>0</v>
      </c>
      <c r="I1726" s="4917">
        <f>SUM(I1727,I1741)</f>
        <v>0</v>
      </c>
      <c r="J1726" s="4918">
        <f>SUM(J1727,J1741)</f>
        <v>0</v>
      </c>
    </row>
    <row r="1727" spans="1:10" s="4930" customFormat="1" ht="21">
      <c r="A1727" s="5605"/>
      <c r="B1727" s="5608"/>
      <c r="C1727" s="5611"/>
      <c r="D1727" s="5614"/>
      <c r="E1727" s="4921" t="s">
        <v>1153</v>
      </c>
      <c r="F1727" s="4922">
        <f>SUM(F1728,F1737)</f>
        <v>15450</v>
      </c>
      <c r="G1727" s="4922">
        <f>SUM(G1728,G1737)</f>
        <v>15450</v>
      </c>
      <c r="H1727" s="4922">
        <f>SUM(H1728,H1737)</f>
        <v>0</v>
      </c>
      <c r="I1727" s="4922">
        <f>SUM(I1728,I1737)</f>
        <v>0</v>
      </c>
      <c r="J1727" s="4923">
        <f>SUM(J1728,J1737)</f>
        <v>0</v>
      </c>
    </row>
    <row r="1728" spans="1:10" s="4930" customFormat="1" ht="22.5">
      <c r="A1728" s="5605"/>
      <c r="B1728" s="5608"/>
      <c r="C1728" s="5611"/>
      <c r="D1728" s="5614"/>
      <c r="E1728" s="4924" t="s">
        <v>1154</v>
      </c>
      <c r="F1728" s="4925">
        <f>SUM(F1729:F1736)</f>
        <v>11450</v>
      </c>
      <c r="G1728" s="4925">
        <f>SUM(G1729:G1736)</f>
        <v>11450</v>
      </c>
      <c r="H1728" s="4925">
        <f>SUM(H1729:H1736)</f>
        <v>0</v>
      </c>
      <c r="I1728" s="4925">
        <f>SUM(I1729:I1736)</f>
        <v>0</v>
      </c>
      <c r="J1728" s="4926">
        <f>SUM(J1729:J1736)</f>
        <v>0</v>
      </c>
    </row>
    <row r="1729" spans="1:11" s="4930" customFormat="1" ht="15" customHeight="1">
      <c r="A1729" s="5605"/>
      <c r="B1729" s="5608"/>
      <c r="C1729" s="5611"/>
      <c r="D1729" s="5614"/>
      <c r="E1729" s="4927" t="s">
        <v>649</v>
      </c>
      <c r="F1729" s="4928">
        <f t="shared" ref="F1729:F1736" si="198">SUM(G1729:J1729)</f>
        <v>7576</v>
      </c>
      <c r="G1729" s="4928">
        <v>7576</v>
      </c>
      <c r="H1729" s="4928"/>
      <c r="I1729" s="4928"/>
      <c r="J1729" s="4929"/>
    </row>
    <row r="1730" spans="1:11" s="4930" customFormat="1" ht="15" customHeight="1">
      <c r="A1730" s="5605"/>
      <c r="B1730" s="5608"/>
      <c r="C1730" s="5611"/>
      <c r="D1730" s="5614"/>
      <c r="E1730" s="4927" t="s">
        <v>650</v>
      </c>
      <c r="F1730" s="4928">
        <f t="shared" si="198"/>
        <v>1894</v>
      </c>
      <c r="G1730" s="4928">
        <v>1894</v>
      </c>
      <c r="H1730" s="4928"/>
      <c r="I1730" s="4928"/>
      <c r="J1730" s="4929"/>
    </row>
    <row r="1731" spans="1:11" s="4930" customFormat="1" ht="15" customHeight="1">
      <c r="A1731" s="5605"/>
      <c r="B1731" s="5608"/>
      <c r="C1731" s="5611"/>
      <c r="D1731" s="5614"/>
      <c r="E1731" s="4927" t="s">
        <v>653</v>
      </c>
      <c r="F1731" s="4928">
        <f t="shared" si="198"/>
        <v>1283</v>
      </c>
      <c r="G1731" s="4928">
        <v>1283</v>
      </c>
      <c r="H1731" s="4928"/>
      <c r="I1731" s="4928"/>
      <c r="J1731" s="4929"/>
    </row>
    <row r="1732" spans="1:11" s="4930" customFormat="1" ht="15" customHeight="1">
      <c r="A1732" s="5605"/>
      <c r="B1732" s="5608"/>
      <c r="C1732" s="5611"/>
      <c r="D1732" s="5614"/>
      <c r="E1732" s="4927" t="s">
        <v>654</v>
      </c>
      <c r="F1732" s="4928">
        <f t="shared" si="198"/>
        <v>321</v>
      </c>
      <c r="G1732" s="4928">
        <v>321</v>
      </c>
      <c r="H1732" s="4928"/>
      <c r="I1732" s="4928"/>
      <c r="J1732" s="4929"/>
    </row>
    <row r="1733" spans="1:11" s="4930" customFormat="1" ht="15" customHeight="1">
      <c r="A1733" s="5605"/>
      <c r="B1733" s="5608"/>
      <c r="C1733" s="5611"/>
      <c r="D1733" s="5614"/>
      <c r="E1733" s="4927" t="s">
        <v>655</v>
      </c>
      <c r="F1733" s="4928">
        <f t="shared" si="198"/>
        <v>187</v>
      </c>
      <c r="G1733" s="4928">
        <v>187</v>
      </c>
      <c r="H1733" s="4928"/>
      <c r="I1733" s="4928"/>
      <c r="J1733" s="4929"/>
    </row>
    <row r="1734" spans="1:11" s="4930" customFormat="1" ht="15" customHeight="1">
      <c r="A1734" s="5605"/>
      <c r="B1734" s="5608"/>
      <c r="C1734" s="5611"/>
      <c r="D1734" s="5614"/>
      <c r="E1734" s="4927" t="s">
        <v>656</v>
      </c>
      <c r="F1734" s="4928">
        <f t="shared" si="198"/>
        <v>46</v>
      </c>
      <c r="G1734" s="4928">
        <v>46</v>
      </c>
      <c r="H1734" s="4928"/>
      <c r="I1734" s="4928"/>
      <c r="J1734" s="4929"/>
    </row>
    <row r="1735" spans="1:11" s="4930" customFormat="1" ht="15" customHeight="1">
      <c r="A1735" s="5605"/>
      <c r="B1735" s="5608"/>
      <c r="C1735" s="5611"/>
      <c r="D1735" s="5614"/>
      <c r="E1735" s="4927" t="s">
        <v>676</v>
      </c>
      <c r="F1735" s="4928">
        <f t="shared" si="198"/>
        <v>114</v>
      </c>
      <c r="G1735" s="4928">
        <v>114</v>
      </c>
      <c r="H1735" s="4928"/>
      <c r="I1735" s="4928"/>
      <c r="J1735" s="4929"/>
    </row>
    <row r="1736" spans="1:11" s="4930" customFormat="1" ht="12.75" customHeight="1">
      <c r="A1736" s="5605"/>
      <c r="B1736" s="5608"/>
      <c r="C1736" s="5611"/>
      <c r="D1736" s="5614"/>
      <c r="E1736" s="4927" t="s">
        <v>677</v>
      </c>
      <c r="F1736" s="4928">
        <f t="shared" si="198"/>
        <v>29</v>
      </c>
      <c r="G1736" s="4928">
        <v>29</v>
      </c>
      <c r="H1736" s="4928"/>
      <c r="I1736" s="4928"/>
      <c r="J1736" s="4929"/>
    </row>
    <row r="1737" spans="1:11" s="4930" customFormat="1" ht="22.5">
      <c r="A1737" s="5605"/>
      <c r="B1737" s="5608"/>
      <c r="C1737" s="5611"/>
      <c r="D1737" s="5614"/>
      <c r="E1737" s="4924" t="s">
        <v>1155</v>
      </c>
      <c r="F1737" s="4925">
        <f>SUM(F1738:F1740)</f>
        <v>4000</v>
      </c>
      <c r="G1737" s="4925">
        <f>SUM(G1738:G1740)</f>
        <v>4000</v>
      </c>
      <c r="H1737" s="4925">
        <f>SUM(H1738:H1740)</f>
        <v>0</v>
      </c>
      <c r="I1737" s="4925">
        <f>SUM(I1738:I1740)</f>
        <v>0</v>
      </c>
      <c r="J1737" s="4926">
        <f>SUM(J1738:J1740)</f>
        <v>0</v>
      </c>
    </row>
    <row r="1738" spans="1:11" s="4930" customFormat="1" ht="15" hidden="1" customHeight="1">
      <c r="A1738" s="5605"/>
      <c r="B1738" s="5608"/>
      <c r="C1738" s="5611"/>
      <c r="D1738" s="5614"/>
      <c r="E1738" s="4927"/>
      <c r="F1738" s="4928">
        <f t="shared" ref="F1738:F1740" si="199">SUM(G1738:J1738)</f>
        <v>0</v>
      </c>
      <c r="G1738" s="4928"/>
      <c r="H1738" s="4928"/>
      <c r="I1738" s="4928"/>
      <c r="J1738" s="4929"/>
    </row>
    <row r="1739" spans="1:11" s="4930" customFormat="1" ht="15" customHeight="1">
      <c r="A1739" s="5605"/>
      <c r="B1739" s="5608"/>
      <c r="C1739" s="5611"/>
      <c r="D1739" s="5614"/>
      <c r="E1739" s="4927" t="s">
        <v>704</v>
      </c>
      <c r="F1739" s="4928">
        <f t="shared" si="199"/>
        <v>3200</v>
      </c>
      <c r="G1739" s="4928">
        <v>3200</v>
      </c>
      <c r="H1739" s="4928"/>
      <c r="I1739" s="4928"/>
      <c r="J1739" s="4929"/>
    </row>
    <row r="1740" spans="1:11" s="4930" customFormat="1" ht="15" customHeight="1">
      <c r="A1740" s="5605"/>
      <c r="B1740" s="5608"/>
      <c r="C1740" s="5611"/>
      <c r="D1740" s="5614"/>
      <c r="E1740" s="4927" t="s">
        <v>706</v>
      </c>
      <c r="F1740" s="4928">
        <f t="shared" si="199"/>
        <v>800</v>
      </c>
      <c r="G1740" s="4928">
        <v>800</v>
      </c>
      <c r="H1740" s="4928"/>
      <c r="I1740" s="4928"/>
      <c r="J1740" s="4929"/>
    </row>
    <row r="1741" spans="1:11" s="4995" customFormat="1" ht="15" customHeight="1" thickBot="1">
      <c r="A1741" s="5606"/>
      <c r="B1741" s="5609"/>
      <c r="C1741" s="5612"/>
      <c r="D1741" s="5615"/>
      <c r="E1741" s="4931" t="s">
        <v>1156</v>
      </c>
      <c r="F1741" s="4922">
        <f>SUM(F1742:F1743)</f>
        <v>0</v>
      </c>
      <c r="G1741" s="4922">
        <f>SUM(G1742:G1743)</f>
        <v>0</v>
      </c>
      <c r="H1741" s="4922">
        <f>SUM(H1742:H1743)</f>
        <v>0</v>
      </c>
      <c r="I1741" s="4922">
        <f>SUM(I1742:I1743)</f>
        <v>0</v>
      </c>
      <c r="J1741" s="4923">
        <f>SUM(J1742:J1743)</f>
        <v>0</v>
      </c>
    </row>
    <row r="1742" spans="1:11" s="4996" customFormat="1" ht="15" hidden="1" customHeight="1" thickBot="1">
      <c r="A1742" s="4988"/>
      <c r="B1742" s="4989"/>
      <c r="C1742" s="4990"/>
      <c r="D1742" s="4974"/>
      <c r="E1742" s="4927"/>
      <c r="F1742" s="4928">
        <f>SUM(G1742:J1742)</f>
        <v>0</v>
      </c>
      <c r="G1742" s="4928"/>
      <c r="H1742" s="4928"/>
      <c r="I1742" s="4928"/>
      <c r="J1742" s="4929"/>
    </row>
    <row r="1743" spans="1:11" ht="15" hidden="1" customHeight="1" thickBot="1">
      <c r="A1743" s="4975"/>
      <c r="B1743" s="4976"/>
      <c r="C1743" s="4977"/>
      <c r="D1743" s="4978"/>
      <c r="E1743" s="4915"/>
      <c r="F1743" s="4998">
        <f>SUM(G1743:J1743)</f>
        <v>0</v>
      </c>
      <c r="G1743" s="4998"/>
      <c r="H1743" s="4998"/>
      <c r="I1743" s="4998"/>
      <c r="J1743" s="4999"/>
      <c r="K1743" s="401"/>
    </row>
    <row r="1744" spans="1:11" s="4920" customFormat="1" ht="24.95" customHeight="1" thickBot="1">
      <c r="A1744" s="4912" t="s">
        <v>1288</v>
      </c>
      <c r="B1744" s="5624" t="s">
        <v>1289</v>
      </c>
      <c r="C1744" s="5624"/>
      <c r="D1744" s="5624"/>
      <c r="E1744" s="5624"/>
      <c r="F1744" s="4972">
        <f>F1746</f>
        <v>1446564</v>
      </c>
      <c r="G1744" s="4972">
        <f t="shared" ref="G1744:J1744" si="200">G1746</f>
        <v>216436</v>
      </c>
      <c r="H1744" s="4972">
        <f t="shared" si="200"/>
        <v>1230128</v>
      </c>
      <c r="I1744" s="4972">
        <f t="shared" si="200"/>
        <v>0</v>
      </c>
      <c r="J1744" s="4973">
        <f t="shared" si="200"/>
        <v>0</v>
      </c>
    </row>
    <row r="1745" spans="1:10" s="4930" customFormat="1" ht="15" customHeight="1">
      <c r="A1745" s="5617"/>
      <c r="B1745" s="5618"/>
      <c r="C1745" s="5618"/>
      <c r="D1745" s="5618"/>
      <c r="E1745" s="5618"/>
      <c r="F1745" s="5618"/>
      <c r="G1745" s="5618"/>
      <c r="H1745" s="5618"/>
      <c r="I1745" s="5618"/>
      <c r="J1745" s="5619"/>
    </row>
    <row r="1746" spans="1:10" s="4930" customFormat="1" ht="22.5" customHeight="1">
      <c r="A1746" s="5604" t="s">
        <v>1150</v>
      </c>
      <c r="B1746" s="5607" t="s">
        <v>1301</v>
      </c>
      <c r="C1746" s="5610">
        <v>801</v>
      </c>
      <c r="D1746" s="5613" t="s">
        <v>873</v>
      </c>
      <c r="E1746" s="4916" t="s">
        <v>1152</v>
      </c>
      <c r="F1746" s="4917">
        <f>SUM(F1747,F1764)</f>
        <v>1446564</v>
      </c>
      <c r="G1746" s="4917">
        <f>SUM(G1747,G1764)</f>
        <v>216436</v>
      </c>
      <c r="H1746" s="4917">
        <f>SUM(H1747,H1764)</f>
        <v>1230128</v>
      </c>
      <c r="I1746" s="4917">
        <f>SUM(I1747,I1764)</f>
        <v>0</v>
      </c>
      <c r="J1746" s="4918">
        <f>SUM(J1747,J1764)</f>
        <v>0</v>
      </c>
    </row>
    <row r="1747" spans="1:10" s="4930" customFormat="1" ht="21">
      <c r="A1747" s="5605"/>
      <c r="B1747" s="5608"/>
      <c r="C1747" s="5611"/>
      <c r="D1747" s="5614"/>
      <c r="E1747" s="4921" t="s">
        <v>1153</v>
      </c>
      <c r="F1747" s="4922">
        <f>SUM(F1748,F1753)</f>
        <v>853264</v>
      </c>
      <c r="G1747" s="4922">
        <f>SUM(G1748,G1753)</f>
        <v>105493</v>
      </c>
      <c r="H1747" s="4922">
        <f>SUM(H1748,H1753)</f>
        <v>747771</v>
      </c>
      <c r="I1747" s="4922">
        <f>SUM(I1748,I1753)</f>
        <v>0</v>
      </c>
      <c r="J1747" s="4923">
        <f>SUM(J1748,J1753)</f>
        <v>0</v>
      </c>
    </row>
    <row r="1748" spans="1:10" s="4930" customFormat="1" ht="22.5">
      <c r="A1748" s="5605"/>
      <c r="B1748" s="5608"/>
      <c r="C1748" s="5611"/>
      <c r="D1748" s="5614"/>
      <c r="E1748" s="4924" t="s">
        <v>1154</v>
      </c>
      <c r="F1748" s="4925">
        <f>SUM(F1749:F1752)</f>
        <v>353250</v>
      </c>
      <c r="G1748" s="4925">
        <f>SUM(G1749:G1752)</f>
        <v>0</v>
      </c>
      <c r="H1748" s="4925">
        <f>SUM(H1749:H1752)</f>
        <v>353250</v>
      </c>
      <c r="I1748" s="4925">
        <f>SUM(I1749:I1752)</f>
        <v>0</v>
      </c>
      <c r="J1748" s="4926">
        <f>SUM(J1749:J1752)</f>
        <v>0</v>
      </c>
    </row>
    <row r="1749" spans="1:10" s="4930" customFormat="1" ht="15" customHeight="1">
      <c r="A1749" s="5605"/>
      <c r="B1749" s="5608"/>
      <c r="C1749" s="5611"/>
      <c r="D1749" s="5614"/>
      <c r="E1749" s="4927" t="s">
        <v>692</v>
      </c>
      <c r="F1749" s="4928">
        <f t="shared" ref="F1749:F1752" si="201">SUM(G1749:J1749)</f>
        <v>99122</v>
      </c>
      <c r="G1749" s="4928"/>
      <c r="H1749" s="4928">
        <v>99122</v>
      </c>
      <c r="I1749" s="4928"/>
      <c r="J1749" s="4929"/>
    </row>
    <row r="1750" spans="1:10" s="4930" customFormat="1" ht="15" customHeight="1">
      <c r="A1750" s="5605"/>
      <c r="B1750" s="5608"/>
      <c r="C1750" s="5611"/>
      <c r="D1750" s="5614"/>
      <c r="E1750" s="4927" t="s">
        <v>694</v>
      </c>
      <c r="F1750" s="4928">
        <f t="shared" si="201"/>
        <v>50528</v>
      </c>
      <c r="G1750" s="4928"/>
      <c r="H1750" s="4928">
        <v>50528</v>
      </c>
      <c r="I1750" s="4928"/>
      <c r="J1750" s="4929"/>
    </row>
    <row r="1751" spans="1:10" s="4930" customFormat="1" ht="15" customHeight="1">
      <c r="A1751" s="5605"/>
      <c r="B1751" s="5608"/>
      <c r="C1751" s="5611"/>
      <c r="D1751" s="5614"/>
      <c r="E1751" s="4927" t="s">
        <v>695</v>
      </c>
      <c r="F1751" s="4928">
        <f t="shared" si="201"/>
        <v>7239</v>
      </c>
      <c r="G1751" s="4928"/>
      <c r="H1751" s="4928">
        <v>7239</v>
      </c>
      <c r="I1751" s="4928"/>
      <c r="J1751" s="4929"/>
    </row>
    <row r="1752" spans="1:10" s="4930" customFormat="1" ht="15" customHeight="1">
      <c r="A1752" s="5605"/>
      <c r="B1752" s="5608"/>
      <c r="C1752" s="5611"/>
      <c r="D1752" s="5614"/>
      <c r="E1752" s="4927" t="s">
        <v>871</v>
      </c>
      <c r="F1752" s="4928">
        <f t="shared" si="201"/>
        <v>196361</v>
      </c>
      <c r="G1752" s="4928"/>
      <c r="H1752" s="4928">
        <v>196361</v>
      </c>
      <c r="I1752" s="4928"/>
      <c r="J1752" s="4929"/>
    </row>
    <row r="1753" spans="1:10" s="4930" customFormat="1" ht="22.5">
      <c r="A1753" s="5605"/>
      <c r="B1753" s="5608"/>
      <c r="C1753" s="5611"/>
      <c r="D1753" s="5614"/>
      <c r="E1753" s="4924" t="s">
        <v>1155</v>
      </c>
      <c r="F1753" s="4925">
        <f>SUM(F1754:F1763)</f>
        <v>500014</v>
      </c>
      <c r="G1753" s="4925">
        <f t="shared" ref="G1753:J1753" si="202">SUM(G1754:G1763)</f>
        <v>105493</v>
      </c>
      <c r="H1753" s="4925">
        <f t="shared" si="202"/>
        <v>394521</v>
      </c>
      <c r="I1753" s="4925">
        <f t="shared" si="202"/>
        <v>0</v>
      </c>
      <c r="J1753" s="4926">
        <f t="shared" si="202"/>
        <v>0</v>
      </c>
    </row>
    <row r="1754" spans="1:10" s="4930" customFormat="1" ht="15" hidden="1" customHeight="1">
      <c r="A1754" s="5605"/>
      <c r="B1754" s="5608"/>
      <c r="C1754" s="5611"/>
      <c r="D1754" s="5614"/>
      <c r="E1754" s="4927" t="s">
        <v>697</v>
      </c>
      <c r="F1754" s="4928">
        <f t="shared" ref="F1754:F1763" si="203">SUM(G1754:J1754)</f>
        <v>0</v>
      </c>
      <c r="G1754" s="4928"/>
      <c r="H1754" s="4928"/>
      <c r="I1754" s="4928"/>
      <c r="J1754" s="4929"/>
    </row>
    <row r="1755" spans="1:10" s="4930" customFormat="1" ht="15" hidden="1" customHeight="1">
      <c r="A1755" s="5605"/>
      <c r="B1755" s="5608"/>
      <c r="C1755" s="5611"/>
      <c r="D1755" s="5614"/>
      <c r="E1755" s="4927" t="s">
        <v>663</v>
      </c>
      <c r="F1755" s="4928">
        <f t="shared" si="203"/>
        <v>0</v>
      </c>
      <c r="G1755" s="4928"/>
      <c r="H1755" s="4928"/>
      <c r="I1755" s="4928"/>
      <c r="J1755" s="4929"/>
    </row>
    <row r="1756" spans="1:10" s="4930" customFormat="1" ht="15" hidden="1" customHeight="1">
      <c r="A1756" s="5605"/>
      <c r="B1756" s="5608"/>
      <c r="C1756" s="5611"/>
      <c r="D1756" s="5614"/>
      <c r="E1756" s="4927" t="s">
        <v>868</v>
      </c>
      <c r="F1756" s="4928">
        <f t="shared" si="203"/>
        <v>0</v>
      </c>
      <c r="G1756" s="4928"/>
      <c r="H1756" s="4928"/>
      <c r="I1756" s="4928"/>
      <c r="J1756" s="4929"/>
    </row>
    <row r="1757" spans="1:10" s="4930" customFormat="1" ht="15" hidden="1" customHeight="1">
      <c r="A1757" s="5605"/>
      <c r="B1757" s="5608"/>
      <c r="C1757" s="5611"/>
      <c r="D1757" s="5614"/>
      <c r="E1757" s="4927" t="s">
        <v>869</v>
      </c>
      <c r="F1757" s="4928">
        <f t="shared" si="203"/>
        <v>0</v>
      </c>
      <c r="G1757" s="4928"/>
      <c r="H1757" s="4928"/>
      <c r="I1757" s="4928"/>
      <c r="J1757" s="4929"/>
    </row>
    <row r="1758" spans="1:10" s="4930" customFormat="1" ht="15" customHeight="1">
      <c r="A1758" s="5605"/>
      <c r="B1758" s="5608"/>
      <c r="C1758" s="5611"/>
      <c r="D1758" s="5614"/>
      <c r="E1758" s="4927" t="s">
        <v>698</v>
      </c>
      <c r="F1758" s="4928">
        <f t="shared" si="203"/>
        <v>11000</v>
      </c>
      <c r="G1758" s="4928"/>
      <c r="H1758" s="4928">
        <v>11000</v>
      </c>
      <c r="I1758" s="4928"/>
      <c r="J1758" s="4929"/>
    </row>
    <row r="1759" spans="1:10" s="4930" customFormat="1" ht="15" customHeight="1">
      <c r="A1759" s="5605"/>
      <c r="B1759" s="5608"/>
      <c r="C1759" s="5611"/>
      <c r="D1759" s="5614"/>
      <c r="E1759" s="4927" t="s">
        <v>790</v>
      </c>
      <c r="F1759" s="4928">
        <f t="shared" si="203"/>
        <v>2530</v>
      </c>
      <c r="G1759" s="4928">
        <v>2530</v>
      </c>
      <c r="H1759" s="4928"/>
      <c r="I1759" s="4928"/>
      <c r="J1759" s="4929"/>
    </row>
    <row r="1760" spans="1:10" s="4930" customFormat="1" ht="15" customHeight="1">
      <c r="A1760" s="5605"/>
      <c r="B1760" s="5608"/>
      <c r="C1760" s="5611"/>
      <c r="D1760" s="5614"/>
      <c r="E1760" s="4927" t="s">
        <v>700</v>
      </c>
      <c r="F1760" s="4928">
        <f t="shared" si="203"/>
        <v>361521</v>
      </c>
      <c r="G1760" s="4928"/>
      <c r="H1760" s="4928">
        <f>139912+221609</f>
        <v>361521</v>
      </c>
      <c r="I1760" s="4928"/>
      <c r="J1760" s="4929"/>
    </row>
    <row r="1761" spans="1:11" s="4930" customFormat="1" ht="15" customHeight="1">
      <c r="A1761" s="5605"/>
      <c r="B1761" s="5608"/>
      <c r="C1761" s="5611"/>
      <c r="D1761" s="5614"/>
      <c r="E1761" s="4927" t="s">
        <v>667</v>
      </c>
      <c r="F1761" s="4928">
        <f t="shared" si="203"/>
        <v>97903</v>
      </c>
      <c r="G1761" s="4928">
        <f>32180+65723</f>
        <v>97903</v>
      </c>
      <c r="H1761" s="4928"/>
      <c r="I1761" s="4928"/>
      <c r="J1761" s="4929"/>
    </row>
    <row r="1762" spans="1:11" s="4930" customFormat="1" ht="15" customHeight="1">
      <c r="A1762" s="5605"/>
      <c r="B1762" s="5608"/>
      <c r="C1762" s="5611"/>
      <c r="D1762" s="5614"/>
      <c r="E1762" s="4927" t="s">
        <v>707</v>
      </c>
      <c r="F1762" s="4928">
        <f t="shared" si="203"/>
        <v>22000</v>
      </c>
      <c r="G1762" s="4928"/>
      <c r="H1762" s="4928">
        <v>22000</v>
      </c>
      <c r="I1762" s="4928"/>
      <c r="J1762" s="4929"/>
    </row>
    <row r="1763" spans="1:11" s="4930" customFormat="1" ht="15" customHeight="1">
      <c r="A1763" s="5605"/>
      <c r="B1763" s="5608"/>
      <c r="C1763" s="5611"/>
      <c r="D1763" s="5614"/>
      <c r="E1763" s="4927" t="s">
        <v>673</v>
      </c>
      <c r="F1763" s="4928">
        <f t="shared" si="203"/>
        <v>5060</v>
      </c>
      <c r="G1763" s="4928">
        <v>5060</v>
      </c>
      <c r="H1763" s="4928"/>
      <c r="I1763" s="4928"/>
      <c r="J1763" s="4929"/>
    </row>
    <row r="1764" spans="1:11" s="4995" customFormat="1" ht="15" customHeight="1">
      <c r="A1764" s="5605"/>
      <c r="B1764" s="5608"/>
      <c r="C1764" s="5611"/>
      <c r="D1764" s="5614"/>
      <c r="E1764" s="4941" t="s">
        <v>1156</v>
      </c>
      <c r="F1764" s="4942">
        <f>SUM(F1765:F1766)</f>
        <v>593300</v>
      </c>
      <c r="G1764" s="4942">
        <f>SUM(G1765:G1766)</f>
        <v>110943</v>
      </c>
      <c r="H1764" s="4942">
        <f>SUM(H1765:H1766)</f>
        <v>482357</v>
      </c>
      <c r="I1764" s="4942">
        <f>SUM(I1765:I1766)</f>
        <v>0</v>
      </c>
      <c r="J1764" s="4943">
        <f>SUM(J1765:J1766)</f>
        <v>0</v>
      </c>
    </row>
    <row r="1765" spans="1:11" s="4996" customFormat="1" ht="15" customHeight="1">
      <c r="A1765" s="5605"/>
      <c r="B1765" s="5608"/>
      <c r="C1765" s="5611"/>
      <c r="D1765" s="5614"/>
      <c r="E1765" s="4927" t="s">
        <v>1053</v>
      </c>
      <c r="F1765" s="4928">
        <f>SUM(G1765:J1765)</f>
        <v>482357</v>
      </c>
      <c r="G1765" s="4928"/>
      <c r="H1765" s="4928">
        <v>482357</v>
      </c>
      <c r="I1765" s="4928"/>
      <c r="J1765" s="4929"/>
    </row>
    <row r="1766" spans="1:11" ht="15" customHeight="1" thickBot="1">
      <c r="A1766" s="5620"/>
      <c r="B1766" s="5621"/>
      <c r="C1766" s="5622"/>
      <c r="D1766" s="5623"/>
      <c r="E1766" s="5049">
        <v>6069</v>
      </c>
      <c r="F1766" s="5050">
        <f t="shared" ref="F1766" si="204">SUM(G1766:J1766)</f>
        <v>110943</v>
      </c>
      <c r="G1766" s="5050">
        <v>110943</v>
      </c>
      <c r="H1766" s="5050"/>
      <c r="I1766" s="5050"/>
      <c r="J1766" s="5051"/>
      <c r="K1766" s="401"/>
    </row>
    <row r="1767" spans="1:11" s="4920" customFormat="1" ht="24.95" customHeight="1" thickBot="1">
      <c r="A1767" s="4912" t="s">
        <v>1290</v>
      </c>
      <c r="B1767" s="5624" t="s">
        <v>1291</v>
      </c>
      <c r="C1767" s="5624"/>
      <c r="D1767" s="5624"/>
      <c r="E1767" s="5624"/>
      <c r="F1767" s="4972">
        <f>F1769</f>
        <v>785752</v>
      </c>
      <c r="G1767" s="4972">
        <f t="shared" ref="G1767:J1767" si="205">G1769</f>
        <v>117863</v>
      </c>
      <c r="H1767" s="4972">
        <f t="shared" si="205"/>
        <v>667889</v>
      </c>
      <c r="I1767" s="4972">
        <f t="shared" si="205"/>
        <v>0</v>
      </c>
      <c r="J1767" s="4973">
        <f t="shared" si="205"/>
        <v>0</v>
      </c>
    </row>
    <row r="1768" spans="1:11" s="4930" customFormat="1" ht="15" customHeight="1">
      <c r="A1768" s="5625"/>
      <c r="B1768" s="5626"/>
      <c r="C1768" s="5626"/>
      <c r="D1768" s="5626"/>
      <c r="E1768" s="5626"/>
      <c r="F1768" s="5626"/>
      <c r="G1768" s="5626"/>
      <c r="H1768" s="5626"/>
      <c r="I1768" s="5626"/>
      <c r="J1768" s="5627"/>
    </row>
    <row r="1769" spans="1:11" s="4930" customFormat="1" ht="22.5" customHeight="1">
      <c r="A1769" s="5604" t="s">
        <v>1150</v>
      </c>
      <c r="B1769" s="5607" t="s">
        <v>1300</v>
      </c>
      <c r="C1769" s="5610">
        <v>801</v>
      </c>
      <c r="D1769" s="5613" t="s">
        <v>858</v>
      </c>
      <c r="E1769" s="4916" t="s">
        <v>1152</v>
      </c>
      <c r="F1769" s="4917">
        <f>SUM(F1770,F1785)</f>
        <v>785752</v>
      </c>
      <c r="G1769" s="4917">
        <f>SUM(G1770,G1785)</f>
        <v>117863</v>
      </c>
      <c r="H1769" s="4917">
        <f>SUM(H1770,H1785)</f>
        <v>667889</v>
      </c>
      <c r="I1769" s="4917">
        <f>SUM(I1770,I1785)</f>
        <v>0</v>
      </c>
      <c r="J1769" s="4918">
        <f>SUM(J1770,J1785)</f>
        <v>0</v>
      </c>
    </row>
    <row r="1770" spans="1:11" s="4930" customFormat="1" ht="21">
      <c r="A1770" s="5605"/>
      <c r="B1770" s="5608"/>
      <c r="C1770" s="5611"/>
      <c r="D1770" s="5614"/>
      <c r="E1770" s="4921" t="s">
        <v>1153</v>
      </c>
      <c r="F1770" s="4922">
        <f>SUM(F1771,F1775)</f>
        <v>785752</v>
      </c>
      <c r="G1770" s="4922">
        <f>SUM(G1771,G1775)</f>
        <v>117863</v>
      </c>
      <c r="H1770" s="4922">
        <f>SUM(H1771,H1775)</f>
        <v>667889</v>
      </c>
      <c r="I1770" s="4922">
        <f>SUM(I1771,I1775)</f>
        <v>0</v>
      </c>
      <c r="J1770" s="4923">
        <f>SUM(J1771,J1775)</f>
        <v>0</v>
      </c>
    </row>
    <row r="1771" spans="1:11" s="4930" customFormat="1" ht="22.5" hidden="1" customHeight="1">
      <c r="A1771" s="5605"/>
      <c r="B1771" s="5608"/>
      <c r="C1771" s="5611"/>
      <c r="D1771" s="5614"/>
      <c r="E1771" s="4924" t="s">
        <v>1154</v>
      </c>
      <c r="F1771" s="4925">
        <f>SUM(F1772:F1774)</f>
        <v>0</v>
      </c>
      <c r="G1771" s="4925">
        <f>SUM(G1772:G1774)</f>
        <v>0</v>
      </c>
      <c r="H1771" s="4925">
        <f>SUM(H1772:H1774)</f>
        <v>0</v>
      </c>
      <c r="I1771" s="4925">
        <f>SUM(I1772:I1774)</f>
        <v>0</v>
      </c>
      <c r="J1771" s="4926">
        <f>SUM(J1772:J1774)</f>
        <v>0</v>
      </c>
    </row>
    <row r="1772" spans="1:11" s="4930" customFormat="1" ht="15" hidden="1" customHeight="1">
      <c r="A1772" s="5605"/>
      <c r="B1772" s="5608"/>
      <c r="C1772" s="5611"/>
      <c r="D1772" s="5614"/>
      <c r="E1772" s="4927"/>
      <c r="F1772" s="4928">
        <f t="shared" ref="F1772:F1774" si="206">SUM(G1772:J1772)</f>
        <v>0</v>
      </c>
      <c r="G1772" s="4928"/>
      <c r="H1772" s="4928"/>
      <c r="I1772" s="4928"/>
      <c r="J1772" s="4929"/>
    </row>
    <row r="1773" spans="1:11" s="4930" customFormat="1" ht="15" hidden="1" customHeight="1">
      <c r="A1773" s="5605"/>
      <c r="B1773" s="5608"/>
      <c r="C1773" s="5611"/>
      <c r="D1773" s="5614"/>
      <c r="E1773" s="4927"/>
      <c r="F1773" s="4928">
        <f t="shared" si="206"/>
        <v>0</v>
      </c>
      <c r="G1773" s="4928"/>
      <c r="H1773" s="4928"/>
      <c r="I1773" s="4928"/>
      <c r="J1773" s="4929"/>
    </row>
    <row r="1774" spans="1:11" s="4930" customFormat="1" ht="15" hidden="1" customHeight="1">
      <c r="A1774" s="5605"/>
      <c r="B1774" s="5608"/>
      <c r="C1774" s="5611"/>
      <c r="D1774" s="5614"/>
      <c r="E1774" s="4927"/>
      <c r="F1774" s="4928">
        <f t="shared" si="206"/>
        <v>0</v>
      </c>
      <c r="G1774" s="4928"/>
      <c r="H1774" s="4928"/>
      <c r="I1774" s="4928"/>
      <c r="J1774" s="4929"/>
    </row>
    <row r="1775" spans="1:11" s="4930" customFormat="1" ht="22.5">
      <c r="A1775" s="5605"/>
      <c r="B1775" s="5608"/>
      <c r="C1775" s="5611"/>
      <c r="D1775" s="5614"/>
      <c r="E1775" s="4924" t="s">
        <v>1155</v>
      </c>
      <c r="F1775" s="4925">
        <f>SUM(F1776:F1784)</f>
        <v>785752</v>
      </c>
      <c r="G1775" s="4925">
        <f t="shared" ref="G1775:J1775" si="207">SUM(G1776:G1784)</f>
        <v>117863</v>
      </c>
      <c r="H1775" s="4925">
        <f>SUM(H1776:H1784)</f>
        <v>667889</v>
      </c>
      <c r="I1775" s="4925">
        <f t="shared" si="207"/>
        <v>0</v>
      </c>
      <c r="J1775" s="4926">
        <f t="shared" si="207"/>
        <v>0</v>
      </c>
    </row>
    <row r="1776" spans="1:11" s="4930" customFormat="1" ht="15" hidden="1" customHeight="1">
      <c r="A1776" s="5605"/>
      <c r="B1776" s="5608"/>
      <c r="C1776" s="5611"/>
      <c r="D1776" s="5614"/>
      <c r="E1776" s="4927" t="s">
        <v>697</v>
      </c>
      <c r="F1776" s="4928">
        <f t="shared" ref="F1776:F1784" si="208">SUM(G1776:J1776)</f>
        <v>0</v>
      </c>
      <c r="G1776" s="4928"/>
      <c r="H1776" s="4928"/>
      <c r="I1776" s="4928"/>
      <c r="J1776" s="4929"/>
    </row>
    <row r="1777" spans="1:10" s="4930" customFormat="1" ht="15" hidden="1" customHeight="1">
      <c r="A1777" s="5605"/>
      <c r="B1777" s="5608"/>
      <c r="C1777" s="5611"/>
      <c r="D1777" s="5614"/>
      <c r="E1777" s="4927" t="s">
        <v>663</v>
      </c>
      <c r="F1777" s="4928">
        <f t="shared" si="208"/>
        <v>0</v>
      </c>
      <c r="G1777" s="4928"/>
      <c r="H1777" s="4928"/>
      <c r="I1777" s="4928"/>
      <c r="J1777" s="4929"/>
    </row>
    <row r="1778" spans="1:10" s="4930" customFormat="1" ht="15" hidden="1" customHeight="1">
      <c r="A1778" s="5605"/>
      <c r="B1778" s="5608"/>
      <c r="C1778" s="5611"/>
      <c r="D1778" s="5614"/>
      <c r="E1778" s="4927" t="s">
        <v>868</v>
      </c>
      <c r="F1778" s="4928">
        <f t="shared" si="208"/>
        <v>0</v>
      </c>
      <c r="G1778" s="4928"/>
      <c r="H1778" s="4928"/>
      <c r="I1778" s="4928"/>
      <c r="J1778" s="4929"/>
    </row>
    <row r="1779" spans="1:10" s="4930" customFormat="1" ht="15" hidden="1" customHeight="1">
      <c r="A1779" s="5605"/>
      <c r="B1779" s="5608"/>
      <c r="C1779" s="5611"/>
      <c r="D1779" s="5614"/>
      <c r="E1779" s="4927" t="s">
        <v>869</v>
      </c>
      <c r="F1779" s="4928">
        <f t="shared" si="208"/>
        <v>0</v>
      </c>
      <c r="G1779" s="4928"/>
      <c r="H1779" s="4928"/>
      <c r="I1779" s="4928"/>
      <c r="J1779" s="4929"/>
    </row>
    <row r="1780" spans="1:10" s="4930" customFormat="1" ht="15" customHeight="1">
      <c r="A1780" s="5605"/>
      <c r="B1780" s="5608"/>
      <c r="C1780" s="5611"/>
      <c r="D1780" s="5614"/>
      <c r="E1780" s="4927" t="s">
        <v>699</v>
      </c>
      <c r="F1780" s="4928">
        <f t="shared" si="208"/>
        <v>667889</v>
      </c>
      <c r="G1780" s="4928"/>
      <c r="H1780" s="4928">
        <v>667889</v>
      </c>
      <c r="I1780" s="4928"/>
      <c r="J1780" s="4929"/>
    </row>
    <row r="1781" spans="1:10" s="4930" customFormat="1" ht="15" customHeight="1">
      <c r="A1781" s="5605"/>
      <c r="B1781" s="5608"/>
      <c r="C1781" s="5611"/>
      <c r="D1781" s="5614"/>
      <c r="E1781" s="4927" t="s">
        <v>665</v>
      </c>
      <c r="F1781" s="4928">
        <f t="shared" si="208"/>
        <v>117863</v>
      </c>
      <c r="G1781" s="4928">
        <v>117863</v>
      </c>
      <c r="H1781" s="4928"/>
      <c r="I1781" s="4928"/>
      <c r="J1781" s="4929"/>
    </row>
    <row r="1782" spans="1:10" s="4930" customFormat="1" ht="15" hidden="1" customHeight="1">
      <c r="A1782" s="5605"/>
      <c r="B1782" s="5608"/>
      <c r="C1782" s="5611"/>
      <c r="D1782" s="5614"/>
      <c r="E1782" s="4927" t="s">
        <v>700</v>
      </c>
      <c r="F1782" s="4928">
        <f t="shared" si="208"/>
        <v>0</v>
      </c>
      <c r="G1782" s="4928"/>
      <c r="H1782" s="4928"/>
      <c r="I1782" s="4928"/>
      <c r="J1782" s="4929"/>
    </row>
    <row r="1783" spans="1:10" s="4930" customFormat="1" ht="15" hidden="1" customHeight="1" thickBot="1">
      <c r="A1783" s="5605"/>
      <c r="B1783" s="5608"/>
      <c r="C1783" s="5611"/>
      <c r="D1783" s="5614"/>
      <c r="E1783" s="4927" t="s">
        <v>667</v>
      </c>
      <c r="F1783" s="4928">
        <f t="shared" si="208"/>
        <v>0</v>
      </c>
      <c r="G1783" s="4928"/>
      <c r="H1783" s="4928"/>
      <c r="I1783" s="4928"/>
      <c r="J1783" s="4929"/>
    </row>
    <row r="1784" spans="1:10" s="4930" customFormat="1" ht="15" hidden="1" customHeight="1" thickBot="1">
      <c r="A1784" s="5605"/>
      <c r="B1784" s="5608"/>
      <c r="C1784" s="5611"/>
      <c r="D1784" s="5614"/>
      <c r="E1784" s="4927" t="s">
        <v>1184</v>
      </c>
      <c r="F1784" s="4928">
        <f t="shared" si="208"/>
        <v>0</v>
      </c>
      <c r="G1784" s="4928"/>
      <c r="H1784" s="4928"/>
      <c r="I1784" s="4928"/>
      <c r="J1784" s="4929"/>
    </row>
    <row r="1785" spans="1:10" s="4995" customFormat="1" ht="15" customHeight="1" thickBot="1">
      <c r="A1785" s="5606"/>
      <c r="B1785" s="5609"/>
      <c r="C1785" s="5612"/>
      <c r="D1785" s="5615"/>
      <c r="E1785" s="4931" t="s">
        <v>1156</v>
      </c>
      <c r="F1785" s="4922">
        <f>SUM(F1786:F1787)</f>
        <v>0</v>
      </c>
      <c r="G1785" s="4922">
        <f>SUM(G1786:G1787)</f>
        <v>0</v>
      </c>
      <c r="H1785" s="4922">
        <f>SUM(H1786:H1787)</f>
        <v>0</v>
      </c>
      <c r="I1785" s="4922">
        <f>SUM(I1786:I1787)</f>
        <v>0</v>
      </c>
      <c r="J1785" s="4923">
        <f>SUM(J1786:J1787)</f>
        <v>0</v>
      </c>
    </row>
    <row r="1786" spans="1:10" s="4995" customFormat="1" ht="15" hidden="1" customHeight="1" thickBot="1">
      <c r="A1786" s="5008"/>
      <c r="B1786" s="5009"/>
      <c r="C1786" s="5010"/>
      <c r="D1786" s="5011"/>
      <c r="E1786" s="4952"/>
      <c r="F1786" s="4953">
        <f>SUM(G1786:J1786)</f>
        <v>0</v>
      </c>
      <c r="G1786" s="4953"/>
      <c r="H1786" s="4953"/>
      <c r="I1786" s="4953"/>
      <c r="J1786" s="4954"/>
    </row>
    <row r="1787" spans="1:10" s="397" customFormat="1" ht="15" hidden="1" customHeight="1" thickBot="1">
      <c r="A1787" s="5008"/>
      <c r="B1787" s="5009"/>
      <c r="C1787" s="5010"/>
      <c r="D1787" s="5011"/>
      <c r="E1787" s="4966"/>
      <c r="F1787" s="4967">
        <f t="shared" ref="F1787" si="209">SUM(G1787:J1787)</f>
        <v>0</v>
      </c>
      <c r="G1787" s="4967"/>
      <c r="H1787" s="4967"/>
      <c r="I1787" s="4967"/>
      <c r="J1787" s="4968"/>
    </row>
    <row r="1788" spans="1:10" s="4920" customFormat="1" ht="24.95" hidden="1" customHeight="1" thickBot="1">
      <c r="A1788" s="5005" t="s">
        <v>1292</v>
      </c>
      <c r="B1788" s="5616" t="s">
        <v>1293</v>
      </c>
      <c r="C1788" s="5616"/>
      <c r="D1788" s="5616"/>
      <c r="E1788" s="5616"/>
      <c r="F1788" s="5006">
        <f>F1790</f>
        <v>0</v>
      </c>
      <c r="G1788" s="5006">
        <f t="shared" ref="G1788:J1788" si="210">G1790</f>
        <v>0</v>
      </c>
      <c r="H1788" s="5006">
        <f t="shared" si="210"/>
        <v>0</v>
      </c>
      <c r="I1788" s="5006">
        <f t="shared" si="210"/>
        <v>0</v>
      </c>
      <c r="J1788" s="5007">
        <f t="shared" si="210"/>
        <v>0</v>
      </c>
    </row>
    <row r="1789" spans="1:10" s="4930" customFormat="1" ht="15" hidden="1" customHeight="1" thickBot="1">
      <c r="A1789" s="5617"/>
      <c r="B1789" s="5618"/>
      <c r="C1789" s="5618"/>
      <c r="D1789" s="5618"/>
      <c r="E1789" s="5618"/>
      <c r="F1789" s="5618"/>
      <c r="G1789" s="5618"/>
      <c r="H1789" s="5618"/>
      <c r="I1789" s="5618"/>
      <c r="J1789" s="5619"/>
    </row>
    <row r="1790" spans="1:10" s="4930" customFormat="1" ht="22.5" hidden="1" customHeight="1" thickBot="1">
      <c r="A1790" s="5593" t="s">
        <v>1150</v>
      </c>
      <c r="B1790" s="5595" t="s">
        <v>1294</v>
      </c>
      <c r="C1790" s="5597">
        <v>801</v>
      </c>
      <c r="D1790" s="5599" t="s">
        <v>858</v>
      </c>
      <c r="E1790" s="4956" t="s">
        <v>1152</v>
      </c>
      <c r="F1790" s="4957">
        <f>SUM(F1791,F1805)</f>
        <v>0</v>
      </c>
      <c r="G1790" s="4957">
        <f>SUM(G1791,G1805)</f>
        <v>0</v>
      </c>
      <c r="H1790" s="4957">
        <f>SUM(H1791,H1805)</f>
        <v>0</v>
      </c>
      <c r="I1790" s="4957">
        <f>SUM(I1791,I1805)</f>
        <v>0</v>
      </c>
      <c r="J1790" s="4958">
        <f>SUM(J1791,J1805)</f>
        <v>0</v>
      </c>
    </row>
    <row r="1791" spans="1:10" s="4930" customFormat="1" ht="21.75" hidden="1" thickBot="1">
      <c r="A1791" s="5594"/>
      <c r="B1791" s="5596"/>
      <c r="C1791" s="5598"/>
      <c r="D1791" s="5600"/>
      <c r="E1791" s="4959" t="s">
        <v>1153</v>
      </c>
      <c r="F1791" s="4960">
        <f>SUM(F1792,F1796)</f>
        <v>0</v>
      </c>
      <c r="G1791" s="4960">
        <f>SUM(G1792,G1796)</f>
        <v>0</v>
      </c>
      <c r="H1791" s="4960">
        <f>SUM(H1792,H1796)</f>
        <v>0</v>
      </c>
      <c r="I1791" s="4960">
        <f>SUM(I1792,I1796)</f>
        <v>0</v>
      </c>
      <c r="J1791" s="4961">
        <f>SUM(J1792,J1796)</f>
        <v>0</v>
      </c>
    </row>
    <row r="1792" spans="1:10" s="4930" customFormat="1" ht="23.25" hidden="1" thickBot="1">
      <c r="A1792" s="5594"/>
      <c r="B1792" s="5596"/>
      <c r="C1792" s="5598"/>
      <c r="D1792" s="5600"/>
      <c r="E1792" s="4962" t="s">
        <v>1154</v>
      </c>
      <c r="F1792" s="4963">
        <f>SUM(F1793:F1795)</f>
        <v>0</v>
      </c>
      <c r="G1792" s="4963">
        <f>SUM(G1793:G1795)</f>
        <v>0</v>
      </c>
      <c r="H1792" s="4963">
        <f>SUM(H1793:H1795)</f>
        <v>0</v>
      </c>
      <c r="I1792" s="4963">
        <f>SUM(I1793:I1795)</f>
        <v>0</v>
      </c>
      <c r="J1792" s="4964">
        <f>SUM(J1793:J1795)</f>
        <v>0</v>
      </c>
    </row>
    <row r="1793" spans="1:11" s="4930" customFormat="1" ht="15" hidden="1" customHeight="1" thickBot="1">
      <c r="A1793" s="5594"/>
      <c r="B1793" s="5596"/>
      <c r="C1793" s="5598"/>
      <c r="D1793" s="5600"/>
      <c r="E1793" s="4938"/>
      <c r="F1793" s="4939">
        <f t="shared" ref="F1793:F1795" si="211">SUM(G1793:J1793)</f>
        <v>0</v>
      </c>
      <c r="G1793" s="4939"/>
      <c r="H1793" s="4939"/>
      <c r="I1793" s="4939"/>
      <c r="J1793" s="4940"/>
    </row>
    <row r="1794" spans="1:11" s="4930" customFormat="1" ht="15" hidden="1" customHeight="1" thickBot="1">
      <c r="A1794" s="5594"/>
      <c r="B1794" s="5596"/>
      <c r="C1794" s="5598"/>
      <c r="D1794" s="5600"/>
      <c r="E1794" s="4938"/>
      <c r="F1794" s="4939">
        <f t="shared" si="211"/>
        <v>0</v>
      </c>
      <c r="G1794" s="4939"/>
      <c r="H1794" s="4939"/>
      <c r="I1794" s="4939"/>
      <c r="J1794" s="4940"/>
    </row>
    <row r="1795" spans="1:11" s="4930" customFormat="1" ht="15" hidden="1" customHeight="1" thickBot="1">
      <c r="A1795" s="5594"/>
      <c r="B1795" s="5596"/>
      <c r="C1795" s="5598"/>
      <c r="D1795" s="5600"/>
      <c r="E1795" s="4938"/>
      <c r="F1795" s="4939">
        <f t="shared" si="211"/>
        <v>0</v>
      </c>
      <c r="G1795" s="4939"/>
      <c r="H1795" s="4939"/>
      <c r="I1795" s="4939"/>
      <c r="J1795" s="4940"/>
    </row>
    <row r="1796" spans="1:11" s="4930" customFormat="1" ht="23.25" hidden="1" thickBot="1">
      <c r="A1796" s="5594"/>
      <c r="B1796" s="5596"/>
      <c r="C1796" s="5598"/>
      <c r="D1796" s="5600"/>
      <c r="E1796" s="4962" t="s">
        <v>1155</v>
      </c>
      <c r="F1796" s="4963">
        <f>SUM(F1797:F1804)</f>
        <v>0</v>
      </c>
      <c r="G1796" s="4963">
        <f>SUM(G1797:G1804)</f>
        <v>0</v>
      </c>
      <c r="H1796" s="4963">
        <f>SUM(H1797:H1804)</f>
        <v>0</v>
      </c>
      <c r="I1796" s="4963">
        <f>SUM(I1797:I1804)</f>
        <v>0</v>
      </c>
      <c r="J1796" s="4964">
        <f>SUM(J1797:J1804)</f>
        <v>0</v>
      </c>
    </row>
    <row r="1797" spans="1:11" s="4930" customFormat="1" ht="15" hidden="1" customHeight="1" thickBot="1">
      <c r="A1797" s="5594"/>
      <c r="B1797" s="5596"/>
      <c r="C1797" s="5598"/>
      <c r="D1797" s="5600"/>
      <c r="E1797" s="4938" t="s">
        <v>697</v>
      </c>
      <c r="F1797" s="4939">
        <f>SUM(G1797:J1797)</f>
        <v>0</v>
      </c>
      <c r="G1797" s="4939"/>
      <c r="H1797" s="4939"/>
      <c r="I1797" s="4939"/>
      <c r="J1797" s="4940"/>
    </row>
    <row r="1798" spans="1:11" s="4930" customFormat="1" ht="15" hidden="1" customHeight="1" thickBot="1">
      <c r="A1798" s="5594"/>
      <c r="B1798" s="5596"/>
      <c r="C1798" s="5598"/>
      <c r="D1798" s="5600"/>
      <c r="E1798" s="4938" t="s">
        <v>663</v>
      </c>
      <c r="F1798" s="4939">
        <f t="shared" ref="F1798:F1802" si="212">SUM(G1798:J1798)</f>
        <v>0</v>
      </c>
      <c r="G1798" s="4939"/>
      <c r="H1798" s="4939"/>
      <c r="I1798" s="4939"/>
      <c r="J1798" s="4940"/>
    </row>
    <row r="1799" spans="1:11" s="4930" customFormat="1" ht="15" hidden="1" customHeight="1" thickBot="1">
      <c r="A1799" s="5594"/>
      <c r="B1799" s="5596"/>
      <c r="C1799" s="5598"/>
      <c r="D1799" s="5600"/>
      <c r="E1799" s="4938" t="s">
        <v>868</v>
      </c>
      <c r="F1799" s="4939">
        <f t="shared" si="212"/>
        <v>0</v>
      </c>
      <c r="G1799" s="4939"/>
      <c r="H1799" s="4939"/>
      <c r="I1799" s="4939"/>
      <c r="J1799" s="4940"/>
    </row>
    <row r="1800" spans="1:11" s="4930" customFormat="1" ht="15" hidden="1" customHeight="1" thickBot="1">
      <c r="A1800" s="5594"/>
      <c r="B1800" s="5596"/>
      <c r="C1800" s="5598"/>
      <c r="D1800" s="5600"/>
      <c r="E1800" s="4938" t="s">
        <v>869</v>
      </c>
      <c r="F1800" s="4939">
        <f t="shared" si="212"/>
        <v>0</v>
      </c>
      <c r="G1800" s="4939"/>
      <c r="H1800" s="4939"/>
      <c r="I1800" s="4939"/>
      <c r="J1800" s="4940"/>
    </row>
    <row r="1801" spans="1:11" s="4930" customFormat="1" ht="15" hidden="1" customHeight="1" thickBot="1">
      <c r="A1801" s="5594"/>
      <c r="B1801" s="5596"/>
      <c r="C1801" s="5598"/>
      <c r="D1801" s="5600"/>
      <c r="E1801" s="4938" t="s">
        <v>1295</v>
      </c>
      <c r="F1801" s="4939">
        <f t="shared" si="212"/>
        <v>0</v>
      </c>
      <c r="G1801" s="4939"/>
      <c r="H1801" s="4939"/>
      <c r="I1801" s="4939"/>
      <c r="J1801" s="4940"/>
    </row>
    <row r="1802" spans="1:11" s="4930" customFormat="1" ht="15" hidden="1" customHeight="1" thickBot="1">
      <c r="A1802" s="5594"/>
      <c r="B1802" s="5596"/>
      <c r="C1802" s="5598"/>
      <c r="D1802" s="5600"/>
      <c r="E1802" s="4938" t="s">
        <v>1296</v>
      </c>
      <c r="F1802" s="4939">
        <f t="shared" si="212"/>
        <v>0</v>
      </c>
      <c r="G1802" s="4939"/>
      <c r="H1802" s="4939"/>
      <c r="I1802" s="4939"/>
      <c r="J1802" s="4940"/>
    </row>
    <row r="1803" spans="1:11" s="4930" customFormat="1" ht="15" hidden="1" customHeight="1" thickBot="1">
      <c r="A1803" s="5594"/>
      <c r="B1803" s="5596"/>
      <c r="C1803" s="5598"/>
      <c r="D1803" s="5600"/>
      <c r="E1803" s="4938"/>
      <c r="F1803" s="4939"/>
      <c r="G1803" s="4939"/>
      <c r="H1803" s="4939"/>
      <c r="I1803" s="4939"/>
      <c r="J1803" s="4940"/>
    </row>
    <row r="1804" spans="1:11" s="4930" customFormat="1" ht="15" hidden="1" customHeight="1" thickBot="1">
      <c r="A1804" s="5594"/>
      <c r="B1804" s="5596"/>
      <c r="C1804" s="5598"/>
      <c r="D1804" s="5600"/>
      <c r="E1804" s="4938"/>
      <c r="F1804" s="4939"/>
      <c r="G1804" s="4939"/>
      <c r="H1804" s="4939"/>
      <c r="I1804" s="4939"/>
      <c r="J1804" s="4940"/>
    </row>
    <row r="1805" spans="1:11" s="4995" customFormat="1" ht="15" hidden="1" customHeight="1" thickBot="1">
      <c r="A1805" s="5594"/>
      <c r="B1805" s="5596"/>
      <c r="C1805" s="5598"/>
      <c r="D1805" s="5600"/>
      <c r="E1805" s="4965" t="s">
        <v>1156</v>
      </c>
      <c r="F1805" s="4960">
        <f>SUM(F1806:F1807)</f>
        <v>0</v>
      </c>
      <c r="G1805" s="4960">
        <f>SUM(G1806:G1807)</f>
        <v>0</v>
      </c>
      <c r="H1805" s="4960">
        <f>SUM(H1806:H1807)</f>
        <v>0</v>
      </c>
      <c r="I1805" s="4960">
        <f>SUM(I1806:I1807)</f>
        <v>0</v>
      </c>
      <c r="J1805" s="4961">
        <f>SUM(J1806:J1807)</f>
        <v>0</v>
      </c>
    </row>
    <row r="1806" spans="1:11" s="4995" customFormat="1" ht="15" hidden="1" customHeight="1" thickBot="1">
      <c r="A1806" s="5594"/>
      <c r="B1806" s="5596"/>
      <c r="C1806" s="5598"/>
      <c r="D1806" s="5600"/>
      <c r="E1806" s="4938"/>
      <c r="F1806" s="4939"/>
      <c r="G1806" s="4939"/>
      <c r="H1806" s="4939"/>
      <c r="I1806" s="4939"/>
      <c r="J1806" s="4940"/>
    </row>
    <row r="1807" spans="1:11" s="397" customFormat="1" ht="15" hidden="1" customHeight="1" thickBot="1">
      <c r="A1807" s="5594"/>
      <c r="B1807" s="5596"/>
      <c r="C1807" s="5598"/>
      <c r="D1807" s="5600"/>
      <c r="E1807" s="4966"/>
      <c r="F1807" s="4967"/>
      <c r="G1807" s="4967"/>
      <c r="H1807" s="4967"/>
      <c r="I1807" s="4967"/>
      <c r="J1807" s="4968"/>
    </row>
    <row r="1808" spans="1:11" ht="21.75" customHeight="1" thickBot="1">
      <c r="A1808" s="5601" t="s">
        <v>1297</v>
      </c>
      <c r="B1808" s="5602"/>
      <c r="C1808" s="5602"/>
      <c r="D1808" s="5602"/>
      <c r="E1808" s="5602"/>
      <c r="F1808" s="5012">
        <f>F7+F882+F1049+F1388+F1542+F1705+F1724+F1744+F1767</f>
        <v>586897630.63</v>
      </c>
      <c r="G1808" s="5012">
        <f>G7+G882+G1049+G1388+G1542+G1705+G1724+G1744+G1767</f>
        <v>131957875.63</v>
      </c>
      <c r="H1808" s="5012">
        <f t="shared" ref="H1808:J1808" si="213">H7+H882+H1049+H1388+H1542+H1705+H1724+H1744+H1767</f>
        <v>314111469</v>
      </c>
      <c r="I1808" s="5012">
        <f t="shared" si="213"/>
        <v>132469393</v>
      </c>
      <c r="J1808" s="5013">
        <f t="shared" si="213"/>
        <v>8358893</v>
      </c>
      <c r="K1808" s="401"/>
    </row>
    <row r="1809" spans="1:11" ht="15" customHeight="1">
      <c r="A1809" s="5603"/>
      <c r="B1809" s="5603"/>
      <c r="C1809" s="5603"/>
      <c r="D1809" s="5603"/>
      <c r="E1809" s="5603"/>
      <c r="F1809" s="5603"/>
      <c r="G1809" s="5603"/>
      <c r="H1809" s="5603"/>
      <c r="I1809" s="5603"/>
      <c r="J1809" s="5603"/>
      <c r="K1809" s="401"/>
    </row>
    <row r="1810" spans="1:11" ht="15" customHeight="1">
      <c r="F1810" s="5014"/>
      <c r="G1810" s="3455"/>
      <c r="H1810" s="3455"/>
      <c r="I1810" s="3455"/>
      <c r="J1810" s="5014"/>
      <c r="K1810" s="401"/>
    </row>
    <row r="1811" spans="1:11" ht="15" customHeight="1">
      <c r="E1811" s="399"/>
      <c r="F1811" s="3455"/>
      <c r="G1811" s="3455"/>
      <c r="H1811" s="3455"/>
      <c r="I1811" s="3455"/>
      <c r="J1811" s="3455"/>
      <c r="K1811" s="401"/>
    </row>
    <row r="1812" spans="1:11" ht="15" customHeight="1">
      <c r="D1812" s="5591"/>
      <c r="E1812" s="5591"/>
      <c r="F1812" s="3455"/>
      <c r="G1812" s="3455"/>
      <c r="H1812" s="3455"/>
      <c r="I1812" s="3455"/>
      <c r="J1812" s="3455"/>
      <c r="K1812" s="401"/>
    </row>
    <row r="1813" spans="1:11" ht="15" customHeight="1">
      <c r="D1813" s="5592"/>
      <c r="E1813" s="5592"/>
      <c r="F1813" s="5014"/>
      <c r="G1813" s="5014"/>
      <c r="H1813" s="5014"/>
      <c r="I1813" s="5014"/>
      <c r="J1813" s="5014"/>
      <c r="K1813" s="401"/>
    </row>
    <row r="1814" spans="1:11" ht="15" customHeight="1">
      <c r="D1814" s="3458"/>
      <c r="E1814" s="5015"/>
      <c r="F1814" s="5016"/>
      <c r="G1814" s="5016"/>
      <c r="H1814" s="5016"/>
      <c r="I1814" s="5016"/>
      <c r="J1814" s="5016"/>
      <c r="K1814" s="401"/>
    </row>
    <row r="1815" spans="1:11" ht="15" customHeight="1">
      <c r="D1815" s="3458"/>
      <c r="E1815" s="3446"/>
      <c r="F1815" s="5014"/>
      <c r="G1815" s="5014"/>
      <c r="H1815" s="5014"/>
      <c r="I1815" s="5014"/>
      <c r="J1815" s="5014"/>
      <c r="K1815" s="401"/>
    </row>
    <row r="1816" spans="1:11" ht="15" customHeight="1">
      <c r="D1816" s="3458"/>
      <c r="E1816" s="3446"/>
      <c r="F1816" s="5014"/>
      <c r="G1816" s="5014"/>
      <c r="H1816" s="5014"/>
      <c r="I1816" s="5014"/>
      <c r="J1816" s="5014"/>
      <c r="K1816" s="401"/>
    </row>
    <row r="1817" spans="1:11" ht="15" customHeight="1">
      <c r="D1817" s="3458"/>
      <c r="E1817" s="3446"/>
      <c r="F1817" s="5014"/>
      <c r="G1817" s="5014"/>
      <c r="H1817" s="5014"/>
      <c r="I1817" s="5014"/>
      <c r="J1817" s="5014"/>
      <c r="K1817" s="401"/>
    </row>
    <row r="1818" spans="1:11" ht="15" customHeight="1">
      <c r="D1818" s="3458"/>
      <c r="E1818" s="5017"/>
      <c r="F1818" s="5016"/>
      <c r="G1818" s="5016"/>
      <c r="H1818" s="5016"/>
      <c r="I1818" s="5016"/>
      <c r="J1818" s="5016"/>
      <c r="K1818" s="401"/>
    </row>
    <row r="1819" spans="1:11" ht="15" customHeight="1">
      <c r="D1819" s="3458"/>
      <c r="E1819" s="5018"/>
      <c r="F1819" s="5014"/>
      <c r="G1819" s="5014"/>
      <c r="H1819" s="5014"/>
      <c r="I1819" s="5014"/>
      <c r="J1819" s="5014"/>
      <c r="K1819" s="401"/>
    </row>
    <row r="1820" spans="1:11" ht="15" customHeight="1">
      <c r="D1820" s="3458"/>
      <c r="E1820" s="5018"/>
      <c r="F1820" s="5014"/>
      <c r="G1820" s="5014"/>
      <c r="H1820" s="5014"/>
      <c r="I1820" s="5014"/>
      <c r="J1820" s="5014"/>
      <c r="K1820" s="401"/>
    </row>
    <row r="1821" spans="1:11" ht="15" customHeight="1">
      <c r="D1821" s="3458"/>
      <c r="E1821" s="5019"/>
      <c r="F1821" s="5016"/>
      <c r="G1821" s="5016"/>
      <c r="H1821" s="5016"/>
      <c r="I1821" s="5016"/>
      <c r="J1821" s="5016"/>
      <c r="K1821" s="401"/>
    </row>
    <row r="1822" spans="1:11" ht="15" customHeight="1">
      <c r="D1822" s="3458"/>
      <c r="E1822" s="5019"/>
      <c r="F1822" s="5014"/>
      <c r="G1822" s="5014"/>
      <c r="H1822" s="5014"/>
      <c r="I1822" s="5014"/>
      <c r="J1822" s="5014"/>
      <c r="K1822" s="401"/>
    </row>
    <row r="1823" spans="1:11" ht="15" customHeight="1">
      <c r="C1823" s="3458"/>
      <c r="D1823" s="3458"/>
      <c r="E1823" s="5017"/>
      <c r="F1823" s="5016"/>
      <c r="G1823" s="5016"/>
      <c r="H1823" s="5016"/>
      <c r="I1823" s="5016"/>
      <c r="J1823" s="5016"/>
      <c r="K1823" s="401"/>
    </row>
    <row r="1824" spans="1:11" ht="15" customHeight="1">
      <c r="C1824" s="3458"/>
      <c r="D1824" s="3458"/>
      <c r="E1824" s="5020"/>
      <c r="F1824" s="5021"/>
      <c r="G1824" s="5021"/>
      <c r="H1824" s="5021"/>
      <c r="I1824" s="5021"/>
      <c r="J1824" s="5021"/>
      <c r="K1824" s="401"/>
    </row>
    <row r="1825" spans="1:16125" ht="15" customHeight="1">
      <c r="C1825" s="3458"/>
      <c r="D1825" s="3458"/>
      <c r="E1825" s="5020"/>
      <c r="F1825" s="5021"/>
      <c r="G1825" s="5021"/>
      <c r="H1825" s="5021"/>
      <c r="I1825" s="5021"/>
      <c r="J1825" s="5021"/>
      <c r="K1825" s="401"/>
    </row>
    <row r="1826" spans="1:16125" ht="15" customHeight="1">
      <c r="E1826" s="5022"/>
      <c r="F1826" s="3455"/>
      <c r="G1826" s="3455"/>
      <c r="H1826" s="3455"/>
      <c r="I1826" s="3455"/>
      <c r="J1826" s="3455"/>
      <c r="K1826" s="401"/>
    </row>
    <row r="1827" spans="1:16125" ht="15" customHeight="1">
      <c r="D1827" s="3458"/>
      <c r="E1827" s="5017"/>
      <c r="F1827" s="5016"/>
      <c r="G1827" s="5016"/>
      <c r="H1827" s="5016"/>
      <c r="I1827" s="5016"/>
      <c r="J1827" s="5016"/>
      <c r="K1827" s="401"/>
    </row>
    <row r="1828" spans="1:16125" ht="15" customHeight="1">
      <c r="E1828" s="5023"/>
      <c r="F1828" s="3455"/>
      <c r="G1828" s="3455"/>
      <c r="H1828" s="3455"/>
      <c r="I1828" s="3455"/>
      <c r="J1828" s="3455"/>
      <c r="K1828" s="401"/>
    </row>
    <row r="1829" spans="1:16125" ht="15" customHeight="1">
      <c r="E1829" s="5024"/>
      <c r="F1829" s="5025"/>
      <c r="G1829" s="5025"/>
      <c r="H1829" s="5025"/>
      <c r="I1829" s="5025"/>
      <c r="J1829" s="5025"/>
      <c r="K1829" s="401"/>
    </row>
    <row r="1830" spans="1:16125">
      <c r="F1830" s="3455"/>
      <c r="G1830" s="3455"/>
      <c r="H1830" s="3455"/>
      <c r="I1830" s="3455"/>
      <c r="J1830" s="3455"/>
      <c r="K1830" s="401"/>
    </row>
    <row r="1831" spans="1:16125">
      <c r="B1831" s="3455"/>
      <c r="E1831" s="5026"/>
      <c r="F1831" s="5027"/>
      <c r="G1831" s="5027"/>
      <c r="H1831" s="5027"/>
      <c r="I1831" s="5027"/>
      <c r="J1831" s="5027"/>
    </row>
    <row r="1832" spans="1:16125">
      <c r="B1832" s="3455"/>
      <c r="E1832" s="5026"/>
      <c r="F1832" s="3455"/>
      <c r="G1832" s="3455"/>
      <c r="H1832" s="3455"/>
      <c r="I1832" s="3455"/>
      <c r="J1832" s="3455"/>
    </row>
    <row r="1833" spans="1:16125">
      <c r="B1833" s="3455"/>
      <c r="E1833" s="5028"/>
      <c r="F1833" s="5029"/>
      <c r="G1833" s="5029"/>
      <c r="H1833" s="5029"/>
      <c r="I1833" s="5029"/>
      <c r="J1833" s="5029"/>
    </row>
    <row r="1834" spans="1:16125">
      <c r="D1834" s="5591"/>
      <c r="E1834" s="5591"/>
      <c r="F1834" s="399"/>
      <c r="G1834" s="399"/>
      <c r="H1834" s="399"/>
      <c r="I1834" s="399"/>
      <c r="J1834" s="399"/>
    </row>
    <row r="1835" spans="1:16125">
      <c r="E1835" s="5028"/>
      <c r="F1835" s="3459"/>
      <c r="G1835" s="3459"/>
      <c r="H1835" s="3459"/>
      <c r="I1835" s="3459"/>
      <c r="J1835" s="3459"/>
    </row>
    <row r="1836" spans="1:16125" s="399" customFormat="1">
      <c r="A1836" s="397"/>
      <c r="B1836" s="397"/>
      <c r="C1836" s="400"/>
      <c r="D1836" s="400"/>
      <c r="E1836" s="5026"/>
      <c r="K1836" s="397"/>
      <c r="L1836" s="401"/>
      <c r="M1836" s="401"/>
      <c r="N1836" s="401"/>
      <c r="O1836" s="401"/>
      <c r="P1836" s="401"/>
      <c r="Q1836" s="401"/>
      <c r="R1836" s="401"/>
      <c r="S1836" s="401"/>
      <c r="T1836" s="401"/>
      <c r="U1836" s="401"/>
      <c r="V1836" s="401"/>
      <c r="W1836" s="401"/>
      <c r="X1836" s="401"/>
      <c r="Y1836" s="401"/>
      <c r="Z1836" s="401"/>
      <c r="AA1836" s="401"/>
      <c r="AB1836" s="401"/>
      <c r="AC1836" s="401"/>
      <c r="AD1836" s="401"/>
      <c r="AE1836" s="401"/>
      <c r="AF1836" s="401"/>
      <c r="AG1836" s="401"/>
      <c r="AH1836" s="401"/>
      <c r="AI1836" s="401"/>
      <c r="AJ1836" s="401"/>
      <c r="AK1836" s="401"/>
      <c r="AL1836" s="401"/>
      <c r="AM1836" s="401"/>
      <c r="AN1836" s="401"/>
      <c r="AO1836" s="401"/>
      <c r="AP1836" s="401"/>
      <c r="AQ1836" s="401"/>
      <c r="AR1836" s="401"/>
      <c r="AS1836" s="401"/>
      <c r="AT1836" s="401"/>
      <c r="AU1836" s="401"/>
      <c r="AV1836" s="401"/>
      <c r="AW1836" s="401"/>
      <c r="AX1836" s="401"/>
      <c r="AY1836" s="401"/>
      <c r="AZ1836" s="401"/>
      <c r="BA1836" s="401"/>
      <c r="BB1836" s="401"/>
      <c r="BC1836" s="401"/>
      <c r="BD1836" s="401"/>
      <c r="BE1836" s="401"/>
      <c r="BF1836" s="401"/>
      <c r="BG1836" s="401"/>
      <c r="BH1836" s="401"/>
      <c r="BI1836" s="401"/>
      <c r="BJ1836" s="401"/>
      <c r="BK1836" s="401"/>
      <c r="BL1836" s="401"/>
      <c r="BM1836" s="401"/>
      <c r="BN1836" s="401"/>
      <c r="BO1836" s="401"/>
      <c r="BP1836" s="401"/>
      <c r="BQ1836" s="401"/>
      <c r="BR1836" s="401"/>
      <c r="BS1836" s="401"/>
      <c r="BT1836" s="401"/>
      <c r="BU1836" s="401"/>
      <c r="BV1836" s="401"/>
      <c r="BW1836" s="401"/>
      <c r="BX1836" s="401"/>
      <c r="BY1836" s="401"/>
      <c r="BZ1836" s="401"/>
      <c r="CA1836" s="401"/>
      <c r="CB1836" s="401"/>
      <c r="CC1836" s="401"/>
      <c r="CD1836" s="401"/>
      <c r="CE1836" s="401"/>
      <c r="CF1836" s="401"/>
      <c r="CG1836" s="401"/>
      <c r="CH1836" s="401"/>
      <c r="CI1836" s="401"/>
      <c r="CJ1836" s="401"/>
      <c r="CK1836" s="401"/>
      <c r="CL1836" s="401"/>
      <c r="CM1836" s="401"/>
      <c r="CN1836" s="401"/>
      <c r="CO1836" s="401"/>
      <c r="CP1836" s="401"/>
      <c r="CQ1836" s="401"/>
      <c r="CR1836" s="401"/>
      <c r="CS1836" s="401"/>
      <c r="CT1836" s="401"/>
      <c r="CU1836" s="401"/>
      <c r="CV1836" s="401"/>
      <c r="CW1836" s="401"/>
      <c r="CX1836" s="401"/>
      <c r="CY1836" s="401"/>
      <c r="CZ1836" s="401"/>
      <c r="DA1836" s="401"/>
      <c r="DB1836" s="401"/>
      <c r="DC1836" s="401"/>
      <c r="DD1836" s="401"/>
      <c r="DE1836" s="401"/>
      <c r="DF1836" s="401"/>
      <c r="DG1836" s="401"/>
      <c r="DH1836" s="401"/>
      <c r="DI1836" s="401"/>
      <c r="DJ1836" s="401"/>
      <c r="DK1836" s="401"/>
      <c r="DL1836" s="401"/>
      <c r="DM1836" s="401"/>
      <c r="DN1836" s="401"/>
      <c r="DO1836" s="401"/>
      <c r="DP1836" s="401"/>
      <c r="DQ1836" s="401"/>
      <c r="DR1836" s="401"/>
      <c r="DS1836" s="401"/>
      <c r="DT1836" s="401"/>
      <c r="DU1836" s="401"/>
      <c r="DV1836" s="401"/>
      <c r="DW1836" s="401"/>
      <c r="DX1836" s="401"/>
      <c r="DY1836" s="401"/>
      <c r="DZ1836" s="401"/>
      <c r="EA1836" s="401"/>
      <c r="EB1836" s="401"/>
      <c r="EC1836" s="401"/>
      <c r="ED1836" s="401"/>
      <c r="EE1836" s="401"/>
      <c r="EF1836" s="401"/>
      <c r="EG1836" s="401"/>
      <c r="EH1836" s="401"/>
      <c r="EI1836" s="401"/>
      <c r="EJ1836" s="401"/>
      <c r="EK1836" s="401"/>
      <c r="EL1836" s="401"/>
      <c r="EM1836" s="401"/>
      <c r="EN1836" s="401"/>
      <c r="EO1836" s="401"/>
      <c r="EP1836" s="401"/>
      <c r="EQ1836" s="401"/>
      <c r="ER1836" s="401"/>
      <c r="ES1836" s="401"/>
      <c r="ET1836" s="401"/>
      <c r="EU1836" s="401"/>
      <c r="EV1836" s="401"/>
      <c r="EW1836" s="401"/>
      <c r="EX1836" s="401"/>
      <c r="EY1836" s="401"/>
      <c r="EZ1836" s="401"/>
      <c r="FA1836" s="401"/>
      <c r="FB1836" s="401"/>
      <c r="FC1836" s="401"/>
      <c r="FD1836" s="401"/>
      <c r="FE1836" s="401"/>
      <c r="FF1836" s="401"/>
      <c r="FG1836" s="401"/>
      <c r="FH1836" s="401"/>
      <c r="FI1836" s="401"/>
      <c r="FJ1836" s="401"/>
      <c r="FK1836" s="401"/>
      <c r="FL1836" s="401"/>
      <c r="FM1836" s="401"/>
      <c r="FN1836" s="401"/>
      <c r="FO1836" s="401"/>
      <c r="FP1836" s="401"/>
      <c r="FQ1836" s="401"/>
      <c r="FR1836" s="401"/>
      <c r="FS1836" s="401"/>
      <c r="FT1836" s="401"/>
      <c r="FU1836" s="401"/>
      <c r="FV1836" s="401"/>
      <c r="FW1836" s="401"/>
      <c r="FX1836" s="401"/>
      <c r="FY1836" s="401"/>
      <c r="FZ1836" s="401"/>
      <c r="GA1836" s="401"/>
      <c r="GB1836" s="401"/>
      <c r="GC1836" s="401"/>
      <c r="GD1836" s="401"/>
      <c r="GE1836" s="401"/>
      <c r="GF1836" s="401"/>
      <c r="GG1836" s="401"/>
      <c r="GH1836" s="401"/>
      <c r="GI1836" s="401"/>
      <c r="GJ1836" s="401"/>
      <c r="GK1836" s="401"/>
      <c r="GL1836" s="401"/>
      <c r="GM1836" s="401"/>
      <c r="GN1836" s="401"/>
      <c r="GO1836" s="401"/>
      <c r="GP1836" s="401"/>
      <c r="GQ1836" s="401"/>
      <c r="GR1836" s="401"/>
      <c r="GS1836" s="401"/>
      <c r="GT1836" s="401"/>
      <c r="GU1836" s="401"/>
      <c r="GV1836" s="401"/>
      <c r="GW1836" s="401"/>
      <c r="GX1836" s="401"/>
      <c r="GY1836" s="401"/>
      <c r="GZ1836" s="401"/>
      <c r="HA1836" s="401"/>
      <c r="HB1836" s="401"/>
      <c r="HC1836" s="401"/>
      <c r="HD1836" s="401"/>
      <c r="HE1836" s="401"/>
      <c r="HF1836" s="401"/>
      <c r="HG1836" s="401"/>
      <c r="HH1836" s="401"/>
      <c r="HI1836" s="401"/>
      <c r="HJ1836" s="401"/>
      <c r="HK1836" s="401"/>
      <c r="HL1836" s="401"/>
      <c r="HM1836" s="401"/>
      <c r="HN1836" s="401"/>
      <c r="HO1836" s="401"/>
      <c r="HP1836" s="401"/>
      <c r="HQ1836" s="401"/>
      <c r="HR1836" s="401"/>
      <c r="HS1836" s="401"/>
      <c r="HT1836" s="401"/>
      <c r="HU1836" s="401"/>
      <c r="HV1836" s="401"/>
      <c r="HW1836" s="401"/>
      <c r="HX1836" s="401"/>
      <c r="HY1836" s="401"/>
      <c r="HZ1836" s="401"/>
      <c r="IA1836" s="401"/>
      <c r="IB1836" s="401"/>
      <c r="IC1836" s="401"/>
      <c r="ID1836" s="401"/>
      <c r="IE1836" s="401"/>
      <c r="IF1836" s="401"/>
      <c r="IG1836" s="401"/>
      <c r="IH1836" s="401"/>
      <c r="II1836" s="401"/>
      <c r="IJ1836" s="401"/>
      <c r="IK1836" s="401"/>
      <c r="IL1836" s="401"/>
      <c r="IM1836" s="401"/>
      <c r="IN1836" s="401"/>
      <c r="IO1836" s="401"/>
      <c r="IP1836" s="401"/>
      <c r="IQ1836" s="401"/>
      <c r="IR1836" s="401"/>
      <c r="IS1836" s="401"/>
      <c r="IT1836" s="401"/>
      <c r="IU1836" s="401"/>
      <c r="IV1836" s="401"/>
      <c r="IW1836" s="401"/>
      <c r="IX1836" s="401"/>
      <c r="IY1836" s="401"/>
      <c r="IZ1836" s="401"/>
      <c r="JA1836" s="401"/>
      <c r="JB1836" s="401"/>
      <c r="JC1836" s="401"/>
      <c r="JD1836" s="401"/>
      <c r="JE1836" s="401"/>
      <c r="JF1836" s="401"/>
      <c r="JG1836" s="401"/>
      <c r="JH1836" s="401"/>
      <c r="JI1836" s="401"/>
      <c r="JJ1836" s="401"/>
      <c r="JK1836" s="401"/>
      <c r="JL1836" s="401"/>
      <c r="JM1836" s="401"/>
      <c r="JN1836" s="401"/>
      <c r="JO1836" s="401"/>
      <c r="JP1836" s="401"/>
      <c r="JQ1836" s="401"/>
      <c r="JR1836" s="401"/>
      <c r="JS1836" s="401"/>
      <c r="JT1836" s="401"/>
      <c r="JU1836" s="401"/>
      <c r="JV1836" s="401"/>
      <c r="JW1836" s="401"/>
      <c r="JX1836" s="401"/>
      <c r="JY1836" s="401"/>
      <c r="JZ1836" s="401"/>
      <c r="KA1836" s="401"/>
      <c r="KB1836" s="401"/>
      <c r="KC1836" s="401"/>
      <c r="KD1836" s="401"/>
      <c r="KE1836" s="401"/>
      <c r="KF1836" s="401"/>
      <c r="KG1836" s="401"/>
      <c r="KH1836" s="401"/>
      <c r="KI1836" s="401"/>
      <c r="KJ1836" s="401"/>
      <c r="KK1836" s="401"/>
      <c r="KL1836" s="401"/>
      <c r="KM1836" s="401"/>
      <c r="KN1836" s="401"/>
      <c r="KO1836" s="401"/>
      <c r="KP1836" s="401"/>
      <c r="KQ1836" s="401"/>
      <c r="KR1836" s="401"/>
      <c r="KS1836" s="401"/>
      <c r="KT1836" s="401"/>
      <c r="KU1836" s="401"/>
      <c r="KV1836" s="401"/>
      <c r="KW1836" s="401"/>
      <c r="KX1836" s="401"/>
      <c r="KY1836" s="401"/>
      <c r="KZ1836" s="401"/>
      <c r="LA1836" s="401"/>
      <c r="LB1836" s="401"/>
      <c r="LC1836" s="401"/>
      <c r="LD1836" s="401"/>
      <c r="LE1836" s="401"/>
      <c r="LF1836" s="401"/>
      <c r="LG1836" s="401"/>
      <c r="LH1836" s="401"/>
      <c r="LI1836" s="401"/>
      <c r="LJ1836" s="401"/>
      <c r="LK1836" s="401"/>
      <c r="LL1836" s="401"/>
      <c r="LM1836" s="401"/>
      <c r="LN1836" s="401"/>
      <c r="LO1836" s="401"/>
      <c r="LP1836" s="401"/>
      <c r="LQ1836" s="401"/>
      <c r="LR1836" s="401"/>
      <c r="LS1836" s="401"/>
      <c r="LT1836" s="401"/>
      <c r="LU1836" s="401"/>
      <c r="LV1836" s="401"/>
      <c r="LW1836" s="401"/>
      <c r="LX1836" s="401"/>
      <c r="LY1836" s="401"/>
      <c r="LZ1836" s="401"/>
      <c r="MA1836" s="401"/>
      <c r="MB1836" s="401"/>
      <c r="MC1836" s="401"/>
      <c r="MD1836" s="401"/>
      <c r="ME1836" s="401"/>
      <c r="MF1836" s="401"/>
      <c r="MG1836" s="401"/>
      <c r="MH1836" s="401"/>
      <c r="MI1836" s="401"/>
      <c r="MJ1836" s="401"/>
      <c r="MK1836" s="401"/>
      <c r="ML1836" s="401"/>
      <c r="MM1836" s="401"/>
      <c r="MN1836" s="401"/>
      <c r="MO1836" s="401"/>
      <c r="MP1836" s="401"/>
      <c r="MQ1836" s="401"/>
      <c r="MR1836" s="401"/>
      <c r="MS1836" s="401"/>
      <c r="MT1836" s="401"/>
      <c r="MU1836" s="401"/>
      <c r="MV1836" s="401"/>
      <c r="MW1836" s="401"/>
      <c r="MX1836" s="401"/>
      <c r="MY1836" s="401"/>
      <c r="MZ1836" s="401"/>
      <c r="NA1836" s="401"/>
      <c r="NB1836" s="401"/>
      <c r="NC1836" s="401"/>
      <c r="ND1836" s="401"/>
      <c r="NE1836" s="401"/>
      <c r="NF1836" s="401"/>
      <c r="NG1836" s="401"/>
      <c r="NH1836" s="401"/>
      <c r="NI1836" s="401"/>
      <c r="NJ1836" s="401"/>
      <c r="NK1836" s="401"/>
      <c r="NL1836" s="401"/>
      <c r="NM1836" s="401"/>
      <c r="NN1836" s="401"/>
      <c r="NO1836" s="401"/>
      <c r="NP1836" s="401"/>
      <c r="NQ1836" s="401"/>
      <c r="NR1836" s="401"/>
      <c r="NS1836" s="401"/>
      <c r="NT1836" s="401"/>
      <c r="NU1836" s="401"/>
      <c r="NV1836" s="401"/>
      <c r="NW1836" s="401"/>
      <c r="NX1836" s="401"/>
      <c r="NY1836" s="401"/>
      <c r="NZ1836" s="401"/>
      <c r="OA1836" s="401"/>
      <c r="OB1836" s="401"/>
      <c r="OC1836" s="401"/>
      <c r="OD1836" s="401"/>
      <c r="OE1836" s="401"/>
      <c r="OF1836" s="401"/>
      <c r="OG1836" s="401"/>
      <c r="OH1836" s="401"/>
      <c r="OI1836" s="401"/>
      <c r="OJ1836" s="401"/>
      <c r="OK1836" s="401"/>
      <c r="OL1836" s="401"/>
      <c r="OM1836" s="401"/>
      <c r="ON1836" s="401"/>
      <c r="OO1836" s="401"/>
      <c r="OP1836" s="401"/>
      <c r="OQ1836" s="401"/>
      <c r="OR1836" s="401"/>
      <c r="OS1836" s="401"/>
      <c r="OT1836" s="401"/>
      <c r="OU1836" s="401"/>
      <c r="OV1836" s="401"/>
      <c r="OW1836" s="401"/>
      <c r="OX1836" s="401"/>
      <c r="OY1836" s="401"/>
      <c r="OZ1836" s="401"/>
      <c r="PA1836" s="401"/>
      <c r="PB1836" s="401"/>
      <c r="PC1836" s="401"/>
      <c r="PD1836" s="401"/>
      <c r="PE1836" s="401"/>
      <c r="PF1836" s="401"/>
      <c r="PG1836" s="401"/>
      <c r="PH1836" s="401"/>
      <c r="PI1836" s="401"/>
      <c r="PJ1836" s="401"/>
      <c r="PK1836" s="401"/>
      <c r="PL1836" s="401"/>
      <c r="PM1836" s="401"/>
      <c r="PN1836" s="401"/>
      <c r="PO1836" s="401"/>
      <c r="PP1836" s="401"/>
      <c r="PQ1836" s="401"/>
      <c r="PR1836" s="401"/>
      <c r="PS1836" s="401"/>
      <c r="PT1836" s="401"/>
      <c r="PU1836" s="401"/>
      <c r="PV1836" s="401"/>
      <c r="PW1836" s="401"/>
      <c r="PX1836" s="401"/>
      <c r="PY1836" s="401"/>
      <c r="PZ1836" s="401"/>
      <c r="QA1836" s="401"/>
      <c r="QB1836" s="401"/>
      <c r="QC1836" s="401"/>
      <c r="QD1836" s="401"/>
      <c r="QE1836" s="401"/>
      <c r="QF1836" s="401"/>
      <c r="QG1836" s="401"/>
      <c r="QH1836" s="401"/>
      <c r="QI1836" s="401"/>
      <c r="QJ1836" s="401"/>
      <c r="QK1836" s="401"/>
      <c r="QL1836" s="401"/>
      <c r="QM1836" s="401"/>
      <c r="QN1836" s="401"/>
      <c r="QO1836" s="401"/>
      <c r="QP1836" s="401"/>
      <c r="QQ1836" s="401"/>
      <c r="QR1836" s="401"/>
      <c r="QS1836" s="401"/>
      <c r="QT1836" s="401"/>
      <c r="QU1836" s="401"/>
      <c r="QV1836" s="401"/>
      <c r="QW1836" s="401"/>
      <c r="QX1836" s="401"/>
      <c r="QY1836" s="401"/>
      <c r="QZ1836" s="401"/>
      <c r="RA1836" s="401"/>
      <c r="RB1836" s="401"/>
      <c r="RC1836" s="401"/>
      <c r="RD1836" s="401"/>
      <c r="RE1836" s="401"/>
      <c r="RF1836" s="401"/>
      <c r="RG1836" s="401"/>
      <c r="RH1836" s="401"/>
      <c r="RI1836" s="401"/>
      <c r="RJ1836" s="401"/>
      <c r="RK1836" s="401"/>
      <c r="RL1836" s="401"/>
      <c r="RM1836" s="401"/>
      <c r="RN1836" s="401"/>
      <c r="RO1836" s="401"/>
      <c r="RP1836" s="401"/>
      <c r="RQ1836" s="401"/>
      <c r="RR1836" s="401"/>
      <c r="RS1836" s="401"/>
      <c r="RT1836" s="401"/>
      <c r="RU1836" s="401"/>
      <c r="RV1836" s="401"/>
      <c r="RW1836" s="401"/>
      <c r="RX1836" s="401"/>
      <c r="RY1836" s="401"/>
      <c r="RZ1836" s="401"/>
      <c r="SA1836" s="401"/>
      <c r="SB1836" s="401"/>
      <c r="SC1836" s="401"/>
      <c r="SD1836" s="401"/>
      <c r="SE1836" s="401"/>
      <c r="SF1836" s="401"/>
      <c r="SG1836" s="401"/>
      <c r="SH1836" s="401"/>
      <c r="SI1836" s="401"/>
      <c r="SJ1836" s="401"/>
      <c r="SK1836" s="401"/>
      <c r="SL1836" s="401"/>
      <c r="SM1836" s="401"/>
      <c r="SN1836" s="401"/>
      <c r="SO1836" s="401"/>
      <c r="SP1836" s="401"/>
      <c r="SQ1836" s="401"/>
      <c r="SR1836" s="401"/>
      <c r="SS1836" s="401"/>
      <c r="ST1836" s="401"/>
      <c r="SU1836" s="401"/>
      <c r="SV1836" s="401"/>
      <c r="SW1836" s="401"/>
      <c r="SX1836" s="401"/>
      <c r="SY1836" s="401"/>
      <c r="SZ1836" s="401"/>
      <c r="TA1836" s="401"/>
      <c r="TB1836" s="401"/>
      <c r="TC1836" s="401"/>
      <c r="TD1836" s="401"/>
      <c r="TE1836" s="401"/>
      <c r="TF1836" s="401"/>
      <c r="TG1836" s="401"/>
      <c r="TH1836" s="401"/>
      <c r="TI1836" s="401"/>
      <c r="TJ1836" s="401"/>
      <c r="TK1836" s="401"/>
      <c r="TL1836" s="401"/>
      <c r="TM1836" s="401"/>
      <c r="TN1836" s="401"/>
      <c r="TO1836" s="401"/>
      <c r="TP1836" s="401"/>
      <c r="TQ1836" s="401"/>
      <c r="TR1836" s="401"/>
      <c r="TS1836" s="401"/>
      <c r="TT1836" s="401"/>
      <c r="TU1836" s="401"/>
      <c r="TV1836" s="401"/>
      <c r="TW1836" s="401"/>
      <c r="TX1836" s="401"/>
      <c r="TY1836" s="401"/>
      <c r="TZ1836" s="401"/>
      <c r="UA1836" s="401"/>
      <c r="UB1836" s="401"/>
      <c r="UC1836" s="401"/>
      <c r="UD1836" s="401"/>
      <c r="UE1836" s="401"/>
      <c r="UF1836" s="401"/>
      <c r="UG1836" s="401"/>
      <c r="UH1836" s="401"/>
      <c r="UI1836" s="401"/>
      <c r="UJ1836" s="401"/>
      <c r="UK1836" s="401"/>
      <c r="UL1836" s="401"/>
      <c r="UM1836" s="401"/>
      <c r="UN1836" s="401"/>
      <c r="UO1836" s="401"/>
      <c r="UP1836" s="401"/>
      <c r="UQ1836" s="401"/>
      <c r="UR1836" s="401"/>
      <c r="US1836" s="401"/>
      <c r="UT1836" s="401"/>
      <c r="UU1836" s="401"/>
      <c r="UV1836" s="401"/>
      <c r="UW1836" s="401"/>
      <c r="UX1836" s="401"/>
      <c r="UY1836" s="401"/>
      <c r="UZ1836" s="401"/>
      <c r="VA1836" s="401"/>
      <c r="VB1836" s="401"/>
      <c r="VC1836" s="401"/>
      <c r="VD1836" s="401"/>
      <c r="VE1836" s="401"/>
      <c r="VF1836" s="401"/>
      <c r="VG1836" s="401"/>
      <c r="VH1836" s="401"/>
      <c r="VI1836" s="401"/>
      <c r="VJ1836" s="401"/>
      <c r="VK1836" s="401"/>
      <c r="VL1836" s="401"/>
      <c r="VM1836" s="401"/>
      <c r="VN1836" s="401"/>
      <c r="VO1836" s="401"/>
      <c r="VP1836" s="401"/>
      <c r="VQ1836" s="401"/>
      <c r="VR1836" s="401"/>
      <c r="VS1836" s="401"/>
      <c r="VT1836" s="401"/>
      <c r="VU1836" s="401"/>
      <c r="VV1836" s="401"/>
      <c r="VW1836" s="401"/>
      <c r="VX1836" s="401"/>
      <c r="VY1836" s="401"/>
      <c r="VZ1836" s="401"/>
      <c r="WA1836" s="401"/>
      <c r="WB1836" s="401"/>
      <c r="WC1836" s="401"/>
      <c r="WD1836" s="401"/>
      <c r="WE1836" s="401"/>
      <c r="WF1836" s="401"/>
      <c r="WG1836" s="401"/>
      <c r="WH1836" s="401"/>
      <c r="WI1836" s="401"/>
      <c r="WJ1836" s="401"/>
      <c r="WK1836" s="401"/>
      <c r="WL1836" s="401"/>
      <c r="WM1836" s="401"/>
      <c r="WN1836" s="401"/>
      <c r="WO1836" s="401"/>
      <c r="WP1836" s="401"/>
      <c r="WQ1836" s="401"/>
      <c r="WR1836" s="401"/>
      <c r="WS1836" s="401"/>
      <c r="WT1836" s="401"/>
      <c r="WU1836" s="401"/>
      <c r="WV1836" s="401"/>
      <c r="WW1836" s="401"/>
      <c r="WX1836" s="401"/>
      <c r="WY1836" s="401"/>
      <c r="WZ1836" s="401"/>
      <c r="XA1836" s="401"/>
      <c r="XB1836" s="401"/>
      <c r="XC1836" s="401"/>
      <c r="XD1836" s="401"/>
      <c r="XE1836" s="401"/>
      <c r="XF1836" s="401"/>
      <c r="XG1836" s="401"/>
      <c r="XH1836" s="401"/>
      <c r="XI1836" s="401"/>
      <c r="XJ1836" s="401"/>
      <c r="XK1836" s="401"/>
      <c r="XL1836" s="401"/>
      <c r="XM1836" s="401"/>
      <c r="XN1836" s="401"/>
      <c r="XO1836" s="401"/>
      <c r="XP1836" s="401"/>
      <c r="XQ1836" s="401"/>
      <c r="XR1836" s="401"/>
      <c r="XS1836" s="401"/>
      <c r="XT1836" s="401"/>
      <c r="XU1836" s="401"/>
      <c r="XV1836" s="401"/>
      <c r="XW1836" s="401"/>
      <c r="XX1836" s="401"/>
      <c r="XY1836" s="401"/>
      <c r="XZ1836" s="401"/>
      <c r="YA1836" s="401"/>
      <c r="YB1836" s="401"/>
      <c r="YC1836" s="401"/>
      <c r="YD1836" s="401"/>
      <c r="YE1836" s="401"/>
      <c r="YF1836" s="401"/>
      <c r="YG1836" s="401"/>
      <c r="YH1836" s="401"/>
      <c r="YI1836" s="401"/>
      <c r="YJ1836" s="401"/>
      <c r="YK1836" s="401"/>
      <c r="YL1836" s="401"/>
      <c r="YM1836" s="401"/>
      <c r="YN1836" s="401"/>
      <c r="YO1836" s="401"/>
      <c r="YP1836" s="401"/>
      <c r="YQ1836" s="401"/>
      <c r="YR1836" s="401"/>
      <c r="YS1836" s="401"/>
      <c r="YT1836" s="401"/>
      <c r="YU1836" s="401"/>
      <c r="YV1836" s="401"/>
      <c r="YW1836" s="401"/>
      <c r="YX1836" s="401"/>
      <c r="YY1836" s="401"/>
      <c r="YZ1836" s="401"/>
      <c r="ZA1836" s="401"/>
      <c r="ZB1836" s="401"/>
      <c r="ZC1836" s="401"/>
      <c r="ZD1836" s="401"/>
      <c r="ZE1836" s="401"/>
      <c r="ZF1836" s="401"/>
      <c r="ZG1836" s="401"/>
      <c r="ZH1836" s="401"/>
      <c r="ZI1836" s="401"/>
      <c r="ZJ1836" s="401"/>
      <c r="ZK1836" s="401"/>
      <c r="ZL1836" s="401"/>
      <c r="ZM1836" s="401"/>
      <c r="ZN1836" s="401"/>
      <c r="ZO1836" s="401"/>
      <c r="ZP1836" s="401"/>
      <c r="ZQ1836" s="401"/>
      <c r="ZR1836" s="401"/>
      <c r="ZS1836" s="401"/>
      <c r="ZT1836" s="401"/>
      <c r="ZU1836" s="401"/>
      <c r="ZV1836" s="401"/>
      <c r="ZW1836" s="401"/>
      <c r="ZX1836" s="401"/>
      <c r="ZY1836" s="401"/>
      <c r="ZZ1836" s="401"/>
      <c r="AAA1836" s="401"/>
      <c r="AAB1836" s="401"/>
      <c r="AAC1836" s="401"/>
      <c r="AAD1836" s="401"/>
      <c r="AAE1836" s="401"/>
      <c r="AAF1836" s="401"/>
      <c r="AAG1836" s="401"/>
      <c r="AAH1836" s="401"/>
      <c r="AAI1836" s="401"/>
      <c r="AAJ1836" s="401"/>
      <c r="AAK1836" s="401"/>
      <c r="AAL1836" s="401"/>
      <c r="AAM1836" s="401"/>
      <c r="AAN1836" s="401"/>
      <c r="AAO1836" s="401"/>
      <c r="AAP1836" s="401"/>
      <c r="AAQ1836" s="401"/>
      <c r="AAR1836" s="401"/>
      <c r="AAS1836" s="401"/>
      <c r="AAT1836" s="401"/>
      <c r="AAU1836" s="401"/>
      <c r="AAV1836" s="401"/>
      <c r="AAW1836" s="401"/>
      <c r="AAX1836" s="401"/>
      <c r="AAY1836" s="401"/>
      <c r="AAZ1836" s="401"/>
      <c r="ABA1836" s="401"/>
      <c r="ABB1836" s="401"/>
      <c r="ABC1836" s="401"/>
      <c r="ABD1836" s="401"/>
      <c r="ABE1836" s="401"/>
      <c r="ABF1836" s="401"/>
      <c r="ABG1836" s="401"/>
      <c r="ABH1836" s="401"/>
      <c r="ABI1836" s="401"/>
      <c r="ABJ1836" s="401"/>
      <c r="ABK1836" s="401"/>
      <c r="ABL1836" s="401"/>
      <c r="ABM1836" s="401"/>
      <c r="ABN1836" s="401"/>
      <c r="ABO1836" s="401"/>
      <c r="ABP1836" s="401"/>
      <c r="ABQ1836" s="401"/>
      <c r="ABR1836" s="401"/>
      <c r="ABS1836" s="401"/>
      <c r="ABT1836" s="401"/>
      <c r="ABU1836" s="401"/>
      <c r="ABV1836" s="401"/>
      <c r="ABW1836" s="401"/>
      <c r="ABX1836" s="401"/>
      <c r="ABY1836" s="401"/>
      <c r="ABZ1836" s="401"/>
      <c r="ACA1836" s="401"/>
      <c r="ACB1836" s="401"/>
      <c r="ACC1836" s="401"/>
      <c r="ACD1836" s="401"/>
      <c r="ACE1836" s="401"/>
      <c r="ACF1836" s="401"/>
      <c r="ACG1836" s="401"/>
      <c r="ACH1836" s="401"/>
      <c r="ACI1836" s="401"/>
      <c r="ACJ1836" s="401"/>
      <c r="ACK1836" s="401"/>
      <c r="ACL1836" s="401"/>
      <c r="ACM1836" s="401"/>
      <c r="ACN1836" s="401"/>
      <c r="ACO1836" s="401"/>
      <c r="ACP1836" s="401"/>
      <c r="ACQ1836" s="401"/>
      <c r="ACR1836" s="401"/>
      <c r="ACS1836" s="401"/>
      <c r="ACT1836" s="401"/>
      <c r="ACU1836" s="401"/>
      <c r="ACV1836" s="401"/>
      <c r="ACW1836" s="401"/>
      <c r="ACX1836" s="401"/>
      <c r="ACY1836" s="401"/>
      <c r="ACZ1836" s="401"/>
      <c r="ADA1836" s="401"/>
      <c r="ADB1836" s="401"/>
      <c r="ADC1836" s="401"/>
      <c r="ADD1836" s="401"/>
      <c r="ADE1836" s="401"/>
      <c r="ADF1836" s="401"/>
      <c r="ADG1836" s="401"/>
      <c r="ADH1836" s="401"/>
      <c r="ADI1836" s="401"/>
      <c r="ADJ1836" s="401"/>
      <c r="ADK1836" s="401"/>
      <c r="ADL1836" s="401"/>
      <c r="ADM1836" s="401"/>
      <c r="ADN1836" s="401"/>
      <c r="ADO1836" s="401"/>
      <c r="ADP1836" s="401"/>
      <c r="ADQ1836" s="401"/>
      <c r="ADR1836" s="401"/>
      <c r="ADS1836" s="401"/>
      <c r="ADT1836" s="401"/>
      <c r="ADU1836" s="401"/>
      <c r="ADV1836" s="401"/>
      <c r="ADW1836" s="401"/>
      <c r="ADX1836" s="401"/>
      <c r="ADY1836" s="401"/>
      <c r="ADZ1836" s="401"/>
      <c r="AEA1836" s="401"/>
      <c r="AEB1836" s="401"/>
      <c r="AEC1836" s="401"/>
      <c r="AED1836" s="401"/>
      <c r="AEE1836" s="401"/>
      <c r="AEF1836" s="401"/>
      <c r="AEG1836" s="401"/>
      <c r="AEH1836" s="401"/>
      <c r="AEI1836" s="401"/>
      <c r="AEJ1836" s="401"/>
      <c r="AEK1836" s="401"/>
      <c r="AEL1836" s="401"/>
      <c r="AEM1836" s="401"/>
      <c r="AEN1836" s="401"/>
      <c r="AEO1836" s="401"/>
      <c r="AEP1836" s="401"/>
      <c r="AEQ1836" s="401"/>
      <c r="AER1836" s="401"/>
      <c r="AES1836" s="401"/>
      <c r="AET1836" s="401"/>
      <c r="AEU1836" s="401"/>
      <c r="AEV1836" s="401"/>
      <c r="AEW1836" s="401"/>
      <c r="AEX1836" s="401"/>
      <c r="AEY1836" s="401"/>
      <c r="AEZ1836" s="401"/>
      <c r="AFA1836" s="401"/>
      <c r="AFB1836" s="401"/>
      <c r="AFC1836" s="401"/>
      <c r="AFD1836" s="401"/>
      <c r="AFE1836" s="401"/>
      <c r="AFF1836" s="401"/>
      <c r="AFG1836" s="401"/>
      <c r="AFH1836" s="401"/>
      <c r="AFI1836" s="401"/>
      <c r="AFJ1836" s="401"/>
      <c r="AFK1836" s="401"/>
      <c r="AFL1836" s="401"/>
      <c r="AFM1836" s="401"/>
      <c r="AFN1836" s="401"/>
      <c r="AFO1836" s="401"/>
      <c r="AFP1836" s="401"/>
      <c r="AFQ1836" s="401"/>
      <c r="AFR1836" s="401"/>
      <c r="AFS1836" s="401"/>
      <c r="AFT1836" s="401"/>
      <c r="AFU1836" s="401"/>
      <c r="AFV1836" s="401"/>
      <c r="AFW1836" s="401"/>
      <c r="AFX1836" s="401"/>
      <c r="AFY1836" s="401"/>
      <c r="AFZ1836" s="401"/>
      <c r="AGA1836" s="401"/>
      <c r="AGB1836" s="401"/>
      <c r="AGC1836" s="401"/>
      <c r="AGD1836" s="401"/>
      <c r="AGE1836" s="401"/>
      <c r="AGF1836" s="401"/>
      <c r="AGG1836" s="401"/>
      <c r="AGH1836" s="401"/>
      <c r="AGI1836" s="401"/>
      <c r="AGJ1836" s="401"/>
      <c r="AGK1836" s="401"/>
      <c r="AGL1836" s="401"/>
      <c r="AGM1836" s="401"/>
      <c r="AGN1836" s="401"/>
      <c r="AGO1836" s="401"/>
      <c r="AGP1836" s="401"/>
      <c r="AGQ1836" s="401"/>
      <c r="AGR1836" s="401"/>
      <c r="AGS1836" s="401"/>
      <c r="AGT1836" s="401"/>
      <c r="AGU1836" s="401"/>
      <c r="AGV1836" s="401"/>
      <c r="AGW1836" s="401"/>
      <c r="AGX1836" s="401"/>
      <c r="AGY1836" s="401"/>
      <c r="AGZ1836" s="401"/>
      <c r="AHA1836" s="401"/>
      <c r="AHB1836" s="401"/>
      <c r="AHC1836" s="401"/>
      <c r="AHD1836" s="401"/>
      <c r="AHE1836" s="401"/>
      <c r="AHF1836" s="401"/>
      <c r="AHG1836" s="401"/>
      <c r="AHH1836" s="401"/>
      <c r="AHI1836" s="401"/>
      <c r="AHJ1836" s="401"/>
      <c r="AHK1836" s="401"/>
      <c r="AHL1836" s="401"/>
      <c r="AHM1836" s="401"/>
      <c r="AHN1836" s="401"/>
      <c r="AHO1836" s="401"/>
      <c r="AHP1836" s="401"/>
      <c r="AHQ1836" s="401"/>
      <c r="AHR1836" s="401"/>
      <c r="AHS1836" s="401"/>
      <c r="AHT1836" s="401"/>
      <c r="AHU1836" s="401"/>
      <c r="AHV1836" s="401"/>
      <c r="AHW1836" s="401"/>
      <c r="AHX1836" s="401"/>
      <c r="AHY1836" s="401"/>
      <c r="AHZ1836" s="401"/>
      <c r="AIA1836" s="401"/>
      <c r="AIB1836" s="401"/>
      <c r="AIC1836" s="401"/>
      <c r="AID1836" s="401"/>
      <c r="AIE1836" s="401"/>
      <c r="AIF1836" s="401"/>
      <c r="AIG1836" s="401"/>
      <c r="AIH1836" s="401"/>
      <c r="AII1836" s="401"/>
      <c r="AIJ1836" s="401"/>
      <c r="AIK1836" s="401"/>
      <c r="AIL1836" s="401"/>
      <c r="AIM1836" s="401"/>
      <c r="AIN1836" s="401"/>
      <c r="AIO1836" s="401"/>
      <c r="AIP1836" s="401"/>
      <c r="AIQ1836" s="401"/>
      <c r="AIR1836" s="401"/>
      <c r="AIS1836" s="401"/>
      <c r="AIT1836" s="401"/>
      <c r="AIU1836" s="401"/>
      <c r="AIV1836" s="401"/>
      <c r="AIW1836" s="401"/>
      <c r="AIX1836" s="401"/>
      <c r="AIY1836" s="401"/>
      <c r="AIZ1836" s="401"/>
      <c r="AJA1836" s="401"/>
      <c r="AJB1836" s="401"/>
      <c r="AJC1836" s="401"/>
      <c r="AJD1836" s="401"/>
      <c r="AJE1836" s="401"/>
      <c r="AJF1836" s="401"/>
      <c r="AJG1836" s="401"/>
      <c r="AJH1836" s="401"/>
      <c r="AJI1836" s="401"/>
      <c r="AJJ1836" s="401"/>
      <c r="AJK1836" s="401"/>
      <c r="AJL1836" s="401"/>
      <c r="AJM1836" s="401"/>
      <c r="AJN1836" s="401"/>
      <c r="AJO1836" s="401"/>
      <c r="AJP1836" s="401"/>
      <c r="AJQ1836" s="401"/>
      <c r="AJR1836" s="401"/>
      <c r="AJS1836" s="401"/>
      <c r="AJT1836" s="401"/>
      <c r="AJU1836" s="401"/>
      <c r="AJV1836" s="401"/>
      <c r="AJW1836" s="401"/>
      <c r="AJX1836" s="401"/>
      <c r="AJY1836" s="401"/>
      <c r="AJZ1836" s="401"/>
      <c r="AKA1836" s="401"/>
      <c r="AKB1836" s="401"/>
      <c r="AKC1836" s="401"/>
      <c r="AKD1836" s="401"/>
      <c r="AKE1836" s="401"/>
      <c r="AKF1836" s="401"/>
      <c r="AKG1836" s="401"/>
      <c r="AKH1836" s="401"/>
      <c r="AKI1836" s="401"/>
      <c r="AKJ1836" s="401"/>
      <c r="AKK1836" s="401"/>
      <c r="AKL1836" s="401"/>
      <c r="AKM1836" s="401"/>
      <c r="AKN1836" s="401"/>
      <c r="AKO1836" s="401"/>
      <c r="AKP1836" s="401"/>
      <c r="AKQ1836" s="401"/>
      <c r="AKR1836" s="401"/>
      <c r="AKS1836" s="401"/>
      <c r="AKT1836" s="401"/>
      <c r="AKU1836" s="401"/>
      <c r="AKV1836" s="401"/>
      <c r="AKW1836" s="401"/>
      <c r="AKX1836" s="401"/>
      <c r="AKY1836" s="401"/>
      <c r="AKZ1836" s="401"/>
      <c r="ALA1836" s="401"/>
      <c r="ALB1836" s="401"/>
      <c r="ALC1836" s="401"/>
      <c r="ALD1836" s="401"/>
      <c r="ALE1836" s="401"/>
      <c r="ALF1836" s="401"/>
      <c r="ALG1836" s="401"/>
      <c r="ALH1836" s="401"/>
      <c r="ALI1836" s="401"/>
      <c r="ALJ1836" s="401"/>
      <c r="ALK1836" s="401"/>
      <c r="ALL1836" s="401"/>
      <c r="ALM1836" s="401"/>
      <c r="ALN1836" s="401"/>
      <c r="ALO1836" s="401"/>
      <c r="ALP1836" s="401"/>
      <c r="ALQ1836" s="401"/>
      <c r="ALR1836" s="401"/>
      <c r="ALS1836" s="401"/>
      <c r="ALT1836" s="401"/>
      <c r="ALU1836" s="401"/>
      <c r="ALV1836" s="401"/>
      <c r="ALW1836" s="401"/>
      <c r="ALX1836" s="401"/>
      <c r="ALY1836" s="401"/>
      <c r="ALZ1836" s="401"/>
      <c r="AMA1836" s="401"/>
      <c r="AMB1836" s="401"/>
      <c r="AMC1836" s="401"/>
      <c r="AMD1836" s="401"/>
      <c r="AME1836" s="401"/>
      <c r="AMF1836" s="401"/>
      <c r="AMG1836" s="401"/>
      <c r="AMH1836" s="401"/>
      <c r="AMI1836" s="401"/>
      <c r="AMJ1836" s="401"/>
      <c r="AMK1836" s="401"/>
      <c r="AML1836" s="401"/>
      <c r="AMM1836" s="401"/>
      <c r="AMN1836" s="401"/>
      <c r="AMO1836" s="401"/>
      <c r="AMP1836" s="401"/>
      <c r="AMQ1836" s="401"/>
      <c r="AMR1836" s="401"/>
      <c r="AMS1836" s="401"/>
      <c r="AMT1836" s="401"/>
      <c r="AMU1836" s="401"/>
      <c r="AMV1836" s="401"/>
      <c r="AMW1836" s="401"/>
      <c r="AMX1836" s="401"/>
      <c r="AMY1836" s="401"/>
      <c r="AMZ1836" s="401"/>
      <c r="ANA1836" s="401"/>
      <c r="ANB1836" s="401"/>
      <c r="ANC1836" s="401"/>
      <c r="AND1836" s="401"/>
      <c r="ANE1836" s="401"/>
      <c r="ANF1836" s="401"/>
      <c r="ANG1836" s="401"/>
      <c r="ANH1836" s="401"/>
      <c r="ANI1836" s="401"/>
      <c r="ANJ1836" s="401"/>
      <c r="ANK1836" s="401"/>
      <c r="ANL1836" s="401"/>
      <c r="ANM1836" s="401"/>
      <c r="ANN1836" s="401"/>
      <c r="ANO1836" s="401"/>
      <c r="ANP1836" s="401"/>
      <c r="ANQ1836" s="401"/>
      <c r="ANR1836" s="401"/>
      <c r="ANS1836" s="401"/>
      <c r="ANT1836" s="401"/>
      <c r="ANU1836" s="401"/>
      <c r="ANV1836" s="401"/>
      <c r="ANW1836" s="401"/>
      <c r="ANX1836" s="401"/>
      <c r="ANY1836" s="401"/>
      <c r="ANZ1836" s="401"/>
      <c r="AOA1836" s="401"/>
      <c r="AOB1836" s="401"/>
      <c r="AOC1836" s="401"/>
      <c r="AOD1836" s="401"/>
      <c r="AOE1836" s="401"/>
      <c r="AOF1836" s="401"/>
      <c r="AOG1836" s="401"/>
      <c r="AOH1836" s="401"/>
      <c r="AOI1836" s="401"/>
      <c r="AOJ1836" s="401"/>
      <c r="AOK1836" s="401"/>
      <c r="AOL1836" s="401"/>
      <c r="AOM1836" s="401"/>
      <c r="AON1836" s="401"/>
      <c r="AOO1836" s="401"/>
      <c r="AOP1836" s="401"/>
      <c r="AOQ1836" s="401"/>
      <c r="AOR1836" s="401"/>
      <c r="AOS1836" s="401"/>
      <c r="AOT1836" s="401"/>
      <c r="AOU1836" s="401"/>
      <c r="AOV1836" s="401"/>
      <c r="AOW1836" s="401"/>
      <c r="AOX1836" s="401"/>
      <c r="AOY1836" s="401"/>
      <c r="AOZ1836" s="401"/>
      <c r="APA1836" s="401"/>
      <c r="APB1836" s="401"/>
      <c r="APC1836" s="401"/>
      <c r="APD1836" s="401"/>
      <c r="APE1836" s="401"/>
      <c r="APF1836" s="401"/>
      <c r="APG1836" s="401"/>
      <c r="APH1836" s="401"/>
      <c r="API1836" s="401"/>
      <c r="APJ1836" s="401"/>
      <c r="APK1836" s="401"/>
      <c r="APL1836" s="401"/>
      <c r="APM1836" s="401"/>
      <c r="APN1836" s="401"/>
      <c r="APO1836" s="401"/>
      <c r="APP1836" s="401"/>
      <c r="APQ1836" s="401"/>
      <c r="APR1836" s="401"/>
      <c r="APS1836" s="401"/>
      <c r="APT1836" s="401"/>
      <c r="APU1836" s="401"/>
      <c r="APV1836" s="401"/>
      <c r="APW1836" s="401"/>
      <c r="APX1836" s="401"/>
      <c r="APY1836" s="401"/>
      <c r="APZ1836" s="401"/>
      <c r="AQA1836" s="401"/>
      <c r="AQB1836" s="401"/>
      <c r="AQC1836" s="401"/>
      <c r="AQD1836" s="401"/>
      <c r="AQE1836" s="401"/>
      <c r="AQF1836" s="401"/>
      <c r="AQG1836" s="401"/>
      <c r="AQH1836" s="401"/>
      <c r="AQI1836" s="401"/>
      <c r="AQJ1836" s="401"/>
      <c r="AQK1836" s="401"/>
      <c r="AQL1836" s="401"/>
      <c r="AQM1836" s="401"/>
      <c r="AQN1836" s="401"/>
      <c r="AQO1836" s="401"/>
      <c r="AQP1836" s="401"/>
      <c r="AQQ1836" s="401"/>
      <c r="AQR1836" s="401"/>
      <c r="AQS1836" s="401"/>
      <c r="AQT1836" s="401"/>
      <c r="AQU1836" s="401"/>
      <c r="AQV1836" s="401"/>
      <c r="AQW1836" s="401"/>
      <c r="AQX1836" s="401"/>
      <c r="AQY1836" s="401"/>
      <c r="AQZ1836" s="401"/>
      <c r="ARA1836" s="401"/>
      <c r="ARB1836" s="401"/>
      <c r="ARC1836" s="401"/>
      <c r="ARD1836" s="401"/>
      <c r="ARE1836" s="401"/>
      <c r="ARF1836" s="401"/>
      <c r="ARG1836" s="401"/>
      <c r="ARH1836" s="401"/>
      <c r="ARI1836" s="401"/>
      <c r="ARJ1836" s="401"/>
      <c r="ARK1836" s="401"/>
      <c r="ARL1836" s="401"/>
      <c r="ARM1836" s="401"/>
      <c r="ARN1836" s="401"/>
      <c r="ARO1836" s="401"/>
      <c r="ARP1836" s="401"/>
      <c r="ARQ1836" s="401"/>
      <c r="ARR1836" s="401"/>
      <c r="ARS1836" s="401"/>
      <c r="ART1836" s="401"/>
      <c r="ARU1836" s="401"/>
      <c r="ARV1836" s="401"/>
      <c r="ARW1836" s="401"/>
      <c r="ARX1836" s="401"/>
      <c r="ARY1836" s="401"/>
      <c r="ARZ1836" s="401"/>
      <c r="ASA1836" s="401"/>
      <c r="ASB1836" s="401"/>
      <c r="ASC1836" s="401"/>
      <c r="ASD1836" s="401"/>
      <c r="ASE1836" s="401"/>
      <c r="ASF1836" s="401"/>
      <c r="ASG1836" s="401"/>
      <c r="ASH1836" s="401"/>
      <c r="ASI1836" s="401"/>
      <c r="ASJ1836" s="401"/>
      <c r="ASK1836" s="401"/>
      <c r="ASL1836" s="401"/>
      <c r="ASM1836" s="401"/>
      <c r="ASN1836" s="401"/>
      <c r="ASO1836" s="401"/>
      <c r="ASP1836" s="401"/>
      <c r="ASQ1836" s="401"/>
      <c r="ASR1836" s="401"/>
      <c r="ASS1836" s="401"/>
      <c r="AST1836" s="401"/>
      <c r="ASU1836" s="401"/>
      <c r="ASV1836" s="401"/>
      <c r="ASW1836" s="401"/>
      <c r="ASX1836" s="401"/>
      <c r="ASY1836" s="401"/>
      <c r="ASZ1836" s="401"/>
      <c r="ATA1836" s="401"/>
      <c r="ATB1836" s="401"/>
      <c r="ATC1836" s="401"/>
      <c r="ATD1836" s="401"/>
      <c r="ATE1836" s="401"/>
      <c r="ATF1836" s="401"/>
      <c r="ATG1836" s="401"/>
      <c r="ATH1836" s="401"/>
      <c r="ATI1836" s="401"/>
      <c r="ATJ1836" s="401"/>
      <c r="ATK1836" s="401"/>
      <c r="ATL1836" s="401"/>
      <c r="ATM1836" s="401"/>
      <c r="ATN1836" s="401"/>
      <c r="ATO1836" s="401"/>
      <c r="ATP1836" s="401"/>
      <c r="ATQ1836" s="401"/>
      <c r="ATR1836" s="401"/>
      <c r="ATS1836" s="401"/>
      <c r="ATT1836" s="401"/>
      <c r="ATU1836" s="401"/>
      <c r="ATV1836" s="401"/>
      <c r="ATW1836" s="401"/>
      <c r="ATX1836" s="401"/>
      <c r="ATY1836" s="401"/>
      <c r="ATZ1836" s="401"/>
      <c r="AUA1836" s="401"/>
      <c r="AUB1836" s="401"/>
      <c r="AUC1836" s="401"/>
      <c r="AUD1836" s="401"/>
      <c r="AUE1836" s="401"/>
      <c r="AUF1836" s="401"/>
      <c r="AUG1836" s="401"/>
      <c r="AUH1836" s="401"/>
      <c r="AUI1836" s="401"/>
      <c r="AUJ1836" s="401"/>
      <c r="AUK1836" s="401"/>
      <c r="AUL1836" s="401"/>
      <c r="AUM1836" s="401"/>
      <c r="AUN1836" s="401"/>
      <c r="AUO1836" s="401"/>
      <c r="AUP1836" s="401"/>
      <c r="AUQ1836" s="401"/>
      <c r="AUR1836" s="401"/>
      <c r="AUS1836" s="401"/>
      <c r="AUT1836" s="401"/>
      <c r="AUU1836" s="401"/>
      <c r="AUV1836" s="401"/>
      <c r="AUW1836" s="401"/>
      <c r="AUX1836" s="401"/>
      <c r="AUY1836" s="401"/>
      <c r="AUZ1836" s="401"/>
      <c r="AVA1836" s="401"/>
      <c r="AVB1836" s="401"/>
      <c r="AVC1836" s="401"/>
      <c r="AVD1836" s="401"/>
      <c r="AVE1836" s="401"/>
      <c r="AVF1836" s="401"/>
      <c r="AVG1836" s="401"/>
      <c r="AVH1836" s="401"/>
      <c r="AVI1836" s="401"/>
      <c r="AVJ1836" s="401"/>
      <c r="AVK1836" s="401"/>
      <c r="AVL1836" s="401"/>
      <c r="AVM1836" s="401"/>
      <c r="AVN1836" s="401"/>
      <c r="AVO1836" s="401"/>
      <c r="AVP1836" s="401"/>
      <c r="AVQ1836" s="401"/>
      <c r="AVR1836" s="401"/>
      <c r="AVS1836" s="401"/>
      <c r="AVT1836" s="401"/>
      <c r="AVU1836" s="401"/>
      <c r="AVV1836" s="401"/>
      <c r="AVW1836" s="401"/>
      <c r="AVX1836" s="401"/>
      <c r="AVY1836" s="401"/>
      <c r="AVZ1836" s="401"/>
      <c r="AWA1836" s="401"/>
      <c r="AWB1836" s="401"/>
      <c r="AWC1836" s="401"/>
      <c r="AWD1836" s="401"/>
      <c r="AWE1836" s="401"/>
      <c r="AWF1836" s="401"/>
      <c r="AWG1836" s="401"/>
      <c r="AWH1836" s="401"/>
      <c r="AWI1836" s="401"/>
      <c r="AWJ1836" s="401"/>
      <c r="AWK1836" s="401"/>
      <c r="AWL1836" s="401"/>
      <c r="AWM1836" s="401"/>
      <c r="AWN1836" s="401"/>
      <c r="AWO1836" s="401"/>
      <c r="AWP1836" s="401"/>
      <c r="AWQ1836" s="401"/>
      <c r="AWR1836" s="401"/>
      <c r="AWS1836" s="401"/>
      <c r="AWT1836" s="401"/>
      <c r="AWU1836" s="401"/>
      <c r="AWV1836" s="401"/>
      <c r="AWW1836" s="401"/>
      <c r="AWX1836" s="401"/>
      <c r="AWY1836" s="401"/>
      <c r="AWZ1836" s="401"/>
      <c r="AXA1836" s="401"/>
      <c r="AXB1836" s="401"/>
      <c r="AXC1836" s="401"/>
      <c r="AXD1836" s="401"/>
      <c r="AXE1836" s="401"/>
      <c r="AXF1836" s="401"/>
      <c r="AXG1836" s="401"/>
      <c r="AXH1836" s="401"/>
      <c r="AXI1836" s="401"/>
      <c r="AXJ1836" s="401"/>
      <c r="AXK1836" s="401"/>
      <c r="AXL1836" s="401"/>
      <c r="AXM1836" s="401"/>
      <c r="AXN1836" s="401"/>
      <c r="AXO1836" s="401"/>
      <c r="AXP1836" s="401"/>
      <c r="AXQ1836" s="401"/>
      <c r="AXR1836" s="401"/>
      <c r="AXS1836" s="401"/>
      <c r="AXT1836" s="401"/>
      <c r="AXU1836" s="401"/>
      <c r="AXV1836" s="401"/>
      <c r="AXW1836" s="401"/>
      <c r="AXX1836" s="401"/>
      <c r="AXY1836" s="401"/>
      <c r="AXZ1836" s="401"/>
      <c r="AYA1836" s="401"/>
      <c r="AYB1836" s="401"/>
      <c r="AYC1836" s="401"/>
      <c r="AYD1836" s="401"/>
      <c r="AYE1836" s="401"/>
      <c r="AYF1836" s="401"/>
      <c r="AYG1836" s="401"/>
      <c r="AYH1836" s="401"/>
      <c r="AYI1836" s="401"/>
      <c r="AYJ1836" s="401"/>
      <c r="AYK1836" s="401"/>
      <c r="AYL1836" s="401"/>
      <c r="AYM1836" s="401"/>
      <c r="AYN1836" s="401"/>
      <c r="AYO1836" s="401"/>
      <c r="AYP1836" s="401"/>
      <c r="AYQ1836" s="401"/>
      <c r="AYR1836" s="401"/>
      <c r="AYS1836" s="401"/>
      <c r="AYT1836" s="401"/>
      <c r="AYU1836" s="401"/>
      <c r="AYV1836" s="401"/>
      <c r="AYW1836" s="401"/>
      <c r="AYX1836" s="401"/>
      <c r="AYY1836" s="401"/>
      <c r="AYZ1836" s="401"/>
      <c r="AZA1836" s="401"/>
      <c r="AZB1836" s="401"/>
      <c r="AZC1836" s="401"/>
      <c r="AZD1836" s="401"/>
      <c r="AZE1836" s="401"/>
      <c r="AZF1836" s="401"/>
      <c r="AZG1836" s="401"/>
      <c r="AZH1836" s="401"/>
      <c r="AZI1836" s="401"/>
      <c r="AZJ1836" s="401"/>
      <c r="AZK1836" s="401"/>
      <c r="AZL1836" s="401"/>
      <c r="AZM1836" s="401"/>
      <c r="AZN1836" s="401"/>
      <c r="AZO1836" s="401"/>
      <c r="AZP1836" s="401"/>
      <c r="AZQ1836" s="401"/>
      <c r="AZR1836" s="401"/>
      <c r="AZS1836" s="401"/>
      <c r="AZT1836" s="401"/>
      <c r="AZU1836" s="401"/>
      <c r="AZV1836" s="401"/>
      <c r="AZW1836" s="401"/>
      <c r="AZX1836" s="401"/>
      <c r="AZY1836" s="401"/>
      <c r="AZZ1836" s="401"/>
      <c r="BAA1836" s="401"/>
      <c r="BAB1836" s="401"/>
      <c r="BAC1836" s="401"/>
      <c r="BAD1836" s="401"/>
      <c r="BAE1836" s="401"/>
      <c r="BAF1836" s="401"/>
      <c r="BAG1836" s="401"/>
      <c r="BAH1836" s="401"/>
      <c r="BAI1836" s="401"/>
      <c r="BAJ1836" s="401"/>
      <c r="BAK1836" s="401"/>
      <c r="BAL1836" s="401"/>
      <c r="BAM1836" s="401"/>
      <c r="BAN1836" s="401"/>
      <c r="BAO1836" s="401"/>
      <c r="BAP1836" s="401"/>
      <c r="BAQ1836" s="401"/>
      <c r="BAR1836" s="401"/>
      <c r="BAS1836" s="401"/>
      <c r="BAT1836" s="401"/>
      <c r="BAU1836" s="401"/>
      <c r="BAV1836" s="401"/>
      <c r="BAW1836" s="401"/>
      <c r="BAX1836" s="401"/>
      <c r="BAY1836" s="401"/>
      <c r="BAZ1836" s="401"/>
      <c r="BBA1836" s="401"/>
      <c r="BBB1836" s="401"/>
      <c r="BBC1836" s="401"/>
      <c r="BBD1836" s="401"/>
      <c r="BBE1836" s="401"/>
      <c r="BBF1836" s="401"/>
      <c r="BBG1836" s="401"/>
      <c r="BBH1836" s="401"/>
      <c r="BBI1836" s="401"/>
      <c r="BBJ1836" s="401"/>
      <c r="BBK1836" s="401"/>
      <c r="BBL1836" s="401"/>
      <c r="BBM1836" s="401"/>
      <c r="BBN1836" s="401"/>
      <c r="BBO1836" s="401"/>
      <c r="BBP1836" s="401"/>
      <c r="BBQ1836" s="401"/>
      <c r="BBR1836" s="401"/>
      <c r="BBS1836" s="401"/>
      <c r="BBT1836" s="401"/>
      <c r="BBU1836" s="401"/>
      <c r="BBV1836" s="401"/>
      <c r="BBW1836" s="401"/>
      <c r="BBX1836" s="401"/>
      <c r="BBY1836" s="401"/>
      <c r="BBZ1836" s="401"/>
      <c r="BCA1836" s="401"/>
      <c r="BCB1836" s="401"/>
      <c r="BCC1836" s="401"/>
      <c r="BCD1836" s="401"/>
      <c r="BCE1836" s="401"/>
      <c r="BCF1836" s="401"/>
      <c r="BCG1836" s="401"/>
      <c r="BCH1836" s="401"/>
      <c r="BCI1836" s="401"/>
      <c r="BCJ1836" s="401"/>
      <c r="BCK1836" s="401"/>
      <c r="BCL1836" s="401"/>
      <c r="BCM1836" s="401"/>
      <c r="BCN1836" s="401"/>
      <c r="BCO1836" s="401"/>
      <c r="BCP1836" s="401"/>
      <c r="BCQ1836" s="401"/>
      <c r="BCR1836" s="401"/>
      <c r="BCS1836" s="401"/>
      <c r="BCT1836" s="401"/>
      <c r="BCU1836" s="401"/>
      <c r="BCV1836" s="401"/>
      <c r="BCW1836" s="401"/>
      <c r="BCX1836" s="401"/>
      <c r="BCY1836" s="401"/>
      <c r="BCZ1836" s="401"/>
      <c r="BDA1836" s="401"/>
      <c r="BDB1836" s="401"/>
      <c r="BDC1836" s="401"/>
      <c r="BDD1836" s="401"/>
      <c r="BDE1836" s="401"/>
      <c r="BDF1836" s="401"/>
      <c r="BDG1836" s="401"/>
      <c r="BDH1836" s="401"/>
      <c r="BDI1836" s="401"/>
      <c r="BDJ1836" s="401"/>
      <c r="BDK1836" s="401"/>
      <c r="BDL1836" s="401"/>
      <c r="BDM1836" s="401"/>
      <c r="BDN1836" s="401"/>
      <c r="BDO1836" s="401"/>
      <c r="BDP1836" s="401"/>
      <c r="BDQ1836" s="401"/>
      <c r="BDR1836" s="401"/>
      <c r="BDS1836" s="401"/>
      <c r="BDT1836" s="401"/>
      <c r="BDU1836" s="401"/>
      <c r="BDV1836" s="401"/>
      <c r="BDW1836" s="401"/>
      <c r="BDX1836" s="401"/>
      <c r="BDY1836" s="401"/>
      <c r="BDZ1836" s="401"/>
      <c r="BEA1836" s="401"/>
      <c r="BEB1836" s="401"/>
      <c r="BEC1836" s="401"/>
      <c r="BED1836" s="401"/>
      <c r="BEE1836" s="401"/>
      <c r="BEF1836" s="401"/>
      <c r="BEG1836" s="401"/>
      <c r="BEH1836" s="401"/>
      <c r="BEI1836" s="401"/>
      <c r="BEJ1836" s="401"/>
      <c r="BEK1836" s="401"/>
      <c r="BEL1836" s="401"/>
      <c r="BEM1836" s="401"/>
      <c r="BEN1836" s="401"/>
      <c r="BEO1836" s="401"/>
      <c r="BEP1836" s="401"/>
      <c r="BEQ1836" s="401"/>
      <c r="BER1836" s="401"/>
      <c r="BES1836" s="401"/>
      <c r="BET1836" s="401"/>
      <c r="BEU1836" s="401"/>
      <c r="BEV1836" s="401"/>
      <c r="BEW1836" s="401"/>
      <c r="BEX1836" s="401"/>
      <c r="BEY1836" s="401"/>
      <c r="BEZ1836" s="401"/>
      <c r="BFA1836" s="401"/>
      <c r="BFB1836" s="401"/>
      <c r="BFC1836" s="401"/>
      <c r="BFD1836" s="401"/>
      <c r="BFE1836" s="401"/>
      <c r="BFF1836" s="401"/>
      <c r="BFG1836" s="401"/>
      <c r="BFH1836" s="401"/>
      <c r="BFI1836" s="401"/>
      <c r="BFJ1836" s="401"/>
      <c r="BFK1836" s="401"/>
      <c r="BFL1836" s="401"/>
      <c r="BFM1836" s="401"/>
      <c r="BFN1836" s="401"/>
      <c r="BFO1836" s="401"/>
      <c r="BFP1836" s="401"/>
      <c r="BFQ1836" s="401"/>
      <c r="BFR1836" s="401"/>
      <c r="BFS1836" s="401"/>
      <c r="BFT1836" s="401"/>
      <c r="BFU1836" s="401"/>
      <c r="BFV1836" s="401"/>
      <c r="BFW1836" s="401"/>
      <c r="BFX1836" s="401"/>
      <c r="BFY1836" s="401"/>
      <c r="BFZ1836" s="401"/>
      <c r="BGA1836" s="401"/>
      <c r="BGB1836" s="401"/>
      <c r="BGC1836" s="401"/>
      <c r="BGD1836" s="401"/>
      <c r="BGE1836" s="401"/>
      <c r="BGF1836" s="401"/>
      <c r="BGG1836" s="401"/>
      <c r="BGH1836" s="401"/>
      <c r="BGI1836" s="401"/>
      <c r="BGJ1836" s="401"/>
      <c r="BGK1836" s="401"/>
      <c r="BGL1836" s="401"/>
      <c r="BGM1836" s="401"/>
      <c r="BGN1836" s="401"/>
      <c r="BGO1836" s="401"/>
      <c r="BGP1836" s="401"/>
      <c r="BGQ1836" s="401"/>
      <c r="BGR1836" s="401"/>
      <c r="BGS1836" s="401"/>
      <c r="BGT1836" s="401"/>
      <c r="BGU1836" s="401"/>
      <c r="BGV1836" s="401"/>
      <c r="BGW1836" s="401"/>
      <c r="BGX1836" s="401"/>
      <c r="BGY1836" s="401"/>
      <c r="BGZ1836" s="401"/>
      <c r="BHA1836" s="401"/>
      <c r="BHB1836" s="401"/>
      <c r="BHC1836" s="401"/>
      <c r="BHD1836" s="401"/>
      <c r="BHE1836" s="401"/>
      <c r="BHF1836" s="401"/>
      <c r="BHG1836" s="401"/>
      <c r="BHH1836" s="401"/>
      <c r="BHI1836" s="401"/>
      <c r="BHJ1836" s="401"/>
      <c r="BHK1836" s="401"/>
      <c r="BHL1836" s="401"/>
      <c r="BHM1836" s="401"/>
      <c r="BHN1836" s="401"/>
      <c r="BHO1836" s="401"/>
      <c r="BHP1836" s="401"/>
      <c r="BHQ1836" s="401"/>
      <c r="BHR1836" s="401"/>
      <c r="BHS1836" s="401"/>
      <c r="BHT1836" s="401"/>
      <c r="BHU1836" s="401"/>
      <c r="BHV1836" s="401"/>
      <c r="BHW1836" s="401"/>
      <c r="BHX1836" s="401"/>
      <c r="BHY1836" s="401"/>
      <c r="BHZ1836" s="401"/>
      <c r="BIA1836" s="401"/>
      <c r="BIB1836" s="401"/>
      <c r="BIC1836" s="401"/>
      <c r="BID1836" s="401"/>
      <c r="BIE1836" s="401"/>
      <c r="BIF1836" s="401"/>
      <c r="BIG1836" s="401"/>
      <c r="BIH1836" s="401"/>
      <c r="BII1836" s="401"/>
      <c r="BIJ1836" s="401"/>
      <c r="BIK1836" s="401"/>
      <c r="BIL1836" s="401"/>
      <c r="BIM1836" s="401"/>
      <c r="BIN1836" s="401"/>
      <c r="BIO1836" s="401"/>
      <c r="BIP1836" s="401"/>
      <c r="BIQ1836" s="401"/>
      <c r="BIR1836" s="401"/>
      <c r="BIS1836" s="401"/>
      <c r="BIT1836" s="401"/>
      <c r="BIU1836" s="401"/>
      <c r="BIV1836" s="401"/>
      <c r="BIW1836" s="401"/>
      <c r="BIX1836" s="401"/>
      <c r="BIY1836" s="401"/>
      <c r="BIZ1836" s="401"/>
      <c r="BJA1836" s="401"/>
      <c r="BJB1836" s="401"/>
      <c r="BJC1836" s="401"/>
      <c r="BJD1836" s="401"/>
      <c r="BJE1836" s="401"/>
      <c r="BJF1836" s="401"/>
      <c r="BJG1836" s="401"/>
      <c r="BJH1836" s="401"/>
      <c r="BJI1836" s="401"/>
      <c r="BJJ1836" s="401"/>
      <c r="BJK1836" s="401"/>
      <c r="BJL1836" s="401"/>
      <c r="BJM1836" s="401"/>
      <c r="BJN1836" s="401"/>
      <c r="BJO1836" s="401"/>
      <c r="BJP1836" s="401"/>
      <c r="BJQ1836" s="401"/>
      <c r="BJR1836" s="401"/>
      <c r="BJS1836" s="401"/>
      <c r="BJT1836" s="401"/>
      <c r="BJU1836" s="401"/>
      <c r="BJV1836" s="401"/>
      <c r="BJW1836" s="401"/>
      <c r="BJX1836" s="401"/>
      <c r="BJY1836" s="401"/>
      <c r="BJZ1836" s="401"/>
      <c r="BKA1836" s="401"/>
      <c r="BKB1836" s="401"/>
      <c r="BKC1836" s="401"/>
      <c r="BKD1836" s="401"/>
      <c r="BKE1836" s="401"/>
      <c r="BKF1836" s="401"/>
      <c r="BKG1836" s="401"/>
      <c r="BKH1836" s="401"/>
      <c r="BKI1836" s="401"/>
      <c r="BKJ1836" s="401"/>
      <c r="BKK1836" s="401"/>
      <c r="BKL1836" s="401"/>
      <c r="BKM1836" s="401"/>
      <c r="BKN1836" s="401"/>
      <c r="BKO1836" s="401"/>
      <c r="BKP1836" s="401"/>
      <c r="BKQ1836" s="401"/>
      <c r="BKR1836" s="401"/>
      <c r="BKS1836" s="401"/>
      <c r="BKT1836" s="401"/>
      <c r="BKU1836" s="401"/>
      <c r="BKV1836" s="401"/>
      <c r="BKW1836" s="401"/>
      <c r="BKX1836" s="401"/>
      <c r="BKY1836" s="401"/>
      <c r="BKZ1836" s="401"/>
      <c r="BLA1836" s="401"/>
      <c r="BLB1836" s="401"/>
      <c r="BLC1836" s="401"/>
      <c r="BLD1836" s="401"/>
      <c r="BLE1836" s="401"/>
      <c r="BLF1836" s="401"/>
      <c r="BLG1836" s="401"/>
      <c r="BLH1836" s="401"/>
      <c r="BLI1836" s="401"/>
      <c r="BLJ1836" s="401"/>
      <c r="BLK1836" s="401"/>
      <c r="BLL1836" s="401"/>
      <c r="BLM1836" s="401"/>
      <c r="BLN1836" s="401"/>
      <c r="BLO1836" s="401"/>
      <c r="BLP1836" s="401"/>
      <c r="BLQ1836" s="401"/>
      <c r="BLR1836" s="401"/>
      <c r="BLS1836" s="401"/>
      <c r="BLT1836" s="401"/>
      <c r="BLU1836" s="401"/>
      <c r="BLV1836" s="401"/>
      <c r="BLW1836" s="401"/>
      <c r="BLX1836" s="401"/>
      <c r="BLY1836" s="401"/>
      <c r="BLZ1836" s="401"/>
      <c r="BMA1836" s="401"/>
      <c r="BMB1836" s="401"/>
      <c r="BMC1836" s="401"/>
      <c r="BMD1836" s="401"/>
      <c r="BME1836" s="401"/>
      <c r="BMF1836" s="401"/>
      <c r="BMG1836" s="401"/>
      <c r="BMH1836" s="401"/>
      <c r="BMI1836" s="401"/>
      <c r="BMJ1836" s="401"/>
      <c r="BMK1836" s="401"/>
      <c r="BML1836" s="401"/>
      <c r="BMM1836" s="401"/>
      <c r="BMN1836" s="401"/>
      <c r="BMO1836" s="401"/>
      <c r="BMP1836" s="401"/>
      <c r="BMQ1836" s="401"/>
      <c r="BMR1836" s="401"/>
      <c r="BMS1836" s="401"/>
      <c r="BMT1836" s="401"/>
      <c r="BMU1836" s="401"/>
      <c r="BMV1836" s="401"/>
      <c r="BMW1836" s="401"/>
      <c r="BMX1836" s="401"/>
      <c r="BMY1836" s="401"/>
      <c r="BMZ1836" s="401"/>
      <c r="BNA1836" s="401"/>
      <c r="BNB1836" s="401"/>
      <c r="BNC1836" s="401"/>
      <c r="BND1836" s="401"/>
      <c r="BNE1836" s="401"/>
      <c r="BNF1836" s="401"/>
      <c r="BNG1836" s="401"/>
      <c r="BNH1836" s="401"/>
      <c r="BNI1836" s="401"/>
      <c r="BNJ1836" s="401"/>
      <c r="BNK1836" s="401"/>
      <c r="BNL1836" s="401"/>
      <c r="BNM1836" s="401"/>
      <c r="BNN1836" s="401"/>
      <c r="BNO1836" s="401"/>
      <c r="BNP1836" s="401"/>
      <c r="BNQ1836" s="401"/>
      <c r="BNR1836" s="401"/>
      <c r="BNS1836" s="401"/>
      <c r="BNT1836" s="401"/>
      <c r="BNU1836" s="401"/>
      <c r="BNV1836" s="401"/>
      <c r="BNW1836" s="401"/>
      <c r="BNX1836" s="401"/>
      <c r="BNY1836" s="401"/>
      <c r="BNZ1836" s="401"/>
      <c r="BOA1836" s="401"/>
      <c r="BOB1836" s="401"/>
      <c r="BOC1836" s="401"/>
      <c r="BOD1836" s="401"/>
      <c r="BOE1836" s="401"/>
      <c r="BOF1836" s="401"/>
      <c r="BOG1836" s="401"/>
      <c r="BOH1836" s="401"/>
      <c r="BOI1836" s="401"/>
      <c r="BOJ1836" s="401"/>
      <c r="BOK1836" s="401"/>
      <c r="BOL1836" s="401"/>
      <c r="BOM1836" s="401"/>
      <c r="BON1836" s="401"/>
      <c r="BOO1836" s="401"/>
      <c r="BOP1836" s="401"/>
      <c r="BOQ1836" s="401"/>
      <c r="BOR1836" s="401"/>
      <c r="BOS1836" s="401"/>
      <c r="BOT1836" s="401"/>
      <c r="BOU1836" s="401"/>
      <c r="BOV1836" s="401"/>
      <c r="BOW1836" s="401"/>
      <c r="BOX1836" s="401"/>
      <c r="BOY1836" s="401"/>
      <c r="BOZ1836" s="401"/>
      <c r="BPA1836" s="401"/>
      <c r="BPB1836" s="401"/>
      <c r="BPC1836" s="401"/>
      <c r="BPD1836" s="401"/>
      <c r="BPE1836" s="401"/>
      <c r="BPF1836" s="401"/>
      <c r="BPG1836" s="401"/>
      <c r="BPH1836" s="401"/>
      <c r="BPI1836" s="401"/>
      <c r="BPJ1836" s="401"/>
      <c r="BPK1836" s="401"/>
      <c r="BPL1836" s="401"/>
      <c r="BPM1836" s="401"/>
      <c r="BPN1836" s="401"/>
      <c r="BPO1836" s="401"/>
      <c r="BPP1836" s="401"/>
      <c r="BPQ1836" s="401"/>
      <c r="BPR1836" s="401"/>
      <c r="BPS1836" s="401"/>
      <c r="BPT1836" s="401"/>
      <c r="BPU1836" s="401"/>
      <c r="BPV1836" s="401"/>
      <c r="BPW1836" s="401"/>
      <c r="BPX1836" s="401"/>
      <c r="BPY1836" s="401"/>
      <c r="BPZ1836" s="401"/>
      <c r="BQA1836" s="401"/>
      <c r="BQB1836" s="401"/>
      <c r="BQC1836" s="401"/>
      <c r="BQD1836" s="401"/>
      <c r="BQE1836" s="401"/>
      <c r="BQF1836" s="401"/>
      <c r="BQG1836" s="401"/>
      <c r="BQH1836" s="401"/>
      <c r="BQI1836" s="401"/>
      <c r="BQJ1836" s="401"/>
      <c r="BQK1836" s="401"/>
      <c r="BQL1836" s="401"/>
      <c r="BQM1836" s="401"/>
      <c r="BQN1836" s="401"/>
      <c r="BQO1836" s="401"/>
      <c r="BQP1836" s="401"/>
      <c r="BQQ1836" s="401"/>
      <c r="BQR1836" s="401"/>
      <c r="BQS1836" s="401"/>
      <c r="BQT1836" s="401"/>
      <c r="BQU1836" s="401"/>
      <c r="BQV1836" s="401"/>
      <c r="BQW1836" s="401"/>
      <c r="BQX1836" s="401"/>
      <c r="BQY1836" s="401"/>
      <c r="BQZ1836" s="401"/>
      <c r="BRA1836" s="401"/>
      <c r="BRB1836" s="401"/>
      <c r="BRC1836" s="401"/>
      <c r="BRD1836" s="401"/>
      <c r="BRE1836" s="401"/>
      <c r="BRF1836" s="401"/>
      <c r="BRG1836" s="401"/>
      <c r="BRH1836" s="401"/>
      <c r="BRI1836" s="401"/>
      <c r="BRJ1836" s="401"/>
      <c r="BRK1836" s="401"/>
      <c r="BRL1836" s="401"/>
      <c r="BRM1836" s="401"/>
      <c r="BRN1836" s="401"/>
      <c r="BRO1836" s="401"/>
      <c r="BRP1836" s="401"/>
      <c r="BRQ1836" s="401"/>
      <c r="BRR1836" s="401"/>
      <c r="BRS1836" s="401"/>
      <c r="BRT1836" s="401"/>
      <c r="BRU1836" s="401"/>
      <c r="BRV1836" s="401"/>
      <c r="BRW1836" s="401"/>
      <c r="BRX1836" s="401"/>
      <c r="BRY1836" s="401"/>
      <c r="BRZ1836" s="401"/>
      <c r="BSA1836" s="401"/>
      <c r="BSB1836" s="401"/>
      <c r="BSC1836" s="401"/>
      <c r="BSD1836" s="401"/>
      <c r="BSE1836" s="401"/>
      <c r="BSF1836" s="401"/>
      <c r="BSG1836" s="401"/>
      <c r="BSH1836" s="401"/>
      <c r="BSI1836" s="401"/>
      <c r="BSJ1836" s="401"/>
      <c r="BSK1836" s="401"/>
      <c r="BSL1836" s="401"/>
      <c r="BSM1836" s="401"/>
      <c r="BSN1836" s="401"/>
      <c r="BSO1836" s="401"/>
      <c r="BSP1836" s="401"/>
      <c r="BSQ1836" s="401"/>
      <c r="BSR1836" s="401"/>
      <c r="BSS1836" s="401"/>
      <c r="BST1836" s="401"/>
      <c r="BSU1836" s="401"/>
      <c r="BSV1836" s="401"/>
      <c r="BSW1836" s="401"/>
      <c r="BSX1836" s="401"/>
      <c r="BSY1836" s="401"/>
      <c r="BSZ1836" s="401"/>
      <c r="BTA1836" s="401"/>
      <c r="BTB1836" s="401"/>
      <c r="BTC1836" s="401"/>
      <c r="BTD1836" s="401"/>
      <c r="BTE1836" s="401"/>
      <c r="BTF1836" s="401"/>
      <c r="BTG1836" s="401"/>
      <c r="BTH1836" s="401"/>
      <c r="BTI1836" s="401"/>
      <c r="BTJ1836" s="401"/>
      <c r="BTK1836" s="401"/>
      <c r="BTL1836" s="401"/>
      <c r="BTM1836" s="401"/>
      <c r="BTN1836" s="401"/>
      <c r="BTO1836" s="401"/>
      <c r="BTP1836" s="401"/>
      <c r="BTQ1836" s="401"/>
      <c r="BTR1836" s="401"/>
      <c r="BTS1836" s="401"/>
      <c r="BTT1836" s="401"/>
      <c r="BTU1836" s="401"/>
      <c r="BTV1836" s="401"/>
      <c r="BTW1836" s="401"/>
      <c r="BTX1836" s="401"/>
      <c r="BTY1836" s="401"/>
      <c r="BTZ1836" s="401"/>
      <c r="BUA1836" s="401"/>
      <c r="BUB1836" s="401"/>
      <c r="BUC1836" s="401"/>
      <c r="BUD1836" s="401"/>
      <c r="BUE1836" s="401"/>
      <c r="BUF1836" s="401"/>
      <c r="BUG1836" s="401"/>
      <c r="BUH1836" s="401"/>
      <c r="BUI1836" s="401"/>
      <c r="BUJ1836" s="401"/>
      <c r="BUK1836" s="401"/>
      <c r="BUL1836" s="401"/>
      <c r="BUM1836" s="401"/>
      <c r="BUN1836" s="401"/>
      <c r="BUO1836" s="401"/>
      <c r="BUP1836" s="401"/>
      <c r="BUQ1836" s="401"/>
      <c r="BUR1836" s="401"/>
      <c r="BUS1836" s="401"/>
      <c r="BUT1836" s="401"/>
      <c r="BUU1836" s="401"/>
      <c r="BUV1836" s="401"/>
      <c r="BUW1836" s="401"/>
      <c r="BUX1836" s="401"/>
      <c r="BUY1836" s="401"/>
      <c r="BUZ1836" s="401"/>
      <c r="BVA1836" s="401"/>
      <c r="BVB1836" s="401"/>
      <c r="BVC1836" s="401"/>
      <c r="BVD1836" s="401"/>
      <c r="BVE1836" s="401"/>
      <c r="BVF1836" s="401"/>
      <c r="BVG1836" s="401"/>
      <c r="BVH1836" s="401"/>
      <c r="BVI1836" s="401"/>
      <c r="BVJ1836" s="401"/>
      <c r="BVK1836" s="401"/>
      <c r="BVL1836" s="401"/>
      <c r="BVM1836" s="401"/>
      <c r="BVN1836" s="401"/>
      <c r="BVO1836" s="401"/>
      <c r="BVP1836" s="401"/>
      <c r="BVQ1836" s="401"/>
      <c r="BVR1836" s="401"/>
      <c r="BVS1836" s="401"/>
      <c r="BVT1836" s="401"/>
      <c r="BVU1836" s="401"/>
      <c r="BVV1836" s="401"/>
      <c r="BVW1836" s="401"/>
      <c r="BVX1836" s="401"/>
      <c r="BVY1836" s="401"/>
      <c r="BVZ1836" s="401"/>
      <c r="BWA1836" s="401"/>
      <c r="BWB1836" s="401"/>
      <c r="BWC1836" s="401"/>
      <c r="BWD1836" s="401"/>
      <c r="BWE1836" s="401"/>
      <c r="BWF1836" s="401"/>
      <c r="BWG1836" s="401"/>
      <c r="BWH1836" s="401"/>
      <c r="BWI1836" s="401"/>
      <c r="BWJ1836" s="401"/>
      <c r="BWK1836" s="401"/>
      <c r="BWL1836" s="401"/>
      <c r="BWM1836" s="401"/>
      <c r="BWN1836" s="401"/>
      <c r="BWO1836" s="401"/>
      <c r="BWP1836" s="401"/>
      <c r="BWQ1836" s="401"/>
      <c r="BWR1836" s="401"/>
      <c r="BWS1836" s="401"/>
      <c r="BWT1836" s="401"/>
      <c r="BWU1836" s="401"/>
      <c r="BWV1836" s="401"/>
      <c r="BWW1836" s="401"/>
      <c r="BWX1836" s="401"/>
      <c r="BWY1836" s="401"/>
      <c r="BWZ1836" s="401"/>
      <c r="BXA1836" s="401"/>
      <c r="BXB1836" s="401"/>
      <c r="BXC1836" s="401"/>
      <c r="BXD1836" s="401"/>
      <c r="BXE1836" s="401"/>
      <c r="BXF1836" s="401"/>
      <c r="BXG1836" s="401"/>
      <c r="BXH1836" s="401"/>
      <c r="BXI1836" s="401"/>
      <c r="BXJ1836" s="401"/>
      <c r="BXK1836" s="401"/>
      <c r="BXL1836" s="401"/>
      <c r="BXM1836" s="401"/>
      <c r="BXN1836" s="401"/>
      <c r="BXO1836" s="401"/>
      <c r="BXP1836" s="401"/>
      <c r="BXQ1836" s="401"/>
      <c r="BXR1836" s="401"/>
      <c r="BXS1836" s="401"/>
      <c r="BXT1836" s="401"/>
      <c r="BXU1836" s="401"/>
      <c r="BXV1836" s="401"/>
      <c r="BXW1836" s="401"/>
      <c r="BXX1836" s="401"/>
      <c r="BXY1836" s="401"/>
      <c r="BXZ1836" s="401"/>
      <c r="BYA1836" s="401"/>
      <c r="BYB1836" s="401"/>
      <c r="BYC1836" s="401"/>
      <c r="BYD1836" s="401"/>
      <c r="BYE1836" s="401"/>
      <c r="BYF1836" s="401"/>
      <c r="BYG1836" s="401"/>
      <c r="BYH1836" s="401"/>
      <c r="BYI1836" s="401"/>
      <c r="BYJ1836" s="401"/>
      <c r="BYK1836" s="401"/>
      <c r="BYL1836" s="401"/>
      <c r="BYM1836" s="401"/>
      <c r="BYN1836" s="401"/>
      <c r="BYO1836" s="401"/>
      <c r="BYP1836" s="401"/>
      <c r="BYQ1836" s="401"/>
      <c r="BYR1836" s="401"/>
      <c r="BYS1836" s="401"/>
      <c r="BYT1836" s="401"/>
      <c r="BYU1836" s="401"/>
      <c r="BYV1836" s="401"/>
      <c r="BYW1836" s="401"/>
      <c r="BYX1836" s="401"/>
      <c r="BYY1836" s="401"/>
      <c r="BYZ1836" s="401"/>
      <c r="BZA1836" s="401"/>
      <c r="BZB1836" s="401"/>
      <c r="BZC1836" s="401"/>
      <c r="BZD1836" s="401"/>
      <c r="BZE1836" s="401"/>
      <c r="BZF1836" s="401"/>
      <c r="BZG1836" s="401"/>
      <c r="BZH1836" s="401"/>
      <c r="BZI1836" s="401"/>
      <c r="BZJ1836" s="401"/>
      <c r="BZK1836" s="401"/>
      <c r="BZL1836" s="401"/>
      <c r="BZM1836" s="401"/>
      <c r="BZN1836" s="401"/>
      <c r="BZO1836" s="401"/>
      <c r="BZP1836" s="401"/>
      <c r="BZQ1836" s="401"/>
      <c r="BZR1836" s="401"/>
      <c r="BZS1836" s="401"/>
      <c r="BZT1836" s="401"/>
      <c r="BZU1836" s="401"/>
      <c r="BZV1836" s="401"/>
      <c r="BZW1836" s="401"/>
      <c r="BZX1836" s="401"/>
      <c r="BZY1836" s="401"/>
      <c r="BZZ1836" s="401"/>
      <c r="CAA1836" s="401"/>
      <c r="CAB1836" s="401"/>
      <c r="CAC1836" s="401"/>
      <c r="CAD1836" s="401"/>
      <c r="CAE1836" s="401"/>
      <c r="CAF1836" s="401"/>
      <c r="CAG1836" s="401"/>
      <c r="CAH1836" s="401"/>
      <c r="CAI1836" s="401"/>
      <c r="CAJ1836" s="401"/>
      <c r="CAK1836" s="401"/>
      <c r="CAL1836" s="401"/>
      <c r="CAM1836" s="401"/>
      <c r="CAN1836" s="401"/>
      <c r="CAO1836" s="401"/>
      <c r="CAP1836" s="401"/>
      <c r="CAQ1836" s="401"/>
      <c r="CAR1836" s="401"/>
      <c r="CAS1836" s="401"/>
      <c r="CAT1836" s="401"/>
      <c r="CAU1836" s="401"/>
      <c r="CAV1836" s="401"/>
      <c r="CAW1836" s="401"/>
      <c r="CAX1836" s="401"/>
      <c r="CAY1836" s="401"/>
      <c r="CAZ1836" s="401"/>
      <c r="CBA1836" s="401"/>
      <c r="CBB1836" s="401"/>
      <c r="CBC1836" s="401"/>
      <c r="CBD1836" s="401"/>
      <c r="CBE1836" s="401"/>
      <c r="CBF1836" s="401"/>
      <c r="CBG1836" s="401"/>
      <c r="CBH1836" s="401"/>
      <c r="CBI1836" s="401"/>
      <c r="CBJ1836" s="401"/>
      <c r="CBK1836" s="401"/>
      <c r="CBL1836" s="401"/>
      <c r="CBM1836" s="401"/>
      <c r="CBN1836" s="401"/>
      <c r="CBO1836" s="401"/>
      <c r="CBP1836" s="401"/>
      <c r="CBQ1836" s="401"/>
      <c r="CBR1836" s="401"/>
      <c r="CBS1836" s="401"/>
      <c r="CBT1836" s="401"/>
      <c r="CBU1836" s="401"/>
      <c r="CBV1836" s="401"/>
      <c r="CBW1836" s="401"/>
      <c r="CBX1836" s="401"/>
      <c r="CBY1836" s="401"/>
      <c r="CBZ1836" s="401"/>
      <c r="CCA1836" s="401"/>
      <c r="CCB1836" s="401"/>
      <c r="CCC1836" s="401"/>
      <c r="CCD1836" s="401"/>
      <c r="CCE1836" s="401"/>
      <c r="CCF1836" s="401"/>
      <c r="CCG1836" s="401"/>
      <c r="CCH1836" s="401"/>
      <c r="CCI1836" s="401"/>
      <c r="CCJ1836" s="401"/>
      <c r="CCK1836" s="401"/>
      <c r="CCL1836" s="401"/>
      <c r="CCM1836" s="401"/>
      <c r="CCN1836" s="401"/>
      <c r="CCO1836" s="401"/>
      <c r="CCP1836" s="401"/>
      <c r="CCQ1836" s="401"/>
      <c r="CCR1836" s="401"/>
      <c r="CCS1836" s="401"/>
      <c r="CCT1836" s="401"/>
      <c r="CCU1836" s="401"/>
      <c r="CCV1836" s="401"/>
      <c r="CCW1836" s="401"/>
      <c r="CCX1836" s="401"/>
      <c r="CCY1836" s="401"/>
      <c r="CCZ1836" s="401"/>
      <c r="CDA1836" s="401"/>
      <c r="CDB1836" s="401"/>
      <c r="CDC1836" s="401"/>
      <c r="CDD1836" s="401"/>
      <c r="CDE1836" s="401"/>
      <c r="CDF1836" s="401"/>
      <c r="CDG1836" s="401"/>
      <c r="CDH1836" s="401"/>
      <c r="CDI1836" s="401"/>
      <c r="CDJ1836" s="401"/>
      <c r="CDK1836" s="401"/>
      <c r="CDL1836" s="401"/>
      <c r="CDM1836" s="401"/>
      <c r="CDN1836" s="401"/>
      <c r="CDO1836" s="401"/>
      <c r="CDP1836" s="401"/>
      <c r="CDQ1836" s="401"/>
      <c r="CDR1836" s="401"/>
      <c r="CDS1836" s="401"/>
      <c r="CDT1836" s="401"/>
      <c r="CDU1836" s="401"/>
      <c r="CDV1836" s="401"/>
      <c r="CDW1836" s="401"/>
      <c r="CDX1836" s="401"/>
      <c r="CDY1836" s="401"/>
      <c r="CDZ1836" s="401"/>
      <c r="CEA1836" s="401"/>
      <c r="CEB1836" s="401"/>
      <c r="CEC1836" s="401"/>
      <c r="CED1836" s="401"/>
      <c r="CEE1836" s="401"/>
      <c r="CEF1836" s="401"/>
      <c r="CEG1836" s="401"/>
      <c r="CEH1836" s="401"/>
      <c r="CEI1836" s="401"/>
      <c r="CEJ1836" s="401"/>
      <c r="CEK1836" s="401"/>
      <c r="CEL1836" s="401"/>
      <c r="CEM1836" s="401"/>
      <c r="CEN1836" s="401"/>
      <c r="CEO1836" s="401"/>
      <c r="CEP1836" s="401"/>
      <c r="CEQ1836" s="401"/>
      <c r="CER1836" s="401"/>
      <c r="CES1836" s="401"/>
      <c r="CET1836" s="401"/>
      <c r="CEU1836" s="401"/>
      <c r="CEV1836" s="401"/>
      <c r="CEW1836" s="401"/>
      <c r="CEX1836" s="401"/>
      <c r="CEY1836" s="401"/>
      <c r="CEZ1836" s="401"/>
      <c r="CFA1836" s="401"/>
      <c r="CFB1836" s="401"/>
      <c r="CFC1836" s="401"/>
      <c r="CFD1836" s="401"/>
      <c r="CFE1836" s="401"/>
      <c r="CFF1836" s="401"/>
      <c r="CFG1836" s="401"/>
      <c r="CFH1836" s="401"/>
      <c r="CFI1836" s="401"/>
      <c r="CFJ1836" s="401"/>
      <c r="CFK1836" s="401"/>
      <c r="CFL1836" s="401"/>
      <c r="CFM1836" s="401"/>
      <c r="CFN1836" s="401"/>
      <c r="CFO1836" s="401"/>
      <c r="CFP1836" s="401"/>
      <c r="CFQ1836" s="401"/>
      <c r="CFR1836" s="401"/>
      <c r="CFS1836" s="401"/>
      <c r="CFT1836" s="401"/>
      <c r="CFU1836" s="401"/>
      <c r="CFV1836" s="401"/>
      <c r="CFW1836" s="401"/>
      <c r="CFX1836" s="401"/>
      <c r="CFY1836" s="401"/>
      <c r="CFZ1836" s="401"/>
      <c r="CGA1836" s="401"/>
      <c r="CGB1836" s="401"/>
      <c r="CGC1836" s="401"/>
      <c r="CGD1836" s="401"/>
      <c r="CGE1836" s="401"/>
      <c r="CGF1836" s="401"/>
      <c r="CGG1836" s="401"/>
      <c r="CGH1836" s="401"/>
      <c r="CGI1836" s="401"/>
      <c r="CGJ1836" s="401"/>
      <c r="CGK1836" s="401"/>
      <c r="CGL1836" s="401"/>
      <c r="CGM1836" s="401"/>
      <c r="CGN1836" s="401"/>
      <c r="CGO1836" s="401"/>
      <c r="CGP1836" s="401"/>
      <c r="CGQ1836" s="401"/>
      <c r="CGR1836" s="401"/>
      <c r="CGS1836" s="401"/>
      <c r="CGT1836" s="401"/>
      <c r="CGU1836" s="401"/>
      <c r="CGV1836" s="401"/>
      <c r="CGW1836" s="401"/>
      <c r="CGX1836" s="401"/>
      <c r="CGY1836" s="401"/>
      <c r="CGZ1836" s="401"/>
      <c r="CHA1836" s="401"/>
      <c r="CHB1836" s="401"/>
      <c r="CHC1836" s="401"/>
      <c r="CHD1836" s="401"/>
      <c r="CHE1836" s="401"/>
      <c r="CHF1836" s="401"/>
      <c r="CHG1836" s="401"/>
      <c r="CHH1836" s="401"/>
      <c r="CHI1836" s="401"/>
      <c r="CHJ1836" s="401"/>
      <c r="CHK1836" s="401"/>
      <c r="CHL1836" s="401"/>
      <c r="CHM1836" s="401"/>
      <c r="CHN1836" s="401"/>
      <c r="CHO1836" s="401"/>
      <c r="CHP1836" s="401"/>
      <c r="CHQ1836" s="401"/>
      <c r="CHR1836" s="401"/>
      <c r="CHS1836" s="401"/>
      <c r="CHT1836" s="401"/>
      <c r="CHU1836" s="401"/>
      <c r="CHV1836" s="401"/>
      <c r="CHW1836" s="401"/>
      <c r="CHX1836" s="401"/>
      <c r="CHY1836" s="401"/>
      <c r="CHZ1836" s="401"/>
      <c r="CIA1836" s="401"/>
      <c r="CIB1836" s="401"/>
      <c r="CIC1836" s="401"/>
      <c r="CID1836" s="401"/>
      <c r="CIE1836" s="401"/>
      <c r="CIF1836" s="401"/>
      <c r="CIG1836" s="401"/>
      <c r="CIH1836" s="401"/>
      <c r="CII1836" s="401"/>
      <c r="CIJ1836" s="401"/>
      <c r="CIK1836" s="401"/>
      <c r="CIL1836" s="401"/>
      <c r="CIM1836" s="401"/>
      <c r="CIN1836" s="401"/>
      <c r="CIO1836" s="401"/>
      <c r="CIP1836" s="401"/>
      <c r="CIQ1836" s="401"/>
      <c r="CIR1836" s="401"/>
      <c r="CIS1836" s="401"/>
      <c r="CIT1836" s="401"/>
      <c r="CIU1836" s="401"/>
      <c r="CIV1836" s="401"/>
      <c r="CIW1836" s="401"/>
      <c r="CIX1836" s="401"/>
      <c r="CIY1836" s="401"/>
      <c r="CIZ1836" s="401"/>
      <c r="CJA1836" s="401"/>
      <c r="CJB1836" s="401"/>
      <c r="CJC1836" s="401"/>
      <c r="CJD1836" s="401"/>
      <c r="CJE1836" s="401"/>
      <c r="CJF1836" s="401"/>
      <c r="CJG1836" s="401"/>
      <c r="CJH1836" s="401"/>
      <c r="CJI1836" s="401"/>
      <c r="CJJ1836" s="401"/>
      <c r="CJK1836" s="401"/>
      <c r="CJL1836" s="401"/>
      <c r="CJM1836" s="401"/>
      <c r="CJN1836" s="401"/>
      <c r="CJO1836" s="401"/>
      <c r="CJP1836" s="401"/>
      <c r="CJQ1836" s="401"/>
      <c r="CJR1836" s="401"/>
      <c r="CJS1836" s="401"/>
      <c r="CJT1836" s="401"/>
      <c r="CJU1836" s="401"/>
      <c r="CJV1836" s="401"/>
      <c r="CJW1836" s="401"/>
      <c r="CJX1836" s="401"/>
      <c r="CJY1836" s="401"/>
      <c r="CJZ1836" s="401"/>
      <c r="CKA1836" s="401"/>
      <c r="CKB1836" s="401"/>
      <c r="CKC1836" s="401"/>
      <c r="CKD1836" s="401"/>
      <c r="CKE1836" s="401"/>
      <c r="CKF1836" s="401"/>
      <c r="CKG1836" s="401"/>
      <c r="CKH1836" s="401"/>
      <c r="CKI1836" s="401"/>
      <c r="CKJ1836" s="401"/>
      <c r="CKK1836" s="401"/>
      <c r="CKL1836" s="401"/>
      <c r="CKM1836" s="401"/>
      <c r="CKN1836" s="401"/>
      <c r="CKO1836" s="401"/>
      <c r="CKP1836" s="401"/>
      <c r="CKQ1836" s="401"/>
      <c r="CKR1836" s="401"/>
      <c r="CKS1836" s="401"/>
      <c r="CKT1836" s="401"/>
      <c r="CKU1836" s="401"/>
      <c r="CKV1836" s="401"/>
      <c r="CKW1836" s="401"/>
      <c r="CKX1836" s="401"/>
      <c r="CKY1836" s="401"/>
      <c r="CKZ1836" s="401"/>
      <c r="CLA1836" s="401"/>
      <c r="CLB1836" s="401"/>
      <c r="CLC1836" s="401"/>
      <c r="CLD1836" s="401"/>
      <c r="CLE1836" s="401"/>
      <c r="CLF1836" s="401"/>
      <c r="CLG1836" s="401"/>
      <c r="CLH1836" s="401"/>
      <c r="CLI1836" s="401"/>
      <c r="CLJ1836" s="401"/>
      <c r="CLK1836" s="401"/>
      <c r="CLL1836" s="401"/>
      <c r="CLM1836" s="401"/>
      <c r="CLN1836" s="401"/>
      <c r="CLO1836" s="401"/>
      <c r="CLP1836" s="401"/>
      <c r="CLQ1836" s="401"/>
      <c r="CLR1836" s="401"/>
      <c r="CLS1836" s="401"/>
      <c r="CLT1836" s="401"/>
      <c r="CLU1836" s="401"/>
      <c r="CLV1836" s="401"/>
      <c r="CLW1836" s="401"/>
      <c r="CLX1836" s="401"/>
      <c r="CLY1836" s="401"/>
      <c r="CLZ1836" s="401"/>
      <c r="CMA1836" s="401"/>
      <c r="CMB1836" s="401"/>
      <c r="CMC1836" s="401"/>
      <c r="CMD1836" s="401"/>
      <c r="CME1836" s="401"/>
      <c r="CMF1836" s="401"/>
      <c r="CMG1836" s="401"/>
      <c r="CMH1836" s="401"/>
      <c r="CMI1836" s="401"/>
      <c r="CMJ1836" s="401"/>
      <c r="CMK1836" s="401"/>
      <c r="CML1836" s="401"/>
      <c r="CMM1836" s="401"/>
      <c r="CMN1836" s="401"/>
      <c r="CMO1836" s="401"/>
      <c r="CMP1836" s="401"/>
      <c r="CMQ1836" s="401"/>
      <c r="CMR1836" s="401"/>
      <c r="CMS1836" s="401"/>
      <c r="CMT1836" s="401"/>
      <c r="CMU1836" s="401"/>
      <c r="CMV1836" s="401"/>
      <c r="CMW1836" s="401"/>
      <c r="CMX1836" s="401"/>
      <c r="CMY1836" s="401"/>
      <c r="CMZ1836" s="401"/>
      <c r="CNA1836" s="401"/>
      <c r="CNB1836" s="401"/>
      <c r="CNC1836" s="401"/>
      <c r="CND1836" s="401"/>
      <c r="CNE1836" s="401"/>
      <c r="CNF1836" s="401"/>
      <c r="CNG1836" s="401"/>
      <c r="CNH1836" s="401"/>
      <c r="CNI1836" s="401"/>
      <c r="CNJ1836" s="401"/>
      <c r="CNK1836" s="401"/>
      <c r="CNL1836" s="401"/>
      <c r="CNM1836" s="401"/>
      <c r="CNN1836" s="401"/>
      <c r="CNO1836" s="401"/>
      <c r="CNP1836" s="401"/>
      <c r="CNQ1836" s="401"/>
      <c r="CNR1836" s="401"/>
      <c r="CNS1836" s="401"/>
      <c r="CNT1836" s="401"/>
      <c r="CNU1836" s="401"/>
      <c r="CNV1836" s="401"/>
      <c r="CNW1836" s="401"/>
      <c r="CNX1836" s="401"/>
      <c r="CNY1836" s="401"/>
      <c r="CNZ1836" s="401"/>
      <c r="COA1836" s="401"/>
      <c r="COB1836" s="401"/>
      <c r="COC1836" s="401"/>
      <c r="COD1836" s="401"/>
      <c r="COE1836" s="401"/>
      <c r="COF1836" s="401"/>
      <c r="COG1836" s="401"/>
      <c r="COH1836" s="401"/>
      <c r="COI1836" s="401"/>
      <c r="COJ1836" s="401"/>
      <c r="COK1836" s="401"/>
      <c r="COL1836" s="401"/>
      <c r="COM1836" s="401"/>
      <c r="CON1836" s="401"/>
      <c r="COO1836" s="401"/>
      <c r="COP1836" s="401"/>
      <c r="COQ1836" s="401"/>
      <c r="COR1836" s="401"/>
      <c r="COS1836" s="401"/>
      <c r="COT1836" s="401"/>
      <c r="COU1836" s="401"/>
      <c r="COV1836" s="401"/>
      <c r="COW1836" s="401"/>
      <c r="COX1836" s="401"/>
      <c r="COY1836" s="401"/>
      <c r="COZ1836" s="401"/>
      <c r="CPA1836" s="401"/>
      <c r="CPB1836" s="401"/>
      <c r="CPC1836" s="401"/>
      <c r="CPD1836" s="401"/>
      <c r="CPE1836" s="401"/>
      <c r="CPF1836" s="401"/>
      <c r="CPG1836" s="401"/>
      <c r="CPH1836" s="401"/>
      <c r="CPI1836" s="401"/>
      <c r="CPJ1836" s="401"/>
      <c r="CPK1836" s="401"/>
      <c r="CPL1836" s="401"/>
      <c r="CPM1836" s="401"/>
      <c r="CPN1836" s="401"/>
      <c r="CPO1836" s="401"/>
      <c r="CPP1836" s="401"/>
      <c r="CPQ1836" s="401"/>
      <c r="CPR1836" s="401"/>
      <c r="CPS1836" s="401"/>
      <c r="CPT1836" s="401"/>
      <c r="CPU1836" s="401"/>
      <c r="CPV1836" s="401"/>
      <c r="CPW1836" s="401"/>
      <c r="CPX1836" s="401"/>
      <c r="CPY1836" s="401"/>
      <c r="CPZ1836" s="401"/>
      <c r="CQA1836" s="401"/>
      <c r="CQB1836" s="401"/>
      <c r="CQC1836" s="401"/>
      <c r="CQD1836" s="401"/>
      <c r="CQE1836" s="401"/>
      <c r="CQF1836" s="401"/>
      <c r="CQG1836" s="401"/>
      <c r="CQH1836" s="401"/>
      <c r="CQI1836" s="401"/>
      <c r="CQJ1836" s="401"/>
      <c r="CQK1836" s="401"/>
      <c r="CQL1836" s="401"/>
      <c r="CQM1836" s="401"/>
      <c r="CQN1836" s="401"/>
      <c r="CQO1836" s="401"/>
      <c r="CQP1836" s="401"/>
      <c r="CQQ1836" s="401"/>
      <c r="CQR1836" s="401"/>
      <c r="CQS1836" s="401"/>
      <c r="CQT1836" s="401"/>
      <c r="CQU1836" s="401"/>
      <c r="CQV1836" s="401"/>
      <c r="CQW1836" s="401"/>
      <c r="CQX1836" s="401"/>
      <c r="CQY1836" s="401"/>
      <c r="CQZ1836" s="401"/>
      <c r="CRA1836" s="401"/>
      <c r="CRB1836" s="401"/>
      <c r="CRC1836" s="401"/>
      <c r="CRD1836" s="401"/>
      <c r="CRE1836" s="401"/>
      <c r="CRF1836" s="401"/>
      <c r="CRG1836" s="401"/>
      <c r="CRH1836" s="401"/>
      <c r="CRI1836" s="401"/>
      <c r="CRJ1836" s="401"/>
      <c r="CRK1836" s="401"/>
      <c r="CRL1836" s="401"/>
      <c r="CRM1836" s="401"/>
      <c r="CRN1836" s="401"/>
      <c r="CRO1836" s="401"/>
      <c r="CRP1836" s="401"/>
      <c r="CRQ1836" s="401"/>
      <c r="CRR1836" s="401"/>
      <c r="CRS1836" s="401"/>
      <c r="CRT1836" s="401"/>
      <c r="CRU1836" s="401"/>
      <c r="CRV1836" s="401"/>
      <c r="CRW1836" s="401"/>
      <c r="CRX1836" s="401"/>
      <c r="CRY1836" s="401"/>
      <c r="CRZ1836" s="401"/>
      <c r="CSA1836" s="401"/>
      <c r="CSB1836" s="401"/>
      <c r="CSC1836" s="401"/>
      <c r="CSD1836" s="401"/>
      <c r="CSE1836" s="401"/>
      <c r="CSF1836" s="401"/>
      <c r="CSG1836" s="401"/>
      <c r="CSH1836" s="401"/>
      <c r="CSI1836" s="401"/>
      <c r="CSJ1836" s="401"/>
      <c r="CSK1836" s="401"/>
      <c r="CSL1836" s="401"/>
      <c r="CSM1836" s="401"/>
      <c r="CSN1836" s="401"/>
      <c r="CSO1836" s="401"/>
      <c r="CSP1836" s="401"/>
      <c r="CSQ1836" s="401"/>
      <c r="CSR1836" s="401"/>
      <c r="CSS1836" s="401"/>
      <c r="CST1836" s="401"/>
      <c r="CSU1836" s="401"/>
      <c r="CSV1836" s="401"/>
      <c r="CSW1836" s="401"/>
      <c r="CSX1836" s="401"/>
      <c r="CSY1836" s="401"/>
      <c r="CSZ1836" s="401"/>
      <c r="CTA1836" s="401"/>
      <c r="CTB1836" s="401"/>
      <c r="CTC1836" s="401"/>
      <c r="CTD1836" s="401"/>
      <c r="CTE1836" s="401"/>
      <c r="CTF1836" s="401"/>
      <c r="CTG1836" s="401"/>
      <c r="CTH1836" s="401"/>
      <c r="CTI1836" s="401"/>
      <c r="CTJ1836" s="401"/>
      <c r="CTK1836" s="401"/>
      <c r="CTL1836" s="401"/>
      <c r="CTM1836" s="401"/>
      <c r="CTN1836" s="401"/>
      <c r="CTO1836" s="401"/>
      <c r="CTP1836" s="401"/>
      <c r="CTQ1836" s="401"/>
      <c r="CTR1836" s="401"/>
      <c r="CTS1836" s="401"/>
      <c r="CTT1836" s="401"/>
      <c r="CTU1836" s="401"/>
      <c r="CTV1836" s="401"/>
      <c r="CTW1836" s="401"/>
      <c r="CTX1836" s="401"/>
      <c r="CTY1836" s="401"/>
      <c r="CTZ1836" s="401"/>
      <c r="CUA1836" s="401"/>
      <c r="CUB1836" s="401"/>
      <c r="CUC1836" s="401"/>
      <c r="CUD1836" s="401"/>
      <c r="CUE1836" s="401"/>
      <c r="CUF1836" s="401"/>
      <c r="CUG1836" s="401"/>
      <c r="CUH1836" s="401"/>
      <c r="CUI1836" s="401"/>
      <c r="CUJ1836" s="401"/>
      <c r="CUK1836" s="401"/>
      <c r="CUL1836" s="401"/>
      <c r="CUM1836" s="401"/>
      <c r="CUN1836" s="401"/>
      <c r="CUO1836" s="401"/>
      <c r="CUP1836" s="401"/>
      <c r="CUQ1836" s="401"/>
      <c r="CUR1836" s="401"/>
      <c r="CUS1836" s="401"/>
      <c r="CUT1836" s="401"/>
      <c r="CUU1836" s="401"/>
      <c r="CUV1836" s="401"/>
      <c r="CUW1836" s="401"/>
      <c r="CUX1836" s="401"/>
      <c r="CUY1836" s="401"/>
      <c r="CUZ1836" s="401"/>
      <c r="CVA1836" s="401"/>
      <c r="CVB1836" s="401"/>
      <c r="CVC1836" s="401"/>
      <c r="CVD1836" s="401"/>
      <c r="CVE1836" s="401"/>
      <c r="CVF1836" s="401"/>
      <c r="CVG1836" s="401"/>
      <c r="CVH1836" s="401"/>
      <c r="CVI1836" s="401"/>
      <c r="CVJ1836" s="401"/>
      <c r="CVK1836" s="401"/>
      <c r="CVL1836" s="401"/>
      <c r="CVM1836" s="401"/>
      <c r="CVN1836" s="401"/>
      <c r="CVO1836" s="401"/>
      <c r="CVP1836" s="401"/>
      <c r="CVQ1836" s="401"/>
      <c r="CVR1836" s="401"/>
      <c r="CVS1836" s="401"/>
      <c r="CVT1836" s="401"/>
      <c r="CVU1836" s="401"/>
      <c r="CVV1836" s="401"/>
      <c r="CVW1836" s="401"/>
      <c r="CVX1836" s="401"/>
      <c r="CVY1836" s="401"/>
      <c r="CVZ1836" s="401"/>
      <c r="CWA1836" s="401"/>
      <c r="CWB1836" s="401"/>
      <c r="CWC1836" s="401"/>
      <c r="CWD1836" s="401"/>
      <c r="CWE1836" s="401"/>
      <c r="CWF1836" s="401"/>
      <c r="CWG1836" s="401"/>
      <c r="CWH1836" s="401"/>
      <c r="CWI1836" s="401"/>
      <c r="CWJ1836" s="401"/>
      <c r="CWK1836" s="401"/>
      <c r="CWL1836" s="401"/>
      <c r="CWM1836" s="401"/>
      <c r="CWN1836" s="401"/>
      <c r="CWO1836" s="401"/>
      <c r="CWP1836" s="401"/>
      <c r="CWQ1836" s="401"/>
      <c r="CWR1836" s="401"/>
      <c r="CWS1836" s="401"/>
      <c r="CWT1836" s="401"/>
      <c r="CWU1836" s="401"/>
      <c r="CWV1836" s="401"/>
      <c r="CWW1836" s="401"/>
      <c r="CWX1836" s="401"/>
      <c r="CWY1836" s="401"/>
      <c r="CWZ1836" s="401"/>
      <c r="CXA1836" s="401"/>
      <c r="CXB1836" s="401"/>
      <c r="CXC1836" s="401"/>
      <c r="CXD1836" s="401"/>
      <c r="CXE1836" s="401"/>
      <c r="CXF1836" s="401"/>
      <c r="CXG1836" s="401"/>
      <c r="CXH1836" s="401"/>
      <c r="CXI1836" s="401"/>
      <c r="CXJ1836" s="401"/>
      <c r="CXK1836" s="401"/>
      <c r="CXL1836" s="401"/>
      <c r="CXM1836" s="401"/>
      <c r="CXN1836" s="401"/>
      <c r="CXO1836" s="401"/>
      <c r="CXP1836" s="401"/>
      <c r="CXQ1836" s="401"/>
      <c r="CXR1836" s="401"/>
      <c r="CXS1836" s="401"/>
      <c r="CXT1836" s="401"/>
      <c r="CXU1836" s="401"/>
      <c r="CXV1836" s="401"/>
      <c r="CXW1836" s="401"/>
      <c r="CXX1836" s="401"/>
      <c r="CXY1836" s="401"/>
      <c r="CXZ1836" s="401"/>
      <c r="CYA1836" s="401"/>
      <c r="CYB1836" s="401"/>
      <c r="CYC1836" s="401"/>
      <c r="CYD1836" s="401"/>
      <c r="CYE1836" s="401"/>
      <c r="CYF1836" s="401"/>
      <c r="CYG1836" s="401"/>
      <c r="CYH1836" s="401"/>
      <c r="CYI1836" s="401"/>
      <c r="CYJ1836" s="401"/>
      <c r="CYK1836" s="401"/>
      <c r="CYL1836" s="401"/>
      <c r="CYM1836" s="401"/>
      <c r="CYN1836" s="401"/>
      <c r="CYO1836" s="401"/>
      <c r="CYP1836" s="401"/>
      <c r="CYQ1836" s="401"/>
      <c r="CYR1836" s="401"/>
      <c r="CYS1836" s="401"/>
      <c r="CYT1836" s="401"/>
      <c r="CYU1836" s="401"/>
      <c r="CYV1836" s="401"/>
      <c r="CYW1836" s="401"/>
      <c r="CYX1836" s="401"/>
      <c r="CYY1836" s="401"/>
      <c r="CYZ1836" s="401"/>
      <c r="CZA1836" s="401"/>
      <c r="CZB1836" s="401"/>
      <c r="CZC1836" s="401"/>
      <c r="CZD1836" s="401"/>
      <c r="CZE1836" s="401"/>
      <c r="CZF1836" s="401"/>
      <c r="CZG1836" s="401"/>
      <c r="CZH1836" s="401"/>
      <c r="CZI1836" s="401"/>
      <c r="CZJ1836" s="401"/>
      <c r="CZK1836" s="401"/>
      <c r="CZL1836" s="401"/>
      <c r="CZM1836" s="401"/>
      <c r="CZN1836" s="401"/>
      <c r="CZO1836" s="401"/>
      <c r="CZP1836" s="401"/>
      <c r="CZQ1836" s="401"/>
      <c r="CZR1836" s="401"/>
      <c r="CZS1836" s="401"/>
      <c r="CZT1836" s="401"/>
      <c r="CZU1836" s="401"/>
      <c r="CZV1836" s="401"/>
      <c r="CZW1836" s="401"/>
      <c r="CZX1836" s="401"/>
      <c r="CZY1836" s="401"/>
      <c r="CZZ1836" s="401"/>
      <c r="DAA1836" s="401"/>
      <c r="DAB1836" s="401"/>
      <c r="DAC1836" s="401"/>
      <c r="DAD1836" s="401"/>
      <c r="DAE1836" s="401"/>
      <c r="DAF1836" s="401"/>
      <c r="DAG1836" s="401"/>
      <c r="DAH1836" s="401"/>
      <c r="DAI1836" s="401"/>
      <c r="DAJ1836" s="401"/>
      <c r="DAK1836" s="401"/>
      <c r="DAL1836" s="401"/>
      <c r="DAM1836" s="401"/>
      <c r="DAN1836" s="401"/>
      <c r="DAO1836" s="401"/>
      <c r="DAP1836" s="401"/>
      <c r="DAQ1836" s="401"/>
      <c r="DAR1836" s="401"/>
      <c r="DAS1836" s="401"/>
      <c r="DAT1836" s="401"/>
      <c r="DAU1836" s="401"/>
      <c r="DAV1836" s="401"/>
      <c r="DAW1836" s="401"/>
      <c r="DAX1836" s="401"/>
      <c r="DAY1836" s="401"/>
      <c r="DAZ1836" s="401"/>
      <c r="DBA1836" s="401"/>
      <c r="DBB1836" s="401"/>
      <c r="DBC1836" s="401"/>
      <c r="DBD1836" s="401"/>
      <c r="DBE1836" s="401"/>
      <c r="DBF1836" s="401"/>
      <c r="DBG1836" s="401"/>
      <c r="DBH1836" s="401"/>
      <c r="DBI1836" s="401"/>
      <c r="DBJ1836" s="401"/>
      <c r="DBK1836" s="401"/>
      <c r="DBL1836" s="401"/>
      <c r="DBM1836" s="401"/>
      <c r="DBN1836" s="401"/>
      <c r="DBO1836" s="401"/>
      <c r="DBP1836" s="401"/>
      <c r="DBQ1836" s="401"/>
      <c r="DBR1836" s="401"/>
      <c r="DBS1836" s="401"/>
      <c r="DBT1836" s="401"/>
      <c r="DBU1836" s="401"/>
      <c r="DBV1836" s="401"/>
      <c r="DBW1836" s="401"/>
      <c r="DBX1836" s="401"/>
      <c r="DBY1836" s="401"/>
      <c r="DBZ1836" s="401"/>
      <c r="DCA1836" s="401"/>
      <c r="DCB1836" s="401"/>
      <c r="DCC1836" s="401"/>
      <c r="DCD1836" s="401"/>
      <c r="DCE1836" s="401"/>
      <c r="DCF1836" s="401"/>
      <c r="DCG1836" s="401"/>
      <c r="DCH1836" s="401"/>
      <c r="DCI1836" s="401"/>
      <c r="DCJ1836" s="401"/>
      <c r="DCK1836" s="401"/>
      <c r="DCL1836" s="401"/>
      <c r="DCM1836" s="401"/>
      <c r="DCN1836" s="401"/>
      <c r="DCO1836" s="401"/>
      <c r="DCP1836" s="401"/>
      <c r="DCQ1836" s="401"/>
      <c r="DCR1836" s="401"/>
      <c r="DCS1836" s="401"/>
      <c r="DCT1836" s="401"/>
      <c r="DCU1836" s="401"/>
      <c r="DCV1836" s="401"/>
      <c r="DCW1836" s="401"/>
      <c r="DCX1836" s="401"/>
      <c r="DCY1836" s="401"/>
      <c r="DCZ1836" s="401"/>
      <c r="DDA1836" s="401"/>
      <c r="DDB1836" s="401"/>
      <c r="DDC1836" s="401"/>
      <c r="DDD1836" s="401"/>
      <c r="DDE1836" s="401"/>
      <c r="DDF1836" s="401"/>
      <c r="DDG1836" s="401"/>
      <c r="DDH1836" s="401"/>
      <c r="DDI1836" s="401"/>
      <c r="DDJ1836" s="401"/>
      <c r="DDK1836" s="401"/>
      <c r="DDL1836" s="401"/>
      <c r="DDM1836" s="401"/>
      <c r="DDN1836" s="401"/>
      <c r="DDO1836" s="401"/>
      <c r="DDP1836" s="401"/>
      <c r="DDQ1836" s="401"/>
      <c r="DDR1836" s="401"/>
      <c r="DDS1836" s="401"/>
      <c r="DDT1836" s="401"/>
      <c r="DDU1836" s="401"/>
      <c r="DDV1836" s="401"/>
      <c r="DDW1836" s="401"/>
      <c r="DDX1836" s="401"/>
      <c r="DDY1836" s="401"/>
      <c r="DDZ1836" s="401"/>
      <c r="DEA1836" s="401"/>
      <c r="DEB1836" s="401"/>
      <c r="DEC1836" s="401"/>
      <c r="DED1836" s="401"/>
      <c r="DEE1836" s="401"/>
      <c r="DEF1836" s="401"/>
      <c r="DEG1836" s="401"/>
      <c r="DEH1836" s="401"/>
      <c r="DEI1836" s="401"/>
      <c r="DEJ1836" s="401"/>
      <c r="DEK1836" s="401"/>
      <c r="DEL1836" s="401"/>
      <c r="DEM1836" s="401"/>
      <c r="DEN1836" s="401"/>
      <c r="DEO1836" s="401"/>
      <c r="DEP1836" s="401"/>
      <c r="DEQ1836" s="401"/>
      <c r="DER1836" s="401"/>
      <c r="DES1836" s="401"/>
      <c r="DET1836" s="401"/>
      <c r="DEU1836" s="401"/>
      <c r="DEV1836" s="401"/>
      <c r="DEW1836" s="401"/>
      <c r="DEX1836" s="401"/>
      <c r="DEY1836" s="401"/>
      <c r="DEZ1836" s="401"/>
      <c r="DFA1836" s="401"/>
      <c r="DFB1836" s="401"/>
      <c r="DFC1836" s="401"/>
      <c r="DFD1836" s="401"/>
      <c r="DFE1836" s="401"/>
      <c r="DFF1836" s="401"/>
      <c r="DFG1836" s="401"/>
      <c r="DFH1836" s="401"/>
      <c r="DFI1836" s="401"/>
      <c r="DFJ1836" s="401"/>
      <c r="DFK1836" s="401"/>
      <c r="DFL1836" s="401"/>
      <c r="DFM1836" s="401"/>
      <c r="DFN1836" s="401"/>
      <c r="DFO1836" s="401"/>
      <c r="DFP1836" s="401"/>
      <c r="DFQ1836" s="401"/>
      <c r="DFR1836" s="401"/>
      <c r="DFS1836" s="401"/>
      <c r="DFT1836" s="401"/>
      <c r="DFU1836" s="401"/>
      <c r="DFV1836" s="401"/>
      <c r="DFW1836" s="401"/>
      <c r="DFX1836" s="401"/>
      <c r="DFY1836" s="401"/>
      <c r="DFZ1836" s="401"/>
      <c r="DGA1836" s="401"/>
      <c r="DGB1836" s="401"/>
      <c r="DGC1836" s="401"/>
      <c r="DGD1836" s="401"/>
      <c r="DGE1836" s="401"/>
      <c r="DGF1836" s="401"/>
      <c r="DGG1836" s="401"/>
      <c r="DGH1836" s="401"/>
      <c r="DGI1836" s="401"/>
      <c r="DGJ1836" s="401"/>
      <c r="DGK1836" s="401"/>
      <c r="DGL1836" s="401"/>
      <c r="DGM1836" s="401"/>
      <c r="DGN1836" s="401"/>
      <c r="DGO1836" s="401"/>
      <c r="DGP1836" s="401"/>
      <c r="DGQ1836" s="401"/>
      <c r="DGR1836" s="401"/>
      <c r="DGS1836" s="401"/>
      <c r="DGT1836" s="401"/>
      <c r="DGU1836" s="401"/>
      <c r="DGV1836" s="401"/>
      <c r="DGW1836" s="401"/>
      <c r="DGX1836" s="401"/>
      <c r="DGY1836" s="401"/>
      <c r="DGZ1836" s="401"/>
      <c r="DHA1836" s="401"/>
      <c r="DHB1836" s="401"/>
      <c r="DHC1836" s="401"/>
      <c r="DHD1836" s="401"/>
      <c r="DHE1836" s="401"/>
      <c r="DHF1836" s="401"/>
      <c r="DHG1836" s="401"/>
      <c r="DHH1836" s="401"/>
      <c r="DHI1836" s="401"/>
      <c r="DHJ1836" s="401"/>
      <c r="DHK1836" s="401"/>
      <c r="DHL1836" s="401"/>
      <c r="DHM1836" s="401"/>
      <c r="DHN1836" s="401"/>
      <c r="DHO1836" s="401"/>
      <c r="DHP1836" s="401"/>
      <c r="DHQ1836" s="401"/>
      <c r="DHR1836" s="401"/>
      <c r="DHS1836" s="401"/>
      <c r="DHT1836" s="401"/>
      <c r="DHU1836" s="401"/>
      <c r="DHV1836" s="401"/>
      <c r="DHW1836" s="401"/>
      <c r="DHX1836" s="401"/>
      <c r="DHY1836" s="401"/>
      <c r="DHZ1836" s="401"/>
      <c r="DIA1836" s="401"/>
      <c r="DIB1836" s="401"/>
      <c r="DIC1836" s="401"/>
      <c r="DID1836" s="401"/>
      <c r="DIE1836" s="401"/>
      <c r="DIF1836" s="401"/>
      <c r="DIG1836" s="401"/>
      <c r="DIH1836" s="401"/>
      <c r="DII1836" s="401"/>
      <c r="DIJ1836" s="401"/>
      <c r="DIK1836" s="401"/>
      <c r="DIL1836" s="401"/>
      <c r="DIM1836" s="401"/>
      <c r="DIN1836" s="401"/>
      <c r="DIO1836" s="401"/>
      <c r="DIP1836" s="401"/>
      <c r="DIQ1836" s="401"/>
      <c r="DIR1836" s="401"/>
      <c r="DIS1836" s="401"/>
      <c r="DIT1836" s="401"/>
      <c r="DIU1836" s="401"/>
      <c r="DIV1836" s="401"/>
      <c r="DIW1836" s="401"/>
      <c r="DIX1836" s="401"/>
      <c r="DIY1836" s="401"/>
      <c r="DIZ1836" s="401"/>
      <c r="DJA1836" s="401"/>
      <c r="DJB1836" s="401"/>
      <c r="DJC1836" s="401"/>
      <c r="DJD1836" s="401"/>
      <c r="DJE1836" s="401"/>
      <c r="DJF1836" s="401"/>
      <c r="DJG1836" s="401"/>
      <c r="DJH1836" s="401"/>
      <c r="DJI1836" s="401"/>
      <c r="DJJ1836" s="401"/>
      <c r="DJK1836" s="401"/>
      <c r="DJL1836" s="401"/>
      <c r="DJM1836" s="401"/>
      <c r="DJN1836" s="401"/>
      <c r="DJO1836" s="401"/>
      <c r="DJP1836" s="401"/>
      <c r="DJQ1836" s="401"/>
      <c r="DJR1836" s="401"/>
      <c r="DJS1836" s="401"/>
      <c r="DJT1836" s="401"/>
      <c r="DJU1836" s="401"/>
      <c r="DJV1836" s="401"/>
      <c r="DJW1836" s="401"/>
      <c r="DJX1836" s="401"/>
      <c r="DJY1836" s="401"/>
      <c r="DJZ1836" s="401"/>
      <c r="DKA1836" s="401"/>
      <c r="DKB1836" s="401"/>
      <c r="DKC1836" s="401"/>
      <c r="DKD1836" s="401"/>
      <c r="DKE1836" s="401"/>
      <c r="DKF1836" s="401"/>
      <c r="DKG1836" s="401"/>
      <c r="DKH1836" s="401"/>
      <c r="DKI1836" s="401"/>
      <c r="DKJ1836" s="401"/>
      <c r="DKK1836" s="401"/>
      <c r="DKL1836" s="401"/>
      <c r="DKM1836" s="401"/>
      <c r="DKN1836" s="401"/>
      <c r="DKO1836" s="401"/>
      <c r="DKP1836" s="401"/>
      <c r="DKQ1836" s="401"/>
      <c r="DKR1836" s="401"/>
      <c r="DKS1836" s="401"/>
      <c r="DKT1836" s="401"/>
      <c r="DKU1836" s="401"/>
      <c r="DKV1836" s="401"/>
      <c r="DKW1836" s="401"/>
      <c r="DKX1836" s="401"/>
      <c r="DKY1836" s="401"/>
      <c r="DKZ1836" s="401"/>
      <c r="DLA1836" s="401"/>
      <c r="DLB1836" s="401"/>
      <c r="DLC1836" s="401"/>
      <c r="DLD1836" s="401"/>
      <c r="DLE1836" s="401"/>
      <c r="DLF1836" s="401"/>
      <c r="DLG1836" s="401"/>
      <c r="DLH1836" s="401"/>
      <c r="DLI1836" s="401"/>
      <c r="DLJ1836" s="401"/>
      <c r="DLK1836" s="401"/>
      <c r="DLL1836" s="401"/>
      <c r="DLM1836" s="401"/>
      <c r="DLN1836" s="401"/>
      <c r="DLO1836" s="401"/>
      <c r="DLP1836" s="401"/>
      <c r="DLQ1836" s="401"/>
      <c r="DLR1836" s="401"/>
      <c r="DLS1836" s="401"/>
      <c r="DLT1836" s="401"/>
      <c r="DLU1836" s="401"/>
      <c r="DLV1836" s="401"/>
      <c r="DLW1836" s="401"/>
      <c r="DLX1836" s="401"/>
      <c r="DLY1836" s="401"/>
      <c r="DLZ1836" s="401"/>
      <c r="DMA1836" s="401"/>
      <c r="DMB1836" s="401"/>
      <c r="DMC1836" s="401"/>
      <c r="DMD1836" s="401"/>
      <c r="DME1836" s="401"/>
      <c r="DMF1836" s="401"/>
      <c r="DMG1836" s="401"/>
      <c r="DMH1836" s="401"/>
      <c r="DMI1836" s="401"/>
      <c r="DMJ1836" s="401"/>
      <c r="DMK1836" s="401"/>
      <c r="DML1836" s="401"/>
      <c r="DMM1836" s="401"/>
      <c r="DMN1836" s="401"/>
      <c r="DMO1836" s="401"/>
      <c r="DMP1836" s="401"/>
      <c r="DMQ1836" s="401"/>
      <c r="DMR1836" s="401"/>
      <c r="DMS1836" s="401"/>
      <c r="DMT1836" s="401"/>
      <c r="DMU1836" s="401"/>
      <c r="DMV1836" s="401"/>
      <c r="DMW1836" s="401"/>
      <c r="DMX1836" s="401"/>
      <c r="DMY1836" s="401"/>
      <c r="DMZ1836" s="401"/>
      <c r="DNA1836" s="401"/>
      <c r="DNB1836" s="401"/>
      <c r="DNC1836" s="401"/>
      <c r="DND1836" s="401"/>
      <c r="DNE1836" s="401"/>
      <c r="DNF1836" s="401"/>
      <c r="DNG1836" s="401"/>
      <c r="DNH1836" s="401"/>
      <c r="DNI1836" s="401"/>
      <c r="DNJ1836" s="401"/>
      <c r="DNK1836" s="401"/>
      <c r="DNL1836" s="401"/>
      <c r="DNM1836" s="401"/>
      <c r="DNN1836" s="401"/>
      <c r="DNO1836" s="401"/>
      <c r="DNP1836" s="401"/>
      <c r="DNQ1836" s="401"/>
      <c r="DNR1836" s="401"/>
      <c r="DNS1836" s="401"/>
      <c r="DNT1836" s="401"/>
      <c r="DNU1836" s="401"/>
      <c r="DNV1836" s="401"/>
      <c r="DNW1836" s="401"/>
      <c r="DNX1836" s="401"/>
      <c r="DNY1836" s="401"/>
      <c r="DNZ1836" s="401"/>
      <c r="DOA1836" s="401"/>
      <c r="DOB1836" s="401"/>
      <c r="DOC1836" s="401"/>
      <c r="DOD1836" s="401"/>
      <c r="DOE1836" s="401"/>
      <c r="DOF1836" s="401"/>
      <c r="DOG1836" s="401"/>
      <c r="DOH1836" s="401"/>
      <c r="DOI1836" s="401"/>
      <c r="DOJ1836" s="401"/>
      <c r="DOK1836" s="401"/>
      <c r="DOL1836" s="401"/>
      <c r="DOM1836" s="401"/>
      <c r="DON1836" s="401"/>
      <c r="DOO1836" s="401"/>
      <c r="DOP1836" s="401"/>
      <c r="DOQ1836" s="401"/>
      <c r="DOR1836" s="401"/>
      <c r="DOS1836" s="401"/>
      <c r="DOT1836" s="401"/>
      <c r="DOU1836" s="401"/>
      <c r="DOV1836" s="401"/>
      <c r="DOW1836" s="401"/>
      <c r="DOX1836" s="401"/>
      <c r="DOY1836" s="401"/>
      <c r="DOZ1836" s="401"/>
      <c r="DPA1836" s="401"/>
      <c r="DPB1836" s="401"/>
      <c r="DPC1836" s="401"/>
      <c r="DPD1836" s="401"/>
      <c r="DPE1836" s="401"/>
      <c r="DPF1836" s="401"/>
      <c r="DPG1836" s="401"/>
      <c r="DPH1836" s="401"/>
      <c r="DPI1836" s="401"/>
      <c r="DPJ1836" s="401"/>
      <c r="DPK1836" s="401"/>
      <c r="DPL1836" s="401"/>
      <c r="DPM1836" s="401"/>
      <c r="DPN1836" s="401"/>
      <c r="DPO1836" s="401"/>
      <c r="DPP1836" s="401"/>
      <c r="DPQ1836" s="401"/>
      <c r="DPR1836" s="401"/>
      <c r="DPS1836" s="401"/>
      <c r="DPT1836" s="401"/>
      <c r="DPU1836" s="401"/>
      <c r="DPV1836" s="401"/>
      <c r="DPW1836" s="401"/>
      <c r="DPX1836" s="401"/>
      <c r="DPY1836" s="401"/>
      <c r="DPZ1836" s="401"/>
      <c r="DQA1836" s="401"/>
      <c r="DQB1836" s="401"/>
      <c r="DQC1836" s="401"/>
      <c r="DQD1836" s="401"/>
      <c r="DQE1836" s="401"/>
      <c r="DQF1836" s="401"/>
      <c r="DQG1836" s="401"/>
      <c r="DQH1836" s="401"/>
      <c r="DQI1836" s="401"/>
      <c r="DQJ1836" s="401"/>
      <c r="DQK1836" s="401"/>
      <c r="DQL1836" s="401"/>
      <c r="DQM1836" s="401"/>
      <c r="DQN1836" s="401"/>
      <c r="DQO1836" s="401"/>
      <c r="DQP1836" s="401"/>
      <c r="DQQ1836" s="401"/>
      <c r="DQR1836" s="401"/>
      <c r="DQS1836" s="401"/>
      <c r="DQT1836" s="401"/>
      <c r="DQU1836" s="401"/>
      <c r="DQV1836" s="401"/>
      <c r="DQW1836" s="401"/>
      <c r="DQX1836" s="401"/>
      <c r="DQY1836" s="401"/>
      <c r="DQZ1836" s="401"/>
      <c r="DRA1836" s="401"/>
      <c r="DRB1836" s="401"/>
      <c r="DRC1836" s="401"/>
      <c r="DRD1836" s="401"/>
      <c r="DRE1836" s="401"/>
      <c r="DRF1836" s="401"/>
      <c r="DRG1836" s="401"/>
      <c r="DRH1836" s="401"/>
      <c r="DRI1836" s="401"/>
      <c r="DRJ1836" s="401"/>
      <c r="DRK1836" s="401"/>
      <c r="DRL1836" s="401"/>
      <c r="DRM1836" s="401"/>
      <c r="DRN1836" s="401"/>
      <c r="DRO1836" s="401"/>
      <c r="DRP1836" s="401"/>
      <c r="DRQ1836" s="401"/>
      <c r="DRR1836" s="401"/>
      <c r="DRS1836" s="401"/>
      <c r="DRT1836" s="401"/>
      <c r="DRU1836" s="401"/>
      <c r="DRV1836" s="401"/>
      <c r="DRW1836" s="401"/>
      <c r="DRX1836" s="401"/>
      <c r="DRY1836" s="401"/>
      <c r="DRZ1836" s="401"/>
      <c r="DSA1836" s="401"/>
      <c r="DSB1836" s="401"/>
      <c r="DSC1836" s="401"/>
      <c r="DSD1836" s="401"/>
      <c r="DSE1836" s="401"/>
      <c r="DSF1836" s="401"/>
      <c r="DSG1836" s="401"/>
      <c r="DSH1836" s="401"/>
      <c r="DSI1836" s="401"/>
      <c r="DSJ1836" s="401"/>
      <c r="DSK1836" s="401"/>
      <c r="DSL1836" s="401"/>
      <c r="DSM1836" s="401"/>
      <c r="DSN1836" s="401"/>
      <c r="DSO1836" s="401"/>
      <c r="DSP1836" s="401"/>
      <c r="DSQ1836" s="401"/>
      <c r="DSR1836" s="401"/>
      <c r="DSS1836" s="401"/>
      <c r="DST1836" s="401"/>
      <c r="DSU1836" s="401"/>
      <c r="DSV1836" s="401"/>
      <c r="DSW1836" s="401"/>
      <c r="DSX1836" s="401"/>
      <c r="DSY1836" s="401"/>
      <c r="DSZ1836" s="401"/>
      <c r="DTA1836" s="401"/>
      <c r="DTB1836" s="401"/>
      <c r="DTC1836" s="401"/>
      <c r="DTD1836" s="401"/>
      <c r="DTE1836" s="401"/>
      <c r="DTF1836" s="401"/>
      <c r="DTG1836" s="401"/>
      <c r="DTH1836" s="401"/>
      <c r="DTI1836" s="401"/>
      <c r="DTJ1836" s="401"/>
      <c r="DTK1836" s="401"/>
      <c r="DTL1836" s="401"/>
      <c r="DTM1836" s="401"/>
      <c r="DTN1836" s="401"/>
      <c r="DTO1836" s="401"/>
      <c r="DTP1836" s="401"/>
      <c r="DTQ1836" s="401"/>
      <c r="DTR1836" s="401"/>
      <c r="DTS1836" s="401"/>
      <c r="DTT1836" s="401"/>
      <c r="DTU1836" s="401"/>
      <c r="DTV1836" s="401"/>
      <c r="DTW1836" s="401"/>
      <c r="DTX1836" s="401"/>
      <c r="DTY1836" s="401"/>
      <c r="DTZ1836" s="401"/>
      <c r="DUA1836" s="401"/>
      <c r="DUB1836" s="401"/>
      <c r="DUC1836" s="401"/>
      <c r="DUD1836" s="401"/>
      <c r="DUE1836" s="401"/>
      <c r="DUF1836" s="401"/>
      <c r="DUG1836" s="401"/>
      <c r="DUH1836" s="401"/>
      <c r="DUI1836" s="401"/>
      <c r="DUJ1836" s="401"/>
      <c r="DUK1836" s="401"/>
      <c r="DUL1836" s="401"/>
      <c r="DUM1836" s="401"/>
      <c r="DUN1836" s="401"/>
      <c r="DUO1836" s="401"/>
      <c r="DUP1836" s="401"/>
      <c r="DUQ1836" s="401"/>
      <c r="DUR1836" s="401"/>
      <c r="DUS1836" s="401"/>
      <c r="DUT1836" s="401"/>
      <c r="DUU1836" s="401"/>
      <c r="DUV1836" s="401"/>
      <c r="DUW1836" s="401"/>
      <c r="DUX1836" s="401"/>
      <c r="DUY1836" s="401"/>
      <c r="DUZ1836" s="401"/>
      <c r="DVA1836" s="401"/>
      <c r="DVB1836" s="401"/>
      <c r="DVC1836" s="401"/>
      <c r="DVD1836" s="401"/>
      <c r="DVE1836" s="401"/>
      <c r="DVF1836" s="401"/>
      <c r="DVG1836" s="401"/>
      <c r="DVH1836" s="401"/>
      <c r="DVI1836" s="401"/>
      <c r="DVJ1836" s="401"/>
      <c r="DVK1836" s="401"/>
      <c r="DVL1836" s="401"/>
      <c r="DVM1836" s="401"/>
      <c r="DVN1836" s="401"/>
      <c r="DVO1836" s="401"/>
      <c r="DVP1836" s="401"/>
      <c r="DVQ1836" s="401"/>
      <c r="DVR1836" s="401"/>
      <c r="DVS1836" s="401"/>
      <c r="DVT1836" s="401"/>
      <c r="DVU1836" s="401"/>
      <c r="DVV1836" s="401"/>
      <c r="DVW1836" s="401"/>
      <c r="DVX1836" s="401"/>
      <c r="DVY1836" s="401"/>
      <c r="DVZ1836" s="401"/>
      <c r="DWA1836" s="401"/>
      <c r="DWB1836" s="401"/>
      <c r="DWC1836" s="401"/>
      <c r="DWD1836" s="401"/>
      <c r="DWE1836" s="401"/>
      <c r="DWF1836" s="401"/>
      <c r="DWG1836" s="401"/>
      <c r="DWH1836" s="401"/>
      <c r="DWI1836" s="401"/>
      <c r="DWJ1836" s="401"/>
      <c r="DWK1836" s="401"/>
      <c r="DWL1836" s="401"/>
      <c r="DWM1836" s="401"/>
      <c r="DWN1836" s="401"/>
      <c r="DWO1836" s="401"/>
      <c r="DWP1836" s="401"/>
      <c r="DWQ1836" s="401"/>
      <c r="DWR1836" s="401"/>
      <c r="DWS1836" s="401"/>
      <c r="DWT1836" s="401"/>
      <c r="DWU1836" s="401"/>
      <c r="DWV1836" s="401"/>
      <c r="DWW1836" s="401"/>
      <c r="DWX1836" s="401"/>
      <c r="DWY1836" s="401"/>
      <c r="DWZ1836" s="401"/>
      <c r="DXA1836" s="401"/>
      <c r="DXB1836" s="401"/>
      <c r="DXC1836" s="401"/>
      <c r="DXD1836" s="401"/>
      <c r="DXE1836" s="401"/>
      <c r="DXF1836" s="401"/>
      <c r="DXG1836" s="401"/>
      <c r="DXH1836" s="401"/>
      <c r="DXI1836" s="401"/>
      <c r="DXJ1836" s="401"/>
      <c r="DXK1836" s="401"/>
      <c r="DXL1836" s="401"/>
      <c r="DXM1836" s="401"/>
      <c r="DXN1836" s="401"/>
      <c r="DXO1836" s="401"/>
      <c r="DXP1836" s="401"/>
      <c r="DXQ1836" s="401"/>
      <c r="DXR1836" s="401"/>
      <c r="DXS1836" s="401"/>
      <c r="DXT1836" s="401"/>
      <c r="DXU1836" s="401"/>
      <c r="DXV1836" s="401"/>
      <c r="DXW1836" s="401"/>
      <c r="DXX1836" s="401"/>
      <c r="DXY1836" s="401"/>
      <c r="DXZ1836" s="401"/>
      <c r="DYA1836" s="401"/>
      <c r="DYB1836" s="401"/>
      <c r="DYC1836" s="401"/>
      <c r="DYD1836" s="401"/>
      <c r="DYE1836" s="401"/>
      <c r="DYF1836" s="401"/>
      <c r="DYG1836" s="401"/>
      <c r="DYH1836" s="401"/>
      <c r="DYI1836" s="401"/>
      <c r="DYJ1836" s="401"/>
      <c r="DYK1836" s="401"/>
      <c r="DYL1836" s="401"/>
      <c r="DYM1836" s="401"/>
      <c r="DYN1836" s="401"/>
      <c r="DYO1836" s="401"/>
      <c r="DYP1836" s="401"/>
      <c r="DYQ1836" s="401"/>
      <c r="DYR1836" s="401"/>
      <c r="DYS1836" s="401"/>
      <c r="DYT1836" s="401"/>
      <c r="DYU1836" s="401"/>
      <c r="DYV1836" s="401"/>
      <c r="DYW1836" s="401"/>
      <c r="DYX1836" s="401"/>
      <c r="DYY1836" s="401"/>
      <c r="DYZ1836" s="401"/>
      <c r="DZA1836" s="401"/>
      <c r="DZB1836" s="401"/>
      <c r="DZC1836" s="401"/>
      <c r="DZD1836" s="401"/>
      <c r="DZE1836" s="401"/>
      <c r="DZF1836" s="401"/>
      <c r="DZG1836" s="401"/>
      <c r="DZH1836" s="401"/>
      <c r="DZI1836" s="401"/>
      <c r="DZJ1836" s="401"/>
      <c r="DZK1836" s="401"/>
      <c r="DZL1836" s="401"/>
      <c r="DZM1836" s="401"/>
      <c r="DZN1836" s="401"/>
      <c r="DZO1836" s="401"/>
      <c r="DZP1836" s="401"/>
      <c r="DZQ1836" s="401"/>
      <c r="DZR1836" s="401"/>
      <c r="DZS1836" s="401"/>
      <c r="DZT1836" s="401"/>
      <c r="DZU1836" s="401"/>
      <c r="DZV1836" s="401"/>
      <c r="DZW1836" s="401"/>
      <c r="DZX1836" s="401"/>
      <c r="DZY1836" s="401"/>
      <c r="DZZ1836" s="401"/>
      <c r="EAA1836" s="401"/>
      <c r="EAB1836" s="401"/>
      <c r="EAC1836" s="401"/>
      <c r="EAD1836" s="401"/>
      <c r="EAE1836" s="401"/>
      <c r="EAF1836" s="401"/>
      <c r="EAG1836" s="401"/>
      <c r="EAH1836" s="401"/>
      <c r="EAI1836" s="401"/>
      <c r="EAJ1836" s="401"/>
      <c r="EAK1836" s="401"/>
      <c r="EAL1836" s="401"/>
      <c r="EAM1836" s="401"/>
      <c r="EAN1836" s="401"/>
      <c r="EAO1836" s="401"/>
      <c r="EAP1836" s="401"/>
      <c r="EAQ1836" s="401"/>
      <c r="EAR1836" s="401"/>
      <c r="EAS1836" s="401"/>
      <c r="EAT1836" s="401"/>
      <c r="EAU1836" s="401"/>
      <c r="EAV1836" s="401"/>
      <c r="EAW1836" s="401"/>
      <c r="EAX1836" s="401"/>
      <c r="EAY1836" s="401"/>
      <c r="EAZ1836" s="401"/>
      <c r="EBA1836" s="401"/>
      <c r="EBB1836" s="401"/>
      <c r="EBC1836" s="401"/>
      <c r="EBD1836" s="401"/>
      <c r="EBE1836" s="401"/>
      <c r="EBF1836" s="401"/>
      <c r="EBG1836" s="401"/>
      <c r="EBH1836" s="401"/>
      <c r="EBI1836" s="401"/>
      <c r="EBJ1836" s="401"/>
      <c r="EBK1836" s="401"/>
      <c r="EBL1836" s="401"/>
      <c r="EBM1836" s="401"/>
      <c r="EBN1836" s="401"/>
      <c r="EBO1836" s="401"/>
      <c r="EBP1836" s="401"/>
      <c r="EBQ1836" s="401"/>
      <c r="EBR1836" s="401"/>
      <c r="EBS1836" s="401"/>
      <c r="EBT1836" s="401"/>
      <c r="EBU1836" s="401"/>
      <c r="EBV1836" s="401"/>
      <c r="EBW1836" s="401"/>
      <c r="EBX1836" s="401"/>
      <c r="EBY1836" s="401"/>
      <c r="EBZ1836" s="401"/>
      <c r="ECA1836" s="401"/>
      <c r="ECB1836" s="401"/>
      <c r="ECC1836" s="401"/>
      <c r="ECD1836" s="401"/>
      <c r="ECE1836" s="401"/>
      <c r="ECF1836" s="401"/>
      <c r="ECG1836" s="401"/>
      <c r="ECH1836" s="401"/>
      <c r="ECI1836" s="401"/>
      <c r="ECJ1836" s="401"/>
      <c r="ECK1836" s="401"/>
      <c r="ECL1836" s="401"/>
      <c r="ECM1836" s="401"/>
      <c r="ECN1836" s="401"/>
      <c r="ECO1836" s="401"/>
      <c r="ECP1836" s="401"/>
      <c r="ECQ1836" s="401"/>
      <c r="ECR1836" s="401"/>
      <c r="ECS1836" s="401"/>
      <c r="ECT1836" s="401"/>
      <c r="ECU1836" s="401"/>
      <c r="ECV1836" s="401"/>
      <c r="ECW1836" s="401"/>
      <c r="ECX1836" s="401"/>
      <c r="ECY1836" s="401"/>
      <c r="ECZ1836" s="401"/>
      <c r="EDA1836" s="401"/>
      <c r="EDB1836" s="401"/>
      <c r="EDC1836" s="401"/>
      <c r="EDD1836" s="401"/>
      <c r="EDE1836" s="401"/>
      <c r="EDF1836" s="401"/>
      <c r="EDG1836" s="401"/>
      <c r="EDH1836" s="401"/>
      <c r="EDI1836" s="401"/>
      <c r="EDJ1836" s="401"/>
      <c r="EDK1836" s="401"/>
      <c r="EDL1836" s="401"/>
      <c r="EDM1836" s="401"/>
      <c r="EDN1836" s="401"/>
      <c r="EDO1836" s="401"/>
      <c r="EDP1836" s="401"/>
      <c r="EDQ1836" s="401"/>
      <c r="EDR1836" s="401"/>
      <c r="EDS1836" s="401"/>
      <c r="EDT1836" s="401"/>
      <c r="EDU1836" s="401"/>
      <c r="EDV1836" s="401"/>
      <c r="EDW1836" s="401"/>
      <c r="EDX1836" s="401"/>
      <c r="EDY1836" s="401"/>
      <c r="EDZ1836" s="401"/>
      <c r="EEA1836" s="401"/>
      <c r="EEB1836" s="401"/>
      <c r="EEC1836" s="401"/>
      <c r="EED1836" s="401"/>
      <c r="EEE1836" s="401"/>
      <c r="EEF1836" s="401"/>
      <c r="EEG1836" s="401"/>
      <c r="EEH1836" s="401"/>
      <c r="EEI1836" s="401"/>
      <c r="EEJ1836" s="401"/>
      <c r="EEK1836" s="401"/>
      <c r="EEL1836" s="401"/>
      <c r="EEM1836" s="401"/>
      <c r="EEN1836" s="401"/>
      <c r="EEO1836" s="401"/>
      <c r="EEP1836" s="401"/>
      <c r="EEQ1836" s="401"/>
      <c r="EER1836" s="401"/>
      <c r="EES1836" s="401"/>
      <c r="EET1836" s="401"/>
      <c r="EEU1836" s="401"/>
      <c r="EEV1836" s="401"/>
      <c r="EEW1836" s="401"/>
      <c r="EEX1836" s="401"/>
      <c r="EEY1836" s="401"/>
      <c r="EEZ1836" s="401"/>
      <c r="EFA1836" s="401"/>
      <c r="EFB1836" s="401"/>
      <c r="EFC1836" s="401"/>
      <c r="EFD1836" s="401"/>
      <c r="EFE1836" s="401"/>
      <c r="EFF1836" s="401"/>
      <c r="EFG1836" s="401"/>
      <c r="EFH1836" s="401"/>
      <c r="EFI1836" s="401"/>
      <c r="EFJ1836" s="401"/>
      <c r="EFK1836" s="401"/>
      <c r="EFL1836" s="401"/>
      <c r="EFM1836" s="401"/>
      <c r="EFN1836" s="401"/>
      <c r="EFO1836" s="401"/>
      <c r="EFP1836" s="401"/>
      <c r="EFQ1836" s="401"/>
      <c r="EFR1836" s="401"/>
      <c r="EFS1836" s="401"/>
      <c r="EFT1836" s="401"/>
      <c r="EFU1836" s="401"/>
      <c r="EFV1836" s="401"/>
      <c r="EFW1836" s="401"/>
      <c r="EFX1836" s="401"/>
      <c r="EFY1836" s="401"/>
      <c r="EFZ1836" s="401"/>
      <c r="EGA1836" s="401"/>
      <c r="EGB1836" s="401"/>
      <c r="EGC1836" s="401"/>
      <c r="EGD1836" s="401"/>
      <c r="EGE1836" s="401"/>
      <c r="EGF1836" s="401"/>
      <c r="EGG1836" s="401"/>
      <c r="EGH1836" s="401"/>
      <c r="EGI1836" s="401"/>
      <c r="EGJ1836" s="401"/>
      <c r="EGK1836" s="401"/>
      <c r="EGL1836" s="401"/>
      <c r="EGM1836" s="401"/>
      <c r="EGN1836" s="401"/>
      <c r="EGO1836" s="401"/>
      <c r="EGP1836" s="401"/>
      <c r="EGQ1836" s="401"/>
      <c r="EGR1836" s="401"/>
      <c r="EGS1836" s="401"/>
      <c r="EGT1836" s="401"/>
      <c r="EGU1836" s="401"/>
      <c r="EGV1836" s="401"/>
      <c r="EGW1836" s="401"/>
      <c r="EGX1836" s="401"/>
      <c r="EGY1836" s="401"/>
      <c r="EGZ1836" s="401"/>
      <c r="EHA1836" s="401"/>
      <c r="EHB1836" s="401"/>
      <c r="EHC1836" s="401"/>
      <c r="EHD1836" s="401"/>
      <c r="EHE1836" s="401"/>
      <c r="EHF1836" s="401"/>
      <c r="EHG1836" s="401"/>
      <c r="EHH1836" s="401"/>
      <c r="EHI1836" s="401"/>
      <c r="EHJ1836" s="401"/>
      <c r="EHK1836" s="401"/>
      <c r="EHL1836" s="401"/>
      <c r="EHM1836" s="401"/>
      <c r="EHN1836" s="401"/>
      <c r="EHO1836" s="401"/>
      <c r="EHP1836" s="401"/>
      <c r="EHQ1836" s="401"/>
      <c r="EHR1836" s="401"/>
      <c r="EHS1836" s="401"/>
      <c r="EHT1836" s="401"/>
      <c r="EHU1836" s="401"/>
      <c r="EHV1836" s="401"/>
      <c r="EHW1836" s="401"/>
      <c r="EHX1836" s="401"/>
      <c r="EHY1836" s="401"/>
      <c r="EHZ1836" s="401"/>
      <c r="EIA1836" s="401"/>
      <c r="EIB1836" s="401"/>
      <c r="EIC1836" s="401"/>
      <c r="EID1836" s="401"/>
      <c r="EIE1836" s="401"/>
      <c r="EIF1836" s="401"/>
      <c r="EIG1836" s="401"/>
      <c r="EIH1836" s="401"/>
      <c r="EII1836" s="401"/>
      <c r="EIJ1836" s="401"/>
      <c r="EIK1836" s="401"/>
      <c r="EIL1836" s="401"/>
      <c r="EIM1836" s="401"/>
      <c r="EIN1836" s="401"/>
      <c r="EIO1836" s="401"/>
      <c r="EIP1836" s="401"/>
      <c r="EIQ1836" s="401"/>
      <c r="EIR1836" s="401"/>
      <c r="EIS1836" s="401"/>
      <c r="EIT1836" s="401"/>
      <c r="EIU1836" s="401"/>
      <c r="EIV1836" s="401"/>
      <c r="EIW1836" s="401"/>
      <c r="EIX1836" s="401"/>
      <c r="EIY1836" s="401"/>
      <c r="EIZ1836" s="401"/>
      <c r="EJA1836" s="401"/>
      <c r="EJB1836" s="401"/>
      <c r="EJC1836" s="401"/>
      <c r="EJD1836" s="401"/>
      <c r="EJE1836" s="401"/>
      <c r="EJF1836" s="401"/>
      <c r="EJG1836" s="401"/>
      <c r="EJH1836" s="401"/>
      <c r="EJI1836" s="401"/>
      <c r="EJJ1836" s="401"/>
      <c r="EJK1836" s="401"/>
      <c r="EJL1836" s="401"/>
      <c r="EJM1836" s="401"/>
      <c r="EJN1836" s="401"/>
      <c r="EJO1836" s="401"/>
      <c r="EJP1836" s="401"/>
      <c r="EJQ1836" s="401"/>
      <c r="EJR1836" s="401"/>
      <c r="EJS1836" s="401"/>
      <c r="EJT1836" s="401"/>
      <c r="EJU1836" s="401"/>
      <c r="EJV1836" s="401"/>
      <c r="EJW1836" s="401"/>
      <c r="EJX1836" s="401"/>
      <c r="EJY1836" s="401"/>
      <c r="EJZ1836" s="401"/>
      <c r="EKA1836" s="401"/>
      <c r="EKB1836" s="401"/>
      <c r="EKC1836" s="401"/>
      <c r="EKD1836" s="401"/>
      <c r="EKE1836" s="401"/>
      <c r="EKF1836" s="401"/>
      <c r="EKG1836" s="401"/>
      <c r="EKH1836" s="401"/>
      <c r="EKI1836" s="401"/>
      <c r="EKJ1836" s="401"/>
      <c r="EKK1836" s="401"/>
      <c r="EKL1836" s="401"/>
      <c r="EKM1836" s="401"/>
      <c r="EKN1836" s="401"/>
      <c r="EKO1836" s="401"/>
      <c r="EKP1836" s="401"/>
      <c r="EKQ1836" s="401"/>
      <c r="EKR1836" s="401"/>
      <c r="EKS1836" s="401"/>
      <c r="EKT1836" s="401"/>
      <c r="EKU1836" s="401"/>
      <c r="EKV1836" s="401"/>
      <c r="EKW1836" s="401"/>
      <c r="EKX1836" s="401"/>
      <c r="EKY1836" s="401"/>
      <c r="EKZ1836" s="401"/>
      <c r="ELA1836" s="401"/>
      <c r="ELB1836" s="401"/>
      <c r="ELC1836" s="401"/>
      <c r="ELD1836" s="401"/>
      <c r="ELE1836" s="401"/>
      <c r="ELF1836" s="401"/>
      <c r="ELG1836" s="401"/>
      <c r="ELH1836" s="401"/>
      <c r="ELI1836" s="401"/>
      <c r="ELJ1836" s="401"/>
      <c r="ELK1836" s="401"/>
      <c r="ELL1836" s="401"/>
      <c r="ELM1836" s="401"/>
      <c r="ELN1836" s="401"/>
      <c r="ELO1836" s="401"/>
      <c r="ELP1836" s="401"/>
      <c r="ELQ1836" s="401"/>
      <c r="ELR1836" s="401"/>
      <c r="ELS1836" s="401"/>
      <c r="ELT1836" s="401"/>
      <c r="ELU1836" s="401"/>
      <c r="ELV1836" s="401"/>
      <c r="ELW1836" s="401"/>
      <c r="ELX1836" s="401"/>
      <c r="ELY1836" s="401"/>
      <c r="ELZ1836" s="401"/>
      <c r="EMA1836" s="401"/>
      <c r="EMB1836" s="401"/>
      <c r="EMC1836" s="401"/>
      <c r="EMD1836" s="401"/>
      <c r="EME1836" s="401"/>
      <c r="EMF1836" s="401"/>
      <c r="EMG1836" s="401"/>
      <c r="EMH1836" s="401"/>
      <c r="EMI1836" s="401"/>
      <c r="EMJ1836" s="401"/>
      <c r="EMK1836" s="401"/>
      <c r="EML1836" s="401"/>
      <c r="EMM1836" s="401"/>
      <c r="EMN1836" s="401"/>
      <c r="EMO1836" s="401"/>
      <c r="EMP1836" s="401"/>
      <c r="EMQ1836" s="401"/>
      <c r="EMR1836" s="401"/>
      <c r="EMS1836" s="401"/>
      <c r="EMT1836" s="401"/>
      <c r="EMU1836" s="401"/>
      <c r="EMV1836" s="401"/>
      <c r="EMW1836" s="401"/>
      <c r="EMX1836" s="401"/>
      <c r="EMY1836" s="401"/>
      <c r="EMZ1836" s="401"/>
      <c r="ENA1836" s="401"/>
      <c r="ENB1836" s="401"/>
      <c r="ENC1836" s="401"/>
      <c r="END1836" s="401"/>
      <c r="ENE1836" s="401"/>
      <c r="ENF1836" s="401"/>
      <c r="ENG1836" s="401"/>
      <c r="ENH1836" s="401"/>
      <c r="ENI1836" s="401"/>
      <c r="ENJ1836" s="401"/>
      <c r="ENK1836" s="401"/>
      <c r="ENL1836" s="401"/>
      <c r="ENM1836" s="401"/>
      <c r="ENN1836" s="401"/>
      <c r="ENO1836" s="401"/>
      <c r="ENP1836" s="401"/>
      <c r="ENQ1836" s="401"/>
      <c r="ENR1836" s="401"/>
      <c r="ENS1836" s="401"/>
      <c r="ENT1836" s="401"/>
      <c r="ENU1836" s="401"/>
      <c r="ENV1836" s="401"/>
      <c r="ENW1836" s="401"/>
      <c r="ENX1836" s="401"/>
      <c r="ENY1836" s="401"/>
      <c r="ENZ1836" s="401"/>
      <c r="EOA1836" s="401"/>
      <c r="EOB1836" s="401"/>
      <c r="EOC1836" s="401"/>
      <c r="EOD1836" s="401"/>
      <c r="EOE1836" s="401"/>
      <c r="EOF1836" s="401"/>
      <c r="EOG1836" s="401"/>
      <c r="EOH1836" s="401"/>
      <c r="EOI1836" s="401"/>
      <c r="EOJ1836" s="401"/>
      <c r="EOK1836" s="401"/>
      <c r="EOL1836" s="401"/>
      <c r="EOM1836" s="401"/>
      <c r="EON1836" s="401"/>
      <c r="EOO1836" s="401"/>
      <c r="EOP1836" s="401"/>
      <c r="EOQ1836" s="401"/>
      <c r="EOR1836" s="401"/>
      <c r="EOS1836" s="401"/>
      <c r="EOT1836" s="401"/>
      <c r="EOU1836" s="401"/>
      <c r="EOV1836" s="401"/>
      <c r="EOW1836" s="401"/>
      <c r="EOX1836" s="401"/>
      <c r="EOY1836" s="401"/>
      <c r="EOZ1836" s="401"/>
      <c r="EPA1836" s="401"/>
      <c r="EPB1836" s="401"/>
      <c r="EPC1836" s="401"/>
      <c r="EPD1836" s="401"/>
      <c r="EPE1836" s="401"/>
      <c r="EPF1836" s="401"/>
      <c r="EPG1836" s="401"/>
      <c r="EPH1836" s="401"/>
      <c r="EPI1836" s="401"/>
      <c r="EPJ1836" s="401"/>
      <c r="EPK1836" s="401"/>
      <c r="EPL1836" s="401"/>
      <c r="EPM1836" s="401"/>
      <c r="EPN1836" s="401"/>
      <c r="EPO1836" s="401"/>
      <c r="EPP1836" s="401"/>
      <c r="EPQ1836" s="401"/>
      <c r="EPR1836" s="401"/>
      <c r="EPS1836" s="401"/>
      <c r="EPT1836" s="401"/>
      <c r="EPU1836" s="401"/>
      <c r="EPV1836" s="401"/>
      <c r="EPW1836" s="401"/>
      <c r="EPX1836" s="401"/>
      <c r="EPY1836" s="401"/>
      <c r="EPZ1836" s="401"/>
      <c r="EQA1836" s="401"/>
      <c r="EQB1836" s="401"/>
      <c r="EQC1836" s="401"/>
      <c r="EQD1836" s="401"/>
      <c r="EQE1836" s="401"/>
      <c r="EQF1836" s="401"/>
      <c r="EQG1836" s="401"/>
      <c r="EQH1836" s="401"/>
      <c r="EQI1836" s="401"/>
      <c r="EQJ1836" s="401"/>
      <c r="EQK1836" s="401"/>
      <c r="EQL1836" s="401"/>
      <c r="EQM1836" s="401"/>
      <c r="EQN1836" s="401"/>
      <c r="EQO1836" s="401"/>
      <c r="EQP1836" s="401"/>
      <c r="EQQ1836" s="401"/>
      <c r="EQR1836" s="401"/>
      <c r="EQS1836" s="401"/>
      <c r="EQT1836" s="401"/>
      <c r="EQU1836" s="401"/>
      <c r="EQV1836" s="401"/>
      <c r="EQW1836" s="401"/>
      <c r="EQX1836" s="401"/>
      <c r="EQY1836" s="401"/>
      <c r="EQZ1836" s="401"/>
      <c r="ERA1836" s="401"/>
      <c r="ERB1836" s="401"/>
      <c r="ERC1836" s="401"/>
      <c r="ERD1836" s="401"/>
      <c r="ERE1836" s="401"/>
      <c r="ERF1836" s="401"/>
      <c r="ERG1836" s="401"/>
      <c r="ERH1836" s="401"/>
      <c r="ERI1836" s="401"/>
      <c r="ERJ1836" s="401"/>
      <c r="ERK1836" s="401"/>
      <c r="ERL1836" s="401"/>
      <c r="ERM1836" s="401"/>
      <c r="ERN1836" s="401"/>
      <c r="ERO1836" s="401"/>
      <c r="ERP1836" s="401"/>
      <c r="ERQ1836" s="401"/>
      <c r="ERR1836" s="401"/>
      <c r="ERS1836" s="401"/>
      <c r="ERT1836" s="401"/>
      <c r="ERU1836" s="401"/>
      <c r="ERV1836" s="401"/>
      <c r="ERW1836" s="401"/>
      <c r="ERX1836" s="401"/>
      <c r="ERY1836" s="401"/>
      <c r="ERZ1836" s="401"/>
      <c r="ESA1836" s="401"/>
      <c r="ESB1836" s="401"/>
      <c r="ESC1836" s="401"/>
      <c r="ESD1836" s="401"/>
      <c r="ESE1836" s="401"/>
      <c r="ESF1836" s="401"/>
      <c r="ESG1836" s="401"/>
      <c r="ESH1836" s="401"/>
      <c r="ESI1836" s="401"/>
      <c r="ESJ1836" s="401"/>
      <c r="ESK1836" s="401"/>
      <c r="ESL1836" s="401"/>
      <c r="ESM1836" s="401"/>
      <c r="ESN1836" s="401"/>
      <c r="ESO1836" s="401"/>
      <c r="ESP1836" s="401"/>
      <c r="ESQ1836" s="401"/>
      <c r="ESR1836" s="401"/>
      <c r="ESS1836" s="401"/>
      <c r="EST1836" s="401"/>
      <c r="ESU1836" s="401"/>
      <c r="ESV1836" s="401"/>
      <c r="ESW1836" s="401"/>
      <c r="ESX1836" s="401"/>
      <c r="ESY1836" s="401"/>
      <c r="ESZ1836" s="401"/>
      <c r="ETA1836" s="401"/>
      <c r="ETB1836" s="401"/>
      <c r="ETC1836" s="401"/>
      <c r="ETD1836" s="401"/>
      <c r="ETE1836" s="401"/>
      <c r="ETF1836" s="401"/>
      <c r="ETG1836" s="401"/>
      <c r="ETH1836" s="401"/>
      <c r="ETI1836" s="401"/>
      <c r="ETJ1836" s="401"/>
      <c r="ETK1836" s="401"/>
      <c r="ETL1836" s="401"/>
      <c r="ETM1836" s="401"/>
      <c r="ETN1836" s="401"/>
      <c r="ETO1836" s="401"/>
      <c r="ETP1836" s="401"/>
      <c r="ETQ1836" s="401"/>
      <c r="ETR1836" s="401"/>
      <c r="ETS1836" s="401"/>
      <c r="ETT1836" s="401"/>
      <c r="ETU1836" s="401"/>
      <c r="ETV1836" s="401"/>
      <c r="ETW1836" s="401"/>
      <c r="ETX1836" s="401"/>
      <c r="ETY1836" s="401"/>
      <c r="ETZ1836" s="401"/>
      <c r="EUA1836" s="401"/>
      <c r="EUB1836" s="401"/>
      <c r="EUC1836" s="401"/>
      <c r="EUD1836" s="401"/>
      <c r="EUE1836" s="401"/>
      <c r="EUF1836" s="401"/>
      <c r="EUG1836" s="401"/>
      <c r="EUH1836" s="401"/>
      <c r="EUI1836" s="401"/>
      <c r="EUJ1836" s="401"/>
      <c r="EUK1836" s="401"/>
      <c r="EUL1836" s="401"/>
      <c r="EUM1836" s="401"/>
      <c r="EUN1836" s="401"/>
      <c r="EUO1836" s="401"/>
      <c r="EUP1836" s="401"/>
      <c r="EUQ1836" s="401"/>
      <c r="EUR1836" s="401"/>
      <c r="EUS1836" s="401"/>
      <c r="EUT1836" s="401"/>
      <c r="EUU1836" s="401"/>
      <c r="EUV1836" s="401"/>
      <c r="EUW1836" s="401"/>
      <c r="EUX1836" s="401"/>
      <c r="EUY1836" s="401"/>
      <c r="EUZ1836" s="401"/>
      <c r="EVA1836" s="401"/>
      <c r="EVB1836" s="401"/>
      <c r="EVC1836" s="401"/>
      <c r="EVD1836" s="401"/>
      <c r="EVE1836" s="401"/>
      <c r="EVF1836" s="401"/>
      <c r="EVG1836" s="401"/>
      <c r="EVH1836" s="401"/>
      <c r="EVI1836" s="401"/>
      <c r="EVJ1836" s="401"/>
      <c r="EVK1836" s="401"/>
      <c r="EVL1836" s="401"/>
      <c r="EVM1836" s="401"/>
      <c r="EVN1836" s="401"/>
      <c r="EVO1836" s="401"/>
      <c r="EVP1836" s="401"/>
      <c r="EVQ1836" s="401"/>
      <c r="EVR1836" s="401"/>
      <c r="EVS1836" s="401"/>
      <c r="EVT1836" s="401"/>
      <c r="EVU1836" s="401"/>
      <c r="EVV1836" s="401"/>
      <c r="EVW1836" s="401"/>
      <c r="EVX1836" s="401"/>
      <c r="EVY1836" s="401"/>
      <c r="EVZ1836" s="401"/>
      <c r="EWA1836" s="401"/>
      <c r="EWB1836" s="401"/>
      <c r="EWC1836" s="401"/>
      <c r="EWD1836" s="401"/>
      <c r="EWE1836" s="401"/>
      <c r="EWF1836" s="401"/>
      <c r="EWG1836" s="401"/>
      <c r="EWH1836" s="401"/>
      <c r="EWI1836" s="401"/>
      <c r="EWJ1836" s="401"/>
      <c r="EWK1836" s="401"/>
      <c r="EWL1836" s="401"/>
      <c r="EWM1836" s="401"/>
      <c r="EWN1836" s="401"/>
      <c r="EWO1836" s="401"/>
      <c r="EWP1836" s="401"/>
      <c r="EWQ1836" s="401"/>
      <c r="EWR1836" s="401"/>
      <c r="EWS1836" s="401"/>
      <c r="EWT1836" s="401"/>
      <c r="EWU1836" s="401"/>
      <c r="EWV1836" s="401"/>
      <c r="EWW1836" s="401"/>
      <c r="EWX1836" s="401"/>
      <c r="EWY1836" s="401"/>
      <c r="EWZ1836" s="401"/>
      <c r="EXA1836" s="401"/>
      <c r="EXB1836" s="401"/>
      <c r="EXC1836" s="401"/>
      <c r="EXD1836" s="401"/>
      <c r="EXE1836" s="401"/>
      <c r="EXF1836" s="401"/>
      <c r="EXG1836" s="401"/>
      <c r="EXH1836" s="401"/>
      <c r="EXI1836" s="401"/>
      <c r="EXJ1836" s="401"/>
      <c r="EXK1836" s="401"/>
      <c r="EXL1836" s="401"/>
      <c r="EXM1836" s="401"/>
      <c r="EXN1836" s="401"/>
      <c r="EXO1836" s="401"/>
      <c r="EXP1836" s="401"/>
      <c r="EXQ1836" s="401"/>
      <c r="EXR1836" s="401"/>
      <c r="EXS1836" s="401"/>
      <c r="EXT1836" s="401"/>
      <c r="EXU1836" s="401"/>
      <c r="EXV1836" s="401"/>
      <c r="EXW1836" s="401"/>
      <c r="EXX1836" s="401"/>
      <c r="EXY1836" s="401"/>
      <c r="EXZ1836" s="401"/>
      <c r="EYA1836" s="401"/>
      <c r="EYB1836" s="401"/>
      <c r="EYC1836" s="401"/>
      <c r="EYD1836" s="401"/>
      <c r="EYE1836" s="401"/>
      <c r="EYF1836" s="401"/>
      <c r="EYG1836" s="401"/>
      <c r="EYH1836" s="401"/>
      <c r="EYI1836" s="401"/>
      <c r="EYJ1836" s="401"/>
      <c r="EYK1836" s="401"/>
      <c r="EYL1836" s="401"/>
      <c r="EYM1836" s="401"/>
      <c r="EYN1836" s="401"/>
      <c r="EYO1836" s="401"/>
      <c r="EYP1836" s="401"/>
      <c r="EYQ1836" s="401"/>
      <c r="EYR1836" s="401"/>
      <c r="EYS1836" s="401"/>
      <c r="EYT1836" s="401"/>
      <c r="EYU1836" s="401"/>
      <c r="EYV1836" s="401"/>
      <c r="EYW1836" s="401"/>
      <c r="EYX1836" s="401"/>
      <c r="EYY1836" s="401"/>
      <c r="EYZ1836" s="401"/>
      <c r="EZA1836" s="401"/>
      <c r="EZB1836" s="401"/>
      <c r="EZC1836" s="401"/>
      <c r="EZD1836" s="401"/>
      <c r="EZE1836" s="401"/>
      <c r="EZF1836" s="401"/>
      <c r="EZG1836" s="401"/>
      <c r="EZH1836" s="401"/>
      <c r="EZI1836" s="401"/>
      <c r="EZJ1836" s="401"/>
      <c r="EZK1836" s="401"/>
      <c r="EZL1836" s="401"/>
      <c r="EZM1836" s="401"/>
      <c r="EZN1836" s="401"/>
      <c r="EZO1836" s="401"/>
      <c r="EZP1836" s="401"/>
      <c r="EZQ1836" s="401"/>
      <c r="EZR1836" s="401"/>
      <c r="EZS1836" s="401"/>
      <c r="EZT1836" s="401"/>
      <c r="EZU1836" s="401"/>
      <c r="EZV1836" s="401"/>
      <c r="EZW1836" s="401"/>
      <c r="EZX1836" s="401"/>
      <c r="EZY1836" s="401"/>
      <c r="EZZ1836" s="401"/>
      <c r="FAA1836" s="401"/>
      <c r="FAB1836" s="401"/>
      <c r="FAC1836" s="401"/>
      <c r="FAD1836" s="401"/>
      <c r="FAE1836" s="401"/>
      <c r="FAF1836" s="401"/>
      <c r="FAG1836" s="401"/>
      <c r="FAH1836" s="401"/>
      <c r="FAI1836" s="401"/>
      <c r="FAJ1836" s="401"/>
      <c r="FAK1836" s="401"/>
      <c r="FAL1836" s="401"/>
      <c r="FAM1836" s="401"/>
      <c r="FAN1836" s="401"/>
      <c r="FAO1836" s="401"/>
      <c r="FAP1836" s="401"/>
      <c r="FAQ1836" s="401"/>
      <c r="FAR1836" s="401"/>
      <c r="FAS1836" s="401"/>
      <c r="FAT1836" s="401"/>
      <c r="FAU1836" s="401"/>
      <c r="FAV1836" s="401"/>
      <c r="FAW1836" s="401"/>
      <c r="FAX1836" s="401"/>
      <c r="FAY1836" s="401"/>
      <c r="FAZ1836" s="401"/>
      <c r="FBA1836" s="401"/>
      <c r="FBB1836" s="401"/>
      <c r="FBC1836" s="401"/>
      <c r="FBD1836" s="401"/>
      <c r="FBE1836" s="401"/>
      <c r="FBF1836" s="401"/>
      <c r="FBG1836" s="401"/>
      <c r="FBH1836" s="401"/>
      <c r="FBI1836" s="401"/>
      <c r="FBJ1836" s="401"/>
      <c r="FBK1836" s="401"/>
      <c r="FBL1836" s="401"/>
      <c r="FBM1836" s="401"/>
      <c r="FBN1836" s="401"/>
      <c r="FBO1836" s="401"/>
      <c r="FBP1836" s="401"/>
      <c r="FBQ1836" s="401"/>
      <c r="FBR1836" s="401"/>
      <c r="FBS1836" s="401"/>
      <c r="FBT1836" s="401"/>
      <c r="FBU1836" s="401"/>
      <c r="FBV1836" s="401"/>
      <c r="FBW1836" s="401"/>
      <c r="FBX1836" s="401"/>
      <c r="FBY1836" s="401"/>
      <c r="FBZ1836" s="401"/>
      <c r="FCA1836" s="401"/>
      <c r="FCB1836" s="401"/>
      <c r="FCC1836" s="401"/>
      <c r="FCD1836" s="401"/>
      <c r="FCE1836" s="401"/>
      <c r="FCF1836" s="401"/>
      <c r="FCG1836" s="401"/>
      <c r="FCH1836" s="401"/>
      <c r="FCI1836" s="401"/>
      <c r="FCJ1836" s="401"/>
      <c r="FCK1836" s="401"/>
      <c r="FCL1836" s="401"/>
      <c r="FCM1836" s="401"/>
      <c r="FCN1836" s="401"/>
      <c r="FCO1836" s="401"/>
      <c r="FCP1836" s="401"/>
      <c r="FCQ1836" s="401"/>
      <c r="FCR1836" s="401"/>
      <c r="FCS1836" s="401"/>
      <c r="FCT1836" s="401"/>
      <c r="FCU1836" s="401"/>
      <c r="FCV1836" s="401"/>
      <c r="FCW1836" s="401"/>
      <c r="FCX1836" s="401"/>
      <c r="FCY1836" s="401"/>
      <c r="FCZ1836" s="401"/>
      <c r="FDA1836" s="401"/>
      <c r="FDB1836" s="401"/>
      <c r="FDC1836" s="401"/>
      <c r="FDD1836" s="401"/>
      <c r="FDE1836" s="401"/>
      <c r="FDF1836" s="401"/>
      <c r="FDG1836" s="401"/>
      <c r="FDH1836" s="401"/>
      <c r="FDI1836" s="401"/>
      <c r="FDJ1836" s="401"/>
      <c r="FDK1836" s="401"/>
      <c r="FDL1836" s="401"/>
      <c r="FDM1836" s="401"/>
      <c r="FDN1836" s="401"/>
      <c r="FDO1836" s="401"/>
      <c r="FDP1836" s="401"/>
      <c r="FDQ1836" s="401"/>
      <c r="FDR1836" s="401"/>
      <c r="FDS1836" s="401"/>
      <c r="FDT1836" s="401"/>
      <c r="FDU1836" s="401"/>
      <c r="FDV1836" s="401"/>
      <c r="FDW1836" s="401"/>
      <c r="FDX1836" s="401"/>
      <c r="FDY1836" s="401"/>
      <c r="FDZ1836" s="401"/>
      <c r="FEA1836" s="401"/>
      <c r="FEB1836" s="401"/>
      <c r="FEC1836" s="401"/>
      <c r="FED1836" s="401"/>
      <c r="FEE1836" s="401"/>
      <c r="FEF1836" s="401"/>
      <c r="FEG1836" s="401"/>
      <c r="FEH1836" s="401"/>
      <c r="FEI1836" s="401"/>
      <c r="FEJ1836" s="401"/>
      <c r="FEK1836" s="401"/>
      <c r="FEL1836" s="401"/>
      <c r="FEM1836" s="401"/>
      <c r="FEN1836" s="401"/>
      <c r="FEO1836" s="401"/>
      <c r="FEP1836" s="401"/>
      <c r="FEQ1836" s="401"/>
      <c r="FER1836" s="401"/>
      <c r="FES1836" s="401"/>
      <c r="FET1836" s="401"/>
      <c r="FEU1836" s="401"/>
      <c r="FEV1836" s="401"/>
      <c r="FEW1836" s="401"/>
      <c r="FEX1836" s="401"/>
      <c r="FEY1836" s="401"/>
      <c r="FEZ1836" s="401"/>
      <c r="FFA1836" s="401"/>
      <c r="FFB1836" s="401"/>
      <c r="FFC1836" s="401"/>
      <c r="FFD1836" s="401"/>
      <c r="FFE1836" s="401"/>
      <c r="FFF1836" s="401"/>
      <c r="FFG1836" s="401"/>
      <c r="FFH1836" s="401"/>
      <c r="FFI1836" s="401"/>
      <c r="FFJ1836" s="401"/>
      <c r="FFK1836" s="401"/>
      <c r="FFL1836" s="401"/>
      <c r="FFM1836" s="401"/>
      <c r="FFN1836" s="401"/>
      <c r="FFO1836" s="401"/>
      <c r="FFP1836" s="401"/>
      <c r="FFQ1836" s="401"/>
      <c r="FFR1836" s="401"/>
      <c r="FFS1836" s="401"/>
      <c r="FFT1836" s="401"/>
      <c r="FFU1836" s="401"/>
      <c r="FFV1836" s="401"/>
      <c r="FFW1836" s="401"/>
      <c r="FFX1836" s="401"/>
      <c r="FFY1836" s="401"/>
      <c r="FFZ1836" s="401"/>
      <c r="FGA1836" s="401"/>
      <c r="FGB1836" s="401"/>
      <c r="FGC1836" s="401"/>
      <c r="FGD1836" s="401"/>
      <c r="FGE1836" s="401"/>
      <c r="FGF1836" s="401"/>
      <c r="FGG1836" s="401"/>
      <c r="FGH1836" s="401"/>
      <c r="FGI1836" s="401"/>
      <c r="FGJ1836" s="401"/>
      <c r="FGK1836" s="401"/>
      <c r="FGL1836" s="401"/>
      <c r="FGM1836" s="401"/>
      <c r="FGN1836" s="401"/>
      <c r="FGO1836" s="401"/>
      <c r="FGP1836" s="401"/>
      <c r="FGQ1836" s="401"/>
      <c r="FGR1836" s="401"/>
      <c r="FGS1836" s="401"/>
      <c r="FGT1836" s="401"/>
      <c r="FGU1836" s="401"/>
      <c r="FGV1836" s="401"/>
      <c r="FGW1836" s="401"/>
      <c r="FGX1836" s="401"/>
      <c r="FGY1836" s="401"/>
      <c r="FGZ1836" s="401"/>
      <c r="FHA1836" s="401"/>
      <c r="FHB1836" s="401"/>
      <c r="FHC1836" s="401"/>
      <c r="FHD1836" s="401"/>
      <c r="FHE1836" s="401"/>
      <c r="FHF1836" s="401"/>
      <c r="FHG1836" s="401"/>
      <c r="FHH1836" s="401"/>
      <c r="FHI1836" s="401"/>
      <c r="FHJ1836" s="401"/>
      <c r="FHK1836" s="401"/>
      <c r="FHL1836" s="401"/>
      <c r="FHM1836" s="401"/>
      <c r="FHN1836" s="401"/>
      <c r="FHO1836" s="401"/>
      <c r="FHP1836" s="401"/>
      <c r="FHQ1836" s="401"/>
      <c r="FHR1836" s="401"/>
      <c r="FHS1836" s="401"/>
      <c r="FHT1836" s="401"/>
      <c r="FHU1836" s="401"/>
      <c r="FHV1836" s="401"/>
      <c r="FHW1836" s="401"/>
      <c r="FHX1836" s="401"/>
      <c r="FHY1836" s="401"/>
      <c r="FHZ1836" s="401"/>
      <c r="FIA1836" s="401"/>
      <c r="FIB1836" s="401"/>
      <c r="FIC1836" s="401"/>
      <c r="FID1836" s="401"/>
      <c r="FIE1836" s="401"/>
      <c r="FIF1836" s="401"/>
      <c r="FIG1836" s="401"/>
      <c r="FIH1836" s="401"/>
      <c r="FII1836" s="401"/>
      <c r="FIJ1836" s="401"/>
      <c r="FIK1836" s="401"/>
      <c r="FIL1836" s="401"/>
      <c r="FIM1836" s="401"/>
      <c r="FIN1836" s="401"/>
      <c r="FIO1836" s="401"/>
      <c r="FIP1836" s="401"/>
      <c r="FIQ1836" s="401"/>
      <c r="FIR1836" s="401"/>
      <c r="FIS1836" s="401"/>
      <c r="FIT1836" s="401"/>
      <c r="FIU1836" s="401"/>
      <c r="FIV1836" s="401"/>
      <c r="FIW1836" s="401"/>
      <c r="FIX1836" s="401"/>
      <c r="FIY1836" s="401"/>
      <c r="FIZ1836" s="401"/>
      <c r="FJA1836" s="401"/>
      <c r="FJB1836" s="401"/>
      <c r="FJC1836" s="401"/>
      <c r="FJD1836" s="401"/>
      <c r="FJE1836" s="401"/>
      <c r="FJF1836" s="401"/>
      <c r="FJG1836" s="401"/>
      <c r="FJH1836" s="401"/>
      <c r="FJI1836" s="401"/>
      <c r="FJJ1836" s="401"/>
      <c r="FJK1836" s="401"/>
      <c r="FJL1836" s="401"/>
      <c r="FJM1836" s="401"/>
      <c r="FJN1836" s="401"/>
      <c r="FJO1836" s="401"/>
      <c r="FJP1836" s="401"/>
      <c r="FJQ1836" s="401"/>
      <c r="FJR1836" s="401"/>
      <c r="FJS1836" s="401"/>
      <c r="FJT1836" s="401"/>
      <c r="FJU1836" s="401"/>
      <c r="FJV1836" s="401"/>
      <c r="FJW1836" s="401"/>
      <c r="FJX1836" s="401"/>
      <c r="FJY1836" s="401"/>
      <c r="FJZ1836" s="401"/>
      <c r="FKA1836" s="401"/>
      <c r="FKB1836" s="401"/>
      <c r="FKC1836" s="401"/>
      <c r="FKD1836" s="401"/>
      <c r="FKE1836" s="401"/>
      <c r="FKF1836" s="401"/>
      <c r="FKG1836" s="401"/>
      <c r="FKH1836" s="401"/>
      <c r="FKI1836" s="401"/>
      <c r="FKJ1836" s="401"/>
      <c r="FKK1836" s="401"/>
      <c r="FKL1836" s="401"/>
      <c r="FKM1836" s="401"/>
      <c r="FKN1836" s="401"/>
      <c r="FKO1836" s="401"/>
      <c r="FKP1836" s="401"/>
      <c r="FKQ1836" s="401"/>
      <c r="FKR1836" s="401"/>
      <c r="FKS1836" s="401"/>
      <c r="FKT1836" s="401"/>
      <c r="FKU1836" s="401"/>
      <c r="FKV1836" s="401"/>
      <c r="FKW1836" s="401"/>
      <c r="FKX1836" s="401"/>
      <c r="FKY1836" s="401"/>
      <c r="FKZ1836" s="401"/>
      <c r="FLA1836" s="401"/>
      <c r="FLB1836" s="401"/>
      <c r="FLC1836" s="401"/>
      <c r="FLD1836" s="401"/>
      <c r="FLE1836" s="401"/>
      <c r="FLF1836" s="401"/>
      <c r="FLG1836" s="401"/>
      <c r="FLH1836" s="401"/>
      <c r="FLI1836" s="401"/>
      <c r="FLJ1836" s="401"/>
      <c r="FLK1836" s="401"/>
      <c r="FLL1836" s="401"/>
      <c r="FLM1836" s="401"/>
      <c r="FLN1836" s="401"/>
      <c r="FLO1836" s="401"/>
      <c r="FLP1836" s="401"/>
      <c r="FLQ1836" s="401"/>
      <c r="FLR1836" s="401"/>
      <c r="FLS1836" s="401"/>
      <c r="FLT1836" s="401"/>
      <c r="FLU1836" s="401"/>
      <c r="FLV1836" s="401"/>
      <c r="FLW1836" s="401"/>
      <c r="FLX1836" s="401"/>
      <c r="FLY1836" s="401"/>
      <c r="FLZ1836" s="401"/>
      <c r="FMA1836" s="401"/>
      <c r="FMB1836" s="401"/>
      <c r="FMC1836" s="401"/>
      <c r="FMD1836" s="401"/>
      <c r="FME1836" s="401"/>
      <c r="FMF1836" s="401"/>
      <c r="FMG1836" s="401"/>
      <c r="FMH1836" s="401"/>
      <c r="FMI1836" s="401"/>
      <c r="FMJ1836" s="401"/>
      <c r="FMK1836" s="401"/>
      <c r="FML1836" s="401"/>
      <c r="FMM1836" s="401"/>
      <c r="FMN1836" s="401"/>
      <c r="FMO1836" s="401"/>
      <c r="FMP1836" s="401"/>
      <c r="FMQ1836" s="401"/>
      <c r="FMR1836" s="401"/>
      <c r="FMS1836" s="401"/>
      <c r="FMT1836" s="401"/>
      <c r="FMU1836" s="401"/>
      <c r="FMV1836" s="401"/>
      <c r="FMW1836" s="401"/>
      <c r="FMX1836" s="401"/>
      <c r="FMY1836" s="401"/>
      <c r="FMZ1836" s="401"/>
      <c r="FNA1836" s="401"/>
      <c r="FNB1836" s="401"/>
      <c r="FNC1836" s="401"/>
      <c r="FND1836" s="401"/>
      <c r="FNE1836" s="401"/>
      <c r="FNF1836" s="401"/>
      <c r="FNG1836" s="401"/>
      <c r="FNH1836" s="401"/>
      <c r="FNI1836" s="401"/>
      <c r="FNJ1836" s="401"/>
      <c r="FNK1836" s="401"/>
      <c r="FNL1836" s="401"/>
      <c r="FNM1836" s="401"/>
      <c r="FNN1836" s="401"/>
      <c r="FNO1836" s="401"/>
      <c r="FNP1836" s="401"/>
      <c r="FNQ1836" s="401"/>
      <c r="FNR1836" s="401"/>
      <c r="FNS1836" s="401"/>
      <c r="FNT1836" s="401"/>
      <c r="FNU1836" s="401"/>
      <c r="FNV1836" s="401"/>
      <c r="FNW1836" s="401"/>
      <c r="FNX1836" s="401"/>
      <c r="FNY1836" s="401"/>
      <c r="FNZ1836" s="401"/>
      <c r="FOA1836" s="401"/>
      <c r="FOB1836" s="401"/>
      <c r="FOC1836" s="401"/>
      <c r="FOD1836" s="401"/>
      <c r="FOE1836" s="401"/>
      <c r="FOF1836" s="401"/>
      <c r="FOG1836" s="401"/>
      <c r="FOH1836" s="401"/>
      <c r="FOI1836" s="401"/>
      <c r="FOJ1836" s="401"/>
      <c r="FOK1836" s="401"/>
      <c r="FOL1836" s="401"/>
      <c r="FOM1836" s="401"/>
      <c r="FON1836" s="401"/>
      <c r="FOO1836" s="401"/>
      <c r="FOP1836" s="401"/>
      <c r="FOQ1836" s="401"/>
      <c r="FOR1836" s="401"/>
      <c r="FOS1836" s="401"/>
      <c r="FOT1836" s="401"/>
      <c r="FOU1836" s="401"/>
      <c r="FOV1836" s="401"/>
      <c r="FOW1836" s="401"/>
      <c r="FOX1836" s="401"/>
      <c r="FOY1836" s="401"/>
      <c r="FOZ1836" s="401"/>
      <c r="FPA1836" s="401"/>
      <c r="FPB1836" s="401"/>
      <c r="FPC1836" s="401"/>
      <c r="FPD1836" s="401"/>
      <c r="FPE1836" s="401"/>
      <c r="FPF1836" s="401"/>
      <c r="FPG1836" s="401"/>
      <c r="FPH1836" s="401"/>
      <c r="FPI1836" s="401"/>
      <c r="FPJ1836" s="401"/>
      <c r="FPK1836" s="401"/>
      <c r="FPL1836" s="401"/>
      <c r="FPM1836" s="401"/>
      <c r="FPN1836" s="401"/>
      <c r="FPO1836" s="401"/>
      <c r="FPP1836" s="401"/>
      <c r="FPQ1836" s="401"/>
      <c r="FPR1836" s="401"/>
      <c r="FPS1836" s="401"/>
      <c r="FPT1836" s="401"/>
      <c r="FPU1836" s="401"/>
      <c r="FPV1836" s="401"/>
      <c r="FPW1836" s="401"/>
      <c r="FPX1836" s="401"/>
      <c r="FPY1836" s="401"/>
      <c r="FPZ1836" s="401"/>
      <c r="FQA1836" s="401"/>
      <c r="FQB1836" s="401"/>
      <c r="FQC1836" s="401"/>
      <c r="FQD1836" s="401"/>
      <c r="FQE1836" s="401"/>
      <c r="FQF1836" s="401"/>
      <c r="FQG1836" s="401"/>
      <c r="FQH1836" s="401"/>
      <c r="FQI1836" s="401"/>
      <c r="FQJ1836" s="401"/>
      <c r="FQK1836" s="401"/>
      <c r="FQL1836" s="401"/>
      <c r="FQM1836" s="401"/>
      <c r="FQN1836" s="401"/>
      <c r="FQO1836" s="401"/>
      <c r="FQP1836" s="401"/>
      <c r="FQQ1836" s="401"/>
      <c r="FQR1836" s="401"/>
      <c r="FQS1836" s="401"/>
      <c r="FQT1836" s="401"/>
      <c r="FQU1836" s="401"/>
      <c r="FQV1836" s="401"/>
      <c r="FQW1836" s="401"/>
      <c r="FQX1836" s="401"/>
      <c r="FQY1836" s="401"/>
      <c r="FQZ1836" s="401"/>
      <c r="FRA1836" s="401"/>
      <c r="FRB1836" s="401"/>
      <c r="FRC1836" s="401"/>
      <c r="FRD1836" s="401"/>
      <c r="FRE1836" s="401"/>
      <c r="FRF1836" s="401"/>
      <c r="FRG1836" s="401"/>
      <c r="FRH1836" s="401"/>
      <c r="FRI1836" s="401"/>
      <c r="FRJ1836" s="401"/>
      <c r="FRK1836" s="401"/>
      <c r="FRL1836" s="401"/>
      <c r="FRM1836" s="401"/>
      <c r="FRN1836" s="401"/>
      <c r="FRO1836" s="401"/>
      <c r="FRP1836" s="401"/>
      <c r="FRQ1836" s="401"/>
      <c r="FRR1836" s="401"/>
      <c r="FRS1836" s="401"/>
      <c r="FRT1836" s="401"/>
      <c r="FRU1836" s="401"/>
      <c r="FRV1836" s="401"/>
      <c r="FRW1836" s="401"/>
      <c r="FRX1836" s="401"/>
      <c r="FRY1836" s="401"/>
      <c r="FRZ1836" s="401"/>
      <c r="FSA1836" s="401"/>
      <c r="FSB1836" s="401"/>
      <c r="FSC1836" s="401"/>
      <c r="FSD1836" s="401"/>
      <c r="FSE1836" s="401"/>
      <c r="FSF1836" s="401"/>
      <c r="FSG1836" s="401"/>
      <c r="FSH1836" s="401"/>
      <c r="FSI1836" s="401"/>
      <c r="FSJ1836" s="401"/>
      <c r="FSK1836" s="401"/>
      <c r="FSL1836" s="401"/>
      <c r="FSM1836" s="401"/>
      <c r="FSN1836" s="401"/>
      <c r="FSO1836" s="401"/>
      <c r="FSP1836" s="401"/>
      <c r="FSQ1836" s="401"/>
      <c r="FSR1836" s="401"/>
      <c r="FSS1836" s="401"/>
      <c r="FST1836" s="401"/>
      <c r="FSU1836" s="401"/>
      <c r="FSV1836" s="401"/>
      <c r="FSW1836" s="401"/>
      <c r="FSX1836" s="401"/>
      <c r="FSY1836" s="401"/>
      <c r="FSZ1836" s="401"/>
      <c r="FTA1836" s="401"/>
      <c r="FTB1836" s="401"/>
      <c r="FTC1836" s="401"/>
      <c r="FTD1836" s="401"/>
      <c r="FTE1836" s="401"/>
      <c r="FTF1836" s="401"/>
      <c r="FTG1836" s="401"/>
      <c r="FTH1836" s="401"/>
      <c r="FTI1836" s="401"/>
      <c r="FTJ1836" s="401"/>
      <c r="FTK1836" s="401"/>
      <c r="FTL1836" s="401"/>
      <c r="FTM1836" s="401"/>
      <c r="FTN1836" s="401"/>
      <c r="FTO1836" s="401"/>
      <c r="FTP1836" s="401"/>
      <c r="FTQ1836" s="401"/>
      <c r="FTR1836" s="401"/>
      <c r="FTS1836" s="401"/>
      <c r="FTT1836" s="401"/>
      <c r="FTU1836" s="401"/>
      <c r="FTV1836" s="401"/>
      <c r="FTW1836" s="401"/>
      <c r="FTX1836" s="401"/>
      <c r="FTY1836" s="401"/>
      <c r="FTZ1836" s="401"/>
      <c r="FUA1836" s="401"/>
      <c r="FUB1836" s="401"/>
      <c r="FUC1836" s="401"/>
      <c r="FUD1836" s="401"/>
      <c r="FUE1836" s="401"/>
      <c r="FUF1836" s="401"/>
      <c r="FUG1836" s="401"/>
      <c r="FUH1836" s="401"/>
      <c r="FUI1836" s="401"/>
      <c r="FUJ1836" s="401"/>
      <c r="FUK1836" s="401"/>
      <c r="FUL1836" s="401"/>
      <c r="FUM1836" s="401"/>
      <c r="FUN1836" s="401"/>
      <c r="FUO1836" s="401"/>
      <c r="FUP1836" s="401"/>
      <c r="FUQ1836" s="401"/>
      <c r="FUR1836" s="401"/>
      <c r="FUS1836" s="401"/>
      <c r="FUT1836" s="401"/>
      <c r="FUU1836" s="401"/>
      <c r="FUV1836" s="401"/>
      <c r="FUW1836" s="401"/>
      <c r="FUX1836" s="401"/>
      <c r="FUY1836" s="401"/>
      <c r="FUZ1836" s="401"/>
      <c r="FVA1836" s="401"/>
      <c r="FVB1836" s="401"/>
      <c r="FVC1836" s="401"/>
      <c r="FVD1836" s="401"/>
      <c r="FVE1836" s="401"/>
      <c r="FVF1836" s="401"/>
      <c r="FVG1836" s="401"/>
      <c r="FVH1836" s="401"/>
      <c r="FVI1836" s="401"/>
      <c r="FVJ1836" s="401"/>
      <c r="FVK1836" s="401"/>
      <c r="FVL1836" s="401"/>
      <c r="FVM1836" s="401"/>
      <c r="FVN1836" s="401"/>
      <c r="FVO1836" s="401"/>
      <c r="FVP1836" s="401"/>
      <c r="FVQ1836" s="401"/>
      <c r="FVR1836" s="401"/>
      <c r="FVS1836" s="401"/>
      <c r="FVT1836" s="401"/>
      <c r="FVU1836" s="401"/>
      <c r="FVV1836" s="401"/>
      <c r="FVW1836" s="401"/>
      <c r="FVX1836" s="401"/>
      <c r="FVY1836" s="401"/>
      <c r="FVZ1836" s="401"/>
      <c r="FWA1836" s="401"/>
      <c r="FWB1836" s="401"/>
      <c r="FWC1836" s="401"/>
      <c r="FWD1836" s="401"/>
      <c r="FWE1836" s="401"/>
      <c r="FWF1836" s="401"/>
      <c r="FWG1836" s="401"/>
      <c r="FWH1836" s="401"/>
      <c r="FWI1836" s="401"/>
      <c r="FWJ1836" s="401"/>
      <c r="FWK1836" s="401"/>
      <c r="FWL1836" s="401"/>
      <c r="FWM1836" s="401"/>
      <c r="FWN1836" s="401"/>
      <c r="FWO1836" s="401"/>
      <c r="FWP1836" s="401"/>
      <c r="FWQ1836" s="401"/>
      <c r="FWR1836" s="401"/>
      <c r="FWS1836" s="401"/>
      <c r="FWT1836" s="401"/>
      <c r="FWU1836" s="401"/>
      <c r="FWV1836" s="401"/>
      <c r="FWW1836" s="401"/>
      <c r="FWX1836" s="401"/>
      <c r="FWY1836" s="401"/>
      <c r="FWZ1836" s="401"/>
      <c r="FXA1836" s="401"/>
      <c r="FXB1836" s="401"/>
      <c r="FXC1836" s="401"/>
      <c r="FXD1836" s="401"/>
      <c r="FXE1836" s="401"/>
      <c r="FXF1836" s="401"/>
      <c r="FXG1836" s="401"/>
      <c r="FXH1836" s="401"/>
      <c r="FXI1836" s="401"/>
      <c r="FXJ1836" s="401"/>
      <c r="FXK1836" s="401"/>
      <c r="FXL1836" s="401"/>
      <c r="FXM1836" s="401"/>
      <c r="FXN1836" s="401"/>
      <c r="FXO1836" s="401"/>
      <c r="FXP1836" s="401"/>
      <c r="FXQ1836" s="401"/>
      <c r="FXR1836" s="401"/>
      <c r="FXS1836" s="401"/>
      <c r="FXT1836" s="401"/>
      <c r="FXU1836" s="401"/>
      <c r="FXV1836" s="401"/>
      <c r="FXW1836" s="401"/>
      <c r="FXX1836" s="401"/>
      <c r="FXY1836" s="401"/>
      <c r="FXZ1836" s="401"/>
      <c r="FYA1836" s="401"/>
      <c r="FYB1836" s="401"/>
      <c r="FYC1836" s="401"/>
      <c r="FYD1836" s="401"/>
      <c r="FYE1836" s="401"/>
      <c r="FYF1836" s="401"/>
      <c r="FYG1836" s="401"/>
      <c r="FYH1836" s="401"/>
      <c r="FYI1836" s="401"/>
      <c r="FYJ1836" s="401"/>
      <c r="FYK1836" s="401"/>
      <c r="FYL1836" s="401"/>
      <c r="FYM1836" s="401"/>
      <c r="FYN1836" s="401"/>
      <c r="FYO1836" s="401"/>
      <c r="FYP1836" s="401"/>
      <c r="FYQ1836" s="401"/>
      <c r="FYR1836" s="401"/>
      <c r="FYS1836" s="401"/>
      <c r="FYT1836" s="401"/>
      <c r="FYU1836" s="401"/>
      <c r="FYV1836" s="401"/>
      <c r="FYW1836" s="401"/>
      <c r="FYX1836" s="401"/>
      <c r="FYY1836" s="401"/>
      <c r="FYZ1836" s="401"/>
      <c r="FZA1836" s="401"/>
      <c r="FZB1836" s="401"/>
      <c r="FZC1836" s="401"/>
      <c r="FZD1836" s="401"/>
      <c r="FZE1836" s="401"/>
      <c r="FZF1836" s="401"/>
      <c r="FZG1836" s="401"/>
      <c r="FZH1836" s="401"/>
      <c r="FZI1836" s="401"/>
      <c r="FZJ1836" s="401"/>
      <c r="FZK1836" s="401"/>
      <c r="FZL1836" s="401"/>
      <c r="FZM1836" s="401"/>
      <c r="FZN1836" s="401"/>
      <c r="FZO1836" s="401"/>
      <c r="FZP1836" s="401"/>
      <c r="FZQ1836" s="401"/>
      <c r="FZR1836" s="401"/>
      <c r="FZS1836" s="401"/>
      <c r="FZT1836" s="401"/>
      <c r="FZU1836" s="401"/>
      <c r="FZV1836" s="401"/>
      <c r="FZW1836" s="401"/>
      <c r="FZX1836" s="401"/>
      <c r="FZY1836" s="401"/>
      <c r="FZZ1836" s="401"/>
      <c r="GAA1836" s="401"/>
      <c r="GAB1836" s="401"/>
      <c r="GAC1836" s="401"/>
      <c r="GAD1836" s="401"/>
      <c r="GAE1836" s="401"/>
      <c r="GAF1836" s="401"/>
      <c r="GAG1836" s="401"/>
      <c r="GAH1836" s="401"/>
      <c r="GAI1836" s="401"/>
      <c r="GAJ1836" s="401"/>
      <c r="GAK1836" s="401"/>
      <c r="GAL1836" s="401"/>
      <c r="GAM1836" s="401"/>
      <c r="GAN1836" s="401"/>
      <c r="GAO1836" s="401"/>
      <c r="GAP1836" s="401"/>
      <c r="GAQ1836" s="401"/>
      <c r="GAR1836" s="401"/>
      <c r="GAS1836" s="401"/>
      <c r="GAT1836" s="401"/>
      <c r="GAU1836" s="401"/>
      <c r="GAV1836" s="401"/>
      <c r="GAW1836" s="401"/>
      <c r="GAX1836" s="401"/>
      <c r="GAY1836" s="401"/>
      <c r="GAZ1836" s="401"/>
      <c r="GBA1836" s="401"/>
      <c r="GBB1836" s="401"/>
      <c r="GBC1836" s="401"/>
      <c r="GBD1836" s="401"/>
      <c r="GBE1836" s="401"/>
      <c r="GBF1836" s="401"/>
      <c r="GBG1836" s="401"/>
      <c r="GBH1836" s="401"/>
      <c r="GBI1836" s="401"/>
      <c r="GBJ1836" s="401"/>
      <c r="GBK1836" s="401"/>
      <c r="GBL1836" s="401"/>
      <c r="GBM1836" s="401"/>
      <c r="GBN1836" s="401"/>
      <c r="GBO1836" s="401"/>
      <c r="GBP1836" s="401"/>
      <c r="GBQ1836" s="401"/>
      <c r="GBR1836" s="401"/>
      <c r="GBS1836" s="401"/>
      <c r="GBT1836" s="401"/>
      <c r="GBU1836" s="401"/>
      <c r="GBV1836" s="401"/>
      <c r="GBW1836" s="401"/>
      <c r="GBX1836" s="401"/>
      <c r="GBY1836" s="401"/>
      <c r="GBZ1836" s="401"/>
      <c r="GCA1836" s="401"/>
      <c r="GCB1836" s="401"/>
      <c r="GCC1836" s="401"/>
      <c r="GCD1836" s="401"/>
      <c r="GCE1836" s="401"/>
      <c r="GCF1836" s="401"/>
      <c r="GCG1836" s="401"/>
      <c r="GCH1836" s="401"/>
      <c r="GCI1836" s="401"/>
      <c r="GCJ1836" s="401"/>
      <c r="GCK1836" s="401"/>
      <c r="GCL1836" s="401"/>
      <c r="GCM1836" s="401"/>
      <c r="GCN1836" s="401"/>
      <c r="GCO1836" s="401"/>
      <c r="GCP1836" s="401"/>
      <c r="GCQ1836" s="401"/>
      <c r="GCR1836" s="401"/>
      <c r="GCS1836" s="401"/>
      <c r="GCT1836" s="401"/>
      <c r="GCU1836" s="401"/>
      <c r="GCV1836" s="401"/>
      <c r="GCW1836" s="401"/>
      <c r="GCX1836" s="401"/>
      <c r="GCY1836" s="401"/>
      <c r="GCZ1836" s="401"/>
      <c r="GDA1836" s="401"/>
      <c r="GDB1836" s="401"/>
      <c r="GDC1836" s="401"/>
      <c r="GDD1836" s="401"/>
      <c r="GDE1836" s="401"/>
      <c r="GDF1836" s="401"/>
      <c r="GDG1836" s="401"/>
      <c r="GDH1836" s="401"/>
      <c r="GDI1836" s="401"/>
      <c r="GDJ1836" s="401"/>
      <c r="GDK1836" s="401"/>
      <c r="GDL1836" s="401"/>
      <c r="GDM1836" s="401"/>
      <c r="GDN1836" s="401"/>
      <c r="GDO1836" s="401"/>
      <c r="GDP1836" s="401"/>
      <c r="GDQ1836" s="401"/>
      <c r="GDR1836" s="401"/>
      <c r="GDS1836" s="401"/>
      <c r="GDT1836" s="401"/>
      <c r="GDU1836" s="401"/>
      <c r="GDV1836" s="401"/>
      <c r="GDW1836" s="401"/>
      <c r="GDX1836" s="401"/>
      <c r="GDY1836" s="401"/>
      <c r="GDZ1836" s="401"/>
      <c r="GEA1836" s="401"/>
      <c r="GEB1836" s="401"/>
      <c r="GEC1836" s="401"/>
      <c r="GED1836" s="401"/>
      <c r="GEE1836" s="401"/>
      <c r="GEF1836" s="401"/>
      <c r="GEG1836" s="401"/>
      <c r="GEH1836" s="401"/>
      <c r="GEI1836" s="401"/>
      <c r="GEJ1836" s="401"/>
      <c r="GEK1836" s="401"/>
      <c r="GEL1836" s="401"/>
      <c r="GEM1836" s="401"/>
      <c r="GEN1836" s="401"/>
      <c r="GEO1836" s="401"/>
      <c r="GEP1836" s="401"/>
      <c r="GEQ1836" s="401"/>
      <c r="GER1836" s="401"/>
      <c r="GES1836" s="401"/>
      <c r="GET1836" s="401"/>
      <c r="GEU1836" s="401"/>
      <c r="GEV1836" s="401"/>
      <c r="GEW1836" s="401"/>
      <c r="GEX1836" s="401"/>
      <c r="GEY1836" s="401"/>
      <c r="GEZ1836" s="401"/>
      <c r="GFA1836" s="401"/>
      <c r="GFB1836" s="401"/>
      <c r="GFC1836" s="401"/>
      <c r="GFD1836" s="401"/>
      <c r="GFE1836" s="401"/>
      <c r="GFF1836" s="401"/>
      <c r="GFG1836" s="401"/>
      <c r="GFH1836" s="401"/>
      <c r="GFI1836" s="401"/>
      <c r="GFJ1836" s="401"/>
      <c r="GFK1836" s="401"/>
      <c r="GFL1836" s="401"/>
      <c r="GFM1836" s="401"/>
      <c r="GFN1836" s="401"/>
      <c r="GFO1836" s="401"/>
      <c r="GFP1836" s="401"/>
      <c r="GFQ1836" s="401"/>
      <c r="GFR1836" s="401"/>
      <c r="GFS1836" s="401"/>
      <c r="GFT1836" s="401"/>
      <c r="GFU1836" s="401"/>
      <c r="GFV1836" s="401"/>
      <c r="GFW1836" s="401"/>
      <c r="GFX1836" s="401"/>
      <c r="GFY1836" s="401"/>
      <c r="GFZ1836" s="401"/>
      <c r="GGA1836" s="401"/>
      <c r="GGB1836" s="401"/>
      <c r="GGC1836" s="401"/>
      <c r="GGD1836" s="401"/>
      <c r="GGE1836" s="401"/>
      <c r="GGF1836" s="401"/>
      <c r="GGG1836" s="401"/>
      <c r="GGH1836" s="401"/>
      <c r="GGI1836" s="401"/>
      <c r="GGJ1836" s="401"/>
      <c r="GGK1836" s="401"/>
      <c r="GGL1836" s="401"/>
      <c r="GGM1836" s="401"/>
      <c r="GGN1836" s="401"/>
      <c r="GGO1836" s="401"/>
      <c r="GGP1836" s="401"/>
      <c r="GGQ1836" s="401"/>
      <c r="GGR1836" s="401"/>
      <c r="GGS1836" s="401"/>
      <c r="GGT1836" s="401"/>
      <c r="GGU1836" s="401"/>
      <c r="GGV1836" s="401"/>
      <c r="GGW1836" s="401"/>
      <c r="GGX1836" s="401"/>
      <c r="GGY1836" s="401"/>
      <c r="GGZ1836" s="401"/>
      <c r="GHA1836" s="401"/>
      <c r="GHB1836" s="401"/>
      <c r="GHC1836" s="401"/>
      <c r="GHD1836" s="401"/>
      <c r="GHE1836" s="401"/>
      <c r="GHF1836" s="401"/>
      <c r="GHG1836" s="401"/>
      <c r="GHH1836" s="401"/>
      <c r="GHI1836" s="401"/>
      <c r="GHJ1836" s="401"/>
      <c r="GHK1836" s="401"/>
      <c r="GHL1836" s="401"/>
      <c r="GHM1836" s="401"/>
      <c r="GHN1836" s="401"/>
      <c r="GHO1836" s="401"/>
      <c r="GHP1836" s="401"/>
      <c r="GHQ1836" s="401"/>
      <c r="GHR1836" s="401"/>
      <c r="GHS1836" s="401"/>
      <c r="GHT1836" s="401"/>
      <c r="GHU1836" s="401"/>
      <c r="GHV1836" s="401"/>
      <c r="GHW1836" s="401"/>
      <c r="GHX1836" s="401"/>
      <c r="GHY1836" s="401"/>
      <c r="GHZ1836" s="401"/>
      <c r="GIA1836" s="401"/>
      <c r="GIB1836" s="401"/>
      <c r="GIC1836" s="401"/>
      <c r="GID1836" s="401"/>
      <c r="GIE1836" s="401"/>
      <c r="GIF1836" s="401"/>
      <c r="GIG1836" s="401"/>
      <c r="GIH1836" s="401"/>
      <c r="GII1836" s="401"/>
      <c r="GIJ1836" s="401"/>
      <c r="GIK1836" s="401"/>
      <c r="GIL1836" s="401"/>
      <c r="GIM1836" s="401"/>
      <c r="GIN1836" s="401"/>
      <c r="GIO1836" s="401"/>
      <c r="GIP1836" s="401"/>
      <c r="GIQ1836" s="401"/>
      <c r="GIR1836" s="401"/>
      <c r="GIS1836" s="401"/>
      <c r="GIT1836" s="401"/>
      <c r="GIU1836" s="401"/>
      <c r="GIV1836" s="401"/>
      <c r="GIW1836" s="401"/>
      <c r="GIX1836" s="401"/>
      <c r="GIY1836" s="401"/>
      <c r="GIZ1836" s="401"/>
      <c r="GJA1836" s="401"/>
      <c r="GJB1836" s="401"/>
      <c r="GJC1836" s="401"/>
      <c r="GJD1836" s="401"/>
      <c r="GJE1836" s="401"/>
      <c r="GJF1836" s="401"/>
      <c r="GJG1836" s="401"/>
      <c r="GJH1836" s="401"/>
      <c r="GJI1836" s="401"/>
      <c r="GJJ1836" s="401"/>
      <c r="GJK1836" s="401"/>
      <c r="GJL1836" s="401"/>
      <c r="GJM1836" s="401"/>
      <c r="GJN1836" s="401"/>
      <c r="GJO1836" s="401"/>
      <c r="GJP1836" s="401"/>
      <c r="GJQ1836" s="401"/>
      <c r="GJR1836" s="401"/>
      <c r="GJS1836" s="401"/>
      <c r="GJT1836" s="401"/>
      <c r="GJU1836" s="401"/>
      <c r="GJV1836" s="401"/>
      <c r="GJW1836" s="401"/>
      <c r="GJX1836" s="401"/>
      <c r="GJY1836" s="401"/>
      <c r="GJZ1836" s="401"/>
      <c r="GKA1836" s="401"/>
      <c r="GKB1836" s="401"/>
      <c r="GKC1836" s="401"/>
      <c r="GKD1836" s="401"/>
      <c r="GKE1836" s="401"/>
      <c r="GKF1836" s="401"/>
      <c r="GKG1836" s="401"/>
      <c r="GKH1836" s="401"/>
      <c r="GKI1836" s="401"/>
      <c r="GKJ1836" s="401"/>
      <c r="GKK1836" s="401"/>
      <c r="GKL1836" s="401"/>
      <c r="GKM1836" s="401"/>
      <c r="GKN1836" s="401"/>
      <c r="GKO1836" s="401"/>
      <c r="GKP1836" s="401"/>
      <c r="GKQ1836" s="401"/>
      <c r="GKR1836" s="401"/>
      <c r="GKS1836" s="401"/>
      <c r="GKT1836" s="401"/>
      <c r="GKU1836" s="401"/>
      <c r="GKV1836" s="401"/>
      <c r="GKW1836" s="401"/>
      <c r="GKX1836" s="401"/>
      <c r="GKY1836" s="401"/>
      <c r="GKZ1836" s="401"/>
      <c r="GLA1836" s="401"/>
      <c r="GLB1836" s="401"/>
      <c r="GLC1836" s="401"/>
      <c r="GLD1836" s="401"/>
      <c r="GLE1836" s="401"/>
      <c r="GLF1836" s="401"/>
      <c r="GLG1836" s="401"/>
      <c r="GLH1836" s="401"/>
      <c r="GLI1836" s="401"/>
      <c r="GLJ1836" s="401"/>
      <c r="GLK1836" s="401"/>
      <c r="GLL1836" s="401"/>
      <c r="GLM1836" s="401"/>
      <c r="GLN1836" s="401"/>
      <c r="GLO1836" s="401"/>
      <c r="GLP1836" s="401"/>
      <c r="GLQ1836" s="401"/>
      <c r="GLR1836" s="401"/>
      <c r="GLS1836" s="401"/>
      <c r="GLT1836" s="401"/>
      <c r="GLU1836" s="401"/>
      <c r="GLV1836" s="401"/>
      <c r="GLW1836" s="401"/>
      <c r="GLX1836" s="401"/>
      <c r="GLY1836" s="401"/>
      <c r="GLZ1836" s="401"/>
      <c r="GMA1836" s="401"/>
      <c r="GMB1836" s="401"/>
      <c r="GMC1836" s="401"/>
      <c r="GMD1836" s="401"/>
      <c r="GME1836" s="401"/>
      <c r="GMF1836" s="401"/>
      <c r="GMG1836" s="401"/>
      <c r="GMH1836" s="401"/>
      <c r="GMI1836" s="401"/>
      <c r="GMJ1836" s="401"/>
      <c r="GMK1836" s="401"/>
      <c r="GML1836" s="401"/>
      <c r="GMM1836" s="401"/>
      <c r="GMN1836" s="401"/>
      <c r="GMO1836" s="401"/>
      <c r="GMP1836" s="401"/>
      <c r="GMQ1836" s="401"/>
      <c r="GMR1836" s="401"/>
      <c r="GMS1836" s="401"/>
      <c r="GMT1836" s="401"/>
      <c r="GMU1836" s="401"/>
      <c r="GMV1836" s="401"/>
      <c r="GMW1836" s="401"/>
      <c r="GMX1836" s="401"/>
      <c r="GMY1836" s="401"/>
      <c r="GMZ1836" s="401"/>
      <c r="GNA1836" s="401"/>
      <c r="GNB1836" s="401"/>
      <c r="GNC1836" s="401"/>
      <c r="GND1836" s="401"/>
      <c r="GNE1836" s="401"/>
      <c r="GNF1836" s="401"/>
      <c r="GNG1836" s="401"/>
      <c r="GNH1836" s="401"/>
      <c r="GNI1836" s="401"/>
      <c r="GNJ1836" s="401"/>
      <c r="GNK1836" s="401"/>
      <c r="GNL1836" s="401"/>
      <c r="GNM1836" s="401"/>
      <c r="GNN1836" s="401"/>
      <c r="GNO1836" s="401"/>
      <c r="GNP1836" s="401"/>
      <c r="GNQ1836" s="401"/>
      <c r="GNR1836" s="401"/>
      <c r="GNS1836" s="401"/>
      <c r="GNT1836" s="401"/>
      <c r="GNU1836" s="401"/>
      <c r="GNV1836" s="401"/>
      <c r="GNW1836" s="401"/>
      <c r="GNX1836" s="401"/>
      <c r="GNY1836" s="401"/>
      <c r="GNZ1836" s="401"/>
      <c r="GOA1836" s="401"/>
      <c r="GOB1836" s="401"/>
      <c r="GOC1836" s="401"/>
      <c r="GOD1836" s="401"/>
      <c r="GOE1836" s="401"/>
      <c r="GOF1836" s="401"/>
      <c r="GOG1836" s="401"/>
      <c r="GOH1836" s="401"/>
      <c r="GOI1836" s="401"/>
      <c r="GOJ1836" s="401"/>
      <c r="GOK1836" s="401"/>
      <c r="GOL1836" s="401"/>
      <c r="GOM1836" s="401"/>
      <c r="GON1836" s="401"/>
      <c r="GOO1836" s="401"/>
      <c r="GOP1836" s="401"/>
      <c r="GOQ1836" s="401"/>
      <c r="GOR1836" s="401"/>
      <c r="GOS1836" s="401"/>
      <c r="GOT1836" s="401"/>
      <c r="GOU1836" s="401"/>
      <c r="GOV1836" s="401"/>
      <c r="GOW1836" s="401"/>
      <c r="GOX1836" s="401"/>
      <c r="GOY1836" s="401"/>
      <c r="GOZ1836" s="401"/>
      <c r="GPA1836" s="401"/>
      <c r="GPB1836" s="401"/>
      <c r="GPC1836" s="401"/>
      <c r="GPD1836" s="401"/>
      <c r="GPE1836" s="401"/>
      <c r="GPF1836" s="401"/>
      <c r="GPG1836" s="401"/>
      <c r="GPH1836" s="401"/>
      <c r="GPI1836" s="401"/>
      <c r="GPJ1836" s="401"/>
      <c r="GPK1836" s="401"/>
      <c r="GPL1836" s="401"/>
      <c r="GPM1836" s="401"/>
      <c r="GPN1836" s="401"/>
      <c r="GPO1836" s="401"/>
      <c r="GPP1836" s="401"/>
      <c r="GPQ1836" s="401"/>
      <c r="GPR1836" s="401"/>
      <c r="GPS1836" s="401"/>
      <c r="GPT1836" s="401"/>
      <c r="GPU1836" s="401"/>
      <c r="GPV1836" s="401"/>
      <c r="GPW1836" s="401"/>
      <c r="GPX1836" s="401"/>
      <c r="GPY1836" s="401"/>
      <c r="GPZ1836" s="401"/>
      <c r="GQA1836" s="401"/>
      <c r="GQB1836" s="401"/>
      <c r="GQC1836" s="401"/>
      <c r="GQD1836" s="401"/>
      <c r="GQE1836" s="401"/>
      <c r="GQF1836" s="401"/>
      <c r="GQG1836" s="401"/>
      <c r="GQH1836" s="401"/>
      <c r="GQI1836" s="401"/>
      <c r="GQJ1836" s="401"/>
      <c r="GQK1836" s="401"/>
      <c r="GQL1836" s="401"/>
      <c r="GQM1836" s="401"/>
      <c r="GQN1836" s="401"/>
      <c r="GQO1836" s="401"/>
      <c r="GQP1836" s="401"/>
      <c r="GQQ1836" s="401"/>
      <c r="GQR1836" s="401"/>
      <c r="GQS1836" s="401"/>
      <c r="GQT1836" s="401"/>
      <c r="GQU1836" s="401"/>
      <c r="GQV1836" s="401"/>
      <c r="GQW1836" s="401"/>
      <c r="GQX1836" s="401"/>
      <c r="GQY1836" s="401"/>
      <c r="GQZ1836" s="401"/>
      <c r="GRA1836" s="401"/>
      <c r="GRB1836" s="401"/>
      <c r="GRC1836" s="401"/>
      <c r="GRD1836" s="401"/>
      <c r="GRE1836" s="401"/>
      <c r="GRF1836" s="401"/>
      <c r="GRG1836" s="401"/>
      <c r="GRH1836" s="401"/>
      <c r="GRI1836" s="401"/>
      <c r="GRJ1836" s="401"/>
      <c r="GRK1836" s="401"/>
      <c r="GRL1836" s="401"/>
      <c r="GRM1836" s="401"/>
      <c r="GRN1836" s="401"/>
      <c r="GRO1836" s="401"/>
      <c r="GRP1836" s="401"/>
      <c r="GRQ1836" s="401"/>
      <c r="GRR1836" s="401"/>
      <c r="GRS1836" s="401"/>
      <c r="GRT1836" s="401"/>
      <c r="GRU1836" s="401"/>
      <c r="GRV1836" s="401"/>
      <c r="GRW1836" s="401"/>
      <c r="GRX1836" s="401"/>
      <c r="GRY1836" s="401"/>
      <c r="GRZ1836" s="401"/>
      <c r="GSA1836" s="401"/>
      <c r="GSB1836" s="401"/>
      <c r="GSC1836" s="401"/>
      <c r="GSD1836" s="401"/>
      <c r="GSE1836" s="401"/>
      <c r="GSF1836" s="401"/>
      <c r="GSG1836" s="401"/>
      <c r="GSH1836" s="401"/>
      <c r="GSI1836" s="401"/>
      <c r="GSJ1836" s="401"/>
      <c r="GSK1836" s="401"/>
      <c r="GSL1836" s="401"/>
      <c r="GSM1836" s="401"/>
      <c r="GSN1836" s="401"/>
      <c r="GSO1836" s="401"/>
      <c r="GSP1836" s="401"/>
      <c r="GSQ1836" s="401"/>
      <c r="GSR1836" s="401"/>
      <c r="GSS1836" s="401"/>
      <c r="GST1836" s="401"/>
      <c r="GSU1836" s="401"/>
      <c r="GSV1836" s="401"/>
      <c r="GSW1836" s="401"/>
      <c r="GSX1836" s="401"/>
      <c r="GSY1836" s="401"/>
      <c r="GSZ1836" s="401"/>
      <c r="GTA1836" s="401"/>
      <c r="GTB1836" s="401"/>
      <c r="GTC1836" s="401"/>
      <c r="GTD1836" s="401"/>
      <c r="GTE1836" s="401"/>
      <c r="GTF1836" s="401"/>
      <c r="GTG1836" s="401"/>
      <c r="GTH1836" s="401"/>
      <c r="GTI1836" s="401"/>
      <c r="GTJ1836" s="401"/>
      <c r="GTK1836" s="401"/>
      <c r="GTL1836" s="401"/>
      <c r="GTM1836" s="401"/>
      <c r="GTN1836" s="401"/>
      <c r="GTO1836" s="401"/>
      <c r="GTP1836" s="401"/>
      <c r="GTQ1836" s="401"/>
      <c r="GTR1836" s="401"/>
      <c r="GTS1836" s="401"/>
      <c r="GTT1836" s="401"/>
      <c r="GTU1836" s="401"/>
      <c r="GTV1836" s="401"/>
      <c r="GTW1836" s="401"/>
      <c r="GTX1836" s="401"/>
      <c r="GTY1836" s="401"/>
      <c r="GTZ1836" s="401"/>
      <c r="GUA1836" s="401"/>
      <c r="GUB1836" s="401"/>
      <c r="GUC1836" s="401"/>
      <c r="GUD1836" s="401"/>
      <c r="GUE1836" s="401"/>
      <c r="GUF1836" s="401"/>
      <c r="GUG1836" s="401"/>
      <c r="GUH1836" s="401"/>
      <c r="GUI1836" s="401"/>
      <c r="GUJ1836" s="401"/>
      <c r="GUK1836" s="401"/>
      <c r="GUL1836" s="401"/>
      <c r="GUM1836" s="401"/>
      <c r="GUN1836" s="401"/>
      <c r="GUO1836" s="401"/>
      <c r="GUP1836" s="401"/>
      <c r="GUQ1836" s="401"/>
      <c r="GUR1836" s="401"/>
      <c r="GUS1836" s="401"/>
      <c r="GUT1836" s="401"/>
      <c r="GUU1836" s="401"/>
      <c r="GUV1836" s="401"/>
      <c r="GUW1836" s="401"/>
      <c r="GUX1836" s="401"/>
      <c r="GUY1836" s="401"/>
      <c r="GUZ1836" s="401"/>
      <c r="GVA1836" s="401"/>
      <c r="GVB1836" s="401"/>
      <c r="GVC1836" s="401"/>
      <c r="GVD1836" s="401"/>
      <c r="GVE1836" s="401"/>
      <c r="GVF1836" s="401"/>
      <c r="GVG1836" s="401"/>
      <c r="GVH1836" s="401"/>
      <c r="GVI1836" s="401"/>
      <c r="GVJ1836" s="401"/>
      <c r="GVK1836" s="401"/>
      <c r="GVL1836" s="401"/>
      <c r="GVM1836" s="401"/>
      <c r="GVN1836" s="401"/>
      <c r="GVO1836" s="401"/>
      <c r="GVP1836" s="401"/>
      <c r="GVQ1836" s="401"/>
      <c r="GVR1836" s="401"/>
      <c r="GVS1836" s="401"/>
      <c r="GVT1836" s="401"/>
      <c r="GVU1836" s="401"/>
      <c r="GVV1836" s="401"/>
      <c r="GVW1836" s="401"/>
      <c r="GVX1836" s="401"/>
      <c r="GVY1836" s="401"/>
      <c r="GVZ1836" s="401"/>
      <c r="GWA1836" s="401"/>
      <c r="GWB1836" s="401"/>
      <c r="GWC1836" s="401"/>
      <c r="GWD1836" s="401"/>
      <c r="GWE1836" s="401"/>
      <c r="GWF1836" s="401"/>
      <c r="GWG1836" s="401"/>
      <c r="GWH1836" s="401"/>
      <c r="GWI1836" s="401"/>
      <c r="GWJ1836" s="401"/>
      <c r="GWK1836" s="401"/>
      <c r="GWL1836" s="401"/>
      <c r="GWM1836" s="401"/>
      <c r="GWN1836" s="401"/>
      <c r="GWO1836" s="401"/>
      <c r="GWP1836" s="401"/>
      <c r="GWQ1836" s="401"/>
      <c r="GWR1836" s="401"/>
      <c r="GWS1836" s="401"/>
      <c r="GWT1836" s="401"/>
      <c r="GWU1836" s="401"/>
      <c r="GWV1836" s="401"/>
      <c r="GWW1836" s="401"/>
      <c r="GWX1836" s="401"/>
      <c r="GWY1836" s="401"/>
      <c r="GWZ1836" s="401"/>
      <c r="GXA1836" s="401"/>
      <c r="GXB1836" s="401"/>
      <c r="GXC1836" s="401"/>
      <c r="GXD1836" s="401"/>
      <c r="GXE1836" s="401"/>
      <c r="GXF1836" s="401"/>
      <c r="GXG1836" s="401"/>
      <c r="GXH1836" s="401"/>
      <c r="GXI1836" s="401"/>
      <c r="GXJ1836" s="401"/>
      <c r="GXK1836" s="401"/>
      <c r="GXL1836" s="401"/>
      <c r="GXM1836" s="401"/>
      <c r="GXN1836" s="401"/>
      <c r="GXO1836" s="401"/>
      <c r="GXP1836" s="401"/>
      <c r="GXQ1836" s="401"/>
      <c r="GXR1836" s="401"/>
      <c r="GXS1836" s="401"/>
      <c r="GXT1836" s="401"/>
      <c r="GXU1836" s="401"/>
      <c r="GXV1836" s="401"/>
      <c r="GXW1836" s="401"/>
      <c r="GXX1836" s="401"/>
      <c r="GXY1836" s="401"/>
      <c r="GXZ1836" s="401"/>
      <c r="GYA1836" s="401"/>
      <c r="GYB1836" s="401"/>
      <c r="GYC1836" s="401"/>
      <c r="GYD1836" s="401"/>
      <c r="GYE1836" s="401"/>
      <c r="GYF1836" s="401"/>
      <c r="GYG1836" s="401"/>
      <c r="GYH1836" s="401"/>
      <c r="GYI1836" s="401"/>
      <c r="GYJ1836" s="401"/>
      <c r="GYK1836" s="401"/>
      <c r="GYL1836" s="401"/>
      <c r="GYM1836" s="401"/>
      <c r="GYN1836" s="401"/>
      <c r="GYO1836" s="401"/>
      <c r="GYP1836" s="401"/>
      <c r="GYQ1836" s="401"/>
      <c r="GYR1836" s="401"/>
      <c r="GYS1836" s="401"/>
      <c r="GYT1836" s="401"/>
      <c r="GYU1836" s="401"/>
      <c r="GYV1836" s="401"/>
      <c r="GYW1836" s="401"/>
      <c r="GYX1836" s="401"/>
      <c r="GYY1836" s="401"/>
      <c r="GYZ1836" s="401"/>
      <c r="GZA1836" s="401"/>
      <c r="GZB1836" s="401"/>
      <c r="GZC1836" s="401"/>
      <c r="GZD1836" s="401"/>
      <c r="GZE1836" s="401"/>
      <c r="GZF1836" s="401"/>
      <c r="GZG1836" s="401"/>
      <c r="GZH1836" s="401"/>
      <c r="GZI1836" s="401"/>
      <c r="GZJ1836" s="401"/>
      <c r="GZK1836" s="401"/>
      <c r="GZL1836" s="401"/>
      <c r="GZM1836" s="401"/>
      <c r="GZN1836" s="401"/>
      <c r="GZO1836" s="401"/>
      <c r="GZP1836" s="401"/>
      <c r="GZQ1836" s="401"/>
      <c r="GZR1836" s="401"/>
      <c r="GZS1836" s="401"/>
      <c r="GZT1836" s="401"/>
      <c r="GZU1836" s="401"/>
      <c r="GZV1836" s="401"/>
      <c r="GZW1836" s="401"/>
      <c r="GZX1836" s="401"/>
      <c r="GZY1836" s="401"/>
      <c r="GZZ1836" s="401"/>
      <c r="HAA1836" s="401"/>
      <c r="HAB1836" s="401"/>
      <c r="HAC1836" s="401"/>
      <c r="HAD1836" s="401"/>
      <c r="HAE1836" s="401"/>
      <c r="HAF1836" s="401"/>
      <c r="HAG1836" s="401"/>
      <c r="HAH1836" s="401"/>
      <c r="HAI1836" s="401"/>
      <c r="HAJ1836" s="401"/>
      <c r="HAK1836" s="401"/>
      <c r="HAL1836" s="401"/>
      <c r="HAM1836" s="401"/>
      <c r="HAN1836" s="401"/>
      <c r="HAO1836" s="401"/>
      <c r="HAP1836" s="401"/>
      <c r="HAQ1836" s="401"/>
      <c r="HAR1836" s="401"/>
      <c r="HAS1836" s="401"/>
      <c r="HAT1836" s="401"/>
      <c r="HAU1836" s="401"/>
      <c r="HAV1836" s="401"/>
      <c r="HAW1836" s="401"/>
      <c r="HAX1836" s="401"/>
      <c r="HAY1836" s="401"/>
      <c r="HAZ1836" s="401"/>
      <c r="HBA1836" s="401"/>
      <c r="HBB1836" s="401"/>
      <c r="HBC1836" s="401"/>
      <c r="HBD1836" s="401"/>
      <c r="HBE1836" s="401"/>
      <c r="HBF1836" s="401"/>
      <c r="HBG1836" s="401"/>
      <c r="HBH1836" s="401"/>
      <c r="HBI1836" s="401"/>
      <c r="HBJ1836" s="401"/>
      <c r="HBK1836" s="401"/>
      <c r="HBL1836" s="401"/>
      <c r="HBM1836" s="401"/>
      <c r="HBN1836" s="401"/>
      <c r="HBO1836" s="401"/>
      <c r="HBP1836" s="401"/>
      <c r="HBQ1836" s="401"/>
      <c r="HBR1836" s="401"/>
      <c r="HBS1836" s="401"/>
      <c r="HBT1836" s="401"/>
      <c r="HBU1836" s="401"/>
      <c r="HBV1836" s="401"/>
      <c r="HBW1836" s="401"/>
      <c r="HBX1836" s="401"/>
      <c r="HBY1836" s="401"/>
      <c r="HBZ1836" s="401"/>
      <c r="HCA1836" s="401"/>
      <c r="HCB1836" s="401"/>
      <c r="HCC1836" s="401"/>
      <c r="HCD1836" s="401"/>
      <c r="HCE1836" s="401"/>
      <c r="HCF1836" s="401"/>
      <c r="HCG1836" s="401"/>
      <c r="HCH1836" s="401"/>
      <c r="HCI1836" s="401"/>
      <c r="HCJ1836" s="401"/>
      <c r="HCK1836" s="401"/>
      <c r="HCL1836" s="401"/>
      <c r="HCM1836" s="401"/>
      <c r="HCN1836" s="401"/>
      <c r="HCO1836" s="401"/>
      <c r="HCP1836" s="401"/>
      <c r="HCQ1836" s="401"/>
      <c r="HCR1836" s="401"/>
      <c r="HCS1836" s="401"/>
      <c r="HCT1836" s="401"/>
      <c r="HCU1836" s="401"/>
      <c r="HCV1836" s="401"/>
      <c r="HCW1836" s="401"/>
      <c r="HCX1836" s="401"/>
      <c r="HCY1836" s="401"/>
      <c r="HCZ1836" s="401"/>
      <c r="HDA1836" s="401"/>
      <c r="HDB1836" s="401"/>
      <c r="HDC1836" s="401"/>
      <c r="HDD1836" s="401"/>
      <c r="HDE1836" s="401"/>
      <c r="HDF1836" s="401"/>
      <c r="HDG1836" s="401"/>
      <c r="HDH1836" s="401"/>
      <c r="HDI1836" s="401"/>
      <c r="HDJ1836" s="401"/>
      <c r="HDK1836" s="401"/>
      <c r="HDL1836" s="401"/>
      <c r="HDM1836" s="401"/>
      <c r="HDN1836" s="401"/>
      <c r="HDO1836" s="401"/>
      <c r="HDP1836" s="401"/>
      <c r="HDQ1836" s="401"/>
      <c r="HDR1836" s="401"/>
      <c r="HDS1836" s="401"/>
      <c r="HDT1836" s="401"/>
      <c r="HDU1836" s="401"/>
      <c r="HDV1836" s="401"/>
      <c r="HDW1836" s="401"/>
      <c r="HDX1836" s="401"/>
      <c r="HDY1836" s="401"/>
      <c r="HDZ1836" s="401"/>
      <c r="HEA1836" s="401"/>
      <c r="HEB1836" s="401"/>
      <c r="HEC1836" s="401"/>
      <c r="HED1836" s="401"/>
      <c r="HEE1836" s="401"/>
      <c r="HEF1836" s="401"/>
      <c r="HEG1836" s="401"/>
      <c r="HEH1836" s="401"/>
      <c r="HEI1836" s="401"/>
      <c r="HEJ1836" s="401"/>
      <c r="HEK1836" s="401"/>
      <c r="HEL1836" s="401"/>
      <c r="HEM1836" s="401"/>
      <c r="HEN1836" s="401"/>
      <c r="HEO1836" s="401"/>
      <c r="HEP1836" s="401"/>
      <c r="HEQ1836" s="401"/>
      <c r="HER1836" s="401"/>
      <c r="HES1836" s="401"/>
      <c r="HET1836" s="401"/>
      <c r="HEU1836" s="401"/>
      <c r="HEV1836" s="401"/>
      <c r="HEW1836" s="401"/>
      <c r="HEX1836" s="401"/>
      <c r="HEY1836" s="401"/>
      <c r="HEZ1836" s="401"/>
      <c r="HFA1836" s="401"/>
      <c r="HFB1836" s="401"/>
      <c r="HFC1836" s="401"/>
      <c r="HFD1836" s="401"/>
      <c r="HFE1836" s="401"/>
      <c r="HFF1836" s="401"/>
      <c r="HFG1836" s="401"/>
      <c r="HFH1836" s="401"/>
      <c r="HFI1836" s="401"/>
      <c r="HFJ1836" s="401"/>
      <c r="HFK1836" s="401"/>
      <c r="HFL1836" s="401"/>
      <c r="HFM1836" s="401"/>
      <c r="HFN1836" s="401"/>
      <c r="HFO1836" s="401"/>
      <c r="HFP1836" s="401"/>
      <c r="HFQ1836" s="401"/>
      <c r="HFR1836" s="401"/>
      <c r="HFS1836" s="401"/>
      <c r="HFT1836" s="401"/>
      <c r="HFU1836" s="401"/>
      <c r="HFV1836" s="401"/>
      <c r="HFW1836" s="401"/>
      <c r="HFX1836" s="401"/>
      <c r="HFY1836" s="401"/>
      <c r="HFZ1836" s="401"/>
      <c r="HGA1836" s="401"/>
      <c r="HGB1836" s="401"/>
      <c r="HGC1836" s="401"/>
      <c r="HGD1836" s="401"/>
      <c r="HGE1836" s="401"/>
      <c r="HGF1836" s="401"/>
      <c r="HGG1836" s="401"/>
      <c r="HGH1836" s="401"/>
      <c r="HGI1836" s="401"/>
      <c r="HGJ1836" s="401"/>
      <c r="HGK1836" s="401"/>
      <c r="HGL1836" s="401"/>
      <c r="HGM1836" s="401"/>
      <c r="HGN1836" s="401"/>
      <c r="HGO1836" s="401"/>
      <c r="HGP1836" s="401"/>
      <c r="HGQ1836" s="401"/>
      <c r="HGR1836" s="401"/>
      <c r="HGS1836" s="401"/>
      <c r="HGT1836" s="401"/>
      <c r="HGU1836" s="401"/>
      <c r="HGV1836" s="401"/>
      <c r="HGW1836" s="401"/>
      <c r="HGX1836" s="401"/>
      <c r="HGY1836" s="401"/>
      <c r="HGZ1836" s="401"/>
      <c r="HHA1836" s="401"/>
      <c r="HHB1836" s="401"/>
      <c r="HHC1836" s="401"/>
      <c r="HHD1836" s="401"/>
      <c r="HHE1836" s="401"/>
      <c r="HHF1836" s="401"/>
      <c r="HHG1836" s="401"/>
      <c r="HHH1836" s="401"/>
      <c r="HHI1836" s="401"/>
      <c r="HHJ1836" s="401"/>
      <c r="HHK1836" s="401"/>
      <c r="HHL1836" s="401"/>
      <c r="HHM1836" s="401"/>
      <c r="HHN1836" s="401"/>
      <c r="HHO1836" s="401"/>
      <c r="HHP1836" s="401"/>
      <c r="HHQ1836" s="401"/>
      <c r="HHR1836" s="401"/>
      <c r="HHS1836" s="401"/>
      <c r="HHT1836" s="401"/>
      <c r="HHU1836" s="401"/>
      <c r="HHV1836" s="401"/>
      <c r="HHW1836" s="401"/>
      <c r="HHX1836" s="401"/>
      <c r="HHY1836" s="401"/>
      <c r="HHZ1836" s="401"/>
      <c r="HIA1836" s="401"/>
      <c r="HIB1836" s="401"/>
      <c r="HIC1836" s="401"/>
      <c r="HID1836" s="401"/>
      <c r="HIE1836" s="401"/>
      <c r="HIF1836" s="401"/>
      <c r="HIG1836" s="401"/>
      <c r="HIH1836" s="401"/>
      <c r="HII1836" s="401"/>
      <c r="HIJ1836" s="401"/>
      <c r="HIK1836" s="401"/>
      <c r="HIL1836" s="401"/>
      <c r="HIM1836" s="401"/>
      <c r="HIN1836" s="401"/>
      <c r="HIO1836" s="401"/>
      <c r="HIP1836" s="401"/>
      <c r="HIQ1836" s="401"/>
      <c r="HIR1836" s="401"/>
      <c r="HIS1836" s="401"/>
      <c r="HIT1836" s="401"/>
      <c r="HIU1836" s="401"/>
      <c r="HIV1836" s="401"/>
      <c r="HIW1836" s="401"/>
      <c r="HIX1836" s="401"/>
      <c r="HIY1836" s="401"/>
      <c r="HIZ1836" s="401"/>
      <c r="HJA1836" s="401"/>
      <c r="HJB1836" s="401"/>
      <c r="HJC1836" s="401"/>
      <c r="HJD1836" s="401"/>
      <c r="HJE1836" s="401"/>
      <c r="HJF1836" s="401"/>
      <c r="HJG1836" s="401"/>
      <c r="HJH1836" s="401"/>
      <c r="HJI1836" s="401"/>
      <c r="HJJ1836" s="401"/>
      <c r="HJK1836" s="401"/>
      <c r="HJL1836" s="401"/>
      <c r="HJM1836" s="401"/>
      <c r="HJN1836" s="401"/>
      <c r="HJO1836" s="401"/>
      <c r="HJP1836" s="401"/>
      <c r="HJQ1836" s="401"/>
      <c r="HJR1836" s="401"/>
      <c r="HJS1836" s="401"/>
      <c r="HJT1836" s="401"/>
      <c r="HJU1836" s="401"/>
      <c r="HJV1836" s="401"/>
      <c r="HJW1836" s="401"/>
      <c r="HJX1836" s="401"/>
      <c r="HJY1836" s="401"/>
      <c r="HJZ1836" s="401"/>
      <c r="HKA1836" s="401"/>
      <c r="HKB1836" s="401"/>
      <c r="HKC1836" s="401"/>
      <c r="HKD1836" s="401"/>
      <c r="HKE1836" s="401"/>
      <c r="HKF1836" s="401"/>
      <c r="HKG1836" s="401"/>
      <c r="HKH1836" s="401"/>
      <c r="HKI1836" s="401"/>
      <c r="HKJ1836" s="401"/>
      <c r="HKK1836" s="401"/>
      <c r="HKL1836" s="401"/>
      <c r="HKM1836" s="401"/>
      <c r="HKN1836" s="401"/>
      <c r="HKO1836" s="401"/>
      <c r="HKP1836" s="401"/>
      <c r="HKQ1836" s="401"/>
      <c r="HKR1836" s="401"/>
      <c r="HKS1836" s="401"/>
      <c r="HKT1836" s="401"/>
      <c r="HKU1836" s="401"/>
      <c r="HKV1836" s="401"/>
      <c r="HKW1836" s="401"/>
      <c r="HKX1836" s="401"/>
      <c r="HKY1836" s="401"/>
      <c r="HKZ1836" s="401"/>
      <c r="HLA1836" s="401"/>
      <c r="HLB1836" s="401"/>
      <c r="HLC1836" s="401"/>
      <c r="HLD1836" s="401"/>
      <c r="HLE1836" s="401"/>
      <c r="HLF1836" s="401"/>
      <c r="HLG1836" s="401"/>
      <c r="HLH1836" s="401"/>
      <c r="HLI1836" s="401"/>
      <c r="HLJ1836" s="401"/>
      <c r="HLK1836" s="401"/>
      <c r="HLL1836" s="401"/>
      <c r="HLM1836" s="401"/>
      <c r="HLN1836" s="401"/>
      <c r="HLO1836" s="401"/>
      <c r="HLP1836" s="401"/>
      <c r="HLQ1836" s="401"/>
      <c r="HLR1836" s="401"/>
      <c r="HLS1836" s="401"/>
      <c r="HLT1836" s="401"/>
      <c r="HLU1836" s="401"/>
      <c r="HLV1836" s="401"/>
      <c r="HLW1836" s="401"/>
      <c r="HLX1836" s="401"/>
      <c r="HLY1836" s="401"/>
      <c r="HLZ1836" s="401"/>
      <c r="HMA1836" s="401"/>
      <c r="HMB1836" s="401"/>
      <c r="HMC1836" s="401"/>
      <c r="HMD1836" s="401"/>
      <c r="HME1836" s="401"/>
      <c r="HMF1836" s="401"/>
      <c r="HMG1836" s="401"/>
      <c r="HMH1836" s="401"/>
      <c r="HMI1836" s="401"/>
      <c r="HMJ1836" s="401"/>
      <c r="HMK1836" s="401"/>
      <c r="HML1836" s="401"/>
      <c r="HMM1836" s="401"/>
      <c r="HMN1836" s="401"/>
      <c r="HMO1836" s="401"/>
      <c r="HMP1836" s="401"/>
      <c r="HMQ1836" s="401"/>
      <c r="HMR1836" s="401"/>
      <c r="HMS1836" s="401"/>
      <c r="HMT1836" s="401"/>
      <c r="HMU1836" s="401"/>
      <c r="HMV1836" s="401"/>
      <c r="HMW1836" s="401"/>
      <c r="HMX1836" s="401"/>
      <c r="HMY1836" s="401"/>
      <c r="HMZ1836" s="401"/>
      <c r="HNA1836" s="401"/>
      <c r="HNB1836" s="401"/>
      <c r="HNC1836" s="401"/>
      <c r="HND1836" s="401"/>
      <c r="HNE1836" s="401"/>
      <c r="HNF1836" s="401"/>
      <c r="HNG1836" s="401"/>
      <c r="HNH1836" s="401"/>
      <c r="HNI1836" s="401"/>
      <c r="HNJ1836" s="401"/>
      <c r="HNK1836" s="401"/>
      <c r="HNL1836" s="401"/>
      <c r="HNM1836" s="401"/>
      <c r="HNN1836" s="401"/>
      <c r="HNO1836" s="401"/>
      <c r="HNP1836" s="401"/>
      <c r="HNQ1836" s="401"/>
      <c r="HNR1836" s="401"/>
      <c r="HNS1836" s="401"/>
      <c r="HNT1836" s="401"/>
      <c r="HNU1836" s="401"/>
      <c r="HNV1836" s="401"/>
      <c r="HNW1836" s="401"/>
      <c r="HNX1836" s="401"/>
      <c r="HNY1836" s="401"/>
      <c r="HNZ1836" s="401"/>
      <c r="HOA1836" s="401"/>
      <c r="HOB1836" s="401"/>
      <c r="HOC1836" s="401"/>
      <c r="HOD1836" s="401"/>
      <c r="HOE1836" s="401"/>
      <c r="HOF1836" s="401"/>
      <c r="HOG1836" s="401"/>
      <c r="HOH1836" s="401"/>
      <c r="HOI1836" s="401"/>
      <c r="HOJ1836" s="401"/>
      <c r="HOK1836" s="401"/>
      <c r="HOL1836" s="401"/>
      <c r="HOM1836" s="401"/>
      <c r="HON1836" s="401"/>
      <c r="HOO1836" s="401"/>
      <c r="HOP1836" s="401"/>
      <c r="HOQ1836" s="401"/>
      <c r="HOR1836" s="401"/>
      <c r="HOS1836" s="401"/>
      <c r="HOT1836" s="401"/>
      <c r="HOU1836" s="401"/>
      <c r="HOV1836" s="401"/>
      <c r="HOW1836" s="401"/>
      <c r="HOX1836" s="401"/>
      <c r="HOY1836" s="401"/>
      <c r="HOZ1836" s="401"/>
      <c r="HPA1836" s="401"/>
      <c r="HPB1836" s="401"/>
      <c r="HPC1836" s="401"/>
      <c r="HPD1836" s="401"/>
      <c r="HPE1836" s="401"/>
      <c r="HPF1836" s="401"/>
      <c r="HPG1836" s="401"/>
      <c r="HPH1836" s="401"/>
      <c r="HPI1836" s="401"/>
      <c r="HPJ1836" s="401"/>
      <c r="HPK1836" s="401"/>
      <c r="HPL1836" s="401"/>
      <c r="HPM1836" s="401"/>
      <c r="HPN1836" s="401"/>
      <c r="HPO1836" s="401"/>
      <c r="HPP1836" s="401"/>
      <c r="HPQ1836" s="401"/>
      <c r="HPR1836" s="401"/>
      <c r="HPS1836" s="401"/>
      <c r="HPT1836" s="401"/>
      <c r="HPU1836" s="401"/>
      <c r="HPV1836" s="401"/>
      <c r="HPW1836" s="401"/>
      <c r="HPX1836" s="401"/>
      <c r="HPY1836" s="401"/>
      <c r="HPZ1836" s="401"/>
      <c r="HQA1836" s="401"/>
      <c r="HQB1836" s="401"/>
      <c r="HQC1836" s="401"/>
      <c r="HQD1836" s="401"/>
      <c r="HQE1836" s="401"/>
      <c r="HQF1836" s="401"/>
      <c r="HQG1836" s="401"/>
      <c r="HQH1836" s="401"/>
      <c r="HQI1836" s="401"/>
      <c r="HQJ1836" s="401"/>
      <c r="HQK1836" s="401"/>
      <c r="HQL1836" s="401"/>
      <c r="HQM1836" s="401"/>
      <c r="HQN1836" s="401"/>
      <c r="HQO1836" s="401"/>
      <c r="HQP1836" s="401"/>
      <c r="HQQ1836" s="401"/>
      <c r="HQR1836" s="401"/>
      <c r="HQS1836" s="401"/>
      <c r="HQT1836" s="401"/>
      <c r="HQU1836" s="401"/>
      <c r="HQV1836" s="401"/>
      <c r="HQW1836" s="401"/>
      <c r="HQX1836" s="401"/>
      <c r="HQY1836" s="401"/>
      <c r="HQZ1836" s="401"/>
      <c r="HRA1836" s="401"/>
      <c r="HRB1836" s="401"/>
      <c r="HRC1836" s="401"/>
      <c r="HRD1836" s="401"/>
      <c r="HRE1836" s="401"/>
      <c r="HRF1836" s="401"/>
      <c r="HRG1836" s="401"/>
      <c r="HRH1836" s="401"/>
      <c r="HRI1836" s="401"/>
      <c r="HRJ1836" s="401"/>
      <c r="HRK1836" s="401"/>
      <c r="HRL1836" s="401"/>
      <c r="HRM1836" s="401"/>
      <c r="HRN1836" s="401"/>
      <c r="HRO1836" s="401"/>
      <c r="HRP1836" s="401"/>
      <c r="HRQ1836" s="401"/>
      <c r="HRR1836" s="401"/>
      <c r="HRS1836" s="401"/>
      <c r="HRT1836" s="401"/>
      <c r="HRU1836" s="401"/>
      <c r="HRV1836" s="401"/>
      <c r="HRW1836" s="401"/>
      <c r="HRX1836" s="401"/>
      <c r="HRY1836" s="401"/>
      <c r="HRZ1836" s="401"/>
      <c r="HSA1836" s="401"/>
      <c r="HSB1836" s="401"/>
      <c r="HSC1836" s="401"/>
      <c r="HSD1836" s="401"/>
      <c r="HSE1836" s="401"/>
      <c r="HSF1836" s="401"/>
      <c r="HSG1836" s="401"/>
      <c r="HSH1836" s="401"/>
      <c r="HSI1836" s="401"/>
      <c r="HSJ1836" s="401"/>
      <c r="HSK1836" s="401"/>
      <c r="HSL1836" s="401"/>
      <c r="HSM1836" s="401"/>
      <c r="HSN1836" s="401"/>
      <c r="HSO1836" s="401"/>
      <c r="HSP1836" s="401"/>
      <c r="HSQ1836" s="401"/>
      <c r="HSR1836" s="401"/>
      <c r="HSS1836" s="401"/>
      <c r="HST1836" s="401"/>
      <c r="HSU1836" s="401"/>
      <c r="HSV1836" s="401"/>
      <c r="HSW1836" s="401"/>
      <c r="HSX1836" s="401"/>
      <c r="HSY1836" s="401"/>
      <c r="HSZ1836" s="401"/>
      <c r="HTA1836" s="401"/>
      <c r="HTB1836" s="401"/>
      <c r="HTC1836" s="401"/>
      <c r="HTD1836" s="401"/>
      <c r="HTE1836" s="401"/>
      <c r="HTF1836" s="401"/>
      <c r="HTG1836" s="401"/>
      <c r="HTH1836" s="401"/>
      <c r="HTI1836" s="401"/>
      <c r="HTJ1836" s="401"/>
      <c r="HTK1836" s="401"/>
      <c r="HTL1836" s="401"/>
      <c r="HTM1836" s="401"/>
      <c r="HTN1836" s="401"/>
      <c r="HTO1836" s="401"/>
      <c r="HTP1836" s="401"/>
      <c r="HTQ1836" s="401"/>
      <c r="HTR1836" s="401"/>
      <c r="HTS1836" s="401"/>
      <c r="HTT1836" s="401"/>
      <c r="HTU1836" s="401"/>
      <c r="HTV1836" s="401"/>
      <c r="HTW1836" s="401"/>
      <c r="HTX1836" s="401"/>
      <c r="HTY1836" s="401"/>
      <c r="HTZ1836" s="401"/>
      <c r="HUA1836" s="401"/>
      <c r="HUB1836" s="401"/>
      <c r="HUC1836" s="401"/>
      <c r="HUD1836" s="401"/>
      <c r="HUE1836" s="401"/>
      <c r="HUF1836" s="401"/>
      <c r="HUG1836" s="401"/>
      <c r="HUH1836" s="401"/>
      <c r="HUI1836" s="401"/>
      <c r="HUJ1836" s="401"/>
      <c r="HUK1836" s="401"/>
      <c r="HUL1836" s="401"/>
      <c r="HUM1836" s="401"/>
      <c r="HUN1836" s="401"/>
      <c r="HUO1836" s="401"/>
      <c r="HUP1836" s="401"/>
      <c r="HUQ1836" s="401"/>
      <c r="HUR1836" s="401"/>
      <c r="HUS1836" s="401"/>
      <c r="HUT1836" s="401"/>
      <c r="HUU1836" s="401"/>
      <c r="HUV1836" s="401"/>
      <c r="HUW1836" s="401"/>
      <c r="HUX1836" s="401"/>
      <c r="HUY1836" s="401"/>
      <c r="HUZ1836" s="401"/>
      <c r="HVA1836" s="401"/>
      <c r="HVB1836" s="401"/>
      <c r="HVC1836" s="401"/>
      <c r="HVD1836" s="401"/>
      <c r="HVE1836" s="401"/>
      <c r="HVF1836" s="401"/>
      <c r="HVG1836" s="401"/>
      <c r="HVH1836" s="401"/>
      <c r="HVI1836" s="401"/>
      <c r="HVJ1836" s="401"/>
      <c r="HVK1836" s="401"/>
      <c r="HVL1836" s="401"/>
      <c r="HVM1836" s="401"/>
      <c r="HVN1836" s="401"/>
      <c r="HVO1836" s="401"/>
      <c r="HVP1836" s="401"/>
      <c r="HVQ1836" s="401"/>
      <c r="HVR1836" s="401"/>
      <c r="HVS1836" s="401"/>
      <c r="HVT1836" s="401"/>
      <c r="HVU1836" s="401"/>
      <c r="HVV1836" s="401"/>
      <c r="HVW1836" s="401"/>
      <c r="HVX1836" s="401"/>
      <c r="HVY1836" s="401"/>
      <c r="HVZ1836" s="401"/>
      <c r="HWA1836" s="401"/>
      <c r="HWB1836" s="401"/>
      <c r="HWC1836" s="401"/>
      <c r="HWD1836" s="401"/>
      <c r="HWE1836" s="401"/>
      <c r="HWF1836" s="401"/>
      <c r="HWG1836" s="401"/>
      <c r="HWH1836" s="401"/>
      <c r="HWI1836" s="401"/>
      <c r="HWJ1836" s="401"/>
      <c r="HWK1836" s="401"/>
      <c r="HWL1836" s="401"/>
      <c r="HWM1836" s="401"/>
      <c r="HWN1836" s="401"/>
      <c r="HWO1836" s="401"/>
      <c r="HWP1836" s="401"/>
      <c r="HWQ1836" s="401"/>
      <c r="HWR1836" s="401"/>
      <c r="HWS1836" s="401"/>
      <c r="HWT1836" s="401"/>
      <c r="HWU1836" s="401"/>
      <c r="HWV1836" s="401"/>
      <c r="HWW1836" s="401"/>
      <c r="HWX1836" s="401"/>
      <c r="HWY1836" s="401"/>
      <c r="HWZ1836" s="401"/>
      <c r="HXA1836" s="401"/>
      <c r="HXB1836" s="401"/>
      <c r="HXC1836" s="401"/>
      <c r="HXD1836" s="401"/>
      <c r="HXE1836" s="401"/>
      <c r="HXF1836" s="401"/>
      <c r="HXG1836" s="401"/>
      <c r="HXH1836" s="401"/>
      <c r="HXI1836" s="401"/>
      <c r="HXJ1836" s="401"/>
      <c r="HXK1836" s="401"/>
      <c r="HXL1836" s="401"/>
      <c r="HXM1836" s="401"/>
      <c r="HXN1836" s="401"/>
      <c r="HXO1836" s="401"/>
      <c r="HXP1836" s="401"/>
      <c r="HXQ1836" s="401"/>
      <c r="HXR1836" s="401"/>
      <c r="HXS1836" s="401"/>
      <c r="HXT1836" s="401"/>
      <c r="HXU1836" s="401"/>
      <c r="HXV1836" s="401"/>
      <c r="HXW1836" s="401"/>
      <c r="HXX1836" s="401"/>
      <c r="HXY1836" s="401"/>
      <c r="HXZ1836" s="401"/>
      <c r="HYA1836" s="401"/>
      <c r="HYB1836" s="401"/>
      <c r="HYC1836" s="401"/>
      <c r="HYD1836" s="401"/>
      <c r="HYE1836" s="401"/>
      <c r="HYF1836" s="401"/>
      <c r="HYG1836" s="401"/>
      <c r="HYH1836" s="401"/>
      <c r="HYI1836" s="401"/>
      <c r="HYJ1836" s="401"/>
      <c r="HYK1836" s="401"/>
      <c r="HYL1836" s="401"/>
      <c r="HYM1836" s="401"/>
      <c r="HYN1836" s="401"/>
      <c r="HYO1836" s="401"/>
      <c r="HYP1836" s="401"/>
      <c r="HYQ1836" s="401"/>
      <c r="HYR1836" s="401"/>
      <c r="HYS1836" s="401"/>
      <c r="HYT1836" s="401"/>
      <c r="HYU1836" s="401"/>
      <c r="HYV1836" s="401"/>
      <c r="HYW1836" s="401"/>
      <c r="HYX1836" s="401"/>
      <c r="HYY1836" s="401"/>
      <c r="HYZ1836" s="401"/>
      <c r="HZA1836" s="401"/>
      <c r="HZB1836" s="401"/>
      <c r="HZC1836" s="401"/>
      <c r="HZD1836" s="401"/>
      <c r="HZE1836" s="401"/>
      <c r="HZF1836" s="401"/>
      <c r="HZG1836" s="401"/>
      <c r="HZH1836" s="401"/>
      <c r="HZI1836" s="401"/>
      <c r="HZJ1836" s="401"/>
      <c r="HZK1836" s="401"/>
      <c r="HZL1836" s="401"/>
      <c r="HZM1836" s="401"/>
      <c r="HZN1836" s="401"/>
      <c r="HZO1836" s="401"/>
      <c r="HZP1836" s="401"/>
      <c r="HZQ1836" s="401"/>
      <c r="HZR1836" s="401"/>
      <c r="HZS1836" s="401"/>
      <c r="HZT1836" s="401"/>
      <c r="HZU1836" s="401"/>
      <c r="HZV1836" s="401"/>
      <c r="HZW1836" s="401"/>
      <c r="HZX1836" s="401"/>
      <c r="HZY1836" s="401"/>
      <c r="HZZ1836" s="401"/>
      <c r="IAA1836" s="401"/>
      <c r="IAB1836" s="401"/>
      <c r="IAC1836" s="401"/>
      <c r="IAD1836" s="401"/>
      <c r="IAE1836" s="401"/>
      <c r="IAF1836" s="401"/>
      <c r="IAG1836" s="401"/>
      <c r="IAH1836" s="401"/>
      <c r="IAI1836" s="401"/>
      <c r="IAJ1836" s="401"/>
      <c r="IAK1836" s="401"/>
      <c r="IAL1836" s="401"/>
      <c r="IAM1836" s="401"/>
      <c r="IAN1836" s="401"/>
      <c r="IAO1836" s="401"/>
      <c r="IAP1836" s="401"/>
      <c r="IAQ1836" s="401"/>
      <c r="IAR1836" s="401"/>
      <c r="IAS1836" s="401"/>
      <c r="IAT1836" s="401"/>
      <c r="IAU1836" s="401"/>
      <c r="IAV1836" s="401"/>
      <c r="IAW1836" s="401"/>
      <c r="IAX1836" s="401"/>
      <c r="IAY1836" s="401"/>
      <c r="IAZ1836" s="401"/>
      <c r="IBA1836" s="401"/>
      <c r="IBB1836" s="401"/>
      <c r="IBC1836" s="401"/>
      <c r="IBD1836" s="401"/>
      <c r="IBE1836" s="401"/>
      <c r="IBF1836" s="401"/>
      <c r="IBG1836" s="401"/>
      <c r="IBH1836" s="401"/>
      <c r="IBI1836" s="401"/>
      <c r="IBJ1836" s="401"/>
      <c r="IBK1836" s="401"/>
      <c r="IBL1836" s="401"/>
      <c r="IBM1836" s="401"/>
      <c r="IBN1836" s="401"/>
      <c r="IBO1836" s="401"/>
      <c r="IBP1836" s="401"/>
      <c r="IBQ1836" s="401"/>
      <c r="IBR1836" s="401"/>
      <c r="IBS1836" s="401"/>
      <c r="IBT1836" s="401"/>
      <c r="IBU1836" s="401"/>
      <c r="IBV1836" s="401"/>
      <c r="IBW1836" s="401"/>
      <c r="IBX1836" s="401"/>
      <c r="IBY1836" s="401"/>
      <c r="IBZ1836" s="401"/>
      <c r="ICA1836" s="401"/>
      <c r="ICB1836" s="401"/>
      <c r="ICC1836" s="401"/>
      <c r="ICD1836" s="401"/>
      <c r="ICE1836" s="401"/>
      <c r="ICF1836" s="401"/>
      <c r="ICG1836" s="401"/>
      <c r="ICH1836" s="401"/>
      <c r="ICI1836" s="401"/>
      <c r="ICJ1836" s="401"/>
      <c r="ICK1836" s="401"/>
      <c r="ICL1836" s="401"/>
      <c r="ICM1836" s="401"/>
      <c r="ICN1836" s="401"/>
      <c r="ICO1836" s="401"/>
      <c r="ICP1836" s="401"/>
      <c r="ICQ1836" s="401"/>
      <c r="ICR1836" s="401"/>
      <c r="ICS1836" s="401"/>
      <c r="ICT1836" s="401"/>
      <c r="ICU1836" s="401"/>
      <c r="ICV1836" s="401"/>
      <c r="ICW1836" s="401"/>
      <c r="ICX1836" s="401"/>
      <c r="ICY1836" s="401"/>
      <c r="ICZ1836" s="401"/>
      <c r="IDA1836" s="401"/>
      <c r="IDB1836" s="401"/>
      <c r="IDC1836" s="401"/>
      <c r="IDD1836" s="401"/>
      <c r="IDE1836" s="401"/>
      <c r="IDF1836" s="401"/>
      <c r="IDG1836" s="401"/>
      <c r="IDH1836" s="401"/>
      <c r="IDI1836" s="401"/>
      <c r="IDJ1836" s="401"/>
      <c r="IDK1836" s="401"/>
      <c r="IDL1836" s="401"/>
      <c r="IDM1836" s="401"/>
      <c r="IDN1836" s="401"/>
      <c r="IDO1836" s="401"/>
      <c r="IDP1836" s="401"/>
      <c r="IDQ1836" s="401"/>
      <c r="IDR1836" s="401"/>
      <c r="IDS1836" s="401"/>
      <c r="IDT1836" s="401"/>
      <c r="IDU1836" s="401"/>
      <c r="IDV1836" s="401"/>
      <c r="IDW1836" s="401"/>
      <c r="IDX1836" s="401"/>
      <c r="IDY1836" s="401"/>
      <c r="IDZ1836" s="401"/>
      <c r="IEA1836" s="401"/>
      <c r="IEB1836" s="401"/>
      <c r="IEC1836" s="401"/>
      <c r="IED1836" s="401"/>
      <c r="IEE1836" s="401"/>
      <c r="IEF1836" s="401"/>
      <c r="IEG1836" s="401"/>
      <c r="IEH1836" s="401"/>
      <c r="IEI1836" s="401"/>
      <c r="IEJ1836" s="401"/>
      <c r="IEK1836" s="401"/>
      <c r="IEL1836" s="401"/>
      <c r="IEM1836" s="401"/>
      <c r="IEN1836" s="401"/>
      <c r="IEO1836" s="401"/>
      <c r="IEP1836" s="401"/>
      <c r="IEQ1836" s="401"/>
      <c r="IER1836" s="401"/>
      <c r="IES1836" s="401"/>
      <c r="IET1836" s="401"/>
      <c r="IEU1836" s="401"/>
      <c r="IEV1836" s="401"/>
      <c r="IEW1836" s="401"/>
      <c r="IEX1836" s="401"/>
      <c r="IEY1836" s="401"/>
      <c r="IEZ1836" s="401"/>
      <c r="IFA1836" s="401"/>
      <c r="IFB1836" s="401"/>
      <c r="IFC1836" s="401"/>
      <c r="IFD1836" s="401"/>
      <c r="IFE1836" s="401"/>
      <c r="IFF1836" s="401"/>
      <c r="IFG1836" s="401"/>
      <c r="IFH1836" s="401"/>
      <c r="IFI1836" s="401"/>
      <c r="IFJ1836" s="401"/>
      <c r="IFK1836" s="401"/>
      <c r="IFL1836" s="401"/>
      <c r="IFM1836" s="401"/>
      <c r="IFN1836" s="401"/>
      <c r="IFO1836" s="401"/>
      <c r="IFP1836" s="401"/>
      <c r="IFQ1836" s="401"/>
      <c r="IFR1836" s="401"/>
      <c r="IFS1836" s="401"/>
      <c r="IFT1836" s="401"/>
      <c r="IFU1836" s="401"/>
      <c r="IFV1836" s="401"/>
      <c r="IFW1836" s="401"/>
      <c r="IFX1836" s="401"/>
      <c r="IFY1836" s="401"/>
      <c r="IFZ1836" s="401"/>
      <c r="IGA1836" s="401"/>
      <c r="IGB1836" s="401"/>
      <c r="IGC1836" s="401"/>
      <c r="IGD1836" s="401"/>
      <c r="IGE1836" s="401"/>
      <c r="IGF1836" s="401"/>
      <c r="IGG1836" s="401"/>
      <c r="IGH1836" s="401"/>
      <c r="IGI1836" s="401"/>
      <c r="IGJ1836" s="401"/>
      <c r="IGK1836" s="401"/>
      <c r="IGL1836" s="401"/>
      <c r="IGM1836" s="401"/>
      <c r="IGN1836" s="401"/>
      <c r="IGO1836" s="401"/>
      <c r="IGP1836" s="401"/>
      <c r="IGQ1836" s="401"/>
      <c r="IGR1836" s="401"/>
      <c r="IGS1836" s="401"/>
      <c r="IGT1836" s="401"/>
      <c r="IGU1836" s="401"/>
      <c r="IGV1836" s="401"/>
      <c r="IGW1836" s="401"/>
      <c r="IGX1836" s="401"/>
      <c r="IGY1836" s="401"/>
      <c r="IGZ1836" s="401"/>
      <c r="IHA1836" s="401"/>
      <c r="IHB1836" s="401"/>
      <c r="IHC1836" s="401"/>
      <c r="IHD1836" s="401"/>
      <c r="IHE1836" s="401"/>
      <c r="IHF1836" s="401"/>
      <c r="IHG1836" s="401"/>
      <c r="IHH1836" s="401"/>
      <c r="IHI1836" s="401"/>
      <c r="IHJ1836" s="401"/>
      <c r="IHK1836" s="401"/>
      <c r="IHL1836" s="401"/>
      <c r="IHM1836" s="401"/>
      <c r="IHN1836" s="401"/>
      <c r="IHO1836" s="401"/>
      <c r="IHP1836" s="401"/>
      <c r="IHQ1836" s="401"/>
      <c r="IHR1836" s="401"/>
      <c r="IHS1836" s="401"/>
      <c r="IHT1836" s="401"/>
      <c r="IHU1836" s="401"/>
      <c r="IHV1836" s="401"/>
      <c r="IHW1836" s="401"/>
      <c r="IHX1836" s="401"/>
      <c r="IHY1836" s="401"/>
      <c r="IHZ1836" s="401"/>
      <c r="IIA1836" s="401"/>
      <c r="IIB1836" s="401"/>
      <c r="IIC1836" s="401"/>
      <c r="IID1836" s="401"/>
      <c r="IIE1836" s="401"/>
      <c r="IIF1836" s="401"/>
      <c r="IIG1836" s="401"/>
      <c r="IIH1836" s="401"/>
      <c r="III1836" s="401"/>
      <c r="IIJ1836" s="401"/>
      <c r="IIK1836" s="401"/>
      <c r="IIL1836" s="401"/>
      <c r="IIM1836" s="401"/>
      <c r="IIN1836" s="401"/>
      <c r="IIO1836" s="401"/>
      <c r="IIP1836" s="401"/>
      <c r="IIQ1836" s="401"/>
      <c r="IIR1836" s="401"/>
      <c r="IIS1836" s="401"/>
      <c r="IIT1836" s="401"/>
      <c r="IIU1836" s="401"/>
      <c r="IIV1836" s="401"/>
      <c r="IIW1836" s="401"/>
      <c r="IIX1836" s="401"/>
      <c r="IIY1836" s="401"/>
      <c r="IIZ1836" s="401"/>
      <c r="IJA1836" s="401"/>
      <c r="IJB1836" s="401"/>
      <c r="IJC1836" s="401"/>
      <c r="IJD1836" s="401"/>
      <c r="IJE1836" s="401"/>
      <c r="IJF1836" s="401"/>
      <c r="IJG1836" s="401"/>
      <c r="IJH1836" s="401"/>
      <c r="IJI1836" s="401"/>
      <c r="IJJ1836" s="401"/>
      <c r="IJK1836" s="401"/>
      <c r="IJL1836" s="401"/>
      <c r="IJM1836" s="401"/>
      <c r="IJN1836" s="401"/>
      <c r="IJO1836" s="401"/>
      <c r="IJP1836" s="401"/>
      <c r="IJQ1836" s="401"/>
      <c r="IJR1836" s="401"/>
      <c r="IJS1836" s="401"/>
      <c r="IJT1836" s="401"/>
      <c r="IJU1836" s="401"/>
      <c r="IJV1836" s="401"/>
      <c r="IJW1836" s="401"/>
      <c r="IJX1836" s="401"/>
      <c r="IJY1836" s="401"/>
      <c r="IJZ1836" s="401"/>
      <c r="IKA1836" s="401"/>
      <c r="IKB1836" s="401"/>
      <c r="IKC1836" s="401"/>
      <c r="IKD1836" s="401"/>
      <c r="IKE1836" s="401"/>
      <c r="IKF1836" s="401"/>
      <c r="IKG1836" s="401"/>
      <c r="IKH1836" s="401"/>
      <c r="IKI1836" s="401"/>
      <c r="IKJ1836" s="401"/>
      <c r="IKK1836" s="401"/>
      <c r="IKL1836" s="401"/>
      <c r="IKM1836" s="401"/>
      <c r="IKN1836" s="401"/>
      <c r="IKO1836" s="401"/>
      <c r="IKP1836" s="401"/>
      <c r="IKQ1836" s="401"/>
      <c r="IKR1836" s="401"/>
      <c r="IKS1836" s="401"/>
      <c r="IKT1836" s="401"/>
      <c r="IKU1836" s="401"/>
      <c r="IKV1836" s="401"/>
      <c r="IKW1836" s="401"/>
      <c r="IKX1836" s="401"/>
      <c r="IKY1836" s="401"/>
      <c r="IKZ1836" s="401"/>
      <c r="ILA1836" s="401"/>
      <c r="ILB1836" s="401"/>
      <c r="ILC1836" s="401"/>
      <c r="ILD1836" s="401"/>
      <c r="ILE1836" s="401"/>
      <c r="ILF1836" s="401"/>
      <c r="ILG1836" s="401"/>
      <c r="ILH1836" s="401"/>
      <c r="ILI1836" s="401"/>
      <c r="ILJ1836" s="401"/>
      <c r="ILK1836" s="401"/>
      <c r="ILL1836" s="401"/>
      <c r="ILM1836" s="401"/>
      <c r="ILN1836" s="401"/>
      <c r="ILO1836" s="401"/>
      <c r="ILP1836" s="401"/>
      <c r="ILQ1836" s="401"/>
      <c r="ILR1836" s="401"/>
      <c r="ILS1836" s="401"/>
      <c r="ILT1836" s="401"/>
      <c r="ILU1836" s="401"/>
      <c r="ILV1836" s="401"/>
      <c r="ILW1836" s="401"/>
      <c r="ILX1836" s="401"/>
      <c r="ILY1836" s="401"/>
      <c r="ILZ1836" s="401"/>
      <c r="IMA1836" s="401"/>
      <c r="IMB1836" s="401"/>
      <c r="IMC1836" s="401"/>
      <c r="IMD1836" s="401"/>
      <c r="IME1836" s="401"/>
      <c r="IMF1836" s="401"/>
      <c r="IMG1836" s="401"/>
      <c r="IMH1836" s="401"/>
      <c r="IMI1836" s="401"/>
      <c r="IMJ1836" s="401"/>
      <c r="IMK1836" s="401"/>
      <c r="IML1836" s="401"/>
      <c r="IMM1836" s="401"/>
      <c r="IMN1836" s="401"/>
      <c r="IMO1836" s="401"/>
      <c r="IMP1836" s="401"/>
      <c r="IMQ1836" s="401"/>
      <c r="IMR1836" s="401"/>
      <c r="IMS1836" s="401"/>
      <c r="IMT1836" s="401"/>
      <c r="IMU1836" s="401"/>
      <c r="IMV1836" s="401"/>
      <c r="IMW1836" s="401"/>
      <c r="IMX1836" s="401"/>
      <c r="IMY1836" s="401"/>
      <c r="IMZ1836" s="401"/>
      <c r="INA1836" s="401"/>
      <c r="INB1836" s="401"/>
      <c r="INC1836" s="401"/>
      <c r="IND1836" s="401"/>
      <c r="INE1836" s="401"/>
      <c r="INF1836" s="401"/>
      <c r="ING1836" s="401"/>
      <c r="INH1836" s="401"/>
      <c r="INI1836" s="401"/>
      <c r="INJ1836" s="401"/>
      <c r="INK1836" s="401"/>
      <c r="INL1836" s="401"/>
      <c r="INM1836" s="401"/>
      <c r="INN1836" s="401"/>
      <c r="INO1836" s="401"/>
      <c r="INP1836" s="401"/>
      <c r="INQ1836" s="401"/>
      <c r="INR1836" s="401"/>
      <c r="INS1836" s="401"/>
      <c r="INT1836" s="401"/>
      <c r="INU1836" s="401"/>
      <c r="INV1836" s="401"/>
      <c r="INW1836" s="401"/>
      <c r="INX1836" s="401"/>
      <c r="INY1836" s="401"/>
      <c r="INZ1836" s="401"/>
      <c r="IOA1836" s="401"/>
      <c r="IOB1836" s="401"/>
      <c r="IOC1836" s="401"/>
      <c r="IOD1836" s="401"/>
      <c r="IOE1836" s="401"/>
      <c r="IOF1836" s="401"/>
      <c r="IOG1836" s="401"/>
      <c r="IOH1836" s="401"/>
      <c r="IOI1836" s="401"/>
      <c r="IOJ1836" s="401"/>
      <c r="IOK1836" s="401"/>
      <c r="IOL1836" s="401"/>
      <c r="IOM1836" s="401"/>
      <c r="ION1836" s="401"/>
      <c r="IOO1836" s="401"/>
      <c r="IOP1836" s="401"/>
      <c r="IOQ1836" s="401"/>
      <c r="IOR1836" s="401"/>
      <c r="IOS1836" s="401"/>
      <c r="IOT1836" s="401"/>
      <c r="IOU1836" s="401"/>
      <c r="IOV1836" s="401"/>
      <c r="IOW1836" s="401"/>
      <c r="IOX1836" s="401"/>
      <c r="IOY1836" s="401"/>
      <c r="IOZ1836" s="401"/>
      <c r="IPA1836" s="401"/>
      <c r="IPB1836" s="401"/>
      <c r="IPC1836" s="401"/>
      <c r="IPD1836" s="401"/>
      <c r="IPE1836" s="401"/>
      <c r="IPF1836" s="401"/>
      <c r="IPG1836" s="401"/>
      <c r="IPH1836" s="401"/>
      <c r="IPI1836" s="401"/>
      <c r="IPJ1836" s="401"/>
      <c r="IPK1836" s="401"/>
      <c r="IPL1836" s="401"/>
      <c r="IPM1836" s="401"/>
      <c r="IPN1836" s="401"/>
      <c r="IPO1836" s="401"/>
      <c r="IPP1836" s="401"/>
      <c r="IPQ1836" s="401"/>
      <c r="IPR1836" s="401"/>
      <c r="IPS1836" s="401"/>
      <c r="IPT1836" s="401"/>
      <c r="IPU1836" s="401"/>
      <c r="IPV1836" s="401"/>
      <c r="IPW1836" s="401"/>
      <c r="IPX1836" s="401"/>
      <c r="IPY1836" s="401"/>
      <c r="IPZ1836" s="401"/>
      <c r="IQA1836" s="401"/>
      <c r="IQB1836" s="401"/>
      <c r="IQC1836" s="401"/>
      <c r="IQD1836" s="401"/>
      <c r="IQE1836" s="401"/>
      <c r="IQF1836" s="401"/>
      <c r="IQG1836" s="401"/>
      <c r="IQH1836" s="401"/>
      <c r="IQI1836" s="401"/>
      <c r="IQJ1836" s="401"/>
      <c r="IQK1836" s="401"/>
      <c r="IQL1836" s="401"/>
      <c r="IQM1836" s="401"/>
      <c r="IQN1836" s="401"/>
      <c r="IQO1836" s="401"/>
      <c r="IQP1836" s="401"/>
      <c r="IQQ1836" s="401"/>
      <c r="IQR1836" s="401"/>
      <c r="IQS1836" s="401"/>
      <c r="IQT1836" s="401"/>
      <c r="IQU1836" s="401"/>
      <c r="IQV1836" s="401"/>
      <c r="IQW1836" s="401"/>
      <c r="IQX1836" s="401"/>
      <c r="IQY1836" s="401"/>
      <c r="IQZ1836" s="401"/>
      <c r="IRA1836" s="401"/>
      <c r="IRB1836" s="401"/>
      <c r="IRC1836" s="401"/>
      <c r="IRD1836" s="401"/>
      <c r="IRE1836" s="401"/>
      <c r="IRF1836" s="401"/>
      <c r="IRG1836" s="401"/>
      <c r="IRH1836" s="401"/>
      <c r="IRI1836" s="401"/>
      <c r="IRJ1836" s="401"/>
      <c r="IRK1836" s="401"/>
      <c r="IRL1836" s="401"/>
      <c r="IRM1836" s="401"/>
      <c r="IRN1836" s="401"/>
      <c r="IRO1836" s="401"/>
      <c r="IRP1836" s="401"/>
      <c r="IRQ1836" s="401"/>
      <c r="IRR1836" s="401"/>
      <c r="IRS1836" s="401"/>
      <c r="IRT1836" s="401"/>
      <c r="IRU1836" s="401"/>
      <c r="IRV1836" s="401"/>
      <c r="IRW1836" s="401"/>
      <c r="IRX1836" s="401"/>
      <c r="IRY1836" s="401"/>
      <c r="IRZ1836" s="401"/>
      <c r="ISA1836" s="401"/>
      <c r="ISB1836" s="401"/>
      <c r="ISC1836" s="401"/>
      <c r="ISD1836" s="401"/>
      <c r="ISE1836" s="401"/>
      <c r="ISF1836" s="401"/>
      <c r="ISG1836" s="401"/>
      <c r="ISH1836" s="401"/>
      <c r="ISI1836" s="401"/>
      <c r="ISJ1836" s="401"/>
      <c r="ISK1836" s="401"/>
      <c r="ISL1836" s="401"/>
      <c r="ISM1836" s="401"/>
      <c r="ISN1836" s="401"/>
      <c r="ISO1836" s="401"/>
      <c r="ISP1836" s="401"/>
      <c r="ISQ1836" s="401"/>
      <c r="ISR1836" s="401"/>
      <c r="ISS1836" s="401"/>
      <c r="IST1836" s="401"/>
      <c r="ISU1836" s="401"/>
      <c r="ISV1836" s="401"/>
      <c r="ISW1836" s="401"/>
      <c r="ISX1836" s="401"/>
      <c r="ISY1836" s="401"/>
      <c r="ISZ1836" s="401"/>
      <c r="ITA1836" s="401"/>
      <c r="ITB1836" s="401"/>
      <c r="ITC1836" s="401"/>
      <c r="ITD1836" s="401"/>
      <c r="ITE1836" s="401"/>
      <c r="ITF1836" s="401"/>
      <c r="ITG1836" s="401"/>
      <c r="ITH1836" s="401"/>
      <c r="ITI1836" s="401"/>
      <c r="ITJ1836" s="401"/>
      <c r="ITK1836" s="401"/>
      <c r="ITL1836" s="401"/>
      <c r="ITM1836" s="401"/>
      <c r="ITN1836" s="401"/>
      <c r="ITO1836" s="401"/>
      <c r="ITP1836" s="401"/>
      <c r="ITQ1836" s="401"/>
      <c r="ITR1836" s="401"/>
      <c r="ITS1836" s="401"/>
      <c r="ITT1836" s="401"/>
      <c r="ITU1836" s="401"/>
      <c r="ITV1836" s="401"/>
      <c r="ITW1836" s="401"/>
      <c r="ITX1836" s="401"/>
      <c r="ITY1836" s="401"/>
      <c r="ITZ1836" s="401"/>
      <c r="IUA1836" s="401"/>
      <c r="IUB1836" s="401"/>
      <c r="IUC1836" s="401"/>
      <c r="IUD1836" s="401"/>
      <c r="IUE1836" s="401"/>
      <c r="IUF1836" s="401"/>
      <c r="IUG1836" s="401"/>
      <c r="IUH1836" s="401"/>
      <c r="IUI1836" s="401"/>
      <c r="IUJ1836" s="401"/>
      <c r="IUK1836" s="401"/>
      <c r="IUL1836" s="401"/>
      <c r="IUM1836" s="401"/>
      <c r="IUN1836" s="401"/>
      <c r="IUO1836" s="401"/>
      <c r="IUP1836" s="401"/>
      <c r="IUQ1836" s="401"/>
      <c r="IUR1836" s="401"/>
      <c r="IUS1836" s="401"/>
      <c r="IUT1836" s="401"/>
      <c r="IUU1836" s="401"/>
      <c r="IUV1836" s="401"/>
      <c r="IUW1836" s="401"/>
      <c r="IUX1836" s="401"/>
      <c r="IUY1836" s="401"/>
      <c r="IUZ1836" s="401"/>
      <c r="IVA1836" s="401"/>
      <c r="IVB1836" s="401"/>
      <c r="IVC1836" s="401"/>
      <c r="IVD1836" s="401"/>
      <c r="IVE1836" s="401"/>
      <c r="IVF1836" s="401"/>
      <c r="IVG1836" s="401"/>
      <c r="IVH1836" s="401"/>
      <c r="IVI1836" s="401"/>
      <c r="IVJ1836" s="401"/>
      <c r="IVK1836" s="401"/>
      <c r="IVL1836" s="401"/>
      <c r="IVM1836" s="401"/>
      <c r="IVN1836" s="401"/>
      <c r="IVO1836" s="401"/>
      <c r="IVP1836" s="401"/>
      <c r="IVQ1836" s="401"/>
      <c r="IVR1836" s="401"/>
      <c r="IVS1836" s="401"/>
      <c r="IVT1836" s="401"/>
      <c r="IVU1836" s="401"/>
      <c r="IVV1836" s="401"/>
      <c r="IVW1836" s="401"/>
      <c r="IVX1836" s="401"/>
      <c r="IVY1836" s="401"/>
      <c r="IVZ1836" s="401"/>
      <c r="IWA1836" s="401"/>
      <c r="IWB1836" s="401"/>
      <c r="IWC1836" s="401"/>
      <c r="IWD1836" s="401"/>
      <c r="IWE1836" s="401"/>
      <c r="IWF1836" s="401"/>
      <c r="IWG1836" s="401"/>
      <c r="IWH1836" s="401"/>
      <c r="IWI1836" s="401"/>
      <c r="IWJ1836" s="401"/>
      <c r="IWK1836" s="401"/>
      <c r="IWL1836" s="401"/>
      <c r="IWM1836" s="401"/>
      <c r="IWN1836" s="401"/>
      <c r="IWO1836" s="401"/>
      <c r="IWP1836" s="401"/>
      <c r="IWQ1836" s="401"/>
      <c r="IWR1836" s="401"/>
      <c r="IWS1836" s="401"/>
      <c r="IWT1836" s="401"/>
      <c r="IWU1836" s="401"/>
      <c r="IWV1836" s="401"/>
      <c r="IWW1836" s="401"/>
      <c r="IWX1836" s="401"/>
      <c r="IWY1836" s="401"/>
      <c r="IWZ1836" s="401"/>
      <c r="IXA1836" s="401"/>
      <c r="IXB1836" s="401"/>
      <c r="IXC1836" s="401"/>
      <c r="IXD1836" s="401"/>
      <c r="IXE1836" s="401"/>
      <c r="IXF1836" s="401"/>
      <c r="IXG1836" s="401"/>
      <c r="IXH1836" s="401"/>
      <c r="IXI1836" s="401"/>
      <c r="IXJ1836" s="401"/>
      <c r="IXK1836" s="401"/>
      <c r="IXL1836" s="401"/>
      <c r="IXM1836" s="401"/>
      <c r="IXN1836" s="401"/>
      <c r="IXO1836" s="401"/>
      <c r="IXP1836" s="401"/>
      <c r="IXQ1836" s="401"/>
      <c r="IXR1836" s="401"/>
      <c r="IXS1836" s="401"/>
      <c r="IXT1836" s="401"/>
      <c r="IXU1836" s="401"/>
      <c r="IXV1836" s="401"/>
      <c r="IXW1836" s="401"/>
      <c r="IXX1836" s="401"/>
      <c r="IXY1836" s="401"/>
      <c r="IXZ1836" s="401"/>
      <c r="IYA1836" s="401"/>
      <c r="IYB1836" s="401"/>
      <c r="IYC1836" s="401"/>
      <c r="IYD1836" s="401"/>
      <c r="IYE1836" s="401"/>
      <c r="IYF1836" s="401"/>
      <c r="IYG1836" s="401"/>
      <c r="IYH1836" s="401"/>
      <c r="IYI1836" s="401"/>
      <c r="IYJ1836" s="401"/>
      <c r="IYK1836" s="401"/>
      <c r="IYL1836" s="401"/>
      <c r="IYM1836" s="401"/>
      <c r="IYN1836" s="401"/>
      <c r="IYO1836" s="401"/>
      <c r="IYP1836" s="401"/>
      <c r="IYQ1836" s="401"/>
      <c r="IYR1836" s="401"/>
      <c r="IYS1836" s="401"/>
      <c r="IYT1836" s="401"/>
      <c r="IYU1836" s="401"/>
      <c r="IYV1836" s="401"/>
      <c r="IYW1836" s="401"/>
      <c r="IYX1836" s="401"/>
      <c r="IYY1836" s="401"/>
      <c r="IYZ1836" s="401"/>
      <c r="IZA1836" s="401"/>
      <c r="IZB1836" s="401"/>
      <c r="IZC1836" s="401"/>
      <c r="IZD1836" s="401"/>
      <c r="IZE1836" s="401"/>
      <c r="IZF1836" s="401"/>
      <c r="IZG1836" s="401"/>
      <c r="IZH1836" s="401"/>
      <c r="IZI1836" s="401"/>
      <c r="IZJ1836" s="401"/>
      <c r="IZK1836" s="401"/>
      <c r="IZL1836" s="401"/>
      <c r="IZM1836" s="401"/>
      <c r="IZN1836" s="401"/>
      <c r="IZO1836" s="401"/>
      <c r="IZP1836" s="401"/>
      <c r="IZQ1836" s="401"/>
      <c r="IZR1836" s="401"/>
      <c r="IZS1836" s="401"/>
      <c r="IZT1836" s="401"/>
      <c r="IZU1836" s="401"/>
      <c r="IZV1836" s="401"/>
      <c r="IZW1836" s="401"/>
      <c r="IZX1836" s="401"/>
      <c r="IZY1836" s="401"/>
      <c r="IZZ1836" s="401"/>
      <c r="JAA1836" s="401"/>
      <c r="JAB1836" s="401"/>
      <c r="JAC1836" s="401"/>
      <c r="JAD1836" s="401"/>
      <c r="JAE1836" s="401"/>
      <c r="JAF1836" s="401"/>
      <c r="JAG1836" s="401"/>
      <c r="JAH1836" s="401"/>
      <c r="JAI1836" s="401"/>
      <c r="JAJ1836" s="401"/>
      <c r="JAK1836" s="401"/>
      <c r="JAL1836" s="401"/>
      <c r="JAM1836" s="401"/>
      <c r="JAN1836" s="401"/>
      <c r="JAO1836" s="401"/>
      <c r="JAP1836" s="401"/>
      <c r="JAQ1836" s="401"/>
      <c r="JAR1836" s="401"/>
      <c r="JAS1836" s="401"/>
      <c r="JAT1836" s="401"/>
      <c r="JAU1836" s="401"/>
      <c r="JAV1836" s="401"/>
      <c r="JAW1836" s="401"/>
      <c r="JAX1836" s="401"/>
      <c r="JAY1836" s="401"/>
      <c r="JAZ1836" s="401"/>
      <c r="JBA1836" s="401"/>
      <c r="JBB1836" s="401"/>
      <c r="JBC1836" s="401"/>
      <c r="JBD1836" s="401"/>
      <c r="JBE1836" s="401"/>
      <c r="JBF1836" s="401"/>
      <c r="JBG1836" s="401"/>
      <c r="JBH1836" s="401"/>
      <c r="JBI1836" s="401"/>
      <c r="JBJ1836" s="401"/>
      <c r="JBK1836" s="401"/>
      <c r="JBL1836" s="401"/>
      <c r="JBM1836" s="401"/>
      <c r="JBN1836" s="401"/>
      <c r="JBO1836" s="401"/>
      <c r="JBP1836" s="401"/>
      <c r="JBQ1836" s="401"/>
      <c r="JBR1836" s="401"/>
      <c r="JBS1836" s="401"/>
      <c r="JBT1836" s="401"/>
      <c r="JBU1836" s="401"/>
      <c r="JBV1836" s="401"/>
      <c r="JBW1836" s="401"/>
      <c r="JBX1836" s="401"/>
      <c r="JBY1836" s="401"/>
      <c r="JBZ1836" s="401"/>
      <c r="JCA1836" s="401"/>
      <c r="JCB1836" s="401"/>
      <c r="JCC1836" s="401"/>
      <c r="JCD1836" s="401"/>
      <c r="JCE1836" s="401"/>
      <c r="JCF1836" s="401"/>
      <c r="JCG1836" s="401"/>
      <c r="JCH1836" s="401"/>
      <c r="JCI1836" s="401"/>
      <c r="JCJ1836" s="401"/>
      <c r="JCK1836" s="401"/>
      <c r="JCL1836" s="401"/>
      <c r="JCM1836" s="401"/>
      <c r="JCN1836" s="401"/>
      <c r="JCO1836" s="401"/>
      <c r="JCP1836" s="401"/>
      <c r="JCQ1836" s="401"/>
      <c r="JCR1836" s="401"/>
      <c r="JCS1836" s="401"/>
      <c r="JCT1836" s="401"/>
      <c r="JCU1836" s="401"/>
      <c r="JCV1836" s="401"/>
      <c r="JCW1836" s="401"/>
      <c r="JCX1836" s="401"/>
      <c r="JCY1836" s="401"/>
      <c r="JCZ1836" s="401"/>
      <c r="JDA1836" s="401"/>
      <c r="JDB1836" s="401"/>
      <c r="JDC1836" s="401"/>
      <c r="JDD1836" s="401"/>
      <c r="JDE1836" s="401"/>
      <c r="JDF1836" s="401"/>
      <c r="JDG1836" s="401"/>
      <c r="JDH1836" s="401"/>
      <c r="JDI1836" s="401"/>
      <c r="JDJ1836" s="401"/>
      <c r="JDK1836" s="401"/>
      <c r="JDL1836" s="401"/>
      <c r="JDM1836" s="401"/>
      <c r="JDN1836" s="401"/>
      <c r="JDO1836" s="401"/>
      <c r="JDP1836" s="401"/>
      <c r="JDQ1836" s="401"/>
      <c r="JDR1836" s="401"/>
      <c r="JDS1836" s="401"/>
      <c r="JDT1836" s="401"/>
      <c r="JDU1836" s="401"/>
      <c r="JDV1836" s="401"/>
      <c r="JDW1836" s="401"/>
      <c r="JDX1836" s="401"/>
      <c r="JDY1836" s="401"/>
      <c r="JDZ1836" s="401"/>
      <c r="JEA1836" s="401"/>
      <c r="JEB1836" s="401"/>
      <c r="JEC1836" s="401"/>
      <c r="JED1836" s="401"/>
      <c r="JEE1836" s="401"/>
      <c r="JEF1836" s="401"/>
      <c r="JEG1836" s="401"/>
      <c r="JEH1836" s="401"/>
      <c r="JEI1836" s="401"/>
      <c r="JEJ1836" s="401"/>
      <c r="JEK1836" s="401"/>
      <c r="JEL1836" s="401"/>
      <c r="JEM1836" s="401"/>
      <c r="JEN1836" s="401"/>
      <c r="JEO1836" s="401"/>
      <c r="JEP1836" s="401"/>
      <c r="JEQ1836" s="401"/>
      <c r="JER1836" s="401"/>
      <c r="JES1836" s="401"/>
      <c r="JET1836" s="401"/>
      <c r="JEU1836" s="401"/>
      <c r="JEV1836" s="401"/>
      <c r="JEW1836" s="401"/>
      <c r="JEX1836" s="401"/>
      <c r="JEY1836" s="401"/>
      <c r="JEZ1836" s="401"/>
      <c r="JFA1836" s="401"/>
      <c r="JFB1836" s="401"/>
      <c r="JFC1836" s="401"/>
      <c r="JFD1836" s="401"/>
      <c r="JFE1836" s="401"/>
      <c r="JFF1836" s="401"/>
      <c r="JFG1836" s="401"/>
      <c r="JFH1836" s="401"/>
      <c r="JFI1836" s="401"/>
      <c r="JFJ1836" s="401"/>
      <c r="JFK1836" s="401"/>
      <c r="JFL1836" s="401"/>
      <c r="JFM1836" s="401"/>
      <c r="JFN1836" s="401"/>
      <c r="JFO1836" s="401"/>
      <c r="JFP1836" s="401"/>
      <c r="JFQ1836" s="401"/>
      <c r="JFR1836" s="401"/>
      <c r="JFS1836" s="401"/>
      <c r="JFT1836" s="401"/>
      <c r="JFU1836" s="401"/>
      <c r="JFV1836" s="401"/>
      <c r="JFW1836" s="401"/>
      <c r="JFX1836" s="401"/>
      <c r="JFY1836" s="401"/>
      <c r="JFZ1836" s="401"/>
      <c r="JGA1836" s="401"/>
      <c r="JGB1836" s="401"/>
      <c r="JGC1836" s="401"/>
      <c r="JGD1836" s="401"/>
      <c r="JGE1836" s="401"/>
      <c r="JGF1836" s="401"/>
      <c r="JGG1836" s="401"/>
      <c r="JGH1836" s="401"/>
      <c r="JGI1836" s="401"/>
      <c r="JGJ1836" s="401"/>
      <c r="JGK1836" s="401"/>
      <c r="JGL1836" s="401"/>
      <c r="JGM1836" s="401"/>
      <c r="JGN1836" s="401"/>
      <c r="JGO1836" s="401"/>
      <c r="JGP1836" s="401"/>
      <c r="JGQ1836" s="401"/>
      <c r="JGR1836" s="401"/>
      <c r="JGS1836" s="401"/>
      <c r="JGT1836" s="401"/>
      <c r="JGU1836" s="401"/>
      <c r="JGV1836" s="401"/>
      <c r="JGW1836" s="401"/>
      <c r="JGX1836" s="401"/>
      <c r="JGY1836" s="401"/>
      <c r="JGZ1836" s="401"/>
      <c r="JHA1836" s="401"/>
      <c r="JHB1836" s="401"/>
      <c r="JHC1836" s="401"/>
      <c r="JHD1836" s="401"/>
      <c r="JHE1836" s="401"/>
      <c r="JHF1836" s="401"/>
      <c r="JHG1836" s="401"/>
      <c r="JHH1836" s="401"/>
      <c r="JHI1836" s="401"/>
      <c r="JHJ1836" s="401"/>
      <c r="JHK1836" s="401"/>
      <c r="JHL1836" s="401"/>
      <c r="JHM1836" s="401"/>
      <c r="JHN1836" s="401"/>
      <c r="JHO1836" s="401"/>
      <c r="JHP1836" s="401"/>
      <c r="JHQ1836" s="401"/>
      <c r="JHR1836" s="401"/>
      <c r="JHS1836" s="401"/>
      <c r="JHT1836" s="401"/>
      <c r="JHU1836" s="401"/>
      <c r="JHV1836" s="401"/>
      <c r="JHW1836" s="401"/>
      <c r="JHX1836" s="401"/>
      <c r="JHY1836" s="401"/>
      <c r="JHZ1836" s="401"/>
      <c r="JIA1836" s="401"/>
      <c r="JIB1836" s="401"/>
      <c r="JIC1836" s="401"/>
      <c r="JID1836" s="401"/>
      <c r="JIE1836" s="401"/>
      <c r="JIF1836" s="401"/>
      <c r="JIG1836" s="401"/>
      <c r="JIH1836" s="401"/>
      <c r="JII1836" s="401"/>
      <c r="JIJ1836" s="401"/>
      <c r="JIK1836" s="401"/>
      <c r="JIL1836" s="401"/>
      <c r="JIM1836" s="401"/>
      <c r="JIN1836" s="401"/>
      <c r="JIO1836" s="401"/>
      <c r="JIP1836" s="401"/>
      <c r="JIQ1836" s="401"/>
      <c r="JIR1836" s="401"/>
      <c r="JIS1836" s="401"/>
      <c r="JIT1836" s="401"/>
      <c r="JIU1836" s="401"/>
      <c r="JIV1836" s="401"/>
      <c r="JIW1836" s="401"/>
      <c r="JIX1836" s="401"/>
      <c r="JIY1836" s="401"/>
      <c r="JIZ1836" s="401"/>
      <c r="JJA1836" s="401"/>
      <c r="JJB1836" s="401"/>
      <c r="JJC1836" s="401"/>
      <c r="JJD1836" s="401"/>
      <c r="JJE1836" s="401"/>
      <c r="JJF1836" s="401"/>
      <c r="JJG1836" s="401"/>
      <c r="JJH1836" s="401"/>
      <c r="JJI1836" s="401"/>
      <c r="JJJ1836" s="401"/>
      <c r="JJK1836" s="401"/>
      <c r="JJL1836" s="401"/>
      <c r="JJM1836" s="401"/>
      <c r="JJN1836" s="401"/>
      <c r="JJO1836" s="401"/>
      <c r="JJP1836" s="401"/>
      <c r="JJQ1836" s="401"/>
      <c r="JJR1836" s="401"/>
      <c r="JJS1836" s="401"/>
      <c r="JJT1836" s="401"/>
      <c r="JJU1836" s="401"/>
      <c r="JJV1836" s="401"/>
      <c r="JJW1836" s="401"/>
      <c r="JJX1836" s="401"/>
      <c r="JJY1836" s="401"/>
      <c r="JJZ1836" s="401"/>
      <c r="JKA1836" s="401"/>
      <c r="JKB1836" s="401"/>
      <c r="JKC1836" s="401"/>
      <c r="JKD1836" s="401"/>
      <c r="JKE1836" s="401"/>
      <c r="JKF1836" s="401"/>
      <c r="JKG1836" s="401"/>
      <c r="JKH1836" s="401"/>
      <c r="JKI1836" s="401"/>
      <c r="JKJ1836" s="401"/>
      <c r="JKK1836" s="401"/>
      <c r="JKL1836" s="401"/>
      <c r="JKM1836" s="401"/>
      <c r="JKN1836" s="401"/>
      <c r="JKO1836" s="401"/>
      <c r="JKP1836" s="401"/>
      <c r="JKQ1836" s="401"/>
      <c r="JKR1836" s="401"/>
      <c r="JKS1836" s="401"/>
      <c r="JKT1836" s="401"/>
      <c r="JKU1836" s="401"/>
      <c r="JKV1836" s="401"/>
      <c r="JKW1836" s="401"/>
      <c r="JKX1836" s="401"/>
      <c r="JKY1836" s="401"/>
      <c r="JKZ1836" s="401"/>
      <c r="JLA1836" s="401"/>
      <c r="JLB1836" s="401"/>
      <c r="JLC1836" s="401"/>
      <c r="JLD1836" s="401"/>
      <c r="JLE1836" s="401"/>
      <c r="JLF1836" s="401"/>
      <c r="JLG1836" s="401"/>
      <c r="JLH1836" s="401"/>
      <c r="JLI1836" s="401"/>
      <c r="JLJ1836" s="401"/>
      <c r="JLK1836" s="401"/>
      <c r="JLL1836" s="401"/>
      <c r="JLM1836" s="401"/>
      <c r="JLN1836" s="401"/>
      <c r="JLO1836" s="401"/>
      <c r="JLP1836" s="401"/>
      <c r="JLQ1836" s="401"/>
      <c r="JLR1836" s="401"/>
      <c r="JLS1836" s="401"/>
      <c r="JLT1836" s="401"/>
      <c r="JLU1836" s="401"/>
      <c r="JLV1836" s="401"/>
      <c r="JLW1836" s="401"/>
      <c r="JLX1836" s="401"/>
      <c r="JLY1836" s="401"/>
      <c r="JLZ1836" s="401"/>
      <c r="JMA1836" s="401"/>
      <c r="JMB1836" s="401"/>
      <c r="JMC1836" s="401"/>
      <c r="JMD1836" s="401"/>
      <c r="JME1836" s="401"/>
      <c r="JMF1836" s="401"/>
      <c r="JMG1836" s="401"/>
      <c r="JMH1836" s="401"/>
      <c r="JMI1836" s="401"/>
      <c r="JMJ1836" s="401"/>
      <c r="JMK1836" s="401"/>
      <c r="JML1836" s="401"/>
      <c r="JMM1836" s="401"/>
      <c r="JMN1836" s="401"/>
      <c r="JMO1836" s="401"/>
      <c r="JMP1836" s="401"/>
      <c r="JMQ1836" s="401"/>
      <c r="JMR1836" s="401"/>
      <c r="JMS1836" s="401"/>
      <c r="JMT1836" s="401"/>
      <c r="JMU1836" s="401"/>
      <c r="JMV1836" s="401"/>
      <c r="JMW1836" s="401"/>
      <c r="JMX1836" s="401"/>
      <c r="JMY1836" s="401"/>
      <c r="JMZ1836" s="401"/>
      <c r="JNA1836" s="401"/>
      <c r="JNB1836" s="401"/>
      <c r="JNC1836" s="401"/>
      <c r="JND1836" s="401"/>
      <c r="JNE1836" s="401"/>
      <c r="JNF1836" s="401"/>
      <c r="JNG1836" s="401"/>
      <c r="JNH1836" s="401"/>
      <c r="JNI1836" s="401"/>
      <c r="JNJ1836" s="401"/>
      <c r="JNK1836" s="401"/>
      <c r="JNL1836" s="401"/>
      <c r="JNM1836" s="401"/>
      <c r="JNN1836" s="401"/>
      <c r="JNO1836" s="401"/>
      <c r="JNP1836" s="401"/>
      <c r="JNQ1836" s="401"/>
      <c r="JNR1836" s="401"/>
      <c r="JNS1836" s="401"/>
      <c r="JNT1836" s="401"/>
      <c r="JNU1836" s="401"/>
      <c r="JNV1836" s="401"/>
      <c r="JNW1836" s="401"/>
      <c r="JNX1836" s="401"/>
      <c r="JNY1836" s="401"/>
      <c r="JNZ1836" s="401"/>
      <c r="JOA1836" s="401"/>
      <c r="JOB1836" s="401"/>
      <c r="JOC1836" s="401"/>
      <c r="JOD1836" s="401"/>
      <c r="JOE1836" s="401"/>
      <c r="JOF1836" s="401"/>
      <c r="JOG1836" s="401"/>
      <c r="JOH1836" s="401"/>
      <c r="JOI1836" s="401"/>
      <c r="JOJ1836" s="401"/>
      <c r="JOK1836" s="401"/>
      <c r="JOL1836" s="401"/>
      <c r="JOM1836" s="401"/>
      <c r="JON1836" s="401"/>
      <c r="JOO1836" s="401"/>
      <c r="JOP1836" s="401"/>
      <c r="JOQ1836" s="401"/>
      <c r="JOR1836" s="401"/>
      <c r="JOS1836" s="401"/>
      <c r="JOT1836" s="401"/>
      <c r="JOU1836" s="401"/>
      <c r="JOV1836" s="401"/>
      <c r="JOW1836" s="401"/>
      <c r="JOX1836" s="401"/>
      <c r="JOY1836" s="401"/>
      <c r="JOZ1836" s="401"/>
      <c r="JPA1836" s="401"/>
      <c r="JPB1836" s="401"/>
      <c r="JPC1836" s="401"/>
      <c r="JPD1836" s="401"/>
      <c r="JPE1836" s="401"/>
      <c r="JPF1836" s="401"/>
      <c r="JPG1836" s="401"/>
      <c r="JPH1836" s="401"/>
      <c r="JPI1836" s="401"/>
      <c r="JPJ1836" s="401"/>
      <c r="JPK1836" s="401"/>
      <c r="JPL1836" s="401"/>
      <c r="JPM1836" s="401"/>
      <c r="JPN1836" s="401"/>
      <c r="JPO1836" s="401"/>
      <c r="JPP1836" s="401"/>
      <c r="JPQ1836" s="401"/>
      <c r="JPR1836" s="401"/>
      <c r="JPS1836" s="401"/>
      <c r="JPT1836" s="401"/>
      <c r="JPU1836" s="401"/>
      <c r="JPV1836" s="401"/>
      <c r="JPW1836" s="401"/>
      <c r="JPX1836" s="401"/>
      <c r="JPY1836" s="401"/>
      <c r="JPZ1836" s="401"/>
      <c r="JQA1836" s="401"/>
      <c r="JQB1836" s="401"/>
      <c r="JQC1836" s="401"/>
      <c r="JQD1836" s="401"/>
      <c r="JQE1836" s="401"/>
      <c r="JQF1836" s="401"/>
      <c r="JQG1836" s="401"/>
      <c r="JQH1836" s="401"/>
      <c r="JQI1836" s="401"/>
      <c r="JQJ1836" s="401"/>
      <c r="JQK1836" s="401"/>
      <c r="JQL1836" s="401"/>
      <c r="JQM1836" s="401"/>
      <c r="JQN1836" s="401"/>
      <c r="JQO1836" s="401"/>
      <c r="JQP1836" s="401"/>
      <c r="JQQ1836" s="401"/>
      <c r="JQR1836" s="401"/>
      <c r="JQS1836" s="401"/>
      <c r="JQT1836" s="401"/>
      <c r="JQU1836" s="401"/>
      <c r="JQV1836" s="401"/>
      <c r="JQW1836" s="401"/>
      <c r="JQX1836" s="401"/>
      <c r="JQY1836" s="401"/>
      <c r="JQZ1836" s="401"/>
      <c r="JRA1836" s="401"/>
      <c r="JRB1836" s="401"/>
      <c r="JRC1836" s="401"/>
      <c r="JRD1836" s="401"/>
      <c r="JRE1836" s="401"/>
      <c r="JRF1836" s="401"/>
      <c r="JRG1836" s="401"/>
      <c r="JRH1836" s="401"/>
      <c r="JRI1836" s="401"/>
      <c r="JRJ1836" s="401"/>
      <c r="JRK1836" s="401"/>
      <c r="JRL1836" s="401"/>
      <c r="JRM1836" s="401"/>
      <c r="JRN1836" s="401"/>
      <c r="JRO1836" s="401"/>
      <c r="JRP1836" s="401"/>
      <c r="JRQ1836" s="401"/>
      <c r="JRR1836" s="401"/>
      <c r="JRS1836" s="401"/>
      <c r="JRT1836" s="401"/>
      <c r="JRU1836" s="401"/>
      <c r="JRV1836" s="401"/>
      <c r="JRW1836" s="401"/>
      <c r="JRX1836" s="401"/>
      <c r="JRY1836" s="401"/>
      <c r="JRZ1836" s="401"/>
      <c r="JSA1836" s="401"/>
      <c r="JSB1836" s="401"/>
      <c r="JSC1836" s="401"/>
      <c r="JSD1836" s="401"/>
      <c r="JSE1836" s="401"/>
      <c r="JSF1836" s="401"/>
      <c r="JSG1836" s="401"/>
      <c r="JSH1836" s="401"/>
      <c r="JSI1836" s="401"/>
      <c r="JSJ1836" s="401"/>
      <c r="JSK1836" s="401"/>
      <c r="JSL1836" s="401"/>
      <c r="JSM1836" s="401"/>
      <c r="JSN1836" s="401"/>
      <c r="JSO1836" s="401"/>
      <c r="JSP1836" s="401"/>
      <c r="JSQ1836" s="401"/>
      <c r="JSR1836" s="401"/>
      <c r="JSS1836" s="401"/>
      <c r="JST1836" s="401"/>
      <c r="JSU1836" s="401"/>
      <c r="JSV1836" s="401"/>
      <c r="JSW1836" s="401"/>
      <c r="JSX1836" s="401"/>
      <c r="JSY1836" s="401"/>
      <c r="JSZ1836" s="401"/>
      <c r="JTA1836" s="401"/>
      <c r="JTB1836" s="401"/>
      <c r="JTC1836" s="401"/>
      <c r="JTD1836" s="401"/>
      <c r="JTE1836" s="401"/>
      <c r="JTF1836" s="401"/>
      <c r="JTG1836" s="401"/>
      <c r="JTH1836" s="401"/>
      <c r="JTI1836" s="401"/>
      <c r="JTJ1836" s="401"/>
      <c r="JTK1836" s="401"/>
      <c r="JTL1836" s="401"/>
      <c r="JTM1836" s="401"/>
      <c r="JTN1836" s="401"/>
      <c r="JTO1836" s="401"/>
      <c r="JTP1836" s="401"/>
      <c r="JTQ1836" s="401"/>
      <c r="JTR1836" s="401"/>
      <c r="JTS1836" s="401"/>
      <c r="JTT1836" s="401"/>
      <c r="JTU1836" s="401"/>
      <c r="JTV1836" s="401"/>
      <c r="JTW1836" s="401"/>
      <c r="JTX1836" s="401"/>
      <c r="JTY1836" s="401"/>
      <c r="JTZ1836" s="401"/>
      <c r="JUA1836" s="401"/>
      <c r="JUB1836" s="401"/>
      <c r="JUC1836" s="401"/>
      <c r="JUD1836" s="401"/>
      <c r="JUE1836" s="401"/>
      <c r="JUF1836" s="401"/>
      <c r="JUG1836" s="401"/>
      <c r="JUH1836" s="401"/>
      <c r="JUI1836" s="401"/>
      <c r="JUJ1836" s="401"/>
      <c r="JUK1836" s="401"/>
      <c r="JUL1836" s="401"/>
      <c r="JUM1836" s="401"/>
      <c r="JUN1836" s="401"/>
      <c r="JUO1836" s="401"/>
      <c r="JUP1836" s="401"/>
      <c r="JUQ1836" s="401"/>
      <c r="JUR1836" s="401"/>
      <c r="JUS1836" s="401"/>
      <c r="JUT1836" s="401"/>
      <c r="JUU1836" s="401"/>
      <c r="JUV1836" s="401"/>
      <c r="JUW1836" s="401"/>
      <c r="JUX1836" s="401"/>
      <c r="JUY1836" s="401"/>
      <c r="JUZ1836" s="401"/>
      <c r="JVA1836" s="401"/>
      <c r="JVB1836" s="401"/>
      <c r="JVC1836" s="401"/>
      <c r="JVD1836" s="401"/>
      <c r="JVE1836" s="401"/>
      <c r="JVF1836" s="401"/>
      <c r="JVG1836" s="401"/>
      <c r="JVH1836" s="401"/>
      <c r="JVI1836" s="401"/>
      <c r="JVJ1836" s="401"/>
      <c r="JVK1836" s="401"/>
      <c r="JVL1836" s="401"/>
      <c r="JVM1836" s="401"/>
      <c r="JVN1836" s="401"/>
      <c r="JVO1836" s="401"/>
      <c r="JVP1836" s="401"/>
      <c r="JVQ1836" s="401"/>
      <c r="JVR1836" s="401"/>
      <c r="JVS1836" s="401"/>
      <c r="JVT1836" s="401"/>
      <c r="JVU1836" s="401"/>
      <c r="JVV1836" s="401"/>
      <c r="JVW1836" s="401"/>
      <c r="JVX1836" s="401"/>
      <c r="JVY1836" s="401"/>
      <c r="JVZ1836" s="401"/>
      <c r="JWA1836" s="401"/>
      <c r="JWB1836" s="401"/>
      <c r="JWC1836" s="401"/>
      <c r="JWD1836" s="401"/>
      <c r="JWE1836" s="401"/>
      <c r="JWF1836" s="401"/>
      <c r="JWG1836" s="401"/>
      <c r="JWH1836" s="401"/>
      <c r="JWI1836" s="401"/>
      <c r="JWJ1836" s="401"/>
      <c r="JWK1836" s="401"/>
      <c r="JWL1836" s="401"/>
      <c r="JWM1836" s="401"/>
      <c r="JWN1836" s="401"/>
      <c r="JWO1836" s="401"/>
      <c r="JWP1836" s="401"/>
      <c r="JWQ1836" s="401"/>
      <c r="JWR1836" s="401"/>
      <c r="JWS1836" s="401"/>
      <c r="JWT1836" s="401"/>
      <c r="JWU1836" s="401"/>
      <c r="JWV1836" s="401"/>
      <c r="JWW1836" s="401"/>
      <c r="JWX1836" s="401"/>
      <c r="JWY1836" s="401"/>
      <c r="JWZ1836" s="401"/>
      <c r="JXA1836" s="401"/>
      <c r="JXB1836" s="401"/>
      <c r="JXC1836" s="401"/>
      <c r="JXD1836" s="401"/>
      <c r="JXE1836" s="401"/>
      <c r="JXF1836" s="401"/>
      <c r="JXG1836" s="401"/>
      <c r="JXH1836" s="401"/>
      <c r="JXI1836" s="401"/>
      <c r="JXJ1836" s="401"/>
      <c r="JXK1836" s="401"/>
      <c r="JXL1836" s="401"/>
      <c r="JXM1836" s="401"/>
      <c r="JXN1836" s="401"/>
      <c r="JXO1836" s="401"/>
      <c r="JXP1836" s="401"/>
      <c r="JXQ1836" s="401"/>
      <c r="JXR1836" s="401"/>
      <c r="JXS1836" s="401"/>
      <c r="JXT1836" s="401"/>
      <c r="JXU1836" s="401"/>
      <c r="JXV1836" s="401"/>
      <c r="JXW1836" s="401"/>
      <c r="JXX1836" s="401"/>
      <c r="JXY1836" s="401"/>
      <c r="JXZ1836" s="401"/>
      <c r="JYA1836" s="401"/>
      <c r="JYB1836" s="401"/>
      <c r="JYC1836" s="401"/>
      <c r="JYD1836" s="401"/>
      <c r="JYE1836" s="401"/>
      <c r="JYF1836" s="401"/>
      <c r="JYG1836" s="401"/>
      <c r="JYH1836" s="401"/>
      <c r="JYI1836" s="401"/>
      <c r="JYJ1836" s="401"/>
      <c r="JYK1836" s="401"/>
      <c r="JYL1836" s="401"/>
      <c r="JYM1836" s="401"/>
      <c r="JYN1836" s="401"/>
      <c r="JYO1836" s="401"/>
      <c r="JYP1836" s="401"/>
      <c r="JYQ1836" s="401"/>
      <c r="JYR1836" s="401"/>
      <c r="JYS1836" s="401"/>
      <c r="JYT1836" s="401"/>
      <c r="JYU1836" s="401"/>
      <c r="JYV1836" s="401"/>
      <c r="JYW1836" s="401"/>
      <c r="JYX1836" s="401"/>
      <c r="JYY1836" s="401"/>
      <c r="JYZ1836" s="401"/>
      <c r="JZA1836" s="401"/>
      <c r="JZB1836" s="401"/>
      <c r="JZC1836" s="401"/>
      <c r="JZD1836" s="401"/>
      <c r="JZE1836" s="401"/>
      <c r="JZF1836" s="401"/>
      <c r="JZG1836" s="401"/>
      <c r="JZH1836" s="401"/>
      <c r="JZI1836" s="401"/>
      <c r="JZJ1836" s="401"/>
      <c r="JZK1836" s="401"/>
      <c r="JZL1836" s="401"/>
      <c r="JZM1836" s="401"/>
      <c r="JZN1836" s="401"/>
      <c r="JZO1836" s="401"/>
      <c r="JZP1836" s="401"/>
      <c r="JZQ1836" s="401"/>
      <c r="JZR1836" s="401"/>
      <c r="JZS1836" s="401"/>
      <c r="JZT1836" s="401"/>
      <c r="JZU1836" s="401"/>
      <c r="JZV1836" s="401"/>
      <c r="JZW1836" s="401"/>
      <c r="JZX1836" s="401"/>
      <c r="JZY1836" s="401"/>
      <c r="JZZ1836" s="401"/>
      <c r="KAA1836" s="401"/>
      <c r="KAB1836" s="401"/>
      <c r="KAC1836" s="401"/>
      <c r="KAD1836" s="401"/>
      <c r="KAE1836" s="401"/>
      <c r="KAF1836" s="401"/>
      <c r="KAG1836" s="401"/>
      <c r="KAH1836" s="401"/>
      <c r="KAI1836" s="401"/>
      <c r="KAJ1836" s="401"/>
      <c r="KAK1836" s="401"/>
      <c r="KAL1836" s="401"/>
      <c r="KAM1836" s="401"/>
      <c r="KAN1836" s="401"/>
      <c r="KAO1836" s="401"/>
      <c r="KAP1836" s="401"/>
      <c r="KAQ1836" s="401"/>
      <c r="KAR1836" s="401"/>
      <c r="KAS1836" s="401"/>
      <c r="KAT1836" s="401"/>
      <c r="KAU1836" s="401"/>
      <c r="KAV1836" s="401"/>
      <c r="KAW1836" s="401"/>
      <c r="KAX1836" s="401"/>
      <c r="KAY1836" s="401"/>
      <c r="KAZ1836" s="401"/>
      <c r="KBA1836" s="401"/>
      <c r="KBB1836" s="401"/>
      <c r="KBC1836" s="401"/>
      <c r="KBD1836" s="401"/>
      <c r="KBE1836" s="401"/>
      <c r="KBF1836" s="401"/>
      <c r="KBG1836" s="401"/>
      <c r="KBH1836" s="401"/>
      <c r="KBI1836" s="401"/>
      <c r="KBJ1836" s="401"/>
      <c r="KBK1836" s="401"/>
      <c r="KBL1836" s="401"/>
      <c r="KBM1836" s="401"/>
      <c r="KBN1836" s="401"/>
      <c r="KBO1836" s="401"/>
      <c r="KBP1836" s="401"/>
      <c r="KBQ1836" s="401"/>
      <c r="KBR1836" s="401"/>
      <c r="KBS1836" s="401"/>
      <c r="KBT1836" s="401"/>
      <c r="KBU1836" s="401"/>
      <c r="KBV1836" s="401"/>
      <c r="KBW1836" s="401"/>
      <c r="KBX1836" s="401"/>
      <c r="KBY1836" s="401"/>
      <c r="KBZ1836" s="401"/>
      <c r="KCA1836" s="401"/>
      <c r="KCB1836" s="401"/>
      <c r="KCC1836" s="401"/>
      <c r="KCD1836" s="401"/>
      <c r="KCE1836" s="401"/>
      <c r="KCF1836" s="401"/>
      <c r="KCG1836" s="401"/>
      <c r="KCH1836" s="401"/>
      <c r="KCI1836" s="401"/>
      <c r="KCJ1836" s="401"/>
      <c r="KCK1836" s="401"/>
      <c r="KCL1836" s="401"/>
      <c r="KCM1836" s="401"/>
      <c r="KCN1836" s="401"/>
      <c r="KCO1836" s="401"/>
      <c r="KCP1836" s="401"/>
      <c r="KCQ1836" s="401"/>
      <c r="KCR1836" s="401"/>
      <c r="KCS1836" s="401"/>
      <c r="KCT1836" s="401"/>
      <c r="KCU1836" s="401"/>
      <c r="KCV1836" s="401"/>
      <c r="KCW1836" s="401"/>
      <c r="KCX1836" s="401"/>
      <c r="KCY1836" s="401"/>
      <c r="KCZ1836" s="401"/>
      <c r="KDA1836" s="401"/>
      <c r="KDB1836" s="401"/>
      <c r="KDC1836" s="401"/>
      <c r="KDD1836" s="401"/>
      <c r="KDE1836" s="401"/>
      <c r="KDF1836" s="401"/>
      <c r="KDG1836" s="401"/>
      <c r="KDH1836" s="401"/>
      <c r="KDI1836" s="401"/>
      <c r="KDJ1836" s="401"/>
      <c r="KDK1836" s="401"/>
      <c r="KDL1836" s="401"/>
      <c r="KDM1836" s="401"/>
      <c r="KDN1836" s="401"/>
      <c r="KDO1836" s="401"/>
      <c r="KDP1836" s="401"/>
      <c r="KDQ1836" s="401"/>
      <c r="KDR1836" s="401"/>
      <c r="KDS1836" s="401"/>
      <c r="KDT1836" s="401"/>
      <c r="KDU1836" s="401"/>
      <c r="KDV1836" s="401"/>
      <c r="KDW1836" s="401"/>
      <c r="KDX1836" s="401"/>
      <c r="KDY1836" s="401"/>
      <c r="KDZ1836" s="401"/>
      <c r="KEA1836" s="401"/>
      <c r="KEB1836" s="401"/>
      <c r="KEC1836" s="401"/>
      <c r="KED1836" s="401"/>
      <c r="KEE1836" s="401"/>
      <c r="KEF1836" s="401"/>
      <c r="KEG1836" s="401"/>
      <c r="KEH1836" s="401"/>
      <c r="KEI1836" s="401"/>
      <c r="KEJ1836" s="401"/>
      <c r="KEK1836" s="401"/>
      <c r="KEL1836" s="401"/>
      <c r="KEM1836" s="401"/>
      <c r="KEN1836" s="401"/>
      <c r="KEO1836" s="401"/>
      <c r="KEP1836" s="401"/>
      <c r="KEQ1836" s="401"/>
      <c r="KER1836" s="401"/>
      <c r="KES1836" s="401"/>
      <c r="KET1836" s="401"/>
      <c r="KEU1836" s="401"/>
      <c r="KEV1836" s="401"/>
      <c r="KEW1836" s="401"/>
      <c r="KEX1836" s="401"/>
      <c r="KEY1836" s="401"/>
      <c r="KEZ1836" s="401"/>
      <c r="KFA1836" s="401"/>
      <c r="KFB1836" s="401"/>
      <c r="KFC1836" s="401"/>
      <c r="KFD1836" s="401"/>
      <c r="KFE1836" s="401"/>
      <c r="KFF1836" s="401"/>
      <c r="KFG1836" s="401"/>
      <c r="KFH1836" s="401"/>
      <c r="KFI1836" s="401"/>
      <c r="KFJ1836" s="401"/>
      <c r="KFK1836" s="401"/>
      <c r="KFL1836" s="401"/>
      <c r="KFM1836" s="401"/>
      <c r="KFN1836" s="401"/>
      <c r="KFO1836" s="401"/>
      <c r="KFP1836" s="401"/>
      <c r="KFQ1836" s="401"/>
      <c r="KFR1836" s="401"/>
      <c r="KFS1836" s="401"/>
      <c r="KFT1836" s="401"/>
      <c r="KFU1836" s="401"/>
      <c r="KFV1836" s="401"/>
      <c r="KFW1836" s="401"/>
      <c r="KFX1836" s="401"/>
      <c r="KFY1836" s="401"/>
      <c r="KFZ1836" s="401"/>
      <c r="KGA1836" s="401"/>
      <c r="KGB1836" s="401"/>
      <c r="KGC1836" s="401"/>
      <c r="KGD1836" s="401"/>
      <c r="KGE1836" s="401"/>
      <c r="KGF1836" s="401"/>
      <c r="KGG1836" s="401"/>
      <c r="KGH1836" s="401"/>
      <c r="KGI1836" s="401"/>
      <c r="KGJ1836" s="401"/>
      <c r="KGK1836" s="401"/>
      <c r="KGL1836" s="401"/>
      <c r="KGM1836" s="401"/>
      <c r="KGN1836" s="401"/>
      <c r="KGO1836" s="401"/>
      <c r="KGP1836" s="401"/>
      <c r="KGQ1836" s="401"/>
      <c r="KGR1836" s="401"/>
      <c r="KGS1836" s="401"/>
      <c r="KGT1836" s="401"/>
      <c r="KGU1836" s="401"/>
      <c r="KGV1836" s="401"/>
      <c r="KGW1836" s="401"/>
      <c r="KGX1836" s="401"/>
      <c r="KGY1836" s="401"/>
      <c r="KGZ1836" s="401"/>
      <c r="KHA1836" s="401"/>
      <c r="KHB1836" s="401"/>
      <c r="KHC1836" s="401"/>
      <c r="KHD1836" s="401"/>
      <c r="KHE1836" s="401"/>
      <c r="KHF1836" s="401"/>
      <c r="KHG1836" s="401"/>
      <c r="KHH1836" s="401"/>
      <c r="KHI1836" s="401"/>
      <c r="KHJ1836" s="401"/>
      <c r="KHK1836" s="401"/>
      <c r="KHL1836" s="401"/>
      <c r="KHM1836" s="401"/>
      <c r="KHN1836" s="401"/>
      <c r="KHO1836" s="401"/>
      <c r="KHP1836" s="401"/>
      <c r="KHQ1836" s="401"/>
      <c r="KHR1836" s="401"/>
      <c r="KHS1836" s="401"/>
      <c r="KHT1836" s="401"/>
      <c r="KHU1836" s="401"/>
      <c r="KHV1836" s="401"/>
      <c r="KHW1836" s="401"/>
      <c r="KHX1836" s="401"/>
      <c r="KHY1836" s="401"/>
      <c r="KHZ1836" s="401"/>
      <c r="KIA1836" s="401"/>
      <c r="KIB1836" s="401"/>
      <c r="KIC1836" s="401"/>
      <c r="KID1836" s="401"/>
      <c r="KIE1836" s="401"/>
      <c r="KIF1836" s="401"/>
      <c r="KIG1836" s="401"/>
      <c r="KIH1836" s="401"/>
      <c r="KII1836" s="401"/>
      <c r="KIJ1836" s="401"/>
      <c r="KIK1836" s="401"/>
      <c r="KIL1836" s="401"/>
      <c r="KIM1836" s="401"/>
      <c r="KIN1836" s="401"/>
      <c r="KIO1836" s="401"/>
      <c r="KIP1836" s="401"/>
      <c r="KIQ1836" s="401"/>
      <c r="KIR1836" s="401"/>
      <c r="KIS1836" s="401"/>
      <c r="KIT1836" s="401"/>
      <c r="KIU1836" s="401"/>
      <c r="KIV1836" s="401"/>
      <c r="KIW1836" s="401"/>
      <c r="KIX1836" s="401"/>
      <c r="KIY1836" s="401"/>
      <c r="KIZ1836" s="401"/>
      <c r="KJA1836" s="401"/>
      <c r="KJB1836" s="401"/>
      <c r="KJC1836" s="401"/>
      <c r="KJD1836" s="401"/>
      <c r="KJE1836" s="401"/>
      <c r="KJF1836" s="401"/>
      <c r="KJG1836" s="401"/>
      <c r="KJH1836" s="401"/>
      <c r="KJI1836" s="401"/>
      <c r="KJJ1836" s="401"/>
      <c r="KJK1836" s="401"/>
      <c r="KJL1836" s="401"/>
      <c r="KJM1836" s="401"/>
      <c r="KJN1836" s="401"/>
      <c r="KJO1836" s="401"/>
      <c r="KJP1836" s="401"/>
      <c r="KJQ1836" s="401"/>
      <c r="KJR1836" s="401"/>
      <c r="KJS1836" s="401"/>
      <c r="KJT1836" s="401"/>
      <c r="KJU1836" s="401"/>
      <c r="KJV1836" s="401"/>
      <c r="KJW1836" s="401"/>
      <c r="KJX1836" s="401"/>
      <c r="KJY1836" s="401"/>
      <c r="KJZ1836" s="401"/>
      <c r="KKA1836" s="401"/>
      <c r="KKB1836" s="401"/>
      <c r="KKC1836" s="401"/>
      <c r="KKD1836" s="401"/>
      <c r="KKE1836" s="401"/>
      <c r="KKF1836" s="401"/>
      <c r="KKG1836" s="401"/>
      <c r="KKH1836" s="401"/>
      <c r="KKI1836" s="401"/>
      <c r="KKJ1836" s="401"/>
      <c r="KKK1836" s="401"/>
      <c r="KKL1836" s="401"/>
      <c r="KKM1836" s="401"/>
      <c r="KKN1836" s="401"/>
      <c r="KKO1836" s="401"/>
      <c r="KKP1836" s="401"/>
      <c r="KKQ1836" s="401"/>
      <c r="KKR1836" s="401"/>
      <c r="KKS1836" s="401"/>
      <c r="KKT1836" s="401"/>
      <c r="KKU1836" s="401"/>
      <c r="KKV1836" s="401"/>
      <c r="KKW1836" s="401"/>
      <c r="KKX1836" s="401"/>
      <c r="KKY1836" s="401"/>
      <c r="KKZ1836" s="401"/>
      <c r="KLA1836" s="401"/>
      <c r="KLB1836" s="401"/>
      <c r="KLC1836" s="401"/>
      <c r="KLD1836" s="401"/>
      <c r="KLE1836" s="401"/>
      <c r="KLF1836" s="401"/>
      <c r="KLG1836" s="401"/>
      <c r="KLH1836" s="401"/>
      <c r="KLI1836" s="401"/>
      <c r="KLJ1836" s="401"/>
      <c r="KLK1836" s="401"/>
      <c r="KLL1836" s="401"/>
      <c r="KLM1836" s="401"/>
      <c r="KLN1836" s="401"/>
      <c r="KLO1836" s="401"/>
      <c r="KLP1836" s="401"/>
      <c r="KLQ1836" s="401"/>
      <c r="KLR1836" s="401"/>
      <c r="KLS1836" s="401"/>
      <c r="KLT1836" s="401"/>
      <c r="KLU1836" s="401"/>
      <c r="KLV1836" s="401"/>
      <c r="KLW1836" s="401"/>
      <c r="KLX1836" s="401"/>
      <c r="KLY1836" s="401"/>
      <c r="KLZ1836" s="401"/>
      <c r="KMA1836" s="401"/>
      <c r="KMB1836" s="401"/>
      <c r="KMC1836" s="401"/>
      <c r="KMD1836" s="401"/>
      <c r="KME1836" s="401"/>
      <c r="KMF1836" s="401"/>
      <c r="KMG1836" s="401"/>
      <c r="KMH1836" s="401"/>
      <c r="KMI1836" s="401"/>
      <c r="KMJ1836" s="401"/>
      <c r="KMK1836" s="401"/>
      <c r="KML1836" s="401"/>
      <c r="KMM1836" s="401"/>
      <c r="KMN1836" s="401"/>
      <c r="KMO1836" s="401"/>
      <c r="KMP1836" s="401"/>
      <c r="KMQ1836" s="401"/>
      <c r="KMR1836" s="401"/>
      <c r="KMS1836" s="401"/>
      <c r="KMT1836" s="401"/>
      <c r="KMU1836" s="401"/>
      <c r="KMV1836" s="401"/>
      <c r="KMW1836" s="401"/>
      <c r="KMX1836" s="401"/>
      <c r="KMY1836" s="401"/>
      <c r="KMZ1836" s="401"/>
      <c r="KNA1836" s="401"/>
      <c r="KNB1836" s="401"/>
      <c r="KNC1836" s="401"/>
      <c r="KND1836" s="401"/>
      <c r="KNE1836" s="401"/>
      <c r="KNF1836" s="401"/>
      <c r="KNG1836" s="401"/>
      <c r="KNH1836" s="401"/>
      <c r="KNI1836" s="401"/>
      <c r="KNJ1836" s="401"/>
      <c r="KNK1836" s="401"/>
      <c r="KNL1836" s="401"/>
      <c r="KNM1836" s="401"/>
      <c r="KNN1836" s="401"/>
      <c r="KNO1836" s="401"/>
      <c r="KNP1836" s="401"/>
      <c r="KNQ1836" s="401"/>
      <c r="KNR1836" s="401"/>
      <c r="KNS1836" s="401"/>
      <c r="KNT1836" s="401"/>
      <c r="KNU1836" s="401"/>
      <c r="KNV1836" s="401"/>
      <c r="KNW1836" s="401"/>
      <c r="KNX1836" s="401"/>
      <c r="KNY1836" s="401"/>
      <c r="KNZ1836" s="401"/>
      <c r="KOA1836" s="401"/>
      <c r="KOB1836" s="401"/>
      <c r="KOC1836" s="401"/>
      <c r="KOD1836" s="401"/>
      <c r="KOE1836" s="401"/>
      <c r="KOF1836" s="401"/>
      <c r="KOG1836" s="401"/>
      <c r="KOH1836" s="401"/>
      <c r="KOI1836" s="401"/>
      <c r="KOJ1836" s="401"/>
      <c r="KOK1836" s="401"/>
      <c r="KOL1836" s="401"/>
      <c r="KOM1836" s="401"/>
      <c r="KON1836" s="401"/>
      <c r="KOO1836" s="401"/>
      <c r="KOP1836" s="401"/>
      <c r="KOQ1836" s="401"/>
      <c r="KOR1836" s="401"/>
      <c r="KOS1836" s="401"/>
      <c r="KOT1836" s="401"/>
      <c r="KOU1836" s="401"/>
      <c r="KOV1836" s="401"/>
      <c r="KOW1836" s="401"/>
      <c r="KOX1836" s="401"/>
      <c r="KOY1836" s="401"/>
      <c r="KOZ1836" s="401"/>
      <c r="KPA1836" s="401"/>
      <c r="KPB1836" s="401"/>
      <c r="KPC1836" s="401"/>
      <c r="KPD1836" s="401"/>
      <c r="KPE1836" s="401"/>
      <c r="KPF1836" s="401"/>
      <c r="KPG1836" s="401"/>
      <c r="KPH1836" s="401"/>
      <c r="KPI1836" s="401"/>
      <c r="KPJ1836" s="401"/>
      <c r="KPK1836" s="401"/>
      <c r="KPL1836" s="401"/>
      <c r="KPM1836" s="401"/>
      <c r="KPN1836" s="401"/>
      <c r="KPO1836" s="401"/>
      <c r="KPP1836" s="401"/>
      <c r="KPQ1836" s="401"/>
      <c r="KPR1836" s="401"/>
      <c r="KPS1836" s="401"/>
      <c r="KPT1836" s="401"/>
      <c r="KPU1836" s="401"/>
      <c r="KPV1836" s="401"/>
      <c r="KPW1836" s="401"/>
      <c r="KPX1836" s="401"/>
      <c r="KPY1836" s="401"/>
      <c r="KPZ1836" s="401"/>
      <c r="KQA1836" s="401"/>
      <c r="KQB1836" s="401"/>
      <c r="KQC1836" s="401"/>
      <c r="KQD1836" s="401"/>
      <c r="KQE1836" s="401"/>
      <c r="KQF1836" s="401"/>
      <c r="KQG1836" s="401"/>
      <c r="KQH1836" s="401"/>
      <c r="KQI1836" s="401"/>
      <c r="KQJ1836" s="401"/>
      <c r="KQK1836" s="401"/>
      <c r="KQL1836" s="401"/>
      <c r="KQM1836" s="401"/>
      <c r="KQN1836" s="401"/>
      <c r="KQO1836" s="401"/>
      <c r="KQP1836" s="401"/>
      <c r="KQQ1836" s="401"/>
      <c r="KQR1836" s="401"/>
      <c r="KQS1836" s="401"/>
      <c r="KQT1836" s="401"/>
      <c r="KQU1836" s="401"/>
      <c r="KQV1836" s="401"/>
      <c r="KQW1836" s="401"/>
      <c r="KQX1836" s="401"/>
      <c r="KQY1836" s="401"/>
      <c r="KQZ1836" s="401"/>
      <c r="KRA1836" s="401"/>
      <c r="KRB1836" s="401"/>
      <c r="KRC1836" s="401"/>
      <c r="KRD1836" s="401"/>
      <c r="KRE1836" s="401"/>
      <c r="KRF1836" s="401"/>
      <c r="KRG1836" s="401"/>
      <c r="KRH1836" s="401"/>
      <c r="KRI1836" s="401"/>
      <c r="KRJ1836" s="401"/>
      <c r="KRK1836" s="401"/>
      <c r="KRL1836" s="401"/>
      <c r="KRM1836" s="401"/>
      <c r="KRN1836" s="401"/>
      <c r="KRO1836" s="401"/>
      <c r="KRP1836" s="401"/>
      <c r="KRQ1836" s="401"/>
      <c r="KRR1836" s="401"/>
      <c r="KRS1836" s="401"/>
      <c r="KRT1836" s="401"/>
      <c r="KRU1836" s="401"/>
      <c r="KRV1836" s="401"/>
      <c r="KRW1836" s="401"/>
      <c r="KRX1836" s="401"/>
      <c r="KRY1836" s="401"/>
      <c r="KRZ1836" s="401"/>
      <c r="KSA1836" s="401"/>
      <c r="KSB1836" s="401"/>
      <c r="KSC1836" s="401"/>
      <c r="KSD1836" s="401"/>
      <c r="KSE1836" s="401"/>
      <c r="KSF1836" s="401"/>
      <c r="KSG1836" s="401"/>
      <c r="KSH1836" s="401"/>
      <c r="KSI1836" s="401"/>
      <c r="KSJ1836" s="401"/>
      <c r="KSK1836" s="401"/>
      <c r="KSL1836" s="401"/>
      <c r="KSM1836" s="401"/>
      <c r="KSN1836" s="401"/>
      <c r="KSO1836" s="401"/>
      <c r="KSP1836" s="401"/>
      <c r="KSQ1836" s="401"/>
      <c r="KSR1836" s="401"/>
      <c r="KSS1836" s="401"/>
      <c r="KST1836" s="401"/>
      <c r="KSU1836" s="401"/>
      <c r="KSV1836" s="401"/>
      <c r="KSW1836" s="401"/>
      <c r="KSX1836" s="401"/>
      <c r="KSY1836" s="401"/>
      <c r="KSZ1836" s="401"/>
      <c r="KTA1836" s="401"/>
      <c r="KTB1836" s="401"/>
      <c r="KTC1836" s="401"/>
      <c r="KTD1836" s="401"/>
      <c r="KTE1836" s="401"/>
      <c r="KTF1836" s="401"/>
      <c r="KTG1836" s="401"/>
      <c r="KTH1836" s="401"/>
      <c r="KTI1836" s="401"/>
      <c r="KTJ1836" s="401"/>
      <c r="KTK1836" s="401"/>
      <c r="KTL1836" s="401"/>
      <c r="KTM1836" s="401"/>
      <c r="KTN1836" s="401"/>
      <c r="KTO1836" s="401"/>
      <c r="KTP1836" s="401"/>
      <c r="KTQ1836" s="401"/>
      <c r="KTR1836" s="401"/>
      <c r="KTS1836" s="401"/>
      <c r="KTT1836" s="401"/>
      <c r="KTU1836" s="401"/>
      <c r="KTV1836" s="401"/>
      <c r="KTW1836" s="401"/>
      <c r="KTX1836" s="401"/>
      <c r="KTY1836" s="401"/>
      <c r="KTZ1836" s="401"/>
      <c r="KUA1836" s="401"/>
      <c r="KUB1836" s="401"/>
      <c r="KUC1836" s="401"/>
      <c r="KUD1836" s="401"/>
      <c r="KUE1836" s="401"/>
      <c r="KUF1836" s="401"/>
      <c r="KUG1836" s="401"/>
      <c r="KUH1836" s="401"/>
      <c r="KUI1836" s="401"/>
      <c r="KUJ1836" s="401"/>
      <c r="KUK1836" s="401"/>
      <c r="KUL1836" s="401"/>
      <c r="KUM1836" s="401"/>
      <c r="KUN1836" s="401"/>
      <c r="KUO1836" s="401"/>
      <c r="KUP1836" s="401"/>
      <c r="KUQ1836" s="401"/>
      <c r="KUR1836" s="401"/>
      <c r="KUS1836" s="401"/>
      <c r="KUT1836" s="401"/>
      <c r="KUU1836" s="401"/>
      <c r="KUV1836" s="401"/>
      <c r="KUW1836" s="401"/>
      <c r="KUX1836" s="401"/>
      <c r="KUY1836" s="401"/>
      <c r="KUZ1836" s="401"/>
      <c r="KVA1836" s="401"/>
      <c r="KVB1836" s="401"/>
      <c r="KVC1836" s="401"/>
      <c r="KVD1836" s="401"/>
      <c r="KVE1836" s="401"/>
      <c r="KVF1836" s="401"/>
      <c r="KVG1836" s="401"/>
      <c r="KVH1836" s="401"/>
      <c r="KVI1836" s="401"/>
      <c r="KVJ1836" s="401"/>
      <c r="KVK1836" s="401"/>
      <c r="KVL1836" s="401"/>
      <c r="KVM1836" s="401"/>
      <c r="KVN1836" s="401"/>
      <c r="KVO1836" s="401"/>
      <c r="KVP1836" s="401"/>
      <c r="KVQ1836" s="401"/>
      <c r="KVR1836" s="401"/>
      <c r="KVS1836" s="401"/>
      <c r="KVT1836" s="401"/>
      <c r="KVU1836" s="401"/>
      <c r="KVV1836" s="401"/>
      <c r="KVW1836" s="401"/>
      <c r="KVX1836" s="401"/>
      <c r="KVY1836" s="401"/>
      <c r="KVZ1836" s="401"/>
      <c r="KWA1836" s="401"/>
      <c r="KWB1836" s="401"/>
      <c r="KWC1836" s="401"/>
      <c r="KWD1836" s="401"/>
      <c r="KWE1836" s="401"/>
      <c r="KWF1836" s="401"/>
      <c r="KWG1836" s="401"/>
      <c r="KWH1836" s="401"/>
      <c r="KWI1836" s="401"/>
      <c r="KWJ1836" s="401"/>
      <c r="KWK1836" s="401"/>
      <c r="KWL1836" s="401"/>
      <c r="KWM1836" s="401"/>
      <c r="KWN1836" s="401"/>
      <c r="KWO1836" s="401"/>
      <c r="KWP1836" s="401"/>
      <c r="KWQ1836" s="401"/>
      <c r="KWR1836" s="401"/>
      <c r="KWS1836" s="401"/>
      <c r="KWT1836" s="401"/>
      <c r="KWU1836" s="401"/>
      <c r="KWV1836" s="401"/>
      <c r="KWW1836" s="401"/>
      <c r="KWX1836" s="401"/>
      <c r="KWY1836" s="401"/>
      <c r="KWZ1836" s="401"/>
      <c r="KXA1836" s="401"/>
      <c r="KXB1836" s="401"/>
      <c r="KXC1836" s="401"/>
      <c r="KXD1836" s="401"/>
      <c r="KXE1836" s="401"/>
      <c r="KXF1836" s="401"/>
      <c r="KXG1836" s="401"/>
      <c r="KXH1836" s="401"/>
      <c r="KXI1836" s="401"/>
      <c r="KXJ1836" s="401"/>
      <c r="KXK1836" s="401"/>
      <c r="KXL1836" s="401"/>
      <c r="KXM1836" s="401"/>
      <c r="KXN1836" s="401"/>
      <c r="KXO1836" s="401"/>
      <c r="KXP1836" s="401"/>
      <c r="KXQ1836" s="401"/>
      <c r="KXR1836" s="401"/>
      <c r="KXS1836" s="401"/>
      <c r="KXT1836" s="401"/>
      <c r="KXU1836" s="401"/>
      <c r="KXV1836" s="401"/>
      <c r="KXW1836" s="401"/>
      <c r="KXX1836" s="401"/>
      <c r="KXY1836" s="401"/>
      <c r="KXZ1836" s="401"/>
      <c r="KYA1836" s="401"/>
      <c r="KYB1836" s="401"/>
      <c r="KYC1836" s="401"/>
      <c r="KYD1836" s="401"/>
      <c r="KYE1836" s="401"/>
      <c r="KYF1836" s="401"/>
      <c r="KYG1836" s="401"/>
      <c r="KYH1836" s="401"/>
      <c r="KYI1836" s="401"/>
      <c r="KYJ1836" s="401"/>
      <c r="KYK1836" s="401"/>
      <c r="KYL1836" s="401"/>
      <c r="KYM1836" s="401"/>
      <c r="KYN1836" s="401"/>
      <c r="KYO1836" s="401"/>
      <c r="KYP1836" s="401"/>
      <c r="KYQ1836" s="401"/>
      <c r="KYR1836" s="401"/>
      <c r="KYS1836" s="401"/>
      <c r="KYT1836" s="401"/>
      <c r="KYU1836" s="401"/>
      <c r="KYV1836" s="401"/>
      <c r="KYW1836" s="401"/>
      <c r="KYX1836" s="401"/>
      <c r="KYY1836" s="401"/>
      <c r="KYZ1836" s="401"/>
      <c r="KZA1836" s="401"/>
      <c r="KZB1836" s="401"/>
      <c r="KZC1836" s="401"/>
      <c r="KZD1836" s="401"/>
      <c r="KZE1836" s="401"/>
      <c r="KZF1836" s="401"/>
      <c r="KZG1836" s="401"/>
      <c r="KZH1836" s="401"/>
      <c r="KZI1836" s="401"/>
      <c r="KZJ1836" s="401"/>
      <c r="KZK1836" s="401"/>
      <c r="KZL1836" s="401"/>
      <c r="KZM1836" s="401"/>
      <c r="KZN1836" s="401"/>
      <c r="KZO1836" s="401"/>
      <c r="KZP1836" s="401"/>
      <c r="KZQ1836" s="401"/>
      <c r="KZR1836" s="401"/>
      <c r="KZS1836" s="401"/>
      <c r="KZT1836" s="401"/>
      <c r="KZU1836" s="401"/>
      <c r="KZV1836" s="401"/>
      <c r="KZW1836" s="401"/>
      <c r="KZX1836" s="401"/>
      <c r="KZY1836" s="401"/>
      <c r="KZZ1836" s="401"/>
      <c r="LAA1836" s="401"/>
      <c r="LAB1836" s="401"/>
      <c r="LAC1836" s="401"/>
      <c r="LAD1836" s="401"/>
      <c r="LAE1836" s="401"/>
      <c r="LAF1836" s="401"/>
      <c r="LAG1836" s="401"/>
      <c r="LAH1836" s="401"/>
      <c r="LAI1836" s="401"/>
      <c r="LAJ1836" s="401"/>
      <c r="LAK1836" s="401"/>
      <c r="LAL1836" s="401"/>
      <c r="LAM1836" s="401"/>
      <c r="LAN1836" s="401"/>
      <c r="LAO1836" s="401"/>
      <c r="LAP1836" s="401"/>
      <c r="LAQ1836" s="401"/>
      <c r="LAR1836" s="401"/>
      <c r="LAS1836" s="401"/>
      <c r="LAT1836" s="401"/>
      <c r="LAU1836" s="401"/>
      <c r="LAV1836" s="401"/>
      <c r="LAW1836" s="401"/>
      <c r="LAX1836" s="401"/>
      <c r="LAY1836" s="401"/>
      <c r="LAZ1836" s="401"/>
      <c r="LBA1836" s="401"/>
      <c r="LBB1836" s="401"/>
      <c r="LBC1836" s="401"/>
      <c r="LBD1836" s="401"/>
      <c r="LBE1836" s="401"/>
      <c r="LBF1836" s="401"/>
      <c r="LBG1836" s="401"/>
      <c r="LBH1836" s="401"/>
      <c r="LBI1836" s="401"/>
      <c r="LBJ1836" s="401"/>
      <c r="LBK1836" s="401"/>
      <c r="LBL1836" s="401"/>
      <c r="LBM1836" s="401"/>
      <c r="LBN1836" s="401"/>
      <c r="LBO1836" s="401"/>
      <c r="LBP1836" s="401"/>
      <c r="LBQ1836" s="401"/>
      <c r="LBR1836" s="401"/>
      <c r="LBS1836" s="401"/>
      <c r="LBT1836" s="401"/>
      <c r="LBU1836" s="401"/>
      <c r="LBV1836" s="401"/>
      <c r="LBW1836" s="401"/>
      <c r="LBX1836" s="401"/>
      <c r="LBY1836" s="401"/>
      <c r="LBZ1836" s="401"/>
      <c r="LCA1836" s="401"/>
      <c r="LCB1836" s="401"/>
      <c r="LCC1836" s="401"/>
      <c r="LCD1836" s="401"/>
      <c r="LCE1836" s="401"/>
      <c r="LCF1836" s="401"/>
      <c r="LCG1836" s="401"/>
      <c r="LCH1836" s="401"/>
      <c r="LCI1836" s="401"/>
      <c r="LCJ1836" s="401"/>
      <c r="LCK1836" s="401"/>
      <c r="LCL1836" s="401"/>
      <c r="LCM1836" s="401"/>
      <c r="LCN1836" s="401"/>
      <c r="LCO1836" s="401"/>
      <c r="LCP1836" s="401"/>
      <c r="LCQ1836" s="401"/>
      <c r="LCR1836" s="401"/>
      <c r="LCS1836" s="401"/>
      <c r="LCT1836" s="401"/>
      <c r="LCU1836" s="401"/>
      <c r="LCV1836" s="401"/>
      <c r="LCW1836" s="401"/>
      <c r="LCX1836" s="401"/>
      <c r="LCY1836" s="401"/>
      <c r="LCZ1836" s="401"/>
      <c r="LDA1836" s="401"/>
      <c r="LDB1836" s="401"/>
      <c r="LDC1836" s="401"/>
      <c r="LDD1836" s="401"/>
      <c r="LDE1836" s="401"/>
      <c r="LDF1836" s="401"/>
      <c r="LDG1836" s="401"/>
      <c r="LDH1836" s="401"/>
      <c r="LDI1836" s="401"/>
      <c r="LDJ1836" s="401"/>
      <c r="LDK1836" s="401"/>
      <c r="LDL1836" s="401"/>
      <c r="LDM1836" s="401"/>
      <c r="LDN1836" s="401"/>
      <c r="LDO1836" s="401"/>
      <c r="LDP1836" s="401"/>
      <c r="LDQ1836" s="401"/>
      <c r="LDR1836" s="401"/>
      <c r="LDS1836" s="401"/>
      <c r="LDT1836" s="401"/>
      <c r="LDU1836" s="401"/>
      <c r="LDV1836" s="401"/>
      <c r="LDW1836" s="401"/>
      <c r="LDX1836" s="401"/>
      <c r="LDY1836" s="401"/>
      <c r="LDZ1836" s="401"/>
      <c r="LEA1836" s="401"/>
      <c r="LEB1836" s="401"/>
      <c r="LEC1836" s="401"/>
      <c r="LED1836" s="401"/>
      <c r="LEE1836" s="401"/>
      <c r="LEF1836" s="401"/>
      <c r="LEG1836" s="401"/>
      <c r="LEH1836" s="401"/>
      <c r="LEI1836" s="401"/>
      <c r="LEJ1836" s="401"/>
      <c r="LEK1836" s="401"/>
      <c r="LEL1836" s="401"/>
      <c r="LEM1836" s="401"/>
      <c r="LEN1836" s="401"/>
      <c r="LEO1836" s="401"/>
      <c r="LEP1836" s="401"/>
      <c r="LEQ1836" s="401"/>
      <c r="LER1836" s="401"/>
      <c r="LES1836" s="401"/>
      <c r="LET1836" s="401"/>
      <c r="LEU1836" s="401"/>
      <c r="LEV1836" s="401"/>
      <c r="LEW1836" s="401"/>
      <c r="LEX1836" s="401"/>
      <c r="LEY1836" s="401"/>
      <c r="LEZ1836" s="401"/>
      <c r="LFA1836" s="401"/>
      <c r="LFB1836" s="401"/>
      <c r="LFC1836" s="401"/>
      <c r="LFD1836" s="401"/>
      <c r="LFE1836" s="401"/>
      <c r="LFF1836" s="401"/>
      <c r="LFG1836" s="401"/>
      <c r="LFH1836" s="401"/>
      <c r="LFI1836" s="401"/>
      <c r="LFJ1836" s="401"/>
      <c r="LFK1836" s="401"/>
      <c r="LFL1836" s="401"/>
      <c r="LFM1836" s="401"/>
      <c r="LFN1836" s="401"/>
      <c r="LFO1836" s="401"/>
      <c r="LFP1836" s="401"/>
      <c r="LFQ1836" s="401"/>
      <c r="LFR1836" s="401"/>
      <c r="LFS1836" s="401"/>
      <c r="LFT1836" s="401"/>
      <c r="LFU1836" s="401"/>
      <c r="LFV1836" s="401"/>
      <c r="LFW1836" s="401"/>
      <c r="LFX1836" s="401"/>
      <c r="LFY1836" s="401"/>
      <c r="LFZ1836" s="401"/>
      <c r="LGA1836" s="401"/>
      <c r="LGB1836" s="401"/>
      <c r="LGC1836" s="401"/>
      <c r="LGD1836" s="401"/>
      <c r="LGE1836" s="401"/>
      <c r="LGF1836" s="401"/>
      <c r="LGG1836" s="401"/>
      <c r="LGH1836" s="401"/>
      <c r="LGI1836" s="401"/>
      <c r="LGJ1836" s="401"/>
      <c r="LGK1836" s="401"/>
      <c r="LGL1836" s="401"/>
      <c r="LGM1836" s="401"/>
      <c r="LGN1836" s="401"/>
      <c r="LGO1836" s="401"/>
      <c r="LGP1836" s="401"/>
      <c r="LGQ1836" s="401"/>
      <c r="LGR1836" s="401"/>
      <c r="LGS1836" s="401"/>
      <c r="LGT1836" s="401"/>
      <c r="LGU1836" s="401"/>
      <c r="LGV1836" s="401"/>
      <c r="LGW1836" s="401"/>
      <c r="LGX1836" s="401"/>
      <c r="LGY1836" s="401"/>
      <c r="LGZ1836" s="401"/>
      <c r="LHA1836" s="401"/>
      <c r="LHB1836" s="401"/>
      <c r="LHC1836" s="401"/>
      <c r="LHD1836" s="401"/>
      <c r="LHE1836" s="401"/>
      <c r="LHF1836" s="401"/>
      <c r="LHG1836" s="401"/>
      <c r="LHH1836" s="401"/>
      <c r="LHI1836" s="401"/>
      <c r="LHJ1836" s="401"/>
      <c r="LHK1836" s="401"/>
      <c r="LHL1836" s="401"/>
      <c r="LHM1836" s="401"/>
      <c r="LHN1836" s="401"/>
      <c r="LHO1836" s="401"/>
      <c r="LHP1836" s="401"/>
      <c r="LHQ1836" s="401"/>
      <c r="LHR1836" s="401"/>
      <c r="LHS1836" s="401"/>
      <c r="LHT1836" s="401"/>
      <c r="LHU1836" s="401"/>
      <c r="LHV1836" s="401"/>
      <c r="LHW1836" s="401"/>
      <c r="LHX1836" s="401"/>
      <c r="LHY1836" s="401"/>
      <c r="LHZ1836" s="401"/>
      <c r="LIA1836" s="401"/>
      <c r="LIB1836" s="401"/>
      <c r="LIC1836" s="401"/>
      <c r="LID1836" s="401"/>
      <c r="LIE1836" s="401"/>
      <c r="LIF1836" s="401"/>
      <c r="LIG1836" s="401"/>
      <c r="LIH1836" s="401"/>
      <c r="LII1836" s="401"/>
      <c r="LIJ1836" s="401"/>
      <c r="LIK1836" s="401"/>
      <c r="LIL1836" s="401"/>
      <c r="LIM1836" s="401"/>
      <c r="LIN1836" s="401"/>
      <c r="LIO1836" s="401"/>
      <c r="LIP1836" s="401"/>
      <c r="LIQ1836" s="401"/>
      <c r="LIR1836" s="401"/>
      <c r="LIS1836" s="401"/>
      <c r="LIT1836" s="401"/>
      <c r="LIU1836" s="401"/>
      <c r="LIV1836" s="401"/>
      <c r="LIW1836" s="401"/>
      <c r="LIX1836" s="401"/>
      <c r="LIY1836" s="401"/>
      <c r="LIZ1836" s="401"/>
      <c r="LJA1836" s="401"/>
      <c r="LJB1836" s="401"/>
      <c r="LJC1836" s="401"/>
      <c r="LJD1836" s="401"/>
      <c r="LJE1836" s="401"/>
      <c r="LJF1836" s="401"/>
      <c r="LJG1836" s="401"/>
      <c r="LJH1836" s="401"/>
      <c r="LJI1836" s="401"/>
      <c r="LJJ1836" s="401"/>
      <c r="LJK1836" s="401"/>
      <c r="LJL1836" s="401"/>
      <c r="LJM1836" s="401"/>
      <c r="LJN1836" s="401"/>
      <c r="LJO1836" s="401"/>
      <c r="LJP1836" s="401"/>
      <c r="LJQ1836" s="401"/>
      <c r="LJR1836" s="401"/>
      <c r="LJS1836" s="401"/>
      <c r="LJT1836" s="401"/>
      <c r="LJU1836" s="401"/>
      <c r="LJV1836" s="401"/>
      <c r="LJW1836" s="401"/>
      <c r="LJX1836" s="401"/>
      <c r="LJY1836" s="401"/>
      <c r="LJZ1836" s="401"/>
      <c r="LKA1836" s="401"/>
      <c r="LKB1836" s="401"/>
      <c r="LKC1836" s="401"/>
      <c r="LKD1836" s="401"/>
      <c r="LKE1836" s="401"/>
      <c r="LKF1836" s="401"/>
      <c r="LKG1836" s="401"/>
      <c r="LKH1836" s="401"/>
      <c r="LKI1836" s="401"/>
      <c r="LKJ1836" s="401"/>
      <c r="LKK1836" s="401"/>
      <c r="LKL1836" s="401"/>
      <c r="LKM1836" s="401"/>
      <c r="LKN1836" s="401"/>
      <c r="LKO1836" s="401"/>
      <c r="LKP1836" s="401"/>
      <c r="LKQ1836" s="401"/>
      <c r="LKR1836" s="401"/>
      <c r="LKS1836" s="401"/>
      <c r="LKT1836" s="401"/>
      <c r="LKU1836" s="401"/>
      <c r="LKV1836" s="401"/>
      <c r="LKW1836" s="401"/>
      <c r="LKX1836" s="401"/>
      <c r="LKY1836" s="401"/>
      <c r="LKZ1836" s="401"/>
      <c r="LLA1836" s="401"/>
      <c r="LLB1836" s="401"/>
      <c r="LLC1836" s="401"/>
      <c r="LLD1836" s="401"/>
      <c r="LLE1836" s="401"/>
      <c r="LLF1836" s="401"/>
      <c r="LLG1836" s="401"/>
      <c r="LLH1836" s="401"/>
      <c r="LLI1836" s="401"/>
      <c r="LLJ1836" s="401"/>
      <c r="LLK1836" s="401"/>
      <c r="LLL1836" s="401"/>
      <c r="LLM1836" s="401"/>
      <c r="LLN1836" s="401"/>
      <c r="LLO1836" s="401"/>
      <c r="LLP1836" s="401"/>
      <c r="LLQ1836" s="401"/>
      <c r="LLR1836" s="401"/>
      <c r="LLS1836" s="401"/>
      <c r="LLT1836" s="401"/>
      <c r="LLU1836" s="401"/>
      <c r="LLV1836" s="401"/>
      <c r="LLW1836" s="401"/>
      <c r="LLX1836" s="401"/>
      <c r="LLY1836" s="401"/>
      <c r="LLZ1836" s="401"/>
      <c r="LMA1836" s="401"/>
      <c r="LMB1836" s="401"/>
      <c r="LMC1836" s="401"/>
      <c r="LMD1836" s="401"/>
      <c r="LME1836" s="401"/>
      <c r="LMF1836" s="401"/>
      <c r="LMG1836" s="401"/>
      <c r="LMH1836" s="401"/>
      <c r="LMI1836" s="401"/>
      <c r="LMJ1836" s="401"/>
      <c r="LMK1836" s="401"/>
      <c r="LML1836" s="401"/>
      <c r="LMM1836" s="401"/>
      <c r="LMN1836" s="401"/>
      <c r="LMO1836" s="401"/>
      <c r="LMP1836" s="401"/>
      <c r="LMQ1836" s="401"/>
      <c r="LMR1836" s="401"/>
      <c r="LMS1836" s="401"/>
      <c r="LMT1836" s="401"/>
      <c r="LMU1836" s="401"/>
      <c r="LMV1836" s="401"/>
      <c r="LMW1836" s="401"/>
      <c r="LMX1836" s="401"/>
      <c r="LMY1836" s="401"/>
      <c r="LMZ1836" s="401"/>
      <c r="LNA1836" s="401"/>
      <c r="LNB1836" s="401"/>
      <c r="LNC1836" s="401"/>
      <c r="LND1836" s="401"/>
      <c r="LNE1836" s="401"/>
      <c r="LNF1836" s="401"/>
      <c r="LNG1836" s="401"/>
      <c r="LNH1836" s="401"/>
      <c r="LNI1836" s="401"/>
      <c r="LNJ1836" s="401"/>
      <c r="LNK1836" s="401"/>
      <c r="LNL1836" s="401"/>
      <c r="LNM1836" s="401"/>
      <c r="LNN1836" s="401"/>
      <c r="LNO1836" s="401"/>
      <c r="LNP1836" s="401"/>
      <c r="LNQ1836" s="401"/>
      <c r="LNR1836" s="401"/>
      <c r="LNS1836" s="401"/>
      <c r="LNT1836" s="401"/>
      <c r="LNU1836" s="401"/>
      <c r="LNV1836" s="401"/>
      <c r="LNW1836" s="401"/>
      <c r="LNX1836" s="401"/>
      <c r="LNY1836" s="401"/>
      <c r="LNZ1836" s="401"/>
      <c r="LOA1836" s="401"/>
      <c r="LOB1836" s="401"/>
      <c r="LOC1836" s="401"/>
      <c r="LOD1836" s="401"/>
      <c r="LOE1836" s="401"/>
      <c r="LOF1836" s="401"/>
      <c r="LOG1836" s="401"/>
      <c r="LOH1836" s="401"/>
      <c r="LOI1836" s="401"/>
      <c r="LOJ1836" s="401"/>
      <c r="LOK1836" s="401"/>
      <c r="LOL1836" s="401"/>
      <c r="LOM1836" s="401"/>
      <c r="LON1836" s="401"/>
      <c r="LOO1836" s="401"/>
      <c r="LOP1836" s="401"/>
      <c r="LOQ1836" s="401"/>
      <c r="LOR1836" s="401"/>
      <c r="LOS1836" s="401"/>
      <c r="LOT1836" s="401"/>
      <c r="LOU1836" s="401"/>
      <c r="LOV1836" s="401"/>
      <c r="LOW1836" s="401"/>
      <c r="LOX1836" s="401"/>
      <c r="LOY1836" s="401"/>
      <c r="LOZ1836" s="401"/>
      <c r="LPA1836" s="401"/>
      <c r="LPB1836" s="401"/>
      <c r="LPC1836" s="401"/>
      <c r="LPD1836" s="401"/>
      <c r="LPE1836" s="401"/>
      <c r="LPF1836" s="401"/>
      <c r="LPG1836" s="401"/>
      <c r="LPH1836" s="401"/>
      <c r="LPI1836" s="401"/>
      <c r="LPJ1836" s="401"/>
      <c r="LPK1836" s="401"/>
      <c r="LPL1836" s="401"/>
      <c r="LPM1836" s="401"/>
      <c r="LPN1836" s="401"/>
      <c r="LPO1836" s="401"/>
      <c r="LPP1836" s="401"/>
      <c r="LPQ1836" s="401"/>
      <c r="LPR1836" s="401"/>
      <c r="LPS1836" s="401"/>
      <c r="LPT1836" s="401"/>
      <c r="LPU1836" s="401"/>
      <c r="LPV1836" s="401"/>
      <c r="LPW1836" s="401"/>
      <c r="LPX1836" s="401"/>
      <c r="LPY1836" s="401"/>
      <c r="LPZ1836" s="401"/>
      <c r="LQA1836" s="401"/>
      <c r="LQB1836" s="401"/>
      <c r="LQC1836" s="401"/>
      <c r="LQD1836" s="401"/>
      <c r="LQE1836" s="401"/>
      <c r="LQF1836" s="401"/>
      <c r="LQG1836" s="401"/>
      <c r="LQH1836" s="401"/>
      <c r="LQI1836" s="401"/>
      <c r="LQJ1836" s="401"/>
      <c r="LQK1836" s="401"/>
      <c r="LQL1836" s="401"/>
      <c r="LQM1836" s="401"/>
      <c r="LQN1836" s="401"/>
      <c r="LQO1836" s="401"/>
      <c r="LQP1836" s="401"/>
      <c r="LQQ1836" s="401"/>
      <c r="LQR1836" s="401"/>
      <c r="LQS1836" s="401"/>
      <c r="LQT1836" s="401"/>
      <c r="LQU1836" s="401"/>
      <c r="LQV1836" s="401"/>
      <c r="LQW1836" s="401"/>
      <c r="LQX1836" s="401"/>
      <c r="LQY1836" s="401"/>
      <c r="LQZ1836" s="401"/>
      <c r="LRA1836" s="401"/>
      <c r="LRB1836" s="401"/>
      <c r="LRC1836" s="401"/>
      <c r="LRD1836" s="401"/>
      <c r="LRE1836" s="401"/>
      <c r="LRF1836" s="401"/>
      <c r="LRG1836" s="401"/>
      <c r="LRH1836" s="401"/>
      <c r="LRI1836" s="401"/>
      <c r="LRJ1836" s="401"/>
      <c r="LRK1836" s="401"/>
      <c r="LRL1836" s="401"/>
      <c r="LRM1836" s="401"/>
      <c r="LRN1836" s="401"/>
      <c r="LRO1836" s="401"/>
      <c r="LRP1836" s="401"/>
      <c r="LRQ1836" s="401"/>
      <c r="LRR1836" s="401"/>
      <c r="LRS1836" s="401"/>
      <c r="LRT1836" s="401"/>
      <c r="LRU1836" s="401"/>
      <c r="LRV1836" s="401"/>
      <c r="LRW1836" s="401"/>
      <c r="LRX1836" s="401"/>
      <c r="LRY1836" s="401"/>
      <c r="LRZ1836" s="401"/>
      <c r="LSA1836" s="401"/>
      <c r="LSB1836" s="401"/>
      <c r="LSC1836" s="401"/>
      <c r="LSD1836" s="401"/>
      <c r="LSE1836" s="401"/>
      <c r="LSF1836" s="401"/>
      <c r="LSG1836" s="401"/>
      <c r="LSH1836" s="401"/>
      <c r="LSI1836" s="401"/>
      <c r="LSJ1836" s="401"/>
      <c r="LSK1836" s="401"/>
      <c r="LSL1836" s="401"/>
      <c r="LSM1836" s="401"/>
      <c r="LSN1836" s="401"/>
      <c r="LSO1836" s="401"/>
      <c r="LSP1836" s="401"/>
      <c r="LSQ1836" s="401"/>
      <c r="LSR1836" s="401"/>
      <c r="LSS1836" s="401"/>
      <c r="LST1836" s="401"/>
      <c r="LSU1836" s="401"/>
      <c r="LSV1836" s="401"/>
      <c r="LSW1836" s="401"/>
      <c r="LSX1836" s="401"/>
      <c r="LSY1836" s="401"/>
      <c r="LSZ1836" s="401"/>
      <c r="LTA1836" s="401"/>
      <c r="LTB1836" s="401"/>
      <c r="LTC1836" s="401"/>
      <c r="LTD1836" s="401"/>
      <c r="LTE1836" s="401"/>
      <c r="LTF1836" s="401"/>
      <c r="LTG1836" s="401"/>
      <c r="LTH1836" s="401"/>
      <c r="LTI1836" s="401"/>
      <c r="LTJ1836" s="401"/>
      <c r="LTK1836" s="401"/>
      <c r="LTL1836" s="401"/>
      <c r="LTM1836" s="401"/>
      <c r="LTN1836" s="401"/>
      <c r="LTO1836" s="401"/>
      <c r="LTP1836" s="401"/>
      <c r="LTQ1836" s="401"/>
      <c r="LTR1836" s="401"/>
      <c r="LTS1836" s="401"/>
      <c r="LTT1836" s="401"/>
      <c r="LTU1836" s="401"/>
      <c r="LTV1836" s="401"/>
      <c r="LTW1836" s="401"/>
      <c r="LTX1836" s="401"/>
      <c r="LTY1836" s="401"/>
      <c r="LTZ1836" s="401"/>
      <c r="LUA1836" s="401"/>
      <c r="LUB1836" s="401"/>
      <c r="LUC1836" s="401"/>
      <c r="LUD1836" s="401"/>
      <c r="LUE1836" s="401"/>
      <c r="LUF1836" s="401"/>
      <c r="LUG1836" s="401"/>
      <c r="LUH1836" s="401"/>
      <c r="LUI1836" s="401"/>
      <c r="LUJ1836" s="401"/>
      <c r="LUK1836" s="401"/>
      <c r="LUL1836" s="401"/>
      <c r="LUM1836" s="401"/>
      <c r="LUN1836" s="401"/>
      <c r="LUO1836" s="401"/>
      <c r="LUP1836" s="401"/>
      <c r="LUQ1836" s="401"/>
      <c r="LUR1836" s="401"/>
      <c r="LUS1836" s="401"/>
      <c r="LUT1836" s="401"/>
      <c r="LUU1836" s="401"/>
      <c r="LUV1836" s="401"/>
      <c r="LUW1836" s="401"/>
      <c r="LUX1836" s="401"/>
      <c r="LUY1836" s="401"/>
      <c r="LUZ1836" s="401"/>
      <c r="LVA1836" s="401"/>
      <c r="LVB1836" s="401"/>
      <c r="LVC1836" s="401"/>
      <c r="LVD1836" s="401"/>
      <c r="LVE1836" s="401"/>
      <c r="LVF1836" s="401"/>
      <c r="LVG1836" s="401"/>
      <c r="LVH1836" s="401"/>
      <c r="LVI1836" s="401"/>
      <c r="LVJ1836" s="401"/>
      <c r="LVK1836" s="401"/>
      <c r="LVL1836" s="401"/>
      <c r="LVM1836" s="401"/>
      <c r="LVN1836" s="401"/>
      <c r="LVO1836" s="401"/>
      <c r="LVP1836" s="401"/>
      <c r="LVQ1836" s="401"/>
      <c r="LVR1836" s="401"/>
      <c r="LVS1836" s="401"/>
      <c r="LVT1836" s="401"/>
      <c r="LVU1836" s="401"/>
      <c r="LVV1836" s="401"/>
      <c r="LVW1836" s="401"/>
      <c r="LVX1836" s="401"/>
      <c r="LVY1836" s="401"/>
      <c r="LVZ1836" s="401"/>
      <c r="LWA1836" s="401"/>
      <c r="LWB1836" s="401"/>
      <c r="LWC1836" s="401"/>
      <c r="LWD1836" s="401"/>
      <c r="LWE1836" s="401"/>
      <c r="LWF1836" s="401"/>
      <c r="LWG1836" s="401"/>
      <c r="LWH1836" s="401"/>
      <c r="LWI1836" s="401"/>
      <c r="LWJ1836" s="401"/>
      <c r="LWK1836" s="401"/>
      <c r="LWL1836" s="401"/>
      <c r="LWM1836" s="401"/>
      <c r="LWN1836" s="401"/>
      <c r="LWO1836" s="401"/>
      <c r="LWP1836" s="401"/>
      <c r="LWQ1836" s="401"/>
      <c r="LWR1836" s="401"/>
      <c r="LWS1836" s="401"/>
      <c r="LWT1836" s="401"/>
      <c r="LWU1836" s="401"/>
      <c r="LWV1836" s="401"/>
      <c r="LWW1836" s="401"/>
      <c r="LWX1836" s="401"/>
      <c r="LWY1836" s="401"/>
      <c r="LWZ1836" s="401"/>
      <c r="LXA1836" s="401"/>
      <c r="LXB1836" s="401"/>
      <c r="LXC1836" s="401"/>
      <c r="LXD1836" s="401"/>
      <c r="LXE1836" s="401"/>
      <c r="LXF1836" s="401"/>
      <c r="LXG1836" s="401"/>
      <c r="LXH1836" s="401"/>
      <c r="LXI1836" s="401"/>
      <c r="LXJ1836" s="401"/>
      <c r="LXK1836" s="401"/>
      <c r="LXL1836" s="401"/>
      <c r="LXM1836" s="401"/>
      <c r="LXN1836" s="401"/>
      <c r="LXO1836" s="401"/>
      <c r="LXP1836" s="401"/>
      <c r="LXQ1836" s="401"/>
      <c r="LXR1836" s="401"/>
      <c r="LXS1836" s="401"/>
      <c r="LXT1836" s="401"/>
      <c r="LXU1836" s="401"/>
      <c r="LXV1836" s="401"/>
      <c r="LXW1836" s="401"/>
      <c r="LXX1836" s="401"/>
      <c r="LXY1836" s="401"/>
      <c r="LXZ1836" s="401"/>
      <c r="LYA1836" s="401"/>
      <c r="LYB1836" s="401"/>
      <c r="LYC1836" s="401"/>
      <c r="LYD1836" s="401"/>
      <c r="LYE1836" s="401"/>
      <c r="LYF1836" s="401"/>
      <c r="LYG1836" s="401"/>
      <c r="LYH1836" s="401"/>
      <c r="LYI1836" s="401"/>
      <c r="LYJ1836" s="401"/>
      <c r="LYK1836" s="401"/>
      <c r="LYL1836" s="401"/>
      <c r="LYM1836" s="401"/>
      <c r="LYN1836" s="401"/>
      <c r="LYO1836" s="401"/>
      <c r="LYP1836" s="401"/>
      <c r="LYQ1836" s="401"/>
      <c r="LYR1836" s="401"/>
      <c r="LYS1836" s="401"/>
      <c r="LYT1836" s="401"/>
      <c r="LYU1836" s="401"/>
      <c r="LYV1836" s="401"/>
      <c r="LYW1836" s="401"/>
      <c r="LYX1836" s="401"/>
      <c r="LYY1836" s="401"/>
      <c r="LYZ1836" s="401"/>
      <c r="LZA1836" s="401"/>
      <c r="LZB1836" s="401"/>
      <c r="LZC1836" s="401"/>
      <c r="LZD1836" s="401"/>
      <c r="LZE1836" s="401"/>
      <c r="LZF1836" s="401"/>
      <c r="LZG1836" s="401"/>
      <c r="LZH1836" s="401"/>
      <c r="LZI1836" s="401"/>
      <c r="LZJ1836" s="401"/>
      <c r="LZK1836" s="401"/>
      <c r="LZL1836" s="401"/>
      <c r="LZM1836" s="401"/>
      <c r="LZN1836" s="401"/>
      <c r="LZO1836" s="401"/>
      <c r="LZP1836" s="401"/>
      <c r="LZQ1836" s="401"/>
      <c r="LZR1836" s="401"/>
      <c r="LZS1836" s="401"/>
      <c r="LZT1836" s="401"/>
      <c r="LZU1836" s="401"/>
      <c r="LZV1836" s="401"/>
      <c r="LZW1836" s="401"/>
      <c r="LZX1836" s="401"/>
      <c r="LZY1836" s="401"/>
      <c r="LZZ1836" s="401"/>
      <c r="MAA1836" s="401"/>
      <c r="MAB1836" s="401"/>
      <c r="MAC1836" s="401"/>
      <c r="MAD1836" s="401"/>
      <c r="MAE1836" s="401"/>
      <c r="MAF1836" s="401"/>
      <c r="MAG1836" s="401"/>
      <c r="MAH1836" s="401"/>
      <c r="MAI1836" s="401"/>
      <c r="MAJ1836" s="401"/>
      <c r="MAK1836" s="401"/>
      <c r="MAL1836" s="401"/>
      <c r="MAM1836" s="401"/>
      <c r="MAN1836" s="401"/>
      <c r="MAO1836" s="401"/>
      <c r="MAP1836" s="401"/>
      <c r="MAQ1836" s="401"/>
      <c r="MAR1836" s="401"/>
      <c r="MAS1836" s="401"/>
      <c r="MAT1836" s="401"/>
      <c r="MAU1836" s="401"/>
      <c r="MAV1836" s="401"/>
      <c r="MAW1836" s="401"/>
      <c r="MAX1836" s="401"/>
      <c r="MAY1836" s="401"/>
      <c r="MAZ1836" s="401"/>
      <c r="MBA1836" s="401"/>
      <c r="MBB1836" s="401"/>
      <c r="MBC1836" s="401"/>
      <c r="MBD1836" s="401"/>
      <c r="MBE1836" s="401"/>
      <c r="MBF1836" s="401"/>
      <c r="MBG1836" s="401"/>
      <c r="MBH1836" s="401"/>
      <c r="MBI1836" s="401"/>
      <c r="MBJ1836" s="401"/>
      <c r="MBK1836" s="401"/>
      <c r="MBL1836" s="401"/>
      <c r="MBM1836" s="401"/>
      <c r="MBN1836" s="401"/>
      <c r="MBO1836" s="401"/>
      <c r="MBP1836" s="401"/>
      <c r="MBQ1836" s="401"/>
      <c r="MBR1836" s="401"/>
      <c r="MBS1836" s="401"/>
      <c r="MBT1836" s="401"/>
      <c r="MBU1836" s="401"/>
      <c r="MBV1836" s="401"/>
      <c r="MBW1836" s="401"/>
      <c r="MBX1836" s="401"/>
      <c r="MBY1836" s="401"/>
      <c r="MBZ1836" s="401"/>
      <c r="MCA1836" s="401"/>
      <c r="MCB1836" s="401"/>
      <c r="MCC1836" s="401"/>
      <c r="MCD1836" s="401"/>
      <c r="MCE1836" s="401"/>
      <c r="MCF1836" s="401"/>
      <c r="MCG1836" s="401"/>
      <c r="MCH1836" s="401"/>
      <c r="MCI1836" s="401"/>
      <c r="MCJ1836" s="401"/>
      <c r="MCK1836" s="401"/>
      <c r="MCL1836" s="401"/>
      <c r="MCM1836" s="401"/>
      <c r="MCN1836" s="401"/>
      <c r="MCO1836" s="401"/>
      <c r="MCP1836" s="401"/>
      <c r="MCQ1836" s="401"/>
      <c r="MCR1836" s="401"/>
      <c r="MCS1836" s="401"/>
      <c r="MCT1836" s="401"/>
      <c r="MCU1836" s="401"/>
      <c r="MCV1836" s="401"/>
      <c r="MCW1836" s="401"/>
      <c r="MCX1836" s="401"/>
      <c r="MCY1836" s="401"/>
      <c r="MCZ1836" s="401"/>
      <c r="MDA1836" s="401"/>
      <c r="MDB1836" s="401"/>
      <c r="MDC1836" s="401"/>
      <c r="MDD1836" s="401"/>
      <c r="MDE1836" s="401"/>
      <c r="MDF1836" s="401"/>
      <c r="MDG1836" s="401"/>
      <c r="MDH1836" s="401"/>
      <c r="MDI1836" s="401"/>
      <c r="MDJ1836" s="401"/>
      <c r="MDK1836" s="401"/>
      <c r="MDL1836" s="401"/>
      <c r="MDM1836" s="401"/>
      <c r="MDN1836" s="401"/>
      <c r="MDO1836" s="401"/>
      <c r="MDP1836" s="401"/>
      <c r="MDQ1836" s="401"/>
      <c r="MDR1836" s="401"/>
      <c r="MDS1836" s="401"/>
      <c r="MDT1836" s="401"/>
      <c r="MDU1836" s="401"/>
      <c r="MDV1836" s="401"/>
      <c r="MDW1836" s="401"/>
      <c r="MDX1836" s="401"/>
      <c r="MDY1836" s="401"/>
      <c r="MDZ1836" s="401"/>
      <c r="MEA1836" s="401"/>
      <c r="MEB1836" s="401"/>
      <c r="MEC1836" s="401"/>
      <c r="MED1836" s="401"/>
      <c r="MEE1836" s="401"/>
      <c r="MEF1836" s="401"/>
      <c r="MEG1836" s="401"/>
      <c r="MEH1836" s="401"/>
      <c r="MEI1836" s="401"/>
      <c r="MEJ1836" s="401"/>
      <c r="MEK1836" s="401"/>
      <c r="MEL1836" s="401"/>
      <c r="MEM1836" s="401"/>
      <c r="MEN1836" s="401"/>
      <c r="MEO1836" s="401"/>
      <c r="MEP1836" s="401"/>
      <c r="MEQ1836" s="401"/>
      <c r="MER1836" s="401"/>
      <c r="MES1836" s="401"/>
      <c r="MET1836" s="401"/>
      <c r="MEU1836" s="401"/>
      <c r="MEV1836" s="401"/>
      <c r="MEW1836" s="401"/>
      <c r="MEX1836" s="401"/>
      <c r="MEY1836" s="401"/>
      <c r="MEZ1836" s="401"/>
      <c r="MFA1836" s="401"/>
      <c r="MFB1836" s="401"/>
      <c r="MFC1836" s="401"/>
      <c r="MFD1836" s="401"/>
      <c r="MFE1836" s="401"/>
      <c r="MFF1836" s="401"/>
      <c r="MFG1836" s="401"/>
      <c r="MFH1836" s="401"/>
      <c r="MFI1836" s="401"/>
      <c r="MFJ1836" s="401"/>
      <c r="MFK1836" s="401"/>
      <c r="MFL1836" s="401"/>
      <c r="MFM1836" s="401"/>
      <c r="MFN1836" s="401"/>
      <c r="MFO1836" s="401"/>
      <c r="MFP1836" s="401"/>
      <c r="MFQ1836" s="401"/>
      <c r="MFR1836" s="401"/>
      <c r="MFS1836" s="401"/>
      <c r="MFT1836" s="401"/>
      <c r="MFU1836" s="401"/>
      <c r="MFV1836" s="401"/>
      <c r="MFW1836" s="401"/>
      <c r="MFX1836" s="401"/>
      <c r="MFY1836" s="401"/>
      <c r="MFZ1836" s="401"/>
      <c r="MGA1836" s="401"/>
      <c r="MGB1836" s="401"/>
      <c r="MGC1836" s="401"/>
      <c r="MGD1836" s="401"/>
      <c r="MGE1836" s="401"/>
      <c r="MGF1836" s="401"/>
      <c r="MGG1836" s="401"/>
      <c r="MGH1836" s="401"/>
      <c r="MGI1836" s="401"/>
      <c r="MGJ1836" s="401"/>
      <c r="MGK1836" s="401"/>
      <c r="MGL1836" s="401"/>
      <c r="MGM1836" s="401"/>
      <c r="MGN1836" s="401"/>
      <c r="MGO1836" s="401"/>
      <c r="MGP1836" s="401"/>
      <c r="MGQ1836" s="401"/>
      <c r="MGR1836" s="401"/>
      <c r="MGS1836" s="401"/>
      <c r="MGT1836" s="401"/>
      <c r="MGU1836" s="401"/>
      <c r="MGV1836" s="401"/>
      <c r="MGW1836" s="401"/>
      <c r="MGX1836" s="401"/>
      <c r="MGY1836" s="401"/>
      <c r="MGZ1836" s="401"/>
      <c r="MHA1836" s="401"/>
      <c r="MHB1836" s="401"/>
      <c r="MHC1836" s="401"/>
      <c r="MHD1836" s="401"/>
      <c r="MHE1836" s="401"/>
      <c r="MHF1836" s="401"/>
      <c r="MHG1836" s="401"/>
      <c r="MHH1836" s="401"/>
      <c r="MHI1836" s="401"/>
      <c r="MHJ1836" s="401"/>
      <c r="MHK1836" s="401"/>
      <c r="MHL1836" s="401"/>
      <c r="MHM1836" s="401"/>
      <c r="MHN1836" s="401"/>
      <c r="MHO1836" s="401"/>
      <c r="MHP1836" s="401"/>
      <c r="MHQ1836" s="401"/>
      <c r="MHR1836" s="401"/>
      <c r="MHS1836" s="401"/>
      <c r="MHT1836" s="401"/>
      <c r="MHU1836" s="401"/>
      <c r="MHV1836" s="401"/>
      <c r="MHW1836" s="401"/>
      <c r="MHX1836" s="401"/>
      <c r="MHY1836" s="401"/>
      <c r="MHZ1836" s="401"/>
      <c r="MIA1836" s="401"/>
      <c r="MIB1836" s="401"/>
      <c r="MIC1836" s="401"/>
      <c r="MID1836" s="401"/>
      <c r="MIE1836" s="401"/>
      <c r="MIF1836" s="401"/>
      <c r="MIG1836" s="401"/>
      <c r="MIH1836" s="401"/>
      <c r="MII1836" s="401"/>
      <c r="MIJ1836" s="401"/>
      <c r="MIK1836" s="401"/>
      <c r="MIL1836" s="401"/>
      <c r="MIM1836" s="401"/>
      <c r="MIN1836" s="401"/>
      <c r="MIO1836" s="401"/>
      <c r="MIP1836" s="401"/>
      <c r="MIQ1836" s="401"/>
      <c r="MIR1836" s="401"/>
      <c r="MIS1836" s="401"/>
      <c r="MIT1836" s="401"/>
      <c r="MIU1836" s="401"/>
      <c r="MIV1836" s="401"/>
      <c r="MIW1836" s="401"/>
      <c r="MIX1836" s="401"/>
      <c r="MIY1836" s="401"/>
      <c r="MIZ1836" s="401"/>
      <c r="MJA1836" s="401"/>
      <c r="MJB1836" s="401"/>
      <c r="MJC1836" s="401"/>
      <c r="MJD1836" s="401"/>
      <c r="MJE1836" s="401"/>
      <c r="MJF1836" s="401"/>
      <c r="MJG1836" s="401"/>
      <c r="MJH1836" s="401"/>
      <c r="MJI1836" s="401"/>
      <c r="MJJ1836" s="401"/>
      <c r="MJK1836" s="401"/>
      <c r="MJL1836" s="401"/>
      <c r="MJM1836" s="401"/>
      <c r="MJN1836" s="401"/>
      <c r="MJO1836" s="401"/>
      <c r="MJP1836" s="401"/>
      <c r="MJQ1836" s="401"/>
      <c r="MJR1836" s="401"/>
      <c r="MJS1836" s="401"/>
      <c r="MJT1836" s="401"/>
      <c r="MJU1836" s="401"/>
      <c r="MJV1836" s="401"/>
      <c r="MJW1836" s="401"/>
      <c r="MJX1836" s="401"/>
      <c r="MJY1836" s="401"/>
      <c r="MJZ1836" s="401"/>
      <c r="MKA1836" s="401"/>
      <c r="MKB1836" s="401"/>
      <c r="MKC1836" s="401"/>
      <c r="MKD1836" s="401"/>
      <c r="MKE1836" s="401"/>
      <c r="MKF1836" s="401"/>
      <c r="MKG1836" s="401"/>
      <c r="MKH1836" s="401"/>
      <c r="MKI1836" s="401"/>
      <c r="MKJ1836" s="401"/>
      <c r="MKK1836" s="401"/>
      <c r="MKL1836" s="401"/>
      <c r="MKM1836" s="401"/>
      <c r="MKN1836" s="401"/>
      <c r="MKO1836" s="401"/>
      <c r="MKP1836" s="401"/>
      <c r="MKQ1836" s="401"/>
      <c r="MKR1836" s="401"/>
      <c r="MKS1836" s="401"/>
      <c r="MKT1836" s="401"/>
      <c r="MKU1836" s="401"/>
      <c r="MKV1836" s="401"/>
      <c r="MKW1836" s="401"/>
      <c r="MKX1836" s="401"/>
      <c r="MKY1836" s="401"/>
      <c r="MKZ1836" s="401"/>
      <c r="MLA1836" s="401"/>
      <c r="MLB1836" s="401"/>
      <c r="MLC1836" s="401"/>
      <c r="MLD1836" s="401"/>
      <c r="MLE1836" s="401"/>
      <c r="MLF1836" s="401"/>
      <c r="MLG1836" s="401"/>
      <c r="MLH1836" s="401"/>
      <c r="MLI1836" s="401"/>
      <c r="MLJ1836" s="401"/>
      <c r="MLK1836" s="401"/>
      <c r="MLL1836" s="401"/>
      <c r="MLM1836" s="401"/>
      <c r="MLN1836" s="401"/>
      <c r="MLO1836" s="401"/>
      <c r="MLP1836" s="401"/>
      <c r="MLQ1836" s="401"/>
      <c r="MLR1836" s="401"/>
      <c r="MLS1836" s="401"/>
      <c r="MLT1836" s="401"/>
      <c r="MLU1836" s="401"/>
      <c r="MLV1836" s="401"/>
      <c r="MLW1836" s="401"/>
      <c r="MLX1836" s="401"/>
      <c r="MLY1836" s="401"/>
      <c r="MLZ1836" s="401"/>
      <c r="MMA1836" s="401"/>
      <c r="MMB1836" s="401"/>
      <c r="MMC1836" s="401"/>
      <c r="MMD1836" s="401"/>
      <c r="MME1836" s="401"/>
      <c r="MMF1836" s="401"/>
      <c r="MMG1836" s="401"/>
      <c r="MMH1836" s="401"/>
      <c r="MMI1836" s="401"/>
      <c r="MMJ1836" s="401"/>
      <c r="MMK1836" s="401"/>
      <c r="MML1836" s="401"/>
      <c r="MMM1836" s="401"/>
      <c r="MMN1836" s="401"/>
      <c r="MMO1836" s="401"/>
      <c r="MMP1836" s="401"/>
      <c r="MMQ1836" s="401"/>
      <c r="MMR1836" s="401"/>
      <c r="MMS1836" s="401"/>
      <c r="MMT1836" s="401"/>
      <c r="MMU1836" s="401"/>
      <c r="MMV1836" s="401"/>
      <c r="MMW1836" s="401"/>
      <c r="MMX1836" s="401"/>
      <c r="MMY1836" s="401"/>
      <c r="MMZ1836" s="401"/>
      <c r="MNA1836" s="401"/>
      <c r="MNB1836" s="401"/>
      <c r="MNC1836" s="401"/>
      <c r="MND1836" s="401"/>
      <c r="MNE1836" s="401"/>
      <c r="MNF1836" s="401"/>
      <c r="MNG1836" s="401"/>
      <c r="MNH1836" s="401"/>
      <c r="MNI1836" s="401"/>
      <c r="MNJ1836" s="401"/>
      <c r="MNK1836" s="401"/>
      <c r="MNL1836" s="401"/>
      <c r="MNM1836" s="401"/>
      <c r="MNN1836" s="401"/>
      <c r="MNO1836" s="401"/>
      <c r="MNP1836" s="401"/>
      <c r="MNQ1836" s="401"/>
      <c r="MNR1836" s="401"/>
      <c r="MNS1836" s="401"/>
      <c r="MNT1836" s="401"/>
      <c r="MNU1836" s="401"/>
      <c r="MNV1836" s="401"/>
      <c r="MNW1836" s="401"/>
      <c r="MNX1836" s="401"/>
      <c r="MNY1836" s="401"/>
      <c r="MNZ1836" s="401"/>
      <c r="MOA1836" s="401"/>
      <c r="MOB1836" s="401"/>
      <c r="MOC1836" s="401"/>
      <c r="MOD1836" s="401"/>
      <c r="MOE1836" s="401"/>
      <c r="MOF1836" s="401"/>
      <c r="MOG1836" s="401"/>
      <c r="MOH1836" s="401"/>
      <c r="MOI1836" s="401"/>
      <c r="MOJ1836" s="401"/>
      <c r="MOK1836" s="401"/>
      <c r="MOL1836" s="401"/>
      <c r="MOM1836" s="401"/>
      <c r="MON1836" s="401"/>
      <c r="MOO1836" s="401"/>
      <c r="MOP1836" s="401"/>
      <c r="MOQ1836" s="401"/>
      <c r="MOR1836" s="401"/>
      <c r="MOS1836" s="401"/>
      <c r="MOT1836" s="401"/>
      <c r="MOU1836" s="401"/>
      <c r="MOV1836" s="401"/>
      <c r="MOW1836" s="401"/>
      <c r="MOX1836" s="401"/>
      <c r="MOY1836" s="401"/>
      <c r="MOZ1836" s="401"/>
      <c r="MPA1836" s="401"/>
      <c r="MPB1836" s="401"/>
      <c r="MPC1836" s="401"/>
      <c r="MPD1836" s="401"/>
      <c r="MPE1836" s="401"/>
      <c r="MPF1836" s="401"/>
      <c r="MPG1836" s="401"/>
      <c r="MPH1836" s="401"/>
      <c r="MPI1836" s="401"/>
      <c r="MPJ1836" s="401"/>
      <c r="MPK1836" s="401"/>
      <c r="MPL1836" s="401"/>
      <c r="MPM1836" s="401"/>
      <c r="MPN1836" s="401"/>
      <c r="MPO1836" s="401"/>
      <c r="MPP1836" s="401"/>
      <c r="MPQ1836" s="401"/>
      <c r="MPR1836" s="401"/>
      <c r="MPS1836" s="401"/>
      <c r="MPT1836" s="401"/>
      <c r="MPU1836" s="401"/>
      <c r="MPV1836" s="401"/>
      <c r="MPW1836" s="401"/>
      <c r="MPX1836" s="401"/>
      <c r="MPY1836" s="401"/>
      <c r="MPZ1836" s="401"/>
      <c r="MQA1836" s="401"/>
      <c r="MQB1836" s="401"/>
      <c r="MQC1836" s="401"/>
      <c r="MQD1836" s="401"/>
      <c r="MQE1836" s="401"/>
      <c r="MQF1836" s="401"/>
      <c r="MQG1836" s="401"/>
      <c r="MQH1836" s="401"/>
      <c r="MQI1836" s="401"/>
      <c r="MQJ1836" s="401"/>
      <c r="MQK1836" s="401"/>
      <c r="MQL1836" s="401"/>
      <c r="MQM1836" s="401"/>
      <c r="MQN1836" s="401"/>
      <c r="MQO1836" s="401"/>
      <c r="MQP1836" s="401"/>
      <c r="MQQ1836" s="401"/>
      <c r="MQR1836" s="401"/>
      <c r="MQS1836" s="401"/>
      <c r="MQT1836" s="401"/>
      <c r="MQU1836" s="401"/>
      <c r="MQV1836" s="401"/>
      <c r="MQW1836" s="401"/>
      <c r="MQX1836" s="401"/>
      <c r="MQY1836" s="401"/>
      <c r="MQZ1836" s="401"/>
      <c r="MRA1836" s="401"/>
      <c r="MRB1836" s="401"/>
      <c r="MRC1836" s="401"/>
      <c r="MRD1836" s="401"/>
      <c r="MRE1836" s="401"/>
      <c r="MRF1836" s="401"/>
      <c r="MRG1836" s="401"/>
      <c r="MRH1836" s="401"/>
      <c r="MRI1836" s="401"/>
      <c r="MRJ1836" s="401"/>
      <c r="MRK1836" s="401"/>
      <c r="MRL1836" s="401"/>
      <c r="MRM1836" s="401"/>
      <c r="MRN1836" s="401"/>
      <c r="MRO1836" s="401"/>
      <c r="MRP1836" s="401"/>
      <c r="MRQ1836" s="401"/>
      <c r="MRR1836" s="401"/>
      <c r="MRS1836" s="401"/>
      <c r="MRT1836" s="401"/>
      <c r="MRU1836" s="401"/>
      <c r="MRV1836" s="401"/>
      <c r="MRW1836" s="401"/>
      <c r="MRX1836" s="401"/>
      <c r="MRY1836" s="401"/>
      <c r="MRZ1836" s="401"/>
      <c r="MSA1836" s="401"/>
      <c r="MSB1836" s="401"/>
      <c r="MSC1836" s="401"/>
      <c r="MSD1836" s="401"/>
      <c r="MSE1836" s="401"/>
      <c r="MSF1836" s="401"/>
      <c r="MSG1836" s="401"/>
      <c r="MSH1836" s="401"/>
      <c r="MSI1836" s="401"/>
      <c r="MSJ1836" s="401"/>
      <c r="MSK1836" s="401"/>
      <c r="MSL1836" s="401"/>
      <c r="MSM1836" s="401"/>
      <c r="MSN1836" s="401"/>
      <c r="MSO1836" s="401"/>
      <c r="MSP1836" s="401"/>
      <c r="MSQ1836" s="401"/>
      <c r="MSR1836" s="401"/>
      <c r="MSS1836" s="401"/>
      <c r="MST1836" s="401"/>
      <c r="MSU1836" s="401"/>
      <c r="MSV1836" s="401"/>
      <c r="MSW1836" s="401"/>
      <c r="MSX1836" s="401"/>
      <c r="MSY1836" s="401"/>
      <c r="MSZ1836" s="401"/>
      <c r="MTA1836" s="401"/>
      <c r="MTB1836" s="401"/>
      <c r="MTC1836" s="401"/>
      <c r="MTD1836" s="401"/>
      <c r="MTE1836" s="401"/>
      <c r="MTF1836" s="401"/>
      <c r="MTG1836" s="401"/>
      <c r="MTH1836" s="401"/>
      <c r="MTI1836" s="401"/>
      <c r="MTJ1836" s="401"/>
      <c r="MTK1836" s="401"/>
      <c r="MTL1836" s="401"/>
      <c r="MTM1836" s="401"/>
      <c r="MTN1836" s="401"/>
      <c r="MTO1836" s="401"/>
      <c r="MTP1836" s="401"/>
      <c r="MTQ1836" s="401"/>
      <c r="MTR1836" s="401"/>
      <c r="MTS1836" s="401"/>
      <c r="MTT1836" s="401"/>
      <c r="MTU1836" s="401"/>
      <c r="MTV1836" s="401"/>
      <c r="MTW1836" s="401"/>
      <c r="MTX1836" s="401"/>
      <c r="MTY1836" s="401"/>
      <c r="MTZ1836" s="401"/>
      <c r="MUA1836" s="401"/>
      <c r="MUB1836" s="401"/>
      <c r="MUC1836" s="401"/>
      <c r="MUD1836" s="401"/>
      <c r="MUE1836" s="401"/>
      <c r="MUF1836" s="401"/>
      <c r="MUG1836" s="401"/>
      <c r="MUH1836" s="401"/>
      <c r="MUI1836" s="401"/>
      <c r="MUJ1836" s="401"/>
      <c r="MUK1836" s="401"/>
      <c r="MUL1836" s="401"/>
      <c r="MUM1836" s="401"/>
      <c r="MUN1836" s="401"/>
      <c r="MUO1836" s="401"/>
      <c r="MUP1836" s="401"/>
      <c r="MUQ1836" s="401"/>
      <c r="MUR1836" s="401"/>
      <c r="MUS1836" s="401"/>
      <c r="MUT1836" s="401"/>
      <c r="MUU1836" s="401"/>
      <c r="MUV1836" s="401"/>
      <c r="MUW1836" s="401"/>
      <c r="MUX1836" s="401"/>
      <c r="MUY1836" s="401"/>
      <c r="MUZ1836" s="401"/>
      <c r="MVA1836" s="401"/>
      <c r="MVB1836" s="401"/>
      <c r="MVC1836" s="401"/>
      <c r="MVD1836" s="401"/>
      <c r="MVE1836" s="401"/>
      <c r="MVF1836" s="401"/>
      <c r="MVG1836" s="401"/>
      <c r="MVH1836" s="401"/>
      <c r="MVI1836" s="401"/>
      <c r="MVJ1836" s="401"/>
      <c r="MVK1836" s="401"/>
      <c r="MVL1836" s="401"/>
      <c r="MVM1836" s="401"/>
      <c r="MVN1836" s="401"/>
      <c r="MVO1836" s="401"/>
      <c r="MVP1836" s="401"/>
      <c r="MVQ1836" s="401"/>
      <c r="MVR1836" s="401"/>
      <c r="MVS1836" s="401"/>
      <c r="MVT1836" s="401"/>
      <c r="MVU1836" s="401"/>
      <c r="MVV1836" s="401"/>
      <c r="MVW1836" s="401"/>
      <c r="MVX1836" s="401"/>
      <c r="MVY1836" s="401"/>
      <c r="MVZ1836" s="401"/>
      <c r="MWA1836" s="401"/>
      <c r="MWB1836" s="401"/>
      <c r="MWC1836" s="401"/>
      <c r="MWD1836" s="401"/>
      <c r="MWE1836" s="401"/>
      <c r="MWF1836" s="401"/>
      <c r="MWG1836" s="401"/>
      <c r="MWH1836" s="401"/>
      <c r="MWI1836" s="401"/>
      <c r="MWJ1836" s="401"/>
      <c r="MWK1836" s="401"/>
      <c r="MWL1836" s="401"/>
      <c r="MWM1836" s="401"/>
      <c r="MWN1836" s="401"/>
      <c r="MWO1836" s="401"/>
      <c r="MWP1836" s="401"/>
      <c r="MWQ1836" s="401"/>
      <c r="MWR1836" s="401"/>
      <c r="MWS1836" s="401"/>
      <c r="MWT1836" s="401"/>
      <c r="MWU1836" s="401"/>
      <c r="MWV1836" s="401"/>
      <c r="MWW1836" s="401"/>
      <c r="MWX1836" s="401"/>
      <c r="MWY1836" s="401"/>
      <c r="MWZ1836" s="401"/>
      <c r="MXA1836" s="401"/>
      <c r="MXB1836" s="401"/>
      <c r="MXC1836" s="401"/>
      <c r="MXD1836" s="401"/>
      <c r="MXE1836" s="401"/>
      <c r="MXF1836" s="401"/>
      <c r="MXG1836" s="401"/>
      <c r="MXH1836" s="401"/>
      <c r="MXI1836" s="401"/>
      <c r="MXJ1836" s="401"/>
      <c r="MXK1836" s="401"/>
      <c r="MXL1836" s="401"/>
      <c r="MXM1836" s="401"/>
      <c r="MXN1836" s="401"/>
      <c r="MXO1836" s="401"/>
      <c r="MXP1836" s="401"/>
      <c r="MXQ1836" s="401"/>
      <c r="MXR1836" s="401"/>
      <c r="MXS1836" s="401"/>
      <c r="MXT1836" s="401"/>
      <c r="MXU1836" s="401"/>
      <c r="MXV1836" s="401"/>
      <c r="MXW1836" s="401"/>
      <c r="MXX1836" s="401"/>
      <c r="MXY1836" s="401"/>
      <c r="MXZ1836" s="401"/>
      <c r="MYA1836" s="401"/>
      <c r="MYB1836" s="401"/>
      <c r="MYC1836" s="401"/>
      <c r="MYD1836" s="401"/>
      <c r="MYE1836" s="401"/>
      <c r="MYF1836" s="401"/>
      <c r="MYG1836" s="401"/>
      <c r="MYH1836" s="401"/>
      <c r="MYI1836" s="401"/>
      <c r="MYJ1836" s="401"/>
      <c r="MYK1836" s="401"/>
      <c r="MYL1836" s="401"/>
      <c r="MYM1836" s="401"/>
      <c r="MYN1836" s="401"/>
      <c r="MYO1836" s="401"/>
      <c r="MYP1836" s="401"/>
      <c r="MYQ1836" s="401"/>
      <c r="MYR1836" s="401"/>
      <c r="MYS1836" s="401"/>
      <c r="MYT1836" s="401"/>
      <c r="MYU1836" s="401"/>
      <c r="MYV1836" s="401"/>
      <c r="MYW1836" s="401"/>
      <c r="MYX1836" s="401"/>
      <c r="MYY1836" s="401"/>
      <c r="MYZ1836" s="401"/>
      <c r="MZA1836" s="401"/>
      <c r="MZB1836" s="401"/>
      <c r="MZC1836" s="401"/>
      <c r="MZD1836" s="401"/>
      <c r="MZE1836" s="401"/>
      <c r="MZF1836" s="401"/>
      <c r="MZG1836" s="401"/>
      <c r="MZH1836" s="401"/>
      <c r="MZI1836" s="401"/>
      <c r="MZJ1836" s="401"/>
      <c r="MZK1836" s="401"/>
      <c r="MZL1836" s="401"/>
      <c r="MZM1836" s="401"/>
      <c r="MZN1836" s="401"/>
      <c r="MZO1836" s="401"/>
      <c r="MZP1836" s="401"/>
      <c r="MZQ1836" s="401"/>
      <c r="MZR1836" s="401"/>
      <c r="MZS1836" s="401"/>
      <c r="MZT1836" s="401"/>
      <c r="MZU1836" s="401"/>
      <c r="MZV1836" s="401"/>
      <c r="MZW1836" s="401"/>
      <c r="MZX1836" s="401"/>
      <c r="MZY1836" s="401"/>
      <c r="MZZ1836" s="401"/>
      <c r="NAA1836" s="401"/>
      <c r="NAB1836" s="401"/>
      <c r="NAC1836" s="401"/>
      <c r="NAD1836" s="401"/>
      <c r="NAE1836" s="401"/>
      <c r="NAF1836" s="401"/>
      <c r="NAG1836" s="401"/>
      <c r="NAH1836" s="401"/>
      <c r="NAI1836" s="401"/>
      <c r="NAJ1836" s="401"/>
      <c r="NAK1836" s="401"/>
      <c r="NAL1836" s="401"/>
      <c r="NAM1836" s="401"/>
      <c r="NAN1836" s="401"/>
      <c r="NAO1836" s="401"/>
      <c r="NAP1836" s="401"/>
      <c r="NAQ1836" s="401"/>
      <c r="NAR1836" s="401"/>
      <c r="NAS1836" s="401"/>
      <c r="NAT1836" s="401"/>
      <c r="NAU1836" s="401"/>
      <c r="NAV1836" s="401"/>
      <c r="NAW1836" s="401"/>
      <c r="NAX1836" s="401"/>
      <c r="NAY1836" s="401"/>
      <c r="NAZ1836" s="401"/>
      <c r="NBA1836" s="401"/>
      <c r="NBB1836" s="401"/>
      <c r="NBC1836" s="401"/>
      <c r="NBD1836" s="401"/>
      <c r="NBE1836" s="401"/>
      <c r="NBF1836" s="401"/>
      <c r="NBG1836" s="401"/>
      <c r="NBH1836" s="401"/>
      <c r="NBI1836" s="401"/>
      <c r="NBJ1836" s="401"/>
      <c r="NBK1836" s="401"/>
      <c r="NBL1836" s="401"/>
      <c r="NBM1836" s="401"/>
      <c r="NBN1836" s="401"/>
      <c r="NBO1836" s="401"/>
      <c r="NBP1836" s="401"/>
      <c r="NBQ1836" s="401"/>
      <c r="NBR1836" s="401"/>
      <c r="NBS1836" s="401"/>
      <c r="NBT1836" s="401"/>
      <c r="NBU1836" s="401"/>
      <c r="NBV1836" s="401"/>
      <c r="NBW1836" s="401"/>
      <c r="NBX1836" s="401"/>
      <c r="NBY1836" s="401"/>
      <c r="NBZ1836" s="401"/>
      <c r="NCA1836" s="401"/>
      <c r="NCB1836" s="401"/>
      <c r="NCC1836" s="401"/>
      <c r="NCD1836" s="401"/>
      <c r="NCE1836" s="401"/>
      <c r="NCF1836" s="401"/>
      <c r="NCG1836" s="401"/>
      <c r="NCH1836" s="401"/>
      <c r="NCI1836" s="401"/>
      <c r="NCJ1836" s="401"/>
      <c r="NCK1836" s="401"/>
      <c r="NCL1836" s="401"/>
      <c r="NCM1836" s="401"/>
      <c r="NCN1836" s="401"/>
      <c r="NCO1836" s="401"/>
      <c r="NCP1836" s="401"/>
      <c r="NCQ1836" s="401"/>
      <c r="NCR1836" s="401"/>
      <c r="NCS1836" s="401"/>
      <c r="NCT1836" s="401"/>
      <c r="NCU1836" s="401"/>
      <c r="NCV1836" s="401"/>
      <c r="NCW1836" s="401"/>
      <c r="NCX1836" s="401"/>
      <c r="NCY1836" s="401"/>
      <c r="NCZ1836" s="401"/>
      <c r="NDA1836" s="401"/>
      <c r="NDB1836" s="401"/>
      <c r="NDC1836" s="401"/>
      <c r="NDD1836" s="401"/>
      <c r="NDE1836" s="401"/>
      <c r="NDF1836" s="401"/>
      <c r="NDG1836" s="401"/>
      <c r="NDH1836" s="401"/>
      <c r="NDI1836" s="401"/>
      <c r="NDJ1836" s="401"/>
      <c r="NDK1836" s="401"/>
      <c r="NDL1836" s="401"/>
      <c r="NDM1836" s="401"/>
      <c r="NDN1836" s="401"/>
      <c r="NDO1836" s="401"/>
      <c r="NDP1836" s="401"/>
      <c r="NDQ1836" s="401"/>
      <c r="NDR1836" s="401"/>
      <c r="NDS1836" s="401"/>
      <c r="NDT1836" s="401"/>
      <c r="NDU1836" s="401"/>
      <c r="NDV1836" s="401"/>
      <c r="NDW1836" s="401"/>
      <c r="NDX1836" s="401"/>
      <c r="NDY1836" s="401"/>
      <c r="NDZ1836" s="401"/>
      <c r="NEA1836" s="401"/>
      <c r="NEB1836" s="401"/>
      <c r="NEC1836" s="401"/>
      <c r="NED1836" s="401"/>
      <c r="NEE1836" s="401"/>
      <c r="NEF1836" s="401"/>
      <c r="NEG1836" s="401"/>
      <c r="NEH1836" s="401"/>
      <c r="NEI1836" s="401"/>
      <c r="NEJ1836" s="401"/>
      <c r="NEK1836" s="401"/>
      <c r="NEL1836" s="401"/>
      <c r="NEM1836" s="401"/>
      <c r="NEN1836" s="401"/>
      <c r="NEO1836" s="401"/>
      <c r="NEP1836" s="401"/>
      <c r="NEQ1836" s="401"/>
      <c r="NER1836" s="401"/>
      <c r="NES1836" s="401"/>
      <c r="NET1836" s="401"/>
      <c r="NEU1836" s="401"/>
      <c r="NEV1836" s="401"/>
      <c r="NEW1836" s="401"/>
      <c r="NEX1836" s="401"/>
      <c r="NEY1836" s="401"/>
      <c r="NEZ1836" s="401"/>
      <c r="NFA1836" s="401"/>
      <c r="NFB1836" s="401"/>
      <c r="NFC1836" s="401"/>
      <c r="NFD1836" s="401"/>
      <c r="NFE1836" s="401"/>
      <c r="NFF1836" s="401"/>
      <c r="NFG1836" s="401"/>
      <c r="NFH1836" s="401"/>
      <c r="NFI1836" s="401"/>
      <c r="NFJ1836" s="401"/>
      <c r="NFK1836" s="401"/>
      <c r="NFL1836" s="401"/>
      <c r="NFM1836" s="401"/>
      <c r="NFN1836" s="401"/>
      <c r="NFO1836" s="401"/>
      <c r="NFP1836" s="401"/>
      <c r="NFQ1836" s="401"/>
      <c r="NFR1836" s="401"/>
      <c r="NFS1836" s="401"/>
      <c r="NFT1836" s="401"/>
      <c r="NFU1836" s="401"/>
      <c r="NFV1836" s="401"/>
      <c r="NFW1836" s="401"/>
      <c r="NFX1836" s="401"/>
      <c r="NFY1836" s="401"/>
      <c r="NFZ1836" s="401"/>
      <c r="NGA1836" s="401"/>
      <c r="NGB1836" s="401"/>
      <c r="NGC1836" s="401"/>
      <c r="NGD1836" s="401"/>
      <c r="NGE1836" s="401"/>
      <c r="NGF1836" s="401"/>
      <c r="NGG1836" s="401"/>
      <c r="NGH1836" s="401"/>
      <c r="NGI1836" s="401"/>
      <c r="NGJ1836" s="401"/>
      <c r="NGK1836" s="401"/>
      <c r="NGL1836" s="401"/>
      <c r="NGM1836" s="401"/>
      <c r="NGN1836" s="401"/>
      <c r="NGO1836" s="401"/>
      <c r="NGP1836" s="401"/>
      <c r="NGQ1836" s="401"/>
      <c r="NGR1836" s="401"/>
      <c r="NGS1836" s="401"/>
      <c r="NGT1836" s="401"/>
      <c r="NGU1836" s="401"/>
      <c r="NGV1836" s="401"/>
      <c r="NGW1836" s="401"/>
      <c r="NGX1836" s="401"/>
      <c r="NGY1836" s="401"/>
      <c r="NGZ1836" s="401"/>
      <c r="NHA1836" s="401"/>
      <c r="NHB1836" s="401"/>
      <c r="NHC1836" s="401"/>
      <c r="NHD1836" s="401"/>
      <c r="NHE1836" s="401"/>
      <c r="NHF1836" s="401"/>
      <c r="NHG1836" s="401"/>
      <c r="NHH1836" s="401"/>
      <c r="NHI1836" s="401"/>
      <c r="NHJ1836" s="401"/>
      <c r="NHK1836" s="401"/>
      <c r="NHL1836" s="401"/>
      <c r="NHM1836" s="401"/>
      <c r="NHN1836" s="401"/>
      <c r="NHO1836" s="401"/>
      <c r="NHP1836" s="401"/>
      <c r="NHQ1836" s="401"/>
      <c r="NHR1836" s="401"/>
      <c r="NHS1836" s="401"/>
      <c r="NHT1836" s="401"/>
      <c r="NHU1836" s="401"/>
      <c r="NHV1836" s="401"/>
      <c r="NHW1836" s="401"/>
      <c r="NHX1836" s="401"/>
      <c r="NHY1836" s="401"/>
      <c r="NHZ1836" s="401"/>
      <c r="NIA1836" s="401"/>
      <c r="NIB1836" s="401"/>
      <c r="NIC1836" s="401"/>
      <c r="NID1836" s="401"/>
      <c r="NIE1836" s="401"/>
      <c r="NIF1836" s="401"/>
      <c r="NIG1836" s="401"/>
      <c r="NIH1836" s="401"/>
      <c r="NII1836" s="401"/>
      <c r="NIJ1836" s="401"/>
      <c r="NIK1836" s="401"/>
      <c r="NIL1836" s="401"/>
      <c r="NIM1836" s="401"/>
      <c r="NIN1836" s="401"/>
      <c r="NIO1836" s="401"/>
      <c r="NIP1836" s="401"/>
      <c r="NIQ1836" s="401"/>
      <c r="NIR1836" s="401"/>
      <c r="NIS1836" s="401"/>
      <c r="NIT1836" s="401"/>
      <c r="NIU1836" s="401"/>
      <c r="NIV1836" s="401"/>
      <c r="NIW1836" s="401"/>
      <c r="NIX1836" s="401"/>
      <c r="NIY1836" s="401"/>
      <c r="NIZ1836" s="401"/>
      <c r="NJA1836" s="401"/>
      <c r="NJB1836" s="401"/>
      <c r="NJC1836" s="401"/>
      <c r="NJD1836" s="401"/>
      <c r="NJE1836" s="401"/>
      <c r="NJF1836" s="401"/>
      <c r="NJG1836" s="401"/>
      <c r="NJH1836" s="401"/>
      <c r="NJI1836" s="401"/>
      <c r="NJJ1836" s="401"/>
      <c r="NJK1836" s="401"/>
      <c r="NJL1836" s="401"/>
      <c r="NJM1836" s="401"/>
      <c r="NJN1836" s="401"/>
      <c r="NJO1836" s="401"/>
      <c r="NJP1836" s="401"/>
      <c r="NJQ1836" s="401"/>
      <c r="NJR1836" s="401"/>
      <c r="NJS1836" s="401"/>
      <c r="NJT1836" s="401"/>
      <c r="NJU1836" s="401"/>
      <c r="NJV1836" s="401"/>
      <c r="NJW1836" s="401"/>
      <c r="NJX1836" s="401"/>
      <c r="NJY1836" s="401"/>
      <c r="NJZ1836" s="401"/>
      <c r="NKA1836" s="401"/>
      <c r="NKB1836" s="401"/>
      <c r="NKC1836" s="401"/>
      <c r="NKD1836" s="401"/>
      <c r="NKE1836" s="401"/>
      <c r="NKF1836" s="401"/>
      <c r="NKG1836" s="401"/>
      <c r="NKH1836" s="401"/>
      <c r="NKI1836" s="401"/>
      <c r="NKJ1836" s="401"/>
      <c r="NKK1836" s="401"/>
      <c r="NKL1836" s="401"/>
      <c r="NKM1836" s="401"/>
      <c r="NKN1836" s="401"/>
      <c r="NKO1836" s="401"/>
      <c r="NKP1836" s="401"/>
      <c r="NKQ1836" s="401"/>
      <c r="NKR1836" s="401"/>
      <c r="NKS1836" s="401"/>
      <c r="NKT1836" s="401"/>
      <c r="NKU1836" s="401"/>
      <c r="NKV1836" s="401"/>
      <c r="NKW1836" s="401"/>
      <c r="NKX1836" s="401"/>
      <c r="NKY1836" s="401"/>
      <c r="NKZ1836" s="401"/>
      <c r="NLA1836" s="401"/>
      <c r="NLB1836" s="401"/>
      <c r="NLC1836" s="401"/>
      <c r="NLD1836" s="401"/>
      <c r="NLE1836" s="401"/>
      <c r="NLF1836" s="401"/>
      <c r="NLG1836" s="401"/>
      <c r="NLH1836" s="401"/>
      <c r="NLI1836" s="401"/>
      <c r="NLJ1836" s="401"/>
      <c r="NLK1836" s="401"/>
      <c r="NLL1836" s="401"/>
      <c r="NLM1836" s="401"/>
      <c r="NLN1836" s="401"/>
      <c r="NLO1836" s="401"/>
      <c r="NLP1836" s="401"/>
      <c r="NLQ1836" s="401"/>
      <c r="NLR1836" s="401"/>
      <c r="NLS1836" s="401"/>
      <c r="NLT1836" s="401"/>
      <c r="NLU1836" s="401"/>
      <c r="NLV1836" s="401"/>
      <c r="NLW1836" s="401"/>
      <c r="NLX1836" s="401"/>
      <c r="NLY1836" s="401"/>
      <c r="NLZ1836" s="401"/>
      <c r="NMA1836" s="401"/>
      <c r="NMB1836" s="401"/>
      <c r="NMC1836" s="401"/>
      <c r="NMD1836" s="401"/>
      <c r="NME1836" s="401"/>
      <c r="NMF1836" s="401"/>
      <c r="NMG1836" s="401"/>
      <c r="NMH1836" s="401"/>
      <c r="NMI1836" s="401"/>
      <c r="NMJ1836" s="401"/>
      <c r="NMK1836" s="401"/>
      <c r="NML1836" s="401"/>
      <c r="NMM1836" s="401"/>
      <c r="NMN1836" s="401"/>
      <c r="NMO1836" s="401"/>
      <c r="NMP1836" s="401"/>
      <c r="NMQ1836" s="401"/>
      <c r="NMR1836" s="401"/>
      <c r="NMS1836" s="401"/>
      <c r="NMT1836" s="401"/>
      <c r="NMU1836" s="401"/>
      <c r="NMV1836" s="401"/>
      <c r="NMW1836" s="401"/>
      <c r="NMX1836" s="401"/>
      <c r="NMY1836" s="401"/>
      <c r="NMZ1836" s="401"/>
      <c r="NNA1836" s="401"/>
      <c r="NNB1836" s="401"/>
      <c r="NNC1836" s="401"/>
      <c r="NND1836" s="401"/>
      <c r="NNE1836" s="401"/>
      <c r="NNF1836" s="401"/>
      <c r="NNG1836" s="401"/>
      <c r="NNH1836" s="401"/>
      <c r="NNI1836" s="401"/>
      <c r="NNJ1836" s="401"/>
      <c r="NNK1836" s="401"/>
      <c r="NNL1836" s="401"/>
      <c r="NNM1836" s="401"/>
      <c r="NNN1836" s="401"/>
      <c r="NNO1836" s="401"/>
      <c r="NNP1836" s="401"/>
      <c r="NNQ1836" s="401"/>
      <c r="NNR1836" s="401"/>
      <c r="NNS1836" s="401"/>
      <c r="NNT1836" s="401"/>
      <c r="NNU1836" s="401"/>
      <c r="NNV1836" s="401"/>
      <c r="NNW1836" s="401"/>
      <c r="NNX1836" s="401"/>
      <c r="NNY1836" s="401"/>
      <c r="NNZ1836" s="401"/>
      <c r="NOA1836" s="401"/>
      <c r="NOB1836" s="401"/>
      <c r="NOC1836" s="401"/>
      <c r="NOD1836" s="401"/>
      <c r="NOE1836" s="401"/>
      <c r="NOF1836" s="401"/>
      <c r="NOG1836" s="401"/>
      <c r="NOH1836" s="401"/>
      <c r="NOI1836" s="401"/>
      <c r="NOJ1836" s="401"/>
      <c r="NOK1836" s="401"/>
      <c r="NOL1836" s="401"/>
      <c r="NOM1836" s="401"/>
      <c r="NON1836" s="401"/>
      <c r="NOO1836" s="401"/>
      <c r="NOP1836" s="401"/>
      <c r="NOQ1836" s="401"/>
      <c r="NOR1836" s="401"/>
      <c r="NOS1836" s="401"/>
      <c r="NOT1836" s="401"/>
      <c r="NOU1836" s="401"/>
      <c r="NOV1836" s="401"/>
      <c r="NOW1836" s="401"/>
      <c r="NOX1836" s="401"/>
      <c r="NOY1836" s="401"/>
      <c r="NOZ1836" s="401"/>
      <c r="NPA1836" s="401"/>
      <c r="NPB1836" s="401"/>
      <c r="NPC1836" s="401"/>
      <c r="NPD1836" s="401"/>
      <c r="NPE1836" s="401"/>
      <c r="NPF1836" s="401"/>
      <c r="NPG1836" s="401"/>
      <c r="NPH1836" s="401"/>
      <c r="NPI1836" s="401"/>
      <c r="NPJ1836" s="401"/>
      <c r="NPK1836" s="401"/>
      <c r="NPL1836" s="401"/>
      <c r="NPM1836" s="401"/>
      <c r="NPN1836" s="401"/>
      <c r="NPO1836" s="401"/>
      <c r="NPP1836" s="401"/>
      <c r="NPQ1836" s="401"/>
      <c r="NPR1836" s="401"/>
      <c r="NPS1836" s="401"/>
      <c r="NPT1836" s="401"/>
      <c r="NPU1836" s="401"/>
      <c r="NPV1836" s="401"/>
      <c r="NPW1836" s="401"/>
      <c r="NPX1836" s="401"/>
      <c r="NPY1836" s="401"/>
      <c r="NPZ1836" s="401"/>
      <c r="NQA1836" s="401"/>
      <c r="NQB1836" s="401"/>
      <c r="NQC1836" s="401"/>
      <c r="NQD1836" s="401"/>
      <c r="NQE1836" s="401"/>
      <c r="NQF1836" s="401"/>
      <c r="NQG1836" s="401"/>
      <c r="NQH1836" s="401"/>
      <c r="NQI1836" s="401"/>
      <c r="NQJ1836" s="401"/>
      <c r="NQK1836" s="401"/>
      <c r="NQL1836" s="401"/>
      <c r="NQM1836" s="401"/>
      <c r="NQN1836" s="401"/>
      <c r="NQO1836" s="401"/>
      <c r="NQP1836" s="401"/>
      <c r="NQQ1836" s="401"/>
      <c r="NQR1836" s="401"/>
      <c r="NQS1836" s="401"/>
      <c r="NQT1836" s="401"/>
      <c r="NQU1836" s="401"/>
      <c r="NQV1836" s="401"/>
      <c r="NQW1836" s="401"/>
      <c r="NQX1836" s="401"/>
      <c r="NQY1836" s="401"/>
      <c r="NQZ1836" s="401"/>
      <c r="NRA1836" s="401"/>
      <c r="NRB1836" s="401"/>
      <c r="NRC1836" s="401"/>
      <c r="NRD1836" s="401"/>
      <c r="NRE1836" s="401"/>
      <c r="NRF1836" s="401"/>
      <c r="NRG1836" s="401"/>
      <c r="NRH1836" s="401"/>
      <c r="NRI1836" s="401"/>
      <c r="NRJ1836" s="401"/>
      <c r="NRK1836" s="401"/>
      <c r="NRL1836" s="401"/>
      <c r="NRM1836" s="401"/>
      <c r="NRN1836" s="401"/>
      <c r="NRO1836" s="401"/>
      <c r="NRP1836" s="401"/>
      <c r="NRQ1836" s="401"/>
      <c r="NRR1836" s="401"/>
      <c r="NRS1836" s="401"/>
      <c r="NRT1836" s="401"/>
      <c r="NRU1836" s="401"/>
      <c r="NRV1836" s="401"/>
      <c r="NRW1836" s="401"/>
      <c r="NRX1836" s="401"/>
      <c r="NRY1836" s="401"/>
      <c r="NRZ1836" s="401"/>
      <c r="NSA1836" s="401"/>
      <c r="NSB1836" s="401"/>
      <c r="NSC1836" s="401"/>
      <c r="NSD1836" s="401"/>
      <c r="NSE1836" s="401"/>
      <c r="NSF1836" s="401"/>
      <c r="NSG1836" s="401"/>
      <c r="NSH1836" s="401"/>
      <c r="NSI1836" s="401"/>
      <c r="NSJ1836" s="401"/>
      <c r="NSK1836" s="401"/>
      <c r="NSL1836" s="401"/>
      <c r="NSM1836" s="401"/>
      <c r="NSN1836" s="401"/>
      <c r="NSO1836" s="401"/>
      <c r="NSP1836" s="401"/>
      <c r="NSQ1836" s="401"/>
      <c r="NSR1836" s="401"/>
      <c r="NSS1836" s="401"/>
      <c r="NST1836" s="401"/>
      <c r="NSU1836" s="401"/>
      <c r="NSV1836" s="401"/>
      <c r="NSW1836" s="401"/>
      <c r="NSX1836" s="401"/>
      <c r="NSY1836" s="401"/>
      <c r="NSZ1836" s="401"/>
      <c r="NTA1836" s="401"/>
      <c r="NTB1836" s="401"/>
      <c r="NTC1836" s="401"/>
      <c r="NTD1836" s="401"/>
      <c r="NTE1836" s="401"/>
      <c r="NTF1836" s="401"/>
      <c r="NTG1836" s="401"/>
      <c r="NTH1836" s="401"/>
      <c r="NTI1836" s="401"/>
      <c r="NTJ1836" s="401"/>
      <c r="NTK1836" s="401"/>
      <c r="NTL1836" s="401"/>
      <c r="NTM1836" s="401"/>
      <c r="NTN1836" s="401"/>
      <c r="NTO1836" s="401"/>
      <c r="NTP1836" s="401"/>
      <c r="NTQ1836" s="401"/>
      <c r="NTR1836" s="401"/>
      <c r="NTS1836" s="401"/>
      <c r="NTT1836" s="401"/>
      <c r="NTU1836" s="401"/>
      <c r="NTV1836" s="401"/>
      <c r="NTW1836" s="401"/>
      <c r="NTX1836" s="401"/>
      <c r="NTY1836" s="401"/>
      <c r="NTZ1836" s="401"/>
      <c r="NUA1836" s="401"/>
      <c r="NUB1836" s="401"/>
      <c r="NUC1836" s="401"/>
      <c r="NUD1836" s="401"/>
      <c r="NUE1836" s="401"/>
      <c r="NUF1836" s="401"/>
      <c r="NUG1836" s="401"/>
      <c r="NUH1836" s="401"/>
      <c r="NUI1836" s="401"/>
      <c r="NUJ1836" s="401"/>
      <c r="NUK1836" s="401"/>
      <c r="NUL1836" s="401"/>
      <c r="NUM1836" s="401"/>
      <c r="NUN1836" s="401"/>
      <c r="NUO1836" s="401"/>
      <c r="NUP1836" s="401"/>
      <c r="NUQ1836" s="401"/>
      <c r="NUR1836" s="401"/>
      <c r="NUS1836" s="401"/>
      <c r="NUT1836" s="401"/>
      <c r="NUU1836" s="401"/>
      <c r="NUV1836" s="401"/>
      <c r="NUW1836" s="401"/>
      <c r="NUX1836" s="401"/>
      <c r="NUY1836" s="401"/>
      <c r="NUZ1836" s="401"/>
      <c r="NVA1836" s="401"/>
      <c r="NVB1836" s="401"/>
      <c r="NVC1836" s="401"/>
      <c r="NVD1836" s="401"/>
      <c r="NVE1836" s="401"/>
      <c r="NVF1836" s="401"/>
      <c r="NVG1836" s="401"/>
      <c r="NVH1836" s="401"/>
      <c r="NVI1836" s="401"/>
      <c r="NVJ1836" s="401"/>
      <c r="NVK1836" s="401"/>
      <c r="NVL1836" s="401"/>
      <c r="NVM1836" s="401"/>
      <c r="NVN1836" s="401"/>
      <c r="NVO1836" s="401"/>
      <c r="NVP1836" s="401"/>
      <c r="NVQ1836" s="401"/>
      <c r="NVR1836" s="401"/>
      <c r="NVS1836" s="401"/>
      <c r="NVT1836" s="401"/>
      <c r="NVU1836" s="401"/>
      <c r="NVV1836" s="401"/>
      <c r="NVW1836" s="401"/>
      <c r="NVX1836" s="401"/>
      <c r="NVY1836" s="401"/>
      <c r="NVZ1836" s="401"/>
      <c r="NWA1836" s="401"/>
      <c r="NWB1836" s="401"/>
      <c r="NWC1836" s="401"/>
      <c r="NWD1836" s="401"/>
      <c r="NWE1836" s="401"/>
      <c r="NWF1836" s="401"/>
      <c r="NWG1836" s="401"/>
      <c r="NWH1836" s="401"/>
      <c r="NWI1836" s="401"/>
      <c r="NWJ1836" s="401"/>
      <c r="NWK1836" s="401"/>
      <c r="NWL1836" s="401"/>
      <c r="NWM1836" s="401"/>
      <c r="NWN1836" s="401"/>
      <c r="NWO1836" s="401"/>
      <c r="NWP1836" s="401"/>
      <c r="NWQ1836" s="401"/>
      <c r="NWR1836" s="401"/>
      <c r="NWS1836" s="401"/>
      <c r="NWT1836" s="401"/>
      <c r="NWU1836" s="401"/>
      <c r="NWV1836" s="401"/>
      <c r="NWW1836" s="401"/>
      <c r="NWX1836" s="401"/>
      <c r="NWY1836" s="401"/>
      <c r="NWZ1836" s="401"/>
      <c r="NXA1836" s="401"/>
      <c r="NXB1836" s="401"/>
      <c r="NXC1836" s="401"/>
      <c r="NXD1836" s="401"/>
      <c r="NXE1836" s="401"/>
      <c r="NXF1836" s="401"/>
      <c r="NXG1836" s="401"/>
      <c r="NXH1836" s="401"/>
      <c r="NXI1836" s="401"/>
      <c r="NXJ1836" s="401"/>
      <c r="NXK1836" s="401"/>
      <c r="NXL1836" s="401"/>
      <c r="NXM1836" s="401"/>
      <c r="NXN1836" s="401"/>
      <c r="NXO1836" s="401"/>
      <c r="NXP1836" s="401"/>
      <c r="NXQ1836" s="401"/>
      <c r="NXR1836" s="401"/>
      <c r="NXS1836" s="401"/>
      <c r="NXT1836" s="401"/>
      <c r="NXU1836" s="401"/>
      <c r="NXV1836" s="401"/>
      <c r="NXW1836" s="401"/>
      <c r="NXX1836" s="401"/>
      <c r="NXY1836" s="401"/>
      <c r="NXZ1836" s="401"/>
      <c r="NYA1836" s="401"/>
      <c r="NYB1836" s="401"/>
      <c r="NYC1836" s="401"/>
      <c r="NYD1836" s="401"/>
      <c r="NYE1836" s="401"/>
      <c r="NYF1836" s="401"/>
      <c r="NYG1836" s="401"/>
      <c r="NYH1836" s="401"/>
      <c r="NYI1836" s="401"/>
      <c r="NYJ1836" s="401"/>
      <c r="NYK1836" s="401"/>
      <c r="NYL1836" s="401"/>
      <c r="NYM1836" s="401"/>
      <c r="NYN1836" s="401"/>
      <c r="NYO1836" s="401"/>
      <c r="NYP1836" s="401"/>
      <c r="NYQ1836" s="401"/>
      <c r="NYR1836" s="401"/>
      <c r="NYS1836" s="401"/>
      <c r="NYT1836" s="401"/>
      <c r="NYU1836" s="401"/>
      <c r="NYV1836" s="401"/>
      <c r="NYW1836" s="401"/>
      <c r="NYX1836" s="401"/>
      <c r="NYY1836" s="401"/>
      <c r="NYZ1836" s="401"/>
      <c r="NZA1836" s="401"/>
      <c r="NZB1836" s="401"/>
      <c r="NZC1836" s="401"/>
      <c r="NZD1836" s="401"/>
      <c r="NZE1836" s="401"/>
      <c r="NZF1836" s="401"/>
      <c r="NZG1836" s="401"/>
      <c r="NZH1836" s="401"/>
      <c r="NZI1836" s="401"/>
      <c r="NZJ1836" s="401"/>
      <c r="NZK1836" s="401"/>
      <c r="NZL1836" s="401"/>
      <c r="NZM1836" s="401"/>
      <c r="NZN1836" s="401"/>
      <c r="NZO1836" s="401"/>
      <c r="NZP1836" s="401"/>
      <c r="NZQ1836" s="401"/>
      <c r="NZR1836" s="401"/>
      <c r="NZS1836" s="401"/>
      <c r="NZT1836" s="401"/>
      <c r="NZU1836" s="401"/>
      <c r="NZV1836" s="401"/>
      <c r="NZW1836" s="401"/>
      <c r="NZX1836" s="401"/>
      <c r="NZY1836" s="401"/>
      <c r="NZZ1836" s="401"/>
      <c r="OAA1836" s="401"/>
      <c r="OAB1836" s="401"/>
      <c r="OAC1836" s="401"/>
      <c r="OAD1836" s="401"/>
      <c r="OAE1836" s="401"/>
      <c r="OAF1836" s="401"/>
      <c r="OAG1836" s="401"/>
      <c r="OAH1836" s="401"/>
      <c r="OAI1836" s="401"/>
      <c r="OAJ1836" s="401"/>
      <c r="OAK1836" s="401"/>
      <c r="OAL1836" s="401"/>
      <c r="OAM1836" s="401"/>
      <c r="OAN1836" s="401"/>
      <c r="OAO1836" s="401"/>
      <c r="OAP1836" s="401"/>
      <c r="OAQ1836" s="401"/>
      <c r="OAR1836" s="401"/>
      <c r="OAS1836" s="401"/>
      <c r="OAT1836" s="401"/>
      <c r="OAU1836" s="401"/>
      <c r="OAV1836" s="401"/>
      <c r="OAW1836" s="401"/>
      <c r="OAX1836" s="401"/>
      <c r="OAY1836" s="401"/>
      <c r="OAZ1836" s="401"/>
      <c r="OBA1836" s="401"/>
      <c r="OBB1836" s="401"/>
      <c r="OBC1836" s="401"/>
      <c r="OBD1836" s="401"/>
      <c r="OBE1836" s="401"/>
      <c r="OBF1836" s="401"/>
      <c r="OBG1836" s="401"/>
      <c r="OBH1836" s="401"/>
      <c r="OBI1836" s="401"/>
      <c r="OBJ1836" s="401"/>
      <c r="OBK1836" s="401"/>
      <c r="OBL1836" s="401"/>
      <c r="OBM1836" s="401"/>
      <c r="OBN1836" s="401"/>
      <c r="OBO1836" s="401"/>
      <c r="OBP1836" s="401"/>
      <c r="OBQ1836" s="401"/>
      <c r="OBR1836" s="401"/>
      <c r="OBS1836" s="401"/>
      <c r="OBT1836" s="401"/>
      <c r="OBU1836" s="401"/>
      <c r="OBV1836" s="401"/>
      <c r="OBW1836" s="401"/>
      <c r="OBX1836" s="401"/>
      <c r="OBY1836" s="401"/>
      <c r="OBZ1836" s="401"/>
      <c r="OCA1836" s="401"/>
      <c r="OCB1836" s="401"/>
      <c r="OCC1836" s="401"/>
      <c r="OCD1836" s="401"/>
      <c r="OCE1836" s="401"/>
      <c r="OCF1836" s="401"/>
      <c r="OCG1836" s="401"/>
      <c r="OCH1836" s="401"/>
      <c r="OCI1836" s="401"/>
      <c r="OCJ1836" s="401"/>
      <c r="OCK1836" s="401"/>
      <c r="OCL1836" s="401"/>
      <c r="OCM1836" s="401"/>
      <c r="OCN1836" s="401"/>
      <c r="OCO1836" s="401"/>
      <c r="OCP1836" s="401"/>
      <c r="OCQ1836" s="401"/>
      <c r="OCR1836" s="401"/>
      <c r="OCS1836" s="401"/>
      <c r="OCT1836" s="401"/>
      <c r="OCU1836" s="401"/>
      <c r="OCV1836" s="401"/>
      <c r="OCW1836" s="401"/>
      <c r="OCX1836" s="401"/>
      <c r="OCY1836" s="401"/>
      <c r="OCZ1836" s="401"/>
      <c r="ODA1836" s="401"/>
      <c r="ODB1836" s="401"/>
      <c r="ODC1836" s="401"/>
      <c r="ODD1836" s="401"/>
      <c r="ODE1836" s="401"/>
      <c r="ODF1836" s="401"/>
      <c r="ODG1836" s="401"/>
      <c r="ODH1836" s="401"/>
      <c r="ODI1836" s="401"/>
      <c r="ODJ1836" s="401"/>
      <c r="ODK1836" s="401"/>
      <c r="ODL1836" s="401"/>
      <c r="ODM1836" s="401"/>
      <c r="ODN1836" s="401"/>
      <c r="ODO1836" s="401"/>
      <c r="ODP1836" s="401"/>
      <c r="ODQ1836" s="401"/>
      <c r="ODR1836" s="401"/>
      <c r="ODS1836" s="401"/>
      <c r="ODT1836" s="401"/>
      <c r="ODU1836" s="401"/>
      <c r="ODV1836" s="401"/>
      <c r="ODW1836" s="401"/>
      <c r="ODX1836" s="401"/>
      <c r="ODY1836" s="401"/>
      <c r="ODZ1836" s="401"/>
      <c r="OEA1836" s="401"/>
      <c r="OEB1836" s="401"/>
      <c r="OEC1836" s="401"/>
      <c r="OED1836" s="401"/>
      <c r="OEE1836" s="401"/>
      <c r="OEF1836" s="401"/>
      <c r="OEG1836" s="401"/>
      <c r="OEH1836" s="401"/>
      <c r="OEI1836" s="401"/>
      <c r="OEJ1836" s="401"/>
      <c r="OEK1836" s="401"/>
      <c r="OEL1836" s="401"/>
      <c r="OEM1836" s="401"/>
      <c r="OEN1836" s="401"/>
      <c r="OEO1836" s="401"/>
      <c r="OEP1836" s="401"/>
      <c r="OEQ1836" s="401"/>
      <c r="OER1836" s="401"/>
      <c r="OES1836" s="401"/>
      <c r="OET1836" s="401"/>
      <c r="OEU1836" s="401"/>
      <c r="OEV1836" s="401"/>
      <c r="OEW1836" s="401"/>
      <c r="OEX1836" s="401"/>
      <c r="OEY1836" s="401"/>
      <c r="OEZ1836" s="401"/>
      <c r="OFA1836" s="401"/>
      <c r="OFB1836" s="401"/>
      <c r="OFC1836" s="401"/>
      <c r="OFD1836" s="401"/>
      <c r="OFE1836" s="401"/>
      <c r="OFF1836" s="401"/>
      <c r="OFG1836" s="401"/>
      <c r="OFH1836" s="401"/>
      <c r="OFI1836" s="401"/>
      <c r="OFJ1836" s="401"/>
      <c r="OFK1836" s="401"/>
      <c r="OFL1836" s="401"/>
      <c r="OFM1836" s="401"/>
      <c r="OFN1836" s="401"/>
      <c r="OFO1836" s="401"/>
      <c r="OFP1836" s="401"/>
      <c r="OFQ1836" s="401"/>
      <c r="OFR1836" s="401"/>
      <c r="OFS1836" s="401"/>
      <c r="OFT1836" s="401"/>
      <c r="OFU1836" s="401"/>
      <c r="OFV1836" s="401"/>
      <c r="OFW1836" s="401"/>
      <c r="OFX1836" s="401"/>
      <c r="OFY1836" s="401"/>
      <c r="OFZ1836" s="401"/>
      <c r="OGA1836" s="401"/>
      <c r="OGB1836" s="401"/>
      <c r="OGC1836" s="401"/>
      <c r="OGD1836" s="401"/>
      <c r="OGE1836" s="401"/>
      <c r="OGF1836" s="401"/>
      <c r="OGG1836" s="401"/>
      <c r="OGH1836" s="401"/>
      <c r="OGI1836" s="401"/>
      <c r="OGJ1836" s="401"/>
      <c r="OGK1836" s="401"/>
      <c r="OGL1836" s="401"/>
      <c r="OGM1836" s="401"/>
      <c r="OGN1836" s="401"/>
      <c r="OGO1836" s="401"/>
      <c r="OGP1836" s="401"/>
      <c r="OGQ1836" s="401"/>
      <c r="OGR1836" s="401"/>
      <c r="OGS1836" s="401"/>
      <c r="OGT1836" s="401"/>
      <c r="OGU1836" s="401"/>
      <c r="OGV1836" s="401"/>
      <c r="OGW1836" s="401"/>
      <c r="OGX1836" s="401"/>
      <c r="OGY1836" s="401"/>
      <c r="OGZ1836" s="401"/>
      <c r="OHA1836" s="401"/>
      <c r="OHB1836" s="401"/>
      <c r="OHC1836" s="401"/>
      <c r="OHD1836" s="401"/>
      <c r="OHE1836" s="401"/>
      <c r="OHF1836" s="401"/>
      <c r="OHG1836" s="401"/>
      <c r="OHH1836" s="401"/>
      <c r="OHI1836" s="401"/>
      <c r="OHJ1836" s="401"/>
      <c r="OHK1836" s="401"/>
      <c r="OHL1836" s="401"/>
      <c r="OHM1836" s="401"/>
      <c r="OHN1836" s="401"/>
      <c r="OHO1836" s="401"/>
      <c r="OHP1836" s="401"/>
      <c r="OHQ1836" s="401"/>
      <c r="OHR1836" s="401"/>
      <c r="OHS1836" s="401"/>
      <c r="OHT1836" s="401"/>
      <c r="OHU1836" s="401"/>
      <c r="OHV1836" s="401"/>
      <c r="OHW1836" s="401"/>
      <c r="OHX1836" s="401"/>
      <c r="OHY1836" s="401"/>
      <c r="OHZ1836" s="401"/>
      <c r="OIA1836" s="401"/>
      <c r="OIB1836" s="401"/>
      <c r="OIC1836" s="401"/>
      <c r="OID1836" s="401"/>
      <c r="OIE1836" s="401"/>
      <c r="OIF1836" s="401"/>
      <c r="OIG1836" s="401"/>
      <c r="OIH1836" s="401"/>
      <c r="OII1836" s="401"/>
      <c r="OIJ1836" s="401"/>
      <c r="OIK1836" s="401"/>
      <c r="OIL1836" s="401"/>
      <c r="OIM1836" s="401"/>
      <c r="OIN1836" s="401"/>
      <c r="OIO1836" s="401"/>
      <c r="OIP1836" s="401"/>
      <c r="OIQ1836" s="401"/>
      <c r="OIR1836" s="401"/>
      <c r="OIS1836" s="401"/>
      <c r="OIT1836" s="401"/>
      <c r="OIU1836" s="401"/>
      <c r="OIV1836" s="401"/>
      <c r="OIW1836" s="401"/>
      <c r="OIX1836" s="401"/>
      <c r="OIY1836" s="401"/>
      <c r="OIZ1836" s="401"/>
      <c r="OJA1836" s="401"/>
      <c r="OJB1836" s="401"/>
      <c r="OJC1836" s="401"/>
      <c r="OJD1836" s="401"/>
      <c r="OJE1836" s="401"/>
      <c r="OJF1836" s="401"/>
      <c r="OJG1836" s="401"/>
      <c r="OJH1836" s="401"/>
      <c r="OJI1836" s="401"/>
      <c r="OJJ1836" s="401"/>
      <c r="OJK1836" s="401"/>
      <c r="OJL1836" s="401"/>
      <c r="OJM1836" s="401"/>
      <c r="OJN1836" s="401"/>
      <c r="OJO1836" s="401"/>
      <c r="OJP1836" s="401"/>
      <c r="OJQ1836" s="401"/>
      <c r="OJR1836" s="401"/>
      <c r="OJS1836" s="401"/>
      <c r="OJT1836" s="401"/>
      <c r="OJU1836" s="401"/>
      <c r="OJV1836" s="401"/>
      <c r="OJW1836" s="401"/>
      <c r="OJX1836" s="401"/>
      <c r="OJY1836" s="401"/>
      <c r="OJZ1836" s="401"/>
      <c r="OKA1836" s="401"/>
      <c r="OKB1836" s="401"/>
      <c r="OKC1836" s="401"/>
      <c r="OKD1836" s="401"/>
      <c r="OKE1836" s="401"/>
      <c r="OKF1836" s="401"/>
      <c r="OKG1836" s="401"/>
      <c r="OKH1836" s="401"/>
      <c r="OKI1836" s="401"/>
      <c r="OKJ1836" s="401"/>
      <c r="OKK1836" s="401"/>
      <c r="OKL1836" s="401"/>
      <c r="OKM1836" s="401"/>
      <c r="OKN1836" s="401"/>
      <c r="OKO1836" s="401"/>
      <c r="OKP1836" s="401"/>
      <c r="OKQ1836" s="401"/>
      <c r="OKR1836" s="401"/>
      <c r="OKS1836" s="401"/>
      <c r="OKT1836" s="401"/>
      <c r="OKU1836" s="401"/>
      <c r="OKV1836" s="401"/>
      <c r="OKW1836" s="401"/>
      <c r="OKX1836" s="401"/>
      <c r="OKY1836" s="401"/>
      <c r="OKZ1836" s="401"/>
      <c r="OLA1836" s="401"/>
      <c r="OLB1836" s="401"/>
      <c r="OLC1836" s="401"/>
      <c r="OLD1836" s="401"/>
      <c r="OLE1836" s="401"/>
      <c r="OLF1836" s="401"/>
      <c r="OLG1836" s="401"/>
      <c r="OLH1836" s="401"/>
      <c r="OLI1836" s="401"/>
      <c r="OLJ1836" s="401"/>
      <c r="OLK1836" s="401"/>
      <c r="OLL1836" s="401"/>
      <c r="OLM1836" s="401"/>
      <c r="OLN1836" s="401"/>
      <c r="OLO1836" s="401"/>
      <c r="OLP1836" s="401"/>
      <c r="OLQ1836" s="401"/>
      <c r="OLR1836" s="401"/>
      <c r="OLS1836" s="401"/>
      <c r="OLT1836" s="401"/>
      <c r="OLU1836" s="401"/>
      <c r="OLV1836" s="401"/>
      <c r="OLW1836" s="401"/>
      <c r="OLX1836" s="401"/>
      <c r="OLY1836" s="401"/>
      <c r="OLZ1836" s="401"/>
      <c r="OMA1836" s="401"/>
      <c r="OMB1836" s="401"/>
      <c r="OMC1836" s="401"/>
      <c r="OMD1836" s="401"/>
      <c r="OME1836" s="401"/>
      <c r="OMF1836" s="401"/>
      <c r="OMG1836" s="401"/>
      <c r="OMH1836" s="401"/>
      <c r="OMI1836" s="401"/>
      <c r="OMJ1836" s="401"/>
      <c r="OMK1836" s="401"/>
      <c r="OML1836" s="401"/>
      <c r="OMM1836" s="401"/>
      <c r="OMN1836" s="401"/>
      <c r="OMO1836" s="401"/>
      <c r="OMP1836" s="401"/>
      <c r="OMQ1836" s="401"/>
      <c r="OMR1836" s="401"/>
      <c r="OMS1836" s="401"/>
      <c r="OMT1836" s="401"/>
      <c r="OMU1836" s="401"/>
      <c r="OMV1836" s="401"/>
      <c r="OMW1836" s="401"/>
      <c r="OMX1836" s="401"/>
      <c r="OMY1836" s="401"/>
      <c r="OMZ1836" s="401"/>
      <c r="ONA1836" s="401"/>
      <c r="ONB1836" s="401"/>
      <c r="ONC1836" s="401"/>
      <c r="OND1836" s="401"/>
      <c r="ONE1836" s="401"/>
      <c r="ONF1836" s="401"/>
      <c r="ONG1836" s="401"/>
      <c r="ONH1836" s="401"/>
      <c r="ONI1836" s="401"/>
      <c r="ONJ1836" s="401"/>
      <c r="ONK1836" s="401"/>
      <c r="ONL1836" s="401"/>
      <c r="ONM1836" s="401"/>
      <c r="ONN1836" s="401"/>
      <c r="ONO1836" s="401"/>
      <c r="ONP1836" s="401"/>
      <c r="ONQ1836" s="401"/>
      <c r="ONR1836" s="401"/>
      <c r="ONS1836" s="401"/>
      <c r="ONT1836" s="401"/>
      <c r="ONU1836" s="401"/>
      <c r="ONV1836" s="401"/>
      <c r="ONW1836" s="401"/>
      <c r="ONX1836" s="401"/>
      <c r="ONY1836" s="401"/>
      <c r="ONZ1836" s="401"/>
      <c r="OOA1836" s="401"/>
      <c r="OOB1836" s="401"/>
      <c r="OOC1836" s="401"/>
      <c r="OOD1836" s="401"/>
      <c r="OOE1836" s="401"/>
      <c r="OOF1836" s="401"/>
      <c r="OOG1836" s="401"/>
      <c r="OOH1836" s="401"/>
      <c r="OOI1836" s="401"/>
      <c r="OOJ1836" s="401"/>
      <c r="OOK1836" s="401"/>
      <c r="OOL1836" s="401"/>
      <c r="OOM1836" s="401"/>
      <c r="OON1836" s="401"/>
      <c r="OOO1836" s="401"/>
      <c r="OOP1836" s="401"/>
      <c r="OOQ1836" s="401"/>
      <c r="OOR1836" s="401"/>
      <c r="OOS1836" s="401"/>
      <c r="OOT1836" s="401"/>
      <c r="OOU1836" s="401"/>
      <c r="OOV1836" s="401"/>
      <c r="OOW1836" s="401"/>
      <c r="OOX1836" s="401"/>
      <c r="OOY1836" s="401"/>
      <c r="OOZ1836" s="401"/>
      <c r="OPA1836" s="401"/>
      <c r="OPB1836" s="401"/>
      <c r="OPC1836" s="401"/>
      <c r="OPD1836" s="401"/>
      <c r="OPE1836" s="401"/>
      <c r="OPF1836" s="401"/>
      <c r="OPG1836" s="401"/>
      <c r="OPH1836" s="401"/>
      <c r="OPI1836" s="401"/>
      <c r="OPJ1836" s="401"/>
      <c r="OPK1836" s="401"/>
      <c r="OPL1836" s="401"/>
      <c r="OPM1836" s="401"/>
      <c r="OPN1836" s="401"/>
      <c r="OPO1836" s="401"/>
      <c r="OPP1836" s="401"/>
      <c r="OPQ1836" s="401"/>
      <c r="OPR1836" s="401"/>
      <c r="OPS1836" s="401"/>
      <c r="OPT1836" s="401"/>
      <c r="OPU1836" s="401"/>
      <c r="OPV1836" s="401"/>
      <c r="OPW1836" s="401"/>
      <c r="OPX1836" s="401"/>
      <c r="OPY1836" s="401"/>
      <c r="OPZ1836" s="401"/>
      <c r="OQA1836" s="401"/>
      <c r="OQB1836" s="401"/>
      <c r="OQC1836" s="401"/>
      <c r="OQD1836" s="401"/>
      <c r="OQE1836" s="401"/>
      <c r="OQF1836" s="401"/>
      <c r="OQG1836" s="401"/>
      <c r="OQH1836" s="401"/>
      <c r="OQI1836" s="401"/>
      <c r="OQJ1836" s="401"/>
      <c r="OQK1836" s="401"/>
      <c r="OQL1836" s="401"/>
      <c r="OQM1836" s="401"/>
      <c r="OQN1836" s="401"/>
      <c r="OQO1836" s="401"/>
      <c r="OQP1836" s="401"/>
      <c r="OQQ1836" s="401"/>
      <c r="OQR1836" s="401"/>
      <c r="OQS1836" s="401"/>
      <c r="OQT1836" s="401"/>
      <c r="OQU1836" s="401"/>
      <c r="OQV1836" s="401"/>
      <c r="OQW1836" s="401"/>
      <c r="OQX1836" s="401"/>
      <c r="OQY1836" s="401"/>
      <c r="OQZ1836" s="401"/>
      <c r="ORA1836" s="401"/>
      <c r="ORB1836" s="401"/>
      <c r="ORC1836" s="401"/>
      <c r="ORD1836" s="401"/>
      <c r="ORE1836" s="401"/>
      <c r="ORF1836" s="401"/>
      <c r="ORG1836" s="401"/>
      <c r="ORH1836" s="401"/>
      <c r="ORI1836" s="401"/>
      <c r="ORJ1836" s="401"/>
      <c r="ORK1836" s="401"/>
      <c r="ORL1836" s="401"/>
      <c r="ORM1836" s="401"/>
      <c r="ORN1836" s="401"/>
      <c r="ORO1836" s="401"/>
      <c r="ORP1836" s="401"/>
      <c r="ORQ1836" s="401"/>
      <c r="ORR1836" s="401"/>
      <c r="ORS1836" s="401"/>
      <c r="ORT1836" s="401"/>
      <c r="ORU1836" s="401"/>
      <c r="ORV1836" s="401"/>
      <c r="ORW1836" s="401"/>
      <c r="ORX1836" s="401"/>
      <c r="ORY1836" s="401"/>
      <c r="ORZ1836" s="401"/>
      <c r="OSA1836" s="401"/>
      <c r="OSB1836" s="401"/>
      <c r="OSC1836" s="401"/>
      <c r="OSD1836" s="401"/>
      <c r="OSE1836" s="401"/>
      <c r="OSF1836" s="401"/>
      <c r="OSG1836" s="401"/>
      <c r="OSH1836" s="401"/>
      <c r="OSI1836" s="401"/>
      <c r="OSJ1836" s="401"/>
      <c r="OSK1836" s="401"/>
      <c r="OSL1836" s="401"/>
      <c r="OSM1836" s="401"/>
      <c r="OSN1836" s="401"/>
      <c r="OSO1836" s="401"/>
      <c r="OSP1836" s="401"/>
      <c r="OSQ1836" s="401"/>
      <c r="OSR1836" s="401"/>
      <c r="OSS1836" s="401"/>
      <c r="OST1836" s="401"/>
      <c r="OSU1836" s="401"/>
      <c r="OSV1836" s="401"/>
      <c r="OSW1836" s="401"/>
      <c r="OSX1836" s="401"/>
      <c r="OSY1836" s="401"/>
      <c r="OSZ1836" s="401"/>
      <c r="OTA1836" s="401"/>
      <c r="OTB1836" s="401"/>
      <c r="OTC1836" s="401"/>
      <c r="OTD1836" s="401"/>
      <c r="OTE1836" s="401"/>
      <c r="OTF1836" s="401"/>
      <c r="OTG1836" s="401"/>
      <c r="OTH1836" s="401"/>
      <c r="OTI1836" s="401"/>
      <c r="OTJ1836" s="401"/>
      <c r="OTK1836" s="401"/>
      <c r="OTL1836" s="401"/>
      <c r="OTM1836" s="401"/>
      <c r="OTN1836" s="401"/>
      <c r="OTO1836" s="401"/>
      <c r="OTP1836" s="401"/>
      <c r="OTQ1836" s="401"/>
      <c r="OTR1836" s="401"/>
      <c r="OTS1836" s="401"/>
      <c r="OTT1836" s="401"/>
      <c r="OTU1836" s="401"/>
      <c r="OTV1836" s="401"/>
      <c r="OTW1836" s="401"/>
      <c r="OTX1836" s="401"/>
      <c r="OTY1836" s="401"/>
      <c r="OTZ1836" s="401"/>
      <c r="OUA1836" s="401"/>
      <c r="OUB1836" s="401"/>
      <c r="OUC1836" s="401"/>
      <c r="OUD1836" s="401"/>
      <c r="OUE1836" s="401"/>
      <c r="OUF1836" s="401"/>
      <c r="OUG1836" s="401"/>
      <c r="OUH1836" s="401"/>
      <c r="OUI1836" s="401"/>
      <c r="OUJ1836" s="401"/>
      <c r="OUK1836" s="401"/>
      <c r="OUL1836" s="401"/>
      <c r="OUM1836" s="401"/>
      <c r="OUN1836" s="401"/>
      <c r="OUO1836" s="401"/>
      <c r="OUP1836" s="401"/>
      <c r="OUQ1836" s="401"/>
      <c r="OUR1836" s="401"/>
      <c r="OUS1836" s="401"/>
      <c r="OUT1836" s="401"/>
      <c r="OUU1836" s="401"/>
      <c r="OUV1836" s="401"/>
      <c r="OUW1836" s="401"/>
      <c r="OUX1836" s="401"/>
      <c r="OUY1836" s="401"/>
      <c r="OUZ1836" s="401"/>
      <c r="OVA1836" s="401"/>
      <c r="OVB1836" s="401"/>
      <c r="OVC1836" s="401"/>
      <c r="OVD1836" s="401"/>
      <c r="OVE1836" s="401"/>
      <c r="OVF1836" s="401"/>
      <c r="OVG1836" s="401"/>
      <c r="OVH1836" s="401"/>
      <c r="OVI1836" s="401"/>
      <c r="OVJ1836" s="401"/>
      <c r="OVK1836" s="401"/>
      <c r="OVL1836" s="401"/>
      <c r="OVM1836" s="401"/>
      <c r="OVN1836" s="401"/>
      <c r="OVO1836" s="401"/>
      <c r="OVP1836" s="401"/>
      <c r="OVQ1836" s="401"/>
      <c r="OVR1836" s="401"/>
      <c r="OVS1836" s="401"/>
      <c r="OVT1836" s="401"/>
      <c r="OVU1836" s="401"/>
      <c r="OVV1836" s="401"/>
      <c r="OVW1836" s="401"/>
      <c r="OVX1836" s="401"/>
      <c r="OVY1836" s="401"/>
      <c r="OVZ1836" s="401"/>
      <c r="OWA1836" s="401"/>
      <c r="OWB1836" s="401"/>
      <c r="OWC1836" s="401"/>
      <c r="OWD1836" s="401"/>
      <c r="OWE1836" s="401"/>
      <c r="OWF1836" s="401"/>
      <c r="OWG1836" s="401"/>
      <c r="OWH1836" s="401"/>
      <c r="OWI1836" s="401"/>
      <c r="OWJ1836" s="401"/>
      <c r="OWK1836" s="401"/>
      <c r="OWL1836" s="401"/>
      <c r="OWM1836" s="401"/>
      <c r="OWN1836" s="401"/>
      <c r="OWO1836" s="401"/>
      <c r="OWP1836" s="401"/>
      <c r="OWQ1836" s="401"/>
      <c r="OWR1836" s="401"/>
      <c r="OWS1836" s="401"/>
      <c r="OWT1836" s="401"/>
      <c r="OWU1836" s="401"/>
      <c r="OWV1836" s="401"/>
      <c r="OWW1836" s="401"/>
      <c r="OWX1836" s="401"/>
      <c r="OWY1836" s="401"/>
      <c r="OWZ1836" s="401"/>
      <c r="OXA1836" s="401"/>
      <c r="OXB1836" s="401"/>
      <c r="OXC1836" s="401"/>
      <c r="OXD1836" s="401"/>
      <c r="OXE1836" s="401"/>
      <c r="OXF1836" s="401"/>
      <c r="OXG1836" s="401"/>
      <c r="OXH1836" s="401"/>
      <c r="OXI1836" s="401"/>
      <c r="OXJ1836" s="401"/>
      <c r="OXK1836" s="401"/>
      <c r="OXL1836" s="401"/>
      <c r="OXM1836" s="401"/>
      <c r="OXN1836" s="401"/>
      <c r="OXO1836" s="401"/>
      <c r="OXP1836" s="401"/>
      <c r="OXQ1836" s="401"/>
      <c r="OXR1836" s="401"/>
      <c r="OXS1836" s="401"/>
      <c r="OXT1836" s="401"/>
      <c r="OXU1836" s="401"/>
      <c r="OXV1836" s="401"/>
      <c r="OXW1836" s="401"/>
      <c r="OXX1836" s="401"/>
      <c r="OXY1836" s="401"/>
      <c r="OXZ1836" s="401"/>
      <c r="OYA1836" s="401"/>
      <c r="OYB1836" s="401"/>
      <c r="OYC1836" s="401"/>
      <c r="OYD1836" s="401"/>
      <c r="OYE1836" s="401"/>
      <c r="OYF1836" s="401"/>
      <c r="OYG1836" s="401"/>
      <c r="OYH1836" s="401"/>
      <c r="OYI1836" s="401"/>
      <c r="OYJ1836" s="401"/>
      <c r="OYK1836" s="401"/>
      <c r="OYL1836" s="401"/>
      <c r="OYM1836" s="401"/>
      <c r="OYN1836" s="401"/>
      <c r="OYO1836" s="401"/>
      <c r="OYP1836" s="401"/>
      <c r="OYQ1836" s="401"/>
      <c r="OYR1836" s="401"/>
      <c r="OYS1836" s="401"/>
      <c r="OYT1836" s="401"/>
      <c r="OYU1836" s="401"/>
      <c r="OYV1836" s="401"/>
      <c r="OYW1836" s="401"/>
      <c r="OYX1836" s="401"/>
      <c r="OYY1836" s="401"/>
      <c r="OYZ1836" s="401"/>
      <c r="OZA1836" s="401"/>
      <c r="OZB1836" s="401"/>
      <c r="OZC1836" s="401"/>
      <c r="OZD1836" s="401"/>
      <c r="OZE1836" s="401"/>
      <c r="OZF1836" s="401"/>
      <c r="OZG1836" s="401"/>
      <c r="OZH1836" s="401"/>
      <c r="OZI1836" s="401"/>
      <c r="OZJ1836" s="401"/>
      <c r="OZK1836" s="401"/>
      <c r="OZL1836" s="401"/>
      <c r="OZM1836" s="401"/>
      <c r="OZN1836" s="401"/>
      <c r="OZO1836" s="401"/>
      <c r="OZP1836" s="401"/>
      <c r="OZQ1836" s="401"/>
      <c r="OZR1836" s="401"/>
      <c r="OZS1836" s="401"/>
      <c r="OZT1836" s="401"/>
      <c r="OZU1836" s="401"/>
      <c r="OZV1836" s="401"/>
      <c r="OZW1836" s="401"/>
      <c r="OZX1836" s="401"/>
      <c r="OZY1836" s="401"/>
      <c r="OZZ1836" s="401"/>
      <c r="PAA1836" s="401"/>
      <c r="PAB1836" s="401"/>
      <c r="PAC1836" s="401"/>
      <c r="PAD1836" s="401"/>
      <c r="PAE1836" s="401"/>
      <c r="PAF1836" s="401"/>
      <c r="PAG1836" s="401"/>
      <c r="PAH1836" s="401"/>
      <c r="PAI1836" s="401"/>
      <c r="PAJ1836" s="401"/>
      <c r="PAK1836" s="401"/>
      <c r="PAL1836" s="401"/>
      <c r="PAM1836" s="401"/>
      <c r="PAN1836" s="401"/>
      <c r="PAO1836" s="401"/>
      <c r="PAP1836" s="401"/>
      <c r="PAQ1836" s="401"/>
      <c r="PAR1836" s="401"/>
      <c r="PAS1836" s="401"/>
      <c r="PAT1836" s="401"/>
      <c r="PAU1836" s="401"/>
      <c r="PAV1836" s="401"/>
      <c r="PAW1836" s="401"/>
      <c r="PAX1836" s="401"/>
      <c r="PAY1836" s="401"/>
      <c r="PAZ1836" s="401"/>
      <c r="PBA1836" s="401"/>
      <c r="PBB1836" s="401"/>
      <c r="PBC1836" s="401"/>
      <c r="PBD1836" s="401"/>
      <c r="PBE1836" s="401"/>
      <c r="PBF1836" s="401"/>
      <c r="PBG1836" s="401"/>
      <c r="PBH1836" s="401"/>
      <c r="PBI1836" s="401"/>
      <c r="PBJ1836" s="401"/>
      <c r="PBK1836" s="401"/>
      <c r="PBL1836" s="401"/>
      <c r="PBM1836" s="401"/>
      <c r="PBN1836" s="401"/>
      <c r="PBO1836" s="401"/>
      <c r="PBP1836" s="401"/>
      <c r="PBQ1836" s="401"/>
      <c r="PBR1836" s="401"/>
      <c r="PBS1836" s="401"/>
      <c r="PBT1836" s="401"/>
      <c r="PBU1836" s="401"/>
      <c r="PBV1836" s="401"/>
      <c r="PBW1836" s="401"/>
      <c r="PBX1836" s="401"/>
      <c r="PBY1836" s="401"/>
      <c r="PBZ1836" s="401"/>
      <c r="PCA1836" s="401"/>
      <c r="PCB1836" s="401"/>
      <c r="PCC1836" s="401"/>
      <c r="PCD1836" s="401"/>
      <c r="PCE1836" s="401"/>
      <c r="PCF1836" s="401"/>
      <c r="PCG1836" s="401"/>
      <c r="PCH1836" s="401"/>
      <c r="PCI1836" s="401"/>
      <c r="PCJ1836" s="401"/>
      <c r="PCK1836" s="401"/>
      <c r="PCL1836" s="401"/>
      <c r="PCM1836" s="401"/>
      <c r="PCN1836" s="401"/>
      <c r="PCO1836" s="401"/>
      <c r="PCP1836" s="401"/>
      <c r="PCQ1836" s="401"/>
      <c r="PCR1836" s="401"/>
      <c r="PCS1836" s="401"/>
      <c r="PCT1836" s="401"/>
      <c r="PCU1836" s="401"/>
      <c r="PCV1836" s="401"/>
      <c r="PCW1836" s="401"/>
      <c r="PCX1836" s="401"/>
      <c r="PCY1836" s="401"/>
      <c r="PCZ1836" s="401"/>
      <c r="PDA1836" s="401"/>
      <c r="PDB1836" s="401"/>
      <c r="PDC1836" s="401"/>
      <c r="PDD1836" s="401"/>
      <c r="PDE1836" s="401"/>
      <c r="PDF1836" s="401"/>
      <c r="PDG1836" s="401"/>
      <c r="PDH1836" s="401"/>
      <c r="PDI1836" s="401"/>
      <c r="PDJ1836" s="401"/>
      <c r="PDK1836" s="401"/>
      <c r="PDL1836" s="401"/>
      <c r="PDM1836" s="401"/>
      <c r="PDN1836" s="401"/>
      <c r="PDO1836" s="401"/>
      <c r="PDP1836" s="401"/>
      <c r="PDQ1836" s="401"/>
      <c r="PDR1836" s="401"/>
      <c r="PDS1836" s="401"/>
      <c r="PDT1836" s="401"/>
      <c r="PDU1836" s="401"/>
      <c r="PDV1836" s="401"/>
      <c r="PDW1836" s="401"/>
      <c r="PDX1836" s="401"/>
      <c r="PDY1836" s="401"/>
      <c r="PDZ1836" s="401"/>
      <c r="PEA1836" s="401"/>
      <c r="PEB1836" s="401"/>
      <c r="PEC1836" s="401"/>
      <c r="PED1836" s="401"/>
      <c r="PEE1836" s="401"/>
      <c r="PEF1836" s="401"/>
      <c r="PEG1836" s="401"/>
      <c r="PEH1836" s="401"/>
      <c r="PEI1836" s="401"/>
      <c r="PEJ1836" s="401"/>
      <c r="PEK1836" s="401"/>
      <c r="PEL1836" s="401"/>
      <c r="PEM1836" s="401"/>
      <c r="PEN1836" s="401"/>
      <c r="PEO1836" s="401"/>
      <c r="PEP1836" s="401"/>
      <c r="PEQ1836" s="401"/>
      <c r="PER1836" s="401"/>
      <c r="PES1836" s="401"/>
      <c r="PET1836" s="401"/>
      <c r="PEU1836" s="401"/>
      <c r="PEV1836" s="401"/>
      <c r="PEW1836" s="401"/>
      <c r="PEX1836" s="401"/>
      <c r="PEY1836" s="401"/>
      <c r="PEZ1836" s="401"/>
      <c r="PFA1836" s="401"/>
      <c r="PFB1836" s="401"/>
      <c r="PFC1836" s="401"/>
      <c r="PFD1836" s="401"/>
      <c r="PFE1836" s="401"/>
      <c r="PFF1836" s="401"/>
      <c r="PFG1836" s="401"/>
      <c r="PFH1836" s="401"/>
      <c r="PFI1836" s="401"/>
      <c r="PFJ1836" s="401"/>
      <c r="PFK1836" s="401"/>
      <c r="PFL1836" s="401"/>
      <c r="PFM1836" s="401"/>
      <c r="PFN1836" s="401"/>
      <c r="PFO1836" s="401"/>
      <c r="PFP1836" s="401"/>
      <c r="PFQ1836" s="401"/>
      <c r="PFR1836" s="401"/>
      <c r="PFS1836" s="401"/>
      <c r="PFT1836" s="401"/>
      <c r="PFU1836" s="401"/>
      <c r="PFV1836" s="401"/>
      <c r="PFW1836" s="401"/>
      <c r="PFX1836" s="401"/>
      <c r="PFY1836" s="401"/>
      <c r="PFZ1836" s="401"/>
      <c r="PGA1836" s="401"/>
      <c r="PGB1836" s="401"/>
      <c r="PGC1836" s="401"/>
      <c r="PGD1836" s="401"/>
      <c r="PGE1836" s="401"/>
      <c r="PGF1836" s="401"/>
      <c r="PGG1836" s="401"/>
      <c r="PGH1836" s="401"/>
      <c r="PGI1836" s="401"/>
      <c r="PGJ1836" s="401"/>
      <c r="PGK1836" s="401"/>
      <c r="PGL1836" s="401"/>
      <c r="PGM1836" s="401"/>
      <c r="PGN1836" s="401"/>
      <c r="PGO1836" s="401"/>
      <c r="PGP1836" s="401"/>
      <c r="PGQ1836" s="401"/>
      <c r="PGR1836" s="401"/>
      <c r="PGS1836" s="401"/>
      <c r="PGT1836" s="401"/>
      <c r="PGU1836" s="401"/>
      <c r="PGV1836" s="401"/>
      <c r="PGW1836" s="401"/>
      <c r="PGX1836" s="401"/>
      <c r="PGY1836" s="401"/>
      <c r="PGZ1836" s="401"/>
      <c r="PHA1836" s="401"/>
      <c r="PHB1836" s="401"/>
      <c r="PHC1836" s="401"/>
      <c r="PHD1836" s="401"/>
      <c r="PHE1836" s="401"/>
      <c r="PHF1836" s="401"/>
      <c r="PHG1836" s="401"/>
      <c r="PHH1836" s="401"/>
      <c r="PHI1836" s="401"/>
      <c r="PHJ1836" s="401"/>
      <c r="PHK1836" s="401"/>
      <c r="PHL1836" s="401"/>
      <c r="PHM1836" s="401"/>
      <c r="PHN1836" s="401"/>
      <c r="PHO1836" s="401"/>
      <c r="PHP1836" s="401"/>
      <c r="PHQ1836" s="401"/>
      <c r="PHR1836" s="401"/>
      <c r="PHS1836" s="401"/>
      <c r="PHT1836" s="401"/>
      <c r="PHU1836" s="401"/>
      <c r="PHV1836" s="401"/>
      <c r="PHW1836" s="401"/>
      <c r="PHX1836" s="401"/>
      <c r="PHY1836" s="401"/>
      <c r="PHZ1836" s="401"/>
      <c r="PIA1836" s="401"/>
      <c r="PIB1836" s="401"/>
      <c r="PIC1836" s="401"/>
      <c r="PID1836" s="401"/>
      <c r="PIE1836" s="401"/>
      <c r="PIF1836" s="401"/>
      <c r="PIG1836" s="401"/>
      <c r="PIH1836" s="401"/>
      <c r="PII1836" s="401"/>
      <c r="PIJ1836" s="401"/>
      <c r="PIK1836" s="401"/>
      <c r="PIL1836" s="401"/>
      <c r="PIM1836" s="401"/>
      <c r="PIN1836" s="401"/>
      <c r="PIO1836" s="401"/>
      <c r="PIP1836" s="401"/>
      <c r="PIQ1836" s="401"/>
      <c r="PIR1836" s="401"/>
      <c r="PIS1836" s="401"/>
      <c r="PIT1836" s="401"/>
      <c r="PIU1836" s="401"/>
      <c r="PIV1836" s="401"/>
      <c r="PIW1836" s="401"/>
      <c r="PIX1836" s="401"/>
      <c r="PIY1836" s="401"/>
      <c r="PIZ1836" s="401"/>
      <c r="PJA1836" s="401"/>
      <c r="PJB1836" s="401"/>
      <c r="PJC1836" s="401"/>
      <c r="PJD1836" s="401"/>
      <c r="PJE1836" s="401"/>
      <c r="PJF1836" s="401"/>
      <c r="PJG1836" s="401"/>
      <c r="PJH1836" s="401"/>
      <c r="PJI1836" s="401"/>
      <c r="PJJ1836" s="401"/>
      <c r="PJK1836" s="401"/>
      <c r="PJL1836" s="401"/>
      <c r="PJM1836" s="401"/>
      <c r="PJN1836" s="401"/>
      <c r="PJO1836" s="401"/>
      <c r="PJP1836" s="401"/>
      <c r="PJQ1836" s="401"/>
      <c r="PJR1836" s="401"/>
      <c r="PJS1836" s="401"/>
      <c r="PJT1836" s="401"/>
      <c r="PJU1836" s="401"/>
      <c r="PJV1836" s="401"/>
      <c r="PJW1836" s="401"/>
      <c r="PJX1836" s="401"/>
      <c r="PJY1836" s="401"/>
      <c r="PJZ1836" s="401"/>
      <c r="PKA1836" s="401"/>
      <c r="PKB1836" s="401"/>
      <c r="PKC1836" s="401"/>
      <c r="PKD1836" s="401"/>
      <c r="PKE1836" s="401"/>
      <c r="PKF1836" s="401"/>
      <c r="PKG1836" s="401"/>
      <c r="PKH1836" s="401"/>
      <c r="PKI1836" s="401"/>
      <c r="PKJ1836" s="401"/>
      <c r="PKK1836" s="401"/>
      <c r="PKL1836" s="401"/>
      <c r="PKM1836" s="401"/>
      <c r="PKN1836" s="401"/>
      <c r="PKO1836" s="401"/>
      <c r="PKP1836" s="401"/>
      <c r="PKQ1836" s="401"/>
      <c r="PKR1836" s="401"/>
      <c r="PKS1836" s="401"/>
      <c r="PKT1836" s="401"/>
      <c r="PKU1836" s="401"/>
      <c r="PKV1836" s="401"/>
      <c r="PKW1836" s="401"/>
      <c r="PKX1836" s="401"/>
      <c r="PKY1836" s="401"/>
      <c r="PKZ1836" s="401"/>
      <c r="PLA1836" s="401"/>
      <c r="PLB1836" s="401"/>
      <c r="PLC1836" s="401"/>
      <c r="PLD1836" s="401"/>
      <c r="PLE1836" s="401"/>
      <c r="PLF1836" s="401"/>
      <c r="PLG1836" s="401"/>
      <c r="PLH1836" s="401"/>
      <c r="PLI1836" s="401"/>
      <c r="PLJ1836" s="401"/>
      <c r="PLK1836" s="401"/>
      <c r="PLL1836" s="401"/>
      <c r="PLM1836" s="401"/>
      <c r="PLN1836" s="401"/>
      <c r="PLO1836" s="401"/>
      <c r="PLP1836" s="401"/>
      <c r="PLQ1836" s="401"/>
      <c r="PLR1836" s="401"/>
      <c r="PLS1836" s="401"/>
      <c r="PLT1836" s="401"/>
      <c r="PLU1836" s="401"/>
      <c r="PLV1836" s="401"/>
      <c r="PLW1836" s="401"/>
      <c r="PLX1836" s="401"/>
      <c r="PLY1836" s="401"/>
      <c r="PLZ1836" s="401"/>
      <c r="PMA1836" s="401"/>
      <c r="PMB1836" s="401"/>
      <c r="PMC1836" s="401"/>
      <c r="PMD1836" s="401"/>
      <c r="PME1836" s="401"/>
      <c r="PMF1836" s="401"/>
      <c r="PMG1836" s="401"/>
      <c r="PMH1836" s="401"/>
      <c r="PMI1836" s="401"/>
      <c r="PMJ1836" s="401"/>
      <c r="PMK1836" s="401"/>
      <c r="PML1836" s="401"/>
      <c r="PMM1836" s="401"/>
      <c r="PMN1836" s="401"/>
      <c r="PMO1836" s="401"/>
      <c r="PMP1836" s="401"/>
      <c r="PMQ1836" s="401"/>
      <c r="PMR1836" s="401"/>
      <c r="PMS1836" s="401"/>
      <c r="PMT1836" s="401"/>
      <c r="PMU1836" s="401"/>
      <c r="PMV1836" s="401"/>
      <c r="PMW1836" s="401"/>
      <c r="PMX1836" s="401"/>
      <c r="PMY1836" s="401"/>
      <c r="PMZ1836" s="401"/>
      <c r="PNA1836" s="401"/>
      <c r="PNB1836" s="401"/>
      <c r="PNC1836" s="401"/>
      <c r="PND1836" s="401"/>
      <c r="PNE1836" s="401"/>
      <c r="PNF1836" s="401"/>
      <c r="PNG1836" s="401"/>
      <c r="PNH1836" s="401"/>
      <c r="PNI1836" s="401"/>
      <c r="PNJ1836" s="401"/>
      <c r="PNK1836" s="401"/>
      <c r="PNL1836" s="401"/>
      <c r="PNM1836" s="401"/>
      <c r="PNN1836" s="401"/>
      <c r="PNO1836" s="401"/>
      <c r="PNP1836" s="401"/>
      <c r="PNQ1836" s="401"/>
      <c r="PNR1836" s="401"/>
      <c r="PNS1836" s="401"/>
      <c r="PNT1836" s="401"/>
      <c r="PNU1836" s="401"/>
      <c r="PNV1836" s="401"/>
      <c r="PNW1836" s="401"/>
      <c r="PNX1836" s="401"/>
      <c r="PNY1836" s="401"/>
      <c r="PNZ1836" s="401"/>
      <c r="POA1836" s="401"/>
      <c r="POB1836" s="401"/>
      <c r="POC1836" s="401"/>
      <c r="POD1836" s="401"/>
      <c r="POE1836" s="401"/>
      <c r="POF1836" s="401"/>
      <c r="POG1836" s="401"/>
      <c r="POH1836" s="401"/>
      <c r="POI1836" s="401"/>
      <c r="POJ1836" s="401"/>
      <c r="POK1836" s="401"/>
      <c r="POL1836" s="401"/>
      <c r="POM1836" s="401"/>
      <c r="PON1836" s="401"/>
      <c r="POO1836" s="401"/>
      <c r="POP1836" s="401"/>
      <c r="POQ1836" s="401"/>
      <c r="POR1836" s="401"/>
      <c r="POS1836" s="401"/>
      <c r="POT1836" s="401"/>
      <c r="POU1836" s="401"/>
      <c r="POV1836" s="401"/>
      <c r="POW1836" s="401"/>
      <c r="POX1836" s="401"/>
      <c r="POY1836" s="401"/>
      <c r="POZ1836" s="401"/>
      <c r="PPA1836" s="401"/>
      <c r="PPB1836" s="401"/>
      <c r="PPC1836" s="401"/>
      <c r="PPD1836" s="401"/>
      <c r="PPE1836" s="401"/>
      <c r="PPF1836" s="401"/>
      <c r="PPG1836" s="401"/>
      <c r="PPH1836" s="401"/>
      <c r="PPI1836" s="401"/>
      <c r="PPJ1836" s="401"/>
      <c r="PPK1836" s="401"/>
      <c r="PPL1836" s="401"/>
      <c r="PPM1836" s="401"/>
      <c r="PPN1836" s="401"/>
      <c r="PPO1836" s="401"/>
      <c r="PPP1836" s="401"/>
      <c r="PPQ1836" s="401"/>
      <c r="PPR1836" s="401"/>
      <c r="PPS1836" s="401"/>
      <c r="PPT1836" s="401"/>
      <c r="PPU1836" s="401"/>
      <c r="PPV1836" s="401"/>
      <c r="PPW1836" s="401"/>
      <c r="PPX1836" s="401"/>
      <c r="PPY1836" s="401"/>
      <c r="PPZ1836" s="401"/>
      <c r="PQA1836" s="401"/>
      <c r="PQB1836" s="401"/>
      <c r="PQC1836" s="401"/>
      <c r="PQD1836" s="401"/>
      <c r="PQE1836" s="401"/>
      <c r="PQF1836" s="401"/>
      <c r="PQG1836" s="401"/>
      <c r="PQH1836" s="401"/>
      <c r="PQI1836" s="401"/>
      <c r="PQJ1836" s="401"/>
      <c r="PQK1836" s="401"/>
      <c r="PQL1836" s="401"/>
      <c r="PQM1836" s="401"/>
      <c r="PQN1836" s="401"/>
      <c r="PQO1836" s="401"/>
      <c r="PQP1836" s="401"/>
      <c r="PQQ1836" s="401"/>
      <c r="PQR1836" s="401"/>
      <c r="PQS1836" s="401"/>
      <c r="PQT1836" s="401"/>
      <c r="PQU1836" s="401"/>
      <c r="PQV1836" s="401"/>
      <c r="PQW1836" s="401"/>
      <c r="PQX1836" s="401"/>
      <c r="PQY1836" s="401"/>
      <c r="PQZ1836" s="401"/>
      <c r="PRA1836" s="401"/>
      <c r="PRB1836" s="401"/>
      <c r="PRC1836" s="401"/>
      <c r="PRD1836" s="401"/>
      <c r="PRE1836" s="401"/>
      <c r="PRF1836" s="401"/>
      <c r="PRG1836" s="401"/>
      <c r="PRH1836" s="401"/>
      <c r="PRI1836" s="401"/>
      <c r="PRJ1836" s="401"/>
      <c r="PRK1836" s="401"/>
      <c r="PRL1836" s="401"/>
      <c r="PRM1836" s="401"/>
      <c r="PRN1836" s="401"/>
      <c r="PRO1836" s="401"/>
      <c r="PRP1836" s="401"/>
      <c r="PRQ1836" s="401"/>
      <c r="PRR1836" s="401"/>
      <c r="PRS1836" s="401"/>
      <c r="PRT1836" s="401"/>
      <c r="PRU1836" s="401"/>
      <c r="PRV1836" s="401"/>
      <c r="PRW1836" s="401"/>
      <c r="PRX1836" s="401"/>
      <c r="PRY1836" s="401"/>
      <c r="PRZ1836" s="401"/>
      <c r="PSA1836" s="401"/>
      <c r="PSB1836" s="401"/>
      <c r="PSC1836" s="401"/>
      <c r="PSD1836" s="401"/>
      <c r="PSE1836" s="401"/>
      <c r="PSF1836" s="401"/>
      <c r="PSG1836" s="401"/>
      <c r="PSH1836" s="401"/>
      <c r="PSI1836" s="401"/>
      <c r="PSJ1836" s="401"/>
      <c r="PSK1836" s="401"/>
      <c r="PSL1836" s="401"/>
      <c r="PSM1836" s="401"/>
      <c r="PSN1836" s="401"/>
      <c r="PSO1836" s="401"/>
      <c r="PSP1836" s="401"/>
      <c r="PSQ1836" s="401"/>
      <c r="PSR1836" s="401"/>
      <c r="PSS1836" s="401"/>
      <c r="PST1836" s="401"/>
      <c r="PSU1836" s="401"/>
      <c r="PSV1836" s="401"/>
      <c r="PSW1836" s="401"/>
      <c r="PSX1836" s="401"/>
      <c r="PSY1836" s="401"/>
      <c r="PSZ1836" s="401"/>
      <c r="PTA1836" s="401"/>
      <c r="PTB1836" s="401"/>
      <c r="PTC1836" s="401"/>
      <c r="PTD1836" s="401"/>
      <c r="PTE1836" s="401"/>
      <c r="PTF1836" s="401"/>
      <c r="PTG1836" s="401"/>
      <c r="PTH1836" s="401"/>
      <c r="PTI1836" s="401"/>
      <c r="PTJ1836" s="401"/>
      <c r="PTK1836" s="401"/>
      <c r="PTL1836" s="401"/>
      <c r="PTM1836" s="401"/>
      <c r="PTN1836" s="401"/>
      <c r="PTO1836" s="401"/>
      <c r="PTP1836" s="401"/>
      <c r="PTQ1836" s="401"/>
      <c r="PTR1836" s="401"/>
      <c r="PTS1836" s="401"/>
      <c r="PTT1836" s="401"/>
      <c r="PTU1836" s="401"/>
      <c r="PTV1836" s="401"/>
      <c r="PTW1836" s="401"/>
      <c r="PTX1836" s="401"/>
      <c r="PTY1836" s="401"/>
      <c r="PTZ1836" s="401"/>
      <c r="PUA1836" s="401"/>
      <c r="PUB1836" s="401"/>
      <c r="PUC1836" s="401"/>
      <c r="PUD1836" s="401"/>
      <c r="PUE1836" s="401"/>
      <c r="PUF1836" s="401"/>
      <c r="PUG1836" s="401"/>
      <c r="PUH1836" s="401"/>
      <c r="PUI1836" s="401"/>
      <c r="PUJ1836" s="401"/>
      <c r="PUK1836" s="401"/>
      <c r="PUL1836" s="401"/>
      <c r="PUM1836" s="401"/>
      <c r="PUN1836" s="401"/>
      <c r="PUO1836" s="401"/>
      <c r="PUP1836" s="401"/>
      <c r="PUQ1836" s="401"/>
      <c r="PUR1836" s="401"/>
      <c r="PUS1836" s="401"/>
      <c r="PUT1836" s="401"/>
      <c r="PUU1836" s="401"/>
      <c r="PUV1836" s="401"/>
      <c r="PUW1836" s="401"/>
      <c r="PUX1836" s="401"/>
      <c r="PUY1836" s="401"/>
      <c r="PUZ1836" s="401"/>
      <c r="PVA1836" s="401"/>
      <c r="PVB1836" s="401"/>
      <c r="PVC1836" s="401"/>
      <c r="PVD1836" s="401"/>
      <c r="PVE1836" s="401"/>
      <c r="PVF1836" s="401"/>
      <c r="PVG1836" s="401"/>
      <c r="PVH1836" s="401"/>
      <c r="PVI1836" s="401"/>
      <c r="PVJ1836" s="401"/>
      <c r="PVK1836" s="401"/>
      <c r="PVL1836" s="401"/>
      <c r="PVM1836" s="401"/>
      <c r="PVN1836" s="401"/>
      <c r="PVO1836" s="401"/>
      <c r="PVP1836" s="401"/>
      <c r="PVQ1836" s="401"/>
      <c r="PVR1836" s="401"/>
      <c r="PVS1836" s="401"/>
      <c r="PVT1836" s="401"/>
      <c r="PVU1836" s="401"/>
      <c r="PVV1836" s="401"/>
      <c r="PVW1836" s="401"/>
      <c r="PVX1836" s="401"/>
      <c r="PVY1836" s="401"/>
      <c r="PVZ1836" s="401"/>
      <c r="PWA1836" s="401"/>
      <c r="PWB1836" s="401"/>
      <c r="PWC1836" s="401"/>
      <c r="PWD1836" s="401"/>
      <c r="PWE1836" s="401"/>
      <c r="PWF1836" s="401"/>
      <c r="PWG1836" s="401"/>
      <c r="PWH1836" s="401"/>
      <c r="PWI1836" s="401"/>
      <c r="PWJ1836" s="401"/>
      <c r="PWK1836" s="401"/>
      <c r="PWL1836" s="401"/>
      <c r="PWM1836" s="401"/>
      <c r="PWN1836" s="401"/>
      <c r="PWO1836" s="401"/>
      <c r="PWP1836" s="401"/>
      <c r="PWQ1836" s="401"/>
      <c r="PWR1836" s="401"/>
      <c r="PWS1836" s="401"/>
      <c r="PWT1836" s="401"/>
      <c r="PWU1836" s="401"/>
      <c r="PWV1836" s="401"/>
      <c r="PWW1836" s="401"/>
      <c r="PWX1836" s="401"/>
      <c r="PWY1836" s="401"/>
      <c r="PWZ1836" s="401"/>
      <c r="PXA1836" s="401"/>
      <c r="PXB1836" s="401"/>
      <c r="PXC1836" s="401"/>
      <c r="PXD1836" s="401"/>
      <c r="PXE1836" s="401"/>
      <c r="PXF1836" s="401"/>
      <c r="PXG1836" s="401"/>
      <c r="PXH1836" s="401"/>
      <c r="PXI1836" s="401"/>
      <c r="PXJ1836" s="401"/>
      <c r="PXK1836" s="401"/>
      <c r="PXL1836" s="401"/>
      <c r="PXM1836" s="401"/>
      <c r="PXN1836" s="401"/>
      <c r="PXO1836" s="401"/>
      <c r="PXP1836" s="401"/>
      <c r="PXQ1836" s="401"/>
      <c r="PXR1836" s="401"/>
      <c r="PXS1836" s="401"/>
      <c r="PXT1836" s="401"/>
      <c r="PXU1836" s="401"/>
      <c r="PXV1836" s="401"/>
      <c r="PXW1836" s="401"/>
      <c r="PXX1836" s="401"/>
      <c r="PXY1836" s="401"/>
      <c r="PXZ1836" s="401"/>
      <c r="PYA1836" s="401"/>
      <c r="PYB1836" s="401"/>
      <c r="PYC1836" s="401"/>
      <c r="PYD1836" s="401"/>
      <c r="PYE1836" s="401"/>
      <c r="PYF1836" s="401"/>
      <c r="PYG1836" s="401"/>
      <c r="PYH1836" s="401"/>
      <c r="PYI1836" s="401"/>
      <c r="PYJ1836" s="401"/>
      <c r="PYK1836" s="401"/>
      <c r="PYL1836" s="401"/>
      <c r="PYM1836" s="401"/>
      <c r="PYN1836" s="401"/>
      <c r="PYO1836" s="401"/>
      <c r="PYP1836" s="401"/>
      <c r="PYQ1836" s="401"/>
      <c r="PYR1836" s="401"/>
      <c r="PYS1836" s="401"/>
      <c r="PYT1836" s="401"/>
      <c r="PYU1836" s="401"/>
      <c r="PYV1836" s="401"/>
      <c r="PYW1836" s="401"/>
      <c r="PYX1836" s="401"/>
      <c r="PYY1836" s="401"/>
      <c r="PYZ1836" s="401"/>
      <c r="PZA1836" s="401"/>
      <c r="PZB1836" s="401"/>
      <c r="PZC1836" s="401"/>
      <c r="PZD1836" s="401"/>
      <c r="PZE1836" s="401"/>
      <c r="PZF1836" s="401"/>
      <c r="PZG1836" s="401"/>
      <c r="PZH1836" s="401"/>
      <c r="PZI1836" s="401"/>
      <c r="PZJ1836" s="401"/>
      <c r="PZK1836" s="401"/>
      <c r="PZL1836" s="401"/>
      <c r="PZM1836" s="401"/>
      <c r="PZN1836" s="401"/>
      <c r="PZO1836" s="401"/>
      <c r="PZP1836" s="401"/>
      <c r="PZQ1836" s="401"/>
      <c r="PZR1836" s="401"/>
      <c r="PZS1836" s="401"/>
      <c r="PZT1836" s="401"/>
      <c r="PZU1836" s="401"/>
      <c r="PZV1836" s="401"/>
      <c r="PZW1836" s="401"/>
      <c r="PZX1836" s="401"/>
      <c r="PZY1836" s="401"/>
      <c r="PZZ1836" s="401"/>
      <c r="QAA1836" s="401"/>
      <c r="QAB1836" s="401"/>
      <c r="QAC1836" s="401"/>
      <c r="QAD1836" s="401"/>
      <c r="QAE1836" s="401"/>
      <c r="QAF1836" s="401"/>
      <c r="QAG1836" s="401"/>
      <c r="QAH1836" s="401"/>
      <c r="QAI1836" s="401"/>
      <c r="QAJ1836" s="401"/>
      <c r="QAK1836" s="401"/>
      <c r="QAL1836" s="401"/>
      <c r="QAM1836" s="401"/>
      <c r="QAN1836" s="401"/>
      <c r="QAO1836" s="401"/>
      <c r="QAP1836" s="401"/>
      <c r="QAQ1836" s="401"/>
      <c r="QAR1836" s="401"/>
      <c r="QAS1836" s="401"/>
      <c r="QAT1836" s="401"/>
      <c r="QAU1836" s="401"/>
      <c r="QAV1836" s="401"/>
      <c r="QAW1836" s="401"/>
      <c r="QAX1836" s="401"/>
      <c r="QAY1836" s="401"/>
      <c r="QAZ1836" s="401"/>
      <c r="QBA1836" s="401"/>
      <c r="QBB1836" s="401"/>
      <c r="QBC1836" s="401"/>
      <c r="QBD1836" s="401"/>
      <c r="QBE1836" s="401"/>
      <c r="QBF1836" s="401"/>
      <c r="QBG1836" s="401"/>
      <c r="QBH1836" s="401"/>
      <c r="QBI1836" s="401"/>
      <c r="QBJ1836" s="401"/>
      <c r="QBK1836" s="401"/>
      <c r="QBL1836" s="401"/>
      <c r="QBM1836" s="401"/>
      <c r="QBN1836" s="401"/>
      <c r="QBO1836" s="401"/>
      <c r="QBP1836" s="401"/>
      <c r="QBQ1836" s="401"/>
      <c r="QBR1836" s="401"/>
      <c r="QBS1836" s="401"/>
      <c r="QBT1836" s="401"/>
      <c r="QBU1836" s="401"/>
      <c r="QBV1836" s="401"/>
      <c r="QBW1836" s="401"/>
      <c r="QBX1836" s="401"/>
      <c r="QBY1836" s="401"/>
      <c r="QBZ1836" s="401"/>
      <c r="QCA1836" s="401"/>
      <c r="QCB1836" s="401"/>
      <c r="QCC1836" s="401"/>
      <c r="QCD1836" s="401"/>
      <c r="QCE1836" s="401"/>
      <c r="QCF1836" s="401"/>
      <c r="QCG1836" s="401"/>
      <c r="QCH1836" s="401"/>
      <c r="QCI1836" s="401"/>
      <c r="QCJ1836" s="401"/>
      <c r="QCK1836" s="401"/>
      <c r="QCL1836" s="401"/>
      <c r="QCM1836" s="401"/>
      <c r="QCN1836" s="401"/>
      <c r="QCO1836" s="401"/>
      <c r="QCP1836" s="401"/>
      <c r="QCQ1836" s="401"/>
      <c r="QCR1836" s="401"/>
      <c r="QCS1836" s="401"/>
      <c r="QCT1836" s="401"/>
      <c r="QCU1836" s="401"/>
      <c r="QCV1836" s="401"/>
      <c r="QCW1836" s="401"/>
      <c r="QCX1836" s="401"/>
      <c r="QCY1836" s="401"/>
      <c r="QCZ1836" s="401"/>
      <c r="QDA1836" s="401"/>
      <c r="QDB1836" s="401"/>
      <c r="QDC1836" s="401"/>
      <c r="QDD1836" s="401"/>
      <c r="QDE1836" s="401"/>
      <c r="QDF1836" s="401"/>
      <c r="QDG1836" s="401"/>
      <c r="QDH1836" s="401"/>
      <c r="QDI1836" s="401"/>
      <c r="QDJ1836" s="401"/>
      <c r="QDK1836" s="401"/>
      <c r="QDL1836" s="401"/>
      <c r="QDM1836" s="401"/>
      <c r="QDN1836" s="401"/>
      <c r="QDO1836" s="401"/>
      <c r="QDP1836" s="401"/>
      <c r="QDQ1836" s="401"/>
      <c r="QDR1836" s="401"/>
      <c r="QDS1836" s="401"/>
      <c r="QDT1836" s="401"/>
      <c r="QDU1836" s="401"/>
      <c r="QDV1836" s="401"/>
      <c r="QDW1836" s="401"/>
      <c r="QDX1836" s="401"/>
      <c r="QDY1836" s="401"/>
      <c r="QDZ1836" s="401"/>
      <c r="QEA1836" s="401"/>
      <c r="QEB1836" s="401"/>
      <c r="QEC1836" s="401"/>
      <c r="QED1836" s="401"/>
      <c r="QEE1836" s="401"/>
      <c r="QEF1836" s="401"/>
      <c r="QEG1836" s="401"/>
      <c r="QEH1836" s="401"/>
      <c r="QEI1836" s="401"/>
      <c r="QEJ1836" s="401"/>
      <c r="QEK1836" s="401"/>
      <c r="QEL1836" s="401"/>
      <c r="QEM1836" s="401"/>
      <c r="QEN1836" s="401"/>
      <c r="QEO1836" s="401"/>
      <c r="QEP1836" s="401"/>
      <c r="QEQ1836" s="401"/>
      <c r="QER1836" s="401"/>
      <c r="QES1836" s="401"/>
      <c r="QET1836" s="401"/>
      <c r="QEU1836" s="401"/>
      <c r="QEV1836" s="401"/>
      <c r="QEW1836" s="401"/>
      <c r="QEX1836" s="401"/>
      <c r="QEY1836" s="401"/>
      <c r="QEZ1836" s="401"/>
      <c r="QFA1836" s="401"/>
      <c r="QFB1836" s="401"/>
      <c r="QFC1836" s="401"/>
      <c r="QFD1836" s="401"/>
      <c r="QFE1836" s="401"/>
      <c r="QFF1836" s="401"/>
      <c r="QFG1836" s="401"/>
      <c r="QFH1836" s="401"/>
      <c r="QFI1836" s="401"/>
      <c r="QFJ1836" s="401"/>
      <c r="QFK1836" s="401"/>
      <c r="QFL1836" s="401"/>
      <c r="QFM1836" s="401"/>
      <c r="QFN1836" s="401"/>
      <c r="QFO1836" s="401"/>
      <c r="QFP1836" s="401"/>
      <c r="QFQ1836" s="401"/>
      <c r="QFR1836" s="401"/>
      <c r="QFS1836" s="401"/>
      <c r="QFT1836" s="401"/>
      <c r="QFU1836" s="401"/>
      <c r="QFV1836" s="401"/>
      <c r="QFW1836" s="401"/>
      <c r="QFX1836" s="401"/>
      <c r="QFY1836" s="401"/>
      <c r="QFZ1836" s="401"/>
      <c r="QGA1836" s="401"/>
      <c r="QGB1836" s="401"/>
      <c r="QGC1836" s="401"/>
      <c r="QGD1836" s="401"/>
      <c r="QGE1836" s="401"/>
      <c r="QGF1836" s="401"/>
      <c r="QGG1836" s="401"/>
      <c r="QGH1836" s="401"/>
      <c r="QGI1836" s="401"/>
      <c r="QGJ1836" s="401"/>
      <c r="QGK1836" s="401"/>
      <c r="QGL1836" s="401"/>
      <c r="QGM1836" s="401"/>
      <c r="QGN1836" s="401"/>
      <c r="QGO1836" s="401"/>
      <c r="QGP1836" s="401"/>
      <c r="QGQ1836" s="401"/>
      <c r="QGR1836" s="401"/>
      <c r="QGS1836" s="401"/>
      <c r="QGT1836" s="401"/>
      <c r="QGU1836" s="401"/>
      <c r="QGV1836" s="401"/>
      <c r="QGW1836" s="401"/>
      <c r="QGX1836" s="401"/>
      <c r="QGY1836" s="401"/>
      <c r="QGZ1836" s="401"/>
      <c r="QHA1836" s="401"/>
      <c r="QHB1836" s="401"/>
      <c r="QHC1836" s="401"/>
      <c r="QHD1836" s="401"/>
      <c r="QHE1836" s="401"/>
      <c r="QHF1836" s="401"/>
      <c r="QHG1836" s="401"/>
      <c r="QHH1836" s="401"/>
      <c r="QHI1836" s="401"/>
      <c r="QHJ1836" s="401"/>
      <c r="QHK1836" s="401"/>
      <c r="QHL1836" s="401"/>
      <c r="QHM1836" s="401"/>
      <c r="QHN1836" s="401"/>
      <c r="QHO1836" s="401"/>
      <c r="QHP1836" s="401"/>
      <c r="QHQ1836" s="401"/>
      <c r="QHR1836" s="401"/>
      <c r="QHS1836" s="401"/>
      <c r="QHT1836" s="401"/>
      <c r="QHU1836" s="401"/>
      <c r="QHV1836" s="401"/>
      <c r="QHW1836" s="401"/>
      <c r="QHX1836" s="401"/>
      <c r="QHY1836" s="401"/>
      <c r="QHZ1836" s="401"/>
      <c r="QIA1836" s="401"/>
      <c r="QIB1836" s="401"/>
      <c r="QIC1836" s="401"/>
      <c r="QID1836" s="401"/>
      <c r="QIE1836" s="401"/>
      <c r="QIF1836" s="401"/>
      <c r="QIG1836" s="401"/>
      <c r="QIH1836" s="401"/>
      <c r="QII1836" s="401"/>
      <c r="QIJ1836" s="401"/>
      <c r="QIK1836" s="401"/>
      <c r="QIL1836" s="401"/>
      <c r="QIM1836" s="401"/>
      <c r="QIN1836" s="401"/>
      <c r="QIO1836" s="401"/>
      <c r="QIP1836" s="401"/>
      <c r="QIQ1836" s="401"/>
      <c r="QIR1836" s="401"/>
      <c r="QIS1836" s="401"/>
      <c r="QIT1836" s="401"/>
      <c r="QIU1836" s="401"/>
      <c r="QIV1836" s="401"/>
      <c r="QIW1836" s="401"/>
      <c r="QIX1836" s="401"/>
      <c r="QIY1836" s="401"/>
      <c r="QIZ1836" s="401"/>
      <c r="QJA1836" s="401"/>
      <c r="QJB1836" s="401"/>
      <c r="QJC1836" s="401"/>
      <c r="QJD1836" s="401"/>
      <c r="QJE1836" s="401"/>
      <c r="QJF1836" s="401"/>
      <c r="QJG1836" s="401"/>
      <c r="QJH1836" s="401"/>
      <c r="QJI1836" s="401"/>
      <c r="QJJ1836" s="401"/>
      <c r="QJK1836" s="401"/>
      <c r="QJL1836" s="401"/>
      <c r="QJM1836" s="401"/>
      <c r="QJN1836" s="401"/>
      <c r="QJO1836" s="401"/>
      <c r="QJP1836" s="401"/>
      <c r="QJQ1836" s="401"/>
      <c r="QJR1836" s="401"/>
      <c r="QJS1836" s="401"/>
      <c r="QJT1836" s="401"/>
      <c r="QJU1836" s="401"/>
      <c r="QJV1836" s="401"/>
      <c r="QJW1836" s="401"/>
      <c r="QJX1836" s="401"/>
      <c r="QJY1836" s="401"/>
      <c r="QJZ1836" s="401"/>
      <c r="QKA1836" s="401"/>
      <c r="QKB1836" s="401"/>
      <c r="QKC1836" s="401"/>
      <c r="QKD1836" s="401"/>
      <c r="QKE1836" s="401"/>
      <c r="QKF1836" s="401"/>
      <c r="QKG1836" s="401"/>
      <c r="QKH1836" s="401"/>
      <c r="QKI1836" s="401"/>
      <c r="QKJ1836" s="401"/>
      <c r="QKK1836" s="401"/>
      <c r="QKL1836" s="401"/>
      <c r="QKM1836" s="401"/>
      <c r="QKN1836" s="401"/>
      <c r="QKO1836" s="401"/>
      <c r="QKP1836" s="401"/>
      <c r="QKQ1836" s="401"/>
      <c r="QKR1836" s="401"/>
      <c r="QKS1836" s="401"/>
      <c r="QKT1836" s="401"/>
      <c r="QKU1836" s="401"/>
      <c r="QKV1836" s="401"/>
      <c r="QKW1836" s="401"/>
      <c r="QKX1836" s="401"/>
      <c r="QKY1836" s="401"/>
      <c r="QKZ1836" s="401"/>
      <c r="QLA1836" s="401"/>
      <c r="QLB1836" s="401"/>
      <c r="QLC1836" s="401"/>
      <c r="QLD1836" s="401"/>
      <c r="QLE1836" s="401"/>
      <c r="QLF1836" s="401"/>
      <c r="QLG1836" s="401"/>
      <c r="QLH1836" s="401"/>
      <c r="QLI1836" s="401"/>
      <c r="QLJ1836" s="401"/>
      <c r="QLK1836" s="401"/>
      <c r="QLL1836" s="401"/>
      <c r="QLM1836" s="401"/>
      <c r="QLN1836" s="401"/>
      <c r="QLO1836" s="401"/>
      <c r="QLP1836" s="401"/>
      <c r="QLQ1836" s="401"/>
      <c r="QLR1836" s="401"/>
      <c r="QLS1836" s="401"/>
      <c r="QLT1836" s="401"/>
      <c r="QLU1836" s="401"/>
      <c r="QLV1836" s="401"/>
      <c r="QLW1836" s="401"/>
      <c r="QLX1836" s="401"/>
      <c r="QLY1836" s="401"/>
      <c r="QLZ1836" s="401"/>
      <c r="QMA1836" s="401"/>
      <c r="QMB1836" s="401"/>
      <c r="QMC1836" s="401"/>
      <c r="QMD1836" s="401"/>
      <c r="QME1836" s="401"/>
      <c r="QMF1836" s="401"/>
      <c r="QMG1836" s="401"/>
      <c r="QMH1836" s="401"/>
      <c r="QMI1836" s="401"/>
      <c r="QMJ1836" s="401"/>
      <c r="QMK1836" s="401"/>
      <c r="QML1836" s="401"/>
      <c r="QMM1836" s="401"/>
      <c r="QMN1836" s="401"/>
      <c r="QMO1836" s="401"/>
      <c r="QMP1836" s="401"/>
      <c r="QMQ1836" s="401"/>
      <c r="QMR1836" s="401"/>
      <c r="QMS1836" s="401"/>
      <c r="QMT1836" s="401"/>
      <c r="QMU1836" s="401"/>
      <c r="QMV1836" s="401"/>
      <c r="QMW1836" s="401"/>
      <c r="QMX1836" s="401"/>
      <c r="QMY1836" s="401"/>
      <c r="QMZ1836" s="401"/>
      <c r="QNA1836" s="401"/>
      <c r="QNB1836" s="401"/>
      <c r="QNC1836" s="401"/>
      <c r="QND1836" s="401"/>
      <c r="QNE1836" s="401"/>
      <c r="QNF1836" s="401"/>
      <c r="QNG1836" s="401"/>
      <c r="QNH1836" s="401"/>
      <c r="QNI1836" s="401"/>
      <c r="QNJ1836" s="401"/>
      <c r="QNK1836" s="401"/>
      <c r="QNL1836" s="401"/>
      <c r="QNM1836" s="401"/>
      <c r="QNN1836" s="401"/>
      <c r="QNO1836" s="401"/>
      <c r="QNP1836" s="401"/>
      <c r="QNQ1836" s="401"/>
      <c r="QNR1836" s="401"/>
      <c r="QNS1836" s="401"/>
      <c r="QNT1836" s="401"/>
      <c r="QNU1836" s="401"/>
      <c r="QNV1836" s="401"/>
      <c r="QNW1836" s="401"/>
      <c r="QNX1836" s="401"/>
      <c r="QNY1836" s="401"/>
      <c r="QNZ1836" s="401"/>
      <c r="QOA1836" s="401"/>
      <c r="QOB1836" s="401"/>
      <c r="QOC1836" s="401"/>
      <c r="QOD1836" s="401"/>
      <c r="QOE1836" s="401"/>
      <c r="QOF1836" s="401"/>
      <c r="QOG1836" s="401"/>
      <c r="QOH1836" s="401"/>
      <c r="QOI1836" s="401"/>
      <c r="QOJ1836" s="401"/>
      <c r="QOK1836" s="401"/>
      <c r="QOL1836" s="401"/>
      <c r="QOM1836" s="401"/>
      <c r="QON1836" s="401"/>
      <c r="QOO1836" s="401"/>
      <c r="QOP1836" s="401"/>
      <c r="QOQ1836" s="401"/>
      <c r="QOR1836" s="401"/>
      <c r="QOS1836" s="401"/>
      <c r="QOT1836" s="401"/>
      <c r="QOU1836" s="401"/>
      <c r="QOV1836" s="401"/>
      <c r="QOW1836" s="401"/>
      <c r="QOX1836" s="401"/>
      <c r="QOY1836" s="401"/>
      <c r="QOZ1836" s="401"/>
      <c r="QPA1836" s="401"/>
      <c r="QPB1836" s="401"/>
      <c r="QPC1836" s="401"/>
      <c r="QPD1836" s="401"/>
      <c r="QPE1836" s="401"/>
      <c r="QPF1836" s="401"/>
      <c r="QPG1836" s="401"/>
      <c r="QPH1836" s="401"/>
      <c r="QPI1836" s="401"/>
      <c r="QPJ1836" s="401"/>
      <c r="QPK1836" s="401"/>
      <c r="QPL1836" s="401"/>
      <c r="QPM1836" s="401"/>
      <c r="QPN1836" s="401"/>
      <c r="QPO1836" s="401"/>
      <c r="QPP1836" s="401"/>
      <c r="QPQ1836" s="401"/>
      <c r="QPR1836" s="401"/>
      <c r="QPS1836" s="401"/>
      <c r="QPT1836" s="401"/>
      <c r="QPU1836" s="401"/>
      <c r="QPV1836" s="401"/>
      <c r="QPW1836" s="401"/>
      <c r="QPX1836" s="401"/>
      <c r="QPY1836" s="401"/>
      <c r="QPZ1836" s="401"/>
      <c r="QQA1836" s="401"/>
      <c r="QQB1836" s="401"/>
      <c r="QQC1836" s="401"/>
      <c r="QQD1836" s="401"/>
      <c r="QQE1836" s="401"/>
      <c r="QQF1836" s="401"/>
      <c r="QQG1836" s="401"/>
      <c r="QQH1836" s="401"/>
      <c r="QQI1836" s="401"/>
      <c r="QQJ1836" s="401"/>
      <c r="QQK1836" s="401"/>
      <c r="QQL1836" s="401"/>
      <c r="QQM1836" s="401"/>
      <c r="QQN1836" s="401"/>
      <c r="QQO1836" s="401"/>
      <c r="QQP1836" s="401"/>
      <c r="QQQ1836" s="401"/>
      <c r="QQR1836" s="401"/>
      <c r="QQS1836" s="401"/>
      <c r="QQT1836" s="401"/>
      <c r="QQU1836" s="401"/>
      <c r="QQV1836" s="401"/>
      <c r="QQW1836" s="401"/>
      <c r="QQX1836" s="401"/>
      <c r="QQY1836" s="401"/>
      <c r="QQZ1836" s="401"/>
      <c r="QRA1836" s="401"/>
      <c r="QRB1836" s="401"/>
      <c r="QRC1836" s="401"/>
      <c r="QRD1836" s="401"/>
      <c r="QRE1836" s="401"/>
      <c r="QRF1836" s="401"/>
      <c r="QRG1836" s="401"/>
      <c r="QRH1836" s="401"/>
      <c r="QRI1836" s="401"/>
      <c r="QRJ1836" s="401"/>
      <c r="QRK1836" s="401"/>
      <c r="QRL1836" s="401"/>
      <c r="QRM1836" s="401"/>
      <c r="QRN1836" s="401"/>
      <c r="QRO1836" s="401"/>
      <c r="QRP1836" s="401"/>
      <c r="QRQ1836" s="401"/>
      <c r="QRR1836" s="401"/>
      <c r="QRS1836" s="401"/>
      <c r="QRT1836" s="401"/>
      <c r="QRU1836" s="401"/>
      <c r="QRV1836" s="401"/>
      <c r="QRW1836" s="401"/>
      <c r="QRX1836" s="401"/>
      <c r="QRY1836" s="401"/>
      <c r="QRZ1836" s="401"/>
      <c r="QSA1836" s="401"/>
      <c r="QSB1836" s="401"/>
      <c r="QSC1836" s="401"/>
      <c r="QSD1836" s="401"/>
      <c r="QSE1836" s="401"/>
      <c r="QSF1836" s="401"/>
      <c r="QSG1836" s="401"/>
      <c r="QSH1836" s="401"/>
      <c r="QSI1836" s="401"/>
      <c r="QSJ1836" s="401"/>
      <c r="QSK1836" s="401"/>
      <c r="QSL1836" s="401"/>
      <c r="QSM1836" s="401"/>
      <c r="QSN1836" s="401"/>
      <c r="QSO1836" s="401"/>
      <c r="QSP1836" s="401"/>
      <c r="QSQ1836" s="401"/>
      <c r="QSR1836" s="401"/>
      <c r="QSS1836" s="401"/>
      <c r="QST1836" s="401"/>
      <c r="QSU1836" s="401"/>
      <c r="QSV1836" s="401"/>
      <c r="QSW1836" s="401"/>
      <c r="QSX1836" s="401"/>
      <c r="QSY1836" s="401"/>
      <c r="QSZ1836" s="401"/>
      <c r="QTA1836" s="401"/>
      <c r="QTB1836" s="401"/>
      <c r="QTC1836" s="401"/>
      <c r="QTD1836" s="401"/>
      <c r="QTE1836" s="401"/>
      <c r="QTF1836" s="401"/>
      <c r="QTG1836" s="401"/>
      <c r="QTH1836" s="401"/>
      <c r="QTI1836" s="401"/>
      <c r="QTJ1836" s="401"/>
      <c r="QTK1836" s="401"/>
      <c r="QTL1836" s="401"/>
      <c r="QTM1836" s="401"/>
      <c r="QTN1836" s="401"/>
      <c r="QTO1836" s="401"/>
      <c r="QTP1836" s="401"/>
      <c r="QTQ1836" s="401"/>
      <c r="QTR1836" s="401"/>
      <c r="QTS1836" s="401"/>
      <c r="QTT1836" s="401"/>
      <c r="QTU1836" s="401"/>
      <c r="QTV1836" s="401"/>
      <c r="QTW1836" s="401"/>
      <c r="QTX1836" s="401"/>
      <c r="QTY1836" s="401"/>
      <c r="QTZ1836" s="401"/>
      <c r="QUA1836" s="401"/>
      <c r="QUB1836" s="401"/>
      <c r="QUC1836" s="401"/>
      <c r="QUD1836" s="401"/>
      <c r="QUE1836" s="401"/>
      <c r="QUF1836" s="401"/>
      <c r="QUG1836" s="401"/>
      <c r="QUH1836" s="401"/>
      <c r="QUI1836" s="401"/>
      <c r="QUJ1836" s="401"/>
      <c r="QUK1836" s="401"/>
      <c r="QUL1836" s="401"/>
      <c r="QUM1836" s="401"/>
      <c r="QUN1836" s="401"/>
      <c r="QUO1836" s="401"/>
      <c r="QUP1836" s="401"/>
      <c r="QUQ1836" s="401"/>
      <c r="QUR1836" s="401"/>
      <c r="QUS1836" s="401"/>
      <c r="QUT1836" s="401"/>
      <c r="QUU1836" s="401"/>
      <c r="QUV1836" s="401"/>
      <c r="QUW1836" s="401"/>
      <c r="QUX1836" s="401"/>
      <c r="QUY1836" s="401"/>
      <c r="QUZ1836" s="401"/>
      <c r="QVA1836" s="401"/>
      <c r="QVB1836" s="401"/>
      <c r="QVC1836" s="401"/>
      <c r="QVD1836" s="401"/>
      <c r="QVE1836" s="401"/>
      <c r="QVF1836" s="401"/>
      <c r="QVG1836" s="401"/>
      <c r="QVH1836" s="401"/>
      <c r="QVI1836" s="401"/>
      <c r="QVJ1836" s="401"/>
      <c r="QVK1836" s="401"/>
      <c r="QVL1836" s="401"/>
      <c r="QVM1836" s="401"/>
      <c r="QVN1836" s="401"/>
      <c r="QVO1836" s="401"/>
      <c r="QVP1836" s="401"/>
      <c r="QVQ1836" s="401"/>
      <c r="QVR1836" s="401"/>
      <c r="QVS1836" s="401"/>
      <c r="QVT1836" s="401"/>
      <c r="QVU1836" s="401"/>
      <c r="QVV1836" s="401"/>
      <c r="QVW1836" s="401"/>
      <c r="QVX1836" s="401"/>
      <c r="QVY1836" s="401"/>
      <c r="QVZ1836" s="401"/>
      <c r="QWA1836" s="401"/>
      <c r="QWB1836" s="401"/>
      <c r="QWC1836" s="401"/>
      <c r="QWD1836" s="401"/>
      <c r="QWE1836" s="401"/>
      <c r="QWF1836" s="401"/>
      <c r="QWG1836" s="401"/>
      <c r="QWH1836" s="401"/>
      <c r="QWI1836" s="401"/>
      <c r="QWJ1836" s="401"/>
      <c r="QWK1836" s="401"/>
      <c r="QWL1836" s="401"/>
      <c r="QWM1836" s="401"/>
      <c r="QWN1836" s="401"/>
      <c r="QWO1836" s="401"/>
      <c r="QWP1836" s="401"/>
      <c r="QWQ1836" s="401"/>
      <c r="QWR1836" s="401"/>
      <c r="QWS1836" s="401"/>
      <c r="QWT1836" s="401"/>
      <c r="QWU1836" s="401"/>
      <c r="QWV1836" s="401"/>
      <c r="QWW1836" s="401"/>
      <c r="QWX1836" s="401"/>
      <c r="QWY1836" s="401"/>
      <c r="QWZ1836" s="401"/>
      <c r="QXA1836" s="401"/>
      <c r="QXB1836" s="401"/>
      <c r="QXC1836" s="401"/>
      <c r="QXD1836" s="401"/>
      <c r="QXE1836" s="401"/>
      <c r="QXF1836" s="401"/>
      <c r="QXG1836" s="401"/>
      <c r="QXH1836" s="401"/>
      <c r="QXI1836" s="401"/>
      <c r="QXJ1836" s="401"/>
      <c r="QXK1836" s="401"/>
      <c r="QXL1836" s="401"/>
      <c r="QXM1836" s="401"/>
      <c r="QXN1836" s="401"/>
      <c r="QXO1836" s="401"/>
      <c r="QXP1836" s="401"/>
      <c r="QXQ1836" s="401"/>
      <c r="QXR1836" s="401"/>
      <c r="QXS1836" s="401"/>
      <c r="QXT1836" s="401"/>
      <c r="QXU1836" s="401"/>
      <c r="QXV1836" s="401"/>
      <c r="QXW1836" s="401"/>
      <c r="QXX1836" s="401"/>
      <c r="QXY1836" s="401"/>
      <c r="QXZ1836" s="401"/>
      <c r="QYA1836" s="401"/>
      <c r="QYB1836" s="401"/>
      <c r="QYC1836" s="401"/>
      <c r="QYD1836" s="401"/>
      <c r="QYE1836" s="401"/>
      <c r="QYF1836" s="401"/>
      <c r="QYG1836" s="401"/>
      <c r="QYH1836" s="401"/>
      <c r="QYI1836" s="401"/>
      <c r="QYJ1836" s="401"/>
      <c r="QYK1836" s="401"/>
      <c r="QYL1836" s="401"/>
      <c r="QYM1836" s="401"/>
      <c r="QYN1836" s="401"/>
      <c r="QYO1836" s="401"/>
      <c r="QYP1836" s="401"/>
      <c r="QYQ1836" s="401"/>
      <c r="QYR1836" s="401"/>
      <c r="QYS1836" s="401"/>
      <c r="QYT1836" s="401"/>
      <c r="QYU1836" s="401"/>
      <c r="QYV1836" s="401"/>
      <c r="QYW1836" s="401"/>
      <c r="QYX1836" s="401"/>
      <c r="QYY1836" s="401"/>
      <c r="QYZ1836" s="401"/>
      <c r="QZA1836" s="401"/>
      <c r="QZB1836" s="401"/>
      <c r="QZC1836" s="401"/>
      <c r="QZD1836" s="401"/>
      <c r="QZE1836" s="401"/>
      <c r="QZF1836" s="401"/>
      <c r="QZG1836" s="401"/>
      <c r="QZH1836" s="401"/>
      <c r="QZI1836" s="401"/>
      <c r="QZJ1836" s="401"/>
      <c r="QZK1836" s="401"/>
      <c r="QZL1836" s="401"/>
      <c r="QZM1836" s="401"/>
      <c r="QZN1836" s="401"/>
      <c r="QZO1836" s="401"/>
      <c r="QZP1836" s="401"/>
      <c r="QZQ1836" s="401"/>
      <c r="QZR1836" s="401"/>
      <c r="QZS1836" s="401"/>
      <c r="QZT1836" s="401"/>
      <c r="QZU1836" s="401"/>
      <c r="QZV1836" s="401"/>
      <c r="QZW1836" s="401"/>
      <c r="QZX1836" s="401"/>
      <c r="QZY1836" s="401"/>
      <c r="QZZ1836" s="401"/>
      <c r="RAA1836" s="401"/>
      <c r="RAB1836" s="401"/>
      <c r="RAC1836" s="401"/>
      <c r="RAD1836" s="401"/>
      <c r="RAE1836" s="401"/>
      <c r="RAF1836" s="401"/>
      <c r="RAG1836" s="401"/>
      <c r="RAH1836" s="401"/>
      <c r="RAI1836" s="401"/>
      <c r="RAJ1836" s="401"/>
      <c r="RAK1836" s="401"/>
      <c r="RAL1836" s="401"/>
      <c r="RAM1836" s="401"/>
      <c r="RAN1836" s="401"/>
      <c r="RAO1836" s="401"/>
      <c r="RAP1836" s="401"/>
      <c r="RAQ1836" s="401"/>
      <c r="RAR1836" s="401"/>
      <c r="RAS1836" s="401"/>
      <c r="RAT1836" s="401"/>
      <c r="RAU1836" s="401"/>
      <c r="RAV1836" s="401"/>
      <c r="RAW1836" s="401"/>
      <c r="RAX1836" s="401"/>
      <c r="RAY1836" s="401"/>
      <c r="RAZ1836" s="401"/>
      <c r="RBA1836" s="401"/>
      <c r="RBB1836" s="401"/>
      <c r="RBC1836" s="401"/>
      <c r="RBD1836" s="401"/>
      <c r="RBE1836" s="401"/>
      <c r="RBF1836" s="401"/>
      <c r="RBG1836" s="401"/>
      <c r="RBH1836" s="401"/>
      <c r="RBI1836" s="401"/>
      <c r="RBJ1836" s="401"/>
      <c r="RBK1836" s="401"/>
      <c r="RBL1836" s="401"/>
      <c r="RBM1836" s="401"/>
      <c r="RBN1836" s="401"/>
      <c r="RBO1836" s="401"/>
      <c r="RBP1836" s="401"/>
      <c r="RBQ1836" s="401"/>
      <c r="RBR1836" s="401"/>
      <c r="RBS1836" s="401"/>
      <c r="RBT1836" s="401"/>
      <c r="RBU1836" s="401"/>
      <c r="RBV1836" s="401"/>
      <c r="RBW1836" s="401"/>
      <c r="RBX1836" s="401"/>
      <c r="RBY1836" s="401"/>
      <c r="RBZ1836" s="401"/>
      <c r="RCA1836" s="401"/>
      <c r="RCB1836" s="401"/>
      <c r="RCC1836" s="401"/>
      <c r="RCD1836" s="401"/>
      <c r="RCE1836" s="401"/>
      <c r="RCF1836" s="401"/>
      <c r="RCG1836" s="401"/>
      <c r="RCH1836" s="401"/>
      <c r="RCI1836" s="401"/>
      <c r="RCJ1836" s="401"/>
      <c r="RCK1836" s="401"/>
      <c r="RCL1836" s="401"/>
      <c r="RCM1836" s="401"/>
      <c r="RCN1836" s="401"/>
      <c r="RCO1836" s="401"/>
      <c r="RCP1836" s="401"/>
      <c r="RCQ1836" s="401"/>
      <c r="RCR1836" s="401"/>
      <c r="RCS1836" s="401"/>
      <c r="RCT1836" s="401"/>
      <c r="RCU1836" s="401"/>
      <c r="RCV1836" s="401"/>
      <c r="RCW1836" s="401"/>
      <c r="RCX1836" s="401"/>
      <c r="RCY1836" s="401"/>
      <c r="RCZ1836" s="401"/>
      <c r="RDA1836" s="401"/>
      <c r="RDB1836" s="401"/>
      <c r="RDC1836" s="401"/>
      <c r="RDD1836" s="401"/>
      <c r="RDE1836" s="401"/>
      <c r="RDF1836" s="401"/>
      <c r="RDG1836" s="401"/>
      <c r="RDH1836" s="401"/>
      <c r="RDI1836" s="401"/>
      <c r="RDJ1836" s="401"/>
      <c r="RDK1836" s="401"/>
      <c r="RDL1836" s="401"/>
      <c r="RDM1836" s="401"/>
      <c r="RDN1836" s="401"/>
      <c r="RDO1836" s="401"/>
      <c r="RDP1836" s="401"/>
      <c r="RDQ1836" s="401"/>
      <c r="RDR1836" s="401"/>
      <c r="RDS1836" s="401"/>
      <c r="RDT1836" s="401"/>
      <c r="RDU1836" s="401"/>
      <c r="RDV1836" s="401"/>
      <c r="RDW1836" s="401"/>
      <c r="RDX1836" s="401"/>
      <c r="RDY1836" s="401"/>
      <c r="RDZ1836" s="401"/>
      <c r="REA1836" s="401"/>
      <c r="REB1836" s="401"/>
      <c r="REC1836" s="401"/>
      <c r="RED1836" s="401"/>
      <c r="REE1836" s="401"/>
      <c r="REF1836" s="401"/>
      <c r="REG1836" s="401"/>
      <c r="REH1836" s="401"/>
      <c r="REI1836" s="401"/>
      <c r="REJ1836" s="401"/>
      <c r="REK1836" s="401"/>
      <c r="REL1836" s="401"/>
      <c r="REM1836" s="401"/>
      <c r="REN1836" s="401"/>
      <c r="REO1836" s="401"/>
      <c r="REP1836" s="401"/>
      <c r="REQ1836" s="401"/>
      <c r="RER1836" s="401"/>
      <c r="RES1836" s="401"/>
      <c r="RET1836" s="401"/>
      <c r="REU1836" s="401"/>
      <c r="REV1836" s="401"/>
      <c r="REW1836" s="401"/>
      <c r="REX1836" s="401"/>
      <c r="REY1836" s="401"/>
      <c r="REZ1836" s="401"/>
      <c r="RFA1836" s="401"/>
      <c r="RFB1836" s="401"/>
      <c r="RFC1836" s="401"/>
      <c r="RFD1836" s="401"/>
      <c r="RFE1836" s="401"/>
      <c r="RFF1836" s="401"/>
      <c r="RFG1836" s="401"/>
      <c r="RFH1836" s="401"/>
      <c r="RFI1836" s="401"/>
      <c r="RFJ1836" s="401"/>
      <c r="RFK1836" s="401"/>
      <c r="RFL1836" s="401"/>
      <c r="RFM1836" s="401"/>
      <c r="RFN1836" s="401"/>
      <c r="RFO1836" s="401"/>
      <c r="RFP1836" s="401"/>
      <c r="RFQ1836" s="401"/>
      <c r="RFR1836" s="401"/>
      <c r="RFS1836" s="401"/>
      <c r="RFT1836" s="401"/>
      <c r="RFU1836" s="401"/>
      <c r="RFV1836" s="401"/>
      <c r="RFW1836" s="401"/>
      <c r="RFX1836" s="401"/>
      <c r="RFY1836" s="401"/>
      <c r="RFZ1836" s="401"/>
      <c r="RGA1836" s="401"/>
      <c r="RGB1836" s="401"/>
      <c r="RGC1836" s="401"/>
      <c r="RGD1836" s="401"/>
      <c r="RGE1836" s="401"/>
      <c r="RGF1836" s="401"/>
      <c r="RGG1836" s="401"/>
      <c r="RGH1836" s="401"/>
      <c r="RGI1836" s="401"/>
      <c r="RGJ1836" s="401"/>
      <c r="RGK1836" s="401"/>
      <c r="RGL1836" s="401"/>
      <c r="RGM1836" s="401"/>
      <c r="RGN1836" s="401"/>
      <c r="RGO1836" s="401"/>
      <c r="RGP1836" s="401"/>
      <c r="RGQ1836" s="401"/>
      <c r="RGR1836" s="401"/>
      <c r="RGS1836" s="401"/>
      <c r="RGT1836" s="401"/>
      <c r="RGU1836" s="401"/>
      <c r="RGV1836" s="401"/>
      <c r="RGW1836" s="401"/>
      <c r="RGX1836" s="401"/>
      <c r="RGY1836" s="401"/>
      <c r="RGZ1836" s="401"/>
      <c r="RHA1836" s="401"/>
      <c r="RHB1836" s="401"/>
      <c r="RHC1836" s="401"/>
      <c r="RHD1836" s="401"/>
      <c r="RHE1836" s="401"/>
      <c r="RHF1836" s="401"/>
      <c r="RHG1836" s="401"/>
      <c r="RHH1836" s="401"/>
      <c r="RHI1836" s="401"/>
      <c r="RHJ1836" s="401"/>
      <c r="RHK1836" s="401"/>
      <c r="RHL1836" s="401"/>
      <c r="RHM1836" s="401"/>
      <c r="RHN1836" s="401"/>
      <c r="RHO1836" s="401"/>
      <c r="RHP1836" s="401"/>
      <c r="RHQ1836" s="401"/>
      <c r="RHR1836" s="401"/>
      <c r="RHS1836" s="401"/>
      <c r="RHT1836" s="401"/>
      <c r="RHU1836" s="401"/>
      <c r="RHV1836" s="401"/>
      <c r="RHW1836" s="401"/>
      <c r="RHX1836" s="401"/>
      <c r="RHY1836" s="401"/>
      <c r="RHZ1836" s="401"/>
      <c r="RIA1836" s="401"/>
      <c r="RIB1836" s="401"/>
      <c r="RIC1836" s="401"/>
      <c r="RID1836" s="401"/>
      <c r="RIE1836" s="401"/>
      <c r="RIF1836" s="401"/>
      <c r="RIG1836" s="401"/>
      <c r="RIH1836" s="401"/>
      <c r="RII1836" s="401"/>
      <c r="RIJ1836" s="401"/>
      <c r="RIK1836" s="401"/>
      <c r="RIL1836" s="401"/>
      <c r="RIM1836" s="401"/>
      <c r="RIN1836" s="401"/>
      <c r="RIO1836" s="401"/>
      <c r="RIP1836" s="401"/>
      <c r="RIQ1836" s="401"/>
      <c r="RIR1836" s="401"/>
      <c r="RIS1836" s="401"/>
      <c r="RIT1836" s="401"/>
      <c r="RIU1836" s="401"/>
      <c r="RIV1836" s="401"/>
      <c r="RIW1836" s="401"/>
      <c r="RIX1836" s="401"/>
      <c r="RIY1836" s="401"/>
      <c r="RIZ1836" s="401"/>
      <c r="RJA1836" s="401"/>
      <c r="RJB1836" s="401"/>
      <c r="RJC1836" s="401"/>
      <c r="RJD1836" s="401"/>
      <c r="RJE1836" s="401"/>
      <c r="RJF1836" s="401"/>
      <c r="RJG1836" s="401"/>
      <c r="RJH1836" s="401"/>
      <c r="RJI1836" s="401"/>
      <c r="RJJ1836" s="401"/>
      <c r="RJK1836" s="401"/>
      <c r="RJL1836" s="401"/>
      <c r="RJM1836" s="401"/>
      <c r="RJN1836" s="401"/>
      <c r="RJO1836" s="401"/>
      <c r="RJP1836" s="401"/>
      <c r="RJQ1836" s="401"/>
      <c r="RJR1836" s="401"/>
      <c r="RJS1836" s="401"/>
      <c r="RJT1836" s="401"/>
      <c r="RJU1836" s="401"/>
      <c r="RJV1836" s="401"/>
      <c r="RJW1836" s="401"/>
      <c r="RJX1836" s="401"/>
      <c r="RJY1836" s="401"/>
      <c r="RJZ1836" s="401"/>
      <c r="RKA1836" s="401"/>
      <c r="RKB1836" s="401"/>
      <c r="RKC1836" s="401"/>
      <c r="RKD1836" s="401"/>
      <c r="RKE1836" s="401"/>
      <c r="RKF1836" s="401"/>
      <c r="RKG1836" s="401"/>
      <c r="RKH1836" s="401"/>
      <c r="RKI1836" s="401"/>
      <c r="RKJ1836" s="401"/>
      <c r="RKK1836" s="401"/>
      <c r="RKL1836" s="401"/>
      <c r="RKM1836" s="401"/>
      <c r="RKN1836" s="401"/>
      <c r="RKO1836" s="401"/>
      <c r="RKP1836" s="401"/>
      <c r="RKQ1836" s="401"/>
      <c r="RKR1836" s="401"/>
      <c r="RKS1836" s="401"/>
      <c r="RKT1836" s="401"/>
      <c r="RKU1836" s="401"/>
      <c r="RKV1836" s="401"/>
      <c r="RKW1836" s="401"/>
      <c r="RKX1836" s="401"/>
      <c r="RKY1836" s="401"/>
      <c r="RKZ1836" s="401"/>
      <c r="RLA1836" s="401"/>
      <c r="RLB1836" s="401"/>
      <c r="RLC1836" s="401"/>
      <c r="RLD1836" s="401"/>
      <c r="RLE1836" s="401"/>
      <c r="RLF1836" s="401"/>
      <c r="RLG1836" s="401"/>
      <c r="RLH1836" s="401"/>
      <c r="RLI1836" s="401"/>
      <c r="RLJ1836" s="401"/>
      <c r="RLK1836" s="401"/>
      <c r="RLL1836" s="401"/>
      <c r="RLM1836" s="401"/>
      <c r="RLN1836" s="401"/>
      <c r="RLO1836" s="401"/>
      <c r="RLP1836" s="401"/>
      <c r="RLQ1836" s="401"/>
      <c r="RLR1836" s="401"/>
      <c r="RLS1836" s="401"/>
      <c r="RLT1836" s="401"/>
      <c r="RLU1836" s="401"/>
      <c r="RLV1836" s="401"/>
      <c r="RLW1836" s="401"/>
      <c r="RLX1836" s="401"/>
      <c r="RLY1836" s="401"/>
      <c r="RLZ1836" s="401"/>
      <c r="RMA1836" s="401"/>
      <c r="RMB1836" s="401"/>
      <c r="RMC1836" s="401"/>
      <c r="RMD1836" s="401"/>
      <c r="RME1836" s="401"/>
      <c r="RMF1836" s="401"/>
      <c r="RMG1836" s="401"/>
      <c r="RMH1836" s="401"/>
      <c r="RMI1836" s="401"/>
      <c r="RMJ1836" s="401"/>
      <c r="RMK1836" s="401"/>
      <c r="RML1836" s="401"/>
      <c r="RMM1836" s="401"/>
      <c r="RMN1836" s="401"/>
      <c r="RMO1836" s="401"/>
      <c r="RMP1836" s="401"/>
      <c r="RMQ1836" s="401"/>
      <c r="RMR1836" s="401"/>
      <c r="RMS1836" s="401"/>
      <c r="RMT1836" s="401"/>
      <c r="RMU1836" s="401"/>
      <c r="RMV1836" s="401"/>
      <c r="RMW1836" s="401"/>
      <c r="RMX1836" s="401"/>
      <c r="RMY1836" s="401"/>
      <c r="RMZ1836" s="401"/>
      <c r="RNA1836" s="401"/>
      <c r="RNB1836" s="401"/>
      <c r="RNC1836" s="401"/>
      <c r="RND1836" s="401"/>
      <c r="RNE1836" s="401"/>
      <c r="RNF1836" s="401"/>
      <c r="RNG1836" s="401"/>
      <c r="RNH1836" s="401"/>
      <c r="RNI1836" s="401"/>
      <c r="RNJ1836" s="401"/>
      <c r="RNK1836" s="401"/>
      <c r="RNL1836" s="401"/>
      <c r="RNM1836" s="401"/>
      <c r="RNN1836" s="401"/>
      <c r="RNO1836" s="401"/>
      <c r="RNP1836" s="401"/>
      <c r="RNQ1836" s="401"/>
      <c r="RNR1836" s="401"/>
      <c r="RNS1836" s="401"/>
      <c r="RNT1836" s="401"/>
      <c r="RNU1836" s="401"/>
      <c r="RNV1836" s="401"/>
      <c r="RNW1836" s="401"/>
      <c r="RNX1836" s="401"/>
      <c r="RNY1836" s="401"/>
      <c r="RNZ1836" s="401"/>
      <c r="ROA1836" s="401"/>
      <c r="ROB1836" s="401"/>
      <c r="ROC1836" s="401"/>
      <c r="ROD1836" s="401"/>
      <c r="ROE1836" s="401"/>
      <c r="ROF1836" s="401"/>
      <c r="ROG1836" s="401"/>
      <c r="ROH1836" s="401"/>
      <c r="ROI1836" s="401"/>
      <c r="ROJ1836" s="401"/>
      <c r="ROK1836" s="401"/>
      <c r="ROL1836" s="401"/>
      <c r="ROM1836" s="401"/>
      <c r="RON1836" s="401"/>
      <c r="ROO1836" s="401"/>
      <c r="ROP1836" s="401"/>
      <c r="ROQ1836" s="401"/>
      <c r="ROR1836" s="401"/>
      <c r="ROS1836" s="401"/>
      <c r="ROT1836" s="401"/>
      <c r="ROU1836" s="401"/>
      <c r="ROV1836" s="401"/>
      <c r="ROW1836" s="401"/>
      <c r="ROX1836" s="401"/>
      <c r="ROY1836" s="401"/>
      <c r="ROZ1836" s="401"/>
      <c r="RPA1836" s="401"/>
      <c r="RPB1836" s="401"/>
      <c r="RPC1836" s="401"/>
      <c r="RPD1836" s="401"/>
      <c r="RPE1836" s="401"/>
      <c r="RPF1836" s="401"/>
      <c r="RPG1836" s="401"/>
      <c r="RPH1836" s="401"/>
      <c r="RPI1836" s="401"/>
      <c r="RPJ1836" s="401"/>
      <c r="RPK1836" s="401"/>
      <c r="RPL1836" s="401"/>
      <c r="RPM1836" s="401"/>
      <c r="RPN1836" s="401"/>
      <c r="RPO1836" s="401"/>
      <c r="RPP1836" s="401"/>
      <c r="RPQ1836" s="401"/>
      <c r="RPR1836" s="401"/>
      <c r="RPS1836" s="401"/>
      <c r="RPT1836" s="401"/>
      <c r="RPU1836" s="401"/>
      <c r="RPV1836" s="401"/>
      <c r="RPW1836" s="401"/>
      <c r="RPX1836" s="401"/>
      <c r="RPY1836" s="401"/>
      <c r="RPZ1836" s="401"/>
      <c r="RQA1836" s="401"/>
      <c r="RQB1836" s="401"/>
      <c r="RQC1836" s="401"/>
      <c r="RQD1836" s="401"/>
      <c r="RQE1836" s="401"/>
      <c r="RQF1836" s="401"/>
      <c r="RQG1836" s="401"/>
      <c r="RQH1836" s="401"/>
      <c r="RQI1836" s="401"/>
      <c r="RQJ1836" s="401"/>
      <c r="RQK1836" s="401"/>
      <c r="RQL1836" s="401"/>
      <c r="RQM1836" s="401"/>
      <c r="RQN1836" s="401"/>
      <c r="RQO1836" s="401"/>
      <c r="RQP1836" s="401"/>
      <c r="RQQ1836" s="401"/>
      <c r="RQR1836" s="401"/>
      <c r="RQS1836" s="401"/>
      <c r="RQT1836" s="401"/>
      <c r="RQU1836" s="401"/>
      <c r="RQV1836" s="401"/>
      <c r="RQW1836" s="401"/>
      <c r="RQX1836" s="401"/>
      <c r="RQY1836" s="401"/>
      <c r="RQZ1836" s="401"/>
      <c r="RRA1836" s="401"/>
      <c r="RRB1836" s="401"/>
      <c r="RRC1836" s="401"/>
      <c r="RRD1836" s="401"/>
      <c r="RRE1836" s="401"/>
      <c r="RRF1836" s="401"/>
      <c r="RRG1836" s="401"/>
      <c r="RRH1836" s="401"/>
      <c r="RRI1836" s="401"/>
      <c r="RRJ1836" s="401"/>
      <c r="RRK1836" s="401"/>
      <c r="RRL1836" s="401"/>
      <c r="RRM1836" s="401"/>
      <c r="RRN1836" s="401"/>
      <c r="RRO1836" s="401"/>
      <c r="RRP1836" s="401"/>
      <c r="RRQ1836" s="401"/>
      <c r="RRR1836" s="401"/>
      <c r="RRS1836" s="401"/>
      <c r="RRT1836" s="401"/>
      <c r="RRU1836" s="401"/>
      <c r="RRV1836" s="401"/>
      <c r="RRW1836" s="401"/>
      <c r="RRX1836" s="401"/>
      <c r="RRY1836" s="401"/>
      <c r="RRZ1836" s="401"/>
      <c r="RSA1836" s="401"/>
      <c r="RSB1836" s="401"/>
      <c r="RSC1836" s="401"/>
      <c r="RSD1836" s="401"/>
      <c r="RSE1836" s="401"/>
      <c r="RSF1836" s="401"/>
      <c r="RSG1836" s="401"/>
      <c r="RSH1836" s="401"/>
      <c r="RSI1836" s="401"/>
      <c r="RSJ1836" s="401"/>
      <c r="RSK1836" s="401"/>
      <c r="RSL1836" s="401"/>
      <c r="RSM1836" s="401"/>
      <c r="RSN1836" s="401"/>
      <c r="RSO1836" s="401"/>
      <c r="RSP1836" s="401"/>
      <c r="RSQ1836" s="401"/>
      <c r="RSR1836" s="401"/>
      <c r="RSS1836" s="401"/>
      <c r="RST1836" s="401"/>
      <c r="RSU1836" s="401"/>
      <c r="RSV1836" s="401"/>
      <c r="RSW1836" s="401"/>
      <c r="RSX1836" s="401"/>
      <c r="RSY1836" s="401"/>
      <c r="RSZ1836" s="401"/>
      <c r="RTA1836" s="401"/>
      <c r="RTB1836" s="401"/>
      <c r="RTC1836" s="401"/>
      <c r="RTD1836" s="401"/>
      <c r="RTE1836" s="401"/>
      <c r="RTF1836" s="401"/>
      <c r="RTG1836" s="401"/>
      <c r="RTH1836" s="401"/>
      <c r="RTI1836" s="401"/>
      <c r="RTJ1836" s="401"/>
      <c r="RTK1836" s="401"/>
      <c r="RTL1836" s="401"/>
      <c r="RTM1836" s="401"/>
      <c r="RTN1836" s="401"/>
      <c r="RTO1836" s="401"/>
      <c r="RTP1836" s="401"/>
      <c r="RTQ1836" s="401"/>
      <c r="RTR1836" s="401"/>
      <c r="RTS1836" s="401"/>
      <c r="RTT1836" s="401"/>
      <c r="RTU1836" s="401"/>
      <c r="RTV1836" s="401"/>
      <c r="RTW1836" s="401"/>
      <c r="RTX1836" s="401"/>
      <c r="RTY1836" s="401"/>
      <c r="RTZ1836" s="401"/>
      <c r="RUA1836" s="401"/>
      <c r="RUB1836" s="401"/>
      <c r="RUC1836" s="401"/>
      <c r="RUD1836" s="401"/>
      <c r="RUE1836" s="401"/>
      <c r="RUF1836" s="401"/>
      <c r="RUG1836" s="401"/>
      <c r="RUH1836" s="401"/>
      <c r="RUI1836" s="401"/>
      <c r="RUJ1836" s="401"/>
      <c r="RUK1836" s="401"/>
      <c r="RUL1836" s="401"/>
      <c r="RUM1836" s="401"/>
      <c r="RUN1836" s="401"/>
      <c r="RUO1836" s="401"/>
      <c r="RUP1836" s="401"/>
      <c r="RUQ1836" s="401"/>
      <c r="RUR1836" s="401"/>
      <c r="RUS1836" s="401"/>
      <c r="RUT1836" s="401"/>
      <c r="RUU1836" s="401"/>
      <c r="RUV1836" s="401"/>
      <c r="RUW1836" s="401"/>
      <c r="RUX1836" s="401"/>
      <c r="RUY1836" s="401"/>
      <c r="RUZ1836" s="401"/>
      <c r="RVA1836" s="401"/>
      <c r="RVB1836" s="401"/>
      <c r="RVC1836" s="401"/>
      <c r="RVD1836" s="401"/>
      <c r="RVE1836" s="401"/>
      <c r="RVF1836" s="401"/>
      <c r="RVG1836" s="401"/>
      <c r="RVH1836" s="401"/>
      <c r="RVI1836" s="401"/>
      <c r="RVJ1836" s="401"/>
      <c r="RVK1836" s="401"/>
      <c r="RVL1836" s="401"/>
      <c r="RVM1836" s="401"/>
      <c r="RVN1836" s="401"/>
      <c r="RVO1836" s="401"/>
      <c r="RVP1836" s="401"/>
      <c r="RVQ1836" s="401"/>
      <c r="RVR1836" s="401"/>
      <c r="RVS1836" s="401"/>
      <c r="RVT1836" s="401"/>
      <c r="RVU1836" s="401"/>
      <c r="RVV1836" s="401"/>
      <c r="RVW1836" s="401"/>
      <c r="RVX1836" s="401"/>
      <c r="RVY1836" s="401"/>
      <c r="RVZ1836" s="401"/>
      <c r="RWA1836" s="401"/>
      <c r="RWB1836" s="401"/>
      <c r="RWC1836" s="401"/>
      <c r="RWD1836" s="401"/>
      <c r="RWE1836" s="401"/>
      <c r="RWF1836" s="401"/>
      <c r="RWG1836" s="401"/>
      <c r="RWH1836" s="401"/>
      <c r="RWI1836" s="401"/>
      <c r="RWJ1836" s="401"/>
      <c r="RWK1836" s="401"/>
      <c r="RWL1836" s="401"/>
      <c r="RWM1836" s="401"/>
      <c r="RWN1836" s="401"/>
      <c r="RWO1836" s="401"/>
      <c r="RWP1836" s="401"/>
      <c r="RWQ1836" s="401"/>
      <c r="RWR1836" s="401"/>
      <c r="RWS1836" s="401"/>
      <c r="RWT1836" s="401"/>
      <c r="RWU1836" s="401"/>
      <c r="RWV1836" s="401"/>
      <c r="RWW1836" s="401"/>
      <c r="RWX1836" s="401"/>
      <c r="RWY1836" s="401"/>
      <c r="RWZ1836" s="401"/>
      <c r="RXA1836" s="401"/>
      <c r="RXB1836" s="401"/>
      <c r="RXC1836" s="401"/>
      <c r="RXD1836" s="401"/>
      <c r="RXE1836" s="401"/>
      <c r="RXF1836" s="401"/>
      <c r="RXG1836" s="401"/>
      <c r="RXH1836" s="401"/>
      <c r="RXI1836" s="401"/>
      <c r="RXJ1836" s="401"/>
      <c r="RXK1836" s="401"/>
      <c r="RXL1836" s="401"/>
      <c r="RXM1836" s="401"/>
      <c r="RXN1836" s="401"/>
      <c r="RXO1836" s="401"/>
      <c r="RXP1836" s="401"/>
      <c r="RXQ1836" s="401"/>
      <c r="RXR1836" s="401"/>
      <c r="RXS1836" s="401"/>
      <c r="RXT1836" s="401"/>
      <c r="RXU1836" s="401"/>
      <c r="RXV1836" s="401"/>
      <c r="RXW1836" s="401"/>
      <c r="RXX1836" s="401"/>
      <c r="RXY1836" s="401"/>
      <c r="RXZ1836" s="401"/>
      <c r="RYA1836" s="401"/>
      <c r="RYB1836" s="401"/>
      <c r="RYC1836" s="401"/>
      <c r="RYD1836" s="401"/>
      <c r="RYE1836" s="401"/>
      <c r="RYF1836" s="401"/>
      <c r="RYG1836" s="401"/>
      <c r="RYH1836" s="401"/>
      <c r="RYI1836" s="401"/>
      <c r="RYJ1836" s="401"/>
      <c r="RYK1836" s="401"/>
      <c r="RYL1836" s="401"/>
      <c r="RYM1836" s="401"/>
      <c r="RYN1836" s="401"/>
      <c r="RYO1836" s="401"/>
      <c r="RYP1836" s="401"/>
      <c r="RYQ1836" s="401"/>
      <c r="RYR1836" s="401"/>
      <c r="RYS1836" s="401"/>
      <c r="RYT1836" s="401"/>
      <c r="RYU1836" s="401"/>
      <c r="RYV1836" s="401"/>
      <c r="RYW1836" s="401"/>
      <c r="RYX1836" s="401"/>
      <c r="RYY1836" s="401"/>
      <c r="RYZ1836" s="401"/>
      <c r="RZA1836" s="401"/>
      <c r="RZB1836" s="401"/>
      <c r="RZC1836" s="401"/>
      <c r="RZD1836" s="401"/>
      <c r="RZE1836" s="401"/>
      <c r="RZF1836" s="401"/>
      <c r="RZG1836" s="401"/>
      <c r="RZH1836" s="401"/>
      <c r="RZI1836" s="401"/>
      <c r="RZJ1836" s="401"/>
      <c r="RZK1836" s="401"/>
      <c r="RZL1836" s="401"/>
      <c r="RZM1836" s="401"/>
      <c r="RZN1836" s="401"/>
      <c r="RZO1836" s="401"/>
      <c r="RZP1836" s="401"/>
      <c r="RZQ1836" s="401"/>
      <c r="RZR1836" s="401"/>
      <c r="RZS1836" s="401"/>
      <c r="RZT1836" s="401"/>
      <c r="RZU1836" s="401"/>
      <c r="RZV1836" s="401"/>
      <c r="RZW1836" s="401"/>
      <c r="RZX1836" s="401"/>
      <c r="RZY1836" s="401"/>
      <c r="RZZ1836" s="401"/>
      <c r="SAA1836" s="401"/>
      <c r="SAB1836" s="401"/>
      <c r="SAC1836" s="401"/>
      <c r="SAD1836" s="401"/>
      <c r="SAE1836" s="401"/>
      <c r="SAF1836" s="401"/>
      <c r="SAG1836" s="401"/>
      <c r="SAH1836" s="401"/>
      <c r="SAI1836" s="401"/>
      <c r="SAJ1836" s="401"/>
      <c r="SAK1836" s="401"/>
      <c r="SAL1836" s="401"/>
      <c r="SAM1836" s="401"/>
      <c r="SAN1836" s="401"/>
      <c r="SAO1836" s="401"/>
      <c r="SAP1836" s="401"/>
      <c r="SAQ1836" s="401"/>
      <c r="SAR1836" s="401"/>
      <c r="SAS1836" s="401"/>
      <c r="SAT1836" s="401"/>
      <c r="SAU1836" s="401"/>
      <c r="SAV1836" s="401"/>
      <c r="SAW1836" s="401"/>
      <c r="SAX1836" s="401"/>
      <c r="SAY1836" s="401"/>
      <c r="SAZ1836" s="401"/>
      <c r="SBA1836" s="401"/>
      <c r="SBB1836" s="401"/>
      <c r="SBC1836" s="401"/>
      <c r="SBD1836" s="401"/>
      <c r="SBE1836" s="401"/>
      <c r="SBF1836" s="401"/>
      <c r="SBG1836" s="401"/>
      <c r="SBH1836" s="401"/>
      <c r="SBI1836" s="401"/>
      <c r="SBJ1836" s="401"/>
      <c r="SBK1836" s="401"/>
      <c r="SBL1836" s="401"/>
      <c r="SBM1836" s="401"/>
      <c r="SBN1836" s="401"/>
      <c r="SBO1836" s="401"/>
      <c r="SBP1836" s="401"/>
      <c r="SBQ1836" s="401"/>
      <c r="SBR1836" s="401"/>
      <c r="SBS1836" s="401"/>
      <c r="SBT1836" s="401"/>
      <c r="SBU1836" s="401"/>
      <c r="SBV1836" s="401"/>
      <c r="SBW1836" s="401"/>
      <c r="SBX1836" s="401"/>
      <c r="SBY1836" s="401"/>
      <c r="SBZ1836" s="401"/>
      <c r="SCA1836" s="401"/>
      <c r="SCB1836" s="401"/>
      <c r="SCC1836" s="401"/>
      <c r="SCD1836" s="401"/>
      <c r="SCE1836" s="401"/>
      <c r="SCF1836" s="401"/>
      <c r="SCG1836" s="401"/>
      <c r="SCH1836" s="401"/>
      <c r="SCI1836" s="401"/>
      <c r="SCJ1836" s="401"/>
      <c r="SCK1836" s="401"/>
      <c r="SCL1836" s="401"/>
      <c r="SCM1836" s="401"/>
      <c r="SCN1836" s="401"/>
      <c r="SCO1836" s="401"/>
      <c r="SCP1836" s="401"/>
      <c r="SCQ1836" s="401"/>
      <c r="SCR1836" s="401"/>
      <c r="SCS1836" s="401"/>
      <c r="SCT1836" s="401"/>
      <c r="SCU1836" s="401"/>
      <c r="SCV1836" s="401"/>
      <c r="SCW1836" s="401"/>
      <c r="SCX1836" s="401"/>
      <c r="SCY1836" s="401"/>
      <c r="SCZ1836" s="401"/>
      <c r="SDA1836" s="401"/>
      <c r="SDB1836" s="401"/>
      <c r="SDC1836" s="401"/>
      <c r="SDD1836" s="401"/>
      <c r="SDE1836" s="401"/>
      <c r="SDF1836" s="401"/>
      <c r="SDG1836" s="401"/>
      <c r="SDH1836" s="401"/>
      <c r="SDI1836" s="401"/>
      <c r="SDJ1836" s="401"/>
      <c r="SDK1836" s="401"/>
      <c r="SDL1836" s="401"/>
      <c r="SDM1836" s="401"/>
      <c r="SDN1836" s="401"/>
      <c r="SDO1836" s="401"/>
      <c r="SDP1836" s="401"/>
      <c r="SDQ1836" s="401"/>
      <c r="SDR1836" s="401"/>
      <c r="SDS1836" s="401"/>
      <c r="SDT1836" s="401"/>
      <c r="SDU1836" s="401"/>
      <c r="SDV1836" s="401"/>
      <c r="SDW1836" s="401"/>
      <c r="SDX1836" s="401"/>
      <c r="SDY1836" s="401"/>
      <c r="SDZ1836" s="401"/>
      <c r="SEA1836" s="401"/>
      <c r="SEB1836" s="401"/>
      <c r="SEC1836" s="401"/>
      <c r="SED1836" s="401"/>
      <c r="SEE1836" s="401"/>
      <c r="SEF1836" s="401"/>
      <c r="SEG1836" s="401"/>
      <c r="SEH1836" s="401"/>
      <c r="SEI1836" s="401"/>
      <c r="SEJ1836" s="401"/>
      <c r="SEK1836" s="401"/>
      <c r="SEL1836" s="401"/>
      <c r="SEM1836" s="401"/>
      <c r="SEN1836" s="401"/>
      <c r="SEO1836" s="401"/>
      <c r="SEP1836" s="401"/>
      <c r="SEQ1836" s="401"/>
      <c r="SER1836" s="401"/>
      <c r="SES1836" s="401"/>
      <c r="SET1836" s="401"/>
      <c r="SEU1836" s="401"/>
      <c r="SEV1836" s="401"/>
      <c r="SEW1836" s="401"/>
      <c r="SEX1836" s="401"/>
      <c r="SEY1836" s="401"/>
      <c r="SEZ1836" s="401"/>
      <c r="SFA1836" s="401"/>
      <c r="SFB1836" s="401"/>
      <c r="SFC1836" s="401"/>
      <c r="SFD1836" s="401"/>
      <c r="SFE1836" s="401"/>
      <c r="SFF1836" s="401"/>
      <c r="SFG1836" s="401"/>
      <c r="SFH1836" s="401"/>
      <c r="SFI1836" s="401"/>
      <c r="SFJ1836" s="401"/>
      <c r="SFK1836" s="401"/>
      <c r="SFL1836" s="401"/>
      <c r="SFM1836" s="401"/>
      <c r="SFN1836" s="401"/>
      <c r="SFO1836" s="401"/>
      <c r="SFP1836" s="401"/>
      <c r="SFQ1836" s="401"/>
      <c r="SFR1836" s="401"/>
      <c r="SFS1836" s="401"/>
      <c r="SFT1836" s="401"/>
      <c r="SFU1836" s="401"/>
      <c r="SFV1836" s="401"/>
      <c r="SFW1836" s="401"/>
      <c r="SFX1836" s="401"/>
      <c r="SFY1836" s="401"/>
      <c r="SFZ1836" s="401"/>
      <c r="SGA1836" s="401"/>
      <c r="SGB1836" s="401"/>
      <c r="SGC1836" s="401"/>
      <c r="SGD1836" s="401"/>
      <c r="SGE1836" s="401"/>
      <c r="SGF1836" s="401"/>
      <c r="SGG1836" s="401"/>
      <c r="SGH1836" s="401"/>
      <c r="SGI1836" s="401"/>
      <c r="SGJ1836" s="401"/>
      <c r="SGK1836" s="401"/>
      <c r="SGL1836" s="401"/>
      <c r="SGM1836" s="401"/>
      <c r="SGN1836" s="401"/>
      <c r="SGO1836" s="401"/>
      <c r="SGP1836" s="401"/>
      <c r="SGQ1836" s="401"/>
      <c r="SGR1836" s="401"/>
      <c r="SGS1836" s="401"/>
      <c r="SGT1836" s="401"/>
      <c r="SGU1836" s="401"/>
      <c r="SGV1836" s="401"/>
      <c r="SGW1836" s="401"/>
      <c r="SGX1836" s="401"/>
      <c r="SGY1836" s="401"/>
      <c r="SGZ1836" s="401"/>
      <c r="SHA1836" s="401"/>
      <c r="SHB1836" s="401"/>
      <c r="SHC1836" s="401"/>
      <c r="SHD1836" s="401"/>
      <c r="SHE1836" s="401"/>
      <c r="SHF1836" s="401"/>
      <c r="SHG1836" s="401"/>
      <c r="SHH1836" s="401"/>
      <c r="SHI1836" s="401"/>
      <c r="SHJ1836" s="401"/>
      <c r="SHK1836" s="401"/>
      <c r="SHL1836" s="401"/>
      <c r="SHM1836" s="401"/>
      <c r="SHN1836" s="401"/>
      <c r="SHO1836" s="401"/>
      <c r="SHP1836" s="401"/>
      <c r="SHQ1836" s="401"/>
      <c r="SHR1836" s="401"/>
      <c r="SHS1836" s="401"/>
      <c r="SHT1836" s="401"/>
      <c r="SHU1836" s="401"/>
      <c r="SHV1836" s="401"/>
      <c r="SHW1836" s="401"/>
      <c r="SHX1836" s="401"/>
      <c r="SHY1836" s="401"/>
      <c r="SHZ1836" s="401"/>
      <c r="SIA1836" s="401"/>
      <c r="SIB1836" s="401"/>
      <c r="SIC1836" s="401"/>
      <c r="SID1836" s="401"/>
      <c r="SIE1836" s="401"/>
      <c r="SIF1836" s="401"/>
      <c r="SIG1836" s="401"/>
      <c r="SIH1836" s="401"/>
      <c r="SII1836" s="401"/>
      <c r="SIJ1836" s="401"/>
      <c r="SIK1836" s="401"/>
      <c r="SIL1836" s="401"/>
      <c r="SIM1836" s="401"/>
      <c r="SIN1836" s="401"/>
      <c r="SIO1836" s="401"/>
      <c r="SIP1836" s="401"/>
      <c r="SIQ1836" s="401"/>
      <c r="SIR1836" s="401"/>
      <c r="SIS1836" s="401"/>
      <c r="SIT1836" s="401"/>
      <c r="SIU1836" s="401"/>
      <c r="SIV1836" s="401"/>
      <c r="SIW1836" s="401"/>
      <c r="SIX1836" s="401"/>
      <c r="SIY1836" s="401"/>
      <c r="SIZ1836" s="401"/>
      <c r="SJA1836" s="401"/>
      <c r="SJB1836" s="401"/>
      <c r="SJC1836" s="401"/>
      <c r="SJD1836" s="401"/>
      <c r="SJE1836" s="401"/>
      <c r="SJF1836" s="401"/>
      <c r="SJG1836" s="401"/>
      <c r="SJH1836" s="401"/>
      <c r="SJI1836" s="401"/>
      <c r="SJJ1836" s="401"/>
      <c r="SJK1836" s="401"/>
      <c r="SJL1836" s="401"/>
      <c r="SJM1836" s="401"/>
      <c r="SJN1836" s="401"/>
      <c r="SJO1836" s="401"/>
      <c r="SJP1836" s="401"/>
      <c r="SJQ1836" s="401"/>
      <c r="SJR1836" s="401"/>
      <c r="SJS1836" s="401"/>
      <c r="SJT1836" s="401"/>
      <c r="SJU1836" s="401"/>
      <c r="SJV1836" s="401"/>
      <c r="SJW1836" s="401"/>
      <c r="SJX1836" s="401"/>
      <c r="SJY1836" s="401"/>
      <c r="SJZ1836" s="401"/>
      <c r="SKA1836" s="401"/>
      <c r="SKB1836" s="401"/>
      <c r="SKC1836" s="401"/>
      <c r="SKD1836" s="401"/>
      <c r="SKE1836" s="401"/>
      <c r="SKF1836" s="401"/>
      <c r="SKG1836" s="401"/>
      <c r="SKH1836" s="401"/>
      <c r="SKI1836" s="401"/>
      <c r="SKJ1836" s="401"/>
      <c r="SKK1836" s="401"/>
      <c r="SKL1836" s="401"/>
      <c r="SKM1836" s="401"/>
      <c r="SKN1836" s="401"/>
      <c r="SKO1836" s="401"/>
      <c r="SKP1836" s="401"/>
      <c r="SKQ1836" s="401"/>
      <c r="SKR1836" s="401"/>
      <c r="SKS1836" s="401"/>
      <c r="SKT1836" s="401"/>
      <c r="SKU1836" s="401"/>
      <c r="SKV1836" s="401"/>
      <c r="SKW1836" s="401"/>
      <c r="SKX1836" s="401"/>
      <c r="SKY1836" s="401"/>
      <c r="SKZ1836" s="401"/>
      <c r="SLA1836" s="401"/>
      <c r="SLB1836" s="401"/>
      <c r="SLC1836" s="401"/>
      <c r="SLD1836" s="401"/>
      <c r="SLE1836" s="401"/>
      <c r="SLF1836" s="401"/>
      <c r="SLG1836" s="401"/>
      <c r="SLH1836" s="401"/>
      <c r="SLI1836" s="401"/>
      <c r="SLJ1836" s="401"/>
      <c r="SLK1836" s="401"/>
      <c r="SLL1836" s="401"/>
      <c r="SLM1836" s="401"/>
      <c r="SLN1836" s="401"/>
      <c r="SLO1836" s="401"/>
      <c r="SLP1836" s="401"/>
      <c r="SLQ1836" s="401"/>
      <c r="SLR1836" s="401"/>
      <c r="SLS1836" s="401"/>
      <c r="SLT1836" s="401"/>
      <c r="SLU1836" s="401"/>
      <c r="SLV1836" s="401"/>
      <c r="SLW1836" s="401"/>
      <c r="SLX1836" s="401"/>
      <c r="SLY1836" s="401"/>
      <c r="SLZ1836" s="401"/>
      <c r="SMA1836" s="401"/>
      <c r="SMB1836" s="401"/>
      <c r="SMC1836" s="401"/>
      <c r="SMD1836" s="401"/>
      <c r="SME1836" s="401"/>
      <c r="SMF1836" s="401"/>
      <c r="SMG1836" s="401"/>
      <c r="SMH1836" s="401"/>
      <c r="SMI1836" s="401"/>
      <c r="SMJ1836" s="401"/>
      <c r="SMK1836" s="401"/>
      <c r="SML1836" s="401"/>
      <c r="SMM1836" s="401"/>
      <c r="SMN1836" s="401"/>
      <c r="SMO1836" s="401"/>
      <c r="SMP1836" s="401"/>
      <c r="SMQ1836" s="401"/>
      <c r="SMR1836" s="401"/>
      <c r="SMS1836" s="401"/>
      <c r="SMT1836" s="401"/>
      <c r="SMU1836" s="401"/>
      <c r="SMV1836" s="401"/>
      <c r="SMW1836" s="401"/>
      <c r="SMX1836" s="401"/>
      <c r="SMY1836" s="401"/>
      <c r="SMZ1836" s="401"/>
      <c r="SNA1836" s="401"/>
      <c r="SNB1836" s="401"/>
      <c r="SNC1836" s="401"/>
      <c r="SND1836" s="401"/>
      <c r="SNE1836" s="401"/>
      <c r="SNF1836" s="401"/>
      <c r="SNG1836" s="401"/>
      <c r="SNH1836" s="401"/>
      <c r="SNI1836" s="401"/>
      <c r="SNJ1836" s="401"/>
      <c r="SNK1836" s="401"/>
      <c r="SNL1836" s="401"/>
      <c r="SNM1836" s="401"/>
      <c r="SNN1836" s="401"/>
      <c r="SNO1836" s="401"/>
      <c r="SNP1836" s="401"/>
      <c r="SNQ1836" s="401"/>
      <c r="SNR1836" s="401"/>
      <c r="SNS1836" s="401"/>
      <c r="SNT1836" s="401"/>
      <c r="SNU1836" s="401"/>
      <c r="SNV1836" s="401"/>
      <c r="SNW1836" s="401"/>
      <c r="SNX1836" s="401"/>
      <c r="SNY1836" s="401"/>
      <c r="SNZ1836" s="401"/>
      <c r="SOA1836" s="401"/>
      <c r="SOB1836" s="401"/>
      <c r="SOC1836" s="401"/>
      <c r="SOD1836" s="401"/>
      <c r="SOE1836" s="401"/>
      <c r="SOF1836" s="401"/>
      <c r="SOG1836" s="401"/>
      <c r="SOH1836" s="401"/>
      <c r="SOI1836" s="401"/>
      <c r="SOJ1836" s="401"/>
      <c r="SOK1836" s="401"/>
      <c r="SOL1836" s="401"/>
      <c r="SOM1836" s="401"/>
      <c r="SON1836" s="401"/>
      <c r="SOO1836" s="401"/>
      <c r="SOP1836" s="401"/>
      <c r="SOQ1836" s="401"/>
      <c r="SOR1836" s="401"/>
      <c r="SOS1836" s="401"/>
      <c r="SOT1836" s="401"/>
      <c r="SOU1836" s="401"/>
      <c r="SOV1836" s="401"/>
      <c r="SOW1836" s="401"/>
      <c r="SOX1836" s="401"/>
      <c r="SOY1836" s="401"/>
      <c r="SOZ1836" s="401"/>
      <c r="SPA1836" s="401"/>
      <c r="SPB1836" s="401"/>
      <c r="SPC1836" s="401"/>
      <c r="SPD1836" s="401"/>
      <c r="SPE1836" s="401"/>
      <c r="SPF1836" s="401"/>
      <c r="SPG1836" s="401"/>
      <c r="SPH1836" s="401"/>
      <c r="SPI1836" s="401"/>
      <c r="SPJ1836" s="401"/>
      <c r="SPK1836" s="401"/>
      <c r="SPL1836" s="401"/>
      <c r="SPM1836" s="401"/>
      <c r="SPN1836" s="401"/>
      <c r="SPO1836" s="401"/>
      <c r="SPP1836" s="401"/>
      <c r="SPQ1836" s="401"/>
      <c r="SPR1836" s="401"/>
      <c r="SPS1836" s="401"/>
      <c r="SPT1836" s="401"/>
      <c r="SPU1836" s="401"/>
      <c r="SPV1836" s="401"/>
      <c r="SPW1836" s="401"/>
      <c r="SPX1836" s="401"/>
      <c r="SPY1836" s="401"/>
      <c r="SPZ1836" s="401"/>
      <c r="SQA1836" s="401"/>
      <c r="SQB1836" s="401"/>
      <c r="SQC1836" s="401"/>
      <c r="SQD1836" s="401"/>
      <c r="SQE1836" s="401"/>
      <c r="SQF1836" s="401"/>
      <c r="SQG1836" s="401"/>
      <c r="SQH1836" s="401"/>
      <c r="SQI1836" s="401"/>
      <c r="SQJ1836" s="401"/>
      <c r="SQK1836" s="401"/>
      <c r="SQL1836" s="401"/>
      <c r="SQM1836" s="401"/>
      <c r="SQN1836" s="401"/>
      <c r="SQO1836" s="401"/>
      <c r="SQP1836" s="401"/>
      <c r="SQQ1836" s="401"/>
      <c r="SQR1836" s="401"/>
      <c r="SQS1836" s="401"/>
      <c r="SQT1836" s="401"/>
      <c r="SQU1836" s="401"/>
      <c r="SQV1836" s="401"/>
      <c r="SQW1836" s="401"/>
      <c r="SQX1836" s="401"/>
      <c r="SQY1836" s="401"/>
      <c r="SQZ1836" s="401"/>
      <c r="SRA1836" s="401"/>
      <c r="SRB1836" s="401"/>
      <c r="SRC1836" s="401"/>
      <c r="SRD1836" s="401"/>
      <c r="SRE1836" s="401"/>
      <c r="SRF1836" s="401"/>
      <c r="SRG1836" s="401"/>
      <c r="SRH1836" s="401"/>
      <c r="SRI1836" s="401"/>
      <c r="SRJ1836" s="401"/>
      <c r="SRK1836" s="401"/>
      <c r="SRL1836" s="401"/>
      <c r="SRM1836" s="401"/>
      <c r="SRN1836" s="401"/>
      <c r="SRO1836" s="401"/>
      <c r="SRP1836" s="401"/>
      <c r="SRQ1836" s="401"/>
      <c r="SRR1836" s="401"/>
      <c r="SRS1836" s="401"/>
      <c r="SRT1836" s="401"/>
      <c r="SRU1836" s="401"/>
      <c r="SRV1836" s="401"/>
      <c r="SRW1836" s="401"/>
      <c r="SRX1836" s="401"/>
      <c r="SRY1836" s="401"/>
      <c r="SRZ1836" s="401"/>
      <c r="SSA1836" s="401"/>
      <c r="SSB1836" s="401"/>
      <c r="SSC1836" s="401"/>
      <c r="SSD1836" s="401"/>
      <c r="SSE1836" s="401"/>
      <c r="SSF1836" s="401"/>
      <c r="SSG1836" s="401"/>
      <c r="SSH1836" s="401"/>
      <c r="SSI1836" s="401"/>
      <c r="SSJ1836" s="401"/>
      <c r="SSK1836" s="401"/>
      <c r="SSL1836" s="401"/>
      <c r="SSM1836" s="401"/>
      <c r="SSN1836" s="401"/>
      <c r="SSO1836" s="401"/>
      <c r="SSP1836" s="401"/>
      <c r="SSQ1836" s="401"/>
      <c r="SSR1836" s="401"/>
      <c r="SSS1836" s="401"/>
      <c r="SST1836" s="401"/>
      <c r="SSU1836" s="401"/>
      <c r="SSV1836" s="401"/>
      <c r="SSW1836" s="401"/>
      <c r="SSX1836" s="401"/>
      <c r="SSY1836" s="401"/>
      <c r="SSZ1836" s="401"/>
      <c r="STA1836" s="401"/>
      <c r="STB1836" s="401"/>
      <c r="STC1836" s="401"/>
      <c r="STD1836" s="401"/>
      <c r="STE1836" s="401"/>
      <c r="STF1836" s="401"/>
      <c r="STG1836" s="401"/>
      <c r="STH1836" s="401"/>
      <c r="STI1836" s="401"/>
      <c r="STJ1836" s="401"/>
      <c r="STK1836" s="401"/>
      <c r="STL1836" s="401"/>
      <c r="STM1836" s="401"/>
      <c r="STN1836" s="401"/>
      <c r="STO1836" s="401"/>
      <c r="STP1836" s="401"/>
      <c r="STQ1836" s="401"/>
      <c r="STR1836" s="401"/>
      <c r="STS1836" s="401"/>
      <c r="STT1836" s="401"/>
      <c r="STU1836" s="401"/>
      <c r="STV1836" s="401"/>
      <c r="STW1836" s="401"/>
      <c r="STX1836" s="401"/>
      <c r="STY1836" s="401"/>
      <c r="STZ1836" s="401"/>
      <c r="SUA1836" s="401"/>
      <c r="SUB1836" s="401"/>
      <c r="SUC1836" s="401"/>
      <c r="SUD1836" s="401"/>
      <c r="SUE1836" s="401"/>
      <c r="SUF1836" s="401"/>
      <c r="SUG1836" s="401"/>
      <c r="SUH1836" s="401"/>
      <c r="SUI1836" s="401"/>
      <c r="SUJ1836" s="401"/>
      <c r="SUK1836" s="401"/>
      <c r="SUL1836" s="401"/>
      <c r="SUM1836" s="401"/>
      <c r="SUN1836" s="401"/>
      <c r="SUO1836" s="401"/>
      <c r="SUP1836" s="401"/>
      <c r="SUQ1836" s="401"/>
      <c r="SUR1836" s="401"/>
      <c r="SUS1836" s="401"/>
      <c r="SUT1836" s="401"/>
      <c r="SUU1836" s="401"/>
      <c r="SUV1836" s="401"/>
      <c r="SUW1836" s="401"/>
      <c r="SUX1836" s="401"/>
      <c r="SUY1836" s="401"/>
      <c r="SUZ1836" s="401"/>
      <c r="SVA1836" s="401"/>
      <c r="SVB1836" s="401"/>
      <c r="SVC1836" s="401"/>
      <c r="SVD1836" s="401"/>
      <c r="SVE1836" s="401"/>
      <c r="SVF1836" s="401"/>
      <c r="SVG1836" s="401"/>
      <c r="SVH1836" s="401"/>
      <c r="SVI1836" s="401"/>
      <c r="SVJ1836" s="401"/>
      <c r="SVK1836" s="401"/>
      <c r="SVL1836" s="401"/>
      <c r="SVM1836" s="401"/>
      <c r="SVN1836" s="401"/>
      <c r="SVO1836" s="401"/>
      <c r="SVP1836" s="401"/>
      <c r="SVQ1836" s="401"/>
      <c r="SVR1836" s="401"/>
      <c r="SVS1836" s="401"/>
      <c r="SVT1836" s="401"/>
      <c r="SVU1836" s="401"/>
      <c r="SVV1836" s="401"/>
      <c r="SVW1836" s="401"/>
      <c r="SVX1836" s="401"/>
      <c r="SVY1836" s="401"/>
      <c r="SVZ1836" s="401"/>
      <c r="SWA1836" s="401"/>
      <c r="SWB1836" s="401"/>
      <c r="SWC1836" s="401"/>
      <c r="SWD1836" s="401"/>
      <c r="SWE1836" s="401"/>
      <c r="SWF1836" s="401"/>
      <c r="SWG1836" s="401"/>
      <c r="SWH1836" s="401"/>
      <c r="SWI1836" s="401"/>
      <c r="SWJ1836" s="401"/>
      <c r="SWK1836" s="401"/>
      <c r="SWL1836" s="401"/>
      <c r="SWM1836" s="401"/>
      <c r="SWN1836" s="401"/>
      <c r="SWO1836" s="401"/>
      <c r="SWP1836" s="401"/>
      <c r="SWQ1836" s="401"/>
      <c r="SWR1836" s="401"/>
      <c r="SWS1836" s="401"/>
      <c r="SWT1836" s="401"/>
      <c r="SWU1836" s="401"/>
      <c r="SWV1836" s="401"/>
      <c r="SWW1836" s="401"/>
      <c r="SWX1836" s="401"/>
      <c r="SWY1836" s="401"/>
      <c r="SWZ1836" s="401"/>
      <c r="SXA1836" s="401"/>
      <c r="SXB1836" s="401"/>
      <c r="SXC1836" s="401"/>
      <c r="SXD1836" s="401"/>
      <c r="SXE1836" s="401"/>
      <c r="SXF1836" s="401"/>
      <c r="SXG1836" s="401"/>
      <c r="SXH1836" s="401"/>
      <c r="SXI1836" s="401"/>
      <c r="SXJ1836" s="401"/>
      <c r="SXK1836" s="401"/>
      <c r="SXL1836" s="401"/>
      <c r="SXM1836" s="401"/>
      <c r="SXN1836" s="401"/>
      <c r="SXO1836" s="401"/>
      <c r="SXP1836" s="401"/>
      <c r="SXQ1836" s="401"/>
      <c r="SXR1836" s="401"/>
      <c r="SXS1836" s="401"/>
      <c r="SXT1836" s="401"/>
      <c r="SXU1836" s="401"/>
      <c r="SXV1836" s="401"/>
      <c r="SXW1836" s="401"/>
      <c r="SXX1836" s="401"/>
      <c r="SXY1836" s="401"/>
      <c r="SXZ1836" s="401"/>
      <c r="SYA1836" s="401"/>
      <c r="SYB1836" s="401"/>
      <c r="SYC1836" s="401"/>
      <c r="SYD1836" s="401"/>
      <c r="SYE1836" s="401"/>
      <c r="SYF1836" s="401"/>
      <c r="SYG1836" s="401"/>
      <c r="SYH1836" s="401"/>
      <c r="SYI1836" s="401"/>
      <c r="SYJ1836" s="401"/>
      <c r="SYK1836" s="401"/>
      <c r="SYL1836" s="401"/>
      <c r="SYM1836" s="401"/>
      <c r="SYN1836" s="401"/>
      <c r="SYO1836" s="401"/>
      <c r="SYP1836" s="401"/>
      <c r="SYQ1836" s="401"/>
      <c r="SYR1836" s="401"/>
      <c r="SYS1836" s="401"/>
      <c r="SYT1836" s="401"/>
      <c r="SYU1836" s="401"/>
      <c r="SYV1836" s="401"/>
      <c r="SYW1836" s="401"/>
      <c r="SYX1836" s="401"/>
      <c r="SYY1836" s="401"/>
      <c r="SYZ1836" s="401"/>
      <c r="SZA1836" s="401"/>
      <c r="SZB1836" s="401"/>
      <c r="SZC1836" s="401"/>
      <c r="SZD1836" s="401"/>
      <c r="SZE1836" s="401"/>
      <c r="SZF1836" s="401"/>
      <c r="SZG1836" s="401"/>
      <c r="SZH1836" s="401"/>
      <c r="SZI1836" s="401"/>
      <c r="SZJ1836" s="401"/>
      <c r="SZK1836" s="401"/>
      <c r="SZL1836" s="401"/>
      <c r="SZM1836" s="401"/>
      <c r="SZN1836" s="401"/>
      <c r="SZO1836" s="401"/>
      <c r="SZP1836" s="401"/>
      <c r="SZQ1836" s="401"/>
      <c r="SZR1836" s="401"/>
      <c r="SZS1836" s="401"/>
      <c r="SZT1836" s="401"/>
      <c r="SZU1836" s="401"/>
      <c r="SZV1836" s="401"/>
      <c r="SZW1836" s="401"/>
      <c r="SZX1836" s="401"/>
      <c r="SZY1836" s="401"/>
      <c r="SZZ1836" s="401"/>
      <c r="TAA1836" s="401"/>
      <c r="TAB1836" s="401"/>
      <c r="TAC1836" s="401"/>
      <c r="TAD1836" s="401"/>
      <c r="TAE1836" s="401"/>
      <c r="TAF1836" s="401"/>
      <c r="TAG1836" s="401"/>
      <c r="TAH1836" s="401"/>
      <c r="TAI1836" s="401"/>
      <c r="TAJ1836" s="401"/>
      <c r="TAK1836" s="401"/>
      <c r="TAL1836" s="401"/>
      <c r="TAM1836" s="401"/>
      <c r="TAN1836" s="401"/>
      <c r="TAO1836" s="401"/>
      <c r="TAP1836" s="401"/>
      <c r="TAQ1836" s="401"/>
      <c r="TAR1836" s="401"/>
      <c r="TAS1836" s="401"/>
      <c r="TAT1836" s="401"/>
      <c r="TAU1836" s="401"/>
      <c r="TAV1836" s="401"/>
      <c r="TAW1836" s="401"/>
      <c r="TAX1836" s="401"/>
      <c r="TAY1836" s="401"/>
      <c r="TAZ1836" s="401"/>
      <c r="TBA1836" s="401"/>
      <c r="TBB1836" s="401"/>
      <c r="TBC1836" s="401"/>
      <c r="TBD1836" s="401"/>
      <c r="TBE1836" s="401"/>
      <c r="TBF1836" s="401"/>
      <c r="TBG1836" s="401"/>
      <c r="TBH1836" s="401"/>
      <c r="TBI1836" s="401"/>
      <c r="TBJ1836" s="401"/>
      <c r="TBK1836" s="401"/>
      <c r="TBL1836" s="401"/>
      <c r="TBM1836" s="401"/>
      <c r="TBN1836" s="401"/>
      <c r="TBO1836" s="401"/>
      <c r="TBP1836" s="401"/>
      <c r="TBQ1836" s="401"/>
      <c r="TBR1836" s="401"/>
      <c r="TBS1836" s="401"/>
      <c r="TBT1836" s="401"/>
      <c r="TBU1836" s="401"/>
      <c r="TBV1836" s="401"/>
      <c r="TBW1836" s="401"/>
      <c r="TBX1836" s="401"/>
      <c r="TBY1836" s="401"/>
      <c r="TBZ1836" s="401"/>
      <c r="TCA1836" s="401"/>
      <c r="TCB1836" s="401"/>
      <c r="TCC1836" s="401"/>
      <c r="TCD1836" s="401"/>
      <c r="TCE1836" s="401"/>
      <c r="TCF1836" s="401"/>
      <c r="TCG1836" s="401"/>
      <c r="TCH1836" s="401"/>
      <c r="TCI1836" s="401"/>
      <c r="TCJ1836" s="401"/>
      <c r="TCK1836" s="401"/>
      <c r="TCL1836" s="401"/>
      <c r="TCM1836" s="401"/>
      <c r="TCN1836" s="401"/>
      <c r="TCO1836" s="401"/>
      <c r="TCP1836" s="401"/>
      <c r="TCQ1836" s="401"/>
      <c r="TCR1836" s="401"/>
      <c r="TCS1836" s="401"/>
      <c r="TCT1836" s="401"/>
      <c r="TCU1836" s="401"/>
      <c r="TCV1836" s="401"/>
      <c r="TCW1836" s="401"/>
      <c r="TCX1836" s="401"/>
      <c r="TCY1836" s="401"/>
      <c r="TCZ1836" s="401"/>
      <c r="TDA1836" s="401"/>
      <c r="TDB1836" s="401"/>
      <c r="TDC1836" s="401"/>
      <c r="TDD1836" s="401"/>
      <c r="TDE1836" s="401"/>
      <c r="TDF1836" s="401"/>
      <c r="TDG1836" s="401"/>
      <c r="TDH1836" s="401"/>
      <c r="TDI1836" s="401"/>
      <c r="TDJ1836" s="401"/>
      <c r="TDK1836" s="401"/>
      <c r="TDL1836" s="401"/>
      <c r="TDM1836" s="401"/>
      <c r="TDN1836" s="401"/>
      <c r="TDO1836" s="401"/>
      <c r="TDP1836" s="401"/>
      <c r="TDQ1836" s="401"/>
      <c r="TDR1836" s="401"/>
      <c r="TDS1836" s="401"/>
      <c r="TDT1836" s="401"/>
      <c r="TDU1836" s="401"/>
      <c r="TDV1836" s="401"/>
      <c r="TDW1836" s="401"/>
      <c r="TDX1836" s="401"/>
      <c r="TDY1836" s="401"/>
      <c r="TDZ1836" s="401"/>
      <c r="TEA1836" s="401"/>
      <c r="TEB1836" s="401"/>
      <c r="TEC1836" s="401"/>
      <c r="TED1836" s="401"/>
      <c r="TEE1836" s="401"/>
      <c r="TEF1836" s="401"/>
      <c r="TEG1836" s="401"/>
      <c r="TEH1836" s="401"/>
      <c r="TEI1836" s="401"/>
      <c r="TEJ1836" s="401"/>
      <c r="TEK1836" s="401"/>
      <c r="TEL1836" s="401"/>
      <c r="TEM1836" s="401"/>
      <c r="TEN1836" s="401"/>
      <c r="TEO1836" s="401"/>
      <c r="TEP1836" s="401"/>
      <c r="TEQ1836" s="401"/>
      <c r="TER1836" s="401"/>
      <c r="TES1836" s="401"/>
      <c r="TET1836" s="401"/>
      <c r="TEU1836" s="401"/>
      <c r="TEV1836" s="401"/>
      <c r="TEW1836" s="401"/>
      <c r="TEX1836" s="401"/>
      <c r="TEY1836" s="401"/>
      <c r="TEZ1836" s="401"/>
      <c r="TFA1836" s="401"/>
      <c r="TFB1836" s="401"/>
      <c r="TFC1836" s="401"/>
      <c r="TFD1836" s="401"/>
      <c r="TFE1836" s="401"/>
      <c r="TFF1836" s="401"/>
      <c r="TFG1836" s="401"/>
      <c r="TFH1836" s="401"/>
      <c r="TFI1836" s="401"/>
      <c r="TFJ1836" s="401"/>
      <c r="TFK1836" s="401"/>
      <c r="TFL1836" s="401"/>
      <c r="TFM1836" s="401"/>
      <c r="TFN1836" s="401"/>
      <c r="TFO1836" s="401"/>
      <c r="TFP1836" s="401"/>
      <c r="TFQ1836" s="401"/>
      <c r="TFR1836" s="401"/>
      <c r="TFS1836" s="401"/>
      <c r="TFT1836" s="401"/>
      <c r="TFU1836" s="401"/>
      <c r="TFV1836" s="401"/>
      <c r="TFW1836" s="401"/>
      <c r="TFX1836" s="401"/>
      <c r="TFY1836" s="401"/>
      <c r="TFZ1836" s="401"/>
      <c r="TGA1836" s="401"/>
      <c r="TGB1836" s="401"/>
      <c r="TGC1836" s="401"/>
      <c r="TGD1836" s="401"/>
      <c r="TGE1836" s="401"/>
      <c r="TGF1836" s="401"/>
      <c r="TGG1836" s="401"/>
      <c r="TGH1836" s="401"/>
      <c r="TGI1836" s="401"/>
      <c r="TGJ1836" s="401"/>
      <c r="TGK1836" s="401"/>
      <c r="TGL1836" s="401"/>
      <c r="TGM1836" s="401"/>
      <c r="TGN1836" s="401"/>
      <c r="TGO1836" s="401"/>
      <c r="TGP1836" s="401"/>
      <c r="TGQ1836" s="401"/>
      <c r="TGR1836" s="401"/>
      <c r="TGS1836" s="401"/>
      <c r="TGT1836" s="401"/>
      <c r="TGU1836" s="401"/>
      <c r="TGV1836" s="401"/>
      <c r="TGW1836" s="401"/>
      <c r="TGX1836" s="401"/>
      <c r="TGY1836" s="401"/>
      <c r="TGZ1836" s="401"/>
      <c r="THA1836" s="401"/>
      <c r="THB1836" s="401"/>
      <c r="THC1836" s="401"/>
      <c r="THD1836" s="401"/>
      <c r="THE1836" s="401"/>
      <c r="THF1836" s="401"/>
      <c r="THG1836" s="401"/>
      <c r="THH1836" s="401"/>
      <c r="THI1836" s="401"/>
      <c r="THJ1836" s="401"/>
      <c r="THK1836" s="401"/>
      <c r="THL1836" s="401"/>
      <c r="THM1836" s="401"/>
      <c r="THN1836" s="401"/>
      <c r="THO1836" s="401"/>
      <c r="THP1836" s="401"/>
      <c r="THQ1836" s="401"/>
      <c r="THR1836" s="401"/>
      <c r="THS1836" s="401"/>
      <c r="THT1836" s="401"/>
      <c r="THU1836" s="401"/>
      <c r="THV1836" s="401"/>
      <c r="THW1836" s="401"/>
      <c r="THX1836" s="401"/>
      <c r="THY1836" s="401"/>
      <c r="THZ1836" s="401"/>
      <c r="TIA1836" s="401"/>
      <c r="TIB1836" s="401"/>
      <c r="TIC1836" s="401"/>
      <c r="TID1836" s="401"/>
      <c r="TIE1836" s="401"/>
      <c r="TIF1836" s="401"/>
      <c r="TIG1836" s="401"/>
      <c r="TIH1836" s="401"/>
      <c r="TII1836" s="401"/>
      <c r="TIJ1836" s="401"/>
      <c r="TIK1836" s="401"/>
      <c r="TIL1836" s="401"/>
      <c r="TIM1836" s="401"/>
      <c r="TIN1836" s="401"/>
      <c r="TIO1836" s="401"/>
      <c r="TIP1836" s="401"/>
      <c r="TIQ1836" s="401"/>
      <c r="TIR1836" s="401"/>
      <c r="TIS1836" s="401"/>
      <c r="TIT1836" s="401"/>
      <c r="TIU1836" s="401"/>
      <c r="TIV1836" s="401"/>
      <c r="TIW1836" s="401"/>
      <c r="TIX1836" s="401"/>
      <c r="TIY1836" s="401"/>
      <c r="TIZ1836" s="401"/>
      <c r="TJA1836" s="401"/>
      <c r="TJB1836" s="401"/>
      <c r="TJC1836" s="401"/>
      <c r="TJD1836" s="401"/>
      <c r="TJE1836" s="401"/>
      <c r="TJF1836" s="401"/>
      <c r="TJG1836" s="401"/>
      <c r="TJH1836" s="401"/>
      <c r="TJI1836" s="401"/>
      <c r="TJJ1836" s="401"/>
      <c r="TJK1836" s="401"/>
      <c r="TJL1836" s="401"/>
      <c r="TJM1836" s="401"/>
      <c r="TJN1836" s="401"/>
      <c r="TJO1836" s="401"/>
      <c r="TJP1836" s="401"/>
      <c r="TJQ1836" s="401"/>
      <c r="TJR1836" s="401"/>
      <c r="TJS1836" s="401"/>
      <c r="TJT1836" s="401"/>
      <c r="TJU1836" s="401"/>
      <c r="TJV1836" s="401"/>
      <c r="TJW1836" s="401"/>
      <c r="TJX1836" s="401"/>
      <c r="TJY1836" s="401"/>
      <c r="TJZ1836" s="401"/>
      <c r="TKA1836" s="401"/>
      <c r="TKB1836" s="401"/>
      <c r="TKC1836" s="401"/>
      <c r="TKD1836" s="401"/>
      <c r="TKE1836" s="401"/>
      <c r="TKF1836" s="401"/>
      <c r="TKG1836" s="401"/>
      <c r="TKH1836" s="401"/>
      <c r="TKI1836" s="401"/>
      <c r="TKJ1836" s="401"/>
      <c r="TKK1836" s="401"/>
      <c r="TKL1836" s="401"/>
      <c r="TKM1836" s="401"/>
      <c r="TKN1836" s="401"/>
      <c r="TKO1836" s="401"/>
      <c r="TKP1836" s="401"/>
      <c r="TKQ1836" s="401"/>
      <c r="TKR1836" s="401"/>
      <c r="TKS1836" s="401"/>
      <c r="TKT1836" s="401"/>
      <c r="TKU1836" s="401"/>
      <c r="TKV1836" s="401"/>
      <c r="TKW1836" s="401"/>
      <c r="TKX1836" s="401"/>
      <c r="TKY1836" s="401"/>
      <c r="TKZ1836" s="401"/>
      <c r="TLA1836" s="401"/>
      <c r="TLB1836" s="401"/>
      <c r="TLC1836" s="401"/>
      <c r="TLD1836" s="401"/>
      <c r="TLE1836" s="401"/>
      <c r="TLF1836" s="401"/>
      <c r="TLG1836" s="401"/>
      <c r="TLH1836" s="401"/>
      <c r="TLI1836" s="401"/>
      <c r="TLJ1836" s="401"/>
      <c r="TLK1836" s="401"/>
      <c r="TLL1836" s="401"/>
      <c r="TLM1836" s="401"/>
      <c r="TLN1836" s="401"/>
      <c r="TLO1836" s="401"/>
      <c r="TLP1836" s="401"/>
      <c r="TLQ1836" s="401"/>
      <c r="TLR1836" s="401"/>
      <c r="TLS1836" s="401"/>
      <c r="TLT1836" s="401"/>
      <c r="TLU1836" s="401"/>
      <c r="TLV1836" s="401"/>
      <c r="TLW1836" s="401"/>
      <c r="TLX1836" s="401"/>
      <c r="TLY1836" s="401"/>
      <c r="TLZ1836" s="401"/>
      <c r="TMA1836" s="401"/>
      <c r="TMB1836" s="401"/>
      <c r="TMC1836" s="401"/>
      <c r="TMD1836" s="401"/>
      <c r="TME1836" s="401"/>
      <c r="TMF1836" s="401"/>
      <c r="TMG1836" s="401"/>
      <c r="TMH1836" s="401"/>
      <c r="TMI1836" s="401"/>
      <c r="TMJ1836" s="401"/>
      <c r="TMK1836" s="401"/>
      <c r="TML1836" s="401"/>
      <c r="TMM1836" s="401"/>
      <c r="TMN1836" s="401"/>
      <c r="TMO1836" s="401"/>
      <c r="TMP1836" s="401"/>
      <c r="TMQ1836" s="401"/>
      <c r="TMR1836" s="401"/>
      <c r="TMS1836" s="401"/>
      <c r="TMT1836" s="401"/>
      <c r="TMU1836" s="401"/>
      <c r="TMV1836" s="401"/>
      <c r="TMW1836" s="401"/>
      <c r="TMX1836" s="401"/>
      <c r="TMY1836" s="401"/>
      <c r="TMZ1836" s="401"/>
      <c r="TNA1836" s="401"/>
      <c r="TNB1836" s="401"/>
      <c r="TNC1836" s="401"/>
      <c r="TND1836" s="401"/>
      <c r="TNE1836" s="401"/>
      <c r="TNF1836" s="401"/>
      <c r="TNG1836" s="401"/>
      <c r="TNH1836" s="401"/>
      <c r="TNI1836" s="401"/>
      <c r="TNJ1836" s="401"/>
      <c r="TNK1836" s="401"/>
      <c r="TNL1836" s="401"/>
      <c r="TNM1836" s="401"/>
      <c r="TNN1836" s="401"/>
      <c r="TNO1836" s="401"/>
      <c r="TNP1836" s="401"/>
      <c r="TNQ1836" s="401"/>
      <c r="TNR1836" s="401"/>
      <c r="TNS1836" s="401"/>
      <c r="TNT1836" s="401"/>
      <c r="TNU1836" s="401"/>
      <c r="TNV1836" s="401"/>
      <c r="TNW1836" s="401"/>
      <c r="TNX1836" s="401"/>
      <c r="TNY1836" s="401"/>
      <c r="TNZ1836" s="401"/>
      <c r="TOA1836" s="401"/>
      <c r="TOB1836" s="401"/>
      <c r="TOC1836" s="401"/>
      <c r="TOD1836" s="401"/>
      <c r="TOE1836" s="401"/>
      <c r="TOF1836" s="401"/>
      <c r="TOG1836" s="401"/>
      <c r="TOH1836" s="401"/>
      <c r="TOI1836" s="401"/>
      <c r="TOJ1836" s="401"/>
      <c r="TOK1836" s="401"/>
      <c r="TOL1836" s="401"/>
      <c r="TOM1836" s="401"/>
      <c r="TON1836" s="401"/>
      <c r="TOO1836" s="401"/>
      <c r="TOP1836" s="401"/>
      <c r="TOQ1836" s="401"/>
      <c r="TOR1836" s="401"/>
      <c r="TOS1836" s="401"/>
      <c r="TOT1836" s="401"/>
      <c r="TOU1836" s="401"/>
      <c r="TOV1836" s="401"/>
      <c r="TOW1836" s="401"/>
      <c r="TOX1836" s="401"/>
      <c r="TOY1836" s="401"/>
      <c r="TOZ1836" s="401"/>
      <c r="TPA1836" s="401"/>
      <c r="TPB1836" s="401"/>
      <c r="TPC1836" s="401"/>
      <c r="TPD1836" s="401"/>
      <c r="TPE1836" s="401"/>
      <c r="TPF1836" s="401"/>
      <c r="TPG1836" s="401"/>
      <c r="TPH1836" s="401"/>
      <c r="TPI1836" s="401"/>
      <c r="TPJ1836" s="401"/>
      <c r="TPK1836" s="401"/>
      <c r="TPL1836" s="401"/>
      <c r="TPM1836" s="401"/>
      <c r="TPN1836" s="401"/>
      <c r="TPO1836" s="401"/>
      <c r="TPP1836" s="401"/>
      <c r="TPQ1836" s="401"/>
      <c r="TPR1836" s="401"/>
      <c r="TPS1836" s="401"/>
      <c r="TPT1836" s="401"/>
      <c r="TPU1836" s="401"/>
      <c r="TPV1836" s="401"/>
      <c r="TPW1836" s="401"/>
      <c r="TPX1836" s="401"/>
      <c r="TPY1836" s="401"/>
      <c r="TPZ1836" s="401"/>
      <c r="TQA1836" s="401"/>
      <c r="TQB1836" s="401"/>
      <c r="TQC1836" s="401"/>
      <c r="TQD1836" s="401"/>
      <c r="TQE1836" s="401"/>
      <c r="TQF1836" s="401"/>
      <c r="TQG1836" s="401"/>
      <c r="TQH1836" s="401"/>
      <c r="TQI1836" s="401"/>
      <c r="TQJ1836" s="401"/>
      <c r="TQK1836" s="401"/>
      <c r="TQL1836" s="401"/>
      <c r="TQM1836" s="401"/>
      <c r="TQN1836" s="401"/>
      <c r="TQO1836" s="401"/>
      <c r="TQP1836" s="401"/>
      <c r="TQQ1836" s="401"/>
      <c r="TQR1836" s="401"/>
      <c r="TQS1836" s="401"/>
      <c r="TQT1836" s="401"/>
      <c r="TQU1836" s="401"/>
      <c r="TQV1836" s="401"/>
      <c r="TQW1836" s="401"/>
      <c r="TQX1836" s="401"/>
      <c r="TQY1836" s="401"/>
      <c r="TQZ1836" s="401"/>
      <c r="TRA1836" s="401"/>
      <c r="TRB1836" s="401"/>
      <c r="TRC1836" s="401"/>
      <c r="TRD1836" s="401"/>
      <c r="TRE1836" s="401"/>
      <c r="TRF1836" s="401"/>
      <c r="TRG1836" s="401"/>
      <c r="TRH1836" s="401"/>
      <c r="TRI1836" s="401"/>
      <c r="TRJ1836" s="401"/>
      <c r="TRK1836" s="401"/>
      <c r="TRL1836" s="401"/>
      <c r="TRM1836" s="401"/>
      <c r="TRN1836" s="401"/>
      <c r="TRO1836" s="401"/>
      <c r="TRP1836" s="401"/>
      <c r="TRQ1836" s="401"/>
      <c r="TRR1836" s="401"/>
      <c r="TRS1836" s="401"/>
      <c r="TRT1836" s="401"/>
      <c r="TRU1836" s="401"/>
      <c r="TRV1836" s="401"/>
      <c r="TRW1836" s="401"/>
      <c r="TRX1836" s="401"/>
      <c r="TRY1836" s="401"/>
      <c r="TRZ1836" s="401"/>
      <c r="TSA1836" s="401"/>
      <c r="TSB1836" s="401"/>
      <c r="TSC1836" s="401"/>
      <c r="TSD1836" s="401"/>
      <c r="TSE1836" s="401"/>
      <c r="TSF1836" s="401"/>
      <c r="TSG1836" s="401"/>
      <c r="TSH1836" s="401"/>
      <c r="TSI1836" s="401"/>
      <c r="TSJ1836" s="401"/>
      <c r="TSK1836" s="401"/>
      <c r="TSL1836" s="401"/>
      <c r="TSM1836" s="401"/>
      <c r="TSN1836" s="401"/>
      <c r="TSO1836" s="401"/>
      <c r="TSP1836" s="401"/>
      <c r="TSQ1836" s="401"/>
      <c r="TSR1836" s="401"/>
      <c r="TSS1836" s="401"/>
      <c r="TST1836" s="401"/>
      <c r="TSU1836" s="401"/>
      <c r="TSV1836" s="401"/>
      <c r="TSW1836" s="401"/>
      <c r="TSX1836" s="401"/>
      <c r="TSY1836" s="401"/>
      <c r="TSZ1836" s="401"/>
      <c r="TTA1836" s="401"/>
      <c r="TTB1836" s="401"/>
      <c r="TTC1836" s="401"/>
      <c r="TTD1836" s="401"/>
      <c r="TTE1836" s="401"/>
      <c r="TTF1836" s="401"/>
      <c r="TTG1836" s="401"/>
      <c r="TTH1836" s="401"/>
      <c r="TTI1836" s="401"/>
      <c r="TTJ1836" s="401"/>
      <c r="TTK1836" s="401"/>
      <c r="TTL1836" s="401"/>
      <c r="TTM1836" s="401"/>
      <c r="TTN1836" s="401"/>
      <c r="TTO1836" s="401"/>
      <c r="TTP1836" s="401"/>
      <c r="TTQ1836" s="401"/>
      <c r="TTR1836" s="401"/>
      <c r="TTS1836" s="401"/>
      <c r="TTT1836" s="401"/>
      <c r="TTU1836" s="401"/>
      <c r="TTV1836" s="401"/>
      <c r="TTW1836" s="401"/>
      <c r="TTX1836" s="401"/>
      <c r="TTY1836" s="401"/>
      <c r="TTZ1836" s="401"/>
      <c r="TUA1836" s="401"/>
      <c r="TUB1836" s="401"/>
      <c r="TUC1836" s="401"/>
      <c r="TUD1836" s="401"/>
      <c r="TUE1836" s="401"/>
      <c r="TUF1836" s="401"/>
      <c r="TUG1836" s="401"/>
      <c r="TUH1836" s="401"/>
      <c r="TUI1836" s="401"/>
      <c r="TUJ1836" s="401"/>
      <c r="TUK1836" s="401"/>
      <c r="TUL1836" s="401"/>
      <c r="TUM1836" s="401"/>
      <c r="TUN1836" s="401"/>
      <c r="TUO1836" s="401"/>
      <c r="TUP1836" s="401"/>
      <c r="TUQ1836" s="401"/>
      <c r="TUR1836" s="401"/>
      <c r="TUS1836" s="401"/>
      <c r="TUT1836" s="401"/>
      <c r="TUU1836" s="401"/>
      <c r="TUV1836" s="401"/>
      <c r="TUW1836" s="401"/>
      <c r="TUX1836" s="401"/>
      <c r="TUY1836" s="401"/>
      <c r="TUZ1836" s="401"/>
      <c r="TVA1836" s="401"/>
      <c r="TVB1836" s="401"/>
      <c r="TVC1836" s="401"/>
      <c r="TVD1836" s="401"/>
      <c r="TVE1836" s="401"/>
      <c r="TVF1836" s="401"/>
      <c r="TVG1836" s="401"/>
      <c r="TVH1836" s="401"/>
      <c r="TVI1836" s="401"/>
      <c r="TVJ1836" s="401"/>
      <c r="TVK1836" s="401"/>
      <c r="TVL1836" s="401"/>
      <c r="TVM1836" s="401"/>
      <c r="TVN1836" s="401"/>
      <c r="TVO1836" s="401"/>
      <c r="TVP1836" s="401"/>
      <c r="TVQ1836" s="401"/>
      <c r="TVR1836" s="401"/>
      <c r="TVS1836" s="401"/>
      <c r="TVT1836" s="401"/>
      <c r="TVU1836" s="401"/>
      <c r="TVV1836" s="401"/>
      <c r="TVW1836" s="401"/>
      <c r="TVX1836" s="401"/>
      <c r="TVY1836" s="401"/>
      <c r="TVZ1836" s="401"/>
      <c r="TWA1836" s="401"/>
      <c r="TWB1836" s="401"/>
      <c r="TWC1836" s="401"/>
      <c r="TWD1836" s="401"/>
      <c r="TWE1836" s="401"/>
      <c r="TWF1836" s="401"/>
      <c r="TWG1836" s="401"/>
      <c r="TWH1836" s="401"/>
      <c r="TWI1836" s="401"/>
      <c r="TWJ1836" s="401"/>
      <c r="TWK1836" s="401"/>
      <c r="TWL1836" s="401"/>
      <c r="TWM1836" s="401"/>
      <c r="TWN1836" s="401"/>
      <c r="TWO1836" s="401"/>
      <c r="TWP1836" s="401"/>
      <c r="TWQ1836" s="401"/>
      <c r="TWR1836" s="401"/>
      <c r="TWS1836" s="401"/>
      <c r="TWT1836" s="401"/>
      <c r="TWU1836" s="401"/>
      <c r="TWV1836" s="401"/>
      <c r="TWW1836" s="401"/>
      <c r="TWX1836" s="401"/>
      <c r="TWY1836" s="401"/>
      <c r="TWZ1836" s="401"/>
      <c r="TXA1836" s="401"/>
      <c r="TXB1836" s="401"/>
      <c r="TXC1836" s="401"/>
      <c r="TXD1836" s="401"/>
      <c r="TXE1836" s="401"/>
      <c r="TXF1836" s="401"/>
      <c r="TXG1836" s="401"/>
      <c r="TXH1836" s="401"/>
      <c r="TXI1836" s="401"/>
      <c r="TXJ1836" s="401"/>
      <c r="TXK1836" s="401"/>
      <c r="TXL1836" s="401"/>
      <c r="TXM1836" s="401"/>
      <c r="TXN1836" s="401"/>
      <c r="TXO1836" s="401"/>
      <c r="TXP1836" s="401"/>
      <c r="TXQ1836" s="401"/>
      <c r="TXR1836" s="401"/>
      <c r="TXS1836" s="401"/>
      <c r="TXT1836" s="401"/>
      <c r="TXU1836" s="401"/>
      <c r="TXV1836" s="401"/>
      <c r="TXW1836" s="401"/>
      <c r="TXX1836" s="401"/>
      <c r="TXY1836" s="401"/>
      <c r="TXZ1836" s="401"/>
      <c r="TYA1836" s="401"/>
      <c r="TYB1836" s="401"/>
      <c r="TYC1836" s="401"/>
      <c r="TYD1836" s="401"/>
      <c r="TYE1836" s="401"/>
      <c r="TYF1836" s="401"/>
      <c r="TYG1836" s="401"/>
      <c r="TYH1836" s="401"/>
      <c r="TYI1836" s="401"/>
      <c r="TYJ1836" s="401"/>
      <c r="TYK1836" s="401"/>
      <c r="TYL1836" s="401"/>
      <c r="TYM1836" s="401"/>
      <c r="TYN1836" s="401"/>
      <c r="TYO1836" s="401"/>
      <c r="TYP1836" s="401"/>
      <c r="TYQ1836" s="401"/>
      <c r="TYR1836" s="401"/>
      <c r="TYS1836" s="401"/>
      <c r="TYT1836" s="401"/>
      <c r="TYU1836" s="401"/>
      <c r="TYV1836" s="401"/>
      <c r="TYW1836" s="401"/>
      <c r="TYX1836" s="401"/>
      <c r="TYY1836" s="401"/>
      <c r="TYZ1836" s="401"/>
      <c r="TZA1836" s="401"/>
      <c r="TZB1836" s="401"/>
      <c r="TZC1836" s="401"/>
      <c r="TZD1836" s="401"/>
      <c r="TZE1836" s="401"/>
      <c r="TZF1836" s="401"/>
      <c r="TZG1836" s="401"/>
      <c r="TZH1836" s="401"/>
      <c r="TZI1836" s="401"/>
      <c r="TZJ1836" s="401"/>
      <c r="TZK1836" s="401"/>
      <c r="TZL1836" s="401"/>
      <c r="TZM1836" s="401"/>
      <c r="TZN1836" s="401"/>
      <c r="TZO1836" s="401"/>
      <c r="TZP1836" s="401"/>
      <c r="TZQ1836" s="401"/>
      <c r="TZR1836" s="401"/>
      <c r="TZS1836" s="401"/>
      <c r="TZT1836" s="401"/>
      <c r="TZU1836" s="401"/>
      <c r="TZV1836" s="401"/>
      <c r="TZW1836" s="401"/>
      <c r="TZX1836" s="401"/>
      <c r="TZY1836" s="401"/>
      <c r="TZZ1836" s="401"/>
      <c r="UAA1836" s="401"/>
      <c r="UAB1836" s="401"/>
      <c r="UAC1836" s="401"/>
      <c r="UAD1836" s="401"/>
      <c r="UAE1836" s="401"/>
      <c r="UAF1836" s="401"/>
      <c r="UAG1836" s="401"/>
      <c r="UAH1836" s="401"/>
      <c r="UAI1836" s="401"/>
      <c r="UAJ1836" s="401"/>
      <c r="UAK1836" s="401"/>
      <c r="UAL1836" s="401"/>
      <c r="UAM1836" s="401"/>
      <c r="UAN1836" s="401"/>
      <c r="UAO1836" s="401"/>
      <c r="UAP1836" s="401"/>
      <c r="UAQ1836" s="401"/>
      <c r="UAR1836" s="401"/>
      <c r="UAS1836" s="401"/>
      <c r="UAT1836" s="401"/>
      <c r="UAU1836" s="401"/>
      <c r="UAV1836" s="401"/>
      <c r="UAW1836" s="401"/>
      <c r="UAX1836" s="401"/>
      <c r="UAY1836" s="401"/>
      <c r="UAZ1836" s="401"/>
      <c r="UBA1836" s="401"/>
      <c r="UBB1836" s="401"/>
      <c r="UBC1836" s="401"/>
      <c r="UBD1836" s="401"/>
      <c r="UBE1836" s="401"/>
      <c r="UBF1836" s="401"/>
      <c r="UBG1836" s="401"/>
      <c r="UBH1836" s="401"/>
      <c r="UBI1836" s="401"/>
      <c r="UBJ1836" s="401"/>
      <c r="UBK1836" s="401"/>
      <c r="UBL1836" s="401"/>
      <c r="UBM1836" s="401"/>
      <c r="UBN1836" s="401"/>
      <c r="UBO1836" s="401"/>
      <c r="UBP1836" s="401"/>
      <c r="UBQ1836" s="401"/>
      <c r="UBR1836" s="401"/>
      <c r="UBS1836" s="401"/>
      <c r="UBT1836" s="401"/>
      <c r="UBU1836" s="401"/>
      <c r="UBV1836" s="401"/>
      <c r="UBW1836" s="401"/>
      <c r="UBX1836" s="401"/>
      <c r="UBY1836" s="401"/>
      <c r="UBZ1836" s="401"/>
      <c r="UCA1836" s="401"/>
      <c r="UCB1836" s="401"/>
      <c r="UCC1836" s="401"/>
      <c r="UCD1836" s="401"/>
      <c r="UCE1836" s="401"/>
      <c r="UCF1836" s="401"/>
      <c r="UCG1836" s="401"/>
      <c r="UCH1836" s="401"/>
      <c r="UCI1836" s="401"/>
      <c r="UCJ1836" s="401"/>
      <c r="UCK1836" s="401"/>
      <c r="UCL1836" s="401"/>
      <c r="UCM1836" s="401"/>
      <c r="UCN1836" s="401"/>
      <c r="UCO1836" s="401"/>
      <c r="UCP1836" s="401"/>
      <c r="UCQ1836" s="401"/>
      <c r="UCR1836" s="401"/>
      <c r="UCS1836" s="401"/>
      <c r="UCT1836" s="401"/>
      <c r="UCU1836" s="401"/>
      <c r="UCV1836" s="401"/>
      <c r="UCW1836" s="401"/>
      <c r="UCX1836" s="401"/>
      <c r="UCY1836" s="401"/>
      <c r="UCZ1836" s="401"/>
      <c r="UDA1836" s="401"/>
      <c r="UDB1836" s="401"/>
      <c r="UDC1836" s="401"/>
      <c r="UDD1836" s="401"/>
      <c r="UDE1836" s="401"/>
      <c r="UDF1836" s="401"/>
      <c r="UDG1836" s="401"/>
      <c r="UDH1836" s="401"/>
      <c r="UDI1836" s="401"/>
      <c r="UDJ1836" s="401"/>
      <c r="UDK1836" s="401"/>
      <c r="UDL1836" s="401"/>
      <c r="UDM1836" s="401"/>
      <c r="UDN1836" s="401"/>
      <c r="UDO1836" s="401"/>
      <c r="UDP1836" s="401"/>
      <c r="UDQ1836" s="401"/>
      <c r="UDR1836" s="401"/>
      <c r="UDS1836" s="401"/>
      <c r="UDT1836" s="401"/>
      <c r="UDU1836" s="401"/>
      <c r="UDV1836" s="401"/>
      <c r="UDW1836" s="401"/>
      <c r="UDX1836" s="401"/>
      <c r="UDY1836" s="401"/>
      <c r="UDZ1836" s="401"/>
      <c r="UEA1836" s="401"/>
      <c r="UEB1836" s="401"/>
      <c r="UEC1836" s="401"/>
      <c r="UED1836" s="401"/>
      <c r="UEE1836" s="401"/>
      <c r="UEF1836" s="401"/>
      <c r="UEG1836" s="401"/>
      <c r="UEH1836" s="401"/>
      <c r="UEI1836" s="401"/>
      <c r="UEJ1836" s="401"/>
      <c r="UEK1836" s="401"/>
      <c r="UEL1836" s="401"/>
      <c r="UEM1836" s="401"/>
      <c r="UEN1836" s="401"/>
      <c r="UEO1836" s="401"/>
      <c r="UEP1836" s="401"/>
      <c r="UEQ1836" s="401"/>
      <c r="UER1836" s="401"/>
      <c r="UES1836" s="401"/>
      <c r="UET1836" s="401"/>
      <c r="UEU1836" s="401"/>
      <c r="UEV1836" s="401"/>
      <c r="UEW1836" s="401"/>
      <c r="UEX1836" s="401"/>
      <c r="UEY1836" s="401"/>
      <c r="UEZ1836" s="401"/>
      <c r="UFA1836" s="401"/>
      <c r="UFB1836" s="401"/>
      <c r="UFC1836" s="401"/>
      <c r="UFD1836" s="401"/>
      <c r="UFE1836" s="401"/>
      <c r="UFF1836" s="401"/>
      <c r="UFG1836" s="401"/>
      <c r="UFH1836" s="401"/>
      <c r="UFI1836" s="401"/>
      <c r="UFJ1836" s="401"/>
      <c r="UFK1836" s="401"/>
      <c r="UFL1836" s="401"/>
      <c r="UFM1836" s="401"/>
      <c r="UFN1836" s="401"/>
      <c r="UFO1836" s="401"/>
      <c r="UFP1836" s="401"/>
      <c r="UFQ1836" s="401"/>
      <c r="UFR1836" s="401"/>
      <c r="UFS1836" s="401"/>
      <c r="UFT1836" s="401"/>
      <c r="UFU1836" s="401"/>
      <c r="UFV1836" s="401"/>
      <c r="UFW1836" s="401"/>
      <c r="UFX1836" s="401"/>
      <c r="UFY1836" s="401"/>
      <c r="UFZ1836" s="401"/>
      <c r="UGA1836" s="401"/>
      <c r="UGB1836" s="401"/>
      <c r="UGC1836" s="401"/>
      <c r="UGD1836" s="401"/>
      <c r="UGE1836" s="401"/>
      <c r="UGF1836" s="401"/>
      <c r="UGG1836" s="401"/>
      <c r="UGH1836" s="401"/>
      <c r="UGI1836" s="401"/>
      <c r="UGJ1836" s="401"/>
      <c r="UGK1836" s="401"/>
      <c r="UGL1836" s="401"/>
      <c r="UGM1836" s="401"/>
      <c r="UGN1836" s="401"/>
      <c r="UGO1836" s="401"/>
      <c r="UGP1836" s="401"/>
      <c r="UGQ1836" s="401"/>
      <c r="UGR1836" s="401"/>
      <c r="UGS1836" s="401"/>
      <c r="UGT1836" s="401"/>
      <c r="UGU1836" s="401"/>
      <c r="UGV1836" s="401"/>
      <c r="UGW1836" s="401"/>
      <c r="UGX1836" s="401"/>
      <c r="UGY1836" s="401"/>
      <c r="UGZ1836" s="401"/>
      <c r="UHA1836" s="401"/>
      <c r="UHB1836" s="401"/>
      <c r="UHC1836" s="401"/>
      <c r="UHD1836" s="401"/>
      <c r="UHE1836" s="401"/>
      <c r="UHF1836" s="401"/>
      <c r="UHG1836" s="401"/>
      <c r="UHH1836" s="401"/>
      <c r="UHI1836" s="401"/>
      <c r="UHJ1836" s="401"/>
      <c r="UHK1836" s="401"/>
      <c r="UHL1836" s="401"/>
      <c r="UHM1836" s="401"/>
      <c r="UHN1836" s="401"/>
      <c r="UHO1836" s="401"/>
      <c r="UHP1836" s="401"/>
      <c r="UHQ1836" s="401"/>
      <c r="UHR1836" s="401"/>
      <c r="UHS1836" s="401"/>
      <c r="UHT1836" s="401"/>
      <c r="UHU1836" s="401"/>
      <c r="UHV1836" s="401"/>
      <c r="UHW1836" s="401"/>
      <c r="UHX1836" s="401"/>
      <c r="UHY1836" s="401"/>
      <c r="UHZ1836" s="401"/>
      <c r="UIA1836" s="401"/>
      <c r="UIB1836" s="401"/>
      <c r="UIC1836" s="401"/>
      <c r="UID1836" s="401"/>
      <c r="UIE1836" s="401"/>
      <c r="UIF1836" s="401"/>
      <c r="UIG1836" s="401"/>
      <c r="UIH1836" s="401"/>
      <c r="UII1836" s="401"/>
      <c r="UIJ1836" s="401"/>
      <c r="UIK1836" s="401"/>
      <c r="UIL1836" s="401"/>
      <c r="UIM1836" s="401"/>
      <c r="UIN1836" s="401"/>
      <c r="UIO1836" s="401"/>
      <c r="UIP1836" s="401"/>
      <c r="UIQ1836" s="401"/>
      <c r="UIR1836" s="401"/>
      <c r="UIS1836" s="401"/>
      <c r="UIT1836" s="401"/>
      <c r="UIU1836" s="401"/>
      <c r="UIV1836" s="401"/>
      <c r="UIW1836" s="401"/>
      <c r="UIX1836" s="401"/>
      <c r="UIY1836" s="401"/>
      <c r="UIZ1836" s="401"/>
      <c r="UJA1836" s="401"/>
      <c r="UJB1836" s="401"/>
      <c r="UJC1836" s="401"/>
      <c r="UJD1836" s="401"/>
      <c r="UJE1836" s="401"/>
      <c r="UJF1836" s="401"/>
      <c r="UJG1836" s="401"/>
      <c r="UJH1836" s="401"/>
      <c r="UJI1836" s="401"/>
      <c r="UJJ1836" s="401"/>
      <c r="UJK1836" s="401"/>
      <c r="UJL1836" s="401"/>
      <c r="UJM1836" s="401"/>
      <c r="UJN1836" s="401"/>
      <c r="UJO1836" s="401"/>
      <c r="UJP1836" s="401"/>
      <c r="UJQ1836" s="401"/>
      <c r="UJR1836" s="401"/>
      <c r="UJS1836" s="401"/>
      <c r="UJT1836" s="401"/>
      <c r="UJU1836" s="401"/>
      <c r="UJV1836" s="401"/>
      <c r="UJW1836" s="401"/>
      <c r="UJX1836" s="401"/>
      <c r="UJY1836" s="401"/>
      <c r="UJZ1836" s="401"/>
      <c r="UKA1836" s="401"/>
      <c r="UKB1836" s="401"/>
      <c r="UKC1836" s="401"/>
      <c r="UKD1836" s="401"/>
      <c r="UKE1836" s="401"/>
      <c r="UKF1836" s="401"/>
      <c r="UKG1836" s="401"/>
      <c r="UKH1836" s="401"/>
      <c r="UKI1836" s="401"/>
      <c r="UKJ1836" s="401"/>
      <c r="UKK1836" s="401"/>
      <c r="UKL1836" s="401"/>
      <c r="UKM1836" s="401"/>
      <c r="UKN1836" s="401"/>
      <c r="UKO1836" s="401"/>
      <c r="UKP1836" s="401"/>
      <c r="UKQ1836" s="401"/>
      <c r="UKR1836" s="401"/>
      <c r="UKS1836" s="401"/>
      <c r="UKT1836" s="401"/>
      <c r="UKU1836" s="401"/>
      <c r="UKV1836" s="401"/>
      <c r="UKW1836" s="401"/>
      <c r="UKX1836" s="401"/>
      <c r="UKY1836" s="401"/>
      <c r="UKZ1836" s="401"/>
      <c r="ULA1836" s="401"/>
      <c r="ULB1836" s="401"/>
      <c r="ULC1836" s="401"/>
      <c r="ULD1836" s="401"/>
      <c r="ULE1836" s="401"/>
      <c r="ULF1836" s="401"/>
      <c r="ULG1836" s="401"/>
      <c r="ULH1836" s="401"/>
      <c r="ULI1836" s="401"/>
      <c r="ULJ1836" s="401"/>
      <c r="ULK1836" s="401"/>
      <c r="ULL1836" s="401"/>
      <c r="ULM1836" s="401"/>
      <c r="ULN1836" s="401"/>
      <c r="ULO1836" s="401"/>
      <c r="ULP1836" s="401"/>
      <c r="ULQ1836" s="401"/>
      <c r="ULR1836" s="401"/>
      <c r="ULS1836" s="401"/>
      <c r="ULT1836" s="401"/>
      <c r="ULU1836" s="401"/>
      <c r="ULV1836" s="401"/>
      <c r="ULW1836" s="401"/>
      <c r="ULX1836" s="401"/>
      <c r="ULY1836" s="401"/>
      <c r="ULZ1836" s="401"/>
      <c r="UMA1836" s="401"/>
      <c r="UMB1836" s="401"/>
      <c r="UMC1836" s="401"/>
      <c r="UMD1836" s="401"/>
      <c r="UME1836" s="401"/>
      <c r="UMF1836" s="401"/>
      <c r="UMG1836" s="401"/>
      <c r="UMH1836" s="401"/>
      <c r="UMI1836" s="401"/>
      <c r="UMJ1836" s="401"/>
      <c r="UMK1836" s="401"/>
      <c r="UML1836" s="401"/>
      <c r="UMM1836" s="401"/>
      <c r="UMN1836" s="401"/>
      <c r="UMO1836" s="401"/>
      <c r="UMP1836" s="401"/>
      <c r="UMQ1836" s="401"/>
      <c r="UMR1836" s="401"/>
      <c r="UMS1836" s="401"/>
      <c r="UMT1836" s="401"/>
      <c r="UMU1836" s="401"/>
      <c r="UMV1836" s="401"/>
      <c r="UMW1836" s="401"/>
      <c r="UMX1836" s="401"/>
      <c r="UMY1836" s="401"/>
      <c r="UMZ1836" s="401"/>
      <c r="UNA1836" s="401"/>
      <c r="UNB1836" s="401"/>
      <c r="UNC1836" s="401"/>
      <c r="UND1836" s="401"/>
      <c r="UNE1836" s="401"/>
      <c r="UNF1836" s="401"/>
      <c r="UNG1836" s="401"/>
      <c r="UNH1836" s="401"/>
      <c r="UNI1836" s="401"/>
      <c r="UNJ1836" s="401"/>
      <c r="UNK1836" s="401"/>
      <c r="UNL1836" s="401"/>
      <c r="UNM1836" s="401"/>
      <c r="UNN1836" s="401"/>
      <c r="UNO1836" s="401"/>
      <c r="UNP1836" s="401"/>
      <c r="UNQ1836" s="401"/>
      <c r="UNR1836" s="401"/>
      <c r="UNS1836" s="401"/>
      <c r="UNT1836" s="401"/>
      <c r="UNU1836" s="401"/>
      <c r="UNV1836" s="401"/>
      <c r="UNW1836" s="401"/>
      <c r="UNX1836" s="401"/>
      <c r="UNY1836" s="401"/>
      <c r="UNZ1836" s="401"/>
      <c r="UOA1836" s="401"/>
      <c r="UOB1836" s="401"/>
      <c r="UOC1836" s="401"/>
      <c r="UOD1836" s="401"/>
      <c r="UOE1836" s="401"/>
      <c r="UOF1836" s="401"/>
      <c r="UOG1836" s="401"/>
      <c r="UOH1836" s="401"/>
      <c r="UOI1836" s="401"/>
      <c r="UOJ1836" s="401"/>
      <c r="UOK1836" s="401"/>
      <c r="UOL1836" s="401"/>
      <c r="UOM1836" s="401"/>
      <c r="UON1836" s="401"/>
      <c r="UOO1836" s="401"/>
      <c r="UOP1836" s="401"/>
      <c r="UOQ1836" s="401"/>
      <c r="UOR1836" s="401"/>
      <c r="UOS1836" s="401"/>
      <c r="UOT1836" s="401"/>
      <c r="UOU1836" s="401"/>
      <c r="UOV1836" s="401"/>
      <c r="UOW1836" s="401"/>
      <c r="UOX1836" s="401"/>
      <c r="UOY1836" s="401"/>
      <c r="UOZ1836" s="401"/>
      <c r="UPA1836" s="401"/>
      <c r="UPB1836" s="401"/>
      <c r="UPC1836" s="401"/>
      <c r="UPD1836" s="401"/>
      <c r="UPE1836" s="401"/>
      <c r="UPF1836" s="401"/>
      <c r="UPG1836" s="401"/>
      <c r="UPH1836" s="401"/>
      <c r="UPI1836" s="401"/>
      <c r="UPJ1836" s="401"/>
      <c r="UPK1836" s="401"/>
      <c r="UPL1836" s="401"/>
      <c r="UPM1836" s="401"/>
      <c r="UPN1836" s="401"/>
      <c r="UPO1836" s="401"/>
      <c r="UPP1836" s="401"/>
      <c r="UPQ1836" s="401"/>
      <c r="UPR1836" s="401"/>
      <c r="UPS1836" s="401"/>
      <c r="UPT1836" s="401"/>
      <c r="UPU1836" s="401"/>
      <c r="UPV1836" s="401"/>
      <c r="UPW1836" s="401"/>
      <c r="UPX1836" s="401"/>
      <c r="UPY1836" s="401"/>
      <c r="UPZ1836" s="401"/>
      <c r="UQA1836" s="401"/>
      <c r="UQB1836" s="401"/>
      <c r="UQC1836" s="401"/>
      <c r="UQD1836" s="401"/>
      <c r="UQE1836" s="401"/>
      <c r="UQF1836" s="401"/>
      <c r="UQG1836" s="401"/>
      <c r="UQH1836" s="401"/>
      <c r="UQI1836" s="401"/>
      <c r="UQJ1836" s="401"/>
      <c r="UQK1836" s="401"/>
      <c r="UQL1836" s="401"/>
      <c r="UQM1836" s="401"/>
      <c r="UQN1836" s="401"/>
      <c r="UQO1836" s="401"/>
      <c r="UQP1836" s="401"/>
      <c r="UQQ1836" s="401"/>
      <c r="UQR1836" s="401"/>
      <c r="UQS1836" s="401"/>
      <c r="UQT1836" s="401"/>
      <c r="UQU1836" s="401"/>
      <c r="UQV1836" s="401"/>
      <c r="UQW1836" s="401"/>
      <c r="UQX1836" s="401"/>
      <c r="UQY1836" s="401"/>
      <c r="UQZ1836" s="401"/>
      <c r="URA1836" s="401"/>
      <c r="URB1836" s="401"/>
      <c r="URC1836" s="401"/>
      <c r="URD1836" s="401"/>
      <c r="URE1836" s="401"/>
      <c r="URF1836" s="401"/>
      <c r="URG1836" s="401"/>
      <c r="URH1836" s="401"/>
      <c r="URI1836" s="401"/>
      <c r="URJ1836" s="401"/>
      <c r="URK1836" s="401"/>
      <c r="URL1836" s="401"/>
      <c r="URM1836" s="401"/>
      <c r="URN1836" s="401"/>
      <c r="URO1836" s="401"/>
      <c r="URP1836" s="401"/>
      <c r="URQ1836" s="401"/>
      <c r="URR1836" s="401"/>
      <c r="URS1836" s="401"/>
      <c r="URT1836" s="401"/>
      <c r="URU1836" s="401"/>
      <c r="URV1836" s="401"/>
      <c r="URW1836" s="401"/>
      <c r="URX1836" s="401"/>
      <c r="URY1836" s="401"/>
      <c r="URZ1836" s="401"/>
      <c r="USA1836" s="401"/>
      <c r="USB1836" s="401"/>
      <c r="USC1836" s="401"/>
      <c r="USD1836" s="401"/>
      <c r="USE1836" s="401"/>
      <c r="USF1836" s="401"/>
      <c r="USG1836" s="401"/>
      <c r="USH1836" s="401"/>
      <c r="USI1836" s="401"/>
      <c r="USJ1836" s="401"/>
      <c r="USK1836" s="401"/>
      <c r="USL1836" s="401"/>
      <c r="USM1836" s="401"/>
      <c r="USN1836" s="401"/>
      <c r="USO1836" s="401"/>
      <c r="USP1836" s="401"/>
      <c r="USQ1836" s="401"/>
      <c r="USR1836" s="401"/>
      <c r="USS1836" s="401"/>
      <c r="UST1836" s="401"/>
      <c r="USU1836" s="401"/>
      <c r="USV1836" s="401"/>
      <c r="USW1836" s="401"/>
      <c r="USX1836" s="401"/>
      <c r="USY1836" s="401"/>
      <c r="USZ1836" s="401"/>
      <c r="UTA1836" s="401"/>
      <c r="UTB1836" s="401"/>
      <c r="UTC1836" s="401"/>
      <c r="UTD1836" s="401"/>
      <c r="UTE1836" s="401"/>
      <c r="UTF1836" s="401"/>
      <c r="UTG1836" s="401"/>
      <c r="UTH1836" s="401"/>
      <c r="UTI1836" s="401"/>
      <c r="UTJ1836" s="401"/>
      <c r="UTK1836" s="401"/>
      <c r="UTL1836" s="401"/>
      <c r="UTM1836" s="401"/>
      <c r="UTN1836" s="401"/>
      <c r="UTO1836" s="401"/>
      <c r="UTP1836" s="401"/>
      <c r="UTQ1836" s="401"/>
      <c r="UTR1836" s="401"/>
      <c r="UTS1836" s="401"/>
      <c r="UTT1836" s="401"/>
      <c r="UTU1836" s="401"/>
      <c r="UTV1836" s="401"/>
      <c r="UTW1836" s="401"/>
      <c r="UTX1836" s="401"/>
      <c r="UTY1836" s="401"/>
      <c r="UTZ1836" s="401"/>
      <c r="UUA1836" s="401"/>
      <c r="UUB1836" s="401"/>
      <c r="UUC1836" s="401"/>
      <c r="UUD1836" s="401"/>
      <c r="UUE1836" s="401"/>
      <c r="UUF1836" s="401"/>
      <c r="UUG1836" s="401"/>
      <c r="UUH1836" s="401"/>
      <c r="UUI1836" s="401"/>
      <c r="UUJ1836" s="401"/>
      <c r="UUK1836" s="401"/>
      <c r="UUL1836" s="401"/>
      <c r="UUM1836" s="401"/>
      <c r="UUN1836" s="401"/>
      <c r="UUO1836" s="401"/>
      <c r="UUP1836" s="401"/>
      <c r="UUQ1836" s="401"/>
      <c r="UUR1836" s="401"/>
      <c r="UUS1836" s="401"/>
      <c r="UUT1836" s="401"/>
      <c r="UUU1836" s="401"/>
      <c r="UUV1836" s="401"/>
      <c r="UUW1836" s="401"/>
      <c r="UUX1836" s="401"/>
      <c r="UUY1836" s="401"/>
      <c r="UUZ1836" s="401"/>
      <c r="UVA1836" s="401"/>
      <c r="UVB1836" s="401"/>
      <c r="UVC1836" s="401"/>
      <c r="UVD1836" s="401"/>
      <c r="UVE1836" s="401"/>
      <c r="UVF1836" s="401"/>
      <c r="UVG1836" s="401"/>
      <c r="UVH1836" s="401"/>
      <c r="UVI1836" s="401"/>
      <c r="UVJ1836" s="401"/>
      <c r="UVK1836" s="401"/>
      <c r="UVL1836" s="401"/>
      <c r="UVM1836" s="401"/>
      <c r="UVN1836" s="401"/>
      <c r="UVO1836" s="401"/>
      <c r="UVP1836" s="401"/>
      <c r="UVQ1836" s="401"/>
      <c r="UVR1836" s="401"/>
      <c r="UVS1836" s="401"/>
      <c r="UVT1836" s="401"/>
      <c r="UVU1836" s="401"/>
      <c r="UVV1836" s="401"/>
      <c r="UVW1836" s="401"/>
      <c r="UVX1836" s="401"/>
      <c r="UVY1836" s="401"/>
      <c r="UVZ1836" s="401"/>
      <c r="UWA1836" s="401"/>
      <c r="UWB1836" s="401"/>
      <c r="UWC1836" s="401"/>
      <c r="UWD1836" s="401"/>
      <c r="UWE1836" s="401"/>
      <c r="UWF1836" s="401"/>
      <c r="UWG1836" s="401"/>
      <c r="UWH1836" s="401"/>
      <c r="UWI1836" s="401"/>
      <c r="UWJ1836" s="401"/>
      <c r="UWK1836" s="401"/>
      <c r="UWL1836" s="401"/>
      <c r="UWM1836" s="401"/>
      <c r="UWN1836" s="401"/>
      <c r="UWO1836" s="401"/>
      <c r="UWP1836" s="401"/>
      <c r="UWQ1836" s="401"/>
      <c r="UWR1836" s="401"/>
      <c r="UWS1836" s="401"/>
      <c r="UWT1836" s="401"/>
      <c r="UWU1836" s="401"/>
      <c r="UWV1836" s="401"/>
      <c r="UWW1836" s="401"/>
      <c r="UWX1836" s="401"/>
      <c r="UWY1836" s="401"/>
      <c r="UWZ1836" s="401"/>
      <c r="UXA1836" s="401"/>
      <c r="UXB1836" s="401"/>
      <c r="UXC1836" s="401"/>
      <c r="UXD1836" s="401"/>
      <c r="UXE1836" s="401"/>
      <c r="UXF1836" s="401"/>
      <c r="UXG1836" s="401"/>
      <c r="UXH1836" s="401"/>
      <c r="UXI1836" s="401"/>
      <c r="UXJ1836" s="401"/>
      <c r="UXK1836" s="401"/>
      <c r="UXL1836" s="401"/>
      <c r="UXM1836" s="401"/>
      <c r="UXN1836" s="401"/>
      <c r="UXO1836" s="401"/>
      <c r="UXP1836" s="401"/>
      <c r="UXQ1836" s="401"/>
      <c r="UXR1836" s="401"/>
      <c r="UXS1836" s="401"/>
      <c r="UXT1836" s="401"/>
      <c r="UXU1836" s="401"/>
      <c r="UXV1836" s="401"/>
      <c r="UXW1836" s="401"/>
      <c r="UXX1836" s="401"/>
      <c r="UXY1836" s="401"/>
      <c r="UXZ1836" s="401"/>
      <c r="UYA1836" s="401"/>
      <c r="UYB1836" s="401"/>
      <c r="UYC1836" s="401"/>
      <c r="UYD1836" s="401"/>
      <c r="UYE1836" s="401"/>
      <c r="UYF1836" s="401"/>
      <c r="UYG1836" s="401"/>
      <c r="UYH1836" s="401"/>
      <c r="UYI1836" s="401"/>
      <c r="UYJ1836" s="401"/>
      <c r="UYK1836" s="401"/>
      <c r="UYL1836" s="401"/>
      <c r="UYM1836" s="401"/>
      <c r="UYN1836" s="401"/>
      <c r="UYO1836" s="401"/>
      <c r="UYP1836" s="401"/>
      <c r="UYQ1836" s="401"/>
      <c r="UYR1836" s="401"/>
      <c r="UYS1836" s="401"/>
      <c r="UYT1836" s="401"/>
      <c r="UYU1836" s="401"/>
      <c r="UYV1836" s="401"/>
      <c r="UYW1836" s="401"/>
      <c r="UYX1836" s="401"/>
      <c r="UYY1836" s="401"/>
      <c r="UYZ1836" s="401"/>
      <c r="UZA1836" s="401"/>
      <c r="UZB1836" s="401"/>
      <c r="UZC1836" s="401"/>
      <c r="UZD1836" s="401"/>
      <c r="UZE1836" s="401"/>
      <c r="UZF1836" s="401"/>
      <c r="UZG1836" s="401"/>
      <c r="UZH1836" s="401"/>
      <c r="UZI1836" s="401"/>
      <c r="UZJ1836" s="401"/>
      <c r="UZK1836" s="401"/>
      <c r="UZL1836" s="401"/>
      <c r="UZM1836" s="401"/>
      <c r="UZN1836" s="401"/>
      <c r="UZO1836" s="401"/>
      <c r="UZP1836" s="401"/>
      <c r="UZQ1836" s="401"/>
      <c r="UZR1836" s="401"/>
      <c r="UZS1836" s="401"/>
      <c r="UZT1836" s="401"/>
      <c r="UZU1836" s="401"/>
      <c r="UZV1836" s="401"/>
      <c r="UZW1836" s="401"/>
      <c r="UZX1836" s="401"/>
      <c r="UZY1836" s="401"/>
      <c r="UZZ1836" s="401"/>
      <c r="VAA1836" s="401"/>
      <c r="VAB1836" s="401"/>
      <c r="VAC1836" s="401"/>
      <c r="VAD1836" s="401"/>
      <c r="VAE1836" s="401"/>
      <c r="VAF1836" s="401"/>
      <c r="VAG1836" s="401"/>
      <c r="VAH1836" s="401"/>
      <c r="VAI1836" s="401"/>
      <c r="VAJ1836" s="401"/>
      <c r="VAK1836" s="401"/>
      <c r="VAL1836" s="401"/>
      <c r="VAM1836" s="401"/>
      <c r="VAN1836" s="401"/>
      <c r="VAO1836" s="401"/>
      <c r="VAP1836" s="401"/>
      <c r="VAQ1836" s="401"/>
      <c r="VAR1836" s="401"/>
      <c r="VAS1836" s="401"/>
      <c r="VAT1836" s="401"/>
      <c r="VAU1836" s="401"/>
      <c r="VAV1836" s="401"/>
      <c r="VAW1836" s="401"/>
      <c r="VAX1836" s="401"/>
      <c r="VAY1836" s="401"/>
      <c r="VAZ1836" s="401"/>
      <c r="VBA1836" s="401"/>
      <c r="VBB1836" s="401"/>
      <c r="VBC1836" s="401"/>
      <c r="VBD1836" s="401"/>
      <c r="VBE1836" s="401"/>
      <c r="VBF1836" s="401"/>
      <c r="VBG1836" s="401"/>
      <c r="VBH1836" s="401"/>
      <c r="VBI1836" s="401"/>
      <c r="VBJ1836" s="401"/>
      <c r="VBK1836" s="401"/>
      <c r="VBL1836" s="401"/>
      <c r="VBM1836" s="401"/>
      <c r="VBN1836" s="401"/>
      <c r="VBO1836" s="401"/>
      <c r="VBP1836" s="401"/>
      <c r="VBQ1836" s="401"/>
      <c r="VBR1836" s="401"/>
      <c r="VBS1836" s="401"/>
      <c r="VBT1836" s="401"/>
      <c r="VBU1836" s="401"/>
      <c r="VBV1836" s="401"/>
      <c r="VBW1836" s="401"/>
      <c r="VBX1836" s="401"/>
      <c r="VBY1836" s="401"/>
      <c r="VBZ1836" s="401"/>
      <c r="VCA1836" s="401"/>
      <c r="VCB1836" s="401"/>
      <c r="VCC1836" s="401"/>
      <c r="VCD1836" s="401"/>
      <c r="VCE1836" s="401"/>
      <c r="VCF1836" s="401"/>
      <c r="VCG1836" s="401"/>
      <c r="VCH1836" s="401"/>
      <c r="VCI1836" s="401"/>
      <c r="VCJ1836" s="401"/>
      <c r="VCK1836" s="401"/>
      <c r="VCL1836" s="401"/>
      <c r="VCM1836" s="401"/>
      <c r="VCN1836" s="401"/>
      <c r="VCO1836" s="401"/>
      <c r="VCP1836" s="401"/>
      <c r="VCQ1836" s="401"/>
      <c r="VCR1836" s="401"/>
      <c r="VCS1836" s="401"/>
      <c r="VCT1836" s="401"/>
      <c r="VCU1836" s="401"/>
      <c r="VCV1836" s="401"/>
      <c r="VCW1836" s="401"/>
      <c r="VCX1836" s="401"/>
      <c r="VCY1836" s="401"/>
      <c r="VCZ1836" s="401"/>
      <c r="VDA1836" s="401"/>
      <c r="VDB1836" s="401"/>
      <c r="VDC1836" s="401"/>
      <c r="VDD1836" s="401"/>
      <c r="VDE1836" s="401"/>
      <c r="VDF1836" s="401"/>
      <c r="VDG1836" s="401"/>
      <c r="VDH1836" s="401"/>
      <c r="VDI1836" s="401"/>
      <c r="VDJ1836" s="401"/>
      <c r="VDK1836" s="401"/>
      <c r="VDL1836" s="401"/>
      <c r="VDM1836" s="401"/>
      <c r="VDN1836" s="401"/>
      <c r="VDO1836" s="401"/>
      <c r="VDP1836" s="401"/>
      <c r="VDQ1836" s="401"/>
      <c r="VDR1836" s="401"/>
      <c r="VDS1836" s="401"/>
      <c r="VDT1836" s="401"/>
      <c r="VDU1836" s="401"/>
      <c r="VDV1836" s="401"/>
      <c r="VDW1836" s="401"/>
      <c r="VDX1836" s="401"/>
      <c r="VDY1836" s="401"/>
      <c r="VDZ1836" s="401"/>
      <c r="VEA1836" s="401"/>
      <c r="VEB1836" s="401"/>
      <c r="VEC1836" s="401"/>
      <c r="VED1836" s="401"/>
      <c r="VEE1836" s="401"/>
      <c r="VEF1836" s="401"/>
      <c r="VEG1836" s="401"/>
      <c r="VEH1836" s="401"/>
      <c r="VEI1836" s="401"/>
      <c r="VEJ1836" s="401"/>
      <c r="VEK1836" s="401"/>
      <c r="VEL1836" s="401"/>
      <c r="VEM1836" s="401"/>
      <c r="VEN1836" s="401"/>
      <c r="VEO1836" s="401"/>
      <c r="VEP1836" s="401"/>
      <c r="VEQ1836" s="401"/>
      <c r="VER1836" s="401"/>
      <c r="VES1836" s="401"/>
      <c r="VET1836" s="401"/>
      <c r="VEU1836" s="401"/>
      <c r="VEV1836" s="401"/>
      <c r="VEW1836" s="401"/>
      <c r="VEX1836" s="401"/>
      <c r="VEY1836" s="401"/>
      <c r="VEZ1836" s="401"/>
      <c r="VFA1836" s="401"/>
      <c r="VFB1836" s="401"/>
      <c r="VFC1836" s="401"/>
      <c r="VFD1836" s="401"/>
      <c r="VFE1836" s="401"/>
      <c r="VFF1836" s="401"/>
      <c r="VFG1836" s="401"/>
      <c r="VFH1836" s="401"/>
      <c r="VFI1836" s="401"/>
      <c r="VFJ1836" s="401"/>
      <c r="VFK1836" s="401"/>
      <c r="VFL1836" s="401"/>
      <c r="VFM1836" s="401"/>
      <c r="VFN1836" s="401"/>
      <c r="VFO1836" s="401"/>
      <c r="VFP1836" s="401"/>
      <c r="VFQ1836" s="401"/>
      <c r="VFR1836" s="401"/>
      <c r="VFS1836" s="401"/>
      <c r="VFT1836" s="401"/>
      <c r="VFU1836" s="401"/>
      <c r="VFV1836" s="401"/>
      <c r="VFW1836" s="401"/>
      <c r="VFX1836" s="401"/>
      <c r="VFY1836" s="401"/>
      <c r="VFZ1836" s="401"/>
      <c r="VGA1836" s="401"/>
      <c r="VGB1836" s="401"/>
      <c r="VGC1836" s="401"/>
      <c r="VGD1836" s="401"/>
      <c r="VGE1836" s="401"/>
      <c r="VGF1836" s="401"/>
      <c r="VGG1836" s="401"/>
      <c r="VGH1836" s="401"/>
      <c r="VGI1836" s="401"/>
      <c r="VGJ1836" s="401"/>
      <c r="VGK1836" s="401"/>
      <c r="VGL1836" s="401"/>
      <c r="VGM1836" s="401"/>
      <c r="VGN1836" s="401"/>
      <c r="VGO1836" s="401"/>
      <c r="VGP1836" s="401"/>
      <c r="VGQ1836" s="401"/>
      <c r="VGR1836" s="401"/>
      <c r="VGS1836" s="401"/>
      <c r="VGT1836" s="401"/>
      <c r="VGU1836" s="401"/>
      <c r="VGV1836" s="401"/>
      <c r="VGW1836" s="401"/>
      <c r="VGX1836" s="401"/>
      <c r="VGY1836" s="401"/>
      <c r="VGZ1836" s="401"/>
      <c r="VHA1836" s="401"/>
      <c r="VHB1836" s="401"/>
      <c r="VHC1836" s="401"/>
      <c r="VHD1836" s="401"/>
      <c r="VHE1836" s="401"/>
      <c r="VHF1836" s="401"/>
      <c r="VHG1836" s="401"/>
      <c r="VHH1836" s="401"/>
      <c r="VHI1836" s="401"/>
      <c r="VHJ1836" s="401"/>
      <c r="VHK1836" s="401"/>
      <c r="VHL1836" s="401"/>
      <c r="VHM1836" s="401"/>
      <c r="VHN1836" s="401"/>
      <c r="VHO1836" s="401"/>
      <c r="VHP1836" s="401"/>
      <c r="VHQ1836" s="401"/>
      <c r="VHR1836" s="401"/>
      <c r="VHS1836" s="401"/>
      <c r="VHT1836" s="401"/>
      <c r="VHU1836" s="401"/>
      <c r="VHV1836" s="401"/>
      <c r="VHW1836" s="401"/>
      <c r="VHX1836" s="401"/>
      <c r="VHY1836" s="401"/>
      <c r="VHZ1836" s="401"/>
      <c r="VIA1836" s="401"/>
      <c r="VIB1836" s="401"/>
      <c r="VIC1836" s="401"/>
      <c r="VID1836" s="401"/>
      <c r="VIE1836" s="401"/>
      <c r="VIF1836" s="401"/>
      <c r="VIG1836" s="401"/>
      <c r="VIH1836" s="401"/>
      <c r="VII1836" s="401"/>
      <c r="VIJ1836" s="401"/>
      <c r="VIK1836" s="401"/>
      <c r="VIL1836" s="401"/>
      <c r="VIM1836" s="401"/>
      <c r="VIN1836" s="401"/>
      <c r="VIO1836" s="401"/>
      <c r="VIP1836" s="401"/>
      <c r="VIQ1836" s="401"/>
      <c r="VIR1836" s="401"/>
      <c r="VIS1836" s="401"/>
      <c r="VIT1836" s="401"/>
      <c r="VIU1836" s="401"/>
      <c r="VIV1836" s="401"/>
      <c r="VIW1836" s="401"/>
      <c r="VIX1836" s="401"/>
      <c r="VIY1836" s="401"/>
      <c r="VIZ1836" s="401"/>
      <c r="VJA1836" s="401"/>
      <c r="VJB1836" s="401"/>
      <c r="VJC1836" s="401"/>
      <c r="VJD1836" s="401"/>
      <c r="VJE1836" s="401"/>
      <c r="VJF1836" s="401"/>
      <c r="VJG1836" s="401"/>
      <c r="VJH1836" s="401"/>
      <c r="VJI1836" s="401"/>
      <c r="VJJ1836" s="401"/>
      <c r="VJK1836" s="401"/>
      <c r="VJL1836" s="401"/>
      <c r="VJM1836" s="401"/>
      <c r="VJN1836" s="401"/>
      <c r="VJO1836" s="401"/>
      <c r="VJP1836" s="401"/>
      <c r="VJQ1836" s="401"/>
      <c r="VJR1836" s="401"/>
      <c r="VJS1836" s="401"/>
      <c r="VJT1836" s="401"/>
      <c r="VJU1836" s="401"/>
      <c r="VJV1836" s="401"/>
      <c r="VJW1836" s="401"/>
      <c r="VJX1836" s="401"/>
      <c r="VJY1836" s="401"/>
      <c r="VJZ1836" s="401"/>
      <c r="VKA1836" s="401"/>
      <c r="VKB1836" s="401"/>
      <c r="VKC1836" s="401"/>
      <c r="VKD1836" s="401"/>
      <c r="VKE1836" s="401"/>
      <c r="VKF1836" s="401"/>
      <c r="VKG1836" s="401"/>
      <c r="VKH1836" s="401"/>
      <c r="VKI1836" s="401"/>
      <c r="VKJ1836" s="401"/>
      <c r="VKK1836" s="401"/>
      <c r="VKL1836" s="401"/>
      <c r="VKM1836" s="401"/>
      <c r="VKN1836" s="401"/>
      <c r="VKO1836" s="401"/>
      <c r="VKP1836" s="401"/>
      <c r="VKQ1836" s="401"/>
      <c r="VKR1836" s="401"/>
      <c r="VKS1836" s="401"/>
      <c r="VKT1836" s="401"/>
      <c r="VKU1836" s="401"/>
      <c r="VKV1836" s="401"/>
      <c r="VKW1836" s="401"/>
      <c r="VKX1836" s="401"/>
      <c r="VKY1836" s="401"/>
      <c r="VKZ1836" s="401"/>
      <c r="VLA1836" s="401"/>
      <c r="VLB1836" s="401"/>
      <c r="VLC1836" s="401"/>
      <c r="VLD1836" s="401"/>
      <c r="VLE1836" s="401"/>
      <c r="VLF1836" s="401"/>
      <c r="VLG1836" s="401"/>
      <c r="VLH1836" s="401"/>
      <c r="VLI1836" s="401"/>
      <c r="VLJ1836" s="401"/>
      <c r="VLK1836" s="401"/>
      <c r="VLL1836" s="401"/>
      <c r="VLM1836" s="401"/>
      <c r="VLN1836" s="401"/>
      <c r="VLO1836" s="401"/>
      <c r="VLP1836" s="401"/>
      <c r="VLQ1836" s="401"/>
      <c r="VLR1836" s="401"/>
      <c r="VLS1836" s="401"/>
      <c r="VLT1836" s="401"/>
      <c r="VLU1836" s="401"/>
      <c r="VLV1836" s="401"/>
      <c r="VLW1836" s="401"/>
      <c r="VLX1836" s="401"/>
      <c r="VLY1836" s="401"/>
      <c r="VLZ1836" s="401"/>
      <c r="VMA1836" s="401"/>
      <c r="VMB1836" s="401"/>
      <c r="VMC1836" s="401"/>
      <c r="VMD1836" s="401"/>
      <c r="VME1836" s="401"/>
      <c r="VMF1836" s="401"/>
      <c r="VMG1836" s="401"/>
      <c r="VMH1836" s="401"/>
      <c r="VMI1836" s="401"/>
      <c r="VMJ1836" s="401"/>
      <c r="VMK1836" s="401"/>
      <c r="VML1836" s="401"/>
      <c r="VMM1836" s="401"/>
      <c r="VMN1836" s="401"/>
      <c r="VMO1836" s="401"/>
      <c r="VMP1836" s="401"/>
      <c r="VMQ1836" s="401"/>
      <c r="VMR1836" s="401"/>
      <c r="VMS1836" s="401"/>
      <c r="VMT1836" s="401"/>
      <c r="VMU1836" s="401"/>
      <c r="VMV1836" s="401"/>
      <c r="VMW1836" s="401"/>
      <c r="VMX1836" s="401"/>
      <c r="VMY1836" s="401"/>
      <c r="VMZ1836" s="401"/>
      <c r="VNA1836" s="401"/>
      <c r="VNB1836" s="401"/>
      <c r="VNC1836" s="401"/>
      <c r="VND1836" s="401"/>
      <c r="VNE1836" s="401"/>
      <c r="VNF1836" s="401"/>
      <c r="VNG1836" s="401"/>
      <c r="VNH1836" s="401"/>
      <c r="VNI1836" s="401"/>
      <c r="VNJ1836" s="401"/>
      <c r="VNK1836" s="401"/>
      <c r="VNL1836" s="401"/>
      <c r="VNM1836" s="401"/>
      <c r="VNN1836" s="401"/>
      <c r="VNO1836" s="401"/>
      <c r="VNP1836" s="401"/>
      <c r="VNQ1836" s="401"/>
      <c r="VNR1836" s="401"/>
      <c r="VNS1836" s="401"/>
      <c r="VNT1836" s="401"/>
      <c r="VNU1836" s="401"/>
      <c r="VNV1836" s="401"/>
      <c r="VNW1836" s="401"/>
      <c r="VNX1836" s="401"/>
      <c r="VNY1836" s="401"/>
      <c r="VNZ1836" s="401"/>
      <c r="VOA1836" s="401"/>
      <c r="VOB1836" s="401"/>
      <c r="VOC1836" s="401"/>
      <c r="VOD1836" s="401"/>
      <c r="VOE1836" s="401"/>
      <c r="VOF1836" s="401"/>
      <c r="VOG1836" s="401"/>
      <c r="VOH1836" s="401"/>
      <c r="VOI1836" s="401"/>
      <c r="VOJ1836" s="401"/>
      <c r="VOK1836" s="401"/>
      <c r="VOL1836" s="401"/>
      <c r="VOM1836" s="401"/>
      <c r="VON1836" s="401"/>
      <c r="VOO1836" s="401"/>
      <c r="VOP1836" s="401"/>
      <c r="VOQ1836" s="401"/>
      <c r="VOR1836" s="401"/>
      <c r="VOS1836" s="401"/>
      <c r="VOT1836" s="401"/>
      <c r="VOU1836" s="401"/>
      <c r="VOV1836" s="401"/>
      <c r="VOW1836" s="401"/>
      <c r="VOX1836" s="401"/>
      <c r="VOY1836" s="401"/>
      <c r="VOZ1836" s="401"/>
      <c r="VPA1836" s="401"/>
      <c r="VPB1836" s="401"/>
      <c r="VPC1836" s="401"/>
      <c r="VPD1836" s="401"/>
      <c r="VPE1836" s="401"/>
      <c r="VPF1836" s="401"/>
      <c r="VPG1836" s="401"/>
      <c r="VPH1836" s="401"/>
      <c r="VPI1836" s="401"/>
      <c r="VPJ1836" s="401"/>
      <c r="VPK1836" s="401"/>
      <c r="VPL1836" s="401"/>
      <c r="VPM1836" s="401"/>
      <c r="VPN1836" s="401"/>
      <c r="VPO1836" s="401"/>
      <c r="VPP1836" s="401"/>
      <c r="VPQ1836" s="401"/>
      <c r="VPR1836" s="401"/>
      <c r="VPS1836" s="401"/>
      <c r="VPT1836" s="401"/>
      <c r="VPU1836" s="401"/>
      <c r="VPV1836" s="401"/>
      <c r="VPW1836" s="401"/>
      <c r="VPX1836" s="401"/>
      <c r="VPY1836" s="401"/>
      <c r="VPZ1836" s="401"/>
      <c r="VQA1836" s="401"/>
      <c r="VQB1836" s="401"/>
      <c r="VQC1836" s="401"/>
      <c r="VQD1836" s="401"/>
      <c r="VQE1836" s="401"/>
      <c r="VQF1836" s="401"/>
      <c r="VQG1836" s="401"/>
      <c r="VQH1836" s="401"/>
      <c r="VQI1836" s="401"/>
      <c r="VQJ1836" s="401"/>
      <c r="VQK1836" s="401"/>
      <c r="VQL1836" s="401"/>
      <c r="VQM1836" s="401"/>
      <c r="VQN1836" s="401"/>
      <c r="VQO1836" s="401"/>
      <c r="VQP1836" s="401"/>
      <c r="VQQ1836" s="401"/>
      <c r="VQR1836" s="401"/>
      <c r="VQS1836" s="401"/>
      <c r="VQT1836" s="401"/>
      <c r="VQU1836" s="401"/>
      <c r="VQV1836" s="401"/>
      <c r="VQW1836" s="401"/>
      <c r="VQX1836" s="401"/>
      <c r="VQY1836" s="401"/>
      <c r="VQZ1836" s="401"/>
      <c r="VRA1836" s="401"/>
      <c r="VRB1836" s="401"/>
      <c r="VRC1836" s="401"/>
      <c r="VRD1836" s="401"/>
      <c r="VRE1836" s="401"/>
      <c r="VRF1836" s="401"/>
      <c r="VRG1836" s="401"/>
      <c r="VRH1836" s="401"/>
      <c r="VRI1836" s="401"/>
      <c r="VRJ1836" s="401"/>
      <c r="VRK1836" s="401"/>
      <c r="VRL1836" s="401"/>
      <c r="VRM1836" s="401"/>
      <c r="VRN1836" s="401"/>
      <c r="VRO1836" s="401"/>
      <c r="VRP1836" s="401"/>
      <c r="VRQ1836" s="401"/>
      <c r="VRR1836" s="401"/>
      <c r="VRS1836" s="401"/>
      <c r="VRT1836" s="401"/>
      <c r="VRU1836" s="401"/>
      <c r="VRV1836" s="401"/>
      <c r="VRW1836" s="401"/>
      <c r="VRX1836" s="401"/>
      <c r="VRY1836" s="401"/>
      <c r="VRZ1836" s="401"/>
      <c r="VSA1836" s="401"/>
      <c r="VSB1836" s="401"/>
      <c r="VSC1836" s="401"/>
      <c r="VSD1836" s="401"/>
      <c r="VSE1836" s="401"/>
      <c r="VSF1836" s="401"/>
      <c r="VSG1836" s="401"/>
      <c r="VSH1836" s="401"/>
      <c r="VSI1836" s="401"/>
      <c r="VSJ1836" s="401"/>
      <c r="VSK1836" s="401"/>
      <c r="VSL1836" s="401"/>
      <c r="VSM1836" s="401"/>
      <c r="VSN1836" s="401"/>
      <c r="VSO1836" s="401"/>
      <c r="VSP1836" s="401"/>
      <c r="VSQ1836" s="401"/>
      <c r="VSR1836" s="401"/>
      <c r="VSS1836" s="401"/>
      <c r="VST1836" s="401"/>
      <c r="VSU1836" s="401"/>
      <c r="VSV1836" s="401"/>
      <c r="VSW1836" s="401"/>
      <c r="VSX1836" s="401"/>
      <c r="VSY1836" s="401"/>
      <c r="VSZ1836" s="401"/>
      <c r="VTA1836" s="401"/>
      <c r="VTB1836" s="401"/>
      <c r="VTC1836" s="401"/>
      <c r="VTD1836" s="401"/>
      <c r="VTE1836" s="401"/>
      <c r="VTF1836" s="401"/>
      <c r="VTG1836" s="401"/>
      <c r="VTH1836" s="401"/>
      <c r="VTI1836" s="401"/>
      <c r="VTJ1836" s="401"/>
      <c r="VTK1836" s="401"/>
      <c r="VTL1836" s="401"/>
      <c r="VTM1836" s="401"/>
      <c r="VTN1836" s="401"/>
      <c r="VTO1836" s="401"/>
      <c r="VTP1836" s="401"/>
      <c r="VTQ1836" s="401"/>
      <c r="VTR1836" s="401"/>
      <c r="VTS1836" s="401"/>
      <c r="VTT1836" s="401"/>
      <c r="VTU1836" s="401"/>
      <c r="VTV1836" s="401"/>
      <c r="VTW1836" s="401"/>
      <c r="VTX1836" s="401"/>
      <c r="VTY1836" s="401"/>
      <c r="VTZ1836" s="401"/>
      <c r="VUA1836" s="401"/>
      <c r="VUB1836" s="401"/>
      <c r="VUC1836" s="401"/>
      <c r="VUD1836" s="401"/>
      <c r="VUE1836" s="401"/>
      <c r="VUF1836" s="401"/>
      <c r="VUG1836" s="401"/>
      <c r="VUH1836" s="401"/>
      <c r="VUI1836" s="401"/>
      <c r="VUJ1836" s="401"/>
      <c r="VUK1836" s="401"/>
      <c r="VUL1836" s="401"/>
      <c r="VUM1836" s="401"/>
      <c r="VUN1836" s="401"/>
      <c r="VUO1836" s="401"/>
      <c r="VUP1836" s="401"/>
      <c r="VUQ1836" s="401"/>
      <c r="VUR1836" s="401"/>
      <c r="VUS1836" s="401"/>
      <c r="VUT1836" s="401"/>
      <c r="VUU1836" s="401"/>
      <c r="VUV1836" s="401"/>
      <c r="VUW1836" s="401"/>
      <c r="VUX1836" s="401"/>
      <c r="VUY1836" s="401"/>
      <c r="VUZ1836" s="401"/>
      <c r="VVA1836" s="401"/>
      <c r="VVB1836" s="401"/>
      <c r="VVC1836" s="401"/>
      <c r="VVD1836" s="401"/>
      <c r="VVE1836" s="401"/>
      <c r="VVF1836" s="401"/>
      <c r="VVG1836" s="401"/>
      <c r="VVH1836" s="401"/>
      <c r="VVI1836" s="401"/>
      <c r="VVJ1836" s="401"/>
      <c r="VVK1836" s="401"/>
      <c r="VVL1836" s="401"/>
      <c r="VVM1836" s="401"/>
      <c r="VVN1836" s="401"/>
      <c r="VVO1836" s="401"/>
      <c r="VVP1836" s="401"/>
      <c r="VVQ1836" s="401"/>
      <c r="VVR1836" s="401"/>
      <c r="VVS1836" s="401"/>
      <c r="VVT1836" s="401"/>
      <c r="VVU1836" s="401"/>
      <c r="VVV1836" s="401"/>
      <c r="VVW1836" s="401"/>
      <c r="VVX1836" s="401"/>
      <c r="VVY1836" s="401"/>
      <c r="VVZ1836" s="401"/>
      <c r="VWA1836" s="401"/>
      <c r="VWB1836" s="401"/>
      <c r="VWC1836" s="401"/>
      <c r="VWD1836" s="401"/>
      <c r="VWE1836" s="401"/>
      <c r="VWF1836" s="401"/>
      <c r="VWG1836" s="401"/>
      <c r="VWH1836" s="401"/>
      <c r="VWI1836" s="401"/>
      <c r="VWJ1836" s="401"/>
      <c r="VWK1836" s="401"/>
      <c r="VWL1836" s="401"/>
      <c r="VWM1836" s="401"/>
      <c r="VWN1836" s="401"/>
      <c r="VWO1836" s="401"/>
      <c r="VWP1836" s="401"/>
      <c r="VWQ1836" s="401"/>
      <c r="VWR1836" s="401"/>
      <c r="VWS1836" s="401"/>
      <c r="VWT1836" s="401"/>
      <c r="VWU1836" s="401"/>
      <c r="VWV1836" s="401"/>
      <c r="VWW1836" s="401"/>
      <c r="VWX1836" s="401"/>
      <c r="VWY1836" s="401"/>
      <c r="VWZ1836" s="401"/>
      <c r="VXA1836" s="401"/>
      <c r="VXB1836" s="401"/>
      <c r="VXC1836" s="401"/>
      <c r="VXD1836" s="401"/>
      <c r="VXE1836" s="401"/>
      <c r="VXF1836" s="401"/>
      <c r="VXG1836" s="401"/>
      <c r="VXH1836" s="401"/>
      <c r="VXI1836" s="401"/>
      <c r="VXJ1836" s="401"/>
      <c r="VXK1836" s="401"/>
      <c r="VXL1836" s="401"/>
      <c r="VXM1836" s="401"/>
      <c r="VXN1836" s="401"/>
      <c r="VXO1836" s="401"/>
      <c r="VXP1836" s="401"/>
      <c r="VXQ1836" s="401"/>
      <c r="VXR1836" s="401"/>
      <c r="VXS1836" s="401"/>
      <c r="VXT1836" s="401"/>
      <c r="VXU1836" s="401"/>
      <c r="VXV1836" s="401"/>
      <c r="VXW1836" s="401"/>
      <c r="VXX1836" s="401"/>
      <c r="VXY1836" s="401"/>
      <c r="VXZ1836" s="401"/>
      <c r="VYA1836" s="401"/>
      <c r="VYB1836" s="401"/>
      <c r="VYC1836" s="401"/>
      <c r="VYD1836" s="401"/>
      <c r="VYE1836" s="401"/>
      <c r="VYF1836" s="401"/>
      <c r="VYG1836" s="401"/>
      <c r="VYH1836" s="401"/>
      <c r="VYI1836" s="401"/>
      <c r="VYJ1836" s="401"/>
      <c r="VYK1836" s="401"/>
      <c r="VYL1836" s="401"/>
      <c r="VYM1836" s="401"/>
      <c r="VYN1836" s="401"/>
      <c r="VYO1836" s="401"/>
      <c r="VYP1836" s="401"/>
      <c r="VYQ1836" s="401"/>
      <c r="VYR1836" s="401"/>
      <c r="VYS1836" s="401"/>
      <c r="VYT1836" s="401"/>
      <c r="VYU1836" s="401"/>
      <c r="VYV1836" s="401"/>
      <c r="VYW1836" s="401"/>
      <c r="VYX1836" s="401"/>
      <c r="VYY1836" s="401"/>
      <c r="VYZ1836" s="401"/>
      <c r="VZA1836" s="401"/>
      <c r="VZB1836" s="401"/>
      <c r="VZC1836" s="401"/>
      <c r="VZD1836" s="401"/>
      <c r="VZE1836" s="401"/>
      <c r="VZF1836" s="401"/>
      <c r="VZG1836" s="401"/>
      <c r="VZH1836" s="401"/>
      <c r="VZI1836" s="401"/>
      <c r="VZJ1836" s="401"/>
      <c r="VZK1836" s="401"/>
      <c r="VZL1836" s="401"/>
      <c r="VZM1836" s="401"/>
      <c r="VZN1836" s="401"/>
      <c r="VZO1836" s="401"/>
      <c r="VZP1836" s="401"/>
      <c r="VZQ1836" s="401"/>
      <c r="VZR1836" s="401"/>
      <c r="VZS1836" s="401"/>
      <c r="VZT1836" s="401"/>
      <c r="VZU1836" s="401"/>
      <c r="VZV1836" s="401"/>
      <c r="VZW1836" s="401"/>
      <c r="VZX1836" s="401"/>
      <c r="VZY1836" s="401"/>
      <c r="VZZ1836" s="401"/>
      <c r="WAA1836" s="401"/>
      <c r="WAB1836" s="401"/>
      <c r="WAC1836" s="401"/>
      <c r="WAD1836" s="401"/>
      <c r="WAE1836" s="401"/>
      <c r="WAF1836" s="401"/>
      <c r="WAG1836" s="401"/>
      <c r="WAH1836" s="401"/>
      <c r="WAI1836" s="401"/>
      <c r="WAJ1836" s="401"/>
      <c r="WAK1836" s="401"/>
      <c r="WAL1836" s="401"/>
      <c r="WAM1836" s="401"/>
      <c r="WAN1836" s="401"/>
      <c r="WAO1836" s="401"/>
      <c r="WAP1836" s="401"/>
      <c r="WAQ1836" s="401"/>
      <c r="WAR1836" s="401"/>
      <c r="WAS1836" s="401"/>
      <c r="WAT1836" s="401"/>
      <c r="WAU1836" s="401"/>
      <c r="WAV1836" s="401"/>
      <c r="WAW1836" s="401"/>
      <c r="WAX1836" s="401"/>
      <c r="WAY1836" s="401"/>
      <c r="WAZ1836" s="401"/>
      <c r="WBA1836" s="401"/>
      <c r="WBB1836" s="401"/>
      <c r="WBC1836" s="401"/>
      <c r="WBD1836" s="401"/>
      <c r="WBE1836" s="401"/>
      <c r="WBF1836" s="401"/>
      <c r="WBG1836" s="401"/>
      <c r="WBH1836" s="401"/>
      <c r="WBI1836" s="401"/>
      <c r="WBJ1836" s="401"/>
      <c r="WBK1836" s="401"/>
      <c r="WBL1836" s="401"/>
      <c r="WBM1836" s="401"/>
      <c r="WBN1836" s="401"/>
      <c r="WBO1836" s="401"/>
      <c r="WBP1836" s="401"/>
      <c r="WBQ1836" s="401"/>
      <c r="WBR1836" s="401"/>
      <c r="WBS1836" s="401"/>
      <c r="WBT1836" s="401"/>
      <c r="WBU1836" s="401"/>
      <c r="WBV1836" s="401"/>
      <c r="WBW1836" s="401"/>
      <c r="WBX1836" s="401"/>
      <c r="WBY1836" s="401"/>
      <c r="WBZ1836" s="401"/>
      <c r="WCA1836" s="401"/>
      <c r="WCB1836" s="401"/>
      <c r="WCC1836" s="401"/>
      <c r="WCD1836" s="401"/>
      <c r="WCE1836" s="401"/>
      <c r="WCF1836" s="401"/>
      <c r="WCG1836" s="401"/>
      <c r="WCH1836" s="401"/>
      <c r="WCI1836" s="401"/>
      <c r="WCJ1836" s="401"/>
      <c r="WCK1836" s="401"/>
      <c r="WCL1836" s="401"/>
      <c r="WCM1836" s="401"/>
      <c r="WCN1836" s="401"/>
      <c r="WCO1836" s="401"/>
      <c r="WCP1836" s="401"/>
      <c r="WCQ1836" s="401"/>
      <c r="WCR1836" s="401"/>
      <c r="WCS1836" s="401"/>
      <c r="WCT1836" s="401"/>
      <c r="WCU1836" s="401"/>
      <c r="WCV1836" s="401"/>
      <c r="WCW1836" s="401"/>
      <c r="WCX1836" s="401"/>
      <c r="WCY1836" s="401"/>
      <c r="WCZ1836" s="401"/>
      <c r="WDA1836" s="401"/>
      <c r="WDB1836" s="401"/>
      <c r="WDC1836" s="401"/>
      <c r="WDD1836" s="401"/>
      <c r="WDE1836" s="401"/>
      <c r="WDF1836" s="401"/>
      <c r="WDG1836" s="401"/>
      <c r="WDH1836" s="401"/>
      <c r="WDI1836" s="401"/>
      <c r="WDJ1836" s="401"/>
      <c r="WDK1836" s="401"/>
      <c r="WDL1836" s="401"/>
      <c r="WDM1836" s="401"/>
      <c r="WDN1836" s="401"/>
      <c r="WDO1836" s="401"/>
      <c r="WDP1836" s="401"/>
      <c r="WDQ1836" s="401"/>
      <c r="WDR1836" s="401"/>
      <c r="WDS1836" s="401"/>
      <c r="WDT1836" s="401"/>
      <c r="WDU1836" s="401"/>
      <c r="WDV1836" s="401"/>
      <c r="WDW1836" s="401"/>
      <c r="WDX1836" s="401"/>
      <c r="WDY1836" s="401"/>
      <c r="WDZ1836" s="401"/>
      <c r="WEA1836" s="401"/>
      <c r="WEB1836" s="401"/>
      <c r="WEC1836" s="401"/>
      <c r="WED1836" s="401"/>
      <c r="WEE1836" s="401"/>
      <c r="WEF1836" s="401"/>
      <c r="WEG1836" s="401"/>
      <c r="WEH1836" s="401"/>
      <c r="WEI1836" s="401"/>
      <c r="WEJ1836" s="401"/>
      <c r="WEK1836" s="401"/>
      <c r="WEL1836" s="401"/>
      <c r="WEM1836" s="401"/>
      <c r="WEN1836" s="401"/>
      <c r="WEO1836" s="401"/>
      <c r="WEP1836" s="401"/>
      <c r="WEQ1836" s="401"/>
      <c r="WER1836" s="401"/>
      <c r="WES1836" s="401"/>
      <c r="WET1836" s="401"/>
      <c r="WEU1836" s="401"/>
      <c r="WEV1836" s="401"/>
      <c r="WEW1836" s="401"/>
      <c r="WEX1836" s="401"/>
      <c r="WEY1836" s="401"/>
      <c r="WEZ1836" s="401"/>
      <c r="WFA1836" s="401"/>
      <c r="WFB1836" s="401"/>
      <c r="WFC1836" s="401"/>
      <c r="WFD1836" s="401"/>
      <c r="WFE1836" s="401"/>
      <c r="WFF1836" s="401"/>
      <c r="WFG1836" s="401"/>
      <c r="WFH1836" s="401"/>
      <c r="WFI1836" s="401"/>
      <c r="WFJ1836" s="401"/>
      <c r="WFK1836" s="401"/>
      <c r="WFL1836" s="401"/>
      <c r="WFM1836" s="401"/>
      <c r="WFN1836" s="401"/>
      <c r="WFO1836" s="401"/>
      <c r="WFP1836" s="401"/>
      <c r="WFQ1836" s="401"/>
      <c r="WFR1836" s="401"/>
      <c r="WFS1836" s="401"/>
      <c r="WFT1836" s="401"/>
      <c r="WFU1836" s="401"/>
      <c r="WFV1836" s="401"/>
      <c r="WFW1836" s="401"/>
      <c r="WFX1836" s="401"/>
      <c r="WFY1836" s="401"/>
      <c r="WFZ1836" s="401"/>
      <c r="WGA1836" s="401"/>
      <c r="WGB1836" s="401"/>
      <c r="WGC1836" s="401"/>
      <c r="WGD1836" s="401"/>
      <c r="WGE1836" s="401"/>
      <c r="WGF1836" s="401"/>
      <c r="WGG1836" s="401"/>
      <c r="WGH1836" s="401"/>
      <c r="WGI1836" s="401"/>
      <c r="WGJ1836" s="401"/>
      <c r="WGK1836" s="401"/>
      <c r="WGL1836" s="401"/>
      <c r="WGM1836" s="401"/>
      <c r="WGN1836" s="401"/>
      <c r="WGO1836" s="401"/>
      <c r="WGP1836" s="401"/>
      <c r="WGQ1836" s="401"/>
      <c r="WGR1836" s="401"/>
      <c r="WGS1836" s="401"/>
      <c r="WGT1836" s="401"/>
      <c r="WGU1836" s="401"/>
      <c r="WGV1836" s="401"/>
      <c r="WGW1836" s="401"/>
      <c r="WGX1836" s="401"/>
      <c r="WGY1836" s="401"/>
      <c r="WGZ1836" s="401"/>
      <c r="WHA1836" s="401"/>
      <c r="WHB1836" s="401"/>
      <c r="WHC1836" s="401"/>
      <c r="WHD1836" s="401"/>
      <c r="WHE1836" s="401"/>
      <c r="WHF1836" s="401"/>
      <c r="WHG1836" s="401"/>
      <c r="WHH1836" s="401"/>
      <c r="WHI1836" s="401"/>
      <c r="WHJ1836" s="401"/>
      <c r="WHK1836" s="401"/>
      <c r="WHL1836" s="401"/>
      <c r="WHM1836" s="401"/>
      <c r="WHN1836" s="401"/>
      <c r="WHO1836" s="401"/>
      <c r="WHP1836" s="401"/>
      <c r="WHQ1836" s="401"/>
      <c r="WHR1836" s="401"/>
      <c r="WHS1836" s="401"/>
      <c r="WHT1836" s="401"/>
      <c r="WHU1836" s="401"/>
      <c r="WHV1836" s="401"/>
      <c r="WHW1836" s="401"/>
      <c r="WHX1836" s="401"/>
      <c r="WHY1836" s="401"/>
      <c r="WHZ1836" s="401"/>
      <c r="WIA1836" s="401"/>
      <c r="WIB1836" s="401"/>
      <c r="WIC1836" s="401"/>
      <c r="WID1836" s="401"/>
      <c r="WIE1836" s="401"/>
      <c r="WIF1836" s="401"/>
      <c r="WIG1836" s="401"/>
      <c r="WIH1836" s="401"/>
      <c r="WII1836" s="401"/>
      <c r="WIJ1836" s="401"/>
      <c r="WIK1836" s="401"/>
      <c r="WIL1836" s="401"/>
      <c r="WIM1836" s="401"/>
      <c r="WIN1836" s="401"/>
      <c r="WIO1836" s="401"/>
      <c r="WIP1836" s="401"/>
      <c r="WIQ1836" s="401"/>
      <c r="WIR1836" s="401"/>
      <c r="WIS1836" s="401"/>
      <c r="WIT1836" s="401"/>
      <c r="WIU1836" s="401"/>
      <c r="WIV1836" s="401"/>
      <c r="WIW1836" s="401"/>
      <c r="WIX1836" s="401"/>
      <c r="WIY1836" s="401"/>
      <c r="WIZ1836" s="401"/>
      <c r="WJA1836" s="401"/>
      <c r="WJB1836" s="401"/>
      <c r="WJC1836" s="401"/>
      <c r="WJD1836" s="401"/>
      <c r="WJE1836" s="401"/>
      <c r="WJF1836" s="401"/>
      <c r="WJG1836" s="401"/>
      <c r="WJH1836" s="401"/>
      <c r="WJI1836" s="401"/>
      <c r="WJJ1836" s="401"/>
      <c r="WJK1836" s="401"/>
      <c r="WJL1836" s="401"/>
      <c r="WJM1836" s="401"/>
      <c r="WJN1836" s="401"/>
      <c r="WJO1836" s="401"/>
      <c r="WJP1836" s="401"/>
      <c r="WJQ1836" s="401"/>
      <c r="WJR1836" s="401"/>
      <c r="WJS1836" s="401"/>
      <c r="WJT1836" s="401"/>
      <c r="WJU1836" s="401"/>
      <c r="WJV1836" s="401"/>
      <c r="WJW1836" s="401"/>
      <c r="WJX1836" s="401"/>
      <c r="WJY1836" s="401"/>
      <c r="WJZ1836" s="401"/>
      <c r="WKA1836" s="401"/>
      <c r="WKB1836" s="401"/>
      <c r="WKC1836" s="401"/>
      <c r="WKD1836" s="401"/>
      <c r="WKE1836" s="401"/>
      <c r="WKF1836" s="401"/>
      <c r="WKG1836" s="401"/>
      <c r="WKH1836" s="401"/>
      <c r="WKI1836" s="401"/>
      <c r="WKJ1836" s="401"/>
      <c r="WKK1836" s="401"/>
      <c r="WKL1836" s="401"/>
      <c r="WKM1836" s="401"/>
      <c r="WKN1836" s="401"/>
      <c r="WKO1836" s="401"/>
      <c r="WKP1836" s="401"/>
      <c r="WKQ1836" s="401"/>
      <c r="WKR1836" s="401"/>
      <c r="WKS1836" s="401"/>
      <c r="WKT1836" s="401"/>
      <c r="WKU1836" s="401"/>
      <c r="WKV1836" s="401"/>
      <c r="WKW1836" s="401"/>
      <c r="WKX1836" s="401"/>
      <c r="WKY1836" s="401"/>
      <c r="WKZ1836" s="401"/>
      <c r="WLA1836" s="401"/>
      <c r="WLB1836" s="401"/>
      <c r="WLC1836" s="401"/>
      <c r="WLD1836" s="401"/>
      <c r="WLE1836" s="401"/>
      <c r="WLF1836" s="401"/>
      <c r="WLG1836" s="401"/>
      <c r="WLH1836" s="401"/>
      <c r="WLI1836" s="401"/>
      <c r="WLJ1836" s="401"/>
      <c r="WLK1836" s="401"/>
      <c r="WLL1836" s="401"/>
      <c r="WLM1836" s="401"/>
      <c r="WLN1836" s="401"/>
      <c r="WLO1836" s="401"/>
      <c r="WLP1836" s="401"/>
      <c r="WLQ1836" s="401"/>
      <c r="WLR1836" s="401"/>
      <c r="WLS1836" s="401"/>
      <c r="WLT1836" s="401"/>
      <c r="WLU1836" s="401"/>
      <c r="WLV1836" s="401"/>
      <c r="WLW1836" s="401"/>
      <c r="WLX1836" s="401"/>
      <c r="WLY1836" s="401"/>
      <c r="WLZ1836" s="401"/>
      <c r="WMA1836" s="401"/>
      <c r="WMB1836" s="401"/>
      <c r="WMC1836" s="401"/>
      <c r="WMD1836" s="401"/>
      <c r="WME1836" s="401"/>
      <c r="WMF1836" s="401"/>
      <c r="WMG1836" s="401"/>
      <c r="WMH1836" s="401"/>
      <c r="WMI1836" s="401"/>
      <c r="WMJ1836" s="401"/>
      <c r="WMK1836" s="401"/>
      <c r="WML1836" s="401"/>
      <c r="WMM1836" s="401"/>
      <c r="WMN1836" s="401"/>
      <c r="WMO1836" s="401"/>
      <c r="WMP1836" s="401"/>
      <c r="WMQ1836" s="401"/>
      <c r="WMR1836" s="401"/>
      <c r="WMS1836" s="401"/>
      <c r="WMT1836" s="401"/>
      <c r="WMU1836" s="401"/>
      <c r="WMV1836" s="401"/>
      <c r="WMW1836" s="401"/>
      <c r="WMX1836" s="401"/>
      <c r="WMY1836" s="401"/>
      <c r="WMZ1836" s="401"/>
      <c r="WNA1836" s="401"/>
      <c r="WNB1836" s="401"/>
      <c r="WNC1836" s="401"/>
      <c r="WND1836" s="401"/>
      <c r="WNE1836" s="401"/>
      <c r="WNF1836" s="401"/>
      <c r="WNG1836" s="401"/>
      <c r="WNH1836" s="401"/>
      <c r="WNI1836" s="401"/>
      <c r="WNJ1836" s="401"/>
      <c r="WNK1836" s="401"/>
      <c r="WNL1836" s="401"/>
      <c r="WNM1836" s="401"/>
      <c r="WNN1836" s="401"/>
      <c r="WNO1836" s="401"/>
      <c r="WNP1836" s="401"/>
      <c r="WNQ1836" s="401"/>
      <c r="WNR1836" s="401"/>
      <c r="WNS1836" s="401"/>
      <c r="WNT1836" s="401"/>
      <c r="WNU1836" s="401"/>
      <c r="WNV1836" s="401"/>
      <c r="WNW1836" s="401"/>
      <c r="WNX1836" s="401"/>
      <c r="WNY1836" s="401"/>
      <c r="WNZ1836" s="401"/>
      <c r="WOA1836" s="401"/>
      <c r="WOB1836" s="401"/>
      <c r="WOC1836" s="401"/>
      <c r="WOD1836" s="401"/>
      <c r="WOE1836" s="401"/>
      <c r="WOF1836" s="401"/>
      <c r="WOG1836" s="401"/>
      <c r="WOH1836" s="401"/>
      <c r="WOI1836" s="401"/>
      <c r="WOJ1836" s="401"/>
      <c r="WOK1836" s="401"/>
      <c r="WOL1836" s="401"/>
      <c r="WOM1836" s="401"/>
      <c r="WON1836" s="401"/>
      <c r="WOO1836" s="401"/>
      <c r="WOP1836" s="401"/>
      <c r="WOQ1836" s="401"/>
      <c r="WOR1836" s="401"/>
      <c r="WOS1836" s="401"/>
      <c r="WOT1836" s="401"/>
      <c r="WOU1836" s="401"/>
      <c r="WOV1836" s="401"/>
      <c r="WOW1836" s="401"/>
      <c r="WOX1836" s="401"/>
      <c r="WOY1836" s="401"/>
      <c r="WOZ1836" s="401"/>
      <c r="WPA1836" s="401"/>
      <c r="WPB1836" s="401"/>
      <c r="WPC1836" s="401"/>
      <c r="WPD1836" s="401"/>
      <c r="WPE1836" s="401"/>
      <c r="WPF1836" s="401"/>
      <c r="WPG1836" s="401"/>
      <c r="WPH1836" s="401"/>
      <c r="WPI1836" s="401"/>
      <c r="WPJ1836" s="401"/>
      <c r="WPK1836" s="401"/>
      <c r="WPL1836" s="401"/>
      <c r="WPM1836" s="401"/>
      <c r="WPN1836" s="401"/>
      <c r="WPO1836" s="401"/>
      <c r="WPP1836" s="401"/>
      <c r="WPQ1836" s="401"/>
      <c r="WPR1836" s="401"/>
      <c r="WPS1836" s="401"/>
      <c r="WPT1836" s="401"/>
      <c r="WPU1836" s="401"/>
      <c r="WPV1836" s="401"/>
      <c r="WPW1836" s="401"/>
      <c r="WPX1836" s="401"/>
      <c r="WPY1836" s="401"/>
      <c r="WPZ1836" s="401"/>
      <c r="WQA1836" s="401"/>
      <c r="WQB1836" s="401"/>
      <c r="WQC1836" s="401"/>
      <c r="WQD1836" s="401"/>
      <c r="WQE1836" s="401"/>
      <c r="WQF1836" s="401"/>
      <c r="WQG1836" s="401"/>
      <c r="WQH1836" s="401"/>
      <c r="WQI1836" s="401"/>
      <c r="WQJ1836" s="401"/>
      <c r="WQK1836" s="401"/>
      <c r="WQL1836" s="401"/>
      <c r="WQM1836" s="401"/>
      <c r="WQN1836" s="401"/>
      <c r="WQO1836" s="401"/>
      <c r="WQP1836" s="401"/>
      <c r="WQQ1836" s="401"/>
      <c r="WQR1836" s="401"/>
      <c r="WQS1836" s="401"/>
      <c r="WQT1836" s="401"/>
      <c r="WQU1836" s="401"/>
      <c r="WQV1836" s="401"/>
      <c r="WQW1836" s="401"/>
      <c r="WQX1836" s="401"/>
      <c r="WQY1836" s="401"/>
      <c r="WQZ1836" s="401"/>
      <c r="WRA1836" s="401"/>
      <c r="WRB1836" s="401"/>
      <c r="WRC1836" s="401"/>
      <c r="WRD1836" s="401"/>
      <c r="WRE1836" s="401"/>
      <c r="WRF1836" s="401"/>
      <c r="WRG1836" s="401"/>
      <c r="WRH1836" s="401"/>
      <c r="WRI1836" s="401"/>
      <c r="WRJ1836" s="401"/>
      <c r="WRK1836" s="401"/>
      <c r="WRL1836" s="401"/>
      <c r="WRM1836" s="401"/>
      <c r="WRN1836" s="401"/>
      <c r="WRO1836" s="401"/>
      <c r="WRP1836" s="401"/>
      <c r="WRQ1836" s="401"/>
      <c r="WRR1836" s="401"/>
      <c r="WRS1836" s="401"/>
      <c r="WRT1836" s="401"/>
      <c r="WRU1836" s="401"/>
      <c r="WRV1836" s="401"/>
      <c r="WRW1836" s="401"/>
      <c r="WRX1836" s="401"/>
      <c r="WRY1836" s="401"/>
      <c r="WRZ1836" s="401"/>
      <c r="WSA1836" s="401"/>
      <c r="WSB1836" s="401"/>
      <c r="WSC1836" s="401"/>
      <c r="WSD1836" s="401"/>
      <c r="WSE1836" s="401"/>
      <c r="WSF1836" s="401"/>
      <c r="WSG1836" s="401"/>
      <c r="WSH1836" s="401"/>
      <c r="WSI1836" s="401"/>
      <c r="WSJ1836" s="401"/>
      <c r="WSK1836" s="401"/>
      <c r="WSL1836" s="401"/>
      <c r="WSM1836" s="401"/>
      <c r="WSN1836" s="401"/>
      <c r="WSO1836" s="401"/>
      <c r="WSP1836" s="401"/>
      <c r="WSQ1836" s="401"/>
      <c r="WSR1836" s="401"/>
      <c r="WSS1836" s="401"/>
      <c r="WST1836" s="401"/>
      <c r="WSU1836" s="401"/>
      <c r="WSV1836" s="401"/>
      <c r="WSW1836" s="401"/>
      <c r="WSX1836" s="401"/>
      <c r="WSY1836" s="401"/>
      <c r="WSZ1836" s="401"/>
      <c r="WTA1836" s="401"/>
      <c r="WTB1836" s="401"/>
      <c r="WTC1836" s="401"/>
      <c r="WTD1836" s="401"/>
      <c r="WTE1836" s="401"/>
      <c r="WTF1836" s="401"/>
      <c r="WTG1836" s="401"/>
      <c r="WTH1836" s="401"/>
      <c r="WTI1836" s="401"/>
      <c r="WTJ1836" s="401"/>
      <c r="WTK1836" s="401"/>
      <c r="WTL1836" s="401"/>
      <c r="WTM1836" s="401"/>
      <c r="WTN1836" s="401"/>
      <c r="WTO1836" s="401"/>
      <c r="WTP1836" s="401"/>
      <c r="WTQ1836" s="401"/>
      <c r="WTR1836" s="401"/>
      <c r="WTS1836" s="401"/>
      <c r="WTT1836" s="401"/>
      <c r="WTU1836" s="401"/>
      <c r="WTV1836" s="401"/>
      <c r="WTW1836" s="401"/>
      <c r="WTX1836" s="401"/>
      <c r="WTY1836" s="401"/>
      <c r="WTZ1836" s="401"/>
      <c r="WUA1836" s="401"/>
      <c r="WUB1836" s="401"/>
      <c r="WUC1836" s="401"/>
      <c r="WUD1836" s="401"/>
      <c r="WUE1836" s="401"/>
      <c r="WUF1836" s="401"/>
      <c r="WUG1836" s="401"/>
      <c r="WUH1836" s="401"/>
      <c r="WUI1836" s="401"/>
      <c r="WUJ1836" s="401"/>
      <c r="WUK1836" s="401"/>
      <c r="WUL1836" s="401"/>
      <c r="WUM1836" s="401"/>
      <c r="WUN1836" s="401"/>
      <c r="WUO1836" s="401"/>
      <c r="WUP1836" s="401"/>
      <c r="WUQ1836" s="401"/>
      <c r="WUR1836" s="401"/>
      <c r="WUS1836" s="401"/>
      <c r="WUT1836" s="401"/>
      <c r="WUU1836" s="401"/>
      <c r="WUV1836" s="401"/>
      <c r="WUW1836" s="401"/>
      <c r="WUX1836" s="401"/>
      <c r="WUY1836" s="401"/>
      <c r="WUZ1836" s="401"/>
      <c r="WVA1836" s="401"/>
      <c r="WVB1836" s="401"/>
      <c r="WVC1836" s="401"/>
      <c r="WVD1836" s="401"/>
      <c r="WVE1836" s="401"/>
    </row>
    <row r="1837" spans="1:16125" s="399" customFormat="1">
      <c r="A1837" s="397"/>
      <c r="B1837" s="397"/>
      <c r="C1837" s="400"/>
      <c r="D1837" s="400"/>
      <c r="E1837" s="5026"/>
      <c r="K1837" s="397"/>
      <c r="L1837" s="401"/>
      <c r="M1837" s="401"/>
      <c r="N1837" s="401"/>
      <c r="O1837" s="401"/>
      <c r="P1837" s="401"/>
      <c r="Q1837" s="401"/>
      <c r="R1837" s="401"/>
      <c r="S1837" s="401"/>
      <c r="T1837" s="401"/>
      <c r="U1837" s="401"/>
      <c r="V1837" s="401"/>
      <c r="W1837" s="401"/>
      <c r="X1837" s="401"/>
      <c r="Y1837" s="401"/>
      <c r="Z1837" s="401"/>
      <c r="AA1837" s="401"/>
      <c r="AB1837" s="401"/>
      <c r="AC1837" s="401"/>
      <c r="AD1837" s="401"/>
      <c r="AE1837" s="401"/>
      <c r="AF1837" s="401"/>
      <c r="AG1837" s="401"/>
      <c r="AH1837" s="401"/>
      <c r="AI1837" s="401"/>
      <c r="AJ1837" s="401"/>
      <c r="AK1837" s="401"/>
      <c r="AL1837" s="401"/>
      <c r="AM1837" s="401"/>
      <c r="AN1837" s="401"/>
      <c r="AO1837" s="401"/>
      <c r="AP1837" s="401"/>
      <c r="AQ1837" s="401"/>
      <c r="AR1837" s="401"/>
      <c r="AS1837" s="401"/>
      <c r="AT1837" s="401"/>
      <c r="AU1837" s="401"/>
      <c r="AV1837" s="401"/>
      <c r="AW1837" s="401"/>
      <c r="AX1837" s="401"/>
      <c r="AY1837" s="401"/>
      <c r="AZ1837" s="401"/>
      <c r="BA1837" s="401"/>
      <c r="BB1837" s="401"/>
      <c r="BC1837" s="401"/>
      <c r="BD1837" s="401"/>
      <c r="BE1837" s="401"/>
      <c r="BF1837" s="401"/>
      <c r="BG1837" s="401"/>
      <c r="BH1837" s="401"/>
      <c r="BI1837" s="401"/>
      <c r="BJ1837" s="401"/>
      <c r="BK1837" s="401"/>
      <c r="BL1837" s="401"/>
      <c r="BM1837" s="401"/>
      <c r="BN1837" s="401"/>
      <c r="BO1837" s="401"/>
      <c r="BP1837" s="401"/>
      <c r="BQ1837" s="401"/>
      <c r="BR1837" s="401"/>
      <c r="BS1837" s="401"/>
      <c r="BT1837" s="401"/>
      <c r="BU1837" s="401"/>
      <c r="BV1837" s="401"/>
      <c r="BW1837" s="401"/>
      <c r="BX1837" s="401"/>
      <c r="BY1837" s="401"/>
      <c r="BZ1837" s="401"/>
      <c r="CA1837" s="401"/>
      <c r="CB1837" s="401"/>
      <c r="CC1837" s="401"/>
      <c r="CD1837" s="401"/>
      <c r="CE1837" s="401"/>
      <c r="CF1837" s="401"/>
      <c r="CG1837" s="401"/>
      <c r="CH1837" s="401"/>
      <c r="CI1837" s="401"/>
      <c r="CJ1837" s="401"/>
      <c r="CK1837" s="401"/>
      <c r="CL1837" s="401"/>
      <c r="CM1837" s="401"/>
      <c r="CN1837" s="401"/>
      <c r="CO1837" s="401"/>
      <c r="CP1837" s="401"/>
      <c r="CQ1837" s="401"/>
      <c r="CR1837" s="401"/>
      <c r="CS1837" s="401"/>
      <c r="CT1837" s="401"/>
      <c r="CU1837" s="401"/>
      <c r="CV1837" s="401"/>
      <c r="CW1837" s="401"/>
      <c r="CX1837" s="401"/>
      <c r="CY1837" s="401"/>
      <c r="CZ1837" s="401"/>
      <c r="DA1837" s="401"/>
      <c r="DB1837" s="401"/>
      <c r="DC1837" s="401"/>
      <c r="DD1837" s="401"/>
      <c r="DE1837" s="401"/>
      <c r="DF1837" s="401"/>
      <c r="DG1837" s="401"/>
      <c r="DH1837" s="401"/>
      <c r="DI1837" s="401"/>
      <c r="DJ1837" s="401"/>
      <c r="DK1837" s="401"/>
      <c r="DL1837" s="401"/>
      <c r="DM1837" s="401"/>
      <c r="DN1837" s="401"/>
      <c r="DO1837" s="401"/>
      <c r="DP1837" s="401"/>
      <c r="DQ1837" s="401"/>
      <c r="DR1837" s="401"/>
      <c r="DS1837" s="401"/>
      <c r="DT1837" s="401"/>
      <c r="DU1837" s="401"/>
      <c r="DV1837" s="401"/>
      <c r="DW1837" s="401"/>
      <c r="DX1837" s="401"/>
      <c r="DY1837" s="401"/>
      <c r="DZ1837" s="401"/>
      <c r="EA1837" s="401"/>
      <c r="EB1837" s="401"/>
      <c r="EC1837" s="401"/>
      <c r="ED1837" s="401"/>
      <c r="EE1837" s="401"/>
      <c r="EF1837" s="401"/>
      <c r="EG1837" s="401"/>
      <c r="EH1837" s="401"/>
      <c r="EI1837" s="401"/>
      <c r="EJ1837" s="401"/>
      <c r="EK1837" s="401"/>
      <c r="EL1837" s="401"/>
      <c r="EM1837" s="401"/>
      <c r="EN1837" s="401"/>
      <c r="EO1837" s="401"/>
      <c r="EP1837" s="401"/>
      <c r="EQ1837" s="401"/>
      <c r="ER1837" s="401"/>
      <c r="ES1837" s="401"/>
      <c r="ET1837" s="401"/>
      <c r="EU1837" s="401"/>
      <c r="EV1837" s="401"/>
      <c r="EW1837" s="401"/>
      <c r="EX1837" s="401"/>
      <c r="EY1837" s="401"/>
      <c r="EZ1837" s="401"/>
      <c r="FA1837" s="401"/>
      <c r="FB1837" s="401"/>
      <c r="FC1837" s="401"/>
      <c r="FD1837" s="401"/>
      <c r="FE1837" s="401"/>
      <c r="FF1837" s="401"/>
      <c r="FG1837" s="401"/>
      <c r="FH1837" s="401"/>
      <c r="FI1837" s="401"/>
      <c r="FJ1837" s="401"/>
      <c r="FK1837" s="401"/>
      <c r="FL1837" s="401"/>
      <c r="FM1837" s="401"/>
      <c r="FN1837" s="401"/>
      <c r="FO1837" s="401"/>
      <c r="FP1837" s="401"/>
      <c r="FQ1837" s="401"/>
      <c r="FR1837" s="401"/>
      <c r="FS1837" s="401"/>
      <c r="FT1837" s="401"/>
      <c r="FU1837" s="401"/>
      <c r="FV1837" s="401"/>
      <c r="FW1837" s="401"/>
      <c r="FX1837" s="401"/>
      <c r="FY1837" s="401"/>
      <c r="FZ1837" s="401"/>
      <c r="GA1837" s="401"/>
      <c r="GB1837" s="401"/>
      <c r="GC1837" s="401"/>
      <c r="GD1837" s="401"/>
      <c r="GE1837" s="401"/>
      <c r="GF1837" s="401"/>
      <c r="GG1837" s="401"/>
      <c r="GH1837" s="401"/>
      <c r="GI1837" s="401"/>
      <c r="GJ1837" s="401"/>
      <c r="GK1837" s="401"/>
      <c r="GL1837" s="401"/>
      <c r="GM1837" s="401"/>
      <c r="GN1837" s="401"/>
      <c r="GO1837" s="401"/>
      <c r="GP1837" s="401"/>
      <c r="GQ1837" s="401"/>
      <c r="GR1837" s="401"/>
      <c r="GS1837" s="401"/>
      <c r="GT1837" s="401"/>
      <c r="GU1837" s="401"/>
      <c r="GV1837" s="401"/>
      <c r="GW1837" s="401"/>
      <c r="GX1837" s="401"/>
      <c r="GY1837" s="401"/>
      <c r="GZ1837" s="401"/>
      <c r="HA1837" s="401"/>
      <c r="HB1837" s="401"/>
      <c r="HC1837" s="401"/>
      <c r="HD1837" s="401"/>
      <c r="HE1837" s="401"/>
      <c r="HF1837" s="401"/>
      <c r="HG1837" s="401"/>
      <c r="HH1837" s="401"/>
      <c r="HI1837" s="401"/>
      <c r="HJ1837" s="401"/>
      <c r="HK1837" s="401"/>
      <c r="HL1837" s="401"/>
      <c r="HM1837" s="401"/>
      <c r="HN1837" s="401"/>
      <c r="HO1837" s="401"/>
      <c r="HP1837" s="401"/>
      <c r="HQ1837" s="401"/>
      <c r="HR1837" s="401"/>
      <c r="HS1837" s="401"/>
      <c r="HT1837" s="401"/>
      <c r="HU1837" s="401"/>
      <c r="HV1837" s="401"/>
      <c r="HW1837" s="401"/>
      <c r="HX1837" s="401"/>
      <c r="HY1837" s="401"/>
      <c r="HZ1837" s="401"/>
      <c r="IA1837" s="401"/>
      <c r="IB1837" s="401"/>
      <c r="IC1837" s="401"/>
      <c r="ID1837" s="401"/>
      <c r="IE1837" s="401"/>
      <c r="IF1837" s="401"/>
      <c r="IG1837" s="401"/>
      <c r="IH1837" s="401"/>
      <c r="II1837" s="401"/>
      <c r="IJ1837" s="401"/>
      <c r="IK1837" s="401"/>
      <c r="IL1837" s="401"/>
      <c r="IM1837" s="401"/>
      <c r="IN1837" s="401"/>
      <c r="IO1837" s="401"/>
      <c r="IP1837" s="401"/>
      <c r="IQ1837" s="401"/>
      <c r="IR1837" s="401"/>
      <c r="IS1837" s="401"/>
      <c r="IT1837" s="401"/>
      <c r="IU1837" s="401"/>
      <c r="IV1837" s="401"/>
      <c r="IW1837" s="401"/>
      <c r="IX1837" s="401"/>
      <c r="IY1837" s="401"/>
      <c r="IZ1837" s="401"/>
      <c r="JA1837" s="401"/>
      <c r="JB1837" s="401"/>
      <c r="JC1837" s="401"/>
      <c r="JD1837" s="401"/>
      <c r="JE1837" s="401"/>
      <c r="JF1837" s="401"/>
      <c r="JG1837" s="401"/>
      <c r="JH1837" s="401"/>
      <c r="JI1837" s="401"/>
      <c r="JJ1837" s="401"/>
      <c r="JK1837" s="401"/>
      <c r="JL1837" s="401"/>
      <c r="JM1837" s="401"/>
      <c r="JN1837" s="401"/>
      <c r="JO1837" s="401"/>
      <c r="JP1837" s="401"/>
      <c r="JQ1837" s="401"/>
      <c r="JR1837" s="401"/>
      <c r="JS1837" s="401"/>
      <c r="JT1837" s="401"/>
      <c r="JU1837" s="401"/>
      <c r="JV1837" s="401"/>
      <c r="JW1837" s="401"/>
      <c r="JX1837" s="401"/>
      <c r="JY1837" s="401"/>
      <c r="JZ1837" s="401"/>
      <c r="KA1837" s="401"/>
      <c r="KB1837" s="401"/>
      <c r="KC1837" s="401"/>
      <c r="KD1837" s="401"/>
      <c r="KE1837" s="401"/>
      <c r="KF1837" s="401"/>
      <c r="KG1837" s="401"/>
      <c r="KH1837" s="401"/>
      <c r="KI1837" s="401"/>
      <c r="KJ1837" s="401"/>
      <c r="KK1837" s="401"/>
      <c r="KL1837" s="401"/>
      <c r="KM1837" s="401"/>
      <c r="KN1837" s="401"/>
      <c r="KO1837" s="401"/>
      <c r="KP1837" s="401"/>
      <c r="KQ1837" s="401"/>
      <c r="KR1837" s="401"/>
      <c r="KS1837" s="401"/>
      <c r="KT1837" s="401"/>
      <c r="KU1837" s="401"/>
      <c r="KV1837" s="401"/>
      <c r="KW1837" s="401"/>
      <c r="KX1837" s="401"/>
      <c r="KY1837" s="401"/>
      <c r="KZ1837" s="401"/>
      <c r="LA1837" s="401"/>
      <c r="LB1837" s="401"/>
      <c r="LC1837" s="401"/>
      <c r="LD1837" s="401"/>
      <c r="LE1837" s="401"/>
      <c r="LF1837" s="401"/>
      <c r="LG1837" s="401"/>
      <c r="LH1837" s="401"/>
      <c r="LI1837" s="401"/>
      <c r="LJ1837" s="401"/>
      <c r="LK1837" s="401"/>
      <c r="LL1837" s="401"/>
      <c r="LM1837" s="401"/>
      <c r="LN1837" s="401"/>
      <c r="LO1837" s="401"/>
      <c r="LP1837" s="401"/>
      <c r="LQ1837" s="401"/>
      <c r="LR1837" s="401"/>
      <c r="LS1837" s="401"/>
      <c r="LT1837" s="401"/>
      <c r="LU1837" s="401"/>
      <c r="LV1837" s="401"/>
      <c r="LW1837" s="401"/>
      <c r="LX1837" s="401"/>
      <c r="LY1837" s="401"/>
      <c r="LZ1837" s="401"/>
      <c r="MA1837" s="401"/>
      <c r="MB1837" s="401"/>
      <c r="MC1837" s="401"/>
      <c r="MD1837" s="401"/>
      <c r="ME1837" s="401"/>
      <c r="MF1837" s="401"/>
      <c r="MG1837" s="401"/>
      <c r="MH1837" s="401"/>
      <c r="MI1837" s="401"/>
      <c r="MJ1837" s="401"/>
      <c r="MK1837" s="401"/>
      <c r="ML1837" s="401"/>
      <c r="MM1837" s="401"/>
      <c r="MN1837" s="401"/>
      <c r="MO1837" s="401"/>
      <c r="MP1837" s="401"/>
      <c r="MQ1837" s="401"/>
      <c r="MR1837" s="401"/>
      <c r="MS1837" s="401"/>
      <c r="MT1837" s="401"/>
      <c r="MU1837" s="401"/>
      <c r="MV1837" s="401"/>
      <c r="MW1837" s="401"/>
      <c r="MX1837" s="401"/>
      <c r="MY1837" s="401"/>
      <c r="MZ1837" s="401"/>
      <c r="NA1837" s="401"/>
      <c r="NB1837" s="401"/>
      <c r="NC1837" s="401"/>
      <c r="ND1837" s="401"/>
      <c r="NE1837" s="401"/>
      <c r="NF1837" s="401"/>
      <c r="NG1837" s="401"/>
      <c r="NH1837" s="401"/>
      <c r="NI1837" s="401"/>
      <c r="NJ1837" s="401"/>
      <c r="NK1837" s="401"/>
      <c r="NL1837" s="401"/>
      <c r="NM1837" s="401"/>
      <c r="NN1837" s="401"/>
      <c r="NO1837" s="401"/>
      <c r="NP1837" s="401"/>
      <c r="NQ1837" s="401"/>
      <c r="NR1837" s="401"/>
      <c r="NS1837" s="401"/>
      <c r="NT1837" s="401"/>
      <c r="NU1837" s="401"/>
      <c r="NV1837" s="401"/>
      <c r="NW1837" s="401"/>
      <c r="NX1837" s="401"/>
      <c r="NY1837" s="401"/>
      <c r="NZ1837" s="401"/>
      <c r="OA1837" s="401"/>
      <c r="OB1837" s="401"/>
      <c r="OC1837" s="401"/>
      <c r="OD1837" s="401"/>
      <c r="OE1837" s="401"/>
      <c r="OF1837" s="401"/>
      <c r="OG1837" s="401"/>
      <c r="OH1837" s="401"/>
      <c r="OI1837" s="401"/>
      <c r="OJ1837" s="401"/>
      <c r="OK1837" s="401"/>
      <c r="OL1837" s="401"/>
      <c r="OM1837" s="401"/>
      <c r="ON1837" s="401"/>
      <c r="OO1837" s="401"/>
      <c r="OP1837" s="401"/>
      <c r="OQ1837" s="401"/>
      <c r="OR1837" s="401"/>
      <c r="OS1837" s="401"/>
      <c r="OT1837" s="401"/>
      <c r="OU1837" s="401"/>
      <c r="OV1837" s="401"/>
      <c r="OW1837" s="401"/>
      <c r="OX1837" s="401"/>
      <c r="OY1837" s="401"/>
      <c r="OZ1837" s="401"/>
      <c r="PA1837" s="401"/>
      <c r="PB1837" s="401"/>
      <c r="PC1837" s="401"/>
      <c r="PD1837" s="401"/>
      <c r="PE1837" s="401"/>
      <c r="PF1837" s="401"/>
      <c r="PG1837" s="401"/>
      <c r="PH1837" s="401"/>
      <c r="PI1837" s="401"/>
      <c r="PJ1837" s="401"/>
      <c r="PK1837" s="401"/>
      <c r="PL1837" s="401"/>
      <c r="PM1837" s="401"/>
      <c r="PN1837" s="401"/>
      <c r="PO1837" s="401"/>
      <c r="PP1837" s="401"/>
      <c r="PQ1837" s="401"/>
      <c r="PR1837" s="401"/>
      <c r="PS1837" s="401"/>
      <c r="PT1837" s="401"/>
      <c r="PU1837" s="401"/>
      <c r="PV1837" s="401"/>
      <c r="PW1837" s="401"/>
      <c r="PX1837" s="401"/>
      <c r="PY1837" s="401"/>
      <c r="PZ1837" s="401"/>
      <c r="QA1837" s="401"/>
      <c r="QB1837" s="401"/>
      <c r="QC1837" s="401"/>
      <c r="QD1837" s="401"/>
      <c r="QE1837" s="401"/>
      <c r="QF1837" s="401"/>
      <c r="QG1837" s="401"/>
      <c r="QH1837" s="401"/>
      <c r="QI1837" s="401"/>
      <c r="QJ1837" s="401"/>
      <c r="QK1837" s="401"/>
      <c r="QL1837" s="401"/>
      <c r="QM1837" s="401"/>
      <c r="QN1837" s="401"/>
      <c r="QO1837" s="401"/>
      <c r="QP1837" s="401"/>
      <c r="QQ1837" s="401"/>
      <c r="QR1837" s="401"/>
      <c r="QS1837" s="401"/>
      <c r="QT1837" s="401"/>
      <c r="QU1837" s="401"/>
      <c r="QV1837" s="401"/>
      <c r="QW1837" s="401"/>
      <c r="QX1837" s="401"/>
      <c r="QY1837" s="401"/>
      <c r="QZ1837" s="401"/>
      <c r="RA1837" s="401"/>
      <c r="RB1837" s="401"/>
      <c r="RC1837" s="401"/>
      <c r="RD1837" s="401"/>
      <c r="RE1837" s="401"/>
      <c r="RF1837" s="401"/>
      <c r="RG1837" s="401"/>
      <c r="RH1837" s="401"/>
      <c r="RI1837" s="401"/>
      <c r="RJ1837" s="401"/>
      <c r="RK1837" s="401"/>
      <c r="RL1837" s="401"/>
      <c r="RM1837" s="401"/>
      <c r="RN1837" s="401"/>
      <c r="RO1837" s="401"/>
      <c r="RP1837" s="401"/>
      <c r="RQ1837" s="401"/>
      <c r="RR1837" s="401"/>
      <c r="RS1837" s="401"/>
      <c r="RT1837" s="401"/>
      <c r="RU1837" s="401"/>
      <c r="RV1837" s="401"/>
      <c r="RW1837" s="401"/>
      <c r="RX1837" s="401"/>
      <c r="RY1837" s="401"/>
      <c r="RZ1837" s="401"/>
      <c r="SA1837" s="401"/>
      <c r="SB1837" s="401"/>
      <c r="SC1837" s="401"/>
      <c r="SD1837" s="401"/>
      <c r="SE1837" s="401"/>
      <c r="SF1837" s="401"/>
      <c r="SG1837" s="401"/>
      <c r="SH1837" s="401"/>
      <c r="SI1837" s="401"/>
      <c r="SJ1837" s="401"/>
      <c r="SK1837" s="401"/>
      <c r="SL1837" s="401"/>
      <c r="SM1837" s="401"/>
      <c r="SN1837" s="401"/>
      <c r="SO1837" s="401"/>
      <c r="SP1837" s="401"/>
      <c r="SQ1837" s="401"/>
      <c r="SR1837" s="401"/>
      <c r="SS1837" s="401"/>
      <c r="ST1837" s="401"/>
      <c r="SU1837" s="401"/>
      <c r="SV1837" s="401"/>
      <c r="SW1837" s="401"/>
      <c r="SX1837" s="401"/>
      <c r="SY1837" s="401"/>
      <c r="SZ1837" s="401"/>
      <c r="TA1837" s="401"/>
      <c r="TB1837" s="401"/>
      <c r="TC1837" s="401"/>
      <c r="TD1837" s="401"/>
      <c r="TE1837" s="401"/>
      <c r="TF1837" s="401"/>
      <c r="TG1837" s="401"/>
      <c r="TH1837" s="401"/>
      <c r="TI1837" s="401"/>
      <c r="TJ1837" s="401"/>
      <c r="TK1837" s="401"/>
      <c r="TL1837" s="401"/>
      <c r="TM1837" s="401"/>
      <c r="TN1837" s="401"/>
      <c r="TO1837" s="401"/>
      <c r="TP1837" s="401"/>
      <c r="TQ1837" s="401"/>
      <c r="TR1837" s="401"/>
      <c r="TS1837" s="401"/>
      <c r="TT1837" s="401"/>
      <c r="TU1837" s="401"/>
      <c r="TV1837" s="401"/>
      <c r="TW1837" s="401"/>
      <c r="TX1837" s="401"/>
      <c r="TY1837" s="401"/>
      <c r="TZ1837" s="401"/>
      <c r="UA1837" s="401"/>
      <c r="UB1837" s="401"/>
      <c r="UC1837" s="401"/>
      <c r="UD1837" s="401"/>
      <c r="UE1837" s="401"/>
      <c r="UF1837" s="401"/>
      <c r="UG1837" s="401"/>
      <c r="UH1837" s="401"/>
      <c r="UI1837" s="401"/>
      <c r="UJ1837" s="401"/>
      <c r="UK1837" s="401"/>
      <c r="UL1837" s="401"/>
      <c r="UM1837" s="401"/>
      <c r="UN1837" s="401"/>
      <c r="UO1837" s="401"/>
      <c r="UP1837" s="401"/>
      <c r="UQ1837" s="401"/>
      <c r="UR1837" s="401"/>
      <c r="US1837" s="401"/>
      <c r="UT1837" s="401"/>
      <c r="UU1837" s="401"/>
      <c r="UV1837" s="401"/>
      <c r="UW1837" s="401"/>
      <c r="UX1837" s="401"/>
      <c r="UY1837" s="401"/>
      <c r="UZ1837" s="401"/>
      <c r="VA1837" s="401"/>
      <c r="VB1837" s="401"/>
      <c r="VC1837" s="401"/>
      <c r="VD1837" s="401"/>
      <c r="VE1837" s="401"/>
      <c r="VF1837" s="401"/>
      <c r="VG1837" s="401"/>
      <c r="VH1837" s="401"/>
      <c r="VI1837" s="401"/>
      <c r="VJ1837" s="401"/>
      <c r="VK1837" s="401"/>
      <c r="VL1837" s="401"/>
      <c r="VM1837" s="401"/>
      <c r="VN1837" s="401"/>
      <c r="VO1837" s="401"/>
      <c r="VP1837" s="401"/>
      <c r="VQ1837" s="401"/>
      <c r="VR1837" s="401"/>
      <c r="VS1837" s="401"/>
      <c r="VT1837" s="401"/>
      <c r="VU1837" s="401"/>
      <c r="VV1837" s="401"/>
      <c r="VW1837" s="401"/>
      <c r="VX1837" s="401"/>
      <c r="VY1837" s="401"/>
      <c r="VZ1837" s="401"/>
      <c r="WA1837" s="401"/>
      <c r="WB1837" s="401"/>
      <c r="WC1837" s="401"/>
      <c r="WD1837" s="401"/>
      <c r="WE1837" s="401"/>
      <c r="WF1837" s="401"/>
      <c r="WG1837" s="401"/>
      <c r="WH1837" s="401"/>
      <c r="WI1837" s="401"/>
      <c r="WJ1837" s="401"/>
      <c r="WK1837" s="401"/>
      <c r="WL1837" s="401"/>
      <c r="WM1837" s="401"/>
      <c r="WN1837" s="401"/>
      <c r="WO1837" s="401"/>
      <c r="WP1837" s="401"/>
      <c r="WQ1837" s="401"/>
      <c r="WR1837" s="401"/>
      <c r="WS1837" s="401"/>
      <c r="WT1837" s="401"/>
      <c r="WU1837" s="401"/>
      <c r="WV1837" s="401"/>
      <c r="WW1837" s="401"/>
      <c r="WX1837" s="401"/>
      <c r="WY1837" s="401"/>
      <c r="WZ1837" s="401"/>
      <c r="XA1837" s="401"/>
      <c r="XB1837" s="401"/>
      <c r="XC1837" s="401"/>
      <c r="XD1837" s="401"/>
      <c r="XE1837" s="401"/>
      <c r="XF1837" s="401"/>
      <c r="XG1837" s="401"/>
      <c r="XH1837" s="401"/>
      <c r="XI1837" s="401"/>
      <c r="XJ1837" s="401"/>
      <c r="XK1837" s="401"/>
      <c r="XL1837" s="401"/>
      <c r="XM1837" s="401"/>
      <c r="XN1837" s="401"/>
      <c r="XO1837" s="401"/>
      <c r="XP1837" s="401"/>
      <c r="XQ1837" s="401"/>
      <c r="XR1837" s="401"/>
      <c r="XS1837" s="401"/>
      <c r="XT1837" s="401"/>
      <c r="XU1837" s="401"/>
      <c r="XV1837" s="401"/>
      <c r="XW1837" s="401"/>
      <c r="XX1837" s="401"/>
      <c r="XY1837" s="401"/>
      <c r="XZ1837" s="401"/>
      <c r="YA1837" s="401"/>
      <c r="YB1837" s="401"/>
      <c r="YC1837" s="401"/>
      <c r="YD1837" s="401"/>
      <c r="YE1837" s="401"/>
      <c r="YF1837" s="401"/>
      <c r="YG1837" s="401"/>
      <c r="YH1837" s="401"/>
      <c r="YI1837" s="401"/>
      <c r="YJ1837" s="401"/>
      <c r="YK1837" s="401"/>
      <c r="YL1837" s="401"/>
      <c r="YM1837" s="401"/>
      <c r="YN1837" s="401"/>
      <c r="YO1837" s="401"/>
      <c r="YP1837" s="401"/>
      <c r="YQ1837" s="401"/>
      <c r="YR1837" s="401"/>
      <c r="YS1837" s="401"/>
      <c r="YT1837" s="401"/>
      <c r="YU1837" s="401"/>
      <c r="YV1837" s="401"/>
      <c r="YW1837" s="401"/>
      <c r="YX1837" s="401"/>
      <c r="YY1837" s="401"/>
      <c r="YZ1837" s="401"/>
      <c r="ZA1837" s="401"/>
      <c r="ZB1837" s="401"/>
      <c r="ZC1837" s="401"/>
      <c r="ZD1837" s="401"/>
      <c r="ZE1837" s="401"/>
      <c r="ZF1837" s="401"/>
      <c r="ZG1837" s="401"/>
      <c r="ZH1837" s="401"/>
      <c r="ZI1837" s="401"/>
      <c r="ZJ1837" s="401"/>
      <c r="ZK1837" s="401"/>
      <c r="ZL1837" s="401"/>
      <c r="ZM1837" s="401"/>
      <c r="ZN1837" s="401"/>
      <c r="ZO1837" s="401"/>
      <c r="ZP1837" s="401"/>
      <c r="ZQ1837" s="401"/>
      <c r="ZR1837" s="401"/>
      <c r="ZS1837" s="401"/>
      <c r="ZT1837" s="401"/>
      <c r="ZU1837" s="401"/>
      <c r="ZV1837" s="401"/>
      <c r="ZW1837" s="401"/>
      <c r="ZX1837" s="401"/>
      <c r="ZY1837" s="401"/>
      <c r="ZZ1837" s="401"/>
      <c r="AAA1837" s="401"/>
      <c r="AAB1837" s="401"/>
      <c r="AAC1837" s="401"/>
      <c r="AAD1837" s="401"/>
      <c r="AAE1837" s="401"/>
      <c r="AAF1837" s="401"/>
      <c r="AAG1837" s="401"/>
      <c r="AAH1837" s="401"/>
      <c r="AAI1837" s="401"/>
      <c r="AAJ1837" s="401"/>
      <c r="AAK1837" s="401"/>
      <c r="AAL1837" s="401"/>
      <c r="AAM1837" s="401"/>
      <c r="AAN1837" s="401"/>
      <c r="AAO1837" s="401"/>
      <c r="AAP1837" s="401"/>
      <c r="AAQ1837" s="401"/>
      <c r="AAR1837" s="401"/>
      <c r="AAS1837" s="401"/>
      <c r="AAT1837" s="401"/>
      <c r="AAU1837" s="401"/>
      <c r="AAV1837" s="401"/>
      <c r="AAW1837" s="401"/>
      <c r="AAX1837" s="401"/>
      <c r="AAY1837" s="401"/>
      <c r="AAZ1837" s="401"/>
      <c r="ABA1837" s="401"/>
      <c r="ABB1837" s="401"/>
      <c r="ABC1837" s="401"/>
      <c r="ABD1837" s="401"/>
      <c r="ABE1837" s="401"/>
      <c r="ABF1837" s="401"/>
      <c r="ABG1837" s="401"/>
      <c r="ABH1837" s="401"/>
      <c r="ABI1837" s="401"/>
      <c r="ABJ1837" s="401"/>
      <c r="ABK1837" s="401"/>
      <c r="ABL1837" s="401"/>
      <c r="ABM1837" s="401"/>
      <c r="ABN1837" s="401"/>
      <c r="ABO1837" s="401"/>
      <c r="ABP1837" s="401"/>
      <c r="ABQ1837" s="401"/>
      <c r="ABR1837" s="401"/>
      <c r="ABS1837" s="401"/>
      <c r="ABT1837" s="401"/>
      <c r="ABU1837" s="401"/>
      <c r="ABV1837" s="401"/>
      <c r="ABW1837" s="401"/>
      <c r="ABX1837" s="401"/>
      <c r="ABY1837" s="401"/>
      <c r="ABZ1837" s="401"/>
      <c r="ACA1837" s="401"/>
      <c r="ACB1837" s="401"/>
      <c r="ACC1837" s="401"/>
      <c r="ACD1837" s="401"/>
      <c r="ACE1837" s="401"/>
      <c r="ACF1837" s="401"/>
      <c r="ACG1837" s="401"/>
      <c r="ACH1837" s="401"/>
      <c r="ACI1837" s="401"/>
      <c r="ACJ1837" s="401"/>
      <c r="ACK1837" s="401"/>
      <c r="ACL1837" s="401"/>
      <c r="ACM1837" s="401"/>
      <c r="ACN1837" s="401"/>
      <c r="ACO1837" s="401"/>
      <c r="ACP1837" s="401"/>
      <c r="ACQ1837" s="401"/>
      <c r="ACR1837" s="401"/>
      <c r="ACS1837" s="401"/>
      <c r="ACT1837" s="401"/>
      <c r="ACU1837" s="401"/>
      <c r="ACV1837" s="401"/>
      <c r="ACW1837" s="401"/>
      <c r="ACX1837" s="401"/>
      <c r="ACY1837" s="401"/>
      <c r="ACZ1837" s="401"/>
      <c r="ADA1837" s="401"/>
      <c r="ADB1837" s="401"/>
      <c r="ADC1837" s="401"/>
      <c r="ADD1837" s="401"/>
      <c r="ADE1837" s="401"/>
      <c r="ADF1837" s="401"/>
      <c r="ADG1837" s="401"/>
      <c r="ADH1837" s="401"/>
      <c r="ADI1837" s="401"/>
      <c r="ADJ1837" s="401"/>
      <c r="ADK1837" s="401"/>
      <c r="ADL1837" s="401"/>
      <c r="ADM1837" s="401"/>
      <c r="ADN1837" s="401"/>
      <c r="ADO1837" s="401"/>
      <c r="ADP1837" s="401"/>
      <c r="ADQ1837" s="401"/>
      <c r="ADR1837" s="401"/>
      <c r="ADS1837" s="401"/>
      <c r="ADT1837" s="401"/>
      <c r="ADU1837" s="401"/>
      <c r="ADV1837" s="401"/>
      <c r="ADW1837" s="401"/>
      <c r="ADX1837" s="401"/>
      <c r="ADY1837" s="401"/>
      <c r="ADZ1837" s="401"/>
      <c r="AEA1837" s="401"/>
      <c r="AEB1837" s="401"/>
      <c r="AEC1837" s="401"/>
      <c r="AED1837" s="401"/>
      <c r="AEE1837" s="401"/>
      <c r="AEF1837" s="401"/>
      <c r="AEG1837" s="401"/>
      <c r="AEH1837" s="401"/>
      <c r="AEI1837" s="401"/>
      <c r="AEJ1837" s="401"/>
      <c r="AEK1837" s="401"/>
      <c r="AEL1837" s="401"/>
      <c r="AEM1837" s="401"/>
      <c r="AEN1837" s="401"/>
      <c r="AEO1837" s="401"/>
      <c r="AEP1837" s="401"/>
      <c r="AEQ1837" s="401"/>
      <c r="AER1837" s="401"/>
      <c r="AES1837" s="401"/>
      <c r="AET1837" s="401"/>
      <c r="AEU1837" s="401"/>
      <c r="AEV1837" s="401"/>
      <c r="AEW1837" s="401"/>
      <c r="AEX1837" s="401"/>
      <c r="AEY1837" s="401"/>
      <c r="AEZ1837" s="401"/>
      <c r="AFA1837" s="401"/>
      <c r="AFB1837" s="401"/>
      <c r="AFC1837" s="401"/>
      <c r="AFD1837" s="401"/>
      <c r="AFE1837" s="401"/>
      <c r="AFF1837" s="401"/>
      <c r="AFG1837" s="401"/>
      <c r="AFH1837" s="401"/>
      <c r="AFI1837" s="401"/>
      <c r="AFJ1837" s="401"/>
      <c r="AFK1837" s="401"/>
      <c r="AFL1837" s="401"/>
      <c r="AFM1837" s="401"/>
      <c r="AFN1837" s="401"/>
      <c r="AFO1837" s="401"/>
      <c r="AFP1837" s="401"/>
      <c r="AFQ1837" s="401"/>
      <c r="AFR1837" s="401"/>
      <c r="AFS1837" s="401"/>
      <c r="AFT1837" s="401"/>
      <c r="AFU1837" s="401"/>
      <c r="AFV1837" s="401"/>
      <c r="AFW1837" s="401"/>
      <c r="AFX1837" s="401"/>
      <c r="AFY1837" s="401"/>
      <c r="AFZ1837" s="401"/>
      <c r="AGA1837" s="401"/>
      <c r="AGB1837" s="401"/>
      <c r="AGC1837" s="401"/>
      <c r="AGD1837" s="401"/>
      <c r="AGE1837" s="401"/>
      <c r="AGF1837" s="401"/>
      <c r="AGG1837" s="401"/>
      <c r="AGH1837" s="401"/>
      <c r="AGI1837" s="401"/>
      <c r="AGJ1837" s="401"/>
      <c r="AGK1837" s="401"/>
      <c r="AGL1837" s="401"/>
      <c r="AGM1837" s="401"/>
      <c r="AGN1837" s="401"/>
      <c r="AGO1837" s="401"/>
      <c r="AGP1837" s="401"/>
      <c r="AGQ1837" s="401"/>
      <c r="AGR1837" s="401"/>
      <c r="AGS1837" s="401"/>
      <c r="AGT1837" s="401"/>
      <c r="AGU1837" s="401"/>
      <c r="AGV1837" s="401"/>
      <c r="AGW1837" s="401"/>
      <c r="AGX1837" s="401"/>
      <c r="AGY1837" s="401"/>
      <c r="AGZ1837" s="401"/>
      <c r="AHA1837" s="401"/>
      <c r="AHB1837" s="401"/>
      <c r="AHC1837" s="401"/>
      <c r="AHD1837" s="401"/>
      <c r="AHE1837" s="401"/>
      <c r="AHF1837" s="401"/>
      <c r="AHG1837" s="401"/>
      <c r="AHH1837" s="401"/>
      <c r="AHI1837" s="401"/>
      <c r="AHJ1837" s="401"/>
      <c r="AHK1837" s="401"/>
      <c r="AHL1837" s="401"/>
      <c r="AHM1837" s="401"/>
      <c r="AHN1837" s="401"/>
      <c r="AHO1837" s="401"/>
      <c r="AHP1837" s="401"/>
      <c r="AHQ1837" s="401"/>
      <c r="AHR1837" s="401"/>
      <c r="AHS1837" s="401"/>
      <c r="AHT1837" s="401"/>
      <c r="AHU1837" s="401"/>
      <c r="AHV1837" s="401"/>
      <c r="AHW1837" s="401"/>
      <c r="AHX1837" s="401"/>
      <c r="AHY1837" s="401"/>
      <c r="AHZ1837" s="401"/>
      <c r="AIA1837" s="401"/>
      <c r="AIB1837" s="401"/>
      <c r="AIC1837" s="401"/>
      <c r="AID1837" s="401"/>
      <c r="AIE1837" s="401"/>
      <c r="AIF1837" s="401"/>
      <c r="AIG1837" s="401"/>
      <c r="AIH1837" s="401"/>
      <c r="AII1837" s="401"/>
      <c r="AIJ1837" s="401"/>
      <c r="AIK1837" s="401"/>
      <c r="AIL1837" s="401"/>
      <c r="AIM1837" s="401"/>
      <c r="AIN1837" s="401"/>
      <c r="AIO1837" s="401"/>
      <c r="AIP1837" s="401"/>
      <c r="AIQ1837" s="401"/>
      <c r="AIR1837" s="401"/>
      <c r="AIS1837" s="401"/>
      <c r="AIT1837" s="401"/>
      <c r="AIU1837" s="401"/>
      <c r="AIV1837" s="401"/>
      <c r="AIW1837" s="401"/>
      <c r="AIX1837" s="401"/>
      <c r="AIY1837" s="401"/>
      <c r="AIZ1837" s="401"/>
      <c r="AJA1837" s="401"/>
      <c r="AJB1837" s="401"/>
      <c r="AJC1837" s="401"/>
      <c r="AJD1837" s="401"/>
      <c r="AJE1837" s="401"/>
      <c r="AJF1837" s="401"/>
      <c r="AJG1837" s="401"/>
      <c r="AJH1837" s="401"/>
      <c r="AJI1837" s="401"/>
      <c r="AJJ1837" s="401"/>
      <c r="AJK1837" s="401"/>
      <c r="AJL1837" s="401"/>
      <c r="AJM1837" s="401"/>
      <c r="AJN1837" s="401"/>
      <c r="AJO1837" s="401"/>
      <c r="AJP1837" s="401"/>
      <c r="AJQ1837" s="401"/>
      <c r="AJR1837" s="401"/>
      <c r="AJS1837" s="401"/>
      <c r="AJT1837" s="401"/>
      <c r="AJU1837" s="401"/>
      <c r="AJV1837" s="401"/>
      <c r="AJW1837" s="401"/>
      <c r="AJX1837" s="401"/>
      <c r="AJY1837" s="401"/>
      <c r="AJZ1837" s="401"/>
      <c r="AKA1837" s="401"/>
      <c r="AKB1837" s="401"/>
      <c r="AKC1837" s="401"/>
      <c r="AKD1837" s="401"/>
      <c r="AKE1837" s="401"/>
      <c r="AKF1837" s="401"/>
      <c r="AKG1837" s="401"/>
      <c r="AKH1837" s="401"/>
      <c r="AKI1837" s="401"/>
      <c r="AKJ1837" s="401"/>
      <c r="AKK1837" s="401"/>
      <c r="AKL1837" s="401"/>
      <c r="AKM1837" s="401"/>
      <c r="AKN1837" s="401"/>
      <c r="AKO1837" s="401"/>
      <c r="AKP1837" s="401"/>
      <c r="AKQ1837" s="401"/>
      <c r="AKR1837" s="401"/>
      <c r="AKS1837" s="401"/>
      <c r="AKT1837" s="401"/>
      <c r="AKU1837" s="401"/>
      <c r="AKV1837" s="401"/>
      <c r="AKW1837" s="401"/>
      <c r="AKX1837" s="401"/>
      <c r="AKY1837" s="401"/>
      <c r="AKZ1837" s="401"/>
      <c r="ALA1837" s="401"/>
      <c r="ALB1837" s="401"/>
      <c r="ALC1837" s="401"/>
      <c r="ALD1837" s="401"/>
      <c r="ALE1837" s="401"/>
      <c r="ALF1837" s="401"/>
      <c r="ALG1837" s="401"/>
      <c r="ALH1837" s="401"/>
      <c r="ALI1837" s="401"/>
      <c r="ALJ1837" s="401"/>
      <c r="ALK1837" s="401"/>
      <c r="ALL1837" s="401"/>
      <c r="ALM1837" s="401"/>
      <c r="ALN1837" s="401"/>
      <c r="ALO1837" s="401"/>
      <c r="ALP1837" s="401"/>
      <c r="ALQ1837" s="401"/>
      <c r="ALR1837" s="401"/>
      <c r="ALS1837" s="401"/>
      <c r="ALT1837" s="401"/>
      <c r="ALU1837" s="401"/>
      <c r="ALV1837" s="401"/>
      <c r="ALW1837" s="401"/>
      <c r="ALX1837" s="401"/>
      <c r="ALY1837" s="401"/>
      <c r="ALZ1837" s="401"/>
      <c r="AMA1837" s="401"/>
      <c r="AMB1837" s="401"/>
      <c r="AMC1837" s="401"/>
      <c r="AMD1837" s="401"/>
      <c r="AME1837" s="401"/>
      <c r="AMF1837" s="401"/>
      <c r="AMG1837" s="401"/>
      <c r="AMH1837" s="401"/>
      <c r="AMI1837" s="401"/>
      <c r="AMJ1837" s="401"/>
      <c r="AMK1837" s="401"/>
      <c r="AML1837" s="401"/>
      <c r="AMM1837" s="401"/>
      <c r="AMN1837" s="401"/>
      <c r="AMO1837" s="401"/>
      <c r="AMP1837" s="401"/>
      <c r="AMQ1837" s="401"/>
      <c r="AMR1837" s="401"/>
      <c r="AMS1837" s="401"/>
      <c r="AMT1837" s="401"/>
      <c r="AMU1837" s="401"/>
      <c r="AMV1837" s="401"/>
      <c r="AMW1837" s="401"/>
      <c r="AMX1837" s="401"/>
      <c r="AMY1837" s="401"/>
      <c r="AMZ1837" s="401"/>
      <c r="ANA1837" s="401"/>
      <c r="ANB1837" s="401"/>
      <c r="ANC1837" s="401"/>
      <c r="AND1837" s="401"/>
      <c r="ANE1837" s="401"/>
      <c r="ANF1837" s="401"/>
      <c r="ANG1837" s="401"/>
      <c r="ANH1837" s="401"/>
      <c r="ANI1837" s="401"/>
      <c r="ANJ1837" s="401"/>
      <c r="ANK1837" s="401"/>
      <c r="ANL1837" s="401"/>
      <c r="ANM1837" s="401"/>
      <c r="ANN1837" s="401"/>
      <c r="ANO1837" s="401"/>
      <c r="ANP1837" s="401"/>
      <c r="ANQ1837" s="401"/>
      <c r="ANR1837" s="401"/>
      <c r="ANS1837" s="401"/>
      <c r="ANT1837" s="401"/>
      <c r="ANU1837" s="401"/>
      <c r="ANV1837" s="401"/>
      <c r="ANW1837" s="401"/>
      <c r="ANX1837" s="401"/>
      <c r="ANY1837" s="401"/>
      <c r="ANZ1837" s="401"/>
      <c r="AOA1837" s="401"/>
      <c r="AOB1837" s="401"/>
      <c r="AOC1837" s="401"/>
      <c r="AOD1837" s="401"/>
      <c r="AOE1837" s="401"/>
      <c r="AOF1837" s="401"/>
      <c r="AOG1837" s="401"/>
      <c r="AOH1837" s="401"/>
      <c r="AOI1837" s="401"/>
      <c r="AOJ1837" s="401"/>
      <c r="AOK1837" s="401"/>
      <c r="AOL1837" s="401"/>
      <c r="AOM1837" s="401"/>
      <c r="AON1837" s="401"/>
      <c r="AOO1837" s="401"/>
      <c r="AOP1837" s="401"/>
      <c r="AOQ1837" s="401"/>
      <c r="AOR1837" s="401"/>
      <c r="AOS1837" s="401"/>
      <c r="AOT1837" s="401"/>
      <c r="AOU1837" s="401"/>
      <c r="AOV1837" s="401"/>
      <c r="AOW1837" s="401"/>
      <c r="AOX1837" s="401"/>
      <c r="AOY1837" s="401"/>
      <c r="AOZ1837" s="401"/>
      <c r="APA1837" s="401"/>
      <c r="APB1837" s="401"/>
      <c r="APC1837" s="401"/>
      <c r="APD1837" s="401"/>
      <c r="APE1837" s="401"/>
      <c r="APF1837" s="401"/>
      <c r="APG1837" s="401"/>
      <c r="APH1837" s="401"/>
      <c r="API1837" s="401"/>
      <c r="APJ1837" s="401"/>
      <c r="APK1837" s="401"/>
      <c r="APL1837" s="401"/>
      <c r="APM1837" s="401"/>
      <c r="APN1837" s="401"/>
      <c r="APO1837" s="401"/>
      <c r="APP1837" s="401"/>
      <c r="APQ1837" s="401"/>
      <c r="APR1837" s="401"/>
      <c r="APS1837" s="401"/>
      <c r="APT1837" s="401"/>
      <c r="APU1837" s="401"/>
      <c r="APV1837" s="401"/>
      <c r="APW1837" s="401"/>
      <c r="APX1837" s="401"/>
      <c r="APY1837" s="401"/>
      <c r="APZ1837" s="401"/>
      <c r="AQA1837" s="401"/>
      <c r="AQB1837" s="401"/>
      <c r="AQC1837" s="401"/>
      <c r="AQD1837" s="401"/>
      <c r="AQE1837" s="401"/>
      <c r="AQF1837" s="401"/>
      <c r="AQG1837" s="401"/>
      <c r="AQH1837" s="401"/>
      <c r="AQI1837" s="401"/>
      <c r="AQJ1837" s="401"/>
      <c r="AQK1837" s="401"/>
      <c r="AQL1837" s="401"/>
      <c r="AQM1837" s="401"/>
      <c r="AQN1837" s="401"/>
      <c r="AQO1837" s="401"/>
      <c r="AQP1837" s="401"/>
      <c r="AQQ1837" s="401"/>
      <c r="AQR1837" s="401"/>
      <c r="AQS1837" s="401"/>
      <c r="AQT1837" s="401"/>
      <c r="AQU1837" s="401"/>
      <c r="AQV1837" s="401"/>
      <c r="AQW1837" s="401"/>
      <c r="AQX1837" s="401"/>
      <c r="AQY1837" s="401"/>
      <c r="AQZ1837" s="401"/>
      <c r="ARA1837" s="401"/>
      <c r="ARB1837" s="401"/>
      <c r="ARC1837" s="401"/>
      <c r="ARD1837" s="401"/>
      <c r="ARE1837" s="401"/>
      <c r="ARF1837" s="401"/>
      <c r="ARG1837" s="401"/>
      <c r="ARH1837" s="401"/>
      <c r="ARI1837" s="401"/>
      <c r="ARJ1837" s="401"/>
      <c r="ARK1837" s="401"/>
      <c r="ARL1837" s="401"/>
      <c r="ARM1837" s="401"/>
      <c r="ARN1837" s="401"/>
      <c r="ARO1837" s="401"/>
      <c r="ARP1837" s="401"/>
      <c r="ARQ1837" s="401"/>
      <c r="ARR1837" s="401"/>
      <c r="ARS1837" s="401"/>
      <c r="ART1837" s="401"/>
      <c r="ARU1837" s="401"/>
      <c r="ARV1837" s="401"/>
      <c r="ARW1837" s="401"/>
      <c r="ARX1837" s="401"/>
      <c r="ARY1837" s="401"/>
      <c r="ARZ1837" s="401"/>
      <c r="ASA1837" s="401"/>
      <c r="ASB1837" s="401"/>
      <c r="ASC1837" s="401"/>
      <c r="ASD1837" s="401"/>
      <c r="ASE1837" s="401"/>
      <c r="ASF1837" s="401"/>
      <c r="ASG1837" s="401"/>
      <c r="ASH1837" s="401"/>
      <c r="ASI1837" s="401"/>
      <c r="ASJ1837" s="401"/>
      <c r="ASK1837" s="401"/>
      <c r="ASL1837" s="401"/>
      <c r="ASM1837" s="401"/>
      <c r="ASN1837" s="401"/>
      <c r="ASO1837" s="401"/>
      <c r="ASP1837" s="401"/>
      <c r="ASQ1837" s="401"/>
      <c r="ASR1837" s="401"/>
      <c r="ASS1837" s="401"/>
      <c r="AST1837" s="401"/>
      <c r="ASU1837" s="401"/>
      <c r="ASV1837" s="401"/>
      <c r="ASW1837" s="401"/>
      <c r="ASX1837" s="401"/>
      <c r="ASY1837" s="401"/>
      <c r="ASZ1837" s="401"/>
      <c r="ATA1837" s="401"/>
      <c r="ATB1837" s="401"/>
      <c r="ATC1837" s="401"/>
      <c r="ATD1837" s="401"/>
      <c r="ATE1837" s="401"/>
      <c r="ATF1837" s="401"/>
      <c r="ATG1837" s="401"/>
      <c r="ATH1837" s="401"/>
      <c r="ATI1837" s="401"/>
      <c r="ATJ1837" s="401"/>
      <c r="ATK1837" s="401"/>
      <c r="ATL1837" s="401"/>
      <c r="ATM1837" s="401"/>
      <c r="ATN1837" s="401"/>
      <c r="ATO1837" s="401"/>
      <c r="ATP1837" s="401"/>
      <c r="ATQ1837" s="401"/>
      <c r="ATR1837" s="401"/>
      <c r="ATS1837" s="401"/>
      <c r="ATT1837" s="401"/>
      <c r="ATU1837" s="401"/>
      <c r="ATV1837" s="401"/>
      <c r="ATW1837" s="401"/>
      <c r="ATX1837" s="401"/>
      <c r="ATY1837" s="401"/>
      <c r="ATZ1837" s="401"/>
      <c r="AUA1837" s="401"/>
      <c r="AUB1837" s="401"/>
      <c r="AUC1837" s="401"/>
      <c r="AUD1837" s="401"/>
      <c r="AUE1837" s="401"/>
      <c r="AUF1837" s="401"/>
      <c r="AUG1837" s="401"/>
      <c r="AUH1837" s="401"/>
      <c r="AUI1837" s="401"/>
      <c r="AUJ1837" s="401"/>
      <c r="AUK1837" s="401"/>
      <c r="AUL1837" s="401"/>
      <c r="AUM1837" s="401"/>
      <c r="AUN1837" s="401"/>
      <c r="AUO1837" s="401"/>
      <c r="AUP1837" s="401"/>
      <c r="AUQ1837" s="401"/>
      <c r="AUR1837" s="401"/>
      <c r="AUS1837" s="401"/>
      <c r="AUT1837" s="401"/>
      <c r="AUU1837" s="401"/>
      <c r="AUV1837" s="401"/>
      <c r="AUW1837" s="401"/>
      <c r="AUX1837" s="401"/>
      <c r="AUY1837" s="401"/>
      <c r="AUZ1837" s="401"/>
      <c r="AVA1837" s="401"/>
      <c r="AVB1837" s="401"/>
      <c r="AVC1837" s="401"/>
      <c r="AVD1837" s="401"/>
      <c r="AVE1837" s="401"/>
      <c r="AVF1837" s="401"/>
      <c r="AVG1837" s="401"/>
      <c r="AVH1837" s="401"/>
      <c r="AVI1837" s="401"/>
      <c r="AVJ1837" s="401"/>
      <c r="AVK1837" s="401"/>
      <c r="AVL1837" s="401"/>
      <c r="AVM1837" s="401"/>
      <c r="AVN1837" s="401"/>
      <c r="AVO1837" s="401"/>
      <c r="AVP1837" s="401"/>
      <c r="AVQ1837" s="401"/>
      <c r="AVR1837" s="401"/>
      <c r="AVS1837" s="401"/>
      <c r="AVT1837" s="401"/>
      <c r="AVU1837" s="401"/>
      <c r="AVV1837" s="401"/>
      <c r="AVW1837" s="401"/>
      <c r="AVX1837" s="401"/>
      <c r="AVY1837" s="401"/>
      <c r="AVZ1837" s="401"/>
      <c r="AWA1837" s="401"/>
      <c r="AWB1837" s="401"/>
      <c r="AWC1837" s="401"/>
      <c r="AWD1837" s="401"/>
      <c r="AWE1837" s="401"/>
      <c r="AWF1837" s="401"/>
      <c r="AWG1837" s="401"/>
      <c r="AWH1837" s="401"/>
      <c r="AWI1837" s="401"/>
      <c r="AWJ1837" s="401"/>
      <c r="AWK1837" s="401"/>
      <c r="AWL1837" s="401"/>
      <c r="AWM1837" s="401"/>
      <c r="AWN1837" s="401"/>
      <c r="AWO1837" s="401"/>
      <c r="AWP1837" s="401"/>
      <c r="AWQ1837" s="401"/>
      <c r="AWR1837" s="401"/>
      <c r="AWS1837" s="401"/>
      <c r="AWT1837" s="401"/>
      <c r="AWU1837" s="401"/>
      <c r="AWV1837" s="401"/>
      <c r="AWW1837" s="401"/>
      <c r="AWX1837" s="401"/>
      <c r="AWY1837" s="401"/>
      <c r="AWZ1837" s="401"/>
      <c r="AXA1837" s="401"/>
      <c r="AXB1837" s="401"/>
      <c r="AXC1837" s="401"/>
      <c r="AXD1837" s="401"/>
      <c r="AXE1837" s="401"/>
      <c r="AXF1837" s="401"/>
      <c r="AXG1837" s="401"/>
      <c r="AXH1837" s="401"/>
      <c r="AXI1837" s="401"/>
      <c r="AXJ1837" s="401"/>
      <c r="AXK1837" s="401"/>
      <c r="AXL1837" s="401"/>
      <c r="AXM1837" s="401"/>
      <c r="AXN1837" s="401"/>
      <c r="AXO1837" s="401"/>
      <c r="AXP1837" s="401"/>
      <c r="AXQ1837" s="401"/>
      <c r="AXR1837" s="401"/>
      <c r="AXS1837" s="401"/>
      <c r="AXT1837" s="401"/>
      <c r="AXU1837" s="401"/>
      <c r="AXV1837" s="401"/>
      <c r="AXW1837" s="401"/>
      <c r="AXX1837" s="401"/>
      <c r="AXY1837" s="401"/>
      <c r="AXZ1837" s="401"/>
      <c r="AYA1837" s="401"/>
      <c r="AYB1837" s="401"/>
      <c r="AYC1837" s="401"/>
      <c r="AYD1837" s="401"/>
      <c r="AYE1837" s="401"/>
      <c r="AYF1837" s="401"/>
      <c r="AYG1837" s="401"/>
      <c r="AYH1837" s="401"/>
      <c r="AYI1837" s="401"/>
      <c r="AYJ1837" s="401"/>
      <c r="AYK1837" s="401"/>
      <c r="AYL1837" s="401"/>
      <c r="AYM1837" s="401"/>
      <c r="AYN1837" s="401"/>
      <c r="AYO1837" s="401"/>
      <c r="AYP1837" s="401"/>
      <c r="AYQ1837" s="401"/>
      <c r="AYR1837" s="401"/>
      <c r="AYS1837" s="401"/>
      <c r="AYT1837" s="401"/>
      <c r="AYU1837" s="401"/>
      <c r="AYV1837" s="401"/>
      <c r="AYW1837" s="401"/>
      <c r="AYX1837" s="401"/>
      <c r="AYY1837" s="401"/>
      <c r="AYZ1837" s="401"/>
      <c r="AZA1837" s="401"/>
      <c r="AZB1837" s="401"/>
      <c r="AZC1837" s="401"/>
      <c r="AZD1837" s="401"/>
      <c r="AZE1837" s="401"/>
      <c r="AZF1837" s="401"/>
      <c r="AZG1837" s="401"/>
      <c r="AZH1837" s="401"/>
      <c r="AZI1837" s="401"/>
      <c r="AZJ1837" s="401"/>
      <c r="AZK1837" s="401"/>
      <c r="AZL1837" s="401"/>
      <c r="AZM1837" s="401"/>
      <c r="AZN1837" s="401"/>
      <c r="AZO1837" s="401"/>
      <c r="AZP1837" s="401"/>
      <c r="AZQ1837" s="401"/>
      <c r="AZR1837" s="401"/>
      <c r="AZS1837" s="401"/>
      <c r="AZT1837" s="401"/>
      <c r="AZU1837" s="401"/>
      <c r="AZV1837" s="401"/>
      <c r="AZW1837" s="401"/>
      <c r="AZX1837" s="401"/>
      <c r="AZY1837" s="401"/>
      <c r="AZZ1837" s="401"/>
      <c r="BAA1837" s="401"/>
      <c r="BAB1837" s="401"/>
      <c r="BAC1837" s="401"/>
      <c r="BAD1837" s="401"/>
      <c r="BAE1837" s="401"/>
      <c r="BAF1837" s="401"/>
      <c r="BAG1837" s="401"/>
      <c r="BAH1837" s="401"/>
      <c r="BAI1837" s="401"/>
      <c r="BAJ1837" s="401"/>
      <c r="BAK1837" s="401"/>
      <c r="BAL1837" s="401"/>
      <c r="BAM1837" s="401"/>
      <c r="BAN1837" s="401"/>
      <c r="BAO1837" s="401"/>
      <c r="BAP1837" s="401"/>
      <c r="BAQ1837" s="401"/>
      <c r="BAR1837" s="401"/>
      <c r="BAS1837" s="401"/>
      <c r="BAT1837" s="401"/>
      <c r="BAU1837" s="401"/>
      <c r="BAV1837" s="401"/>
      <c r="BAW1837" s="401"/>
      <c r="BAX1837" s="401"/>
      <c r="BAY1837" s="401"/>
      <c r="BAZ1837" s="401"/>
      <c r="BBA1837" s="401"/>
      <c r="BBB1837" s="401"/>
      <c r="BBC1837" s="401"/>
      <c r="BBD1837" s="401"/>
      <c r="BBE1837" s="401"/>
      <c r="BBF1837" s="401"/>
      <c r="BBG1837" s="401"/>
      <c r="BBH1837" s="401"/>
      <c r="BBI1837" s="401"/>
      <c r="BBJ1837" s="401"/>
      <c r="BBK1837" s="401"/>
      <c r="BBL1837" s="401"/>
      <c r="BBM1837" s="401"/>
      <c r="BBN1837" s="401"/>
      <c r="BBO1837" s="401"/>
      <c r="BBP1837" s="401"/>
      <c r="BBQ1837" s="401"/>
      <c r="BBR1837" s="401"/>
      <c r="BBS1837" s="401"/>
      <c r="BBT1837" s="401"/>
      <c r="BBU1837" s="401"/>
      <c r="BBV1837" s="401"/>
      <c r="BBW1837" s="401"/>
      <c r="BBX1837" s="401"/>
      <c r="BBY1837" s="401"/>
      <c r="BBZ1837" s="401"/>
      <c r="BCA1837" s="401"/>
      <c r="BCB1837" s="401"/>
      <c r="BCC1837" s="401"/>
      <c r="BCD1837" s="401"/>
      <c r="BCE1837" s="401"/>
      <c r="BCF1837" s="401"/>
      <c r="BCG1837" s="401"/>
      <c r="BCH1837" s="401"/>
      <c r="BCI1837" s="401"/>
      <c r="BCJ1837" s="401"/>
      <c r="BCK1837" s="401"/>
      <c r="BCL1837" s="401"/>
      <c r="BCM1837" s="401"/>
      <c r="BCN1837" s="401"/>
      <c r="BCO1837" s="401"/>
      <c r="BCP1837" s="401"/>
      <c r="BCQ1837" s="401"/>
      <c r="BCR1837" s="401"/>
      <c r="BCS1837" s="401"/>
      <c r="BCT1837" s="401"/>
      <c r="BCU1837" s="401"/>
      <c r="BCV1837" s="401"/>
      <c r="BCW1837" s="401"/>
      <c r="BCX1837" s="401"/>
      <c r="BCY1837" s="401"/>
      <c r="BCZ1837" s="401"/>
      <c r="BDA1837" s="401"/>
      <c r="BDB1837" s="401"/>
      <c r="BDC1837" s="401"/>
      <c r="BDD1837" s="401"/>
      <c r="BDE1837" s="401"/>
      <c r="BDF1837" s="401"/>
      <c r="BDG1837" s="401"/>
      <c r="BDH1837" s="401"/>
      <c r="BDI1837" s="401"/>
      <c r="BDJ1837" s="401"/>
      <c r="BDK1837" s="401"/>
      <c r="BDL1837" s="401"/>
      <c r="BDM1837" s="401"/>
      <c r="BDN1837" s="401"/>
      <c r="BDO1837" s="401"/>
      <c r="BDP1837" s="401"/>
      <c r="BDQ1837" s="401"/>
      <c r="BDR1837" s="401"/>
      <c r="BDS1837" s="401"/>
      <c r="BDT1837" s="401"/>
      <c r="BDU1837" s="401"/>
      <c r="BDV1837" s="401"/>
      <c r="BDW1837" s="401"/>
      <c r="BDX1837" s="401"/>
      <c r="BDY1837" s="401"/>
      <c r="BDZ1837" s="401"/>
      <c r="BEA1837" s="401"/>
      <c r="BEB1837" s="401"/>
      <c r="BEC1837" s="401"/>
      <c r="BED1837" s="401"/>
      <c r="BEE1837" s="401"/>
      <c r="BEF1837" s="401"/>
      <c r="BEG1837" s="401"/>
      <c r="BEH1837" s="401"/>
      <c r="BEI1837" s="401"/>
      <c r="BEJ1837" s="401"/>
      <c r="BEK1837" s="401"/>
      <c r="BEL1837" s="401"/>
      <c r="BEM1837" s="401"/>
      <c r="BEN1837" s="401"/>
      <c r="BEO1837" s="401"/>
      <c r="BEP1837" s="401"/>
      <c r="BEQ1837" s="401"/>
      <c r="BER1837" s="401"/>
      <c r="BES1837" s="401"/>
      <c r="BET1837" s="401"/>
      <c r="BEU1837" s="401"/>
      <c r="BEV1837" s="401"/>
      <c r="BEW1837" s="401"/>
      <c r="BEX1837" s="401"/>
      <c r="BEY1837" s="401"/>
      <c r="BEZ1837" s="401"/>
      <c r="BFA1837" s="401"/>
      <c r="BFB1837" s="401"/>
      <c r="BFC1837" s="401"/>
      <c r="BFD1837" s="401"/>
      <c r="BFE1837" s="401"/>
      <c r="BFF1837" s="401"/>
      <c r="BFG1837" s="401"/>
      <c r="BFH1837" s="401"/>
      <c r="BFI1837" s="401"/>
      <c r="BFJ1837" s="401"/>
      <c r="BFK1837" s="401"/>
      <c r="BFL1837" s="401"/>
      <c r="BFM1837" s="401"/>
      <c r="BFN1837" s="401"/>
      <c r="BFO1837" s="401"/>
      <c r="BFP1837" s="401"/>
      <c r="BFQ1837" s="401"/>
      <c r="BFR1837" s="401"/>
      <c r="BFS1837" s="401"/>
      <c r="BFT1837" s="401"/>
      <c r="BFU1837" s="401"/>
      <c r="BFV1837" s="401"/>
      <c r="BFW1837" s="401"/>
      <c r="BFX1837" s="401"/>
      <c r="BFY1837" s="401"/>
      <c r="BFZ1837" s="401"/>
      <c r="BGA1837" s="401"/>
      <c r="BGB1837" s="401"/>
      <c r="BGC1837" s="401"/>
      <c r="BGD1837" s="401"/>
      <c r="BGE1837" s="401"/>
      <c r="BGF1837" s="401"/>
      <c r="BGG1837" s="401"/>
      <c r="BGH1837" s="401"/>
      <c r="BGI1837" s="401"/>
      <c r="BGJ1837" s="401"/>
      <c r="BGK1837" s="401"/>
      <c r="BGL1837" s="401"/>
      <c r="BGM1837" s="401"/>
      <c r="BGN1837" s="401"/>
      <c r="BGO1837" s="401"/>
      <c r="BGP1837" s="401"/>
      <c r="BGQ1837" s="401"/>
      <c r="BGR1837" s="401"/>
      <c r="BGS1837" s="401"/>
      <c r="BGT1837" s="401"/>
      <c r="BGU1837" s="401"/>
      <c r="BGV1837" s="401"/>
      <c r="BGW1837" s="401"/>
      <c r="BGX1837" s="401"/>
      <c r="BGY1837" s="401"/>
      <c r="BGZ1837" s="401"/>
      <c r="BHA1837" s="401"/>
      <c r="BHB1837" s="401"/>
      <c r="BHC1837" s="401"/>
      <c r="BHD1837" s="401"/>
      <c r="BHE1837" s="401"/>
      <c r="BHF1837" s="401"/>
      <c r="BHG1837" s="401"/>
      <c r="BHH1837" s="401"/>
      <c r="BHI1837" s="401"/>
      <c r="BHJ1837" s="401"/>
      <c r="BHK1837" s="401"/>
      <c r="BHL1837" s="401"/>
      <c r="BHM1837" s="401"/>
      <c r="BHN1837" s="401"/>
      <c r="BHO1837" s="401"/>
      <c r="BHP1837" s="401"/>
      <c r="BHQ1837" s="401"/>
      <c r="BHR1837" s="401"/>
      <c r="BHS1837" s="401"/>
      <c r="BHT1837" s="401"/>
      <c r="BHU1837" s="401"/>
      <c r="BHV1837" s="401"/>
      <c r="BHW1837" s="401"/>
      <c r="BHX1837" s="401"/>
      <c r="BHY1837" s="401"/>
      <c r="BHZ1837" s="401"/>
      <c r="BIA1837" s="401"/>
      <c r="BIB1837" s="401"/>
      <c r="BIC1837" s="401"/>
      <c r="BID1837" s="401"/>
      <c r="BIE1837" s="401"/>
      <c r="BIF1837" s="401"/>
      <c r="BIG1837" s="401"/>
      <c r="BIH1837" s="401"/>
      <c r="BII1837" s="401"/>
      <c r="BIJ1837" s="401"/>
      <c r="BIK1837" s="401"/>
      <c r="BIL1837" s="401"/>
      <c r="BIM1837" s="401"/>
      <c r="BIN1837" s="401"/>
      <c r="BIO1837" s="401"/>
      <c r="BIP1837" s="401"/>
      <c r="BIQ1837" s="401"/>
      <c r="BIR1837" s="401"/>
      <c r="BIS1837" s="401"/>
      <c r="BIT1837" s="401"/>
      <c r="BIU1837" s="401"/>
      <c r="BIV1837" s="401"/>
      <c r="BIW1837" s="401"/>
      <c r="BIX1837" s="401"/>
      <c r="BIY1837" s="401"/>
      <c r="BIZ1837" s="401"/>
      <c r="BJA1837" s="401"/>
      <c r="BJB1837" s="401"/>
      <c r="BJC1837" s="401"/>
      <c r="BJD1837" s="401"/>
      <c r="BJE1837" s="401"/>
      <c r="BJF1837" s="401"/>
      <c r="BJG1837" s="401"/>
      <c r="BJH1837" s="401"/>
      <c r="BJI1837" s="401"/>
      <c r="BJJ1837" s="401"/>
      <c r="BJK1837" s="401"/>
      <c r="BJL1837" s="401"/>
      <c r="BJM1837" s="401"/>
      <c r="BJN1837" s="401"/>
      <c r="BJO1837" s="401"/>
      <c r="BJP1837" s="401"/>
      <c r="BJQ1837" s="401"/>
      <c r="BJR1837" s="401"/>
      <c r="BJS1837" s="401"/>
      <c r="BJT1837" s="401"/>
      <c r="BJU1837" s="401"/>
      <c r="BJV1837" s="401"/>
      <c r="BJW1837" s="401"/>
      <c r="BJX1837" s="401"/>
      <c r="BJY1837" s="401"/>
      <c r="BJZ1837" s="401"/>
      <c r="BKA1837" s="401"/>
      <c r="BKB1837" s="401"/>
      <c r="BKC1837" s="401"/>
      <c r="BKD1837" s="401"/>
      <c r="BKE1837" s="401"/>
      <c r="BKF1837" s="401"/>
      <c r="BKG1837" s="401"/>
      <c r="BKH1837" s="401"/>
      <c r="BKI1837" s="401"/>
      <c r="BKJ1837" s="401"/>
      <c r="BKK1837" s="401"/>
      <c r="BKL1837" s="401"/>
      <c r="BKM1837" s="401"/>
      <c r="BKN1837" s="401"/>
      <c r="BKO1837" s="401"/>
      <c r="BKP1837" s="401"/>
      <c r="BKQ1837" s="401"/>
      <c r="BKR1837" s="401"/>
      <c r="BKS1837" s="401"/>
      <c r="BKT1837" s="401"/>
      <c r="BKU1837" s="401"/>
      <c r="BKV1837" s="401"/>
      <c r="BKW1837" s="401"/>
      <c r="BKX1837" s="401"/>
      <c r="BKY1837" s="401"/>
      <c r="BKZ1837" s="401"/>
      <c r="BLA1837" s="401"/>
      <c r="BLB1837" s="401"/>
      <c r="BLC1837" s="401"/>
      <c r="BLD1837" s="401"/>
      <c r="BLE1837" s="401"/>
      <c r="BLF1837" s="401"/>
      <c r="BLG1837" s="401"/>
      <c r="BLH1837" s="401"/>
      <c r="BLI1837" s="401"/>
      <c r="BLJ1837" s="401"/>
      <c r="BLK1837" s="401"/>
      <c r="BLL1837" s="401"/>
      <c r="BLM1837" s="401"/>
      <c r="BLN1837" s="401"/>
      <c r="BLO1837" s="401"/>
      <c r="BLP1837" s="401"/>
      <c r="BLQ1837" s="401"/>
      <c r="BLR1837" s="401"/>
      <c r="BLS1837" s="401"/>
      <c r="BLT1837" s="401"/>
      <c r="BLU1837" s="401"/>
      <c r="BLV1837" s="401"/>
      <c r="BLW1837" s="401"/>
      <c r="BLX1837" s="401"/>
      <c r="BLY1837" s="401"/>
      <c r="BLZ1837" s="401"/>
      <c r="BMA1837" s="401"/>
      <c r="BMB1837" s="401"/>
      <c r="BMC1837" s="401"/>
      <c r="BMD1837" s="401"/>
      <c r="BME1837" s="401"/>
      <c r="BMF1837" s="401"/>
      <c r="BMG1837" s="401"/>
      <c r="BMH1837" s="401"/>
      <c r="BMI1837" s="401"/>
      <c r="BMJ1837" s="401"/>
      <c r="BMK1837" s="401"/>
      <c r="BML1837" s="401"/>
      <c r="BMM1837" s="401"/>
      <c r="BMN1837" s="401"/>
      <c r="BMO1837" s="401"/>
      <c r="BMP1837" s="401"/>
      <c r="BMQ1837" s="401"/>
      <c r="BMR1837" s="401"/>
      <c r="BMS1837" s="401"/>
      <c r="BMT1837" s="401"/>
      <c r="BMU1837" s="401"/>
      <c r="BMV1837" s="401"/>
      <c r="BMW1837" s="401"/>
      <c r="BMX1837" s="401"/>
      <c r="BMY1837" s="401"/>
      <c r="BMZ1837" s="401"/>
      <c r="BNA1837" s="401"/>
      <c r="BNB1837" s="401"/>
      <c r="BNC1837" s="401"/>
      <c r="BND1837" s="401"/>
      <c r="BNE1837" s="401"/>
      <c r="BNF1837" s="401"/>
      <c r="BNG1837" s="401"/>
      <c r="BNH1837" s="401"/>
      <c r="BNI1837" s="401"/>
      <c r="BNJ1837" s="401"/>
      <c r="BNK1837" s="401"/>
      <c r="BNL1837" s="401"/>
      <c r="BNM1837" s="401"/>
      <c r="BNN1837" s="401"/>
      <c r="BNO1837" s="401"/>
      <c r="BNP1837" s="401"/>
      <c r="BNQ1837" s="401"/>
      <c r="BNR1837" s="401"/>
      <c r="BNS1837" s="401"/>
      <c r="BNT1837" s="401"/>
      <c r="BNU1837" s="401"/>
      <c r="BNV1837" s="401"/>
      <c r="BNW1837" s="401"/>
      <c r="BNX1837" s="401"/>
      <c r="BNY1837" s="401"/>
      <c r="BNZ1837" s="401"/>
      <c r="BOA1837" s="401"/>
      <c r="BOB1837" s="401"/>
      <c r="BOC1837" s="401"/>
      <c r="BOD1837" s="401"/>
      <c r="BOE1837" s="401"/>
      <c r="BOF1837" s="401"/>
      <c r="BOG1837" s="401"/>
      <c r="BOH1837" s="401"/>
      <c r="BOI1837" s="401"/>
      <c r="BOJ1837" s="401"/>
      <c r="BOK1837" s="401"/>
      <c r="BOL1837" s="401"/>
      <c r="BOM1837" s="401"/>
      <c r="BON1837" s="401"/>
      <c r="BOO1837" s="401"/>
      <c r="BOP1837" s="401"/>
      <c r="BOQ1837" s="401"/>
      <c r="BOR1837" s="401"/>
      <c r="BOS1837" s="401"/>
      <c r="BOT1837" s="401"/>
      <c r="BOU1837" s="401"/>
      <c r="BOV1837" s="401"/>
      <c r="BOW1837" s="401"/>
      <c r="BOX1837" s="401"/>
      <c r="BOY1837" s="401"/>
      <c r="BOZ1837" s="401"/>
      <c r="BPA1837" s="401"/>
      <c r="BPB1837" s="401"/>
      <c r="BPC1837" s="401"/>
      <c r="BPD1837" s="401"/>
      <c r="BPE1837" s="401"/>
      <c r="BPF1837" s="401"/>
      <c r="BPG1837" s="401"/>
      <c r="BPH1837" s="401"/>
      <c r="BPI1837" s="401"/>
      <c r="BPJ1837" s="401"/>
      <c r="BPK1837" s="401"/>
      <c r="BPL1837" s="401"/>
      <c r="BPM1837" s="401"/>
      <c r="BPN1837" s="401"/>
      <c r="BPO1837" s="401"/>
      <c r="BPP1837" s="401"/>
      <c r="BPQ1837" s="401"/>
      <c r="BPR1837" s="401"/>
      <c r="BPS1837" s="401"/>
      <c r="BPT1837" s="401"/>
      <c r="BPU1837" s="401"/>
      <c r="BPV1837" s="401"/>
      <c r="BPW1837" s="401"/>
      <c r="BPX1837" s="401"/>
      <c r="BPY1837" s="401"/>
      <c r="BPZ1837" s="401"/>
      <c r="BQA1837" s="401"/>
      <c r="BQB1837" s="401"/>
      <c r="BQC1837" s="401"/>
      <c r="BQD1837" s="401"/>
      <c r="BQE1837" s="401"/>
      <c r="BQF1837" s="401"/>
      <c r="BQG1837" s="401"/>
      <c r="BQH1837" s="401"/>
      <c r="BQI1837" s="401"/>
      <c r="BQJ1837" s="401"/>
      <c r="BQK1837" s="401"/>
      <c r="BQL1837" s="401"/>
      <c r="BQM1837" s="401"/>
      <c r="BQN1837" s="401"/>
      <c r="BQO1837" s="401"/>
      <c r="BQP1837" s="401"/>
      <c r="BQQ1837" s="401"/>
      <c r="BQR1837" s="401"/>
      <c r="BQS1837" s="401"/>
      <c r="BQT1837" s="401"/>
      <c r="BQU1837" s="401"/>
      <c r="BQV1837" s="401"/>
      <c r="BQW1837" s="401"/>
      <c r="BQX1837" s="401"/>
      <c r="BQY1837" s="401"/>
      <c r="BQZ1837" s="401"/>
      <c r="BRA1837" s="401"/>
      <c r="BRB1837" s="401"/>
      <c r="BRC1837" s="401"/>
      <c r="BRD1837" s="401"/>
      <c r="BRE1837" s="401"/>
      <c r="BRF1837" s="401"/>
      <c r="BRG1837" s="401"/>
      <c r="BRH1837" s="401"/>
      <c r="BRI1837" s="401"/>
      <c r="BRJ1837" s="401"/>
      <c r="BRK1837" s="401"/>
      <c r="BRL1837" s="401"/>
      <c r="BRM1837" s="401"/>
      <c r="BRN1837" s="401"/>
      <c r="BRO1837" s="401"/>
      <c r="BRP1837" s="401"/>
      <c r="BRQ1837" s="401"/>
      <c r="BRR1837" s="401"/>
      <c r="BRS1837" s="401"/>
      <c r="BRT1837" s="401"/>
      <c r="BRU1837" s="401"/>
      <c r="BRV1837" s="401"/>
      <c r="BRW1837" s="401"/>
      <c r="BRX1837" s="401"/>
      <c r="BRY1837" s="401"/>
      <c r="BRZ1837" s="401"/>
      <c r="BSA1837" s="401"/>
      <c r="BSB1837" s="401"/>
      <c r="BSC1837" s="401"/>
      <c r="BSD1837" s="401"/>
      <c r="BSE1837" s="401"/>
      <c r="BSF1837" s="401"/>
      <c r="BSG1837" s="401"/>
      <c r="BSH1837" s="401"/>
      <c r="BSI1837" s="401"/>
      <c r="BSJ1837" s="401"/>
      <c r="BSK1837" s="401"/>
      <c r="BSL1837" s="401"/>
      <c r="BSM1837" s="401"/>
      <c r="BSN1837" s="401"/>
      <c r="BSO1837" s="401"/>
      <c r="BSP1837" s="401"/>
      <c r="BSQ1837" s="401"/>
      <c r="BSR1837" s="401"/>
      <c r="BSS1837" s="401"/>
      <c r="BST1837" s="401"/>
      <c r="BSU1837" s="401"/>
      <c r="BSV1837" s="401"/>
      <c r="BSW1837" s="401"/>
      <c r="BSX1837" s="401"/>
      <c r="BSY1837" s="401"/>
      <c r="BSZ1837" s="401"/>
      <c r="BTA1837" s="401"/>
      <c r="BTB1837" s="401"/>
      <c r="BTC1837" s="401"/>
      <c r="BTD1837" s="401"/>
      <c r="BTE1837" s="401"/>
      <c r="BTF1837" s="401"/>
      <c r="BTG1837" s="401"/>
      <c r="BTH1837" s="401"/>
      <c r="BTI1837" s="401"/>
      <c r="BTJ1837" s="401"/>
      <c r="BTK1837" s="401"/>
      <c r="BTL1837" s="401"/>
      <c r="BTM1837" s="401"/>
      <c r="BTN1837" s="401"/>
      <c r="BTO1837" s="401"/>
      <c r="BTP1837" s="401"/>
      <c r="BTQ1837" s="401"/>
      <c r="BTR1837" s="401"/>
      <c r="BTS1837" s="401"/>
      <c r="BTT1837" s="401"/>
      <c r="BTU1837" s="401"/>
      <c r="BTV1837" s="401"/>
      <c r="BTW1837" s="401"/>
      <c r="BTX1837" s="401"/>
      <c r="BTY1837" s="401"/>
      <c r="BTZ1837" s="401"/>
      <c r="BUA1837" s="401"/>
      <c r="BUB1837" s="401"/>
      <c r="BUC1837" s="401"/>
      <c r="BUD1837" s="401"/>
      <c r="BUE1837" s="401"/>
      <c r="BUF1837" s="401"/>
      <c r="BUG1837" s="401"/>
      <c r="BUH1837" s="401"/>
      <c r="BUI1837" s="401"/>
      <c r="BUJ1837" s="401"/>
      <c r="BUK1837" s="401"/>
      <c r="BUL1837" s="401"/>
      <c r="BUM1837" s="401"/>
      <c r="BUN1837" s="401"/>
      <c r="BUO1837" s="401"/>
      <c r="BUP1837" s="401"/>
      <c r="BUQ1837" s="401"/>
      <c r="BUR1837" s="401"/>
      <c r="BUS1837" s="401"/>
      <c r="BUT1837" s="401"/>
      <c r="BUU1837" s="401"/>
      <c r="BUV1837" s="401"/>
      <c r="BUW1837" s="401"/>
      <c r="BUX1837" s="401"/>
      <c r="BUY1837" s="401"/>
      <c r="BUZ1837" s="401"/>
      <c r="BVA1837" s="401"/>
      <c r="BVB1837" s="401"/>
      <c r="BVC1837" s="401"/>
      <c r="BVD1837" s="401"/>
      <c r="BVE1837" s="401"/>
      <c r="BVF1837" s="401"/>
      <c r="BVG1837" s="401"/>
      <c r="BVH1837" s="401"/>
      <c r="BVI1837" s="401"/>
      <c r="BVJ1837" s="401"/>
      <c r="BVK1837" s="401"/>
      <c r="BVL1837" s="401"/>
      <c r="BVM1837" s="401"/>
      <c r="BVN1837" s="401"/>
      <c r="BVO1837" s="401"/>
      <c r="BVP1837" s="401"/>
      <c r="BVQ1837" s="401"/>
      <c r="BVR1837" s="401"/>
      <c r="BVS1837" s="401"/>
      <c r="BVT1837" s="401"/>
      <c r="BVU1837" s="401"/>
      <c r="BVV1837" s="401"/>
      <c r="BVW1837" s="401"/>
      <c r="BVX1837" s="401"/>
      <c r="BVY1837" s="401"/>
      <c r="BVZ1837" s="401"/>
      <c r="BWA1837" s="401"/>
      <c r="BWB1837" s="401"/>
      <c r="BWC1837" s="401"/>
      <c r="BWD1837" s="401"/>
      <c r="BWE1837" s="401"/>
      <c r="BWF1837" s="401"/>
      <c r="BWG1837" s="401"/>
      <c r="BWH1837" s="401"/>
      <c r="BWI1837" s="401"/>
      <c r="BWJ1837" s="401"/>
      <c r="BWK1837" s="401"/>
      <c r="BWL1837" s="401"/>
      <c r="BWM1837" s="401"/>
      <c r="BWN1837" s="401"/>
      <c r="BWO1837" s="401"/>
      <c r="BWP1837" s="401"/>
      <c r="BWQ1837" s="401"/>
      <c r="BWR1837" s="401"/>
      <c r="BWS1837" s="401"/>
      <c r="BWT1837" s="401"/>
      <c r="BWU1837" s="401"/>
      <c r="BWV1837" s="401"/>
      <c r="BWW1837" s="401"/>
      <c r="BWX1837" s="401"/>
      <c r="BWY1837" s="401"/>
      <c r="BWZ1837" s="401"/>
      <c r="BXA1837" s="401"/>
      <c r="BXB1837" s="401"/>
      <c r="BXC1837" s="401"/>
      <c r="BXD1837" s="401"/>
      <c r="BXE1837" s="401"/>
      <c r="BXF1837" s="401"/>
      <c r="BXG1837" s="401"/>
      <c r="BXH1837" s="401"/>
      <c r="BXI1837" s="401"/>
      <c r="BXJ1837" s="401"/>
      <c r="BXK1837" s="401"/>
      <c r="BXL1837" s="401"/>
      <c r="BXM1837" s="401"/>
      <c r="BXN1837" s="401"/>
      <c r="BXO1837" s="401"/>
      <c r="BXP1837" s="401"/>
      <c r="BXQ1837" s="401"/>
      <c r="BXR1837" s="401"/>
      <c r="BXS1837" s="401"/>
      <c r="BXT1837" s="401"/>
      <c r="BXU1837" s="401"/>
      <c r="BXV1837" s="401"/>
      <c r="BXW1837" s="401"/>
      <c r="BXX1837" s="401"/>
      <c r="BXY1837" s="401"/>
      <c r="BXZ1837" s="401"/>
      <c r="BYA1837" s="401"/>
      <c r="BYB1837" s="401"/>
      <c r="BYC1837" s="401"/>
      <c r="BYD1837" s="401"/>
      <c r="BYE1837" s="401"/>
      <c r="BYF1837" s="401"/>
      <c r="BYG1837" s="401"/>
      <c r="BYH1837" s="401"/>
      <c r="BYI1837" s="401"/>
      <c r="BYJ1837" s="401"/>
      <c r="BYK1837" s="401"/>
      <c r="BYL1837" s="401"/>
      <c r="BYM1837" s="401"/>
      <c r="BYN1837" s="401"/>
      <c r="BYO1837" s="401"/>
      <c r="BYP1837" s="401"/>
      <c r="BYQ1837" s="401"/>
      <c r="BYR1837" s="401"/>
      <c r="BYS1837" s="401"/>
      <c r="BYT1837" s="401"/>
      <c r="BYU1837" s="401"/>
      <c r="BYV1837" s="401"/>
      <c r="BYW1837" s="401"/>
      <c r="BYX1837" s="401"/>
      <c r="BYY1837" s="401"/>
      <c r="BYZ1837" s="401"/>
      <c r="BZA1837" s="401"/>
      <c r="BZB1837" s="401"/>
      <c r="BZC1837" s="401"/>
      <c r="BZD1837" s="401"/>
      <c r="BZE1837" s="401"/>
      <c r="BZF1837" s="401"/>
      <c r="BZG1837" s="401"/>
      <c r="BZH1837" s="401"/>
      <c r="BZI1837" s="401"/>
      <c r="BZJ1837" s="401"/>
      <c r="BZK1837" s="401"/>
      <c r="BZL1837" s="401"/>
      <c r="BZM1837" s="401"/>
      <c r="BZN1837" s="401"/>
      <c r="BZO1837" s="401"/>
      <c r="BZP1837" s="401"/>
      <c r="BZQ1837" s="401"/>
      <c r="BZR1837" s="401"/>
      <c r="BZS1837" s="401"/>
      <c r="BZT1837" s="401"/>
      <c r="BZU1837" s="401"/>
      <c r="BZV1837" s="401"/>
      <c r="BZW1837" s="401"/>
      <c r="BZX1837" s="401"/>
      <c r="BZY1837" s="401"/>
      <c r="BZZ1837" s="401"/>
      <c r="CAA1837" s="401"/>
      <c r="CAB1837" s="401"/>
      <c r="CAC1837" s="401"/>
      <c r="CAD1837" s="401"/>
      <c r="CAE1837" s="401"/>
      <c r="CAF1837" s="401"/>
      <c r="CAG1837" s="401"/>
      <c r="CAH1837" s="401"/>
      <c r="CAI1837" s="401"/>
      <c r="CAJ1837" s="401"/>
      <c r="CAK1837" s="401"/>
      <c r="CAL1837" s="401"/>
      <c r="CAM1837" s="401"/>
      <c r="CAN1837" s="401"/>
      <c r="CAO1837" s="401"/>
      <c r="CAP1837" s="401"/>
      <c r="CAQ1837" s="401"/>
      <c r="CAR1837" s="401"/>
      <c r="CAS1837" s="401"/>
      <c r="CAT1837" s="401"/>
      <c r="CAU1837" s="401"/>
      <c r="CAV1837" s="401"/>
      <c r="CAW1837" s="401"/>
      <c r="CAX1837" s="401"/>
      <c r="CAY1837" s="401"/>
      <c r="CAZ1837" s="401"/>
      <c r="CBA1837" s="401"/>
      <c r="CBB1837" s="401"/>
      <c r="CBC1837" s="401"/>
      <c r="CBD1837" s="401"/>
      <c r="CBE1837" s="401"/>
      <c r="CBF1837" s="401"/>
      <c r="CBG1837" s="401"/>
      <c r="CBH1837" s="401"/>
      <c r="CBI1837" s="401"/>
      <c r="CBJ1837" s="401"/>
      <c r="CBK1837" s="401"/>
      <c r="CBL1837" s="401"/>
      <c r="CBM1837" s="401"/>
      <c r="CBN1837" s="401"/>
      <c r="CBO1837" s="401"/>
      <c r="CBP1837" s="401"/>
      <c r="CBQ1837" s="401"/>
      <c r="CBR1837" s="401"/>
      <c r="CBS1837" s="401"/>
      <c r="CBT1837" s="401"/>
      <c r="CBU1837" s="401"/>
      <c r="CBV1837" s="401"/>
      <c r="CBW1837" s="401"/>
      <c r="CBX1837" s="401"/>
      <c r="CBY1837" s="401"/>
      <c r="CBZ1837" s="401"/>
      <c r="CCA1837" s="401"/>
      <c r="CCB1837" s="401"/>
      <c r="CCC1837" s="401"/>
      <c r="CCD1837" s="401"/>
      <c r="CCE1837" s="401"/>
      <c r="CCF1837" s="401"/>
      <c r="CCG1837" s="401"/>
      <c r="CCH1837" s="401"/>
      <c r="CCI1837" s="401"/>
      <c r="CCJ1837" s="401"/>
      <c r="CCK1837" s="401"/>
      <c r="CCL1837" s="401"/>
      <c r="CCM1837" s="401"/>
      <c r="CCN1837" s="401"/>
      <c r="CCO1837" s="401"/>
      <c r="CCP1837" s="401"/>
      <c r="CCQ1837" s="401"/>
      <c r="CCR1837" s="401"/>
      <c r="CCS1837" s="401"/>
      <c r="CCT1837" s="401"/>
      <c r="CCU1837" s="401"/>
      <c r="CCV1837" s="401"/>
      <c r="CCW1837" s="401"/>
      <c r="CCX1837" s="401"/>
      <c r="CCY1837" s="401"/>
      <c r="CCZ1837" s="401"/>
      <c r="CDA1837" s="401"/>
      <c r="CDB1837" s="401"/>
      <c r="CDC1837" s="401"/>
      <c r="CDD1837" s="401"/>
      <c r="CDE1837" s="401"/>
      <c r="CDF1837" s="401"/>
      <c r="CDG1837" s="401"/>
      <c r="CDH1837" s="401"/>
      <c r="CDI1837" s="401"/>
      <c r="CDJ1837" s="401"/>
      <c r="CDK1837" s="401"/>
      <c r="CDL1837" s="401"/>
      <c r="CDM1837" s="401"/>
      <c r="CDN1837" s="401"/>
      <c r="CDO1837" s="401"/>
      <c r="CDP1837" s="401"/>
      <c r="CDQ1837" s="401"/>
      <c r="CDR1837" s="401"/>
      <c r="CDS1837" s="401"/>
      <c r="CDT1837" s="401"/>
      <c r="CDU1837" s="401"/>
      <c r="CDV1837" s="401"/>
      <c r="CDW1837" s="401"/>
      <c r="CDX1837" s="401"/>
      <c r="CDY1837" s="401"/>
      <c r="CDZ1837" s="401"/>
      <c r="CEA1837" s="401"/>
      <c r="CEB1837" s="401"/>
      <c r="CEC1837" s="401"/>
      <c r="CED1837" s="401"/>
      <c r="CEE1837" s="401"/>
      <c r="CEF1837" s="401"/>
      <c r="CEG1837" s="401"/>
      <c r="CEH1837" s="401"/>
      <c r="CEI1837" s="401"/>
      <c r="CEJ1837" s="401"/>
      <c r="CEK1837" s="401"/>
      <c r="CEL1837" s="401"/>
      <c r="CEM1837" s="401"/>
      <c r="CEN1837" s="401"/>
      <c r="CEO1837" s="401"/>
      <c r="CEP1837" s="401"/>
      <c r="CEQ1837" s="401"/>
      <c r="CER1837" s="401"/>
      <c r="CES1837" s="401"/>
      <c r="CET1837" s="401"/>
      <c r="CEU1837" s="401"/>
      <c r="CEV1837" s="401"/>
      <c r="CEW1837" s="401"/>
      <c r="CEX1837" s="401"/>
      <c r="CEY1837" s="401"/>
      <c r="CEZ1837" s="401"/>
      <c r="CFA1837" s="401"/>
      <c r="CFB1837" s="401"/>
      <c r="CFC1837" s="401"/>
      <c r="CFD1837" s="401"/>
      <c r="CFE1837" s="401"/>
      <c r="CFF1837" s="401"/>
      <c r="CFG1837" s="401"/>
      <c r="CFH1837" s="401"/>
      <c r="CFI1837" s="401"/>
      <c r="CFJ1837" s="401"/>
      <c r="CFK1837" s="401"/>
      <c r="CFL1837" s="401"/>
      <c r="CFM1837" s="401"/>
      <c r="CFN1837" s="401"/>
      <c r="CFO1837" s="401"/>
      <c r="CFP1837" s="401"/>
      <c r="CFQ1837" s="401"/>
      <c r="CFR1837" s="401"/>
      <c r="CFS1837" s="401"/>
      <c r="CFT1837" s="401"/>
      <c r="CFU1837" s="401"/>
      <c r="CFV1837" s="401"/>
      <c r="CFW1837" s="401"/>
      <c r="CFX1837" s="401"/>
      <c r="CFY1837" s="401"/>
      <c r="CFZ1837" s="401"/>
      <c r="CGA1837" s="401"/>
      <c r="CGB1837" s="401"/>
      <c r="CGC1837" s="401"/>
      <c r="CGD1837" s="401"/>
      <c r="CGE1837" s="401"/>
      <c r="CGF1837" s="401"/>
      <c r="CGG1837" s="401"/>
      <c r="CGH1837" s="401"/>
      <c r="CGI1837" s="401"/>
      <c r="CGJ1837" s="401"/>
      <c r="CGK1837" s="401"/>
      <c r="CGL1837" s="401"/>
      <c r="CGM1837" s="401"/>
      <c r="CGN1837" s="401"/>
      <c r="CGO1837" s="401"/>
      <c r="CGP1837" s="401"/>
      <c r="CGQ1837" s="401"/>
      <c r="CGR1837" s="401"/>
      <c r="CGS1837" s="401"/>
      <c r="CGT1837" s="401"/>
      <c r="CGU1837" s="401"/>
      <c r="CGV1837" s="401"/>
      <c r="CGW1837" s="401"/>
      <c r="CGX1837" s="401"/>
      <c r="CGY1837" s="401"/>
      <c r="CGZ1837" s="401"/>
      <c r="CHA1837" s="401"/>
      <c r="CHB1837" s="401"/>
      <c r="CHC1837" s="401"/>
      <c r="CHD1837" s="401"/>
      <c r="CHE1837" s="401"/>
      <c r="CHF1837" s="401"/>
      <c r="CHG1837" s="401"/>
      <c r="CHH1837" s="401"/>
      <c r="CHI1837" s="401"/>
      <c r="CHJ1837" s="401"/>
      <c r="CHK1837" s="401"/>
      <c r="CHL1837" s="401"/>
      <c r="CHM1837" s="401"/>
      <c r="CHN1837" s="401"/>
      <c r="CHO1837" s="401"/>
      <c r="CHP1837" s="401"/>
      <c r="CHQ1837" s="401"/>
      <c r="CHR1837" s="401"/>
      <c r="CHS1837" s="401"/>
      <c r="CHT1837" s="401"/>
      <c r="CHU1837" s="401"/>
      <c r="CHV1837" s="401"/>
      <c r="CHW1837" s="401"/>
      <c r="CHX1837" s="401"/>
      <c r="CHY1837" s="401"/>
      <c r="CHZ1837" s="401"/>
      <c r="CIA1837" s="401"/>
      <c r="CIB1837" s="401"/>
      <c r="CIC1837" s="401"/>
      <c r="CID1837" s="401"/>
      <c r="CIE1837" s="401"/>
      <c r="CIF1837" s="401"/>
      <c r="CIG1837" s="401"/>
      <c r="CIH1837" s="401"/>
      <c r="CII1837" s="401"/>
      <c r="CIJ1837" s="401"/>
      <c r="CIK1837" s="401"/>
      <c r="CIL1837" s="401"/>
      <c r="CIM1837" s="401"/>
      <c r="CIN1837" s="401"/>
      <c r="CIO1837" s="401"/>
      <c r="CIP1837" s="401"/>
      <c r="CIQ1837" s="401"/>
      <c r="CIR1837" s="401"/>
      <c r="CIS1837" s="401"/>
      <c r="CIT1837" s="401"/>
      <c r="CIU1837" s="401"/>
      <c r="CIV1837" s="401"/>
      <c r="CIW1837" s="401"/>
      <c r="CIX1837" s="401"/>
      <c r="CIY1837" s="401"/>
      <c r="CIZ1837" s="401"/>
      <c r="CJA1837" s="401"/>
      <c r="CJB1837" s="401"/>
      <c r="CJC1837" s="401"/>
      <c r="CJD1837" s="401"/>
      <c r="CJE1837" s="401"/>
      <c r="CJF1837" s="401"/>
      <c r="CJG1837" s="401"/>
      <c r="CJH1837" s="401"/>
      <c r="CJI1837" s="401"/>
      <c r="CJJ1837" s="401"/>
      <c r="CJK1837" s="401"/>
      <c r="CJL1837" s="401"/>
      <c r="CJM1837" s="401"/>
      <c r="CJN1837" s="401"/>
      <c r="CJO1837" s="401"/>
      <c r="CJP1837" s="401"/>
      <c r="CJQ1837" s="401"/>
      <c r="CJR1837" s="401"/>
      <c r="CJS1837" s="401"/>
      <c r="CJT1837" s="401"/>
      <c r="CJU1837" s="401"/>
      <c r="CJV1837" s="401"/>
      <c r="CJW1837" s="401"/>
      <c r="CJX1837" s="401"/>
      <c r="CJY1837" s="401"/>
      <c r="CJZ1837" s="401"/>
      <c r="CKA1837" s="401"/>
      <c r="CKB1837" s="401"/>
      <c r="CKC1837" s="401"/>
      <c r="CKD1837" s="401"/>
      <c r="CKE1837" s="401"/>
      <c r="CKF1837" s="401"/>
      <c r="CKG1837" s="401"/>
      <c r="CKH1837" s="401"/>
      <c r="CKI1837" s="401"/>
      <c r="CKJ1837" s="401"/>
      <c r="CKK1837" s="401"/>
      <c r="CKL1837" s="401"/>
      <c r="CKM1837" s="401"/>
      <c r="CKN1837" s="401"/>
      <c r="CKO1837" s="401"/>
      <c r="CKP1837" s="401"/>
      <c r="CKQ1837" s="401"/>
      <c r="CKR1837" s="401"/>
      <c r="CKS1837" s="401"/>
      <c r="CKT1837" s="401"/>
      <c r="CKU1837" s="401"/>
      <c r="CKV1837" s="401"/>
      <c r="CKW1837" s="401"/>
      <c r="CKX1837" s="401"/>
      <c r="CKY1837" s="401"/>
      <c r="CKZ1837" s="401"/>
      <c r="CLA1837" s="401"/>
      <c r="CLB1837" s="401"/>
      <c r="CLC1837" s="401"/>
      <c r="CLD1837" s="401"/>
      <c r="CLE1837" s="401"/>
      <c r="CLF1837" s="401"/>
      <c r="CLG1837" s="401"/>
      <c r="CLH1837" s="401"/>
      <c r="CLI1837" s="401"/>
      <c r="CLJ1837" s="401"/>
      <c r="CLK1837" s="401"/>
      <c r="CLL1837" s="401"/>
      <c r="CLM1837" s="401"/>
      <c r="CLN1837" s="401"/>
      <c r="CLO1837" s="401"/>
      <c r="CLP1837" s="401"/>
      <c r="CLQ1837" s="401"/>
      <c r="CLR1837" s="401"/>
      <c r="CLS1837" s="401"/>
      <c r="CLT1837" s="401"/>
      <c r="CLU1837" s="401"/>
      <c r="CLV1837" s="401"/>
      <c r="CLW1837" s="401"/>
      <c r="CLX1837" s="401"/>
      <c r="CLY1837" s="401"/>
      <c r="CLZ1837" s="401"/>
      <c r="CMA1837" s="401"/>
      <c r="CMB1837" s="401"/>
      <c r="CMC1837" s="401"/>
      <c r="CMD1837" s="401"/>
      <c r="CME1837" s="401"/>
      <c r="CMF1837" s="401"/>
      <c r="CMG1837" s="401"/>
      <c r="CMH1837" s="401"/>
      <c r="CMI1837" s="401"/>
      <c r="CMJ1837" s="401"/>
      <c r="CMK1837" s="401"/>
      <c r="CML1837" s="401"/>
      <c r="CMM1837" s="401"/>
      <c r="CMN1837" s="401"/>
      <c r="CMO1837" s="401"/>
      <c r="CMP1837" s="401"/>
      <c r="CMQ1837" s="401"/>
      <c r="CMR1837" s="401"/>
      <c r="CMS1837" s="401"/>
      <c r="CMT1837" s="401"/>
      <c r="CMU1837" s="401"/>
      <c r="CMV1837" s="401"/>
      <c r="CMW1837" s="401"/>
      <c r="CMX1837" s="401"/>
      <c r="CMY1837" s="401"/>
      <c r="CMZ1837" s="401"/>
      <c r="CNA1837" s="401"/>
      <c r="CNB1837" s="401"/>
      <c r="CNC1837" s="401"/>
      <c r="CND1837" s="401"/>
      <c r="CNE1837" s="401"/>
      <c r="CNF1837" s="401"/>
      <c r="CNG1837" s="401"/>
      <c r="CNH1837" s="401"/>
      <c r="CNI1837" s="401"/>
      <c r="CNJ1837" s="401"/>
      <c r="CNK1837" s="401"/>
      <c r="CNL1837" s="401"/>
      <c r="CNM1837" s="401"/>
      <c r="CNN1837" s="401"/>
      <c r="CNO1837" s="401"/>
      <c r="CNP1837" s="401"/>
      <c r="CNQ1837" s="401"/>
      <c r="CNR1837" s="401"/>
      <c r="CNS1837" s="401"/>
      <c r="CNT1837" s="401"/>
      <c r="CNU1837" s="401"/>
      <c r="CNV1837" s="401"/>
      <c r="CNW1837" s="401"/>
      <c r="CNX1837" s="401"/>
      <c r="CNY1837" s="401"/>
      <c r="CNZ1837" s="401"/>
      <c r="COA1837" s="401"/>
      <c r="COB1837" s="401"/>
      <c r="COC1837" s="401"/>
      <c r="COD1837" s="401"/>
      <c r="COE1837" s="401"/>
      <c r="COF1837" s="401"/>
      <c r="COG1837" s="401"/>
      <c r="COH1837" s="401"/>
      <c r="COI1837" s="401"/>
      <c r="COJ1837" s="401"/>
      <c r="COK1837" s="401"/>
      <c r="COL1837" s="401"/>
      <c r="COM1837" s="401"/>
      <c r="CON1837" s="401"/>
      <c r="COO1837" s="401"/>
      <c r="COP1837" s="401"/>
      <c r="COQ1837" s="401"/>
      <c r="COR1837" s="401"/>
      <c r="COS1837" s="401"/>
      <c r="COT1837" s="401"/>
      <c r="COU1837" s="401"/>
      <c r="COV1837" s="401"/>
      <c r="COW1837" s="401"/>
      <c r="COX1837" s="401"/>
      <c r="COY1837" s="401"/>
      <c r="COZ1837" s="401"/>
      <c r="CPA1837" s="401"/>
      <c r="CPB1837" s="401"/>
      <c r="CPC1837" s="401"/>
      <c r="CPD1837" s="401"/>
      <c r="CPE1837" s="401"/>
      <c r="CPF1837" s="401"/>
      <c r="CPG1837" s="401"/>
      <c r="CPH1837" s="401"/>
      <c r="CPI1837" s="401"/>
      <c r="CPJ1837" s="401"/>
      <c r="CPK1837" s="401"/>
      <c r="CPL1837" s="401"/>
      <c r="CPM1837" s="401"/>
      <c r="CPN1837" s="401"/>
      <c r="CPO1837" s="401"/>
      <c r="CPP1837" s="401"/>
      <c r="CPQ1837" s="401"/>
      <c r="CPR1837" s="401"/>
      <c r="CPS1837" s="401"/>
      <c r="CPT1837" s="401"/>
      <c r="CPU1837" s="401"/>
      <c r="CPV1837" s="401"/>
      <c r="CPW1837" s="401"/>
      <c r="CPX1837" s="401"/>
      <c r="CPY1837" s="401"/>
      <c r="CPZ1837" s="401"/>
      <c r="CQA1837" s="401"/>
      <c r="CQB1837" s="401"/>
      <c r="CQC1837" s="401"/>
      <c r="CQD1837" s="401"/>
      <c r="CQE1837" s="401"/>
      <c r="CQF1837" s="401"/>
      <c r="CQG1837" s="401"/>
      <c r="CQH1837" s="401"/>
      <c r="CQI1837" s="401"/>
      <c r="CQJ1837" s="401"/>
      <c r="CQK1837" s="401"/>
      <c r="CQL1837" s="401"/>
      <c r="CQM1837" s="401"/>
      <c r="CQN1837" s="401"/>
      <c r="CQO1837" s="401"/>
      <c r="CQP1837" s="401"/>
      <c r="CQQ1837" s="401"/>
      <c r="CQR1837" s="401"/>
      <c r="CQS1837" s="401"/>
      <c r="CQT1837" s="401"/>
      <c r="CQU1837" s="401"/>
      <c r="CQV1837" s="401"/>
      <c r="CQW1837" s="401"/>
      <c r="CQX1837" s="401"/>
      <c r="CQY1837" s="401"/>
      <c r="CQZ1837" s="401"/>
      <c r="CRA1837" s="401"/>
      <c r="CRB1837" s="401"/>
      <c r="CRC1837" s="401"/>
      <c r="CRD1837" s="401"/>
      <c r="CRE1837" s="401"/>
      <c r="CRF1837" s="401"/>
      <c r="CRG1837" s="401"/>
      <c r="CRH1837" s="401"/>
      <c r="CRI1837" s="401"/>
      <c r="CRJ1837" s="401"/>
      <c r="CRK1837" s="401"/>
      <c r="CRL1837" s="401"/>
      <c r="CRM1837" s="401"/>
      <c r="CRN1837" s="401"/>
      <c r="CRO1837" s="401"/>
      <c r="CRP1837" s="401"/>
      <c r="CRQ1837" s="401"/>
      <c r="CRR1837" s="401"/>
      <c r="CRS1837" s="401"/>
      <c r="CRT1837" s="401"/>
      <c r="CRU1837" s="401"/>
      <c r="CRV1837" s="401"/>
      <c r="CRW1837" s="401"/>
      <c r="CRX1837" s="401"/>
      <c r="CRY1837" s="401"/>
      <c r="CRZ1837" s="401"/>
      <c r="CSA1837" s="401"/>
      <c r="CSB1837" s="401"/>
      <c r="CSC1837" s="401"/>
      <c r="CSD1837" s="401"/>
      <c r="CSE1837" s="401"/>
      <c r="CSF1837" s="401"/>
      <c r="CSG1837" s="401"/>
      <c r="CSH1837" s="401"/>
      <c r="CSI1837" s="401"/>
      <c r="CSJ1837" s="401"/>
      <c r="CSK1837" s="401"/>
      <c r="CSL1837" s="401"/>
      <c r="CSM1837" s="401"/>
      <c r="CSN1837" s="401"/>
      <c r="CSO1837" s="401"/>
      <c r="CSP1837" s="401"/>
      <c r="CSQ1837" s="401"/>
      <c r="CSR1837" s="401"/>
      <c r="CSS1837" s="401"/>
      <c r="CST1837" s="401"/>
      <c r="CSU1837" s="401"/>
      <c r="CSV1837" s="401"/>
      <c r="CSW1837" s="401"/>
      <c r="CSX1837" s="401"/>
      <c r="CSY1837" s="401"/>
      <c r="CSZ1837" s="401"/>
      <c r="CTA1837" s="401"/>
      <c r="CTB1837" s="401"/>
      <c r="CTC1837" s="401"/>
      <c r="CTD1837" s="401"/>
      <c r="CTE1837" s="401"/>
      <c r="CTF1837" s="401"/>
      <c r="CTG1837" s="401"/>
      <c r="CTH1837" s="401"/>
      <c r="CTI1837" s="401"/>
      <c r="CTJ1837" s="401"/>
      <c r="CTK1837" s="401"/>
      <c r="CTL1837" s="401"/>
      <c r="CTM1837" s="401"/>
      <c r="CTN1837" s="401"/>
      <c r="CTO1837" s="401"/>
      <c r="CTP1837" s="401"/>
      <c r="CTQ1837" s="401"/>
      <c r="CTR1837" s="401"/>
      <c r="CTS1837" s="401"/>
      <c r="CTT1837" s="401"/>
      <c r="CTU1837" s="401"/>
      <c r="CTV1837" s="401"/>
      <c r="CTW1837" s="401"/>
      <c r="CTX1837" s="401"/>
      <c r="CTY1837" s="401"/>
      <c r="CTZ1837" s="401"/>
      <c r="CUA1837" s="401"/>
      <c r="CUB1837" s="401"/>
      <c r="CUC1837" s="401"/>
      <c r="CUD1837" s="401"/>
      <c r="CUE1837" s="401"/>
      <c r="CUF1837" s="401"/>
      <c r="CUG1837" s="401"/>
      <c r="CUH1837" s="401"/>
      <c r="CUI1837" s="401"/>
      <c r="CUJ1837" s="401"/>
      <c r="CUK1837" s="401"/>
      <c r="CUL1837" s="401"/>
      <c r="CUM1837" s="401"/>
      <c r="CUN1837" s="401"/>
      <c r="CUO1837" s="401"/>
      <c r="CUP1837" s="401"/>
      <c r="CUQ1837" s="401"/>
      <c r="CUR1837" s="401"/>
      <c r="CUS1837" s="401"/>
      <c r="CUT1837" s="401"/>
      <c r="CUU1837" s="401"/>
      <c r="CUV1837" s="401"/>
      <c r="CUW1837" s="401"/>
      <c r="CUX1837" s="401"/>
      <c r="CUY1837" s="401"/>
      <c r="CUZ1837" s="401"/>
      <c r="CVA1837" s="401"/>
      <c r="CVB1837" s="401"/>
      <c r="CVC1837" s="401"/>
      <c r="CVD1837" s="401"/>
      <c r="CVE1837" s="401"/>
      <c r="CVF1837" s="401"/>
      <c r="CVG1837" s="401"/>
      <c r="CVH1837" s="401"/>
      <c r="CVI1837" s="401"/>
      <c r="CVJ1837" s="401"/>
      <c r="CVK1837" s="401"/>
      <c r="CVL1837" s="401"/>
      <c r="CVM1837" s="401"/>
      <c r="CVN1837" s="401"/>
      <c r="CVO1837" s="401"/>
      <c r="CVP1837" s="401"/>
      <c r="CVQ1837" s="401"/>
      <c r="CVR1837" s="401"/>
      <c r="CVS1837" s="401"/>
      <c r="CVT1837" s="401"/>
      <c r="CVU1837" s="401"/>
      <c r="CVV1837" s="401"/>
      <c r="CVW1837" s="401"/>
      <c r="CVX1837" s="401"/>
      <c r="CVY1837" s="401"/>
      <c r="CVZ1837" s="401"/>
      <c r="CWA1837" s="401"/>
      <c r="CWB1837" s="401"/>
      <c r="CWC1837" s="401"/>
      <c r="CWD1837" s="401"/>
      <c r="CWE1837" s="401"/>
      <c r="CWF1837" s="401"/>
      <c r="CWG1837" s="401"/>
      <c r="CWH1837" s="401"/>
      <c r="CWI1837" s="401"/>
      <c r="CWJ1837" s="401"/>
      <c r="CWK1837" s="401"/>
      <c r="CWL1837" s="401"/>
      <c r="CWM1837" s="401"/>
      <c r="CWN1837" s="401"/>
      <c r="CWO1837" s="401"/>
      <c r="CWP1837" s="401"/>
      <c r="CWQ1837" s="401"/>
      <c r="CWR1837" s="401"/>
      <c r="CWS1837" s="401"/>
      <c r="CWT1837" s="401"/>
      <c r="CWU1837" s="401"/>
      <c r="CWV1837" s="401"/>
      <c r="CWW1837" s="401"/>
      <c r="CWX1837" s="401"/>
      <c r="CWY1837" s="401"/>
      <c r="CWZ1837" s="401"/>
      <c r="CXA1837" s="401"/>
      <c r="CXB1837" s="401"/>
      <c r="CXC1837" s="401"/>
      <c r="CXD1837" s="401"/>
      <c r="CXE1837" s="401"/>
      <c r="CXF1837" s="401"/>
      <c r="CXG1837" s="401"/>
      <c r="CXH1837" s="401"/>
      <c r="CXI1837" s="401"/>
      <c r="CXJ1837" s="401"/>
      <c r="CXK1837" s="401"/>
      <c r="CXL1837" s="401"/>
      <c r="CXM1837" s="401"/>
      <c r="CXN1837" s="401"/>
      <c r="CXO1837" s="401"/>
      <c r="CXP1837" s="401"/>
      <c r="CXQ1837" s="401"/>
      <c r="CXR1837" s="401"/>
      <c r="CXS1837" s="401"/>
      <c r="CXT1837" s="401"/>
      <c r="CXU1837" s="401"/>
      <c r="CXV1837" s="401"/>
      <c r="CXW1837" s="401"/>
      <c r="CXX1837" s="401"/>
      <c r="CXY1837" s="401"/>
      <c r="CXZ1837" s="401"/>
      <c r="CYA1837" s="401"/>
      <c r="CYB1837" s="401"/>
      <c r="CYC1837" s="401"/>
      <c r="CYD1837" s="401"/>
      <c r="CYE1837" s="401"/>
      <c r="CYF1837" s="401"/>
      <c r="CYG1837" s="401"/>
      <c r="CYH1837" s="401"/>
      <c r="CYI1837" s="401"/>
      <c r="CYJ1837" s="401"/>
      <c r="CYK1837" s="401"/>
      <c r="CYL1837" s="401"/>
      <c r="CYM1837" s="401"/>
      <c r="CYN1837" s="401"/>
      <c r="CYO1837" s="401"/>
      <c r="CYP1837" s="401"/>
      <c r="CYQ1837" s="401"/>
      <c r="CYR1837" s="401"/>
      <c r="CYS1837" s="401"/>
      <c r="CYT1837" s="401"/>
      <c r="CYU1837" s="401"/>
      <c r="CYV1837" s="401"/>
      <c r="CYW1837" s="401"/>
      <c r="CYX1837" s="401"/>
      <c r="CYY1837" s="401"/>
      <c r="CYZ1837" s="401"/>
      <c r="CZA1837" s="401"/>
      <c r="CZB1837" s="401"/>
      <c r="CZC1837" s="401"/>
      <c r="CZD1837" s="401"/>
      <c r="CZE1837" s="401"/>
      <c r="CZF1837" s="401"/>
      <c r="CZG1837" s="401"/>
      <c r="CZH1837" s="401"/>
      <c r="CZI1837" s="401"/>
      <c r="CZJ1837" s="401"/>
      <c r="CZK1837" s="401"/>
      <c r="CZL1837" s="401"/>
      <c r="CZM1837" s="401"/>
      <c r="CZN1837" s="401"/>
      <c r="CZO1837" s="401"/>
      <c r="CZP1837" s="401"/>
      <c r="CZQ1837" s="401"/>
      <c r="CZR1837" s="401"/>
      <c r="CZS1837" s="401"/>
      <c r="CZT1837" s="401"/>
      <c r="CZU1837" s="401"/>
      <c r="CZV1837" s="401"/>
      <c r="CZW1837" s="401"/>
      <c r="CZX1837" s="401"/>
      <c r="CZY1837" s="401"/>
      <c r="CZZ1837" s="401"/>
      <c r="DAA1837" s="401"/>
      <c r="DAB1837" s="401"/>
      <c r="DAC1837" s="401"/>
      <c r="DAD1837" s="401"/>
      <c r="DAE1837" s="401"/>
      <c r="DAF1837" s="401"/>
      <c r="DAG1837" s="401"/>
      <c r="DAH1837" s="401"/>
      <c r="DAI1837" s="401"/>
      <c r="DAJ1837" s="401"/>
      <c r="DAK1837" s="401"/>
      <c r="DAL1837" s="401"/>
      <c r="DAM1837" s="401"/>
      <c r="DAN1837" s="401"/>
      <c r="DAO1837" s="401"/>
      <c r="DAP1837" s="401"/>
      <c r="DAQ1837" s="401"/>
      <c r="DAR1837" s="401"/>
      <c r="DAS1837" s="401"/>
      <c r="DAT1837" s="401"/>
      <c r="DAU1837" s="401"/>
      <c r="DAV1837" s="401"/>
      <c r="DAW1837" s="401"/>
      <c r="DAX1837" s="401"/>
      <c r="DAY1837" s="401"/>
      <c r="DAZ1837" s="401"/>
      <c r="DBA1837" s="401"/>
      <c r="DBB1837" s="401"/>
      <c r="DBC1837" s="401"/>
      <c r="DBD1837" s="401"/>
      <c r="DBE1837" s="401"/>
      <c r="DBF1837" s="401"/>
      <c r="DBG1837" s="401"/>
      <c r="DBH1837" s="401"/>
      <c r="DBI1837" s="401"/>
      <c r="DBJ1837" s="401"/>
      <c r="DBK1837" s="401"/>
      <c r="DBL1837" s="401"/>
      <c r="DBM1837" s="401"/>
      <c r="DBN1837" s="401"/>
      <c r="DBO1837" s="401"/>
      <c r="DBP1837" s="401"/>
      <c r="DBQ1837" s="401"/>
      <c r="DBR1837" s="401"/>
      <c r="DBS1837" s="401"/>
      <c r="DBT1837" s="401"/>
      <c r="DBU1837" s="401"/>
      <c r="DBV1837" s="401"/>
      <c r="DBW1837" s="401"/>
      <c r="DBX1837" s="401"/>
      <c r="DBY1837" s="401"/>
      <c r="DBZ1837" s="401"/>
      <c r="DCA1837" s="401"/>
      <c r="DCB1837" s="401"/>
      <c r="DCC1837" s="401"/>
      <c r="DCD1837" s="401"/>
      <c r="DCE1837" s="401"/>
      <c r="DCF1837" s="401"/>
      <c r="DCG1837" s="401"/>
      <c r="DCH1837" s="401"/>
      <c r="DCI1837" s="401"/>
      <c r="DCJ1837" s="401"/>
      <c r="DCK1837" s="401"/>
      <c r="DCL1837" s="401"/>
      <c r="DCM1837" s="401"/>
      <c r="DCN1837" s="401"/>
      <c r="DCO1837" s="401"/>
      <c r="DCP1837" s="401"/>
      <c r="DCQ1837" s="401"/>
      <c r="DCR1837" s="401"/>
      <c r="DCS1837" s="401"/>
      <c r="DCT1837" s="401"/>
      <c r="DCU1837" s="401"/>
      <c r="DCV1837" s="401"/>
      <c r="DCW1837" s="401"/>
      <c r="DCX1837" s="401"/>
      <c r="DCY1837" s="401"/>
      <c r="DCZ1837" s="401"/>
      <c r="DDA1837" s="401"/>
      <c r="DDB1837" s="401"/>
      <c r="DDC1837" s="401"/>
      <c r="DDD1837" s="401"/>
      <c r="DDE1837" s="401"/>
      <c r="DDF1837" s="401"/>
      <c r="DDG1837" s="401"/>
      <c r="DDH1837" s="401"/>
      <c r="DDI1837" s="401"/>
      <c r="DDJ1837" s="401"/>
      <c r="DDK1837" s="401"/>
      <c r="DDL1837" s="401"/>
      <c r="DDM1837" s="401"/>
      <c r="DDN1837" s="401"/>
      <c r="DDO1837" s="401"/>
      <c r="DDP1837" s="401"/>
      <c r="DDQ1837" s="401"/>
      <c r="DDR1837" s="401"/>
      <c r="DDS1837" s="401"/>
      <c r="DDT1837" s="401"/>
      <c r="DDU1837" s="401"/>
      <c r="DDV1837" s="401"/>
      <c r="DDW1837" s="401"/>
      <c r="DDX1837" s="401"/>
      <c r="DDY1837" s="401"/>
      <c r="DDZ1837" s="401"/>
      <c r="DEA1837" s="401"/>
      <c r="DEB1837" s="401"/>
      <c r="DEC1837" s="401"/>
      <c r="DED1837" s="401"/>
      <c r="DEE1837" s="401"/>
      <c r="DEF1837" s="401"/>
      <c r="DEG1837" s="401"/>
      <c r="DEH1837" s="401"/>
      <c r="DEI1837" s="401"/>
      <c r="DEJ1837" s="401"/>
      <c r="DEK1837" s="401"/>
      <c r="DEL1837" s="401"/>
      <c r="DEM1837" s="401"/>
      <c r="DEN1837" s="401"/>
      <c r="DEO1837" s="401"/>
      <c r="DEP1837" s="401"/>
      <c r="DEQ1837" s="401"/>
      <c r="DER1837" s="401"/>
      <c r="DES1837" s="401"/>
      <c r="DET1837" s="401"/>
      <c r="DEU1837" s="401"/>
      <c r="DEV1837" s="401"/>
      <c r="DEW1837" s="401"/>
      <c r="DEX1837" s="401"/>
      <c r="DEY1837" s="401"/>
      <c r="DEZ1837" s="401"/>
      <c r="DFA1837" s="401"/>
      <c r="DFB1837" s="401"/>
      <c r="DFC1837" s="401"/>
      <c r="DFD1837" s="401"/>
      <c r="DFE1837" s="401"/>
      <c r="DFF1837" s="401"/>
      <c r="DFG1837" s="401"/>
      <c r="DFH1837" s="401"/>
      <c r="DFI1837" s="401"/>
      <c r="DFJ1837" s="401"/>
      <c r="DFK1837" s="401"/>
      <c r="DFL1837" s="401"/>
      <c r="DFM1837" s="401"/>
      <c r="DFN1837" s="401"/>
      <c r="DFO1837" s="401"/>
      <c r="DFP1837" s="401"/>
      <c r="DFQ1837" s="401"/>
      <c r="DFR1837" s="401"/>
      <c r="DFS1837" s="401"/>
      <c r="DFT1837" s="401"/>
      <c r="DFU1837" s="401"/>
      <c r="DFV1837" s="401"/>
      <c r="DFW1837" s="401"/>
      <c r="DFX1837" s="401"/>
      <c r="DFY1837" s="401"/>
      <c r="DFZ1837" s="401"/>
      <c r="DGA1837" s="401"/>
      <c r="DGB1837" s="401"/>
      <c r="DGC1837" s="401"/>
      <c r="DGD1837" s="401"/>
      <c r="DGE1837" s="401"/>
      <c r="DGF1837" s="401"/>
      <c r="DGG1837" s="401"/>
      <c r="DGH1837" s="401"/>
      <c r="DGI1837" s="401"/>
      <c r="DGJ1837" s="401"/>
      <c r="DGK1837" s="401"/>
      <c r="DGL1837" s="401"/>
      <c r="DGM1837" s="401"/>
      <c r="DGN1837" s="401"/>
      <c r="DGO1837" s="401"/>
      <c r="DGP1837" s="401"/>
      <c r="DGQ1837" s="401"/>
      <c r="DGR1837" s="401"/>
      <c r="DGS1837" s="401"/>
      <c r="DGT1837" s="401"/>
      <c r="DGU1837" s="401"/>
      <c r="DGV1837" s="401"/>
      <c r="DGW1837" s="401"/>
      <c r="DGX1837" s="401"/>
      <c r="DGY1837" s="401"/>
      <c r="DGZ1837" s="401"/>
      <c r="DHA1837" s="401"/>
      <c r="DHB1837" s="401"/>
      <c r="DHC1837" s="401"/>
      <c r="DHD1837" s="401"/>
      <c r="DHE1837" s="401"/>
      <c r="DHF1837" s="401"/>
      <c r="DHG1837" s="401"/>
      <c r="DHH1837" s="401"/>
      <c r="DHI1837" s="401"/>
      <c r="DHJ1837" s="401"/>
      <c r="DHK1837" s="401"/>
      <c r="DHL1837" s="401"/>
      <c r="DHM1837" s="401"/>
      <c r="DHN1837" s="401"/>
      <c r="DHO1837" s="401"/>
      <c r="DHP1837" s="401"/>
      <c r="DHQ1837" s="401"/>
      <c r="DHR1837" s="401"/>
      <c r="DHS1837" s="401"/>
      <c r="DHT1837" s="401"/>
      <c r="DHU1837" s="401"/>
      <c r="DHV1837" s="401"/>
      <c r="DHW1837" s="401"/>
      <c r="DHX1837" s="401"/>
      <c r="DHY1837" s="401"/>
      <c r="DHZ1837" s="401"/>
      <c r="DIA1837" s="401"/>
      <c r="DIB1837" s="401"/>
      <c r="DIC1837" s="401"/>
      <c r="DID1837" s="401"/>
      <c r="DIE1837" s="401"/>
      <c r="DIF1837" s="401"/>
      <c r="DIG1837" s="401"/>
      <c r="DIH1837" s="401"/>
      <c r="DII1837" s="401"/>
      <c r="DIJ1837" s="401"/>
      <c r="DIK1837" s="401"/>
      <c r="DIL1837" s="401"/>
      <c r="DIM1837" s="401"/>
      <c r="DIN1837" s="401"/>
      <c r="DIO1837" s="401"/>
      <c r="DIP1837" s="401"/>
      <c r="DIQ1837" s="401"/>
      <c r="DIR1837" s="401"/>
      <c r="DIS1837" s="401"/>
      <c r="DIT1837" s="401"/>
      <c r="DIU1837" s="401"/>
      <c r="DIV1837" s="401"/>
      <c r="DIW1837" s="401"/>
      <c r="DIX1837" s="401"/>
      <c r="DIY1837" s="401"/>
      <c r="DIZ1837" s="401"/>
      <c r="DJA1837" s="401"/>
      <c r="DJB1837" s="401"/>
      <c r="DJC1837" s="401"/>
      <c r="DJD1837" s="401"/>
      <c r="DJE1837" s="401"/>
      <c r="DJF1837" s="401"/>
      <c r="DJG1837" s="401"/>
      <c r="DJH1837" s="401"/>
      <c r="DJI1837" s="401"/>
      <c r="DJJ1837" s="401"/>
      <c r="DJK1837" s="401"/>
      <c r="DJL1837" s="401"/>
      <c r="DJM1837" s="401"/>
      <c r="DJN1837" s="401"/>
      <c r="DJO1837" s="401"/>
      <c r="DJP1837" s="401"/>
      <c r="DJQ1837" s="401"/>
      <c r="DJR1837" s="401"/>
      <c r="DJS1837" s="401"/>
      <c r="DJT1837" s="401"/>
      <c r="DJU1837" s="401"/>
      <c r="DJV1837" s="401"/>
      <c r="DJW1837" s="401"/>
      <c r="DJX1837" s="401"/>
      <c r="DJY1837" s="401"/>
      <c r="DJZ1837" s="401"/>
      <c r="DKA1837" s="401"/>
      <c r="DKB1837" s="401"/>
      <c r="DKC1837" s="401"/>
      <c r="DKD1837" s="401"/>
      <c r="DKE1837" s="401"/>
      <c r="DKF1837" s="401"/>
      <c r="DKG1837" s="401"/>
      <c r="DKH1837" s="401"/>
      <c r="DKI1837" s="401"/>
      <c r="DKJ1837" s="401"/>
      <c r="DKK1837" s="401"/>
      <c r="DKL1837" s="401"/>
      <c r="DKM1837" s="401"/>
      <c r="DKN1837" s="401"/>
      <c r="DKO1837" s="401"/>
      <c r="DKP1837" s="401"/>
      <c r="DKQ1837" s="401"/>
      <c r="DKR1837" s="401"/>
      <c r="DKS1837" s="401"/>
      <c r="DKT1837" s="401"/>
      <c r="DKU1837" s="401"/>
      <c r="DKV1837" s="401"/>
      <c r="DKW1837" s="401"/>
      <c r="DKX1837" s="401"/>
      <c r="DKY1837" s="401"/>
      <c r="DKZ1837" s="401"/>
      <c r="DLA1837" s="401"/>
      <c r="DLB1837" s="401"/>
      <c r="DLC1837" s="401"/>
      <c r="DLD1837" s="401"/>
      <c r="DLE1837" s="401"/>
      <c r="DLF1837" s="401"/>
      <c r="DLG1837" s="401"/>
      <c r="DLH1837" s="401"/>
      <c r="DLI1837" s="401"/>
      <c r="DLJ1837" s="401"/>
      <c r="DLK1837" s="401"/>
      <c r="DLL1837" s="401"/>
      <c r="DLM1837" s="401"/>
      <c r="DLN1837" s="401"/>
      <c r="DLO1837" s="401"/>
      <c r="DLP1837" s="401"/>
      <c r="DLQ1837" s="401"/>
      <c r="DLR1837" s="401"/>
      <c r="DLS1837" s="401"/>
      <c r="DLT1837" s="401"/>
      <c r="DLU1837" s="401"/>
      <c r="DLV1837" s="401"/>
      <c r="DLW1837" s="401"/>
      <c r="DLX1837" s="401"/>
      <c r="DLY1837" s="401"/>
      <c r="DLZ1837" s="401"/>
      <c r="DMA1837" s="401"/>
      <c r="DMB1837" s="401"/>
      <c r="DMC1837" s="401"/>
      <c r="DMD1837" s="401"/>
      <c r="DME1837" s="401"/>
      <c r="DMF1837" s="401"/>
      <c r="DMG1837" s="401"/>
      <c r="DMH1837" s="401"/>
      <c r="DMI1837" s="401"/>
      <c r="DMJ1837" s="401"/>
      <c r="DMK1837" s="401"/>
      <c r="DML1837" s="401"/>
      <c r="DMM1837" s="401"/>
      <c r="DMN1837" s="401"/>
      <c r="DMO1837" s="401"/>
      <c r="DMP1837" s="401"/>
      <c r="DMQ1837" s="401"/>
      <c r="DMR1837" s="401"/>
      <c r="DMS1837" s="401"/>
      <c r="DMT1837" s="401"/>
      <c r="DMU1837" s="401"/>
      <c r="DMV1837" s="401"/>
      <c r="DMW1837" s="401"/>
      <c r="DMX1837" s="401"/>
      <c r="DMY1837" s="401"/>
      <c r="DMZ1837" s="401"/>
      <c r="DNA1837" s="401"/>
      <c r="DNB1837" s="401"/>
      <c r="DNC1837" s="401"/>
      <c r="DND1837" s="401"/>
      <c r="DNE1837" s="401"/>
      <c r="DNF1837" s="401"/>
      <c r="DNG1837" s="401"/>
      <c r="DNH1837" s="401"/>
      <c r="DNI1837" s="401"/>
      <c r="DNJ1837" s="401"/>
      <c r="DNK1837" s="401"/>
      <c r="DNL1837" s="401"/>
      <c r="DNM1837" s="401"/>
      <c r="DNN1837" s="401"/>
      <c r="DNO1837" s="401"/>
      <c r="DNP1837" s="401"/>
      <c r="DNQ1837" s="401"/>
      <c r="DNR1837" s="401"/>
      <c r="DNS1837" s="401"/>
      <c r="DNT1837" s="401"/>
      <c r="DNU1837" s="401"/>
      <c r="DNV1837" s="401"/>
      <c r="DNW1837" s="401"/>
      <c r="DNX1837" s="401"/>
      <c r="DNY1837" s="401"/>
      <c r="DNZ1837" s="401"/>
      <c r="DOA1837" s="401"/>
      <c r="DOB1837" s="401"/>
      <c r="DOC1837" s="401"/>
      <c r="DOD1837" s="401"/>
      <c r="DOE1837" s="401"/>
      <c r="DOF1837" s="401"/>
      <c r="DOG1837" s="401"/>
      <c r="DOH1837" s="401"/>
      <c r="DOI1837" s="401"/>
      <c r="DOJ1837" s="401"/>
      <c r="DOK1837" s="401"/>
      <c r="DOL1837" s="401"/>
      <c r="DOM1837" s="401"/>
      <c r="DON1837" s="401"/>
      <c r="DOO1837" s="401"/>
      <c r="DOP1837" s="401"/>
      <c r="DOQ1837" s="401"/>
      <c r="DOR1837" s="401"/>
      <c r="DOS1837" s="401"/>
      <c r="DOT1837" s="401"/>
      <c r="DOU1837" s="401"/>
      <c r="DOV1837" s="401"/>
      <c r="DOW1837" s="401"/>
      <c r="DOX1837" s="401"/>
      <c r="DOY1837" s="401"/>
      <c r="DOZ1837" s="401"/>
      <c r="DPA1837" s="401"/>
      <c r="DPB1837" s="401"/>
      <c r="DPC1837" s="401"/>
      <c r="DPD1837" s="401"/>
      <c r="DPE1837" s="401"/>
      <c r="DPF1837" s="401"/>
      <c r="DPG1837" s="401"/>
      <c r="DPH1837" s="401"/>
      <c r="DPI1837" s="401"/>
      <c r="DPJ1837" s="401"/>
      <c r="DPK1837" s="401"/>
      <c r="DPL1837" s="401"/>
      <c r="DPM1837" s="401"/>
      <c r="DPN1837" s="401"/>
      <c r="DPO1837" s="401"/>
      <c r="DPP1837" s="401"/>
      <c r="DPQ1837" s="401"/>
      <c r="DPR1837" s="401"/>
      <c r="DPS1837" s="401"/>
      <c r="DPT1837" s="401"/>
      <c r="DPU1837" s="401"/>
      <c r="DPV1837" s="401"/>
      <c r="DPW1837" s="401"/>
      <c r="DPX1837" s="401"/>
      <c r="DPY1837" s="401"/>
      <c r="DPZ1837" s="401"/>
      <c r="DQA1837" s="401"/>
      <c r="DQB1837" s="401"/>
      <c r="DQC1837" s="401"/>
      <c r="DQD1837" s="401"/>
      <c r="DQE1837" s="401"/>
      <c r="DQF1837" s="401"/>
      <c r="DQG1837" s="401"/>
      <c r="DQH1837" s="401"/>
      <c r="DQI1837" s="401"/>
      <c r="DQJ1837" s="401"/>
      <c r="DQK1837" s="401"/>
      <c r="DQL1837" s="401"/>
      <c r="DQM1837" s="401"/>
      <c r="DQN1837" s="401"/>
      <c r="DQO1837" s="401"/>
      <c r="DQP1837" s="401"/>
      <c r="DQQ1837" s="401"/>
      <c r="DQR1837" s="401"/>
      <c r="DQS1837" s="401"/>
      <c r="DQT1837" s="401"/>
      <c r="DQU1837" s="401"/>
      <c r="DQV1837" s="401"/>
      <c r="DQW1837" s="401"/>
      <c r="DQX1837" s="401"/>
      <c r="DQY1837" s="401"/>
      <c r="DQZ1837" s="401"/>
      <c r="DRA1837" s="401"/>
      <c r="DRB1837" s="401"/>
      <c r="DRC1837" s="401"/>
      <c r="DRD1837" s="401"/>
      <c r="DRE1837" s="401"/>
      <c r="DRF1837" s="401"/>
      <c r="DRG1837" s="401"/>
      <c r="DRH1837" s="401"/>
      <c r="DRI1837" s="401"/>
      <c r="DRJ1837" s="401"/>
      <c r="DRK1837" s="401"/>
      <c r="DRL1837" s="401"/>
      <c r="DRM1837" s="401"/>
      <c r="DRN1837" s="401"/>
      <c r="DRO1837" s="401"/>
      <c r="DRP1837" s="401"/>
      <c r="DRQ1837" s="401"/>
      <c r="DRR1837" s="401"/>
      <c r="DRS1837" s="401"/>
      <c r="DRT1837" s="401"/>
      <c r="DRU1837" s="401"/>
      <c r="DRV1837" s="401"/>
      <c r="DRW1837" s="401"/>
      <c r="DRX1837" s="401"/>
      <c r="DRY1837" s="401"/>
      <c r="DRZ1837" s="401"/>
      <c r="DSA1837" s="401"/>
      <c r="DSB1837" s="401"/>
      <c r="DSC1837" s="401"/>
      <c r="DSD1837" s="401"/>
      <c r="DSE1837" s="401"/>
      <c r="DSF1837" s="401"/>
      <c r="DSG1837" s="401"/>
      <c r="DSH1837" s="401"/>
      <c r="DSI1837" s="401"/>
      <c r="DSJ1837" s="401"/>
      <c r="DSK1837" s="401"/>
      <c r="DSL1837" s="401"/>
      <c r="DSM1837" s="401"/>
      <c r="DSN1837" s="401"/>
      <c r="DSO1837" s="401"/>
      <c r="DSP1837" s="401"/>
      <c r="DSQ1837" s="401"/>
      <c r="DSR1837" s="401"/>
      <c r="DSS1837" s="401"/>
      <c r="DST1837" s="401"/>
      <c r="DSU1837" s="401"/>
      <c r="DSV1837" s="401"/>
      <c r="DSW1837" s="401"/>
      <c r="DSX1837" s="401"/>
      <c r="DSY1837" s="401"/>
      <c r="DSZ1837" s="401"/>
      <c r="DTA1837" s="401"/>
      <c r="DTB1837" s="401"/>
      <c r="DTC1837" s="401"/>
      <c r="DTD1837" s="401"/>
      <c r="DTE1837" s="401"/>
      <c r="DTF1837" s="401"/>
      <c r="DTG1837" s="401"/>
      <c r="DTH1837" s="401"/>
      <c r="DTI1837" s="401"/>
      <c r="DTJ1837" s="401"/>
      <c r="DTK1837" s="401"/>
      <c r="DTL1837" s="401"/>
      <c r="DTM1837" s="401"/>
      <c r="DTN1837" s="401"/>
      <c r="DTO1837" s="401"/>
      <c r="DTP1837" s="401"/>
      <c r="DTQ1837" s="401"/>
      <c r="DTR1837" s="401"/>
      <c r="DTS1837" s="401"/>
      <c r="DTT1837" s="401"/>
      <c r="DTU1837" s="401"/>
      <c r="DTV1837" s="401"/>
      <c r="DTW1837" s="401"/>
      <c r="DTX1837" s="401"/>
      <c r="DTY1837" s="401"/>
      <c r="DTZ1837" s="401"/>
      <c r="DUA1837" s="401"/>
      <c r="DUB1837" s="401"/>
      <c r="DUC1837" s="401"/>
      <c r="DUD1837" s="401"/>
      <c r="DUE1837" s="401"/>
      <c r="DUF1837" s="401"/>
      <c r="DUG1837" s="401"/>
      <c r="DUH1837" s="401"/>
      <c r="DUI1837" s="401"/>
      <c r="DUJ1837" s="401"/>
      <c r="DUK1837" s="401"/>
      <c r="DUL1837" s="401"/>
      <c r="DUM1837" s="401"/>
      <c r="DUN1837" s="401"/>
      <c r="DUO1837" s="401"/>
      <c r="DUP1837" s="401"/>
      <c r="DUQ1837" s="401"/>
      <c r="DUR1837" s="401"/>
      <c r="DUS1837" s="401"/>
      <c r="DUT1837" s="401"/>
      <c r="DUU1837" s="401"/>
      <c r="DUV1837" s="401"/>
      <c r="DUW1837" s="401"/>
      <c r="DUX1837" s="401"/>
      <c r="DUY1837" s="401"/>
      <c r="DUZ1837" s="401"/>
      <c r="DVA1837" s="401"/>
      <c r="DVB1837" s="401"/>
      <c r="DVC1837" s="401"/>
      <c r="DVD1837" s="401"/>
      <c r="DVE1837" s="401"/>
      <c r="DVF1837" s="401"/>
      <c r="DVG1837" s="401"/>
      <c r="DVH1837" s="401"/>
      <c r="DVI1837" s="401"/>
      <c r="DVJ1837" s="401"/>
      <c r="DVK1837" s="401"/>
      <c r="DVL1837" s="401"/>
      <c r="DVM1837" s="401"/>
      <c r="DVN1837" s="401"/>
      <c r="DVO1837" s="401"/>
      <c r="DVP1837" s="401"/>
      <c r="DVQ1837" s="401"/>
      <c r="DVR1837" s="401"/>
      <c r="DVS1837" s="401"/>
      <c r="DVT1837" s="401"/>
      <c r="DVU1837" s="401"/>
      <c r="DVV1837" s="401"/>
      <c r="DVW1837" s="401"/>
      <c r="DVX1837" s="401"/>
      <c r="DVY1837" s="401"/>
      <c r="DVZ1837" s="401"/>
      <c r="DWA1837" s="401"/>
      <c r="DWB1837" s="401"/>
      <c r="DWC1837" s="401"/>
      <c r="DWD1837" s="401"/>
      <c r="DWE1837" s="401"/>
      <c r="DWF1837" s="401"/>
      <c r="DWG1837" s="401"/>
      <c r="DWH1837" s="401"/>
      <c r="DWI1837" s="401"/>
      <c r="DWJ1837" s="401"/>
      <c r="DWK1837" s="401"/>
      <c r="DWL1837" s="401"/>
      <c r="DWM1837" s="401"/>
      <c r="DWN1837" s="401"/>
      <c r="DWO1837" s="401"/>
      <c r="DWP1837" s="401"/>
      <c r="DWQ1837" s="401"/>
      <c r="DWR1837" s="401"/>
      <c r="DWS1837" s="401"/>
      <c r="DWT1837" s="401"/>
      <c r="DWU1837" s="401"/>
      <c r="DWV1837" s="401"/>
      <c r="DWW1837" s="401"/>
      <c r="DWX1837" s="401"/>
      <c r="DWY1837" s="401"/>
      <c r="DWZ1837" s="401"/>
      <c r="DXA1837" s="401"/>
      <c r="DXB1837" s="401"/>
      <c r="DXC1837" s="401"/>
      <c r="DXD1837" s="401"/>
      <c r="DXE1837" s="401"/>
      <c r="DXF1837" s="401"/>
      <c r="DXG1837" s="401"/>
      <c r="DXH1837" s="401"/>
      <c r="DXI1837" s="401"/>
      <c r="DXJ1837" s="401"/>
      <c r="DXK1837" s="401"/>
      <c r="DXL1837" s="401"/>
      <c r="DXM1837" s="401"/>
      <c r="DXN1837" s="401"/>
      <c r="DXO1837" s="401"/>
      <c r="DXP1837" s="401"/>
      <c r="DXQ1837" s="401"/>
      <c r="DXR1837" s="401"/>
      <c r="DXS1837" s="401"/>
      <c r="DXT1837" s="401"/>
      <c r="DXU1837" s="401"/>
      <c r="DXV1837" s="401"/>
      <c r="DXW1837" s="401"/>
      <c r="DXX1837" s="401"/>
      <c r="DXY1837" s="401"/>
      <c r="DXZ1837" s="401"/>
      <c r="DYA1837" s="401"/>
      <c r="DYB1837" s="401"/>
      <c r="DYC1837" s="401"/>
      <c r="DYD1837" s="401"/>
      <c r="DYE1837" s="401"/>
      <c r="DYF1837" s="401"/>
      <c r="DYG1837" s="401"/>
      <c r="DYH1837" s="401"/>
      <c r="DYI1837" s="401"/>
      <c r="DYJ1837" s="401"/>
      <c r="DYK1837" s="401"/>
      <c r="DYL1837" s="401"/>
      <c r="DYM1837" s="401"/>
      <c r="DYN1837" s="401"/>
      <c r="DYO1837" s="401"/>
      <c r="DYP1837" s="401"/>
      <c r="DYQ1837" s="401"/>
      <c r="DYR1837" s="401"/>
      <c r="DYS1837" s="401"/>
      <c r="DYT1837" s="401"/>
      <c r="DYU1837" s="401"/>
      <c r="DYV1837" s="401"/>
      <c r="DYW1837" s="401"/>
      <c r="DYX1837" s="401"/>
      <c r="DYY1837" s="401"/>
      <c r="DYZ1837" s="401"/>
      <c r="DZA1837" s="401"/>
      <c r="DZB1837" s="401"/>
      <c r="DZC1837" s="401"/>
      <c r="DZD1837" s="401"/>
      <c r="DZE1837" s="401"/>
      <c r="DZF1837" s="401"/>
      <c r="DZG1837" s="401"/>
      <c r="DZH1837" s="401"/>
      <c r="DZI1837" s="401"/>
      <c r="DZJ1837" s="401"/>
      <c r="DZK1837" s="401"/>
      <c r="DZL1837" s="401"/>
      <c r="DZM1837" s="401"/>
      <c r="DZN1837" s="401"/>
      <c r="DZO1837" s="401"/>
      <c r="DZP1837" s="401"/>
      <c r="DZQ1837" s="401"/>
      <c r="DZR1837" s="401"/>
      <c r="DZS1837" s="401"/>
      <c r="DZT1837" s="401"/>
      <c r="DZU1837" s="401"/>
      <c r="DZV1837" s="401"/>
      <c r="DZW1837" s="401"/>
      <c r="DZX1837" s="401"/>
      <c r="DZY1837" s="401"/>
      <c r="DZZ1837" s="401"/>
      <c r="EAA1837" s="401"/>
      <c r="EAB1837" s="401"/>
      <c r="EAC1837" s="401"/>
      <c r="EAD1837" s="401"/>
      <c r="EAE1837" s="401"/>
      <c r="EAF1837" s="401"/>
      <c r="EAG1837" s="401"/>
      <c r="EAH1837" s="401"/>
      <c r="EAI1837" s="401"/>
      <c r="EAJ1837" s="401"/>
      <c r="EAK1837" s="401"/>
      <c r="EAL1837" s="401"/>
      <c r="EAM1837" s="401"/>
      <c r="EAN1837" s="401"/>
      <c r="EAO1837" s="401"/>
      <c r="EAP1837" s="401"/>
      <c r="EAQ1837" s="401"/>
      <c r="EAR1837" s="401"/>
      <c r="EAS1837" s="401"/>
      <c r="EAT1837" s="401"/>
      <c r="EAU1837" s="401"/>
      <c r="EAV1837" s="401"/>
      <c r="EAW1837" s="401"/>
      <c r="EAX1837" s="401"/>
      <c r="EAY1837" s="401"/>
      <c r="EAZ1837" s="401"/>
      <c r="EBA1837" s="401"/>
      <c r="EBB1837" s="401"/>
      <c r="EBC1837" s="401"/>
      <c r="EBD1837" s="401"/>
      <c r="EBE1837" s="401"/>
      <c r="EBF1837" s="401"/>
      <c r="EBG1837" s="401"/>
      <c r="EBH1837" s="401"/>
      <c r="EBI1837" s="401"/>
      <c r="EBJ1837" s="401"/>
      <c r="EBK1837" s="401"/>
      <c r="EBL1837" s="401"/>
      <c r="EBM1837" s="401"/>
      <c r="EBN1837" s="401"/>
      <c r="EBO1837" s="401"/>
      <c r="EBP1837" s="401"/>
      <c r="EBQ1837" s="401"/>
      <c r="EBR1837" s="401"/>
      <c r="EBS1837" s="401"/>
      <c r="EBT1837" s="401"/>
      <c r="EBU1837" s="401"/>
      <c r="EBV1837" s="401"/>
      <c r="EBW1837" s="401"/>
      <c r="EBX1837" s="401"/>
      <c r="EBY1837" s="401"/>
      <c r="EBZ1837" s="401"/>
      <c r="ECA1837" s="401"/>
      <c r="ECB1837" s="401"/>
      <c r="ECC1837" s="401"/>
      <c r="ECD1837" s="401"/>
      <c r="ECE1837" s="401"/>
      <c r="ECF1837" s="401"/>
      <c r="ECG1837" s="401"/>
      <c r="ECH1837" s="401"/>
      <c r="ECI1837" s="401"/>
      <c r="ECJ1837" s="401"/>
      <c r="ECK1837" s="401"/>
      <c r="ECL1837" s="401"/>
      <c r="ECM1837" s="401"/>
      <c r="ECN1837" s="401"/>
      <c r="ECO1837" s="401"/>
      <c r="ECP1837" s="401"/>
      <c r="ECQ1837" s="401"/>
      <c r="ECR1837" s="401"/>
      <c r="ECS1837" s="401"/>
      <c r="ECT1837" s="401"/>
      <c r="ECU1837" s="401"/>
      <c r="ECV1837" s="401"/>
      <c r="ECW1837" s="401"/>
      <c r="ECX1837" s="401"/>
      <c r="ECY1837" s="401"/>
      <c r="ECZ1837" s="401"/>
      <c r="EDA1837" s="401"/>
      <c r="EDB1837" s="401"/>
      <c r="EDC1837" s="401"/>
      <c r="EDD1837" s="401"/>
      <c r="EDE1837" s="401"/>
      <c r="EDF1837" s="401"/>
      <c r="EDG1837" s="401"/>
      <c r="EDH1837" s="401"/>
      <c r="EDI1837" s="401"/>
      <c r="EDJ1837" s="401"/>
      <c r="EDK1837" s="401"/>
      <c r="EDL1837" s="401"/>
      <c r="EDM1837" s="401"/>
      <c r="EDN1837" s="401"/>
      <c r="EDO1837" s="401"/>
      <c r="EDP1837" s="401"/>
      <c r="EDQ1837" s="401"/>
      <c r="EDR1837" s="401"/>
      <c r="EDS1837" s="401"/>
      <c r="EDT1837" s="401"/>
      <c r="EDU1837" s="401"/>
      <c r="EDV1837" s="401"/>
      <c r="EDW1837" s="401"/>
      <c r="EDX1837" s="401"/>
      <c r="EDY1837" s="401"/>
      <c r="EDZ1837" s="401"/>
      <c r="EEA1837" s="401"/>
      <c r="EEB1837" s="401"/>
      <c r="EEC1837" s="401"/>
      <c r="EED1837" s="401"/>
      <c r="EEE1837" s="401"/>
      <c r="EEF1837" s="401"/>
      <c r="EEG1837" s="401"/>
      <c r="EEH1837" s="401"/>
      <c r="EEI1837" s="401"/>
      <c r="EEJ1837" s="401"/>
      <c r="EEK1837" s="401"/>
      <c r="EEL1837" s="401"/>
      <c r="EEM1837" s="401"/>
      <c r="EEN1837" s="401"/>
      <c r="EEO1837" s="401"/>
      <c r="EEP1837" s="401"/>
      <c r="EEQ1837" s="401"/>
      <c r="EER1837" s="401"/>
      <c r="EES1837" s="401"/>
      <c r="EET1837" s="401"/>
      <c r="EEU1837" s="401"/>
      <c r="EEV1837" s="401"/>
      <c r="EEW1837" s="401"/>
      <c r="EEX1837" s="401"/>
      <c r="EEY1837" s="401"/>
      <c r="EEZ1837" s="401"/>
      <c r="EFA1837" s="401"/>
      <c r="EFB1837" s="401"/>
      <c r="EFC1837" s="401"/>
      <c r="EFD1837" s="401"/>
      <c r="EFE1837" s="401"/>
      <c r="EFF1837" s="401"/>
      <c r="EFG1837" s="401"/>
      <c r="EFH1837" s="401"/>
      <c r="EFI1837" s="401"/>
      <c r="EFJ1837" s="401"/>
      <c r="EFK1837" s="401"/>
      <c r="EFL1837" s="401"/>
      <c r="EFM1837" s="401"/>
      <c r="EFN1837" s="401"/>
      <c r="EFO1837" s="401"/>
      <c r="EFP1837" s="401"/>
      <c r="EFQ1837" s="401"/>
      <c r="EFR1837" s="401"/>
      <c r="EFS1837" s="401"/>
      <c r="EFT1837" s="401"/>
      <c r="EFU1837" s="401"/>
      <c r="EFV1837" s="401"/>
      <c r="EFW1837" s="401"/>
      <c r="EFX1837" s="401"/>
      <c r="EFY1837" s="401"/>
      <c r="EFZ1837" s="401"/>
      <c r="EGA1837" s="401"/>
      <c r="EGB1837" s="401"/>
      <c r="EGC1837" s="401"/>
      <c r="EGD1837" s="401"/>
      <c r="EGE1837" s="401"/>
      <c r="EGF1837" s="401"/>
      <c r="EGG1837" s="401"/>
      <c r="EGH1837" s="401"/>
      <c r="EGI1837" s="401"/>
      <c r="EGJ1837" s="401"/>
      <c r="EGK1837" s="401"/>
      <c r="EGL1837" s="401"/>
      <c r="EGM1837" s="401"/>
      <c r="EGN1837" s="401"/>
      <c r="EGO1837" s="401"/>
      <c r="EGP1837" s="401"/>
      <c r="EGQ1837" s="401"/>
      <c r="EGR1837" s="401"/>
      <c r="EGS1837" s="401"/>
      <c r="EGT1837" s="401"/>
      <c r="EGU1837" s="401"/>
      <c r="EGV1837" s="401"/>
      <c r="EGW1837" s="401"/>
      <c r="EGX1837" s="401"/>
      <c r="EGY1837" s="401"/>
      <c r="EGZ1837" s="401"/>
      <c r="EHA1837" s="401"/>
      <c r="EHB1837" s="401"/>
      <c r="EHC1837" s="401"/>
      <c r="EHD1837" s="401"/>
      <c r="EHE1837" s="401"/>
      <c r="EHF1837" s="401"/>
      <c r="EHG1837" s="401"/>
      <c r="EHH1837" s="401"/>
      <c r="EHI1837" s="401"/>
      <c r="EHJ1837" s="401"/>
      <c r="EHK1837" s="401"/>
      <c r="EHL1837" s="401"/>
      <c r="EHM1837" s="401"/>
      <c r="EHN1837" s="401"/>
      <c r="EHO1837" s="401"/>
      <c r="EHP1837" s="401"/>
      <c r="EHQ1837" s="401"/>
      <c r="EHR1837" s="401"/>
      <c r="EHS1837" s="401"/>
      <c r="EHT1837" s="401"/>
      <c r="EHU1837" s="401"/>
      <c r="EHV1837" s="401"/>
      <c r="EHW1837" s="401"/>
      <c r="EHX1837" s="401"/>
      <c r="EHY1837" s="401"/>
      <c r="EHZ1837" s="401"/>
      <c r="EIA1837" s="401"/>
      <c r="EIB1837" s="401"/>
      <c r="EIC1837" s="401"/>
      <c r="EID1837" s="401"/>
      <c r="EIE1837" s="401"/>
      <c r="EIF1837" s="401"/>
      <c r="EIG1837" s="401"/>
      <c r="EIH1837" s="401"/>
      <c r="EII1837" s="401"/>
      <c r="EIJ1837" s="401"/>
      <c r="EIK1837" s="401"/>
      <c r="EIL1837" s="401"/>
      <c r="EIM1837" s="401"/>
      <c r="EIN1837" s="401"/>
      <c r="EIO1837" s="401"/>
      <c r="EIP1837" s="401"/>
      <c r="EIQ1837" s="401"/>
      <c r="EIR1837" s="401"/>
      <c r="EIS1837" s="401"/>
      <c r="EIT1837" s="401"/>
      <c r="EIU1837" s="401"/>
      <c r="EIV1837" s="401"/>
      <c r="EIW1837" s="401"/>
      <c r="EIX1837" s="401"/>
      <c r="EIY1837" s="401"/>
      <c r="EIZ1837" s="401"/>
      <c r="EJA1837" s="401"/>
      <c r="EJB1837" s="401"/>
      <c r="EJC1837" s="401"/>
      <c r="EJD1837" s="401"/>
      <c r="EJE1837" s="401"/>
      <c r="EJF1837" s="401"/>
      <c r="EJG1837" s="401"/>
      <c r="EJH1837" s="401"/>
      <c r="EJI1837" s="401"/>
      <c r="EJJ1837" s="401"/>
      <c r="EJK1837" s="401"/>
      <c r="EJL1837" s="401"/>
      <c r="EJM1837" s="401"/>
      <c r="EJN1837" s="401"/>
      <c r="EJO1837" s="401"/>
      <c r="EJP1837" s="401"/>
      <c r="EJQ1837" s="401"/>
      <c r="EJR1837" s="401"/>
      <c r="EJS1837" s="401"/>
      <c r="EJT1837" s="401"/>
      <c r="EJU1837" s="401"/>
      <c r="EJV1837" s="401"/>
      <c r="EJW1837" s="401"/>
      <c r="EJX1837" s="401"/>
      <c r="EJY1837" s="401"/>
      <c r="EJZ1837" s="401"/>
      <c r="EKA1837" s="401"/>
      <c r="EKB1837" s="401"/>
      <c r="EKC1837" s="401"/>
      <c r="EKD1837" s="401"/>
      <c r="EKE1837" s="401"/>
      <c r="EKF1837" s="401"/>
      <c r="EKG1837" s="401"/>
      <c r="EKH1837" s="401"/>
      <c r="EKI1837" s="401"/>
      <c r="EKJ1837" s="401"/>
      <c r="EKK1837" s="401"/>
      <c r="EKL1837" s="401"/>
      <c r="EKM1837" s="401"/>
      <c r="EKN1837" s="401"/>
      <c r="EKO1837" s="401"/>
      <c r="EKP1837" s="401"/>
      <c r="EKQ1837" s="401"/>
      <c r="EKR1837" s="401"/>
      <c r="EKS1837" s="401"/>
      <c r="EKT1837" s="401"/>
      <c r="EKU1837" s="401"/>
      <c r="EKV1837" s="401"/>
      <c r="EKW1837" s="401"/>
      <c r="EKX1837" s="401"/>
      <c r="EKY1837" s="401"/>
      <c r="EKZ1837" s="401"/>
      <c r="ELA1837" s="401"/>
      <c r="ELB1837" s="401"/>
      <c r="ELC1837" s="401"/>
      <c r="ELD1837" s="401"/>
      <c r="ELE1837" s="401"/>
      <c r="ELF1837" s="401"/>
      <c r="ELG1837" s="401"/>
      <c r="ELH1837" s="401"/>
      <c r="ELI1837" s="401"/>
      <c r="ELJ1837" s="401"/>
      <c r="ELK1837" s="401"/>
      <c r="ELL1837" s="401"/>
      <c r="ELM1837" s="401"/>
      <c r="ELN1837" s="401"/>
      <c r="ELO1837" s="401"/>
      <c r="ELP1837" s="401"/>
      <c r="ELQ1837" s="401"/>
      <c r="ELR1837" s="401"/>
      <c r="ELS1837" s="401"/>
      <c r="ELT1837" s="401"/>
      <c r="ELU1837" s="401"/>
      <c r="ELV1837" s="401"/>
      <c r="ELW1837" s="401"/>
      <c r="ELX1837" s="401"/>
      <c r="ELY1837" s="401"/>
      <c r="ELZ1837" s="401"/>
      <c r="EMA1837" s="401"/>
      <c r="EMB1837" s="401"/>
      <c r="EMC1837" s="401"/>
      <c r="EMD1837" s="401"/>
      <c r="EME1837" s="401"/>
      <c r="EMF1837" s="401"/>
      <c r="EMG1837" s="401"/>
      <c r="EMH1837" s="401"/>
      <c r="EMI1837" s="401"/>
      <c r="EMJ1837" s="401"/>
      <c r="EMK1837" s="401"/>
      <c r="EML1837" s="401"/>
      <c r="EMM1837" s="401"/>
      <c r="EMN1837" s="401"/>
      <c r="EMO1837" s="401"/>
      <c r="EMP1837" s="401"/>
      <c r="EMQ1837" s="401"/>
      <c r="EMR1837" s="401"/>
      <c r="EMS1837" s="401"/>
      <c r="EMT1837" s="401"/>
      <c r="EMU1837" s="401"/>
      <c r="EMV1837" s="401"/>
      <c r="EMW1837" s="401"/>
      <c r="EMX1837" s="401"/>
      <c r="EMY1837" s="401"/>
      <c r="EMZ1837" s="401"/>
      <c r="ENA1837" s="401"/>
      <c r="ENB1837" s="401"/>
      <c r="ENC1837" s="401"/>
      <c r="END1837" s="401"/>
      <c r="ENE1837" s="401"/>
      <c r="ENF1837" s="401"/>
      <c r="ENG1837" s="401"/>
      <c r="ENH1837" s="401"/>
      <c r="ENI1837" s="401"/>
      <c r="ENJ1837" s="401"/>
      <c r="ENK1837" s="401"/>
      <c r="ENL1837" s="401"/>
      <c r="ENM1837" s="401"/>
      <c r="ENN1837" s="401"/>
      <c r="ENO1837" s="401"/>
      <c r="ENP1837" s="401"/>
      <c r="ENQ1837" s="401"/>
      <c r="ENR1837" s="401"/>
      <c r="ENS1837" s="401"/>
      <c r="ENT1837" s="401"/>
      <c r="ENU1837" s="401"/>
      <c r="ENV1837" s="401"/>
      <c r="ENW1837" s="401"/>
      <c r="ENX1837" s="401"/>
      <c r="ENY1837" s="401"/>
      <c r="ENZ1837" s="401"/>
      <c r="EOA1837" s="401"/>
      <c r="EOB1837" s="401"/>
      <c r="EOC1837" s="401"/>
      <c r="EOD1837" s="401"/>
      <c r="EOE1837" s="401"/>
      <c r="EOF1837" s="401"/>
      <c r="EOG1837" s="401"/>
      <c r="EOH1837" s="401"/>
      <c r="EOI1837" s="401"/>
      <c r="EOJ1837" s="401"/>
      <c r="EOK1837" s="401"/>
      <c r="EOL1837" s="401"/>
      <c r="EOM1837" s="401"/>
      <c r="EON1837" s="401"/>
      <c r="EOO1837" s="401"/>
      <c r="EOP1837" s="401"/>
      <c r="EOQ1837" s="401"/>
      <c r="EOR1837" s="401"/>
      <c r="EOS1837" s="401"/>
      <c r="EOT1837" s="401"/>
      <c r="EOU1837" s="401"/>
      <c r="EOV1837" s="401"/>
      <c r="EOW1837" s="401"/>
      <c r="EOX1837" s="401"/>
      <c r="EOY1837" s="401"/>
      <c r="EOZ1837" s="401"/>
      <c r="EPA1837" s="401"/>
      <c r="EPB1837" s="401"/>
      <c r="EPC1837" s="401"/>
      <c r="EPD1837" s="401"/>
      <c r="EPE1837" s="401"/>
      <c r="EPF1837" s="401"/>
      <c r="EPG1837" s="401"/>
      <c r="EPH1837" s="401"/>
      <c r="EPI1837" s="401"/>
      <c r="EPJ1837" s="401"/>
      <c r="EPK1837" s="401"/>
      <c r="EPL1837" s="401"/>
      <c r="EPM1837" s="401"/>
      <c r="EPN1837" s="401"/>
      <c r="EPO1837" s="401"/>
      <c r="EPP1837" s="401"/>
      <c r="EPQ1837" s="401"/>
      <c r="EPR1837" s="401"/>
      <c r="EPS1837" s="401"/>
      <c r="EPT1837" s="401"/>
      <c r="EPU1837" s="401"/>
      <c r="EPV1837" s="401"/>
      <c r="EPW1837" s="401"/>
      <c r="EPX1837" s="401"/>
      <c r="EPY1837" s="401"/>
      <c r="EPZ1837" s="401"/>
      <c r="EQA1837" s="401"/>
      <c r="EQB1837" s="401"/>
      <c r="EQC1837" s="401"/>
      <c r="EQD1837" s="401"/>
      <c r="EQE1837" s="401"/>
      <c r="EQF1837" s="401"/>
      <c r="EQG1837" s="401"/>
      <c r="EQH1837" s="401"/>
      <c r="EQI1837" s="401"/>
      <c r="EQJ1837" s="401"/>
      <c r="EQK1837" s="401"/>
      <c r="EQL1837" s="401"/>
      <c r="EQM1837" s="401"/>
      <c r="EQN1837" s="401"/>
      <c r="EQO1837" s="401"/>
      <c r="EQP1837" s="401"/>
      <c r="EQQ1837" s="401"/>
      <c r="EQR1837" s="401"/>
      <c r="EQS1837" s="401"/>
      <c r="EQT1837" s="401"/>
      <c r="EQU1837" s="401"/>
      <c r="EQV1837" s="401"/>
      <c r="EQW1837" s="401"/>
      <c r="EQX1837" s="401"/>
      <c r="EQY1837" s="401"/>
      <c r="EQZ1837" s="401"/>
      <c r="ERA1837" s="401"/>
      <c r="ERB1837" s="401"/>
      <c r="ERC1837" s="401"/>
      <c r="ERD1837" s="401"/>
      <c r="ERE1837" s="401"/>
      <c r="ERF1837" s="401"/>
      <c r="ERG1837" s="401"/>
      <c r="ERH1837" s="401"/>
      <c r="ERI1837" s="401"/>
      <c r="ERJ1837" s="401"/>
      <c r="ERK1837" s="401"/>
      <c r="ERL1837" s="401"/>
      <c r="ERM1837" s="401"/>
      <c r="ERN1837" s="401"/>
      <c r="ERO1837" s="401"/>
      <c r="ERP1837" s="401"/>
      <c r="ERQ1837" s="401"/>
      <c r="ERR1837" s="401"/>
      <c r="ERS1837" s="401"/>
      <c r="ERT1837" s="401"/>
      <c r="ERU1837" s="401"/>
      <c r="ERV1837" s="401"/>
      <c r="ERW1837" s="401"/>
      <c r="ERX1837" s="401"/>
      <c r="ERY1837" s="401"/>
      <c r="ERZ1837" s="401"/>
      <c r="ESA1837" s="401"/>
      <c r="ESB1837" s="401"/>
      <c r="ESC1837" s="401"/>
      <c r="ESD1837" s="401"/>
      <c r="ESE1837" s="401"/>
      <c r="ESF1837" s="401"/>
      <c r="ESG1837" s="401"/>
      <c r="ESH1837" s="401"/>
      <c r="ESI1837" s="401"/>
      <c r="ESJ1837" s="401"/>
      <c r="ESK1837" s="401"/>
      <c r="ESL1837" s="401"/>
      <c r="ESM1837" s="401"/>
      <c r="ESN1837" s="401"/>
      <c r="ESO1837" s="401"/>
      <c r="ESP1837" s="401"/>
      <c r="ESQ1837" s="401"/>
      <c r="ESR1837" s="401"/>
      <c r="ESS1837" s="401"/>
      <c r="EST1837" s="401"/>
      <c r="ESU1837" s="401"/>
      <c r="ESV1837" s="401"/>
      <c r="ESW1837" s="401"/>
      <c r="ESX1837" s="401"/>
      <c r="ESY1837" s="401"/>
      <c r="ESZ1837" s="401"/>
      <c r="ETA1837" s="401"/>
      <c r="ETB1837" s="401"/>
      <c r="ETC1837" s="401"/>
      <c r="ETD1837" s="401"/>
      <c r="ETE1837" s="401"/>
      <c r="ETF1837" s="401"/>
      <c r="ETG1837" s="401"/>
      <c r="ETH1837" s="401"/>
      <c r="ETI1837" s="401"/>
      <c r="ETJ1837" s="401"/>
      <c r="ETK1837" s="401"/>
      <c r="ETL1837" s="401"/>
      <c r="ETM1837" s="401"/>
      <c r="ETN1837" s="401"/>
      <c r="ETO1837" s="401"/>
      <c r="ETP1837" s="401"/>
      <c r="ETQ1837" s="401"/>
      <c r="ETR1837" s="401"/>
      <c r="ETS1837" s="401"/>
      <c r="ETT1837" s="401"/>
      <c r="ETU1837" s="401"/>
      <c r="ETV1837" s="401"/>
      <c r="ETW1837" s="401"/>
      <c r="ETX1837" s="401"/>
      <c r="ETY1837" s="401"/>
      <c r="ETZ1837" s="401"/>
      <c r="EUA1837" s="401"/>
      <c r="EUB1837" s="401"/>
      <c r="EUC1837" s="401"/>
      <c r="EUD1837" s="401"/>
      <c r="EUE1837" s="401"/>
      <c r="EUF1837" s="401"/>
      <c r="EUG1837" s="401"/>
      <c r="EUH1837" s="401"/>
      <c r="EUI1837" s="401"/>
      <c r="EUJ1837" s="401"/>
      <c r="EUK1837" s="401"/>
      <c r="EUL1837" s="401"/>
      <c r="EUM1837" s="401"/>
      <c r="EUN1837" s="401"/>
      <c r="EUO1837" s="401"/>
      <c r="EUP1837" s="401"/>
      <c r="EUQ1837" s="401"/>
      <c r="EUR1837" s="401"/>
      <c r="EUS1837" s="401"/>
      <c r="EUT1837" s="401"/>
      <c r="EUU1837" s="401"/>
      <c r="EUV1837" s="401"/>
      <c r="EUW1837" s="401"/>
      <c r="EUX1837" s="401"/>
      <c r="EUY1837" s="401"/>
      <c r="EUZ1837" s="401"/>
      <c r="EVA1837" s="401"/>
      <c r="EVB1837" s="401"/>
      <c r="EVC1837" s="401"/>
      <c r="EVD1837" s="401"/>
      <c r="EVE1837" s="401"/>
      <c r="EVF1837" s="401"/>
      <c r="EVG1837" s="401"/>
      <c r="EVH1837" s="401"/>
      <c r="EVI1837" s="401"/>
      <c r="EVJ1837" s="401"/>
      <c r="EVK1837" s="401"/>
      <c r="EVL1837" s="401"/>
      <c r="EVM1837" s="401"/>
      <c r="EVN1837" s="401"/>
      <c r="EVO1837" s="401"/>
      <c r="EVP1837" s="401"/>
      <c r="EVQ1837" s="401"/>
      <c r="EVR1837" s="401"/>
      <c r="EVS1837" s="401"/>
      <c r="EVT1837" s="401"/>
      <c r="EVU1837" s="401"/>
      <c r="EVV1837" s="401"/>
      <c r="EVW1837" s="401"/>
      <c r="EVX1837" s="401"/>
      <c r="EVY1837" s="401"/>
      <c r="EVZ1837" s="401"/>
      <c r="EWA1837" s="401"/>
      <c r="EWB1837" s="401"/>
      <c r="EWC1837" s="401"/>
      <c r="EWD1837" s="401"/>
      <c r="EWE1837" s="401"/>
      <c r="EWF1837" s="401"/>
      <c r="EWG1837" s="401"/>
      <c r="EWH1837" s="401"/>
      <c r="EWI1837" s="401"/>
      <c r="EWJ1837" s="401"/>
      <c r="EWK1837" s="401"/>
      <c r="EWL1837" s="401"/>
      <c r="EWM1837" s="401"/>
      <c r="EWN1837" s="401"/>
      <c r="EWO1837" s="401"/>
      <c r="EWP1837" s="401"/>
      <c r="EWQ1837" s="401"/>
      <c r="EWR1837" s="401"/>
      <c r="EWS1837" s="401"/>
      <c r="EWT1837" s="401"/>
      <c r="EWU1837" s="401"/>
      <c r="EWV1837" s="401"/>
      <c r="EWW1837" s="401"/>
      <c r="EWX1837" s="401"/>
      <c r="EWY1837" s="401"/>
      <c r="EWZ1837" s="401"/>
      <c r="EXA1837" s="401"/>
      <c r="EXB1837" s="401"/>
      <c r="EXC1837" s="401"/>
      <c r="EXD1837" s="401"/>
      <c r="EXE1837" s="401"/>
      <c r="EXF1837" s="401"/>
      <c r="EXG1837" s="401"/>
      <c r="EXH1837" s="401"/>
      <c r="EXI1837" s="401"/>
      <c r="EXJ1837" s="401"/>
      <c r="EXK1837" s="401"/>
      <c r="EXL1837" s="401"/>
      <c r="EXM1837" s="401"/>
      <c r="EXN1837" s="401"/>
      <c r="EXO1837" s="401"/>
      <c r="EXP1837" s="401"/>
      <c r="EXQ1837" s="401"/>
      <c r="EXR1837" s="401"/>
      <c r="EXS1837" s="401"/>
      <c r="EXT1837" s="401"/>
      <c r="EXU1837" s="401"/>
      <c r="EXV1837" s="401"/>
      <c r="EXW1837" s="401"/>
      <c r="EXX1837" s="401"/>
      <c r="EXY1837" s="401"/>
      <c r="EXZ1837" s="401"/>
      <c r="EYA1837" s="401"/>
      <c r="EYB1837" s="401"/>
      <c r="EYC1837" s="401"/>
      <c r="EYD1837" s="401"/>
      <c r="EYE1837" s="401"/>
      <c r="EYF1837" s="401"/>
      <c r="EYG1837" s="401"/>
      <c r="EYH1837" s="401"/>
      <c r="EYI1837" s="401"/>
      <c r="EYJ1837" s="401"/>
      <c r="EYK1837" s="401"/>
      <c r="EYL1837" s="401"/>
      <c r="EYM1837" s="401"/>
      <c r="EYN1837" s="401"/>
      <c r="EYO1837" s="401"/>
      <c r="EYP1837" s="401"/>
      <c r="EYQ1837" s="401"/>
      <c r="EYR1837" s="401"/>
      <c r="EYS1837" s="401"/>
      <c r="EYT1837" s="401"/>
      <c r="EYU1837" s="401"/>
      <c r="EYV1837" s="401"/>
      <c r="EYW1837" s="401"/>
      <c r="EYX1837" s="401"/>
      <c r="EYY1837" s="401"/>
      <c r="EYZ1837" s="401"/>
      <c r="EZA1837" s="401"/>
      <c r="EZB1837" s="401"/>
      <c r="EZC1837" s="401"/>
      <c r="EZD1837" s="401"/>
      <c r="EZE1837" s="401"/>
      <c r="EZF1837" s="401"/>
      <c r="EZG1837" s="401"/>
      <c r="EZH1837" s="401"/>
      <c r="EZI1837" s="401"/>
      <c r="EZJ1837" s="401"/>
      <c r="EZK1837" s="401"/>
      <c r="EZL1837" s="401"/>
      <c r="EZM1837" s="401"/>
      <c r="EZN1837" s="401"/>
      <c r="EZO1837" s="401"/>
      <c r="EZP1837" s="401"/>
      <c r="EZQ1837" s="401"/>
      <c r="EZR1837" s="401"/>
      <c r="EZS1837" s="401"/>
      <c r="EZT1837" s="401"/>
      <c r="EZU1837" s="401"/>
      <c r="EZV1837" s="401"/>
      <c r="EZW1837" s="401"/>
      <c r="EZX1837" s="401"/>
      <c r="EZY1837" s="401"/>
      <c r="EZZ1837" s="401"/>
      <c r="FAA1837" s="401"/>
      <c r="FAB1837" s="401"/>
      <c r="FAC1837" s="401"/>
      <c r="FAD1837" s="401"/>
      <c r="FAE1837" s="401"/>
      <c r="FAF1837" s="401"/>
      <c r="FAG1837" s="401"/>
      <c r="FAH1837" s="401"/>
      <c r="FAI1837" s="401"/>
      <c r="FAJ1837" s="401"/>
      <c r="FAK1837" s="401"/>
      <c r="FAL1837" s="401"/>
      <c r="FAM1837" s="401"/>
      <c r="FAN1837" s="401"/>
      <c r="FAO1837" s="401"/>
      <c r="FAP1837" s="401"/>
      <c r="FAQ1837" s="401"/>
      <c r="FAR1837" s="401"/>
      <c r="FAS1837" s="401"/>
      <c r="FAT1837" s="401"/>
      <c r="FAU1837" s="401"/>
      <c r="FAV1837" s="401"/>
      <c r="FAW1837" s="401"/>
      <c r="FAX1837" s="401"/>
      <c r="FAY1837" s="401"/>
      <c r="FAZ1837" s="401"/>
      <c r="FBA1837" s="401"/>
      <c r="FBB1837" s="401"/>
      <c r="FBC1837" s="401"/>
      <c r="FBD1837" s="401"/>
      <c r="FBE1837" s="401"/>
      <c r="FBF1837" s="401"/>
      <c r="FBG1837" s="401"/>
      <c r="FBH1837" s="401"/>
      <c r="FBI1837" s="401"/>
      <c r="FBJ1837" s="401"/>
      <c r="FBK1837" s="401"/>
      <c r="FBL1837" s="401"/>
      <c r="FBM1837" s="401"/>
      <c r="FBN1837" s="401"/>
      <c r="FBO1837" s="401"/>
      <c r="FBP1837" s="401"/>
      <c r="FBQ1837" s="401"/>
      <c r="FBR1837" s="401"/>
      <c r="FBS1837" s="401"/>
      <c r="FBT1837" s="401"/>
      <c r="FBU1837" s="401"/>
      <c r="FBV1837" s="401"/>
      <c r="FBW1837" s="401"/>
      <c r="FBX1837" s="401"/>
      <c r="FBY1837" s="401"/>
      <c r="FBZ1837" s="401"/>
      <c r="FCA1837" s="401"/>
      <c r="FCB1837" s="401"/>
      <c r="FCC1837" s="401"/>
      <c r="FCD1837" s="401"/>
      <c r="FCE1837" s="401"/>
      <c r="FCF1837" s="401"/>
      <c r="FCG1837" s="401"/>
      <c r="FCH1837" s="401"/>
      <c r="FCI1837" s="401"/>
      <c r="FCJ1837" s="401"/>
      <c r="FCK1837" s="401"/>
      <c r="FCL1837" s="401"/>
      <c r="FCM1837" s="401"/>
      <c r="FCN1837" s="401"/>
      <c r="FCO1837" s="401"/>
      <c r="FCP1837" s="401"/>
      <c r="FCQ1837" s="401"/>
      <c r="FCR1837" s="401"/>
      <c r="FCS1837" s="401"/>
      <c r="FCT1837" s="401"/>
      <c r="FCU1837" s="401"/>
      <c r="FCV1837" s="401"/>
      <c r="FCW1837" s="401"/>
      <c r="FCX1837" s="401"/>
      <c r="FCY1837" s="401"/>
      <c r="FCZ1837" s="401"/>
      <c r="FDA1837" s="401"/>
      <c r="FDB1837" s="401"/>
      <c r="FDC1837" s="401"/>
      <c r="FDD1837" s="401"/>
      <c r="FDE1837" s="401"/>
      <c r="FDF1837" s="401"/>
      <c r="FDG1837" s="401"/>
      <c r="FDH1837" s="401"/>
      <c r="FDI1837" s="401"/>
      <c r="FDJ1837" s="401"/>
      <c r="FDK1837" s="401"/>
      <c r="FDL1837" s="401"/>
      <c r="FDM1837" s="401"/>
      <c r="FDN1837" s="401"/>
      <c r="FDO1837" s="401"/>
      <c r="FDP1837" s="401"/>
      <c r="FDQ1837" s="401"/>
      <c r="FDR1837" s="401"/>
      <c r="FDS1837" s="401"/>
      <c r="FDT1837" s="401"/>
      <c r="FDU1837" s="401"/>
      <c r="FDV1837" s="401"/>
      <c r="FDW1837" s="401"/>
      <c r="FDX1837" s="401"/>
      <c r="FDY1837" s="401"/>
      <c r="FDZ1837" s="401"/>
      <c r="FEA1837" s="401"/>
      <c r="FEB1837" s="401"/>
      <c r="FEC1837" s="401"/>
      <c r="FED1837" s="401"/>
      <c r="FEE1837" s="401"/>
      <c r="FEF1837" s="401"/>
      <c r="FEG1837" s="401"/>
      <c r="FEH1837" s="401"/>
      <c r="FEI1837" s="401"/>
      <c r="FEJ1837" s="401"/>
      <c r="FEK1837" s="401"/>
      <c r="FEL1837" s="401"/>
      <c r="FEM1837" s="401"/>
      <c r="FEN1837" s="401"/>
      <c r="FEO1837" s="401"/>
      <c r="FEP1837" s="401"/>
      <c r="FEQ1837" s="401"/>
      <c r="FER1837" s="401"/>
      <c r="FES1837" s="401"/>
      <c r="FET1837" s="401"/>
      <c r="FEU1837" s="401"/>
      <c r="FEV1837" s="401"/>
      <c r="FEW1837" s="401"/>
      <c r="FEX1837" s="401"/>
      <c r="FEY1837" s="401"/>
      <c r="FEZ1837" s="401"/>
      <c r="FFA1837" s="401"/>
      <c r="FFB1837" s="401"/>
      <c r="FFC1837" s="401"/>
      <c r="FFD1837" s="401"/>
      <c r="FFE1837" s="401"/>
      <c r="FFF1837" s="401"/>
      <c r="FFG1837" s="401"/>
      <c r="FFH1837" s="401"/>
      <c r="FFI1837" s="401"/>
      <c r="FFJ1837" s="401"/>
      <c r="FFK1837" s="401"/>
      <c r="FFL1837" s="401"/>
      <c r="FFM1837" s="401"/>
      <c r="FFN1837" s="401"/>
      <c r="FFO1837" s="401"/>
      <c r="FFP1837" s="401"/>
      <c r="FFQ1837" s="401"/>
      <c r="FFR1837" s="401"/>
      <c r="FFS1837" s="401"/>
      <c r="FFT1837" s="401"/>
      <c r="FFU1837" s="401"/>
      <c r="FFV1837" s="401"/>
      <c r="FFW1837" s="401"/>
      <c r="FFX1837" s="401"/>
      <c r="FFY1837" s="401"/>
      <c r="FFZ1837" s="401"/>
      <c r="FGA1837" s="401"/>
      <c r="FGB1837" s="401"/>
      <c r="FGC1837" s="401"/>
      <c r="FGD1837" s="401"/>
      <c r="FGE1837" s="401"/>
      <c r="FGF1837" s="401"/>
      <c r="FGG1837" s="401"/>
      <c r="FGH1837" s="401"/>
      <c r="FGI1837" s="401"/>
      <c r="FGJ1837" s="401"/>
      <c r="FGK1837" s="401"/>
      <c r="FGL1837" s="401"/>
      <c r="FGM1837" s="401"/>
      <c r="FGN1837" s="401"/>
      <c r="FGO1837" s="401"/>
      <c r="FGP1837" s="401"/>
      <c r="FGQ1837" s="401"/>
      <c r="FGR1837" s="401"/>
      <c r="FGS1837" s="401"/>
      <c r="FGT1837" s="401"/>
      <c r="FGU1837" s="401"/>
      <c r="FGV1837" s="401"/>
      <c r="FGW1837" s="401"/>
      <c r="FGX1837" s="401"/>
      <c r="FGY1837" s="401"/>
      <c r="FGZ1837" s="401"/>
      <c r="FHA1837" s="401"/>
      <c r="FHB1837" s="401"/>
      <c r="FHC1837" s="401"/>
      <c r="FHD1837" s="401"/>
      <c r="FHE1837" s="401"/>
      <c r="FHF1837" s="401"/>
      <c r="FHG1837" s="401"/>
      <c r="FHH1837" s="401"/>
      <c r="FHI1837" s="401"/>
      <c r="FHJ1837" s="401"/>
      <c r="FHK1837" s="401"/>
      <c r="FHL1837" s="401"/>
      <c r="FHM1837" s="401"/>
      <c r="FHN1837" s="401"/>
      <c r="FHO1837" s="401"/>
      <c r="FHP1837" s="401"/>
      <c r="FHQ1837" s="401"/>
      <c r="FHR1837" s="401"/>
      <c r="FHS1837" s="401"/>
      <c r="FHT1837" s="401"/>
      <c r="FHU1837" s="401"/>
      <c r="FHV1837" s="401"/>
      <c r="FHW1837" s="401"/>
      <c r="FHX1837" s="401"/>
      <c r="FHY1837" s="401"/>
      <c r="FHZ1837" s="401"/>
      <c r="FIA1837" s="401"/>
      <c r="FIB1837" s="401"/>
      <c r="FIC1837" s="401"/>
      <c r="FID1837" s="401"/>
      <c r="FIE1837" s="401"/>
      <c r="FIF1837" s="401"/>
      <c r="FIG1837" s="401"/>
      <c r="FIH1837" s="401"/>
      <c r="FII1837" s="401"/>
      <c r="FIJ1837" s="401"/>
      <c r="FIK1837" s="401"/>
      <c r="FIL1837" s="401"/>
      <c r="FIM1837" s="401"/>
      <c r="FIN1837" s="401"/>
      <c r="FIO1837" s="401"/>
      <c r="FIP1837" s="401"/>
      <c r="FIQ1837" s="401"/>
      <c r="FIR1837" s="401"/>
      <c r="FIS1837" s="401"/>
      <c r="FIT1837" s="401"/>
      <c r="FIU1837" s="401"/>
      <c r="FIV1837" s="401"/>
      <c r="FIW1837" s="401"/>
      <c r="FIX1837" s="401"/>
      <c r="FIY1837" s="401"/>
      <c r="FIZ1837" s="401"/>
      <c r="FJA1837" s="401"/>
      <c r="FJB1837" s="401"/>
      <c r="FJC1837" s="401"/>
      <c r="FJD1837" s="401"/>
      <c r="FJE1837" s="401"/>
      <c r="FJF1837" s="401"/>
      <c r="FJG1837" s="401"/>
      <c r="FJH1837" s="401"/>
      <c r="FJI1837" s="401"/>
      <c r="FJJ1837" s="401"/>
      <c r="FJK1837" s="401"/>
      <c r="FJL1837" s="401"/>
      <c r="FJM1837" s="401"/>
      <c r="FJN1837" s="401"/>
      <c r="FJO1837" s="401"/>
      <c r="FJP1837" s="401"/>
      <c r="FJQ1837" s="401"/>
      <c r="FJR1837" s="401"/>
      <c r="FJS1837" s="401"/>
      <c r="FJT1837" s="401"/>
      <c r="FJU1837" s="401"/>
      <c r="FJV1837" s="401"/>
      <c r="FJW1837" s="401"/>
      <c r="FJX1837" s="401"/>
      <c r="FJY1837" s="401"/>
      <c r="FJZ1837" s="401"/>
      <c r="FKA1837" s="401"/>
      <c r="FKB1837" s="401"/>
      <c r="FKC1837" s="401"/>
      <c r="FKD1837" s="401"/>
      <c r="FKE1837" s="401"/>
      <c r="FKF1837" s="401"/>
      <c r="FKG1837" s="401"/>
      <c r="FKH1837" s="401"/>
      <c r="FKI1837" s="401"/>
      <c r="FKJ1837" s="401"/>
      <c r="FKK1837" s="401"/>
      <c r="FKL1837" s="401"/>
      <c r="FKM1837" s="401"/>
      <c r="FKN1837" s="401"/>
      <c r="FKO1837" s="401"/>
      <c r="FKP1837" s="401"/>
      <c r="FKQ1837" s="401"/>
      <c r="FKR1837" s="401"/>
      <c r="FKS1837" s="401"/>
      <c r="FKT1837" s="401"/>
      <c r="FKU1837" s="401"/>
      <c r="FKV1837" s="401"/>
      <c r="FKW1837" s="401"/>
      <c r="FKX1837" s="401"/>
      <c r="FKY1837" s="401"/>
      <c r="FKZ1837" s="401"/>
      <c r="FLA1837" s="401"/>
      <c r="FLB1837" s="401"/>
      <c r="FLC1837" s="401"/>
      <c r="FLD1837" s="401"/>
      <c r="FLE1837" s="401"/>
      <c r="FLF1837" s="401"/>
      <c r="FLG1837" s="401"/>
      <c r="FLH1837" s="401"/>
      <c r="FLI1837" s="401"/>
      <c r="FLJ1837" s="401"/>
      <c r="FLK1837" s="401"/>
      <c r="FLL1837" s="401"/>
      <c r="FLM1837" s="401"/>
      <c r="FLN1837" s="401"/>
      <c r="FLO1837" s="401"/>
      <c r="FLP1837" s="401"/>
      <c r="FLQ1837" s="401"/>
      <c r="FLR1837" s="401"/>
      <c r="FLS1837" s="401"/>
      <c r="FLT1837" s="401"/>
      <c r="FLU1837" s="401"/>
      <c r="FLV1837" s="401"/>
      <c r="FLW1837" s="401"/>
      <c r="FLX1837" s="401"/>
      <c r="FLY1837" s="401"/>
      <c r="FLZ1837" s="401"/>
      <c r="FMA1837" s="401"/>
      <c r="FMB1837" s="401"/>
      <c r="FMC1837" s="401"/>
      <c r="FMD1837" s="401"/>
      <c r="FME1837" s="401"/>
      <c r="FMF1837" s="401"/>
      <c r="FMG1837" s="401"/>
      <c r="FMH1837" s="401"/>
      <c r="FMI1837" s="401"/>
      <c r="FMJ1837" s="401"/>
      <c r="FMK1837" s="401"/>
      <c r="FML1837" s="401"/>
      <c r="FMM1837" s="401"/>
      <c r="FMN1837" s="401"/>
      <c r="FMO1837" s="401"/>
      <c r="FMP1837" s="401"/>
      <c r="FMQ1837" s="401"/>
      <c r="FMR1837" s="401"/>
      <c r="FMS1837" s="401"/>
      <c r="FMT1837" s="401"/>
      <c r="FMU1837" s="401"/>
      <c r="FMV1837" s="401"/>
      <c r="FMW1837" s="401"/>
      <c r="FMX1837" s="401"/>
      <c r="FMY1837" s="401"/>
      <c r="FMZ1837" s="401"/>
      <c r="FNA1837" s="401"/>
      <c r="FNB1837" s="401"/>
      <c r="FNC1837" s="401"/>
      <c r="FND1837" s="401"/>
      <c r="FNE1837" s="401"/>
      <c r="FNF1837" s="401"/>
      <c r="FNG1837" s="401"/>
      <c r="FNH1837" s="401"/>
      <c r="FNI1837" s="401"/>
      <c r="FNJ1837" s="401"/>
      <c r="FNK1837" s="401"/>
      <c r="FNL1837" s="401"/>
      <c r="FNM1837" s="401"/>
      <c r="FNN1837" s="401"/>
      <c r="FNO1837" s="401"/>
      <c r="FNP1837" s="401"/>
      <c r="FNQ1837" s="401"/>
      <c r="FNR1837" s="401"/>
      <c r="FNS1837" s="401"/>
      <c r="FNT1837" s="401"/>
      <c r="FNU1837" s="401"/>
      <c r="FNV1837" s="401"/>
      <c r="FNW1837" s="401"/>
      <c r="FNX1837" s="401"/>
      <c r="FNY1837" s="401"/>
      <c r="FNZ1837" s="401"/>
      <c r="FOA1837" s="401"/>
      <c r="FOB1837" s="401"/>
      <c r="FOC1837" s="401"/>
      <c r="FOD1837" s="401"/>
      <c r="FOE1837" s="401"/>
      <c r="FOF1837" s="401"/>
      <c r="FOG1837" s="401"/>
      <c r="FOH1837" s="401"/>
      <c r="FOI1837" s="401"/>
      <c r="FOJ1837" s="401"/>
      <c r="FOK1837" s="401"/>
      <c r="FOL1837" s="401"/>
      <c r="FOM1837" s="401"/>
      <c r="FON1837" s="401"/>
      <c r="FOO1837" s="401"/>
      <c r="FOP1837" s="401"/>
      <c r="FOQ1837" s="401"/>
      <c r="FOR1837" s="401"/>
      <c r="FOS1837" s="401"/>
      <c r="FOT1837" s="401"/>
      <c r="FOU1837" s="401"/>
      <c r="FOV1837" s="401"/>
      <c r="FOW1837" s="401"/>
      <c r="FOX1837" s="401"/>
      <c r="FOY1837" s="401"/>
      <c r="FOZ1837" s="401"/>
      <c r="FPA1837" s="401"/>
      <c r="FPB1837" s="401"/>
      <c r="FPC1837" s="401"/>
      <c r="FPD1837" s="401"/>
      <c r="FPE1837" s="401"/>
      <c r="FPF1837" s="401"/>
      <c r="FPG1837" s="401"/>
      <c r="FPH1837" s="401"/>
      <c r="FPI1837" s="401"/>
      <c r="FPJ1837" s="401"/>
      <c r="FPK1837" s="401"/>
      <c r="FPL1837" s="401"/>
      <c r="FPM1837" s="401"/>
      <c r="FPN1837" s="401"/>
      <c r="FPO1837" s="401"/>
      <c r="FPP1837" s="401"/>
      <c r="FPQ1837" s="401"/>
      <c r="FPR1837" s="401"/>
      <c r="FPS1837" s="401"/>
      <c r="FPT1837" s="401"/>
      <c r="FPU1837" s="401"/>
      <c r="FPV1837" s="401"/>
      <c r="FPW1837" s="401"/>
      <c r="FPX1837" s="401"/>
      <c r="FPY1837" s="401"/>
      <c r="FPZ1837" s="401"/>
      <c r="FQA1837" s="401"/>
      <c r="FQB1837" s="401"/>
      <c r="FQC1837" s="401"/>
      <c r="FQD1837" s="401"/>
      <c r="FQE1837" s="401"/>
      <c r="FQF1837" s="401"/>
      <c r="FQG1837" s="401"/>
      <c r="FQH1837" s="401"/>
      <c r="FQI1837" s="401"/>
      <c r="FQJ1837" s="401"/>
      <c r="FQK1837" s="401"/>
      <c r="FQL1837" s="401"/>
      <c r="FQM1837" s="401"/>
      <c r="FQN1837" s="401"/>
      <c r="FQO1837" s="401"/>
      <c r="FQP1837" s="401"/>
      <c r="FQQ1837" s="401"/>
      <c r="FQR1837" s="401"/>
      <c r="FQS1837" s="401"/>
      <c r="FQT1837" s="401"/>
      <c r="FQU1837" s="401"/>
      <c r="FQV1837" s="401"/>
      <c r="FQW1837" s="401"/>
      <c r="FQX1837" s="401"/>
      <c r="FQY1837" s="401"/>
      <c r="FQZ1837" s="401"/>
      <c r="FRA1837" s="401"/>
      <c r="FRB1837" s="401"/>
      <c r="FRC1837" s="401"/>
      <c r="FRD1837" s="401"/>
      <c r="FRE1837" s="401"/>
      <c r="FRF1837" s="401"/>
      <c r="FRG1837" s="401"/>
      <c r="FRH1837" s="401"/>
      <c r="FRI1837" s="401"/>
      <c r="FRJ1837" s="401"/>
      <c r="FRK1837" s="401"/>
      <c r="FRL1837" s="401"/>
      <c r="FRM1837" s="401"/>
      <c r="FRN1837" s="401"/>
      <c r="FRO1837" s="401"/>
      <c r="FRP1837" s="401"/>
      <c r="FRQ1837" s="401"/>
      <c r="FRR1837" s="401"/>
      <c r="FRS1837" s="401"/>
      <c r="FRT1837" s="401"/>
      <c r="FRU1837" s="401"/>
      <c r="FRV1837" s="401"/>
      <c r="FRW1837" s="401"/>
      <c r="FRX1837" s="401"/>
      <c r="FRY1837" s="401"/>
      <c r="FRZ1837" s="401"/>
      <c r="FSA1837" s="401"/>
      <c r="FSB1837" s="401"/>
      <c r="FSC1837" s="401"/>
      <c r="FSD1837" s="401"/>
      <c r="FSE1837" s="401"/>
      <c r="FSF1837" s="401"/>
      <c r="FSG1837" s="401"/>
      <c r="FSH1837" s="401"/>
      <c r="FSI1837" s="401"/>
      <c r="FSJ1837" s="401"/>
      <c r="FSK1837" s="401"/>
      <c r="FSL1837" s="401"/>
      <c r="FSM1837" s="401"/>
      <c r="FSN1837" s="401"/>
      <c r="FSO1837" s="401"/>
      <c r="FSP1837" s="401"/>
      <c r="FSQ1837" s="401"/>
      <c r="FSR1837" s="401"/>
      <c r="FSS1837" s="401"/>
      <c r="FST1837" s="401"/>
      <c r="FSU1837" s="401"/>
      <c r="FSV1837" s="401"/>
      <c r="FSW1837" s="401"/>
      <c r="FSX1837" s="401"/>
      <c r="FSY1837" s="401"/>
      <c r="FSZ1837" s="401"/>
      <c r="FTA1837" s="401"/>
      <c r="FTB1837" s="401"/>
      <c r="FTC1837" s="401"/>
      <c r="FTD1837" s="401"/>
      <c r="FTE1837" s="401"/>
      <c r="FTF1837" s="401"/>
      <c r="FTG1837" s="401"/>
      <c r="FTH1837" s="401"/>
      <c r="FTI1837" s="401"/>
      <c r="FTJ1837" s="401"/>
      <c r="FTK1837" s="401"/>
      <c r="FTL1837" s="401"/>
      <c r="FTM1837" s="401"/>
      <c r="FTN1837" s="401"/>
      <c r="FTO1837" s="401"/>
      <c r="FTP1837" s="401"/>
      <c r="FTQ1837" s="401"/>
      <c r="FTR1837" s="401"/>
      <c r="FTS1837" s="401"/>
      <c r="FTT1837" s="401"/>
      <c r="FTU1837" s="401"/>
      <c r="FTV1837" s="401"/>
      <c r="FTW1837" s="401"/>
      <c r="FTX1837" s="401"/>
      <c r="FTY1837" s="401"/>
      <c r="FTZ1837" s="401"/>
      <c r="FUA1837" s="401"/>
      <c r="FUB1837" s="401"/>
      <c r="FUC1837" s="401"/>
      <c r="FUD1837" s="401"/>
      <c r="FUE1837" s="401"/>
      <c r="FUF1837" s="401"/>
      <c r="FUG1837" s="401"/>
      <c r="FUH1837" s="401"/>
      <c r="FUI1837" s="401"/>
      <c r="FUJ1837" s="401"/>
      <c r="FUK1837" s="401"/>
      <c r="FUL1837" s="401"/>
      <c r="FUM1837" s="401"/>
      <c r="FUN1837" s="401"/>
      <c r="FUO1837" s="401"/>
      <c r="FUP1837" s="401"/>
      <c r="FUQ1837" s="401"/>
      <c r="FUR1837" s="401"/>
      <c r="FUS1837" s="401"/>
      <c r="FUT1837" s="401"/>
      <c r="FUU1837" s="401"/>
      <c r="FUV1837" s="401"/>
      <c r="FUW1837" s="401"/>
      <c r="FUX1837" s="401"/>
      <c r="FUY1837" s="401"/>
      <c r="FUZ1837" s="401"/>
      <c r="FVA1837" s="401"/>
      <c r="FVB1837" s="401"/>
      <c r="FVC1837" s="401"/>
      <c r="FVD1837" s="401"/>
      <c r="FVE1837" s="401"/>
      <c r="FVF1837" s="401"/>
      <c r="FVG1837" s="401"/>
      <c r="FVH1837" s="401"/>
      <c r="FVI1837" s="401"/>
      <c r="FVJ1837" s="401"/>
      <c r="FVK1837" s="401"/>
      <c r="FVL1837" s="401"/>
      <c r="FVM1837" s="401"/>
      <c r="FVN1837" s="401"/>
      <c r="FVO1837" s="401"/>
      <c r="FVP1837" s="401"/>
      <c r="FVQ1837" s="401"/>
      <c r="FVR1837" s="401"/>
      <c r="FVS1837" s="401"/>
      <c r="FVT1837" s="401"/>
      <c r="FVU1837" s="401"/>
      <c r="FVV1837" s="401"/>
      <c r="FVW1837" s="401"/>
      <c r="FVX1837" s="401"/>
      <c r="FVY1837" s="401"/>
      <c r="FVZ1837" s="401"/>
      <c r="FWA1837" s="401"/>
      <c r="FWB1837" s="401"/>
      <c r="FWC1837" s="401"/>
      <c r="FWD1837" s="401"/>
      <c r="FWE1837" s="401"/>
      <c r="FWF1837" s="401"/>
      <c r="FWG1837" s="401"/>
      <c r="FWH1837" s="401"/>
      <c r="FWI1837" s="401"/>
      <c r="FWJ1837" s="401"/>
      <c r="FWK1837" s="401"/>
      <c r="FWL1837" s="401"/>
      <c r="FWM1837" s="401"/>
      <c r="FWN1837" s="401"/>
      <c r="FWO1837" s="401"/>
      <c r="FWP1837" s="401"/>
      <c r="FWQ1837" s="401"/>
      <c r="FWR1837" s="401"/>
      <c r="FWS1837" s="401"/>
      <c r="FWT1837" s="401"/>
      <c r="FWU1837" s="401"/>
      <c r="FWV1837" s="401"/>
      <c r="FWW1837" s="401"/>
      <c r="FWX1837" s="401"/>
      <c r="FWY1837" s="401"/>
      <c r="FWZ1837" s="401"/>
      <c r="FXA1837" s="401"/>
      <c r="FXB1837" s="401"/>
      <c r="FXC1837" s="401"/>
      <c r="FXD1837" s="401"/>
      <c r="FXE1837" s="401"/>
      <c r="FXF1837" s="401"/>
      <c r="FXG1837" s="401"/>
      <c r="FXH1837" s="401"/>
      <c r="FXI1837" s="401"/>
      <c r="FXJ1837" s="401"/>
      <c r="FXK1837" s="401"/>
      <c r="FXL1837" s="401"/>
      <c r="FXM1837" s="401"/>
      <c r="FXN1837" s="401"/>
      <c r="FXO1837" s="401"/>
      <c r="FXP1837" s="401"/>
      <c r="FXQ1837" s="401"/>
      <c r="FXR1837" s="401"/>
      <c r="FXS1837" s="401"/>
      <c r="FXT1837" s="401"/>
      <c r="FXU1837" s="401"/>
      <c r="FXV1837" s="401"/>
      <c r="FXW1837" s="401"/>
      <c r="FXX1837" s="401"/>
      <c r="FXY1837" s="401"/>
      <c r="FXZ1837" s="401"/>
      <c r="FYA1837" s="401"/>
      <c r="FYB1837" s="401"/>
      <c r="FYC1837" s="401"/>
      <c r="FYD1837" s="401"/>
      <c r="FYE1837" s="401"/>
      <c r="FYF1837" s="401"/>
      <c r="FYG1837" s="401"/>
      <c r="FYH1837" s="401"/>
      <c r="FYI1837" s="401"/>
      <c r="FYJ1837" s="401"/>
      <c r="FYK1837" s="401"/>
      <c r="FYL1837" s="401"/>
      <c r="FYM1837" s="401"/>
      <c r="FYN1837" s="401"/>
      <c r="FYO1837" s="401"/>
      <c r="FYP1837" s="401"/>
      <c r="FYQ1837" s="401"/>
      <c r="FYR1837" s="401"/>
      <c r="FYS1837" s="401"/>
      <c r="FYT1837" s="401"/>
      <c r="FYU1837" s="401"/>
      <c r="FYV1837" s="401"/>
      <c r="FYW1837" s="401"/>
      <c r="FYX1837" s="401"/>
      <c r="FYY1837" s="401"/>
      <c r="FYZ1837" s="401"/>
      <c r="FZA1837" s="401"/>
      <c r="FZB1837" s="401"/>
      <c r="FZC1837" s="401"/>
      <c r="FZD1837" s="401"/>
      <c r="FZE1837" s="401"/>
      <c r="FZF1837" s="401"/>
      <c r="FZG1837" s="401"/>
      <c r="FZH1837" s="401"/>
      <c r="FZI1837" s="401"/>
      <c r="FZJ1837" s="401"/>
      <c r="FZK1837" s="401"/>
      <c r="FZL1837" s="401"/>
      <c r="FZM1837" s="401"/>
      <c r="FZN1837" s="401"/>
      <c r="FZO1837" s="401"/>
      <c r="FZP1837" s="401"/>
      <c r="FZQ1837" s="401"/>
      <c r="FZR1837" s="401"/>
      <c r="FZS1837" s="401"/>
      <c r="FZT1837" s="401"/>
      <c r="FZU1837" s="401"/>
      <c r="FZV1837" s="401"/>
      <c r="FZW1837" s="401"/>
      <c r="FZX1837" s="401"/>
      <c r="FZY1837" s="401"/>
      <c r="FZZ1837" s="401"/>
      <c r="GAA1837" s="401"/>
      <c r="GAB1837" s="401"/>
      <c r="GAC1837" s="401"/>
      <c r="GAD1837" s="401"/>
      <c r="GAE1837" s="401"/>
      <c r="GAF1837" s="401"/>
      <c r="GAG1837" s="401"/>
      <c r="GAH1837" s="401"/>
      <c r="GAI1837" s="401"/>
      <c r="GAJ1837" s="401"/>
      <c r="GAK1837" s="401"/>
      <c r="GAL1837" s="401"/>
      <c r="GAM1837" s="401"/>
      <c r="GAN1837" s="401"/>
      <c r="GAO1837" s="401"/>
      <c r="GAP1837" s="401"/>
      <c r="GAQ1837" s="401"/>
      <c r="GAR1837" s="401"/>
      <c r="GAS1837" s="401"/>
      <c r="GAT1837" s="401"/>
      <c r="GAU1837" s="401"/>
      <c r="GAV1837" s="401"/>
      <c r="GAW1837" s="401"/>
      <c r="GAX1837" s="401"/>
      <c r="GAY1837" s="401"/>
      <c r="GAZ1837" s="401"/>
      <c r="GBA1837" s="401"/>
      <c r="GBB1837" s="401"/>
      <c r="GBC1837" s="401"/>
      <c r="GBD1837" s="401"/>
      <c r="GBE1837" s="401"/>
      <c r="GBF1837" s="401"/>
      <c r="GBG1837" s="401"/>
      <c r="GBH1837" s="401"/>
      <c r="GBI1837" s="401"/>
      <c r="GBJ1837" s="401"/>
      <c r="GBK1837" s="401"/>
      <c r="GBL1837" s="401"/>
      <c r="GBM1837" s="401"/>
      <c r="GBN1837" s="401"/>
      <c r="GBO1837" s="401"/>
      <c r="GBP1837" s="401"/>
      <c r="GBQ1837" s="401"/>
      <c r="GBR1837" s="401"/>
      <c r="GBS1837" s="401"/>
      <c r="GBT1837" s="401"/>
      <c r="GBU1837" s="401"/>
      <c r="GBV1837" s="401"/>
      <c r="GBW1837" s="401"/>
      <c r="GBX1837" s="401"/>
      <c r="GBY1837" s="401"/>
      <c r="GBZ1837" s="401"/>
      <c r="GCA1837" s="401"/>
      <c r="GCB1837" s="401"/>
      <c r="GCC1837" s="401"/>
      <c r="GCD1837" s="401"/>
      <c r="GCE1837" s="401"/>
      <c r="GCF1837" s="401"/>
      <c r="GCG1837" s="401"/>
      <c r="GCH1837" s="401"/>
      <c r="GCI1837" s="401"/>
      <c r="GCJ1837" s="401"/>
      <c r="GCK1837" s="401"/>
      <c r="GCL1837" s="401"/>
      <c r="GCM1837" s="401"/>
      <c r="GCN1837" s="401"/>
      <c r="GCO1837" s="401"/>
      <c r="GCP1837" s="401"/>
      <c r="GCQ1837" s="401"/>
      <c r="GCR1837" s="401"/>
      <c r="GCS1837" s="401"/>
      <c r="GCT1837" s="401"/>
      <c r="GCU1837" s="401"/>
      <c r="GCV1837" s="401"/>
      <c r="GCW1837" s="401"/>
      <c r="GCX1837" s="401"/>
      <c r="GCY1837" s="401"/>
      <c r="GCZ1837" s="401"/>
      <c r="GDA1837" s="401"/>
      <c r="GDB1837" s="401"/>
      <c r="GDC1837" s="401"/>
      <c r="GDD1837" s="401"/>
      <c r="GDE1837" s="401"/>
      <c r="GDF1837" s="401"/>
      <c r="GDG1837" s="401"/>
      <c r="GDH1837" s="401"/>
      <c r="GDI1837" s="401"/>
      <c r="GDJ1837" s="401"/>
      <c r="GDK1837" s="401"/>
      <c r="GDL1837" s="401"/>
      <c r="GDM1837" s="401"/>
      <c r="GDN1837" s="401"/>
      <c r="GDO1837" s="401"/>
      <c r="GDP1837" s="401"/>
      <c r="GDQ1837" s="401"/>
      <c r="GDR1837" s="401"/>
      <c r="GDS1837" s="401"/>
      <c r="GDT1837" s="401"/>
      <c r="GDU1837" s="401"/>
      <c r="GDV1837" s="401"/>
      <c r="GDW1837" s="401"/>
      <c r="GDX1837" s="401"/>
      <c r="GDY1837" s="401"/>
      <c r="GDZ1837" s="401"/>
      <c r="GEA1837" s="401"/>
      <c r="GEB1837" s="401"/>
      <c r="GEC1837" s="401"/>
      <c r="GED1837" s="401"/>
      <c r="GEE1837" s="401"/>
      <c r="GEF1837" s="401"/>
      <c r="GEG1837" s="401"/>
      <c r="GEH1837" s="401"/>
      <c r="GEI1837" s="401"/>
      <c r="GEJ1837" s="401"/>
      <c r="GEK1837" s="401"/>
      <c r="GEL1837" s="401"/>
      <c r="GEM1837" s="401"/>
      <c r="GEN1837" s="401"/>
      <c r="GEO1837" s="401"/>
      <c r="GEP1837" s="401"/>
      <c r="GEQ1837" s="401"/>
      <c r="GER1837" s="401"/>
      <c r="GES1837" s="401"/>
      <c r="GET1837" s="401"/>
      <c r="GEU1837" s="401"/>
      <c r="GEV1837" s="401"/>
      <c r="GEW1837" s="401"/>
      <c r="GEX1837" s="401"/>
      <c r="GEY1837" s="401"/>
      <c r="GEZ1837" s="401"/>
      <c r="GFA1837" s="401"/>
      <c r="GFB1837" s="401"/>
      <c r="GFC1837" s="401"/>
      <c r="GFD1837" s="401"/>
      <c r="GFE1837" s="401"/>
      <c r="GFF1837" s="401"/>
      <c r="GFG1837" s="401"/>
      <c r="GFH1837" s="401"/>
      <c r="GFI1837" s="401"/>
      <c r="GFJ1837" s="401"/>
      <c r="GFK1837" s="401"/>
      <c r="GFL1837" s="401"/>
      <c r="GFM1837" s="401"/>
      <c r="GFN1837" s="401"/>
      <c r="GFO1837" s="401"/>
      <c r="GFP1837" s="401"/>
      <c r="GFQ1837" s="401"/>
      <c r="GFR1837" s="401"/>
      <c r="GFS1837" s="401"/>
      <c r="GFT1837" s="401"/>
      <c r="GFU1837" s="401"/>
      <c r="GFV1837" s="401"/>
      <c r="GFW1837" s="401"/>
      <c r="GFX1837" s="401"/>
      <c r="GFY1837" s="401"/>
      <c r="GFZ1837" s="401"/>
      <c r="GGA1837" s="401"/>
      <c r="GGB1837" s="401"/>
      <c r="GGC1837" s="401"/>
      <c r="GGD1837" s="401"/>
      <c r="GGE1837" s="401"/>
      <c r="GGF1837" s="401"/>
      <c r="GGG1837" s="401"/>
      <c r="GGH1837" s="401"/>
      <c r="GGI1837" s="401"/>
      <c r="GGJ1837" s="401"/>
      <c r="GGK1837" s="401"/>
      <c r="GGL1837" s="401"/>
      <c r="GGM1837" s="401"/>
      <c r="GGN1837" s="401"/>
      <c r="GGO1837" s="401"/>
      <c r="GGP1837" s="401"/>
      <c r="GGQ1837" s="401"/>
      <c r="GGR1837" s="401"/>
      <c r="GGS1837" s="401"/>
      <c r="GGT1837" s="401"/>
      <c r="GGU1837" s="401"/>
      <c r="GGV1837" s="401"/>
      <c r="GGW1837" s="401"/>
      <c r="GGX1837" s="401"/>
      <c r="GGY1837" s="401"/>
      <c r="GGZ1837" s="401"/>
      <c r="GHA1837" s="401"/>
      <c r="GHB1837" s="401"/>
      <c r="GHC1837" s="401"/>
      <c r="GHD1837" s="401"/>
      <c r="GHE1837" s="401"/>
      <c r="GHF1837" s="401"/>
      <c r="GHG1837" s="401"/>
      <c r="GHH1837" s="401"/>
      <c r="GHI1837" s="401"/>
      <c r="GHJ1837" s="401"/>
      <c r="GHK1837" s="401"/>
      <c r="GHL1837" s="401"/>
      <c r="GHM1837" s="401"/>
      <c r="GHN1837" s="401"/>
      <c r="GHO1837" s="401"/>
      <c r="GHP1837" s="401"/>
      <c r="GHQ1837" s="401"/>
      <c r="GHR1837" s="401"/>
      <c r="GHS1837" s="401"/>
      <c r="GHT1837" s="401"/>
      <c r="GHU1837" s="401"/>
      <c r="GHV1837" s="401"/>
      <c r="GHW1837" s="401"/>
      <c r="GHX1837" s="401"/>
      <c r="GHY1837" s="401"/>
      <c r="GHZ1837" s="401"/>
      <c r="GIA1837" s="401"/>
      <c r="GIB1837" s="401"/>
      <c r="GIC1837" s="401"/>
      <c r="GID1837" s="401"/>
      <c r="GIE1837" s="401"/>
      <c r="GIF1837" s="401"/>
      <c r="GIG1837" s="401"/>
      <c r="GIH1837" s="401"/>
      <c r="GII1837" s="401"/>
      <c r="GIJ1837" s="401"/>
      <c r="GIK1837" s="401"/>
      <c r="GIL1837" s="401"/>
      <c r="GIM1837" s="401"/>
      <c r="GIN1837" s="401"/>
      <c r="GIO1837" s="401"/>
      <c r="GIP1837" s="401"/>
      <c r="GIQ1837" s="401"/>
      <c r="GIR1837" s="401"/>
      <c r="GIS1837" s="401"/>
      <c r="GIT1837" s="401"/>
      <c r="GIU1837" s="401"/>
      <c r="GIV1837" s="401"/>
      <c r="GIW1837" s="401"/>
      <c r="GIX1837" s="401"/>
      <c r="GIY1837" s="401"/>
      <c r="GIZ1837" s="401"/>
      <c r="GJA1837" s="401"/>
      <c r="GJB1837" s="401"/>
      <c r="GJC1837" s="401"/>
      <c r="GJD1837" s="401"/>
      <c r="GJE1837" s="401"/>
      <c r="GJF1837" s="401"/>
      <c r="GJG1837" s="401"/>
      <c r="GJH1837" s="401"/>
      <c r="GJI1837" s="401"/>
      <c r="GJJ1837" s="401"/>
      <c r="GJK1837" s="401"/>
      <c r="GJL1837" s="401"/>
      <c r="GJM1837" s="401"/>
      <c r="GJN1837" s="401"/>
      <c r="GJO1837" s="401"/>
      <c r="GJP1837" s="401"/>
      <c r="GJQ1837" s="401"/>
      <c r="GJR1837" s="401"/>
      <c r="GJS1837" s="401"/>
      <c r="GJT1837" s="401"/>
      <c r="GJU1837" s="401"/>
      <c r="GJV1837" s="401"/>
      <c r="GJW1837" s="401"/>
      <c r="GJX1837" s="401"/>
      <c r="GJY1837" s="401"/>
      <c r="GJZ1837" s="401"/>
      <c r="GKA1837" s="401"/>
      <c r="GKB1837" s="401"/>
      <c r="GKC1837" s="401"/>
      <c r="GKD1837" s="401"/>
      <c r="GKE1837" s="401"/>
      <c r="GKF1837" s="401"/>
      <c r="GKG1837" s="401"/>
      <c r="GKH1837" s="401"/>
      <c r="GKI1837" s="401"/>
      <c r="GKJ1837" s="401"/>
      <c r="GKK1837" s="401"/>
      <c r="GKL1837" s="401"/>
      <c r="GKM1837" s="401"/>
      <c r="GKN1837" s="401"/>
      <c r="GKO1837" s="401"/>
      <c r="GKP1837" s="401"/>
      <c r="GKQ1837" s="401"/>
      <c r="GKR1837" s="401"/>
      <c r="GKS1837" s="401"/>
      <c r="GKT1837" s="401"/>
      <c r="GKU1837" s="401"/>
      <c r="GKV1837" s="401"/>
      <c r="GKW1837" s="401"/>
      <c r="GKX1837" s="401"/>
      <c r="GKY1837" s="401"/>
      <c r="GKZ1837" s="401"/>
      <c r="GLA1837" s="401"/>
      <c r="GLB1837" s="401"/>
      <c r="GLC1837" s="401"/>
      <c r="GLD1837" s="401"/>
      <c r="GLE1837" s="401"/>
      <c r="GLF1837" s="401"/>
      <c r="GLG1837" s="401"/>
      <c r="GLH1837" s="401"/>
      <c r="GLI1837" s="401"/>
      <c r="GLJ1837" s="401"/>
      <c r="GLK1837" s="401"/>
      <c r="GLL1837" s="401"/>
      <c r="GLM1837" s="401"/>
      <c r="GLN1837" s="401"/>
      <c r="GLO1837" s="401"/>
      <c r="GLP1837" s="401"/>
      <c r="GLQ1837" s="401"/>
      <c r="GLR1837" s="401"/>
      <c r="GLS1837" s="401"/>
      <c r="GLT1837" s="401"/>
      <c r="GLU1837" s="401"/>
      <c r="GLV1837" s="401"/>
      <c r="GLW1837" s="401"/>
      <c r="GLX1837" s="401"/>
      <c r="GLY1837" s="401"/>
      <c r="GLZ1837" s="401"/>
      <c r="GMA1837" s="401"/>
      <c r="GMB1837" s="401"/>
      <c r="GMC1837" s="401"/>
      <c r="GMD1837" s="401"/>
      <c r="GME1837" s="401"/>
      <c r="GMF1837" s="401"/>
      <c r="GMG1837" s="401"/>
      <c r="GMH1837" s="401"/>
      <c r="GMI1837" s="401"/>
      <c r="GMJ1837" s="401"/>
      <c r="GMK1837" s="401"/>
      <c r="GML1837" s="401"/>
      <c r="GMM1837" s="401"/>
      <c r="GMN1837" s="401"/>
      <c r="GMO1837" s="401"/>
      <c r="GMP1837" s="401"/>
      <c r="GMQ1837" s="401"/>
      <c r="GMR1837" s="401"/>
      <c r="GMS1837" s="401"/>
      <c r="GMT1837" s="401"/>
      <c r="GMU1837" s="401"/>
      <c r="GMV1837" s="401"/>
      <c r="GMW1837" s="401"/>
      <c r="GMX1837" s="401"/>
      <c r="GMY1837" s="401"/>
      <c r="GMZ1837" s="401"/>
      <c r="GNA1837" s="401"/>
      <c r="GNB1837" s="401"/>
      <c r="GNC1837" s="401"/>
      <c r="GND1837" s="401"/>
      <c r="GNE1837" s="401"/>
      <c r="GNF1837" s="401"/>
      <c r="GNG1837" s="401"/>
      <c r="GNH1837" s="401"/>
      <c r="GNI1837" s="401"/>
      <c r="GNJ1837" s="401"/>
      <c r="GNK1837" s="401"/>
      <c r="GNL1837" s="401"/>
      <c r="GNM1837" s="401"/>
      <c r="GNN1837" s="401"/>
      <c r="GNO1837" s="401"/>
      <c r="GNP1837" s="401"/>
      <c r="GNQ1837" s="401"/>
      <c r="GNR1837" s="401"/>
      <c r="GNS1837" s="401"/>
      <c r="GNT1837" s="401"/>
      <c r="GNU1837" s="401"/>
      <c r="GNV1837" s="401"/>
      <c r="GNW1837" s="401"/>
      <c r="GNX1837" s="401"/>
      <c r="GNY1837" s="401"/>
      <c r="GNZ1837" s="401"/>
      <c r="GOA1837" s="401"/>
      <c r="GOB1837" s="401"/>
      <c r="GOC1837" s="401"/>
      <c r="GOD1837" s="401"/>
      <c r="GOE1837" s="401"/>
      <c r="GOF1837" s="401"/>
      <c r="GOG1837" s="401"/>
      <c r="GOH1837" s="401"/>
      <c r="GOI1837" s="401"/>
      <c r="GOJ1837" s="401"/>
      <c r="GOK1837" s="401"/>
      <c r="GOL1837" s="401"/>
      <c r="GOM1837" s="401"/>
      <c r="GON1837" s="401"/>
      <c r="GOO1837" s="401"/>
      <c r="GOP1837" s="401"/>
      <c r="GOQ1837" s="401"/>
      <c r="GOR1837" s="401"/>
      <c r="GOS1837" s="401"/>
      <c r="GOT1837" s="401"/>
      <c r="GOU1837" s="401"/>
      <c r="GOV1837" s="401"/>
      <c r="GOW1837" s="401"/>
      <c r="GOX1837" s="401"/>
      <c r="GOY1837" s="401"/>
      <c r="GOZ1837" s="401"/>
      <c r="GPA1837" s="401"/>
      <c r="GPB1837" s="401"/>
      <c r="GPC1837" s="401"/>
      <c r="GPD1837" s="401"/>
      <c r="GPE1837" s="401"/>
      <c r="GPF1837" s="401"/>
      <c r="GPG1837" s="401"/>
      <c r="GPH1837" s="401"/>
      <c r="GPI1837" s="401"/>
      <c r="GPJ1837" s="401"/>
      <c r="GPK1837" s="401"/>
      <c r="GPL1837" s="401"/>
      <c r="GPM1837" s="401"/>
      <c r="GPN1837" s="401"/>
      <c r="GPO1837" s="401"/>
      <c r="GPP1837" s="401"/>
      <c r="GPQ1837" s="401"/>
      <c r="GPR1837" s="401"/>
      <c r="GPS1837" s="401"/>
      <c r="GPT1837" s="401"/>
      <c r="GPU1837" s="401"/>
      <c r="GPV1837" s="401"/>
      <c r="GPW1837" s="401"/>
      <c r="GPX1837" s="401"/>
      <c r="GPY1837" s="401"/>
      <c r="GPZ1837" s="401"/>
      <c r="GQA1837" s="401"/>
      <c r="GQB1837" s="401"/>
      <c r="GQC1837" s="401"/>
      <c r="GQD1837" s="401"/>
      <c r="GQE1837" s="401"/>
      <c r="GQF1837" s="401"/>
      <c r="GQG1837" s="401"/>
      <c r="GQH1837" s="401"/>
      <c r="GQI1837" s="401"/>
      <c r="GQJ1837" s="401"/>
      <c r="GQK1837" s="401"/>
      <c r="GQL1837" s="401"/>
      <c r="GQM1837" s="401"/>
      <c r="GQN1837" s="401"/>
      <c r="GQO1837" s="401"/>
      <c r="GQP1837" s="401"/>
      <c r="GQQ1837" s="401"/>
      <c r="GQR1837" s="401"/>
      <c r="GQS1837" s="401"/>
      <c r="GQT1837" s="401"/>
      <c r="GQU1837" s="401"/>
      <c r="GQV1837" s="401"/>
      <c r="GQW1837" s="401"/>
      <c r="GQX1837" s="401"/>
      <c r="GQY1837" s="401"/>
      <c r="GQZ1837" s="401"/>
      <c r="GRA1837" s="401"/>
      <c r="GRB1837" s="401"/>
      <c r="GRC1837" s="401"/>
      <c r="GRD1837" s="401"/>
      <c r="GRE1837" s="401"/>
      <c r="GRF1837" s="401"/>
      <c r="GRG1837" s="401"/>
      <c r="GRH1837" s="401"/>
      <c r="GRI1837" s="401"/>
      <c r="GRJ1837" s="401"/>
      <c r="GRK1837" s="401"/>
      <c r="GRL1837" s="401"/>
      <c r="GRM1837" s="401"/>
      <c r="GRN1837" s="401"/>
      <c r="GRO1837" s="401"/>
      <c r="GRP1837" s="401"/>
      <c r="GRQ1837" s="401"/>
      <c r="GRR1837" s="401"/>
      <c r="GRS1837" s="401"/>
      <c r="GRT1837" s="401"/>
      <c r="GRU1837" s="401"/>
      <c r="GRV1837" s="401"/>
      <c r="GRW1837" s="401"/>
      <c r="GRX1837" s="401"/>
      <c r="GRY1837" s="401"/>
      <c r="GRZ1837" s="401"/>
      <c r="GSA1837" s="401"/>
      <c r="GSB1837" s="401"/>
      <c r="GSC1837" s="401"/>
      <c r="GSD1837" s="401"/>
      <c r="GSE1837" s="401"/>
      <c r="GSF1837" s="401"/>
      <c r="GSG1837" s="401"/>
      <c r="GSH1837" s="401"/>
      <c r="GSI1837" s="401"/>
      <c r="GSJ1837" s="401"/>
      <c r="GSK1837" s="401"/>
      <c r="GSL1837" s="401"/>
      <c r="GSM1837" s="401"/>
      <c r="GSN1837" s="401"/>
      <c r="GSO1837" s="401"/>
      <c r="GSP1837" s="401"/>
      <c r="GSQ1837" s="401"/>
      <c r="GSR1837" s="401"/>
      <c r="GSS1837" s="401"/>
      <c r="GST1837" s="401"/>
      <c r="GSU1837" s="401"/>
      <c r="GSV1837" s="401"/>
      <c r="GSW1837" s="401"/>
      <c r="GSX1837" s="401"/>
      <c r="GSY1837" s="401"/>
      <c r="GSZ1837" s="401"/>
      <c r="GTA1837" s="401"/>
      <c r="GTB1837" s="401"/>
      <c r="GTC1837" s="401"/>
      <c r="GTD1837" s="401"/>
      <c r="GTE1837" s="401"/>
      <c r="GTF1837" s="401"/>
      <c r="GTG1837" s="401"/>
      <c r="GTH1837" s="401"/>
      <c r="GTI1837" s="401"/>
      <c r="GTJ1837" s="401"/>
      <c r="GTK1837" s="401"/>
      <c r="GTL1837" s="401"/>
      <c r="GTM1837" s="401"/>
      <c r="GTN1837" s="401"/>
      <c r="GTO1837" s="401"/>
      <c r="GTP1837" s="401"/>
      <c r="GTQ1837" s="401"/>
      <c r="GTR1837" s="401"/>
      <c r="GTS1837" s="401"/>
      <c r="GTT1837" s="401"/>
      <c r="GTU1837" s="401"/>
      <c r="GTV1837" s="401"/>
      <c r="GTW1837" s="401"/>
      <c r="GTX1837" s="401"/>
      <c r="GTY1837" s="401"/>
      <c r="GTZ1837" s="401"/>
      <c r="GUA1837" s="401"/>
      <c r="GUB1837" s="401"/>
      <c r="GUC1837" s="401"/>
      <c r="GUD1837" s="401"/>
      <c r="GUE1837" s="401"/>
      <c r="GUF1837" s="401"/>
      <c r="GUG1837" s="401"/>
      <c r="GUH1837" s="401"/>
      <c r="GUI1837" s="401"/>
      <c r="GUJ1837" s="401"/>
      <c r="GUK1837" s="401"/>
      <c r="GUL1837" s="401"/>
      <c r="GUM1837" s="401"/>
      <c r="GUN1837" s="401"/>
      <c r="GUO1837" s="401"/>
      <c r="GUP1837" s="401"/>
      <c r="GUQ1837" s="401"/>
      <c r="GUR1837" s="401"/>
      <c r="GUS1837" s="401"/>
      <c r="GUT1837" s="401"/>
      <c r="GUU1837" s="401"/>
      <c r="GUV1837" s="401"/>
      <c r="GUW1837" s="401"/>
      <c r="GUX1837" s="401"/>
      <c r="GUY1837" s="401"/>
      <c r="GUZ1837" s="401"/>
      <c r="GVA1837" s="401"/>
      <c r="GVB1837" s="401"/>
      <c r="GVC1837" s="401"/>
      <c r="GVD1837" s="401"/>
      <c r="GVE1837" s="401"/>
      <c r="GVF1837" s="401"/>
      <c r="GVG1837" s="401"/>
      <c r="GVH1837" s="401"/>
      <c r="GVI1837" s="401"/>
      <c r="GVJ1837" s="401"/>
      <c r="GVK1837" s="401"/>
      <c r="GVL1837" s="401"/>
      <c r="GVM1837" s="401"/>
      <c r="GVN1837" s="401"/>
      <c r="GVO1837" s="401"/>
      <c r="GVP1837" s="401"/>
      <c r="GVQ1837" s="401"/>
      <c r="GVR1837" s="401"/>
      <c r="GVS1837" s="401"/>
      <c r="GVT1837" s="401"/>
      <c r="GVU1837" s="401"/>
      <c r="GVV1837" s="401"/>
      <c r="GVW1837" s="401"/>
      <c r="GVX1837" s="401"/>
      <c r="GVY1837" s="401"/>
      <c r="GVZ1837" s="401"/>
      <c r="GWA1837" s="401"/>
      <c r="GWB1837" s="401"/>
      <c r="GWC1837" s="401"/>
      <c r="GWD1837" s="401"/>
      <c r="GWE1837" s="401"/>
      <c r="GWF1837" s="401"/>
      <c r="GWG1837" s="401"/>
      <c r="GWH1837" s="401"/>
      <c r="GWI1837" s="401"/>
      <c r="GWJ1837" s="401"/>
      <c r="GWK1837" s="401"/>
      <c r="GWL1837" s="401"/>
      <c r="GWM1837" s="401"/>
      <c r="GWN1837" s="401"/>
      <c r="GWO1837" s="401"/>
      <c r="GWP1837" s="401"/>
      <c r="GWQ1837" s="401"/>
      <c r="GWR1837" s="401"/>
      <c r="GWS1837" s="401"/>
      <c r="GWT1837" s="401"/>
      <c r="GWU1837" s="401"/>
      <c r="GWV1837" s="401"/>
      <c r="GWW1837" s="401"/>
      <c r="GWX1837" s="401"/>
      <c r="GWY1837" s="401"/>
      <c r="GWZ1837" s="401"/>
      <c r="GXA1837" s="401"/>
      <c r="GXB1837" s="401"/>
      <c r="GXC1837" s="401"/>
      <c r="GXD1837" s="401"/>
      <c r="GXE1837" s="401"/>
      <c r="GXF1837" s="401"/>
      <c r="GXG1837" s="401"/>
      <c r="GXH1837" s="401"/>
      <c r="GXI1837" s="401"/>
      <c r="GXJ1837" s="401"/>
      <c r="GXK1837" s="401"/>
      <c r="GXL1837" s="401"/>
      <c r="GXM1837" s="401"/>
      <c r="GXN1837" s="401"/>
      <c r="GXO1837" s="401"/>
      <c r="GXP1837" s="401"/>
      <c r="GXQ1837" s="401"/>
      <c r="GXR1837" s="401"/>
      <c r="GXS1837" s="401"/>
      <c r="GXT1837" s="401"/>
      <c r="GXU1837" s="401"/>
      <c r="GXV1837" s="401"/>
      <c r="GXW1837" s="401"/>
      <c r="GXX1837" s="401"/>
      <c r="GXY1837" s="401"/>
      <c r="GXZ1837" s="401"/>
      <c r="GYA1837" s="401"/>
      <c r="GYB1837" s="401"/>
      <c r="GYC1837" s="401"/>
      <c r="GYD1837" s="401"/>
      <c r="GYE1837" s="401"/>
      <c r="GYF1837" s="401"/>
      <c r="GYG1837" s="401"/>
      <c r="GYH1837" s="401"/>
      <c r="GYI1837" s="401"/>
      <c r="GYJ1837" s="401"/>
      <c r="GYK1837" s="401"/>
      <c r="GYL1837" s="401"/>
      <c r="GYM1837" s="401"/>
      <c r="GYN1837" s="401"/>
      <c r="GYO1837" s="401"/>
      <c r="GYP1837" s="401"/>
      <c r="GYQ1837" s="401"/>
      <c r="GYR1837" s="401"/>
      <c r="GYS1837" s="401"/>
      <c r="GYT1837" s="401"/>
      <c r="GYU1837" s="401"/>
      <c r="GYV1837" s="401"/>
      <c r="GYW1837" s="401"/>
      <c r="GYX1837" s="401"/>
      <c r="GYY1837" s="401"/>
      <c r="GYZ1837" s="401"/>
      <c r="GZA1837" s="401"/>
      <c r="GZB1837" s="401"/>
      <c r="GZC1837" s="401"/>
      <c r="GZD1837" s="401"/>
      <c r="GZE1837" s="401"/>
      <c r="GZF1837" s="401"/>
      <c r="GZG1837" s="401"/>
      <c r="GZH1837" s="401"/>
      <c r="GZI1837" s="401"/>
      <c r="GZJ1837" s="401"/>
      <c r="GZK1837" s="401"/>
      <c r="GZL1837" s="401"/>
      <c r="GZM1837" s="401"/>
      <c r="GZN1837" s="401"/>
      <c r="GZO1837" s="401"/>
      <c r="GZP1837" s="401"/>
      <c r="GZQ1837" s="401"/>
      <c r="GZR1837" s="401"/>
      <c r="GZS1837" s="401"/>
      <c r="GZT1837" s="401"/>
      <c r="GZU1837" s="401"/>
      <c r="GZV1837" s="401"/>
      <c r="GZW1837" s="401"/>
      <c r="GZX1837" s="401"/>
      <c r="GZY1837" s="401"/>
      <c r="GZZ1837" s="401"/>
      <c r="HAA1837" s="401"/>
      <c r="HAB1837" s="401"/>
      <c r="HAC1837" s="401"/>
      <c r="HAD1837" s="401"/>
      <c r="HAE1837" s="401"/>
      <c r="HAF1837" s="401"/>
      <c r="HAG1837" s="401"/>
      <c r="HAH1837" s="401"/>
      <c r="HAI1837" s="401"/>
      <c r="HAJ1837" s="401"/>
      <c r="HAK1837" s="401"/>
      <c r="HAL1837" s="401"/>
      <c r="HAM1837" s="401"/>
      <c r="HAN1837" s="401"/>
      <c r="HAO1837" s="401"/>
      <c r="HAP1837" s="401"/>
      <c r="HAQ1837" s="401"/>
      <c r="HAR1837" s="401"/>
      <c r="HAS1837" s="401"/>
      <c r="HAT1837" s="401"/>
      <c r="HAU1837" s="401"/>
      <c r="HAV1837" s="401"/>
      <c r="HAW1837" s="401"/>
      <c r="HAX1837" s="401"/>
      <c r="HAY1837" s="401"/>
      <c r="HAZ1837" s="401"/>
      <c r="HBA1837" s="401"/>
      <c r="HBB1837" s="401"/>
      <c r="HBC1837" s="401"/>
      <c r="HBD1837" s="401"/>
      <c r="HBE1837" s="401"/>
      <c r="HBF1837" s="401"/>
      <c r="HBG1837" s="401"/>
      <c r="HBH1837" s="401"/>
      <c r="HBI1837" s="401"/>
      <c r="HBJ1837" s="401"/>
      <c r="HBK1837" s="401"/>
      <c r="HBL1837" s="401"/>
      <c r="HBM1837" s="401"/>
      <c r="HBN1837" s="401"/>
      <c r="HBO1837" s="401"/>
      <c r="HBP1837" s="401"/>
      <c r="HBQ1837" s="401"/>
      <c r="HBR1837" s="401"/>
      <c r="HBS1837" s="401"/>
      <c r="HBT1837" s="401"/>
      <c r="HBU1837" s="401"/>
      <c r="HBV1837" s="401"/>
      <c r="HBW1837" s="401"/>
      <c r="HBX1837" s="401"/>
      <c r="HBY1837" s="401"/>
      <c r="HBZ1837" s="401"/>
      <c r="HCA1837" s="401"/>
      <c r="HCB1837" s="401"/>
      <c r="HCC1837" s="401"/>
      <c r="HCD1837" s="401"/>
      <c r="HCE1837" s="401"/>
      <c r="HCF1837" s="401"/>
      <c r="HCG1837" s="401"/>
      <c r="HCH1837" s="401"/>
      <c r="HCI1837" s="401"/>
      <c r="HCJ1837" s="401"/>
      <c r="HCK1837" s="401"/>
      <c r="HCL1837" s="401"/>
      <c r="HCM1837" s="401"/>
      <c r="HCN1837" s="401"/>
      <c r="HCO1837" s="401"/>
      <c r="HCP1837" s="401"/>
      <c r="HCQ1837" s="401"/>
      <c r="HCR1837" s="401"/>
      <c r="HCS1837" s="401"/>
      <c r="HCT1837" s="401"/>
      <c r="HCU1837" s="401"/>
      <c r="HCV1837" s="401"/>
      <c r="HCW1837" s="401"/>
      <c r="HCX1837" s="401"/>
      <c r="HCY1837" s="401"/>
      <c r="HCZ1837" s="401"/>
      <c r="HDA1837" s="401"/>
      <c r="HDB1837" s="401"/>
      <c r="HDC1837" s="401"/>
      <c r="HDD1837" s="401"/>
      <c r="HDE1837" s="401"/>
      <c r="HDF1837" s="401"/>
      <c r="HDG1837" s="401"/>
      <c r="HDH1837" s="401"/>
      <c r="HDI1837" s="401"/>
      <c r="HDJ1837" s="401"/>
      <c r="HDK1837" s="401"/>
      <c r="HDL1837" s="401"/>
      <c r="HDM1837" s="401"/>
      <c r="HDN1837" s="401"/>
      <c r="HDO1837" s="401"/>
      <c r="HDP1837" s="401"/>
      <c r="HDQ1837" s="401"/>
      <c r="HDR1837" s="401"/>
      <c r="HDS1837" s="401"/>
      <c r="HDT1837" s="401"/>
      <c r="HDU1837" s="401"/>
      <c r="HDV1837" s="401"/>
      <c r="HDW1837" s="401"/>
      <c r="HDX1837" s="401"/>
      <c r="HDY1837" s="401"/>
      <c r="HDZ1837" s="401"/>
      <c r="HEA1837" s="401"/>
      <c r="HEB1837" s="401"/>
      <c r="HEC1837" s="401"/>
      <c r="HED1837" s="401"/>
      <c r="HEE1837" s="401"/>
      <c r="HEF1837" s="401"/>
      <c r="HEG1837" s="401"/>
      <c r="HEH1837" s="401"/>
      <c r="HEI1837" s="401"/>
      <c r="HEJ1837" s="401"/>
      <c r="HEK1837" s="401"/>
      <c r="HEL1837" s="401"/>
      <c r="HEM1837" s="401"/>
      <c r="HEN1837" s="401"/>
      <c r="HEO1837" s="401"/>
      <c r="HEP1837" s="401"/>
      <c r="HEQ1837" s="401"/>
      <c r="HER1837" s="401"/>
      <c r="HES1837" s="401"/>
      <c r="HET1837" s="401"/>
      <c r="HEU1837" s="401"/>
      <c r="HEV1837" s="401"/>
      <c r="HEW1837" s="401"/>
      <c r="HEX1837" s="401"/>
      <c r="HEY1837" s="401"/>
      <c r="HEZ1837" s="401"/>
      <c r="HFA1837" s="401"/>
      <c r="HFB1837" s="401"/>
      <c r="HFC1837" s="401"/>
      <c r="HFD1837" s="401"/>
      <c r="HFE1837" s="401"/>
      <c r="HFF1837" s="401"/>
      <c r="HFG1837" s="401"/>
      <c r="HFH1837" s="401"/>
      <c r="HFI1837" s="401"/>
      <c r="HFJ1837" s="401"/>
      <c r="HFK1837" s="401"/>
      <c r="HFL1837" s="401"/>
      <c r="HFM1837" s="401"/>
      <c r="HFN1837" s="401"/>
      <c r="HFO1837" s="401"/>
      <c r="HFP1837" s="401"/>
      <c r="HFQ1837" s="401"/>
      <c r="HFR1837" s="401"/>
      <c r="HFS1837" s="401"/>
      <c r="HFT1837" s="401"/>
      <c r="HFU1837" s="401"/>
      <c r="HFV1837" s="401"/>
      <c r="HFW1837" s="401"/>
      <c r="HFX1837" s="401"/>
      <c r="HFY1837" s="401"/>
      <c r="HFZ1837" s="401"/>
      <c r="HGA1837" s="401"/>
      <c r="HGB1837" s="401"/>
      <c r="HGC1837" s="401"/>
      <c r="HGD1837" s="401"/>
      <c r="HGE1837" s="401"/>
      <c r="HGF1837" s="401"/>
      <c r="HGG1837" s="401"/>
      <c r="HGH1837" s="401"/>
      <c r="HGI1837" s="401"/>
      <c r="HGJ1837" s="401"/>
      <c r="HGK1837" s="401"/>
      <c r="HGL1837" s="401"/>
      <c r="HGM1837" s="401"/>
      <c r="HGN1837" s="401"/>
      <c r="HGO1837" s="401"/>
      <c r="HGP1837" s="401"/>
      <c r="HGQ1837" s="401"/>
      <c r="HGR1837" s="401"/>
      <c r="HGS1837" s="401"/>
      <c r="HGT1837" s="401"/>
      <c r="HGU1837" s="401"/>
      <c r="HGV1837" s="401"/>
      <c r="HGW1837" s="401"/>
      <c r="HGX1837" s="401"/>
      <c r="HGY1837" s="401"/>
      <c r="HGZ1837" s="401"/>
      <c r="HHA1837" s="401"/>
      <c r="HHB1837" s="401"/>
      <c r="HHC1837" s="401"/>
      <c r="HHD1837" s="401"/>
      <c r="HHE1837" s="401"/>
      <c r="HHF1837" s="401"/>
      <c r="HHG1837" s="401"/>
      <c r="HHH1837" s="401"/>
      <c r="HHI1837" s="401"/>
      <c r="HHJ1837" s="401"/>
      <c r="HHK1837" s="401"/>
      <c r="HHL1837" s="401"/>
      <c r="HHM1837" s="401"/>
      <c r="HHN1837" s="401"/>
      <c r="HHO1837" s="401"/>
      <c r="HHP1837" s="401"/>
      <c r="HHQ1837" s="401"/>
      <c r="HHR1837" s="401"/>
      <c r="HHS1837" s="401"/>
      <c r="HHT1837" s="401"/>
      <c r="HHU1837" s="401"/>
      <c r="HHV1837" s="401"/>
      <c r="HHW1837" s="401"/>
      <c r="HHX1837" s="401"/>
      <c r="HHY1837" s="401"/>
      <c r="HHZ1837" s="401"/>
      <c r="HIA1837" s="401"/>
      <c r="HIB1837" s="401"/>
      <c r="HIC1837" s="401"/>
      <c r="HID1837" s="401"/>
      <c r="HIE1837" s="401"/>
      <c r="HIF1837" s="401"/>
      <c r="HIG1837" s="401"/>
      <c r="HIH1837" s="401"/>
      <c r="HII1837" s="401"/>
      <c r="HIJ1837" s="401"/>
      <c r="HIK1837" s="401"/>
      <c r="HIL1837" s="401"/>
      <c r="HIM1837" s="401"/>
      <c r="HIN1837" s="401"/>
      <c r="HIO1837" s="401"/>
      <c r="HIP1837" s="401"/>
      <c r="HIQ1837" s="401"/>
      <c r="HIR1837" s="401"/>
      <c r="HIS1837" s="401"/>
      <c r="HIT1837" s="401"/>
      <c r="HIU1837" s="401"/>
      <c r="HIV1837" s="401"/>
      <c r="HIW1837" s="401"/>
      <c r="HIX1837" s="401"/>
      <c r="HIY1837" s="401"/>
      <c r="HIZ1837" s="401"/>
      <c r="HJA1837" s="401"/>
      <c r="HJB1837" s="401"/>
      <c r="HJC1837" s="401"/>
      <c r="HJD1837" s="401"/>
      <c r="HJE1837" s="401"/>
      <c r="HJF1837" s="401"/>
      <c r="HJG1837" s="401"/>
      <c r="HJH1837" s="401"/>
      <c r="HJI1837" s="401"/>
      <c r="HJJ1837" s="401"/>
      <c r="HJK1837" s="401"/>
      <c r="HJL1837" s="401"/>
      <c r="HJM1837" s="401"/>
      <c r="HJN1837" s="401"/>
      <c r="HJO1837" s="401"/>
      <c r="HJP1837" s="401"/>
      <c r="HJQ1837" s="401"/>
      <c r="HJR1837" s="401"/>
      <c r="HJS1837" s="401"/>
      <c r="HJT1837" s="401"/>
      <c r="HJU1837" s="401"/>
      <c r="HJV1837" s="401"/>
      <c r="HJW1837" s="401"/>
      <c r="HJX1837" s="401"/>
      <c r="HJY1837" s="401"/>
      <c r="HJZ1837" s="401"/>
      <c r="HKA1837" s="401"/>
      <c r="HKB1837" s="401"/>
      <c r="HKC1837" s="401"/>
      <c r="HKD1837" s="401"/>
      <c r="HKE1837" s="401"/>
      <c r="HKF1837" s="401"/>
      <c r="HKG1837" s="401"/>
      <c r="HKH1837" s="401"/>
      <c r="HKI1837" s="401"/>
      <c r="HKJ1837" s="401"/>
      <c r="HKK1837" s="401"/>
      <c r="HKL1837" s="401"/>
      <c r="HKM1837" s="401"/>
      <c r="HKN1837" s="401"/>
      <c r="HKO1837" s="401"/>
      <c r="HKP1837" s="401"/>
      <c r="HKQ1837" s="401"/>
      <c r="HKR1837" s="401"/>
      <c r="HKS1837" s="401"/>
      <c r="HKT1837" s="401"/>
      <c r="HKU1837" s="401"/>
      <c r="HKV1837" s="401"/>
      <c r="HKW1837" s="401"/>
      <c r="HKX1837" s="401"/>
      <c r="HKY1837" s="401"/>
      <c r="HKZ1837" s="401"/>
      <c r="HLA1837" s="401"/>
      <c r="HLB1837" s="401"/>
      <c r="HLC1837" s="401"/>
      <c r="HLD1837" s="401"/>
      <c r="HLE1837" s="401"/>
      <c r="HLF1837" s="401"/>
      <c r="HLG1837" s="401"/>
      <c r="HLH1837" s="401"/>
      <c r="HLI1837" s="401"/>
      <c r="HLJ1837" s="401"/>
      <c r="HLK1837" s="401"/>
      <c r="HLL1837" s="401"/>
      <c r="HLM1837" s="401"/>
      <c r="HLN1837" s="401"/>
      <c r="HLO1837" s="401"/>
      <c r="HLP1837" s="401"/>
      <c r="HLQ1837" s="401"/>
      <c r="HLR1837" s="401"/>
      <c r="HLS1837" s="401"/>
      <c r="HLT1837" s="401"/>
      <c r="HLU1837" s="401"/>
      <c r="HLV1837" s="401"/>
      <c r="HLW1837" s="401"/>
      <c r="HLX1837" s="401"/>
      <c r="HLY1837" s="401"/>
      <c r="HLZ1837" s="401"/>
      <c r="HMA1837" s="401"/>
      <c r="HMB1837" s="401"/>
      <c r="HMC1837" s="401"/>
      <c r="HMD1837" s="401"/>
      <c r="HME1837" s="401"/>
      <c r="HMF1837" s="401"/>
      <c r="HMG1837" s="401"/>
      <c r="HMH1837" s="401"/>
      <c r="HMI1837" s="401"/>
      <c r="HMJ1837" s="401"/>
      <c r="HMK1837" s="401"/>
      <c r="HML1837" s="401"/>
      <c r="HMM1837" s="401"/>
      <c r="HMN1837" s="401"/>
      <c r="HMO1837" s="401"/>
      <c r="HMP1837" s="401"/>
      <c r="HMQ1837" s="401"/>
      <c r="HMR1837" s="401"/>
      <c r="HMS1837" s="401"/>
      <c r="HMT1837" s="401"/>
      <c r="HMU1837" s="401"/>
      <c r="HMV1837" s="401"/>
      <c r="HMW1837" s="401"/>
      <c r="HMX1837" s="401"/>
      <c r="HMY1837" s="401"/>
      <c r="HMZ1837" s="401"/>
      <c r="HNA1837" s="401"/>
      <c r="HNB1837" s="401"/>
      <c r="HNC1837" s="401"/>
      <c r="HND1837" s="401"/>
      <c r="HNE1837" s="401"/>
      <c r="HNF1837" s="401"/>
      <c r="HNG1837" s="401"/>
      <c r="HNH1837" s="401"/>
      <c r="HNI1837" s="401"/>
      <c r="HNJ1837" s="401"/>
      <c r="HNK1837" s="401"/>
      <c r="HNL1837" s="401"/>
      <c r="HNM1837" s="401"/>
      <c r="HNN1837" s="401"/>
      <c r="HNO1837" s="401"/>
      <c r="HNP1837" s="401"/>
      <c r="HNQ1837" s="401"/>
      <c r="HNR1837" s="401"/>
      <c r="HNS1837" s="401"/>
      <c r="HNT1837" s="401"/>
      <c r="HNU1837" s="401"/>
      <c r="HNV1837" s="401"/>
      <c r="HNW1837" s="401"/>
      <c r="HNX1837" s="401"/>
      <c r="HNY1837" s="401"/>
      <c r="HNZ1837" s="401"/>
      <c r="HOA1837" s="401"/>
      <c r="HOB1837" s="401"/>
      <c r="HOC1837" s="401"/>
      <c r="HOD1837" s="401"/>
      <c r="HOE1837" s="401"/>
      <c r="HOF1837" s="401"/>
      <c r="HOG1837" s="401"/>
      <c r="HOH1837" s="401"/>
      <c r="HOI1837" s="401"/>
      <c r="HOJ1837" s="401"/>
      <c r="HOK1837" s="401"/>
      <c r="HOL1837" s="401"/>
      <c r="HOM1837" s="401"/>
      <c r="HON1837" s="401"/>
      <c r="HOO1837" s="401"/>
      <c r="HOP1837" s="401"/>
      <c r="HOQ1837" s="401"/>
      <c r="HOR1837" s="401"/>
      <c r="HOS1837" s="401"/>
      <c r="HOT1837" s="401"/>
      <c r="HOU1837" s="401"/>
      <c r="HOV1837" s="401"/>
      <c r="HOW1837" s="401"/>
      <c r="HOX1837" s="401"/>
      <c r="HOY1837" s="401"/>
      <c r="HOZ1837" s="401"/>
      <c r="HPA1837" s="401"/>
      <c r="HPB1837" s="401"/>
      <c r="HPC1837" s="401"/>
      <c r="HPD1837" s="401"/>
      <c r="HPE1837" s="401"/>
      <c r="HPF1837" s="401"/>
      <c r="HPG1837" s="401"/>
      <c r="HPH1837" s="401"/>
      <c r="HPI1837" s="401"/>
      <c r="HPJ1837" s="401"/>
      <c r="HPK1837" s="401"/>
      <c r="HPL1837" s="401"/>
      <c r="HPM1837" s="401"/>
      <c r="HPN1837" s="401"/>
      <c r="HPO1837" s="401"/>
      <c r="HPP1837" s="401"/>
      <c r="HPQ1837" s="401"/>
      <c r="HPR1837" s="401"/>
      <c r="HPS1837" s="401"/>
      <c r="HPT1837" s="401"/>
      <c r="HPU1837" s="401"/>
      <c r="HPV1837" s="401"/>
      <c r="HPW1837" s="401"/>
      <c r="HPX1837" s="401"/>
      <c r="HPY1837" s="401"/>
      <c r="HPZ1837" s="401"/>
      <c r="HQA1837" s="401"/>
      <c r="HQB1837" s="401"/>
      <c r="HQC1837" s="401"/>
      <c r="HQD1837" s="401"/>
      <c r="HQE1837" s="401"/>
      <c r="HQF1837" s="401"/>
      <c r="HQG1837" s="401"/>
      <c r="HQH1837" s="401"/>
      <c r="HQI1837" s="401"/>
      <c r="HQJ1837" s="401"/>
      <c r="HQK1837" s="401"/>
      <c r="HQL1837" s="401"/>
      <c r="HQM1837" s="401"/>
      <c r="HQN1837" s="401"/>
      <c r="HQO1837" s="401"/>
      <c r="HQP1837" s="401"/>
      <c r="HQQ1837" s="401"/>
      <c r="HQR1837" s="401"/>
      <c r="HQS1837" s="401"/>
      <c r="HQT1837" s="401"/>
      <c r="HQU1837" s="401"/>
      <c r="HQV1837" s="401"/>
      <c r="HQW1837" s="401"/>
      <c r="HQX1837" s="401"/>
      <c r="HQY1837" s="401"/>
      <c r="HQZ1837" s="401"/>
      <c r="HRA1837" s="401"/>
      <c r="HRB1837" s="401"/>
      <c r="HRC1837" s="401"/>
      <c r="HRD1837" s="401"/>
      <c r="HRE1837" s="401"/>
      <c r="HRF1837" s="401"/>
      <c r="HRG1837" s="401"/>
      <c r="HRH1837" s="401"/>
      <c r="HRI1837" s="401"/>
      <c r="HRJ1837" s="401"/>
      <c r="HRK1837" s="401"/>
      <c r="HRL1837" s="401"/>
      <c r="HRM1837" s="401"/>
      <c r="HRN1837" s="401"/>
      <c r="HRO1837" s="401"/>
      <c r="HRP1837" s="401"/>
      <c r="HRQ1837" s="401"/>
      <c r="HRR1837" s="401"/>
      <c r="HRS1837" s="401"/>
      <c r="HRT1837" s="401"/>
      <c r="HRU1837" s="401"/>
      <c r="HRV1837" s="401"/>
      <c r="HRW1837" s="401"/>
      <c r="HRX1837" s="401"/>
      <c r="HRY1837" s="401"/>
      <c r="HRZ1837" s="401"/>
      <c r="HSA1837" s="401"/>
      <c r="HSB1837" s="401"/>
      <c r="HSC1837" s="401"/>
      <c r="HSD1837" s="401"/>
      <c r="HSE1837" s="401"/>
      <c r="HSF1837" s="401"/>
      <c r="HSG1837" s="401"/>
      <c r="HSH1837" s="401"/>
      <c r="HSI1837" s="401"/>
      <c r="HSJ1837" s="401"/>
      <c r="HSK1837" s="401"/>
      <c r="HSL1837" s="401"/>
      <c r="HSM1837" s="401"/>
      <c r="HSN1837" s="401"/>
      <c r="HSO1837" s="401"/>
      <c r="HSP1837" s="401"/>
      <c r="HSQ1837" s="401"/>
      <c r="HSR1837" s="401"/>
      <c r="HSS1837" s="401"/>
      <c r="HST1837" s="401"/>
      <c r="HSU1837" s="401"/>
      <c r="HSV1837" s="401"/>
      <c r="HSW1837" s="401"/>
      <c r="HSX1837" s="401"/>
      <c r="HSY1837" s="401"/>
      <c r="HSZ1837" s="401"/>
      <c r="HTA1837" s="401"/>
      <c r="HTB1837" s="401"/>
      <c r="HTC1837" s="401"/>
      <c r="HTD1837" s="401"/>
      <c r="HTE1837" s="401"/>
      <c r="HTF1837" s="401"/>
      <c r="HTG1837" s="401"/>
      <c r="HTH1837" s="401"/>
      <c r="HTI1837" s="401"/>
      <c r="HTJ1837" s="401"/>
      <c r="HTK1837" s="401"/>
      <c r="HTL1837" s="401"/>
      <c r="HTM1837" s="401"/>
      <c r="HTN1837" s="401"/>
      <c r="HTO1837" s="401"/>
      <c r="HTP1837" s="401"/>
      <c r="HTQ1837" s="401"/>
      <c r="HTR1837" s="401"/>
      <c r="HTS1837" s="401"/>
      <c r="HTT1837" s="401"/>
      <c r="HTU1837" s="401"/>
      <c r="HTV1837" s="401"/>
      <c r="HTW1837" s="401"/>
      <c r="HTX1837" s="401"/>
      <c r="HTY1837" s="401"/>
      <c r="HTZ1837" s="401"/>
      <c r="HUA1837" s="401"/>
      <c r="HUB1837" s="401"/>
      <c r="HUC1837" s="401"/>
      <c r="HUD1837" s="401"/>
      <c r="HUE1837" s="401"/>
      <c r="HUF1837" s="401"/>
      <c r="HUG1837" s="401"/>
      <c r="HUH1837" s="401"/>
      <c r="HUI1837" s="401"/>
      <c r="HUJ1837" s="401"/>
      <c r="HUK1837" s="401"/>
      <c r="HUL1837" s="401"/>
      <c r="HUM1837" s="401"/>
      <c r="HUN1837" s="401"/>
      <c r="HUO1837" s="401"/>
      <c r="HUP1837" s="401"/>
      <c r="HUQ1837" s="401"/>
      <c r="HUR1837" s="401"/>
      <c r="HUS1837" s="401"/>
      <c r="HUT1837" s="401"/>
      <c r="HUU1837" s="401"/>
      <c r="HUV1837" s="401"/>
      <c r="HUW1837" s="401"/>
      <c r="HUX1837" s="401"/>
      <c r="HUY1837" s="401"/>
      <c r="HUZ1837" s="401"/>
      <c r="HVA1837" s="401"/>
      <c r="HVB1837" s="401"/>
      <c r="HVC1837" s="401"/>
      <c r="HVD1837" s="401"/>
      <c r="HVE1837" s="401"/>
      <c r="HVF1837" s="401"/>
      <c r="HVG1837" s="401"/>
      <c r="HVH1837" s="401"/>
      <c r="HVI1837" s="401"/>
      <c r="HVJ1837" s="401"/>
      <c r="HVK1837" s="401"/>
      <c r="HVL1837" s="401"/>
      <c r="HVM1837" s="401"/>
      <c r="HVN1837" s="401"/>
      <c r="HVO1837" s="401"/>
      <c r="HVP1837" s="401"/>
      <c r="HVQ1837" s="401"/>
      <c r="HVR1837" s="401"/>
      <c r="HVS1837" s="401"/>
      <c r="HVT1837" s="401"/>
      <c r="HVU1837" s="401"/>
      <c r="HVV1837" s="401"/>
      <c r="HVW1837" s="401"/>
      <c r="HVX1837" s="401"/>
      <c r="HVY1837" s="401"/>
      <c r="HVZ1837" s="401"/>
      <c r="HWA1837" s="401"/>
      <c r="HWB1837" s="401"/>
      <c r="HWC1837" s="401"/>
      <c r="HWD1837" s="401"/>
      <c r="HWE1837" s="401"/>
      <c r="HWF1837" s="401"/>
      <c r="HWG1837" s="401"/>
      <c r="HWH1837" s="401"/>
      <c r="HWI1837" s="401"/>
      <c r="HWJ1837" s="401"/>
      <c r="HWK1837" s="401"/>
      <c r="HWL1837" s="401"/>
      <c r="HWM1837" s="401"/>
      <c r="HWN1837" s="401"/>
      <c r="HWO1837" s="401"/>
      <c r="HWP1837" s="401"/>
      <c r="HWQ1837" s="401"/>
      <c r="HWR1837" s="401"/>
      <c r="HWS1837" s="401"/>
      <c r="HWT1837" s="401"/>
      <c r="HWU1837" s="401"/>
      <c r="HWV1837" s="401"/>
      <c r="HWW1837" s="401"/>
      <c r="HWX1837" s="401"/>
      <c r="HWY1837" s="401"/>
      <c r="HWZ1837" s="401"/>
      <c r="HXA1837" s="401"/>
      <c r="HXB1837" s="401"/>
      <c r="HXC1837" s="401"/>
      <c r="HXD1837" s="401"/>
      <c r="HXE1837" s="401"/>
      <c r="HXF1837" s="401"/>
      <c r="HXG1837" s="401"/>
      <c r="HXH1837" s="401"/>
      <c r="HXI1837" s="401"/>
      <c r="HXJ1837" s="401"/>
      <c r="HXK1837" s="401"/>
      <c r="HXL1837" s="401"/>
      <c r="HXM1837" s="401"/>
      <c r="HXN1837" s="401"/>
      <c r="HXO1837" s="401"/>
      <c r="HXP1837" s="401"/>
      <c r="HXQ1837" s="401"/>
      <c r="HXR1837" s="401"/>
      <c r="HXS1837" s="401"/>
      <c r="HXT1837" s="401"/>
      <c r="HXU1837" s="401"/>
      <c r="HXV1837" s="401"/>
      <c r="HXW1837" s="401"/>
      <c r="HXX1837" s="401"/>
      <c r="HXY1837" s="401"/>
      <c r="HXZ1837" s="401"/>
      <c r="HYA1837" s="401"/>
      <c r="HYB1837" s="401"/>
      <c r="HYC1837" s="401"/>
      <c r="HYD1837" s="401"/>
      <c r="HYE1837" s="401"/>
      <c r="HYF1837" s="401"/>
      <c r="HYG1837" s="401"/>
      <c r="HYH1837" s="401"/>
      <c r="HYI1837" s="401"/>
      <c r="HYJ1837" s="401"/>
      <c r="HYK1837" s="401"/>
      <c r="HYL1837" s="401"/>
      <c r="HYM1837" s="401"/>
      <c r="HYN1837" s="401"/>
      <c r="HYO1837" s="401"/>
      <c r="HYP1837" s="401"/>
      <c r="HYQ1837" s="401"/>
      <c r="HYR1837" s="401"/>
      <c r="HYS1837" s="401"/>
      <c r="HYT1837" s="401"/>
      <c r="HYU1837" s="401"/>
      <c r="HYV1837" s="401"/>
      <c r="HYW1837" s="401"/>
      <c r="HYX1837" s="401"/>
      <c r="HYY1837" s="401"/>
      <c r="HYZ1837" s="401"/>
      <c r="HZA1837" s="401"/>
      <c r="HZB1837" s="401"/>
      <c r="HZC1837" s="401"/>
      <c r="HZD1837" s="401"/>
      <c r="HZE1837" s="401"/>
      <c r="HZF1837" s="401"/>
      <c r="HZG1837" s="401"/>
      <c r="HZH1837" s="401"/>
      <c r="HZI1837" s="401"/>
      <c r="HZJ1837" s="401"/>
      <c r="HZK1837" s="401"/>
      <c r="HZL1837" s="401"/>
      <c r="HZM1837" s="401"/>
      <c r="HZN1837" s="401"/>
      <c r="HZO1837" s="401"/>
      <c r="HZP1837" s="401"/>
      <c r="HZQ1837" s="401"/>
      <c r="HZR1837" s="401"/>
      <c r="HZS1837" s="401"/>
      <c r="HZT1837" s="401"/>
      <c r="HZU1837" s="401"/>
      <c r="HZV1837" s="401"/>
      <c r="HZW1837" s="401"/>
      <c r="HZX1837" s="401"/>
      <c r="HZY1837" s="401"/>
      <c r="HZZ1837" s="401"/>
      <c r="IAA1837" s="401"/>
      <c r="IAB1837" s="401"/>
      <c r="IAC1837" s="401"/>
      <c r="IAD1837" s="401"/>
      <c r="IAE1837" s="401"/>
      <c r="IAF1837" s="401"/>
      <c r="IAG1837" s="401"/>
      <c r="IAH1837" s="401"/>
      <c r="IAI1837" s="401"/>
      <c r="IAJ1837" s="401"/>
      <c r="IAK1837" s="401"/>
      <c r="IAL1837" s="401"/>
      <c r="IAM1837" s="401"/>
      <c r="IAN1837" s="401"/>
      <c r="IAO1837" s="401"/>
      <c r="IAP1837" s="401"/>
      <c r="IAQ1837" s="401"/>
      <c r="IAR1837" s="401"/>
      <c r="IAS1837" s="401"/>
      <c r="IAT1837" s="401"/>
      <c r="IAU1837" s="401"/>
      <c r="IAV1837" s="401"/>
      <c r="IAW1837" s="401"/>
      <c r="IAX1837" s="401"/>
      <c r="IAY1837" s="401"/>
      <c r="IAZ1837" s="401"/>
      <c r="IBA1837" s="401"/>
      <c r="IBB1837" s="401"/>
      <c r="IBC1837" s="401"/>
      <c r="IBD1837" s="401"/>
      <c r="IBE1837" s="401"/>
      <c r="IBF1837" s="401"/>
      <c r="IBG1837" s="401"/>
      <c r="IBH1837" s="401"/>
      <c r="IBI1837" s="401"/>
      <c r="IBJ1837" s="401"/>
      <c r="IBK1837" s="401"/>
      <c r="IBL1837" s="401"/>
      <c r="IBM1837" s="401"/>
      <c r="IBN1837" s="401"/>
      <c r="IBO1837" s="401"/>
      <c r="IBP1837" s="401"/>
      <c r="IBQ1837" s="401"/>
      <c r="IBR1837" s="401"/>
      <c r="IBS1837" s="401"/>
      <c r="IBT1837" s="401"/>
      <c r="IBU1837" s="401"/>
      <c r="IBV1837" s="401"/>
      <c r="IBW1837" s="401"/>
      <c r="IBX1837" s="401"/>
      <c r="IBY1837" s="401"/>
      <c r="IBZ1837" s="401"/>
      <c r="ICA1837" s="401"/>
      <c r="ICB1837" s="401"/>
      <c r="ICC1837" s="401"/>
      <c r="ICD1837" s="401"/>
      <c r="ICE1837" s="401"/>
      <c r="ICF1837" s="401"/>
      <c r="ICG1837" s="401"/>
      <c r="ICH1837" s="401"/>
      <c r="ICI1837" s="401"/>
      <c r="ICJ1837" s="401"/>
      <c r="ICK1837" s="401"/>
      <c r="ICL1837" s="401"/>
      <c r="ICM1837" s="401"/>
      <c r="ICN1837" s="401"/>
      <c r="ICO1837" s="401"/>
      <c r="ICP1837" s="401"/>
      <c r="ICQ1837" s="401"/>
      <c r="ICR1837" s="401"/>
      <c r="ICS1837" s="401"/>
      <c r="ICT1837" s="401"/>
      <c r="ICU1837" s="401"/>
      <c r="ICV1837" s="401"/>
      <c r="ICW1837" s="401"/>
      <c r="ICX1837" s="401"/>
      <c r="ICY1837" s="401"/>
      <c r="ICZ1837" s="401"/>
      <c r="IDA1837" s="401"/>
      <c r="IDB1837" s="401"/>
      <c r="IDC1837" s="401"/>
      <c r="IDD1837" s="401"/>
      <c r="IDE1837" s="401"/>
      <c r="IDF1837" s="401"/>
      <c r="IDG1837" s="401"/>
      <c r="IDH1837" s="401"/>
      <c r="IDI1837" s="401"/>
      <c r="IDJ1837" s="401"/>
      <c r="IDK1837" s="401"/>
      <c r="IDL1837" s="401"/>
      <c r="IDM1837" s="401"/>
      <c r="IDN1837" s="401"/>
      <c r="IDO1837" s="401"/>
      <c r="IDP1837" s="401"/>
      <c r="IDQ1837" s="401"/>
      <c r="IDR1837" s="401"/>
      <c r="IDS1837" s="401"/>
      <c r="IDT1837" s="401"/>
      <c r="IDU1837" s="401"/>
      <c r="IDV1837" s="401"/>
      <c r="IDW1837" s="401"/>
      <c r="IDX1837" s="401"/>
      <c r="IDY1837" s="401"/>
      <c r="IDZ1837" s="401"/>
      <c r="IEA1837" s="401"/>
      <c r="IEB1837" s="401"/>
      <c r="IEC1837" s="401"/>
      <c r="IED1837" s="401"/>
      <c r="IEE1837" s="401"/>
      <c r="IEF1837" s="401"/>
      <c r="IEG1837" s="401"/>
      <c r="IEH1837" s="401"/>
      <c r="IEI1837" s="401"/>
      <c r="IEJ1837" s="401"/>
      <c r="IEK1837" s="401"/>
      <c r="IEL1837" s="401"/>
      <c r="IEM1837" s="401"/>
      <c r="IEN1837" s="401"/>
      <c r="IEO1837" s="401"/>
      <c r="IEP1837" s="401"/>
      <c r="IEQ1837" s="401"/>
      <c r="IER1837" s="401"/>
      <c r="IES1837" s="401"/>
      <c r="IET1837" s="401"/>
      <c r="IEU1837" s="401"/>
      <c r="IEV1837" s="401"/>
      <c r="IEW1837" s="401"/>
      <c r="IEX1837" s="401"/>
      <c r="IEY1837" s="401"/>
      <c r="IEZ1837" s="401"/>
      <c r="IFA1837" s="401"/>
      <c r="IFB1837" s="401"/>
      <c r="IFC1837" s="401"/>
      <c r="IFD1837" s="401"/>
      <c r="IFE1837" s="401"/>
      <c r="IFF1837" s="401"/>
      <c r="IFG1837" s="401"/>
      <c r="IFH1837" s="401"/>
      <c r="IFI1837" s="401"/>
      <c r="IFJ1837" s="401"/>
      <c r="IFK1837" s="401"/>
      <c r="IFL1837" s="401"/>
      <c r="IFM1837" s="401"/>
      <c r="IFN1837" s="401"/>
      <c r="IFO1837" s="401"/>
      <c r="IFP1837" s="401"/>
      <c r="IFQ1837" s="401"/>
      <c r="IFR1837" s="401"/>
      <c r="IFS1837" s="401"/>
      <c r="IFT1837" s="401"/>
      <c r="IFU1837" s="401"/>
      <c r="IFV1837" s="401"/>
      <c r="IFW1837" s="401"/>
      <c r="IFX1837" s="401"/>
      <c r="IFY1837" s="401"/>
      <c r="IFZ1837" s="401"/>
      <c r="IGA1837" s="401"/>
      <c r="IGB1837" s="401"/>
      <c r="IGC1837" s="401"/>
      <c r="IGD1837" s="401"/>
      <c r="IGE1837" s="401"/>
      <c r="IGF1837" s="401"/>
      <c r="IGG1837" s="401"/>
      <c r="IGH1837" s="401"/>
      <c r="IGI1837" s="401"/>
      <c r="IGJ1837" s="401"/>
      <c r="IGK1837" s="401"/>
      <c r="IGL1837" s="401"/>
      <c r="IGM1837" s="401"/>
      <c r="IGN1837" s="401"/>
      <c r="IGO1837" s="401"/>
      <c r="IGP1837" s="401"/>
      <c r="IGQ1837" s="401"/>
      <c r="IGR1837" s="401"/>
      <c r="IGS1837" s="401"/>
      <c r="IGT1837" s="401"/>
      <c r="IGU1837" s="401"/>
      <c r="IGV1837" s="401"/>
      <c r="IGW1837" s="401"/>
      <c r="IGX1837" s="401"/>
      <c r="IGY1837" s="401"/>
      <c r="IGZ1837" s="401"/>
      <c r="IHA1837" s="401"/>
      <c r="IHB1837" s="401"/>
      <c r="IHC1837" s="401"/>
      <c r="IHD1837" s="401"/>
      <c r="IHE1837" s="401"/>
      <c r="IHF1837" s="401"/>
      <c r="IHG1837" s="401"/>
      <c r="IHH1837" s="401"/>
      <c r="IHI1837" s="401"/>
      <c r="IHJ1837" s="401"/>
      <c r="IHK1837" s="401"/>
      <c r="IHL1837" s="401"/>
      <c r="IHM1837" s="401"/>
      <c r="IHN1837" s="401"/>
      <c r="IHO1837" s="401"/>
      <c r="IHP1837" s="401"/>
      <c r="IHQ1837" s="401"/>
      <c r="IHR1837" s="401"/>
      <c r="IHS1837" s="401"/>
      <c r="IHT1837" s="401"/>
      <c r="IHU1837" s="401"/>
      <c r="IHV1837" s="401"/>
      <c r="IHW1837" s="401"/>
      <c r="IHX1837" s="401"/>
      <c r="IHY1837" s="401"/>
      <c r="IHZ1837" s="401"/>
      <c r="IIA1837" s="401"/>
      <c r="IIB1837" s="401"/>
      <c r="IIC1837" s="401"/>
      <c r="IID1837" s="401"/>
      <c r="IIE1837" s="401"/>
      <c r="IIF1837" s="401"/>
      <c r="IIG1837" s="401"/>
      <c r="IIH1837" s="401"/>
      <c r="III1837" s="401"/>
      <c r="IIJ1837" s="401"/>
      <c r="IIK1837" s="401"/>
      <c r="IIL1837" s="401"/>
      <c r="IIM1837" s="401"/>
      <c r="IIN1837" s="401"/>
      <c r="IIO1837" s="401"/>
      <c r="IIP1837" s="401"/>
      <c r="IIQ1837" s="401"/>
      <c r="IIR1837" s="401"/>
      <c r="IIS1837" s="401"/>
      <c r="IIT1837" s="401"/>
      <c r="IIU1837" s="401"/>
      <c r="IIV1837" s="401"/>
      <c r="IIW1837" s="401"/>
      <c r="IIX1837" s="401"/>
      <c r="IIY1837" s="401"/>
      <c r="IIZ1837" s="401"/>
      <c r="IJA1837" s="401"/>
      <c r="IJB1837" s="401"/>
      <c r="IJC1837" s="401"/>
      <c r="IJD1837" s="401"/>
      <c r="IJE1837" s="401"/>
      <c r="IJF1837" s="401"/>
      <c r="IJG1837" s="401"/>
      <c r="IJH1837" s="401"/>
      <c r="IJI1837" s="401"/>
      <c r="IJJ1837" s="401"/>
      <c r="IJK1837" s="401"/>
      <c r="IJL1837" s="401"/>
      <c r="IJM1837" s="401"/>
      <c r="IJN1837" s="401"/>
      <c r="IJO1837" s="401"/>
      <c r="IJP1837" s="401"/>
      <c r="IJQ1837" s="401"/>
      <c r="IJR1837" s="401"/>
      <c r="IJS1837" s="401"/>
      <c r="IJT1837" s="401"/>
      <c r="IJU1837" s="401"/>
      <c r="IJV1837" s="401"/>
      <c r="IJW1837" s="401"/>
      <c r="IJX1837" s="401"/>
      <c r="IJY1837" s="401"/>
      <c r="IJZ1837" s="401"/>
      <c r="IKA1837" s="401"/>
      <c r="IKB1837" s="401"/>
      <c r="IKC1837" s="401"/>
      <c r="IKD1837" s="401"/>
      <c r="IKE1837" s="401"/>
      <c r="IKF1837" s="401"/>
      <c r="IKG1837" s="401"/>
      <c r="IKH1837" s="401"/>
      <c r="IKI1837" s="401"/>
      <c r="IKJ1837" s="401"/>
      <c r="IKK1837" s="401"/>
      <c r="IKL1837" s="401"/>
      <c r="IKM1837" s="401"/>
      <c r="IKN1837" s="401"/>
      <c r="IKO1837" s="401"/>
      <c r="IKP1837" s="401"/>
      <c r="IKQ1837" s="401"/>
      <c r="IKR1837" s="401"/>
      <c r="IKS1837" s="401"/>
      <c r="IKT1837" s="401"/>
      <c r="IKU1837" s="401"/>
      <c r="IKV1837" s="401"/>
      <c r="IKW1837" s="401"/>
      <c r="IKX1837" s="401"/>
      <c r="IKY1837" s="401"/>
      <c r="IKZ1837" s="401"/>
      <c r="ILA1837" s="401"/>
      <c r="ILB1837" s="401"/>
      <c r="ILC1837" s="401"/>
      <c r="ILD1837" s="401"/>
      <c r="ILE1837" s="401"/>
      <c r="ILF1837" s="401"/>
      <c r="ILG1837" s="401"/>
      <c r="ILH1837" s="401"/>
      <c r="ILI1837" s="401"/>
      <c r="ILJ1837" s="401"/>
      <c r="ILK1837" s="401"/>
      <c r="ILL1837" s="401"/>
      <c r="ILM1837" s="401"/>
      <c r="ILN1837" s="401"/>
      <c r="ILO1837" s="401"/>
      <c r="ILP1837" s="401"/>
      <c r="ILQ1837" s="401"/>
      <c r="ILR1837" s="401"/>
      <c r="ILS1837" s="401"/>
      <c r="ILT1837" s="401"/>
      <c r="ILU1837" s="401"/>
      <c r="ILV1837" s="401"/>
      <c r="ILW1837" s="401"/>
      <c r="ILX1837" s="401"/>
      <c r="ILY1837" s="401"/>
      <c r="ILZ1837" s="401"/>
      <c r="IMA1837" s="401"/>
      <c r="IMB1837" s="401"/>
      <c r="IMC1837" s="401"/>
      <c r="IMD1837" s="401"/>
      <c r="IME1837" s="401"/>
      <c r="IMF1837" s="401"/>
      <c r="IMG1837" s="401"/>
      <c r="IMH1837" s="401"/>
      <c r="IMI1837" s="401"/>
      <c r="IMJ1837" s="401"/>
      <c r="IMK1837" s="401"/>
      <c r="IML1837" s="401"/>
      <c r="IMM1837" s="401"/>
      <c r="IMN1837" s="401"/>
      <c r="IMO1837" s="401"/>
      <c r="IMP1837" s="401"/>
      <c r="IMQ1837" s="401"/>
      <c r="IMR1837" s="401"/>
      <c r="IMS1837" s="401"/>
      <c r="IMT1837" s="401"/>
      <c r="IMU1837" s="401"/>
      <c r="IMV1837" s="401"/>
      <c r="IMW1837" s="401"/>
      <c r="IMX1837" s="401"/>
      <c r="IMY1837" s="401"/>
      <c r="IMZ1837" s="401"/>
      <c r="INA1837" s="401"/>
      <c r="INB1837" s="401"/>
      <c r="INC1837" s="401"/>
      <c r="IND1837" s="401"/>
      <c r="INE1837" s="401"/>
      <c r="INF1837" s="401"/>
      <c r="ING1837" s="401"/>
      <c r="INH1837" s="401"/>
      <c r="INI1837" s="401"/>
      <c r="INJ1837" s="401"/>
      <c r="INK1837" s="401"/>
      <c r="INL1837" s="401"/>
      <c r="INM1837" s="401"/>
      <c r="INN1837" s="401"/>
      <c r="INO1837" s="401"/>
      <c r="INP1837" s="401"/>
      <c r="INQ1837" s="401"/>
      <c r="INR1837" s="401"/>
      <c r="INS1837" s="401"/>
      <c r="INT1837" s="401"/>
      <c r="INU1837" s="401"/>
      <c r="INV1837" s="401"/>
      <c r="INW1837" s="401"/>
      <c r="INX1837" s="401"/>
      <c r="INY1837" s="401"/>
      <c r="INZ1837" s="401"/>
      <c r="IOA1837" s="401"/>
      <c r="IOB1837" s="401"/>
      <c r="IOC1837" s="401"/>
      <c r="IOD1837" s="401"/>
      <c r="IOE1837" s="401"/>
      <c r="IOF1837" s="401"/>
      <c r="IOG1837" s="401"/>
      <c r="IOH1837" s="401"/>
      <c r="IOI1837" s="401"/>
      <c r="IOJ1837" s="401"/>
      <c r="IOK1837" s="401"/>
      <c r="IOL1837" s="401"/>
      <c r="IOM1837" s="401"/>
      <c r="ION1837" s="401"/>
      <c r="IOO1837" s="401"/>
      <c r="IOP1837" s="401"/>
      <c r="IOQ1837" s="401"/>
      <c r="IOR1837" s="401"/>
      <c r="IOS1837" s="401"/>
      <c r="IOT1837" s="401"/>
      <c r="IOU1837" s="401"/>
      <c r="IOV1837" s="401"/>
      <c r="IOW1837" s="401"/>
      <c r="IOX1837" s="401"/>
      <c r="IOY1837" s="401"/>
      <c r="IOZ1837" s="401"/>
      <c r="IPA1837" s="401"/>
      <c r="IPB1837" s="401"/>
      <c r="IPC1837" s="401"/>
      <c r="IPD1837" s="401"/>
      <c r="IPE1837" s="401"/>
      <c r="IPF1837" s="401"/>
      <c r="IPG1837" s="401"/>
      <c r="IPH1837" s="401"/>
      <c r="IPI1837" s="401"/>
      <c r="IPJ1837" s="401"/>
      <c r="IPK1837" s="401"/>
      <c r="IPL1837" s="401"/>
      <c r="IPM1837" s="401"/>
      <c r="IPN1837" s="401"/>
      <c r="IPO1837" s="401"/>
      <c r="IPP1837" s="401"/>
      <c r="IPQ1837" s="401"/>
      <c r="IPR1837" s="401"/>
      <c r="IPS1837" s="401"/>
      <c r="IPT1837" s="401"/>
      <c r="IPU1837" s="401"/>
      <c r="IPV1837" s="401"/>
      <c r="IPW1837" s="401"/>
      <c r="IPX1837" s="401"/>
      <c r="IPY1837" s="401"/>
      <c r="IPZ1837" s="401"/>
      <c r="IQA1837" s="401"/>
      <c r="IQB1837" s="401"/>
      <c r="IQC1837" s="401"/>
      <c r="IQD1837" s="401"/>
      <c r="IQE1837" s="401"/>
      <c r="IQF1837" s="401"/>
      <c r="IQG1837" s="401"/>
      <c r="IQH1837" s="401"/>
      <c r="IQI1837" s="401"/>
      <c r="IQJ1837" s="401"/>
      <c r="IQK1837" s="401"/>
      <c r="IQL1837" s="401"/>
      <c r="IQM1837" s="401"/>
      <c r="IQN1837" s="401"/>
      <c r="IQO1837" s="401"/>
      <c r="IQP1837" s="401"/>
      <c r="IQQ1837" s="401"/>
      <c r="IQR1837" s="401"/>
      <c r="IQS1837" s="401"/>
      <c r="IQT1837" s="401"/>
      <c r="IQU1837" s="401"/>
      <c r="IQV1837" s="401"/>
      <c r="IQW1837" s="401"/>
      <c r="IQX1837" s="401"/>
      <c r="IQY1837" s="401"/>
      <c r="IQZ1837" s="401"/>
      <c r="IRA1837" s="401"/>
      <c r="IRB1837" s="401"/>
      <c r="IRC1837" s="401"/>
      <c r="IRD1837" s="401"/>
      <c r="IRE1837" s="401"/>
      <c r="IRF1837" s="401"/>
      <c r="IRG1837" s="401"/>
      <c r="IRH1837" s="401"/>
      <c r="IRI1837" s="401"/>
      <c r="IRJ1837" s="401"/>
      <c r="IRK1837" s="401"/>
      <c r="IRL1837" s="401"/>
      <c r="IRM1837" s="401"/>
      <c r="IRN1837" s="401"/>
      <c r="IRO1837" s="401"/>
      <c r="IRP1837" s="401"/>
      <c r="IRQ1837" s="401"/>
      <c r="IRR1837" s="401"/>
      <c r="IRS1837" s="401"/>
      <c r="IRT1837" s="401"/>
      <c r="IRU1837" s="401"/>
      <c r="IRV1837" s="401"/>
      <c r="IRW1837" s="401"/>
      <c r="IRX1837" s="401"/>
      <c r="IRY1837" s="401"/>
      <c r="IRZ1837" s="401"/>
      <c r="ISA1837" s="401"/>
      <c r="ISB1837" s="401"/>
      <c r="ISC1837" s="401"/>
      <c r="ISD1837" s="401"/>
      <c r="ISE1837" s="401"/>
      <c r="ISF1837" s="401"/>
      <c r="ISG1837" s="401"/>
      <c r="ISH1837" s="401"/>
      <c r="ISI1837" s="401"/>
      <c r="ISJ1837" s="401"/>
      <c r="ISK1837" s="401"/>
      <c r="ISL1837" s="401"/>
      <c r="ISM1837" s="401"/>
      <c r="ISN1837" s="401"/>
      <c r="ISO1837" s="401"/>
      <c r="ISP1837" s="401"/>
      <c r="ISQ1837" s="401"/>
      <c r="ISR1837" s="401"/>
      <c r="ISS1837" s="401"/>
      <c r="IST1837" s="401"/>
      <c r="ISU1837" s="401"/>
      <c r="ISV1837" s="401"/>
      <c r="ISW1837" s="401"/>
      <c r="ISX1837" s="401"/>
      <c r="ISY1837" s="401"/>
      <c r="ISZ1837" s="401"/>
      <c r="ITA1837" s="401"/>
      <c r="ITB1837" s="401"/>
      <c r="ITC1837" s="401"/>
      <c r="ITD1837" s="401"/>
      <c r="ITE1837" s="401"/>
      <c r="ITF1837" s="401"/>
      <c r="ITG1837" s="401"/>
      <c r="ITH1837" s="401"/>
      <c r="ITI1837" s="401"/>
      <c r="ITJ1837" s="401"/>
      <c r="ITK1837" s="401"/>
      <c r="ITL1837" s="401"/>
      <c r="ITM1837" s="401"/>
      <c r="ITN1837" s="401"/>
      <c r="ITO1837" s="401"/>
      <c r="ITP1837" s="401"/>
      <c r="ITQ1837" s="401"/>
      <c r="ITR1837" s="401"/>
      <c r="ITS1837" s="401"/>
      <c r="ITT1837" s="401"/>
      <c r="ITU1837" s="401"/>
      <c r="ITV1837" s="401"/>
      <c r="ITW1837" s="401"/>
      <c r="ITX1837" s="401"/>
      <c r="ITY1837" s="401"/>
      <c r="ITZ1837" s="401"/>
      <c r="IUA1837" s="401"/>
      <c r="IUB1837" s="401"/>
      <c r="IUC1837" s="401"/>
      <c r="IUD1837" s="401"/>
      <c r="IUE1837" s="401"/>
      <c r="IUF1837" s="401"/>
      <c r="IUG1837" s="401"/>
      <c r="IUH1837" s="401"/>
      <c r="IUI1837" s="401"/>
      <c r="IUJ1837" s="401"/>
      <c r="IUK1837" s="401"/>
      <c r="IUL1837" s="401"/>
      <c r="IUM1837" s="401"/>
      <c r="IUN1837" s="401"/>
      <c r="IUO1837" s="401"/>
      <c r="IUP1837" s="401"/>
      <c r="IUQ1837" s="401"/>
      <c r="IUR1837" s="401"/>
      <c r="IUS1837" s="401"/>
      <c r="IUT1837" s="401"/>
      <c r="IUU1837" s="401"/>
      <c r="IUV1837" s="401"/>
      <c r="IUW1837" s="401"/>
      <c r="IUX1837" s="401"/>
      <c r="IUY1837" s="401"/>
      <c r="IUZ1837" s="401"/>
      <c r="IVA1837" s="401"/>
      <c r="IVB1837" s="401"/>
      <c r="IVC1837" s="401"/>
      <c r="IVD1837" s="401"/>
      <c r="IVE1837" s="401"/>
      <c r="IVF1837" s="401"/>
      <c r="IVG1837" s="401"/>
      <c r="IVH1837" s="401"/>
      <c r="IVI1837" s="401"/>
      <c r="IVJ1837" s="401"/>
      <c r="IVK1837" s="401"/>
      <c r="IVL1837" s="401"/>
      <c r="IVM1837" s="401"/>
      <c r="IVN1837" s="401"/>
      <c r="IVO1837" s="401"/>
      <c r="IVP1837" s="401"/>
      <c r="IVQ1837" s="401"/>
      <c r="IVR1837" s="401"/>
      <c r="IVS1837" s="401"/>
      <c r="IVT1837" s="401"/>
      <c r="IVU1837" s="401"/>
      <c r="IVV1837" s="401"/>
      <c r="IVW1837" s="401"/>
      <c r="IVX1837" s="401"/>
      <c r="IVY1837" s="401"/>
      <c r="IVZ1837" s="401"/>
      <c r="IWA1837" s="401"/>
      <c r="IWB1837" s="401"/>
      <c r="IWC1837" s="401"/>
      <c r="IWD1837" s="401"/>
      <c r="IWE1837" s="401"/>
      <c r="IWF1837" s="401"/>
      <c r="IWG1837" s="401"/>
      <c r="IWH1837" s="401"/>
      <c r="IWI1837" s="401"/>
      <c r="IWJ1837" s="401"/>
      <c r="IWK1837" s="401"/>
      <c r="IWL1837" s="401"/>
      <c r="IWM1837" s="401"/>
      <c r="IWN1837" s="401"/>
      <c r="IWO1837" s="401"/>
      <c r="IWP1837" s="401"/>
      <c r="IWQ1837" s="401"/>
      <c r="IWR1837" s="401"/>
      <c r="IWS1837" s="401"/>
      <c r="IWT1837" s="401"/>
      <c r="IWU1837" s="401"/>
      <c r="IWV1837" s="401"/>
      <c r="IWW1837" s="401"/>
      <c r="IWX1837" s="401"/>
      <c r="IWY1837" s="401"/>
      <c r="IWZ1837" s="401"/>
      <c r="IXA1837" s="401"/>
      <c r="IXB1837" s="401"/>
      <c r="IXC1837" s="401"/>
      <c r="IXD1837" s="401"/>
      <c r="IXE1837" s="401"/>
      <c r="IXF1837" s="401"/>
      <c r="IXG1837" s="401"/>
      <c r="IXH1837" s="401"/>
      <c r="IXI1837" s="401"/>
      <c r="IXJ1837" s="401"/>
      <c r="IXK1837" s="401"/>
      <c r="IXL1837" s="401"/>
      <c r="IXM1837" s="401"/>
      <c r="IXN1837" s="401"/>
      <c r="IXO1837" s="401"/>
      <c r="IXP1837" s="401"/>
      <c r="IXQ1837" s="401"/>
      <c r="IXR1837" s="401"/>
      <c r="IXS1837" s="401"/>
      <c r="IXT1837" s="401"/>
      <c r="IXU1837" s="401"/>
      <c r="IXV1837" s="401"/>
      <c r="IXW1837" s="401"/>
      <c r="IXX1837" s="401"/>
      <c r="IXY1837" s="401"/>
      <c r="IXZ1837" s="401"/>
      <c r="IYA1837" s="401"/>
      <c r="IYB1837" s="401"/>
      <c r="IYC1837" s="401"/>
      <c r="IYD1837" s="401"/>
      <c r="IYE1837" s="401"/>
      <c r="IYF1837" s="401"/>
      <c r="IYG1837" s="401"/>
      <c r="IYH1837" s="401"/>
      <c r="IYI1837" s="401"/>
      <c r="IYJ1837" s="401"/>
      <c r="IYK1837" s="401"/>
      <c r="IYL1837" s="401"/>
      <c r="IYM1837" s="401"/>
      <c r="IYN1837" s="401"/>
      <c r="IYO1837" s="401"/>
      <c r="IYP1837" s="401"/>
      <c r="IYQ1837" s="401"/>
      <c r="IYR1837" s="401"/>
      <c r="IYS1837" s="401"/>
      <c r="IYT1837" s="401"/>
      <c r="IYU1837" s="401"/>
      <c r="IYV1837" s="401"/>
      <c r="IYW1837" s="401"/>
      <c r="IYX1837" s="401"/>
      <c r="IYY1837" s="401"/>
      <c r="IYZ1837" s="401"/>
      <c r="IZA1837" s="401"/>
      <c r="IZB1837" s="401"/>
      <c r="IZC1837" s="401"/>
      <c r="IZD1837" s="401"/>
      <c r="IZE1837" s="401"/>
      <c r="IZF1837" s="401"/>
      <c r="IZG1837" s="401"/>
      <c r="IZH1837" s="401"/>
      <c r="IZI1837" s="401"/>
      <c r="IZJ1837" s="401"/>
      <c r="IZK1837" s="401"/>
      <c r="IZL1837" s="401"/>
      <c r="IZM1837" s="401"/>
      <c r="IZN1837" s="401"/>
      <c r="IZO1837" s="401"/>
      <c r="IZP1837" s="401"/>
      <c r="IZQ1837" s="401"/>
      <c r="IZR1837" s="401"/>
      <c r="IZS1837" s="401"/>
      <c r="IZT1837" s="401"/>
      <c r="IZU1837" s="401"/>
      <c r="IZV1837" s="401"/>
      <c r="IZW1837" s="401"/>
      <c r="IZX1837" s="401"/>
      <c r="IZY1837" s="401"/>
      <c r="IZZ1837" s="401"/>
      <c r="JAA1837" s="401"/>
      <c r="JAB1837" s="401"/>
      <c r="JAC1837" s="401"/>
      <c r="JAD1837" s="401"/>
      <c r="JAE1837" s="401"/>
      <c r="JAF1837" s="401"/>
      <c r="JAG1837" s="401"/>
      <c r="JAH1837" s="401"/>
      <c r="JAI1837" s="401"/>
      <c r="JAJ1837" s="401"/>
      <c r="JAK1837" s="401"/>
      <c r="JAL1837" s="401"/>
      <c r="JAM1837" s="401"/>
      <c r="JAN1837" s="401"/>
      <c r="JAO1837" s="401"/>
      <c r="JAP1837" s="401"/>
      <c r="JAQ1837" s="401"/>
      <c r="JAR1837" s="401"/>
      <c r="JAS1837" s="401"/>
      <c r="JAT1837" s="401"/>
      <c r="JAU1837" s="401"/>
      <c r="JAV1837" s="401"/>
      <c r="JAW1837" s="401"/>
      <c r="JAX1837" s="401"/>
      <c r="JAY1837" s="401"/>
      <c r="JAZ1837" s="401"/>
      <c r="JBA1837" s="401"/>
      <c r="JBB1837" s="401"/>
      <c r="JBC1837" s="401"/>
      <c r="JBD1837" s="401"/>
      <c r="JBE1837" s="401"/>
      <c r="JBF1837" s="401"/>
      <c r="JBG1837" s="401"/>
      <c r="JBH1837" s="401"/>
      <c r="JBI1837" s="401"/>
      <c r="JBJ1837" s="401"/>
      <c r="JBK1837" s="401"/>
      <c r="JBL1837" s="401"/>
      <c r="JBM1837" s="401"/>
      <c r="JBN1837" s="401"/>
      <c r="JBO1837" s="401"/>
      <c r="JBP1837" s="401"/>
      <c r="JBQ1837" s="401"/>
      <c r="JBR1837" s="401"/>
      <c r="JBS1837" s="401"/>
      <c r="JBT1837" s="401"/>
      <c r="JBU1837" s="401"/>
      <c r="JBV1837" s="401"/>
      <c r="JBW1837" s="401"/>
      <c r="JBX1837" s="401"/>
      <c r="JBY1837" s="401"/>
      <c r="JBZ1837" s="401"/>
      <c r="JCA1837" s="401"/>
      <c r="JCB1837" s="401"/>
      <c r="JCC1837" s="401"/>
      <c r="JCD1837" s="401"/>
      <c r="JCE1837" s="401"/>
      <c r="JCF1837" s="401"/>
      <c r="JCG1837" s="401"/>
      <c r="JCH1837" s="401"/>
      <c r="JCI1837" s="401"/>
      <c r="JCJ1837" s="401"/>
      <c r="JCK1837" s="401"/>
      <c r="JCL1837" s="401"/>
      <c r="JCM1837" s="401"/>
      <c r="JCN1837" s="401"/>
      <c r="JCO1837" s="401"/>
      <c r="JCP1837" s="401"/>
      <c r="JCQ1837" s="401"/>
      <c r="JCR1837" s="401"/>
      <c r="JCS1837" s="401"/>
      <c r="JCT1837" s="401"/>
      <c r="JCU1837" s="401"/>
      <c r="JCV1837" s="401"/>
      <c r="JCW1837" s="401"/>
      <c r="JCX1837" s="401"/>
      <c r="JCY1837" s="401"/>
      <c r="JCZ1837" s="401"/>
      <c r="JDA1837" s="401"/>
      <c r="JDB1837" s="401"/>
      <c r="JDC1837" s="401"/>
      <c r="JDD1837" s="401"/>
      <c r="JDE1837" s="401"/>
      <c r="JDF1837" s="401"/>
      <c r="JDG1837" s="401"/>
      <c r="JDH1837" s="401"/>
      <c r="JDI1837" s="401"/>
      <c r="JDJ1837" s="401"/>
      <c r="JDK1837" s="401"/>
      <c r="JDL1837" s="401"/>
      <c r="JDM1837" s="401"/>
      <c r="JDN1837" s="401"/>
      <c r="JDO1837" s="401"/>
      <c r="JDP1837" s="401"/>
      <c r="JDQ1837" s="401"/>
      <c r="JDR1837" s="401"/>
      <c r="JDS1837" s="401"/>
      <c r="JDT1837" s="401"/>
      <c r="JDU1837" s="401"/>
      <c r="JDV1837" s="401"/>
      <c r="JDW1837" s="401"/>
      <c r="JDX1837" s="401"/>
      <c r="JDY1837" s="401"/>
      <c r="JDZ1837" s="401"/>
      <c r="JEA1837" s="401"/>
      <c r="JEB1837" s="401"/>
      <c r="JEC1837" s="401"/>
      <c r="JED1837" s="401"/>
      <c r="JEE1837" s="401"/>
      <c r="JEF1837" s="401"/>
      <c r="JEG1837" s="401"/>
      <c r="JEH1837" s="401"/>
      <c r="JEI1837" s="401"/>
      <c r="JEJ1837" s="401"/>
      <c r="JEK1837" s="401"/>
      <c r="JEL1837" s="401"/>
      <c r="JEM1837" s="401"/>
      <c r="JEN1837" s="401"/>
      <c r="JEO1837" s="401"/>
      <c r="JEP1837" s="401"/>
      <c r="JEQ1837" s="401"/>
      <c r="JER1837" s="401"/>
      <c r="JES1837" s="401"/>
      <c r="JET1837" s="401"/>
      <c r="JEU1837" s="401"/>
      <c r="JEV1837" s="401"/>
      <c r="JEW1837" s="401"/>
      <c r="JEX1837" s="401"/>
      <c r="JEY1837" s="401"/>
      <c r="JEZ1837" s="401"/>
      <c r="JFA1837" s="401"/>
      <c r="JFB1837" s="401"/>
      <c r="JFC1837" s="401"/>
      <c r="JFD1837" s="401"/>
      <c r="JFE1837" s="401"/>
      <c r="JFF1837" s="401"/>
      <c r="JFG1837" s="401"/>
      <c r="JFH1837" s="401"/>
      <c r="JFI1837" s="401"/>
      <c r="JFJ1837" s="401"/>
      <c r="JFK1837" s="401"/>
      <c r="JFL1837" s="401"/>
      <c r="JFM1837" s="401"/>
      <c r="JFN1837" s="401"/>
      <c r="JFO1837" s="401"/>
      <c r="JFP1837" s="401"/>
      <c r="JFQ1837" s="401"/>
      <c r="JFR1837" s="401"/>
      <c r="JFS1837" s="401"/>
      <c r="JFT1837" s="401"/>
      <c r="JFU1837" s="401"/>
      <c r="JFV1837" s="401"/>
      <c r="JFW1837" s="401"/>
      <c r="JFX1837" s="401"/>
      <c r="JFY1837" s="401"/>
      <c r="JFZ1837" s="401"/>
      <c r="JGA1837" s="401"/>
      <c r="JGB1837" s="401"/>
      <c r="JGC1837" s="401"/>
      <c r="JGD1837" s="401"/>
      <c r="JGE1837" s="401"/>
      <c r="JGF1837" s="401"/>
      <c r="JGG1837" s="401"/>
      <c r="JGH1837" s="401"/>
      <c r="JGI1837" s="401"/>
      <c r="JGJ1837" s="401"/>
      <c r="JGK1837" s="401"/>
      <c r="JGL1837" s="401"/>
      <c r="JGM1837" s="401"/>
      <c r="JGN1837" s="401"/>
      <c r="JGO1837" s="401"/>
      <c r="JGP1837" s="401"/>
      <c r="JGQ1837" s="401"/>
      <c r="JGR1837" s="401"/>
      <c r="JGS1837" s="401"/>
      <c r="JGT1837" s="401"/>
      <c r="JGU1837" s="401"/>
      <c r="JGV1837" s="401"/>
      <c r="JGW1837" s="401"/>
      <c r="JGX1837" s="401"/>
      <c r="JGY1837" s="401"/>
      <c r="JGZ1837" s="401"/>
      <c r="JHA1837" s="401"/>
      <c r="JHB1837" s="401"/>
      <c r="JHC1837" s="401"/>
      <c r="JHD1837" s="401"/>
      <c r="JHE1837" s="401"/>
      <c r="JHF1837" s="401"/>
      <c r="JHG1837" s="401"/>
      <c r="JHH1837" s="401"/>
      <c r="JHI1837" s="401"/>
      <c r="JHJ1837" s="401"/>
      <c r="JHK1837" s="401"/>
      <c r="JHL1837" s="401"/>
      <c r="JHM1837" s="401"/>
      <c r="JHN1837" s="401"/>
      <c r="JHO1837" s="401"/>
      <c r="JHP1837" s="401"/>
      <c r="JHQ1837" s="401"/>
      <c r="JHR1837" s="401"/>
      <c r="JHS1837" s="401"/>
      <c r="JHT1837" s="401"/>
      <c r="JHU1837" s="401"/>
      <c r="JHV1837" s="401"/>
      <c r="JHW1837" s="401"/>
      <c r="JHX1837" s="401"/>
      <c r="JHY1837" s="401"/>
      <c r="JHZ1837" s="401"/>
      <c r="JIA1837" s="401"/>
      <c r="JIB1837" s="401"/>
      <c r="JIC1837" s="401"/>
      <c r="JID1837" s="401"/>
      <c r="JIE1837" s="401"/>
      <c r="JIF1837" s="401"/>
      <c r="JIG1837" s="401"/>
      <c r="JIH1837" s="401"/>
      <c r="JII1837" s="401"/>
      <c r="JIJ1837" s="401"/>
      <c r="JIK1837" s="401"/>
      <c r="JIL1837" s="401"/>
      <c r="JIM1837" s="401"/>
      <c r="JIN1837" s="401"/>
      <c r="JIO1837" s="401"/>
      <c r="JIP1837" s="401"/>
      <c r="JIQ1837" s="401"/>
      <c r="JIR1837" s="401"/>
      <c r="JIS1837" s="401"/>
      <c r="JIT1837" s="401"/>
      <c r="JIU1837" s="401"/>
      <c r="JIV1837" s="401"/>
      <c r="JIW1837" s="401"/>
      <c r="JIX1837" s="401"/>
      <c r="JIY1837" s="401"/>
      <c r="JIZ1837" s="401"/>
      <c r="JJA1837" s="401"/>
      <c r="JJB1837" s="401"/>
      <c r="JJC1837" s="401"/>
      <c r="JJD1837" s="401"/>
      <c r="JJE1837" s="401"/>
      <c r="JJF1837" s="401"/>
      <c r="JJG1837" s="401"/>
      <c r="JJH1837" s="401"/>
      <c r="JJI1837" s="401"/>
      <c r="JJJ1837" s="401"/>
      <c r="JJK1837" s="401"/>
      <c r="JJL1837" s="401"/>
      <c r="JJM1837" s="401"/>
      <c r="JJN1837" s="401"/>
      <c r="JJO1837" s="401"/>
      <c r="JJP1837" s="401"/>
      <c r="JJQ1837" s="401"/>
      <c r="JJR1837" s="401"/>
      <c r="JJS1837" s="401"/>
      <c r="JJT1837" s="401"/>
      <c r="JJU1837" s="401"/>
      <c r="JJV1837" s="401"/>
      <c r="JJW1837" s="401"/>
      <c r="JJX1837" s="401"/>
      <c r="JJY1837" s="401"/>
      <c r="JJZ1837" s="401"/>
      <c r="JKA1837" s="401"/>
      <c r="JKB1837" s="401"/>
      <c r="JKC1837" s="401"/>
      <c r="JKD1837" s="401"/>
      <c r="JKE1837" s="401"/>
      <c r="JKF1837" s="401"/>
      <c r="JKG1837" s="401"/>
      <c r="JKH1837" s="401"/>
      <c r="JKI1837" s="401"/>
      <c r="JKJ1837" s="401"/>
      <c r="JKK1837" s="401"/>
      <c r="JKL1837" s="401"/>
      <c r="JKM1837" s="401"/>
      <c r="JKN1837" s="401"/>
      <c r="JKO1837" s="401"/>
      <c r="JKP1837" s="401"/>
      <c r="JKQ1837" s="401"/>
      <c r="JKR1837" s="401"/>
      <c r="JKS1837" s="401"/>
      <c r="JKT1837" s="401"/>
      <c r="JKU1837" s="401"/>
      <c r="JKV1837" s="401"/>
      <c r="JKW1837" s="401"/>
      <c r="JKX1837" s="401"/>
      <c r="JKY1837" s="401"/>
      <c r="JKZ1837" s="401"/>
      <c r="JLA1837" s="401"/>
      <c r="JLB1837" s="401"/>
      <c r="JLC1837" s="401"/>
      <c r="JLD1837" s="401"/>
      <c r="JLE1837" s="401"/>
      <c r="JLF1837" s="401"/>
      <c r="JLG1837" s="401"/>
      <c r="JLH1837" s="401"/>
      <c r="JLI1837" s="401"/>
      <c r="JLJ1837" s="401"/>
      <c r="JLK1837" s="401"/>
      <c r="JLL1837" s="401"/>
      <c r="JLM1837" s="401"/>
      <c r="JLN1837" s="401"/>
      <c r="JLO1837" s="401"/>
      <c r="JLP1837" s="401"/>
      <c r="JLQ1837" s="401"/>
      <c r="JLR1837" s="401"/>
      <c r="JLS1837" s="401"/>
      <c r="JLT1837" s="401"/>
      <c r="JLU1837" s="401"/>
      <c r="JLV1837" s="401"/>
      <c r="JLW1837" s="401"/>
      <c r="JLX1837" s="401"/>
      <c r="JLY1837" s="401"/>
      <c r="JLZ1837" s="401"/>
      <c r="JMA1837" s="401"/>
      <c r="JMB1837" s="401"/>
      <c r="JMC1837" s="401"/>
      <c r="JMD1837" s="401"/>
      <c r="JME1837" s="401"/>
      <c r="JMF1837" s="401"/>
      <c r="JMG1837" s="401"/>
      <c r="JMH1837" s="401"/>
      <c r="JMI1837" s="401"/>
      <c r="JMJ1837" s="401"/>
      <c r="JMK1837" s="401"/>
      <c r="JML1837" s="401"/>
      <c r="JMM1837" s="401"/>
      <c r="JMN1837" s="401"/>
      <c r="JMO1837" s="401"/>
      <c r="JMP1837" s="401"/>
      <c r="JMQ1837" s="401"/>
      <c r="JMR1837" s="401"/>
      <c r="JMS1837" s="401"/>
      <c r="JMT1837" s="401"/>
      <c r="JMU1837" s="401"/>
      <c r="JMV1837" s="401"/>
      <c r="JMW1837" s="401"/>
      <c r="JMX1837" s="401"/>
      <c r="JMY1837" s="401"/>
      <c r="JMZ1837" s="401"/>
      <c r="JNA1837" s="401"/>
      <c r="JNB1837" s="401"/>
      <c r="JNC1837" s="401"/>
      <c r="JND1837" s="401"/>
      <c r="JNE1837" s="401"/>
      <c r="JNF1837" s="401"/>
      <c r="JNG1837" s="401"/>
      <c r="JNH1837" s="401"/>
      <c r="JNI1837" s="401"/>
      <c r="JNJ1837" s="401"/>
      <c r="JNK1837" s="401"/>
      <c r="JNL1837" s="401"/>
      <c r="JNM1837" s="401"/>
      <c r="JNN1837" s="401"/>
      <c r="JNO1837" s="401"/>
      <c r="JNP1837" s="401"/>
      <c r="JNQ1837" s="401"/>
      <c r="JNR1837" s="401"/>
      <c r="JNS1837" s="401"/>
      <c r="JNT1837" s="401"/>
      <c r="JNU1837" s="401"/>
      <c r="JNV1837" s="401"/>
      <c r="JNW1837" s="401"/>
      <c r="JNX1837" s="401"/>
      <c r="JNY1837" s="401"/>
      <c r="JNZ1837" s="401"/>
      <c r="JOA1837" s="401"/>
      <c r="JOB1837" s="401"/>
      <c r="JOC1837" s="401"/>
      <c r="JOD1837" s="401"/>
      <c r="JOE1837" s="401"/>
      <c r="JOF1837" s="401"/>
      <c r="JOG1837" s="401"/>
      <c r="JOH1837" s="401"/>
      <c r="JOI1837" s="401"/>
      <c r="JOJ1837" s="401"/>
      <c r="JOK1837" s="401"/>
      <c r="JOL1837" s="401"/>
      <c r="JOM1837" s="401"/>
      <c r="JON1837" s="401"/>
      <c r="JOO1837" s="401"/>
      <c r="JOP1837" s="401"/>
      <c r="JOQ1837" s="401"/>
      <c r="JOR1837" s="401"/>
      <c r="JOS1837" s="401"/>
      <c r="JOT1837" s="401"/>
      <c r="JOU1837" s="401"/>
      <c r="JOV1837" s="401"/>
      <c r="JOW1837" s="401"/>
      <c r="JOX1837" s="401"/>
      <c r="JOY1837" s="401"/>
      <c r="JOZ1837" s="401"/>
      <c r="JPA1837" s="401"/>
      <c r="JPB1837" s="401"/>
      <c r="JPC1837" s="401"/>
      <c r="JPD1837" s="401"/>
      <c r="JPE1837" s="401"/>
      <c r="JPF1837" s="401"/>
      <c r="JPG1837" s="401"/>
      <c r="JPH1837" s="401"/>
      <c r="JPI1837" s="401"/>
      <c r="JPJ1837" s="401"/>
      <c r="JPK1837" s="401"/>
      <c r="JPL1837" s="401"/>
      <c r="JPM1837" s="401"/>
      <c r="JPN1837" s="401"/>
      <c r="JPO1837" s="401"/>
      <c r="JPP1837" s="401"/>
      <c r="JPQ1837" s="401"/>
      <c r="JPR1837" s="401"/>
      <c r="JPS1837" s="401"/>
      <c r="JPT1837" s="401"/>
      <c r="JPU1837" s="401"/>
      <c r="JPV1837" s="401"/>
      <c r="JPW1837" s="401"/>
      <c r="JPX1837" s="401"/>
      <c r="JPY1837" s="401"/>
      <c r="JPZ1837" s="401"/>
      <c r="JQA1837" s="401"/>
      <c r="JQB1837" s="401"/>
      <c r="JQC1837" s="401"/>
      <c r="JQD1837" s="401"/>
      <c r="JQE1837" s="401"/>
      <c r="JQF1837" s="401"/>
      <c r="JQG1837" s="401"/>
      <c r="JQH1837" s="401"/>
      <c r="JQI1837" s="401"/>
      <c r="JQJ1837" s="401"/>
      <c r="JQK1837" s="401"/>
      <c r="JQL1837" s="401"/>
      <c r="JQM1837" s="401"/>
      <c r="JQN1837" s="401"/>
      <c r="JQO1837" s="401"/>
      <c r="JQP1837" s="401"/>
      <c r="JQQ1837" s="401"/>
      <c r="JQR1837" s="401"/>
      <c r="JQS1837" s="401"/>
      <c r="JQT1837" s="401"/>
      <c r="JQU1837" s="401"/>
      <c r="JQV1837" s="401"/>
      <c r="JQW1837" s="401"/>
      <c r="JQX1837" s="401"/>
      <c r="JQY1837" s="401"/>
      <c r="JQZ1837" s="401"/>
      <c r="JRA1837" s="401"/>
      <c r="JRB1837" s="401"/>
      <c r="JRC1837" s="401"/>
      <c r="JRD1837" s="401"/>
      <c r="JRE1837" s="401"/>
      <c r="JRF1837" s="401"/>
      <c r="JRG1837" s="401"/>
      <c r="JRH1837" s="401"/>
      <c r="JRI1837" s="401"/>
      <c r="JRJ1837" s="401"/>
      <c r="JRK1837" s="401"/>
      <c r="JRL1837" s="401"/>
      <c r="JRM1837" s="401"/>
      <c r="JRN1837" s="401"/>
      <c r="JRO1837" s="401"/>
      <c r="JRP1837" s="401"/>
      <c r="JRQ1837" s="401"/>
      <c r="JRR1837" s="401"/>
      <c r="JRS1837" s="401"/>
      <c r="JRT1837" s="401"/>
      <c r="JRU1837" s="401"/>
      <c r="JRV1837" s="401"/>
      <c r="JRW1837" s="401"/>
      <c r="JRX1837" s="401"/>
      <c r="JRY1837" s="401"/>
      <c r="JRZ1837" s="401"/>
      <c r="JSA1837" s="401"/>
      <c r="JSB1837" s="401"/>
      <c r="JSC1837" s="401"/>
      <c r="JSD1837" s="401"/>
      <c r="JSE1837" s="401"/>
      <c r="JSF1837" s="401"/>
      <c r="JSG1837" s="401"/>
      <c r="JSH1837" s="401"/>
      <c r="JSI1837" s="401"/>
      <c r="JSJ1837" s="401"/>
      <c r="JSK1837" s="401"/>
      <c r="JSL1837" s="401"/>
      <c r="JSM1837" s="401"/>
      <c r="JSN1837" s="401"/>
      <c r="JSO1837" s="401"/>
      <c r="JSP1837" s="401"/>
      <c r="JSQ1837" s="401"/>
      <c r="JSR1837" s="401"/>
      <c r="JSS1837" s="401"/>
      <c r="JST1837" s="401"/>
      <c r="JSU1837" s="401"/>
      <c r="JSV1837" s="401"/>
      <c r="JSW1837" s="401"/>
      <c r="JSX1837" s="401"/>
      <c r="JSY1837" s="401"/>
      <c r="JSZ1837" s="401"/>
      <c r="JTA1837" s="401"/>
      <c r="JTB1837" s="401"/>
      <c r="JTC1837" s="401"/>
      <c r="JTD1837" s="401"/>
      <c r="JTE1837" s="401"/>
      <c r="JTF1837" s="401"/>
      <c r="JTG1837" s="401"/>
      <c r="JTH1837" s="401"/>
      <c r="JTI1837" s="401"/>
      <c r="JTJ1837" s="401"/>
      <c r="JTK1837" s="401"/>
      <c r="JTL1837" s="401"/>
      <c r="JTM1837" s="401"/>
      <c r="JTN1837" s="401"/>
      <c r="JTO1837" s="401"/>
      <c r="JTP1837" s="401"/>
      <c r="JTQ1837" s="401"/>
      <c r="JTR1837" s="401"/>
      <c r="JTS1837" s="401"/>
      <c r="JTT1837" s="401"/>
      <c r="JTU1837" s="401"/>
      <c r="JTV1837" s="401"/>
      <c r="JTW1837" s="401"/>
      <c r="JTX1837" s="401"/>
      <c r="JTY1837" s="401"/>
      <c r="JTZ1837" s="401"/>
      <c r="JUA1837" s="401"/>
      <c r="JUB1837" s="401"/>
      <c r="JUC1837" s="401"/>
      <c r="JUD1837" s="401"/>
      <c r="JUE1837" s="401"/>
      <c r="JUF1837" s="401"/>
      <c r="JUG1837" s="401"/>
      <c r="JUH1837" s="401"/>
      <c r="JUI1837" s="401"/>
      <c r="JUJ1837" s="401"/>
      <c r="JUK1837" s="401"/>
      <c r="JUL1837" s="401"/>
      <c r="JUM1837" s="401"/>
      <c r="JUN1837" s="401"/>
      <c r="JUO1837" s="401"/>
      <c r="JUP1837" s="401"/>
      <c r="JUQ1837" s="401"/>
      <c r="JUR1837" s="401"/>
      <c r="JUS1837" s="401"/>
      <c r="JUT1837" s="401"/>
      <c r="JUU1837" s="401"/>
      <c r="JUV1837" s="401"/>
      <c r="JUW1837" s="401"/>
      <c r="JUX1837" s="401"/>
      <c r="JUY1837" s="401"/>
      <c r="JUZ1837" s="401"/>
      <c r="JVA1837" s="401"/>
      <c r="JVB1837" s="401"/>
      <c r="JVC1837" s="401"/>
      <c r="JVD1837" s="401"/>
      <c r="JVE1837" s="401"/>
      <c r="JVF1837" s="401"/>
      <c r="JVG1837" s="401"/>
      <c r="JVH1837" s="401"/>
      <c r="JVI1837" s="401"/>
      <c r="JVJ1837" s="401"/>
      <c r="JVK1837" s="401"/>
      <c r="JVL1837" s="401"/>
      <c r="JVM1837" s="401"/>
      <c r="JVN1837" s="401"/>
      <c r="JVO1837" s="401"/>
      <c r="JVP1837" s="401"/>
      <c r="JVQ1837" s="401"/>
      <c r="JVR1837" s="401"/>
      <c r="JVS1837" s="401"/>
      <c r="JVT1837" s="401"/>
      <c r="JVU1837" s="401"/>
      <c r="JVV1837" s="401"/>
      <c r="JVW1837" s="401"/>
      <c r="JVX1837" s="401"/>
      <c r="JVY1837" s="401"/>
      <c r="JVZ1837" s="401"/>
      <c r="JWA1837" s="401"/>
      <c r="JWB1837" s="401"/>
      <c r="JWC1837" s="401"/>
      <c r="JWD1837" s="401"/>
      <c r="JWE1837" s="401"/>
      <c r="JWF1837" s="401"/>
      <c r="JWG1837" s="401"/>
      <c r="JWH1837" s="401"/>
      <c r="JWI1837" s="401"/>
      <c r="JWJ1837" s="401"/>
      <c r="JWK1837" s="401"/>
      <c r="JWL1837" s="401"/>
      <c r="JWM1837" s="401"/>
      <c r="JWN1837" s="401"/>
      <c r="JWO1837" s="401"/>
      <c r="JWP1837" s="401"/>
      <c r="JWQ1837" s="401"/>
      <c r="JWR1837" s="401"/>
      <c r="JWS1837" s="401"/>
      <c r="JWT1837" s="401"/>
      <c r="JWU1837" s="401"/>
      <c r="JWV1837" s="401"/>
      <c r="JWW1837" s="401"/>
      <c r="JWX1837" s="401"/>
      <c r="JWY1837" s="401"/>
      <c r="JWZ1837" s="401"/>
      <c r="JXA1837" s="401"/>
      <c r="JXB1837" s="401"/>
      <c r="JXC1837" s="401"/>
      <c r="JXD1837" s="401"/>
      <c r="JXE1837" s="401"/>
      <c r="JXF1837" s="401"/>
      <c r="JXG1837" s="401"/>
      <c r="JXH1837" s="401"/>
      <c r="JXI1837" s="401"/>
      <c r="JXJ1837" s="401"/>
      <c r="JXK1837" s="401"/>
      <c r="JXL1837" s="401"/>
      <c r="JXM1837" s="401"/>
      <c r="JXN1837" s="401"/>
      <c r="JXO1837" s="401"/>
      <c r="JXP1837" s="401"/>
      <c r="JXQ1837" s="401"/>
      <c r="JXR1837" s="401"/>
      <c r="JXS1837" s="401"/>
      <c r="JXT1837" s="401"/>
      <c r="JXU1837" s="401"/>
      <c r="JXV1837" s="401"/>
      <c r="JXW1837" s="401"/>
      <c r="JXX1837" s="401"/>
      <c r="JXY1837" s="401"/>
      <c r="JXZ1837" s="401"/>
      <c r="JYA1837" s="401"/>
      <c r="JYB1837" s="401"/>
      <c r="JYC1837" s="401"/>
      <c r="JYD1837" s="401"/>
      <c r="JYE1837" s="401"/>
      <c r="JYF1837" s="401"/>
      <c r="JYG1837" s="401"/>
      <c r="JYH1837" s="401"/>
      <c r="JYI1837" s="401"/>
      <c r="JYJ1837" s="401"/>
      <c r="JYK1837" s="401"/>
      <c r="JYL1837" s="401"/>
      <c r="JYM1837" s="401"/>
      <c r="JYN1837" s="401"/>
      <c r="JYO1837" s="401"/>
      <c r="JYP1837" s="401"/>
      <c r="JYQ1837" s="401"/>
      <c r="JYR1837" s="401"/>
      <c r="JYS1837" s="401"/>
      <c r="JYT1837" s="401"/>
      <c r="JYU1837" s="401"/>
      <c r="JYV1837" s="401"/>
      <c r="JYW1837" s="401"/>
      <c r="JYX1837" s="401"/>
      <c r="JYY1837" s="401"/>
      <c r="JYZ1837" s="401"/>
      <c r="JZA1837" s="401"/>
      <c r="JZB1837" s="401"/>
      <c r="JZC1837" s="401"/>
      <c r="JZD1837" s="401"/>
      <c r="JZE1837" s="401"/>
      <c r="JZF1837" s="401"/>
      <c r="JZG1837" s="401"/>
      <c r="JZH1837" s="401"/>
      <c r="JZI1837" s="401"/>
      <c r="JZJ1837" s="401"/>
      <c r="JZK1837" s="401"/>
      <c r="JZL1837" s="401"/>
      <c r="JZM1837" s="401"/>
      <c r="JZN1837" s="401"/>
      <c r="JZO1837" s="401"/>
      <c r="JZP1837" s="401"/>
      <c r="JZQ1837" s="401"/>
      <c r="JZR1837" s="401"/>
      <c r="JZS1837" s="401"/>
      <c r="JZT1837" s="401"/>
      <c r="JZU1837" s="401"/>
      <c r="JZV1837" s="401"/>
      <c r="JZW1837" s="401"/>
      <c r="JZX1837" s="401"/>
      <c r="JZY1837" s="401"/>
      <c r="JZZ1837" s="401"/>
      <c r="KAA1837" s="401"/>
      <c r="KAB1837" s="401"/>
      <c r="KAC1837" s="401"/>
      <c r="KAD1837" s="401"/>
      <c r="KAE1837" s="401"/>
      <c r="KAF1837" s="401"/>
      <c r="KAG1837" s="401"/>
      <c r="KAH1837" s="401"/>
      <c r="KAI1837" s="401"/>
      <c r="KAJ1837" s="401"/>
      <c r="KAK1837" s="401"/>
      <c r="KAL1837" s="401"/>
      <c r="KAM1837" s="401"/>
      <c r="KAN1837" s="401"/>
      <c r="KAO1837" s="401"/>
      <c r="KAP1837" s="401"/>
      <c r="KAQ1837" s="401"/>
      <c r="KAR1837" s="401"/>
      <c r="KAS1837" s="401"/>
      <c r="KAT1837" s="401"/>
      <c r="KAU1837" s="401"/>
      <c r="KAV1837" s="401"/>
      <c r="KAW1837" s="401"/>
      <c r="KAX1837" s="401"/>
      <c r="KAY1837" s="401"/>
      <c r="KAZ1837" s="401"/>
      <c r="KBA1837" s="401"/>
      <c r="KBB1837" s="401"/>
      <c r="KBC1837" s="401"/>
      <c r="KBD1837" s="401"/>
      <c r="KBE1837" s="401"/>
      <c r="KBF1837" s="401"/>
      <c r="KBG1837" s="401"/>
      <c r="KBH1837" s="401"/>
      <c r="KBI1837" s="401"/>
      <c r="KBJ1837" s="401"/>
      <c r="KBK1837" s="401"/>
      <c r="KBL1837" s="401"/>
      <c r="KBM1837" s="401"/>
      <c r="KBN1837" s="401"/>
      <c r="KBO1837" s="401"/>
      <c r="KBP1837" s="401"/>
      <c r="KBQ1837" s="401"/>
      <c r="KBR1837" s="401"/>
      <c r="KBS1837" s="401"/>
      <c r="KBT1837" s="401"/>
      <c r="KBU1837" s="401"/>
      <c r="KBV1837" s="401"/>
      <c r="KBW1837" s="401"/>
      <c r="KBX1837" s="401"/>
      <c r="KBY1837" s="401"/>
      <c r="KBZ1837" s="401"/>
      <c r="KCA1837" s="401"/>
      <c r="KCB1837" s="401"/>
      <c r="KCC1837" s="401"/>
      <c r="KCD1837" s="401"/>
      <c r="KCE1837" s="401"/>
      <c r="KCF1837" s="401"/>
      <c r="KCG1837" s="401"/>
      <c r="KCH1837" s="401"/>
      <c r="KCI1837" s="401"/>
      <c r="KCJ1837" s="401"/>
      <c r="KCK1837" s="401"/>
      <c r="KCL1837" s="401"/>
      <c r="KCM1837" s="401"/>
      <c r="KCN1837" s="401"/>
      <c r="KCO1837" s="401"/>
      <c r="KCP1837" s="401"/>
      <c r="KCQ1837" s="401"/>
      <c r="KCR1837" s="401"/>
      <c r="KCS1837" s="401"/>
      <c r="KCT1837" s="401"/>
      <c r="KCU1837" s="401"/>
      <c r="KCV1837" s="401"/>
      <c r="KCW1837" s="401"/>
      <c r="KCX1837" s="401"/>
      <c r="KCY1837" s="401"/>
      <c r="KCZ1837" s="401"/>
      <c r="KDA1837" s="401"/>
      <c r="KDB1837" s="401"/>
      <c r="KDC1837" s="401"/>
      <c r="KDD1837" s="401"/>
      <c r="KDE1837" s="401"/>
      <c r="KDF1837" s="401"/>
      <c r="KDG1837" s="401"/>
      <c r="KDH1837" s="401"/>
      <c r="KDI1837" s="401"/>
      <c r="KDJ1837" s="401"/>
      <c r="KDK1837" s="401"/>
      <c r="KDL1837" s="401"/>
      <c r="KDM1837" s="401"/>
      <c r="KDN1837" s="401"/>
      <c r="KDO1837" s="401"/>
      <c r="KDP1837" s="401"/>
      <c r="KDQ1837" s="401"/>
      <c r="KDR1837" s="401"/>
      <c r="KDS1837" s="401"/>
      <c r="KDT1837" s="401"/>
      <c r="KDU1837" s="401"/>
      <c r="KDV1837" s="401"/>
      <c r="KDW1837" s="401"/>
      <c r="KDX1837" s="401"/>
      <c r="KDY1837" s="401"/>
      <c r="KDZ1837" s="401"/>
      <c r="KEA1837" s="401"/>
      <c r="KEB1837" s="401"/>
      <c r="KEC1837" s="401"/>
      <c r="KED1837" s="401"/>
      <c r="KEE1837" s="401"/>
      <c r="KEF1837" s="401"/>
      <c r="KEG1837" s="401"/>
      <c r="KEH1837" s="401"/>
      <c r="KEI1837" s="401"/>
      <c r="KEJ1837" s="401"/>
      <c r="KEK1837" s="401"/>
      <c r="KEL1837" s="401"/>
      <c r="KEM1837" s="401"/>
      <c r="KEN1837" s="401"/>
      <c r="KEO1837" s="401"/>
      <c r="KEP1837" s="401"/>
      <c r="KEQ1837" s="401"/>
      <c r="KER1837" s="401"/>
      <c r="KES1837" s="401"/>
      <c r="KET1837" s="401"/>
      <c r="KEU1837" s="401"/>
      <c r="KEV1837" s="401"/>
      <c r="KEW1837" s="401"/>
      <c r="KEX1837" s="401"/>
      <c r="KEY1837" s="401"/>
      <c r="KEZ1837" s="401"/>
      <c r="KFA1837" s="401"/>
      <c r="KFB1837" s="401"/>
      <c r="KFC1837" s="401"/>
      <c r="KFD1837" s="401"/>
      <c r="KFE1837" s="401"/>
      <c r="KFF1837" s="401"/>
      <c r="KFG1837" s="401"/>
      <c r="KFH1837" s="401"/>
      <c r="KFI1837" s="401"/>
      <c r="KFJ1837" s="401"/>
      <c r="KFK1837" s="401"/>
      <c r="KFL1837" s="401"/>
      <c r="KFM1837" s="401"/>
      <c r="KFN1837" s="401"/>
      <c r="KFO1837" s="401"/>
      <c r="KFP1837" s="401"/>
      <c r="KFQ1837" s="401"/>
      <c r="KFR1837" s="401"/>
      <c r="KFS1837" s="401"/>
      <c r="KFT1837" s="401"/>
      <c r="KFU1837" s="401"/>
      <c r="KFV1837" s="401"/>
      <c r="KFW1837" s="401"/>
      <c r="KFX1837" s="401"/>
      <c r="KFY1837" s="401"/>
      <c r="KFZ1837" s="401"/>
      <c r="KGA1837" s="401"/>
      <c r="KGB1837" s="401"/>
      <c r="KGC1837" s="401"/>
      <c r="KGD1837" s="401"/>
      <c r="KGE1837" s="401"/>
      <c r="KGF1837" s="401"/>
      <c r="KGG1837" s="401"/>
      <c r="KGH1837" s="401"/>
      <c r="KGI1837" s="401"/>
      <c r="KGJ1837" s="401"/>
      <c r="KGK1837" s="401"/>
      <c r="KGL1837" s="401"/>
      <c r="KGM1837" s="401"/>
      <c r="KGN1837" s="401"/>
      <c r="KGO1837" s="401"/>
      <c r="KGP1837" s="401"/>
      <c r="KGQ1837" s="401"/>
      <c r="KGR1837" s="401"/>
      <c r="KGS1837" s="401"/>
      <c r="KGT1837" s="401"/>
      <c r="KGU1837" s="401"/>
      <c r="KGV1837" s="401"/>
      <c r="KGW1837" s="401"/>
      <c r="KGX1837" s="401"/>
      <c r="KGY1837" s="401"/>
      <c r="KGZ1837" s="401"/>
      <c r="KHA1837" s="401"/>
      <c r="KHB1837" s="401"/>
      <c r="KHC1837" s="401"/>
      <c r="KHD1837" s="401"/>
      <c r="KHE1837" s="401"/>
      <c r="KHF1837" s="401"/>
      <c r="KHG1837" s="401"/>
      <c r="KHH1837" s="401"/>
      <c r="KHI1837" s="401"/>
      <c r="KHJ1837" s="401"/>
      <c r="KHK1837" s="401"/>
      <c r="KHL1837" s="401"/>
      <c r="KHM1837" s="401"/>
      <c r="KHN1837" s="401"/>
      <c r="KHO1837" s="401"/>
      <c r="KHP1837" s="401"/>
      <c r="KHQ1837" s="401"/>
      <c r="KHR1837" s="401"/>
      <c r="KHS1837" s="401"/>
      <c r="KHT1837" s="401"/>
      <c r="KHU1837" s="401"/>
      <c r="KHV1837" s="401"/>
      <c r="KHW1837" s="401"/>
      <c r="KHX1837" s="401"/>
      <c r="KHY1837" s="401"/>
      <c r="KHZ1837" s="401"/>
      <c r="KIA1837" s="401"/>
      <c r="KIB1837" s="401"/>
      <c r="KIC1837" s="401"/>
      <c r="KID1837" s="401"/>
      <c r="KIE1837" s="401"/>
      <c r="KIF1837" s="401"/>
      <c r="KIG1837" s="401"/>
      <c r="KIH1837" s="401"/>
      <c r="KII1837" s="401"/>
      <c r="KIJ1837" s="401"/>
      <c r="KIK1837" s="401"/>
      <c r="KIL1837" s="401"/>
      <c r="KIM1837" s="401"/>
      <c r="KIN1837" s="401"/>
      <c r="KIO1837" s="401"/>
      <c r="KIP1837" s="401"/>
      <c r="KIQ1837" s="401"/>
      <c r="KIR1837" s="401"/>
      <c r="KIS1837" s="401"/>
      <c r="KIT1837" s="401"/>
      <c r="KIU1837" s="401"/>
      <c r="KIV1837" s="401"/>
      <c r="KIW1837" s="401"/>
      <c r="KIX1837" s="401"/>
      <c r="KIY1837" s="401"/>
      <c r="KIZ1837" s="401"/>
      <c r="KJA1837" s="401"/>
      <c r="KJB1837" s="401"/>
      <c r="KJC1837" s="401"/>
      <c r="KJD1837" s="401"/>
      <c r="KJE1837" s="401"/>
      <c r="KJF1837" s="401"/>
      <c r="KJG1837" s="401"/>
      <c r="KJH1837" s="401"/>
      <c r="KJI1837" s="401"/>
      <c r="KJJ1837" s="401"/>
      <c r="KJK1837" s="401"/>
      <c r="KJL1837" s="401"/>
      <c r="KJM1837" s="401"/>
      <c r="KJN1837" s="401"/>
      <c r="KJO1837" s="401"/>
      <c r="KJP1837" s="401"/>
      <c r="KJQ1837" s="401"/>
      <c r="KJR1837" s="401"/>
      <c r="KJS1837" s="401"/>
      <c r="KJT1837" s="401"/>
      <c r="KJU1837" s="401"/>
      <c r="KJV1837" s="401"/>
      <c r="KJW1837" s="401"/>
      <c r="KJX1837" s="401"/>
      <c r="KJY1837" s="401"/>
      <c r="KJZ1837" s="401"/>
      <c r="KKA1837" s="401"/>
      <c r="KKB1837" s="401"/>
      <c r="KKC1837" s="401"/>
      <c r="KKD1837" s="401"/>
      <c r="KKE1837" s="401"/>
      <c r="KKF1837" s="401"/>
      <c r="KKG1837" s="401"/>
      <c r="KKH1837" s="401"/>
      <c r="KKI1837" s="401"/>
      <c r="KKJ1837" s="401"/>
      <c r="KKK1837" s="401"/>
      <c r="KKL1837" s="401"/>
      <c r="KKM1837" s="401"/>
      <c r="KKN1837" s="401"/>
      <c r="KKO1837" s="401"/>
      <c r="KKP1837" s="401"/>
      <c r="KKQ1837" s="401"/>
      <c r="KKR1837" s="401"/>
      <c r="KKS1837" s="401"/>
      <c r="KKT1837" s="401"/>
      <c r="KKU1837" s="401"/>
      <c r="KKV1837" s="401"/>
      <c r="KKW1837" s="401"/>
      <c r="KKX1837" s="401"/>
      <c r="KKY1837" s="401"/>
      <c r="KKZ1837" s="401"/>
      <c r="KLA1837" s="401"/>
      <c r="KLB1837" s="401"/>
      <c r="KLC1837" s="401"/>
      <c r="KLD1837" s="401"/>
      <c r="KLE1837" s="401"/>
      <c r="KLF1837" s="401"/>
      <c r="KLG1837" s="401"/>
      <c r="KLH1837" s="401"/>
      <c r="KLI1837" s="401"/>
      <c r="KLJ1837" s="401"/>
      <c r="KLK1837" s="401"/>
      <c r="KLL1837" s="401"/>
      <c r="KLM1837" s="401"/>
      <c r="KLN1837" s="401"/>
      <c r="KLO1837" s="401"/>
      <c r="KLP1837" s="401"/>
      <c r="KLQ1837" s="401"/>
      <c r="KLR1837" s="401"/>
      <c r="KLS1837" s="401"/>
      <c r="KLT1837" s="401"/>
      <c r="KLU1837" s="401"/>
      <c r="KLV1837" s="401"/>
      <c r="KLW1837" s="401"/>
      <c r="KLX1837" s="401"/>
      <c r="KLY1837" s="401"/>
      <c r="KLZ1837" s="401"/>
      <c r="KMA1837" s="401"/>
      <c r="KMB1837" s="401"/>
      <c r="KMC1837" s="401"/>
      <c r="KMD1837" s="401"/>
      <c r="KME1837" s="401"/>
      <c r="KMF1837" s="401"/>
      <c r="KMG1837" s="401"/>
      <c r="KMH1837" s="401"/>
      <c r="KMI1837" s="401"/>
      <c r="KMJ1837" s="401"/>
      <c r="KMK1837" s="401"/>
      <c r="KML1837" s="401"/>
      <c r="KMM1837" s="401"/>
      <c r="KMN1837" s="401"/>
      <c r="KMO1837" s="401"/>
      <c r="KMP1837" s="401"/>
      <c r="KMQ1837" s="401"/>
      <c r="KMR1837" s="401"/>
      <c r="KMS1837" s="401"/>
      <c r="KMT1837" s="401"/>
      <c r="KMU1837" s="401"/>
      <c r="KMV1837" s="401"/>
      <c r="KMW1837" s="401"/>
      <c r="KMX1837" s="401"/>
      <c r="KMY1837" s="401"/>
      <c r="KMZ1837" s="401"/>
      <c r="KNA1837" s="401"/>
      <c r="KNB1837" s="401"/>
      <c r="KNC1837" s="401"/>
      <c r="KND1837" s="401"/>
      <c r="KNE1837" s="401"/>
      <c r="KNF1837" s="401"/>
      <c r="KNG1837" s="401"/>
      <c r="KNH1837" s="401"/>
      <c r="KNI1837" s="401"/>
      <c r="KNJ1837" s="401"/>
      <c r="KNK1837" s="401"/>
      <c r="KNL1837" s="401"/>
      <c r="KNM1837" s="401"/>
      <c r="KNN1837" s="401"/>
      <c r="KNO1837" s="401"/>
      <c r="KNP1837" s="401"/>
      <c r="KNQ1837" s="401"/>
      <c r="KNR1837" s="401"/>
      <c r="KNS1837" s="401"/>
      <c r="KNT1837" s="401"/>
      <c r="KNU1837" s="401"/>
      <c r="KNV1837" s="401"/>
      <c r="KNW1837" s="401"/>
      <c r="KNX1837" s="401"/>
      <c r="KNY1837" s="401"/>
      <c r="KNZ1837" s="401"/>
      <c r="KOA1837" s="401"/>
      <c r="KOB1837" s="401"/>
      <c r="KOC1837" s="401"/>
      <c r="KOD1837" s="401"/>
      <c r="KOE1837" s="401"/>
      <c r="KOF1837" s="401"/>
      <c r="KOG1837" s="401"/>
      <c r="KOH1837" s="401"/>
      <c r="KOI1837" s="401"/>
      <c r="KOJ1837" s="401"/>
      <c r="KOK1837" s="401"/>
      <c r="KOL1837" s="401"/>
      <c r="KOM1837" s="401"/>
      <c r="KON1837" s="401"/>
      <c r="KOO1837" s="401"/>
      <c r="KOP1837" s="401"/>
      <c r="KOQ1837" s="401"/>
      <c r="KOR1837" s="401"/>
      <c r="KOS1837" s="401"/>
      <c r="KOT1837" s="401"/>
      <c r="KOU1837" s="401"/>
      <c r="KOV1837" s="401"/>
      <c r="KOW1837" s="401"/>
      <c r="KOX1837" s="401"/>
      <c r="KOY1837" s="401"/>
      <c r="KOZ1837" s="401"/>
      <c r="KPA1837" s="401"/>
      <c r="KPB1837" s="401"/>
      <c r="KPC1837" s="401"/>
      <c r="KPD1837" s="401"/>
      <c r="KPE1837" s="401"/>
      <c r="KPF1837" s="401"/>
      <c r="KPG1837" s="401"/>
      <c r="KPH1837" s="401"/>
      <c r="KPI1837" s="401"/>
      <c r="KPJ1837" s="401"/>
      <c r="KPK1837" s="401"/>
      <c r="KPL1837" s="401"/>
      <c r="KPM1837" s="401"/>
      <c r="KPN1837" s="401"/>
      <c r="KPO1837" s="401"/>
      <c r="KPP1837" s="401"/>
      <c r="KPQ1837" s="401"/>
      <c r="KPR1837" s="401"/>
      <c r="KPS1837" s="401"/>
      <c r="KPT1837" s="401"/>
      <c r="KPU1837" s="401"/>
      <c r="KPV1837" s="401"/>
      <c r="KPW1837" s="401"/>
      <c r="KPX1837" s="401"/>
      <c r="KPY1837" s="401"/>
      <c r="KPZ1837" s="401"/>
      <c r="KQA1837" s="401"/>
      <c r="KQB1837" s="401"/>
      <c r="KQC1837" s="401"/>
      <c r="KQD1837" s="401"/>
      <c r="KQE1837" s="401"/>
      <c r="KQF1837" s="401"/>
      <c r="KQG1837" s="401"/>
      <c r="KQH1837" s="401"/>
      <c r="KQI1837" s="401"/>
      <c r="KQJ1837" s="401"/>
      <c r="KQK1837" s="401"/>
      <c r="KQL1837" s="401"/>
      <c r="KQM1837" s="401"/>
      <c r="KQN1837" s="401"/>
      <c r="KQO1837" s="401"/>
      <c r="KQP1837" s="401"/>
      <c r="KQQ1837" s="401"/>
      <c r="KQR1837" s="401"/>
      <c r="KQS1837" s="401"/>
      <c r="KQT1837" s="401"/>
      <c r="KQU1837" s="401"/>
      <c r="KQV1837" s="401"/>
      <c r="KQW1837" s="401"/>
      <c r="KQX1837" s="401"/>
      <c r="KQY1837" s="401"/>
      <c r="KQZ1837" s="401"/>
      <c r="KRA1837" s="401"/>
      <c r="KRB1837" s="401"/>
      <c r="KRC1837" s="401"/>
      <c r="KRD1837" s="401"/>
      <c r="KRE1837" s="401"/>
      <c r="KRF1837" s="401"/>
      <c r="KRG1837" s="401"/>
      <c r="KRH1837" s="401"/>
      <c r="KRI1837" s="401"/>
      <c r="KRJ1837" s="401"/>
      <c r="KRK1837" s="401"/>
      <c r="KRL1837" s="401"/>
      <c r="KRM1837" s="401"/>
      <c r="KRN1837" s="401"/>
      <c r="KRO1837" s="401"/>
      <c r="KRP1837" s="401"/>
      <c r="KRQ1837" s="401"/>
      <c r="KRR1837" s="401"/>
      <c r="KRS1837" s="401"/>
      <c r="KRT1837" s="401"/>
      <c r="KRU1837" s="401"/>
      <c r="KRV1837" s="401"/>
      <c r="KRW1837" s="401"/>
      <c r="KRX1837" s="401"/>
      <c r="KRY1837" s="401"/>
      <c r="KRZ1837" s="401"/>
      <c r="KSA1837" s="401"/>
      <c r="KSB1837" s="401"/>
      <c r="KSC1837" s="401"/>
      <c r="KSD1837" s="401"/>
      <c r="KSE1837" s="401"/>
      <c r="KSF1837" s="401"/>
      <c r="KSG1837" s="401"/>
      <c r="KSH1837" s="401"/>
      <c r="KSI1837" s="401"/>
      <c r="KSJ1837" s="401"/>
      <c r="KSK1837" s="401"/>
      <c r="KSL1837" s="401"/>
      <c r="KSM1837" s="401"/>
      <c r="KSN1837" s="401"/>
      <c r="KSO1837" s="401"/>
      <c r="KSP1837" s="401"/>
      <c r="KSQ1837" s="401"/>
      <c r="KSR1837" s="401"/>
      <c r="KSS1837" s="401"/>
      <c r="KST1837" s="401"/>
      <c r="KSU1837" s="401"/>
      <c r="KSV1837" s="401"/>
      <c r="KSW1837" s="401"/>
      <c r="KSX1837" s="401"/>
      <c r="KSY1837" s="401"/>
      <c r="KSZ1837" s="401"/>
      <c r="KTA1837" s="401"/>
      <c r="KTB1837" s="401"/>
      <c r="KTC1837" s="401"/>
      <c r="KTD1837" s="401"/>
      <c r="KTE1837" s="401"/>
      <c r="KTF1837" s="401"/>
      <c r="KTG1837" s="401"/>
      <c r="KTH1837" s="401"/>
      <c r="KTI1837" s="401"/>
      <c r="KTJ1837" s="401"/>
      <c r="KTK1837" s="401"/>
      <c r="KTL1837" s="401"/>
      <c r="KTM1837" s="401"/>
      <c r="KTN1837" s="401"/>
      <c r="KTO1837" s="401"/>
      <c r="KTP1837" s="401"/>
      <c r="KTQ1837" s="401"/>
      <c r="KTR1837" s="401"/>
      <c r="KTS1837" s="401"/>
      <c r="KTT1837" s="401"/>
      <c r="KTU1837" s="401"/>
      <c r="KTV1837" s="401"/>
      <c r="KTW1837" s="401"/>
      <c r="KTX1837" s="401"/>
      <c r="KTY1837" s="401"/>
      <c r="KTZ1837" s="401"/>
      <c r="KUA1837" s="401"/>
      <c r="KUB1837" s="401"/>
      <c r="KUC1837" s="401"/>
      <c r="KUD1837" s="401"/>
      <c r="KUE1837" s="401"/>
      <c r="KUF1837" s="401"/>
      <c r="KUG1837" s="401"/>
      <c r="KUH1837" s="401"/>
      <c r="KUI1837" s="401"/>
      <c r="KUJ1837" s="401"/>
      <c r="KUK1837" s="401"/>
      <c r="KUL1837" s="401"/>
      <c r="KUM1837" s="401"/>
      <c r="KUN1837" s="401"/>
      <c r="KUO1837" s="401"/>
      <c r="KUP1837" s="401"/>
      <c r="KUQ1837" s="401"/>
      <c r="KUR1837" s="401"/>
      <c r="KUS1837" s="401"/>
      <c r="KUT1837" s="401"/>
      <c r="KUU1837" s="401"/>
      <c r="KUV1837" s="401"/>
      <c r="KUW1837" s="401"/>
      <c r="KUX1837" s="401"/>
      <c r="KUY1837" s="401"/>
      <c r="KUZ1837" s="401"/>
      <c r="KVA1837" s="401"/>
      <c r="KVB1837" s="401"/>
      <c r="KVC1837" s="401"/>
      <c r="KVD1837" s="401"/>
      <c r="KVE1837" s="401"/>
      <c r="KVF1837" s="401"/>
      <c r="KVG1837" s="401"/>
      <c r="KVH1837" s="401"/>
      <c r="KVI1837" s="401"/>
      <c r="KVJ1837" s="401"/>
      <c r="KVK1837" s="401"/>
      <c r="KVL1837" s="401"/>
      <c r="KVM1837" s="401"/>
      <c r="KVN1837" s="401"/>
      <c r="KVO1837" s="401"/>
      <c r="KVP1837" s="401"/>
      <c r="KVQ1837" s="401"/>
      <c r="KVR1837" s="401"/>
      <c r="KVS1837" s="401"/>
      <c r="KVT1837" s="401"/>
      <c r="KVU1837" s="401"/>
      <c r="KVV1837" s="401"/>
      <c r="KVW1837" s="401"/>
      <c r="KVX1837" s="401"/>
      <c r="KVY1837" s="401"/>
      <c r="KVZ1837" s="401"/>
      <c r="KWA1837" s="401"/>
      <c r="KWB1837" s="401"/>
      <c r="KWC1837" s="401"/>
      <c r="KWD1837" s="401"/>
      <c r="KWE1837" s="401"/>
      <c r="KWF1837" s="401"/>
      <c r="KWG1837" s="401"/>
      <c r="KWH1837" s="401"/>
      <c r="KWI1837" s="401"/>
      <c r="KWJ1837" s="401"/>
      <c r="KWK1837" s="401"/>
      <c r="KWL1837" s="401"/>
      <c r="KWM1837" s="401"/>
      <c r="KWN1837" s="401"/>
      <c r="KWO1837" s="401"/>
      <c r="KWP1837" s="401"/>
      <c r="KWQ1837" s="401"/>
      <c r="KWR1837" s="401"/>
      <c r="KWS1837" s="401"/>
      <c r="KWT1837" s="401"/>
      <c r="KWU1837" s="401"/>
      <c r="KWV1837" s="401"/>
      <c r="KWW1837" s="401"/>
      <c r="KWX1837" s="401"/>
      <c r="KWY1837" s="401"/>
      <c r="KWZ1837" s="401"/>
      <c r="KXA1837" s="401"/>
      <c r="KXB1837" s="401"/>
      <c r="KXC1837" s="401"/>
      <c r="KXD1837" s="401"/>
      <c r="KXE1837" s="401"/>
      <c r="KXF1837" s="401"/>
      <c r="KXG1837" s="401"/>
      <c r="KXH1837" s="401"/>
      <c r="KXI1837" s="401"/>
      <c r="KXJ1837" s="401"/>
      <c r="KXK1837" s="401"/>
      <c r="KXL1837" s="401"/>
      <c r="KXM1837" s="401"/>
      <c r="KXN1837" s="401"/>
      <c r="KXO1837" s="401"/>
      <c r="KXP1837" s="401"/>
      <c r="KXQ1837" s="401"/>
      <c r="KXR1837" s="401"/>
      <c r="KXS1837" s="401"/>
      <c r="KXT1837" s="401"/>
      <c r="KXU1837" s="401"/>
      <c r="KXV1837" s="401"/>
      <c r="KXW1837" s="401"/>
      <c r="KXX1837" s="401"/>
      <c r="KXY1837" s="401"/>
      <c r="KXZ1837" s="401"/>
      <c r="KYA1837" s="401"/>
      <c r="KYB1837" s="401"/>
      <c r="KYC1837" s="401"/>
      <c r="KYD1837" s="401"/>
      <c r="KYE1837" s="401"/>
      <c r="KYF1837" s="401"/>
      <c r="KYG1837" s="401"/>
      <c r="KYH1837" s="401"/>
      <c r="KYI1837" s="401"/>
      <c r="KYJ1837" s="401"/>
      <c r="KYK1837" s="401"/>
      <c r="KYL1837" s="401"/>
      <c r="KYM1837" s="401"/>
      <c r="KYN1837" s="401"/>
      <c r="KYO1837" s="401"/>
      <c r="KYP1837" s="401"/>
      <c r="KYQ1837" s="401"/>
      <c r="KYR1837" s="401"/>
      <c r="KYS1837" s="401"/>
      <c r="KYT1837" s="401"/>
      <c r="KYU1837" s="401"/>
      <c r="KYV1837" s="401"/>
      <c r="KYW1837" s="401"/>
      <c r="KYX1837" s="401"/>
      <c r="KYY1837" s="401"/>
      <c r="KYZ1837" s="401"/>
      <c r="KZA1837" s="401"/>
      <c r="KZB1837" s="401"/>
      <c r="KZC1837" s="401"/>
      <c r="KZD1837" s="401"/>
      <c r="KZE1837" s="401"/>
      <c r="KZF1837" s="401"/>
      <c r="KZG1837" s="401"/>
      <c r="KZH1837" s="401"/>
      <c r="KZI1837" s="401"/>
      <c r="KZJ1837" s="401"/>
      <c r="KZK1837" s="401"/>
      <c r="KZL1837" s="401"/>
      <c r="KZM1837" s="401"/>
      <c r="KZN1837" s="401"/>
      <c r="KZO1837" s="401"/>
      <c r="KZP1837" s="401"/>
      <c r="KZQ1837" s="401"/>
      <c r="KZR1837" s="401"/>
      <c r="KZS1837" s="401"/>
      <c r="KZT1837" s="401"/>
      <c r="KZU1837" s="401"/>
      <c r="KZV1837" s="401"/>
      <c r="KZW1837" s="401"/>
      <c r="KZX1837" s="401"/>
      <c r="KZY1837" s="401"/>
      <c r="KZZ1837" s="401"/>
      <c r="LAA1837" s="401"/>
      <c r="LAB1837" s="401"/>
      <c r="LAC1837" s="401"/>
      <c r="LAD1837" s="401"/>
      <c r="LAE1837" s="401"/>
      <c r="LAF1837" s="401"/>
      <c r="LAG1837" s="401"/>
      <c r="LAH1837" s="401"/>
      <c r="LAI1837" s="401"/>
      <c r="LAJ1837" s="401"/>
      <c r="LAK1837" s="401"/>
      <c r="LAL1837" s="401"/>
      <c r="LAM1837" s="401"/>
      <c r="LAN1837" s="401"/>
      <c r="LAO1837" s="401"/>
      <c r="LAP1837" s="401"/>
      <c r="LAQ1837" s="401"/>
      <c r="LAR1837" s="401"/>
      <c r="LAS1837" s="401"/>
      <c r="LAT1837" s="401"/>
      <c r="LAU1837" s="401"/>
      <c r="LAV1837" s="401"/>
      <c r="LAW1837" s="401"/>
      <c r="LAX1837" s="401"/>
      <c r="LAY1837" s="401"/>
      <c r="LAZ1837" s="401"/>
      <c r="LBA1837" s="401"/>
      <c r="LBB1837" s="401"/>
      <c r="LBC1837" s="401"/>
      <c r="LBD1837" s="401"/>
      <c r="LBE1837" s="401"/>
      <c r="LBF1837" s="401"/>
      <c r="LBG1837" s="401"/>
      <c r="LBH1837" s="401"/>
      <c r="LBI1837" s="401"/>
      <c r="LBJ1837" s="401"/>
      <c r="LBK1837" s="401"/>
      <c r="LBL1837" s="401"/>
      <c r="LBM1837" s="401"/>
      <c r="LBN1837" s="401"/>
      <c r="LBO1837" s="401"/>
      <c r="LBP1837" s="401"/>
      <c r="LBQ1837" s="401"/>
      <c r="LBR1837" s="401"/>
      <c r="LBS1837" s="401"/>
      <c r="LBT1837" s="401"/>
      <c r="LBU1837" s="401"/>
      <c r="LBV1837" s="401"/>
      <c r="LBW1837" s="401"/>
      <c r="LBX1837" s="401"/>
      <c r="LBY1837" s="401"/>
      <c r="LBZ1837" s="401"/>
      <c r="LCA1837" s="401"/>
      <c r="LCB1837" s="401"/>
      <c r="LCC1837" s="401"/>
      <c r="LCD1837" s="401"/>
      <c r="LCE1837" s="401"/>
      <c r="LCF1837" s="401"/>
      <c r="LCG1837" s="401"/>
      <c r="LCH1837" s="401"/>
      <c r="LCI1837" s="401"/>
      <c r="LCJ1837" s="401"/>
      <c r="LCK1837" s="401"/>
      <c r="LCL1837" s="401"/>
      <c r="LCM1837" s="401"/>
      <c r="LCN1837" s="401"/>
      <c r="LCO1837" s="401"/>
      <c r="LCP1837" s="401"/>
      <c r="LCQ1837" s="401"/>
      <c r="LCR1837" s="401"/>
      <c r="LCS1837" s="401"/>
      <c r="LCT1837" s="401"/>
      <c r="LCU1837" s="401"/>
      <c r="LCV1837" s="401"/>
      <c r="LCW1837" s="401"/>
      <c r="LCX1837" s="401"/>
      <c r="LCY1837" s="401"/>
      <c r="LCZ1837" s="401"/>
      <c r="LDA1837" s="401"/>
      <c r="LDB1837" s="401"/>
      <c r="LDC1837" s="401"/>
      <c r="LDD1837" s="401"/>
      <c r="LDE1837" s="401"/>
      <c r="LDF1837" s="401"/>
      <c r="LDG1837" s="401"/>
      <c r="LDH1837" s="401"/>
      <c r="LDI1837" s="401"/>
      <c r="LDJ1837" s="401"/>
      <c r="LDK1837" s="401"/>
      <c r="LDL1837" s="401"/>
      <c r="LDM1837" s="401"/>
      <c r="LDN1837" s="401"/>
      <c r="LDO1837" s="401"/>
      <c r="LDP1837" s="401"/>
      <c r="LDQ1837" s="401"/>
      <c r="LDR1837" s="401"/>
      <c r="LDS1837" s="401"/>
      <c r="LDT1837" s="401"/>
      <c r="LDU1837" s="401"/>
      <c r="LDV1837" s="401"/>
      <c r="LDW1837" s="401"/>
      <c r="LDX1837" s="401"/>
      <c r="LDY1837" s="401"/>
      <c r="LDZ1837" s="401"/>
      <c r="LEA1837" s="401"/>
      <c r="LEB1837" s="401"/>
      <c r="LEC1837" s="401"/>
      <c r="LED1837" s="401"/>
      <c r="LEE1837" s="401"/>
      <c r="LEF1837" s="401"/>
      <c r="LEG1837" s="401"/>
      <c r="LEH1837" s="401"/>
      <c r="LEI1837" s="401"/>
      <c r="LEJ1837" s="401"/>
      <c r="LEK1837" s="401"/>
      <c r="LEL1837" s="401"/>
      <c r="LEM1837" s="401"/>
      <c r="LEN1837" s="401"/>
      <c r="LEO1837" s="401"/>
      <c r="LEP1837" s="401"/>
      <c r="LEQ1837" s="401"/>
      <c r="LER1837" s="401"/>
      <c r="LES1837" s="401"/>
      <c r="LET1837" s="401"/>
      <c r="LEU1837" s="401"/>
      <c r="LEV1837" s="401"/>
      <c r="LEW1837" s="401"/>
      <c r="LEX1837" s="401"/>
      <c r="LEY1837" s="401"/>
      <c r="LEZ1837" s="401"/>
      <c r="LFA1837" s="401"/>
      <c r="LFB1837" s="401"/>
      <c r="LFC1837" s="401"/>
      <c r="LFD1837" s="401"/>
      <c r="LFE1837" s="401"/>
      <c r="LFF1837" s="401"/>
      <c r="LFG1837" s="401"/>
      <c r="LFH1837" s="401"/>
      <c r="LFI1837" s="401"/>
      <c r="LFJ1837" s="401"/>
      <c r="LFK1837" s="401"/>
      <c r="LFL1837" s="401"/>
      <c r="LFM1837" s="401"/>
      <c r="LFN1837" s="401"/>
      <c r="LFO1837" s="401"/>
      <c r="LFP1837" s="401"/>
      <c r="LFQ1837" s="401"/>
      <c r="LFR1837" s="401"/>
      <c r="LFS1837" s="401"/>
      <c r="LFT1837" s="401"/>
      <c r="LFU1837" s="401"/>
      <c r="LFV1837" s="401"/>
      <c r="LFW1837" s="401"/>
      <c r="LFX1837" s="401"/>
      <c r="LFY1837" s="401"/>
      <c r="LFZ1837" s="401"/>
      <c r="LGA1837" s="401"/>
      <c r="LGB1837" s="401"/>
      <c r="LGC1837" s="401"/>
      <c r="LGD1837" s="401"/>
      <c r="LGE1837" s="401"/>
      <c r="LGF1837" s="401"/>
      <c r="LGG1837" s="401"/>
      <c r="LGH1837" s="401"/>
      <c r="LGI1837" s="401"/>
      <c r="LGJ1837" s="401"/>
      <c r="LGK1837" s="401"/>
      <c r="LGL1837" s="401"/>
      <c r="LGM1837" s="401"/>
      <c r="LGN1837" s="401"/>
      <c r="LGO1837" s="401"/>
      <c r="LGP1837" s="401"/>
      <c r="LGQ1837" s="401"/>
      <c r="LGR1837" s="401"/>
      <c r="LGS1837" s="401"/>
      <c r="LGT1837" s="401"/>
      <c r="LGU1837" s="401"/>
      <c r="LGV1837" s="401"/>
      <c r="LGW1837" s="401"/>
      <c r="LGX1837" s="401"/>
      <c r="LGY1837" s="401"/>
      <c r="LGZ1837" s="401"/>
      <c r="LHA1837" s="401"/>
      <c r="LHB1837" s="401"/>
      <c r="LHC1837" s="401"/>
      <c r="LHD1837" s="401"/>
      <c r="LHE1837" s="401"/>
      <c r="LHF1837" s="401"/>
      <c r="LHG1837" s="401"/>
      <c r="LHH1837" s="401"/>
      <c r="LHI1837" s="401"/>
      <c r="LHJ1837" s="401"/>
      <c r="LHK1837" s="401"/>
      <c r="LHL1837" s="401"/>
      <c r="LHM1837" s="401"/>
      <c r="LHN1837" s="401"/>
      <c r="LHO1837" s="401"/>
      <c r="LHP1837" s="401"/>
      <c r="LHQ1837" s="401"/>
      <c r="LHR1837" s="401"/>
      <c r="LHS1837" s="401"/>
      <c r="LHT1837" s="401"/>
      <c r="LHU1837" s="401"/>
      <c r="LHV1837" s="401"/>
      <c r="LHW1837" s="401"/>
      <c r="LHX1837" s="401"/>
      <c r="LHY1837" s="401"/>
      <c r="LHZ1837" s="401"/>
      <c r="LIA1837" s="401"/>
      <c r="LIB1837" s="401"/>
      <c r="LIC1837" s="401"/>
      <c r="LID1837" s="401"/>
      <c r="LIE1837" s="401"/>
      <c r="LIF1837" s="401"/>
      <c r="LIG1837" s="401"/>
      <c r="LIH1837" s="401"/>
      <c r="LII1837" s="401"/>
      <c r="LIJ1837" s="401"/>
      <c r="LIK1837" s="401"/>
      <c r="LIL1837" s="401"/>
      <c r="LIM1837" s="401"/>
      <c r="LIN1837" s="401"/>
      <c r="LIO1837" s="401"/>
      <c r="LIP1837" s="401"/>
      <c r="LIQ1837" s="401"/>
      <c r="LIR1837" s="401"/>
      <c r="LIS1837" s="401"/>
      <c r="LIT1837" s="401"/>
      <c r="LIU1837" s="401"/>
      <c r="LIV1837" s="401"/>
      <c r="LIW1837" s="401"/>
      <c r="LIX1837" s="401"/>
      <c r="LIY1837" s="401"/>
      <c r="LIZ1837" s="401"/>
      <c r="LJA1837" s="401"/>
      <c r="LJB1837" s="401"/>
      <c r="LJC1837" s="401"/>
      <c r="LJD1837" s="401"/>
      <c r="LJE1837" s="401"/>
      <c r="LJF1837" s="401"/>
      <c r="LJG1837" s="401"/>
      <c r="LJH1837" s="401"/>
      <c r="LJI1837" s="401"/>
      <c r="LJJ1837" s="401"/>
      <c r="LJK1837" s="401"/>
      <c r="LJL1837" s="401"/>
      <c r="LJM1837" s="401"/>
      <c r="LJN1837" s="401"/>
      <c r="LJO1837" s="401"/>
      <c r="LJP1837" s="401"/>
      <c r="LJQ1837" s="401"/>
      <c r="LJR1837" s="401"/>
      <c r="LJS1837" s="401"/>
      <c r="LJT1837" s="401"/>
      <c r="LJU1837" s="401"/>
      <c r="LJV1837" s="401"/>
      <c r="LJW1837" s="401"/>
      <c r="LJX1837" s="401"/>
      <c r="LJY1837" s="401"/>
      <c r="LJZ1837" s="401"/>
      <c r="LKA1837" s="401"/>
      <c r="LKB1837" s="401"/>
      <c r="LKC1837" s="401"/>
      <c r="LKD1837" s="401"/>
      <c r="LKE1837" s="401"/>
      <c r="LKF1837" s="401"/>
      <c r="LKG1837" s="401"/>
      <c r="LKH1837" s="401"/>
      <c r="LKI1837" s="401"/>
      <c r="LKJ1837" s="401"/>
      <c r="LKK1837" s="401"/>
      <c r="LKL1837" s="401"/>
      <c r="LKM1837" s="401"/>
      <c r="LKN1837" s="401"/>
      <c r="LKO1837" s="401"/>
      <c r="LKP1837" s="401"/>
      <c r="LKQ1837" s="401"/>
      <c r="LKR1837" s="401"/>
      <c r="LKS1837" s="401"/>
      <c r="LKT1837" s="401"/>
      <c r="LKU1837" s="401"/>
      <c r="LKV1837" s="401"/>
      <c r="LKW1837" s="401"/>
      <c r="LKX1837" s="401"/>
      <c r="LKY1837" s="401"/>
      <c r="LKZ1837" s="401"/>
      <c r="LLA1837" s="401"/>
      <c r="LLB1837" s="401"/>
      <c r="LLC1837" s="401"/>
      <c r="LLD1837" s="401"/>
      <c r="LLE1837" s="401"/>
      <c r="LLF1837" s="401"/>
      <c r="LLG1837" s="401"/>
      <c r="LLH1837" s="401"/>
      <c r="LLI1837" s="401"/>
      <c r="LLJ1837" s="401"/>
      <c r="LLK1837" s="401"/>
      <c r="LLL1837" s="401"/>
      <c r="LLM1837" s="401"/>
      <c r="LLN1837" s="401"/>
      <c r="LLO1837" s="401"/>
      <c r="LLP1837" s="401"/>
      <c r="LLQ1837" s="401"/>
      <c r="LLR1837" s="401"/>
      <c r="LLS1837" s="401"/>
      <c r="LLT1837" s="401"/>
      <c r="LLU1837" s="401"/>
      <c r="LLV1837" s="401"/>
      <c r="LLW1837" s="401"/>
      <c r="LLX1837" s="401"/>
      <c r="LLY1837" s="401"/>
      <c r="LLZ1837" s="401"/>
      <c r="LMA1837" s="401"/>
      <c r="LMB1837" s="401"/>
      <c r="LMC1837" s="401"/>
      <c r="LMD1837" s="401"/>
      <c r="LME1837" s="401"/>
      <c r="LMF1837" s="401"/>
      <c r="LMG1837" s="401"/>
      <c r="LMH1837" s="401"/>
      <c r="LMI1837" s="401"/>
      <c r="LMJ1837" s="401"/>
      <c r="LMK1837" s="401"/>
      <c r="LML1837" s="401"/>
      <c r="LMM1837" s="401"/>
      <c r="LMN1837" s="401"/>
      <c r="LMO1837" s="401"/>
      <c r="LMP1837" s="401"/>
      <c r="LMQ1837" s="401"/>
      <c r="LMR1837" s="401"/>
      <c r="LMS1837" s="401"/>
      <c r="LMT1837" s="401"/>
      <c r="LMU1837" s="401"/>
      <c r="LMV1837" s="401"/>
      <c r="LMW1837" s="401"/>
      <c r="LMX1837" s="401"/>
      <c r="LMY1837" s="401"/>
      <c r="LMZ1837" s="401"/>
      <c r="LNA1837" s="401"/>
      <c r="LNB1837" s="401"/>
      <c r="LNC1837" s="401"/>
      <c r="LND1837" s="401"/>
      <c r="LNE1837" s="401"/>
      <c r="LNF1837" s="401"/>
      <c r="LNG1837" s="401"/>
      <c r="LNH1837" s="401"/>
      <c r="LNI1837" s="401"/>
      <c r="LNJ1837" s="401"/>
      <c r="LNK1837" s="401"/>
      <c r="LNL1837" s="401"/>
      <c r="LNM1837" s="401"/>
      <c r="LNN1837" s="401"/>
      <c r="LNO1837" s="401"/>
      <c r="LNP1837" s="401"/>
      <c r="LNQ1837" s="401"/>
      <c r="LNR1837" s="401"/>
      <c r="LNS1837" s="401"/>
      <c r="LNT1837" s="401"/>
      <c r="LNU1837" s="401"/>
      <c r="LNV1837" s="401"/>
      <c r="LNW1837" s="401"/>
      <c r="LNX1837" s="401"/>
      <c r="LNY1837" s="401"/>
      <c r="LNZ1837" s="401"/>
      <c r="LOA1837" s="401"/>
      <c r="LOB1837" s="401"/>
      <c r="LOC1837" s="401"/>
      <c r="LOD1837" s="401"/>
      <c r="LOE1837" s="401"/>
      <c r="LOF1837" s="401"/>
      <c r="LOG1837" s="401"/>
      <c r="LOH1837" s="401"/>
      <c r="LOI1837" s="401"/>
      <c r="LOJ1837" s="401"/>
      <c r="LOK1837" s="401"/>
      <c r="LOL1837" s="401"/>
      <c r="LOM1837" s="401"/>
      <c r="LON1837" s="401"/>
      <c r="LOO1837" s="401"/>
      <c r="LOP1837" s="401"/>
      <c r="LOQ1837" s="401"/>
      <c r="LOR1837" s="401"/>
      <c r="LOS1837" s="401"/>
      <c r="LOT1837" s="401"/>
      <c r="LOU1837" s="401"/>
      <c r="LOV1837" s="401"/>
      <c r="LOW1837" s="401"/>
      <c r="LOX1837" s="401"/>
      <c r="LOY1837" s="401"/>
      <c r="LOZ1837" s="401"/>
      <c r="LPA1837" s="401"/>
      <c r="LPB1837" s="401"/>
      <c r="LPC1837" s="401"/>
      <c r="LPD1837" s="401"/>
      <c r="LPE1837" s="401"/>
      <c r="LPF1837" s="401"/>
      <c r="LPG1837" s="401"/>
      <c r="LPH1837" s="401"/>
      <c r="LPI1837" s="401"/>
      <c r="LPJ1837" s="401"/>
      <c r="LPK1837" s="401"/>
      <c r="LPL1837" s="401"/>
      <c r="LPM1837" s="401"/>
      <c r="LPN1837" s="401"/>
      <c r="LPO1837" s="401"/>
      <c r="LPP1837" s="401"/>
      <c r="LPQ1837" s="401"/>
      <c r="LPR1837" s="401"/>
      <c r="LPS1837" s="401"/>
      <c r="LPT1837" s="401"/>
      <c r="LPU1837" s="401"/>
      <c r="LPV1837" s="401"/>
      <c r="LPW1837" s="401"/>
      <c r="LPX1837" s="401"/>
      <c r="LPY1837" s="401"/>
      <c r="LPZ1837" s="401"/>
      <c r="LQA1837" s="401"/>
      <c r="LQB1837" s="401"/>
      <c r="LQC1837" s="401"/>
      <c r="LQD1837" s="401"/>
      <c r="LQE1837" s="401"/>
      <c r="LQF1837" s="401"/>
      <c r="LQG1837" s="401"/>
      <c r="LQH1837" s="401"/>
      <c r="LQI1837" s="401"/>
      <c r="LQJ1837" s="401"/>
      <c r="LQK1837" s="401"/>
      <c r="LQL1837" s="401"/>
      <c r="LQM1837" s="401"/>
      <c r="LQN1837" s="401"/>
      <c r="LQO1837" s="401"/>
      <c r="LQP1837" s="401"/>
      <c r="LQQ1837" s="401"/>
      <c r="LQR1837" s="401"/>
      <c r="LQS1837" s="401"/>
      <c r="LQT1837" s="401"/>
      <c r="LQU1837" s="401"/>
      <c r="LQV1837" s="401"/>
      <c r="LQW1837" s="401"/>
      <c r="LQX1837" s="401"/>
      <c r="LQY1837" s="401"/>
      <c r="LQZ1837" s="401"/>
      <c r="LRA1837" s="401"/>
      <c r="LRB1837" s="401"/>
      <c r="LRC1837" s="401"/>
      <c r="LRD1837" s="401"/>
      <c r="LRE1837" s="401"/>
      <c r="LRF1837" s="401"/>
      <c r="LRG1837" s="401"/>
      <c r="LRH1837" s="401"/>
      <c r="LRI1837" s="401"/>
      <c r="LRJ1837" s="401"/>
      <c r="LRK1837" s="401"/>
      <c r="LRL1837" s="401"/>
      <c r="LRM1837" s="401"/>
      <c r="LRN1837" s="401"/>
      <c r="LRO1837" s="401"/>
      <c r="LRP1837" s="401"/>
      <c r="LRQ1837" s="401"/>
      <c r="LRR1837" s="401"/>
      <c r="LRS1837" s="401"/>
      <c r="LRT1837" s="401"/>
      <c r="LRU1837" s="401"/>
      <c r="LRV1837" s="401"/>
      <c r="LRW1837" s="401"/>
      <c r="LRX1837" s="401"/>
      <c r="LRY1837" s="401"/>
      <c r="LRZ1837" s="401"/>
      <c r="LSA1837" s="401"/>
      <c r="LSB1837" s="401"/>
      <c r="LSC1837" s="401"/>
      <c r="LSD1837" s="401"/>
      <c r="LSE1837" s="401"/>
      <c r="LSF1837" s="401"/>
      <c r="LSG1837" s="401"/>
      <c r="LSH1837" s="401"/>
      <c r="LSI1837" s="401"/>
      <c r="LSJ1837" s="401"/>
      <c r="LSK1837" s="401"/>
      <c r="LSL1837" s="401"/>
      <c r="LSM1837" s="401"/>
      <c r="LSN1837" s="401"/>
      <c r="LSO1837" s="401"/>
      <c r="LSP1837" s="401"/>
      <c r="LSQ1837" s="401"/>
      <c r="LSR1837" s="401"/>
      <c r="LSS1837" s="401"/>
      <c r="LST1837" s="401"/>
      <c r="LSU1837" s="401"/>
      <c r="LSV1837" s="401"/>
      <c r="LSW1837" s="401"/>
      <c r="LSX1837" s="401"/>
      <c r="LSY1837" s="401"/>
      <c r="LSZ1837" s="401"/>
      <c r="LTA1837" s="401"/>
      <c r="LTB1837" s="401"/>
      <c r="LTC1837" s="401"/>
      <c r="LTD1837" s="401"/>
      <c r="LTE1837" s="401"/>
      <c r="LTF1837" s="401"/>
      <c r="LTG1837" s="401"/>
      <c r="LTH1837" s="401"/>
      <c r="LTI1837" s="401"/>
      <c r="LTJ1837" s="401"/>
      <c r="LTK1837" s="401"/>
      <c r="LTL1837" s="401"/>
      <c r="LTM1837" s="401"/>
      <c r="LTN1837" s="401"/>
      <c r="LTO1837" s="401"/>
      <c r="LTP1837" s="401"/>
      <c r="LTQ1837" s="401"/>
      <c r="LTR1837" s="401"/>
      <c r="LTS1837" s="401"/>
      <c r="LTT1837" s="401"/>
      <c r="LTU1837" s="401"/>
      <c r="LTV1837" s="401"/>
      <c r="LTW1837" s="401"/>
      <c r="LTX1837" s="401"/>
      <c r="LTY1837" s="401"/>
      <c r="LTZ1837" s="401"/>
      <c r="LUA1837" s="401"/>
      <c r="LUB1837" s="401"/>
      <c r="LUC1837" s="401"/>
      <c r="LUD1837" s="401"/>
      <c r="LUE1837" s="401"/>
      <c r="LUF1837" s="401"/>
      <c r="LUG1837" s="401"/>
      <c r="LUH1837" s="401"/>
      <c r="LUI1837" s="401"/>
      <c r="LUJ1837" s="401"/>
      <c r="LUK1837" s="401"/>
      <c r="LUL1837" s="401"/>
      <c r="LUM1837" s="401"/>
      <c r="LUN1837" s="401"/>
      <c r="LUO1837" s="401"/>
      <c r="LUP1837" s="401"/>
      <c r="LUQ1837" s="401"/>
      <c r="LUR1837" s="401"/>
      <c r="LUS1837" s="401"/>
      <c r="LUT1837" s="401"/>
      <c r="LUU1837" s="401"/>
      <c r="LUV1837" s="401"/>
      <c r="LUW1837" s="401"/>
      <c r="LUX1837" s="401"/>
      <c r="LUY1837" s="401"/>
      <c r="LUZ1837" s="401"/>
      <c r="LVA1837" s="401"/>
      <c r="LVB1837" s="401"/>
      <c r="LVC1837" s="401"/>
      <c r="LVD1837" s="401"/>
      <c r="LVE1837" s="401"/>
      <c r="LVF1837" s="401"/>
      <c r="LVG1837" s="401"/>
      <c r="LVH1837" s="401"/>
      <c r="LVI1837" s="401"/>
      <c r="LVJ1837" s="401"/>
      <c r="LVK1837" s="401"/>
      <c r="LVL1837" s="401"/>
      <c r="LVM1837" s="401"/>
      <c r="LVN1837" s="401"/>
      <c r="LVO1837" s="401"/>
      <c r="LVP1837" s="401"/>
      <c r="LVQ1837" s="401"/>
      <c r="LVR1837" s="401"/>
      <c r="LVS1837" s="401"/>
      <c r="LVT1837" s="401"/>
      <c r="LVU1837" s="401"/>
      <c r="LVV1837" s="401"/>
      <c r="LVW1837" s="401"/>
      <c r="LVX1837" s="401"/>
      <c r="LVY1837" s="401"/>
      <c r="LVZ1837" s="401"/>
      <c r="LWA1837" s="401"/>
      <c r="LWB1837" s="401"/>
      <c r="LWC1837" s="401"/>
      <c r="LWD1837" s="401"/>
      <c r="LWE1837" s="401"/>
      <c r="LWF1837" s="401"/>
      <c r="LWG1837" s="401"/>
      <c r="LWH1837" s="401"/>
      <c r="LWI1837" s="401"/>
      <c r="LWJ1837" s="401"/>
      <c r="LWK1837" s="401"/>
      <c r="LWL1837" s="401"/>
      <c r="LWM1837" s="401"/>
      <c r="LWN1837" s="401"/>
      <c r="LWO1837" s="401"/>
      <c r="LWP1837" s="401"/>
      <c r="LWQ1837" s="401"/>
      <c r="LWR1837" s="401"/>
      <c r="LWS1837" s="401"/>
      <c r="LWT1837" s="401"/>
      <c r="LWU1837" s="401"/>
      <c r="LWV1837" s="401"/>
      <c r="LWW1837" s="401"/>
      <c r="LWX1837" s="401"/>
      <c r="LWY1837" s="401"/>
      <c r="LWZ1837" s="401"/>
      <c r="LXA1837" s="401"/>
      <c r="LXB1837" s="401"/>
      <c r="LXC1837" s="401"/>
      <c r="LXD1837" s="401"/>
      <c r="LXE1837" s="401"/>
      <c r="LXF1837" s="401"/>
      <c r="LXG1837" s="401"/>
      <c r="LXH1837" s="401"/>
      <c r="LXI1837" s="401"/>
      <c r="LXJ1837" s="401"/>
      <c r="LXK1837" s="401"/>
      <c r="LXL1837" s="401"/>
      <c r="LXM1837" s="401"/>
      <c r="LXN1837" s="401"/>
      <c r="LXO1837" s="401"/>
      <c r="LXP1837" s="401"/>
      <c r="LXQ1837" s="401"/>
      <c r="LXR1837" s="401"/>
      <c r="LXS1837" s="401"/>
      <c r="LXT1837" s="401"/>
      <c r="LXU1837" s="401"/>
      <c r="LXV1837" s="401"/>
      <c r="LXW1837" s="401"/>
      <c r="LXX1837" s="401"/>
      <c r="LXY1837" s="401"/>
      <c r="LXZ1837" s="401"/>
      <c r="LYA1837" s="401"/>
      <c r="LYB1837" s="401"/>
      <c r="LYC1837" s="401"/>
      <c r="LYD1837" s="401"/>
      <c r="LYE1837" s="401"/>
      <c r="LYF1837" s="401"/>
      <c r="LYG1837" s="401"/>
      <c r="LYH1837" s="401"/>
      <c r="LYI1837" s="401"/>
      <c r="LYJ1837" s="401"/>
      <c r="LYK1837" s="401"/>
      <c r="LYL1837" s="401"/>
      <c r="LYM1837" s="401"/>
      <c r="LYN1837" s="401"/>
      <c r="LYO1837" s="401"/>
      <c r="LYP1837" s="401"/>
      <c r="LYQ1837" s="401"/>
      <c r="LYR1837" s="401"/>
      <c r="LYS1837" s="401"/>
      <c r="LYT1837" s="401"/>
      <c r="LYU1837" s="401"/>
      <c r="LYV1837" s="401"/>
      <c r="LYW1837" s="401"/>
      <c r="LYX1837" s="401"/>
      <c r="LYY1837" s="401"/>
      <c r="LYZ1837" s="401"/>
      <c r="LZA1837" s="401"/>
      <c r="LZB1837" s="401"/>
      <c r="LZC1837" s="401"/>
      <c r="LZD1837" s="401"/>
      <c r="LZE1837" s="401"/>
      <c r="LZF1837" s="401"/>
      <c r="LZG1837" s="401"/>
      <c r="LZH1837" s="401"/>
      <c r="LZI1837" s="401"/>
      <c r="LZJ1837" s="401"/>
      <c r="LZK1837" s="401"/>
      <c r="LZL1837" s="401"/>
      <c r="LZM1837" s="401"/>
      <c r="LZN1837" s="401"/>
      <c r="LZO1837" s="401"/>
      <c r="LZP1837" s="401"/>
      <c r="LZQ1837" s="401"/>
      <c r="LZR1837" s="401"/>
      <c r="LZS1837" s="401"/>
      <c r="LZT1837" s="401"/>
      <c r="LZU1837" s="401"/>
      <c r="LZV1837" s="401"/>
      <c r="LZW1837" s="401"/>
      <c r="LZX1837" s="401"/>
      <c r="LZY1837" s="401"/>
      <c r="LZZ1837" s="401"/>
      <c r="MAA1837" s="401"/>
      <c r="MAB1837" s="401"/>
      <c r="MAC1837" s="401"/>
      <c r="MAD1837" s="401"/>
      <c r="MAE1837" s="401"/>
      <c r="MAF1837" s="401"/>
      <c r="MAG1837" s="401"/>
      <c r="MAH1837" s="401"/>
      <c r="MAI1837" s="401"/>
      <c r="MAJ1837" s="401"/>
      <c r="MAK1837" s="401"/>
      <c r="MAL1837" s="401"/>
      <c r="MAM1837" s="401"/>
      <c r="MAN1837" s="401"/>
      <c r="MAO1837" s="401"/>
      <c r="MAP1837" s="401"/>
      <c r="MAQ1837" s="401"/>
      <c r="MAR1837" s="401"/>
      <c r="MAS1837" s="401"/>
      <c r="MAT1837" s="401"/>
      <c r="MAU1837" s="401"/>
      <c r="MAV1837" s="401"/>
      <c r="MAW1837" s="401"/>
      <c r="MAX1837" s="401"/>
      <c r="MAY1837" s="401"/>
      <c r="MAZ1837" s="401"/>
      <c r="MBA1837" s="401"/>
      <c r="MBB1837" s="401"/>
      <c r="MBC1837" s="401"/>
      <c r="MBD1837" s="401"/>
      <c r="MBE1837" s="401"/>
      <c r="MBF1837" s="401"/>
      <c r="MBG1837" s="401"/>
      <c r="MBH1837" s="401"/>
      <c r="MBI1837" s="401"/>
      <c r="MBJ1837" s="401"/>
      <c r="MBK1837" s="401"/>
      <c r="MBL1837" s="401"/>
      <c r="MBM1837" s="401"/>
      <c r="MBN1837" s="401"/>
      <c r="MBO1837" s="401"/>
      <c r="MBP1837" s="401"/>
      <c r="MBQ1837" s="401"/>
      <c r="MBR1837" s="401"/>
      <c r="MBS1837" s="401"/>
      <c r="MBT1837" s="401"/>
      <c r="MBU1837" s="401"/>
      <c r="MBV1837" s="401"/>
      <c r="MBW1837" s="401"/>
      <c r="MBX1837" s="401"/>
      <c r="MBY1837" s="401"/>
      <c r="MBZ1837" s="401"/>
      <c r="MCA1837" s="401"/>
      <c r="MCB1837" s="401"/>
      <c r="MCC1837" s="401"/>
      <c r="MCD1837" s="401"/>
      <c r="MCE1837" s="401"/>
      <c r="MCF1837" s="401"/>
      <c r="MCG1837" s="401"/>
      <c r="MCH1837" s="401"/>
      <c r="MCI1837" s="401"/>
      <c r="MCJ1837" s="401"/>
      <c r="MCK1837" s="401"/>
      <c r="MCL1837" s="401"/>
      <c r="MCM1837" s="401"/>
      <c r="MCN1837" s="401"/>
      <c r="MCO1837" s="401"/>
      <c r="MCP1837" s="401"/>
      <c r="MCQ1837" s="401"/>
      <c r="MCR1837" s="401"/>
      <c r="MCS1837" s="401"/>
      <c r="MCT1837" s="401"/>
      <c r="MCU1837" s="401"/>
      <c r="MCV1837" s="401"/>
      <c r="MCW1837" s="401"/>
      <c r="MCX1837" s="401"/>
      <c r="MCY1837" s="401"/>
      <c r="MCZ1837" s="401"/>
      <c r="MDA1837" s="401"/>
      <c r="MDB1837" s="401"/>
      <c r="MDC1837" s="401"/>
      <c r="MDD1837" s="401"/>
      <c r="MDE1837" s="401"/>
      <c r="MDF1837" s="401"/>
      <c r="MDG1837" s="401"/>
      <c r="MDH1837" s="401"/>
      <c r="MDI1837" s="401"/>
      <c r="MDJ1837" s="401"/>
      <c r="MDK1837" s="401"/>
      <c r="MDL1837" s="401"/>
      <c r="MDM1837" s="401"/>
      <c r="MDN1837" s="401"/>
      <c r="MDO1837" s="401"/>
      <c r="MDP1837" s="401"/>
      <c r="MDQ1837" s="401"/>
      <c r="MDR1837" s="401"/>
      <c r="MDS1837" s="401"/>
      <c r="MDT1837" s="401"/>
      <c r="MDU1837" s="401"/>
      <c r="MDV1837" s="401"/>
      <c r="MDW1837" s="401"/>
      <c r="MDX1837" s="401"/>
      <c r="MDY1837" s="401"/>
      <c r="MDZ1837" s="401"/>
      <c r="MEA1837" s="401"/>
      <c r="MEB1837" s="401"/>
      <c r="MEC1837" s="401"/>
      <c r="MED1837" s="401"/>
      <c r="MEE1837" s="401"/>
      <c r="MEF1837" s="401"/>
      <c r="MEG1837" s="401"/>
      <c r="MEH1837" s="401"/>
      <c r="MEI1837" s="401"/>
      <c r="MEJ1837" s="401"/>
      <c r="MEK1837" s="401"/>
      <c r="MEL1837" s="401"/>
      <c r="MEM1837" s="401"/>
      <c r="MEN1837" s="401"/>
      <c r="MEO1837" s="401"/>
      <c r="MEP1837" s="401"/>
      <c r="MEQ1837" s="401"/>
      <c r="MER1837" s="401"/>
      <c r="MES1837" s="401"/>
      <c r="MET1837" s="401"/>
      <c r="MEU1837" s="401"/>
      <c r="MEV1837" s="401"/>
      <c r="MEW1837" s="401"/>
      <c r="MEX1837" s="401"/>
      <c r="MEY1837" s="401"/>
      <c r="MEZ1837" s="401"/>
      <c r="MFA1837" s="401"/>
      <c r="MFB1837" s="401"/>
      <c r="MFC1837" s="401"/>
      <c r="MFD1837" s="401"/>
      <c r="MFE1837" s="401"/>
      <c r="MFF1837" s="401"/>
      <c r="MFG1837" s="401"/>
      <c r="MFH1837" s="401"/>
      <c r="MFI1837" s="401"/>
      <c r="MFJ1837" s="401"/>
      <c r="MFK1837" s="401"/>
      <c r="MFL1837" s="401"/>
      <c r="MFM1837" s="401"/>
      <c r="MFN1837" s="401"/>
      <c r="MFO1837" s="401"/>
      <c r="MFP1837" s="401"/>
      <c r="MFQ1837" s="401"/>
      <c r="MFR1837" s="401"/>
      <c r="MFS1837" s="401"/>
      <c r="MFT1837" s="401"/>
      <c r="MFU1837" s="401"/>
      <c r="MFV1837" s="401"/>
      <c r="MFW1837" s="401"/>
      <c r="MFX1837" s="401"/>
      <c r="MFY1837" s="401"/>
      <c r="MFZ1837" s="401"/>
      <c r="MGA1837" s="401"/>
      <c r="MGB1837" s="401"/>
      <c r="MGC1837" s="401"/>
      <c r="MGD1837" s="401"/>
      <c r="MGE1837" s="401"/>
      <c r="MGF1837" s="401"/>
      <c r="MGG1837" s="401"/>
      <c r="MGH1837" s="401"/>
      <c r="MGI1837" s="401"/>
      <c r="MGJ1837" s="401"/>
      <c r="MGK1837" s="401"/>
      <c r="MGL1837" s="401"/>
      <c r="MGM1837" s="401"/>
      <c r="MGN1837" s="401"/>
      <c r="MGO1837" s="401"/>
      <c r="MGP1837" s="401"/>
      <c r="MGQ1837" s="401"/>
      <c r="MGR1837" s="401"/>
      <c r="MGS1837" s="401"/>
      <c r="MGT1837" s="401"/>
      <c r="MGU1837" s="401"/>
      <c r="MGV1837" s="401"/>
      <c r="MGW1837" s="401"/>
      <c r="MGX1837" s="401"/>
      <c r="MGY1837" s="401"/>
      <c r="MGZ1837" s="401"/>
      <c r="MHA1837" s="401"/>
      <c r="MHB1837" s="401"/>
      <c r="MHC1837" s="401"/>
      <c r="MHD1837" s="401"/>
      <c r="MHE1837" s="401"/>
      <c r="MHF1837" s="401"/>
      <c r="MHG1837" s="401"/>
      <c r="MHH1837" s="401"/>
      <c r="MHI1837" s="401"/>
      <c r="MHJ1837" s="401"/>
      <c r="MHK1837" s="401"/>
      <c r="MHL1837" s="401"/>
      <c r="MHM1837" s="401"/>
      <c r="MHN1837" s="401"/>
      <c r="MHO1837" s="401"/>
      <c r="MHP1837" s="401"/>
      <c r="MHQ1837" s="401"/>
      <c r="MHR1837" s="401"/>
      <c r="MHS1837" s="401"/>
      <c r="MHT1837" s="401"/>
      <c r="MHU1837" s="401"/>
      <c r="MHV1837" s="401"/>
      <c r="MHW1837" s="401"/>
      <c r="MHX1837" s="401"/>
      <c r="MHY1837" s="401"/>
      <c r="MHZ1837" s="401"/>
      <c r="MIA1837" s="401"/>
      <c r="MIB1837" s="401"/>
      <c r="MIC1837" s="401"/>
      <c r="MID1837" s="401"/>
      <c r="MIE1837" s="401"/>
      <c r="MIF1837" s="401"/>
      <c r="MIG1837" s="401"/>
      <c r="MIH1837" s="401"/>
      <c r="MII1837" s="401"/>
      <c r="MIJ1837" s="401"/>
      <c r="MIK1837" s="401"/>
      <c r="MIL1837" s="401"/>
      <c r="MIM1837" s="401"/>
      <c r="MIN1837" s="401"/>
      <c r="MIO1837" s="401"/>
      <c r="MIP1837" s="401"/>
      <c r="MIQ1837" s="401"/>
      <c r="MIR1837" s="401"/>
      <c r="MIS1837" s="401"/>
      <c r="MIT1837" s="401"/>
      <c r="MIU1837" s="401"/>
      <c r="MIV1837" s="401"/>
      <c r="MIW1837" s="401"/>
      <c r="MIX1837" s="401"/>
      <c r="MIY1837" s="401"/>
      <c r="MIZ1837" s="401"/>
      <c r="MJA1837" s="401"/>
      <c r="MJB1837" s="401"/>
      <c r="MJC1837" s="401"/>
      <c r="MJD1837" s="401"/>
      <c r="MJE1837" s="401"/>
      <c r="MJF1837" s="401"/>
      <c r="MJG1837" s="401"/>
      <c r="MJH1837" s="401"/>
      <c r="MJI1837" s="401"/>
      <c r="MJJ1837" s="401"/>
      <c r="MJK1837" s="401"/>
      <c r="MJL1837" s="401"/>
      <c r="MJM1837" s="401"/>
      <c r="MJN1837" s="401"/>
      <c r="MJO1837" s="401"/>
      <c r="MJP1837" s="401"/>
      <c r="MJQ1837" s="401"/>
      <c r="MJR1837" s="401"/>
      <c r="MJS1837" s="401"/>
      <c r="MJT1837" s="401"/>
      <c r="MJU1837" s="401"/>
      <c r="MJV1837" s="401"/>
      <c r="MJW1837" s="401"/>
      <c r="MJX1837" s="401"/>
      <c r="MJY1837" s="401"/>
      <c r="MJZ1837" s="401"/>
      <c r="MKA1837" s="401"/>
      <c r="MKB1837" s="401"/>
      <c r="MKC1837" s="401"/>
      <c r="MKD1837" s="401"/>
      <c r="MKE1837" s="401"/>
      <c r="MKF1837" s="401"/>
      <c r="MKG1837" s="401"/>
      <c r="MKH1837" s="401"/>
      <c r="MKI1837" s="401"/>
      <c r="MKJ1837" s="401"/>
      <c r="MKK1837" s="401"/>
      <c r="MKL1837" s="401"/>
      <c r="MKM1837" s="401"/>
      <c r="MKN1837" s="401"/>
      <c r="MKO1837" s="401"/>
      <c r="MKP1837" s="401"/>
      <c r="MKQ1837" s="401"/>
      <c r="MKR1837" s="401"/>
      <c r="MKS1837" s="401"/>
      <c r="MKT1837" s="401"/>
      <c r="MKU1837" s="401"/>
      <c r="MKV1837" s="401"/>
      <c r="MKW1837" s="401"/>
      <c r="MKX1837" s="401"/>
      <c r="MKY1837" s="401"/>
      <c r="MKZ1837" s="401"/>
      <c r="MLA1837" s="401"/>
      <c r="MLB1837" s="401"/>
      <c r="MLC1837" s="401"/>
      <c r="MLD1837" s="401"/>
      <c r="MLE1837" s="401"/>
      <c r="MLF1837" s="401"/>
      <c r="MLG1837" s="401"/>
      <c r="MLH1837" s="401"/>
      <c r="MLI1837" s="401"/>
      <c r="MLJ1837" s="401"/>
      <c r="MLK1837" s="401"/>
      <c r="MLL1837" s="401"/>
      <c r="MLM1837" s="401"/>
      <c r="MLN1837" s="401"/>
      <c r="MLO1837" s="401"/>
      <c r="MLP1837" s="401"/>
      <c r="MLQ1837" s="401"/>
      <c r="MLR1837" s="401"/>
      <c r="MLS1837" s="401"/>
      <c r="MLT1837" s="401"/>
      <c r="MLU1837" s="401"/>
      <c r="MLV1837" s="401"/>
      <c r="MLW1837" s="401"/>
      <c r="MLX1837" s="401"/>
      <c r="MLY1837" s="401"/>
      <c r="MLZ1837" s="401"/>
      <c r="MMA1837" s="401"/>
      <c r="MMB1837" s="401"/>
      <c r="MMC1837" s="401"/>
      <c r="MMD1837" s="401"/>
      <c r="MME1837" s="401"/>
      <c r="MMF1837" s="401"/>
      <c r="MMG1837" s="401"/>
      <c r="MMH1837" s="401"/>
      <c r="MMI1837" s="401"/>
      <c r="MMJ1837" s="401"/>
      <c r="MMK1837" s="401"/>
      <c r="MML1837" s="401"/>
      <c r="MMM1837" s="401"/>
      <c r="MMN1837" s="401"/>
      <c r="MMO1837" s="401"/>
      <c r="MMP1837" s="401"/>
      <c r="MMQ1837" s="401"/>
      <c r="MMR1837" s="401"/>
      <c r="MMS1837" s="401"/>
      <c r="MMT1837" s="401"/>
      <c r="MMU1837" s="401"/>
      <c r="MMV1837" s="401"/>
      <c r="MMW1837" s="401"/>
      <c r="MMX1837" s="401"/>
      <c r="MMY1837" s="401"/>
      <c r="MMZ1837" s="401"/>
      <c r="MNA1837" s="401"/>
      <c r="MNB1837" s="401"/>
      <c r="MNC1837" s="401"/>
      <c r="MND1837" s="401"/>
      <c r="MNE1837" s="401"/>
      <c r="MNF1837" s="401"/>
      <c r="MNG1837" s="401"/>
      <c r="MNH1837" s="401"/>
      <c r="MNI1837" s="401"/>
      <c r="MNJ1837" s="401"/>
      <c r="MNK1837" s="401"/>
      <c r="MNL1837" s="401"/>
      <c r="MNM1837" s="401"/>
      <c r="MNN1837" s="401"/>
      <c r="MNO1837" s="401"/>
      <c r="MNP1837" s="401"/>
      <c r="MNQ1837" s="401"/>
      <c r="MNR1837" s="401"/>
      <c r="MNS1837" s="401"/>
      <c r="MNT1837" s="401"/>
      <c r="MNU1837" s="401"/>
      <c r="MNV1837" s="401"/>
      <c r="MNW1837" s="401"/>
      <c r="MNX1837" s="401"/>
      <c r="MNY1837" s="401"/>
      <c r="MNZ1837" s="401"/>
      <c r="MOA1837" s="401"/>
      <c r="MOB1837" s="401"/>
      <c r="MOC1837" s="401"/>
      <c r="MOD1837" s="401"/>
      <c r="MOE1837" s="401"/>
      <c r="MOF1837" s="401"/>
      <c r="MOG1837" s="401"/>
      <c r="MOH1837" s="401"/>
      <c r="MOI1837" s="401"/>
      <c r="MOJ1837" s="401"/>
      <c r="MOK1837" s="401"/>
      <c r="MOL1837" s="401"/>
      <c r="MOM1837" s="401"/>
      <c r="MON1837" s="401"/>
      <c r="MOO1837" s="401"/>
      <c r="MOP1837" s="401"/>
      <c r="MOQ1837" s="401"/>
      <c r="MOR1837" s="401"/>
      <c r="MOS1837" s="401"/>
      <c r="MOT1837" s="401"/>
      <c r="MOU1837" s="401"/>
      <c r="MOV1837" s="401"/>
      <c r="MOW1837" s="401"/>
      <c r="MOX1837" s="401"/>
      <c r="MOY1837" s="401"/>
      <c r="MOZ1837" s="401"/>
      <c r="MPA1837" s="401"/>
      <c r="MPB1837" s="401"/>
      <c r="MPC1837" s="401"/>
      <c r="MPD1837" s="401"/>
      <c r="MPE1837" s="401"/>
      <c r="MPF1837" s="401"/>
      <c r="MPG1837" s="401"/>
      <c r="MPH1837" s="401"/>
      <c r="MPI1837" s="401"/>
      <c r="MPJ1837" s="401"/>
      <c r="MPK1837" s="401"/>
      <c r="MPL1837" s="401"/>
      <c r="MPM1837" s="401"/>
      <c r="MPN1837" s="401"/>
      <c r="MPO1837" s="401"/>
      <c r="MPP1837" s="401"/>
      <c r="MPQ1837" s="401"/>
      <c r="MPR1837" s="401"/>
      <c r="MPS1837" s="401"/>
      <c r="MPT1837" s="401"/>
      <c r="MPU1837" s="401"/>
      <c r="MPV1837" s="401"/>
      <c r="MPW1837" s="401"/>
      <c r="MPX1837" s="401"/>
      <c r="MPY1837" s="401"/>
      <c r="MPZ1837" s="401"/>
      <c r="MQA1837" s="401"/>
      <c r="MQB1837" s="401"/>
      <c r="MQC1837" s="401"/>
      <c r="MQD1837" s="401"/>
      <c r="MQE1837" s="401"/>
      <c r="MQF1837" s="401"/>
      <c r="MQG1837" s="401"/>
      <c r="MQH1837" s="401"/>
      <c r="MQI1837" s="401"/>
      <c r="MQJ1837" s="401"/>
      <c r="MQK1837" s="401"/>
      <c r="MQL1837" s="401"/>
      <c r="MQM1837" s="401"/>
      <c r="MQN1837" s="401"/>
      <c r="MQO1837" s="401"/>
      <c r="MQP1837" s="401"/>
      <c r="MQQ1837" s="401"/>
      <c r="MQR1837" s="401"/>
      <c r="MQS1837" s="401"/>
      <c r="MQT1837" s="401"/>
      <c r="MQU1837" s="401"/>
      <c r="MQV1837" s="401"/>
      <c r="MQW1837" s="401"/>
      <c r="MQX1837" s="401"/>
      <c r="MQY1837" s="401"/>
      <c r="MQZ1837" s="401"/>
      <c r="MRA1837" s="401"/>
      <c r="MRB1837" s="401"/>
      <c r="MRC1837" s="401"/>
      <c r="MRD1837" s="401"/>
      <c r="MRE1837" s="401"/>
      <c r="MRF1837" s="401"/>
      <c r="MRG1837" s="401"/>
      <c r="MRH1837" s="401"/>
      <c r="MRI1837" s="401"/>
      <c r="MRJ1837" s="401"/>
      <c r="MRK1837" s="401"/>
      <c r="MRL1837" s="401"/>
      <c r="MRM1837" s="401"/>
      <c r="MRN1837" s="401"/>
      <c r="MRO1837" s="401"/>
      <c r="MRP1837" s="401"/>
      <c r="MRQ1837" s="401"/>
      <c r="MRR1837" s="401"/>
      <c r="MRS1837" s="401"/>
      <c r="MRT1837" s="401"/>
      <c r="MRU1837" s="401"/>
      <c r="MRV1837" s="401"/>
      <c r="MRW1837" s="401"/>
      <c r="MRX1837" s="401"/>
      <c r="MRY1837" s="401"/>
      <c r="MRZ1837" s="401"/>
      <c r="MSA1837" s="401"/>
      <c r="MSB1837" s="401"/>
      <c r="MSC1837" s="401"/>
      <c r="MSD1837" s="401"/>
      <c r="MSE1837" s="401"/>
      <c r="MSF1837" s="401"/>
      <c r="MSG1837" s="401"/>
      <c r="MSH1837" s="401"/>
      <c r="MSI1837" s="401"/>
      <c r="MSJ1837" s="401"/>
      <c r="MSK1837" s="401"/>
      <c r="MSL1837" s="401"/>
      <c r="MSM1837" s="401"/>
      <c r="MSN1837" s="401"/>
      <c r="MSO1837" s="401"/>
      <c r="MSP1837" s="401"/>
      <c r="MSQ1837" s="401"/>
      <c r="MSR1837" s="401"/>
      <c r="MSS1837" s="401"/>
      <c r="MST1837" s="401"/>
      <c r="MSU1837" s="401"/>
      <c r="MSV1837" s="401"/>
      <c r="MSW1837" s="401"/>
      <c r="MSX1837" s="401"/>
      <c r="MSY1837" s="401"/>
      <c r="MSZ1837" s="401"/>
      <c r="MTA1837" s="401"/>
      <c r="MTB1837" s="401"/>
      <c r="MTC1837" s="401"/>
      <c r="MTD1837" s="401"/>
      <c r="MTE1837" s="401"/>
      <c r="MTF1837" s="401"/>
      <c r="MTG1837" s="401"/>
      <c r="MTH1837" s="401"/>
      <c r="MTI1837" s="401"/>
      <c r="MTJ1837" s="401"/>
      <c r="MTK1837" s="401"/>
      <c r="MTL1837" s="401"/>
      <c r="MTM1837" s="401"/>
      <c r="MTN1837" s="401"/>
      <c r="MTO1837" s="401"/>
      <c r="MTP1837" s="401"/>
      <c r="MTQ1837" s="401"/>
      <c r="MTR1837" s="401"/>
      <c r="MTS1837" s="401"/>
      <c r="MTT1837" s="401"/>
      <c r="MTU1837" s="401"/>
      <c r="MTV1837" s="401"/>
      <c r="MTW1837" s="401"/>
      <c r="MTX1837" s="401"/>
      <c r="MTY1837" s="401"/>
      <c r="MTZ1837" s="401"/>
      <c r="MUA1837" s="401"/>
      <c r="MUB1837" s="401"/>
      <c r="MUC1837" s="401"/>
      <c r="MUD1837" s="401"/>
      <c r="MUE1837" s="401"/>
      <c r="MUF1837" s="401"/>
      <c r="MUG1837" s="401"/>
      <c r="MUH1837" s="401"/>
      <c r="MUI1837" s="401"/>
      <c r="MUJ1837" s="401"/>
      <c r="MUK1837" s="401"/>
      <c r="MUL1837" s="401"/>
      <c r="MUM1837" s="401"/>
      <c r="MUN1837" s="401"/>
      <c r="MUO1837" s="401"/>
      <c r="MUP1837" s="401"/>
      <c r="MUQ1837" s="401"/>
      <c r="MUR1837" s="401"/>
      <c r="MUS1837" s="401"/>
      <c r="MUT1837" s="401"/>
      <c r="MUU1837" s="401"/>
      <c r="MUV1837" s="401"/>
      <c r="MUW1837" s="401"/>
      <c r="MUX1837" s="401"/>
      <c r="MUY1837" s="401"/>
      <c r="MUZ1837" s="401"/>
      <c r="MVA1837" s="401"/>
      <c r="MVB1837" s="401"/>
      <c r="MVC1837" s="401"/>
      <c r="MVD1837" s="401"/>
      <c r="MVE1837" s="401"/>
      <c r="MVF1837" s="401"/>
      <c r="MVG1837" s="401"/>
      <c r="MVH1837" s="401"/>
      <c r="MVI1837" s="401"/>
      <c r="MVJ1837" s="401"/>
      <c r="MVK1837" s="401"/>
      <c r="MVL1837" s="401"/>
      <c r="MVM1837" s="401"/>
      <c r="MVN1837" s="401"/>
      <c r="MVO1837" s="401"/>
      <c r="MVP1837" s="401"/>
      <c r="MVQ1837" s="401"/>
      <c r="MVR1837" s="401"/>
      <c r="MVS1837" s="401"/>
      <c r="MVT1837" s="401"/>
      <c r="MVU1837" s="401"/>
      <c r="MVV1837" s="401"/>
      <c r="MVW1837" s="401"/>
      <c r="MVX1837" s="401"/>
      <c r="MVY1837" s="401"/>
      <c r="MVZ1837" s="401"/>
      <c r="MWA1837" s="401"/>
      <c r="MWB1837" s="401"/>
      <c r="MWC1837" s="401"/>
      <c r="MWD1837" s="401"/>
      <c r="MWE1837" s="401"/>
      <c r="MWF1837" s="401"/>
      <c r="MWG1837" s="401"/>
      <c r="MWH1837" s="401"/>
      <c r="MWI1837" s="401"/>
      <c r="MWJ1837" s="401"/>
      <c r="MWK1837" s="401"/>
      <c r="MWL1837" s="401"/>
      <c r="MWM1837" s="401"/>
      <c r="MWN1837" s="401"/>
      <c r="MWO1837" s="401"/>
      <c r="MWP1837" s="401"/>
      <c r="MWQ1837" s="401"/>
      <c r="MWR1837" s="401"/>
      <c r="MWS1837" s="401"/>
      <c r="MWT1837" s="401"/>
      <c r="MWU1837" s="401"/>
      <c r="MWV1837" s="401"/>
      <c r="MWW1837" s="401"/>
      <c r="MWX1837" s="401"/>
      <c r="MWY1837" s="401"/>
      <c r="MWZ1837" s="401"/>
      <c r="MXA1837" s="401"/>
      <c r="MXB1837" s="401"/>
      <c r="MXC1837" s="401"/>
      <c r="MXD1837" s="401"/>
      <c r="MXE1837" s="401"/>
      <c r="MXF1837" s="401"/>
      <c r="MXG1837" s="401"/>
      <c r="MXH1837" s="401"/>
      <c r="MXI1837" s="401"/>
      <c r="MXJ1837" s="401"/>
      <c r="MXK1837" s="401"/>
      <c r="MXL1837" s="401"/>
      <c r="MXM1837" s="401"/>
      <c r="MXN1837" s="401"/>
      <c r="MXO1837" s="401"/>
      <c r="MXP1837" s="401"/>
      <c r="MXQ1837" s="401"/>
      <c r="MXR1837" s="401"/>
      <c r="MXS1837" s="401"/>
      <c r="MXT1837" s="401"/>
      <c r="MXU1837" s="401"/>
      <c r="MXV1837" s="401"/>
      <c r="MXW1837" s="401"/>
      <c r="MXX1837" s="401"/>
      <c r="MXY1837" s="401"/>
      <c r="MXZ1837" s="401"/>
      <c r="MYA1837" s="401"/>
      <c r="MYB1837" s="401"/>
      <c r="MYC1837" s="401"/>
      <c r="MYD1837" s="401"/>
      <c r="MYE1837" s="401"/>
      <c r="MYF1837" s="401"/>
      <c r="MYG1837" s="401"/>
      <c r="MYH1837" s="401"/>
      <c r="MYI1837" s="401"/>
      <c r="MYJ1837" s="401"/>
      <c r="MYK1837" s="401"/>
      <c r="MYL1837" s="401"/>
      <c r="MYM1837" s="401"/>
      <c r="MYN1837" s="401"/>
      <c r="MYO1837" s="401"/>
      <c r="MYP1837" s="401"/>
      <c r="MYQ1837" s="401"/>
      <c r="MYR1837" s="401"/>
      <c r="MYS1837" s="401"/>
      <c r="MYT1837" s="401"/>
      <c r="MYU1837" s="401"/>
      <c r="MYV1837" s="401"/>
      <c r="MYW1837" s="401"/>
      <c r="MYX1837" s="401"/>
      <c r="MYY1837" s="401"/>
      <c r="MYZ1837" s="401"/>
      <c r="MZA1837" s="401"/>
      <c r="MZB1837" s="401"/>
      <c r="MZC1837" s="401"/>
      <c r="MZD1837" s="401"/>
      <c r="MZE1837" s="401"/>
      <c r="MZF1837" s="401"/>
      <c r="MZG1837" s="401"/>
      <c r="MZH1837" s="401"/>
      <c r="MZI1837" s="401"/>
      <c r="MZJ1837" s="401"/>
      <c r="MZK1837" s="401"/>
      <c r="MZL1837" s="401"/>
      <c r="MZM1837" s="401"/>
      <c r="MZN1837" s="401"/>
      <c r="MZO1837" s="401"/>
      <c r="MZP1837" s="401"/>
      <c r="MZQ1837" s="401"/>
      <c r="MZR1837" s="401"/>
      <c r="MZS1837" s="401"/>
      <c r="MZT1837" s="401"/>
      <c r="MZU1837" s="401"/>
      <c r="MZV1837" s="401"/>
      <c r="MZW1837" s="401"/>
      <c r="MZX1837" s="401"/>
      <c r="MZY1837" s="401"/>
      <c r="MZZ1837" s="401"/>
      <c r="NAA1837" s="401"/>
      <c r="NAB1837" s="401"/>
      <c r="NAC1837" s="401"/>
      <c r="NAD1837" s="401"/>
      <c r="NAE1837" s="401"/>
      <c r="NAF1837" s="401"/>
      <c r="NAG1837" s="401"/>
      <c r="NAH1837" s="401"/>
      <c r="NAI1837" s="401"/>
      <c r="NAJ1837" s="401"/>
      <c r="NAK1837" s="401"/>
      <c r="NAL1837" s="401"/>
      <c r="NAM1837" s="401"/>
      <c r="NAN1837" s="401"/>
      <c r="NAO1837" s="401"/>
      <c r="NAP1837" s="401"/>
      <c r="NAQ1837" s="401"/>
      <c r="NAR1837" s="401"/>
      <c r="NAS1837" s="401"/>
      <c r="NAT1837" s="401"/>
      <c r="NAU1837" s="401"/>
      <c r="NAV1837" s="401"/>
      <c r="NAW1837" s="401"/>
      <c r="NAX1837" s="401"/>
      <c r="NAY1837" s="401"/>
      <c r="NAZ1837" s="401"/>
      <c r="NBA1837" s="401"/>
      <c r="NBB1837" s="401"/>
      <c r="NBC1837" s="401"/>
      <c r="NBD1837" s="401"/>
      <c r="NBE1837" s="401"/>
      <c r="NBF1837" s="401"/>
      <c r="NBG1837" s="401"/>
      <c r="NBH1837" s="401"/>
      <c r="NBI1837" s="401"/>
      <c r="NBJ1837" s="401"/>
      <c r="NBK1837" s="401"/>
      <c r="NBL1837" s="401"/>
      <c r="NBM1837" s="401"/>
      <c r="NBN1837" s="401"/>
      <c r="NBO1837" s="401"/>
      <c r="NBP1837" s="401"/>
      <c r="NBQ1837" s="401"/>
      <c r="NBR1837" s="401"/>
      <c r="NBS1837" s="401"/>
      <c r="NBT1837" s="401"/>
      <c r="NBU1837" s="401"/>
      <c r="NBV1837" s="401"/>
      <c r="NBW1837" s="401"/>
      <c r="NBX1837" s="401"/>
      <c r="NBY1837" s="401"/>
      <c r="NBZ1837" s="401"/>
      <c r="NCA1837" s="401"/>
      <c r="NCB1837" s="401"/>
      <c r="NCC1837" s="401"/>
      <c r="NCD1837" s="401"/>
      <c r="NCE1837" s="401"/>
      <c r="NCF1837" s="401"/>
      <c r="NCG1837" s="401"/>
      <c r="NCH1837" s="401"/>
      <c r="NCI1837" s="401"/>
      <c r="NCJ1837" s="401"/>
      <c r="NCK1837" s="401"/>
      <c r="NCL1837" s="401"/>
      <c r="NCM1837" s="401"/>
      <c r="NCN1837" s="401"/>
      <c r="NCO1837" s="401"/>
      <c r="NCP1837" s="401"/>
      <c r="NCQ1837" s="401"/>
      <c r="NCR1837" s="401"/>
      <c r="NCS1837" s="401"/>
      <c r="NCT1837" s="401"/>
      <c r="NCU1837" s="401"/>
      <c r="NCV1837" s="401"/>
      <c r="NCW1837" s="401"/>
      <c r="NCX1837" s="401"/>
      <c r="NCY1837" s="401"/>
      <c r="NCZ1837" s="401"/>
      <c r="NDA1837" s="401"/>
      <c r="NDB1837" s="401"/>
      <c r="NDC1837" s="401"/>
      <c r="NDD1837" s="401"/>
      <c r="NDE1837" s="401"/>
      <c r="NDF1837" s="401"/>
      <c r="NDG1837" s="401"/>
      <c r="NDH1837" s="401"/>
      <c r="NDI1837" s="401"/>
      <c r="NDJ1837" s="401"/>
      <c r="NDK1837" s="401"/>
      <c r="NDL1837" s="401"/>
      <c r="NDM1837" s="401"/>
      <c r="NDN1837" s="401"/>
      <c r="NDO1837" s="401"/>
      <c r="NDP1837" s="401"/>
      <c r="NDQ1837" s="401"/>
      <c r="NDR1837" s="401"/>
      <c r="NDS1837" s="401"/>
      <c r="NDT1837" s="401"/>
      <c r="NDU1837" s="401"/>
      <c r="NDV1837" s="401"/>
      <c r="NDW1837" s="401"/>
      <c r="NDX1837" s="401"/>
      <c r="NDY1837" s="401"/>
      <c r="NDZ1837" s="401"/>
      <c r="NEA1837" s="401"/>
      <c r="NEB1837" s="401"/>
      <c r="NEC1837" s="401"/>
      <c r="NED1837" s="401"/>
      <c r="NEE1837" s="401"/>
      <c r="NEF1837" s="401"/>
      <c r="NEG1837" s="401"/>
      <c r="NEH1837" s="401"/>
      <c r="NEI1837" s="401"/>
      <c r="NEJ1837" s="401"/>
      <c r="NEK1837" s="401"/>
      <c r="NEL1837" s="401"/>
      <c r="NEM1837" s="401"/>
      <c r="NEN1837" s="401"/>
      <c r="NEO1837" s="401"/>
      <c r="NEP1837" s="401"/>
      <c r="NEQ1837" s="401"/>
      <c r="NER1837" s="401"/>
      <c r="NES1837" s="401"/>
      <c r="NET1837" s="401"/>
      <c r="NEU1837" s="401"/>
      <c r="NEV1837" s="401"/>
      <c r="NEW1837" s="401"/>
      <c r="NEX1837" s="401"/>
      <c r="NEY1837" s="401"/>
      <c r="NEZ1837" s="401"/>
      <c r="NFA1837" s="401"/>
      <c r="NFB1837" s="401"/>
      <c r="NFC1837" s="401"/>
      <c r="NFD1837" s="401"/>
      <c r="NFE1837" s="401"/>
      <c r="NFF1837" s="401"/>
      <c r="NFG1837" s="401"/>
      <c r="NFH1837" s="401"/>
      <c r="NFI1837" s="401"/>
      <c r="NFJ1837" s="401"/>
      <c r="NFK1837" s="401"/>
      <c r="NFL1837" s="401"/>
      <c r="NFM1837" s="401"/>
      <c r="NFN1837" s="401"/>
      <c r="NFO1837" s="401"/>
      <c r="NFP1837" s="401"/>
      <c r="NFQ1837" s="401"/>
      <c r="NFR1837" s="401"/>
      <c r="NFS1837" s="401"/>
      <c r="NFT1837" s="401"/>
      <c r="NFU1837" s="401"/>
      <c r="NFV1837" s="401"/>
      <c r="NFW1837" s="401"/>
      <c r="NFX1837" s="401"/>
      <c r="NFY1837" s="401"/>
      <c r="NFZ1837" s="401"/>
      <c r="NGA1837" s="401"/>
      <c r="NGB1837" s="401"/>
      <c r="NGC1837" s="401"/>
      <c r="NGD1837" s="401"/>
      <c r="NGE1837" s="401"/>
      <c r="NGF1837" s="401"/>
      <c r="NGG1837" s="401"/>
      <c r="NGH1837" s="401"/>
      <c r="NGI1837" s="401"/>
      <c r="NGJ1837" s="401"/>
      <c r="NGK1837" s="401"/>
      <c r="NGL1837" s="401"/>
      <c r="NGM1837" s="401"/>
      <c r="NGN1837" s="401"/>
      <c r="NGO1837" s="401"/>
      <c r="NGP1837" s="401"/>
      <c r="NGQ1837" s="401"/>
      <c r="NGR1837" s="401"/>
      <c r="NGS1837" s="401"/>
      <c r="NGT1837" s="401"/>
      <c r="NGU1837" s="401"/>
      <c r="NGV1837" s="401"/>
      <c r="NGW1837" s="401"/>
      <c r="NGX1837" s="401"/>
      <c r="NGY1837" s="401"/>
      <c r="NGZ1837" s="401"/>
      <c r="NHA1837" s="401"/>
      <c r="NHB1837" s="401"/>
      <c r="NHC1837" s="401"/>
      <c r="NHD1837" s="401"/>
      <c r="NHE1837" s="401"/>
      <c r="NHF1837" s="401"/>
      <c r="NHG1837" s="401"/>
      <c r="NHH1837" s="401"/>
      <c r="NHI1837" s="401"/>
      <c r="NHJ1837" s="401"/>
      <c r="NHK1837" s="401"/>
      <c r="NHL1837" s="401"/>
      <c r="NHM1837" s="401"/>
      <c r="NHN1837" s="401"/>
      <c r="NHO1837" s="401"/>
      <c r="NHP1837" s="401"/>
      <c r="NHQ1837" s="401"/>
      <c r="NHR1837" s="401"/>
      <c r="NHS1837" s="401"/>
      <c r="NHT1837" s="401"/>
      <c r="NHU1837" s="401"/>
      <c r="NHV1837" s="401"/>
      <c r="NHW1837" s="401"/>
      <c r="NHX1837" s="401"/>
      <c r="NHY1837" s="401"/>
      <c r="NHZ1837" s="401"/>
      <c r="NIA1837" s="401"/>
      <c r="NIB1837" s="401"/>
      <c r="NIC1837" s="401"/>
      <c r="NID1837" s="401"/>
      <c r="NIE1837" s="401"/>
      <c r="NIF1837" s="401"/>
      <c r="NIG1837" s="401"/>
      <c r="NIH1837" s="401"/>
      <c r="NII1837" s="401"/>
      <c r="NIJ1837" s="401"/>
      <c r="NIK1837" s="401"/>
      <c r="NIL1837" s="401"/>
      <c r="NIM1837" s="401"/>
      <c r="NIN1837" s="401"/>
      <c r="NIO1837" s="401"/>
      <c r="NIP1837" s="401"/>
      <c r="NIQ1837" s="401"/>
      <c r="NIR1837" s="401"/>
      <c r="NIS1837" s="401"/>
      <c r="NIT1837" s="401"/>
      <c r="NIU1837" s="401"/>
      <c r="NIV1837" s="401"/>
      <c r="NIW1837" s="401"/>
      <c r="NIX1837" s="401"/>
      <c r="NIY1837" s="401"/>
      <c r="NIZ1837" s="401"/>
      <c r="NJA1837" s="401"/>
      <c r="NJB1837" s="401"/>
      <c r="NJC1837" s="401"/>
      <c r="NJD1837" s="401"/>
      <c r="NJE1837" s="401"/>
      <c r="NJF1837" s="401"/>
      <c r="NJG1837" s="401"/>
      <c r="NJH1837" s="401"/>
      <c r="NJI1837" s="401"/>
      <c r="NJJ1837" s="401"/>
      <c r="NJK1837" s="401"/>
      <c r="NJL1837" s="401"/>
      <c r="NJM1837" s="401"/>
      <c r="NJN1837" s="401"/>
      <c r="NJO1837" s="401"/>
      <c r="NJP1837" s="401"/>
      <c r="NJQ1837" s="401"/>
      <c r="NJR1837" s="401"/>
      <c r="NJS1837" s="401"/>
      <c r="NJT1837" s="401"/>
      <c r="NJU1837" s="401"/>
      <c r="NJV1837" s="401"/>
      <c r="NJW1837" s="401"/>
      <c r="NJX1837" s="401"/>
      <c r="NJY1837" s="401"/>
      <c r="NJZ1837" s="401"/>
      <c r="NKA1837" s="401"/>
      <c r="NKB1837" s="401"/>
      <c r="NKC1837" s="401"/>
      <c r="NKD1837" s="401"/>
      <c r="NKE1837" s="401"/>
      <c r="NKF1837" s="401"/>
      <c r="NKG1837" s="401"/>
      <c r="NKH1837" s="401"/>
      <c r="NKI1837" s="401"/>
      <c r="NKJ1837" s="401"/>
      <c r="NKK1837" s="401"/>
      <c r="NKL1837" s="401"/>
      <c r="NKM1837" s="401"/>
      <c r="NKN1837" s="401"/>
      <c r="NKO1837" s="401"/>
      <c r="NKP1837" s="401"/>
      <c r="NKQ1837" s="401"/>
      <c r="NKR1837" s="401"/>
      <c r="NKS1837" s="401"/>
      <c r="NKT1837" s="401"/>
      <c r="NKU1837" s="401"/>
      <c r="NKV1837" s="401"/>
      <c r="NKW1837" s="401"/>
      <c r="NKX1837" s="401"/>
      <c r="NKY1837" s="401"/>
      <c r="NKZ1837" s="401"/>
      <c r="NLA1837" s="401"/>
      <c r="NLB1837" s="401"/>
      <c r="NLC1837" s="401"/>
      <c r="NLD1837" s="401"/>
      <c r="NLE1837" s="401"/>
      <c r="NLF1837" s="401"/>
      <c r="NLG1837" s="401"/>
      <c r="NLH1837" s="401"/>
      <c r="NLI1837" s="401"/>
      <c r="NLJ1837" s="401"/>
      <c r="NLK1837" s="401"/>
      <c r="NLL1837" s="401"/>
      <c r="NLM1837" s="401"/>
      <c r="NLN1837" s="401"/>
      <c r="NLO1837" s="401"/>
      <c r="NLP1837" s="401"/>
      <c r="NLQ1837" s="401"/>
      <c r="NLR1837" s="401"/>
      <c r="NLS1837" s="401"/>
      <c r="NLT1837" s="401"/>
      <c r="NLU1837" s="401"/>
      <c r="NLV1837" s="401"/>
      <c r="NLW1837" s="401"/>
      <c r="NLX1837" s="401"/>
      <c r="NLY1837" s="401"/>
      <c r="NLZ1837" s="401"/>
      <c r="NMA1837" s="401"/>
      <c r="NMB1837" s="401"/>
      <c r="NMC1837" s="401"/>
      <c r="NMD1837" s="401"/>
      <c r="NME1837" s="401"/>
      <c r="NMF1837" s="401"/>
      <c r="NMG1837" s="401"/>
      <c r="NMH1837" s="401"/>
      <c r="NMI1837" s="401"/>
      <c r="NMJ1837" s="401"/>
      <c r="NMK1837" s="401"/>
      <c r="NML1837" s="401"/>
      <c r="NMM1837" s="401"/>
      <c r="NMN1837" s="401"/>
      <c r="NMO1837" s="401"/>
      <c r="NMP1837" s="401"/>
      <c r="NMQ1837" s="401"/>
      <c r="NMR1837" s="401"/>
      <c r="NMS1837" s="401"/>
      <c r="NMT1837" s="401"/>
      <c r="NMU1837" s="401"/>
      <c r="NMV1837" s="401"/>
      <c r="NMW1837" s="401"/>
      <c r="NMX1837" s="401"/>
      <c r="NMY1837" s="401"/>
      <c r="NMZ1837" s="401"/>
      <c r="NNA1837" s="401"/>
      <c r="NNB1837" s="401"/>
      <c r="NNC1837" s="401"/>
      <c r="NND1837" s="401"/>
      <c r="NNE1837" s="401"/>
      <c r="NNF1837" s="401"/>
      <c r="NNG1837" s="401"/>
      <c r="NNH1837" s="401"/>
      <c r="NNI1837" s="401"/>
      <c r="NNJ1837" s="401"/>
      <c r="NNK1837" s="401"/>
      <c r="NNL1837" s="401"/>
      <c r="NNM1837" s="401"/>
      <c r="NNN1837" s="401"/>
      <c r="NNO1837" s="401"/>
      <c r="NNP1837" s="401"/>
      <c r="NNQ1837" s="401"/>
      <c r="NNR1837" s="401"/>
      <c r="NNS1837" s="401"/>
      <c r="NNT1837" s="401"/>
      <c r="NNU1837" s="401"/>
      <c r="NNV1837" s="401"/>
      <c r="NNW1837" s="401"/>
      <c r="NNX1837" s="401"/>
      <c r="NNY1837" s="401"/>
      <c r="NNZ1837" s="401"/>
      <c r="NOA1837" s="401"/>
      <c r="NOB1837" s="401"/>
      <c r="NOC1837" s="401"/>
      <c r="NOD1837" s="401"/>
      <c r="NOE1837" s="401"/>
      <c r="NOF1837" s="401"/>
      <c r="NOG1837" s="401"/>
      <c r="NOH1837" s="401"/>
      <c r="NOI1837" s="401"/>
      <c r="NOJ1837" s="401"/>
      <c r="NOK1837" s="401"/>
      <c r="NOL1837" s="401"/>
      <c r="NOM1837" s="401"/>
      <c r="NON1837" s="401"/>
      <c r="NOO1837" s="401"/>
      <c r="NOP1837" s="401"/>
      <c r="NOQ1837" s="401"/>
      <c r="NOR1837" s="401"/>
      <c r="NOS1837" s="401"/>
      <c r="NOT1837" s="401"/>
      <c r="NOU1837" s="401"/>
      <c r="NOV1837" s="401"/>
      <c r="NOW1837" s="401"/>
      <c r="NOX1837" s="401"/>
      <c r="NOY1837" s="401"/>
      <c r="NOZ1837" s="401"/>
      <c r="NPA1837" s="401"/>
      <c r="NPB1837" s="401"/>
      <c r="NPC1837" s="401"/>
      <c r="NPD1837" s="401"/>
      <c r="NPE1837" s="401"/>
      <c r="NPF1837" s="401"/>
      <c r="NPG1837" s="401"/>
      <c r="NPH1837" s="401"/>
      <c r="NPI1837" s="401"/>
      <c r="NPJ1837" s="401"/>
      <c r="NPK1837" s="401"/>
      <c r="NPL1837" s="401"/>
      <c r="NPM1837" s="401"/>
      <c r="NPN1837" s="401"/>
      <c r="NPO1837" s="401"/>
      <c r="NPP1837" s="401"/>
      <c r="NPQ1837" s="401"/>
      <c r="NPR1837" s="401"/>
      <c r="NPS1837" s="401"/>
      <c r="NPT1837" s="401"/>
      <c r="NPU1837" s="401"/>
      <c r="NPV1837" s="401"/>
      <c r="NPW1837" s="401"/>
      <c r="NPX1837" s="401"/>
      <c r="NPY1837" s="401"/>
      <c r="NPZ1837" s="401"/>
      <c r="NQA1837" s="401"/>
      <c r="NQB1837" s="401"/>
      <c r="NQC1837" s="401"/>
      <c r="NQD1837" s="401"/>
      <c r="NQE1837" s="401"/>
      <c r="NQF1837" s="401"/>
      <c r="NQG1837" s="401"/>
      <c r="NQH1837" s="401"/>
      <c r="NQI1837" s="401"/>
      <c r="NQJ1837" s="401"/>
      <c r="NQK1837" s="401"/>
      <c r="NQL1837" s="401"/>
      <c r="NQM1837" s="401"/>
      <c r="NQN1837" s="401"/>
      <c r="NQO1837" s="401"/>
      <c r="NQP1837" s="401"/>
      <c r="NQQ1837" s="401"/>
      <c r="NQR1837" s="401"/>
      <c r="NQS1837" s="401"/>
      <c r="NQT1837" s="401"/>
      <c r="NQU1837" s="401"/>
      <c r="NQV1837" s="401"/>
      <c r="NQW1837" s="401"/>
      <c r="NQX1837" s="401"/>
      <c r="NQY1837" s="401"/>
      <c r="NQZ1837" s="401"/>
      <c r="NRA1837" s="401"/>
      <c r="NRB1837" s="401"/>
      <c r="NRC1837" s="401"/>
      <c r="NRD1837" s="401"/>
      <c r="NRE1837" s="401"/>
      <c r="NRF1837" s="401"/>
      <c r="NRG1837" s="401"/>
      <c r="NRH1837" s="401"/>
      <c r="NRI1837" s="401"/>
      <c r="NRJ1837" s="401"/>
      <c r="NRK1837" s="401"/>
      <c r="NRL1837" s="401"/>
      <c r="NRM1837" s="401"/>
      <c r="NRN1837" s="401"/>
      <c r="NRO1837" s="401"/>
      <c r="NRP1837" s="401"/>
      <c r="NRQ1837" s="401"/>
      <c r="NRR1837" s="401"/>
      <c r="NRS1837" s="401"/>
      <c r="NRT1837" s="401"/>
      <c r="NRU1837" s="401"/>
      <c r="NRV1837" s="401"/>
      <c r="NRW1837" s="401"/>
      <c r="NRX1837" s="401"/>
      <c r="NRY1837" s="401"/>
      <c r="NRZ1837" s="401"/>
      <c r="NSA1837" s="401"/>
      <c r="NSB1837" s="401"/>
      <c r="NSC1837" s="401"/>
      <c r="NSD1837" s="401"/>
      <c r="NSE1837" s="401"/>
      <c r="NSF1837" s="401"/>
      <c r="NSG1837" s="401"/>
      <c r="NSH1837" s="401"/>
      <c r="NSI1837" s="401"/>
      <c r="NSJ1837" s="401"/>
      <c r="NSK1837" s="401"/>
      <c r="NSL1837" s="401"/>
      <c r="NSM1837" s="401"/>
      <c r="NSN1837" s="401"/>
      <c r="NSO1837" s="401"/>
      <c r="NSP1837" s="401"/>
      <c r="NSQ1837" s="401"/>
      <c r="NSR1837" s="401"/>
      <c r="NSS1837" s="401"/>
      <c r="NST1837" s="401"/>
      <c r="NSU1837" s="401"/>
      <c r="NSV1837" s="401"/>
      <c r="NSW1837" s="401"/>
      <c r="NSX1837" s="401"/>
      <c r="NSY1837" s="401"/>
      <c r="NSZ1837" s="401"/>
      <c r="NTA1837" s="401"/>
      <c r="NTB1837" s="401"/>
      <c r="NTC1837" s="401"/>
      <c r="NTD1837" s="401"/>
      <c r="NTE1837" s="401"/>
      <c r="NTF1837" s="401"/>
      <c r="NTG1837" s="401"/>
      <c r="NTH1837" s="401"/>
      <c r="NTI1837" s="401"/>
      <c r="NTJ1837" s="401"/>
      <c r="NTK1837" s="401"/>
      <c r="NTL1837" s="401"/>
      <c r="NTM1837" s="401"/>
      <c r="NTN1837" s="401"/>
      <c r="NTO1837" s="401"/>
      <c r="NTP1837" s="401"/>
      <c r="NTQ1837" s="401"/>
      <c r="NTR1837" s="401"/>
      <c r="NTS1837" s="401"/>
      <c r="NTT1837" s="401"/>
      <c r="NTU1837" s="401"/>
      <c r="NTV1837" s="401"/>
      <c r="NTW1837" s="401"/>
      <c r="NTX1837" s="401"/>
      <c r="NTY1837" s="401"/>
      <c r="NTZ1837" s="401"/>
      <c r="NUA1837" s="401"/>
      <c r="NUB1837" s="401"/>
      <c r="NUC1837" s="401"/>
      <c r="NUD1837" s="401"/>
      <c r="NUE1837" s="401"/>
      <c r="NUF1837" s="401"/>
      <c r="NUG1837" s="401"/>
      <c r="NUH1837" s="401"/>
      <c r="NUI1837" s="401"/>
      <c r="NUJ1837" s="401"/>
      <c r="NUK1837" s="401"/>
      <c r="NUL1837" s="401"/>
      <c r="NUM1837" s="401"/>
      <c r="NUN1837" s="401"/>
      <c r="NUO1837" s="401"/>
      <c r="NUP1837" s="401"/>
      <c r="NUQ1837" s="401"/>
      <c r="NUR1837" s="401"/>
      <c r="NUS1837" s="401"/>
      <c r="NUT1837" s="401"/>
      <c r="NUU1837" s="401"/>
      <c r="NUV1837" s="401"/>
      <c r="NUW1837" s="401"/>
      <c r="NUX1837" s="401"/>
      <c r="NUY1837" s="401"/>
      <c r="NUZ1837" s="401"/>
      <c r="NVA1837" s="401"/>
      <c r="NVB1837" s="401"/>
      <c r="NVC1837" s="401"/>
      <c r="NVD1837" s="401"/>
      <c r="NVE1837" s="401"/>
      <c r="NVF1837" s="401"/>
      <c r="NVG1837" s="401"/>
      <c r="NVH1837" s="401"/>
      <c r="NVI1837" s="401"/>
      <c r="NVJ1837" s="401"/>
      <c r="NVK1837" s="401"/>
      <c r="NVL1837" s="401"/>
      <c r="NVM1837" s="401"/>
      <c r="NVN1837" s="401"/>
      <c r="NVO1837" s="401"/>
      <c r="NVP1837" s="401"/>
      <c r="NVQ1837" s="401"/>
      <c r="NVR1837" s="401"/>
      <c r="NVS1837" s="401"/>
      <c r="NVT1837" s="401"/>
      <c r="NVU1837" s="401"/>
      <c r="NVV1837" s="401"/>
      <c r="NVW1837" s="401"/>
      <c r="NVX1837" s="401"/>
      <c r="NVY1837" s="401"/>
      <c r="NVZ1837" s="401"/>
      <c r="NWA1837" s="401"/>
      <c r="NWB1837" s="401"/>
      <c r="NWC1837" s="401"/>
      <c r="NWD1837" s="401"/>
      <c r="NWE1837" s="401"/>
      <c r="NWF1837" s="401"/>
      <c r="NWG1837" s="401"/>
      <c r="NWH1837" s="401"/>
      <c r="NWI1837" s="401"/>
      <c r="NWJ1837" s="401"/>
      <c r="NWK1837" s="401"/>
      <c r="NWL1837" s="401"/>
      <c r="NWM1837" s="401"/>
      <c r="NWN1837" s="401"/>
      <c r="NWO1837" s="401"/>
      <c r="NWP1837" s="401"/>
      <c r="NWQ1837" s="401"/>
      <c r="NWR1837" s="401"/>
      <c r="NWS1837" s="401"/>
      <c r="NWT1837" s="401"/>
      <c r="NWU1837" s="401"/>
      <c r="NWV1837" s="401"/>
      <c r="NWW1837" s="401"/>
      <c r="NWX1837" s="401"/>
      <c r="NWY1837" s="401"/>
      <c r="NWZ1837" s="401"/>
      <c r="NXA1837" s="401"/>
      <c r="NXB1837" s="401"/>
      <c r="NXC1837" s="401"/>
      <c r="NXD1837" s="401"/>
      <c r="NXE1837" s="401"/>
      <c r="NXF1837" s="401"/>
      <c r="NXG1837" s="401"/>
      <c r="NXH1837" s="401"/>
      <c r="NXI1837" s="401"/>
      <c r="NXJ1837" s="401"/>
      <c r="NXK1837" s="401"/>
      <c r="NXL1837" s="401"/>
      <c r="NXM1837" s="401"/>
      <c r="NXN1837" s="401"/>
      <c r="NXO1837" s="401"/>
      <c r="NXP1837" s="401"/>
      <c r="NXQ1837" s="401"/>
      <c r="NXR1837" s="401"/>
      <c r="NXS1837" s="401"/>
      <c r="NXT1837" s="401"/>
      <c r="NXU1837" s="401"/>
      <c r="NXV1837" s="401"/>
      <c r="NXW1837" s="401"/>
      <c r="NXX1837" s="401"/>
      <c r="NXY1837" s="401"/>
      <c r="NXZ1837" s="401"/>
      <c r="NYA1837" s="401"/>
      <c r="NYB1837" s="401"/>
      <c r="NYC1837" s="401"/>
      <c r="NYD1837" s="401"/>
      <c r="NYE1837" s="401"/>
      <c r="NYF1837" s="401"/>
      <c r="NYG1837" s="401"/>
      <c r="NYH1837" s="401"/>
      <c r="NYI1837" s="401"/>
      <c r="NYJ1837" s="401"/>
      <c r="NYK1837" s="401"/>
      <c r="NYL1837" s="401"/>
      <c r="NYM1837" s="401"/>
      <c r="NYN1837" s="401"/>
      <c r="NYO1837" s="401"/>
      <c r="NYP1837" s="401"/>
      <c r="NYQ1837" s="401"/>
      <c r="NYR1837" s="401"/>
      <c r="NYS1837" s="401"/>
      <c r="NYT1837" s="401"/>
      <c r="NYU1837" s="401"/>
      <c r="NYV1837" s="401"/>
      <c r="NYW1837" s="401"/>
      <c r="NYX1837" s="401"/>
      <c r="NYY1837" s="401"/>
      <c r="NYZ1837" s="401"/>
      <c r="NZA1837" s="401"/>
      <c r="NZB1837" s="401"/>
      <c r="NZC1837" s="401"/>
      <c r="NZD1837" s="401"/>
      <c r="NZE1837" s="401"/>
      <c r="NZF1837" s="401"/>
      <c r="NZG1837" s="401"/>
      <c r="NZH1837" s="401"/>
      <c r="NZI1837" s="401"/>
      <c r="NZJ1837" s="401"/>
      <c r="NZK1837" s="401"/>
      <c r="NZL1837" s="401"/>
      <c r="NZM1837" s="401"/>
      <c r="NZN1837" s="401"/>
      <c r="NZO1837" s="401"/>
      <c r="NZP1837" s="401"/>
      <c r="NZQ1837" s="401"/>
      <c r="NZR1837" s="401"/>
      <c r="NZS1837" s="401"/>
      <c r="NZT1837" s="401"/>
      <c r="NZU1837" s="401"/>
      <c r="NZV1837" s="401"/>
      <c r="NZW1837" s="401"/>
      <c r="NZX1837" s="401"/>
      <c r="NZY1837" s="401"/>
      <c r="NZZ1837" s="401"/>
      <c r="OAA1837" s="401"/>
      <c r="OAB1837" s="401"/>
      <c r="OAC1837" s="401"/>
      <c r="OAD1837" s="401"/>
      <c r="OAE1837" s="401"/>
      <c r="OAF1837" s="401"/>
      <c r="OAG1837" s="401"/>
      <c r="OAH1837" s="401"/>
      <c r="OAI1837" s="401"/>
      <c r="OAJ1837" s="401"/>
      <c r="OAK1837" s="401"/>
      <c r="OAL1837" s="401"/>
      <c r="OAM1837" s="401"/>
      <c r="OAN1837" s="401"/>
      <c r="OAO1837" s="401"/>
      <c r="OAP1837" s="401"/>
      <c r="OAQ1837" s="401"/>
      <c r="OAR1837" s="401"/>
      <c r="OAS1837" s="401"/>
      <c r="OAT1837" s="401"/>
      <c r="OAU1837" s="401"/>
      <c r="OAV1837" s="401"/>
      <c r="OAW1837" s="401"/>
      <c r="OAX1837" s="401"/>
      <c r="OAY1837" s="401"/>
      <c r="OAZ1837" s="401"/>
      <c r="OBA1837" s="401"/>
      <c r="OBB1837" s="401"/>
      <c r="OBC1837" s="401"/>
      <c r="OBD1837" s="401"/>
      <c r="OBE1837" s="401"/>
      <c r="OBF1837" s="401"/>
      <c r="OBG1837" s="401"/>
      <c r="OBH1837" s="401"/>
      <c r="OBI1837" s="401"/>
      <c r="OBJ1837" s="401"/>
      <c r="OBK1837" s="401"/>
      <c r="OBL1837" s="401"/>
      <c r="OBM1837" s="401"/>
      <c r="OBN1837" s="401"/>
      <c r="OBO1837" s="401"/>
      <c r="OBP1837" s="401"/>
      <c r="OBQ1837" s="401"/>
      <c r="OBR1837" s="401"/>
      <c r="OBS1837" s="401"/>
      <c r="OBT1837" s="401"/>
      <c r="OBU1837" s="401"/>
      <c r="OBV1837" s="401"/>
      <c r="OBW1837" s="401"/>
      <c r="OBX1837" s="401"/>
      <c r="OBY1837" s="401"/>
      <c r="OBZ1837" s="401"/>
      <c r="OCA1837" s="401"/>
      <c r="OCB1837" s="401"/>
      <c r="OCC1837" s="401"/>
      <c r="OCD1837" s="401"/>
      <c r="OCE1837" s="401"/>
      <c r="OCF1837" s="401"/>
      <c r="OCG1837" s="401"/>
      <c r="OCH1837" s="401"/>
      <c r="OCI1837" s="401"/>
      <c r="OCJ1837" s="401"/>
      <c r="OCK1837" s="401"/>
      <c r="OCL1837" s="401"/>
      <c r="OCM1837" s="401"/>
      <c r="OCN1837" s="401"/>
      <c r="OCO1837" s="401"/>
      <c r="OCP1837" s="401"/>
      <c r="OCQ1837" s="401"/>
      <c r="OCR1837" s="401"/>
      <c r="OCS1837" s="401"/>
      <c r="OCT1837" s="401"/>
      <c r="OCU1837" s="401"/>
      <c r="OCV1837" s="401"/>
      <c r="OCW1837" s="401"/>
      <c r="OCX1837" s="401"/>
      <c r="OCY1837" s="401"/>
      <c r="OCZ1837" s="401"/>
      <c r="ODA1837" s="401"/>
      <c r="ODB1837" s="401"/>
      <c r="ODC1837" s="401"/>
      <c r="ODD1837" s="401"/>
      <c r="ODE1837" s="401"/>
      <c r="ODF1837" s="401"/>
      <c r="ODG1837" s="401"/>
      <c r="ODH1837" s="401"/>
      <c r="ODI1837" s="401"/>
      <c r="ODJ1837" s="401"/>
      <c r="ODK1837" s="401"/>
      <c r="ODL1837" s="401"/>
      <c r="ODM1837" s="401"/>
      <c r="ODN1837" s="401"/>
      <c r="ODO1837" s="401"/>
      <c r="ODP1837" s="401"/>
      <c r="ODQ1837" s="401"/>
      <c r="ODR1837" s="401"/>
      <c r="ODS1837" s="401"/>
      <c r="ODT1837" s="401"/>
      <c r="ODU1837" s="401"/>
      <c r="ODV1837" s="401"/>
      <c r="ODW1837" s="401"/>
      <c r="ODX1837" s="401"/>
      <c r="ODY1837" s="401"/>
      <c r="ODZ1837" s="401"/>
      <c r="OEA1837" s="401"/>
      <c r="OEB1837" s="401"/>
      <c r="OEC1837" s="401"/>
      <c r="OED1837" s="401"/>
      <c r="OEE1837" s="401"/>
      <c r="OEF1837" s="401"/>
      <c r="OEG1837" s="401"/>
      <c r="OEH1837" s="401"/>
      <c r="OEI1837" s="401"/>
      <c r="OEJ1837" s="401"/>
      <c r="OEK1837" s="401"/>
      <c r="OEL1837" s="401"/>
      <c r="OEM1837" s="401"/>
      <c r="OEN1837" s="401"/>
      <c r="OEO1837" s="401"/>
      <c r="OEP1837" s="401"/>
      <c r="OEQ1837" s="401"/>
      <c r="OER1837" s="401"/>
      <c r="OES1837" s="401"/>
      <c r="OET1837" s="401"/>
      <c r="OEU1837" s="401"/>
      <c r="OEV1837" s="401"/>
      <c r="OEW1837" s="401"/>
      <c r="OEX1837" s="401"/>
      <c r="OEY1837" s="401"/>
      <c r="OEZ1837" s="401"/>
      <c r="OFA1837" s="401"/>
      <c r="OFB1837" s="401"/>
      <c r="OFC1837" s="401"/>
      <c r="OFD1837" s="401"/>
      <c r="OFE1837" s="401"/>
      <c r="OFF1837" s="401"/>
      <c r="OFG1837" s="401"/>
      <c r="OFH1837" s="401"/>
      <c r="OFI1837" s="401"/>
      <c r="OFJ1837" s="401"/>
      <c r="OFK1837" s="401"/>
      <c r="OFL1837" s="401"/>
      <c r="OFM1837" s="401"/>
      <c r="OFN1837" s="401"/>
      <c r="OFO1837" s="401"/>
      <c r="OFP1837" s="401"/>
      <c r="OFQ1837" s="401"/>
      <c r="OFR1837" s="401"/>
      <c r="OFS1837" s="401"/>
      <c r="OFT1837" s="401"/>
      <c r="OFU1837" s="401"/>
      <c r="OFV1837" s="401"/>
      <c r="OFW1837" s="401"/>
      <c r="OFX1837" s="401"/>
      <c r="OFY1837" s="401"/>
      <c r="OFZ1837" s="401"/>
      <c r="OGA1837" s="401"/>
      <c r="OGB1837" s="401"/>
      <c r="OGC1837" s="401"/>
      <c r="OGD1837" s="401"/>
      <c r="OGE1837" s="401"/>
      <c r="OGF1837" s="401"/>
      <c r="OGG1837" s="401"/>
      <c r="OGH1837" s="401"/>
      <c r="OGI1837" s="401"/>
      <c r="OGJ1837" s="401"/>
      <c r="OGK1837" s="401"/>
      <c r="OGL1837" s="401"/>
      <c r="OGM1837" s="401"/>
      <c r="OGN1837" s="401"/>
      <c r="OGO1837" s="401"/>
      <c r="OGP1837" s="401"/>
      <c r="OGQ1837" s="401"/>
      <c r="OGR1837" s="401"/>
      <c r="OGS1837" s="401"/>
      <c r="OGT1837" s="401"/>
      <c r="OGU1837" s="401"/>
      <c r="OGV1837" s="401"/>
      <c r="OGW1837" s="401"/>
      <c r="OGX1837" s="401"/>
      <c r="OGY1837" s="401"/>
      <c r="OGZ1837" s="401"/>
      <c r="OHA1837" s="401"/>
      <c r="OHB1837" s="401"/>
      <c r="OHC1837" s="401"/>
      <c r="OHD1837" s="401"/>
      <c r="OHE1837" s="401"/>
      <c r="OHF1837" s="401"/>
      <c r="OHG1837" s="401"/>
      <c r="OHH1837" s="401"/>
      <c r="OHI1837" s="401"/>
      <c r="OHJ1837" s="401"/>
      <c r="OHK1837" s="401"/>
      <c r="OHL1837" s="401"/>
      <c r="OHM1837" s="401"/>
      <c r="OHN1837" s="401"/>
      <c r="OHO1837" s="401"/>
      <c r="OHP1837" s="401"/>
      <c r="OHQ1837" s="401"/>
      <c r="OHR1837" s="401"/>
      <c r="OHS1837" s="401"/>
      <c r="OHT1837" s="401"/>
      <c r="OHU1837" s="401"/>
      <c r="OHV1837" s="401"/>
      <c r="OHW1837" s="401"/>
      <c r="OHX1837" s="401"/>
      <c r="OHY1837" s="401"/>
      <c r="OHZ1837" s="401"/>
      <c r="OIA1837" s="401"/>
      <c r="OIB1837" s="401"/>
      <c r="OIC1837" s="401"/>
      <c r="OID1837" s="401"/>
      <c r="OIE1837" s="401"/>
      <c r="OIF1837" s="401"/>
      <c r="OIG1837" s="401"/>
      <c r="OIH1837" s="401"/>
      <c r="OII1837" s="401"/>
      <c r="OIJ1837" s="401"/>
      <c r="OIK1837" s="401"/>
      <c r="OIL1837" s="401"/>
      <c r="OIM1837" s="401"/>
      <c r="OIN1837" s="401"/>
      <c r="OIO1837" s="401"/>
      <c r="OIP1837" s="401"/>
      <c r="OIQ1837" s="401"/>
      <c r="OIR1837" s="401"/>
      <c r="OIS1837" s="401"/>
      <c r="OIT1837" s="401"/>
      <c r="OIU1837" s="401"/>
      <c r="OIV1837" s="401"/>
      <c r="OIW1837" s="401"/>
      <c r="OIX1837" s="401"/>
      <c r="OIY1837" s="401"/>
      <c r="OIZ1837" s="401"/>
      <c r="OJA1837" s="401"/>
      <c r="OJB1837" s="401"/>
      <c r="OJC1837" s="401"/>
      <c r="OJD1837" s="401"/>
      <c r="OJE1837" s="401"/>
      <c r="OJF1837" s="401"/>
      <c r="OJG1837" s="401"/>
      <c r="OJH1837" s="401"/>
      <c r="OJI1837" s="401"/>
      <c r="OJJ1837" s="401"/>
      <c r="OJK1837" s="401"/>
      <c r="OJL1837" s="401"/>
      <c r="OJM1837" s="401"/>
      <c r="OJN1837" s="401"/>
      <c r="OJO1837" s="401"/>
      <c r="OJP1837" s="401"/>
      <c r="OJQ1837" s="401"/>
      <c r="OJR1837" s="401"/>
      <c r="OJS1837" s="401"/>
      <c r="OJT1837" s="401"/>
      <c r="OJU1837" s="401"/>
      <c r="OJV1837" s="401"/>
      <c r="OJW1837" s="401"/>
      <c r="OJX1837" s="401"/>
      <c r="OJY1837" s="401"/>
      <c r="OJZ1837" s="401"/>
      <c r="OKA1837" s="401"/>
      <c r="OKB1837" s="401"/>
      <c r="OKC1837" s="401"/>
      <c r="OKD1837" s="401"/>
      <c r="OKE1837" s="401"/>
      <c r="OKF1837" s="401"/>
      <c r="OKG1837" s="401"/>
      <c r="OKH1837" s="401"/>
      <c r="OKI1837" s="401"/>
      <c r="OKJ1837" s="401"/>
      <c r="OKK1837" s="401"/>
      <c r="OKL1837" s="401"/>
      <c r="OKM1837" s="401"/>
      <c r="OKN1837" s="401"/>
      <c r="OKO1837" s="401"/>
      <c r="OKP1837" s="401"/>
      <c r="OKQ1837" s="401"/>
      <c r="OKR1837" s="401"/>
      <c r="OKS1837" s="401"/>
      <c r="OKT1837" s="401"/>
      <c r="OKU1837" s="401"/>
      <c r="OKV1837" s="401"/>
      <c r="OKW1837" s="401"/>
      <c r="OKX1837" s="401"/>
      <c r="OKY1837" s="401"/>
      <c r="OKZ1837" s="401"/>
      <c r="OLA1837" s="401"/>
      <c r="OLB1837" s="401"/>
      <c r="OLC1837" s="401"/>
      <c r="OLD1837" s="401"/>
      <c r="OLE1837" s="401"/>
      <c r="OLF1837" s="401"/>
      <c r="OLG1837" s="401"/>
      <c r="OLH1837" s="401"/>
      <c r="OLI1837" s="401"/>
      <c r="OLJ1837" s="401"/>
      <c r="OLK1837" s="401"/>
      <c r="OLL1837" s="401"/>
      <c r="OLM1837" s="401"/>
      <c r="OLN1837" s="401"/>
      <c r="OLO1837" s="401"/>
      <c r="OLP1837" s="401"/>
      <c r="OLQ1837" s="401"/>
      <c r="OLR1837" s="401"/>
      <c r="OLS1837" s="401"/>
      <c r="OLT1837" s="401"/>
      <c r="OLU1837" s="401"/>
      <c r="OLV1837" s="401"/>
      <c r="OLW1837" s="401"/>
      <c r="OLX1837" s="401"/>
      <c r="OLY1837" s="401"/>
      <c r="OLZ1837" s="401"/>
      <c r="OMA1837" s="401"/>
      <c r="OMB1837" s="401"/>
      <c r="OMC1837" s="401"/>
      <c r="OMD1837" s="401"/>
      <c r="OME1837" s="401"/>
      <c r="OMF1837" s="401"/>
      <c r="OMG1837" s="401"/>
      <c r="OMH1837" s="401"/>
      <c r="OMI1837" s="401"/>
      <c r="OMJ1837" s="401"/>
      <c r="OMK1837" s="401"/>
      <c r="OML1837" s="401"/>
      <c r="OMM1837" s="401"/>
      <c r="OMN1837" s="401"/>
      <c r="OMO1837" s="401"/>
      <c r="OMP1837" s="401"/>
      <c r="OMQ1837" s="401"/>
      <c r="OMR1837" s="401"/>
      <c r="OMS1837" s="401"/>
      <c r="OMT1837" s="401"/>
      <c r="OMU1837" s="401"/>
      <c r="OMV1837" s="401"/>
      <c r="OMW1837" s="401"/>
      <c r="OMX1837" s="401"/>
      <c r="OMY1837" s="401"/>
      <c r="OMZ1837" s="401"/>
      <c r="ONA1837" s="401"/>
      <c r="ONB1837" s="401"/>
      <c r="ONC1837" s="401"/>
      <c r="OND1837" s="401"/>
      <c r="ONE1837" s="401"/>
      <c r="ONF1837" s="401"/>
      <c r="ONG1837" s="401"/>
      <c r="ONH1837" s="401"/>
      <c r="ONI1837" s="401"/>
      <c r="ONJ1837" s="401"/>
      <c r="ONK1837" s="401"/>
      <c r="ONL1837" s="401"/>
      <c r="ONM1837" s="401"/>
      <c r="ONN1837" s="401"/>
      <c r="ONO1837" s="401"/>
      <c r="ONP1837" s="401"/>
      <c r="ONQ1837" s="401"/>
      <c r="ONR1837" s="401"/>
      <c r="ONS1837" s="401"/>
      <c r="ONT1837" s="401"/>
      <c r="ONU1837" s="401"/>
      <c r="ONV1837" s="401"/>
      <c r="ONW1837" s="401"/>
      <c r="ONX1837" s="401"/>
      <c r="ONY1837" s="401"/>
      <c r="ONZ1837" s="401"/>
      <c r="OOA1837" s="401"/>
      <c r="OOB1837" s="401"/>
      <c r="OOC1837" s="401"/>
      <c r="OOD1837" s="401"/>
      <c r="OOE1837" s="401"/>
      <c r="OOF1837" s="401"/>
      <c r="OOG1837" s="401"/>
      <c r="OOH1837" s="401"/>
      <c r="OOI1837" s="401"/>
      <c r="OOJ1837" s="401"/>
      <c r="OOK1837" s="401"/>
      <c r="OOL1837" s="401"/>
      <c r="OOM1837" s="401"/>
      <c r="OON1837" s="401"/>
      <c r="OOO1837" s="401"/>
      <c r="OOP1837" s="401"/>
      <c r="OOQ1837" s="401"/>
      <c r="OOR1837" s="401"/>
      <c r="OOS1837" s="401"/>
      <c r="OOT1837" s="401"/>
      <c r="OOU1837" s="401"/>
      <c r="OOV1837" s="401"/>
      <c r="OOW1837" s="401"/>
      <c r="OOX1837" s="401"/>
      <c r="OOY1837" s="401"/>
      <c r="OOZ1837" s="401"/>
      <c r="OPA1837" s="401"/>
      <c r="OPB1837" s="401"/>
      <c r="OPC1837" s="401"/>
      <c r="OPD1837" s="401"/>
      <c r="OPE1837" s="401"/>
      <c r="OPF1837" s="401"/>
      <c r="OPG1837" s="401"/>
      <c r="OPH1837" s="401"/>
      <c r="OPI1837" s="401"/>
      <c r="OPJ1837" s="401"/>
      <c r="OPK1837" s="401"/>
      <c r="OPL1837" s="401"/>
      <c r="OPM1837" s="401"/>
      <c r="OPN1837" s="401"/>
      <c r="OPO1837" s="401"/>
      <c r="OPP1837" s="401"/>
      <c r="OPQ1837" s="401"/>
      <c r="OPR1837" s="401"/>
      <c r="OPS1837" s="401"/>
      <c r="OPT1837" s="401"/>
      <c r="OPU1837" s="401"/>
      <c r="OPV1837" s="401"/>
      <c r="OPW1837" s="401"/>
      <c r="OPX1837" s="401"/>
      <c r="OPY1837" s="401"/>
      <c r="OPZ1837" s="401"/>
      <c r="OQA1837" s="401"/>
      <c r="OQB1837" s="401"/>
      <c r="OQC1837" s="401"/>
      <c r="OQD1837" s="401"/>
      <c r="OQE1837" s="401"/>
      <c r="OQF1837" s="401"/>
      <c r="OQG1837" s="401"/>
      <c r="OQH1837" s="401"/>
      <c r="OQI1837" s="401"/>
      <c r="OQJ1837" s="401"/>
      <c r="OQK1837" s="401"/>
      <c r="OQL1837" s="401"/>
      <c r="OQM1837" s="401"/>
      <c r="OQN1837" s="401"/>
      <c r="OQO1837" s="401"/>
      <c r="OQP1837" s="401"/>
      <c r="OQQ1837" s="401"/>
      <c r="OQR1837" s="401"/>
      <c r="OQS1837" s="401"/>
      <c r="OQT1837" s="401"/>
      <c r="OQU1837" s="401"/>
      <c r="OQV1837" s="401"/>
      <c r="OQW1837" s="401"/>
      <c r="OQX1837" s="401"/>
      <c r="OQY1837" s="401"/>
      <c r="OQZ1837" s="401"/>
      <c r="ORA1837" s="401"/>
      <c r="ORB1837" s="401"/>
      <c r="ORC1837" s="401"/>
      <c r="ORD1837" s="401"/>
      <c r="ORE1837" s="401"/>
      <c r="ORF1837" s="401"/>
      <c r="ORG1837" s="401"/>
      <c r="ORH1837" s="401"/>
      <c r="ORI1837" s="401"/>
      <c r="ORJ1837" s="401"/>
      <c r="ORK1837" s="401"/>
      <c r="ORL1837" s="401"/>
      <c r="ORM1837" s="401"/>
      <c r="ORN1837" s="401"/>
      <c r="ORO1837" s="401"/>
      <c r="ORP1837" s="401"/>
      <c r="ORQ1837" s="401"/>
      <c r="ORR1837" s="401"/>
      <c r="ORS1837" s="401"/>
      <c r="ORT1837" s="401"/>
      <c r="ORU1837" s="401"/>
      <c r="ORV1837" s="401"/>
      <c r="ORW1837" s="401"/>
      <c r="ORX1837" s="401"/>
      <c r="ORY1837" s="401"/>
      <c r="ORZ1837" s="401"/>
      <c r="OSA1837" s="401"/>
      <c r="OSB1837" s="401"/>
      <c r="OSC1837" s="401"/>
      <c r="OSD1837" s="401"/>
      <c r="OSE1837" s="401"/>
      <c r="OSF1837" s="401"/>
      <c r="OSG1837" s="401"/>
      <c r="OSH1837" s="401"/>
      <c r="OSI1837" s="401"/>
      <c r="OSJ1837" s="401"/>
      <c r="OSK1837" s="401"/>
      <c r="OSL1837" s="401"/>
      <c r="OSM1837" s="401"/>
      <c r="OSN1837" s="401"/>
      <c r="OSO1837" s="401"/>
      <c r="OSP1837" s="401"/>
      <c r="OSQ1837" s="401"/>
      <c r="OSR1837" s="401"/>
      <c r="OSS1837" s="401"/>
      <c r="OST1837" s="401"/>
      <c r="OSU1837" s="401"/>
      <c r="OSV1837" s="401"/>
      <c r="OSW1837" s="401"/>
      <c r="OSX1837" s="401"/>
      <c r="OSY1837" s="401"/>
      <c r="OSZ1837" s="401"/>
      <c r="OTA1837" s="401"/>
      <c r="OTB1837" s="401"/>
      <c r="OTC1837" s="401"/>
      <c r="OTD1837" s="401"/>
      <c r="OTE1837" s="401"/>
      <c r="OTF1837" s="401"/>
      <c r="OTG1837" s="401"/>
      <c r="OTH1837" s="401"/>
      <c r="OTI1837" s="401"/>
      <c r="OTJ1837" s="401"/>
      <c r="OTK1837" s="401"/>
      <c r="OTL1837" s="401"/>
      <c r="OTM1837" s="401"/>
      <c r="OTN1837" s="401"/>
      <c r="OTO1837" s="401"/>
      <c r="OTP1837" s="401"/>
      <c r="OTQ1837" s="401"/>
      <c r="OTR1837" s="401"/>
      <c r="OTS1837" s="401"/>
      <c r="OTT1837" s="401"/>
      <c r="OTU1837" s="401"/>
      <c r="OTV1837" s="401"/>
      <c r="OTW1837" s="401"/>
      <c r="OTX1837" s="401"/>
      <c r="OTY1837" s="401"/>
      <c r="OTZ1837" s="401"/>
      <c r="OUA1837" s="401"/>
      <c r="OUB1837" s="401"/>
      <c r="OUC1837" s="401"/>
      <c r="OUD1837" s="401"/>
      <c r="OUE1837" s="401"/>
      <c r="OUF1837" s="401"/>
      <c r="OUG1837" s="401"/>
      <c r="OUH1837" s="401"/>
      <c r="OUI1837" s="401"/>
      <c r="OUJ1837" s="401"/>
      <c r="OUK1837" s="401"/>
      <c r="OUL1837" s="401"/>
      <c r="OUM1837" s="401"/>
      <c r="OUN1837" s="401"/>
      <c r="OUO1837" s="401"/>
      <c r="OUP1837" s="401"/>
      <c r="OUQ1837" s="401"/>
      <c r="OUR1837" s="401"/>
      <c r="OUS1837" s="401"/>
      <c r="OUT1837" s="401"/>
      <c r="OUU1837" s="401"/>
      <c r="OUV1837" s="401"/>
      <c r="OUW1837" s="401"/>
      <c r="OUX1837" s="401"/>
      <c r="OUY1837" s="401"/>
      <c r="OUZ1837" s="401"/>
      <c r="OVA1837" s="401"/>
      <c r="OVB1837" s="401"/>
      <c r="OVC1837" s="401"/>
      <c r="OVD1837" s="401"/>
      <c r="OVE1837" s="401"/>
      <c r="OVF1837" s="401"/>
      <c r="OVG1837" s="401"/>
      <c r="OVH1837" s="401"/>
      <c r="OVI1837" s="401"/>
      <c r="OVJ1837" s="401"/>
      <c r="OVK1837" s="401"/>
      <c r="OVL1837" s="401"/>
      <c r="OVM1837" s="401"/>
      <c r="OVN1837" s="401"/>
      <c r="OVO1837" s="401"/>
      <c r="OVP1837" s="401"/>
      <c r="OVQ1837" s="401"/>
      <c r="OVR1837" s="401"/>
      <c r="OVS1837" s="401"/>
      <c r="OVT1837" s="401"/>
      <c r="OVU1837" s="401"/>
      <c r="OVV1837" s="401"/>
      <c r="OVW1837" s="401"/>
      <c r="OVX1837" s="401"/>
      <c r="OVY1837" s="401"/>
      <c r="OVZ1837" s="401"/>
      <c r="OWA1837" s="401"/>
      <c r="OWB1837" s="401"/>
      <c r="OWC1837" s="401"/>
      <c r="OWD1837" s="401"/>
      <c r="OWE1837" s="401"/>
      <c r="OWF1837" s="401"/>
      <c r="OWG1837" s="401"/>
      <c r="OWH1837" s="401"/>
      <c r="OWI1837" s="401"/>
      <c r="OWJ1837" s="401"/>
      <c r="OWK1837" s="401"/>
      <c r="OWL1837" s="401"/>
      <c r="OWM1837" s="401"/>
      <c r="OWN1837" s="401"/>
      <c r="OWO1837" s="401"/>
      <c r="OWP1837" s="401"/>
      <c r="OWQ1837" s="401"/>
      <c r="OWR1837" s="401"/>
      <c r="OWS1837" s="401"/>
      <c r="OWT1837" s="401"/>
      <c r="OWU1837" s="401"/>
      <c r="OWV1837" s="401"/>
      <c r="OWW1837" s="401"/>
      <c r="OWX1837" s="401"/>
      <c r="OWY1837" s="401"/>
      <c r="OWZ1837" s="401"/>
      <c r="OXA1837" s="401"/>
      <c r="OXB1837" s="401"/>
      <c r="OXC1837" s="401"/>
      <c r="OXD1837" s="401"/>
      <c r="OXE1837" s="401"/>
      <c r="OXF1837" s="401"/>
      <c r="OXG1837" s="401"/>
      <c r="OXH1837" s="401"/>
      <c r="OXI1837" s="401"/>
      <c r="OXJ1837" s="401"/>
      <c r="OXK1837" s="401"/>
      <c r="OXL1837" s="401"/>
      <c r="OXM1837" s="401"/>
      <c r="OXN1837" s="401"/>
      <c r="OXO1837" s="401"/>
      <c r="OXP1837" s="401"/>
      <c r="OXQ1837" s="401"/>
      <c r="OXR1837" s="401"/>
      <c r="OXS1837" s="401"/>
      <c r="OXT1837" s="401"/>
      <c r="OXU1837" s="401"/>
      <c r="OXV1837" s="401"/>
      <c r="OXW1837" s="401"/>
      <c r="OXX1837" s="401"/>
      <c r="OXY1837" s="401"/>
      <c r="OXZ1837" s="401"/>
      <c r="OYA1837" s="401"/>
      <c r="OYB1837" s="401"/>
      <c r="OYC1837" s="401"/>
      <c r="OYD1837" s="401"/>
      <c r="OYE1837" s="401"/>
      <c r="OYF1837" s="401"/>
      <c r="OYG1837" s="401"/>
      <c r="OYH1837" s="401"/>
      <c r="OYI1837" s="401"/>
      <c r="OYJ1837" s="401"/>
      <c r="OYK1837" s="401"/>
      <c r="OYL1837" s="401"/>
      <c r="OYM1837" s="401"/>
      <c r="OYN1837" s="401"/>
      <c r="OYO1837" s="401"/>
      <c r="OYP1837" s="401"/>
      <c r="OYQ1837" s="401"/>
      <c r="OYR1837" s="401"/>
      <c r="OYS1837" s="401"/>
      <c r="OYT1837" s="401"/>
      <c r="OYU1837" s="401"/>
      <c r="OYV1837" s="401"/>
      <c r="OYW1837" s="401"/>
      <c r="OYX1837" s="401"/>
      <c r="OYY1837" s="401"/>
      <c r="OYZ1837" s="401"/>
      <c r="OZA1837" s="401"/>
      <c r="OZB1837" s="401"/>
      <c r="OZC1837" s="401"/>
      <c r="OZD1837" s="401"/>
      <c r="OZE1837" s="401"/>
      <c r="OZF1837" s="401"/>
      <c r="OZG1837" s="401"/>
      <c r="OZH1837" s="401"/>
      <c r="OZI1837" s="401"/>
      <c r="OZJ1837" s="401"/>
      <c r="OZK1837" s="401"/>
      <c r="OZL1837" s="401"/>
      <c r="OZM1837" s="401"/>
      <c r="OZN1837" s="401"/>
      <c r="OZO1837" s="401"/>
      <c r="OZP1837" s="401"/>
      <c r="OZQ1837" s="401"/>
      <c r="OZR1837" s="401"/>
      <c r="OZS1837" s="401"/>
      <c r="OZT1837" s="401"/>
      <c r="OZU1837" s="401"/>
      <c r="OZV1837" s="401"/>
      <c r="OZW1837" s="401"/>
      <c r="OZX1837" s="401"/>
      <c r="OZY1837" s="401"/>
      <c r="OZZ1837" s="401"/>
      <c r="PAA1837" s="401"/>
      <c r="PAB1837" s="401"/>
      <c r="PAC1837" s="401"/>
      <c r="PAD1837" s="401"/>
      <c r="PAE1837" s="401"/>
      <c r="PAF1837" s="401"/>
      <c r="PAG1837" s="401"/>
      <c r="PAH1837" s="401"/>
      <c r="PAI1837" s="401"/>
      <c r="PAJ1837" s="401"/>
      <c r="PAK1837" s="401"/>
      <c r="PAL1837" s="401"/>
      <c r="PAM1837" s="401"/>
      <c r="PAN1837" s="401"/>
      <c r="PAO1837" s="401"/>
      <c r="PAP1837" s="401"/>
      <c r="PAQ1837" s="401"/>
      <c r="PAR1837" s="401"/>
      <c r="PAS1837" s="401"/>
      <c r="PAT1837" s="401"/>
      <c r="PAU1837" s="401"/>
      <c r="PAV1837" s="401"/>
      <c r="PAW1837" s="401"/>
      <c r="PAX1837" s="401"/>
      <c r="PAY1837" s="401"/>
      <c r="PAZ1837" s="401"/>
      <c r="PBA1837" s="401"/>
      <c r="PBB1837" s="401"/>
      <c r="PBC1837" s="401"/>
      <c r="PBD1837" s="401"/>
      <c r="PBE1837" s="401"/>
      <c r="PBF1837" s="401"/>
      <c r="PBG1837" s="401"/>
      <c r="PBH1837" s="401"/>
      <c r="PBI1837" s="401"/>
      <c r="PBJ1837" s="401"/>
      <c r="PBK1837" s="401"/>
      <c r="PBL1837" s="401"/>
      <c r="PBM1837" s="401"/>
      <c r="PBN1837" s="401"/>
      <c r="PBO1837" s="401"/>
      <c r="PBP1837" s="401"/>
      <c r="PBQ1837" s="401"/>
      <c r="PBR1837" s="401"/>
      <c r="PBS1837" s="401"/>
      <c r="PBT1837" s="401"/>
      <c r="PBU1837" s="401"/>
      <c r="PBV1837" s="401"/>
      <c r="PBW1837" s="401"/>
      <c r="PBX1837" s="401"/>
      <c r="PBY1837" s="401"/>
      <c r="PBZ1837" s="401"/>
      <c r="PCA1837" s="401"/>
      <c r="PCB1837" s="401"/>
      <c r="PCC1837" s="401"/>
      <c r="PCD1837" s="401"/>
      <c r="PCE1837" s="401"/>
      <c r="PCF1837" s="401"/>
      <c r="PCG1837" s="401"/>
      <c r="PCH1837" s="401"/>
      <c r="PCI1837" s="401"/>
      <c r="PCJ1837" s="401"/>
      <c r="PCK1837" s="401"/>
      <c r="PCL1837" s="401"/>
      <c r="PCM1837" s="401"/>
      <c r="PCN1837" s="401"/>
      <c r="PCO1837" s="401"/>
      <c r="PCP1837" s="401"/>
      <c r="PCQ1837" s="401"/>
      <c r="PCR1837" s="401"/>
      <c r="PCS1837" s="401"/>
      <c r="PCT1837" s="401"/>
      <c r="PCU1837" s="401"/>
      <c r="PCV1837" s="401"/>
      <c r="PCW1837" s="401"/>
      <c r="PCX1837" s="401"/>
      <c r="PCY1837" s="401"/>
      <c r="PCZ1837" s="401"/>
      <c r="PDA1837" s="401"/>
      <c r="PDB1837" s="401"/>
      <c r="PDC1837" s="401"/>
      <c r="PDD1837" s="401"/>
      <c r="PDE1837" s="401"/>
      <c r="PDF1837" s="401"/>
      <c r="PDG1837" s="401"/>
      <c r="PDH1837" s="401"/>
      <c r="PDI1837" s="401"/>
      <c r="PDJ1837" s="401"/>
      <c r="PDK1837" s="401"/>
      <c r="PDL1837" s="401"/>
      <c r="PDM1837" s="401"/>
      <c r="PDN1837" s="401"/>
      <c r="PDO1837" s="401"/>
      <c r="PDP1837" s="401"/>
      <c r="PDQ1837" s="401"/>
      <c r="PDR1837" s="401"/>
      <c r="PDS1837" s="401"/>
      <c r="PDT1837" s="401"/>
      <c r="PDU1837" s="401"/>
      <c r="PDV1837" s="401"/>
      <c r="PDW1837" s="401"/>
      <c r="PDX1837" s="401"/>
      <c r="PDY1837" s="401"/>
      <c r="PDZ1837" s="401"/>
      <c r="PEA1837" s="401"/>
      <c r="PEB1837" s="401"/>
      <c r="PEC1837" s="401"/>
      <c r="PED1837" s="401"/>
      <c r="PEE1837" s="401"/>
      <c r="PEF1837" s="401"/>
      <c r="PEG1837" s="401"/>
      <c r="PEH1837" s="401"/>
      <c r="PEI1837" s="401"/>
      <c r="PEJ1837" s="401"/>
      <c r="PEK1837" s="401"/>
      <c r="PEL1837" s="401"/>
      <c r="PEM1837" s="401"/>
      <c r="PEN1837" s="401"/>
      <c r="PEO1837" s="401"/>
      <c r="PEP1837" s="401"/>
      <c r="PEQ1837" s="401"/>
      <c r="PER1837" s="401"/>
      <c r="PES1837" s="401"/>
      <c r="PET1837" s="401"/>
      <c r="PEU1837" s="401"/>
      <c r="PEV1837" s="401"/>
      <c r="PEW1837" s="401"/>
      <c r="PEX1837" s="401"/>
      <c r="PEY1837" s="401"/>
      <c r="PEZ1837" s="401"/>
      <c r="PFA1837" s="401"/>
      <c r="PFB1837" s="401"/>
      <c r="PFC1837" s="401"/>
      <c r="PFD1837" s="401"/>
      <c r="PFE1837" s="401"/>
      <c r="PFF1837" s="401"/>
      <c r="PFG1837" s="401"/>
      <c r="PFH1837" s="401"/>
      <c r="PFI1837" s="401"/>
      <c r="PFJ1837" s="401"/>
      <c r="PFK1837" s="401"/>
      <c r="PFL1837" s="401"/>
      <c r="PFM1837" s="401"/>
      <c r="PFN1837" s="401"/>
      <c r="PFO1837" s="401"/>
      <c r="PFP1837" s="401"/>
      <c r="PFQ1837" s="401"/>
      <c r="PFR1837" s="401"/>
      <c r="PFS1837" s="401"/>
      <c r="PFT1837" s="401"/>
      <c r="PFU1837" s="401"/>
      <c r="PFV1837" s="401"/>
      <c r="PFW1837" s="401"/>
      <c r="PFX1837" s="401"/>
      <c r="PFY1837" s="401"/>
      <c r="PFZ1837" s="401"/>
      <c r="PGA1837" s="401"/>
      <c r="PGB1837" s="401"/>
      <c r="PGC1837" s="401"/>
      <c r="PGD1837" s="401"/>
      <c r="PGE1837" s="401"/>
      <c r="PGF1837" s="401"/>
      <c r="PGG1837" s="401"/>
      <c r="PGH1837" s="401"/>
      <c r="PGI1837" s="401"/>
      <c r="PGJ1837" s="401"/>
      <c r="PGK1837" s="401"/>
      <c r="PGL1837" s="401"/>
      <c r="PGM1837" s="401"/>
      <c r="PGN1837" s="401"/>
      <c r="PGO1837" s="401"/>
      <c r="PGP1837" s="401"/>
      <c r="PGQ1837" s="401"/>
      <c r="PGR1837" s="401"/>
      <c r="PGS1837" s="401"/>
      <c r="PGT1837" s="401"/>
      <c r="PGU1837" s="401"/>
      <c r="PGV1837" s="401"/>
      <c r="PGW1837" s="401"/>
      <c r="PGX1837" s="401"/>
      <c r="PGY1837" s="401"/>
      <c r="PGZ1837" s="401"/>
      <c r="PHA1837" s="401"/>
      <c r="PHB1837" s="401"/>
      <c r="PHC1837" s="401"/>
      <c r="PHD1837" s="401"/>
      <c r="PHE1837" s="401"/>
      <c r="PHF1837" s="401"/>
      <c r="PHG1837" s="401"/>
      <c r="PHH1837" s="401"/>
      <c r="PHI1837" s="401"/>
      <c r="PHJ1837" s="401"/>
      <c r="PHK1837" s="401"/>
      <c r="PHL1837" s="401"/>
      <c r="PHM1837" s="401"/>
      <c r="PHN1837" s="401"/>
      <c r="PHO1837" s="401"/>
      <c r="PHP1837" s="401"/>
      <c r="PHQ1837" s="401"/>
      <c r="PHR1837" s="401"/>
      <c r="PHS1837" s="401"/>
      <c r="PHT1837" s="401"/>
      <c r="PHU1837" s="401"/>
      <c r="PHV1837" s="401"/>
      <c r="PHW1837" s="401"/>
      <c r="PHX1837" s="401"/>
      <c r="PHY1837" s="401"/>
      <c r="PHZ1837" s="401"/>
      <c r="PIA1837" s="401"/>
      <c r="PIB1837" s="401"/>
      <c r="PIC1837" s="401"/>
      <c r="PID1837" s="401"/>
      <c r="PIE1837" s="401"/>
      <c r="PIF1837" s="401"/>
      <c r="PIG1837" s="401"/>
      <c r="PIH1837" s="401"/>
      <c r="PII1837" s="401"/>
      <c r="PIJ1837" s="401"/>
      <c r="PIK1837" s="401"/>
      <c r="PIL1837" s="401"/>
      <c r="PIM1837" s="401"/>
      <c r="PIN1837" s="401"/>
      <c r="PIO1837" s="401"/>
      <c r="PIP1837" s="401"/>
      <c r="PIQ1837" s="401"/>
      <c r="PIR1837" s="401"/>
      <c r="PIS1837" s="401"/>
      <c r="PIT1837" s="401"/>
      <c r="PIU1837" s="401"/>
      <c r="PIV1837" s="401"/>
      <c r="PIW1837" s="401"/>
      <c r="PIX1837" s="401"/>
      <c r="PIY1837" s="401"/>
      <c r="PIZ1837" s="401"/>
      <c r="PJA1837" s="401"/>
      <c r="PJB1837" s="401"/>
      <c r="PJC1837" s="401"/>
      <c r="PJD1837" s="401"/>
      <c r="PJE1837" s="401"/>
      <c r="PJF1837" s="401"/>
      <c r="PJG1837" s="401"/>
      <c r="PJH1837" s="401"/>
      <c r="PJI1837" s="401"/>
      <c r="PJJ1837" s="401"/>
      <c r="PJK1837" s="401"/>
      <c r="PJL1837" s="401"/>
      <c r="PJM1837" s="401"/>
      <c r="PJN1837" s="401"/>
      <c r="PJO1837" s="401"/>
      <c r="PJP1837" s="401"/>
      <c r="PJQ1837" s="401"/>
      <c r="PJR1837" s="401"/>
      <c r="PJS1837" s="401"/>
      <c r="PJT1837" s="401"/>
      <c r="PJU1837" s="401"/>
      <c r="PJV1837" s="401"/>
      <c r="PJW1837" s="401"/>
      <c r="PJX1837" s="401"/>
      <c r="PJY1837" s="401"/>
      <c r="PJZ1837" s="401"/>
      <c r="PKA1837" s="401"/>
      <c r="PKB1837" s="401"/>
      <c r="PKC1837" s="401"/>
      <c r="PKD1837" s="401"/>
      <c r="PKE1837" s="401"/>
      <c r="PKF1837" s="401"/>
      <c r="PKG1837" s="401"/>
      <c r="PKH1837" s="401"/>
      <c r="PKI1837" s="401"/>
      <c r="PKJ1837" s="401"/>
      <c r="PKK1837" s="401"/>
      <c r="PKL1837" s="401"/>
      <c r="PKM1837" s="401"/>
      <c r="PKN1837" s="401"/>
      <c r="PKO1837" s="401"/>
      <c r="PKP1837" s="401"/>
      <c r="PKQ1837" s="401"/>
      <c r="PKR1837" s="401"/>
      <c r="PKS1837" s="401"/>
      <c r="PKT1837" s="401"/>
      <c r="PKU1837" s="401"/>
      <c r="PKV1837" s="401"/>
      <c r="PKW1837" s="401"/>
      <c r="PKX1837" s="401"/>
      <c r="PKY1837" s="401"/>
      <c r="PKZ1837" s="401"/>
      <c r="PLA1837" s="401"/>
      <c r="PLB1837" s="401"/>
      <c r="PLC1837" s="401"/>
      <c r="PLD1837" s="401"/>
      <c r="PLE1837" s="401"/>
      <c r="PLF1837" s="401"/>
      <c r="PLG1837" s="401"/>
      <c r="PLH1837" s="401"/>
      <c r="PLI1837" s="401"/>
      <c r="PLJ1837" s="401"/>
      <c r="PLK1837" s="401"/>
      <c r="PLL1837" s="401"/>
      <c r="PLM1837" s="401"/>
      <c r="PLN1837" s="401"/>
      <c r="PLO1837" s="401"/>
      <c r="PLP1837" s="401"/>
      <c r="PLQ1837" s="401"/>
      <c r="PLR1837" s="401"/>
      <c r="PLS1837" s="401"/>
      <c r="PLT1837" s="401"/>
      <c r="PLU1837" s="401"/>
      <c r="PLV1837" s="401"/>
      <c r="PLW1837" s="401"/>
      <c r="PLX1837" s="401"/>
      <c r="PLY1837" s="401"/>
      <c r="PLZ1837" s="401"/>
      <c r="PMA1837" s="401"/>
      <c r="PMB1837" s="401"/>
      <c r="PMC1837" s="401"/>
      <c r="PMD1837" s="401"/>
      <c r="PME1837" s="401"/>
      <c r="PMF1837" s="401"/>
      <c r="PMG1837" s="401"/>
      <c r="PMH1837" s="401"/>
      <c r="PMI1837" s="401"/>
      <c r="PMJ1837" s="401"/>
      <c r="PMK1837" s="401"/>
      <c r="PML1837" s="401"/>
      <c r="PMM1837" s="401"/>
      <c r="PMN1837" s="401"/>
      <c r="PMO1837" s="401"/>
      <c r="PMP1837" s="401"/>
      <c r="PMQ1837" s="401"/>
      <c r="PMR1837" s="401"/>
      <c r="PMS1837" s="401"/>
      <c r="PMT1837" s="401"/>
      <c r="PMU1837" s="401"/>
      <c r="PMV1837" s="401"/>
      <c r="PMW1837" s="401"/>
      <c r="PMX1837" s="401"/>
      <c r="PMY1837" s="401"/>
      <c r="PMZ1837" s="401"/>
      <c r="PNA1837" s="401"/>
      <c r="PNB1837" s="401"/>
      <c r="PNC1837" s="401"/>
      <c r="PND1837" s="401"/>
      <c r="PNE1837" s="401"/>
      <c r="PNF1837" s="401"/>
      <c r="PNG1837" s="401"/>
      <c r="PNH1837" s="401"/>
      <c r="PNI1837" s="401"/>
      <c r="PNJ1837" s="401"/>
      <c r="PNK1837" s="401"/>
      <c r="PNL1837" s="401"/>
      <c r="PNM1837" s="401"/>
      <c r="PNN1837" s="401"/>
      <c r="PNO1837" s="401"/>
      <c r="PNP1837" s="401"/>
      <c r="PNQ1837" s="401"/>
      <c r="PNR1837" s="401"/>
      <c r="PNS1837" s="401"/>
      <c r="PNT1837" s="401"/>
      <c r="PNU1837" s="401"/>
      <c r="PNV1837" s="401"/>
      <c r="PNW1837" s="401"/>
      <c r="PNX1837" s="401"/>
      <c r="PNY1837" s="401"/>
      <c r="PNZ1837" s="401"/>
      <c r="POA1837" s="401"/>
      <c r="POB1837" s="401"/>
      <c r="POC1837" s="401"/>
      <c r="POD1837" s="401"/>
      <c r="POE1837" s="401"/>
      <c r="POF1837" s="401"/>
      <c r="POG1837" s="401"/>
      <c r="POH1837" s="401"/>
      <c r="POI1837" s="401"/>
      <c r="POJ1837" s="401"/>
      <c r="POK1837" s="401"/>
      <c r="POL1837" s="401"/>
      <c r="POM1837" s="401"/>
      <c r="PON1837" s="401"/>
      <c r="POO1837" s="401"/>
      <c r="POP1837" s="401"/>
      <c r="POQ1837" s="401"/>
      <c r="POR1837" s="401"/>
      <c r="POS1837" s="401"/>
      <c r="POT1837" s="401"/>
      <c r="POU1837" s="401"/>
      <c r="POV1837" s="401"/>
      <c r="POW1837" s="401"/>
      <c r="POX1837" s="401"/>
      <c r="POY1837" s="401"/>
      <c r="POZ1837" s="401"/>
      <c r="PPA1837" s="401"/>
      <c r="PPB1837" s="401"/>
      <c r="PPC1837" s="401"/>
      <c r="PPD1837" s="401"/>
      <c r="PPE1837" s="401"/>
      <c r="PPF1837" s="401"/>
      <c r="PPG1837" s="401"/>
      <c r="PPH1837" s="401"/>
      <c r="PPI1837" s="401"/>
      <c r="PPJ1837" s="401"/>
      <c r="PPK1837" s="401"/>
      <c r="PPL1837" s="401"/>
      <c r="PPM1837" s="401"/>
      <c r="PPN1837" s="401"/>
      <c r="PPO1837" s="401"/>
      <c r="PPP1837" s="401"/>
      <c r="PPQ1837" s="401"/>
      <c r="PPR1837" s="401"/>
      <c r="PPS1837" s="401"/>
      <c r="PPT1837" s="401"/>
      <c r="PPU1837" s="401"/>
      <c r="PPV1837" s="401"/>
      <c r="PPW1837" s="401"/>
      <c r="PPX1837" s="401"/>
      <c r="PPY1837" s="401"/>
      <c r="PPZ1837" s="401"/>
      <c r="PQA1837" s="401"/>
      <c r="PQB1837" s="401"/>
      <c r="PQC1837" s="401"/>
      <c r="PQD1837" s="401"/>
      <c r="PQE1837" s="401"/>
      <c r="PQF1837" s="401"/>
      <c r="PQG1837" s="401"/>
      <c r="PQH1837" s="401"/>
      <c r="PQI1837" s="401"/>
      <c r="PQJ1837" s="401"/>
      <c r="PQK1837" s="401"/>
      <c r="PQL1837" s="401"/>
      <c r="PQM1837" s="401"/>
      <c r="PQN1837" s="401"/>
      <c r="PQO1837" s="401"/>
      <c r="PQP1837" s="401"/>
      <c r="PQQ1837" s="401"/>
      <c r="PQR1837" s="401"/>
      <c r="PQS1837" s="401"/>
      <c r="PQT1837" s="401"/>
      <c r="PQU1837" s="401"/>
      <c r="PQV1837" s="401"/>
      <c r="PQW1837" s="401"/>
      <c r="PQX1837" s="401"/>
      <c r="PQY1837" s="401"/>
      <c r="PQZ1837" s="401"/>
      <c r="PRA1837" s="401"/>
      <c r="PRB1837" s="401"/>
      <c r="PRC1837" s="401"/>
      <c r="PRD1837" s="401"/>
      <c r="PRE1837" s="401"/>
      <c r="PRF1837" s="401"/>
      <c r="PRG1837" s="401"/>
      <c r="PRH1837" s="401"/>
      <c r="PRI1837" s="401"/>
      <c r="PRJ1837" s="401"/>
      <c r="PRK1837" s="401"/>
      <c r="PRL1837" s="401"/>
      <c r="PRM1837" s="401"/>
      <c r="PRN1837" s="401"/>
      <c r="PRO1837" s="401"/>
      <c r="PRP1837" s="401"/>
      <c r="PRQ1837" s="401"/>
      <c r="PRR1837" s="401"/>
      <c r="PRS1837" s="401"/>
      <c r="PRT1837" s="401"/>
      <c r="PRU1837" s="401"/>
      <c r="PRV1837" s="401"/>
      <c r="PRW1837" s="401"/>
      <c r="PRX1837" s="401"/>
      <c r="PRY1837" s="401"/>
      <c r="PRZ1837" s="401"/>
      <c r="PSA1837" s="401"/>
      <c r="PSB1837" s="401"/>
      <c r="PSC1837" s="401"/>
      <c r="PSD1837" s="401"/>
      <c r="PSE1837" s="401"/>
      <c r="PSF1837" s="401"/>
      <c r="PSG1837" s="401"/>
      <c r="PSH1837" s="401"/>
      <c r="PSI1837" s="401"/>
      <c r="PSJ1837" s="401"/>
      <c r="PSK1837" s="401"/>
      <c r="PSL1837" s="401"/>
      <c r="PSM1837" s="401"/>
      <c r="PSN1837" s="401"/>
      <c r="PSO1837" s="401"/>
      <c r="PSP1837" s="401"/>
      <c r="PSQ1837" s="401"/>
      <c r="PSR1837" s="401"/>
      <c r="PSS1837" s="401"/>
      <c r="PST1837" s="401"/>
      <c r="PSU1837" s="401"/>
      <c r="PSV1837" s="401"/>
      <c r="PSW1837" s="401"/>
      <c r="PSX1837" s="401"/>
      <c r="PSY1837" s="401"/>
      <c r="PSZ1837" s="401"/>
      <c r="PTA1837" s="401"/>
      <c r="PTB1837" s="401"/>
      <c r="PTC1837" s="401"/>
      <c r="PTD1837" s="401"/>
      <c r="PTE1837" s="401"/>
      <c r="PTF1837" s="401"/>
      <c r="PTG1837" s="401"/>
      <c r="PTH1837" s="401"/>
      <c r="PTI1837" s="401"/>
      <c r="PTJ1837" s="401"/>
      <c r="PTK1837" s="401"/>
      <c r="PTL1837" s="401"/>
      <c r="PTM1837" s="401"/>
      <c r="PTN1837" s="401"/>
      <c r="PTO1837" s="401"/>
      <c r="PTP1837" s="401"/>
      <c r="PTQ1837" s="401"/>
      <c r="PTR1837" s="401"/>
      <c r="PTS1837" s="401"/>
      <c r="PTT1837" s="401"/>
      <c r="PTU1837" s="401"/>
      <c r="PTV1837" s="401"/>
      <c r="PTW1837" s="401"/>
      <c r="PTX1837" s="401"/>
      <c r="PTY1837" s="401"/>
      <c r="PTZ1837" s="401"/>
      <c r="PUA1837" s="401"/>
      <c r="PUB1837" s="401"/>
      <c r="PUC1837" s="401"/>
      <c r="PUD1837" s="401"/>
      <c r="PUE1837" s="401"/>
      <c r="PUF1837" s="401"/>
      <c r="PUG1837" s="401"/>
      <c r="PUH1837" s="401"/>
      <c r="PUI1837" s="401"/>
      <c r="PUJ1837" s="401"/>
      <c r="PUK1837" s="401"/>
      <c r="PUL1837" s="401"/>
      <c r="PUM1837" s="401"/>
      <c r="PUN1837" s="401"/>
      <c r="PUO1837" s="401"/>
      <c r="PUP1837" s="401"/>
      <c r="PUQ1837" s="401"/>
      <c r="PUR1837" s="401"/>
      <c r="PUS1837" s="401"/>
      <c r="PUT1837" s="401"/>
      <c r="PUU1837" s="401"/>
      <c r="PUV1837" s="401"/>
      <c r="PUW1837" s="401"/>
      <c r="PUX1837" s="401"/>
      <c r="PUY1837" s="401"/>
      <c r="PUZ1837" s="401"/>
      <c r="PVA1837" s="401"/>
      <c r="PVB1837" s="401"/>
      <c r="PVC1837" s="401"/>
      <c r="PVD1837" s="401"/>
      <c r="PVE1837" s="401"/>
      <c r="PVF1837" s="401"/>
      <c r="PVG1837" s="401"/>
      <c r="PVH1837" s="401"/>
      <c r="PVI1837" s="401"/>
      <c r="PVJ1837" s="401"/>
      <c r="PVK1837" s="401"/>
      <c r="PVL1837" s="401"/>
      <c r="PVM1837" s="401"/>
      <c r="PVN1837" s="401"/>
      <c r="PVO1837" s="401"/>
      <c r="PVP1837" s="401"/>
      <c r="PVQ1837" s="401"/>
      <c r="PVR1837" s="401"/>
      <c r="PVS1837" s="401"/>
      <c r="PVT1837" s="401"/>
      <c r="PVU1837" s="401"/>
      <c r="PVV1837" s="401"/>
      <c r="PVW1837" s="401"/>
      <c r="PVX1837" s="401"/>
      <c r="PVY1837" s="401"/>
      <c r="PVZ1837" s="401"/>
      <c r="PWA1837" s="401"/>
      <c r="PWB1837" s="401"/>
      <c r="PWC1837" s="401"/>
      <c r="PWD1837" s="401"/>
      <c r="PWE1837" s="401"/>
      <c r="PWF1837" s="401"/>
      <c r="PWG1837" s="401"/>
      <c r="PWH1837" s="401"/>
      <c r="PWI1837" s="401"/>
      <c r="PWJ1837" s="401"/>
      <c r="PWK1837" s="401"/>
      <c r="PWL1837" s="401"/>
      <c r="PWM1837" s="401"/>
      <c r="PWN1837" s="401"/>
      <c r="PWO1837" s="401"/>
      <c r="PWP1837" s="401"/>
      <c r="PWQ1837" s="401"/>
      <c r="PWR1837" s="401"/>
      <c r="PWS1837" s="401"/>
      <c r="PWT1837" s="401"/>
      <c r="PWU1837" s="401"/>
      <c r="PWV1837" s="401"/>
      <c r="PWW1837" s="401"/>
      <c r="PWX1837" s="401"/>
      <c r="PWY1837" s="401"/>
      <c r="PWZ1837" s="401"/>
      <c r="PXA1837" s="401"/>
      <c r="PXB1837" s="401"/>
      <c r="PXC1837" s="401"/>
      <c r="PXD1837" s="401"/>
      <c r="PXE1837" s="401"/>
      <c r="PXF1837" s="401"/>
      <c r="PXG1837" s="401"/>
      <c r="PXH1837" s="401"/>
      <c r="PXI1837" s="401"/>
      <c r="PXJ1837" s="401"/>
      <c r="PXK1837" s="401"/>
      <c r="PXL1837" s="401"/>
      <c r="PXM1837" s="401"/>
      <c r="PXN1837" s="401"/>
      <c r="PXO1837" s="401"/>
      <c r="PXP1837" s="401"/>
      <c r="PXQ1837" s="401"/>
      <c r="PXR1837" s="401"/>
      <c r="PXS1837" s="401"/>
      <c r="PXT1837" s="401"/>
      <c r="PXU1837" s="401"/>
      <c r="PXV1837" s="401"/>
      <c r="PXW1837" s="401"/>
      <c r="PXX1837" s="401"/>
      <c r="PXY1837" s="401"/>
      <c r="PXZ1837" s="401"/>
      <c r="PYA1837" s="401"/>
      <c r="PYB1837" s="401"/>
      <c r="PYC1837" s="401"/>
      <c r="PYD1837" s="401"/>
      <c r="PYE1837" s="401"/>
      <c r="PYF1837" s="401"/>
      <c r="PYG1837" s="401"/>
      <c r="PYH1837" s="401"/>
      <c r="PYI1837" s="401"/>
      <c r="PYJ1837" s="401"/>
      <c r="PYK1837" s="401"/>
      <c r="PYL1837" s="401"/>
      <c r="PYM1837" s="401"/>
      <c r="PYN1837" s="401"/>
      <c r="PYO1837" s="401"/>
      <c r="PYP1837" s="401"/>
      <c r="PYQ1837" s="401"/>
      <c r="PYR1837" s="401"/>
      <c r="PYS1837" s="401"/>
      <c r="PYT1837" s="401"/>
      <c r="PYU1837" s="401"/>
      <c r="PYV1837" s="401"/>
      <c r="PYW1837" s="401"/>
      <c r="PYX1837" s="401"/>
      <c r="PYY1837" s="401"/>
      <c r="PYZ1837" s="401"/>
      <c r="PZA1837" s="401"/>
      <c r="PZB1837" s="401"/>
      <c r="PZC1837" s="401"/>
      <c r="PZD1837" s="401"/>
      <c r="PZE1837" s="401"/>
      <c r="PZF1837" s="401"/>
      <c r="PZG1837" s="401"/>
      <c r="PZH1837" s="401"/>
      <c r="PZI1837" s="401"/>
      <c r="PZJ1837" s="401"/>
      <c r="PZK1837" s="401"/>
      <c r="PZL1837" s="401"/>
      <c r="PZM1837" s="401"/>
      <c r="PZN1837" s="401"/>
      <c r="PZO1837" s="401"/>
      <c r="PZP1837" s="401"/>
      <c r="PZQ1837" s="401"/>
      <c r="PZR1837" s="401"/>
      <c r="PZS1837" s="401"/>
      <c r="PZT1837" s="401"/>
      <c r="PZU1837" s="401"/>
      <c r="PZV1837" s="401"/>
      <c r="PZW1837" s="401"/>
      <c r="PZX1837" s="401"/>
      <c r="PZY1837" s="401"/>
      <c r="PZZ1837" s="401"/>
      <c r="QAA1837" s="401"/>
      <c r="QAB1837" s="401"/>
      <c r="QAC1837" s="401"/>
      <c r="QAD1837" s="401"/>
      <c r="QAE1837" s="401"/>
      <c r="QAF1837" s="401"/>
      <c r="QAG1837" s="401"/>
      <c r="QAH1837" s="401"/>
      <c r="QAI1837" s="401"/>
      <c r="QAJ1837" s="401"/>
      <c r="QAK1837" s="401"/>
      <c r="QAL1837" s="401"/>
      <c r="QAM1837" s="401"/>
      <c r="QAN1837" s="401"/>
      <c r="QAO1837" s="401"/>
      <c r="QAP1837" s="401"/>
      <c r="QAQ1837" s="401"/>
      <c r="QAR1837" s="401"/>
      <c r="QAS1837" s="401"/>
      <c r="QAT1837" s="401"/>
      <c r="QAU1837" s="401"/>
      <c r="QAV1837" s="401"/>
      <c r="QAW1837" s="401"/>
      <c r="QAX1837" s="401"/>
      <c r="QAY1837" s="401"/>
      <c r="QAZ1837" s="401"/>
      <c r="QBA1837" s="401"/>
      <c r="QBB1837" s="401"/>
      <c r="QBC1837" s="401"/>
      <c r="QBD1837" s="401"/>
      <c r="QBE1837" s="401"/>
      <c r="QBF1837" s="401"/>
      <c r="QBG1837" s="401"/>
      <c r="QBH1837" s="401"/>
      <c r="QBI1837" s="401"/>
      <c r="QBJ1837" s="401"/>
      <c r="QBK1837" s="401"/>
      <c r="QBL1837" s="401"/>
      <c r="QBM1837" s="401"/>
      <c r="QBN1837" s="401"/>
      <c r="QBO1837" s="401"/>
      <c r="QBP1837" s="401"/>
      <c r="QBQ1837" s="401"/>
      <c r="QBR1837" s="401"/>
      <c r="QBS1837" s="401"/>
      <c r="QBT1837" s="401"/>
      <c r="QBU1837" s="401"/>
      <c r="QBV1837" s="401"/>
      <c r="QBW1837" s="401"/>
      <c r="QBX1837" s="401"/>
      <c r="QBY1837" s="401"/>
      <c r="QBZ1837" s="401"/>
      <c r="QCA1837" s="401"/>
      <c r="QCB1837" s="401"/>
      <c r="QCC1837" s="401"/>
      <c r="QCD1837" s="401"/>
      <c r="QCE1837" s="401"/>
      <c r="QCF1837" s="401"/>
      <c r="QCG1837" s="401"/>
      <c r="QCH1837" s="401"/>
      <c r="QCI1837" s="401"/>
      <c r="QCJ1837" s="401"/>
      <c r="QCK1837" s="401"/>
      <c r="QCL1837" s="401"/>
      <c r="QCM1837" s="401"/>
      <c r="QCN1837" s="401"/>
      <c r="QCO1837" s="401"/>
      <c r="QCP1837" s="401"/>
      <c r="QCQ1837" s="401"/>
      <c r="QCR1837" s="401"/>
      <c r="QCS1837" s="401"/>
      <c r="QCT1837" s="401"/>
      <c r="QCU1837" s="401"/>
      <c r="QCV1837" s="401"/>
      <c r="QCW1837" s="401"/>
      <c r="QCX1837" s="401"/>
      <c r="QCY1837" s="401"/>
      <c r="QCZ1837" s="401"/>
      <c r="QDA1837" s="401"/>
      <c r="QDB1837" s="401"/>
      <c r="QDC1837" s="401"/>
      <c r="QDD1837" s="401"/>
      <c r="QDE1837" s="401"/>
      <c r="QDF1837" s="401"/>
      <c r="QDG1837" s="401"/>
      <c r="QDH1837" s="401"/>
      <c r="QDI1837" s="401"/>
      <c r="QDJ1837" s="401"/>
      <c r="QDK1837" s="401"/>
      <c r="QDL1837" s="401"/>
      <c r="QDM1837" s="401"/>
      <c r="QDN1837" s="401"/>
      <c r="QDO1837" s="401"/>
      <c r="QDP1837" s="401"/>
      <c r="QDQ1837" s="401"/>
      <c r="QDR1837" s="401"/>
      <c r="QDS1837" s="401"/>
      <c r="QDT1837" s="401"/>
      <c r="QDU1837" s="401"/>
      <c r="QDV1837" s="401"/>
      <c r="QDW1837" s="401"/>
      <c r="QDX1837" s="401"/>
      <c r="QDY1837" s="401"/>
      <c r="QDZ1837" s="401"/>
      <c r="QEA1837" s="401"/>
      <c r="QEB1837" s="401"/>
      <c r="QEC1837" s="401"/>
      <c r="QED1837" s="401"/>
      <c r="QEE1837" s="401"/>
      <c r="QEF1837" s="401"/>
      <c r="QEG1837" s="401"/>
      <c r="QEH1837" s="401"/>
      <c r="QEI1837" s="401"/>
      <c r="QEJ1837" s="401"/>
      <c r="QEK1837" s="401"/>
      <c r="QEL1837" s="401"/>
      <c r="QEM1837" s="401"/>
      <c r="QEN1837" s="401"/>
      <c r="QEO1837" s="401"/>
      <c r="QEP1837" s="401"/>
      <c r="QEQ1837" s="401"/>
      <c r="QER1837" s="401"/>
      <c r="QES1837" s="401"/>
      <c r="QET1837" s="401"/>
      <c r="QEU1837" s="401"/>
      <c r="QEV1837" s="401"/>
      <c r="QEW1837" s="401"/>
      <c r="QEX1837" s="401"/>
      <c r="QEY1837" s="401"/>
      <c r="QEZ1837" s="401"/>
      <c r="QFA1837" s="401"/>
      <c r="QFB1837" s="401"/>
      <c r="QFC1837" s="401"/>
      <c r="QFD1837" s="401"/>
      <c r="QFE1837" s="401"/>
      <c r="QFF1837" s="401"/>
      <c r="QFG1837" s="401"/>
      <c r="QFH1837" s="401"/>
      <c r="QFI1837" s="401"/>
      <c r="QFJ1837" s="401"/>
      <c r="QFK1837" s="401"/>
      <c r="QFL1837" s="401"/>
      <c r="QFM1837" s="401"/>
      <c r="QFN1837" s="401"/>
      <c r="QFO1837" s="401"/>
      <c r="QFP1837" s="401"/>
      <c r="QFQ1837" s="401"/>
      <c r="QFR1837" s="401"/>
      <c r="QFS1837" s="401"/>
      <c r="QFT1837" s="401"/>
      <c r="QFU1837" s="401"/>
      <c r="QFV1837" s="401"/>
      <c r="QFW1837" s="401"/>
      <c r="QFX1837" s="401"/>
      <c r="QFY1837" s="401"/>
      <c r="QFZ1837" s="401"/>
      <c r="QGA1837" s="401"/>
      <c r="QGB1837" s="401"/>
      <c r="QGC1837" s="401"/>
      <c r="QGD1837" s="401"/>
      <c r="QGE1837" s="401"/>
      <c r="QGF1837" s="401"/>
      <c r="QGG1837" s="401"/>
      <c r="QGH1837" s="401"/>
      <c r="QGI1837" s="401"/>
      <c r="QGJ1837" s="401"/>
      <c r="QGK1837" s="401"/>
      <c r="QGL1837" s="401"/>
      <c r="QGM1837" s="401"/>
      <c r="QGN1837" s="401"/>
      <c r="QGO1837" s="401"/>
      <c r="QGP1837" s="401"/>
      <c r="QGQ1837" s="401"/>
      <c r="QGR1837" s="401"/>
      <c r="QGS1837" s="401"/>
      <c r="QGT1837" s="401"/>
      <c r="QGU1837" s="401"/>
      <c r="QGV1837" s="401"/>
      <c r="QGW1837" s="401"/>
      <c r="QGX1837" s="401"/>
      <c r="QGY1837" s="401"/>
      <c r="QGZ1837" s="401"/>
      <c r="QHA1837" s="401"/>
      <c r="QHB1837" s="401"/>
      <c r="QHC1837" s="401"/>
      <c r="QHD1837" s="401"/>
      <c r="QHE1837" s="401"/>
      <c r="QHF1837" s="401"/>
      <c r="QHG1837" s="401"/>
      <c r="QHH1837" s="401"/>
      <c r="QHI1837" s="401"/>
      <c r="QHJ1837" s="401"/>
      <c r="QHK1837" s="401"/>
      <c r="QHL1837" s="401"/>
      <c r="QHM1837" s="401"/>
      <c r="QHN1837" s="401"/>
      <c r="QHO1837" s="401"/>
      <c r="QHP1837" s="401"/>
      <c r="QHQ1837" s="401"/>
      <c r="QHR1837" s="401"/>
      <c r="QHS1837" s="401"/>
      <c r="QHT1837" s="401"/>
      <c r="QHU1837" s="401"/>
      <c r="QHV1837" s="401"/>
      <c r="QHW1837" s="401"/>
      <c r="QHX1837" s="401"/>
      <c r="QHY1837" s="401"/>
      <c r="QHZ1837" s="401"/>
      <c r="QIA1837" s="401"/>
      <c r="QIB1837" s="401"/>
      <c r="QIC1837" s="401"/>
      <c r="QID1837" s="401"/>
      <c r="QIE1837" s="401"/>
      <c r="QIF1837" s="401"/>
      <c r="QIG1837" s="401"/>
      <c r="QIH1837" s="401"/>
      <c r="QII1837" s="401"/>
      <c r="QIJ1837" s="401"/>
      <c r="QIK1837" s="401"/>
      <c r="QIL1837" s="401"/>
      <c r="QIM1837" s="401"/>
      <c r="QIN1837" s="401"/>
      <c r="QIO1837" s="401"/>
      <c r="QIP1837" s="401"/>
      <c r="QIQ1837" s="401"/>
      <c r="QIR1837" s="401"/>
      <c r="QIS1837" s="401"/>
      <c r="QIT1837" s="401"/>
      <c r="QIU1837" s="401"/>
      <c r="QIV1837" s="401"/>
      <c r="QIW1837" s="401"/>
      <c r="QIX1837" s="401"/>
      <c r="QIY1837" s="401"/>
      <c r="QIZ1837" s="401"/>
      <c r="QJA1837" s="401"/>
      <c r="QJB1837" s="401"/>
      <c r="QJC1837" s="401"/>
      <c r="QJD1837" s="401"/>
      <c r="QJE1837" s="401"/>
      <c r="QJF1837" s="401"/>
      <c r="QJG1837" s="401"/>
      <c r="QJH1837" s="401"/>
      <c r="QJI1837" s="401"/>
      <c r="QJJ1837" s="401"/>
      <c r="QJK1837" s="401"/>
      <c r="QJL1837" s="401"/>
      <c r="QJM1837" s="401"/>
      <c r="QJN1837" s="401"/>
      <c r="QJO1837" s="401"/>
      <c r="QJP1837" s="401"/>
      <c r="QJQ1837" s="401"/>
      <c r="QJR1837" s="401"/>
      <c r="QJS1837" s="401"/>
      <c r="QJT1837" s="401"/>
      <c r="QJU1837" s="401"/>
      <c r="QJV1837" s="401"/>
      <c r="QJW1837" s="401"/>
      <c r="QJX1837" s="401"/>
      <c r="QJY1837" s="401"/>
      <c r="QJZ1837" s="401"/>
      <c r="QKA1837" s="401"/>
      <c r="QKB1837" s="401"/>
      <c r="QKC1837" s="401"/>
      <c r="QKD1837" s="401"/>
      <c r="QKE1837" s="401"/>
      <c r="QKF1837" s="401"/>
      <c r="QKG1837" s="401"/>
      <c r="QKH1837" s="401"/>
      <c r="QKI1837" s="401"/>
      <c r="QKJ1837" s="401"/>
      <c r="QKK1837" s="401"/>
      <c r="QKL1837" s="401"/>
      <c r="QKM1837" s="401"/>
      <c r="QKN1837" s="401"/>
      <c r="QKO1837" s="401"/>
      <c r="QKP1837" s="401"/>
      <c r="QKQ1837" s="401"/>
      <c r="QKR1837" s="401"/>
      <c r="QKS1837" s="401"/>
      <c r="QKT1837" s="401"/>
      <c r="QKU1837" s="401"/>
      <c r="QKV1837" s="401"/>
      <c r="QKW1837" s="401"/>
      <c r="QKX1837" s="401"/>
      <c r="QKY1837" s="401"/>
      <c r="QKZ1837" s="401"/>
      <c r="QLA1837" s="401"/>
      <c r="QLB1837" s="401"/>
      <c r="QLC1837" s="401"/>
      <c r="QLD1837" s="401"/>
      <c r="QLE1837" s="401"/>
      <c r="QLF1837" s="401"/>
      <c r="QLG1837" s="401"/>
      <c r="QLH1837" s="401"/>
      <c r="QLI1837" s="401"/>
      <c r="QLJ1837" s="401"/>
      <c r="QLK1837" s="401"/>
      <c r="QLL1837" s="401"/>
      <c r="QLM1837" s="401"/>
      <c r="QLN1837" s="401"/>
      <c r="QLO1837" s="401"/>
      <c r="QLP1837" s="401"/>
      <c r="QLQ1837" s="401"/>
      <c r="QLR1837" s="401"/>
      <c r="QLS1837" s="401"/>
      <c r="QLT1837" s="401"/>
      <c r="QLU1837" s="401"/>
      <c r="QLV1837" s="401"/>
      <c r="QLW1837" s="401"/>
      <c r="QLX1837" s="401"/>
      <c r="QLY1837" s="401"/>
      <c r="QLZ1837" s="401"/>
      <c r="QMA1837" s="401"/>
      <c r="QMB1837" s="401"/>
      <c r="QMC1837" s="401"/>
      <c r="QMD1837" s="401"/>
      <c r="QME1837" s="401"/>
      <c r="QMF1837" s="401"/>
      <c r="QMG1837" s="401"/>
      <c r="QMH1837" s="401"/>
      <c r="QMI1837" s="401"/>
      <c r="QMJ1837" s="401"/>
      <c r="QMK1837" s="401"/>
      <c r="QML1837" s="401"/>
      <c r="QMM1837" s="401"/>
      <c r="QMN1837" s="401"/>
      <c r="QMO1837" s="401"/>
      <c r="QMP1837" s="401"/>
      <c r="QMQ1837" s="401"/>
      <c r="QMR1837" s="401"/>
      <c r="QMS1837" s="401"/>
      <c r="QMT1837" s="401"/>
      <c r="QMU1837" s="401"/>
      <c r="QMV1837" s="401"/>
      <c r="QMW1837" s="401"/>
      <c r="QMX1837" s="401"/>
      <c r="QMY1837" s="401"/>
      <c r="QMZ1837" s="401"/>
      <c r="QNA1837" s="401"/>
      <c r="QNB1837" s="401"/>
      <c r="QNC1837" s="401"/>
      <c r="QND1837" s="401"/>
      <c r="QNE1837" s="401"/>
      <c r="QNF1837" s="401"/>
      <c r="QNG1837" s="401"/>
      <c r="QNH1837" s="401"/>
      <c r="QNI1837" s="401"/>
      <c r="QNJ1837" s="401"/>
      <c r="QNK1837" s="401"/>
      <c r="QNL1837" s="401"/>
      <c r="QNM1837" s="401"/>
      <c r="QNN1837" s="401"/>
      <c r="QNO1837" s="401"/>
      <c r="QNP1837" s="401"/>
      <c r="QNQ1837" s="401"/>
      <c r="QNR1837" s="401"/>
      <c r="QNS1837" s="401"/>
      <c r="QNT1837" s="401"/>
      <c r="QNU1837" s="401"/>
      <c r="QNV1837" s="401"/>
      <c r="QNW1837" s="401"/>
      <c r="QNX1837" s="401"/>
      <c r="QNY1837" s="401"/>
      <c r="QNZ1837" s="401"/>
      <c r="QOA1837" s="401"/>
      <c r="QOB1837" s="401"/>
      <c r="QOC1837" s="401"/>
      <c r="QOD1837" s="401"/>
      <c r="QOE1837" s="401"/>
      <c r="QOF1837" s="401"/>
      <c r="QOG1837" s="401"/>
      <c r="QOH1837" s="401"/>
      <c r="QOI1837" s="401"/>
      <c r="QOJ1837" s="401"/>
      <c r="QOK1837" s="401"/>
      <c r="QOL1837" s="401"/>
      <c r="QOM1837" s="401"/>
      <c r="QON1837" s="401"/>
      <c r="QOO1837" s="401"/>
      <c r="QOP1837" s="401"/>
      <c r="QOQ1837" s="401"/>
      <c r="QOR1837" s="401"/>
      <c r="QOS1837" s="401"/>
      <c r="QOT1837" s="401"/>
      <c r="QOU1837" s="401"/>
      <c r="QOV1837" s="401"/>
      <c r="QOW1837" s="401"/>
      <c r="QOX1837" s="401"/>
      <c r="QOY1837" s="401"/>
      <c r="QOZ1837" s="401"/>
      <c r="QPA1837" s="401"/>
      <c r="QPB1837" s="401"/>
      <c r="QPC1837" s="401"/>
      <c r="QPD1837" s="401"/>
      <c r="QPE1837" s="401"/>
      <c r="QPF1837" s="401"/>
      <c r="QPG1837" s="401"/>
      <c r="QPH1837" s="401"/>
      <c r="QPI1837" s="401"/>
      <c r="QPJ1837" s="401"/>
      <c r="QPK1837" s="401"/>
      <c r="QPL1837" s="401"/>
      <c r="QPM1837" s="401"/>
      <c r="QPN1837" s="401"/>
      <c r="QPO1837" s="401"/>
      <c r="QPP1837" s="401"/>
      <c r="QPQ1837" s="401"/>
      <c r="QPR1837" s="401"/>
      <c r="QPS1837" s="401"/>
      <c r="QPT1837" s="401"/>
      <c r="QPU1837" s="401"/>
      <c r="QPV1837" s="401"/>
      <c r="QPW1837" s="401"/>
      <c r="QPX1837" s="401"/>
      <c r="QPY1837" s="401"/>
      <c r="QPZ1837" s="401"/>
      <c r="QQA1837" s="401"/>
      <c r="QQB1837" s="401"/>
      <c r="QQC1837" s="401"/>
      <c r="QQD1837" s="401"/>
      <c r="QQE1837" s="401"/>
      <c r="QQF1837" s="401"/>
      <c r="QQG1837" s="401"/>
      <c r="QQH1837" s="401"/>
      <c r="QQI1837" s="401"/>
      <c r="QQJ1837" s="401"/>
      <c r="QQK1837" s="401"/>
      <c r="QQL1837" s="401"/>
      <c r="QQM1837" s="401"/>
      <c r="QQN1837" s="401"/>
      <c r="QQO1837" s="401"/>
      <c r="QQP1837" s="401"/>
      <c r="QQQ1837" s="401"/>
      <c r="QQR1837" s="401"/>
      <c r="QQS1837" s="401"/>
      <c r="QQT1837" s="401"/>
      <c r="QQU1837" s="401"/>
      <c r="QQV1837" s="401"/>
      <c r="QQW1837" s="401"/>
      <c r="QQX1837" s="401"/>
      <c r="QQY1837" s="401"/>
      <c r="QQZ1837" s="401"/>
      <c r="QRA1837" s="401"/>
      <c r="QRB1837" s="401"/>
      <c r="QRC1837" s="401"/>
      <c r="QRD1837" s="401"/>
      <c r="QRE1837" s="401"/>
      <c r="QRF1837" s="401"/>
      <c r="QRG1837" s="401"/>
      <c r="QRH1837" s="401"/>
      <c r="QRI1837" s="401"/>
      <c r="QRJ1837" s="401"/>
      <c r="QRK1837" s="401"/>
      <c r="QRL1837" s="401"/>
      <c r="QRM1837" s="401"/>
      <c r="QRN1837" s="401"/>
      <c r="QRO1837" s="401"/>
      <c r="QRP1837" s="401"/>
      <c r="QRQ1837" s="401"/>
      <c r="QRR1837" s="401"/>
      <c r="QRS1837" s="401"/>
      <c r="QRT1837" s="401"/>
      <c r="QRU1837" s="401"/>
      <c r="QRV1837" s="401"/>
      <c r="QRW1837" s="401"/>
      <c r="QRX1837" s="401"/>
      <c r="QRY1837" s="401"/>
      <c r="QRZ1837" s="401"/>
      <c r="QSA1837" s="401"/>
      <c r="QSB1837" s="401"/>
      <c r="QSC1837" s="401"/>
      <c r="QSD1837" s="401"/>
      <c r="QSE1837" s="401"/>
      <c r="QSF1837" s="401"/>
      <c r="QSG1837" s="401"/>
      <c r="QSH1837" s="401"/>
      <c r="QSI1837" s="401"/>
      <c r="QSJ1837" s="401"/>
      <c r="QSK1837" s="401"/>
      <c r="QSL1837" s="401"/>
      <c r="QSM1837" s="401"/>
      <c r="QSN1837" s="401"/>
      <c r="QSO1837" s="401"/>
      <c r="QSP1837" s="401"/>
      <c r="QSQ1837" s="401"/>
      <c r="QSR1837" s="401"/>
      <c r="QSS1837" s="401"/>
      <c r="QST1837" s="401"/>
      <c r="QSU1837" s="401"/>
      <c r="QSV1837" s="401"/>
      <c r="QSW1837" s="401"/>
      <c r="QSX1837" s="401"/>
      <c r="QSY1837" s="401"/>
      <c r="QSZ1837" s="401"/>
      <c r="QTA1837" s="401"/>
      <c r="QTB1837" s="401"/>
      <c r="QTC1837" s="401"/>
      <c r="QTD1837" s="401"/>
      <c r="QTE1837" s="401"/>
      <c r="QTF1837" s="401"/>
      <c r="QTG1837" s="401"/>
      <c r="QTH1837" s="401"/>
      <c r="QTI1837" s="401"/>
      <c r="QTJ1837" s="401"/>
      <c r="QTK1837" s="401"/>
      <c r="QTL1837" s="401"/>
      <c r="QTM1837" s="401"/>
      <c r="QTN1837" s="401"/>
      <c r="QTO1837" s="401"/>
      <c r="QTP1837" s="401"/>
      <c r="QTQ1837" s="401"/>
      <c r="QTR1837" s="401"/>
      <c r="QTS1837" s="401"/>
      <c r="QTT1837" s="401"/>
      <c r="QTU1837" s="401"/>
      <c r="QTV1837" s="401"/>
      <c r="QTW1837" s="401"/>
      <c r="QTX1837" s="401"/>
      <c r="QTY1837" s="401"/>
      <c r="QTZ1837" s="401"/>
      <c r="QUA1837" s="401"/>
      <c r="QUB1837" s="401"/>
      <c r="QUC1837" s="401"/>
      <c r="QUD1837" s="401"/>
      <c r="QUE1837" s="401"/>
      <c r="QUF1837" s="401"/>
      <c r="QUG1837" s="401"/>
      <c r="QUH1837" s="401"/>
      <c r="QUI1837" s="401"/>
      <c r="QUJ1837" s="401"/>
      <c r="QUK1837" s="401"/>
      <c r="QUL1837" s="401"/>
      <c r="QUM1837" s="401"/>
      <c r="QUN1837" s="401"/>
      <c r="QUO1837" s="401"/>
      <c r="QUP1837" s="401"/>
      <c r="QUQ1837" s="401"/>
      <c r="QUR1837" s="401"/>
      <c r="QUS1837" s="401"/>
      <c r="QUT1837" s="401"/>
      <c r="QUU1837" s="401"/>
      <c r="QUV1837" s="401"/>
      <c r="QUW1837" s="401"/>
      <c r="QUX1837" s="401"/>
      <c r="QUY1837" s="401"/>
      <c r="QUZ1837" s="401"/>
      <c r="QVA1837" s="401"/>
      <c r="QVB1837" s="401"/>
      <c r="QVC1837" s="401"/>
      <c r="QVD1837" s="401"/>
      <c r="QVE1837" s="401"/>
      <c r="QVF1837" s="401"/>
      <c r="QVG1837" s="401"/>
      <c r="QVH1837" s="401"/>
      <c r="QVI1837" s="401"/>
      <c r="QVJ1837" s="401"/>
      <c r="QVK1837" s="401"/>
      <c r="QVL1837" s="401"/>
      <c r="QVM1837" s="401"/>
      <c r="QVN1837" s="401"/>
      <c r="QVO1837" s="401"/>
      <c r="QVP1837" s="401"/>
      <c r="QVQ1837" s="401"/>
      <c r="QVR1837" s="401"/>
      <c r="QVS1837" s="401"/>
      <c r="QVT1837" s="401"/>
      <c r="QVU1837" s="401"/>
      <c r="QVV1837" s="401"/>
      <c r="QVW1837" s="401"/>
      <c r="QVX1837" s="401"/>
      <c r="QVY1837" s="401"/>
      <c r="QVZ1837" s="401"/>
      <c r="QWA1837" s="401"/>
      <c r="QWB1837" s="401"/>
      <c r="QWC1837" s="401"/>
      <c r="QWD1837" s="401"/>
      <c r="QWE1837" s="401"/>
      <c r="QWF1837" s="401"/>
      <c r="QWG1837" s="401"/>
      <c r="QWH1837" s="401"/>
      <c r="QWI1837" s="401"/>
      <c r="QWJ1837" s="401"/>
      <c r="QWK1837" s="401"/>
      <c r="QWL1837" s="401"/>
      <c r="QWM1837" s="401"/>
      <c r="QWN1837" s="401"/>
      <c r="QWO1837" s="401"/>
      <c r="QWP1837" s="401"/>
      <c r="QWQ1837" s="401"/>
      <c r="QWR1837" s="401"/>
      <c r="QWS1837" s="401"/>
      <c r="QWT1837" s="401"/>
      <c r="QWU1837" s="401"/>
      <c r="QWV1837" s="401"/>
      <c r="QWW1837" s="401"/>
      <c r="QWX1837" s="401"/>
      <c r="QWY1837" s="401"/>
      <c r="QWZ1837" s="401"/>
      <c r="QXA1837" s="401"/>
      <c r="QXB1837" s="401"/>
      <c r="QXC1837" s="401"/>
      <c r="QXD1837" s="401"/>
      <c r="QXE1837" s="401"/>
      <c r="QXF1837" s="401"/>
      <c r="QXG1837" s="401"/>
      <c r="QXH1837" s="401"/>
      <c r="QXI1837" s="401"/>
      <c r="QXJ1837" s="401"/>
      <c r="QXK1837" s="401"/>
      <c r="QXL1837" s="401"/>
      <c r="QXM1837" s="401"/>
      <c r="QXN1837" s="401"/>
      <c r="QXO1837" s="401"/>
      <c r="QXP1837" s="401"/>
      <c r="QXQ1837" s="401"/>
      <c r="QXR1837" s="401"/>
      <c r="QXS1837" s="401"/>
      <c r="QXT1837" s="401"/>
      <c r="QXU1837" s="401"/>
      <c r="QXV1837" s="401"/>
      <c r="QXW1837" s="401"/>
      <c r="QXX1837" s="401"/>
      <c r="QXY1837" s="401"/>
      <c r="QXZ1837" s="401"/>
      <c r="QYA1837" s="401"/>
      <c r="QYB1837" s="401"/>
      <c r="QYC1837" s="401"/>
      <c r="QYD1837" s="401"/>
      <c r="QYE1837" s="401"/>
      <c r="QYF1837" s="401"/>
      <c r="QYG1837" s="401"/>
      <c r="QYH1837" s="401"/>
      <c r="QYI1837" s="401"/>
      <c r="QYJ1837" s="401"/>
      <c r="QYK1837" s="401"/>
      <c r="QYL1837" s="401"/>
      <c r="QYM1837" s="401"/>
      <c r="QYN1837" s="401"/>
      <c r="QYO1837" s="401"/>
      <c r="QYP1837" s="401"/>
      <c r="QYQ1837" s="401"/>
      <c r="QYR1837" s="401"/>
      <c r="QYS1837" s="401"/>
      <c r="QYT1837" s="401"/>
      <c r="QYU1837" s="401"/>
      <c r="QYV1837" s="401"/>
      <c r="QYW1837" s="401"/>
      <c r="QYX1837" s="401"/>
      <c r="QYY1837" s="401"/>
      <c r="QYZ1837" s="401"/>
      <c r="QZA1837" s="401"/>
      <c r="QZB1837" s="401"/>
      <c r="QZC1837" s="401"/>
      <c r="QZD1837" s="401"/>
      <c r="QZE1837" s="401"/>
      <c r="QZF1837" s="401"/>
      <c r="QZG1837" s="401"/>
      <c r="QZH1837" s="401"/>
      <c r="QZI1837" s="401"/>
      <c r="QZJ1837" s="401"/>
      <c r="QZK1837" s="401"/>
      <c r="QZL1837" s="401"/>
      <c r="QZM1837" s="401"/>
      <c r="QZN1837" s="401"/>
      <c r="QZO1837" s="401"/>
      <c r="QZP1837" s="401"/>
      <c r="QZQ1837" s="401"/>
      <c r="QZR1837" s="401"/>
      <c r="QZS1837" s="401"/>
      <c r="QZT1837" s="401"/>
      <c r="QZU1837" s="401"/>
      <c r="QZV1837" s="401"/>
      <c r="QZW1837" s="401"/>
      <c r="QZX1837" s="401"/>
      <c r="QZY1837" s="401"/>
      <c r="QZZ1837" s="401"/>
      <c r="RAA1837" s="401"/>
      <c r="RAB1837" s="401"/>
      <c r="RAC1837" s="401"/>
      <c r="RAD1837" s="401"/>
      <c r="RAE1837" s="401"/>
      <c r="RAF1837" s="401"/>
      <c r="RAG1837" s="401"/>
      <c r="RAH1837" s="401"/>
      <c r="RAI1837" s="401"/>
      <c r="RAJ1837" s="401"/>
      <c r="RAK1837" s="401"/>
      <c r="RAL1837" s="401"/>
      <c r="RAM1837" s="401"/>
      <c r="RAN1837" s="401"/>
      <c r="RAO1837" s="401"/>
      <c r="RAP1837" s="401"/>
      <c r="RAQ1837" s="401"/>
      <c r="RAR1837" s="401"/>
      <c r="RAS1837" s="401"/>
      <c r="RAT1837" s="401"/>
      <c r="RAU1837" s="401"/>
      <c r="RAV1837" s="401"/>
      <c r="RAW1837" s="401"/>
      <c r="RAX1837" s="401"/>
      <c r="RAY1837" s="401"/>
      <c r="RAZ1837" s="401"/>
      <c r="RBA1837" s="401"/>
      <c r="RBB1837" s="401"/>
      <c r="RBC1837" s="401"/>
      <c r="RBD1837" s="401"/>
      <c r="RBE1837" s="401"/>
      <c r="RBF1837" s="401"/>
      <c r="RBG1837" s="401"/>
      <c r="RBH1837" s="401"/>
      <c r="RBI1837" s="401"/>
      <c r="RBJ1837" s="401"/>
      <c r="RBK1837" s="401"/>
      <c r="RBL1837" s="401"/>
      <c r="RBM1837" s="401"/>
      <c r="RBN1837" s="401"/>
      <c r="RBO1837" s="401"/>
      <c r="RBP1837" s="401"/>
      <c r="RBQ1837" s="401"/>
      <c r="RBR1837" s="401"/>
      <c r="RBS1837" s="401"/>
      <c r="RBT1837" s="401"/>
      <c r="RBU1837" s="401"/>
      <c r="RBV1837" s="401"/>
      <c r="RBW1837" s="401"/>
      <c r="RBX1837" s="401"/>
      <c r="RBY1837" s="401"/>
      <c r="RBZ1837" s="401"/>
      <c r="RCA1837" s="401"/>
      <c r="RCB1837" s="401"/>
      <c r="RCC1837" s="401"/>
      <c r="RCD1837" s="401"/>
      <c r="RCE1837" s="401"/>
      <c r="RCF1837" s="401"/>
      <c r="RCG1837" s="401"/>
      <c r="RCH1837" s="401"/>
      <c r="RCI1837" s="401"/>
      <c r="RCJ1837" s="401"/>
      <c r="RCK1837" s="401"/>
      <c r="RCL1837" s="401"/>
      <c r="RCM1837" s="401"/>
      <c r="RCN1837" s="401"/>
      <c r="RCO1837" s="401"/>
      <c r="RCP1837" s="401"/>
      <c r="RCQ1837" s="401"/>
      <c r="RCR1837" s="401"/>
      <c r="RCS1837" s="401"/>
      <c r="RCT1837" s="401"/>
      <c r="RCU1837" s="401"/>
      <c r="RCV1837" s="401"/>
      <c r="RCW1837" s="401"/>
      <c r="RCX1837" s="401"/>
      <c r="RCY1837" s="401"/>
      <c r="RCZ1837" s="401"/>
      <c r="RDA1837" s="401"/>
      <c r="RDB1837" s="401"/>
      <c r="RDC1837" s="401"/>
      <c r="RDD1837" s="401"/>
      <c r="RDE1837" s="401"/>
      <c r="RDF1837" s="401"/>
      <c r="RDG1837" s="401"/>
      <c r="RDH1837" s="401"/>
      <c r="RDI1837" s="401"/>
      <c r="RDJ1837" s="401"/>
      <c r="RDK1837" s="401"/>
      <c r="RDL1837" s="401"/>
      <c r="RDM1837" s="401"/>
      <c r="RDN1837" s="401"/>
      <c r="RDO1837" s="401"/>
      <c r="RDP1837" s="401"/>
      <c r="RDQ1837" s="401"/>
      <c r="RDR1837" s="401"/>
      <c r="RDS1837" s="401"/>
      <c r="RDT1837" s="401"/>
      <c r="RDU1837" s="401"/>
      <c r="RDV1837" s="401"/>
      <c r="RDW1837" s="401"/>
      <c r="RDX1837" s="401"/>
      <c r="RDY1837" s="401"/>
      <c r="RDZ1837" s="401"/>
      <c r="REA1837" s="401"/>
      <c r="REB1837" s="401"/>
      <c r="REC1837" s="401"/>
      <c r="RED1837" s="401"/>
      <c r="REE1837" s="401"/>
      <c r="REF1837" s="401"/>
      <c r="REG1837" s="401"/>
      <c r="REH1837" s="401"/>
      <c r="REI1837" s="401"/>
      <c r="REJ1837" s="401"/>
      <c r="REK1837" s="401"/>
      <c r="REL1837" s="401"/>
      <c r="REM1837" s="401"/>
      <c r="REN1837" s="401"/>
      <c r="REO1837" s="401"/>
      <c r="REP1837" s="401"/>
      <c r="REQ1837" s="401"/>
      <c r="RER1837" s="401"/>
      <c r="RES1837" s="401"/>
      <c r="RET1837" s="401"/>
      <c r="REU1837" s="401"/>
      <c r="REV1837" s="401"/>
      <c r="REW1837" s="401"/>
      <c r="REX1837" s="401"/>
      <c r="REY1837" s="401"/>
      <c r="REZ1837" s="401"/>
      <c r="RFA1837" s="401"/>
      <c r="RFB1837" s="401"/>
      <c r="RFC1837" s="401"/>
      <c r="RFD1837" s="401"/>
      <c r="RFE1837" s="401"/>
      <c r="RFF1837" s="401"/>
      <c r="RFG1837" s="401"/>
      <c r="RFH1837" s="401"/>
      <c r="RFI1837" s="401"/>
      <c r="RFJ1837" s="401"/>
      <c r="RFK1837" s="401"/>
      <c r="RFL1837" s="401"/>
      <c r="RFM1837" s="401"/>
      <c r="RFN1837" s="401"/>
      <c r="RFO1837" s="401"/>
      <c r="RFP1837" s="401"/>
      <c r="RFQ1837" s="401"/>
      <c r="RFR1837" s="401"/>
      <c r="RFS1837" s="401"/>
      <c r="RFT1837" s="401"/>
      <c r="RFU1837" s="401"/>
      <c r="RFV1837" s="401"/>
      <c r="RFW1837" s="401"/>
      <c r="RFX1837" s="401"/>
      <c r="RFY1837" s="401"/>
      <c r="RFZ1837" s="401"/>
      <c r="RGA1837" s="401"/>
      <c r="RGB1837" s="401"/>
      <c r="RGC1837" s="401"/>
      <c r="RGD1837" s="401"/>
      <c r="RGE1837" s="401"/>
      <c r="RGF1837" s="401"/>
      <c r="RGG1837" s="401"/>
      <c r="RGH1837" s="401"/>
      <c r="RGI1837" s="401"/>
      <c r="RGJ1837" s="401"/>
      <c r="RGK1837" s="401"/>
      <c r="RGL1837" s="401"/>
      <c r="RGM1837" s="401"/>
      <c r="RGN1837" s="401"/>
      <c r="RGO1837" s="401"/>
      <c r="RGP1837" s="401"/>
      <c r="RGQ1837" s="401"/>
      <c r="RGR1837" s="401"/>
      <c r="RGS1837" s="401"/>
      <c r="RGT1837" s="401"/>
      <c r="RGU1837" s="401"/>
      <c r="RGV1837" s="401"/>
      <c r="RGW1837" s="401"/>
      <c r="RGX1837" s="401"/>
      <c r="RGY1837" s="401"/>
      <c r="RGZ1837" s="401"/>
      <c r="RHA1837" s="401"/>
      <c r="RHB1837" s="401"/>
      <c r="RHC1837" s="401"/>
      <c r="RHD1837" s="401"/>
      <c r="RHE1837" s="401"/>
      <c r="RHF1837" s="401"/>
      <c r="RHG1837" s="401"/>
      <c r="RHH1837" s="401"/>
      <c r="RHI1837" s="401"/>
      <c r="RHJ1837" s="401"/>
      <c r="RHK1837" s="401"/>
      <c r="RHL1837" s="401"/>
      <c r="RHM1837" s="401"/>
      <c r="RHN1837" s="401"/>
      <c r="RHO1837" s="401"/>
      <c r="RHP1837" s="401"/>
      <c r="RHQ1837" s="401"/>
      <c r="RHR1837" s="401"/>
      <c r="RHS1837" s="401"/>
      <c r="RHT1837" s="401"/>
      <c r="RHU1837" s="401"/>
      <c r="RHV1837" s="401"/>
      <c r="RHW1837" s="401"/>
      <c r="RHX1837" s="401"/>
      <c r="RHY1837" s="401"/>
      <c r="RHZ1837" s="401"/>
      <c r="RIA1837" s="401"/>
      <c r="RIB1837" s="401"/>
      <c r="RIC1837" s="401"/>
      <c r="RID1837" s="401"/>
      <c r="RIE1837" s="401"/>
      <c r="RIF1837" s="401"/>
      <c r="RIG1837" s="401"/>
      <c r="RIH1837" s="401"/>
      <c r="RII1837" s="401"/>
      <c r="RIJ1837" s="401"/>
      <c r="RIK1837" s="401"/>
      <c r="RIL1837" s="401"/>
      <c r="RIM1837" s="401"/>
      <c r="RIN1837" s="401"/>
      <c r="RIO1837" s="401"/>
      <c r="RIP1837" s="401"/>
      <c r="RIQ1837" s="401"/>
      <c r="RIR1837" s="401"/>
      <c r="RIS1837" s="401"/>
      <c r="RIT1837" s="401"/>
      <c r="RIU1837" s="401"/>
      <c r="RIV1837" s="401"/>
      <c r="RIW1837" s="401"/>
      <c r="RIX1837" s="401"/>
      <c r="RIY1837" s="401"/>
      <c r="RIZ1837" s="401"/>
      <c r="RJA1837" s="401"/>
      <c r="RJB1837" s="401"/>
      <c r="RJC1837" s="401"/>
      <c r="RJD1837" s="401"/>
      <c r="RJE1837" s="401"/>
      <c r="RJF1837" s="401"/>
      <c r="RJG1837" s="401"/>
      <c r="RJH1837" s="401"/>
      <c r="RJI1837" s="401"/>
      <c r="RJJ1837" s="401"/>
      <c r="RJK1837" s="401"/>
      <c r="RJL1837" s="401"/>
      <c r="RJM1837" s="401"/>
      <c r="RJN1837" s="401"/>
      <c r="RJO1837" s="401"/>
      <c r="RJP1837" s="401"/>
      <c r="RJQ1837" s="401"/>
      <c r="RJR1837" s="401"/>
      <c r="RJS1837" s="401"/>
      <c r="RJT1837" s="401"/>
      <c r="RJU1837" s="401"/>
      <c r="RJV1837" s="401"/>
      <c r="RJW1837" s="401"/>
      <c r="RJX1837" s="401"/>
      <c r="RJY1837" s="401"/>
      <c r="RJZ1837" s="401"/>
      <c r="RKA1837" s="401"/>
      <c r="RKB1837" s="401"/>
      <c r="RKC1837" s="401"/>
      <c r="RKD1837" s="401"/>
      <c r="RKE1837" s="401"/>
      <c r="RKF1837" s="401"/>
      <c r="RKG1837" s="401"/>
      <c r="RKH1837" s="401"/>
      <c r="RKI1837" s="401"/>
      <c r="RKJ1837" s="401"/>
      <c r="RKK1837" s="401"/>
      <c r="RKL1837" s="401"/>
      <c r="RKM1837" s="401"/>
      <c r="RKN1837" s="401"/>
      <c r="RKO1837" s="401"/>
      <c r="RKP1837" s="401"/>
      <c r="RKQ1837" s="401"/>
      <c r="RKR1837" s="401"/>
      <c r="RKS1837" s="401"/>
      <c r="RKT1837" s="401"/>
      <c r="RKU1837" s="401"/>
      <c r="RKV1837" s="401"/>
      <c r="RKW1837" s="401"/>
      <c r="RKX1837" s="401"/>
      <c r="RKY1837" s="401"/>
      <c r="RKZ1837" s="401"/>
      <c r="RLA1837" s="401"/>
      <c r="RLB1837" s="401"/>
      <c r="RLC1837" s="401"/>
      <c r="RLD1837" s="401"/>
      <c r="RLE1837" s="401"/>
      <c r="RLF1837" s="401"/>
      <c r="RLG1837" s="401"/>
      <c r="RLH1837" s="401"/>
      <c r="RLI1837" s="401"/>
      <c r="RLJ1837" s="401"/>
      <c r="RLK1837" s="401"/>
      <c r="RLL1837" s="401"/>
      <c r="RLM1837" s="401"/>
      <c r="RLN1837" s="401"/>
      <c r="RLO1837" s="401"/>
      <c r="RLP1837" s="401"/>
      <c r="RLQ1837" s="401"/>
      <c r="RLR1837" s="401"/>
      <c r="RLS1837" s="401"/>
      <c r="RLT1837" s="401"/>
      <c r="RLU1837" s="401"/>
      <c r="RLV1837" s="401"/>
      <c r="RLW1837" s="401"/>
      <c r="RLX1837" s="401"/>
      <c r="RLY1837" s="401"/>
      <c r="RLZ1837" s="401"/>
      <c r="RMA1837" s="401"/>
      <c r="RMB1837" s="401"/>
      <c r="RMC1837" s="401"/>
      <c r="RMD1837" s="401"/>
      <c r="RME1837" s="401"/>
      <c r="RMF1837" s="401"/>
      <c r="RMG1837" s="401"/>
      <c r="RMH1837" s="401"/>
      <c r="RMI1837" s="401"/>
      <c r="RMJ1837" s="401"/>
      <c r="RMK1837" s="401"/>
      <c r="RML1837" s="401"/>
      <c r="RMM1837" s="401"/>
      <c r="RMN1837" s="401"/>
      <c r="RMO1837" s="401"/>
      <c r="RMP1837" s="401"/>
      <c r="RMQ1837" s="401"/>
      <c r="RMR1837" s="401"/>
      <c r="RMS1837" s="401"/>
      <c r="RMT1837" s="401"/>
      <c r="RMU1837" s="401"/>
      <c r="RMV1837" s="401"/>
      <c r="RMW1837" s="401"/>
      <c r="RMX1837" s="401"/>
      <c r="RMY1837" s="401"/>
      <c r="RMZ1837" s="401"/>
      <c r="RNA1837" s="401"/>
      <c r="RNB1837" s="401"/>
      <c r="RNC1837" s="401"/>
      <c r="RND1837" s="401"/>
      <c r="RNE1837" s="401"/>
      <c r="RNF1837" s="401"/>
      <c r="RNG1837" s="401"/>
      <c r="RNH1837" s="401"/>
      <c r="RNI1837" s="401"/>
      <c r="RNJ1837" s="401"/>
      <c r="RNK1837" s="401"/>
      <c r="RNL1837" s="401"/>
      <c r="RNM1837" s="401"/>
      <c r="RNN1837" s="401"/>
      <c r="RNO1837" s="401"/>
      <c r="RNP1837" s="401"/>
      <c r="RNQ1837" s="401"/>
      <c r="RNR1837" s="401"/>
      <c r="RNS1837" s="401"/>
      <c r="RNT1837" s="401"/>
      <c r="RNU1837" s="401"/>
      <c r="RNV1837" s="401"/>
      <c r="RNW1837" s="401"/>
      <c r="RNX1837" s="401"/>
      <c r="RNY1837" s="401"/>
      <c r="RNZ1837" s="401"/>
      <c r="ROA1837" s="401"/>
      <c r="ROB1837" s="401"/>
      <c r="ROC1837" s="401"/>
      <c r="ROD1837" s="401"/>
      <c r="ROE1837" s="401"/>
      <c r="ROF1837" s="401"/>
      <c r="ROG1837" s="401"/>
      <c r="ROH1837" s="401"/>
      <c r="ROI1837" s="401"/>
      <c r="ROJ1837" s="401"/>
      <c r="ROK1837" s="401"/>
      <c r="ROL1837" s="401"/>
      <c r="ROM1837" s="401"/>
      <c r="RON1837" s="401"/>
      <c r="ROO1837" s="401"/>
      <c r="ROP1837" s="401"/>
      <c r="ROQ1837" s="401"/>
      <c r="ROR1837" s="401"/>
      <c r="ROS1837" s="401"/>
      <c r="ROT1837" s="401"/>
      <c r="ROU1837" s="401"/>
      <c r="ROV1837" s="401"/>
      <c r="ROW1837" s="401"/>
      <c r="ROX1837" s="401"/>
      <c r="ROY1837" s="401"/>
      <c r="ROZ1837" s="401"/>
      <c r="RPA1837" s="401"/>
      <c r="RPB1837" s="401"/>
      <c r="RPC1837" s="401"/>
      <c r="RPD1837" s="401"/>
      <c r="RPE1837" s="401"/>
      <c r="RPF1837" s="401"/>
      <c r="RPG1837" s="401"/>
      <c r="RPH1837" s="401"/>
      <c r="RPI1837" s="401"/>
      <c r="RPJ1837" s="401"/>
      <c r="RPK1837" s="401"/>
      <c r="RPL1837" s="401"/>
      <c r="RPM1837" s="401"/>
      <c r="RPN1837" s="401"/>
      <c r="RPO1837" s="401"/>
      <c r="RPP1837" s="401"/>
      <c r="RPQ1837" s="401"/>
      <c r="RPR1837" s="401"/>
      <c r="RPS1837" s="401"/>
      <c r="RPT1837" s="401"/>
      <c r="RPU1837" s="401"/>
      <c r="RPV1837" s="401"/>
      <c r="RPW1837" s="401"/>
      <c r="RPX1837" s="401"/>
      <c r="RPY1837" s="401"/>
      <c r="RPZ1837" s="401"/>
      <c r="RQA1837" s="401"/>
      <c r="RQB1837" s="401"/>
      <c r="RQC1837" s="401"/>
      <c r="RQD1837" s="401"/>
      <c r="RQE1837" s="401"/>
      <c r="RQF1837" s="401"/>
      <c r="RQG1837" s="401"/>
      <c r="RQH1837" s="401"/>
      <c r="RQI1837" s="401"/>
      <c r="RQJ1837" s="401"/>
      <c r="RQK1837" s="401"/>
      <c r="RQL1837" s="401"/>
      <c r="RQM1837" s="401"/>
      <c r="RQN1837" s="401"/>
      <c r="RQO1837" s="401"/>
      <c r="RQP1837" s="401"/>
      <c r="RQQ1837" s="401"/>
      <c r="RQR1837" s="401"/>
      <c r="RQS1837" s="401"/>
      <c r="RQT1837" s="401"/>
      <c r="RQU1837" s="401"/>
      <c r="RQV1837" s="401"/>
      <c r="RQW1837" s="401"/>
      <c r="RQX1837" s="401"/>
      <c r="RQY1837" s="401"/>
      <c r="RQZ1837" s="401"/>
      <c r="RRA1837" s="401"/>
      <c r="RRB1837" s="401"/>
      <c r="RRC1837" s="401"/>
      <c r="RRD1837" s="401"/>
      <c r="RRE1837" s="401"/>
      <c r="RRF1837" s="401"/>
      <c r="RRG1837" s="401"/>
      <c r="RRH1837" s="401"/>
      <c r="RRI1837" s="401"/>
      <c r="RRJ1837" s="401"/>
      <c r="RRK1837" s="401"/>
      <c r="RRL1837" s="401"/>
      <c r="RRM1837" s="401"/>
      <c r="RRN1837" s="401"/>
      <c r="RRO1837" s="401"/>
      <c r="RRP1837" s="401"/>
      <c r="RRQ1837" s="401"/>
      <c r="RRR1837" s="401"/>
      <c r="RRS1837" s="401"/>
      <c r="RRT1837" s="401"/>
      <c r="RRU1837" s="401"/>
      <c r="RRV1837" s="401"/>
      <c r="RRW1837" s="401"/>
      <c r="RRX1837" s="401"/>
      <c r="RRY1837" s="401"/>
      <c r="RRZ1837" s="401"/>
      <c r="RSA1837" s="401"/>
      <c r="RSB1837" s="401"/>
      <c r="RSC1837" s="401"/>
      <c r="RSD1837" s="401"/>
      <c r="RSE1837" s="401"/>
      <c r="RSF1837" s="401"/>
      <c r="RSG1837" s="401"/>
      <c r="RSH1837" s="401"/>
      <c r="RSI1837" s="401"/>
      <c r="RSJ1837" s="401"/>
      <c r="RSK1837" s="401"/>
      <c r="RSL1837" s="401"/>
      <c r="RSM1837" s="401"/>
      <c r="RSN1837" s="401"/>
      <c r="RSO1837" s="401"/>
      <c r="RSP1837" s="401"/>
      <c r="RSQ1837" s="401"/>
      <c r="RSR1837" s="401"/>
      <c r="RSS1837" s="401"/>
      <c r="RST1837" s="401"/>
      <c r="RSU1837" s="401"/>
      <c r="RSV1837" s="401"/>
      <c r="RSW1837" s="401"/>
      <c r="RSX1837" s="401"/>
      <c r="RSY1837" s="401"/>
      <c r="RSZ1837" s="401"/>
      <c r="RTA1837" s="401"/>
      <c r="RTB1837" s="401"/>
      <c r="RTC1837" s="401"/>
      <c r="RTD1837" s="401"/>
      <c r="RTE1837" s="401"/>
      <c r="RTF1837" s="401"/>
      <c r="RTG1837" s="401"/>
      <c r="RTH1837" s="401"/>
      <c r="RTI1837" s="401"/>
      <c r="RTJ1837" s="401"/>
      <c r="RTK1837" s="401"/>
      <c r="RTL1837" s="401"/>
      <c r="RTM1837" s="401"/>
      <c r="RTN1837" s="401"/>
      <c r="RTO1837" s="401"/>
      <c r="RTP1837" s="401"/>
      <c r="RTQ1837" s="401"/>
      <c r="RTR1837" s="401"/>
      <c r="RTS1837" s="401"/>
      <c r="RTT1837" s="401"/>
      <c r="RTU1837" s="401"/>
      <c r="RTV1837" s="401"/>
      <c r="RTW1837" s="401"/>
      <c r="RTX1837" s="401"/>
      <c r="RTY1837" s="401"/>
      <c r="RTZ1837" s="401"/>
      <c r="RUA1837" s="401"/>
      <c r="RUB1837" s="401"/>
      <c r="RUC1837" s="401"/>
      <c r="RUD1837" s="401"/>
      <c r="RUE1837" s="401"/>
      <c r="RUF1837" s="401"/>
      <c r="RUG1837" s="401"/>
      <c r="RUH1837" s="401"/>
      <c r="RUI1837" s="401"/>
      <c r="RUJ1837" s="401"/>
      <c r="RUK1837" s="401"/>
      <c r="RUL1837" s="401"/>
      <c r="RUM1837" s="401"/>
      <c r="RUN1837" s="401"/>
      <c r="RUO1837" s="401"/>
      <c r="RUP1837" s="401"/>
      <c r="RUQ1837" s="401"/>
      <c r="RUR1837" s="401"/>
      <c r="RUS1837" s="401"/>
      <c r="RUT1837" s="401"/>
      <c r="RUU1837" s="401"/>
      <c r="RUV1837" s="401"/>
      <c r="RUW1837" s="401"/>
      <c r="RUX1837" s="401"/>
      <c r="RUY1837" s="401"/>
      <c r="RUZ1837" s="401"/>
      <c r="RVA1837" s="401"/>
      <c r="RVB1837" s="401"/>
      <c r="RVC1837" s="401"/>
      <c r="RVD1837" s="401"/>
      <c r="RVE1837" s="401"/>
      <c r="RVF1837" s="401"/>
      <c r="RVG1837" s="401"/>
      <c r="RVH1837" s="401"/>
      <c r="RVI1837" s="401"/>
      <c r="RVJ1837" s="401"/>
      <c r="RVK1837" s="401"/>
      <c r="RVL1837" s="401"/>
      <c r="RVM1837" s="401"/>
      <c r="RVN1837" s="401"/>
      <c r="RVO1837" s="401"/>
      <c r="RVP1837" s="401"/>
      <c r="RVQ1837" s="401"/>
      <c r="RVR1837" s="401"/>
      <c r="RVS1837" s="401"/>
      <c r="RVT1837" s="401"/>
      <c r="RVU1837" s="401"/>
      <c r="RVV1837" s="401"/>
      <c r="RVW1837" s="401"/>
      <c r="RVX1837" s="401"/>
      <c r="RVY1837" s="401"/>
      <c r="RVZ1837" s="401"/>
      <c r="RWA1837" s="401"/>
      <c r="RWB1837" s="401"/>
      <c r="RWC1837" s="401"/>
      <c r="RWD1837" s="401"/>
      <c r="RWE1837" s="401"/>
      <c r="RWF1837" s="401"/>
      <c r="RWG1837" s="401"/>
      <c r="RWH1837" s="401"/>
      <c r="RWI1837" s="401"/>
      <c r="RWJ1837" s="401"/>
      <c r="RWK1837" s="401"/>
      <c r="RWL1837" s="401"/>
      <c r="RWM1837" s="401"/>
      <c r="RWN1837" s="401"/>
      <c r="RWO1837" s="401"/>
      <c r="RWP1837" s="401"/>
      <c r="RWQ1837" s="401"/>
      <c r="RWR1837" s="401"/>
      <c r="RWS1837" s="401"/>
      <c r="RWT1837" s="401"/>
      <c r="RWU1837" s="401"/>
      <c r="RWV1837" s="401"/>
      <c r="RWW1837" s="401"/>
      <c r="RWX1837" s="401"/>
      <c r="RWY1837" s="401"/>
      <c r="RWZ1837" s="401"/>
      <c r="RXA1837" s="401"/>
      <c r="RXB1837" s="401"/>
      <c r="RXC1837" s="401"/>
      <c r="RXD1837" s="401"/>
      <c r="RXE1837" s="401"/>
      <c r="RXF1837" s="401"/>
      <c r="RXG1837" s="401"/>
      <c r="RXH1837" s="401"/>
      <c r="RXI1837" s="401"/>
      <c r="RXJ1837" s="401"/>
      <c r="RXK1837" s="401"/>
      <c r="RXL1837" s="401"/>
      <c r="RXM1837" s="401"/>
      <c r="RXN1837" s="401"/>
      <c r="RXO1837" s="401"/>
      <c r="RXP1837" s="401"/>
      <c r="RXQ1837" s="401"/>
      <c r="RXR1837" s="401"/>
      <c r="RXS1837" s="401"/>
      <c r="RXT1837" s="401"/>
      <c r="RXU1837" s="401"/>
      <c r="RXV1837" s="401"/>
      <c r="RXW1837" s="401"/>
      <c r="RXX1837" s="401"/>
      <c r="RXY1837" s="401"/>
      <c r="RXZ1837" s="401"/>
      <c r="RYA1837" s="401"/>
      <c r="RYB1837" s="401"/>
      <c r="RYC1837" s="401"/>
      <c r="RYD1837" s="401"/>
      <c r="RYE1837" s="401"/>
      <c r="RYF1837" s="401"/>
      <c r="RYG1837" s="401"/>
      <c r="RYH1837" s="401"/>
      <c r="RYI1837" s="401"/>
      <c r="RYJ1837" s="401"/>
      <c r="RYK1837" s="401"/>
      <c r="RYL1837" s="401"/>
      <c r="RYM1837" s="401"/>
      <c r="RYN1837" s="401"/>
      <c r="RYO1837" s="401"/>
      <c r="RYP1837" s="401"/>
      <c r="RYQ1837" s="401"/>
      <c r="RYR1837" s="401"/>
      <c r="RYS1837" s="401"/>
      <c r="RYT1837" s="401"/>
      <c r="RYU1837" s="401"/>
      <c r="RYV1837" s="401"/>
      <c r="RYW1837" s="401"/>
      <c r="RYX1837" s="401"/>
      <c r="RYY1837" s="401"/>
      <c r="RYZ1837" s="401"/>
      <c r="RZA1837" s="401"/>
      <c r="RZB1837" s="401"/>
      <c r="RZC1837" s="401"/>
      <c r="RZD1837" s="401"/>
      <c r="RZE1837" s="401"/>
      <c r="RZF1837" s="401"/>
      <c r="RZG1837" s="401"/>
      <c r="RZH1837" s="401"/>
      <c r="RZI1837" s="401"/>
      <c r="RZJ1837" s="401"/>
      <c r="RZK1837" s="401"/>
      <c r="RZL1837" s="401"/>
      <c r="RZM1837" s="401"/>
      <c r="RZN1837" s="401"/>
      <c r="RZO1837" s="401"/>
      <c r="RZP1837" s="401"/>
      <c r="RZQ1837" s="401"/>
      <c r="RZR1837" s="401"/>
      <c r="RZS1837" s="401"/>
      <c r="RZT1837" s="401"/>
      <c r="RZU1837" s="401"/>
      <c r="RZV1837" s="401"/>
      <c r="RZW1837" s="401"/>
      <c r="RZX1837" s="401"/>
      <c r="RZY1837" s="401"/>
      <c r="RZZ1837" s="401"/>
      <c r="SAA1837" s="401"/>
      <c r="SAB1837" s="401"/>
      <c r="SAC1837" s="401"/>
      <c r="SAD1837" s="401"/>
      <c r="SAE1837" s="401"/>
      <c r="SAF1837" s="401"/>
      <c r="SAG1837" s="401"/>
      <c r="SAH1837" s="401"/>
      <c r="SAI1837" s="401"/>
      <c r="SAJ1837" s="401"/>
      <c r="SAK1837" s="401"/>
      <c r="SAL1837" s="401"/>
      <c r="SAM1837" s="401"/>
      <c r="SAN1837" s="401"/>
      <c r="SAO1837" s="401"/>
      <c r="SAP1837" s="401"/>
      <c r="SAQ1837" s="401"/>
      <c r="SAR1837" s="401"/>
      <c r="SAS1837" s="401"/>
      <c r="SAT1837" s="401"/>
      <c r="SAU1837" s="401"/>
      <c r="SAV1837" s="401"/>
      <c r="SAW1837" s="401"/>
      <c r="SAX1837" s="401"/>
      <c r="SAY1837" s="401"/>
      <c r="SAZ1837" s="401"/>
      <c r="SBA1837" s="401"/>
      <c r="SBB1837" s="401"/>
      <c r="SBC1837" s="401"/>
      <c r="SBD1837" s="401"/>
      <c r="SBE1837" s="401"/>
      <c r="SBF1837" s="401"/>
      <c r="SBG1837" s="401"/>
      <c r="SBH1837" s="401"/>
      <c r="SBI1837" s="401"/>
      <c r="SBJ1837" s="401"/>
      <c r="SBK1837" s="401"/>
      <c r="SBL1837" s="401"/>
      <c r="SBM1837" s="401"/>
      <c r="SBN1837" s="401"/>
      <c r="SBO1837" s="401"/>
      <c r="SBP1837" s="401"/>
      <c r="SBQ1837" s="401"/>
      <c r="SBR1837" s="401"/>
      <c r="SBS1837" s="401"/>
      <c r="SBT1837" s="401"/>
      <c r="SBU1837" s="401"/>
      <c r="SBV1837" s="401"/>
      <c r="SBW1837" s="401"/>
      <c r="SBX1837" s="401"/>
      <c r="SBY1837" s="401"/>
      <c r="SBZ1837" s="401"/>
      <c r="SCA1837" s="401"/>
      <c r="SCB1837" s="401"/>
      <c r="SCC1837" s="401"/>
      <c r="SCD1837" s="401"/>
      <c r="SCE1837" s="401"/>
      <c r="SCF1837" s="401"/>
      <c r="SCG1837" s="401"/>
      <c r="SCH1837" s="401"/>
      <c r="SCI1837" s="401"/>
      <c r="SCJ1837" s="401"/>
      <c r="SCK1837" s="401"/>
      <c r="SCL1837" s="401"/>
      <c r="SCM1837" s="401"/>
      <c r="SCN1837" s="401"/>
      <c r="SCO1837" s="401"/>
      <c r="SCP1837" s="401"/>
      <c r="SCQ1837" s="401"/>
      <c r="SCR1837" s="401"/>
      <c r="SCS1837" s="401"/>
      <c r="SCT1837" s="401"/>
      <c r="SCU1837" s="401"/>
      <c r="SCV1837" s="401"/>
      <c r="SCW1837" s="401"/>
      <c r="SCX1837" s="401"/>
      <c r="SCY1837" s="401"/>
      <c r="SCZ1837" s="401"/>
      <c r="SDA1837" s="401"/>
      <c r="SDB1837" s="401"/>
      <c r="SDC1837" s="401"/>
      <c r="SDD1837" s="401"/>
      <c r="SDE1837" s="401"/>
      <c r="SDF1837" s="401"/>
      <c r="SDG1837" s="401"/>
      <c r="SDH1837" s="401"/>
      <c r="SDI1837" s="401"/>
      <c r="SDJ1837" s="401"/>
      <c r="SDK1837" s="401"/>
      <c r="SDL1837" s="401"/>
      <c r="SDM1837" s="401"/>
      <c r="SDN1837" s="401"/>
      <c r="SDO1837" s="401"/>
      <c r="SDP1837" s="401"/>
      <c r="SDQ1837" s="401"/>
      <c r="SDR1837" s="401"/>
      <c r="SDS1837" s="401"/>
      <c r="SDT1837" s="401"/>
      <c r="SDU1837" s="401"/>
      <c r="SDV1837" s="401"/>
      <c r="SDW1837" s="401"/>
      <c r="SDX1837" s="401"/>
      <c r="SDY1837" s="401"/>
      <c r="SDZ1837" s="401"/>
      <c r="SEA1837" s="401"/>
      <c r="SEB1837" s="401"/>
      <c r="SEC1837" s="401"/>
      <c r="SED1837" s="401"/>
      <c r="SEE1837" s="401"/>
      <c r="SEF1837" s="401"/>
      <c r="SEG1837" s="401"/>
      <c r="SEH1837" s="401"/>
      <c r="SEI1837" s="401"/>
      <c r="SEJ1837" s="401"/>
      <c r="SEK1837" s="401"/>
      <c r="SEL1837" s="401"/>
      <c r="SEM1837" s="401"/>
      <c r="SEN1837" s="401"/>
      <c r="SEO1837" s="401"/>
      <c r="SEP1837" s="401"/>
      <c r="SEQ1837" s="401"/>
      <c r="SER1837" s="401"/>
      <c r="SES1837" s="401"/>
      <c r="SET1837" s="401"/>
      <c r="SEU1837" s="401"/>
      <c r="SEV1837" s="401"/>
      <c r="SEW1837" s="401"/>
      <c r="SEX1837" s="401"/>
      <c r="SEY1837" s="401"/>
      <c r="SEZ1837" s="401"/>
      <c r="SFA1837" s="401"/>
      <c r="SFB1837" s="401"/>
      <c r="SFC1837" s="401"/>
      <c r="SFD1837" s="401"/>
      <c r="SFE1837" s="401"/>
      <c r="SFF1837" s="401"/>
      <c r="SFG1837" s="401"/>
      <c r="SFH1837" s="401"/>
      <c r="SFI1837" s="401"/>
      <c r="SFJ1837" s="401"/>
      <c r="SFK1837" s="401"/>
      <c r="SFL1837" s="401"/>
      <c r="SFM1837" s="401"/>
      <c r="SFN1837" s="401"/>
      <c r="SFO1837" s="401"/>
      <c r="SFP1837" s="401"/>
      <c r="SFQ1837" s="401"/>
      <c r="SFR1837" s="401"/>
      <c r="SFS1837" s="401"/>
      <c r="SFT1837" s="401"/>
      <c r="SFU1837" s="401"/>
      <c r="SFV1837" s="401"/>
      <c r="SFW1837" s="401"/>
      <c r="SFX1837" s="401"/>
      <c r="SFY1837" s="401"/>
      <c r="SFZ1837" s="401"/>
      <c r="SGA1837" s="401"/>
      <c r="SGB1837" s="401"/>
      <c r="SGC1837" s="401"/>
      <c r="SGD1837" s="401"/>
      <c r="SGE1837" s="401"/>
      <c r="SGF1837" s="401"/>
      <c r="SGG1837" s="401"/>
      <c r="SGH1837" s="401"/>
      <c r="SGI1837" s="401"/>
      <c r="SGJ1837" s="401"/>
      <c r="SGK1837" s="401"/>
      <c r="SGL1837" s="401"/>
      <c r="SGM1837" s="401"/>
      <c r="SGN1837" s="401"/>
      <c r="SGO1837" s="401"/>
      <c r="SGP1837" s="401"/>
      <c r="SGQ1837" s="401"/>
      <c r="SGR1837" s="401"/>
      <c r="SGS1837" s="401"/>
      <c r="SGT1837" s="401"/>
      <c r="SGU1837" s="401"/>
      <c r="SGV1837" s="401"/>
      <c r="SGW1837" s="401"/>
      <c r="SGX1837" s="401"/>
      <c r="SGY1837" s="401"/>
      <c r="SGZ1837" s="401"/>
      <c r="SHA1837" s="401"/>
      <c r="SHB1837" s="401"/>
      <c r="SHC1837" s="401"/>
      <c r="SHD1837" s="401"/>
      <c r="SHE1837" s="401"/>
      <c r="SHF1837" s="401"/>
      <c r="SHG1837" s="401"/>
      <c r="SHH1837" s="401"/>
      <c r="SHI1837" s="401"/>
      <c r="SHJ1837" s="401"/>
      <c r="SHK1837" s="401"/>
      <c r="SHL1837" s="401"/>
      <c r="SHM1837" s="401"/>
      <c r="SHN1837" s="401"/>
      <c r="SHO1837" s="401"/>
      <c r="SHP1837" s="401"/>
      <c r="SHQ1837" s="401"/>
      <c r="SHR1837" s="401"/>
      <c r="SHS1837" s="401"/>
      <c r="SHT1837" s="401"/>
      <c r="SHU1837" s="401"/>
      <c r="SHV1837" s="401"/>
      <c r="SHW1837" s="401"/>
      <c r="SHX1837" s="401"/>
      <c r="SHY1837" s="401"/>
      <c r="SHZ1837" s="401"/>
      <c r="SIA1837" s="401"/>
      <c r="SIB1837" s="401"/>
      <c r="SIC1837" s="401"/>
      <c r="SID1837" s="401"/>
      <c r="SIE1837" s="401"/>
      <c r="SIF1837" s="401"/>
      <c r="SIG1837" s="401"/>
      <c r="SIH1837" s="401"/>
      <c r="SII1837" s="401"/>
      <c r="SIJ1837" s="401"/>
      <c r="SIK1837" s="401"/>
      <c r="SIL1837" s="401"/>
      <c r="SIM1837" s="401"/>
      <c r="SIN1837" s="401"/>
      <c r="SIO1837" s="401"/>
      <c r="SIP1837" s="401"/>
      <c r="SIQ1837" s="401"/>
      <c r="SIR1837" s="401"/>
      <c r="SIS1837" s="401"/>
      <c r="SIT1837" s="401"/>
      <c r="SIU1837" s="401"/>
      <c r="SIV1837" s="401"/>
      <c r="SIW1837" s="401"/>
      <c r="SIX1837" s="401"/>
      <c r="SIY1837" s="401"/>
      <c r="SIZ1837" s="401"/>
      <c r="SJA1837" s="401"/>
      <c r="SJB1837" s="401"/>
      <c r="SJC1837" s="401"/>
      <c r="SJD1837" s="401"/>
      <c r="SJE1837" s="401"/>
      <c r="SJF1837" s="401"/>
      <c r="SJG1837" s="401"/>
      <c r="SJH1837" s="401"/>
      <c r="SJI1837" s="401"/>
      <c r="SJJ1837" s="401"/>
      <c r="SJK1837" s="401"/>
      <c r="SJL1837" s="401"/>
      <c r="SJM1837" s="401"/>
      <c r="SJN1837" s="401"/>
      <c r="SJO1837" s="401"/>
      <c r="SJP1837" s="401"/>
      <c r="SJQ1837" s="401"/>
      <c r="SJR1837" s="401"/>
      <c r="SJS1837" s="401"/>
      <c r="SJT1837" s="401"/>
      <c r="SJU1837" s="401"/>
      <c r="SJV1837" s="401"/>
      <c r="SJW1837" s="401"/>
      <c r="SJX1837" s="401"/>
      <c r="SJY1837" s="401"/>
      <c r="SJZ1837" s="401"/>
      <c r="SKA1837" s="401"/>
      <c r="SKB1837" s="401"/>
      <c r="SKC1837" s="401"/>
      <c r="SKD1837" s="401"/>
      <c r="SKE1837" s="401"/>
      <c r="SKF1837" s="401"/>
      <c r="SKG1837" s="401"/>
      <c r="SKH1837" s="401"/>
      <c r="SKI1837" s="401"/>
      <c r="SKJ1837" s="401"/>
      <c r="SKK1837" s="401"/>
      <c r="SKL1837" s="401"/>
      <c r="SKM1837" s="401"/>
      <c r="SKN1837" s="401"/>
      <c r="SKO1837" s="401"/>
      <c r="SKP1837" s="401"/>
      <c r="SKQ1837" s="401"/>
      <c r="SKR1837" s="401"/>
      <c r="SKS1837" s="401"/>
      <c r="SKT1837" s="401"/>
      <c r="SKU1837" s="401"/>
      <c r="SKV1837" s="401"/>
      <c r="SKW1837" s="401"/>
      <c r="SKX1837" s="401"/>
      <c r="SKY1837" s="401"/>
      <c r="SKZ1837" s="401"/>
      <c r="SLA1837" s="401"/>
      <c r="SLB1837" s="401"/>
      <c r="SLC1837" s="401"/>
      <c r="SLD1837" s="401"/>
      <c r="SLE1837" s="401"/>
      <c r="SLF1837" s="401"/>
      <c r="SLG1837" s="401"/>
      <c r="SLH1837" s="401"/>
      <c r="SLI1837" s="401"/>
      <c r="SLJ1837" s="401"/>
      <c r="SLK1837" s="401"/>
      <c r="SLL1837" s="401"/>
      <c r="SLM1837" s="401"/>
      <c r="SLN1837" s="401"/>
      <c r="SLO1837" s="401"/>
      <c r="SLP1837" s="401"/>
      <c r="SLQ1837" s="401"/>
      <c r="SLR1837" s="401"/>
      <c r="SLS1837" s="401"/>
      <c r="SLT1837" s="401"/>
      <c r="SLU1837" s="401"/>
      <c r="SLV1837" s="401"/>
      <c r="SLW1837" s="401"/>
      <c r="SLX1837" s="401"/>
      <c r="SLY1837" s="401"/>
      <c r="SLZ1837" s="401"/>
      <c r="SMA1837" s="401"/>
      <c r="SMB1837" s="401"/>
      <c r="SMC1837" s="401"/>
      <c r="SMD1837" s="401"/>
      <c r="SME1837" s="401"/>
      <c r="SMF1837" s="401"/>
      <c r="SMG1837" s="401"/>
      <c r="SMH1837" s="401"/>
      <c r="SMI1837" s="401"/>
      <c r="SMJ1837" s="401"/>
      <c r="SMK1837" s="401"/>
      <c r="SML1837" s="401"/>
      <c r="SMM1837" s="401"/>
      <c r="SMN1837" s="401"/>
      <c r="SMO1837" s="401"/>
      <c r="SMP1837" s="401"/>
      <c r="SMQ1837" s="401"/>
      <c r="SMR1837" s="401"/>
      <c r="SMS1837" s="401"/>
      <c r="SMT1837" s="401"/>
      <c r="SMU1837" s="401"/>
      <c r="SMV1837" s="401"/>
      <c r="SMW1837" s="401"/>
      <c r="SMX1837" s="401"/>
      <c r="SMY1837" s="401"/>
      <c r="SMZ1837" s="401"/>
      <c r="SNA1837" s="401"/>
      <c r="SNB1837" s="401"/>
      <c r="SNC1837" s="401"/>
      <c r="SND1837" s="401"/>
      <c r="SNE1837" s="401"/>
      <c r="SNF1837" s="401"/>
      <c r="SNG1837" s="401"/>
      <c r="SNH1837" s="401"/>
      <c r="SNI1837" s="401"/>
      <c r="SNJ1837" s="401"/>
      <c r="SNK1837" s="401"/>
      <c r="SNL1837" s="401"/>
      <c r="SNM1837" s="401"/>
      <c r="SNN1837" s="401"/>
      <c r="SNO1837" s="401"/>
      <c r="SNP1837" s="401"/>
      <c r="SNQ1837" s="401"/>
      <c r="SNR1837" s="401"/>
      <c r="SNS1837" s="401"/>
      <c r="SNT1837" s="401"/>
      <c r="SNU1837" s="401"/>
      <c r="SNV1837" s="401"/>
      <c r="SNW1837" s="401"/>
      <c r="SNX1837" s="401"/>
      <c r="SNY1837" s="401"/>
      <c r="SNZ1837" s="401"/>
      <c r="SOA1837" s="401"/>
      <c r="SOB1837" s="401"/>
      <c r="SOC1837" s="401"/>
      <c r="SOD1837" s="401"/>
      <c r="SOE1837" s="401"/>
      <c r="SOF1837" s="401"/>
      <c r="SOG1837" s="401"/>
      <c r="SOH1837" s="401"/>
      <c r="SOI1837" s="401"/>
      <c r="SOJ1837" s="401"/>
      <c r="SOK1837" s="401"/>
      <c r="SOL1837" s="401"/>
      <c r="SOM1837" s="401"/>
      <c r="SON1837" s="401"/>
      <c r="SOO1837" s="401"/>
      <c r="SOP1837" s="401"/>
      <c r="SOQ1837" s="401"/>
      <c r="SOR1837" s="401"/>
      <c r="SOS1837" s="401"/>
      <c r="SOT1837" s="401"/>
      <c r="SOU1837" s="401"/>
      <c r="SOV1837" s="401"/>
      <c r="SOW1837" s="401"/>
      <c r="SOX1837" s="401"/>
      <c r="SOY1837" s="401"/>
      <c r="SOZ1837" s="401"/>
      <c r="SPA1837" s="401"/>
      <c r="SPB1837" s="401"/>
      <c r="SPC1837" s="401"/>
      <c r="SPD1837" s="401"/>
      <c r="SPE1837" s="401"/>
      <c r="SPF1837" s="401"/>
      <c r="SPG1837" s="401"/>
      <c r="SPH1837" s="401"/>
      <c r="SPI1837" s="401"/>
      <c r="SPJ1837" s="401"/>
      <c r="SPK1837" s="401"/>
      <c r="SPL1837" s="401"/>
      <c r="SPM1837" s="401"/>
      <c r="SPN1837" s="401"/>
      <c r="SPO1837" s="401"/>
      <c r="SPP1837" s="401"/>
      <c r="SPQ1837" s="401"/>
      <c r="SPR1837" s="401"/>
      <c r="SPS1837" s="401"/>
      <c r="SPT1837" s="401"/>
      <c r="SPU1837" s="401"/>
      <c r="SPV1837" s="401"/>
      <c r="SPW1837" s="401"/>
      <c r="SPX1837" s="401"/>
      <c r="SPY1837" s="401"/>
      <c r="SPZ1837" s="401"/>
      <c r="SQA1837" s="401"/>
      <c r="SQB1837" s="401"/>
      <c r="SQC1837" s="401"/>
      <c r="SQD1837" s="401"/>
      <c r="SQE1837" s="401"/>
      <c r="SQF1837" s="401"/>
      <c r="SQG1837" s="401"/>
      <c r="SQH1837" s="401"/>
      <c r="SQI1837" s="401"/>
      <c r="SQJ1837" s="401"/>
      <c r="SQK1837" s="401"/>
      <c r="SQL1837" s="401"/>
      <c r="SQM1837" s="401"/>
      <c r="SQN1837" s="401"/>
      <c r="SQO1837" s="401"/>
      <c r="SQP1837" s="401"/>
      <c r="SQQ1837" s="401"/>
      <c r="SQR1837" s="401"/>
      <c r="SQS1837" s="401"/>
      <c r="SQT1837" s="401"/>
      <c r="SQU1837" s="401"/>
      <c r="SQV1837" s="401"/>
      <c r="SQW1837" s="401"/>
      <c r="SQX1837" s="401"/>
      <c r="SQY1837" s="401"/>
      <c r="SQZ1837" s="401"/>
      <c r="SRA1837" s="401"/>
      <c r="SRB1837" s="401"/>
      <c r="SRC1837" s="401"/>
      <c r="SRD1837" s="401"/>
      <c r="SRE1837" s="401"/>
      <c r="SRF1837" s="401"/>
      <c r="SRG1837" s="401"/>
      <c r="SRH1837" s="401"/>
      <c r="SRI1837" s="401"/>
      <c r="SRJ1837" s="401"/>
      <c r="SRK1837" s="401"/>
      <c r="SRL1837" s="401"/>
      <c r="SRM1837" s="401"/>
      <c r="SRN1837" s="401"/>
      <c r="SRO1837" s="401"/>
      <c r="SRP1837" s="401"/>
      <c r="SRQ1837" s="401"/>
      <c r="SRR1837" s="401"/>
      <c r="SRS1837" s="401"/>
      <c r="SRT1837" s="401"/>
      <c r="SRU1837" s="401"/>
      <c r="SRV1837" s="401"/>
      <c r="SRW1837" s="401"/>
      <c r="SRX1837" s="401"/>
      <c r="SRY1837" s="401"/>
      <c r="SRZ1837" s="401"/>
      <c r="SSA1837" s="401"/>
      <c r="SSB1837" s="401"/>
      <c r="SSC1837" s="401"/>
      <c r="SSD1837" s="401"/>
      <c r="SSE1837" s="401"/>
      <c r="SSF1837" s="401"/>
      <c r="SSG1837" s="401"/>
      <c r="SSH1837" s="401"/>
      <c r="SSI1837" s="401"/>
      <c r="SSJ1837" s="401"/>
      <c r="SSK1837" s="401"/>
      <c r="SSL1837" s="401"/>
      <c r="SSM1837" s="401"/>
      <c r="SSN1837" s="401"/>
      <c r="SSO1837" s="401"/>
      <c r="SSP1837" s="401"/>
      <c r="SSQ1837" s="401"/>
      <c r="SSR1837" s="401"/>
      <c r="SSS1837" s="401"/>
      <c r="SST1837" s="401"/>
      <c r="SSU1837" s="401"/>
      <c r="SSV1837" s="401"/>
      <c r="SSW1837" s="401"/>
      <c r="SSX1837" s="401"/>
      <c r="SSY1837" s="401"/>
      <c r="SSZ1837" s="401"/>
      <c r="STA1837" s="401"/>
      <c r="STB1837" s="401"/>
      <c r="STC1837" s="401"/>
      <c r="STD1837" s="401"/>
      <c r="STE1837" s="401"/>
      <c r="STF1837" s="401"/>
      <c r="STG1837" s="401"/>
      <c r="STH1837" s="401"/>
      <c r="STI1837" s="401"/>
      <c r="STJ1837" s="401"/>
      <c r="STK1837" s="401"/>
      <c r="STL1837" s="401"/>
      <c r="STM1837" s="401"/>
      <c r="STN1837" s="401"/>
      <c r="STO1837" s="401"/>
      <c r="STP1837" s="401"/>
      <c r="STQ1837" s="401"/>
      <c r="STR1837" s="401"/>
      <c r="STS1837" s="401"/>
      <c r="STT1837" s="401"/>
      <c r="STU1837" s="401"/>
      <c r="STV1837" s="401"/>
      <c r="STW1837" s="401"/>
      <c r="STX1837" s="401"/>
      <c r="STY1837" s="401"/>
      <c r="STZ1837" s="401"/>
      <c r="SUA1837" s="401"/>
      <c r="SUB1837" s="401"/>
      <c r="SUC1837" s="401"/>
      <c r="SUD1837" s="401"/>
      <c r="SUE1837" s="401"/>
      <c r="SUF1837" s="401"/>
      <c r="SUG1837" s="401"/>
      <c r="SUH1837" s="401"/>
      <c r="SUI1837" s="401"/>
      <c r="SUJ1837" s="401"/>
      <c r="SUK1837" s="401"/>
      <c r="SUL1837" s="401"/>
      <c r="SUM1837" s="401"/>
      <c r="SUN1837" s="401"/>
      <c r="SUO1837" s="401"/>
      <c r="SUP1837" s="401"/>
      <c r="SUQ1837" s="401"/>
      <c r="SUR1837" s="401"/>
      <c r="SUS1837" s="401"/>
      <c r="SUT1837" s="401"/>
      <c r="SUU1837" s="401"/>
      <c r="SUV1837" s="401"/>
      <c r="SUW1837" s="401"/>
      <c r="SUX1837" s="401"/>
      <c r="SUY1837" s="401"/>
      <c r="SUZ1837" s="401"/>
      <c r="SVA1837" s="401"/>
      <c r="SVB1837" s="401"/>
      <c r="SVC1837" s="401"/>
      <c r="SVD1837" s="401"/>
      <c r="SVE1837" s="401"/>
      <c r="SVF1837" s="401"/>
      <c r="SVG1837" s="401"/>
      <c r="SVH1837" s="401"/>
      <c r="SVI1837" s="401"/>
      <c r="SVJ1837" s="401"/>
      <c r="SVK1837" s="401"/>
      <c r="SVL1837" s="401"/>
      <c r="SVM1837" s="401"/>
      <c r="SVN1837" s="401"/>
      <c r="SVO1837" s="401"/>
      <c r="SVP1837" s="401"/>
      <c r="SVQ1837" s="401"/>
      <c r="SVR1837" s="401"/>
      <c r="SVS1837" s="401"/>
      <c r="SVT1837" s="401"/>
      <c r="SVU1837" s="401"/>
      <c r="SVV1837" s="401"/>
      <c r="SVW1837" s="401"/>
      <c r="SVX1837" s="401"/>
      <c r="SVY1837" s="401"/>
      <c r="SVZ1837" s="401"/>
      <c r="SWA1837" s="401"/>
      <c r="SWB1837" s="401"/>
      <c r="SWC1837" s="401"/>
      <c r="SWD1837" s="401"/>
      <c r="SWE1837" s="401"/>
      <c r="SWF1837" s="401"/>
      <c r="SWG1837" s="401"/>
      <c r="SWH1837" s="401"/>
      <c r="SWI1837" s="401"/>
      <c r="SWJ1837" s="401"/>
      <c r="SWK1837" s="401"/>
      <c r="SWL1837" s="401"/>
      <c r="SWM1837" s="401"/>
      <c r="SWN1837" s="401"/>
      <c r="SWO1837" s="401"/>
      <c r="SWP1837" s="401"/>
      <c r="SWQ1837" s="401"/>
      <c r="SWR1837" s="401"/>
      <c r="SWS1837" s="401"/>
      <c r="SWT1837" s="401"/>
      <c r="SWU1837" s="401"/>
      <c r="SWV1837" s="401"/>
      <c r="SWW1837" s="401"/>
      <c r="SWX1837" s="401"/>
      <c r="SWY1837" s="401"/>
      <c r="SWZ1837" s="401"/>
      <c r="SXA1837" s="401"/>
      <c r="SXB1837" s="401"/>
      <c r="SXC1837" s="401"/>
      <c r="SXD1837" s="401"/>
      <c r="SXE1837" s="401"/>
      <c r="SXF1837" s="401"/>
      <c r="SXG1837" s="401"/>
      <c r="SXH1837" s="401"/>
      <c r="SXI1837" s="401"/>
      <c r="SXJ1837" s="401"/>
      <c r="SXK1837" s="401"/>
      <c r="SXL1837" s="401"/>
      <c r="SXM1837" s="401"/>
      <c r="SXN1837" s="401"/>
      <c r="SXO1837" s="401"/>
      <c r="SXP1837" s="401"/>
      <c r="SXQ1837" s="401"/>
      <c r="SXR1837" s="401"/>
      <c r="SXS1837" s="401"/>
      <c r="SXT1837" s="401"/>
      <c r="SXU1837" s="401"/>
      <c r="SXV1837" s="401"/>
      <c r="SXW1837" s="401"/>
      <c r="SXX1837" s="401"/>
      <c r="SXY1837" s="401"/>
      <c r="SXZ1837" s="401"/>
      <c r="SYA1837" s="401"/>
      <c r="SYB1837" s="401"/>
      <c r="SYC1837" s="401"/>
      <c r="SYD1837" s="401"/>
      <c r="SYE1837" s="401"/>
      <c r="SYF1837" s="401"/>
      <c r="SYG1837" s="401"/>
      <c r="SYH1837" s="401"/>
      <c r="SYI1837" s="401"/>
      <c r="SYJ1837" s="401"/>
      <c r="SYK1837" s="401"/>
      <c r="SYL1837" s="401"/>
      <c r="SYM1837" s="401"/>
      <c r="SYN1837" s="401"/>
      <c r="SYO1837" s="401"/>
      <c r="SYP1837" s="401"/>
      <c r="SYQ1837" s="401"/>
      <c r="SYR1837" s="401"/>
      <c r="SYS1837" s="401"/>
      <c r="SYT1837" s="401"/>
      <c r="SYU1837" s="401"/>
      <c r="SYV1837" s="401"/>
      <c r="SYW1837" s="401"/>
      <c r="SYX1837" s="401"/>
      <c r="SYY1837" s="401"/>
      <c r="SYZ1837" s="401"/>
      <c r="SZA1837" s="401"/>
      <c r="SZB1837" s="401"/>
      <c r="SZC1837" s="401"/>
      <c r="SZD1837" s="401"/>
      <c r="SZE1837" s="401"/>
      <c r="SZF1837" s="401"/>
      <c r="SZG1837" s="401"/>
      <c r="SZH1837" s="401"/>
      <c r="SZI1837" s="401"/>
      <c r="SZJ1837" s="401"/>
      <c r="SZK1837" s="401"/>
      <c r="SZL1837" s="401"/>
      <c r="SZM1837" s="401"/>
      <c r="SZN1837" s="401"/>
      <c r="SZO1837" s="401"/>
      <c r="SZP1837" s="401"/>
      <c r="SZQ1837" s="401"/>
      <c r="SZR1837" s="401"/>
      <c r="SZS1837" s="401"/>
      <c r="SZT1837" s="401"/>
      <c r="SZU1837" s="401"/>
      <c r="SZV1837" s="401"/>
      <c r="SZW1837" s="401"/>
      <c r="SZX1837" s="401"/>
      <c r="SZY1837" s="401"/>
      <c r="SZZ1837" s="401"/>
      <c r="TAA1837" s="401"/>
      <c r="TAB1837" s="401"/>
      <c r="TAC1837" s="401"/>
      <c r="TAD1837" s="401"/>
      <c r="TAE1837" s="401"/>
      <c r="TAF1837" s="401"/>
      <c r="TAG1837" s="401"/>
      <c r="TAH1837" s="401"/>
      <c r="TAI1837" s="401"/>
      <c r="TAJ1837" s="401"/>
      <c r="TAK1837" s="401"/>
      <c r="TAL1837" s="401"/>
      <c r="TAM1837" s="401"/>
      <c r="TAN1837" s="401"/>
      <c r="TAO1837" s="401"/>
      <c r="TAP1837" s="401"/>
      <c r="TAQ1837" s="401"/>
      <c r="TAR1837" s="401"/>
      <c r="TAS1837" s="401"/>
      <c r="TAT1837" s="401"/>
      <c r="TAU1837" s="401"/>
      <c r="TAV1837" s="401"/>
      <c r="TAW1837" s="401"/>
      <c r="TAX1837" s="401"/>
      <c r="TAY1837" s="401"/>
      <c r="TAZ1837" s="401"/>
      <c r="TBA1837" s="401"/>
      <c r="TBB1837" s="401"/>
      <c r="TBC1837" s="401"/>
      <c r="TBD1837" s="401"/>
      <c r="TBE1837" s="401"/>
      <c r="TBF1837" s="401"/>
      <c r="TBG1837" s="401"/>
      <c r="TBH1837" s="401"/>
      <c r="TBI1837" s="401"/>
      <c r="TBJ1837" s="401"/>
      <c r="TBK1837" s="401"/>
      <c r="TBL1837" s="401"/>
      <c r="TBM1837" s="401"/>
      <c r="TBN1837" s="401"/>
      <c r="TBO1837" s="401"/>
      <c r="TBP1837" s="401"/>
      <c r="TBQ1837" s="401"/>
      <c r="TBR1837" s="401"/>
      <c r="TBS1837" s="401"/>
      <c r="TBT1837" s="401"/>
      <c r="TBU1837" s="401"/>
      <c r="TBV1837" s="401"/>
      <c r="TBW1837" s="401"/>
      <c r="TBX1837" s="401"/>
      <c r="TBY1837" s="401"/>
      <c r="TBZ1837" s="401"/>
      <c r="TCA1837" s="401"/>
      <c r="TCB1837" s="401"/>
      <c r="TCC1837" s="401"/>
      <c r="TCD1837" s="401"/>
      <c r="TCE1837" s="401"/>
      <c r="TCF1837" s="401"/>
      <c r="TCG1837" s="401"/>
      <c r="TCH1837" s="401"/>
      <c r="TCI1837" s="401"/>
      <c r="TCJ1837" s="401"/>
      <c r="TCK1837" s="401"/>
      <c r="TCL1837" s="401"/>
      <c r="TCM1837" s="401"/>
      <c r="TCN1837" s="401"/>
      <c r="TCO1837" s="401"/>
      <c r="TCP1837" s="401"/>
      <c r="TCQ1837" s="401"/>
      <c r="TCR1837" s="401"/>
      <c r="TCS1837" s="401"/>
      <c r="TCT1837" s="401"/>
      <c r="TCU1837" s="401"/>
      <c r="TCV1837" s="401"/>
      <c r="TCW1837" s="401"/>
      <c r="TCX1837" s="401"/>
      <c r="TCY1837" s="401"/>
      <c r="TCZ1837" s="401"/>
      <c r="TDA1837" s="401"/>
      <c r="TDB1837" s="401"/>
      <c r="TDC1837" s="401"/>
      <c r="TDD1837" s="401"/>
      <c r="TDE1837" s="401"/>
      <c r="TDF1837" s="401"/>
      <c r="TDG1837" s="401"/>
      <c r="TDH1837" s="401"/>
      <c r="TDI1837" s="401"/>
      <c r="TDJ1837" s="401"/>
      <c r="TDK1837" s="401"/>
      <c r="TDL1837" s="401"/>
      <c r="TDM1837" s="401"/>
      <c r="TDN1837" s="401"/>
      <c r="TDO1837" s="401"/>
      <c r="TDP1837" s="401"/>
      <c r="TDQ1837" s="401"/>
      <c r="TDR1837" s="401"/>
      <c r="TDS1837" s="401"/>
      <c r="TDT1837" s="401"/>
      <c r="TDU1837" s="401"/>
      <c r="TDV1837" s="401"/>
      <c r="TDW1837" s="401"/>
      <c r="TDX1837" s="401"/>
      <c r="TDY1837" s="401"/>
      <c r="TDZ1837" s="401"/>
      <c r="TEA1837" s="401"/>
      <c r="TEB1837" s="401"/>
      <c r="TEC1837" s="401"/>
      <c r="TED1837" s="401"/>
      <c r="TEE1837" s="401"/>
      <c r="TEF1837" s="401"/>
      <c r="TEG1837" s="401"/>
      <c r="TEH1837" s="401"/>
      <c r="TEI1837" s="401"/>
      <c r="TEJ1837" s="401"/>
      <c r="TEK1837" s="401"/>
      <c r="TEL1837" s="401"/>
      <c r="TEM1837" s="401"/>
      <c r="TEN1837" s="401"/>
      <c r="TEO1837" s="401"/>
      <c r="TEP1837" s="401"/>
      <c r="TEQ1837" s="401"/>
      <c r="TER1837" s="401"/>
      <c r="TES1837" s="401"/>
      <c r="TET1837" s="401"/>
      <c r="TEU1837" s="401"/>
      <c r="TEV1837" s="401"/>
      <c r="TEW1837" s="401"/>
      <c r="TEX1837" s="401"/>
      <c r="TEY1837" s="401"/>
      <c r="TEZ1837" s="401"/>
      <c r="TFA1837" s="401"/>
      <c r="TFB1837" s="401"/>
      <c r="TFC1837" s="401"/>
      <c r="TFD1837" s="401"/>
      <c r="TFE1837" s="401"/>
      <c r="TFF1837" s="401"/>
      <c r="TFG1837" s="401"/>
      <c r="TFH1837" s="401"/>
      <c r="TFI1837" s="401"/>
      <c r="TFJ1837" s="401"/>
      <c r="TFK1837" s="401"/>
      <c r="TFL1837" s="401"/>
      <c r="TFM1837" s="401"/>
      <c r="TFN1837" s="401"/>
      <c r="TFO1837" s="401"/>
      <c r="TFP1837" s="401"/>
      <c r="TFQ1837" s="401"/>
      <c r="TFR1837" s="401"/>
      <c r="TFS1837" s="401"/>
      <c r="TFT1837" s="401"/>
      <c r="TFU1837" s="401"/>
      <c r="TFV1837" s="401"/>
      <c r="TFW1837" s="401"/>
      <c r="TFX1837" s="401"/>
      <c r="TFY1837" s="401"/>
      <c r="TFZ1837" s="401"/>
      <c r="TGA1837" s="401"/>
      <c r="TGB1837" s="401"/>
      <c r="TGC1837" s="401"/>
      <c r="TGD1837" s="401"/>
      <c r="TGE1837" s="401"/>
      <c r="TGF1837" s="401"/>
      <c r="TGG1837" s="401"/>
      <c r="TGH1837" s="401"/>
      <c r="TGI1837" s="401"/>
      <c r="TGJ1837" s="401"/>
      <c r="TGK1837" s="401"/>
      <c r="TGL1837" s="401"/>
      <c r="TGM1837" s="401"/>
      <c r="TGN1837" s="401"/>
      <c r="TGO1837" s="401"/>
      <c r="TGP1837" s="401"/>
      <c r="TGQ1837" s="401"/>
      <c r="TGR1837" s="401"/>
      <c r="TGS1837" s="401"/>
      <c r="TGT1837" s="401"/>
      <c r="TGU1837" s="401"/>
      <c r="TGV1837" s="401"/>
      <c r="TGW1837" s="401"/>
      <c r="TGX1837" s="401"/>
      <c r="TGY1837" s="401"/>
      <c r="TGZ1837" s="401"/>
      <c r="THA1837" s="401"/>
      <c r="THB1837" s="401"/>
      <c r="THC1837" s="401"/>
      <c r="THD1837" s="401"/>
      <c r="THE1837" s="401"/>
      <c r="THF1837" s="401"/>
      <c r="THG1837" s="401"/>
      <c r="THH1837" s="401"/>
      <c r="THI1837" s="401"/>
      <c r="THJ1837" s="401"/>
      <c r="THK1837" s="401"/>
      <c r="THL1837" s="401"/>
      <c r="THM1837" s="401"/>
      <c r="THN1837" s="401"/>
      <c r="THO1837" s="401"/>
      <c r="THP1837" s="401"/>
      <c r="THQ1837" s="401"/>
      <c r="THR1837" s="401"/>
      <c r="THS1837" s="401"/>
      <c r="THT1837" s="401"/>
      <c r="THU1837" s="401"/>
      <c r="THV1837" s="401"/>
      <c r="THW1837" s="401"/>
      <c r="THX1837" s="401"/>
      <c r="THY1837" s="401"/>
      <c r="THZ1837" s="401"/>
      <c r="TIA1837" s="401"/>
      <c r="TIB1837" s="401"/>
      <c r="TIC1837" s="401"/>
      <c r="TID1837" s="401"/>
      <c r="TIE1837" s="401"/>
      <c r="TIF1837" s="401"/>
      <c r="TIG1837" s="401"/>
      <c r="TIH1837" s="401"/>
      <c r="TII1837" s="401"/>
      <c r="TIJ1837" s="401"/>
      <c r="TIK1837" s="401"/>
      <c r="TIL1837" s="401"/>
      <c r="TIM1837" s="401"/>
      <c r="TIN1837" s="401"/>
      <c r="TIO1837" s="401"/>
      <c r="TIP1837" s="401"/>
      <c r="TIQ1837" s="401"/>
      <c r="TIR1837" s="401"/>
      <c r="TIS1837" s="401"/>
      <c r="TIT1837" s="401"/>
      <c r="TIU1837" s="401"/>
      <c r="TIV1837" s="401"/>
      <c r="TIW1837" s="401"/>
      <c r="TIX1837" s="401"/>
      <c r="TIY1837" s="401"/>
      <c r="TIZ1837" s="401"/>
      <c r="TJA1837" s="401"/>
      <c r="TJB1837" s="401"/>
      <c r="TJC1837" s="401"/>
      <c r="TJD1837" s="401"/>
      <c r="TJE1837" s="401"/>
      <c r="TJF1837" s="401"/>
      <c r="TJG1837" s="401"/>
      <c r="TJH1837" s="401"/>
      <c r="TJI1837" s="401"/>
      <c r="TJJ1837" s="401"/>
      <c r="TJK1837" s="401"/>
      <c r="TJL1837" s="401"/>
      <c r="TJM1837" s="401"/>
      <c r="TJN1837" s="401"/>
      <c r="TJO1837" s="401"/>
      <c r="TJP1837" s="401"/>
      <c r="TJQ1837" s="401"/>
      <c r="TJR1837" s="401"/>
      <c r="TJS1837" s="401"/>
      <c r="TJT1837" s="401"/>
      <c r="TJU1837" s="401"/>
      <c r="TJV1837" s="401"/>
      <c r="TJW1837" s="401"/>
      <c r="TJX1837" s="401"/>
      <c r="TJY1837" s="401"/>
      <c r="TJZ1837" s="401"/>
      <c r="TKA1837" s="401"/>
      <c r="TKB1837" s="401"/>
      <c r="TKC1837" s="401"/>
      <c r="TKD1837" s="401"/>
      <c r="TKE1837" s="401"/>
      <c r="TKF1837" s="401"/>
      <c r="TKG1837" s="401"/>
      <c r="TKH1837" s="401"/>
      <c r="TKI1837" s="401"/>
      <c r="TKJ1837" s="401"/>
      <c r="TKK1837" s="401"/>
      <c r="TKL1837" s="401"/>
      <c r="TKM1837" s="401"/>
      <c r="TKN1837" s="401"/>
      <c r="TKO1837" s="401"/>
      <c r="TKP1837" s="401"/>
      <c r="TKQ1837" s="401"/>
      <c r="TKR1837" s="401"/>
      <c r="TKS1837" s="401"/>
      <c r="TKT1837" s="401"/>
      <c r="TKU1837" s="401"/>
      <c r="TKV1837" s="401"/>
      <c r="TKW1837" s="401"/>
      <c r="TKX1837" s="401"/>
      <c r="TKY1837" s="401"/>
      <c r="TKZ1837" s="401"/>
      <c r="TLA1837" s="401"/>
      <c r="TLB1837" s="401"/>
      <c r="TLC1837" s="401"/>
      <c r="TLD1837" s="401"/>
      <c r="TLE1837" s="401"/>
      <c r="TLF1837" s="401"/>
      <c r="TLG1837" s="401"/>
      <c r="TLH1837" s="401"/>
      <c r="TLI1837" s="401"/>
      <c r="TLJ1837" s="401"/>
      <c r="TLK1837" s="401"/>
      <c r="TLL1837" s="401"/>
      <c r="TLM1837" s="401"/>
      <c r="TLN1837" s="401"/>
      <c r="TLO1837" s="401"/>
      <c r="TLP1837" s="401"/>
      <c r="TLQ1837" s="401"/>
      <c r="TLR1837" s="401"/>
      <c r="TLS1837" s="401"/>
      <c r="TLT1837" s="401"/>
      <c r="TLU1837" s="401"/>
      <c r="TLV1837" s="401"/>
      <c r="TLW1837" s="401"/>
      <c r="TLX1837" s="401"/>
      <c r="TLY1837" s="401"/>
      <c r="TLZ1837" s="401"/>
      <c r="TMA1837" s="401"/>
      <c r="TMB1837" s="401"/>
      <c r="TMC1837" s="401"/>
      <c r="TMD1837" s="401"/>
      <c r="TME1837" s="401"/>
      <c r="TMF1837" s="401"/>
      <c r="TMG1837" s="401"/>
      <c r="TMH1837" s="401"/>
      <c r="TMI1837" s="401"/>
      <c r="TMJ1837" s="401"/>
      <c r="TMK1837" s="401"/>
      <c r="TML1837" s="401"/>
      <c r="TMM1837" s="401"/>
      <c r="TMN1837" s="401"/>
      <c r="TMO1837" s="401"/>
      <c r="TMP1837" s="401"/>
      <c r="TMQ1837" s="401"/>
      <c r="TMR1837" s="401"/>
      <c r="TMS1837" s="401"/>
      <c r="TMT1837" s="401"/>
      <c r="TMU1837" s="401"/>
      <c r="TMV1837" s="401"/>
      <c r="TMW1837" s="401"/>
      <c r="TMX1837" s="401"/>
      <c r="TMY1837" s="401"/>
      <c r="TMZ1837" s="401"/>
      <c r="TNA1837" s="401"/>
      <c r="TNB1837" s="401"/>
      <c r="TNC1837" s="401"/>
      <c r="TND1837" s="401"/>
      <c r="TNE1837" s="401"/>
      <c r="TNF1837" s="401"/>
      <c r="TNG1837" s="401"/>
      <c r="TNH1837" s="401"/>
      <c r="TNI1837" s="401"/>
      <c r="TNJ1837" s="401"/>
      <c r="TNK1837" s="401"/>
      <c r="TNL1837" s="401"/>
      <c r="TNM1837" s="401"/>
      <c r="TNN1837" s="401"/>
      <c r="TNO1837" s="401"/>
      <c r="TNP1837" s="401"/>
      <c r="TNQ1837" s="401"/>
      <c r="TNR1837" s="401"/>
      <c r="TNS1837" s="401"/>
      <c r="TNT1837" s="401"/>
      <c r="TNU1837" s="401"/>
      <c r="TNV1837" s="401"/>
      <c r="TNW1837" s="401"/>
      <c r="TNX1837" s="401"/>
      <c r="TNY1837" s="401"/>
      <c r="TNZ1837" s="401"/>
      <c r="TOA1837" s="401"/>
      <c r="TOB1837" s="401"/>
      <c r="TOC1837" s="401"/>
      <c r="TOD1837" s="401"/>
      <c r="TOE1837" s="401"/>
      <c r="TOF1837" s="401"/>
      <c r="TOG1837" s="401"/>
      <c r="TOH1837" s="401"/>
      <c r="TOI1837" s="401"/>
      <c r="TOJ1837" s="401"/>
      <c r="TOK1837" s="401"/>
      <c r="TOL1837" s="401"/>
      <c r="TOM1837" s="401"/>
      <c r="TON1837" s="401"/>
      <c r="TOO1837" s="401"/>
      <c r="TOP1837" s="401"/>
      <c r="TOQ1837" s="401"/>
      <c r="TOR1837" s="401"/>
      <c r="TOS1837" s="401"/>
      <c r="TOT1837" s="401"/>
      <c r="TOU1837" s="401"/>
      <c r="TOV1837" s="401"/>
      <c r="TOW1837" s="401"/>
      <c r="TOX1837" s="401"/>
      <c r="TOY1837" s="401"/>
      <c r="TOZ1837" s="401"/>
      <c r="TPA1837" s="401"/>
      <c r="TPB1837" s="401"/>
      <c r="TPC1837" s="401"/>
      <c r="TPD1837" s="401"/>
      <c r="TPE1837" s="401"/>
      <c r="TPF1837" s="401"/>
      <c r="TPG1837" s="401"/>
      <c r="TPH1837" s="401"/>
      <c r="TPI1837" s="401"/>
      <c r="TPJ1837" s="401"/>
      <c r="TPK1837" s="401"/>
      <c r="TPL1837" s="401"/>
      <c r="TPM1837" s="401"/>
      <c r="TPN1837" s="401"/>
      <c r="TPO1837" s="401"/>
      <c r="TPP1837" s="401"/>
      <c r="TPQ1837" s="401"/>
      <c r="TPR1837" s="401"/>
      <c r="TPS1837" s="401"/>
      <c r="TPT1837" s="401"/>
      <c r="TPU1837" s="401"/>
      <c r="TPV1837" s="401"/>
      <c r="TPW1837" s="401"/>
      <c r="TPX1837" s="401"/>
      <c r="TPY1837" s="401"/>
      <c r="TPZ1837" s="401"/>
      <c r="TQA1837" s="401"/>
      <c r="TQB1837" s="401"/>
      <c r="TQC1837" s="401"/>
      <c r="TQD1837" s="401"/>
      <c r="TQE1837" s="401"/>
      <c r="TQF1837" s="401"/>
      <c r="TQG1837" s="401"/>
      <c r="TQH1837" s="401"/>
      <c r="TQI1837" s="401"/>
      <c r="TQJ1837" s="401"/>
      <c r="TQK1837" s="401"/>
      <c r="TQL1837" s="401"/>
      <c r="TQM1837" s="401"/>
      <c r="TQN1837" s="401"/>
      <c r="TQO1837" s="401"/>
      <c r="TQP1837" s="401"/>
      <c r="TQQ1837" s="401"/>
      <c r="TQR1837" s="401"/>
      <c r="TQS1837" s="401"/>
      <c r="TQT1837" s="401"/>
      <c r="TQU1837" s="401"/>
      <c r="TQV1837" s="401"/>
      <c r="TQW1837" s="401"/>
      <c r="TQX1837" s="401"/>
      <c r="TQY1837" s="401"/>
      <c r="TQZ1837" s="401"/>
      <c r="TRA1837" s="401"/>
      <c r="TRB1837" s="401"/>
      <c r="TRC1837" s="401"/>
      <c r="TRD1837" s="401"/>
      <c r="TRE1837" s="401"/>
      <c r="TRF1837" s="401"/>
      <c r="TRG1837" s="401"/>
      <c r="TRH1837" s="401"/>
      <c r="TRI1837" s="401"/>
      <c r="TRJ1837" s="401"/>
      <c r="TRK1837" s="401"/>
      <c r="TRL1837" s="401"/>
      <c r="TRM1837" s="401"/>
      <c r="TRN1837" s="401"/>
      <c r="TRO1837" s="401"/>
      <c r="TRP1837" s="401"/>
      <c r="TRQ1837" s="401"/>
      <c r="TRR1837" s="401"/>
      <c r="TRS1837" s="401"/>
      <c r="TRT1837" s="401"/>
      <c r="TRU1837" s="401"/>
      <c r="TRV1837" s="401"/>
      <c r="TRW1837" s="401"/>
      <c r="TRX1837" s="401"/>
      <c r="TRY1837" s="401"/>
      <c r="TRZ1837" s="401"/>
      <c r="TSA1837" s="401"/>
      <c r="TSB1837" s="401"/>
      <c r="TSC1837" s="401"/>
      <c r="TSD1837" s="401"/>
      <c r="TSE1837" s="401"/>
      <c r="TSF1837" s="401"/>
      <c r="TSG1837" s="401"/>
      <c r="TSH1837" s="401"/>
      <c r="TSI1837" s="401"/>
      <c r="TSJ1837" s="401"/>
      <c r="TSK1837" s="401"/>
      <c r="TSL1837" s="401"/>
      <c r="TSM1837" s="401"/>
      <c r="TSN1837" s="401"/>
      <c r="TSO1837" s="401"/>
      <c r="TSP1837" s="401"/>
      <c r="TSQ1837" s="401"/>
      <c r="TSR1837" s="401"/>
      <c r="TSS1837" s="401"/>
      <c r="TST1837" s="401"/>
      <c r="TSU1837" s="401"/>
      <c r="TSV1837" s="401"/>
      <c r="TSW1837" s="401"/>
      <c r="TSX1837" s="401"/>
      <c r="TSY1837" s="401"/>
      <c r="TSZ1837" s="401"/>
      <c r="TTA1837" s="401"/>
      <c r="TTB1837" s="401"/>
      <c r="TTC1837" s="401"/>
      <c r="TTD1837" s="401"/>
      <c r="TTE1837" s="401"/>
      <c r="TTF1837" s="401"/>
      <c r="TTG1837" s="401"/>
      <c r="TTH1837" s="401"/>
      <c r="TTI1837" s="401"/>
      <c r="TTJ1837" s="401"/>
      <c r="TTK1837" s="401"/>
      <c r="TTL1837" s="401"/>
      <c r="TTM1837" s="401"/>
      <c r="TTN1837" s="401"/>
      <c r="TTO1837" s="401"/>
      <c r="TTP1837" s="401"/>
      <c r="TTQ1837" s="401"/>
      <c r="TTR1837" s="401"/>
      <c r="TTS1837" s="401"/>
      <c r="TTT1837" s="401"/>
      <c r="TTU1837" s="401"/>
      <c r="TTV1837" s="401"/>
      <c r="TTW1837" s="401"/>
      <c r="TTX1837" s="401"/>
      <c r="TTY1837" s="401"/>
      <c r="TTZ1837" s="401"/>
      <c r="TUA1837" s="401"/>
      <c r="TUB1837" s="401"/>
      <c r="TUC1837" s="401"/>
      <c r="TUD1837" s="401"/>
      <c r="TUE1837" s="401"/>
      <c r="TUF1837" s="401"/>
      <c r="TUG1837" s="401"/>
      <c r="TUH1837" s="401"/>
      <c r="TUI1837" s="401"/>
      <c r="TUJ1837" s="401"/>
      <c r="TUK1837" s="401"/>
      <c r="TUL1837" s="401"/>
      <c r="TUM1837" s="401"/>
      <c r="TUN1837" s="401"/>
      <c r="TUO1837" s="401"/>
      <c r="TUP1837" s="401"/>
      <c r="TUQ1837" s="401"/>
      <c r="TUR1837" s="401"/>
      <c r="TUS1837" s="401"/>
      <c r="TUT1837" s="401"/>
      <c r="TUU1837" s="401"/>
      <c r="TUV1837" s="401"/>
      <c r="TUW1837" s="401"/>
      <c r="TUX1837" s="401"/>
      <c r="TUY1837" s="401"/>
      <c r="TUZ1837" s="401"/>
      <c r="TVA1837" s="401"/>
      <c r="TVB1837" s="401"/>
      <c r="TVC1837" s="401"/>
      <c r="TVD1837" s="401"/>
      <c r="TVE1837" s="401"/>
      <c r="TVF1837" s="401"/>
      <c r="TVG1837" s="401"/>
      <c r="TVH1837" s="401"/>
      <c r="TVI1837" s="401"/>
      <c r="TVJ1837" s="401"/>
      <c r="TVK1837" s="401"/>
      <c r="TVL1837" s="401"/>
      <c r="TVM1837" s="401"/>
      <c r="TVN1837" s="401"/>
      <c r="TVO1837" s="401"/>
      <c r="TVP1837" s="401"/>
      <c r="TVQ1837" s="401"/>
      <c r="TVR1837" s="401"/>
      <c r="TVS1837" s="401"/>
      <c r="TVT1837" s="401"/>
      <c r="TVU1837" s="401"/>
      <c r="TVV1837" s="401"/>
      <c r="TVW1837" s="401"/>
      <c r="TVX1837" s="401"/>
      <c r="TVY1837" s="401"/>
      <c r="TVZ1837" s="401"/>
      <c r="TWA1837" s="401"/>
      <c r="TWB1837" s="401"/>
      <c r="TWC1837" s="401"/>
      <c r="TWD1837" s="401"/>
      <c r="TWE1837" s="401"/>
      <c r="TWF1837" s="401"/>
      <c r="TWG1837" s="401"/>
      <c r="TWH1837" s="401"/>
      <c r="TWI1837" s="401"/>
      <c r="TWJ1837" s="401"/>
      <c r="TWK1837" s="401"/>
      <c r="TWL1837" s="401"/>
      <c r="TWM1837" s="401"/>
      <c r="TWN1837" s="401"/>
      <c r="TWO1837" s="401"/>
      <c r="TWP1837" s="401"/>
      <c r="TWQ1837" s="401"/>
      <c r="TWR1837" s="401"/>
      <c r="TWS1837" s="401"/>
      <c r="TWT1837" s="401"/>
      <c r="TWU1837" s="401"/>
      <c r="TWV1837" s="401"/>
      <c r="TWW1837" s="401"/>
      <c r="TWX1837" s="401"/>
      <c r="TWY1837" s="401"/>
      <c r="TWZ1837" s="401"/>
      <c r="TXA1837" s="401"/>
      <c r="TXB1837" s="401"/>
      <c r="TXC1837" s="401"/>
      <c r="TXD1837" s="401"/>
      <c r="TXE1837" s="401"/>
      <c r="TXF1837" s="401"/>
      <c r="TXG1837" s="401"/>
      <c r="TXH1837" s="401"/>
      <c r="TXI1837" s="401"/>
      <c r="TXJ1837" s="401"/>
      <c r="TXK1837" s="401"/>
      <c r="TXL1837" s="401"/>
      <c r="TXM1837" s="401"/>
      <c r="TXN1837" s="401"/>
      <c r="TXO1837" s="401"/>
      <c r="TXP1837" s="401"/>
      <c r="TXQ1837" s="401"/>
      <c r="TXR1837" s="401"/>
      <c r="TXS1837" s="401"/>
      <c r="TXT1837" s="401"/>
      <c r="TXU1837" s="401"/>
      <c r="TXV1837" s="401"/>
      <c r="TXW1837" s="401"/>
      <c r="TXX1837" s="401"/>
      <c r="TXY1837" s="401"/>
      <c r="TXZ1837" s="401"/>
      <c r="TYA1837" s="401"/>
      <c r="TYB1837" s="401"/>
      <c r="TYC1837" s="401"/>
      <c r="TYD1837" s="401"/>
      <c r="TYE1837" s="401"/>
      <c r="TYF1837" s="401"/>
      <c r="TYG1837" s="401"/>
      <c r="TYH1837" s="401"/>
      <c r="TYI1837" s="401"/>
      <c r="TYJ1837" s="401"/>
      <c r="TYK1837" s="401"/>
      <c r="TYL1837" s="401"/>
      <c r="TYM1837" s="401"/>
      <c r="TYN1837" s="401"/>
      <c r="TYO1837" s="401"/>
      <c r="TYP1837" s="401"/>
      <c r="TYQ1837" s="401"/>
      <c r="TYR1837" s="401"/>
      <c r="TYS1837" s="401"/>
      <c r="TYT1837" s="401"/>
      <c r="TYU1837" s="401"/>
      <c r="TYV1837" s="401"/>
      <c r="TYW1837" s="401"/>
      <c r="TYX1837" s="401"/>
      <c r="TYY1837" s="401"/>
      <c r="TYZ1837" s="401"/>
      <c r="TZA1837" s="401"/>
      <c r="TZB1837" s="401"/>
      <c r="TZC1837" s="401"/>
      <c r="TZD1837" s="401"/>
      <c r="TZE1837" s="401"/>
      <c r="TZF1837" s="401"/>
      <c r="TZG1837" s="401"/>
      <c r="TZH1837" s="401"/>
      <c r="TZI1837" s="401"/>
      <c r="TZJ1837" s="401"/>
      <c r="TZK1837" s="401"/>
      <c r="TZL1837" s="401"/>
      <c r="TZM1837" s="401"/>
      <c r="TZN1837" s="401"/>
      <c r="TZO1837" s="401"/>
      <c r="TZP1837" s="401"/>
      <c r="TZQ1837" s="401"/>
      <c r="TZR1837" s="401"/>
      <c r="TZS1837" s="401"/>
      <c r="TZT1837" s="401"/>
      <c r="TZU1837" s="401"/>
      <c r="TZV1837" s="401"/>
      <c r="TZW1837" s="401"/>
      <c r="TZX1837" s="401"/>
      <c r="TZY1837" s="401"/>
      <c r="TZZ1837" s="401"/>
      <c r="UAA1837" s="401"/>
      <c r="UAB1837" s="401"/>
      <c r="UAC1837" s="401"/>
      <c r="UAD1837" s="401"/>
      <c r="UAE1837" s="401"/>
      <c r="UAF1837" s="401"/>
      <c r="UAG1837" s="401"/>
      <c r="UAH1837" s="401"/>
      <c r="UAI1837" s="401"/>
      <c r="UAJ1837" s="401"/>
      <c r="UAK1837" s="401"/>
      <c r="UAL1837" s="401"/>
      <c r="UAM1837" s="401"/>
      <c r="UAN1837" s="401"/>
      <c r="UAO1837" s="401"/>
      <c r="UAP1837" s="401"/>
      <c r="UAQ1837" s="401"/>
      <c r="UAR1837" s="401"/>
      <c r="UAS1837" s="401"/>
      <c r="UAT1837" s="401"/>
      <c r="UAU1837" s="401"/>
      <c r="UAV1837" s="401"/>
      <c r="UAW1837" s="401"/>
      <c r="UAX1837" s="401"/>
      <c r="UAY1837" s="401"/>
      <c r="UAZ1837" s="401"/>
      <c r="UBA1837" s="401"/>
      <c r="UBB1837" s="401"/>
      <c r="UBC1837" s="401"/>
      <c r="UBD1837" s="401"/>
      <c r="UBE1837" s="401"/>
      <c r="UBF1837" s="401"/>
      <c r="UBG1837" s="401"/>
      <c r="UBH1837" s="401"/>
      <c r="UBI1837" s="401"/>
      <c r="UBJ1837" s="401"/>
      <c r="UBK1837" s="401"/>
      <c r="UBL1837" s="401"/>
      <c r="UBM1837" s="401"/>
      <c r="UBN1837" s="401"/>
      <c r="UBO1837" s="401"/>
      <c r="UBP1837" s="401"/>
      <c r="UBQ1837" s="401"/>
      <c r="UBR1837" s="401"/>
      <c r="UBS1837" s="401"/>
      <c r="UBT1837" s="401"/>
      <c r="UBU1837" s="401"/>
      <c r="UBV1837" s="401"/>
      <c r="UBW1837" s="401"/>
      <c r="UBX1837" s="401"/>
      <c r="UBY1837" s="401"/>
      <c r="UBZ1837" s="401"/>
      <c r="UCA1837" s="401"/>
      <c r="UCB1837" s="401"/>
      <c r="UCC1837" s="401"/>
      <c r="UCD1837" s="401"/>
      <c r="UCE1837" s="401"/>
      <c r="UCF1837" s="401"/>
      <c r="UCG1837" s="401"/>
      <c r="UCH1837" s="401"/>
      <c r="UCI1837" s="401"/>
      <c r="UCJ1837" s="401"/>
      <c r="UCK1837" s="401"/>
      <c r="UCL1837" s="401"/>
      <c r="UCM1837" s="401"/>
      <c r="UCN1837" s="401"/>
      <c r="UCO1837" s="401"/>
      <c r="UCP1837" s="401"/>
      <c r="UCQ1837" s="401"/>
      <c r="UCR1837" s="401"/>
      <c r="UCS1837" s="401"/>
      <c r="UCT1837" s="401"/>
      <c r="UCU1837" s="401"/>
      <c r="UCV1837" s="401"/>
      <c r="UCW1837" s="401"/>
      <c r="UCX1837" s="401"/>
      <c r="UCY1837" s="401"/>
      <c r="UCZ1837" s="401"/>
      <c r="UDA1837" s="401"/>
      <c r="UDB1837" s="401"/>
      <c r="UDC1837" s="401"/>
      <c r="UDD1837" s="401"/>
      <c r="UDE1837" s="401"/>
      <c r="UDF1837" s="401"/>
      <c r="UDG1837" s="401"/>
      <c r="UDH1837" s="401"/>
      <c r="UDI1837" s="401"/>
      <c r="UDJ1837" s="401"/>
      <c r="UDK1837" s="401"/>
      <c r="UDL1837" s="401"/>
      <c r="UDM1837" s="401"/>
      <c r="UDN1837" s="401"/>
      <c r="UDO1837" s="401"/>
      <c r="UDP1837" s="401"/>
      <c r="UDQ1837" s="401"/>
      <c r="UDR1837" s="401"/>
      <c r="UDS1837" s="401"/>
      <c r="UDT1837" s="401"/>
      <c r="UDU1837" s="401"/>
      <c r="UDV1837" s="401"/>
      <c r="UDW1837" s="401"/>
      <c r="UDX1837" s="401"/>
      <c r="UDY1837" s="401"/>
      <c r="UDZ1837" s="401"/>
      <c r="UEA1837" s="401"/>
      <c r="UEB1837" s="401"/>
      <c r="UEC1837" s="401"/>
      <c r="UED1837" s="401"/>
      <c r="UEE1837" s="401"/>
      <c r="UEF1837" s="401"/>
      <c r="UEG1837" s="401"/>
      <c r="UEH1837" s="401"/>
      <c r="UEI1837" s="401"/>
      <c r="UEJ1837" s="401"/>
      <c r="UEK1837" s="401"/>
      <c r="UEL1837" s="401"/>
      <c r="UEM1837" s="401"/>
      <c r="UEN1837" s="401"/>
      <c r="UEO1837" s="401"/>
      <c r="UEP1837" s="401"/>
      <c r="UEQ1837" s="401"/>
      <c r="UER1837" s="401"/>
      <c r="UES1837" s="401"/>
      <c r="UET1837" s="401"/>
      <c r="UEU1837" s="401"/>
      <c r="UEV1837" s="401"/>
      <c r="UEW1837" s="401"/>
      <c r="UEX1837" s="401"/>
      <c r="UEY1837" s="401"/>
      <c r="UEZ1837" s="401"/>
      <c r="UFA1837" s="401"/>
      <c r="UFB1837" s="401"/>
      <c r="UFC1837" s="401"/>
      <c r="UFD1837" s="401"/>
      <c r="UFE1837" s="401"/>
      <c r="UFF1837" s="401"/>
      <c r="UFG1837" s="401"/>
      <c r="UFH1837" s="401"/>
      <c r="UFI1837" s="401"/>
      <c r="UFJ1837" s="401"/>
      <c r="UFK1837" s="401"/>
      <c r="UFL1837" s="401"/>
      <c r="UFM1837" s="401"/>
      <c r="UFN1837" s="401"/>
      <c r="UFO1837" s="401"/>
      <c r="UFP1837" s="401"/>
      <c r="UFQ1837" s="401"/>
      <c r="UFR1837" s="401"/>
      <c r="UFS1837" s="401"/>
      <c r="UFT1837" s="401"/>
      <c r="UFU1837" s="401"/>
      <c r="UFV1837" s="401"/>
      <c r="UFW1837" s="401"/>
      <c r="UFX1837" s="401"/>
      <c r="UFY1837" s="401"/>
      <c r="UFZ1837" s="401"/>
      <c r="UGA1837" s="401"/>
      <c r="UGB1837" s="401"/>
      <c r="UGC1837" s="401"/>
      <c r="UGD1837" s="401"/>
      <c r="UGE1837" s="401"/>
      <c r="UGF1837" s="401"/>
      <c r="UGG1837" s="401"/>
      <c r="UGH1837" s="401"/>
      <c r="UGI1837" s="401"/>
      <c r="UGJ1837" s="401"/>
      <c r="UGK1837" s="401"/>
      <c r="UGL1837" s="401"/>
      <c r="UGM1837" s="401"/>
      <c r="UGN1837" s="401"/>
      <c r="UGO1837" s="401"/>
      <c r="UGP1837" s="401"/>
      <c r="UGQ1837" s="401"/>
      <c r="UGR1837" s="401"/>
      <c r="UGS1837" s="401"/>
      <c r="UGT1837" s="401"/>
      <c r="UGU1837" s="401"/>
      <c r="UGV1837" s="401"/>
      <c r="UGW1837" s="401"/>
      <c r="UGX1837" s="401"/>
      <c r="UGY1837" s="401"/>
      <c r="UGZ1837" s="401"/>
      <c r="UHA1837" s="401"/>
      <c r="UHB1837" s="401"/>
      <c r="UHC1837" s="401"/>
      <c r="UHD1837" s="401"/>
      <c r="UHE1837" s="401"/>
      <c r="UHF1837" s="401"/>
      <c r="UHG1837" s="401"/>
      <c r="UHH1837" s="401"/>
      <c r="UHI1837" s="401"/>
      <c r="UHJ1837" s="401"/>
      <c r="UHK1837" s="401"/>
      <c r="UHL1837" s="401"/>
      <c r="UHM1837" s="401"/>
      <c r="UHN1837" s="401"/>
      <c r="UHO1837" s="401"/>
      <c r="UHP1837" s="401"/>
      <c r="UHQ1837" s="401"/>
      <c r="UHR1837" s="401"/>
      <c r="UHS1837" s="401"/>
      <c r="UHT1837" s="401"/>
      <c r="UHU1837" s="401"/>
      <c r="UHV1837" s="401"/>
      <c r="UHW1837" s="401"/>
      <c r="UHX1837" s="401"/>
      <c r="UHY1837" s="401"/>
      <c r="UHZ1837" s="401"/>
      <c r="UIA1837" s="401"/>
      <c r="UIB1837" s="401"/>
      <c r="UIC1837" s="401"/>
      <c r="UID1837" s="401"/>
      <c r="UIE1837" s="401"/>
      <c r="UIF1837" s="401"/>
      <c r="UIG1837" s="401"/>
      <c r="UIH1837" s="401"/>
      <c r="UII1837" s="401"/>
      <c r="UIJ1837" s="401"/>
      <c r="UIK1837" s="401"/>
      <c r="UIL1837" s="401"/>
      <c r="UIM1837" s="401"/>
      <c r="UIN1837" s="401"/>
      <c r="UIO1837" s="401"/>
      <c r="UIP1837" s="401"/>
      <c r="UIQ1837" s="401"/>
      <c r="UIR1837" s="401"/>
      <c r="UIS1837" s="401"/>
      <c r="UIT1837" s="401"/>
      <c r="UIU1837" s="401"/>
      <c r="UIV1837" s="401"/>
      <c r="UIW1837" s="401"/>
      <c r="UIX1837" s="401"/>
      <c r="UIY1837" s="401"/>
      <c r="UIZ1837" s="401"/>
      <c r="UJA1837" s="401"/>
      <c r="UJB1837" s="401"/>
      <c r="UJC1837" s="401"/>
      <c r="UJD1837" s="401"/>
      <c r="UJE1837" s="401"/>
      <c r="UJF1837" s="401"/>
      <c r="UJG1837" s="401"/>
      <c r="UJH1837" s="401"/>
      <c r="UJI1837" s="401"/>
      <c r="UJJ1837" s="401"/>
      <c r="UJK1837" s="401"/>
      <c r="UJL1837" s="401"/>
      <c r="UJM1837" s="401"/>
      <c r="UJN1837" s="401"/>
      <c r="UJO1837" s="401"/>
      <c r="UJP1837" s="401"/>
      <c r="UJQ1837" s="401"/>
      <c r="UJR1837" s="401"/>
      <c r="UJS1837" s="401"/>
      <c r="UJT1837" s="401"/>
      <c r="UJU1837" s="401"/>
      <c r="UJV1837" s="401"/>
      <c r="UJW1837" s="401"/>
      <c r="UJX1837" s="401"/>
      <c r="UJY1837" s="401"/>
      <c r="UJZ1837" s="401"/>
      <c r="UKA1837" s="401"/>
      <c r="UKB1837" s="401"/>
      <c r="UKC1837" s="401"/>
      <c r="UKD1837" s="401"/>
      <c r="UKE1837" s="401"/>
      <c r="UKF1837" s="401"/>
      <c r="UKG1837" s="401"/>
      <c r="UKH1837" s="401"/>
      <c r="UKI1837" s="401"/>
      <c r="UKJ1837" s="401"/>
      <c r="UKK1837" s="401"/>
      <c r="UKL1837" s="401"/>
      <c r="UKM1837" s="401"/>
      <c r="UKN1837" s="401"/>
      <c r="UKO1837" s="401"/>
      <c r="UKP1837" s="401"/>
      <c r="UKQ1837" s="401"/>
      <c r="UKR1837" s="401"/>
      <c r="UKS1837" s="401"/>
      <c r="UKT1837" s="401"/>
      <c r="UKU1837" s="401"/>
      <c r="UKV1837" s="401"/>
      <c r="UKW1837" s="401"/>
      <c r="UKX1837" s="401"/>
      <c r="UKY1837" s="401"/>
      <c r="UKZ1837" s="401"/>
      <c r="ULA1837" s="401"/>
      <c r="ULB1837" s="401"/>
      <c r="ULC1837" s="401"/>
      <c r="ULD1837" s="401"/>
      <c r="ULE1837" s="401"/>
      <c r="ULF1837" s="401"/>
      <c r="ULG1837" s="401"/>
      <c r="ULH1837" s="401"/>
      <c r="ULI1837" s="401"/>
      <c r="ULJ1837" s="401"/>
      <c r="ULK1837" s="401"/>
      <c r="ULL1837" s="401"/>
      <c r="ULM1837" s="401"/>
      <c r="ULN1837" s="401"/>
      <c r="ULO1837" s="401"/>
      <c r="ULP1837" s="401"/>
      <c r="ULQ1837" s="401"/>
      <c r="ULR1837" s="401"/>
      <c r="ULS1837" s="401"/>
      <c r="ULT1837" s="401"/>
      <c r="ULU1837" s="401"/>
      <c r="ULV1837" s="401"/>
      <c r="ULW1837" s="401"/>
      <c r="ULX1837" s="401"/>
      <c r="ULY1837" s="401"/>
      <c r="ULZ1837" s="401"/>
      <c r="UMA1837" s="401"/>
      <c r="UMB1837" s="401"/>
      <c r="UMC1837" s="401"/>
      <c r="UMD1837" s="401"/>
      <c r="UME1837" s="401"/>
      <c r="UMF1837" s="401"/>
      <c r="UMG1837" s="401"/>
      <c r="UMH1837" s="401"/>
      <c r="UMI1837" s="401"/>
      <c r="UMJ1837" s="401"/>
      <c r="UMK1837" s="401"/>
      <c r="UML1837" s="401"/>
      <c r="UMM1837" s="401"/>
      <c r="UMN1837" s="401"/>
      <c r="UMO1837" s="401"/>
      <c r="UMP1837" s="401"/>
      <c r="UMQ1837" s="401"/>
      <c r="UMR1837" s="401"/>
      <c r="UMS1837" s="401"/>
      <c r="UMT1837" s="401"/>
      <c r="UMU1837" s="401"/>
      <c r="UMV1837" s="401"/>
      <c r="UMW1837" s="401"/>
      <c r="UMX1837" s="401"/>
      <c r="UMY1837" s="401"/>
      <c r="UMZ1837" s="401"/>
      <c r="UNA1837" s="401"/>
      <c r="UNB1837" s="401"/>
      <c r="UNC1837" s="401"/>
      <c r="UND1837" s="401"/>
      <c r="UNE1837" s="401"/>
      <c r="UNF1837" s="401"/>
      <c r="UNG1837" s="401"/>
      <c r="UNH1837" s="401"/>
      <c r="UNI1837" s="401"/>
      <c r="UNJ1837" s="401"/>
      <c r="UNK1837" s="401"/>
      <c r="UNL1837" s="401"/>
      <c r="UNM1837" s="401"/>
      <c r="UNN1837" s="401"/>
      <c r="UNO1837" s="401"/>
      <c r="UNP1837" s="401"/>
      <c r="UNQ1837" s="401"/>
      <c r="UNR1837" s="401"/>
      <c r="UNS1837" s="401"/>
      <c r="UNT1837" s="401"/>
      <c r="UNU1837" s="401"/>
      <c r="UNV1837" s="401"/>
      <c r="UNW1837" s="401"/>
      <c r="UNX1837" s="401"/>
      <c r="UNY1837" s="401"/>
      <c r="UNZ1837" s="401"/>
      <c r="UOA1837" s="401"/>
      <c r="UOB1837" s="401"/>
      <c r="UOC1837" s="401"/>
      <c r="UOD1837" s="401"/>
      <c r="UOE1837" s="401"/>
      <c r="UOF1837" s="401"/>
      <c r="UOG1837" s="401"/>
      <c r="UOH1837" s="401"/>
      <c r="UOI1837" s="401"/>
      <c r="UOJ1837" s="401"/>
      <c r="UOK1837" s="401"/>
      <c r="UOL1837" s="401"/>
      <c r="UOM1837" s="401"/>
      <c r="UON1837" s="401"/>
      <c r="UOO1837" s="401"/>
      <c r="UOP1837" s="401"/>
      <c r="UOQ1837" s="401"/>
      <c r="UOR1837" s="401"/>
      <c r="UOS1837" s="401"/>
      <c r="UOT1837" s="401"/>
      <c r="UOU1837" s="401"/>
      <c r="UOV1837" s="401"/>
      <c r="UOW1837" s="401"/>
      <c r="UOX1837" s="401"/>
      <c r="UOY1837" s="401"/>
      <c r="UOZ1837" s="401"/>
      <c r="UPA1837" s="401"/>
      <c r="UPB1837" s="401"/>
      <c r="UPC1837" s="401"/>
      <c r="UPD1837" s="401"/>
      <c r="UPE1837" s="401"/>
      <c r="UPF1837" s="401"/>
      <c r="UPG1837" s="401"/>
      <c r="UPH1837" s="401"/>
      <c r="UPI1837" s="401"/>
      <c r="UPJ1837" s="401"/>
      <c r="UPK1837" s="401"/>
      <c r="UPL1837" s="401"/>
      <c r="UPM1837" s="401"/>
      <c r="UPN1837" s="401"/>
      <c r="UPO1837" s="401"/>
      <c r="UPP1837" s="401"/>
      <c r="UPQ1837" s="401"/>
      <c r="UPR1837" s="401"/>
      <c r="UPS1837" s="401"/>
      <c r="UPT1837" s="401"/>
      <c r="UPU1837" s="401"/>
      <c r="UPV1837" s="401"/>
      <c r="UPW1837" s="401"/>
      <c r="UPX1837" s="401"/>
      <c r="UPY1837" s="401"/>
      <c r="UPZ1837" s="401"/>
      <c r="UQA1837" s="401"/>
      <c r="UQB1837" s="401"/>
      <c r="UQC1837" s="401"/>
      <c r="UQD1837" s="401"/>
      <c r="UQE1837" s="401"/>
      <c r="UQF1837" s="401"/>
      <c r="UQG1837" s="401"/>
      <c r="UQH1837" s="401"/>
      <c r="UQI1837" s="401"/>
      <c r="UQJ1837" s="401"/>
      <c r="UQK1837" s="401"/>
      <c r="UQL1837" s="401"/>
      <c r="UQM1837" s="401"/>
      <c r="UQN1837" s="401"/>
      <c r="UQO1837" s="401"/>
      <c r="UQP1837" s="401"/>
      <c r="UQQ1837" s="401"/>
      <c r="UQR1837" s="401"/>
      <c r="UQS1837" s="401"/>
      <c r="UQT1837" s="401"/>
      <c r="UQU1837" s="401"/>
      <c r="UQV1837" s="401"/>
      <c r="UQW1837" s="401"/>
      <c r="UQX1837" s="401"/>
      <c r="UQY1837" s="401"/>
      <c r="UQZ1837" s="401"/>
      <c r="URA1837" s="401"/>
      <c r="URB1837" s="401"/>
      <c r="URC1837" s="401"/>
      <c r="URD1837" s="401"/>
      <c r="URE1837" s="401"/>
      <c r="URF1837" s="401"/>
      <c r="URG1837" s="401"/>
      <c r="URH1837" s="401"/>
      <c r="URI1837" s="401"/>
      <c r="URJ1837" s="401"/>
      <c r="URK1837" s="401"/>
      <c r="URL1837" s="401"/>
      <c r="URM1837" s="401"/>
      <c r="URN1837" s="401"/>
      <c r="URO1837" s="401"/>
      <c r="URP1837" s="401"/>
      <c r="URQ1837" s="401"/>
      <c r="URR1837" s="401"/>
      <c r="URS1837" s="401"/>
      <c r="URT1837" s="401"/>
      <c r="URU1837" s="401"/>
      <c r="URV1837" s="401"/>
      <c r="URW1837" s="401"/>
      <c r="URX1837" s="401"/>
      <c r="URY1837" s="401"/>
      <c r="URZ1837" s="401"/>
      <c r="USA1837" s="401"/>
      <c r="USB1837" s="401"/>
      <c r="USC1837" s="401"/>
      <c r="USD1837" s="401"/>
      <c r="USE1837" s="401"/>
      <c r="USF1837" s="401"/>
      <c r="USG1837" s="401"/>
      <c r="USH1837" s="401"/>
      <c r="USI1837" s="401"/>
      <c r="USJ1837" s="401"/>
      <c r="USK1837" s="401"/>
      <c r="USL1837" s="401"/>
      <c r="USM1837" s="401"/>
      <c r="USN1837" s="401"/>
      <c r="USO1837" s="401"/>
      <c r="USP1837" s="401"/>
      <c r="USQ1837" s="401"/>
      <c r="USR1837" s="401"/>
      <c r="USS1837" s="401"/>
      <c r="UST1837" s="401"/>
      <c r="USU1837" s="401"/>
      <c r="USV1837" s="401"/>
      <c r="USW1837" s="401"/>
      <c r="USX1837" s="401"/>
      <c r="USY1837" s="401"/>
      <c r="USZ1837" s="401"/>
      <c r="UTA1837" s="401"/>
      <c r="UTB1837" s="401"/>
      <c r="UTC1837" s="401"/>
      <c r="UTD1837" s="401"/>
      <c r="UTE1837" s="401"/>
      <c r="UTF1837" s="401"/>
      <c r="UTG1837" s="401"/>
      <c r="UTH1837" s="401"/>
      <c r="UTI1837" s="401"/>
      <c r="UTJ1837" s="401"/>
      <c r="UTK1837" s="401"/>
      <c r="UTL1837" s="401"/>
      <c r="UTM1837" s="401"/>
      <c r="UTN1837" s="401"/>
      <c r="UTO1837" s="401"/>
      <c r="UTP1837" s="401"/>
      <c r="UTQ1837" s="401"/>
      <c r="UTR1837" s="401"/>
      <c r="UTS1837" s="401"/>
      <c r="UTT1837" s="401"/>
      <c r="UTU1837" s="401"/>
      <c r="UTV1837" s="401"/>
      <c r="UTW1837" s="401"/>
      <c r="UTX1837" s="401"/>
      <c r="UTY1837" s="401"/>
      <c r="UTZ1837" s="401"/>
      <c r="UUA1837" s="401"/>
      <c r="UUB1837" s="401"/>
      <c r="UUC1837" s="401"/>
      <c r="UUD1837" s="401"/>
      <c r="UUE1837" s="401"/>
      <c r="UUF1837" s="401"/>
      <c r="UUG1837" s="401"/>
      <c r="UUH1837" s="401"/>
      <c r="UUI1837" s="401"/>
      <c r="UUJ1837" s="401"/>
      <c r="UUK1837" s="401"/>
      <c r="UUL1837" s="401"/>
      <c r="UUM1837" s="401"/>
      <c r="UUN1837" s="401"/>
      <c r="UUO1837" s="401"/>
      <c r="UUP1837" s="401"/>
      <c r="UUQ1837" s="401"/>
      <c r="UUR1837" s="401"/>
      <c r="UUS1837" s="401"/>
      <c r="UUT1837" s="401"/>
      <c r="UUU1837" s="401"/>
      <c r="UUV1837" s="401"/>
      <c r="UUW1837" s="401"/>
      <c r="UUX1837" s="401"/>
      <c r="UUY1837" s="401"/>
      <c r="UUZ1837" s="401"/>
      <c r="UVA1837" s="401"/>
      <c r="UVB1837" s="401"/>
      <c r="UVC1837" s="401"/>
      <c r="UVD1837" s="401"/>
      <c r="UVE1837" s="401"/>
      <c r="UVF1837" s="401"/>
      <c r="UVG1837" s="401"/>
      <c r="UVH1837" s="401"/>
      <c r="UVI1837" s="401"/>
      <c r="UVJ1837" s="401"/>
      <c r="UVK1837" s="401"/>
      <c r="UVL1837" s="401"/>
      <c r="UVM1837" s="401"/>
      <c r="UVN1837" s="401"/>
      <c r="UVO1837" s="401"/>
      <c r="UVP1837" s="401"/>
      <c r="UVQ1837" s="401"/>
      <c r="UVR1837" s="401"/>
      <c r="UVS1837" s="401"/>
      <c r="UVT1837" s="401"/>
      <c r="UVU1837" s="401"/>
      <c r="UVV1837" s="401"/>
      <c r="UVW1837" s="401"/>
      <c r="UVX1837" s="401"/>
      <c r="UVY1837" s="401"/>
      <c r="UVZ1837" s="401"/>
      <c r="UWA1837" s="401"/>
      <c r="UWB1837" s="401"/>
      <c r="UWC1837" s="401"/>
      <c r="UWD1837" s="401"/>
      <c r="UWE1837" s="401"/>
      <c r="UWF1837" s="401"/>
      <c r="UWG1837" s="401"/>
      <c r="UWH1837" s="401"/>
      <c r="UWI1837" s="401"/>
      <c r="UWJ1837" s="401"/>
      <c r="UWK1837" s="401"/>
      <c r="UWL1837" s="401"/>
      <c r="UWM1837" s="401"/>
      <c r="UWN1837" s="401"/>
      <c r="UWO1837" s="401"/>
      <c r="UWP1837" s="401"/>
      <c r="UWQ1837" s="401"/>
      <c r="UWR1837" s="401"/>
      <c r="UWS1837" s="401"/>
      <c r="UWT1837" s="401"/>
      <c r="UWU1837" s="401"/>
      <c r="UWV1837" s="401"/>
      <c r="UWW1837" s="401"/>
      <c r="UWX1837" s="401"/>
      <c r="UWY1837" s="401"/>
      <c r="UWZ1837" s="401"/>
      <c r="UXA1837" s="401"/>
      <c r="UXB1837" s="401"/>
      <c r="UXC1837" s="401"/>
      <c r="UXD1837" s="401"/>
      <c r="UXE1837" s="401"/>
      <c r="UXF1837" s="401"/>
      <c r="UXG1837" s="401"/>
      <c r="UXH1837" s="401"/>
      <c r="UXI1837" s="401"/>
      <c r="UXJ1837" s="401"/>
      <c r="UXK1837" s="401"/>
      <c r="UXL1837" s="401"/>
      <c r="UXM1837" s="401"/>
      <c r="UXN1837" s="401"/>
      <c r="UXO1837" s="401"/>
      <c r="UXP1837" s="401"/>
      <c r="UXQ1837" s="401"/>
      <c r="UXR1837" s="401"/>
      <c r="UXS1837" s="401"/>
      <c r="UXT1837" s="401"/>
      <c r="UXU1837" s="401"/>
      <c r="UXV1837" s="401"/>
      <c r="UXW1837" s="401"/>
      <c r="UXX1837" s="401"/>
      <c r="UXY1837" s="401"/>
      <c r="UXZ1837" s="401"/>
      <c r="UYA1837" s="401"/>
      <c r="UYB1837" s="401"/>
      <c r="UYC1837" s="401"/>
      <c r="UYD1837" s="401"/>
      <c r="UYE1837" s="401"/>
      <c r="UYF1837" s="401"/>
      <c r="UYG1837" s="401"/>
      <c r="UYH1837" s="401"/>
      <c r="UYI1837" s="401"/>
      <c r="UYJ1837" s="401"/>
      <c r="UYK1837" s="401"/>
      <c r="UYL1837" s="401"/>
      <c r="UYM1837" s="401"/>
      <c r="UYN1837" s="401"/>
      <c r="UYO1837" s="401"/>
      <c r="UYP1837" s="401"/>
      <c r="UYQ1837" s="401"/>
      <c r="UYR1837" s="401"/>
      <c r="UYS1837" s="401"/>
      <c r="UYT1837" s="401"/>
      <c r="UYU1837" s="401"/>
      <c r="UYV1837" s="401"/>
      <c r="UYW1837" s="401"/>
      <c r="UYX1837" s="401"/>
      <c r="UYY1837" s="401"/>
      <c r="UYZ1837" s="401"/>
      <c r="UZA1837" s="401"/>
      <c r="UZB1837" s="401"/>
      <c r="UZC1837" s="401"/>
      <c r="UZD1837" s="401"/>
      <c r="UZE1837" s="401"/>
      <c r="UZF1837" s="401"/>
      <c r="UZG1837" s="401"/>
      <c r="UZH1837" s="401"/>
      <c r="UZI1837" s="401"/>
      <c r="UZJ1837" s="401"/>
      <c r="UZK1837" s="401"/>
      <c r="UZL1837" s="401"/>
      <c r="UZM1837" s="401"/>
      <c r="UZN1837" s="401"/>
      <c r="UZO1837" s="401"/>
      <c r="UZP1837" s="401"/>
      <c r="UZQ1837" s="401"/>
      <c r="UZR1837" s="401"/>
      <c r="UZS1837" s="401"/>
      <c r="UZT1837" s="401"/>
      <c r="UZU1837" s="401"/>
      <c r="UZV1837" s="401"/>
      <c r="UZW1837" s="401"/>
      <c r="UZX1837" s="401"/>
      <c r="UZY1837" s="401"/>
      <c r="UZZ1837" s="401"/>
      <c r="VAA1837" s="401"/>
      <c r="VAB1837" s="401"/>
      <c r="VAC1837" s="401"/>
      <c r="VAD1837" s="401"/>
      <c r="VAE1837" s="401"/>
      <c r="VAF1837" s="401"/>
      <c r="VAG1837" s="401"/>
      <c r="VAH1837" s="401"/>
      <c r="VAI1837" s="401"/>
      <c r="VAJ1837" s="401"/>
      <c r="VAK1837" s="401"/>
      <c r="VAL1837" s="401"/>
      <c r="VAM1837" s="401"/>
      <c r="VAN1837" s="401"/>
      <c r="VAO1837" s="401"/>
      <c r="VAP1837" s="401"/>
      <c r="VAQ1837" s="401"/>
      <c r="VAR1837" s="401"/>
      <c r="VAS1837" s="401"/>
      <c r="VAT1837" s="401"/>
      <c r="VAU1837" s="401"/>
      <c r="VAV1837" s="401"/>
      <c r="VAW1837" s="401"/>
      <c r="VAX1837" s="401"/>
      <c r="VAY1837" s="401"/>
      <c r="VAZ1837" s="401"/>
      <c r="VBA1837" s="401"/>
      <c r="VBB1837" s="401"/>
      <c r="VBC1837" s="401"/>
      <c r="VBD1837" s="401"/>
      <c r="VBE1837" s="401"/>
      <c r="VBF1837" s="401"/>
      <c r="VBG1837" s="401"/>
      <c r="VBH1837" s="401"/>
      <c r="VBI1837" s="401"/>
      <c r="VBJ1837" s="401"/>
      <c r="VBK1837" s="401"/>
      <c r="VBL1837" s="401"/>
      <c r="VBM1837" s="401"/>
      <c r="VBN1837" s="401"/>
      <c r="VBO1837" s="401"/>
      <c r="VBP1837" s="401"/>
      <c r="VBQ1837" s="401"/>
      <c r="VBR1837" s="401"/>
      <c r="VBS1837" s="401"/>
      <c r="VBT1837" s="401"/>
      <c r="VBU1837" s="401"/>
      <c r="VBV1837" s="401"/>
      <c r="VBW1837" s="401"/>
      <c r="VBX1837" s="401"/>
      <c r="VBY1837" s="401"/>
      <c r="VBZ1837" s="401"/>
      <c r="VCA1837" s="401"/>
      <c r="VCB1837" s="401"/>
      <c r="VCC1837" s="401"/>
      <c r="VCD1837" s="401"/>
      <c r="VCE1837" s="401"/>
      <c r="VCF1837" s="401"/>
      <c r="VCG1837" s="401"/>
      <c r="VCH1837" s="401"/>
      <c r="VCI1837" s="401"/>
      <c r="VCJ1837" s="401"/>
      <c r="VCK1837" s="401"/>
      <c r="VCL1837" s="401"/>
      <c r="VCM1837" s="401"/>
      <c r="VCN1837" s="401"/>
      <c r="VCO1837" s="401"/>
      <c r="VCP1837" s="401"/>
      <c r="VCQ1837" s="401"/>
      <c r="VCR1837" s="401"/>
      <c r="VCS1837" s="401"/>
      <c r="VCT1837" s="401"/>
      <c r="VCU1837" s="401"/>
      <c r="VCV1837" s="401"/>
      <c r="VCW1837" s="401"/>
      <c r="VCX1837" s="401"/>
      <c r="VCY1837" s="401"/>
      <c r="VCZ1837" s="401"/>
      <c r="VDA1837" s="401"/>
      <c r="VDB1837" s="401"/>
      <c r="VDC1837" s="401"/>
      <c r="VDD1837" s="401"/>
      <c r="VDE1837" s="401"/>
      <c r="VDF1837" s="401"/>
      <c r="VDG1837" s="401"/>
      <c r="VDH1837" s="401"/>
      <c r="VDI1837" s="401"/>
      <c r="VDJ1837" s="401"/>
      <c r="VDK1837" s="401"/>
      <c r="VDL1837" s="401"/>
      <c r="VDM1837" s="401"/>
      <c r="VDN1837" s="401"/>
      <c r="VDO1837" s="401"/>
      <c r="VDP1837" s="401"/>
      <c r="VDQ1837" s="401"/>
      <c r="VDR1837" s="401"/>
      <c r="VDS1837" s="401"/>
      <c r="VDT1837" s="401"/>
      <c r="VDU1837" s="401"/>
      <c r="VDV1837" s="401"/>
      <c r="VDW1837" s="401"/>
      <c r="VDX1837" s="401"/>
      <c r="VDY1837" s="401"/>
      <c r="VDZ1837" s="401"/>
      <c r="VEA1837" s="401"/>
      <c r="VEB1837" s="401"/>
      <c r="VEC1837" s="401"/>
      <c r="VED1837" s="401"/>
      <c r="VEE1837" s="401"/>
      <c r="VEF1837" s="401"/>
      <c r="VEG1837" s="401"/>
      <c r="VEH1837" s="401"/>
      <c r="VEI1837" s="401"/>
      <c r="VEJ1837" s="401"/>
      <c r="VEK1837" s="401"/>
      <c r="VEL1837" s="401"/>
      <c r="VEM1837" s="401"/>
      <c r="VEN1837" s="401"/>
      <c r="VEO1837" s="401"/>
      <c r="VEP1837" s="401"/>
      <c r="VEQ1837" s="401"/>
      <c r="VER1837" s="401"/>
      <c r="VES1837" s="401"/>
      <c r="VET1837" s="401"/>
      <c r="VEU1837" s="401"/>
      <c r="VEV1837" s="401"/>
      <c r="VEW1837" s="401"/>
      <c r="VEX1837" s="401"/>
      <c r="VEY1837" s="401"/>
      <c r="VEZ1837" s="401"/>
      <c r="VFA1837" s="401"/>
      <c r="VFB1837" s="401"/>
      <c r="VFC1837" s="401"/>
      <c r="VFD1837" s="401"/>
      <c r="VFE1837" s="401"/>
      <c r="VFF1837" s="401"/>
      <c r="VFG1837" s="401"/>
      <c r="VFH1837" s="401"/>
      <c r="VFI1837" s="401"/>
      <c r="VFJ1837" s="401"/>
      <c r="VFK1837" s="401"/>
      <c r="VFL1837" s="401"/>
      <c r="VFM1837" s="401"/>
      <c r="VFN1837" s="401"/>
      <c r="VFO1837" s="401"/>
      <c r="VFP1837" s="401"/>
      <c r="VFQ1837" s="401"/>
      <c r="VFR1837" s="401"/>
      <c r="VFS1837" s="401"/>
      <c r="VFT1837" s="401"/>
      <c r="VFU1837" s="401"/>
      <c r="VFV1837" s="401"/>
      <c r="VFW1837" s="401"/>
      <c r="VFX1837" s="401"/>
      <c r="VFY1837" s="401"/>
      <c r="VFZ1837" s="401"/>
      <c r="VGA1837" s="401"/>
      <c r="VGB1837" s="401"/>
      <c r="VGC1837" s="401"/>
      <c r="VGD1837" s="401"/>
      <c r="VGE1837" s="401"/>
      <c r="VGF1837" s="401"/>
      <c r="VGG1837" s="401"/>
      <c r="VGH1837" s="401"/>
      <c r="VGI1837" s="401"/>
      <c r="VGJ1837" s="401"/>
      <c r="VGK1837" s="401"/>
      <c r="VGL1837" s="401"/>
      <c r="VGM1837" s="401"/>
      <c r="VGN1837" s="401"/>
      <c r="VGO1837" s="401"/>
      <c r="VGP1837" s="401"/>
      <c r="VGQ1837" s="401"/>
      <c r="VGR1837" s="401"/>
      <c r="VGS1837" s="401"/>
      <c r="VGT1837" s="401"/>
      <c r="VGU1837" s="401"/>
      <c r="VGV1837" s="401"/>
      <c r="VGW1837" s="401"/>
      <c r="VGX1837" s="401"/>
      <c r="VGY1837" s="401"/>
      <c r="VGZ1837" s="401"/>
      <c r="VHA1837" s="401"/>
      <c r="VHB1837" s="401"/>
      <c r="VHC1837" s="401"/>
      <c r="VHD1837" s="401"/>
      <c r="VHE1837" s="401"/>
      <c r="VHF1837" s="401"/>
      <c r="VHG1837" s="401"/>
      <c r="VHH1837" s="401"/>
      <c r="VHI1837" s="401"/>
      <c r="VHJ1837" s="401"/>
      <c r="VHK1837" s="401"/>
      <c r="VHL1837" s="401"/>
      <c r="VHM1837" s="401"/>
      <c r="VHN1837" s="401"/>
      <c r="VHO1837" s="401"/>
      <c r="VHP1837" s="401"/>
      <c r="VHQ1837" s="401"/>
      <c r="VHR1837" s="401"/>
      <c r="VHS1837" s="401"/>
      <c r="VHT1837" s="401"/>
      <c r="VHU1837" s="401"/>
      <c r="VHV1837" s="401"/>
      <c r="VHW1837" s="401"/>
      <c r="VHX1837" s="401"/>
      <c r="VHY1837" s="401"/>
      <c r="VHZ1837" s="401"/>
      <c r="VIA1837" s="401"/>
      <c r="VIB1837" s="401"/>
      <c r="VIC1837" s="401"/>
      <c r="VID1837" s="401"/>
      <c r="VIE1837" s="401"/>
      <c r="VIF1837" s="401"/>
      <c r="VIG1837" s="401"/>
      <c r="VIH1837" s="401"/>
      <c r="VII1837" s="401"/>
      <c r="VIJ1837" s="401"/>
      <c r="VIK1837" s="401"/>
      <c r="VIL1837" s="401"/>
      <c r="VIM1837" s="401"/>
      <c r="VIN1837" s="401"/>
      <c r="VIO1837" s="401"/>
      <c r="VIP1837" s="401"/>
      <c r="VIQ1837" s="401"/>
      <c r="VIR1837" s="401"/>
      <c r="VIS1837" s="401"/>
      <c r="VIT1837" s="401"/>
      <c r="VIU1837" s="401"/>
      <c r="VIV1837" s="401"/>
      <c r="VIW1837" s="401"/>
      <c r="VIX1837" s="401"/>
      <c r="VIY1837" s="401"/>
      <c r="VIZ1837" s="401"/>
      <c r="VJA1837" s="401"/>
      <c r="VJB1837" s="401"/>
      <c r="VJC1837" s="401"/>
      <c r="VJD1837" s="401"/>
      <c r="VJE1837" s="401"/>
      <c r="VJF1837" s="401"/>
      <c r="VJG1837" s="401"/>
      <c r="VJH1837" s="401"/>
      <c r="VJI1837" s="401"/>
      <c r="VJJ1837" s="401"/>
      <c r="VJK1837" s="401"/>
      <c r="VJL1837" s="401"/>
      <c r="VJM1837" s="401"/>
      <c r="VJN1837" s="401"/>
      <c r="VJO1837" s="401"/>
      <c r="VJP1837" s="401"/>
      <c r="VJQ1837" s="401"/>
      <c r="VJR1837" s="401"/>
      <c r="VJS1837" s="401"/>
      <c r="VJT1837" s="401"/>
      <c r="VJU1837" s="401"/>
      <c r="VJV1837" s="401"/>
      <c r="VJW1837" s="401"/>
      <c r="VJX1837" s="401"/>
      <c r="VJY1837" s="401"/>
      <c r="VJZ1837" s="401"/>
      <c r="VKA1837" s="401"/>
      <c r="VKB1837" s="401"/>
      <c r="VKC1837" s="401"/>
      <c r="VKD1837" s="401"/>
      <c r="VKE1837" s="401"/>
      <c r="VKF1837" s="401"/>
      <c r="VKG1837" s="401"/>
      <c r="VKH1837" s="401"/>
      <c r="VKI1837" s="401"/>
      <c r="VKJ1837" s="401"/>
      <c r="VKK1837" s="401"/>
      <c r="VKL1837" s="401"/>
      <c r="VKM1837" s="401"/>
      <c r="VKN1837" s="401"/>
      <c r="VKO1837" s="401"/>
      <c r="VKP1837" s="401"/>
      <c r="VKQ1837" s="401"/>
      <c r="VKR1837" s="401"/>
      <c r="VKS1837" s="401"/>
      <c r="VKT1837" s="401"/>
      <c r="VKU1837" s="401"/>
      <c r="VKV1837" s="401"/>
      <c r="VKW1837" s="401"/>
      <c r="VKX1837" s="401"/>
      <c r="VKY1837" s="401"/>
      <c r="VKZ1837" s="401"/>
      <c r="VLA1837" s="401"/>
      <c r="VLB1837" s="401"/>
      <c r="VLC1837" s="401"/>
      <c r="VLD1837" s="401"/>
      <c r="VLE1837" s="401"/>
      <c r="VLF1837" s="401"/>
      <c r="VLG1837" s="401"/>
      <c r="VLH1837" s="401"/>
      <c r="VLI1837" s="401"/>
      <c r="VLJ1837" s="401"/>
      <c r="VLK1837" s="401"/>
      <c r="VLL1837" s="401"/>
      <c r="VLM1837" s="401"/>
      <c r="VLN1837" s="401"/>
      <c r="VLO1837" s="401"/>
      <c r="VLP1837" s="401"/>
      <c r="VLQ1837" s="401"/>
      <c r="VLR1837" s="401"/>
      <c r="VLS1837" s="401"/>
      <c r="VLT1837" s="401"/>
      <c r="VLU1837" s="401"/>
      <c r="VLV1837" s="401"/>
      <c r="VLW1837" s="401"/>
      <c r="VLX1837" s="401"/>
      <c r="VLY1837" s="401"/>
      <c r="VLZ1837" s="401"/>
      <c r="VMA1837" s="401"/>
      <c r="VMB1837" s="401"/>
      <c r="VMC1837" s="401"/>
      <c r="VMD1837" s="401"/>
      <c r="VME1837" s="401"/>
      <c r="VMF1837" s="401"/>
      <c r="VMG1837" s="401"/>
      <c r="VMH1837" s="401"/>
      <c r="VMI1837" s="401"/>
      <c r="VMJ1837" s="401"/>
      <c r="VMK1837" s="401"/>
      <c r="VML1837" s="401"/>
      <c r="VMM1837" s="401"/>
      <c r="VMN1837" s="401"/>
      <c r="VMO1837" s="401"/>
      <c r="VMP1837" s="401"/>
      <c r="VMQ1837" s="401"/>
      <c r="VMR1837" s="401"/>
      <c r="VMS1837" s="401"/>
      <c r="VMT1837" s="401"/>
      <c r="VMU1837" s="401"/>
      <c r="VMV1837" s="401"/>
      <c r="VMW1837" s="401"/>
      <c r="VMX1837" s="401"/>
      <c r="VMY1837" s="401"/>
      <c r="VMZ1837" s="401"/>
      <c r="VNA1837" s="401"/>
      <c r="VNB1837" s="401"/>
      <c r="VNC1837" s="401"/>
      <c r="VND1837" s="401"/>
      <c r="VNE1837" s="401"/>
      <c r="VNF1837" s="401"/>
      <c r="VNG1837" s="401"/>
      <c r="VNH1837" s="401"/>
      <c r="VNI1837" s="401"/>
      <c r="VNJ1837" s="401"/>
      <c r="VNK1837" s="401"/>
      <c r="VNL1837" s="401"/>
      <c r="VNM1837" s="401"/>
      <c r="VNN1837" s="401"/>
      <c r="VNO1837" s="401"/>
      <c r="VNP1837" s="401"/>
      <c r="VNQ1837" s="401"/>
      <c r="VNR1837" s="401"/>
      <c r="VNS1837" s="401"/>
      <c r="VNT1837" s="401"/>
      <c r="VNU1837" s="401"/>
      <c r="VNV1837" s="401"/>
      <c r="VNW1837" s="401"/>
      <c r="VNX1837" s="401"/>
      <c r="VNY1837" s="401"/>
      <c r="VNZ1837" s="401"/>
      <c r="VOA1837" s="401"/>
      <c r="VOB1837" s="401"/>
      <c r="VOC1837" s="401"/>
      <c r="VOD1837" s="401"/>
      <c r="VOE1837" s="401"/>
      <c r="VOF1837" s="401"/>
      <c r="VOG1837" s="401"/>
      <c r="VOH1837" s="401"/>
      <c r="VOI1837" s="401"/>
      <c r="VOJ1837" s="401"/>
      <c r="VOK1837" s="401"/>
      <c r="VOL1837" s="401"/>
      <c r="VOM1837" s="401"/>
      <c r="VON1837" s="401"/>
      <c r="VOO1837" s="401"/>
      <c r="VOP1837" s="401"/>
      <c r="VOQ1837" s="401"/>
      <c r="VOR1837" s="401"/>
      <c r="VOS1837" s="401"/>
      <c r="VOT1837" s="401"/>
      <c r="VOU1837" s="401"/>
      <c r="VOV1837" s="401"/>
      <c r="VOW1837" s="401"/>
      <c r="VOX1837" s="401"/>
      <c r="VOY1837" s="401"/>
      <c r="VOZ1837" s="401"/>
      <c r="VPA1837" s="401"/>
      <c r="VPB1837" s="401"/>
      <c r="VPC1837" s="401"/>
      <c r="VPD1837" s="401"/>
      <c r="VPE1837" s="401"/>
      <c r="VPF1837" s="401"/>
      <c r="VPG1837" s="401"/>
      <c r="VPH1837" s="401"/>
      <c r="VPI1837" s="401"/>
      <c r="VPJ1837" s="401"/>
      <c r="VPK1837" s="401"/>
      <c r="VPL1837" s="401"/>
      <c r="VPM1837" s="401"/>
      <c r="VPN1837" s="401"/>
      <c r="VPO1837" s="401"/>
      <c r="VPP1837" s="401"/>
      <c r="VPQ1837" s="401"/>
      <c r="VPR1837" s="401"/>
      <c r="VPS1837" s="401"/>
      <c r="VPT1837" s="401"/>
      <c r="VPU1837" s="401"/>
      <c r="VPV1837" s="401"/>
      <c r="VPW1837" s="401"/>
      <c r="VPX1837" s="401"/>
      <c r="VPY1837" s="401"/>
      <c r="VPZ1837" s="401"/>
      <c r="VQA1837" s="401"/>
      <c r="VQB1837" s="401"/>
      <c r="VQC1837" s="401"/>
      <c r="VQD1837" s="401"/>
      <c r="VQE1837" s="401"/>
      <c r="VQF1837" s="401"/>
      <c r="VQG1837" s="401"/>
      <c r="VQH1837" s="401"/>
      <c r="VQI1837" s="401"/>
      <c r="VQJ1837" s="401"/>
      <c r="VQK1837" s="401"/>
      <c r="VQL1837" s="401"/>
      <c r="VQM1837" s="401"/>
      <c r="VQN1837" s="401"/>
      <c r="VQO1837" s="401"/>
      <c r="VQP1837" s="401"/>
      <c r="VQQ1837" s="401"/>
      <c r="VQR1837" s="401"/>
      <c r="VQS1837" s="401"/>
      <c r="VQT1837" s="401"/>
      <c r="VQU1837" s="401"/>
      <c r="VQV1837" s="401"/>
      <c r="VQW1837" s="401"/>
      <c r="VQX1837" s="401"/>
      <c r="VQY1837" s="401"/>
      <c r="VQZ1837" s="401"/>
      <c r="VRA1837" s="401"/>
      <c r="VRB1837" s="401"/>
      <c r="VRC1837" s="401"/>
      <c r="VRD1837" s="401"/>
      <c r="VRE1837" s="401"/>
      <c r="VRF1837" s="401"/>
      <c r="VRG1837" s="401"/>
      <c r="VRH1837" s="401"/>
      <c r="VRI1837" s="401"/>
      <c r="VRJ1837" s="401"/>
      <c r="VRK1837" s="401"/>
      <c r="VRL1837" s="401"/>
      <c r="VRM1837" s="401"/>
      <c r="VRN1837" s="401"/>
      <c r="VRO1837" s="401"/>
      <c r="VRP1837" s="401"/>
      <c r="VRQ1837" s="401"/>
      <c r="VRR1837" s="401"/>
      <c r="VRS1837" s="401"/>
      <c r="VRT1837" s="401"/>
      <c r="VRU1837" s="401"/>
      <c r="VRV1837" s="401"/>
      <c r="VRW1837" s="401"/>
      <c r="VRX1837" s="401"/>
      <c r="VRY1837" s="401"/>
      <c r="VRZ1837" s="401"/>
      <c r="VSA1837" s="401"/>
      <c r="VSB1837" s="401"/>
      <c r="VSC1837" s="401"/>
      <c r="VSD1837" s="401"/>
      <c r="VSE1837" s="401"/>
      <c r="VSF1837" s="401"/>
      <c r="VSG1837" s="401"/>
      <c r="VSH1837" s="401"/>
      <c r="VSI1837" s="401"/>
      <c r="VSJ1837" s="401"/>
      <c r="VSK1837" s="401"/>
      <c r="VSL1837" s="401"/>
      <c r="VSM1837" s="401"/>
      <c r="VSN1837" s="401"/>
      <c r="VSO1837" s="401"/>
      <c r="VSP1837" s="401"/>
      <c r="VSQ1837" s="401"/>
      <c r="VSR1837" s="401"/>
      <c r="VSS1837" s="401"/>
      <c r="VST1837" s="401"/>
      <c r="VSU1837" s="401"/>
      <c r="VSV1837" s="401"/>
      <c r="VSW1837" s="401"/>
      <c r="VSX1837" s="401"/>
      <c r="VSY1837" s="401"/>
      <c r="VSZ1837" s="401"/>
      <c r="VTA1837" s="401"/>
      <c r="VTB1837" s="401"/>
      <c r="VTC1837" s="401"/>
      <c r="VTD1837" s="401"/>
      <c r="VTE1837" s="401"/>
      <c r="VTF1837" s="401"/>
      <c r="VTG1837" s="401"/>
      <c r="VTH1837" s="401"/>
      <c r="VTI1837" s="401"/>
      <c r="VTJ1837" s="401"/>
      <c r="VTK1837" s="401"/>
      <c r="VTL1837" s="401"/>
      <c r="VTM1837" s="401"/>
      <c r="VTN1837" s="401"/>
      <c r="VTO1837" s="401"/>
      <c r="VTP1837" s="401"/>
      <c r="VTQ1837" s="401"/>
      <c r="VTR1837" s="401"/>
      <c r="VTS1837" s="401"/>
      <c r="VTT1837" s="401"/>
      <c r="VTU1837" s="401"/>
      <c r="VTV1837" s="401"/>
      <c r="VTW1837" s="401"/>
      <c r="VTX1837" s="401"/>
      <c r="VTY1837" s="401"/>
      <c r="VTZ1837" s="401"/>
      <c r="VUA1837" s="401"/>
      <c r="VUB1837" s="401"/>
      <c r="VUC1837" s="401"/>
      <c r="VUD1837" s="401"/>
      <c r="VUE1837" s="401"/>
      <c r="VUF1837" s="401"/>
      <c r="VUG1837" s="401"/>
      <c r="VUH1837" s="401"/>
      <c r="VUI1837" s="401"/>
      <c r="VUJ1837" s="401"/>
      <c r="VUK1837" s="401"/>
      <c r="VUL1837" s="401"/>
      <c r="VUM1837" s="401"/>
      <c r="VUN1837" s="401"/>
      <c r="VUO1837" s="401"/>
      <c r="VUP1837" s="401"/>
      <c r="VUQ1837" s="401"/>
      <c r="VUR1837" s="401"/>
      <c r="VUS1837" s="401"/>
      <c r="VUT1837" s="401"/>
      <c r="VUU1837" s="401"/>
      <c r="VUV1837" s="401"/>
      <c r="VUW1837" s="401"/>
      <c r="VUX1837" s="401"/>
      <c r="VUY1837" s="401"/>
      <c r="VUZ1837" s="401"/>
      <c r="VVA1837" s="401"/>
      <c r="VVB1837" s="401"/>
      <c r="VVC1837" s="401"/>
      <c r="VVD1837" s="401"/>
      <c r="VVE1837" s="401"/>
      <c r="VVF1837" s="401"/>
      <c r="VVG1837" s="401"/>
      <c r="VVH1837" s="401"/>
      <c r="VVI1837" s="401"/>
      <c r="VVJ1837" s="401"/>
      <c r="VVK1837" s="401"/>
      <c r="VVL1837" s="401"/>
      <c r="VVM1837" s="401"/>
      <c r="VVN1837" s="401"/>
      <c r="VVO1837" s="401"/>
      <c r="VVP1837" s="401"/>
      <c r="VVQ1837" s="401"/>
      <c r="VVR1837" s="401"/>
      <c r="VVS1837" s="401"/>
      <c r="VVT1837" s="401"/>
      <c r="VVU1837" s="401"/>
      <c r="VVV1837" s="401"/>
      <c r="VVW1837" s="401"/>
      <c r="VVX1837" s="401"/>
      <c r="VVY1837" s="401"/>
      <c r="VVZ1837" s="401"/>
      <c r="VWA1837" s="401"/>
      <c r="VWB1837" s="401"/>
      <c r="VWC1837" s="401"/>
      <c r="VWD1837" s="401"/>
      <c r="VWE1837" s="401"/>
      <c r="VWF1837" s="401"/>
      <c r="VWG1837" s="401"/>
      <c r="VWH1837" s="401"/>
      <c r="VWI1837" s="401"/>
      <c r="VWJ1837" s="401"/>
      <c r="VWK1837" s="401"/>
      <c r="VWL1837" s="401"/>
      <c r="VWM1837" s="401"/>
      <c r="VWN1837" s="401"/>
      <c r="VWO1837" s="401"/>
      <c r="VWP1837" s="401"/>
      <c r="VWQ1837" s="401"/>
      <c r="VWR1837" s="401"/>
      <c r="VWS1837" s="401"/>
      <c r="VWT1837" s="401"/>
      <c r="VWU1837" s="401"/>
      <c r="VWV1837" s="401"/>
      <c r="VWW1837" s="401"/>
      <c r="VWX1837" s="401"/>
      <c r="VWY1837" s="401"/>
      <c r="VWZ1837" s="401"/>
      <c r="VXA1837" s="401"/>
      <c r="VXB1837" s="401"/>
      <c r="VXC1837" s="401"/>
      <c r="VXD1837" s="401"/>
      <c r="VXE1837" s="401"/>
      <c r="VXF1837" s="401"/>
      <c r="VXG1837" s="401"/>
      <c r="VXH1837" s="401"/>
      <c r="VXI1837" s="401"/>
      <c r="VXJ1837" s="401"/>
      <c r="VXK1837" s="401"/>
      <c r="VXL1837" s="401"/>
      <c r="VXM1837" s="401"/>
      <c r="VXN1837" s="401"/>
      <c r="VXO1837" s="401"/>
      <c r="VXP1837" s="401"/>
      <c r="VXQ1837" s="401"/>
      <c r="VXR1837" s="401"/>
      <c r="VXS1837" s="401"/>
      <c r="VXT1837" s="401"/>
      <c r="VXU1837" s="401"/>
      <c r="VXV1837" s="401"/>
      <c r="VXW1837" s="401"/>
      <c r="VXX1837" s="401"/>
      <c r="VXY1837" s="401"/>
      <c r="VXZ1837" s="401"/>
      <c r="VYA1837" s="401"/>
      <c r="VYB1837" s="401"/>
      <c r="VYC1837" s="401"/>
      <c r="VYD1837" s="401"/>
      <c r="VYE1837" s="401"/>
      <c r="VYF1837" s="401"/>
      <c r="VYG1837" s="401"/>
      <c r="VYH1837" s="401"/>
      <c r="VYI1837" s="401"/>
      <c r="VYJ1837" s="401"/>
      <c r="VYK1837" s="401"/>
      <c r="VYL1837" s="401"/>
      <c r="VYM1837" s="401"/>
      <c r="VYN1837" s="401"/>
      <c r="VYO1837" s="401"/>
      <c r="VYP1837" s="401"/>
      <c r="VYQ1837" s="401"/>
      <c r="VYR1837" s="401"/>
      <c r="VYS1837" s="401"/>
      <c r="VYT1837" s="401"/>
      <c r="VYU1837" s="401"/>
      <c r="VYV1837" s="401"/>
      <c r="VYW1837" s="401"/>
      <c r="VYX1837" s="401"/>
      <c r="VYY1837" s="401"/>
      <c r="VYZ1837" s="401"/>
      <c r="VZA1837" s="401"/>
      <c r="VZB1837" s="401"/>
      <c r="VZC1837" s="401"/>
      <c r="VZD1837" s="401"/>
      <c r="VZE1837" s="401"/>
      <c r="VZF1837" s="401"/>
      <c r="VZG1837" s="401"/>
      <c r="VZH1837" s="401"/>
      <c r="VZI1837" s="401"/>
      <c r="VZJ1837" s="401"/>
      <c r="VZK1837" s="401"/>
      <c r="VZL1837" s="401"/>
      <c r="VZM1837" s="401"/>
      <c r="VZN1837" s="401"/>
      <c r="VZO1837" s="401"/>
      <c r="VZP1837" s="401"/>
      <c r="VZQ1837" s="401"/>
      <c r="VZR1837" s="401"/>
      <c r="VZS1837" s="401"/>
      <c r="VZT1837" s="401"/>
      <c r="VZU1837" s="401"/>
      <c r="VZV1837" s="401"/>
      <c r="VZW1837" s="401"/>
      <c r="VZX1837" s="401"/>
      <c r="VZY1837" s="401"/>
      <c r="VZZ1837" s="401"/>
      <c r="WAA1837" s="401"/>
      <c r="WAB1837" s="401"/>
      <c r="WAC1837" s="401"/>
      <c r="WAD1837" s="401"/>
      <c r="WAE1837" s="401"/>
      <c r="WAF1837" s="401"/>
      <c r="WAG1837" s="401"/>
      <c r="WAH1837" s="401"/>
      <c r="WAI1837" s="401"/>
      <c r="WAJ1837" s="401"/>
      <c r="WAK1837" s="401"/>
      <c r="WAL1837" s="401"/>
      <c r="WAM1837" s="401"/>
      <c r="WAN1837" s="401"/>
      <c r="WAO1837" s="401"/>
      <c r="WAP1837" s="401"/>
      <c r="WAQ1837" s="401"/>
      <c r="WAR1837" s="401"/>
      <c r="WAS1837" s="401"/>
      <c r="WAT1837" s="401"/>
      <c r="WAU1837" s="401"/>
      <c r="WAV1837" s="401"/>
      <c r="WAW1837" s="401"/>
      <c r="WAX1837" s="401"/>
      <c r="WAY1837" s="401"/>
      <c r="WAZ1837" s="401"/>
      <c r="WBA1837" s="401"/>
      <c r="WBB1837" s="401"/>
      <c r="WBC1837" s="401"/>
      <c r="WBD1837" s="401"/>
      <c r="WBE1837" s="401"/>
      <c r="WBF1837" s="401"/>
      <c r="WBG1837" s="401"/>
      <c r="WBH1837" s="401"/>
      <c r="WBI1837" s="401"/>
      <c r="WBJ1837" s="401"/>
      <c r="WBK1837" s="401"/>
      <c r="WBL1837" s="401"/>
      <c r="WBM1837" s="401"/>
      <c r="WBN1837" s="401"/>
      <c r="WBO1837" s="401"/>
      <c r="WBP1837" s="401"/>
      <c r="WBQ1837" s="401"/>
      <c r="WBR1837" s="401"/>
      <c r="WBS1837" s="401"/>
      <c r="WBT1837" s="401"/>
      <c r="WBU1837" s="401"/>
      <c r="WBV1837" s="401"/>
      <c r="WBW1837" s="401"/>
      <c r="WBX1837" s="401"/>
      <c r="WBY1837" s="401"/>
      <c r="WBZ1837" s="401"/>
      <c r="WCA1837" s="401"/>
      <c r="WCB1837" s="401"/>
      <c r="WCC1837" s="401"/>
      <c r="WCD1837" s="401"/>
      <c r="WCE1837" s="401"/>
      <c r="WCF1837" s="401"/>
      <c r="WCG1837" s="401"/>
      <c r="WCH1837" s="401"/>
      <c r="WCI1837" s="401"/>
      <c r="WCJ1837" s="401"/>
      <c r="WCK1837" s="401"/>
      <c r="WCL1837" s="401"/>
      <c r="WCM1837" s="401"/>
      <c r="WCN1837" s="401"/>
      <c r="WCO1837" s="401"/>
      <c r="WCP1837" s="401"/>
      <c r="WCQ1837" s="401"/>
      <c r="WCR1837" s="401"/>
      <c r="WCS1837" s="401"/>
      <c r="WCT1837" s="401"/>
      <c r="WCU1837" s="401"/>
      <c r="WCV1837" s="401"/>
      <c r="WCW1837" s="401"/>
      <c r="WCX1837" s="401"/>
      <c r="WCY1837" s="401"/>
      <c r="WCZ1837" s="401"/>
      <c r="WDA1837" s="401"/>
      <c r="WDB1837" s="401"/>
      <c r="WDC1837" s="401"/>
      <c r="WDD1837" s="401"/>
      <c r="WDE1837" s="401"/>
      <c r="WDF1837" s="401"/>
      <c r="WDG1837" s="401"/>
      <c r="WDH1837" s="401"/>
      <c r="WDI1837" s="401"/>
      <c r="WDJ1837" s="401"/>
      <c r="WDK1837" s="401"/>
      <c r="WDL1837" s="401"/>
      <c r="WDM1837" s="401"/>
      <c r="WDN1837" s="401"/>
      <c r="WDO1837" s="401"/>
      <c r="WDP1837" s="401"/>
      <c r="WDQ1837" s="401"/>
      <c r="WDR1837" s="401"/>
      <c r="WDS1837" s="401"/>
      <c r="WDT1837" s="401"/>
      <c r="WDU1837" s="401"/>
      <c r="WDV1837" s="401"/>
      <c r="WDW1837" s="401"/>
      <c r="WDX1837" s="401"/>
      <c r="WDY1837" s="401"/>
      <c r="WDZ1837" s="401"/>
      <c r="WEA1837" s="401"/>
      <c r="WEB1837" s="401"/>
      <c r="WEC1837" s="401"/>
      <c r="WED1837" s="401"/>
      <c r="WEE1837" s="401"/>
      <c r="WEF1837" s="401"/>
      <c r="WEG1837" s="401"/>
      <c r="WEH1837" s="401"/>
      <c r="WEI1837" s="401"/>
      <c r="WEJ1837" s="401"/>
      <c r="WEK1837" s="401"/>
      <c r="WEL1837" s="401"/>
      <c r="WEM1837" s="401"/>
      <c r="WEN1837" s="401"/>
      <c r="WEO1837" s="401"/>
      <c r="WEP1837" s="401"/>
      <c r="WEQ1837" s="401"/>
      <c r="WER1837" s="401"/>
      <c r="WES1837" s="401"/>
      <c r="WET1837" s="401"/>
      <c r="WEU1837" s="401"/>
      <c r="WEV1837" s="401"/>
      <c r="WEW1837" s="401"/>
      <c r="WEX1837" s="401"/>
      <c r="WEY1837" s="401"/>
      <c r="WEZ1837" s="401"/>
      <c r="WFA1837" s="401"/>
      <c r="WFB1837" s="401"/>
      <c r="WFC1837" s="401"/>
      <c r="WFD1837" s="401"/>
      <c r="WFE1837" s="401"/>
      <c r="WFF1837" s="401"/>
      <c r="WFG1837" s="401"/>
      <c r="WFH1837" s="401"/>
      <c r="WFI1837" s="401"/>
      <c r="WFJ1837" s="401"/>
      <c r="WFK1837" s="401"/>
      <c r="WFL1837" s="401"/>
      <c r="WFM1837" s="401"/>
      <c r="WFN1837" s="401"/>
      <c r="WFO1837" s="401"/>
      <c r="WFP1837" s="401"/>
      <c r="WFQ1837" s="401"/>
      <c r="WFR1837" s="401"/>
      <c r="WFS1837" s="401"/>
      <c r="WFT1837" s="401"/>
      <c r="WFU1837" s="401"/>
      <c r="WFV1837" s="401"/>
      <c r="WFW1837" s="401"/>
      <c r="WFX1837" s="401"/>
      <c r="WFY1837" s="401"/>
      <c r="WFZ1837" s="401"/>
      <c r="WGA1837" s="401"/>
      <c r="WGB1837" s="401"/>
      <c r="WGC1837" s="401"/>
      <c r="WGD1837" s="401"/>
      <c r="WGE1837" s="401"/>
      <c r="WGF1837" s="401"/>
      <c r="WGG1837" s="401"/>
      <c r="WGH1837" s="401"/>
      <c r="WGI1837" s="401"/>
      <c r="WGJ1837" s="401"/>
      <c r="WGK1837" s="401"/>
      <c r="WGL1837" s="401"/>
      <c r="WGM1837" s="401"/>
      <c r="WGN1837" s="401"/>
      <c r="WGO1837" s="401"/>
      <c r="WGP1837" s="401"/>
      <c r="WGQ1837" s="401"/>
      <c r="WGR1837" s="401"/>
      <c r="WGS1837" s="401"/>
      <c r="WGT1837" s="401"/>
      <c r="WGU1837" s="401"/>
      <c r="WGV1837" s="401"/>
      <c r="WGW1837" s="401"/>
      <c r="WGX1837" s="401"/>
      <c r="WGY1837" s="401"/>
      <c r="WGZ1837" s="401"/>
      <c r="WHA1837" s="401"/>
      <c r="WHB1837" s="401"/>
      <c r="WHC1837" s="401"/>
      <c r="WHD1837" s="401"/>
      <c r="WHE1837" s="401"/>
      <c r="WHF1837" s="401"/>
      <c r="WHG1837" s="401"/>
      <c r="WHH1837" s="401"/>
      <c r="WHI1837" s="401"/>
      <c r="WHJ1837" s="401"/>
      <c r="WHK1837" s="401"/>
      <c r="WHL1837" s="401"/>
      <c r="WHM1837" s="401"/>
      <c r="WHN1837" s="401"/>
      <c r="WHO1837" s="401"/>
      <c r="WHP1837" s="401"/>
      <c r="WHQ1837" s="401"/>
      <c r="WHR1837" s="401"/>
      <c r="WHS1837" s="401"/>
      <c r="WHT1837" s="401"/>
      <c r="WHU1837" s="401"/>
      <c r="WHV1837" s="401"/>
      <c r="WHW1837" s="401"/>
      <c r="WHX1837" s="401"/>
      <c r="WHY1837" s="401"/>
      <c r="WHZ1837" s="401"/>
      <c r="WIA1837" s="401"/>
      <c r="WIB1837" s="401"/>
      <c r="WIC1837" s="401"/>
      <c r="WID1837" s="401"/>
      <c r="WIE1837" s="401"/>
      <c r="WIF1837" s="401"/>
      <c r="WIG1837" s="401"/>
      <c r="WIH1837" s="401"/>
      <c r="WII1837" s="401"/>
      <c r="WIJ1837" s="401"/>
      <c r="WIK1837" s="401"/>
      <c r="WIL1837" s="401"/>
      <c r="WIM1837" s="401"/>
      <c r="WIN1837" s="401"/>
      <c r="WIO1837" s="401"/>
      <c r="WIP1837" s="401"/>
      <c r="WIQ1837" s="401"/>
      <c r="WIR1837" s="401"/>
      <c r="WIS1837" s="401"/>
      <c r="WIT1837" s="401"/>
      <c r="WIU1837" s="401"/>
      <c r="WIV1837" s="401"/>
      <c r="WIW1837" s="401"/>
      <c r="WIX1837" s="401"/>
      <c r="WIY1837" s="401"/>
      <c r="WIZ1837" s="401"/>
      <c r="WJA1837" s="401"/>
      <c r="WJB1837" s="401"/>
      <c r="WJC1837" s="401"/>
      <c r="WJD1837" s="401"/>
      <c r="WJE1837" s="401"/>
      <c r="WJF1837" s="401"/>
      <c r="WJG1837" s="401"/>
      <c r="WJH1837" s="401"/>
      <c r="WJI1837" s="401"/>
      <c r="WJJ1837" s="401"/>
      <c r="WJK1837" s="401"/>
      <c r="WJL1837" s="401"/>
      <c r="WJM1837" s="401"/>
      <c r="WJN1837" s="401"/>
      <c r="WJO1837" s="401"/>
      <c r="WJP1837" s="401"/>
      <c r="WJQ1837" s="401"/>
      <c r="WJR1837" s="401"/>
      <c r="WJS1837" s="401"/>
      <c r="WJT1837" s="401"/>
      <c r="WJU1837" s="401"/>
      <c r="WJV1837" s="401"/>
      <c r="WJW1837" s="401"/>
      <c r="WJX1837" s="401"/>
      <c r="WJY1837" s="401"/>
      <c r="WJZ1837" s="401"/>
      <c r="WKA1837" s="401"/>
      <c r="WKB1837" s="401"/>
      <c r="WKC1837" s="401"/>
      <c r="WKD1837" s="401"/>
      <c r="WKE1837" s="401"/>
      <c r="WKF1837" s="401"/>
      <c r="WKG1837" s="401"/>
      <c r="WKH1837" s="401"/>
      <c r="WKI1837" s="401"/>
      <c r="WKJ1837" s="401"/>
      <c r="WKK1837" s="401"/>
      <c r="WKL1837" s="401"/>
      <c r="WKM1837" s="401"/>
      <c r="WKN1837" s="401"/>
      <c r="WKO1837" s="401"/>
      <c r="WKP1837" s="401"/>
      <c r="WKQ1837" s="401"/>
      <c r="WKR1837" s="401"/>
      <c r="WKS1837" s="401"/>
      <c r="WKT1837" s="401"/>
      <c r="WKU1837" s="401"/>
      <c r="WKV1837" s="401"/>
      <c r="WKW1837" s="401"/>
      <c r="WKX1837" s="401"/>
      <c r="WKY1837" s="401"/>
      <c r="WKZ1837" s="401"/>
      <c r="WLA1837" s="401"/>
      <c r="WLB1837" s="401"/>
      <c r="WLC1837" s="401"/>
      <c r="WLD1837" s="401"/>
      <c r="WLE1837" s="401"/>
      <c r="WLF1837" s="401"/>
      <c r="WLG1837" s="401"/>
      <c r="WLH1837" s="401"/>
      <c r="WLI1837" s="401"/>
      <c r="WLJ1837" s="401"/>
      <c r="WLK1837" s="401"/>
      <c r="WLL1837" s="401"/>
      <c r="WLM1837" s="401"/>
      <c r="WLN1837" s="401"/>
      <c r="WLO1837" s="401"/>
      <c r="WLP1837" s="401"/>
      <c r="WLQ1837" s="401"/>
      <c r="WLR1837" s="401"/>
      <c r="WLS1837" s="401"/>
      <c r="WLT1837" s="401"/>
      <c r="WLU1837" s="401"/>
      <c r="WLV1837" s="401"/>
      <c r="WLW1837" s="401"/>
      <c r="WLX1837" s="401"/>
      <c r="WLY1837" s="401"/>
      <c r="WLZ1837" s="401"/>
      <c r="WMA1837" s="401"/>
      <c r="WMB1837" s="401"/>
      <c r="WMC1837" s="401"/>
      <c r="WMD1837" s="401"/>
      <c r="WME1837" s="401"/>
      <c r="WMF1837" s="401"/>
      <c r="WMG1837" s="401"/>
      <c r="WMH1837" s="401"/>
      <c r="WMI1837" s="401"/>
      <c r="WMJ1837" s="401"/>
      <c r="WMK1837" s="401"/>
      <c r="WML1837" s="401"/>
      <c r="WMM1837" s="401"/>
      <c r="WMN1837" s="401"/>
      <c r="WMO1837" s="401"/>
      <c r="WMP1837" s="401"/>
      <c r="WMQ1837" s="401"/>
      <c r="WMR1837" s="401"/>
      <c r="WMS1837" s="401"/>
      <c r="WMT1837" s="401"/>
      <c r="WMU1837" s="401"/>
      <c r="WMV1837" s="401"/>
      <c r="WMW1837" s="401"/>
      <c r="WMX1837" s="401"/>
      <c r="WMY1837" s="401"/>
      <c r="WMZ1837" s="401"/>
      <c r="WNA1837" s="401"/>
      <c r="WNB1837" s="401"/>
      <c r="WNC1837" s="401"/>
      <c r="WND1837" s="401"/>
      <c r="WNE1837" s="401"/>
      <c r="WNF1837" s="401"/>
      <c r="WNG1837" s="401"/>
      <c r="WNH1837" s="401"/>
      <c r="WNI1837" s="401"/>
      <c r="WNJ1837" s="401"/>
      <c r="WNK1837" s="401"/>
      <c r="WNL1837" s="401"/>
      <c r="WNM1837" s="401"/>
      <c r="WNN1837" s="401"/>
      <c r="WNO1837" s="401"/>
      <c r="WNP1837" s="401"/>
      <c r="WNQ1837" s="401"/>
      <c r="WNR1837" s="401"/>
      <c r="WNS1837" s="401"/>
      <c r="WNT1837" s="401"/>
      <c r="WNU1837" s="401"/>
      <c r="WNV1837" s="401"/>
      <c r="WNW1837" s="401"/>
      <c r="WNX1837" s="401"/>
      <c r="WNY1837" s="401"/>
      <c r="WNZ1837" s="401"/>
      <c r="WOA1837" s="401"/>
      <c r="WOB1837" s="401"/>
      <c r="WOC1837" s="401"/>
      <c r="WOD1837" s="401"/>
      <c r="WOE1837" s="401"/>
      <c r="WOF1837" s="401"/>
      <c r="WOG1837" s="401"/>
      <c r="WOH1837" s="401"/>
      <c r="WOI1837" s="401"/>
      <c r="WOJ1837" s="401"/>
      <c r="WOK1837" s="401"/>
      <c r="WOL1837" s="401"/>
      <c r="WOM1837" s="401"/>
      <c r="WON1837" s="401"/>
      <c r="WOO1837" s="401"/>
      <c r="WOP1837" s="401"/>
      <c r="WOQ1837" s="401"/>
      <c r="WOR1837" s="401"/>
      <c r="WOS1837" s="401"/>
      <c r="WOT1837" s="401"/>
      <c r="WOU1837" s="401"/>
      <c r="WOV1837" s="401"/>
      <c r="WOW1837" s="401"/>
      <c r="WOX1837" s="401"/>
      <c r="WOY1837" s="401"/>
      <c r="WOZ1837" s="401"/>
      <c r="WPA1837" s="401"/>
      <c r="WPB1837" s="401"/>
      <c r="WPC1837" s="401"/>
      <c r="WPD1837" s="401"/>
      <c r="WPE1837" s="401"/>
      <c r="WPF1837" s="401"/>
      <c r="WPG1837" s="401"/>
      <c r="WPH1837" s="401"/>
      <c r="WPI1837" s="401"/>
      <c r="WPJ1837" s="401"/>
      <c r="WPK1837" s="401"/>
      <c r="WPL1837" s="401"/>
      <c r="WPM1837" s="401"/>
      <c r="WPN1837" s="401"/>
      <c r="WPO1837" s="401"/>
      <c r="WPP1837" s="401"/>
      <c r="WPQ1837" s="401"/>
      <c r="WPR1837" s="401"/>
      <c r="WPS1837" s="401"/>
      <c r="WPT1837" s="401"/>
      <c r="WPU1837" s="401"/>
      <c r="WPV1837" s="401"/>
      <c r="WPW1837" s="401"/>
      <c r="WPX1837" s="401"/>
      <c r="WPY1837" s="401"/>
      <c r="WPZ1837" s="401"/>
      <c r="WQA1837" s="401"/>
      <c r="WQB1837" s="401"/>
      <c r="WQC1837" s="401"/>
      <c r="WQD1837" s="401"/>
      <c r="WQE1837" s="401"/>
      <c r="WQF1837" s="401"/>
      <c r="WQG1837" s="401"/>
      <c r="WQH1837" s="401"/>
      <c r="WQI1837" s="401"/>
      <c r="WQJ1837" s="401"/>
      <c r="WQK1837" s="401"/>
      <c r="WQL1837" s="401"/>
      <c r="WQM1837" s="401"/>
      <c r="WQN1837" s="401"/>
      <c r="WQO1837" s="401"/>
      <c r="WQP1837" s="401"/>
      <c r="WQQ1837" s="401"/>
      <c r="WQR1837" s="401"/>
      <c r="WQS1837" s="401"/>
      <c r="WQT1837" s="401"/>
      <c r="WQU1837" s="401"/>
      <c r="WQV1837" s="401"/>
      <c r="WQW1837" s="401"/>
      <c r="WQX1837" s="401"/>
      <c r="WQY1837" s="401"/>
      <c r="WQZ1837" s="401"/>
      <c r="WRA1837" s="401"/>
      <c r="WRB1837" s="401"/>
      <c r="WRC1837" s="401"/>
      <c r="WRD1837" s="401"/>
      <c r="WRE1837" s="401"/>
      <c r="WRF1837" s="401"/>
      <c r="WRG1837" s="401"/>
      <c r="WRH1837" s="401"/>
      <c r="WRI1837" s="401"/>
      <c r="WRJ1837" s="401"/>
      <c r="WRK1837" s="401"/>
      <c r="WRL1837" s="401"/>
      <c r="WRM1837" s="401"/>
      <c r="WRN1837" s="401"/>
      <c r="WRO1837" s="401"/>
      <c r="WRP1837" s="401"/>
      <c r="WRQ1837" s="401"/>
      <c r="WRR1837" s="401"/>
      <c r="WRS1837" s="401"/>
      <c r="WRT1837" s="401"/>
      <c r="WRU1837" s="401"/>
      <c r="WRV1837" s="401"/>
      <c r="WRW1837" s="401"/>
      <c r="WRX1837" s="401"/>
      <c r="WRY1837" s="401"/>
      <c r="WRZ1837" s="401"/>
      <c r="WSA1837" s="401"/>
      <c r="WSB1837" s="401"/>
      <c r="WSC1837" s="401"/>
      <c r="WSD1837" s="401"/>
      <c r="WSE1837" s="401"/>
      <c r="WSF1837" s="401"/>
      <c r="WSG1837" s="401"/>
      <c r="WSH1837" s="401"/>
      <c r="WSI1837" s="401"/>
      <c r="WSJ1837" s="401"/>
      <c r="WSK1837" s="401"/>
      <c r="WSL1837" s="401"/>
      <c r="WSM1837" s="401"/>
      <c r="WSN1837" s="401"/>
      <c r="WSO1837" s="401"/>
      <c r="WSP1837" s="401"/>
      <c r="WSQ1837" s="401"/>
      <c r="WSR1837" s="401"/>
      <c r="WSS1837" s="401"/>
      <c r="WST1837" s="401"/>
      <c r="WSU1837" s="401"/>
      <c r="WSV1837" s="401"/>
      <c r="WSW1837" s="401"/>
      <c r="WSX1837" s="401"/>
      <c r="WSY1837" s="401"/>
      <c r="WSZ1837" s="401"/>
      <c r="WTA1837" s="401"/>
      <c r="WTB1837" s="401"/>
      <c r="WTC1837" s="401"/>
      <c r="WTD1837" s="401"/>
      <c r="WTE1837" s="401"/>
      <c r="WTF1837" s="401"/>
      <c r="WTG1837" s="401"/>
      <c r="WTH1837" s="401"/>
      <c r="WTI1837" s="401"/>
      <c r="WTJ1837" s="401"/>
      <c r="WTK1837" s="401"/>
      <c r="WTL1837" s="401"/>
      <c r="WTM1837" s="401"/>
      <c r="WTN1837" s="401"/>
      <c r="WTO1837" s="401"/>
      <c r="WTP1837" s="401"/>
      <c r="WTQ1837" s="401"/>
      <c r="WTR1837" s="401"/>
      <c r="WTS1837" s="401"/>
      <c r="WTT1837" s="401"/>
      <c r="WTU1837" s="401"/>
      <c r="WTV1837" s="401"/>
      <c r="WTW1837" s="401"/>
      <c r="WTX1837" s="401"/>
      <c r="WTY1837" s="401"/>
      <c r="WTZ1837" s="401"/>
      <c r="WUA1837" s="401"/>
      <c r="WUB1837" s="401"/>
      <c r="WUC1837" s="401"/>
      <c r="WUD1837" s="401"/>
      <c r="WUE1837" s="401"/>
      <c r="WUF1837" s="401"/>
      <c r="WUG1837" s="401"/>
      <c r="WUH1837" s="401"/>
      <c r="WUI1837" s="401"/>
      <c r="WUJ1837" s="401"/>
      <c r="WUK1837" s="401"/>
      <c r="WUL1837" s="401"/>
      <c r="WUM1837" s="401"/>
      <c r="WUN1837" s="401"/>
      <c r="WUO1837" s="401"/>
      <c r="WUP1837" s="401"/>
      <c r="WUQ1837" s="401"/>
      <c r="WUR1837" s="401"/>
      <c r="WUS1837" s="401"/>
      <c r="WUT1837" s="401"/>
      <c r="WUU1837" s="401"/>
      <c r="WUV1837" s="401"/>
      <c r="WUW1837" s="401"/>
      <c r="WUX1837" s="401"/>
      <c r="WUY1837" s="401"/>
      <c r="WUZ1837" s="401"/>
      <c r="WVA1837" s="401"/>
      <c r="WVB1837" s="401"/>
      <c r="WVC1837" s="401"/>
      <c r="WVD1837" s="401"/>
      <c r="WVE1837" s="401"/>
    </row>
    <row r="1838" spans="1:16125" s="399" customFormat="1">
      <c r="A1838" s="397"/>
      <c r="B1838" s="397"/>
      <c r="C1838" s="400"/>
      <c r="D1838" s="400"/>
      <c r="E1838" s="5026"/>
      <c r="K1838" s="397"/>
      <c r="L1838" s="401"/>
      <c r="M1838" s="401"/>
      <c r="N1838" s="401"/>
      <c r="O1838" s="401"/>
      <c r="P1838" s="401"/>
      <c r="Q1838" s="401"/>
      <c r="R1838" s="401"/>
      <c r="S1838" s="401"/>
      <c r="T1838" s="401"/>
      <c r="U1838" s="401"/>
      <c r="V1838" s="401"/>
      <c r="W1838" s="401"/>
      <c r="X1838" s="401"/>
      <c r="Y1838" s="401"/>
      <c r="Z1838" s="401"/>
      <c r="AA1838" s="401"/>
      <c r="AB1838" s="401"/>
      <c r="AC1838" s="401"/>
      <c r="AD1838" s="401"/>
      <c r="AE1838" s="401"/>
      <c r="AF1838" s="401"/>
      <c r="AG1838" s="401"/>
      <c r="AH1838" s="401"/>
      <c r="AI1838" s="401"/>
      <c r="AJ1838" s="401"/>
      <c r="AK1838" s="401"/>
      <c r="AL1838" s="401"/>
      <c r="AM1838" s="401"/>
      <c r="AN1838" s="401"/>
      <c r="AO1838" s="401"/>
      <c r="AP1838" s="401"/>
      <c r="AQ1838" s="401"/>
      <c r="AR1838" s="401"/>
      <c r="AS1838" s="401"/>
      <c r="AT1838" s="401"/>
      <c r="AU1838" s="401"/>
      <c r="AV1838" s="401"/>
      <c r="AW1838" s="401"/>
      <c r="AX1838" s="401"/>
      <c r="AY1838" s="401"/>
      <c r="AZ1838" s="401"/>
      <c r="BA1838" s="401"/>
      <c r="BB1838" s="401"/>
      <c r="BC1838" s="401"/>
      <c r="BD1838" s="401"/>
      <c r="BE1838" s="401"/>
      <c r="BF1838" s="401"/>
      <c r="BG1838" s="401"/>
      <c r="BH1838" s="401"/>
      <c r="BI1838" s="401"/>
      <c r="BJ1838" s="401"/>
      <c r="BK1838" s="401"/>
      <c r="BL1838" s="401"/>
      <c r="BM1838" s="401"/>
      <c r="BN1838" s="401"/>
      <c r="BO1838" s="401"/>
      <c r="BP1838" s="401"/>
      <c r="BQ1838" s="401"/>
      <c r="BR1838" s="401"/>
      <c r="BS1838" s="401"/>
      <c r="BT1838" s="401"/>
      <c r="BU1838" s="401"/>
      <c r="BV1838" s="401"/>
      <c r="BW1838" s="401"/>
      <c r="BX1838" s="401"/>
      <c r="BY1838" s="401"/>
      <c r="BZ1838" s="401"/>
      <c r="CA1838" s="401"/>
      <c r="CB1838" s="401"/>
      <c r="CC1838" s="401"/>
      <c r="CD1838" s="401"/>
      <c r="CE1838" s="401"/>
      <c r="CF1838" s="401"/>
      <c r="CG1838" s="401"/>
      <c r="CH1838" s="401"/>
      <c r="CI1838" s="401"/>
      <c r="CJ1838" s="401"/>
      <c r="CK1838" s="401"/>
      <c r="CL1838" s="401"/>
      <c r="CM1838" s="401"/>
      <c r="CN1838" s="401"/>
      <c r="CO1838" s="401"/>
      <c r="CP1838" s="401"/>
      <c r="CQ1838" s="401"/>
      <c r="CR1838" s="401"/>
      <c r="CS1838" s="401"/>
      <c r="CT1838" s="401"/>
      <c r="CU1838" s="401"/>
      <c r="CV1838" s="401"/>
      <c r="CW1838" s="401"/>
      <c r="CX1838" s="401"/>
      <c r="CY1838" s="401"/>
      <c r="CZ1838" s="401"/>
      <c r="DA1838" s="401"/>
      <c r="DB1838" s="401"/>
      <c r="DC1838" s="401"/>
      <c r="DD1838" s="401"/>
      <c r="DE1838" s="401"/>
      <c r="DF1838" s="401"/>
      <c r="DG1838" s="401"/>
      <c r="DH1838" s="401"/>
      <c r="DI1838" s="401"/>
      <c r="DJ1838" s="401"/>
      <c r="DK1838" s="401"/>
      <c r="DL1838" s="401"/>
      <c r="DM1838" s="401"/>
      <c r="DN1838" s="401"/>
      <c r="DO1838" s="401"/>
      <c r="DP1838" s="401"/>
      <c r="DQ1838" s="401"/>
      <c r="DR1838" s="401"/>
      <c r="DS1838" s="401"/>
      <c r="DT1838" s="401"/>
      <c r="DU1838" s="401"/>
      <c r="DV1838" s="401"/>
      <c r="DW1838" s="401"/>
      <c r="DX1838" s="401"/>
      <c r="DY1838" s="401"/>
      <c r="DZ1838" s="401"/>
      <c r="EA1838" s="401"/>
      <c r="EB1838" s="401"/>
      <c r="EC1838" s="401"/>
      <c r="ED1838" s="401"/>
      <c r="EE1838" s="401"/>
      <c r="EF1838" s="401"/>
      <c r="EG1838" s="401"/>
      <c r="EH1838" s="401"/>
      <c r="EI1838" s="401"/>
      <c r="EJ1838" s="401"/>
      <c r="EK1838" s="401"/>
      <c r="EL1838" s="401"/>
      <c r="EM1838" s="401"/>
      <c r="EN1838" s="401"/>
      <c r="EO1838" s="401"/>
      <c r="EP1838" s="401"/>
      <c r="EQ1838" s="401"/>
      <c r="ER1838" s="401"/>
      <c r="ES1838" s="401"/>
      <c r="ET1838" s="401"/>
      <c r="EU1838" s="401"/>
      <c r="EV1838" s="401"/>
      <c r="EW1838" s="401"/>
      <c r="EX1838" s="401"/>
      <c r="EY1838" s="401"/>
      <c r="EZ1838" s="401"/>
      <c r="FA1838" s="401"/>
      <c r="FB1838" s="401"/>
      <c r="FC1838" s="401"/>
      <c r="FD1838" s="401"/>
      <c r="FE1838" s="401"/>
      <c r="FF1838" s="401"/>
      <c r="FG1838" s="401"/>
      <c r="FH1838" s="401"/>
      <c r="FI1838" s="401"/>
      <c r="FJ1838" s="401"/>
      <c r="FK1838" s="401"/>
      <c r="FL1838" s="401"/>
      <c r="FM1838" s="401"/>
      <c r="FN1838" s="401"/>
      <c r="FO1838" s="401"/>
      <c r="FP1838" s="401"/>
      <c r="FQ1838" s="401"/>
      <c r="FR1838" s="401"/>
      <c r="FS1838" s="401"/>
      <c r="FT1838" s="401"/>
      <c r="FU1838" s="401"/>
      <c r="FV1838" s="401"/>
      <c r="FW1838" s="401"/>
      <c r="FX1838" s="401"/>
      <c r="FY1838" s="401"/>
      <c r="FZ1838" s="401"/>
      <c r="GA1838" s="401"/>
      <c r="GB1838" s="401"/>
      <c r="GC1838" s="401"/>
      <c r="GD1838" s="401"/>
      <c r="GE1838" s="401"/>
      <c r="GF1838" s="401"/>
      <c r="GG1838" s="401"/>
      <c r="GH1838" s="401"/>
      <c r="GI1838" s="401"/>
      <c r="GJ1838" s="401"/>
      <c r="GK1838" s="401"/>
      <c r="GL1838" s="401"/>
      <c r="GM1838" s="401"/>
      <c r="GN1838" s="401"/>
      <c r="GO1838" s="401"/>
      <c r="GP1838" s="401"/>
      <c r="GQ1838" s="401"/>
      <c r="GR1838" s="401"/>
      <c r="GS1838" s="401"/>
      <c r="GT1838" s="401"/>
      <c r="GU1838" s="401"/>
      <c r="GV1838" s="401"/>
      <c r="GW1838" s="401"/>
      <c r="GX1838" s="401"/>
      <c r="GY1838" s="401"/>
      <c r="GZ1838" s="401"/>
      <c r="HA1838" s="401"/>
      <c r="HB1838" s="401"/>
      <c r="HC1838" s="401"/>
      <c r="HD1838" s="401"/>
      <c r="HE1838" s="401"/>
      <c r="HF1838" s="401"/>
      <c r="HG1838" s="401"/>
      <c r="HH1838" s="401"/>
      <c r="HI1838" s="401"/>
      <c r="HJ1838" s="401"/>
      <c r="HK1838" s="401"/>
      <c r="HL1838" s="401"/>
      <c r="HM1838" s="401"/>
      <c r="HN1838" s="401"/>
      <c r="HO1838" s="401"/>
      <c r="HP1838" s="401"/>
      <c r="HQ1838" s="401"/>
      <c r="HR1838" s="401"/>
      <c r="HS1838" s="401"/>
      <c r="HT1838" s="401"/>
      <c r="HU1838" s="401"/>
      <c r="HV1838" s="401"/>
      <c r="HW1838" s="401"/>
      <c r="HX1838" s="401"/>
      <c r="HY1838" s="401"/>
      <c r="HZ1838" s="401"/>
      <c r="IA1838" s="401"/>
      <c r="IB1838" s="401"/>
      <c r="IC1838" s="401"/>
      <c r="ID1838" s="401"/>
      <c r="IE1838" s="401"/>
      <c r="IF1838" s="401"/>
      <c r="IG1838" s="401"/>
      <c r="IH1838" s="401"/>
      <c r="II1838" s="401"/>
      <c r="IJ1838" s="401"/>
      <c r="IK1838" s="401"/>
      <c r="IL1838" s="401"/>
      <c r="IM1838" s="401"/>
      <c r="IN1838" s="401"/>
      <c r="IO1838" s="401"/>
      <c r="IP1838" s="401"/>
      <c r="IQ1838" s="401"/>
      <c r="IR1838" s="401"/>
      <c r="IS1838" s="401"/>
      <c r="IT1838" s="401"/>
      <c r="IU1838" s="401"/>
      <c r="IV1838" s="401"/>
      <c r="IW1838" s="401"/>
      <c r="IX1838" s="401"/>
      <c r="IY1838" s="401"/>
      <c r="IZ1838" s="401"/>
      <c r="JA1838" s="401"/>
      <c r="JB1838" s="401"/>
      <c r="JC1838" s="401"/>
      <c r="JD1838" s="401"/>
      <c r="JE1838" s="401"/>
      <c r="JF1838" s="401"/>
      <c r="JG1838" s="401"/>
      <c r="JH1838" s="401"/>
      <c r="JI1838" s="401"/>
      <c r="JJ1838" s="401"/>
      <c r="JK1838" s="401"/>
      <c r="JL1838" s="401"/>
      <c r="JM1838" s="401"/>
      <c r="JN1838" s="401"/>
      <c r="JO1838" s="401"/>
      <c r="JP1838" s="401"/>
      <c r="JQ1838" s="401"/>
      <c r="JR1838" s="401"/>
      <c r="JS1838" s="401"/>
      <c r="JT1838" s="401"/>
      <c r="JU1838" s="401"/>
      <c r="JV1838" s="401"/>
      <c r="JW1838" s="401"/>
      <c r="JX1838" s="401"/>
      <c r="JY1838" s="401"/>
      <c r="JZ1838" s="401"/>
      <c r="KA1838" s="401"/>
      <c r="KB1838" s="401"/>
      <c r="KC1838" s="401"/>
      <c r="KD1838" s="401"/>
      <c r="KE1838" s="401"/>
      <c r="KF1838" s="401"/>
      <c r="KG1838" s="401"/>
      <c r="KH1838" s="401"/>
      <c r="KI1838" s="401"/>
      <c r="KJ1838" s="401"/>
      <c r="KK1838" s="401"/>
      <c r="KL1838" s="401"/>
      <c r="KM1838" s="401"/>
      <c r="KN1838" s="401"/>
      <c r="KO1838" s="401"/>
      <c r="KP1838" s="401"/>
      <c r="KQ1838" s="401"/>
      <c r="KR1838" s="401"/>
      <c r="KS1838" s="401"/>
      <c r="KT1838" s="401"/>
      <c r="KU1838" s="401"/>
      <c r="KV1838" s="401"/>
      <c r="KW1838" s="401"/>
      <c r="KX1838" s="401"/>
      <c r="KY1838" s="401"/>
      <c r="KZ1838" s="401"/>
      <c r="LA1838" s="401"/>
      <c r="LB1838" s="401"/>
      <c r="LC1838" s="401"/>
      <c r="LD1838" s="401"/>
      <c r="LE1838" s="401"/>
      <c r="LF1838" s="401"/>
      <c r="LG1838" s="401"/>
      <c r="LH1838" s="401"/>
      <c r="LI1838" s="401"/>
      <c r="LJ1838" s="401"/>
      <c r="LK1838" s="401"/>
      <c r="LL1838" s="401"/>
      <c r="LM1838" s="401"/>
      <c r="LN1838" s="401"/>
      <c r="LO1838" s="401"/>
      <c r="LP1838" s="401"/>
      <c r="LQ1838" s="401"/>
      <c r="LR1838" s="401"/>
      <c r="LS1838" s="401"/>
      <c r="LT1838" s="401"/>
      <c r="LU1838" s="401"/>
      <c r="LV1838" s="401"/>
      <c r="LW1838" s="401"/>
      <c r="LX1838" s="401"/>
      <c r="LY1838" s="401"/>
      <c r="LZ1838" s="401"/>
      <c r="MA1838" s="401"/>
      <c r="MB1838" s="401"/>
      <c r="MC1838" s="401"/>
      <c r="MD1838" s="401"/>
      <c r="ME1838" s="401"/>
      <c r="MF1838" s="401"/>
      <c r="MG1838" s="401"/>
      <c r="MH1838" s="401"/>
      <c r="MI1838" s="401"/>
      <c r="MJ1838" s="401"/>
      <c r="MK1838" s="401"/>
      <c r="ML1838" s="401"/>
      <c r="MM1838" s="401"/>
      <c r="MN1838" s="401"/>
      <c r="MO1838" s="401"/>
      <c r="MP1838" s="401"/>
      <c r="MQ1838" s="401"/>
      <c r="MR1838" s="401"/>
      <c r="MS1838" s="401"/>
      <c r="MT1838" s="401"/>
      <c r="MU1838" s="401"/>
      <c r="MV1838" s="401"/>
      <c r="MW1838" s="401"/>
      <c r="MX1838" s="401"/>
      <c r="MY1838" s="401"/>
      <c r="MZ1838" s="401"/>
      <c r="NA1838" s="401"/>
      <c r="NB1838" s="401"/>
      <c r="NC1838" s="401"/>
      <c r="ND1838" s="401"/>
      <c r="NE1838" s="401"/>
      <c r="NF1838" s="401"/>
      <c r="NG1838" s="401"/>
      <c r="NH1838" s="401"/>
      <c r="NI1838" s="401"/>
      <c r="NJ1838" s="401"/>
      <c r="NK1838" s="401"/>
      <c r="NL1838" s="401"/>
      <c r="NM1838" s="401"/>
      <c r="NN1838" s="401"/>
      <c r="NO1838" s="401"/>
      <c r="NP1838" s="401"/>
      <c r="NQ1838" s="401"/>
      <c r="NR1838" s="401"/>
      <c r="NS1838" s="401"/>
      <c r="NT1838" s="401"/>
      <c r="NU1838" s="401"/>
      <c r="NV1838" s="401"/>
      <c r="NW1838" s="401"/>
      <c r="NX1838" s="401"/>
      <c r="NY1838" s="401"/>
      <c r="NZ1838" s="401"/>
      <c r="OA1838" s="401"/>
      <c r="OB1838" s="401"/>
      <c r="OC1838" s="401"/>
      <c r="OD1838" s="401"/>
      <c r="OE1838" s="401"/>
      <c r="OF1838" s="401"/>
      <c r="OG1838" s="401"/>
      <c r="OH1838" s="401"/>
      <c r="OI1838" s="401"/>
      <c r="OJ1838" s="401"/>
      <c r="OK1838" s="401"/>
      <c r="OL1838" s="401"/>
      <c r="OM1838" s="401"/>
      <c r="ON1838" s="401"/>
      <c r="OO1838" s="401"/>
      <c r="OP1838" s="401"/>
      <c r="OQ1838" s="401"/>
      <c r="OR1838" s="401"/>
      <c r="OS1838" s="401"/>
      <c r="OT1838" s="401"/>
      <c r="OU1838" s="401"/>
      <c r="OV1838" s="401"/>
      <c r="OW1838" s="401"/>
      <c r="OX1838" s="401"/>
      <c r="OY1838" s="401"/>
      <c r="OZ1838" s="401"/>
      <c r="PA1838" s="401"/>
      <c r="PB1838" s="401"/>
      <c r="PC1838" s="401"/>
      <c r="PD1838" s="401"/>
      <c r="PE1838" s="401"/>
      <c r="PF1838" s="401"/>
      <c r="PG1838" s="401"/>
      <c r="PH1838" s="401"/>
      <c r="PI1838" s="401"/>
      <c r="PJ1838" s="401"/>
      <c r="PK1838" s="401"/>
      <c r="PL1838" s="401"/>
      <c r="PM1838" s="401"/>
      <c r="PN1838" s="401"/>
      <c r="PO1838" s="401"/>
      <c r="PP1838" s="401"/>
      <c r="PQ1838" s="401"/>
      <c r="PR1838" s="401"/>
      <c r="PS1838" s="401"/>
      <c r="PT1838" s="401"/>
      <c r="PU1838" s="401"/>
      <c r="PV1838" s="401"/>
      <c r="PW1838" s="401"/>
      <c r="PX1838" s="401"/>
      <c r="PY1838" s="401"/>
      <c r="PZ1838" s="401"/>
      <c r="QA1838" s="401"/>
      <c r="QB1838" s="401"/>
      <c r="QC1838" s="401"/>
      <c r="QD1838" s="401"/>
      <c r="QE1838" s="401"/>
      <c r="QF1838" s="401"/>
      <c r="QG1838" s="401"/>
      <c r="QH1838" s="401"/>
      <c r="QI1838" s="401"/>
      <c r="QJ1838" s="401"/>
      <c r="QK1838" s="401"/>
      <c r="QL1838" s="401"/>
      <c r="QM1838" s="401"/>
      <c r="QN1838" s="401"/>
      <c r="QO1838" s="401"/>
      <c r="QP1838" s="401"/>
      <c r="QQ1838" s="401"/>
      <c r="QR1838" s="401"/>
      <c r="QS1838" s="401"/>
      <c r="QT1838" s="401"/>
      <c r="QU1838" s="401"/>
      <c r="QV1838" s="401"/>
      <c r="QW1838" s="401"/>
      <c r="QX1838" s="401"/>
      <c r="QY1838" s="401"/>
      <c r="QZ1838" s="401"/>
      <c r="RA1838" s="401"/>
      <c r="RB1838" s="401"/>
      <c r="RC1838" s="401"/>
      <c r="RD1838" s="401"/>
      <c r="RE1838" s="401"/>
      <c r="RF1838" s="401"/>
      <c r="RG1838" s="401"/>
      <c r="RH1838" s="401"/>
      <c r="RI1838" s="401"/>
      <c r="RJ1838" s="401"/>
      <c r="RK1838" s="401"/>
      <c r="RL1838" s="401"/>
      <c r="RM1838" s="401"/>
      <c r="RN1838" s="401"/>
      <c r="RO1838" s="401"/>
      <c r="RP1838" s="401"/>
      <c r="RQ1838" s="401"/>
      <c r="RR1838" s="401"/>
      <c r="RS1838" s="401"/>
      <c r="RT1838" s="401"/>
      <c r="RU1838" s="401"/>
      <c r="RV1838" s="401"/>
      <c r="RW1838" s="401"/>
      <c r="RX1838" s="401"/>
      <c r="RY1838" s="401"/>
      <c r="RZ1838" s="401"/>
      <c r="SA1838" s="401"/>
      <c r="SB1838" s="401"/>
      <c r="SC1838" s="401"/>
      <c r="SD1838" s="401"/>
      <c r="SE1838" s="401"/>
      <c r="SF1838" s="401"/>
      <c r="SG1838" s="401"/>
      <c r="SH1838" s="401"/>
      <c r="SI1838" s="401"/>
      <c r="SJ1838" s="401"/>
      <c r="SK1838" s="401"/>
      <c r="SL1838" s="401"/>
      <c r="SM1838" s="401"/>
      <c r="SN1838" s="401"/>
      <c r="SO1838" s="401"/>
      <c r="SP1838" s="401"/>
      <c r="SQ1838" s="401"/>
      <c r="SR1838" s="401"/>
      <c r="SS1838" s="401"/>
      <c r="ST1838" s="401"/>
      <c r="SU1838" s="401"/>
      <c r="SV1838" s="401"/>
      <c r="SW1838" s="401"/>
      <c r="SX1838" s="401"/>
      <c r="SY1838" s="401"/>
      <c r="SZ1838" s="401"/>
      <c r="TA1838" s="401"/>
      <c r="TB1838" s="401"/>
      <c r="TC1838" s="401"/>
      <c r="TD1838" s="401"/>
      <c r="TE1838" s="401"/>
      <c r="TF1838" s="401"/>
      <c r="TG1838" s="401"/>
      <c r="TH1838" s="401"/>
      <c r="TI1838" s="401"/>
      <c r="TJ1838" s="401"/>
      <c r="TK1838" s="401"/>
      <c r="TL1838" s="401"/>
      <c r="TM1838" s="401"/>
      <c r="TN1838" s="401"/>
      <c r="TO1838" s="401"/>
      <c r="TP1838" s="401"/>
      <c r="TQ1838" s="401"/>
      <c r="TR1838" s="401"/>
      <c r="TS1838" s="401"/>
      <c r="TT1838" s="401"/>
      <c r="TU1838" s="401"/>
      <c r="TV1838" s="401"/>
      <c r="TW1838" s="401"/>
      <c r="TX1838" s="401"/>
      <c r="TY1838" s="401"/>
      <c r="TZ1838" s="401"/>
      <c r="UA1838" s="401"/>
      <c r="UB1838" s="401"/>
      <c r="UC1838" s="401"/>
      <c r="UD1838" s="401"/>
      <c r="UE1838" s="401"/>
      <c r="UF1838" s="401"/>
      <c r="UG1838" s="401"/>
      <c r="UH1838" s="401"/>
      <c r="UI1838" s="401"/>
      <c r="UJ1838" s="401"/>
      <c r="UK1838" s="401"/>
      <c r="UL1838" s="401"/>
      <c r="UM1838" s="401"/>
      <c r="UN1838" s="401"/>
      <c r="UO1838" s="401"/>
      <c r="UP1838" s="401"/>
      <c r="UQ1838" s="401"/>
      <c r="UR1838" s="401"/>
      <c r="US1838" s="401"/>
      <c r="UT1838" s="401"/>
      <c r="UU1838" s="401"/>
      <c r="UV1838" s="401"/>
      <c r="UW1838" s="401"/>
      <c r="UX1838" s="401"/>
      <c r="UY1838" s="401"/>
      <c r="UZ1838" s="401"/>
      <c r="VA1838" s="401"/>
      <c r="VB1838" s="401"/>
      <c r="VC1838" s="401"/>
      <c r="VD1838" s="401"/>
      <c r="VE1838" s="401"/>
      <c r="VF1838" s="401"/>
      <c r="VG1838" s="401"/>
      <c r="VH1838" s="401"/>
      <c r="VI1838" s="401"/>
      <c r="VJ1838" s="401"/>
      <c r="VK1838" s="401"/>
      <c r="VL1838" s="401"/>
      <c r="VM1838" s="401"/>
      <c r="VN1838" s="401"/>
      <c r="VO1838" s="401"/>
      <c r="VP1838" s="401"/>
      <c r="VQ1838" s="401"/>
      <c r="VR1838" s="401"/>
      <c r="VS1838" s="401"/>
      <c r="VT1838" s="401"/>
      <c r="VU1838" s="401"/>
      <c r="VV1838" s="401"/>
      <c r="VW1838" s="401"/>
      <c r="VX1838" s="401"/>
      <c r="VY1838" s="401"/>
      <c r="VZ1838" s="401"/>
      <c r="WA1838" s="401"/>
      <c r="WB1838" s="401"/>
      <c r="WC1838" s="401"/>
      <c r="WD1838" s="401"/>
      <c r="WE1838" s="401"/>
      <c r="WF1838" s="401"/>
      <c r="WG1838" s="401"/>
      <c r="WH1838" s="401"/>
      <c r="WI1838" s="401"/>
      <c r="WJ1838" s="401"/>
      <c r="WK1838" s="401"/>
      <c r="WL1838" s="401"/>
      <c r="WM1838" s="401"/>
      <c r="WN1838" s="401"/>
      <c r="WO1838" s="401"/>
      <c r="WP1838" s="401"/>
      <c r="WQ1838" s="401"/>
      <c r="WR1838" s="401"/>
      <c r="WS1838" s="401"/>
      <c r="WT1838" s="401"/>
      <c r="WU1838" s="401"/>
      <c r="WV1838" s="401"/>
      <c r="WW1838" s="401"/>
      <c r="WX1838" s="401"/>
      <c r="WY1838" s="401"/>
      <c r="WZ1838" s="401"/>
      <c r="XA1838" s="401"/>
      <c r="XB1838" s="401"/>
      <c r="XC1838" s="401"/>
      <c r="XD1838" s="401"/>
      <c r="XE1838" s="401"/>
      <c r="XF1838" s="401"/>
      <c r="XG1838" s="401"/>
      <c r="XH1838" s="401"/>
      <c r="XI1838" s="401"/>
      <c r="XJ1838" s="401"/>
      <c r="XK1838" s="401"/>
      <c r="XL1838" s="401"/>
      <c r="XM1838" s="401"/>
      <c r="XN1838" s="401"/>
      <c r="XO1838" s="401"/>
      <c r="XP1838" s="401"/>
      <c r="XQ1838" s="401"/>
      <c r="XR1838" s="401"/>
      <c r="XS1838" s="401"/>
      <c r="XT1838" s="401"/>
      <c r="XU1838" s="401"/>
      <c r="XV1838" s="401"/>
      <c r="XW1838" s="401"/>
      <c r="XX1838" s="401"/>
      <c r="XY1838" s="401"/>
      <c r="XZ1838" s="401"/>
      <c r="YA1838" s="401"/>
      <c r="YB1838" s="401"/>
      <c r="YC1838" s="401"/>
      <c r="YD1838" s="401"/>
      <c r="YE1838" s="401"/>
      <c r="YF1838" s="401"/>
      <c r="YG1838" s="401"/>
      <c r="YH1838" s="401"/>
      <c r="YI1838" s="401"/>
      <c r="YJ1838" s="401"/>
      <c r="YK1838" s="401"/>
      <c r="YL1838" s="401"/>
      <c r="YM1838" s="401"/>
      <c r="YN1838" s="401"/>
      <c r="YO1838" s="401"/>
      <c r="YP1838" s="401"/>
      <c r="YQ1838" s="401"/>
      <c r="YR1838" s="401"/>
      <c r="YS1838" s="401"/>
      <c r="YT1838" s="401"/>
      <c r="YU1838" s="401"/>
      <c r="YV1838" s="401"/>
      <c r="YW1838" s="401"/>
      <c r="YX1838" s="401"/>
      <c r="YY1838" s="401"/>
      <c r="YZ1838" s="401"/>
      <c r="ZA1838" s="401"/>
      <c r="ZB1838" s="401"/>
      <c r="ZC1838" s="401"/>
      <c r="ZD1838" s="401"/>
      <c r="ZE1838" s="401"/>
      <c r="ZF1838" s="401"/>
      <c r="ZG1838" s="401"/>
      <c r="ZH1838" s="401"/>
      <c r="ZI1838" s="401"/>
      <c r="ZJ1838" s="401"/>
      <c r="ZK1838" s="401"/>
      <c r="ZL1838" s="401"/>
      <c r="ZM1838" s="401"/>
      <c r="ZN1838" s="401"/>
      <c r="ZO1838" s="401"/>
      <c r="ZP1838" s="401"/>
      <c r="ZQ1838" s="401"/>
      <c r="ZR1838" s="401"/>
      <c r="ZS1838" s="401"/>
      <c r="ZT1838" s="401"/>
      <c r="ZU1838" s="401"/>
      <c r="ZV1838" s="401"/>
      <c r="ZW1838" s="401"/>
      <c r="ZX1838" s="401"/>
      <c r="ZY1838" s="401"/>
      <c r="ZZ1838" s="401"/>
      <c r="AAA1838" s="401"/>
      <c r="AAB1838" s="401"/>
      <c r="AAC1838" s="401"/>
      <c r="AAD1838" s="401"/>
      <c r="AAE1838" s="401"/>
      <c r="AAF1838" s="401"/>
      <c r="AAG1838" s="401"/>
      <c r="AAH1838" s="401"/>
      <c r="AAI1838" s="401"/>
      <c r="AAJ1838" s="401"/>
      <c r="AAK1838" s="401"/>
      <c r="AAL1838" s="401"/>
      <c r="AAM1838" s="401"/>
      <c r="AAN1838" s="401"/>
      <c r="AAO1838" s="401"/>
      <c r="AAP1838" s="401"/>
      <c r="AAQ1838" s="401"/>
      <c r="AAR1838" s="401"/>
      <c r="AAS1838" s="401"/>
      <c r="AAT1838" s="401"/>
      <c r="AAU1838" s="401"/>
      <c r="AAV1838" s="401"/>
      <c r="AAW1838" s="401"/>
      <c r="AAX1838" s="401"/>
      <c r="AAY1838" s="401"/>
      <c r="AAZ1838" s="401"/>
      <c r="ABA1838" s="401"/>
      <c r="ABB1838" s="401"/>
      <c r="ABC1838" s="401"/>
      <c r="ABD1838" s="401"/>
      <c r="ABE1838" s="401"/>
      <c r="ABF1838" s="401"/>
      <c r="ABG1838" s="401"/>
      <c r="ABH1838" s="401"/>
      <c r="ABI1838" s="401"/>
      <c r="ABJ1838" s="401"/>
      <c r="ABK1838" s="401"/>
      <c r="ABL1838" s="401"/>
      <c r="ABM1838" s="401"/>
      <c r="ABN1838" s="401"/>
      <c r="ABO1838" s="401"/>
      <c r="ABP1838" s="401"/>
      <c r="ABQ1838" s="401"/>
      <c r="ABR1838" s="401"/>
      <c r="ABS1838" s="401"/>
      <c r="ABT1838" s="401"/>
      <c r="ABU1838" s="401"/>
      <c r="ABV1838" s="401"/>
      <c r="ABW1838" s="401"/>
      <c r="ABX1838" s="401"/>
      <c r="ABY1838" s="401"/>
      <c r="ABZ1838" s="401"/>
      <c r="ACA1838" s="401"/>
      <c r="ACB1838" s="401"/>
      <c r="ACC1838" s="401"/>
      <c r="ACD1838" s="401"/>
      <c r="ACE1838" s="401"/>
      <c r="ACF1838" s="401"/>
      <c r="ACG1838" s="401"/>
      <c r="ACH1838" s="401"/>
      <c r="ACI1838" s="401"/>
      <c r="ACJ1838" s="401"/>
      <c r="ACK1838" s="401"/>
      <c r="ACL1838" s="401"/>
      <c r="ACM1838" s="401"/>
      <c r="ACN1838" s="401"/>
      <c r="ACO1838" s="401"/>
      <c r="ACP1838" s="401"/>
      <c r="ACQ1838" s="401"/>
      <c r="ACR1838" s="401"/>
      <c r="ACS1838" s="401"/>
      <c r="ACT1838" s="401"/>
      <c r="ACU1838" s="401"/>
      <c r="ACV1838" s="401"/>
      <c r="ACW1838" s="401"/>
      <c r="ACX1838" s="401"/>
      <c r="ACY1838" s="401"/>
      <c r="ACZ1838" s="401"/>
      <c r="ADA1838" s="401"/>
      <c r="ADB1838" s="401"/>
      <c r="ADC1838" s="401"/>
      <c r="ADD1838" s="401"/>
      <c r="ADE1838" s="401"/>
      <c r="ADF1838" s="401"/>
      <c r="ADG1838" s="401"/>
      <c r="ADH1838" s="401"/>
      <c r="ADI1838" s="401"/>
      <c r="ADJ1838" s="401"/>
      <c r="ADK1838" s="401"/>
      <c r="ADL1838" s="401"/>
      <c r="ADM1838" s="401"/>
      <c r="ADN1838" s="401"/>
      <c r="ADO1838" s="401"/>
      <c r="ADP1838" s="401"/>
      <c r="ADQ1838" s="401"/>
      <c r="ADR1838" s="401"/>
      <c r="ADS1838" s="401"/>
      <c r="ADT1838" s="401"/>
      <c r="ADU1838" s="401"/>
      <c r="ADV1838" s="401"/>
      <c r="ADW1838" s="401"/>
      <c r="ADX1838" s="401"/>
      <c r="ADY1838" s="401"/>
      <c r="ADZ1838" s="401"/>
      <c r="AEA1838" s="401"/>
      <c r="AEB1838" s="401"/>
      <c r="AEC1838" s="401"/>
      <c r="AED1838" s="401"/>
      <c r="AEE1838" s="401"/>
      <c r="AEF1838" s="401"/>
      <c r="AEG1838" s="401"/>
      <c r="AEH1838" s="401"/>
      <c r="AEI1838" s="401"/>
      <c r="AEJ1838" s="401"/>
      <c r="AEK1838" s="401"/>
      <c r="AEL1838" s="401"/>
      <c r="AEM1838" s="401"/>
      <c r="AEN1838" s="401"/>
      <c r="AEO1838" s="401"/>
      <c r="AEP1838" s="401"/>
      <c r="AEQ1838" s="401"/>
      <c r="AER1838" s="401"/>
      <c r="AES1838" s="401"/>
      <c r="AET1838" s="401"/>
      <c r="AEU1838" s="401"/>
      <c r="AEV1838" s="401"/>
      <c r="AEW1838" s="401"/>
      <c r="AEX1838" s="401"/>
      <c r="AEY1838" s="401"/>
      <c r="AEZ1838" s="401"/>
      <c r="AFA1838" s="401"/>
      <c r="AFB1838" s="401"/>
      <c r="AFC1838" s="401"/>
      <c r="AFD1838" s="401"/>
      <c r="AFE1838" s="401"/>
      <c r="AFF1838" s="401"/>
      <c r="AFG1838" s="401"/>
      <c r="AFH1838" s="401"/>
      <c r="AFI1838" s="401"/>
      <c r="AFJ1838" s="401"/>
      <c r="AFK1838" s="401"/>
      <c r="AFL1838" s="401"/>
      <c r="AFM1838" s="401"/>
      <c r="AFN1838" s="401"/>
      <c r="AFO1838" s="401"/>
      <c r="AFP1838" s="401"/>
      <c r="AFQ1838" s="401"/>
      <c r="AFR1838" s="401"/>
      <c r="AFS1838" s="401"/>
      <c r="AFT1838" s="401"/>
      <c r="AFU1838" s="401"/>
      <c r="AFV1838" s="401"/>
      <c r="AFW1838" s="401"/>
      <c r="AFX1838" s="401"/>
      <c r="AFY1838" s="401"/>
      <c r="AFZ1838" s="401"/>
      <c r="AGA1838" s="401"/>
      <c r="AGB1838" s="401"/>
      <c r="AGC1838" s="401"/>
      <c r="AGD1838" s="401"/>
      <c r="AGE1838" s="401"/>
      <c r="AGF1838" s="401"/>
      <c r="AGG1838" s="401"/>
      <c r="AGH1838" s="401"/>
      <c r="AGI1838" s="401"/>
      <c r="AGJ1838" s="401"/>
      <c r="AGK1838" s="401"/>
      <c r="AGL1838" s="401"/>
      <c r="AGM1838" s="401"/>
      <c r="AGN1838" s="401"/>
      <c r="AGO1838" s="401"/>
      <c r="AGP1838" s="401"/>
      <c r="AGQ1838" s="401"/>
      <c r="AGR1838" s="401"/>
      <c r="AGS1838" s="401"/>
      <c r="AGT1838" s="401"/>
      <c r="AGU1838" s="401"/>
      <c r="AGV1838" s="401"/>
      <c r="AGW1838" s="401"/>
      <c r="AGX1838" s="401"/>
      <c r="AGY1838" s="401"/>
      <c r="AGZ1838" s="401"/>
      <c r="AHA1838" s="401"/>
      <c r="AHB1838" s="401"/>
      <c r="AHC1838" s="401"/>
      <c r="AHD1838" s="401"/>
      <c r="AHE1838" s="401"/>
      <c r="AHF1838" s="401"/>
      <c r="AHG1838" s="401"/>
      <c r="AHH1838" s="401"/>
      <c r="AHI1838" s="401"/>
      <c r="AHJ1838" s="401"/>
      <c r="AHK1838" s="401"/>
      <c r="AHL1838" s="401"/>
      <c r="AHM1838" s="401"/>
      <c r="AHN1838" s="401"/>
      <c r="AHO1838" s="401"/>
      <c r="AHP1838" s="401"/>
      <c r="AHQ1838" s="401"/>
      <c r="AHR1838" s="401"/>
      <c r="AHS1838" s="401"/>
      <c r="AHT1838" s="401"/>
      <c r="AHU1838" s="401"/>
      <c r="AHV1838" s="401"/>
      <c r="AHW1838" s="401"/>
      <c r="AHX1838" s="401"/>
      <c r="AHY1838" s="401"/>
      <c r="AHZ1838" s="401"/>
      <c r="AIA1838" s="401"/>
      <c r="AIB1838" s="401"/>
      <c r="AIC1838" s="401"/>
      <c r="AID1838" s="401"/>
      <c r="AIE1838" s="401"/>
      <c r="AIF1838" s="401"/>
      <c r="AIG1838" s="401"/>
      <c r="AIH1838" s="401"/>
      <c r="AII1838" s="401"/>
      <c r="AIJ1838" s="401"/>
      <c r="AIK1838" s="401"/>
      <c r="AIL1838" s="401"/>
      <c r="AIM1838" s="401"/>
      <c r="AIN1838" s="401"/>
      <c r="AIO1838" s="401"/>
      <c r="AIP1838" s="401"/>
      <c r="AIQ1838" s="401"/>
      <c r="AIR1838" s="401"/>
      <c r="AIS1838" s="401"/>
      <c r="AIT1838" s="401"/>
      <c r="AIU1838" s="401"/>
      <c r="AIV1838" s="401"/>
      <c r="AIW1838" s="401"/>
      <c r="AIX1838" s="401"/>
      <c r="AIY1838" s="401"/>
      <c r="AIZ1838" s="401"/>
      <c r="AJA1838" s="401"/>
      <c r="AJB1838" s="401"/>
      <c r="AJC1838" s="401"/>
      <c r="AJD1838" s="401"/>
      <c r="AJE1838" s="401"/>
      <c r="AJF1838" s="401"/>
      <c r="AJG1838" s="401"/>
      <c r="AJH1838" s="401"/>
      <c r="AJI1838" s="401"/>
      <c r="AJJ1838" s="401"/>
      <c r="AJK1838" s="401"/>
      <c r="AJL1838" s="401"/>
      <c r="AJM1838" s="401"/>
      <c r="AJN1838" s="401"/>
      <c r="AJO1838" s="401"/>
      <c r="AJP1838" s="401"/>
      <c r="AJQ1838" s="401"/>
      <c r="AJR1838" s="401"/>
      <c r="AJS1838" s="401"/>
      <c r="AJT1838" s="401"/>
      <c r="AJU1838" s="401"/>
      <c r="AJV1838" s="401"/>
      <c r="AJW1838" s="401"/>
      <c r="AJX1838" s="401"/>
      <c r="AJY1838" s="401"/>
      <c r="AJZ1838" s="401"/>
      <c r="AKA1838" s="401"/>
      <c r="AKB1838" s="401"/>
      <c r="AKC1838" s="401"/>
      <c r="AKD1838" s="401"/>
      <c r="AKE1838" s="401"/>
      <c r="AKF1838" s="401"/>
      <c r="AKG1838" s="401"/>
      <c r="AKH1838" s="401"/>
      <c r="AKI1838" s="401"/>
      <c r="AKJ1838" s="401"/>
      <c r="AKK1838" s="401"/>
      <c r="AKL1838" s="401"/>
      <c r="AKM1838" s="401"/>
      <c r="AKN1838" s="401"/>
      <c r="AKO1838" s="401"/>
      <c r="AKP1838" s="401"/>
      <c r="AKQ1838" s="401"/>
      <c r="AKR1838" s="401"/>
      <c r="AKS1838" s="401"/>
      <c r="AKT1838" s="401"/>
      <c r="AKU1838" s="401"/>
      <c r="AKV1838" s="401"/>
      <c r="AKW1838" s="401"/>
      <c r="AKX1838" s="401"/>
      <c r="AKY1838" s="401"/>
      <c r="AKZ1838" s="401"/>
      <c r="ALA1838" s="401"/>
      <c r="ALB1838" s="401"/>
      <c r="ALC1838" s="401"/>
      <c r="ALD1838" s="401"/>
      <c r="ALE1838" s="401"/>
      <c r="ALF1838" s="401"/>
      <c r="ALG1838" s="401"/>
      <c r="ALH1838" s="401"/>
      <c r="ALI1838" s="401"/>
      <c r="ALJ1838" s="401"/>
      <c r="ALK1838" s="401"/>
      <c r="ALL1838" s="401"/>
      <c r="ALM1838" s="401"/>
      <c r="ALN1838" s="401"/>
      <c r="ALO1838" s="401"/>
      <c r="ALP1838" s="401"/>
      <c r="ALQ1838" s="401"/>
      <c r="ALR1838" s="401"/>
      <c r="ALS1838" s="401"/>
      <c r="ALT1838" s="401"/>
      <c r="ALU1838" s="401"/>
      <c r="ALV1838" s="401"/>
      <c r="ALW1838" s="401"/>
      <c r="ALX1838" s="401"/>
      <c r="ALY1838" s="401"/>
      <c r="ALZ1838" s="401"/>
      <c r="AMA1838" s="401"/>
      <c r="AMB1838" s="401"/>
      <c r="AMC1838" s="401"/>
      <c r="AMD1838" s="401"/>
      <c r="AME1838" s="401"/>
      <c r="AMF1838" s="401"/>
      <c r="AMG1838" s="401"/>
      <c r="AMH1838" s="401"/>
      <c r="AMI1838" s="401"/>
      <c r="AMJ1838" s="401"/>
      <c r="AMK1838" s="401"/>
      <c r="AML1838" s="401"/>
      <c r="AMM1838" s="401"/>
      <c r="AMN1838" s="401"/>
      <c r="AMO1838" s="401"/>
      <c r="AMP1838" s="401"/>
      <c r="AMQ1838" s="401"/>
      <c r="AMR1838" s="401"/>
      <c r="AMS1838" s="401"/>
      <c r="AMT1838" s="401"/>
      <c r="AMU1838" s="401"/>
      <c r="AMV1838" s="401"/>
      <c r="AMW1838" s="401"/>
      <c r="AMX1838" s="401"/>
      <c r="AMY1838" s="401"/>
      <c r="AMZ1838" s="401"/>
      <c r="ANA1838" s="401"/>
      <c r="ANB1838" s="401"/>
      <c r="ANC1838" s="401"/>
      <c r="AND1838" s="401"/>
      <c r="ANE1838" s="401"/>
      <c r="ANF1838" s="401"/>
      <c r="ANG1838" s="401"/>
      <c r="ANH1838" s="401"/>
      <c r="ANI1838" s="401"/>
      <c r="ANJ1838" s="401"/>
      <c r="ANK1838" s="401"/>
      <c r="ANL1838" s="401"/>
      <c r="ANM1838" s="401"/>
      <c r="ANN1838" s="401"/>
      <c r="ANO1838" s="401"/>
      <c r="ANP1838" s="401"/>
      <c r="ANQ1838" s="401"/>
      <c r="ANR1838" s="401"/>
      <c r="ANS1838" s="401"/>
      <c r="ANT1838" s="401"/>
      <c r="ANU1838" s="401"/>
      <c r="ANV1838" s="401"/>
      <c r="ANW1838" s="401"/>
      <c r="ANX1838" s="401"/>
      <c r="ANY1838" s="401"/>
      <c r="ANZ1838" s="401"/>
      <c r="AOA1838" s="401"/>
      <c r="AOB1838" s="401"/>
      <c r="AOC1838" s="401"/>
      <c r="AOD1838" s="401"/>
      <c r="AOE1838" s="401"/>
      <c r="AOF1838" s="401"/>
      <c r="AOG1838" s="401"/>
      <c r="AOH1838" s="401"/>
      <c r="AOI1838" s="401"/>
      <c r="AOJ1838" s="401"/>
      <c r="AOK1838" s="401"/>
      <c r="AOL1838" s="401"/>
      <c r="AOM1838" s="401"/>
      <c r="AON1838" s="401"/>
      <c r="AOO1838" s="401"/>
      <c r="AOP1838" s="401"/>
      <c r="AOQ1838" s="401"/>
      <c r="AOR1838" s="401"/>
      <c r="AOS1838" s="401"/>
      <c r="AOT1838" s="401"/>
      <c r="AOU1838" s="401"/>
      <c r="AOV1838" s="401"/>
      <c r="AOW1838" s="401"/>
      <c r="AOX1838" s="401"/>
      <c r="AOY1838" s="401"/>
      <c r="AOZ1838" s="401"/>
      <c r="APA1838" s="401"/>
      <c r="APB1838" s="401"/>
      <c r="APC1838" s="401"/>
      <c r="APD1838" s="401"/>
      <c r="APE1838" s="401"/>
      <c r="APF1838" s="401"/>
      <c r="APG1838" s="401"/>
      <c r="APH1838" s="401"/>
      <c r="API1838" s="401"/>
      <c r="APJ1838" s="401"/>
      <c r="APK1838" s="401"/>
      <c r="APL1838" s="401"/>
      <c r="APM1838" s="401"/>
      <c r="APN1838" s="401"/>
      <c r="APO1838" s="401"/>
      <c r="APP1838" s="401"/>
      <c r="APQ1838" s="401"/>
      <c r="APR1838" s="401"/>
      <c r="APS1838" s="401"/>
      <c r="APT1838" s="401"/>
      <c r="APU1838" s="401"/>
      <c r="APV1838" s="401"/>
      <c r="APW1838" s="401"/>
      <c r="APX1838" s="401"/>
      <c r="APY1838" s="401"/>
      <c r="APZ1838" s="401"/>
      <c r="AQA1838" s="401"/>
      <c r="AQB1838" s="401"/>
      <c r="AQC1838" s="401"/>
      <c r="AQD1838" s="401"/>
      <c r="AQE1838" s="401"/>
      <c r="AQF1838" s="401"/>
      <c r="AQG1838" s="401"/>
      <c r="AQH1838" s="401"/>
      <c r="AQI1838" s="401"/>
      <c r="AQJ1838" s="401"/>
      <c r="AQK1838" s="401"/>
      <c r="AQL1838" s="401"/>
      <c r="AQM1838" s="401"/>
      <c r="AQN1838" s="401"/>
      <c r="AQO1838" s="401"/>
      <c r="AQP1838" s="401"/>
      <c r="AQQ1838" s="401"/>
      <c r="AQR1838" s="401"/>
      <c r="AQS1838" s="401"/>
      <c r="AQT1838" s="401"/>
      <c r="AQU1838" s="401"/>
      <c r="AQV1838" s="401"/>
      <c r="AQW1838" s="401"/>
      <c r="AQX1838" s="401"/>
      <c r="AQY1838" s="401"/>
      <c r="AQZ1838" s="401"/>
      <c r="ARA1838" s="401"/>
      <c r="ARB1838" s="401"/>
      <c r="ARC1838" s="401"/>
      <c r="ARD1838" s="401"/>
      <c r="ARE1838" s="401"/>
      <c r="ARF1838" s="401"/>
      <c r="ARG1838" s="401"/>
      <c r="ARH1838" s="401"/>
      <c r="ARI1838" s="401"/>
      <c r="ARJ1838" s="401"/>
      <c r="ARK1838" s="401"/>
      <c r="ARL1838" s="401"/>
      <c r="ARM1838" s="401"/>
      <c r="ARN1838" s="401"/>
      <c r="ARO1838" s="401"/>
      <c r="ARP1838" s="401"/>
      <c r="ARQ1838" s="401"/>
      <c r="ARR1838" s="401"/>
      <c r="ARS1838" s="401"/>
      <c r="ART1838" s="401"/>
      <c r="ARU1838" s="401"/>
      <c r="ARV1838" s="401"/>
      <c r="ARW1838" s="401"/>
      <c r="ARX1838" s="401"/>
      <c r="ARY1838" s="401"/>
      <c r="ARZ1838" s="401"/>
      <c r="ASA1838" s="401"/>
      <c r="ASB1838" s="401"/>
      <c r="ASC1838" s="401"/>
      <c r="ASD1838" s="401"/>
      <c r="ASE1838" s="401"/>
      <c r="ASF1838" s="401"/>
      <c r="ASG1838" s="401"/>
      <c r="ASH1838" s="401"/>
      <c r="ASI1838" s="401"/>
      <c r="ASJ1838" s="401"/>
      <c r="ASK1838" s="401"/>
      <c r="ASL1838" s="401"/>
      <c r="ASM1838" s="401"/>
      <c r="ASN1838" s="401"/>
      <c r="ASO1838" s="401"/>
      <c r="ASP1838" s="401"/>
      <c r="ASQ1838" s="401"/>
      <c r="ASR1838" s="401"/>
      <c r="ASS1838" s="401"/>
      <c r="AST1838" s="401"/>
      <c r="ASU1838" s="401"/>
      <c r="ASV1838" s="401"/>
      <c r="ASW1838" s="401"/>
      <c r="ASX1838" s="401"/>
      <c r="ASY1838" s="401"/>
      <c r="ASZ1838" s="401"/>
      <c r="ATA1838" s="401"/>
      <c r="ATB1838" s="401"/>
      <c r="ATC1838" s="401"/>
      <c r="ATD1838" s="401"/>
      <c r="ATE1838" s="401"/>
      <c r="ATF1838" s="401"/>
      <c r="ATG1838" s="401"/>
      <c r="ATH1838" s="401"/>
      <c r="ATI1838" s="401"/>
      <c r="ATJ1838" s="401"/>
      <c r="ATK1838" s="401"/>
      <c r="ATL1838" s="401"/>
      <c r="ATM1838" s="401"/>
      <c r="ATN1838" s="401"/>
      <c r="ATO1838" s="401"/>
      <c r="ATP1838" s="401"/>
      <c r="ATQ1838" s="401"/>
      <c r="ATR1838" s="401"/>
      <c r="ATS1838" s="401"/>
      <c r="ATT1838" s="401"/>
      <c r="ATU1838" s="401"/>
      <c r="ATV1838" s="401"/>
      <c r="ATW1838" s="401"/>
      <c r="ATX1838" s="401"/>
      <c r="ATY1838" s="401"/>
      <c r="ATZ1838" s="401"/>
      <c r="AUA1838" s="401"/>
      <c r="AUB1838" s="401"/>
      <c r="AUC1838" s="401"/>
      <c r="AUD1838" s="401"/>
      <c r="AUE1838" s="401"/>
      <c r="AUF1838" s="401"/>
      <c r="AUG1838" s="401"/>
      <c r="AUH1838" s="401"/>
      <c r="AUI1838" s="401"/>
      <c r="AUJ1838" s="401"/>
      <c r="AUK1838" s="401"/>
      <c r="AUL1838" s="401"/>
      <c r="AUM1838" s="401"/>
      <c r="AUN1838" s="401"/>
      <c r="AUO1838" s="401"/>
      <c r="AUP1838" s="401"/>
      <c r="AUQ1838" s="401"/>
      <c r="AUR1838" s="401"/>
      <c r="AUS1838" s="401"/>
      <c r="AUT1838" s="401"/>
      <c r="AUU1838" s="401"/>
      <c r="AUV1838" s="401"/>
      <c r="AUW1838" s="401"/>
      <c r="AUX1838" s="401"/>
      <c r="AUY1838" s="401"/>
      <c r="AUZ1838" s="401"/>
      <c r="AVA1838" s="401"/>
      <c r="AVB1838" s="401"/>
      <c r="AVC1838" s="401"/>
      <c r="AVD1838" s="401"/>
      <c r="AVE1838" s="401"/>
      <c r="AVF1838" s="401"/>
      <c r="AVG1838" s="401"/>
      <c r="AVH1838" s="401"/>
      <c r="AVI1838" s="401"/>
      <c r="AVJ1838" s="401"/>
      <c r="AVK1838" s="401"/>
      <c r="AVL1838" s="401"/>
      <c r="AVM1838" s="401"/>
      <c r="AVN1838" s="401"/>
      <c r="AVO1838" s="401"/>
      <c r="AVP1838" s="401"/>
      <c r="AVQ1838" s="401"/>
      <c r="AVR1838" s="401"/>
      <c r="AVS1838" s="401"/>
      <c r="AVT1838" s="401"/>
      <c r="AVU1838" s="401"/>
      <c r="AVV1838" s="401"/>
      <c r="AVW1838" s="401"/>
      <c r="AVX1838" s="401"/>
      <c r="AVY1838" s="401"/>
      <c r="AVZ1838" s="401"/>
      <c r="AWA1838" s="401"/>
      <c r="AWB1838" s="401"/>
      <c r="AWC1838" s="401"/>
      <c r="AWD1838" s="401"/>
      <c r="AWE1838" s="401"/>
      <c r="AWF1838" s="401"/>
      <c r="AWG1838" s="401"/>
      <c r="AWH1838" s="401"/>
      <c r="AWI1838" s="401"/>
      <c r="AWJ1838" s="401"/>
      <c r="AWK1838" s="401"/>
      <c r="AWL1838" s="401"/>
      <c r="AWM1838" s="401"/>
      <c r="AWN1838" s="401"/>
      <c r="AWO1838" s="401"/>
      <c r="AWP1838" s="401"/>
      <c r="AWQ1838" s="401"/>
      <c r="AWR1838" s="401"/>
      <c r="AWS1838" s="401"/>
      <c r="AWT1838" s="401"/>
      <c r="AWU1838" s="401"/>
      <c r="AWV1838" s="401"/>
      <c r="AWW1838" s="401"/>
      <c r="AWX1838" s="401"/>
      <c r="AWY1838" s="401"/>
      <c r="AWZ1838" s="401"/>
      <c r="AXA1838" s="401"/>
      <c r="AXB1838" s="401"/>
      <c r="AXC1838" s="401"/>
      <c r="AXD1838" s="401"/>
      <c r="AXE1838" s="401"/>
      <c r="AXF1838" s="401"/>
      <c r="AXG1838" s="401"/>
      <c r="AXH1838" s="401"/>
      <c r="AXI1838" s="401"/>
      <c r="AXJ1838" s="401"/>
      <c r="AXK1838" s="401"/>
      <c r="AXL1838" s="401"/>
      <c r="AXM1838" s="401"/>
      <c r="AXN1838" s="401"/>
      <c r="AXO1838" s="401"/>
      <c r="AXP1838" s="401"/>
      <c r="AXQ1838" s="401"/>
      <c r="AXR1838" s="401"/>
      <c r="AXS1838" s="401"/>
      <c r="AXT1838" s="401"/>
      <c r="AXU1838" s="401"/>
      <c r="AXV1838" s="401"/>
      <c r="AXW1838" s="401"/>
      <c r="AXX1838" s="401"/>
      <c r="AXY1838" s="401"/>
      <c r="AXZ1838" s="401"/>
      <c r="AYA1838" s="401"/>
      <c r="AYB1838" s="401"/>
      <c r="AYC1838" s="401"/>
      <c r="AYD1838" s="401"/>
      <c r="AYE1838" s="401"/>
      <c r="AYF1838" s="401"/>
      <c r="AYG1838" s="401"/>
      <c r="AYH1838" s="401"/>
      <c r="AYI1838" s="401"/>
      <c r="AYJ1838" s="401"/>
      <c r="AYK1838" s="401"/>
      <c r="AYL1838" s="401"/>
      <c r="AYM1838" s="401"/>
      <c r="AYN1838" s="401"/>
      <c r="AYO1838" s="401"/>
      <c r="AYP1838" s="401"/>
      <c r="AYQ1838" s="401"/>
      <c r="AYR1838" s="401"/>
      <c r="AYS1838" s="401"/>
      <c r="AYT1838" s="401"/>
      <c r="AYU1838" s="401"/>
      <c r="AYV1838" s="401"/>
      <c r="AYW1838" s="401"/>
      <c r="AYX1838" s="401"/>
      <c r="AYY1838" s="401"/>
      <c r="AYZ1838" s="401"/>
      <c r="AZA1838" s="401"/>
      <c r="AZB1838" s="401"/>
      <c r="AZC1838" s="401"/>
      <c r="AZD1838" s="401"/>
      <c r="AZE1838" s="401"/>
      <c r="AZF1838" s="401"/>
      <c r="AZG1838" s="401"/>
      <c r="AZH1838" s="401"/>
      <c r="AZI1838" s="401"/>
      <c r="AZJ1838" s="401"/>
      <c r="AZK1838" s="401"/>
      <c r="AZL1838" s="401"/>
      <c r="AZM1838" s="401"/>
      <c r="AZN1838" s="401"/>
      <c r="AZO1838" s="401"/>
      <c r="AZP1838" s="401"/>
      <c r="AZQ1838" s="401"/>
      <c r="AZR1838" s="401"/>
      <c r="AZS1838" s="401"/>
      <c r="AZT1838" s="401"/>
      <c r="AZU1838" s="401"/>
      <c r="AZV1838" s="401"/>
      <c r="AZW1838" s="401"/>
      <c r="AZX1838" s="401"/>
      <c r="AZY1838" s="401"/>
      <c r="AZZ1838" s="401"/>
      <c r="BAA1838" s="401"/>
      <c r="BAB1838" s="401"/>
      <c r="BAC1838" s="401"/>
      <c r="BAD1838" s="401"/>
      <c r="BAE1838" s="401"/>
      <c r="BAF1838" s="401"/>
      <c r="BAG1838" s="401"/>
      <c r="BAH1838" s="401"/>
      <c r="BAI1838" s="401"/>
      <c r="BAJ1838" s="401"/>
      <c r="BAK1838" s="401"/>
      <c r="BAL1838" s="401"/>
      <c r="BAM1838" s="401"/>
      <c r="BAN1838" s="401"/>
      <c r="BAO1838" s="401"/>
      <c r="BAP1838" s="401"/>
      <c r="BAQ1838" s="401"/>
      <c r="BAR1838" s="401"/>
      <c r="BAS1838" s="401"/>
      <c r="BAT1838" s="401"/>
      <c r="BAU1838" s="401"/>
      <c r="BAV1838" s="401"/>
      <c r="BAW1838" s="401"/>
      <c r="BAX1838" s="401"/>
      <c r="BAY1838" s="401"/>
      <c r="BAZ1838" s="401"/>
      <c r="BBA1838" s="401"/>
      <c r="BBB1838" s="401"/>
      <c r="BBC1838" s="401"/>
      <c r="BBD1838" s="401"/>
      <c r="BBE1838" s="401"/>
      <c r="BBF1838" s="401"/>
      <c r="BBG1838" s="401"/>
      <c r="BBH1838" s="401"/>
      <c r="BBI1838" s="401"/>
      <c r="BBJ1838" s="401"/>
      <c r="BBK1838" s="401"/>
      <c r="BBL1838" s="401"/>
      <c r="BBM1838" s="401"/>
      <c r="BBN1838" s="401"/>
      <c r="BBO1838" s="401"/>
      <c r="BBP1838" s="401"/>
      <c r="BBQ1838" s="401"/>
      <c r="BBR1838" s="401"/>
      <c r="BBS1838" s="401"/>
      <c r="BBT1838" s="401"/>
      <c r="BBU1838" s="401"/>
      <c r="BBV1838" s="401"/>
      <c r="BBW1838" s="401"/>
      <c r="BBX1838" s="401"/>
      <c r="BBY1838" s="401"/>
      <c r="BBZ1838" s="401"/>
      <c r="BCA1838" s="401"/>
      <c r="BCB1838" s="401"/>
      <c r="BCC1838" s="401"/>
      <c r="BCD1838" s="401"/>
      <c r="BCE1838" s="401"/>
      <c r="BCF1838" s="401"/>
      <c r="BCG1838" s="401"/>
      <c r="BCH1838" s="401"/>
      <c r="BCI1838" s="401"/>
      <c r="BCJ1838" s="401"/>
      <c r="BCK1838" s="401"/>
      <c r="BCL1838" s="401"/>
      <c r="BCM1838" s="401"/>
      <c r="BCN1838" s="401"/>
      <c r="BCO1838" s="401"/>
      <c r="BCP1838" s="401"/>
      <c r="BCQ1838" s="401"/>
      <c r="BCR1838" s="401"/>
      <c r="BCS1838" s="401"/>
      <c r="BCT1838" s="401"/>
      <c r="BCU1838" s="401"/>
      <c r="BCV1838" s="401"/>
      <c r="BCW1838" s="401"/>
      <c r="BCX1838" s="401"/>
      <c r="BCY1838" s="401"/>
      <c r="BCZ1838" s="401"/>
      <c r="BDA1838" s="401"/>
      <c r="BDB1838" s="401"/>
      <c r="BDC1838" s="401"/>
      <c r="BDD1838" s="401"/>
      <c r="BDE1838" s="401"/>
      <c r="BDF1838" s="401"/>
      <c r="BDG1838" s="401"/>
      <c r="BDH1838" s="401"/>
      <c r="BDI1838" s="401"/>
      <c r="BDJ1838" s="401"/>
      <c r="BDK1838" s="401"/>
      <c r="BDL1838" s="401"/>
      <c r="BDM1838" s="401"/>
      <c r="BDN1838" s="401"/>
      <c r="BDO1838" s="401"/>
      <c r="BDP1838" s="401"/>
      <c r="BDQ1838" s="401"/>
      <c r="BDR1838" s="401"/>
      <c r="BDS1838" s="401"/>
      <c r="BDT1838" s="401"/>
      <c r="BDU1838" s="401"/>
      <c r="BDV1838" s="401"/>
      <c r="BDW1838" s="401"/>
      <c r="BDX1838" s="401"/>
      <c r="BDY1838" s="401"/>
      <c r="BDZ1838" s="401"/>
      <c r="BEA1838" s="401"/>
      <c r="BEB1838" s="401"/>
      <c r="BEC1838" s="401"/>
      <c r="BED1838" s="401"/>
      <c r="BEE1838" s="401"/>
      <c r="BEF1838" s="401"/>
      <c r="BEG1838" s="401"/>
      <c r="BEH1838" s="401"/>
      <c r="BEI1838" s="401"/>
      <c r="BEJ1838" s="401"/>
      <c r="BEK1838" s="401"/>
      <c r="BEL1838" s="401"/>
      <c r="BEM1838" s="401"/>
      <c r="BEN1838" s="401"/>
      <c r="BEO1838" s="401"/>
      <c r="BEP1838" s="401"/>
      <c r="BEQ1838" s="401"/>
      <c r="BER1838" s="401"/>
      <c r="BES1838" s="401"/>
      <c r="BET1838" s="401"/>
      <c r="BEU1838" s="401"/>
      <c r="BEV1838" s="401"/>
      <c r="BEW1838" s="401"/>
      <c r="BEX1838" s="401"/>
      <c r="BEY1838" s="401"/>
      <c r="BEZ1838" s="401"/>
      <c r="BFA1838" s="401"/>
      <c r="BFB1838" s="401"/>
      <c r="BFC1838" s="401"/>
      <c r="BFD1838" s="401"/>
      <c r="BFE1838" s="401"/>
      <c r="BFF1838" s="401"/>
      <c r="BFG1838" s="401"/>
      <c r="BFH1838" s="401"/>
      <c r="BFI1838" s="401"/>
      <c r="BFJ1838" s="401"/>
      <c r="BFK1838" s="401"/>
      <c r="BFL1838" s="401"/>
      <c r="BFM1838" s="401"/>
      <c r="BFN1838" s="401"/>
      <c r="BFO1838" s="401"/>
      <c r="BFP1838" s="401"/>
      <c r="BFQ1838" s="401"/>
      <c r="BFR1838" s="401"/>
      <c r="BFS1838" s="401"/>
      <c r="BFT1838" s="401"/>
      <c r="BFU1838" s="401"/>
      <c r="BFV1838" s="401"/>
      <c r="BFW1838" s="401"/>
      <c r="BFX1838" s="401"/>
      <c r="BFY1838" s="401"/>
      <c r="BFZ1838" s="401"/>
      <c r="BGA1838" s="401"/>
      <c r="BGB1838" s="401"/>
      <c r="BGC1838" s="401"/>
      <c r="BGD1838" s="401"/>
      <c r="BGE1838" s="401"/>
      <c r="BGF1838" s="401"/>
      <c r="BGG1838" s="401"/>
      <c r="BGH1838" s="401"/>
      <c r="BGI1838" s="401"/>
      <c r="BGJ1838" s="401"/>
      <c r="BGK1838" s="401"/>
      <c r="BGL1838" s="401"/>
      <c r="BGM1838" s="401"/>
      <c r="BGN1838" s="401"/>
      <c r="BGO1838" s="401"/>
      <c r="BGP1838" s="401"/>
      <c r="BGQ1838" s="401"/>
      <c r="BGR1838" s="401"/>
      <c r="BGS1838" s="401"/>
      <c r="BGT1838" s="401"/>
      <c r="BGU1838" s="401"/>
      <c r="BGV1838" s="401"/>
      <c r="BGW1838" s="401"/>
      <c r="BGX1838" s="401"/>
      <c r="BGY1838" s="401"/>
      <c r="BGZ1838" s="401"/>
      <c r="BHA1838" s="401"/>
      <c r="BHB1838" s="401"/>
      <c r="BHC1838" s="401"/>
      <c r="BHD1838" s="401"/>
      <c r="BHE1838" s="401"/>
      <c r="BHF1838" s="401"/>
      <c r="BHG1838" s="401"/>
      <c r="BHH1838" s="401"/>
      <c r="BHI1838" s="401"/>
      <c r="BHJ1838" s="401"/>
      <c r="BHK1838" s="401"/>
      <c r="BHL1838" s="401"/>
      <c r="BHM1838" s="401"/>
      <c r="BHN1838" s="401"/>
      <c r="BHO1838" s="401"/>
      <c r="BHP1838" s="401"/>
      <c r="BHQ1838" s="401"/>
      <c r="BHR1838" s="401"/>
      <c r="BHS1838" s="401"/>
      <c r="BHT1838" s="401"/>
      <c r="BHU1838" s="401"/>
      <c r="BHV1838" s="401"/>
      <c r="BHW1838" s="401"/>
      <c r="BHX1838" s="401"/>
      <c r="BHY1838" s="401"/>
      <c r="BHZ1838" s="401"/>
      <c r="BIA1838" s="401"/>
      <c r="BIB1838" s="401"/>
      <c r="BIC1838" s="401"/>
      <c r="BID1838" s="401"/>
      <c r="BIE1838" s="401"/>
      <c r="BIF1838" s="401"/>
      <c r="BIG1838" s="401"/>
      <c r="BIH1838" s="401"/>
      <c r="BII1838" s="401"/>
      <c r="BIJ1838" s="401"/>
      <c r="BIK1838" s="401"/>
      <c r="BIL1838" s="401"/>
      <c r="BIM1838" s="401"/>
      <c r="BIN1838" s="401"/>
      <c r="BIO1838" s="401"/>
      <c r="BIP1838" s="401"/>
      <c r="BIQ1838" s="401"/>
      <c r="BIR1838" s="401"/>
      <c r="BIS1838" s="401"/>
      <c r="BIT1838" s="401"/>
      <c r="BIU1838" s="401"/>
      <c r="BIV1838" s="401"/>
      <c r="BIW1838" s="401"/>
      <c r="BIX1838" s="401"/>
      <c r="BIY1838" s="401"/>
      <c r="BIZ1838" s="401"/>
      <c r="BJA1838" s="401"/>
      <c r="BJB1838" s="401"/>
      <c r="BJC1838" s="401"/>
      <c r="BJD1838" s="401"/>
      <c r="BJE1838" s="401"/>
      <c r="BJF1838" s="401"/>
      <c r="BJG1838" s="401"/>
      <c r="BJH1838" s="401"/>
      <c r="BJI1838" s="401"/>
      <c r="BJJ1838" s="401"/>
      <c r="BJK1838" s="401"/>
      <c r="BJL1838" s="401"/>
      <c r="BJM1838" s="401"/>
      <c r="BJN1838" s="401"/>
      <c r="BJO1838" s="401"/>
      <c r="BJP1838" s="401"/>
      <c r="BJQ1838" s="401"/>
      <c r="BJR1838" s="401"/>
      <c r="BJS1838" s="401"/>
      <c r="BJT1838" s="401"/>
      <c r="BJU1838" s="401"/>
      <c r="BJV1838" s="401"/>
      <c r="BJW1838" s="401"/>
      <c r="BJX1838" s="401"/>
      <c r="BJY1838" s="401"/>
      <c r="BJZ1838" s="401"/>
      <c r="BKA1838" s="401"/>
      <c r="BKB1838" s="401"/>
      <c r="BKC1838" s="401"/>
      <c r="BKD1838" s="401"/>
      <c r="BKE1838" s="401"/>
      <c r="BKF1838" s="401"/>
      <c r="BKG1838" s="401"/>
      <c r="BKH1838" s="401"/>
      <c r="BKI1838" s="401"/>
      <c r="BKJ1838" s="401"/>
      <c r="BKK1838" s="401"/>
      <c r="BKL1838" s="401"/>
      <c r="BKM1838" s="401"/>
      <c r="BKN1838" s="401"/>
      <c r="BKO1838" s="401"/>
      <c r="BKP1838" s="401"/>
      <c r="BKQ1838" s="401"/>
      <c r="BKR1838" s="401"/>
      <c r="BKS1838" s="401"/>
      <c r="BKT1838" s="401"/>
      <c r="BKU1838" s="401"/>
      <c r="BKV1838" s="401"/>
      <c r="BKW1838" s="401"/>
      <c r="BKX1838" s="401"/>
      <c r="BKY1838" s="401"/>
      <c r="BKZ1838" s="401"/>
      <c r="BLA1838" s="401"/>
      <c r="BLB1838" s="401"/>
      <c r="BLC1838" s="401"/>
      <c r="BLD1838" s="401"/>
      <c r="BLE1838" s="401"/>
      <c r="BLF1838" s="401"/>
      <c r="BLG1838" s="401"/>
      <c r="BLH1838" s="401"/>
      <c r="BLI1838" s="401"/>
      <c r="BLJ1838" s="401"/>
      <c r="BLK1838" s="401"/>
      <c r="BLL1838" s="401"/>
      <c r="BLM1838" s="401"/>
      <c r="BLN1838" s="401"/>
      <c r="BLO1838" s="401"/>
      <c r="BLP1838" s="401"/>
      <c r="BLQ1838" s="401"/>
      <c r="BLR1838" s="401"/>
      <c r="BLS1838" s="401"/>
      <c r="BLT1838" s="401"/>
      <c r="BLU1838" s="401"/>
      <c r="BLV1838" s="401"/>
      <c r="BLW1838" s="401"/>
      <c r="BLX1838" s="401"/>
      <c r="BLY1838" s="401"/>
      <c r="BLZ1838" s="401"/>
      <c r="BMA1838" s="401"/>
      <c r="BMB1838" s="401"/>
      <c r="BMC1838" s="401"/>
      <c r="BMD1838" s="401"/>
      <c r="BME1838" s="401"/>
      <c r="BMF1838" s="401"/>
      <c r="BMG1838" s="401"/>
      <c r="BMH1838" s="401"/>
      <c r="BMI1838" s="401"/>
      <c r="BMJ1838" s="401"/>
      <c r="BMK1838" s="401"/>
      <c r="BML1838" s="401"/>
      <c r="BMM1838" s="401"/>
      <c r="BMN1838" s="401"/>
      <c r="BMO1838" s="401"/>
      <c r="BMP1838" s="401"/>
      <c r="BMQ1838" s="401"/>
      <c r="BMR1838" s="401"/>
      <c r="BMS1838" s="401"/>
      <c r="BMT1838" s="401"/>
      <c r="BMU1838" s="401"/>
      <c r="BMV1838" s="401"/>
      <c r="BMW1838" s="401"/>
      <c r="BMX1838" s="401"/>
      <c r="BMY1838" s="401"/>
      <c r="BMZ1838" s="401"/>
      <c r="BNA1838" s="401"/>
      <c r="BNB1838" s="401"/>
      <c r="BNC1838" s="401"/>
      <c r="BND1838" s="401"/>
      <c r="BNE1838" s="401"/>
      <c r="BNF1838" s="401"/>
      <c r="BNG1838" s="401"/>
      <c r="BNH1838" s="401"/>
      <c r="BNI1838" s="401"/>
      <c r="BNJ1838" s="401"/>
      <c r="BNK1838" s="401"/>
      <c r="BNL1838" s="401"/>
      <c r="BNM1838" s="401"/>
      <c r="BNN1838" s="401"/>
      <c r="BNO1838" s="401"/>
      <c r="BNP1838" s="401"/>
      <c r="BNQ1838" s="401"/>
      <c r="BNR1838" s="401"/>
      <c r="BNS1838" s="401"/>
      <c r="BNT1838" s="401"/>
      <c r="BNU1838" s="401"/>
      <c r="BNV1838" s="401"/>
      <c r="BNW1838" s="401"/>
      <c r="BNX1838" s="401"/>
      <c r="BNY1838" s="401"/>
      <c r="BNZ1838" s="401"/>
      <c r="BOA1838" s="401"/>
      <c r="BOB1838" s="401"/>
      <c r="BOC1838" s="401"/>
      <c r="BOD1838" s="401"/>
      <c r="BOE1838" s="401"/>
      <c r="BOF1838" s="401"/>
      <c r="BOG1838" s="401"/>
      <c r="BOH1838" s="401"/>
      <c r="BOI1838" s="401"/>
      <c r="BOJ1838" s="401"/>
      <c r="BOK1838" s="401"/>
      <c r="BOL1838" s="401"/>
      <c r="BOM1838" s="401"/>
      <c r="BON1838" s="401"/>
      <c r="BOO1838" s="401"/>
      <c r="BOP1838" s="401"/>
      <c r="BOQ1838" s="401"/>
      <c r="BOR1838" s="401"/>
      <c r="BOS1838" s="401"/>
      <c r="BOT1838" s="401"/>
      <c r="BOU1838" s="401"/>
      <c r="BOV1838" s="401"/>
      <c r="BOW1838" s="401"/>
      <c r="BOX1838" s="401"/>
      <c r="BOY1838" s="401"/>
      <c r="BOZ1838" s="401"/>
      <c r="BPA1838" s="401"/>
      <c r="BPB1838" s="401"/>
      <c r="BPC1838" s="401"/>
      <c r="BPD1838" s="401"/>
      <c r="BPE1838" s="401"/>
      <c r="BPF1838" s="401"/>
      <c r="BPG1838" s="401"/>
      <c r="BPH1838" s="401"/>
      <c r="BPI1838" s="401"/>
      <c r="BPJ1838" s="401"/>
      <c r="BPK1838" s="401"/>
      <c r="BPL1838" s="401"/>
      <c r="BPM1838" s="401"/>
      <c r="BPN1838" s="401"/>
      <c r="BPO1838" s="401"/>
      <c r="BPP1838" s="401"/>
      <c r="BPQ1838" s="401"/>
      <c r="BPR1838" s="401"/>
      <c r="BPS1838" s="401"/>
      <c r="BPT1838" s="401"/>
      <c r="BPU1838" s="401"/>
      <c r="BPV1838" s="401"/>
      <c r="BPW1838" s="401"/>
      <c r="BPX1838" s="401"/>
      <c r="BPY1838" s="401"/>
      <c r="BPZ1838" s="401"/>
      <c r="BQA1838" s="401"/>
      <c r="BQB1838" s="401"/>
      <c r="BQC1838" s="401"/>
      <c r="BQD1838" s="401"/>
      <c r="BQE1838" s="401"/>
      <c r="BQF1838" s="401"/>
      <c r="BQG1838" s="401"/>
      <c r="BQH1838" s="401"/>
      <c r="BQI1838" s="401"/>
      <c r="BQJ1838" s="401"/>
      <c r="BQK1838" s="401"/>
      <c r="BQL1838" s="401"/>
      <c r="BQM1838" s="401"/>
      <c r="BQN1838" s="401"/>
      <c r="BQO1838" s="401"/>
      <c r="BQP1838" s="401"/>
      <c r="BQQ1838" s="401"/>
      <c r="BQR1838" s="401"/>
      <c r="BQS1838" s="401"/>
      <c r="BQT1838" s="401"/>
      <c r="BQU1838" s="401"/>
      <c r="BQV1838" s="401"/>
      <c r="BQW1838" s="401"/>
      <c r="BQX1838" s="401"/>
      <c r="BQY1838" s="401"/>
      <c r="BQZ1838" s="401"/>
      <c r="BRA1838" s="401"/>
      <c r="BRB1838" s="401"/>
      <c r="BRC1838" s="401"/>
      <c r="BRD1838" s="401"/>
      <c r="BRE1838" s="401"/>
      <c r="BRF1838" s="401"/>
      <c r="BRG1838" s="401"/>
      <c r="BRH1838" s="401"/>
      <c r="BRI1838" s="401"/>
      <c r="BRJ1838" s="401"/>
      <c r="BRK1838" s="401"/>
      <c r="BRL1838" s="401"/>
      <c r="BRM1838" s="401"/>
      <c r="BRN1838" s="401"/>
      <c r="BRO1838" s="401"/>
      <c r="BRP1838" s="401"/>
      <c r="BRQ1838" s="401"/>
      <c r="BRR1838" s="401"/>
      <c r="BRS1838" s="401"/>
      <c r="BRT1838" s="401"/>
      <c r="BRU1838" s="401"/>
      <c r="BRV1838" s="401"/>
      <c r="BRW1838" s="401"/>
      <c r="BRX1838" s="401"/>
      <c r="BRY1838" s="401"/>
      <c r="BRZ1838" s="401"/>
      <c r="BSA1838" s="401"/>
      <c r="BSB1838" s="401"/>
      <c r="BSC1838" s="401"/>
      <c r="BSD1838" s="401"/>
      <c r="BSE1838" s="401"/>
      <c r="BSF1838" s="401"/>
      <c r="BSG1838" s="401"/>
      <c r="BSH1838" s="401"/>
      <c r="BSI1838" s="401"/>
      <c r="BSJ1838" s="401"/>
      <c r="BSK1838" s="401"/>
      <c r="BSL1838" s="401"/>
      <c r="BSM1838" s="401"/>
      <c r="BSN1838" s="401"/>
      <c r="BSO1838" s="401"/>
      <c r="BSP1838" s="401"/>
      <c r="BSQ1838" s="401"/>
      <c r="BSR1838" s="401"/>
      <c r="BSS1838" s="401"/>
      <c r="BST1838" s="401"/>
      <c r="BSU1838" s="401"/>
      <c r="BSV1838" s="401"/>
      <c r="BSW1838" s="401"/>
      <c r="BSX1838" s="401"/>
      <c r="BSY1838" s="401"/>
      <c r="BSZ1838" s="401"/>
      <c r="BTA1838" s="401"/>
      <c r="BTB1838" s="401"/>
      <c r="BTC1838" s="401"/>
      <c r="BTD1838" s="401"/>
      <c r="BTE1838" s="401"/>
      <c r="BTF1838" s="401"/>
      <c r="BTG1838" s="401"/>
      <c r="BTH1838" s="401"/>
      <c r="BTI1838" s="401"/>
      <c r="BTJ1838" s="401"/>
      <c r="BTK1838" s="401"/>
      <c r="BTL1838" s="401"/>
      <c r="BTM1838" s="401"/>
      <c r="BTN1838" s="401"/>
      <c r="BTO1838" s="401"/>
      <c r="BTP1838" s="401"/>
      <c r="BTQ1838" s="401"/>
      <c r="BTR1838" s="401"/>
      <c r="BTS1838" s="401"/>
      <c r="BTT1838" s="401"/>
      <c r="BTU1838" s="401"/>
      <c r="BTV1838" s="401"/>
      <c r="BTW1838" s="401"/>
      <c r="BTX1838" s="401"/>
      <c r="BTY1838" s="401"/>
      <c r="BTZ1838" s="401"/>
      <c r="BUA1838" s="401"/>
      <c r="BUB1838" s="401"/>
      <c r="BUC1838" s="401"/>
      <c r="BUD1838" s="401"/>
      <c r="BUE1838" s="401"/>
      <c r="BUF1838" s="401"/>
      <c r="BUG1838" s="401"/>
      <c r="BUH1838" s="401"/>
      <c r="BUI1838" s="401"/>
      <c r="BUJ1838" s="401"/>
      <c r="BUK1838" s="401"/>
      <c r="BUL1838" s="401"/>
      <c r="BUM1838" s="401"/>
      <c r="BUN1838" s="401"/>
      <c r="BUO1838" s="401"/>
      <c r="BUP1838" s="401"/>
      <c r="BUQ1838" s="401"/>
      <c r="BUR1838" s="401"/>
      <c r="BUS1838" s="401"/>
      <c r="BUT1838" s="401"/>
      <c r="BUU1838" s="401"/>
      <c r="BUV1838" s="401"/>
      <c r="BUW1838" s="401"/>
      <c r="BUX1838" s="401"/>
      <c r="BUY1838" s="401"/>
      <c r="BUZ1838" s="401"/>
      <c r="BVA1838" s="401"/>
      <c r="BVB1838" s="401"/>
      <c r="BVC1838" s="401"/>
      <c r="BVD1838" s="401"/>
      <c r="BVE1838" s="401"/>
      <c r="BVF1838" s="401"/>
      <c r="BVG1838" s="401"/>
      <c r="BVH1838" s="401"/>
      <c r="BVI1838" s="401"/>
      <c r="BVJ1838" s="401"/>
      <c r="BVK1838" s="401"/>
      <c r="BVL1838" s="401"/>
      <c r="BVM1838" s="401"/>
      <c r="BVN1838" s="401"/>
      <c r="BVO1838" s="401"/>
      <c r="BVP1838" s="401"/>
      <c r="BVQ1838" s="401"/>
      <c r="BVR1838" s="401"/>
      <c r="BVS1838" s="401"/>
      <c r="BVT1838" s="401"/>
      <c r="BVU1838" s="401"/>
      <c r="BVV1838" s="401"/>
      <c r="BVW1838" s="401"/>
      <c r="BVX1838" s="401"/>
      <c r="BVY1838" s="401"/>
      <c r="BVZ1838" s="401"/>
      <c r="BWA1838" s="401"/>
      <c r="BWB1838" s="401"/>
      <c r="BWC1838" s="401"/>
      <c r="BWD1838" s="401"/>
      <c r="BWE1838" s="401"/>
      <c r="BWF1838" s="401"/>
      <c r="BWG1838" s="401"/>
      <c r="BWH1838" s="401"/>
      <c r="BWI1838" s="401"/>
      <c r="BWJ1838" s="401"/>
      <c r="BWK1838" s="401"/>
      <c r="BWL1838" s="401"/>
      <c r="BWM1838" s="401"/>
      <c r="BWN1838" s="401"/>
      <c r="BWO1838" s="401"/>
      <c r="BWP1838" s="401"/>
      <c r="BWQ1838" s="401"/>
      <c r="BWR1838" s="401"/>
      <c r="BWS1838" s="401"/>
      <c r="BWT1838" s="401"/>
      <c r="BWU1838" s="401"/>
      <c r="BWV1838" s="401"/>
      <c r="BWW1838" s="401"/>
      <c r="BWX1838" s="401"/>
      <c r="BWY1838" s="401"/>
      <c r="BWZ1838" s="401"/>
      <c r="BXA1838" s="401"/>
      <c r="BXB1838" s="401"/>
      <c r="BXC1838" s="401"/>
      <c r="BXD1838" s="401"/>
      <c r="BXE1838" s="401"/>
      <c r="BXF1838" s="401"/>
      <c r="BXG1838" s="401"/>
      <c r="BXH1838" s="401"/>
      <c r="BXI1838" s="401"/>
      <c r="BXJ1838" s="401"/>
      <c r="BXK1838" s="401"/>
      <c r="BXL1838" s="401"/>
      <c r="BXM1838" s="401"/>
      <c r="BXN1838" s="401"/>
      <c r="BXO1838" s="401"/>
      <c r="BXP1838" s="401"/>
      <c r="BXQ1838" s="401"/>
      <c r="BXR1838" s="401"/>
      <c r="BXS1838" s="401"/>
      <c r="BXT1838" s="401"/>
      <c r="BXU1838" s="401"/>
      <c r="BXV1838" s="401"/>
      <c r="BXW1838" s="401"/>
      <c r="BXX1838" s="401"/>
      <c r="BXY1838" s="401"/>
      <c r="BXZ1838" s="401"/>
      <c r="BYA1838" s="401"/>
      <c r="BYB1838" s="401"/>
      <c r="BYC1838" s="401"/>
      <c r="BYD1838" s="401"/>
      <c r="BYE1838" s="401"/>
      <c r="BYF1838" s="401"/>
      <c r="BYG1838" s="401"/>
      <c r="BYH1838" s="401"/>
      <c r="BYI1838" s="401"/>
      <c r="BYJ1838" s="401"/>
      <c r="BYK1838" s="401"/>
      <c r="BYL1838" s="401"/>
      <c r="BYM1838" s="401"/>
      <c r="BYN1838" s="401"/>
      <c r="BYO1838" s="401"/>
      <c r="BYP1838" s="401"/>
      <c r="BYQ1838" s="401"/>
      <c r="BYR1838" s="401"/>
      <c r="BYS1838" s="401"/>
      <c r="BYT1838" s="401"/>
      <c r="BYU1838" s="401"/>
      <c r="BYV1838" s="401"/>
      <c r="BYW1838" s="401"/>
      <c r="BYX1838" s="401"/>
      <c r="BYY1838" s="401"/>
      <c r="BYZ1838" s="401"/>
      <c r="BZA1838" s="401"/>
      <c r="BZB1838" s="401"/>
      <c r="BZC1838" s="401"/>
      <c r="BZD1838" s="401"/>
      <c r="BZE1838" s="401"/>
      <c r="BZF1838" s="401"/>
      <c r="BZG1838" s="401"/>
      <c r="BZH1838" s="401"/>
      <c r="BZI1838" s="401"/>
      <c r="BZJ1838" s="401"/>
      <c r="BZK1838" s="401"/>
      <c r="BZL1838" s="401"/>
      <c r="BZM1838" s="401"/>
      <c r="BZN1838" s="401"/>
      <c r="BZO1838" s="401"/>
      <c r="BZP1838" s="401"/>
      <c r="BZQ1838" s="401"/>
      <c r="BZR1838" s="401"/>
      <c r="BZS1838" s="401"/>
      <c r="BZT1838" s="401"/>
      <c r="BZU1838" s="401"/>
      <c r="BZV1838" s="401"/>
      <c r="BZW1838" s="401"/>
      <c r="BZX1838" s="401"/>
      <c r="BZY1838" s="401"/>
      <c r="BZZ1838" s="401"/>
      <c r="CAA1838" s="401"/>
      <c r="CAB1838" s="401"/>
      <c r="CAC1838" s="401"/>
      <c r="CAD1838" s="401"/>
      <c r="CAE1838" s="401"/>
      <c r="CAF1838" s="401"/>
      <c r="CAG1838" s="401"/>
      <c r="CAH1838" s="401"/>
      <c r="CAI1838" s="401"/>
      <c r="CAJ1838" s="401"/>
      <c r="CAK1838" s="401"/>
      <c r="CAL1838" s="401"/>
      <c r="CAM1838" s="401"/>
      <c r="CAN1838" s="401"/>
      <c r="CAO1838" s="401"/>
      <c r="CAP1838" s="401"/>
      <c r="CAQ1838" s="401"/>
      <c r="CAR1838" s="401"/>
      <c r="CAS1838" s="401"/>
      <c r="CAT1838" s="401"/>
      <c r="CAU1838" s="401"/>
      <c r="CAV1838" s="401"/>
      <c r="CAW1838" s="401"/>
      <c r="CAX1838" s="401"/>
      <c r="CAY1838" s="401"/>
      <c r="CAZ1838" s="401"/>
      <c r="CBA1838" s="401"/>
      <c r="CBB1838" s="401"/>
      <c r="CBC1838" s="401"/>
      <c r="CBD1838" s="401"/>
      <c r="CBE1838" s="401"/>
      <c r="CBF1838" s="401"/>
      <c r="CBG1838" s="401"/>
      <c r="CBH1838" s="401"/>
      <c r="CBI1838" s="401"/>
      <c r="CBJ1838" s="401"/>
      <c r="CBK1838" s="401"/>
      <c r="CBL1838" s="401"/>
      <c r="CBM1838" s="401"/>
      <c r="CBN1838" s="401"/>
      <c r="CBO1838" s="401"/>
      <c r="CBP1838" s="401"/>
      <c r="CBQ1838" s="401"/>
      <c r="CBR1838" s="401"/>
      <c r="CBS1838" s="401"/>
      <c r="CBT1838" s="401"/>
      <c r="CBU1838" s="401"/>
      <c r="CBV1838" s="401"/>
      <c r="CBW1838" s="401"/>
      <c r="CBX1838" s="401"/>
      <c r="CBY1838" s="401"/>
      <c r="CBZ1838" s="401"/>
      <c r="CCA1838" s="401"/>
      <c r="CCB1838" s="401"/>
      <c r="CCC1838" s="401"/>
      <c r="CCD1838" s="401"/>
      <c r="CCE1838" s="401"/>
      <c r="CCF1838" s="401"/>
      <c r="CCG1838" s="401"/>
      <c r="CCH1838" s="401"/>
      <c r="CCI1838" s="401"/>
      <c r="CCJ1838" s="401"/>
      <c r="CCK1838" s="401"/>
      <c r="CCL1838" s="401"/>
      <c r="CCM1838" s="401"/>
      <c r="CCN1838" s="401"/>
      <c r="CCO1838" s="401"/>
      <c r="CCP1838" s="401"/>
      <c r="CCQ1838" s="401"/>
      <c r="CCR1838" s="401"/>
      <c r="CCS1838" s="401"/>
      <c r="CCT1838" s="401"/>
      <c r="CCU1838" s="401"/>
      <c r="CCV1838" s="401"/>
      <c r="CCW1838" s="401"/>
      <c r="CCX1838" s="401"/>
      <c r="CCY1838" s="401"/>
      <c r="CCZ1838" s="401"/>
      <c r="CDA1838" s="401"/>
      <c r="CDB1838" s="401"/>
      <c r="CDC1838" s="401"/>
      <c r="CDD1838" s="401"/>
      <c r="CDE1838" s="401"/>
      <c r="CDF1838" s="401"/>
      <c r="CDG1838" s="401"/>
      <c r="CDH1838" s="401"/>
      <c r="CDI1838" s="401"/>
      <c r="CDJ1838" s="401"/>
      <c r="CDK1838" s="401"/>
      <c r="CDL1838" s="401"/>
      <c r="CDM1838" s="401"/>
      <c r="CDN1838" s="401"/>
      <c r="CDO1838" s="401"/>
      <c r="CDP1838" s="401"/>
      <c r="CDQ1838" s="401"/>
      <c r="CDR1838" s="401"/>
      <c r="CDS1838" s="401"/>
      <c r="CDT1838" s="401"/>
      <c r="CDU1838" s="401"/>
      <c r="CDV1838" s="401"/>
      <c r="CDW1838" s="401"/>
      <c r="CDX1838" s="401"/>
      <c r="CDY1838" s="401"/>
      <c r="CDZ1838" s="401"/>
      <c r="CEA1838" s="401"/>
      <c r="CEB1838" s="401"/>
      <c r="CEC1838" s="401"/>
      <c r="CED1838" s="401"/>
      <c r="CEE1838" s="401"/>
      <c r="CEF1838" s="401"/>
      <c r="CEG1838" s="401"/>
      <c r="CEH1838" s="401"/>
      <c r="CEI1838" s="401"/>
      <c r="CEJ1838" s="401"/>
      <c r="CEK1838" s="401"/>
      <c r="CEL1838" s="401"/>
      <c r="CEM1838" s="401"/>
      <c r="CEN1838" s="401"/>
      <c r="CEO1838" s="401"/>
      <c r="CEP1838" s="401"/>
      <c r="CEQ1838" s="401"/>
      <c r="CER1838" s="401"/>
      <c r="CES1838" s="401"/>
      <c r="CET1838" s="401"/>
      <c r="CEU1838" s="401"/>
      <c r="CEV1838" s="401"/>
      <c r="CEW1838" s="401"/>
      <c r="CEX1838" s="401"/>
      <c r="CEY1838" s="401"/>
      <c r="CEZ1838" s="401"/>
      <c r="CFA1838" s="401"/>
      <c r="CFB1838" s="401"/>
      <c r="CFC1838" s="401"/>
      <c r="CFD1838" s="401"/>
      <c r="CFE1838" s="401"/>
      <c r="CFF1838" s="401"/>
      <c r="CFG1838" s="401"/>
      <c r="CFH1838" s="401"/>
      <c r="CFI1838" s="401"/>
      <c r="CFJ1838" s="401"/>
      <c r="CFK1838" s="401"/>
      <c r="CFL1838" s="401"/>
      <c r="CFM1838" s="401"/>
      <c r="CFN1838" s="401"/>
      <c r="CFO1838" s="401"/>
      <c r="CFP1838" s="401"/>
      <c r="CFQ1838" s="401"/>
      <c r="CFR1838" s="401"/>
      <c r="CFS1838" s="401"/>
      <c r="CFT1838" s="401"/>
      <c r="CFU1838" s="401"/>
      <c r="CFV1838" s="401"/>
      <c r="CFW1838" s="401"/>
      <c r="CFX1838" s="401"/>
      <c r="CFY1838" s="401"/>
      <c r="CFZ1838" s="401"/>
      <c r="CGA1838" s="401"/>
      <c r="CGB1838" s="401"/>
      <c r="CGC1838" s="401"/>
      <c r="CGD1838" s="401"/>
      <c r="CGE1838" s="401"/>
      <c r="CGF1838" s="401"/>
      <c r="CGG1838" s="401"/>
      <c r="CGH1838" s="401"/>
      <c r="CGI1838" s="401"/>
      <c r="CGJ1838" s="401"/>
      <c r="CGK1838" s="401"/>
      <c r="CGL1838" s="401"/>
      <c r="CGM1838" s="401"/>
      <c r="CGN1838" s="401"/>
      <c r="CGO1838" s="401"/>
      <c r="CGP1838" s="401"/>
      <c r="CGQ1838" s="401"/>
      <c r="CGR1838" s="401"/>
      <c r="CGS1838" s="401"/>
      <c r="CGT1838" s="401"/>
      <c r="CGU1838" s="401"/>
      <c r="CGV1838" s="401"/>
      <c r="CGW1838" s="401"/>
      <c r="CGX1838" s="401"/>
      <c r="CGY1838" s="401"/>
      <c r="CGZ1838" s="401"/>
      <c r="CHA1838" s="401"/>
      <c r="CHB1838" s="401"/>
      <c r="CHC1838" s="401"/>
      <c r="CHD1838" s="401"/>
      <c r="CHE1838" s="401"/>
      <c r="CHF1838" s="401"/>
      <c r="CHG1838" s="401"/>
      <c r="CHH1838" s="401"/>
      <c r="CHI1838" s="401"/>
      <c r="CHJ1838" s="401"/>
      <c r="CHK1838" s="401"/>
      <c r="CHL1838" s="401"/>
      <c r="CHM1838" s="401"/>
      <c r="CHN1838" s="401"/>
      <c r="CHO1838" s="401"/>
      <c r="CHP1838" s="401"/>
      <c r="CHQ1838" s="401"/>
      <c r="CHR1838" s="401"/>
      <c r="CHS1838" s="401"/>
      <c r="CHT1838" s="401"/>
      <c r="CHU1838" s="401"/>
      <c r="CHV1838" s="401"/>
      <c r="CHW1838" s="401"/>
      <c r="CHX1838" s="401"/>
      <c r="CHY1838" s="401"/>
      <c r="CHZ1838" s="401"/>
      <c r="CIA1838" s="401"/>
      <c r="CIB1838" s="401"/>
      <c r="CIC1838" s="401"/>
      <c r="CID1838" s="401"/>
      <c r="CIE1838" s="401"/>
      <c r="CIF1838" s="401"/>
      <c r="CIG1838" s="401"/>
      <c r="CIH1838" s="401"/>
      <c r="CII1838" s="401"/>
      <c r="CIJ1838" s="401"/>
      <c r="CIK1838" s="401"/>
      <c r="CIL1838" s="401"/>
      <c r="CIM1838" s="401"/>
      <c r="CIN1838" s="401"/>
      <c r="CIO1838" s="401"/>
      <c r="CIP1838" s="401"/>
      <c r="CIQ1838" s="401"/>
      <c r="CIR1838" s="401"/>
      <c r="CIS1838" s="401"/>
      <c r="CIT1838" s="401"/>
      <c r="CIU1838" s="401"/>
      <c r="CIV1838" s="401"/>
      <c r="CIW1838" s="401"/>
      <c r="CIX1838" s="401"/>
      <c r="CIY1838" s="401"/>
      <c r="CIZ1838" s="401"/>
      <c r="CJA1838" s="401"/>
      <c r="CJB1838" s="401"/>
      <c r="CJC1838" s="401"/>
      <c r="CJD1838" s="401"/>
      <c r="CJE1838" s="401"/>
      <c r="CJF1838" s="401"/>
      <c r="CJG1838" s="401"/>
      <c r="CJH1838" s="401"/>
      <c r="CJI1838" s="401"/>
      <c r="CJJ1838" s="401"/>
      <c r="CJK1838" s="401"/>
      <c r="CJL1838" s="401"/>
      <c r="CJM1838" s="401"/>
      <c r="CJN1838" s="401"/>
      <c r="CJO1838" s="401"/>
      <c r="CJP1838" s="401"/>
      <c r="CJQ1838" s="401"/>
      <c r="CJR1838" s="401"/>
      <c r="CJS1838" s="401"/>
      <c r="CJT1838" s="401"/>
      <c r="CJU1838" s="401"/>
      <c r="CJV1838" s="401"/>
      <c r="CJW1838" s="401"/>
      <c r="CJX1838" s="401"/>
      <c r="CJY1838" s="401"/>
      <c r="CJZ1838" s="401"/>
      <c r="CKA1838" s="401"/>
      <c r="CKB1838" s="401"/>
      <c r="CKC1838" s="401"/>
      <c r="CKD1838" s="401"/>
      <c r="CKE1838" s="401"/>
      <c r="CKF1838" s="401"/>
      <c r="CKG1838" s="401"/>
      <c r="CKH1838" s="401"/>
      <c r="CKI1838" s="401"/>
      <c r="CKJ1838" s="401"/>
      <c r="CKK1838" s="401"/>
      <c r="CKL1838" s="401"/>
      <c r="CKM1838" s="401"/>
      <c r="CKN1838" s="401"/>
      <c r="CKO1838" s="401"/>
      <c r="CKP1838" s="401"/>
      <c r="CKQ1838" s="401"/>
      <c r="CKR1838" s="401"/>
      <c r="CKS1838" s="401"/>
      <c r="CKT1838" s="401"/>
      <c r="CKU1838" s="401"/>
      <c r="CKV1838" s="401"/>
      <c r="CKW1838" s="401"/>
      <c r="CKX1838" s="401"/>
      <c r="CKY1838" s="401"/>
      <c r="CKZ1838" s="401"/>
      <c r="CLA1838" s="401"/>
      <c r="CLB1838" s="401"/>
      <c r="CLC1838" s="401"/>
      <c r="CLD1838" s="401"/>
      <c r="CLE1838" s="401"/>
      <c r="CLF1838" s="401"/>
      <c r="CLG1838" s="401"/>
      <c r="CLH1838" s="401"/>
      <c r="CLI1838" s="401"/>
      <c r="CLJ1838" s="401"/>
      <c r="CLK1838" s="401"/>
      <c r="CLL1838" s="401"/>
      <c r="CLM1838" s="401"/>
      <c r="CLN1838" s="401"/>
      <c r="CLO1838" s="401"/>
      <c r="CLP1838" s="401"/>
      <c r="CLQ1838" s="401"/>
      <c r="CLR1838" s="401"/>
      <c r="CLS1838" s="401"/>
      <c r="CLT1838" s="401"/>
      <c r="CLU1838" s="401"/>
      <c r="CLV1838" s="401"/>
      <c r="CLW1838" s="401"/>
      <c r="CLX1838" s="401"/>
      <c r="CLY1838" s="401"/>
      <c r="CLZ1838" s="401"/>
      <c r="CMA1838" s="401"/>
      <c r="CMB1838" s="401"/>
      <c r="CMC1838" s="401"/>
      <c r="CMD1838" s="401"/>
      <c r="CME1838" s="401"/>
      <c r="CMF1838" s="401"/>
      <c r="CMG1838" s="401"/>
      <c r="CMH1838" s="401"/>
      <c r="CMI1838" s="401"/>
      <c r="CMJ1838" s="401"/>
      <c r="CMK1838" s="401"/>
      <c r="CML1838" s="401"/>
      <c r="CMM1838" s="401"/>
      <c r="CMN1838" s="401"/>
      <c r="CMO1838" s="401"/>
      <c r="CMP1838" s="401"/>
      <c r="CMQ1838" s="401"/>
      <c r="CMR1838" s="401"/>
      <c r="CMS1838" s="401"/>
      <c r="CMT1838" s="401"/>
      <c r="CMU1838" s="401"/>
      <c r="CMV1838" s="401"/>
      <c r="CMW1838" s="401"/>
      <c r="CMX1838" s="401"/>
      <c r="CMY1838" s="401"/>
      <c r="CMZ1838" s="401"/>
      <c r="CNA1838" s="401"/>
      <c r="CNB1838" s="401"/>
      <c r="CNC1838" s="401"/>
      <c r="CND1838" s="401"/>
      <c r="CNE1838" s="401"/>
      <c r="CNF1838" s="401"/>
      <c r="CNG1838" s="401"/>
      <c r="CNH1838" s="401"/>
      <c r="CNI1838" s="401"/>
      <c r="CNJ1838" s="401"/>
      <c r="CNK1838" s="401"/>
      <c r="CNL1838" s="401"/>
      <c r="CNM1838" s="401"/>
      <c r="CNN1838" s="401"/>
      <c r="CNO1838" s="401"/>
      <c r="CNP1838" s="401"/>
      <c r="CNQ1838" s="401"/>
      <c r="CNR1838" s="401"/>
      <c r="CNS1838" s="401"/>
      <c r="CNT1838" s="401"/>
      <c r="CNU1838" s="401"/>
      <c r="CNV1838" s="401"/>
      <c r="CNW1838" s="401"/>
      <c r="CNX1838" s="401"/>
      <c r="CNY1838" s="401"/>
      <c r="CNZ1838" s="401"/>
      <c r="COA1838" s="401"/>
      <c r="COB1838" s="401"/>
      <c r="COC1838" s="401"/>
      <c r="COD1838" s="401"/>
      <c r="COE1838" s="401"/>
      <c r="COF1838" s="401"/>
      <c r="COG1838" s="401"/>
      <c r="COH1838" s="401"/>
      <c r="COI1838" s="401"/>
      <c r="COJ1838" s="401"/>
      <c r="COK1838" s="401"/>
      <c r="COL1838" s="401"/>
      <c r="COM1838" s="401"/>
      <c r="CON1838" s="401"/>
      <c r="COO1838" s="401"/>
      <c r="COP1838" s="401"/>
      <c r="COQ1838" s="401"/>
      <c r="COR1838" s="401"/>
      <c r="COS1838" s="401"/>
      <c r="COT1838" s="401"/>
      <c r="COU1838" s="401"/>
      <c r="COV1838" s="401"/>
      <c r="COW1838" s="401"/>
      <c r="COX1838" s="401"/>
      <c r="COY1838" s="401"/>
      <c r="COZ1838" s="401"/>
      <c r="CPA1838" s="401"/>
      <c r="CPB1838" s="401"/>
      <c r="CPC1838" s="401"/>
      <c r="CPD1838" s="401"/>
      <c r="CPE1838" s="401"/>
      <c r="CPF1838" s="401"/>
      <c r="CPG1838" s="401"/>
      <c r="CPH1838" s="401"/>
      <c r="CPI1838" s="401"/>
      <c r="CPJ1838" s="401"/>
      <c r="CPK1838" s="401"/>
      <c r="CPL1838" s="401"/>
      <c r="CPM1838" s="401"/>
      <c r="CPN1838" s="401"/>
      <c r="CPO1838" s="401"/>
      <c r="CPP1838" s="401"/>
      <c r="CPQ1838" s="401"/>
      <c r="CPR1838" s="401"/>
      <c r="CPS1838" s="401"/>
      <c r="CPT1838" s="401"/>
      <c r="CPU1838" s="401"/>
      <c r="CPV1838" s="401"/>
      <c r="CPW1838" s="401"/>
      <c r="CPX1838" s="401"/>
      <c r="CPY1838" s="401"/>
      <c r="CPZ1838" s="401"/>
      <c r="CQA1838" s="401"/>
      <c r="CQB1838" s="401"/>
      <c r="CQC1838" s="401"/>
      <c r="CQD1838" s="401"/>
      <c r="CQE1838" s="401"/>
      <c r="CQF1838" s="401"/>
      <c r="CQG1838" s="401"/>
      <c r="CQH1838" s="401"/>
      <c r="CQI1838" s="401"/>
      <c r="CQJ1838" s="401"/>
      <c r="CQK1838" s="401"/>
      <c r="CQL1838" s="401"/>
      <c r="CQM1838" s="401"/>
      <c r="CQN1838" s="401"/>
      <c r="CQO1838" s="401"/>
      <c r="CQP1838" s="401"/>
      <c r="CQQ1838" s="401"/>
      <c r="CQR1838" s="401"/>
      <c r="CQS1838" s="401"/>
      <c r="CQT1838" s="401"/>
      <c r="CQU1838" s="401"/>
      <c r="CQV1838" s="401"/>
      <c r="CQW1838" s="401"/>
      <c r="CQX1838" s="401"/>
      <c r="CQY1838" s="401"/>
      <c r="CQZ1838" s="401"/>
      <c r="CRA1838" s="401"/>
      <c r="CRB1838" s="401"/>
      <c r="CRC1838" s="401"/>
      <c r="CRD1838" s="401"/>
      <c r="CRE1838" s="401"/>
      <c r="CRF1838" s="401"/>
      <c r="CRG1838" s="401"/>
      <c r="CRH1838" s="401"/>
      <c r="CRI1838" s="401"/>
      <c r="CRJ1838" s="401"/>
      <c r="CRK1838" s="401"/>
      <c r="CRL1838" s="401"/>
      <c r="CRM1838" s="401"/>
      <c r="CRN1838" s="401"/>
      <c r="CRO1838" s="401"/>
      <c r="CRP1838" s="401"/>
      <c r="CRQ1838" s="401"/>
      <c r="CRR1838" s="401"/>
      <c r="CRS1838" s="401"/>
      <c r="CRT1838" s="401"/>
      <c r="CRU1838" s="401"/>
      <c r="CRV1838" s="401"/>
      <c r="CRW1838" s="401"/>
      <c r="CRX1838" s="401"/>
      <c r="CRY1838" s="401"/>
      <c r="CRZ1838" s="401"/>
      <c r="CSA1838" s="401"/>
      <c r="CSB1838" s="401"/>
      <c r="CSC1838" s="401"/>
      <c r="CSD1838" s="401"/>
      <c r="CSE1838" s="401"/>
      <c r="CSF1838" s="401"/>
      <c r="CSG1838" s="401"/>
      <c r="CSH1838" s="401"/>
      <c r="CSI1838" s="401"/>
      <c r="CSJ1838" s="401"/>
      <c r="CSK1838" s="401"/>
      <c r="CSL1838" s="401"/>
      <c r="CSM1838" s="401"/>
      <c r="CSN1838" s="401"/>
      <c r="CSO1838" s="401"/>
      <c r="CSP1838" s="401"/>
      <c r="CSQ1838" s="401"/>
      <c r="CSR1838" s="401"/>
      <c r="CSS1838" s="401"/>
      <c r="CST1838" s="401"/>
      <c r="CSU1838" s="401"/>
      <c r="CSV1838" s="401"/>
      <c r="CSW1838" s="401"/>
      <c r="CSX1838" s="401"/>
      <c r="CSY1838" s="401"/>
      <c r="CSZ1838" s="401"/>
      <c r="CTA1838" s="401"/>
      <c r="CTB1838" s="401"/>
      <c r="CTC1838" s="401"/>
      <c r="CTD1838" s="401"/>
      <c r="CTE1838" s="401"/>
      <c r="CTF1838" s="401"/>
      <c r="CTG1838" s="401"/>
      <c r="CTH1838" s="401"/>
      <c r="CTI1838" s="401"/>
      <c r="CTJ1838" s="401"/>
      <c r="CTK1838" s="401"/>
      <c r="CTL1838" s="401"/>
      <c r="CTM1838" s="401"/>
      <c r="CTN1838" s="401"/>
      <c r="CTO1838" s="401"/>
      <c r="CTP1838" s="401"/>
      <c r="CTQ1838" s="401"/>
      <c r="CTR1838" s="401"/>
      <c r="CTS1838" s="401"/>
      <c r="CTT1838" s="401"/>
      <c r="CTU1838" s="401"/>
      <c r="CTV1838" s="401"/>
      <c r="CTW1838" s="401"/>
      <c r="CTX1838" s="401"/>
      <c r="CTY1838" s="401"/>
      <c r="CTZ1838" s="401"/>
      <c r="CUA1838" s="401"/>
      <c r="CUB1838" s="401"/>
      <c r="CUC1838" s="401"/>
      <c r="CUD1838" s="401"/>
      <c r="CUE1838" s="401"/>
      <c r="CUF1838" s="401"/>
      <c r="CUG1838" s="401"/>
      <c r="CUH1838" s="401"/>
      <c r="CUI1838" s="401"/>
      <c r="CUJ1838" s="401"/>
      <c r="CUK1838" s="401"/>
      <c r="CUL1838" s="401"/>
      <c r="CUM1838" s="401"/>
      <c r="CUN1838" s="401"/>
      <c r="CUO1838" s="401"/>
      <c r="CUP1838" s="401"/>
      <c r="CUQ1838" s="401"/>
      <c r="CUR1838" s="401"/>
      <c r="CUS1838" s="401"/>
      <c r="CUT1838" s="401"/>
      <c r="CUU1838" s="401"/>
      <c r="CUV1838" s="401"/>
      <c r="CUW1838" s="401"/>
      <c r="CUX1838" s="401"/>
      <c r="CUY1838" s="401"/>
      <c r="CUZ1838" s="401"/>
      <c r="CVA1838" s="401"/>
      <c r="CVB1838" s="401"/>
      <c r="CVC1838" s="401"/>
      <c r="CVD1838" s="401"/>
      <c r="CVE1838" s="401"/>
      <c r="CVF1838" s="401"/>
      <c r="CVG1838" s="401"/>
      <c r="CVH1838" s="401"/>
      <c r="CVI1838" s="401"/>
      <c r="CVJ1838" s="401"/>
      <c r="CVK1838" s="401"/>
      <c r="CVL1838" s="401"/>
      <c r="CVM1838" s="401"/>
      <c r="CVN1838" s="401"/>
      <c r="CVO1838" s="401"/>
      <c r="CVP1838" s="401"/>
      <c r="CVQ1838" s="401"/>
      <c r="CVR1838" s="401"/>
      <c r="CVS1838" s="401"/>
      <c r="CVT1838" s="401"/>
      <c r="CVU1838" s="401"/>
      <c r="CVV1838" s="401"/>
      <c r="CVW1838" s="401"/>
      <c r="CVX1838" s="401"/>
      <c r="CVY1838" s="401"/>
      <c r="CVZ1838" s="401"/>
      <c r="CWA1838" s="401"/>
      <c r="CWB1838" s="401"/>
      <c r="CWC1838" s="401"/>
      <c r="CWD1838" s="401"/>
      <c r="CWE1838" s="401"/>
      <c r="CWF1838" s="401"/>
      <c r="CWG1838" s="401"/>
      <c r="CWH1838" s="401"/>
      <c r="CWI1838" s="401"/>
      <c r="CWJ1838" s="401"/>
      <c r="CWK1838" s="401"/>
      <c r="CWL1838" s="401"/>
      <c r="CWM1838" s="401"/>
      <c r="CWN1838" s="401"/>
      <c r="CWO1838" s="401"/>
      <c r="CWP1838" s="401"/>
      <c r="CWQ1838" s="401"/>
      <c r="CWR1838" s="401"/>
      <c r="CWS1838" s="401"/>
      <c r="CWT1838" s="401"/>
      <c r="CWU1838" s="401"/>
      <c r="CWV1838" s="401"/>
      <c r="CWW1838" s="401"/>
      <c r="CWX1838" s="401"/>
      <c r="CWY1838" s="401"/>
      <c r="CWZ1838" s="401"/>
      <c r="CXA1838" s="401"/>
      <c r="CXB1838" s="401"/>
      <c r="CXC1838" s="401"/>
      <c r="CXD1838" s="401"/>
      <c r="CXE1838" s="401"/>
      <c r="CXF1838" s="401"/>
      <c r="CXG1838" s="401"/>
      <c r="CXH1838" s="401"/>
      <c r="CXI1838" s="401"/>
      <c r="CXJ1838" s="401"/>
      <c r="CXK1838" s="401"/>
      <c r="CXL1838" s="401"/>
      <c r="CXM1838" s="401"/>
      <c r="CXN1838" s="401"/>
      <c r="CXO1838" s="401"/>
      <c r="CXP1838" s="401"/>
      <c r="CXQ1838" s="401"/>
      <c r="CXR1838" s="401"/>
      <c r="CXS1838" s="401"/>
      <c r="CXT1838" s="401"/>
      <c r="CXU1838" s="401"/>
      <c r="CXV1838" s="401"/>
      <c r="CXW1838" s="401"/>
      <c r="CXX1838" s="401"/>
      <c r="CXY1838" s="401"/>
      <c r="CXZ1838" s="401"/>
      <c r="CYA1838" s="401"/>
      <c r="CYB1838" s="401"/>
      <c r="CYC1838" s="401"/>
      <c r="CYD1838" s="401"/>
      <c r="CYE1838" s="401"/>
      <c r="CYF1838" s="401"/>
      <c r="CYG1838" s="401"/>
      <c r="CYH1838" s="401"/>
      <c r="CYI1838" s="401"/>
      <c r="CYJ1838" s="401"/>
      <c r="CYK1838" s="401"/>
      <c r="CYL1838" s="401"/>
      <c r="CYM1838" s="401"/>
      <c r="CYN1838" s="401"/>
      <c r="CYO1838" s="401"/>
      <c r="CYP1838" s="401"/>
      <c r="CYQ1838" s="401"/>
      <c r="CYR1838" s="401"/>
      <c r="CYS1838" s="401"/>
      <c r="CYT1838" s="401"/>
      <c r="CYU1838" s="401"/>
      <c r="CYV1838" s="401"/>
      <c r="CYW1838" s="401"/>
      <c r="CYX1838" s="401"/>
      <c r="CYY1838" s="401"/>
      <c r="CYZ1838" s="401"/>
      <c r="CZA1838" s="401"/>
      <c r="CZB1838" s="401"/>
      <c r="CZC1838" s="401"/>
      <c r="CZD1838" s="401"/>
      <c r="CZE1838" s="401"/>
      <c r="CZF1838" s="401"/>
      <c r="CZG1838" s="401"/>
      <c r="CZH1838" s="401"/>
      <c r="CZI1838" s="401"/>
      <c r="CZJ1838" s="401"/>
      <c r="CZK1838" s="401"/>
      <c r="CZL1838" s="401"/>
      <c r="CZM1838" s="401"/>
      <c r="CZN1838" s="401"/>
      <c r="CZO1838" s="401"/>
      <c r="CZP1838" s="401"/>
      <c r="CZQ1838" s="401"/>
      <c r="CZR1838" s="401"/>
      <c r="CZS1838" s="401"/>
      <c r="CZT1838" s="401"/>
      <c r="CZU1838" s="401"/>
      <c r="CZV1838" s="401"/>
      <c r="CZW1838" s="401"/>
      <c r="CZX1838" s="401"/>
      <c r="CZY1838" s="401"/>
      <c r="CZZ1838" s="401"/>
      <c r="DAA1838" s="401"/>
      <c r="DAB1838" s="401"/>
      <c r="DAC1838" s="401"/>
      <c r="DAD1838" s="401"/>
      <c r="DAE1838" s="401"/>
      <c r="DAF1838" s="401"/>
      <c r="DAG1838" s="401"/>
      <c r="DAH1838" s="401"/>
      <c r="DAI1838" s="401"/>
      <c r="DAJ1838" s="401"/>
      <c r="DAK1838" s="401"/>
      <c r="DAL1838" s="401"/>
      <c r="DAM1838" s="401"/>
      <c r="DAN1838" s="401"/>
      <c r="DAO1838" s="401"/>
      <c r="DAP1838" s="401"/>
      <c r="DAQ1838" s="401"/>
      <c r="DAR1838" s="401"/>
      <c r="DAS1838" s="401"/>
      <c r="DAT1838" s="401"/>
      <c r="DAU1838" s="401"/>
      <c r="DAV1838" s="401"/>
      <c r="DAW1838" s="401"/>
      <c r="DAX1838" s="401"/>
      <c r="DAY1838" s="401"/>
      <c r="DAZ1838" s="401"/>
      <c r="DBA1838" s="401"/>
      <c r="DBB1838" s="401"/>
      <c r="DBC1838" s="401"/>
      <c r="DBD1838" s="401"/>
      <c r="DBE1838" s="401"/>
      <c r="DBF1838" s="401"/>
      <c r="DBG1838" s="401"/>
      <c r="DBH1838" s="401"/>
      <c r="DBI1838" s="401"/>
      <c r="DBJ1838" s="401"/>
      <c r="DBK1838" s="401"/>
      <c r="DBL1838" s="401"/>
      <c r="DBM1838" s="401"/>
      <c r="DBN1838" s="401"/>
      <c r="DBO1838" s="401"/>
      <c r="DBP1838" s="401"/>
      <c r="DBQ1838" s="401"/>
      <c r="DBR1838" s="401"/>
      <c r="DBS1838" s="401"/>
      <c r="DBT1838" s="401"/>
      <c r="DBU1838" s="401"/>
      <c r="DBV1838" s="401"/>
      <c r="DBW1838" s="401"/>
      <c r="DBX1838" s="401"/>
      <c r="DBY1838" s="401"/>
      <c r="DBZ1838" s="401"/>
      <c r="DCA1838" s="401"/>
      <c r="DCB1838" s="401"/>
      <c r="DCC1838" s="401"/>
      <c r="DCD1838" s="401"/>
      <c r="DCE1838" s="401"/>
      <c r="DCF1838" s="401"/>
      <c r="DCG1838" s="401"/>
      <c r="DCH1838" s="401"/>
      <c r="DCI1838" s="401"/>
      <c r="DCJ1838" s="401"/>
      <c r="DCK1838" s="401"/>
      <c r="DCL1838" s="401"/>
      <c r="DCM1838" s="401"/>
      <c r="DCN1838" s="401"/>
      <c r="DCO1838" s="401"/>
      <c r="DCP1838" s="401"/>
      <c r="DCQ1838" s="401"/>
      <c r="DCR1838" s="401"/>
      <c r="DCS1838" s="401"/>
      <c r="DCT1838" s="401"/>
      <c r="DCU1838" s="401"/>
      <c r="DCV1838" s="401"/>
      <c r="DCW1838" s="401"/>
      <c r="DCX1838" s="401"/>
      <c r="DCY1838" s="401"/>
      <c r="DCZ1838" s="401"/>
      <c r="DDA1838" s="401"/>
      <c r="DDB1838" s="401"/>
      <c r="DDC1838" s="401"/>
      <c r="DDD1838" s="401"/>
      <c r="DDE1838" s="401"/>
      <c r="DDF1838" s="401"/>
      <c r="DDG1838" s="401"/>
      <c r="DDH1838" s="401"/>
      <c r="DDI1838" s="401"/>
      <c r="DDJ1838" s="401"/>
      <c r="DDK1838" s="401"/>
      <c r="DDL1838" s="401"/>
      <c r="DDM1838" s="401"/>
      <c r="DDN1838" s="401"/>
      <c r="DDO1838" s="401"/>
      <c r="DDP1838" s="401"/>
      <c r="DDQ1838" s="401"/>
      <c r="DDR1838" s="401"/>
      <c r="DDS1838" s="401"/>
      <c r="DDT1838" s="401"/>
      <c r="DDU1838" s="401"/>
      <c r="DDV1838" s="401"/>
      <c r="DDW1838" s="401"/>
      <c r="DDX1838" s="401"/>
      <c r="DDY1838" s="401"/>
      <c r="DDZ1838" s="401"/>
      <c r="DEA1838" s="401"/>
      <c r="DEB1838" s="401"/>
      <c r="DEC1838" s="401"/>
      <c r="DED1838" s="401"/>
      <c r="DEE1838" s="401"/>
      <c r="DEF1838" s="401"/>
      <c r="DEG1838" s="401"/>
      <c r="DEH1838" s="401"/>
      <c r="DEI1838" s="401"/>
      <c r="DEJ1838" s="401"/>
      <c r="DEK1838" s="401"/>
      <c r="DEL1838" s="401"/>
      <c r="DEM1838" s="401"/>
      <c r="DEN1838" s="401"/>
      <c r="DEO1838" s="401"/>
      <c r="DEP1838" s="401"/>
      <c r="DEQ1838" s="401"/>
      <c r="DER1838" s="401"/>
      <c r="DES1838" s="401"/>
      <c r="DET1838" s="401"/>
      <c r="DEU1838" s="401"/>
      <c r="DEV1838" s="401"/>
      <c r="DEW1838" s="401"/>
      <c r="DEX1838" s="401"/>
      <c r="DEY1838" s="401"/>
      <c r="DEZ1838" s="401"/>
      <c r="DFA1838" s="401"/>
      <c r="DFB1838" s="401"/>
      <c r="DFC1838" s="401"/>
      <c r="DFD1838" s="401"/>
      <c r="DFE1838" s="401"/>
      <c r="DFF1838" s="401"/>
      <c r="DFG1838" s="401"/>
      <c r="DFH1838" s="401"/>
      <c r="DFI1838" s="401"/>
      <c r="DFJ1838" s="401"/>
      <c r="DFK1838" s="401"/>
      <c r="DFL1838" s="401"/>
      <c r="DFM1838" s="401"/>
      <c r="DFN1838" s="401"/>
      <c r="DFO1838" s="401"/>
      <c r="DFP1838" s="401"/>
      <c r="DFQ1838" s="401"/>
      <c r="DFR1838" s="401"/>
      <c r="DFS1838" s="401"/>
      <c r="DFT1838" s="401"/>
      <c r="DFU1838" s="401"/>
      <c r="DFV1838" s="401"/>
      <c r="DFW1838" s="401"/>
      <c r="DFX1838" s="401"/>
      <c r="DFY1838" s="401"/>
      <c r="DFZ1838" s="401"/>
      <c r="DGA1838" s="401"/>
      <c r="DGB1838" s="401"/>
      <c r="DGC1838" s="401"/>
      <c r="DGD1838" s="401"/>
      <c r="DGE1838" s="401"/>
      <c r="DGF1838" s="401"/>
      <c r="DGG1838" s="401"/>
      <c r="DGH1838" s="401"/>
      <c r="DGI1838" s="401"/>
      <c r="DGJ1838" s="401"/>
      <c r="DGK1838" s="401"/>
      <c r="DGL1838" s="401"/>
      <c r="DGM1838" s="401"/>
      <c r="DGN1838" s="401"/>
      <c r="DGO1838" s="401"/>
      <c r="DGP1838" s="401"/>
      <c r="DGQ1838" s="401"/>
      <c r="DGR1838" s="401"/>
      <c r="DGS1838" s="401"/>
      <c r="DGT1838" s="401"/>
      <c r="DGU1838" s="401"/>
      <c r="DGV1838" s="401"/>
      <c r="DGW1838" s="401"/>
      <c r="DGX1838" s="401"/>
      <c r="DGY1838" s="401"/>
      <c r="DGZ1838" s="401"/>
      <c r="DHA1838" s="401"/>
      <c r="DHB1838" s="401"/>
      <c r="DHC1838" s="401"/>
      <c r="DHD1838" s="401"/>
      <c r="DHE1838" s="401"/>
      <c r="DHF1838" s="401"/>
      <c r="DHG1838" s="401"/>
      <c r="DHH1838" s="401"/>
      <c r="DHI1838" s="401"/>
      <c r="DHJ1838" s="401"/>
      <c r="DHK1838" s="401"/>
      <c r="DHL1838" s="401"/>
      <c r="DHM1838" s="401"/>
      <c r="DHN1838" s="401"/>
      <c r="DHO1838" s="401"/>
      <c r="DHP1838" s="401"/>
      <c r="DHQ1838" s="401"/>
      <c r="DHR1838" s="401"/>
      <c r="DHS1838" s="401"/>
      <c r="DHT1838" s="401"/>
      <c r="DHU1838" s="401"/>
      <c r="DHV1838" s="401"/>
      <c r="DHW1838" s="401"/>
      <c r="DHX1838" s="401"/>
      <c r="DHY1838" s="401"/>
      <c r="DHZ1838" s="401"/>
      <c r="DIA1838" s="401"/>
      <c r="DIB1838" s="401"/>
      <c r="DIC1838" s="401"/>
      <c r="DID1838" s="401"/>
      <c r="DIE1838" s="401"/>
      <c r="DIF1838" s="401"/>
      <c r="DIG1838" s="401"/>
      <c r="DIH1838" s="401"/>
      <c r="DII1838" s="401"/>
      <c r="DIJ1838" s="401"/>
      <c r="DIK1838" s="401"/>
      <c r="DIL1838" s="401"/>
      <c r="DIM1838" s="401"/>
      <c r="DIN1838" s="401"/>
      <c r="DIO1838" s="401"/>
      <c r="DIP1838" s="401"/>
      <c r="DIQ1838" s="401"/>
      <c r="DIR1838" s="401"/>
      <c r="DIS1838" s="401"/>
      <c r="DIT1838" s="401"/>
      <c r="DIU1838" s="401"/>
      <c r="DIV1838" s="401"/>
      <c r="DIW1838" s="401"/>
      <c r="DIX1838" s="401"/>
      <c r="DIY1838" s="401"/>
      <c r="DIZ1838" s="401"/>
      <c r="DJA1838" s="401"/>
      <c r="DJB1838" s="401"/>
      <c r="DJC1838" s="401"/>
      <c r="DJD1838" s="401"/>
      <c r="DJE1838" s="401"/>
      <c r="DJF1838" s="401"/>
      <c r="DJG1838" s="401"/>
      <c r="DJH1838" s="401"/>
      <c r="DJI1838" s="401"/>
      <c r="DJJ1838" s="401"/>
      <c r="DJK1838" s="401"/>
      <c r="DJL1838" s="401"/>
      <c r="DJM1838" s="401"/>
      <c r="DJN1838" s="401"/>
      <c r="DJO1838" s="401"/>
      <c r="DJP1838" s="401"/>
      <c r="DJQ1838" s="401"/>
      <c r="DJR1838" s="401"/>
      <c r="DJS1838" s="401"/>
      <c r="DJT1838" s="401"/>
      <c r="DJU1838" s="401"/>
      <c r="DJV1838" s="401"/>
      <c r="DJW1838" s="401"/>
      <c r="DJX1838" s="401"/>
      <c r="DJY1838" s="401"/>
      <c r="DJZ1838" s="401"/>
      <c r="DKA1838" s="401"/>
      <c r="DKB1838" s="401"/>
      <c r="DKC1838" s="401"/>
      <c r="DKD1838" s="401"/>
      <c r="DKE1838" s="401"/>
      <c r="DKF1838" s="401"/>
      <c r="DKG1838" s="401"/>
      <c r="DKH1838" s="401"/>
      <c r="DKI1838" s="401"/>
      <c r="DKJ1838" s="401"/>
      <c r="DKK1838" s="401"/>
      <c r="DKL1838" s="401"/>
      <c r="DKM1838" s="401"/>
      <c r="DKN1838" s="401"/>
      <c r="DKO1838" s="401"/>
      <c r="DKP1838" s="401"/>
      <c r="DKQ1838" s="401"/>
      <c r="DKR1838" s="401"/>
      <c r="DKS1838" s="401"/>
      <c r="DKT1838" s="401"/>
      <c r="DKU1838" s="401"/>
      <c r="DKV1838" s="401"/>
      <c r="DKW1838" s="401"/>
      <c r="DKX1838" s="401"/>
      <c r="DKY1838" s="401"/>
      <c r="DKZ1838" s="401"/>
      <c r="DLA1838" s="401"/>
      <c r="DLB1838" s="401"/>
      <c r="DLC1838" s="401"/>
      <c r="DLD1838" s="401"/>
      <c r="DLE1838" s="401"/>
      <c r="DLF1838" s="401"/>
      <c r="DLG1838" s="401"/>
      <c r="DLH1838" s="401"/>
      <c r="DLI1838" s="401"/>
      <c r="DLJ1838" s="401"/>
      <c r="DLK1838" s="401"/>
      <c r="DLL1838" s="401"/>
      <c r="DLM1838" s="401"/>
      <c r="DLN1838" s="401"/>
      <c r="DLO1838" s="401"/>
      <c r="DLP1838" s="401"/>
      <c r="DLQ1838" s="401"/>
      <c r="DLR1838" s="401"/>
      <c r="DLS1838" s="401"/>
      <c r="DLT1838" s="401"/>
      <c r="DLU1838" s="401"/>
      <c r="DLV1838" s="401"/>
      <c r="DLW1838" s="401"/>
      <c r="DLX1838" s="401"/>
      <c r="DLY1838" s="401"/>
      <c r="DLZ1838" s="401"/>
      <c r="DMA1838" s="401"/>
      <c r="DMB1838" s="401"/>
      <c r="DMC1838" s="401"/>
      <c r="DMD1838" s="401"/>
      <c r="DME1838" s="401"/>
      <c r="DMF1838" s="401"/>
      <c r="DMG1838" s="401"/>
      <c r="DMH1838" s="401"/>
      <c r="DMI1838" s="401"/>
      <c r="DMJ1838" s="401"/>
      <c r="DMK1838" s="401"/>
      <c r="DML1838" s="401"/>
      <c r="DMM1838" s="401"/>
      <c r="DMN1838" s="401"/>
      <c r="DMO1838" s="401"/>
      <c r="DMP1838" s="401"/>
      <c r="DMQ1838" s="401"/>
      <c r="DMR1838" s="401"/>
      <c r="DMS1838" s="401"/>
      <c r="DMT1838" s="401"/>
      <c r="DMU1838" s="401"/>
      <c r="DMV1838" s="401"/>
      <c r="DMW1838" s="401"/>
      <c r="DMX1838" s="401"/>
      <c r="DMY1838" s="401"/>
      <c r="DMZ1838" s="401"/>
      <c r="DNA1838" s="401"/>
      <c r="DNB1838" s="401"/>
      <c r="DNC1838" s="401"/>
      <c r="DND1838" s="401"/>
      <c r="DNE1838" s="401"/>
      <c r="DNF1838" s="401"/>
      <c r="DNG1838" s="401"/>
      <c r="DNH1838" s="401"/>
      <c r="DNI1838" s="401"/>
      <c r="DNJ1838" s="401"/>
      <c r="DNK1838" s="401"/>
      <c r="DNL1838" s="401"/>
      <c r="DNM1838" s="401"/>
      <c r="DNN1838" s="401"/>
      <c r="DNO1838" s="401"/>
      <c r="DNP1838" s="401"/>
      <c r="DNQ1838" s="401"/>
      <c r="DNR1838" s="401"/>
      <c r="DNS1838" s="401"/>
      <c r="DNT1838" s="401"/>
      <c r="DNU1838" s="401"/>
      <c r="DNV1838" s="401"/>
      <c r="DNW1838" s="401"/>
      <c r="DNX1838" s="401"/>
      <c r="DNY1838" s="401"/>
      <c r="DNZ1838" s="401"/>
      <c r="DOA1838" s="401"/>
      <c r="DOB1838" s="401"/>
      <c r="DOC1838" s="401"/>
      <c r="DOD1838" s="401"/>
      <c r="DOE1838" s="401"/>
      <c r="DOF1838" s="401"/>
      <c r="DOG1838" s="401"/>
      <c r="DOH1838" s="401"/>
      <c r="DOI1838" s="401"/>
      <c r="DOJ1838" s="401"/>
      <c r="DOK1838" s="401"/>
      <c r="DOL1838" s="401"/>
      <c r="DOM1838" s="401"/>
      <c r="DON1838" s="401"/>
      <c r="DOO1838" s="401"/>
      <c r="DOP1838" s="401"/>
      <c r="DOQ1838" s="401"/>
      <c r="DOR1838" s="401"/>
      <c r="DOS1838" s="401"/>
      <c r="DOT1838" s="401"/>
      <c r="DOU1838" s="401"/>
      <c r="DOV1838" s="401"/>
      <c r="DOW1838" s="401"/>
      <c r="DOX1838" s="401"/>
      <c r="DOY1838" s="401"/>
      <c r="DOZ1838" s="401"/>
      <c r="DPA1838" s="401"/>
      <c r="DPB1838" s="401"/>
      <c r="DPC1838" s="401"/>
      <c r="DPD1838" s="401"/>
      <c r="DPE1838" s="401"/>
      <c r="DPF1838" s="401"/>
      <c r="DPG1838" s="401"/>
      <c r="DPH1838" s="401"/>
      <c r="DPI1838" s="401"/>
      <c r="DPJ1838" s="401"/>
      <c r="DPK1838" s="401"/>
      <c r="DPL1838" s="401"/>
      <c r="DPM1838" s="401"/>
      <c r="DPN1838" s="401"/>
      <c r="DPO1838" s="401"/>
      <c r="DPP1838" s="401"/>
      <c r="DPQ1838" s="401"/>
      <c r="DPR1838" s="401"/>
      <c r="DPS1838" s="401"/>
      <c r="DPT1838" s="401"/>
      <c r="DPU1838" s="401"/>
      <c r="DPV1838" s="401"/>
      <c r="DPW1838" s="401"/>
      <c r="DPX1838" s="401"/>
      <c r="DPY1838" s="401"/>
      <c r="DPZ1838" s="401"/>
      <c r="DQA1838" s="401"/>
      <c r="DQB1838" s="401"/>
      <c r="DQC1838" s="401"/>
      <c r="DQD1838" s="401"/>
      <c r="DQE1838" s="401"/>
      <c r="DQF1838" s="401"/>
      <c r="DQG1838" s="401"/>
      <c r="DQH1838" s="401"/>
      <c r="DQI1838" s="401"/>
      <c r="DQJ1838" s="401"/>
      <c r="DQK1838" s="401"/>
      <c r="DQL1838" s="401"/>
      <c r="DQM1838" s="401"/>
      <c r="DQN1838" s="401"/>
      <c r="DQO1838" s="401"/>
      <c r="DQP1838" s="401"/>
      <c r="DQQ1838" s="401"/>
      <c r="DQR1838" s="401"/>
      <c r="DQS1838" s="401"/>
      <c r="DQT1838" s="401"/>
      <c r="DQU1838" s="401"/>
      <c r="DQV1838" s="401"/>
      <c r="DQW1838" s="401"/>
      <c r="DQX1838" s="401"/>
      <c r="DQY1838" s="401"/>
      <c r="DQZ1838" s="401"/>
      <c r="DRA1838" s="401"/>
      <c r="DRB1838" s="401"/>
      <c r="DRC1838" s="401"/>
      <c r="DRD1838" s="401"/>
      <c r="DRE1838" s="401"/>
      <c r="DRF1838" s="401"/>
      <c r="DRG1838" s="401"/>
      <c r="DRH1838" s="401"/>
      <c r="DRI1838" s="401"/>
      <c r="DRJ1838" s="401"/>
      <c r="DRK1838" s="401"/>
      <c r="DRL1838" s="401"/>
      <c r="DRM1838" s="401"/>
      <c r="DRN1838" s="401"/>
      <c r="DRO1838" s="401"/>
      <c r="DRP1838" s="401"/>
      <c r="DRQ1838" s="401"/>
      <c r="DRR1838" s="401"/>
      <c r="DRS1838" s="401"/>
      <c r="DRT1838" s="401"/>
      <c r="DRU1838" s="401"/>
      <c r="DRV1838" s="401"/>
      <c r="DRW1838" s="401"/>
      <c r="DRX1838" s="401"/>
      <c r="DRY1838" s="401"/>
      <c r="DRZ1838" s="401"/>
      <c r="DSA1838" s="401"/>
      <c r="DSB1838" s="401"/>
      <c r="DSC1838" s="401"/>
      <c r="DSD1838" s="401"/>
      <c r="DSE1838" s="401"/>
      <c r="DSF1838" s="401"/>
      <c r="DSG1838" s="401"/>
      <c r="DSH1838" s="401"/>
      <c r="DSI1838" s="401"/>
      <c r="DSJ1838" s="401"/>
      <c r="DSK1838" s="401"/>
      <c r="DSL1838" s="401"/>
      <c r="DSM1838" s="401"/>
      <c r="DSN1838" s="401"/>
      <c r="DSO1838" s="401"/>
      <c r="DSP1838" s="401"/>
      <c r="DSQ1838" s="401"/>
      <c r="DSR1838" s="401"/>
      <c r="DSS1838" s="401"/>
      <c r="DST1838" s="401"/>
      <c r="DSU1838" s="401"/>
      <c r="DSV1838" s="401"/>
      <c r="DSW1838" s="401"/>
      <c r="DSX1838" s="401"/>
      <c r="DSY1838" s="401"/>
      <c r="DSZ1838" s="401"/>
      <c r="DTA1838" s="401"/>
      <c r="DTB1838" s="401"/>
      <c r="DTC1838" s="401"/>
      <c r="DTD1838" s="401"/>
      <c r="DTE1838" s="401"/>
      <c r="DTF1838" s="401"/>
      <c r="DTG1838" s="401"/>
      <c r="DTH1838" s="401"/>
      <c r="DTI1838" s="401"/>
      <c r="DTJ1838" s="401"/>
      <c r="DTK1838" s="401"/>
      <c r="DTL1838" s="401"/>
      <c r="DTM1838" s="401"/>
      <c r="DTN1838" s="401"/>
      <c r="DTO1838" s="401"/>
      <c r="DTP1838" s="401"/>
      <c r="DTQ1838" s="401"/>
      <c r="DTR1838" s="401"/>
      <c r="DTS1838" s="401"/>
      <c r="DTT1838" s="401"/>
      <c r="DTU1838" s="401"/>
      <c r="DTV1838" s="401"/>
      <c r="DTW1838" s="401"/>
      <c r="DTX1838" s="401"/>
      <c r="DTY1838" s="401"/>
      <c r="DTZ1838" s="401"/>
      <c r="DUA1838" s="401"/>
      <c r="DUB1838" s="401"/>
      <c r="DUC1838" s="401"/>
      <c r="DUD1838" s="401"/>
      <c r="DUE1838" s="401"/>
      <c r="DUF1838" s="401"/>
      <c r="DUG1838" s="401"/>
      <c r="DUH1838" s="401"/>
      <c r="DUI1838" s="401"/>
      <c r="DUJ1838" s="401"/>
      <c r="DUK1838" s="401"/>
      <c r="DUL1838" s="401"/>
      <c r="DUM1838" s="401"/>
      <c r="DUN1838" s="401"/>
      <c r="DUO1838" s="401"/>
      <c r="DUP1838" s="401"/>
      <c r="DUQ1838" s="401"/>
      <c r="DUR1838" s="401"/>
      <c r="DUS1838" s="401"/>
      <c r="DUT1838" s="401"/>
      <c r="DUU1838" s="401"/>
      <c r="DUV1838" s="401"/>
      <c r="DUW1838" s="401"/>
      <c r="DUX1838" s="401"/>
      <c r="DUY1838" s="401"/>
      <c r="DUZ1838" s="401"/>
      <c r="DVA1838" s="401"/>
      <c r="DVB1838" s="401"/>
      <c r="DVC1838" s="401"/>
      <c r="DVD1838" s="401"/>
      <c r="DVE1838" s="401"/>
      <c r="DVF1838" s="401"/>
      <c r="DVG1838" s="401"/>
      <c r="DVH1838" s="401"/>
      <c r="DVI1838" s="401"/>
      <c r="DVJ1838" s="401"/>
      <c r="DVK1838" s="401"/>
      <c r="DVL1838" s="401"/>
      <c r="DVM1838" s="401"/>
      <c r="DVN1838" s="401"/>
      <c r="DVO1838" s="401"/>
      <c r="DVP1838" s="401"/>
      <c r="DVQ1838" s="401"/>
      <c r="DVR1838" s="401"/>
      <c r="DVS1838" s="401"/>
      <c r="DVT1838" s="401"/>
      <c r="DVU1838" s="401"/>
      <c r="DVV1838" s="401"/>
      <c r="DVW1838" s="401"/>
      <c r="DVX1838" s="401"/>
      <c r="DVY1838" s="401"/>
      <c r="DVZ1838" s="401"/>
      <c r="DWA1838" s="401"/>
      <c r="DWB1838" s="401"/>
      <c r="DWC1838" s="401"/>
      <c r="DWD1838" s="401"/>
      <c r="DWE1838" s="401"/>
      <c r="DWF1838" s="401"/>
      <c r="DWG1838" s="401"/>
      <c r="DWH1838" s="401"/>
      <c r="DWI1838" s="401"/>
      <c r="DWJ1838" s="401"/>
      <c r="DWK1838" s="401"/>
      <c r="DWL1838" s="401"/>
      <c r="DWM1838" s="401"/>
      <c r="DWN1838" s="401"/>
      <c r="DWO1838" s="401"/>
      <c r="DWP1838" s="401"/>
      <c r="DWQ1838" s="401"/>
      <c r="DWR1838" s="401"/>
      <c r="DWS1838" s="401"/>
      <c r="DWT1838" s="401"/>
      <c r="DWU1838" s="401"/>
      <c r="DWV1838" s="401"/>
      <c r="DWW1838" s="401"/>
      <c r="DWX1838" s="401"/>
      <c r="DWY1838" s="401"/>
      <c r="DWZ1838" s="401"/>
      <c r="DXA1838" s="401"/>
      <c r="DXB1838" s="401"/>
      <c r="DXC1838" s="401"/>
      <c r="DXD1838" s="401"/>
      <c r="DXE1838" s="401"/>
      <c r="DXF1838" s="401"/>
      <c r="DXG1838" s="401"/>
      <c r="DXH1838" s="401"/>
      <c r="DXI1838" s="401"/>
      <c r="DXJ1838" s="401"/>
      <c r="DXK1838" s="401"/>
      <c r="DXL1838" s="401"/>
      <c r="DXM1838" s="401"/>
      <c r="DXN1838" s="401"/>
      <c r="DXO1838" s="401"/>
      <c r="DXP1838" s="401"/>
      <c r="DXQ1838" s="401"/>
      <c r="DXR1838" s="401"/>
      <c r="DXS1838" s="401"/>
      <c r="DXT1838" s="401"/>
      <c r="DXU1838" s="401"/>
      <c r="DXV1838" s="401"/>
      <c r="DXW1838" s="401"/>
      <c r="DXX1838" s="401"/>
      <c r="DXY1838" s="401"/>
      <c r="DXZ1838" s="401"/>
      <c r="DYA1838" s="401"/>
      <c r="DYB1838" s="401"/>
      <c r="DYC1838" s="401"/>
      <c r="DYD1838" s="401"/>
      <c r="DYE1838" s="401"/>
      <c r="DYF1838" s="401"/>
      <c r="DYG1838" s="401"/>
      <c r="DYH1838" s="401"/>
      <c r="DYI1838" s="401"/>
      <c r="DYJ1838" s="401"/>
      <c r="DYK1838" s="401"/>
      <c r="DYL1838" s="401"/>
      <c r="DYM1838" s="401"/>
      <c r="DYN1838" s="401"/>
      <c r="DYO1838" s="401"/>
      <c r="DYP1838" s="401"/>
      <c r="DYQ1838" s="401"/>
      <c r="DYR1838" s="401"/>
      <c r="DYS1838" s="401"/>
      <c r="DYT1838" s="401"/>
      <c r="DYU1838" s="401"/>
      <c r="DYV1838" s="401"/>
      <c r="DYW1838" s="401"/>
      <c r="DYX1838" s="401"/>
      <c r="DYY1838" s="401"/>
      <c r="DYZ1838" s="401"/>
      <c r="DZA1838" s="401"/>
      <c r="DZB1838" s="401"/>
      <c r="DZC1838" s="401"/>
      <c r="DZD1838" s="401"/>
      <c r="DZE1838" s="401"/>
      <c r="DZF1838" s="401"/>
      <c r="DZG1838" s="401"/>
      <c r="DZH1838" s="401"/>
      <c r="DZI1838" s="401"/>
      <c r="DZJ1838" s="401"/>
      <c r="DZK1838" s="401"/>
      <c r="DZL1838" s="401"/>
      <c r="DZM1838" s="401"/>
      <c r="DZN1838" s="401"/>
      <c r="DZO1838" s="401"/>
      <c r="DZP1838" s="401"/>
      <c r="DZQ1838" s="401"/>
      <c r="DZR1838" s="401"/>
      <c r="DZS1838" s="401"/>
      <c r="DZT1838" s="401"/>
      <c r="DZU1838" s="401"/>
      <c r="DZV1838" s="401"/>
      <c r="DZW1838" s="401"/>
      <c r="DZX1838" s="401"/>
      <c r="DZY1838" s="401"/>
      <c r="DZZ1838" s="401"/>
      <c r="EAA1838" s="401"/>
      <c r="EAB1838" s="401"/>
      <c r="EAC1838" s="401"/>
      <c r="EAD1838" s="401"/>
      <c r="EAE1838" s="401"/>
      <c r="EAF1838" s="401"/>
      <c r="EAG1838" s="401"/>
      <c r="EAH1838" s="401"/>
      <c r="EAI1838" s="401"/>
      <c r="EAJ1838" s="401"/>
      <c r="EAK1838" s="401"/>
      <c r="EAL1838" s="401"/>
      <c r="EAM1838" s="401"/>
      <c r="EAN1838" s="401"/>
      <c r="EAO1838" s="401"/>
      <c r="EAP1838" s="401"/>
      <c r="EAQ1838" s="401"/>
      <c r="EAR1838" s="401"/>
      <c r="EAS1838" s="401"/>
      <c r="EAT1838" s="401"/>
      <c r="EAU1838" s="401"/>
      <c r="EAV1838" s="401"/>
      <c r="EAW1838" s="401"/>
      <c r="EAX1838" s="401"/>
      <c r="EAY1838" s="401"/>
      <c r="EAZ1838" s="401"/>
      <c r="EBA1838" s="401"/>
      <c r="EBB1838" s="401"/>
      <c r="EBC1838" s="401"/>
      <c r="EBD1838" s="401"/>
      <c r="EBE1838" s="401"/>
      <c r="EBF1838" s="401"/>
      <c r="EBG1838" s="401"/>
      <c r="EBH1838" s="401"/>
      <c r="EBI1838" s="401"/>
      <c r="EBJ1838" s="401"/>
      <c r="EBK1838" s="401"/>
      <c r="EBL1838" s="401"/>
      <c r="EBM1838" s="401"/>
      <c r="EBN1838" s="401"/>
      <c r="EBO1838" s="401"/>
      <c r="EBP1838" s="401"/>
      <c r="EBQ1838" s="401"/>
      <c r="EBR1838" s="401"/>
      <c r="EBS1838" s="401"/>
      <c r="EBT1838" s="401"/>
      <c r="EBU1838" s="401"/>
      <c r="EBV1838" s="401"/>
      <c r="EBW1838" s="401"/>
      <c r="EBX1838" s="401"/>
      <c r="EBY1838" s="401"/>
      <c r="EBZ1838" s="401"/>
      <c r="ECA1838" s="401"/>
      <c r="ECB1838" s="401"/>
      <c r="ECC1838" s="401"/>
      <c r="ECD1838" s="401"/>
      <c r="ECE1838" s="401"/>
      <c r="ECF1838" s="401"/>
      <c r="ECG1838" s="401"/>
      <c r="ECH1838" s="401"/>
      <c r="ECI1838" s="401"/>
      <c r="ECJ1838" s="401"/>
      <c r="ECK1838" s="401"/>
      <c r="ECL1838" s="401"/>
      <c r="ECM1838" s="401"/>
      <c r="ECN1838" s="401"/>
      <c r="ECO1838" s="401"/>
      <c r="ECP1838" s="401"/>
      <c r="ECQ1838" s="401"/>
      <c r="ECR1838" s="401"/>
      <c r="ECS1838" s="401"/>
      <c r="ECT1838" s="401"/>
      <c r="ECU1838" s="401"/>
      <c r="ECV1838" s="401"/>
      <c r="ECW1838" s="401"/>
      <c r="ECX1838" s="401"/>
      <c r="ECY1838" s="401"/>
      <c r="ECZ1838" s="401"/>
      <c r="EDA1838" s="401"/>
      <c r="EDB1838" s="401"/>
      <c r="EDC1838" s="401"/>
      <c r="EDD1838" s="401"/>
      <c r="EDE1838" s="401"/>
      <c r="EDF1838" s="401"/>
      <c r="EDG1838" s="401"/>
      <c r="EDH1838" s="401"/>
      <c r="EDI1838" s="401"/>
      <c r="EDJ1838" s="401"/>
      <c r="EDK1838" s="401"/>
      <c r="EDL1838" s="401"/>
      <c r="EDM1838" s="401"/>
      <c r="EDN1838" s="401"/>
      <c r="EDO1838" s="401"/>
      <c r="EDP1838" s="401"/>
      <c r="EDQ1838" s="401"/>
      <c r="EDR1838" s="401"/>
      <c r="EDS1838" s="401"/>
      <c r="EDT1838" s="401"/>
      <c r="EDU1838" s="401"/>
      <c r="EDV1838" s="401"/>
      <c r="EDW1838" s="401"/>
      <c r="EDX1838" s="401"/>
      <c r="EDY1838" s="401"/>
      <c r="EDZ1838" s="401"/>
      <c r="EEA1838" s="401"/>
      <c r="EEB1838" s="401"/>
      <c r="EEC1838" s="401"/>
      <c r="EED1838" s="401"/>
      <c r="EEE1838" s="401"/>
      <c r="EEF1838" s="401"/>
      <c r="EEG1838" s="401"/>
      <c r="EEH1838" s="401"/>
      <c r="EEI1838" s="401"/>
      <c r="EEJ1838" s="401"/>
      <c r="EEK1838" s="401"/>
      <c r="EEL1838" s="401"/>
      <c r="EEM1838" s="401"/>
      <c r="EEN1838" s="401"/>
      <c r="EEO1838" s="401"/>
      <c r="EEP1838" s="401"/>
      <c r="EEQ1838" s="401"/>
      <c r="EER1838" s="401"/>
      <c r="EES1838" s="401"/>
      <c r="EET1838" s="401"/>
      <c r="EEU1838" s="401"/>
      <c r="EEV1838" s="401"/>
      <c r="EEW1838" s="401"/>
      <c r="EEX1838" s="401"/>
      <c r="EEY1838" s="401"/>
      <c r="EEZ1838" s="401"/>
      <c r="EFA1838" s="401"/>
      <c r="EFB1838" s="401"/>
      <c r="EFC1838" s="401"/>
      <c r="EFD1838" s="401"/>
      <c r="EFE1838" s="401"/>
      <c r="EFF1838" s="401"/>
      <c r="EFG1838" s="401"/>
      <c r="EFH1838" s="401"/>
      <c r="EFI1838" s="401"/>
      <c r="EFJ1838" s="401"/>
      <c r="EFK1838" s="401"/>
      <c r="EFL1838" s="401"/>
      <c r="EFM1838" s="401"/>
      <c r="EFN1838" s="401"/>
      <c r="EFO1838" s="401"/>
      <c r="EFP1838" s="401"/>
      <c r="EFQ1838" s="401"/>
      <c r="EFR1838" s="401"/>
      <c r="EFS1838" s="401"/>
      <c r="EFT1838" s="401"/>
      <c r="EFU1838" s="401"/>
      <c r="EFV1838" s="401"/>
      <c r="EFW1838" s="401"/>
      <c r="EFX1838" s="401"/>
      <c r="EFY1838" s="401"/>
      <c r="EFZ1838" s="401"/>
      <c r="EGA1838" s="401"/>
      <c r="EGB1838" s="401"/>
      <c r="EGC1838" s="401"/>
      <c r="EGD1838" s="401"/>
      <c r="EGE1838" s="401"/>
      <c r="EGF1838" s="401"/>
      <c r="EGG1838" s="401"/>
      <c r="EGH1838" s="401"/>
      <c r="EGI1838" s="401"/>
      <c r="EGJ1838" s="401"/>
      <c r="EGK1838" s="401"/>
      <c r="EGL1838" s="401"/>
      <c r="EGM1838" s="401"/>
      <c r="EGN1838" s="401"/>
      <c r="EGO1838" s="401"/>
      <c r="EGP1838" s="401"/>
      <c r="EGQ1838" s="401"/>
      <c r="EGR1838" s="401"/>
      <c r="EGS1838" s="401"/>
      <c r="EGT1838" s="401"/>
      <c r="EGU1838" s="401"/>
      <c r="EGV1838" s="401"/>
      <c r="EGW1838" s="401"/>
      <c r="EGX1838" s="401"/>
      <c r="EGY1838" s="401"/>
      <c r="EGZ1838" s="401"/>
      <c r="EHA1838" s="401"/>
      <c r="EHB1838" s="401"/>
      <c r="EHC1838" s="401"/>
      <c r="EHD1838" s="401"/>
      <c r="EHE1838" s="401"/>
      <c r="EHF1838" s="401"/>
      <c r="EHG1838" s="401"/>
      <c r="EHH1838" s="401"/>
      <c r="EHI1838" s="401"/>
      <c r="EHJ1838" s="401"/>
      <c r="EHK1838" s="401"/>
      <c r="EHL1838" s="401"/>
      <c r="EHM1838" s="401"/>
      <c r="EHN1838" s="401"/>
      <c r="EHO1838" s="401"/>
      <c r="EHP1838" s="401"/>
      <c r="EHQ1838" s="401"/>
      <c r="EHR1838" s="401"/>
      <c r="EHS1838" s="401"/>
      <c r="EHT1838" s="401"/>
      <c r="EHU1838" s="401"/>
      <c r="EHV1838" s="401"/>
      <c r="EHW1838" s="401"/>
      <c r="EHX1838" s="401"/>
      <c r="EHY1838" s="401"/>
      <c r="EHZ1838" s="401"/>
      <c r="EIA1838" s="401"/>
      <c r="EIB1838" s="401"/>
      <c r="EIC1838" s="401"/>
      <c r="EID1838" s="401"/>
      <c r="EIE1838" s="401"/>
      <c r="EIF1838" s="401"/>
      <c r="EIG1838" s="401"/>
      <c r="EIH1838" s="401"/>
      <c r="EII1838" s="401"/>
      <c r="EIJ1838" s="401"/>
      <c r="EIK1838" s="401"/>
      <c r="EIL1838" s="401"/>
      <c r="EIM1838" s="401"/>
      <c r="EIN1838" s="401"/>
      <c r="EIO1838" s="401"/>
      <c r="EIP1838" s="401"/>
      <c r="EIQ1838" s="401"/>
      <c r="EIR1838" s="401"/>
      <c r="EIS1838" s="401"/>
      <c r="EIT1838" s="401"/>
      <c r="EIU1838" s="401"/>
      <c r="EIV1838" s="401"/>
      <c r="EIW1838" s="401"/>
      <c r="EIX1838" s="401"/>
      <c r="EIY1838" s="401"/>
      <c r="EIZ1838" s="401"/>
      <c r="EJA1838" s="401"/>
      <c r="EJB1838" s="401"/>
      <c r="EJC1838" s="401"/>
      <c r="EJD1838" s="401"/>
      <c r="EJE1838" s="401"/>
      <c r="EJF1838" s="401"/>
      <c r="EJG1838" s="401"/>
      <c r="EJH1838" s="401"/>
      <c r="EJI1838" s="401"/>
      <c r="EJJ1838" s="401"/>
      <c r="EJK1838" s="401"/>
      <c r="EJL1838" s="401"/>
      <c r="EJM1838" s="401"/>
      <c r="EJN1838" s="401"/>
      <c r="EJO1838" s="401"/>
      <c r="EJP1838" s="401"/>
      <c r="EJQ1838" s="401"/>
      <c r="EJR1838" s="401"/>
      <c r="EJS1838" s="401"/>
      <c r="EJT1838" s="401"/>
      <c r="EJU1838" s="401"/>
      <c r="EJV1838" s="401"/>
      <c r="EJW1838" s="401"/>
      <c r="EJX1838" s="401"/>
      <c r="EJY1838" s="401"/>
      <c r="EJZ1838" s="401"/>
      <c r="EKA1838" s="401"/>
      <c r="EKB1838" s="401"/>
      <c r="EKC1838" s="401"/>
      <c r="EKD1838" s="401"/>
      <c r="EKE1838" s="401"/>
      <c r="EKF1838" s="401"/>
      <c r="EKG1838" s="401"/>
      <c r="EKH1838" s="401"/>
      <c r="EKI1838" s="401"/>
      <c r="EKJ1838" s="401"/>
      <c r="EKK1838" s="401"/>
      <c r="EKL1838" s="401"/>
      <c r="EKM1838" s="401"/>
      <c r="EKN1838" s="401"/>
      <c r="EKO1838" s="401"/>
      <c r="EKP1838" s="401"/>
      <c r="EKQ1838" s="401"/>
      <c r="EKR1838" s="401"/>
      <c r="EKS1838" s="401"/>
      <c r="EKT1838" s="401"/>
      <c r="EKU1838" s="401"/>
      <c r="EKV1838" s="401"/>
      <c r="EKW1838" s="401"/>
      <c r="EKX1838" s="401"/>
      <c r="EKY1838" s="401"/>
      <c r="EKZ1838" s="401"/>
      <c r="ELA1838" s="401"/>
      <c r="ELB1838" s="401"/>
      <c r="ELC1838" s="401"/>
      <c r="ELD1838" s="401"/>
      <c r="ELE1838" s="401"/>
      <c r="ELF1838" s="401"/>
      <c r="ELG1838" s="401"/>
      <c r="ELH1838" s="401"/>
      <c r="ELI1838" s="401"/>
      <c r="ELJ1838" s="401"/>
      <c r="ELK1838" s="401"/>
      <c r="ELL1838" s="401"/>
      <c r="ELM1838" s="401"/>
      <c r="ELN1838" s="401"/>
      <c r="ELO1838" s="401"/>
      <c r="ELP1838" s="401"/>
      <c r="ELQ1838" s="401"/>
      <c r="ELR1838" s="401"/>
      <c r="ELS1838" s="401"/>
      <c r="ELT1838" s="401"/>
      <c r="ELU1838" s="401"/>
      <c r="ELV1838" s="401"/>
      <c r="ELW1838" s="401"/>
      <c r="ELX1838" s="401"/>
      <c r="ELY1838" s="401"/>
      <c r="ELZ1838" s="401"/>
      <c r="EMA1838" s="401"/>
      <c r="EMB1838" s="401"/>
      <c r="EMC1838" s="401"/>
      <c r="EMD1838" s="401"/>
      <c r="EME1838" s="401"/>
      <c r="EMF1838" s="401"/>
      <c r="EMG1838" s="401"/>
      <c r="EMH1838" s="401"/>
      <c r="EMI1838" s="401"/>
      <c r="EMJ1838" s="401"/>
      <c r="EMK1838" s="401"/>
      <c r="EML1838" s="401"/>
      <c r="EMM1838" s="401"/>
      <c r="EMN1838" s="401"/>
      <c r="EMO1838" s="401"/>
      <c r="EMP1838" s="401"/>
      <c r="EMQ1838" s="401"/>
      <c r="EMR1838" s="401"/>
      <c r="EMS1838" s="401"/>
      <c r="EMT1838" s="401"/>
      <c r="EMU1838" s="401"/>
      <c r="EMV1838" s="401"/>
      <c r="EMW1838" s="401"/>
      <c r="EMX1838" s="401"/>
      <c r="EMY1838" s="401"/>
      <c r="EMZ1838" s="401"/>
      <c r="ENA1838" s="401"/>
      <c r="ENB1838" s="401"/>
      <c r="ENC1838" s="401"/>
      <c r="END1838" s="401"/>
      <c r="ENE1838" s="401"/>
      <c r="ENF1838" s="401"/>
      <c r="ENG1838" s="401"/>
      <c r="ENH1838" s="401"/>
      <c r="ENI1838" s="401"/>
      <c r="ENJ1838" s="401"/>
      <c r="ENK1838" s="401"/>
      <c r="ENL1838" s="401"/>
      <c r="ENM1838" s="401"/>
      <c r="ENN1838" s="401"/>
      <c r="ENO1838" s="401"/>
      <c r="ENP1838" s="401"/>
      <c r="ENQ1838" s="401"/>
      <c r="ENR1838" s="401"/>
      <c r="ENS1838" s="401"/>
      <c r="ENT1838" s="401"/>
      <c r="ENU1838" s="401"/>
      <c r="ENV1838" s="401"/>
      <c r="ENW1838" s="401"/>
      <c r="ENX1838" s="401"/>
      <c r="ENY1838" s="401"/>
      <c r="ENZ1838" s="401"/>
      <c r="EOA1838" s="401"/>
      <c r="EOB1838" s="401"/>
      <c r="EOC1838" s="401"/>
      <c r="EOD1838" s="401"/>
      <c r="EOE1838" s="401"/>
      <c r="EOF1838" s="401"/>
      <c r="EOG1838" s="401"/>
      <c r="EOH1838" s="401"/>
      <c r="EOI1838" s="401"/>
      <c r="EOJ1838" s="401"/>
      <c r="EOK1838" s="401"/>
      <c r="EOL1838" s="401"/>
      <c r="EOM1838" s="401"/>
      <c r="EON1838" s="401"/>
      <c r="EOO1838" s="401"/>
      <c r="EOP1838" s="401"/>
      <c r="EOQ1838" s="401"/>
      <c r="EOR1838" s="401"/>
      <c r="EOS1838" s="401"/>
      <c r="EOT1838" s="401"/>
      <c r="EOU1838" s="401"/>
      <c r="EOV1838" s="401"/>
      <c r="EOW1838" s="401"/>
      <c r="EOX1838" s="401"/>
      <c r="EOY1838" s="401"/>
      <c r="EOZ1838" s="401"/>
      <c r="EPA1838" s="401"/>
      <c r="EPB1838" s="401"/>
      <c r="EPC1838" s="401"/>
      <c r="EPD1838" s="401"/>
      <c r="EPE1838" s="401"/>
      <c r="EPF1838" s="401"/>
      <c r="EPG1838" s="401"/>
      <c r="EPH1838" s="401"/>
      <c r="EPI1838" s="401"/>
      <c r="EPJ1838" s="401"/>
      <c r="EPK1838" s="401"/>
      <c r="EPL1838" s="401"/>
      <c r="EPM1838" s="401"/>
      <c r="EPN1838" s="401"/>
      <c r="EPO1838" s="401"/>
      <c r="EPP1838" s="401"/>
      <c r="EPQ1838" s="401"/>
      <c r="EPR1838" s="401"/>
      <c r="EPS1838" s="401"/>
      <c r="EPT1838" s="401"/>
      <c r="EPU1838" s="401"/>
      <c r="EPV1838" s="401"/>
      <c r="EPW1838" s="401"/>
      <c r="EPX1838" s="401"/>
      <c r="EPY1838" s="401"/>
      <c r="EPZ1838" s="401"/>
      <c r="EQA1838" s="401"/>
      <c r="EQB1838" s="401"/>
      <c r="EQC1838" s="401"/>
      <c r="EQD1838" s="401"/>
      <c r="EQE1838" s="401"/>
      <c r="EQF1838" s="401"/>
      <c r="EQG1838" s="401"/>
      <c r="EQH1838" s="401"/>
      <c r="EQI1838" s="401"/>
      <c r="EQJ1838" s="401"/>
      <c r="EQK1838" s="401"/>
      <c r="EQL1838" s="401"/>
      <c r="EQM1838" s="401"/>
      <c r="EQN1838" s="401"/>
      <c r="EQO1838" s="401"/>
      <c r="EQP1838" s="401"/>
      <c r="EQQ1838" s="401"/>
      <c r="EQR1838" s="401"/>
      <c r="EQS1838" s="401"/>
      <c r="EQT1838" s="401"/>
      <c r="EQU1838" s="401"/>
      <c r="EQV1838" s="401"/>
      <c r="EQW1838" s="401"/>
      <c r="EQX1838" s="401"/>
      <c r="EQY1838" s="401"/>
      <c r="EQZ1838" s="401"/>
      <c r="ERA1838" s="401"/>
      <c r="ERB1838" s="401"/>
      <c r="ERC1838" s="401"/>
      <c r="ERD1838" s="401"/>
      <c r="ERE1838" s="401"/>
      <c r="ERF1838" s="401"/>
      <c r="ERG1838" s="401"/>
      <c r="ERH1838" s="401"/>
      <c r="ERI1838" s="401"/>
      <c r="ERJ1838" s="401"/>
      <c r="ERK1838" s="401"/>
      <c r="ERL1838" s="401"/>
      <c r="ERM1838" s="401"/>
      <c r="ERN1838" s="401"/>
      <c r="ERO1838" s="401"/>
      <c r="ERP1838" s="401"/>
      <c r="ERQ1838" s="401"/>
      <c r="ERR1838" s="401"/>
      <c r="ERS1838" s="401"/>
      <c r="ERT1838" s="401"/>
      <c r="ERU1838" s="401"/>
      <c r="ERV1838" s="401"/>
      <c r="ERW1838" s="401"/>
      <c r="ERX1838" s="401"/>
      <c r="ERY1838" s="401"/>
      <c r="ERZ1838" s="401"/>
      <c r="ESA1838" s="401"/>
      <c r="ESB1838" s="401"/>
      <c r="ESC1838" s="401"/>
      <c r="ESD1838" s="401"/>
      <c r="ESE1838" s="401"/>
      <c r="ESF1838" s="401"/>
      <c r="ESG1838" s="401"/>
      <c r="ESH1838" s="401"/>
      <c r="ESI1838" s="401"/>
      <c r="ESJ1838" s="401"/>
      <c r="ESK1838" s="401"/>
      <c r="ESL1838" s="401"/>
      <c r="ESM1838" s="401"/>
      <c r="ESN1838" s="401"/>
      <c r="ESO1838" s="401"/>
      <c r="ESP1838" s="401"/>
      <c r="ESQ1838" s="401"/>
      <c r="ESR1838" s="401"/>
      <c r="ESS1838" s="401"/>
      <c r="EST1838" s="401"/>
      <c r="ESU1838" s="401"/>
      <c r="ESV1838" s="401"/>
      <c r="ESW1838" s="401"/>
      <c r="ESX1838" s="401"/>
      <c r="ESY1838" s="401"/>
      <c r="ESZ1838" s="401"/>
      <c r="ETA1838" s="401"/>
      <c r="ETB1838" s="401"/>
      <c r="ETC1838" s="401"/>
      <c r="ETD1838" s="401"/>
      <c r="ETE1838" s="401"/>
      <c r="ETF1838" s="401"/>
      <c r="ETG1838" s="401"/>
      <c r="ETH1838" s="401"/>
      <c r="ETI1838" s="401"/>
      <c r="ETJ1838" s="401"/>
      <c r="ETK1838" s="401"/>
      <c r="ETL1838" s="401"/>
      <c r="ETM1838" s="401"/>
      <c r="ETN1838" s="401"/>
      <c r="ETO1838" s="401"/>
      <c r="ETP1838" s="401"/>
      <c r="ETQ1838" s="401"/>
      <c r="ETR1838" s="401"/>
      <c r="ETS1838" s="401"/>
      <c r="ETT1838" s="401"/>
      <c r="ETU1838" s="401"/>
      <c r="ETV1838" s="401"/>
      <c r="ETW1838" s="401"/>
      <c r="ETX1838" s="401"/>
      <c r="ETY1838" s="401"/>
      <c r="ETZ1838" s="401"/>
      <c r="EUA1838" s="401"/>
      <c r="EUB1838" s="401"/>
      <c r="EUC1838" s="401"/>
      <c r="EUD1838" s="401"/>
      <c r="EUE1838" s="401"/>
      <c r="EUF1838" s="401"/>
      <c r="EUG1838" s="401"/>
      <c r="EUH1838" s="401"/>
      <c r="EUI1838" s="401"/>
      <c r="EUJ1838" s="401"/>
      <c r="EUK1838" s="401"/>
      <c r="EUL1838" s="401"/>
      <c r="EUM1838" s="401"/>
      <c r="EUN1838" s="401"/>
      <c r="EUO1838" s="401"/>
      <c r="EUP1838" s="401"/>
      <c r="EUQ1838" s="401"/>
      <c r="EUR1838" s="401"/>
      <c r="EUS1838" s="401"/>
      <c r="EUT1838" s="401"/>
      <c r="EUU1838" s="401"/>
      <c r="EUV1838" s="401"/>
      <c r="EUW1838" s="401"/>
      <c r="EUX1838" s="401"/>
      <c r="EUY1838" s="401"/>
      <c r="EUZ1838" s="401"/>
      <c r="EVA1838" s="401"/>
      <c r="EVB1838" s="401"/>
      <c r="EVC1838" s="401"/>
      <c r="EVD1838" s="401"/>
      <c r="EVE1838" s="401"/>
      <c r="EVF1838" s="401"/>
      <c r="EVG1838" s="401"/>
      <c r="EVH1838" s="401"/>
      <c r="EVI1838" s="401"/>
      <c r="EVJ1838" s="401"/>
      <c r="EVK1838" s="401"/>
      <c r="EVL1838" s="401"/>
      <c r="EVM1838" s="401"/>
      <c r="EVN1838" s="401"/>
      <c r="EVO1838" s="401"/>
      <c r="EVP1838" s="401"/>
      <c r="EVQ1838" s="401"/>
      <c r="EVR1838" s="401"/>
      <c r="EVS1838" s="401"/>
      <c r="EVT1838" s="401"/>
      <c r="EVU1838" s="401"/>
      <c r="EVV1838" s="401"/>
      <c r="EVW1838" s="401"/>
      <c r="EVX1838" s="401"/>
      <c r="EVY1838" s="401"/>
      <c r="EVZ1838" s="401"/>
      <c r="EWA1838" s="401"/>
      <c r="EWB1838" s="401"/>
      <c r="EWC1838" s="401"/>
      <c r="EWD1838" s="401"/>
      <c r="EWE1838" s="401"/>
      <c r="EWF1838" s="401"/>
      <c r="EWG1838" s="401"/>
      <c r="EWH1838" s="401"/>
      <c r="EWI1838" s="401"/>
      <c r="EWJ1838" s="401"/>
      <c r="EWK1838" s="401"/>
      <c r="EWL1838" s="401"/>
      <c r="EWM1838" s="401"/>
      <c r="EWN1838" s="401"/>
      <c r="EWO1838" s="401"/>
      <c r="EWP1838" s="401"/>
      <c r="EWQ1838" s="401"/>
      <c r="EWR1838" s="401"/>
      <c r="EWS1838" s="401"/>
      <c r="EWT1838" s="401"/>
      <c r="EWU1838" s="401"/>
      <c r="EWV1838" s="401"/>
      <c r="EWW1838" s="401"/>
      <c r="EWX1838" s="401"/>
      <c r="EWY1838" s="401"/>
      <c r="EWZ1838" s="401"/>
      <c r="EXA1838" s="401"/>
      <c r="EXB1838" s="401"/>
      <c r="EXC1838" s="401"/>
      <c r="EXD1838" s="401"/>
      <c r="EXE1838" s="401"/>
      <c r="EXF1838" s="401"/>
      <c r="EXG1838" s="401"/>
      <c r="EXH1838" s="401"/>
      <c r="EXI1838" s="401"/>
      <c r="EXJ1838" s="401"/>
      <c r="EXK1838" s="401"/>
      <c r="EXL1838" s="401"/>
      <c r="EXM1838" s="401"/>
      <c r="EXN1838" s="401"/>
      <c r="EXO1838" s="401"/>
      <c r="EXP1838" s="401"/>
      <c r="EXQ1838" s="401"/>
      <c r="EXR1838" s="401"/>
      <c r="EXS1838" s="401"/>
      <c r="EXT1838" s="401"/>
      <c r="EXU1838" s="401"/>
      <c r="EXV1838" s="401"/>
      <c r="EXW1838" s="401"/>
      <c r="EXX1838" s="401"/>
      <c r="EXY1838" s="401"/>
      <c r="EXZ1838" s="401"/>
      <c r="EYA1838" s="401"/>
      <c r="EYB1838" s="401"/>
      <c r="EYC1838" s="401"/>
      <c r="EYD1838" s="401"/>
      <c r="EYE1838" s="401"/>
      <c r="EYF1838" s="401"/>
      <c r="EYG1838" s="401"/>
      <c r="EYH1838" s="401"/>
      <c r="EYI1838" s="401"/>
      <c r="EYJ1838" s="401"/>
      <c r="EYK1838" s="401"/>
      <c r="EYL1838" s="401"/>
      <c r="EYM1838" s="401"/>
      <c r="EYN1838" s="401"/>
      <c r="EYO1838" s="401"/>
      <c r="EYP1838" s="401"/>
      <c r="EYQ1838" s="401"/>
      <c r="EYR1838" s="401"/>
      <c r="EYS1838" s="401"/>
      <c r="EYT1838" s="401"/>
      <c r="EYU1838" s="401"/>
      <c r="EYV1838" s="401"/>
      <c r="EYW1838" s="401"/>
      <c r="EYX1838" s="401"/>
      <c r="EYY1838" s="401"/>
      <c r="EYZ1838" s="401"/>
      <c r="EZA1838" s="401"/>
      <c r="EZB1838" s="401"/>
      <c r="EZC1838" s="401"/>
      <c r="EZD1838" s="401"/>
      <c r="EZE1838" s="401"/>
      <c r="EZF1838" s="401"/>
      <c r="EZG1838" s="401"/>
      <c r="EZH1838" s="401"/>
      <c r="EZI1838" s="401"/>
      <c r="EZJ1838" s="401"/>
      <c r="EZK1838" s="401"/>
      <c r="EZL1838" s="401"/>
      <c r="EZM1838" s="401"/>
      <c r="EZN1838" s="401"/>
      <c r="EZO1838" s="401"/>
      <c r="EZP1838" s="401"/>
      <c r="EZQ1838" s="401"/>
      <c r="EZR1838" s="401"/>
      <c r="EZS1838" s="401"/>
      <c r="EZT1838" s="401"/>
      <c r="EZU1838" s="401"/>
      <c r="EZV1838" s="401"/>
      <c r="EZW1838" s="401"/>
      <c r="EZX1838" s="401"/>
      <c r="EZY1838" s="401"/>
      <c r="EZZ1838" s="401"/>
      <c r="FAA1838" s="401"/>
      <c r="FAB1838" s="401"/>
      <c r="FAC1838" s="401"/>
      <c r="FAD1838" s="401"/>
      <c r="FAE1838" s="401"/>
      <c r="FAF1838" s="401"/>
      <c r="FAG1838" s="401"/>
      <c r="FAH1838" s="401"/>
      <c r="FAI1838" s="401"/>
      <c r="FAJ1838" s="401"/>
      <c r="FAK1838" s="401"/>
      <c r="FAL1838" s="401"/>
      <c r="FAM1838" s="401"/>
      <c r="FAN1838" s="401"/>
      <c r="FAO1838" s="401"/>
      <c r="FAP1838" s="401"/>
      <c r="FAQ1838" s="401"/>
      <c r="FAR1838" s="401"/>
      <c r="FAS1838" s="401"/>
      <c r="FAT1838" s="401"/>
      <c r="FAU1838" s="401"/>
      <c r="FAV1838" s="401"/>
      <c r="FAW1838" s="401"/>
      <c r="FAX1838" s="401"/>
      <c r="FAY1838" s="401"/>
      <c r="FAZ1838" s="401"/>
      <c r="FBA1838" s="401"/>
      <c r="FBB1838" s="401"/>
      <c r="FBC1838" s="401"/>
      <c r="FBD1838" s="401"/>
      <c r="FBE1838" s="401"/>
      <c r="FBF1838" s="401"/>
      <c r="FBG1838" s="401"/>
      <c r="FBH1838" s="401"/>
      <c r="FBI1838" s="401"/>
      <c r="FBJ1838" s="401"/>
      <c r="FBK1838" s="401"/>
      <c r="FBL1838" s="401"/>
      <c r="FBM1838" s="401"/>
      <c r="FBN1838" s="401"/>
      <c r="FBO1838" s="401"/>
      <c r="FBP1838" s="401"/>
      <c r="FBQ1838" s="401"/>
      <c r="FBR1838" s="401"/>
      <c r="FBS1838" s="401"/>
      <c r="FBT1838" s="401"/>
      <c r="FBU1838" s="401"/>
      <c r="FBV1838" s="401"/>
      <c r="FBW1838" s="401"/>
      <c r="FBX1838" s="401"/>
      <c r="FBY1838" s="401"/>
      <c r="FBZ1838" s="401"/>
      <c r="FCA1838" s="401"/>
      <c r="FCB1838" s="401"/>
      <c r="FCC1838" s="401"/>
      <c r="FCD1838" s="401"/>
      <c r="FCE1838" s="401"/>
      <c r="FCF1838" s="401"/>
      <c r="FCG1838" s="401"/>
      <c r="FCH1838" s="401"/>
      <c r="FCI1838" s="401"/>
      <c r="FCJ1838" s="401"/>
      <c r="FCK1838" s="401"/>
      <c r="FCL1838" s="401"/>
      <c r="FCM1838" s="401"/>
      <c r="FCN1838" s="401"/>
      <c r="FCO1838" s="401"/>
      <c r="FCP1838" s="401"/>
      <c r="FCQ1838" s="401"/>
      <c r="FCR1838" s="401"/>
      <c r="FCS1838" s="401"/>
      <c r="FCT1838" s="401"/>
      <c r="FCU1838" s="401"/>
      <c r="FCV1838" s="401"/>
      <c r="FCW1838" s="401"/>
      <c r="FCX1838" s="401"/>
      <c r="FCY1838" s="401"/>
      <c r="FCZ1838" s="401"/>
      <c r="FDA1838" s="401"/>
      <c r="FDB1838" s="401"/>
      <c r="FDC1838" s="401"/>
      <c r="FDD1838" s="401"/>
      <c r="FDE1838" s="401"/>
      <c r="FDF1838" s="401"/>
      <c r="FDG1838" s="401"/>
      <c r="FDH1838" s="401"/>
      <c r="FDI1838" s="401"/>
      <c r="FDJ1838" s="401"/>
      <c r="FDK1838" s="401"/>
      <c r="FDL1838" s="401"/>
      <c r="FDM1838" s="401"/>
      <c r="FDN1838" s="401"/>
      <c r="FDO1838" s="401"/>
      <c r="FDP1838" s="401"/>
      <c r="FDQ1838" s="401"/>
      <c r="FDR1838" s="401"/>
      <c r="FDS1838" s="401"/>
      <c r="FDT1838" s="401"/>
      <c r="FDU1838" s="401"/>
      <c r="FDV1838" s="401"/>
      <c r="FDW1838" s="401"/>
      <c r="FDX1838" s="401"/>
      <c r="FDY1838" s="401"/>
      <c r="FDZ1838" s="401"/>
      <c r="FEA1838" s="401"/>
      <c r="FEB1838" s="401"/>
      <c r="FEC1838" s="401"/>
      <c r="FED1838" s="401"/>
      <c r="FEE1838" s="401"/>
      <c r="FEF1838" s="401"/>
      <c r="FEG1838" s="401"/>
      <c r="FEH1838" s="401"/>
      <c r="FEI1838" s="401"/>
      <c r="FEJ1838" s="401"/>
      <c r="FEK1838" s="401"/>
      <c r="FEL1838" s="401"/>
      <c r="FEM1838" s="401"/>
      <c r="FEN1838" s="401"/>
      <c r="FEO1838" s="401"/>
      <c r="FEP1838" s="401"/>
      <c r="FEQ1838" s="401"/>
      <c r="FER1838" s="401"/>
      <c r="FES1838" s="401"/>
      <c r="FET1838" s="401"/>
      <c r="FEU1838" s="401"/>
      <c r="FEV1838" s="401"/>
      <c r="FEW1838" s="401"/>
      <c r="FEX1838" s="401"/>
      <c r="FEY1838" s="401"/>
      <c r="FEZ1838" s="401"/>
      <c r="FFA1838" s="401"/>
      <c r="FFB1838" s="401"/>
      <c r="FFC1838" s="401"/>
      <c r="FFD1838" s="401"/>
      <c r="FFE1838" s="401"/>
      <c r="FFF1838" s="401"/>
      <c r="FFG1838" s="401"/>
      <c r="FFH1838" s="401"/>
      <c r="FFI1838" s="401"/>
      <c r="FFJ1838" s="401"/>
      <c r="FFK1838" s="401"/>
      <c r="FFL1838" s="401"/>
      <c r="FFM1838" s="401"/>
      <c r="FFN1838" s="401"/>
      <c r="FFO1838" s="401"/>
      <c r="FFP1838" s="401"/>
      <c r="FFQ1838" s="401"/>
      <c r="FFR1838" s="401"/>
      <c r="FFS1838" s="401"/>
      <c r="FFT1838" s="401"/>
      <c r="FFU1838" s="401"/>
      <c r="FFV1838" s="401"/>
      <c r="FFW1838" s="401"/>
      <c r="FFX1838" s="401"/>
      <c r="FFY1838" s="401"/>
      <c r="FFZ1838" s="401"/>
      <c r="FGA1838" s="401"/>
      <c r="FGB1838" s="401"/>
      <c r="FGC1838" s="401"/>
      <c r="FGD1838" s="401"/>
      <c r="FGE1838" s="401"/>
      <c r="FGF1838" s="401"/>
      <c r="FGG1838" s="401"/>
      <c r="FGH1838" s="401"/>
      <c r="FGI1838" s="401"/>
      <c r="FGJ1838" s="401"/>
      <c r="FGK1838" s="401"/>
      <c r="FGL1838" s="401"/>
      <c r="FGM1838" s="401"/>
      <c r="FGN1838" s="401"/>
      <c r="FGO1838" s="401"/>
      <c r="FGP1838" s="401"/>
      <c r="FGQ1838" s="401"/>
      <c r="FGR1838" s="401"/>
      <c r="FGS1838" s="401"/>
      <c r="FGT1838" s="401"/>
      <c r="FGU1838" s="401"/>
      <c r="FGV1838" s="401"/>
      <c r="FGW1838" s="401"/>
      <c r="FGX1838" s="401"/>
      <c r="FGY1838" s="401"/>
      <c r="FGZ1838" s="401"/>
      <c r="FHA1838" s="401"/>
      <c r="FHB1838" s="401"/>
      <c r="FHC1838" s="401"/>
      <c r="FHD1838" s="401"/>
      <c r="FHE1838" s="401"/>
      <c r="FHF1838" s="401"/>
      <c r="FHG1838" s="401"/>
      <c r="FHH1838" s="401"/>
      <c r="FHI1838" s="401"/>
      <c r="FHJ1838" s="401"/>
      <c r="FHK1838" s="401"/>
      <c r="FHL1838" s="401"/>
      <c r="FHM1838" s="401"/>
      <c r="FHN1838" s="401"/>
      <c r="FHO1838" s="401"/>
      <c r="FHP1838" s="401"/>
      <c r="FHQ1838" s="401"/>
      <c r="FHR1838" s="401"/>
      <c r="FHS1838" s="401"/>
      <c r="FHT1838" s="401"/>
      <c r="FHU1838" s="401"/>
      <c r="FHV1838" s="401"/>
      <c r="FHW1838" s="401"/>
      <c r="FHX1838" s="401"/>
      <c r="FHY1838" s="401"/>
      <c r="FHZ1838" s="401"/>
      <c r="FIA1838" s="401"/>
      <c r="FIB1838" s="401"/>
      <c r="FIC1838" s="401"/>
      <c r="FID1838" s="401"/>
      <c r="FIE1838" s="401"/>
      <c r="FIF1838" s="401"/>
      <c r="FIG1838" s="401"/>
      <c r="FIH1838" s="401"/>
      <c r="FII1838" s="401"/>
      <c r="FIJ1838" s="401"/>
      <c r="FIK1838" s="401"/>
      <c r="FIL1838" s="401"/>
      <c r="FIM1838" s="401"/>
      <c r="FIN1838" s="401"/>
      <c r="FIO1838" s="401"/>
      <c r="FIP1838" s="401"/>
      <c r="FIQ1838" s="401"/>
      <c r="FIR1838" s="401"/>
      <c r="FIS1838" s="401"/>
      <c r="FIT1838" s="401"/>
      <c r="FIU1838" s="401"/>
      <c r="FIV1838" s="401"/>
      <c r="FIW1838" s="401"/>
      <c r="FIX1838" s="401"/>
      <c r="FIY1838" s="401"/>
      <c r="FIZ1838" s="401"/>
      <c r="FJA1838" s="401"/>
      <c r="FJB1838" s="401"/>
      <c r="FJC1838" s="401"/>
      <c r="FJD1838" s="401"/>
      <c r="FJE1838" s="401"/>
      <c r="FJF1838" s="401"/>
      <c r="FJG1838" s="401"/>
      <c r="FJH1838" s="401"/>
      <c r="FJI1838" s="401"/>
      <c r="FJJ1838" s="401"/>
      <c r="FJK1838" s="401"/>
      <c r="FJL1838" s="401"/>
      <c r="FJM1838" s="401"/>
      <c r="FJN1838" s="401"/>
      <c r="FJO1838" s="401"/>
      <c r="FJP1838" s="401"/>
      <c r="FJQ1838" s="401"/>
      <c r="FJR1838" s="401"/>
      <c r="FJS1838" s="401"/>
      <c r="FJT1838" s="401"/>
      <c r="FJU1838" s="401"/>
      <c r="FJV1838" s="401"/>
      <c r="FJW1838" s="401"/>
      <c r="FJX1838" s="401"/>
      <c r="FJY1838" s="401"/>
      <c r="FJZ1838" s="401"/>
      <c r="FKA1838" s="401"/>
      <c r="FKB1838" s="401"/>
      <c r="FKC1838" s="401"/>
      <c r="FKD1838" s="401"/>
      <c r="FKE1838" s="401"/>
      <c r="FKF1838" s="401"/>
      <c r="FKG1838" s="401"/>
      <c r="FKH1838" s="401"/>
      <c r="FKI1838" s="401"/>
      <c r="FKJ1838" s="401"/>
      <c r="FKK1838" s="401"/>
      <c r="FKL1838" s="401"/>
      <c r="FKM1838" s="401"/>
      <c r="FKN1838" s="401"/>
      <c r="FKO1838" s="401"/>
      <c r="FKP1838" s="401"/>
      <c r="FKQ1838" s="401"/>
      <c r="FKR1838" s="401"/>
      <c r="FKS1838" s="401"/>
      <c r="FKT1838" s="401"/>
      <c r="FKU1838" s="401"/>
      <c r="FKV1838" s="401"/>
      <c r="FKW1838" s="401"/>
      <c r="FKX1838" s="401"/>
      <c r="FKY1838" s="401"/>
      <c r="FKZ1838" s="401"/>
      <c r="FLA1838" s="401"/>
      <c r="FLB1838" s="401"/>
      <c r="FLC1838" s="401"/>
      <c r="FLD1838" s="401"/>
      <c r="FLE1838" s="401"/>
      <c r="FLF1838" s="401"/>
      <c r="FLG1838" s="401"/>
      <c r="FLH1838" s="401"/>
      <c r="FLI1838" s="401"/>
      <c r="FLJ1838" s="401"/>
      <c r="FLK1838" s="401"/>
      <c r="FLL1838" s="401"/>
      <c r="FLM1838" s="401"/>
      <c r="FLN1838" s="401"/>
      <c r="FLO1838" s="401"/>
      <c r="FLP1838" s="401"/>
      <c r="FLQ1838" s="401"/>
      <c r="FLR1838" s="401"/>
      <c r="FLS1838" s="401"/>
      <c r="FLT1838" s="401"/>
      <c r="FLU1838" s="401"/>
      <c r="FLV1838" s="401"/>
      <c r="FLW1838" s="401"/>
      <c r="FLX1838" s="401"/>
      <c r="FLY1838" s="401"/>
      <c r="FLZ1838" s="401"/>
      <c r="FMA1838" s="401"/>
      <c r="FMB1838" s="401"/>
      <c r="FMC1838" s="401"/>
      <c r="FMD1838" s="401"/>
      <c r="FME1838" s="401"/>
      <c r="FMF1838" s="401"/>
      <c r="FMG1838" s="401"/>
      <c r="FMH1838" s="401"/>
      <c r="FMI1838" s="401"/>
      <c r="FMJ1838" s="401"/>
      <c r="FMK1838" s="401"/>
      <c r="FML1838" s="401"/>
      <c r="FMM1838" s="401"/>
      <c r="FMN1838" s="401"/>
      <c r="FMO1838" s="401"/>
      <c r="FMP1838" s="401"/>
      <c r="FMQ1838" s="401"/>
      <c r="FMR1838" s="401"/>
      <c r="FMS1838" s="401"/>
      <c r="FMT1838" s="401"/>
      <c r="FMU1838" s="401"/>
      <c r="FMV1838" s="401"/>
      <c r="FMW1838" s="401"/>
      <c r="FMX1838" s="401"/>
      <c r="FMY1838" s="401"/>
      <c r="FMZ1838" s="401"/>
      <c r="FNA1838" s="401"/>
      <c r="FNB1838" s="401"/>
      <c r="FNC1838" s="401"/>
      <c r="FND1838" s="401"/>
      <c r="FNE1838" s="401"/>
      <c r="FNF1838" s="401"/>
      <c r="FNG1838" s="401"/>
      <c r="FNH1838" s="401"/>
      <c r="FNI1838" s="401"/>
      <c r="FNJ1838" s="401"/>
      <c r="FNK1838" s="401"/>
      <c r="FNL1838" s="401"/>
      <c r="FNM1838" s="401"/>
      <c r="FNN1838" s="401"/>
      <c r="FNO1838" s="401"/>
      <c r="FNP1838" s="401"/>
      <c r="FNQ1838" s="401"/>
      <c r="FNR1838" s="401"/>
      <c r="FNS1838" s="401"/>
      <c r="FNT1838" s="401"/>
      <c r="FNU1838" s="401"/>
      <c r="FNV1838" s="401"/>
      <c r="FNW1838" s="401"/>
      <c r="FNX1838" s="401"/>
      <c r="FNY1838" s="401"/>
      <c r="FNZ1838" s="401"/>
      <c r="FOA1838" s="401"/>
      <c r="FOB1838" s="401"/>
      <c r="FOC1838" s="401"/>
      <c r="FOD1838" s="401"/>
      <c r="FOE1838" s="401"/>
      <c r="FOF1838" s="401"/>
      <c r="FOG1838" s="401"/>
      <c r="FOH1838" s="401"/>
      <c r="FOI1838" s="401"/>
      <c r="FOJ1838" s="401"/>
      <c r="FOK1838" s="401"/>
      <c r="FOL1838" s="401"/>
      <c r="FOM1838" s="401"/>
      <c r="FON1838" s="401"/>
      <c r="FOO1838" s="401"/>
      <c r="FOP1838" s="401"/>
      <c r="FOQ1838" s="401"/>
      <c r="FOR1838" s="401"/>
      <c r="FOS1838" s="401"/>
      <c r="FOT1838" s="401"/>
      <c r="FOU1838" s="401"/>
      <c r="FOV1838" s="401"/>
      <c r="FOW1838" s="401"/>
      <c r="FOX1838" s="401"/>
      <c r="FOY1838" s="401"/>
      <c r="FOZ1838" s="401"/>
      <c r="FPA1838" s="401"/>
      <c r="FPB1838" s="401"/>
      <c r="FPC1838" s="401"/>
      <c r="FPD1838" s="401"/>
      <c r="FPE1838" s="401"/>
      <c r="FPF1838" s="401"/>
      <c r="FPG1838" s="401"/>
      <c r="FPH1838" s="401"/>
      <c r="FPI1838" s="401"/>
      <c r="FPJ1838" s="401"/>
      <c r="FPK1838" s="401"/>
      <c r="FPL1838" s="401"/>
      <c r="FPM1838" s="401"/>
      <c r="FPN1838" s="401"/>
      <c r="FPO1838" s="401"/>
      <c r="FPP1838" s="401"/>
      <c r="FPQ1838" s="401"/>
      <c r="FPR1838" s="401"/>
      <c r="FPS1838" s="401"/>
      <c r="FPT1838" s="401"/>
      <c r="FPU1838" s="401"/>
      <c r="FPV1838" s="401"/>
      <c r="FPW1838" s="401"/>
      <c r="FPX1838" s="401"/>
      <c r="FPY1838" s="401"/>
      <c r="FPZ1838" s="401"/>
      <c r="FQA1838" s="401"/>
      <c r="FQB1838" s="401"/>
      <c r="FQC1838" s="401"/>
      <c r="FQD1838" s="401"/>
      <c r="FQE1838" s="401"/>
      <c r="FQF1838" s="401"/>
      <c r="FQG1838" s="401"/>
      <c r="FQH1838" s="401"/>
      <c r="FQI1838" s="401"/>
      <c r="FQJ1838" s="401"/>
      <c r="FQK1838" s="401"/>
      <c r="FQL1838" s="401"/>
      <c r="FQM1838" s="401"/>
      <c r="FQN1838" s="401"/>
      <c r="FQO1838" s="401"/>
      <c r="FQP1838" s="401"/>
      <c r="FQQ1838" s="401"/>
      <c r="FQR1838" s="401"/>
      <c r="FQS1838" s="401"/>
      <c r="FQT1838" s="401"/>
      <c r="FQU1838" s="401"/>
      <c r="FQV1838" s="401"/>
      <c r="FQW1838" s="401"/>
      <c r="FQX1838" s="401"/>
      <c r="FQY1838" s="401"/>
      <c r="FQZ1838" s="401"/>
      <c r="FRA1838" s="401"/>
      <c r="FRB1838" s="401"/>
      <c r="FRC1838" s="401"/>
      <c r="FRD1838" s="401"/>
      <c r="FRE1838" s="401"/>
      <c r="FRF1838" s="401"/>
      <c r="FRG1838" s="401"/>
      <c r="FRH1838" s="401"/>
      <c r="FRI1838" s="401"/>
      <c r="FRJ1838" s="401"/>
      <c r="FRK1838" s="401"/>
      <c r="FRL1838" s="401"/>
      <c r="FRM1838" s="401"/>
      <c r="FRN1838" s="401"/>
      <c r="FRO1838" s="401"/>
      <c r="FRP1838" s="401"/>
      <c r="FRQ1838" s="401"/>
      <c r="FRR1838" s="401"/>
      <c r="FRS1838" s="401"/>
      <c r="FRT1838" s="401"/>
      <c r="FRU1838" s="401"/>
      <c r="FRV1838" s="401"/>
      <c r="FRW1838" s="401"/>
      <c r="FRX1838" s="401"/>
      <c r="FRY1838" s="401"/>
      <c r="FRZ1838" s="401"/>
      <c r="FSA1838" s="401"/>
      <c r="FSB1838" s="401"/>
      <c r="FSC1838" s="401"/>
      <c r="FSD1838" s="401"/>
      <c r="FSE1838" s="401"/>
      <c r="FSF1838" s="401"/>
      <c r="FSG1838" s="401"/>
      <c r="FSH1838" s="401"/>
      <c r="FSI1838" s="401"/>
      <c r="FSJ1838" s="401"/>
      <c r="FSK1838" s="401"/>
      <c r="FSL1838" s="401"/>
      <c r="FSM1838" s="401"/>
      <c r="FSN1838" s="401"/>
      <c r="FSO1838" s="401"/>
      <c r="FSP1838" s="401"/>
      <c r="FSQ1838" s="401"/>
      <c r="FSR1838" s="401"/>
      <c r="FSS1838" s="401"/>
      <c r="FST1838" s="401"/>
      <c r="FSU1838" s="401"/>
      <c r="FSV1838" s="401"/>
      <c r="FSW1838" s="401"/>
      <c r="FSX1838" s="401"/>
      <c r="FSY1838" s="401"/>
      <c r="FSZ1838" s="401"/>
      <c r="FTA1838" s="401"/>
      <c r="FTB1838" s="401"/>
      <c r="FTC1838" s="401"/>
      <c r="FTD1838" s="401"/>
      <c r="FTE1838" s="401"/>
      <c r="FTF1838" s="401"/>
      <c r="FTG1838" s="401"/>
      <c r="FTH1838" s="401"/>
      <c r="FTI1838" s="401"/>
      <c r="FTJ1838" s="401"/>
      <c r="FTK1838" s="401"/>
      <c r="FTL1838" s="401"/>
      <c r="FTM1838" s="401"/>
      <c r="FTN1838" s="401"/>
      <c r="FTO1838" s="401"/>
      <c r="FTP1838" s="401"/>
      <c r="FTQ1838" s="401"/>
      <c r="FTR1838" s="401"/>
      <c r="FTS1838" s="401"/>
      <c r="FTT1838" s="401"/>
      <c r="FTU1838" s="401"/>
      <c r="FTV1838" s="401"/>
      <c r="FTW1838" s="401"/>
      <c r="FTX1838" s="401"/>
      <c r="FTY1838" s="401"/>
      <c r="FTZ1838" s="401"/>
      <c r="FUA1838" s="401"/>
      <c r="FUB1838" s="401"/>
      <c r="FUC1838" s="401"/>
      <c r="FUD1838" s="401"/>
      <c r="FUE1838" s="401"/>
      <c r="FUF1838" s="401"/>
      <c r="FUG1838" s="401"/>
      <c r="FUH1838" s="401"/>
      <c r="FUI1838" s="401"/>
      <c r="FUJ1838" s="401"/>
      <c r="FUK1838" s="401"/>
      <c r="FUL1838" s="401"/>
      <c r="FUM1838" s="401"/>
      <c r="FUN1838" s="401"/>
      <c r="FUO1838" s="401"/>
      <c r="FUP1838" s="401"/>
      <c r="FUQ1838" s="401"/>
      <c r="FUR1838" s="401"/>
      <c r="FUS1838" s="401"/>
      <c r="FUT1838" s="401"/>
      <c r="FUU1838" s="401"/>
      <c r="FUV1838" s="401"/>
      <c r="FUW1838" s="401"/>
      <c r="FUX1838" s="401"/>
      <c r="FUY1838" s="401"/>
      <c r="FUZ1838" s="401"/>
      <c r="FVA1838" s="401"/>
      <c r="FVB1838" s="401"/>
      <c r="FVC1838" s="401"/>
      <c r="FVD1838" s="401"/>
      <c r="FVE1838" s="401"/>
      <c r="FVF1838" s="401"/>
      <c r="FVG1838" s="401"/>
      <c r="FVH1838" s="401"/>
      <c r="FVI1838" s="401"/>
      <c r="FVJ1838" s="401"/>
      <c r="FVK1838" s="401"/>
      <c r="FVL1838" s="401"/>
      <c r="FVM1838" s="401"/>
      <c r="FVN1838" s="401"/>
      <c r="FVO1838" s="401"/>
      <c r="FVP1838" s="401"/>
      <c r="FVQ1838" s="401"/>
      <c r="FVR1838" s="401"/>
      <c r="FVS1838" s="401"/>
      <c r="FVT1838" s="401"/>
      <c r="FVU1838" s="401"/>
      <c r="FVV1838" s="401"/>
      <c r="FVW1838" s="401"/>
      <c r="FVX1838" s="401"/>
      <c r="FVY1838" s="401"/>
      <c r="FVZ1838" s="401"/>
      <c r="FWA1838" s="401"/>
      <c r="FWB1838" s="401"/>
      <c r="FWC1838" s="401"/>
      <c r="FWD1838" s="401"/>
      <c r="FWE1838" s="401"/>
      <c r="FWF1838" s="401"/>
      <c r="FWG1838" s="401"/>
      <c r="FWH1838" s="401"/>
      <c r="FWI1838" s="401"/>
      <c r="FWJ1838" s="401"/>
      <c r="FWK1838" s="401"/>
      <c r="FWL1838" s="401"/>
      <c r="FWM1838" s="401"/>
      <c r="FWN1838" s="401"/>
      <c r="FWO1838" s="401"/>
      <c r="FWP1838" s="401"/>
      <c r="FWQ1838" s="401"/>
      <c r="FWR1838" s="401"/>
      <c r="FWS1838" s="401"/>
      <c r="FWT1838" s="401"/>
      <c r="FWU1838" s="401"/>
      <c r="FWV1838" s="401"/>
      <c r="FWW1838" s="401"/>
      <c r="FWX1838" s="401"/>
      <c r="FWY1838" s="401"/>
      <c r="FWZ1838" s="401"/>
      <c r="FXA1838" s="401"/>
      <c r="FXB1838" s="401"/>
      <c r="FXC1838" s="401"/>
      <c r="FXD1838" s="401"/>
      <c r="FXE1838" s="401"/>
      <c r="FXF1838" s="401"/>
      <c r="FXG1838" s="401"/>
      <c r="FXH1838" s="401"/>
      <c r="FXI1838" s="401"/>
      <c r="FXJ1838" s="401"/>
      <c r="FXK1838" s="401"/>
      <c r="FXL1838" s="401"/>
      <c r="FXM1838" s="401"/>
      <c r="FXN1838" s="401"/>
      <c r="FXO1838" s="401"/>
      <c r="FXP1838" s="401"/>
      <c r="FXQ1838" s="401"/>
      <c r="FXR1838" s="401"/>
      <c r="FXS1838" s="401"/>
      <c r="FXT1838" s="401"/>
      <c r="FXU1838" s="401"/>
      <c r="FXV1838" s="401"/>
      <c r="FXW1838" s="401"/>
      <c r="FXX1838" s="401"/>
      <c r="FXY1838" s="401"/>
      <c r="FXZ1838" s="401"/>
      <c r="FYA1838" s="401"/>
      <c r="FYB1838" s="401"/>
      <c r="FYC1838" s="401"/>
      <c r="FYD1838" s="401"/>
      <c r="FYE1838" s="401"/>
      <c r="FYF1838" s="401"/>
      <c r="FYG1838" s="401"/>
      <c r="FYH1838" s="401"/>
      <c r="FYI1838" s="401"/>
      <c r="FYJ1838" s="401"/>
      <c r="FYK1838" s="401"/>
      <c r="FYL1838" s="401"/>
      <c r="FYM1838" s="401"/>
      <c r="FYN1838" s="401"/>
      <c r="FYO1838" s="401"/>
      <c r="FYP1838" s="401"/>
      <c r="FYQ1838" s="401"/>
      <c r="FYR1838" s="401"/>
      <c r="FYS1838" s="401"/>
      <c r="FYT1838" s="401"/>
      <c r="FYU1838" s="401"/>
      <c r="FYV1838" s="401"/>
      <c r="FYW1838" s="401"/>
      <c r="FYX1838" s="401"/>
      <c r="FYY1838" s="401"/>
      <c r="FYZ1838" s="401"/>
      <c r="FZA1838" s="401"/>
      <c r="FZB1838" s="401"/>
      <c r="FZC1838" s="401"/>
      <c r="FZD1838" s="401"/>
      <c r="FZE1838" s="401"/>
      <c r="FZF1838" s="401"/>
      <c r="FZG1838" s="401"/>
      <c r="FZH1838" s="401"/>
      <c r="FZI1838" s="401"/>
      <c r="FZJ1838" s="401"/>
      <c r="FZK1838" s="401"/>
      <c r="FZL1838" s="401"/>
      <c r="FZM1838" s="401"/>
      <c r="FZN1838" s="401"/>
      <c r="FZO1838" s="401"/>
      <c r="FZP1838" s="401"/>
      <c r="FZQ1838" s="401"/>
      <c r="FZR1838" s="401"/>
      <c r="FZS1838" s="401"/>
      <c r="FZT1838" s="401"/>
      <c r="FZU1838" s="401"/>
      <c r="FZV1838" s="401"/>
      <c r="FZW1838" s="401"/>
      <c r="FZX1838" s="401"/>
      <c r="FZY1838" s="401"/>
      <c r="FZZ1838" s="401"/>
      <c r="GAA1838" s="401"/>
      <c r="GAB1838" s="401"/>
      <c r="GAC1838" s="401"/>
      <c r="GAD1838" s="401"/>
      <c r="GAE1838" s="401"/>
      <c r="GAF1838" s="401"/>
      <c r="GAG1838" s="401"/>
      <c r="GAH1838" s="401"/>
      <c r="GAI1838" s="401"/>
      <c r="GAJ1838" s="401"/>
      <c r="GAK1838" s="401"/>
      <c r="GAL1838" s="401"/>
      <c r="GAM1838" s="401"/>
      <c r="GAN1838" s="401"/>
      <c r="GAO1838" s="401"/>
      <c r="GAP1838" s="401"/>
      <c r="GAQ1838" s="401"/>
      <c r="GAR1838" s="401"/>
      <c r="GAS1838" s="401"/>
      <c r="GAT1838" s="401"/>
      <c r="GAU1838" s="401"/>
      <c r="GAV1838" s="401"/>
      <c r="GAW1838" s="401"/>
      <c r="GAX1838" s="401"/>
      <c r="GAY1838" s="401"/>
      <c r="GAZ1838" s="401"/>
      <c r="GBA1838" s="401"/>
      <c r="GBB1838" s="401"/>
      <c r="GBC1838" s="401"/>
      <c r="GBD1838" s="401"/>
      <c r="GBE1838" s="401"/>
      <c r="GBF1838" s="401"/>
      <c r="GBG1838" s="401"/>
      <c r="GBH1838" s="401"/>
      <c r="GBI1838" s="401"/>
      <c r="GBJ1838" s="401"/>
      <c r="GBK1838" s="401"/>
      <c r="GBL1838" s="401"/>
      <c r="GBM1838" s="401"/>
      <c r="GBN1838" s="401"/>
      <c r="GBO1838" s="401"/>
      <c r="GBP1838" s="401"/>
      <c r="GBQ1838" s="401"/>
      <c r="GBR1838" s="401"/>
      <c r="GBS1838" s="401"/>
      <c r="GBT1838" s="401"/>
      <c r="GBU1838" s="401"/>
      <c r="GBV1838" s="401"/>
      <c r="GBW1838" s="401"/>
      <c r="GBX1838" s="401"/>
      <c r="GBY1838" s="401"/>
      <c r="GBZ1838" s="401"/>
      <c r="GCA1838" s="401"/>
      <c r="GCB1838" s="401"/>
      <c r="GCC1838" s="401"/>
      <c r="GCD1838" s="401"/>
      <c r="GCE1838" s="401"/>
      <c r="GCF1838" s="401"/>
      <c r="GCG1838" s="401"/>
      <c r="GCH1838" s="401"/>
      <c r="GCI1838" s="401"/>
      <c r="GCJ1838" s="401"/>
      <c r="GCK1838" s="401"/>
      <c r="GCL1838" s="401"/>
      <c r="GCM1838" s="401"/>
      <c r="GCN1838" s="401"/>
      <c r="GCO1838" s="401"/>
      <c r="GCP1838" s="401"/>
      <c r="GCQ1838" s="401"/>
      <c r="GCR1838" s="401"/>
      <c r="GCS1838" s="401"/>
      <c r="GCT1838" s="401"/>
      <c r="GCU1838" s="401"/>
      <c r="GCV1838" s="401"/>
      <c r="GCW1838" s="401"/>
      <c r="GCX1838" s="401"/>
      <c r="GCY1838" s="401"/>
      <c r="GCZ1838" s="401"/>
      <c r="GDA1838" s="401"/>
      <c r="GDB1838" s="401"/>
      <c r="GDC1838" s="401"/>
      <c r="GDD1838" s="401"/>
      <c r="GDE1838" s="401"/>
      <c r="GDF1838" s="401"/>
      <c r="GDG1838" s="401"/>
      <c r="GDH1838" s="401"/>
      <c r="GDI1838" s="401"/>
      <c r="GDJ1838" s="401"/>
      <c r="GDK1838" s="401"/>
      <c r="GDL1838" s="401"/>
      <c r="GDM1838" s="401"/>
      <c r="GDN1838" s="401"/>
      <c r="GDO1838" s="401"/>
      <c r="GDP1838" s="401"/>
      <c r="GDQ1838" s="401"/>
      <c r="GDR1838" s="401"/>
      <c r="GDS1838" s="401"/>
      <c r="GDT1838" s="401"/>
      <c r="GDU1838" s="401"/>
      <c r="GDV1838" s="401"/>
      <c r="GDW1838" s="401"/>
      <c r="GDX1838" s="401"/>
      <c r="GDY1838" s="401"/>
      <c r="GDZ1838" s="401"/>
      <c r="GEA1838" s="401"/>
      <c r="GEB1838" s="401"/>
      <c r="GEC1838" s="401"/>
      <c r="GED1838" s="401"/>
      <c r="GEE1838" s="401"/>
      <c r="GEF1838" s="401"/>
      <c r="GEG1838" s="401"/>
      <c r="GEH1838" s="401"/>
      <c r="GEI1838" s="401"/>
      <c r="GEJ1838" s="401"/>
      <c r="GEK1838" s="401"/>
      <c r="GEL1838" s="401"/>
      <c r="GEM1838" s="401"/>
      <c r="GEN1838" s="401"/>
      <c r="GEO1838" s="401"/>
      <c r="GEP1838" s="401"/>
      <c r="GEQ1838" s="401"/>
      <c r="GER1838" s="401"/>
      <c r="GES1838" s="401"/>
      <c r="GET1838" s="401"/>
      <c r="GEU1838" s="401"/>
      <c r="GEV1838" s="401"/>
      <c r="GEW1838" s="401"/>
      <c r="GEX1838" s="401"/>
      <c r="GEY1838" s="401"/>
      <c r="GEZ1838" s="401"/>
      <c r="GFA1838" s="401"/>
      <c r="GFB1838" s="401"/>
      <c r="GFC1838" s="401"/>
      <c r="GFD1838" s="401"/>
      <c r="GFE1838" s="401"/>
      <c r="GFF1838" s="401"/>
      <c r="GFG1838" s="401"/>
      <c r="GFH1838" s="401"/>
      <c r="GFI1838" s="401"/>
      <c r="GFJ1838" s="401"/>
      <c r="GFK1838" s="401"/>
      <c r="GFL1838" s="401"/>
      <c r="GFM1838" s="401"/>
      <c r="GFN1838" s="401"/>
      <c r="GFO1838" s="401"/>
      <c r="GFP1838" s="401"/>
      <c r="GFQ1838" s="401"/>
      <c r="GFR1838" s="401"/>
      <c r="GFS1838" s="401"/>
      <c r="GFT1838" s="401"/>
      <c r="GFU1838" s="401"/>
      <c r="GFV1838" s="401"/>
      <c r="GFW1838" s="401"/>
      <c r="GFX1838" s="401"/>
      <c r="GFY1838" s="401"/>
      <c r="GFZ1838" s="401"/>
      <c r="GGA1838" s="401"/>
      <c r="GGB1838" s="401"/>
      <c r="GGC1838" s="401"/>
      <c r="GGD1838" s="401"/>
      <c r="GGE1838" s="401"/>
      <c r="GGF1838" s="401"/>
      <c r="GGG1838" s="401"/>
      <c r="GGH1838" s="401"/>
      <c r="GGI1838" s="401"/>
      <c r="GGJ1838" s="401"/>
      <c r="GGK1838" s="401"/>
      <c r="GGL1838" s="401"/>
      <c r="GGM1838" s="401"/>
      <c r="GGN1838" s="401"/>
      <c r="GGO1838" s="401"/>
      <c r="GGP1838" s="401"/>
      <c r="GGQ1838" s="401"/>
      <c r="GGR1838" s="401"/>
      <c r="GGS1838" s="401"/>
      <c r="GGT1838" s="401"/>
      <c r="GGU1838" s="401"/>
      <c r="GGV1838" s="401"/>
      <c r="GGW1838" s="401"/>
      <c r="GGX1838" s="401"/>
      <c r="GGY1838" s="401"/>
      <c r="GGZ1838" s="401"/>
      <c r="GHA1838" s="401"/>
      <c r="GHB1838" s="401"/>
      <c r="GHC1838" s="401"/>
      <c r="GHD1838" s="401"/>
      <c r="GHE1838" s="401"/>
      <c r="GHF1838" s="401"/>
      <c r="GHG1838" s="401"/>
      <c r="GHH1838" s="401"/>
      <c r="GHI1838" s="401"/>
      <c r="GHJ1838" s="401"/>
      <c r="GHK1838" s="401"/>
      <c r="GHL1838" s="401"/>
      <c r="GHM1838" s="401"/>
      <c r="GHN1838" s="401"/>
      <c r="GHO1838" s="401"/>
      <c r="GHP1838" s="401"/>
      <c r="GHQ1838" s="401"/>
      <c r="GHR1838" s="401"/>
      <c r="GHS1838" s="401"/>
      <c r="GHT1838" s="401"/>
      <c r="GHU1838" s="401"/>
      <c r="GHV1838" s="401"/>
      <c r="GHW1838" s="401"/>
      <c r="GHX1838" s="401"/>
      <c r="GHY1838" s="401"/>
      <c r="GHZ1838" s="401"/>
      <c r="GIA1838" s="401"/>
      <c r="GIB1838" s="401"/>
      <c r="GIC1838" s="401"/>
      <c r="GID1838" s="401"/>
      <c r="GIE1838" s="401"/>
      <c r="GIF1838" s="401"/>
      <c r="GIG1838" s="401"/>
      <c r="GIH1838" s="401"/>
      <c r="GII1838" s="401"/>
      <c r="GIJ1838" s="401"/>
      <c r="GIK1838" s="401"/>
      <c r="GIL1838" s="401"/>
      <c r="GIM1838" s="401"/>
      <c r="GIN1838" s="401"/>
      <c r="GIO1838" s="401"/>
      <c r="GIP1838" s="401"/>
      <c r="GIQ1838" s="401"/>
      <c r="GIR1838" s="401"/>
      <c r="GIS1838" s="401"/>
      <c r="GIT1838" s="401"/>
      <c r="GIU1838" s="401"/>
      <c r="GIV1838" s="401"/>
      <c r="GIW1838" s="401"/>
      <c r="GIX1838" s="401"/>
      <c r="GIY1838" s="401"/>
      <c r="GIZ1838" s="401"/>
      <c r="GJA1838" s="401"/>
      <c r="GJB1838" s="401"/>
      <c r="GJC1838" s="401"/>
      <c r="GJD1838" s="401"/>
      <c r="GJE1838" s="401"/>
      <c r="GJF1838" s="401"/>
      <c r="GJG1838" s="401"/>
      <c r="GJH1838" s="401"/>
      <c r="GJI1838" s="401"/>
      <c r="GJJ1838" s="401"/>
      <c r="GJK1838" s="401"/>
      <c r="GJL1838" s="401"/>
      <c r="GJM1838" s="401"/>
      <c r="GJN1838" s="401"/>
      <c r="GJO1838" s="401"/>
      <c r="GJP1838" s="401"/>
      <c r="GJQ1838" s="401"/>
      <c r="GJR1838" s="401"/>
      <c r="GJS1838" s="401"/>
      <c r="GJT1838" s="401"/>
      <c r="GJU1838" s="401"/>
      <c r="GJV1838" s="401"/>
      <c r="GJW1838" s="401"/>
      <c r="GJX1838" s="401"/>
      <c r="GJY1838" s="401"/>
      <c r="GJZ1838" s="401"/>
      <c r="GKA1838" s="401"/>
      <c r="GKB1838" s="401"/>
      <c r="GKC1838" s="401"/>
      <c r="GKD1838" s="401"/>
      <c r="GKE1838" s="401"/>
      <c r="GKF1838" s="401"/>
      <c r="GKG1838" s="401"/>
      <c r="GKH1838" s="401"/>
      <c r="GKI1838" s="401"/>
      <c r="GKJ1838" s="401"/>
      <c r="GKK1838" s="401"/>
      <c r="GKL1838" s="401"/>
      <c r="GKM1838" s="401"/>
      <c r="GKN1838" s="401"/>
      <c r="GKO1838" s="401"/>
      <c r="GKP1838" s="401"/>
      <c r="GKQ1838" s="401"/>
      <c r="GKR1838" s="401"/>
      <c r="GKS1838" s="401"/>
      <c r="GKT1838" s="401"/>
      <c r="GKU1838" s="401"/>
      <c r="GKV1838" s="401"/>
      <c r="GKW1838" s="401"/>
      <c r="GKX1838" s="401"/>
      <c r="GKY1838" s="401"/>
      <c r="GKZ1838" s="401"/>
      <c r="GLA1838" s="401"/>
      <c r="GLB1838" s="401"/>
      <c r="GLC1838" s="401"/>
      <c r="GLD1838" s="401"/>
      <c r="GLE1838" s="401"/>
      <c r="GLF1838" s="401"/>
      <c r="GLG1838" s="401"/>
      <c r="GLH1838" s="401"/>
      <c r="GLI1838" s="401"/>
      <c r="GLJ1838" s="401"/>
      <c r="GLK1838" s="401"/>
      <c r="GLL1838" s="401"/>
      <c r="GLM1838" s="401"/>
      <c r="GLN1838" s="401"/>
      <c r="GLO1838" s="401"/>
      <c r="GLP1838" s="401"/>
      <c r="GLQ1838" s="401"/>
      <c r="GLR1838" s="401"/>
      <c r="GLS1838" s="401"/>
      <c r="GLT1838" s="401"/>
      <c r="GLU1838" s="401"/>
      <c r="GLV1838" s="401"/>
      <c r="GLW1838" s="401"/>
      <c r="GLX1838" s="401"/>
      <c r="GLY1838" s="401"/>
      <c r="GLZ1838" s="401"/>
      <c r="GMA1838" s="401"/>
      <c r="GMB1838" s="401"/>
      <c r="GMC1838" s="401"/>
      <c r="GMD1838" s="401"/>
      <c r="GME1838" s="401"/>
      <c r="GMF1838" s="401"/>
      <c r="GMG1838" s="401"/>
      <c r="GMH1838" s="401"/>
      <c r="GMI1838" s="401"/>
      <c r="GMJ1838" s="401"/>
      <c r="GMK1838" s="401"/>
      <c r="GML1838" s="401"/>
      <c r="GMM1838" s="401"/>
      <c r="GMN1838" s="401"/>
      <c r="GMO1838" s="401"/>
      <c r="GMP1838" s="401"/>
      <c r="GMQ1838" s="401"/>
      <c r="GMR1838" s="401"/>
      <c r="GMS1838" s="401"/>
      <c r="GMT1838" s="401"/>
      <c r="GMU1838" s="401"/>
      <c r="GMV1838" s="401"/>
      <c r="GMW1838" s="401"/>
      <c r="GMX1838" s="401"/>
      <c r="GMY1838" s="401"/>
      <c r="GMZ1838" s="401"/>
      <c r="GNA1838" s="401"/>
      <c r="GNB1838" s="401"/>
      <c r="GNC1838" s="401"/>
      <c r="GND1838" s="401"/>
      <c r="GNE1838" s="401"/>
      <c r="GNF1838" s="401"/>
      <c r="GNG1838" s="401"/>
      <c r="GNH1838" s="401"/>
      <c r="GNI1838" s="401"/>
      <c r="GNJ1838" s="401"/>
      <c r="GNK1838" s="401"/>
      <c r="GNL1838" s="401"/>
      <c r="GNM1838" s="401"/>
      <c r="GNN1838" s="401"/>
      <c r="GNO1838" s="401"/>
      <c r="GNP1838" s="401"/>
      <c r="GNQ1838" s="401"/>
      <c r="GNR1838" s="401"/>
      <c r="GNS1838" s="401"/>
      <c r="GNT1838" s="401"/>
      <c r="GNU1838" s="401"/>
      <c r="GNV1838" s="401"/>
      <c r="GNW1838" s="401"/>
      <c r="GNX1838" s="401"/>
      <c r="GNY1838" s="401"/>
      <c r="GNZ1838" s="401"/>
      <c r="GOA1838" s="401"/>
      <c r="GOB1838" s="401"/>
      <c r="GOC1838" s="401"/>
      <c r="GOD1838" s="401"/>
      <c r="GOE1838" s="401"/>
      <c r="GOF1838" s="401"/>
      <c r="GOG1838" s="401"/>
      <c r="GOH1838" s="401"/>
      <c r="GOI1838" s="401"/>
      <c r="GOJ1838" s="401"/>
      <c r="GOK1838" s="401"/>
      <c r="GOL1838" s="401"/>
      <c r="GOM1838" s="401"/>
      <c r="GON1838" s="401"/>
      <c r="GOO1838" s="401"/>
      <c r="GOP1838" s="401"/>
      <c r="GOQ1838" s="401"/>
      <c r="GOR1838" s="401"/>
      <c r="GOS1838" s="401"/>
      <c r="GOT1838" s="401"/>
      <c r="GOU1838" s="401"/>
      <c r="GOV1838" s="401"/>
      <c r="GOW1838" s="401"/>
      <c r="GOX1838" s="401"/>
      <c r="GOY1838" s="401"/>
      <c r="GOZ1838" s="401"/>
      <c r="GPA1838" s="401"/>
      <c r="GPB1838" s="401"/>
      <c r="GPC1838" s="401"/>
      <c r="GPD1838" s="401"/>
      <c r="GPE1838" s="401"/>
      <c r="GPF1838" s="401"/>
      <c r="GPG1838" s="401"/>
      <c r="GPH1838" s="401"/>
      <c r="GPI1838" s="401"/>
      <c r="GPJ1838" s="401"/>
      <c r="GPK1838" s="401"/>
      <c r="GPL1838" s="401"/>
      <c r="GPM1838" s="401"/>
      <c r="GPN1838" s="401"/>
      <c r="GPO1838" s="401"/>
      <c r="GPP1838" s="401"/>
      <c r="GPQ1838" s="401"/>
      <c r="GPR1838" s="401"/>
      <c r="GPS1838" s="401"/>
      <c r="GPT1838" s="401"/>
      <c r="GPU1838" s="401"/>
      <c r="GPV1838" s="401"/>
      <c r="GPW1838" s="401"/>
      <c r="GPX1838" s="401"/>
      <c r="GPY1838" s="401"/>
      <c r="GPZ1838" s="401"/>
      <c r="GQA1838" s="401"/>
      <c r="GQB1838" s="401"/>
      <c r="GQC1838" s="401"/>
      <c r="GQD1838" s="401"/>
      <c r="GQE1838" s="401"/>
      <c r="GQF1838" s="401"/>
      <c r="GQG1838" s="401"/>
      <c r="GQH1838" s="401"/>
      <c r="GQI1838" s="401"/>
      <c r="GQJ1838" s="401"/>
      <c r="GQK1838" s="401"/>
      <c r="GQL1838" s="401"/>
      <c r="GQM1838" s="401"/>
      <c r="GQN1838" s="401"/>
      <c r="GQO1838" s="401"/>
      <c r="GQP1838" s="401"/>
      <c r="GQQ1838" s="401"/>
      <c r="GQR1838" s="401"/>
      <c r="GQS1838" s="401"/>
      <c r="GQT1838" s="401"/>
      <c r="GQU1838" s="401"/>
      <c r="GQV1838" s="401"/>
      <c r="GQW1838" s="401"/>
      <c r="GQX1838" s="401"/>
      <c r="GQY1838" s="401"/>
      <c r="GQZ1838" s="401"/>
      <c r="GRA1838" s="401"/>
      <c r="GRB1838" s="401"/>
      <c r="GRC1838" s="401"/>
      <c r="GRD1838" s="401"/>
      <c r="GRE1838" s="401"/>
      <c r="GRF1838" s="401"/>
      <c r="GRG1838" s="401"/>
      <c r="GRH1838" s="401"/>
      <c r="GRI1838" s="401"/>
      <c r="GRJ1838" s="401"/>
      <c r="GRK1838" s="401"/>
      <c r="GRL1838" s="401"/>
      <c r="GRM1838" s="401"/>
      <c r="GRN1838" s="401"/>
      <c r="GRO1838" s="401"/>
      <c r="GRP1838" s="401"/>
      <c r="GRQ1838" s="401"/>
      <c r="GRR1838" s="401"/>
      <c r="GRS1838" s="401"/>
      <c r="GRT1838" s="401"/>
      <c r="GRU1838" s="401"/>
      <c r="GRV1838" s="401"/>
      <c r="GRW1838" s="401"/>
      <c r="GRX1838" s="401"/>
      <c r="GRY1838" s="401"/>
      <c r="GRZ1838" s="401"/>
      <c r="GSA1838" s="401"/>
      <c r="GSB1838" s="401"/>
      <c r="GSC1838" s="401"/>
      <c r="GSD1838" s="401"/>
      <c r="GSE1838" s="401"/>
      <c r="GSF1838" s="401"/>
      <c r="GSG1838" s="401"/>
      <c r="GSH1838" s="401"/>
      <c r="GSI1838" s="401"/>
      <c r="GSJ1838" s="401"/>
      <c r="GSK1838" s="401"/>
      <c r="GSL1838" s="401"/>
      <c r="GSM1838" s="401"/>
      <c r="GSN1838" s="401"/>
      <c r="GSO1838" s="401"/>
      <c r="GSP1838" s="401"/>
      <c r="GSQ1838" s="401"/>
      <c r="GSR1838" s="401"/>
      <c r="GSS1838" s="401"/>
      <c r="GST1838" s="401"/>
      <c r="GSU1838" s="401"/>
      <c r="GSV1838" s="401"/>
      <c r="GSW1838" s="401"/>
      <c r="GSX1838" s="401"/>
      <c r="GSY1838" s="401"/>
      <c r="GSZ1838" s="401"/>
      <c r="GTA1838" s="401"/>
      <c r="GTB1838" s="401"/>
      <c r="GTC1838" s="401"/>
      <c r="GTD1838" s="401"/>
      <c r="GTE1838" s="401"/>
      <c r="GTF1838" s="401"/>
      <c r="GTG1838" s="401"/>
      <c r="GTH1838" s="401"/>
      <c r="GTI1838" s="401"/>
      <c r="GTJ1838" s="401"/>
      <c r="GTK1838" s="401"/>
      <c r="GTL1838" s="401"/>
      <c r="GTM1838" s="401"/>
      <c r="GTN1838" s="401"/>
      <c r="GTO1838" s="401"/>
      <c r="GTP1838" s="401"/>
      <c r="GTQ1838" s="401"/>
      <c r="GTR1838" s="401"/>
      <c r="GTS1838" s="401"/>
      <c r="GTT1838" s="401"/>
      <c r="GTU1838" s="401"/>
      <c r="GTV1838" s="401"/>
      <c r="GTW1838" s="401"/>
      <c r="GTX1838" s="401"/>
      <c r="GTY1838" s="401"/>
      <c r="GTZ1838" s="401"/>
      <c r="GUA1838" s="401"/>
      <c r="GUB1838" s="401"/>
      <c r="GUC1838" s="401"/>
      <c r="GUD1838" s="401"/>
      <c r="GUE1838" s="401"/>
      <c r="GUF1838" s="401"/>
      <c r="GUG1838" s="401"/>
      <c r="GUH1838" s="401"/>
      <c r="GUI1838" s="401"/>
      <c r="GUJ1838" s="401"/>
      <c r="GUK1838" s="401"/>
      <c r="GUL1838" s="401"/>
      <c r="GUM1838" s="401"/>
      <c r="GUN1838" s="401"/>
      <c r="GUO1838" s="401"/>
      <c r="GUP1838" s="401"/>
      <c r="GUQ1838" s="401"/>
      <c r="GUR1838" s="401"/>
      <c r="GUS1838" s="401"/>
      <c r="GUT1838" s="401"/>
      <c r="GUU1838" s="401"/>
      <c r="GUV1838" s="401"/>
      <c r="GUW1838" s="401"/>
      <c r="GUX1838" s="401"/>
      <c r="GUY1838" s="401"/>
      <c r="GUZ1838" s="401"/>
      <c r="GVA1838" s="401"/>
      <c r="GVB1838" s="401"/>
      <c r="GVC1838" s="401"/>
      <c r="GVD1838" s="401"/>
      <c r="GVE1838" s="401"/>
      <c r="GVF1838" s="401"/>
      <c r="GVG1838" s="401"/>
      <c r="GVH1838" s="401"/>
      <c r="GVI1838" s="401"/>
      <c r="GVJ1838" s="401"/>
      <c r="GVK1838" s="401"/>
      <c r="GVL1838" s="401"/>
      <c r="GVM1838" s="401"/>
      <c r="GVN1838" s="401"/>
      <c r="GVO1838" s="401"/>
      <c r="GVP1838" s="401"/>
      <c r="GVQ1838" s="401"/>
      <c r="GVR1838" s="401"/>
      <c r="GVS1838" s="401"/>
      <c r="GVT1838" s="401"/>
      <c r="GVU1838" s="401"/>
      <c r="GVV1838" s="401"/>
      <c r="GVW1838" s="401"/>
      <c r="GVX1838" s="401"/>
      <c r="GVY1838" s="401"/>
      <c r="GVZ1838" s="401"/>
      <c r="GWA1838" s="401"/>
      <c r="GWB1838" s="401"/>
      <c r="GWC1838" s="401"/>
      <c r="GWD1838" s="401"/>
      <c r="GWE1838" s="401"/>
      <c r="GWF1838" s="401"/>
      <c r="GWG1838" s="401"/>
      <c r="GWH1838" s="401"/>
      <c r="GWI1838" s="401"/>
      <c r="GWJ1838" s="401"/>
      <c r="GWK1838" s="401"/>
      <c r="GWL1838" s="401"/>
      <c r="GWM1838" s="401"/>
      <c r="GWN1838" s="401"/>
      <c r="GWO1838" s="401"/>
      <c r="GWP1838" s="401"/>
      <c r="GWQ1838" s="401"/>
      <c r="GWR1838" s="401"/>
      <c r="GWS1838" s="401"/>
      <c r="GWT1838" s="401"/>
      <c r="GWU1838" s="401"/>
      <c r="GWV1838" s="401"/>
      <c r="GWW1838" s="401"/>
      <c r="GWX1838" s="401"/>
      <c r="GWY1838" s="401"/>
      <c r="GWZ1838" s="401"/>
      <c r="GXA1838" s="401"/>
      <c r="GXB1838" s="401"/>
      <c r="GXC1838" s="401"/>
      <c r="GXD1838" s="401"/>
      <c r="GXE1838" s="401"/>
      <c r="GXF1838" s="401"/>
      <c r="GXG1838" s="401"/>
      <c r="GXH1838" s="401"/>
      <c r="GXI1838" s="401"/>
      <c r="GXJ1838" s="401"/>
      <c r="GXK1838" s="401"/>
      <c r="GXL1838" s="401"/>
      <c r="GXM1838" s="401"/>
      <c r="GXN1838" s="401"/>
      <c r="GXO1838" s="401"/>
      <c r="GXP1838" s="401"/>
      <c r="GXQ1838" s="401"/>
      <c r="GXR1838" s="401"/>
      <c r="GXS1838" s="401"/>
      <c r="GXT1838" s="401"/>
      <c r="GXU1838" s="401"/>
      <c r="GXV1838" s="401"/>
      <c r="GXW1838" s="401"/>
      <c r="GXX1838" s="401"/>
      <c r="GXY1838" s="401"/>
      <c r="GXZ1838" s="401"/>
      <c r="GYA1838" s="401"/>
      <c r="GYB1838" s="401"/>
      <c r="GYC1838" s="401"/>
      <c r="GYD1838" s="401"/>
      <c r="GYE1838" s="401"/>
      <c r="GYF1838" s="401"/>
      <c r="GYG1838" s="401"/>
      <c r="GYH1838" s="401"/>
      <c r="GYI1838" s="401"/>
      <c r="GYJ1838" s="401"/>
      <c r="GYK1838" s="401"/>
      <c r="GYL1838" s="401"/>
      <c r="GYM1838" s="401"/>
      <c r="GYN1838" s="401"/>
      <c r="GYO1838" s="401"/>
      <c r="GYP1838" s="401"/>
      <c r="GYQ1838" s="401"/>
      <c r="GYR1838" s="401"/>
      <c r="GYS1838" s="401"/>
      <c r="GYT1838" s="401"/>
      <c r="GYU1838" s="401"/>
      <c r="GYV1838" s="401"/>
      <c r="GYW1838" s="401"/>
      <c r="GYX1838" s="401"/>
      <c r="GYY1838" s="401"/>
      <c r="GYZ1838" s="401"/>
      <c r="GZA1838" s="401"/>
      <c r="GZB1838" s="401"/>
      <c r="GZC1838" s="401"/>
      <c r="GZD1838" s="401"/>
      <c r="GZE1838" s="401"/>
      <c r="GZF1838" s="401"/>
      <c r="GZG1838" s="401"/>
      <c r="GZH1838" s="401"/>
      <c r="GZI1838" s="401"/>
      <c r="GZJ1838" s="401"/>
      <c r="GZK1838" s="401"/>
      <c r="GZL1838" s="401"/>
      <c r="GZM1838" s="401"/>
      <c r="GZN1838" s="401"/>
      <c r="GZO1838" s="401"/>
      <c r="GZP1838" s="401"/>
      <c r="GZQ1838" s="401"/>
      <c r="GZR1838" s="401"/>
      <c r="GZS1838" s="401"/>
      <c r="GZT1838" s="401"/>
      <c r="GZU1838" s="401"/>
      <c r="GZV1838" s="401"/>
      <c r="GZW1838" s="401"/>
      <c r="GZX1838" s="401"/>
      <c r="GZY1838" s="401"/>
      <c r="GZZ1838" s="401"/>
      <c r="HAA1838" s="401"/>
      <c r="HAB1838" s="401"/>
      <c r="HAC1838" s="401"/>
      <c r="HAD1838" s="401"/>
      <c r="HAE1838" s="401"/>
      <c r="HAF1838" s="401"/>
      <c r="HAG1838" s="401"/>
      <c r="HAH1838" s="401"/>
      <c r="HAI1838" s="401"/>
      <c r="HAJ1838" s="401"/>
      <c r="HAK1838" s="401"/>
      <c r="HAL1838" s="401"/>
      <c r="HAM1838" s="401"/>
      <c r="HAN1838" s="401"/>
      <c r="HAO1838" s="401"/>
      <c r="HAP1838" s="401"/>
      <c r="HAQ1838" s="401"/>
      <c r="HAR1838" s="401"/>
      <c r="HAS1838" s="401"/>
      <c r="HAT1838" s="401"/>
      <c r="HAU1838" s="401"/>
      <c r="HAV1838" s="401"/>
      <c r="HAW1838" s="401"/>
      <c r="HAX1838" s="401"/>
      <c r="HAY1838" s="401"/>
      <c r="HAZ1838" s="401"/>
      <c r="HBA1838" s="401"/>
      <c r="HBB1838" s="401"/>
      <c r="HBC1838" s="401"/>
      <c r="HBD1838" s="401"/>
      <c r="HBE1838" s="401"/>
      <c r="HBF1838" s="401"/>
      <c r="HBG1838" s="401"/>
      <c r="HBH1838" s="401"/>
      <c r="HBI1838" s="401"/>
      <c r="HBJ1838" s="401"/>
      <c r="HBK1838" s="401"/>
      <c r="HBL1838" s="401"/>
      <c r="HBM1838" s="401"/>
      <c r="HBN1838" s="401"/>
      <c r="HBO1838" s="401"/>
      <c r="HBP1838" s="401"/>
      <c r="HBQ1838" s="401"/>
      <c r="HBR1838" s="401"/>
      <c r="HBS1838" s="401"/>
      <c r="HBT1838" s="401"/>
      <c r="HBU1838" s="401"/>
      <c r="HBV1838" s="401"/>
      <c r="HBW1838" s="401"/>
      <c r="HBX1838" s="401"/>
      <c r="HBY1838" s="401"/>
      <c r="HBZ1838" s="401"/>
      <c r="HCA1838" s="401"/>
      <c r="HCB1838" s="401"/>
      <c r="HCC1838" s="401"/>
      <c r="HCD1838" s="401"/>
      <c r="HCE1838" s="401"/>
      <c r="HCF1838" s="401"/>
      <c r="HCG1838" s="401"/>
      <c r="HCH1838" s="401"/>
      <c r="HCI1838" s="401"/>
      <c r="HCJ1838" s="401"/>
      <c r="HCK1838" s="401"/>
      <c r="HCL1838" s="401"/>
      <c r="HCM1838" s="401"/>
      <c r="HCN1838" s="401"/>
      <c r="HCO1838" s="401"/>
      <c r="HCP1838" s="401"/>
      <c r="HCQ1838" s="401"/>
      <c r="HCR1838" s="401"/>
      <c r="HCS1838" s="401"/>
      <c r="HCT1838" s="401"/>
      <c r="HCU1838" s="401"/>
      <c r="HCV1838" s="401"/>
      <c r="HCW1838" s="401"/>
      <c r="HCX1838" s="401"/>
      <c r="HCY1838" s="401"/>
      <c r="HCZ1838" s="401"/>
      <c r="HDA1838" s="401"/>
      <c r="HDB1838" s="401"/>
      <c r="HDC1838" s="401"/>
      <c r="HDD1838" s="401"/>
      <c r="HDE1838" s="401"/>
      <c r="HDF1838" s="401"/>
      <c r="HDG1838" s="401"/>
      <c r="HDH1838" s="401"/>
      <c r="HDI1838" s="401"/>
      <c r="HDJ1838" s="401"/>
      <c r="HDK1838" s="401"/>
      <c r="HDL1838" s="401"/>
      <c r="HDM1838" s="401"/>
      <c r="HDN1838" s="401"/>
      <c r="HDO1838" s="401"/>
      <c r="HDP1838" s="401"/>
      <c r="HDQ1838" s="401"/>
      <c r="HDR1838" s="401"/>
      <c r="HDS1838" s="401"/>
      <c r="HDT1838" s="401"/>
      <c r="HDU1838" s="401"/>
      <c r="HDV1838" s="401"/>
      <c r="HDW1838" s="401"/>
      <c r="HDX1838" s="401"/>
      <c r="HDY1838" s="401"/>
      <c r="HDZ1838" s="401"/>
      <c r="HEA1838" s="401"/>
      <c r="HEB1838" s="401"/>
      <c r="HEC1838" s="401"/>
      <c r="HED1838" s="401"/>
      <c r="HEE1838" s="401"/>
      <c r="HEF1838" s="401"/>
      <c r="HEG1838" s="401"/>
      <c r="HEH1838" s="401"/>
      <c r="HEI1838" s="401"/>
      <c r="HEJ1838" s="401"/>
      <c r="HEK1838" s="401"/>
      <c r="HEL1838" s="401"/>
      <c r="HEM1838" s="401"/>
      <c r="HEN1838" s="401"/>
      <c r="HEO1838" s="401"/>
      <c r="HEP1838" s="401"/>
      <c r="HEQ1838" s="401"/>
      <c r="HER1838" s="401"/>
      <c r="HES1838" s="401"/>
      <c r="HET1838" s="401"/>
      <c r="HEU1838" s="401"/>
      <c r="HEV1838" s="401"/>
      <c r="HEW1838" s="401"/>
      <c r="HEX1838" s="401"/>
      <c r="HEY1838" s="401"/>
      <c r="HEZ1838" s="401"/>
      <c r="HFA1838" s="401"/>
      <c r="HFB1838" s="401"/>
      <c r="HFC1838" s="401"/>
      <c r="HFD1838" s="401"/>
      <c r="HFE1838" s="401"/>
      <c r="HFF1838" s="401"/>
      <c r="HFG1838" s="401"/>
      <c r="HFH1838" s="401"/>
      <c r="HFI1838" s="401"/>
      <c r="HFJ1838" s="401"/>
      <c r="HFK1838" s="401"/>
      <c r="HFL1838" s="401"/>
      <c r="HFM1838" s="401"/>
      <c r="HFN1838" s="401"/>
      <c r="HFO1838" s="401"/>
      <c r="HFP1838" s="401"/>
      <c r="HFQ1838" s="401"/>
      <c r="HFR1838" s="401"/>
      <c r="HFS1838" s="401"/>
      <c r="HFT1838" s="401"/>
      <c r="HFU1838" s="401"/>
      <c r="HFV1838" s="401"/>
      <c r="HFW1838" s="401"/>
      <c r="HFX1838" s="401"/>
      <c r="HFY1838" s="401"/>
      <c r="HFZ1838" s="401"/>
      <c r="HGA1838" s="401"/>
      <c r="HGB1838" s="401"/>
      <c r="HGC1838" s="401"/>
      <c r="HGD1838" s="401"/>
      <c r="HGE1838" s="401"/>
      <c r="HGF1838" s="401"/>
      <c r="HGG1838" s="401"/>
      <c r="HGH1838" s="401"/>
      <c r="HGI1838" s="401"/>
      <c r="HGJ1838" s="401"/>
      <c r="HGK1838" s="401"/>
      <c r="HGL1838" s="401"/>
      <c r="HGM1838" s="401"/>
      <c r="HGN1838" s="401"/>
      <c r="HGO1838" s="401"/>
      <c r="HGP1838" s="401"/>
      <c r="HGQ1838" s="401"/>
      <c r="HGR1838" s="401"/>
      <c r="HGS1838" s="401"/>
      <c r="HGT1838" s="401"/>
      <c r="HGU1838" s="401"/>
      <c r="HGV1838" s="401"/>
      <c r="HGW1838" s="401"/>
      <c r="HGX1838" s="401"/>
      <c r="HGY1838" s="401"/>
      <c r="HGZ1838" s="401"/>
      <c r="HHA1838" s="401"/>
      <c r="HHB1838" s="401"/>
      <c r="HHC1838" s="401"/>
      <c r="HHD1838" s="401"/>
      <c r="HHE1838" s="401"/>
      <c r="HHF1838" s="401"/>
      <c r="HHG1838" s="401"/>
      <c r="HHH1838" s="401"/>
      <c r="HHI1838" s="401"/>
      <c r="HHJ1838" s="401"/>
      <c r="HHK1838" s="401"/>
      <c r="HHL1838" s="401"/>
      <c r="HHM1838" s="401"/>
      <c r="HHN1838" s="401"/>
      <c r="HHO1838" s="401"/>
      <c r="HHP1838" s="401"/>
      <c r="HHQ1838" s="401"/>
      <c r="HHR1838" s="401"/>
      <c r="HHS1838" s="401"/>
      <c r="HHT1838" s="401"/>
      <c r="HHU1838" s="401"/>
      <c r="HHV1838" s="401"/>
      <c r="HHW1838" s="401"/>
      <c r="HHX1838" s="401"/>
      <c r="HHY1838" s="401"/>
      <c r="HHZ1838" s="401"/>
      <c r="HIA1838" s="401"/>
      <c r="HIB1838" s="401"/>
      <c r="HIC1838" s="401"/>
      <c r="HID1838" s="401"/>
      <c r="HIE1838" s="401"/>
      <c r="HIF1838" s="401"/>
      <c r="HIG1838" s="401"/>
      <c r="HIH1838" s="401"/>
      <c r="HII1838" s="401"/>
      <c r="HIJ1838" s="401"/>
      <c r="HIK1838" s="401"/>
      <c r="HIL1838" s="401"/>
      <c r="HIM1838" s="401"/>
      <c r="HIN1838" s="401"/>
      <c r="HIO1838" s="401"/>
      <c r="HIP1838" s="401"/>
      <c r="HIQ1838" s="401"/>
      <c r="HIR1838" s="401"/>
      <c r="HIS1838" s="401"/>
      <c r="HIT1838" s="401"/>
      <c r="HIU1838" s="401"/>
      <c r="HIV1838" s="401"/>
      <c r="HIW1838" s="401"/>
      <c r="HIX1838" s="401"/>
      <c r="HIY1838" s="401"/>
      <c r="HIZ1838" s="401"/>
      <c r="HJA1838" s="401"/>
      <c r="HJB1838" s="401"/>
      <c r="HJC1838" s="401"/>
      <c r="HJD1838" s="401"/>
      <c r="HJE1838" s="401"/>
      <c r="HJF1838" s="401"/>
      <c r="HJG1838" s="401"/>
      <c r="HJH1838" s="401"/>
      <c r="HJI1838" s="401"/>
      <c r="HJJ1838" s="401"/>
      <c r="HJK1838" s="401"/>
      <c r="HJL1838" s="401"/>
      <c r="HJM1838" s="401"/>
      <c r="HJN1838" s="401"/>
      <c r="HJO1838" s="401"/>
      <c r="HJP1838" s="401"/>
      <c r="HJQ1838" s="401"/>
      <c r="HJR1838" s="401"/>
      <c r="HJS1838" s="401"/>
      <c r="HJT1838" s="401"/>
      <c r="HJU1838" s="401"/>
      <c r="HJV1838" s="401"/>
      <c r="HJW1838" s="401"/>
      <c r="HJX1838" s="401"/>
      <c r="HJY1838" s="401"/>
      <c r="HJZ1838" s="401"/>
      <c r="HKA1838" s="401"/>
      <c r="HKB1838" s="401"/>
      <c r="HKC1838" s="401"/>
      <c r="HKD1838" s="401"/>
      <c r="HKE1838" s="401"/>
      <c r="HKF1838" s="401"/>
      <c r="HKG1838" s="401"/>
      <c r="HKH1838" s="401"/>
      <c r="HKI1838" s="401"/>
      <c r="HKJ1838" s="401"/>
      <c r="HKK1838" s="401"/>
      <c r="HKL1838" s="401"/>
      <c r="HKM1838" s="401"/>
      <c r="HKN1838" s="401"/>
      <c r="HKO1838" s="401"/>
      <c r="HKP1838" s="401"/>
      <c r="HKQ1838" s="401"/>
      <c r="HKR1838" s="401"/>
      <c r="HKS1838" s="401"/>
      <c r="HKT1838" s="401"/>
      <c r="HKU1838" s="401"/>
      <c r="HKV1838" s="401"/>
      <c r="HKW1838" s="401"/>
      <c r="HKX1838" s="401"/>
      <c r="HKY1838" s="401"/>
      <c r="HKZ1838" s="401"/>
      <c r="HLA1838" s="401"/>
      <c r="HLB1838" s="401"/>
      <c r="HLC1838" s="401"/>
      <c r="HLD1838" s="401"/>
      <c r="HLE1838" s="401"/>
      <c r="HLF1838" s="401"/>
      <c r="HLG1838" s="401"/>
      <c r="HLH1838" s="401"/>
      <c r="HLI1838" s="401"/>
      <c r="HLJ1838" s="401"/>
      <c r="HLK1838" s="401"/>
      <c r="HLL1838" s="401"/>
      <c r="HLM1838" s="401"/>
      <c r="HLN1838" s="401"/>
      <c r="HLO1838" s="401"/>
      <c r="HLP1838" s="401"/>
      <c r="HLQ1838" s="401"/>
      <c r="HLR1838" s="401"/>
      <c r="HLS1838" s="401"/>
      <c r="HLT1838" s="401"/>
      <c r="HLU1838" s="401"/>
      <c r="HLV1838" s="401"/>
      <c r="HLW1838" s="401"/>
      <c r="HLX1838" s="401"/>
      <c r="HLY1838" s="401"/>
      <c r="HLZ1838" s="401"/>
      <c r="HMA1838" s="401"/>
      <c r="HMB1838" s="401"/>
      <c r="HMC1838" s="401"/>
      <c r="HMD1838" s="401"/>
      <c r="HME1838" s="401"/>
      <c r="HMF1838" s="401"/>
      <c r="HMG1838" s="401"/>
      <c r="HMH1838" s="401"/>
      <c r="HMI1838" s="401"/>
      <c r="HMJ1838" s="401"/>
      <c r="HMK1838" s="401"/>
      <c r="HML1838" s="401"/>
      <c r="HMM1838" s="401"/>
      <c r="HMN1838" s="401"/>
      <c r="HMO1838" s="401"/>
      <c r="HMP1838" s="401"/>
      <c r="HMQ1838" s="401"/>
      <c r="HMR1838" s="401"/>
      <c r="HMS1838" s="401"/>
      <c r="HMT1838" s="401"/>
      <c r="HMU1838" s="401"/>
      <c r="HMV1838" s="401"/>
      <c r="HMW1838" s="401"/>
      <c r="HMX1838" s="401"/>
      <c r="HMY1838" s="401"/>
      <c r="HMZ1838" s="401"/>
      <c r="HNA1838" s="401"/>
      <c r="HNB1838" s="401"/>
      <c r="HNC1838" s="401"/>
      <c r="HND1838" s="401"/>
      <c r="HNE1838" s="401"/>
      <c r="HNF1838" s="401"/>
      <c r="HNG1838" s="401"/>
      <c r="HNH1838" s="401"/>
      <c r="HNI1838" s="401"/>
      <c r="HNJ1838" s="401"/>
      <c r="HNK1838" s="401"/>
      <c r="HNL1838" s="401"/>
      <c r="HNM1838" s="401"/>
      <c r="HNN1838" s="401"/>
      <c r="HNO1838" s="401"/>
      <c r="HNP1838" s="401"/>
      <c r="HNQ1838" s="401"/>
      <c r="HNR1838" s="401"/>
      <c r="HNS1838" s="401"/>
      <c r="HNT1838" s="401"/>
      <c r="HNU1838" s="401"/>
      <c r="HNV1838" s="401"/>
      <c r="HNW1838" s="401"/>
      <c r="HNX1838" s="401"/>
      <c r="HNY1838" s="401"/>
      <c r="HNZ1838" s="401"/>
      <c r="HOA1838" s="401"/>
      <c r="HOB1838" s="401"/>
      <c r="HOC1838" s="401"/>
      <c r="HOD1838" s="401"/>
      <c r="HOE1838" s="401"/>
      <c r="HOF1838" s="401"/>
      <c r="HOG1838" s="401"/>
      <c r="HOH1838" s="401"/>
      <c r="HOI1838" s="401"/>
      <c r="HOJ1838" s="401"/>
      <c r="HOK1838" s="401"/>
      <c r="HOL1838" s="401"/>
      <c r="HOM1838" s="401"/>
      <c r="HON1838" s="401"/>
      <c r="HOO1838" s="401"/>
      <c r="HOP1838" s="401"/>
      <c r="HOQ1838" s="401"/>
      <c r="HOR1838" s="401"/>
      <c r="HOS1838" s="401"/>
      <c r="HOT1838" s="401"/>
      <c r="HOU1838" s="401"/>
      <c r="HOV1838" s="401"/>
      <c r="HOW1838" s="401"/>
      <c r="HOX1838" s="401"/>
      <c r="HOY1838" s="401"/>
      <c r="HOZ1838" s="401"/>
      <c r="HPA1838" s="401"/>
      <c r="HPB1838" s="401"/>
      <c r="HPC1838" s="401"/>
      <c r="HPD1838" s="401"/>
      <c r="HPE1838" s="401"/>
      <c r="HPF1838" s="401"/>
      <c r="HPG1838" s="401"/>
      <c r="HPH1838" s="401"/>
      <c r="HPI1838" s="401"/>
      <c r="HPJ1838" s="401"/>
      <c r="HPK1838" s="401"/>
      <c r="HPL1838" s="401"/>
      <c r="HPM1838" s="401"/>
      <c r="HPN1838" s="401"/>
      <c r="HPO1838" s="401"/>
      <c r="HPP1838" s="401"/>
      <c r="HPQ1838" s="401"/>
      <c r="HPR1838" s="401"/>
      <c r="HPS1838" s="401"/>
      <c r="HPT1838" s="401"/>
      <c r="HPU1838" s="401"/>
      <c r="HPV1838" s="401"/>
      <c r="HPW1838" s="401"/>
      <c r="HPX1838" s="401"/>
      <c r="HPY1838" s="401"/>
      <c r="HPZ1838" s="401"/>
      <c r="HQA1838" s="401"/>
      <c r="HQB1838" s="401"/>
      <c r="HQC1838" s="401"/>
      <c r="HQD1838" s="401"/>
      <c r="HQE1838" s="401"/>
      <c r="HQF1838" s="401"/>
      <c r="HQG1838" s="401"/>
      <c r="HQH1838" s="401"/>
      <c r="HQI1838" s="401"/>
      <c r="HQJ1838" s="401"/>
      <c r="HQK1838" s="401"/>
      <c r="HQL1838" s="401"/>
      <c r="HQM1838" s="401"/>
      <c r="HQN1838" s="401"/>
      <c r="HQO1838" s="401"/>
      <c r="HQP1838" s="401"/>
      <c r="HQQ1838" s="401"/>
      <c r="HQR1838" s="401"/>
      <c r="HQS1838" s="401"/>
      <c r="HQT1838" s="401"/>
      <c r="HQU1838" s="401"/>
      <c r="HQV1838" s="401"/>
      <c r="HQW1838" s="401"/>
      <c r="HQX1838" s="401"/>
      <c r="HQY1838" s="401"/>
      <c r="HQZ1838" s="401"/>
      <c r="HRA1838" s="401"/>
      <c r="HRB1838" s="401"/>
      <c r="HRC1838" s="401"/>
      <c r="HRD1838" s="401"/>
      <c r="HRE1838" s="401"/>
      <c r="HRF1838" s="401"/>
      <c r="HRG1838" s="401"/>
      <c r="HRH1838" s="401"/>
      <c r="HRI1838" s="401"/>
      <c r="HRJ1838" s="401"/>
      <c r="HRK1838" s="401"/>
      <c r="HRL1838" s="401"/>
      <c r="HRM1838" s="401"/>
      <c r="HRN1838" s="401"/>
      <c r="HRO1838" s="401"/>
      <c r="HRP1838" s="401"/>
      <c r="HRQ1838" s="401"/>
      <c r="HRR1838" s="401"/>
      <c r="HRS1838" s="401"/>
      <c r="HRT1838" s="401"/>
      <c r="HRU1838" s="401"/>
      <c r="HRV1838" s="401"/>
      <c r="HRW1838" s="401"/>
      <c r="HRX1838" s="401"/>
      <c r="HRY1838" s="401"/>
      <c r="HRZ1838" s="401"/>
      <c r="HSA1838" s="401"/>
      <c r="HSB1838" s="401"/>
      <c r="HSC1838" s="401"/>
      <c r="HSD1838" s="401"/>
      <c r="HSE1838" s="401"/>
      <c r="HSF1838" s="401"/>
      <c r="HSG1838" s="401"/>
      <c r="HSH1838" s="401"/>
      <c r="HSI1838" s="401"/>
      <c r="HSJ1838" s="401"/>
      <c r="HSK1838" s="401"/>
      <c r="HSL1838" s="401"/>
      <c r="HSM1838" s="401"/>
      <c r="HSN1838" s="401"/>
      <c r="HSO1838" s="401"/>
      <c r="HSP1838" s="401"/>
      <c r="HSQ1838" s="401"/>
      <c r="HSR1838" s="401"/>
      <c r="HSS1838" s="401"/>
      <c r="HST1838" s="401"/>
      <c r="HSU1838" s="401"/>
      <c r="HSV1838" s="401"/>
      <c r="HSW1838" s="401"/>
      <c r="HSX1838" s="401"/>
      <c r="HSY1838" s="401"/>
      <c r="HSZ1838" s="401"/>
      <c r="HTA1838" s="401"/>
      <c r="HTB1838" s="401"/>
      <c r="HTC1838" s="401"/>
      <c r="HTD1838" s="401"/>
      <c r="HTE1838" s="401"/>
      <c r="HTF1838" s="401"/>
      <c r="HTG1838" s="401"/>
      <c r="HTH1838" s="401"/>
      <c r="HTI1838" s="401"/>
      <c r="HTJ1838" s="401"/>
      <c r="HTK1838" s="401"/>
      <c r="HTL1838" s="401"/>
      <c r="HTM1838" s="401"/>
      <c r="HTN1838" s="401"/>
      <c r="HTO1838" s="401"/>
      <c r="HTP1838" s="401"/>
      <c r="HTQ1838" s="401"/>
      <c r="HTR1838" s="401"/>
      <c r="HTS1838" s="401"/>
      <c r="HTT1838" s="401"/>
      <c r="HTU1838" s="401"/>
      <c r="HTV1838" s="401"/>
      <c r="HTW1838" s="401"/>
      <c r="HTX1838" s="401"/>
      <c r="HTY1838" s="401"/>
      <c r="HTZ1838" s="401"/>
      <c r="HUA1838" s="401"/>
      <c r="HUB1838" s="401"/>
      <c r="HUC1838" s="401"/>
      <c r="HUD1838" s="401"/>
      <c r="HUE1838" s="401"/>
      <c r="HUF1838" s="401"/>
      <c r="HUG1838" s="401"/>
      <c r="HUH1838" s="401"/>
      <c r="HUI1838" s="401"/>
      <c r="HUJ1838" s="401"/>
      <c r="HUK1838" s="401"/>
      <c r="HUL1838" s="401"/>
      <c r="HUM1838" s="401"/>
      <c r="HUN1838" s="401"/>
      <c r="HUO1838" s="401"/>
      <c r="HUP1838" s="401"/>
      <c r="HUQ1838" s="401"/>
      <c r="HUR1838" s="401"/>
      <c r="HUS1838" s="401"/>
      <c r="HUT1838" s="401"/>
      <c r="HUU1838" s="401"/>
      <c r="HUV1838" s="401"/>
      <c r="HUW1838" s="401"/>
      <c r="HUX1838" s="401"/>
      <c r="HUY1838" s="401"/>
      <c r="HUZ1838" s="401"/>
      <c r="HVA1838" s="401"/>
      <c r="HVB1838" s="401"/>
      <c r="HVC1838" s="401"/>
      <c r="HVD1838" s="401"/>
      <c r="HVE1838" s="401"/>
      <c r="HVF1838" s="401"/>
      <c r="HVG1838" s="401"/>
      <c r="HVH1838" s="401"/>
      <c r="HVI1838" s="401"/>
      <c r="HVJ1838" s="401"/>
      <c r="HVK1838" s="401"/>
      <c r="HVL1838" s="401"/>
      <c r="HVM1838" s="401"/>
      <c r="HVN1838" s="401"/>
      <c r="HVO1838" s="401"/>
      <c r="HVP1838" s="401"/>
      <c r="HVQ1838" s="401"/>
      <c r="HVR1838" s="401"/>
      <c r="HVS1838" s="401"/>
      <c r="HVT1838" s="401"/>
      <c r="HVU1838" s="401"/>
      <c r="HVV1838" s="401"/>
      <c r="HVW1838" s="401"/>
      <c r="HVX1838" s="401"/>
      <c r="HVY1838" s="401"/>
      <c r="HVZ1838" s="401"/>
      <c r="HWA1838" s="401"/>
      <c r="HWB1838" s="401"/>
      <c r="HWC1838" s="401"/>
      <c r="HWD1838" s="401"/>
      <c r="HWE1838" s="401"/>
      <c r="HWF1838" s="401"/>
      <c r="HWG1838" s="401"/>
      <c r="HWH1838" s="401"/>
      <c r="HWI1838" s="401"/>
      <c r="HWJ1838" s="401"/>
      <c r="HWK1838" s="401"/>
      <c r="HWL1838" s="401"/>
      <c r="HWM1838" s="401"/>
      <c r="HWN1838" s="401"/>
      <c r="HWO1838" s="401"/>
      <c r="HWP1838" s="401"/>
      <c r="HWQ1838" s="401"/>
      <c r="HWR1838" s="401"/>
      <c r="HWS1838" s="401"/>
      <c r="HWT1838" s="401"/>
      <c r="HWU1838" s="401"/>
      <c r="HWV1838" s="401"/>
      <c r="HWW1838" s="401"/>
      <c r="HWX1838" s="401"/>
      <c r="HWY1838" s="401"/>
      <c r="HWZ1838" s="401"/>
      <c r="HXA1838" s="401"/>
      <c r="HXB1838" s="401"/>
      <c r="HXC1838" s="401"/>
      <c r="HXD1838" s="401"/>
      <c r="HXE1838" s="401"/>
      <c r="HXF1838" s="401"/>
      <c r="HXG1838" s="401"/>
      <c r="HXH1838" s="401"/>
      <c r="HXI1838" s="401"/>
      <c r="HXJ1838" s="401"/>
      <c r="HXK1838" s="401"/>
      <c r="HXL1838" s="401"/>
      <c r="HXM1838" s="401"/>
      <c r="HXN1838" s="401"/>
      <c r="HXO1838" s="401"/>
      <c r="HXP1838" s="401"/>
      <c r="HXQ1838" s="401"/>
      <c r="HXR1838" s="401"/>
      <c r="HXS1838" s="401"/>
      <c r="HXT1838" s="401"/>
      <c r="HXU1838" s="401"/>
      <c r="HXV1838" s="401"/>
      <c r="HXW1838" s="401"/>
      <c r="HXX1838" s="401"/>
      <c r="HXY1838" s="401"/>
      <c r="HXZ1838" s="401"/>
      <c r="HYA1838" s="401"/>
      <c r="HYB1838" s="401"/>
      <c r="HYC1838" s="401"/>
      <c r="HYD1838" s="401"/>
      <c r="HYE1838" s="401"/>
      <c r="HYF1838" s="401"/>
      <c r="HYG1838" s="401"/>
      <c r="HYH1838" s="401"/>
      <c r="HYI1838" s="401"/>
      <c r="HYJ1838" s="401"/>
      <c r="HYK1838" s="401"/>
      <c r="HYL1838" s="401"/>
      <c r="HYM1838" s="401"/>
      <c r="HYN1838" s="401"/>
      <c r="HYO1838" s="401"/>
      <c r="HYP1838" s="401"/>
      <c r="HYQ1838" s="401"/>
      <c r="HYR1838" s="401"/>
      <c r="HYS1838" s="401"/>
      <c r="HYT1838" s="401"/>
      <c r="HYU1838" s="401"/>
      <c r="HYV1838" s="401"/>
      <c r="HYW1838" s="401"/>
      <c r="HYX1838" s="401"/>
      <c r="HYY1838" s="401"/>
      <c r="HYZ1838" s="401"/>
      <c r="HZA1838" s="401"/>
      <c r="HZB1838" s="401"/>
      <c r="HZC1838" s="401"/>
      <c r="HZD1838" s="401"/>
      <c r="HZE1838" s="401"/>
      <c r="HZF1838" s="401"/>
      <c r="HZG1838" s="401"/>
      <c r="HZH1838" s="401"/>
      <c r="HZI1838" s="401"/>
      <c r="HZJ1838" s="401"/>
      <c r="HZK1838" s="401"/>
      <c r="HZL1838" s="401"/>
      <c r="HZM1838" s="401"/>
      <c r="HZN1838" s="401"/>
      <c r="HZO1838" s="401"/>
      <c r="HZP1838" s="401"/>
      <c r="HZQ1838" s="401"/>
      <c r="HZR1838" s="401"/>
      <c r="HZS1838" s="401"/>
      <c r="HZT1838" s="401"/>
      <c r="HZU1838" s="401"/>
      <c r="HZV1838" s="401"/>
      <c r="HZW1838" s="401"/>
      <c r="HZX1838" s="401"/>
      <c r="HZY1838" s="401"/>
      <c r="HZZ1838" s="401"/>
      <c r="IAA1838" s="401"/>
      <c r="IAB1838" s="401"/>
      <c r="IAC1838" s="401"/>
      <c r="IAD1838" s="401"/>
      <c r="IAE1838" s="401"/>
      <c r="IAF1838" s="401"/>
      <c r="IAG1838" s="401"/>
      <c r="IAH1838" s="401"/>
      <c r="IAI1838" s="401"/>
      <c r="IAJ1838" s="401"/>
      <c r="IAK1838" s="401"/>
      <c r="IAL1838" s="401"/>
      <c r="IAM1838" s="401"/>
      <c r="IAN1838" s="401"/>
      <c r="IAO1838" s="401"/>
      <c r="IAP1838" s="401"/>
      <c r="IAQ1838" s="401"/>
      <c r="IAR1838" s="401"/>
      <c r="IAS1838" s="401"/>
      <c r="IAT1838" s="401"/>
      <c r="IAU1838" s="401"/>
      <c r="IAV1838" s="401"/>
      <c r="IAW1838" s="401"/>
      <c r="IAX1838" s="401"/>
      <c r="IAY1838" s="401"/>
      <c r="IAZ1838" s="401"/>
      <c r="IBA1838" s="401"/>
      <c r="IBB1838" s="401"/>
      <c r="IBC1838" s="401"/>
      <c r="IBD1838" s="401"/>
      <c r="IBE1838" s="401"/>
      <c r="IBF1838" s="401"/>
      <c r="IBG1838" s="401"/>
      <c r="IBH1838" s="401"/>
      <c r="IBI1838" s="401"/>
      <c r="IBJ1838" s="401"/>
      <c r="IBK1838" s="401"/>
      <c r="IBL1838" s="401"/>
      <c r="IBM1838" s="401"/>
      <c r="IBN1838" s="401"/>
      <c r="IBO1838" s="401"/>
      <c r="IBP1838" s="401"/>
      <c r="IBQ1838" s="401"/>
      <c r="IBR1838" s="401"/>
      <c r="IBS1838" s="401"/>
      <c r="IBT1838" s="401"/>
      <c r="IBU1838" s="401"/>
      <c r="IBV1838" s="401"/>
      <c r="IBW1838" s="401"/>
      <c r="IBX1838" s="401"/>
      <c r="IBY1838" s="401"/>
      <c r="IBZ1838" s="401"/>
      <c r="ICA1838" s="401"/>
      <c r="ICB1838" s="401"/>
      <c r="ICC1838" s="401"/>
      <c r="ICD1838" s="401"/>
      <c r="ICE1838" s="401"/>
      <c r="ICF1838" s="401"/>
      <c r="ICG1838" s="401"/>
      <c r="ICH1838" s="401"/>
      <c r="ICI1838" s="401"/>
      <c r="ICJ1838" s="401"/>
      <c r="ICK1838" s="401"/>
      <c r="ICL1838" s="401"/>
      <c r="ICM1838" s="401"/>
      <c r="ICN1838" s="401"/>
      <c r="ICO1838" s="401"/>
      <c r="ICP1838" s="401"/>
      <c r="ICQ1838" s="401"/>
      <c r="ICR1838" s="401"/>
      <c r="ICS1838" s="401"/>
      <c r="ICT1838" s="401"/>
      <c r="ICU1838" s="401"/>
      <c r="ICV1838" s="401"/>
      <c r="ICW1838" s="401"/>
      <c r="ICX1838" s="401"/>
      <c r="ICY1838" s="401"/>
      <c r="ICZ1838" s="401"/>
      <c r="IDA1838" s="401"/>
      <c r="IDB1838" s="401"/>
      <c r="IDC1838" s="401"/>
      <c r="IDD1838" s="401"/>
      <c r="IDE1838" s="401"/>
      <c r="IDF1838" s="401"/>
      <c r="IDG1838" s="401"/>
      <c r="IDH1838" s="401"/>
      <c r="IDI1838" s="401"/>
      <c r="IDJ1838" s="401"/>
      <c r="IDK1838" s="401"/>
      <c r="IDL1838" s="401"/>
      <c r="IDM1838" s="401"/>
      <c r="IDN1838" s="401"/>
      <c r="IDO1838" s="401"/>
      <c r="IDP1838" s="401"/>
      <c r="IDQ1838" s="401"/>
      <c r="IDR1838" s="401"/>
      <c r="IDS1838" s="401"/>
      <c r="IDT1838" s="401"/>
      <c r="IDU1838" s="401"/>
      <c r="IDV1838" s="401"/>
      <c r="IDW1838" s="401"/>
      <c r="IDX1838" s="401"/>
      <c r="IDY1838" s="401"/>
      <c r="IDZ1838" s="401"/>
      <c r="IEA1838" s="401"/>
      <c r="IEB1838" s="401"/>
      <c r="IEC1838" s="401"/>
      <c r="IED1838" s="401"/>
      <c r="IEE1838" s="401"/>
      <c r="IEF1838" s="401"/>
      <c r="IEG1838" s="401"/>
      <c r="IEH1838" s="401"/>
      <c r="IEI1838" s="401"/>
      <c r="IEJ1838" s="401"/>
      <c r="IEK1838" s="401"/>
      <c r="IEL1838" s="401"/>
      <c r="IEM1838" s="401"/>
      <c r="IEN1838" s="401"/>
      <c r="IEO1838" s="401"/>
      <c r="IEP1838" s="401"/>
      <c r="IEQ1838" s="401"/>
      <c r="IER1838" s="401"/>
      <c r="IES1838" s="401"/>
      <c r="IET1838" s="401"/>
      <c r="IEU1838" s="401"/>
      <c r="IEV1838" s="401"/>
      <c r="IEW1838" s="401"/>
      <c r="IEX1838" s="401"/>
      <c r="IEY1838" s="401"/>
      <c r="IEZ1838" s="401"/>
      <c r="IFA1838" s="401"/>
      <c r="IFB1838" s="401"/>
      <c r="IFC1838" s="401"/>
      <c r="IFD1838" s="401"/>
      <c r="IFE1838" s="401"/>
      <c r="IFF1838" s="401"/>
      <c r="IFG1838" s="401"/>
      <c r="IFH1838" s="401"/>
      <c r="IFI1838" s="401"/>
      <c r="IFJ1838" s="401"/>
      <c r="IFK1838" s="401"/>
      <c r="IFL1838" s="401"/>
      <c r="IFM1838" s="401"/>
      <c r="IFN1838" s="401"/>
      <c r="IFO1838" s="401"/>
      <c r="IFP1838" s="401"/>
      <c r="IFQ1838" s="401"/>
      <c r="IFR1838" s="401"/>
      <c r="IFS1838" s="401"/>
      <c r="IFT1838" s="401"/>
      <c r="IFU1838" s="401"/>
      <c r="IFV1838" s="401"/>
      <c r="IFW1838" s="401"/>
      <c r="IFX1838" s="401"/>
      <c r="IFY1838" s="401"/>
      <c r="IFZ1838" s="401"/>
      <c r="IGA1838" s="401"/>
      <c r="IGB1838" s="401"/>
      <c r="IGC1838" s="401"/>
      <c r="IGD1838" s="401"/>
      <c r="IGE1838" s="401"/>
      <c r="IGF1838" s="401"/>
      <c r="IGG1838" s="401"/>
      <c r="IGH1838" s="401"/>
      <c r="IGI1838" s="401"/>
      <c r="IGJ1838" s="401"/>
      <c r="IGK1838" s="401"/>
      <c r="IGL1838" s="401"/>
      <c r="IGM1838" s="401"/>
      <c r="IGN1838" s="401"/>
      <c r="IGO1838" s="401"/>
      <c r="IGP1838" s="401"/>
      <c r="IGQ1838" s="401"/>
      <c r="IGR1838" s="401"/>
      <c r="IGS1838" s="401"/>
      <c r="IGT1838" s="401"/>
      <c r="IGU1838" s="401"/>
      <c r="IGV1838" s="401"/>
      <c r="IGW1838" s="401"/>
      <c r="IGX1838" s="401"/>
      <c r="IGY1838" s="401"/>
      <c r="IGZ1838" s="401"/>
      <c r="IHA1838" s="401"/>
      <c r="IHB1838" s="401"/>
      <c r="IHC1838" s="401"/>
      <c r="IHD1838" s="401"/>
      <c r="IHE1838" s="401"/>
      <c r="IHF1838" s="401"/>
      <c r="IHG1838" s="401"/>
      <c r="IHH1838" s="401"/>
      <c r="IHI1838" s="401"/>
      <c r="IHJ1838" s="401"/>
      <c r="IHK1838" s="401"/>
      <c r="IHL1838" s="401"/>
      <c r="IHM1838" s="401"/>
      <c r="IHN1838" s="401"/>
      <c r="IHO1838" s="401"/>
      <c r="IHP1838" s="401"/>
      <c r="IHQ1838" s="401"/>
      <c r="IHR1838" s="401"/>
      <c r="IHS1838" s="401"/>
      <c r="IHT1838" s="401"/>
      <c r="IHU1838" s="401"/>
      <c r="IHV1838" s="401"/>
      <c r="IHW1838" s="401"/>
      <c r="IHX1838" s="401"/>
      <c r="IHY1838" s="401"/>
      <c r="IHZ1838" s="401"/>
      <c r="IIA1838" s="401"/>
      <c r="IIB1838" s="401"/>
      <c r="IIC1838" s="401"/>
      <c r="IID1838" s="401"/>
      <c r="IIE1838" s="401"/>
      <c r="IIF1838" s="401"/>
      <c r="IIG1838" s="401"/>
      <c r="IIH1838" s="401"/>
      <c r="III1838" s="401"/>
      <c r="IIJ1838" s="401"/>
      <c r="IIK1838" s="401"/>
      <c r="IIL1838" s="401"/>
      <c r="IIM1838" s="401"/>
      <c r="IIN1838" s="401"/>
      <c r="IIO1838" s="401"/>
      <c r="IIP1838" s="401"/>
      <c r="IIQ1838" s="401"/>
      <c r="IIR1838" s="401"/>
      <c r="IIS1838" s="401"/>
      <c r="IIT1838" s="401"/>
      <c r="IIU1838" s="401"/>
      <c r="IIV1838" s="401"/>
      <c r="IIW1838" s="401"/>
      <c r="IIX1838" s="401"/>
      <c r="IIY1838" s="401"/>
      <c r="IIZ1838" s="401"/>
      <c r="IJA1838" s="401"/>
      <c r="IJB1838" s="401"/>
      <c r="IJC1838" s="401"/>
      <c r="IJD1838" s="401"/>
      <c r="IJE1838" s="401"/>
      <c r="IJF1838" s="401"/>
      <c r="IJG1838" s="401"/>
      <c r="IJH1838" s="401"/>
      <c r="IJI1838" s="401"/>
      <c r="IJJ1838" s="401"/>
      <c r="IJK1838" s="401"/>
      <c r="IJL1838" s="401"/>
      <c r="IJM1838" s="401"/>
      <c r="IJN1838" s="401"/>
      <c r="IJO1838" s="401"/>
      <c r="IJP1838" s="401"/>
      <c r="IJQ1838" s="401"/>
      <c r="IJR1838" s="401"/>
      <c r="IJS1838" s="401"/>
      <c r="IJT1838" s="401"/>
      <c r="IJU1838" s="401"/>
      <c r="IJV1838" s="401"/>
      <c r="IJW1838" s="401"/>
      <c r="IJX1838" s="401"/>
      <c r="IJY1838" s="401"/>
      <c r="IJZ1838" s="401"/>
      <c r="IKA1838" s="401"/>
      <c r="IKB1838" s="401"/>
      <c r="IKC1838" s="401"/>
      <c r="IKD1838" s="401"/>
      <c r="IKE1838" s="401"/>
      <c r="IKF1838" s="401"/>
      <c r="IKG1838" s="401"/>
      <c r="IKH1838" s="401"/>
      <c r="IKI1838" s="401"/>
      <c r="IKJ1838" s="401"/>
      <c r="IKK1838" s="401"/>
      <c r="IKL1838" s="401"/>
      <c r="IKM1838" s="401"/>
      <c r="IKN1838" s="401"/>
      <c r="IKO1838" s="401"/>
      <c r="IKP1838" s="401"/>
      <c r="IKQ1838" s="401"/>
      <c r="IKR1838" s="401"/>
      <c r="IKS1838" s="401"/>
      <c r="IKT1838" s="401"/>
      <c r="IKU1838" s="401"/>
      <c r="IKV1838" s="401"/>
      <c r="IKW1838" s="401"/>
      <c r="IKX1838" s="401"/>
      <c r="IKY1838" s="401"/>
      <c r="IKZ1838" s="401"/>
      <c r="ILA1838" s="401"/>
      <c r="ILB1838" s="401"/>
      <c r="ILC1838" s="401"/>
      <c r="ILD1838" s="401"/>
      <c r="ILE1838" s="401"/>
      <c r="ILF1838" s="401"/>
      <c r="ILG1838" s="401"/>
      <c r="ILH1838" s="401"/>
      <c r="ILI1838" s="401"/>
      <c r="ILJ1838" s="401"/>
      <c r="ILK1838" s="401"/>
      <c r="ILL1838" s="401"/>
      <c r="ILM1838" s="401"/>
      <c r="ILN1838" s="401"/>
      <c r="ILO1838" s="401"/>
      <c r="ILP1838" s="401"/>
      <c r="ILQ1838" s="401"/>
      <c r="ILR1838" s="401"/>
      <c r="ILS1838" s="401"/>
      <c r="ILT1838" s="401"/>
      <c r="ILU1838" s="401"/>
      <c r="ILV1838" s="401"/>
      <c r="ILW1838" s="401"/>
      <c r="ILX1838" s="401"/>
      <c r="ILY1838" s="401"/>
      <c r="ILZ1838" s="401"/>
      <c r="IMA1838" s="401"/>
      <c r="IMB1838" s="401"/>
      <c r="IMC1838" s="401"/>
      <c r="IMD1838" s="401"/>
      <c r="IME1838" s="401"/>
      <c r="IMF1838" s="401"/>
      <c r="IMG1838" s="401"/>
      <c r="IMH1838" s="401"/>
      <c r="IMI1838" s="401"/>
      <c r="IMJ1838" s="401"/>
      <c r="IMK1838" s="401"/>
      <c r="IML1838" s="401"/>
      <c r="IMM1838" s="401"/>
      <c r="IMN1838" s="401"/>
      <c r="IMO1838" s="401"/>
      <c r="IMP1838" s="401"/>
      <c r="IMQ1838" s="401"/>
      <c r="IMR1838" s="401"/>
      <c r="IMS1838" s="401"/>
      <c r="IMT1838" s="401"/>
      <c r="IMU1838" s="401"/>
      <c r="IMV1838" s="401"/>
      <c r="IMW1838" s="401"/>
      <c r="IMX1838" s="401"/>
      <c r="IMY1838" s="401"/>
      <c r="IMZ1838" s="401"/>
      <c r="INA1838" s="401"/>
      <c r="INB1838" s="401"/>
      <c r="INC1838" s="401"/>
      <c r="IND1838" s="401"/>
      <c r="INE1838" s="401"/>
      <c r="INF1838" s="401"/>
      <c r="ING1838" s="401"/>
      <c r="INH1838" s="401"/>
      <c r="INI1838" s="401"/>
      <c r="INJ1838" s="401"/>
      <c r="INK1838" s="401"/>
      <c r="INL1838" s="401"/>
      <c r="INM1838" s="401"/>
      <c r="INN1838" s="401"/>
      <c r="INO1838" s="401"/>
      <c r="INP1838" s="401"/>
      <c r="INQ1838" s="401"/>
      <c r="INR1838" s="401"/>
      <c r="INS1838" s="401"/>
      <c r="INT1838" s="401"/>
      <c r="INU1838" s="401"/>
      <c r="INV1838" s="401"/>
      <c r="INW1838" s="401"/>
      <c r="INX1838" s="401"/>
      <c r="INY1838" s="401"/>
      <c r="INZ1838" s="401"/>
      <c r="IOA1838" s="401"/>
      <c r="IOB1838" s="401"/>
      <c r="IOC1838" s="401"/>
      <c r="IOD1838" s="401"/>
      <c r="IOE1838" s="401"/>
      <c r="IOF1838" s="401"/>
      <c r="IOG1838" s="401"/>
      <c r="IOH1838" s="401"/>
      <c r="IOI1838" s="401"/>
      <c r="IOJ1838" s="401"/>
      <c r="IOK1838" s="401"/>
      <c r="IOL1838" s="401"/>
      <c r="IOM1838" s="401"/>
      <c r="ION1838" s="401"/>
      <c r="IOO1838" s="401"/>
      <c r="IOP1838" s="401"/>
      <c r="IOQ1838" s="401"/>
      <c r="IOR1838" s="401"/>
      <c r="IOS1838" s="401"/>
      <c r="IOT1838" s="401"/>
      <c r="IOU1838" s="401"/>
      <c r="IOV1838" s="401"/>
      <c r="IOW1838" s="401"/>
      <c r="IOX1838" s="401"/>
      <c r="IOY1838" s="401"/>
      <c r="IOZ1838" s="401"/>
      <c r="IPA1838" s="401"/>
      <c r="IPB1838" s="401"/>
      <c r="IPC1838" s="401"/>
      <c r="IPD1838" s="401"/>
      <c r="IPE1838" s="401"/>
      <c r="IPF1838" s="401"/>
      <c r="IPG1838" s="401"/>
      <c r="IPH1838" s="401"/>
      <c r="IPI1838" s="401"/>
      <c r="IPJ1838" s="401"/>
      <c r="IPK1838" s="401"/>
      <c r="IPL1838" s="401"/>
      <c r="IPM1838" s="401"/>
      <c r="IPN1838" s="401"/>
      <c r="IPO1838" s="401"/>
      <c r="IPP1838" s="401"/>
      <c r="IPQ1838" s="401"/>
      <c r="IPR1838" s="401"/>
      <c r="IPS1838" s="401"/>
      <c r="IPT1838" s="401"/>
      <c r="IPU1838" s="401"/>
      <c r="IPV1838" s="401"/>
      <c r="IPW1838" s="401"/>
      <c r="IPX1838" s="401"/>
      <c r="IPY1838" s="401"/>
      <c r="IPZ1838" s="401"/>
      <c r="IQA1838" s="401"/>
      <c r="IQB1838" s="401"/>
      <c r="IQC1838" s="401"/>
      <c r="IQD1838" s="401"/>
      <c r="IQE1838" s="401"/>
      <c r="IQF1838" s="401"/>
      <c r="IQG1838" s="401"/>
      <c r="IQH1838" s="401"/>
      <c r="IQI1838" s="401"/>
      <c r="IQJ1838" s="401"/>
      <c r="IQK1838" s="401"/>
      <c r="IQL1838" s="401"/>
      <c r="IQM1838" s="401"/>
      <c r="IQN1838" s="401"/>
      <c r="IQO1838" s="401"/>
      <c r="IQP1838" s="401"/>
      <c r="IQQ1838" s="401"/>
      <c r="IQR1838" s="401"/>
      <c r="IQS1838" s="401"/>
      <c r="IQT1838" s="401"/>
      <c r="IQU1838" s="401"/>
      <c r="IQV1838" s="401"/>
      <c r="IQW1838" s="401"/>
      <c r="IQX1838" s="401"/>
      <c r="IQY1838" s="401"/>
      <c r="IQZ1838" s="401"/>
      <c r="IRA1838" s="401"/>
      <c r="IRB1838" s="401"/>
      <c r="IRC1838" s="401"/>
      <c r="IRD1838" s="401"/>
      <c r="IRE1838" s="401"/>
      <c r="IRF1838" s="401"/>
      <c r="IRG1838" s="401"/>
      <c r="IRH1838" s="401"/>
      <c r="IRI1838" s="401"/>
      <c r="IRJ1838" s="401"/>
      <c r="IRK1838" s="401"/>
      <c r="IRL1838" s="401"/>
      <c r="IRM1838" s="401"/>
      <c r="IRN1838" s="401"/>
      <c r="IRO1838" s="401"/>
      <c r="IRP1838" s="401"/>
      <c r="IRQ1838" s="401"/>
      <c r="IRR1838" s="401"/>
      <c r="IRS1838" s="401"/>
      <c r="IRT1838" s="401"/>
      <c r="IRU1838" s="401"/>
      <c r="IRV1838" s="401"/>
      <c r="IRW1838" s="401"/>
      <c r="IRX1838" s="401"/>
      <c r="IRY1838" s="401"/>
      <c r="IRZ1838" s="401"/>
      <c r="ISA1838" s="401"/>
      <c r="ISB1838" s="401"/>
      <c r="ISC1838" s="401"/>
      <c r="ISD1838" s="401"/>
      <c r="ISE1838" s="401"/>
      <c r="ISF1838" s="401"/>
      <c r="ISG1838" s="401"/>
      <c r="ISH1838" s="401"/>
      <c r="ISI1838" s="401"/>
      <c r="ISJ1838" s="401"/>
      <c r="ISK1838" s="401"/>
      <c r="ISL1838" s="401"/>
      <c r="ISM1838" s="401"/>
      <c r="ISN1838" s="401"/>
      <c r="ISO1838" s="401"/>
      <c r="ISP1838" s="401"/>
      <c r="ISQ1838" s="401"/>
      <c r="ISR1838" s="401"/>
      <c r="ISS1838" s="401"/>
      <c r="IST1838" s="401"/>
      <c r="ISU1838" s="401"/>
      <c r="ISV1838" s="401"/>
      <c r="ISW1838" s="401"/>
      <c r="ISX1838" s="401"/>
      <c r="ISY1838" s="401"/>
      <c r="ISZ1838" s="401"/>
      <c r="ITA1838" s="401"/>
      <c r="ITB1838" s="401"/>
      <c r="ITC1838" s="401"/>
      <c r="ITD1838" s="401"/>
      <c r="ITE1838" s="401"/>
      <c r="ITF1838" s="401"/>
      <c r="ITG1838" s="401"/>
      <c r="ITH1838" s="401"/>
      <c r="ITI1838" s="401"/>
      <c r="ITJ1838" s="401"/>
      <c r="ITK1838" s="401"/>
      <c r="ITL1838" s="401"/>
      <c r="ITM1838" s="401"/>
      <c r="ITN1838" s="401"/>
      <c r="ITO1838" s="401"/>
      <c r="ITP1838" s="401"/>
      <c r="ITQ1838" s="401"/>
      <c r="ITR1838" s="401"/>
      <c r="ITS1838" s="401"/>
      <c r="ITT1838" s="401"/>
      <c r="ITU1838" s="401"/>
      <c r="ITV1838" s="401"/>
      <c r="ITW1838" s="401"/>
      <c r="ITX1838" s="401"/>
      <c r="ITY1838" s="401"/>
      <c r="ITZ1838" s="401"/>
      <c r="IUA1838" s="401"/>
      <c r="IUB1838" s="401"/>
      <c r="IUC1838" s="401"/>
      <c r="IUD1838" s="401"/>
      <c r="IUE1838" s="401"/>
      <c r="IUF1838" s="401"/>
      <c r="IUG1838" s="401"/>
      <c r="IUH1838" s="401"/>
      <c r="IUI1838" s="401"/>
      <c r="IUJ1838" s="401"/>
      <c r="IUK1838" s="401"/>
      <c r="IUL1838" s="401"/>
      <c r="IUM1838" s="401"/>
      <c r="IUN1838" s="401"/>
      <c r="IUO1838" s="401"/>
      <c r="IUP1838" s="401"/>
      <c r="IUQ1838" s="401"/>
      <c r="IUR1838" s="401"/>
      <c r="IUS1838" s="401"/>
      <c r="IUT1838" s="401"/>
      <c r="IUU1838" s="401"/>
      <c r="IUV1838" s="401"/>
      <c r="IUW1838" s="401"/>
      <c r="IUX1838" s="401"/>
      <c r="IUY1838" s="401"/>
      <c r="IUZ1838" s="401"/>
      <c r="IVA1838" s="401"/>
      <c r="IVB1838" s="401"/>
      <c r="IVC1838" s="401"/>
      <c r="IVD1838" s="401"/>
      <c r="IVE1838" s="401"/>
      <c r="IVF1838" s="401"/>
      <c r="IVG1838" s="401"/>
      <c r="IVH1838" s="401"/>
      <c r="IVI1838" s="401"/>
      <c r="IVJ1838" s="401"/>
      <c r="IVK1838" s="401"/>
      <c r="IVL1838" s="401"/>
      <c r="IVM1838" s="401"/>
      <c r="IVN1838" s="401"/>
      <c r="IVO1838" s="401"/>
      <c r="IVP1838" s="401"/>
      <c r="IVQ1838" s="401"/>
      <c r="IVR1838" s="401"/>
      <c r="IVS1838" s="401"/>
      <c r="IVT1838" s="401"/>
      <c r="IVU1838" s="401"/>
      <c r="IVV1838" s="401"/>
      <c r="IVW1838" s="401"/>
      <c r="IVX1838" s="401"/>
      <c r="IVY1838" s="401"/>
      <c r="IVZ1838" s="401"/>
      <c r="IWA1838" s="401"/>
      <c r="IWB1838" s="401"/>
      <c r="IWC1838" s="401"/>
      <c r="IWD1838" s="401"/>
      <c r="IWE1838" s="401"/>
      <c r="IWF1838" s="401"/>
      <c r="IWG1838" s="401"/>
      <c r="IWH1838" s="401"/>
      <c r="IWI1838" s="401"/>
      <c r="IWJ1838" s="401"/>
      <c r="IWK1838" s="401"/>
      <c r="IWL1838" s="401"/>
      <c r="IWM1838" s="401"/>
      <c r="IWN1838" s="401"/>
      <c r="IWO1838" s="401"/>
      <c r="IWP1838" s="401"/>
      <c r="IWQ1838" s="401"/>
      <c r="IWR1838" s="401"/>
      <c r="IWS1838" s="401"/>
      <c r="IWT1838" s="401"/>
      <c r="IWU1838" s="401"/>
      <c r="IWV1838" s="401"/>
      <c r="IWW1838" s="401"/>
      <c r="IWX1838" s="401"/>
      <c r="IWY1838" s="401"/>
      <c r="IWZ1838" s="401"/>
      <c r="IXA1838" s="401"/>
      <c r="IXB1838" s="401"/>
      <c r="IXC1838" s="401"/>
      <c r="IXD1838" s="401"/>
      <c r="IXE1838" s="401"/>
      <c r="IXF1838" s="401"/>
      <c r="IXG1838" s="401"/>
      <c r="IXH1838" s="401"/>
      <c r="IXI1838" s="401"/>
      <c r="IXJ1838" s="401"/>
      <c r="IXK1838" s="401"/>
      <c r="IXL1838" s="401"/>
      <c r="IXM1838" s="401"/>
      <c r="IXN1838" s="401"/>
      <c r="IXO1838" s="401"/>
      <c r="IXP1838" s="401"/>
      <c r="IXQ1838" s="401"/>
      <c r="IXR1838" s="401"/>
      <c r="IXS1838" s="401"/>
      <c r="IXT1838" s="401"/>
      <c r="IXU1838" s="401"/>
      <c r="IXV1838" s="401"/>
      <c r="IXW1838" s="401"/>
      <c r="IXX1838" s="401"/>
      <c r="IXY1838" s="401"/>
      <c r="IXZ1838" s="401"/>
      <c r="IYA1838" s="401"/>
      <c r="IYB1838" s="401"/>
      <c r="IYC1838" s="401"/>
      <c r="IYD1838" s="401"/>
      <c r="IYE1838" s="401"/>
      <c r="IYF1838" s="401"/>
      <c r="IYG1838" s="401"/>
      <c r="IYH1838" s="401"/>
      <c r="IYI1838" s="401"/>
      <c r="IYJ1838" s="401"/>
      <c r="IYK1838" s="401"/>
      <c r="IYL1838" s="401"/>
      <c r="IYM1838" s="401"/>
      <c r="IYN1838" s="401"/>
      <c r="IYO1838" s="401"/>
      <c r="IYP1838" s="401"/>
      <c r="IYQ1838" s="401"/>
      <c r="IYR1838" s="401"/>
      <c r="IYS1838" s="401"/>
      <c r="IYT1838" s="401"/>
      <c r="IYU1838" s="401"/>
      <c r="IYV1838" s="401"/>
      <c r="IYW1838" s="401"/>
      <c r="IYX1838" s="401"/>
      <c r="IYY1838" s="401"/>
      <c r="IYZ1838" s="401"/>
      <c r="IZA1838" s="401"/>
      <c r="IZB1838" s="401"/>
      <c r="IZC1838" s="401"/>
      <c r="IZD1838" s="401"/>
      <c r="IZE1838" s="401"/>
      <c r="IZF1838" s="401"/>
      <c r="IZG1838" s="401"/>
      <c r="IZH1838" s="401"/>
      <c r="IZI1838" s="401"/>
      <c r="IZJ1838" s="401"/>
      <c r="IZK1838" s="401"/>
      <c r="IZL1838" s="401"/>
      <c r="IZM1838" s="401"/>
      <c r="IZN1838" s="401"/>
      <c r="IZO1838" s="401"/>
      <c r="IZP1838" s="401"/>
      <c r="IZQ1838" s="401"/>
      <c r="IZR1838" s="401"/>
      <c r="IZS1838" s="401"/>
      <c r="IZT1838" s="401"/>
      <c r="IZU1838" s="401"/>
      <c r="IZV1838" s="401"/>
      <c r="IZW1838" s="401"/>
      <c r="IZX1838" s="401"/>
      <c r="IZY1838" s="401"/>
      <c r="IZZ1838" s="401"/>
      <c r="JAA1838" s="401"/>
      <c r="JAB1838" s="401"/>
      <c r="JAC1838" s="401"/>
      <c r="JAD1838" s="401"/>
      <c r="JAE1838" s="401"/>
      <c r="JAF1838" s="401"/>
      <c r="JAG1838" s="401"/>
      <c r="JAH1838" s="401"/>
      <c r="JAI1838" s="401"/>
      <c r="JAJ1838" s="401"/>
      <c r="JAK1838" s="401"/>
      <c r="JAL1838" s="401"/>
      <c r="JAM1838" s="401"/>
      <c r="JAN1838" s="401"/>
      <c r="JAO1838" s="401"/>
      <c r="JAP1838" s="401"/>
      <c r="JAQ1838" s="401"/>
      <c r="JAR1838" s="401"/>
      <c r="JAS1838" s="401"/>
      <c r="JAT1838" s="401"/>
      <c r="JAU1838" s="401"/>
      <c r="JAV1838" s="401"/>
      <c r="JAW1838" s="401"/>
      <c r="JAX1838" s="401"/>
      <c r="JAY1838" s="401"/>
      <c r="JAZ1838" s="401"/>
      <c r="JBA1838" s="401"/>
      <c r="JBB1838" s="401"/>
      <c r="JBC1838" s="401"/>
      <c r="JBD1838" s="401"/>
      <c r="JBE1838" s="401"/>
      <c r="JBF1838" s="401"/>
      <c r="JBG1838" s="401"/>
      <c r="JBH1838" s="401"/>
      <c r="JBI1838" s="401"/>
      <c r="JBJ1838" s="401"/>
      <c r="JBK1838" s="401"/>
      <c r="JBL1838" s="401"/>
      <c r="JBM1838" s="401"/>
      <c r="JBN1838" s="401"/>
      <c r="JBO1838" s="401"/>
      <c r="JBP1838" s="401"/>
      <c r="JBQ1838" s="401"/>
      <c r="JBR1838" s="401"/>
      <c r="JBS1838" s="401"/>
      <c r="JBT1838" s="401"/>
      <c r="JBU1838" s="401"/>
      <c r="JBV1838" s="401"/>
      <c r="JBW1838" s="401"/>
      <c r="JBX1838" s="401"/>
      <c r="JBY1838" s="401"/>
      <c r="JBZ1838" s="401"/>
      <c r="JCA1838" s="401"/>
      <c r="JCB1838" s="401"/>
      <c r="JCC1838" s="401"/>
      <c r="JCD1838" s="401"/>
      <c r="JCE1838" s="401"/>
      <c r="JCF1838" s="401"/>
      <c r="JCG1838" s="401"/>
      <c r="JCH1838" s="401"/>
      <c r="JCI1838" s="401"/>
      <c r="JCJ1838" s="401"/>
      <c r="JCK1838" s="401"/>
      <c r="JCL1838" s="401"/>
      <c r="JCM1838" s="401"/>
      <c r="JCN1838" s="401"/>
      <c r="JCO1838" s="401"/>
      <c r="JCP1838" s="401"/>
      <c r="JCQ1838" s="401"/>
      <c r="JCR1838" s="401"/>
      <c r="JCS1838" s="401"/>
      <c r="JCT1838" s="401"/>
      <c r="JCU1838" s="401"/>
      <c r="JCV1838" s="401"/>
      <c r="JCW1838" s="401"/>
      <c r="JCX1838" s="401"/>
      <c r="JCY1838" s="401"/>
      <c r="JCZ1838" s="401"/>
      <c r="JDA1838" s="401"/>
      <c r="JDB1838" s="401"/>
      <c r="JDC1838" s="401"/>
      <c r="JDD1838" s="401"/>
      <c r="JDE1838" s="401"/>
      <c r="JDF1838" s="401"/>
      <c r="JDG1838" s="401"/>
      <c r="JDH1838" s="401"/>
      <c r="JDI1838" s="401"/>
      <c r="JDJ1838" s="401"/>
      <c r="JDK1838" s="401"/>
      <c r="JDL1838" s="401"/>
      <c r="JDM1838" s="401"/>
      <c r="JDN1838" s="401"/>
      <c r="JDO1838" s="401"/>
      <c r="JDP1838" s="401"/>
      <c r="JDQ1838" s="401"/>
      <c r="JDR1838" s="401"/>
      <c r="JDS1838" s="401"/>
      <c r="JDT1838" s="401"/>
      <c r="JDU1838" s="401"/>
      <c r="JDV1838" s="401"/>
      <c r="JDW1838" s="401"/>
      <c r="JDX1838" s="401"/>
      <c r="JDY1838" s="401"/>
      <c r="JDZ1838" s="401"/>
      <c r="JEA1838" s="401"/>
      <c r="JEB1838" s="401"/>
      <c r="JEC1838" s="401"/>
      <c r="JED1838" s="401"/>
      <c r="JEE1838" s="401"/>
      <c r="JEF1838" s="401"/>
      <c r="JEG1838" s="401"/>
      <c r="JEH1838" s="401"/>
      <c r="JEI1838" s="401"/>
      <c r="JEJ1838" s="401"/>
      <c r="JEK1838" s="401"/>
      <c r="JEL1838" s="401"/>
      <c r="JEM1838" s="401"/>
      <c r="JEN1838" s="401"/>
      <c r="JEO1838" s="401"/>
      <c r="JEP1838" s="401"/>
      <c r="JEQ1838" s="401"/>
      <c r="JER1838" s="401"/>
      <c r="JES1838" s="401"/>
      <c r="JET1838" s="401"/>
      <c r="JEU1838" s="401"/>
      <c r="JEV1838" s="401"/>
      <c r="JEW1838" s="401"/>
      <c r="JEX1838" s="401"/>
      <c r="JEY1838" s="401"/>
      <c r="JEZ1838" s="401"/>
      <c r="JFA1838" s="401"/>
      <c r="JFB1838" s="401"/>
      <c r="JFC1838" s="401"/>
      <c r="JFD1838" s="401"/>
      <c r="JFE1838" s="401"/>
      <c r="JFF1838" s="401"/>
      <c r="JFG1838" s="401"/>
      <c r="JFH1838" s="401"/>
      <c r="JFI1838" s="401"/>
      <c r="JFJ1838" s="401"/>
      <c r="JFK1838" s="401"/>
      <c r="JFL1838" s="401"/>
      <c r="JFM1838" s="401"/>
      <c r="JFN1838" s="401"/>
      <c r="JFO1838" s="401"/>
      <c r="JFP1838" s="401"/>
      <c r="JFQ1838" s="401"/>
      <c r="JFR1838" s="401"/>
      <c r="JFS1838" s="401"/>
      <c r="JFT1838" s="401"/>
      <c r="JFU1838" s="401"/>
      <c r="JFV1838" s="401"/>
      <c r="JFW1838" s="401"/>
      <c r="JFX1838" s="401"/>
      <c r="JFY1838" s="401"/>
      <c r="JFZ1838" s="401"/>
      <c r="JGA1838" s="401"/>
      <c r="JGB1838" s="401"/>
      <c r="JGC1838" s="401"/>
      <c r="JGD1838" s="401"/>
      <c r="JGE1838" s="401"/>
      <c r="JGF1838" s="401"/>
      <c r="JGG1838" s="401"/>
      <c r="JGH1838" s="401"/>
      <c r="JGI1838" s="401"/>
      <c r="JGJ1838" s="401"/>
      <c r="JGK1838" s="401"/>
      <c r="JGL1838" s="401"/>
      <c r="JGM1838" s="401"/>
      <c r="JGN1838" s="401"/>
      <c r="JGO1838" s="401"/>
      <c r="JGP1838" s="401"/>
      <c r="JGQ1838" s="401"/>
      <c r="JGR1838" s="401"/>
      <c r="JGS1838" s="401"/>
      <c r="JGT1838" s="401"/>
      <c r="JGU1838" s="401"/>
      <c r="JGV1838" s="401"/>
      <c r="JGW1838" s="401"/>
      <c r="JGX1838" s="401"/>
      <c r="JGY1838" s="401"/>
      <c r="JGZ1838" s="401"/>
      <c r="JHA1838" s="401"/>
      <c r="JHB1838" s="401"/>
      <c r="JHC1838" s="401"/>
      <c r="JHD1838" s="401"/>
      <c r="JHE1838" s="401"/>
      <c r="JHF1838" s="401"/>
      <c r="JHG1838" s="401"/>
      <c r="JHH1838" s="401"/>
      <c r="JHI1838" s="401"/>
      <c r="JHJ1838" s="401"/>
      <c r="JHK1838" s="401"/>
      <c r="JHL1838" s="401"/>
      <c r="JHM1838" s="401"/>
      <c r="JHN1838" s="401"/>
      <c r="JHO1838" s="401"/>
      <c r="JHP1838" s="401"/>
      <c r="JHQ1838" s="401"/>
      <c r="JHR1838" s="401"/>
      <c r="JHS1838" s="401"/>
      <c r="JHT1838" s="401"/>
      <c r="JHU1838" s="401"/>
      <c r="JHV1838" s="401"/>
      <c r="JHW1838" s="401"/>
      <c r="JHX1838" s="401"/>
      <c r="JHY1838" s="401"/>
      <c r="JHZ1838" s="401"/>
      <c r="JIA1838" s="401"/>
      <c r="JIB1838" s="401"/>
      <c r="JIC1838" s="401"/>
      <c r="JID1838" s="401"/>
      <c r="JIE1838" s="401"/>
      <c r="JIF1838" s="401"/>
      <c r="JIG1838" s="401"/>
      <c r="JIH1838" s="401"/>
      <c r="JII1838" s="401"/>
      <c r="JIJ1838" s="401"/>
      <c r="JIK1838" s="401"/>
      <c r="JIL1838" s="401"/>
      <c r="JIM1838" s="401"/>
      <c r="JIN1838" s="401"/>
      <c r="JIO1838" s="401"/>
      <c r="JIP1838" s="401"/>
      <c r="JIQ1838" s="401"/>
      <c r="JIR1838" s="401"/>
      <c r="JIS1838" s="401"/>
      <c r="JIT1838" s="401"/>
      <c r="JIU1838" s="401"/>
      <c r="JIV1838" s="401"/>
      <c r="JIW1838" s="401"/>
      <c r="JIX1838" s="401"/>
      <c r="JIY1838" s="401"/>
      <c r="JIZ1838" s="401"/>
      <c r="JJA1838" s="401"/>
      <c r="JJB1838" s="401"/>
      <c r="JJC1838" s="401"/>
      <c r="JJD1838" s="401"/>
      <c r="JJE1838" s="401"/>
      <c r="JJF1838" s="401"/>
      <c r="JJG1838" s="401"/>
      <c r="JJH1838" s="401"/>
      <c r="JJI1838" s="401"/>
      <c r="JJJ1838" s="401"/>
      <c r="JJK1838" s="401"/>
      <c r="JJL1838" s="401"/>
      <c r="JJM1838" s="401"/>
      <c r="JJN1838" s="401"/>
      <c r="JJO1838" s="401"/>
      <c r="JJP1838" s="401"/>
      <c r="JJQ1838" s="401"/>
      <c r="JJR1838" s="401"/>
      <c r="JJS1838" s="401"/>
      <c r="JJT1838" s="401"/>
      <c r="JJU1838" s="401"/>
      <c r="JJV1838" s="401"/>
      <c r="JJW1838" s="401"/>
      <c r="JJX1838" s="401"/>
      <c r="JJY1838" s="401"/>
      <c r="JJZ1838" s="401"/>
      <c r="JKA1838" s="401"/>
      <c r="JKB1838" s="401"/>
      <c r="JKC1838" s="401"/>
      <c r="JKD1838" s="401"/>
      <c r="JKE1838" s="401"/>
      <c r="JKF1838" s="401"/>
      <c r="JKG1838" s="401"/>
      <c r="JKH1838" s="401"/>
      <c r="JKI1838" s="401"/>
      <c r="JKJ1838" s="401"/>
      <c r="JKK1838" s="401"/>
      <c r="JKL1838" s="401"/>
      <c r="JKM1838" s="401"/>
      <c r="JKN1838" s="401"/>
      <c r="JKO1838" s="401"/>
      <c r="JKP1838" s="401"/>
      <c r="JKQ1838" s="401"/>
      <c r="JKR1838" s="401"/>
      <c r="JKS1838" s="401"/>
      <c r="JKT1838" s="401"/>
      <c r="JKU1838" s="401"/>
      <c r="JKV1838" s="401"/>
      <c r="JKW1838" s="401"/>
      <c r="JKX1838" s="401"/>
      <c r="JKY1838" s="401"/>
      <c r="JKZ1838" s="401"/>
      <c r="JLA1838" s="401"/>
      <c r="JLB1838" s="401"/>
      <c r="JLC1838" s="401"/>
      <c r="JLD1838" s="401"/>
      <c r="JLE1838" s="401"/>
      <c r="JLF1838" s="401"/>
      <c r="JLG1838" s="401"/>
      <c r="JLH1838" s="401"/>
      <c r="JLI1838" s="401"/>
      <c r="JLJ1838" s="401"/>
      <c r="JLK1838" s="401"/>
      <c r="JLL1838" s="401"/>
      <c r="JLM1838" s="401"/>
      <c r="JLN1838" s="401"/>
      <c r="JLO1838" s="401"/>
      <c r="JLP1838" s="401"/>
      <c r="JLQ1838" s="401"/>
      <c r="JLR1838" s="401"/>
      <c r="JLS1838" s="401"/>
      <c r="JLT1838" s="401"/>
      <c r="JLU1838" s="401"/>
      <c r="JLV1838" s="401"/>
      <c r="JLW1838" s="401"/>
      <c r="JLX1838" s="401"/>
      <c r="JLY1838" s="401"/>
      <c r="JLZ1838" s="401"/>
      <c r="JMA1838" s="401"/>
      <c r="JMB1838" s="401"/>
      <c r="JMC1838" s="401"/>
      <c r="JMD1838" s="401"/>
      <c r="JME1838" s="401"/>
      <c r="JMF1838" s="401"/>
      <c r="JMG1838" s="401"/>
      <c r="JMH1838" s="401"/>
      <c r="JMI1838" s="401"/>
      <c r="JMJ1838" s="401"/>
      <c r="JMK1838" s="401"/>
      <c r="JML1838" s="401"/>
      <c r="JMM1838" s="401"/>
      <c r="JMN1838" s="401"/>
      <c r="JMO1838" s="401"/>
      <c r="JMP1838" s="401"/>
      <c r="JMQ1838" s="401"/>
      <c r="JMR1838" s="401"/>
      <c r="JMS1838" s="401"/>
      <c r="JMT1838" s="401"/>
      <c r="JMU1838" s="401"/>
      <c r="JMV1838" s="401"/>
      <c r="JMW1838" s="401"/>
      <c r="JMX1838" s="401"/>
      <c r="JMY1838" s="401"/>
      <c r="JMZ1838" s="401"/>
      <c r="JNA1838" s="401"/>
      <c r="JNB1838" s="401"/>
      <c r="JNC1838" s="401"/>
      <c r="JND1838" s="401"/>
      <c r="JNE1838" s="401"/>
      <c r="JNF1838" s="401"/>
      <c r="JNG1838" s="401"/>
      <c r="JNH1838" s="401"/>
      <c r="JNI1838" s="401"/>
      <c r="JNJ1838" s="401"/>
      <c r="JNK1838" s="401"/>
      <c r="JNL1838" s="401"/>
      <c r="JNM1838" s="401"/>
      <c r="JNN1838" s="401"/>
      <c r="JNO1838" s="401"/>
      <c r="JNP1838" s="401"/>
      <c r="JNQ1838" s="401"/>
      <c r="JNR1838" s="401"/>
      <c r="JNS1838" s="401"/>
      <c r="JNT1838" s="401"/>
      <c r="JNU1838" s="401"/>
      <c r="JNV1838" s="401"/>
      <c r="JNW1838" s="401"/>
      <c r="JNX1838" s="401"/>
      <c r="JNY1838" s="401"/>
      <c r="JNZ1838" s="401"/>
      <c r="JOA1838" s="401"/>
      <c r="JOB1838" s="401"/>
      <c r="JOC1838" s="401"/>
      <c r="JOD1838" s="401"/>
      <c r="JOE1838" s="401"/>
      <c r="JOF1838" s="401"/>
      <c r="JOG1838" s="401"/>
      <c r="JOH1838" s="401"/>
      <c r="JOI1838" s="401"/>
      <c r="JOJ1838" s="401"/>
      <c r="JOK1838" s="401"/>
      <c r="JOL1838" s="401"/>
      <c r="JOM1838" s="401"/>
      <c r="JON1838" s="401"/>
      <c r="JOO1838" s="401"/>
      <c r="JOP1838" s="401"/>
      <c r="JOQ1838" s="401"/>
      <c r="JOR1838" s="401"/>
      <c r="JOS1838" s="401"/>
      <c r="JOT1838" s="401"/>
      <c r="JOU1838" s="401"/>
      <c r="JOV1838" s="401"/>
      <c r="JOW1838" s="401"/>
      <c r="JOX1838" s="401"/>
      <c r="JOY1838" s="401"/>
      <c r="JOZ1838" s="401"/>
      <c r="JPA1838" s="401"/>
      <c r="JPB1838" s="401"/>
      <c r="JPC1838" s="401"/>
      <c r="JPD1838" s="401"/>
      <c r="JPE1838" s="401"/>
      <c r="JPF1838" s="401"/>
      <c r="JPG1838" s="401"/>
      <c r="JPH1838" s="401"/>
      <c r="JPI1838" s="401"/>
      <c r="JPJ1838" s="401"/>
      <c r="JPK1838" s="401"/>
      <c r="JPL1838" s="401"/>
      <c r="JPM1838" s="401"/>
      <c r="JPN1838" s="401"/>
      <c r="JPO1838" s="401"/>
      <c r="JPP1838" s="401"/>
      <c r="JPQ1838" s="401"/>
      <c r="JPR1838" s="401"/>
      <c r="JPS1838" s="401"/>
      <c r="JPT1838" s="401"/>
      <c r="JPU1838" s="401"/>
      <c r="JPV1838" s="401"/>
      <c r="JPW1838" s="401"/>
      <c r="JPX1838" s="401"/>
      <c r="JPY1838" s="401"/>
      <c r="JPZ1838" s="401"/>
      <c r="JQA1838" s="401"/>
      <c r="JQB1838" s="401"/>
      <c r="JQC1838" s="401"/>
      <c r="JQD1838" s="401"/>
      <c r="JQE1838" s="401"/>
      <c r="JQF1838" s="401"/>
      <c r="JQG1838" s="401"/>
      <c r="JQH1838" s="401"/>
      <c r="JQI1838" s="401"/>
      <c r="JQJ1838" s="401"/>
      <c r="JQK1838" s="401"/>
      <c r="JQL1838" s="401"/>
      <c r="JQM1838" s="401"/>
      <c r="JQN1838" s="401"/>
      <c r="JQO1838" s="401"/>
      <c r="JQP1838" s="401"/>
      <c r="JQQ1838" s="401"/>
      <c r="JQR1838" s="401"/>
      <c r="JQS1838" s="401"/>
      <c r="JQT1838" s="401"/>
      <c r="JQU1838" s="401"/>
      <c r="JQV1838" s="401"/>
      <c r="JQW1838" s="401"/>
      <c r="JQX1838" s="401"/>
      <c r="JQY1838" s="401"/>
      <c r="JQZ1838" s="401"/>
      <c r="JRA1838" s="401"/>
      <c r="JRB1838" s="401"/>
      <c r="JRC1838" s="401"/>
      <c r="JRD1838" s="401"/>
      <c r="JRE1838" s="401"/>
      <c r="JRF1838" s="401"/>
      <c r="JRG1838" s="401"/>
      <c r="JRH1838" s="401"/>
      <c r="JRI1838" s="401"/>
      <c r="JRJ1838" s="401"/>
      <c r="JRK1838" s="401"/>
      <c r="JRL1838" s="401"/>
      <c r="JRM1838" s="401"/>
      <c r="JRN1838" s="401"/>
      <c r="JRO1838" s="401"/>
      <c r="JRP1838" s="401"/>
      <c r="JRQ1838" s="401"/>
      <c r="JRR1838" s="401"/>
      <c r="JRS1838" s="401"/>
      <c r="JRT1838" s="401"/>
      <c r="JRU1838" s="401"/>
      <c r="JRV1838" s="401"/>
      <c r="JRW1838" s="401"/>
      <c r="JRX1838" s="401"/>
      <c r="JRY1838" s="401"/>
      <c r="JRZ1838" s="401"/>
      <c r="JSA1838" s="401"/>
      <c r="JSB1838" s="401"/>
      <c r="JSC1838" s="401"/>
      <c r="JSD1838" s="401"/>
      <c r="JSE1838" s="401"/>
      <c r="JSF1838" s="401"/>
      <c r="JSG1838" s="401"/>
      <c r="JSH1838" s="401"/>
      <c r="JSI1838" s="401"/>
      <c r="JSJ1838" s="401"/>
      <c r="JSK1838" s="401"/>
      <c r="JSL1838" s="401"/>
      <c r="JSM1838" s="401"/>
      <c r="JSN1838" s="401"/>
      <c r="JSO1838" s="401"/>
      <c r="JSP1838" s="401"/>
      <c r="JSQ1838" s="401"/>
      <c r="JSR1838" s="401"/>
      <c r="JSS1838" s="401"/>
      <c r="JST1838" s="401"/>
      <c r="JSU1838" s="401"/>
      <c r="JSV1838" s="401"/>
      <c r="JSW1838" s="401"/>
      <c r="JSX1838" s="401"/>
      <c r="JSY1838" s="401"/>
      <c r="JSZ1838" s="401"/>
      <c r="JTA1838" s="401"/>
      <c r="JTB1838" s="401"/>
      <c r="JTC1838" s="401"/>
      <c r="JTD1838" s="401"/>
      <c r="JTE1838" s="401"/>
      <c r="JTF1838" s="401"/>
      <c r="JTG1838" s="401"/>
      <c r="JTH1838" s="401"/>
      <c r="JTI1838" s="401"/>
      <c r="JTJ1838" s="401"/>
      <c r="JTK1838" s="401"/>
      <c r="JTL1838" s="401"/>
      <c r="JTM1838" s="401"/>
      <c r="JTN1838" s="401"/>
      <c r="JTO1838" s="401"/>
      <c r="JTP1838" s="401"/>
      <c r="JTQ1838" s="401"/>
      <c r="JTR1838" s="401"/>
      <c r="JTS1838" s="401"/>
      <c r="JTT1838" s="401"/>
      <c r="JTU1838" s="401"/>
      <c r="JTV1838" s="401"/>
      <c r="JTW1838" s="401"/>
      <c r="JTX1838" s="401"/>
      <c r="JTY1838" s="401"/>
      <c r="JTZ1838" s="401"/>
      <c r="JUA1838" s="401"/>
      <c r="JUB1838" s="401"/>
      <c r="JUC1838" s="401"/>
      <c r="JUD1838" s="401"/>
      <c r="JUE1838" s="401"/>
      <c r="JUF1838" s="401"/>
      <c r="JUG1838" s="401"/>
      <c r="JUH1838" s="401"/>
      <c r="JUI1838" s="401"/>
      <c r="JUJ1838" s="401"/>
      <c r="JUK1838" s="401"/>
      <c r="JUL1838" s="401"/>
      <c r="JUM1838" s="401"/>
      <c r="JUN1838" s="401"/>
      <c r="JUO1838" s="401"/>
      <c r="JUP1838" s="401"/>
      <c r="JUQ1838" s="401"/>
      <c r="JUR1838" s="401"/>
      <c r="JUS1838" s="401"/>
      <c r="JUT1838" s="401"/>
      <c r="JUU1838" s="401"/>
      <c r="JUV1838" s="401"/>
      <c r="JUW1838" s="401"/>
      <c r="JUX1838" s="401"/>
      <c r="JUY1838" s="401"/>
      <c r="JUZ1838" s="401"/>
      <c r="JVA1838" s="401"/>
      <c r="JVB1838" s="401"/>
      <c r="JVC1838" s="401"/>
      <c r="JVD1838" s="401"/>
      <c r="JVE1838" s="401"/>
      <c r="JVF1838" s="401"/>
      <c r="JVG1838" s="401"/>
      <c r="JVH1838" s="401"/>
      <c r="JVI1838" s="401"/>
      <c r="JVJ1838" s="401"/>
      <c r="JVK1838" s="401"/>
      <c r="JVL1838" s="401"/>
      <c r="JVM1838" s="401"/>
      <c r="JVN1838" s="401"/>
      <c r="JVO1838" s="401"/>
      <c r="JVP1838" s="401"/>
      <c r="JVQ1838" s="401"/>
      <c r="JVR1838" s="401"/>
      <c r="JVS1838" s="401"/>
      <c r="JVT1838" s="401"/>
      <c r="JVU1838" s="401"/>
      <c r="JVV1838" s="401"/>
      <c r="JVW1838" s="401"/>
      <c r="JVX1838" s="401"/>
      <c r="JVY1838" s="401"/>
      <c r="JVZ1838" s="401"/>
      <c r="JWA1838" s="401"/>
      <c r="JWB1838" s="401"/>
      <c r="JWC1838" s="401"/>
      <c r="JWD1838" s="401"/>
      <c r="JWE1838" s="401"/>
      <c r="JWF1838" s="401"/>
      <c r="JWG1838" s="401"/>
      <c r="JWH1838" s="401"/>
      <c r="JWI1838" s="401"/>
      <c r="JWJ1838" s="401"/>
      <c r="JWK1838" s="401"/>
      <c r="JWL1838" s="401"/>
      <c r="JWM1838" s="401"/>
      <c r="JWN1838" s="401"/>
      <c r="JWO1838" s="401"/>
      <c r="JWP1838" s="401"/>
      <c r="JWQ1838" s="401"/>
      <c r="JWR1838" s="401"/>
      <c r="JWS1838" s="401"/>
      <c r="JWT1838" s="401"/>
      <c r="JWU1838" s="401"/>
      <c r="JWV1838" s="401"/>
      <c r="JWW1838" s="401"/>
      <c r="JWX1838" s="401"/>
      <c r="JWY1838" s="401"/>
      <c r="JWZ1838" s="401"/>
      <c r="JXA1838" s="401"/>
      <c r="JXB1838" s="401"/>
      <c r="JXC1838" s="401"/>
      <c r="JXD1838" s="401"/>
      <c r="JXE1838" s="401"/>
      <c r="JXF1838" s="401"/>
      <c r="JXG1838" s="401"/>
      <c r="JXH1838" s="401"/>
      <c r="JXI1838" s="401"/>
      <c r="JXJ1838" s="401"/>
      <c r="JXK1838" s="401"/>
      <c r="JXL1838" s="401"/>
      <c r="JXM1838" s="401"/>
      <c r="JXN1838" s="401"/>
      <c r="JXO1838" s="401"/>
      <c r="JXP1838" s="401"/>
      <c r="JXQ1838" s="401"/>
      <c r="JXR1838" s="401"/>
      <c r="JXS1838" s="401"/>
      <c r="JXT1838" s="401"/>
      <c r="JXU1838" s="401"/>
      <c r="JXV1838" s="401"/>
      <c r="JXW1838" s="401"/>
      <c r="JXX1838" s="401"/>
      <c r="JXY1838" s="401"/>
      <c r="JXZ1838" s="401"/>
      <c r="JYA1838" s="401"/>
      <c r="JYB1838" s="401"/>
      <c r="JYC1838" s="401"/>
      <c r="JYD1838" s="401"/>
      <c r="JYE1838" s="401"/>
      <c r="JYF1838" s="401"/>
      <c r="JYG1838" s="401"/>
      <c r="JYH1838" s="401"/>
      <c r="JYI1838" s="401"/>
      <c r="JYJ1838" s="401"/>
      <c r="JYK1838" s="401"/>
      <c r="JYL1838" s="401"/>
      <c r="JYM1838" s="401"/>
      <c r="JYN1838" s="401"/>
      <c r="JYO1838" s="401"/>
      <c r="JYP1838" s="401"/>
      <c r="JYQ1838" s="401"/>
      <c r="JYR1838" s="401"/>
      <c r="JYS1838" s="401"/>
      <c r="JYT1838" s="401"/>
      <c r="JYU1838" s="401"/>
      <c r="JYV1838" s="401"/>
      <c r="JYW1838" s="401"/>
      <c r="JYX1838" s="401"/>
      <c r="JYY1838" s="401"/>
      <c r="JYZ1838" s="401"/>
      <c r="JZA1838" s="401"/>
      <c r="JZB1838" s="401"/>
      <c r="JZC1838" s="401"/>
      <c r="JZD1838" s="401"/>
      <c r="JZE1838" s="401"/>
      <c r="JZF1838" s="401"/>
      <c r="JZG1838" s="401"/>
      <c r="JZH1838" s="401"/>
      <c r="JZI1838" s="401"/>
      <c r="JZJ1838" s="401"/>
      <c r="JZK1838" s="401"/>
      <c r="JZL1838" s="401"/>
      <c r="JZM1838" s="401"/>
      <c r="JZN1838" s="401"/>
      <c r="JZO1838" s="401"/>
      <c r="JZP1838" s="401"/>
      <c r="JZQ1838" s="401"/>
      <c r="JZR1838" s="401"/>
      <c r="JZS1838" s="401"/>
      <c r="JZT1838" s="401"/>
      <c r="JZU1838" s="401"/>
      <c r="JZV1838" s="401"/>
      <c r="JZW1838" s="401"/>
      <c r="JZX1838" s="401"/>
      <c r="JZY1838" s="401"/>
      <c r="JZZ1838" s="401"/>
      <c r="KAA1838" s="401"/>
      <c r="KAB1838" s="401"/>
      <c r="KAC1838" s="401"/>
      <c r="KAD1838" s="401"/>
      <c r="KAE1838" s="401"/>
      <c r="KAF1838" s="401"/>
      <c r="KAG1838" s="401"/>
      <c r="KAH1838" s="401"/>
      <c r="KAI1838" s="401"/>
      <c r="KAJ1838" s="401"/>
      <c r="KAK1838" s="401"/>
      <c r="KAL1838" s="401"/>
      <c r="KAM1838" s="401"/>
      <c r="KAN1838" s="401"/>
      <c r="KAO1838" s="401"/>
      <c r="KAP1838" s="401"/>
      <c r="KAQ1838" s="401"/>
      <c r="KAR1838" s="401"/>
      <c r="KAS1838" s="401"/>
      <c r="KAT1838" s="401"/>
      <c r="KAU1838" s="401"/>
      <c r="KAV1838" s="401"/>
      <c r="KAW1838" s="401"/>
      <c r="KAX1838" s="401"/>
      <c r="KAY1838" s="401"/>
      <c r="KAZ1838" s="401"/>
      <c r="KBA1838" s="401"/>
      <c r="KBB1838" s="401"/>
      <c r="KBC1838" s="401"/>
      <c r="KBD1838" s="401"/>
      <c r="KBE1838" s="401"/>
      <c r="KBF1838" s="401"/>
      <c r="KBG1838" s="401"/>
      <c r="KBH1838" s="401"/>
      <c r="KBI1838" s="401"/>
      <c r="KBJ1838" s="401"/>
      <c r="KBK1838" s="401"/>
      <c r="KBL1838" s="401"/>
      <c r="KBM1838" s="401"/>
      <c r="KBN1838" s="401"/>
      <c r="KBO1838" s="401"/>
      <c r="KBP1838" s="401"/>
      <c r="KBQ1838" s="401"/>
      <c r="KBR1838" s="401"/>
      <c r="KBS1838" s="401"/>
      <c r="KBT1838" s="401"/>
      <c r="KBU1838" s="401"/>
      <c r="KBV1838" s="401"/>
      <c r="KBW1838" s="401"/>
      <c r="KBX1838" s="401"/>
      <c r="KBY1838" s="401"/>
      <c r="KBZ1838" s="401"/>
      <c r="KCA1838" s="401"/>
      <c r="KCB1838" s="401"/>
      <c r="KCC1838" s="401"/>
      <c r="KCD1838" s="401"/>
      <c r="KCE1838" s="401"/>
      <c r="KCF1838" s="401"/>
      <c r="KCG1838" s="401"/>
      <c r="KCH1838" s="401"/>
      <c r="KCI1838" s="401"/>
      <c r="KCJ1838" s="401"/>
      <c r="KCK1838" s="401"/>
      <c r="KCL1838" s="401"/>
      <c r="KCM1838" s="401"/>
      <c r="KCN1838" s="401"/>
      <c r="KCO1838" s="401"/>
      <c r="KCP1838" s="401"/>
      <c r="KCQ1838" s="401"/>
      <c r="KCR1838" s="401"/>
      <c r="KCS1838" s="401"/>
      <c r="KCT1838" s="401"/>
      <c r="KCU1838" s="401"/>
      <c r="KCV1838" s="401"/>
      <c r="KCW1838" s="401"/>
      <c r="KCX1838" s="401"/>
      <c r="KCY1838" s="401"/>
      <c r="KCZ1838" s="401"/>
      <c r="KDA1838" s="401"/>
      <c r="KDB1838" s="401"/>
      <c r="KDC1838" s="401"/>
      <c r="KDD1838" s="401"/>
      <c r="KDE1838" s="401"/>
      <c r="KDF1838" s="401"/>
      <c r="KDG1838" s="401"/>
      <c r="KDH1838" s="401"/>
      <c r="KDI1838" s="401"/>
      <c r="KDJ1838" s="401"/>
      <c r="KDK1838" s="401"/>
      <c r="KDL1838" s="401"/>
      <c r="KDM1838" s="401"/>
      <c r="KDN1838" s="401"/>
      <c r="KDO1838" s="401"/>
      <c r="KDP1838" s="401"/>
      <c r="KDQ1838" s="401"/>
      <c r="KDR1838" s="401"/>
      <c r="KDS1838" s="401"/>
      <c r="KDT1838" s="401"/>
      <c r="KDU1838" s="401"/>
      <c r="KDV1838" s="401"/>
      <c r="KDW1838" s="401"/>
      <c r="KDX1838" s="401"/>
      <c r="KDY1838" s="401"/>
      <c r="KDZ1838" s="401"/>
      <c r="KEA1838" s="401"/>
      <c r="KEB1838" s="401"/>
      <c r="KEC1838" s="401"/>
      <c r="KED1838" s="401"/>
      <c r="KEE1838" s="401"/>
      <c r="KEF1838" s="401"/>
      <c r="KEG1838" s="401"/>
      <c r="KEH1838" s="401"/>
      <c r="KEI1838" s="401"/>
      <c r="KEJ1838" s="401"/>
      <c r="KEK1838" s="401"/>
      <c r="KEL1838" s="401"/>
      <c r="KEM1838" s="401"/>
      <c r="KEN1838" s="401"/>
      <c r="KEO1838" s="401"/>
      <c r="KEP1838" s="401"/>
      <c r="KEQ1838" s="401"/>
      <c r="KER1838" s="401"/>
      <c r="KES1838" s="401"/>
      <c r="KET1838" s="401"/>
      <c r="KEU1838" s="401"/>
      <c r="KEV1838" s="401"/>
      <c r="KEW1838" s="401"/>
      <c r="KEX1838" s="401"/>
      <c r="KEY1838" s="401"/>
      <c r="KEZ1838" s="401"/>
      <c r="KFA1838" s="401"/>
      <c r="KFB1838" s="401"/>
      <c r="KFC1838" s="401"/>
      <c r="KFD1838" s="401"/>
      <c r="KFE1838" s="401"/>
      <c r="KFF1838" s="401"/>
      <c r="KFG1838" s="401"/>
      <c r="KFH1838" s="401"/>
      <c r="KFI1838" s="401"/>
      <c r="KFJ1838" s="401"/>
      <c r="KFK1838" s="401"/>
      <c r="KFL1838" s="401"/>
      <c r="KFM1838" s="401"/>
      <c r="KFN1838" s="401"/>
      <c r="KFO1838" s="401"/>
      <c r="KFP1838" s="401"/>
      <c r="KFQ1838" s="401"/>
      <c r="KFR1838" s="401"/>
      <c r="KFS1838" s="401"/>
      <c r="KFT1838" s="401"/>
      <c r="KFU1838" s="401"/>
      <c r="KFV1838" s="401"/>
      <c r="KFW1838" s="401"/>
      <c r="KFX1838" s="401"/>
      <c r="KFY1838" s="401"/>
      <c r="KFZ1838" s="401"/>
      <c r="KGA1838" s="401"/>
      <c r="KGB1838" s="401"/>
      <c r="KGC1838" s="401"/>
      <c r="KGD1838" s="401"/>
      <c r="KGE1838" s="401"/>
      <c r="KGF1838" s="401"/>
      <c r="KGG1838" s="401"/>
      <c r="KGH1838" s="401"/>
      <c r="KGI1838" s="401"/>
      <c r="KGJ1838" s="401"/>
      <c r="KGK1838" s="401"/>
      <c r="KGL1838" s="401"/>
      <c r="KGM1838" s="401"/>
      <c r="KGN1838" s="401"/>
      <c r="KGO1838" s="401"/>
      <c r="KGP1838" s="401"/>
      <c r="KGQ1838" s="401"/>
      <c r="KGR1838" s="401"/>
      <c r="KGS1838" s="401"/>
      <c r="KGT1838" s="401"/>
      <c r="KGU1838" s="401"/>
      <c r="KGV1838" s="401"/>
      <c r="KGW1838" s="401"/>
      <c r="KGX1838" s="401"/>
      <c r="KGY1838" s="401"/>
      <c r="KGZ1838" s="401"/>
      <c r="KHA1838" s="401"/>
      <c r="KHB1838" s="401"/>
      <c r="KHC1838" s="401"/>
      <c r="KHD1838" s="401"/>
      <c r="KHE1838" s="401"/>
      <c r="KHF1838" s="401"/>
      <c r="KHG1838" s="401"/>
      <c r="KHH1838" s="401"/>
      <c r="KHI1838" s="401"/>
      <c r="KHJ1838" s="401"/>
      <c r="KHK1838" s="401"/>
      <c r="KHL1838" s="401"/>
      <c r="KHM1838" s="401"/>
      <c r="KHN1838" s="401"/>
      <c r="KHO1838" s="401"/>
      <c r="KHP1838" s="401"/>
      <c r="KHQ1838" s="401"/>
      <c r="KHR1838" s="401"/>
      <c r="KHS1838" s="401"/>
      <c r="KHT1838" s="401"/>
      <c r="KHU1838" s="401"/>
      <c r="KHV1838" s="401"/>
      <c r="KHW1838" s="401"/>
      <c r="KHX1838" s="401"/>
      <c r="KHY1838" s="401"/>
      <c r="KHZ1838" s="401"/>
      <c r="KIA1838" s="401"/>
      <c r="KIB1838" s="401"/>
      <c r="KIC1838" s="401"/>
      <c r="KID1838" s="401"/>
      <c r="KIE1838" s="401"/>
      <c r="KIF1838" s="401"/>
      <c r="KIG1838" s="401"/>
      <c r="KIH1838" s="401"/>
      <c r="KII1838" s="401"/>
      <c r="KIJ1838" s="401"/>
      <c r="KIK1838" s="401"/>
      <c r="KIL1838" s="401"/>
      <c r="KIM1838" s="401"/>
      <c r="KIN1838" s="401"/>
      <c r="KIO1838" s="401"/>
      <c r="KIP1838" s="401"/>
      <c r="KIQ1838" s="401"/>
      <c r="KIR1838" s="401"/>
      <c r="KIS1838" s="401"/>
      <c r="KIT1838" s="401"/>
      <c r="KIU1838" s="401"/>
      <c r="KIV1838" s="401"/>
      <c r="KIW1838" s="401"/>
      <c r="KIX1838" s="401"/>
      <c r="KIY1838" s="401"/>
      <c r="KIZ1838" s="401"/>
      <c r="KJA1838" s="401"/>
      <c r="KJB1838" s="401"/>
      <c r="KJC1838" s="401"/>
      <c r="KJD1838" s="401"/>
      <c r="KJE1838" s="401"/>
      <c r="KJF1838" s="401"/>
      <c r="KJG1838" s="401"/>
      <c r="KJH1838" s="401"/>
      <c r="KJI1838" s="401"/>
      <c r="KJJ1838" s="401"/>
      <c r="KJK1838" s="401"/>
      <c r="KJL1838" s="401"/>
      <c r="KJM1838" s="401"/>
      <c r="KJN1838" s="401"/>
      <c r="KJO1838" s="401"/>
      <c r="KJP1838" s="401"/>
      <c r="KJQ1838" s="401"/>
      <c r="KJR1838" s="401"/>
      <c r="KJS1838" s="401"/>
      <c r="KJT1838" s="401"/>
      <c r="KJU1838" s="401"/>
      <c r="KJV1838" s="401"/>
      <c r="KJW1838" s="401"/>
      <c r="KJX1838" s="401"/>
      <c r="KJY1838" s="401"/>
      <c r="KJZ1838" s="401"/>
      <c r="KKA1838" s="401"/>
      <c r="KKB1838" s="401"/>
      <c r="KKC1838" s="401"/>
      <c r="KKD1838" s="401"/>
      <c r="KKE1838" s="401"/>
      <c r="KKF1838" s="401"/>
      <c r="KKG1838" s="401"/>
      <c r="KKH1838" s="401"/>
      <c r="KKI1838" s="401"/>
      <c r="KKJ1838" s="401"/>
      <c r="KKK1838" s="401"/>
      <c r="KKL1838" s="401"/>
      <c r="KKM1838" s="401"/>
      <c r="KKN1838" s="401"/>
      <c r="KKO1838" s="401"/>
      <c r="KKP1838" s="401"/>
      <c r="KKQ1838" s="401"/>
      <c r="KKR1838" s="401"/>
      <c r="KKS1838" s="401"/>
      <c r="KKT1838" s="401"/>
      <c r="KKU1838" s="401"/>
      <c r="KKV1838" s="401"/>
      <c r="KKW1838" s="401"/>
      <c r="KKX1838" s="401"/>
      <c r="KKY1838" s="401"/>
      <c r="KKZ1838" s="401"/>
      <c r="KLA1838" s="401"/>
      <c r="KLB1838" s="401"/>
      <c r="KLC1838" s="401"/>
      <c r="KLD1838" s="401"/>
      <c r="KLE1838" s="401"/>
      <c r="KLF1838" s="401"/>
      <c r="KLG1838" s="401"/>
      <c r="KLH1838" s="401"/>
      <c r="KLI1838" s="401"/>
      <c r="KLJ1838" s="401"/>
      <c r="KLK1838" s="401"/>
      <c r="KLL1838" s="401"/>
      <c r="KLM1838" s="401"/>
      <c r="KLN1838" s="401"/>
      <c r="KLO1838" s="401"/>
      <c r="KLP1838" s="401"/>
      <c r="KLQ1838" s="401"/>
      <c r="KLR1838" s="401"/>
      <c r="KLS1838" s="401"/>
      <c r="KLT1838" s="401"/>
      <c r="KLU1838" s="401"/>
      <c r="KLV1838" s="401"/>
      <c r="KLW1838" s="401"/>
      <c r="KLX1838" s="401"/>
      <c r="KLY1838" s="401"/>
      <c r="KLZ1838" s="401"/>
      <c r="KMA1838" s="401"/>
      <c r="KMB1838" s="401"/>
      <c r="KMC1838" s="401"/>
      <c r="KMD1838" s="401"/>
      <c r="KME1838" s="401"/>
      <c r="KMF1838" s="401"/>
      <c r="KMG1838" s="401"/>
      <c r="KMH1838" s="401"/>
      <c r="KMI1838" s="401"/>
      <c r="KMJ1838" s="401"/>
      <c r="KMK1838" s="401"/>
      <c r="KML1838" s="401"/>
      <c r="KMM1838" s="401"/>
      <c r="KMN1838" s="401"/>
      <c r="KMO1838" s="401"/>
      <c r="KMP1838" s="401"/>
      <c r="KMQ1838" s="401"/>
      <c r="KMR1838" s="401"/>
      <c r="KMS1838" s="401"/>
      <c r="KMT1838" s="401"/>
      <c r="KMU1838" s="401"/>
      <c r="KMV1838" s="401"/>
      <c r="KMW1838" s="401"/>
      <c r="KMX1838" s="401"/>
      <c r="KMY1838" s="401"/>
      <c r="KMZ1838" s="401"/>
      <c r="KNA1838" s="401"/>
      <c r="KNB1838" s="401"/>
      <c r="KNC1838" s="401"/>
      <c r="KND1838" s="401"/>
      <c r="KNE1838" s="401"/>
      <c r="KNF1838" s="401"/>
      <c r="KNG1838" s="401"/>
      <c r="KNH1838" s="401"/>
      <c r="KNI1838" s="401"/>
      <c r="KNJ1838" s="401"/>
      <c r="KNK1838" s="401"/>
      <c r="KNL1838" s="401"/>
      <c r="KNM1838" s="401"/>
      <c r="KNN1838" s="401"/>
      <c r="KNO1838" s="401"/>
      <c r="KNP1838" s="401"/>
      <c r="KNQ1838" s="401"/>
      <c r="KNR1838" s="401"/>
      <c r="KNS1838" s="401"/>
      <c r="KNT1838" s="401"/>
      <c r="KNU1838" s="401"/>
      <c r="KNV1838" s="401"/>
      <c r="KNW1838" s="401"/>
      <c r="KNX1838" s="401"/>
      <c r="KNY1838" s="401"/>
      <c r="KNZ1838" s="401"/>
      <c r="KOA1838" s="401"/>
      <c r="KOB1838" s="401"/>
      <c r="KOC1838" s="401"/>
      <c r="KOD1838" s="401"/>
      <c r="KOE1838" s="401"/>
      <c r="KOF1838" s="401"/>
      <c r="KOG1838" s="401"/>
      <c r="KOH1838" s="401"/>
      <c r="KOI1838" s="401"/>
      <c r="KOJ1838" s="401"/>
      <c r="KOK1838" s="401"/>
      <c r="KOL1838" s="401"/>
      <c r="KOM1838" s="401"/>
      <c r="KON1838" s="401"/>
      <c r="KOO1838" s="401"/>
      <c r="KOP1838" s="401"/>
      <c r="KOQ1838" s="401"/>
      <c r="KOR1838" s="401"/>
      <c r="KOS1838" s="401"/>
      <c r="KOT1838" s="401"/>
      <c r="KOU1838" s="401"/>
      <c r="KOV1838" s="401"/>
      <c r="KOW1838" s="401"/>
      <c r="KOX1838" s="401"/>
      <c r="KOY1838" s="401"/>
      <c r="KOZ1838" s="401"/>
      <c r="KPA1838" s="401"/>
      <c r="KPB1838" s="401"/>
      <c r="KPC1838" s="401"/>
      <c r="KPD1838" s="401"/>
      <c r="KPE1838" s="401"/>
      <c r="KPF1838" s="401"/>
      <c r="KPG1838" s="401"/>
      <c r="KPH1838" s="401"/>
      <c r="KPI1838" s="401"/>
      <c r="KPJ1838" s="401"/>
      <c r="KPK1838" s="401"/>
      <c r="KPL1838" s="401"/>
      <c r="KPM1838" s="401"/>
      <c r="KPN1838" s="401"/>
      <c r="KPO1838" s="401"/>
      <c r="KPP1838" s="401"/>
      <c r="KPQ1838" s="401"/>
      <c r="KPR1838" s="401"/>
      <c r="KPS1838" s="401"/>
      <c r="KPT1838" s="401"/>
      <c r="KPU1838" s="401"/>
      <c r="KPV1838" s="401"/>
      <c r="KPW1838" s="401"/>
      <c r="KPX1838" s="401"/>
      <c r="KPY1838" s="401"/>
      <c r="KPZ1838" s="401"/>
      <c r="KQA1838" s="401"/>
      <c r="KQB1838" s="401"/>
      <c r="KQC1838" s="401"/>
      <c r="KQD1838" s="401"/>
      <c r="KQE1838" s="401"/>
      <c r="KQF1838" s="401"/>
      <c r="KQG1838" s="401"/>
      <c r="KQH1838" s="401"/>
      <c r="KQI1838" s="401"/>
      <c r="KQJ1838" s="401"/>
      <c r="KQK1838" s="401"/>
      <c r="KQL1838" s="401"/>
      <c r="KQM1838" s="401"/>
      <c r="KQN1838" s="401"/>
      <c r="KQO1838" s="401"/>
      <c r="KQP1838" s="401"/>
      <c r="KQQ1838" s="401"/>
      <c r="KQR1838" s="401"/>
      <c r="KQS1838" s="401"/>
      <c r="KQT1838" s="401"/>
      <c r="KQU1838" s="401"/>
      <c r="KQV1838" s="401"/>
      <c r="KQW1838" s="401"/>
      <c r="KQX1838" s="401"/>
      <c r="KQY1838" s="401"/>
      <c r="KQZ1838" s="401"/>
      <c r="KRA1838" s="401"/>
      <c r="KRB1838" s="401"/>
      <c r="KRC1838" s="401"/>
      <c r="KRD1838" s="401"/>
      <c r="KRE1838" s="401"/>
      <c r="KRF1838" s="401"/>
      <c r="KRG1838" s="401"/>
      <c r="KRH1838" s="401"/>
      <c r="KRI1838" s="401"/>
      <c r="KRJ1838" s="401"/>
      <c r="KRK1838" s="401"/>
      <c r="KRL1838" s="401"/>
      <c r="KRM1838" s="401"/>
      <c r="KRN1838" s="401"/>
      <c r="KRO1838" s="401"/>
      <c r="KRP1838" s="401"/>
      <c r="KRQ1838" s="401"/>
      <c r="KRR1838" s="401"/>
      <c r="KRS1838" s="401"/>
      <c r="KRT1838" s="401"/>
      <c r="KRU1838" s="401"/>
      <c r="KRV1838" s="401"/>
      <c r="KRW1838" s="401"/>
      <c r="KRX1838" s="401"/>
      <c r="KRY1838" s="401"/>
      <c r="KRZ1838" s="401"/>
      <c r="KSA1838" s="401"/>
      <c r="KSB1838" s="401"/>
      <c r="KSC1838" s="401"/>
      <c r="KSD1838" s="401"/>
      <c r="KSE1838" s="401"/>
      <c r="KSF1838" s="401"/>
      <c r="KSG1838" s="401"/>
      <c r="KSH1838" s="401"/>
      <c r="KSI1838" s="401"/>
      <c r="KSJ1838" s="401"/>
      <c r="KSK1838" s="401"/>
      <c r="KSL1838" s="401"/>
      <c r="KSM1838" s="401"/>
      <c r="KSN1838" s="401"/>
      <c r="KSO1838" s="401"/>
      <c r="KSP1838" s="401"/>
      <c r="KSQ1838" s="401"/>
      <c r="KSR1838" s="401"/>
      <c r="KSS1838" s="401"/>
      <c r="KST1838" s="401"/>
      <c r="KSU1838" s="401"/>
      <c r="KSV1838" s="401"/>
      <c r="KSW1838" s="401"/>
      <c r="KSX1838" s="401"/>
      <c r="KSY1838" s="401"/>
      <c r="KSZ1838" s="401"/>
      <c r="KTA1838" s="401"/>
      <c r="KTB1838" s="401"/>
      <c r="KTC1838" s="401"/>
      <c r="KTD1838" s="401"/>
      <c r="KTE1838" s="401"/>
      <c r="KTF1838" s="401"/>
      <c r="KTG1838" s="401"/>
      <c r="KTH1838" s="401"/>
      <c r="KTI1838" s="401"/>
      <c r="KTJ1838" s="401"/>
      <c r="KTK1838" s="401"/>
      <c r="KTL1838" s="401"/>
      <c r="KTM1838" s="401"/>
      <c r="KTN1838" s="401"/>
      <c r="KTO1838" s="401"/>
      <c r="KTP1838" s="401"/>
      <c r="KTQ1838" s="401"/>
      <c r="KTR1838" s="401"/>
      <c r="KTS1838" s="401"/>
      <c r="KTT1838" s="401"/>
      <c r="KTU1838" s="401"/>
      <c r="KTV1838" s="401"/>
      <c r="KTW1838" s="401"/>
      <c r="KTX1838" s="401"/>
      <c r="KTY1838" s="401"/>
      <c r="KTZ1838" s="401"/>
      <c r="KUA1838" s="401"/>
      <c r="KUB1838" s="401"/>
      <c r="KUC1838" s="401"/>
      <c r="KUD1838" s="401"/>
      <c r="KUE1838" s="401"/>
      <c r="KUF1838" s="401"/>
      <c r="KUG1838" s="401"/>
      <c r="KUH1838" s="401"/>
      <c r="KUI1838" s="401"/>
      <c r="KUJ1838" s="401"/>
      <c r="KUK1838" s="401"/>
      <c r="KUL1838" s="401"/>
      <c r="KUM1838" s="401"/>
      <c r="KUN1838" s="401"/>
      <c r="KUO1838" s="401"/>
      <c r="KUP1838" s="401"/>
      <c r="KUQ1838" s="401"/>
      <c r="KUR1838" s="401"/>
      <c r="KUS1838" s="401"/>
      <c r="KUT1838" s="401"/>
      <c r="KUU1838" s="401"/>
      <c r="KUV1838" s="401"/>
      <c r="KUW1838" s="401"/>
      <c r="KUX1838" s="401"/>
      <c r="KUY1838" s="401"/>
      <c r="KUZ1838" s="401"/>
      <c r="KVA1838" s="401"/>
      <c r="KVB1838" s="401"/>
      <c r="KVC1838" s="401"/>
      <c r="KVD1838" s="401"/>
      <c r="KVE1838" s="401"/>
      <c r="KVF1838" s="401"/>
      <c r="KVG1838" s="401"/>
      <c r="KVH1838" s="401"/>
      <c r="KVI1838" s="401"/>
      <c r="KVJ1838" s="401"/>
      <c r="KVK1838" s="401"/>
      <c r="KVL1838" s="401"/>
      <c r="KVM1838" s="401"/>
      <c r="KVN1838" s="401"/>
      <c r="KVO1838" s="401"/>
      <c r="KVP1838" s="401"/>
      <c r="KVQ1838" s="401"/>
      <c r="KVR1838" s="401"/>
      <c r="KVS1838" s="401"/>
      <c r="KVT1838" s="401"/>
      <c r="KVU1838" s="401"/>
      <c r="KVV1838" s="401"/>
      <c r="KVW1838" s="401"/>
      <c r="KVX1838" s="401"/>
      <c r="KVY1838" s="401"/>
      <c r="KVZ1838" s="401"/>
      <c r="KWA1838" s="401"/>
      <c r="KWB1838" s="401"/>
      <c r="KWC1838" s="401"/>
      <c r="KWD1838" s="401"/>
      <c r="KWE1838" s="401"/>
      <c r="KWF1838" s="401"/>
      <c r="KWG1838" s="401"/>
      <c r="KWH1838" s="401"/>
      <c r="KWI1838" s="401"/>
      <c r="KWJ1838" s="401"/>
      <c r="KWK1838" s="401"/>
      <c r="KWL1838" s="401"/>
      <c r="KWM1838" s="401"/>
      <c r="KWN1838" s="401"/>
      <c r="KWO1838" s="401"/>
      <c r="KWP1838" s="401"/>
      <c r="KWQ1838" s="401"/>
      <c r="KWR1838" s="401"/>
      <c r="KWS1838" s="401"/>
      <c r="KWT1838" s="401"/>
      <c r="KWU1838" s="401"/>
      <c r="KWV1838" s="401"/>
      <c r="KWW1838" s="401"/>
      <c r="KWX1838" s="401"/>
      <c r="KWY1838" s="401"/>
      <c r="KWZ1838" s="401"/>
      <c r="KXA1838" s="401"/>
      <c r="KXB1838" s="401"/>
      <c r="KXC1838" s="401"/>
      <c r="KXD1838" s="401"/>
      <c r="KXE1838" s="401"/>
      <c r="KXF1838" s="401"/>
      <c r="KXG1838" s="401"/>
      <c r="KXH1838" s="401"/>
      <c r="KXI1838" s="401"/>
      <c r="KXJ1838" s="401"/>
      <c r="KXK1838" s="401"/>
      <c r="KXL1838" s="401"/>
      <c r="KXM1838" s="401"/>
      <c r="KXN1838" s="401"/>
      <c r="KXO1838" s="401"/>
      <c r="KXP1838" s="401"/>
      <c r="KXQ1838" s="401"/>
      <c r="KXR1838" s="401"/>
      <c r="KXS1838" s="401"/>
      <c r="KXT1838" s="401"/>
      <c r="KXU1838" s="401"/>
      <c r="KXV1838" s="401"/>
      <c r="KXW1838" s="401"/>
      <c r="KXX1838" s="401"/>
      <c r="KXY1838" s="401"/>
      <c r="KXZ1838" s="401"/>
      <c r="KYA1838" s="401"/>
      <c r="KYB1838" s="401"/>
      <c r="KYC1838" s="401"/>
      <c r="KYD1838" s="401"/>
      <c r="KYE1838" s="401"/>
      <c r="KYF1838" s="401"/>
      <c r="KYG1838" s="401"/>
      <c r="KYH1838" s="401"/>
      <c r="KYI1838" s="401"/>
      <c r="KYJ1838" s="401"/>
      <c r="KYK1838" s="401"/>
      <c r="KYL1838" s="401"/>
      <c r="KYM1838" s="401"/>
      <c r="KYN1838" s="401"/>
      <c r="KYO1838" s="401"/>
      <c r="KYP1838" s="401"/>
      <c r="KYQ1838" s="401"/>
      <c r="KYR1838" s="401"/>
      <c r="KYS1838" s="401"/>
      <c r="KYT1838" s="401"/>
      <c r="KYU1838" s="401"/>
      <c r="KYV1838" s="401"/>
      <c r="KYW1838" s="401"/>
      <c r="KYX1838" s="401"/>
      <c r="KYY1838" s="401"/>
      <c r="KYZ1838" s="401"/>
      <c r="KZA1838" s="401"/>
      <c r="KZB1838" s="401"/>
      <c r="KZC1838" s="401"/>
      <c r="KZD1838" s="401"/>
      <c r="KZE1838" s="401"/>
      <c r="KZF1838" s="401"/>
      <c r="KZG1838" s="401"/>
      <c r="KZH1838" s="401"/>
      <c r="KZI1838" s="401"/>
      <c r="KZJ1838" s="401"/>
      <c r="KZK1838" s="401"/>
      <c r="KZL1838" s="401"/>
      <c r="KZM1838" s="401"/>
      <c r="KZN1838" s="401"/>
      <c r="KZO1838" s="401"/>
      <c r="KZP1838" s="401"/>
      <c r="KZQ1838" s="401"/>
      <c r="KZR1838" s="401"/>
      <c r="KZS1838" s="401"/>
      <c r="KZT1838" s="401"/>
      <c r="KZU1838" s="401"/>
      <c r="KZV1838" s="401"/>
      <c r="KZW1838" s="401"/>
      <c r="KZX1838" s="401"/>
      <c r="KZY1838" s="401"/>
      <c r="KZZ1838" s="401"/>
      <c r="LAA1838" s="401"/>
      <c r="LAB1838" s="401"/>
      <c r="LAC1838" s="401"/>
      <c r="LAD1838" s="401"/>
      <c r="LAE1838" s="401"/>
      <c r="LAF1838" s="401"/>
      <c r="LAG1838" s="401"/>
      <c r="LAH1838" s="401"/>
      <c r="LAI1838" s="401"/>
      <c r="LAJ1838" s="401"/>
      <c r="LAK1838" s="401"/>
      <c r="LAL1838" s="401"/>
      <c r="LAM1838" s="401"/>
      <c r="LAN1838" s="401"/>
      <c r="LAO1838" s="401"/>
      <c r="LAP1838" s="401"/>
      <c r="LAQ1838" s="401"/>
      <c r="LAR1838" s="401"/>
      <c r="LAS1838" s="401"/>
      <c r="LAT1838" s="401"/>
      <c r="LAU1838" s="401"/>
      <c r="LAV1838" s="401"/>
      <c r="LAW1838" s="401"/>
      <c r="LAX1838" s="401"/>
      <c r="LAY1838" s="401"/>
      <c r="LAZ1838" s="401"/>
      <c r="LBA1838" s="401"/>
      <c r="LBB1838" s="401"/>
      <c r="LBC1838" s="401"/>
      <c r="LBD1838" s="401"/>
      <c r="LBE1838" s="401"/>
      <c r="LBF1838" s="401"/>
      <c r="LBG1838" s="401"/>
      <c r="LBH1838" s="401"/>
      <c r="LBI1838" s="401"/>
      <c r="LBJ1838" s="401"/>
      <c r="LBK1838" s="401"/>
      <c r="LBL1838" s="401"/>
      <c r="LBM1838" s="401"/>
      <c r="LBN1838" s="401"/>
      <c r="LBO1838" s="401"/>
      <c r="LBP1838" s="401"/>
      <c r="LBQ1838" s="401"/>
      <c r="LBR1838" s="401"/>
      <c r="LBS1838" s="401"/>
      <c r="LBT1838" s="401"/>
      <c r="LBU1838" s="401"/>
      <c r="LBV1838" s="401"/>
      <c r="LBW1838" s="401"/>
      <c r="LBX1838" s="401"/>
      <c r="LBY1838" s="401"/>
      <c r="LBZ1838" s="401"/>
      <c r="LCA1838" s="401"/>
      <c r="LCB1838" s="401"/>
      <c r="LCC1838" s="401"/>
      <c r="LCD1838" s="401"/>
      <c r="LCE1838" s="401"/>
      <c r="LCF1838" s="401"/>
      <c r="LCG1838" s="401"/>
      <c r="LCH1838" s="401"/>
      <c r="LCI1838" s="401"/>
      <c r="LCJ1838" s="401"/>
      <c r="LCK1838" s="401"/>
      <c r="LCL1838" s="401"/>
      <c r="LCM1838" s="401"/>
      <c r="LCN1838" s="401"/>
      <c r="LCO1838" s="401"/>
      <c r="LCP1838" s="401"/>
      <c r="LCQ1838" s="401"/>
      <c r="LCR1838" s="401"/>
      <c r="LCS1838" s="401"/>
      <c r="LCT1838" s="401"/>
      <c r="LCU1838" s="401"/>
      <c r="LCV1838" s="401"/>
      <c r="LCW1838" s="401"/>
      <c r="LCX1838" s="401"/>
      <c r="LCY1838" s="401"/>
      <c r="LCZ1838" s="401"/>
      <c r="LDA1838" s="401"/>
      <c r="LDB1838" s="401"/>
      <c r="LDC1838" s="401"/>
      <c r="LDD1838" s="401"/>
      <c r="LDE1838" s="401"/>
      <c r="LDF1838" s="401"/>
      <c r="LDG1838" s="401"/>
      <c r="LDH1838" s="401"/>
      <c r="LDI1838" s="401"/>
      <c r="LDJ1838" s="401"/>
      <c r="LDK1838" s="401"/>
      <c r="LDL1838" s="401"/>
      <c r="LDM1838" s="401"/>
      <c r="LDN1838" s="401"/>
      <c r="LDO1838" s="401"/>
      <c r="LDP1838" s="401"/>
      <c r="LDQ1838" s="401"/>
      <c r="LDR1838" s="401"/>
      <c r="LDS1838" s="401"/>
      <c r="LDT1838" s="401"/>
      <c r="LDU1838" s="401"/>
      <c r="LDV1838" s="401"/>
      <c r="LDW1838" s="401"/>
      <c r="LDX1838" s="401"/>
      <c r="LDY1838" s="401"/>
      <c r="LDZ1838" s="401"/>
      <c r="LEA1838" s="401"/>
      <c r="LEB1838" s="401"/>
      <c r="LEC1838" s="401"/>
      <c r="LED1838" s="401"/>
      <c r="LEE1838" s="401"/>
      <c r="LEF1838" s="401"/>
      <c r="LEG1838" s="401"/>
      <c r="LEH1838" s="401"/>
      <c r="LEI1838" s="401"/>
      <c r="LEJ1838" s="401"/>
      <c r="LEK1838" s="401"/>
      <c r="LEL1838" s="401"/>
      <c r="LEM1838" s="401"/>
      <c r="LEN1838" s="401"/>
      <c r="LEO1838" s="401"/>
      <c r="LEP1838" s="401"/>
      <c r="LEQ1838" s="401"/>
      <c r="LER1838" s="401"/>
      <c r="LES1838" s="401"/>
      <c r="LET1838" s="401"/>
      <c r="LEU1838" s="401"/>
      <c r="LEV1838" s="401"/>
      <c r="LEW1838" s="401"/>
      <c r="LEX1838" s="401"/>
      <c r="LEY1838" s="401"/>
      <c r="LEZ1838" s="401"/>
      <c r="LFA1838" s="401"/>
      <c r="LFB1838" s="401"/>
      <c r="LFC1838" s="401"/>
      <c r="LFD1838" s="401"/>
      <c r="LFE1838" s="401"/>
      <c r="LFF1838" s="401"/>
      <c r="LFG1838" s="401"/>
      <c r="LFH1838" s="401"/>
      <c r="LFI1838" s="401"/>
      <c r="LFJ1838" s="401"/>
      <c r="LFK1838" s="401"/>
      <c r="LFL1838" s="401"/>
      <c r="LFM1838" s="401"/>
      <c r="LFN1838" s="401"/>
      <c r="LFO1838" s="401"/>
      <c r="LFP1838" s="401"/>
      <c r="LFQ1838" s="401"/>
      <c r="LFR1838" s="401"/>
      <c r="LFS1838" s="401"/>
      <c r="LFT1838" s="401"/>
      <c r="LFU1838" s="401"/>
      <c r="LFV1838" s="401"/>
      <c r="LFW1838" s="401"/>
      <c r="LFX1838" s="401"/>
      <c r="LFY1838" s="401"/>
      <c r="LFZ1838" s="401"/>
      <c r="LGA1838" s="401"/>
      <c r="LGB1838" s="401"/>
      <c r="LGC1838" s="401"/>
      <c r="LGD1838" s="401"/>
      <c r="LGE1838" s="401"/>
      <c r="LGF1838" s="401"/>
      <c r="LGG1838" s="401"/>
      <c r="LGH1838" s="401"/>
      <c r="LGI1838" s="401"/>
      <c r="LGJ1838" s="401"/>
      <c r="LGK1838" s="401"/>
      <c r="LGL1838" s="401"/>
      <c r="LGM1838" s="401"/>
      <c r="LGN1838" s="401"/>
      <c r="LGO1838" s="401"/>
      <c r="LGP1838" s="401"/>
      <c r="LGQ1838" s="401"/>
      <c r="LGR1838" s="401"/>
      <c r="LGS1838" s="401"/>
      <c r="LGT1838" s="401"/>
      <c r="LGU1838" s="401"/>
      <c r="LGV1838" s="401"/>
      <c r="LGW1838" s="401"/>
      <c r="LGX1838" s="401"/>
      <c r="LGY1838" s="401"/>
      <c r="LGZ1838" s="401"/>
      <c r="LHA1838" s="401"/>
      <c r="LHB1838" s="401"/>
      <c r="LHC1838" s="401"/>
      <c r="LHD1838" s="401"/>
      <c r="LHE1838" s="401"/>
      <c r="LHF1838" s="401"/>
      <c r="LHG1838" s="401"/>
      <c r="LHH1838" s="401"/>
      <c r="LHI1838" s="401"/>
      <c r="LHJ1838" s="401"/>
      <c r="LHK1838" s="401"/>
      <c r="LHL1838" s="401"/>
      <c r="LHM1838" s="401"/>
      <c r="LHN1838" s="401"/>
      <c r="LHO1838" s="401"/>
      <c r="LHP1838" s="401"/>
      <c r="LHQ1838" s="401"/>
      <c r="LHR1838" s="401"/>
      <c r="LHS1838" s="401"/>
      <c r="LHT1838" s="401"/>
      <c r="LHU1838" s="401"/>
      <c r="LHV1838" s="401"/>
      <c r="LHW1838" s="401"/>
      <c r="LHX1838" s="401"/>
      <c r="LHY1838" s="401"/>
      <c r="LHZ1838" s="401"/>
      <c r="LIA1838" s="401"/>
      <c r="LIB1838" s="401"/>
      <c r="LIC1838" s="401"/>
      <c r="LID1838" s="401"/>
      <c r="LIE1838" s="401"/>
      <c r="LIF1838" s="401"/>
      <c r="LIG1838" s="401"/>
      <c r="LIH1838" s="401"/>
      <c r="LII1838" s="401"/>
      <c r="LIJ1838" s="401"/>
      <c r="LIK1838" s="401"/>
      <c r="LIL1838" s="401"/>
      <c r="LIM1838" s="401"/>
      <c r="LIN1838" s="401"/>
      <c r="LIO1838" s="401"/>
      <c r="LIP1838" s="401"/>
      <c r="LIQ1838" s="401"/>
      <c r="LIR1838" s="401"/>
      <c r="LIS1838" s="401"/>
      <c r="LIT1838" s="401"/>
      <c r="LIU1838" s="401"/>
      <c r="LIV1838" s="401"/>
      <c r="LIW1838" s="401"/>
      <c r="LIX1838" s="401"/>
      <c r="LIY1838" s="401"/>
      <c r="LIZ1838" s="401"/>
      <c r="LJA1838" s="401"/>
      <c r="LJB1838" s="401"/>
      <c r="LJC1838" s="401"/>
      <c r="LJD1838" s="401"/>
      <c r="LJE1838" s="401"/>
      <c r="LJF1838" s="401"/>
      <c r="LJG1838" s="401"/>
      <c r="LJH1838" s="401"/>
      <c r="LJI1838" s="401"/>
      <c r="LJJ1838" s="401"/>
      <c r="LJK1838" s="401"/>
      <c r="LJL1838" s="401"/>
      <c r="LJM1838" s="401"/>
      <c r="LJN1838" s="401"/>
      <c r="LJO1838" s="401"/>
      <c r="LJP1838" s="401"/>
      <c r="LJQ1838" s="401"/>
      <c r="LJR1838" s="401"/>
      <c r="LJS1838" s="401"/>
      <c r="LJT1838" s="401"/>
      <c r="LJU1838" s="401"/>
      <c r="LJV1838" s="401"/>
      <c r="LJW1838" s="401"/>
      <c r="LJX1838" s="401"/>
      <c r="LJY1838" s="401"/>
      <c r="LJZ1838" s="401"/>
      <c r="LKA1838" s="401"/>
      <c r="LKB1838" s="401"/>
      <c r="LKC1838" s="401"/>
      <c r="LKD1838" s="401"/>
      <c r="LKE1838" s="401"/>
      <c r="LKF1838" s="401"/>
      <c r="LKG1838" s="401"/>
      <c r="LKH1838" s="401"/>
      <c r="LKI1838" s="401"/>
      <c r="LKJ1838" s="401"/>
      <c r="LKK1838" s="401"/>
      <c r="LKL1838" s="401"/>
      <c r="LKM1838" s="401"/>
      <c r="LKN1838" s="401"/>
      <c r="LKO1838" s="401"/>
      <c r="LKP1838" s="401"/>
      <c r="LKQ1838" s="401"/>
      <c r="LKR1838" s="401"/>
      <c r="LKS1838" s="401"/>
      <c r="LKT1838" s="401"/>
      <c r="LKU1838" s="401"/>
      <c r="LKV1838" s="401"/>
      <c r="LKW1838" s="401"/>
      <c r="LKX1838" s="401"/>
      <c r="LKY1838" s="401"/>
      <c r="LKZ1838" s="401"/>
      <c r="LLA1838" s="401"/>
      <c r="LLB1838" s="401"/>
      <c r="LLC1838" s="401"/>
      <c r="LLD1838" s="401"/>
      <c r="LLE1838" s="401"/>
      <c r="LLF1838" s="401"/>
      <c r="LLG1838" s="401"/>
      <c r="LLH1838" s="401"/>
      <c r="LLI1838" s="401"/>
      <c r="LLJ1838" s="401"/>
      <c r="LLK1838" s="401"/>
      <c r="LLL1838" s="401"/>
      <c r="LLM1838" s="401"/>
      <c r="LLN1838" s="401"/>
      <c r="LLO1838" s="401"/>
      <c r="LLP1838" s="401"/>
      <c r="LLQ1838" s="401"/>
      <c r="LLR1838" s="401"/>
      <c r="LLS1838" s="401"/>
      <c r="LLT1838" s="401"/>
      <c r="LLU1838" s="401"/>
      <c r="LLV1838" s="401"/>
      <c r="LLW1838" s="401"/>
      <c r="LLX1838" s="401"/>
      <c r="LLY1838" s="401"/>
      <c r="LLZ1838" s="401"/>
      <c r="LMA1838" s="401"/>
      <c r="LMB1838" s="401"/>
      <c r="LMC1838" s="401"/>
      <c r="LMD1838" s="401"/>
      <c r="LME1838" s="401"/>
      <c r="LMF1838" s="401"/>
      <c r="LMG1838" s="401"/>
      <c r="LMH1838" s="401"/>
      <c r="LMI1838" s="401"/>
      <c r="LMJ1838" s="401"/>
      <c r="LMK1838" s="401"/>
      <c r="LML1838" s="401"/>
      <c r="LMM1838" s="401"/>
      <c r="LMN1838" s="401"/>
      <c r="LMO1838" s="401"/>
      <c r="LMP1838" s="401"/>
      <c r="LMQ1838" s="401"/>
      <c r="LMR1838" s="401"/>
      <c r="LMS1838" s="401"/>
      <c r="LMT1838" s="401"/>
      <c r="LMU1838" s="401"/>
      <c r="LMV1838" s="401"/>
      <c r="LMW1838" s="401"/>
      <c r="LMX1838" s="401"/>
      <c r="LMY1838" s="401"/>
      <c r="LMZ1838" s="401"/>
      <c r="LNA1838" s="401"/>
      <c r="LNB1838" s="401"/>
      <c r="LNC1838" s="401"/>
      <c r="LND1838" s="401"/>
      <c r="LNE1838" s="401"/>
      <c r="LNF1838" s="401"/>
      <c r="LNG1838" s="401"/>
      <c r="LNH1838" s="401"/>
      <c r="LNI1838" s="401"/>
      <c r="LNJ1838" s="401"/>
      <c r="LNK1838" s="401"/>
      <c r="LNL1838" s="401"/>
      <c r="LNM1838" s="401"/>
      <c r="LNN1838" s="401"/>
      <c r="LNO1838" s="401"/>
      <c r="LNP1838" s="401"/>
      <c r="LNQ1838" s="401"/>
      <c r="LNR1838" s="401"/>
      <c r="LNS1838" s="401"/>
      <c r="LNT1838" s="401"/>
      <c r="LNU1838" s="401"/>
      <c r="LNV1838" s="401"/>
      <c r="LNW1838" s="401"/>
      <c r="LNX1838" s="401"/>
      <c r="LNY1838" s="401"/>
      <c r="LNZ1838" s="401"/>
      <c r="LOA1838" s="401"/>
      <c r="LOB1838" s="401"/>
      <c r="LOC1838" s="401"/>
      <c r="LOD1838" s="401"/>
      <c r="LOE1838" s="401"/>
      <c r="LOF1838" s="401"/>
      <c r="LOG1838" s="401"/>
      <c r="LOH1838" s="401"/>
      <c r="LOI1838" s="401"/>
      <c r="LOJ1838" s="401"/>
      <c r="LOK1838" s="401"/>
      <c r="LOL1838" s="401"/>
      <c r="LOM1838" s="401"/>
      <c r="LON1838" s="401"/>
      <c r="LOO1838" s="401"/>
      <c r="LOP1838" s="401"/>
      <c r="LOQ1838" s="401"/>
      <c r="LOR1838" s="401"/>
      <c r="LOS1838" s="401"/>
      <c r="LOT1838" s="401"/>
      <c r="LOU1838" s="401"/>
      <c r="LOV1838" s="401"/>
      <c r="LOW1838" s="401"/>
      <c r="LOX1838" s="401"/>
      <c r="LOY1838" s="401"/>
      <c r="LOZ1838" s="401"/>
      <c r="LPA1838" s="401"/>
      <c r="LPB1838" s="401"/>
      <c r="LPC1838" s="401"/>
      <c r="LPD1838" s="401"/>
      <c r="LPE1838" s="401"/>
      <c r="LPF1838" s="401"/>
      <c r="LPG1838" s="401"/>
      <c r="LPH1838" s="401"/>
      <c r="LPI1838" s="401"/>
      <c r="LPJ1838" s="401"/>
      <c r="LPK1838" s="401"/>
      <c r="LPL1838" s="401"/>
      <c r="LPM1838" s="401"/>
      <c r="LPN1838" s="401"/>
      <c r="LPO1838" s="401"/>
      <c r="LPP1838" s="401"/>
      <c r="LPQ1838" s="401"/>
      <c r="LPR1838" s="401"/>
      <c r="LPS1838" s="401"/>
      <c r="LPT1838" s="401"/>
      <c r="LPU1838" s="401"/>
      <c r="LPV1838" s="401"/>
      <c r="LPW1838" s="401"/>
      <c r="LPX1838" s="401"/>
      <c r="LPY1838" s="401"/>
      <c r="LPZ1838" s="401"/>
      <c r="LQA1838" s="401"/>
      <c r="LQB1838" s="401"/>
      <c r="LQC1838" s="401"/>
      <c r="LQD1838" s="401"/>
      <c r="LQE1838" s="401"/>
      <c r="LQF1838" s="401"/>
      <c r="LQG1838" s="401"/>
      <c r="LQH1838" s="401"/>
      <c r="LQI1838" s="401"/>
      <c r="LQJ1838" s="401"/>
      <c r="LQK1838" s="401"/>
      <c r="LQL1838" s="401"/>
      <c r="LQM1838" s="401"/>
      <c r="LQN1838" s="401"/>
      <c r="LQO1838" s="401"/>
      <c r="LQP1838" s="401"/>
      <c r="LQQ1838" s="401"/>
      <c r="LQR1838" s="401"/>
      <c r="LQS1838" s="401"/>
      <c r="LQT1838" s="401"/>
      <c r="LQU1838" s="401"/>
      <c r="LQV1838" s="401"/>
      <c r="LQW1838" s="401"/>
      <c r="LQX1838" s="401"/>
      <c r="LQY1838" s="401"/>
      <c r="LQZ1838" s="401"/>
      <c r="LRA1838" s="401"/>
      <c r="LRB1838" s="401"/>
      <c r="LRC1838" s="401"/>
      <c r="LRD1838" s="401"/>
      <c r="LRE1838" s="401"/>
      <c r="LRF1838" s="401"/>
      <c r="LRG1838" s="401"/>
      <c r="LRH1838" s="401"/>
      <c r="LRI1838" s="401"/>
      <c r="LRJ1838" s="401"/>
      <c r="LRK1838" s="401"/>
      <c r="LRL1838" s="401"/>
      <c r="LRM1838" s="401"/>
      <c r="LRN1838" s="401"/>
      <c r="LRO1838" s="401"/>
      <c r="LRP1838" s="401"/>
      <c r="LRQ1838" s="401"/>
      <c r="LRR1838" s="401"/>
      <c r="LRS1838" s="401"/>
      <c r="LRT1838" s="401"/>
      <c r="LRU1838" s="401"/>
      <c r="LRV1838" s="401"/>
      <c r="LRW1838" s="401"/>
      <c r="LRX1838" s="401"/>
      <c r="LRY1838" s="401"/>
      <c r="LRZ1838" s="401"/>
      <c r="LSA1838" s="401"/>
      <c r="LSB1838" s="401"/>
      <c r="LSC1838" s="401"/>
      <c r="LSD1838" s="401"/>
      <c r="LSE1838" s="401"/>
      <c r="LSF1838" s="401"/>
      <c r="LSG1838" s="401"/>
      <c r="LSH1838" s="401"/>
      <c r="LSI1838" s="401"/>
      <c r="LSJ1838" s="401"/>
      <c r="LSK1838" s="401"/>
      <c r="LSL1838" s="401"/>
      <c r="LSM1838" s="401"/>
      <c r="LSN1838" s="401"/>
      <c r="LSO1838" s="401"/>
      <c r="LSP1838" s="401"/>
      <c r="LSQ1838" s="401"/>
      <c r="LSR1838" s="401"/>
      <c r="LSS1838" s="401"/>
      <c r="LST1838" s="401"/>
      <c r="LSU1838" s="401"/>
      <c r="LSV1838" s="401"/>
      <c r="LSW1838" s="401"/>
      <c r="LSX1838" s="401"/>
      <c r="LSY1838" s="401"/>
      <c r="LSZ1838" s="401"/>
      <c r="LTA1838" s="401"/>
      <c r="LTB1838" s="401"/>
      <c r="LTC1838" s="401"/>
      <c r="LTD1838" s="401"/>
      <c r="LTE1838" s="401"/>
      <c r="LTF1838" s="401"/>
      <c r="LTG1838" s="401"/>
      <c r="LTH1838" s="401"/>
      <c r="LTI1838" s="401"/>
      <c r="LTJ1838" s="401"/>
      <c r="LTK1838" s="401"/>
      <c r="LTL1838" s="401"/>
      <c r="LTM1838" s="401"/>
      <c r="LTN1838" s="401"/>
      <c r="LTO1838" s="401"/>
      <c r="LTP1838" s="401"/>
      <c r="LTQ1838" s="401"/>
      <c r="LTR1838" s="401"/>
      <c r="LTS1838" s="401"/>
      <c r="LTT1838" s="401"/>
      <c r="LTU1838" s="401"/>
      <c r="LTV1838" s="401"/>
      <c r="LTW1838" s="401"/>
      <c r="LTX1838" s="401"/>
      <c r="LTY1838" s="401"/>
      <c r="LTZ1838" s="401"/>
      <c r="LUA1838" s="401"/>
      <c r="LUB1838" s="401"/>
      <c r="LUC1838" s="401"/>
      <c r="LUD1838" s="401"/>
      <c r="LUE1838" s="401"/>
      <c r="LUF1838" s="401"/>
      <c r="LUG1838" s="401"/>
      <c r="LUH1838" s="401"/>
      <c r="LUI1838" s="401"/>
      <c r="LUJ1838" s="401"/>
      <c r="LUK1838" s="401"/>
      <c r="LUL1838" s="401"/>
      <c r="LUM1838" s="401"/>
      <c r="LUN1838" s="401"/>
      <c r="LUO1838" s="401"/>
      <c r="LUP1838" s="401"/>
      <c r="LUQ1838" s="401"/>
      <c r="LUR1838" s="401"/>
      <c r="LUS1838" s="401"/>
      <c r="LUT1838" s="401"/>
      <c r="LUU1838" s="401"/>
      <c r="LUV1838" s="401"/>
      <c r="LUW1838" s="401"/>
      <c r="LUX1838" s="401"/>
      <c r="LUY1838" s="401"/>
      <c r="LUZ1838" s="401"/>
      <c r="LVA1838" s="401"/>
      <c r="LVB1838" s="401"/>
      <c r="LVC1838" s="401"/>
      <c r="LVD1838" s="401"/>
      <c r="LVE1838" s="401"/>
      <c r="LVF1838" s="401"/>
      <c r="LVG1838" s="401"/>
      <c r="LVH1838" s="401"/>
      <c r="LVI1838" s="401"/>
      <c r="LVJ1838" s="401"/>
      <c r="LVK1838" s="401"/>
      <c r="LVL1838" s="401"/>
      <c r="LVM1838" s="401"/>
      <c r="LVN1838" s="401"/>
      <c r="LVO1838" s="401"/>
      <c r="LVP1838" s="401"/>
      <c r="LVQ1838" s="401"/>
      <c r="LVR1838" s="401"/>
      <c r="LVS1838" s="401"/>
      <c r="LVT1838" s="401"/>
      <c r="LVU1838" s="401"/>
      <c r="LVV1838" s="401"/>
      <c r="LVW1838" s="401"/>
      <c r="LVX1838" s="401"/>
      <c r="LVY1838" s="401"/>
      <c r="LVZ1838" s="401"/>
      <c r="LWA1838" s="401"/>
      <c r="LWB1838" s="401"/>
      <c r="LWC1838" s="401"/>
      <c r="LWD1838" s="401"/>
      <c r="LWE1838" s="401"/>
      <c r="LWF1838" s="401"/>
      <c r="LWG1838" s="401"/>
      <c r="LWH1838" s="401"/>
      <c r="LWI1838" s="401"/>
      <c r="LWJ1838" s="401"/>
      <c r="LWK1838" s="401"/>
      <c r="LWL1838" s="401"/>
      <c r="LWM1838" s="401"/>
      <c r="LWN1838" s="401"/>
      <c r="LWO1838" s="401"/>
      <c r="LWP1838" s="401"/>
      <c r="LWQ1838" s="401"/>
      <c r="LWR1838" s="401"/>
      <c r="LWS1838" s="401"/>
      <c r="LWT1838" s="401"/>
      <c r="LWU1838" s="401"/>
      <c r="LWV1838" s="401"/>
      <c r="LWW1838" s="401"/>
      <c r="LWX1838" s="401"/>
      <c r="LWY1838" s="401"/>
      <c r="LWZ1838" s="401"/>
      <c r="LXA1838" s="401"/>
      <c r="LXB1838" s="401"/>
      <c r="LXC1838" s="401"/>
      <c r="LXD1838" s="401"/>
      <c r="LXE1838" s="401"/>
      <c r="LXF1838" s="401"/>
      <c r="LXG1838" s="401"/>
      <c r="LXH1838" s="401"/>
      <c r="LXI1838" s="401"/>
      <c r="LXJ1838" s="401"/>
      <c r="LXK1838" s="401"/>
      <c r="LXL1838" s="401"/>
      <c r="LXM1838" s="401"/>
      <c r="LXN1838" s="401"/>
      <c r="LXO1838" s="401"/>
      <c r="LXP1838" s="401"/>
      <c r="LXQ1838" s="401"/>
      <c r="LXR1838" s="401"/>
      <c r="LXS1838" s="401"/>
      <c r="LXT1838" s="401"/>
      <c r="LXU1838" s="401"/>
      <c r="LXV1838" s="401"/>
      <c r="LXW1838" s="401"/>
      <c r="LXX1838" s="401"/>
      <c r="LXY1838" s="401"/>
      <c r="LXZ1838" s="401"/>
      <c r="LYA1838" s="401"/>
      <c r="LYB1838" s="401"/>
      <c r="LYC1838" s="401"/>
      <c r="LYD1838" s="401"/>
      <c r="LYE1838" s="401"/>
      <c r="LYF1838" s="401"/>
      <c r="LYG1838" s="401"/>
      <c r="LYH1838" s="401"/>
      <c r="LYI1838" s="401"/>
      <c r="LYJ1838" s="401"/>
      <c r="LYK1838" s="401"/>
      <c r="LYL1838" s="401"/>
      <c r="LYM1838" s="401"/>
      <c r="LYN1838" s="401"/>
      <c r="LYO1838" s="401"/>
      <c r="LYP1838" s="401"/>
      <c r="LYQ1838" s="401"/>
      <c r="LYR1838" s="401"/>
      <c r="LYS1838" s="401"/>
      <c r="LYT1838" s="401"/>
      <c r="LYU1838" s="401"/>
      <c r="LYV1838" s="401"/>
      <c r="LYW1838" s="401"/>
      <c r="LYX1838" s="401"/>
      <c r="LYY1838" s="401"/>
      <c r="LYZ1838" s="401"/>
      <c r="LZA1838" s="401"/>
      <c r="LZB1838" s="401"/>
      <c r="LZC1838" s="401"/>
      <c r="LZD1838" s="401"/>
      <c r="LZE1838" s="401"/>
      <c r="LZF1838" s="401"/>
      <c r="LZG1838" s="401"/>
      <c r="LZH1838" s="401"/>
      <c r="LZI1838" s="401"/>
      <c r="LZJ1838" s="401"/>
      <c r="LZK1838" s="401"/>
      <c r="LZL1838" s="401"/>
      <c r="LZM1838" s="401"/>
      <c r="LZN1838" s="401"/>
      <c r="LZO1838" s="401"/>
      <c r="LZP1838" s="401"/>
      <c r="LZQ1838" s="401"/>
      <c r="LZR1838" s="401"/>
      <c r="LZS1838" s="401"/>
      <c r="LZT1838" s="401"/>
      <c r="LZU1838" s="401"/>
      <c r="LZV1838" s="401"/>
      <c r="LZW1838" s="401"/>
      <c r="LZX1838" s="401"/>
      <c r="LZY1838" s="401"/>
      <c r="LZZ1838" s="401"/>
      <c r="MAA1838" s="401"/>
      <c r="MAB1838" s="401"/>
      <c r="MAC1838" s="401"/>
      <c r="MAD1838" s="401"/>
      <c r="MAE1838" s="401"/>
      <c r="MAF1838" s="401"/>
      <c r="MAG1838" s="401"/>
      <c r="MAH1838" s="401"/>
      <c r="MAI1838" s="401"/>
      <c r="MAJ1838" s="401"/>
      <c r="MAK1838" s="401"/>
      <c r="MAL1838" s="401"/>
      <c r="MAM1838" s="401"/>
      <c r="MAN1838" s="401"/>
      <c r="MAO1838" s="401"/>
      <c r="MAP1838" s="401"/>
      <c r="MAQ1838" s="401"/>
      <c r="MAR1838" s="401"/>
      <c r="MAS1838" s="401"/>
      <c r="MAT1838" s="401"/>
      <c r="MAU1838" s="401"/>
      <c r="MAV1838" s="401"/>
      <c r="MAW1838" s="401"/>
      <c r="MAX1838" s="401"/>
      <c r="MAY1838" s="401"/>
      <c r="MAZ1838" s="401"/>
      <c r="MBA1838" s="401"/>
      <c r="MBB1838" s="401"/>
      <c r="MBC1838" s="401"/>
      <c r="MBD1838" s="401"/>
      <c r="MBE1838" s="401"/>
      <c r="MBF1838" s="401"/>
      <c r="MBG1838" s="401"/>
      <c r="MBH1838" s="401"/>
      <c r="MBI1838" s="401"/>
      <c r="MBJ1838" s="401"/>
      <c r="MBK1838" s="401"/>
      <c r="MBL1838" s="401"/>
      <c r="MBM1838" s="401"/>
      <c r="MBN1838" s="401"/>
      <c r="MBO1838" s="401"/>
      <c r="MBP1838" s="401"/>
      <c r="MBQ1838" s="401"/>
      <c r="MBR1838" s="401"/>
      <c r="MBS1838" s="401"/>
      <c r="MBT1838" s="401"/>
      <c r="MBU1838" s="401"/>
      <c r="MBV1838" s="401"/>
      <c r="MBW1838" s="401"/>
      <c r="MBX1838" s="401"/>
      <c r="MBY1838" s="401"/>
      <c r="MBZ1838" s="401"/>
      <c r="MCA1838" s="401"/>
      <c r="MCB1838" s="401"/>
      <c r="MCC1838" s="401"/>
      <c r="MCD1838" s="401"/>
      <c r="MCE1838" s="401"/>
      <c r="MCF1838" s="401"/>
      <c r="MCG1838" s="401"/>
      <c r="MCH1838" s="401"/>
      <c r="MCI1838" s="401"/>
      <c r="MCJ1838" s="401"/>
      <c r="MCK1838" s="401"/>
      <c r="MCL1838" s="401"/>
      <c r="MCM1838" s="401"/>
      <c r="MCN1838" s="401"/>
      <c r="MCO1838" s="401"/>
      <c r="MCP1838" s="401"/>
      <c r="MCQ1838" s="401"/>
      <c r="MCR1838" s="401"/>
      <c r="MCS1838" s="401"/>
      <c r="MCT1838" s="401"/>
      <c r="MCU1838" s="401"/>
      <c r="MCV1838" s="401"/>
      <c r="MCW1838" s="401"/>
      <c r="MCX1838" s="401"/>
      <c r="MCY1838" s="401"/>
      <c r="MCZ1838" s="401"/>
      <c r="MDA1838" s="401"/>
      <c r="MDB1838" s="401"/>
      <c r="MDC1838" s="401"/>
      <c r="MDD1838" s="401"/>
      <c r="MDE1838" s="401"/>
      <c r="MDF1838" s="401"/>
      <c r="MDG1838" s="401"/>
      <c r="MDH1838" s="401"/>
      <c r="MDI1838" s="401"/>
      <c r="MDJ1838" s="401"/>
      <c r="MDK1838" s="401"/>
      <c r="MDL1838" s="401"/>
      <c r="MDM1838" s="401"/>
      <c r="MDN1838" s="401"/>
      <c r="MDO1838" s="401"/>
      <c r="MDP1838" s="401"/>
      <c r="MDQ1838" s="401"/>
      <c r="MDR1838" s="401"/>
      <c r="MDS1838" s="401"/>
      <c r="MDT1838" s="401"/>
      <c r="MDU1838" s="401"/>
      <c r="MDV1838" s="401"/>
      <c r="MDW1838" s="401"/>
      <c r="MDX1838" s="401"/>
      <c r="MDY1838" s="401"/>
      <c r="MDZ1838" s="401"/>
      <c r="MEA1838" s="401"/>
      <c r="MEB1838" s="401"/>
      <c r="MEC1838" s="401"/>
      <c r="MED1838" s="401"/>
      <c r="MEE1838" s="401"/>
      <c r="MEF1838" s="401"/>
      <c r="MEG1838" s="401"/>
      <c r="MEH1838" s="401"/>
      <c r="MEI1838" s="401"/>
      <c r="MEJ1838" s="401"/>
      <c r="MEK1838" s="401"/>
      <c r="MEL1838" s="401"/>
      <c r="MEM1838" s="401"/>
      <c r="MEN1838" s="401"/>
      <c r="MEO1838" s="401"/>
      <c r="MEP1838" s="401"/>
      <c r="MEQ1838" s="401"/>
      <c r="MER1838" s="401"/>
      <c r="MES1838" s="401"/>
      <c r="MET1838" s="401"/>
      <c r="MEU1838" s="401"/>
      <c r="MEV1838" s="401"/>
      <c r="MEW1838" s="401"/>
      <c r="MEX1838" s="401"/>
      <c r="MEY1838" s="401"/>
      <c r="MEZ1838" s="401"/>
      <c r="MFA1838" s="401"/>
      <c r="MFB1838" s="401"/>
      <c r="MFC1838" s="401"/>
      <c r="MFD1838" s="401"/>
      <c r="MFE1838" s="401"/>
      <c r="MFF1838" s="401"/>
      <c r="MFG1838" s="401"/>
      <c r="MFH1838" s="401"/>
      <c r="MFI1838" s="401"/>
      <c r="MFJ1838" s="401"/>
      <c r="MFK1838" s="401"/>
      <c r="MFL1838" s="401"/>
      <c r="MFM1838" s="401"/>
      <c r="MFN1838" s="401"/>
      <c r="MFO1838" s="401"/>
      <c r="MFP1838" s="401"/>
      <c r="MFQ1838" s="401"/>
      <c r="MFR1838" s="401"/>
      <c r="MFS1838" s="401"/>
      <c r="MFT1838" s="401"/>
      <c r="MFU1838" s="401"/>
      <c r="MFV1838" s="401"/>
      <c r="MFW1838" s="401"/>
      <c r="MFX1838" s="401"/>
      <c r="MFY1838" s="401"/>
      <c r="MFZ1838" s="401"/>
      <c r="MGA1838" s="401"/>
      <c r="MGB1838" s="401"/>
      <c r="MGC1838" s="401"/>
      <c r="MGD1838" s="401"/>
      <c r="MGE1838" s="401"/>
      <c r="MGF1838" s="401"/>
      <c r="MGG1838" s="401"/>
      <c r="MGH1838" s="401"/>
      <c r="MGI1838" s="401"/>
      <c r="MGJ1838" s="401"/>
      <c r="MGK1838" s="401"/>
      <c r="MGL1838" s="401"/>
      <c r="MGM1838" s="401"/>
      <c r="MGN1838" s="401"/>
      <c r="MGO1838" s="401"/>
      <c r="MGP1838" s="401"/>
      <c r="MGQ1838" s="401"/>
      <c r="MGR1838" s="401"/>
      <c r="MGS1838" s="401"/>
      <c r="MGT1838" s="401"/>
      <c r="MGU1838" s="401"/>
      <c r="MGV1838" s="401"/>
      <c r="MGW1838" s="401"/>
      <c r="MGX1838" s="401"/>
      <c r="MGY1838" s="401"/>
      <c r="MGZ1838" s="401"/>
      <c r="MHA1838" s="401"/>
      <c r="MHB1838" s="401"/>
      <c r="MHC1838" s="401"/>
      <c r="MHD1838" s="401"/>
      <c r="MHE1838" s="401"/>
      <c r="MHF1838" s="401"/>
      <c r="MHG1838" s="401"/>
      <c r="MHH1838" s="401"/>
      <c r="MHI1838" s="401"/>
      <c r="MHJ1838" s="401"/>
      <c r="MHK1838" s="401"/>
      <c r="MHL1838" s="401"/>
      <c r="MHM1838" s="401"/>
      <c r="MHN1838" s="401"/>
      <c r="MHO1838" s="401"/>
      <c r="MHP1838" s="401"/>
      <c r="MHQ1838" s="401"/>
      <c r="MHR1838" s="401"/>
      <c r="MHS1838" s="401"/>
      <c r="MHT1838" s="401"/>
      <c r="MHU1838" s="401"/>
      <c r="MHV1838" s="401"/>
      <c r="MHW1838" s="401"/>
      <c r="MHX1838" s="401"/>
      <c r="MHY1838" s="401"/>
      <c r="MHZ1838" s="401"/>
      <c r="MIA1838" s="401"/>
      <c r="MIB1838" s="401"/>
      <c r="MIC1838" s="401"/>
      <c r="MID1838" s="401"/>
      <c r="MIE1838" s="401"/>
      <c r="MIF1838" s="401"/>
      <c r="MIG1838" s="401"/>
      <c r="MIH1838" s="401"/>
      <c r="MII1838" s="401"/>
      <c r="MIJ1838" s="401"/>
      <c r="MIK1838" s="401"/>
      <c r="MIL1838" s="401"/>
      <c r="MIM1838" s="401"/>
      <c r="MIN1838" s="401"/>
      <c r="MIO1838" s="401"/>
      <c r="MIP1838" s="401"/>
      <c r="MIQ1838" s="401"/>
      <c r="MIR1838" s="401"/>
      <c r="MIS1838" s="401"/>
      <c r="MIT1838" s="401"/>
      <c r="MIU1838" s="401"/>
      <c r="MIV1838" s="401"/>
      <c r="MIW1838" s="401"/>
      <c r="MIX1838" s="401"/>
      <c r="MIY1838" s="401"/>
      <c r="MIZ1838" s="401"/>
      <c r="MJA1838" s="401"/>
      <c r="MJB1838" s="401"/>
      <c r="MJC1838" s="401"/>
      <c r="MJD1838" s="401"/>
      <c r="MJE1838" s="401"/>
      <c r="MJF1838" s="401"/>
      <c r="MJG1838" s="401"/>
      <c r="MJH1838" s="401"/>
      <c r="MJI1838" s="401"/>
      <c r="MJJ1838" s="401"/>
      <c r="MJK1838" s="401"/>
      <c r="MJL1838" s="401"/>
      <c r="MJM1838" s="401"/>
      <c r="MJN1838" s="401"/>
      <c r="MJO1838" s="401"/>
      <c r="MJP1838" s="401"/>
      <c r="MJQ1838" s="401"/>
      <c r="MJR1838" s="401"/>
      <c r="MJS1838" s="401"/>
      <c r="MJT1838" s="401"/>
      <c r="MJU1838" s="401"/>
      <c r="MJV1838" s="401"/>
      <c r="MJW1838" s="401"/>
      <c r="MJX1838" s="401"/>
      <c r="MJY1838" s="401"/>
      <c r="MJZ1838" s="401"/>
      <c r="MKA1838" s="401"/>
      <c r="MKB1838" s="401"/>
      <c r="MKC1838" s="401"/>
      <c r="MKD1838" s="401"/>
      <c r="MKE1838" s="401"/>
      <c r="MKF1838" s="401"/>
      <c r="MKG1838" s="401"/>
      <c r="MKH1838" s="401"/>
      <c r="MKI1838" s="401"/>
      <c r="MKJ1838" s="401"/>
      <c r="MKK1838" s="401"/>
      <c r="MKL1838" s="401"/>
      <c r="MKM1838" s="401"/>
      <c r="MKN1838" s="401"/>
      <c r="MKO1838" s="401"/>
      <c r="MKP1838" s="401"/>
      <c r="MKQ1838" s="401"/>
      <c r="MKR1838" s="401"/>
      <c r="MKS1838" s="401"/>
      <c r="MKT1838" s="401"/>
      <c r="MKU1838" s="401"/>
      <c r="MKV1838" s="401"/>
      <c r="MKW1838" s="401"/>
      <c r="MKX1838" s="401"/>
      <c r="MKY1838" s="401"/>
      <c r="MKZ1838" s="401"/>
      <c r="MLA1838" s="401"/>
      <c r="MLB1838" s="401"/>
      <c r="MLC1838" s="401"/>
      <c r="MLD1838" s="401"/>
      <c r="MLE1838" s="401"/>
      <c r="MLF1838" s="401"/>
      <c r="MLG1838" s="401"/>
      <c r="MLH1838" s="401"/>
      <c r="MLI1838" s="401"/>
      <c r="MLJ1838" s="401"/>
      <c r="MLK1838" s="401"/>
      <c r="MLL1838" s="401"/>
      <c r="MLM1838" s="401"/>
      <c r="MLN1838" s="401"/>
      <c r="MLO1838" s="401"/>
      <c r="MLP1838" s="401"/>
      <c r="MLQ1838" s="401"/>
      <c r="MLR1838" s="401"/>
      <c r="MLS1838" s="401"/>
      <c r="MLT1838" s="401"/>
      <c r="MLU1838" s="401"/>
      <c r="MLV1838" s="401"/>
      <c r="MLW1838" s="401"/>
      <c r="MLX1838" s="401"/>
      <c r="MLY1838" s="401"/>
      <c r="MLZ1838" s="401"/>
      <c r="MMA1838" s="401"/>
      <c r="MMB1838" s="401"/>
      <c r="MMC1838" s="401"/>
      <c r="MMD1838" s="401"/>
      <c r="MME1838" s="401"/>
      <c r="MMF1838" s="401"/>
      <c r="MMG1838" s="401"/>
      <c r="MMH1838" s="401"/>
      <c r="MMI1838" s="401"/>
      <c r="MMJ1838" s="401"/>
      <c r="MMK1838" s="401"/>
      <c r="MML1838" s="401"/>
      <c r="MMM1838" s="401"/>
      <c r="MMN1838" s="401"/>
      <c r="MMO1838" s="401"/>
      <c r="MMP1838" s="401"/>
      <c r="MMQ1838" s="401"/>
      <c r="MMR1838" s="401"/>
      <c r="MMS1838" s="401"/>
      <c r="MMT1838" s="401"/>
      <c r="MMU1838" s="401"/>
      <c r="MMV1838" s="401"/>
      <c r="MMW1838" s="401"/>
      <c r="MMX1838" s="401"/>
      <c r="MMY1838" s="401"/>
      <c r="MMZ1838" s="401"/>
      <c r="MNA1838" s="401"/>
      <c r="MNB1838" s="401"/>
      <c r="MNC1838" s="401"/>
      <c r="MND1838" s="401"/>
      <c r="MNE1838" s="401"/>
      <c r="MNF1838" s="401"/>
      <c r="MNG1838" s="401"/>
      <c r="MNH1838" s="401"/>
      <c r="MNI1838" s="401"/>
      <c r="MNJ1838" s="401"/>
      <c r="MNK1838" s="401"/>
      <c r="MNL1838" s="401"/>
      <c r="MNM1838" s="401"/>
      <c r="MNN1838" s="401"/>
      <c r="MNO1838" s="401"/>
      <c r="MNP1838" s="401"/>
      <c r="MNQ1838" s="401"/>
      <c r="MNR1838" s="401"/>
      <c r="MNS1838" s="401"/>
      <c r="MNT1838" s="401"/>
      <c r="MNU1838" s="401"/>
      <c r="MNV1838" s="401"/>
      <c r="MNW1838" s="401"/>
      <c r="MNX1838" s="401"/>
      <c r="MNY1838" s="401"/>
      <c r="MNZ1838" s="401"/>
      <c r="MOA1838" s="401"/>
      <c r="MOB1838" s="401"/>
      <c r="MOC1838" s="401"/>
      <c r="MOD1838" s="401"/>
      <c r="MOE1838" s="401"/>
      <c r="MOF1838" s="401"/>
      <c r="MOG1838" s="401"/>
      <c r="MOH1838" s="401"/>
      <c r="MOI1838" s="401"/>
      <c r="MOJ1838" s="401"/>
      <c r="MOK1838" s="401"/>
      <c r="MOL1838" s="401"/>
      <c r="MOM1838" s="401"/>
      <c r="MON1838" s="401"/>
      <c r="MOO1838" s="401"/>
      <c r="MOP1838" s="401"/>
      <c r="MOQ1838" s="401"/>
      <c r="MOR1838" s="401"/>
      <c r="MOS1838" s="401"/>
      <c r="MOT1838" s="401"/>
      <c r="MOU1838" s="401"/>
      <c r="MOV1838" s="401"/>
      <c r="MOW1838" s="401"/>
      <c r="MOX1838" s="401"/>
      <c r="MOY1838" s="401"/>
      <c r="MOZ1838" s="401"/>
      <c r="MPA1838" s="401"/>
      <c r="MPB1838" s="401"/>
      <c r="MPC1838" s="401"/>
      <c r="MPD1838" s="401"/>
      <c r="MPE1838" s="401"/>
      <c r="MPF1838" s="401"/>
      <c r="MPG1838" s="401"/>
      <c r="MPH1838" s="401"/>
      <c r="MPI1838" s="401"/>
      <c r="MPJ1838" s="401"/>
      <c r="MPK1838" s="401"/>
      <c r="MPL1838" s="401"/>
      <c r="MPM1838" s="401"/>
      <c r="MPN1838" s="401"/>
      <c r="MPO1838" s="401"/>
      <c r="MPP1838" s="401"/>
      <c r="MPQ1838" s="401"/>
      <c r="MPR1838" s="401"/>
      <c r="MPS1838" s="401"/>
      <c r="MPT1838" s="401"/>
      <c r="MPU1838" s="401"/>
      <c r="MPV1838" s="401"/>
      <c r="MPW1838" s="401"/>
      <c r="MPX1838" s="401"/>
      <c r="MPY1838" s="401"/>
      <c r="MPZ1838" s="401"/>
      <c r="MQA1838" s="401"/>
      <c r="MQB1838" s="401"/>
      <c r="MQC1838" s="401"/>
      <c r="MQD1838" s="401"/>
      <c r="MQE1838" s="401"/>
      <c r="MQF1838" s="401"/>
      <c r="MQG1838" s="401"/>
      <c r="MQH1838" s="401"/>
      <c r="MQI1838" s="401"/>
      <c r="MQJ1838" s="401"/>
      <c r="MQK1838" s="401"/>
      <c r="MQL1838" s="401"/>
      <c r="MQM1838" s="401"/>
      <c r="MQN1838" s="401"/>
      <c r="MQO1838" s="401"/>
      <c r="MQP1838" s="401"/>
      <c r="MQQ1838" s="401"/>
      <c r="MQR1838" s="401"/>
      <c r="MQS1838" s="401"/>
      <c r="MQT1838" s="401"/>
      <c r="MQU1838" s="401"/>
      <c r="MQV1838" s="401"/>
      <c r="MQW1838" s="401"/>
      <c r="MQX1838" s="401"/>
      <c r="MQY1838" s="401"/>
      <c r="MQZ1838" s="401"/>
      <c r="MRA1838" s="401"/>
      <c r="MRB1838" s="401"/>
      <c r="MRC1838" s="401"/>
      <c r="MRD1838" s="401"/>
      <c r="MRE1838" s="401"/>
      <c r="MRF1838" s="401"/>
      <c r="MRG1838" s="401"/>
      <c r="MRH1838" s="401"/>
      <c r="MRI1838" s="401"/>
      <c r="MRJ1838" s="401"/>
      <c r="MRK1838" s="401"/>
      <c r="MRL1838" s="401"/>
      <c r="MRM1838" s="401"/>
      <c r="MRN1838" s="401"/>
      <c r="MRO1838" s="401"/>
      <c r="MRP1838" s="401"/>
      <c r="MRQ1838" s="401"/>
      <c r="MRR1838" s="401"/>
      <c r="MRS1838" s="401"/>
      <c r="MRT1838" s="401"/>
      <c r="MRU1838" s="401"/>
      <c r="MRV1838" s="401"/>
      <c r="MRW1838" s="401"/>
      <c r="MRX1838" s="401"/>
      <c r="MRY1838" s="401"/>
      <c r="MRZ1838" s="401"/>
      <c r="MSA1838" s="401"/>
      <c r="MSB1838" s="401"/>
      <c r="MSC1838" s="401"/>
      <c r="MSD1838" s="401"/>
      <c r="MSE1838" s="401"/>
      <c r="MSF1838" s="401"/>
      <c r="MSG1838" s="401"/>
      <c r="MSH1838" s="401"/>
      <c r="MSI1838" s="401"/>
      <c r="MSJ1838" s="401"/>
      <c r="MSK1838" s="401"/>
      <c r="MSL1838" s="401"/>
      <c r="MSM1838" s="401"/>
      <c r="MSN1838" s="401"/>
      <c r="MSO1838" s="401"/>
      <c r="MSP1838" s="401"/>
      <c r="MSQ1838" s="401"/>
      <c r="MSR1838" s="401"/>
      <c r="MSS1838" s="401"/>
      <c r="MST1838" s="401"/>
      <c r="MSU1838" s="401"/>
      <c r="MSV1838" s="401"/>
      <c r="MSW1838" s="401"/>
      <c r="MSX1838" s="401"/>
      <c r="MSY1838" s="401"/>
      <c r="MSZ1838" s="401"/>
      <c r="MTA1838" s="401"/>
      <c r="MTB1838" s="401"/>
      <c r="MTC1838" s="401"/>
      <c r="MTD1838" s="401"/>
      <c r="MTE1838" s="401"/>
      <c r="MTF1838" s="401"/>
      <c r="MTG1838" s="401"/>
      <c r="MTH1838" s="401"/>
      <c r="MTI1838" s="401"/>
      <c r="MTJ1838" s="401"/>
      <c r="MTK1838" s="401"/>
      <c r="MTL1838" s="401"/>
      <c r="MTM1838" s="401"/>
      <c r="MTN1838" s="401"/>
      <c r="MTO1838" s="401"/>
      <c r="MTP1838" s="401"/>
      <c r="MTQ1838" s="401"/>
      <c r="MTR1838" s="401"/>
      <c r="MTS1838" s="401"/>
      <c r="MTT1838" s="401"/>
      <c r="MTU1838" s="401"/>
      <c r="MTV1838" s="401"/>
      <c r="MTW1838" s="401"/>
      <c r="MTX1838" s="401"/>
      <c r="MTY1838" s="401"/>
      <c r="MTZ1838" s="401"/>
      <c r="MUA1838" s="401"/>
      <c r="MUB1838" s="401"/>
      <c r="MUC1838" s="401"/>
      <c r="MUD1838" s="401"/>
      <c r="MUE1838" s="401"/>
      <c r="MUF1838" s="401"/>
      <c r="MUG1838" s="401"/>
      <c r="MUH1838" s="401"/>
      <c r="MUI1838" s="401"/>
      <c r="MUJ1838" s="401"/>
      <c r="MUK1838" s="401"/>
      <c r="MUL1838" s="401"/>
      <c r="MUM1838" s="401"/>
      <c r="MUN1838" s="401"/>
      <c r="MUO1838" s="401"/>
      <c r="MUP1838" s="401"/>
      <c r="MUQ1838" s="401"/>
      <c r="MUR1838" s="401"/>
      <c r="MUS1838" s="401"/>
      <c r="MUT1838" s="401"/>
      <c r="MUU1838" s="401"/>
      <c r="MUV1838" s="401"/>
      <c r="MUW1838" s="401"/>
      <c r="MUX1838" s="401"/>
      <c r="MUY1838" s="401"/>
      <c r="MUZ1838" s="401"/>
      <c r="MVA1838" s="401"/>
      <c r="MVB1838" s="401"/>
      <c r="MVC1838" s="401"/>
      <c r="MVD1838" s="401"/>
      <c r="MVE1838" s="401"/>
      <c r="MVF1838" s="401"/>
      <c r="MVG1838" s="401"/>
      <c r="MVH1838" s="401"/>
      <c r="MVI1838" s="401"/>
      <c r="MVJ1838" s="401"/>
      <c r="MVK1838" s="401"/>
      <c r="MVL1838" s="401"/>
      <c r="MVM1838" s="401"/>
      <c r="MVN1838" s="401"/>
      <c r="MVO1838" s="401"/>
      <c r="MVP1838" s="401"/>
      <c r="MVQ1838" s="401"/>
      <c r="MVR1838" s="401"/>
      <c r="MVS1838" s="401"/>
      <c r="MVT1838" s="401"/>
      <c r="MVU1838" s="401"/>
      <c r="MVV1838" s="401"/>
      <c r="MVW1838" s="401"/>
      <c r="MVX1838" s="401"/>
      <c r="MVY1838" s="401"/>
      <c r="MVZ1838" s="401"/>
      <c r="MWA1838" s="401"/>
      <c r="MWB1838" s="401"/>
      <c r="MWC1838" s="401"/>
      <c r="MWD1838" s="401"/>
      <c r="MWE1838" s="401"/>
      <c r="MWF1838" s="401"/>
      <c r="MWG1838" s="401"/>
      <c r="MWH1838" s="401"/>
      <c r="MWI1838" s="401"/>
      <c r="MWJ1838" s="401"/>
      <c r="MWK1838" s="401"/>
      <c r="MWL1838" s="401"/>
      <c r="MWM1838" s="401"/>
      <c r="MWN1838" s="401"/>
      <c r="MWO1838" s="401"/>
      <c r="MWP1838" s="401"/>
      <c r="MWQ1838" s="401"/>
      <c r="MWR1838" s="401"/>
      <c r="MWS1838" s="401"/>
      <c r="MWT1838" s="401"/>
      <c r="MWU1838" s="401"/>
      <c r="MWV1838" s="401"/>
      <c r="MWW1838" s="401"/>
      <c r="MWX1838" s="401"/>
      <c r="MWY1838" s="401"/>
      <c r="MWZ1838" s="401"/>
      <c r="MXA1838" s="401"/>
      <c r="MXB1838" s="401"/>
      <c r="MXC1838" s="401"/>
      <c r="MXD1838" s="401"/>
      <c r="MXE1838" s="401"/>
      <c r="MXF1838" s="401"/>
      <c r="MXG1838" s="401"/>
      <c r="MXH1838" s="401"/>
      <c r="MXI1838" s="401"/>
      <c r="MXJ1838" s="401"/>
      <c r="MXK1838" s="401"/>
      <c r="MXL1838" s="401"/>
      <c r="MXM1838" s="401"/>
      <c r="MXN1838" s="401"/>
      <c r="MXO1838" s="401"/>
      <c r="MXP1838" s="401"/>
      <c r="MXQ1838" s="401"/>
      <c r="MXR1838" s="401"/>
      <c r="MXS1838" s="401"/>
      <c r="MXT1838" s="401"/>
      <c r="MXU1838" s="401"/>
      <c r="MXV1838" s="401"/>
      <c r="MXW1838" s="401"/>
      <c r="MXX1838" s="401"/>
      <c r="MXY1838" s="401"/>
      <c r="MXZ1838" s="401"/>
      <c r="MYA1838" s="401"/>
      <c r="MYB1838" s="401"/>
      <c r="MYC1838" s="401"/>
      <c r="MYD1838" s="401"/>
      <c r="MYE1838" s="401"/>
      <c r="MYF1838" s="401"/>
      <c r="MYG1838" s="401"/>
      <c r="MYH1838" s="401"/>
      <c r="MYI1838" s="401"/>
      <c r="MYJ1838" s="401"/>
      <c r="MYK1838" s="401"/>
      <c r="MYL1838" s="401"/>
      <c r="MYM1838" s="401"/>
      <c r="MYN1838" s="401"/>
      <c r="MYO1838" s="401"/>
      <c r="MYP1838" s="401"/>
      <c r="MYQ1838" s="401"/>
      <c r="MYR1838" s="401"/>
      <c r="MYS1838" s="401"/>
      <c r="MYT1838" s="401"/>
      <c r="MYU1838" s="401"/>
      <c r="MYV1838" s="401"/>
      <c r="MYW1838" s="401"/>
      <c r="MYX1838" s="401"/>
      <c r="MYY1838" s="401"/>
      <c r="MYZ1838" s="401"/>
      <c r="MZA1838" s="401"/>
      <c r="MZB1838" s="401"/>
      <c r="MZC1838" s="401"/>
      <c r="MZD1838" s="401"/>
      <c r="MZE1838" s="401"/>
      <c r="MZF1838" s="401"/>
      <c r="MZG1838" s="401"/>
      <c r="MZH1838" s="401"/>
      <c r="MZI1838" s="401"/>
      <c r="MZJ1838" s="401"/>
      <c r="MZK1838" s="401"/>
      <c r="MZL1838" s="401"/>
      <c r="MZM1838" s="401"/>
      <c r="MZN1838" s="401"/>
      <c r="MZO1838" s="401"/>
      <c r="MZP1838" s="401"/>
      <c r="MZQ1838" s="401"/>
      <c r="MZR1838" s="401"/>
      <c r="MZS1838" s="401"/>
      <c r="MZT1838" s="401"/>
      <c r="MZU1838" s="401"/>
      <c r="MZV1838" s="401"/>
      <c r="MZW1838" s="401"/>
      <c r="MZX1838" s="401"/>
      <c r="MZY1838" s="401"/>
      <c r="MZZ1838" s="401"/>
      <c r="NAA1838" s="401"/>
      <c r="NAB1838" s="401"/>
      <c r="NAC1838" s="401"/>
      <c r="NAD1838" s="401"/>
      <c r="NAE1838" s="401"/>
      <c r="NAF1838" s="401"/>
      <c r="NAG1838" s="401"/>
      <c r="NAH1838" s="401"/>
      <c r="NAI1838" s="401"/>
      <c r="NAJ1838" s="401"/>
      <c r="NAK1838" s="401"/>
      <c r="NAL1838" s="401"/>
      <c r="NAM1838" s="401"/>
      <c r="NAN1838" s="401"/>
      <c r="NAO1838" s="401"/>
      <c r="NAP1838" s="401"/>
      <c r="NAQ1838" s="401"/>
      <c r="NAR1838" s="401"/>
      <c r="NAS1838" s="401"/>
      <c r="NAT1838" s="401"/>
      <c r="NAU1838" s="401"/>
      <c r="NAV1838" s="401"/>
      <c r="NAW1838" s="401"/>
      <c r="NAX1838" s="401"/>
      <c r="NAY1838" s="401"/>
      <c r="NAZ1838" s="401"/>
      <c r="NBA1838" s="401"/>
      <c r="NBB1838" s="401"/>
      <c r="NBC1838" s="401"/>
      <c r="NBD1838" s="401"/>
      <c r="NBE1838" s="401"/>
      <c r="NBF1838" s="401"/>
      <c r="NBG1838" s="401"/>
      <c r="NBH1838" s="401"/>
      <c r="NBI1838" s="401"/>
      <c r="NBJ1838" s="401"/>
      <c r="NBK1838" s="401"/>
      <c r="NBL1838" s="401"/>
      <c r="NBM1838" s="401"/>
      <c r="NBN1838" s="401"/>
      <c r="NBO1838" s="401"/>
      <c r="NBP1838" s="401"/>
      <c r="NBQ1838" s="401"/>
      <c r="NBR1838" s="401"/>
      <c r="NBS1838" s="401"/>
      <c r="NBT1838" s="401"/>
      <c r="NBU1838" s="401"/>
      <c r="NBV1838" s="401"/>
      <c r="NBW1838" s="401"/>
      <c r="NBX1838" s="401"/>
      <c r="NBY1838" s="401"/>
      <c r="NBZ1838" s="401"/>
      <c r="NCA1838" s="401"/>
      <c r="NCB1838" s="401"/>
      <c r="NCC1838" s="401"/>
      <c r="NCD1838" s="401"/>
      <c r="NCE1838" s="401"/>
      <c r="NCF1838" s="401"/>
      <c r="NCG1838" s="401"/>
      <c r="NCH1838" s="401"/>
      <c r="NCI1838" s="401"/>
      <c r="NCJ1838" s="401"/>
      <c r="NCK1838" s="401"/>
      <c r="NCL1838" s="401"/>
      <c r="NCM1838" s="401"/>
      <c r="NCN1838" s="401"/>
      <c r="NCO1838" s="401"/>
      <c r="NCP1838" s="401"/>
      <c r="NCQ1838" s="401"/>
      <c r="NCR1838" s="401"/>
      <c r="NCS1838" s="401"/>
      <c r="NCT1838" s="401"/>
      <c r="NCU1838" s="401"/>
      <c r="NCV1838" s="401"/>
      <c r="NCW1838" s="401"/>
      <c r="NCX1838" s="401"/>
      <c r="NCY1838" s="401"/>
      <c r="NCZ1838" s="401"/>
      <c r="NDA1838" s="401"/>
      <c r="NDB1838" s="401"/>
      <c r="NDC1838" s="401"/>
      <c r="NDD1838" s="401"/>
      <c r="NDE1838" s="401"/>
      <c r="NDF1838" s="401"/>
      <c r="NDG1838" s="401"/>
      <c r="NDH1838" s="401"/>
      <c r="NDI1838" s="401"/>
      <c r="NDJ1838" s="401"/>
      <c r="NDK1838" s="401"/>
      <c r="NDL1838" s="401"/>
      <c r="NDM1838" s="401"/>
      <c r="NDN1838" s="401"/>
      <c r="NDO1838" s="401"/>
      <c r="NDP1838" s="401"/>
      <c r="NDQ1838" s="401"/>
      <c r="NDR1838" s="401"/>
      <c r="NDS1838" s="401"/>
      <c r="NDT1838" s="401"/>
      <c r="NDU1838" s="401"/>
      <c r="NDV1838" s="401"/>
      <c r="NDW1838" s="401"/>
      <c r="NDX1838" s="401"/>
      <c r="NDY1838" s="401"/>
      <c r="NDZ1838" s="401"/>
      <c r="NEA1838" s="401"/>
      <c r="NEB1838" s="401"/>
      <c r="NEC1838" s="401"/>
      <c r="NED1838" s="401"/>
      <c r="NEE1838" s="401"/>
      <c r="NEF1838" s="401"/>
      <c r="NEG1838" s="401"/>
      <c r="NEH1838" s="401"/>
      <c r="NEI1838" s="401"/>
      <c r="NEJ1838" s="401"/>
      <c r="NEK1838" s="401"/>
      <c r="NEL1838" s="401"/>
      <c r="NEM1838" s="401"/>
      <c r="NEN1838" s="401"/>
      <c r="NEO1838" s="401"/>
      <c r="NEP1838" s="401"/>
      <c r="NEQ1838" s="401"/>
      <c r="NER1838" s="401"/>
      <c r="NES1838" s="401"/>
      <c r="NET1838" s="401"/>
      <c r="NEU1838" s="401"/>
      <c r="NEV1838" s="401"/>
      <c r="NEW1838" s="401"/>
      <c r="NEX1838" s="401"/>
      <c r="NEY1838" s="401"/>
      <c r="NEZ1838" s="401"/>
      <c r="NFA1838" s="401"/>
      <c r="NFB1838" s="401"/>
      <c r="NFC1838" s="401"/>
      <c r="NFD1838" s="401"/>
      <c r="NFE1838" s="401"/>
      <c r="NFF1838" s="401"/>
      <c r="NFG1838" s="401"/>
      <c r="NFH1838" s="401"/>
      <c r="NFI1838" s="401"/>
      <c r="NFJ1838" s="401"/>
      <c r="NFK1838" s="401"/>
      <c r="NFL1838" s="401"/>
      <c r="NFM1838" s="401"/>
      <c r="NFN1838" s="401"/>
      <c r="NFO1838" s="401"/>
      <c r="NFP1838" s="401"/>
      <c r="NFQ1838" s="401"/>
      <c r="NFR1838" s="401"/>
      <c r="NFS1838" s="401"/>
      <c r="NFT1838" s="401"/>
      <c r="NFU1838" s="401"/>
      <c r="NFV1838" s="401"/>
      <c r="NFW1838" s="401"/>
      <c r="NFX1838" s="401"/>
      <c r="NFY1838" s="401"/>
      <c r="NFZ1838" s="401"/>
      <c r="NGA1838" s="401"/>
      <c r="NGB1838" s="401"/>
      <c r="NGC1838" s="401"/>
      <c r="NGD1838" s="401"/>
      <c r="NGE1838" s="401"/>
      <c r="NGF1838" s="401"/>
      <c r="NGG1838" s="401"/>
      <c r="NGH1838" s="401"/>
      <c r="NGI1838" s="401"/>
      <c r="NGJ1838" s="401"/>
      <c r="NGK1838" s="401"/>
      <c r="NGL1838" s="401"/>
      <c r="NGM1838" s="401"/>
      <c r="NGN1838" s="401"/>
      <c r="NGO1838" s="401"/>
      <c r="NGP1838" s="401"/>
      <c r="NGQ1838" s="401"/>
      <c r="NGR1838" s="401"/>
      <c r="NGS1838" s="401"/>
      <c r="NGT1838" s="401"/>
      <c r="NGU1838" s="401"/>
      <c r="NGV1838" s="401"/>
      <c r="NGW1838" s="401"/>
      <c r="NGX1838" s="401"/>
      <c r="NGY1838" s="401"/>
      <c r="NGZ1838" s="401"/>
      <c r="NHA1838" s="401"/>
      <c r="NHB1838" s="401"/>
      <c r="NHC1838" s="401"/>
      <c r="NHD1838" s="401"/>
      <c r="NHE1838" s="401"/>
      <c r="NHF1838" s="401"/>
      <c r="NHG1838" s="401"/>
      <c r="NHH1838" s="401"/>
      <c r="NHI1838" s="401"/>
      <c r="NHJ1838" s="401"/>
      <c r="NHK1838" s="401"/>
      <c r="NHL1838" s="401"/>
      <c r="NHM1838" s="401"/>
      <c r="NHN1838" s="401"/>
      <c r="NHO1838" s="401"/>
      <c r="NHP1838" s="401"/>
      <c r="NHQ1838" s="401"/>
      <c r="NHR1838" s="401"/>
      <c r="NHS1838" s="401"/>
      <c r="NHT1838" s="401"/>
      <c r="NHU1838" s="401"/>
      <c r="NHV1838" s="401"/>
      <c r="NHW1838" s="401"/>
      <c r="NHX1838" s="401"/>
      <c r="NHY1838" s="401"/>
      <c r="NHZ1838" s="401"/>
      <c r="NIA1838" s="401"/>
      <c r="NIB1838" s="401"/>
      <c r="NIC1838" s="401"/>
      <c r="NID1838" s="401"/>
      <c r="NIE1838" s="401"/>
      <c r="NIF1838" s="401"/>
      <c r="NIG1838" s="401"/>
      <c r="NIH1838" s="401"/>
      <c r="NII1838" s="401"/>
      <c r="NIJ1838" s="401"/>
      <c r="NIK1838" s="401"/>
      <c r="NIL1838" s="401"/>
      <c r="NIM1838" s="401"/>
      <c r="NIN1838" s="401"/>
      <c r="NIO1838" s="401"/>
      <c r="NIP1838" s="401"/>
      <c r="NIQ1838" s="401"/>
      <c r="NIR1838" s="401"/>
      <c r="NIS1838" s="401"/>
      <c r="NIT1838" s="401"/>
      <c r="NIU1838" s="401"/>
      <c r="NIV1838" s="401"/>
      <c r="NIW1838" s="401"/>
      <c r="NIX1838" s="401"/>
      <c r="NIY1838" s="401"/>
      <c r="NIZ1838" s="401"/>
      <c r="NJA1838" s="401"/>
      <c r="NJB1838" s="401"/>
      <c r="NJC1838" s="401"/>
      <c r="NJD1838" s="401"/>
      <c r="NJE1838" s="401"/>
      <c r="NJF1838" s="401"/>
      <c r="NJG1838" s="401"/>
      <c r="NJH1838" s="401"/>
      <c r="NJI1838" s="401"/>
      <c r="NJJ1838" s="401"/>
      <c r="NJK1838" s="401"/>
      <c r="NJL1838" s="401"/>
      <c r="NJM1838" s="401"/>
      <c r="NJN1838" s="401"/>
      <c r="NJO1838" s="401"/>
      <c r="NJP1838" s="401"/>
      <c r="NJQ1838" s="401"/>
      <c r="NJR1838" s="401"/>
      <c r="NJS1838" s="401"/>
      <c r="NJT1838" s="401"/>
      <c r="NJU1838" s="401"/>
      <c r="NJV1838" s="401"/>
      <c r="NJW1838" s="401"/>
      <c r="NJX1838" s="401"/>
      <c r="NJY1838" s="401"/>
      <c r="NJZ1838" s="401"/>
      <c r="NKA1838" s="401"/>
      <c r="NKB1838" s="401"/>
      <c r="NKC1838" s="401"/>
      <c r="NKD1838" s="401"/>
      <c r="NKE1838" s="401"/>
      <c r="NKF1838" s="401"/>
      <c r="NKG1838" s="401"/>
      <c r="NKH1838" s="401"/>
      <c r="NKI1838" s="401"/>
      <c r="NKJ1838" s="401"/>
      <c r="NKK1838" s="401"/>
      <c r="NKL1838" s="401"/>
      <c r="NKM1838" s="401"/>
      <c r="NKN1838" s="401"/>
      <c r="NKO1838" s="401"/>
      <c r="NKP1838" s="401"/>
      <c r="NKQ1838" s="401"/>
      <c r="NKR1838" s="401"/>
      <c r="NKS1838" s="401"/>
      <c r="NKT1838" s="401"/>
      <c r="NKU1838" s="401"/>
      <c r="NKV1838" s="401"/>
      <c r="NKW1838" s="401"/>
      <c r="NKX1838" s="401"/>
      <c r="NKY1838" s="401"/>
      <c r="NKZ1838" s="401"/>
      <c r="NLA1838" s="401"/>
      <c r="NLB1838" s="401"/>
      <c r="NLC1838" s="401"/>
      <c r="NLD1838" s="401"/>
      <c r="NLE1838" s="401"/>
      <c r="NLF1838" s="401"/>
      <c r="NLG1838" s="401"/>
      <c r="NLH1838" s="401"/>
      <c r="NLI1838" s="401"/>
      <c r="NLJ1838" s="401"/>
      <c r="NLK1838" s="401"/>
      <c r="NLL1838" s="401"/>
      <c r="NLM1838" s="401"/>
      <c r="NLN1838" s="401"/>
      <c r="NLO1838" s="401"/>
      <c r="NLP1838" s="401"/>
      <c r="NLQ1838" s="401"/>
      <c r="NLR1838" s="401"/>
      <c r="NLS1838" s="401"/>
      <c r="NLT1838" s="401"/>
      <c r="NLU1838" s="401"/>
      <c r="NLV1838" s="401"/>
      <c r="NLW1838" s="401"/>
      <c r="NLX1838" s="401"/>
      <c r="NLY1838" s="401"/>
      <c r="NLZ1838" s="401"/>
      <c r="NMA1838" s="401"/>
      <c r="NMB1838" s="401"/>
      <c r="NMC1838" s="401"/>
      <c r="NMD1838" s="401"/>
      <c r="NME1838" s="401"/>
      <c r="NMF1838" s="401"/>
      <c r="NMG1838" s="401"/>
      <c r="NMH1838" s="401"/>
      <c r="NMI1838" s="401"/>
      <c r="NMJ1838" s="401"/>
      <c r="NMK1838" s="401"/>
      <c r="NML1838" s="401"/>
      <c r="NMM1838" s="401"/>
      <c r="NMN1838" s="401"/>
      <c r="NMO1838" s="401"/>
      <c r="NMP1838" s="401"/>
      <c r="NMQ1838" s="401"/>
      <c r="NMR1838" s="401"/>
      <c r="NMS1838" s="401"/>
      <c r="NMT1838" s="401"/>
      <c r="NMU1838" s="401"/>
      <c r="NMV1838" s="401"/>
      <c r="NMW1838" s="401"/>
      <c r="NMX1838" s="401"/>
      <c r="NMY1838" s="401"/>
      <c r="NMZ1838" s="401"/>
      <c r="NNA1838" s="401"/>
      <c r="NNB1838" s="401"/>
      <c r="NNC1838" s="401"/>
      <c r="NND1838" s="401"/>
      <c r="NNE1838" s="401"/>
      <c r="NNF1838" s="401"/>
      <c r="NNG1838" s="401"/>
      <c r="NNH1838" s="401"/>
      <c r="NNI1838" s="401"/>
      <c r="NNJ1838" s="401"/>
      <c r="NNK1838" s="401"/>
      <c r="NNL1838" s="401"/>
      <c r="NNM1838" s="401"/>
      <c r="NNN1838" s="401"/>
      <c r="NNO1838" s="401"/>
      <c r="NNP1838" s="401"/>
      <c r="NNQ1838" s="401"/>
      <c r="NNR1838" s="401"/>
      <c r="NNS1838" s="401"/>
      <c r="NNT1838" s="401"/>
      <c r="NNU1838" s="401"/>
      <c r="NNV1838" s="401"/>
      <c r="NNW1838" s="401"/>
      <c r="NNX1838" s="401"/>
      <c r="NNY1838" s="401"/>
      <c r="NNZ1838" s="401"/>
      <c r="NOA1838" s="401"/>
      <c r="NOB1838" s="401"/>
      <c r="NOC1838" s="401"/>
      <c r="NOD1838" s="401"/>
      <c r="NOE1838" s="401"/>
      <c r="NOF1838" s="401"/>
      <c r="NOG1838" s="401"/>
      <c r="NOH1838" s="401"/>
      <c r="NOI1838" s="401"/>
      <c r="NOJ1838" s="401"/>
      <c r="NOK1838" s="401"/>
      <c r="NOL1838" s="401"/>
      <c r="NOM1838" s="401"/>
      <c r="NON1838" s="401"/>
      <c r="NOO1838" s="401"/>
      <c r="NOP1838" s="401"/>
      <c r="NOQ1838" s="401"/>
      <c r="NOR1838" s="401"/>
      <c r="NOS1838" s="401"/>
      <c r="NOT1838" s="401"/>
      <c r="NOU1838" s="401"/>
      <c r="NOV1838" s="401"/>
      <c r="NOW1838" s="401"/>
      <c r="NOX1838" s="401"/>
      <c r="NOY1838" s="401"/>
      <c r="NOZ1838" s="401"/>
      <c r="NPA1838" s="401"/>
      <c r="NPB1838" s="401"/>
      <c r="NPC1838" s="401"/>
      <c r="NPD1838" s="401"/>
      <c r="NPE1838" s="401"/>
      <c r="NPF1838" s="401"/>
      <c r="NPG1838" s="401"/>
      <c r="NPH1838" s="401"/>
      <c r="NPI1838" s="401"/>
      <c r="NPJ1838" s="401"/>
      <c r="NPK1838" s="401"/>
      <c r="NPL1838" s="401"/>
      <c r="NPM1838" s="401"/>
      <c r="NPN1838" s="401"/>
      <c r="NPO1838" s="401"/>
      <c r="NPP1838" s="401"/>
      <c r="NPQ1838" s="401"/>
      <c r="NPR1838" s="401"/>
      <c r="NPS1838" s="401"/>
      <c r="NPT1838" s="401"/>
      <c r="NPU1838" s="401"/>
      <c r="NPV1838" s="401"/>
      <c r="NPW1838" s="401"/>
      <c r="NPX1838" s="401"/>
      <c r="NPY1838" s="401"/>
      <c r="NPZ1838" s="401"/>
      <c r="NQA1838" s="401"/>
      <c r="NQB1838" s="401"/>
      <c r="NQC1838" s="401"/>
      <c r="NQD1838" s="401"/>
      <c r="NQE1838" s="401"/>
      <c r="NQF1838" s="401"/>
      <c r="NQG1838" s="401"/>
      <c r="NQH1838" s="401"/>
      <c r="NQI1838" s="401"/>
      <c r="NQJ1838" s="401"/>
      <c r="NQK1838" s="401"/>
      <c r="NQL1838" s="401"/>
      <c r="NQM1838" s="401"/>
      <c r="NQN1838" s="401"/>
      <c r="NQO1838" s="401"/>
      <c r="NQP1838" s="401"/>
      <c r="NQQ1838" s="401"/>
      <c r="NQR1838" s="401"/>
      <c r="NQS1838" s="401"/>
      <c r="NQT1838" s="401"/>
      <c r="NQU1838" s="401"/>
      <c r="NQV1838" s="401"/>
      <c r="NQW1838" s="401"/>
      <c r="NQX1838" s="401"/>
      <c r="NQY1838" s="401"/>
      <c r="NQZ1838" s="401"/>
      <c r="NRA1838" s="401"/>
      <c r="NRB1838" s="401"/>
      <c r="NRC1838" s="401"/>
      <c r="NRD1838" s="401"/>
      <c r="NRE1838" s="401"/>
      <c r="NRF1838" s="401"/>
      <c r="NRG1838" s="401"/>
      <c r="NRH1838" s="401"/>
      <c r="NRI1838" s="401"/>
      <c r="NRJ1838" s="401"/>
      <c r="NRK1838" s="401"/>
      <c r="NRL1838" s="401"/>
      <c r="NRM1838" s="401"/>
      <c r="NRN1838" s="401"/>
      <c r="NRO1838" s="401"/>
      <c r="NRP1838" s="401"/>
      <c r="NRQ1838" s="401"/>
      <c r="NRR1838" s="401"/>
      <c r="NRS1838" s="401"/>
      <c r="NRT1838" s="401"/>
      <c r="NRU1838" s="401"/>
      <c r="NRV1838" s="401"/>
      <c r="NRW1838" s="401"/>
      <c r="NRX1838" s="401"/>
      <c r="NRY1838" s="401"/>
      <c r="NRZ1838" s="401"/>
      <c r="NSA1838" s="401"/>
      <c r="NSB1838" s="401"/>
      <c r="NSC1838" s="401"/>
      <c r="NSD1838" s="401"/>
      <c r="NSE1838" s="401"/>
      <c r="NSF1838" s="401"/>
      <c r="NSG1838" s="401"/>
      <c r="NSH1838" s="401"/>
      <c r="NSI1838" s="401"/>
      <c r="NSJ1838" s="401"/>
      <c r="NSK1838" s="401"/>
      <c r="NSL1838" s="401"/>
      <c r="NSM1838" s="401"/>
      <c r="NSN1838" s="401"/>
      <c r="NSO1838" s="401"/>
      <c r="NSP1838" s="401"/>
      <c r="NSQ1838" s="401"/>
      <c r="NSR1838" s="401"/>
      <c r="NSS1838" s="401"/>
      <c r="NST1838" s="401"/>
      <c r="NSU1838" s="401"/>
      <c r="NSV1838" s="401"/>
      <c r="NSW1838" s="401"/>
      <c r="NSX1838" s="401"/>
      <c r="NSY1838" s="401"/>
      <c r="NSZ1838" s="401"/>
      <c r="NTA1838" s="401"/>
      <c r="NTB1838" s="401"/>
      <c r="NTC1838" s="401"/>
      <c r="NTD1838" s="401"/>
      <c r="NTE1838" s="401"/>
      <c r="NTF1838" s="401"/>
      <c r="NTG1838" s="401"/>
      <c r="NTH1838" s="401"/>
      <c r="NTI1838" s="401"/>
      <c r="NTJ1838" s="401"/>
      <c r="NTK1838" s="401"/>
      <c r="NTL1838" s="401"/>
      <c r="NTM1838" s="401"/>
      <c r="NTN1838" s="401"/>
      <c r="NTO1838" s="401"/>
      <c r="NTP1838" s="401"/>
      <c r="NTQ1838" s="401"/>
      <c r="NTR1838" s="401"/>
      <c r="NTS1838" s="401"/>
      <c r="NTT1838" s="401"/>
      <c r="NTU1838" s="401"/>
      <c r="NTV1838" s="401"/>
      <c r="NTW1838" s="401"/>
      <c r="NTX1838" s="401"/>
      <c r="NTY1838" s="401"/>
      <c r="NTZ1838" s="401"/>
      <c r="NUA1838" s="401"/>
      <c r="NUB1838" s="401"/>
      <c r="NUC1838" s="401"/>
      <c r="NUD1838" s="401"/>
      <c r="NUE1838" s="401"/>
      <c r="NUF1838" s="401"/>
      <c r="NUG1838" s="401"/>
      <c r="NUH1838" s="401"/>
      <c r="NUI1838" s="401"/>
      <c r="NUJ1838" s="401"/>
      <c r="NUK1838" s="401"/>
      <c r="NUL1838" s="401"/>
      <c r="NUM1838" s="401"/>
      <c r="NUN1838" s="401"/>
      <c r="NUO1838" s="401"/>
      <c r="NUP1838" s="401"/>
      <c r="NUQ1838" s="401"/>
      <c r="NUR1838" s="401"/>
      <c r="NUS1838" s="401"/>
      <c r="NUT1838" s="401"/>
      <c r="NUU1838" s="401"/>
      <c r="NUV1838" s="401"/>
      <c r="NUW1838" s="401"/>
      <c r="NUX1838" s="401"/>
      <c r="NUY1838" s="401"/>
      <c r="NUZ1838" s="401"/>
      <c r="NVA1838" s="401"/>
      <c r="NVB1838" s="401"/>
      <c r="NVC1838" s="401"/>
      <c r="NVD1838" s="401"/>
      <c r="NVE1838" s="401"/>
      <c r="NVF1838" s="401"/>
      <c r="NVG1838" s="401"/>
      <c r="NVH1838" s="401"/>
      <c r="NVI1838" s="401"/>
      <c r="NVJ1838" s="401"/>
      <c r="NVK1838" s="401"/>
      <c r="NVL1838" s="401"/>
      <c r="NVM1838" s="401"/>
      <c r="NVN1838" s="401"/>
      <c r="NVO1838" s="401"/>
      <c r="NVP1838" s="401"/>
      <c r="NVQ1838" s="401"/>
      <c r="NVR1838" s="401"/>
      <c r="NVS1838" s="401"/>
      <c r="NVT1838" s="401"/>
      <c r="NVU1838" s="401"/>
      <c r="NVV1838" s="401"/>
      <c r="NVW1838" s="401"/>
      <c r="NVX1838" s="401"/>
      <c r="NVY1838" s="401"/>
      <c r="NVZ1838" s="401"/>
      <c r="NWA1838" s="401"/>
      <c r="NWB1838" s="401"/>
      <c r="NWC1838" s="401"/>
      <c r="NWD1838" s="401"/>
      <c r="NWE1838" s="401"/>
      <c r="NWF1838" s="401"/>
      <c r="NWG1838" s="401"/>
      <c r="NWH1838" s="401"/>
      <c r="NWI1838" s="401"/>
      <c r="NWJ1838" s="401"/>
      <c r="NWK1838" s="401"/>
      <c r="NWL1838" s="401"/>
      <c r="NWM1838" s="401"/>
      <c r="NWN1838" s="401"/>
      <c r="NWO1838" s="401"/>
      <c r="NWP1838" s="401"/>
      <c r="NWQ1838" s="401"/>
      <c r="NWR1838" s="401"/>
      <c r="NWS1838" s="401"/>
      <c r="NWT1838" s="401"/>
      <c r="NWU1838" s="401"/>
      <c r="NWV1838" s="401"/>
      <c r="NWW1838" s="401"/>
      <c r="NWX1838" s="401"/>
      <c r="NWY1838" s="401"/>
      <c r="NWZ1838" s="401"/>
      <c r="NXA1838" s="401"/>
      <c r="NXB1838" s="401"/>
      <c r="NXC1838" s="401"/>
      <c r="NXD1838" s="401"/>
      <c r="NXE1838" s="401"/>
      <c r="NXF1838" s="401"/>
      <c r="NXG1838" s="401"/>
      <c r="NXH1838" s="401"/>
      <c r="NXI1838" s="401"/>
      <c r="NXJ1838" s="401"/>
      <c r="NXK1838" s="401"/>
      <c r="NXL1838" s="401"/>
      <c r="NXM1838" s="401"/>
      <c r="NXN1838" s="401"/>
      <c r="NXO1838" s="401"/>
      <c r="NXP1838" s="401"/>
      <c r="NXQ1838" s="401"/>
      <c r="NXR1838" s="401"/>
      <c r="NXS1838" s="401"/>
      <c r="NXT1838" s="401"/>
      <c r="NXU1838" s="401"/>
      <c r="NXV1838" s="401"/>
      <c r="NXW1838" s="401"/>
      <c r="NXX1838" s="401"/>
      <c r="NXY1838" s="401"/>
      <c r="NXZ1838" s="401"/>
      <c r="NYA1838" s="401"/>
      <c r="NYB1838" s="401"/>
      <c r="NYC1838" s="401"/>
      <c r="NYD1838" s="401"/>
      <c r="NYE1838" s="401"/>
      <c r="NYF1838" s="401"/>
      <c r="NYG1838" s="401"/>
      <c r="NYH1838" s="401"/>
      <c r="NYI1838" s="401"/>
      <c r="NYJ1838" s="401"/>
      <c r="NYK1838" s="401"/>
      <c r="NYL1838" s="401"/>
      <c r="NYM1838" s="401"/>
      <c r="NYN1838" s="401"/>
      <c r="NYO1838" s="401"/>
      <c r="NYP1838" s="401"/>
      <c r="NYQ1838" s="401"/>
      <c r="NYR1838" s="401"/>
      <c r="NYS1838" s="401"/>
      <c r="NYT1838" s="401"/>
      <c r="NYU1838" s="401"/>
      <c r="NYV1838" s="401"/>
      <c r="NYW1838" s="401"/>
      <c r="NYX1838" s="401"/>
      <c r="NYY1838" s="401"/>
      <c r="NYZ1838" s="401"/>
      <c r="NZA1838" s="401"/>
      <c r="NZB1838" s="401"/>
      <c r="NZC1838" s="401"/>
      <c r="NZD1838" s="401"/>
      <c r="NZE1838" s="401"/>
      <c r="NZF1838" s="401"/>
      <c r="NZG1838" s="401"/>
      <c r="NZH1838" s="401"/>
      <c r="NZI1838" s="401"/>
      <c r="NZJ1838" s="401"/>
      <c r="NZK1838" s="401"/>
      <c r="NZL1838" s="401"/>
      <c r="NZM1838" s="401"/>
      <c r="NZN1838" s="401"/>
      <c r="NZO1838" s="401"/>
      <c r="NZP1838" s="401"/>
      <c r="NZQ1838" s="401"/>
      <c r="NZR1838" s="401"/>
      <c r="NZS1838" s="401"/>
      <c r="NZT1838" s="401"/>
      <c r="NZU1838" s="401"/>
      <c r="NZV1838" s="401"/>
      <c r="NZW1838" s="401"/>
      <c r="NZX1838" s="401"/>
      <c r="NZY1838" s="401"/>
      <c r="NZZ1838" s="401"/>
      <c r="OAA1838" s="401"/>
      <c r="OAB1838" s="401"/>
      <c r="OAC1838" s="401"/>
      <c r="OAD1838" s="401"/>
      <c r="OAE1838" s="401"/>
      <c r="OAF1838" s="401"/>
      <c r="OAG1838" s="401"/>
      <c r="OAH1838" s="401"/>
      <c r="OAI1838" s="401"/>
      <c r="OAJ1838" s="401"/>
      <c r="OAK1838" s="401"/>
      <c r="OAL1838" s="401"/>
      <c r="OAM1838" s="401"/>
      <c r="OAN1838" s="401"/>
      <c r="OAO1838" s="401"/>
      <c r="OAP1838" s="401"/>
      <c r="OAQ1838" s="401"/>
      <c r="OAR1838" s="401"/>
      <c r="OAS1838" s="401"/>
      <c r="OAT1838" s="401"/>
      <c r="OAU1838" s="401"/>
      <c r="OAV1838" s="401"/>
      <c r="OAW1838" s="401"/>
      <c r="OAX1838" s="401"/>
      <c r="OAY1838" s="401"/>
      <c r="OAZ1838" s="401"/>
      <c r="OBA1838" s="401"/>
      <c r="OBB1838" s="401"/>
      <c r="OBC1838" s="401"/>
      <c r="OBD1838" s="401"/>
      <c r="OBE1838" s="401"/>
      <c r="OBF1838" s="401"/>
      <c r="OBG1838" s="401"/>
      <c r="OBH1838" s="401"/>
      <c r="OBI1838" s="401"/>
      <c r="OBJ1838" s="401"/>
      <c r="OBK1838" s="401"/>
      <c r="OBL1838" s="401"/>
      <c r="OBM1838" s="401"/>
      <c r="OBN1838" s="401"/>
      <c r="OBO1838" s="401"/>
      <c r="OBP1838" s="401"/>
      <c r="OBQ1838" s="401"/>
      <c r="OBR1838" s="401"/>
      <c r="OBS1838" s="401"/>
      <c r="OBT1838" s="401"/>
      <c r="OBU1838" s="401"/>
      <c r="OBV1838" s="401"/>
      <c r="OBW1838" s="401"/>
      <c r="OBX1838" s="401"/>
      <c r="OBY1838" s="401"/>
      <c r="OBZ1838" s="401"/>
      <c r="OCA1838" s="401"/>
      <c r="OCB1838" s="401"/>
      <c r="OCC1838" s="401"/>
      <c r="OCD1838" s="401"/>
      <c r="OCE1838" s="401"/>
      <c r="OCF1838" s="401"/>
      <c r="OCG1838" s="401"/>
      <c r="OCH1838" s="401"/>
      <c r="OCI1838" s="401"/>
      <c r="OCJ1838" s="401"/>
      <c r="OCK1838" s="401"/>
      <c r="OCL1838" s="401"/>
      <c r="OCM1838" s="401"/>
      <c r="OCN1838" s="401"/>
      <c r="OCO1838" s="401"/>
      <c r="OCP1838" s="401"/>
      <c r="OCQ1838" s="401"/>
      <c r="OCR1838" s="401"/>
      <c r="OCS1838" s="401"/>
      <c r="OCT1838" s="401"/>
      <c r="OCU1838" s="401"/>
      <c r="OCV1838" s="401"/>
      <c r="OCW1838" s="401"/>
      <c r="OCX1838" s="401"/>
      <c r="OCY1838" s="401"/>
      <c r="OCZ1838" s="401"/>
      <c r="ODA1838" s="401"/>
      <c r="ODB1838" s="401"/>
      <c r="ODC1838" s="401"/>
      <c r="ODD1838" s="401"/>
      <c r="ODE1838" s="401"/>
      <c r="ODF1838" s="401"/>
      <c r="ODG1838" s="401"/>
      <c r="ODH1838" s="401"/>
      <c r="ODI1838" s="401"/>
      <c r="ODJ1838" s="401"/>
      <c r="ODK1838" s="401"/>
      <c r="ODL1838" s="401"/>
      <c r="ODM1838" s="401"/>
      <c r="ODN1838" s="401"/>
      <c r="ODO1838" s="401"/>
      <c r="ODP1838" s="401"/>
      <c r="ODQ1838" s="401"/>
      <c r="ODR1838" s="401"/>
      <c r="ODS1838" s="401"/>
      <c r="ODT1838" s="401"/>
      <c r="ODU1838" s="401"/>
      <c r="ODV1838" s="401"/>
      <c r="ODW1838" s="401"/>
      <c r="ODX1838" s="401"/>
      <c r="ODY1838" s="401"/>
      <c r="ODZ1838" s="401"/>
      <c r="OEA1838" s="401"/>
      <c r="OEB1838" s="401"/>
      <c r="OEC1838" s="401"/>
      <c r="OED1838" s="401"/>
      <c r="OEE1838" s="401"/>
      <c r="OEF1838" s="401"/>
      <c r="OEG1838" s="401"/>
      <c r="OEH1838" s="401"/>
      <c r="OEI1838" s="401"/>
      <c r="OEJ1838" s="401"/>
      <c r="OEK1838" s="401"/>
      <c r="OEL1838" s="401"/>
      <c r="OEM1838" s="401"/>
      <c r="OEN1838" s="401"/>
      <c r="OEO1838" s="401"/>
      <c r="OEP1838" s="401"/>
      <c r="OEQ1838" s="401"/>
      <c r="OER1838" s="401"/>
      <c r="OES1838" s="401"/>
      <c r="OET1838" s="401"/>
      <c r="OEU1838" s="401"/>
      <c r="OEV1838" s="401"/>
      <c r="OEW1838" s="401"/>
      <c r="OEX1838" s="401"/>
      <c r="OEY1838" s="401"/>
      <c r="OEZ1838" s="401"/>
      <c r="OFA1838" s="401"/>
      <c r="OFB1838" s="401"/>
      <c r="OFC1838" s="401"/>
      <c r="OFD1838" s="401"/>
      <c r="OFE1838" s="401"/>
      <c r="OFF1838" s="401"/>
      <c r="OFG1838" s="401"/>
      <c r="OFH1838" s="401"/>
      <c r="OFI1838" s="401"/>
      <c r="OFJ1838" s="401"/>
      <c r="OFK1838" s="401"/>
      <c r="OFL1838" s="401"/>
      <c r="OFM1838" s="401"/>
      <c r="OFN1838" s="401"/>
      <c r="OFO1838" s="401"/>
      <c r="OFP1838" s="401"/>
      <c r="OFQ1838" s="401"/>
      <c r="OFR1838" s="401"/>
      <c r="OFS1838" s="401"/>
      <c r="OFT1838" s="401"/>
      <c r="OFU1838" s="401"/>
      <c r="OFV1838" s="401"/>
      <c r="OFW1838" s="401"/>
      <c r="OFX1838" s="401"/>
      <c r="OFY1838" s="401"/>
      <c r="OFZ1838" s="401"/>
      <c r="OGA1838" s="401"/>
      <c r="OGB1838" s="401"/>
      <c r="OGC1838" s="401"/>
      <c r="OGD1838" s="401"/>
      <c r="OGE1838" s="401"/>
      <c r="OGF1838" s="401"/>
      <c r="OGG1838" s="401"/>
      <c r="OGH1838" s="401"/>
      <c r="OGI1838" s="401"/>
      <c r="OGJ1838" s="401"/>
      <c r="OGK1838" s="401"/>
      <c r="OGL1838" s="401"/>
      <c r="OGM1838" s="401"/>
      <c r="OGN1838" s="401"/>
      <c r="OGO1838" s="401"/>
      <c r="OGP1838" s="401"/>
      <c r="OGQ1838" s="401"/>
      <c r="OGR1838" s="401"/>
      <c r="OGS1838" s="401"/>
      <c r="OGT1838" s="401"/>
      <c r="OGU1838" s="401"/>
      <c r="OGV1838" s="401"/>
      <c r="OGW1838" s="401"/>
      <c r="OGX1838" s="401"/>
      <c r="OGY1838" s="401"/>
      <c r="OGZ1838" s="401"/>
      <c r="OHA1838" s="401"/>
      <c r="OHB1838" s="401"/>
      <c r="OHC1838" s="401"/>
      <c r="OHD1838" s="401"/>
      <c r="OHE1838" s="401"/>
      <c r="OHF1838" s="401"/>
      <c r="OHG1838" s="401"/>
      <c r="OHH1838" s="401"/>
      <c r="OHI1838" s="401"/>
      <c r="OHJ1838" s="401"/>
      <c r="OHK1838" s="401"/>
      <c r="OHL1838" s="401"/>
      <c r="OHM1838" s="401"/>
      <c r="OHN1838" s="401"/>
      <c r="OHO1838" s="401"/>
      <c r="OHP1838" s="401"/>
      <c r="OHQ1838" s="401"/>
      <c r="OHR1838" s="401"/>
      <c r="OHS1838" s="401"/>
      <c r="OHT1838" s="401"/>
      <c r="OHU1838" s="401"/>
      <c r="OHV1838" s="401"/>
      <c r="OHW1838" s="401"/>
      <c r="OHX1838" s="401"/>
      <c r="OHY1838" s="401"/>
      <c r="OHZ1838" s="401"/>
      <c r="OIA1838" s="401"/>
      <c r="OIB1838" s="401"/>
      <c r="OIC1838" s="401"/>
      <c r="OID1838" s="401"/>
      <c r="OIE1838" s="401"/>
      <c r="OIF1838" s="401"/>
      <c r="OIG1838" s="401"/>
      <c r="OIH1838" s="401"/>
      <c r="OII1838" s="401"/>
      <c r="OIJ1838" s="401"/>
      <c r="OIK1838" s="401"/>
      <c r="OIL1838" s="401"/>
      <c r="OIM1838" s="401"/>
      <c r="OIN1838" s="401"/>
      <c r="OIO1838" s="401"/>
      <c r="OIP1838" s="401"/>
      <c r="OIQ1838" s="401"/>
      <c r="OIR1838" s="401"/>
      <c r="OIS1838" s="401"/>
      <c r="OIT1838" s="401"/>
      <c r="OIU1838" s="401"/>
      <c r="OIV1838" s="401"/>
      <c r="OIW1838" s="401"/>
      <c r="OIX1838" s="401"/>
      <c r="OIY1838" s="401"/>
      <c r="OIZ1838" s="401"/>
      <c r="OJA1838" s="401"/>
      <c r="OJB1838" s="401"/>
      <c r="OJC1838" s="401"/>
      <c r="OJD1838" s="401"/>
      <c r="OJE1838" s="401"/>
      <c r="OJF1838" s="401"/>
      <c r="OJG1838" s="401"/>
      <c r="OJH1838" s="401"/>
      <c r="OJI1838" s="401"/>
      <c r="OJJ1838" s="401"/>
      <c r="OJK1838" s="401"/>
      <c r="OJL1838" s="401"/>
      <c r="OJM1838" s="401"/>
      <c r="OJN1838" s="401"/>
      <c r="OJO1838" s="401"/>
      <c r="OJP1838" s="401"/>
      <c r="OJQ1838" s="401"/>
      <c r="OJR1838" s="401"/>
      <c r="OJS1838" s="401"/>
      <c r="OJT1838" s="401"/>
      <c r="OJU1838" s="401"/>
      <c r="OJV1838" s="401"/>
      <c r="OJW1838" s="401"/>
      <c r="OJX1838" s="401"/>
      <c r="OJY1838" s="401"/>
      <c r="OJZ1838" s="401"/>
      <c r="OKA1838" s="401"/>
      <c r="OKB1838" s="401"/>
      <c r="OKC1838" s="401"/>
      <c r="OKD1838" s="401"/>
      <c r="OKE1838" s="401"/>
      <c r="OKF1838" s="401"/>
      <c r="OKG1838" s="401"/>
      <c r="OKH1838" s="401"/>
      <c r="OKI1838" s="401"/>
      <c r="OKJ1838" s="401"/>
      <c r="OKK1838" s="401"/>
      <c r="OKL1838" s="401"/>
      <c r="OKM1838" s="401"/>
      <c r="OKN1838" s="401"/>
      <c r="OKO1838" s="401"/>
      <c r="OKP1838" s="401"/>
      <c r="OKQ1838" s="401"/>
      <c r="OKR1838" s="401"/>
      <c r="OKS1838" s="401"/>
      <c r="OKT1838" s="401"/>
      <c r="OKU1838" s="401"/>
      <c r="OKV1838" s="401"/>
      <c r="OKW1838" s="401"/>
      <c r="OKX1838" s="401"/>
      <c r="OKY1838" s="401"/>
      <c r="OKZ1838" s="401"/>
      <c r="OLA1838" s="401"/>
      <c r="OLB1838" s="401"/>
      <c r="OLC1838" s="401"/>
      <c r="OLD1838" s="401"/>
      <c r="OLE1838" s="401"/>
      <c r="OLF1838" s="401"/>
      <c r="OLG1838" s="401"/>
      <c r="OLH1838" s="401"/>
      <c r="OLI1838" s="401"/>
      <c r="OLJ1838" s="401"/>
      <c r="OLK1838" s="401"/>
      <c r="OLL1838" s="401"/>
      <c r="OLM1838" s="401"/>
      <c r="OLN1838" s="401"/>
      <c r="OLO1838" s="401"/>
      <c r="OLP1838" s="401"/>
      <c r="OLQ1838" s="401"/>
      <c r="OLR1838" s="401"/>
      <c r="OLS1838" s="401"/>
      <c r="OLT1838" s="401"/>
      <c r="OLU1838" s="401"/>
      <c r="OLV1838" s="401"/>
      <c r="OLW1838" s="401"/>
      <c r="OLX1838" s="401"/>
      <c r="OLY1838" s="401"/>
      <c r="OLZ1838" s="401"/>
      <c r="OMA1838" s="401"/>
      <c r="OMB1838" s="401"/>
      <c r="OMC1838" s="401"/>
      <c r="OMD1838" s="401"/>
      <c r="OME1838" s="401"/>
      <c r="OMF1838" s="401"/>
      <c r="OMG1838" s="401"/>
      <c r="OMH1838" s="401"/>
      <c r="OMI1838" s="401"/>
      <c r="OMJ1838" s="401"/>
      <c r="OMK1838" s="401"/>
      <c r="OML1838" s="401"/>
      <c r="OMM1838" s="401"/>
      <c r="OMN1838" s="401"/>
      <c r="OMO1838" s="401"/>
      <c r="OMP1838" s="401"/>
      <c r="OMQ1838" s="401"/>
      <c r="OMR1838" s="401"/>
      <c r="OMS1838" s="401"/>
      <c r="OMT1838" s="401"/>
      <c r="OMU1838" s="401"/>
      <c r="OMV1838" s="401"/>
      <c r="OMW1838" s="401"/>
      <c r="OMX1838" s="401"/>
      <c r="OMY1838" s="401"/>
      <c r="OMZ1838" s="401"/>
      <c r="ONA1838" s="401"/>
      <c r="ONB1838" s="401"/>
      <c r="ONC1838" s="401"/>
      <c r="OND1838" s="401"/>
      <c r="ONE1838" s="401"/>
      <c r="ONF1838" s="401"/>
      <c r="ONG1838" s="401"/>
      <c r="ONH1838" s="401"/>
      <c r="ONI1838" s="401"/>
      <c r="ONJ1838" s="401"/>
      <c r="ONK1838" s="401"/>
      <c r="ONL1838" s="401"/>
      <c r="ONM1838" s="401"/>
      <c r="ONN1838" s="401"/>
      <c r="ONO1838" s="401"/>
      <c r="ONP1838" s="401"/>
      <c r="ONQ1838" s="401"/>
      <c r="ONR1838" s="401"/>
      <c r="ONS1838" s="401"/>
      <c r="ONT1838" s="401"/>
      <c r="ONU1838" s="401"/>
      <c r="ONV1838" s="401"/>
      <c r="ONW1838" s="401"/>
      <c r="ONX1838" s="401"/>
      <c r="ONY1838" s="401"/>
      <c r="ONZ1838" s="401"/>
      <c r="OOA1838" s="401"/>
      <c r="OOB1838" s="401"/>
      <c r="OOC1838" s="401"/>
      <c r="OOD1838" s="401"/>
      <c r="OOE1838" s="401"/>
      <c r="OOF1838" s="401"/>
      <c r="OOG1838" s="401"/>
      <c r="OOH1838" s="401"/>
      <c r="OOI1838" s="401"/>
      <c r="OOJ1838" s="401"/>
      <c r="OOK1838" s="401"/>
      <c r="OOL1838" s="401"/>
      <c r="OOM1838" s="401"/>
      <c r="OON1838" s="401"/>
      <c r="OOO1838" s="401"/>
      <c r="OOP1838" s="401"/>
      <c r="OOQ1838" s="401"/>
      <c r="OOR1838" s="401"/>
      <c r="OOS1838" s="401"/>
      <c r="OOT1838" s="401"/>
      <c r="OOU1838" s="401"/>
      <c r="OOV1838" s="401"/>
      <c r="OOW1838" s="401"/>
      <c r="OOX1838" s="401"/>
      <c r="OOY1838" s="401"/>
      <c r="OOZ1838" s="401"/>
      <c r="OPA1838" s="401"/>
      <c r="OPB1838" s="401"/>
      <c r="OPC1838" s="401"/>
      <c r="OPD1838" s="401"/>
      <c r="OPE1838" s="401"/>
      <c r="OPF1838" s="401"/>
      <c r="OPG1838" s="401"/>
      <c r="OPH1838" s="401"/>
      <c r="OPI1838" s="401"/>
      <c r="OPJ1838" s="401"/>
      <c r="OPK1838" s="401"/>
      <c r="OPL1838" s="401"/>
      <c r="OPM1838" s="401"/>
      <c r="OPN1838" s="401"/>
      <c r="OPO1838" s="401"/>
      <c r="OPP1838" s="401"/>
      <c r="OPQ1838" s="401"/>
      <c r="OPR1838" s="401"/>
      <c r="OPS1838" s="401"/>
      <c r="OPT1838" s="401"/>
      <c r="OPU1838" s="401"/>
      <c r="OPV1838" s="401"/>
      <c r="OPW1838" s="401"/>
      <c r="OPX1838" s="401"/>
      <c r="OPY1838" s="401"/>
      <c r="OPZ1838" s="401"/>
      <c r="OQA1838" s="401"/>
      <c r="OQB1838" s="401"/>
      <c r="OQC1838" s="401"/>
      <c r="OQD1838" s="401"/>
      <c r="OQE1838" s="401"/>
      <c r="OQF1838" s="401"/>
      <c r="OQG1838" s="401"/>
      <c r="OQH1838" s="401"/>
      <c r="OQI1838" s="401"/>
      <c r="OQJ1838" s="401"/>
      <c r="OQK1838" s="401"/>
      <c r="OQL1838" s="401"/>
      <c r="OQM1838" s="401"/>
      <c r="OQN1838" s="401"/>
      <c r="OQO1838" s="401"/>
      <c r="OQP1838" s="401"/>
      <c r="OQQ1838" s="401"/>
      <c r="OQR1838" s="401"/>
      <c r="OQS1838" s="401"/>
      <c r="OQT1838" s="401"/>
      <c r="OQU1838" s="401"/>
      <c r="OQV1838" s="401"/>
      <c r="OQW1838" s="401"/>
      <c r="OQX1838" s="401"/>
      <c r="OQY1838" s="401"/>
      <c r="OQZ1838" s="401"/>
      <c r="ORA1838" s="401"/>
      <c r="ORB1838" s="401"/>
      <c r="ORC1838" s="401"/>
      <c r="ORD1838" s="401"/>
      <c r="ORE1838" s="401"/>
      <c r="ORF1838" s="401"/>
      <c r="ORG1838" s="401"/>
      <c r="ORH1838" s="401"/>
      <c r="ORI1838" s="401"/>
      <c r="ORJ1838" s="401"/>
      <c r="ORK1838" s="401"/>
      <c r="ORL1838" s="401"/>
      <c r="ORM1838" s="401"/>
      <c r="ORN1838" s="401"/>
      <c r="ORO1838" s="401"/>
      <c r="ORP1838" s="401"/>
      <c r="ORQ1838" s="401"/>
      <c r="ORR1838" s="401"/>
      <c r="ORS1838" s="401"/>
      <c r="ORT1838" s="401"/>
      <c r="ORU1838" s="401"/>
      <c r="ORV1838" s="401"/>
      <c r="ORW1838" s="401"/>
      <c r="ORX1838" s="401"/>
      <c r="ORY1838" s="401"/>
      <c r="ORZ1838" s="401"/>
      <c r="OSA1838" s="401"/>
      <c r="OSB1838" s="401"/>
      <c r="OSC1838" s="401"/>
      <c r="OSD1838" s="401"/>
      <c r="OSE1838" s="401"/>
      <c r="OSF1838" s="401"/>
      <c r="OSG1838" s="401"/>
      <c r="OSH1838" s="401"/>
      <c r="OSI1838" s="401"/>
      <c r="OSJ1838" s="401"/>
      <c r="OSK1838" s="401"/>
      <c r="OSL1838" s="401"/>
      <c r="OSM1838" s="401"/>
      <c r="OSN1838" s="401"/>
      <c r="OSO1838" s="401"/>
      <c r="OSP1838" s="401"/>
      <c r="OSQ1838" s="401"/>
      <c r="OSR1838" s="401"/>
      <c r="OSS1838" s="401"/>
      <c r="OST1838" s="401"/>
      <c r="OSU1838" s="401"/>
      <c r="OSV1838" s="401"/>
      <c r="OSW1838" s="401"/>
      <c r="OSX1838" s="401"/>
      <c r="OSY1838" s="401"/>
      <c r="OSZ1838" s="401"/>
      <c r="OTA1838" s="401"/>
      <c r="OTB1838" s="401"/>
      <c r="OTC1838" s="401"/>
      <c r="OTD1838" s="401"/>
      <c r="OTE1838" s="401"/>
      <c r="OTF1838" s="401"/>
      <c r="OTG1838" s="401"/>
      <c r="OTH1838" s="401"/>
      <c r="OTI1838" s="401"/>
      <c r="OTJ1838" s="401"/>
      <c r="OTK1838" s="401"/>
      <c r="OTL1838" s="401"/>
      <c r="OTM1838" s="401"/>
      <c r="OTN1838" s="401"/>
      <c r="OTO1838" s="401"/>
      <c r="OTP1838" s="401"/>
      <c r="OTQ1838" s="401"/>
      <c r="OTR1838" s="401"/>
      <c r="OTS1838" s="401"/>
      <c r="OTT1838" s="401"/>
      <c r="OTU1838" s="401"/>
      <c r="OTV1838" s="401"/>
      <c r="OTW1838" s="401"/>
      <c r="OTX1838" s="401"/>
      <c r="OTY1838" s="401"/>
      <c r="OTZ1838" s="401"/>
      <c r="OUA1838" s="401"/>
      <c r="OUB1838" s="401"/>
      <c r="OUC1838" s="401"/>
      <c r="OUD1838" s="401"/>
      <c r="OUE1838" s="401"/>
      <c r="OUF1838" s="401"/>
      <c r="OUG1838" s="401"/>
      <c r="OUH1838" s="401"/>
      <c r="OUI1838" s="401"/>
      <c r="OUJ1838" s="401"/>
      <c r="OUK1838" s="401"/>
      <c r="OUL1838" s="401"/>
      <c r="OUM1838" s="401"/>
      <c r="OUN1838" s="401"/>
      <c r="OUO1838" s="401"/>
      <c r="OUP1838" s="401"/>
      <c r="OUQ1838" s="401"/>
      <c r="OUR1838" s="401"/>
      <c r="OUS1838" s="401"/>
      <c r="OUT1838" s="401"/>
      <c r="OUU1838" s="401"/>
      <c r="OUV1838" s="401"/>
      <c r="OUW1838" s="401"/>
      <c r="OUX1838" s="401"/>
      <c r="OUY1838" s="401"/>
      <c r="OUZ1838" s="401"/>
      <c r="OVA1838" s="401"/>
      <c r="OVB1838" s="401"/>
      <c r="OVC1838" s="401"/>
      <c r="OVD1838" s="401"/>
      <c r="OVE1838" s="401"/>
      <c r="OVF1838" s="401"/>
      <c r="OVG1838" s="401"/>
      <c r="OVH1838" s="401"/>
      <c r="OVI1838" s="401"/>
      <c r="OVJ1838" s="401"/>
      <c r="OVK1838" s="401"/>
      <c r="OVL1838" s="401"/>
      <c r="OVM1838" s="401"/>
      <c r="OVN1838" s="401"/>
      <c r="OVO1838" s="401"/>
      <c r="OVP1838" s="401"/>
      <c r="OVQ1838" s="401"/>
      <c r="OVR1838" s="401"/>
      <c r="OVS1838" s="401"/>
      <c r="OVT1838" s="401"/>
      <c r="OVU1838" s="401"/>
      <c r="OVV1838" s="401"/>
      <c r="OVW1838" s="401"/>
      <c r="OVX1838" s="401"/>
      <c r="OVY1838" s="401"/>
      <c r="OVZ1838" s="401"/>
      <c r="OWA1838" s="401"/>
      <c r="OWB1838" s="401"/>
      <c r="OWC1838" s="401"/>
      <c r="OWD1838" s="401"/>
      <c r="OWE1838" s="401"/>
      <c r="OWF1838" s="401"/>
      <c r="OWG1838" s="401"/>
      <c r="OWH1838" s="401"/>
      <c r="OWI1838" s="401"/>
      <c r="OWJ1838" s="401"/>
      <c r="OWK1838" s="401"/>
      <c r="OWL1838" s="401"/>
      <c r="OWM1838" s="401"/>
      <c r="OWN1838" s="401"/>
      <c r="OWO1838" s="401"/>
      <c r="OWP1838" s="401"/>
      <c r="OWQ1838" s="401"/>
      <c r="OWR1838" s="401"/>
      <c r="OWS1838" s="401"/>
      <c r="OWT1838" s="401"/>
      <c r="OWU1838" s="401"/>
      <c r="OWV1838" s="401"/>
      <c r="OWW1838" s="401"/>
      <c r="OWX1838" s="401"/>
      <c r="OWY1838" s="401"/>
      <c r="OWZ1838" s="401"/>
      <c r="OXA1838" s="401"/>
      <c r="OXB1838" s="401"/>
      <c r="OXC1838" s="401"/>
      <c r="OXD1838" s="401"/>
      <c r="OXE1838" s="401"/>
      <c r="OXF1838" s="401"/>
      <c r="OXG1838" s="401"/>
      <c r="OXH1838" s="401"/>
      <c r="OXI1838" s="401"/>
      <c r="OXJ1838" s="401"/>
      <c r="OXK1838" s="401"/>
      <c r="OXL1838" s="401"/>
      <c r="OXM1838" s="401"/>
      <c r="OXN1838" s="401"/>
      <c r="OXO1838" s="401"/>
      <c r="OXP1838" s="401"/>
      <c r="OXQ1838" s="401"/>
      <c r="OXR1838" s="401"/>
      <c r="OXS1838" s="401"/>
      <c r="OXT1838" s="401"/>
      <c r="OXU1838" s="401"/>
      <c r="OXV1838" s="401"/>
      <c r="OXW1838" s="401"/>
      <c r="OXX1838" s="401"/>
      <c r="OXY1838" s="401"/>
      <c r="OXZ1838" s="401"/>
      <c r="OYA1838" s="401"/>
      <c r="OYB1838" s="401"/>
      <c r="OYC1838" s="401"/>
      <c r="OYD1838" s="401"/>
      <c r="OYE1838" s="401"/>
      <c r="OYF1838" s="401"/>
      <c r="OYG1838" s="401"/>
      <c r="OYH1838" s="401"/>
      <c r="OYI1838" s="401"/>
      <c r="OYJ1838" s="401"/>
      <c r="OYK1838" s="401"/>
      <c r="OYL1838" s="401"/>
      <c r="OYM1838" s="401"/>
      <c r="OYN1838" s="401"/>
      <c r="OYO1838" s="401"/>
      <c r="OYP1838" s="401"/>
      <c r="OYQ1838" s="401"/>
      <c r="OYR1838" s="401"/>
      <c r="OYS1838" s="401"/>
      <c r="OYT1838" s="401"/>
      <c r="OYU1838" s="401"/>
      <c r="OYV1838" s="401"/>
      <c r="OYW1838" s="401"/>
      <c r="OYX1838" s="401"/>
      <c r="OYY1838" s="401"/>
      <c r="OYZ1838" s="401"/>
      <c r="OZA1838" s="401"/>
      <c r="OZB1838" s="401"/>
      <c r="OZC1838" s="401"/>
      <c r="OZD1838" s="401"/>
      <c r="OZE1838" s="401"/>
      <c r="OZF1838" s="401"/>
      <c r="OZG1838" s="401"/>
      <c r="OZH1838" s="401"/>
      <c r="OZI1838" s="401"/>
      <c r="OZJ1838" s="401"/>
      <c r="OZK1838" s="401"/>
      <c r="OZL1838" s="401"/>
      <c r="OZM1838" s="401"/>
      <c r="OZN1838" s="401"/>
      <c r="OZO1838" s="401"/>
      <c r="OZP1838" s="401"/>
      <c r="OZQ1838" s="401"/>
      <c r="OZR1838" s="401"/>
      <c r="OZS1838" s="401"/>
      <c r="OZT1838" s="401"/>
      <c r="OZU1838" s="401"/>
      <c r="OZV1838" s="401"/>
      <c r="OZW1838" s="401"/>
      <c r="OZX1838" s="401"/>
      <c r="OZY1838" s="401"/>
      <c r="OZZ1838" s="401"/>
      <c r="PAA1838" s="401"/>
      <c r="PAB1838" s="401"/>
      <c r="PAC1838" s="401"/>
      <c r="PAD1838" s="401"/>
      <c r="PAE1838" s="401"/>
      <c r="PAF1838" s="401"/>
      <c r="PAG1838" s="401"/>
      <c r="PAH1838" s="401"/>
      <c r="PAI1838" s="401"/>
      <c r="PAJ1838" s="401"/>
      <c r="PAK1838" s="401"/>
      <c r="PAL1838" s="401"/>
      <c r="PAM1838" s="401"/>
      <c r="PAN1838" s="401"/>
      <c r="PAO1838" s="401"/>
      <c r="PAP1838" s="401"/>
      <c r="PAQ1838" s="401"/>
      <c r="PAR1838" s="401"/>
      <c r="PAS1838" s="401"/>
      <c r="PAT1838" s="401"/>
      <c r="PAU1838" s="401"/>
      <c r="PAV1838" s="401"/>
      <c r="PAW1838" s="401"/>
      <c r="PAX1838" s="401"/>
      <c r="PAY1838" s="401"/>
      <c r="PAZ1838" s="401"/>
      <c r="PBA1838" s="401"/>
      <c r="PBB1838" s="401"/>
      <c r="PBC1838" s="401"/>
      <c r="PBD1838" s="401"/>
      <c r="PBE1838" s="401"/>
      <c r="PBF1838" s="401"/>
      <c r="PBG1838" s="401"/>
      <c r="PBH1838" s="401"/>
      <c r="PBI1838" s="401"/>
      <c r="PBJ1838" s="401"/>
      <c r="PBK1838" s="401"/>
      <c r="PBL1838" s="401"/>
      <c r="PBM1838" s="401"/>
      <c r="PBN1838" s="401"/>
      <c r="PBO1838" s="401"/>
      <c r="PBP1838" s="401"/>
      <c r="PBQ1838" s="401"/>
      <c r="PBR1838" s="401"/>
      <c r="PBS1838" s="401"/>
      <c r="PBT1838" s="401"/>
      <c r="PBU1838" s="401"/>
      <c r="PBV1838" s="401"/>
      <c r="PBW1838" s="401"/>
      <c r="PBX1838" s="401"/>
      <c r="PBY1838" s="401"/>
      <c r="PBZ1838" s="401"/>
      <c r="PCA1838" s="401"/>
      <c r="PCB1838" s="401"/>
      <c r="PCC1838" s="401"/>
      <c r="PCD1838" s="401"/>
      <c r="PCE1838" s="401"/>
      <c r="PCF1838" s="401"/>
      <c r="PCG1838" s="401"/>
      <c r="PCH1838" s="401"/>
      <c r="PCI1838" s="401"/>
      <c r="PCJ1838" s="401"/>
      <c r="PCK1838" s="401"/>
      <c r="PCL1838" s="401"/>
      <c r="PCM1838" s="401"/>
      <c r="PCN1838" s="401"/>
      <c r="PCO1838" s="401"/>
      <c r="PCP1838" s="401"/>
      <c r="PCQ1838" s="401"/>
      <c r="PCR1838" s="401"/>
      <c r="PCS1838" s="401"/>
      <c r="PCT1838" s="401"/>
      <c r="PCU1838" s="401"/>
      <c r="PCV1838" s="401"/>
      <c r="PCW1838" s="401"/>
      <c r="PCX1838" s="401"/>
      <c r="PCY1838" s="401"/>
      <c r="PCZ1838" s="401"/>
      <c r="PDA1838" s="401"/>
      <c r="PDB1838" s="401"/>
      <c r="PDC1838" s="401"/>
      <c r="PDD1838" s="401"/>
      <c r="PDE1838" s="401"/>
      <c r="PDF1838" s="401"/>
      <c r="PDG1838" s="401"/>
      <c r="PDH1838" s="401"/>
      <c r="PDI1838" s="401"/>
      <c r="PDJ1838" s="401"/>
      <c r="PDK1838" s="401"/>
      <c r="PDL1838" s="401"/>
      <c r="PDM1838" s="401"/>
      <c r="PDN1838" s="401"/>
      <c r="PDO1838" s="401"/>
      <c r="PDP1838" s="401"/>
      <c r="PDQ1838" s="401"/>
      <c r="PDR1838" s="401"/>
      <c r="PDS1838" s="401"/>
      <c r="PDT1838" s="401"/>
      <c r="PDU1838" s="401"/>
      <c r="PDV1838" s="401"/>
      <c r="PDW1838" s="401"/>
      <c r="PDX1838" s="401"/>
      <c r="PDY1838" s="401"/>
      <c r="PDZ1838" s="401"/>
      <c r="PEA1838" s="401"/>
      <c r="PEB1838" s="401"/>
      <c r="PEC1838" s="401"/>
      <c r="PED1838" s="401"/>
      <c r="PEE1838" s="401"/>
      <c r="PEF1838" s="401"/>
      <c r="PEG1838" s="401"/>
      <c r="PEH1838" s="401"/>
      <c r="PEI1838" s="401"/>
      <c r="PEJ1838" s="401"/>
      <c r="PEK1838" s="401"/>
      <c r="PEL1838" s="401"/>
      <c r="PEM1838" s="401"/>
      <c r="PEN1838" s="401"/>
      <c r="PEO1838" s="401"/>
      <c r="PEP1838" s="401"/>
      <c r="PEQ1838" s="401"/>
      <c r="PER1838" s="401"/>
      <c r="PES1838" s="401"/>
      <c r="PET1838" s="401"/>
      <c r="PEU1838" s="401"/>
      <c r="PEV1838" s="401"/>
      <c r="PEW1838" s="401"/>
      <c r="PEX1838" s="401"/>
      <c r="PEY1838" s="401"/>
      <c r="PEZ1838" s="401"/>
      <c r="PFA1838" s="401"/>
      <c r="PFB1838" s="401"/>
      <c r="PFC1838" s="401"/>
      <c r="PFD1838" s="401"/>
      <c r="PFE1838" s="401"/>
      <c r="PFF1838" s="401"/>
      <c r="PFG1838" s="401"/>
      <c r="PFH1838" s="401"/>
      <c r="PFI1838" s="401"/>
      <c r="PFJ1838" s="401"/>
      <c r="PFK1838" s="401"/>
      <c r="PFL1838" s="401"/>
      <c r="PFM1838" s="401"/>
      <c r="PFN1838" s="401"/>
      <c r="PFO1838" s="401"/>
      <c r="PFP1838" s="401"/>
      <c r="PFQ1838" s="401"/>
      <c r="PFR1838" s="401"/>
      <c r="PFS1838" s="401"/>
      <c r="PFT1838" s="401"/>
      <c r="PFU1838" s="401"/>
      <c r="PFV1838" s="401"/>
      <c r="PFW1838" s="401"/>
      <c r="PFX1838" s="401"/>
      <c r="PFY1838" s="401"/>
      <c r="PFZ1838" s="401"/>
      <c r="PGA1838" s="401"/>
      <c r="PGB1838" s="401"/>
      <c r="PGC1838" s="401"/>
      <c r="PGD1838" s="401"/>
      <c r="PGE1838" s="401"/>
      <c r="PGF1838" s="401"/>
      <c r="PGG1838" s="401"/>
      <c r="PGH1838" s="401"/>
      <c r="PGI1838" s="401"/>
      <c r="PGJ1838" s="401"/>
      <c r="PGK1838" s="401"/>
      <c r="PGL1838" s="401"/>
      <c r="PGM1838" s="401"/>
      <c r="PGN1838" s="401"/>
      <c r="PGO1838" s="401"/>
      <c r="PGP1838" s="401"/>
      <c r="PGQ1838" s="401"/>
      <c r="PGR1838" s="401"/>
      <c r="PGS1838" s="401"/>
      <c r="PGT1838" s="401"/>
      <c r="PGU1838" s="401"/>
      <c r="PGV1838" s="401"/>
      <c r="PGW1838" s="401"/>
      <c r="PGX1838" s="401"/>
      <c r="PGY1838" s="401"/>
      <c r="PGZ1838" s="401"/>
      <c r="PHA1838" s="401"/>
      <c r="PHB1838" s="401"/>
      <c r="PHC1838" s="401"/>
      <c r="PHD1838" s="401"/>
      <c r="PHE1838" s="401"/>
      <c r="PHF1838" s="401"/>
      <c r="PHG1838" s="401"/>
      <c r="PHH1838" s="401"/>
      <c r="PHI1838" s="401"/>
      <c r="PHJ1838" s="401"/>
      <c r="PHK1838" s="401"/>
      <c r="PHL1838" s="401"/>
      <c r="PHM1838" s="401"/>
      <c r="PHN1838" s="401"/>
      <c r="PHO1838" s="401"/>
      <c r="PHP1838" s="401"/>
      <c r="PHQ1838" s="401"/>
      <c r="PHR1838" s="401"/>
      <c r="PHS1838" s="401"/>
      <c r="PHT1838" s="401"/>
      <c r="PHU1838" s="401"/>
      <c r="PHV1838" s="401"/>
      <c r="PHW1838" s="401"/>
      <c r="PHX1838" s="401"/>
      <c r="PHY1838" s="401"/>
      <c r="PHZ1838" s="401"/>
      <c r="PIA1838" s="401"/>
      <c r="PIB1838" s="401"/>
      <c r="PIC1838" s="401"/>
      <c r="PID1838" s="401"/>
      <c r="PIE1838" s="401"/>
      <c r="PIF1838" s="401"/>
      <c r="PIG1838" s="401"/>
      <c r="PIH1838" s="401"/>
      <c r="PII1838" s="401"/>
      <c r="PIJ1838" s="401"/>
      <c r="PIK1838" s="401"/>
      <c r="PIL1838" s="401"/>
      <c r="PIM1838" s="401"/>
      <c r="PIN1838" s="401"/>
      <c r="PIO1838" s="401"/>
      <c r="PIP1838" s="401"/>
      <c r="PIQ1838" s="401"/>
      <c r="PIR1838" s="401"/>
      <c r="PIS1838" s="401"/>
      <c r="PIT1838" s="401"/>
      <c r="PIU1838" s="401"/>
      <c r="PIV1838" s="401"/>
      <c r="PIW1838" s="401"/>
      <c r="PIX1838" s="401"/>
      <c r="PIY1838" s="401"/>
      <c r="PIZ1838" s="401"/>
      <c r="PJA1838" s="401"/>
      <c r="PJB1838" s="401"/>
      <c r="PJC1838" s="401"/>
      <c r="PJD1838" s="401"/>
      <c r="PJE1838" s="401"/>
      <c r="PJF1838" s="401"/>
      <c r="PJG1838" s="401"/>
      <c r="PJH1838" s="401"/>
      <c r="PJI1838" s="401"/>
      <c r="PJJ1838" s="401"/>
      <c r="PJK1838" s="401"/>
      <c r="PJL1838" s="401"/>
      <c r="PJM1838" s="401"/>
      <c r="PJN1838" s="401"/>
      <c r="PJO1838" s="401"/>
      <c r="PJP1838" s="401"/>
      <c r="PJQ1838" s="401"/>
      <c r="PJR1838" s="401"/>
      <c r="PJS1838" s="401"/>
      <c r="PJT1838" s="401"/>
      <c r="PJU1838" s="401"/>
      <c r="PJV1838" s="401"/>
      <c r="PJW1838" s="401"/>
      <c r="PJX1838" s="401"/>
      <c r="PJY1838" s="401"/>
      <c r="PJZ1838" s="401"/>
      <c r="PKA1838" s="401"/>
      <c r="PKB1838" s="401"/>
      <c r="PKC1838" s="401"/>
      <c r="PKD1838" s="401"/>
      <c r="PKE1838" s="401"/>
      <c r="PKF1838" s="401"/>
      <c r="PKG1838" s="401"/>
      <c r="PKH1838" s="401"/>
      <c r="PKI1838" s="401"/>
      <c r="PKJ1838" s="401"/>
      <c r="PKK1838" s="401"/>
      <c r="PKL1838" s="401"/>
      <c r="PKM1838" s="401"/>
      <c r="PKN1838" s="401"/>
      <c r="PKO1838" s="401"/>
      <c r="PKP1838" s="401"/>
      <c r="PKQ1838" s="401"/>
      <c r="PKR1838" s="401"/>
      <c r="PKS1838" s="401"/>
      <c r="PKT1838" s="401"/>
      <c r="PKU1838" s="401"/>
      <c r="PKV1838" s="401"/>
      <c r="PKW1838" s="401"/>
      <c r="PKX1838" s="401"/>
      <c r="PKY1838" s="401"/>
      <c r="PKZ1838" s="401"/>
      <c r="PLA1838" s="401"/>
      <c r="PLB1838" s="401"/>
      <c r="PLC1838" s="401"/>
      <c r="PLD1838" s="401"/>
      <c r="PLE1838" s="401"/>
      <c r="PLF1838" s="401"/>
      <c r="PLG1838" s="401"/>
      <c r="PLH1838" s="401"/>
      <c r="PLI1838" s="401"/>
      <c r="PLJ1838" s="401"/>
      <c r="PLK1838" s="401"/>
      <c r="PLL1838" s="401"/>
      <c r="PLM1838" s="401"/>
      <c r="PLN1838" s="401"/>
      <c r="PLO1838" s="401"/>
      <c r="PLP1838" s="401"/>
      <c r="PLQ1838" s="401"/>
      <c r="PLR1838" s="401"/>
      <c r="PLS1838" s="401"/>
      <c r="PLT1838" s="401"/>
      <c r="PLU1838" s="401"/>
      <c r="PLV1838" s="401"/>
      <c r="PLW1838" s="401"/>
      <c r="PLX1838" s="401"/>
      <c r="PLY1838" s="401"/>
      <c r="PLZ1838" s="401"/>
      <c r="PMA1838" s="401"/>
      <c r="PMB1838" s="401"/>
      <c r="PMC1838" s="401"/>
      <c r="PMD1838" s="401"/>
      <c r="PME1838" s="401"/>
      <c r="PMF1838" s="401"/>
      <c r="PMG1838" s="401"/>
      <c r="PMH1838" s="401"/>
      <c r="PMI1838" s="401"/>
      <c r="PMJ1838" s="401"/>
      <c r="PMK1838" s="401"/>
      <c r="PML1838" s="401"/>
      <c r="PMM1838" s="401"/>
      <c r="PMN1838" s="401"/>
      <c r="PMO1838" s="401"/>
      <c r="PMP1838" s="401"/>
      <c r="PMQ1838" s="401"/>
      <c r="PMR1838" s="401"/>
      <c r="PMS1838" s="401"/>
      <c r="PMT1838" s="401"/>
      <c r="PMU1838" s="401"/>
      <c r="PMV1838" s="401"/>
      <c r="PMW1838" s="401"/>
      <c r="PMX1838" s="401"/>
      <c r="PMY1838" s="401"/>
      <c r="PMZ1838" s="401"/>
      <c r="PNA1838" s="401"/>
      <c r="PNB1838" s="401"/>
      <c r="PNC1838" s="401"/>
      <c r="PND1838" s="401"/>
      <c r="PNE1838" s="401"/>
      <c r="PNF1838" s="401"/>
      <c r="PNG1838" s="401"/>
      <c r="PNH1838" s="401"/>
      <c r="PNI1838" s="401"/>
      <c r="PNJ1838" s="401"/>
      <c r="PNK1838" s="401"/>
      <c r="PNL1838" s="401"/>
      <c r="PNM1838" s="401"/>
      <c r="PNN1838" s="401"/>
      <c r="PNO1838" s="401"/>
      <c r="PNP1838" s="401"/>
      <c r="PNQ1838" s="401"/>
      <c r="PNR1838" s="401"/>
      <c r="PNS1838" s="401"/>
      <c r="PNT1838" s="401"/>
      <c r="PNU1838" s="401"/>
      <c r="PNV1838" s="401"/>
      <c r="PNW1838" s="401"/>
      <c r="PNX1838" s="401"/>
      <c r="PNY1838" s="401"/>
      <c r="PNZ1838" s="401"/>
      <c r="POA1838" s="401"/>
      <c r="POB1838" s="401"/>
      <c r="POC1838" s="401"/>
      <c r="POD1838" s="401"/>
      <c r="POE1838" s="401"/>
      <c r="POF1838" s="401"/>
      <c r="POG1838" s="401"/>
      <c r="POH1838" s="401"/>
      <c r="POI1838" s="401"/>
      <c r="POJ1838" s="401"/>
      <c r="POK1838" s="401"/>
      <c r="POL1838" s="401"/>
      <c r="POM1838" s="401"/>
      <c r="PON1838" s="401"/>
      <c r="POO1838" s="401"/>
      <c r="POP1838" s="401"/>
      <c r="POQ1838" s="401"/>
      <c r="POR1838" s="401"/>
      <c r="POS1838" s="401"/>
      <c r="POT1838" s="401"/>
      <c r="POU1838" s="401"/>
      <c r="POV1838" s="401"/>
      <c r="POW1838" s="401"/>
      <c r="POX1838" s="401"/>
      <c r="POY1838" s="401"/>
      <c r="POZ1838" s="401"/>
      <c r="PPA1838" s="401"/>
      <c r="PPB1838" s="401"/>
      <c r="PPC1838" s="401"/>
      <c r="PPD1838" s="401"/>
      <c r="PPE1838" s="401"/>
      <c r="PPF1838" s="401"/>
      <c r="PPG1838" s="401"/>
      <c r="PPH1838" s="401"/>
      <c r="PPI1838" s="401"/>
      <c r="PPJ1838" s="401"/>
      <c r="PPK1838" s="401"/>
      <c r="PPL1838" s="401"/>
      <c r="PPM1838" s="401"/>
      <c r="PPN1838" s="401"/>
      <c r="PPO1838" s="401"/>
      <c r="PPP1838" s="401"/>
      <c r="PPQ1838" s="401"/>
      <c r="PPR1838" s="401"/>
      <c r="PPS1838" s="401"/>
      <c r="PPT1838" s="401"/>
      <c r="PPU1838" s="401"/>
      <c r="PPV1838" s="401"/>
      <c r="PPW1838" s="401"/>
      <c r="PPX1838" s="401"/>
      <c r="PPY1838" s="401"/>
      <c r="PPZ1838" s="401"/>
      <c r="PQA1838" s="401"/>
      <c r="PQB1838" s="401"/>
      <c r="PQC1838" s="401"/>
      <c r="PQD1838" s="401"/>
      <c r="PQE1838" s="401"/>
      <c r="PQF1838" s="401"/>
      <c r="PQG1838" s="401"/>
      <c r="PQH1838" s="401"/>
      <c r="PQI1838" s="401"/>
      <c r="PQJ1838" s="401"/>
      <c r="PQK1838" s="401"/>
      <c r="PQL1838" s="401"/>
      <c r="PQM1838" s="401"/>
      <c r="PQN1838" s="401"/>
      <c r="PQO1838" s="401"/>
      <c r="PQP1838" s="401"/>
      <c r="PQQ1838" s="401"/>
      <c r="PQR1838" s="401"/>
      <c r="PQS1838" s="401"/>
      <c r="PQT1838" s="401"/>
      <c r="PQU1838" s="401"/>
      <c r="PQV1838" s="401"/>
      <c r="PQW1838" s="401"/>
      <c r="PQX1838" s="401"/>
      <c r="PQY1838" s="401"/>
      <c r="PQZ1838" s="401"/>
      <c r="PRA1838" s="401"/>
      <c r="PRB1838" s="401"/>
      <c r="PRC1838" s="401"/>
      <c r="PRD1838" s="401"/>
      <c r="PRE1838" s="401"/>
      <c r="PRF1838" s="401"/>
      <c r="PRG1838" s="401"/>
      <c r="PRH1838" s="401"/>
      <c r="PRI1838" s="401"/>
      <c r="PRJ1838" s="401"/>
      <c r="PRK1838" s="401"/>
      <c r="PRL1838" s="401"/>
      <c r="PRM1838" s="401"/>
      <c r="PRN1838" s="401"/>
      <c r="PRO1838" s="401"/>
      <c r="PRP1838" s="401"/>
      <c r="PRQ1838" s="401"/>
      <c r="PRR1838" s="401"/>
      <c r="PRS1838" s="401"/>
      <c r="PRT1838" s="401"/>
      <c r="PRU1838" s="401"/>
      <c r="PRV1838" s="401"/>
      <c r="PRW1838" s="401"/>
      <c r="PRX1838" s="401"/>
      <c r="PRY1838" s="401"/>
      <c r="PRZ1838" s="401"/>
      <c r="PSA1838" s="401"/>
      <c r="PSB1838" s="401"/>
      <c r="PSC1838" s="401"/>
      <c r="PSD1838" s="401"/>
      <c r="PSE1838" s="401"/>
      <c r="PSF1838" s="401"/>
      <c r="PSG1838" s="401"/>
      <c r="PSH1838" s="401"/>
      <c r="PSI1838" s="401"/>
      <c r="PSJ1838" s="401"/>
      <c r="PSK1838" s="401"/>
      <c r="PSL1838" s="401"/>
      <c r="PSM1838" s="401"/>
      <c r="PSN1838" s="401"/>
      <c r="PSO1838" s="401"/>
      <c r="PSP1838" s="401"/>
      <c r="PSQ1838" s="401"/>
      <c r="PSR1838" s="401"/>
      <c r="PSS1838" s="401"/>
      <c r="PST1838" s="401"/>
      <c r="PSU1838" s="401"/>
      <c r="PSV1838" s="401"/>
      <c r="PSW1838" s="401"/>
      <c r="PSX1838" s="401"/>
      <c r="PSY1838" s="401"/>
      <c r="PSZ1838" s="401"/>
      <c r="PTA1838" s="401"/>
      <c r="PTB1838" s="401"/>
      <c r="PTC1838" s="401"/>
      <c r="PTD1838" s="401"/>
      <c r="PTE1838" s="401"/>
      <c r="PTF1838" s="401"/>
      <c r="PTG1838" s="401"/>
      <c r="PTH1838" s="401"/>
      <c r="PTI1838" s="401"/>
      <c r="PTJ1838" s="401"/>
      <c r="PTK1838" s="401"/>
      <c r="PTL1838" s="401"/>
      <c r="PTM1838" s="401"/>
      <c r="PTN1838" s="401"/>
      <c r="PTO1838" s="401"/>
      <c r="PTP1838" s="401"/>
      <c r="PTQ1838" s="401"/>
      <c r="PTR1838" s="401"/>
      <c r="PTS1838" s="401"/>
      <c r="PTT1838" s="401"/>
      <c r="PTU1838" s="401"/>
      <c r="PTV1838" s="401"/>
      <c r="PTW1838" s="401"/>
      <c r="PTX1838" s="401"/>
      <c r="PTY1838" s="401"/>
      <c r="PTZ1838" s="401"/>
      <c r="PUA1838" s="401"/>
      <c r="PUB1838" s="401"/>
      <c r="PUC1838" s="401"/>
      <c r="PUD1838" s="401"/>
      <c r="PUE1838" s="401"/>
      <c r="PUF1838" s="401"/>
      <c r="PUG1838" s="401"/>
      <c r="PUH1838" s="401"/>
      <c r="PUI1838" s="401"/>
      <c r="PUJ1838" s="401"/>
      <c r="PUK1838" s="401"/>
      <c r="PUL1838" s="401"/>
      <c r="PUM1838" s="401"/>
      <c r="PUN1838" s="401"/>
      <c r="PUO1838" s="401"/>
      <c r="PUP1838" s="401"/>
      <c r="PUQ1838" s="401"/>
      <c r="PUR1838" s="401"/>
      <c r="PUS1838" s="401"/>
      <c r="PUT1838" s="401"/>
      <c r="PUU1838" s="401"/>
      <c r="PUV1838" s="401"/>
      <c r="PUW1838" s="401"/>
      <c r="PUX1838" s="401"/>
      <c r="PUY1838" s="401"/>
      <c r="PUZ1838" s="401"/>
      <c r="PVA1838" s="401"/>
      <c r="PVB1838" s="401"/>
      <c r="PVC1838" s="401"/>
      <c r="PVD1838" s="401"/>
      <c r="PVE1838" s="401"/>
      <c r="PVF1838" s="401"/>
      <c r="PVG1838" s="401"/>
      <c r="PVH1838" s="401"/>
      <c r="PVI1838" s="401"/>
      <c r="PVJ1838" s="401"/>
      <c r="PVK1838" s="401"/>
      <c r="PVL1838" s="401"/>
      <c r="PVM1838" s="401"/>
      <c r="PVN1838" s="401"/>
      <c r="PVO1838" s="401"/>
      <c r="PVP1838" s="401"/>
      <c r="PVQ1838" s="401"/>
      <c r="PVR1838" s="401"/>
      <c r="PVS1838" s="401"/>
      <c r="PVT1838" s="401"/>
      <c r="PVU1838" s="401"/>
      <c r="PVV1838" s="401"/>
      <c r="PVW1838" s="401"/>
      <c r="PVX1838" s="401"/>
      <c r="PVY1838" s="401"/>
      <c r="PVZ1838" s="401"/>
      <c r="PWA1838" s="401"/>
      <c r="PWB1838" s="401"/>
      <c r="PWC1838" s="401"/>
      <c r="PWD1838" s="401"/>
      <c r="PWE1838" s="401"/>
      <c r="PWF1838" s="401"/>
      <c r="PWG1838" s="401"/>
      <c r="PWH1838" s="401"/>
      <c r="PWI1838" s="401"/>
      <c r="PWJ1838" s="401"/>
      <c r="PWK1838" s="401"/>
      <c r="PWL1838" s="401"/>
      <c r="PWM1838" s="401"/>
      <c r="PWN1838" s="401"/>
      <c r="PWO1838" s="401"/>
      <c r="PWP1838" s="401"/>
      <c r="PWQ1838" s="401"/>
      <c r="PWR1838" s="401"/>
      <c r="PWS1838" s="401"/>
      <c r="PWT1838" s="401"/>
      <c r="PWU1838" s="401"/>
      <c r="PWV1838" s="401"/>
      <c r="PWW1838" s="401"/>
      <c r="PWX1838" s="401"/>
      <c r="PWY1838" s="401"/>
      <c r="PWZ1838" s="401"/>
      <c r="PXA1838" s="401"/>
      <c r="PXB1838" s="401"/>
      <c r="PXC1838" s="401"/>
      <c r="PXD1838" s="401"/>
      <c r="PXE1838" s="401"/>
      <c r="PXF1838" s="401"/>
      <c r="PXG1838" s="401"/>
      <c r="PXH1838" s="401"/>
      <c r="PXI1838" s="401"/>
      <c r="PXJ1838" s="401"/>
      <c r="PXK1838" s="401"/>
      <c r="PXL1838" s="401"/>
      <c r="PXM1838" s="401"/>
      <c r="PXN1838" s="401"/>
      <c r="PXO1838" s="401"/>
      <c r="PXP1838" s="401"/>
      <c r="PXQ1838" s="401"/>
      <c r="PXR1838" s="401"/>
      <c r="PXS1838" s="401"/>
      <c r="PXT1838" s="401"/>
      <c r="PXU1838" s="401"/>
      <c r="PXV1838" s="401"/>
      <c r="PXW1838" s="401"/>
      <c r="PXX1838" s="401"/>
      <c r="PXY1838" s="401"/>
      <c r="PXZ1838" s="401"/>
      <c r="PYA1838" s="401"/>
      <c r="PYB1838" s="401"/>
      <c r="PYC1838" s="401"/>
      <c r="PYD1838" s="401"/>
      <c r="PYE1838" s="401"/>
      <c r="PYF1838" s="401"/>
      <c r="PYG1838" s="401"/>
      <c r="PYH1838" s="401"/>
      <c r="PYI1838" s="401"/>
      <c r="PYJ1838" s="401"/>
      <c r="PYK1838" s="401"/>
      <c r="PYL1838" s="401"/>
      <c r="PYM1838" s="401"/>
      <c r="PYN1838" s="401"/>
      <c r="PYO1838" s="401"/>
      <c r="PYP1838" s="401"/>
      <c r="PYQ1838" s="401"/>
      <c r="PYR1838" s="401"/>
      <c r="PYS1838" s="401"/>
      <c r="PYT1838" s="401"/>
      <c r="PYU1838" s="401"/>
      <c r="PYV1838" s="401"/>
      <c r="PYW1838" s="401"/>
      <c r="PYX1838" s="401"/>
      <c r="PYY1838" s="401"/>
      <c r="PYZ1838" s="401"/>
      <c r="PZA1838" s="401"/>
      <c r="PZB1838" s="401"/>
      <c r="PZC1838" s="401"/>
      <c r="PZD1838" s="401"/>
      <c r="PZE1838" s="401"/>
      <c r="PZF1838" s="401"/>
      <c r="PZG1838" s="401"/>
      <c r="PZH1838" s="401"/>
      <c r="PZI1838" s="401"/>
      <c r="PZJ1838" s="401"/>
      <c r="PZK1838" s="401"/>
      <c r="PZL1838" s="401"/>
      <c r="PZM1838" s="401"/>
      <c r="PZN1838" s="401"/>
      <c r="PZO1838" s="401"/>
      <c r="PZP1838" s="401"/>
      <c r="PZQ1838" s="401"/>
      <c r="PZR1838" s="401"/>
      <c r="PZS1838" s="401"/>
      <c r="PZT1838" s="401"/>
      <c r="PZU1838" s="401"/>
      <c r="PZV1838" s="401"/>
      <c r="PZW1838" s="401"/>
      <c r="PZX1838" s="401"/>
      <c r="PZY1838" s="401"/>
      <c r="PZZ1838" s="401"/>
      <c r="QAA1838" s="401"/>
      <c r="QAB1838" s="401"/>
      <c r="QAC1838" s="401"/>
      <c r="QAD1838" s="401"/>
      <c r="QAE1838" s="401"/>
      <c r="QAF1838" s="401"/>
      <c r="QAG1838" s="401"/>
      <c r="QAH1838" s="401"/>
      <c r="QAI1838" s="401"/>
      <c r="QAJ1838" s="401"/>
      <c r="QAK1838" s="401"/>
      <c r="QAL1838" s="401"/>
      <c r="QAM1838" s="401"/>
      <c r="QAN1838" s="401"/>
      <c r="QAO1838" s="401"/>
      <c r="QAP1838" s="401"/>
      <c r="QAQ1838" s="401"/>
      <c r="QAR1838" s="401"/>
      <c r="QAS1838" s="401"/>
      <c r="QAT1838" s="401"/>
      <c r="QAU1838" s="401"/>
      <c r="QAV1838" s="401"/>
      <c r="QAW1838" s="401"/>
      <c r="QAX1838" s="401"/>
      <c r="QAY1838" s="401"/>
      <c r="QAZ1838" s="401"/>
      <c r="QBA1838" s="401"/>
      <c r="QBB1838" s="401"/>
      <c r="QBC1838" s="401"/>
      <c r="QBD1838" s="401"/>
      <c r="QBE1838" s="401"/>
      <c r="QBF1838" s="401"/>
      <c r="QBG1838" s="401"/>
      <c r="QBH1838" s="401"/>
      <c r="QBI1838" s="401"/>
      <c r="QBJ1838" s="401"/>
      <c r="QBK1838" s="401"/>
      <c r="QBL1838" s="401"/>
      <c r="QBM1838" s="401"/>
      <c r="QBN1838" s="401"/>
      <c r="QBO1838" s="401"/>
      <c r="QBP1838" s="401"/>
      <c r="QBQ1838" s="401"/>
      <c r="QBR1838" s="401"/>
      <c r="QBS1838" s="401"/>
      <c r="QBT1838" s="401"/>
      <c r="QBU1838" s="401"/>
      <c r="QBV1838" s="401"/>
      <c r="QBW1838" s="401"/>
      <c r="QBX1838" s="401"/>
      <c r="QBY1838" s="401"/>
      <c r="QBZ1838" s="401"/>
      <c r="QCA1838" s="401"/>
      <c r="QCB1838" s="401"/>
      <c r="QCC1838" s="401"/>
      <c r="QCD1838" s="401"/>
      <c r="QCE1838" s="401"/>
      <c r="QCF1838" s="401"/>
      <c r="QCG1838" s="401"/>
      <c r="QCH1838" s="401"/>
      <c r="QCI1838" s="401"/>
      <c r="QCJ1838" s="401"/>
      <c r="QCK1838" s="401"/>
      <c r="QCL1838" s="401"/>
      <c r="QCM1838" s="401"/>
      <c r="QCN1838" s="401"/>
      <c r="QCO1838" s="401"/>
      <c r="QCP1838" s="401"/>
      <c r="QCQ1838" s="401"/>
      <c r="QCR1838" s="401"/>
      <c r="QCS1838" s="401"/>
      <c r="QCT1838" s="401"/>
      <c r="QCU1838" s="401"/>
      <c r="QCV1838" s="401"/>
      <c r="QCW1838" s="401"/>
      <c r="QCX1838" s="401"/>
      <c r="QCY1838" s="401"/>
      <c r="QCZ1838" s="401"/>
      <c r="QDA1838" s="401"/>
      <c r="QDB1838" s="401"/>
      <c r="QDC1838" s="401"/>
      <c r="QDD1838" s="401"/>
      <c r="QDE1838" s="401"/>
      <c r="QDF1838" s="401"/>
      <c r="QDG1838" s="401"/>
      <c r="QDH1838" s="401"/>
      <c r="QDI1838" s="401"/>
      <c r="QDJ1838" s="401"/>
      <c r="QDK1838" s="401"/>
      <c r="QDL1838" s="401"/>
      <c r="QDM1838" s="401"/>
      <c r="QDN1838" s="401"/>
      <c r="QDO1838" s="401"/>
      <c r="QDP1838" s="401"/>
      <c r="QDQ1838" s="401"/>
      <c r="QDR1838" s="401"/>
      <c r="QDS1838" s="401"/>
      <c r="QDT1838" s="401"/>
      <c r="QDU1838" s="401"/>
      <c r="QDV1838" s="401"/>
      <c r="QDW1838" s="401"/>
      <c r="QDX1838" s="401"/>
      <c r="QDY1838" s="401"/>
      <c r="QDZ1838" s="401"/>
      <c r="QEA1838" s="401"/>
      <c r="QEB1838" s="401"/>
      <c r="QEC1838" s="401"/>
      <c r="QED1838" s="401"/>
      <c r="QEE1838" s="401"/>
      <c r="QEF1838" s="401"/>
      <c r="QEG1838" s="401"/>
      <c r="QEH1838" s="401"/>
      <c r="QEI1838" s="401"/>
      <c r="QEJ1838" s="401"/>
      <c r="QEK1838" s="401"/>
      <c r="QEL1838" s="401"/>
      <c r="QEM1838" s="401"/>
      <c r="QEN1838" s="401"/>
      <c r="QEO1838" s="401"/>
      <c r="QEP1838" s="401"/>
      <c r="QEQ1838" s="401"/>
      <c r="QER1838" s="401"/>
      <c r="QES1838" s="401"/>
      <c r="QET1838" s="401"/>
      <c r="QEU1838" s="401"/>
      <c r="QEV1838" s="401"/>
      <c r="QEW1838" s="401"/>
      <c r="QEX1838" s="401"/>
      <c r="QEY1838" s="401"/>
      <c r="QEZ1838" s="401"/>
      <c r="QFA1838" s="401"/>
      <c r="QFB1838" s="401"/>
      <c r="QFC1838" s="401"/>
      <c r="QFD1838" s="401"/>
      <c r="QFE1838" s="401"/>
      <c r="QFF1838" s="401"/>
      <c r="QFG1838" s="401"/>
      <c r="QFH1838" s="401"/>
      <c r="QFI1838" s="401"/>
      <c r="QFJ1838" s="401"/>
      <c r="QFK1838" s="401"/>
      <c r="QFL1838" s="401"/>
      <c r="QFM1838" s="401"/>
      <c r="QFN1838" s="401"/>
      <c r="QFO1838" s="401"/>
      <c r="QFP1838" s="401"/>
      <c r="QFQ1838" s="401"/>
      <c r="QFR1838" s="401"/>
      <c r="QFS1838" s="401"/>
      <c r="QFT1838" s="401"/>
      <c r="QFU1838" s="401"/>
      <c r="QFV1838" s="401"/>
      <c r="QFW1838" s="401"/>
      <c r="QFX1838" s="401"/>
      <c r="QFY1838" s="401"/>
      <c r="QFZ1838" s="401"/>
      <c r="QGA1838" s="401"/>
      <c r="QGB1838" s="401"/>
      <c r="QGC1838" s="401"/>
      <c r="QGD1838" s="401"/>
      <c r="QGE1838" s="401"/>
      <c r="QGF1838" s="401"/>
      <c r="QGG1838" s="401"/>
      <c r="QGH1838" s="401"/>
      <c r="QGI1838" s="401"/>
      <c r="QGJ1838" s="401"/>
      <c r="QGK1838" s="401"/>
      <c r="QGL1838" s="401"/>
      <c r="QGM1838" s="401"/>
      <c r="QGN1838" s="401"/>
      <c r="QGO1838" s="401"/>
      <c r="QGP1838" s="401"/>
      <c r="QGQ1838" s="401"/>
      <c r="QGR1838" s="401"/>
      <c r="QGS1838" s="401"/>
      <c r="QGT1838" s="401"/>
      <c r="QGU1838" s="401"/>
      <c r="QGV1838" s="401"/>
      <c r="QGW1838" s="401"/>
      <c r="QGX1838" s="401"/>
      <c r="QGY1838" s="401"/>
      <c r="QGZ1838" s="401"/>
      <c r="QHA1838" s="401"/>
      <c r="QHB1838" s="401"/>
      <c r="QHC1838" s="401"/>
      <c r="QHD1838" s="401"/>
      <c r="QHE1838" s="401"/>
      <c r="QHF1838" s="401"/>
      <c r="QHG1838" s="401"/>
      <c r="QHH1838" s="401"/>
      <c r="QHI1838" s="401"/>
      <c r="QHJ1838" s="401"/>
      <c r="QHK1838" s="401"/>
      <c r="QHL1838" s="401"/>
      <c r="QHM1838" s="401"/>
      <c r="QHN1838" s="401"/>
      <c r="QHO1838" s="401"/>
      <c r="QHP1838" s="401"/>
      <c r="QHQ1838" s="401"/>
      <c r="QHR1838" s="401"/>
      <c r="QHS1838" s="401"/>
      <c r="QHT1838" s="401"/>
      <c r="QHU1838" s="401"/>
      <c r="QHV1838" s="401"/>
      <c r="QHW1838" s="401"/>
      <c r="QHX1838" s="401"/>
      <c r="QHY1838" s="401"/>
      <c r="QHZ1838" s="401"/>
      <c r="QIA1838" s="401"/>
      <c r="QIB1838" s="401"/>
      <c r="QIC1838" s="401"/>
      <c r="QID1838" s="401"/>
      <c r="QIE1838" s="401"/>
      <c r="QIF1838" s="401"/>
      <c r="QIG1838" s="401"/>
      <c r="QIH1838" s="401"/>
      <c r="QII1838" s="401"/>
      <c r="QIJ1838" s="401"/>
      <c r="QIK1838" s="401"/>
      <c r="QIL1838" s="401"/>
      <c r="QIM1838" s="401"/>
      <c r="QIN1838" s="401"/>
      <c r="QIO1838" s="401"/>
      <c r="QIP1838" s="401"/>
      <c r="QIQ1838" s="401"/>
      <c r="QIR1838" s="401"/>
      <c r="QIS1838" s="401"/>
      <c r="QIT1838" s="401"/>
      <c r="QIU1838" s="401"/>
      <c r="QIV1838" s="401"/>
      <c r="QIW1838" s="401"/>
      <c r="QIX1838" s="401"/>
      <c r="QIY1838" s="401"/>
      <c r="QIZ1838" s="401"/>
      <c r="QJA1838" s="401"/>
      <c r="QJB1838" s="401"/>
      <c r="QJC1838" s="401"/>
      <c r="QJD1838" s="401"/>
      <c r="QJE1838" s="401"/>
      <c r="QJF1838" s="401"/>
      <c r="QJG1838" s="401"/>
      <c r="QJH1838" s="401"/>
      <c r="QJI1838" s="401"/>
      <c r="QJJ1838" s="401"/>
      <c r="QJK1838" s="401"/>
      <c r="QJL1838" s="401"/>
      <c r="QJM1838" s="401"/>
      <c r="QJN1838" s="401"/>
      <c r="QJO1838" s="401"/>
      <c r="QJP1838" s="401"/>
      <c r="QJQ1838" s="401"/>
      <c r="QJR1838" s="401"/>
      <c r="QJS1838" s="401"/>
      <c r="QJT1838" s="401"/>
      <c r="QJU1838" s="401"/>
      <c r="QJV1838" s="401"/>
      <c r="QJW1838" s="401"/>
      <c r="QJX1838" s="401"/>
      <c r="QJY1838" s="401"/>
      <c r="QJZ1838" s="401"/>
      <c r="QKA1838" s="401"/>
      <c r="QKB1838" s="401"/>
      <c r="QKC1838" s="401"/>
      <c r="QKD1838" s="401"/>
      <c r="QKE1838" s="401"/>
      <c r="QKF1838" s="401"/>
      <c r="QKG1838" s="401"/>
      <c r="QKH1838" s="401"/>
      <c r="QKI1838" s="401"/>
      <c r="QKJ1838" s="401"/>
      <c r="QKK1838" s="401"/>
      <c r="QKL1838" s="401"/>
      <c r="QKM1838" s="401"/>
      <c r="QKN1838" s="401"/>
      <c r="QKO1838" s="401"/>
      <c r="QKP1838" s="401"/>
      <c r="QKQ1838" s="401"/>
      <c r="QKR1838" s="401"/>
      <c r="QKS1838" s="401"/>
      <c r="QKT1838" s="401"/>
      <c r="QKU1838" s="401"/>
      <c r="QKV1838" s="401"/>
      <c r="QKW1838" s="401"/>
      <c r="QKX1838" s="401"/>
      <c r="QKY1838" s="401"/>
      <c r="QKZ1838" s="401"/>
      <c r="QLA1838" s="401"/>
      <c r="QLB1838" s="401"/>
      <c r="QLC1838" s="401"/>
      <c r="QLD1838" s="401"/>
      <c r="QLE1838" s="401"/>
      <c r="QLF1838" s="401"/>
      <c r="QLG1838" s="401"/>
      <c r="QLH1838" s="401"/>
      <c r="QLI1838" s="401"/>
      <c r="QLJ1838" s="401"/>
      <c r="QLK1838" s="401"/>
      <c r="QLL1838" s="401"/>
      <c r="QLM1838" s="401"/>
      <c r="QLN1838" s="401"/>
      <c r="QLO1838" s="401"/>
      <c r="QLP1838" s="401"/>
      <c r="QLQ1838" s="401"/>
      <c r="QLR1838" s="401"/>
      <c r="QLS1838" s="401"/>
      <c r="QLT1838" s="401"/>
      <c r="QLU1838" s="401"/>
      <c r="QLV1838" s="401"/>
      <c r="QLW1838" s="401"/>
      <c r="QLX1838" s="401"/>
      <c r="QLY1838" s="401"/>
      <c r="QLZ1838" s="401"/>
      <c r="QMA1838" s="401"/>
      <c r="QMB1838" s="401"/>
      <c r="QMC1838" s="401"/>
      <c r="QMD1838" s="401"/>
      <c r="QME1838" s="401"/>
      <c r="QMF1838" s="401"/>
      <c r="QMG1838" s="401"/>
      <c r="QMH1838" s="401"/>
      <c r="QMI1838" s="401"/>
      <c r="QMJ1838" s="401"/>
      <c r="QMK1838" s="401"/>
      <c r="QML1838" s="401"/>
      <c r="QMM1838" s="401"/>
      <c r="QMN1838" s="401"/>
      <c r="QMO1838" s="401"/>
      <c r="QMP1838" s="401"/>
      <c r="QMQ1838" s="401"/>
      <c r="QMR1838" s="401"/>
      <c r="QMS1838" s="401"/>
      <c r="QMT1838" s="401"/>
      <c r="QMU1838" s="401"/>
      <c r="QMV1838" s="401"/>
      <c r="QMW1838" s="401"/>
      <c r="QMX1838" s="401"/>
      <c r="QMY1838" s="401"/>
      <c r="QMZ1838" s="401"/>
      <c r="QNA1838" s="401"/>
      <c r="QNB1838" s="401"/>
      <c r="QNC1838" s="401"/>
      <c r="QND1838" s="401"/>
      <c r="QNE1838" s="401"/>
      <c r="QNF1838" s="401"/>
      <c r="QNG1838" s="401"/>
      <c r="QNH1838" s="401"/>
      <c r="QNI1838" s="401"/>
      <c r="QNJ1838" s="401"/>
      <c r="QNK1838" s="401"/>
      <c r="QNL1838" s="401"/>
      <c r="QNM1838" s="401"/>
      <c r="QNN1838" s="401"/>
      <c r="QNO1838" s="401"/>
      <c r="QNP1838" s="401"/>
      <c r="QNQ1838" s="401"/>
      <c r="QNR1838" s="401"/>
      <c r="QNS1838" s="401"/>
      <c r="QNT1838" s="401"/>
      <c r="QNU1838" s="401"/>
      <c r="QNV1838" s="401"/>
      <c r="QNW1838" s="401"/>
      <c r="QNX1838" s="401"/>
      <c r="QNY1838" s="401"/>
      <c r="QNZ1838" s="401"/>
      <c r="QOA1838" s="401"/>
      <c r="QOB1838" s="401"/>
      <c r="QOC1838" s="401"/>
      <c r="QOD1838" s="401"/>
      <c r="QOE1838" s="401"/>
      <c r="QOF1838" s="401"/>
      <c r="QOG1838" s="401"/>
      <c r="QOH1838" s="401"/>
      <c r="QOI1838" s="401"/>
      <c r="QOJ1838" s="401"/>
      <c r="QOK1838" s="401"/>
      <c r="QOL1838" s="401"/>
      <c r="QOM1838" s="401"/>
      <c r="QON1838" s="401"/>
      <c r="QOO1838" s="401"/>
      <c r="QOP1838" s="401"/>
      <c r="QOQ1838" s="401"/>
      <c r="QOR1838" s="401"/>
      <c r="QOS1838" s="401"/>
      <c r="QOT1838" s="401"/>
      <c r="QOU1838" s="401"/>
      <c r="QOV1838" s="401"/>
      <c r="QOW1838" s="401"/>
      <c r="QOX1838" s="401"/>
      <c r="QOY1838" s="401"/>
      <c r="QOZ1838" s="401"/>
      <c r="QPA1838" s="401"/>
      <c r="QPB1838" s="401"/>
      <c r="QPC1838" s="401"/>
      <c r="QPD1838" s="401"/>
      <c r="QPE1838" s="401"/>
      <c r="QPF1838" s="401"/>
      <c r="QPG1838" s="401"/>
      <c r="QPH1838" s="401"/>
      <c r="QPI1838" s="401"/>
      <c r="QPJ1838" s="401"/>
      <c r="QPK1838" s="401"/>
      <c r="QPL1838" s="401"/>
      <c r="QPM1838" s="401"/>
      <c r="QPN1838" s="401"/>
      <c r="QPO1838" s="401"/>
      <c r="QPP1838" s="401"/>
      <c r="QPQ1838" s="401"/>
      <c r="QPR1838" s="401"/>
      <c r="QPS1838" s="401"/>
      <c r="QPT1838" s="401"/>
      <c r="QPU1838" s="401"/>
      <c r="QPV1838" s="401"/>
      <c r="QPW1838" s="401"/>
      <c r="QPX1838" s="401"/>
      <c r="QPY1838" s="401"/>
      <c r="QPZ1838" s="401"/>
      <c r="QQA1838" s="401"/>
      <c r="QQB1838" s="401"/>
      <c r="QQC1838" s="401"/>
      <c r="QQD1838" s="401"/>
      <c r="QQE1838" s="401"/>
      <c r="QQF1838" s="401"/>
      <c r="QQG1838" s="401"/>
      <c r="QQH1838" s="401"/>
      <c r="QQI1838" s="401"/>
      <c r="QQJ1838" s="401"/>
      <c r="QQK1838" s="401"/>
      <c r="QQL1838" s="401"/>
      <c r="QQM1838" s="401"/>
      <c r="QQN1838" s="401"/>
      <c r="QQO1838" s="401"/>
      <c r="QQP1838" s="401"/>
      <c r="QQQ1838" s="401"/>
      <c r="QQR1838" s="401"/>
      <c r="QQS1838" s="401"/>
      <c r="QQT1838" s="401"/>
      <c r="QQU1838" s="401"/>
      <c r="QQV1838" s="401"/>
      <c r="QQW1838" s="401"/>
      <c r="QQX1838" s="401"/>
      <c r="QQY1838" s="401"/>
      <c r="QQZ1838" s="401"/>
      <c r="QRA1838" s="401"/>
      <c r="QRB1838" s="401"/>
      <c r="QRC1838" s="401"/>
      <c r="QRD1838" s="401"/>
      <c r="QRE1838" s="401"/>
      <c r="QRF1838" s="401"/>
      <c r="QRG1838" s="401"/>
      <c r="QRH1838" s="401"/>
      <c r="QRI1838" s="401"/>
      <c r="QRJ1838" s="401"/>
      <c r="QRK1838" s="401"/>
      <c r="QRL1838" s="401"/>
      <c r="QRM1838" s="401"/>
      <c r="QRN1838" s="401"/>
      <c r="QRO1838" s="401"/>
      <c r="QRP1838" s="401"/>
      <c r="QRQ1838" s="401"/>
      <c r="QRR1838" s="401"/>
      <c r="QRS1838" s="401"/>
      <c r="QRT1838" s="401"/>
      <c r="QRU1838" s="401"/>
      <c r="QRV1838" s="401"/>
      <c r="QRW1838" s="401"/>
      <c r="QRX1838" s="401"/>
      <c r="QRY1838" s="401"/>
      <c r="QRZ1838" s="401"/>
      <c r="QSA1838" s="401"/>
      <c r="QSB1838" s="401"/>
      <c r="QSC1838" s="401"/>
      <c r="QSD1838" s="401"/>
      <c r="QSE1838" s="401"/>
      <c r="QSF1838" s="401"/>
      <c r="QSG1838" s="401"/>
      <c r="QSH1838" s="401"/>
      <c r="QSI1838" s="401"/>
      <c r="QSJ1838" s="401"/>
      <c r="QSK1838" s="401"/>
      <c r="QSL1838" s="401"/>
      <c r="QSM1838" s="401"/>
      <c r="QSN1838" s="401"/>
      <c r="QSO1838" s="401"/>
      <c r="QSP1838" s="401"/>
      <c r="QSQ1838" s="401"/>
      <c r="QSR1838" s="401"/>
      <c r="QSS1838" s="401"/>
      <c r="QST1838" s="401"/>
      <c r="QSU1838" s="401"/>
      <c r="QSV1838" s="401"/>
      <c r="QSW1838" s="401"/>
      <c r="QSX1838" s="401"/>
      <c r="QSY1838" s="401"/>
      <c r="QSZ1838" s="401"/>
      <c r="QTA1838" s="401"/>
      <c r="QTB1838" s="401"/>
      <c r="QTC1838" s="401"/>
      <c r="QTD1838" s="401"/>
      <c r="QTE1838" s="401"/>
      <c r="QTF1838" s="401"/>
      <c r="QTG1838" s="401"/>
      <c r="QTH1838" s="401"/>
      <c r="QTI1838" s="401"/>
      <c r="QTJ1838" s="401"/>
      <c r="QTK1838" s="401"/>
      <c r="QTL1838" s="401"/>
      <c r="QTM1838" s="401"/>
      <c r="QTN1838" s="401"/>
      <c r="QTO1838" s="401"/>
      <c r="QTP1838" s="401"/>
      <c r="QTQ1838" s="401"/>
      <c r="QTR1838" s="401"/>
      <c r="QTS1838" s="401"/>
      <c r="QTT1838" s="401"/>
      <c r="QTU1838" s="401"/>
      <c r="QTV1838" s="401"/>
      <c r="QTW1838" s="401"/>
      <c r="QTX1838" s="401"/>
      <c r="QTY1838" s="401"/>
      <c r="QTZ1838" s="401"/>
      <c r="QUA1838" s="401"/>
      <c r="QUB1838" s="401"/>
      <c r="QUC1838" s="401"/>
      <c r="QUD1838" s="401"/>
      <c r="QUE1838" s="401"/>
      <c r="QUF1838" s="401"/>
      <c r="QUG1838" s="401"/>
      <c r="QUH1838" s="401"/>
      <c r="QUI1838" s="401"/>
      <c r="QUJ1838" s="401"/>
      <c r="QUK1838" s="401"/>
      <c r="QUL1838" s="401"/>
      <c r="QUM1838" s="401"/>
      <c r="QUN1838" s="401"/>
      <c r="QUO1838" s="401"/>
      <c r="QUP1838" s="401"/>
      <c r="QUQ1838" s="401"/>
      <c r="QUR1838" s="401"/>
      <c r="QUS1838" s="401"/>
      <c r="QUT1838" s="401"/>
      <c r="QUU1838" s="401"/>
      <c r="QUV1838" s="401"/>
      <c r="QUW1838" s="401"/>
      <c r="QUX1838" s="401"/>
      <c r="QUY1838" s="401"/>
      <c r="QUZ1838" s="401"/>
      <c r="QVA1838" s="401"/>
      <c r="QVB1838" s="401"/>
      <c r="QVC1838" s="401"/>
      <c r="QVD1838" s="401"/>
      <c r="QVE1838" s="401"/>
      <c r="QVF1838" s="401"/>
      <c r="QVG1838" s="401"/>
      <c r="QVH1838" s="401"/>
      <c r="QVI1838" s="401"/>
      <c r="QVJ1838" s="401"/>
      <c r="QVK1838" s="401"/>
      <c r="QVL1838" s="401"/>
      <c r="QVM1838" s="401"/>
      <c r="QVN1838" s="401"/>
      <c r="QVO1838" s="401"/>
      <c r="QVP1838" s="401"/>
      <c r="QVQ1838" s="401"/>
      <c r="QVR1838" s="401"/>
      <c r="QVS1838" s="401"/>
      <c r="QVT1838" s="401"/>
      <c r="QVU1838" s="401"/>
      <c r="QVV1838" s="401"/>
      <c r="QVW1838" s="401"/>
      <c r="QVX1838" s="401"/>
      <c r="QVY1838" s="401"/>
      <c r="QVZ1838" s="401"/>
      <c r="QWA1838" s="401"/>
      <c r="QWB1838" s="401"/>
      <c r="QWC1838" s="401"/>
      <c r="QWD1838" s="401"/>
      <c r="QWE1838" s="401"/>
      <c r="QWF1838" s="401"/>
      <c r="QWG1838" s="401"/>
      <c r="QWH1838" s="401"/>
      <c r="QWI1838" s="401"/>
      <c r="QWJ1838" s="401"/>
      <c r="QWK1838" s="401"/>
      <c r="QWL1838" s="401"/>
      <c r="QWM1838" s="401"/>
      <c r="QWN1838" s="401"/>
      <c r="QWO1838" s="401"/>
      <c r="QWP1838" s="401"/>
      <c r="QWQ1838" s="401"/>
      <c r="QWR1838" s="401"/>
      <c r="QWS1838" s="401"/>
      <c r="QWT1838" s="401"/>
      <c r="QWU1838" s="401"/>
      <c r="QWV1838" s="401"/>
      <c r="QWW1838" s="401"/>
      <c r="QWX1838" s="401"/>
      <c r="QWY1838" s="401"/>
      <c r="QWZ1838" s="401"/>
      <c r="QXA1838" s="401"/>
      <c r="QXB1838" s="401"/>
      <c r="QXC1838" s="401"/>
      <c r="QXD1838" s="401"/>
      <c r="QXE1838" s="401"/>
      <c r="QXF1838" s="401"/>
      <c r="QXG1838" s="401"/>
      <c r="QXH1838" s="401"/>
      <c r="QXI1838" s="401"/>
      <c r="QXJ1838" s="401"/>
      <c r="QXK1838" s="401"/>
      <c r="QXL1838" s="401"/>
      <c r="QXM1838" s="401"/>
      <c r="QXN1838" s="401"/>
      <c r="QXO1838" s="401"/>
      <c r="QXP1838" s="401"/>
      <c r="QXQ1838" s="401"/>
      <c r="QXR1838" s="401"/>
      <c r="QXS1838" s="401"/>
      <c r="QXT1838" s="401"/>
      <c r="QXU1838" s="401"/>
      <c r="QXV1838" s="401"/>
      <c r="QXW1838" s="401"/>
      <c r="QXX1838" s="401"/>
      <c r="QXY1838" s="401"/>
      <c r="QXZ1838" s="401"/>
      <c r="QYA1838" s="401"/>
      <c r="QYB1838" s="401"/>
      <c r="QYC1838" s="401"/>
      <c r="QYD1838" s="401"/>
      <c r="QYE1838" s="401"/>
      <c r="QYF1838" s="401"/>
      <c r="QYG1838" s="401"/>
      <c r="QYH1838" s="401"/>
      <c r="QYI1838" s="401"/>
      <c r="QYJ1838" s="401"/>
      <c r="QYK1838" s="401"/>
      <c r="QYL1838" s="401"/>
      <c r="QYM1838" s="401"/>
      <c r="QYN1838" s="401"/>
      <c r="QYO1838" s="401"/>
      <c r="QYP1838" s="401"/>
      <c r="QYQ1838" s="401"/>
      <c r="QYR1838" s="401"/>
      <c r="QYS1838" s="401"/>
      <c r="QYT1838" s="401"/>
      <c r="QYU1838" s="401"/>
      <c r="QYV1838" s="401"/>
      <c r="QYW1838" s="401"/>
      <c r="QYX1838" s="401"/>
      <c r="QYY1838" s="401"/>
      <c r="QYZ1838" s="401"/>
      <c r="QZA1838" s="401"/>
      <c r="QZB1838" s="401"/>
      <c r="QZC1838" s="401"/>
      <c r="QZD1838" s="401"/>
      <c r="QZE1838" s="401"/>
      <c r="QZF1838" s="401"/>
      <c r="QZG1838" s="401"/>
      <c r="QZH1838" s="401"/>
      <c r="QZI1838" s="401"/>
      <c r="QZJ1838" s="401"/>
      <c r="QZK1838" s="401"/>
      <c r="QZL1838" s="401"/>
      <c r="QZM1838" s="401"/>
      <c r="QZN1838" s="401"/>
      <c r="QZO1838" s="401"/>
      <c r="QZP1838" s="401"/>
      <c r="QZQ1838" s="401"/>
      <c r="QZR1838" s="401"/>
      <c r="QZS1838" s="401"/>
      <c r="QZT1838" s="401"/>
      <c r="QZU1838" s="401"/>
      <c r="QZV1838" s="401"/>
      <c r="QZW1838" s="401"/>
      <c r="QZX1838" s="401"/>
      <c r="QZY1838" s="401"/>
      <c r="QZZ1838" s="401"/>
      <c r="RAA1838" s="401"/>
      <c r="RAB1838" s="401"/>
      <c r="RAC1838" s="401"/>
      <c r="RAD1838" s="401"/>
      <c r="RAE1838" s="401"/>
      <c r="RAF1838" s="401"/>
      <c r="RAG1838" s="401"/>
      <c r="RAH1838" s="401"/>
      <c r="RAI1838" s="401"/>
      <c r="RAJ1838" s="401"/>
      <c r="RAK1838" s="401"/>
      <c r="RAL1838" s="401"/>
      <c r="RAM1838" s="401"/>
      <c r="RAN1838" s="401"/>
      <c r="RAO1838" s="401"/>
      <c r="RAP1838" s="401"/>
      <c r="RAQ1838" s="401"/>
      <c r="RAR1838" s="401"/>
      <c r="RAS1838" s="401"/>
      <c r="RAT1838" s="401"/>
      <c r="RAU1838" s="401"/>
      <c r="RAV1838" s="401"/>
      <c r="RAW1838" s="401"/>
      <c r="RAX1838" s="401"/>
      <c r="RAY1838" s="401"/>
      <c r="RAZ1838" s="401"/>
      <c r="RBA1838" s="401"/>
      <c r="RBB1838" s="401"/>
      <c r="RBC1838" s="401"/>
      <c r="RBD1838" s="401"/>
      <c r="RBE1838" s="401"/>
      <c r="RBF1838" s="401"/>
      <c r="RBG1838" s="401"/>
      <c r="RBH1838" s="401"/>
      <c r="RBI1838" s="401"/>
      <c r="RBJ1838" s="401"/>
      <c r="RBK1838" s="401"/>
      <c r="RBL1838" s="401"/>
      <c r="RBM1838" s="401"/>
      <c r="RBN1838" s="401"/>
      <c r="RBO1838" s="401"/>
      <c r="RBP1838" s="401"/>
      <c r="RBQ1838" s="401"/>
      <c r="RBR1838" s="401"/>
      <c r="RBS1838" s="401"/>
      <c r="RBT1838" s="401"/>
      <c r="RBU1838" s="401"/>
      <c r="RBV1838" s="401"/>
      <c r="RBW1838" s="401"/>
      <c r="RBX1838" s="401"/>
      <c r="RBY1838" s="401"/>
      <c r="RBZ1838" s="401"/>
      <c r="RCA1838" s="401"/>
      <c r="RCB1838" s="401"/>
      <c r="RCC1838" s="401"/>
      <c r="RCD1838" s="401"/>
      <c r="RCE1838" s="401"/>
      <c r="RCF1838" s="401"/>
      <c r="RCG1838" s="401"/>
      <c r="RCH1838" s="401"/>
      <c r="RCI1838" s="401"/>
      <c r="RCJ1838" s="401"/>
      <c r="RCK1838" s="401"/>
      <c r="RCL1838" s="401"/>
      <c r="RCM1838" s="401"/>
      <c r="RCN1838" s="401"/>
      <c r="RCO1838" s="401"/>
      <c r="RCP1838" s="401"/>
      <c r="RCQ1838" s="401"/>
      <c r="RCR1838" s="401"/>
      <c r="RCS1838" s="401"/>
      <c r="RCT1838" s="401"/>
      <c r="RCU1838" s="401"/>
      <c r="RCV1838" s="401"/>
      <c r="RCW1838" s="401"/>
      <c r="RCX1838" s="401"/>
      <c r="RCY1838" s="401"/>
      <c r="RCZ1838" s="401"/>
      <c r="RDA1838" s="401"/>
      <c r="RDB1838" s="401"/>
      <c r="RDC1838" s="401"/>
      <c r="RDD1838" s="401"/>
      <c r="RDE1838" s="401"/>
      <c r="RDF1838" s="401"/>
      <c r="RDG1838" s="401"/>
      <c r="RDH1838" s="401"/>
      <c r="RDI1838" s="401"/>
      <c r="RDJ1838" s="401"/>
      <c r="RDK1838" s="401"/>
      <c r="RDL1838" s="401"/>
      <c r="RDM1838" s="401"/>
      <c r="RDN1838" s="401"/>
      <c r="RDO1838" s="401"/>
      <c r="RDP1838" s="401"/>
      <c r="RDQ1838" s="401"/>
      <c r="RDR1838" s="401"/>
      <c r="RDS1838" s="401"/>
      <c r="RDT1838" s="401"/>
      <c r="RDU1838" s="401"/>
      <c r="RDV1838" s="401"/>
      <c r="RDW1838" s="401"/>
      <c r="RDX1838" s="401"/>
      <c r="RDY1838" s="401"/>
      <c r="RDZ1838" s="401"/>
      <c r="REA1838" s="401"/>
      <c r="REB1838" s="401"/>
      <c r="REC1838" s="401"/>
      <c r="RED1838" s="401"/>
      <c r="REE1838" s="401"/>
      <c r="REF1838" s="401"/>
      <c r="REG1838" s="401"/>
      <c r="REH1838" s="401"/>
      <c r="REI1838" s="401"/>
      <c r="REJ1838" s="401"/>
      <c r="REK1838" s="401"/>
      <c r="REL1838" s="401"/>
      <c r="REM1838" s="401"/>
      <c r="REN1838" s="401"/>
      <c r="REO1838" s="401"/>
      <c r="REP1838" s="401"/>
      <c r="REQ1838" s="401"/>
      <c r="RER1838" s="401"/>
      <c r="RES1838" s="401"/>
      <c r="RET1838" s="401"/>
      <c r="REU1838" s="401"/>
      <c r="REV1838" s="401"/>
      <c r="REW1838" s="401"/>
      <c r="REX1838" s="401"/>
      <c r="REY1838" s="401"/>
      <c r="REZ1838" s="401"/>
      <c r="RFA1838" s="401"/>
      <c r="RFB1838" s="401"/>
      <c r="RFC1838" s="401"/>
      <c r="RFD1838" s="401"/>
      <c r="RFE1838" s="401"/>
      <c r="RFF1838" s="401"/>
      <c r="RFG1838" s="401"/>
      <c r="RFH1838" s="401"/>
      <c r="RFI1838" s="401"/>
      <c r="RFJ1838" s="401"/>
      <c r="RFK1838" s="401"/>
      <c r="RFL1838" s="401"/>
      <c r="RFM1838" s="401"/>
      <c r="RFN1838" s="401"/>
      <c r="RFO1838" s="401"/>
      <c r="RFP1838" s="401"/>
      <c r="RFQ1838" s="401"/>
      <c r="RFR1838" s="401"/>
      <c r="RFS1838" s="401"/>
      <c r="RFT1838" s="401"/>
      <c r="RFU1838" s="401"/>
      <c r="RFV1838" s="401"/>
      <c r="RFW1838" s="401"/>
      <c r="RFX1838" s="401"/>
      <c r="RFY1838" s="401"/>
      <c r="RFZ1838" s="401"/>
      <c r="RGA1838" s="401"/>
      <c r="RGB1838" s="401"/>
      <c r="RGC1838" s="401"/>
      <c r="RGD1838" s="401"/>
      <c r="RGE1838" s="401"/>
      <c r="RGF1838" s="401"/>
      <c r="RGG1838" s="401"/>
      <c r="RGH1838" s="401"/>
      <c r="RGI1838" s="401"/>
      <c r="RGJ1838" s="401"/>
      <c r="RGK1838" s="401"/>
      <c r="RGL1838" s="401"/>
      <c r="RGM1838" s="401"/>
      <c r="RGN1838" s="401"/>
      <c r="RGO1838" s="401"/>
      <c r="RGP1838" s="401"/>
      <c r="RGQ1838" s="401"/>
      <c r="RGR1838" s="401"/>
      <c r="RGS1838" s="401"/>
      <c r="RGT1838" s="401"/>
      <c r="RGU1838" s="401"/>
      <c r="RGV1838" s="401"/>
      <c r="RGW1838" s="401"/>
      <c r="RGX1838" s="401"/>
      <c r="RGY1838" s="401"/>
      <c r="RGZ1838" s="401"/>
      <c r="RHA1838" s="401"/>
      <c r="RHB1838" s="401"/>
      <c r="RHC1838" s="401"/>
      <c r="RHD1838" s="401"/>
      <c r="RHE1838" s="401"/>
      <c r="RHF1838" s="401"/>
      <c r="RHG1838" s="401"/>
      <c r="RHH1838" s="401"/>
      <c r="RHI1838" s="401"/>
      <c r="RHJ1838" s="401"/>
      <c r="RHK1838" s="401"/>
      <c r="RHL1838" s="401"/>
      <c r="RHM1838" s="401"/>
      <c r="RHN1838" s="401"/>
      <c r="RHO1838" s="401"/>
      <c r="RHP1838" s="401"/>
      <c r="RHQ1838" s="401"/>
      <c r="RHR1838" s="401"/>
      <c r="RHS1838" s="401"/>
      <c r="RHT1838" s="401"/>
      <c r="RHU1838" s="401"/>
      <c r="RHV1838" s="401"/>
      <c r="RHW1838" s="401"/>
      <c r="RHX1838" s="401"/>
      <c r="RHY1838" s="401"/>
      <c r="RHZ1838" s="401"/>
      <c r="RIA1838" s="401"/>
      <c r="RIB1838" s="401"/>
      <c r="RIC1838" s="401"/>
      <c r="RID1838" s="401"/>
      <c r="RIE1838" s="401"/>
      <c r="RIF1838" s="401"/>
      <c r="RIG1838" s="401"/>
      <c r="RIH1838" s="401"/>
      <c r="RII1838" s="401"/>
      <c r="RIJ1838" s="401"/>
      <c r="RIK1838" s="401"/>
      <c r="RIL1838" s="401"/>
      <c r="RIM1838" s="401"/>
      <c r="RIN1838" s="401"/>
      <c r="RIO1838" s="401"/>
      <c r="RIP1838" s="401"/>
      <c r="RIQ1838" s="401"/>
      <c r="RIR1838" s="401"/>
      <c r="RIS1838" s="401"/>
      <c r="RIT1838" s="401"/>
      <c r="RIU1838" s="401"/>
      <c r="RIV1838" s="401"/>
      <c r="RIW1838" s="401"/>
      <c r="RIX1838" s="401"/>
      <c r="RIY1838" s="401"/>
      <c r="RIZ1838" s="401"/>
      <c r="RJA1838" s="401"/>
      <c r="RJB1838" s="401"/>
      <c r="RJC1838" s="401"/>
      <c r="RJD1838" s="401"/>
      <c r="RJE1838" s="401"/>
      <c r="RJF1838" s="401"/>
      <c r="RJG1838" s="401"/>
      <c r="RJH1838" s="401"/>
      <c r="RJI1838" s="401"/>
      <c r="RJJ1838" s="401"/>
      <c r="RJK1838" s="401"/>
      <c r="RJL1838" s="401"/>
      <c r="RJM1838" s="401"/>
      <c r="RJN1838" s="401"/>
      <c r="RJO1838" s="401"/>
      <c r="RJP1838" s="401"/>
      <c r="RJQ1838" s="401"/>
      <c r="RJR1838" s="401"/>
      <c r="RJS1838" s="401"/>
      <c r="RJT1838" s="401"/>
      <c r="RJU1838" s="401"/>
      <c r="RJV1838" s="401"/>
      <c r="RJW1838" s="401"/>
      <c r="RJX1838" s="401"/>
      <c r="RJY1838" s="401"/>
      <c r="RJZ1838" s="401"/>
      <c r="RKA1838" s="401"/>
      <c r="RKB1838" s="401"/>
      <c r="RKC1838" s="401"/>
      <c r="RKD1838" s="401"/>
      <c r="RKE1838" s="401"/>
      <c r="RKF1838" s="401"/>
      <c r="RKG1838" s="401"/>
      <c r="RKH1838" s="401"/>
      <c r="RKI1838" s="401"/>
      <c r="RKJ1838" s="401"/>
      <c r="RKK1838" s="401"/>
      <c r="RKL1838" s="401"/>
      <c r="RKM1838" s="401"/>
      <c r="RKN1838" s="401"/>
      <c r="RKO1838" s="401"/>
      <c r="RKP1838" s="401"/>
      <c r="RKQ1838" s="401"/>
      <c r="RKR1838" s="401"/>
      <c r="RKS1838" s="401"/>
      <c r="RKT1838" s="401"/>
      <c r="RKU1838" s="401"/>
      <c r="RKV1838" s="401"/>
      <c r="RKW1838" s="401"/>
      <c r="RKX1838" s="401"/>
      <c r="RKY1838" s="401"/>
      <c r="RKZ1838" s="401"/>
      <c r="RLA1838" s="401"/>
      <c r="RLB1838" s="401"/>
      <c r="RLC1838" s="401"/>
      <c r="RLD1838" s="401"/>
      <c r="RLE1838" s="401"/>
      <c r="RLF1838" s="401"/>
      <c r="RLG1838" s="401"/>
      <c r="RLH1838" s="401"/>
      <c r="RLI1838" s="401"/>
      <c r="RLJ1838" s="401"/>
      <c r="RLK1838" s="401"/>
      <c r="RLL1838" s="401"/>
      <c r="RLM1838" s="401"/>
      <c r="RLN1838" s="401"/>
      <c r="RLO1838" s="401"/>
      <c r="RLP1838" s="401"/>
      <c r="RLQ1838" s="401"/>
      <c r="RLR1838" s="401"/>
      <c r="RLS1838" s="401"/>
      <c r="RLT1838" s="401"/>
      <c r="RLU1838" s="401"/>
      <c r="RLV1838" s="401"/>
      <c r="RLW1838" s="401"/>
      <c r="RLX1838" s="401"/>
      <c r="RLY1838" s="401"/>
      <c r="RLZ1838" s="401"/>
      <c r="RMA1838" s="401"/>
      <c r="RMB1838" s="401"/>
      <c r="RMC1838" s="401"/>
      <c r="RMD1838" s="401"/>
      <c r="RME1838" s="401"/>
      <c r="RMF1838" s="401"/>
      <c r="RMG1838" s="401"/>
      <c r="RMH1838" s="401"/>
      <c r="RMI1838" s="401"/>
      <c r="RMJ1838" s="401"/>
      <c r="RMK1838" s="401"/>
      <c r="RML1838" s="401"/>
      <c r="RMM1838" s="401"/>
      <c r="RMN1838" s="401"/>
      <c r="RMO1838" s="401"/>
      <c r="RMP1838" s="401"/>
      <c r="RMQ1838" s="401"/>
      <c r="RMR1838" s="401"/>
      <c r="RMS1838" s="401"/>
      <c r="RMT1838" s="401"/>
      <c r="RMU1838" s="401"/>
      <c r="RMV1838" s="401"/>
      <c r="RMW1838" s="401"/>
      <c r="RMX1838" s="401"/>
      <c r="RMY1838" s="401"/>
      <c r="RMZ1838" s="401"/>
      <c r="RNA1838" s="401"/>
      <c r="RNB1838" s="401"/>
      <c r="RNC1838" s="401"/>
      <c r="RND1838" s="401"/>
      <c r="RNE1838" s="401"/>
      <c r="RNF1838" s="401"/>
      <c r="RNG1838" s="401"/>
      <c r="RNH1838" s="401"/>
      <c r="RNI1838" s="401"/>
      <c r="RNJ1838" s="401"/>
      <c r="RNK1838" s="401"/>
      <c r="RNL1838" s="401"/>
      <c r="RNM1838" s="401"/>
      <c r="RNN1838" s="401"/>
      <c r="RNO1838" s="401"/>
      <c r="RNP1838" s="401"/>
      <c r="RNQ1838" s="401"/>
      <c r="RNR1838" s="401"/>
      <c r="RNS1838" s="401"/>
      <c r="RNT1838" s="401"/>
      <c r="RNU1838" s="401"/>
      <c r="RNV1838" s="401"/>
      <c r="RNW1838" s="401"/>
      <c r="RNX1838" s="401"/>
      <c r="RNY1838" s="401"/>
      <c r="RNZ1838" s="401"/>
      <c r="ROA1838" s="401"/>
      <c r="ROB1838" s="401"/>
      <c r="ROC1838" s="401"/>
      <c r="ROD1838" s="401"/>
      <c r="ROE1838" s="401"/>
      <c r="ROF1838" s="401"/>
      <c r="ROG1838" s="401"/>
      <c r="ROH1838" s="401"/>
      <c r="ROI1838" s="401"/>
      <c r="ROJ1838" s="401"/>
      <c r="ROK1838" s="401"/>
      <c r="ROL1838" s="401"/>
      <c r="ROM1838" s="401"/>
      <c r="RON1838" s="401"/>
      <c r="ROO1838" s="401"/>
      <c r="ROP1838" s="401"/>
      <c r="ROQ1838" s="401"/>
      <c r="ROR1838" s="401"/>
      <c r="ROS1838" s="401"/>
      <c r="ROT1838" s="401"/>
      <c r="ROU1838" s="401"/>
      <c r="ROV1838" s="401"/>
      <c r="ROW1838" s="401"/>
      <c r="ROX1838" s="401"/>
      <c r="ROY1838" s="401"/>
      <c r="ROZ1838" s="401"/>
      <c r="RPA1838" s="401"/>
      <c r="RPB1838" s="401"/>
      <c r="RPC1838" s="401"/>
      <c r="RPD1838" s="401"/>
      <c r="RPE1838" s="401"/>
      <c r="RPF1838" s="401"/>
      <c r="RPG1838" s="401"/>
      <c r="RPH1838" s="401"/>
      <c r="RPI1838" s="401"/>
      <c r="RPJ1838" s="401"/>
      <c r="RPK1838" s="401"/>
      <c r="RPL1838" s="401"/>
      <c r="RPM1838" s="401"/>
      <c r="RPN1838" s="401"/>
      <c r="RPO1838" s="401"/>
      <c r="RPP1838" s="401"/>
      <c r="RPQ1838" s="401"/>
      <c r="RPR1838" s="401"/>
      <c r="RPS1838" s="401"/>
      <c r="RPT1838" s="401"/>
      <c r="RPU1838" s="401"/>
      <c r="RPV1838" s="401"/>
      <c r="RPW1838" s="401"/>
      <c r="RPX1838" s="401"/>
      <c r="RPY1838" s="401"/>
      <c r="RPZ1838" s="401"/>
      <c r="RQA1838" s="401"/>
      <c r="RQB1838" s="401"/>
      <c r="RQC1838" s="401"/>
      <c r="RQD1838" s="401"/>
      <c r="RQE1838" s="401"/>
      <c r="RQF1838" s="401"/>
      <c r="RQG1838" s="401"/>
      <c r="RQH1838" s="401"/>
      <c r="RQI1838" s="401"/>
      <c r="RQJ1838" s="401"/>
      <c r="RQK1838" s="401"/>
      <c r="RQL1838" s="401"/>
      <c r="RQM1838" s="401"/>
      <c r="RQN1838" s="401"/>
      <c r="RQO1838" s="401"/>
      <c r="RQP1838" s="401"/>
      <c r="RQQ1838" s="401"/>
      <c r="RQR1838" s="401"/>
      <c r="RQS1838" s="401"/>
      <c r="RQT1838" s="401"/>
      <c r="RQU1838" s="401"/>
      <c r="RQV1838" s="401"/>
      <c r="RQW1838" s="401"/>
      <c r="RQX1838" s="401"/>
      <c r="RQY1838" s="401"/>
      <c r="RQZ1838" s="401"/>
      <c r="RRA1838" s="401"/>
      <c r="RRB1838" s="401"/>
      <c r="RRC1838" s="401"/>
      <c r="RRD1838" s="401"/>
      <c r="RRE1838" s="401"/>
      <c r="RRF1838" s="401"/>
      <c r="RRG1838" s="401"/>
      <c r="RRH1838" s="401"/>
      <c r="RRI1838" s="401"/>
      <c r="RRJ1838" s="401"/>
      <c r="RRK1838" s="401"/>
      <c r="RRL1838" s="401"/>
      <c r="RRM1838" s="401"/>
      <c r="RRN1838" s="401"/>
      <c r="RRO1838" s="401"/>
      <c r="RRP1838" s="401"/>
      <c r="RRQ1838" s="401"/>
      <c r="RRR1838" s="401"/>
      <c r="RRS1838" s="401"/>
      <c r="RRT1838" s="401"/>
      <c r="RRU1838" s="401"/>
      <c r="RRV1838" s="401"/>
      <c r="RRW1838" s="401"/>
      <c r="RRX1838" s="401"/>
      <c r="RRY1838" s="401"/>
      <c r="RRZ1838" s="401"/>
      <c r="RSA1838" s="401"/>
      <c r="RSB1838" s="401"/>
      <c r="RSC1838" s="401"/>
      <c r="RSD1838" s="401"/>
      <c r="RSE1838" s="401"/>
      <c r="RSF1838" s="401"/>
      <c r="RSG1838" s="401"/>
      <c r="RSH1838" s="401"/>
      <c r="RSI1838" s="401"/>
      <c r="RSJ1838" s="401"/>
      <c r="RSK1838" s="401"/>
      <c r="RSL1838" s="401"/>
      <c r="RSM1838" s="401"/>
      <c r="RSN1838" s="401"/>
      <c r="RSO1838" s="401"/>
      <c r="RSP1838" s="401"/>
      <c r="RSQ1838" s="401"/>
      <c r="RSR1838" s="401"/>
      <c r="RSS1838" s="401"/>
      <c r="RST1838" s="401"/>
      <c r="RSU1838" s="401"/>
      <c r="RSV1838" s="401"/>
      <c r="RSW1838" s="401"/>
      <c r="RSX1838" s="401"/>
      <c r="RSY1838" s="401"/>
      <c r="RSZ1838" s="401"/>
      <c r="RTA1838" s="401"/>
      <c r="RTB1838" s="401"/>
      <c r="RTC1838" s="401"/>
      <c r="RTD1838" s="401"/>
      <c r="RTE1838" s="401"/>
      <c r="RTF1838" s="401"/>
      <c r="RTG1838" s="401"/>
      <c r="RTH1838" s="401"/>
      <c r="RTI1838" s="401"/>
      <c r="RTJ1838" s="401"/>
      <c r="RTK1838" s="401"/>
      <c r="RTL1838" s="401"/>
      <c r="RTM1838" s="401"/>
      <c r="RTN1838" s="401"/>
      <c r="RTO1838" s="401"/>
      <c r="RTP1838" s="401"/>
      <c r="RTQ1838" s="401"/>
      <c r="RTR1838" s="401"/>
      <c r="RTS1838" s="401"/>
      <c r="RTT1838" s="401"/>
      <c r="RTU1838" s="401"/>
      <c r="RTV1838" s="401"/>
      <c r="RTW1838" s="401"/>
      <c r="RTX1838" s="401"/>
      <c r="RTY1838" s="401"/>
      <c r="RTZ1838" s="401"/>
      <c r="RUA1838" s="401"/>
      <c r="RUB1838" s="401"/>
      <c r="RUC1838" s="401"/>
      <c r="RUD1838" s="401"/>
      <c r="RUE1838" s="401"/>
      <c r="RUF1838" s="401"/>
      <c r="RUG1838" s="401"/>
      <c r="RUH1838" s="401"/>
      <c r="RUI1838" s="401"/>
      <c r="RUJ1838" s="401"/>
      <c r="RUK1838" s="401"/>
      <c r="RUL1838" s="401"/>
      <c r="RUM1838" s="401"/>
      <c r="RUN1838" s="401"/>
      <c r="RUO1838" s="401"/>
      <c r="RUP1838" s="401"/>
      <c r="RUQ1838" s="401"/>
      <c r="RUR1838" s="401"/>
      <c r="RUS1838" s="401"/>
      <c r="RUT1838" s="401"/>
      <c r="RUU1838" s="401"/>
      <c r="RUV1838" s="401"/>
      <c r="RUW1838" s="401"/>
      <c r="RUX1838" s="401"/>
      <c r="RUY1838" s="401"/>
      <c r="RUZ1838" s="401"/>
      <c r="RVA1838" s="401"/>
      <c r="RVB1838" s="401"/>
      <c r="RVC1838" s="401"/>
      <c r="RVD1838" s="401"/>
      <c r="RVE1838" s="401"/>
      <c r="RVF1838" s="401"/>
      <c r="RVG1838" s="401"/>
      <c r="RVH1838" s="401"/>
      <c r="RVI1838" s="401"/>
      <c r="RVJ1838" s="401"/>
      <c r="RVK1838" s="401"/>
      <c r="RVL1838" s="401"/>
      <c r="RVM1838" s="401"/>
      <c r="RVN1838" s="401"/>
      <c r="RVO1838" s="401"/>
      <c r="RVP1838" s="401"/>
      <c r="RVQ1838" s="401"/>
      <c r="RVR1838" s="401"/>
      <c r="RVS1838" s="401"/>
      <c r="RVT1838" s="401"/>
      <c r="RVU1838" s="401"/>
      <c r="RVV1838" s="401"/>
      <c r="RVW1838" s="401"/>
      <c r="RVX1838" s="401"/>
      <c r="RVY1838" s="401"/>
      <c r="RVZ1838" s="401"/>
      <c r="RWA1838" s="401"/>
      <c r="RWB1838" s="401"/>
      <c r="RWC1838" s="401"/>
      <c r="RWD1838" s="401"/>
      <c r="RWE1838" s="401"/>
      <c r="RWF1838" s="401"/>
      <c r="RWG1838" s="401"/>
      <c r="RWH1838" s="401"/>
      <c r="RWI1838" s="401"/>
      <c r="RWJ1838" s="401"/>
      <c r="RWK1838" s="401"/>
      <c r="RWL1838" s="401"/>
      <c r="RWM1838" s="401"/>
      <c r="RWN1838" s="401"/>
      <c r="RWO1838" s="401"/>
      <c r="RWP1838" s="401"/>
      <c r="RWQ1838" s="401"/>
      <c r="RWR1838" s="401"/>
      <c r="RWS1838" s="401"/>
      <c r="RWT1838" s="401"/>
      <c r="RWU1838" s="401"/>
      <c r="RWV1838" s="401"/>
      <c r="RWW1838" s="401"/>
      <c r="RWX1838" s="401"/>
      <c r="RWY1838" s="401"/>
      <c r="RWZ1838" s="401"/>
      <c r="RXA1838" s="401"/>
      <c r="RXB1838" s="401"/>
      <c r="RXC1838" s="401"/>
      <c r="RXD1838" s="401"/>
      <c r="RXE1838" s="401"/>
      <c r="RXF1838" s="401"/>
      <c r="RXG1838" s="401"/>
      <c r="RXH1838" s="401"/>
      <c r="RXI1838" s="401"/>
      <c r="RXJ1838" s="401"/>
      <c r="RXK1838" s="401"/>
      <c r="RXL1838" s="401"/>
      <c r="RXM1838" s="401"/>
      <c r="RXN1838" s="401"/>
      <c r="RXO1838" s="401"/>
      <c r="RXP1838" s="401"/>
      <c r="RXQ1838" s="401"/>
      <c r="RXR1838" s="401"/>
      <c r="RXS1838" s="401"/>
      <c r="RXT1838" s="401"/>
      <c r="RXU1838" s="401"/>
      <c r="RXV1838" s="401"/>
      <c r="RXW1838" s="401"/>
      <c r="RXX1838" s="401"/>
      <c r="RXY1838" s="401"/>
      <c r="RXZ1838" s="401"/>
      <c r="RYA1838" s="401"/>
      <c r="RYB1838" s="401"/>
      <c r="RYC1838" s="401"/>
      <c r="RYD1838" s="401"/>
      <c r="RYE1838" s="401"/>
      <c r="RYF1838" s="401"/>
      <c r="RYG1838" s="401"/>
      <c r="RYH1838" s="401"/>
      <c r="RYI1838" s="401"/>
      <c r="RYJ1838" s="401"/>
      <c r="RYK1838" s="401"/>
      <c r="RYL1838" s="401"/>
      <c r="RYM1838" s="401"/>
      <c r="RYN1838" s="401"/>
      <c r="RYO1838" s="401"/>
      <c r="RYP1838" s="401"/>
      <c r="RYQ1838" s="401"/>
      <c r="RYR1838" s="401"/>
      <c r="RYS1838" s="401"/>
      <c r="RYT1838" s="401"/>
      <c r="RYU1838" s="401"/>
      <c r="RYV1838" s="401"/>
      <c r="RYW1838" s="401"/>
      <c r="RYX1838" s="401"/>
      <c r="RYY1838" s="401"/>
      <c r="RYZ1838" s="401"/>
      <c r="RZA1838" s="401"/>
      <c r="RZB1838" s="401"/>
      <c r="RZC1838" s="401"/>
      <c r="RZD1838" s="401"/>
      <c r="RZE1838" s="401"/>
      <c r="RZF1838" s="401"/>
      <c r="RZG1838" s="401"/>
      <c r="RZH1838" s="401"/>
      <c r="RZI1838" s="401"/>
      <c r="RZJ1838" s="401"/>
      <c r="RZK1838" s="401"/>
      <c r="RZL1838" s="401"/>
      <c r="RZM1838" s="401"/>
      <c r="RZN1838" s="401"/>
      <c r="RZO1838" s="401"/>
      <c r="RZP1838" s="401"/>
      <c r="RZQ1838" s="401"/>
      <c r="RZR1838" s="401"/>
      <c r="RZS1838" s="401"/>
      <c r="RZT1838" s="401"/>
      <c r="RZU1838" s="401"/>
      <c r="RZV1838" s="401"/>
      <c r="RZW1838" s="401"/>
      <c r="RZX1838" s="401"/>
      <c r="RZY1838" s="401"/>
      <c r="RZZ1838" s="401"/>
      <c r="SAA1838" s="401"/>
      <c r="SAB1838" s="401"/>
      <c r="SAC1838" s="401"/>
      <c r="SAD1838" s="401"/>
      <c r="SAE1838" s="401"/>
      <c r="SAF1838" s="401"/>
      <c r="SAG1838" s="401"/>
      <c r="SAH1838" s="401"/>
      <c r="SAI1838" s="401"/>
      <c r="SAJ1838" s="401"/>
      <c r="SAK1838" s="401"/>
      <c r="SAL1838" s="401"/>
      <c r="SAM1838" s="401"/>
      <c r="SAN1838" s="401"/>
      <c r="SAO1838" s="401"/>
      <c r="SAP1838" s="401"/>
      <c r="SAQ1838" s="401"/>
      <c r="SAR1838" s="401"/>
      <c r="SAS1838" s="401"/>
      <c r="SAT1838" s="401"/>
      <c r="SAU1838" s="401"/>
      <c r="SAV1838" s="401"/>
      <c r="SAW1838" s="401"/>
      <c r="SAX1838" s="401"/>
      <c r="SAY1838" s="401"/>
      <c r="SAZ1838" s="401"/>
      <c r="SBA1838" s="401"/>
      <c r="SBB1838" s="401"/>
      <c r="SBC1838" s="401"/>
      <c r="SBD1838" s="401"/>
      <c r="SBE1838" s="401"/>
      <c r="SBF1838" s="401"/>
      <c r="SBG1838" s="401"/>
      <c r="SBH1838" s="401"/>
      <c r="SBI1838" s="401"/>
      <c r="SBJ1838" s="401"/>
      <c r="SBK1838" s="401"/>
      <c r="SBL1838" s="401"/>
      <c r="SBM1838" s="401"/>
      <c r="SBN1838" s="401"/>
      <c r="SBO1838" s="401"/>
      <c r="SBP1838" s="401"/>
      <c r="SBQ1838" s="401"/>
      <c r="SBR1838" s="401"/>
      <c r="SBS1838" s="401"/>
      <c r="SBT1838" s="401"/>
      <c r="SBU1838" s="401"/>
      <c r="SBV1838" s="401"/>
      <c r="SBW1838" s="401"/>
      <c r="SBX1838" s="401"/>
      <c r="SBY1838" s="401"/>
      <c r="SBZ1838" s="401"/>
      <c r="SCA1838" s="401"/>
      <c r="SCB1838" s="401"/>
      <c r="SCC1838" s="401"/>
      <c r="SCD1838" s="401"/>
      <c r="SCE1838" s="401"/>
      <c r="SCF1838" s="401"/>
      <c r="SCG1838" s="401"/>
      <c r="SCH1838" s="401"/>
      <c r="SCI1838" s="401"/>
      <c r="SCJ1838" s="401"/>
      <c r="SCK1838" s="401"/>
      <c r="SCL1838" s="401"/>
      <c r="SCM1838" s="401"/>
      <c r="SCN1838" s="401"/>
      <c r="SCO1838" s="401"/>
      <c r="SCP1838" s="401"/>
      <c r="SCQ1838" s="401"/>
      <c r="SCR1838" s="401"/>
      <c r="SCS1838" s="401"/>
      <c r="SCT1838" s="401"/>
      <c r="SCU1838" s="401"/>
      <c r="SCV1838" s="401"/>
      <c r="SCW1838" s="401"/>
      <c r="SCX1838" s="401"/>
      <c r="SCY1838" s="401"/>
      <c r="SCZ1838" s="401"/>
      <c r="SDA1838" s="401"/>
      <c r="SDB1838" s="401"/>
      <c r="SDC1838" s="401"/>
      <c r="SDD1838" s="401"/>
      <c r="SDE1838" s="401"/>
      <c r="SDF1838" s="401"/>
      <c r="SDG1838" s="401"/>
      <c r="SDH1838" s="401"/>
      <c r="SDI1838" s="401"/>
      <c r="SDJ1838" s="401"/>
      <c r="SDK1838" s="401"/>
      <c r="SDL1838" s="401"/>
      <c r="SDM1838" s="401"/>
      <c r="SDN1838" s="401"/>
      <c r="SDO1838" s="401"/>
      <c r="SDP1838" s="401"/>
      <c r="SDQ1838" s="401"/>
      <c r="SDR1838" s="401"/>
      <c r="SDS1838" s="401"/>
      <c r="SDT1838" s="401"/>
      <c r="SDU1838" s="401"/>
      <c r="SDV1838" s="401"/>
      <c r="SDW1838" s="401"/>
      <c r="SDX1838" s="401"/>
      <c r="SDY1838" s="401"/>
      <c r="SDZ1838" s="401"/>
      <c r="SEA1838" s="401"/>
      <c r="SEB1838" s="401"/>
      <c r="SEC1838" s="401"/>
      <c r="SED1838" s="401"/>
      <c r="SEE1838" s="401"/>
      <c r="SEF1838" s="401"/>
      <c r="SEG1838" s="401"/>
      <c r="SEH1838" s="401"/>
      <c r="SEI1838" s="401"/>
      <c r="SEJ1838" s="401"/>
      <c r="SEK1838" s="401"/>
      <c r="SEL1838" s="401"/>
      <c r="SEM1838" s="401"/>
      <c r="SEN1838" s="401"/>
      <c r="SEO1838" s="401"/>
      <c r="SEP1838" s="401"/>
      <c r="SEQ1838" s="401"/>
      <c r="SER1838" s="401"/>
      <c r="SES1838" s="401"/>
      <c r="SET1838" s="401"/>
      <c r="SEU1838" s="401"/>
      <c r="SEV1838" s="401"/>
      <c r="SEW1838" s="401"/>
      <c r="SEX1838" s="401"/>
      <c r="SEY1838" s="401"/>
      <c r="SEZ1838" s="401"/>
      <c r="SFA1838" s="401"/>
      <c r="SFB1838" s="401"/>
      <c r="SFC1838" s="401"/>
      <c r="SFD1838" s="401"/>
      <c r="SFE1838" s="401"/>
      <c r="SFF1838" s="401"/>
      <c r="SFG1838" s="401"/>
      <c r="SFH1838" s="401"/>
      <c r="SFI1838" s="401"/>
      <c r="SFJ1838" s="401"/>
      <c r="SFK1838" s="401"/>
      <c r="SFL1838" s="401"/>
      <c r="SFM1838" s="401"/>
      <c r="SFN1838" s="401"/>
      <c r="SFO1838" s="401"/>
      <c r="SFP1838" s="401"/>
      <c r="SFQ1838" s="401"/>
      <c r="SFR1838" s="401"/>
      <c r="SFS1838" s="401"/>
      <c r="SFT1838" s="401"/>
      <c r="SFU1838" s="401"/>
      <c r="SFV1838" s="401"/>
      <c r="SFW1838" s="401"/>
      <c r="SFX1838" s="401"/>
      <c r="SFY1838" s="401"/>
      <c r="SFZ1838" s="401"/>
      <c r="SGA1838" s="401"/>
      <c r="SGB1838" s="401"/>
      <c r="SGC1838" s="401"/>
      <c r="SGD1838" s="401"/>
      <c r="SGE1838" s="401"/>
      <c r="SGF1838" s="401"/>
      <c r="SGG1838" s="401"/>
      <c r="SGH1838" s="401"/>
      <c r="SGI1838" s="401"/>
      <c r="SGJ1838" s="401"/>
      <c r="SGK1838" s="401"/>
      <c r="SGL1838" s="401"/>
      <c r="SGM1838" s="401"/>
      <c r="SGN1838" s="401"/>
      <c r="SGO1838" s="401"/>
      <c r="SGP1838" s="401"/>
      <c r="SGQ1838" s="401"/>
      <c r="SGR1838" s="401"/>
      <c r="SGS1838" s="401"/>
      <c r="SGT1838" s="401"/>
      <c r="SGU1838" s="401"/>
      <c r="SGV1838" s="401"/>
      <c r="SGW1838" s="401"/>
      <c r="SGX1838" s="401"/>
      <c r="SGY1838" s="401"/>
      <c r="SGZ1838" s="401"/>
      <c r="SHA1838" s="401"/>
      <c r="SHB1838" s="401"/>
      <c r="SHC1838" s="401"/>
      <c r="SHD1838" s="401"/>
      <c r="SHE1838" s="401"/>
      <c r="SHF1838" s="401"/>
      <c r="SHG1838" s="401"/>
      <c r="SHH1838" s="401"/>
      <c r="SHI1838" s="401"/>
      <c r="SHJ1838" s="401"/>
      <c r="SHK1838" s="401"/>
      <c r="SHL1838" s="401"/>
      <c r="SHM1838" s="401"/>
      <c r="SHN1838" s="401"/>
      <c r="SHO1838" s="401"/>
      <c r="SHP1838" s="401"/>
      <c r="SHQ1838" s="401"/>
      <c r="SHR1838" s="401"/>
      <c r="SHS1838" s="401"/>
      <c r="SHT1838" s="401"/>
      <c r="SHU1838" s="401"/>
      <c r="SHV1838" s="401"/>
      <c r="SHW1838" s="401"/>
      <c r="SHX1838" s="401"/>
      <c r="SHY1838" s="401"/>
      <c r="SHZ1838" s="401"/>
      <c r="SIA1838" s="401"/>
      <c r="SIB1838" s="401"/>
      <c r="SIC1838" s="401"/>
      <c r="SID1838" s="401"/>
      <c r="SIE1838" s="401"/>
      <c r="SIF1838" s="401"/>
      <c r="SIG1838" s="401"/>
      <c r="SIH1838" s="401"/>
      <c r="SII1838" s="401"/>
      <c r="SIJ1838" s="401"/>
      <c r="SIK1838" s="401"/>
      <c r="SIL1838" s="401"/>
      <c r="SIM1838" s="401"/>
      <c r="SIN1838" s="401"/>
      <c r="SIO1838" s="401"/>
      <c r="SIP1838" s="401"/>
      <c r="SIQ1838" s="401"/>
      <c r="SIR1838" s="401"/>
      <c r="SIS1838" s="401"/>
      <c r="SIT1838" s="401"/>
      <c r="SIU1838" s="401"/>
      <c r="SIV1838" s="401"/>
      <c r="SIW1838" s="401"/>
      <c r="SIX1838" s="401"/>
      <c r="SIY1838" s="401"/>
      <c r="SIZ1838" s="401"/>
      <c r="SJA1838" s="401"/>
      <c r="SJB1838" s="401"/>
      <c r="SJC1838" s="401"/>
      <c r="SJD1838" s="401"/>
      <c r="SJE1838" s="401"/>
      <c r="SJF1838" s="401"/>
      <c r="SJG1838" s="401"/>
      <c r="SJH1838" s="401"/>
      <c r="SJI1838" s="401"/>
      <c r="SJJ1838" s="401"/>
      <c r="SJK1838" s="401"/>
      <c r="SJL1838" s="401"/>
      <c r="SJM1838" s="401"/>
      <c r="SJN1838" s="401"/>
      <c r="SJO1838" s="401"/>
      <c r="SJP1838" s="401"/>
      <c r="SJQ1838" s="401"/>
      <c r="SJR1838" s="401"/>
      <c r="SJS1838" s="401"/>
      <c r="SJT1838" s="401"/>
      <c r="SJU1838" s="401"/>
      <c r="SJV1838" s="401"/>
      <c r="SJW1838" s="401"/>
      <c r="SJX1838" s="401"/>
      <c r="SJY1838" s="401"/>
      <c r="SJZ1838" s="401"/>
      <c r="SKA1838" s="401"/>
      <c r="SKB1838" s="401"/>
      <c r="SKC1838" s="401"/>
      <c r="SKD1838" s="401"/>
      <c r="SKE1838" s="401"/>
      <c r="SKF1838" s="401"/>
      <c r="SKG1838" s="401"/>
      <c r="SKH1838" s="401"/>
      <c r="SKI1838" s="401"/>
      <c r="SKJ1838" s="401"/>
      <c r="SKK1838" s="401"/>
      <c r="SKL1838" s="401"/>
      <c r="SKM1838" s="401"/>
      <c r="SKN1838" s="401"/>
      <c r="SKO1838" s="401"/>
      <c r="SKP1838" s="401"/>
      <c r="SKQ1838" s="401"/>
      <c r="SKR1838" s="401"/>
      <c r="SKS1838" s="401"/>
      <c r="SKT1838" s="401"/>
      <c r="SKU1838" s="401"/>
      <c r="SKV1838" s="401"/>
      <c r="SKW1838" s="401"/>
      <c r="SKX1838" s="401"/>
      <c r="SKY1838" s="401"/>
      <c r="SKZ1838" s="401"/>
      <c r="SLA1838" s="401"/>
      <c r="SLB1838" s="401"/>
      <c r="SLC1838" s="401"/>
      <c r="SLD1838" s="401"/>
      <c r="SLE1838" s="401"/>
      <c r="SLF1838" s="401"/>
      <c r="SLG1838" s="401"/>
      <c r="SLH1838" s="401"/>
      <c r="SLI1838" s="401"/>
      <c r="SLJ1838" s="401"/>
      <c r="SLK1838" s="401"/>
      <c r="SLL1838" s="401"/>
      <c r="SLM1838" s="401"/>
      <c r="SLN1838" s="401"/>
      <c r="SLO1838" s="401"/>
      <c r="SLP1838" s="401"/>
      <c r="SLQ1838" s="401"/>
      <c r="SLR1838" s="401"/>
      <c r="SLS1838" s="401"/>
      <c r="SLT1838" s="401"/>
      <c r="SLU1838" s="401"/>
      <c r="SLV1838" s="401"/>
      <c r="SLW1838" s="401"/>
      <c r="SLX1838" s="401"/>
      <c r="SLY1838" s="401"/>
      <c r="SLZ1838" s="401"/>
      <c r="SMA1838" s="401"/>
      <c r="SMB1838" s="401"/>
      <c r="SMC1838" s="401"/>
      <c r="SMD1838" s="401"/>
      <c r="SME1838" s="401"/>
      <c r="SMF1838" s="401"/>
      <c r="SMG1838" s="401"/>
      <c r="SMH1838" s="401"/>
      <c r="SMI1838" s="401"/>
      <c r="SMJ1838" s="401"/>
      <c r="SMK1838" s="401"/>
      <c r="SML1838" s="401"/>
      <c r="SMM1838" s="401"/>
      <c r="SMN1838" s="401"/>
      <c r="SMO1838" s="401"/>
      <c r="SMP1838" s="401"/>
      <c r="SMQ1838" s="401"/>
      <c r="SMR1838" s="401"/>
      <c r="SMS1838" s="401"/>
      <c r="SMT1838" s="401"/>
      <c r="SMU1838" s="401"/>
      <c r="SMV1838" s="401"/>
      <c r="SMW1838" s="401"/>
      <c r="SMX1838" s="401"/>
      <c r="SMY1838" s="401"/>
      <c r="SMZ1838" s="401"/>
      <c r="SNA1838" s="401"/>
      <c r="SNB1838" s="401"/>
      <c r="SNC1838" s="401"/>
      <c r="SND1838" s="401"/>
      <c r="SNE1838" s="401"/>
      <c r="SNF1838" s="401"/>
      <c r="SNG1838" s="401"/>
      <c r="SNH1838" s="401"/>
      <c r="SNI1838" s="401"/>
      <c r="SNJ1838" s="401"/>
      <c r="SNK1838" s="401"/>
      <c r="SNL1838" s="401"/>
      <c r="SNM1838" s="401"/>
      <c r="SNN1838" s="401"/>
      <c r="SNO1838" s="401"/>
      <c r="SNP1838" s="401"/>
      <c r="SNQ1838" s="401"/>
      <c r="SNR1838" s="401"/>
      <c r="SNS1838" s="401"/>
      <c r="SNT1838" s="401"/>
      <c r="SNU1838" s="401"/>
      <c r="SNV1838" s="401"/>
      <c r="SNW1838" s="401"/>
      <c r="SNX1838" s="401"/>
      <c r="SNY1838" s="401"/>
      <c r="SNZ1838" s="401"/>
      <c r="SOA1838" s="401"/>
      <c r="SOB1838" s="401"/>
      <c r="SOC1838" s="401"/>
      <c r="SOD1838" s="401"/>
      <c r="SOE1838" s="401"/>
      <c r="SOF1838" s="401"/>
      <c r="SOG1838" s="401"/>
      <c r="SOH1838" s="401"/>
      <c r="SOI1838" s="401"/>
      <c r="SOJ1838" s="401"/>
      <c r="SOK1838" s="401"/>
      <c r="SOL1838" s="401"/>
      <c r="SOM1838" s="401"/>
      <c r="SON1838" s="401"/>
      <c r="SOO1838" s="401"/>
      <c r="SOP1838" s="401"/>
      <c r="SOQ1838" s="401"/>
      <c r="SOR1838" s="401"/>
      <c r="SOS1838" s="401"/>
      <c r="SOT1838" s="401"/>
      <c r="SOU1838" s="401"/>
      <c r="SOV1838" s="401"/>
      <c r="SOW1838" s="401"/>
      <c r="SOX1838" s="401"/>
      <c r="SOY1838" s="401"/>
      <c r="SOZ1838" s="401"/>
      <c r="SPA1838" s="401"/>
      <c r="SPB1838" s="401"/>
      <c r="SPC1838" s="401"/>
      <c r="SPD1838" s="401"/>
      <c r="SPE1838" s="401"/>
      <c r="SPF1838" s="401"/>
      <c r="SPG1838" s="401"/>
      <c r="SPH1838" s="401"/>
      <c r="SPI1838" s="401"/>
      <c r="SPJ1838" s="401"/>
      <c r="SPK1838" s="401"/>
      <c r="SPL1838" s="401"/>
      <c r="SPM1838" s="401"/>
      <c r="SPN1838" s="401"/>
      <c r="SPO1838" s="401"/>
      <c r="SPP1838" s="401"/>
      <c r="SPQ1838" s="401"/>
      <c r="SPR1838" s="401"/>
      <c r="SPS1838" s="401"/>
      <c r="SPT1838" s="401"/>
      <c r="SPU1838" s="401"/>
      <c r="SPV1838" s="401"/>
      <c r="SPW1838" s="401"/>
      <c r="SPX1838" s="401"/>
      <c r="SPY1838" s="401"/>
      <c r="SPZ1838" s="401"/>
      <c r="SQA1838" s="401"/>
      <c r="SQB1838" s="401"/>
      <c r="SQC1838" s="401"/>
      <c r="SQD1838" s="401"/>
      <c r="SQE1838" s="401"/>
      <c r="SQF1838" s="401"/>
      <c r="SQG1838" s="401"/>
      <c r="SQH1838" s="401"/>
      <c r="SQI1838" s="401"/>
      <c r="SQJ1838" s="401"/>
      <c r="SQK1838" s="401"/>
      <c r="SQL1838" s="401"/>
      <c r="SQM1838" s="401"/>
      <c r="SQN1838" s="401"/>
      <c r="SQO1838" s="401"/>
      <c r="SQP1838" s="401"/>
      <c r="SQQ1838" s="401"/>
      <c r="SQR1838" s="401"/>
      <c r="SQS1838" s="401"/>
      <c r="SQT1838" s="401"/>
      <c r="SQU1838" s="401"/>
      <c r="SQV1838" s="401"/>
      <c r="SQW1838" s="401"/>
      <c r="SQX1838" s="401"/>
      <c r="SQY1838" s="401"/>
      <c r="SQZ1838" s="401"/>
      <c r="SRA1838" s="401"/>
      <c r="SRB1838" s="401"/>
      <c r="SRC1838" s="401"/>
      <c r="SRD1838" s="401"/>
      <c r="SRE1838" s="401"/>
      <c r="SRF1838" s="401"/>
      <c r="SRG1838" s="401"/>
      <c r="SRH1838" s="401"/>
      <c r="SRI1838" s="401"/>
      <c r="SRJ1838" s="401"/>
      <c r="SRK1838" s="401"/>
      <c r="SRL1838" s="401"/>
      <c r="SRM1838" s="401"/>
      <c r="SRN1838" s="401"/>
      <c r="SRO1838" s="401"/>
      <c r="SRP1838" s="401"/>
      <c r="SRQ1838" s="401"/>
      <c r="SRR1838" s="401"/>
      <c r="SRS1838" s="401"/>
      <c r="SRT1838" s="401"/>
      <c r="SRU1838" s="401"/>
      <c r="SRV1838" s="401"/>
      <c r="SRW1838" s="401"/>
      <c r="SRX1838" s="401"/>
      <c r="SRY1838" s="401"/>
      <c r="SRZ1838" s="401"/>
      <c r="SSA1838" s="401"/>
      <c r="SSB1838" s="401"/>
      <c r="SSC1838" s="401"/>
      <c r="SSD1838" s="401"/>
      <c r="SSE1838" s="401"/>
      <c r="SSF1838" s="401"/>
      <c r="SSG1838" s="401"/>
      <c r="SSH1838" s="401"/>
      <c r="SSI1838" s="401"/>
      <c r="SSJ1838" s="401"/>
      <c r="SSK1838" s="401"/>
      <c r="SSL1838" s="401"/>
      <c r="SSM1838" s="401"/>
      <c r="SSN1838" s="401"/>
      <c r="SSO1838" s="401"/>
      <c r="SSP1838" s="401"/>
      <c r="SSQ1838" s="401"/>
      <c r="SSR1838" s="401"/>
      <c r="SSS1838" s="401"/>
      <c r="SST1838" s="401"/>
      <c r="SSU1838" s="401"/>
      <c r="SSV1838" s="401"/>
      <c r="SSW1838" s="401"/>
      <c r="SSX1838" s="401"/>
      <c r="SSY1838" s="401"/>
      <c r="SSZ1838" s="401"/>
      <c r="STA1838" s="401"/>
      <c r="STB1838" s="401"/>
      <c r="STC1838" s="401"/>
      <c r="STD1838" s="401"/>
      <c r="STE1838" s="401"/>
      <c r="STF1838" s="401"/>
      <c r="STG1838" s="401"/>
      <c r="STH1838" s="401"/>
      <c r="STI1838" s="401"/>
      <c r="STJ1838" s="401"/>
      <c r="STK1838" s="401"/>
      <c r="STL1838" s="401"/>
      <c r="STM1838" s="401"/>
      <c r="STN1838" s="401"/>
      <c r="STO1838" s="401"/>
      <c r="STP1838" s="401"/>
      <c r="STQ1838" s="401"/>
      <c r="STR1838" s="401"/>
      <c r="STS1838" s="401"/>
      <c r="STT1838" s="401"/>
      <c r="STU1838" s="401"/>
      <c r="STV1838" s="401"/>
      <c r="STW1838" s="401"/>
      <c r="STX1838" s="401"/>
      <c r="STY1838" s="401"/>
      <c r="STZ1838" s="401"/>
      <c r="SUA1838" s="401"/>
      <c r="SUB1838" s="401"/>
      <c r="SUC1838" s="401"/>
      <c r="SUD1838" s="401"/>
      <c r="SUE1838" s="401"/>
      <c r="SUF1838" s="401"/>
      <c r="SUG1838" s="401"/>
      <c r="SUH1838" s="401"/>
      <c r="SUI1838" s="401"/>
      <c r="SUJ1838" s="401"/>
      <c r="SUK1838" s="401"/>
      <c r="SUL1838" s="401"/>
      <c r="SUM1838" s="401"/>
      <c r="SUN1838" s="401"/>
      <c r="SUO1838" s="401"/>
      <c r="SUP1838" s="401"/>
      <c r="SUQ1838" s="401"/>
      <c r="SUR1838" s="401"/>
      <c r="SUS1838" s="401"/>
      <c r="SUT1838" s="401"/>
      <c r="SUU1838" s="401"/>
      <c r="SUV1838" s="401"/>
      <c r="SUW1838" s="401"/>
      <c r="SUX1838" s="401"/>
      <c r="SUY1838" s="401"/>
      <c r="SUZ1838" s="401"/>
      <c r="SVA1838" s="401"/>
      <c r="SVB1838" s="401"/>
      <c r="SVC1838" s="401"/>
      <c r="SVD1838" s="401"/>
      <c r="SVE1838" s="401"/>
      <c r="SVF1838" s="401"/>
      <c r="SVG1838" s="401"/>
      <c r="SVH1838" s="401"/>
      <c r="SVI1838" s="401"/>
      <c r="SVJ1838" s="401"/>
      <c r="SVK1838" s="401"/>
      <c r="SVL1838" s="401"/>
      <c r="SVM1838" s="401"/>
      <c r="SVN1838" s="401"/>
      <c r="SVO1838" s="401"/>
      <c r="SVP1838" s="401"/>
      <c r="SVQ1838" s="401"/>
      <c r="SVR1838" s="401"/>
      <c r="SVS1838" s="401"/>
      <c r="SVT1838" s="401"/>
      <c r="SVU1838" s="401"/>
      <c r="SVV1838" s="401"/>
      <c r="SVW1838" s="401"/>
      <c r="SVX1838" s="401"/>
      <c r="SVY1838" s="401"/>
      <c r="SVZ1838" s="401"/>
      <c r="SWA1838" s="401"/>
      <c r="SWB1838" s="401"/>
      <c r="SWC1838" s="401"/>
      <c r="SWD1838" s="401"/>
      <c r="SWE1838" s="401"/>
      <c r="SWF1838" s="401"/>
      <c r="SWG1838" s="401"/>
      <c r="SWH1838" s="401"/>
      <c r="SWI1838" s="401"/>
      <c r="SWJ1838" s="401"/>
      <c r="SWK1838" s="401"/>
      <c r="SWL1838" s="401"/>
      <c r="SWM1838" s="401"/>
      <c r="SWN1838" s="401"/>
      <c r="SWO1838" s="401"/>
      <c r="SWP1838" s="401"/>
      <c r="SWQ1838" s="401"/>
      <c r="SWR1838" s="401"/>
      <c r="SWS1838" s="401"/>
      <c r="SWT1838" s="401"/>
      <c r="SWU1838" s="401"/>
      <c r="SWV1838" s="401"/>
      <c r="SWW1838" s="401"/>
      <c r="SWX1838" s="401"/>
      <c r="SWY1838" s="401"/>
      <c r="SWZ1838" s="401"/>
      <c r="SXA1838" s="401"/>
      <c r="SXB1838" s="401"/>
      <c r="SXC1838" s="401"/>
      <c r="SXD1838" s="401"/>
      <c r="SXE1838" s="401"/>
      <c r="SXF1838" s="401"/>
      <c r="SXG1838" s="401"/>
      <c r="SXH1838" s="401"/>
      <c r="SXI1838" s="401"/>
      <c r="SXJ1838" s="401"/>
      <c r="SXK1838" s="401"/>
      <c r="SXL1838" s="401"/>
      <c r="SXM1838" s="401"/>
      <c r="SXN1838" s="401"/>
      <c r="SXO1838" s="401"/>
      <c r="SXP1838" s="401"/>
      <c r="SXQ1838" s="401"/>
      <c r="SXR1838" s="401"/>
      <c r="SXS1838" s="401"/>
      <c r="SXT1838" s="401"/>
      <c r="SXU1838" s="401"/>
      <c r="SXV1838" s="401"/>
      <c r="SXW1838" s="401"/>
      <c r="SXX1838" s="401"/>
      <c r="SXY1838" s="401"/>
      <c r="SXZ1838" s="401"/>
      <c r="SYA1838" s="401"/>
      <c r="SYB1838" s="401"/>
      <c r="SYC1838" s="401"/>
      <c r="SYD1838" s="401"/>
      <c r="SYE1838" s="401"/>
      <c r="SYF1838" s="401"/>
      <c r="SYG1838" s="401"/>
      <c r="SYH1838" s="401"/>
      <c r="SYI1838" s="401"/>
      <c r="SYJ1838" s="401"/>
      <c r="SYK1838" s="401"/>
      <c r="SYL1838" s="401"/>
      <c r="SYM1838" s="401"/>
      <c r="SYN1838" s="401"/>
      <c r="SYO1838" s="401"/>
      <c r="SYP1838" s="401"/>
      <c r="SYQ1838" s="401"/>
      <c r="SYR1838" s="401"/>
      <c r="SYS1838" s="401"/>
      <c r="SYT1838" s="401"/>
      <c r="SYU1838" s="401"/>
      <c r="SYV1838" s="401"/>
      <c r="SYW1838" s="401"/>
      <c r="SYX1838" s="401"/>
      <c r="SYY1838" s="401"/>
      <c r="SYZ1838" s="401"/>
      <c r="SZA1838" s="401"/>
      <c r="SZB1838" s="401"/>
      <c r="SZC1838" s="401"/>
      <c r="SZD1838" s="401"/>
      <c r="SZE1838" s="401"/>
      <c r="SZF1838" s="401"/>
      <c r="SZG1838" s="401"/>
      <c r="SZH1838" s="401"/>
      <c r="SZI1838" s="401"/>
      <c r="SZJ1838" s="401"/>
      <c r="SZK1838" s="401"/>
      <c r="SZL1838" s="401"/>
      <c r="SZM1838" s="401"/>
      <c r="SZN1838" s="401"/>
      <c r="SZO1838" s="401"/>
      <c r="SZP1838" s="401"/>
      <c r="SZQ1838" s="401"/>
      <c r="SZR1838" s="401"/>
      <c r="SZS1838" s="401"/>
      <c r="SZT1838" s="401"/>
      <c r="SZU1838" s="401"/>
      <c r="SZV1838" s="401"/>
      <c r="SZW1838" s="401"/>
      <c r="SZX1838" s="401"/>
      <c r="SZY1838" s="401"/>
      <c r="SZZ1838" s="401"/>
      <c r="TAA1838" s="401"/>
      <c r="TAB1838" s="401"/>
      <c r="TAC1838" s="401"/>
      <c r="TAD1838" s="401"/>
      <c r="TAE1838" s="401"/>
      <c r="TAF1838" s="401"/>
      <c r="TAG1838" s="401"/>
      <c r="TAH1838" s="401"/>
      <c r="TAI1838" s="401"/>
      <c r="TAJ1838" s="401"/>
      <c r="TAK1838" s="401"/>
      <c r="TAL1838" s="401"/>
      <c r="TAM1838" s="401"/>
      <c r="TAN1838" s="401"/>
      <c r="TAO1838" s="401"/>
      <c r="TAP1838" s="401"/>
      <c r="TAQ1838" s="401"/>
      <c r="TAR1838" s="401"/>
      <c r="TAS1838" s="401"/>
      <c r="TAT1838" s="401"/>
      <c r="TAU1838" s="401"/>
      <c r="TAV1838" s="401"/>
      <c r="TAW1838" s="401"/>
      <c r="TAX1838" s="401"/>
      <c r="TAY1838" s="401"/>
      <c r="TAZ1838" s="401"/>
      <c r="TBA1838" s="401"/>
      <c r="TBB1838" s="401"/>
      <c r="TBC1838" s="401"/>
      <c r="TBD1838" s="401"/>
      <c r="TBE1838" s="401"/>
      <c r="TBF1838" s="401"/>
      <c r="TBG1838" s="401"/>
      <c r="TBH1838" s="401"/>
      <c r="TBI1838" s="401"/>
      <c r="TBJ1838" s="401"/>
      <c r="TBK1838" s="401"/>
      <c r="TBL1838" s="401"/>
      <c r="TBM1838" s="401"/>
      <c r="TBN1838" s="401"/>
      <c r="TBO1838" s="401"/>
      <c r="TBP1838" s="401"/>
      <c r="TBQ1838" s="401"/>
      <c r="TBR1838" s="401"/>
      <c r="TBS1838" s="401"/>
      <c r="TBT1838" s="401"/>
      <c r="TBU1838" s="401"/>
      <c r="TBV1838" s="401"/>
      <c r="TBW1838" s="401"/>
      <c r="TBX1838" s="401"/>
      <c r="TBY1838" s="401"/>
      <c r="TBZ1838" s="401"/>
      <c r="TCA1838" s="401"/>
      <c r="TCB1838" s="401"/>
      <c r="TCC1838" s="401"/>
      <c r="TCD1838" s="401"/>
      <c r="TCE1838" s="401"/>
      <c r="TCF1838" s="401"/>
      <c r="TCG1838" s="401"/>
      <c r="TCH1838" s="401"/>
      <c r="TCI1838" s="401"/>
      <c r="TCJ1838" s="401"/>
      <c r="TCK1838" s="401"/>
      <c r="TCL1838" s="401"/>
      <c r="TCM1838" s="401"/>
      <c r="TCN1838" s="401"/>
      <c r="TCO1838" s="401"/>
      <c r="TCP1838" s="401"/>
      <c r="TCQ1838" s="401"/>
      <c r="TCR1838" s="401"/>
      <c r="TCS1838" s="401"/>
      <c r="TCT1838" s="401"/>
      <c r="TCU1838" s="401"/>
      <c r="TCV1838" s="401"/>
      <c r="TCW1838" s="401"/>
      <c r="TCX1838" s="401"/>
      <c r="TCY1838" s="401"/>
      <c r="TCZ1838" s="401"/>
      <c r="TDA1838" s="401"/>
      <c r="TDB1838" s="401"/>
      <c r="TDC1838" s="401"/>
      <c r="TDD1838" s="401"/>
      <c r="TDE1838" s="401"/>
      <c r="TDF1838" s="401"/>
      <c r="TDG1838" s="401"/>
      <c r="TDH1838" s="401"/>
      <c r="TDI1838" s="401"/>
      <c r="TDJ1838" s="401"/>
      <c r="TDK1838" s="401"/>
      <c r="TDL1838" s="401"/>
      <c r="TDM1838" s="401"/>
      <c r="TDN1838" s="401"/>
      <c r="TDO1838" s="401"/>
      <c r="TDP1838" s="401"/>
      <c r="TDQ1838" s="401"/>
      <c r="TDR1838" s="401"/>
      <c r="TDS1838" s="401"/>
      <c r="TDT1838" s="401"/>
      <c r="TDU1838" s="401"/>
      <c r="TDV1838" s="401"/>
      <c r="TDW1838" s="401"/>
      <c r="TDX1838" s="401"/>
      <c r="TDY1838" s="401"/>
      <c r="TDZ1838" s="401"/>
      <c r="TEA1838" s="401"/>
      <c r="TEB1838" s="401"/>
      <c r="TEC1838" s="401"/>
      <c r="TED1838" s="401"/>
      <c r="TEE1838" s="401"/>
      <c r="TEF1838" s="401"/>
      <c r="TEG1838" s="401"/>
      <c r="TEH1838" s="401"/>
      <c r="TEI1838" s="401"/>
      <c r="TEJ1838" s="401"/>
      <c r="TEK1838" s="401"/>
      <c r="TEL1838" s="401"/>
      <c r="TEM1838" s="401"/>
      <c r="TEN1838" s="401"/>
      <c r="TEO1838" s="401"/>
      <c r="TEP1838" s="401"/>
      <c r="TEQ1838" s="401"/>
      <c r="TER1838" s="401"/>
      <c r="TES1838" s="401"/>
      <c r="TET1838" s="401"/>
      <c r="TEU1838" s="401"/>
      <c r="TEV1838" s="401"/>
      <c r="TEW1838" s="401"/>
      <c r="TEX1838" s="401"/>
      <c r="TEY1838" s="401"/>
      <c r="TEZ1838" s="401"/>
      <c r="TFA1838" s="401"/>
      <c r="TFB1838" s="401"/>
      <c r="TFC1838" s="401"/>
      <c r="TFD1838" s="401"/>
      <c r="TFE1838" s="401"/>
      <c r="TFF1838" s="401"/>
      <c r="TFG1838" s="401"/>
      <c r="TFH1838" s="401"/>
      <c r="TFI1838" s="401"/>
      <c r="TFJ1838" s="401"/>
      <c r="TFK1838" s="401"/>
      <c r="TFL1838" s="401"/>
      <c r="TFM1838" s="401"/>
      <c r="TFN1838" s="401"/>
      <c r="TFO1838" s="401"/>
      <c r="TFP1838" s="401"/>
      <c r="TFQ1838" s="401"/>
      <c r="TFR1838" s="401"/>
      <c r="TFS1838" s="401"/>
      <c r="TFT1838" s="401"/>
      <c r="TFU1838" s="401"/>
      <c r="TFV1838" s="401"/>
      <c r="TFW1838" s="401"/>
      <c r="TFX1838" s="401"/>
      <c r="TFY1838" s="401"/>
      <c r="TFZ1838" s="401"/>
      <c r="TGA1838" s="401"/>
      <c r="TGB1838" s="401"/>
      <c r="TGC1838" s="401"/>
      <c r="TGD1838" s="401"/>
      <c r="TGE1838" s="401"/>
      <c r="TGF1838" s="401"/>
      <c r="TGG1838" s="401"/>
      <c r="TGH1838" s="401"/>
      <c r="TGI1838" s="401"/>
      <c r="TGJ1838" s="401"/>
      <c r="TGK1838" s="401"/>
      <c r="TGL1838" s="401"/>
      <c r="TGM1838" s="401"/>
      <c r="TGN1838" s="401"/>
      <c r="TGO1838" s="401"/>
      <c r="TGP1838" s="401"/>
      <c r="TGQ1838" s="401"/>
      <c r="TGR1838" s="401"/>
      <c r="TGS1838" s="401"/>
      <c r="TGT1838" s="401"/>
      <c r="TGU1838" s="401"/>
      <c r="TGV1838" s="401"/>
      <c r="TGW1838" s="401"/>
      <c r="TGX1838" s="401"/>
      <c r="TGY1838" s="401"/>
      <c r="TGZ1838" s="401"/>
      <c r="THA1838" s="401"/>
      <c r="THB1838" s="401"/>
      <c r="THC1838" s="401"/>
      <c r="THD1838" s="401"/>
      <c r="THE1838" s="401"/>
      <c r="THF1838" s="401"/>
      <c r="THG1838" s="401"/>
      <c r="THH1838" s="401"/>
      <c r="THI1838" s="401"/>
      <c r="THJ1838" s="401"/>
      <c r="THK1838" s="401"/>
      <c r="THL1838" s="401"/>
      <c r="THM1838" s="401"/>
      <c r="THN1838" s="401"/>
      <c r="THO1838" s="401"/>
      <c r="THP1838" s="401"/>
      <c r="THQ1838" s="401"/>
      <c r="THR1838" s="401"/>
      <c r="THS1838" s="401"/>
      <c r="THT1838" s="401"/>
      <c r="THU1838" s="401"/>
      <c r="THV1838" s="401"/>
      <c r="THW1838" s="401"/>
      <c r="THX1838" s="401"/>
      <c r="THY1838" s="401"/>
      <c r="THZ1838" s="401"/>
      <c r="TIA1838" s="401"/>
      <c r="TIB1838" s="401"/>
      <c r="TIC1838" s="401"/>
      <c r="TID1838" s="401"/>
      <c r="TIE1838" s="401"/>
      <c r="TIF1838" s="401"/>
      <c r="TIG1838" s="401"/>
      <c r="TIH1838" s="401"/>
      <c r="TII1838" s="401"/>
      <c r="TIJ1838" s="401"/>
      <c r="TIK1838" s="401"/>
      <c r="TIL1838" s="401"/>
      <c r="TIM1838" s="401"/>
      <c r="TIN1838" s="401"/>
      <c r="TIO1838" s="401"/>
      <c r="TIP1838" s="401"/>
      <c r="TIQ1838" s="401"/>
      <c r="TIR1838" s="401"/>
      <c r="TIS1838" s="401"/>
      <c r="TIT1838" s="401"/>
      <c r="TIU1838" s="401"/>
      <c r="TIV1838" s="401"/>
      <c r="TIW1838" s="401"/>
      <c r="TIX1838" s="401"/>
      <c r="TIY1838" s="401"/>
      <c r="TIZ1838" s="401"/>
      <c r="TJA1838" s="401"/>
      <c r="TJB1838" s="401"/>
      <c r="TJC1838" s="401"/>
      <c r="TJD1838" s="401"/>
      <c r="TJE1838" s="401"/>
      <c r="TJF1838" s="401"/>
      <c r="TJG1838" s="401"/>
      <c r="TJH1838" s="401"/>
      <c r="TJI1838" s="401"/>
      <c r="TJJ1838" s="401"/>
      <c r="TJK1838" s="401"/>
      <c r="TJL1838" s="401"/>
      <c r="TJM1838" s="401"/>
      <c r="TJN1838" s="401"/>
      <c r="TJO1838" s="401"/>
      <c r="TJP1838" s="401"/>
      <c r="TJQ1838" s="401"/>
      <c r="TJR1838" s="401"/>
      <c r="TJS1838" s="401"/>
      <c r="TJT1838" s="401"/>
      <c r="TJU1838" s="401"/>
      <c r="TJV1838" s="401"/>
      <c r="TJW1838" s="401"/>
      <c r="TJX1838" s="401"/>
      <c r="TJY1838" s="401"/>
      <c r="TJZ1838" s="401"/>
      <c r="TKA1838" s="401"/>
      <c r="TKB1838" s="401"/>
      <c r="TKC1838" s="401"/>
      <c r="TKD1838" s="401"/>
      <c r="TKE1838" s="401"/>
      <c r="TKF1838" s="401"/>
      <c r="TKG1838" s="401"/>
      <c r="TKH1838" s="401"/>
      <c r="TKI1838" s="401"/>
      <c r="TKJ1838" s="401"/>
      <c r="TKK1838" s="401"/>
      <c r="TKL1838" s="401"/>
      <c r="TKM1838" s="401"/>
      <c r="TKN1838" s="401"/>
      <c r="TKO1838" s="401"/>
      <c r="TKP1838" s="401"/>
      <c r="TKQ1838" s="401"/>
      <c r="TKR1838" s="401"/>
      <c r="TKS1838" s="401"/>
      <c r="TKT1838" s="401"/>
      <c r="TKU1838" s="401"/>
      <c r="TKV1838" s="401"/>
      <c r="TKW1838" s="401"/>
      <c r="TKX1838" s="401"/>
      <c r="TKY1838" s="401"/>
      <c r="TKZ1838" s="401"/>
      <c r="TLA1838" s="401"/>
      <c r="TLB1838" s="401"/>
      <c r="TLC1838" s="401"/>
      <c r="TLD1838" s="401"/>
      <c r="TLE1838" s="401"/>
      <c r="TLF1838" s="401"/>
      <c r="TLG1838" s="401"/>
      <c r="TLH1838" s="401"/>
      <c r="TLI1838" s="401"/>
      <c r="TLJ1838" s="401"/>
      <c r="TLK1838" s="401"/>
      <c r="TLL1838" s="401"/>
      <c r="TLM1838" s="401"/>
      <c r="TLN1838" s="401"/>
      <c r="TLO1838" s="401"/>
      <c r="TLP1838" s="401"/>
      <c r="TLQ1838" s="401"/>
      <c r="TLR1838" s="401"/>
      <c r="TLS1838" s="401"/>
      <c r="TLT1838" s="401"/>
      <c r="TLU1838" s="401"/>
      <c r="TLV1838" s="401"/>
      <c r="TLW1838" s="401"/>
      <c r="TLX1838" s="401"/>
      <c r="TLY1838" s="401"/>
      <c r="TLZ1838" s="401"/>
      <c r="TMA1838" s="401"/>
      <c r="TMB1838" s="401"/>
      <c r="TMC1838" s="401"/>
      <c r="TMD1838" s="401"/>
      <c r="TME1838" s="401"/>
      <c r="TMF1838" s="401"/>
      <c r="TMG1838" s="401"/>
      <c r="TMH1838" s="401"/>
      <c r="TMI1838" s="401"/>
      <c r="TMJ1838" s="401"/>
      <c r="TMK1838" s="401"/>
      <c r="TML1838" s="401"/>
      <c r="TMM1838" s="401"/>
      <c r="TMN1838" s="401"/>
      <c r="TMO1838" s="401"/>
      <c r="TMP1838" s="401"/>
      <c r="TMQ1838" s="401"/>
      <c r="TMR1838" s="401"/>
      <c r="TMS1838" s="401"/>
      <c r="TMT1838" s="401"/>
      <c r="TMU1838" s="401"/>
      <c r="TMV1838" s="401"/>
      <c r="TMW1838" s="401"/>
      <c r="TMX1838" s="401"/>
      <c r="TMY1838" s="401"/>
      <c r="TMZ1838" s="401"/>
      <c r="TNA1838" s="401"/>
      <c r="TNB1838" s="401"/>
      <c r="TNC1838" s="401"/>
      <c r="TND1838" s="401"/>
      <c r="TNE1838" s="401"/>
      <c r="TNF1838" s="401"/>
      <c r="TNG1838" s="401"/>
      <c r="TNH1838" s="401"/>
      <c r="TNI1838" s="401"/>
      <c r="TNJ1838" s="401"/>
      <c r="TNK1838" s="401"/>
      <c r="TNL1838" s="401"/>
      <c r="TNM1838" s="401"/>
      <c r="TNN1838" s="401"/>
      <c r="TNO1838" s="401"/>
      <c r="TNP1838" s="401"/>
      <c r="TNQ1838" s="401"/>
      <c r="TNR1838" s="401"/>
      <c r="TNS1838" s="401"/>
      <c r="TNT1838" s="401"/>
      <c r="TNU1838" s="401"/>
      <c r="TNV1838" s="401"/>
      <c r="TNW1838" s="401"/>
      <c r="TNX1838" s="401"/>
      <c r="TNY1838" s="401"/>
      <c r="TNZ1838" s="401"/>
      <c r="TOA1838" s="401"/>
      <c r="TOB1838" s="401"/>
      <c r="TOC1838" s="401"/>
      <c r="TOD1838" s="401"/>
      <c r="TOE1838" s="401"/>
      <c r="TOF1838" s="401"/>
      <c r="TOG1838" s="401"/>
      <c r="TOH1838" s="401"/>
      <c r="TOI1838" s="401"/>
      <c r="TOJ1838" s="401"/>
      <c r="TOK1838" s="401"/>
      <c r="TOL1838" s="401"/>
      <c r="TOM1838" s="401"/>
      <c r="TON1838" s="401"/>
      <c r="TOO1838" s="401"/>
      <c r="TOP1838" s="401"/>
      <c r="TOQ1838" s="401"/>
      <c r="TOR1838" s="401"/>
      <c r="TOS1838" s="401"/>
      <c r="TOT1838" s="401"/>
      <c r="TOU1838" s="401"/>
      <c r="TOV1838" s="401"/>
      <c r="TOW1838" s="401"/>
      <c r="TOX1838" s="401"/>
      <c r="TOY1838" s="401"/>
      <c r="TOZ1838" s="401"/>
      <c r="TPA1838" s="401"/>
      <c r="TPB1838" s="401"/>
      <c r="TPC1838" s="401"/>
      <c r="TPD1838" s="401"/>
      <c r="TPE1838" s="401"/>
      <c r="TPF1838" s="401"/>
      <c r="TPG1838" s="401"/>
      <c r="TPH1838" s="401"/>
      <c r="TPI1838" s="401"/>
      <c r="TPJ1838" s="401"/>
      <c r="TPK1838" s="401"/>
      <c r="TPL1838" s="401"/>
      <c r="TPM1838" s="401"/>
      <c r="TPN1838" s="401"/>
      <c r="TPO1838" s="401"/>
      <c r="TPP1838" s="401"/>
      <c r="TPQ1838" s="401"/>
      <c r="TPR1838" s="401"/>
      <c r="TPS1838" s="401"/>
      <c r="TPT1838" s="401"/>
      <c r="TPU1838" s="401"/>
      <c r="TPV1838" s="401"/>
      <c r="TPW1838" s="401"/>
      <c r="TPX1838" s="401"/>
      <c r="TPY1838" s="401"/>
      <c r="TPZ1838" s="401"/>
      <c r="TQA1838" s="401"/>
      <c r="TQB1838" s="401"/>
      <c r="TQC1838" s="401"/>
      <c r="TQD1838" s="401"/>
      <c r="TQE1838" s="401"/>
      <c r="TQF1838" s="401"/>
      <c r="TQG1838" s="401"/>
      <c r="TQH1838" s="401"/>
      <c r="TQI1838" s="401"/>
      <c r="TQJ1838" s="401"/>
      <c r="TQK1838" s="401"/>
      <c r="TQL1838" s="401"/>
      <c r="TQM1838" s="401"/>
      <c r="TQN1838" s="401"/>
      <c r="TQO1838" s="401"/>
      <c r="TQP1838" s="401"/>
      <c r="TQQ1838" s="401"/>
      <c r="TQR1838" s="401"/>
      <c r="TQS1838" s="401"/>
      <c r="TQT1838" s="401"/>
      <c r="TQU1838" s="401"/>
      <c r="TQV1838" s="401"/>
      <c r="TQW1838" s="401"/>
      <c r="TQX1838" s="401"/>
      <c r="TQY1838" s="401"/>
      <c r="TQZ1838" s="401"/>
      <c r="TRA1838" s="401"/>
      <c r="TRB1838" s="401"/>
      <c r="TRC1838" s="401"/>
      <c r="TRD1838" s="401"/>
      <c r="TRE1838" s="401"/>
      <c r="TRF1838" s="401"/>
      <c r="TRG1838" s="401"/>
      <c r="TRH1838" s="401"/>
      <c r="TRI1838" s="401"/>
      <c r="TRJ1838" s="401"/>
      <c r="TRK1838" s="401"/>
      <c r="TRL1838" s="401"/>
      <c r="TRM1838" s="401"/>
      <c r="TRN1838" s="401"/>
      <c r="TRO1838" s="401"/>
      <c r="TRP1838" s="401"/>
      <c r="TRQ1838" s="401"/>
      <c r="TRR1838" s="401"/>
      <c r="TRS1838" s="401"/>
      <c r="TRT1838" s="401"/>
      <c r="TRU1838" s="401"/>
      <c r="TRV1838" s="401"/>
      <c r="TRW1838" s="401"/>
      <c r="TRX1838" s="401"/>
      <c r="TRY1838" s="401"/>
      <c r="TRZ1838" s="401"/>
      <c r="TSA1838" s="401"/>
      <c r="TSB1838" s="401"/>
      <c r="TSC1838" s="401"/>
      <c r="TSD1838" s="401"/>
      <c r="TSE1838" s="401"/>
      <c r="TSF1838" s="401"/>
      <c r="TSG1838" s="401"/>
      <c r="TSH1838" s="401"/>
      <c r="TSI1838" s="401"/>
      <c r="TSJ1838" s="401"/>
      <c r="TSK1838" s="401"/>
      <c r="TSL1838" s="401"/>
      <c r="TSM1838" s="401"/>
      <c r="TSN1838" s="401"/>
      <c r="TSO1838" s="401"/>
      <c r="TSP1838" s="401"/>
      <c r="TSQ1838" s="401"/>
      <c r="TSR1838" s="401"/>
      <c r="TSS1838" s="401"/>
      <c r="TST1838" s="401"/>
      <c r="TSU1838" s="401"/>
      <c r="TSV1838" s="401"/>
      <c r="TSW1838" s="401"/>
      <c r="TSX1838" s="401"/>
      <c r="TSY1838" s="401"/>
      <c r="TSZ1838" s="401"/>
      <c r="TTA1838" s="401"/>
      <c r="TTB1838" s="401"/>
      <c r="TTC1838" s="401"/>
      <c r="TTD1838" s="401"/>
      <c r="TTE1838" s="401"/>
      <c r="TTF1838" s="401"/>
      <c r="TTG1838" s="401"/>
      <c r="TTH1838" s="401"/>
      <c r="TTI1838" s="401"/>
      <c r="TTJ1838" s="401"/>
      <c r="TTK1838" s="401"/>
      <c r="TTL1838" s="401"/>
      <c r="TTM1838" s="401"/>
      <c r="TTN1838" s="401"/>
      <c r="TTO1838" s="401"/>
      <c r="TTP1838" s="401"/>
      <c r="TTQ1838" s="401"/>
      <c r="TTR1838" s="401"/>
      <c r="TTS1838" s="401"/>
      <c r="TTT1838" s="401"/>
      <c r="TTU1838" s="401"/>
      <c r="TTV1838" s="401"/>
      <c r="TTW1838" s="401"/>
      <c r="TTX1838" s="401"/>
      <c r="TTY1838" s="401"/>
      <c r="TTZ1838" s="401"/>
      <c r="TUA1838" s="401"/>
      <c r="TUB1838" s="401"/>
      <c r="TUC1838" s="401"/>
      <c r="TUD1838" s="401"/>
      <c r="TUE1838" s="401"/>
      <c r="TUF1838" s="401"/>
      <c r="TUG1838" s="401"/>
      <c r="TUH1838" s="401"/>
      <c r="TUI1838" s="401"/>
      <c r="TUJ1838" s="401"/>
      <c r="TUK1838" s="401"/>
      <c r="TUL1838" s="401"/>
      <c r="TUM1838" s="401"/>
      <c r="TUN1838" s="401"/>
      <c r="TUO1838" s="401"/>
      <c r="TUP1838" s="401"/>
      <c r="TUQ1838" s="401"/>
      <c r="TUR1838" s="401"/>
      <c r="TUS1838" s="401"/>
      <c r="TUT1838" s="401"/>
      <c r="TUU1838" s="401"/>
      <c r="TUV1838" s="401"/>
      <c r="TUW1838" s="401"/>
      <c r="TUX1838" s="401"/>
      <c r="TUY1838" s="401"/>
      <c r="TUZ1838" s="401"/>
      <c r="TVA1838" s="401"/>
      <c r="TVB1838" s="401"/>
      <c r="TVC1838" s="401"/>
      <c r="TVD1838" s="401"/>
      <c r="TVE1838" s="401"/>
      <c r="TVF1838" s="401"/>
      <c r="TVG1838" s="401"/>
      <c r="TVH1838" s="401"/>
      <c r="TVI1838" s="401"/>
      <c r="TVJ1838" s="401"/>
      <c r="TVK1838" s="401"/>
      <c r="TVL1838" s="401"/>
      <c r="TVM1838" s="401"/>
      <c r="TVN1838" s="401"/>
      <c r="TVO1838" s="401"/>
      <c r="TVP1838" s="401"/>
      <c r="TVQ1838" s="401"/>
      <c r="TVR1838" s="401"/>
      <c r="TVS1838" s="401"/>
      <c r="TVT1838" s="401"/>
      <c r="TVU1838" s="401"/>
      <c r="TVV1838" s="401"/>
      <c r="TVW1838" s="401"/>
      <c r="TVX1838" s="401"/>
      <c r="TVY1838" s="401"/>
      <c r="TVZ1838" s="401"/>
      <c r="TWA1838" s="401"/>
      <c r="TWB1838" s="401"/>
      <c r="TWC1838" s="401"/>
      <c r="TWD1838" s="401"/>
      <c r="TWE1838" s="401"/>
      <c r="TWF1838" s="401"/>
      <c r="TWG1838" s="401"/>
      <c r="TWH1838" s="401"/>
      <c r="TWI1838" s="401"/>
      <c r="TWJ1838" s="401"/>
      <c r="TWK1838" s="401"/>
      <c r="TWL1838" s="401"/>
      <c r="TWM1838" s="401"/>
      <c r="TWN1838" s="401"/>
      <c r="TWO1838" s="401"/>
      <c r="TWP1838" s="401"/>
      <c r="TWQ1838" s="401"/>
      <c r="TWR1838" s="401"/>
      <c r="TWS1838" s="401"/>
      <c r="TWT1838" s="401"/>
      <c r="TWU1838" s="401"/>
      <c r="TWV1838" s="401"/>
      <c r="TWW1838" s="401"/>
      <c r="TWX1838" s="401"/>
      <c r="TWY1838" s="401"/>
      <c r="TWZ1838" s="401"/>
      <c r="TXA1838" s="401"/>
      <c r="TXB1838" s="401"/>
      <c r="TXC1838" s="401"/>
      <c r="TXD1838" s="401"/>
      <c r="TXE1838" s="401"/>
      <c r="TXF1838" s="401"/>
      <c r="TXG1838" s="401"/>
      <c r="TXH1838" s="401"/>
      <c r="TXI1838" s="401"/>
      <c r="TXJ1838" s="401"/>
      <c r="TXK1838" s="401"/>
      <c r="TXL1838" s="401"/>
      <c r="TXM1838" s="401"/>
      <c r="TXN1838" s="401"/>
      <c r="TXO1838" s="401"/>
      <c r="TXP1838" s="401"/>
      <c r="TXQ1838" s="401"/>
      <c r="TXR1838" s="401"/>
      <c r="TXS1838" s="401"/>
      <c r="TXT1838" s="401"/>
      <c r="TXU1838" s="401"/>
      <c r="TXV1838" s="401"/>
      <c r="TXW1838" s="401"/>
      <c r="TXX1838" s="401"/>
      <c r="TXY1838" s="401"/>
      <c r="TXZ1838" s="401"/>
      <c r="TYA1838" s="401"/>
      <c r="TYB1838" s="401"/>
      <c r="TYC1838" s="401"/>
      <c r="TYD1838" s="401"/>
      <c r="TYE1838" s="401"/>
      <c r="TYF1838" s="401"/>
      <c r="TYG1838" s="401"/>
      <c r="TYH1838" s="401"/>
      <c r="TYI1838" s="401"/>
      <c r="TYJ1838" s="401"/>
      <c r="TYK1838" s="401"/>
      <c r="TYL1838" s="401"/>
      <c r="TYM1838" s="401"/>
      <c r="TYN1838" s="401"/>
      <c r="TYO1838" s="401"/>
      <c r="TYP1838" s="401"/>
      <c r="TYQ1838" s="401"/>
      <c r="TYR1838" s="401"/>
      <c r="TYS1838" s="401"/>
      <c r="TYT1838" s="401"/>
      <c r="TYU1838" s="401"/>
      <c r="TYV1838" s="401"/>
      <c r="TYW1838" s="401"/>
      <c r="TYX1838" s="401"/>
      <c r="TYY1838" s="401"/>
      <c r="TYZ1838" s="401"/>
      <c r="TZA1838" s="401"/>
      <c r="TZB1838" s="401"/>
      <c r="TZC1838" s="401"/>
      <c r="TZD1838" s="401"/>
      <c r="TZE1838" s="401"/>
      <c r="TZF1838" s="401"/>
      <c r="TZG1838" s="401"/>
      <c r="TZH1838" s="401"/>
      <c r="TZI1838" s="401"/>
      <c r="TZJ1838" s="401"/>
      <c r="TZK1838" s="401"/>
      <c r="TZL1838" s="401"/>
      <c r="TZM1838" s="401"/>
      <c r="TZN1838" s="401"/>
      <c r="TZO1838" s="401"/>
      <c r="TZP1838" s="401"/>
      <c r="TZQ1838" s="401"/>
      <c r="TZR1838" s="401"/>
      <c r="TZS1838" s="401"/>
      <c r="TZT1838" s="401"/>
      <c r="TZU1838" s="401"/>
      <c r="TZV1838" s="401"/>
      <c r="TZW1838" s="401"/>
      <c r="TZX1838" s="401"/>
      <c r="TZY1838" s="401"/>
      <c r="TZZ1838" s="401"/>
      <c r="UAA1838" s="401"/>
      <c r="UAB1838" s="401"/>
      <c r="UAC1838" s="401"/>
      <c r="UAD1838" s="401"/>
      <c r="UAE1838" s="401"/>
      <c r="UAF1838" s="401"/>
      <c r="UAG1838" s="401"/>
      <c r="UAH1838" s="401"/>
      <c r="UAI1838" s="401"/>
      <c r="UAJ1838" s="401"/>
      <c r="UAK1838" s="401"/>
      <c r="UAL1838" s="401"/>
      <c r="UAM1838" s="401"/>
      <c r="UAN1838" s="401"/>
      <c r="UAO1838" s="401"/>
      <c r="UAP1838" s="401"/>
      <c r="UAQ1838" s="401"/>
      <c r="UAR1838" s="401"/>
      <c r="UAS1838" s="401"/>
      <c r="UAT1838" s="401"/>
      <c r="UAU1838" s="401"/>
      <c r="UAV1838" s="401"/>
      <c r="UAW1838" s="401"/>
      <c r="UAX1838" s="401"/>
      <c r="UAY1838" s="401"/>
      <c r="UAZ1838" s="401"/>
      <c r="UBA1838" s="401"/>
      <c r="UBB1838" s="401"/>
      <c r="UBC1838" s="401"/>
      <c r="UBD1838" s="401"/>
      <c r="UBE1838" s="401"/>
      <c r="UBF1838" s="401"/>
      <c r="UBG1838" s="401"/>
      <c r="UBH1838" s="401"/>
      <c r="UBI1838" s="401"/>
      <c r="UBJ1838" s="401"/>
      <c r="UBK1838" s="401"/>
      <c r="UBL1838" s="401"/>
      <c r="UBM1838" s="401"/>
      <c r="UBN1838" s="401"/>
      <c r="UBO1838" s="401"/>
      <c r="UBP1838" s="401"/>
      <c r="UBQ1838" s="401"/>
      <c r="UBR1838" s="401"/>
      <c r="UBS1838" s="401"/>
      <c r="UBT1838" s="401"/>
      <c r="UBU1838" s="401"/>
      <c r="UBV1838" s="401"/>
      <c r="UBW1838" s="401"/>
      <c r="UBX1838" s="401"/>
      <c r="UBY1838" s="401"/>
      <c r="UBZ1838" s="401"/>
      <c r="UCA1838" s="401"/>
      <c r="UCB1838" s="401"/>
      <c r="UCC1838" s="401"/>
      <c r="UCD1838" s="401"/>
      <c r="UCE1838" s="401"/>
      <c r="UCF1838" s="401"/>
      <c r="UCG1838" s="401"/>
      <c r="UCH1838" s="401"/>
      <c r="UCI1838" s="401"/>
      <c r="UCJ1838" s="401"/>
      <c r="UCK1838" s="401"/>
      <c r="UCL1838" s="401"/>
      <c r="UCM1838" s="401"/>
      <c r="UCN1838" s="401"/>
      <c r="UCO1838" s="401"/>
      <c r="UCP1838" s="401"/>
      <c r="UCQ1838" s="401"/>
      <c r="UCR1838" s="401"/>
      <c r="UCS1838" s="401"/>
      <c r="UCT1838" s="401"/>
      <c r="UCU1838" s="401"/>
      <c r="UCV1838" s="401"/>
      <c r="UCW1838" s="401"/>
      <c r="UCX1838" s="401"/>
      <c r="UCY1838" s="401"/>
      <c r="UCZ1838" s="401"/>
      <c r="UDA1838" s="401"/>
      <c r="UDB1838" s="401"/>
      <c r="UDC1838" s="401"/>
      <c r="UDD1838" s="401"/>
      <c r="UDE1838" s="401"/>
      <c r="UDF1838" s="401"/>
      <c r="UDG1838" s="401"/>
      <c r="UDH1838" s="401"/>
      <c r="UDI1838" s="401"/>
      <c r="UDJ1838" s="401"/>
      <c r="UDK1838" s="401"/>
      <c r="UDL1838" s="401"/>
      <c r="UDM1838" s="401"/>
      <c r="UDN1838" s="401"/>
      <c r="UDO1838" s="401"/>
      <c r="UDP1838" s="401"/>
      <c r="UDQ1838" s="401"/>
      <c r="UDR1838" s="401"/>
      <c r="UDS1838" s="401"/>
      <c r="UDT1838" s="401"/>
      <c r="UDU1838" s="401"/>
      <c r="UDV1838" s="401"/>
      <c r="UDW1838" s="401"/>
      <c r="UDX1838" s="401"/>
      <c r="UDY1838" s="401"/>
      <c r="UDZ1838" s="401"/>
      <c r="UEA1838" s="401"/>
      <c r="UEB1838" s="401"/>
      <c r="UEC1838" s="401"/>
      <c r="UED1838" s="401"/>
      <c r="UEE1838" s="401"/>
      <c r="UEF1838" s="401"/>
      <c r="UEG1838" s="401"/>
      <c r="UEH1838" s="401"/>
      <c r="UEI1838" s="401"/>
      <c r="UEJ1838" s="401"/>
      <c r="UEK1838" s="401"/>
      <c r="UEL1838" s="401"/>
      <c r="UEM1838" s="401"/>
      <c r="UEN1838" s="401"/>
      <c r="UEO1838" s="401"/>
      <c r="UEP1838" s="401"/>
      <c r="UEQ1838" s="401"/>
      <c r="UER1838" s="401"/>
      <c r="UES1838" s="401"/>
      <c r="UET1838" s="401"/>
      <c r="UEU1838" s="401"/>
      <c r="UEV1838" s="401"/>
      <c r="UEW1838" s="401"/>
      <c r="UEX1838" s="401"/>
      <c r="UEY1838" s="401"/>
      <c r="UEZ1838" s="401"/>
      <c r="UFA1838" s="401"/>
      <c r="UFB1838" s="401"/>
      <c r="UFC1838" s="401"/>
      <c r="UFD1838" s="401"/>
      <c r="UFE1838" s="401"/>
      <c r="UFF1838" s="401"/>
      <c r="UFG1838" s="401"/>
      <c r="UFH1838" s="401"/>
      <c r="UFI1838" s="401"/>
      <c r="UFJ1838" s="401"/>
      <c r="UFK1838" s="401"/>
      <c r="UFL1838" s="401"/>
      <c r="UFM1838" s="401"/>
      <c r="UFN1838" s="401"/>
      <c r="UFO1838" s="401"/>
      <c r="UFP1838" s="401"/>
      <c r="UFQ1838" s="401"/>
      <c r="UFR1838" s="401"/>
      <c r="UFS1838" s="401"/>
      <c r="UFT1838" s="401"/>
      <c r="UFU1838" s="401"/>
      <c r="UFV1838" s="401"/>
      <c r="UFW1838" s="401"/>
      <c r="UFX1838" s="401"/>
      <c r="UFY1838" s="401"/>
      <c r="UFZ1838" s="401"/>
      <c r="UGA1838" s="401"/>
      <c r="UGB1838" s="401"/>
      <c r="UGC1838" s="401"/>
      <c r="UGD1838" s="401"/>
      <c r="UGE1838" s="401"/>
      <c r="UGF1838" s="401"/>
      <c r="UGG1838" s="401"/>
      <c r="UGH1838" s="401"/>
      <c r="UGI1838" s="401"/>
      <c r="UGJ1838" s="401"/>
      <c r="UGK1838" s="401"/>
      <c r="UGL1838" s="401"/>
      <c r="UGM1838" s="401"/>
      <c r="UGN1838" s="401"/>
      <c r="UGO1838" s="401"/>
      <c r="UGP1838" s="401"/>
      <c r="UGQ1838" s="401"/>
      <c r="UGR1838" s="401"/>
      <c r="UGS1838" s="401"/>
      <c r="UGT1838" s="401"/>
      <c r="UGU1838" s="401"/>
      <c r="UGV1838" s="401"/>
      <c r="UGW1838" s="401"/>
      <c r="UGX1838" s="401"/>
      <c r="UGY1838" s="401"/>
      <c r="UGZ1838" s="401"/>
      <c r="UHA1838" s="401"/>
      <c r="UHB1838" s="401"/>
      <c r="UHC1838" s="401"/>
      <c r="UHD1838" s="401"/>
      <c r="UHE1838" s="401"/>
      <c r="UHF1838" s="401"/>
      <c r="UHG1838" s="401"/>
      <c r="UHH1838" s="401"/>
      <c r="UHI1838" s="401"/>
      <c r="UHJ1838" s="401"/>
      <c r="UHK1838" s="401"/>
      <c r="UHL1838" s="401"/>
      <c r="UHM1838" s="401"/>
      <c r="UHN1838" s="401"/>
      <c r="UHO1838" s="401"/>
      <c r="UHP1838" s="401"/>
      <c r="UHQ1838" s="401"/>
      <c r="UHR1838" s="401"/>
      <c r="UHS1838" s="401"/>
      <c r="UHT1838" s="401"/>
      <c r="UHU1838" s="401"/>
      <c r="UHV1838" s="401"/>
      <c r="UHW1838" s="401"/>
      <c r="UHX1838" s="401"/>
      <c r="UHY1838" s="401"/>
      <c r="UHZ1838" s="401"/>
      <c r="UIA1838" s="401"/>
      <c r="UIB1838" s="401"/>
      <c r="UIC1838" s="401"/>
      <c r="UID1838" s="401"/>
      <c r="UIE1838" s="401"/>
      <c r="UIF1838" s="401"/>
      <c r="UIG1838" s="401"/>
      <c r="UIH1838" s="401"/>
      <c r="UII1838" s="401"/>
      <c r="UIJ1838" s="401"/>
      <c r="UIK1838" s="401"/>
      <c r="UIL1838" s="401"/>
      <c r="UIM1838" s="401"/>
      <c r="UIN1838" s="401"/>
      <c r="UIO1838" s="401"/>
      <c r="UIP1838" s="401"/>
      <c r="UIQ1838" s="401"/>
      <c r="UIR1838" s="401"/>
      <c r="UIS1838" s="401"/>
      <c r="UIT1838" s="401"/>
      <c r="UIU1838" s="401"/>
      <c r="UIV1838" s="401"/>
      <c r="UIW1838" s="401"/>
      <c r="UIX1838" s="401"/>
      <c r="UIY1838" s="401"/>
      <c r="UIZ1838" s="401"/>
      <c r="UJA1838" s="401"/>
      <c r="UJB1838" s="401"/>
      <c r="UJC1838" s="401"/>
      <c r="UJD1838" s="401"/>
      <c r="UJE1838" s="401"/>
      <c r="UJF1838" s="401"/>
      <c r="UJG1838" s="401"/>
      <c r="UJH1838" s="401"/>
      <c r="UJI1838" s="401"/>
      <c r="UJJ1838" s="401"/>
      <c r="UJK1838" s="401"/>
      <c r="UJL1838" s="401"/>
      <c r="UJM1838" s="401"/>
      <c r="UJN1838" s="401"/>
      <c r="UJO1838" s="401"/>
      <c r="UJP1838" s="401"/>
      <c r="UJQ1838" s="401"/>
      <c r="UJR1838" s="401"/>
      <c r="UJS1838" s="401"/>
      <c r="UJT1838" s="401"/>
      <c r="UJU1838" s="401"/>
      <c r="UJV1838" s="401"/>
      <c r="UJW1838" s="401"/>
      <c r="UJX1838" s="401"/>
      <c r="UJY1838" s="401"/>
      <c r="UJZ1838" s="401"/>
      <c r="UKA1838" s="401"/>
      <c r="UKB1838" s="401"/>
      <c r="UKC1838" s="401"/>
      <c r="UKD1838" s="401"/>
      <c r="UKE1838" s="401"/>
      <c r="UKF1838" s="401"/>
      <c r="UKG1838" s="401"/>
      <c r="UKH1838" s="401"/>
      <c r="UKI1838" s="401"/>
      <c r="UKJ1838" s="401"/>
      <c r="UKK1838" s="401"/>
      <c r="UKL1838" s="401"/>
      <c r="UKM1838" s="401"/>
      <c r="UKN1838" s="401"/>
      <c r="UKO1838" s="401"/>
      <c r="UKP1838" s="401"/>
      <c r="UKQ1838" s="401"/>
      <c r="UKR1838" s="401"/>
      <c r="UKS1838" s="401"/>
      <c r="UKT1838" s="401"/>
      <c r="UKU1838" s="401"/>
      <c r="UKV1838" s="401"/>
      <c r="UKW1838" s="401"/>
      <c r="UKX1838" s="401"/>
      <c r="UKY1838" s="401"/>
      <c r="UKZ1838" s="401"/>
      <c r="ULA1838" s="401"/>
      <c r="ULB1838" s="401"/>
      <c r="ULC1838" s="401"/>
      <c r="ULD1838" s="401"/>
      <c r="ULE1838" s="401"/>
      <c r="ULF1838" s="401"/>
      <c r="ULG1838" s="401"/>
      <c r="ULH1838" s="401"/>
      <c r="ULI1838" s="401"/>
      <c r="ULJ1838" s="401"/>
      <c r="ULK1838" s="401"/>
      <c r="ULL1838" s="401"/>
      <c r="ULM1838" s="401"/>
      <c r="ULN1838" s="401"/>
      <c r="ULO1838" s="401"/>
      <c r="ULP1838" s="401"/>
      <c r="ULQ1838" s="401"/>
      <c r="ULR1838" s="401"/>
      <c r="ULS1838" s="401"/>
      <c r="ULT1838" s="401"/>
      <c r="ULU1838" s="401"/>
      <c r="ULV1838" s="401"/>
      <c r="ULW1838" s="401"/>
      <c r="ULX1838" s="401"/>
      <c r="ULY1838" s="401"/>
      <c r="ULZ1838" s="401"/>
      <c r="UMA1838" s="401"/>
      <c r="UMB1838" s="401"/>
      <c r="UMC1838" s="401"/>
      <c r="UMD1838" s="401"/>
      <c r="UME1838" s="401"/>
      <c r="UMF1838" s="401"/>
      <c r="UMG1838" s="401"/>
      <c r="UMH1838" s="401"/>
      <c r="UMI1838" s="401"/>
      <c r="UMJ1838" s="401"/>
      <c r="UMK1838" s="401"/>
      <c r="UML1838" s="401"/>
      <c r="UMM1838" s="401"/>
      <c r="UMN1838" s="401"/>
      <c r="UMO1838" s="401"/>
      <c r="UMP1838" s="401"/>
      <c r="UMQ1838" s="401"/>
      <c r="UMR1838" s="401"/>
      <c r="UMS1838" s="401"/>
      <c r="UMT1838" s="401"/>
      <c r="UMU1838" s="401"/>
      <c r="UMV1838" s="401"/>
      <c r="UMW1838" s="401"/>
      <c r="UMX1838" s="401"/>
      <c r="UMY1838" s="401"/>
      <c r="UMZ1838" s="401"/>
      <c r="UNA1838" s="401"/>
      <c r="UNB1838" s="401"/>
      <c r="UNC1838" s="401"/>
      <c r="UND1838" s="401"/>
      <c r="UNE1838" s="401"/>
      <c r="UNF1838" s="401"/>
      <c r="UNG1838" s="401"/>
      <c r="UNH1838" s="401"/>
      <c r="UNI1838" s="401"/>
      <c r="UNJ1838" s="401"/>
      <c r="UNK1838" s="401"/>
      <c r="UNL1838" s="401"/>
      <c r="UNM1838" s="401"/>
      <c r="UNN1838" s="401"/>
      <c r="UNO1838" s="401"/>
      <c r="UNP1838" s="401"/>
      <c r="UNQ1838" s="401"/>
      <c r="UNR1838" s="401"/>
      <c r="UNS1838" s="401"/>
      <c r="UNT1838" s="401"/>
      <c r="UNU1838" s="401"/>
      <c r="UNV1838" s="401"/>
      <c r="UNW1838" s="401"/>
      <c r="UNX1838" s="401"/>
      <c r="UNY1838" s="401"/>
      <c r="UNZ1838" s="401"/>
      <c r="UOA1838" s="401"/>
      <c r="UOB1838" s="401"/>
      <c r="UOC1838" s="401"/>
      <c r="UOD1838" s="401"/>
      <c r="UOE1838" s="401"/>
      <c r="UOF1838" s="401"/>
      <c r="UOG1838" s="401"/>
      <c r="UOH1838" s="401"/>
      <c r="UOI1838" s="401"/>
      <c r="UOJ1838" s="401"/>
      <c r="UOK1838" s="401"/>
      <c r="UOL1838" s="401"/>
      <c r="UOM1838" s="401"/>
      <c r="UON1838" s="401"/>
      <c r="UOO1838" s="401"/>
      <c r="UOP1838" s="401"/>
      <c r="UOQ1838" s="401"/>
      <c r="UOR1838" s="401"/>
      <c r="UOS1838" s="401"/>
      <c r="UOT1838" s="401"/>
      <c r="UOU1838" s="401"/>
      <c r="UOV1838" s="401"/>
      <c r="UOW1838" s="401"/>
      <c r="UOX1838" s="401"/>
      <c r="UOY1838" s="401"/>
      <c r="UOZ1838" s="401"/>
      <c r="UPA1838" s="401"/>
      <c r="UPB1838" s="401"/>
      <c r="UPC1838" s="401"/>
      <c r="UPD1838" s="401"/>
      <c r="UPE1838" s="401"/>
      <c r="UPF1838" s="401"/>
      <c r="UPG1838" s="401"/>
      <c r="UPH1838" s="401"/>
      <c r="UPI1838" s="401"/>
      <c r="UPJ1838" s="401"/>
      <c r="UPK1838" s="401"/>
      <c r="UPL1838" s="401"/>
      <c r="UPM1838" s="401"/>
      <c r="UPN1838" s="401"/>
      <c r="UPO1838" s="401"/>
      <c r="UPP1838" s="401"/>
      <c r="UPQ1838" s="401"/>
      <c r="UPR1838" s="401"/>
      <c r="UPS1838" s="401"/>
      <c r="UPT1838" s="401"/>
      <c r="UPU1838" s="401"/>
      <c r="UPV1838" s="401"/>
      <c r="UPW1838" s="401"/>
      <c r="UPX1838" s="401"/>
      <c r="UPY1838" s="401"/>
      <c r="UPZ1838" s="401"/>
      <c r="UQA1838" s="401"/>
      <c r="UQB1838" s="401"/>
      <c r="UQC1838" s="401"/>
      <c r="UQD1838" s="401"/>
      <c r="UQE1838" s="401"/>
      <c r="UQF1838" s="401"/>
      <c r="UQG1838" s="401"/>
      <c r="UQH1838" s="401"/>
      <c r="UQI1838" s="401"/>
      <c r="UQJ1838" s="401"/>
      <c r="UQK1838" s="401"/>
      <c r="UQL1838" s="401"/>
      <c r="UQM1838" s="401"/>
      <c r="UQN1838" s="401"/>
      <c r="UQO1838" s="401"/>
      <c r="UQP1838" s="401"/>
      <c r="UQQ1838" s="401"/>
      <c r="UQR1838" s="401"/>
      <c r="UQS1838" s="401"/>
      <c r="UQT1838" s="401"/>
      <c r="UQU1838" s="401"/>
      <c r="UQV1838" s="401"/>
      <c r="UQW1838" s="401"/>
      <c r="UQX1838" s="401"/>
      <c r="UQY1838" s="401"/>
      <c r="UQZ1838" s="401"/>
      <c r="URA1838" s="401"/>
      <c r="URB1838" s="401"/>
      <c r="URC1838" s="401"/>
      <c r="URD1838" s="401"/>
      <c r="URE1838" s="401"/>
      <c r="URF1838" s="401"/>
      <c r="URG1838" s="401"/>
      <c r="URH1838" s="401"/>
      <c r="URI1838" s="401"/>
      <c r="URJ1838" s="401"/>
      <c r="URK1838" s="401"/>
      <c r="URL1838" s="401"/>
      <c r="URM1838" s="401"/>
      <c r="URN1838" s="401"/>
      <c r="URO1838" s="401"/>
      <c r="URP1838" s="401"/>
      <c r="URQ1838" s="401"/>
      <c r="URR1838" s="401"/>
      <c r="URS1838" s="401"/>
      <c r="URT1838" s="401"/>
      <c r="URU1838" s="401"/>
      <c r="URV1838" s="401"/>
      <c r="URW1838" s="401"/>
      <c r="URX1838" s="401"/>
      <c r="URY1838" s="401"/>
      <c r="URZ1838" s="401"/>
      <c r="USA1838" s="401"/>
      <c r="USB1838" s="401"/>
      <c r="USC1838" s="401"/>
      <c r="USD1838" s="401"/>
      <c r="USE1838" s="401"/>
      <c r="USF1838" s="401"/>
      <c r="USG1838" s="401"/>
      <c r="USH1838" s="401"/>
      <c r="USI1838" s="401"/>
      <c r="USJ1838" s="401"/>
      <c r="USK1838" s="401"/>
      <c r="USL1838" s="401"/>
      <c r="USM1838" s="401"/>
      <c r="USN1838" s="401"/>
      <c r="USO1838" s="401"/>
      <c r="USP1838" s="401"/>
      <c r="USQ1838" s="401"/>
      <c r="USR1838" s="401"/>
      <c r="USS1838" s="401"/>
      <c r="UST1838" s="401"/>
      <c r="USU1838" s="401"/>
      <c r="USV1838" s="401"/>
      <c r="USW1838" s="401"/>
      <c r="USX1838" s="401"/>
      <c r="USY1838" s="401"/>
      <c r="USZ1838" s="401"/>
      <c r="UTA1838" s="401"/>
      <c r="UTB1838" s="401"/>
      <c r="UTC1838" s="401"/>
      <c r="UTD1838" s="401"/>
      <c r="UTE1838" s="401"/>
      <c r="UTF1838" s="401"/>
      <c r="UTG1838" s="401"/>
      <c r="UTH1838" s="401"/>
      <c r="UTI1838" s="401"/>
      <c r="UTJ1838" s="401"/>
      <c r="UTK1838" s="401"/>
      <c r="UTL1838" s="401"/>
      <c r="UTM1838" s="401"/>
      <c r="UTN1838" s="401"/>
      <c r="UTO1838" s="401"/>
      <c r="UTP1838" s="401"/>
      <c r="UTQ1838" s="401"/>
      <c r="UTR1838" s="401"/>
      <c r="UTS1838" s="401"/>
      <c r="UTT1838" s="401"/>
      <c r="UTU1838" s="401"/>
      <c r="UTV1838" s="401"/>
      <c r="UTW1838" s="401"/>
      <c r="UTX1838" s="401"/>
      <c r="UTY1838" s="401"/>
      <c r="UTZ1838" s="401"/>
      <c r="UUA1838" s="401"/>
      <c r="UUB1838" s="401"/>
      <c r="UUC1838" s="401"/>
      <c r="UUD1838" s="401"/>
      <c r="UUE1838" s="401"/>
      <c r="UUF1838" s="401"/>
      <c r="UUG1838" s="401"/>
      <c r="UUH1838" s="401"/>
      <c r="UUI1838" s="401"/>
      <c r="UUJ1838" s="401"/>
      <c r="UUK1838" s="401"/>
      <c r="UUL1838" s="401"/>
      <c r="UUM1838" s="401"/>
      <c r="UUN1838" s="401"/>
      <c r="UUO1838" s="401"/>
      <c r="UUP1838" s="401"/>
      <c r="UUQ1838" s="401"/>
      <c r="UUR1838" s="401"/>
      <c r="UUS1838" s="401"/>
      <c r="UUT1838" s="401"/>
      <c r="UUU1838" s="401"/>
      <c r="UUV1838" s="401"/>
      <c r="UUW1838" s="401"/>
      <c r="UUX1838" s="401"/>
      <c r="UUY1838" s="401"/>
      <c r="UUZ1838" s="401"/>
      <c r="UVA1838" s="401"/>
      <c r="UVB1838" s="401"/>
      <c r="UVC1838" s="401"/>
      <c r="UVD1838" s="401"/>
      <c r="UVE1838" s="401"/>
      <c r="UVF1838" s="401"/>
      <c r="UVG1838" s="401"/>
      <c r="UVH1838" s="401"/>
      <c r="UVI1838" s="401"/>
      <c r="UVJ1838" s="401"/>
      <c r="UVK1838" s="401"/>
      <c r="UVL1838" s="401"/>
      <c r="UVM1838" s="401"/>
      <c r="UVN1838" s="401"/>
      <c r="UVO1838" s="401"/>
      <c r="UVP1838" s="401"/>
      <c r="UVQ1838" s="401"/>
      <c r="UVR1838" s="401"/>
      <c r="UVS1838" s="401"/>
      <c r="UVT1838" s="401"/>
      <c r="UVU1838" s="401"/>
      <c r="UVV1838" s="401"/>
      <c r="UVW1838" s="401"/>
      <c r="UVX1838" s="401"/>
      <c r="UVY1838" s="401"/>
      <c r="UVZ1838" s="401"/>
      <c r="UWA1838" s="401"/>
      <c r="UWB1838" s="401"/>
      <c r="UWC1838" s="401"/>
      <c r="UWD1838" s="401"/>
      <c r="UWE1838" s="401"/>
      <c r="UWF1838" s="401"/>
      <c r="UWG1838" s="401"/>
      <c r="UWH1838" s="401"/>
      <c r="UWI1838" s="401"/>
      <c r="UWJ1838" s="401"/>
      <c r="UWK1838" s="401"/>
      <c r="UWL1838" s="401"/>
      <c r="UWM1838" s="401"/>
      <c r="UWN1838" s="401"/>
      <c r="UWO1838" s="401"/>
      <c r="UWP1838" s="401"/>
      <c r="UWQ1838" s="401"/>
      <c r="UWR1838" s="401"/>
      <c r="UWS1838" s="401"/>
      <c r="UWT1838" s="401"/>
      <c r="UWU1838" s="401"/>
      <c r="UWV1838" s="401"/>
      <c r="UWW1838" s="401"/>
      <c r="UWX1838" s="401"/>
      <c r="UWY1838" s="401"/>
      <c r="UWZ1838" s="401"/>
      <c r="UXA1838" s="401"/>
      <c r="UXB1838" s="401"/>
      <c r="UXC1838" s="401"/>
      <c r="UXD1838" s="401"/>
      <c r="UXE1838" s="401"/>
      <c r="UXF1838" s="401"/>
      <c r="UXG1838" s="401"/>
      <c r="UXH1838" s="401"/>
      <c r="UXI1838" s="401"/>
      <c r="UXJ1838" s="401"/>
      <c r="UXK1838" s="401"/>
      <c r="UXL1838" s="401"/>
      <c r="UXM1838" s="401"/>
      <c r="UXN1838" s="401"/>
      <c r="UXO1838" s="401"/>
      <c r="UXP1838" s="401"/>
      <c r="UXQ1838" s="401"/>
      <c r="UXR1838" s="401"/>
      <c r="UXS1838" s="401"/>
      <c r="UXT1838" s="401"/>
      <c r="UXU1838" s="401"/>
      <c r="UXV1838" s="401"/>
      <c r="UXW1838" s="401"/>
      <c r="UXX1838" s="401"/>
      <c r="UXY1838" s="401"/>
      <c r="UXZ1838" s="401"/>
      <c r="UYA1838" s="401"/>
      <c r="UYB1838" s="401"/>
      <c r="UYC1838" s="401"/>
      <c r="UYD1838" s="401"/>
      <c r="UYE1838" s="401"/>
      <c r="UYF1838" s="401"/>
      <c r="UYG1838" s="401"/>
      <c r="UYH1838" s="401"/>
      <c r="UYI1838" s="401"/>
      <c r="UYJ1838" s="401"/>
      <c r="UYK1838" s="401"/>
      <c r="UYL1838" s="401"/>
      <c r="UYM1838" s="401"/>
      <c r="UYN1838" s="401"/>
      <c r="UYO1838" s="401"/>
      <c r="UYP1838" s="401"/>
      <c r="UYQ1838" s="401"/>
      <c r="UYR1838" s="401"/>
      <c r="UYS1838" s="401"/>
      <c r="UYT1838" s="401"/>
      <c r="UYU1838" s="401"/>
      <c r="UYV1838" s="401"/>
      <c r="UYW1838" s="401"/>
      <c r="UYX1838" s="401"/>
      <c r="UYY1838" s="401"/>
      <c r="UYZ1838" s="401"/>
      <c r="UZA1838" s="401"/>
      <c r="UZB1838" s="401"/>
      <c r="UZC1838" s="401"/>
      <c r="UZD1838" s="401"/>
      <c r="UZE1838" s="401"/>
      <c r="UZF1838" s="401"/>
      <c r="UZG1838" s="401"/>
      <c r="UZH1838" s="401"/>
      <c r="UZI1838" s="401"/>
      <c r="UZJ1838" s="401"/>
      <c r="UZK1838" s="401"/>
      <c r="UZL1838" s="401"/>
      <c r="UZM1838" s="401"/>
      <c r="UZN1838" s="401"/>
      <c r="UZO1838" s="401"/>
      <c r="UZP1838" s="401"/>
      <c r="UZQ1838" s="401"/>
      <c r="UZR1838" s="401"/>
      <c r="UZS1838" s="401"/>
      <c r="UZT1838" s="401"/>
      <c r="UZU1838" s="401"/>
      <c r="UZV1838" s="401"/>
      <c r="UZW1838" s="401"/>
      <c r="UZX1838" s="401"/>
      <c r="UZY1838" s="401"/>
      <c r="UZZ1838" s="401"/>
      <c r="VAA1838" s="401"/>
      <c r="VAB1838" s="401"/>
      <c r="VAC1838" s="401"/>
      <c r="VAD1838" s="401"/>
      <c r="VAE1838" s="401"/>
      <c r="VAF1838" s="401"/>
      <c r="VAG1838" s="401"/>
      <c r="VAH1838" s="401"/>
      <c r="VAI1838" s="401"/>
      <c r="VAJ1838" s="401"/>
      <c r="VAK1838" s="401"/>
      <c r="VAL1838" s="401"/>
      <c r="VAM1838" s="401"/>
      <c r="VAN1838" s="401"/>
      <c r="VAO1838" s="401"/>
      <c r="VAP1838" s="401"/>
      <c r="VAQ1838" s="401"/>
      <c r="VAR1838" s="401"/>
      <c r="VAS1838" s="401"/>
      <c r="VAT1838" s="401"/>
      <c r="VAU1838" s="401"/>
      <c r="VAV1838" s="401"/>
      <c r="VAW1838" s="401"/>
      <c r="VAX1838" s="401"/>
      <c r="VAY1838" s="401"/>
      <c r="VAZ1838" s="401"/>
      <c r="VBA1838" s="401"/>
      <c r="VBB1838" s="401"/>
      <c r="VBC1838" s="401"/>
      <c r="VBD1838" s="401"/>
      <c r="VBE1838" s="401"/>
      <c r="VBF1838" s="401"/>
      <c r="VBG1838" s="401"/>
      <c r="VBH1838" s="401"/>
      <c r="VBI1838" s="401"/>
      <c r="VBJ1838" s="401"/>
      <c r="VBK1838" s="401"/>
      <c r="VBL1838" s="401"/>
      <c r="VBM1838" s="401"/>
      <c r="VBN1838" s="401"/>
      <c r="VBO1838" s="401"/>
      <c r="VBP1838" s="401"/>
      <c r="VBQ1838" s="401"/>
      <c r="VBR1838" s="401"/>
      <c r="VBS1838" s="401"/>
      <c r="VBT1838" s="401"/>
      <c r="VBU1838" s="401"/>
      <c r="VBV1838" s="401"/>
      <c r="VBW1838" s="401"/>
      <c r="VBX1838" s="401"/>
      <c r="VBY1838" s="401"/>
      <c r="VBZ1838" s="401"/>
      <c r="VCA1838" s="401"/>
      <c r="VCB1838" s="401"/>
      <c r="VCC1838" s="401"/>
      <c r="VCD1838" s="401"/>
      <c r="VCE1838" s="401"/>
      <c r="VCF1838" s="401"/>
      <c r="VCG1838" s="401"/>
      <c r="VCH1838" s="401"/>
      <c r="VCI1838" s="401"/>
      <c r="VCJ1838" s="401"/>
      <c r="VCK1838" s="401"/>
      <c r="VCL1838" s="401"/>
      <c r="VCM1838" s="401"/>
      <c r="VCN1838" s="401"/>
      <c r="VCO1838" s="401"/>
      <c r="VCP1838" s="401"/>
      <c r="VCQ1838" s="401"/>
      <c r="VCR1838" s="401"/>
      <c r="VCS1838" s="401"/>
      <c r="VCT1838" s="401"/>
      <c r="VCU1838" s="401"/>
      <c r="VCV1838" s="401"/>
      <c r="VCW1838" s="401"/>
      <c r="VCX1838" s="401"/>
      <c r="VCY1838" s="401"/>
      <c r="VCZ1838" s="401"/>
      <c r="VDA1838" s="401"/>
      <c r="VDB1838" s="401"/>
      <c r="VDC1838" s="401"/>
      <c r="VDD1838" s="401"/>
      <c r="VDE1838" s="401"/>
      <c r="VDF1838" s="401"/>
      <c r="VDG1838" s="401"/>
      <c r="VDH1838" s="401"/>
      <c r="VDI1838" s="401"/>
      <c r="VDJ1838" s="401"/>
      <c r="VDK1838" s="401"/>
      <c r="VDL1838" s="401"/>
      <c r="VDM1838" s="401"/>
      <c r="VDN1838" s="401"/>
      <c r="VDO1838" s="401"/>
      <c r="VDP1838" s="401"/>
      <c r="VDQ1838" s="401"/>
      <c r="VDR1838" s="401"/>
      <c r="VDS1838" s="401"/>
      <c r="VDT1838" s="401"/>
      <c r="VDU1838" s="401"/>
      <c r="VDV1838" s="401"/>
      <c r="VDW1838" s="401"/>
      <c r="VDX1838" s="401"/>
      <c r="VDY1838" s="401"/>
      <c r="VDZ1838" s="401"/>
      <c r="VEA1838" s="401"/>
      <c r="VEB1838" s="401"/>
      <c r="VEC1838" s="401"/>
      <c r="VED1838" s="401"/>
      <c r="VEE1838" s="401"/>
      <c r="VEF1838" s="401"/>
      <c r="VEG1838" s="401"/>
      <c r="VEH1838" s="401"/>
      <c r="VEI1838" s="401"/>
      <c r="VEJ1838" s="401"/>
      <c r="VEK1838" s="401"/>
      <c r="VEL1838" s="401"/>
      <c r="VEM1838" s="401"/>
      <c r="VEN1838" s="401"/>
      <c r="VEO1838" s="401"/>
      <c r="VEP1838" s="401"/>
      <c r="VEQ1838" s="401"/>
      <c r="VER1838" s="401"/>
      <c r="VES1838" s="401"/>
      <c r="VET1838" s="401"/>
      <c r="VEU1838" s="401"/>
      <c r="VEV1838" s="401"/>
      <c r="VEW1838" s="401"/>
      <c r="VEX1838" s="401"/>
      <c r="VEY1838" s="401"/>
      <c r="VEZ1838" s="401"/>
      <c r="VFA1838" s="401"/>
      <c r="VFB1838" s="401"/>
      <c r="VFC1838" s="401"/>
      <c r="VFD1838" s="401"/>
      <c r="VFE1838" s="401"/>
      <c r="VFF1838" s="401"/>
      <c r="VFG1838" s="401"/>
      <c r="VFH1838" s="401"/>
      <c r="VFI1838" s="401"/>
      <c r="VFJ1838" s="401"/>
      <c r="VFK1838" s="401"/>
      <c r="VFL1838" s="401"/>
      <c r="VFM1838" s="401"/>
      <c r="VFN1838" s="401"/>
      <c r="VFO1838" s="401"/>
      <c r="VFP1838" s="401"/>
      <c r="VFQ1838" s="401"/>
      <c r="VFR1838" s="401"/>
      <c r="VFS1838" s="401"/>
      <c r="VFT1838" s="401"/>
      <c r="VFU1838" s="401"/>
      <c r="VFV1838" s="401"/>
      <c r="VFW1838" s="401"/>
      <c r="VFX1838" s="401"/>
      <c r="VFY1838" s="401"/>
      <c r="VFZ1838" s="401"/>
      <c r="VGA1838" s="401"/>
      <c r="VGB1838" s="401"/>
      <c r="VGC1838" s="401"/>
      <c r="VGD1838" s="401"/>
      <c r="VGE1838" s="401"/>
      <c r="VGF1838" s="401"/>
      <c r="VGG1838" s="401"/>
      <c r="VGH1838" s="401"/>
      <c r="VGI1838" s="401"/>
      <c r="VGJ1838" s="401"/>
      <c r="VGK1838" s="401"/>
      <c r="VGL1838" s="401"/>
      <c r="VGM1838" s="401"/>
      <c r="VGN1838" s="401"/>
      <c r="VGO1838" s="401"/>
      <c r="VGP1838" s="401"/>
      <c r="VGQ1838" s="401"/>
      <c r="VGR1838" s="401"/>
      <c r="VGS1838" s="401"/>
      <c r="VGT1838" s="401"/>
      <c r="VGU1838" s="401"/>
      <c r="VGV1838" s="401"/>
      <c r="VGW1838" s="401"/>
      <c r="VGX1838" s="401"/>
      <c r="VGY1838" s="401"/>
      <c r="VGZ1838" s="401"/>
      <c r="VHA1838" s="401"/>
      <c r="VHB1838" s="401"/>
      <c r="VHC1838" s="401"/>
      <c r="VHD1838" s="401"/>
      <c r="VHE1838" s="401"/>
      <c r="VHF1838" s="401"/>
      <c r="VHG1838" s="401"/>
      <c r="VHH1838" s="401"/>
      <c r="VHI1838" s="401"/>
      <c r="VHJ1838" s="401"/>
      <c r="VHK1838" s="401"/>
      <c r="VHL1838" s="401"/>
      <c r="VHM1838" s="401"/>
      <c r="VHN1838" s="401"/>
      <c r="VHO1838" s="401"/>
      <c r="VHP1838" s="401"/>
      <c r="VHQ1838" s="401"/>
      <c r="VHR1838" s="401"/>
      <c r="VHS1838" s="401"/>
      <c r="VHT1838" s="401"/>
      <c r="VHU1838" s="401"/>
      <c r="VHV1838" s="401"/>
      <c r="VHW1838" s="401"/>
      <c r="VHX1838" s="401"/>
      <c r="VHY1838" s="401"/>
      <c r="VHZ1838" s="401"/>
      <c r="VIA1838" s="401"/>
      <c r="VIB1838" s="401"/>
      <c r="VIC1838" s="401"/>
      <c r="VID1838" s="401"/>
      <c r="VIE1838" s="401"/>
      <c r="VIF1838" s="401"/>
      <c r="VIG1838" s="401"/>
      <c r="VIH1838" s="401"/>
      <c r="VII1838" s="401"/>
      <c r="VIJ1838" s="401"/>
      <c r="VIK1838" s="401"/>
      <c r="VIL1838" s="401"/>
      <c r="VIM1838" s="401"/>
      <c r="VIN1838" s="401"/>
      <c r="VIO1838" s="401"/>
      <c r="VIP1838" s="401"/>
      <c r="VIQ1838" s="401"/>
      <c r="VIR1838" s="401"/>
      <c r="VIS1838" s="401"/>
      <c r="VIT1838" s="401"/>
      <c r="VIU1838" s="401"/>
      <c r="VIV1838" s="401"/>
      <c r="VIW1838" s="401"/>
      <c r="VIX1838" s="401"/>
      <c r="VIY1838" s="401"/>
      <c r="VIZ1838" s="401"/>
      <c r="VJA1838" s="401"/>
      <c r="VJB1838" s="401"/>
      <c r="VJC1838" s="401"/>
      <c r="VJD1838" s="401"/>
      <c r="VJE1838" s="401"/>
      <c r="VJF1838" s="401"/>
      <c r="VJG1838" s="401"/>
      <c r="VJH1838" s="401"/>
      <c r="VJI1838" s="401"/>
      <c r="VJJ1838" s="401"/>
      <c r="VJK1838" s="401"/>
      <c r="VJL1838" s="401"/>
      <c r="VJM1838" s="401"/>
      <c r="VJN1838" s="401"/>
      <c r="VJO1838" s="401"/>
      <c r="VJP1838" s="401"/>
      <c r="VJQ1838" s="401"/>
      <c r="VJR1838" s="401"/>
      <c r="VJS1838" s="401"/>
      <c r="VJT1838" s="401"/>
      <c r="VJU1838" s="401"/>
      <c r="VJV1838" s="401"/>
      <c r="VJW1838" s="401"/>
      <c r="VJX1838" s="401"/>
      <c r="VJY1838" s="401"/>
      <c r="VJZ1838" s="401"/>
      <c r="VKA1838" s="401"/>
      <c r="VKB1838" s="401"/>
      <c r="VKC1838" s="401"/>
      <c r="VKD1838" s="401"/>
      <c r="VKE1838" s="401"/>
      <c r="VKF1838" s="401"/>
      <c r="VKG1838" s="401"/>
      <c r="VKH1838" s="401"/>
      <c r="VKI1838" s="401"/>
      <c r="VKJ1838" s="401"/>
      <c r="VKK1838" s="401"/>
      <c r="VKL1838" s="401"/>
      <c r="VKM1838" s="401"/>
      <c r="VKN1838" s="401"/>
      <c r="VKO1838" s="401"/>
      <c r="VKP1838" s="401"/>
      <c r="VKQ1838" s="401"/>
      <c r="VKR1838" s="401"/>
      <c r="VKS1838" s="401"/>
      <c r="VKT1838" s="401"/>
      <c r="VKU1838" s="401"/>
      <c r="VKV1838" s="401"/>
      <c r="VKW1838" s="401"/>
      <c r="VKX1838" s="401"/>
      <c r="VKY1838" s="401"/>
      <c r="VKZ1838" s="401"/>
      <c r="VLA1838" s="401"/>
      <c r="VLB1838" s="401"/>
      <c r="VLC1838" s="401"/>
      <c r="VLD1838" s="401"/>
      <c r="VLE1838" s="401"/>
      <c r="VLF1838" s="401"/>
      <c r="VLG1838" s="401"/>
      <c r="VLH1838" s="401"/>
      <c r="VLI1838" s="401"/>
      <c r="VLJ1838" s="401"/>
      <c r="VLK1838" s="401"/>
      <c r="VLL1838" s="401"/>
      <c r="VLM1838" s="401"/>
      <c r="VLN1838" s="401"/>
      <c r="VLO1838" s="401"/>
      <c r="VLP1838" s="401"/>
      <c r="VLQ1838" s="401"/>
      <c r="VLR1838" s="401"/>
      <c r="VLS1838" s="401"/>
      <c r="VLT1838" s="401"/>
      <c r="VLU1838" s="401"/>
      <c r="VLV1838" s="401"/>
      <c r="VLW1838" s="401"/>
      <c r="VLX1838" s="401"/>
      <c r="VLY1838" s="401"/>
      <c r="VLZ1838" s="401"/>
      <c r="VMA1838" s="401"/>
      <c r="VMB1838" s="401"/>
      <c r="VMC1838" s="401"/>
      <c r="VMD1838" s="401"/>
      <c r="VME1838" s="401"/>
      <c r="VMF1838" s="401"/>
      <c r="VMG1838" s="401"/>
      <c r="VMH1838" s="401"/>
      <c r="VMI1838" s="401"/>
      <c r="VMJ1838" s="401"/>
      <c r="VMK1838" s="401"/>
      <c r="VML1838" s="401"/>
      <c r="VMM1838" s="401"/>
      <c r="VMN1838" s="401"/>
      <c r="VMO1838" s="401"/>
      <c r="VMP1838" s="401"/>
      <c r="VMQ1838" s="401"/>
      <c r="VMR1838" s="401"/>
      <c r="VMS1838" s="401"/>
      <c r="VMT1838" s="401"/>
      <c r="VMU1838" s="401"/>
      <c r="VMV1838" s="401"/>
      <c r="VMW1838" s="401"/>
      <c r="VMX1838" s="401"/>
      <c r="VMY1838" s="401"/>
      <c r="VMZ1838" s="401"/>
      <c r="VNA1838" s="401"/>
      <c r="VNB1838" s="401"/>
      <c r="VNC1838" s="401"/>
      <c r="VND1838" s="401"/>
      <c r="VNE1838" s="401"/>
      <c r="VNF1838" s="401"/>
      <c r="VNG1838" s="401"/>
      <c r="VNH1838" s="401"/>
      <c r="VNI1838" s="401"/>
      <c r="VNJ1838" s="401"/>
      <c r="VNK1838" s="401"/>
      <c r="VNL1838" s="401"/>
      <c r="VNM1838" s="401"/>
      <c r="VNN1838" s="401"/>
      <c r="VNO1838" s="401"/>
      <c r="VNP1838" s="401"/>
      <c r="VNQ1838" s="401"/>
      <c r="VNR1838" s="401"/>
      <c r="VNS1838" s="401"/>
      <c r="VNT1838" s="401"/>
      <c r="VNU1838" s="401"/>
      <c r="VNV1838" s="401"/>
      <c r="VNW1838" s="401"/>
      <c r="VNX1838" s="401"/>
      <c r="VNY1838" s="401"/>
      <c r="VNZ1838" s="401"/>
      <c r="VOA1838" s="401"/>
      <c r="VOB1838" s="401"/>
      <c r="VOC1838" s="401"/>
      <c r="VOD1838" s="401"/>
      <c r="VOE1838" s="401"/>
      <c r="VOF1838" s="401"/>
      <c r="VOG1838" s="401"/>
      <c r="VOH1838" s="401"/>
      <c r="VOI1838" s="401"/>
      <c r="VOJ1838" s="401"/>
      <c r="VOK1838" s="401"/>
      <c r="VOL1838" s="401"/>
      <c r="VOM1838" s="401"/>
      <c r="VON1838" s="401"/>
      <c r="VOO1838" s="401"/>
      <c r="VOP1838" s="401"/>
      <c r="VOQ1838" s="401"/>
      <c r="VOR1838" s="401"/>
      <c r="VOS1838" s="401"/>
      <c r="VOT1838" s="401"/>
      <c r="VOU1838" s="401"/>
      <c r="VOV1838" s="401"/>
      <c r="VOW1838" s="401"/>
      <c r="VOX1838" s="401"/>
      <c r="VOY1838" s="401"/>
      <c r="VOZ1838" s="401"/>
      <c r="VPA1838" s="401"/>
      <c r="VPB1838" s="401"/>
      <c r="VPC1838" s="401"/>
      <c r="VPD1838" s="401"/>
      <c r="VPE1838" s="401"/>
      <c r="VPF1838" s="401"/>
      <c r="VPG1838" s="401"/>
      <c r="VPH1838" s="401"/>
      <c r="VPI1838" s="401"/>
      <c r="VPJ1838" s="401"/>
      <c r="VPK1838" s="401"/>
      <c r="VPL1838" s="401"/>
      <c r="VPM1838" s="401"/>
      <c r="VPN1838" s="401"/>
      <c r="VPO1838" s="401"/>
      <c r="VPP1838" s="401"/>
      <c r="VPQ1838" s="401"/>
      <c r="VPR1838" s="401"/>
      <c r="VPS1838" s="401"/>
      <c r="VPT1838" s="401"/>
      <c r="VPU1838" s="401"/>
      <c r="VPV1838" s="401"/>
      <c r="VPW1838" s="401"/>
      <c r="VPX1838" s="401"/>
      <c r="VPY1838" s="401"/>
      <c r="VPZ1838" s="401"/>
      <c r="VQA1838" s="401"/>
      <c r="VQB1838" s="401"/>
      <c r="VQC1838" s="401"/>
      <c r="VQD1838" s="401"/>
      <c r="VQE1838" s="401"/>
      <c r="VQF1838" s="401"/>
      <c r="VQG1838" s="401"/>
      <c r="VQH1838" s="401"/>
      <c r="VQI1838" s="401"/>
      <c r="VQJ1838" s="401"/>
      <c r="VQK1838" s="401"/>
      <c r="VQL1838" s="401"/>
      <c r="VQM1838" s="401"/>
      <c r="VQN1838" s="401"/>
      <c r="VQO1838" s="401"/>
      <c r="VQP1838" s="401"/>
      <c r="VQQ1838" s="401"/>
      <c r="VQR1838" s="401"/>
      <c r="VQS1838" s="401"/>
      <c r="VQT1838" s="401"/>
      <c r="VQU1838" s="401"/>
      <c r="VQV1838" s="401"/>
      <c r="VQW1838" s="401"/>
      <c r="VQX1838" s="401"/>
      <c r="VQY1838" s="401"/>
      <c r="VQZ1838" s="401"/>
      <c r="VRA1838" s="401"/>
      <c r="VRB1838" s="401"/>
      <c r="VRC1838" s="401"/>
      <c r="VRD1838" s="401"/>
      <c r="VRE1838" s="401"/>
      <c r="VRF1838" s="401"/>
      <c r="VRG1838" s="401"/>
      <c r="VRH1838" s="401"/>
      <c r="VRI1838" s="401"/>
      <c r="VRJ1838" s="401"/>
      <c r="VRK1838" s="401"/>
      <c r="VRL1838" s="401"/>
      <c r="VRM1838" s="401"/>
      <c r="VRN1838" s="401"/>
      <c r="VRO1838" s="401"/>
      <c r="VRP1838" s="401"/>
      <c r="VRQ1838" s="401"/>
      <c r="VRR1838" s="401"/>
      <c r="VRS1838" s="401"/>
      <c r="VRT1838" s="401"/>
      <c r="VRU1838" s="401"/>
      <c r="VRV1838" s="401"/>
      <c r="VRW1838" s="401"/>
      <c r="VRX1838" s="401"/>
      <c r="VRY1838" s="401"/>
      <c r="VRZ1838" s="401"/>
      <c r="VSA1838" s="401"/>
      <c r="VSB1838" s="401"/>
      <c r="VSC1838" s="401"/>
      <c r="VSD1838" s="401"/>
      <c r="VSE1838" s="401"/>
      <c r="VSF1838" s="401"/>
      <c r="VSG1838" s="401"/>
      <c r="VSH1838" s="401"/>
      <c r="VSI1838" s="401"/>
      <c r="VSJ1838" s="401"/>
      <c r="VSK1838" s="401"/>
      <c r="VSL1838" s="401"/>
      <c r="VSM1838" s="401"/>
      <c r="VSN1838" s="401"/>
      <c r="VSO1838" s="401"/>
      <c r="VSP1838" s="401"/>
      <c r="VSQ1838" s="401"/>
      <c r="VSR1838" s="401"/>
      <c r="VSS1838" s="401"/>
      <c r="VST1838" s="401"/>
      <c r="VSU1838" s="401"/>
      <c r="VSV1838" s="401"/>
      <c r="VSW1838" s="401"/>
      <c r="VSX1838" s="401"/>
      <c r="VSY1838" s="401"/>
      <c r="VSZ1838" s="401"/>
      <c r="VTA1838" s="401"/>
      <c r="VTB1838" s="401"/>
      <c r="VTC1838" s="401"/>
      <c r="VTD1838" s="401"/>
      <c r="VTE1838" s="401"/>
      <c r="VTF1838" s="401"/>
      <c r="VTG1838" s="401"/>
      <c r="VTH1838" s="401"/>
      <c r="VTI1838" s="401"/>
      <c r="VTJ1838" s="401"/>
      <c r="VTK1838" s="401"/>
      <c r="VTL1838" s="401"/>
      <c r="VTM1838" s="401"/>
      <c r="VTN1838" s="401"/>
      <c r="VTO1838" s="401"/>
      <c r="VTP1838" s="401"/>
      <c r="VTQ1838" s="401"/>
      <c r="VTR1838" s="401"/>
      <c r="VTS1838" s="401"/>
      <c r="VTT1838" s="401"/>
      <c r="VTU1838" s="401"/>
      <c r="VTV1838" s="401"/>
      <c r="VTW1838" s="401"/>
      <c r="VTX1838" s="401"/>
      <c r="VTY1838" s="401"/>
      <c r="VTZ1838" s="401"/>
      <c r="VUA1838" s="401"/>
      <c r="VUB1838" s="401"/>
      <c r="VUC1838" s="401"/>
      <c r="VUD1838" s="401"/>
      <c r="VUE1838" s="401"/>
      <c r="VUF1838" s="401"/>
      <c r="VUG1838" s="401"/>
      <c r="VUH1838" s="401"/>
      <c r="VUI1838" s="401"/>
      <c r="VUJ1838" s="401"/>
      <c r="VUK1838" s="401"/>
      <c r="VUL1838" s="401"/>
      <c r="VUM1838" s="401"/>
      <c r="VUN1838" s="401"/>
      <c r="VUO1838" s="401"/>
      <c r="VUP1838" s="401"/>
      <c r="VUQ1838" s="401"/>
      <c r="VUR1838" s="401"/>
      <c r="VUS1838" s="401"/>
      <c r="VUT1838" s="401"/>
      <c r="VUU1838" s="401"/>
      <c r="VUV1838" s="401"/>
      <c r="VUW1838" s="401"/>
      <c r="VUX1838" s="401"/>
      <c r="VUY1838" s="401"/>
      <c r="VUZ1838" s="401"/>
      <c r="VVA1838" s="401"/>
      <c r="VVB1838" s="401"/>
      <c r="VVC1838" s="401"/>
      <c r="VVD1838" s="401"/>
      <c r="VVE1838" s="401"/>
      <c r="VVF1838" s="401"/>
      <c r="VVG1838" s="401"/>
      <c r="VVH1838" s="401"/>
      <c r="VVI1838" s="401"/>
      <c r="VVJ1838" s="401"/>
      <c r="VVK1838" s="401"/>
      <c r="VVL1838" s="401"/>
      <c r="VVM1838" s="401"/>
      <c r="VVN1838" s="401"/>
      <c r="VVO1838" s="401"/>
      <c r="VVP1838" s="401"/>
      <c r="VVQ1838" s="401"/>
      <c r="VVR1838" s="401"/>
      <c r="VVS1838" s="401"/>
      <c r="VVT1838" s="401"/>
      <c r="VVU1838" s="401"/>
      <c r="VVV1838" s="401"/>
      <c r="VVW1838" s="401"/>
      <c r="VVX1838" s="401"/>
      <c r="VVY1838" s="401"/>
      <c r="VVZ1838" s="401"/>
      <c r="VWA1838" s="401"/>
      <c r="VWB1838" s="401"/>
      <c r="VWC1838" s="401"/>
      <c r="VWD1838" s="401"/>
      <c r="VWE1838" s="401"/>
      <c r="VWF1838" s="401"/>
      <c r="VWG1838" s="401"/>
      <c r="VWH1838" s="401"/>
      <c r="VWI1838" s="401"/>
      <c r="VWJ1838" s="401"/>
      <c r="VWK1838" s="401"/>
      <c r="VWL1838" s="401"/>
      <c r="VWM1838" s="401"/>
      <c r="VWN1838" s="401"/>
      <c r="VWO1838" s="401"/>
      <c r="VWP1838" s="401"/>
      <c r="VWQ1838" s="401"/>
      <c r="VWR1838" s="401"/>
      <c r="VWS1838" s="401"/>
      <c r="VWT1838" s="401"/>
      <c r="VWU1838" s="401"/>
      <c r="VWV1838" s="401"/>
      <c r="VWW1838" s="401"/>
      <c r="VWX1838" s="401"/>
      <c r="VWY1838" s="401"/>
      <c r="VWZ1838" s="401"/>
      <c r="VXA1838" s="401"/>
      <c r="VXB1838" s="401"/>
      <c r="VXC1838" s="401"/>
      <c r="VXD1838" s="401"/>
      <c r="VXE1838" s="401"/>
      <c r="VXF1838" s="401"/>
      <c r="VXG1838" s="401"/>
      <c r="VXH1838" s="401"/>
      <c r="VXI1838" s="401"/>
      <c r="VXJ1838" s="401"/>
      <c r="VXK1838" s="401"/>
      <c r="VXL1838" s="401"/>
      <c r="VXM1838" s="401"/>
      <c r="VXN1838" s="401"/>
      <c r="VXO1838" s="401"/>
      <c r="VXP1838" s="401"/>
      <c r="VXQ1838" s="401"/>
      <c r="VXR1838" s="401"/>
      <c r="VXS1838" s="401"/>
      <c r="VXT1838" s="401"/>
      <c r="VXU1838" s="401"/>
      <c r="VXV1838" s="401"/>
      <c r="VXW1838" s="401"/>
      <c r="VXX1838" s="401"/>
      <c r="VXY1838" s="401"/>
      <c r="VXZ1838" s="401"/>
      <c r="VYA1838" s="401"/>
      <c r="VYB1838" s="401"/>
      <c r="VYC1838" s="401"/>
      <c r="VYD1838" s="401"/>
      <c r="VYE1838" s="401"/>
      <c r="VYF1838" s="401"/>
      <c r="VYG1838" s="401"/>
      <c r="VYH1838" s="401"/>
      <c r="VYI1838" s="401"/>
      <c r="VYJ1838" s="401"/>
      <c r="VYK1838" s="401"/>
      <c r="VYL1838" s="401"/>
      <c r="VYM1838" s="401"/>
      <c r="VYN1838" s="401"/>
      <c r="VYO1838" s="401"/>
      <c r="VYP1838" s="401"/>
      <c r="VYQ1838" s="401"/>
      <c r="VYR1838" s="401"/>
      <c r="VYS1838" s="401"/>
      <c r="VYT1838" s="401"/>
      <c r="VYU1838" s="401"/>
      <c r="VYV1838" s="401"/>
      <c r="VYW1838" s="401"/>
      <c r="VYX1838" s="401"/>
      <c r="VYY1838" s="401"/>
      <c r="VYZ1838" s="401"/>
      <c r="VZA1838" s="401"/>
      <c r="VZB1838" s="401"/>
      <c r="VZC1838" s="401"/>
      <c r="VZD1838" s="401"/>
      <c r="VZE1838" s="401"/>
      <c r="VZF1838" s="401"/>
      <c r="VZG1838" s="401"/>
      <c r="VZH1838" s="401"/>
      <c r="VZI1838" s="401"/>
      <c r="VZJ1838" s="401"/>
      <c r="VZK1838" s="401"/>
      <c r="VZL1838" s="401"/>
      <c r="VZM1838" s="401"/>
      <c r="VZN1838" s="401"/>
      <c r="VZO1838" s="401"/>
      <c r="VZP1838" s="401"/>
      <c r="VZQ1838" s="401"/>
      <c r="VZR1838" s="401"/>
      <c r="VZS1838" s="401"/>
      <c r="VZT1838" s="401"/>
      <c r="VZU1838" s="401"/>
      <c r="VZV1838" s="401"/>
      <c r="VZW1838" s="401"/>
      <c r="VZX1838" s="401"/>
      <c r="VZY1838" s="401"/>
      <c r="VZZ1838" s="401"/>
      <c r="WAA1838" s="401"/>
      <c r="WAB1838" s="401"/>
      <c r="WAC1838" s="401"/>
      <c r="WAD1838" s="401"/>
      <c r="WAE1838" s="401"/>
      <c r="WAF1838" s="401"/>
      <c r="WAG1838" s="401"/>
      <c r="WAH1838" s="401"/>
      <c r="WAI1838" s="401"/>
      <c r="WAJ1838" s="401"/>
      <c r="WAK1838" s="401"/>
      <c r="WAL1838" s="401"/>
      <c r="WAM1838" s="401"/>
      <c r="WAN1838" s="401"/>
      <c r="WAO1838" s="401"/>
      <c r="WAP1838" s="401"/>
      <c r="WAQ1838" s="401"/>
      <c r="WAR1838" s="401"/>
      <c r="WAS1838" s="401"/>
      <c r="WAT1838" s="401"/>
      <c r="WAU1838" s="401"/>
      <c r="WAV1838" s="401"/>
      <c r="WAW1838" s="401"/>
      <c r="WAX1838" s="401"/>
      <c r="WAY1838" s="401"/>
      <c r="WAZ1838" s="401"/>
      <c r="WBA1838" s="401"/>
      <c r="WBB1838" s="401"/>
      <c r="WBC1838" s="401"/>
      <c r="WBD1838" s="401"/>
      <c r="WBE1838" s="401"/>
      <c r="WBF1838" s="401"/>
      <c r="WBG1838" s="401"/>
      <c r="WBH1838" s="401"/>
      <c r="WBI1838" s="401"/>
      <c r="WBJ1838" s="401"/>
      <c r="WBK1838" s="401"/>
      <c r="WBL1838" s="401"/>
      <c r="WBM1838" s="401"/>
      <c r="WBN1838" s="401"/>
      <c r="WBO1838" s="401"/>
      <c r="WBP1838" s="401"/>
      <c r="WBQ1838" s="401"/>
      <c r="WBR1838" s="401"/>
      <c r="WBS1838" s="401"/>
      <c r="WBT1838" s="401"/>
      <c r="WBU1838" s="401"/>
      <c r="WBV1838" s="401"/>
      <c r="WBW1838" s="401"/>
      <c r="WBX1838" s="401"/>
      <c r="WBY1838" s="401"/>
      <c r="WBZ1838" s="401"/>
      <c r="WCA1838" s="401"/>
      <c r="WCB1838" s="401"/>
      <c r="WCC1838" s="401"/>
      <c r="WCD1838" s="401"/>
      <c r="WCE1838" s="401"/>
      <c r="WCF1838" s="401"/>
      <c r="WCG1838" s="401"/>
      <c r="WCH1838" s="401"/>
      <c r="WCI1838" s="401"/>
      <c r="WCJ1838" s="401"/>
      <c r="WCK1838" s="401"/>
      <c r="WCL1838" s="401"/>
      <c r="WCM1838" s="401"/>
      <c r="WCN1838" s="401"/>
      <c r="WCO1838" s="401"/>
      <c r="WCP1838" s="401"/>
      <c r="WCQ1838" s="401"/>
      <c r="WCR1838" s="401"/>
      <c r="WCS1838" s="401"/>
      <c r="WCT1838" s="401"/>
      <c r="WCU1838" s="401"/>
      <c r="WCV1838" s="401"/>
      <c r="WCW1838" s="401"/>
      <c r="WCX1838" s="401"/>
      <c r="WCY1838" s="401"/>
      <c r="WCZ1838" s="401"/>
      <c r="WDA1838" s="401"/>
      <c r="WDB1838" s="401"/>
      <c r="WDC1838" s="401"/>
      <c r="WDD1838" s="401"/>
      <c r="WDE1838" s="401"/>
      <c r="WDF1838" s="401"/>
      <c r="WDG1838" s="401"/>
      <c r="WDH1838" s="401"/>
      <c r="WDI1838" s="401"/>
      <c r="WDJ1838" s="401"/>
      <c r="WDK1838" s="401"/>
      <c r="WDL1838" s="401"/>
      <c r="WDM1838" s="401"/>
      <c r="WDN1838" s="401"/>
      <c r="WDO1838" s="401"/>
      <c r="WDP1838" s="401"/>
      <c r="WDQ1838" s="401"/>
      <c r="WDR1838" s="401"/>
      <c r="WDS1838" s="401"/>
      <c r="WDT1838" s="401"/>
      <c r="WDU1838" s="401"/>
      <c r="WDV1838" s="401"/>
      <c r="WDW1838" s="401"/>
      <c r="WDX1838" s="401"/>
      <c r="WDY1838" s="401"/>
      <c r="WDZ1838" s="401"/>
      <c r="WEA1838" s="401"/>
      <c r="WEB1838" s="401"/>
      <c r="WEC1838" s="401"/>
      <c r="WED1838" s="401"/>
      <c r="WEE1838" s="401"/>
      <c r="WEF1838" s="401"/>
      <c r="WEG1838" s="401"/>
      <c r="WEH1838" s="401"/>
      <c r="WEI1838" s="401"/>
      <c r="WEJ1838" s="401"/>
      <c r="WEK1838" s="401"/>
      <c r="WEL1838" s="401"/>
      <c r="WEM1838" s="401"/>
      <c r="WEN1838" s="401"/>
      <c r="WEO1838" s="401"/>
      <c r="WEP1838" s="401"/>
      <c r="WEQ1838" s="401"/>
      <c r="WER1838" s="401"/>
      <c r="WES1838" s="401"/>
      <c r="WET1838" s="401"/>
      <c r="WEU1838" s="401"/>
      <c r="WEV1838" s="401"/>
      <c r="WEW1838" s="401"/>
      <c r="WEX1838" s="401"/>
      <c r="WEY1838" s="401"/>
      <c r="WEZ1838" s="401"/>
      <c r="WFA1838" s="401"/>
      <c r="WFB1838" s="401"/>
      <c r="WFC1838" s="401"/>
      <c r="WFD1838" s="401"/>
      <c r="WFE1838" s="401"/>
      <c r="WFF1838" s="401"/>
      <c r="WFG1838" s="401"/>
      <c r="WFH1838" s="401"/>
      <c r="WFI1838" s="401"/>
      <c r="WFJ1838" s="401"/>
      <c r="WFK1838" s="401"/>
      <c r="WFL1838" s="401"/>
      <c r="WFM1838" s="401"/>
      <c r="WFN1838" s="401"/>
      <c r="WFO1838" s="401"/>
      <c r="WFP1838" s="401"/>
      <c r="WFQ1838" s="401"/>
      <c r="WFR1838" s="401"/>
      <c r="WFS1838" s="401"/>
      <c r="WFT1838" s="401"/>
      <c r="WFU1838" s="401"/>
      <c r="WFV1838" s="401"/>
      <c r="WFW1838" s="401"/>
      <c r="WFX1838" s="401"/>
      <c r="WFY1838" s="401"/>
      <c r="WFZ1838" s="401"/>
      <c r="WGA1838" s="401"/>
      <c r="WGB1838" s="401"/>
      <c r="WGC1838" s="401"/>
      <c r="WGD1838" s="401"/>
      <c r="WGE1838" s="401"/>
      <c r="WGF1838" s="401"/>
      <c r="WGG1838" s="401"/>
      <c r="WGH1838" s="401"/>
      <c r="WGI1838" s="401"/>
      <c r="WGJ1838" s="401"/>
      <c r="WGK1838" s="401"/>
      <c r="WGL1838" s="401"/>
      <c r="WGM1838" s="401"/>
      <c r="WGN1838" s="401"/>
      <c r="WGO1838" s="401"/>
      <c r="WGP1838" s="401"/>
      <c r="WGQ1838" s="401"/>
      <c r="WGR1838" s="401"/>
      <c r="WGS1838" s="401"/>
      <c r="WGT1838" s="401"/>
      <c r="WGU1838" s="401"/>
      <c r="WGV1838" s="401"/>
      <c r="WGW1838" s="401"/>
      <c r="WGX1838" s="401"/>
      <c r="WGY1838" s="401"/>
      <c r="WGZ1838" s="401"/>
      <c r="WHA1838" s="401"/>
      <c r="WHB1838" s="401"/>
      <c r="WHC1838" s="401"/>
      <c r="WHD1838" s="401"/>
      <c r="WHE1838" s="401"/>
      <c r="WHF1838" s="401"/>
      <c r="WHG1838" s="401"/>
      <c r="WHH1838" s="401"/>
      <c r="WHI1838" s="401"/>
      <c r="WHJ1838" s="401"/>
      <c r="WHK1838" s="401"/>
      <c r="WHL1838" s="401"/>
      <c r="WHM1838" s="401"/>
      <c r="WHN1838" s="401"/>
      <c r="WHO1838" s="401"/>
      <c r="WHP1838" s="401"/>
      <c r="WHQ1838" s="401"/>
      <c r="WHR1838" s="401"/>
      <c r="WHS1838" s="401"/>
      <c r="WHT1838" s="401"/>
      <c r="WHU1838" s="401"/>
      <c r="WHV1838" s="401"/>
      <c r="WHW1838" s="401"/>
      <c r="WHX1838" s="401"/>
      <c r="WHY1838" s="401"/>
      <c r="WHZ1838" s="401"/>
      <c r="WIA1838" s="401"/>
      <c r="WIB1838" s="401"/>
      <c r="WIC1838" s="401"/>
      <c r="WID1838" s="401"/>
      <c r="WIE1838" s="401"/>
      <c r="WIF1838" s="401"/>
      <c r="WIG1838" s="401"/>
      <c r="WIH1838" s="401"/>
      <c r="WII1838" s="401"/>
      <c r="WIJ1838" s="401"/>
      <c r="WIK1838" s="401"/>
      <c r="WIL1838" s="401"/>
      <c r="WIM1838" s="401"/>
      <c r="WIN1838" s="401"/>
      <c r="WIO1838" s="401"/>
      <c r="WIP1838" s="401"/>
      <c r="WIQ1838" s="401"/>
      <c r="WIR1838" s="401"/>
      <c r="WIS1838" s="401"/>
      <c r="WIT1838" s="401"/>
      <c r="WIU1838" s="401"/>
      <c r="WIV1838" s="401"/>
      <c r="WIW1838" s="401"/>
      <c r="WIX1838" s="401"/>
      <c r="WIY1838" s="401"/>
      <c r="WIZ1838" s="401"/>
      <c r="WJA1838" s="401"/>
      <c r="WJB1838" s="401"/>
      <c r="WJC1838" s="401"/>
      <c r="WJD1838" s="401"/>
      <c r="WJE1838" s="401"/>
      <c r="WJF1838" s="401"/>
      <c r="WJG1838" s="401"/>
      <c r="WJH1838" s="401"/>
      <c r="WJI1838" s="401"/>
      <c r="WJJ1838" s="401"/>
      <c r="WJK1838" s="401"/>
      <c r="WJL1838" s="401"/>
      <c r="WJM1838" s="401"/>
      <c r="WJN1838" s="401"/>
      <c r="WJO1838" s="401"/>
      <c r="WJP1838" s="401"/>
      <c r="WJQ1838" s="401"/>
      <c r="WJR1838" s="401"/>
      <c r="WJS1838" s="401"/>
      <c r="WJT1838" s="401"/>
      <c r="WJU1838" s="401"/>
      <c r="WJV1838" s="401"/>
      <c r="WJW1838" s="401"/>
      <c r="WJX1838" s="401"/>
      <c r="WJY1838" s="401"/>
      <c r="WJZ1838" s="401"/>
      <c r="WKA1838" s="401"/>
      <c r="WKB1838" s="401"/>
      <c r="WKC1838" s="401"/>
      <c r="WKD1838" s="401"/>
      <c r="WKE1838" s="401"/>
      <c r="WKF1838" s="401"/>
      <c r="WKG1838" s="401"/>
      <c r="WKH1838" s="401"/>
      <c r="WKI1838" s="401"/>
      <c r="WKJ1838" s="401"/>
      <c r="WKK1838" s="401"/>
      <c r="WKL1838" s="401"/>
      <c r="WKM1838" s="401"/>
      <c r="WKN1838" s="401"/>
      <c r="WKO1838" s="401"/>
      <c r="WKP1838" s="401"/>
      <c r="WKQ1838" s="401"/>
      <c r="WKR1838" s="401"/>
      <c r="WKS1838" s="401"/>
      <c r="WKT1838" s="401"/>
      <c r="WKU1838" s="401"/>
      <c r="WKV1838" s="401"/>
      <c r="WKW1838" s="401"/>
      <c r="WKX1838" s="401"/>
      <c r="WKY1838" s="401"/>
      <c r="WKZ1838" s="401"/>
      <c r="WLA1838" s="401"/>
      <c r="WLB1838" s="401"/>
      <c r="WLC1838" s="401"/>
      <c r="WLD1838" s="401"/>
      <c r="WLE1838" s="401"/>
      <c r="WLF1838" s="401"/>
      <c r="WLG1838" s="401"/>
      <c r="WLH1838" s="401"/>
      <c r="WLI1838" s="401"/>
      <c r="WLJ1838" s="401"/>
      <c r="WLK1838" s="401"/>
      <c r="WLL1838" s="401"/>
      <c r="WLM1838" s="401"/>
      <c r="WLN1838" s="401"/>
      <c r="WLO1838" s="401"/>
      <c r="WLP1838" s="401"/>
      <c r="WLQ1838" s="401"/>
      <c r="WLR1838" s="401"/>
      <c r="WLS1838" s="401"/>
      <c r="WLT1838" s="401"/>
      <c r="WLU1838" s="401"/>
      <c r="WLV1838" s="401"/>
      <c r="WLW1838" s="401"/>
      <c r="WLX1838" s="401"/>
      <c r="WLY1838" s="401"/>
      <c r="WLZ1838" s="401"/>
      <c r="WMA1838" s="401"/>
      <c r="WMB1838" s="401"/>
      <c r="WMC1838" s="401"/>
      <c r="WMD1838" s="401"/>
      <c r="WME1838" s="401"/>
      <c r="WMF1838" s="401"/>
      <c r="WMG1838" s="401"/>
      <c r="WMH1838" s="401"/>
      <c r="WMI1838" s="401"/>
      <c r="WMJ1838" s="401"/>
      <c r="WMK1838" s="401"/>
      <c r="WML1838" s="401"/>
      <c r="WMM1838" s="401"/>
      <c r="WMN1838" s="401"/>
      <c r="WMO1838" s="401"/>
      <c r="WMP1838" s="401"/>
      <c r="WMQ1838" s="401"/>
      <c r="WMR1838" s="401"/>
      <c r="WMS1838" s="401"/>
      <c r="WMT1838" s="401"/>
      <c r="WMU1838" s="401"/>
      <c r="WMV1838" s="401"/>
      <c r="WMW1838" s="401"/>
      <c r="WMX1838" s="401"/>
      <c r="WMY1838" s="401"/>
      <c r="WMZ1838" s="401"/>
      <c r="WNA1838" s="401"/>
      <c r="WNB1838" s="401"/>
      <c r="WNC1838" s="401"/>
      <c r="WND1838" s="401"/>
      <c r="WNE1838" s="401"/>
      <c r="WNF1838" s="401"/>
      <c r="WNG1838" s="401"/>
      <c r="WNH1838" s="401"/>
      <c r="WNI1838" s="401"/>
      <c r="WNJ1838" s="401"/>
      <c r="WNK1838" s="401"/>
      <c r="WNL1838" s="401"/>
      <c r="WNM1838" s="401"/>
      <c r="WNN1838" s="401"/>
      <c r="WNO1838" s="401"/>
      <c r="WNP1838" s="401"/>
      <c r="WNQ1838" s="401"/>
      <c r="WNR1838" s="401"/>
      <c r="WNS1838" s="401"/>
      <c r="WNT1838" s="401"/>
      <c r="WNU1838" s="401"/>
      <c r="WNV1838" s="401"/>
      <c r="WNW1838" s="401"/>
      <c r="WNX1838" s="401"/>
      <c r="WNY1838" s="401"/>
      <c r="WNZ1838" s="401"/>
      <c r="WOA1838" s="401"/>
      <c r="WOB1838" s="401"/>
      <c r="WOC1838" s="401"/>
      <c r="WOD1838" s="401"/>
      <c r="WOE1838" s="401"/>
      <c r="WOF1838" s="401"/>
      <c r="WOG1838" s="401"/>
      <c r="WOH1838" s="401"/>
      <c r="WOI1838" s="401"/>
      <c r="WOJ1838" s="401"/>
      <c r="WOK1838" s="401"/>
      <c r="WOL1838" s="401"/>
      <c r="WOM1838" s="401"/>
      <c r="WON1838" s="401"/>
      <c r="WOO1838" s="401"/>
      <c r="WOP1838" s="401"/>
      <c r="WOQ1838" s="401"/>
      <c r="WOR1838" s="401"/>
      <c r="WOS1838" s="401"/>
      <c r="WOT1838" s="401"/>
      <c r="WOU1838" s="401"/>
      <c r="WOV1838" s="401"/>
      <c r="WOW1838" s="401"/>
      <c r="WOX1838" s="401"/>
      <c r="WOY1838" s="401"/>
      <c r="WOZ1838" s="401"/>
      <c r="WPA1838" s="401"/>
      <c r="WPB1838" s="401"/>
      <c r="WPC1838" s="401"/>
      <c r="WPD1838" s="401"/>
      <c r="WPE1838" s="401"/>
      <c r="WPF1838" s="401"/>
      <c r="WPG1838" s="401"/>
      <c r="WPH1838" s="401"/>
      <c r="WPI1838" s="401"/>
      <c r="WPJ1838" s="401"/>
      <c r="WPK1838" s="401"/>
      <c r="WPL1838" s="401"/>
      <c r="WPM1838" s="401"/>
      <c r="WPN1838" s="401"/>
      <c r="WPO1838" s="401"/>
      <c r="WPP1838" s="401"/>
      <c r="WPQ1838" s="401"/>
      <c r="WPR1838" s="401"/>
      <c r="WPS1838" s="401"/>
      <c r="WPT1838" s="401"/>
      <c r="WPU1838" s="401"/>
      <c r="WPV1838" s="401"/>
      <c r="WPW1838" s="401"/>
      <c r="WPX1838" s="401"/>
      <c r="WPY1838" s="401"/>
      <c r="WPZ1838" s="401"/>
      <c r="WQA1838" s="401"/>
      <c r="WQB1838" s="401"/>
      <c r="WQC1838" s="401"/>
      <c r="WQD1838" s="401"/>
      <c r="WQE1838" s="401"/>
      <c r="WQF1838" s="401"/>
      <c r="WQG1838" s="401"/>
      <c r="WQH1838" s="401"/>
      <c r="WQI1838" s="401"/>
      <c r="WQJ1838" s="401"/>
      <c r="WQK1838" s="401"/>
      <c r="WQL1838" s="401"/>
      <c r="WQM1838" s="401"/>
      <c r="WQN1838" s="401"/>
      <c r="WQO1838" s="401"/>
      <c r="WQP1838" s="401"/>
      <c r="WQQ1838" s="401"/>
      <c r="WQR1838" s="401"/>
      <c r="WQS1838" s="401"/>
      <c r="WQT1838" s="401"/>
      <c r="WQU1838" s="401"/>
      <c r="WQV1838" s="401"/>
      <c r="WQW1838" s="401"/>
      <c r="WQX1838" s="401"/>
      <c r="WQY1838" s="401"/>
      <c r="WQZ1838" s="401"/>
      <c r="WRA1838" s="401"/>
      <c r="WRB1838" s="401"/>
      <c r="WRC1838" s="401"/>
      <c r="WRD1838" s="401"/>
      <c r="WRE1838" s="401"/>
      <c r="WRF1838" s="401"/>
      <c r="WRG1838" s="401"/>
      <c r="WRH1838" s="401"/>
      <c r="WRI1838" s="401"/>
      <c r="WRJ1838" s="401"/>
      <c r="WRK1838" s="401"/>
      <c r="WRL1838" s="401"/>
      <c r="WRM1838" s="401"/>
      <c r="WRN1838" s="401"/>
      <c r="WRO1838" s="401"/>
      <c r="WRP1838" s="401"/>
      <c r="WRQ1838" s="401"/>
      <c r="WRR1838" s="401"/>
      <c r="WRS1838" s="401"/>
      <c r="WRT1838" s="401"/>
      <c r="WRU1838" s="401"/>
      <c r="WRV1838" s="401"/>
      <c r="WRW1838" s="401"/>
      <c r="WRX1838" s="401"/>
      <c r="WRY1838" s="401"/>
      <c r="WRZ1838" s="401"/>
      <c r="WSA1838" s="401"/>
      <c r="WSB1838" s="401"/>
      <c r="WSC1838" s="401"/>
      <c r="WSD1838" s="401"/>
      <c r="WSE1838" s="401"/>
      <c r="WSF1838" s="401"/>
      <c r="WSG1838" s="401"/>
      <c r="WSH1838" s="401"/>
      <c r="WSI1838" s="401"/>
      <c r="WSJ1838" s="401"/>
      <c r="WSK1838" s="401"/>
      <c r="WSL1838" s="401"/>
      <c r="WSM1838" s="401"/>
      <c r="WSN1838" s="401"/>
      <c r="WSO1838" s="401"/>
      <c r="WSP1838" s="401"/>
      <c r="WSQ1838" s="401"/>
      <c r="WSR1838" s="401"/>
      <c r="WSS1838" s="401"/>
      <c r="WST1838" s="401"/>
      <c r="WSU1838" s="401"/>
      <c r="WSV1838" s="401"/>
      <c r="WSW1838" s="401"/>
      <c r="WSX1838" s="401"/>
      <c r="WSY1838" s="401"/>
      <c r="WSZ1838" s="401"/>
      <c r="WTA1838" s="401"/>
      <c r="WTB1838" s="401"/>
      <c r="WTC1838" s="401"/>
      <c r="WTD1838" s="401"/>
      <c r="WTE1838" s="401"/>
      <c r="WTF1838" s="401"/>
      <c r="WTG1838" s="401"/>
      <c r="WTH1838" s="401"/>
      <c r="WTI1838" s="401"/>
      <c r="WTJ1838" s="401"/>
      <c r="WTK1838" s="401"/>
      <c r="WTL1838" s="401"/>
      <c r="WTM1838" s="401"/>
      <c r="WTN1838" s="401"/>
      <c r="WTO1838" s="401"/>
      <c r="WTP1838" s="401"/>
      <c r="WTQ1838" s="401"/>
      <c r="WTR1838" s="401"/>
      <c r="WTS1838" s="401"/>
      <c r="WTT1838" s="401"/>
      <c r="WTU1838" s="401"/>
      <c r="WTV1838" s="401"/>
      <c r="WTW1838" s="401"/>
      <c r="WTX1838" s="401"/>
      <c r="WTY1838" s="401"/>
      <c r="WTZ1838" s="401"/>
      <c r="WUA1838" s="401"/>
      <c r="WUB1838" s="401"/>
      <c r="WUC1838" s="401"/>
      <c r="WUD1838" s="401"/>
      <c r="WUE1838" s="401"/>
      <c r="WUF1838" s="401"/>
      <c r="WUG1838" s="401"/>
      <c r="WUH1838" s="401"/>
      <c r="WUI1838" s="401"/>
      <c r="WUJ1838" s="401"/>
      <c r="WUK1838" s="401"/>
      <c r="WUL1838" s="401"/>
      <c r="WUM1838" s="401"/>
      <c r="WUN1838" s="401"/>
      <c r="WUO1838" s="401"/>
      <c r="WUP1838" s="401"/>
      <c r="WUQ1838" s="401"/>
      <c r="WUR1838" s="401"/>
      <c r="WUS1838" s="401"/>
      <c r="WUT1838" s="401"/>
      <c r="WUU1838" s="401"/>
      <c r="WUV1838" s="401"/>
      <c r="WUW1838" s="401"/>
      <c r="WUX1838" s="401"/>
      <c r="WUY1838" s="401"/>
      <c r="WUZ1838" s="401"/>
      <c r="WVA1838" s="401"/>
      <c r="WVB1838" s="401"/>
      <c r="WVC1838" s="401"/>
      <c r="WVD1838" s="401"/>
      <c r="WVE1838" s="401"/>
    </row>
    <row r="1839" spans="1:16125" s="399" customFormat="1">
      <c r="A1839" s="397"/>
      <c r="B1839" s="397"/>
      <c r="C1839" s="400"/>
      <c r="D1839" s="400"/>
      <c r="E1839" s="5030"/>
      <c r="F1839" s="3459"/>
      <c r="G1839" s="3459"/>
      <c r="H1839" s="3459"/>
      <c r="I1839" s="3459"/>
      <c r="J1839" s="3459"/>
      <c r="K1839" s="397"/>
      <c r="L1839" s="401"/>
      <c r="M1839" s="401"/>
      <c r="N1839" s="401"/>
      <c r="O1839" s="401"/>
      <c r="P1839" s="401"/>
      <c r="Q1839" s="401"/>
      <c r="R1839" s="401"/>
      <c r="S1839" s="401"/>
      <c r="T1839" s="401"/>
      <c r="U1839" s="401"/>
      <c r="V1839" s="401"/>
      <c r="W1839" s="401"/>
      <c r="X1839" s="401"/>
      <c r="Y1839" s="401"/>
      <c r="Z1839" s="401"/>
      <c r="AA1839" s="401"/>
      <c r="AB1839" s="401"/>
      <c r="AC1839" s="401"/>
      <c r="AD1839" s="401"/>
      <c r="AE1839" s="401"/>
      <c r="AF1839" s="401"/>
      <c r="AG1839" s="401"/>
      <c r="AH1839" s="401"/>
      <c r="AI1839" s="401"/>
      <c r="AJ1839" s="401"/>
      <c r="AK1839" s="401"/>
      <c r="AL1839" s="401"/>
      <c r="AM1839" s="401"/>
      <c r="AN1839" s="401"/>
      <c r="AO1839" s="401"/>
      <c r="AP1839" s="401"/>
      <c r="AQ1839" s="401"/>
      <c r="AR1839" s="401"/>
      <c r="AS1839" s="401"/>
      <c r="AT1839" s="401"/>
      <c r="AU1839" s="401"/>
      <c r="AV1839" s="401"/>
      <c r="AW1839" s="401"/>
      <c r="AX1839" s="401"/>
      <c r="AY1839" s="401"/>
      <c r="AZ1839" s="401"/>
      <c r="BA1839" s="401"/>
      <c r="BB1839" s="401"/>
      <c r="BC1839" s="401"/>
      <c r="BD1839" s="401"/>
      <c r="BE1839" s="401"/>
      <c r="BF1839" s="401"/>
      <c r="BG1839" s="401"/>
      <c r="BH1839" s="401"/>
      <c r="BI1839" s="401"/>
      <c r="BJ1839" s="401"/>
      <c r="BK1839" s="401"/>
      <c r="BL1839" s="401"/>
      <c r="BM1839" s="401"/>
      <c r="BN1839" s="401"/>
      <c r="BO1839" s="401"/>
      <c r="BP1839" s="401"/>
      <c r="BQ1839" s="401"/>
      <c r="BR1839" s="401"/>
      <c r="BS1839" s="401"/>
      <c r="BT1839" s="401"/>
      <c r="BU1839" s="401"/>
      <c r="BV1839" s="401"/>
      <c r="BW1839" s="401"/>
      <c r="BX1839" s="401"/>
      <c r="BY1839" s="401"/>
      <c r="BZ1839" s="401"/>
      <c r="CA1839" s="401"/>
      <c r="CB1839" s="401"/>
      <c r="CC1839" s="401"/>
      <c r="CD1839" s="401"/>
      <c r="CE1839" s="401"/>
      <c r="CF1839" s="401"/>
      <c r="CG1839" s="401"/>
      <c r="CH1839" s="401"/>
      <c r="CI1839" s="401"/>
      <c r="CJ1839" s="401"/>
      <c r="CK1839" s="401"/>
      <c r="CL1839" s="401"/>
      <c r="CM1839" s="401"/>
      <c r="CN1839" s="401"/>
      <c r="CO1839" s="401"/>
      <c r="CP1839" s="401"/>
      <c r="CQ1839" s="401"/>
      <c r="CR1839" s="401"/>
      <c r="CS1839" s="401"/>
      <c r="CT1839" s="401"/>
      <c r="CU1839" s="401"/>
      <c r="CV1839" s="401"/>
      <c r="CW1839" s="401"/>
      <c r="CX1839" s="401"/>
      <c r="CY1839" s="401"/>
      <c r="CZ1839" s="401"/>
      <c r="DA1839" s="401"/>
      <c r="DB1839" s="401"/>
      <c r="DC1839" s="401"/>
      <c r="DD1839" s="401"/>
      <c r="DE1839" s="401"/>
      <c r="DF1839" s="401"/>
      <c r="DG1839" s="401"/>
      <c r="DH1839" s="401"/>
      <c r="DI1839" s="401"/>
      <c r="DJ1839" s="401"/>
      <c r="DK1839" s="401"/>
      <c r="DL1839" s="401"/>
      <c r="DM1839" s="401"/>
      <c r="DN1839" s="401"/>
      <c r="DO1839" s="401"/>
      <c r="DP1839" s="401"/>
      <c r="DQ1839" s="401"/>
      <c r="DR1839" s="401"/>
      <c r="DS1839" s="401"/>
      <c r="DT1839" s="401"/>
      <c r="DU1839" s="401"/>
      <c r="DV1839" s="401"/>
      <c r="DW1839" s="401"/>
      <c r="DX1839" s="401"/>
      <c r="DY1839" s="401"/>
      <c r="DZ1839" s="401"/>
      <c r="EA1839" s="401"/>
      <c r="EB1839" s="401"/>
      <c r="EC1839" s="401"/>
      <c r="ED1839" s="401"/>
      <c r="EE1839" s="401"/>
      <c r="EF1839" s="401"/>
      <c r="EG1839" s="401"/>
      <c r="EH1839" s="401"/>
      <c r="EI1839" s="401"/>
      <c r="EJ1839" s="401"/>
      <c r="EK1839" s="401"/>
      <c r="EL1839" s="401"/>
      <c r="EM1839" s="401"/>
      <c r="EN1839" s="401"/>
      <c r="EO1839" s="401"/>
      <c r="EP1839" s="401"/>
      <c r="EQ1839" s="401"/>
      <c r="ER1839" s="401"/>
      <c r="ES1839" s="401"/>
      <c r="ET1839" s="401"/>
      <c r="EU1839" s="401"/>
      <c r="EV1839" s="401"/>
      <c r="EW1839" s="401"/>
      <c r="EX1839" s="401"/>
      <c r="EY1839" s="401"/>
      <c r="EZ1839" s="401"/>
      <c r="FA1839" s="401"/>
      <c r="FB1839" s="401"/>
      <c r="FC1839" s="401"/>
      <c r="FD1839" s="401"/>
      <c r="FE1839" s="401"/>
      <c r="FF1839" s="401"/>
      <c r="FG1839" s="401"/>
      <c r="FH1839" s="401"/>
      <c r="FI1839" s="401"/>
      <c r="FJ1839" s="401"/>
      <c r="FK1839" s="401"/>
      <c r="FL1839" s="401"/>
      <c r="FM1839" s="401"/>
      <c r="FN1839" s="401"/>
      <c r="FO1839" s="401"/>
      <c r="FP1839" s="401"/>
      <c r="FQ1839" s="401"/>
      <c r="FR1839" s="401"/>
      <c r="FS1839" s="401"/>
      <c r="FT1839" s="401"/>
      <c r="FU1839" s="401"/>
      <c r="FV1839" s="401"/>
      <c r="FW1839" s="401"/>
      <c r="FX1839" s="401"/>
      <c r="FY1839" s="401"/>
      <c r="FZ1839" s="401"/>
      <c r="GA1839" s="401"/>
      <c r="GB1839" s="401"/>
      <c r="GC1839" s="401"/>
      <c r="GD1839" s="401"/>
      <c r="GE1839" s="401"/>
      <c r="GF1839" s="401"/>
      <c r="GG1839" s="401"/>
      <c r="GH1839" s="401"/>
      <c r="GI1839" s="401"/>
      <c r="GJ1839" s="401"/>
      <c r="GK1839" s="401"/>
      <c r="GL1839" s="401"/>
      <c r="GM1839" s="401"/>
      <c r="GN1839" s="401"/>
      <c r="GO1839" s="401"/>
      <c r="GP1839" s="401"/>
      <c r="GQ1839" s="401"/>
      <c r="GR1839" s="401"/>
      <c r="GS1839" s="401"/>
      <c r="GT1839" s="401"/>
      <c r="GU1839" s="401"/>
      <c r="GV1839" s="401"/>
      <c r="GW1839" s="401"/>
      <c r="GX1839" s="401"/>
      <c r="GY1839" s="401"/>
      <c r="GZ1839" s="401"/>
      <c r="HA1839" s="401"/>
      <c r="HB1839" s="401"/>
      <c r="HC1839" s="401"/>
      <c r="HD1839" s="401"/>
      <c r="HE1839" s="401"/>
      <c r="HF1839" s="401"/>
      <c r="HG1839" s="401"/>
      <c r="HH1839" s="401"/>
      <c r="HI1839" s="401"/>
      <c r="HJ1839" s="401"/>
      <c r="HK1839" s="401"/>
      <c r="HL1839" s="401"/>
      <c r="HM1839" s="401"/>
      <c r="HN1839" s="401"/>
      <c r="HO1839" s="401"/>
      <c r="HP1839" s="401"/>
      <c r="HQ1839" s="401"/>
      <c r="HR1839" s="401"/>
      <c r="HS1839" s="401"/>
      <c r="HT1839" s="401"/>
      <c r="HU1839" s="401"/>
      <c r="HV1839" s="401"/>
      <c r="HW1839" s="401"/>
      <c r="HX1839" s="401"/>
      <c r="HY1839" s="401"/>
      <c r="HZ1839" s="401"/>
      <c r="IA1839" s="401"/>
      <c r="IB1839" s="401"/>
      <c r="IC1839" s="401"/>
      <c r="ID1839" s="401"/>
      <c r="IE1839" s="401"/>
      <c r="IF1839" s="401"/>
      <c r="IG1839" s="401"/>
      <c r="IH1839" s="401"/>
      <c r="II1839" s="401"/>
      <c r="IJ1839" s="401"/>
      <c r="IK1839" s="401"/>
      <c r="IL1839" s="401"/>
      <c r="IM1839" s="401"/>
      <c r="IN1839" s="401"/>
      <c r="IO1839" s="401"/>
      <c r="IP1839" s="401"/>
      <c r="IQ1839" s="401"/>
      <c r="IR1839" s="401"/>
      <c r="IS1839" s="401"/>
      <c r="IT1839" s="401"/>
      <c r="IU1839" s="401"/>
      <c r="IV1839" s="401"/>
      <c r="IW1839" s="401"/>
      <c r="IX1839" s="401"/>
      <c r="IY1839" s="401"/>
      <c r="IZ1839" s="401"/>
      <c r="JA1839" s="401"/>
      <c r="JB1839" s="401"/>
      <c r="JC1839" s="401"/>
      <c r="JD1839" s="401"/>
      <c r="JE1839" s="401"/>
      <c r="JF1839" s="401"/>
      <c r="JG1839" s="401"/>
      <c r="JH1839" s="401"/>
      <c r="JI1839" s="401"/>
      <c r="JJ1839" s="401"/>
      <c r="JK1839" s="401"/>
      <c r="JL1839" s="401"/>
      <c r="JM1839" s="401"/>
      <c r="JN1839" s="401"/>
      <c r="JO1839" s="401"/>
      <c r="JP1839" s="401"/>
      <c r="JQ1839" s="401"/>
      <c r="JR1839" s="401"/>
      <c r="JS1839" s="401"/>
      <c r="JT1839" s="401"/>
      <c r="JU1839" s="401"/>
      <c r="JV1839" s="401"/>
      <c r="JW1839" s="401"/>
      <c r="JX1839" s="401"/>
      <c r="JY1839" s="401"/>
      <c r="JZ1839" s="401"/>
      <c r="KA1839" s="401"/>
      <c r="KB1839" s="401"/>
      <c r="KC1839" s="401"/>
      <c r="KD1839" s="401"/>
      <c r="KE1839" s="401"/>
      <c r="KF1839" s="401"/>
      <c r="KG1839" s="401"/>
      <c r="KH1839" s="401"/>
      <c r="KI1839" s="401"/>
      <c r="KJ1839" s="401"/>
      <c r="KK1839" s="401"/>
      <c r="KL1839" s="401"/>
      <c r="KM1839" s="401"/>
      <c r="KN1839" s="401"/>
      <c r="KO1839" s="401"/>
      <c r="KP1839" s="401"/>
      <c r="KQ1839" s="401"/>
      <c r="KR1839" s="401"/>
      <c r="KS1839" s="401"/>
      <c r="KT1839" s="401"/>
      <c r="KU1839" s="401"/>
      <c r="KV1839" s="401"/>
      <c r="KW1839" s="401"/>
      <c r="KX1839" s="401"/>
      <c r="KY1839" s="401"/>
      <c r="KZ1839" s="401"/>
      <c r="LA1839" s="401"/>
      <c r="LB1839" s="401"/>
      <c r="LC1839" s="401"/>
      <c r="LD1839" s="401"/>
      <c r="LE1839" s="401"/>
      <c r="LF1839" s="401"/>
      <c r="LG1839" s="401"/>
      <c r="LH1839" s="401"/>
      <c r="LI1839" s="401"/>
      <c r="LJ1839" s="401"/>
      <c r="LK1839" s="401"/>
      <c r="LL1839" s="401"/>
      <c r="LM1839" s="401"/>
      <c r="LN1839" s="401"/>
      <c r="LO1839" s="401"/>
      <c r="LP1839" s="401"/>
      <c r="LQ1839" s="401"/>
      <c r="LR1839" s="401"/>
      <c r="LS1839" s="401"/>
      <c r="LT1839" s="401"/>
      <c r="LU1839" s="401"/>
      <c r="LV1839" s="401"/>
      <c r="LW1839" s="401"/>
      <c r="LX1839" s="401"/>
      <c r="LY1839" s="401"/>
      <c r="LZ1839" s="401"/>
      <c r="MA1839" s="401"/>
      <c r="MB1839" s="401"/>
      <c r="MC1839" s="401"/>
      <c r="MD1839" s="401"/>
      <c r="ME1839" s="401"/>
      <c r="MF1839" s="401"/>
      <c r="MG1839" s="401"/>
      <c r="MH1839" s="401"/>
      <c r="MI1839" s="401"/>
      <c r="MJ1839" s="401"/>
      <c r="MK1839" s="401"/>
      <c r="ML1839" s="401"/>
      <c r="MM1839" s="401"/>
      <c r="MN1839" s="401"/>
      <c r="MO1839" s="401"/>
      <c r="MP1839" s="401"/>
      <c r="MQ1839" s="401"/>
      <c r="MR1839" s="401"/>
      <c r="MS1839" s="401"/>
      <c r="MT1839" s="401"/>
      <c r="MU1839" s="401"/>
      <c r="MV1839" s="401"/>
      <c r="MW1839" s="401"/>
      <c r="MX1839" s="401"/>
      <c r="MY1839" s="401"/>
      <c r="MZ1839" s="401"/>
      <c r="NA1839" s="401"/>
      <c r="NB1839" s="401"/>
      <c r="NC1839" s="401"/>
      <c r="ND1839" s="401"/>
      <c r="NE1839" s="401"/>
      <c r="NF1839" s="401"/>
      <c r="NG1839" s="401"/>
      <c r="NH1839" s="401"/>
      <c r="NI1839" s="401"/>
      <c r="NJ1839" s="401"/>
      <c r="NK1839" s="401"/>
      <c r="NL1839" s="401"/>
      <c r="NM1839" s="401"/>
      <c r="NN1839" s="401"/>
      <c r="NO1839" s="401"/>
      <c r="NP1839" s="401"/>
      <c r="NQ1839" s="401"/>
      <c r="NR1839" s="401"/>
      <c r="NS1839" s="401"/>
      <c r="NT1839" s="401"/>
      <c r="NU1839" s="401"/>
      <c r="NV1839" s="401"/>
      <c r="NW1839" s="401"/>
      <c r="NX1839" s="401"/>
      <c r="NY1839" s="401"/>
      <c r="NZ1839" s="401"/>
      <c r="OA1839" s="401"/>
      <c r="OB1839" s="401"/>
      <c r="OC1839" s="401"/>
      <c r="OD1839" s="401"/>
      <c r="OE1839" s="401"/>
      <c r="OF1839" s="401"/>
      <c r="OG1839" s="401"/>
      <c r="OH1839" s="401"/>
      <c r="OI1839" s="401"/>
      <c r="OJ1839" s="401"/>
      <c r="OK1839" s="401"/>
      <c r="OL1839" s="401"/>
      <c r="OM1839" s="401"/>
      <c r="ON1839" s="401"/>
      <c r="OO1839" s="401"/>
      <c r="OP1839" s="401"/>
      <c r="OQ1839" s="401"/>
      <c r="OR1839" s="401"/>
      <c r="OS1839" s="401"/>
      <c r="OT1839" s="401"/>
      <c r="OU1839" s="401"/>
      <c r="OV1839" s="401"/>
      <c r="OW1839" s="401"/>
      <c r="OX1839" s="401"/>
      <c r="OY1839" s="401"/>
      <c r="OZ1839" s="401"/>
      <c r="PA1839" s="401"/>
      <c r="PB1839" s="401"/>
      <c r="PC1839" s="401"/>
      <c r="PD1839" s="401"/>
      <c r="PE1839" s="401"/>
      <c r="PF1839" s="401"/>
      <c r="PG1839" s="401"/>
      <c r="PH1839" s="401"/>
      <c r="PI1839" s="401"/>
      <c r="PJ1839" s="401"/>
      <c r="PK1839" s="401"/>
      <c r="PL1839" s="401"/>
      <c r="PM1839" s="401"/>
      <c r="PN1839" s="401"/>
      <c r="PO1839" s="401"/>
      <c r="PP1839" s="401"/>
      <c r="PQ1839" s="401"/>
      <c r="PR1839" s="401"/>
      <c r="PS1839" s="401"/>
      <c r="PT1839" s="401"/>
      <c r="PU1839" s="401"/>
      <c r="PV1839" s="401"/>
      <c r="PW1839" s="401"/>
      <c r="PX1839" s="401"/>
      <c r="PY1839" s="401"/>
      <c r="PZ1839" s="401"/>
      <c r="QA1839" s="401"/>
      <c r="QB1839" s="401"/>
      <c r="QC1839" s="401"/>
      <c r="QD1839" s="401"/>
      <c r="QE1839" s="401"/>
      <c r="QF1839" s="401"/>
      <c r="QG1839" s="401"/>
      <c r="QH1839" s="401"/>
      <c r="QI1839" s="401"/>
      <c r="QJ1839" s="401"/>
      <c r="QK1839" s="401"/>
      <c r="QL1839" s="401"/>
      <c r="QM1839" s="401"/>
      <c r="QN1839" s="401"/>
      <c r="QO1839" s="401"/>
      <c r="QP1839" s="401"/>
      <c r="QQ1839" s="401"/>
      <c r="QR1839" s="401"/>
      <c r="QS1839" s="401"/>
      <c r="QT1839" s="401"/>
      <c r="QU1839" s="401"/>
      <c r="QV1839" s="401"/>
      <c r="QW1839" s="401"/>
      <c r="QX1839" s="401"/>
      <c r="QY1839" s="401"/>
      <c r="QZ1839" s="401"/>
      <c r="RA1839" s="401"/>
      <c r="RB1839" s="401"/>
      <c r="RC1839" s="401"/>
      <c r="RD1839" s="401"/>
      <c r="RE1839" s="401"/>
      <c r="RF1839" s="401"/>
      <c r="RG1839" s="401"/>
      <c r="RH1839" s="401"/>
      <c r="RI1839" s="401"/>
      <c r="RJ1839" s="401"/>
      <c r="RK1839" s="401"/>
      <c r="RL1839" s="401"/>
      <c r="RM1839" s="401"/>
      <c r="RN1839" s="401"/>
      <c r="RO1839" s="401"/>
      <c r="RP1839" s="401"/>
      <c r="RQ1839" s="401"/>
      <c r="RR1839" s="401"/>
      <c r="RS1839" s="401"/>
      <c r="RT1839" s="401"/>
      <c r="RU1839" s="401"/>
      <c r="RV1839" s="401"/>
      <c r="RW1839" s="401"/>
      <c r="RX1839" s="401"/>
      <c r="RY1839" s="401"/>
      <c r="RZ1839" s="401"/>
      <c r="SA1839" s="401"/>
      <c r="SB1839" s="401"/>
      <c r="SC1839" s="401"/>
      <c r="SD1839" s="401"/>
      <c r="SE1839" s="401"/>
      <c r="SF1839" s="401"/>
      <c r="SG1839" s="401"/>
      <c r="SH1839" s="401"/>
      <c r="SI1839" s="401"/>
      <c r="SJ1839" s="401"/>
      <c r="SK1839" s="401"/>
      <c r="SL1839" s="401"/>
      <c r="SM1839" s="401"/>
      <c r="SN1839" s="401"/>
      <c r="SO1839" s="401"/>
      <c r="SP1839" s="401"/>
      <c r="SQ1839" s="401"/>
      <c r="SR1839" s="401"/>
      <c r="SS1839" s="401"/>
      <c r="ST1839" s="401"/>
      <c r="SU1839" s="401"/>
      <c r="SV1839" s="401"/>
      <c r="SW1839" s="401"/>
      <c r="SX1839" s="401"/>
      <c r="SY1839" s="401"/>
      <c r="SZ1839" s="401"/>
      <c r="TA1839" s="401"/>
      <c r="TB1839" s="401"/>
      <c r="TC1839" s="401"/>
      <c r="TD1839" s="401"/>
      <c r="TE1839" s="401"/>
      <c r="TF1839" s="401"/>
      <c r="TG1839" s="401"/>
      <c r="TH1839" s="401"/>
      <c r="TI1839" s="401"/>
      <c r="TJ1839" s="401"/>
      <c r="TK1839" s="401"/>
      <c r="TL1839" s="401"/>
      <c r="TM1839" s="401"/>
      <c r="TN1839" s="401"/>
      <c r="TO1839" s="401"/>
      <c r="TP1839" s="401"/>
      <c r="TQ1839" s="401"/>
      <c r="TR1839" s="401"/>
      <c r="TS1839" s="401"/>
      <c r="TT1839" s="401"/>
      <c r="TU1839" s="401"/>
      <c r="TV1839" s="401"/>
      <c r="TW1839" s="401"/>
      <c r="TX1839" s="401"/>
      <c r="TY1839" s="401"/>
      <c r="TZ1839" s="401"/>
      <c r="UA1839" s="401"/>
      <c r="UB1839" s="401"/>
      <c r="UC1839" s="401"/>
      <c r="UD1839" s="401"/>
      <c r="UE1839" s="401"/>
      <c r="UF1839" s="401"/>
      <c r="UG1839" s="401"/>
      <c r="UH1839" s="401"/>
      <c r="UI1839" s="401"/>
      <c r="UJ1839" s="401"/>
      <c r="UK1839" s="401"/>
      <c r="UL1839" s="401"/>
      <c r="UM1839" s="401"/>
      <c r="UN1839" s="401"/>
      <c r="UO1839" s="401"/>
      <c r="UP1839" s="401"/>
      <c r="UQ1839" s="401"/>
      <c r="UR1839" s="401"/>
      <c r="US1839" s="401"/>
      <c r="UT1839" s="401"/>
      <c r="UU1839" s="401"/>
      <c r="UV1839" s="401"/>
      <c r="UW1839" s="401"/>
      <c r="UX1839" s="401"/>
      <c r="UY1839" s="401"/>
      <c r="UZ1839" s="401"/>
      <c r="VA1839" s="401"/>
      <c r="VB1839" s="401"/>
      <c r="VC1839" s="401"/>
      <c r="VD1839" s="401"/>
      <c r="VE1839" s="401"/>
      <c r="VF1839" s="401"/>
      <c r="VG1839" s="401"/>
      <c r="VH1839" s="401"/>
      <c r="VI1839" s="401"/>
      <c r="VJ1839" s="401"/>
      <c r="VK1839" s="401"/>
      <c r="VL1839" s="401"/>
      <c r="VM1839" s="401"/>
      <c r="VN1839" s="401"/>
      <c r="VO1839" s="401"/>
      <c r="VP1839" s="401"/>
      <c r="VQ1839" s="401"/>
      <c r="VR1839" s="401"/>
      <c r="VS1839" s="401"/>
      <c r="VT1839" s="401"/>
      <c r="VU1839" s="401"/>
      <c r="VV1839" s="401"/>
      <c r="VW1839" s="401"/>
      <c r="VX1839" s="401"/>
      <c r="VY1839" s="401"/>
      <c r="VZ1839" s="401"/>
      <c r="WA1839" s="401"/>
      <c r="WB1839" s="401"/>
      <c r="WC1839" s="401"/>
      <c r="WD1839" s="401"/>
      <c r="WE1839" s="401"/>
      <c r="WF1839" s="401"/>
      <c r="WG1839" s="401"/>
      <c r="WH1839" s="401"/>
      <c r="WI1839" s="401"/>
      <c r="WJ1839" s="401"/>
      <c r="WK1839" s="401"/>
      <c r="WL1839" s="401"/>
      <c r="WM1839" s="401"/>
      <c r="WN1839" s="401"/>
      <c r="WO1839" s="401"/>
      <c r="WP1839" s="401"/>
      <c r="WQ1839" s="401"/>
      <c r="WR1839" s="401"/>
      <c r="WS1839" s="401"/>
      <c r="WT1839" s="401"/>
      <c r="WU1839" s="401"/>
      <c r="WV1839" s="401"/>
      <c r="WW1839" s="401"/>
      <c r="WX1839" s="401"/>
      <c r="WY1839" s="401"/>
      <c r="WZ1839" s="401"/>
      <c r="XA1839" s="401"/>
      <c r="XB1839" s="401"/>
      <c r="XC1839" s="401"/>
      <c r="XD1839" s="401"/>
      <c r="XE1839" s="401"/>
      <c r="XF1839" s="401"/>
      <c r="XG1839" s="401"/>
      <c r="XH1839" s="401"/>
      <c r="XI1839" s="401"/>
      <c r="XJ1839" s="401"/>
      <c r="XK1839" s="401"/>
      <c r="XL1839" s="401"/>
      <c r="XM1839" s="401"/>
      <c r="XN1839" s="401"/>
      <c r="XO1839" s="401"/>
      <c r="XP1839" s="401"/>
      <c r="XQ1839" s="401"/>
      <c r="XR1839" s="401"/>
      <c r="XS1839" s="401"/>
      <c r="XT1839" s="401"/>
      <c r="XU1839" s="401"/>
      <c r="XV1839" s="401"/>
      <c r="XW1839" s="401"/>
      <c r="XX1839" s="401"/>
      <c r="XY1839" s="401"/>
      <c r="XZ1839" s="401"/>
      <c r="YA1839" s="401"/>
      <c r="YB1839" s="401"/>
      <c r="YC1839" s="401"/>
      <c r="YD1839" s="401"/>
      <c r="YE1839" s="401"/>
      <c r="YF1839" s="401"/>
      <c r="YG1839" s="401"/>
      <c r="YH1839" s="401"/>
      <c r="YI1839" s="401"/>
      <c r="YJ1839" s="401"/>
      <c r="YK1839" s="401"/>
      <c r="YL1839" s="401"/>
      <c r="YM1839" s="401"/>
      <c r="YN1839" s="401"/>
      <c r="YO1839" s="401"/>
      <c r="YP1839" s="401"/>
      <c r="YQ1839" s="401"/>
      <c r="YR1839" s="401"/>
      <c r="YS1839" s="401"/>
      <c r="YT1839" s="401"/>
      <c r="YU1839" s="401"/>
      <c r="YV1839" s="401"/>
      <c r="YW1839" s="401"/>
      <c r="YX1839" s="401"/>
      <c r="YY1839" s="401"/>
      <c r="YZ1839" s="401"/>
      <c r="ZA1839" s="401"/>
      <c r="ZB1839" s="401"/>
      <c r="ZC1839" s="401"/>
      <c r="ZD1839" s="401"/>
      <c r="ZE1839" s="401"/>
      <c r="ZF1839" s="401"/>
      <c r="ZG1839" s="401"/>
      <c r="ZH1839" s="401"/>
      <c r="ZI1839" s="401"/>
      <c r="ZJ1839" s="401"/>
      <c r="ZK1839" s="401"/>
      <c r="ZL1839" s="401"/>
      <c r="ZM1839" s="401"/>
      <c r="ZN1839" s="401"/>
      <c r="ZO1839" s="401"/>
      <c r="ZP1839" s="401"/>
      <c r="ZQ1839" s="401"/>
      <c r="ZR1839" s="401"/>
      <c r="ZS1839" s="401"/>
      <c r="ZT1839" s="401"/>
      <c r="ZU1839" s="401"/>
      <c r="ZV1839" s="401"/>
      <c r="ZW1839" s="401"/>
      <c r="ZX1839" s="401"/>
      <c r="ZY1839" s="401"/>
      <c r="ZZ1839" s="401"/>
      <c r="AAA1839" s="401"/>
      <c r="AAB1839" s="401"/>
      <c r="AAC1839" s="401"/>
      <c r="AAD1839" s="401"/>
      <c r="AAE1839" s="401"/>
      <c r="AAF1839" s="401"/>
      <c r="AAG1839" s="401"/>
      <c r="AAH1839" s="401"/>
      <c r="AAI1839" s="401"/>
      <c r="AAJ1839" s="401"/>
      <c r="AAK1839" s="401"/>
      <c r="AAL1839" s="401"/>
      <c r="AAM1839" s="401"/>
      <c r="AAN1839" s="401"/>
      <c r="AAO1839" s="401"/>
      <c r="AAP1839" s="401"/>
      <c r="AAQ1839" s="401"/>
      <c r="AAR1839" s="401"/>
      <c r="AAS1839" s="401"/>
      <c r="AAT1839" s="401"/>
      <c r="AAU1839" s="401"/>
      <c r="AAV1839" s="401"/>
      <c r="AAW1839" s="401"/>
      <c r="AAX1839" s="401"/>
      <c r="AAY1839" s="401"/>
      <c r="AAZ1839" s="401"/>
      <c r="ABA1839" s="401"/>
      <c r="ABB1839" s="401"/>
      <c r="ABC1839" s="401"/>
      <c r="ABD1839" s="401"/>
      <c r="ABE1839" s="401"/>
      <c r="ABF1839" s="401"/>
      <c r="ABG1839" s="401"/>
      <c r="ABH1839" s="401"/>
      <c r="ABI1839" s="401"/>
      <c r="ABJ1839" s="401"/>
      <c r="ABK1839" s="401"/>
      <c r="ABL1839" s="401"/>
      <c r="ABM1839" s="401"/>
      <c r="ABN1839" s="401"/>
      <c r="ABO1839" s="401"/>
      <c r="ABP1839" s="401"/>
      <c r="ABQ1839" s="401"/>
      <c r="ABR1839" s="401"/>
      <c r="ABS1839" s="401"/>
      <c r="ABT1839" s="401"/>
      <c r="ABU1839" s="401"/>
      <c r="ABV1839" s="401"/>
      <c r="ABW1839" s="401"/>
      <c r="ABX1839" s="401"/>
      <c r="ABY1839" s="401"/>
      <c r="ABZ1839" s="401"/>
      <c r="ACA1839" s="401"/>
      <c r="ACB1839" s="401"/>
      <c r="ACC1839" s="401"/>
      <c r="ACD1839" s="401"/>
      <c r="ACE1839" s="401"/>
      <c r="ACF1839" s="401"/>
      <c r="ACG1839" s="401"/>
      <c r="ACH1839" s="401"/>
      <c r="ACI1839" s="401"/>
      <c r="ACJ1839" s="401"/>
      <c r="ACK1839" s="401"/>
      <c r="ACL1839" s="401"/>
      <c r="ACM1839" s="401"/>
      <c r="ACN1839" s="401"/>
      <c r="ACO1839" s="401"/>
      <c r="ACP1839" s="401"/>
      <c r="ACQ1839" s="401"/>
      <c r="ACR1839" s="401"/>
      <c r="ACS1839" s="401"/>
      <c r="ACT1839" s="401"/>
      <c r="ACU1839" s="401"/>
      <c r="ACV1839" s="401"/>
      <c r="ACW1839" s="401"/>
      <c r="ACX1839" s="401"/>
      <c r="ACY1839" s="401"/>
      <c r="ACZ1839" s="401"/>
      <c r="ADA1839" s="401"/>
      <c r="ADB1839" s="401"/>
      <c r="ADC1839" s="401"/>
      <c r="ADD1839" s="401"/>
      <c r="ADE1839" s="401"/>
      <c r="ADF1839" s="401"/>
      <c r="ADG1839" s="401"/>
      <c r="ADH1839" s="401"/>
      <c r="ADI1839" s="401"/>
      <c r="ADJ1839" s="401"/>
      <c r="ADK1839" s="401"/>
      <c r="ADL1839" s="401"/>
      <c r="ADM1839" s="401"/>
      <c r="ADN1839" s="401"/>
      <c r="ADO1839" s="401"/>
      <c r="ADP1839" s="401"/>
      <c r="ADQ1839" s="401"/>
      <c r="ADR1839" s="401"/>
      <c r="ADS1839" s="401"/>
      <c r="ADT1839" s="401"/>
      <c r="ADU1839" s="401"/>
      <c r="ADV1839" s="401"/>
      <c r="ADW1839" s="401"/>
      <c r="ADX1839" s="401"/>
      <c r="ADY1839" s="401"/>
      <c r="ADZ1839" s="401"/>
      <c r="AEA1839" s="401"/>
      <c r="AEB1839" s="401"/>
      <c r="AEC1839" s="401"/>
      <c r="AED1839" s="401"/>
      <c r="AEE1839" s="401"/>
      <c r="AEF1839" s="401"/>
      <c r="AEG1839" s="401"/>
      <c r="AEH1839" s="401"/>
      <c r="AEI1839" s="401"/>
      <c r="AEJ1839" s="401"/>
      <c r="AEK1839" s="401"/>
      <c r="AEL1839" s="401"/>
      <c r="AEM1839" s="401"/>
      <c r="AEN1839" s="401"/>
      <c r="AEO1839" s="401"/>
      <c r="AEP1839" s="401"/>
      <c r="AEQ1839" s="401"/>
      <c r="AER1839" s="401"/>
      <c r="AES1839" s="401"/>
      <c r="AET1839" s="401"/>
      <c r="AEU1839" s="401"/>
      <c r="AEV1839" s="401"/>
      <c r="AEW1839" s="401"/>
      <c r="AEX1839" s="401"/>
      <c r="AEY1839" s="401"/>
      <c r="AEZ1839" s="401"/>
      <c r="AFA1839" s="401"/>
      <c r="AFB1839" s="401"/>
      <c r="AFC1839" s="401"/>
      <c r="AFD1839" s="401"/>
      <c r="AFE1839" s="401"/>
      <c r="AFF1839" s="401"/>
      <c r="AFG1839" s="401"/>
      <c r="AFH1839" s="401"/>
      <c r="AFI1839" s="401"/>
      <c r="AFJ1839" s="401"/>
      <c r="AFK1839" s="401"/>
      <c r="AFL1839" s="401"/>
      <c r="AFM1839" s="401"/>
      <c r="AFN1839" s="401"/>
      <c r="AFO1839" s="401"/>
      <c r="AFP1839" s="401"/>
      <c r="AFQ1839" s="401"/>
      <c r="AFR1839" s="401"/>
      <c r="AFS1839" s="401"/>
      <c r="AFT1839" s="401"/>
      <c r="AFU1839" s="401"/>
      <c r="AFV1839" s="401"/>
      <c r="AFW1839" s="401"/>
      <c r="AFX1839" s="401"/>
      <c r="AFY1839" s="401"/>
      <c r="AFZ1839" s="401"/>
      <c r="AGA1839" s="401"/>
      <c r="AGB1839" s="401"/>
      <c r="AGC1839" s="401"/>
      <c r="AGD1839" s="401"/>
      <c r="AGE1839" s="401"/>
      <c r="AGF1839" s="401"/>
      <c r="AGG1839" s="401"/>
      <c r="AGH1839" s="401"/>
      <c r="AGI1839" s="401"/>
      <c r="AGJ1839" s="401"/>
      <c r="AGK1839" s="401"/>
      <c r="AGL1839" s="401"/>
      <c r="AGM1839" s="401"/>
      <c r="AGN1839" s="401"/>
      <c r="AGO1839" s="401"/>
      <c r="AGP1839" s="401"/>
      <c r="AGQ1839" s="401"/>
      <c r="AGR1839" s="401"/>
      <c r="AGS1839" s="401"/>
      <c r="AGT1839" s="401"/>
      <c r="AGU1839" s="401"/>
      <c r="AGV1839" s="401"/>
      <c r="AGW1839" s="401"/>
      <c r="AGX1839" s="401"/>
      <c r="AGY1839" s="401"/>
      <c r="AGZ1839" s="401"/>
      <c r="AHA1839" s="401"/>
      <c r="AHB1839" s="401"/>
      <c r="AHC1839" s="401"/>
      <c r="AHD1839" s="401"/>
      <c r="AHE1839" s="401"/>
      <c r="AHF1839" s="401"/>
      <c r="AHG1839" s="401"/>
      <c r="AHH1839" s="401"/>
      <c r="AHI1839" s="401"/>
      <c r="AHJ1839" s="401"/>
      <c r="AHK1839" s="401"/>
      <c r="AHL1839" s="401"/>
      <c r="AHM1839" s="401"/>
      <c r="AHN1839" s="401"/>
      <c r="AHO1839" s="401"/>
      <c r="AHP1839" s="401"/>
      <c r="AHQ1839" s="401"/>
      <c r="AHR1839" s="401"/>
      <c r="AHS1839" s="401"/>
      <c r="AHT1839" s="401"/>
      <c r="AHU1839" s="401"/>
      <c r="AHV1839" s="401"/>
      <c r="AHW1839" s="401"/>
      <c r="AHX1839" s="401"/>
      <c r="AHY1839" s="401"/>
      <c r="AHZ1839" s="401"/>
      <c r="AIA1839" s="401"/>
      <c r="AIB1839" s="401"/>
      <c r="AIC1839" s="401"/>
      <c r="AID1839" s="401"/>
      <c r="AIE1839" s="401"/>
      <c r="AIF1839" s="401"/>
      <c r="AIG1839" s="401"/>
      <c r="AIH1839" s="401"/>
      <c r="AII1839" s="401"/>
      <c r="AIJ1839" s="401"/>
      <c r="AIK1839" s="401"/>
      <c r="AIL1839" s="401"/>
      <c r="AIM1839" s="401"/>
      <c r="AIN1839" s="401"/>
      <c r="AIO1839" s="401"/>
      <c r="AIP1839" s="401"/>
      <c r="AIQ1839" s="401"/>
      <c r="AIR1839" s="401"/>
      <c r="AIS1839" s="401"/>
      <c r="AIT1839" s="401"/>
      <c r="AIU1839" s="401"/>
      <c r="AIV1839" s="401"/>
      <c r="AIW1839" s="401"/>
      <c r="AIX1839" s="401"/>
      <c r="AIY1839" s="401"/>
      <c r="AIZ1839" s="401"/>
      <c r="AJA1839" s="401"/>
      <c r="AJB1839" s="401"/>
      <c r="AJC1839" s="401"/>
      <c r="AJD1839" s="401"/>
      <c r="AJE1839" s="401"/>
      <c r="AJF1839" s="401"/>
      <c r="AJG1839" s="401"/>
      <c r="AJH1839" s="401"/>
      <c r="AJI1839" s="401"/>
      <c r="AJJ1839" s="401"/>
      <c r="AJK1839" s="401"/>
      <c r="AJL1839" s="401"/>
      <c r="AJM1839" s="401"/>
      <c r="AJN1839" s="401"/>
      <c r="AJO1839" s="401"/>
      <c r="AJP1839" s="401"/>
      <c r="AJQ1839" s="401"/>
      <c r="AJR1839" s="401"/>
      <c r="AJS1839" s="401"/>
      <c r="AJT1839" s="401"/>
      <c r="AJU1839" s="401"/>
      <c r="AJV1839" s="401"/>
      <c r="AJW1839" s="401"/>
      <c r="AJX1839" s="401"/>
      <c r="AJY1839" s="401"/>
      <c r="AJZ1839" s="401"/>
      <c r="AKA1839" s="401"/>
      <c r="AKB1839" s="401"/>
      <c r="AKC1839" s="401"/>
      <c r="AKD1839" s="401"/>
      <c r="AKE1839" s="401"/>
      <c r="AKF1839" s="401"/>
      <c r="AKG1839" s="401"/>
      <c r="AKH1839" s="401"/>
      <c r="AKI1839" s="401"/>
      <c r="AKJ1839" s="401"/>
      <c r="AKK1839" s="401"/>
      <c r="AKL1839" s="401"/>
      <c r="AKM1839" s="401"/>
      <c r="AKN1839" s="401"/>
      <c r="AKO1839" s="401"/>
      <c r="AKP1839" s="401"/>
      <c r="AKQ1839" s="401"/>
      <c r="AKR1839" s="401"/>
      <c r="AKS1839" s="401"/>
      <c r="AKT1839" s="401"/>
      <c r="AKU1839" s="401"/>
      <c r="AKV1839" s="401"/>
      <c r="AKW1839" s="401"/>
      <c r="AKX1839" s="401"/>
      <c r="AKY1839" s="401"/>
      <c r="AKZ1839" s="401"/>
      <c r="ALA1839" s="401"/>
      <c r="ALB1839" s="401"/>
      <c r="ALC1839" s="401"/>
      <c r="ALD1839" s="401"/>
      <c r="ALE1839" s="401"/>
      <c r="ALF1839" s="401"/>
      <c r="ALG1839" s="401"/>
      <c r="ALH1839" s="401"/>
      <c r="ALI1839" s="401"/>
      <c r="ALJ1839" s="401"/>
      <c r="ALK1839" s="401"/>
      <c r="ALL1839" s="401"/>
      <c r="ALM1839" s="401"/>
      <c r="ALN1839" s="401"/>
      <c r="ALO1839" s="401"/>
      <c r="ALP1839" s="401"/>
      <c r="ALQ1839" s="401"/>
      <c r="ALR1839" s="401"/>
      <c r="ALS1839" s="401"/>
      <c r="ALT1839" s="401"/>
      <c r="ALU1839" s="401"/>
      <c r="ALV1839" s="401"/>
      <c r="ALW1839" s="401"/>
      <c r="ALX1839" s="401"/>
      <c r="ALY1839" s="401"/>
      <c r="ALZ1839" s="401"/>
      <c r="AMA1839" s="401"/>
      <c r="AMB1839" s="401"/>
      <c r="AMC1839" s="401"/>
      <c r="AMD1839" s="401"/>
      <c r="AME1839" s="401"/>
      <c r="AMF1839" s="401"/>
      <c r="AMG1839" s="401"/>
      <c r="AMH1839" s="401"/>
      <c r="AMI1839" s="401"/>
      <c r="AMJ1839" s="401"/>
      <c r="AMK1839" s="401"/>
      <c r="AML1839" s="401"/>
      <c r="AMM1839" s="401"/>
      <c r="AMN1839" s="401"/>
      <c r="AMO1839" s="401"/>
      <c r="AMP1839" s="401"/>
      <c r="AMQ1839" s="401"/>
      <c r="AMR1839" s="401"/>
      <c r="AMS1839" s="401"/>
      <c r="AMT1839" s="401"/>
      <c r="AMU1839" s="401"/>
      <c r="AMV1839" s="401"/>
      <c r="AMW1839" s="401"/>
      <c r="AMX1839" s="401"/>
      <c r="AMY1839" s="401"/>
      <c r="AMZ1839" s="401"/>
      <c r="ANA1839" s="401"/>
      <c r="ANB1839" s="401"/>
      <c r="ANC1839" s="401"/>
      <c r="AND1839" s="401"/>
      <c r="ANE1839" s="401"/>
      <c r="ANF1839" s="401"/>
      <c r="ANG1839" s="401"/>
      <c r="ANH1839" s="401"/>
      <c r="ANI1839" s="401"/>
      <c r="ANJ1839" s="401"/>
      <c r="ANK1839" s="401"/>
      <c r="ANL1839" s="401"/>
      <c r="ANM1839" s="401"/>
      <c r="ANN1839" s="401"/>
      <c r="ANO1839" s="401"/>
      <c r="ANP1839" s="401"/>
      <c r="ANQ1839" s="401"/>
      <c r="ANR1839" s="401"/>
      <c r="ANS1839" s="401"/>
      <c r="ANT1839" s="401"/>
      <c r="ANU1839" s="401"/>
      <c r="ANV1839" s="401"/>
      <c r="ANW1839" s="401"/>
      <c r="ANX1839" s="401"/>
      <c r="ANY1839" s="401"/>
      <c r="ANZ1839" s="401"/>
      <c r="AOA1839" s="401"/>
      <c r="AOB1839" s="401"/>
      <c r="AOC1839" s="401"/>
      <c r="AOD1839" s="401"/>
      <c r="AOE1839" s="401"/>
      <c r="AOF1839" s="401"/>
      <c r="AOG1839" s="401"/>
      <c r="AOH1839" s="401"/>
      <c r="AOI1839" s="401"/>
      <c r="AOJ1839" s="401"/>
      <c r="AOK1839" s="401"/>
      <c r="AOL1839" s="401"/>
      <c r="AOM1839" s="401"/>
      <c r="AON1839" s="401"/>
      <c r="AOO1839" s="401"/>
      <c r="AOP1839" s="401"/>
      <c r="AOQ1839" s="401"/>
      <c r="AOR1839" s="401"/>
      <c r="AOS1839" s="401"/>
      <c r="AOT1839" s="401"/>
      <c r="AOU1839" s="401"/>
      <c r="AOV1839" s="401"/>
      <c r="AOW1839" s="401"/>
      <c r="AOX1839" s="401"/>
      <c r="AOY1839" s="401"/>
      <c r="AOZ1839" s="401"/>
      <c r="APA1839" s="401"/>
      <c r="APB1839" s="401"/>
      <c r="APC1839" s="401"/>
      <c r="APD1839" s="401"/>
      <c r="APE1839" s="401"/>
      <c r="APF1839" s="401"/>
      <c r="APG1839" s="401"/>
      <c r="APH1839" s="401"/>
      <c r="API1839" s="401"/>
      <c r="APJ1839" s="401"/>
      <c r="APK1839" s="401"/>
      <c r="APL1839" s="401"/>
      <c r="APM1839" s="401"/>
      <c r="APN1839" s="401"/>
      <c r="APO1839" s="401"/>
      <c r="APP1839" s="401"/>
      <c r="APQ1839" s="401"/>
      <c r="APR1839" s="401"/>
      <c r="APS1839" s="401"/>
      <c r="APT1839" s="401"/>
      <c r="APU1839" s="401"/>
      <c r="APV1839" s="401"/>
      <c r="APW1839" s="401"/>
      <c r="APX1839" s="401"/>
      <c r="APY1839" s="401"/>
      <c r="APZ1839" s="401"/>
      <c r="AQA1839" s="401"/>
      <c r="AQB1839" s="401"/>
      <c r="AQC1839" s="401"/>
      <c r="AQD1839" s="401"/>
      <c r="AQE1839" s="401"/>
      <c r="AQF1839" s="401"/>
      <c r="AQG1839" s="401"/>
      <c r="AQH1839" s="401"/>
      <c r="AQI1839" s="401"/>
      <c r="AQJ1839" s="401"/>
      <c r="AQK1839" s="401"/>
      <c r="AQL1839" s="401"/>
      <c r="AQM1839" s="401"/>
      <c r="AQN1839" s="401"/>
      <c r="AQO1839" s="401"/>
      <c r="AQP1839" s="401"/>
      <c r="AQQ1839" s="401"/>
      <c r="AQR1839" s="401"/>
      <c r="AQS1839" s="401"/>
      <c r="AQT1839" s="401"/>
      <c r="AQU1839" s="401"/>
      <c r="AQV1839" s="401"/>
      <c r="AQW1839" s="401"/>
      <c r="AQX1839" s="401"/>
      <c r="AQY1839" s="401"/>
      <c r="AQZ1839" s="401"/>
      <c r="ARA1839" s="401"/>
      <c r="ARB1839" s="401"/>
      <c r="ARC1839" s="401"/>
      <c r="ARD1839" s="401"/>
      <c r="ARE1839" s="401"/>
      <c r="ARF1839" s="401"/>
      <c r="ARG1839" s="401"/>
      <c r="ARH1839" s="401"/>
      <c r="ARI1839" s="401"/>
      <c r="ARJ1839" s="401"/>
      <c r="ARK1839" s="401"/>
      <c r="ARL1839" s="401"/>
      <c r="ARM1839" s="401"/>
      <c r="ARN1839" s="401"/>
      <c r="ARO1839" s="401"/>
      <c r="ARP1839" s="401"/>
      <c r="ARQ1839" s="401"/>
      <c r="ARR1839" s="401"/>
      <c r="ARS1839" s="401"/>
      <c r="ART1839" s="401"/>
      <c r="ARU1839" s="401"/>
      <c r="ARV1839" s="401"/>
      <c r="ARW1839" s="401"/>
      <c r="ARX1839" s="401"/>
      <c r="ARY1839" s="401"/>
      <c r="ARZ1839" s="401"/>
      <c r="ASA1839" s="401"/>
      <c r="ASB1839" s="401"/>
      <c r="ASC1839" s="401"/>
      <c r="ASD1839" s="401"/>
      <c r="ASE1839" s="401"/>
      <c r="ASF1839" s="401"/>
      <c r="ASG1839" s="401"/>
      <c r="ASH1839" s="401"/>
      <c r="ASI1839" s="401"/>
      <c r="ASJ1839" s="401"/>
      <c r="ASK1839" s="401"/>
      <c r="ASL1839" s="401"/>
      <c r="ASM1839" s="401"/>
      <c r="ASN1839" s="401"/>
      <c r="ASO1839" s="401"/>
      <c r="ASP1839" s="401"/>
      <c r="ASQ1839" s="401"/>
      <c r="ASR1839" s="401"/>
      <c r="ASS1839" s="401"/>
      <c r="AST1839" s="401"/>
      <c r="ASU1839" s="401"/>
      <c r="ASV1839" s="401"/>
      <c r="ASW1839" s="401"/>
      <c r="ASX1839" s="401"/>
      <c r="ASY1839" s="401"/>
      <c r="ASZ1839" s="401"/>
      <c r="ATA1839" s="401"/>
      <c r="ATB1839" s="401"/>
      <c r="ATC1839" s="401"/>
      <c r="ATD1839" s="401"/>
      <c r="ATE1839" s="401"/>
      <c r="ATF1839" s="401"/>
      <c r="ATG1839" s="401"/>
      <c r="ATH1839" s="401"/>
      <c r="ATI1839" s="401"/>
      <c r="ATJ1839" s="401"/>
      <c r="ATK1839" s="401"/>
      <c r="ATL1839" s="401"/>
      <c r="ATM1839" s="401"/>
      <c r="ATN1839" s="401"/>
      <c r="ATO1839" s="401"/>
      <c r="ATP1839" s="401"/>
      <c r="ATQ1839" s="401"/>
      <c r="ATR1839" s="401"/>
      <c r="ATS1839" s="401"/>
      <c r="ATT1839" s="401"/>
      <c r="ATU1839" s="401"/>
      <c r="ATV1839" s="401"/>
      <c r="ATW1839" s="401"/>
      <c r="ATX1839" s="401"/>
      <c r="ATY1839" s="401"/>
      <c r="ATZ1839" s="401"/>
      <c r="AUA1839" s="401"/>
      <c r="AUB1839" s="401"/>
      <c r="AUC1839" s="401"/>
      <c r="AUD1839" s="401"/>
      <c r="AUE1839" s="401"/>
      <c r="AUF1839" s="401"/>
      <c r="AUG1839" s="401"/>
      <c r="AUH1839" s="401"/>
      <c r="AUI1839" s="401"/>
      <c r="AUJ1839" s="401"/>
      <c r="AUK1839" s="401"/>
      <c r="AUL1839" s="401"/>
      <c r="AUM1839" s="401"/>
      <c r="AUN1839" s="401"/>
      <c r="AUO1839" s="401"/>
      <c r="AUP1839" s="401"/>
      <c r="AUQ1839" s="401"/>
      <c r="AUR1839" s="401"/>
      <c r="AUS1839" s="401"/>
      <c r="AUT1839" s="401"/>
      <c r="AUU1839" s="401"/>
      <c r="AUV1839" s="401"/>
      <c r="AUW1839" s="401"/>
      <c r="AUX1839" s="401"/>
      <c r="AUY1839" s="401"/>
      <c r="AUZ1839" s="401"/>
      <c r="AVA1839" s="401"/>
      <c r="AVB1839" s="401"/>
      <c r="AVC1839" s="401"/>
      <c r="AVD1839" s="401"/>
      <c r="AVE1839" s="401"/>
      <c r="AVF1839" s="401"/>
      <c r="AVG1839" s="401"/>
      <c r="AVH1839" s="401"/>
      <c r="AVI1839" s="401"/>
      <c r="AVJ1839" s="401"/>
      <c r="AVK1839" s="401"/>
      <c r="AVL1839" s="401"/>
      <c r="AVM1839" s="401"/>
      <c r="AVN1839" s="401"/>
      <c r="AVO1839" s="401"/>
      <c r="AVP1839" s="401"/>
      <c r="AVQ1839" s="401"/>
      <c r="AVR1839" s="401"/>
      <c r="AVS1839" s="401"/>
      <c r="AVT1839" s="401"/>
      <c r="AVU1839" s="401"/>
      <c r="AVV1839" s="401"/>
      <c r="AVW1839" s="401"/>
      <c r="AVX1839" s="401"/>
      <c r="AVY1839" s="401"/>
      <c r="AVZ1839" s="401"/>
      <c r="AWA1839" s="401"/>
      <c r="AWB1839" s="401"/>
      <c r="AWC1839" s="401"/>
      <c r="AWD1839" s="401"/>
      <c r="AWE1839" s="401"/>
      <c r="AWF1839" s="401"/>
      <c r="AWG1839" s="401"/>
      <c r="AWH1839" s="401"/>
      <c r="AWI1839" s="401"/>
      <c r="AWJ1839" s="401"/>
      <c r="AWK1839" s="401"/>
      <c r="AWL1839" s="401"/>
      <c r="AWM1839" s="401"/>
      <c r="AWN1839" s="401"/>
      <c r="AWO1839" s="401"/>
      <c r="AWP1839" s="401"/>
      <c r="AWQ1839" s="401"/>
      <c r="AWR1839" s="401"/>
      <c r="AWS1839" s="401"/>
      <c r="AWT1839" s="401"/>
      <c r="AWU1839" s="401"/>
      <c r="AWV1839" s="401"/>
      <c r="AWW1839" s="401"/>
      <c r="AWX1839" s="401"/>
      <c r="AWY1839" s="401"/>
      <c r="AWZ1839" s="401"/>
      <c r="AXA1839" s="401"/>
      <c r="AXB1839" s="401"/>
      <c r="AXC1839" s="401"/>
      <c r="AXD1839" s="401"/>
      <c r="AXE1839" s="401"/>
      <c r="AXF1839" s="401"/>
      <c r="AXG1839" s="401"/>
      <c r="AXH1839" s="401"/>
      <c r="AXI1839" s="401"/>
      <c r="AXJ1839" s="401"/>
      <c r="AXK1839" s="401"/>
      <c r="AXL1839" s="401"/>
      <c r="AXM1839" s="401"/>
      <c r="AXN1839" s="401"/>
      <c r="AXO1839" s="401"/>
      <c r="AXP1839" s="401"/>
      <c r="AXQ1839" s="401"/>
      <c r="AXR1839" s="401"/>
      <c r="AXS1839" s="401"/>
      <c r="AXT1839" s="401"/>
      <c r="AXU1839" s="401"/>
      <c r="AXV1839" s="401"/>
      <c r="AXW1839" s="401"/>
      <c r="AXX1839" s="401"/>
      <c r="AXY1839" s="401"/>
      <c r="AXZ1839" s="401"/>
      <c r="AYA1839" s="401"/>
      <c r="AYB1839" s="401"/>
      <c r="AYC1839" s="401"/>
      <c r="AYD1839" s="401"/>
      <c r="AYE1839" s="401"/>
      <c r="AYF1839" s="401"/>
      <c r="AYG1839" s="401"/>
      <c r="AYH1839" s="401"/>
      <c r="AYI1839" s="401"/>
      <c r="AYJ1839" s="401"/>
      <c r="AYK1839" s="401"/>
      <c r="AYL1839" s="401"/>
      <c r="AYM1839" s="401"/>
      <c r="AYN1839" s="401"/>
      <c r="AYO1839" s="401"/>
      <c r="AYP1839" s="401"/>
      <c r="AYQ1839" s="401"/>
      <c r="AYR1839" s="401"/>
      <c r="AYS1839" s="401"/>
      <c r="AYT1839" s="401"/>
      <c r="AYU1839" s="401"/>
      <c r="AYV1839" s="401"/>
      <c r="AYW1839" s="401"/>
      <c r="AYX1839" s="401"/>
      <c r="AYY1839" s="401"/>
      <c r="AYZ1839" s="401"/>
      <c r="AZA1839" s="401"/>
      <c r="AZB1839" s="401"/>
      <c r="AZC1839" s="401"/>
      <c r="AZD1839" s="401"/>
      <c r="AZE1839" s="401"/>
      <c r="AZF1839" s="401"/>
      <c r="AZG1839" s="401"/>
      <c r="AZH1839" s="401"/>
      <c r="AZI1839" s="401"/>
      <c r="AZJ1839" s="401"/>
      <c r="AZK1839" s="401"/>
      <c r="AZL1839" s="401"/>
      <c r="AZM1839" s="401"/>
      <c r="AZN1839" s="401"/>
      <c r="AZO1839" s="401"/>
      <c r="AZP1839" s="401"/>
      <c r="AZQ1839" s="401"/>
      <c r="AZR1839" s="401"/>
      <c r="AZS1839" s="401"/>
      <c r="AZT1839" s="401"/>
      <c r="AZU1839" s="401"/>
      <c r="AZV1839" s="401"/>
      <c r="AZW1839" s="401"/>
      <c r="AZX1839" s="401"/>
      <c r="AZY1839" s="401"/>
      <c r="AZZ1839" s="401"/>
      <c r="BAA1839" s="401"/>
      <c r="BAB1839" s="401"/>
      <c r="BAC1839" s="401"/>
      <c r="BAD1839" s="401"/>
      <c r="BAE1839" s="401"/>
      <c r="BAF1839" s="401"/>
      <c r="BAG1839" s="401"/>
      <c r="BAH1839" s="401"/>
      <c r="BAI1839" s="401"/>
      <c r="BAJ1839" s="401"/>
      <c r="BAK1839" s="401"/>
      <c r="BAL1839" s="401"/>
      <c r="BAM1839" s="401"/>
      <c r="BAN1839" s="401"/>
      <c r="BAO1839" s="401"/>
      <c r="BAP1839" s="401"/>
      <c r="BAQ1839" s="401"/>
      <c r="BAR1839" s="401"/>
      <c r="BAS1839" s="401"/>
      <c r="BAT1839" s="401"/>
      <c r="BAU1839" s="401"/>
      <c r="BAV1839" s="401"/>
      <c r="BAW1839" s="401"/>
      <c r="BAX1839" s="401"/>
      <c r="BAY1839" s="401"/>
      <c r="BAZ1839" s="401"/>
      <c r="BBA1839" s="401"/>
      <c r="BBB1839" s="401"/>
      <c r="BBC1839" s="401"/>
      <c r="BBD1839" s="401"/>
      <c r="BBE1839" s="401"/>
      <c r="BBF1839" s="401"/>
      <c r="BBG1839" s="401"/>
      <c r="BBH1839" s="401"/>
      <c r="BBI1839" s="401"/>
      <c r="BBJ1839" s="401"/>
      <c r="BBK1839" s="401"/>
      <c r="BBL1839" s="401"/>
      <c r="BBM1839" s="401"/>
      <c r="BBN1839" s="401"/>
      <c r="BBO1839" s="401"/>
      <c r="BBP1839" s="401"/>
      <c r="BBQ1839" s="401"/>
      <c r="BBR1839" s="401"/>
      <c r="BBS1839" s="401"/>
      <c r="BBT1839" s="401"/>
      <c r="BBU1839" s="401"/>
      <c r="BBV1839" s="401"/>
      <c r="BBW1839" s="401"/>
      <c r="BBX1839" s="401"/>
      <c r="BBY1839" s="401"/>
      <c r="BBZ1839" s="401"/>
      <c r="BCA1839" s="401"/>
      <c r="BCB1839" s="401"/>
      <c r="BCC1839" s="401"/>
      <c r="BCD1839" s="401"/>
      <c r="BCE1839" s="401"/>
      <c r="BCF1839" s="401"/>
      <c r="BCG1839" s="401"/>
      <c r="BCH1839" s="401"/>
      <c r="BCI1839" s="401"/>
      <c r="BCJ1839" s="401"/>
      <c r="BCK1839" s="401"/>
      <c r="BCL1839" s="401"/>
      <c r="BCM1839" s="401"/>
      <c r="BCN1839" s="401"/>
      <c r="BCO1839" s="401"/>
      <c r="BCP1839" s="401"/>
      <c r="BCQ1839" s="401"/>
      <c r="BCR1839" s="401"/>
      <c r="BCS1839" s="401"/>
      <c r="BCT1839" s="401"/>
      <c r="BCU1839" s="401"/>
      <c r="BCV1839" s="401"/>
      <c r="BCW1839" s="401"/>
      <c r="BCX1839" s="401"/>
      <c r="BCY1839" s="401"/>
      <c r="BCZ1839" s="401"/>
      <c r="BDA1839" s="401"/>
      <c r="BDB1839" s="401"/>
      <c r="BDC1839" s="401"/>
      <c r="BDD1839" s="401"/>
      <c r="BDE1839" s="401"/>
      <c r="BDF1839" s="401"/>
      <c r="BDG1839" s="401"/>
      <c r="BDH1839" s="401"/>
      <c r="BDI1839" s="401"/>
      <c r="BDJ1839" s="401"/>
      <c r="BDK1839" s="401"/>
      <c r="BDL1839" s="401"/>
      <c r="BDM1839" s="401"/>
      <c r="BDN1839" s="401"/>
      <c r="BDO1839" s="401"/>
      <c r="BDP1839" s="401"/>
      <c r="BDQ1839" s="401"/>
      <c r="BDR1839" s="401"/>
      <c r="BDS1839" s="401"/>
      <c r="BDT1839" s="401"/>
      <c r="BDU1839" s="401"/>
      <c r="BDV1839" s="401"/>
      <c r="BDW1839" s="401"/>
      <c r="BDX1839" s="401"/>
      <c r="BDY1839" s="401"/>
      <c r="BDZ1839" s="401"/>
      <c r="BEA1839" s="401"/>
      <c r="BEB1839" s="401"/>
      <c r="BEC1839" s="401"/>
      <c r="BED1839" s="401"/>
      <c r="BEE1839" s="401"/>
      <c r="BEF1839" s="401"/>
      <c r="BEG1839" s="401"/>
      <c r="BEH1839" s="401"/>
      <c r="BEI1839" s="401"/>
      <c r="BEJ1839" s="401"/>
      <c r="BEK1839" s="401"/>
      <c r="BEL1839" s="401"/>
      <c r="BEM1839" s="401"/>
      <c r="BEN1839" s="401"/>
      <c r="BEO1839" s="401"/>
      <c r="BEP1839" s="401"/>
      <c r="BEQ1839" s="401"/>
      <c r="BER1839" s="401"/>
      <c r="BES1839" s="401"/>
      <c r="BET1839" s="401"/>
      <c r="BEU1839" s="401"/>
      <c r="BEV1839" s="401"/>
      <c r="BEW1839" s="401"/>
      <c r="BEX1839" s="401"/>
      <c r="BEY1839" s="401"/>
      <c r="BEZ1839" s="401"/>
      <c r="BFA1839" s="401"/>
      <c r="BFB1839" s="401"/>
      <c r="BFC1839" s="401"/>
      <c r="BFD1839" s="401"/>
      <c r="BFE1839" s="401"/>
      <c r="BFF1839" s="401"/>
      <c r="BFG1839" s="401"/>
      <c r="BFH1839" s="401"/>
      <c r="BFI1839" s="401"/>
      <c r="BFJ1839" s="401"/>
      <c r="BFK1839" s="401"/>
      <c r="BFL1839" s="401"/>
      <c r="BFM1839" s="401"/>
      <c r="BFN1839" s="401"/>
      <c r="BFO1839" s="401"/>
      <c r="BFP1839" s="401"/>
      <c r="BFQ1839" s="401"/>
      <c r="BFR1839" s="401"/>
      <c r="BFS1839" s="401"/>
      <c r="BFT1839" s="401"/>
      <c r="BFU1839" s="401"/>
      <c r="BFV1839" s="401"/>
      <c r="BFW1839" s="401"/>
      <c r="BFX1839" s="401"/>
      <c r="BFY1839" s="401"/>
      <c r="BFZ1839" s="401"/>
      <c r="BGA1839" s="401"/>
      <c r="BGB1839" s="401"/>
      <c r="BGC1839" s="401"/>
      <c r="BGD1839" s="401"/>
      <c r="BGE1839" s="401"/>
      <c r="BGF1839" s="401"/>
      <c r="BGG1839" s="401"/>
      <c r="BGH1839" s="401"/>
      <c r="BGI1839" s="401"/>
      <c r="BGJ1839" s="401"/>
      <c r="BGK1839" s="401"/>
      <c r="BGL1839" s="401"/>
      <c r="BGM1839" s="401"/>
      <c r="BGN1839" s="401"/>
      <c r="BGO1839" s="401"/>
      <c r="BGP1839" s="401"/>
      <c r="BGQ1839" s="401"/>
      <c r="BGR1839" s="401"/>
      <c r="BGS1839" s="401"/>
      <c r="BGT1839" s="401"/>
      <c r="BGU1839" s="401"/>
      <c r="BGV1839" s="401"/>
      <c r="BGW1839" s="401"/>
      <c r="BGX1839" s="401"/>
      <c r="BGY1839" s="401"/>
      <c r="BGZ1839" s="401"/>
      <c r="BHA1839" s="401"/>
      <c r="BHB1839" s="401"/>
      <c r="BHC1839" s="401"/>
      <c r="BHD1839" s="401"/>
      <c r="BHE1839" s="401"/>
      <c r="BHF1839" s="401"/>
      <c r="BHG1839" s="401"/>
      <c r="BHH1839" s="401"/>
      <c r="BHI1839" s="401"/>
      <c r="BHJ1839" s="401"/>
      <c r="BHK1839" s="401"/>
      <c r="BHL1839" s="401"/>
      <c r="BHM1839" s="401"/>
      <c r="BHN1839" s="401"/>
      <c r="BHO1839" s="401"/>
      <c r="BHP1839" s="401"/>
      <c r="BHQ1839" s="401"/>
      <c r="BHR1839" s="401"/>
      <c r="BHS1839" s="401"/>
      <c r="BHT1839" s="401"/>
      <c r="BHU1839" s="401"/>
      <c r="BHV1839" s="401"/>
      <c r="BHW1839" s="401"/>
      <c r="BHX1839" s="401"/>
      <c r="BHY1839" s="401"/>
      <c r="BHZ1839" s="401"/>
      <c r="BIA1839" s="401"/>
      <c r="BIB1839" s="401"/>
      <c r="BIC1839" s="401"/>
      <c r="BID1839" s="401"/>
      <c r="BIE1839" s="401"/>
      <c r="BIF1839" s="401"/>
      <c r="BIG1839" s="401"/>
      <c r="BIH1839" s="401"/>
      <c r="BII1839" s="401"/>
      <c r="BIJ1839" s="401"/>
      <c r="BIK1839" s="401"/>
      <c r="BIL1839" s="401"/>
      <c r="BIM1839" s="401"/>
      <c r="BIN1839" s="401"/>
      <c r="BIO1839" s="401"/>
      <c r="BIP1839" s="401"/>
      <c r="BIQ1839" s="401"/>
      <c r="BIR1839" s="401"/>
      <c r="BIS1839" s="401"/>
      <c r="BIT1839" s="401"/>
      <c r="BIU1839" s="401"/>
      <c r="BIV1839" s="401"/>
      <c r="BIW1839" s="401"/>
      <c r="BIX1839" s="401"/>
      <c r="BIY1839" s="401"/>
      <c r="BIZ1839" s="401"/>
      <c r="BJA1839" s="401"/>
      <c r="BJB1839" s="401"/>
      <c r="BJC1839" s="401"/>
      <c r="BJD1839" s="401"/>
      <c r="BJE1839" s="401"/>
      <c r="BJF1839" s="401"/>
      <c r="BJG1839" s="401"/>
      <c r="BJH1839" s="401"/>
      <c r="BJI1839" s="401"/>
      <c r="BJJ1839" s="401"/>
      <c r="BJK1839" s="401"/>
      <c r="BJL1839" s="401"/>
      <c r="BJM1839" s="401"/>
      <c r="BJN1839" s="401"/>
      <c r="BJO1839" s="401"/>
      <c r="BJP1839" s="401"/>
      <c r="BJQ1839" s="401"/>
      <c r="BJR1839" s="401"/>
      <c r="BJS1839" s="401"/>
      <c r="BJT1839" s="401"/>
      <c r="BJU1839" s="401"/>
      <c r="BJV1839" s="401"/>
      <c r="BJW1839" s="401"/>
      <c r="BJX1839" s="401"/>
      <c r="BJY1839" s="401"/>
      <c r="BJZ1839" s="401"/>
      <c r="BKA1839" s="401"/>
      <c r="BKB1839" s="401"/>
      <c r="BKC1839" s="401"/>
      <c r="BKD1839" s="401"/>
      <c r="BKE1839" s="401"/>
      <c r="BKF1839" s="401"/>
      <c r="BKG1839" s="401"/>
      <c r="BKH1839" s="401"/>
      <c r="BKI1839" s="401"/>
      <c r="BKJ1839" s="401"/>
      <c r="BKK1839" s="401"/>
      <c r="BKL1839" s="401"/>
      <c r="BKM1839" s="401"/>
      <c r="BKN1839" s="401"/>
      <c r="BKO1839" s="401"/>
      <c r="BKP1839" s="401"/>
      <c r="BKQ1839" s="401"/>
      <c r="BKR1839" s="401"/>
      <c r="BKS1839" s="401"/>
      <c r="BKT1839" s="401"/>
      <c r="BKU1839" s="401"/>
      <c r="BKV1839" s="401"/>
      <c r="BKW1839" s="401"/>
      <c r="BKX1839" s="401"/>
      <c r="BKY1839" s="401"/>
      <c r="BKZ1839" s="401"/>
      <c r="BLA1839" s="401"/>
      <c r="BLB1839" s="401"/>
      <c r="BLC1839" s="401"/>
      <c r="BLD1839" s="401"/>
      <c r="BLE1839" s="401"/>
      <c r="BLF1839" s="401"/>
      <c r="BLG1839" s="401"/>
      <c r="BLH1839" s="401"/>
      <c r="BLI1839" s="401"/>
      <c r="BLJ1839" s="401"/>
      <c r="BLK1839" s="401"/>
      <c r="BLL1839" s="401"/>
      <c r="BLM1839" s="401"/>
      <c r="BLN1839" s="401"/>
      <c r="BLO1839" s="401"/>
      <c r="BLP1839" s="401"/>
      <c r="BLQ1839" s="401"/>
      <c r="BLR1839" s="401"/>
      <c r="BLS1839" s="401"/>
      <c r="BLT1839" s="401"/>
      <c r="BLU1839" s="401"/>
      <c r="BLV1839" s="401"/>
      <c r="BLW1839" s="401"/>
      <c r="BLX1839" s="401"/>
      <c r="BLY1839" s="401"/>
      <c r="BLZ1839" s="401"/>
      <c r="BMA1839" s="401"/>
      <c r="BMB1839" s="401"/>
      <c r="BMC1839" s="401"/>
      <c r="BMD1839" s="401"/>
      <c r="BME1839" s="401"/>
      <c r="BMF1839" s="401"/>
      <c r="BMG1839" s="401"/>
      <c r="BMH1839" s="401"/>
      <c r="BMI1839" s="401"/>
      <c r="BMJ1839" s="401"/>
      <c r="BMK1839" s="401"/>
      <c r="BML1839" s="401"/>
      <c r="BMM1839" s="401"/>
      <c r="BMN1839" s="401"/>
      <c r="BMO1839" s="401"/>
      <c r="BMP1839" s="401"/>
      <c r="BMQ1839" s="401"/>
      <c r="BMR1839" s="401"/>
      <c r="BMS1839" s="401"/>
      <c r="BMT1839" s="401"/>
      <c r="BMU1839" s="401"/>
      <c r="BMV1839" s="401"/>
      <c r="BMW1839" s="401"/>
      <c r="BMX1839" s="401"/>
      <c r="BMY1839" s="401"/>
      <c r="BMZ1839" s="401"/>
      <c r="BNA1839" s="401"/>
      <c r="BNB1839" s="401"/>
      <c r="BNC1839" s="401"/>
      <c r="BND1839" s="401"/>
      <c r="BNE1839" s="401"/>
      <c r="BNF1839" s="401"/>
      <c r="BNG1839" s="401"/>
      <c r="BNH1839" s="401"/>
      <c r="BNI1839" s="401"/>
      <c r="BNJ1839" s="401"/>
      <c r="BNK1839" s="401"/>
      <c r="BNL1839" s="401"/>
      <c r="BNM1839" s="401"/>
      <c r="BNN1839" s="401"/>
      <c r="BNO1839" s="401"/>
      <c r="BNP1839" s="401"/>
      <c r="BNQ1839" s="401"/>
      <c r="BNR1839" s="401"/>
      <c r="BNS1839" s="401"/>
      <c r="BNT1839" s="401"/>
      <c r="BNU1839" s="401"/>
      <c r="BNV1839" s="401"/>
      <c r="BNW1839" s="401"/>
      <c r="BNX1839" s="401"/>
      <c r="BNY1839" s="401"/>
      <c r="BNZ1839" s="401"/>
      <c r="BOA1839" s="401"/>
      <c r="BOB1839" s="401"/>
      <c r="BOC1839" s="401"/>
      <c r="BOD1839" s="401"/>
      <c r="BOE1839" s="401"/>
      <c r="BOF1839" s="401"/>
      <c r="BOG1839" s="401"/>
      <c r="BOH1839" s="401"/>
      <c r="BOI1839" s="401"/>
      <c r="BOJ1839" s="401"/>
      <c r="BOK1839" s="401"/>
      <c r="BOL1839" s="401"/>
      <c r="BOM1839" s="401"/>
      <c r="BON1839" s="401"/>
      <c r="BOO1839" s="401"/>
      <c r="BOP1839" s="401"/>
      <c r="BOQ1839" s="401"/>
      <c r="BOR1839" s="401"/>
      <c r="BOS1839" s="401"/>
      <c r="BOT1839" s="401"/>
      <c r="BOU1839" s="401"/>
      <c r="BOV1839" s="401"/>
      <c r="BOW1839" s="401"/>
      <c r="BOX1839" s="401"/>
      <c r="BOY1839" s="401"/>
      <c r="BOZ1839" s="401"/>
      <c r="BPA1839" s="401"/>
      <c r="BPB1839" s="401"/>
      <c r="BPC1839" s="401"/>
      <c r="BPD1839" s="401"/>
      <c r="BPE1839" s="401"/>
      <c r="BPF1839" s="401"/>
      <c r="BPG1839" s="401"/>
      <c r="BPH1839" s="401"/>
      <c r="BPI1839" s="401"/>
      <c r="BPJ1839" s="401"/>
      <c r="BPK1839" s="401"/>
      <c r="BPL1839" s="401"/>
      <c r="BPM1839" s="401"/>
      <c r="BPN1839" s="401"/>
      <c r="BPO1839" s="401"/>
      <c r="BPP1839" s="401"/>
      <c r="BPQ1839" s="401"/>
      <c r="BPR1839" s="401"/>
      <c r="BPS1839" s="401"/>
      <c r="BPT1839" s="401"/>
      <c r="BPU1839" s="401"/>
      <c r="BPV1839" s="401"/>
      <c r="BPW1839" s="401"/>
      <c r="BPX1839" s="401"/>
      <c r="BPY1839" s="401"/>
      <c r="BPZ1839" s="401"/>
      <c r="BQA1839" s="401"/>
      <c r="BQB1839" s="401"/>
      <c r="BQC1839" s="401"/>
      <c r="BQD1839" s="401"/>
      <c r="BQE1839" s="401"/>
      <c r="BQF1839" s="401"/>
      <c r="BQG1839" s="401"/>
      <c r="BQH1839" s="401"/>
      <c r="BQI1839" s="401"/>
      <c r="BQJ1839" s="401"/>
      <c r="BQK1839" s="401"/>
      <c r="BQL1839" s="401"/>
      <c r="BQM1839" s="401"/>
      <c r="BQN1839" s="401"/>
      <c r="BQO1839" s="401"/>
      <c r="BQP1839" s="401"/>
      <c r="BQQ1839" s="401"/>
      <c r="BQR1839" s="401"/>
      <c r="BQS1839" s="401"/>
      <c r="BQT1839" s="401"/>
      <c r="BQU1839" s="401"/>
      <c r="BQV1839" s="401"/>
      <c r="BQW1839" s="401"/>
      <c r="BQX1839" s="401"/>
      <c r="BQY1839" s="401"/>
      <c r="BQZ1839" s="401"/>
      <c r="BRA1839" s="401"/>
      <c r="BRB1839" s="401"/>
      <c r="BRC1839" s="401"/>
      <c r="BRD1839" s="401"/>
      <c r="BRE1839" s="401"/>
      <c r="BRF1839" s="401"/>
      <c r="BRG1839" s="401"/>
      <c r="BRH1839" s="401"/>
      <c r="BRI1839" s="401"/>
      <c r="BRJ1839" s="401"/>
      <c r="BRK1839" s="401"/>
      <c r="BRL1839" s="401"/>
      <c r="BRM1839" s="401"/>
      <c r="BRN1839" s="401"/>
      <c r="BRO1839" s="401"/>
      <c r="BRP1839" s="401"/>
      <c r="BRQ1839" s="401"/>
      <c r="BRR1839" s="401"/>
      <c r="BRS1839" s="401"/>
      <c r="BRT1839" s="401"/>
      <c r="BRU1839" s="401"/>
      <c r="BRV1839" s="401"/>
      <c r="BRW1839" s="401"/>
      <c r="BRX1839" s="401"/>
      <c r="BRY1839" s="401"/>
      <c r="BRZ1839" s="401"/>
      <c r="BSA1839" s="401"/>
      <c r="BSB1839" s="401"/>
      <c r="BSC1839" s="401"/>
      <c r="BSD1839" s="401"/>
      <c r="BSE1839" s="401"/>
      <c r="BSF1839" s="401"/>
      <c r="BSG1839" s="401"/>
      <c r="BSH1839" s="401"/>
      <c r="BSI1839" s="401"/>
      <c r="BSJ1839" s="401"/>
      <c r="BSK1839" s="401"/>
      <c r="BSL1839" s="401"/>
      <c r="BSM1839" s="401"/>
      <c r="BSN1839" s="401"/>
      <c r="BSO1839" s="401"/>
      <c r="BSP1839" s="401"/>
      <c r="BSQ1839" s="401"/>
      <c r="BSR1839" s="401"/>
      <c r="BSS1839" s="401"/>
      <c r="BST1839" s="401"/>
      <c r="BSU1839" s="401"/>
      <c r="BSV1839" s="401"/>
      <c r="BSW1839" s="401"/>
      <c r="BSX1839" s="401"/>
      <c r="BSY1839" s="401"/>
      <c r="BSZ1839" s="401"/>
      <c r="BTA1839" s="401"/>
      <c r="BTB1839" s="401"/>
      <c r="BTC1839" s="401"/>
      <c r="BTD1839" s="401"/>
      <c r="BTE1839" s="401"/>
      <c r="BTF1839" s="401"/>
      <c r="BTG1839" s="401"/>
      <c r="BTH1839" s="401"/>
      <c r="BTI1839" s="401"/>
      <c r="BTJ1839" s="401"/>
      <c r="BTK1839" s="401"/>
      <c r="BTL1839" s="401"/>
      <c r="BTM1839" s="401"/>
      <c r="BTN1839" s="401"/>
      <c r="BTO1839" s="401"/>
      <c r="BTP1839" s="401"/>
      <c r="BTQ1839" s="401"/>
      <c r="BTR1839" s="401"/>
      <c r="BTS1839" s="401"/>
      <c r="BTT1839" s="401"/>
      <c r="BTU1839" s="401"/>
      <c r="BTV1839" s="401"/>
      <c r="BTW1839" s="401"/>
      <c r="BTX1839" s="401"/>
      <c r="BTY1839" s="401"/>
      <c r="BTZ1839" s="401"/>
      <c r="BUA1839" s="401"/>
      <c r="BUB1839" s="401"/>
      <c r="BUC1839" s="401"/>
      <c r="BUD1839" s="401"/>
      <c r="BUE1839" s="401"/>
      <c r="BUF1839" s="401"/>
      <c r="BUG1839" s="401"/>
      <c r="BUH1839" s="401"/>
      <c r="BUI1839" s="401"/>
      <c r="BUJ1839" s="401"/>
      <c r="BUK1839" s="401"/>
      <c r="BUL1839" s="401"/>
      <c r="BUM1839" s="401"/>
      <c r="BUN1839" s="401"/>
      <c r="BUO1839" s="401"/>
      <c r="BUP1839" s="401"/>
      <c r="BUQ1839" s="401"/>
      <c r="BUR1839" s="401"/>
      <c r="BUS1839" s="401"/>
      <c r="BUT1839" s="401"/>
      <c r="BUU1839" s="401"/>
      <c r="BUV1839" s="401"/>
      <c r="BUW1839" s="401"/>
      <c r="BUX1839" s="401"/>
      <c r="BUY1839" s="401"/>
      <c r="BUZ1839" s="401"/>
      <c r="BVA1839" s="401"/>
      <c r="BVB1839" s="401"/>
      <c r="BVC1839" s="401"/>
      <c r="BVD1839" s="401"/>
      <c r="BVE1839" s="401"/>
      <c r="BVF1839" s="401"/>
      <c r="BVG1839" s="401"/>
      <c r="BVH1839" s="401"/>
      <c r="BVI1839" s="401"/>
      <c r="BVJ1839" s="401"/>
      <c r="BVK1839" s="401"/>
      <c r="BVL1839" s="401"/>
      <c r="BVM1839" s="401"/>
      <c r="BVN1839" s="401"/>
      <c r="BVO1839" s="401"/>
      <c r="BVP1839" s="401"/>
      <c r="BVQ1839" s="401"/>
      <c r="BVR1839" s="401"/>
      <c r="BVS1839" s="401"/>
      <c r="BVT1839" s="401"/>
      <c r="BVU1839" s="401"/>
      <c r="BVV1839" s="401"/>
      <c r="BVW1839" s="401"/>
      <c r="BVX1839" s="401"/>
      <c r="BVY1839" s="401"/>
      <c r="BVZ1839" s="401"/>
      <c r="BWA1839" s="401"/>
      <c r="BWB1839" s="401"/>
      <c r="BWC1839" s="401"/>
      <c r="BWD1839" s="401"/>
      <c r="BWE1839" s="401"/>
      <c r="BWF1839" s="401"/>
      <c r="BWG1839" s="401"/>
      <c r="BWH1839" s="401"/>
      <c r="BWI1839" s="401"/>
      <c r="BWJ1839" s="401"/>
      <c r="BWK1839" s="401"/>
      <c r="BWL1839" s="401"/>
      <c r="BWM1839" s="401"/>
      <c r="BWN1839" s="401"/>
      <c r="BWO1839" s="401"/>
      <c r="BWP1839" s="401"/>
      <c r="BWQ1839" s="401"/>
      <c r="BWR1839" s="401"/>
      <c r="BWS1839" s="401"/>
      <c r="BWT1839" s="401"/>
      <c r="BWU1839" s="401"/>
      <c r="BWV1839" s="401"/>
      <c r="BWW1839" s="401"/>
      <c r="BWX1839" s="401"/>
      <c r="BWY1839" s="401"/>
      <c r="BWZ1839" s="401"/>
      <c r="BXA1839" s="401"/>
      <c r="BXB1839" s="401"/>
      <c r="BXC1839" s="401"/>
      <c r="BXD1839" s="401"/>
      <c r="BXE1839" s="401"/>
      <c r="BXF1839" s="401"/>
      <c r="BXG1839" s="401"/>
      <c r="BXH1839" s="401"/>
      <c r="BXI1839" s="401"/>
      <c r="BXJ1839" s="401"/>
      <c r="BXK1839" s="401"/>
      <c r="BXL1839" s="401"/>
      <c r="BXM1839" s="401"/>
      <c r="BXN1839" s="401"/>
      <c r="BXO1839" s="401"/>
      <c r="BXP1839" s="401"/>
      <c r="BXQ1839" s="401"/>
      <c r="BXR1839" s="401"/>
      <c r="BXS1839" s="401"/>
      <c r="BXT1839" s="401"/>
      <c r="BXU1839" s="401"/>
      <c r="BXV1839" s="401"/>
      <c r="BXW1839" s="401"/>
      <c r="BXX1839" s="401"/>
      <c r="BXY1839" s="401"/>
      <c r="BXZ1839" s="401"/>
      <c r="BYA1839" s="401"/>
      <c r="BYB1839" s="401"/>
      <c r="BYC1839" s="401"/>
      <c r="BYD1839" s="401"/>
      <c r="BYE1839" s="401"/>
      <c r="BYF1839" s="401"/>
      <c r="BYG1839" s="401"/>
      <c r="BYH1839" s="401"/>
      <c r="BYI1839" s="401"/>
      <c r="BYJ1839" s="401"/>
      <c r="BYK1839" s="401"/>
      <c r="BYL1839" s="401"/>
      <c r="BYM1839" s="401"/>
      <c r="BYN1839" s="401"/>
      <c r="BYO1839" s="401"/>
      <c r="BYP1839" s="401"/>
      <c r="BYQ1839" s="401"/>
      <c r="BYR1839" s="401"/>
      <c r="BYS1839" s="401"/>
      <c r="BYT1839" s="401"/>
      <c r="BYU1839" s="401"/>
      <c r="BYV1839" s="401"/>
      <c r="BYW1839" s="401"/>
      <c r="BYX1839" s="401"/>
      <c r="BYY1839" s="401"/>
      <c r="BYZ1839" s="401"/>
      <c r="BZA1839" s="401"/>
      <c r="BZB1839" s="401"/>
      <c r="BZC1839" s="401"/>
      <c r="BZD1839" s="401"/>
      <c r="BZE1839" s="401"/>
      <c r="BZF1839" s="401"/>
      <c r="BZG1839" s="401"/>
      <c r="BZH1839" s="401"/>
      <c r="BZI1839" s="401"/>
      <c r="BZJ1839" s="401"/>
      <c r="BZK1839" s="401"/>
      <c r="BZL1839" s="401"/>
      <c r="BZM1839" s="401"/>
      <c r="BZN1839" s="401"/>
      <c r="BZO1839" s="401"/>
      <c r="BZP1839" s="401"/>
      <c r="BZQ1839" s="401"/>
      <c r="BZR1839" s="401"/>
      <c r="BZS1839" s="401"/>
      <c r="BZT1839" s="401"/>
      <c r="BZU1839" s="401"/>
      <c r="BZV1839" s="401"/>
      <c r="BZW1839" s="401"/>
      <c r="BZX1839" s="401"/>
      <c r="BZY1839" s="401"/>
      <c r="BZZ1839" s="401"/>
      <c r="CAA1839" s="401"/>
      <c r="CAB1839" s="401"/>
      <c r="CAC1839" s="401"/>
      <c r="CAD1839" s="401"/>
      <c r="CAE1839" s="401"/>
      <c r="CAF1839" s="401"/>
      <c r="CAG1839" s="401"/>
      <c r="CAH1839" s="401"/>
      <c r="CAI1839" s="401"/>
      <c r="CAJ1839" s="401"/>
      <c r="CAK1839" s="401"/>
      <c r="CAL1839" s="401"/>
      <c r="CAM1839" s="401"/>
      <c r="CAN1839" s="401"/>
      <c r="CAO1839" s="401"/>
      <c r="CAP1839" s="401"/>
      <c r="CAQ1839" s="401"/>
      <c r="CAR1839" s="401"/>
      <c r="CAS1839" s="401"/>
      <c r="CAT1839" s="401"/>
      <c r="CAU1839" s="401"/>
      <c r="CAV1839" s="401"/>
      <c r="CAW1839" s="401"/>
      <c r="CAX1839" s="401"/>
      <c r="CAY1839" s="401"/>
      <c r="CAZ1839" s="401"/>
      <c r="CBA1839" s="401"/>
      <c r="CBB1839" s="401"/>
      <c r="CBC1839" s="401"/>
      <c r="CBD1839" s="401"/>
      <c r="CBE1839" s="401"/>
      <c r="CBF1839" s="401"/>
      <c r="CBG1839" s="401"/>
      <c r="CBH1839" s="401"/>
      <c r="CBI1839" s="401"/>
      <c r="CBJ1839" s="401"/>
      <c r="CBK1839" s="401"/>
      <c r="CBL1839" s="401"/>
      <c r="CBM1839" s="401"/>
      <c r="CBN1839" s="401"/>
      <c r="CBO1839" s="401"/>
      <c r="CBP1839" s="401"/>
      <c r="CBQ1839" s="401"/>
      <c r="CBR1839" s="401"/>
      <c r="CBS1839" s="401"/>
      <c r="CBT1839" s="401"/>
      <c r="CBU1839" s="401"/>
      <c r="CBV1839" s="401"/>
      <c r="CBW1839" s="401"/>
      <c r="CBX1839" s="401"/>
      <c r="CBY1839" s="401"/>
      <c r="CBZ1839" s="401"/>
      <c r="CCA1839" s="401"/>
      <c r="CCB1839" s="401"/>
      <c r="CCC1839" s="401"/>
      <c r="CCD1839" s="401"/>
      <c r="CCE1839" s="401"/>
      <c r="CCF1839" s="401"/>
      <c r="CCG1839" s="401"/>
      <c r="CCH1839" s="401"/>
      <c r="CCI1839" s="401"/>
      <c r="CCJ1839" s="401"/>
      <c r="CCK1839" s="401"/>
      <c r="CCL1839" s="401"/>
      <c r="CCM1839" s="401"/>
      <c r="CCN1839" s="401"/>
      <c r="CCO1839" s="401"/>
      <c r="CCP1839" s="401"/>
      <c r="CCQ1839" s="401"/>
      <c r="CCR1839" s="401"/>
      <c r="CCS1839" s="401"/>
      <c r="CCT1839" s="401"/>
      <c r="CCU1839" s="401"/>
      <c r="CCV1839" s="401"/>
      <c r="CCW1839" s="401"/>
      <c r="CCX1839" s="401"/>
      <c r="CCY1839" s="401"/>
      <c r="CCZ1839" s="401"/>
      <c r="CDA1839" s="401"/>
      <c r="CDB1839" s="401"/>
      <c r="CDC1839" s="401"/>
      <c r="CDD1839" s="401"/>
      <c r="CDE1839" s="401"/>
      <c r="CDF1839" s="401"/>
      <c r="CDG1839" s="401"/>
      <c r="CDH1839" s="401"/>
      <c r="CDI1839" s="401"/>
      <c r="CDJ1839" s="401"/>
      <c r="CDK1839" s="401"/>
      <c r="CDL1839" s="401"/>
      <c r="CDM1839" s="401"/>
      <c r="CDN1839" s="401"/>
      <c r="CDO1839" s="401"/>
      <c r="CDP1839" s="401"/>
      <c r="CDQ1839" s="401"/>
      <c r="CDR1839" s="401"/>
      <c r="CDS1839" s="401"/>
      <c r="CDT1839" s="401"/>
      <c r="CDU1839" s="401"/>
      <c r="CDV1839" s="401"/>
      <c r="CDW1839" s="401"/>
      <c r="CDX1839" s="401"/>
      <c r="CDY1839" s="401"/>
      <c r="CDZ1839" s="401"/>
      <c r="CEA1839" s="401"/>
      <c r="CEB1839" s="401"/>
      <c r="CEC1839" s="401"/>
      <c r="CED1839" s="401"/>
      <c r="CEE1839" s="401"/>
      <c r="CEF1839" s="401"/>
      <c r="CEG1839" s="401"/>
      <c r="CEH1839" s="401"/>
      <c r="CEI1839" s="401"/>
      <c r="CEJ1839" s="401"/>
      <c r="CEK1839" s="401"/>
      <c r="CEL1839" s="401"/>
      <c r="CEM1839" s="401"/>
      <c r="CEN1839" s="401"/>
      <c r="CEO1839" s="401"/>
      <c r="CEP1839" s="401"/>
      <c r="CEQ1839" s="401"/>
      <c r="CER1839" s="401"/>
      <c r="CES1839" s="401"/>
      <c r="CET1839" s="401"/>
      <c r="CEU1839" s="401"/>
      <c r="CEV1839" s="401"/>
      <c r="CEW1839" s="401"/>
      <c r="CEX1839" s="401"/>
      <c r="CEY1839" s="401"/>
      <c r="CEZ1839" s="401"/>
      <c r="CFA1839" s="401"/>
      <c r="CFB1839" s="401"/>
      <c r="CFC1839" s="401"/>
      <c r="CFD1839" s="401"/>
      <c r="CFE1839" s="401"/>
      <c r="CFF1839" s="401"/>
      <c r="CFG1839" s="401"/>
      <c r="CFH1839" s="401"/>
      <c r="CFI1839" s="401"/>
      <c r="CFJ1839" s="401"/>
      <c r="CFK1839" s="401"/>
      <c r="CFL1839" s="401"/>
      <c r="CFM1839" s="401"/>
      <c r="CFN1839" s="401"/>
      <c r="CFO1839" s="401"/>
      <c r="CFP1839" s="401"/>
      <c r="CFQ1839" s="401"/>
      <c r="CFR1839" s="401"/>
      <c r="CFS1839" s="401"/>
      <c r="CFT1839" s="401"/>
      <c r="CFU1839" s="401"/>
      <c r="CFV1839" s="401"/>
      <c r="CFW1839" s="401"/>
      <c r="CFX1839" s="401"/>
      <c r="CFY1839" s="401"/>
      <c r="CFZ1839" s="401"/>
      <c r="CGA1839" s="401"/>
      <c r="CGB1839" s="401"/>
      <c r="CGC1839" s="401"/>
      <c r="CGD1839" s="401"/>
      <c r="CGE1839" s="401"/>
      <c r="CGF1839" s="401"/>
      <c r="CGG1839" s="401"/>
      <c r="CGH1839" s="401"/>
      <c r="CGI1839" s="401"/>
      <c r="CGJ1839" s="401"/>
      <c r="CGK1839" s="401"/>
      <c r="CGL1839" s="401"/>
      <c r="CGM1839" s="401"/>
      <c r="CGN1839" s="401"/>
      <c r="CGO1839" s="401"/>
      <c r="CGP1839" s="401"/>
      <c r="CGQ1839" s="401"/>
      <c r="CGR1839" s="401"/>
      <c r="CGS1839" s="401"/>
      <c r="CGT1839" s="401"/>
      <c r="CGU1839" s="401"/>
      <c r="CGV1839" s="401"/>
      <c r="CGW1839" s="401"/>
      <c r="CGX1839" s="401"/>
      <c r="CGY1839" s="401"/>
      <c r="CGZ1839" s="401"/>
      <c r="CHA1839" s="401"/>
      <c r="CHB1839" s="401"/>
      <c r="CHC1839" s="401"/>
      <c r="CHD1839" s="401"/>
      <c r="CHE1839" s="401"/>
      <c r="CHF1839" s="401"/>
      <c r="CHG1839" s="401"/>
      <c r="CHH1839" s="401"/>
      <c r="CHI1839" s="401"/>
      <c r="CHJ1839" s="401"/>
      <c r="CHK1839" s="401"/>
      <c r="CHL1839" s="401"/>
      <c r="CHM1839" s="401"/>
      <c r="CHN1839" s="401"/>
      <c r="CHO1839" s="401"/>
      <c r="CHP1839" s="401"/>
      <c r="CHQ1839" s="401"/>
      <c r="CHR1839" s="401"/>
      <c r="CHS1839" s="401"/>
      <c r="CHT1839" s="401"/>
      <c r="CHU1839" s="401"/>
      <c r="CHV1839" s="401"/>
      <c r="CHW1839" s="401"/>
      <c r="CHX1839" s="401"/>
      <c r="CHY1839" s="401"/>
      <c r="CHZ1839" s="401"/>
      <c r="CIA1839" s="401"/>
      <c r="CIB1839" s="401"/>
      <c r="CIC1839" s="401"/>
      <c r="CID1839" s="401"/>
      <c r="CIE1839" s="401"/>
      <c r="CIF1839" s="401"/>
      <c r="CIG1839" s="401"/>
      <c r="CIH1839" s="401"/>
      <c r="CII1839" s="401"/>
      <c r="CIJ1839" s="401"/>
      <c r="CIK1839" s="401"/>
      <c r="CIL1839" s="401"/>
      <c r="CIM1839" s="401"/>
      <c r="CIN1839" s="401"/>
      <c r="CIO1839" s="401"/>
      <c r="CIP1839" s="401"/>
      <c r="CIQ1839" s="401"/>
      <c r="CIR1839" s="401"/>
      <c r="CIS1839" s="401"/>
      <c r="CIT1839" s="401"/>
      <c r="CIU1839" s="401"/>
      <c r="CIV1839" s="401"/>
      <c r="CIW1839" s="401"/>
      <c r="CIX1839" s="401"/>
      <c r="CIY1839" s="401"/>
      <c r="CIZ1839" s="401"/>
      <c r="CJA1839" s="401"/>
      <c r="CJB1839" s="401"/>
      <c r="CJC1839" s="401"/>
      <c r="CJD1839" s="401"/>
      <c r="CJE1839" s="401"/>
      <c r="CJF1839" s="401"/>
      <c r="CJG1839" s="401"/>
      <c r="CJH1839" s="401"/>
      <c r="CJI1839" s="401"/>
      <c r="CJJ1839" s="401"/>
      <c r="CJK1839" s="401"/>
      <c r="CJL1839" s="401"/>
      <c r="CJM1839" s="401"/>
      <c r="CJN1839" s="401"/>
      <c r="CJO1839" s="401"/>
      <c r="CJP1839" s="401"/>
      <c r="CJQ1839" s="401"/>
      <c r="CJR1839" s="401"/>
      <c r="CJS1839" s="401"/>
      <c r="CJT1839" s="401"/>
      <c r="CJU1839" s="401"/>
      <c r="CJV1839" s="401"/>
      <c r="CJW1839" s="401"/>
      <c r="CJX1839" s="401"/>
      <c r="CJY1839" s="401"/>
      <c r="CJZ1839" s="401"/>
      <c r="CKA1839" s="401"/>
      <c r="CKB1839" s="401"/>
      <c r="CKC1839" s="401"/>
      <c r="CKD1839" s="401"/>
      <c r="CKE1839" s="401"/>
      <c r="CKF1839" s="401"/>
      <c r="CKG1839" s="401"/>
      <c r="CKH1839" s="401"/>
      <c r="CKI1839" s="401"/>
      <c r="CKJ1839" s="401"/>
      <c r="CKK1839" s="401"/>
      <c r="CKL1839" s="401"/>
      <c r="CKM1839" s="401"/>
      <c r="CKN1839" s="401"/>
      <c r="CKO1839" s="401"/>
      <c r="CKP1839" s="401"/>
      <c r="CKQ1839" s="401"/>
      <c r="CKR1839" s="401"/>
      <c r="CKS1839" s="401"/>
      <c r="CKT1839" s="401"/>
      <c r="CKU1839" s="401"/>
      <c r="CKV1839" s="401"/>
      <c r="CKW1839" s="401"/>
      <c r="CKX1839" s="401"/>
      <c r="CKY1839" s="401"/>
      <c r="CKZ1839" s="401"/>
      <c r="CLA1839" s="401"/>
      <c r="CLB1839" s="401"/>
      <c r="CLC1839" s="401"/>
      <c r="CLD1839" s="401"/>
      <c r="CLE1839" s="401"/>
      <c r="CLF1839" s="401"/>
      <c r="CLG1839" s="401"/>
      <c r="CLH1839" s="401"/>
      <c r="CLI1839" s="401"/>
      <c r="CLJ1839" s="401"/>
      <c r="CLK1839" s="401"/>
      <c r="CLL1839" s="401"/>
      <c r="CLM1839" s="401"/>
      <c r="CLN1839" s="401"/>
      <c r="CLO1839" s="401"/>
      <c r="CLP1839" s="401"/>
      <c r="CLQ1839" s="401"/>
      <c r="CLR1839" s="401"/>
      <c r="CLS1839" s="401"/>
      <c r="CLT1839" s="401"/>
      <c r="CLU1839" s="401"/>
      <c r="CLV1839" s="401"/>
      <c r="CLW1839" s="401"/>
      <c r="CLX1839" s="401"/>
      <c r="CLY1839" s="401"/>
      <c r="CLZ1839" s="401"/>
      <c r="CMA1839" s="401"/>
      <c r="CMB1839" s="401"/>
      <c r="CMC1839" s="401"/>
      <c r="CMD1839" s="401"/>
      <c r="CME1839" s="401"/>
      <c r="CMF1839" s="401"/>
      <c r="CMG1839" s="401"/>
      <c r="CMH1839" s="401"/>
      <c r="CMI1839" s="401"/>
      <c r="CMJ1839" s="401"/>
      <c r="CMK1839" s="401"/>
      <c r="CML1839" s="401"/>
      <c r="CMM1839" s="401"/>
      <c r="CMN1839" s="401"/>
      <c r="CMO1839" s="401"/>
      <c r="CMP1839" s="401"/>
      <c r="CMQ1839" s="401"/>
      <c r="CMR1839" s="401"/>
      <c r="CMS1839" s="401"/>
      <c r="CMT1839" s="401"/>
      <c r="CMU1839" s="401"/>
      <c r="CMV1839" s="401"/>
      <c r="CMW1839" s="401"/>
      <c r="CMX1839" s="401"/>
      <c r="CMY1839" s="401"/>
      <c r="CMZ1839" s="401"/>
      <c r="CNA1839" s="401"/>
      <c r="CNB1839" s="401"/>
      <c r="CNC1839" s="401"/>
      <c r="CND1839" s="401"/>
      <c r="CNE1839" s="401"/>
      <c r="CNF1839" s="401"/>
      <c r="CNG1839" s="401"/>
      <c r="CNH1839" s="401"/>
      <c r="CNI1839" s="401"/>
      <c r="CNJ1839" s="401"/>
      <c r="CNK1839" s="401"/>
      <c r="CNL1839" s="401"/>
      <c r="CNM1839" s="401"/>
      <c r="CNN1839" s="401"/>
      <c r="CNO1839" s="401"/>
      <c r="CNP1839" s="401"/>
      <c r="CNQ1839" s="401"/>
      <c r="CNR1839" s="401"/>
      <c r="CNS1839" s="401"/>
      <c r="CNT1839" s="401"/>
      <c r="CNU1839" s="401"/>
      <c r="CNV1839" s="401"/>
      <c r="CNW1839" s="401"/>
      <c r="CNX1839" s="401"/>
      <c r="CNY1839" s="401"/>
      <c r="CNZ1839" s="401"/>
      <c r="COA1839" s="401"/>
      <c r="COB1839" s="401"/>
      <c r="COC1839" s="401"/>
      <c r="COD1839" s="401"/>
      <c r="COE1839" s="401"/>
      <c r="COF1839" s="401"/>
      <c r="COG1839" s="401"/>
      <c r="COH1839" s="401"/>
      <c r="COI1839" s="401"/>
      <c r="COJ1839" s="401"/>
      <c r="COK1839" s="401"/>
      <c r="COL1839" s="401"/>
      <c r="COM1839" s="401"/>
      <c r="CON1839" s="401"/>
      <c r="COO1839" s="401"/>
      <c r="COP1839" s="401"/>
      <c r="COQ1839" s="401"/>
      <c r="COR1839" s="401"/>
      <c r="COS1839" s="401"/>
      <c r="COT1839" s="401"/>
      <c r="COU1839" s="401"/>
      <c r="COV1839" s="401"/>
      <c r="COW1839" s="401"/>
      <c r="COX1839" s="401"/>
      <c r="COY1839" s="401"/>
      <c r="COZ1839" s="401"/>
      <c r="CPA1839" s="401"/>
      <c r="CPB1839" s="401"/>
      <c r="CPC1839" s="401"/>
      <c r="CPD1839" s="401"/>
      <c r="CPE1839" s="401"/>
      <c r="CPF1839" s="401"/>
      <c r="CPG1839" s="401"/>
      <c r="CPH1839" s="401"/>
      <c r="CPI1839" s="401"/>
      <c r="CPJ1839" s="401"/>
      <c r="CPK1839" s="401"/>
      <c r="CPL1839" s="401"/>
      <c r="CPM1839" s="401"/>
      <c r="CPN1839" s="401"/>
      <c r="CPO1839" s="401"/>
      <c r="CPP1839" s="401"/>
      <c r="CPQ1839" s="401"/>
      <c r="CPR1839" s="401"/>
      <c r="CPS1839" s="401"/>
      <c r="CPT1839" s="401"/>
      <c r="CPU1839" s="401"/>
      <c r="CPV1839" s="401"/>
      <c r="CPW1839" s="401"/>
      <c r="CPX1839" s="401"/>
      <c r="CPY1839" s="401"/>
      <c r="CPZ1839" s="401"/>
      <c r="CQA1839" s="401"/>
      <c r="CQB1839" s="401"/>
      <c r="CQC1839" s="401"/>
      <c r="CQD1839" s="401"/>
      <c r="CQE1839" s="401"/>
      <c r="CQF1839" s="401"/>
      <c r="CQG1839" s="401"/>
      <c r="CQH1839" s="401"/>
      <c r="CQI1839" s="401"/>
      <c r="CQJ1839" s="401"/>
      <c r="CQK1839" s="401"/>
      <c r="CQL1839" s="401"/>
      <c r="CQM1839" s="401"/>
      <c r="CQN1839" s="401"/>
      <c r="CQO1839" s="401"/>
      <c r="CQP1839" s="401"/>
      <c r="CQQ1839" s="401"/>
      <c r="CQR1839" s="401"/>
      <c r="CQS1839" s="401"/>
      <c r="CQT1839" s="401"/>
      <c r="CQU1839" s="401"/>
      <c r="CQV1839" s="401"/>
      <c r="CQW1839" s="401"/>
      <c r="CQX1839" s="401"/>
      <c r="CQY1839" s="401"/>
      <c r="CQZ1839" s="401"/>
      <c r="CRA1839" s="401"/>
      <c r="CRB1839" s="401"/>
      <c r="CRC1839" s="401"/>
      <c r="CRD1839" s="401"/>
      <c r="CRE1839" s="401"/>
      <c r="CRF1839" s="401"/>
      <c r="CRG1839" s="401"/>
      <c r="CRH1839" s="401"/>
      <c r="CRI1839" s="401"/>
      <c r="CRJ1839" s="401"/>
      <c r="CRK1839" s="401"/>
      <c r="CRL1839" s="401"/>
      <c r="CRM1839" s="401"/>
      <c r="CRN1839" s="401"/>
      <c r="CRO1839" s="401"/>
      <c r="CRP1839" s="401"/>
      <c r="CRQ1839" s="401"/>
      <c r="CRR1839" s="401"/>
      <c r="CRS1839" s="401"/>
      <c r="CRT1839" s="401"/>
      <c r="CRU1839" s="401"/>
      <c r="CRV1839" s="401"/>
      <c r="CRW1839" s="401"/>
      <c r="CRX1839" s="401"/>
      <c r="CRY1839" s="401"/>
      <c r="CRZ1839" s="401"/>
      <c r="CSA1839" s="401"/>
      <c r="CSB1839" s="401"/>
      <c r="CSC1839" s="401"/>
      <c r="CSD1839" s="401"/>
      <c r="CSE1839" s="401"/>
      <c r="CSF1839" s="401"/>
      <c r="CSG1839" s="401"/>
      <c r="CSH1839" s="401"/>
      <c r="CSI1839" s="401"/>
      <c r="CSJ1839" s="401"/>
      <c r="CSK1839" s="401"/>
      <c r="CSL1839" s="401"/>
      <c r="CSM1839" s="401"/>
      <c r="CSN1839" s="401"/>
      <c r="CSO1839" s="401"/>
      <c r="CSP1839" s="401"/>
      <c r="CSQ1839" s="401"/>
      <c r="CSR1839" s="401"/>
      <c r="CSS1839" s="401"/>
      <c r="CST1839" s="401"/>
      <c r="CSU1839" s="401"/>
      <c r="CSV1839" s="401"/>
      <c r="CSW1839" s="401"/>
      <c r="CSX1839" s="401"/>
      <c r="CSY1839" s="401"/>
      <c r="CSZ1839" s="401"/>
      <c r="CTA1839" s="401"/>
      <c r="CTB1839" s="401"/>
      <c r="CTC1839" s="401"/>
      <c r="CTD1839" s="401"/>
      <c r="CTE1839" s="401"/>
      <c r="CTF1839" s="401"/>
      <c r="CTG1839" s="401"/>
      <c r="CTH1839" s="401"/>
      <c r="CTI1839" s="401"/>
      <c r="CTJ1839" s="401"/>
      <c r="CTK1839" s="401"/>
      <c r="CTL1839" s="401"/>
      <c r="CTM1839" s="401"/>
      <c r="CTN1839" s="401"/>
      <c r="CTO1839" s="401"/>
      <c r="CTP1839" s="401"/>
      <c r="CTQ1839" s="401"/>
      <c r="CTR1839" s="401"/>
      <c r="CTS1839" s="401"/>
      <c r="CTT1839" s="401"/>
      <c r="CTU1839" s="401"/>
      <c r="CTV1839" s="401"/>
      <c r="CTW1839" s="401"/>
      <c r="CTX1839" s="401"/>
      <c r="CTY1839" s="401"/>
      <c r="CTZ1839" s="401"/>
      <c r="CUA1839" s="401"/>
      <c r="CUB1839" s="401"/>
      <c r="CUC1839" s="401"/>
      <c r="CUD1839" s="401"/>
      <c r="CUE1839" s="401"/>
      <c r="CUF1839" s="401"/>
      <c r="CUG1839" s="401"/>
      <c r="CUH1839" s="401"/>
      <c r="CUI1839" s="401"/>
      <c r="CUJ1839" s="401"/>
      <c r="CUK1839" s="401"/>
      <c r="CUL1839" s="401"/>
      <c r="CUM1839" s="401"/>
      <c r="CUN1839" s="401"/>
      <c r="CUO1839" s="401"/>
      <c r="CUP1839" s="401"/>
      <c r="CUQ1839" s="401"/>
      <c r="CUR1839" s="401"/>
      <c r="CUS1839" s="401"/>
      <c r="CUT1839" s="401"/>
      <c r="CUU1839" s="401"/>
      <c r="CUV1839" s="401"/>
      <c r="CUW1839" s="401"/>
      <c r="CUX1839" s="401"/>
      <c r="CUY1839" s="401"/>
      <c r="CUZ1839" s="401"/>
      <c r="CVA1839" s="401"/>
      <c r="CVB1839" s="401"/>
      <c r="CVC1839" s="401"/>
      <c r="CVD1839" s="401"/>
      <c r="CVE1839" s="401"/>
      <c r="CVF1839" s="401"/>
      <c r="CVG1839" s="401"/>
      <c r="CVH1839" s="401"/>
      <c r="CVI1839" s="401"/>
      <c r="CVJ1839" s="401"/>
      <c r="CVK1839" s="401"/>
      <c r="CVL1839" s="401"/>
      <c r="CVM1839" s="401"/>
      <c r="CVN1839" s="401"/>
      <c r="CVO1839" s="401"/>
      <c r="CVP1839" s="401"/>
      <c r="CVQ1839" s="401"/>
      <c r="CVR1839" s="401"/>
      <c r="CVS1839" s="401"/>
      <c r="CVT1839" s="401"/>
      <c r="CVU1839" s="401"/>
      <c r="CVV1839" s="401"/>
      <c r="CVW1839" s="401"/>
      <c r="CVX1839" s="401"/>
      <c r="CVY1839" s="401"/>
      <c r="CVZ1839" s="401"/>
      <c r="CWA1839" s="401"/>
      <c r="CWB1839" s="401"/>
      <c r="CWC1839" s="401"/>
      <c r="CWD1839" s="401"/>
      <c r="CWE1839" s="401"/>
      <c r="CWF1839" s="401"/>
      <c r="CWG1839" s="401"/>
      <c r="CWH1839" s="401"/>
      <c r="CWI1839" s="401"/>
      <c r="CWJ1839" s="401"/>
      <c r="CWK1839" s="401"/>
      <c r="CWL1839" s="401"/>
      <c r="CWM1839" s="401"/>
      <c r="CWN1839" s="401"/>
      <c r="CWO1839" s="401"/>
      <c r="CWP1839" s="401"/>
      <c r="CWQ1839" s="401"/>
      <c r="CWR1839" s="401"/>
      <c r="CWS1839" s="401"/>
      <c r="CWT1839" s="401"/>
      <c r="CWU1839" s="401"/>
      <c r="CWV1839" s="401"/>
      <c r="CWW1839" s="401"/>
      <c r="CWX1839" s="401"/>
      <c r="CWY1839" s="401"/>
      <c r="CWZ1839" s="401"/>
      <c r="CXA1839" s="401"/>
      <c r="CXB1839" s="401"/>
      <c r="CXC1839" s="401"/>
      <c r="CXD1839" s="401"/>
      <c r="CXE1839" s="401"/>
      <c r="CXF1839" s="401"/>
      <c r="CXG1839" s="401"/>
      <c r="CXH1839" s="401"/>
      <c r="CXI1839" s="401"/>
      <c r="CXJ1839" s="401"/>
      <c r="CXK1839" s="401"/>
      <c r="CXL1839" s="401"/>
      <c r="CXM1839" s="401"/>
      <c r="CXN1839" s="401"/>
      <c r="CXO1839" s="401"/>
      <c r="CXP1839" s="401"/>
      <c r="CXQ1839" s="401"/>
      <c r="CXR1839" s="401"/>
      <c r="CXS1839" s="401"/>
      <c r="CXT1839" s="401"/>
      <c r="CXU1839" s="401"/>
      <c r="CXV1839" s="401"/>
      <c r="CXW1839" s="401"/>
      <c r="CXX1839" s="401"/>
      <c r="CXY1839" s="401"/>
      <c r="CXZ1839" s="401"/>
      <c r="CYA1839" s="401"/>
      <c r="CYB1839" s="401"/>
      <c r="CYC1839" s="401"/>
      <c r="CYD1839" s="401"/>
      <c r="CYE1839" s="401"/>
      <c r="CYF1839" s="401"/>
      <c r="CYG1839" s="401"/>
      <c r="CYH1839" s="401"/>
      <c r="CYI1839" s="401"/>
      <c r="CYJ1839" s="401"/>
      <c r="CYK1839" s="401"/>
      <c r="CYL1839" s="401"/>
      <c r="CYM1839" s="401"/>
      <c r="CYN1839" s="401"/>
      <c r="CYO1839" s="401"/>
      <c r="CYP1839" s="401"/>
      <c r="CYQ1839" s="401"/>
      <c r="CYR1839" s="401"/>
      <c r="CYS1839" s="401"/>
      <c r="CYT1839" s="401"/>
      <c r="CYU1839" s="401"/>
      <c r="CYV1839" s="401"/>
      <c r="CYW1839" s="401"/>
      <c r="CYX1839" s="401"/>
      <c r="CYY1839" s="401"/>
      <c r="CYZ1839" s="401"/>
      <c r="CZA1839" s="401"/>
      <c r="CZB1839" s="401"/>
      <c r="CZC1839" s="401"/>
      <c r="CZD1839" s="401"/>
      <c r="CZE1839" s="401"/>
      <c r="CZF1839" s="401"/>
      <c r="CZG1839" s="401"/>
      <c r="CZH1839" s="401"/>
      <c r="CZI1839" s="401"/>
      <c r="CZJ1839" s="401"/>
      <c r="CZK1839" s="401"/>
      <c r="CZL1839" s="401"/>
      <c r="CZM1839" s="401"/>
      <c r="CZN1839" s="401"/>
      <c r="CZO1839" s="401"/>
      <c r="CZP1839" s="401"/>
      <c r="CZQ1839" s="401"/>
      <c r="CZR1839" s="401"/>
      <c r="CZS1839" s="401"/>
      <c r="CZT1839" s="401"/>
      <c r="CZU1839" s="401"/>
      <c r="CZV1839" s="401"/>
      <c r="CZW1839" s="401"/>
      <c r="CZX1839" s="401"/>
      <c r="CZY1839" s="401"/>
      <c r="CZZ1839" s="401"/>
      <c r="DAA1839" s="401"/>
      <c r="DAB1839" s="401"/>
      <c r="DAC1839" s="401"/>
      <c r="DAD1839" s="401"/>
      <c r="DAE1839" s="401"/>
      <c r="DAF1839" s="401"/>
      <c r="DAG1839" s="401"/>
      <c r="DAH1839" s="401"/>
      <c r="DAI1839" s="401"/>
      <c r="DAJ1839" s="401"/>
      <c r="DAK1839" s="401"/>
      <c r="DAL1839" s="401"/>
      <c r="DAM1839" s="401"/>
      <c r="DAN1839" s="401"/>
      <c r="DAO1839" s="401"/>
      <c r="DAP1839" s="401"/>
      <c r="DAQ1839" s="401"/>
      <c r="DAR1839" s="401"/>
      <c r="DAS1839" s="401"/>
      <c r="DAT1839" s="401"/>
      <c r="DAU1839" s="401"/>
      <c r="DAV1839" s="401"/>
      <c r="DAW1839" s="401"/>
      <c r="DAX1839" s="401"/>
      <c r="DAY1839" s="401"/>
      <c r="DAZ1839" s="401"/>
      <c r="DBA1839" s="401"/>
      <c r="DBB1839" s="401"/>
      <c r="DBC1839" s="401"/>
      <c r="DBD1839" s="401"/>
      <c r="DBE1839" s="401"/>
      <c r="DBF1839" s="401"/>
      <c r="DBG1839" s="401"/>
      <c r="DBH1839" s="401"/>
      <c r="DBI1839" s="401"/>
      <c r="DBJ1839" s="401"/>
      <c r="DBK1839" s="401"/>
      <c r="DBL1839" s="401"/>
      <c r="DBM1839" s="401"/>
      <c r="DBN1839" s="401"/>
      <c r="DBO1839" s="401"/>
      <c r="DBP1839" s="401"/>
      <c r="DBQ1839" s="401"/>
      <c r="DBR1839" s="401"/>
      <c r="DBS1839" s="401"/>
      <c r="DBT1839" s="401"/>
      <c r="DBU1839" s="401"/>
      <c r="DBV1839" s="401"/>
      <c r="DBW1839" s="401"/>
      <c r="DBX1839" s="401"/>
      <c r="DBY1839" s="401"/>
      <c r="DBZ1839" s="401"/>
      <c r="DCA1839" s="401"/>
      <c r="DCB1839" s="401"/>
      <c r="DCC1839" s="401"/>
      <c r="DCD1839" s="401"/>
      <c r="DCE1839" s="401"/>
      <c r="DCF1839" s="401"/>
      <c r="DCG1839" s="401"/>
      <c r="DCH1839" s="401"/>
      <c r="DCI1839" s="401"/>
      <c r="DCJ1839" s="401"/>
      <c r="DCK1839" s="401"/>
      <c r="DCL1839" s="401"/>
      <c r="DCM1839" s="401"/>
      <c r="DCN1839" s="401"/>
      <c r="DCO1839" s="401"/>
      <c r="DCP1839" s="401"/>
      <c r="DCQ1839" s="401"/>
      <c r="DCR1839" s="401"/>
      <c r="DCS1839" s="401"/>
      <c r="DCT1839" s="401"/>
      <c r="DCU1839" s="401"/>
      <c r="DCV1839" s="401"/>
      <c r="DCW1839" s="401"/>
      <c r="DCX1839" s="401"/>
      <c r="DCY1839" s="401"/>
      <c r="DCZ1839" s="401"/>
      <c r="DDA1839" s="401"/>
      <c r="DDB1839" s="401"/>
      <c r="DDC1839" s="401"/>
      <c r="DDD1839" s="401"/>
      <c r="DDE1839" s="401"/>
      <c r="DDF1839" s="401"/>
      <c r="DDG1839" s="401"/>
      <c r="DDH1839" s="401"/>
      <c r="DDI1839" s="401"/>
      <c r="DDJ1839" s="401"/>
      <c r="DDK1839" s="401"/>
      <c r="DDL1839" s="401"/>
      <c r="DDM1839" s="401"/>
      <c r="DDN1839" s="401"/>
      <c r="DDO1839" s="401"/>
      <c r="DDP1839" s="401"/>
      <c r="DDQ1839" s="401"/>
      <c r="DDR1839" s="401"/>
      <c r="DDS1839" s="401"/>
      <c r="DDT1839" s="401"/>
      <c r="DDU1839" s="401"/>
      <c r="DDV1839" s="401"/>
      <c r="DDW1839" s="401"/>
      <c r="DDX1839" s="401"/>
      <c r="DDY1839" s="401"/>
      <c r="DDZ1839" s="401"/>
      <c r="DEA1839" s="401"/>
      <c r="DEB1839" s="401"/>
      <c r="DEC1839" s="401"/>
      <c r="DED1839" s="401"/>
      <c r="DEE1839" s="401"/>
      <c r="DEF1839" s="401"/>
      <c r="DEG1839" s="401"/>
      <c r="DEH1839" s="401"/>
      <c r="DEI1839" s="401"/>
      <c r="DEJ1839" s="401"/>
      <c r="DEK1839" s="401"/>
      <c r="DEL1839" s="401"/>
      <c r="DEM1839" s="401"/>
      <c r="DEN1839" s="401"/>
      <c r="DEO1839" s="401"/>
      <c r="DEP1839" s="401"/>
      <c r="DEQ1839" s="401"/>
      <c r="DER1839" s="401"/>
      <c r="DES1839" s="401"/>
      <c r="DET1839" s="401"/>
      <c r="DEU1839" s="401"/>
      <c r="DEV1839" s="401"/>
      <c r="DEW1839" s="401"/>
      <c r="DEX1839" s="401"/>
      <c r="DEY1839" s="401"/>
      <c r="DEZ1839" s="401"/>
      <c r="DFA1839" s="401"/>
      <c r="DFB1839" s="401"/>
      <c r="DFC1839" s="401"/>
      <c r="DFD1839" s="401"/>
      <c r="DFE1839" s="401"/>
      <c r="DFF1839" s="401"/>
      <c r="DFG1839" s="401"/>
      <c r="DFH1839" s="401"/>
      <c r="DFI1839" s="401"/>
      <c r="DFJ1839" s="401"/>
      <c r="DFK1839" s="401"/>
      <c r="DFL1839" s="401"/>
      <c r="DFM1839" s="401"/>
      <c r="DFN1839" s="401"/>
      <c r="DFO1839" s="401"/>
      <c r="DFP1839" s="401"/>
      <c r="DFQ1839" s="401"/>
      <c r="DFR1839" s="401"/>
      <c r="DFS1839" s="401"/>
      <c r="DFT1839" s="401"/>
      <c r="DFU1839" s="401"/>
      <c r="DFV1839" s="401"/>
      <c r="DFW1839" s="401"/>
      <c r="DFX1839" s="401"/>
      <c r="DFY1839" s="401"/>
      <c r="DFZ1839" s="401"/>
      <c r="DGA1839" s="401"/>
      <c r="DGB1839" s="401"/>
      <c r="DGC1839" s="401"/>
      <c r="DGD1839" s="401"/>
      <c r="DGE1839" s="401"/>
      <c r="DGF1839" s="401"/>
      <c r="DGG1839" s="401"/>
      <c r="DGH1839" s="401"/>
      <c r="DGI1839" s="401"/>
      <c r="DGJ1839" s="401"/>
      <c r="DGK1839" s="401"/>
      <c r="DGL1839" s="401"/>
      <c r="DGM1839" s="401"/>
      <c r="DGN1839" s="401"/>
      <c r="DGO1839" s="401"/>
      <c r="DGP1839" s="401"/>
      <c r="DGQ1839" s="401"/>
      <c r="DGR1839" s="401"/>
      <c r="DGS1839" s="401"/>
      <c r="DGT1839" s="401"/>
      <c r="DGU1839" s="401"/>
      <c r="DGV1839" s="401"/>
      <c r="DGW1839" s="401"/>
      <c r="DGX1839" s="401"/>
      <c r="DGY1839" s="401"/>
      <c r="DGZ1839" s="401"/>
      <c r="DHA1839" s="401"/>
      <c r="DHB1839" s="401"/>
      <c r="DHC1839" s="401"/>
      <c r="DHD1839" s="401"/>
      <c r="DHE1839" s="401"/>
      <c r="DHF1839" s="401"/>
      <c r="DHG1839" s="401"/>
      <c r="DHH1839" s="401"/>
      <c r="DHI1839" s="401"/>
      <c r="DHJ1839" s="401"/>
      <c r="DHK1839" s="401"/>
      <c r="DHL1839" s="401"/>
      <c r="DHM1839" s="401"/>
      <c r="DHN1839" s="401"/>
      <c r="DHO1839" s="401"/>
      <c r="DHP1839" s="401"/>
      <c r="DHQ1839" s="401"/>
      <c r="DHR1839" s="401"/>
      <c r="DHS1839" s="401"/>
      <c r="DHT1839" s="401"/>
      <c r="DHU1839" s="401"/>
      <c r="DHV1839" s="401"/>
      <c r="DHW1839" s="401"/>
      <c r="DHX1839" s="401"/>
      <c r="DHY1839" s="401"/>
      <c r="DHZ1839" s="401"/>
      <c r="DIA1839" s="401"/>
      <c r="DIB1839" s="401"/>
      <c r="DIC1839" s="401"/>
      <c r="DID1839" s="401"/>
      <c r="DIE1839" s="401"/>
      <c r="DIF1839" s="401"/>
      <c r="DIG1839" s="401"/>
      <c r="DIH1839" s="401"/>
      <c r="DII1839" s="401"/>
      <c r="DIJ1839" s="401"/>
      <c r="DIK1839" s="401"/>
      <c r="DIL1839" s="401"/>
      <c r="DIM1839" s="401"/>
      <c r="DIN1839" s="401"/>
      <c r="DIO1839" s="401"/>
      <c r="DIP1839" s="401"/>
      <c r="DIQ1839" s="401"/>
      <c r="DIR1839" s="401"/>
      <c r="DIS1839" s="401"/>
      <c r="DIT1839" s="401"/>
      <c r="DIU1839" s="401"/>
      <c r="DIV1839" s="401"/>
      <c r="DIW1839" s="401"/>
      <c r="DIX1839" s="401"/>
      <c r="DIY1839" s="401"/>
      <c r="DIZ1839" s="401"/>
      <c r="DJA1839" s="401"/>
      <c r="DJB1839" s="401"/>
      <c r="DJC1839" s="401"/>
      <c r="DJD1839" s="401"/>
      <c r="DJE1839" s="401"/>
      <c r="DJF1839" s="401"/>
      <c r="DJG1839" s="401"/>
      <c r="DJH1839" s="401"/>
      <c r="DJI1839" s="401"/>
      <c r="DJJ1839" s="401"/>
      <c r="DJK1839" s="401"/>
      <c r="DJL1839" s="401"/>
      <c r="DJM1839" s="401"/>
      <c r="DJN1839" s="401"/>
      <c r="DJO1839" s="401"/>
      <c r="DJP1839" s="401"/>
      <c r="DJQ1839" s="401"/>
      <c r="DJR1839" s="401"/>
      <c r="DJS1839" s="401"/>
      <c r="DJT1839" s="401"/>
      <c r="DJU1839" s="401"/>
      <c r="DJV1839" s="401"/>
      <c r="DJW1839" s="401"/>
      <c r="DJX1839" s="401"/>
      <c r="DJY1839" s="401"/>
      <c r="DJZ1839" s="401"/>
      <c r="DKA1839" s="401"/>
      <c r="DKB1839" s="401"/>
      <c r="DKC1839" s="401"/>
      <c r="DKD1839" s="401"/>
      <c r="DKE1839" s="401"/>
      <c r="DKF1839" s="401"/>
      <c r="DKG1839" s="401"/>
      <c r="DKH1839" s="401"/>
      <c r="DKI1839" s="401"/>
      <c r="DKJ1839" s="401"/>
      <c r="DKK1839" s="401"/>
      <c r="DKL1839" s="401"/>
      <c r="DKM1839" s="401"/>
      <c r="DKN1839" s="401"/>
      <c r="DKO1839" s="401"/>
      <c r="DKP1839" s="401"/>
      <c r="DKQ1839" s="401"/>
      <c r="DKR1839" s="401"/>
      <c r="DKS1839" s="401"/>
      <c r="DKT1839" s="401"/>
      <c r="DKU1839" s="401"/>
      <c r="DKV1839" s="401"/>
      <c r="DKW1839" s="401"/>
      <c r="DKX1839" s="401"/>
      <c r="DKY1839" s="401"/>
      <c r="DKZ1839" s="401"/>
      <c r="DLA1839" s="401"/>
      <c r="DLB1839" s="401"/>
      <c r="DLC1839" s="401"/>
      <c r="DLD1839" s="401"/>
      <c r="DLE1839" s="401"/>
      <c r="DLF1839" s="401"/>
      <c r="DLG1839" s="401"/>
      <c r="DLH1839" s="401"/>
      <c r="DLI1839" s="401"/>
      <c r="DLJ1839" s="401"/>
      <c r="DLK1839" s="401"/>
      <c r="DLL1839" s="401"/>
      <c r="DLM1839" s="401"/>
      <c r="DLN1839" s="401"/>
      <c r="DLO1839" s="401"/>
      <c r="DLP1839" s="401"/>
      <c r="DLQ1839" s="401"/>
      <c r="DLR1839" s="401"/>
      <c r="DLS1839" s="401"/>
      <c r="DLT1839" s="401"/>
      <c r="DLU1839" s="401"/>
      <c r="DLV1839" s="401"/>
      <c r="DLW1839" s="401"/>
      <c r="DLX1839" s="401"/>
      <c r="DLY1839" s="401"/>
      <c r="DLZ1839" s="401"/>
      <c r="DMA1839" s="401"/>
      <c r="DMB1839" s="401"/>
      <c r="DMC1839" s="401"/>
      <c r="DMD1839" s="401"/>
      <c r="DME1839" s="401"/>
      <c r="DMF1839" s="401"/>
      <c r="DMG1839" s="401"/>
      <c r="DMH1839" s="401"/>
      <c r="DMI1839" s="401"/>
      <c r="DMJ1839" s="401"/>
      <c r="DMK1839" s="401"/>
      <c r="DML1839" s="401"/>
      <c r="DMM1839" s="401"/>
      <c r="DMN1839" s="401"/>
      <c r="DMO1839" s="401"/>
      <c r="DMP1839" s="401"/>
      <c r="DMQ1839" s="401"/>
      <c r="DMR1839" s="401"/>
      <c r="DMS1839" s="401"/>
      <c r="DMT1839" s="401"/>
      <c r="DMU1839" s="401"/>
      <c r="DMV1839" s="401"/>
      <c r="DMW1839" s="401"/>
      <c r="DMX1839" s="401"/>
      <c r="DMY1839" s="401"/>
      <c r="DMZ1839" s="401"/>
      <c r="DNA1839" s="401"/>
      <c r="DNB1839" s="401"/>
      <c r="DNC1839" s="401"/>
      <c r="DND1839" s="401"/>
      <c r="DNE1839" s="401"/>
      <c r="DNF1839" s="401"/>
      <c r="DNG1839" s="401"/>
      <c r="DNH1839" s="401"/>
      <c r="DNI1839" s="401"/>
      <c r="DNJ1839" s="401"/>
      <c r="DNK1839" s="401"/>
      <c r="DNL1839" s="401"/>
      <c r="DNM1839" s="401"/>
      <c r="DNN1839" s="401"/>
      <c r="DNO1839" s="401"/>
      <c r="DNP1839" s="401"/>
      <c r="DNQ1839" s="401"/>
      <c r="DNR1839" s="401"/>
      <c r="DNS1839" s="401"/>
      <c r="DNT1839" s="401"/>
      <c r="DNU1839" s="401"/>
      <c r="DNV1839" s="401"/>
      <c r="DNW1839" s="401"/>
      <c r="DNX1839" s="401"/>
      <c r="DNY1839" s="401"/>
      <c r="DNZ1839" s="401"/>
      <c r="DOA1839" s="401"/>
      <c r="DOB1839" s="401"/>
      <c r="DOC1839" s="401"/>
      <c r="DOD1839" s="401"/>
      <c r="DOE1839" s="401"/>
      <c r="DOF1839" s="401"/>
      <c r="DOG1839" s="401"/>
      <c r="DOH1839" s="401"/>
      <c r="DOI1839" s="401"/>
      <c r="DOJ1839" s="401"/>
      <c r="DOK1839" s="401"/>
      <c r="DOL1839" s="401"/>
      <c r="DOM1839" s="401"/>
      <c r="DON1839" s="401"/>
      <c r="DOO1839" s="401"/>
      <c r="DOP1839" s="401"/>
      <c r="DOQ1839" s="401"/>
      <c r="DOR1839" s="401"/>
      <c r="DOS1839" s="401"/>
      <c r="DOT1839" s="401"/>
      <c r="DOU1839" s="401"/>
      <c r="DOV1839" s="401"/>
      <c r="DOW1839" s="401"/>
      <c r="DOX1839" s="401"/>
      <c r="DOY1839" s="401"/>
      <c r="DOZ1839" s="401"/>
      <c r="DPA1839" s="401"/>
      <c r="DPB1839" s="401"/>
      <c r="DPC1839" s="401"/>
      <c r="DPD1839" s="401"/>
      <c r="DPE1839" s="401"/>
      <c r="DPF1839" s="401"/>
      <c r="DPG1839" s="401"/>
      <c r="DPH1839" s="401"/>
      <c r="DPI1839" s="401"/>
      <c r="DPJ1839" s="401"/>
      <c r="DPK1839" s="401"/>
      <c r="DPL1839" s="401"/>
      <c r="DPM1839" s="401"/>
      <c r="DPN1839" s="401"/>
      <c r="DPO1839" s="401"/>
      <c r="DPP1839" s="401"/>
      <c r="DPQ1839" s="401"/>
      <c r="DPR1839" s="401"/>
      <c r="DPS1839" s="401"/>
      <c r="DPT1839" s="401"/>
      <c r="DPU1839" s="401"/>
      <c r="DPV1839" s="401"/>
      <c r="DPW1839" s="401"/>
      <c r="DPX1839" s="401"/>
      <c r="DPY1839" s="401"/>
      <c r="DPZ1839" s="401"/>
      <c r="DQA1839" s="401"/>
      <c r="DQB1839" s="401"/>
      <c r="DQC1839" s="401"/>
      <c r="DQD1839" s="401"/>
      <c r="DQE1839" s="401"/>
      <c r="DQF1839" s="401"/>
      <c r="DQG1839" s="401"/>
      <c r="DQH1839" s="401"/>
      <c r="DQI1839" s="401"/>
      <c r="DQJ1839" s="401"/>
      <c r="DQK1839" s="401"/>
      <c r="DQL1839" s="401"/>
      <c r="DQM1839" s="401"/>
      <c r="DQN1839" s="401"/>
      <c r="DQO1839" s="401"/>
      <c r="DQP1839" s="401"/>
      <c r="DQQ1839" s="401"/>
      <c r="DQR1839" s="401"/>
      <c r="DQS1839" s="401"/>
      <c r="DQT1839" s="401"/>
      <c r="DQU1839" s="401"/>
      <c r="DQV1839" s="401"/>
      <c r="DQW1839" s="401"/>
      <c r="DQX1839" s="401"/>
      <c r="DQY1839" s="401"/>
      <c r="DQZ1839" s="401"/>
      <c r="DRA1839" s="401"/>
      <c r="DRB1839" s="401"/>
      <c r="DRC1839" s="401"/>
      <c r="DRD1839" s="401"/>
      <c r="DRE1839" s="401"/>
      <c r="DRF1839" s="401"/>
      <c r="DRG1839" s="401"/>
      <c r="DRH1839" s="401"/>
      <c r="DRI1839" s="401"/>
      <c r="DRJ1839" s="401"/>
      <c r="DRK1839" s="401"/>
      <c r="DRL1839" s="401"/>
      <c r="DRM1839" s="401"/>
      <c r="DRN1839" s="401"/>
      <c r="DRO1839" s="401"/>
      <c r="DRP1839" s="401"/>
      <c r="DRQ1839" s="401"/>
      <c r="DRR1839" s="401"/>
      <c r="DRS1839" s="401"/>
      <c r="DRT1839" s="401"/>
      <c r="DRU1839" s="401"/>
      <c r="DRV1839" s="401"/>
      <c r="DRW1839" s="401"/>
      <c r="DRX1839" s="401"/>
      <c r="DRY1839" s="401"/>
      <c r="DRZ1839" s="401"/>
      <c r="DSA1839" s="401"/>
      <c r="DSB1839" s="401"/>
      <c r="DSC1839" s="401"/>
      <c r="DSD1839" s="401"/>
      <c r="DSE1839" s="401"/>
      <c r="DSF1839" s="401"/>
      <c r="DSG1839" s="401"/>
      <c r="DSH1839" s="401"/>
      <c r="DSI1839" s="401"/>
      <c r="DSJ1839" s="401"/>
      <c r="DSK1839" s="401"/>
      <c r="DSL1839" s="401"/>
      <c r="DSM1839" s="401"/>
      <c r="DSN1839" s="401"/>
      <c r="DSO1839" s="401"/>
      <c r="DSP1839" s="401"/>
      <c r="DSQ1839" s="401"/>
      <c r="DSR1839" s="401"/>
      <c r="DSS1839" s="401"/>
      <c r="DST1839" s="401"/>
      <c r="DSU1839" s="401"/>
      <c r="DSV1839" s="401"/>
      <c r="DSW1839" s="401"/>
      <c r="DSX1839" s="401"/>
      <c r="DSY1839" s="401"/>
      <c r="DSZ1839" s="401"/>
      <c r="DTA1839" s="401"/>
      <c r="DTB1839" s="401"/>
      <c r="DTC1839" s="401"/>
      <c r="DTD1839" s="401"/>
      <c r="DTE1839" s="401"/>
      <c r="DTF1839" s="401"/>
      <c r="DTG1839" s="401"/>
      <c r="DTH1839" s="401"/>
      <c r="DTI1839" s="401"/>
      <c r="DTJ1839" s="401"/>
      <c r="DTK1839" s="401"/>
      <c r="DTL1839" s="401"/>
      <c r="DTM1839" s="401"/>
      <c r="DTN1839" s="401"/>
      <c r="DTO1839" s="401"/>
      <c r="DTP1839" s="401"/>
      <c r="DTQ1839" s="401"/>
      <c r="DTR1839" s="401"/>
      <c r="DTS1839" s="401"/>
      <c r="DTT1839" s="401"/>
      <c r="DTU1839" s="401"/>
      <c r="DTV1839" s="401"/>
      <c r="DTW1839" s="401"/>
      <c r="DTX1839" s="401"/>
      <c r="DTY1839" s="401"/>
      <c r="DTZ1839" s="401"/>
      <c r="DUA1839" s="401"/>
      <c r="DUB1839" s="401"/>
      <c r="DUC1839" s="401"/>
      <c r="DUD1839" s="401"/>
      <c r="DUE1839" s="401"/>
      <c r="DUF1839" s="401"/>
      <c r="DUG1839" s="401"/>
      <c r="DUH1839" s="401"/>
      <c r="DUI1839" s="401"/>
      <c r="DUJ1839" s="401"/>
      <c r="DUK1839" s="401"/>
      <c r="DUL1839" s="401"/>
      <c r="DUM1839" s="401"/>
      <c r="DUN1839" s="401"/>
      <c r="DUO1839" s="401"/>
      <c r="DUP1839" s="401"/>
      <c r="DUQ1839" s="401"/>
      <c r="DUR1839" s="401"/>
      <c r="DUS1839" s="401"/>
      <c r="DUT1839" s="401"/>
      <c r="DUU1839" s="401"/>
      <c r="DUV1839" s="401"/>
      <c r="DUW1839" s="401"/>
      <c r="DUX1839" s="401"/>
      <c r="DUY1839" s="401"/>
      <c r="DUZ1839" s="401"/>
      <c r="DVA1839" s="401"/>
      <c r="DVB1839" s="401"/>
      <c r="DVC1839" s="401"/>
      <c r="DVD1839" s="401"/>
      <c r="DVE1839" s="401"/>
      <c r="DVF1839" s="401"/>
      <c r="DVG1839" s="401"/>
      <c r="DVH1839" s="401"/>
      <c r="DVI1839" s="401"/>
      <c r="DVJ1839" s="401"/>
      <c r="DVK1839" s="401"/>
      <c r="DVL1839" s="401"/>
      <c r="DVM1839" s="401"/>
      <c r="DVN1839" s="401"/>
      <c r="DVO1839" s="401"/>
      <c r="DVP1839" s="401"/>
      <c r="DVQ1839" s="401"/>
      <c r="DVR1839" s="401"/>
      <c r="DVS1839" s="401"/>
      <c r="DVT1839" s="401"/>
      <c r="DVU1839" s="401"/>
      <c r="DVV1839" s="401"/>
      <c r="DVW1839" s="401"/>
      <c r="DVX1839" s="401"/>
      <c r="DVY1839" s="401"/>
      <c r="DVZ1839" s="401"/>
      <c r="DWA1839" s="401"/>
      <c r="DWB1839" s="401"/>
      <c r="DWC1839" s="401"/>
      <c r="DWD1839" s="401"/>
      <c r="DWE1839" s="401"/>
      <c r="DWF1839" s="401"/>
      <c r="DWG1839" s="401"/>
      <c r="DWH1839" s="401"/>
      <c r="DWI1839" s="401"/>
      <c r="DWJ1839" s="401"/>
      <c r="DWK1839" s="401"/>
      <c r="DWL1839" s="401"/>
      <c r="DWM1839" s="401"/>
      <c r="DWN1839" s="401"/>
      <c r="DWO1839" s="401"/>
      <c r="DWP1839" s="401"/>
      <c r="DWQ1839" s="401"/>
      <c r="DWR1839" s="401"/>
      <c r="DWS1839" s="401"/>
      <c r="DWT1839" s="401"/>
      <c r="DWU1839" s="401"/>
      <c r="DWV1839" s="401"/>
      <c r="DWW1839" s="401"/>
      <c r="DWX1839" s="401"/>
      <c r="DWY1839" s="401"/>
      <c r="DWZ1839" s="401"/>
      <c r="DXA1839" s="401"/>
      <c r="DXB1839" s="401"/>
      <c r="DXC1839" s="401"/>
      <c r="DXD1839" s="401"/>
      <c r="DXE1839" s="401"/>
      <c r="DXF1839" s="401"/>
      <c r="DXG1839" s="401"/>
      <c r="DXH1839" s="401"/>
      <c r="DXI1839" s="401"/>
      <c r="DXJ1839" s="401"/>
      <c r="DXK1839" s="401"/>
      <c r="DXL1839" s="401"/>
      <c r="DXM1839" s="401"/>
      <c r="DXN1839" s="401"/>
      <c r="DXO1839" s="401"/>
      <c r="DXP1839" s="401"/>
      <c r="DXQ1839" s="401"/>
      <c r="DXR1839" s="401"/>
      <c r="DXS1839" s="401"/>
      <c r="DXT1839" s="401"/>
      <c r="DXU1839" s="401"/>
      <c r="DXV1839" s="401"/>
      <c r="DXW1839" s="401"/>
      <c r="DXX1839" s="401"/>
      <c r="DXY1839" s="401"/>
      <c r="DXZ1839" s="401"/>
      <c r="DYA1839" s="401"/>
      <c r="DYB1839" s="401"/>
      <c r="DYC1839" s="401"/>
      <c r="DYD1839" s="401"/>
      <c r="DYE1839" s="401"/>
      <c r="DYF1839" s="401"/>
      <c r="DYG1839" s="401"/>
      <c r="DYH1839" s="401"/>
      <c r="DYI1839" s="401"/>
      <c r="DYJ1839" s="401"/>
      <c r="DYK1839" s="401"/>
      <c r="DYL1839" s="401"/>
      <c r="DYM1839" s="401"/>
      <c r="DYN1839" s="401"/>
      <c r="DYO1839" s="401"/>
      <c r="DYP1839" s="401"/>
      <c r="DYQ1839" s="401"/>
      <c r="DYR1839" s="401"/>
      <c r="DYS1839" s="401"/>
      <c r="DYT1839" s="401"/>
      <c r="DYU1839" s="401"/>
      <c r="DYV1839" s="401"/>
      <c r="DYW1839" s="401"/>
      <c r="DYX1839" s="401"/>
      <c r="DYY1839" s="401"/>
      <c r="DYZ1839" s="401"/>
      <c r="DZA1839" s="401"/>
      <c r="DZB1839" s="401"/>
      <c r="DZC1839" s="401"/>
      <c r="DZD1839" s="401"/>
      <c r="DZE1839" s="401"/>
      <c r="DZF1839" s="401"/>
      <c r="DZG1839" s="401"/>
      <c r="DZH1839" s="401"/>
      <c r="DZI1839" s="401"/>
      <c r="DZJ1839" s="401"/>
      <c r="DZK1839" s="401"/>
      <c r="DZL1839" s="401"/>
      <c r="DZM1839" s="401"/>
      <c r="DZN1839" s="401"/>
      <c r="DZO1839" s="401"/>
      <c r="DZP1839" s="401"/>
      <c r="DZQ1839" s="401"/>
      <c r="DZR1839" s="401"/>
      <c r="DZS1839" s="401"/>
      <c r="DZT1839" s="401"/>
      <c r="DZU1839" s="401"/>
      <c r="DZV1839" s="401"/>
      <c r="DZW1839" s="401"/>
      <c r="DZX1839" s="401"/>
      <c r="DZY1839" s="401"/>
      <c r="DZZ1839" s="401"/>
      <c r="EAA1839" s="401"/>
      <c r="EAB1839" s="401"/>
      <c r="EAC1839" s="401"/>
      <c r="EAD1839" s="401"/>
      <c r="EAE1839" s="401"/>
      <c r="EAF1839" s="401"/>
      <c r="EAG1839" s="401"/>
      <c r="EAH1839" s="401"/>
      <c r="EAI1839" s="401"/>
      <c r="EAJ1839" s="401"/>
      <c r="EAK1839" s="401"/>
      <c r="EAL1839" s="401"/>
      <c r="EAM1839" s="401"/>
      <c r="EAN1839" s="401"/>
      <c r="EAO1839" s="401"/>
      <c r="EAP1839" s="401"/>
      <c r="EAQ1839" s="401"/>
      <c r="EAR1839" s="401"/>
      <c r="EAS1839" s="401"/>
      <c r="EAT1839" s="401"/>
      <c r="EAU1839" s="401"/>
      <c r="EAV1839" s="401"/>
      <c r="EAW1839" s="401"/>
      <c r="EAX1839" s="401"/>
      <c r="EAY1839" s="401"/>
      <c r="EAZ1839" s="401"/>
      <c r="EBA1839" s="401"/>
      <c r="EBB1839" s="401"/>
      <c r="EBC1839" s="401"/>
      <c r="EBD1839" s="401"/>
      <c r="EBE1839" s="401"/>
      <c r="EBF1839" s="401"/>
      <c r="EBG1839" s="401"/>
      <c r="EBH1839" s="401"/>
      <c r="EBI1839" s="401"/>
      <c r="EBJ1839" s="401"/>
      <c r="EBK1839" s="401"/>
      <c r="EBL1839" s="401"/>
      <c r="EBM1839" s="401"/>
      <c r="EBN1839" s="401"/>
      <c r="EBO1839" s="401"/>
      <c r="EBP1839" s="401"/>
      <c r="EBQ1839" s="401"/>
      <c r="EBR1839" s="401"/>
      <c r="EBS1839" s="401"/>
      <c r="EBT1839" s="401"/>
      <c r="EBU1839" s="401"/>
      <c r="EBV1839" s="401"/>
      <c r="EBW1839" s="401"/>
      <c r="EBX1839" s="401"/>
      <c r="EBY1839" s="401"/>
      <c r="EBZ1839" s="401"/>
      <c r="ECA1839" s="401"/>
      <c r="ECB1839" s="401"/>
      <c r="ECC1839" s="401"/>
      <c r="ECD1839" s="401"/>
      <c r="ECE1839" s="401"/>
      <c r="ECF1839" s="401"/>
      <c r="ECG1839" s="401"/>
      <c r="ECH1839" s="401"/>
      <c r="ECI1839" s="401"/>
      <c r="ECJ1839" s="401"/>
      <c r="ECK1839" s="401"/>
      <c r="ECL1839" s="401"/>
      <c r="ECM1839" s="401"/>
      <c r="ECN1839" s="401"/>
      <c r="ECO1839" s="401"/>
      <c r="ECP1839" s="401"/>
      <c r="ECQ1839" s="401"/>
      <c r="ECR1839" s="401"/>
      <c r="ECS1839" s="401"/>
      <c r="ECT1839" s="401"/>
      <c r="ECU1839" s="401"/>
      <c r="ECV1839" s="401"/>
      <c r="ECW1839" s="401"/>
      <c r="ECX1839" s="401"/>
      <c r="ECY1839" s="401"/>
      <c r="ECZ1839" s="401"/>
      <c r="EDA1839" s="401"/>
      <c r="EDB1839" s="401"/>
      <c r="EDC1839" s="401"/>
      <c r="EDD1839" s="401"/>
      <c r="EDE1839" s="401"/>
      <c r="EDF1839" s="401"/>
      <c r="EDG1839" s="401"/>
      <c r="EDH1839" s="401"/>
      <c r="EDI1839" s="401"/>
      <c r="EDJ1839" s="401"/>
      <c r="EDK1839" s="401"/>
      <c r="EDL1839" s="401"/>
      <c r="EDM1839" s="401"/>
      <c r="EDN1839" s="401"/>
      <c r="EDO1839" s="401"/>
      <c r="EDP1839" s="401"/>
      <c r="EDQ1839" s="401"/>
      <c r="EDR1839" s="401"/>
      <c r="EDS1839" s="401"/>
      <c r="EDT1839" s="401"/>
      <c r="EDU1839" s="401"/>
      <c r="EDV1839" s="401"/>
      <c r="EDW1839" s="401"/>
      <c r="EDX1839" s="401"/>
      <c r="EDY1839" s="401"/>
      <c r="EDZ1839" s="401"/>
      <c r="EEA1839" s="401"/>
      <c r="EEB1839" s="401"/>
      <c r="EEC1839" s="401"/>
      <c r="EED1839" s="401"/>
      <c r="EEE1839" s="401"/>
      <c r="EEF1839" s="401"/>
      <c r="EEG1839" s="401"/>
      <c r="EEH1839" s="401"/>
      <c r="EEI1839" s="401"/>
      <c r="EEJ1839" s="401"/>
      <c r="EEK1839" s="401"/>
      <c r="EEL1839" s="401"/>
      <c r="EEM1839" s="401"/>
      <c r="EEN1839" s="401"/>
      <c r="EEO1839" s="401"/>
      <c r="EEP1839" s="401"/>
      <c r="EEQ1839" s="401"/>
      <c r="EER1839" s="401"/>
      <c r="EES1839" s="401"/>
      <c r="EET1839" s="401"/>
      <c r="EEU1839" s="401"/>
      <c r="EEV1839" s="401"/>
      <c r="EEW1839" s="401"/>
      <c r="EEX1839" s="401"/>
      <c r="EEY1839" s="401"/>
      <c r="EEZ1839" s="401"/>
      <c r="EFA1839" s="401"/>
      <c r="EFB1839" s="401"/>
      <c r="EFC1839" s="401"/>
      <c r="EFD1839" s="401"/>
      <c r="EFE1839" s="401"/>
      <c r="EFF1839" s="401"/>
      <c r="EFG1839" s="401"/>
      <c r="EFH1839" s="401"/>
      <c r="EFI1839" s="401"/>
      <c r="EFJ1839" s="401"/>
      <c r="EFK1839" s="401"/>
      <c r="EFL1839" s="401"/>
      <c r="EFM1839" s="401"/>
      <c r="EFN1839" s="401"/>
      <c r="EFO1839" s="401"/>
      <c r="EFP1839" s="401"/>
      <c r="EFQ1839" s="401"/>
      <c r="EFR1839" s="401"/>
      <c r="EFS1839" s="401"/>
      <c r="EFT1839" s="401"/>
      <c r="EFU1839" s="401"/>
      <c r="EFV1839" s="401"/>
      <c r="EFW1839" s="401"/>
      <c r="EFX1839" s="401"/>
      <c r="EFY1839" s="401"/>
      <c r="EFZ1839" s="401"/>
      <c r="EGA1839" s="401"/>
      <c r="EGB1839" s="401"/>
      <c r="EGC1839" s="401"/>
      <c r="EGD1839" s="401"/>
      <c r="EGE1839" s="401"/>
      <c r="EGF1839" s="401"/>
      <c r="EGG1839" s="401"/>
      <c r="EGH1839" s="401"/>
      <c r="EGI1839" s="401"/>
      <c r="EGJ1839" s="401"/>
      <c r="EGK1839" s="401"/>
      <c r="EGL1839" s="401"/>
      <c r="EGM1839" s="401"/>
      <c r="EGN1839" s="401"/>
      <c r="EGO1839" s="401"/>
      <c r="EGP1839" s="401"/>
      <c r="EGQ1839" s="401"/>
      <c r="EGR1839" s="401"/>
      <c r="EGS1839" s="401"/>
      <c r="EGT1839" s="401"/>
      <c r="EGU1839" s="401"/>
      <c r="EGV1839" s="401"/>
      <c r="EGW1839" s="401"/>
      <c r="EGX1839" s="401"/>
      <c r="EGY1839" s="401"/>
      <c r="EGZ1839" s="401"/>
      <c r="EHA1839" s="401"/>
      <c r="EHB1839" s="401"/>
      <c r="EHC1839" s="401"/>
      <c r="EHD1839" s="401"/>
      <c r="EHE1839" s="401"/>
      <c r="EHF1839" s="401"/>
      <c r="EHG1839" s="401"/>
      <c r="EHH1839" s="401"/>
      <c r="EHI1839" s="401"/>
      <c r="EHJ1839" s="401"/>
      <c r="EHK1839" s="401"/>
      <c r="EHL1839" s="401"/>
      <c r="EHM1839" s="401"/>
      <c r="EHN1839" s="401"/>
      <c r="EHO1839" s="401"/>
      <c r="EHP1839" s="401"/>
      <c r="EHQ1839" s="401"/>
      <c r="EHR1839" s="401"/>
      <c r="EHS1839" s="401"/>
      <c r="EHT1839" s="401"/>
      <c r="EHU1839" s="401"/>
      <c r="EHV1839" s="401"/>
      <c r="EHW1839" s="401"/>
      <c r="EHX1839" s="401"/>
      <c r="EHY1839" s="401"/>
      <c r="EHZ1839" s="401"/>
      <c r="EIA1839" s="401"/>
      <c r="EIB1839" s="401"/>
      <c r="EIC1839" s="401"/>
      <c r="EID1839" s="401"/>
      <c r="EIE1839" s="401"/>
      <c r="EIF1839" s="401"/>
      <c r="EIG1839" s="401"/>
      <c r="EIH1839" s="401"/>
      <c r="EII1839" s="401"/>
      <c r="EIJ1839" s="401"/>
      <c r="EIK1839" s="401"/>
      <c r="EIL1839" s="401"/>
      <c r="EIM1839" s="401"/>
      <c r="EIN1839" s="401"/>
      <c r="EIO1839" s="401"/>
      <c r="EIP1839" s="401"/>
      <c r="EIQ1839" s="401"/>
      <c r="EIR1839" s="401"/>
      <c r="EIS1839" s="401"/>
      <c r="EIT1839" s="401"/>
      <c r="EIU1839" s="401"/>
      <c r="EIV1839" s="401"/>
      <c r="EIW1839" s="401"/>
      <c r="EIX1839" s="401"/>
      <c r="EIY1839" s="401"/>
      <c r="EIZ1839" s="401"/>
      <c r="EJA1839" s="401"/>
      <c r="EJB1839" s="401"/>
      <c r="EJC1839" s="401"/>
      <c r="EJD1839" s="401"/>
      <c r="EJE1839" s="401"/>
      <c r="EJF1839" s="401"/>
      <c r="EJG1839" s="401"/>
      <c r="EJH1839" s="401"/>
      <c r="EJI1839" s="401"/>
      <c r="EJJ1839" s="401"/>
      <c r="EJK1839" s="401"/>
      <c r="EJL1839" s="401"/>
      <c r="EJM1839" s="401"/>
      <c r="EJN1839" s="401"/>
      <c r="EJO1839" s="401"/>
      <c r="EJP1839" s="401"/>
      <c r="EJQ1839" s="401"/>
      <c r="EJR1839" s="401"/>
      <c r="EJS1839" s="401"/>
      <c r="EJT1839" s="401"/>
      <c r="EJU1839" s="401"/>
      <c r="EJV1839" s="401"/>
      <c r="EJW1839" s="401"/>
      <c r="EJX1839" s="401"/>
      <c r="EJY1839" s="401"/>
      <c r="EJZ1839" s="401"/>
      <c r="EKA1839" s="401"/>
      <c r="EKB1839" s="401"/>
      <c r="EKC1839" s="401"/>
      <c r="EKD1839" s="401"/>
      <c r="EKE1839" s="401"/>
      <c r="EKF1839" s="401"/>
      <c r="EKG1839" s="401"/>
      <c r="EKH1839" s="401"/>
      <c r="EKI1839" s="401"/>
      <c r="EKJ1839" s="401"/>
      <c r="EKK1839" s="401"/>
      <c r="EKL1839" s="401"/>
      <c r="EKM1839" s="401"/>
      <c r="EKN1839" s="401"/>
      <c r="EKO1839" s="401"/>
      <c r="EKP1839" s="401"/>
      <c r="EKQ1839" s="401"/>
      <c r="EKR1839" s="401"/>
      <c r="EKS1839" s="401"/>
      <c r="EKT1839" s="401"/>
      <c r="EKU1839" s="401"/>
      <c r="EKV1839" s="401"/>
      <c r="EKW1839" s="401"/>
      <c r="EKX1839" s="401"/>
      <c r="EKY1839" s="401"/>
      <c r="EKZ1839" s="401"/>
      <c r="ELA1839" s="401"/>
      <c r="ELB1839" s="401"/>
      <c r="ELC1839" s="401"/>
      <c r="ELD1839" s="401"/>
      <c r="ELE1839" s="401"/>
      <c r="ELF1839" s="401"/>
      <c r="ELG1839" s="401"/>
      <c r="ELH1839" s="401"/>
      <c r="ELI1839" s="401"/>
      <c r="ELJ1839" s="401"/>
      <c r="ELK1839" s="401"/>
      <c r="ELL1839" s="401"/>
      <c r="ELM1839" s="401"/>
      <c r="ELN1839" s="401"/>
      <c r="ELO1839" s="401"/>
      <c r="ELP1839" s="401"/>
      <c r="ELQ1839" s="401"/>
      <c r="ELR1839" s="401"/>
      <c r="ELS1839" s="401"/>
      <c r="ELT1839" s="401"/>
      <c r="ELU1839" s="401"/>
      <c r="ELV1839" s="401"/>
      <c r="ELW1839" s="401"/>
      <c r="ELX1839" s="401"/>
      <c r="ELY1839" s="401"/>
      <c r="ELZ1839" s="401"/>
      <c r="EMA1839" s="401"/>
      <c r="EMB1839" s="401"/>
      <c r="EMC1839" s="401"/>
      <c r="EMD1839" s="401"/>
      <c r="EME1839" s="401"/>
      <c r="EMF1839" s="401"/>
      <c r="EMG1839" s="401"/>
      <c r="EMH1839" s="401"/>
      <c r="EMI1839" s="401"/>
      <c r="EMJ1839" s="401"/>
      <c r="EMK1839" s="401"/>
      <c r="EML1839" s="401"/>
      <c r="EMM1839" s="401"/>
      <c r="EMN1839" s="401"/>
      <c r="EMO1839" s="401"/>
      <c r="EMP1839" s="401"/>
      <c r="EMQ1839" s="401"/>
      <c r="EMR1839" s="401"/>
      <c r="EMS1839" s="401"/>
      <c r="EMT1839" s="401"/>
      <c r="EMU1839" s="401"/>
      <c r="EMV1839" s="401"/>
      <c r="EMW1839" s="401"/>
      <c r="EMX1839" s="401"/>
      <c r="EMY1839" s="401"/>
      <c r="EMZ1839" s="401"/>
      <c r="ENA1839" s="401"/>
      <c r="ENB1839" s="401"/>
      <c r="ENC1839" s="401"/>
      <c r="END1839" s="401"/>
      <c r="ENE1839" s="401"/>
      <c r="ENF1839" s="401"/>
      <c r="ENG1839" s="401"/>
      <c r="ENH1839" s="401"/>
      <c r="ENI1839" s="401"/>
      <c r="ENJ1839" s="401"/>
      <c r="ENK1839" s="401"/>
      <c r="ENL1839" s="401"/>
      <c r="ENM1839" s="401"/>
      <c r="ENN1839" s="401"/>
      <c r="ENO1839" s="401"/>
      <c r="ENP1839" s="401"/>
      <c r="ENQ1839" s="401"/>
      <c r="ENR1839" s="401"/>
      <c r="ENS1839" s="401"/>
      <c r="ENT1839" s="401"/>
      <c r="ENU1839" s="401"/>
      <c r="ENV1839" s="401"/>
      <c r="ENW1839" s="401"/>
      <c r="ENX1839" s="401"/>
      <c r="ENY1839" s="401"/>
      <c r="ENZ1839" s="401"/>
      <c r="EOA1839" s="401"/>
      <c r="EOB1839" s="401"/>
      <c r="EOC1839" s="401"/>
      <c r="EOD1839" s="401"/>
      <c r="EOE1839" s="401"/>
      <c r="EOF1839" s="401"/>
      <c r="EOG1839" s="401"/>
      <c r="EOH1839" s="401"/>
      <c r="EOI1839" s="401"/>
      <c r="EOJ1839" s="401"/>
      <c r="EOK1839" s="401"/>
      <c r="EOL1839" s="401"/>
      <c r="EOM1839" s="401"/>
      <c r="EON1839" s="401"/>
      <c r="EOO1839" s="401"/>
      <c r="EOP1839" s="401"/>
      <c r="EOQ1839" s="401"/>
      <c r="EOR1839" s="401"/>
      <c r="EOS1839" s="401"/>
      <c r="EOT1839" s="401"/>
      <c r="EOU1839" s="401"/>
      <c r="EOV1839" s="401"/>
      <c r="EOW1839" s="401"/>
      <c r="EOX1839" s="401"/>
      <c r="EOY1839" s="401"/>
      <c r="EOZ1839" s="401"/>
      <c r="EPA1839" s="401"/>
      <c r="EPB1839" s="401"/>
      <c r="EPC1839" s="401"/>
      <c r="EPD1839" s="401"/>
      <c r="EPE1839" s="401"/>
      <c r="EPF1839" s="401"/>
      <c r="EPG1839" s="401"/>
      <c r="EPH1839" s="401"/>
      <c r="EPI1839" s="401"/>
      <c r="EPJ1839" s="401"/>
      <c r="EPK1839" s="401"/>
      <c r="EPL1839" s="401"/>
      <c r="EPM1839" s="401"/>
      <c r="EPN1839" s="401"/>
      <c r="EPO1839" s="401"/>
      <c r="EPP1839" s="401"/>
      <c r="EPQ1839" s="401"/>
      <c r="EPR1839" s="401"/>
      <c r="EPS1839" s="401"/>
      <c r="EPT1839" s="401"/>
      <c r="EPU1839" s="401"/>
      <c r="EPV1839" s="401"/>
      <c r="EPW1839" s="401"/>
      <c r="EPX1839" s="401"/>
      <c r="EPY1839" s="401"/>
      <c r="EPZ1839" s="401"/>
      <c r="EQA1839" s="401"/>
      <c r="EQB1839" s="401"/>
      <c r="EQC1839" s="401"/>
      <c r="EQD1839" s="401"/>
      <c r="EQE1839" s="401"/>
      <c r="EQF1839" s="401"/>
      <c r="EQG1839" s="401"/>
      <c r="EQH1839" s="401"/>
      <c r="EQI1839" s="401"/>
      <c r="EQJ1839" s="401"/>
      <c r="EQK1839" s="401"/>
      <c r="EQL1839" s="401"/>
      <c r="EQM1839" s="401"/>
      <c r="EQN1839" s="401"/>
      <c r="EQO1839" s="401"/>
      <c r="EQP1839" s="401"/>
      <c r="EQQ1839" s="401"/>
      <c r="EQR1839" s="401"/>
      <c r="EQS1839" s="401"/>
      <c r="EQT1839" s="401"/>
      <c r="EQU1839" s="401"/>
      <c r="EQV1839" s="401"/>
      <c r="EQW1839" s="401"/>
      <c r="EQX1839" s="401"/>
      <c r="EQY1839" s="401"/>
      <c r="EQZ1839" s="401"/>
      <c r="ERA1839" s="401"/>
      <c r="ERB1839" s="401"/>
      <c r="ERC1839" s="401"/>
      <c r="ERD1839" s="401"/>
      <c r="ERE1839" s="401"/>
      <c r="ERF1839" s="401"/>
      <c r="ERG1839" s="401"/>
      <c r="ERH1839" s="401"/>
      <c r="ERI1839" s="401"/>
      <c r="ERJ1839" s="401"/>
      <c r="ERK1839" s="401"/>
      <c r="ERL1839" s="401"/>
      <c r="ERM1839" s="401"/>
      <c r="ERN1839" s="401"/>
      <c r="ERO1839" s="401"/>
      <c r="ERP1839" s="401"/>
      <c r="ERQ1839" s="401"/>
      <c r="ERR1839" s="401"/>
      <c r="ERS1839" s="401"/>
      <c r="ERT1839" s="401"/>
      <c r="ERU1839" s="401"/>
      <c r="ERV1839" s="401"/>
      <c r="ERW1839" s="401"/>
      <c r="ERX1839" s="401"/>
      <c r="ERY1839" s="401"/>
      <c r="ERZ1839" s="401"/>
      <c r="ESA1839" s="401"/>
      <c r="ESB1839" s="401"/>
      <c r="ESC1839" s="401"/>
      <c r="ESD1839" s="401"/>
      <c r="ESE1839" s="401"/>
      <c r="ESF1839" s="401"/>
      <c r="ESG1839" s="401"/>
      <c r="ESH1839" s="401"/>
      <c r="ESI1839" s="401"/>
      <c r="ESJ1839" s="401"/>
      <c r="ESK1839" s="401"/>
      <c r="ESL1839" s="401"/>
      <c r="ESM1839" s="401"/>
      <c r="ESN1839" s="401"/>
      <c r="ESO1839" s="401"/>
      <c r="ESP1839" s="401"/>
      <c r="ESQ1839" s="401"/>
      <c r="ESR1839" s="401"/>
      <c r="ESS1839" s="401"/>
      <c r="EST1839" s="401"/>
      <c r="ESU1839" s="401"/>
      <c r="ESV1839" s="401"/>
      <c r="ESW1839" s="401"/>
      <c r="ESX1839" s="401"/>
      <c r="ESY1839" s="401"/>
      <c r="ESZ1839" s="401"/>
      <c r="ETA1839" s="401"/>
      <c r="ETB1839" s="401"/>
      <c r="ETC1839" s="401"/>
      <c r="ETD1839" s="401"/>
      <c r="ETE1839" s="401"/>
      <c r="ETF1839" s="401"/>
      <c r="ETG1839" s="401"/>
      <c r="ETH1839" s="401"/>
      <c r="ETI1839" s="401"/>
      <c r="ETJ1839" s="401"/>
      <c r="ETK1839" s="401"/>
      <c r="ETL1839" s="401"/>
      <c r="ETM1839" s="401"/>
      <c r="ETN1839" s="401"/>
      <c r="ETO1839" s="401"/>
      <c r="ETP1839" s="401"/>
      <c r="ETQ1839" s="401"/>
      <c r="ETR1839" s="401"/>
      <c r="ETS1839" s="401"/>
      <c r="ETT1839" s="401"/>
      <c r="ETU1839" s="401"/>
      <c r="ETV1839" s="401"/>
      <c r="ETW1839" s="401"/>
      <c r="ETX1839" s="401"/>
      <c r="ETY1839" s="401"/>
      <c r="ETZ1839" s="401"/>
      <c r="EUA1839" s="401"/>
      <c r="EUB1839" s="401"/>
      <c r="EUC1839" s="401"/>
      <c r="EUD1839" s="401"/>
      <c r="EUE1839" s="401"/>
      <c r="EUF1839" s="401"/>
      <c r="EUG1839" s="401"/>
      <c r="EUH1839" s="401"/>
      <c r="EUI1839" s="401"/>
      <c r="EUJ1839" s="401"/>
      <c r="EUK1839" s="401"/>
      <c r="EUL1839" s="401"/>
      <c r="EUM1839" s="401"/>
      <c r="EUN1839" s="401"/>
      <c r="EUO1839" s="401"/>
      <c r="EUP1839" s="401"/>
      <c r="EUQ1839" s="401"/>
      <c r="EUR1839" s="401"/>
      <c r="EUS1839" s="401"/>
      <c r="EUT1839" s="401"/>
      <c r="EUU1839" s="401"/>
      <c r="EUV1839" s="401"/>
      <c r="EUW1839" s="401"/>
      <c r="EUX1839" s="401"/>
      <c r="EUY1839" s="401"/>
      <c r="EUZ1839" s="401"/>
      <c r="EVA1839" s="401"/>
      <c r="EVB1839" s="401"/>
      <c r="EVC1839" s="401"/>
      <c r="EVD1839" s="401"/>
      <c r="EVE1839" s="401"/>
      <c r="EVF1839" s="401"/>
      <c r="EVG1839" s="401"/>
      <c r="EVH1839" s="401"/>
      <c r="EVI1839" s="401"/>
      <c r="EVJ1839" s="401"/>
      <c r="EVK1839" s="401"/>
      <c r="EVL1839" s="401"/>
      <c r="EVM1839" s="401"/>
      <c r="EVN1839" s="401"/>
      <c r="EVO1839" s="401"/>
      <c r="EVP1839" s="401"/>
      <c r="EVQ1839" s="401"/>
      <c r="EVR1839" s="401"/>
      <c r="EVS1839" s="401"/>
      <c r="EVT1839" s="401"/>
      <c r="EVU1839" s="401"/>
      <c r="EVV1839" s="401"/>
      <c r="EVW1839" s="401"/>
      <c r="EVX1839" s="401"/>
      <c r="EVY1839" s="401"/>
      <c r="EVZ1839" s="401"/>
      <c r="EWA1839" s="401"/>
      <c r="EWB1839" s="401"/>
      <c r="EWC1839" s="401"/>
      <c r="EWD1839" s="401"/>
      <c r="EWE1839" s="401"/>
      <c r="EWF1839" s="401"/>
      <c r="EWG1839" s="401"/>
      <c r="EWH1839" s="401"/>
      <c r="EWI1839" s="401"/>
      <c r="EWJ1839" s="401"/>
      <c r="EWK1839" s="401"/>
      <c r="EWL1839" s="401"/>
      <c r="EWM1839" s="401"/>
      <c r="EWN1839" s="401"/>
      <c r="EWO1839" s="401"/>
      <c r="EWP1839" s="401"/>
      <c r="EWQ1839" s="401"/>
      <c r="EWR1839" s="401"/>
      <c r="EWS1839" s="401"/>
      <c r="EWT1839" s="401"/>
      <c r="EWU1839" s="401"/>
      <c r="EWV1839" s="401"/>
      <c r="EWW1839" s="401"/>
      <c r="EWX1839" s="401"/>
      <c r="EWY1839" s="401"/>
      <c r="EWZ1839" s="401"/>
      <c r="EXA1839" s="401"/>
      <c r="EXB1839" s="401"/>
      <c r="EXC1839" s="401"/>
      <c r="EXD1839" s="401"/>
      <c r="EXE1839" s="401"/>
      <c r="EXF1839" s="401"/>
      <c r="EXG1839" s="401"/>
      <c r="EXH1839" s="401"/>
      <c r="EXI1839" s="401"/>
      <c r="EXJ1839" s="401"/>
      <c r="EXK1839" s="401"/>
      <c r="EXL1839" s="401"/>
      <c r="EXM1839" s="401"/>
      <c r="EXN1839" s="401"/>
      <c r="EXO1839" s="401"/>
      <c r="EXP1839" s="401"/>
      <c r="EXQ1839" s="401"/>
      <c r="EXR1839" s="401"/>
      <c r="EXS1839" s="401"/>
      <c r="EXT1839" s="401"/>
      <c r="EXU1839" s="401"/>
      <c r="EXV1839" s="401"/>
      <c r="EXW1839" s="401"/>
      <c r="EXX1839" s="401"/>
      <c r="EXY1839" s="401"/>
      <c r="EXZ1839" s="401"/>
      <c r="EYA1839" s="401"/>
      <c r="EYB1839" s="401"/>
      <c r="EYC1839" s="401"/>
      <c r="EYD1839" s="401"/>
      <c r="EYE1839" s="401"/>
      <c r="EYF1839" s="401"/>
      <c r="EYG1839" s="401"/>
      <c r="EYH1839" s="401"/>
      <c r="EYI1839" s="401"/>
      <c r="EYJ1839" s="401"/>
      <c r="EYK1839" s="401"/>
      <c r="EYL1839" s="401"/>
      <c r="EYM1839" s="401"/>
      <c r="EYN1839" s="401"/>
      <c r="EYO1839" s="401"/>
      <c r="EYP1839" s="401"/>
      <c r="EYQ1839" s="401"/>
      <c r="EYR1839" s="401"/>
      <c r="EYS1839" s="401"/>
      <c r="EYT1839" s="401"/>
      <c r="EYU1839" s="401"/>
      <c r="EYV1839" s="401"/>
      <c r="EYW1839" s="401"/>
      <c r="EYX1839" s="401"/>
      <c r="EYY1839" s="401"/>
      <c r="EYZ1839" s="401"/>
      <c r="EZA1839" s="401"/>
      <c r="EZB1839" s="401"/>
      <c r="EZC1839" s="401"/>
      <c r="EZD1839" s="401"/>
      <c r="EZE1839" s="401"/>
      <c r="EZF1839" s="401"/>
      <c r="EZG1839" s="401"/>
      <c r="EZH1839" s="401"/>
      <c r="EZI1839" s="401"/>
      <c r="EZJ1839" s="401"/>
      <c r="EZK1839" s="401"/>
      <c r="EZL1839" s="401"/>
      <c r="EZM1839" s="401"/>
      <c r="EZN1839" s="401"/>
      <c r="EZO1839" s="401"/>
      <c r="EZP1839" s="401"/>
      <c r="EZQ1839" s="401"/>
      <c r="EZR1839" s="401"/>
      <c r="EZS1839" s="401"/>
      <c r="EZT1839" s="401"/>
      <c r="EZU1839" s="401"/>
      <c r="EZV1839" s="401"/>
      <c r="EZW1839" s="401"/>
      <c r="EZX1839" s="401"/>
      <c r="EZY1839" s="401"/>
      <c r="EZZ1839" s="401"/>
      <c r="FAA1839" s="401"/>
      <c r="FAB1839" s="401"/>
      <c r="FAC1839" s="401"/>
      <c r="FAD1839" s="401"/>
      <c r="FAE1839" s="401"/>
      <c r="FAF1839" s="401"/>
      <c r="FAG1839" s="401"/>
      <c r="FAH1839" s="401"/>
      <c r="FAI1839" s="401"/>
      <c r="FAJ1839" s="401"/>
      <c r="FAK1839" s="401"/>
      <c r="FAL1839" s="401"/>
      <c r="FAM1839" s="401"/>
      <c r="FAN1839" s="401"/>
      <c r="FAO1839" s="401"/>
      <c r="FAP1839" s="401"/>
      <c r="FAQ1839" s="401"/>
      <c r="FAR1839" s="401"/>
      <c r="FAS1839" s="401"/>
      <c r="FAT1839" s="401"/>
      <c r="FAU1839" s="401"/>
      <c r="FAV1839" s="401"/>
      <c r="FAW1839" s="401"/>
      <c r="FAX1839" s="401"/>
      <c r="FAY1839" s="401"/>
      <c r="FAZ1839" s="401"/>
      <c r="FBA1839" s="401"/>
      <c r="FBB1839" s="401"/>
      <c r="FBC1839" s="401"/>
      <c r="FBD1839" s="401"/>
      <c r="FBE1839" s="401"/>
      <c r="FBF1839" s="401"/>
      <c r="FBG1839" s="401"/>
      <c r="FBH1839" s="401"/>
      <c r="FBI1839" s="401"/>
      <c r="FBJ1839" s="401"/>
      <c r="FBK1839" s="401"/>
      <c r="FBL1839" s="401"/>
      <c r="FBM1839" s="401"/>
      <c r="FBN1839" s="401"/>
      <c r="FBO1839" s="401"/>
      <c r="FBP1839" s="401"/>
      <c r="FBQ1839" s="401"/>
      <c r="FBR1839" s="401"/>
      <c r="FBS1839" s="401"/>
      <c r="FBT1839" s="401"/>
      <c r="FBU1839" s="401"/>
      <c r="FBV1839" s="401"/>
      <c r="FBW1839" s="401"/>
      <c r="FBX1839" s="401"/>
      <c r="FBY1839" s="401"/>
      <c r="FBZ1839" s="401"/>
      <c r="FCA1839" s="401"/>
      <c r="FCB1839" s="401"/>
      <c r="FCC1839" s="401"/>
      <c r="FCD1839" s="401"/>
      <c r="FCE1839" s="401"/>
      <c r="FCF1839" s="401"/>
      <c r="FCG1839" s="401"/>
      <c r="FCH1839" s="401"/>
      <c r="FCI1839" s="401"/>
      <c r="FCJ1839" s="401"/>
      <c r="FCK1839" s="401"/>
      <c r="FCL1839" s="401"/>
      <c r="FCM1839" s="401"/>
      <c r="FCN1839" s="401"/>
      <c r="FCO1839" s="401"/>
      <c r="FCP1839" s="401"/>
      <c r="FCQ1839" s="401"/>
      <c r="FCR1839" s="401"/>
      <c r="FCS1839" s="401"/>
      <c r="FCT1839" s="401"/>
      <c r="FCU1839" s="401"/>
      <c r="FCV1839" s="401"/>
      <c r="FCW1839" s="401"/>
      <c r="FCX1839" s="401"/>
      <c r="FCY1839" s="401"/>
      <c r="FCZ1839" s="401"/>
      <c r="FDA1839" s="401"/>
      <c r="FDB1839" s="401"/>
      <c r="FDC1839" s="401"/>
      <c r="FDD1839" s="401"/>
      <c r="FDE1839" s="401"/>
      <c r="FDF1839" s="401"/>
      <c r="FDG1839" s="401"/>
      <c r="FDH1839" s="401"/>
      <c r="FDI1839" s="401"/>
      <c r="FDJ1839" s="401"/>
      <c r="FDK1839" s="401"/>
      <c r="FDL1839" s="401"/>
      <c r="FDM1839" s="401"/>
      <c r="FDN1839" s="401"/>
      <c r="FDO1839" s="401"/>
      <c r="FDP1839" s="401"/>
      <c r="FDQ1839" s="401"/>
      <c r="FDR1839" s="401"/>
      <c r="FDS1839" s="401"/>
      <c r="FDT1839" s="401"/>
      <c r="FDU1839" s="401"/>
      <c r="FDV1839" s="401"/>
      <c r="FDW1839" s="401"/>
      <c r="FDX1839" s="401"/>
      <c r="FDY1839" s="401"/>
      <c r="FDZ1839" s="401"/>
      <c r="FEA1839" s="401"/>
      <c r="FEB1839" s="401"/>
      <c r="FEC1839" s="401"/>
      <c r="FED1839" s="401"/>
      <c r="FEE1839" s="401"/>
      <c r="FEF1839" s="401"/>
      <c r="FEG1839" s="401"/>
      <c r="FEH1839" s="401"/>
      <c r="FEI1839" s="401"/>
      <c r="FEJ1839" s="401"/>
      <c r="FEK1839" s="401"/>
      <c r="FEL1839" s="401"/>
      <c r="FEM1839" s="401"/>
      <c r="FEN1839" s="401"/>
      <c r="FEO1839" s="401"/>
      <c r="FEP1839" s="401"/>
      <c r="FEQ1839" s="401"/>
      <c r="FER1839" s="401"/>
      <c r="FES1839" s="401"/>
      <c r="FET1839" s="401"/>
      <c r="FEU1839" s="401"/>
      <c r="FEV1839" s="401"/>
      <c r="FEW1839" s="401"/>
      <c r="FEX1839" s="401"/>
      <c r="FEY1839" s="401"/>
      <c r="FEZ1839" s="401"/>
      <c r="FFA1839" s="401"/>
      <c r="FFB1839" s="401"/>
      <c r="FFC1839" s="401"/>
      <c r="FFD1839" s="401"/>
      <c r="FFE1839" s="401"/>
      <c r="FFF1839" s="401"/>
      <c r="FFG1839" s="401"/>
      <c r="FFH1839" s="401"/>
      <c r="FFI1839" s="401"/>
      <c r="FFJ1839" s="401"/>
      <c r="FFK1839" s="401"/>
      <c r="FFL1839" s="401"/>
      <c r="FFM1839" s="401"/>
      <c r="FFN1839" s="401"/>
      <c r="FFO1839" s="401"/>
      <c r="FFP1839" s="401"/>
      <c r="FFQ1839" s="401"/>
      <c r="FFR1839" s="401"/>
      <c r="FFS1839" s="401"/>
      <c r="FFT1839" s="401"/>
      <c r="FFU1839" s="401"/>
      <c r="FFV1839" s="401"/>
      <c r="FFW1839" s="401"/>
      <c r="FFX1839" s="401"/>
      <c r="FFY1839" s="401"/>
      <c r="FFZ1839" s="401"/>
      <c r="FGA1839" s="401"/>
      <c r="FGB1839" s="401"/>
      <c r="FGC1839" s="401"/>
      <c r="FGD1839" s="401"/>
      <c r="FGE1839" s="401"/>
      <c r="FGF1839" s="401"/>
      <c r="FGG1839" s="401"/>
      <c r="FGH1839" s="401"/>
      <c r="FGI1839" s="401"/>
      <c r="FGJ1839" s="401"/>
      <c r="FGK1839" s="401"/>
      <c r="FGL1839" s="401"/>
      <c r="FGM1839" s="401"/>
      <c r="FGN1839" s="401"/>
      <c r="FGO1839" s="401"/>
      <c r="FGP1839" s="401"/>
      <c r="FGQ1839" s="401"/>
      <c r="FGR1839" s="401"/>
      <c r="FGS1839" s="401"/>
      <c r="FGT1839" s="401"/>
      <c r="FGU1839" s="401"/>
      <c r="FGV1839" s="401"/>
      <c r="FGW1839" s="401"/>
      <c r="FGX1839" s="401"/>
      <c r="FGY1839" s="401"/>
      <c r="FGZ1839" s="401"/>
      <c r="FHA1839" s="401"/>
      <c r="FHB1839" s="401"/>
      <c r="FHC1839" s="401"/>
      <c r="FHD1839" s="401"/>
      <c r="FHE1839" s="401"/>
      <c r="FHF1839" s="401"/>
      <c r="FHG1839" s="401"/>
      <c r="FHH1839" s="401"/>
      <c r="FHI1839" s="401"/>
      <c r="FHJ1839" s="401"/>
      <c r="FHK1839" s="401"/>
      <c r="FHL1839" s="401"/>
      <c r="FHM1839" s="401"/>
      <c r="FHN1839" s="401"/>
      <c r="FHO1839" s="401"/>
      <c r="FHP1839" s="401"/>
      <c r="FHQ1839" s="401"/>
      <c r="FHR1839" s="401"/>
      <c r="FHS1839" s="401"/>
      <c r="FHT1839" s="401"/>
      <c r="FHU1839" s="401"/>
      <c r="FHV1839" s="401"/>
      <c r="FHW1839" s="401"/>
      <c r="FHX1839" s="401"/>
      <c r="FHY1839" s="401"/>
      <c r="FHZ1839" s="401"/>
      <c r="FIA1839" s="401"/>
      <c r="FIB1839" s="401"/>
      <c r="FIC1839" s="401"/>
      <c r="FID1839" s="401"/>
      <c r="FIE1839" s="401"/>
      <c r="FIF1839" s="401"/>
      <c r="FIG1839" s="401"/>
      <c r="FIH1839" s="401"/>
      <c r="FII1839" s="401"/>
      <c r="FIJ1839" s="401"/>
      <c r="FIK1839" s="401"/>
      <c r="FIL1839" s="401"/>
      <c r="FIM1839" s="401"/>
      <c r="FIN1839" s="401"/>
      <c r="FIO1839" s="401"/>
      <c r="FIP1839" s="401"/>
      <c r="FIQ1839" s="401"/>
      <c r="FIR1839" s="401"/>
      <c r="FIS1839" s="401"/>
      <c r="FIT1839" s="401"/>
      <c r="FIU1839" s="401"/>
      <c r="FIV1839" s="401"/>
      <c r="FIW1839" s="401"/>
      <c r="FIX1839" s="401"/>
      <c r="FIY1839" s="401"/>
      <c r="FIZ1839" s="401"/>
      <c r="FJA1839" s="401"/>
      <c r="FJB1839" s="401"/>
      <c r="FJC1839" s="401"/>
      <c r="FJD1839" s="401"/>
      <c r="FJE1839" s="401"/>
      <c r="FJF1839" s="401"/>
      <c r="FJG1839" s="401"/>
      <c r="FJH1839" s="401"/>
      <c r="FJI1839" s="401"/>
      <c r="FJJ1839" s="401"/>
      <c r="FJK1839" s="401"/>
      <c r="FJL1839" s="401"/>
      <c r="FJM1839" s="401"/>
      <c r="FJN1839" s="401"/>
      <c r="FJO1839" s="401"/>
      <c r="FJP1839" s="401"/>
      <c r="FJQ1839" s="401"/>
      <c r="FJR1839" s="401"/>
      <c r="FJS1839" s="401"/>
      <c r="FJT1839" s="401"/>
      <c r="FJU1839" s="401"/>
      <c r="FJV1839" s="401"/>
      <c r="FJW1839" s="401"/>
      <c r="FJX1839" s="401"/>
      <c r="FJY1839" s="401"/>
      <c r="FJZ1839" s="401"/>
      <c r="FKA1839" s="401"/>
      <c r="FKB1839" s="401"/>
      <c r="FKC1839" s="401"/>
      <c r="FKD1839" s="401"/>
      <c r="FKE1839" s="401"/>
      <c r="FKF1839" s="401"/>
      <c r="FKG1839" s="401"/>
      <c r="FKH1839" s="401"/>
      <c r="FKI1839" s="401"/>
      <c r="FKJ1839" s="401"/>
      <c r="FKK1839" s="401"/>
      <c r="FKL1839" s="401"/>
      <c r="FKM1839" s="401"/>
      <c r="FKN1839" s="401"/>
      <c r="FKO1839" s="401"/>
      <c r="FKP1839" s="401"/>
      <c r="FKQ1839" s="401"/>
      <c r="FKR1839" s="401"/>
      <c r="FKS1839" s="401"/>
      <c r="FKT1839" s="401"/>
      <c r="FKU1839" s="401"/>
      <c r="FKV1839" s="401"/>
      <c r="FKW1839" s="401"/>
      <c r="FKX1839" s="401"/>
      <c r="FKY1839" s="401"/>
      <c r="FKZ1839" s="401"/>
      <c r="FLA1839" s="401"/>
      <c r="FLB1839" s="401"/>
      <c r="FLC1839" s="401"/>
      <c r="FLD1839" s="401"/>
      <c r="FLE1839" s="401"/>
      <c r="FLF1839" s="401"/>
      <c r="FLG1839" s="401"/>
      <c r="FLH1839" s="401"/>
      <c r="FLI1839" s="401"/>
      <c r="FLJ1839" s="401"/>
      <c r="FLK1839" s="401"/>
      <c r="FLL1839" s="401"/>
      <c r="FLM1839" s="401"/>
      <c r="FLN1839" s="401"/>
      <c r="FLO1839" s="401"/>
      <c r="FLP1839" s="401"/>
      <c r="FLQ1839" s="401"/>
      <c r="FLR1839" s="401"/>
      <c r="FLS1839" s="401"/>
      <c r="FLT1839" s="401"/>
      <c r="FLU1839" s="401"/>
      <c r="FLV1839" s="401"/>
      <c r="FLW1839" s="401"/>
      <c r="FLX1839" s="401"/>
      <c r="FLY1839" s="401"/>
      <c r="FLZ1839" s="401"/>
      <c r="FMA1839" s="401"/>
      <c r="FMB1839" s="401"/>
      <c r="FMC1839" s="401"/>
      <c r="FMD1839" s="401"/>
      <c r="FME1839" s="401"/>
      <c r="FMF1839" s="401"/>
      <c r="FMG1839" s="401"/>
      <c r="FMH1839" s="401"/>
      <c r="FMI1839" s="401"/>
      <c r="FMJ1839" s="401"/>
      <c r="FMK1839" s="401"/>
      <c r="FML1839" s="401"/>
      <c r="FMM1839" s="401"/>
      <c r="FMN1839" s="401"/>
      <c r="FMO1839" s="401"/>
      <c r="FMP1839" s="401"/>
      <c r="FMQ1839" s="401"/>
      <c r="FMR1839" s="401"/>
      <c r="FMS1839" s="401"/>
      <c r="FMT1839" s="401"/>
      <c r="FMU1839" s="401"/>
      <c r="FMV1839" s="401"/>
      <c r="FMW1839" s="401"/>
      <c r="FMX1839" s="401"/>
      <c r="FMY1839" s="401"/>
      <c r="FMZ1839" s="401"/>
      <c r="FNA1839" s="401"/>
      <c r="FNB1839" s="401"/>
      <c r="FNC1839" s="401"/>
      <c r="FND1839" s="401"/>
      <c r="FNE1839" s="401"/>
      <c r="FNF1839" s="401"/>
      <c r="FNG1839" s="401"/>
      <c r="FNH1839" s="401"/>
      <c r="FNI1839" s="401"/>
      <c r="FNJ1839" s="401"/>
      <c r="FNK1839" s="401"/>
      <c r="FNL1839" s="401"/>
      <c r="FNM1839" s="401"/>
      <c r="FNN1839" s="401"/>
      <c r="FNO1839" s="401"/>
      <c r="FNP1839" s="401"/>
      <c r="FNQ1839" s="401"/>
      <c r="FNR1839" s="401"/>
      <c r="FNS1839" s="401"/>
      <c r="FNT1839" s="401"/>
      <c r="FNU1839" s="401"/>
      <c r="FNV1839" s="401"/>
      <c r="FNW1839" s="401"/>
      <c r="FNX1839" s="401"/>
      <c r="FNY1839" s="401"/>
      <c r="FNZ1839" s="401"/>
      <c r="FOA1839" s="401"/>
      <c r="FOB1839" s="401"/>
      <c r="FOC1839" s="401"/>
      <c r="FOD1839" s="401"/>
      <c r="FOE1839" s="401"/>
      <c r="FOF1839" s="401"/>
      <c r="FOG1839" s="401"/>
      <c r="FOH1839" s="401"/>
      <c r="FOI1839" s="401"/>
      <c r="FOJ1839" s="401"/>
      <c r="FOK1839" s="401"/>
      <c r="FOL1839" s="401"/>
      <c r="FOM1839" s="401"/>
      <c r="FON1839" s="401"/>
      <c r="FOO1839" s="401"/>
      <c r="FOP1839" s="401"/>
      <c r="FOQ1839" s="401"/>
      <c r="FOR1839" s="401"/>
      <c r="FOS1839" s="401"/>
      <c r="FOT1839" s="401"/>
      <c r="FOU1839" s="401"/>
      <c r="FOV1839" s="401"/>
      <c r="FOW1839" s="401"/>
      <c r="FOX1839" s="401"/>
      <c r="FOY1839" s="401"/>
      <c r="FOZ1839" s="401"/>
      <c r="FPA1839" s="401"/>
      <c r="FPB1839" s="401"/>
      <c r="FPC1839" s="401"/>
      <c r="FPD1839" s="401"/>
      <c r="FPE1839" s="401"/>
      <c r="FPF1839" s="401"/>
      <c r="FPG1839" s="401"/>
      <c r="FPH1839" s="401"/>
      <c r="FPI1839" s="401"/>
      <c r="FPJ1839" s="401"/>
      <c r="FPK1839" s="401"/>
      <c r="FPL1839" s="401"/>
      <c r="FPM1839" s="401"/>
      <c r="FPN1839" s="401"/>
      <c r="FPO1839" s="401"/>
      <c r="FPP1839" s="401"/>
      <c r="FPQ1839" s="401"/>
      <c r="FPR1839" s="401"/>
      <c r="FPS1839" s="401"/>
      <c r="FPT1839" s="401"/>
      <c r="FPU1839" s="401"/>
      <c r="FPV1839" s="401"/>
      <c r="FPW1839" s="401"/>
      <c r="FPX1839" s="401"/>
      <c r="FPY1839" s="401"/>
      <c r="FPZ1839" s="401"/>
      <c r="FQA1839" s="401"/>
      <c r="FQB1839" s="401"/>
      <c r="FQC1839" s="401"/>
      <c r="FQD1839" s="401"/>
      <c r="FQE1839" s="401"/>
      <c r="FQF1839" s="401"/>
      <c r="FQG1839" s="401"/>
      <c r="FQH1839" s="401"/>
      <c r="FQI1839" s="401"/>
      <c r="FQJ1839" s="401"/>
      <c r="FQK1839" s="401"/>
      <c r="FQL1839" s="401"/>
      <c r="FQM1839" s="401"/>
      <c r="FQN1839" s="401"/>
      <c r="FQO1839" s="401"/>
      <c r="FQP1839" s="401"/>
      <c r="FQQ1839" s="401"/>
      <c r="FQR1839" s="401"/>
      <c r="FQS1839" s="401"/>
      <c r="FQT1839" s="401"/>
      <c r="FQU1839" s="401"/>
      <c r="FQV1839" s="401"/>
      <c r="FQW1839" s="401"/>
      <c r="FQX1839" s="401"/>
      <c r="FQY1839" s="401"/>
      <c r="FQZ1839" s="401"/>
      <c r="FRA1839" s="401"/>
      <c r="FRB1839" s="401"/>
      <c r="FRC1839" s="401"/>
      <c r="FRD1839" s="401"/>
      <c r="FRE1839" s="401"/>
      <c r="FRF1839" s="401"/>
      <c r="FRG1839" s="401"/>
      <c r="FRH1839" s="401"/>
      <c r="FRI1839" s="401"/>
      <c r="FRJ1839" s="401"/>
      <c r="FRK1839" s="401"/>
      <c r="FRL1839" s="401"/>
      <c r="FRM1839" s="401"/>
      <c r="FRN1839" s="401"/>
      <c r="FRO1839" s="401"/>
      <c r="FRP1839" s="401"/>
      <c r="FRQ1839" s="401"/>
      <c r="FRR1839" s="401"/>
      <c r="FRS1839" s="401"/>
      <c r="FRT1839" s="401"/>
      <c r="FRU1839" s="401"/>
      <c r="FRV1839" s="401"/>
      <c r="FRW1839" s="401"/>
      <c r="FRX1839" s="401"/>
      <c r="FRY1839" s="401"/>
      <c r="FRZ1839" s="401"/>
      <c r="FSA1839" s="401"/>
      <c r="FSB1839" s="401"/>
      <c r="FSC1839" s="401"/>
      <c r="FSD1839" s="401"/>
      <c r="FSE1839" s="401"/>
      <c r="FSF1839" s="401"/>
      <c r="FSG1839" s="401"/>
      <c r="FSH1839" s="401"/>
      <c r="FSI1839" s="401"/>
      <c r="FSJ1839" s="401"/>
      <c r="FSK1839" s="401"/>
      <c r="FSL1839" s="401"/>
      <c r="FSM1839" s="401"/>
      <c r="FSN1839" s="401"/>
      <c r="FSO1839" s="401"/>
      <c r="FSP1839" s="401"/>
      <c r="FSQ1839" s="401"/>
      <c r="FSR1839" s="401"/>
      <c r="FSS1839" s="401"/>
      <c r="FST1839" s="401"/>
      <c r="FSU1839" s="401"/>
      <c r="FSV1839" s="401"/>
      <c r="FSW1839" s="401"/>
      <c r="FSX1839" s="401"/>
      <c r="FSY1839" s="401"/>
      <c r="FSZ1839" s="401"/>
      <c r="FTA1839" s="401"/>
      <c r="FTB1839" s="401"/>
      <c r="FTC1839" s="401"/>
      <c r="FTD1839" s="401"/>
      <c r="FTE1839" s="401"/>
      <c r="FTF1839" s="401"/>
      <c r="FTG1839" s="401"/>
      <c r="FTH1839" s="401"/>
      <c r="FTI1839" s="401"/>
      <c r="FTJ1839" s="401"/>
      <c r="FTK1839" s="401"/>
      <c r="FTL1839" s="401"/>
      <c r="FTM1839" s="401"/>
      <c r="FTN1839" s="401"/>
      <c r="FTO1839" s="401"/>
      <c r="FTP1839" s="401"/>
      <c r="FTQ1839" s="401"/>
      <c r="FTR1839" s="401"/>
      <c r="FTS1839" s="401"/>
      <c r="FTT1839" s="401"/>
      <c r="FTU1839" s="401"/>
      <c r="FTV1839" s="401"/>
      <c r="FTW1839" s="401"/>
      <c r="FTX1839" s="401"/>
      <c r="FTY1839" s="401"/>
      <c r="FTZ1839" s="401"/>
      <c r="FUA1839" s="401"/>
      <c r="FUB1839" s="401"/>
      <c r="FUC1839" s="401"/>
      <c r="FUD1839" s="401"/>
      <c r="FUE1839" s="401"/>
      <c r="FUF1839" s="401"/>
      <c r="FUG1839" s="401"/>
      <c r="FUH1839" s="401"/>
      <c r="FUI1839" s="401"/>
      <c r="FUJ1839" s="401"/>
      <c r="FUK1839" s="401"/>
      <c r="FUL1839" s="401"/>
      <c r="FUM1839" s="401"/>
      <c r="FUN1839" s="401"/>
      <c r="FUO1839" s="401"/>
      <c r="FUP1839" s="401"/>
      <c r="FUQ1839" s="401"/>
      <c r="FUR1839" s="401"/>
      <c r="FUS1839" s="401"/>
      <c r="FUT1839" s="401"/>
      <c r="FUU1839" s="401"/>
      <c r="FUV1839" s="401"/>
      <c r="FUW1839" s="401"/>
      <c r="FUX1839" s="401"/>
      <c r="FUY1839" s="401"/>
      <c r="FUZ1839" s="401"/>
      <c r="FVA1839" s="401"/>
      <c r="FVB1839" s="401"/>
      <c r="FVC1839" s="401"/>
      <c r="FVD1839" s="401"/>
      <c r="FVE1839" s="401"/>
      <c r="FVF1839" s="401"/>
      <c r="FVG1839" s="401"/>
      <c r="FVH1839" s="401"/>
      <c r="FVI1839" s="401"/>
      <c r="FVJ1839" s="401"/>
      <c r="FVK1839" s="401"/>
      <c r="FVL1839" s="401"/>
      <c r="FVM1839" s="401"/>
      <c r="FVN1839" s="401"/>
      <c r="FVO1839" s="401"/>
      <c r="FVP1839" s="401"/>
      <c r="FVQ1839" s="401"/>
      <c r="FVR1839" s="401"/>
      <c r="FVS1839" s="401"/>
      <c r="FVT1839" s="401"/>
      <c r="FVU1839" s="401"/>
      <c r="FVV1839" s="401"/>
      <c r="FVW1839" s="401"/>
      <c r="FVX1839" s="401"/>
      <c r="FVY1839" s="401"/>
      <c r="FVZ1839" s="401"/>
      <c r="FWA1839" s="401"/>
      <c r="FWB1839" s="401"/>
      <c r="FWC1839" s="401"/>
      <c r="FWD1839" s="401"/>
      <c r="FWE1839" s="401"/>
      <c r="FWF1839" s="401"/>
      <c r="FWG1839" s="401"/>
      <c r="FWH1839" s="401"/>
      <c r="FWI1839" s="401"/>
      <c r="FWJ1839" s="401"/>
      <c r="FWK1839" s="401"/>
      <c r="FWL1839" s="401"/>
      <c r="FWM1839" s="401"/>
      <c r="FWN1839" s="401"/>
      <c r="FWO1839" s="401"/>
      <c r="FWP1839" s="401"/>
      <c r="FWQ1839" s="401"/>
      <c r="FWR1839" s="401"/>
      <c r="FWS1839" s="401"/>
      <c r="FWT1839" s="401"/>
      <c r="FWU1839" s="401"/>
      <c r="FWV1839" s="401"/>
      <c r="FWW1839" s="401"/>
      <c r="FWX1839" s="401"/>
      <c r="FWY1839" s="401"/>
      <c r="FWZ1839" s="401"/>
      <c r="FXA1839" s="401"/>
      <c r="FXB1839" s="401"/>
      <c r="FXC1839" s="401"/>
      <c r="FXD1839" s="401"/>
      <c r="FXE1839" s="401"/>
      <c r="FXF1839" s="401"/>
      <c r="FXG1839" s="401"/>
      <c r="FXH1839" s="401"/>
      <c r="FXI1839" s="401"/>
      <c r="FXJ1839" s="401"/>
      <c r="FXK1839" s="401"/>
      <c r="FXL1839" s="401"/>
      <c r="FXM1839" s="401"/>
      <c r="FXN1839" s="401"/>
      <c r="FXO1839" s="401"/>
      <c r="FXP1839" s="401"/>
      <c r="FXQ1839" s="401"/>
      <c r="FXR1839" s="401"/>
      <c r="FXS1839" s="401"/>
      <c r="FXT1839" s="401"/>
      <c r="FXU1839" s="401"/>
      <c r="FXV1839" s="401"/>
      <c r="FXW1839" s="401"/>
      <c r="FXX1839" s="401"/>
      <c r="FXY1839" s="401"/>
      <c r="FXZ1839" s="401"/>
      <c r="FYA1839" s="401"/>
      <c r="FYB1839" s="401"/>
      <c r="FYC1839" s="401"/>
      <c r="FYD1839" s="401"/>
      <c r="FYE1839" s="401"/>
      <c r="FYF1839" s="401"/>
      <c r="FYG1839" s="401"/>
      <c r="FYH1839" s="401"/>
      <c r="FYI1839" s="401"/>
      <c r="FYJ1839" s="401"/>
      <c r="FYK1839" s="401"/>
      <c r="FYL1839" s="401"/>
      <c r="FYM1839" s="401"/>
      <c r="FYN1839" s="401"/>
      <c r="FYO1839" s="401"/>
      <c r="FYP1839" s="401"/>
      <c r="FYQ1839" s="401"/>
      <c r="FYR1839" s="401"/>
      <c r="FYS1839" s="401"/>
      <c r="FYT1839" s="401"/>
      <c r="FYU1839" s="401"/>
      <c r="FYV1839" s="401"/>
      <c r="FYW1839" s="401"/>
      <c r="FYX1839" s="401"/>
      <c r="FYY1839" s="401"/>
      <c r="FYZ1839" s="401"/>
      <c r="FZA1839" s="401"/>
      <c r="FZB1839" s="401"/>
      <c r="FZC1839" s="401"/>
      <c r="FZD1839" s="401"/>
      <c r="FZE1839" s="401"/>
      <c r="FZF1839" s="401"/>
      <c r="FZG1839" s="401"/>
      <c r="FZH1839" s="401"/>
      <c r="FZI1839" s="401"/>
      <c r="FZJ1839" s="401"/>
      <c r="FZK1839" s="401"/>
      <c r="FZL1839" s="401"/>
      <c r="FZM1839" s="401"/>
      <c r="FZN1839" s="401"/>
      <c r="FZO1839" s="401"/>
      <c r="FZP1839" s="401"/>
      <c r="FZQ1839" s="401"/>
      <c r="FZR1839" s="401"/>
      <c r="FZS1839" s="401"/>
      <c r="FZT1839" s="401"/>
      <c r="FZU1839" s="401"/>
      <c r="FZV1839" s="401"/>
      <c r="FZW1839" s="401"/>
      <c r="FZX1839" s="401"/>
      <c r="FZY1839" s="401"/>
      <c r="FZZ1839" s="401"/>
      <c r="GAA1839" s="401"/>
      <c r="GAB1839" s="401"/>
      <c r="GAC1839" s="401"/>
      <c r="GAD1839" s="401"/>
      <c r="GAE1839" s="401"/>
      <c r="GAF1839" s="401"/>
      <c r="GAG1839" s="401"/>
      <c r="GAH1839" s="401"/>
      <c r="GAI1839" s="401"/>
      <c r="GAJ1839" s="401"/>
      <c r="GAK1839" s="401"/>
      <c r="GAL1839" s="401"/>
      <c r="GAM1839" s="401"/>
      <c r="GAN1839" s="401"/>
      <c r="GAO1839" s="401"/>
      <c r="GAP1839" s="401"/>
      <c r="GAQ1839" s="401"/>
      <c r="GAR1839" s="401"/>
      <c r="GAS1839" s="401"/>
      <c r="GAT1839" s="401"/>
      <c r="GAU1839" s="401"/>
      <c r="GAV1839" s="401"/>
      <c r="GAW1839" s="401"/>
      <c r="GAX1839" s="401"/>
      <c r="GAY1839" s="401"/>
      <c r="GAZ1839" s="401"/>
      <c r="GBA1839" s="401"/>
      <c r="GBB1839" s="401"/>
      <c r="GBC1839" s="401"/>
      <c r="GBD1839" s="401"/>
      <c r="GBE1839" s="401"/>
      <c r="GBF1839" s="401"/>
      <c r="GBG1839" s="401"/>
      <c r="GBH1839" s="401"/>
      <c r="GBI1839" s="401"/>
      <c r="GBJ1839" s="401"/>
      <c r="GBK1839" s="401"/>
      <c r="GBL1839" s="401"/>
      <c r="GBM1839" s="401"/>
      <c r="GBN1839" s="401"/>
      <c r="GBO1839" s="401"/>
      <c r="GBP1839" s="401"/>
      <c r="GBQ1839" s="401"/>
      <c r="GBR1839" s="401"/>
      <c r="GBS1839" s="401"/>
      <c r="GBT1839" s="401"/>
      <c r="GBU1839" s="401"/>
      <c r="GBV1839" s="401"/>
      <c r="GBW1839" s="401"/>
      <c r="GBX1839" s="401"/>
      <c r="GBY1839" s="401"/>
      <c r="GBZ1839" s="401"/>
      <c r="GCA1839" s="401"/>
      <c r="GCB1839" s="401"/>
      <c r="GCC1839" s="401"/>
      <c r="GCD1839" s="401"/>
      <c r="GCE1839" s="401"/>
      <c r="GCF1839" s="401"/>
      <c r="GCG1839" s="401"/>
      <c r="GCH1839" s="401"/>
      <c r="GCI1839" s="401"/>
      <c r="GCJ1839" s="401"/>
      <c r="GCK1839" s="401"/>
      <c r="GCL1839" s="401"/>
      <c r="GCM1839" s="401"/>
      <c r="GCN1839" s="401"/>
      <c r="GCO1839" s="401"/>
      <c r="GCP1839" s="401"/>
      <c r="GCQ1839" s="401"/>
      <c r="GCR1839" s="401"/>
      <c r="GCS1839" s="401"/>
      <c r="GCT1839" s="401"/>
      <c r="GCU1839" s="401"/>
      <c r="GCV1839" s="401"/>
      <c r="GCW1839" s="401"/>
      <c r="GCX1839" s="401"/>
      <c r="GCY1839" s="401"/>
      <c r="GCZ1839" s="401"/>
      <c r="GDA1839" s="401"/>
      <c r="GDB1839" s="401"/>
      <c r="GDC1839" s="401"/>
      <c r="GDD1839" s="401"/>
      <c r="GDE1839" s="401"/>
      <c r="GDF1839" s="401"/>
      <c r="GDG1839" s="401"/>
      <c r="GDH1839" s="401"/>
      <c r="GDI1839" s="401"/>
      <c r="GDJ1839" s="401"/>
      <c r="GDK1839" s="401"/>
      <c r="GDL1839" s="401"/>
      <c r="GDM1839" s="401"/>
      <c r="GDN1839" s="401"/>
      <c r="GDO1839" s="401"/>
      <c r="GDP1839" s="401"/>
      <c r="GDQ1839" s="401"/>
      <c r="GDR1839" s="401"/>
      <c r="GDS1839" s="401"/>
      <c r="GDT1839" s="401"/>
      <c r="GDU1839" s="401"/>
      <c r="GDV1839" s="401"/>
      <c r="GDW1839" s="401"/>
      <c r="GDX1839" s="401"/>
      <c r="GDY1839" s="401"/>
      <c r="GDZ1839" s="401"/>
      <c r="GEA1839" s="401"/>
      <c r="GEB1839" s="401"/>
      <c r="GEC1839" s="401"/>
      <c r="GED1839" s="401"/>
      <c r="GEE1839" s="401"/>
      <c r="GEF1839" s="401"/>
      <c r="GEG1839" s="401"/>
      <c r="GEH1839" s="401"/>
      <c r="GEI1839" s="401"/>
      <c r="GEJ1839" s="401"/>
      <c r="GEK1839" s="401"/>
      <c r="GEL1839" s="401"/>
      <c r="GEM1839" s="401"/>
      <c r="GEN1839" s="401"/>
      <c r="GEO1839" s="401"/>
      <c r="GEP1839" s="401"/>
      <c r="GEQ1839" s="401"/>
      <c r="GER1839" s="401"/>
      <c r="GES1839" s="401"/>
      <c r="GET1839" s="401"/>
      <c r="GEU1839" s="401"/>
      <c r="GEV1839" s="401"/>
      <c r="GEW1839" s="401"/>
      <c r="GEX1839" s="401"/>
      <c r="GEY1839" s="401"/>
      <c r="GEZ1839" s="401"/>
      <c r="GFA1839" s="401"/>
      <c r="GFB1839" s="401"/>
      <c r="GFC1839" s="401"/>
      <c r="GFD1839" s="401"/>
      <c r="GFE1839" s="401"/>
      <c r="GFF1839" s="401"/>
      <c r="GFG1839" s="401"/>
      <c r="GFH1839" s="401"/>
      <c r="GFI1839" s="401"/>
      <c r="GFJ1839" s="401"/>
      <c r="GFK1839" s="401"/>
      <c r="GFL1839" s="401"/>
      <c r="GFM1839" s="401"/>
      <c r="GFN1839" s="401"/>
      <c r="GFO1839" s="401"/>
      <c r="GFP1839" s="401"/>
      <c r="GFQ1839" s="401"/>
      <c r="GFR1839" s="401"/>
      <c r="GFS1839" s="401"/>
      <c r="GFT1839" s="401"/>
      <c r="GFU1839" s="401"/>
      <c r="GFV1839" s="401"/>
      <c r="GFW1839" s="401"/>
      <c r="GFX1839" s="401"/>
      <c r="GFY1839" s="401"/>
      <c r="GFZ1839" s="401"/>
      <c r="GGA1839" s="401"/>
      <c r="GGB1839" s="401"/>
      <c r="GGC1839" s="401"/>
      <c r="GGD1839" s="401"/>
      <c r="GGE1839" s="401"/>
      <c r="GGF1839" s="401"/>
      <c r="GGG1839" s="401"/>
      <c r="GGH1839" s="401"/>
      <c r="GGI1839" s="401"/>
      <c r="GGJ1839" s="401"/>
      <c r="GGK1839" s="401"/>
      <c r="GGL1839" s="401"/>
      <c r="GGM1839" s="401"/>
      <c r="GGN1839" s="401"/>
      <c r="GGO1839" s="401"/>
      <c r="GGP1839" s="401"/>
      <c r="GGQ1839" s="401"/>
      <c r="GGR1839" s="401"/>
      <c r="GGS1839" s="401"/>
      <c r="GGT1839" s="401"/>
      <c r="GGU1839" s="401"/>
      <c r="GGV1839" s="401"/>
      <c r="GGW1839" s="401"/>
      <c r="GGX1839" s="401"/>
      <c r="GGY1839" s="401"/>
      <c r="GGZ1839" s="401"/>
      <c r="GHA1839" s="401"/>
      <c r="GHB1839" s="401"/>
      <c r="GHC1839" s="401"/>
      <c r="GHD1839" s="401"/>
      <c r="GHE1839" s="401"/>
      <c r="GHF1839" s="401"/>
      <c r="GHG1839" s="401"/>
      <c r="GHH1839" s="401"/>
      <c r="GHI1839" s="401"/>
      <c r="GHJ1839" s="401"/>
      <c r="GHK1839" s="401"/>
      <c r="GHL1839" s="401"/>
      <c r="GHM1839" s="401"/>
      <c r="GHN1839" s="401"/>
      <c r="GHO1839" s="401"/>
      <c r="GHP1839" s="401"/>
      <c r="GHQ1839" s="401"/>
      <c r="GHR1839" s="401"/>
      <c r="GHS1839" s="401"/>
      <c r="GHT1839" s="401"/>
      <c r="GHU1839" s="401"/>
      <c r="GHV1839" s="401"/>
      <c r="GHW1839" s="401"/>
      <c r="GHX1839" s="401"/>
      <c r="GHY1839" s="401"/>
      <c r="GHZ1839" s="401"/>
      <c r="GIA1839" s="401"/>
      <c r="GIB1839" s="401"/>
      <c r="GIC1839" s="401"/>
      <c r="GID1839" s="401"/>
      <c r="GIE1839" s="401"/>
      <c r="GIF1839" s="401"/>
      <c r="GIG1839" s="401"/>
      <c r="GIH1839" s="401"/>
      <c r="GII1839" s="401"/>
      <c r="GIJ1839" s="401"/>
      <c r="GIK1839" s="401"/>
      <c r="GIL1839" s="401"/>
      <c r="GIM1839" s="401"/>
      <c r="GIN1839" s="401"/>
      <c r="GIO1839" s="401"/>
      <c r="GIP1839" s="401"/>
      <c r="GIQ1839" s="401"/>
      <c r="GIR1839" s="401"/>
      <c r="GIS1839" s="401"/>
      <c r="GIT1839" s="401"/>
      <c r="GIU1839" s="401"/>
      <c r="GIV1839" s="401"/>
      <c r="GIW1839" s="401"/>
      <c r="GIX1839" s="401"/>
      <c r="GIY1839" s="401"/>
      <c r="GIZ1839" s="401"/>
      <c r="GJA1839" s="401"/>
      <c r="GJB1839" s="401"/>
      <c r="GJC1839" s="401"/>
      <c r="GJD1839" s="401"/>
      <c r="GJE1839" s="401"/>
      <c r="GJF1839" s="401"/>
      <c r="GJG1839" s="401"/>
      <c r="GJH1839" s="401"/>
      <c r="GJI1839" s="401"/>
      <c r="GJJ1839" s="401"/>
      <c r="GJK1839" s="401"/>
      <c r="GJL1839" s="401"/>
      <c r="GJM1839" s="401"/>
      <c r="GJN1839" s="401"/>
      <c r="GJO1839" s="401"/>
      <c r="GJP1839" s="401"/>
      <c r="GJQ1839" s="401"/>
      <c r="GJR1839" s="401"/>
      <c r="GJS1839" s="401"/>
      <c r="GJT1839" s="401"/>
      <c r="GJU1839" s="401"/>
      <c r="GJV1839" s="401"/>
      <c r="GJW1839" s="401"/>
      <c r="GJX1839" s="401"/>
      <c r="GJY1839" s="401"/>
      <c r="GJZ1839" s="401"/>
      <c r="GKA1839" s="401"/>
      <c r="GKB1839" s="401"/>
      <c r="GKC1839" s="401"/>
      <c r="GKD1839" s="401"/>
      <c r="GKE1839" s="401"/>
      <c r="GKF1839" s="401"/>
      <c r="GKG1839" s="401"/>
      <c r="GKH1839" s="401"/>
      <c r="GKI1839" s="401"/>
      <c r="GKJ1839" s="401"/>
      <c r="GKK1839" s="401"/>
      <c r="GKL1839" s="401"/>
      <c r="GKM1839" s="401"/>
      <c r="GKN1839" s="401"/>
      <c r="GKO1839" s="401"/>
      <c r="GKP1839" s="401"/>
      <c r="GKQ1839" s="401"/>
      <c r="GKR1839" s="401"/>
      <c r="GKS1839" s="401"/>
      <c r="GKT1839" s="401"/>
      <c r="GKU1839" s="401"/>
      <c r="GKV1839" s="401"/>
      <c r="GKW1839" s="401"/>
      <c r="GKX1839" s="401"/>
      <c r="GKY1839" s="401"/>
      <c r="GKZ1839" s="401"/>
      <c r="GLA1839" s="401"/>
      <c r="GLB1839" s="401"/>
      <c r="GLC1839" s="401"/>
      <c r="GLD1839" s="401"/>
      <c r="GLE1839" s="401"/>
      <c r="GLF1839" s="401"/>
      <c r="GLG1839" s="401"/>
      <c r="GLH1839" s="401"/>
      <c r="GLI1839" s="401"/>
      <c r="GLJ1839" s="401"/>
      <c r="GLK1839" s="401"/>
      <c r="GLL1839" s="401"/>
      <c r="GLM1839" s="401"/>
      <c r="GLN1839" s="401"/>
      <c r="GLO1839" s="401"/>
      <c r="GLP1839" s="401"/>
      <c r="GLQ1839" s="401"/>
      <c r="GLR1839" s="401"/>
      <c r="GLS1839" s="401"/>
      <c r="GLT1839" s="401"/>
      <c r="GLU1839" s="401"/>
      <c r="GLV1839" s="401"/>
      <c r="GLW1839" s="401"/>
      <c r="GLX1839" s="401"/>
      <c r="GLY1839" s="401"/>
      <c r="GLZ1839" s="401"/>
      <c r="GMA1839" s="401"/>
      <c r="GMB1839" s="401"/>
      <c r="GMC1839" s="401"/>
      <c r="GMD1839" s="401"/>
      <c r="GME1839" s="401"/>
      <c r="GMF1839" s="401"/>
      <c r="GMG1839" s="401"/>
      <c r="GMH1839" s="401"/>
      <c r="GMI1839" s="401"/>
      <c r="GMJ1839" s="401"/>
      <c r="GMK1839" s="401"/>
      <c r="GML1839" s="401"/>
      <c r="GMM1839" s="401"/>
      <c r="GMN1839" s="401"/>
      <c r="GMO1839" s="401"/>
      <c r="GMP1839" s="401"/>
      <c r="GMQ1839" s="401"/>
      <c r="GMR1839" s="401"/>
      <c r="GMS1839" s="401"/>
      <c r="GMT1839" s="401"/>
      <c r="GMU1839" s="401"/>
      <c r="GMV1839" s="401"/>
      <c r="GMW1839" s="401"/>
      <c r="GMX1839" s="401"/>
      <c r="GMY1839" s="401"/>
      <c r="GMZ1839" s="401"/>
      <c r="GNA1839" s="401"/>
      <c r="GNB1839" s="401"/>
      <c r="GNC1839" s="401"/>
      <c r="GND1839" s="401"/>
      <c r="GNE1839" s="401"/>
      <c r="GNF1839" s="401"/>
      <c r="GNG1839" s="401"/>
      <c r="GNH1839" s="401"/>
      <c r="GNI1839" s="401"/>
      <c r="GNJ1839" s="401"/>
      <c r="GNK1839" s="401"/>
      <c r="GNL1839" s="401"/>
      <c r="GNM1839" s="401"/>
      <c r="GNN1839" s="401"/>
      <c r="GNO1839" s="401"/>
      <c r="GNP1839" s="401"/>
      <c r="GNQ1839" s="401"/>
      <c r="GNR1839" s="401"/>
      <c r="GNS1839" s="401"/>
      <c r="GNT1839" s="401"/>
      <c r="GNU1839" s="401"/>
      <c r="GNV1839" s="401"/>
      <c r="GNW1839" s="401"/>
      <c r="GNX1839" s="401"/>
      <c r="GNY1839" s="401"/>
      <c r="GNZ1839" s="401"/>
      <c r="GOA1839" s="401"/>
      <c r="GOB1839" s="401"/>
      <c r="GOC1839" s="401"/>
      <c r="GOD1839" s="401"/>
      <c r="GOE1839" s="401"/>
      <c r="GOF1839" s="401"/>
      <c r="GOG1839" s="401"/>
      <c r="GOH1839" s="401"/>
      <c r="GOI1839" s="401"/>
      <c r="GOJ1839" s="401"/>
      <c r="GOK1839" s="401"/>
      <c r="GOL1839" s="401"/>
      <c r="GOM1839" s="401"/>
      <c r="GON1839" s="401"/>
      <c r="GOO1839" s="401"/>
      <c r="GOP1839" s="401"/>
      <c r="GOQ1839" s="401"/>
      <c r="GOR1839" s="401"/>
      <c r="GOS1839" s="401"/>
      <c r="GOT1839" s="401"/>
      <c r="GOU1839" s="401"/>
      <c r="GOV1839" s="401"/>
      <c r="GOW1839" s="401"/>
      <c r="GOX1839" s="401"/>
      <c r="GOY1839" s="401"/>
      <c r="GOZ1839" s="401"/>
      <c r="GPA1839" s="401"/>
      <c r="GPB1839" s="401"/>
      <c r="GPC1839" s="401"/>
      <c r="GPD1839" s="401"/>
      <c r="GPE1839" s="401"/>
      <c r="GPF1839" s="401"/>
      <c r="GPG1839" s="401"/>
      <c r="GPH1839" s="401"/>
      <c r="GPI1839" s="401"/>
      <c r="GPJ1839" s="401"/>
      <c r="GPK1839" s="401"/>
      <c r="GPL1839" s="401"/>
      <c r="GPM1839" s="401"/>
      <c r="GPN1839" s="401"/>
      <c r="GPO1839" s="401"/>
      <c r="GPP1839" s="401"/>
      <c r="GPQ1839" s="401"/>
      <c r="GPR1839" s="401"/>
      <c r="GPS1839" s="401"/>
      <c r="GPT1839" s="401"/>
      <c r="GPU1839" s="401"/>
      <c r="GPV1839" s="401"/>
      <c r="GPW1839" s="401"/>
      <c r="GPX1839" s="401"/>
      <c r="GPY1839" s="401"/>
      <c r="GPZ1839" s="401"/>
      <c r="GQA1839" s="401"/>
      <c r="GQB1839" s="401"/>
      <c r="GQC1839" s="401"/>
      <c r="GQD1839" s="401"/>
      <c r="GQE1839" s="401"/>
      <c r="GQF1839" s="401"/>
      <c r="GQG1839" s="401"/>
      <c r="GQH1839" s="401"/>
      <c r="GQI1839" s="401"/>
      <c r="GQJ1839" s="401"/>
      <c r="GQK1839" s="401"/>
      <c r="GQL1839" s="401"/>
      <c r="GQM1839" s="401"/>
      <c r="GQN1839" s="401"/>
      <c r="GQO1839" s="401"/>
      <c r="GQP1839" s="401"/>
      <c r="GQQ1839" s="401"/>
      <c r="GQR1839" s="401"/>
      <c r="GQS1839" s="401"/>
      <c r="GQT1839" s="401"/>
      <c r="GQU1839" s="401"/>
      <c r="GQV1839" s="401"/>
      <c r="GQW1839" s="401"/>
      <c r="GQX1839" s="401"/>
      <c r="GQY1839" s="401"/>
      <c r="GQZ1839" s="401"/>
      <c r="GRA1839" s="401"/>
      <c r="GRB1839" s="401"/>
      <c r="GRC1839" s="401"/>
      <c r="GRD1839" s="401"/>
      <c r="GRE1839" s="401"/>
      <c r="GRF1839" s="401"/>
      <c r="GRG1839" s="401"/>
      <c r="GRH1839" s="401"/>
      <c r="GRI1839" s="401"/>
      <c r="GRJ1839" s="401"/>
      <c r="GRK1839" s="401"/>
      <c r="GRL1839" s="401"/>
      <c r="GRM1839" s="401"/>
      <c r="GRN1839" s="401"/>
      <c r="GRO1839" s="401"/>
      <c r="GRP1839" s="401"/>
      <c r="GRQ1839" s="401"/>
      <c r="GRR1839" s="401"/>
      <c r="GRS1839" s="401"/>
      <c r="GRT1839" s="401"/>
      <c r="GRU1839" s="401"/>
      <c r="GRV1839" s="401"/>
      <c r="GRW1839" s="401"/>
      <c r="GRX1839" s="401"/>
      <c r="GRY1839" s="401"/>
      <c r="GRZ1839" s="401"/>
      <c r="GSA1839" s="401"/>
      <c r="GSB1839" s="401"/>
      <c r="GSC1839" s="401"/>
      <c r="GSD1839" s="401"/>
      <c r="GSE1839" s="401"/>
      <c r="GSF1839" s="401"/>
      <c r="GSG1839" s="401"/>
      <c r="GSH1839" s="401"/>
      <c r="GSI1839" s="401"/>
      <c r="GSJ1839" s="401"/>
      <c r="GSK1839" s="401"/>
      <c r="GSL1839" s="401"/>
      <c r="GSM1839" s="401"/>
      <c r="GSN1839" s="401"/>
      <c r="GSO1839" s="401"/>
      <c r="GSP1839" s="401"/>
      <c r="GSQ1839" s="401"/>
      <c r="GSR1839" s="401"/>
      <c r="GSS1839" s="401"/>
      <c r="GST1839" s="401"/>
      <c r="GSU1839" s="401"/>
      <c r="GSV1839" s="401"/>
      <c r="GSW1839" s="401"/>
      <c r="GSX1839" s="401"/>
      <c r="GSY1839" s="401"/>
      <c r="GSZ1839" s="401"/>
      <c r="GTA1839" s="401"/>
      <c r="GTB1839" s="401"/>
      <c r="GTC1839" s="401"/>
      <c r="GTD1839" s="401"/>
      <c r="GTE1839" s="401"/>
      <c r="GTF1839" s="401"/>
      <c r="GTG1839" s="401"/>
      <c r="GTH1839" s="401"/>
      <c r="GTI1839" s="401"/>
      <c r="GTJ1839" s="401"/>
      <c r="GTK1839" s="401"/>
      <c r="GTL1839" s="401"/>
      <c r="GTM1839" s="401"/>
      <c r="GTN1839" s="401"/>
      <c r="GTO1839" s="401"/>
      <c r="GTP1839" s="401"/>
      <c r="GTQ1839" s="401"/>
      <c r="GTR1839" s="401"/>
      <c r="GTS1839" s="401"/>
      <c r="GTT1839" s="401"/>
      <c r="GTU1839" s="401"/>
      <c r="GTV1839" s="401"/>
      <c r="GTW1839" s="401"/>
      <c r="GTX1839" s="401"/>
      <c r="GTY1839" s="401"/>
      <c r="GTZ1839" s="401"/>
      <c r="GUA1839" s="401"/>
      <c r="GUB1839" s="401"/>
      <c r="GUC1839" s="401"/>
      <c r="GUD1839" s="401"/>
      <c r="GUE1839" s="401"/>
      <c r="GUF1839" s="401"/>
      <c r="GUG1839" s="401"/>
      <c r="GUH1839" s="401"/>
      <c r="GUI1839" s="401"/>
      <c r="GUJ1839" s="401"/>
      <c r="GUK1839" s="401"/>
      <c r="GUL1839" s="401"/>
      <c r="GUM1839" s="401"/>
      <c r="GUN1839" s="401"/>
      <c r="GUO1839" s="401"/>
      <c r="GUP1839" s="401"/>
      <c r="GUQ1839" s="401"/>
      <c r="GUR1839" s="401"/>
      <c r="GUS1839" s="401"/>
      <c r="GUT1839" s="401"/>
      <c r="GUU1839" s="401"/>
      <c r="GUV1839" s="401"/>
      <c r="GUW1839" s="401"/>
      <c r="GUX1839" s="401"/>
      <c r="GUY1839" s="401"/>
      <c r="GUZ1839" s="401"/>
      <c r="GVA1839" s="401"/>
      <c r="GVB1839" s="401"/>
      <c r="GVC1839" s="401"/>
      <c r="GVD1839" s="401"/>
      <c r="GVE1839" s="401"/>
      <c r="GVF1839" s="401"/>
      <c r="GVG1839" s="401"/>
      <c r="GVH1839" s="401"/>
      <c r="GVI1839" s="401"/>
      <c r="GVJ1839" s="401"/>
      <c r="GVK1839" s="401"/>
      <c r="GVL1839" s="401"/>
      <c r="GVM1839" s="401"/>
      <c r="GVN1839" s="401"/>
      <c r="GVO1839" s="401"/>
      <c r="GVP1839" s="401"/>
      <c r="GVQ1839" s="401"/>
      <c r="GVR1839" s="401"/>
      <c r="GVS1839" s="401"/>
      <c r="GVT1839" s="401"/>
      <c r="GVU1839" s="401"/>
      <c r="GVV1839" s="401"/>
      <c r="GVW1839" s="401"/>
      <c r="GVX1839" s="401"/>
      <c r="GVY1839" s="401"/>
      <c r="GVZ1839" s="401"/>
      <c r="GWA1839" s="401"/>
      <c r="GWB1839" s="401"/>
      <c r="GWC1839" s="401"/>
      <c r="GWD1839" s="401"/>
      <c r="GWE1839" s="401"/>
      <c r="GWF1839" s="401"/>
      <c r="GWG1839" s="401"/>
      <c r="GWH1839" s="401"/>
      <c r="GWI1839" s="401"/>
      <c r="GWJ1839" s="401"/>
      <c r="GWK1839" s="401"/>
      <c r="GWL1839" s="401"/>
      <c r="GWM1839" s="401"/>
      <c r="GWN1839" s="401"/>
      <c r="GWO1839" s="401"/>
      <c r="GWP1839" s="401"/>
      <c r="GWQ1839" s="401"/>
      <c r="GWR1839" s="401"/>
      <c r="GWS1839" s="401"/>
      <c r="GWT1839" s="401"/>
      <c r="GWU1839" s="401"/>
      <c r="GWV1839" s="401"/>
      <c r="GWW1839" s="401"/>
      <c r="GWX1839" s="401"/>
      <c r="GWY1839" s="401"/>
      <c r="GWZ1839" s="401"/>
      <c r="GXA1839" s="401"/>
      <c r="GXB1839" s="401"/>
      <c r="GXC1839" s="401"/>
      <c r="GXD1839" s="401"/>
      <c r="GXE1839" s="401"/>
      <c r="GXF1839" s="401"/>
      <c r="GXG1839" s="401"/>
      <c r="GXH1839" s="401"/>
      <c r="GXI1839" s="401"/>
      <c r="GXJ1839" s="401"/>
      <c r="GXK1839" s="401"/>
      <c r="GXL1839" s="401"/>
      <c r="GXM1839" s="401"/>
      <c r="GXN1839" s="401"/>
      <c r="GXO1839" s="401"/>
      <c r="GXP1839" s="401"/>
      <c r="GXQ1839" s="401"/>
      <c r="GXR1839" s="401"/>
      <c r="GXS1839" s="401"/>
      <c r="GXT1839" s="401"/>
      <c r="GXU1839" s="401"/>
      <c r="GXV1839" s="401"/>
      <c r="GXW1839" s="401"/>
      <c r="GXX1839" s="401"/>
      <c r="GXY1839" s="401"/>
      <c r="GXZ1839" s="401"/>
      <c r="GYA1839" s="401"/>
      <c r="GYB1839" s="401"/>
      <c r="GYC1839" s="401"/>
      <c r="GYD1839" s="401"/>
      <c r="GYE1839" s="401"/>
      <c r="GYF1839" s="401"/>
      <c r="GYG1839" s="401"/>
      <c r="GYH1839" s="401"/>
      <c r="GYI1839" s="401"/>
      <c r="GYJ1839" s="401"/>
      <c r="GYK1839" s="401"/>
      <c r="GYL1839" s="401"/>
      <c r="GYM1839" s="401"/>
      <c r="GYN1839" s="401"/>
      <c r="GYO1839" s="401"/>
      <c r="GYP1839" s="401"/>
      <c r="GYQ1839" s="401"/>
      <c r="GYR1839" s="401"/>
      <c r="GYS1839" s="401"/>
      <c r="GYT1839" s="401"/>
      <c r="GYU1839" s="401"/>
      <c r="GYV1839" s="401"/>
      <c r="GYW1839" s="401"/>
      <c r="GYX1839" s="401"/>
      <c r="GYY1839" s="401"/>
      <c r="GYZ1839" s="401"/>
      <c r="GZA1839" s="401"/>
      <c r="GZB1839" s="401"/>
      <c r="GZC1839" s="401"/>
      <c r="GZD1839" s="401"/>
      <c r="GZE1839" s="401"/>
      <c r="GZF1839" s="401"/>
      <c r="GZG1839" s="401"/>
      <c r="GZH1839" s="401"/>
      <c r="GZI1839" s="401"/>
      <c r="GZJ1839" s="401"/>
      <c r="GZK1839" s="401"/>
      <c r="GZL1839" s="401"/>
      <c r="GZM1839" s="401"/>
      <c r="GZN1839" s="401"/>
      <c r="GZO1839" s="401"/>
      <c r="GZP1839" s="401"/>
      <c r="GZQ1839" s="401"/>
      <c r="GZR1839" s="401"/>
      <c r="GZS1839" s="401"/>
      <c r="GZT1839" s="401"/>
      <c r="GZU1839" s="401"/>
      <c r="GZV1839" s="401"/>
      <c r="GZW1839" s="401"/>
      <c r="GZX1839" s="401"/>
      <c r="GZY1839" s="401"/>
      <c r="GZZ1839" s="401"/>
      <c r="HAA1839" s="401"/>
      <c r="HAB1839" s="401"/>
      <c r="HAC1839" s="401"/>
      <c r="HAD1839" s="401"/>
      <c r="HAE1839" s="401"/>
      <c r="HAF1839" s="401"/>
      <c r="HAG1839" s="401"/>
      <c r="HAH1839" s="401"/>
      <c r="HAI1839" s="401"/>
      <c r="HAJ1839" s="401"/>
      <c r="HAK1839" s="401"/>
      <c r="HAL1839" s="401"/>
      <c r="HAM1839" s="401"/>
      <c r="HAN1839" s="401"/>
      <c r="HAO1839" s="401"/>
      <c r="HAP1839" s="401"/>
      <c r="HAQ1839" s="401"/>
      <c r="HAR1839" s="401"/>
      <c r="HAS1839" s="401"/>
      <c r="HAT1839" s="401"/>
      <c r="HAU1839" s="401"/>
      <c r="HAV1839" s="401"/>
      <c r="HAW1839" s="401"/>
      <c r="HAX1839" s="401"/>
      <c r="HAY1839" s="401"/>
      <c r="HAZ1839" s="401"/>
      <c r="HBA1839" s="401"/>
      <c r="HBB1839" s="401"/>
      <c r="HBC1839" s="401"/>
      <c r="HBD1839" s="401"/>
      <c r="HBE1839" s="401"/>
      <c r="HBF1839" s="401"/>
      <c r="HBG1839" s="401"/>
      <c r="HBH1839" s="401"/>
      <c r="HBI1839" s="401"/>
      <c r="HBJ1839" s="401"/>
      <c r="HBK1839" s="401"/>
      <c r="HBL1839" s="401"/>
      <c r="HBM1839" s="401"/>
      <c r="HBN1839" s="401"/>
      <c r="HBO1839" s="401"/>
      <c r="HBP1839" s="401"/>
      <c r="HBQ1839" s="401"/>
      <c r="HBR1839" s="401"/>
      <c r="HBS1839" s="401"/>
      <c r="HBT1839" s="401"/>
      <c r="HBU1839" s="401"/>
      <c r="HBV1839" s="401"/>
      <c r="HBW1839" s="401"/>
      <c r="HBX1839" s="401"/>
      <c r="HBY1839" s="401"/>
      <c r="HBZ1839" s="401"/>
      <c r="HCA1839" s="401"/>
      <c r="HCB1839" s="401"/>
      <c r="HCC1839" s="401"/>
      <c r="HCD1839" s="401"/>
      <c r="HCE1839" s="401"/>
      <c r="HCF1839" s="401"/>
      <c r="HCG1839" s="401"/>
      <c r="HCH1839" s="401"/>
      <c r="HCI1839" s="401"/>
      <c r="HCJ1839" s="401"/>
      <c r="HCK1839" s="401"/>
      <c r="HCL1839" s="401"/>
      <c r="HCM1839" s="401"/>
      <c r="HCN1839" s="401"/>
      <c r="HCO1839" s="401"/>
      <c r="HCP1839" s="401"/>
      <c r="HCQ1839" s="401"/>
      <c r="HCR1839" s="401"/>
      <c r="HCS1839" s="401"/>
      <c r="HCT1839" s="401"/>
      <c r="HCU1839" s="401"/>
      <c r="HCV1839" s="401"/>
      <c r="HCW1839" s="401"/>
      <c r="HCX1839" s="401"/>
      <c r="HCY1839" s="401"/>
      <c r="HCZ1839" s="401"/>
      <c r="HDA1839" s="401"/>
      <c r="HDB1839" s="401"/>
      <c r="HDC1839" s="401"/>
      <c r="HDD1839" s="401"/>
      <c r="HDE1839" s="401"/>
      <c r="HDF1839" s="401"/>
      <c r="HDG1839" s="401"/>
      <c r="HDH1839" s="401"/>
      <c r="HDI1839" s="401"/>
      <c r="HDJ1839" s="401"/>
      <c r="HDK1839" s="401"/>
      <c r="HDL1839" s="401"/>
      <c r="HDM1839" s="401"/>
      <c r="HDN1839" s="401"/>
      <c r="HDO1839" s="401"/>
      <c r="HDP1839" s="401"/>
      <c r="HDQ1839" s="401"/>
      <c r="HDR1839" s="401"/>
      <c r="HDS1839" s="401"/>
      <c r="HDT1839" s="401"/>
      <c r="HDU1839" s="401"/>
      <c r="HDV1839" s="401"/>
      <c r="HDW1839" s="401"/>
      <c r="HDX1839" s="401"/>
      <c r="HDY1839" s="401"/>
      <c r="HDZ1839" s="401"/>
      <c r="HEA1839" s="401"/>
      <c r="HEB1839" s="401"/>
      <c r="HEC1839" s="401"/>
      <c r="HED1839" s="401"/>
      <c r="HEE1839" s="401"/>
      <c r="HEF1839" s="401"/>
      <c r="HEG1839" s="401"/>
      <c r="HEH1839" s="401"/>
      <c r="HEI1839" s="401"/>
      <c r="HEJ1839" s="401"/>
      <c r="HEK1839" s="401"/>
      <c r="HEL1839" s="401"/>
      <c r="HEM1839" s="401"/>
      <c r="HEN1839" s="401"/>
      <c r="HEO1839" s="401"/>
      <c r="HEP1839" s="401"/>
      <c r="HEQ1839" s="401"/>
      <c r="HER1839" s="401"/>
      <c r="HES1839" s="401"/>
      <c r="HET1839" s="401"/>
      <c r="HEU1839" s="401"/>
      <c r="HEV1839" s="401"/>
      <c r="HEW1839" s="401"/>
      <c r="HEX1839" s="401"/>
      <c r="HEY1839" s="401"/>
      <c r="HEZ1839" s="401"/>
      <c r="HFA1839" s="401"/>
      <c r="HFB1839" s="401"/>
      <c r="HFC1839" s="401"/>
      <c r="HFD1839" s="401"/>
      <c r="HFE1839" s="401"/>
      <c r="HFF1839" s="401"/>
      <c r="HFG1839" s="401"/>
      <c r="HFH1839" s="401"/>
      <c r="HFI1839" s="401"/>
      <c r="HFJ1839" s="401"/>
      <c r="HFK1839" s="401"/>
      <c r="HFL1839" s="401"/>
      <c r="HFM1839" s="401"/>
      <c r="HFN1839" s="401"/>
      <c r="HFO1839" s="401"/>
      <c r="HFP1839" s="401"/>
      <c r="HFQ1839" s="401"/>
      <c r="HFR1839" s="401"/>
      <c r="HFS1839" s="401"/>
      <c r="HFT1839" s="401"/>
      <c r="HFU1839" s="401"/>
      <c r="HFV1839" s="401"/>
      <c r="HFW1839" s="401"/>
      <c r="HFX1839" s="401"/>
      <c r="HFY1839" s="401"/>
      <c r="HFZ1839" s="401"/>
      <c r="HGA1839" s="401"/>
      <c r="HGB1839" s="401"/>
      <c r="HGC1839" s="401"/>
      <c r="HGD1839" s="401"/>
      <c r="HGE1839" s="401"/>
      <c r="HGF1839" s="401"/>
      <c r="HGG1839" s="401"/>
      <c r="HGH1839" s="401"/>
      <c r="HGI1839" s="401"/>
      <c r="HGJ1839" s="401"/>
      <c r="HGK1839" s="401"/>
      <c r="HGL1839" s="401"/>
      <c r="HGM1839" s="401"/>
      <c r="HGN1839" s="401"/>
      <c r="HGO1839" s="401"/>
      <c r="HGP1839" s="401"/>
      <c r="HGQ1839" s="401"/>
      <c r="HGR1839" s="401"/>
      <c r="HGS1839" s="401"/>
      <c r="HGT1839" s="401"/>
      <c r="HGU1839" s="401"/>
      <c r="HGV1839" s="401"/>
      <c r="HGW1839" s="401"/>
      <c r="HGX1839" s="401"/>
      <c r="HGY1839" s="401"/>
      <c r="HGZ1839" s="401"/>
      <c r="HHA1839" s="401"/>
      <c r="HHB1839" s="401"/>
      <c r="HHC1839" s="401"/>
      <c r="HHD1839" s="401"/>
      <c r="HHE1839" s="401"/>
      <c r="HHF1839" s="401"/>
      <c r="HHG1839" s="401"/>
      <c r="HHH1839" s="401"/>
      <c r="HHI1839" s="401"/>
      <c r="HHJ1839" s="401"/>
      <c r="HHK1839" s="401"/>
      <c r="HHL1839" s="401"/>
      <c r="HHM1839" s="401"/>
      <c r="HHN1839" s="401"/>
      <c r="HHO1839" s="401"/>
      <c r="HHP1839" s="401"/>
      <c r="HHQ1839" s="401"/>
      <c r="HHR1839" s="401"/>
      <c r="HHS1839" s="401"/>
      <c r="HHT1839" s="401"/>
      <c r="HHU1839" s="401"/>
      <c r="HHV1839" s="401"/>
      <c r="HHW1839" s="401"/>
      <c r="HHX1839" s="401"/>
      <c r="HHY1839" s="401"/>
      <c r="HHZ1839" s="401"/>
      <c r="HIA1839" s="401"/>
      <c r="HIB1839" s="401"/>
      <c r="HIC1839" s="401"/>
      <c r="HID1839" s="401"/>
      <c r="HIE1839" s="401"/>
      <c r="HIF1839" s="401"/>
      <c r="HIG1839" s="401"/>
      <c r="HIH1839" s="401"/>
      <c r="HII1839" s="401"/>
      <c r="HIJ1839" s="401"/>
      <c r="HIK1839" s="401"/>
      <c r="HIL1839" s="401"/>
      <c r="HIM1839" s="401"/>
      <c r="HIN1839" s="401"/>
      <c r="HIO1839" s="401"/>
      <c r="HIP1839" s="401"/>
      <c r="HIQ1839" s="401"/>
      <c r="HIR1839" s="401"/>
      <c r="HIS1839" s="401"/>
      <c r="HIT1839" s="401"/>
      <c r="HIU1839" s="401"/>
      <c r="HIV1839" s="401"/>
      <c r="HIW1839" s="401"/>
      <c r="HIX1839" s="401"/>
      <c r="HIY1839" s="401"/>
      <c r="HIZ1839" s="401"/>
      <c r="HJA1839" s="401"/>
      <c r="HJB1839" s="401"/>
      <c r="HJC1839" s="401"/>
      <c r="HJD1839" s="401"/>
      <c r="HJE1839" s="401"/>
      <c r="HJF1839" s="401"/>
      <c r="HJG1839" s="401"/>
      <c r="HJH1839" s="401"/>
      <c r="HJI1839" s="401"/>
      <c r="HJJ1839" s="401"/>
      <c r="HJK1839" s="401"/>
      <c r="HJL1839" s="401"/>
      <c r="HJM1839" s="401"/>
      <c r="HJN1839" s="401"/>
      <c r="HJO1839" s="401"/>
      <c r="HJP1839" s="401"/>
      <c r="HJQ1839" s="401"/>
      <c r="HJR1839" s="401"/>
      <c r="HJS1839" s="401"/>
      <c r="HJT1839" s="401"/>
      <c r="HJU1839" s="401"/>
      <c r="HJV1839" s="401"/>
      <c r="HJW1839" s="401"/>
      <c r="HJX1839" s="401"/>
      <c r="HJY1839" s="401"/>
      <c r="HJZ1839" s="401"/>
      <c r="HKA1839" s="401"/>
      <c r="HKB1839" s="401"/>
      <c r="HKC1839" s="401"/>
      <c r="HKD1839" s="401"/>
      <c r="HKE1839" s="401"/>
      <c r="HKF1839" s="401"/>
      <c r="HKG1839" s="401"/>
      <c r="HKH1839" s="401"/>
      <c r="HKI1839" s="401"/>
      <c r="HKJ1839" s="401"/>
      <c r="HKK1839" s="401"/>
      <c r="HKL1839" s="401"/>
      <c r="HKM1839" s="401"/>
      <c r="HKN1839" s="401"/>
      <c r="HKO1839" s="401"/>
      <c r="HKP1839" s="401"/>
      <c r="HKQ1839" s="401"/>
      <c r="HKR1839" s="401"/>
      <c r="HKS1839" s="401"/>
      <c r="HKT1839" s="401"/>
      <c r="HKU1839" s="401"/>
      <c r="HKV1839" s="401"/>
      <c r="HKW1839" s="401"/>
      <c r="HKX1839" s="401"/>
      <c r="HKY1839" s="401"/>
      <c r="HKZ1839" s="401"/>
      <c r="HLA1839" s="401"/>
      <c r="HLB1839" s="401"/>
      <c r="HLC1839" s="401"/>
      <c r="HLD1839" s="401"/>
      <c r="HLE1839" s="401"/>
      <c r="HLF1839" s="401"/>
      <c r="HLG1839" s="401"/>
      <c r="HLH1839" s="401"/>
      <c r="HLI1839" s="401"/>
      <c r="HLJ1839" s="401"/>
      <c r="HLK1839" s="401"/>
      <c r="HLL1839" s="401"/>
      <c r="HLM1839" s="401"/>
      <c r="HLN1839" s="401"/>
      <c r="HLO1839" s="401"/>
      <c r="HLP1839" s="401"/>
      <c r="HLQ1839" s="401"/>
      <c r="HLR1839" s="401"/>
      <c r="HLS1839" s="401"/>
      <c r="HLT1839" s="401"/>
      <c r="HLU1839" s="401"/>
      <c r="HLV1839" s="401"/>
      <c r="HLW1839" s="401"/>
      <c r="HLX1839" s="401"/>
      <c r="HLY1839" s="401"/>
      <c r="HLZ1839" s="401"/>
      <c r="HMA1839" s="401"/>
      <c r="HMB1839" s="401"/>
      <c r="HMC1839" s="401"/>
      <c r="HMD1839" s="401"/>
      <c r="HME1839" s="401"/>
      <c r="HMF1839" s="401"/>
      <c r="HMG1839" s="401"/>
      <c r="HMH1839" s="401"/>
      <c r="HMI1839" s="401"/>
      <c r="HMJ1839" s="401"/>
      <c r="HMK1839" s="401"/>
      <c r="HML1839" s="401"/>
      <c r="HMM1839" s="401"/>
      <c r="HMN1839" s="401"/>
      <c r="HMO1839" s="401"/>
      <c r="HMP1839" s="401"/>
      <c r="HMQ1839" s="401"/>
      <c r="HMR1839" s="401"/>
      <c r="HMS1839" s="401"/>
      <c r="HMT1839" s="401"/>
      <c r="HMU1839" s="401"/>
      <c r="HMV1839" s="401"/>
      <c r="HMW1839" s="401"/>
      <c r="HMX1839" s="401"/>
      <c r="HMY1839" s="401"/>
      <c r="HMZ1839" s="401"/>
      <c r="HNA1839" s="401"/>
      <c r="HNB1839" s="401"/>
      <c r="HNC1839" s="401"/>
      <c r="HND1839" s="401"/>
      <c r="HNE1839" s="401"/>
      <c r="HNF1839" s="401"/>
      <c r="HNG1839" s="401"/>
      <c r="HNH1839" s="401"/>
      <c r="HNI1839" s="401"/>
      <c r="HNJ1839" s="401"/>
      <c r="HNK1839" s="401"/>
      <c r="HNL1839" s="401"/>
      <c r="HNM1839" s="401"/>
      <c r="HNN1839" s="401"/>
      <c r="HNO1839" s="401"/>
      <c r="HNP1839" s="401"/>
      <c r="HNQ1839" s="401"/>
      <c r="HNR1839" s="401"/>
      <c r="HNS1839" s="401"/>
      <c r="HNT1839" s="401"/>
      <c r="HNU1839" s="401"/>
      <c r="HNV1839" s="401"/>
      <c r="HNW1839" s="401"/>
      <c r="HNX1839" s="401"/>
      <c r="HNY1839" s="401"/>
      <c r="HNZ1839" s="401"/>
      <c r="HOA1839" s="401"/>
      <c r="HOB1839" s="401"/>
      <c r="HOC1839" s="401"/>
      <c r="HOD1839" s="401"/>
      <c r="HOE1839" s="401"/>
      <c r="HOF1839" s="401"/>
      <c r="HOG1839" s="401"/>
      <c r="HOH1839" s="401"/>
      <c r="HOI1839" s="401"/>
      <c r="HOJ1839" s="401"/>
      <c r="HOK1839" s="401"/>
      <c r="HOL1839" s="401"/>
      <c r="HOM1839" s="401"/>
      <c r="HON1839" s="401"/>
      <c r="HOO1839" s="401"/>
      <c r="HOP1839" s="401"/>
      <c r="HOQ1839" s="401"/>
      <c r="HOR1839" s="401"/>
      <c r="HOS1839" s="401"/>
      <c r="HOT1839" s="401"/>
      <c r="HOU1839" s="401"/>
      <c r="HOV1839" s="401"/>
      <c r="HOW1839" s="401"/>
      <c r="HOX1839" s="401"/>
      <c r="HOY1839" s="401"/>
      <c r="HOZ1839" s="401"/>
      <c r="HPA1839" s="401"/>
      <c r="HPB1839" s="401"/>
      <c r="HPC1839" s="401"/>
      <c r="HPD1839" s="401"/>
      <c r="HPE1839" s="401"/>
      <c r="HPF1839" s="401"/>
      <c r="HPG1839" s="401"/>
      <c r="HPH1839" s="401"/>
      <c r="HPI1839" s="401"/>
      <c r="HPJ1839" s="401"/>
      <c r="HPK1839" s="401"/>
      <c r="HPL1839" s="401"/>
      <c r="HPM1839" s="401"/>
      <c r="HPN1839" s="401"/>
      <c r="HPO1839" s="401"/>
      <c r="HPP1839" s="401"/>
      <c r="HPQ1839" s="401"/>
      <c r="HPR1839" s="401"/>
      <c r="HPS1839" s="401"/>
      <c r="HPT1839" s="401"/>
      <c r="HPU1839" s="401"/>
      <c r="HPV1839" s="401"/>
      <c r="HPW1839" s="401"/>
      <c r="HPX1839" s="401"/>
      <c r="HPY1839" s="401"/>
      <c r="HPZ1839" s="401"/>
      <c r="HQA1839" s="401"/>
      <c r="HQB1839" s="401"/>
      <c r="HQC1839" s="401"/>
      <c r="HQD1839" s="401"/>
      <c r="HQE1839" s="401"/>
      <c r="HQF1839" s="401"/>
      <c r="HQG1839" s="401"/>
      <c r="HQH1839" s="401"/>
      <c r="HQI1839" s="401"/>
      <c r="HQJ1839" s="401"/>
      <c r="HQK1839" s="401"/>
      <c r="HQL1839" s="401"/>
      <c r="HQM1839" s="401"/>
      <c r="HQN1839" s="401"/>
      <c r="HQO1839" s="401"/>
      <c r="HQP1839" s="401"/>
      <c r="HQQ1839" s="401"/>
      <c r="HQR1839" s="401"/>
      <c r="HQS1839" s="401"/>
      <c r="HQT1839" s="401"/>
      <c r="HQU1839" s="401"/>
      <c r="HQV1839" s="401"/>
      <c r="HQW1839" s="401"/>
      <c r="HQX1839" s="401"/>
      <c r="HQY1839" s="401"/>
      <c r="HQZ1839" s="401"/>
      <c r="HRA1839" s="401"/>
      <c r="HRB1839" s="401"/>
      <c r="HRC1839" s="401"/>
      <c r="HRD1839" s="401"/>
      <c r="HRE1839" s="401"/>
      <c r="HRF1839" s="401"/>
      <c r="HRG1839" s="401"/>
      <c r="HRH1839" s="401"/>
      <c r="HRI1839" s="401"/>
      <c r="HRJ1839" s="401"/>
      <c r="HRK1839" s="401"/>
      <c r="HRL1839" s="401"/>
      <c r="HRM1839" s="401"/>
      <c r="HRN1839" s="401"/>
      <c r="HRO1839" s="401"/>
      <c r="HRP1839" s="401"/>
      <c r="HRQ1839" s="401"/>
      <c r="HRR1839" s="401"/>
      <c r="HRS1839" s="401"/>
      <c r="HRT1839" s="401"/>
      <c r="HRU1839" s="401"/>
      <c r="HRV1839" s="401"/>
      <c r="HRW1839" s="401"/>
      <c r="HRX1839" s="401"/>
      <c r="HRY1839" s="401"/>
      <c r="HRZ1839" s="401"/>
      <c r="HSA1839" s="401"/>
      <c r="HSB1839" s="401"/>
      <c r="HSC1839" s="401"/>
      <c r="HSD1839" s="401"/>
      <c r="HSE1839" s="401"/>
      <c r="HSF1839" s="401"/>
      <c r="HSG1839" s="401"/>
      <c r="HSH1839" s="401"/>
      <c r="HSI1839" s="401"/>
      <c r="HSJ1839" s="401"/>
      <c r="HSK1839" s="401"/>
      <c r="HSL1839" s="401"/>
      <c r="HSM1839" s="401"/>
      <c r="HSN1839" s="401"/>
      <c r="HSO1839" s="401"/>
      <c r="HSP1839" s="401"/>
      <c r="HSQ1839" s="401"/>
      <c r="HSR1839" s="401"/>
      <c r="HSS1839" s="401"/>
      <c r="HST1839" s="401"/>
      <c r="HSU1839" s="401"/>
      <c r="HSV1839" s="401"/>
      <c r="HSW1839" s="401"/>
      <c r="HSX1839" s="401"/>
      <c r="HSY1839" s="401"/>
      <c r="HSZ1839" s="401"/>
      <c r="HTA1839" s="401"/>
      <c r="HTB1839" s="401"/>
      <c r="HTC1839" s="401"/>
      <c r="HTD1839" s="401"/>
      <c r="HTE1839" s="401"/>
      <c r="HTF1839" s="401"/>
      <c r="HTG1839" s="401"/>
      <c r="HTH1839" s="401"/>
      <c r="HTI1839" s="401"/>
      <c r="HTJ1839" s="401"/>
      <c r="HTK1839" s="401"/>
      <c r="HTL1839" s="401"/>
      <c r="HTM1839" s="401"/>
      <c r="HTN1839" s="401"/>
      <c r="HTO1839" s="401"/>
      <c r="HTP1839" s="401"/>
      <c r="HTQ1839" s="401"/>
      <c r="HTR1839" s="401"/>
      <c r="HTS1839" s="401"/>
      <c r="HTT1839" s="401"/>
      <c r="HTU1839" s="401"/>
      <c r="HTV1839" s="401"/>
      <c r="HTW1839" s="401"/>
      <c r="HTX1839" s="401"/>
      <c r="HTY1839" s="401"/>
      <c r="HTZ1839" s="401"/>
      <c r="HUA1839" s="401"/>
      <c r="HUB1839" s="401"/>
      <c r="HUC1839" s="401"/>
      <c r="HUD1839" s="401"/>
      <c r="HUE1839" s="401"/>
      <c r="HUF1839" s="401"/>
      <c r="HUG1839" s="401"/>
      <c r="HUH1839" s="401"/>
      <c r="HUI1839" s="401"/>
      <c r="HUJ1839" s="401"/>
      <c r="HUK1839" s="401"/>
      <c r="HUL1839" s="401"/>
      <c r="HUM1839" s="401"/>
      <c r="HUN1839" s="401"/>
      <c r="HUO1839" s="401"/>
      <c r="HUP1839" s="401"/>
      <c r="HUQ1839" s="401"/>
      <c r="HUR1839" s="401"/>
      <c r="HUS1839" s="401"/>
      <c r="HUT1839" s="401"/>
      <c r="HUU1839" s="401"/>
      <c r="HUV1839" s="401"/>
      <c r="HUW1839" s="401"/>
      <c r="HUX1839" s="401"/>
      <c r="HUY1839" s="401"/>
      <c r="HUZ1839" s="401"/>
      <c r="HVA1839" s="401"/>
      <c r="HVB1839" s="401"/>
      <c r="HVC1839" s="401"/>
      <c r="HVD1839" s="401"/>
      <c r="HVE1839" s="401"/>
      <c r="HVF1839" s="401"/>
      <c r="HVG1839" s="401"/>
      <c r="HVH1839" s="401"/>
      <c r="HVI1839" s="401"/>
      <c r="HVJ1839" s="401"/>
      <c r="HVK1839" s="401"/>
      <c r="HVL1839" s="401"/>
      <c r="HVM1839" s="401"/>
      <c r="HVN1839" s="401"/>
      <c r="HVO1839" s="401"/>
      <c r="HVP1839" s="401"/>
      <c r="HVQ1839" s="401"/>
      <c r="HVR1839" s="401"/>
      <c r="HVS1839" s="401"/>
      <c r="HVT1839" s="401"/>
      <c r="HVU1839" s="401"/>
      <c r="HVV1839" s="401"/>
      <c r="HVW1839" s="401"/>
      <c r="HVX1839" s="401"/>
      <c r="HVY1839" s="401"/>
      <c r="HVZ1839" s="401"/>
      <c r="HWA1839" s="401"/>
      <c r="HWB1839" s="401"/>
      <c r="HWC1839" s="401"/>
      <c r="HWD1839" s="401"/>
      <c r="HWE1839" s="401"/>
      <c r="HWF1839" s="401"/>
      <c r="HWG1839" s="401"/>
      <c r="HWH1839" s="401"/>
      <c r="HWI1839" s="401"/>
      <c r="HWJ1839" s="401"/>
      <c r="HWK1839" s="401"/>
      <c r="HWL1839" s="401"/>
      <c r="HWM1839" s="401"/>
      <c r="HWN1839" s="401"/>
      <c r="HWO1839" s="401"/>
      <c r="HWP1839" s="401"/>
      <c r="HWQ1839" s="401"/>
      <c r="HWR1839" s="401"/>
      <c r="HWS1839" s="401"/>
      <c r="HWT1839" s="401"/>
      <c r="HWU1839" s="401"/>
      <c r="HWV1839" s="401"/>
      <c r="HWW1839" s="401"/>
      <c r="HWX1839" s="401"/>
      <c r="HWY1839" s="401"/>
      <c r="HWZ1839" s="401"/>
      <c r="HXA1839" s="401"/>
      <c r="HXB1839" s="401"/>
      <c r="HXC1839" s="401"/>
      <c r="HXD1839" s="401"/>
      <c r="HXE1839" s="401"/>
      <c r="HXF1839" s="401"/>
      <c r="HXG1839" s="401"/>
      <c r="HXH1839" s="401"/>
      <c r="HXI1839" s="401"/>
      <c r="HXJ1839" s="401"/>
      <c r="HXK1839" s="401"/>
      <c r="HXL1839" s="401"/>
      <c r="HXM1839" s="401"/>
      <c r="HXN1839" s="401"/>
      <c r="HXO1839" s="401"/>
      <c r="HXP1839" s="401"/>
      <c r="HXQ1839" s="401"/>
      <c r="HXR1839" s="401"/>
      <c r="HXS1839" s="401"/>
      <c r="HXT1839" s="401"/>
      <c r="HXU1839" s="401"/>
      <c r="HXV1839" s="401"/>
      <c r="HXW1839" s="401"/>
      <c r="HXX1839" s="401"/>
      <c r="HXY1839" s="401"/>
      <c r="HXZ1839" s="401"/>
      <c r="HYA1839" s="401"/>
      <c r="HYB1839" s="401"/>
      <c r="HYC1839" s="401"/>
      <c r="HYD1839" s="401"/>
      <c r="HYE1839" s="401"/>
      <c r="HYF1839" s="401"/>
      <c r="HYG1839" s="401"/>
      <c r="HYH1839" s="401"/>
      <c r="HYI1839" s="401"/>
      <c r="HYJ1839" s="401"/>
      <c r="HYK1839" s="401"/>
      <c r="HYL1839" s="401"/>
      <c r="HYM1839" s="401"/>
      <c r="HYN1839" s="401"/>
      <c r="HYO1839" s="401"/>
      <c r="HYP1839" s="401"/>
      <c r="HYQ1839" s="401"/>
      <c r="HYR1839" s="401"/>
      <c r="HYS1839" s="401"/>
      <c r="HYT1839" s="401"/>
      <c r="HYU1839" s="401"/>
      <c r="HYV1839" s="401"/>
      <c r="HYW1839" s="401"/>
      <c r="HYX1839" s="401"/>
      <c r="HYY1839" s="401"/>
      <c r="HYZ1839" s="401"/>
      <c r="HZA1839" s="401"/>
      <c r="HZB1839" s="401"/>
      <c r="HZC1839" s="401"/>
      <c r="HZD1839" s="401"/>
      <c r="HZE1839" s="401"/>
      <c r="HZF1839" s="401"/>
      <c r="HZG1839" s="401"/>
      <c r="HZH1839" s="401"/>
      <c r="HZI1839" s="401"/>
      <c r="HZJ1839" s="401"/>
      <c r="HZK1839" s="401"/>
      <c r="HZL1839" s="401"/>
      <c r="HZM1839" s="401"/>
      <c r="HZN1839" s="401"/>
      <c r="HZO1839" s="401"/>
      <c r="HZP1839" s="401"/>
      <c r="HZQ1839" s="401"/>
      <c r="HZR1839" s="401"/>
      <c r="HZS1839" s="401"/>
      <c r="HZT1839" s="401"/>
      <c r="HZU1839" s="401"/>
      <c r="HZV1839" s="401"/>
      <c r="HZW1839" s="401"/>
      <c r="HZX1839" s="401"/>
      <c r="HZY1839" s="401"/>
      <c r="HZZ1839" s="401"/>
      <c r="IAA1839" s="401"/>
      <c r="IAB1839" s="401"/>
      <c r="IAC1839" s="401"/>
      <c r="IAD1839" s="401"/>
      <c r="IAE1839" s="401"/>
      <c r="IAF1839" s="401"/>
      <c r="IAG1839" s="401"/>
      <c r="IAH1839" s="401"/>
      <c r="IAI1839" s="401"/>
      <c r="IAJ1839" s="401"/>
      <c r="IAK1839" s="401"/>
      <c r="IAL1839" s="401"/>
      <c r="IAM1839" s="401"/>
      <c r="IAN1839" s="401"/>
      <c r="IAO1839" s="401"/>
      <c r="IAP1839" s="401"/>
      <c r="IAQ1839" s="401"/>
      <c r="IAR1839" s="401"/>
      <c r="IAS1839" s="401"/>
      <c r="IAT1839" s="401"/>
      <c r="IAU1839" s="401"/>
      <c r="IAV1839" s="401"/>
      <c r="IAW1839" s="401"/>
      <c r="IAX1839" s="401"/>
      <c r="IAY1839" s="401"/>
      <c r="IAZ1839" s="401"/>
      <c r="IBA1839" s="401"/>
      <c r="IBB1839" s="401"/>
      <c r="IBC1839" s="401"/>
      <c r="IBD1839" s="401"/>
      <c r="IBE1839" s="401"/>
      <c r="IBF1839" s="401"/>
      <c r="IBG1839" s="401"/>
      <c r="IBH1839" s="401"/>
      <c r="IBI1839" s="401"/>
      <c r="IBJ1839" s="401"/>
      <c r="IBK1839" s="401"/>
      <c r="IBL1839" s="401"/>
      <c r="IBM1839" s="401"/>
      <c r="IBN1839" s="401"/>
      <c r="IBO1839" s="401"/>
      <c r="IBP1839" s="401"/>
      <c r="IBQ1839" s="401"/>
      <c r="IBR1839" s="401"/>
      <c r="IBS1839" s="401"/>
      <c r="IBT1839" s="401"/>
      <c r="IBU1839" s="401"/>
      <c r="IBV1839" s="401"/>
      <c r="IBW1839" s="401"/>
      <c r="IBX1839" s="401"/>
      <c r="IBY1839" s="401"/>
      <c r="IBZ1839" s="401"/>
      <c r="ICA1839" s="401"/>
      <c r="ICB1839" s="401"/>
      <c r="ICC1839" s="401"/>
      <c r="ICD1839" s="401"/>
      <c r="ICE1839" s="401"/>
      <c r="ICF1839" s="401"/>
      <c r="ICG1839" s="401"/>
      <c r="ICH1839" s="401"/>
      <c r="ICI1839" s="401"/>
      <c r="ICJ1839" s="401"/>
      <c r="ICK1839" s="401"/>
      <c r="ICL1839" s="401"/>
      <c r="ICM1839" s="401"/>
      <c r="ICN1839" s="401"/>
      <c r="ICO1839" s="401"/>
      <c r="ICP1839" s="401"/>
      <c r="ICQ1839" s="401"/>
      <c r="ICR1839" s="401"/>
      <c r="ICS1839" s="401"/>
      <c r="ICT1839" s="401"/>
      <c r="ICU1839" s="401"/>
      <c r="ICV1839" s="401"/>
      <c r="ICW1839" s="401"/>
      <c r="ICX1839" s="401"/>
      <c r="ICY1839" s="401"/>
      <c r="ICZ1839" s="401"/>
      <c r="IDA1839" s="401"/>
      <c r="IDB1839" s="401"/>
      <c r="IDC1839" s="401"/>
      <c r="IDD1839" s="401"/>
      <c r="IDE1839" s="401"/>
      <c r="IDF1839" s="401"/>
      <c r="IDG1839" s="401"/>
      <c r="IDH1839" s="401"/>
      <c r="IDI1839" s="401"/>
      <c r="IDJ1839" s="401"/>
      <c r="IDK1839" s="401"/>
      <c r="IDL1839" s="401"/>
      <c r="IDM1839" s="401"/>
      <c r="IDN1839" s="401"/>
      <c r="IDO1839" s="401"/>
      <c r="IDP1839" s="401"/>
      <c r="IDQ1839" s="401"/>
      <c r="IDR1839" s="401"/>
      <c r="IDS1839" s="401"/>
      <c r="IDT1839" s="401"/>
      <c r="IDU1839" s="401"/>
      <c r="IDV1839" s="401"/>
      <c r="IDW1839" s="401"/>
      <c r="IDX1839" s="401"/>
      <c r="IDY1839" s="401"/>
      <c r="IDZ1839" s="401"/>
      <c r="IEA1839" s="401"/>
      <c r="IEB1839" s="401"/>
      <c r="IEC1839" s="401"/>
      <c r="IED1839" s="401"/>
      <c r="IEE1839" s="401"/>
      <c r="IEF1839" s="401"/>
      <c r="IEG1839" s="401"/>
      <c r="IEH1839" s="401"/>
      <c r="IEI1839" s="401"/>
      <c r="IEJ1839" s="401"/>
      <c r="IEK1839" s="401"/>
      <c r="IEL1839" s="401"/>
      <c r="IEM1839" s="401"/>
      <c r="IEN1839" s="401"/>
      <c r="IEO1839" s="401"/>
      <c r="IEP1839" s="401"/>
      <c r="IEQ1839" s="401"/>
      <c r="IER1839" s="401"/>
      <c r="IES1839" s="401"/>
      <c r="IET1839" s="401"/>
      <c r="IEU1839" s="401"/>
      <c r="IEV1839" s="401"/>
      <c r="IEW1839" s="401"/>
      <c r="IEX1839" s="401"/>
      <c r="IEY1839" s="401"/>
      <c r="IEZ1839" s="401"/>
      <c r="IFA1839" s="401"/>
      <c r="IFB1839" s="401"/>
      <c r="IFC1839" s="401"/>
      <c r="IFD1839" s="401"/>
      <c r="IFE1839" s="401"/>
      <c r="IFF1839" s="401"/>
      <c r="IFG1839" s="401"/>
      <c r="IFH1839" s="401"/>
      <c r="IFI1839" s="401"/>
      <c r="IFJ1839" s="401"/>
      <c r="IFK1839" s="401"/>
      <c r="IFL1839" s="401"/>
      <c r="IFM1839" s="401"/>
      <c r="IFN1839" s="401"/>
      <c r="IFO1839" s="401"/>
      <c r="IFP1839" s="401"/>
      <c r="IFQ1839" s="401"/>
      <c r="IFR1839" s="401"/>
      <c r="IFS1839" s="401"/>
      <c r="IFT1839" s="401"/>
      <c r="IFU1839" s="401"/>
      <c r="IFV1839" s="401"/>
      <c r="IFW1839" s="401"/>
      <c r="IFX1839" s="401"/>
      <c r="IFY1839" s="401"/>
      <c r="IFZ1839" s="401"/>
      <c r="IGA1839" s="401"/>
      <c r="IGB1839" s="401"/>
      <c r="IGC1839" s="401"/>
      <c r="IGD1839" s="401"/>
      <c r="IGE1839" s="401"/>
      <c r="IGF1839" s="401"/>
      <c r="IGG1839" s="401"/>
      <c r="IGH1839" s="401"/>
      <c r="IGI1839" s="401"/>
      <c r="IGJ1839" s="401"/>
      <c r="IGK1839" s="401"/>
      <c r="IGL1839" s="401"/>
      <c r="IGM1839" s="401"/>
      <c r="IGN1839" s="401"/>
      <c r="IGO1839" s="401"/>
      <c r="IGP1839" s="401"/>
      <c r="IGQ1839" s="401"/>
      <c r="IGR1839" s="401"/>
      <c r="IGS1839" s="401"/>
      <c r="IGT1839" s="401"/>
      <c r="IGU1839" s="401"/>
      <c r="IGV1839" s="401"/>
      <c r="IGW1839" s="401"/>
      <c r="IGX1839" s="401"/>
      <c r="IGY1839" s="401"/>
      <c r="IGZ1839" s="401"/>
      <c r="IHA1839" s="401"/>
      <c r="IHB1839" s="401"/>
      <c r="IHC1839" s="401"/>
      <c r="IHD1839" s="401"/>
      <c r="IHE1839" s="401"/>
      <c r="IHF1839" s="401"/>
      <c r="IHG1839" s="401"/>
      <c r="IHH1839" s="401"/>
      <c r="IHI1839" s="401"/>
      <c r="IHJ1839" s="401"/>
      <c r="IHK1839" s="401"/>
      <c r="IHL1839" s="401"/>
      <c r="IHM1839" s="401"/>
      <c r="IHN1839" s="401"/>
      <c r="IHO1839" s="401"/>
      <c r="IHP1839" s="401"/>
      <c r="IHQ1839" s="401"/>
      <c r="IHR1839" s="401"/>
      <c r="IHS1839" s="401"/>
      <c r="IHT1839" s="401"/>
      <c r="IHU1839" s="401"/>
      <c r="IHV1839" s="401"/>
      <c r="IHW1839" s="401"/>
      <c r="IHX1839" s="401"/>
      <c r="IHY1839" s="401"/>
      <c r="IHZ1839" s="401"/>
      <c r="IIA1839" s="401"/>
      <c r="IIB1839" s="401"/>
      <c r="IIC1839" s="401"/>
      <c r="IID1839" s="401"/>
      <c r="IIE1839" s="401"/>
      <c r="IIF1839" s="401"/>
      <c r="IIG1839" s="401"/>
      <c r="IIH1839" s="401"/>
      <c r="III1839" s="401"/>
      <c r="IIJ1839" s="401"/>
      <c r="IIK1839" s="401"/>
      <c r="IIL1839" s="401"/>
      <c r="IIM1839" s="401"/>
      <c r="IIN1839" s="401"/>
      <c r="IIO1839" s="401"/>
      <c r="IIP1839" s="401"/>
      <c r="IIQ1839" s="401"/>
      <c r="IIR1839" s="401"/>
      <c r="IIS1839" s="401"/>
      <c r="IIT1839" s="401"/>
      <c r="IIU1839" s="401"/>
      <c r="IIV1839" s="401"/>
      <c r="IIW1839" s="401"/>
      <c r="IIX1839" s="401"/>
      <c r="IIY1839" s="401"/>
      <c r="IIZ1839" s="401"/>
      <c r="IJA1839" s="401"/>
      <c r="IJB1839" s="401"/>
      <c r="IJC1839" s="401"/>
      <c r="IJD1839" s="401"/>
      <c r="IJE1839" s="401"/>
      <c r="IJF1839" s="401"/>
      <c r="IJG1839" s="401"/>
      <c r="IJH1839" s="401"/>
      <c r="IJI1839" s="401"/>
      <c r="IJJ1839" s="401"/>
      <c r="IJK1839" s="401"/>
      <c r="IJL1839" s="401"/>
      <c r="IJM1839" s="401"/>
      <c r="IJN1839" s="401"/>
      <c r="IJO1839" s="401"/>
      <c r="IJP1839" s="401"/>
      <c r="IJQ1839" s="401"/>
      <c r="IJR1839" s="401"/>
      <c r="IJS1839" s="401"/>
      <c r="IJT1839" s="401"/>
      <c r="IJU1839" s="401"/>
      <c r="IJV1839" s="401"/>
      <c r="IJW1839" s="401"/>
      <c r="IJX1839" s="401"/>
      <c r="IJY1839" s="401"/>
      <c r="IJZ1839" s="401"/>
      <c r="IKA1839" s="401"/>
      <c r="IKB1839" s="401"/>
      <c r="IKC1839" s="401"/>
      <c r="IKD1839" s="401"/>
      <c r="IKE1839" s="401"/>
      <c r="IKF1839" s="401"/>
      <c r="IKG1839" s="401"/>
      <c r="IKH1839" s="401"/>
      <c r="IKI1839" s="401"/>
      <c r="IKJ1839" s="401"/>
      <c r="IKK1839" s="401"/>
      <c r="IKL1839" s="401"/>
      <c r="IKM1839" s="401"/>
      <c r="IKN1839" s="401"/>
      <c r="IKO1839" s="401"/>
      <c r="IKP1839" s="401"/>
      <c r="IKQ1839" s="401"/>
      <c r="IKR1839" s="401"/>
      <c r="IKS1839" s="401"/>
      <c r="IKT1839" s="401"/>
      <c r="IKU1839" s="401"/>
      <c r="IKV1839" s="401"/>
      <c r="IKW1839" s="401"/>
      <c r="IKX1839" s="401"/>
      <c r="IKY1839" s="401"/>
      <c r="IKZ1839" s="401"/>
      <c r="ILA1839" s="401"/>
      <c r="ILB1839" s="401"/>
      <c r="ILC1839" s="401"/>
      <c r="ILD1839" s="401"/>
      <c r="ILE1839" s="401"/>
      <c r="ILF1839" s="401"/>
      <c r="ILG1839" s="401"/>
      <c r="ILH1839" s="401"/>
      <c r="ILI1839" s="401"/>
      <c r="ILJ1839" s="401"/>
      <c r="ILK1839" s="401"/>
      <c r="ILL1839" s="401"/>
      <c r="ILM1839" s="401"/>
      <c r="ILN1839" s="401"/>
      <c r="ILO1839" s="401"/>
      <c r="ILP1839" s="401"/>
      <c r="ILQ1839" s="401"/>
      <c r="ILR1839" s="401"/>
      <c r="ILS1839" s="401"/>
      <c r="ILT1839" s="401"/>
      <c r="ILU1839" s="401"/>
      <c r="ILV1839" s="401"/>
      <c r="ILW1839" s="401"/>
      <c r="ILX1839" s="401"/>
      <c r="ILY1839" s="401"/>
      <c r="ILZ1839" s="401"/>
      <c r="IMA1839" s="401"/>
      <c r="IMB1839" s="401"/>
      <c r="IMC1839" s="401"/>
      <c r="IMD1839" s="401"/>
      <c r="IME1839" s="401"/>
      <c r="IMF1839" s="401"/>
      <c r="IMG1839" s="401"/>
      <c r="IMH1839" s="401"/>
      <c r="IMI1839" s="401"/>
      <c r="IMJ1839" s="401"/>
      <c r="IMK1839" s="401"/>
      <c r="IML1839" s="401"/>
      <c r="IMM1839" s="401"/>
      <c r="IMN1839" s="401"/>
      <c r="IMO1839" s="401"/>
      <c r="IMP1839" s="401"/>
      <c r="IMQ1839" s="401"/>
      <c r="IMR1839" s="401"/>
      <c r="IMS1839" s="401"/>
      <c r="IMT1839" s="401"/>
      <c r="IMU1839" s="401"/>
      <c r="IMV1839" s="401"/>
      <c r="IMW1839" s="401"/>
      <c r="IMX1839" s="401"/>
      <c r="IMY1839" s="401"/>
      <c r="IMZ1839" s="401"/>
      <c r="INA1839" s="401"/>
      <c r="INB1839" s="401"/>
      <c r="INC1839" s="401"/>
      <c r="IND1839" s="401"/>
      <c r="INE1839" s="401"/>
      <c r="INF1839" s="401"/>
      <c r="ING1839" s="401"/>
      <c r="INH1839" s="401"/>
      <c r="INI1839" s="401"/>
      <c r="INJ1839" s="401"/>
      <c r="INK1839" s="401"/>
      <c r="INL1839" s="401"/>
      <c r="INM1839" s="401"/>
      <c r="INN1839" s="401"/>
      <c r="INO1839" s="401"/>
      <c r="INP1839" s="401"/>
      <c r="INQ1839" s="401"/>
      <c r="INR1839" s="401"/>
      <c r="INS1839" s="401"/>
      <c r="INT1839" s="401"/>
      <c r="INU1839" s="401"/>
      <c r="INV1839" s="401"/>
      <c r="INW1839" s="401"/>
      <c r="INX1839" s="401"/>
      <c r="INY1839" s="401"/>
      <c r="INZ1839" s="401"/>
      <c r="IOA1839" s="401"/>
      <c r="IOB1839" s="401"/>
      <c r="IOC1839" s="401"/>
      <c r="IOD1839" s="401"/>
      <c r="IOE1839" s="401"/>
      <c r="IOF1839" s="401"/>
      <c r="IOG1839" s="401"/>
      <c r="IOH1839" s="401"/>
      <c r="IOI1839" s="401"/>
      <c r="IOJ1839" s="401"/>
      <c r="IOK1839" s="401"/>
      <c r="IOL1839" s="401"/>
      <c r="IOM1839" s="401"/>
      <c r="ION1839" s="401"/>
      <c r="IOO1839" s="401"/>
      <c r="IOP1839" s="401"/>
      <c r="IOQ1839" s="401"/>
      <c r="IOR1839" s="401"/>
      <c r="IOS1839" s="401"/>
      <c r="IOT1839" s="401"/>
      <c r="IOU1839" s="401"/>
      <c r="IOV1839" s="401"/>
      <c r="IOW1839" s="401"/>
      <c r="IOX1839" s="401"/>
      <c r="IOY1839" s="401"/>
      <c r="IOZ1839" s="401"/>
      <c r="IPA1839" s="401"/>
      <c r="IPB1839" s="401"/>
      <c r="IPC1839" s="401"/>
      <c r="IPD1839" s="401"/>
      <c r="IPE1839" s="401"/>
      <c r="IPF1839" s="401"/>
      <c r="IPG1839" s="401"/>
      <c r="IPH1839" s="401"/>
      <c r="IPI1839" s="401"/>
      <c r="IPJ1839" s="401"/>
      <c r="IPK1839" s="401"/>
      <c r="IPL1839" s="401"/>
      <c r="IPM1839" s="401"/>
      <c r="IPN1839" s="401"/>
      <c r="IPO1839" s="401"/>
      <c r="IPP1839" s="401"/>
      <c r="IPQ1839" s="401"/>
      <c r="IPR1839" s="401"/>
      <c r="IPS1839" s="401"/>
      <c r="IPT1839" s="401"/>
      <c r="IPU1839" s="401"/>
      <c r="IPV1839" s="401"/>
      <c r="IPW1839" s="401"/>
      <c r="IPX1839" s="401"/>
      <c r="IPY1839" s="401"/>
      <c r="IPZ1839" s="401"/>
      <c r="IQA1839" s="401"/>
      <c r="IQB1839" s="401"/>
      <c r="IQC1839" s="401"/>
      <c r="IQD1839" s="401"/>
      <c r="IQE1839" s="401"/>
      <c r="IQF1839" s="401"/>
      <c r="IQG1839" s="401"/>
      <c r="IQH1839" s="401"/>
      <c r="IQI1839" s="401"/>
      <c r="IQJ1839" s="401"/>
      <c r="IQK1839" s="401"/>
      <c r="IQL1839" s="401"/>
      <c r="IQM1839" s="401"/>
      <c r="IQN1839" s="401"/>
      <c r="IQO1839" s="401"/>
      <c r="IQP1839" s="401"/>
      <c r="IQQ1839" s="401"/>
      <c r="IQR1839" s="401"/>
      <c r="IQS1839" s="401"/>
      <c r="IQT1839" s="401"/>
      <c r="IQU1839" s="401"/>
      <c r="IQV1839" s="401"/>
      <c r="IQW1839" s="401"/>
      <c r="IQX1839" s="401"/>
      <c r="IQY1839" s="401"/>
      <c r="IQZ1839" s="401"/>
      <c r="IRA1839" s="401"/>
      <c r="IRB1839" s="401"/>
      <c r="IRC1839" s="401"/>
      <c r="IRD1839" s="401"/>
      <c r="IRE1839" s="401"/>
      <c r="IRF1839" s="401"/>
      <c r="IRG1839" s="401"/>
      <c r="IRH1839" s="401"/>
      <c r="IRI1839" s="401"/>
      <c r="IRJ1839" s="401"/>
      <c r="IRK1839" s="401"/>
      <c r="IRL1839" s="401"/>
      <c r="IRM1839" s="401"/>
      <c r="IRN1839" s="401"/>
      <c r="IRO1839" s="401"/>
      <c r="IRP1839" s="401"/>
      <c r="IRQ1839" s="401"/>
      <c r="IRR1839" s="401"/>
      <c r="IRS1839" s="401"/>
      <c r="IRT1839" s="401"/>
      <c r="IRU1839" s="401"/>
      <c r="IRV1839" s="401"/>
      <c r="IRW1839" s="401"/>
      <c r="IRX1839" s="401"/>
      <c r="IRY1839" s="401"/>
      <c r="IRZ1839" s="401"/>
      <c r="ISA1839" s="401"/>
      <c r="ISB1839" s="401"/>
      <c r="ISC1839" s="401"/>
      <c r="ISD1839" s="401"/>
      <c r="ISE1839" s="401"/>
      <c r="ISF1839" s="401"/>
      <c r="ISG1839" s="401"/>
      <c r="ISH1839" s="401"/>
      <c r="ISI1839" s="401"/>
      <c r="ISJ1839" s="401"/>
      <c r="ISK1839" s="401"/>
      <c r="ISL1839" s="401"/>
      <c r="ISM1839" s="401"/>
      <c r="ISN1839" s="401"/>
      <c r="ISO1839" s="401"/>
      <c r="ISP1839" s="401"/>
      <c r="ISQ1839" s="401"/>
      <c r="ISR1839" s="401"/>
      <c r="ISS1839" s="401"/>
      <c r="IST1839" s="401"/>
      <c r="ISU1839" s="401"/>
      <c r="ISV1839" s="401"/>
      <c r="ISW1839" s="401"/>
      <c r="ISX1839" s="401"/>
      <c r="ISY1839" s="401"/>
      <c r="ISZ1839" s="401"/>
      <c r="ITA1839" s="401"/>
      <c r="ITB1839" s="401"/>
      <c r="ITC1839" s="401"/>
      <c r="ITD1839" s="401"/>
      <c r="ITE1839" s="401"/>
      <c r="ITF1839" s="401"/>
      <c r="ITG1839" s="401"/>
      <c r="ITH1839" s="401"/>
      <c r="ITI1839" s="401"/>
      <c r="ITJ1839" s="401"/>
      <c r="ITK1839" s="401"/>
      <c r="ITL1839" s="401"/>
      <c r="ITM1839" s="401"/>
      <c r="ITN1839" s="401"/>
      <c r="ITO1839" s="401"/>
      <c r="ITP1839" s="401"/>
      <c r="ITQ1839" s="401"/>
      <c r="ITR1839" s="401"/>
      <c r="ITS1839" s="401"/>
      <c r="ITT1839" s="401"/>
      <c r="ITU1839" s="401"/>
      <c r="ITV1839" s="401"/>
      <c r="ITW1839" s="401"/>
      <c r="ITX1839" s="401"/>
      <c r="ITY1839" s="401"/>
      <c r="ITZ1839" s="401"/>
      <c r="IUA1839" s="401"/>
      <c r="IUB1839" s="401"/>
      <c r="IUC1839" s="401"/>
      <c r="IUD1839" s="401"/>
      <c r="IUE1839" s="401"/>
      <c r="IUF1839" s="401"/>
      <c r="IUG1839" s="401"/>
      <c r="IUH1839" s="401"/>
      <c r="IUI1839" s="401"/>
      <c r="IUJ1839" s="401"/>
      <c r="IUK1839" s="401"/>
      <c r="IUL1839" s="401"/>
      <c r="IUM1839" s="401"/>
      <c r="IUN1839" s="401"/>
      <c r="IUO1839" s="401"/>
      <c r="IUP1839" s="401"/>
      <c r="IUQ1839" s="401"/>
      <c r="IUR1839" s="401"/>
      <c r="IUS1839" s="401"/>
      <c r="IUT1839" s="401"/>
      <c r="IUU1839" s="401"/>
      <c r="IUV1839" s="401"/>
      <c r="IUW1839" s="401"/>
      <c r="IUX1839" s="401"/>
      <c r="IUY1839" s="401"/>
      <c r="IUZ1839" s="401"/>
      <c r="IVA1839" s="401"/>
      <c r="IVB1839" s="401"/>
      <c r="IVC1839" s="401"/>
      <c r="IVD1839" s="401"/>
      <c r="IVE1839" s="401"/>
      <c r="IVF1839" s="401"/>
      <c r="IVG1839" s="401"/>
      <c r="IVH1839" s="401"/>
      <c r="IVI1839" s="401"/>
      <c r="IVJ1839" s="401"/>
      <c r="IVK1839" s="401"/>
      <c r="IVL1839" s="401"/>
      <c r="IVM1839" s="401"/>
      <c r="IVN1839" s="401"/>
      <c r="IVO1839" s="401"/>
      <c r="IVP1839" s="401"/>
      <c r="IVQ1839" s="401"/>
      <c r="IVR1839" s="401"/>
      <c r="IVS1839" s="401"/>
      <c r="IVT1839" s="401"/>
      <c r="IVU1839" s="401"/>
      <c r="IVV1839" s="401"/>
      <c r="IVW1839" s="401"/>
      <c r="IVX1839" s="401"/>
      <c r="IVY1839" s="401"/>
      <c r="IVZ1839" s="401"/>
      <c r="IWA1839" s="401"/>
      <c r="IWB1839" s="401"/>
      <c r="IWC1839" s="401"/>
      <c r="IWD1839" s="401"/>
      <c r="IWE1839" s="401"/>
      <c r="IWF1839" s="401"/>
      <c r="IWG1839" s="401"/>
      <c r="IWH1839" s="401"/>
      <c r="IWI1839" s="401"/>
      <c r="IWJ1839" s="401"/>
      <c r="IWK1839" s="401"/>
      <c r="IWL1839" s="401"/>
      <c r="IWM1839" s="401"/>
      <c r="IWN1839" s="401"/>
      <c r="IWO1839" s="401"/>
      <c r="IWP1839" s="401"/>
      <c r="IWQ1839" s="401"/>
      <c r="IWR1839" s="401"/>
      <c r="IWS1839" s="401"/>
      <c r="IWT1839" s="401"/>
      <c r="IWU1839" s="401"/>
      <c r="IWV1839" s="401"/>
      <c r="IWW1839" s="401"/>
      <c r="IWX1839" s="401"/>
      <c r="IWY1839" s="401"/>
      <c r="IWZ1839" s="401"/>
      <c r="IXA1839" s="401"/>
      <c r="IXB1839" s="401"/>
      <c r="IXC1839" s="401"/>
      <c r="IXD1839" s="401"/>
      <c r="IXE1839" s="401"/>
      <c r="IXF1839" s="401"/>
      <c r="IXG1839" s="401"/>
      <c r="IXH1839" s="401"/>
      <c r="IXI1839" s="401"/>
      <c r="IXJ1839" s="401"/>
      <c r="IXK1839" s="401"/>
      <c r="IXL1839" s="401"/>
      <c r="IXM1839" s="401"/>
      <c r="IXN1839" s="401"/>
      <c r="IXO1839" s="401"/>
      <c r="IXP1839" s="401"/>
      <c r="IXQ1839" s="401"/>
      <c r="IXR1839" s="401"/>
      <c r="IXS1839" s="401"/>
      <c r="IXT1839" s="401"/>
      <c r="IXU1839" s="401"/>
      <c r="IXV1839" s="401"/>
      <c r="IXW1839" s="401"/>
      <c r="IXX1839" s="401"/>
      <c r="IXY1839" s="401"/>
      <c r="IXZ1839" s="401"/>
      <c r="IYA1839" s="401"/>
      <c r="IYB1839" s="401"/>
      <c r="IYC1839" s="401"/>
      <c r="IYD1839" s="401"/>
      <c r="IYE1839" s="401"/>
      <c r="IYF1839" s="401"/>
      <c r="IYG1839" s="401"/>
      <c r="IYH1839" s="401"/>
      <c r="IYI1839" s="401"/>
      <c r="IYJ1839" s="401"/>
      <c r="IYK1839" s="401"/>
      <c r="IYL1839" s="401"/>
      <c r="IYM1839" s="401"/>
      <c r="IYN1839" s="401"/>
      <c r="IYO1839" s="401"/>
      <c r="IYP1839" s="401"/>
      <c r="IYQ1839" s="401"/>
      <c r="IYR1839" s="401"/>
      <c r="IYS1839" s="401"/>
      <c r="IYT1839" s="401"/>
      <c r="IYU1839" s="401"/>
      <c r="IYV1839" s="401"/>
      <c r="IYW1839" s="401"/>
      <c r="IYX1839" s="401"/>
      <c r="IYY1839" s="401"/>
      <c r="IYZ1839" s="401"/>
      <c r="IZA1839" s="401"/>
      <c r="IZB1839" s="401"/>
      <c r="IZC1839" s="401"/>
      <c r="IZD1839" s="401"/>
      <c r="IZE1839" s="401"/>
      <c r="IZF1839" s="401"/>
      <c r="IZG1839" s="401"/>
      <c r="IZH1839" s="401"/>
      <c r="IZI1839" s="401"/>
      <c r="IZJ1839" s="401"/>
      <c r="IZK1839" s="401"/>
      <c r="IZL1839" s="401"/>
      <c r="IZM1839" s="401"/>
      <c r="IZN1839" s="401"/>
      <c r="IZO1839" s="401"/>
      <c r="IZP1839" s="401"/>
      <c r="IZQ1839" s="401"/>
      <c r="IZR1839" s="401"/>
      <c r="IZS1839" s="401"/>
      <c r="IZT1839" s="401"/>
      <c r="IZU1839" s="401"/>
      <c r="IZV1839" s="401"/>
      <c r="IZW1839" s="401"/>
      <c r="IZX1839" s="401"/>
      <c r="IZY1839" s="401"/>
      <c r="IZZ1839" s="401"/>
      <c r="JAA1839" s="401"/>
      <c r="JAB1839" s="401"/>
      <c r="JAC1839" s="401"/>
      <c r="JAD1839" s="401"/>
      <c r="JAE1839" s="401"/>
      <c r="JAF1839" s="401"/>
      <c r="JAG1839" s="401"/>
      <c r="JAH1839" s="401"/>
      <c r="JAI1839" s="401"/>
      <c r="JAJ1839" s="401"/>
      <c r="JAK1839" s="401"/>
      <c r="JAL1839" s="401"/>
      <c r="JAM1839" s="401"/>
      <c r="JAN1839" s="401"/>
      <c r="JAO1839" s="401"/>
      <c r="JAP1839" s="401"/>
      <c r="JAQ1839" s="401"/>
      <c r="JAR1839" s="401"/>
      <c r="JAS1839" s="401"/>
      <c r="JAT1839" s="401"/>
      <c r="JAU1839" s="401"/>
      <c r="JAV1839" s="401"/>
      <c r="JAW1839" s="401"/>
      <c r="JAX1839" s="401"/>
      <c r="JAY1839" s="401"/>
      <c r="JAZ1839" s="401"/>
      <c r="JBA1839" s="401"/>
      <c r="JBB1839" s="401"/>
      <c r="JBC1839" s="401"/>
      <c r="JBD1839" s="401"/>
      <c r="JBE1839" s="401"/>
      <c r="JBF1839" s="401"/>
      <c r="JBG1839" s="401"/>
      <c r="JBH1839" s="401"/>
      <c r="JBI1839" s="401"/>
      <c r="JBJ1839" s="401"/>
      <c r="JBK1839" s="401"/>
      <c r="JBL1839" s="401"/>
      <c r="JBM1839" s="401"/>
      <c r="JBN1839" s="401"/>
      <c r="JBO1839" s="401"/>
      <c r="JBP1839" s="401"/>
      <c r="JBQ1839" s="401"/>
      <c r="JBR1839" s="401"/>
      <c r="JBS1839" s="401"/>
      <c r="JBT1839" s="401"/>
      <c r="JBU1839" s="401"/>
      <c r="JBV1839" s="401"/>
      <c r="JBW1839" s="401"/>
      <c r="JBX1839" s="401"/>
      <c r="JBY1839" s="401"/>
      <c r="JBZ1839" s="401"/>
      <c r="JCA1839" s="401"/>
      <c r="JCB1839" s="401"/>
      <c r="JCC1839" s="401"/>
      <c r="JCD1839" s="401"/>
      <c r="JCE1839" s="401"/>
      <c r="JCF1839" s="401"/>
      <c r="JCG1839" s="401"/>
      <c r="JCH1839" s="401"/>
      <c r="JCI1839" s="401"/>
      <c r="JCJ1839" s="401"/>
      <c r="JCK1839" s="401"/>
      <c r="JCL1839" s="401"/>
      <c r="JCM1839" s="401"/>
      <c r="JCN1839" s="401"/>
      <c r="JCO1839" s="401"/>
      <c r="JCP1839" s="401"/>
      <c r="JCQ1839" s="401"/>
      <c r="JCR1839" s="401"/>
      <c r="JCS1839" s="401"/>
      <c r="JCT1839" s="401"/>
      <c r="JCU1839" s="401"/>
      <c r="JCV1839" s="401"/>
      <c r="JCW1839" s="401"/>
      <c r="JCX1839" s="401"/>
      <c r="JCY1839" s="401"/>
      <c r="JCZ1839" s="401"/>
      <c r="JDA1839" s="401"/>
      <c r="JDB1839" s="401"/>
      <c r="JDC1839" s="401"/>
      <c r="JDD1839" s="401"/>
      <c r="JDE1839" s="401"/>
      <c r="JDF1839" s="401"/>
      <c r="JDG1839" s="401"/>
      <c r="JDH1839" s="401"/>
      <c r="JDI1839" s="401"/>
      <c r="JDJ1839" s="401"/>
      <c r="JDK1839" s="401"/>
      <c r="JDL1839" s="401"/>
      <c r="JDM1839" s="401"/>
      <c r="JDN1839" s="401"/>
      <c r="JDO1839" s="401"/>
      <c r="JDP1839" s="401"/>
      <c r="JDQ1839" s="401"/>
      <c r="JDR1839" s="401"/>
      <c r="JDS1839" s="401"/>
      <c r="JDT1839" s="401"/>
      <c r="JDU1839" s="401"/>
      <c r="JDV1839" s="401"/>
      <c r="JDW1839" s="401"/>
      <c r="JDX1839" s="401"/>
      <c r="JDY1839" s="401"/>
      <c r="JDZ1839" s="401"/>
      <c r="JEA1839" s="401"/>
      <c r="JEB1839" s="401"/>
      <c r="JEC1839" s="401"/>
      <c r="JED1839" s="401"/>
      <c r="JEE1839" s="401"/>
      <c r="JEF1839" s="401"/>
      <c r="JEG1839" s="401"/>
      <c r="JEH1839" s="401"/>
      <c r="JEI1839" s="401"/>
      <c r="JEJ1839" s="401"/>
      <c r="JEK1839" s="401"/>
      <c r="JEL1839" s="401"/>
      <c r="JEM1839" s="401"/>
      <c r="JEN1839" s="401"/>
      <c r="JEO1839" s="401"/>
      <c r="JEP1839" s="401"/>
      <c r="JEQ1839" s="401"/>
      <c r="JER1839" s="401"/>
      <c r="JES1839" s="401"/>
      <c r="JET1839" s="401"/>
      <c r="JEU1839" s="401"/>
      <c r="JEV1839" s="401"/>
      <c r="JEW1839" s="401"/>
      <c r="JEX1839" s="401"/>
      <c r="JEY1839" s="401"/>
      <c r="JEZ1839" s="401"/>
      <c r="JFA1839" s="401"/>
      <c r="JFB1839" s="401"/>
      <c r="JFC1839" s="401"/>
      <c r="JFD1839" s="401"/>
      <c r="JFE1839" s="401"/>
      <c r="JFF1839" s="401"/>
      <c r="JFG1839" s="401"/>
      <c r="JFH1839" s="401"/>
      <c r="JFI1839" s="401"/>
      <c r="JFJ1839" s="401"/>
      <c r="JFK1839" s="401"/>
      <c r="JFL1839" s="401"/>
      <c r="JFM1839" s="401"/>
      <c r="JFN1839" s="401"/>
      <c r="JFO1839" s="401"/>
      <c r="JFP1839" s="401"/>
      <c r="JFQ1839" s="401"/>
      <c r="JFR1839" s="401"/>
      <c r="JFS1839" s="401"/>
      <c r="JFT1839" s="401"/>
      <c r="JFU1839" s="401"/>
      <c r="JFV1839" s="401"/>
      <c r="JFW1839" s="401"/>
      <c r="JFX1839" s="401"/>
      <c r="JFY1839" s="401"/>
      <c r="JFZ1839" s="401"/>
      <c r="JGA1839" s="401"/>
      <c r="JGB1839" s="401"/>
      <c r="JGC1839" s="401"/>
      <c r="JGD1839" s="401"/>
      <c r="JGE1839" s="401"/>
      <c r="JGF1839" s="401"/>
      <c r="JGG1839" s="401"/>
      <c r="JGH1839" s="401"/>
      <c r="JGI1839" s="401"/>
      <c r="JGJ1839" s="401"/>
      <c r="JGK1839" s="401"/>
      <c r="JGL1839" s="401"/>
      <c r="JGM1839" s="401"/>
      <c r="JGN1839" s="401"/>
      <c r="JGO1839" s="401"/>
      <c r="JGP1839" s="401"/>
      <c r="JGQ1839" s="401"/>
      <c r="JGR1839" s="401"/>
      <c r="JGS1839" s="401"/>
      <c r="JGT1839" s="401"/>
      <c r="JGU1839" s="401"/>
      <c r="JGV1839" s="401"/>
      <c r="JGW1839" s="401"/>
      <c r="JGX1839" s="401"/>
      <c r="JGY1839" s="401"/>
      <c r="JGZ1839" s="401"/>
      <c r="JHA1839" s="401"/>
      <c r="JHB1839" s="401"/>
      <c r="JHC1839" s="401"/>
      <c r="JHD1839" s="401"/>
      <c r="JHE1839" s="401"/>
      <c r="JHF1839" s="401"/>
      <c r="JHG1839" s="401"/>
      <c r="JHH1839" s="401"/>
      <c r="JHI1839" s="401"/>
      <c r="JHJ1839" s="401"/>
      <c r="JHK1839" s="401"/>
      <c r="JHL1839" s="401"/>
      <c r="JHM1839" s="401"/>
      <c r="JHN1839" s="401"/>
      <c r="JHO1839" s="401"/>
      <c r="JHP1839" s="401"/>
      <c r="JHQ1839" s="401"/>
      <c r="JHR1839" s="401"/>
      <c r="JHS1839" s="401"/>
      <c r="JHT1839" s="401"/>
      <c r="JHU1839" s="401"/>
      <c r="JHV1839" s="401"/>
      <c r="JHW1839" s="401"/>
      <c r="JHX1839" s="401"/>
      <c r="JHY1839" s="401"/>
      <c r="JHZ1839" s="401"/>
      <c r="JIA1839" s="401"/>
      <c r="JIB1839" s="401"/>
      <c r="JIC1839" s="401"/>
      <c r="JID1839" s="401"/>
      <c r="JIE1839" s="401"/>
      <c r="JIF1839" s="401"/>
      <c r="JIG1839" s="401"/>
      <c r="JIH1839" s="401"/>
      <c r="JII1839" s="401"/>
      <c r="JIJ1839" s="401"/>
      <c r="JIK1839" s="401"/>
      <c r="JIL1839" s="401"/>
      <c r="JIM1839" s="401"/>
      <c r="JIN1839" s="401"/>
      <c r="JIO1839" s="401"/>
      <c r="JIP1839" s="401"/>
      <c r="JIQ1839" s="401"/>
      <c r="JIR1839" s="401"/>
      <c r="JIS1839" s="401"/>
      <c r="JIT1839" s="401"/>
      <c r="JIU1839" s="401"/>
      <c r="JIV1839" s="401"/>
      <c r="JIW1839" s="401"/>
      <c r="JIX1839" s="401"/>
      <c r="JIY1839" s="401"/>
      <c r="JIZ1839" s="401"/>
      <c r="JJA1839" s="401"/>
      <c r="JJB1839" s="401"/>
      <c r="JJC1839" s="401"/>
      <c r="JJD1839" s="401"/>
      <c r="JJE1839" s="401"/>
      <c r="JJF1839" s="401"/>
      <c r="JJG1839" s="401"/>
      <c r="JJH1839" s="401"/>
      <c r="JJI1839" s="401"/>
      <c r="JJJ1839" s="401"/>
      <c r="JJK1839" s="401"/>
      <c r="JJL1839" s="401"/>
      <c r="JJM1839" s="401"/>
      <c r="JJN1839" s="401"/>
      <c r="JJO1839" s="401"/>
      <c r="JJP1839" s="401"/>
      <c r="JJQ1839" s="401"/>
      <c r="JJR1839" s="401"/>
      <c r="JJS1839" s="401"/>
      <c r="JJT1839" s="401"/>
      <c r="JJU1839" s="401"/>
      <c r="JJV1839" s="401"/>
      <c r="JJW1839" s="401"/>
      <c r="JJX1839" s="401"/>
      <c r="JJY1839" s="401"/>
      <c r="JJZ1839" s="401"/>
      <c r="JKA1839" s="401"/>
      <c r="JKB1839" s="401"/>
      <c r="JKC1839" s="401"/>
      <c r="JKD1839" s="401"/>
      <c r="JKE1839" s="401"/>
      <c r="JKF1839" s="401"/>
      <c r="JKG1839" s="401"/>
      <c r="JKH1839" s="401"/>
      <c r="JKI1839" s="401"/>
      <c r="JKJ1839" s="401"/>
      <c r="JKK1839" s="401"/>
      <c r="JKL1839" s="401"/>
      <c r="JKM1839" s="401"/>
      <c r="JKN1839" s="401"/>
      <c r="JKO1839" s="401"/>
      <c r="JKP1839" s="401"/>
      <c r="JKQ1839" s="401"/>
      <c r="JKR1839" s="401"/>
      <c r="JKS1839" s="401"/>
      <c r="JKT1839" s="401"/>
      <c r="JKU1839" s="401"/>
      <c r="JKV1839" s="401"/>
      <c r="JKW1839" s="401"/>
      <c r="JKX1839" s="401"/>
      <c r="JKY1839" s="401"/>
      <c r="JKZ1839" s="401"/>
      <c r="JLA1839" s="401"/>
      <c r="JLB1839" s="401"/>
      <c r="JLC1839" s="401"/>
      <c r="JLD1839" s="401"/>
      <c r="JLE1839" s="401"/>
      <c r="JLF1839" s="401"/>
      <c r="JLG1839" s="401"/>
      <c r="JLH1839" s="401"/>
      <c r="JLI1839" s="401"/>
      <c r="JLJ1839" s="401"/>
      <c r="JLK1839" s="401"/>
      <c r="JLL1839" s="401"/>
      <c r="JLM1839" s="401"/>
      <c r="JLN1839" s="401"/>
      <c r="JLO1839" s="401"/>
      <c r="JLP1839" s="401"/>
      <c r="JLQ1839" s="401"/>
      <c r="JLR1839" s="401"/>
      <c r="JLS1839" s="401"/>
      <c r="JLT1839" s="401"/>
      <c r="JLU1839" s="401"/>
      <c r="JLV1839" s="401"/>
      <c r="JLW1839" s="401"/>
      <c r="JLX1839" s="401"/>
      <c r="JLY1839" s="401"/>
      <c r="JLZ1839" s="401"/>
      <c r="JMA1839" s="401"/>
      <c r="JMB1839" s="401"/>
      <c r="JMC1839" s="401"/>
      <c r="JMD1839" s="401"/>
      <c r="JME1839" s="401"/>
      <c r="JMF1839" s="401"/>
      <c r="JMG1839" s="401"/>
      <c r="JMH1839" s="401"/>
      <c r="JMI1839" s="401"/>
      <c r="JMJ1839" s="401"/>
      <c r="JMK1839" s="401"/>
      <c r="JML1839" s="401"/>
      <c r="JMM1839" s="401"/>
      <c r="JMN1839" s="401"/>
      <c r="JMO1839" s="401"/>
      <c r="JMP1839" s="401"/>
      <c r="JMQ1839" s="401"/>
      <c r="JMR1839" s="401"/>
      <c r="JMS1839" s="401"/>
      <c r="JMT1839" s="401"/>
      <c r="JMU1839" s="401"/>
      <c r="JMV1839" s="401"/>
      <c r="JMW1839" s="401"/>
      <c r="JMX1839" s="401"/>
      <c r="JMY1839" s="401"/>
      <c r="JMZ1839" s="401"/>
      <c r="JNA1839" s="401"/>
      <c r="JNB1839" s="401"/>
      <c r="JNC1839" s="401"/>
      <c r="JND1839" s="401"/>
      <c r="JNE1839" s="401"/>
      <c r="JNF1839" s="401"/>
      <c r="JNG1839" s="401"/>
      <c r="JNH1839" s="401"/>
      <c r="JNI1839" s="401"/>
      <c r="JNJ1839" s="401"/>
      <c r="JNK1839" s="401"/>
      <c r="JNL1839" s="401"/>
      <c r="JNM1839" s="401"/>
      <c r="JNN1839" s="401"/>
      <c r="JNO1839" s="401"/>
      <c r="JNP1839" s="401"/>
      <c r="JNQ1839" s="401"/>
      <c r="JNR1839" s="401"/>
      <c r="JNS1839" s="401"/>
      <c r="JNT1839" s="401"/>
      <c r="JNU1839" s="401"/>
      <c r="JNV1839" s="401"/>
      <c r="JNW1839" s="401"/>
      <c r="JNX1839" s="401"/>
      <c r="JNY1839" s="401"/>
      <c r="JNZ1839" s="401"/>
      <c r="JOA1839" s="401"/>
      <c r="JOB1839" s="401"/>
      <c r="JOC1839" s="401"/>
      <c r="JOD1839" s="401"/>
      <c r="JOE1839" s="401"/>
      <c r="JOF1839" s="401"/>
      <c r="JOG1839" s="401"/>
      <c r="JOH1839" s="401"/>
      <c r="JOI1839" s="401"/>
      <c r="JOJ1839" s="401"/>
      <c r="JOK1839" s="401"/>
      <c r="JOL1839" s="401"/>
      <c r="JOM1839" s="401"/>
      <c r="JON1839" s="401"/>
      <c r="JOO1839" s="401"/>
      <c r="JOP1839" s="401"/>
      <c r="JOQ1839" s="401"/>
      <c r="JOR1839" s="401"/>
      <c r="JOS1839" s="401"/>
      <c r="JOT1839" s="401"/>
      <c r="JOU1839" s="401"/>
      <c r="JOV1839" s="401"/>
      <c r="JOW1839" s="401"/>
      <c r="JOX1839" s="401"/>
      <c r="JOY1839" s="401"/>
      <c r="JOZ1839" s="401"/>
      <c r="JPA1839" s="401"/>
      <c r="JPB1839" s="401"/>
      <c r="JPC1839" s="401"/>
      <c r="JPD1839" s="401"/>
      <c r="JPE1839" s="401"/>
      <c r="JPF1839" s="401"/>
      <c r="JPG1839" s="401"/>
      <c r="JPH1839" s="401"/>
      <c r="JPI1839" s="401"/>
      <c r="JPJ1839" s="401"/>
      <c r="JPK1839" s="401"/>
      <c r="JPL1839" s="401"/>
      <c r="JPM1839" s="401"/>
      <c r="JPN1839" s="401"/>
      <c r="JPO1839" s="401"/>
      <c r="JPP1839" s="401"/>
      <c r="JPQ1839" s="401"/>
      <c r="JPR1839" s="401"/>
      <c r="JPS1839" s="401"/>
      <c r="JPT1839" s="401"/>
      <c r="JPU1839" s="401"/>
      <c r="JPV1839" s="401"/>
      <c r="JPW1839" s="401"/>
      <c r="JPX1839" s="401"/>
      <c r="JPY1839" s="401"/>
      <c r="JPZ1839" s="401"/>
      <c r="JQA1839" s="401"/>
      <c r="JQB1839" s="401"/>
      <c r="JQC1839" s="401"/>
      <c r="JQD1839" s="401"/>
      <c r="JQE1839" s="401"/>
      <c r="JQF1839" s="401"/>
      <c r="JQG1839" s="401"/>
      <c r="JQH1839" s="401"/>
      <c r="JQI1839" s="401"/>
      <c r="JQJ1839" s="401"/>
      <c r="JQK1839" s="401"/>
      <c r="JQL1839" s="401"/>
      <c r="JQM1839" s="401"/>
      <c r="JQN1839" s="401"/>
      <c r="JQO1839" s="401"/>
      <c r="JQP1839" s="401"/>
      <c r="JQQ1839" s="401"/>
      <c r="JQR1839" s="401"/>
      <c r="JQS1839" s="401"/>
      <c r="JQT1839" s="401"/>
      <c r="JQU1839" s="401"/>
      <c r="JQV1839" s="401"/>
      <c r="JQW1839" s="401"/>
      <c r="JQX1839" s="401"/>
      <c r="JQY1839" s="401"/>
      <c r="JQZ1839" s="401"/>
      <c r="JRA1839" s="401"/>
      <c r="JRB1839" s="401"/>
      <c r="JRC1839" s="401"/>
      <c r="JRD1839" s="401"/>
      <c r="JRE1839" s="401"/>
      <c r="JRF1839" s="401"/>
      <c r="JRG1839" s="401"/>
      <c r="JRH1839" s="401"/>
      <c r="JRI1839" s="401"/>
      <c r="JRJ1839" s="401"/>
      <c r="JRK1839" s="401"/>
      <c r="JRL1839" s="401"/>
      <c r="JRM1839" s="401"/>
      <c r="JRN1839" s="401"/>
      <c r="JRO1839" s="401"/>
      <c r="JRP1839" s="401"/>
      <c r="JRQ1839" s="401"/>
      <c r="JRR1839" s="401"/>
      <c r="JRS1839" s="401"/>
      <c r="JRT1839" s="401"/>
      <c r="JRU1839" s="401"/>
      <c r="JRV1839" s="401"/>
      <c r="JRW1839" s="401"/>
      <c r="JRX1839" s="401"/>
      <c r="JRY1839" s="401"/>
      <c r="JRZ1839" s="401"/>
      <c r="JSA1839" s="401"/>
      <c r="JSB1839" s="401"/>
      <c r="JSC1839" s="401"/>
      <c r="JSD1839" s="401"/>
      <c r="JSE1839" s="401"/>
      <c r="JSF1839" s="401"/>
      <c r="JSG1839" s="401"/>
      <c r="JSH1839" s="401"/>
      <c r="JSI1839" s="401"/>
      <c r="JSJ1839" s="401"/>
      <c r="JSK1839" s="401"/>
      <c r="JSL1839" s="401"/>
      <c r="JSM1839" s="401"/>
      <c r="JSN1839" s="401"/>
      <c r="JSO1839" s="401"/>
      <c r="JSP1839" s="401"/>
      <c r="JSQ1839" s="401"/>
      <c r="JSR1839" s="401"/>
      <c r="JSS1839" s="401"/>
      <c r="JST1839" s="401"/>
      <c r="JSU1839" s="401"/>
      <c r="JSV1839" s="401"/>
      <c r="JSW1839" s="401"/>
      <c r="JSX1839" s="401"/>
      <c r="JSY1839" s="401"/>
      <c r="JSZ1839" s="401"/>
      <c r="JTA1839" s="401"/>
      <c r="JTB1839" s="401"/>
      <c r="JTC1839" s="401"/>
      <c r="JTD1839" s="401"/>
      <c r="JTE1839" s="401"/>
      <c r="JTF1839" s="401"/>
      <c r="JTG1839" s="401"/>
      <c r="JTH1839" s="401"/>
      <c r="JTI1839" s="401"/>
      <c r="JTJ1839" s="401"/>
      <c r="JTK1839" s="401"/>
      <c r="JTL1839" s="401"/>
      <c r="JTM1839" s="401"/>
      <c r="JTN1839" s="401"/>
      <c r="JTO1839" s="401"/>
      <c r="JTP1839" s="401"/>
      <c r="JTQ1839" s="401"/>
      <c r="JTR1839" s="401"/>
      <c r="JTS1839" s="401"/>
      <c r="JTT1839" s="401"/>
      <c r="JTU1839" s="401"/>
      <c r="JTV1839" s="401"/>
      <c r="JTW1839" s="401"/>
      <c r="JTX1839" s="401"/>
      <c r="JTY1839" s="401"/>
      <c r="JTZ1839" s="401"/>
      <c r="JUA1839" s="401"/>
      <c r="JUB1839" s="401"/>
      <c r="JUC1839" s="401"/>
      <c r="JUD1839" s="401"/>
      <c r="JUE1839" s="401"/>
      <c r="JUF1839" s="401"/>
      <c r="JUG1839" s="401"/>
      <c r="JUH1839" s="401"/>
      <c r="JUI1839" s="401"/>
      <c r="JUJ1839" s="401"/>
      <c r="JUK1839" s="401"/>
      <c r="JUL1839" s="401"/>
      <c r="JUM1839" s="401"/>
      <c r="JUN1839" s="401"/>
      <c r="JUO1839" s="401"/>
      <c r="JUP1839" s="401"/>
      <c r="JUQ1839" s="401"/>
      <c r="JUR1839" s="401"/>
      <c r="JUS1839" s="401"/>
      <c r="JUT1839" s="401"/>
      <c r="JUU1839" s="401"/>
      <c r="JUV1839" s="401"/>
      <c r="JUW1839" s="401"/>
      <c r="JUX1839" s="401"/>
      <c r="JUY1839" s="401"/>
      <c r="JUZ1839" s="401"/>
      <c r="JVA1839" s="401"/>
      <c r="JVB1839" s="401"/>
      <c r="JVC1839" s="401"/>
      <c r="JVD1839" s="401"/>
      <c r="JVE1839" s="401"/>
      <c r="JVF1839" s="401"/>
      <c r="JVG1839" s="401"/>
      <c r="JVH1839" s="401"/>
      <c r="JVI1839" s="401"/>
      <c r="JVJ1839" s="401"/>
      <c r="JVK1839" s="401"/>
      <c r="JVL1839" s="401"/>
      <c r="JVM1839" s="401"/>
      <c r="JVN1839" s="401"/>
      <c r="JVO1839" s="401"/>
      <c r="JVP1839" s="401"/>
      <c r="JVQ1839" s="401"/>
      <c r="JVR1839" s="401"/>
      <c r="JVS1839" s="401"/>
      <c r="JVT1839" s="401"/>
      <c r="JVU1839" s="401"/>
      <c r="JVV1839" s="401"/>
      <c r="JVW1839" s="401"/>
      <c r="JVX1839" s="401"/>
      <c r="JVY1839" s="401"/>
      <c r="JVZ1839" s="401"/>
      <c r="JWA1839" s="401"/>
      <c r="JWB1839" s="401"/>
      <c r="JWC1839" s="401"/>
      <c r="JWD1839" s="401"/>
      <c r="JWE1839" s="401"/>
      <c r="JWF1839" s="401"/>
      <c r="JWG1839" s="401"/>
      <c r="JWH1839" s="401"/>
      <c r="JWI1839" s="401"/>
      <c r="JWJ1839" s="401"/>
      <c r="JWK1839" s="401"/>
      <c r="JWL1839" s="401"/>
      <c r="JWM1839" s="401"/>
      <c r="JWN1839" s="401"/>
      <c r="JWO1839" s="401"/>
      <c r="JWP1839" s="401"/>
      <c r="JWQ1839" s="401"/>
      <c r="JWR1839" s="401"/>
      <c r="JWS1839" s="401"/>
      <c r="JWT1839" s="401"/>
      <c r="JWU1839" s="401"/>
      <c r="JWV1839" s="401"/>
      <c r="JWW1839" s="401"/>
      <c r="JWX1839" s="401"/>
      <c r="JWY1839" s="401"/>
      <c r="JWZ1839" s="401"/>
      <c r="JXA1839" s="401"/>
      <c r="JXB1839" s="401"/>
      <c r="JXC1839" s="401"/>
      <c r="JXD1839" s="401"/>
      <c r="JXE1839" s="401"/>
      <c r="JXF1839" s="401"/>
      <c r="JXG1839" s="401"/>
      <c r="JXH1839" s="401"/>
      <c r="JXI1839" s="401"/>
      <c r="JXJ1839" s="401"/>
      <c r="JXK1839" s="401"/>
      <c r="JXL1839" s="401"/>
      <c r="JXM1839" s="401"/>
      <c r="JXN1839" s="401"/>
      <c r="JXO1839" s="401"/>
      <c r="JXP1839" s="401"/>
      <c r="JXQ1839" s="401"/>
      <c r="JXR1839" s="401"/>
      <c r="JXS1839" s="401"/>
      <c r="JXT1839" s="401"/>
      <c r="JXU1839" s="401"/>
      <c r="JXV1839" s="401"/>
      <c r="JXW1839" s="401"/>
      <c r="JXX1839" s="401"/>
      <c r="JXY1839" s="401"/>
      <c r="JXZ1839" s="401"/>
      <c r="JYA1839" s="401"/>
      <c r="JYB1839" s="401"/>
      <c r="JYC1839" s="401"/>
      <c r="JYD1839" s="401"/>
      <c r="JYE1839" s="401"/>
      <c r="JYF1839" s="401"/>
      <c r="JYG1839" s="401"/>
      <c r="JYH1839" s="401"/>
      <c r="JYI1839" s="401"/>
      <c r="JYJ1839" s="401"/>
      <c r="JYK1839" s="401"/>
      <c r="JYL1839" s="401"/>
      <c r="JYM1839" s="401"/>
      <c r="JYN1839" s="401"/>
      <c r="JYO1839" s="401"/>
      <c r="JYP1839" s="401"/>
      <c r="JYQ1839" s="401"/>
      <c r="JYR1839" s="401"/>
      <c r="JYS1839" s="401"/>
      <c r="JYT1839" s="401"/>
      <c r="JYU1839" s="401"/>
      <c r="JYV1839" s="401"/>
      <c r="JYW1839" s="401"/>
      <c r="JYX1839" s="401"/>
      <c r="JYY1839" s="401"/>
      <c r="JYZ1839" s="401"/>
      <c r="JZA1839" s="401"/>
      <c r="JZB1839" s="401"/>
      <c r="JZC1839" s="401"/>
      <c r="JZD1839" s="401"/>
      <c r="JZE1839" s="401"/>
      <c r="JZF1839" s="401"/>
      <c r="JZG1839" s="401"/>
      <c r="JZH1839" s="401"/>
      <c r="JZI1839" s="401"/>
      <c r="JZJ1839" s="401"/>
      <c r="JZK1839" s="401"/>
      <c r="JZL1839" s="401"/>
      <c r="JZM1839" s="401"/>
      <c r="JZN1839" s="401"/>
      <c r="JZO1839" s="401"/>
      <c r="JZP1839" s="401"/>
      <c r="JZQ1839" s="401"/>
      <c r="JZR1839" s="401"/>
      <c r="JZS1839" s="401"/>
      <c r="JZT1839" s="401"/>
      <c r="JZU1839" s="401"/>
      <c r="JZV1839" s="401"/>
      <c r="JZW1839" s="401"/>
      <c r="JZX1839" s="401"/>
      <c r="JZY1839" s="401"/>
      <c r="JZZ1839" s="401"/>
      <c r="KAA1839" s="401"/>
      <c r="KAB1839" s="401"/>
      <c r="KAC1839" s="401"/>
      <c r="KAD1839" s="401"/>
      <c r="KAE1839" s="401"/>
      <c r="KAF1839" s="401"/>
      <c r="KAG1839" s="401"/>
      <c r="KAH1839" s="401"/>
      <c r="KAI1839" s="401"/>
      <c r="KAJ1839" s="401"/>
      <c r="KAK1839" s="401"/>
      <c r="KAL1839" s="401"/>
      <c r="KAM1839" s="401"/>
      <c r="KAN1839" s="401"/>
      <c r="KAO1839" s="401"/>
      <c r="KAP1839" s="401"/>
      <c r="KAQ1839" s="401"/>
      <c r="KAR1839" s="401"/>
      <c r="KAS1839" s="401"/>
      <c r="KAT1839" s="401"/>
      <c r="KAU1839" s="401"/>
      <c r="KAV1839" s="401"/>
      <c r="KAW1839" s="401"/>
      <c r="KAX1839" s="401"/>
      <c r="KAY1839" s="401"/>
      <c r="KAZ1839" s="401"/>
      <c r="KBA1839" s="401"/>
      <c r="KBB1839" s="401"/>
      <c r="KBC1839" s="401"/>
      <c r="KBD1839" s="401"/>
      <c r="KBE1839" s="401"/>
      <c r="KBF1839" s="401"/>
      <c r="KBG1839" s="401"/>
      <c r="KBH1839" s="401"/>
      <c r="KBI1839" s="401"/>
      <c r="KBJ1839" s="401"/>
      <c r="KBK1839" s="401"/>
      <c r="KBL1839" s="401"/>
      <c r="KBM1839" s="401"/>
      <c r="KBN1839" s="401"/>
      <c r="KBO1839" s="401"/>
      <c r="KBP1839" s="401"/>
      <c r="KBQ1839" s="401"/>
      <c r="KBR1839" s="401"/>
      <c r="KBS1839" s="401"/>
      <c r="KBT1839" s="401"/>
      <c r="KBU1839" s="401"/>
      <c r="KBV1839" s="401"/>
      <c r="KBW1839" s="401"/>
      <c r="KBX1839" s="401"/>
      <c r="KBY1839" s="401"/>
      <c r="KBZ1839" s="401"/>
      <c r="KCA1839" s="401"/>
      <c r="KCB1839" s="401"/>
      <c r="KCC1839" s="401"/>
      <c r="KCD1839" s="401"/>
      <c r="KCE1839" s="401"/>
      <c r="KCF1839" s="401"/>
      <c r="KCG1839" s="401"/>
      <c r="KCH1839" s="401"/>
      <c r="KCI1839" s="401"/>
      <c r="KCJ1839" s="401"/>
      <c r="KCK1839" s="401"/>
      <c r="KCL1839" s="401"/>
      <c r="KCM1839" s="401"/>
      <c r="KCN1839" s="401"/>
      <c r="KCO1839" s="401"/>
      <c r="KCP1839" s="401"/>
      <c r="KCQ1839" s="401"/>
      <c r="KCR1839" s="401"/>
      <c r="KCS1839" s="401"/>
      <c r="KCT1839" s="401"/>
      <c r="KCU1839" s="401"/>
      <c r="KCV1839" s="401"/>
      <c r="KCW1839" s="401"/>
      <c r="KCX1839" s="401"/>
      <c r="KCY1839" s="401"/>
      <c r="KCZ1839" s="401"/>
      <c r="KDA1839" s="401"/>
      <c r="KDB1839" s="401"/>
      <c r="KDC1839" s="401"/>
      <c r="KDD1839" s="401"/>
      <c r="KDE1839" s="401"/>
      <c r="KDF1839" s="401"/>
      <c r="KDG1839" s="401"/>
      <c r="KDH1839" s="401"/>
      <c r="KDI1839" s="401"/>
      <c r="KDJ1839" s="401"/>
      <c r="KDK1839" s="401"/>
      <c r="KDL1839" s="401"/>
      <c r="KDM1839" s="401"/>
      <c r="KDN1839" s="401"/>
      <c r="KDO1839" s="401"/>
      <c r="KDP1839" s="401"/>
      <c r="KDQ1839" s="401"/>
      <c r="KDR1839" s="401"/>
      <c r="KDS1839" s="401"/>
      <c r="KDT1839" s="401"/>
      <c r="KDU1839" s="401"/>
      <c r="KDV1839" s="401"/>
      <c r="KDW1839" s="401"/>
      <c r="KDX1839" s="401"/>
      <c r="KDY1839" s="401"/>
      <c r="KDZ1839" s="401"/>
      <c r="KEA1839" s="401"/>
      <c r="KEB1839" s="401"/>
      <c r="KEC1839" s="401"/>
      <c r="KED1839" s="401"/>
      <c r="KEE1839" s="401"/>
      <c r="KEF1839" s="401"/>
      <c r="KEG1839" s="401"/>
      <c r="KEH1839" s="401"/>
      <c r="KEI1839" s="401"/>
      <c r="KEJ1839" s="401"/>
      <c r="KEK1839" s="401"/>
      <c r="KEL1839" s="401"/>
      <c r="KEM1839" s="401"/>
      <c r="KEN1839" s="401"/>
      <c r="KEO1839" s="401"/>
      <c r="KEP1839" s="401"/>
      <c r="KEQ1839" s="401"/>
      <c r="KER1839" s="401"/>
      <c r="KES1839" s="401"/>
      <c r="KET1839" s="401"/>
      <c r="KEU1839" s="401"/>
      <c r="KEV1839" s="401"/>
      <c r="KEW1839" s="401"/>
      <c r="KEX1839" s="401"/>
      <c r="KEY1839" s="401"/>
      <c r="KEZ1839" s="401"/>
      <c r="KFA1839" s="401"/>
      <c r="KFB1839" s="401"/>
      <c r="KFC1839" s="401"/>
      <c r="KFD1839" s="401"/>
      <c r="KFE1839" s="401"/>
      <c r="KFF1839" s="401"/>
      <c r="KFG1839" s="401"/>
      <c r="KFH1839" s="401"/>
      <c r="KFI1839" s="401"/>
      <c r="KFJ1839" s="401"/>
      <c r="KFK1839" s="401"/>
      <c r="KFL1839" s="401"/>
      <c r="KFM1839" s="401"/>
      <c r="KFN1839" s="401"/>
      <c r="KFO1839" s="401"/>
      <c r="KFP1839" s="401"/>
      <c r="KFQ1839" s="401"/>
      <c r="KFR1839" s="401"/>
      <c r="KFS1839" s="401"/>
      <c r="KFT1839" s="401"/>
      <c r="KFU1839" s="401"/>
      <c r="KFV1839" s="401"/>
      <c r="KFW1839" s="401"/>
      <c r="KFX1839" s="401"/>
      <c r="KFY1839" s="401"/>
      <c r="KFZ1839" s="401"/>
      <c r="KGA1839" s="401"/>
      <c r="KGB1839" s="401"/>
      <c r="KGC1839" s="401"/>
      <c r="KGD1839" s="401"/>
      <c r="KGE1839" s="401"/>
      <c r="KGF1839" s="401"/>
      <c r="KGG1839" s="401"/>
      <c r="KGH1839" s="401"/>
      <c r="KGI1839" s="401"/>
      <c r="KGJ1839" s="401"/>
      <c r="KGK1839" s="401"/>
      <c r="KGL1839" s="401"/>
      <c r="KGM1839" s="401"/>
      <c r="KGN1839" s="401"/>
      <c r="KGO1839" s="401"/>
      <c r="KGP1839" s="401"/>
      <c r="KGQ1839" s="401"/>
      <c r="KGR1839" s="401"/>
      <c r="KGS1839" s="401"/>
      <c r="KGT1839" s="401"/>
      <c r="KGU1839" s="401"/>
      <c r="KGV1839" s="401"/>
      <c r="KGW1839" s="401"/>
      <c r="KGX1839" s="401"/>
      <c r="KGY1839" s="401"/>
      <c r="KGZ1839" s="401"/>
      <c r="KHA1839" s="401"/>
      <c r="KHB1839" s="401"/>
      <c r="KHC1839" s="401"/>
      <c r="KHD1839" s="401"/>
      <c r="KHE1839" s="401"/>
      <c r="KHF1839" s="401"/>
      <c r="KHG1839" s="401"/>
      <c r="KHH1839" s="401"/>
      <c r="KHI1839" s="401"/>
      <c r="KHJ1839" s="401"/>
      <c r="KHK1839" s="401"/>
      <c r="KHL1839" s="401"/>
      <c r="KHM1839" s="401"/>
      <c r="KHN1839" s="401"/>
      <c r="KHO1839" s="401"/>
      <c r="KHP1839" s="401"/>
      <c r="KHQ1839" s="401"/>
      <c r="KHR1839" s="401"/>
      <c r="KHS1839" s="401"/>
      <c r="KHT1839" s="401"/>
      <c r="KHU1839" s="401"/>
      <c r="KHV1839" s="401"/>
      <c r="KHW1839" s="401"/>
      <c r="KHX1839" s="401"/>
      <c r="KHY1839" s="401"/>
      <c r="KHZ1839" s="401"/>
      <c r="KIA1839" s="401"/>
      <c r="KIB1839" s="401"/>
      <c r="KIC1839" s="401"/>
      <c r="KID1839" s="401"/>
      <c r="KIE1839" s="401"/>
      <c r="KIF1839" s="401"/>
      <c r="KIG1839" s="401"/>
      <c r="KIH1839" s="401"/>
      <c r="KII1839" s="401"/>
      <c r="KIJ1839" s="401"/>
      <c r="KIK1839" s="401"/>
      <c r="KIL1839" s="401"/>
      <c r="KIM1839" s="401"/>
      <c r="KIN1839" s="401"/>
      <c r="KIO1839" s="401"/>
      <c r="KIP1839" s="401"/>
      <c r="KIQ1839" s="401"/>
      <c r="KIR1839" s="401"/>
      <c r="KIS1839" s="401"/>
      <c r="KIT1839" s="401"/>
      <c r="KIU1839" s="401"/>
      <c r="KIV1839" s="401"/>
      <c r="KIW1839" s="401"/>
      <c r="KIX1839" s="401"/>
      <c r="KIY1839" s="401"/>
      <c r="KIZ1839" s="401"/>
      <c r="KJA1839" s="401"/>
      <c r="KJB1839" s="401"/>
      <c r="KJC1839" s="401"/>
      <c r="KJD1839" s="401"/>
      <c r="KJE1839" s="401"/>
      <c r="KJF1839" s="401"/>
      <c r="KJG1839" s="401"/>
      <c r="KJH1839" s="401"/>
      <c r="KJI1839" s="401"/>
      <c r="KJJ1839" s="401"/>
      <c r="KJK1839" s="401"/>
      <c r="KJL1839" s="401"/>
      <c r="KJM1839" s="401"/>
      <c r="KJN1839" s="401"/>
      <c r="KJO1839" s="401"/>
      <c r="KJP1839" s="401"/>
      <c r="KJQ1839" s="401"/>
      <c r="KJR1839" s="401"/>
      <c r="KJS1839" s="401"/>
      <c r="KJT1839" s="401"/>
      <c r="KJU1839" s="401"/>
      <c r="KJV1839" s="401"/>
      <c r="KJW1839" s="401"/>
      <c r="KJX1839" s="401"/>
      <c r="KJY1839" s="401"/>
      <c r="KJZ1839" s="401"/>
      <c r="KKA1839" s="401"/>
      <c r="KKB1839" s="401"/>
      <c r="KKC1839" s="401"/>
      <c r="KKD1839" s="401"/>
      <c r="KKE1839" s="401"/>
      <c r="KKF1839" s="401"/>
      <c r="KKG1839" s="401"/>
      <c r="KKH1839" s="401"/>
      <c r="KKI1839" s="401"/>
      <c r="KKJ1839" s="401"/>
      <c r="KKK1839" s="401"/>
      <c r="KKL1839" s="401"/>
      <c r="KKM1839" s="401"/>
      <c r="KKN1839" s="401"/>
      <c r="KKO1839" s="401"/>
      <c r="KKP1839" s="401"/>
      <c r="KKQ1839" s="401"/>
      <c r="KKR1839" s="401"/>
      <c r="KKS1839" s="401"/>
      <c r="KKT1839" s="401"/>
      <c r="KKU1839" s="401"/>
      <c r="KKV1839" s="401"/>
      <c r="KKW1839" s="401"/>
      <c r="KKX1839" s="401"/>
      <c r="KKY1839" s="401"/>
      <c r="KKZ1839" s="401"/>
      <c r="KLA1839" s="401"/>
      <c r="KLB1839" s="401"/>
      <c r="KLC1839" s="401"/>
      <c r="KLD1839" s="401"/>
      <c r="KLE1839" s="401"/>
      <c r="KLF1839" s="401"/>
      <c r="KLG1839" s="401"/>
      <c r="KLH1839" s="401"/>
      <c r="KLI1839" s="401"/>
      <c r="KLJ1839" s="401"/>
      <c r="KLK1839" s="401"/>
      <c r="KLL1839" s="401"/>
      <c r="KLM1839" s="401"/>
      <c r="KLN1839" s="401"/>
      <c r="KLO1839" s="401"/>
      <c r="KLP1839" s="401"/>
      <c r="KLQ1839" s="401"/>
      <c r="KLR1839" s="401"/>
      <c r="KLS1839" s="401"/>
      <c r="KLT1839" s="401"/>
      <c r="KLU1839" s="401"/>
      <c r="KLV1839" s="401"/>
      <c r="KLW1839" s="401"/>
      <c r="KLX1839" s="401"/>
      <c r="KLY1839" s="401"/>
      <c r="KLZ1839" s="401"/>
      <c r="KMA1839" s="401"/>
      <c r="KMB1839" s="401"/>
      <c r="KMC1839" s="401"/>
      <c r="KMD1839" s="401"/>
      <c r="KME1839" s="401"/>
      <c r="KMF1839" s="401"/>
      <c r="KMG1839" s="401"/>
      <c r="KMH1839" s="401"/>
      <c r="KMI1839" s="401"/>
      <c r="KMJ1839" s="401"/>
      <c r="KMK1839" s="401"/>
      <c r="KML1839" s="401"/>
      <c r="KMM1839" s="401"/>
      <c r="KMN1839" s="401"/>
      <c r="KMO1839" s="401"/>
      <c r="KMP1839" s="401"/>
      <c r="KMQ1839" s="401"/>
      <c r="KMR1839" s="401"/>
      <c r="KMS1839" s="401"/>
      <c r="KMT1839" s="401"/>
      <c r="KMU1839" s="401"/>
      <c r="KMV1839" s="401"/>
      <c r="KMW1839" s="401"/>
      <c r="KMX1839" s="401"/>
      <c r="KMY1839" s="401"/>
      <c r="KMZ1839" s="401"/>
      <c r="KNA1839" s="401"/>
      <c r="KNB1839" s="401"/>
      <c r="KNC1839" s="401"/>
      <c r="KND1839" s="401"/>
      <c r="KNE1839" s="401"/>
      <c r="KNF1839" s="401"/>
      <c r="KNG1839" s="401"/>
      <c r="KNH1839" s="401"/>
      <c r="KNI1839" s="401"/>
      <c r="KNJ1839" s="401"/>
      <c r="KNK1839" s="401"/>
      <c r="KNL1839" s="401"/>
      <c r="KNM1839" s="401"/>
      <c r="KNN1839" s="401"/>
      <c r="KNO1839" s="401"/>
      <c r="KNP1839" s="401"/>
      <c r="KNQ1839" s="401"/>
      <c r="KNR1839" s="401"/>
      <c r="KNS1839" s="401"/>
      <c r="KNT1839" s="401"/>
      <c r="KNU1839" s="401"/>
      <c r="KNV1839" s="401"/>
      <c r="KNW1839" s="401"/>
      <c r="KNX1839" s="401"/>
      <c r="KNY1839" s="401"/>
      <c r="KNZ1839" s="401"/>
      <c r="KOA1839" s="401"/>
      <c r="KOB1839" s="401"/>
      <c r="KOC1839" s="401"/>
      <c r="KOD1839" s="401"/>
      <c r="KOE1839" s="401"/>
      <c r="KOF1839" s="401"/>
      <c r="KOG1839" s="401"/>
      <c r="KOH1839" s="401"/>
      <c r="KOI1839" s="401"/>
      <c r="KOJ1839" s="401"/>
      <c r="KOK1839" s="401"/>
      <c r="KOL1839" s="401"/>
      <c r="KOM1839" s="401"/>
      <c r="KON1839" s="401"/>
      <c r="KOO1839" s="401"/>
      <c r="KOP1839" s="401"/>
      <c r="KOQ1839" s="401"/>
      <c r="KOR1839" s="401"/>
      <c r="KOS1839" s="401"/>
      <c r="KOT1839" s="401"/>
      <c r="KOU1839" s="401"/>
      <c r="KOV1839" s="401"/>
      <c r="KOW1839" s="401"/>
      <c r="KOX1839" s="401"/>
      <c r="KOY1839" s="401"/>
      <c r="KOZ1839" s="401"/>
      <c r="KPA1839" s="401"/>
      <c r="KPB1839" s="401"/>
      <c r="KPC1839" s="401"/>
      <c r="KPD1839" s="401"/>
      <c r="KPE1839" s="401"/>
      <c r="KPF1839" s="401"/>
      <c r="KPG1839" s="401"/>
      <c r="KPH1839" s="401"/>
      <c r="KPI1839" s="401"/>
      <c r="KPJ1839" s="401"/>
      <c r="KPK1839" s="401"/>
      <c r="KPL1839" s="401"/>
      <c r="KPM1839" s="401"/>
      <c r="KPN1839" s="401"/>
      <c r="KPO1839" s="401"/>
      <c r="KPP1839" s="401"/>
      <c r="KPQ1839" s="401"/>
      <c r="KPR1839" s="401"/>
      <c r="KPS1839" s="401"/>
      <c r="KPT1839" s="401"/>
      <c r="KPU1839" s="401"/>
      <c r="KPV1839" s="401"/>
      <c r="KPW1839" s="401"/>
      <c r="KPX1839" s="401"/>
      <c r="KPY1839" s="401"/>
      <c r="KPZ1839" s="401"/>
      <c r="KQA1839" s="401"/>
      <c r="KQB1839" s="401"/>
      <c r="KQC1839" s="401"/>
      <c r="KQD1839" s="401"/>
      <c r="KQE1839" s="401"/>
      <c r="KQF1839" s="401"/>
      <c r="KQG1839" s="401"/>
      <c r="KQH1839" s="401"/>
      <c r="KQI1839" s="401"/>
      <c r="KQJ1839" s="401"/>
      <c r="KQK1839" s="401"/>
      <c r="KQL1839" s="401"/>
      <c r="KQM1839" s="401"/>
      <c r="KQN1839" s="401"/>
      <c r="KQO1839" s="401"/>
      <c r="KQP1839" s="401"/>
      <c r="KQQ1839" s="401"/>
      <c r="KQR1839" s="401"/>
      <c r="KQS1839" s="401"/>
      <c r="KQT1839" s="401"/>
      <c r="KQU1839" s="401"/>
      <c r="KQV1839" s="401"/>
      <c r="KQW1839" s="401"/>
      <c r="KQX1839" s="401"/>
      <c r="KQY1839" s="401"/>
      <c r="KQZ1839" s="401"/>
      <c r="KRA1839" s="401"/>
      <c r="KRB1839" s="401"/>
      <c r="KRC1839" s="401"/>
      <c r="KRD1839" s="401"/>
      <c r="KRE1839" s="401"/>
      <c r="KRF1839" s="401"/>
      <c r="KRG1839" s="401"/>
      <c r="KRH1839" s="401"/>
      <c r="KRI1839" s="401"/>
      <c r="KRJ1839" s="401"/>
      <c r="KRK1839" s="401"/>
      <c r="KRL1839" s="401"/>
      <c r="KRM1839" s="401"/>
      <c r="KRN1839" s="401"/>
      <c r="KRO1839" s="401"/>
      <c r="KRP1839" s="401"/>
      <c r="KRQ1839" s="401"/>
      <c r="KRR1839" s="401"/>
      <c r="KRS1839" s="401"/>
      <c r="KRT1839" s="401"/>
      <c r="KRU1839" s="401"/>
      <c r="KRV1839" s="401"/>
      <c r="KRW1839" s="401"/>
      <c r="KRX1839" s="401"/>
      <c r="KRY1839" s="401"/>
      <c r="KRZ1839" s="401"/>
      <c r="KSA1839" s="401"/>
      <c r="KSB1839" s="401"/>
      <c r="KSC1839" s="401"/>
      <c r="KSD1839" s="401"/>
      <c r="KSE1839" s="401"/>
      <c r="KSF1839" s="401"/>
      <c r="KSG1839" s="401"/>
      <c r="KSH1839" s="401"/>
      <c r="KSI1839" s="401"/>
      <c r="KSJ1839" s="401"/>
      <c r="KSK1839" s="401"/>
      <c r="KSL1839" s="401"/>
      <c r="KSM1839" s="401"/>
      <c r="KSN1839" s="401"/>
      <c r="KSO1839" s="401"/>
      <c r="KSP1839" s="401"/>
      <c r="KSQ1839" s="401"/>
      <c r="KSR1839" s="401"/>
      <c r="KSS1839" s="401"/>
      <c r="KST1839" s="401"/>
      <c r="KSU1839" s="401"/>
      <c r="KSV1839" s="401"/>
      <c r="KSW1839" s="401"/>
      <c r="KSX1839" s="401"/>
      <c r="KSY1839" s="401"/>
      <c r="KSZ1839" s="401"/>
      <c r="KTA1839" s="401"/>
      <c r="KTB1839" s="401"/>
      <c r="KTC1839" s="401"/>
      <c r="KTD1839" s="401"/>
      <c r="KTE1839" s="401"/>
      <c r="KTF1839" s="401"/>
      <c r="KTG1839" s="401"/>
      <c r="KTH1839" s="401"/>
      <c r="KTI1839" s="401"/>
      <c r="KTJ1839" s="401"/>
      <c r="KTK1839" s="401"/>
      <c r="KTL1839" s="401"/>
      <c r="KTM1839" s="401"/>
      <c r="KTN1839" s="401"/>
      <c r="KTO1839" s="401"/>
      <c r="KTP1839" s="401"/>
      <c r="KTQ1839" s="401"/>
      <c r="KTR1839" s="401"/>
      <c r="KTS1839" s="401"/>
      <c r="KTT1839" s="401"/>
      <c r="KTU1839" s="401"/>
      <c r="KTV1839" s="401"/>
      <c r="KTW1839" s="401"/>
      <c r="KTX1839" s="401"/>
      <c r="KTY1839" s="401"/>
      <c r="KTZ1839" s="401"/>
      <c r="KUA1839" s="401"/>
      <c r="KUB1839" s="401"/>
      <c r="KUC1839" s="401"/>
      <c r="KUD1839" s="401"/>
      <c r="KUE1839" s="401"/>
      <c r="KUF1839" s="401"/>
      <c r="KUG1839" s="401"/>
      <c r="KUH1839" s="401"/>
      <c r="KUI1839" s="401"/>
      <c r="KUJ1839" s="401"/>
      <c r="KUK1839" s="401"/>
      <c r="KUL1839" s="401"/>
      <c r="KUM1839" s="401"/>
      <c r="KUN1839" s="401"/>
      <c r="KUO1839" s="401"/>
      <c r="KUP1839" s="401"/>
      <c r="KUQ1839" s="401"/>
      <c r="KUR1839" s="401"/>
      <c r="KUS1839" s="401"/>
      <c r="KUT1839" s="401"/>
      <c r="KUU1839" s="401"/>
      <c r="KUV1839" s="401"/>
      <c r="KUW1839" s="401"/>
      <c r="KUX1839" s="401"/>
      <c r="KUY1839" s="401"/>
      <c r="KUZ1839" s="401"/>
      <c r="KVA1839" s="401"/>
      <c r="KVB1839" s="401"/>
      <c r="KVC1839" s="401"/>
      <c r="KVD1839" s="401"/>
      <c r="KVE1839" s="401"/>
      <c r="KVF1839" s="401"/>
      <c r="KVG1839" s="401"/>
      <c r="KVH1839" s="401"/>
      <c r="KVI1839" s="401"/>
      <c r="KVJ1839" s="401"/>
      <c r="KVK1839" s="401"/>
      <c r="KVL1839" s="401"/>
      <c r="KVM1839" s="401"/>
      <c r="KVN1839" s="401"/>
      <c r="KVO1839" s="401"/>
      <c r="KVP1839" s="401"/>
      <c r="KVQ1839" s="401"/>
      <c r="KVR1839" s="401"/>
      <c r="KVS1839" s="401"/>
      <c r="KVT1839" s="401"/>
      <c r="KVU1839" s="401"/>
      <c r="KVV1839" s="401"/>
      <c r="KVW1839" s="401"/>
      <c r="KVX1839" s="401"/>
      <c r="KVY1839" s="401"/>
      <c r="KVZ1839" s="401"/>
      <c r="KWA1839" s="401"/>
      <c r="KWB1839" s="401"/>
      <c r="KWC1839" s="401"/>
      <c r="KWD1839" s="401"/>
      <c r="KWE1839" s="401"/>
      <c r="KWF1839" s="401"/>
      <c r="KWG1839" s="401"/>
      <c r="KWH1839" s="401"/>
      <c r="KWI1839" s="401"/>
      <c r="KWJ1839" s="401"/>
      <c r="KWK1839" s="401"/>
      <c r="KWL1839" s="401"/>
      <c r="KWM1839" s="401"/>
      <c r="KWN1839" s="401"/>
      <c r="KWO1839" s="401"/>
      <c r="KWP1839" s="401"/>
      <c r="KWQ1839" s="401"/>
      <c r="KWR1839" s="401"/>
      <c r="KWS1839" s="401"/>
      <c r="KWT1839" s="401"/>
      <c r="KWU1839" s="401"/>
      <c r="KWV1839" s="401"/>
      <c r="KWW1839" s="401"/>
      <c r="KWX1839" s="401"/>
      <c r="KWY1839" s="401"/>
      <c r="KWZ1839" s="401"/>
      <c r="KXA1839" s="401"/>
      <c r="KXB1839" s="401"/>
      <c r="KXC1839" s="401"/>
      <c r="KXD1839" s="401"/>
      <c r="KXE1839" s="401"/>
      <c r="KXF1839" s="401"/>
      <c r="KXG1839" s="401"/>
      <c r="KXH1839" s="401"/>
      <c r="KXI1839" s="401"/>
      <c r="KXJ1839" s="401"/>
      <c r="KXK1839" s="401"/>
      <c r="KXL1839" s="401"/>
      <c r="KXM1839" s="401"/>
      <c r="KXN1839" s="401"/>
      <c r="KXO1839" s="401"/>
      <c r="KXP1839" s="401"/>
      <c r="KXQ1839" s="401"/>
      <c r="KXR1839" s="401"/>
      <c r="KXS1839" s="401"/>
      <c r="KXT1839" s="401"/>
      <c r="KXU1839" s="401"/>
      <c r="KXV1839" s="401"/>
      <c r="KXW1839" s="401"/>
      <c r="KXX1839" s="401"/>
      <c r="KXY1839" s="401"/>
      <c r="KXZ1839" s="401"/>
      <c r="KYA1839" s="401"/>
      <c r="KYB1839" s="401"/>
      <c r="KYC1839" s="401"/>
      <c r="KYD1839" s="401"/>
      <c r="KYE1839" s="401"/>
      <c r="KYF1839" s="401"/>
      <c r="KYG1839" s="401"/>
      <c r="KYH1839" s="401"/>
      <c r="KYI1839" s="401"/>
      <c r="KYJ1839" s="401"/>
      <c r="KYK1839" s="401"/>
      <c r="KYL1839" s="401"/>
      <c r="KYM1839" s="401"/>
      <c r="KYN1839" s="401"/>
      <c r="KYO1839" s="401"/>
      <c r="KYP1839" s="401"/>
      <c r="KYQ1839" s="401"/>
      <c r="KYR1839" s="401"/>
      <c r="KYS1839" s="401"/>
      <c r="KYT1839" s="401"/>
      <c r="KYU1839" s="401"/>
      <c r="KYV1839" s="401"/>
      <c r="KYW1839" s="401"/>
      <c r="KYX1839" s="401"/>
      <c r="KYY1839" s="401"/>
      <c r="KYZ1839" s="401"/>
      <c r="KZA1839" s="401"/>
      <c r="KZB1839" s="401"/>
      <c r="KZC1839" s="401"/>
      <c r="KZD1839" s="401"/>
      <c r="KZE1839" s="401"/>
      <c r="KZF1839" s="401"/>
      <c r="KZG1839" s="401"/>
      <c r="KZH1839" s="401"/>
      <c r="KZI1839" s="401"/>
      <c r="KZJ1839" s="401"/>
      <c r="KZK1839" s="401"/>
      <c r="KZL1839" s="401"/>
      <c r="KZM1839" s="401"/>
      <c r="KZN1839" s="401"/>
      <c r="KZO1839" s="401"/>
      <c r="KZP1839" s="401"/>
      <c r="KZQ1839" s="401"/>
      <c r="KZR1839" s="401"/>
      <c r="KZS1839" s="401"/>
      <c r="KZT1839" s="401"/>
      <c r="KZU1839" s="401"/>
      <c r="KZV1839" s="401"/>
      <c r="KZW1839" s="401"/>
      <c r="KZX1839" s="401"/>
      <c r="KZY1839" s="401"/>
      <c r="KZZ1839" s="401"/>
      <c r="LAA1839" s="401"/>
      <c r="LAB1839" s="401"/>
      <c r="LAC1839" s="401"/>
      <c r="LAD1839" s="401"/>
      <c r="LAE1839" s="401"/>
      <c r="LAF1839" s="401"/>
      <c r="LAG1839" s="401"/>
      <c r="LAH1839" s="401"/>
      <c r="LAI1839" s="401"/>
      <c r="LAJ1839" s="401"/>
      <c r="LAK1839" s="401"/>
      <c r="LAL1839" s="401"/>
      <c r="LAM1839" s="401"/>
      <c r="LAN1839" s="401"/>
      <c r="LAO1839" s="401"/>
      <c r="LAP1839" s="401"/>
      <c r="LAQ1839" s="401"/>
      <c r="LAR1839" s="401"/>
      <c r="LAS1839" s="401"/>
      <c r="LAT1839" s="401"/>
      <c r="LAU1839" s="401"/>
      <c r="LAV1839" s="401"/>
      <c r="LAW1839" s="401"/>
      <c r="LAX1839" s="401"/>
      <c r="LAY1839" s="401"/>
      <c r="LAZ1839" s="401"/>
      <c r="LBA1839" s="401"/>
      <c r="LBB1839" s="401"/>
      <c r="LBC1839" s="401"/>
      <c r="LBD1839" s="401"/>
      <c r="LBE1839" s="401"/>
      <c r="LBF1839" s="401"/>
      <c r="LBG1839" s="401"/>
      <c r="LBH1839" s="401"/>
      <c r="LBI1839" s="401"/>
      <c r="LBJ1839" s="401"/>
      <c r="LBK1839" s="401"/>
      <c r="LBL1839" s="401"/>
      <c r="LBM1839" s="401"/>
      <c r="LBN1839" s="401"/>
      <c r="LBO1839" s="401"/>
      <c r="LBP1839" s="401"/>
      <c r="LBQ1839" s="401"/>
      <c r="LBR1839" s="401"/>
      <c r="LBS1839" s="401"/>
      <c r="LBT1839" s="401"/>
      <c r="LBU1839" s="401"/>
      <c r="LBV1839" s="401"/>
      <c r="LBW1839" s="401"/>
      <c r="LBX1839" s="401"/>
      <c r="LBY1839" s="401"/>
      <c r="LBZ1839" s="401"/>
      <c r="LCA1839" s="401"/>
      <c r="LCB1839" s="401"/>
      <c r="LCC1839" s="401"/>
      <c r="LCD1839" s="401"/>
      <c r="LCE1839" s="401"/>
      <c r="LCF1839" s="401"/>
      <c r="LCG1839" s="401"/>
      <c r="LCH1839" s="401"/>
      <c r="LCI1839" s="401"/>
      <c r="LCJ1839" s="401"/>
      <c r="LCK1839" s="401"/>
      <c r="LCL1839" s="401"/>
      <c r="LCM1839" s="401"/>
      <c r="LCN1839" s="401"/>
      <c r="LCO1839" s="401"/>
      <c r="LCP1839" s="401"/>
      <c r="LCQ1839" s="401"/>
      <c r="LCR1839" s="401"/>
      <c r="LCS1839" s="401"/>
      <c r="LCT1839" s="401"/>
      <c r="LCU1839" s="401"/>
      <c r="LCV1839" s="401"/>
      <c r="LCW1839" s="401"/>
      <c r="LCX1839" s="401"/>
      <c r="LCY1839" s="401"/>
      <c r="LCZ1839" s="401"/>
      <c r="LDA1839" s="401"/>
      <c r="LDB1839" s="401"/>
      <c r="LDC1839" s="401"/>
      <c r="LDD1839" s="401"/>
      <c r="LDE1839" s="401"/>
      <c r="LDF1839" s="401"/>
      <c r="LDG1839" s="401"/>
      <c r="LDH1839" s="401"/>
      <c r="LDI1839" s="401"/>
      <c r="LDJ1839" s="401"/>
      <c r="LDK1839" s="401"/>
      <c r="LDL1839" s="401"/>
      <c r="LDM1839" s="401"/>
      <c r="LDN1839" s="401"/>
      <c r="LDO1839" s="401"/>
      <c r="LDP1839" s="401"/>
      <c r="LDQ1839" s="401"/>
      <c r="LDR1839" s="401"/>
      <c r="LDS1839" s="401"/>
      <c r="LDT1839" s="401"/>
      <c r="LDU1839" s="401"/>
      <c r="LDV1839" s="401"/>
      <c r="LDW1839" s="401"/>
      <c r="LDX1839" s="401"/>
      <c r="LDY1839" s="401"/>
      <c r="LDZ1839" s="401"/>
      <c r="LEA1839" s="401"/>
      <c r="LEB1839" s="401"/>
      <c r="LEC1839" s="401"/>
      <c r="LED1839" s="401"/>
      <c r="LEE1839" s="401"/>
      <c r="LEF1839" s="401"/>
      <c r="LEG1839" s="401"/>
      <c r="LEH1839" s="401"/>
      <c r="LEI1839" s="401"/>
      <c r="LEJ1839" s="401"/>
      <c r="LEK1839" s="401"/>
      <c r="LEL1839" s="401"/>
      <c r="LEM1839" s="401"/>
      <c r="LEN1839" s="401"/>
      <c r="LEO1839" s="401"/>
      <c r="LEP1839" s="401"/>
      <c r="LEQ1839" s="401"/>
      <c r="LER1839" s="401"/>
      <c r="LES1839" s="401"/>
      <c r="LET1839" s="401"/>
      <c r="LEU1839" s="401"/>
      <c r="LEV1839" s="401"/>
      <c r="LEW1839" s="401"/>
      <c r="LEX1839" s="401"/>
      <c r="LEY1839" s="401"/>
      <c r="LEZ1839" s="401"/>
      <c r="LFA1839" s="401"/>
      <c r="LFB1839" s="401"/>
      <c r="LFC1839" s="401"/>
      <c r="LFD1839" s="401"/>
      <c r="LFE1839" s="401"/>
      <c r="LFF1839" s="401"/>
      <c r="LFG1839" s="401"/>
      <c r="LFH1839" s="401"/>
      <c r="LFI1839" s="401"/>
      <c r="LFJ1839" s="401"/>
      <c r="LFK1839" s="401"/>
      <c r="LFL1839" s="401"/>
      <c r="LFM1839" s="401"/>
      <c r="LFN1839" s="401"/>
      <c r="LFO1839" s="401"/>
      <c r="LFP1839" s="401"/>
      <c r="LFQ1839" s="401"/>
      <c r="LFR1839" s="401"/>
      <c r="LFS1839" s="401"/>
      <c r="LFT1839" s="401"/>
      <c r="LFU1839" s="401"/>
      <c r="LFV1839" s="401"/>
      <c r="LFW1839" s="401"/>
      <c r="LFX1839" s="401"/>
      <c r="LFY1839" s="401"/>
      <c r="LFZ1839" s="401"/>
      <c r="LGA1839" s="401"/>
      <c r="LGB1839" s="401"/>
      <c r="LGC1839" s="401"/>
      <c r="LGD1839" s="401"/>
      <c r="LGE1839" s="401"/>
      <c r="LGF1839" s="401"/>
      <c r="LGG1839" s="401"/>
      <c r="LGH1839" s="401"/>
      <c r="LGI1839" s="401"/>
      <c r="LGJ1839" s="401"/>
      <c r="LGK1839" s="401"/>
      <c r="LGL1839" s="401"/>
      <c r="LGM1839" s="401"/>
      <c r="LGN1839" s="401"/>
      <c r="LGO1839" s="401"/>
      <c r="LGP1839" s="401"/>
      <c r="LGQ1839" s="401"/>
      <c r="LGR1839" s="401"/>
      <c r="LGS1839" s="401"/>
      <c r="LGT1839" s="401"/>
      <c r="LGU1839" s="401"/>
      <c r="LGV1839" s="401"/>
      <c r="LGW1839" s="401"/>
      <c r="LGX1839" s="401"/>
      <c r="LGY1839" s="401"/>
      <c r="LGZ1839" s="401"/>
      <c r="LHA1839" s="401"/>
      <c r="LHB1839" s="401"/>
      <c r="LHC1839" s="401"/>
      <c r="LHD1839" s="401"/>
      <c r="LHE1839" s="401"/>
      <c r="LHF1839" s="401"/>
      <c r="LHG1839" s="401"/>
      <c r="LHH1839" s="401"/>
      <c r="LHI1839" s="401"/>
      <c r="LHJ1839" s="401"/>
      <c r="LHK1839" s="401"/>
      <c r="LHL1839" s="401"/>
      <c r="LHM1839" s="401"/>
      <c r="LHN1839" s="401"/>
      <c r="LHO1839" s="401"/>
      <c r="LHP1839" s="401"/>
      <c r="LHQ1839" s="401"/>
      <c r="LHR1839" s="401"/>
      <c r="LHS1839" s="401"/>
      <c r="LHT1839" s="401"/>
      <c r="LHU1839" s="401"/>
      <c r="LHV1839" s="401"/>
      <c r="LHW1839" s="401"/>
      <c r="LHX1839" s="401"/>
      <c r="LHY1839" s="401"/>
      <c r="LHZ1839" s="401"/>
      <c r="LIA1839" s="401"/>
      <c r="LIB1839" s="401"/>
      <c r="LIC1839" s="401"/>
      <c r="LID1839" s="401"/>
      <c r="LIE1839" s="401"/>
      <c r="LIF1839" s="401"/>
      <c r="LIG1839" s="401"/>
      <c r="LIH1839" s="401"/>
      <c r="LII1839" s="401"/>
      <c r="LIJ1839" s="401"/>
      <c r="LIK1839" s="401"/>
      <c r="LIL1839" s="401"/>
      <c r="LIM1839" s="401"/>
      <c r="LIN1839" s="401"/>
      <c r="LIO1839" s="401"/>
      <c r="LIP1839" s="401"/>
      <c r="LIQ1839" s="401"/>
      <c r="LIR1839" s="401"/>
      <c r="LIS1839" s="401"/>
      <c r="LIT1839" s="401"/>
      <c r="LIU1839" s="401"/>
      <c r="LIV1839" s="401"/>
      <c r="LIW1839" s="401"/>
      <c r="LIX1839" s="401"/>
      <c r="LIY1839" s="401"/>
      <c r="LIZ1839" s="401"/>
      <c r="LJA1839" s="401"/>
      <c r="LJB1839" s="401"/>
      <c r="LJC1839" s="401"/>
      <c r="LJD1839" s="401"/>
      <c r="LJE1839" s="401"/>
      <c r="LJF1839" s="401"/>
      <c r="LJG1839" s="401"/>
      <c r="LJH1839" s="401"/>
      <c r="LJI1839" s="401"/>
      <c r="LJJ1839" s="401"/>
      <c r="LJK1839" s="401"/>
      <c r="LJL1839" s="401"/>
      <c r="LJM1839" s="401"/>
      <c r="LJN1839" s="401"/>
      <c r="LJO1839" s="401"/>
      <c r="LJP1839" s="401"/>
      <c r="LJQ1839" s="401"/>
      <c r="LJR1839" s="401"/>
      <c r="LJS1839" s="401"/>
      <c r="LJT1839" s="401"/>
      <c r="LJU1839" s="401"/>
      <c r="LJV1839" s="401"/>
      <c r="LJW1839" s="401"/>
      <c r="LJX1839" s="401"/>
      <c r="LJY1839" s="401"/>
      <c r="LJZ1839" s="401"/>
      <c r="LKA1839" s="401"/>
      <c r="LKB1839" s="401"/>
      <c r="LKC1839" s="401"/>
      <c r="LKD1839" s="401"/>
      <c r="LKE1839" s="401"/>
      <c r="LKF1839" s="401"/>
      <c r="LKG1839" s="401"/>
      <c r="LKH1839" s="401"/>
      <c r="LKI1839" s="401"/>
      <c r="LKJ1839" s="401"/>
      <c r="LKK1839" s="401"/>
      <c r="LKL1839" s="401"/>
      <c r="LKM1839" s="401"/>
      <c r="LKN1839" s="401"/>
      <c r="LKO1839" s="401"/>
      <c r="LKP1839" s="401"/>
      <c r="LKQ1839" s="401"/>
      <c r="LKR1839" s="401"/>
      <c r="LKS1839" s="401"/>
      <c r="LKT1839" s="401"/>
      <c r="LKU1839" s="401"/>
      <c r="LKV1839" s="401"/>
      <c r="LKW1839" s="401"/>
      <c r="LKX1839" s="401"/>
      <c r="LKY1839" s="401"/>
      <c r="LKZ1839" s="401"/>
      <c r="LLA1839" s="401"/>
      <c r="LLB1839" s="401"/>
      <c r="LLC1839" s="401"/>
      <c r="LLD1839" s="401"/>
      <c r="LLE1839" s="401"/>
      <c r="LLF1839" s="401"/>
      <c r="LLG1839" s="401"/>
      <c r="LLH1839" s="401"/>
      <c r="LLI1839" s="401"/>
      <c r="LLJ1839" s="401"/>
      <c r="LLK1839" s="401"/>
      <c r="LLL1839" s="401"/>
      <c r="LLM1839" s="401"/>
      <c r="LLN1839" s="401"/>
      <c r="LLO1839" s="401"/>
      <c r="LLP1839" s="401"/>
      <c r="LLQ1839" s="401"/>
      <c r="LLR1839" s="401"/>
      <c r="LLS1839" s="401"/>
      <c r="LLT1839" s="401"/>
      <c r="LLU1839" s="401"/>
      <c r="LLV1839" s="401"/>
      <c r="LLW1839" s="401"/>
      <c r="LLX1839" s="401"/>
      <c r="LLY1839" s="401"/>
      <c r="LLZ1839" s="401"/>
      <c r="LMA1839" s="401"/>
      <c r="LMB1839" s="401"/>
      <c r="LMC1839" s="401"/>
      <c r="LMD1839" s="401"/>
      <c r="LME1839" s="401"/>
      <c r="LMF1839" s="401"/>
      <c r="LMG1839" s="401"/>
      <c r="LMH1839" s="401"/>
      <c r="LMI1839" s="401"/>
      <c r="LMJ1839" s="401"/>
      <c r="LMK1839" s="401"/>
      <c r="LML1839" s="401"/>
      <c r="LMM1839" s="401"/>
      <c r="LMN1839" s="401"/>
      <c r="LMO1839" s="401"/>
      <c r="LMP1839" s="401"/>
      <c r="LMQ1839" s="401"/>
      <c r="LMR1839" s="401"/>
      <c r="LMS1839" s="401"/>
      <c r="LMT1839" s="401"/>
      <c r="LMU1839" s="401"/>
      <c r="LMV1839" s="401"/>
      <c r="LMW1839" s="401"/>
      <c r="LMX1839" s="401"/>
      <c r="LMY1839" s="401"/>
      <c r="LMZ1839" s="401"/>
      <c r="LNA1839" s="401"/>
      <c r="LNB1839" s="401"/>
      <c r="LNC1839" s="401"/>
      <c r="LND1839" s="401"/>
      <c r="LNE1839" s="401"/>
      <c r="LNF1839" s="401"/>
      <c r="LNG1839" s="401"/>
      <c r="LNH1839" s="401"/>
      <c r="LNI1839" s="401"/>
      <c r="LNJ1839" s="401"/>
      <c r="LNK1839" s="401"/>
      <c r="LNL1839" s="401"/>
      <c r="LNM1839" s="401"/>
      <c r="LNN1839" s="401"/>
      <c r="LNO1839" s="401"/>
      <c r="LNP1839" s="401"/>
      <c r="LNQ1839" s="401"/>
      <c r="LNR1839" s="401"/>
      <c r="LNS1839" s="401"/>
      <c r="LNT1839" s="401"/>
      <c r="LNU1839" s="401"/>
      <c r="LNV1839" s="401"/>
      <c r="LNW1839" s="401"/>
      <c r="LNX1839" s="401"/>
      <c r="LNY1839" s="401"/>
      <c r="LNZ1839" s="401"/>
      <c r="LOA1839" s="401"/>
      <c r="LOB1839" s="401"/>
      <c r="LOC1839" s="401"/>
      <c r="LOD1839" s="401"/>
      <c r="LOE1839" s="401"/>
      <c r="LOF1839" s="401"/>
      <c r="LOG1839" s="401"/>
      <c r="LOH1839" s="401"/>
      <c r="LOI1839" s="401"/>
      <c r="LOJ1839" s="401"/>
      <c r="LOK1839" s="401"/>
      <c r="LOL1839" s="401"/>
      <c r="LOM1839" s="401"/>
      <c r="LON1839" s="401"/>
      <c r="LOO1839" s="401"/>
      <c r="LOP1839" s="401"/>
      <c r="LOQ1839" s="401"/>
      <c r="LOR1839" s="401"/>
      <c r="LOS1839" s="401"/>
      <c r="LOT1839" s="401"/>
      <c r="LOU1839" s="401"/>
      <c r="LOV1839" s="401"/>
      <c r="LOW1839" s="401"/>
      <c r="LOX1839" s="401"/>
      <c r="LOY1839" s="401"/>
      <c r="LOZ1839" s="401"/>
      <c r="LPA1839" s="401"/>
      <c r="LPB1839" s="401"/>
      <c r="LPC1839" s="401"/>
      <c r="LPD1839" s="401"/>
      <c r="LPE1839" s="401"/>
      <c r="LPF1839" s="401"/>
      <c r="LPG1839" s="401"/>
      <c r="LPH1839" s="401"/>
      <c r="LPI1839" s="401"/>
      <c r="LPJ1839" s="401"/>
      <c r="LPK1839" s="401"/>
      <c r="LPL1839" s="401"/>
      <c r="LPM1839" s="401"/>
      <c r="LPN1839" s="401"/>
      <c r="LPO1839" s="401"/>
      <c r="LPP1839" s="401"/>
      <c r="LPQ1839" s="401"/>
      <c r="LPR1839" s="401"/>
      <c r="LPS1839" s="401"/>
      <c r="LPT1839" s="401"/>
      <c r="LPU1839" s="401"/>
      <c r="LPV1839" s="401"/>
      <c r="LPW1839" s="401"/>
      <c r="LPX1839" s="401"/>
      <c r="LPY1839" s="401"/>
      <c r="LPZ1839" s="401"/>
      <c r="LQA1839" s="401"/>
      <c r="LQB1839" s="401"/>
      <c r="LQC1839" s="401"/>
      <c r="LQD1839" s="401"/>
      <c r="LQE1839" s="401"/>
      <c r="LQF1839" s="401"/>
      <c r="LQG1839" s="401"/>
      <c r="LQH1839" s="401"/>
      <c r="LQI1839" s="401"/>
      <c r="LQJ1839" s="401"/>
      <c r="LQK1839" s="401"/>
      <c r="LQL1839" s="401"/>
      <c r="LQM1839" s="401"/>
      <c r="LQN1839" s="401"/>
      <c r="LQO1839" s="401"/>
      <c r="LQP1839" s="401"/>
      <c r="LQQ1839" s="401"/>
      <c r="LQR1839" s="401"/>
      <c r="LQS1839" s="401"/>
      <c r="LQT1839" s="401"/>
      <c r="LQU1839" s="401"/>
      <c r="LQV1839" s="401"/>
      <c r="LQW1839" s="401"/>
      <c r="LQX1839" s="401"/>
      <c r="LQY1839" s="401"/>
      <c r="LQZ1839" s="401"/>
      <c r="LRA1839" s="401"/>
      <c r="LRB1839" s="401"/>
      <c r="LRC1839" s="401"/>
      <c r="LRD1839" s="401"/>
      <c r="LRE1839" s="401"/>
      <c r="LRF1839" s="401"/>
      <c r="LRG1839" s="401"/>
      <c r="LRH1839" s="401"/>
      <c r="LRI1839" s="401"/>
      <c r="LRJ1839" s="401"/>
      <c r="LRK1839" s="401"/>
      <c r="LRL1839" s="401"/>
      <c r="LRM1839" s="401"/>
      <c r="LRN1839" s="401"/>
      <c r="LRO1839" s="401"/>
      <c r="LRP1839" s="401"/>
      <c r="LRQ1839" s="401"/>
      <c r="LRR1839" s="401"/>
      <c r="LRS1839" s="401"/>
      <c r="LRT1839" s="401"/>
      <c r="LRU1839" s="401"/>
      <c r="LRV1839" s="401"/>
      <c r="LRW1839" s="401"/>
      <c r="LRX1839" s="401"/>
      <c r="LRY1839" s="401"/>
      <c r="LRZ1839" s="401"/>
      <c r="LSA1839" s="401"/>
      <c r="LSB1839" s="401"/>
      <c r="LSC1839" s="401"/>
      <c r="LSD1839" s="401"/>
      <c r="LSE1839" s="401"/>
      <c r="LSF1839" s="401"/>
      <c r="LSG1839" s="401"/>
      <c r="LSH1839" s="401"/>
      <c r="LSI1839" s="401"/>
      <c r="LSJ1839" s="401"/>
      <c r="LSK1839" s="401"/>
      <c r="LSL1839" s="401"/>
      <c r="LSM1839" s="401"/>
      <c r="LSN1839" s="401"/>
      <c r="LSO1839" s="401"/>
      <c r="LSP1839" s="401"/>
      <c r="LSQ1839" s="401"/>
      <c r="LSR1839" s="401"/>
      <c r="LSS1839" s="401"/>
      <c r="LST1839" s="401"/>
      <c r="LSU1839" s="401"/>
      <c r="LSV1839" s="401"/>
      <c r="LSW1839" s="401"/>
      <c r="LSX1839" s="401"/>
      <c r="LSY1839" s="401"/>
      <c r="LSZ1839" s="401"/>
      <c r="LTA1839" s="401"/>
      <c r="LTB1839" s="401"/>
      <c r="LTC1839" s="401"/>
      <c r="LTD1839" s="401"/>
      <c r="LTE1839" s="401"/>
      <c r="LTF1839" s="401"/>
      <c r="LTG1839" s="401"/>
      <c r="LTH1839" s="401"/>
      <c r="LTI1839" s="401"/>
      <c r="LTJ1839" s="401"/>
      <c r="LTK1839" s="401"/>
      <c r="LTL1839" s="401"/>
      <c r="LTM1839" s="401"/>
      <c r="LTN1839" s="401"/>
      <c r="LTO1839" s="401"/>
      <c r="LTP1839" s="401"/>
      <c r="LTQ1839" s="401"/>
      <c r="LTR1839" s="401"/>
      <c r="LTS1839" s="401"/>
      <c r="LTT1839" s="401"/>
      <c r="LTU1839" s="401"/>
      <c r="LTV1839" s="401"/>
      <c r="LTW1839" s="401"/>
      <c r="LTX1839" s="401"/>
      <c r="LTY1839" s="401"/>
      <c r="LTZ1839" s="401"/>
      <c r="LUA1839" s="401"/>
      <c r="LUB1839" s="401"/>
      <c r="LUC1839" s="401"/>
      <c r="LUD1839" s="401"/>
      <c r="LUE1839" s="401"/>
      <c r="LUF1839" s="401"/>
      <c r="LUG1839" s="401"/>
      <c r="LUH1839" s="401"/>
      <c r="LUI1839" s="401"/>
      <c r="LUJ1839" s="401"/>
      <c r="LUK1839" s="401"/>
      <c r="LUL1839" s="401"/>
      <c r="LUM1839" s="401"/>
      <c r="LUN1839" s="401"/>
      <c r="LUO1839" s="401"/>
      <c r="LUP1839" s="401"/>
      <c r="LUQ1839" s="401"/>
      <c r="LUR1839" s="401"/>
      <c r="LUS1839" s="401"/>
      <c r="LUT1839" s="401"/>
      <c r="LUU1839" s="401"/>
      <c r="LUV1839" s="401"/>
      <c r="LUW1839" s="401"/>
      <c r="LUX1839" s="401"/>
      <c r="LUY1839" s="401"/>
      <c r="LUZ1839" s="401"/>
      <c r="LVA1839" s="401"/>
      <c r="LVB1839" s="401"/>
      <c r="LVC1839" s="401"/>
      <c r="LVD1839" s="401"/>
      <c r="LVE1839" s="401"/>
      <c r="LVF1839" s="401"/>
      <c r="LVG1839" s="401"/>
      <c r="LVH1839" s="401"/>
      <c r="LVI1839" s="401"/>
      <c r="LVJ1839" s="401"/>
      <c r="LVK1839" s="401"/>
      <c r="LVL1839" s="401"/>
      <c r="LVM1839" s="401"/>
      <c r="LVN1839" s="401"/>
      <c r="LVO1839" s="401"/>
      <c r="LVP1839" s="401"/>
      <c r="LVQ1839" s="401"/>
      <c r="LVR1839" s="401"/>
      <c r="LVS1839" s="401"/>
      <c r="LVT1839" s="401"/>
      <c r="LVU1839" s="401"/>
      <c r="LVV1839" s="401"/>
      <c r="LVW1839" s="401"/>
      <c r="LVX1839" s="401"/>
      <c r="LVY1839" s="401"/>
      <c r="LVZ1839" s="401"/>
      <c r="LWA1839" s="401"/>
      <c r="LWB1839" s="401"/>
      <c r="LWC1839" s="401"/>
      <c r="LWD1839" s="401"/>
      <c r="LWE1839" s="401"/>
      <c r="LWF1839" s="401"/>
      <c r="LWG1839" s="401"/>
      <c r="LWH1839" s="401"/>
      <c r="LWI1839" s="401"/>
      <c r="LWJ1839" s="401"/>
      <c r="LWK1839" s="401"/>
      <c r="LWL1839" s="401"/>
      <c r="LWM1839" s="401"/>
      <c r="LWN1839" s="401"/>
      <c r="LWO1839" s="401"/>
      <c r="LWP1839" s="401"/>
      <c r="LWQ1839" s="401"/>
      <c r="LWR1839" s="401"/>
      <c r="LWS1839" s="401"/>
      <c r="LWT1839" s="401"/>
      <c r="LWU1839" s="401"/>
      <c r="LWV1839" s="401"/>
      <c r="LWW1839" s="401"/>
      <c r="LWX1839" s="401"/>
      <c r="LWY1839" s="401"/>
      <c r="LWZ1839" s="401"/>
      <c r="LXA1839" s="401"/>
      <c r="LXB1839" s="401"/>
      <c r="LXC1839" s="401"/>
      <c r="LXD1839" s="401"/>
      <c r="LXE1839" s="401"/>
      <c r="LXF1839" s="401"/>
      <c r="LXG1839" s="401"/>
      <c r="LXH1839" s="401"/>
      <c r="LXI1839" s="401"/>
      <c r="LXJ1839" s="401"/>
      <c r="LXK1839" s="401"/>
      <c r="LXL1839" s="401"/>
      <c r="LXM1839" s="401"/>
      <c r="LXN1839" s="401"/>
      <c r="LXO1839" s="401"/>
      <c r="LXP1839" s="401"/>
      <c r="LXQ1839" s="401"/>
      <c r="LXR1839" s="401"/>
      <c r="LXS1839" s="401"/>
      <c r="LXT1839" s="401"/>
      <c r="LXU1839" s="401"/>
      <c r="LXV1839" s="401"/>
      <c r="LXW1839" s="401"/>
      <c r="LXX1839" s="401"/>
      <c r="LXY1839" s="401"/>
      <c r="LXZ1839" s="401"/>
      <c r="LYA1839" s="401"/>
      <c r="LYB1839" s="401"/>
      <c r="LYC1839" s="401"/>
      <c r="LYD1839" s="401"/>
      <c r="LYE1839" s="401"/>
      <c r="LYF1839" s="401"/>
      <c r="LYG1839" s="401"/>
      <c r="LYH1839" s="401"/>
      <c r="LYI1839" s="401"/>
      <c r="LYJ1839" s="401"/>
      <c r="LYK1839" s="401"/>
      <c r="LYL1839" s="401"/>
      <c r="LYM1839" s="401"/>
      <c r="LYN1839" s="401"/>
      <c r="LYO1839" s="401"/>
      <c r="LYP1839" s="401"/>
      <c r="LYQ1839" s="401"/>
      <c r="LYR1839" s="401"/>
      <c r="LYS1839" s="401"/>
      <c r="LYT1839" s="401"/>
      <c r="LYU1839" s="401"/>
      <c r="LYV1839" s="401"/>
      <c r="LYW1839" s="401"/>
      <c r="LYX1839" s="401"/>
      <c r="LYY1839" s="401"/>
      <c r="LYZ1839" s="401"/>
      <c r="LZA1839" s="401"/>
      <c r="LZB1839" s="401"/>
      <c r="LZC1839" s="401"/>
      <c r="LZD1839" s="401"/>
      <c r="LZE1839" s="401"/>
      <c r="LZF1839" s="401"/>
      <c r="LZG1839" s="401"/>
      <c r="LZH1839" s="401"/>
      <c r="LZI1839" s="401"/>
      <c r="LZJ1839" s="401"/>
      <c r="LZK1839" s="401"/>
      <c r="LZL1839" s="401"/>
      <c r="LZM1839" s="401"/>
      <c r="LZN1839" s="401"/>
      <c r="LZO1839" s="401"/>
      <c r="LZP1839" s="401"/>
      <c r="LZQ1839" s="401"/>
      <c r="LZR1839" s="401"/>
      <c r="LZS1839" s="401"/>
      <c r="LZT1839" s="401"/>
      <c r="LZU1839" s="401"/>
      <c r="LZV1839" s="401"/>
      <c r="LZW1839" s="401"/>
      <c r="LZX1839" s="401"/>
      <c r="LZY1839" s="401"/>
      <c r="LZZ1839" s="401"/>
      <c r="MAA1839" s="401"/>
      <c r="MAB1839" s="401"/>
      <c r="MAC1839" s="401"/>
      <c r="MAD1839" s="401"/>
      <c r="MAE1839" s="401"/>
      <c r="MAF1839" s="401"/>
      <c r="MAG1839" s="401"/>
      <c r="MAH1839" s="401"/>
      <c r="MAI1839" s="401"/>
      <c r="MAJ1839" s="401"/>
      <c r="MAK1839" s="401"/>
      <c r="MAL1839" s="401"/>
      <c r="MAM1839" s="401"/>
      <c r="MAN1839" s="401"/>
      <c r="MAO1839" s="401"/>
      <c r="MAP1839" s="401"/>
      <c r="MAQ1839" s="401"/>
      <c r="MAR1839" s="401"/>
      <c r="MAS1839" s="401"/>
      <c r="MAT1839" s="401"/>
      <c r="MAU1839" s="401"/>
      <c r="MAV1839" s="401"/>
      <c r="MAW1839" s="401"/>
      <c r="MAX1839" s="401"/>
      <c r="MAY1839" s="401"/>
      <c r="MAZ1839" s="401"/>
      <c r="MBA1839" s="401"/>
      <c r="MBB1839" s="401"/>
      <c r="MBC1839" s="401"/>
      <c r="MBD1839" s="401"/>
      <c r="MBE1839" s="401"/>
      <c r="MBF1839" s="401"/>
      <c r="MBG1839" s="401"/>
      <c r="MBH1839" s="401"/>
      <c r="MBI1839" s="401"/>
      <c r="MBJ1839" s="401"/>
      <c r="MBK1839" s="401"/>
      <c r="MBL1839" s="401"/>
      <c r="MBM1839" s="401"/>
      <c r="MBN1839" s="401"/>
      <c r="MBO1839" s="401"/>
      <c r="MBP1839" s="401"/>
      <c r="MBQ1839" s="401"/>
      <c r="MBR1839" s="401"/>
      <c r="MBS1839" s="401"/>
      <c r="MBT1839" s="401"/>
      <c r="MBU1839" s="401"/>
      <c r="MBV1839" s="401"/>
      <c r="MBW1839" s="401"/>
      <c r="MBX1839" s="401"/>
      <c r="MBY1839" s="401"/>
      <c r="MBZ1839" s="401"/>
      <c r="MCA1839" s="401"/>
      <c r="MCB1839" s="401"/>
      <c r="MCC1839" s="401"/>
      <c r="MCD1839" s="401"/>
      <c r="MCE1839" s="401"/>
      <c r="MCF1839" s="401"/>
      <c r="MCG1839" s="401"/>
      <c r="MCH1839" s="401"/>
      <c r="MCI1839" s="401"/>
      <c r="MCJ1839" s="401"/>
      <c r="MCK1839" s="401"/>
      <c r="MCL1839" s="401"/>
      <c r="MCM1839" s="401"/>
      <c r="MCN1839" s="401"/>
      <c r="MCO1839" s="401"/>
      <c r="MCP1839" s="401"/>
      <c r="MCQ1839" s="401"/>
      <c r="MCR1839" s="401"/>
      <c r="MCS1839" s="401"/>
      <c r="MCT1839" s="401"/>
      <c r="MCU1839" s="401"/>
      <c r="MCV1839" s="401"/>
      <c r="MCW1839" s="401"/>
      <c r="MCX1839" s="401"/>
      <c r="MCY1839" s="401"/>
      <c r="MCZ1839" s="401"/>
      <c r="MDA1839" s="401"/>
      <c r="MDB1839" s="401"/>
      <c r="MDC1839" s="401"/>
      <c r="MDD1839" s="401"/>
      <c r="MDE1839" s="401"/>
      <c r="MDF1839" s="401"/>
      <c r="MDG1839" s="401"/>
      <c r="MDH1839" s="401"/>
      <c r="MDI1839" s="401"/>
      <c r="MDJ1839" s="401"/>
      <c r="MDK1839" s="401"/>
      <c r="MDL1839" s="401"/>
      <c r="MDM1839" s="401"/>
      <c r="MDN1839" s="401"/>
      <c r="MDO1839" s="401"/>
      <c r="MDP1839" s="401"/>
      <c r="MDQ1839" s="401"/>
      <c r="MDR1839" s="401"/>
      <c r="MDS1839" s="401"/>
      <c r="MDT1839" s="401"/>
      <c r="MDU1839" s="401"/>
      <c r="MDV1839" s="401"/>
      <c r="MDW1839" s="401"/>
      <c r="MDX1839" s="401"/>
      <c r="MDY1839" s="401"/>
      <c r="MDZ1839" s="401"/>
      <c r="MEA1839" s="401"/>
      <c r="MEB1839" s="401"/>
      <c r="MEC1839" s="401"/>
      <c r="MED1839" s="401"/>
      <c r="MEE1839" s="401"/>
      <c r="MEF1839" s="401"/>
      <c r="MEG1839" s="401"/>
      <c r="MEH1839" s="401"/>
      <c r="MEI1839" s="401"/>
      <c r="MEJ1839" s="401"/>
      <c r="MEK1839" s="401"/>
      <c r="MEL1839" s="401"/>
      <c r="MEM1839" s="401"/>
      <c r="MEN1839" s="401"/>
      <c r="MEO1839" s="401"/>
      <c r="MEP1839" s="401"/>
      <c r="MEQ1839" s="401"/>
      <c r="MER1839" s="401"/>
      <c r="MES1839" s="401"/>
      <c r="MET1839" s="401"/>
      <c r="MEU1839" s="401"/>
      <c r="MEV1839" s="401"/>
      <c r="MEW1839" s="401"/>
      <c r="MEX1839" s="401"/>
      <c r="MEY1839" s="401"/>
      <c r="MEZ1839" s="401"/>
      <c r="MFA1839" s="401"/>
      <c r="MFB1839" s="401"/>
      <c r="MFC1839" s="401"/>
      <c r="MFD1839" s="401"/>
      <c r="MFE1839" s="401"/>
      <c r="MFF1839" s="401"/>
      <c r="MFG1839" s="401"/>
      <c r="MFH1839" s="401"/>
      <c r="MFI1839" s="401"/>
      <c r="MFJ1839" s="401"/>
      <c r="MFK1839" s="401"/>
      <c r="MFL1839" s="401"/>
      <c r="MFM1839" s="401"/>
      <c r="MFN1839" s="401"/>
      <c r="MFO1839" s="401"/>
      <c r="MFP1839" s="401"/>
      <c r="MFQ1839" s="401"/>
      <c r="MFR1839" s="401"/>
      <c r="MFS1839" s="401"/>
      <c r="MFT1839" s="401"/>
      <c r="MFU1839" s="401"/>
      <c r="MFV1839" s="401"/>
      <c r="MFW1839" s="401"/>
      <c r="MFX1839" s="401"/>
      <c r="MFY1839" s="401"/>
      <c r="MFZ1839" s="401"/>
      <c r="MGA1839" s="401"/>
      <c r="MGB1839" s="401"/>
      <c r="MGC1839" s="401"/>
      <c r="MGD1839" s="401"/>
      <c r="MGE1839" s="401"/>
      <c r="MGF1839" s="401"/>
      <c r="MGG1839" s="401"/>
      <c r="MGH1839" s="401"/>
      <c r="MGI1839" s="401"/>
      <c r="MGJ1839" s="401"/>
      <c r="MGK1839" s="401"/>
      <c r="MGL1839" s="401"/>
      <c r="MGM1839" s="401"/>
      <c r="MGN1839" s="401"/>
      <c r="MGO1839" s="401"/>
      <c r="MGP1839" s="401"/>
      <c r="MGQ1839" s="401"/>
      <c r="MGR1839" s="401"/>
      <c r="MGS1839" s="401"/>
      <c r="MGT1839" s="401"/>
      <c r="MGU1839" s="401"/>
      <c r="MGV1839" s="401"/>
      <c r="MGW1839" s="401"/>
      <c r="MGX1839" s="401"/>
      <c r="MGY1839" s="401"/>
      <c r="MGZ1839" s="401"/>
      <c r="MHA1839" s="401"/>
      <c r="MHB1839" s="401"/>
      <c r="MHC1839" s="401"/>
      <c r="MHD1839" s="401"/>
      <c r="MHE1839" s="401"/>
      <c r="MHF1839" s="401"/>
      <c r="MHG1839" s="401"/>
      <c r="MHH1839" s="401"/>
      <c r="MHI1839" s="401"/>
      <c r="MHJ1839" s="401"/>
      <c r="MHK1839" s="401"/>
      <c r="MHL1839" s="401"/>
      <c r="MHM1839" s="401"/>
      <c r="MHN1839" s="401"/>
      <c r="MHO1839" s="401"/>
      <c r="MHP1839" s="401"/>
      <c r="MHQ1839" s="401"/>
      <c r="MHR1839" s="401"/>
      <c r="MHS1839" s="401"/>
      <c r="MHT1839" s="401"/>
      <c r="MHU1839" s="401"/>
      <c r="MHV1839" s="401"/>
      <c r="MHW1839" s="401"/>
      <c r="MHX1839" s="401"/>
      <c r="MHY1839" s="401"/>
      <c r="MHZ1839" s="401"/>
      <c r="MIA1839" s="401"/>
      <c r="MIB1839" s="401"/>
      <c r="MIC1839" s="401"/>
      <c r="MID1839" s="401"/>
      <c r="MIE1839" s="401"/>
      <c r="MIF1839" s="401"/>
      <c r="MIG1839" s="401"/>
      <c r="MIH1839" s="401"/>
      <c r="MII1839" s="401"/>
      <c r="MIJ1839" s="401"/>
      <c r="MIK1839" s="401"/>
      <c r="MIL1839" s="401"/>
      <c r="MIM1839" s="401"/>
      <c r="MIN1839" s="401"/>
      <c r="MIO1839" s="401"/>
      <c r="MIP1839" s="401"/>
      <c r="MIQ1839" s="401"/>
      <c r="MIR1839" s="401"/>
      <c r="MIS1839" s="401"/>
      <c r="MIT1839" s="401"/>
      <c r="MIU1839" s="401"/>
      <c r="MIV1839" s="401"/>
      <c r="MIW1839" s="401"/>
      <c r="MIX1839" s="401"/>
      <c r="MIY1839" s="401"/>
      <c r="MIZ1839" s="401"/>
      <c r="MJA1839" s="401"/>
      <c r="MJB1839" s="401"/>
      <c r="MJC1839" s="401"/>
      <c r="MJD1839" s="401"/>
      <c r="MJE1839" s="401"/>
      <c r="MJF1839" s="401"/>
      <c r="MJG1839" s="401"/>
      <c r="MJH1839" s="401"/>
      <c r="MJI1839" s="401"/>
      <c r="MJJ1839" s="401"/>
      <c r="MJK1839" s="401"/>
      <c r="MJL1839" s="401"/>
      <c r="MJM1839" s="401"/>
      <c r="MJN1839" s="401"/>
      <c r="MJO1839" s="401"/>
      <c r="MJP1839" s="401"/>
      <c r="MJQ1839" s="401"/>
      <c r="MJR1839" s="401"/>
      <c r="MJS1839" s="401"/>
      <c r="MJT1839" s="401"/>
      <c r="MJU1839" s="401"/>
      <c r="MJV1839" s="401"/>
      <c r="MJW1839" s="401"/>
      <c r="MJX1839" s="401"/>
      <c r="MJY1839" s="401"/>
      <c r="MJZ1839" s="401"/>
      <c r="MKA1839" s="401"/>
      <c r="MKB1839" s="401"/>
      <c r="MKC1839" s="401"/>
      <c r="MKD1839" s="401"/>
      <c r="MKE1839" s="401"/>
      <c r="MKF1839" s="401"/>
      <c r="MKG1839" s="401"/>
      <c r="MKH1839" s="401"/>
      <c r="MKI1839" s="401"/>
      <c r="MKJ1839" s="401"/>
      <c r="MKK1839" s="401"/>
      <c r="MKL1839" s="401"/>
      <c r="MKM1839" s="401"/>
      <c r="MKN1839" s="401"/>
      <c r="MKO1839" s="401"/>
      <c r="MKP1839" s="401"/>
      <c r="MKQ1839" s="401"/>
      <c r="MKR1839" s="401"/>
      <c r="MKS1839" s="401"/>
      <c r="MKT1839" s="401"/>
      <c r="MKU1839" s="401"/>
      <c r="MKV1839" s="401"/>
      <c r="MKW1839" s="401"/>
      <c r="MKX1839" s="401"/>
      <c r="MKY1839" s="401"/>
      <c r="MKZ1839" s="401"/>
      <c r="MLA1839" s="401"/>
      <c r="MLB1839" s="401"/>
      <c r="MLC1839" s="401"/>
      <c r="MLD1839" s="401"/>
      <c r="MLE1839" s="401"/>
      <c r="MLF1839" s="401"/>
      <c r="MLG1839" s="401"/>
      <c r="MLH1839" s="401"/>
      <c r="MLI1839" s="401"/>
      <c r="MLJ1839" s="401"/>
      <c r="MLK1839" s="401"/>
      <c r="MLL1839" s="401"/>
      <c r="MLM1839" s="401"/>
      <c r="MLN1839" s="401"/>
      <c r="MLO1839" s="401"/>
      <c r="MLP1839" s="401"/>
      <c r="MLQ1839" s="401"/>
      <c r="MLR1839" s="401"/>
      <c r="MLS1839" s="401"/>
      <c r="MLT1839" s="401"/>
      <c r="MLU1839" s="401"/>
      <c r="MLV1839" s="401"/>
      <c r="MLW1839" s="401"/>
      <c r="MLX1839" s="401"/>
      <c r="MLY1839" s="401"/>
      <c r="MLZ1839" s="401"/>
      <c r="MMA1839" s="401"/>
      <c r="MMB1839" s="401"/>
      <c r="MMC1839" s="401"/>
      <c r="MMD1839" s="401"/>
      <c r="MME1839" s="401"/>
      <c r="MMF1839" s="401"/>
      <c r="MMG1839" s="401"/>
      <c r="MMH1839" s="401"/>
      <c r="MMI1839" s="401"/>
      <c r="MMJ1839" s="401"/>
      <c r="MMK1839" s="401"/>
      <c r="MML1839" s="401"/>
      <c r="MMM1839" s="401"/>
      <c r="MMN1839" s="401"/>
      <c r="MMO1839" s="401"/>
      <c r="MMP1839" s="401"/>
      <c r="MMQ1839" s="401"/>
      <c r="MMR1839" s="401"/>
      <c r="MMS1839" s="401"/>
      <c r="MMT1839" s="401"/>
      <c r="MMU1839" s="401"/>
      <c r="MMV1839" s="401"/>
      <c r="MMW1839" s="401"/>
      <c r="MMX1839" s="401"/>
      <c r="MMY1839" s="401"/>
      <c r="MMZ1839" s="401"/>
      <c r="MNA1839" s="401"/>
      <c r="MNB1839" s="401"/>
      <c r="MNC1839" s="401"/>
      <c r="MND1839" s="401"/>
      <c r="MNE1839" s="401"/>
      <c r="MNF1839" s="401"/>
      <c r="MNG1839" s="401"/>
      <c r="MNH1839" s="401"/>
      <c r="MNI1839" s="401"/>
      <c r="MNJ1839" s="401"/>
      <c r="MNK1839" s="401"/>
      <c r="MNL1839" s="401"/>
      <c r="MNM1839" s="401"/>
      <c r="MNN1839" s="401"/>
      <c r="MNO1839" s="401"/>
      <c r="MNP1839" s="401"/>
      <c r="MNQ1839" s="401"/>
      <c r="MNR1839" s="401"/>
      <c r="MNS1839" s="401"/>
      <c r="MNT1839" s="401"/>
      <c r="MNU1839" s="401"/>
      <c r="MNV1839" s="401"/>
      <c r="MNW1839" s="401"/>
      <c r="MNX1839" s="401"/>
      <c r="MNY1839" s="401"/>
      <c r="MNZ1839" s="401"/>
      <c r="MOA1839" s="401"/>
      <c r="MOB1839" s="401"/>
      <c r="MOC1839" s="401"/>
      <c r="MOD1839" s="401"/>
      <c r="MOE1839" s="401"/>
      <c r="MOF1839" s="401"/>
      <c r="MOG1839" s="401"/>
      <c r="MOH1839" s="401"/>
      <c r="MOI1839" s="401"/>
      <c r="MOJ1839" s="401"/>
      <c r="MOK1839" s="401"/>
      <c r="MOL1839" s="401"/>
      <c r="MOM1839" s="401"/>
      <c r="MON1839" s="401"/>
      <c r="MOO1839" s="401"/>
      <c r="MOP1839" s="401"/>
      <c r="MOQ1839" s="401"/>
      <c r="MOR1839" s="401"/>
      <c r="MOS1839" s="401"/>
      <c r="MOT1839" s="401"/>
      <c r="MOU1839" s="401"/>
      <c r="MOV1839" s="401"/>
      <c r="MOW1839" s="401"/>
      <c r="MOX1839" s="401"/>
      <c r="MOY1839" s="401"/>
      <c r="MOZ1839" s="401"/>
      <c r="MPA1839" s="401"/>
      <c r="MPB1839" s="401"/>
      <c r="MPC1839" s="401"/>
      <c r="MPD1839" s="401"/>
      <c r="MPE1839" s="401"/>
      <c r="MPF1839" s="401"/>
      <c r="MPG1839" s="401"/>
      <c r="MPH1839" s="401"/>
      <c r="MPI1839" s="401"/>
      <c r="MPJ1839" s="401"/>
      <c r="MPK1839" s="401"/>
      <c r="MPL1839" s="401"/>
      <c r="MPM1839" s="401"/>
      <c r="MPN1839" s="401"/>
      <c r="MPO1839" s="401"/>
      <c r="MPP1839" s="401"/>
      <c r="MPQ1839" s="401"/>
      <c r="MPR1839" s="401"/>
      <c r="MPS1839" s="401"/>
      <c r="MPT1839" s="401"/>
      <c r="MPU1839" s="401"/>
      <c r="MPV1839" s="401"/>
      <c r="MPW1839" s="401"/>
      <c r="MPX1839" s="401"/>
      <c r="MPY1839" s="401"/>
      <c r="MPZ1839" s="401"/>
      <c r="MQA1839" s="401"/>
      <c r="MQB1839" s="401"/>
      <c r="MQC1839" s="401"/>
      <c r="MQD1839" s="401"/>
      <c r="MQE1839" s="401"/>
      <c r="MQF1839" s="401"/>
      <c r="MQG1839" s="401"/>
      <c r="MQH1839" s="401"/>
      <c r="MQI1839" s="401"/>
      <c r="MQJ1839" s="401"/>
      <c r="MQK1839" s="401"/>
      <c r="MQL1839" s="401"/>
      <c r="MQM1839" s="401"/>
      <c r="MQN1839" s="401"/>
      <c r="MQO1839" s="401"/>
      <c r="MQP1839" s="401"/>
      <c r="MQQ1839" s="401"/>
      <c r="MQR1839" s="401"/>
      <c r="MQS1839" s="401"/>
      <c r="MQT1839" s="401"/>
      <c r="MQU1839" s="401"/>
      <c r="MQV1839" s="401"/>
      <c r="MQW1839" s="401"/>
      <c r="MQX1839" s="401"/>
      <c r="MQY1839" s="401"/>
      <c r="MQZ1839" s="401"/>
      <c r="MRA1839" s="401"/>
      <c r="MRB1839" s="401"/>
      <c r="MRC1839" s="401"/>
      <c r="MRD1839" s="401"/>
      <c r="MRE1839" s="401"/>
      <c r="MRF1839" s="401"/>
      <c r="MRG1839" s="401"/>
      <c r="MRH1839" s="401"/>
      <c r="MRI1839" s="401"/>
      <c r="MRJ1839" s="401"/>
      <c r="MRK1839" s="401"/>
      <c r="MRL1839" s="401"/>
      <c r="MRM1839" s="401"/>
      <c r="MRN1839" s="401"/>
      <c r="MRO1839" s="401"/>
      <c r="MRP1839" s="401"/>
      <c r="MRQ1839" s="401"/>
      <c r="MRR1839" s="401"/>
      <c r="MRS1839" s="401"/>
      <c r="MRT1839" s="401"/>
      <c r="MRU1839" s="401"/>
      <c r="MRV1839" s="401"/>
      <c r="MRW1839" s="401"/>
      <c r="MRX1839" s="401"/>
      <c r="MRY1839" s="401"/>
      <c r="MRZ1839" s="401"/>
      <c r="MSA1839" s="401"/>
      <c r="MSB1839" s="401"/>
      <c r="MSC1839" s="401"/>
      <c r="MSD1839" s="401"/>
      <c r="MSE1839" s="401"/>
      <c r="MSF1839" s="401"/>
      <c r="MSG1839" s="401"/>
      <c r="MSH1839" s="401"/>
      <c r="MSI1839" s="401"/>
      <c r="MSJ1839" s="401"/>
      <c r="MSK1839" s="401"/>
      <c r="MSL1839" s="401"/>
      <c r="MSM1839" s="401"/>
      <c r="MSN1839" s="401"/>
      <c r="MSO1839" s="401"/>
      <c r="MSP1839" s="401"/>
      <c r="MSQ1839" s="401"/>
      <c r="MSR1839" s="401"/>
      <c r="MSS1839" s="401"/>
      <c r="MST1839" s="401"/>
      <c r="MSU1839" s="401"/>
      <c r="MSV1839" s="401"/>
      <c r="MSW1839" s="401"/>
      <c r="MSX1839" s="401"/>
      <c r="MSY1839" s="401"/>
      <c r="MSZ1839" s="401"/>
      <c r="MTA1839" s="401"/>
      <c r="MTB1839" s="401"/>
      <c r="MTC1839" s="401"/>
      <c r="MTD1839" s="401"/>
      <c r="MTE1839" s="401"/>
      <c r="MTF1839" s="401"/>
      <c r="MTG1839" s="401"/>
      <c r="MTH1839" s="401"/>
      <c r="MTI1839" s="401"/>
      <c r="MTJ1839" s="401"/>
      <c r="MTK1839" s="401"/>
      <c r="MTL1839" s="401"/>
      <c r="MTM1839" s="401"/>
      <c r="MTN1839" s="401"/>
      <c r="MTO1839" s="401"/>
      <c r="MTP1839" s="401"/>
      <c r="MTQ1839" s="401"/>
      <c r="MTR1839" s="401"/>
      <c r="MTS1839" s="401"/>
      <c r="MTT1839" s="401"/>
      <c r="MTU1839" s="401"/>
      <c r="MTV1839" s="401"/>
      <c r="MTW1839" s="401"/>
      <c r="MTX1839" s="401"/>
      <c r="MTY1839" s="401"/>
      <c r="MTZ1839" s="401"/>
      <c r="MUA1839" s="401"/>
      <c r="MUB1839" s="401"/>
      <c r="MUC1839" s="401"/>
      <c r="MUD1839" s="401"/>
      <c r="MUE1839" s="401"/>
      <c r="MUF1839" s="401"/>
      <c r="MUG1839" s="401"/>
      <c r="MUH1839" s="401"/>
      <c r="MUI1839" s="401"/>
      <c r="MUJ1839" s="401"/>
      <c r="MUK1839" s="401"/>
      <c r="MUL1839" s="401"/>
      <c r="MUM1839" s="401"/>
      <c r="MUN1839" s="401"/>
      <c r="MUO1839" s="401"/>
      <c r="MUP1839" s="401"/>
      <c r="MUQ1839" s="401"/>
      <c r="MUR1839" s="401"/>
      <c r="MUS1839" s="401"/>
      <c r="MUT1839" s="401"/>
      <c r="MUU1839" s="401"/>
      <c r="MUV1839" s="401"/>
      <c r="MUW1839" s="401"/>
      <c r="MUX1839" s="401"/>
      <c r="MUY1839" s="401"/>
      <c r="MUZ1839" s="401"/>
      <c r="MVA1839" s="401"/>
      <c r="MVB1839" s="401"/>
      <c r="MVC1839" s="401"/>
      <c r="MVD1839" s="401"/>
      <c r="MVE1839" s="401"/>
      <c r="MVF1839" s="401"/>
      <c r="MVG1839" s="401"/>
      <c r="MVH1839" s="401"/>
      <c r="MVI1839" s="401"/>
      <c r="MVJ1839" s="401"/>
      <c r="MVK1839" s="401"/>
      <c r="MVL1839" s="401"/>
      <c r="MVM1839" s="401"/>
      <c r="MVN1839" s="401"/>
      <c r="MVO1839" s="401"/>
      <c r="MVP1839" s="401"/>
      <c r="MVQ1839" s="401"/>
      <c r="MVR1839" s="401"/>
      <c r="MVS1839" s="401"/>
      <c r="MVT1839" s="401"/>
      <c r="MVU1839" s="401"/>
      <c r="MVV1839" s="401"/>
      <c r="MVW1839" s="401"/>
      <c r="MVX1839" s="401"/>
      <c r="MVY1839" s="401"/>
      <c r="MVZ1839" s="401"/>
      <c r="MWA1839" s="401"/>
      <c r="MWB1839" s="401"/>
      <c r="MWC1839" s="401"/>
      <c r="MWD1839" s="401"/>
      <c r="MWE1839" s="401"/>
      <c r="MWF1839" s="401"/>
      <c r="MWG1839" s="401"/>
      <c r="MWH1839" s="401"/>
      <c r="MWI1839" s="401"/>
      <c r="MWJ1839" s="401"/>
      <c r="MWK1839" s="401"/>
      <c r="MWL1839" s="401"/>
      <c r="MWM1839" s="401"/>
      <c r="MWN1839" s="401"/>
      <c r="MWO1839" s="401"/>
      <c r="MWP1839" s="401"/>
      <c r="MWQ1839" s="401"/>
      <c r="MWR1839" s="401"/>
      <c r="MWS1839" s="401"/>
      <c r="MWT1839" s="401"/>
      <c r="MWU1839" s="401"/>
      <c r="MWV1839" s="401"/>
      <c r="MWW1839" s="401"/>
      <c r="MWX1839" s="401"/>
      <c r="MWY1839" s="401"/>
      <c r="MWZ1839" s="401"/>
      <c r="MXA1839" s="401"/>
      <c r="MXB1839" s="401"/>
      <c r="MXC1839" s="401"/>
      <c r="MXD1839" s="401"/>
      <c r="MXE1839" s="401"/>
      <c r="MXF1839" s="401"/>
      <c r="MXG1839" s="401"/>
      <c r="MXH1839" s="401"/>
      <c r="MXI1839" s="401"/>
      <c r="MXJ1839" s="401"/>
      <c r="MXK1839" s="401"/>
      <c r="MXL1839" s="401"/>
      <c r="MXM1839" s="401"/>
      <c r="MXN1839" s="401"/>
      <c r="MXO1839" s="401"/>
      <c r="MXP1839" s="401"/>
      <c r="MXQ1839" s="401"/>
      <c r="MXR1839" s="401"/>
      <c r="MXS1839" s="401"/>
      <c r="MXT1839" s="401"/>
      <c r="MXU1839" s="401"/>
      <c r="MXV1839" s="401"/>
      <c r="MXW1839" s="401"/>
      <c r="MXX1839" s="401"/>
      <c r="MXY1839" s="401"/>
      <c r="MXZ1839" s="401"/>
      <c r="MYA1839" s="401"/>
      <c r="MYB1839" s="401"/>
      <c r="MYC1839" s="401"/>
      <c r="MYD1839" s="401"/>
      <c r="MYE1839" s="401"/>
      <c r="MYF1839" s="401"/>
      <c r="MYG1839" s="401"/>
      <c r="MYH1839" s="401"/>
      <c r="MYI1839" s="401"/>
      <c r="MYJ1839" s="401"/>
      <c r="MYK1839" s="401"/>
      <c r="MYL1839" s="401"/>
      <c r="MYM1839" s="401"/>
      <c r="MYN1839" s="401"/>
      <c r="MYO1839" s="401"/>
      <c r="MYP1839" s="401"/>
      <c r="MYQ1839" s="401"/>
      <c r="MYR1839" s="401"/>
      <c r="MYS1839" s="401"/>
      <c r="MYT1839" s="401"/>
      <c r="MYU1839" s="401"/>
      <c r="MYV1839" s="401"/>
      <c r="MYW1839" s="401"/>
      <c r="MYX1839" s="401"/>
      <c r="MYY1839" s="401"/>
      <c r="MYZ1839" s="401"/>
      <c r="MZA1839" s="401"/>
      <c r="MZB1839" s="401"/>
      <c r="MZC1839" s="401"/>
      <c r="MZD1839" s="401"/>
      <c r="MZE1839" s="401"/>
      <c r="MZF1839" s="401"/>
      <c r="MZG1839" s="401"/>
      <c r="MZH1839" s="401"/>
      <c r="MZI1839" s="401"/>
      <c r="MZJ1839" s="401"/>
      <c r="MZK1839" s="401"/>
      <c r="MZL1839" s="401"/>
      <c r="MZM1839" s="401"/>
      <c r="MZN1839" s="401"/>
      <c r="MZO1839" s="401"/>
      <c r="MZP1839" s="401"/>
      <c r="MZQ1839" s="401"/>
      <c r="MZR1839" s="401"/>
      <c r="MZS1839" s="401"/>
      <c r="MZT1839" s="401"/>
      <c r="MZU1839" s="401"/>
      <c r="MZV1839" s="401"/>
      <c r="MZW1839" s="401"/>
      <c r="MZX1839" s="401"/>
      <c r="MZY1839" s="401"/>
      <c r="MZZ1839" s="401"/>
      <c r="NAA1839" s="401"/>
      <c r="NAB1839" s="401"/>
      <c r="NAC1839" s="401"/>
      <c r="NAD1839" s="401"/>
      <c r="NAE1839" s="401"/>
      <c r="NAF1839" s="401"/>
      <c r="NAG1839" s="401"/>
      <c r="NAH1839" s="401"/>
      <c r="NAI1839" s="401"/>
      <c r="NAJ1839" s="401"/>
      <c r="NAK1839" s="401"/>
      <c r="NAL1839" s="401"/>
      <c r="NAM1839" s="401"/>
      <c r="NAN1839" s="401"/>
      <c r="NAO1839" s="401"/>
      <c r="NAP1839" s="401"/>
      <c r="NAQ1839" s="401"/>
      <c r="NAR1839" s="401"/>
      <c r="NAS1839" s="401"/>
      <c r="NAT1839" s="401"/>
      <c r="NAU1839" s="401"/>
      <c r="NAV1839" s="401"/>
      <c r="NAW1839" s="401"/>
      <c r="NAX1839" s="401"/>
      <c r="NAY1839" s="401"/>
      <c r="NAZ1839" s="401"/>
      <c r="NBA1839" s="401"/>
      <c r="NBB1839" s="401"/>
      <c r="NBC1839" s="401"/>
      <c r="NBD1839" s="401"/>
      <c r="NBE1839" s="401"/>
      <c r="NBF1839" s="401"/>
      <c r="NBG1839" s="401"/>
      <c r="NBH1839" s="401"/>
      <c r="NBI1839" s="401"/>
      <c r="NBJ1839" s="401"/>
      <c r="NBK1839" s="401"/>
      <c r="NBL1839" s="401"/>
      <c r="NBM1839" s="401"/>
      <c r="NBN1839" s="401"/>
      <c r="NBO1839" s="401"/>
      <c r="NBP1839" s="401"/>
      <c r="NBQ1839" s="401"/>
      <c r="NBR1839" s="401"/>
      <c r="NBS1839" s="401"/>
      <c r="NBT1839" s="401"/>
      <c r="NBU1839" s="401"/>
      <c r="NBV1839" s="401"/>
      <c r="NBW1839" s="401"/>
      <c r="NBX1839" s="401"/>
      <c r="NBY1839" s="401"/>
      <c r="NBZ1839" s="401"/>
      <c r="NCA1839" s="401"/>
      <c r="NCB1839" s="401"/>
      <c r="NCC1839" s="401"/>
      <c r="NCD1839" s="401"/>
      <c r="NCE1839" s="401"/>
      <c r="NCF1839" s="401"/>
      <c r="NCG1839" s="401"/>
      <c r="NCH1839" s="401"/>
      <c r="NCI1839" s="401"/>
      <c r="NCJ1839" s="401"/>
      <c r="NCK1839" s="401"/>
      <c r="NCL1839" s="401"/>
      <c r="NCM1839" s="401"/>
      <c r="NCN1839" s="401"/>
      <c r="NCO1839" s="401"/>
      <c r="NCP1839" s="401"/>
      <c r="NCQ1839" s="401"/>
      <c r="NCR1839" s="401"/>
      <c r="NCS1839" s="401"/>
      <c r="NCT1839" s="401"/>
      <c r="NCU1839" s="401"/>
      <c r="NCV1839" s="401"/>
      <c r="NCW1839" s="401"/>
      <c r="NCX1839" s="401"/>
      <c r="NCY1839" s="401"/>
      <c r="NCZ1839" s="401"/>
      <c r="NDA1839" s="401"/>
      <c r="NDB1839" s="401"/>
      <c r="NDC1839" s="401"/>
      <c r="NDD1839" s="401"/>
      <c r="NDE1839" s="401"/>
      <c r="NDF1839" s="401"/>
      <c r="NDG1839" s="401"/>
      <c r="NDH1839" s="401"/>
      <c r="NDI1839" s="401"/>
      <c r="NDJ1839" s="401"/>
      <c r="NDK1839" s="401"/>
      <c r="NDL1839" s="401"/>
      <c r="NDM1839" s="401"/>
      <c r="NDN1839" s="401"/>
      <c r="NDO1839" s="401"/>
      <c r="NDP1839" s="401"/>
      <c r="NDQ1839" s="401"/>
      <c r="NDR1839" s="401"/>
      <c r="NDS1839" s="401"/>
      <c r="NDT1839" s="401"/>
      <c r="NDU1839" s="401"/>
      <c r="NDV1839" s="401"/>
      <c r="NDW1839" s="401"/>
      <c r="NDX1839" s="401"/>
      <c r="NDY1839" s="401"/>
      <c r="NDZ1839" s="401"/>
      <c r="NEA1839" s="401"/>
      <c r="NEB1839" s="401"/>
      <c r="NEC1839" s="401"/>
      <c r="NED1839" s="401"/>
      <c r="NEE1839" s="401"/>
      <c r="NEF1839" s="401"/>
      <c r="NEG1839" s="401"/>
      <c r="NEH1839" s="401"/>
      <c r="NEI1839" s="401"/>
      <c r="NEJ1839" s="401"/>
      <c r="NEK1839" s="401"/>
      <c r="NEL1839" s="401"/>
      <c r="NEM1839" s="401"/>
      <c r="NEN1839" s="401"/>
      <c r="NEO1839" s="401"/>
      <c r="NEP1839" s="401"/>
      <c r="NEQ1839" s="401"/>
      <c r="NER1839" s="401"/>
      <c r="NES1839" s="401"/>
      <c r="NET1839" s="401"/>
      <c r="NEU1839" s="401"/>
      <c r="NEV1839" s="401"/>
      <c r="NEW1839" s="401"/>
      <c r="NEX1839" s="401"/>
      <c r="NEY1839" s="401"/>
      <c r="NEZ1839" s="401"/>
      <c r="NFA1839" s="401"/>
      <c r="NFB1839" s="401"/>
      <c r="NFC1839" s="401"/>
      <c r="NFD1839" s="401"/>
      <c r="NFE1839" s="401"/>
      <c r="NFF1839" s="401"/>
      <c r="NFG1839" s="401"/>
      <c r="NFH1839" s="401"/>
      <c r="NFI1839" s="401"/>
      <c r="NFJ1839" s="401"/>
      <c r="NFK1839" s="401"/>
      <c r="NFL1839" s="401"/>
      <c r="NFM1839" s="401"/>
      <c r="NFN1839" s="401"/>
      <c r="NFO1839" s="401"/>
      <c r="NFP1839" s="401"/>
      <c r="NFQ1839" s="401"/>
      <c r="NFR1839" s="401"/>
      <c r="NFS1839" s="401"/>
      <c r="NFT1839" s="401"/>
      <c r="NFU1839" s="401"/>
      <c r="NFV1839" s="401"/>
      <c r="NFW1839" s="401"/>
      <c r="NFX1839" s="401"/>
      <c r="NFY1839" s="401"/>
      <c r="NFZ1839" s="401"/>
      <c r="NGA1839" s="401"/>
      <c r="NGB1839" s="401"/>
      <c r="NGC1839" s="401"/>
      <c r="NGD1839" s="401"/>
      <c r="NGE1839" s="401"/>
      <c r="NGF1839" s="401"/>
      <c r="NGG1839" s="401"/>
      <c r="NGH1839" s="401"/>
      <c r="NGI1839" s="401"/>
      <c r="NGJ1839" s="401"/>
      <c r="NGK1839" s="401"/>
      <c r="NGL1839" s="401"/>
      <c r="NGM1839" s="401"/>
      <c r="NGN1839" s="401"/>
      <c r="NGO1839" s="401"/>
      <c r="NGP1839" s="401"/>
      <c r="NGQ1839" s="401"/>
      <c r="NGR1839" s="401"/>
      <c r="NGS1839" s="401"/>
      <c r="NGT1839" s="401"/>
      <c r="NGU1839" s="401"/>
      <c r="NGV1839" s="401"/>
      <c r="NGW1839" s="401"/>
      <c r="NGX1839" s="401"/>
      <c r="NGY1839" s="401"/>
      <c r="NGZ1839" s="401"/>
      <c r="NHA1839" s="401"/>
      <c r="NHB1839" s="401"/>
      <c r="NHC1839" s="401"/>
      <c r="NHD1839" s="401"/>
      <c r="NHE1839" s="401"/>
      <c r="NHF1839" s="401"/>
      <c r="NHG1839" s="401"/>
      <c r="NHH1839" s="401"/>
      <c r="NHI1839" s="401"/>
      <c r="NHJ1839" s="401"/>
      <c r="NHK1839" s="401"/>
      <c r="NHL1839" s="401"/>
      <c r="NHM1839" s="401"/>
      <c r="NHN1839" s="401"/>
      <c r="NHO1839" s="401"/>
      <c r="NHP1839" s="401"/>
      <c r="NHQ1839" s="401"/>
      <c r="NHR1839" s="401"/>
      <c r="NHS1839" s="401"/>
      <c r="NHT1839" s="401"/>
      <c r="NHU1839" s="401"/>
      <c r="NHV1839" s="401"/>
      <c r="NHW1839" s="401"/>
      <c r="NHX1839" s="401"/>
      <c r="NHY1839" s="401"/>
      <c r="NHZ1839" s="401"/>
      <c r="NIA1839" s="401"/>
      <c r="NIB1839" s="401"/>
      <c r="NIC1839" s="401"/>
      <c r="NID1839" s="401"/>
      <c r="NIE1839" s="401"/>
      <c r="NIF1839" s="401"/>
      <c r="NIG1839" s="401"/>
      <c r="NIH1839" s="401"/>
      <c r="NII1839" s="401"/>
      <c r="NIJ1839" s="401"/>
      <c r="NIK1839" s="401"/>
      <c r="NIL1839" s="401"/>
      <c r="NIM1839" s="401"/>
      <c r="NIN1839" s="401"/>
      <c r="NIO1839" s="401"/>
      <c r="NIP1839" s="401"/>
      <c r="NIQ1839" s="401"/>
      <c r="NIR1839" s="401"/>
      <c r="NIS1839" s="401"/>
      <c r="NIT1839" s="401"/>
      <c r="NIU1839" s="401"/>
      <c r="NIV1839" s="401"/>
      <c r="NIW1839" s="401"/>
      <c r="NIX1839" s="401"/>
      <c r="NIY1839" s="401"/>
      <c r="NIZ1839" s="401"/>
      <c r="NJA1839" s="401"/>
      <c r="NJB1839" s="401"/>
      <c r="NJC1839" s="401"/>
      <c r="NJD1839" s="401"/>
      <c r="NJE1839" s="401"/>
      <c r="NJF1839" s="401"/>
      <c r="NJG1839" s="401"/>
      <c r="NJH1839" s="401"/>
      <c r="NJI1839" s="401"/>
      <c r="NJJ1839" s="401"/>
      <c r="NJK1839" s="401"/>
      <c r="NJL1839" s="401"/>
      <c r="NJM1839" s="401"/>
      <c r="NJN1839" s="401"/>
      <c r="NJO1839" s="401"/>
      <c r="NJP1839" s="401"/>
      <c r="NJQ1839" s="401"/>
      <c r="NJR1839" s="401"/>
      <c r="NJS1839" s="401"/>
      <c r="NJT1839" s="401"/>
      <c r="NJU1839" s="401"/>
      <c r="NJV1839" s="401"/>
      <c r="NJW1839" s="401"/>
      <c r="NJX1839" s="401"/>
      <c r="NJY1839" s="401"/>
      <c r="NJZ1839" s="401"/>
      <c r="NKA1839" s="401"/>
      <c r="NKB1839" s="401"/>
      <c r="NKC1839" s="401"/>
      <c r="NKD1839" s="401"/>
      <c r="NKE1839" s="401"/>
      <c r="NKF1839" s="401"/>
      <c r="NKG1839" s="401"/>
      <c r="NKH1839" s="401"/>
      <c r="NKI1839" s="401"/>
      <c r="NKJ1839" s="401"/>
      <c r="NKK1839" s="401"/>
      <c r="NKL1839" s="401"/>
      <c r="NKM1839" s="401"/>
      <c r="NKN1839" s="401"/>
      <c r="NKO1839" s="401"/>
      <c r="NKP1839" s="401"/>
      <c r="NKQ1839" s="401"/>
      <c r="NKR1839" s="401"/>
      <c r="NKS1839" s="401"/>
      <c r="NKT1839" s="401"/>
      <c r="NKU1839" s="401"/>
      <c r="NKV1839" s="401"/>
      <c r="NKW1839" s="401"/>
      <c r="NKX1839" s="401"/>
      <c r="NKY1839" s="401"/>
      <c r="NKZ1839" s="401"/>
      <c r="NLA1839" s="401"/>
      <c r="NLB1839" s="401"/>
      <c r="NLC1839" s="401"/>
      <c r="NLD1839" s="401"/>
      <c r="NLE1839" s="401"/>
      <c r="NLF1839" s="401"/>
      <c r="NLG1839" s="401"/>
      <c r="NLH1839" s="401"/>
      <c r="NLI1839" s="401"/>
      <c r="NLJ1839" s="401"/>
      <c r="NLK1839" s="401"/>
      <c r="NLL1839" s="401"/>
      <c r="NLM1839" s="401"/>
      <c r="NLN1839" s="401"/>
      <c r="NLO1839" s="401"/>
      <c r="NLP1839" s="401"/>
      <c r="NLQ1839" s="401"/>
      <c r="NLR1839" s="401"/>
      <c r="NLS1839" s="401"/>
      <c r="NLT1839" s="401"/>
      <c r="NLU1839" s="401"/>
      <c r="NLV1839" s="401"/>
      <c r="NLW1839" s="401"/>
      <c r="NLX1839" s="401"/>
      <c r="NLY1839" s="401"/>
      <c r="NLZ1839" s="401"/>
      <c r="NMA1839" s="401"/>
      <c r="NMB1839" s="401"/>
      <c r="NMC1839" s="401"/>
      <c r="NMD1839" s="401"/>
      <c r="NME1839" s="401"/>
      <c r="NMF1839" s="401"/>
      <c r="NMG1839" s="401"/>
      <c r="NMH1839" s="401"/>
      <c r="NMI1839" s="401"/>
      <c r="NMJ1839" s="401"/>
      <c r="NMK1839" s="401"/>
      <c r="NML1839" s="401"/>
      <c r="NMM1839" s="401"/>
      <c r="NMN1839" s="401"/>
      <c r="NMO1839" s="401"/>
      <c r="NMP1839" s="401"/>
      <c r="NMQ1839" s="401"/>
      <c r="NMR1839" s="401"/>
      <c r="NMS1839" s="401"/>
      <c r="NMT1839" s="401"/>
      <c r="NMU1839" s="401"/>
      <c r="NMV1839" s="401"/>
      <c r="NMW1839" s="401"/>
      <c r="NMX1839" s="401"/>
      <c r="NMY1839" s="401"/>
      <c r="NMZ1839" s="401"/>
      <c r="NNA1839" s="401"/>
      <c r="NNB1839" s="401"/>
      <c r="NNC1839" s="401"/>
      <c r="NND1839" s="401"/>
      <c r="NNE1839" s="401"/>
      <c r="NNF1839" s="401"/>
      <c r="NNG1839" s="401"/>
      <c r="NNH1839" s="401"/>
      <c r="NNI1839" s="401"/>
      <c r="NNJ1839" s="401"/>
      <c r="NNK1839" s="401"/>
      <c r="NNL1839" s="401"/>
      <c r="NNM1839" s="401"/>
      <c r="NNN1839" s="401"/>
      <c r="NNO1839" s="401"/>
      <c r="NNP1839" s="401"/>
      <c r="NNQ1839" s="401"/>
      <c r="NNR1839" s="401"/>
      <c r="NNS1839" s="401"/>
      <c r="NNT1839" s="401"/>
      <c r="NNU1839" s="401"/>
      <c r="NNV1839" s="401"/>
      <c r="NNW1839" s="401"/>
      <c r="NNX1839" s="401"/>
      <c r="NNY1839" s="401"/>
      <c r="NNZ1839" s="401"/>
      <c r="NOA1839" s="401"/>
      <c r="NOB1839" s="401"/>
      <c r="NOC1839" s="401"/>
      <c r="NOD1839" s="401"/>
      <c r="NOE1839" s="401"/>
      <c r="NOF1839" s="401"/>
      <c r="NOG1839" s="401"/>
      <c r="NOH1839" s="401"/>
      <c r="NOI1839" s="401"/>
      <c r="NOJ1839" s="401"/>
      <c r="NOK1839" s="401"/>
      <c r="NOL1839" s="401"/>
      <c r="NOM1839" s="401"/>
      <c r="NON1839" s="401"/>
      <c r="NOO1839" s="401"/>
      <c r="NOP1839" s="401"/>
      <c r="NOQ1839" s="401"/>
      <c r="NOR1839" s="401"/>
      <c r="NOS1839" s="401"/>
      <c r="NOT1839" s="401"/>
      <c r="NOU1839" s="401"/>
      <c r="NOV1839" s="401"/>
      <c r="NOW1839" s="401"/>
      <c r="NOX1839" s="401"/>
      <c r="NOY1839" s="401"/>
      <c r="NOZ1839" s="401"/>
      <c r="NPA1839" s="401"/>
      <c r="NPB1839" s="401"/>
      <c r="NPC1839" s="401"/>
      <c r="NPD1839" s="401"/>
      <c r="NPE1839" s="401"/>
      <c r="NPF1839" s="401"/>
      <c r="NPG1839" s="401"/>
      <c r="NPH1839" s="401"/>
      <c r="NPI1839" s="401"/>
      <c r="NPJ1839" s="401"/>
      <c r="NPK1839" s="401"/>
      <c r="NPL1839" s="401"/>
      <c r="NPM1839" s="401"/>
      <c r="NPN1839" s="401"/>
      <c r="NPO1839" s="401"/>
      <c r="NPP1839" s="401"/>
      <c r="NPQ1839" s="401"/>
      <c r="NPR1839" s="401"/>
      <c r="NPS1839" s="401"/>
      <c r="NPT1839" s="401"/>
      <c r="NPU1839" s="401"/>
      <c r="NPV1839" s="401"/>
      <c r="NPW1839" s="401"/>
      <c r="NPX1839" s="401"/>
      <c r="NPY1839" s="401"/>
      <c r="NPZ1839" s="401"/>
      <c r="NQA1839" s="401"/>
      <c r="NQB1839" s="401"/>
      <c r="NQC1839" s="401"/>
      <c r="NQD1839" s="401"/>
      <c r="NQE1839" s="401"/>
      <c r="NQF1839" s="401"/>
      <c r="NQG1839" s="401"/>
      <c r="NQH1839" s="401"/>
      <c r="NQI1839" s="401"/>
      <c r="NQJ1839" s="401"/>
      <c r="NQK1839" s="401"/>
      <c r="NQL1839" s="401"/>
      <c r="NQM1839" s="401"/>
      <c r="NQN1839" s="401"/>
      <c r="NQO1839" s="401"/>
      <c r="NQP1839" s="401"/>
      <c r="NQQ1839" s="401"/>
      <c r="NQR1839" s="401"/>
      <c r="NQS1839" s="401"/>
      <c r="NQT1839" s="401"/>
      <c r="NQU1839" s="401"/>
      <c r="NQV1839" s="401"/>
      <c r="NQW1839" s="401"/>
      <c r="NQX1839" s="401"/>
      <c r="NQY1839" s="401"/>
      <c r="NQZ1839" s="401"/>
      <c r="NRA1839" s="401"/>
      <c r="NRB1839" s="401"/>
      <c r="NRC1839" s="401"/>
      <c r="NRD1839" s="401"/>
      <c r="NRE1839" s="401"/>
      <c r="NRF1839" s="401"/>
      <c r="NRG1839" s="401"/>
      <c r="NRH1839" s="401"/>
      <c r="NRI1839" s="401"/>
      <c r="NRJ1839" s="401"/>
      <c r="NRK1839" s="401"/>
      <c r="NRL1839" s="401"/>
      <c r="NRM1839" s="401"/>
      <c r="NRN1839" s="401"/>
      <c r="NRO1839" s="401"/>
      <c r="NRP1839" s="401"/>
      <c r="NRQ1839" s="401"/>
      <c r="NRR1839" s="401"/>
      <c r="NRS1839" s="401"/>
      <c r="NRT1839" s="401"/>
      <c r="NRU1839" s="401"/>
      <c r="NRV1839" s="401"/>
      <c r="NRW1839" s="401"/>
      <c r="NRX1839" s="401"/>
      <c r="NRY1839" s="401"/>
      <c r="NRZ1839" s="401"/>
      <c r="NSA1839" s="401"/>
      <c r="NSB1839" s="401"/>
      <c r="NSC1839" s="401"/>
      <c r="NSD1839" s="401"/>
      <c r="NSE1839" s="401"/>
      <c r="NSF1839" s="401"/>
      <c r="NSG1839" s="401"/>
      <c r="NSH1839" s="401"/>
      <c r="NSI1839" s="401"/>
      <c r="NSJ1839" s="401"/>
      <c r="NSK1839" s="401"/>
      <c r="NSL1839" s="401"/>
      <c r="NSM1839" s="401"/>
      <c r="NSN1839" s="401"/>
      <c r="NSO1839" s="401"/>
      <c r="NSP1839" s="401"/>
      <c r="NSQ1839" s="401"/>
      <c r="NSR1839" s="401"/>
      <c r="NSS1839" s="401"/>
      <c r="NST1839" s="401"/>
      <c r="NSU1839" s="401"/>
      <c r="NSV1839" s="401"/>
      <c r="NSW1839" s="401"/>
      <c r="NSX1839" s="401"/>
      <c r="NSY1839" s="401"/>
      <c r="NSZ1839" s="401"/>
      <c r="NTA1839" s="401"/>
      <c r="NTB1839" s="401"/>
      <c r="NTC1839" s="401"/>
      <c r="NTD1839" s="401"/>
      <c r="NTE1839" s="401"/>
      <c r="NTF1839" s="401"/>
      <c r="NTG1839" s="401"/>
      <c r="NTH1839" s="401"/>
      <c r="NTI1839" s="401"/>
      <c r="NTJ1839" s="401"/>
      <c r="NTK1839" s="401"/>
      <c r="NTL1839" s="401"/>
      <c r="NTM1839" s="401"/>
      <c r="NTN1839" s="401"/>
      <c r="NTO1839" s="401"/>
      <c r="NTP1839" s="401"/>
      <c r="NTQ1839" s="401"/>
      <c r="NTR1839" s="401"/>
      <c r="NTS1839" s="401"/>
      <c r="NTT1839" s="401"/>
      <c r="NTU1839" s="401"/>
      <c r="NTV1839" s="401"/>
      <c r="NTW1839" s="401"/>
      <c r="NTX1839" s="401"/>
      <c r="NTY1839" s="401"/>
      <c r="NTZ1839" s="401"/>
      <c r="NUA1839" s="401"/>
      <c r="NUB1839" s="401"/>
      <c r="NUC1839" s="401"/>
      <c r="NUD1839" s="401"/>
      <c r="NUE1839" s="401"/>
      <c r="NUF1839" s="401"/>
      <c r="NUG1839" s="401"/>
      <c r="NUH1839" s="401"/>
      <c r="NUI1839" s="401"/>
      <c r="NUJ1839" s="401"/>
      <c r="NUK1839" s="401"/>
      <c r="NUL1839" s="401"/>
      <c r="NUM1839" s="401"/>
      <c r="NUN1839" s="401"/>
      <c r="NUO1839" s="401"/>
      <c r="NUP1839" s="401"/>
      <c r="NUQ1839" s="401"/>
      <c r="NUR1839" s="401"/>
      <c r="NUS1839" s="401"/>
      <c r="NUT1839" s="401"/>
      <c r="NUU1839" s="401"/>
      <c r="NUV1839" s="401"/>
      <c r="NUW1839" s="401"/>
      <c r="NUX1839" s="401"/>
      <c r="NUY1839" s="401"/>
      <c r="NUZ1839" s="401"/>
      <c r="NVA1839" s="401"/>
      <c r="NVB1839" s="401"/>
      <c r="NVC1839" s="401"/>
      <c r="NVD1839" s="401"/>
      <c r="NVE1839" s="401"/>
      <c r="NVF1839" s="401"/>
      <c r="NVG1839" s="401"/>
      <c r="NVH1839" s="401"/>
      <c r="NVI1839" s="401"/>
      <c r="NVJ1839" s="401"/>
      <c r="NVK1839" s="401"/>
      <c r="NVL1839" s="401"/>
      <c r="NVM1839" s="401"/>
      <c r="NVN1839" s="401"/>
      <c r="NVO1839" s="401"/>
      <c r="NVP1839" s="401"/>
      <c r="NVQ1839" s="401"/>
      <c r="NVR1839" s="401"/>
      <c r="NVS1839" s="401"/>
      <c r="NVT1839" s="401"/>
      <c r="NVU1839" s="401"/>
      <c r="NVV1839" s="401"/>
      <c r="NVW1839" s="401"/>
      <c r="NVX1839" s="401"/>
      <c r="NVY1839" s="401"/>
      <c r="NVZ1839" s="401"/>
      <c r="NWA1839" s="401"/>
      <c r="NWB1839" s="401"/>
      <c r="NWC1839" s="401"/>
      <c r="NWD1839" s="401"/>
      <c r="NWE1839" s="401"/>
      <c r="NWF1839" s="401"/>
      <c r="NWG1839" s="401"/>
      <c r="NWH1839" s="401"/>
      <c r="NWI1839" s="401"/>
      <c r="NWJ1839" s="401"/>
      <c r="NWK1839" s="401"/>
      <c r="NWL1839" s="401"/>
      <c r="NWM1839" s="401"/>
      <c r="NWN1839" s="401"/>
      <c r="NWO1839" s="401"/>
      <c r="NWP1839" s="401"/>
      <c r="NWQ1839" s="401"/>
      <c r="NWR1839" s="401"/>
      <c r="NWS1839" s="401"/>
      <c r="NWT1839" s="401"/>
      <c r="NWU1839" s="401"/>
      <c r="NWV1839" s="401"/>
      <c r="NWW1839" s="401"/>
      <c r="NWX1839" s="401"/>
      <c r="NWY1839" s="401"/>
      <c r="NWZ1839" s="401"/>
      <c r="NXA1839" s="401"/>
      <c r="NXB1839" s="401"/>
      <c r="NXC1839" s="401"/>
      <c r="NXD1839" s="401"/>
      <c r="NXE1839" s="401"/>
      <c r="NXF1839" s="401"/>
      <c r="NXG1839" s="401"/>
      <c r="NXH1839" s="401"/>
      <c r="NXI1839" s="401"/>
      <c r="NXJ1839" s="401"/>
      <c r="NXK1839" s="401"/>
      <c r="NXL1839" s="401"/>
      <c r="NXM1839" s="401"/>
      <c r="NXN1839" s="401"/>
      <c r="NXO1839" s="401"/>
      <c r="NXP1839" s="401"/>
      <c r="NXQ1839" s="401"/>
      <c r="NXR1839" s="401"/>
      <c r="NXS1839" s="401"/>
      <c r="NXT1839" s="401"/>
      <c r="NXU1839" s="401"/>
      <c r="NXV1839" s="401"/>
      <c r="NXW1839" s="401"/>
      <c r="NXX1839" s="401"/>
      <c r="NXY1839" s="401"/>
      <c r="NXZ1839" s="401"/>
      <c r="NYA1839" s="401"/>
      <c r="NYB1839" s="401"/>
      <c r="NYC1839" s="401"/>
      <c r="NYD1839" s="401"/>
      <c r="NYE1839" s="401"/>
      <c r="NYF1839" s="401"/>
      <c r="NYG1839" s="401"/>
      <c r="NYH1839" s="401"/>
      <c r="NYI1839" s="401"/>
      <c r="NYJ1839" s="401"/>
      <c r="NYK1839" s="401"/>
      <c r="NYL1839" s="401"/>
      <c r="NYM1839" s="401"/>
      <c r="NYN1839" s="401"/>
      <c r="NYO1839" s="401"/>
      <c r="NYP1839" s="401"/>
      <c r="NYQ1839" s="401"/>
      <c r="NYR1839" s="401"/>
      <c r="NYS1839" s="401"/>
      <c r="NYT1839" s="401"/>
      <c r="NYU1839" s="401"/>
      <c r="NYV1839" s="401"/>
      <c r="NYW1839" s="401"/>
      <c r="NYX1839" s="401"/>
      <c r="NYY1839" s="401"/>
      <c r="NYZ1839" s="401"/>
      <c r="NZA1839" s="401"/>
      <c r="NZB1839" s="401"/>
      <c r="NZC1839" s="401"/>
      <c r="NZD1839" s="401"/>
      <c r="NZE1839" s="401"/>
      <c r="NZF1839" s="401"/>
      <c r="NZG1839" s="401"/>
      <c r="NZH1839" s="401"/>
      <c r="NZI1839" s="401"/>
      <c r="NZJ1839" s="401"/>
      <c r="NZK1839" s="401"/>
      <c r="NZL1839" s="401"/>
      <c r="NZM1839" s="401"/>
      <c r="NZN1839" s="401"/>
      <c r="NZO1839" s="401"/>
      <c r="NZP1839" s="401"/>
      <c r="NZQ1839" s="401"/>
      <c r="NZR1839" s="401"/>
      <c r="NZS1839" s="401"/>
      <c r="NZT1839" s="401"/>
      <c r="NZU1839" s="401"/>
      <c r="NZV1839" s="401"/>
      <c r="NZW1839" s="401"/>
      <c r="NZX1839" s="401"/>
      <c r="NZY1839" s="401"/>
      <c r="NZZ1839" s="401"/>
      <c r="OAA1839" s="401"/>
      <c r="OAB1839" s="401"/>
      <c r="OAC1839" s="401"/>
      <c r="OAD1839" s="401"/>
      <c r="OAE1839" s="401"/>
      <c r="OAF1839" s="401"/>
      <c r="OAG1839" s="401"/>
      <c r="OAH1839" s="401"/>
      <c r="OAI1839" s="401"/>
      <c r="OAJ1839" s="401"/>
      <c r="OAK1839" s="401"/>
      <c r="OAL1839" s="401"/>
      <c r="OAM1839" s="401"/>
      <c r="OAN1839" s="401"/>
      <c r="OAO1839" s="401"/>
      <c r="OAP1839" s="401"/>
      <c r="OAQ1839" s="401"/>
      <c r="OAR1839" s="401"/>
      <c r="OAS1839" s="401"/>
      <c r="OAT1839" s="401"/>
      <c r="OAU1839" s="401"/>
      <c r="OAV1839" s="401"/>
      <c r="OAW1839" s="401"/>
      <c r="OAX1839" s="401"/>
      <c r="OAY1839" s="401"/>
      <c r="OAZ1839" s="401"/>
      <c r="OBA1839" s="401"/>
      <c r="OBB1839" s="401"/>
      <c r="OBC1839" s="401"/>
      <c r="OBD1839" s="401"/>
      <c r="OBE1839" s="401"/>
      <c r="OBF1839" s="401"/>
      <c r="OBG1839" s="401"/>
      <c r="OBH1839" s="401"/>
      <c r="OBI1839" s="401"/>
      <c r="OBJ1839" s="401"/>
      <c r="OBK1839" s="401"/>
      <c r="OBL1839" s="401"/>
      <c r="OBM1839" s="401"/>
      <c r="OBN1839" s="401"/>
      <c r="OBO1839" s="401"/>
      <c r="OBP1839" s="401"/>
      <c r="OBQ1839" s="401"/>
      <c r="OBR1839" s="401"/>
      <c r="OBS1839" s="401"/>
      <c r="OBT1839" s="401"/>
      <c r="OBU1839" s="401"/>
      <c r="OBV1839" s="401"/>
      <c r="OBW1839" s="401"/>
      <c r="OBX1839" s="401"/>
      <c r="OBY1839" s="401"/>
      <c r="OBZ1839" s="401"/>
      <c r="OCA1839" s="401"/>
      <c r="OCB1839" s="401"/>
      <c r="OCC1839" s="401"/>
      <c r="OCD1839" s="401"/>
      <c r="OCE1839" s="401"/>
      <c r="OCF1839" s="401"/>
      <c r="OCG1839" s="401"/>
      <c r="OCH1839" s="401"/>
      <c r="OCI1839" s="401"/>
      <c r="OCJ1839" s="401"/>
      <c r="OCK1839" s="401"/>
      <c r="OCL1839" s="401"/>
      <c r="OCM1839" s="401"/>
      <c r="OCN1839" s="401"/>
      <c r="OCO1839" s="401"/>
      <c r="OCP1839" s="401"/>
      <c r="OCQ1839" s="401"/>
      <c r="OCR1839" s="401"/>
      <c r="OCS1839" s="401"/>
      <c r="OCT1839" s="401"/>
      <c r="OCU1839" s="401"/>
      <c r="OCV1839" s="401"/>
      <c r="OCW1839" s="401"/>
      <c r="OCX1839" s="401"/>
      <c r="OCY1839" s="401"/>
      <c r="OCZ1839" s="401"/>
      <c r="ODA1839" s="401"/>
      <c r="ODB1839" s="401"/>
      <c r="ODC1839" s="401"/>
      <c r="ODD1839" s="401"/>
      <c r="ODE1839" s="401"/>
      <c r="ODF1839" s="401"/>
      <c r="ODG1839" s="401"/>
      <c r="ODH1839" s="401"/>
      <c r="ODI1839" s="401"/>
      <c r="ODJ1839" s="401"/>
      <c r="ODK1839" s="401"/>
      <c r="ODL1839" s="401"/>
      <c r="ODM1839" s="401"/>
      <c r="ODN1839" s="401"/>
      <c r="ODO1839" s="401"/>
      <c r="ODP1839" s="401"/>
      <c r="ODQ1839" s="401"/>
      <c r="ODR1839" s="401"/>
      <c r="ODS1839" s="401"/>
      <c r="ODT1839" s="401"/>
      <c r="ODU1839" s="401"/>
      <c r="ODV1839" s="401"/>
      <c r="ODW1839" s="401"/>
      <c r="ODX1839" s="401"/>
      <c r="ODY1839" s="401"/>
      <c r="ODZ1839" s="401"/>
      <c r="OEA1839" s="401"/>
      <c r="OEB1839" s="401"/>
      <c r="OEC1839" s="401"/>
      <c r="OED1839" s="401"/>
      <c r="OEE1839" s="401"/>
      <c r="OEF1839" s="401"/>
      <c r="OEG1839" s="401"/>
      <c r="OEH1839" s="401"/>
      <c r="OEI1839" s="401"/>
      <c r="OEJ1839" s="401"/>
      <c r="OEK1839" s="401"/>
      <c r="OEL1839" s="401"/>
      <c r="OEM1839" s="401"/>
      <c r="OEN1839" s="401"/>
      <c r="OEO1839" s="401"/>
      <c r="OEP1839" s="401"/>
      <c r="OEQ1839" s="401"/>
      <c r="OER1839" s="401"/>
      <c r="OES1839" s="401"/>
      <c r="OET1839" s="401"/>
      <c r="OEU1839" s="401"/>
      <c r="OEV1839" s="401"/>
      <c r="OEW1839" s="401"/>
      <c r="OEX1839" s="401"/>
      <c r="OEY1839" s="401"/>
      <c r="OEZ1839" s="401"/>
      <c r="OFA1839" s="401"/>
      <c r="OFB1839" s="401"/>
      <c r="OFC1839" s="401"/>
      <c r="OFD1839" s="401"/>
      <c r="OFE1839" s="401"/>
      <c r="OFF1839" s="401"/>
      <c r="OFG1839" s="401"/>
      <c r="OFH1839" s="401"/>
      <c r="OFI1839" s="401"/>
      <c r="OFJ1839" s="401"/>
      <c r="OFK1839" s="401"/>
      <c r="OFL1839" s="401"/>
      <c r="OFM1839" s="401"/>
      <c r="OFN1839" s="401"/>
      <c r="OFO1839" s="401"/>
      <c r="OFP1839" s="401"/>
      <c r="OFQ1839" s="401"/>
      <c r="OFR1839" s="401"/>
      <c r="OFS1839" s="401"/>
      <c r="OFT1839" s="401"/>
      <c r="OFU1839" s="401"/>
      <c r="OFV1839" s="401"/>
      <c r="OFW1839" s="401"/>
      <c r="OFX1839" s="401"/>
      <c r="OFY1839" s="401"/>
      <c r="OFZ1839" s="401"/>
      <c r="OGA1839" s="401"/>
      <c r="OGB1839" s="401"/>
      <c r="OGC1839" s="401"/>
      <c r="OGD1839" s="401"/>
      <c r="OGE1839" s="401"/>
      <c r="OGF1839" s="401"/>
      <c r="OGG1839" s="401"/>
      <c r="OGH1839" s="401"/>
      <c r="OGI1839" s="401"/>
      <c r="OGJ1839" s="401"/>
      <c r="OGK1839" s="401"/>
      <c r="OGL1839" s="401"/>
      <c r="OGM1839" s="401"/>
      <c r="OGN1839" s="401"/>
      <c r="OGO1839" s="401"/>
      <c r="OGP1839" s="401"/>
      <c r="OGQ1839" s="401"/>
      <c r="OGR1839" s="401"/>
      <c r="OGS1839" s="401"/>
      <c r="OGT1839" s="401"/>
      <c r="OGU1839" s="401"/>
      <c r="OGV1839" s="401"/>
      <c r="OGW1839" s="401"/>
      <c r="OGX1839" s="401"/>
      <c r="OGY1839" s="401"/>
      <c r="OGZ1839" s="401"/>
      <c r="OHA1839" s="401"/>
      <c r="OHB1839" s="401"/>
      <c r="OHC1839" s="401"/>
      <c r="OHD1839" s="401"/>
      <c r="OHE1839" s="401"/>
      <c r="OHF1839" s="401"/>
      <c r="OHG1839" s="401"/>
      <c r="OHH1839" s="401"/>
      <c r="OHI1839" s="401"/>
      <c r="OHJ1839" s="401"/>
      <c r="OHK1839" s="401"/>
      <c r="OHL1839" s="401"/>
      <c r="OHM1839" s="401"/>
      <c r="OHN1839" s="401"/>
      <c r="OHO1839" s="401"/>
      <c r="OHP1839" s="401"/>
      <c r="OHQ1839" s="401"/>
      <c r="OHR1839" s="401"/>
      <c r="OHS1839" s="401"/>
      <c r="OHT1839" s="401"/>
      <c r="OHU1839" s="401"/>
      <c r="OHV1839" s="401"/>
      <c r="OHW1839" s="401"/>
      <c r="OHX1839" s="401"/>
      <c r="OHY1839" s="401"/>
      <c r="OHZ1839" s="401"/>
      <c r="OIA1839" s="401"/>
      <c r="OIB1839" s="401"/>
      <c r="OIC1839" s="401"/>
      <c r="OID1839" s="401"/>
      <c r="OIE1839" s="401"/>
      <c r="OIF1839" s="401"/>
      <c r="OIG1839" s="401"/>
      <c r="OIH1839" s="401"/>
      <c r="OII1839" s="401"/>
      <c r="OIJ1839" s="401"/>
      <c r="OIK1839" s="401"/>
      <c r="OIL1839" s="401"/>
      <c r="OIM1839" s="401"/>
      <c r="OIN1839" s="401"/>
      <c r="OIO1839" s="401"/>
      <c r="OIP1839" s="401"/>
      <c r="OIQ1839" s="401"/>
      <c r="OIR1839" s="401"/>
      <c r="OIS1839" s="401"/>
      <c r="OIT1839" s="401"/>
      <c r="OIU1839" s="401"/>
      <c r="OIV1839" s="401"/>
      <c r="OIW1839" s="401"/>
      <c r="OIX1839" s="401"/>
      <c r="OIY1839" s="401"/>
      <c r="OIZ1839" s="401"/>
      <c r="OJA1839" s="401"/>
      <c r="OJB1839" s="401"/>
      <c r="OJC1839" s="401"/>
      <c r="OJD1839" s="401"/>
      <c r="OJE1839" s="401"/>
      <c r="OJF1839" s="401"/>
      <c r="OJG1839" s="401"/>
      <c r="OJH1839" s="401"/>
      <c r="OJI1839" s="401"/>
      <c r="OJJ1839" s="401"/>
      <c r="OJK1839" s="401"/>
      <c r="OJL1839" s="401"/>
      <c r="OJM1839" s="401"/>
      <c r="OJN1839" s="401"/>
      <c r="OJO1839" s="401"/>
      <c r="OJP1839" s="401"/>
      <c r="OJQ1839" s="401"/>
      <c r="OJR1839" s="401"/>
      <c r="OJS1839" s="401"/>
      <c r="OJT1839" s="401"/>
      <c r="OJU1839" s="401"/>
      <c r="OJV1839" s="401"/>
      <c r="OJW1839" s="401"/>
      <c r="OJX1839" s="401"/>
      <c r="OJY1839" s="401"/>
      <c r="OJZ1839" s="401"/>
      <c r="OKA1839" s="401"/>
      <c r="OKB1839" s="401"/>
      <c r="OKC1839" s="401"/>
      <c r="OKD1839" s="401"/>
      <c r="OKE1839" s="401"/>
      <c r="OKF1839" s="401"/>
      <c r="OKG1839" s="401"/>
      <c r="OKH1839" s="401"/>
      <c r="OKI1839" s="401"/>
      <c r="OKJ1839" s="401"/>
      <c r="OKK1839" s="401"/>
      <c r="OKL1839" s="401"/>
      <c r="OKM1839" s="401"/>
      <c r="OKN1839" s="401"/>
      <c r="OKO1839" s="401"/>
      <c r="OKP1839" s="401"/>
      <c r="OKQ1839" s="401"/>
      <c r="OKR1839" s="401"/>
      <c r="OKS1839" s="401"/>
      <c r="OKT1839" s="401"/>
      <c r="OKU1839" s="401"/>
      <c r="OKV1839" s="401"/>
      <c r="OKW1839" s="401"/>
      <c r="OKX1839" s="401"/>
      <c r="OKY1839" s="401"/>
      <c r="OKZ1839" s="401"/>
      <c r="OLA1839" s="401"/>
      <c r="OLB1839" s="401"/>
      <c r="OLC1839" s="401"/>
      <c r="OLD1839" s="401"/>
      <c r="OLE1839" s="401"/>
      <c r="OLF1839" s="401"/>
      <c r="OLG1839" s="401"/>
      <c r="OLH1839" s="401"/>
      <c r="OLI1839" s="401"/>
      <c r="OLJ1839" s="401"/>
      <c r="OLK1839" s="401"/>
      <c r="OLL1839" s="401"/>
      <c r="OLM1839" s="401"/>
      <c r="OLN1839" s="401"/>
      <c r="OLO1839" s="401"/>
      <c r="OLP1839" s="401"/>
      <c r="OLQ1839" s="401"/>
      <c r="OLR1839" s="401"/>
      <c r="OLS1839" s="401"/>
      <c r="OLT1839" s="401"/>
      <c r="OLU1839" s="401"/>
      <c r="OLV1839" s="401"/>
      <c r="OLW1839" s="401"/>
      <c r="OLX1839" s="401"/>
      <c r="OLY1839" s="401"/>
      <c r="OLZ1839" s="401"/>
      <c r="OMA1839" s="401"/>
      <c r="OMB1839" s="401"/>
      <c r="OMC1839" s="401"/>
      <c r="OMD1839" s="401"/>
      <c r="OME1839" s="401"/>
      <c r="OMF1839" s="401"/>
      <c r="OMG1839" s="401"/>
      <c r="OMH1839" s="401"/>
      <c r="OMI1839" s="401"/>
      <c r="OMJ1839" s="401"/>
      <c r="OMK1839" s="401"/>
      <c r="OML1839" s="401"/>
      <c r="OMM1839" s="401"/>
      <c r="OMN1839" s="401"/>
      <c r="OMO1839" s="401"/>
      <c r="OMP1839" s="401"/>
      <c r="OMQ1839" s="401"/>
      <c r="OMR1839" s="401"/>
      <c r="OMS1839" s="401"/>
      <c r="OMT1839" s="401"/>
      <c r="OMU1839" s="401"/>
      <c r="OMV1839" s="401"/>
      <c r="OMW1839" s="401"/>
      <c r="OMX1839" s="401"/>
      <c r="OMY1839" s="401"/>
      <c r="OMZ1839" s="401"/>
      <c r="ONA1839" s="401"/>
      <c r="ONB1839" s="401"/>
      <c r="ONC1839" s="401"/>
      <c r="OND1839" s="401"/>
      <c r="ONE1839" s="401"/>
      <c r="ONF1839" s="401"/>
      <c r="ONG1839" s="401"/>
      <c r="ONH1839" s="401"/>
      <c r="ONI1839" s="401"/>
      <c r="ONJ1839" s="401"/>
      <c r="ONK1839" s="401"/>
      <c r="ONL1839" s="401"/>
      <c r="ONM1839" s="401"/>
      <c r="ONN1839" s="401"/>
      <c r="ONO1839" s="401"/>
      <c r="ONP1839" s="401"/>
      <c r="ONQ1839" s="401"/>
      <c r="ONR1839" s="401"/>
      <c r="ONS1839" s="401"/>
      <c r="ONT1839" s="401"/>
      <c r="ONU1839" s="401"/>
      <c r="ONV1839" s="401"/>
      <c r="ONW1839" s="401"/>
      <c r="ONX1839" s="401"/>
      <c r="ONY1839" s="401"/>
      <c r="ONZ1839" s="401"/>
      <c r="OOA1839" s="401"/>
      <c r="OOB1839" s="401"/>
      <c r="OOC1839" s="401"/>
      <c r="OOD1839" s="401"/>
      <c r="OOE1839" s="401"/>
      <c r="OOF1839" s="401"/>
      <c r="OOG1839" s="401"/>
      <c r="OOH1839" s="401"/>
      <c r="OOI1839" s="401"/>
      <c r="OOJ1839" s="401"/>
      <c r="OOK1839" s="401"/>
      <c r="OOL1839" s="401"/>
      <c r="OOM1839" s="401"/>
      <c r="OON1839" s="401"/>
      <c r="OOO1839" s="401"/>
      <c r="OOP1839" s="401"/>
      <c r="OOQ1839" s="401"/>
      <c r="OOR1839" s="401"/>
      <c r="OOS1839" s="401"/>
      <c r="OOT1839" s="401"/>
      <c r="OOU1839" s="401"/>
      <c r="OOV1839" s="401"/>
      <c r="OOW1839" s="401"/>
      <c r="OOX1839" s="401"/>
      <c r="OOY1839" s="401"/>
      <c r="OOZ1839" s="401"/>
      <c r="OPA1839" s="401"/>
      <c r="OPB1839" s="401"/>
      <c r="OPC1839" s="401"/>
      <c r="OPD1839" s="401"/>
      <c r="OPE1839" s="401"/>
      <c r="OPF1839" s="401"/>
      <c r="OPG1839" s="401"/>
      <c r="OPH1839" s="401"/>
      <c r="OPI1839" s="401"/>
      <c r="OPJ1839" s="401"/>
      <c r="OPK1839" s="401"/>
      <c r="OPL1839" s="401"/>
      <c r="OPM1839" s="401"/>
      <c r="OPN1839" s="401"/>
      <c r="OPO1839" s="401"/>
      <c r="OPP1839" s="401"/>
      <c r="OPQ1839" s="401"/>
      <c r="OPR1839" s="401"/>
      <c r="OPS1839" s="401"/>
      <c r="OPT1839" s="401"/>
      <c r="OPU1839" s="401"/>
      <c r="OPV1839" s="401"/>
      <c r="OPW1839" s="401"/>
      <c r="OPX1839" s="401"/>
      <c r="OPY1839" s="401"/>
      <c r="OPZ1839" s="401"/>
      <c r="OQA1839" s="401"/>
      <c r="OQB1839" s="401"/>
      <c r="OQC1839" s="401"/>
      <c r="OQD1839" s="401"/>
      <c r="OQE1839" s="401"/>
      <c r="OQF1839" s="401"/>
      <c r="OQG1839" s="401"/>
      <c r="OQH1839" s="401"/>
      <c r="OQI1839" s="401"/>
      <c r="OQJ1839" s="401"/>
      <c r="OQK1839" s="401"/>
      <c r="OQL1839" s="401"/>
      <c r="OQM1839" s="401"/>
      <c r="OQN1839" s="401"/>
      <c r="OQO1839" s="401"/>
      <c r="OQP1839" s="401"/>
      <c r="OQQ1839" s="401"/>
      <c r="OQR1839" s="401"/>
      <c r="OQS1839" s="401"/>
      <c r="OQT1839" s="401"/>
      <c r="OQU1839" s="401"/>
      <c r="OQV1839" s="401"/>
      <c r="OQW1839" s="401"/>
      <c r="OQX1839" s="401"/>
      <c r="OQY1839" s="401"/>
      <c r="OQZ1839" s="401"/>
      <c r="ORA1839" s="401"/>
      <c r="ORB1839" s="401"/>
      <c r="ORC1839" s="401"/>
      <c r="ORD1839" s="401"/>
      <c r="ORE1839" s="401"/>
      <c r="ORF1839" s="401"/>
      <c r="ORG1839" s="401"/>
      <c r="ORH1839" s="401"/>
      <c r="ORI1839" s="401"/>
      <c r="ORJ1839" s="401"/>
      <c r="ORK1839" s="401"/>
      <c r="ORL1839" s="401"/>
      <c r="ORM1839" s="401"/>
      <c r="ORN1839" s="401"/>
      <c r="ORO1839" s="401"/>
      <c r="ORP1839" s="401"/>
      <c r="ORQ1839" s="401"/>
      <c r="ORR1839" s="401"/>
      <c r="ORS1839" s="401"/>
      <c r="ORT1839" s="401"/>
      <c r="ORU1839" s="401"/>
      <c r="ORV1839" s="401"/>
      <c r="ORW1839" s="401"/>
      <c r="ORX1839" s="401"/>
      <c r="ORY1839" s="401"/>
      <c r="ORZ1839" s="401"/>
      <c r="OSA1839" s="401"/>
      <c r="OSB1839" s="401"/>
      <c r="OSC1839" s="401"/>
      <c r="OSD1839" s="401"/>
      <c r="OSE1839" s="401"/>
      <c r="OSF1839" s="401"/>
      <c r="OSG1839" s="401"/>
      <c r="OSH1839" s="401"/>
      <c r="OSI1839" s="401"/>
      <c r="OSJ1839" s="401"/>
      <c r="OSK1839" s="401"/>
      <c r="OSL1839" s="401"/>
      <c r="OSM1839" s="401"/>
      <c r="OSN1839" s="401"/>
      <c r="OSO1839" s="401"/>
      <c r="OSP1839" s="401"/>
      <c r="OSQ1839" s="401"/>
      <c r="OSR1839" s="401"/>
      <c r="OSS1839" s="401"/>
      <c r="OST1839" s="401"/>
      <c r="OSU1839" s="401"/>
      <c r="OSV1839" s="401"/>
      <c r="OSW1839" s="401"/>
      <c r="OSX1839" s="401"/>
      <c r="OSY1839" s="401"/>
      <c r="OSZ1839" s="401"/>
      <c r="OTA1839" s="401"/>
      <c r="OTB1839" s="401"/>
      <c r="OTC1839" s="401"/>
      <c r="OTD1839" s="401"/>
      <c r="OTE1839" s="401"/>
      <c r="OTF1839" s="401"/>
      <c r="OTG1839" s="401"/>
      <c r="OTH1839" s="401"/>
      <c r="OTI1839" s="401"/>
      <c r="OTJ1839" s="401"/>
      <c r="OTK1839" s="401"/>
      <c r="OTL1839" s="401"/>
      <c r="OTM1839" s="401"/>
      <c r="OTN1839" s="401"/>
      <c r="OTO1839" s="401"/>
      <c r="OTP1839" s="401"/>
      <c r="OTQ1839" s="401"/>
      <c r="OTR1839" s="401"/>
      <c r="OTS1839" s="401"/>
      <c r="OTT1839" s="401"/>
      <c r="OTU1839" s="401"/>
      <c r="OTV1839" s="401"/>
      <c r="OTW1839" s="401"/>
      <c r="OTX1839" s="401"/>
      <c r="OTY1839" s="401"/>
      <c r="OTZ1839" s="401"/>
      <c r="OUA1839" s="401"/>
      <c r="OUB1839" s="401"/>
      <c r="OUC1839" s="401"/>
      <c r="OUD1839" s="401"/>
      <c r="OUE1839" s="401"/>
      <c r="OUF1839" s="401"/>
      <c r="OUG1839" s="401"/>
      <c r="OUH1839" s="401"/>
      <c r="OUI1839" s="401"/>
      <c r="OUJ1839" s="401"/>
      <c r="OUK1839" s="401"/>
      <c r="OUL1839" s="401"/>
      <c r="OUM1839" s="401"/>
      <c r="OUN1839" s="401"/>
      <c r="OUO1839" s="401"/>
      <c r="OUP1839" s="401"/>
      <c r="OUQ1839" s="401"/>
      <c r="OUR1839" s="401"/>
      <c r="OUS1839" s="401"/>
      <c r="OUT1839" s="401"/>
      <c r="OUU1839" s="401"/>
      <c r="OUV1839" s="401"/>
      <c r="OUW1839" s="401"/>
      <c r="OUX1839" s="401"/>
      <c r="OUY1839" s="401"/>
      <c r="OUZ1839" s="401"/>
      <c r="OVA1839" s="401"/>
      <c r="OVB1839" s="401"/>
      <c r="OVC1839" s="401"/>
      <c r="OVD1839" s="401"/>
      <c r="OVE1839" s="401"/>
      <c r="OVF1839" s="401"/>
      <c r="OVG1839" s="401"/>
      <c r="OVH1839" s="401"/>
      <c r="OVI1839" s="401"/>
      <c r="OVJ1839" s="401"/>
      <c r="OVK1839" s="401"/>
      <c r="OVL1839" s="401"/>
      <c r="OVM1839" s="401"/>
      <c r="OVN1839" s="401"/>
      <c r="OVO1839" s="401"/>
      <c r="OVP1839" s="401"/>
      <c r="OVQ1839" s="401"/>
      <c r="OVR1839" s="401"/>
      <c r="OVS1839" s="401"/>
      <c r="OVT1839" s="401"/>
      <c r="OVU1839" s="401"/>
      <c r="OVV1839" s="401"/>
      <c r="OVW1839" s="401"/>
      <c r="OVX1839" s="401"/>
      <c r="OVY1839" s="401"/>
      <c r="OVZ1839" s="401"/>
      <c r="OWA1839" s="401"/>
      <c r="OWB1839" s="401"/>
      <c r="OWC1839" s="401"/>
      <c r="OWD1839" s="401"/>
      <c r="OWE1839" s="401"/>
      <c r="OWF1839" s="401"/>
      <c r="OWG1839" s="401"/>
      <c r="OWH1839" s="401"/>
      <c r="OWI1839" s="401"/>
      <c r="OWJ1839" s="401"/>
      <c r="OWK1839" s="401"/>
      <c r="OWL1839" s="401"/>
      <c r="OWM1839" s="401"/>
      <c r="OWN1839" s="401"/>
      <c r="OWO1839" s="401"/>
      <c r="OWP1839" s="401"/>
      <c r="OWQ1839" s="401"/>
      <c r="OWR1839" s="401"/>
      <c r="OWS1839" s="401"/>
      <c r="OWT1839" s="401"/>
      <c r="OWU1839" s="401"/>
      <c r="OWV1839" s="401"/>
      <c r="OWW1839" s="401"/>
      <c r="OWX1839" s="401"/>
      <c r="OWY1839" s="401"/>
      <c r="OWZ1839" s="401"/>
      <c r="OXA1839" s="401"/>
      <c r="OXB1839" s="401"/>
      <c r="OXC1839" s="401"/>
      <c r="OXD1839" s="401"/>
      <c r="OXE1839" s="401"/>
      <c r="OXF1839" s="401"/>
      <c r="OXG1839" s="401"/>
      <c r="OXH1839" s="401"/>
      <c r="OXI1839" s="401"/>
      <c r="OXJ1839" s="401"/>
      <c r="OXK1839" s="401"/>
      <c r="OXL1839" s="401"/>
      <c r="OXM1839" s="401"/>
      <c r="OXN1839" s="401"/>
      <c r="OXO1839" s="401"/>
      <c r="OXP1839" s="401"/>
      <c r="OXQ1839" s="401"/>
      <c r="OXR1839" s="401"/>
      <c r="OXS1839" s="401"/>
      <c r="OXT1839" s="401"/>
      <c r="OXU1839" s="401"/>
      <c r="OXV1839" s="401"/>
      <c r="OXW1839" s="401"/>
      <c r="OXX1839" s="401"/>
      <c r="OXY1839" s="401"/>
      <c r="OXZ1839" s="401"/>
      <c r="OYA1839" s="401"/>
      <c r="OYB1839" s="401"/>
      <c r="OYC1839" s="401"/>
      <c r="OYD1839" s="401"/>
      <c r="OYE1839" s="401"/>
      <c r="OYF1839" s="401"/>
      <c r="OYG1839" s="401"/>
      <c r="OYH1839" s="401"/>
      <c r="OYI1839" s="401"/>
      <c r="OYJ1839" s="401"/>
      <c r="OYK1839" s="401"/>
      <c r="OYL1839" s="401"/>
      <c r="OYM1839" s="401"/>
      <c r="OYN1839" s="401"/>
      <c r="OYO1839" s="401"/>
      <c r="OYP1839" s="401"/>
      <c r="OYQ1839" s="401"/>
      <c r="OYR1839" s="401"/>
      <c r="OYS1839" s="401"/>
      <c r="OYT1839" s="401"/>
      <c r="OYU1839" s="401"/>
      <c r="OYV1839" s="401"/>
      <c r="OYW1839" s="401"/>
      <c r="OYX1839" s="401"/>
      <c r="OYY1839" s="401"/>
      <c r="OYZ1839" s="401"/>
      <c r="OZA1839" s="401"/>
      <c r="OZB1839" s="401"/>
      <c r="OZC1839" s="401"/>
      <c r="OZD1839" s="401"/>
      <c r="OZE1839" s="401"/>
      <c r="OZF1839" s="401"/>
      <c r="OZG1839" s="401"/>
      <c r="OZH1839" s="401"/>
      <c r="OZI1839" s="401"/>
      <c r="OZJ1839" s="401"/>
      <c r="OZK1839" s="401"/>
      <c r="OZL1839" s="401"/>
      <c r="OZM1839" s="401"/>
      <c r="OZN1839" s="401"/>
      <c r="OZO1839" s="401"/>
      <c r="OZP1839" s="401"/>
      <c r="OZQ1839" s="401"/>
      <c r="OZR1839" s="401"/>
      <c r="OZS1839" s="401"/>
      <c r="OZT1839" s="401"/>
      <c r="OZU1839" s="401"/>
      <c r="OZV1839" s="401"/>
      <c r="OZW1839" s="401"/>
      <c r="OZX1839" s="401"/>
      <c r="OZY1839" s="401"/>
      <c r="OZZ1839" s="401"/>
      <c r="PAA1839" s="401"/>
      <c r="PAB1839" s="401"/>
      <c r="PAC1839" s="401"/>
      <c r="PAD1839" s="401"/>
      <c r="PAE1839" s="401"/>
      <c r="PAF1839" s="401"/>
      <c r="PAG1839" s="401"/>
      <c r="PAH1839" s="401"/>
      <c r="PAI1839" s="401"/>
      <c r="PAJ1839" s="401"/>
      <c r="PAK1839" s="401"/>
      <c r="PAL1839" s="401"/>
      <c r="PAM1839" s="401"/>
      <c r="PAN1839" s="401"/>
      <c r="PAO1839" s="401"/>
      <c r="PAP1839" s="401"/>
      <c r="PAQ1839" s="401"/>
      <c r="PAR1839" s="401"/>
      <c r="PAS1839" s="401"/>
      <c r="PAT1839" s="401"/>
      <c r="PAU1839" s="401"/>
      <c r="PAV1839" s="401"/>
      <c r="PAW1839" s="401"/>
      <c r="PAX1839" s="401"/>
      <c r="PAY1839" s="401"/>
      <c r="PAZ1839" s="401"/>
      <c r="PBA1839" s="401"/>
      <c r="PBB1839" s="401"/>
      <c r="PBC1839" s="401"/>
      <c r="PBD1839" s="401"/>
      <c r="PBE1839" s="401"/>
      <c r="PBF1839" s="401"/>
      <c r="PBG1839" s="401"/>
      <c r="PBH1839" s="401"/>
      <c r="PBI1839" s="401"/>
      <c r="PBJ1839" s="401"/>
      <c r="PBK1839" s="401"/>
      <c r="PBL1839" s="401"/>
      <c r="PBM1839" s="401"/>
      <c r="PBN1839" s="401"/>
      <c r="PBO1839" s="401"/>
      <c r="PBP1839" s="401"/>
      <c r="PBQ1839" s="401"/>
      <c r="PBR1839" s="401"/>
      <c r="PBS1839" s="401"/>
      <c r="PBT1839" s="401"/>
      <c r="PBU1839" s="401"/>
      <c r="PBV1839" s="401"/>
      <c r="PBW1839" s="401"/>
      <c r="PBX1839" s="401"/>
      <c r="PBY1839" s="401"/>
      <c r="PBZ1839" s="401"/>
      <c r="PCA1839" s="401"/>
      <c r="PCB1839" s="401"/>
      <c r="PCC1839" s="401"/>
      <c r="PCD1839" s="401"/>
      <c r="PCE1839" s="401"/>
      <c r="PCF1839" s="401"/>
      <c r="PCG1839" s="401"/>
      <c r="PCH1839" s="401"/>
      <c r="PCI1839" s="401"/>
      <c r="PCJ1839" s="401"/>
      <c r="PCK1839" s="401"/>
      <c r="PCL1839" s="401"/>
      <c r="PCM1839" s="401"/>
      <c r="PCN1839" s="401"/>
      <c r="PCO1839" s="401"/>
      <c r="PCP1839" s="401"/>
      <c r="PCQ1839" s="401"/>
      <c r="PCR1839" s="401"/>
      <c r="PCS1839" s="401"/>
      <c r="PCT1839" s="401"/>
      <c r="PCU1839" s="401"/>
      <c r="PCV1839" s="401"/>
      <c r="PCW1839" s="401"/>
      <c r="PCX1839" s="401"/>
      <c r="PCY1839" s="401"/>
      <c r="PCZ1839" s="401"/>
      <c r="PDA1839" s="401"/>
      <c r="PDB1839" s="401"/>
      <c r="PDC1839" s="401"/>
      <c r="PDD1839" s="401"/>
      <c r="PDE1839" s="401"/>
      <c r="PDF1839" s="401"/>
      <c r="PDG1839" s="401"/>
      <c r="PDH1839" s="401"/>
      <c r="PDI1839" s="401"/>
      <c r="PDJ1839" s="401"/>
      <c r="PDK1839" s="401"/>
      <c r="PDL1839" s="401"/>
      <c r="PDM1839" s="401"/>
      <c r="PDN1839" s="401"/>
      <c r="PDO1839" s="401"/>
      <c r="PDP1839" s="401"/>
      <c r="PDQ1839" s="401"/>
      <c r="PDR1839" s="401"/>
      <c r="PDS1839" s="401"/>
      <c r="PDT1839" s="401"/>
      <c r="PDU1839" s="401"/>
      <c r="PDV1839" s="401"/>
      <c r="PDW1839" s="401"/>
      <c r="PDX1839" s="401"/>
      <c r="PDY1839" s="401"/>
      <c r="PDZ1839" s="401"/>
      <c r="PEA1839" s="401"/>
      <c r="PEB1839" s="401"/>
      <c r="PEC1839" s="401"/>
      <c r="PED1839" s="401"/>
      <c r="PEE1839" s="401"/>
      <c r="PEF1839" s="401"/>
      <c r="PEG1839" s="401"/>
      <c r="PEH1839" s="401"/>
      <c r="PEI1839" s="401"/>
      <c r="PEJ1839" s="401"/>
      <c r="PEK1839" s="401"/>
      <c r="PEL1839" s="401"/>
      <c r="PEM1839" s="401"/>
      <c r="PEN1839" s="401"/>
      <c r="PEO1839" s="401"/>
      <c r="PEP1839" s="401"/>
      <c r="PEQ1839" s="401"/>
      <c r="PER1839" s="401"/>
      <c r="PES1839" s="401"/>
      <c r="PET1839" s="401"/>
      <c r="PEU1839" s="401"/>
      <c r="PEV1839" s="401"/>
      <c r="PEW1839" s="401"/>
      <c r="PEX1839" s="401"/>
      <c r="PEY1839" s="401"/>
      <c r="PEZ1839" s="401"/>
      <c r="PFA1839" s="401"/>
      <c r="PFB1839" s="401"/>
      <c r="PFC1839" s="401"/>
      <c r="PFD1839" s="401"/>
      <c r="PFE1839" s="401"/>
      <c r="PFF1839" s="401"/>
      <c r="PFG1839" s="401"/>
      <c r="PFH1839" s="401"/>
      <c r="PFI1839" s="401"/>
      <c r="PFJ1839" s="401"/>
      <c r="PFK1839" s="401"/>
      <c r="PFL1839" s="401"/>
      <c r="PFM1839" s="401"/>
      <c r="PFN1839" s="401"/>
      <c r="PFO1839" s="401"/>
      <c r="PFP1839" s="401"/>
      <c r="PFQ1839" s="401"/>
      <c r="PFR1839" s="401"/>
      <c r="PFS1839" s="401"/>
      <c r="PFT1839" s="401"/>
      <c r="PFU1839" s="401"/>
      <c r="PFV1839" s="401"/>
      <c r="PFW1839" s="401"/>
      <c r="PFX1839" s="401"/>
      <c r="PFY1839" s="401"/>
      <c r="PFZ1839" s="401"/>
      <c r="PGA1839" s="401"/>
      <c r="PGB1839" s="401"/>
      <c r="PGC1839" s="401"/>
      <c r="PGD1839" s="401"/>
      <c r="PGE1839" s="401"/>
      <c r="PGF1839" s="401"/>
      <c r="PGG1839" s="401"/>
      <c r="PGH1839" s="401"/>
      <c r="PGI1839" s="401"/>
      <c r="PGJ1839" s="401"/>
      <c r="PGK1839" s="401"/>
      <c r="PGL1839" s="401"/>
      <c r="PGM1839" s="401"/>
      <c r="PGN1839" s="401"/>
      <c r="PGO1839" s="401"/>
      <c r="PGP1839" s="401"/>
      <c r="PGQ1839" s="401"/>
      <c r="PGR1839" s="401"/>
      <c r="PGS1839" s="401"/>
      <c r="PGT1839" s="401"/>
      <c r="PGU1839" s="401"/>
      <c r="PGV1839" s="401"/>
      <c r="PGW1839" s="401"/>
      <c r="PGX1839" s="401"/>
      <c r="PGY1839" s="401"/>
      <c r="PGZ1839" s="401"/>
      <c r="PHA1839" s="401"/>
      <c r="PHB1839" s="401"/>
      <c r="PHC1839" s="401"/>
      <c r="PHD1839" s="401"/>
      <c r="PHE1839" s="401"/>
      <c r="PHF1839" s="401"/>
      <c r="PHG1839" s="401"/>
      <c r="PHH1839" s="401"/>
      <c r="PHI1839" s="401"/>
      <c r="PHJ1839" s="401"/>
      <c r="PHK1839" s="401"/>
      <c r="PHL1839" s="401"/>
      <c r="PHM1839" s="401"/>
      <c r="PHN1839" s="401"/>
      <c r="PHO1839" s="401"/>
      <c r="PHP1839" s="401"/>
      <c r="PHQ1839" s="401"/>
      <c r="PHR1839" s="401"/>
      <c r="PHS1839" s="401"/>
      <c r="PHT1839" s="401"/>
      <c r="PHU1839" s="401"/>
      <c r="PHV1839" s="401"/>
      <c r="PHW1839" s="401"/>
      <c r="PHX1839" s="401"/>
      <c r="PHY1839" s="401"/>
      <c r="PHZ1839" s="401"/>
      <c r="PIA1839" s="401"/>
      <c r="PIB1839" s="401"/>
      <c r="PIC1839" s="401"/>
      <c r="PID1839" s="401"/>
      <c r="PIE1839" s="401"/>
      <c r="PIF1839" s="401"/>
      <c r="PIG1839" s="401"/>
      <c r="PIH1839" s="401"/>
      <c r="PII1839" s="401"/>
      <c r="PIJ1839" s="401"/>
      <c r="PIK1839" s="401"/>
      <c r="PIL1839" s="401"/>
      <c r="PIM1839" s="401"/>
      <c r="PIN1839" s="401"/>
      <c r="PIO1839" s="401"/>
      <c r="PIP1839" s="401"/>
      <c r="PIQ1839" s="401"/>
      <c r="PIR1839" s="401"/>
      <c r="PIS1839" s="401"/>
      <c r="PIT1839" s="401"/>
      <c r="PIU1839" s="401"/>
      <c r="PIV1839" s="401"/>
      <c r="PIW1839" s="401"/>
      <c r="PIX1839" s="401"/>
      <c r="PIY1839" s="401"/>
      <c r="PIZ1839" s="401"/>
      <c r="PJA1839" s="401"/>
      <c r="PJB1839" s="401"/>
      <c r="PJC1839" s="401"/>
      <c r="PJD1839" s="401"/>
      <c r="PJE1839" s="401"/>
      <c r="PJF1839" s="401"/>
      <c r="PJG1839" s="401"/>
      <c r="PJH1839" s="401"/>
      <c r="PJI1839" s="401"/>
      <c r="PJJ1839" s="401"/>
      <c r="PJK1839" s="401"/>
      <c r="PJL1839" s="401"/>
      <c r="PJM1839" s="401"/>
      <c r="PJN1839" s="401"/>
      <c r="PJO1839" s="401"/>
      <c r="PJP1839" s="401"/>
      <c r="PJQ1839" s="401"/>
      <c r="PJR1839" s="401"/>
      <c r="PJS1839" s="401"/>
      <c r="PJT1839" s="401"/>
      <c r="PJU1839" s="401"/>
      <c r="PJV1839" s="401"/>
      <c r="PJW1839" s="401"/>
      <c r="PJX1839" s="401"/>
      <c r="PJY1839" s="401"/>
      <c r="PJZ1839" s="401"/>
      <c r="PKA1839" s="401"/>
      <c r="PKB1839" s="401"/>
      <c r="PKC1839" s="401"/>
      <c r="PKD1839" s="401"/>
      <c r="PKE1839" s="401"/>
      <c r="PKF1839" s="401"/>
      <c r="PKG1839" s="401"/>
      <c r="PKH1839" s="401"/>
      <c r="PKI1839" s="401"/>
      <c r="PKJ1839" s="401"/>
      <c r="PKK1839" s="401"/>
      <c r="PKL1839" s="401"/>
      <c r="PKM1839" s="401"/>
      <c r="PKN1839" s="401"/>
      <c r="PKO1839" s="401"/>
      <c r="PKP1839" s="401"/>
      <c r="PKQ1839" s="401"/>
      <c r="PKR1839" s="401"/>
      <c r="PKS1839" s="401"/>
      <c r="PKT1839" s="401"/>
      <c r="PKU1839" s="401"/>
      <c r="PKV1839" s="401"/>
      <c r="PKW1839" s="401"/>
      <c r="PKX1839" s="401"/>
      <c r="PKY1839" s="401"/>
      <c r="PKZ1839" s="401"/>
      <c r="PLA1839" s="401"/>
      <c r="PLB1839" s="401"/>
      <c r="PLC1839" s="401"/>
      <c r="PLD1839" s="401"/>
      <c r="PLE1839" s="401"/>
      <c r="PLF1839" s="401"/>
      <c r="PLG1839" s="401"/>
      <c r="PLH1839" s="401"/>
      <c r="PLI1839" s="401"/>
      <c r="PLJ1839" s="401"/>
      <c r="PLK1839" s="401"/>
      <c r="PLL1839" s="401"/>
      <c r="PLM1839" s="401"/>
      <c r="PLN1839" s="401"/>
      <c r="PLO1839" s="401"/>
      <c r="PLP1839" s="401"/>
      <c r="PLQ1839" s="401"/>
      <c r="PLR1839" s="401"/>
      <c r="PLS1839" s="401"/>
      <c r="PLT1839" s="401"/>
      <c r="PLU1839" s="401"/>
      <c r="PLV1839" s="401"/>
      <c r="PLW1839" s="401"/>
      <c r="PLX1839" s="401"/>
      <c r="PLY1839" s="401"/>
      <c r="PLZ1839" s="401"/>
      <c r="PMA1839" s="401"/>
      <c r="PMB1839" s="401"/>
      <c r="PMC1839" s="401"/>
      <c r="PMD1839" s="401"/>
      <c r="PME1839" s="401"/>
      <c r="PMF1839" s="401"/>
      <c r="PMG1839" s="401"/>
      <c r="PMH1839" s="401"/>
      <c r="PMI1839" s="401"/>
      <c r="PMJ1839" s="401"/>
      <c r="PMK1839" s="401"/>
      <c r="PML1839" s="401"/>
      <c r="PMM1839" s="401"/>
      <c r="PMN1839" s="401"/>
      <c r="PMO1839" s="401"/>
      <c r="PMP1839" s="401"/>
      <c r="PMQ1839" s="401"/>
      <c r="PMR1839" s="401"/>
      <c r="PMS1839" s="401"/>
      <c r="PMT1839" s="401"/>
      <c r="PMU1839" s="401"/>
      <c r="PMV1839" s="401"/>
      <c r="PMW1839" s="401"/>
      <c r="PMX1839" s="401"/>
      <c r="PMY1839" s="401"/>
      <c r="PMZ1839" s="401"/>
      <c r="PNA1839" s="401"/>
      <c r="PNB1839" s="401"/>
      <c r="PNC1839" s="401"/>
      <c r="PND1839" s="401"/>
      <c r="PNE1839" s="401"/>
      <c r="PNF1839" s="401"/>
      <c r="PNG1839" s="401"/>
      <c r="PNH1839" s="401"/>
      <c r="PNI1839" s="401"/>
      <c r="PNJ1839" s="401"/>
      <c r="PNK1839" s="401"/>
      <c r="PNL1839" s="401"/>
      <c r="PNM1839" s="401"/>
      <c r="PNN1839" s="401"/>
      <c r="PNO1839" s="401"/>
      <c r="PNP1839" s="401"/>
      <c r="PNQ1839" s="401"/>
      <c r="PNR1839" s="401"/>
      <c r="PNS1839" s="401"/>
      <c r="PNT1839" s="401"/>
      <c r="PNU1839" s="401"/>
      <c r="PNV1839" s="401"/>
      <c r="PNW1839" s="401"/>
      <c r="PNX1839" s="401"/>
      <c r="PNY1839" s="401"/>
      <c r="PNZ1839" s="401"/>
      <c r="POA1839" s="401"/>
      <c r="POB1839" s="401"/>
      <c r="POC1839" s="401"/>
      <c r="POD1839" s="401"/>
      <c r="POE1839" s="401"/>
      <c r="POF1839" s="401"/>
      <c r="POG1839" s="401"/>
      <c r="POH1839" s="401"/>
      <c r="POI1839" s="401"/>
      <c r="POJ1839" s="401"/>
      <c r="POK1839" s="401"/>
      <c r="POL1839" s="401"/>
      <c r="POM1839" s="401"/>
      <c r="PON1839" s="401"/>
      <c r="POO1839" s="401"/>
      <c r="POP1839" s="401"/>
      <c r="POQ1839" s="401"/>
      <c r="POR1839" s="401"/>
      <c r="POS1839" s="401"/>
      <c r="POT1839" s="401"/>
      <c r="POU1839" s="401"/>
      <c r="POV1839" s="401"/>
      <c r="POW1839" s="401"/>
      <c r="POX1839" s="401"/>
      <c r="POY1839" s="401"/>
      <c r="POZ1839" s="401"/>
      <c r="PPA1839" s="401"/>
      <c r="PPB1839" s="401"/>
      <c r="PPC1839" s="401"/>
      <c r="PPD1839" s="401"/>
      <c r="PPE1839" s="401"/>
      <c r="PPF1839" s="401"/>
      <c r="PPG1839" s="401"/>
      <c r="PPH1839" s="401"/>
      <c r="PPI1839" s="401"/>
      <c r="PPJ1839" s="401"/>
      <c r="PPK1839" s="401"/>
      <c r="PPL1839" s="401"/>
      <c r="PPM1839" s="401"/>
      <c r="PPN1839" s="401"/>
      <c r="PPO1839" s="401"/>
      <c r="PPP1839" s="401"/>
      <c r="PPQ1839" s="401"/>
      <c r="PPR1839" s="401"/>
      <c r="PPS1839" s="401"/>
      <c r="PPT1839" s="401"/>
      <c r="PPU1839" s="401"/>
      <c r="PPV1839" s="401"/>
      <c r="PPW1839" s="401"/>
      <c r="PPX1839" s="401"/>
      <c r="PPY1839" s="401"/>
      <c r="PPZ1839" s="401"/>
      <c r="PQA1839" s="401"/>
      <c r="PQB1839" s="401"/>
      <c r="PQC1839" s="401"/>
      <c r="PQD1839" s="401"/>
      <c r="PQE1839" s="401"/>
      <c r="PQF1839" s="401"/>
      <c r="PQG1839" s="401"/>
      <c r="PQH1839" s="401"/>
      <c r="PQI1839" s="401"/>
      <c r="PQJ1839" s="401"/>
      <c r="PQK1839" s="401"/>
      <c r="PQL1839" s="401"/>
      <c r="PQM1839" s="401"/>
      <c r="PQN1839" s="401"/>
      <c r="PQO1839" s="401"/>
      <c r="PQP1839" s="401"/>
      <c r="PQQ1839" s="401"/>
      <c r="PQR1839" s="401"/>
      <c r="PQS1839" s="401"/>
      <c r="PQT1839" s="401"/>
      <c r="PQU1839" s="401"/>
      <c r="PQV1839" s="401"/>
      <c r="PQW1839" s="401"/>
      <c r="PQX1839" s="401"/>
      <c r="PQY1839" s="401"/>
      <c r="PQZ1839" s="401"/>
      <c r="PRA1839" s="401"/>
      <c r="PRB1839" s="401"/>
      <c r="PRC1839" s="401"/>
      <c r="PRD1839" s="401"/>
      <c r="PRE1839" s="401"/>
      <c r="PRF1839" s="401"/>
      <c r="PRG1839" s="401"/>
      <c r="PRH1839" s="401"/>
      <c r="PRI1839" s="401"/>
      <c r="PRJ1839" s="401"/>
      <c r="PRK1839" s="401"/>
      <c r="PRL1839" s="401"/>
      <c r="PRM1839" s="401"/>
      <c r="PRN1839" s="401"/>
      <c r="PRO1839" s="401"/>
      <c r="PRP1839" s="401"/>
      <c r="PRQ1839" s="401"/>
      <c r="PRR1839" s="401"/>
      <c r="PRS1839" s="401"/>
      <c r="PRT1839" s="401"/>
      <c r="PRU1839" s="401"/>
      <c r="PRV1839" s="401"/>
      <c r="PRW1839" s="401"/>
      <c r="PRX1839" s="401"/>
      <c r="PRY1839" s="401"/>
      <c r="PRZ1839" s="401"/>
      <c r="PSA1839" s="401"/>
      <c r="PSB1839" s="401"/>
      <c r="PSC1839" s="401"/>
      <c r="PSD1839" s="401"/>
      <c r="PSE1839" s="401"/>
      <c r="PSF1839" s="401"/>
      <c r="PSG1839" s="401"/>
      <c r="PSH1839" s="401"/>
      <c r="PSI1839" s="401"/>
      <c r="PSJ1839" s="401"/>
      <c r="PSK1839" s="401"/>
      <c r="PSL1839" s="401"/>
      <c r="PSM1839" s="401"/>
      <c r="PSN1839" s="401"/>
      <c r="PSO1839" s="401"/>
      <c r="PSP1839" s="401"/>
      <c r="PSQ1839" s="401"/>
      <c r="PSR1839" s="401"/>
      <c r="PSS1839" s="401"/>
      <c r="PST1839" s="401"/>
      <c r="PSU1839" s="401"/>
      <c r="PSV1839" s="401"/>
      <c r="PSW1839" s="401"/>
      <c r="PSX1839" s="401"/>
      <c r="PSY1839" s="401"/>
      <c r="PSZ1839" s="401"/>
      <c r="PTA1839" s="401"/>
      <c r="PTB1839" s="401"/>
      <c r="PTC1839" s="401"/>
      <c r="PTD1839" s="401"/>
      <c r="PTE1839" s="401"/>
      <c r="PTF1839" s="401"/>
      <c r="PTG1839" s="401"/>
      <c r="PTH1839" s="401"/>
      <c r="PTI1839" s="401"/>
      <c r="PTJ1839" s="401"/>
      <c r="PTK1839" s="401"/>
      <c r="PTL1839" s="401"/>
      <c r="PTM1839" s="401"/>
      <c r="PTN1839" s="401"/>
      <c r="PTO1839" s="401"/>
      <c r="PTP1839" s="401"/>
      <c r="PTQ1839" s="401"/>
      <c r="PTR1839" s="401"/>
      <c r="PTS1839" s="401"/>
      <c r="PTT1839" s="401"/>
      <c r="PTU1839" s="401"/>
      <c r="PTV1839" s="401"/>
      <c r="PTW1839" s="401"/>
      <c r="PTX1839" s="401"/>
      <c r="PTY1839" s="401"/>
      <c r="PTZ1839" s="401"/>
      <c r="PUA1839" s="401"/>
      <c r="PUB1839" s="401"/>
      <c r="PUC1839" s="401"/>
      <c r="PUD1839" s="401"/>
      <c r="PUE1839" s="401"/>
      <c r="PUF1839" s="401"/>
      <c r="PUG1839" s="401"/>
      <c r="PUH1839" s="401"/>
      <c r="PUI1839" s="401"/>
      <c r="PUJ1839" s="401"/>
      <c r="PUK1839" s="401"/>
      <c r="PUL1839" s="401"/>
      <c r="PUM1839" s="401"/>
      <c r="PUN1839" s="401"/>
      <c r="PUO1839" s="401"/>
      <c r="PUP1839" s="401"/>
      <c r="PUQ1839" s="401"/>
      <c r="PUR1839" s="401"/>
      <c r="PUS1839" s="401"/>
      <c r="PUT1839" s="401"/>
      <c r="PUU1839" s="401"/>
      <c r="PUV1839" s="401"/>
      <c r="PUW1839" s="401"/>
      <c r="PUX1839" s="401"/>
      <c r="PUY1839" s="401"/>
      <c r="PUZ1839" s="401"/>
      <c r="PVA1839" s="401"/>
      <c r="PVB1839" s="401"/>
      <c r="PVC1839" s="401"/>
      <c r="PVD1839" s="401"/>
      <c r="PVE1839" s="401"/>
      <c r="PVF1839" s="401"/>
      <c r="PVG1839" s="401"/>
      <c r="PVH1839" s="401"/>
      <c r="PVI1839" s="401"/>
      <c r="PVJ1839" s="401"/>
      <c r="PVK1839" s="401"/>
      <c r="PVL1839" s="401"/>
      <c r="PVM1839" s="401"/>
      <c r="PVN1839" s="401"/>
      <c r="PVO1839" s="401"/>
      <c r="PVP1839" s="401"/>
      <c r="PVQ1839" s="401"/>
      <c r="PVR1839" s="401"/>
      <c r="PVS1839" s="401"/>
      <c r="PVT1839" s="401"/>
      <c r="PVU1839" s="401"/>
      <c r="PVV1839" s="401"/>
      <c r="PVW1839" s="401"/>
      <c r="PVX1839" s="401"/>
      <c r="PVY1839" s="401"/>
      <c r="PVZ1839" s="401"/>
      <c r="PWA1839" s="401"/>
      <c r="PWB1839" s="401"/>
      <c r="PWC1839" s="401"/>
      <c r="PWD1839" s="401"/>
      <c r="PWE1839" s="401"/>
      <c r="PWF1839" s="401"/>
      <c r="PWG1839" s="401"/>
      <c r="PWH1839" s="401"/>
      <c r="PWI1839" s="401"/>
      <c r="PWJ1839" s="401"/>
      <c r="PWK1839" s="401"/>
      <c r="PWL1839" s="401"/>
      <c r="PWM1839" s="401"/>
      <c r="PWN1839" s="401"/>
      <c r="PWO1839" s="401"/>
      <c r="PWP1839" s="401"/>
      <c r="PWQ1839" s="401"/>
      <c r="PWR1839" s="401"/>
      <c r="PWS1839" s="401"/>
      <c r="PWT1839" s="401"/>
      <c r="PWU1839" s="401"/>
      <c r="PWV1839" s="401"/>
      <c r="PWW1839" s="401"/>
      <c r="PWX1839" s="401"/>
      <c r="PWY1839" s="401"/>
      <c r="PWZ1839" s="401"/>
      <c r="PXA1839" s="401"/>
      <c r="PXB1839" s="401"/>
      <c r="PXC1839" s="401"/>
      <c r="PXD1839" s="401"/>
      <c r="PXE1839" s="401"/>
      <c r="PXF1839" s="401"/>
      <c r="PXG1839" s="401"/>
      <c r="PXH1839" s="401"/>
      <c r="PXI1839" s="401"/>
      <c r="PXJ1839" s="401"/>
      <c r="PXK1839" s="401"/>
      <c r="PXL1839" s="401"/>
      <c r="PXM1839" s="401"/>
      <c r="PXN1839" s="401"/>
      <c r="PXO1839" s="401"/>
      <c r="PXP1839" s="401"/>
      <c r="PXQ1839" s="401"/>
      <c r="PXR1839" s="401"/>
      <c r="PXS1839" s="401"/>
      <c r="PXT1839" s="401"/>
      <c r="PXU1839" s="401"/>
      <c r="PXV1839" s="401"/>
      <c r="PXW1839" s="401"/>
      <c r="PXX1839" s="401"/>
      <c r="PXY1839" s="401"/>
      <c r="PXZ1839" s="401"/>
      <c r="PYA1839" s="401"/>
      <c r="PYB1839" s="401"/>
      <c r="PYC1839" s="401"/>
      <c r="PYD1839" s="401"/>
      <c r="PYE1839" s="401"/>
      <c r="PYF1839" s="401"/>
      <c r="PYG1839" s="401"/>
      <c r="PYH1839" s="401"/>
      <c r="PYI1839" s="401"/>
      <c r="PYJ1839" s="401"/>
      <c r="PYK1839" s="401"/>
      <c r="PYL1839" s="401"/>
      <c r="PYM1839" s="401"/>
      <c r="PYN1839" s="401"/>
      <c r="PYO1839" s="401"/>
      <c r="PYP1839" s="401"/>
      <c r="PYQ1839" s="401"/>
      <c r="PYR1839" s="401"/>
      <c r="PYS1839" s="401"/>
      <c r="PYT1839" s="401"/>
      <c r="PYU1839" s="401"/>
      <c r="PYV1839" s="401"/>
      <c r="PYW1839" s="401"/>
      <c r="PYX1839" s="401"/>
      <c r="PYY1839" s="401"/>
      <c r="PYZ1839" s="401"/>
      <c r="PZA1839" s="401"/>
      <c r="PZB1839" s="401"/>
      <c r="PZC1839" s="401"/>
      <c r="PZD1839" s="401"/>
      <c r="PZE1839" s="401"/>
      <c r="PZF1839" s="401"/>
      <c r="PZG1839" s="401"/>
      <c r="PZH1839" s="401"/>
      <c r="PZI1839" s="401"/>
      <c r="PZJ1839" s="401"/>
      <c r="PZK1839" s="401"/>
      <c r="PZL1839" s="401"/>
      <c r="PZM1839" s="401"/>
      <c r="PZN1839" s="401"/>
      <c r="PZO1839" s="401"/>
      <c r="PZP1839" s="401"/>
      <c r="PZQ1839" s="401"/>
      <c r="PZR1839" s="401"/>
      <c r="PZS1839" s="401"/>
      <c r="PZT1839" s="401"/>
      <c r="PZU1839" s="401"/>
      <c r="PZV1839" s="401"/>
      <c r="PZW1839" s="401"/>
      <c r="PZX1839" s="401"/>
      <c r="PZY1839" s="401"/>
      <c r="PZZ1839" s="401"/>
      <c r="QAA1839" s="401"/>
      <c r="QAB1839" s="401"/>
      <c r="QAC1839" s="401"/>
      <c r="QAD1839" s="401"/>
      <c r="QAE1839" s="401"/>
      <c r="QAF1839" s="401"/>
      <c r="QAG1839" s="401"/>
      <c r="QAH1839" s="401"/>
      <c r="QAI1839" s="401"/>
      <c r="QAJ1839" s="401"/>
      <c r="QAK1839" s="401"/>
      <c r="QAL1839" s="401"/>
      <c r="QAM1839" s="401"/>
      <c r="QAN1839" s="401"/>
      <c r="QAO1839" s="401"/>
      <c r="QAP1839" s="401"/>
      <c r="QAQ1839" s="401"/>
      <c r="QAR1839" s="401"/>
      <c r="QAS1839" s="401"/>
      <c r="QAT1839" s="401"/>
      <c r="QAU1839" s="401"/>
      <c r="QAV1839" s="401"/>
      <c r="QAW1839" s="401"/>
      <c r="QAX1839" s="401"/>
      <c r="QAY1839" s="401"/>
      <c r="QAZ1839" s="401"/>
      <c r="QBA1839" s="401"/>
      <c r="QBB1839" s="401"/>
      <c r="QBC1839" s="401"/>
      <c r="QBD1839" s="401"/>
      <c r="QBE1839" s="401"/>
      <c r="QBF1839" s="401"/>
      <c r="QBG1839" s="401"/>
      <c r="QBH1839" s="401"/>
      <c r="QBI1839" s="401"/>
      <c r="QBJ1839" s="401"/>
      <c r="QBK1839" s="401"/>
      <c r="QBL1839" s="401"/>
      <c r="QBM1839" s="401"/>
      <c r="QBN1839" s="401"/>
      <c r="QBO1839" s="401"/>
      <c r="QBP1839" s="401"/>
      <c r="QBQ1839" s="401"/>
      <c r="QBR1839" s="401"/>
      <c r="QBS1839" s="401"/>
      <c r="QBT1839" s="401"/>
      <c r="QBU1839" s="401"/>
      <c r="QBV1839" s="401"/>
      <c r="QBW1839" s="401"/>
      <c r="QBX1839" s="401"/>
      <c r="QBY1839" s="401"/>
      <c r="QBZ1839" s="401"/>
      <c r="QCA1839" s="401"/>
      <c r="QCB1839" s="401"/>
      <c r="QCC1839" s="401"/>
      <c r="QCD1839" s="401"/>
      <c r="QCE1839" s="401"/>
      <c r="QCF1839" s="401"/>
      <c r="QCG1839" s="401"/>
      <c r="QCH1839" s="401"/>
      <c r="QCI1839" s="401"/>
      <c r="QCJ1839" s="401"/>
      <c r="QCK1839" s="401"/>
      <c r="QCL1839" s="401"/>
      <c r="QCM1839" s="401"/>
      <c r="QCN1839" s="401"/>
      <c r="QCO1839" s="401"/>
      <c r="QCP1839" s="401"/>
      <c r="QCQ1839" s="401"/>
      <c r="QCR1839" s="401"/>
      <c r="QCS1839" s="401"/>
      <c r="QCT1839" s="401"/>
      <c r="QCU1839" s="401"/>
      <c r="QCV1839" s="401"/>
      <c r="QCW1839" s="401"/>
      <c r="QCX1839" s="401"/>
      <c r="QCY1839" s="401"/>
      <c r="QCZ1839" s="401"/>
      <c r="QDA1839" s="401"/>
      <c r="QDB1839" s="401"/>
      <c r="QDC1839" s="401"/>
      <c r="QDD1839" s="401"/>
      <c r="QDE1839" s="401"/>
      <c r="QDF1839" s="401"/>
      <c r="QDG1839" s="401"/>
      <c r="QDH1839" s="401"/>
      <c r="QDI1839" s="401"/>
      <c r="QDJ1839" s="401"/>
      <c r="QDK1839" s="401"/>
      <c r="QDL1839" s="401"/>
      <c r="QDM1839" s="401"/>
      <c r="QDN1839" s="401"/>
      <c r="QDO1839" s="401"/>
      <c r="QDP1839" s="401"/>
      <c r="QDQ1839" s="401"/>
      <c r="QDR1839" s="401"/>
      <c r="QDS1839" s="401"/>
      <c r="QDT1839" s="401"/>
      <c r="QDU1839" s="401"/>
      <c r="QDV1839" s="401"/>
      <c r="QDW1839" s="401"/>
      <c r="QDX1839" s="401"/>
      <c r="QDY1839" s="401"/>
      <c r="QDZ1839" s="401"/>
      <c r="QEA1839" s="401"/>
      <c r="QEB1839" s="401"/>
      <c r="QEC1839" s="401"/>
      <c r="QED1839" s="401"/>
      <c r="QEE1839" s="401"/>
      <c r="QEF1839" s="401"/>
      <c r="QEG1839" s="401"/>
      <c r="QEH1839" s="401"/>
      <c r="QEI1839" s="401"/>
      <c r="QEJ1839" s="401"/>
      <c r="QEK1839" s="401"/>
      <c r="QEL1839" s="401"/>
      <c r="QEM1839" s="401"/>
      <c r="QEN1839" s="401"/>
      <c r="QEO1839" s="401"/>
      <c r="QEP1839" s="401"/>
      <c r="QEQ1839" s="401"/>
      <c r="QER1839" s="401"/>
      <c r="QES1839" s="401"/>
      <c r="QET1839" s="401"/>
      <c r="QEU1839" s="401"/>
      <c r="QEV1839" s="401"/>
      <c r="QEW1839" s="401"/>
      <c r="QEX1839" s="401"/>
      <c r="QEY1839" s="401"/>
      <c r="QEZ1839" s="401"/>
      <c r="QFA1839" s="401"/>
      <c r="QFB1839" s="401"/>
      <c r="QFC1839" s="401"/>
      <c r="QFD1839" s="401"/>
      <c r="QFE1839" s="401"/>
      <c r="QFF1839" s="401"/>
      <c r="QFG1839" s="401"/>
      <c r="QFH1839" s="401"/>
      <c r="QFI1839" s="401"/>
      <c r="QFJ1839" s="401"/>
      <c r="QFK1839" s="401"/>
      <c r="QFL1839" s="401"/>
      <c r="QFM1839" s="401"/>
      <c r="QFN1839" s="401"/>
      <c r="QFO1839" s="401"/>
      <c r="QFP1839" s="401"/>
      <c r="QFQ1839" s="401"/>
      <c r="QFR1839" s="401"/>
      <c r="QFS1839" s="401"/>
      <c r="QFT1839" s="401"/>
      <c r="QFU1839" s="401"/>
      <c r="QFV1839" s="401"/>
      <c r="QFW1839" s="401"/>
      <c r="QFX1839" s="401"/>
      <c r="QFY1839" s="401"/>
      <c r="QFZ1839" s="401"/>
      <c r="QGA1839" s="401"/>
      <c r="QGB1839" s="401"/>
      <c r="QGC1839" s="401"/>
      <c r="QGD1839" s="401"/>
      <c r="QGE1839" s="401"/>
      <c r="QGF1839" s="401"/>
      <c r="QGG1839" s="401"/>
      <c r="QGH1839" s="401"/>
      <c r="QGI1839" s="401"/>
      <c r="QGJ1839" s="401"/>
      <c r="QGK1839" s="401"/>
      <c r="QGL1839" s="401"/>
      <c r="QGM1839" s="401"/>
      <c r="QGN1839" s="401"/>
      <c r="QGO1839" s="401"/>
      <c r="QGP1839" s="401"/>
      <c r="QGQ1839" s="401"/>
      <c r="QGR1839" s="401"/>
      <c r="QGS1839" s="401"/>
      <c r="QGT1839" s="401"/>
      <c r="QGU1839" s="401"/>
      <c r="QGV1839" s="401"/>
      <c r="QGW1839" s="401"/>
      <c r="QGX1839" s="401"/>
      <c r="QGY1839" s="401"/>
      <c r="QGZ1839" s="401"/>
      <c r="QHA1839" s="401"/>
      <c r="QHB1839" s="401"/>
      <c r="QHC1839" s="401"/>
      <c r="QHD1839" s="401"/>
      <c r="QHE1839" s="401"/>
      <c r="QHF1839" s="401"/>
      <c r="QHG1839" s="401"/>
      <c r="QHH1839" s="401"/>
      <c r="QHI1839" s="401"/>
      <c r="QHJ1839" s="401"/>
      <c r="QHK1839" s="401"/>
      <c r="QHL1839" s="401"/>
      <c r="QHM1839" s="401"/>
      <c r="QHN1839" s="401"/>
      <c r="QHO1839" s="401"/>
      <c r="QHP1839" s="401"/>
      <c r="QHQ1839" s="401"/>
      <c r="QHR1839" s="401"/>
      <c r="QHS1839" s="401"/>
      <c r="QHT1839" s="401"/>
      <c r="QHU1839" s="401"/>
      <c r="QHV1839" s="401"/>
      <c r="QHW1839" s="401"/>
      <c r="QHX1839" s="401"/>
      <c r="QHY1839" s="401"/>
      <c r="QHZ1839" s="401"/>
      <c r="QIA1839" s="401"/>
      <c r="QIB1839" s="401"/>
      <c r="QIC1839" s="401"/>
      <c r="QID1839" s="401"/>
      <c r="QIE1839" s="401"/>
      <c r="QIF1839" s="401"/>
      <c r="QIG1839" s="401"/>
      <c r="QIH1839" s="401"/>
      <c r="QII1839" s="401"/>
      <c r="QIJ1839" s="401"/>
      <c r="QIK1839" s="401"/>
      <c r="QIL1839" s="401"/>
      <c r="QIM1839" s="401"/>
      <c r="QIN1839" s="401"/>
      <c r="QIO1839" s="401"/>
      <c r="QIP1839" s="401"/>
      <c r="QIQ1839" s="401"/>
      <c r="QIR1839" s="401"/>
      <c r="QIS1839" s="401"/>
      <c r="QIT1839" s="401"/>
      <c r="QIU1839" s="401"/>
      <c r="QIV1839" s="401"/>
      <c r="QIW1839" s="401"/>
      <c r="QIX1839" s="401"/>
      <c r="QIY1839" s="401"/>
      <c r="QIZ1839" s="401"/>
      <c r="QJA1839" s="401"/>
      <c r="QJB1839" s="401"/>
      <c r="QJC1839" s="401"/>
      <c r="QJD1839" s="401"/>
      <c r="QJE1839" s="401"/>
      <c r="QJF1839" s="401"/>
      <c r="QJG1839" s="401"/>
      <c r="QJH1839" s="401"/>
      <c r="QJI1839" s="401"/>
      <c r="QJJ1839" s="401"/>
      <c r="QJK1839" s="401"/>
      <c r="QJL1839" s="401"/>
      <c r="QJM1839" s="401"/>
      <c r="QJN1839" s="401"/>
      <c r="QJO1839" s="401"/>
      <c r="QJP1839" s="401"/>
      <c r="QJQ1839" s="401"/>
      <c r="QJR1839" s="401"/>
      <c r="QJS1839" s="401"/>
      <c r="QJT1839" s="401"/>
      <c r="QJU1839" s="401"/>
      <c r="QJV1839" s="401"/>
      <c r="QJW1839" s="401"/>
      <c r="QJX1839" s="401"/>
      <c r="QJY1839" s="401"/>
      <c r="QJZ1839" s="401"/>
      <c r="QKA1839" s="401"/>
      <c r="QKB1839" s="401"/>
      <c r="QKC1839" s="401"/>
      <c r="QKD1839" s="401"/>
      <c r="QKE1839" s="401"/>
      <c r="QKF1839" s="401"/>
      <c r="QKG1839" s="401"/>
      <c r="QKH1839" s="401"/>
      <c r="QKI1839" s="401"/>
      <c r="QKJ1839" s="401"/>
      <c r="QKK1839" s="401"/>
      <c r="QKL1839" s="401"/>
      <c r="QKM1839" s="401"/>
      <c r="QKN1839" s="401"/>
      <c r="QKO1839" s="401"/>
      <c r="QKP1839" s="401"/>
      <c r="QKQ1839" s="401"/>
      <c r="QKR1839" s="401"/>
      <c r="QKS1839" s="401"/>
      <c r="QKT1839" s="401"/>
      <c r="QKU1839" s="401"/>
      <c r="QKV1839" s="401"/>
      <c r="QKW1839" s="401"/>
      <c r="QKX1839" s="401"/>
      <c r="QKY1839" s="401"/>
      <c r="QKZ1839" s="401"/>
      <c r="QLA1839" s="401"/>
      <c r="QLB1839" s="401"/>
      <c r="QLC1839" s="401"/>
      <c r="QLD1839" s="401"/>
      <c r="QLE1839" s="401"/>
      <c r="QLF1839" s="401"/>
      <c r="QLG1839" s="401"/>
      <c r="QLH1839" s="401"/>
      <c r="QLI1839" s="401"/>
      <c r="QLJ1839" s="401"/>
      <c r="QLK1839" s="401"/>
      <c r="QLL1839" s="401"/>
      <c r="QLM1839" s="401"/>
      <c r="QLN1839" s="401"/>
      <c r="QLO1839" s="401"/>
      <c r="QLP1839" s="401"/>
      <c r="QLQ1839" s="401"/>
      <c r="QLR1839" s="401"/>
      <c r="QLS1839" s="401"/>
      <c r="QLT1839" s="401"/>
      <c r="QLU1839" s="401"/>
      <c r="QLV1839" s="401"/>
      <c r="QLW1839" s="401"/>
      <c r="QLX1839" s="401"/>
      <c r="QLY1839" s="401"/>
      <c r="QLZ1839" s="401"/>
      <c r="QMA1839" s="401"/>
      <c r="QMB1839" s="401"/>
      <c r="QMC1839" s="401"/>
      <c r="QMD1839" s="401"/>
      <c r="QME1839" s="401"/>
      <c r="QMF1839" s="401"/>
      <c r="QMG1839" s="401"/>
      <c r="QMH1839" s="401"/>
      <c r="QMI1839" s="401"/>
      <c r="QMJ1839" s="401"/>
      <c r="QMK1839" s="401"/>
      <c r="QML1839" s="401"/>
      <c r="QMM1839" s="401"/>
      <c r="QMN1839" s="401"/>
      <c r="QMO1839" s="401"/>
      <c r="QMP1839" s="401"/>
      <c r="QMQ1839" s="401"/>
      <c r="QMR1839" s="401"/>
      <c r="QMS1839" s="401"/>
      <c r="QMT1839" s="401"/>
      <c r="QMU1839" s="401"/>
      <c r="QMV1839" s="401"/>
      <c r="QMW1839" s="401"/>
      <c r="QMX1839" s="401"/>
      <c r="QMY1839" s="401"/>
      <c r="QMZ1839" s="401"/>
      <c r="QNA1839" s="401"/>
      <c r="QNB1839" s="401"/>
      <c r="QNC1839" s="401"/>
      <c r="QND1839" s="401"/>
      <c r="QNE1839" s="401"/>
      <c r="QNF1839" s="401"/>
      <c r="QNG1839" s="401"/>
      <c r="QNH1839" s="401"/>
      <c r="QNI1839" s="401"/>
      <c r="QNJ1839" s="401"/>
      <c r="QNK1839" s="401"/>
      <c r="QNL1839" s="401"/>
      <c r="QNM1839" s="401"/>
      <c r="QNN1839" s="401"/>
      <c r="QNO1839" s="401"/>
      <c r="QNP1839" s="401"/>
      <c r="QNQ1839" s="401"/>
      <c r="QNR1839" s="401"/>
      <c r="QNS1839" s="401"/>
      <c r="QNT1839" s="401"/>
      <c r="QNU1839" s="401"/>
      <c r="QNV1839" s="401"/>
      <c r="QNW1839" s="401"/>
      <c r="QNX1839" s="401"/>
      <c r="QNY1839" s="401"/>
      <c r="QNZ1839" s="401"/>
      <c r="QOA1839" s="401"/>
      <c r="QOB1839" s="401"/>
      <c r="QOC1839" s="401"/>
      <c r="QOD1839" s="401"/>
      <c r="QOE1839" s="401"/>
      <c r="QOF1839" s="401"/>
      <c r="QOG1839" s="401"/>
      <c r="QOH1839" s="401"/>
      <c r="QOI1839" s="401"/>
      <c r="QOJ1839" s="401"/>
      <c r="QOK1839" s="401"/>
      <c r="QOL1839" s="401"/>
      <c r="QOM1839" s="401"/>
      <c r="QON1839" s="401"/>
      <c r="QOO1839" s="401"/>
      <c r="QOP1839" s="401"/>
      <c r="QOQ1839" s="401"/>
      <c r="QOR1839" s="401"/>
      <c r="QOS1839" s="401"/>
      <c r="QOT1839" s="401"/>
      <c r="QOU1839" s="401"/>
      <c r="QOV1839" s="401"/>
      <c r="QOW1839" s="401"/>
      <c r="QOX1839" s="401"/>
      <c r="QOY1839" s="401"/>
      <c r="QOZ1839" s="401"/>
      <c r="QPA1839" s="401"/>
      <c r="QPB1839" s="401"/>
      <c r="QPC1839" s="401"/>
      <c r="QPD1839" s="401"/>
      <c r="QPE1839" s="401"/>
      <c r="QPF1839" s="401"/>
      <c r="QPG1839" s="401"/>
      <c r="QPH1839" s="401"/>
      <c r="QPI1839" s="401"/>
      <c r="QPJ1839" s="401"/>
      <c r="QPK1839" s="401"/>
      <c r="QPL1839" s="401"/>
      <c r="QPM1839" s="401"/>
      <c r="QPN1839" s="401"/>
      <c r="QPO1839" s="401"/>
      <c r="QPP1839" s="401"/>
      <c r="QPQ1839" s="401"/>
      <c r="QPR1839" s="401"/>
      <c r="QPS1839" s="401"/>
      <c r="QPT1839" s="401"/>
      <c r="QPU1839" s="401"/>
      <c r="QPV1839" s="401"/>
      <c r="QPW1839" s="401"/>
      <c r="QPX1839" s="401"/>
      <c r="QPY1839" s="401"/>
      <c r="QPZ1839" s="401"/>
      <c r="QQA1839" s="401"/>
      <c r="QQB1839" s="401"/>
      <c r="QQC1839" s="401"/>
      <c r="QQD1839" s="401"/>
      <c r="QQE1839" s="401"/>
      <c r="QQF1839" s="401"/>
      <c r="QQG1839" s="401"/>
      <c r="QQH1839" s="401"/>
      <c r="QQI1839" s="401"/>
      <c r="QQJ1839" s="401"/>
      <c r="QQK1839" s="401"/>
      <c r="QQL1839" s="401"/>
      <c r="QQM1839" s="401"/>
      <c r="QQN1839" s="401"/>
      <c r="QQO1839" s="401"/>
      <c r="QQP1839" s="401"/>
      <c r="QQQ1839" s="401"/>
      <c r="QQR1839" s="401"/>
      <c r="QQS1839" s="401"/>
      <c r="QQT1839" s="401"/>
      <c r="QQU1839" s="401"/>
      <c r="QQV1839" s="401"/>
      <c r="QQW1839" s="401"/>
      <c r="QQX1839" s="401"/>
      <c r="QQY1839" s="401"/>
      <c r="QQZ1839" s="401"/>
      <c r="QRA1839" s="401"/>
      <c r="QRB1839" s="401"/>
      <c r="QRC1839" s="401"/>
      <c r="QRD1839" s="401"/>
      <c r="QRE1839" s="401"/>
      <c r="QRF1839" s="401"/>
      <c r="QRG1839" s="401"/>
      <c r="QRH1839" s="401"/>
      <c r="QRI1839" s="401"/>
      <c r="QRJ1839" s="401"/>
      <c r="QRK1839" s="401"/>
      <c r="QRL1839" s="401"/>
      <c r="QRM1839" s="401"/>
      <c r="QRN1839" s="401"/>
      <c r="QRO1839" s="401"/>
      <c r="QRP1839" s="401"/>
      <c r="QRQ1839" s="401"/>
      <c r="QRR1839" s="401"/>
      <c r="QRS1839" s="401"/>
      <c r="QRT1839" s="401"/>
      <c r="QRU1839" s="401"/>
      <c r="QRV1839" s="401"/>
      <c r="QRW1839" s="401"/>
      <c r="QRX1839" s="401"/>
      <c r="QRY1839" s="401"/>
      <c r="QRZ1839" s="401"/>
      <c r="QSA1839" s="401"/>
      <c r="QSB1839" s="401"/>
      <c r="QSC1839" s="401"/>
      <c r="QSD1839" s="401"/>
      <c r="QSE1839" s="401"/>
      <c r="QSF1839" s="401"/>
      <c r="QSG1839" s="401"/>
      <c r="QSH1839" s="401"/>
      <c r="QSI1839" s="401"/>
      <c r="QSJ1839" s="401"/>
      <c r="QSK1839" s="401"/>
      <c r="QSL1839" s="401"/>
      <c r="QSM1839" s="401"/>
      <c r="QSN1839" s="401"/>
      <c r="QSO1839" s="401"/>
      <c r="QSP1839" s="401"/>
      <c r="QSQ1839" s="401"/>
      <c r="QSR1839" s="401"/>
      <c r="QSS1839" s="401"/>
      <c r="QST1839" s="401"/>
      <c r="QSU1839" s="401"/>
      <c r="QSV1839" s="401"/>
      <c r="QSW1839" s="401"/>
      <c r="QSX1839" s="401"/>
      <c r="QSY1839" s="401"/>
      <c r="QSZ1839" s="401"/>
      <c r="QTA1839" s="401"/>
      <c r="QTB1839" s="401"/>
      <c r="QTC1839" s="401"/>
      <c r="QTD1839" s="401"/>
      <c r="QTE1839" s="401"/>
      <c r="QTF1839" s="401"/>
      <c r="QTG1839" s="401"/>
      <c r="QTH1839" s="401"/>
      <c r="QTI1839" s="401"/>
      <c r="QTJ1839" s="401"/>
      <c r="QTK1839" s="401"/>
      <c r="QTL1839" s="401"/>
      <c r="QTM1839" s="401"/>
      <c r="QTN1839" s="401"/>
      <c r="QTO1839" s="401"/>
      <c r="QTP1839" s="401"/>
      <c r="QTQ1839" s="401"/>
      <c r="QTR1839" s="401"/>
      <c r="QTS1839" s="401"/>
      <c r="QTT1839" s="401"/>
      <c r="QTU1839" s="401"/>
      <c r="QTV1839" s="401"/>
      <c r="QTW1839" s="401"/>
      <c r="QTX1839" s="401"/>
      <c r="QTY1839" s="401"/>
      <c r="QTZ1839" s="401"/>
      <c r="QUA1839" s="401"/>
      <c r="QUB1839" s="401"/>
      <c r="QUC1839" s="401"/>
      <c r="QUD1839" s="401"/>
      <c r="QUE1839" s="401"/>
      <c r="QUF1839" s="401"/>
      <c r="QUG1839" s="401"/>
      <c r="QUH1839" s="401"/>
      <c r="QUI1839" s="401"/>
      <c r="QUJ1839" s="401"/>
      <c r="QUK1839" s="401"/>
      <c r="QUL1839" s="401"/>
      <c r="QUM1839" s="401"/>
      <c r="QUN1839" s="401"/>
      <c r="QUO1839" s="401"/>
      <c r="QUP1839" s="401"/>
      <c r="QUQ1839" s="401"/>
      <c r="QUR1839" s="401"/>
      <c r="QUS1839" s="401"/>
      <c r="QUT1839" s="401"/>
      <c r="QUU1839" s="401"/>
      <c r="QUV1839" s="401"/>
      <c r="QUW1839" s="401"/>
      <c r="QUX1839" s="401"/>
      <c r="QUY1839" s="401"/>
      <c r="QUZ1839" s="401"/>
      <c r="QVA1839" s="401"/>
      <c r="QVB1839" s="401"/>
      <c r="QVC1839" s="401"/>
      <c r="QVD1839" s="401"/>
      <c r="QVE1839" s="401"/>
      <c r="QVF1839" s="401"/>
      <c r="QVG1839" s="401"/>
      <c r="QVH1839" s="401"/>
      <c r="QVI1839" s="401"/>
      <c r="QVJ1839" s="401"/>
      <c r="QVK1839" s="401"/>
      <c r="QVL1839" s="401"/>
      <c r="QVM1839" s="401"/>
      <c r="QVN1839" s="401"/>
      <c r="QVO1839" s="401"/>
      <c r="QVP1839" s="401"/>
      <c r="QVQ1839" s="401"/>
      <c r="QVR1839" s="401"/>
      <c r="QVS1839" s="401"/>
      <c r="QVT1839" s="401"/>
      <c r="QVU1839" s="401"/>
      <c r="QVV1839" s="401"/>
      <c r="QVW1839" s="401"/>
      <c r="QVX1839" s="401"/>
      <c r="QVY1839" s="401"/>
      <c r="QVZ1839" s="401"/>
      <c r="QWA1839" s="401"/>
      <c r="QWB1839" s="401"/>
      <c r="QWC1839" s="401"/>
      <c r="QWD1839" s="401"/>
      <c r="QWE1839" s="401"/>
      <c r="QWF1839" s="401"/>
      <c r="QWG1839" s="401"/>
      <c r="QWH1839" s="401"/>
      <c r="QWI1839" s="401"/>
      <c r="QWJ1839" s="401"/>
      <c r="QWK1839" s="401"/>
      <c r="QWL1839" s="401"/>
      <c r="QWM1839" s="401"/>
      <c r="QWN1839" s="401"/>
      <c r="QWO1839" s="401"/>
      <c r="QWP1839" s="401"/>
      <c r="QWQ1839" s="401"/>
      <c r="QWR1839" s="401"/>
      <c r="QWS1839" s="401"/>
      <c r="QWT1839" s="401"/>
      <c r="QWU1839" s="401"/>
      <c r="QWV1839" s="401"/>
      <c r="QWW1839" s="401"/>
      <c r="QWX1839" s="401"/>
      <c r="QWY1839" s="401"/>
      <c r="QWZ1839" s="401"/>
      <c r="QXA1839" s="401"/>
      <c r="QXB1839" s="401"/>
      <c r="QXC1839" s="401"/>
      <c r="QXD1839" s="401"/>
      <c r="QXE1839" s="401"/>
      <c r="QXF1839" s="401"/>
      <c r="QXG1839" s="401"/>
      <c r="QXH1839" s="401"/>
      <c r="QXI1839" s="401"/>
      <c r="QXJ1839" s="401"/>
      <c r="QXK1839" s="401"/>
      <c r="QXL1839" s="401"/>
      <c r="QXM1839" s="401"/>
      <c r="QXN1839" s="401"/>
      <c r="QXO1839" s="401"/>
      <c r="QXP1839" s="401"/>
      <c r="QXQ1839" s="401"/>
      <c r="QXR1839" s="401"/>
      <c r="QXS1839" s="401"/>
      <c r="QXT1839" s="401"/>
      <c r="QXU1839" s="401"/>
      <c r="QXV1839" s="401"/>
      <c r="QXW1839" s="401"/>
      <c r="QXX1839" s="401"/>
      <c r="QXY1839" s="401"/>
      <c r="QXZ1839" s="401"/>
      <c r="QYA1839" s="401"/>
      <c r="QYB1839" s="401"/>
      <c r="QYC1839" s="401"/>
      <c r="QYD1839" s="401"/>
      <c r="QYE1839" s="401"/>
      <c r="QYF1839" s="401"/>
      <c r="QYG1839" s="401"/>
      <c r="QYH1839" s="401"/>
      <c r="QYI1839" s="401"/>
      <c r="QYJ1839" s="401"/>
      <c r="QYK1839" s="401"/>
      <c r="QYL1839" s="401"/>
      <c r="QYM1839" s="401"/>
      <c r="QYN1839" s="401"/>
      <c r="QYO1839" s="401"/>
      <c r="QYP1839" s="401"/>
      <c r="QYQ1839" s="401"/>
      <c r="QYR1839" s="401"/>
      <c r="QYS1839" s="401"/>
      <c r="QYT1839" s="401"/>
      <c r="QYU1839" s="401"/>
      <c r="QYV1839" s="401"/>
      <c r="QYW1839" s="401"/>
      <c r="QYX1839" s="401"/>
      <c r="QYY1839" s="401"/>
      <c r="QYZ1839" s="401"/>
      <c r="QZA1839" s="401"/>
      <c r="QZB1839" s="401"/>
      <c r="QZC1839" s="401"/>
      <c r="QZD1839" s="401"/>
      <c r="QZE1839" s="401"/>
      <c r="QZF1839" s="401"/>
      <c r="QZG1839" s="401"/>
      <c r="QZH1839" s="401"/>
      <c r="QZI1839" s="401"/>
      <c r="QZJ1839" s="401"/>
      <c r="QZK1839" s="401"/>
      <c r="QZL1839" s="401"/>
      <c r="QZM1839" s="401"/>
      <c r="QZN1839" s="401"/>
      <c r="QZO1839" s="401"/>
      <c r="QZP1839" s="401"/>
      <c r="QZQ1839" s="401"/>
      <c r="QZR1839" s="401"/>
      <c r="QZS1839" s="401"/>
      <c r="QZT1839" s="401"/>
      <c r="QZU1839" s="401"/>
      <c r="QZV1839" s="401"/>
      <c r="QZW1839" s="401"/>
      <c r="QZX1839" s="401"/>
      <c r="QZY1839" s="401"/>
      <c r="QZZ1839" s="401"/>
      <c r="RAA1839" s="401"/>
      <c r="RAB1839" s="401"/>
      <c r="RAC1839" s="401"/>
      <c r="RAD1839" s="401"/>
      <c r="RAE1839" s="401"/>
      <c r="RAF1839" s="401"/>
      <c r="RAG1839" s="401"/>
      <c r="RAH1839" s="401"/>
      <c r="RAI1839" s="401"/>
      <c r="RAJ1839" s="401"/>
      <c r="RAK1839" s="401"/>
      <c r="RAL1839" s="401"/>
      <c r="RAM1839" s="401"/>
      <c r="RAN1839" s="401"/>
      <c r="RAO1839" s="401"/>
      <c r="RAP1839" s="401"/>
      <c r="RAQ1839" s="401"/>
      <c r="RAR1839" s="401"/>
      <c r="RAS1839" s="401"/>
      <c r="RAT1839" s="401"/>
      <c r="RAU1839" s="401"/>
      <c r="RAV1839" s="401"/>
      <c r="RAW1839" s="401"/>
      <c r="RAX1839" s="401"/>
      <c r="RAY1839" s="401"/>
      <c r="RAZ1839" s="401"/>
      <c r="RBA1839" s="401"/>
      <c r="RBB1839" s="401"/>
      <c r="RBC1839" s="401"/>
      <c r="RBD1839" s="401"/>
      <c r="RBE1839" s="401"/>
      <c r="RBF1839" s="401"/>
      <c r="RBG1839" s="401"/>
      <c r="RBH1839" s="401"/>
      <c r="RBI1839" s="401"/>
      <c r="RBJ1839" s="401"/>
      <c r="RBK1839" s="401"/>
      <c r="RBL1839" s="401"/>
      <c r="RBM1839" s="401"/>
      <c r="RBN1839" s="401"/>
      <c r="RBO1839" s="401"/>
      <c r="RBP1839" s="401"/>
      <c r="RBQ1839" s="401"/>
      <c r="RBR1839" s="401"/>
      <c r="RBS1839" s="401"/>
      <c r="RBT1839" s="401"/>
      <c r="RBU1839" s="401"/>
      <c r="RBV1839" s="401"/>
      <c r="RBW1839" s="401"/>
      <c r="RBX1839" s="401"/>
      <c r="RBY1839" s="401"/>
      <c r="RBZ1839" s="401"/>
      <c r="RCA1839" s="401"/>
      <c r="RCB1839" s="401"/>
      <c r="RCC1839" s="401"/>
      <c r="RCD1839" s="401"/>
      <c r="RCE1839" s="401"/>
      <c r="RCF1839" s="401"/>
      <c r="RCG1839" s="401"/>
      <c r="RCH1839" s="401"/>
      <c r="RCI1839" s="401"/>
      <c r="RCJ1839" s="401"/>
      <c r="RCK1839" s="401"/>
      <c r="RCL1839" s="401"/>
      <c r="RCM1839" s="401"/>
      <c r="RCN1839" s="401"/>
      <c r="RCO1839" s="401"/>
      <c r="RCP1839" s="401"/>
      <c r="RCQ1839" s="401"/>
      <c r="RCR1839" s="401"/>
      <c r="RCS1839" s="401"/>
      <c r="RCT1839" s="401"/>
      <c r="RCU1839" s="401"/>
      <c r="RCV1839" s="401"/>
      <c r="RCW1839" s="401"/>
      <c r="RCX1839" s="401"/>
      <c r="RCY1839" s="401"/>
      <c r="RCZ1839" s="401"/>
      <c r="RDA1839" s="401"/>
      <c r="RDB1839" s="401"/>
      <c r="RDC1839" s="401"/>
      <c r="RDD1839" s="401"/>
      <c r="RDE1839" s="401"/>
      <c r="RDF1839" s="401"/>
      <c r="RDG1839" s="401"/>
      <c r="RDH1839" s="401"/>
      <c r="RDI1839" s="401"/>
      <c r="RDJ1839" s="401"/>
      <c r="RDK1839" s="401"/>
      <c r="RDL1839" s="401"/>
      <c r="RDM1839" s="401"/>
      <c r="RDN1839" s="401"/>
      <c r="RDO1839" s="401"/>
      <c r="RDP1839" s="401"/>
      <c r="RDQ1839" s="401"/>
      <c r="RDR1839" s="401"/>
      <c r="RDS1839" s="401"/>
      <c r="RDT1839" s="401"/>
      <c r="RDU1839" s="401"/>
      <c r="RDV1839" s="401"/>
      <c r="RDW1839" s="401"/>
      <c r="RDX1839" s="401"/>
      <c r="RDY1839" s="401"/>
      <c r="RDZ1839" s="401"/>
      <c r="REA1839" s="401"/>
      <c r="REB1839" s="401"/>
      <c r="REC1839" s="401"/>
      <c r="RED1839" s="401"/>
      <c r="REE1839" s="401"/>
      <c r="REF1839" s="401"/>
      <c r="REG1839" s="401"/>
      <c r="REH1839" s="401"/>
      <c r="REI1839" s="401"/>
      <c r="REJ1839" s="401"/>
      <c r="REK1839" s="401"/>
      <c r="REL1839" s="401"/>
      <c r="REM1839" s="401"/>
      <c r="REN1839" s="401"/>
      <c r="REO1839" s="401"/>
      <c r="REP1839" s="401"/>
      <c r="REQ1839" s="401"/>
      <c r="RER1839" s="401"/>
      <c r="RES1839" s="401"/>
      <c r="RET1839" s="401"/>
      <c r="REU1839" s="401"/>
      <c r="REV1839" s="401"/>
      <c r="REW1839" s="401"/>
      <c r="REX1839" s="401"/>
      <c r="REY1839" s="401"/>
      <c r="REZ1839" s="401"/>
      <c r="RFA1839" s="401"/>
      <c r="RFB1839" s="401"/>
      <c r="RFC1839" s="401"/>
      <c r="RFD1839" s="401"/>
      <c r="RFE1839" s="401"/>
      <c r="RFF1839" s="401"/>
      <c r="RFG1839" s="401"/>
      <c r="RFH1839" s="401"/>
      <c r="RFI1839" s="401"/>
      <c r="RFJ1839" s="401"/>
      <c r="RFK1839" s="401"/>
      <c r="RFL1839" s="401"/>
      <c r="RFM1839" s="401"/>
      <c r="RFN1839" s="401"/>
      <c r="RFO1839" s="401"/>
      <c r="RFP1839" s="401"/>
      <c r="RFQ1839" s="401"/>
      <c r="RFR1839" s="401"/>
      <c r="RFS1839" s="401"/>
      <c r="RFT1839" s="401"/>
      <c r="RFU1839" s="401"/>
      <c r="RFV1839" s="401"/>
      <c r="RFW1839" s="401"/>
      <c r="RFX1839" s="401"/>
      <c r="RFY1839" s="401"/>
      <c r="RFZ1839" s="401"/>
      <c r="RGA1839" s="401"/>
      <c r="RGB1839" s="401"/>
      <c r="RGC1839" s="401"/>
      <c r="RGD1839" s="401"/>
      <c r="RGE1839" s="401"/>
      <c r="RGF1839" s="401"/>
      <c r="RGG1839" s="401"/>
      <c r="RGH1839" s="401"/>
      <c r="RGI1839" s="401"/>
      <c r="RGJ1839" s="401"/>
      <c r="RGK1839" s="401"/>
      <c r="RGL1839" s="401"/>
      <c r="RGM1839" s="401"/>
      <c r="RGN1839" s="401"/>
      <c r="RGO1839" s="401"/>
      <c r="RGP1839" s="401"/>
      <c r="RGQ1839" s="401"/>
      <c r="RGR1839" s="401"/>
      <c r="RGS1839" s="401"/>
      <c r="RGT1839" s="401"/>
      <c r="RGU1839" s="401"/>
      <c r="RGV1839" s="401"/>
      <c r="RGW1839" s="401"/>
      <c r="RGX1839" s="401"/>
      <c r="RGY1839" s="401"/>
      <c r="RGZ1839" s="401"/>
      <c r="RHA1839" s="401"/>
      <c r="RHB1839" s="401"/>
      <c r="RHC1839" s="401"/>
      <c r="RHD1839" s="401"/>
      <c r="RHE1839" s="401"/>
      <c r="RHF1839" s="401"/>
      <c r="RHG1839" s="401"/>
      <c r="RHH1839" s="401"/>
      <c r="RHI1839" s="401"/>
      <c r="RHJ1839" s="401"/>
      <c r="RHK1839" s="401"/>
      <c r="RHL1839" s="401"/>
      <c r="RHM1839" s="401"/>
      <c r="RHN1839" s="401"/>
      <c r="RHO1839" s="401"/>
      <c r="RHP1839" s="401"/>
      <c r="RHQ1839" s="401"/>
      <c r="RHR1839" s="401"/>
      <c r="RHS1839" s="401"/>
      <c r="RHT1839" s="401"/>
      <c r="RHU1839" s="401"/>
      <c r="RHV1839" s="401"/>
      <c r="RHW1839" s="401"/>
      <c r="RHX1839" s="401"/>
      <c r="RHY1839" s="401"/>
      <c r="RHZ1839" s="401"/>
      <c r="RIA1839" s="401"/>
      <c r="RIB1839" s="401"/>
      <c r="RIC1839" s="401"/>
      <c r="RID1839" s="401"/>
      <c r="RIE1839" s="401"/>
      <c r="RIF1839" s="401"/>
      <c r="RIG1839" s="401"/>
      <c r="RIH1839" s="401"/>
      <c r="RII1839" s="401"/>
      <c r="RIJ1839" s="401"/>
      <c r="RIK1839" s="401"/>
      <c r="RIL1839" s="401"/>
      <c r="RIM1839" s="401"/>
      <c r="RIN1839" s="401"/>
      <c r="RIO1839" s="401"/>
      <c r="RIP1839" s="401"/>
      <c r="RIQ1839" s="401"/>
      <c r="RIR1839" s="401"/>
      <c r="RIS1839" s="401"/>
      <c r="RIT1839" s="401"/>
      <c r="RIU1839" s="401"/>
      <c r="RIV1839" s="401"/>
      <c r="RIW1839" s="401"/>
      <c r="RIX1839" s="401"/>
      <c r="RIY1839" s="401"/>
      <c r="RIZ1839" s="401"/>
      <c r="RJA1839" s="401"/>
      <c r="RJB1839" s="401"/>
      <c r="RJC1839" s="401"/>
      <c r="RJD1839" s="401"/>
      <c r="RJE1839" s="401"/>
      <c r="RJF1839" s="401"/>
      <c r="RJG1839" s="401"/>
      <c r="RJH1839" s="401"/>
      <c r="RJI1839" s="401"/>
      <c r="RJJ1839" s="401"/>
      <c r="RJK1839" s="401"/>
      <c r="RJL1839" s="401"/>
      <c r="RJM1839" s="401"/>
      <c r="RJN1839" s="401"/>
      <c r="RJO1839" s="401"/>
      <c r="RJP1839" s="401"/>
      <c r="RJQ1839" s="401"/>
      <c r="RJR1839" s="401"/>
      <c r="RJS1839" s="401"/>
      <c r="RJT1839" s="401"/>
      <c r="RJU1839" s="401"/>
      <c r="RJV1839" s="401"/>
      <c r="RJW1839" s="401"/>
      <c r="RJX1839" s="401"/>
      <c r="RJY1839" s="401"/>
      <c r="RJZ1839" s="401"/>
      <c r="RKA1839" s="401"/>
      <c r="RKB1839" s="401"/>
      <c r="RKC1839" s="401"/>
      <c r="RKD1839" s="401"/>
      <c r="RKE1839" s="401"/>
      <c r="RKF1839" s="401"/>
      <c r="RKG1839" s="401"/>
      <c r="RKH1839" s="401"/>
      <c r="RKI1839" s="401"/>
      <c r="RKJ1839" s="401"/>
      <c r="RKK1839" s="401"/>
      <c r="RKL1839" s="401"/>
      <c r="RKM1839" s="401"/>
      <c r="RKN1839" s="401"/>
      <c r="RKO1839" s="401"/>
      <c r="RKP1839" s="401"/>
      <c r="RKQ1839" s="401"/>
      <c r="RKR1839" s="401"/>
      <c r="RKS1839" s="401"/>
      <c r="RKT1839" s="401"/>
      <c r="RKU1839" s="401"/>
      <c r="RKV1839" s="401"/>
      <c r="RKW1839" s="401"/>
      <c r="RKX1839" s="401"/>
      <c r="RKY1839" s="401"/>
      <c r="RKZ1839" s="401"/>
      <c r="RLA1839" s="401"/>
      <c r="RLB1839" s="401"/>
      <c r="RLC1839" s="401"/>
      <c r="RLD1839" s="401"/>
      <c r="RLE1839" s="401"/>
      <c r="RLF1839" s="401"/>
      <c r="RLG1839" s="401"/>
      <c r="RLH1839" s="401"/>
      <c r="RLI1839" s="401"/>
      <c r="RLJ1839" s="401"/>
      <c r="RLK1839" s="401"/>
      <c r="RLL1839" s="401"/>
      <c r="RLM1839" s="401"/>
      <c r="RLN1839" s="401"/>
      <c r="RLO1839" s="401"/>
      <c r="RLP1839" s="401"/>
      <c r="RLQ1839" s="401"/>
      <c r="RLR1839" s="401"/>
      <c r="RLS1839" s="401"/>
      <c r="RLT1839" s="401"/>
      <c r="RLU1839" s="401"/>
      <c r="RLV1839" s="401"/>
      <c r="RLW1839" s="401"/>
      <c r="RLX1839" s="401"/>
      <c r="RLY1839" s="401"/>
      <c r="RLZ1839" s="401"/>
      <c r="RMA1839" s="401"/>
      <c r="RMB1839" s="401"/>
      <c r="RMC1839" s="401"/>
      <c r="RMD1839" s="401"/>
      <c r="RME1839" s="401"/>
      <c r="RMF1839" s="401"/>
      <c r="RMG1839" s="401"/>
      <c r="RMH1839" s="401"/>
      <c r="RMI1839" s="401"/>
      <c r="RMJ1839" s="401"/>
      <c r="RMK1839" s="401"/>
      <c r="RML1839" s="401"/>
      <c r="RMM1839" s="401"/>
      <c r="RMN1839" s="401"/>
      <c r="RMO1839" s="401"/>
      <c r="RMP1839" s="401"/>
      <c r="RMQ1839" s="401"/>
      <c r="RMR1839" s="401"/>
      <c r="RMS1839" s="401"/>
      <c r="RMT1839" s="401"/>
      <c r="RMU1839" s="401"/>
      <c r="RMV1839" s="401"/>
      <c r="RMW1839" s="401"/>
      <c r="RMX1839" s="401"/>
      <c r="RMY1839" s="401"/>
      <c r="RMZ1839" s="401"/>
      <c r="RNA1839" s="401"/>
      <c r="RNB1839" s="401"/>
      <c r="RNC1839" s="401"/>
      <c r="RND1839" s="401"/>
      <c r="RNE1839" s="401"/>
      <c r="RNF1839" s="401"/>
      <c r="RNG1839" s="401"/>
      <c r="RNH1839" s="401"/>
      <c r="RNI1839" s="401"/>
      <c r="RNJ1839" s="401"/>
      <c r="RNK1839" s="401"/>
      <c r="RNL1839" s="401"/>
      <c r="RNM1839" s="401"/>
      <c r="RNN1839" s="401"/>
      <c r="RNO1839" s="401"/>
      <c r="RNP1839" s="401"/>
      <c r="RNQ1839" s="401"/>
      <c r="RNR1839" s="401"/>
      <c r="RNS1839" s="401"/>
      <c r="RNT1839" s="401"/>
      <c r="RNU1839" s="401"/>
      <c r="RNV1839" s="401"/>
      <c r="RNW1839" s="401"/>
      <c r="RNX1839" s="401"/>
      <c r="RNY1839" s="401"/>
      <c r="RNZ1839" s="401"/>
      <c r="ROA1839" s="401"/>
      <c r="ROB1839" s="401"/>
      <c r="ROC1839" s="401"/>
      <c r="ROD1839" s="401"/>
      <c r="ROE1839" s="401"/>
      <c r="ROF1839" s="401"/>
      <c r="ROG1839" s="401"/>
      <c r="ROH1839" s="401"/>
      <c r="ROI1839" s="401"/>
      <c r="ROJ1839" s="401"/>
      <c r="ROK1839" s="401"/>
      <c r="ROL1839" s="401"/>
      <c r="ROM1839" s="401"/>
      <c r="RON1839" s="401"/>
      <c r="ROO1839" s="401"/>
      <c r="ROP1839" s="401"/>
      <c r="ROQ1839" s="401"/>
      <c r="ROR1839" s="401"/>
      <c r="ROS1839" s="401"/>
      <c r="ROT1839" s="401"/>
      <c r="ROU1839" s="401"/>
      <c r="ROV1839" s="401"/>
      <c r="ROW1839" s="401"/>
      <c r="ROX1839" s="401"/>
      <c r="ROY1839" s="401"/>
      <c r="ROZ1839" s="401"/>
      <c r="RPA1839" s="401"/>
      <c r="RPB1839" s="401"/>
      <c r="RPC1839" s="401"/>
      <c r="RPD1839" s="401"/>
      <c r="RPE1839" s="401"/>
      <c r="RPF1839" s="401"/>
      <c r="RPG1839" s="401"/>
      <c r="RPH1839" s="401"/>
      <c r="RPI1839" s="401"/>
      <c r="RPJ1839" s="401"/>
      <c r="RPK1839" s="401"/>
      <c r="RPL1839" s="401"/>
      <c r="RPM1839" s="401"/>
      <c r="RPN1839" s="401"/>
      <c r="RPO1839" s="401"/>
      <c r="RPP1839" s="401"/>
      <c r="RPQ1839" s="401"/>
      <c r="RPR1839" s="401"/>
      <c r="RPS1839" s="401"/>
      <c r="RPT1839" s="401"/>
      <c r="RPU1839" s="401"/>
      <c r="RPV1839" s="401"/>
      <c r="RPW1839" s="401"/>
      <c r="RPX1839" s="401"/>
      <c r="RPY1839" s="401"/>
      <c r="RPZ1839" s="401"/>
      <c r="RQA1839" s="401"/>
      <c r="RQB1839" s="401"/>
      <c r="RQC1839" s="401"/>
      <c r="RQD1839" s="401"/>
      <c r="RQE1839" s="401"/>
      <c r="RQF1839" s="401"/>
      <c r="RQG1839" s="401"/>
      <c r="RQH1839" s="401"/>
      <c r="RQI1839" s="401"/>
      <c r="RQJ1839" s="401"/>
      <c r="RQK1839" s="401"/>
      <c r="RQL1839" s="401"/>
      <c r="RQM1839" s="401"/>
      <c r="RQN1839" s="401"/>
      <c r="RQO1839" s="401"/>
      <c r="RQP1839" s="401"/>
      <c r="RQQ1839" s="401"/>
      <c r="RQR1839" s="401"/>
      <c r="RQS1839" s="401"/>
      <c r="RQT1839" s="401"/>
      <c r="RQU1839" s="401"/>
      <c r="RQV1839" s="401"/>
      <c r="RQW1839" s="401"/>
      <c r="RQX1839" s="401"/>
      <c r="RQY1839" s="401"/>
      <c r="RQZ1839" s="401"/>
      <c r="RRA1839" s="401"/>
      <c r="RRB1839" s="401"/>
      <c r="RRC1839" s="401"/>
      <c r="RRD1839" s="401"/>
      <c r="RRE1839" s="401"/>
      <c r="RRF1839" s="401"/>
      <c r="RRG1839" s="401"/>
      <c r="RRH1839" s="401"/>
      <c r="RRI1839" s="401"/>
      <c r="RRJ1839" s="401"/>
      <c r="RRK1839" s="401"/>
      <c r="RRL1839" s="401"/>
      <c r="RRM1839" s="401"/>
      <c r="RRN1839" s="401"/>
      <c r="RRO1839" s="401"/>
      <c r="RRP1839" s="401"/>
      <c r="RRQ1839" s="401"/>
      <c r="RRR1839" s="401"/>
      <c r="RRS1839" s="401"/>
      <c r="RRT1839" s="401"/>
      <c r="RRU1839" s="401"/>
      <c r="RRV1839" s="401"/>
      <c r="RRW1839" s="401"/>
      <c r="RRX1839" s="401"/>
      <c r="RRY1839" s="401"/>
      <c r="RRZ1839" s="401"/>
      <c r="RSA1839" s="401"/>
      <c r="RSB1839" s="401"/>
      <c r="RSC1839" s="401"/>
      <c r="RSD1839" s="401"/>
      <c r="RSE1839" s="401"/>
      <c r="RSF1839" s="401"/>
      <c r="RSG1839" s="401"/>
      <c r="RSH1839" s="401"/>
      <c r="RSI1839" s="401"/>
      <c r="RSJ1839" s="401"/>
      <c r="RSK1839" s="401"/>
      <c r="RSL1839" s="401"/>
      <c r="RSM1839" s="401"/>
      <c r="RSN1839" s="401"/>
      <c r="RSO1839" s="401"/>
      <c r="RSP1839" s="401"/>
      <c r="RSQ1839" s="401"/>
      <c r="RSR1839" s="401"/>
      <c r="RSS1839" s="401"/>
      <c r="RST1839" s="401"/>
      <c r="RSU1839" s="401"/>
      <c r="RSV1839" s="401"/>
      <c r="RSW1839" s="401"/>
      <c r="RSX1839" s="401"/>
      <c r="RSY1839" s="401"/>
      <c r="RSZ1839" s="401"/>
      <c r="RTA1839" s="401"/>
      <c r="RTB1839" s="401"/>
      <c r="RTC1839" s="401"/>
      <c r="RTD1839" s="401"/>
      <c r="RTE1839" s="401"/>
      <c r="RTF1839" s="401"/>
      <c r="RTG1839" s="401"/>
      <c r="RTH1839" s="401"/>
      <c r="RTI1839" s="401"/>
      <c r="RTJ1839" s="401"/>
      <c r="RTK1839" s="401"/>
      <c r="RTL1839" s="401"/>
      <c r="RTM1839" s="401"/>
      <c r="RTN1839" s="401"/>
      <c r="RTO1839" s="401"/>
      <c r="RTP1839" s="401"/>
      <c r="RTQ1839" s="401"/>
      <c r="RTR1839" s="401"/>
      <c r="RTS1839" s="401"/>
      <c r="RTT1839" s="401"/>
      <c r="RTU1839" s="401"/>
      <c r="RTV1839" s="401"/>
      <c r="RTW1839" s="401"/>
      <c r="RTX1839" s="401"/>
      <c r="RTY1839" s="401"/>
      <c r="RTZ1839" s="401"/>
      <c r="RUA1839" s="401"/>
      <c r="RUB1839" s="401"/>
      <c r="RUC1839" s="401"/>
      <c r="RUD1839" s="401"/>
      <c r="RUE1839" s="401"/>
      <c r="RUF1839" s="401"/>
      <c r="RUG1839" s="401"/>
      <c r="RUH1839" s="401"/>
      <c r="RUI1839" s="401"/>
      <c r="RUJ1839" s="401"/>
      <c r="RUK1839" s="401"/>
      <c r="RUL1839" s="401"/>
      <c r="RUM1839" s="401"/>
      <c r="RUN1839" s="401"/>
      <c r="RUO1839" s="401"/>
      <c r="RUP1839" s="401"/>
      <c r="RUQ1839" s="401"/>
      <c r="RUR1839" s="401"/>
      <c r="RUS1839" s="401"/>
      <c r="RUT1839" s="401"/>
      <c r="RUU1839" s="401"/>
      <c r="RUV1839" s="401"/>
      <c r="RUW1839" s="401"/>
      <c r="RUX1839" s="401"/>
      <c r="RUY1839" s="401"/>
      <c r="RUZ1839" s="401"/>
      <c r="RVA1839" s="401"/>
      <c r="RVB1839" s="401"/>
      <c r="RVC1839" s="401"/>
      <c r="RVD1839" s="401"/>
      <c r="RVE1839" s="401"/>
      <c r="RVF1839" s="401"/>
      <c r="RVG1839" s="401"/>
      <c r="RVH1839" s="401"/>
      <c r="RVI1839" s="401"/>
      <c r="RVJ1839" s="401"/>
      <c r="RVK1839" s="401"/>
      <c r="RVL1839" s="401"/>
      <c r="RVM1839" s="401"/>
      <c r="RVN1839" s="401"/>
      <c r="RVO1839" s="401"/>
      <c r="RVP1839" s="401"/>
      <c r="RVQ1839" s="401"/>
      <c r="RVR1839" s="401"/>
      <c r="RVS1839" s="401"/>
      <c r="RVT1839" s="401"/>
      <c r="RVU1839" s="401"/>
      <c r="RVV1839" s="401"/>
      <c r="RVW1839" s="401"/>
      <c r="RVX1839" s="401"/>
      <c r="RVY1839" s="401"/>
      <c r="RVZ1839" s="401"/>
      <c r="RWA1839" s="401"/>
      <c r="RWB1839" s="401"/>
      <c r="RWC1839" s="401"/>
      <c r="RWD1839" s="401"/>
      <c r="RWE1839" s="401"/>
      <c r="RWF1839" s="401"/>
      <c r="RWG1839" s="401"/>
      <c r="RWH1839" s="401"/>
      <c r="RWI1839" s="401"/>
      <c r="RWJ1839" s="401"/>
      <c r="RWK1839" s="401"/>
      <c r="RWL1839" s="401"/>
      <c r="RWM1839" s="401"/>
      <c r="RWN1839" s="401"/>
      <c r="RWO1839" s="401"/>
      <c r="RWP1839" s="401"/>
      <c r="RWQ1839" s="401"/>
      <c r="RWR1839" s="401"/>
      <c r="RWS1839" s="401"/>
      <c r="RWT1839" s="401"/>
      <c r="RWU1839" s="401"/>
      <c r="RWV1839" s="401"/>
      <c r="RWW1839" s="401"/>
      <c r="RWX1839" s="401"/>
      <c r="RWY1839" s="401"/>
      <c r="RWZ1839" s="401"/>
      <c r="RXA1839" s="401"/>
      <c r="RXB1839" s="401"/>
      <c r="RXC1839" s="401"/>
      <c r="RXD1839" s="401"/>
      <c r="RXE1839" s="401"/>
      <c r="RXF1839" s="401"/>
      <c r="RXG1839" s="401"/>
      <c r="RXH1839" s="401"/>
      <c r="RXI1839" s="401"/>
      <c r="RXJ1839" s="401"/>
      <c r="RXK1839" s="401"/>
      <c r="RXL1839" s="401"/>
      <c r="RXM1839" s="401"/>
      <c r="RXN1839" s="401"/>
      <c r="RXO1839" s="401"/>
      <c r="RXP1839" s="401"/>
      <c r="RXQ1839" s="401"/>
      <c r="RXR1839" s="401"/>
      <c r="RXS1839" s="401"/>
      <c r="RXT1839" s="401"/>
      <c r="RXU1839" s="401"/>
      <c r="RXV1839" s="401"/>
      <c r="RXW1839" s="401"/>
      <c r="RXX1839" s="401"/>
      <c r="RXY1839" s="401"/>
      <c r="RXZ1839" s="401"/>
      <c r="RYA1839" s="401"/>
      <c r="RYB1839" s="401"/>
      <c r="RYC1839" s="401"/>
      <c r="RYD1839" s="401"/>
      <c r="RYE1839" s="401"/>
      <c r="RYF1839" s="401"/>
      <c r="RYG1839" s="401"/>
      <c r="RYH1839" s="401"/>
      <c r="RYI1839" s="401"/>
      <c r="RYJ1839" s="401"/>
      <c r="RYK1839" s="401"/>
      <c r="RYL1839" s="401"/>
      <c r="RYM1839" s="401"/>
      <c r="RYN1839" s="401"/>
      <c r="RYO1839" s="401"/>
      <c r="RYP1839" s="401"/>
      <c r="RYQ1839" s="401"/>
      <c r="RYR1839" s="401"/>
      <c r="RYS1839" s="401"/>
      <c r="RYT1839" s="401"/>
      <c r="RYU1839" s="401"/>
      <c r="RYV1839" s="401"/>
      <c r="RYW1839" s="401"/>
      <c r="RYX1839" s="401"/>
      <c r="RYY1839" s="401"/>
      <c r="RYZ1839" s="401"/>
      <c r="RZA1839" s="401"/>
      <c r="RZB1839" s="401"/>
      <c r="RZC1839" s="401"/>
      <c r="RZD1839" s="401"/>
      <c r="RZE1839" s="401"/>
      <c r="RZF1839" s="401"/>
      <c r="RZG1839" s="401"/>
      <c r="RZH1839" s="401"/>
      <c r="RZI1839" s="401"/>
      <c r="RZJ1839" s="401"/>
      <c r="RZK1839" s="401"/>
      <c r="RZL1839" s="401"/>
      <c r="RZM1839" s="401"/>
      <c r="RZN1839" s="401"/>
      <c r="RZO1839" s="401"/>
      <c r="RZP1839" s="401"/>
      <c r="RZQ1839" s="401"/>
      <c r="RZR1839" s="401"/>
      <c r="RZS1839" s="401"/>
      <c r="RZT1839" s="401"/>
      <c r="RZU1839" s="401"/>
      <c r="RZV1839" s="401"/>
      <c r="RZW1839" s="401"/>
      <c r="RZX1839" s="401"/>
      <c r="RZY1839" s="401"/>
      <c r="RZZ1839" s="401"/>
      <c r="SAA1839" s="401"/>
      <c r="SAB1839" s="401"/>
      <c r="SAC1839" s="401"/>
      <c r="SAD1839" s="401"/>
      <c r="SAE1839" s="401"/>
      <c r="SAF1839" s="401"/>
      <c r="SAG1839" s="401"/>
      <c r="SAH1839" s="401"/>
      <c r="SAI1839" s="401"/>
      <c r="SAJ1839" s="401"/>
      <c r="SAK1839" s="401"/>
      <c r="SAL1839" s="401"/>
      <c r="SAM1839" s="401"/>
      <c r="SAN1839" s="401"/>
      <c r="SAO1839" s="401"/>
      <c r="SAP1839" s="401"/>
      <c r="SAQ1839" s="401"/>
      <c r="SAR1839" s="401"/>
      <c r="SAS1839" s="401"/>
      <c r="SAT1839" s="401"/>
      <c r="SAU1839" s="401"/>
      <c r="SAV1839" s="401"/>
      <c r="SAW1839" s="401"/>
      <c r="SAX1839" s="401"/>
      <c r="SAY1839" s="401"/>
      <c r="SAZ1839" s="401"/>
      <c r="SBA1839" s="401"/>
      <c r="SBB1839" s="401"/>
      <c r="SBC1839" s="401"/>
      <c r="SBD1839" s="401"/>
      <c r="SBE1839" s="401"/>
      <c r="SBF1839" s="401"/>
      <c r="SBG1839" s="401"/>
      <c r="SBH1839" s="401"/>
      <c r="SBI1839" s="401"/>
      <c r="SBJ1839" s="401"/>
      <c r="SBK1839" s="401"/>
      <c r="SBL1839" s="401"/>
      <c r="SBM1839" s="401"/>
      <c r="SBN1839" s="401"/>
      <c r="SBO1839" s="401"/>
      <c r="SBP1839" s="401"/>
      <c r="SBQ1839" s="401"/>
      <c r="SBR1839" s="401"/>
      <c r="SBS1839" s="401"/>
      <c r="SBT1839" s="401"/>
      <c r="SBU1839" s="401"/>
      <c r="SBV1839" s="401"/>
      <c r="SBW1839" s="401"/>
      <c r="SBX1839" s="401"/>
      <c r="SBY1839" s="401"/>
      <c r="SBZ1839" s="401"/>
      <c r="SCA1839" s="401"/>
      <c r="SCB1839" s="401"/>
      <c r="SCC1839" s="401"/>
      <c r="SCD1839" s="401"/>
      <c r="SCE1839" s="401"/>
      <c r="SCF1839" s="401"/>
      <c r="SCG1839" s="401"/>
      <c r="SCH1839" s="401"/>
      <c r="SCI1839" s="401"/>
      <c r="SCJ1839" s="401"/>
      <c r="SCK1839" s="401"/>
      <c r="SCL1839" s="401"/>
      <c r="SCM1839" s="401"/>
      <c r="SCN1839" s="401"/>
      <c r="SCO1839" s="401"/>
      <c r="SCP1839" s="401"/>
      <c r="SCQ1839" s="401"/>
      <c r="SCR1839" s="401"/>
      <c r="SCS1839" s="401"/>
      <c r="SCT1839" s="401"/>
      <c r="SCU1839" s="401"/>
      <c r="SCV1839" s="401"/>
      <c r="SCW1839" s="401"/>
      <c r="SCX1839" s="401"/>
      <c r="SCY1839" s="401"/>
      <c r="SCZ1839" s="401"/>
      <c r="SDA1839" s="401"/>
      <c r="SDB1839" s="401"/>
      <c r="SDC1839" s="401"/>
      <c r="SDD1839" s="401"/>
      <c r="SDE1839" s="401"/>
      <c r="SDF1839" s="401"/>
      <c r="SDG1839" s="401"/>
      <c r="SDH1839" s="401"/>
      <c r="SDI1839" s="401"/>
      <c r="SDJ1839" s="401"/>
      <c r="SDK1839" s="401"/>
      <c r="SDL1839" s="401"/>
      <c r="SDM1839" s="401"/>
      <c r="SDN1839" s="401"/>
      <c r="SDO1839" s="401"/>
      <c r="SDP1839" s="401"/>
      <c r="SDQ1839" s="401"/>
      <c r="SDR1839" s="401"/>
      <c r="SDS1839" s="401"/>
      <c r="SDT1839" s="401"/>
      <c r="SDU1839" s="401"/>
      <c r="SDV1839" s="401"/>
      <c r="SDW1839" s="401"/>
      <c r="SDX1839" s="401"/>
      <c r="SDY1839" s="401"/>
      <c r="SDZ1839" s="401"/>
      <c r="SEA1839" s="401"/>
      <c r="SEB1839" s="401"/>
      <c r="SEC1839" s="401"/>
      <c r="SED1839" s="401"/>
      <c r="SEE1839" s="401"/>
      <c r="SEF1839" s="401"/>
      <c r="SEG1839" s="401"/>
      <c r="SEH1839" s="401"/>
      <c r="SEI1839" s="401"/>
      <c r="SEJ1839" s="401"/>
      <c r="SEK1839" s="401"/>
      <c r="SEL1839" s="401"/>
      <c r="SEM1839" s="401"/>
      <c r="SEN1839" s="401"/>
      <c r="SEO1839" s="401"/>
      <c r="SEP1839" s="401"/>
      <c r="SEQ1839" s="401"/>
      <c r="SER1839" s="401"/>
      <c r="SES1839" s="401"/>
      <c r="SET1839" s="401"/>
      <c r="SEU1839" s="401"/>
      <c r="SEV1839" s="401"/>
      <c r="SEW1839" s="401"/>
      <c r="SEX1839" s="401"/>
      <c r="SEY1839" s="401"/>
      <c r="SEZ1839" s="401"/>
      <c r="SFA1839" s="401"/>
      <c r="SFB1839" s="401"/>
      <c r="SFC1839" s="401"/>
      <c r="SFD1839" s="401"/>
      <c r="SFE1839" s="401"/>
      <c r="SFF1839" s="401"/>
      <c r="SFG1839" s="401"/>
      <c r="SFH1839" s="401"/>
      <c r="SFI1839" s="401"/>
      <c r="SFJ1839" s="401"/>
      <c r="SFK1839" s="401"/>
      <c r="SFL1839" s="401"/>
      <c r="SFM1839" s="401"/>
      <c r="SFN1839" s="401"/>
      <c r="SFO1839" s="401"/>
      <c r="SFP1839" s="401"/>
      <c r="SFQ1839" s="401"/>
      <c r="SFR1839" s="401"/>
      <c r="SFS1839" s="401"/>
      <c r="SFT1839" s="401"/>
      <c r="SFU1839" s="401"/>
      <c r="SFV1839" s="401"/>
      <c r="SFW1839" s="401"/>
      <c r="SFX1839" s="401"/>
      <c r="SFY1839" s="401"/>
      <c r="SFZ1839" s="401"/>
      <c r="SGA1839" s="401"/>
      <c r="SGB1839" s="401"/>
      <c r="SGC1839" s="401"/>
      <c r="SGD1839" s="401"/>
      <c r="SGE1839" s="401"/>
      <c r="SGF1839" s="401"/>
      <c r="SGG1839" s="401"/>
      <c r="SGH1839" s="401"/>
      <c r="SGI1839" s="401"/>
      <c r="SGJ1839" s="401"/>
      <c r="SGK1839" s="401"/>
      <c r="SGL1839" s="401"/>
      <c r="SGM1839" s="401"/>
      <c r="SGN1839" s="401"/>
      <c r="SGO1839" s="401"/>
      <c r="SGP1839" s="401"/>
      <c r="SGQ1839" s="401"/>
      <c r="SGR1839" s="401"/>
      <c r="SGS1839" s="401"/>
      <c r="SGT1839" s="401"/>
      <c r="SGU1839" s="401"/>
      <c r="SGV1839" s="401"/>
      <c r="SGW1839" s="401"/>
      <c r="SGX1839" s="401"/>
      <c r="SGY1839" s="401"/>
      <c r="SGZ1839" s="401"/>
      <c r="SHA1839" s="401"/>
      <c r="SHB1839" s="401"/>
      <c r="SHC1839" s="401"/>
      <c r="SHD1839" s="401"/>
      <c r="SHE1839" s="401"/>
      <c r="SHF1839" s="401"/>
      <c r="SHG1839" s="401"/>
      <c r="SHH1839" s="401"/>
      <c r="SHI1839" s="401"/>
      <c r="SHJ1839" s="401"/>
      <c r="SHK1839" s="401"/>
      <c r="SHL1839" s="401"/>
      <c r="SHM1839" s="401"/>
      <c r="SHN1839" s="401"/>
      <c r="SHO1839" s="401"/>
      <c r="SHP1839" s="401"/>
      <c r="SHQ1839" s="401"/>
      <c r="SHR1839" s="401"/>
      <c r="SHS1839" s="401"/>
      <c r="SHT1839" s="401"/>
      <c r="SHU1839" s="401"/>
      <c r="SHV1839" s="401"/>
      <c r="SHW1839" s="401"/>
      <c r="SHX1839" s="401"/>
      <c r="SHY1839" s="401"/>
      <c r="SHZ1839" s="401"/>
      <c r="SIA1839" s="401"/>
      <c r="SIB1839" s="401"/>
      <c r="SIC1839" s="401"/>
      <c r="SID1839" s="401"/>
      <c r="SIE1839" s="401"/>
      <c r="SIF1839" s="401"/>
      <c r="SIG1839" s="401"/>
      <c r="SIH1839" s="401"/>
      <c r="SII1839" s="401"/>
      <c r="SIJ1839" s="401"/>
      <c r="SIK1839" s="401"/>
      <c r="SIL1839" s="401"/>
      <c r="SIM1839" s="401"/>
      <c r="SIN1839" s="401"/>
      <c r="SIO1839" s="401"/>
      <c r="SIP1839" s="401"/>
      <c r="SIQ1839" s="401"/>
      <c r="SIR1839" s="401"/>
      <c r="SIS1839" s="401"/>
      <c r="SIT1839" s="401"/>
      <c r="SIU1839" s="401"/>
      <c r="SIV1839" s="401"/>
      <c r="SIW1839" s="401"/>
      <c r="SIX1839" s="401"/>
      <c r="SIY1839" s="401"/>
      <c r="SIZ1839" s="401"/>
      <c r="SJA1839" s="401"/>
      <c r="SJB1839" s="401"/>
      <c r="SJC1839" s="401"/>
      <c r="SJD1839" s="401"/>
      <c r="SJE1839" s="401"/>
      <c r="SJF1839" s="401"/>
      <c r="SJG1839" s="401"/>
      <c r="SJH1839" s="401"/>
      <c r="SJI1839" s="401"/>
      <c r="SJJ1839" s="401"/>
      <c r="SJK1839" s="401"/>
      <c r="SJL1839" s="401"/>
      <c r="SJM1839" s="401"/>
      <c r="SJN1839" s="401"/>
      <c r="SJO1839" s="401"/>
      <c r="SJP1839" s="401"/>
      <c r="SJQ1839" s="401"/>
      <c r="SJR1839" s="401"/>
      <c r="SJS1839" s="401"/>
      <c r="SJT1839" s="401"/>
      <c r="SJU1839" s="401"/>
      <c r="SJV1839" s="401"/>
      <c r="SJW1839" s="401"/>
      <c r="SJX1839" s="401"/>
      <c r="SJY1839" s="401"/>
      <c r="SJZ1839" s="401"/>
      <c r="SKA1839" s="401"/>
      <c r="SKB1839" s="401"/>
      <c r="SKC1839" s="401"/>
      <c r="SKD1839" s="401"/>
      <c r="SKE1839" s="401"/>
      <c r="SKF1839" s="401"/>
      <c r="SKG1839" s="401"/>
      <c r="SKH1839" s="401"/>
      <c r="SKI1839" s="401"/>
      <c r="SKJ1839" s="401"/>
      <c r="SKK1839" s="401"/>
      <c r="SKL1839" s="401"/>
      <c r="SKM1839" s="401"/>
      <c r="SKN1839" s="401"/>
      <c r="SKO1839" s="401"/>
      <c r="SKP1839" s="401"/>
      <c r="SKQ1839" s="401"/>
      <c r="SKR1839" s="401"/>
      <c r="SKS1839" s="401"/>
      <c r="SKT1839" s="401"/>
      <c r="SKU1839" s="401"/>
      <c r="SKV1839" s="401"/>
      <c r="SKW1839" s="401"/>
      <c r="SKX1839" s="401"/>
      <c r="SKY1839" s="401"/>
      <c r="SKZ1839" s="401"/>
      <c r="SLA1839" s="401"/>
      <c r="SLB1839" s="401"/>
      <c r="SLC1839" s="401"/>
      <c r="SLD1839" s="401"/>
      <c r="SLE1839" s="401"/>
      <c r="SLF1839" s="401"/>
      <c r="SLG1839" s="401"/>
      <c r="SLH1839" s="401"/>
      <c r="SLI1839" s="401"/>
      <c r="SLJ1839" s="401"/>
      <c r="SLK1839" s="401"/>
      <c r="SLL1839" s="401"/>
      <c r="SLM1839" s="401"/>
      <c r="SLN1839" s="401"/>
      <c r="SLO1839" s="401"/>
      <c r="SLP1839" s="401"/>
      <c r="SLQ1839" s="401"/>
      <c r="SLR1839" s="401"/>
      <c r="SLS1839" s="401"/>
      <c r="SLT1839" s="401"/>
      <c r="SLU1839" s="401"/>
      <c r="SLV1839" s="401"/>
      <c r="SLW1839" s="401"/>
      <c r="SLX1839" s="401"/>
      <c r="SLY1839" s="401"/>
      <c r="SLZ1839" s="401"/>
      <c r="SMA1839" s="401"/>
      <c r="SMB1839" s="401"/>
      <c r="SMC1839" s="401"/>
      <c r="SMD1839" s="401"/>
      <c r="SME1839" s="401"/>
      <c r="SMF1839" s="401"/>
      <c r="SMG1839" s="401"/>
      <c r="SMH1839" s="401"/>
      <c r="SMI1839" s="401"/>
      <c r="SMJ1839" s="401"/>
      <c r="SMK1839" s="401"/>
      <c r="SML1839" s="401"/>
      <c r="SMM1839" s="401"/>
      <c r="SMN1839" s="401"/>
      <c r="SMO1839" s="401"/>
      <c r="SMP1839" s="401"/>
      <c r="SMQ1839" s="401"/>
      <c r="SMR1839" s="401"/>
      <c r="SMS1839" s="401"/>
      <c r="SMT1839" s="401"/>
      <c r="SMU1839" s="401"/>
      <c r="SMV1839" s="401"/>
      <c r="SMW1839" s="401"/>
      <c r="SMX1839" s="401"/>
      <c r="SMY1839" s="401"/>
      <c r="SMZ1839" s="401"/>
      <c r="SNA1839" s="401"/>
      <c r="SNB1839" s="401"/>
      <c r="SNC1839" s="401"/>
      <c r="SND1839" s="401"/>
      <c r="SNE1839" s="401"/>
      <c r="SNF1839" s="401"/>
      <c r="SNG1839" s="401"/>
      <c r="SNH1839" s="401"/>
      <c r="SNI1839" s="401"/>
      <c r="SNJ1839" s="401"/>
      <c r="SNK1839" s="401"/>
      <c r="SNL1839" s="401"/>
      <c r="SNM1839" s="401"/>
      <c r="SNN1839" s="401"/>
      <c r="SNO1839" s="401"/>
      <c r="SNP1839" s="401"/>
      <c r="SNQ1839" s="401"/>
      <c r="SNR1839" s="401"/>
      <c r="SNS1839" s="401"/>
      <c r="SNT1839" s="401"/>
      <c r="SNU1839" s="401"/>
      <c r="SNV1839" s="401"/>
      <c r="SNW1839" s="401"/>
      <c r="SNX1839" s="401"/>
      <c r="SNY1839" s="401"/>
      <c r="SNZ1839" s="401"/>
      <c r="SOA1839" s="401"/>
      <c r="SOB1839" s="401"/>
      <c r="SOC1839" s="401"/>
      <c r="SOD1839" s="401"/>
      <c r="SOE1839" s="401"/>
      <c r="SOF1839" s="401"/>
      <c r="SOG1839" s="401"/>
      <c r="SOH1839" s="401"/>
      <c r="SOI1839" s="401"/>
      <c r="SOJ1839" s="401"/>
      <c r="SOK1839" s="401"/>
      <c r="SOL1839" s="401"/>
      <c r="SOM1839" s="401"/>
      <c r="SON1839" s="401"/>
      <c r="SOO1839" s="401"/>
      <c r="SOP1839" s="401"/>
      <c r="SOQ1839" s="401"/>
      <c r="SOR1839" s="401"/>
      <c r="SOS1839" s="401"/>
      <c r="SOT1839" s="401"/>
      <c r="SOU1839" s="401"/>
      <c r="SOV1839" s="401"/>
      <c r="SOW1839" s="401"/>
      <c r="SOX1839" s="401"/>
      <c r="SOY1839" s="401"/>
      <c r="SOZ1839" s="401"/>
      <c r="SPA1839" s="401"/>
      <c r="SPB1839" s="401"/>
      <c r="SPC1839" s="401"/>
      <c r="SPD1839" s="401"/>
      <c r="SPE1839" s="401"/>
      <c r="SPF1839" s="401"/>
      <c r="SPG1839" s="401"/>
      <c r="SPH1839" s="401"/>
      <c r="SPI1839" s="401"/>
      <c r="SPJ1839" s="401"/>
      <c r="SPK1839" s="401"/>
      <c r="SPL1839" s="401"/>
      <c r="SPM1839" s="401"/>
      <c r="SPN1839" s="401"/>
      <c r="SPO1839" s="401"/>
      <c r="SPP1839" s="401"/>
      <c r="SPQ1839" s="401"/>
      <c r="SPR1839" s="401"/>
      <c r="SPS1839" s="401"/>
      <c r="SPT1839" s="401"/>
      <c r="SPU1839" s="401"/>
      <c r="SPV1839" s="401"/>
      <c r="SPW1839" s="401"/>
      <c r="SPX1839" s="401"/>
      <c r="SPY1839" s="401"/>
      <c r="SPZ1839" s="401"/>
      <c r="SQA1839" s="401"/>
      <c r="SQB1839" s="401"/>
      <c r="SQC1839" s="401"/>
      <c r="SQD1839" s="401"/>
      <c r="SQE1839" s="401"/>
      <c r="SQF1839" s="401"/>
      <c r="SQG1839" s="401"/>
      <c r="SQH1839" s="401"/>
      <c r="SQI1839" s="401"/>
      <c r="SQJ1839" s="401"/>
      <c r="SQK1839" s="401"/>
      <c r="SQL1839" s="401"/>
      <c r="SQM1839" s="401"/>
      <c r="SQN1839" s="401"/>
      <c r="SQO1839" s="401"/>
      <c r="SQP1839" s="401"/>
      <c r="SQQ1839" s="401"/>
      <c r="SQR1839" s="401"/>
      <c r="SQS1839" s="401"/>
      <c r="SQT1839" s="401"/>
      <c r="SQU1839" s="401"/>
      <c r="SQV1839" s="401"/>
      <c r="SQW1839" s="401"/>
      <c r="SQX1839" s="401"/>
      <c r="SQY1839" s="401"/>
      <c r="SQZ1839" s="401"/>
      <c r="SRA1839" s="401"/>
      <c r="SRB1839" s="401"/>
      <c r="SRC1839" s="401"/>
      <c r="SRD1839" s="401"/>
      <c r="SRE1839" s="401"/>
      <c r="SRF1839" s="401"/>
      <c r="SRG1839" s="401"/>
      <c r="SRH1839" s="401"/>
      <c r="SRI1839" s="401"/>
      <c r="SRJ1839" s="401"/>
      <c r="SRK1839" s="401"/>
      <c r="SRL1839" s="401"/>
      <c r="SRM1839" s="401"/>
      <c r="SRN1839" s="401"/>
      <c r="SRO1839" s="401"/>
      <c r="SRP1839" s="401"/>
      <c r="SRQ1839" s="401"/>
      <c r="SRR1839" s="401"/>
      <c r="SRS1839" s="401"/>
      <c r="SRT1839" s="401"/>
      <c r="SRU1839" s="401"/>
      <c r="SRV1839" s="401"/>
      <c r="SRW1839" s="401"/>
      <c r="SRX1839" s="401"/>
      <c r="SRY1839" s="401"/>
      <c r="SRZ1839" s="401"/>
      <c r="SSA1839" s="401"/>
      <c r="SSB1839" s="401"/>
      <c r="SSC1839" s="401"/>
      <c r="SSD1839" s="401"/>
      <c r="SSE1839" s="401"/>
      <c r="SSF1839" s="401"/>
      <c r="SSG1839" s="401"/>
      <c r="SSH1839" s="401"/>
      <c r="SSI1839" s="401"/>
      <c r="SSJ1839" s="401"/>
      <c r="SSK1839" s="401"/>
      <c r="SSL1839" s="401"/>
      <c r="SSM1839" s="401"/>
      <c r="SSN1839" s="401"/>
      <c r="SSO1839" s="401"/>
      <c r="SSP1839" s="401"/>
      <c r="SSQ1839" s="401"/>
      <c r="SSR1839" s="401"/>
      <c r="SSS1839" s="401"/>
      <c r="SST1839" s="401"/>
      <c r="SSU1839" s="401"/>
      <c r="SSV1839" s="401"/>
      <c r="SSW1839" s="401"/>
      <c r="SSX1839" s="401"/>
      <c r="SSY1839" s="401"/>
      <c r="SSZ1839" s="401"/>
      <c r="STA1839" s="401"/>
      <c r="STB1839" s="401"/>
      <c r="STC1839" s="401"/>
      <c r="STD1839" s="401"/>
      <c r="STE1839" s="401"/>
      <c r="STF1839" s="401"/>
      <c r="STG1839" s="401"/>
      <c r="STH1839" s="401"/>
      <c r="STI1839" s="401"/>
      <c r="STJ1839" s="401"/>
      <c r="STK1839" s="401"/>
      <c r="STL1839" s="401"/>
      <c r="STM1839" s="401"/>
      <c r="STN1839" s="401"/>
      <c r="STO1839" s="401"/>
      <c r="STP1839" s="401"/>
      <c r="STQ1839" s="401"/>
      <c r="STR1839" s="401"/>
      <c r="STS1839" s="401"/>
      <c r="STT1839" s="401"/>
      <c r="STU1839" s="401"/>
      <c r="STV1839" s="401"/>
      <c r="STW1839" s="401"/>
      <c r="STX1839" s="401"/>
      <c r="STY1839" s="401"/>
      <c r="STZ1839" s="401"/>
      <c r="SUA1839" s="401"/>
      <c r="SUB1839" s="401"/>
      <c r="SUC1839" s="401"/>
      <c r="SUD1839" s="401"/>
      <c r="SUE1839" s="401"/>
      <c r="SUF1839" s="401"/>
      <c r="SUG1839" s="401"/>
      <c r="SUH1839" s="401"/>
      <c r="SUI1839" s="401"/>
      <c r="SUJ1839" s="401"/>
      <c r="SUK1839" s="401"/>
      <c r="SUL1839" s="401"/>
      <c r="SUM1839" s="401"/>
      <c r="SUN1839" s="401"/>
      <c r="SUO1839" s="401"/>
      <c r="SUP1839" s="401"/>
      <c r="SUQ1839" s="401"/>
      <c r="SUR1839" s="401"/>
      <c r="SUS1839" s="401"/>
      <c r="SUT1839" s="401"/>
      <c r="SUU1839" s="401"/>
      <c r="SUV1839" s="401"/>
      <c r="SUW1839" s="401"/>
      <c r="SUX1839" s="401"/>
      <c r="SUY1839" s="401"/>
      <c r="SUZ1839" s="401"/>
      <c r="SVA1839" s="401"/>
      <c r="SVB1839" s="401"/>
      <c r="SVC1839" s="401"/>
      <c r="SVD1839" s="401"/>
      <c r="SVE1839" s="401"/>
      <c r="SVF1839" s="401"/>
      <c r="SVG1839" s="401"/>
      <c r="SVH1839" s="401"/>
      <c r="SVI1839" s="401"/>
      <c r="SVJ1839" s="401"/>
      <c r="SVK1839" s="401"/>
      <c r="SVL1839" s="401"/>
      <c r="SVM1839" s="401"/>
      <c r="SVN1839" s="401"/>
      <c r="SVO1839" s="401"/>
      <c r="SVP1839" s="401"/>
      <c r="SVQ1839" s="401"/>
      <c r="SVR1839" s="401"/>
      <c r="SVS1839" s="401"/>
      <c r="SVT1839" s="401"/>
      <c r="SVU1839" s="401"/>
      <c r="SVV1839" s="401"/>
      <c r="SVW1839" s="401"/>
      <c r="SVX1839" s="401"/>
      <c r="SVY1839" s="401"/>
      <c r="SVZ1839" s="401"/>
      <c r="SWA1839" s="401"/>
      <c r="SWB1839" s="401"/>
      <c r="SWC1839" s="401"/>
      <c r="SWD1839" s="401"/>
      <c r="SWE1839" s="401"/>
      <c r="SWF1839" s="401"/>
      <c r="SWG1839" s="401"/>
      <c r="SWH1839" s="401"/>
      <c r="SWI1839" s="401"/>
      <c r="SWJ1839" s="401"/>
      <c r="SWK1839" s="401"/>
      <c r="SWL1839" s="401"/>
      <c r="SWM1839" s="401"/>
      <c r="SWN1839" s="401"/>
      <c r="SWO1839" s="401"/>
      <c r="SWP1839" s="401"/>
      <c r="SWQ1839" s="401"/>
      <c r="SWR1839" s="401"/>
      <c r="SWS1839" s="401"/>
      <c r="SWT1839" s="401"/>
      <c r="SWU1839" s="401"/>
      <c r="SWV1839" s="401"/>
      <c r="SWW1839" s="401"/>
      <c r="SWX1839" s="401"/>
      <c r="SWY1839" s="401"/>
      <c r="SWZ1839" s="401"/>
      <c r="SXA1839" s="401"/>
      <c r="SXB1839" s="401"/>
      <c r="SXC1839" s="401"/>
      <c r="SXD1839" s="401"/>
      <c r="SXE1839" s="401"/>
      <c r="SXF1839" s="401"/>
      <c r="SXG1839" s="401"/>
      <c r="SXH1839" s="401"/>
      <c r="SXI1839" s="401"/>
      <c r="SXJ1839" s="401"/>
      <c r="SXK1839" s="401"/>
      <c r="SXL1839" s="401"/>
      <c r="SXM1839" s="401"/>
      <c r="SXN1839" s="401"/>
      <c r="SXO1839" s="401"/>
      <c r="SXP1839" s="401"/>
      <c r="SXQ1839" s="401"/>
      <c r="SXR1839" s="401"/>
      <c r="SXS1839" s="401"/>
      <c r="SXT1839" s="401"/>
      <c r="SXU1839" s="401"/>
      <c r="SXV1839" s="401"/>
      <c r="SXW1839" s="401"/>
      <c r="SXX1839" s="401"/>
      <c r="SXY1839" s="401"/>
      <c r="SXZ1839" s="401"/>
      <c r="SYA1839" s="401"/>
      <c r="SYB1839" s="401"/>
      <c r="SYC1839" s="401"/>
      <c r="SYD1839" s="401"/>
      <c r="SYE1839" s="401"/>
      <c r="SYF1839" s="401"/>
      <c r="SYG1839" s="401"/>
      <c r="SYH1839" s="401"/>
      <c r="SYI1839" s="401"/>
      <c r="SYJ1839" s="401"/>
      <c r="SYK1839" s="401"/>
      <c r="SYL1839" s="401"/>
      <c r="SYM1839" s="401"/>
      <c r="SYN1839" s="401"/>
      <c r="SYO1839" s="401"/>
      <c r="SYP1839" s="401"/>
      <c r="SYQ1839" s="401"/>
      <c r="SYR1839" s="401"/>
      <c r="SYS1839" s="401"/>
      <c r="SYT1839" s="401"/>
      <c r="SYU1839" s="401"/>
      <c r="SYV1839" s="401"/>
      <c r="SYW1839" s="401"/>
      <c r="SYX1839" s="401"/>
      <c r="SYY1839" s="401"/>
      <c r="SYZ1839" s="401"/>
      <c r="SZA1839" s="401"/>
      <c r="SZB1839" s="401"/>
      <c r="SZC1839" s="401"/>
      <c r="SZD1839" s="401"/>
      <c r="SZE1839" s="401"/>
      <c r="SZF1839" s="401"/>
      <c r="SZG1839" s="401"/>
      <c r="SZH1839" s="401"/>
      <c r="SZI1839" s="401"/>
      <c r="SZJ1839" s="401"/>
      <c r="SZK1839" s="401"/>
      <c r="SZL1839" s="401"/>
      <c r="SZM1839" s="401"/>
      <c r="SZN1839" s="401"/>
      <c r="SZO1839" s="401"/>
      <c r="SZP1839" s="401"/>
      <c r="SZQ1839" s="401"/>
      <c r="SZR1839" s="401"/>
      <c r="SZS1839" s="401"/>
      <c r="SZT1839" s="401"/>
      <c r="SZU1839" s="401"/>
      <c r="SZV1839" s="401"/>
      <c r="SZW1839" s="401"/>
      <c r="SZX1839" s="401"/>
      <c r="SZY1839" s="401"/>
      <c r="SZZ1839" s="401"/>
      <c r="TAA1839" s="401"/>
      <c r="TAB1839" s="401"/>
      <c r="TAC1839" s="401"/>
      <c r="TAD1839" s="401"/>
      <c r="TAE1839" s="401"/>
      <c r="TAF1839" s="401"/>
      <c r="TAG1839" s="401"/>
      <c r="TAH1839" s="401"/>
      <c r="TAI1839" s="401"/>
      <c r="TAJ1839" s="401"/>
      <c r="TAK1839" s="401"/>
      <c r="TAL1839" s="401"/>
      <c r="TAM1839" s="401"/>
      <c r="TAN1839" s="401"/>
      <c r="TAO1839" s="401"/>
      <c r="TAP1839" s="401"/>
      <c r="TAQ1839" s="401"/>
      <c r="TAR1839" s="401"/>
      <c r="TAS1839" s="401"/>
      <c r="TAT1839" s="401"/>
      <c r="TAU1839" s="401"/>
      <c r="TAV1839" s="401"/>
      <c r="TAW1839" s="401"/>
      <c r="TAX1839" s="401"/>
      <c r="TAY1839" s="401"/>
      <c r="TAZ1839" s="401"/>
      <c r="TBA1839" s="401"/>
      <c r="TBB1839" s="401"/>
      <c r="TBC1839" s="401"/>
      <c r="TBD1839" s="401"/>
      <c r="TBE1839" s="401"/>
      <c r="TBF1839" s="401"/>
      <c r="TBG1839" s="401"/>
      <c r="TBH1839" s="401"/>
      <c r="TBI1839" s="401"/>
      <c r="TBJ1839" s="401"/>
      <c r="TBK1839" s="401"/>
      <c r="TBL1839" s="401"/>
      <c r="TBM1839" s="401"/>
      <c r="TBN1839" s="401"/>
      <c r="TBO1839" s="401"/>
      <c r="TBP1839" s="401"/>
      <c r="TBQ1839" s="401"/>
      <c r="TBR1839" s="401"/>
      <c r="TBS1839" s="401"/>
      <c r="TBT1839" s="401"/>
      <c r="TBU1839" s="401"/>
      <c r="TBV1839" s="401"/>
      <c r="TBW1839" s="401"/>
      <c r="TBX1839" s="401"/>
      <c r="TBY1839" s="401"/>
      <c r="TBZ1839" s="401"/>
      <c r="TCA1839" s="401"/>
      <c r="TCB1839" s="401"/>
      <c r="TCC1839" s="401"/>
      <c r="TCD1839" s="401"/>
      <c r="TCE1839" s="401"/>
      <c r="TCF1839" s="401"/>
      <c r="TCG1839" s="401"/>
      <c r="TCH1839" s="401"/>
      <c r="TCI1839" s="401"/>
      <c r="TCJ1839" s="401"/>
      <c r="TCK1839" s="401"/>
      <c r="TCL1839" s="401"/>
      <c r="TCM1839" s="401"/>
      <c r="TCN1839" s="401"/>
      <c r="TCO1839" s="401"/>
      <c r="TCP1839" s="401"/>
      <c r="TCQ1839" s="401"/>
      <c r="TCR1839" s="401"/>
      <c r="TCS1839" s="401"/>
      <c r="TCT1839" s="401"/>
      <c r="TCU1839" s="401"/>
      <c r="TCV1839" s="401"/>
      <c r="TCW1839" s="401"/>
      <c r="TCX1839" s="401"/>
      <c r="TCY1839" s="401"/>
      <c r="TCZ1839" s="401"/>
      <c r="TDA1839" s="401"/>
      <c r="TDB1839" s="401"/>
      <c r="TDC1839" s="401"/>
      <c r="TDD1839" s="401"/>
      <c r="TDE1839" s="401"/>
      <c r="TDF1839" s="401"/>
      <c r="TDG1839" s="401"/>
      <c r="TDH1839" s="401"/>
      <c r="TDI1839" s="401"/>
      <c r="TDJ1839" s="401"/>
      <c r="TDK1839" s="401"/>
      <c r="TDL1839" s="401"/>
      <c r="TDM1839" s="401"/>
      <c r="TDN1839" s="401"/>
      <c r="TDO1839" s="401"/>
      <c r="TDP1839" s="401"/>
      <c r="TDQ1839" s="401"/>
      <c r="TDR1839" s="401"/>
      <c r="TDS1839" s="401"/>
      <c r="TDT1839" s="401"/>
      <c r="TDU1839" s="401"/>
      <c r="TDV1839" s="401"/>
      <c r="TDW1839" s="401"/>
      <c r="TDX1839" s="401"/>
      <c r="TDY1839" s="401"/>
      <c r="TDZ1839" s="401"/>
      <c r="TEA1839" s="401"/>
      <c r="TEB1839" s="401"/>
      <c r="TEC1839" s="401"/>
      <c r="TED1839" s="401"/>
      <c r="TEE1839" s="401"/>
      <c r="TEF1839" s="401"/>
      <c r="TEG1839" s="401"/>
      <c r="TEH1839" s="401"/>
      <c r="TEI1839" s="401"/>
      <c r="TEJ1839" s="401"/>
      <c r="TEK1839" s="401"/>
      <c r="TEL1839" s="401"/>
      <c r="TEM1839" s="401"/>
      <c r="TEN1839" s="401"/>
      <c r="TEO1839" s="401"/>
      <c r="TEP1839" s="401"/>
      <c r="TEQ1839" s="401"/>
      <c r="TER1839" s="401"/>
      <c r="TES1839" s="401"/>
      <c r="TET1839" s="401"/>
      <c r="TEU1839" s="401"/>
      <c r="TEV1839" s="401"/>
      <c r="TEW1839" s="401"/>
      <c r="TEX1839" s="401"/>
      <c r="TEY1839" s="401"/>
      <c r="TEZ1839" s="401"/>
      <c r="TFA1839" s="401"/>
      <c r="TFB1839" s="401"/>
      <c r="TFC1839" s="401"/>
      <c r="TFD1839" s="401"/>
      <c r="TFE1839" s="401"/>
      <c r="TFF1839" s="401"/>
      <c r="TFG1839" s="401"/>
      <c r="TFH1839" s="401"/>
      <c r="TFI1839" s="401"/>
      <c r="TFJ1839" s="401"/>
      <c r="TFK1839" s="401"/>
      <c r="TFL1839" s="401"/>
      <c r="TFM1839" s="401"/>
      <c r="TFN1839" s="401"/>
      <c r="TFO1839" s="401"/>
      <c r="TFP1839" s="401"/>
      <c r="TFQ1839" s="401"/>
      <c r="TFR1839" s="401"/>
      <c r="TFS1839" s="401"/>
      <c r="TFT1839" s="401"/>
      <c r="TFU1839" s="401"/>
      <c r="TFV1839" s="401"/>
      <c r="TFW1839" s="401"/>
      <c r="TFX1839" s="401"/>
      <c r="TFY1839" s="401"/>
      <c r="TFZ1839" s="401"/>
      <c r="TGA1839" s="401"/>
      <c r="TGB1839" s="401"/>
      <c r="TGC1839" s="401"/>
      <c r="TGD1839" s="401"/>
      <c r="TGE1839" s="401"/>
      <c r="TGF1839" s="401"/>
      <c r="TGG1839" s="401"/>
      <c r="TGH1839" s="401"/>
      <c r="TGI1839" s="401"/>
      <c r="TGJ1839" s="401"/>
      <c r="TGK1839" s="401"/>
      <c r="TGL1839" s="401"/>
      <c r="TGM1839" s="401"/>
      <c r="TGN1839" s="401"/>
      <c r="TGO1839" s="401"/>
      <c r="TGP1839" s="401"/>
      <c r="TGQ1839" s="401"/>
      <c r="TGR1839" s="401"/>
      <c r="TGS1839" s="401"/>
      <c r="TGT1839" s="401"/>
      <c r="TGU1839" s="401"/>
      <c r="TGV1839" s="401"/>
      <c r="TGW1839" s="401"/>
      <c r="TGX1839" s="401"/>
      <c r="TGY1839" s="401"/>
      <c r="TGZ1839" s="401"/>
      <c r="THA1839" s="401"/>
      <c r="THB1839" s="401"/>
      <c r="THC1839" s="401"/>
      <c r="THD1839" s="401"/>
      <c r="THE1839" s="401"/>
      <c r="THF1839" s="401"/>
      <c r="THG1839" s="401"/>
      <c r="THH1839" s="401"/>
      <c r="THI1839" s="401"/>
      <c r="THJ1839" s="401"/>
      <c r="THK1839" s="401"/>
      <c r="THL1839" s="401"/>
      <c r="THM1839" s="401"/>
      <c r="THN1839" s="401"/>
      <c r="THO1839" s="401"/>
      <c r="THP1839" s="401"/>
      <c r="THQ1839" s="401"/>
      <c r="THR1839" s="401"/>
      <c r="THS1839" s="401"/>
      <c r="THT1839" s="401"/>
      <c r="THU1839" s="401"/>
      <c r="THV1839" s="401"/>
      <c r="THW1839" s="401"/>
      <c r="THX1839" s="401"/>
      <c r="THY1839" s="401"/>
      <c r="THZ1839" s="401"/>
      <c r="TIA1839" s="401"/>
      <c r="TIB1839" s="401"/>
      <c r="TIC1839" s="401"/>
      <c r="TID1839" s="401"/>
      <c r="TIE1839" s="401"/>
      <c r="TIF1839" s="401"/>
      <c r="TIG1839" s="401"/>
      <c r="TIH1839" s="401"/>
      <c r="TII1839" s="401"/>
      <c r="TIJ1839" s="401"/>
      <c r="TIK1839" s="401"/>
      <c r="TIL1839" s="401"/>
      <c r="TIM1839" s="401"/>
      <c r="TIN1839" s="401"/>
      <c r="TIO1839" s="401"/>
      <c r="TIP1839" s="401"/>
      <c r="TIQ1839" s="401"/>
      <c r="TIR1839" s="401"/>
      <c r="TIS1839" s="401"/>
      <c r="TIT1839" s="401"/>
      <c r="TIU1839" s="401"/>
      <c r="TIV1839" s="401"/>
      <c r="TIW1839" s="401"/>
      <c r="TIX1839" s="401"/>
      <c r="TIY1839" s="401"/>
      <c r="TIZ1839" s="401"/>
      <c r="TJA1839" s="401"/>
      <c r="TJB1839" s="401"/>
      <c r="TJC1839" s="401"/>
      <c r="TJD1839" s="401"/>
      <c r="TJE1839" s="401"/>
      <c r="TJF1839" s="401"/>
      <c r="TJG1839" s="401"/>
      <c r="TJH1839" s="401"/>
      <c r="TJI1839" s="401"/>
      <c r="TJJ1839" s="401"/>
      <c r="TJK1839" s="401"/>
      <c r="TJL1839" s="401"/>
      <c r="TJM1839" s="401"/>
      <c r="TJN1839" s="401"/>
      <c r="TJO1839" s="401"/>
      <c r="TJP1839" s="401"/>
      <c r="TJQ1839" s="401"/>
      <c r="TJR1839" s="401"/>
      <c r="TJS1839" s="401"/>
      <c r="TJT1839" s="401"/>
      <c r="TJU1839" s="401"/>
      <c r="TJV1839" s="401"/>
      <c r="TJW1839" s="401"/>
      <c r="TJX1839" s="401"/>
      <c r="TJY1839" s="401"/>
      <c r="TJZ1839" s="401"/>
      <c r="TKA1839" s="401"/>
      <c r="TKB1839" s="401"/>
      <c r="TKC1839" s="401"/>
      <c r="TKD1839" s="401"/>
      <c r="TKE1839" s="401"/>
      <c r="TKF1839" s="401"/>
      <c r="TKG1839" s="401"/>
      <c r="TKH1839" s="401"/>
      <c r="TKI1839" s="401"/>
      <c r="TKJ1839" s="401"/>
      <c r="TKK1839" s="401"/>
      <c r="TKL1839" s="401"/>
      <c r="TKM1839" s="401"/>
      <c r="TKN1839" s="401"/>
      <c r="TKO1839" s="401"/>
      <c r="TKP1839" s="401"/>
      <c r="TKQ1839" s="401"/>
      <c r="TKR1839" s="401"/>
      <c r="TKS1839" s="401"/>
      <c r="TKT1839" s="401"/>
      <c r="TKU1839" s="401"/>
      <c r="TKV1839" s="401"/>
      <c r="TKW1839" s="401"/>
      <c r="TKX1839" s="401"/>
      <c r="TKY1839" s="401"/>
      <c r="TKZ1839" s="401"/>
      <c r="TLA1839" s="401"/>
      <c r="TLB1839" s="401"/>
      <c r="TLC1839" s="401"/>
      <c r="TLD1839" s="401"/>
      <c r="TLE1839" s="401"/>
      <c r="TLF1839" s="401"/>
      <c r="TLG1839" s="401"/>
      <c r="TLH1839" s="401"/>
      <c r="TLI1839" s="401"/>
      <c r="TLJ1839" s="401"/>
      <c r="TLK1839" s="401"/>
      <c r="TLL1839" s="401"/>
      <c r="TLM1839" s="401"/>
      <c r="TLN1839" s="401"/>
      <c r="TLO1839" s="401"/>
      <c r="TLP1839" s="401"/>
      <c r="TLQ1839" s="401"/>
      <c r="TLR1839" s="401"/>
      <c r="TLS1839" s="401"/>
      <c r="TLT1839" s="401"/>
      <c r="TLU1839" s="401"/>
      <c r="TLV1839" s="401"/>
      <c r="TLW1839" s="401"/>
      <c r="TLX1839" s="401"/>
      <c r="TLY1839" s="401"/>
      <c r="TLZ1839" s="401"/>
      <c r="TMA1839" s="401"/>
      <c r="TMB1839" s="401"/>
      <c r="TMC1839" s="401"/>
      <c r="TMD1839" s="401"/>
      <c r="TME1839" s="401"/>
      <c r="TMF1839" s="401"/>
      <c r="TMG1839" s="401"/>
      <c r="TMH1839" s="401"/>
      <c r="TMI1839" s="401"/>
      <c r="TMJ1839" s="401"/>
      <c r="TMK1839" s="401"/>
      <c r="TML1839" s="401"/>
      <c r="TMM1839" s="401"/>
      <c r="TMN1839" s="401"/>
      <c r="TMO1839" s="401"/>
      <c r="TMP1839" s="401"/>
      <c r="TMQ1839" s="401"/>
      <c r="TMR1839" s="401"/>
      <c r="TMS1839" s="401"/>
      <c r="TMT1839" s="401"/>
      <c r="TMU1839" s="401"/>
      <c r="TMV1839" s="401"/>
      <c r="TMW1839" s="401"/>
      <c r="TMX1839" s="401"/>
      <c r="TMY1839" s="401"/>
      <c r="TMZ1839" s="401"/>
      <c r="TNA1839" s="401"/>
      <c r="TNB1839" s="401"/>
      <c r="TNC1839" s="401"/>
      <c r="TND1839" s="401"/>
      <c r="TNE1839" s="401"/>
      <c r="TNF1839" s="401"/>
      <c r="TNG1839" s="401"/>
      <c r="TNH1839" s="401"/>
      <c r="TNI1839" s="401"/>
      <c r="TNJ1839" s="401"/>
      <c r="TNK1839" s="401"/>
      <c r="TNL1839" s="401"/>
      <c r="TNM1839" s="401"/>
      <c r="TNN1839" s="401"/>
      <c r="TNO1839" s="401"/>
      <c r="TNP1839" s="401"/>
      <c r="TNQ1839" s="401"/>
      <c r="TNR1839" s="401"/>
      <c r="TNS1839" s="401"/>
      <c r="TNT1839" s="401"/>
      <c r="TNU1839" s="401"/>
      <c r="TNV1839" s="401"/>
      <c r="TNW1839" s="401"/>
      <c r="TNX1839" s="401"/>
      <c r="TNY1839" s="401"/>
      <c r="TNZ1839" s="401"/>
      <c r="TOA1839" s="401"/>
      <c r="TOB1839" s="401"/>
      <c r="TOC1839" s="401"/>
      <c r="TOD1839" s="401"/>
      <c r="TOE1839" s="401"/>
      <c r="TOF1839" s="401"/>
      <c r="TOG1839" s="401"/>
      <c r="TOH1839" s="401"/>
      <c r="TOI1839" s="401"/>
      <c r="TOJ1839" s="401"/>
      <c r="TOK1839" s="401"/>
      <c r="TOL1839" s="401"/>
      <c r="TOM1839" s="401"/>
      <c r="TON1839" s="401"/>
      <c r="TOO1839" s="401"/>
      <c r="TOP1839" s="401"/>
      <c r="TOQ1839" s="401"/>
      <c r="TOR1839" s="401"/>
      <c r="TOS1839" s="401"/>
      <c r="TOT1839" s="401"/>
      <c r="TOU1839" s="401"/>
      <c r="TOV1839" s="401"/>
      <c r="TOW1839" s="401"/>
      <c r="TOX1839" s="401"/>
      <c r="TOY1839" s="401"/>
      <c r="TOZ1839" s="401"/>
      <c r="TPA1839" s="401"/>
      <c r="TPB1839" s="401"/>
      <c r="TPC1839" s="401"/>
      <c r="TPD1839" s="401"/>
      <c r="TPE1839" s="401"/>
      <c r="TPF1839" s="401"/>
      <c r="TPG1839" s="401"/>
      <c r="TPH1839" s="401"/>
      <c r="TPI1839" s="401"/>
      <c r="TPJ1839" s="401"/>
      <c r="TPK1839" s="401"/>
      <c r="TPL1839" s="401"/>
      <c r="TPM1839" s="401"/>
      <c r="TPN1839" s="401"/>
      <c r="TPO1839" s="401"/>
      <c r="TPP1839" s="401"/>
      <c r="TPQ1839" s="401"/>
      <c r="TPR1839" s="401"/>
      <c r="TPS1839" s="401"/>
      <c r="TPT1839" s="401"/>
      <c r="TPU1839" s="401"/>
      <c r="TPV1839" s="401"/>
      <c r="TPW1839" s="401"/>
      <c r="TPX1839" s="401"/>
      <c r="TPY1839" s="401"/>
      <c r="TPZ1839" s="401"/>
      <c r="TQA1839" s="401"/>
      <c r="TQB1839" s="401"/>
      <c r="TQC1839" s="401"/>
      <c r="TQD1839" s="401"/>
      <c r="TQE1839" s="401"/>
      <c r="TQF1839" s="401"/>
      <c r="TQG1839" s="401"/>
      <c r="TQH1839" s="401"/>
      <c r="TQI1839" s="401"/>
      <c r="TQJ1839" s="401"/>
      <c r="TQK1839" s="401"/>
      <c r="TQL1839" s="401"/>
      <c r="TQM1839" s="401"/>
      <c r="TQN1839" s="401"/>
      <c r="TQO1839" s="401"/>
      <c r="TQP1839" s="401"/>
      <c r="TQQ1839" s="401"/>
      <c r="TQR1839" s="401"/>
      <c r="TQS1839" s="401"/>
      <c r="TQT1839" s="401"/>
      <c r="TQU1839" s="401"/>
      <c r="TQV1839" s="401"/>
      <c r="TQW1839" s="401"/>
      <c r="TQX1839" s="401"/>
      <c r="TQY1839" s="401"/>
      <c r="TQZ1839" s="401"/>
      <c r="TRA1839" s="401"/>
      <c r="TRB1839" s="401"/>
      <c r="TRC1839" s="401"/>
      <c r="TRD1839" s="401"/>
      <c r="TRE1839" s="401"/>
      <c r="TRF1839" s="401"/>
      <c r="TRG1839" s="401"/>
      <c r="TRH1839" s="401"/>
      <c r="TRI1839" s="401"/>
      <c r="TRJ1839" s="401"/>
      <c r="TRK1839" s="401"/>
      <c r="TRL1839" s="401"/>
      <c r="TRM1839" s="401"/>
      <c r="TRN1839" s="401"/>
      <c r="TRO1839" s="401"/>
      <c r="TRP1839" s="401"/>
      <c r="TRQ1839" s="401"/>
      <c r="TRR1839" s="401"/>
      <c r="TRS1839" s="401"/>
      <c r="TRT1839" s="401"/>
      <c r="TRU1839" s="401"/>
      <c r="TRV1839" s="401"/>
      <c r="TRW1839" s="401"/>
      <c r="TRX1839" s="401"/>
      <c r="TRY1839" s="401"/>
      <c r="TRZ1839" s="401"/>
      <c r="TSA1839" s="401"/>
      <c r="TSB1839" s="401"/>
      <c r="TSC1839" s="401"/>
      <c r="TSD1839" s="401"/>
      <c r="TSE1839" s="401"/>
      <c r="TSF1839" s="401"/>
      <c r="TSG1839" s="401"/>
      <c r="TSH1839" s="401"/>
      <c r="TSI1839" s="401"/>
      <c r="TSJ1839" s="401"/>
      <c r="TSK1839" s="401"/>
      <c r="TSL1839" s="401"/>
      <c r="TSM1839" s="401"/>
      <c r="TSN1839" s="401"/>
      <c r="TSO1839" s="401"/>
      <c r="TSP1839" s="401"/>
      <c r="TSQ1839" s="401"/>
      <c r="TSR1839" s="401"/>
      <c r="TSS1839" s="401"/>
      <c r="TST1839" s="401"/>
      <c r="TSU1839" s="401"/>
      <c r="TSV1839" s="401"/>
      <c r="TSW1839" s="401"/>
      <c r="TSX1839" s="401"/>
      <c r="TSY1839" s="401"/>
      <c r="TSZ1839" s="401"/>
      <c r="TTA1839" s="401"/>
      <c r="TTB1839" s="401"/>
      <c r="TTC1839" s="401"/>
      <c r="TTD1839" s="401"/>
      <c r="TTE1839" s="401"/>
      <c r="TTF1839" s="401"/>
      <c r="TTG1839" s="401"/>
      <c r="TTH1839" s="401"/>
      <c r="TTI1839" s="401"/>
      <c r="TTJ1839" s="401"/>
      <c r="TTK1839" s="401"/>
      <c r="TTL1839" s="401"/>
      <c r="TTM1839" s="401"/>
      <c r="TTN1839" s="401"/>
      <c r="TTO1839" s="401"/>
      <c r="TTP1839" s="401"/>
      <c r="TTQ1839" s="401"/>
      <c r="TTR1839" s="401"/>
      <c r="TTS1839" s="401"/>
      <c r="TTT1839" s="401"/>
      <c r="TTU1839" s="401"/>
      <c r="TTV1839" s="401"/>
      <c r="TTW1839" s="401"/>
      <c r="TTX1839" s="401"/>
      <c r="TTY1839" s="401"/>
      <c r="TTZ1839" s="401"/>
      <c r="TUA1839" s="401"/>
      <c r="TUB1839" s="401"/>
      <c r="TUC1839" s="401"/>
      <c r="TUD1839" s="401"/>
      <c r="TUE1839" s="401"/>
      <c r="TUF1839" s="401"/>
      <c r="TUG1839" s="401"/>
      <c r="TUH1839" s="401"/>
      <c r="TUI1839" s="401"/>
      <c r="TUJ1839" s="401"/>
      <c r="TUK1839" s="401"/>
      <c r="TUL1839" s="401"/>
      <c r="TUM1839" s="401"/>
      <c r="TUN1839" s="401"/>
      <c r="TUO1839" s="401"/>
      <c r="TUP1839" s="401"/>
      <c r="TUQ1839" s="401"/>
      <c r="TUR1839" s="401"/>
      <c r="TUS1839" s="401"/>
      <c r="TUT1839" s="401"/>
      <c r="TUU1839" s="401"/>
      <c r="TUV1839" s="401"/>
      <c r="TUW1839" s="401"/>
      <c r="TUX1839" s="401"/>
      <c r="TUY1839" s="401"/>
      <c r="TUZ1839" s="401"/>
      <c r="TVA1839" s="401"/>
      <c r="TVB1839" s="401"/>
      <c r="TVC1839" s="401"/>
      <c r="TVD1839" s="401"/>
      <c r="TVE1839" s="401"/>
      <c r="TVF1839" s="401"/>
      <c r="TVG1839" s="401"/>
      <c r="TVH1839" s="401"/>
      <c r="TVI1839" s="401"/>
      <c r="TVJ1839" s="401"/>
      <c r="TVK1839" s="401"/>
      <c r="TVL1839" s="401"/>
      <c r="TVM1839" s="401"/>
      <c r="TVN1839" s="401"/>
      <c r="TVO1839" s="401"/>
      <c r="TVP1839" s="401"/>
      <c r="TVQ1839" s="401"/>
      <c r="TVR1839" s="401"/>
      <c r="TVS1839" s="401"/>
      <c r="TVT1839" s="401"/>
      <c r="TVU1839" s="401"/>
      <c r="TVV1839" s="401"/>
      <c r="TVW1839" s="401"/>
      <c r="TVX1839" s="401"/>
      <c r="TVY1839" s="401"/>
      <c r="TVZ1839" s="401"/>
      <c r="TWA1839" s="401"/>
      <c r="TWB1839" s="401"/>
      <c r="TWC1839" s="401"/>
      <c r="TWD1839" s="401"/>
      <c r="TWE1839" s="401"/>
      <c r="TWF1839" s="401"/>
      <c r="TWG1839" s="401"/>
      <c r="TWH1839" s="401"/>
      <c r="TWI1839" s="401"/>
      <c r="TWJ1839" s="401"/>
      <c r="TWK1839" s="401"/>
      <c r="TWL1839" s="401"/>
      <c r="TWM1839" s="401"/>
      <c r="TWN1839" s="401"/>
      <c r="TWO1839" s="401"/>
      <c r="TWP1839" s="401"/>
      <c r="TWQ1839" s="401"/>
      <c r="TWR1839" s="401"/>
      <c r="TWS1839" s="401"/>
      <c r="TWT1839" s="401"/>
      <c r="TWU1839" s="401"/>
      <c r="TWV1839" s="401"/>
      <c r="TWW1839" s="401"/>
      <c r="TWX1839" s="401"/>
      <c r="TWY1839" s="401"/>
      <c r="TWZ1839" s="401"/>
      <c r="TXA1839" s="401"/>
      <c r="TXB1839" s="401"/>
      <c r="TXC1839" s="401"/>
      <c r="TXD1839" s="401"/>
      <c r="TXE1839" s="401"/>
      <c r="TXF1839" s="401"/>
      <c r="TXG1839" s="401"/>
      <c r="TXH1839" s="401"/>
      <c r="TXI1839" s="401"/>
      <c r="TXJ1839" s="401"/>
      <c r="TXK1839" s="401"/>
      <c r="TXL1839" s="401"/>
      <c r="TXM1839" s="401"/>
      <c r="TXN1839" s="401"/>
      <c r="TXO1839" s="401"/>
      <c r="TXP1839" s="401"/>
      <c r="TXQ1839" s="401"/>
      <c r="TXR1839" s="401"/>
      <c r="TXS1839" s="401"/>
      <c r="TXT1839" s="401"/>
      <c r="TXU1839" s="401"/>
      <c r="TXV1839" s="401"/>
      <c r="TXW1839" s="401"/>
      <c r="TXX1839" s="401"/>
      <c r="TXY1839" s="401"/>
      <c r="TXZ1839" s="401"/>
      <c r="TYA1839" s="401"/>
      <c r="TYB1839" s="401"/>
      <c r="TYC1839" s="401"/>
      <c r="TYD1839" s="401"/>
      <c r="TYE1839" s="401"/>
      <c r="TYF1839" s="401"/>
      <c r="TYG1839" s="401"/>
      <c r="TYH1839" s="401"/>
      <c r="TYI1839" s="401"/>
      <c r="TYJ1839" s="401"/>
      <c r="TYK1839" s="401"/>
      <c r="TYL1839" s="401"/>
      <c r="TYM1839" s="401"/>
      <c r="TYN1839" s="401"/>
      <c r="TYO1839" s="401"/>
      <c r="TYP1839" s="401"/>
      <c r="TYQ1839" s="401"/>
      <c r="TYR1839" s="401"/>
      <c r="TYS1839" s="401"/>
      <c r="TYT1839" s="401"/>
      <c r="TYU1839" s="401"/>
      <c r="TYV1839" s="401"/>
      <c r="TYW1839" s="401"/>
      <c r="TYX1839" s="401"/>
      <c r="TYY1839" s="401"/>
      <c r="TYZ1839" s="401"/>
      <c r="TZA1839" s="401"/>
      <c r="TZB1839" s="401"/>
      <c r="TZC1839" s="401"/>
      <c r="TZD1839" s="401"/>
      <c r="TZE1839" s="401"/>
      <c r="TZF1839" s="401"/>
      <c r="TZG1839" s="401"/>
      <c r="TZH1839" s="401"/>
      <c r="TZI1839" s="401"/>
      <c r="TZJ1839" s="401"/>
      <c r="TZK1839" s="401"/>
      <c r="TZL1839" s="401"/>
      <c r="TZM1839" s="401"/>
      <c r="TZN1839" s="401"/>
      <c r="TZO1839" s="401"/>
      <c r="TZP1839" s="401"/>
      <c r="TZQ1839" s="401"/>
      <c r="TZR1839" s="401"/>
      <c r="TZS1839" s="401"/>
      <c r="TZT1839" s="401"/>
      <c r="TZU1839" s="401"/>
      <c r="TZV1839" s="401"/>
      <c r="TZW1839" s="401"/>
      <c r="TZX1839" s="401"/>
      <c r="TZY1839" s="401"/>
      <c r="TZZ1839" s="401"/>
      <c r="UAA1839" s="401"/>
      <c r="UAB1839" s="401"/>
      <c r="UAC1839" s="401"/>
      <c r="UAD1839" s="401"/>
      <c r="UAE1839" s="401"/>
      <c r="UAF1839" s="401"/>
      <c r="UAG1839" s="401"/>
      <c r="UAH1839" s="401"/>
      <c r="UAI1839" s="401"/>
      <c r="UAJ1839" s="401"/>
      <c r="UAK1839" s="401"/>
      <c r="UAL1839" s="401"/>
      <c r="UAM1839" s="401"/>
      <c r="UAN1839" s="401"/>
      <c r="UAO1839" s="401"/>
      <c r="UAP1839" s="401"/>
      <c r="UAQ1839" s="401"/>
      <c r="UAR1839" s="401"/>
      <c r="UAS1839" s="401"/>
      <c r="UAT1839" s="401"/>
      <c r="UAU1839" s="401"/>
      <c r="UAV1839" s="401"/>
      <c r="UAW1839" s="401"/>
      <c r="UAX1839" s="401"/>
      <c r="UAY1839" s="401"/>
      <c r="UAZ1839" s="401"/>
      <c r="UBA1839" s="401"/>
      <c r="UBB1839" s="401"/>
      <c r="UBC1839" s="401"/>
      <c r="UBD1839" s="401"/>
      <c r="UBE1839" s="401"/>
      <c r="UBF1839" s="401"/>
      <c r="UBG1839" s="401"/>
      <c r="UBH1839" s="401"/>
      <c r="UBI1839" s="401"/>
      <c r="UBJ1839" s="401"/>
      <c r="UBK1839" s="401"/>
      <c r="UBL1839" s="401"/>
      <c r="UBM1839" s="401"/>
      <c r="UBN1839" s="401"/>
      <c r="UBO1839" s="401"/>
      <c r="UBP1839" s="401"/>
      <c r="UBQ1839" s="401"/>
      <c r="UBR1839" s="401"/>
      <c r="UBS1839" s="401"/>
      <c r="UBT1839" s="401"/>
      <c r="UBU1839" s="401"/>
      <c r="UBV1839" s="401"/>
      <c r="UBW1839" s="401"/>
      <c r="UBX1839" s="401"/>
      <c r="UBY1839" s="401"/>
      <c r="UBZ1839" s="401"/>
      <c r="UCA1839" s="401"/>
      <c r="UCB1839" s="401"/>
      <c r="UCC1839" s="401"/>
      <c r="UCD1839" s="401"/>
      <c r="UCE1839" s="401"/>
      <c r="UCF1839" s="401"/>
      <c r="UCG1839" s="401"/>
      <c r="UCH1839" s="401"/>
      <c r="UCI1839" s="401"/>
      <c r="UCJ1839" s="401"/>
      <c r="UCK1839" s="401"/>
      <c r="UCL1839" s="401"/>
      <c r="UCM1839" s="401"/>
      <c r="UCN1839" s="401"/>
      <c r="UCO1839" s="401"/>
      <c r="UCP1839" s="401"/>
      <c r="UCQ1839" s="401"/>
      <c r="UCR1839" s="401"/>
      <c r="UCS1839" s="401"/>
      <c r="UCT1839" s="401"/>
      <c r="UCU1839" s="401"/>
      <c r="UCV1839" s="401"/>
      <c r="UCW1839" s="401"/>
      <c r="UCX1839" s="401"/>
      <c r="UCY1839" s="401"/>
      <c r="UCZ1839" s="401"/>
      <c r="UDA1839" s="401"/>
      <c r="UDB1839" s="401"/>
      <c r="UDC1839" s="401"/>
      <c r="UDD1839" s="401"/>
      <c r="UDE1839" s="401"/>
      <c r="UDF1839" s="401"/>
      <c r="UDG1839" s="401"/>
      <c r="UDH1839" s="401"/>
      <c r="UDI1839" s="401"/>
      <c r="UDJ1839" s="401"/>
      <c r="UDK1839" s="401"/>
      <c r="UDL1839" s="401"/>
      <c r="UDM1839" s="401"/>
      <c r="UDN1839" s="401"/>
      <c r="UDO1839" s="401"/>
      <c r="UDP1839" s="401"/>
      <c r="UDQ1839" s="401"/>
      <c r="UDR1839" s="401"/>
      <c r="UDS1839" s="401"/>
      <c r="UDT1839" s="401"/>
      <c r="UDU1839" s="401"/>
      <c r="UDV1839" s="401"/>
      <c r="UDW1839" s="401"/>
      <c r="UDX1839" s="401"/>
      <c r="UDY1839" s="401"/>
      <c r="UDZ1839" s="401"/>
      <c r="UEA1839" s="401"/>
      <c r="UEB1839" s="401"/>
      <c r="UEC1839" s="401"/>
      <c r="UED1839" s="401"/>
      <c r="UEE1839" s="401"/>
      <c r="UEF1839" s="401"/>
      <c r="UEG1839" s="401"/>
      <c r="UEH1839" s="401"/>
      <c r="UEI1839" s="401"/>
      <c r="UEJ1839" s="401"/>
      <c r="UEK1839" s="401"/>
      <c r="UEL1839" s="401"/>
      <c r="UEM1839" s="401"/>
      <c r="UEN1839" s="401"/>
      <c r="UEO1839" s="401"/>
      <c r="UEP1839" s="401"/>
      <c r="UEQ1839" s="401"/>
      <c r="UER1839" s="401"/>
      <c r="UES1839" s="401"/>
      <c r="UET1839" s="401"/>
      <c r="UEU1839" s="401"/>
      <c r="UEV1839" s="401"/>
      <c r="UEW1839" s="401"/>
      <c r="UEX1839" s="401"/>
      <c r="UEY1839" s="401"/>
      <c r="UEZ1839" s="401"/>
      <c r="UFA1839" s="401"/>
      <c r="UFB1839" s="401"/>
      <c r="UFC1839" s="401"/>
      <c r="UFD1839" s="401"/>
      <c r="UFE1839" s="401"/>
      <c r="UFF1839" s="401"/>
      <c r="UFG1839" s="401"/>
      <c r="UFH1839" s="401"/>
      <c r="UFI1839" s="401"/>
      <c r="UFJ1839" s="401"/>
      <c r="UFK1839" s="401"/>
      <c r="UFL1839" s="401"/>
      <c r="UFM1839" s="401"/>
      <c r="UFN1839" s="401"/>
      <c r="UFO1839" s="401"/>
      <c r="UFP1839" s="401"/>
      <c r="UFQ1839" s="401"/>
      <c r="UFR1839" s="401"/>
      <c r="UFS1839" s="401"/>
      <c r="UFT1839" s="401"/>
      <c r="UFU1839" s="401"/>
      <c r="UFV1839" s="401"/>
      <c r="UFW1839" s="401"/>
      <c r="UFX1839" s="401"/>
      <c r="UFY1839" s="401"/>
      <c r="UFZ1839" s="401"/>
      <c r="UGA1839" s="401"/>
      <c r="UGB1839" s="401"/>
      <c r="UGC1839" s="401"/>
      <c r="UGD1839" s="401"/>
      <c r="UGE1839" s="401"/>
      <c r="UGF1839" s="401"/>
      <c r="UGG1839" s="401"/>
      <c r="UGH1839" s="401"/>
      <c r="UGI1839" s="401"/>
      <c r="UGJ1839" s="401"/>
      <c r="UGK1839" s="401"/>
      <c r="UGL1839" s="401"/>
      <c r="UGM1839" s="401"/>
      <c r="UGN1839" s="401"/>
      <c r="UGO1839" s="401"/>
      <c r="UGP1839" s="401"/>
      <c r="UGQ1839" s="401"/>
      <c r="UGR1839" s="401"/>
      <c r="UGS1839" s="401"/>
      <c r="UGT1839" s="401"/>
      <c r="UGU1839" s="401"/>
      <c r="UGV1839" s="401"/>
      <c r="UGW1839" s="401"/>
      <c r="UGX1839" s="401"/>
      <c r="UGY1839" s="401"/>
      <c r="UGZ1839" s="401"/>
      <c r="UHA1839" s="401"/>
      <c r="UHB1839" s="401"/>
      <c r="UHC1839" s="401"/>
      <c r="UHD1839" s="401"/>
      <c r="UHE1839" s="401"/>
      <c r="UHF1839" s="401"/>
      <c r="UHG1839" s="401"/>
      <c r="UHH1839" s="401"/>
      <c r="UHI1839" s="401"/>
      <c r="UHJ1839" s="401"/>
      <c r="UHK1839" s="401"/>
      <c r="UHL1839" s="401"/>
      <c r="UHM1839" s="401"/>
      <c r="UHN1839" s="401"/>
      <c r="UHO1839" s="401"/>
      <c r="UHP1839" s="401"/>
      <c r="UHQ1839" s="401"/>
      <c r="UHR1839" s="401"/>
      <c r="UHS1839" s="401"/>
      <c r="UHT1839" s="401"/>
      <c r="UHU1839" s="401"/>
      <c r="UHV1839" s="401"/>
      <c r="UHW1839" s="401"/>
      <c r="UHX1839" s="401"/>
      <c r="UHY1839" s="401"/>
      <c r="UHZ1839" s="401"/>
      <c r="UIA1839" s="401"/>
      <c r="UIB1839" s="401"/>
      <c r="UIC1839" s="401"/>
      <c r="UID1839" s="401"/>
      <c r="UIE1839" s="401"/>
      <c r="UIF1839" s="401"/>
      <c r="UIG1839" s="401"/>
      <c r="UIH1839" s="401"/>
      <c r="UII1839" s="401"/>
      <c r="UIJ1839" s="401"/>
      <c r="UIK1839" s="401"/>
      <c r="UIL1839" s="401"/>
      <c r="UIM1839" s="401"/>
      <c r="UIN1839" s="401"/>
      <c r="UIO1839" s="401"/>
      <c r="UIP1839" s="401"/>
      <c r="UIQ1839" s="401"/>
      <c r="UIR1839" s="401"/>
      <c r="UIS1839" s="401"/>
      <c r="UIT1839" s="401"/>
      <c r="UIU1839" s="401"/>
      <c r="UIV1839" s="401"/>
      <c r="UIW1839" s="401"/>
      <c r="UIX1839" s="401"/>
      <c r="UIY1839" s="401"/>
      <c r="UIZ1839" s="401"/>
      <c r="UJA1839" s="401"/>
      <c r="UJB1839" s="401"/>
      <c r="UJC1839" s="401"/>
      <c r="UJD1839" s="401"/>
      <c r="UJE1839" s="401"/>
      <c r="UJF1839" s="401"/>
      <c r="UJG1839" s="401"/>
      <c r="UJH1839" s="401"/>
      <c r="UJI1839" s="401"/>
      <c r="UJJ1839" s="401"/>
      <c r="UJK1839" s="401"/>
      <c r="UJL1839" s="401"/>
      <c r="UJM1839" s="401"/>
      <c r="UJN1839" s="401"/>
      <c r="UJO1839" s="401"/>
      <c r="UJP1839" s="401"/>
      <c r="UJQ1839" s="401"/>
      <c r="UJR1839" s="401"/>
      <c r="UJS1839" s="401"/>
      <c r="UJT1839" s="401"/>
      <c r="UJU1839" s="401"/>
      <c r="UJV1839" s="401"/>
      <c r="UJW1839" s="401"/>
      <c r="UJX1839" s="401"/>
      <c r="UJY1839" s="401"/>
      <c r="UJZ1839" s="401"/>
      <c r="UKA1839" s="401"/>
      <c r="UKB1839" s="401"/>
      <c r="UKC1839" s="401"/>
      <c r="UKD1839" s="401"/>
      <c r="UKE1839" s="401"/>
      <c r="UKF1839" s="401"/>
      <c r="UKG1839" s="401"/>
      <c r="UKH1839" s="401"/>
      <c r="UKI1839" s="401"/>
      <c r="UKJ1839" s="401"/>
      <c r="UKK1839" s="401"/>
      <c r="UKL1839" s="401"/>
      <c r="UKM1839" s="401"/>
      <c r="UKN1839" s="401"/>
      <c r="UKO1839" s="401"/>
      <c r="UKP1839" s="401"/>
      <c r="UKQ1839" s="401"/>
      <c r="UKR1839" s="401"/>
      <c r="UKS1839" s="401"/>
      <c r="UKT1839" s="401"/>
      <c r="UKU1839" s="401"/>
      <c r="UKV1839" s="401"/>
      <c r="UKW1839" s="401"/>
      <c r="UKX1839" s="401"/>
      <c r="UKY1839" s="401"/>
      <c r="UKZ1839" s="401"/>
      <c r="ULA1839" s="401"/>
      <c r="ULB1839" s="401"/>
      <c r="ULC1839" s="401"/>
      <c r="ULD1839" s="401"/>
      <c r="ULE1839" s="401"/>
      <c r="ULF1839" s="401"/>
      <c r="ULG1839" s="401"/>
      <c r="ULH1839" s="401"/>
      <c r="ULI1839" s="401"/>
      <c r="ULJ1839" s="401"/>
      <c r="ULK1839" s="401"/>
      <c r="ULL1839" s="401"/>
      <c r="ULM1839" s="401"/>
      <c r="ULN1839" s="401"/>
      <c r="ULO1839" s="401"/>
      <c r="ULP1839" s="401"/>
      <c r="ULQ1839" s="401"/>
      <c r="ULR1839" s="401"/>
      <c r="ULS1839" s="401"/>
      <c r="ULT1839" s="401"/>
      <c r="ULU1839" s="401"/>
      <c r="ULV1839" s="401"/>
      <c r="ULW1839" s="401"/>
      <c r="ULX1839" s="401"/>
      <c r="ULY1839" s="401"/>
      <c r="ULZ1839" s="401"/>
      <c r="UMA1839" s="401"/>
      <c r="UMB1839" s="401"/>
      <c r="UMC1839" s="401"/>
      <c r="UMD1839" s="401"/>
      <c r="UME1839" s="401"/>
      <c r="UMF1839" s="401"/>
      <c r="UMG1839" s="401"/>
      <c r="UMH1839" s="401"/>
      <c r="UMI1839" s="401"/>
      <c r="UMJ1839" s="401"/>
      <c r="UMK1839" s="401"/>
      <c r="UML1839" s="401"/>
      <c r="UMM1839" s="401"/>
      <c r="UMN1839" s="401"/>
      <c r="UMO1839" s="401"/>
      <c r="UMP1839" s="401"/>
      <c r="UMQ1839" s="401"/>
      <c r="UMR1839" s="401"/>
      <c r="UMS1839" s="401"/>
      <c r="UMT1839" s="401"/>
      <c r="UMU1839" s="401"/>
      <c r="UMV1839" s="401"/>
      <c r="UMW1839" s="401"/>
      <c r="UMX1839" s="401"/>
      <c r="UMY1839" s="401"/>
      <c r="UMZ1839" s="401"/>
      <c r="UNA1839" s="401"/>
      <c r="UNB1839" s="401"/>
      <c r="UNC1839" s="401"/>
      <c r="UND1839" s="401"/>
      <c r="UNE1839" s="401"/>
      <c r="UNF1839" s="401"/>
      <c r="UNG1839" s="401"/>
      <c r="UNH1839" s="401"/>
      <c r="UNI1839" s="401"/>
      <c r="UNJ1839" s="401"/>
      <c r="UNK1839" s="401"/>
      <c r="UNL1839" s="401"/>
      <c r="UNM1839" s="401"/>
      <c r="UNN1839" s="401"/>
      <c r="UNO1839" s="401"/>
      <c r="UNP1839" s="401"/>
      <c r="UNQ1839" s="401"/>
      <c r="UNR1839" s="401"/>
      <c r="UNS1839" s="401"/>
      <c r="UNT1839" s="401"/>
      <c r="UNU1839" s="401"/>
      <c r="UNV1839" s="401"/>
      <c r="UNW1839" s="401"/>
      <c r="UNX1839" s="401"/>
      <c r="UNY1839" s="401"/>
      <c r="UNZ1839" s="401"/>
      <c r="UOA1839" s="401"/>
      <c r="UOB1839" s="401"/>
      <c r="UOC1839" s="401"/>
      <c r="UOD1839" s="401"/>
      <c r="UOE1839" s="401"/>
      <c r="UOF1839" s="401"/>
      <c r="UOG1839" s="401"/>
      <c r="UOH1839" s="401"/>
      <c r="UOI1839" s="401"/>
      <c r="UOJ1839" s="401"/>
      <c r="UOK1839" s="401"/>
      <c r="UOL1839" s="401"/>
      <c r="UOM1839" s="401"/>
      <c r="UON1839" s="401"/>
      <c r="UOO1839" s="401"/>
      <c r="UOP1839" s="401"/>
      <c r="UOQ1839" s="401"/>
      <c r="UOR1839" s="401"/>
      <c r="UOS1839" s="401"/>
      <c r="UOT1839" s="401"/>
      <c r="UOU1839" s="401"/>
      <c r="UOV1839" s="401"/>
      <c r="UOW1839" s="401"/>
      <c r="UOX1839" s="401"/>
      <c r="UOY1839" s="401"/>
      <c r="UOZ1839" s="401"/>
      <c r="UPA1839" s="401"/>
      <c r="UPB1839" s="401"/>
      <c r="UPC1839" s="401"/>
      <c r="UPD1839" s="401"/>
      <c r="UPE1839" s="401"/>
      <c r="UPF1839" s="401"/>
      <c r="UPG1839" s="401"/>
      <c r="UPH1839" s="401"/>
      <c r="UPI1839" s="401"/>
      <c r="UPJ1839" s="401"/>
      <c r="UPK1839" s="401"/>
      <c r="UPL1839" s="401"/>
      <c r="UPM1839" s="401"/>
      <c r="UPN1839" s="401"/>
      <c r="UPO1839" s="401"/>
      <c r="UPP1839" s="401"/>
      <c r="UPQ1839" s="401"/>
      <c r="UPR1839" s="401"/>
      <c r="UPS1839" s="401"/>
      <c r="UPT1839" s="401"/>
      <c r="UPU1839" s="401"/>
      <c r="UPV1839" s="401"/>
      <c r="UPW1839" s="401"/>
      <c r="UPX1839" s="401"/>
      <c r="UPY1839" s="401"/>
      <c r="UPZ1839" s="401"/>
      <c r="UQA1839" s="401"/>
      <c r="UQB1839" s="401"/>
      <c r="UQC1839" s="401"/>
      <c r="UQD1839" s="401"/>
      <c r="UQE1839" s="401"/>
      <c r="UQF1839" s="401"/>
      <c r="UQG1839" s="401"/>
      <c r="UQH1839" s="401"/>
      <c r="UQI1839" s="401"/>
      <c r="UQJ1839" s="401"/>
      <c r="UQK1839" s="401"/>
      <c r="UQL1839" s="401"/>
      <c r="UQM1839" s="401"/>
      <c r="UQN1839" s="401"/>
      <c r="UQO1839" s="401"/>
      <c r="UQP1839" s="401"/>
      <c r="UQQ1839" s="401"/>
      <c r="UQR1839" s="401"/>
      <c r="UQS1839" s="401"/>
      <c r="UQT1839" s="401"/>
      <c r="UQU1839" s="401"/>
      <c r="UQV1839" s="401"/>
      <c r="UQW1839" s="401"/>
      <c r="UQX1839" s="401"/>
      <c r="UQY1839" s="401"/>
      <c r="UQZ1839" s="401"/>
      <c r="URA1839" s="401"/>
      <c r="URB1839" s="401"/>
      <c r="URC1839" s="401"/>
      <c r="URD1839" s="401"/>
      <c r="URE1839" s="401"/>
      <c r="URF1839" s="401"/>
      <c r="URG1839" s="401"/>
      <c r="URH1839" s="401"/>
      <c r="URI1839" s="401"/>
      <c r="URJ1839" s="401"/>
      <c r="URK1839" s="401"/>
      <c r="URL1839" s="401"/>
      <c r="URM1839" s="401"/>
      <c r="URN1839" s="401"/>
      <c r="URO1839" s="401"/>
      <c r="URP1839" s="401"/>
      <c r="URQ1839" s="401"/>
      <c r="URR1839" s="401"/>
      <c r="URS1839" s="401"/>
      <c r="URT1839" s="401"/>
      <c r="URU1839" s="401"/>
      <c r="URV1839" s="401"/>
      <c r="URW1839" s="401"/>
      <c r="URX1839" s="401"/>
      <c r="URY1839" s="401"/>
      <c r="URZ1839" s="401"/>
      <c r="USA1839" s="401"/>
      <c r="USB1839" s="401"/>
      <c r="USC1839" s="401"/>
      <c r="USD1839" s="401"/>
      <c r="USE1839" s="401"/>
      <c r="USF1839" s="401"/>
      <c r="USG1839" s="401"/>
      <c r="USH1839" s="401"/>
      <c r="USI1839" s="401"/>
      <c r="USJ1839" s="401"/>
      <c r="USK1839" s="401"/>
      <c r="USL1839" s="401"/>
      <c r="USM1839" s="401"/>
      <c r="USN1839" s="401"/>
      <c r="USO1839" s="401"/>
      <c r="USP1839" s="401"/>
      <c r="USQ1839" s="401"/>
      <c r="USR1839" s="401"/>
      <c r="USS1839" s="401"/>
      <c r="UST1839" s="401"/>
      <c r="USU1839" s="401"/>
      <c r="USV1839" s="401"/>
      <c r="USW1839" s="401"/>
      <c r="USX1839" s="401"/>
      <c r="USY1839" s="401"/>
      <c r="USZ1839" s="401"/>
      <c r="UTA1839" s="401"/>
      <c r="UTB1839" s="401"/>
      <c r="UTC1839" s="401"/>
      <c r="UTD1839" s="401"/>
      <c r="UTE1839" s="401"/>
      <c r="UTF1839" s="401"/>
      <c r="UTG1839" s="401"/>
      <c r="UTH1839" s="401"/>
      <c r="UTI1839" s="401"/>
      <c r="UTJ1839" s="401"/>
      <c r="UTK1839" s="401"/>
      <c r="UTL1839" s="401"/>
      <c r="UTM1839" s="401"/>
      <c r="UTN1839" s="401"/>
      <c r="UTO1839" s="401"/>
      <c r="UTP1839" s="401"/>
      <c r="UTQ1839" s="401"/>
      <c r="UTR1839" s="401"/>
      <c r="UTS1839" s="401"/>
      <c r="UTT1839" s="401"/>
      <c r="UTU1839" s="401"/>
      <c r="UTV1839" s="401"/>
      <c r="UTW1839" s="401"/>
      <c r="UTX1839" s="401"/>
      <c r="UTY1839" s="401"/>
      <c r="UTZ1839" s="401"/>
      <c r="UUA1839" s="401"/>
      <c r="UUB1839" s="401"/>
      <c r="UUC1839" s="401"/>
      <c r="UUD1839" s="401"/>
      <c r="UUE1839" s="401"/>
      <c r="UUF1839" s="401"/>
      <c r="UUG1839" s="401"/>
      <c r="UUH1839" s="401"/>
      <c r="UUI1839" s="401"/>
      <c r="UUJ1839" s="401"/>
      <c r="UUK1839" s="401"/>
      <c r="UUL1839" s="401"/>
      <c r="UUM1839" s="401"/>
      <c r="UUN1839" s="401"/>
      <c r="UUO1839" s="401"/>
      <c r="UUP1839" s="401"/>
      <c r="UUQ1839" s="401"/>
      <c r="UUR1839" s="401"/>
      <c r="UUS1839" s="401"/>
      <c r="UUT1839" s="401"/>
      <c r="UUU1839" s="401"/>
      <c r="UUV1839" s="401"/>
      <c r="UUW1839" s="401"/>
      <c r="UUX1839" s="401"/>
      <c r="UUY1839" s="401"/>
      <c r="UUZ1839" s="401"/>
      <c r="UVA1839" s="401"/>
      <c r="UVB1839" s="401"/>
      <c r="UVC1839" s="401"/>
      <c r="UVD1839" s="401"/>
      <c r="UVE1839" s="401"/>
      <c r="UVF1839" s="401"/>
      <c r="UVG1839" s="401"/>
      <c r="UVH1839" s="401"/>
      <c r="UVI1839" s="401"/>
      <c r="UVJ1839" s="401"/>
      <c r="UVK1839" s="401"/>
      <c r="UVL1839" s="401"/>
      <c r="UVM1839" s="401"/>
      <c r="UVN1839" s="401"/>
      <c r="UVO1839" s="401"/>
      <c r="UVP1839" s="401"/>
      <c r="UVQ1839" s="401"/>
      <c r="UVR1839" s="401"/>
      <c r="UVS1839" s="401"/>
      <c r="UVT1839" s="401"/>
      <c r="UVU1839" s="401"/>
      <c r="UVV1839" s="401"/>
      <c r="UVW1839" s="401"/>
      <c r="UVX1839" s="401"/>
      <c r="UVY1839" s="401"/>
      <c r="UVZ1839" s="401"/>
      <c r="UWA1839" s="401"/>
      <c r="UWB1839" s="401"/>
      <c r="UWC1839" s="401"/>
      <c r="UWD1839" s="401"/>
      <c r="UWE1839" s="401"/>
      <c r="UWF1839" s="401"/>
      <c r="UWG1839" s="401"/>
      <c r="UWH1839" s="401"/>
      <c r="UWI1839" s="401"/>
      <c r="UWJ1839" s="401"/>
      <c r="UWK1839" s="401"/>
      <c r="UWL1839" s="401"/>
      <c r="UWM1839" s="401"/>
      <c r="UWN1839" s="401"/>
      <c r="UWO1839" s="401"/>
      <c r="UWP1839" s="401"/>
      <c r="UWQ1839" s="401"/>
      <c r="UWR1839" s="401"/>
      <c r="UWS1839" s="401"/>
      <c r="UWT1839" s="401"/>
      <c r="UWU1839" s="401"/>
      <c r="UWV1839" s="401"/>
      <c r="UWW1839" s="401"/>
      <c r="UWX1839" s="401"/>
      <c r="UWY1839" s="401"/>
      <c r="UWZ1839" s="401"/>
      <c r="UXA1839" s="401"/>
      <c r="UXB1839" s="401"/>
      <c r="UXC1839" s="401"/>
      <c r="UXD1839" s="401"/>
      <c r="UXE1839" s="401"/>
      <c r="UXF1839" s="401"/>
      <c r="UXG1839" s="401"/>
      <c r="UXH1839" s="401"/>
      <c r="UXI1839" s="401"/>
      <c r="UXJ1839" s="401"/>
      <c r="UXK1839" s="401"/>
      <c r="UXL1839" s="401"/>
      <c r="UXM1839" s="401"/>
      <c r="UXN1839" s="401"/>
      <c r="UXO1839" s="401"/>
      <c r="UXP1839" s="401"/>
      <c r="UXQ1839" s="401"/>
      <c r="UXR1839" s="401"/>
      <c r="UXS1839" s="401"/>
      <c r="UXT1839" s="401"/>
      <c r="UXU1839" s="401"/>
      <c r="UXV1839" s="401"/>
      <c r="UXW1839" s="401"/>
      <c r="UXX1839" s="401"/>
      <c r="UXY1839" s="401"/>
      <c r="UXZ1839" s="401"/>
      <c r="UYA1839" s="401"/>
      <c r="UYB1839" s="401"/>
      <c r="UYC1839" s="401"/>
      <c r="UYD1839" s="401"/>
      <c r="UYE1839" s="401"/>
      <c r="UYF1839" s="401"/>
      <c r="UYG1839" s="401"/>
      <c r="UYH1839" s="401"/>
      <c r="UYI1839" s="401"/>
      <c r="UYJ1839" s="401"/>
      <c r="UYK1839" s="401"/>
      <c r="UYL1839" s="401"/>
      <c r="UYM1839" s="401"/>
      <c r="UYN1839" s="401"/>
      <c r="UYO1839" s="401"/>
      <c r="UYP1839" s="401"/>
      <c r="UYQ1839" s="401"/>
      <c r="UYR1839" s="401"/>
      <c r="UYS1839" s="401"/>
      <c r="UYT1839" s="401"/>
      <c r="UYU1839" s="401"/>
      <c r="UYV1839" s="401"/>
      <c r="UYW1839" s="401"/>
      <c r="UYX1839" s="401"/>
      <c r="UYY1839" s="401"/>
      <c r="UYZ1839" s="401"/>
      <c r="UZA1839" s="401"/>
      <c r="UZB1839" s="401"/>
      <c r="UZC1839" s="401"/>
      <c r="UZD1839" s="401"/>
      <c r="UZE1839" s="401"/>
      <c r="UZF1839" s="401"/>
      <c r="UZG1839" s="401"/>
      <c r="UZH1839" s="401"/>
      <c r="UZI1839" s="401"/>
      <c r="UZJ1839" s="401"/>
      <c r="UZK1839" s="401"/>
      <c r="UZL1839" s="401"/>
      <c r="UZM1839" s="401"/>
      <c r="UZN1839" s="401"/>
      <c r="UZO1839" s="401"/>
      <c r="UZP1839" s="401"/>
      <c r="UZQ1839" s="401"/>
      <c r="UZR1839" s="401"/>
      <c r="UZS1839" s="401"/>
      <c r="UZT1839" s="401"/>
      <c r="UZU1839" s="401"/>
      <c r="UZV1839" s="401"/>
      <c r="UZW1839" s="401"/>
      <c r="UZX1839" s="401"/>
      <c r="UZY1839" s="401"/>
      <c r="UZZ1839" s="401"/>
      <c r="VAA1839" s="401"/>
      <c r="VAB1839" s="401"/>
      <c r="VAC1839" s="401"/>
      <c r="VAD1839" s="401"/>
      <c r="VAE1839" s="401"/>
      <c r="VAF1839" s="401"/>
      <c r="VAG1839" s="401"/>
      <c r="VAH1839" s="401"/>
      <c r="VAI1839" s="401"/>
      <c r="VAJ1839" s="401"/>
      <c r="VAK1839" s="401"/>
      <c r="VAL1839" s="401"/>
      <c r="VAM1839" s="401"/>
      <c r="VAN1839" s="401"/>
      <c r="VAO1839" s="401"/>
      <c r="VAP1839" s="401"/>
      <c r="VAQ1839" s="401"/>
      <c r="VAR1839" s="401"/>
      <c r="VAS1839" s="401"/>
      <c r="VAT1839" s="401"/>
      <c r="VAU1839" s="401"/>
      <c r="VAV1839" s="401"/>
      <c r="VAW1839" s="401"/>
      <c r="VAX1839" s="401"/>
      <c r="VAY1839" s="401"/>
      <c r="VAZ1839" s="401"/>
      <c r="VBA1839" s="401"/>
      <c r="VBB1839" s="401"/>
      <c r="VBC1839" s="401"/>
      <c r="VBD1839" s="401"/>
      <c r="VBE1839" s="401"/>
      <c r="VBF1839" s="401"/>
      <c r="VBG1839" s="401"/>
      <c r="VBH1839" s="401"/>
      <c r="VBI1839" s="401"/>
      <c r="VBJ1839" s="401"/>
      <c r="VBK1839" s="401"/>
      <c r="VBL1839" s="401"/>
      <c r="VBM1839" s="401"/>
      <c r="VBN1839" s="401"/>
      <c r="VBO1839" s="401"/>
      <c r="VBP1839" s="401"/>
      <c r="VBQ1839" s="401"/>
      <c r="VBR1839" s="401"/>
      <c r="VBS1839" s="401"/>
      <c r="VBT1839" s="401"/>
      <c r="VBU1839" s="401"/>
      <c r="VBV1839" s="401"/>
      <c r="VBW1839" s="401"/>
      <c r="VBX1839" s="401"/>
      <c r="VBY1839" s="401"/>
      <c r="VBZ1839" s="401"/>
      <c r="VCA1839" s="401"/>
      <c r="VCB1839" s="401"/>
      <c r="VCC1839" s="401"/>
      <c r="VCD1839" s="401"/>
      <c r="VCE1839" s="401"/>
      <c r="VCF1839" s="401"/>
      <c r="VCG1839" s="401"/>
      <c r="VCH1839" s="401"/>
      <c r="VCI1839" s="401"/>
      <c r="VCJ1839" s="401"/>
      <c r="VCK1839" s="401"/>
      <c r="VCL1839" s="401"/>
      <c r="VCM1839" s="401"/>
      <c r="VCN1839" s="401"/>
      <c r="VCO1839" s="401"/>
      <c r="VCP1839" s="401"/>
      <c r="VCQ1839" s="401"/>
      <c r="VCR1839" s="401"/>
      <c r="VCS1839" s="401"/>
      <c r="VCT1839" s="401"/>
      <c r="VCU1839" s="401"/>
      <c r="VCV1839" s="401"/>
      <c r="VCW1839" s="401"/>
      <c r="VCX1839" s="401"/>
      <c r="VCY1839" s="401"/>
      <c r="VCZ1839" s="401"/>
      <c r="VDA1839" s="401"/>
      <c r="VDB1839" s="401"/>
      <c r="VDC1839" s="401"/>
      <c r="VDD1839" s="401"/>
      <c r="VDE1839" s="401"/>
      <c r="VDF1839" s="401"/>
      <c r="VDG1839" s="401"/>
      <c r="VDH1839" s="401"/>
      <c r="VDI1839" s="401"/>
      <c r="VDJ1839" s="401"/>
      <c r="VDK1839" s="401"/>
      <c r="VDL1839" s="401"/>
      <c r="VDM1839" s="401"/>
      <c r="VDN1839" s="401"/>
      <c r="VDO1839" s="401"/>
      <c r="VDP1839" s="401"/>
      <c r="VDQ1839" s="401"/>
      <c r="VDR1839" s="401"/>
      <c r="VDS1839" s="401"/>
      <c r="VDT1839" s="401"/>
      <c r="VDU1839" s="401"/>
      <c r="VDV1839" s="401"/>
      <c r="VDW1839" s="401"/>
      <c r="VDX1839" s="401"/>
      <c r="VDY1839" s="401"/>
      <c r="VDZ1839" s="401"/>
      <c r="VEA1839" s="401"/>
      <c r="VEB1839" s="401"/>
      <c r="VEC1839" s="401"/>
      <c r="VED1839" s="401"/>
      <c r="VEE1839" s="401"/>
      <c r="VEF1839" s="401"/>
      <c r="VEG1839" s="401"/>
      <c r="VEH1839" s="401"/>
      <c r="VEI1839" s="401"/>
      <c r="VEJ1839" s="401"/>
      <c r="VEK1839" s="401"/>
      <c r="VEL1839" s="401"/>
      <c r="VEM1839" s="401"/>
      <c r="VEN1839" s="401"/>
      <c r="VEO1839" s="401"/>
      <c r="VEP1839" s="401"/>
      <c r="VEQ1839" s="401"/>
      <c r="VER1839" s="401"/>
      <c r="VES1839" s="401"/>
      <c r="VET1839" s="401"/>
      <c r="VEU1839" s="401"/>
      <c r="VEV1839" s="401"/>
      <c r="VEW1839" s="401"/>
      <c r="VEX1839" s="401"/>
      <c r="VEY1839" s="401"/>
      <c r="VEZ1839" s="401"/>
      <c r="VFA1839" s="401"/>
      <c r="VFB1839" s="401"/>
      <c r="VFC1839" s="401"/>
      <c r="VFD1839" s="401"/>
      <c r="VFE1839" s="401"/>
      <c r="VFF1839" s="401"/>
      <c r="VFG1839" s="401"/>
      <c r="VFH1839" s="401"/>
      <c r="VFI1839" s="401"/>
      <c r="VFJ1839" s="401"/>
      <c r="VFK1839" s="401"/>
      <c r="VFL1839" s="401"/>
      <c r="VFM1839" s="401"/>
      <c r="VFN1839" s="401"/>
      <c r="VFO1839" s="401"/>
      <c r="VFP1839" s="401"/>
      <c r="VFQ1839" s="401"/>
      <c r="VFR1839" s="401"/>
      <c r="VFS1839" s="401"/>
      <c r="VFT1839" s="401"/>
      <c r="VFU1839" s="401"/>
      <c r="VFV1839" s="401"/>
      <c r="VFW1839" s="401"/>
      <c r="VFX1839" s="401"/>
      <c r="VFY1839" s="401"/>
      <c r="VFZ1839" s="401"/>
      <c r="VGA1839" s="401"/>
      <c r="VGB1839" s="401"/>
      <c r="VGC1839" s="401"/>
      <c r="VGD1839" s="401"/>
      <c r="VGE1839" s="401"/>
      <c r="VGF1839" s="401"/>
      <c r="VGG1839" s="401"/>
      <c r="VGH1839" s="401"/>
      <c r="VGI1839" s="401"/>
      <c r="VGJ1839" s="401"/>
      <c r="VGK1839" s="401"/>
      <c r="VGL1839" s="401"/>
      <c r="VGM1839" s="401"/>
      <c r="VGN1839" s="401"/>
      <c r="VGO1839" s="401"/>
      <c r="VGP1839" s="401"/>
      <c r="VGQ1839" s="401"/>
      <c r="VGR1839" s="401"/>
      <c r="VGS1839" s="401"/>
      <c r="VGT1839" s="401"/>
      <c r="VGU1839" s="401"/>
      <c r="VGV1839" s="401"/>
      <c r="VGW1839" s="401"/>
      <c r="VGX1839" s="401"/>
      <c r="VGY1839" s="401"/>
      <c r="VGZ1839" s="401"/>
      <c r="VHA1839" s="401"/>
      <c r="VHB1839" s="401"/>
      <c r="VHC1839" s="401"/>
      <c r="VHD1839" s="401"/>
      <c r="VHE1839" s="401"/>
      <c r="VHF1839" s="401"/>
      <c r="VHG1839" s="401"/>
      <c r="VHH1839" s="401"/>
      <c r="VHI1839" s="401"/>
      <c r="VHJ1839" s="401"/>
      <c r="VHK1839" s="401"/>
      <c r="VHL1839" s="401"/>
      <c r="VHM1839" s="401"/>
      <c r="VHN1839" s="401"/>
      <c r="VHO1839" s="401"/>
      <c r="VHP1839" s="401"/>
      <c r="VHQ1839" s="401"/>
      <c r="VHR1839" s="401"/>
      <c r="VHS1839" s="401"/>
      <c r="VHT1839" s="401"/>
      <c r="VHU1839" s="401"/>
      <c r="VHV1839" s="401"/>
      <c r="VHW1839" s="401"/>
      <c r="VHX1839" s="401"/>
      <c r="VHY1839" s="401"/>
      <c r="VHZ1839" s="401"/>
      <c r="VIA1839" s="401"/>
      <c r="VIB1839" s="401"/>
      <c r="VIC1839" s="401"/>
      <c r="VID1839" s="401"/>
      <c r="VIE1839" s="401"/>
      <c r="VIF1839" s="401"/>
      <c r="VIG1839" s="401"/>
      <c r="VIH1839" s="401"/>
      <c r="VII1839" s="401"/>
      <c r="VIJ1839" s="401"/>
      <c r="VIK1839" s="401"/>
      <c r="VIL1839" s="401"/>
      <c r="VIM1839" s="401"/>
      <c r="VIN1839" s="401"/>
      <c r="VIO1839" s="401"/>
      <c r="VIP1839" s="401"/>
      <c r="VIQ1839" s="401"/>
      <c r="VIR1839" s="401"/>
      <c r="VIS1839" s="401"/>
      <c r="VIT1839" s="401"/>
      <c r="VIU1839" s="401"/>
      <c r="VIV1839" s="401"/>
      <c r="VIW1839" s="401"/>
      <c r="VIX1839" s="401"/>
      <c r="VIY1839" s="401"/>
      <c r="VIZ1839" s="401"/>
      <c r="VJA1839" s="401"/>
      <c r="VJB1839" s="401"/>
      <c r="VJC1839" s="401"/>
      <c r="VJD1839" s="401"/>
      <c r="VJE1839" s="401"/>
      <c r="VJF1839" s="401"/>
      <c r="VJG1839" s="401"/>
      <c r="VJH1839" s="401"/>
      <c r="VJI1839" s="401"/>
      <c r="VJJ1839" s="401"/>
      <c r="VJK1839" s="401"/>
      <c r="VJL1839" s="401"/>
      <c r="VJM1839" s="401"/>
      <c r="VJN1839" s="401"/>
      <c r="VJO1839" s="401"/>
      <c r="VJP1839" s="401"/>
      <c r="VJQ1839" s="401"/>
      <c r="VJR1839" s="401"/>
      <c r="VJS1839" s="401"/>
      <c r="VJT1839" s="401"/>
      <c r="VJU1839" s="401"/>
      <c r="VJV1839" s="401"/>
      <c r="VJW1839" s="401"/>
      <c r="VJX1839" s="401"/>
      <c r="VJY1839" s="401"/>
      <c r="VJZ1839" s="401"/>
      <c r="VKA1839" s="401"/>
      <c r="VKB1839" s="401"/>
      <c r="VKC1839" s="401"/>
      <c r="VKD1839" s="401"/>
      <c r="VKE1839" s="401"/>
      <c r="VKF1839" s="401"/>
      <c r="VKG1839" s="401"/>
      <c r="VKH1839" s="401"/>
      <c r="VKI1839" s="401"/>
      <c r="VKJ1839" s="401"/>
      <c r="VKK1839" s="401"/>
      <c r="VKL1839" s="401"/>
      <c r="VKM1839" s="401"/>
      <c r="VKN1839" s="401"/>
      <c r="VKO1839" s="401"/>
      <c r="VKP1839" s="401"/>
      <c r="VKQ1839" s="401"/>
      <c r="VKR1839" s="401"/>
      <c r="VKS1839" s="401"/>
      <c r="VKT1839" s="401"/>
      <c r="VKU1839" s="401"/>
      <c r="VKV1839" s="401"/>
      <c r="VKW1839" s="401"/>
      <c r="VKX1839" s="401"/>
      <c r="VKY1839" s="401"/>
      <c r="VKZ1839" s="401"/>
      <c r="VLA1839" s="401"/>
      <c r="VLB1839" s="401"/>
      <c r="VLC1839" s="401"/>
      <c r="VLD1839" s="401"/>
      <c r="VLE1839" s="401"/>
      <c r="VLF1839" s="401"/>
      <c r="VLG1839" s="401"/>
      <c r="VLH1839" s="401"/>
      <c r="VLI1839" s="401"/>
      <c r="VLJ1839" s="401"/>
      <c r="VLK1839" s="401"/>
      <c r="VLL1839" s="401"/>
      <c r="VLM1839" s="401"/>
      <c r="VLN1839" s="401"/>
      <c r="VLO1839" s="401"/>
      <c r="VLP1839" s="401"/>
      <c r="VLQ1839" s="401"/>
      <c r="VLR1839" s="401"/>
      <c r="VLS1839" s="401"/>
      <c r="VLT1839" s="401"/>
      <c r="VLU1839" s="401"/>
      <c r="VLV1839" s="401"/>
      <c r="VLW1839" s="401"/>
      <c r="VLX1839" s="401"/>
      <c r="VLY1839" s="401"/>
      <c r="VLZ1839" s="401"/>
      <c r="VMA1839" s="401"/>
      <c r="VMB1839" s="401"/>
      <c r="VMC1839" s="401"/>
      <c r="VMD1839" s="401"/>
      <c r="VME1839" s="401"/>
      <c r="VMF1839" s="401"/>
      <c r="VMG1839" s="401"/>
      <c r="VMH1839" s="401"/>
      <c r="VMI1839" s="401"/>
      <c r="VMJ1839" s="401"/>
      <c r="VMK1839" s="401"/>
      <c r="VML1839" s="401"/>
      <c r="VMM1839" s="401"/>
      <c r="VMN1839" s="401"/>
      <c r="VMO1839" s="401"/>
      <c r="VMP1839" s="401"/>
      <c r="VMQ1839" s="401"/>
      <c r="VMR1839" s="401"/>
      <c r="VMS1839" s="401"/>
      <c r="VMT1839" s="401"/>
      <c r="VMU1839" s="401"/>
      <c r="VMV1839" s="401"/>
      <c r="VMW1839" s="401"/>
      <c r="VMX1839" s="401"/>
      <c r="VMY1839" s="401"/>
      <c r="VMZ1839" s="401"/>
      <c r="VNA1839" s="401"/>
      <c r="VNB1839" s="401"/>
      <c r="VNC1839" s="401"/>
      <c r="VND1839" s="401"/>
      <c r="VNE1839" s="401"/>
      <c r="VNF1839" s="401"/>
      <c r="VNG1839" s="401"/>
      <c r="VNH1839" s="401"/>
      <c r="VNI1839" s="401"/>
      <c r="VNJ1839" s="401"/>
      <c r="VNK1839" s="401"/>
      <c r="VNL1839" s="401"/>
      <c r="VNM1839" s="401"/>
      <c r="VNN1839" s="401"/>
      <c r="VNO1839" s="401"/>
      <c r="VNP1839" s="401"/>
      <c r="VNQ1839" s="401"/>
      <c r="VNR1839" s="401"/>
      <c r="VNS1839" s="401"/>
      <c r="VNT1839" s="401"/>
      <c r="VNU1839" s="401"/>
      <c r="VNV1839" s="401"/>
      <c r="VNW1839" s="401"/>
      <c r="VNX1839" s="401"/>
      <c r="VNY1839" s="401"/>
      <c r="VNZ1839" s="401"/>
      <c r="VOA1839" s="401"/>
      <c r="VOB1839" s="401"/>
      <c r="VOC1839" s="401"/>
      <c r="VOD1839" s="401"/>
      <c r="VOE1839" s="401"/>
      <c r="VOF1839" s="401"/>
      <c r="VOG1839" s="401"/>
      <c r="VOH1839" s="401"/>
      <c r="VOI1839" s="401"/>
      <c r="VOJ1839" s="401"/>
      <c r="VOK1839" s="401"/>
      <c r="VOL1839" s="401"/>
      <c r="VOM1839" s="401"/>
      <c r="VON1839" s="401"/>
      <c r="VOO1839" s="401"/>
      <c r="VOP1839" s="401"/>
      <c r="VOQ1839" s="401"/>
      <c r="VOR1839" s="401"/>
      <c r="VOS1839" s="401"/>
      <c r="VOT1839" s="401"/>
      <c r="VOU1839" s="401"/>
      <c r="VOV1839" s="401"/>
      <c r="VOW1839" s="401"/>
      <c r="VOX1839" s="401"/>
      <c r="VOY1839" s="401"/>
      <c r="VOZ1839" s="401"/>
      <c r="VPA1839" s="401"/>
      <c r="VPB1839" s="401"/>
      <c r="VPC1839" s="401"/>
      <c r="VPD1839" s="401"/>
      <c r="VPE1839" s="401"/>
      <c r="VPF1839" s="401"/>
      <c r="VPG1839" s="401"/>
      <c r="VPH1839" s="401"/>
      <c r="VPI1839" s="401"/>
      <c r="VPJ1839" s="401"/>
      <c r="VPK1839" s="401"/>
      <c r="VPL1839" s="401"/>
      <c r="VPM1839" s="401"/>
      <c r="VPN1839" s="401"/>
      <c r="VPO1839" s="401"/>
      <c r="VPP1839" s="401"/>
      <c r="VPQ1839" s="401"/>
      <c r="VPR1839" s="401"/>
      <c r="VPS1839" s="401"/>
      <c r="VPT1839" s="401"/>
      <c r="VPU1839" s="401"/>
      <c r="VPV1839" s="401"/>
      <c r="VPW1839" s="401"/>
      <c r="VPX1839" s="401"/>
      <c r="VPY1839" s="401"/>
      <c r="VPZ1839" s="401"/>
      <c r="VQA1839" s="401"/>
      <c r="VQB1839" s="401"/>
      <c r="VQC1839" s="401"/>
      <c r="VQD1839" s="401"/>
      <c r="VQE1839" s="401"/>
      <c r="VQF1839" s="401"/>
      <c r="VQG1839" s="401"/>
      <c r="VQH1839" s="401"/>
      <c r="VQI1839" s="401"/>
      <c r="VQJ1839" s="401"/>
      <c r="VQK1839" s="401"/>
      <c r="VQL1839" s="401"/>
      <c r="VQM1839" s="401"/>
      <c r="VQN1839" s="401"/>
      <c r="VQO1839" s="401"/>
      <c r="VQP1839" s="401"/>
      <c r="VQQ1839" s="401"/>
      <c r="VQR1839" s="401"/>
      <c r="VQS1839" s="401"/>
      <c r="VQT1839" s="401"/>
      <c r="VQU1839" s="401"/>
      <c r="VQV1839" s="401"/>
      <c r="VQW1839" s="401"/>
      <c r="VQX1839" s="401"/>
      <c r="VQY1839" s="401"/>
      <c r="VQZ1839" s="401"/>
      <c r="VRA1839" s="401"/>
      <c r="VRB1839" s="401"/>
      <c r="VRC1839" s="401"/>
      <c r="VRD1839" s="401"/>
      <c r="VRE1839" s="401"/>
      <c r="VRF1839" s="401"/>
      <c r="VRG1839" s="401"/>
      <c r="VRH1839" s="401"/>
      <c r="VRI1839" s="401"/>
      <c r="VRJ1839" s="401"/>
      <c r="VRK1839" s="401"/>
      <c r="VRL1839" s="401"/>
      <c r="VRM1839" s="401"/>
      <c r="VRN1839" s="401"/>
      <c r="VRO1839" s="401"/>
      <c r="VRP1839" s="401"/>
      <c r="VRQ1839" s="401"/>
      <c r="VRR1839" s="401"/>
      <c r="VRS1839" s="401"/>
      <c r="VRT1839" s="401"/>
      <c r="VRU1839" s="401"/>
      <c r="VRV1839" s="401"/>
      <c r="VRW1839" s="401"/>
      <c r="VRX1839" s="401"/>
      <c r="VRY1839" s="401"/>
      <c r="VRZ1839" s="401"/>
      <c r="VSA1839" s="401"/>
      <c r="VSB1839" s="401"/>
      <c r="VSC1839" s="401"/>
      <c r="VSD1839" s="401"/>
      <c r="VSE1839" s="401"/>
      <c r="VSF1839" s="401"/>
      <c r="VSG1839" s="401"/>
      <c r="VSH1839" s="401"/>
      <c r="VSI1839" s="401"/>
      <c r="VSJ1839" s="401"/>
      <c r="VSK1839" s="401"/>
      <c r="VSL1839" s="401"/>
      <c r="VSM1839" s="401"/>
      <c r="VSN1839" s="401"/>
      <c r="VSO1839" s="401"/>
      <c r="VSP1839" s="401"/>
      <c r="VSQ1839" s="401"/>
      <c r="VSR1839" s="401"/>
      <c r="VSS1839" s="401"/>
      <c r="VST1839" s="401"/>
      <c r="VSU1839" s="401"/>
      <c r="VSV1839" s="401"/>
      <c r="VSW1839" s="401"/>
      <c r="VSX1839" s="401"/>
      <c r="VSY1839" s="401"/>
      <c r="VSZ1839" s="401"/>
      <c r="VTA1839" s="401"/>
      <c r="VTB1839" s="401"/>
      <c r="VTC1839" s="401"/>
      <c r="VTD1839" s="401"/>
      <c r="VTE1839" s="401"/>
      <c r="VTF1839" s="401"/>
      <c r="VTG1839" s="401"/>
      <c r="VTH1839" s="401"/>
      <c r="VTI1839" s="401"/>
      <c r="VTJ1839" s="401"/>
      <c r="VTK1839" s="401"/>
      <c r="VTL1839" s="401"/>
      <c r="VTM1839" s="401"/>
      <c r="VTN1839" s="401"/>
      <c r="VTO1839" s="401"/>
      <c r="VTP1839" s="401"/>
      <c r="VTQ1839" s="401"/>
      <c r="VTR1839" s="401"/>
      <c r="VTS1839" s="401"/>
      <c r="VTT1839" s="401"/>
      <c r="VTU1839" s="401"/>
      <c r="VTV1839" s="401"/>
      <c r="VTW1839" s="401"/>
      <c r="VTX1839" s="401"/>
      <c r="VTY1839" s="401"/>
      <c r="VTZ1839" s="401"/>
      <c r="VUA1839" s="401"/>
      <c r="VUB1839" s="401"/>
      <c r="VUC1839" s="401"/>
      <c r="VUD1839" s="401"/>
      <c r="VUE1839" s="401"/>
      <c r="VUF1839" s="401"/>
      <c r="VUG1839" s="401"/>
      <c r="VUH1839" s="401"/>
      <c r="VUI1839" s="401"/>
      <c r="VUJ1839" s="401"/>
      <c r="VUK1839" s="401"/>
      <c r="VUL1839" s="401"/>
      <c r="VUM1839" s="401"/>
      <c r="VUN1839" s="401"/>
      <c r="VUO1839" s="401"/>
      <c r="VUP1839" s="401"/>
      <c r="VUQ1839" s="401"/>
      <c r="VUR1839" s="401"/>
      <c r="VUS1839" s="401"/>
      <c r="VUT1839" s="401"/>
      <c r="VUU1839" s="401"/>
      <c r="VUV1839" s="401"/>
      <c r="VUW1839" s="401"/>
      <c r="VUX1839" s="401"/>
      <c r="VUY1839" s="401"/>
      <c r="VUZ1839" s="401"/>
      <c r="VVA1839" s="401"/>
      <c r="VVB1839" s="401"/>
      <c r="VVC1839" s="401"/>
      <c r="VVD1839" s="401"/>
      <c r="VVE1839" s="401"/>
      <c r="VVF1839" s="401"/>
      <c r="VVG1839" s="401"/>
      <c r="VVH1839" s="401"/>
      <c r="VVI1839" s="401"/>
      <c r="VVJ1839" s="401"/>
      <c r="VVK1839" s="401"/>
      <c r="VVL1839" s="401"/>
      <c r="VVM1839" s="401"/>
      <c r="VVN1839" s="401"/>
      <c r="VVO1839" s="401"/>
      <c r="VVP1839" s="401"/>
      <c r="VVQ1839" s="401"/>
      <c r="VVR1839" s="401"/>
      <c r="VVS1839" s="401"/>
      <c r="VVT1839" s="401"/>
      <c r="VVU1839" s="401"/>
      <c r="VVV1839" s="401"/>
      <c r="VVW1839" s="401"/>
      <c r="VVX1839" s="401"/>
      <c r="VVY1839" s="401"/>
      <c r="VVZ1839" s="401"/>
      <c r="VWA1839" s="401"/>
      <c r="VWB1839" s="401"/>
      <c r="VWC1839" s="401"/>
      <c r="VWD1839" s="401"/>
      <c r="VWE1839" s="401"/>
      <c r="VWF1839" s="401"/>
      <c r="VWG1839" s="401"/>
      <c r="VWH1839" s="401"/>
      <c r="VWI1839" s="401"/>
      <c r="VWJ1839" s="401"/>
      <c r="VWK1839" s="401"/>
      <c r="VWL1839" s="401"/>
      <c r="VWM1839" s="401"/>
      <c r="VWN1839" s="401"/>
      <c r="VWO1839" s="401"/>
      <c r="VWP1839" s="401"/>
      <c r="VWQ1839" s="401"/>
      <c r="VWR1839" s="401"/>
      <c r="VWS1839" s="401"/>
      <c r="VWT1839" s="401"/>
      <c r="VWU1839" s="401"/>
      <c r="VWV1839" s="401"/>
      <c r="VWW1839" s="401"/>
      <c r="VWX1839" s="401"/>
      <c r="VWY1839" s="401"/>
      <c r="VWZ1839" s="401"/>
      <c r="VXA1839" s="401"/>
      <c r="VXB1839" s="401"/>
      <c r="VXC1839" s="401"/>
      <c r="VXD1839" s="401"/>
      <c r="VXE1839" s="401"/>
      <c r="VXF1839" s="401"/>
      <c r="VXG1839" s="401"/>
      <c r="VXH1839" s="401"/>
      <c r="VXI1839" s="401"/>
      <c r="VXJ1839" s="401"/>
      <c r="VXK1839" s="401"/>
      <c r="VXL1839" s="401"/>
      <c r="VXM1839" s="401"/>
      <c r="VXN1839" s="401"/>
      <c r="VXO1839" s="401"/>
      <c r="VXP1839" s="401"/>
      <c r="VXQ1839" s="401"/>
      <c r="VXR1839" s="401"/>
      <c r="VXS1839" s="401"/>
      <c r="VXT1839" s="401"/>
      <c r="VXU1839" s="401"/>
      <c r="VXV1839" s="401"/>
      <c r="VXW1839" s="401"/>
      <c r="VXX1839" s="401"/>
      <c r="VXY1839" s="401"/>
      <c r="VXZ1839" s="401"/>
      <c r="VYA1839" s="401"/>
      <c r="VYB1839" s="401"/>
      <c r="VYC1839" s="401"/>
      <c r="VYD1839" s="401"/>
      <c r="VYE1839" s="401"/>
      <c r="VYF1839" s="401"/>
      <c r="VYG1839" s="401"/>
      <c r="VYH1839" s="401"/>
      <c r="VYI1839" s="401"/>
      <c r="VYJ1839" s="401"/>
      <c r="VYK1839" s="401"/>
      <c r="VYL1839" s="401"/>
      <c r="VYM1839" s="401"/>
      <c r="VYN1839" s="401"/>
      <c r="VYO1839" s="401"/>
      <c r="VYP1839" s="401"/>
      <c r="VYQ1839" s="401"/>
      <c r="VYR1839" s="401"/>
      <c r="VYS1839" s="401"/>
      <c r="VYT1839" s="401"/>
      <c r="VYU1839" s="401"/>
      <c r="VYV1839" s="401"/>
      <c r="VYW1839" s="401"/>
      <c r="VYX1839" s="401"/>
      <c r="VYY1839" s="401"/>
      <c r="VYZ1839" s="401"/>
      <c r="VZA1839" s="401"/>
      <c r="VZB1839" s="401"/>
      <c r="VZC1839" s="401"/>
      <c r="VZD1839" s="401"/>
      <c r="VZE1839" s="401"/>
      <c r="VZF1839" s="401"/>
      <c r="VZG1839" s="401"/>
      <c r="VZH1839" s="401"/>
      <c r="VZI1839" s="401"/>
      <c r="VZJ1839" s="401"/>
      <c r="VZK1839" s="401"/>
      <c r="VZL1839" s="401"/>
      <c r="VZM1839" s="401"/>
      <c r="VZN1839" s="401"/>
      <c r="VZO1839" s="401"/>
      <c r="VZP1839" s="401"/>
      <c r="VZQ1839" s="401"/>
      <c r="VZR1839" s="401"/>
      <c r="VZS1839" s="401"/>
      <c r="VZT1839" s="401"/>
      <c r="VZU1839" s="401"/>
      <c r="VZV1839" s="401"/>
      <c r="VZW1839" s="401"/>
      <c r="VZX1839" s="401"/>
      <c r="VZY1839" s="401"/>
      <c r="VZZ1839" s="401"/>
      <c r="WAA1839" s="401"/>
      <c r="WAB1839" s="401"/>
      <c r="WAC1839" s="401"/>
      <c r="WAD1839" s="401"/>
      <c r="WAE1839" s="401"/>
      <c r="WAF1839" s="401"/>
      <c r="WAG1839" s="401"/>
      <c r="WAH1839" s="401"/>
      <c r="WAI1839" s="401"/>
      <c r="WAJ1839" s="401"/>
      <c r="WAK1839" s="401"/>
      <c r="WAL1839" s="401"/>
      <c r="WAM1839" s="401"/>
      <c r="WAN1839" s="401"/>
      <c r="WAO1839" s="401"/>
      <c r="WAP1839" s="401"/>
      <c r="WAQ1839" s="401"/>
      <c r="WAR1839" s="401"/>
      <c r="WAS1839" s="401"/>
      <c r="WAT1839" s="401"/>
      <c r="WAU1839" s="401"/>
      <c r="WAV1839" s="401"/>
      <c r="WAW1839" s="401"/>
      <c r="WAX1839" s="401"/>
      <c r="WAY1839" s="401"/>
      <c r="WAZ1839" s="401"/>
      <c r="WBA1839" s="401"/>
      <c r="WBB1839" s="401"/>
      <c r="WBC1839" s="401"/>
      <c r="WBD1839" s="401"/>
      <c r="WBE1839" s="401"/>
      <c r="WBF1839" s="401"/>
      <c r="WBG1839" s="401"/>
      <c r="WBH1839" s="401"/>
      <c r="WBI1839" s="401"/>
      <c r="WBJ1839" s="401"/>
      <c r="WBK1839" s="401"/>
      <c r="WBL1839" s="401"/>
      <c r="WBM1839" s="401"/>
      <c r="WBN1839" s="401"/>
      <c r="WBO1839" s="401"/>
      <c r="WBP1839" s="401"/>
      <c r="WBQ1839" s="401"/>
      <c r="WBR1839" s="401"/>
      <c r="WBS1839" s="401"/>
      <c r="WBT1839" s="401"/>
      <c r="WBU1839" s="401"/>
      <c r="WBV1839" s="401"/>
      <c r="WBW1839" s="401"/>
      <c r="WBX1839" s="401"/>
      <c r="WBY1839" s="401"/>
      <c r="WBZ1839" s="401"/>
      <c r="WCA1839" s="401"/>
      <c r="WCB1839" s="401"/>
      <c r="WCC1839" s="401"/>
      <c r="WCD1839" s="401"/>
      <c r="WCE1839" s="401"/>
      <c r="WCF1839" s="401"/>
      <c r="WCG1839" s="401"/>
      <c r="WCH1839" s="401"/>
      <c r="WCI1839" s="401"/>
      <c r="WCJ1839" s="401"/>
      <c r="WCK1839" s="401"/>
      <c r="WCL1839" s="401"/>
      <c r="WCM1839" s="401"/>
      <c r="WCN1839" s="401"/>
      <c r="WCO1839" s="401"/>
      <c r="WCP1839" s="401"/>
      <c r="WCQ1839" s="401"/>
      <c r="WCR1839" s="401"/>
      <c r="WCS1839" s="401"/>
      <c r="WCT1839" s="401"/>
      <c r="WCU1839" s="401"/>
      <c r="WCV1839" s="401"/>
      <c r="WCW1839" s="401"/>
      <c r="WCX1839" s="401"/>
      <c r="WCY1839" s="401"/>
      <c r="WCZ1839" s="401"/>
      <c r="WDA1839" s="401"/>
      <c r="WDB1839" s="401"/>
      <c r="WDC1839" s="401"/>
      <c r="WDD1839" s="401"/>
      <c r="WDE1839" s="401"/>
      <c r="WDF1839" s="401"/>
      <c r="WDG1839" s="401"/>
      <c r="WDH1839" s="401"/>
      <c r="WDI1839" s="401"/>
      <c r="WDJ1839" s="401"/>
      <c r="WDK1839" s="401"/>
      <c r="WDL1839" s="401"/>
      <c r="WDM1839" s="401"/>
      <c r="WDN1839" s="401"/>
      <c r="WDO1839" s="401"/>
      <c r="WDP1839" s="401"/>
      <c r="WDQ1839" s="401"/>
      <c r="WDR1839" s="401"/>
      <c r="WDS1839" s="401"/>
      <c r="WDT1839" s="401"/>
      <c r="WDU1839" s="401"/>
      <c r="WDV1839" s="401"/>
      <c r="WDW1839" s="401"/>
      <c r="WDX1839" s="401"/>
      <c r="WDY1839" s="401"/>
      <c r="WDZ1839" s="401"/>
      <c r="WEA1839" s="401"/>
      <c r="WEB1839" s="401"/>
      <c r="WEC1839" s="401"/>
      <c r="WED1839" s="401"/>
      <c r="WEE1839" s="401"/>
      <c r="WEF1839" s="401"/>
      <c r="WEG1839" s="401"/>
      <c r="WEH1839" s="401"/>
      <c r="WEI1839" s="401"/>
      <c r="WEJ1839" s="401"/>
      <c r="WEK1839" s="401"/>
      <c r="WEL1839" s="401"/>
      <c r="WEM1839" s="401"/>
      <c r="WEN1839" s="401"/>
      <c r="WEO1839" s="401"/>
      <c r="WEP1839" s="401"/>
      <c r="WEQ1839" s="401"/>
      <c r="WER1839" s="401"/>
      <c r="WES1839" s="401"/>
      <c r="WET1839" s="401"/>
      <c r="WEU1839" s="401"/>
      <c r="WEV1839" s="401"/>
      <c r="WEW1839" s="401"/>
      <c r="WEX1839" s="401"/>
      <c r="WEY1839" s="401"/>
      <c r="WEZ1839" s="401"/>
      <c r="WFA1839" s="401"/>
      <c r="WFB1839" s="401"/>
      <c r="WFC1839" s="401"/>
      <c r="WFD1839" s="401"/>
      <c r="WFE1839" s="401"/>
      <c r="WFF1839" s="401"/>
      <c r="WFG1839" s="401"/>
      <c r="WFH1839" s="401"/>
      <c r="WFI1839" s="401"/>
      <c r="WFJ1839" s="401"/>
      <c r="WFK1839" s="401"/>
      <c r="WFL1839" s="401"/>
      <c r="WFM1839" s="401"/>
      <c r="WFN1839" s="401"/>
      <c r="WFO1839" s="401"/>
      <c r="WFP1839" s="401"/>
      <c r="WFQ1839" s="401"/>
      <c r="WFR1839" s="401"/>
      <c r="WFS1839" s="401"/>
      <c r="WFT1839" s="401"/>
      <c r="WFU1839" s="401"/>
      <c r="WFV1839" s="401"/>
      <c r="WFW1839" s="401"/>
      <c r="WFX1839" s="401"/>
      <c r="WFY1839" s="401"/>
      <c r="WFZ1839" s="401"/>
      <c r="WGA1839" s="401"/>
      <c r="WGB1839" s="401"/>
      <c r="WGC1839" s="401"/>
      <c r="WGD1839" s="401"/>
      <c r="WGE1839" s="401"/>
      <c r="WGF1839" s="401"/>
      <c r="WGG1839" s="401"/>
      <c r="WGH1839" s="401"/>
      <c r="WGI1839" s="401"/>
      <c r="WGJ1839" s="401"/>
      <c r="WGK1839" s="401"/>
      <c r="WGL1839" s="401"/>
      <c r="WGM1839" s="401"/>
      <c r="WGN1839" s="401"/>
      <c r="WGO1839" s="401"/>
      <c r="WGP1839" s="401"/>
      <c r="WGQ1839" s="401"/>
      <c r="WGR1839" s="401"/>
      <c r="WGS1839" s="401"/>
      <c r="WGT1839" s="401"/>
      <c r="WGU1839" s="401"/>
      <c r="WGV1839" s="401"/>
      <c r="WGW1839" s="401"/>
      <c r="WGX1839" s="401"/>
      <c r="WGY1839" s="401"/>
      <c r="WGZ1839" s="401"/>
      <c r="WHA1839" s="401"/>
      <c r="WHB1839" s="401"/>
      <c r="WHC1839" s="401"/>
      <c r="WHD1839" s="401"/>
      <c r="WHE1839" s="401"/>
      <c r="WHF1839" s="401"/>
      <c r="WHG1839" s="401"/>
      <c r="WHH1839" s="401"/>
      <c r="WHI1839" s="401"/>
      <c r="WHJ1839" s="401"/>
      <c r="WHK1839" s="401"/>
      <c r="WHL1839" s="401"/>
      <c r="WHM1839" s="401"/>
      <c r="WHN1839" s="401"/>
      <c r="WHO1839" s="401"/>
      <c r="WHP1839" s="401"/>
      <c r="WHQ1839" s="401"/>
      <c r="WHR1839" s="401"/>
      <c r="WHS1839" s="401"/>
      <c r="WHT1839" s="401"/>
      <c r="WHU1839" s="401"/>
      <c r="WHV1839" s="401"/>
      <c r="WHW1839" s="401"/>
      <c r="WHX1839" s="401"/>
      <c r="WHY1839" s="401"/>
      <c r="WHZ1839" s="401"/>
      <c r="WIA1839" s="401"/>
      <c r="WIB1839" s="401"/>
      <c r="WIC1839" s="401"/>
      <c r="WID1839" s="401"/>
      <c r="WIE1839" s="401"/>
      <c r="WIF1839" s="401"/>
      <c r="WIG1839" s="401"/>
      <c r="WIH1839" s="401"/>
      <c r="WII1839" s="401"/>
      <c r="WIJ1839" s="401"/>
      <c r="WIK1839" s="401"/>
      <c r="WIL1839" s="401"/>
      <c r="WIM1839" s="401"/>
      <c r="WIN1839" s="401"/>
      <c r="WIO1839" s="401"/>
      <c r="WIP1839" s="401"/>
      <c r="WIQ1839" s="401"/>
      <c r="WIR1839" s="401"/>
      <c r="WIS1839" s="401"/>
      <c r="WIT1839" s="401"/>
      <c r="WIU1839" s="401"/>
      <c r="WIV1839" s="401"/>
      <c r="WIW1839" s="401"/>
      <c r="WIX1839" s="401"/>
      <c r="WIY1839" s="401"/>
      <c r="WIZ1839" s="401"/>
      <c r="WJA1839" s="401"/>
      <c r="WJB1839" s="401"/>
      <c r="WJC1839" s="401"/>
      <c r="WJD1839" s="401"/>
      <c r="WJE1839" s="401"/>
      <c r="WJF1839" s="401"/>
      <c r="WJG1839" s="401"/>
      <c r="WJH1839" s="401"/>
      <c r="WJI1839" s="401"/>
      <c r="WJJ1839" s="401"/>
      <c r="WJK1839" s="401"/>
      <c r="WJL1839" s="401"/>
      <c r="WJM1839" s="401"/>
      <c r="WJN1839" s="401"/>
      <c r="WJO1839" s="401"/>
      <c r="WJP1839" s="401"/>
      <c r="WJQ1839" s="401"/>
      <c r="WJR1839" s="401"/>
      <c r="WJS1839" s="401"/>
      <c r="WJT1839" s="401"/>
      <c r="WJU1839" s="401"/>
      <c r="WJV1839" s="401"/>
      <c r="WJW1839" s="401"/>
      <c r="WJX1839" s="401"/>
      <c r="WJY1839" s="401"/>
      <c r="WJZ1839" s="401"/>
      <c r="WKA1839" s="401"/>
      <c r="WKB1839" s="401"/>
      <c r="WKC1839" s="401"/>
      <c r="WKD1839" s="401"/>
      <c r="WKE1839" s="401"/>
      <c r="WKF1839" s="401"/>
      <c r="WKG1839" s="401"/>
      <c r="WKH1839" s="401"/>
      <c r="WKI1839" s="401"/>
      <c r="WKJ1839" s="401"/>
      <c r="WKK1839" s="401"/>
      <c r="WKL1839" s="401"/>
      <c r="WKM1839" s="401"/>
      <c r="WKN1839" s="401"/>
      <c r="WKO1839" s="401"/>
      <c r="WKP1839" s="401"/>
      <c r="WKQ1839" s="401"/>
      <c r="WKR1839" s="401"/>
      <c r="WKS1839" s="401"/>
      <c r="WKT1839" s="401"/>
      <c r="WKU1839" s="401"/>
      <c r="WKV1839" s="401"/>
      <c r="WKW1839" s="401"/>
      <c r="WKX1839" s="401"/>
      <c r="WKY1839" s="401"/>
      <c r="WKZ1839" s="401"/>
      <c r="WLA1839" s="401"/>
      <c r="WLB1839" s="401"/>
      <c r="WLC1839" s="401"/>
      <c r="WLD1839" s="401"/>
      <c r="WLE1839" s="401"/>
      <c r="WLF1839" s="401"/>
      <c r="WLG1839" s="401"/>
      <c r="WLH1839" s="401"/>
      <c r="WLI1839" s="401"/>
      <c r="WLJ1839" s="401"/>
      <c r="WLK1839" s="401"/>
      <c r="WLL1839" s="401"/>
      <c r="WLM1839" s="401"/>
      <c r="WLN1839" s="401"/>
      <c r="WLO1839" s="401"/>
      <c r="WLP1839" s="401"/>
      <c r="WLQ1839" s="401"/>
      <c r="WLR1839" s="401"/>
      <c r="WLS1839" s="401"/>
      <c r="WLT1839" s="401"/>
      <c r="WLU1839" s="401"/>
      <c r="WLV1839" s="401"/>
      <c r="WLW1839" s="401"/>
      <c r="WLX1839" s="401"/>
      <c r="WLY1839" s="401"/>
      <c r="WLZ1839" s="401"/>
      <c r="WMA1839" s="401"/>
      <c r="WMB1839" s="401"/>
      <c r="WMC1839" s="401"/>
      <c r="WMD1839" s="401"/>
      <c r="WME1839" s="401"/>
      <c r="WMF1839" s="401"/>
      <c r="WMG1839" s="401"/>
      <c r="WMH1839" s="401"/>
      <c r="WMI1839" s="401"/>
      <c r="WMJ1839" s="401"/>
      <c r="WMK1839" s="401"/>
      <c r="WML1839" s="401"/>
      <c r="WMM1839" s="401"/>
      <c r="WMN1839" s="401"/>
      <c r="WMO1839" s="401"/>
      <c r="WMP1839" s="401"/>
      <c r="WMQ1839" s="401"/>
      <c r="WMR1839" s="401"/>
      <c r="WMS1839" s="401"/>
      <c r="WMT1839" s="401"/>
      <c r="WMU1839" s="401"/>
      <c r="WMV1839" s="401"/>
      <c r="WMW1839" s="401"/>
      <c r="WMX1839" s="401"/>
      <c r="WMY1839" s="401"/>
      <c r="WMZ1839" s="401"/>
      <c r="WNA1839" s="401"/>
      <c r="WNB1839" s="401"/>
      <c r="WNC1839" s="401"/>
      <c r="WND1839" s="401"/>
      <c r="WNE1839" s="401"/>
      <c r="WNF1839" s="401"/>
      <c r="WNG1839" s="401"/>
      <c r="WNH1839" s="401"/>
      <c r="WNI1839" s="401"/>
      <c r="WNJ1839" s="401"/>
      <c r="WNK1839" s="401"/>
      <c r="WNL1839" s="401"/>
      <c r="WNM1839" s="401"/>
      <c r="WNN1839" s="401"/>
      <c r="WNO1839" s="401"/>
      <c r="WNP1839" s="401"/>
      <c r="WNQ1839" s="401"/>
      <c r="WNR1839" s="401"/>
      <c r="WNS1839" s="401"/>
      <c r="WNT1839" s="401"/>
      <c r="WNU1839" s="401"/>
      <c r="WNV1839" s="401"/>
      <c r="WNW1839" s="401"/>
      <c r="WNX1839" s="401"/>
      <c r="WNY1839" s="401"/>
      <c r="WNZ1839" s="401"/>
      <c r="WOA1839" s="401"/>
      <c r="WOB1839" s="401"/>
      <c r="WOC1839" s="401"/>
      <c r="WOD1839" s="401"/>
      <c r="WOE1839" s="401"/>
      <c r="WOF1839" s="401"/>
      <c r="WOG1839" s="401"/>
      <c r="WOH1839" s="401"/>
      <c r="WOI1839" s="401"/>
      <c r="WOJ1839" s="401"/>
      <c r="WOK1839" s="401"/>
      <c r="WOL1839" s="401"/>
      <c r="WOM1839" s="401"/>
      <c r="WON1839" s="401"/>
      <c r="WOO1839" s="401"/>
      <c r="WOP1839" s="401"/>
      <c r="WOQ1839" s="401"/>
      <c r="WOR1839" s="401"/>
      <c r="WOS1839" s="401"/>
      <c r="WOT1839" s="401"/>
      <c r="WOU1839" s="401"/>
      <c r="WOV1839" s="401"/>
      <c r="WOW1839" s="401"/>
      <c r="WOX1839" s="401"/>
      <c r="WOY1839" s="401"/>
      <c r="WOZ1839" s="401"/>
      <c r="WPA1839" s="401"/>
      <c r="WPB1839" s="401"/>
      <c r="WPC1839" s="401"/>
      <c r="WPD1839" s="401"/>
      <c r="WPE1839" s="401"/>
      <c r="WPF1839" s="401"/>
      <c r="WPG1839" s="401"/>
      <c r="WPH1839" s="401"/>
      <c r="WPI1839" s="401"/>
      <c r="WPJ1839" s="401"/>
      <c r="WPK1839" s="401"/>
      <c r="WPL1839" s="401"/>
      <c r="WPM1839" s="401"/>
      <c r="WPN1839" s="401"/>
      <c r="WPO1839" s="401"/>
      <c r="WPP1839" s="401"/>
      <c r="WPQ1839" s="401"/>
      <c r="WPR1839" s="401"/>
      <c r="WPS1839" s="401"/>
      <c r="WPT1839" s="401"/>
      <c r="WPU1839" s="401"/>
      <c r="WPV1839" s="401"/>
      <c r="WPW1839" s="401"/>
      <c r="WPX1839" s="401"/>
      <c r="WPY1839" s="401"/>
      <c r="WPZ1839" s="401"/>
      <c r="WQA1839" s="401"/>
      <c r="WQB1839" s="401"/>
      <c r="WQC1839" s="401"/>
      <c r="WQD1839" s="401"/>
      <c r="WQE1839" s="401"/>
      <c r="WQF1839" s="401"/>
      <c r="WQG1839" s="401"/>
      <c r="WQH1839" s="401"/>
      <c r="WQI1839" s="401"/>
      <c r="WQJ1839" s="401"/>
      <c r="WQK1839" s="401"/>
      <c r="WQL1839" s="401"/>
      <c r="WQM1839" s="401"/>
      <c r="WQN1839" s="401"/>
      <c r="WQO1839" s="401"/>
      <c r="WQP1839" s="401"/>
      <c r="WQQ1839" s="401"/>
      <c r="WQR1839" s="401"/>
      <c r="WQS1839" s="401"/>
      <c r="WQT1839" s="401"/>
      <c r="WQU1839" s="401"/>
      <c r="WQV1839" s="401"/>
      <c r="WQW1839" s="401"/>
      <c r="WQX1839" s="401"/>
      <c r="WQY1839" s="401"/>
      <c r="WQZ1839" s="401"/>
      <c r="WRA1839" s="401"/>
      <c r="WRB1839" s="401"/>
      <c r="WRC1839" s="401"/>
      <c r="WRD1839" s="401"/>
      <c r="WRE1839" s="401"/>
      <c r="WRF1839" s="401"/>
      <c r="WRG1839" s="401"/>
      <c r="WRH1839" s="401"/>
      <c r="WRI1839" s="401"/>
      <c r="WRJ1839" s="401"/>
      <c r="WRK1839" s="401"/>
      <c r="WRL1839" s="401"/>
      <c r="WRM1839" s="401"/>
      <c r="WRN1839" s="401"/>
      <c r="WRO1839" s="401"/>
      <c r="WRP1839" s="401"/>
      <c r="WRQ1839" s="401"/>
      <c r="WRR1839" s="401"/>
      <c r="WRS1839" s="401"/>
      <c r="WRT1839" s="401"/>
      <c r="WRU1839" s="401"/>
      <c r="WRV1839" s="401"/>
      <c r="WRW1839" s="401"/>
      <c r="WRX1839" s="401"/>
      <c r="WRY1839" s="401"/>
      <c r="WRZ1839" s="401"/>
      <c r="WSA1839" s="401"/>
      <c r="WSB1839" s="401"/>
      <c r="WSC1839" s="401"/>
      <c r="WSD1839" s="401"/>
      <c r="WSE1839" s="401"/>
      <c r="WSF1839" s="401"/>
      <c r="WSG1839" s="401"/>
      <c r="WSH1839" s="401"/>
      <c r="WSI1839" s="401"/>
      <c r="WSJ1839" s="401"/>
      <c r="WSK1839" s="401"/>
      <c r="WSL1839" s="401"/>
      <c r="WSM1839" s="401"/>
      <c r="WSN1839" s="401"/>
      <c r="WSO1839" s="401"/>
      <c r="WSP1839" s="401"/>
      <c r="WSQ1839" s="401"/>
      <c r="WSR1839" s="401"/>
      <c r="WSS1839" s="401"/>
      <c r="WST1839" s="401"/>
      <c r="WSU1839" s="401"/>
      <c r="WSV1839" s="401"/>
      <c r="WSW1839" s="401"/>
      <c r="WSX1839" s="401"/>
      <c r="WSY1839" s="401"/>
      <c r="WSZ1839" s="401"/>
      <c r="WTA1839" s="401"/>
      <c r="WTB1839" s="401"/>
      <c r="WTC1839" s="401"/>
      <c r="WTD1839" s="401"/>
      <c r="WTE1839" s="401"/>
      <c r="WTF1839" s="401"/>
      <c r="WTG1839" s="401"/>
      <c r="WTH1839" s="401"/>
      <c r="WTI1839" s="401"/>
      <c r="WTJ1839" s="401"/>
      <c r="WTK1839" s="401"/>
      <c r="WTL1839" s="401"/>
      <c r="WTM1839" s="401"/>
      <c r="WTN1839" s="401"/>
      <c r="WTO1839" s="401"/>
      <c r="WTP1839" s="401"/>
      <c r="WTQ1839" s="401"/>
      <c r="WTR1839" s="401"/>
      <c r="WTS1839" s="401"/>
      <c r="WTT1839" s="401"/>
      <c r="WTU1839" s="401"/>
      <c r="WTV1839" s="401"/>
      <c r="WTW1839" s="401"/>
      <c r="WTX1839" s="401"/>
      <c r="WTY1839" s="401"/>
      <c r="WTZ1839" s="401"/>
      <c r="WUA1839" s="401"/>
      <c r="WUB1839" s="401"/>
      <c r="WUC1839" s="401"/>
      <c r="WUD1839" s="401"/>
      <c r="WUE1839" s="401"/>
      <c r="WUF1839" s="401"/>
      <c r="WUG1839" s="401"/>
      <c r="WUH1839" s="401"/>
      <c r="WUI1839" s="401"/>
      <c r="WUJ1839" s="401"/>
      <c r="WUK1839" s="401"/>
      <c r="WUL1839" s="401"/>
      <c r="WUM1839" s="401"/>
      <c r="WUN1839" s="401"/>
      <c r="WUO1839" s="401"/>
      <c r="WUP1839" s="401"/>
      <c r="WUQ1839" s="401"/>
      <c r="WUR1839" s="401"/>
      <c r="WUS1839" s="401"/>
      <c r="WUT1839" s="401"/>
      <c r="WUU1839" s="401"/>
      <c r="WUV1839" s="401"/>
      <c r="WUW1839" s="401"/>
      <c r="WUX1839" s="401"/>
      <c r="WUY1839" s="401"/>
      <c r="WUZ1839" s="401"/>
      <c r="WVA1839" s="401"/>
      <c r="WVB1839" s="401"/>
      <c r="WVC1839" s="401"/>
      <c r="WVD1839" s="401"/>
      <c r="WVE1839" s="401"/>
    </row>
    <row r="1840" spans="1:16125" s="399" customFormat="1">
      <c r="A1840" s="397"/>
      <c r="B1840" s="397"/>
      <c r="C1840" s="5031"/>
      <c r="D1840" s="400"/>
      <c r="E1840" s="5032"/>
      <c r="K1840" s="397"/>
      <c r="L1840" s="401"/>
      <c r="M1840" s="401"/>
      <c r="N1840" s="401"/>
      <c r="O1840" s="401"/>
      <c r="P1840" s="401"/>
      <c r="Q1840" s="401"/>
      <c r="R1840" s="401"/>
      <c r="S1840" s="401"/>
      <c r="T1840" s="401"/>
      <c r="U1840" s="401"/>
      <c r="V1840" s="401"/>
      <c r="W1840" s="401"/>
      <c r="X1840" s="401"/>
      <c r="Y1840" s="401"/>
      <c r="Z1840" s="401"/>
      <c r="AA1840" s="401"/>
      <c r="AB1840" s="401"/>
      <c r="AC1840" s="401"/>
      <c r="AD1840" s="401"/>
      <c r="AE1840" s="401"/>
      <c r="AF1840" s="401"/>
      <c r="AG1840" s="401"/>
      <c r="AH1840" s="401"/>
      <c r="AI1840" s="401"/>
      <c r="AJ1840" s="401"/>
      <c r="AK1840" s="401"/>
      <c r="AL1840" s="401"/>
      <c r="AM1840" s="401"/>
      <c r="AN1840" s="401"/>
      <c r="AO1840" s="401"/>
      <c r="AP1840" s="401"/>
      <c r="AQ1840" s="401"/>
      <c r="AR1840" s="401"/>
      <c r="AS1840" s="401"/>
      <c r="AT1840" s="401"/>
      <c r="AU1840" s="401"/>
      <c r="AV1840" s="401"/>
      <c r="AW1840" s="401"/>
      <c r="AX1840" s="401"/>
      <c r="AY1840" s="401"/>
      <c r="AZ1840" s="401"/>
      <c r="BA1840" s="401"/>
      <c r="BB1840" s="401"/>
      <c r="BC1840" s="401"/>
      <c r="BD1840" s="401"/>
      <c r="BE1840" s="401"/>
      <c r="BF1840" s="401"/>
      <c r="BG1840" s="401"/>
      <c r="BH1840" s="401"/>
      <c r="BI1840" s="401"/>
      <c r="BJ1840" s="401"/>
      <c r="BK1840" s="401"/>
      <c r="BL1840" s="401"/>
      <c r="BM1840" s="401"/>
      <c r="BN1840" s="401"/>
      <c r="BO1840" s="401"/>
      <c r="BP1840" s="401"/>
      <c r="BQ1840" s="401"/>
      <c r="BR1840" s="401"/>
      <c r="BS1840" s="401"/>
      <c r="BT1840" s="401"/>
      <c r="BU1840" s="401"/>
      <c r="BV1840" s="401"/>
      <c r="BW1840" s="401"/>
      <c r="BX1840" s="401"/>
      <c r="BY1840" s="401"/>
      <c r="BZ1840" s="401"/>
      <c r="CA1840" s="401"/>
      <c r="CB1840" s="401"/>
      <c r="CC1840" s="401"/>
      <c r="CD1840" s="401"/>
      <c r="CE1840" s="401"/>
      <c r="CF1840" s="401"/>
      <c r="CG1840" s="401"/>
      <c r="CH1840" s="401"/>
      <c r="CI1840" s="401"/>
      <c r="CJ1840" s="401"/>
      <c r="CK1840" s="401"/>
      <c r="CL1840" s="401"/>
      <c r="CM1840" s="401"/>
      <c r="CN1840" s="401"/>
      <c r="CO1840" s="401"/>
      <c r="CP1840" s="401"/>
      <c r="CQ1840" s="401"/>
      <c r="CR1840" s="401"/>
      <c r="CS1840" s="401"/>
      <c r="CT1840" s="401"/>
      <c r="CU1840" s="401"/>
      <c r="CV1840" s="401"/>
      <c r="CW1840" s="401"/>
      <c r="CX1840" s="401"/>
      <c r="CY1840" s="401"/>
      <c r="CZ1840" s="401"/>
      <c r="DA1840" s="401"/>
      <c r="DB1840" s="401"/>
      <c r="DC1840" s="401"/>
      <c r="DD1840" s="401"/>
      <c r="DE1840" s="401"/>
      <c r="DF1840" s="401"/>
      <c r="DG1840" s="401"/>
      <c r="DH1840" s="401"/>
      <c r="DI1840" s="401"/>
      <c r="DJ1840" s="401"/>
      <c r="DK1840" s="401"/>
      <c r="DL1840" s="401"/>
      <c r="DM1840" s="401"/>
      <c r="DN1840" s="401"/>
      <c r="DO1840" s="401"/>
      <c r="DP1840" s="401"/>
      <c r="DQ1840" s="401"/>
      <c r="DR1840" s="401"/>
      <c r="DS1840" s="401"/>
      <c r="DT1840" s="401"/>
      <c r="DU1840" s="401"/>
      <c r="DV1840" s="401"/>
      <c r="DW1840" s="401"/>
      <c r="DX1840" s="401"/>
      <c r="DY1840" s="401"/>
      <c r="DZ1840" s="401"/>
      <c r="EA1840" s="401"/>
      <c r="EB1840" s="401"/>
      <c r="EC1840" s="401"/>
      <c r="ED1840" s="401"/>
      <c r="EE1840" s="401"/>
      <c r="EF1840" s="401"/>
      <c r="EG1840" s="401"/>
      <c r="EH1840" s="401"/>
      <c r="EI1840" s="401"/>
      <c r="EJ1840" s="401"/>
      <c r="EK1840" s="401"/>
      <c r="EL1840" s="401"/>
      <c r="EM1840" s="401"/>
      <c r="EN1840" s="401"/>
      <c r="EO1840" s="401"/>
      <c r="EP1840" s="401"/>
      <c r="EQ1840" s="401"/>
      <c r="ER1840" s="401"/>
      <c r="ES1840" s="401"/>
      <c r="ET1840" s="401"/>
      <c r="EU1840" s="401"/>
      <c r="EV1840" s="401"/>
      <c r="EW1840" s="401"/>
      <c r="EX1840" s="401"/>
      <c r="EY1840" s="401"/>
      <c r="EZ1840" s="401"/>
      <c r="FA1840" s="401"/>
      <c r="FB1840" s="401"/>
      <c r="FC1840" s="401"/>
      <c r="FD1840" s="401"/>
      <c r="FE1840" s="401"/>
      <c r="FF1840" s="401"/>
      <c r="FG1840" s="401"/>
      <c r="FH1840" s="401"/>
      <c r="FI1840" s="401"/>
      <c r="FJ1840" s="401"/>
      <c r="FK1840" s="401"/>
      <c r="FL1840" s="401"/>
      <c r="FM1840" s="401"/>
      <c r="FN1840" s="401"/>
      <c r="FO1840" s="401"/>
      <c r="FP1840" s="401"/>
      <c r="FQ1840" s="401"/>
      <c r="FR1840" s="401"/>
      <c r="FS1840" s="401"/>
      <c r="FT1840" s="401"/>
      <c r="FU1840" s="401"/>
      <c r="FV1840" s="401"/>
      <c r="FW1840" s="401"/>
      <c r="FX1840" s="401"/>
      <c r="FY1840" s="401"/>
      <c r="FZ1840" s="401"/>
      <c r="GA1840" s="401"/>
      <c r="GB1840" s="401"/>
      <c r="GC1840" s="401"/>
      <c r="GD1840" s="401"/>
      <c r="GE1840" s="401"/>
      <c r="GF1840" s="401"/>
      <c r="GG1840" s="401"/>
      <c r="GH1840" s="401"/>
      <c r="GI1840" s="401"/>
      <c r="GJ1840" s="401"/>
      <c r="GK1840" s="401"/>
      <c r="GL1840" s="401"/>
      <c r="GM1840" s="401"/>
      <c r="GN1840" s="401"/>
      <c r="GO1840" s="401"/>
      <c r="GP1840" s="401"/>
      <c r="GQ1840" s="401"/>
      <c r="GR1840" s="401"/>
      <c r="GS1840" s="401"/>
      <c r="GT1840" s="401"/>
      <c r="GU1840" s="401"/>
      <c r="GV1840" s="401"/>
      <c r="GW1840" s="401"/>
      <c r="GX1840" s="401"/>
      <c r="GY1840" s="401"/>
      <c r="GZ1840" s="401"/>
      <c r="HA1840" s="401"/>
      <c r="HB1840" s="401"/>
      <c r="HC1840" s="401"/>
      <c r="HD1840" s="401"/>
      <c r="HE1840" s="401"/>
      <c r="HF1840" s="401"/>
      <c r="HG1840" s="401"/>
      <c r="HH1840" s="401"/>
      <c r="HI1840" s="401"/>
      <c r="HJ1840" s="401"/>
      <c r="HK1840" s="401"/>
      <c r="HL1840" s="401"/>
      <c r="HM1840" s="401"/>
      <c r="HN1840" s="401"/>
      <c r="HO1840" s="401"/>
      <c r="HP1840" s="401"/>
      <c r="HQ1840" s="401"/>
      <c r="HR1840" s="401"/>
      <c r="HS1840" s="401"/>
      <c r="HT1840" s="401"/>
      <c r="HU1840" s="401"/>
      <c r="HV1840" s="401"/>
      <c r="HW1840" s="401"/>
      <c r="HX1840" s="401"/>
      <c r="HY1840" s="401"/>
      <c r="HZ1840" s="401"/>
      <c r="IA1840" s="401"/>
      <c r="IB1840" s="401"/>
      <c r="IC1840" s="401"/>
      <c r="ID1840" s="401"/>
      <c r="IE1840" s="401"/>
      <c r="IF1840" s="401"/>
      <c r="IG1840" s="401"/>
      <c r="IH1840" s="401"/>
      <c r="II1840" s="401"/>
      <c r="IJ1840" s="401"/>
      <c r="IK1840" s="401"/>
      <c r="IL1840" s="401"/>
      <c r="IM1840" s="401"/>
      <c r="IN1840" s="401"/>
      <c r="IO1840" s="401"/>
      <c r="IP1840" s="401"/>
      <c r="IQ1840" s="401"/>
      <c r="IR1840" s="401"/>
      <c r="IS1840" s="401"/>
      <c r="IT1840" s="401"/>
      <c r="IU1840" s="401"/>
      <c r="IV1840" s="401"/>
      <c r="IW1840" s="401"/>
      <c r="IX1840" s="401"/>
      <c r="IY1840" s="401"/>
      <c r="IZ1840" s="401"/>
      <c r="JA1840" s="401"/>
      <c r="JB1840" s="401"/>
      <c r="JC1840" s="401"/>
      <c r="JD1840" s="401"/>
      <c r="JE1840" s="401"/>
      <c r="JF1840" s="401"/>
      <c r="JG1840" s="401"/>
      <c r="JH1840" s="401"/>
      <c r="JI1840" s="401"/>
      <c r="JJ1840" s="401"/>
      <c r="JK1840" s="401"/>
      <c r="JL1840" s="401"/>
      <c r="JM1840" s="401"/>
      <c r="JN1840" s="401"/>
      <c r="JO1840" s="401"/>
      <c r="JP1840" s="401"/>
      <c r="JQ1840" s="401"/>
      <c r="JR1840" s="401"/>
      <c r="JS1840" s="401"/>
      <c r="JT1840" s="401"/>
      <c r="JU1840" s="401"/>
      <c r="JV1840" s="401"/>
      <c r="JW1840" s="401"/>
      <c r="JX1840" s="401"/>
      <c r="JY1840" s="401"/>
      <c r="JZ1840" s="401"/>
      <c r="KA1840" s="401"/>
      <c r="KB1840" s="401"/>
      <c r="KC1840" s="401"/>
      <c r="KD1840" s="401"/>
      <c r="KE1840" s="401"/>
      <c r="KF1840" s="401"/>
      <c r="KG1840" s="401"/>
      <c r="KH1840" s="401"/>
      <c r="KI1840" s="401"/>
      <c r="KJ1840" s="401"/>
      <c r="KK1840" s="401"/>
      <c r="KL1840" s="401"/>
      <c r="KM1840" s="401"/>
      <c r="KN1840" s="401"/>
      <c r="KO1840" s="401"/>
      <c r="KP1840" s="401"/>
      <c r="KQ1840" s="401"/>
      <c r="KR1840" s="401"/>
      <c r="KS1840" s="401"/>
      <c r="KT1840" s="401"/>
      <c r="KU1840" s="401"/>
      <c r="KV1840" s="401"/>
      <c r="KW1840" s="401"/>
      <c r="KX1840" s="401"/>
      <c r="KY1840" s="401"/>
      <c r="KZ1840" s="401"/>
      <c r="LA1840" s="401"/>
      <c r="LB1840" s="401"/>
      <c r="LC1840" s="401"/>
      <c r="LD1840" s="401"/>
      <c r="LE1840" s="401"/>
      <c r="LF1840" s="401"/>
      <c r="LG1840" s="401"/>
      <c r="LH1840" s="401"/>
      <c r="LI1840" s="401"/>
      <c r="LJ1840" s="401"/>
      <c r="LK1840" s="401"/>
      <c r="LL1840" s="401"/>
      <c r="LM1840" s="401"/>
      <c r="LN1840" s="401"/>
      <c r="LO1840" s="401"/>
      <c r="LP1840" s="401"/>
      <c r="LQ1840" s="401"/>
      <c r="LR1840" s="401"/>
      <c r="LS1840" s="401"/>
      <c r="LT1840" s="401"/>
      <c r="LU1840" s="401"/>
      <c r="LV1840" s="401"/>
      <c r="LW1840" s="401"/>
      <c r="LX1840" s="401"/>
      <c r="LY1840" s="401"/>
      <c r="LZ1840" s="401"/>
      <c r="MA1840" s="401"/>
      <c r="MB1840" s="401"/>
      <c r="MC1840" s="401"/>
      <c r="MD1840" s="401"/>
      <c r="ME1840" s="401"/>
      <c r="MF1840" s="401"/>
      <c r="MG1840" s="401"/>
      <c r="MH1840" s="401"/>
      <c r="MI1840" s="401"/>
      <c r="MJ1840" s="401"/>
      <c r="MK1840" s="401"/>
      <c r="ML1840" s="401"/>
      <c r="MM1840" s="401"/>
      <c r="MN1840" s="401"/>
      <c r="MO1840" s="401"/>
      <c r="MP1840" s="401"/>
      <c r="MQ1840" s="401"/>
      <c r="MR1840" s="401"/>
      <c r="MS1840" s="401"/>
      <c r="MT1840" s="401"/>
      <c r="MU1840" s="401"/>
      <c r="MV1840" s="401"/>
      <c r="MW1840" s="401"/>
      <c r="MX1840" s="401"/>
      <c r="MY1840" s="401"/>
      <c r="MZ1840" s="401"/>
      <c r="NA1840" s="401"/>
      <c r="NB1840" s="401"/>
      <c r="NC1840" s="401"/>
      <c r="ND1840" s="401"/>
      <c r="NE1840" s="401"/>
      <c r="NF1840" s="401"/>
      <c r="NG1840" s="401"/>
      <c r="NH1840" s="401"/>
      <c r="NI1840" s="401"/>
      <c r="NJ1840" s="401"/>
      <c r="NK1840" s="401"/>
      <c r="NL1840" s="401"/>
      <c r="NM1840" s="401"/>
      <c r="NN1840" s="401"/>
      <c r="NO1840" s="401"/>
      <c r="NP1840" s="401"/>
      <c r="NQ1840" s="401"/>
      <c r="NR1840" s="401"/>
      <c r="NS1840" s="401"/>
      <c r="NT1840" s="401"/>
      <c r="NU1840" s="401"/>
      <c r="NV1840" s="401"/>
      <c r="NW1840" s="401"/>
      <c r="NX1840" s="401"/>
      <c r="NY1840" s="401"/>
      <c r="NZ1840" s="401"/>
      <c r="OA1840" s="401"/>
      <c r="OB1840" s="401"/>
      <c r="OC1840" s="401"/>
      <c r="OD1840" s="401"/>
      <c r="OE1840" s="401"/>
      <c r="OF1840" s="401"/>
      <c r="OG1840" s="401"/>
      <c r="OH1840" s="401"/>
      <c r="OI1840" s="401"/>
      <c r="OJ1840" s="401"/>
      <c r="OK1840" s="401"/>
      <c r="OL1840" s="401"/>
      <c r="OM1840" s="401"/>
      <c r="ON1840" s="401"/>
      <c r="OO1840" s="401"/>
      <c r="OP1840" s="401"/>
      <c r="OQ1840" s="401"/>
      <c r="OR1840" s="401"/>
      <c r="OS1840" s="401"/>
      <c r="OT1840" s="401"/>
      <c r="OU1840" s="401"/>
      <c r="OV1840" s="401"/>
      <c r="OW1840" s="401"/>
      <c r="OX1840" s="401"/>
      <c r="OY1840" s="401"/>
      <c r="OZ1840" s="401"/>
      <c r="PA1840" s="401"/>
      <c r="PB1840" s="401"/>
      <c r="PC1840" s="401"/>
      <c r="PD1840" s="401"/>
      <c r="PE1840" s="401"/>
      <c r="PF1840" s="401"/>
      <c r="PG1840" s="401"/>
      <c r="PH1840" s="401"/>
      <c r="PI1840" s="401"/>
      <c r="PJ1840" s="401"/>
      <c r="PK1840" s="401"/>
      <c r="PL1840" s="401"/>
      <c r="PM1840" s="401"/>
      <c r="PN1840" s="401"/>
      <c r="PO1840" s="401"/>
      <c r="PP1840" s="401"/>
      <c r="PQ1840" s="401"/>
      <c r="PR1840" s="401"/>
      <c r="PS1840" s="401"/>
      <c r="PT1840" s="401"/>
      <c r="PU1840" s="401"/>
      <c r="PV1840" s="401"/>
      <c r="PW1840" s="401"/>
      <c r="PX1840" s="401"/>
      <c r="PY1840" s="401"/>
      <c r="PZ1840" s="401"/>
      <c r="QA1840" s="401"/>
      <c r="QB1840" s="401"/>
      <c r="QC1840" s="401"/>
      <c r="QD1840" s="401"/>
      <c r="QE1840" s="401"/>
      <c r="QF1840" s="401"/>
      <c r="QG1840" s="401"/>
      <c r="QH1840" s="401"/>
      <c r="QI1840" s="401"/>
      <c r="QJ1840" s="401"/>
      <c r="QK1840" s="401"/>
      <c r="QL1840" s="401"/>
      <c r="QM1840" s="401"/>
      <c r="QN1840" s="401"/>
      <c r="QO1840" s="401"/>
      <c r="QP1840" s="401"/>
      <c r="QQ1840" s="401"/>
      <c r="QR1840" s="401"/>
      <c r="QS1840" s="401"/>
      <c r="QT1840" s="401"/>
      <c r="QU1840" s="401"/>
      <c r="QV1840" s="401"/>
      <c r="QW1840" s="401"/>
      <c r="QX1840" s="401"/>
      <c r="QY1840" s="401"/>
      <c r="QZ1840" s="401"/>
      <c r="RA1840" s="401"/>
      <c r="RB1840" s="401"/>
      <c r="RC1840" s="401"/>
      <c r="RD1840" s="401"/>
      <c r="RE1840" s="401"/>
      <c r="RF1840" s="401"/>
      <c r="RG1840" s="401"/>
      <c r="RH1840" s="401"/>
      <c r="RI1840" s="401"/>
      <c r="RJ1840" s="401"/>
      <c r="RK1840" s="401"/>
      <c r="RL1840" s="401"/>
      <c r="RM1840" s="401"/>
      <c r="RN1840" s="401"/>
      <c r="RO1840" s="401"/>
      <c r="RP1840" s="401"/>
      <c r="RQ1840" s="401"/>
      <c r="RR1840" s="401"/>
      <c r="RS1840" s="401"/>
      <c r="RT1840" s="401"/>
      <c r="RU1840" s="401"/>
      <c r="RV1840" s="401"/>
      <c r="RW1840" s="401"/>
      <c r="RX1840" s="401"/>
      <c r="RY1840" s="401"/>
      <c r="RZ1840" s="401"/>
      <c r="SA1840" s="401"/>
      <c r="SB1840" s="401"/>
      <c r="SC1840" s="401"/>
      <c r="SD1840" s="401"/>
      <c r="SE1840" s="401"/>
      <c r="SF1840" s="401"/>
      <c r="SG1840" s="401"/>
      <c r="SH1840" s="401"/>
      <c r="SI1840" s="401"/>
      <c r="SJ1840" s="401"/>
      <c r="SK1840" s="401"/>
      <c r="SL1840" s="401"/>
      <c r="SM1840" s="401"/>
      <c r="SN1840" s="401"/>
      <c r="SO1840" s="401"/>
      <c r="SP1840" s="401"/>
      <c r="SQ1840" s="401"/>
      <c r="SR1840" s="401"/>
      <c r="SS1840" s="401"/>
      <c r="ST1840" s="401"/>
      <c r="SU1840" s="401"/>
      <c r="SV1840" s="401"/>
      <c r="SW1840" s="401"/>
      <c r="SX1840" s="401"/>
      <c r="SY1840" s="401"/>
      <c r="SZ1840" s="401"/>
      <c r="TA1840" s="401"/>
      <c r="TB1840" s="401"/>
      <c r="TC1840" s="401"/>
      <c r="TD1840" s="401"/>
      <c r="TE1840" s="401"/>
      <c r="TF1840" s="401"/>
      <c r="TG1840" s="401"/>
      <c r="TH1840" s="401"/>
      <c r="TI1840" s="401"/>
      <c r="TJ1840" s="401"/>
      <c r="TK1840" s="401"/>
      <c r="TL1840" s="401"/>
      <c r="TM1840" s="401"/>
      <c r="TN1840" s="401"/>
      <c r="TO1840" s="401"/>
      <c r="TP1840" s="401"/>
      <c r="TQ1840" s="401"/>
      <c r="TR1840" s="401"/>
      <c r="TS1840" s="401"/>
      <c r="TT1840" s="401"/>
      <c r="TU1840" s="401"/>
      <c r="TV1840" s="401"/>
      <c r="TW1840" s="401"/>
      <c r="TX1840" s="401"/>
      <c r="TY1840" s="401"/>
      <c r="TZ1840" s="401"/>
      <c r="UA1840" s="401"/>
      <c r="UB1840" s="401"/>
      <c r="UC1840" s="401"/>
      <c r="UD1840" s="401"/>
      <c r="UE1840" s="401"/>
      <c r="UF1840" s="401"/>
      <c r="UG1840" s="401"/>
      <c r="UH1840" s="401"/>
      <c r="UI1840" s="401"/>
      <c r="UJ1840" s="401"/>
      <c r="UK1840" s="401"/>
      <c r="UL1840" s="401"/>
      <c r="UM1840" s="401"/>
      <c r="UN1840" s="401"/>
      <c r="UO1840" s="401"/>
      <c r="UP1840" s="401"/>
      <c r="UQ1840" s="401"/>
      <c r="UR1840" s="401"/>
      <c r="US1840" s="401"/>
      <c r="UT1840" s="401"/>
      <c r="UU1840" s="401"/>
      <c r="UV1840" s="401"/>
      <c r="UW1840" s="401"/>
      <c r="UX1840" s="401"/>
      <c r="UY1840" s="401"/>
      <c r="UZ1840" s="401"/>
      <c r="VA1840" s="401"/>
      <c r="VB1840" s="401"/>
      <c r="VC1840" s="401"/>
      <c r="VD1840" s="401"/>
      <c r="VE1840" s="401"/>
      <c r="VF1840" s="401"/>
      <c r="VG1840" s="401"/>
      <c r="VH1840" s="401"/>
      <c r="VI1840" s="401"/>
      <c r="VJ1840" s="401"/>
      <c r="VK1840" s="401"/>
      <c r="VL1840" s="401"/>
      <c r="VM1840" s="401"/>
      <c r="VN1840" s="401"/>
      <c r="VO1840" s="401"/>
      <c r="VP1840" s="401"/>
      <c r="VQ1840" s="401"/>
      <c r="VR1840" s="401"/>
      <c r="VS1840" s="401"/>
      <c r="VT1840" s="401"/>
      <c r="VU1840" s="401"/>
      <c r="VV1840" s="401"/>
      <c r="VW1840" s="401"/>
      <c r="VX1840" s="401"/>
      <c r="VY1840" s="401"/>
      <c r="VZ1840" s="401"/>
      <c r="WA1840" s="401"/>
      <c r="WB1840" s="401"/>
      <c r="WC1840" s="401"/>
      <c r="WD1840" s="401"/>
      <c r="WE1840" s="401"/>
      <c r="WF1840" s="401"/>
      <c r="WG1840" s="401"/>
      <c r="WH1840" s="401"/>
      <c r="WI1840" s="401"/>
      <c r="WJ1840" s="401"/>
      <c r="WK1840" s="401"/>
      <c r="WL1840" s="401"/>
      <c r="WM1840" s="401"/>
      <c r="WN1840" s="401"/>
      <c r="WO1840" s="401"/>
      <c r="WP1840" s="401"/>
      <c r="WQ1840" s="401"/>
      <c r="WR1840" s="401"/>
      <c r="WS1840" s="401"/>
      <c r="WT1840" s="401"/>
      <c r="WU1840" s="401"/>
      <c r="WV1840" s="401"/>
      <c r="WW1840" s="401"/>
      <c r="WX1840" s="401"/>
      <c r="WY1840" s="401"/>
      <c r="WZ1840" s="401"/>
      <c r="XA1840" s="401"/>
      <c r="XB1840" s="401"/>
      <c r="XC1840" s="401"/>
      <c r="XD1840" s="401"/>
      <c r="XE1840" s="401"/>
      <c r="XF1840" s="401"/>
      <c r="XG1840" s="401"/>
      <c r="XH1840" s="401"/>
      <c r="XI1840" s="401"/>
      <c r="XJ1840" s="401"/>
      <c r="XK1840" s="401"/>
      <c r="XL1840" s="401"/>
      <c r="XM1840" s="401"/>
      <c r="XN1840" s="401"/>
      <c r="XO1840" s="401"/>
      <c r="XP1840" s="401"/>
      <c r="XQ1840" s="401"/>
      <c r="XR1840" s="401"/>
      <c r="XS1840" s="401"/>
      <c r="XT1840" s="401"/>
      <c r="XU1840" s="401"/>
      <c r="XV1840" s="401"/>
      <c r="XW1840" s="401"/>
      <c r="XX1840" s="401"/>
      <c r="XY1840" s="401"/>
      <c r="XZ1840" s="401"/>
      <c r="YA1840" s="401"/>
      <c r="YB1840" s="401"/>
      <c r="YC1840" s="401"/>
      <c r="YD1840" s="401"/>
      <c r="YE1840" s="401"/>
      <c r="YF1840" s="401"/>
      <c r="YG1840" s="401"/>
      <c r="YH1840" s="401"/>
      <c r="YI1840" s="401"/>
      <c r="YJ1840" s="401"/>
      <c r="YK1840" s="401"/>
      <c r="YL1840" s="401"/>
      <c r="YM1840" s="401"/>
      <c r="YN1840" s="401"/>
      <c r="YO1840" s="401"/>
      <c r="YP1840" s="401"/>
      <c r="YQ1840" s="401"/>
      <c r="YR1840" s="401"/>
      <c r="YS1840" s="401"/>
      <c r="YT1840" s="401"/>
      <c r="YU1840" s="401"/>
      <c r="YV1840" s="401"/>
      <c r="YW1840" s="401"/>
      <c r="YX1840" s="401"/>
      <c r="YY1840" s="401"/>
      <c r="YZ1840" s="401"/>
      <c r="ZA1840" s="401"/>
      <c r="ZB1840" s="401"/>
      <c r="ZC1840" s="401"/>
      <c r="ZD1840" s="401"/>
      <c r="ZE1840" s="401"/>
      <c r="ZF1840" s="401"/>
      <c r="ZG1840" s="401"/>
      <c r="ZH1840" s="401"/>
      <c r="ZI1840" s="401"/>
      <c r="ZJ1840" s="401"/>
      <c r="ZK1840" s="401"/>
      <c r="ZL1840" s="401"/>
      <c r="ZM1840" s="401"/>
      <c r="ZN1840" s="401"/>
      <c r="ZO1840" s="401"/>
      <c r="ZP1840" s="401"/>
      <c r="ZQ1840" s="401"/>
      <c r="ZR1840" s="401"/>
      <c r="ZS1840" s="401"/>
      <c r="ZT1840" s="401"/>
      <c r="ZU1840" s="401"/>
      <c r="ZV1840" s="401"/>
      <c r="ZW1840" s="401"/>
      <c r="ZX1840" s="401"/>
      <c r="ZY1840" s="401"/>
      <c r="ZZ1840" s="401"/>
      <c r="AAA1840" s="401"/>
      <c r="AAB1840" s="401"/>
      <c r="AAC1840" s="401"/>
      <c r="AAD1840" s="401"/>
      <c r="AAE1840" s="401"/>
      <c r="AAF1840" s="401"/>
      <c r="AAG1840" s="401"/>
      <c r="AAH1840" s="401"/>
      <c r="AAI1840" s="401"/>
      <c r="AAJ1840" s="401"/>
      <c r="AAK1840" s="401"/>
      <c r="AAL1840" s="401"/>
      <c r="AAM1840" s="401"/>
      <c r="AAN1840" s="401"/>
      <c r="AAO1840" s="401"/>
      <c r="AAP1840" s="401"/>
      <c r="AAQ1840" s="401"/>
      <c r="AAR1840" s="401"/>
      <c r="AAS1840" s="401"/>
      <c r="AAT1840" s="401"/>
      <c r="AAU1840" s="401"/>
      <c r="AAV1840" s="401"/>
      <c r="AAW1840" s="401"/>
      <c r="AAX1840" s="401"/>
      <c r="AAY1840" s="401"/>
      <c r="AAZ1840" s="401"/>
      <c r="ABA1840" s="401"/>
      <c r="ABB1840" s="401"/>
      <c r="ABC1840" s="401"/>
      <c r="ABD1840" s="401"/>
      <c r="ABE1840" s="401"/>
      <c r="ABF1840" s="401"/>
      <c r="ABG1840" s="401"/>
      <c r="ABH1840" s="401"/>
      <c r="ABI1840" s="401"/>
      <c r="ABJ1840" s="401"/>
      <c r="ABK1840" s="401"/>
      <c r="ABL1840" s="401"/>
      <c r="ABM1840" s="401"/>
      <c r="ABN1840" s="401"/>
      <c r="ABO1840" s="401"/>
      <c r="ABP1840" s="401"/>
      <c r="ABQ1840" s="401"/>
      <c r="ABR1840" s="401"/>
      <c r="ABS1840" s="401"/>
      <c r="ABT1840" s="401"/>
      <c r="ABU1840" s="401"/>
      <c r="ABV1840" s="401"/>
      <c r="ABW1840" s="401"/>
      <c r="ABX1840" s="401"/>
      <c r="ABY1840" s="401"/>
      <c r="ABZ1840" s="401"/>
      <c r="ACA1840" s="401"/>
      <c r="ACB1840" s="401"/>
      <c r="ACC1840" s="401"/>
      <c r="ACD1840" s="401"/>
      <c r="ACE1840" s="401"/>
      <c r="ACF1840" s="401"/>
      <c r="ACG1840" s="401"/>
      <c r="ACH1840" s="401"/>
      <c r="ACI1840" s="401"/>
      <c r="ACJ1840" s="401"/>
      <c r="ACK1840" s="401"/>
      <c r="ACL1840" s="401"/>
      <c r="ACM1840" s="401"/>
      <c r="ACN1840" s="401"/>
      <c r="ACO1840" s="401"/>
      <c r="ACP1840" s="401"/>
      <c r="ACQ1840" s="401"/>
      <c r="ACR1840" s="401"/>
      <c r="ACS1840" s="401"/>
      <c r="ACT1840" s="401"/>
      <c r="ACU1840" s="401"/>
      <c r="ACV1840" s="401"/>
      <c r="ACW1840" s="401"/>
      <c r="ACX1840" s="401"/>
      <c r="ACY1840" s="401"/>
      <c r="ACZ1840" s="401"/>
      <c r="ADA1840" s="401"/>
      <c r="ADB1840" s="401"/>
      <c r="ADC1840" s="401"/>
      <c r="ADD1840" s="401"/>
      <c r="ADE1840" s="401"/>
      <c r="ADF1840" s="401"/>
      <c r="ADG1840" s="401"/>
      <c r="ADH1840" s="401"/>
      <c r="ADI1840" s="401"/>
      <c r="ADJ1840" s="401"/>
      <c r="ADK1840" s="401"/>
      <c r="ADL1840" s="401"/>
      <c r="ADM1840" s="401"/>
      <c r="ADN1840" s="401"/>
      <c r="ADO1840" s="401"/>
      <c r="ADP1840" s="401"/>
      <c r="ADQ1840" s="401"/>
      <c r="ADR1840" s="401"/>
      <c r="ADS1840" s="401"/>
      <c r="ADT1840" s="401"/>
      <c r="ADU1840" s="401"/>
      <c r="ADV1840" s="401"/>
      <c r="ADW1840" s="401"/>
      <c r="ADX1840" s="401"/>
      <c r="ADY1840" s="401"/>
      <c r="ADZ1840" s="401"/>
      <c r="AEA1840" s="401"/>
      <c r="AEB1840" s="401"/>
      <c r="AEC1840" s="401"/>
      <c r="AED1840" s="401"/>
      <c r="AEE1840" s="401"/>
      <c r="AEF1840" s="401"/>
      <c r="AEG1840" s="401"/>
      <c r="AEH1840" s="401"/>
      <c r="AEI1840" s="401"/>
      <c r="AEJ1840" s="401"/>
      <c r="AEK1840" s="401"/>
      <c r="AEL1840" s="401"/>
      <c r="AEM1840" s="401"/>
      <c r="AEN1840" s="401"/>
      <c r="AEO1840" s="401"/>
      <c r="AEP1840" s="401"/>
      <c r="AEQ1840" s="401"/>
      <c r="AER1840" s="401"/>
      <c r="AES1840" s="401"/>
      <c r="AET1840" s="401"/>
      <c r="AEU1840" s="401"/>
      <c r="AEV1840" s="401"/>
      <c r="AEW1840" s="401"/>
      <c r="AEX1840" s="401"/>
      <c r="AEY1840" s="401"/>
      <c r="AEZ1840" s="401"/>
      <c r="AFA1840" s="401"/>
      <c r="AFB1840" s="401"/>
      <c r="AFC1840" s="401"/>
      <c r="AFD1840" s="401"/>
      <c r="AFE1840" s="401"/>
      <c r="AFF1840" s="401"/>
      <c r="AFG1840" s="401"/>
      <c r="AFH1840" s="401"/>
      <c r="AFI1840" s="401"/>
      <c r="AFJ1840" s="401"/>
      <c r="AFK1840" s="401"/>
      <c r="AFL1840" s="401"/>
      <c r="AFM1840" s="401"/>
      <c r="AFN1840" s="401"/>
      <c r="AFO1840" s="401"/>
      <c r="AFP1840" s="401"/>
      <c r="AFQ1840" s="401"/>
      <c r="AFR1840" s="401"/>
      <c r="AFS1840" s="401"/>
      <c r="AFT1840" s="401"/>
      <c r="AFU1840" s="401"/>
      <c r="AFV1840" s="401"/>
      <c r="AFW1840" s="401"/>
      <c r="AFX1840" s="401"/>
      <c r="AFY1840" s="401"/>
      <c r="AFZ1840" s="401"/>
      <c r="AGA1840" s="401"/>
      <c r="AGB1840" s="401"/>
      <c r="AGC1840" s="401"/>
      <c r="AGD1840" s="401"/>
      <c r="AGE1840" s="401"/>
      <c r="AGF1840" s="401"/>
      <c r="AGG1840" s="401"/>
      <c r="AGH1840" s="401"/>
      <c r="AGI1840" s="401"/>
      <c r="AGJ1840" s="401"/>
      <c r="AGK1840" s="401"/>
      <c r="AGL1840" s="401"/>
      <c r="AGM1840" s="401"/>
      <c r="AGN1840" s="401"/>
      <c r="AGO1840" s="401"/>
      <c r="AGP1840" s="401"/>
      <c r="AGQ1840" s="401"/>
      <c r="AGR1840" s="401"/>
      <c r="AGS1840" s="401"/>
      <c r="AGT1840" s="401"/>
      <c r="AGU1840" s="401"/>
      <c r="AGV1840" s="401"/>
      <c r="AGW1840" s="401"/>
      <c r="AGX1840" s="401"/>
      <c r="AGY1840" s="401"/>
      <c r="AGZ1840" s="401"/>
      <c r="AHA1840" s="401"/>
      <c r="AHB1840" s="401"/>
      <c r="AHC1840" s="401"/>
      <c r="AHD1840" s="401"/>
      <c r="AHE1840" s="401"/>
      <c r="AHF1840" s="401"/>
      <c r="AHG1840" s="401"/>
      <c r="AHH1840" s="401"/>
      <c r="AHI1840" s="401"/>
      <c r="AHJ1840" s="401"/>
      <c r="AHK1840" s="401"/>
      <c r="AHL1840" s="401"/>
      <c r="AHM1840" s="401"/>
      <c r="AHN1840" s="401"/>
      <c r="AHO1840" s="401"/>
      <c r="AHP1840" s="401"/>
      <c r="AHQ1840" s="401"/>
      <c r="AHR1840" s="401"/>
      <c r="AHS1840" s="401"/>
      <c r="AHT1840" s="401"/>
      <c r="AHU1840" s="401"/>
      <c r="AHV1840" s="401"/>
      <c r="AHW1840" s="401"/>
      <c r="AHX1840" s="401"/>
      <c r="AHY1840" s="401"/>
      <c r="AHZ1840" s="401"/>
      <c r="AIA1840" s="401"/>
      <c r="AIB1840" s="401"/>
      <c r="AIC1840" s="401"/>
      <c r="AID1840" s="401"/>
      <c r="AIE1840" s="401"/>
      <c r="AIF1840" s="401"/>
      <c r="AIG1840" s="401"/>
      <c r="AIH1840" s="401"/>
      <c r="AII1840" s="401"/>
      <c r="AIJ1840" s="401"/>
      <c r="AIK1840" s="401"/>
      <c r="AIL1840" s="401"/>
      <c r="AIM1840" s="401"/>
      <c r="AIN1840" s="401"/>
      <c r="AIO1840" s="401"/>
      <c r="AIP1840" s="401"/>
      <c r="AIQ1840" s="401"/>
      <c r="AIR1840" s="401"/>
      <c r="AIS1840" s="401"/>
      <c r="AIT1840" s="401"/>
      <c r="AIU1840" s="401"/>
      <c r="AIV1840" s="401"/>
      <c r="AIW1840" s="401"/>
      <c r="AIX1840" s="401"/>
      <c r="AIY1840" s="401"/>
      <c r="AIZ1840" s="401"/>
      <c r="AJA1840" s="401"/>
      <c r="AJB1840" s="401"/>
      <c r="AJC1840" s="401"/>
      <c r="AJD1840" s="401"/>
      <c r="AJE1840" s="401"/>
      <c r="AJF1840" s="401"/>
      <c r="AJG1840" s="401"/>
      <c r="AJH1840" s="401"/>
      <c r="AJI1840" s="401"/>
      <c r="AJJ1840" s="401"/>
      <c r="AJK1840" s="401"/>
      <c r="AJL1840" s="401"/>
      <c r="AJM1840" s="401"/>
      <c r="AJN1840" s="401"/>
      <c r="AJO1840" s="401"/>
      <c r="AJP1840" s="401"/>
      <c r="AJQ1840" s="401"/>
      <c r="AJR1840" s="401"/>
      <c r="AJS1840" s="401"/>
      <c r="AJT1840" s="401"/>
      <c r="AJU1840" s="401"/>
      <c r="AJV1840" s="401"/>
      <c r="AJW1840" s="401"/>
      <c r="AJX1840" s="401"/>
      <c r="AJY1840" s="401"/>
      <c r="AJZ1840" s="401"/>
      <c r="AKA1840" s="401"/>
      <c r="AKB1840" s="401"/>
      <c r="AKC1840" s="401"/>
      <c r="AKD1840" s="401"/>
      <c r="AKE1840" s="401"/>
      <c r="AKF1840" s="401"/>
      <c r="AKG1840" s="401"/>
      <c r="AKH1840" s="401"/>
      <c r="AKI1840" s="401"/>
      <c r="AKJ1840" s="401"/>
      <c r="AKK1840" s="401"/>
      <c r="AKL1840" s="401"/>
      <c r="AKM1840" s="401"/>
      <c r="AKN1840" s="401"/>
      <c r="AKO1840" s="401"/>
      <c r="AKP1840" s="401"/>
      <c r="AKQ1840" s="401"/>
      <c r="AKR1840" s="401"/>
      <c r="AKS1840" s="401"/>
      <c r="AKT1840" s="401"/>
      <c r="AKU1840" s="401"/>
      <c r="AKV1840" s="401"/>
      <c r="AKW1840" s="401"/>
      <c r="AKX1840" s="401"/>
      <c r="AKY1840" s="401"/>
      <c r="AKZ1840" s="401"/>
      <c r="ALA1840" s="401"/>
      <c r="ALB1840" s="401"/>
      <c r="ALC1840" s="401"/>
      <c r="ALD1840" s="401"/>
      <c r="ALE1840" s="401"/>
      <c r="ALF1840" s="401"/>
      <c r="ALG1840" s="401"/>
      <c r="ALH1840" s="401"/>
      <c r="ALI1840" s="401"/>
      <c r="ALJ1840" s="401"/>
      <c r="ALK1840" s="401"/>
      <c r="ALL1840" s="401"/>
      <c r="ALM1840" s="401"/>
      <c r="ALN1840" s="401"/>
      <c r="ALO1840" s="401"/>
      <c r="ALP1840" s="401"/>
      <c r="ALQ1840" s="401"/>
      <c r="ALR1840" s="401"/>
      <c r="ALS1840" s="401"/>
      <c r="ALT1840" s="401"/>
      <c r="ALU1840" s="401"/>
      <c r="ALV1840" s="401"/>
      <c r="ALW1840" s="401"/>
      <c r="ALX1840" s="401"/>
      <c r="ALY1840" s="401"/>
      <c r="ALZ1840" s="401"/>
      <c r="AMA1840" s="401"/>
      <c r="AMB1840" s="401"/>
      <c r="AMC1840" s="401"/>
      <c r="AMD1840" s="401"/>
      <c r="AME1840" s="401"/>
      <c r="AMF1840" s="401"/>
      <c r="AMG1840" s="401"/>
      <c r="AMH1840" s="401"/>
      <c r="AMI1840" s="401"/>
      <c r="AMJ1840" s="401"/>
      <c r="AMK1840" s="401"/>
      <c r="AML1840" s="401"/>
      <c r="AMM1840" s="401"/>
      <c r="AMN1840" s="401"/>
      <c r="AMO1840" s="401"/>
      <c r="AMP1840" s="401"/>
      <c r="AMQ1840" s="401"/>
      <c r="AMR1840" s="401"/>
      <c r="AMS1840" s="401"/>
      <c r="AMT1840" s="401"/>
      <c r="AMU1840" s="401"/>
      <c r="AMV1840" s="401"/>
      <c r="AMW1840" s="401"/>
      <c r="AMX1840" s="401"/>
      <c r="AMY1840" s="401"/>
      <c r="AMZ1840" s="401"/>
      <c r="ANA1840" s="401"/>
      <c r="ANB1840" s="401"/>
      <c r="ANC1840" s="401"/>
      <c r="AND1840" s="401"/>
      <c r="ANE1840" s="401"/>
      <c r="ANF1840" s="401"/>
      <c r="ANG1840" s="401"/>
      <c r="ANH1840" s="401"/>
      <c r="ANI1840" s="401"/>
      <c r="ANJ1840" s="401"/>
      <c r="ANK1840" s="401"/>
      <c r="ANL1840" s="401"/>
      <c r="ANM1840" s="401"/>
      <c r="ANN1840" s="401"/>
      <c r="ANO1840" s="401"/>
      <c r="ANP1840" s="401"/>
      <c r="ANQ1840" s="401"/>
      <c r="ANR1840" s="401"/>
      <c r="ANS1840" s="401"/>
      <c r="ANT1840" s="401"/>
      <c r="ANU1840" s="401"/>
      <c r="ANV1840" s="401"/>
      <c r="ANW1840" s="401"/>
      <c r="ANX1840" s="401"/>
      <c r="ANY1840" s="401"/>
      <c r="ANZ1840" s="401"/>
      <c r="AOA1840" s="401"/>
      <c r="AOB1840" s="401"/>
      <c r="AOC1840" s="401"/>
      <c r="AOD1840" s="401"/>
      <c r="AOE1840" s="401"/>
      <c r="AOF1840" s="401"/>
      <c r="AOG1840" s="401"/>
      <c r="AOH1840" s="401"/>
      <c r="AOI1840" s="401"/>
      <c r="AOJ1840" s="401"/>
      <c r="AOK1840" s="401"/>
      <c r="AOL1840" s="401"/>
      <c r="AOM1840" s="401"/>
      <c r="AON1840" s="401"/>
      <c r="AOO1840" s="401"/>
      <c r="AOP1840" s="401"/>
      <c r="AOQ1840" s="401"/>
      <c r="AOR1840" s="401"/>
      <c r="AOS1840" s="401"/>
      <c r="AOT1840" s="401"/>
      <c r="AOU1840" s="401"/>
      <c r="AOV1840" s="401"/>
      <c r="AOW1840" s="401"/>
      <c r="AOX1840" s="401"/>
      <c r="AOY1840" s="401"/>
      <c r="AOZ1840" s="401"/>
      <c r="APA1840" s="401"/>
      <c r="APB1840" s="401"/>
      <c r="APC1840" s="401"/>
      <c r="APD1840" s="401"/>
      <c r="APE1840" s="401"/>
      <c r="APF1840" s="401"/>
      <c r="APG1840" s="401"/>
      <c r="APH1840" s="401"/>
      <c r="API1840" s="401"/>
      <c r="APJ1840" s="401"/>
      <c r="APK1840" s="401"/>
      <c r="APL1840" s="401"/>
      <c r="APM1840" s="401"/>
      <c r="APN1840" s="401"/>
      <c r="APO1840" s="401"/>
      <c r="APP1840" s="401"/>
      <c r="APQ1840" s="401"/>
      <c r="APR1840" s="401"/>
      <c r="APS1840" s="401"/>
      <c r="APT1840" s="401"/>
      <c r="APU1840" s="401"/>
      <c r="APV1840" s="401"/>
      <c r="APW1840" s="401"/>
      <c r="APX1840" s="401"/>
      <c r="APY1840" s="401"/>
      <c r="APZ1840" s="401"/>
      <c r="AQA1840" s="401"/>
      <c r="AQB1840" s="401"/>
      <c r="AQC1840" s="401"/>
      <c r="AQD1840" s="401"/>
      <c r="AQE1840" s="401"/>
      <c r="AQF1840" s="401"/>
      <c r="AQG1840" s="401"/>
      <c r="AQH1840" s="401"/>
      <c r="AQI1840" s="401"/>
      <c r="AQJ1840" s="401"/>
      <c r="AQK1840" s="401"/>
      <c r="AQL1840" s="401"/>
      <c r="AQM1840" s="401"/>
      <c r="AQN1840" s="401"/>
      <c r="AQO1840" s="401"/>
      <c r="AQP1840" s="401"/>
      <c r="AQQ1840" s="401"/>
      <c r="AQR1840" s="401"/>
      <c r="AQS1840" s="401"/>
      <c r="AQT1840" s="401"/>
      <c r="AQU1840" s="401"/>
      <c r="AQV1840" s="401"/>
      <c r="AQW1840" s="401"/>
      <c r="AQX1840" s="401"/>
      <c r="AQY1840" s="401"/>
      <c r="AQZ1840" s="401"/>
      <c r="ARA1840" s="401"/>
      <c r="ARB1840" s="401"/>
      <c r="ARC1840" s="401"/>
      <c r="ARD1840" s="401"/>
      <c r="ARE1840" s="401"/>
      <c r="ARF1840" s="401"/>
      <c r="ARG1840" s="401"/>
      <c r="ARH1840" s="401"/>
      <c r="ARI1840" s="401"/>
      <c r="ARJ1840" s="401"/>
      <c r="ARK1840" s="401"/>
      <c r="ARL1840" s="401"/>
      <c r="ARM1840" s="401"/>
      <c r="ARN1840" s="401"/>
      <c r="ARO1840" s="401"/>
      <c r="ARP1840" s="401"/>
      <c r="ARQ1840" s="401"/>
      <c r="ARR1840" s="401"/>
      <c r="ARS1840" s="401"/>
      <c r="ART1840" s="401"/>
      <c r="ARU1840" s="401"/>
      <c r="ARV1840" s="401"/>
      <c r="ARW1840" s="401"/>
      <c r="ARX1840" s="401"/>
      <c r="ARY1840" s="401"/>
      <c r="ARZ1840" s="401"/>
      <c r="ASA1840" s="401"/>
      <c r="ASB1840" s="401"/>
      <c r="ASC1840" s="401"/>
      <c r="ASD1840" s="401"/>
      <c r="ASE1840" s="401"/>
      <c r="ASF1840" s="401"/>
      <c r="ASG1840" s="401"/>
      <c r="ASH1840" s="401"/>
      <c r="ASI1840" s="401"/>
      <c r="ASJ1840" s="401"/>
      <c r="ASK1840" s="401"/>
      <c r="ASL1840" s="401"/>
      <c r="ASM1840" s="401"/>
      <c r="ASN1840" s="401"/>
      <c r="ASO1840" s="401"/>
      <c r="ASP1840" s="401"/>
      <c r="ASQ1840" s="401"/>
      <c r="ASR1840" s="401"/>
      <c r="ASS1840" s="401"/>
      <c r="AST1840" s="401"/>
      <c r="ASU1840" s="401"/>
      <c r="ASV1840" s="401"/>
      <c r="ASW1840" s="401"/>
      <c r="ASX1840" s="401"/>
      <c r="ASY1840" s="401"/>
      <c r="ASZ1840" s="401"/>
      <c r="ATA1840" s="401"/>
      <c r="ATB1840" s="401"/>
      <c r="ATC1840" s="401"/>
      <c r="ATD1840" s="401"/>
      <c r="ATE1840" s="401"/>
      <c r="ATF1840" s="401"/>
      <c r="ATG1840" s="401"/>
      <c r="ATH1840" s="401"/>
      <c r="ATI1840" s="401"/>
      <c r="ATJ1840" s="401"/>
      <c r="ATK1840" s="401"/>
      <c r="ATL1840" s="401"/>
      <c r="ATM1840" s="401"/>
      <c r="ATN1840" s="401"/>
      <c r="ATO1840" s="401"/>
      <c r="ATP1840" s="401"/>
      <c r="ATQ1840" s="401"/>
      <c r="ATR1840" s="401"/>
      <c r="ATS1840" s="401"/>
      <c r="ATT1840" s="401"/>
      <c r="ATU1840" s="401"/>
      <c r="ATV1840" s="401"/>
      <c r="ATW1840" s="401"/>
      <c r="ATX1840" s="401"/>
      <c r="ATY1840" s="401"/>
      <c r="ATZ1840" s="401"/>
      <c r="AUA1840" s="401"/>
      <c r="AUB1840" s="401"/>
      <c r="AUC1840" s="401"/>
      <c r="AUD1840" s="401"/>
      <c r="AUE1840" s="401"/>
      <c r="AUF1840" s="401"/>
      <c r="AUG1840" s="401"/>
      <c r="AUH1840" s="401"/>
      <c r="AUI1840" s="401"/>
      <c r="AUJ1840" s="401"/>
      <c r="AUK1840" s="401"/>
      <c r="AUL1840" s="401"/>
      <c r="AUM1840" s="401"/>
      <c r="AUN1840" s="401"/>
      <c r="AUO1840" s="401"/>
      <c r="AUP1840" s="401"/>
      <c r="AUQ1840" s="401"/>
      <c r="AUR1840" s="401"/>
      <c r="AUS1840" s="401"/>
      <c r="AUT1840" s="401"/>
      <c r="AUU1840" s="401"/>
      <c r="AUV1840" s="401"/>
      <c r="AUW1840" s="401"/>
      <c r="AUX1840" s="401"/>
      <c r="AUY1840" s="401"/>
      <c r="AUZ1840" s="401"/>
      <c r="AVA1840" s="401"/>
      <c r="AVB1840" s="401"/>
      <c r="AVC1840" s="401"/>
      <c r="AVD1840" s="401"/>
      <c r="AVE1840" s="401"/>
      <c r="AVF1840" s="401"/>
      <c r="AVG1840" s="401"/>
      <c r="AVH1840" s="401"/>
      <c r="AVI1840" s="401"/>
      <c r="AVJ1840" s="401"/>
      <c r="AVK1840" s="401"/>
      <c r="AVL1840" s="401"/>
      <c r="AVM1840" s="401"/>
      <c r="AVN1840" s="401"/>
      <c r="AVO1840" s="401"/>
      <c r="AVP1840" s="401"/>
      <c r="AVQ1840" s="401"/>
      <c r="AVR1840" s="401"/>
      <c r="AVS1840" s="401"/>
      <c r="AVT1840" s="401"/>
      <c r="AVU1840" s="401"/>
      <c r="AVV1840" s="401"/>
      <c r="AVW1840" s="401"/>
      <c r="AVX1840" s="401"/>
      <c r="AVY1840" s="401"/>
      <c r="AVZ1840" s="401"/>
      <c r="AWA1840" s="401"/>
      <c r="AWB1840" s="401"/>
      <c r="AWC1840" s="401"/>
      <c r="AWD1840" s="401"/>
      <c r="AWE1840" s="401"/>
      <c r="AWF1840" s="401"/>
      <c r="AWG1840" s="401"/>
      <c r="AWH1840" s="401"/>
      <c r="AWI1840" s="401"/>
      <c r="AWJ1840" s="401"/>
      <c r="AWK1840" s="401"/>
      <c r="AWL1840" s="401"/>
      <c r="AWM1840" s="401"/>
      <c r="AWN1840" s="401"/>
      <c r="AWO1840" s="401"/>
      <c r="AWP1840" s="401"/>
      <c r="AWQ1840" s="401"/>
      <c r="AWR1840" s="401"/>
      <c r="AWS1840" s="401"/>
      <c r="AWT1840" s="401"/>
      <c r="AWU1840" s="401"/>
      <c r="AWV1840" s="401"/>
      <c r="AWW1840" s="401"/>
      <c r="AWX1840" s="401"/>
      <c r="AWY1840" s="401"/>
      <c r="AWZ1840" s="401"/>
      <c r="AXA1840" s="401"/>
      <c r="AXB1840" s="401"/>
      <c r="AXC1840" s="401"/>
      <c r="AXD1840" s="401"/>
      <c r="AXE1840" s="401"/>
      <c r="AXF1840" s="401"/>
      <c r="AXG1840" s="401"/>
      <c r="AXH1840" s="401"/>
      <c r="AXI1840" s="401"/>
      <c r="AXJ1840" s="401"/>
      <c r="AXK1840" s="401"/>
      <c r="AXL1840" s="401"/>
      <c r="AXM1840" s="401"/>
      <c r="AXN1840" s="401"/>
      <c r="AXO1840" s="401"/>
      <c r="AXP1840" s="401"/>
      <c r="AXQ1840" s="401"/>
      <c r="AXR1840" s="401"/>
      <c r="AXS1840" s="401"/>
      <c r="AXT1840" s="401"/>
      <c r="AXU1840" s="401"/>
      <c r="AXV1840" s="401"/>
      <c r="AXW1840" s="401"/>
      <c r="AXX1840" s="401"/>
      <c r="AXY1840" s="401"/>
      <c r="AXZ1840" s="401"/>
      <c r="AYA1840" s="401"/>
      <c r="AYB1840" s="401"/>
      <c r="AYC1840" s="401"/>
      <c r="AYD1840" s="401"/>
      <c r="AYE1840" s="401"/>
      <c r="AYF1840" s="401"/>
      <c r="AYG1840" s="401"/>
      <c r="AYH1840" s="401"/>
      <c r="AYI1840" s="401"/>
      <c r="AYJ1840" s="401"/>
      <c r="AYK1840" s="401"/>
      <c r="AYL1840" s="401"/>
      <c r="AYM1840" s="401"/>
      <c r="AYN1840" s="401"/>
      <c r="AYO1840" s="401"/>
      <c r="AYP1840" s="401"/>
      <c r="AYQ1840" s="401"/>
      <c r="AYR1840" s="401"/>
      <c r="AYS1840" s="401"/>
      <c r="AYT1840" s="401"/>
      <c r="AYU1840" s="401"/>
      <c r="AYV1840" s="401"/>
      <c r="AYW1840" s="401"/>
      <c r="AYX1840" s="401"/>
      <c r="AYY1840" s="401"/>
      <c r="AYZ1840" s="401"/>
      <c r="AZA1840" s="401"/>
      <c r="AZB1840" s="401"/>
      <c r="AZC1840" s="401"/>
      <c r="AZD1840" s="401"/>
      <c r="AZE1840" s="401"/>
      <c r="AZF1840" s="401"/>
      <c r="AZG1840" s="401"/>
      <c r="AZH1840" s="401"/>
      <c r="AZI1840" s="401"/>
      <c r="AZJ1840" s="401"/>
      <c r="AZK1840" s="401"/>
      <c r="AZL1840" s="401"/>
      <c r="AZM1840" s="401"/>
      <c r="AZN1840" s="401"/>
      <c r="AZO1840" s="401"/>
      <c r="AZP1840" s="401"/>
      <c r="AZQ1840" s="401"/>
      <c r="AZR1840" s="401"/>
      <c r="AZS1840" s="401"/>
      <c r="AZT1840" s="401"/>
      <c r="AZU1840" s="401"/>
      <c r="AZV1840" s="401"/>
      <c r="AZW1840" s="401"/>
      <c r="AZX1840" s="401"/>
      <c r="AZY1840" s="401"/>
      <c r="AZZ1840" s="401"/>
      <c r="BAA1840" s="401"/>
      <c r="BAB1840" s="401"/>
      <c r="BAC1840" s="401"/>
      <c r="BAD1840" s="401"/>
      <c r="BAE1840" s="401"/>
      <c r="BAF1840" s="401"/>
      <c r="BAG1840" s="401"/>
      <c r="BAH1840" s="401"/>
      <c r="BAI1840" s="401"/>
      <c r="BAJ1840" s="401"/>
      <c r="BAK1840" s="401"/>
      <c r="BAL1840" s="401"/>
      <c r="BAM1840" s="401"/>
      <c r="BAN1840" s="401"/>
      <c r="BAO1840" s="401"/>
      <c r="BAP1840" s="401"/>
      <c r="BAQ1840" s="401"/>
      <c r="BAR1840" s="401"/>
      <c r="BAS1840" s="401"/>
      <c r="BAT1840" s="401"/>
      <c r="BAU1840" s="401"/>
      <c r="BAV1840" s="401"/>
      <c r="BAW1840" s="401"/>
      <c r="BAX1840" s="401"/>
      <c r="BAY1840" s="401"/>
      <c r="BAZ1840" s="401"/>
      <c r="BBA1840" s="401"/>
      <c r="BBB1840" s="401"/>
      <c r="BBC1840" s="401"/>
      <c r="BBD1840" s="401"/>
      <c r="BBE1840" s="401"/>
      <c r="BBF1840" s="401"/>
      <c r="BBG1840" s="401"/>
      <c r="BBH1840" s="401"/>
      <c r="BBI1840" s="401"/>
      <c r="BBJ1840" s="401"/>
      <c r="BBK1840" s="401"/>
      <c r="BBL1840" s="401"/>
      <c r="BBM1840" s="401"/>
      <c r="BBN1840" s="401"/>
      <c r="BBO1840" s="401"/>
      <c r="BBP1840" s="401"/>
      <c r="BBQ1840" s="401"/>
      <c r="BBR1840" s="401"/>
      <c r="BBS1840" s="401"/>
      <c r="BBT1840" s="401"/>
      <c r="BBU1840" s="401"/>
      <c r="BBV1840" s="401"/>
      <c r="BBW1840" s="401"/>
      <c r="BBX1840" s="401"/>
      <c r="BBY1840" s="401"/>
      <c r="BBZ1840" s="401"/>
      <c r="BCA1840" s="401"/>
      <c r="BCB1840" s="401"/>
      <c r="BCC1840" s="401"/>
      <c r="BCD1840" s="401"/>
      <c r="BCE1840" s="401"/>
      <c r="BCF1840" s="401"/>
      <c r="BCG1840" s="401"/>
      <c r="BCH1840" s="401"/>
      <c r="BCI1840" s="401"/>
      <c r="BCJ1840" s="401"/>
      <c r="BCK1840" s="401"/>
      <c r="BCL1840" s="401"/>
      <c r="BCM1840" s="401"/>
      <c r="BCN1840" s="401"/>
      <c r="BCO1840" s="401"/>
      <c r="BCP1840" s="401"/>
      <c r="BCQ1840" s="401"/>
      <c r="BCR1840" s="401"/>
      <c r="BCS1840" s="401"/>
      <c r="BCT1840" s="401"/>
      <c r="BCU1840" s="401"/>
      <c r="BCV1840" s="401"/>
      <c r="BCW1840" s="401"/>
      <c r="BCX1840" s="401"/>
      <c r="BCY1840" s="401"/>
      <c r="BCZ1840" s="401"/>
      <c r="BDA1840" s="401"/>
      <c r="BDB1840" s="401"/>
      <c r="BDC1840" s="401"/>
      <c r="BDD1840" s="401"/>
      <c r="BDE1840" s="401"/>
      <c r="BDF1840" s="401"/>
      <c r="BDG1840" s="401"/>
      <c r="BDH1840" s="401"/>
      <c r="BDI1840" s="401"/>
      <c r="BDJ1840" s="401"/>
      <c r="BDK1840" s="401"/>
      <c r="BDL1840" s="401"/>
      <c r="BDM1840" s="401"/>
      <c r="BDN1840" s="401"/>
      <c r="BDO1840" s="401"/>
      <c r="BDP1840" s="401"/>
      <c r="BDQ1840" s="401"/>
      <c r="BDR1840" s="401"/>
      <c r="BDS1840" s="401"/>
      <c r="BDT1840" s="401"/>
      <c r="BDU1840" s="401"/>
      <c r="BDV1840" s="401"/>
      <c r="BDW1840" s="401"/>
      <c r="BDX1840" s="401"/>
      <c r="BDY1840" s="401"/>
      <c r="BDZ1840" s="401"/>
      <c r="BEA1840" s="401"/>
      <c r="BEB1840" s="401"/>
      <c r="BEC1840" s="401"/>
      <c r="BED1840" s="401"/>
      <c r="BEE1840" s="401"/>
      <c r="BEF1840" s="401"/>
      <c r="BEG1840" s="401"/>
      <c r="BEH1840" s="401"/>
      <c r="BEI1840" s="401"/>
      <c r="BEJ1840" s="401"/>
      <c r="BEK1840" s="401"/>
      <c r="BEL1840" s="401"/>
      <c r="BEM1840" s="401"/>
      <c r="BEN1840" s="401"/>
      <c r="BEO1840" s="401"/>
      <c r="BEP1840" s="401"/>
      <c r="BEQ1840" s="401"/>
      <c r="BER1840" s="401"/>
      <c r="BES1840" s="401"/>
      <c r="BET1840" s="401"/>
      <c r="BEU1840" s="401"/>
      <c r="BEV1840" s="401"/>
      <c r="BEW1840" s="401"/>
      <c r="BEX1840" s="401"/>
      <c r="BEY1840" s="401"/>
      <c r="BEZ1840" s="401"/>
      <c r="BFA1840" s="401"/>
      <c r="BFB1840" s="401"/>
      <c r="BFC1840" s="401"/>
      <c r="BFD1840" s="401"/>
      <c r="BFE1840" s="401"/>
      <c r="BFF1840" s="401"/>
      <c r="BFG1840" s="401"/>
      <c r="BFH1840" s="401"/>
      <c r="BFI1840" s="401"/>
      <c r="BFJ1840" s="401"/>
      <c r="BFK1840" s="401"/>
      <c r="BFL1840" s="401"/>
      <c r="BFM1840" s="401"/>
      <c r="BFN1840" s="401"/>
      <c r="BFO1840" s="401"/>
      <c r="BFP1840" s="401"/>
      <c r="BFQ1840" s="401"/>
      <c r="BFR1840" s="401"/>
      <c r="BFS1840" s="401"/>
      <c r="BFT1840" s="401"/>
      <c r="BFU1840" s="401"/>
      <c r="BFV1840" s="401"/>
      <c r="BFW1840" s="401"/>
      <c r="BFX1840" s="401"/>
      <c r="BFY1840" s="401"/>
      <c r="BFZ1840" s="401"/>
      <c r="BGA1840" s="401"/>
      <c r="BGB1840" s="401"/>
      <c r="BGC1840" s="401"/>
      <c r="BGD1840" s="401"/>
      <c r="BGE1840" s="401"/>
      <c r="BGF1840" s="401"/>
      <c r="BGG1840" s="401"/>
      <c r="BGH1840" s="401"/>
      <c r="BGI1840" s="401"/>
      <c r="BGJ1840" s="401"/>
      <c r="BGK1840" s="401"/>
      <c r="BGL1840" s="401"/>
      <c r="BGM1840" s="401"/>
      <c r="BGN1840" s="401"/>
      <c r="BGO1840" s="401"/>
      <c r="BGP1840" s="401"/>
      <c r="BGQ1840" s="401"/>
      <c r="BGR1840" s="401"/>
      <c r="BGS1840" s="401"/>
      <c r="BGT1840" s="401"/>
      <c r="BGU1840" s="401"/>
      <c r="BGV1840" s="401"/>
      <c r="BGW1840" s="401"/>
      <c r="BGX1840" s="401"/>
      <c r="BGY1840" s="401"/>
      <c r="BGZ1840" s="401"/>
      <c r="BHA1840" s="401"/>
      <c r="BHB1840" s="401"/>
      <c r="BHC1840" s="401"/>
      <c r="BHD1840" s="401"/>
      <c r="BHE1840" s="401"/>
      <c r="BHF1840" s="401"/>
      <c r="BHG1840" s="401"/>
      <c r="BHH1840" s="401"/>
      <c r="BHI1840" s="401"/>
      <c r="BHJ1840" s="401"/>
      <c r="BHK1840" s="401"/>
      <c r="BHL1840" s="401"/>
      <c r="BHM1840" s="401"/>
      <c r="BHN1840" s="401"/>
      <c r="BHO1840" s="401"/>
      <c r="BHP1840" s="401"/>
      <c r="BHQ1840" s="401"/>
      <c r="BHR1840" s="401"/>
      <c r="BHS1840" s="401"/>
      <c r="BHT1840" s="401"/>
      <c r="BHU1840" s="401"/>
      <c r="BHV1840" s="401"/>
      <c r="BHW1840" s="401"/>
      <c r="BHX1840" s="401"/>
      <c r="BHY1840" s="401"/>
      <c r="BHZ1840" s="401"/>
      <c r="BIA1840" s="401"/>
      <c r="BIB1840" s="401"/>
      <c r="BIC1840" s="401"/>
      <c r="BID1840" s="401"/>
      <c r="BIE1840" s="401"/>
      <c r="BIF1840" s="401"/>
      <c r="BIG1840" s="401"/>
      <c r="BIH1840" s="401"/>
      <c r="BII1840" s="401"/>
      <c r="BIJ1840" s="401"/>
      <c r="BIK1840" s="401"/>
      <c r="BIL1840" s="401"/>
      <c r="BIM1840" s="401"/>
      <c r="BIN1840" s="401"/>
      <c r="BIO1840" s="401"/>
      <c r="BIP1840" s="401"/>
      <c r="BIQ1840" s="401"/>
      <c r="BIR1840" s="401"/>
      <c r="BIS1840" s="401"/>
      <c r="BIT1840" s="401"/>
      <c r="BIU1840" s="401"/>
      <c r="BIV1840" s="401"/>
      <c r="BIW1840" s="401"/>
      <c r="BIX1840" s="401"/>
      <c r="BIY1840" s="401"/>
      <c r="BIZ1840" s="401"/>
      <c r="BJA1840" s="401"/>
      <c r="BJB1840" s="401"/>
      <c r="BJC1840" s="401"/>
      <c r="BJD1840" s="401"/>
      <c r="BJE1840" s="401"/>
      <c r="BJF1840" s="401"/>
      <c r="BJG1840" s="401"/>
      <c r="BJH1840" s="401"/>
      <c r="BJI1840" s="401"/>
      <c r="BJJ1840" s="401"/>
      <c r="BJK1840" s="401"/>
      <c r="BJL1840" s="401"/>
      <c r="BJM1840" s="401"/>
      <c r="BJN1840" s="401"/>
      <c r="BJO1840" s="401"/>
      <c r="BJP1840" s="401"/>
      <c r="BJQ1840" s="401"/>
      <c r="BJR1840" s="401"/>
      <c r="BJS1840" s="401"/>
      <c r="BJT1840" s="401"/>
      <c r="BJU1840" s="401"/>
      <c r="BJV1840" s="401"/>
      <c r="BJW1840" s="401"/>
      <c r="BJX1840" s="401"/>
      <c r="BJY1840" s="401"/>
      <c r="BJZ1840" s="401"/>
      <c r="BKA1840" s="401"/>
      <c r="BKB1840" s="401"/>
      <c r="BKC1840" s="401"/>
      <c r="BKD1840" s="401"/>
      <c r="BKE1840" s="401"/>
      <c r="BKF1840" s="401"/>
      <c r="BKG1840" s="401"/>
      <c r="BKH1840" s="401"/>
      <c r="BKI1840" s="401"/>
      <c r="BKJ1840" s="401"/>
      <c r="BKK1840" s="401"/>
      <c r="BKL1840" s="401"/>
      <c r="BKM1840" s="401"/>
      <c r="BKN1840" s="401"/>
      <c r="BKO1840" s="401"/>
      <c r="BKP1840" s="401"/>
      <c r="BKQ1840" s="401"/>
      <c r="BKR1840" s="401"/>
      <c r="BKS1840" s="401"/>
      <c r="BKT1840" s="401"/>
      <c r="BKU1840" s="401"/>
      <c r="BKV1840" s="401"/>
      <c r="BKW1840" s="401"/>
      <c r="BKX1840" s="401"/>
      <c r="BKY1840" s="401"/>
      <c r="BKZ1840" s="401"/>
      <c r="BLA1840" s="401"/>
      <c r="BLB1840" s="401"/>
      <c r="BLC1840" s="401"/>
      <c r="BLD1840" s="401"/>
      <c r="BLE1840" s="401"/>
      <c r="BLF1840" s="401"/>
      <c r="BLG1840" s="401"/>
      <c r="BLH1840" s="401"/>
      <c r="BLI1840" s="401"/>
      <c r="BLJ1840" s="401"/>
      <c r="BLK1840" s="401"/>
      <c r="BLL1840" s="401"/>
      <c r="BLM1840" s="401"/>
      <c r="BLN1840" s="401"/>
      <c r="BLO1840" s="401"/>
      <c r="BLP1840" s="401"/>
      <c r="BLQ1840" s="401"/>
      <c r="BLR1840" s="401"/>
      <c r="BLS1840" s="401"/>
      <c r="BLT1840" s="401"/>
      <c r="BLU1840" s="401"/>
      <c r="BLV1840" s="401"/>
      <c r="BLW1840" s="401"/>
      <c r="BLX1840" s="401"/>
      <c r="BLY1840" s="401"/>
      <c r="BLZ1840" s="401"/>
      <c r="BMA1840" s="401"/>
      <c r="BMB1840" s="401"/>
      <c r="BMC1840" s="401"/>
      <c r="BMD1840" s="401"/>
      <c r="BME1840" s="401"/>
      <c r="BMF1840" s="401"/>
      <c r="BMG1840" s="401"/>
      <c r="BMH1840" s="401"/>
      <c r="BMI1840" s="401"/>
      <c r="BMJ1840" s="401"/>
      <c r="BMK1840" s="401"/>
      <c r="BML1840" s="401"/>
      <c r="BMM1840" s="401"/>
      <c r="BMN1840" s="401"/>
      <c r="BMO1840" s="401"/>
      <c r="BMP1840" s="401"/>
      <c r="BMQ1840" s="401"/>
      <c r="BMR1840" s="401"/>
      <c r="BMS1840" s="401"/>
      <c r="BMT1840" s="401"/>
      <c r="BMU1840" s="401"/>
      <c r="BMV1840" s="401"/>
      <c r="BMW1840" s="401"/>
      <c r="BMX1840" s="401"/>
      <c r="BMY1840" s="401"/>
      <c r="BMZ1840" s="401"/>
      <c r="BNA1840" s="401"/>
      <c r="BNB1840" s="401"/>
      <c r="BNC1840" s="401"/>
      <c r="BND1840" s="401"/>
      <c r="BNE1840" s="401"/>
      <c r="BNF1840" s="401"/>
      <c r="BNG1840" s="401"/>
      <c r="BNH1840" s="401"/>
      <c r="BNI1840" s="401"/>
      <c r="BNJ1840" s="401"/>
      <c r="BNK1840" s="401"/>
      <c r="BNL1840" s="401"/>
      <c r="BNM1840" s="401"/>
      <c r="BNN1840" s="401"/>
      <c r="BNO1840" s="401"/>
      <c r="BNP1840" s="401"/>
      <c r="BNQ1840" s="401"/>
      <c r="BNR1840" s="401"/>
      <c r="BNS1840" s="401"/>
      <c r="BNT1840" s="401"/>
      <c r="BNU1840" s="401"/>
      <c r="BNV1840" s="401"/>
      <c r="BNW1840" s="401"/>
      <c r="BNX1840" s="401"/>
      <c r="BNY1840" s="401"/>
      <c r="BNZ1840" s="401"/>
      <c r="BOA1840" s="401"/>
      <c r="BOB1840" s="401"/>
      <c r="BOC1840" s="401"/>
      <c r="BOD1840" s="401"/>
      <c r="BOE1840" s="401"/>
      <c r="BOF1840" s="401"/>
      <c r="BOG1840" s="401"/>
      <c r="BOH1840" s="401"/>
      <c r="BOI1840" s="401"/>
      <c r="BOJ1840" s="401"/>
      <c r="BOK1840" s="401"/>
      <c r="BOL1840" s="401"/>
      <c r="BOM1840" s="401"/>
      <c r="BON1840" s="401"/>
      <c r="BOO1840" s="401"/>
      <c r="BOP1840" s="401"/>
      <c r="BOQ1840" s="401"/>
      <c r="BOR1840" s="401"/>
      <c r="BOS1840" s="401"/>
      <c r="BOT1840" s="401"/>
      <c r="BOU1840" s="401"/>
      <c r="BOV1840" s="401"/>
      <c r="BOW1840" s="401"/>
      <c r="BOX1840" s="401"/>
      <c r="BOY1840" s="401"/>
      <c r="BOZ1840" s="401"/>
      <c r="BPA1840" s="401"/>
      <c r="BPB1840" s="401"/>
      <c r="BPC1840" s="401"/>
      <c r="BPD1840" s="401"/>
      <c r="BPE1840" s="401"/>
      <c r="BPF1840" s="401"/>
      <c r="BPG1840" s="401"/>
      <c r="BPH1840" s="401"/>
      <c r="BPI1840" s="401"/>
      <c r="BPJ1840" s="401"/>
      <c r="BPK1840" s="401"/>
      <c r="BPL1840" s="401"/>
      <c r="BPM1840" s="401"/>
      <c r="BPN1840" s="401"/>
      <c r="BPO1840" s="401"/>
      <c r="BPP1840" s="401"/>
      <c r="BPQ1840" s="401"/>
      <c r="BPR1840" s="401"/>
      <c r="BPS1840" s="401"/>
      <c r="BPT1840" s="401"/>
      <c r="BPU1840" s="401"/>
      <c r="BPV1840" s="401"/>
      <c r="BPW1840" s="401"/>
      <c r="BPX1840" s="401"/>
      <c r="BPY1840" s="401"/>
      <c r="BPZ1840" s="401"/>
      <c r="BQA1840" s="401"/>
      <c r="BQB1840" s="401"/>
      <c r="BQC1840" s="401"/>
      <c r="BQD1840" s="401"/>
      <c r="BQE1840" s="401"/>
      <c r="BQF1840" s="401"/>
      <c r="BQG1840" s="401"/>
      <c r="BQH1840" s="401"/>
      <c r="BQI1840" s="401"/>
      <c r="BQJ1840" s="401"/>
      <c r="BQK1840" s="401"/>
      <c r="BQL1840" s="401"/>
      <c r="BQM1840" s="401"/>
      <c r="BQN1840" s="401"/>
      <c r="BQO1840" s="401"/>
      <c r="BQP1840" s="401"/>
      <c r="BQQ1840" s="401"/>
      <c r="BQR1840" s="401"/>
      <c r="BQS1840" s="401"/>
      <c r="BQT1840" s="401"/>
      <c r="BQU1840" s="401"/>
      <c r="BQV1840" s="401"/>
      <c r="BQW1840" s="401"/>
      <c r="BQX1840" s="401"/>
      <c r="BQY1840" s="401"/>
      <c r="BQZ1840" s="401"/>
      <c r="BRA1840" s="401"/>
      <c r="BRB1840" s="401"/>
      <c r="BRC1840" s="401"/>
      <c r="BRD1840" s="401"/>
      <c r="BRE1840" s="401"/>
      <c r="BRF1840" s="401"/>
      <c r="BRG1840" s="401"/>
      <c r="BRH1840" s="401"/>
      <c r="BRI1840" s="401"/>
      <c r="BRJ1840" s="401"/>
      <c r="BRK1840" s="401"/>
      <c r="BRL1840" s="401"/>
      <c r="BRM1840" s="401"/>
      <c r="BRN1840" s="401"/>
      <c r="BRO1840" s="401"/>
      <c r="BRP1840" s="401"/>
      <c r="BRQ1840" s="401"/>
      <c r="BRR1840" s="401"/>
      <c r="BRS1840" s="401"/>
      <c r="BRT1840" s="401"/>
      <c r="BRU1840" s="401"/>
      <c r="BRV1840" s="401"/>
      <c r="BRW1840" s="401"/>
      <c r="BRX1840" s="401"/>
      <c r="BRY1840" s="401"/>
      <c r="BRZ1840" s="401"/>
      <c r="BSA1840" s="401"/>
      <c r="BSB1840" s="401"/>
      <c r="BSC1840" s="401"/>
      <c r="BSD1840" s="401"/>
      <c r="BSE1840" s="401"/>
      <c r="BSF1840" s="401"/>
      <c r="BSG1840" s="401"/>
      <c r="BSH1840" s="401"/>
      <c r="BSI1840" s="401"/>
      <c r="BSJ1840" s="401"/>
      <c r="BSK1840" s="401"/>
      <c r="BSL1840" s="401"/>
      <c r="BSM1840" s="401"/>
      <c r="BSN1840" s="401"/>
      <c r="BSO1840" s="401"/>
      <c r="BSP1840" s="401"/>
      <c r="BSQ1840" s="401"/>
      <c r="BSR1840" s="401"/>
      <c r="BSS1840" s="401"/>
      <c r="BST1840" s="401"/>
      <c r="BSU1840" s="401"/>
      <c r="BSV1840" s="401"/>
      <c r="BSW1840" s="401"/>
      <c r="BSX1840" s="401"/>
      <c r="BSY1840" s="401"/>
      <c r="BSZ1840" s="401"/>
      <c r="BTA1840" s="401"/>
      <c r="BTB1840" s="401"/>
      <c r="BTC1840" s="401"/>
      <c r="BTD1840" s="401"/>
      <c r="BTE1840" s="401"/>
      <c r="BTF1840" s="401"/>
      <c r="BTG1840" s="401"/>
      <c r="BTH1840" s="401"/>
      <c r="BTI1840" s="401"/>
      <c r="BTJ1840" s="401"/>
      <c r="BTK1840" s="401"/>
      <c r="BTL1840" s="401"/>
      <c r="BTM1840" s="401"/>
      <c r="BTN1840" s="401"/>
      <c r="BTO1840" s="401"/>
      <c r="BTP1840" s="401"/>
      <c r="BTQ1840" s="401"/>
      <c r="BTR1840" s="401"/>
      <c r="BTS1840" s="401"/>
      <c r="BTT1840" s="401"/>
      <c r="BTU1840" s="401"/>
      <c r="BTV1840" s="401"/>
      <c r="BTW1840" s="401"/>
      <c r="BTX1840" s="401"/>
      <c r="BTY1840" s="401"/>
      <c r="BTZ1840" s="401"/>
      <c r="BUA1840" s="401"/>
      <c r="BUB1840" s="401"/>
      <c r="BUC1840" s="401"/>
      <c r="BUD1840" s="401"/>
      <c r="BUE1840" s="401"/>
      <c r="BUF1840" s="401"/>
      <c r="BUG1840" s="401"/>
      <c r="BUH1840" s="401"/>
      <c r="BUI1840" s="401"/>
      <c r="BUJ1840" s="401"/>
      <c r="BUK1840" s="401"/>
      <c r="BUL1840" s="401"/>
      <c r="BUM1840" s="401"/>
      <c r="BUN1840" s="401"/>
      <c r="BUO1840" s="401"/>
      <c r="BUP1840" s="401"/>
      <c r="BUQ1840" s="401"/>
      <c r="BUR1840" s="401"/>
      <c r="BUS1840" s="401"/>
      <c r="BUT1840" s="401"/>
      <c r="BUU1840" s="401"/>
      <c r="BUV1840" s="401"/>
      <c r="BUW1840" s="401"/>
      <c r="BUX1840" s="401"/>
      <c r="BUY1840" s="401"/>
      <c r="BUZ1840" s="401"/>
      <c r="BVA1840" s="401"/>
      <c r="BVB1840" s="401"/>
      <c r="BVC1840" s="401"/>
      <c r="BVD1840" s="401"/>
      <c r="BVE1840" s="401"/>
      <c r="BVF1840" s="401"/>
      <c r="BVG1840" s="401"/>
      <c r="BVH1840" s="401"/>
      <c r="BVI1840" s="401"/>
      <c r="BVJ1840" s="401"/>
      <c r="BVK1840" s="401"/>
      <c r="BVL1840" s="401"/>
      <c r="BVM1840" s="401"/>
      <c r="BVN1840" s="401"/>
      <c r="BVO1840" s="401"/>
      <c r="BVP1840" s="401"/>
      <c r="BVQ1840" s="401"/>
      <c r="BVR1840" s="401"/>
      <c r="BVS1840" s="401"/>
      <c r="BVT1840" s="401"/>
      <c r="BVU1840" s="401"/>
      <c r="BVV1840" s="401"/>
      <c r="BVW1840" s="401"/>
      <c r="BVX1840" s="401"/>
      <c r="BVY1840" s="401"/>
      <c r="BVZ1840" s="401"/>
      <c r="BWA1840" s="401"/>
      <c r="BWB1840" s="401"/>
      <c r="BWC1840" s="401"/>
      <c r="BWD1840" s="401"/>
      <c r="BWE1840" s="401"/>
      <c r="BWF1840" s="401"/>
      <c r="BWG1840" s="401"/>
      <c r="BWH1840" s="401"/>
      <c r="BWI1840" s="401"/>
      <c r="BWJ1840" s="401"/>
      <c r="BWK1840" s="401"/>
      <c r="BWL1840" s="401"/>
      <c r="BWM1840" s="401"/>
      <c r="BWN1840" s="401"/>
      <c r="BWO1840" s="401"/>
      <c r="BWP1840" s="401"/>
      <c r="BWQ1840" s="401"/>
      <c r="BWR1840" s="401"/>
      <c r="BWS1840" s="401"/>
      <c r="BWT1840" s="401"/>
      <c r="BWU1840" s="401"/>
      <c r="BWV1840" s="401"/>
      <c r="BWW1840" s="401"/>
      <c r="BWX1840" s="401"/>
      <c r="BWY1840" s="401"/>
      <c r="BWZ1840" s="401"/>
      <c r="BXA1840" s="401"/>
      <c r="BXB1840" s="401"/>
      <c r="BXC1840" s="401"/>
      <c r="BXD1840" s="401"/>
      <c r="BXE1840" s="401"/>
      <c r="BXF1840" s="401"/>
      <c r="BXG1840" s="401"/>
      <c r="BXH1840" s="401"/>
      <c r="BXI1840" s="401"/>
      <c r="BXJ1840" s="401"/>
      <c r="BXK1840" s="401"/>
      <c r="BXL1840" s="401"/>
      <c r="BXM1840" s="401"/>
      <c r="BXN1840" s="401"/>
      <c r="BXO1840" s="401"/>
      <c r="BXP1840" s="401"/>
      <c r="BXQ1840" s="401"/>
      <c r="BXR1840" s="401"/>
      <c r="BXS1840" s="401"/>
      <c r="BXT1840" s="401"/>
      <c r="BXU1840" s="401"/>
      <c r="BXV1840" s="401"/>
      <c r="BXW1840" s="401"/>
      <c r="BXX1840" s="401"/>
      <c r="BXY1840" s="401"/>
      <c r="BXZ1840" s="401"/>
      <c r="BYA1840" s="401"/>
      <c r="BYB1840" s="401"/>
      <c r="BYC1840" s="401"/>
      <c r="BYD1840" s="401"/>
      <c r="BYE1840" s="401"/>
      <c r="BYF1840" s="401"/>
      <c r="BYG1840" s="401"/>
      <c r="BYH1840" s="401"/>
      <c r="BYI1840" s="401"/>
      <c r="BYJ1840" s="401"/>
      <c r="BYK1840" s="401"/>
      <c r="BYL1840" s="401"/>
      <c r="BYM1840" s="401"/>
      <c r="BYN1840" s="401"/>
      <c r="BYO1840" s="401"/>
      <c r="BYP1840" s="401"/>
      <c r="BYQ1840" s="401"/>
      <c r="BYR1840" s="401"/>
      <c r="BYS1840" s="401"/>
      <c r="BYT1840" s="401"/>
      <c r="BYU1840" s="401"/>
      <c r="BYV1840" s="401"/>
      <c r="BYW1840" s="401"/>
      <c r="BYX1840" s="401"/>
      <c r="BYY1840" s="401"/>
      <c r="BYZ1840" s="401"/>
      <c r="BZA1840" s="401"/>
      <c r="BZB1840" s="401"/>
      <c r="BZC1840" s="401"/>
      <c r="BZD1840" s="401"/>
      <c r="BZE1840" s="401"/>
      <c r="BZF1840" s="401"/>
      <c r="BZG1840" s="401"/>
      <c r="BZH1840" s="401"/>
      <c r="BZI1840" s="401"/>
      <c r="BZJ1840" s="401"/>
      <c r="BZK1840" s="401"/>
      <c r="BZL1840" s="401"/>
      <c r="BZM1840" s="401"/>
      <c r="BZN1840" s="401"/>
      <c r="BZO1840" s="401"/>
      <c r="BZP1840" s="401"/>
      <c r="BZQ1840" s="401"/>
      <c r="BZR1840" s="401"/>
      <c r="BZS1840" s="401"/>
      <c r="BZT1840" s="401"/>
      <c r="BZU1840" s="401"/>
      <c r="BZV1840" s="401"/>
      <c r="BZW1840" s="401"/>
      <c r="BZX1840" s="401"/>
      <c r="BZY1840" s="401"/>
      <c r="BZZ1840" s="401"/>
      <c r="CAA1840" s="401"/>
      <c r="CAB1840" s="401"/>
      <c r="CAC1840" s="401"/>
      <c r="CAD1840" s="401"/>
      <c r="CAE1840" s="401"/>
      <c r="CAF1840" s="401"/>
      <c r="CAG1840" s="401"/>
      <c r="CAH1840" s="401"/>
      <c r="CAI1840" s="401"/>
      <c r="CAJ1840" s="401"/>
      <c r="CAK1840" s="401"/>
      <c r="CAL1840" s="401"/>
      <c r="CAM1840" s="401"/>
      <c r="CAN1840" s="401"/>
      <c r="CAO1840" s="401"/>
      <c r="CAP1840" s="401"/>
      <c r="CAQ1840" s="401"/>
      <c r="CAR1840" s="401"/>
      <c r="CAS1840" s="401"/>
      <c r="CAT1840" s="401"/>
      <c r="CAU1840" s="401"/>
      <c r="CAV1840" s="401"/>
      <c r="CAW1840" s="401"/>
      <c r="CAX1840" s="401"/>
      <c r="CAY1840" s="401"/>
      <c r="CAZ1840" s="401"/>
      <c r="CBA1840" s="401"/>
      <c r="CBB1840" s="401"/>
      <c r="CBC1840" s="401"/>
      <c r="CBD1840" s="401"/>
      <c r="CBE1840" s="401"/>
      <c r="CBF1840" s="401"/>
      <c r="CBG1840" s="401"/>
      <c r="CBH1840" s="401"/>
      <c r="CBI1840" s="401"/>
      <c r="CBJ1840" s="401"/>
      <c r="CBK1840" s="401"/>
      <c r="CBL1840" s="401"/>
      <c r="CBM1840" s="401"/>
      <c r="CBN1840" s="401"/>
      <c r="CBO1840" s="401"/>
      <c r="CBP1840" s="401"/>
      <c r="CBQ1840" s="401"/>
      <c r="CBR1840" s="401"/>
      <c r="CBS1840" s="401"/>
      <c r="CBT1840" s="401"/>
      <c r="CBU1840" s="401"/>
      <c r="CBV1840" s="401"/>
      <c r="CBW1840" s="401"/>
      <c r="CBX1840" s="401"/>
      <c r="CBY1840" s="401"/>
      <c r="CBZ1840" s="401"/>
      <c r="CCA1840" s="401"/>
      <c r="CCB1840" s="401"/>
      <c r="CCC1840" s="401"/>
      <c r="CCD1840" s="401"/>
      <c r="CCE1840" s="401"/>
      <c r="CCF1840" s="401"/>
      <c r="CCG1840" s="401"/>
      <c r="CCH1840" s="401"/>
      <c r="CCI1840" s="401"/>
      <c r="CCJ1840" s="401"/>
      <c r="CCK1840" s="401"/>
      <c r="CCL1840" s="401"/>
      <c r="CCM1840" s="401"/>
      <c r="CCN1840" s="401"/>
      <c r="CCO1840" s="401"/>
      <c r="CCP1840" s="401"/>
      <c r="CCQ1840" s="401"/>
      <c r="CCR1840" s="401"/>
      <c r="CCS1840" s="401"/>
      <c r="CCT1840" s="401"/>
      <c r="CCU1840" s="401"/>
      <c r="CCV1840" s="401"/>
      <c r="CCW1840" s="401"/>
      <c r="CCX1840" s="401"/>
      <c r="CCY1840" s="401"/>
      <c r="CCZ1840" s="401"/>
      <c r="CDA1840" s="401"/>
      <c r="CDB1840" s="401"/>
      <c r="CDC1840" s="401"/>
      <c r="CDD1840" s="401"/>
      <c r="CDE1840" s="401"/>
      <c r="CDF1840" s="401"/>
      <c r="CDG1840" s="401"/>
      <c r="CDH1840" s="401"/>
      <c r="CDI1840" s="401"/>
      <c r="CDJ1840" s="401"/>
      <c r="CDK1840" s="401"/>
      <c r="CDL1840" s="401"/>
      <c r="CDM1840" s="401"/>
      <c r="CDN1840" s="401"/>
      <c r="CDO1840" s="401"/>
      <c r="CDP1840" s="401"/>
      <c r="CDQ1840" s="401"/>
      <c r="CDR1840" s="401"/>
      <c r="CDS1840" s="401"/>
      <c r="CDT1840" s="401"/>
      <c r="CDU1840" s="401"/>
      <c r="CDV1840" s="401"/>
      <c r="CDW1840" s="401"/>
      <c r="CDX1840" s="401"/>
      <c r="CDY1840" s="401"/>
      <c r="CDZ1840" s="401"/>
      <c r="CEA1840" s="401"/>
      <c r="CEB1840" s="401"/>
      <c r="CEC1840" s="401"/>
      <c r="CED1840" s="401"/>
      <c r="CEE1840" s="401"/>
      <c r="CEF1840" s="401"/>
      <c r="CEG1840" s="401"/>
      <c r="CEH1840" s="401"/>
      <c r="CEI1840" s="401"/>
      <c r="CEJ1840" s="401"/>
      <c r="CEK1840" s="401"/>
      <c r="CEL1840" s="401"/>
      <c r="CEM1840" s="401"/>
      <c r="CEN1840" s="401"/>
      <c r="CEO1840" s="401"/>
      <c r="CEP1840" s="401"/>
      <c r="CEQ1840" s="401"/>
      <c r="CER1840" s="401"/>
      <c r="CES1840" s="401"/>
      <c r="CET1840" s="401"/>
      <c r="CEU1840" s="401"/>
      <c r="CEV1840" s="401"/>
      <c r="CEW1840" s="401"/>
      <c r="CEX1840" s="401"/>
      <c r="CEY1840" s="401"/>
      <c r="CEZ1840" s="401"/>
      <c r="CFA1840" s="401"/>
      <c r="CFB1840" s="401"/>
      <c r="CFC1840" s="401"/>
      <c r="CFD1840" s="401"/>
      <c r="CFE1840" s="401"/>
      <c r="CFF1840" s="401"/>
      <c r="CFG1840" s="401"/>
      <c r="CFH1840" s="401"/>
      <c r="CFI1840" s="401"/>
      <c r="CFJ1840" s="401"/>
      <c r="CFK1840" s="401"/>
      <c r="CFL1840" s="401"/>
      <c r="CFM1840" s="401"/>
      <c r="CFN1840" s="401"/>
      <c r="CFO1840" s="401"/>
      <c r="CFP1840" s="401"/>
      <c r="CFQ1840" s="401"/>
      <c r="CFR1840" s="401"/>
      <c r="CFS1840" s="401"/>
      <c r="CFT1840" s="401"/>
      <c r="CFU1840" s="401"/>
      <c r="CFV1840" s="401"/>
      <c r="CFW1840" s="401"/>
      <c r="CFX1840" s="401"/>
      <c r="CFY1840" s="401"/>
      <c r="CFZ1840" s="401"/>
      <c r="CGA1840" s="401"/>
      <c r="CGB1840" s="401"/>
      <c r="CGC1840" s="401"/>
      <c r="CGD1840" s="401"/>
      <c r="CGE1840" s="401"/>
      <c r="CGF1840" s="401"/>
      <c r="CGG1840" s="401"/>
      <c r="CGH1840" s="401"/>
      <c r="CGI1840" s="401"/>
      <c r="CGJ1840" s="401"/>
      <c r="CGK1840" s="401"/>
      <c r="CGL1840" s="401"/>
      <c r="CGM1840" s="401"/>
      <c r="CGN1840" s="401"/>
      <c r="CGO1840" s="401"/>
      <c r="CGP1840" s="401"/>
      <c r="CGQ1840" s="401"/>
      <c r="CGR1840" s="401"/>
      <c r="CGS1840" s="401"/>
      <c r="CGT1840" s="401"/>
      <c r="CGU1840" s="401"/>
      <c r="CGV1840" s="401"/>
      <c r="CGW1840" s="401"/>
      <c r="CGX1840" s="401"/>
      <c r="CGY1840" s="401"/>
      <c r="CGZ1840" s="401"/>
      <c r="CHA1840" s="401"/>
      <c r="CHB1840" s="401"/>
      <c r="CHC1840" s="401"/>
      <c r="CHD1840" s="401"/>
      <c r="CHE1840" s="401"/>
      <c r="CHF1840" s="401"/>
      <c r="CHG1840" s="401"/>
      <c r="CHH1840" s="401"/>
      <c r="CHI1840" s="401"/>
      <c r="CHJ1840" s="401"/>
      <c r="CHK1840" s="401"/>
      <c r="CHL1840" s="401"/>
      <c r="CHM1840" s="401"/>
      <c r="CHN1840" s="401"/>
      <c r="CHO1840" s="401"/>
      <c r="CHP1840" s="401"/>
      <c r="CHQ1840" s="401"/>
      <c r="CHR1840" s="401"/>
      <c r="CHS1840" s="401"/>
      <c r="CHT1840" s="401"/>
      <c r="CHU1840" s="401"/>
      <c r="CHV1840" s="401"/>
      <c r="CHW1840" s="401"/>
      <c r="CHX1840" s="401"/>
      <c r="CHY1840" s="401"/>
      <c r="CHZ1840" s="401"/>
      <c r="CIA1840" s="401"/>
      <c r="CIB1840" s="401"/>
      <c r="CIC1840" s="401"/>
      <c r="CID1840" s="401"/>
      <c r="CIE1840" s="401"/>
      <c r="CIF1840" s="401"/>
      <c r="CIG1840" s="401"/>
      <c r="CIH1840" s="401"/>
      <c r="CII1840" s="401"/>
      <c r="CIJ1840" s="401"/>
      <c r="CIK1840" s="401"/>
      <c r="CIL1840" s="401"/>
      <c r="CIM1840" s="401"/>
      <c r="CIN1840" s="401"/>
      <c r="CIO1840" s="401"/>
      <c r="CIP1840" s="401"/>
      <c r="CIQ1840" s="401"/>
      <c r="CIR1840" s="401"/>
      <c r="CIS1840" s="401"/>
      <c r="CIT1840" s="401"/>
      <c r="CIU1840" s="401"/>
      <c r="CIV1840" s="401"/>
      <c r="CIW1840" s="401"/>
      <c r="CIX1840" s="401"/>
      <c r="CIY1840" s="401"/>
      <c r="CIZ1840" s="401"/>
      <c r="CJA1840" s="401"/>
      <c r="CJB1840" s="401"/>
      <c r="CJC1840" s="401"/>
      <c r="CJD1840" s="401"/>
      <c r="CJE1840" s="401"/>
      <c r="CJF1840" s="401"/>
      <c r="CJG1840" s="401"/>
      <c r="CJH1840" s="401"/>
      <c r="CJI1840" s="401"/>
      <c r="CJJ1840" s="401"/>
      <c r="CJK1840" s="401"/>
      <c r="CJL1840" s="401"/>
      <c r="CJM1840" s="401"/>
      <c r="CJN1840" s="401"/>
      <c r="CJO1840" s="401"/>
      <c r="CJP1840" s="401"/>
      <c r="CJQ1840" s="401"/>
      <c r="CJR1840" s="401"/>
      <c r="CJS1840" s="401"/>
      <c r="CJT1840" s="401"/>
      <c r="CJU1840" s="401"/>
      <c r="CJV1840" s="401"/>
      <c r="CJW1840" s="401"/>
      <c r="CJX1840" s="401"/>
      <c r="CJY1840" s="401"/>
      <c r="CJZ1840" s="401"/>
      <c r="CKA1840" s="401"/>
      <c r="CKB1840" s="401"/>
      <c r="CKC1840" s="401"/>
      <c r="CKD1840" s="401"/>
      <c r="CKE1840" s="401"/>
      <c r="CKF1840" s="401"/>
      <c r="CKG1840" s="401"/>
      <c r="CKH1840" s="401"/>
      <c r="CKI1840" s="401"/>
      <c r="CKJ1840" s="401"/>
      <c r="CKK1840" s="401"/>
      <c r="CKL1840" s="401"/>
      <c r="CKM1840" s="401"/>
      <c r="CKN1840" s="401"/>
      <c r="CKO1840" s="401"/>
      <c r="CKP1840" s="401"/>
      <c r="CKQ1840" s="401"/>
      <c r="CKR1840" s="401"/>
      <c r="CKS1840" s="401"/>
      <c r="CKT1840" s="401"/>
      <c r="CKU1840" s="401"/>
      <c r="CKV1840" s="401"/>
      <c r="CKW1840" s="401"/>
      <c r="CKX1840" s="401"/>
      <c r="CKY1840" s="401"/>
      <c r="CKZ1840" s="401"/>
      <c r="CLA1840" s="401"/>
      <c r="CLB1840" s="401"/>
      <c r="CLC1840" s="401"/>
      <c r="CLD1840" s="401"/>
      <c r="CLE1840" s="401"/>
      <c r="CLF1840" s="401"/>
      <c r="CLG1840" s="401"/>
      <c r="CLH1840" s="401"/>
      <c r="CLI1840" s="401"/>
      <c r="CLJ1840" s="401"/>
      <c r="CLK1840" s="401"/>
      <c r="CLL1840" s="401"/>
      <c r="CLM1840" s="401"/>
      <c r="CLN1840" s="401"/>
      <c r="CLO1840" s="401"/>
      <c r="CLP1840" s="401"/>
      <c r="CLQ1840" s="401"/>
      <c r="CLR1840" s="401"/>
      <c r="CLS1840" s="401"/>
      <c r="CLT1840" s="401"/>
      <c r="CLU1840" s="401"/>
      <c r="CLV1840" s="401"/>
      <c r="CLW1840" s="401"/>
      <c r="CLX1840" s="401"/>
      <c r="CLY1840" s="401"/>
      <c r="CLZ1840" s="401"/>
      <c r="CMA1840" s="401"/>
      <c r="CMB1840" s="401"/>
      <c r="CMC1840" s="401"/>
      <c r="CMD1840" s="401"/>
      <c r="CME1840" s="401"/>
      <c r="CMF1840" s="401"/>
      <c r="CMG1840" s="401"/>
      <c r="CMH1840" s="401"/>
      <c r="CMI1840" s="401"/>
      <c r="CMJ1840" s="401"/>
      <c r="CMK1840" s="401"/>
      <c r="CML1840" s="401"/>
      <c r="CMM1840" s="401"/>
      <c r="CMN1840" s="401"/>
      <c r="CMO1840" s="401"/>
      <c r="CMP1840" s="401"/>
      <c r="CMQ1840" s="401"/>
      <c r="CMR1840" s="401"/>
      <c r="CMS1840" s="401"/>
      <c r="CMT1840" s="401"/>
      <c r="CMU1840" s="401"/>
      <c r="CMV1840" s="401"/>
      <c r="CMW1840" s="401"/>
      <c r="CMX1840" s="401"/>
      <c r="CMY1840" s="401"/>
      <c r="CMZ1840" s="401"/>
      <c r="CNA1840" s="401"/>
      <c r="CNB1840" s="401"/>
      <c r="CNC1840" s="401"/>
      <c r="CND1840" s="401"/>
      <c r="CNE1840" s="401"/>
      <c r="CNF1840" s="401"/>
      <c r="CNG1840" s="401"/>
      <c r="CNH1840" s="401"/>
      <c r="CNI1840" s="401"/>
      <c r="CNJ1840" s="401"/>
      <c r="CNK1840" s="401"/>
      <c r="CNL1840" s="401"/>
      <c r="CNM1840" s="401"/>
      <c r="CNN1840" s="401"/>
      <c r="CNO1840" s="401"/>
      <c r="CNP1840" s="401"/>
      <c r="CNQ1840" s="401"/>
      <c r="CNR1840" s="401"/>
      <c r="CNS1840" s="401"/>
      <c r="CNT1840" s="401"/>
      <c r="CNU1840" s="401"/>
      <c r="CNV1840" s="401"/>
      <c r="CNW1840" s="401"/>
      <c r="CNX1840" s="401"/>
      <c r="CNY1840" s="401"/>
      <c r="CNZ1840" s="401"/>
      <c r="COA1840" s="401"/>
      <c r="COB1840" s="401"/>
      <c r="COC1840" s="401"/>
      <c r="COD1840" s="401"/>
      <c r="COE1840" s="401"/>
      <c r="COF1840" s="401"/>
      <c r="COG1840" s="401"/>
      <c r="COH1840" s="401"/>
      <c r="COI1840" s="401"/>
      <c r="COJ1840" s="401"/>
      <c r="COK1840" s="401"/>
      <c r="COL1840" s="401"/>
      <c r="COM1840" s="401"/>
      <c r="CON1840" s="401"/>
      <c r="COO1840" s="401"/>
      <c r="COP1840" s="401"/>
      <c r="COQ1840" s="401"/>
      <c r="COR1840" s="401"/>
      <c r="COS1840" s="401"/>
      <c r="COT1840" s="401"/>
      <c r="COU1840" s="401"/>
      <c r="COV1840" s="401"/>
      <c r="COW1840" s="401"/>
      <c r="COX1840" s="401"/>
      <c r="COY1840" s="401"/>
      <c r="COZ1840" s="401"/>
      <c r="CPA1840" s="401"/>
      <c r="CPB1840" s="401"/>
      <c r="CPC1840" s="401"/>
      <c r="CPD1840" s="401"/>
      <c r="CPE1840" s="401"/>
      <c r="CPF1840" s="401"/>
      <c r="CPG1840" s="401"/>
      <c r="CPH1840" s="401"/>
      <c r="CPI1840" s="401"/>
      <c r="CPJ1840" s="401"/>
      <c r="CPK1840" s="401"/>
      <c r="CPL1840" s="401"/>
      <c r="CPM1840" s="401"/>
      <c r="CPN1840" s="401"/>
      <c r="CPO1840" s="401"/>
      <c r="CPP1840" s="401"/>
      <c r="CPQ1840" s="401"/>
      <c r="CPR1840" s="401"/>
      <c r="CPS1840" s="401"/>
      <c r="CPT1840" s="401"/>
      <c r="CPU1840" s="401"/>
      <c r="CPV1840" s="401"/>
      <c r="CPW1840" s="401"/>
      <c r="CPX1840" s="401"/>
      <c r="CPY1840" s="401"/>
      <c r="CPZ1840" s="401"/>
      <c r="CQA1840" s="401"/>
      <c r="CQB1840" s="401"/>
      <c r="CQC1840" s="401"/>
      <c r="CQD1840" s="401"/>
      <c r="CQE1840" s="401"/>
      <c r="CQF1840" s="401"/>
      <c r="CQG1840" s="401"/>
      <c r="CQH1840" s="401"/>
      <c r="CQI1840" s="401"/>
      <c r="CQJ1840" s="401"/>
      <c r="CQK1840" s="401"/>
      <c r="CQL1840" s="401"/>
      <c r="CQM1840" s="401"/>
      <c r="CQN1840" s="401"/>
      <c r="CQO1840" s="401"/>
      <c r="CQP1840" s="401"/>
      <c r="CQQ1840" s="401"/>
      <c r="CQR1840" s="401"/>
      <c r="CQS1840" s="401"/>
      <c r="CQT1840" s="401"/>
      <c r="CQU1840" s="401"/>
      <c r="CQV1840" s="401"/>
      <c r="CQW1840" s="401"/>
      <c r="CQX1840" s="401"/>
      <c r="CQY1840" s="401"/>
      <c r="CQZ1840" s="401"/>
      <c r="CRA1840" s="401"/>
      <c r="CRB1840" s="401"/>
      <c r="CRC1840" s="401"/>
      <c r="CRD1840" s="401"/>
      <c r="CRE1840" s="401"/>
      <c r="CRF1840" s="401"/>
      <c r="CRG1840" s="401"/>
      <c r="CRH1840" s="401"/>
      <c r="CRI1840" s="401"/>
      <c r="CRJ1840" s="401"/>
      <c r="CRK1840" s="401"/>
      <c r="CRL1840" s="401"/>
      <c r="CRM1840" s="401"/>
      <c r="CRN1840" s="401"/>
      <c r="CRO1840" s="401"/>
      <c r="CRP1840" s="401"/>
      <c r="CRQ1840" s="401"/>
      <c r="CRR1840" s="401"/>
      <c r="CRS1840" s="401"/>
      <c r="CRT1840" s="401"/>
      <c r="CRU1840" s="401"/>
      <c r="CRV1840" s="401"/>
      <c r="CRW1840" s="401"/>
      <c r="CRX1840" s="401"/>
      <c r="CRY1840" s="401"/>
      <c r="CRZ1840" s="401"/>
      <c r="CSA1840" s="401"/>
      <c r="CSB1840" s="401"/>
      <c r="CSC1840" s="401"/>
      <c r="CSD1840" s="401"/>
      <c r="CSE1840" s="401"/>
      <c r="CSF1840" s="401"/>
      <c r="CSG1840" s="401"/>
      <c r="CSH1840" s="401"/>
      <c r="CSI1840" s="401"/>
      <c r="CSJ1840" s="401"/>
      <c r="CSK1840" s="401"/>
      <c r="CSL1840" s="401"/>
      <c r="CSM1840" s="401"/>
      <c r="CSN1840" s="401"/>
      <c r="CSO1840" s="401"/>
      <c r="CSP1840" s="401"/>
      <c r="CSQ1840" s="401"/>
      <c r="CSR1840" s="401"/>
      <c r="CSS1840" s="401"/>
      <c r="CST1840" s="401"/>
      <c r="CSU1840" s="401"/>
      <c r="CSV1840" s="401"/>
      <c r="CSW1840" s="401"/>
      <c r="CSX1840" s="401"/>
      <c r="CSY1840" s="401"/>
      <c r="CSZ1840" s="401"/>
      <c r="CTA1840" s="401"/>
      <c r="CTB1840" s="401"/>
      <c r="CTC1840" s="401"/>
      <c r="CTD1840" s="401"/>
      <c r="CTE1840" s="401"/>
      <c r="CTF1840" s="401"/>
      <c r="CTG1840" s="401"/>
      <c r="CTH1840" s="401"/>
      <c r="CTI1840" s="401"/>
      <c r="CTJ1840" s="401"/>
      <c r="CTK1840" s="401"/>
      <c r="CTL1840" s="401"/>
      <c r="CTM1840" s="401"/>
      <c r="CTN1840" s="401"/>
      <c r="CTO1840" s="401"/>
      <c r="CTP1840" s="401"/>
      <c r="CTQ1840" s="401"/>
      <c r="CTR1840" s="401"/>
      <c r="CTS1840" s="401"/>
      <c r="CTT1840" s="401"/>
      <c r="CTU1840" s="401"/>
      <c r="CTV1840" s="401"/>
      <c r="CTW1840" s="401"/>
      <c r="CTX1840" s="401"/>
      <c r="CTY1840" s="401"/>
      <c r="CTZ1840" s="401"/>
      <c r="CUA1840" s="401"/>
      <c r="CUB1840" s="401"/>
      <c r="CUC1840" s="401"/>
      <c r="CUD1840" s="401"/>
      <c r="CUE1840" s="401"/>
      <c r="CUF1840" s="401"/>
      <c r="CUG1840" s="401"/>
      <c r="CUH1840" s="401"/>
      <c r="CUI1840" s="401"/>
      <c r="CUJ1840" s="401"/>
      <c r="CUK1840" s="401"/>
      <c r="CUL1840" s="401"/>
      <c r="CUM1840" s="401"/>
      <c r="CUN1840" s="401"/>
      <c r="CUO1840" s="401"/>
      <c r="CUP1840" s="401"/>
      <c r="CUQ1840" s="401"/>
      <c r="CUR1840" s="401"/>
      <c r="CUS1840" s="401"/>
      <c r="CUT1840" s="401"/>
      <c r="CUU1840" s="401"/>
      <c r="CUV1840" s="401"/>
      <c r="CUW1840" s="401"/>
      <c r="CUX1840" s="401"/>
      <c r="CUY1840" s="401"/>
      <c r="CUZ1840" s="401"/>
      <c r="CVA1840" s="401"/>
      <c r="CVB1840" s="401"/>
      <c r="CVC1840" s="401"/>
      <c r="CVD1840" s="401"/>
      <c r="CVE1840" s="401"/>
      <c r="CVF1840" s="401"/>
      <c r="CVG1840" s="401"/>
      <c r="CVH1840" s="401"/>
      <c r="CVI1840" s="401"/>
      <c r="CVJ1840" s="401"/>
      <c r="CVK1840" s="401"/>
      <c r="CVL1840" s="401"/>
      <c r="CVM1840" s="401"/>
      <c r="CVN1840" s="401"/>
      <c r="CVO1840" s="401"/>
      <c r="CVP1840" s="401"/>
      <c r="CVQ1840" s="401"/>
      <c r="CVR1840" s="401"/>
      <c r="CVS1840" s="401"/>
      <c r="CVT1840" s="401"/>
      <c r="CVU1840" s="401"/>
      <c r="CVV1840" s="401"/>
      <c r="CVW1840" s="401"/>
      <c r="CVX1840" s="401"/>
      <c r="CVY1840" s="401"/>
      <c r="CVZ1840" s="401"/>
      <c r="CWA1840" s="401"/>
      <c r="CWB1840" s="401"/>
      <c r="CWC1840" s="401"/>
      <c r="CWD1840" s="401"/>
      <c r="CWE1840" s="401"/>
      <c r="CWF1840" s="401"/>
      <c r="CWG1840" s="401"/>
      <c r="CWH1840" s="401"/>
      <c r="CWI1840" s="401"/>
      <c r="CWJ1840" s="401"/>
      <c r="CWK1840" s="401"/>
      <c r="CWL1840" s="401"/>
      <c r="CWM1840" s="401"/>
      <c r="CWN1840" s="401"/>
      <c r="CWO1840" s="401"/>
      <c r="CWP1840" s="401"/>
      <c r="CWQ1840" s="401"/>
      <c r="CWR1840" s="401"/>
      <c r="CWS1840" s="401"/>
      <c r="CWT1840" s="401"/>
      <c r="CWU1840" s="401"/>
      <c r="CWV1840" s="401"/>
      <c r="CWW1840" s="401"/>
      <c r="CWX1840" s="401"/>
      <c r="CWY1840" s="401"/>
      <c r="CWZ1840" s="401"/>
      <c r="CXA1840" s="401"/>
      <c r="CXB1840" s="401"/>
      <c r="CXC1840" s="401"/>
      <c r="CXD1840" s="401"/>
      <c r="CXE1840" s="401"/>
      <c r="CXF1840" s="401"/>
      <c r="CXG1840" s="401"/>
      <c r="CXH1840" s="401"/>
      <c r="CXI1840" s="401"/>
      <c r="CXJ1840" s="401"/>
      <c r="CXK1840" s="401"/>
      <c r="CXL1840" s="401"/>
      <c r="CXM1840" s="401"/>
      <c r="CXN1840" s="401"/>
      <c r="CXO1840" s="401"/>
      <c r="CXP1840" s="401"/>
      <c r="CXQ1840" s="401"/>
      <c r="CXR1840" s="401"/>
      <c r="CXS1840" s="401"/>
      <c r="CXT1840" s="401"/>
      <c r="CXU1840" s="401"/>
      <c r="CXV1840" s="401"/>
      <c r="CXW1840" s="401"/>
      <c r="CXX1840" s="401"/>
      <c r="CXY1840" s="401"/>
      <c r="CXZ1840" s="401"/>
      <c r="CYA1840" s="401"/>
      <c r="CYB1840" s="401"/>
      <c r="CYC1840" s="401"/>
      <c r="CYD1840" s="401"/>
      <c r="CYE1840" s="401"/>
      <c r="CYF1840" s="401"/>
      <c r="CYG1840" s="401"/>
      <c r="CYH1840" s="401"/>
      <c r="CYI1840" s="401"/>
      <c r="CYJ1840" s="401"/>
      <c r="CYK1840" s="401"/>
      <c r="CYL1840" s="401"/>
      <c r="CYM1840" s="401"/>
      <c r="CYN1840" s="401"/>
      <c r="CYO1840" s="401"/>
      <c r="CYP1840" s="401"/>
      <c r="CYQ1840" s="401"/>
      <c r="CYR1840" s="401"/>
      <c r="CYS1840" s="401"/>
      <c r="CYT1840" s="401"/>
      <c r="CYU1840" s="401"/>
      <c r="CYV1840" s="401"/>
      <c r="CYW1840" s="401"/>
      <c r="CYX1840" s="401"/>
      <c r="CYY1840" s="401"/>
      <c r="CYZ1840" s="401"/>
      <c r="CZA1840" s="401"/>
      <c r="CZB1840" s="401"/>
      <c r="CZC1840" s="401"/>
      <c r="CZD1840" s="401"/>
      <c r="CZE1840" s="401"/>
      <c r="CZF1840" s="401"/>
      <c r="CZG1840" s="401"/>
      <c r="CZH1840" s="401"/>
      <c r="CZI1840" s="401"/>
      <c r="CZJ1840" s="401"/>
      <c r="CZK1840" s="401"/>
      <c r="CZL1840" s="401"/>
      <c r="CZM1840" s="401"/>
      <c r="CZN1840" s="401"/>
      <c r="CZO1840" s="401"/>
      <c r="CZP1840" s="401"/>
      <c r="CZQ1840" s="401"/>
      <c r="CZR1840" s="401"/>
      <c r="CZS1840" s="401"/>
      <c r="CZT1840" s="401"/>
      <c r="CZU1840" s="401"/>
      <c r="CZV1840" s="401"/>
      <c r="CZW1840" s="401"/>
      <c r="CZX1840" s="401"/>
      <c r="CZY1840" s="401"/>
      <c r="CZZ1840" s="401"/>
      <c r="DAA1840" s="401"/>
      <c r="DAB1840" s="401"/>
      <c r="DAC1840" s="401"/>
      <c r="DAD1840" s="401"/>
      <c r="DAE1840" s="401"/>
      <c r="DAF1840" s="401"/>
      <c r="DAG1840" s="401"/>
      <c r="DAH1840" s="401"/>
      <c r="DAI1840" s="401"/>
      <c r="DAJ1840" s="401"/>
      <c r="DAK1840" s="401"/>
      <c r="DAL1840" s="401"/>
      <c r="DAM1840" s="401"/>
      <c r="DAN1840" s="401"/>
      <c r="DAO1840" s="401"/>
      <c r="DAP1840" s="401"/>
      <c r="DAQ1840" s="401"/>
      <c r="DAR1840" s="401"/>
      <c r="DAS1840" s="401"/>
      <c r="DAT1840" s="401"/>
      <c r="DAU1840" s="401"/>
      <c r="DAV1840" s="401"/>
      <c r="DAW1840" s="401"/>
      <c r="DAX1840" s="401"/>
      <c r="DAY1840" s="401"/>
      <c r="DAZ1840" s="401"/>
      <c r="DBA1840" s="401"/>
      <c r="DBB1840" s="401"/>
      <c r="DBC1840" s="401"/>
      <c r="DBD1840" s="401"/>
      <c r="DBE1840" s="401"/>
      <c r="DBF1840" s="401"/>
      <c r="DBG1840" s="401"/>
      <c r="DBH1840" s="401"/>
      <c r="DBI1840" s="401"/>
      <c r="DBJ1840" s="401"/>
      <c r="DBK1840" s="401"/>
      <c r="DBL1840" s="401"/>
      <c r="DBM1840" s="401"/>
      <c r="DBN1840" s="401"/>
      <c r="DBO1840" s="401"/>
      <c r="DBP1840" s="401"/>
      <c r="DBQ1840" s="401"/>
      <c r="DBR1840" s="401"/>
      <c r="DBS1840" s="401"/>
      <c r="DBT1840" s="401"/>
      <c r="DBU1840" s="401"/>
      <c r="DBV1840" s="401"/>
      <c r="DBW1840" s="401"/>
      <c r="DBX1840" s="401"/>
      <c r="DBY1840" s="401"/>
      <c r="DBZ1840" s="401"/>
      <c r="DCA1840" s="401"/>
      <c r="DCB1840" s="401"/>
      <c r="DCC1840" s="401"/>
      <c r="DCD1840" s="401"/>
      <c r="DCE1840" s="401"/>
      <c r="DCF1840" s="401"/>
      <c r="DCG1840" s="401"/>
      <c r="DCH1840" s="401"/>
      <c r="DCI1840" s="401"/>
      <c r="DCJ1840" s="401"/>
      <c r="DCK1840" s="401"/>
      <c r="DCL1840" s="401"/>
      <c r="DCM1840" s="401"/>
      <c r="DCN1840" s="401"/>
      <c r="DCO1840" s="401"/>
      <c r="DCP1840" s="401"/>
      <c r="DCQ1840" s="401"/>
      <c r="DCR1840" s="401"/>
      <c r="DCS1840" s="401"/>
      <c r="DCT1840" s="401"/>
      <c r="DCU1840" s="401"/>
      <c r="DCV1840" s="401"/>
      <c r="DCW1840" s="401"/>
      <c r="DCX1840" s="401"/>
      <c r="DCY1840" s="401"/>
      <c r="DCZ1840" s="401"/>
      <c r="DDA1840" s="401"/>
      <c r="DDB1840" s="401"/>
      <c r="DDC1840" s="401"/>
      <c r="DDD1840" s="401"/>
      <c r="DDE1840" s="401"/>
      <c r="DDF1840" s="401"/>
      <c r="DDG1840" s="401"/>
      <c r="DDH1840" s="401"/>
      <c r="DDI1840" s="401"/>
      <c r="DDJ1840" s="401"/>
      <c r="DDK1840" s="401"/>
      <c r="DDL1840" s="401"/>
      <c r="DDM1840" s="401"/>
      <c r="DDN1840" s="401"/>
      <c r="DDO1840" s="401"/>
      <c r="DDP1840" s="401"/>
      <c r="DDQ1840" s="401"/>
      <c r="DDR1840" s="401"/>
      <c r="DDS1840" s="401"/>
      <c r="DDT1840" s="401"/>
      <c r="DDU1840" s="401"/>
      <c r="DDV1840" s="401"/>
      <c r="DDW1840" s="401"/>
      <c r="DDX1840" s="401"/>
      <c r="DDY1840" s="401"/>
      <c r="DDZ1840" s="401"/>
      <c r="DEA1840" s="401"/>
      <c r="DEB1840" s="401"/>
      <c r="DEC1840" s="401"/>
      <c r="DED1840" s="401"/>
      <c r="DEE1840" s="401"/>
      <c r="DEF1840" s="401"/>
      <c r="DEG1840" s="401"/>
      <c r="DEH1840" s="401"/>
      <c r="DEI1840" s="401"/>
      <c r="DEJ1840" s="401"/>
      <c r="DEK1840" s="401"/>
      <c r="DEL1840" s="401"/>
      <c r="DEM1840" s="401"/>
      <c r="DEN1840" s="401"/>
      <c r="DEO1840" s="401"/>
      <c r="DEP1840" s="401"/>
      <c r="DEQ1840" s="401"/>
      <c r="DER1840" s="401"/>
      <c r="DES1840" s="401"/>
      <c r="DET1840" s="401"/>
      <c r="DEU1840" s="401"/>
      <c r="DEV1840" s="401"/>
      <c r="DEW1840" s="401"/>
      <c r="DEX1840" s="401"/>
      <c r="DEY1840" s="401"/>
      <c r="DEZ1840" s="401"/>
      <c r="DFA1840" s="401"/>
      <c r="DFB1840" s="401"/>
      <c r="DFC1840" s="401"/>
      <c r="DFD1840" s="401"/>
      <c r="DFE1840" s="401"/>
      <c r="DFF1840" s="401"/>
      <c r="DFG1840" s="401"/>
      <c r="DFH1840" s="401"/>
      <c r="DFI1840" s="401"/>
      <c r="DFJ1840" s="401"/>
      <c r="DFK1840" s="401"/>
      <c r="DFL1840" s="401"/>
      <c r="DFM1840" s="401"/>
      <c r="DFN1840" s="401"/>
      <c r="DFO1840" s="401"/>
      <c r="DFP1840" s="401"/>
      <c r="DFQ1840" s="401"/>
      <c r="DFR1840" s="401"/>
      <c r="DFS1840" s="401"/>
      <c r="DFT1840" s="401"/>
      <c r="DFU1840" s="401"/>
      <c r="DFV1840" s="401"/>
      <c r="DFW1840" s="401"/>
      <c r="DFX1840" s="401"/>
      <c r="DFY1840" s="401"/>
      <c r="DFZ1840" s="401"/>
      <c r="DGA1840" s="401"/>
      <c r="DGB1840" s="401"/>
      <c r="DGC1840" s="401"/>
      <c r="DGD1840" s="401"/>
      <c r="DGE1840" s="401"/>
      <c r="DGF1840" s="401"/>
      <c r="DGG1840" s="401"/>
      <c r="DGH1840" s="401"/>
      <c r="DGI1840" s="401"/>
      <c r="DGJ1840" s="401"/>
      <c r="DGK1840" s="401"/>
      <c r="DGL1840" s="401"/>
      <c r="DGM1840" s="401"/>
      <c r="DGN1840" s="401"/>
      <c r="DGO1840" s="401"/>
      <c r="DGP1840" s="401"/>
      <c r="DGQ1840" s="401"/>
      <c r="DGR1840" s="401"/>
      <c r="DGS1840" s="401"/>
      <c r="DGT1840" s="401"/>
      <c r="DGU1840" s="401"/>
      <c r="DGV1840" s="401"/>
      <c r="DGW1840" s="401"/>
      <c r="DGX1840" s="401"/>
      <c r="DGY1840" s="401"/>
      <c r="DGZ1840" s="401"/>
      <c r="DHA1840" s="401"/>
      <c r="DHB1840" s="401"/>
      <c r="DHC1840" s="401"/>
      <c r="DHD1840" s="401"/>
      <c r="DHE1840" s="401"/>
      <c r="DHF1840" s="401"/>
      <c r="DHG1840" s="401"/>
      <c r="DHH1840" s="401"/>
      <c r="DHI1840" s="401"/>
      <c r="DHJ1840" s="401"/>
      <c r="DHK1840" s="401"/>
      <c r="DHL1840" s="401"/>
      <c r="DHM1840" s="401"/>
      <c r="DHN1840" s="401"/>
      <c r="DHO1840" s="401"/>
      <c r="DHP1840" s="401"/>
      <c r="DHQ1840" s="401"/>
      <c r="DHR1840" s="401"/>
      <c r="DHS1840" s="401"/>
      <c r="DHT1840" s="401"/>
      <c r="DHU1840" s="401"/>
      <c r="DHV1840" s="401"/>
      <c r="DHW1840" s="401"/>
      <c r="DHX1840" s="401"/>
      <c r="DHY1840" s="401"/>
      <c r="DHZ1840" s="401"/>
      <c r="DIA1840" s="401"/>
      <c r="DIB1840" s="401"/>
      <c r="DIC1840" s="401"/>
      <c r="DID1840" s="401"/>
      <c r="DIE1840" s="401"/>
      <c r="DIF1840" s="401"/>
      <c r="DIG1840" s="401"/>
      <c r="DIH1840" s="401"/>
      <c r="DII1840" s="401"/>
      <c r="DIJ1840" s="401"/>
      <c r="DIK1840" s="401"/>
      <c r="DIL1840" s="401"/>
      <c r="DIM1840" s="401"/>
      <c r="DIN1840" s="401"/>
      <c r="DIO1840" s="401"/>
      <c r="DIP1840" s="401"/>
      <c r="DIQ1840" s="401"/>
      <c r="DIR1840" s="401"/>
      <c r="DIS1840" s="401"/>
      <c r="DIT1840" s="401"/>
      <c r="DIU1840" s="401"/>
      <c r="DIV1840" s="401"/>
      <c r="DIW1840" s="401"/>
      <c r="DIX1840" s="401"/>
      <c r="DIY1840" s="401"/>
      <c r="DIZ1840" s="401"/>
      <c r="DJA1840" s="401"/>
      <c r="DJB1840" s="401"/>
      <c r="DJC1840" s="401"/>
      <c r="DJD1840" s="401"/>
      <c r="DJE1840" s="401"/>
      <c r="DJF1840" s="401"/>
      <c r="DJG1840" s="401"/>
      <c r="DJH1840" s="401"/>
      <c r="DJI1840" s="401"/>
      <c r="DJJ1840" s="401"/>
      <c r="DJK1840" s="401"/>
      <c r="DJL1840" s="401"/>
      <c r="DJM1840" s="401"/>
      <c r="DJN1840" s="401"/>
      <c r="DJO1840" s="401"/>
      <c r="DJP1840" s="401"/>
      <c r="DJQ1840" s="401"/>
      <c r="DJR1840" s="401"/>
      <c r="DJS1840" s="401"/>
      <c r="DJT1840" s="401"/>
      <c r="DJU1840" s="401"/>
      <c r="DJV1840" s="401"/>
      <c r="DJW1840" s="401"/>
      <c r="DJX1840" s="401"/>
      <c r="DJY1840" s="401"/>
      <c r="DJZ1840" s="401"/>
      <c r="DKA1840" s="401"/>
      <c r="DKB1840" s="401"/>
      <c r="DKC1840" s="401"/>
      <c r="DKD1840" s="401"/>
      <c r="DKE1840" s="401"/>
      <c r="DKF1840" s="401"/>
      <c r="DKG1840" s="401"/>
      <c r="DKH1840" s="401"/>
      <c r="DKI1840" s="401"/>
      <c r="DKJ1840" s="401"/>
      <c r="DKK1840" s="401"/>
      <c r="DKL1840" s="401"/>
      <c r="DKM1840" s="401"/>
      <c r="DKN1840" s="401"/>
      <c r="DKO1840" s="401"/>
      <c r="DKP1840" s="401"/>
      <c r="DKQ1840" s="401"/>
      <c r="DKR1840" s="401"/>
      <c r="DKS1840" s="401"/>
      <c r="DKT1840" s="401"/>
      <c r="DKU1840" s="401"/>
      <c r="DKV1840" s="401"/>
      <c r="DKW1840" s="401"/>
      <c r="DKX1840" s="401"/>
      <c r="DKY1840" s="401"/>
      <c r="DKZ1840" s="401"/>
      <c r="DLA1840" s="401"/>
      <c r="DLB1840" s="401"/>
      <c r="DLC1840" s="401"/>
      <c r="DLD1840" s="401"/>
      <c r="DLE1840" s="401"/>
      <c r="DLF1840" s="401"/>
      <c r="DLG1840" s="401"/>
      <c r="DLH1840" s="401"/>
      <c r="DLI1840" s="401"/>
      <c r="DLJ1840" s="401"/>
      <c r="DLK1840" s="401"/>
      <c r="DLL1840" s="401"/>
      <c r="DLM1840" s="401"/>
      <c r="DLN1840" s="401"/>
      <c r="DLO1840" s="401"/>
      <c r="DLP1840" s="401"/>
      <c r="DLQ1840" s="401"/>
      <c r="DLR1840" s="401"/>
      <c r="DLS1840" s="401"/>
      <c r="DLT1840" s="401"/>
      <c r="DLU1840" s="401"/>
      <c r="DLV1840" s="401"/>
      <c r="DLW1840" s="401"/>
      <c r="DLX1840" s="401"/>
      <c r="DLY1840" s="401"/>
      <c r="DLZ1840" s="401"/>
      <c r="DMA1840" s="401"/>
      <c r="DMB1840" s="401"/>
      <c r="DMC1840" s="401"/>
      <c r="DMD1840" s="401"/>
      <c r="DME1840" s="401"/>
      <c r="DMF1840" s="401"/>
      <c r="DMG1840" s="401"/>
      <c r="DMH1840" s="401"/>
      <c r="DMI1840" s="401"/>
      <c r="DMJ1840" s="401"/>
      <c r="DMK1840" s="401"/>
      <c r="DML1840" s="401"/>
      <c r="DMM1840" s="401"/>
      <c r="DMN1840" s="401"/>
      <c r="DMO1840" s="401"/>
      <c r="DMP1840" s="401"/>
      <c r="DMQ1840" s="401"/>
      <c r="DMR1840" s="401"/>
      <c r="DMS1840" s="401"/>
      <c r="DMT1840" s="401"/>
      <c r="DMU1840" s="401"/>
      <c r="DMV1840" s="401"/>
      <c r="DMW1840" s="401"/>
      <c r="DMX1840" s="401"/>
      <c r="DMY1840" s="401"/>
      <c r="DMZ1840" s="401"/>
      <c r="DNA1840" s="401"/>
      <c r="DNB1840" s="401"/>
      <c r="DNC1840" s="401"/>
      <c r="DND1840" s="401"/>
      <c r="DNE1840" s="401"/>
      <c r="DNF1840" s="401"/>
      <c r="DNG1840" s="401"/>
      <c r="DNH1840" s="401"/>
      <c r="DNI1840" s="401"/>
      <c r="DNJ1840" s="401"/>
      <c r="DNK1840" s="401"/>
      <c r="DNL1840" s="401"/>
      <c r="DNM1840" s="401"/>
      <c r="DNN1840" s="401"/>
      <c r="DNO1840" s="401"/>
      <c r="DNP1840" s="401"/>
      <c r="DNQ1840" s="401"/>
      <c r="DNR1840" s="401"/>
      <c r="DNS1840" s="401"/>
      <c r="DNT1840" s="401"/>
      <c r="DNU1840" s="401"/>
      <c r="DNV1840" s="401"/>
      <c r="DNW1840" s="401"/>
      <c r="DNX1840" s="401"/>
      <c r="DNY1840" s="401"/>
      <c r="DNZ1840" s="401"/>
      <c r="DOA1840" s="401"/>
      <c r="DOB1840" s="401"/>
      <c r="DOC1840" s="401"/>
      <c r="DOD1840" s="401"/>
      <c r="DOE1840" s="401"/>
      <c r="DOF1840" s="401"/>
      <c r="DOG1840" s="401"/>
      <c r="DOH1840" s="401"/>
      <c r="DOI1840" s="401"/>
      <c r="DOJ1840" s="401"/>
      <c r="DOK1840" s="401"/>
      <c r="DOL1840" s="401"/>
      <c r="DOM1840" s="401"/>
      <c r="DON1840" s="401"/>
      <c r="DOO1840" s="401"/>
      <c r="DOP1840" s="401"/>
      <c r="DOQ1840" s="401"/>
      <c r="DOR1840" s="401"/>
      <c r="DOS1840" s="401"/>
      <c r="DOT1840" s="401"/>
      <c r="DOU1840" s="401"/>
      <c r="DOV1840" s="401"/>
      <c r="DOW1840" s="401"/>
      <c r="DOX1840" s="401"/>
      <c r="DOY1840" s="401"/>
      <c r="DOZ1840" s="401"/>
      <c r="DPA1840" s="401"/>
      <c r="DPB1840" s="401"/>
      <c r="DPC1840" s="401"/>
      <c r="DPD1840" s="401"/>
      <c r="DPE1840" s="401"/>
      <c r="DPF1840" s="401"/>
      <c r="DPG1840" s="401"/>
      <c r="DPH1840" s="401"/>
      <c r="DPI1840" s="401"/>
      <c r="DPJ1840" s="401"/>
      <c r="DPK1840" s="401"/>
      <c r="DPL1840" s="401"/>
      <c r="DPM1840" s="401"/>
      <c r="DPN1840" s="401"/>
      <c r="DPO1840" s="401"/>
      <c r="DPP1840" s="401"/>
      <c r="DPQ1840" s="401"/>
      <c r="DPR1840" s="401"/>
      <c r="DPS1840" s="401"/>
      <c r="DPT1840" s="401"/>
      <c r="DPU1840" s="401"/>
      <c r="DPV1840" s="401"/>
      <c r="DPW1840" s="401"/>
      <c r="DPX1840" s="401"/>
      <c r="DPY1840" s="401"/>
      <c r="DPZ1840" s="401"/>
      <c r="DQA1840" s="401"/>
      <c r="DQB1840" s="401"/>
      <c r="DQC1840" s="401"/>
      <c r="DQD1840" s="401"/>
      <c r="DQE1840" s="401"/>
      <c r="DQF1840" s="401"/>
      <c r="DQG1840" s="401"/>
      <c r="DQH1840" s="401"/>
      <c r="DQI1840" s="401"/>
      <c r="DQJ1840" s="401"/>
      <c r="DQK1840" s="401"/>
      <c r="DQL1840" s="401"/>
      <c r="DQM1840" s="401"/>
      <c r="DQN1840" s="401"/>
      <c r="DQO1840" s="401"/>
      <c r="DQP1840" s="401"/>
      <c r="DQQ1840" s="401"/>
      <c r="DQR1840" s="401"/>
      <c r="DQS1840" s="401"/>
      <c r="DQT1840" s="401"/>
      <c r="DQU1840" s="401"/>
      <c r="DQV1840" s="401"/>
      <c r="DQW1840" s="401"/>
      <c r="DQX1840" s="401"/>
      <c r="DQY1840" s="401"/>
      <c r="DQZ1840" s="401"/>
      <c r="DRA1840" s="401"/>
      <c r="DRB1840" s="401"/>
      <c r="DRC1840" s="401"/>
      <c r="DRD1840" s="401"/>
      <c r="DRE1840" s="401"/>
      <c r="DRF1840" s="401"/>
      <c r="DRG1840" s="401"/>
      <c r="DRH1840" s="401"/>
      <c r="DRI1840" s="401"/>
      <c r="DRJ1840" s="401"/>
      <c r="DRK1840" s="401"/>
      <c r="DRL1840" s="401"/>
      <c r="DRM1840" s="401"/>
      <c r="DRN1840" s="401"/>
      <c r="DRO1840" s="401"/>
      <c r="DRP1840" s="401"/>
      <c r="DRQ1840" s="401"/>
      <c r="DRR1840" s="401"/>
      <c r="DRS1840" s="401"/>
      <c r="DRT1840" s="401"/>
      <c r="DRU1840" s="401"/>
      <c r="DRV1840" s="401"/>
      <c r="DRW1840" s="401"/>
      <c r="DRX1840" s="401"/>
      <c r="DRY1840" s="401"/>
      <c r="DRZ1840" s="401"/>
      <c r="DSA1840" s="401"/>
      <c r="DSB1840" s="401"/>
      <c r="DSC1840" s="401"/>
      <c r="DSD1840" s="401"/>
      <c r="DSE1840" s="401"/>
      <c r="DSF1840" s="401"/>
      <c r="DSG1840" s="401"/>
      <c r="DSH1840" s="401"/>
      <c r="DSI1840" s="401"/>
      <c r="DSJ1840" s="401"/>
      <c r="DSK1840" s="401"/>
      <c r="DSL1840" s="401"/>
      <c r="DSM1840" s="401"/>
      <c r="DSN1840" s="401"/>
      <c r="DSO1840" s="401"/>
      <c r="DSP1840" s="401"/>
      <c r="DSQ1840" s="401"/>
      <c r="DSR1840" s="401"/>
      <c r="DSS1840" s="401"/>
      <c r="DST1840" s="401"/>
      <c r="DSU1840" s="401"/>
      <c r="DSV1840" s="401"/>
      <c r="DSW1840" s="401"/>
      <c r="DSX1840" s="401"/>
      <c r="DSY1840" s="401"/>
      <c r="DSZ1840" s="401"/>
      <c r="DTA1840" s="401"/>
      <c r="DTB1840" s="401"/>
      <c r="DTC1840" s="401"/>
      <c r="DTD1840" s="401"/>
      <c r="DTE1840" s="401"/>
      <c r="DTF1840" s="401"/>
      <c r="DTG1840" s="401"/>
      <c r="DTH1840" s="401"/>
      <c r="DTI1840" s="401"/>
      <c r="DTJ1840" s="401"/>
      <c r="DTK1840" s="401"/>
      <c r="DTL1840" s="401"/>
      <c r="DTM1840" s="401"/>
      <c r="DTN1840" s="401"/>
      <c r="DTO1840" s="401"/>
      <c r="DTP1840" s="401"/>
      <c r="DTQ1840" s="401"/>
      <c r="DTR1840" s="401"/>
      <c r="DTS1840" s="401"/>
      <c r="DTT1840" s="401"/>
      <c r="DTU1840" s="401"/>
      <c r="DTV1840" s="401"/>
      <c r="DTW1840" s="401"/>
      <c r="DTX1840" s="401"/>
      <c r="DTY1840" s="401"/>
      <c r="DTZ1840" s="401"/>
      <c r="DUA1840" s="401"/>
      <c r="DUB1840" s="401"/>
      <c r="DUC1840" s="401"/>
      <c r="DUD1840" s="401"/>
      <c r="DUE1840" s="401"/>
      <c r="DUF1840" s="401"/>
      <c r="DUG1840" s="401"/>
      <c r="DUH1840" s="401"/>
      <c r="DUI1840" s="401"/>
      <c r="DUJ1840" s="401"/>
      <c r="DUK1840" s="401"/>
      <c r="DUL1840" s="401"/>
      <c r="DUM1840" s="401"/>
      <c r="DUN1840" s="401"/>
      <c r="DUO1840" s="401"/>
      <c r="DUP1840" s="401"/>
      <c r="DUQ1840" s="401"/>
      <c r="DUR1840" s="401"/>
      <c r="DUS1840" s="401"/>
      <c r="DUT1840" s="401"/>
      <c r="DUU1840" s="401"/>
      <c r="DUV1840" s="401"/>
      <c r="DUW1840" s="401"/>
      <c r="DUX1840" s="401"/>
      <c r="DUY1840" s="401"/>
      <c r="DUZ1840" s="401"/>
      <c r="DVA1840" s="401"/>
      <c r="DVB1840" s="401"/>
      <c r="DVC1840" s="401"/>
      <c r="DVD1840" s="401"/>
      <c r="DVE1840" s="401"/>
      <c r="DVF1840" s="401"/>
      <c r="DVG1840" s="401"/>
      <c r="DVH1840" s="401"/>
      <c r="DVI1840" s="401"/>
      <c r="DVJ1840" s="401"/>
      <c r="DVK1840" s="401"/>
      <c r="DVL1840" s="401"/>
      <c r="DVM1840" s="401"/>
      <c r="DVN1840" s="401"/>
      <c r="DVO1840" s="401"/>
      <c r="DVP1840" s="401"/>
      <c r="DVQ1840" s="401"/>
      <c r="DVR1840" s="401"/>
      <c r="DVS1840" s="401"/>
      <c r="DVT1840" s="401"/>
      <c r="DVU1840" s="401"/>
      <c r="DVV1840" s="401"/>
      <c r="DVW1840" s="401"/>
      <c r="DVX1840" s="401"/>
      <c r="DVY1840" s="401"/>
      <c r="DVZ1840" s="401"/>
      <c r="DWA1840" s="401"/>
      <c r="DWB1840" s="401"/>
      <c r="DWC1840" s="401"/>
      <c r="DWD1840" s="401"/>
      <c r="DWE1840" s="401"/>
      <c r="DWF1840" s="401"/>
      <c r="DWG1840" s="401"/>
      <c r="DWH1840" s="401"/>
      <c r="DWI1840" s="401"/>
      <c r="DWJ1840" s="401"/>
      <c r="DWK1840" s="401"/>
      <c r="DWL1840" s="401"/>
      <c r="DWM1840" s="401"/>
      <c r="DWN1840" s="401"/>
      <c r="DWO1840" s="401"/>
      <c r="DWP1840" s="401"/>
      <c r="DWQ1840" s="401"/>
      <c r="DWR1840" s="401"/>
      <c r="DWS1840" s="401"/>
      <c r="DWT1840" s="401"/>
      <c r="DWU1840" s="401"/>
      <c r="DWV1840" s="401"/>
      <c r="DWW1840" s="401"/>
      <c r="DWX1840" s="401"/>
      <c r="DWY1840" s="401"/>
      <c r="DWZ1840" s="401"/>
      <c r="DXA1840" s="401"/>
      <c r="DXB1840" s="401"/>
      <c r="DXC1840" s="401"/>
      <c r="DXD1840" s="401"/>
      <c r="DXE1840" s="401"/>
      <c r="DXF1840" s="401"/>
      <c r="DXG1840" s="401"/>
      <c r="DXH1840" s="401"/>
      <c r="DXI1840" s="401"/>
      <c r="DXJ1840" s="401"/>
      <c r="DXK1840" s="401"/>
      <c r="DXL1840" s="401"/>
      <c r="DXM1840" s="401"/>
      <c r="DXN1840" s="401"/>
      <c r="DXO1840" s="401"/>
      <c r="DXP1840" s="401"/>
      <c r="DXQ1840" s="401"/>
      <c r="DXR1840" s="401"/>
      <c r="DXS1840" s="401"/>
      <c r="DXT1840" s="401"/>
      <c r="DXU1840" s="401"/>
      <c r="DXV1840" s="401"/>
      <c r="DXW1840" s="401"/>
      <c r="DXX1840" s="401"/>
      <c r="DXY1840" s="401"/>
      <c r="DXZ1840" s="401"/>
      <c r="DYA1840" s="401"/>
      <c r="DYB1840" s="401"/>
      <c r="DYC1840" s="401"/>
      <c r="DYD1840" s="401"/>
      <c r="DYE1840" s="401"/>
      <c r="DYF1840" s="401"/>
      <c r="DYG1840" s="401"/>
      <c r="DYH1840" s="401"/>
      <c r="DYI1840" s="401"/>
      <c r="DYJ1840" s="401"/>
      <c r="DYK1840" s="401"/>
      <c r="DYL1840" s="401"/>
      <c r="DYM1840" s="401"/>
      <c r="DYN1840" s="401"/>
      <c r="DYO1840" s="401"/>
      <c r="DYP1840" s="401"/>
      <c r="DYQ1840" s="401"/>
      <c r="DYR1840" s="401"/>
      <c r="DYS1840" s="401"/>
      <c r="DYT1840" s="401"/>
      <c r="DYU1840" s="401"/>
      <c r="DYV1840" s="401"/>
      <c r="DYW1840" s="401"/>
      <c r="DYX1840" s="401"/>
      <c r="DYY1840" s="401"/>
      <c r="DYZ1840" s="401"/>
      <c r="DZA1840" s="401"/>
      <c r="DZB1840" s="401"/>
      <c r="DZC1840" s="401"/>
      <c r="DZD1840" s="401"/>
      <c r="DZE1840" s="401"/>
      <c r="DZF1840" s="401"/>
      <c r="DZG1840" s="401"/>
      <c r="DZH1840" s="401"/>
      <c r="DZI1840" s="401"/>
      <c r="DZJ1840" s="401"/>
      <c r="DZK1840" s="401"/>
      <c r="DZL1840" s="401"/>
      <c r="DZM1840" s="401"/>
      <c r="DZN1840" s="401"/>
      <c r="DZO1840" s="401"/>
      <c r="DZP1840" s="401"/>
      <c r="DZQ1840" s="401"/>
      <c r="DZR1840" s="401"/>
      <c r="DZS1840" s="401"/>
      <c r="DZT1840" s="401"/>
      <c r="DZU1840" s="401"/>
      <c r="DZV1840" s="401"/>
      <c r="DZW1840" s="401"/>
      <c r="DZX1840" s="401"/>
      <c r="DZY1840" s="401"/>
      <c r="DZZ1840" s="401"/>
      <c r="EAA1840" s="401"/>
      <c r="EAB1840" s="401"/>
      <c r="EAC1840" s="401"/>
      <c r="EAD1840" s="401"/>
      <c r="EAE1840" s="401"/>
      <c r="EAF1840" s="401"/>
      <c r="EAG1840" s="401"/>
      <c r="EAH1840" s="401"/>
      <c r="EAI1840" s="401"/>
      <c r="EAJ1840" s="401"/>
      <c r="EAK1840" s="401"/>
      <c r="EAL1840" s="401"/>
      <c r="EAM1840" s="401"/>
      <c r="EAN1840" s="401"/>
      <c r="EAO1840" s="401"/>
      <c r="EAP1840" s="401"/>
      <c r="EAQ1840" s="401"/>
      <c r="EAR1840" s="401"/>
      <c r="EAS1840" s="401"/>
      <c r="EAT1840" s="401"/>
      <c r="EAU1840" s="401"/>
      <c r="EAV1840" s="401"/>
      <c r="EAW1840" s="401"/>
      <c r="EAX1840" s="401"/>
      <c r="EAY1840" s="401"/>
      <c r="EAZ1840" s="401"/>
      <c r="EBA1840" s="401"/>
      <c r="EBB1840" s="401"/>
      <c r="EBC1840" s="401"/>
      <c r="EBD1840" s="401"/>
      <c r="EBE1840" s="401"/>
      <c r="EBF1840" s="401"/>
      <c r="EBG1840" s="401"/>
      <c r="EBH1840" s="401"/>
      <c r="EBI1840" s="401"/>
      <c r="EBJ1840" s="401"/>
      <c r="EBK1840" s="401"/>
      <c r="EBL1840" s="401"/>
      <c r="EBM1840" s="401"/>
      <c r="EBN1840" s="401"/>
      <c r="EBO1840" s="401"/>
      <c r="EBP1840" s="401"/>
      <c r="EBQ1840" s="401"/>
      <c r="EBR1840" s="401"/>
      <c r="EBS1840" s="401"/>
      <c r="EBT1840" s="401"/>
      <c r="EBU1840" s="401"/>
      <c r="EBV1840" s="401"/>
      <c r="EBW1840" s="401"/>
      <c r="EBX1840" s="401"/>
      <c r="EBY1840" s="401"/>
      <c r="EBZ1840" s="401"/>
      <c r="ECA1840" s="401"/>
      <c r="ECB1840" s="401"/>
      <c r="ECC1840" s="401"/>
      <c r="ECD1840" s="401"/>
      <c r="ECE1840" s="401"/>
      <c r="ECF1840" s="401"/>
      <c r="ECG1840" s="401"/>
      <c r="ECH1840" s="401"/>
      <c r="ECI1840" s="401"/>
      <c r="ECJ1840" s="401"/>
      <c r="ECK1840" s="401"/>
      <c r="ECL1840" s="401"/>
      <c r="ECM1840" s="401"/>
      <c r="ECN1840" s="401"/>
      <c r="ECO1840" s="401"/>
      <c r="ECP1840" s="401"/>
      <c r="ECQ1840" s="401"/>
      <c r="ECR1840" s="401"/>
      <c r="ECS1840" s="401"/>
      <c r="ECT1840" s="401"/>
      <c r="ECU1840" s="401"/>
      <c r="ECV1840" s="401"/>
      <c r="ECW1840" s="401"/>
      <c r="ECX1840" s="401"/>
      <c r="ECY1840" s="401"/>
      <c r="ECZ1840" s="401"/>
      <c r="EDA1840" s="401"/>
      <c r="EDB1840" s="401"/>
      <c r="EDC1840" s="401"/>
      <c r="EDD1840" s="401"/>
      <c r="EDE1840" s="401"/>
      <c r="EDF1840" s="401"/>
      <c r="EDG1840" s="401"/>
      <c r="EDH1840" s="401"/>
      <c r="EDI1840" s="401"/>
      <c r="EDJ1840" s="401"/>
      <c r="EDK1840" s="401"/>
      <c r="EDL1840" s="401"/>
      <c r="EDM1840" s="401"/>
      <c r="EDN1840" s="401"/>
      <c r="EDO1840" s="401"/>
      <c r="EDP1840" s="401"/>
      <c r="EDQ1840" s="401"/>
      <c r="EDR1840" s="401"/>
      <c r="EDS1840" s="401"/>
      <c r="EDT1840" s="401"/>
      <c r="EDU1840" s="401"/>
      <c r="EDV1840" s="401"/>
      <c r="EDW1840" s="401"/>
      <c r="EDX1840" s="401"/>
      <c r="EDY1840" s="401"/>
      <c r="EDZ1840" s="401"/>
      <c r="EEA1840" s="401"/>
      <c r="EEB1840" s="401"/>
      <c r="EEC1840" s="401"/>
      <c r="EED1840" s="401"/>
      <c r="EEE1840" s="401"/>
      <c r="EEF1840" s="401"/>
      <c r="EEG1840" s="401"/>
      <c r="EEH1840" s="401"/>
      <c r="EEI1840" s="401"/>
      <c r="EEJ1840" s="401"/>
      <c r="EEK1840" s="401"/>
      <c r="EEL1840" s="401"/>
      <c r="EEM1840" s="401"/>
      <c r="EEN1840" s="401"/>
      <c r="EEO1840" s="401"/>
      <c r="EEP1840" s="401"/>
      <c r="EEQ1840" s="401"/>
      <c r="EER1840" s="401"/>
      <c r="EES1840" s="401"/>
      <c r="EET1840" s="401"/>
      <c r="EEU1840" s="401"/>
      <c r="EEV1840" s="401"/>
      <c r="EEW1840" s="401"/>
      <c r="EEX1840" s="401"/>
      <c r="EEY1840" s="401"/>
      <c r="EEZ1840" s="401"/>
      <c r="EFA1840" s="401"/>
      <c r="EFB1840" s="401"/>
      <c r="EFC1840" s="401"/>
      <c r="EFD1840" s="401"/>
      <c r="EFE1840" s="401"/>
      <c r="EFF1840" s="401"/>
      <c r="EFG1840" s="401"/>
      <c r="EFH1840" s="401"/>
      <c r="EFI1840" s="401"/>
      <c r="EFJ1840" s="401"/>
      <c r="EFK1840" s="401"/>
      <c r="EFL1840" s="401"/>
      <c r="EFM1840" s="401"/>
      <c r="EFN1840" s="401"/>
      <c r="EFO1840" s="401"/>
      <c r="EFP1840" s="401"/>
      <c r="EFQ1840" s="401"/>
      <c r="EFR1840" s="401"/>
      <c r="EFS1840" s="401"/>
      <c r="EFT1840" s="401"/>
      <c r="EFU1840" s="401"/>
      <c r="EFV1840" s="401"/>
      <c r="EFW1840" s="401"/>
      <c r="EFX1840" s="401"/>
      <c r="EFY1840" s="401"/>
      <c r="EFZ1840" s="401"/>
      <c r="EGA1840" s="401"/>
      <c r="EGB1840" s="401"/>
      <c r="EGC1840" s="401"/>
      <c r="EGD1840" s="401"/>
      <c r="EGE1840" s="401"/>
      <c r="EGF1840" s="401"/>
      <c r="EGG1840" s="401"/>
      <c r="EGH1840" s="401"/>
      <c r="EGI1840" s="401"/>
      <c r="EGJ1840" s="401"/>
      <c r="EGK1840" s="401"/>
      <c r="EGL1840" s="401"/>
      <c r="EGM1840" s="401"/>
      <c r="EGN1840" s="401"/>
      <c r="EGO1840" s="401"/>
      <c r="EGP1840" s="401"/>
      <c r="EGQ1840" s="401"/>
      <c r="EGR1840" s="401"/>
      <c r="EGS1840" s="401"/>
      <c r="EGT1840" s="401"/>
      <c r="EGU1840" s="401"/>
      <c r="EGV1840" s="401"/>
      <c r="EGW1840" s="401"/>
      <c r="EGX1840" s="401"/>
      <c r="EGY1840" s="401"/>
      <c r="EGZ1840" s="401"/>
      <c r="EHA1840" s="401"/>
      <c r="EHB1840" s="401"/>
      <c r="EHC1840" s="401"/>
      <c r="EHD1840" s="401"/>
      <c r="EHE1840" s="401"/>
      <c r="EHF1840" s="401"/>
      <c r="EHG1840" s="401"/>
      <c r="EHH1840" s="401"/>
      <c r="EHI1840" s="401"/>
      <c r="EHJ1840" s="401"/>
      <c r="EHK1840" s="401"/>
      <c r="EHL1840" s="401"/>
      <c r="EHM1840" s="401"/>
      <c r="EHN1840" s="401"/>
      <c r="EHO1840" s="401"/>
      <c r="EHP1840" s="401"/>
      <c r="EHQ1840" s="401"/>
      <c r="EHR1840" s="401"/>
      <c r="EHS1840" s="401"/>
      <c r="EHT1840" s="401"/>
      <c r="EHU1840" s="401"/>
      <c r="EHV1840" s="401"/>
      <c r="EHW1840" s="401"/>
      <c r="EHX1840" s="401"/>
      <c r="EHY1840" s="401"/>
      <c r="EHZ1840" s="401"/>
      <c r="EIA1840" s="401"/>
      <c r="EIB1840" s="401"/>
      <c r="EIC1840" s="401"/>
      <c r="EID1840" s="401"/>
      <c r="EIE1840" s="401"/>
      <c r="EIF1840" s="401"/>
      <c r="EIG1840" s="401"/>
      <c r="EIH1840" s="401"/>
      <c r="EII1840" s="401"/>
      <c r="EIJ1840" s="401"/>
      <c r="EIK1840" s="401"/>
      <c r="EIL1840" s="401"/>
      <c r="EIM1840" s="401"/>
      <c r="EIN1840" s="401"/>
      <c r="EIO1840" s="401"/>
      <c r="EIP1840" s="401"/>
      <c r="EIQ1840" s="401"/>
      <c r="EIR1840" s="401"/>
      <c r="EIS1840" s="401"/>
      <c r="EIT1840" s="401"/>
      <c r="EIU1840" s="401"/>
      <c r="EIV1840" s="401"/>
      <c r="EIW1840" s="401"/>
      <c r="EIX1840" s="401"/>
      <c r="EIY1840" s="401"/>
      <c r="EIZ1840" s="401"/>
      <c r="EJA1840" s="401"/>
      <c r="EJB1840" s="401"/>
      <c r="EJC1840" s="401"/>
      <c r="EJD1840" s="401"/>
      <c r="EJE1840" s="401"/>
      <c r="EJF1840" s="401"/>
      <c r="EJG1840" s="401"/>
      <c r="EJH1840" s="401"/>
      <c r="EJI1840" s="401"/>
      <c r="EJJ1840" s="401"/>
      <c r="EJK1840" s="401"/>
      <c r="EJL1840" s="401"/>
      <c r="EJM1840" s="401"/>
      <c r="EJN1840" s="401"/>
      <c r="EJO1840" s="401"/>
      <c r="EJP1840" s="401"/>
      <c r="EJQ1840" s="401"/>
      <c r="EJR1840" s="401"/>
      <c r="EJS1840" s="401"/>
      <c r="EJT1840" s="401"/>
      <c r="EJU1840" s="401"/>
      <c r="EJV1840" s="401"/>
      <c r="EJW1840" s="401"/>
      <c r="EJX1840" s="401"/>
      <c r="EJY1840" s="401"/>
      <c r="EJZ1840" s="401"/>
      <c r="EKA1840" s="401"/>
      <c r="EKB1840" s="401"/>
      <c r="EKC1840" s="401"/>
      <c r="EKD1840" s="401"/>
      <c r="EKE1840" s="401"/>
      <c r="EKF1840" s="401"/>
      <c r="EKG1840" s="401"/>
      <c r="EKH1840" s="401"/>
      <c r="EKI1840" s="401"/>
      <c r="EKJ1840" s="401"/>
      <c r="EKK1840" s="401"/>
      <c r="EKL1840" s="401"/>
      <c r="EKM1840" s="401"/>
      <c r="EKN1840" s="401"/>
      <c r="EKO1840" s="401"/>
      <c r="EKP1840" s="401"/>
      <c r="EKQ1840" s="401"/>
      <c r="EKR1840" s="401"/>
      <c r="EKS1840" s="401"/>
      <c r="EKT1840" s="401"/>
      <c r="EKU1840" s="401"/>
      <c r="EKV1840" s="401"/>
      <c r="EKW1840" s="401"/>
      <c r="EKX1840" s="401"/>
      <c r="EKY1840" s="401"/>
      <c r="EKZ1840" s="401"/>
      <c r="ELA1840" s="401"/>
      <c r="ELB1840" s="401"/>
      <c r="ELC1840" s="401"/>
      <c r="ELD1840" s="401"/>
      <c r="ELE1840" s="401"/>
      <c r="ELF1840" s="401"/>
      <c r="ELG1840" s="401"/>
      <c r="ELH1840" s="401"/>
      <c r="ELI1840" s="401"/>
      <c r="ELJ1840" s="401"/>
      <c r="ELK1840" s="401"/>
      <c r="ELL1840" s="401"/>
      <c r="ELM1840" s="401"/>
      <c r="ELN1840" s="401"/>
      <c r="ELO1840" s="401"/>
      <c r="ELP1840" s="401"/>
      <c r="ELQ1840" s="401"/>
      <c r="ELR1840" s="401"/>
      <c r="ELS1840" s="401"/>
      <c r="ELT1840" s="401"/>
      <c r="ELU1840" s="401"/>
      <c r="ELV1840" s="401"/>
      <c r="ELW1840" s="401"/>
      <c r="ELX1840" s="401"/>
      <c r="ELY1840" s="401"/>
      <c r="ELZ1840" s="401"/>
      <c r="EMA1840" s="401"/>
      <c r="EMB1840" s="401"/>
      <c r="EMC1840" s="401"/>
      <c r="EMD1840" s="401"/>
      <c r="EME1840" s="401"/>
      <c r="EMF1840" s="401"/>
      <c r="EMG1840" s="401"/>
      <c r="EMH1840" s="401"/>
      <c r="EMI1840" s="401"/>
      <c r="EMJ1840" s="401"/>
      <c r="EMK1840" s="401"/>
      <c r="EML1840" s="401"/>
      <c r="EMM1840" s="401"/>
      <c r="EMN1840" s="401"/>
      <c r="EMO1840" s="401"/>
      <c r="EMP1840" s="401"/>
      <c r="EMQ1840" s="401"/>
      <c r="EMR1840" s="401"/>
      <c r="EMS1840" s="401"/>
      <c r="EMT1840" s="401"/>
      <c r="EMU1840" s="401"/>
      <c r="EMV1840" s="401"/>
      <c r="EMW1840" s="401"/>
      <c r="EMX1840" s="401"/>
      <c r="EMY1840" s="401"/>
      <c r="EMZ1840" s="401"/>
      <c r="ENA1840" s="401"/>
      <c r="ENB1840" s="401"/>
      <c r="ENC1840" s="401"/>
      <c r="END1840" s="401"/>
      <c r="ENE1840" s="401"/>
      <c r="ENF1840" s="401"/>
      <c r="ENG1840" s="401"/>
      <c r="ENH1840" s="401"/>
      <c r="ENI1840" s="401"/>
      <c r="ENJ1840" s="401"/>
      <c r="ENK1840" s="401"/>
      <c r="ENL1840" s="401"/>
      <c r="ENM1840" s="401"/>
      <c r="ENN1840" s="401"/>
      <c r="ENO1840" s="401"/>
      <c r="ENP1840" s="401"/>
      <c r="ENQ1840" s="401"/>
      <c r="ENR1840" s="401"/>
      <c r="ENS1840" s="401"/>
      <c r="ENT1840" s="401"/>
      <c r="ENU1840" s="401"/>
      <c r="ENV1840" s="401"/>
      <c r="ENW1840" s="401"/>
      <c r="ENX1840" s="401"/>
      <c r="ENY1840" s="401"/>
      <c r="ENZ1840" s="401"/>
      <c r="EOA1840" s="401"/>
      <c r="EOB1840" s="401"/>
      <c r="EOC1840" s="401"/>
      <c r="EOD1840" s="401"/>
      <c r="EOE1840" s="401"/>
      <c r="EOF1840" s="401"/>
      <c r="EOG1840" s="401"/>
      <c r="EOH1840" s="401"/>
      <c r="EOI1840" s="401"/>
      <c r="EOJ1840" s="401"/>
      <c r="EOK1840" s="401"/>
      <c r="EOL1840" s="401"/>
      <c r="EOM1840" s="401"/>
      <c r="EON1840" s="401"/>
      <c r="EOO1840" s="401"/>
      <c r="EOP1840" s="401"/>
      <c r="EOQ1840" s="401"/>
      <c r="EOR1840" s="401"/>
      <c r="EOS1840" s="401"/>
      <c r="EOT1840" s="401"/>
      <c r="EOU1840" s="401"/>
      <c r="EOV1840" s="401"/>
      <c r="EOW1840" s="401"/>
      <c r="EOX1840" s="401"/>
      <c r="EOY1840" s="401"/>
      <c r="EOZ1840" s="401"/>
      <c r="EPA1840" s="401"/>
      <c r="EPB1840" s="401"/>
      <c r="EPC1840" s="401"/>
      <c r="EPD1840" s="401"/>
      <c r="EPE1840" s="401"/>
      <c r="EPF1840" s="401"/>
      <c r="EPG1840" s="401"/>
      <c r="EPH1840" s="401"/>
      <c r="EPI1840" s="401"/>
      <c r="EPJ1840" s="401"/>
      <c r="EPK1840" s="401"/>
      <c r="EPL1840" s="401"/>
      <c r="EPM1840" s="401"/>
      <c r="EPN1840" s="401"/>
      <c r="EPO1840" s="401"/>
      <c r="EPP1840" s="401"/>
      <c r="EPQ1840" s="401"/>
      <c r="EPR1840" s="401"/>
      <c r="EPS1840" s="401"/>
      <c r="EPT1840" s="401"/>
      <c r="EPU1840" s="401"/>
      <c r="EPV1840" s="401"/>
      <c r="EPW1840" s="401"/>
      <c r="EPX1840" s="401"/>
      <c r="EPY1840" s="401"/>
      <c r="EPZ1840" s="401"/>
      <c r="EQA1840" s="401"/>
      <c r="EQB1840" s="401"/>
      <c r="EQC1840" s="401"/>
      <c r="EQD1840" s="401"/>
      <c r="EQE1840" s="401"/>
      <c r="EQF1840" s="401"/>
      <c r="EQG1840" s="401"/>
      <c r="EQH1840" s="401"/>
      <c r="EQI1840" s="401"/>
      <c r="EQJ1840" s="401"/>
      <c r="EQK1840" s="401"/>
      <c r="EQL1840" s="401"/>
      <c r="EQM1840" s="401"/>
      <c r="EQN1840" s="401"/>
      <c r="EQO1840" s="401"/>
      <c r="EQP1840" s="401"/>
      <c r="EQQ1840" s="401"/>
      <c r="EQR1840" s="401"/>
      <c r="EQS1840" s="401"/>
      <c r="EQT1840" s="401"/>
      <c r="EQU1840" s="401"/>
      <c r="EQV1840" s="401"/>
      <c r="EQW1840" s="401"/>
      <c r="EQX1840" s="401"/>
      <c r="EQY1840" s="401"/>
      <c r="EQZ1840" s="401"/>
      <c r="ERA1840" s="401"/>
      <c r="ERB1840" s="401"/>
      <c r="ERC1840" s="401"/>
      <c r="ERD1840" s="401"/>
      <c r="ERE1840" s="401"/>
      <c r="ERF1840" s="401"/>
      <c r="ERG1840" s="401"/>
      <c r="ERH1840" s="401"/>
      <c r="ERI1840" s="401"/>
      <c r="ERJ1840" s="401"/>
      <c r="ERK1840" s="401"/>
      <c r="ERL1840" s="401"/>
      <c r="ERM1840" s="401"/>
      <c r="ERN1840" s="401"/>
      <c r="ERO1840" s="401"/>
      <c r="ERP1840" s="401"/>
      <c r="ERQ1840" s="401"/>
      <c r="ERR1840" s="401"/>
      <c r="ERS1840" s="401"/>
      <c r="ERT1840" s="401"/>
      <c r="ERU1840" s="401"/>
      <c r="ERV1840" s="401"/>
      <c r="ERW1840" s="401"/>
      <c r="ERX1840" s="401"/>
      <c r="ERY1840" s="401"/>
      <c r="ERZ1840" s="401"/>
      <c r="ESA1840" s="401"/>
      <c r="ESB1840" s="401"/>
      <c r="ESC1840" s="401"/>
      <c r="ESD1840" s="401"/>
      <c r="ESE1840" s="401"/>
      <c r="ESF1840" s="401"/>
      <c r="ESG1840" s="401"/>
      <c r="ESH1840" s="401"/>
      <c r="ESI1840" s="401"/>
      <c r="ESJ1840" s="401"/>
      <c r="ESK1840" s="401"/>
      <c r="ESL1840" s="401"/>
      <c r="ESM1840" s="401"/>
      <c r="ESN1840" s="401"/>
      <c r="ESO1840" s="401"/>
      <c r="ESP1840" s="401"/>
      <c r="ESQ1840" s="401"/>
      <c r="ESR1840" s="401"/>
      <c r="ESS1840" s="401"/>
      <c r="EST1840" s="401"/>
      <c r="ESU1840" s="401"/>
      <c r="ESV1840" s="401"/>
      <c r="ESW1840" s="401"/>
      <c r="ESX1840" s="401"/>
      <c r="ESY1840" s="401"/>
      <c r="ESZ1840" s="401"/>
      <c r="ETA1840" s="401"/>
      <c r="ETB1840" s="401"/>
      <c r="ETC1840" s="401"/>
      <c r="ETD1840" s="401"/>
      <c r="ETE1840" s="401"/>
      <c r="ETF1840" s="401"/>
      <c r="ETG1840" s="401"/>
      <c r="ETH1840" s="401"/>
      <c r="ETI1840" s="401"/>
      <c r="ETJ1840" s="401"/>
      <c r="ETK1840" s="401"/>
      <c r="ETL1840" s="401"/>
      <c r="ETM1840" s="401"/>
      <c r="ETN1840" s="401"/>
      <c r="ETO1840" s="401"/>
      <c r="ETP1840" s="401"/>
      <c r="ETQ1840" s="401"/>
      <c r="ETR1840" s="401"/>
      <c r="ETS1840" s="401"/>
      <c r="ETT1840" s="401"/>
      <c r="ETU1840" s="401"/>
      <c r="ETV1840" s="401"/>
      <c r="ETW1840" s="401"/>
      <c r="ETX1840" s="401"/>
      <c r="ETY1840" s="401"/>
      <c r="ETZ1840" s="401"/>
      <c r="EUA1840" s="401"/>
      <c r="EUB1840" s="401"/>
      <c r="EUC1840" s="401"/>
      <c r="EUD1840" s="401"/>
      <c r="EUE1840" s="401"/>
      <c r="EUF1840" s="401"/>
      <c r="EUG1840" s="401"/>
      <c r="EUH1840" s="401"/>
      <c r="EUI1840" s="401"/>
      <c r="EUJ1840" s="401"/>
      <c r="EUK1840" s="401"/>
      <c r="EUL1840" s="401"/>
      <c r="EUM1840" s="401"/>
      <c r="EUN1840" s="401"/>
      <c r="EUO1840" s="401"/>
      <c r="EUP1840" s="401"/>
      <c r="EUQ1840" s="401"/>
      <c r="EUR1840" s="401"/>
      <c r="EUS1840" s="401"/>
      <c r="EUT1840" s="401"/>
      <c r="EUU1840" s="401"/>
      <c r="EUV1840" s="401"/>
      <c r="EUW1840" s="401"/>
      <c r="EUX1840" s="401"/>
      <c r="EUY1840" s="401"/>
      <c r="EUZ1840" s="401"/>
      <c r="EVA1840" s="401"/>
      <c r="EVB1840" s="401"/>
      <c r="EVC1840" s="401"/>
      <c r="EVD1840" s="401"/>
      <c r="EVE1840" s="401"/>
      <c r="EVF1840" s="401"/>
      <c r="EVG1840" s="401"/>
      <c r="EVH1840" s="401"/>
      <c r="EVI1840" s="401"/>
      <c r="EVJ1840" s="401"/>
      <c r="EVK1840" s="401"/>
      <c r="EVL1840" s="401"/>
      <c r="EVM1840" s="401"/>
      <c r="EVN1840" s="401"/>
      <c r="EVO1840" s="401"/>
      <c r="EVP1840" s="401"/>
      <c r="EVQ1840" s="401"/>
      <c r="EVR1840" s="401"/>
      <c r="EVS1840" s="401"/>
      <c r="EVT1840" s="401"/>
      <c r="EVU1840" s="401"/>
      <c r="EVV1840" s="401"/>
      <c r="EVW1840" s="401"/>
      <c r="EVX1840" s="401"/>
      <c r="EVY1840" s="401"/>
      <c r="EVZ1840" s="401"/>
      <c r="EWA1840" s="401"/>
      <c r="EWB1840" s="401"/>
      <c r="EWC1840" s="401"/>
      <c r="EWD1840" s="401"/>
      <c r="EWE1840" s="401"/>
      <c r="EWF1840" s="401"/>
      <c r="EWG1840" s="401"/>
      <c r="EWH1840" s="401"/>
      <c r="EWI1840" s="401"/>
      <c r="EWJ1840" s="401"/>
      <c r="EWK1840" s="401"/>
      <c r="EWL1840" s="401"/>
      <c r="EWM1840" s="401"/>
      <c r="EWN1840" s="401"/>
      <c r="EWO1840" s="401"/>
      <c r="EWP1840" s="401"/>
      <c r="EWQ1840" s="401"/>
      <c r="EWR1840" s="401"/>
      <c r="EWS1840" s="401"/>
      <c r="EWT1840" s="401"/>
      <c r="EWU1840" s="401"/>
      <c r="EWV1840" s="401"/>
      <c r="EWW1840" s="401"/>
      <c r="EWX1840" s="401"/>
      <c r="EWY1840" s="401"/>
      <c r="EWZ1840" s="401"/>
      <c r="EXA1840" s="401"/>
      <c r="EXB1840" s="401"/>
      <c r="EXC1840" s="401"/>
      <c r="EXD1840" s="401"/>
      <c r="EXE1840" s="401"/>
      <c r="EXF1840" s="401"/>
      <c r="EXG1840" s="401"/>
      <c r="EXH1840" s="401"/>
      <c r="EXI1840" s="401"/>
      <c r="EXJ1840" s="401"/>
      <c r="EXK1840" s="401"/>
      <c r="EXL1840" s="401"/>
      <c r="EXM1840" s="401"/>
      <c r="EXN1840" s="401"/>
      <c r="EXO1840" s="401"/>
      <c r="EXP1840" s="401"/>
      <c r="EXQ1840" s="401"/>
      <c r="EXR1840" s="401"/>
      <c r="EXS1840" s="401"/>
      <c r="EXT1840" s="401"/>
      <c r="EXU1840" s="401"/>
      <c r="EXV1840" s="401"/>
      <c r="EXW1840" s="401"/>
      <c r="EXX1840" s="401"/>
      <c r="EXY1840" s="401"/>
      <c r="EXZ1840" s="401"/>
      <c r="EYA1840" s="401"/>
      <c r="EYB1840" s="401"/>
      <c r="EYC1840" s="401"/>
      <c r="EYD1840" s="401"/>
      <c r="EYE1840" s="401"/>
      <c r="EYF1840" s="401"/>
      <c r="EYG1840" s="401"/>
      <c r="EYH1840" s="401"/>
      <c r="EYI1840" s="401"/>
      <c r="EYJ1840" s="401"/>
      <c r="EYK1840" s="401"/>
      <c r="EYL1840" s="401"/>
      <c r="EYM1840" s="401"/>
      <c r="EYN1840" s="401"/>
      <c r="EYO1840" s="401"/>
      <c r="EYP1840" s="401"/>
      <c r="EYQ1840" s="401"/>
      <c r="EYR1840" s="401"/>
      <c r="EYS1840" s="401"/>
      <c r="EYT1840" s="401"/>
      <c r="EYU1840" s="401"/>
      <c r="EYV1840" s="401"/>
      <c r="EYW1840" s="401"/>
      <c r="EYX1840" s="401"/>
      <c r="EYY1840" s="401"/>
      <c r="EYZ1840" s="401"/>
      <c r="EZA1840" s="401"/>
      <c r="EZB1840" s="401"/>
      <c r="EZC1840" s="401"/>
      <c r="EZD1840" s="401"/>
      <c r="EZE1840" s="401"/>
      <c r="EZF1840" s="401"/>
      <c r="EZG1840" s="401"/>
      <c r="EZH1840" s="401"/>
      <c r="EZI1840" s="401"/>
      <c r="EZJ1840" s="401"/>
      <c r="EZK1840" s="401"/>
      <c r="EZL1840" s="401"/>
      <c r="EZM1840" s="401"/>
      <c r="EZN1840" s="401"/>
      <c r="EZO1840" s="401"/>
      <c r="EZP1840" s="401"/>
      <c r="EZQ1840" s="401"/>
      <c r="EZR1840" s="401"/>
      <c r="EZS1840" s="401"/>
      <c r="EZT1840" s="401"/>
      <c r="EZU1840" s="401"/>
      <c r="EZV1840" s="401"/>
      <c r="EZW1840" s="401"/>
      <c r="EZX1840" s="401"/>
      <c r="EZY1840" s="401"/>
      <c r="EZZ1840" s="401"/>
      <c r="FAA1840" s="401"/>
      <c r="FAB1840" s="401"/>
      <c r="FAC1840" s="401"/>
      <c r="FAD1840" s="401"/>
      <c r="FAE1840" s="401"/>
      <c r="FAF1840" s="401"/>
      <c r="FAG1840" s="401"/>
      <c r="FAH1840" s="401"/>
      <c r="FAI1840" s="401"/>
      <c r="FAJ1840" s="401"/>
      <c r="FAK1840" s="401"/>
      <c r="FAL1840" s="401"/>
      <c r="FAM1840" s="401"/>
      <c r="FAN1840" s="401"/>
      <c r="FAO1840" s="401"/>
      <c r="FAP1840" s="401"/>
      <c r="FAQ1840" s="401"/>
      <c r="FAR1840" s="401"/>
      <c r="FAS1840" s="401"/>
      <c r="FAT1840" s="401"/>
      <c r="FAU1840" s="401"/>
      <c r="FAV1840" s="401"/>
      <c r="FAW1840" s="401"/>
      <c r="FAX1840" s="401"/>
      <c r="FAY1840" s="401"/>
      <c r="FAZ1840" s="401"/>
      <c r="FBA1840" s="401"/>
      <c r="FBB1840" s="401"/>
      <c r="FBC1840" s="401"/>
      <c r="FBD1840" s="401"/>
      <c r="FBE1840" s="401"/>
      <c r="FBF1840" s="401"/>
      <c r="FBG1840" s="401"/>
      <c r="FBH1840" s="401"/>
      <c r="FBI1840" s="401"/>
      <c r="FBJ1840" s="401"/>
      <c r="FBK1840" s="401"/>
      <c r="FBL1840" s="401"/>
      <c r="FBM1840" s="401"/>
      <c r="FBN1840" s="401"/>
      <c r="FBO1840" s="401"/>
      <c r="FBP1840" s="401"/>
      <c r="FBQ1840" s="401"/>
      <c r="FBR1840" s="401"/>
      <c r="FBS1840" s="401"/>
      <c r="FBT1840" s="401"/>
      <c r="FBU1840" s="401"/>
      <c r="FBV1840" s="401"/>
      <c r="FBW1840" s="401"/>
      <c r="FBX1840" s="401"/>
      <c r="FBY1840" s="401"/>
      <c r="FBZ1840" s="401"/>
      <c r="FCA1840" s="401"/>
      <c r="FCB1840" s="401"/>
      <c r="FCC1840" s="401"/>
      <c r="FCD1840" s="401"/>
      <c r="FCE1840" s="401"/>
      <c r="FCF1840" s="401"/>
      <c r="FCG1840" s="401"/>
      <c r="FCH1840" s="401"/>
      <c r="FCI1840" s="401"/>
      <c r="FCJ1840" s="401"/>
      <c r="FCK1840" s="401"/>
      <c r="FCL1840" s="401"/>
      <c r="FCM1840" s="401"/>
      <c r="FCN1840" s="401"/>
      <c r="FCO1840" s="401"/>
      <c r="FCP1840" s="401"/>
      <c r="FCQ1840" s="401"/>
      <c r="FCR1840" s="401"/>
      <c r="FCS1840" s="401"/>
      <c r="FCT1840" s="401"/>
      <c r="FCU1840" s="401"/>
      <c r="FCV1840" s="401"/>
      <c r="FCW1840" s="401"/>
      <c r="FCX1840" s="401"/>
      <c r="FCY1840" s="401"/>
      <c r="FCZ1840" s="401"/>
      <c r="FDA1840" s="401"/>
      <c r="FDB1840" s="401"/>
      <c r="FDC1840" s="401"/>
      <c r="FDD1840" s="401"/>
      <c r="FDE1840" s="401"/>
      <c r="FDF1840" s="401"/>
      <c r="FDG1840" s="401"/>
      <c r="FDH1840" s="401"/>
      <c r="FDI1840" s="401"/>
      <c r="FDJ1840" s="401"/>
      <c r="FDK1840" s="401"/>
      <c r="FDL1840" s="401"/>
      <c r="FDM1840" s="401"/>
      <c r="FDN1840" s="401"/>
      <c r="FDO1840" s="401"/>
      <c r="FDP1840" s="401"/>
      <c r="FDQ1840" s="401"/>
      <c r="FDR1840" s="401"/>
      <c r="FDS1840" s="401"/>
      <c r="FDT1840" s="401"/>
      <c r="FDU1840" s="401"/>
      <c r="FDV1840" s="401"/>
      <c r="FDW1840" s="401"/>
      <c r="FDX1840" s="401"/>
      <c r="FDY1840" s="401"/>
      <c r="FDZ1840" s="401"/>
      <c r="FEA1840" s="401"/>
      <c r="FEB1840" s="401"/>
      <c r="FEC1840" s="401"/>
      <c r="FED1840" s="401"/>
      <c r="FEE1840" s="401"/>
      <c r="FEF1840" s="401"/>
      <c r="FEG1840" s="401"/>
      <c r="FEH1840" s="401"/>
      <c r="FEI1840" s="401"/>
      <c r="FEJ1840" s="401"/>
      <c r="FEK1840" s="401"/>
      <c r="FEL1840" s="401"/>
      <c r="FEM1840" s="401"/>
      <c r="FEN1840" s="401"/>
      <c r="FEO1840" s="401"/>
      <c r="FEP1840" s="401"/>
      <c r="FEQ1840" s="401"/>
      <c r="FER1840" s="401"/>
      <c r="FES1840" s="401"/>
      <c r="FET1840" s="401"/>
      <c r="FEU1840" s="401"/>
      <c r="FEV1840" s="401"/>
      <c r="FEW1840" s="401"/>
      <c r="FEX1840" s="401"/>
      <c r="FEY1840" s="401"/>
      <c r="FEZ1840" s="401"/>
      <c r="FFA1840" s="401"/>
      <c r="FFB1840" s="401"/>
      <c r="FFC1840" s="401"/>
      <c r="FFD1840" s="401"/>
      <c r="FFE1840" s="401"/>
      <c r="FFF1840" s="401"/>
      <c r="FFG1840" s="401"/>
      <c r="FFH1840" s="401"/>
      <c r="FFI1840" s="401"/>
      <c r="FFJ1840" s="401"/>
      <c r="FFK1840" s="401"/>
      <c r="FFL1840" s="401"/>
      <c r="FFM1840" s="401"/>
      <c r="FFN1840" s="401"/>
      <c r="FFO1840" s="401"/>
      <c r="FFP1840" s="401"/>
      <c r="FFQ1840" s="401"/>
      <c r="FFR1840" s="401"/>
      <c r="FFS1840" s="401"/>
      <c r="FFT1840" s="401"/>
      <c r="FFU1840" s="401"/>
      <c r="FFV1840" s="401"/>
      <c r="FFW1840" s="401"/>
      <c r="FFX1840" s="401"/>
      <c r="FFY1840" s="401"/>
      <c r="FFZ1840" s="401"/>
      <c r="FGA1840" s="401"/>
      <c r="FGB1840" s="401"/>
      <c r="FGC1840" s="401"/>
      <c r="FGD1840" s="401"/>
      <c r="FGE1840" s="401"/>
      <c r="FGF1840" s="401"/>
      <c r="FGG1840" s="401"/>
      <c r="FGH1840" s="401"/>
      <c r="FGI1840" s="401"/>
      <c r="FGJ1840" s="401"/>
      <c r="FGK1840" s="401"/>
      <c r="FGL1840" s="401"/>
      <c r="FGM1840" s="401"/>
      <c r="FGN1840" s="401"/>
      <c r="FGO1840" s="401"/>
      <c r="FGP1840" s="401"/>
      <c r="FGQ1840" s="401"/>
      <c r="FGR1840" s="401"/>
      <c r="FGS1840" s="401"/>
      <c r="FGT1840" s="401"/>
      <c r="FGU1840" s="401"/>
      <c r="FGV1840" s="401"/>
      <c r="FGW1840" s="401"/>
      <c r="FGX1840" s="401"/>
      <c r="FGY1840" s="401"/>
      <c r="FGZ1840" s="401"/>
      <c r="FHA1840" s="401"/>
      <c r="FHB1840" s="401"/>
      <c r="FHC1840" s="401"/>
      <c r="FHD1840" s="401"/>
      <c r="FHE1840" s="401"/>
      <c r="FHF1840" s="401"/>
      <c r="FHG1840" s="401"/>
      <c r="FHH1840" s="401"/>
      <c r="FHI1840" s="401"/>
      <c r="FHJ1840" s="401"/>
      <c r="FHK1840" s="401"/>
      <c r="FHL1840" s="401"/>
      <c r="FHM1840" s="401"/>
      <c r="FHN1840" s="401"/>
      <c r="FHO1840" s="401"/>
      <c r="FHP1840" s="401"/>
      <c r="FHQ1840" s="401"/>
      <c r="FHR1840" s="401"/>
      <c r="FHS1840" s="401"/>
      <c r="FHT1840" s="401"/>
      <c r="FHU1840" s="401"/>
      <c r="FHV1840" s="401"/>
      <c r="FHW1840" s="401"/>
      <c r="FHX1840" s="401"/>
      <c r="FHY1840" s="401"/>
      <c r="FHZ1840" s="401"/>
      <c r="FIA1840" s="401"/>
      <c r="FIB1840" s="401"/>
      <c r="FIC1840" s="401"/>
      <c r="FID1840" s="401"/>
      <c r="FIE1840" s="401"/>
      <c r="FIF1840" s="401"/>
      <c r="FIG1840" s="401"/>
      <c r="FIH1840" s="401"/>
      <c r="FII1840" s="401"/>
      <c r="FIJ1840" s="401"/>
      <c r="FIK1840" s="401"/>
      <c r="FIL1840" s="401"/>
      <c r="FIM1840" s="401"/>
      <c r="FIN1840" s="401"/>
      <c r="FIO1840" s="401"/>
      <c r="FIP1840" s="401"/>
      <c r="FIQ1840" s="401"/>
      <c r="FIR1840" s="401"/>
      <c r="FIS1840" s="401"/>
      <c r="FIT1840" s="401"/>
      <c r="FIU1840" s="401"/>
      <c r="FIV1840" s="401"/>
      <c r="FIW1840" s="401"/>
      <c r="FIX1840" s="401"/>
      <c r="FIY1840" s="401"/>
      <c r="FIZ1840" s="401"/>
      <c r="FJA1840" s="401"/>
      <c r="FJB1840" s="401"/>
      <c r="FJC1840" s="401"/>
      <c r="FJD1840" s="401"/>
      <c r="FJE1840" s="401"/>
      <c r="FJF1840" s="401"/>
      <c r="FJG1840" s="401"/>
      <c r="FJH1840" s="401"/>
      <c r="FJI1840" s="401"/>
      <c r="FJJ1840" s="401"/>
      <c r="FJK1840" s="401"/>
      <c r="FJL1840" s="401"/>
      <c r="FJM1840" s="401"/>
      <c r="FJN1840" s="401"/>
      <c r="FJO1840" s="401"/>
      <c r="FJP1840" s="401"/>
      <c r="FJQ1840" s="401"/>
      <c r="FJR1840" s="401"/>
      <c r="FJS1840" s="401"/>
      <c r="FJT1840" s="401"/>
      <c r="FJU1840" s="401"/>
      <c r="FJV1840" s="401"/>
      <c r="FJW1840" s="401"/>
      <c r="FJX1840" s="401"/>
      <c r="FJY1840" s="401"/>
      <c r="FJZ1840" s="401"/>
      <c r="FKA1840" s="401"/>
      <c r="FKB1840" s="401"/>
      <c r="FKC1840" s="401"/>
      <c r="FKD1840" s="401"/>
      <c r="FKE1840" s="401"/>
      <c r="FKF1840" s="401"/>
      <c r="FKG1840" s="401"/>
      <c r="FKH1840" s="401"/>
      <c r="FKI1840" s="401"/>
      <c r="FKJ1840" s="401"/>
      <c r="FKK1840" s="401"/>
      <c r="FKL1840" s="401"/>
      <c r="FKM1840" s="401"/>
      <c r="FKN1840" s="401"/>
      <c r="FKO1840" s="401"/>
      <c r="FKP1840" s="401"/>
      <c r="FKQ1840" s="401"/>
      <c r="FKR1840" s="401"/>
      <c r="FKS1840" s="401"/>
      <c r="FKT1840" s="401"/>
      <c r="FKU1840" s="401"/>
      <c r="FKV1840" s="401"/>
      <c r="FKW1840" s="401"/>
      <c r="FKX1840" s="401"/>
      <c r="FKY1840" s="401"/>
      <c r="FKZ1840" s="401"/>
      <c r="FLA1840" s="401"/>
      <c r="FLB1840" s="401"/>
      <c r="FLC1840" s="401"/>
      <c r="FLD1840" s="401"/>
      <c r="FLE1840" s="401"/>
      <c r="FLF1840" s="401"/>
      <c r="FLG1840" s="401"/>
      <c r="FLH1840" s="401"/>
      <c r="FLI1840" s="401"/>
      <c r="FLJ1840" s="401"/>
      <c r="FLK1840" s="401"/>
      <c r="FLL1840" s="401"/>
      <c r="FLM1840" s="401"/>
      <c r="FLN1840" s="401"/>
      <c r="FLO1840" s="401"/>
      <c r="FLP1840" s="401"/>
      <c r="FLQ1840" s="401"/>
      <c r="FLR1840" s="401"/>
      <c r="FLS1840" s="401"/>
      <c r="FLT1840" s="401"/>
      <c r="FLU1840" s="401"/>
      <c r="FLV1840" s="401"/>
      <c r="FLW1840" s="401"/>
      <c r="FLX1840" s="401"/>
      <c r="FLY1840" s="401"/>
      <c r="FLZ1840" s="401"/>
      <c r="FMA1840" s="401"/>
      <c r="FMB1840" s="401"/>
      <c r="FMC1840" s="401"/>
      <c r="FMD1840" s="401"/>
      <c r="FME1840" s="401"/>
      <c r="FMF1840" s="401"/>
      <c r="FMG1840" s="401"/>
      <c r="FMH1840" s="401"/>
      <c r="FMI1840" s="401"/>
      <c r="FMJ1840" s="401"/>
      <c r="FMK1840" s="401"/>
      <c r="FML1840" s="401"/>
      <c r="FMM1840" s="401"/>
      <c r="FMN1840" s="401"/>
      <c r="FMO1840" s="401"/>
      <c r="FMP1840" s="401"/>
      <c r="FMQ1840" s="401"/>
      <c r="FMR1840" s="401"/>
      <c r="FMS1840" s="401"/>
      <c r="FMT1840" s="401"/>
      <c r="FMU1840" s="401"/>
      <c r="FMV1840" s="401"/>
      <c r="FMW1840" s="401"/>
      <c r="FMX1840" s="401"/>
      <c r="FMY1840" s="401"/>
      <c r="FMZ1840" s="401"/>
      <c r="FNA1840" s="401"/>
      <c r="FNB1840" s="401"/>
      <c r="FNC1840" s="401"/>
      <c r="FND1840" s="401"/>
      <c r="FNE1840" s="401"/>
      <c r="FNF1840" s="401"/>
      <c r="FNG1840" s="401"/>
      <c r="FNH1840" s="401"/>
      <c r="FNI1840" s="401"/>
      <c r="FNJ1840" s="401"/>
      <c r="FNK1840" s="401"/>
      <c r="FNL1840" s="401"/>
      <c r="FNM1840" s="401"/>
      <c r="FNN1840" s="401"/>
      <c r="FNO1840" s="401"/>
      <c r="FNP1840" s="401"/>
      <c r="FNQ1840" s="401"/>
      <c r="FNR1840" s="401"/>
      <c r="FNS1840" s="401"/>
      <c r="FNT1840" s="401"/>
      <c r="FNU1840" s="401"/>
      <c r="FNV1840" s="401"/>
      <c r="FNW1840" s="401"/>
      <c r="FNX1840" s="401"/>
      <c r="FNY1840" s="401"/>
      <c r="FNZ1840" s="401"/>
      <c r="FOA1840" s="401"/>
      <c r="FOB1840" s="401"/>
      <c r="FOC1840" s="401"/>
      <c r="FOD1840" s="401"/>
      <c r="FOE1840" s="401"/>
      <c r="FOF1840" s="401"/>
      <c r="FOG1840" s="401"/>
      <c r="FOH1840" s="401"/>
      <c r="FOI1840" s="401"/>
      <c r="FOJ1840" s="401"/>
      <c r="FOK1840" s="401"/>
      <c r="FOL1840" s="401"/>
      <c r="FOM1840" s="401"/>
      <c r="FON1840" s="401"/>
      <c r="FOO1840" s="401"/>
      <c r="FOP1840" s="401"/>
      <c r="FOQ1840" s="401"/>
      <c r="FOR1840" s="401"/>
      <c r="FOS1840" s="401"/>
      <c r="FOT1840" s="401"/>
      <c r="FOU1840" s="401"/>
      <c r="FOV1840" s="401"/>
      <c r="FOW1840" s="401"/>
      <c r="FOX1840" s="401"/>
      <c r="FOY1840" s="401"/>
      <c r="FOZ1840" s="401"/>
      <c r="FPA1840" s="401"/>
      <c r="FPB1840" s="401"/>
      <c r="FPC1840" s="401"/>
      <c r="FPD1840" s="401"/>
      <c r="FPE1840" s="401"/>
      <c r="FPF1840" s="401"/>
      <c r="FPG1840" s="401"/>
      <c r="FPH1840" s="401"/>
      <c r="FPI1840" s="401"/>
      <c r="FPJ1840" s="401"/>
      <c r="FPK1840" s="401"/>
      <c r="FPL1840" s="401"/>
      <c r="FPM1840" s="401"/>
      <c r="FPN1840" s="401"/>
      <c r="FPO1840" s="401"/>
      <c r="FPP1840" s="401"/>
      <c r="FPQ1840" s="401"/>
      <c r="FPR1840" s="401"/>
      <c r="FPS1840" s="401"/>
      <c r="FPT1840" s="401"/>
      <c r="FPU1840" s="401"/>
      <c r="FPV1840" s="401"/>
      <c r="FPW1840" s="401"/>
      <c r="FPX1840" s="401"/>
      <c r="FPY1840" s="401"/>
      <c r="FPZ1840" s="401"/>
      <c r="FQA1840" s="401"/>
      <c r="FQB1840" s="401"/>
      <c r="FQC1840" s="401"/>
      <c r="FQD1840" s="401"/>
      <c r="FQE1840" s="401"/>
      <c r="FQF1840" s="401"/>
      <c r="FQG1840" s="401"/>
      <c r="FQH1840" s="401"/>
      <c r="FQI1840" s="401"/>
      <c r="FQJ1840" s="401"/>
      <c r="FQK1840" s="401"/>
      <c r="FQL1840" s="401"/>
      <c r="FQM1840" s="401"/>
      <c r="FQN1840" s="401"/>
      <c r="FQO1840" s="401"/>
      <c r="FQP1840" s="401"/>
      <c r="FQQ1840" s="401"/>
      <c r="FQR1840" s="401"/>
      <c r="FQS1840" s="401"/>
      <c r="FQT1840" s="401"/>
      <c r="FQU1840" s="401"/>
      <c r="FQV1840" s="401"/>
      <c r="FQW1840" s="401"/>
      <c r="FQX1840" s="401"/>
      <c r="FQY1840" s="401"/>
      <c r="FQZ1840" s="401"/>
      <c r="FRA1840" s="401"/>
      <c r="FRB1840" s="401"/>
      <c r="FRC1840" s="401"/>
      <c r="FRD1840" s="401"/>
      <c r="FRE1840" s="401"/>
      <c r="FRF1840" s="401"/>
      <c r="FRG1840" s="401"/>
      <c r="FRH1840" s="401"/>
      <c r="FRI1840" s="401"/>
      <c r="FRJ1840" s="401"/>
      <c r="FRK1840" s="401"/>
      <c r="FRL1840" s="401"/>
      <c r="FRM1840" s="401"/>
      <c r="FRN1840" s="401"/>
      <c r="FRO1840" s="401"/>
      <c r="FRP1840" s="401"/>
      <c r="FRQ1840" s="401"/>
      <c r="FRR1840" s="401"/>
      <c r="FRS1840" s="401"/>
      <c r="FRT1840" s="401"/>
      <c r="FRU1840" s="401"/>
      <c r="FRV1840" s="401"/>
      <c r="FRW1840" s="401"/>
      <c r="FRX1840" s="401"/>
      <c r="FRY1840" s="401"/>
      <c r="FRZ1840" s="401"/>
      <c r="FSA1840" s="401"/>
      <c r="FSB1840" s="401"/>
      <c r="FSC1840" s="401"/>
      <c r="FSD1840" s="401"/>
      <c r="FSE1840" s="401"/>
      <c r="FSF1840" s="401"/>
      <c r="FSG1840" s="401"/>
      <c r="FSH1840" s="401"/>
      <c r="FSI1840" s="401"/>
      <c r="FSJ1840" s="401"/>
      <c r="FSK1840" s="401"/>
      <c r="FSL1840" s="401"/>
      <c r="FSM1840" s="401"/>
      <c r="FSN1840" s="401"/>
      <c r="FSO1840" s="401"/>
      <c r="FSP1840" s="401"/>
      <c r="FSQ1840" s="401"/>
      <c r="FSR1840" s="401"/>
      <c r="FSS1840" s="401"/>
      <c r="FST1840" s="401"/>
      <c r="FSU1840" s="401"/>
      <c r="FSV1840" s="401"/>
      <c r="FSW1840" s="401"/>
      <c r="FSX1840" s="401"/>
      <c r="FSY1840" s="401"/>
      <c r="FSZ1840" s="401"/>
      <c r="FTA1840" s="401"/>
      <c r="FTB1840" s="401"/>
      <c r="FTC1840" s="401"/>
      <c r="FTD1840" s="401"/>
      <c r="FTE1840" s="401"/>
      <c r="FTF1840" s="401"/>
      <c r="FTG1840" s="401"/>
      <c r="FTH1840" s="401"/>
      <c r="FTI1840" s="401"/>
      <c r="FTJ1840" s="401"/>
      <c r="FTK1840" s="401"/>
      <c r="FTL1840" s="401"/>
      <c r="FTM1840" s="401"/>
      <c r="FTN1840" s="401"/>
      <c r="FTO1840" s="401"/>
      <c r="FTP1840" s="401"/>
      <c r="FTQ1840" s="401"/>
      <c r="FTR1840" s="401"/>
      <c r="FTS1840" s="401"/>
      <c r="FTT1840" s="401"/>
      <c r="FTU1840" s="401"/>
      <c r="FTV1840" s="401"/>
      <c r="FTW1840" s="401"/>
      <c r="FTX1840" s="401"/>
      <c r="FTY1840" s="401"/>
      <c r="FTZ1840" s="401"/>
      <c r="FUA1840" s="401"/>
      <c r="FUB1840" s="401"/>
      <c r="FUC1840" s="401"/>
      <c r="FUD1840" s="401"/>
      <c r="FUE1840" s="401"/>
      <c r="FUF1840" s="401"/>
      <c r="FUG1840" s="401"/>
      <c r="FUH1840" s="401"/>
      <c r="FUI1840" s="401"/>
      <c r="FUJ1840" s="401"/>
      <c r="FUK1840" s="401"/>
      <c r="FUL1840" s="401"/>
      <c r="FUM1840" s="401"/>
      <c r="FUN1840" s="401"/>
      <c r="FUO1840" s="401"/>
      <c r="FUP1840" s="401"/>
      <c r="FUQ1840" s="401"/>
      <c r="FUR1840" s="401"/>
      <c r="FUS1840" s="401"/>
      <c r="FUT1840" s="401"/>
      <c r="FUU1840" s="401"/>
      <c r="FUV1840" s="401"/>
      <c r="FUW1840" s="401"/>
      <c r="FUX1840" s="401"/>
      <c r="FUY1840" s="401"/>
      <c r="FUZ1840" s="401"/>
      <c r="FVA1840" s="401"/>
      <c r="FVB1840" s="401"/>
      <c r="FVC1840" s="401"/>
      <c r="FVD1840" s="401"/>
      <c r="FVE1840" s="401"/>
      <c r="FVF1840" s="401"/>
      <c r="FVG1840" s="401"/>
      <c r="FVH1840" s="401"/>
      <c r="FVI1840" s="401"/>
      <c r="FVJ1840" s="401"/>
      <c r="FVK1840" s="401"/>
      <c r="FVL1840" s="401"/>
      <c r="FVM1840" s="401"/>
      <c r="FVN1840" s="401"/>
      <c r="FVO1840" s="401"/>
      <c r="FVP1840" s="401"/>
      <c r="FVQ1840" s="401"/>
      <c r="FVR1840" s="401"/>
      <c r="FVS1840" s="401"/>
      <c r="FVT1840" s="401"/>
      <c r="FVU1840" s="401"/>
      <c r="FVV1840" s="401"/>
      <c r="FVW1840" s="401"/>
      <c r="FVX1840" s="401"/>
      <c r="FVY1840" s="401"/>
      <c r="FVZ1840" s="401"/>
      <c r="FWA1840" s="401"/>
      <c r="FWB1840" s="401"/>
      <c r="FWC1840" s="401"/>
      <c r="FWD1840" s="401"/>
      <c r="FWE1840" s="401"/>
      <c r="FWF1840" s="401"/>
      <c r="FWG1840" s="401"/>
      <c r="FWH1840" s="401"/>
      <c r="FWI1840" s="401"/>
      <c r="FWJ1840" s="401"/>
      <c r="FWK1840" s="401"/>
      <c r="FWL1840" s="401"/>
      <c r="FWM1840" s="401"/>
      <c r="FWN1840" s="401"/>
      <c r="FWO1840" s="401"/>
      <c r="FWP1840" s="401"/>
      <c r="FWQ1840" s="401"/>
      <c r="FWR1840" s="401"/>
      <c r="FWS1840" s="401"/>
      <c r="FWT1840" s="401"/>
      <c r="FWU1840" s="401"/>
      <c r="FWV1840" s="401"/>
      <c r="FWW1840" s="401"/>
      <c r="FWX1840" s="401"/>
      <c r="FWY1840" s="401"/>
      <c r="FWZ1840" s="401"/>
      <c r="FXA1840" s="401"/>
      <c r="FXB1840" s="401"/>
      <c r="FXC1840" s="401"/>
      <c r="FXD1840" s="401"/>
      <c r="FXE1840" s="401"/>
      <c r="FXF1840" s="401"/>
      <c r="FXG1840" s="401"/>
      <c r="FXH1840" s="401"/>
      <c r="FXI1840" s="401"/>
      <c r="FXJ1840" s="401"/>
      <c r="FXK1840" s="401"/>
      <c r="FXL1840" s="401"/>
      <c r="FXM1840" s="401"/>
      <c r="FXN1840" s="401"/>
      <c r="FXO1840" s="401"/>
      <c r="FXP1840" s="401"/>
      <c r="FXQ1840" s="401"/>
      <c r="FXR1840" s="401"/>
      <c r="FXS1840" s="401"/>
      <c r="FXT1840" s="401"/>
      <c r="FXU1840" s="401"/>
      <c r="FXV1840" s="401"/>
      <c r="FXW1840" s="401"/>
      <c r="FXX1840" s="401"/>
      <c r="FXY1840" s="401"/>
      <c r="FXZ1840" s="401"/>
      <c r="FYA1840" s="401"/>
      <c r="FYB1840" s="401"/>
      <c r="FYC1840" s="401"/>
      <c r="FYD1840" s="401"/>
      <c r="FYE1840" s="401"/>
      <c r="FYF1840" s="401"/>
      <c r="FYG1840" s="401"/>
      <c r="FYH1840" s="401"/>
      <c r="FYI1840" s="401"/>
      <c r="FYJ1840" s="401"/>
      <c r="FYK1840" s="401"/>
      <c r="FYL1840" s="401"/>
      <c r="FYM1840" s="401"/>
      <c r="FYN1840" s="401"/>
      <c r="FYO1840" s="401"/>
      <c r="FYP1840" s="401"/>
      <c r="FYQ1840" s="401"/>
      <c r="FYR1840" s="401"/>
      <c r="FYS1840" s="401"/>
      <c r="FYT1840" s="401"/>
      <c r="FYU1840" s="401"/>
      <c r="FYV1840" s="401"/>
      <c r="FYW1840" s="401"/>
      <c r="FYX1840" s="401"/>
      <c r="FYY1840" s="401"/>
      <c r="FYZ1840" s="401"/>
      <c r="FZA1840" s="401"/>
      <c r="FZB1840" s="401"/>
      <c r="FZC1840" s="401"/>
      <c r="FZD1840" s="401"/>
      <c r="FZE1840" s="401"/>
      <c r="FZF1840" s="401"/>
      <c r="FZG1840" s="401"/>
      <c r="FZH1840" s="401"/>
      <c r="FZI1840" s="401"/>
      <c r="FZJ1840" s="401"/>
      <c r="FZK1840" s="401"/>
      <c r="FZL1840" s="401"/>
      <c r="FZM1840" s="401"/>
      <c r="FZN1840" s="401"/>
      <c r="FZO1840" s="401"/>
      <c r="FZP1840" s="401"/>
      <c r="FZQ1840" s="401"/>
      <c r="FZR1840" s="401"/>
      <c r="FZS1840" s="401"/>
      <c r="FZT1840" s="401"/>
      <c r="FZU1840" s="401"/>
      <c r="FZV1840" s="401"/>
      <c r="FZW1840" s="401"/>
      <c r="FZX1840" s="401"/>
      <c r="FZY1840" s="401"/>
      <c r="FZZ1840" s="401"/>
      <c r="GAA1840" s="401"/>
      <c r="GAB1840" s="401"/>
      <c r="GAC1840" s="401"/>
      <c r="GAD1840" s="401"/>
      <c r="GAE1840" s="401"/>
      <c r="GAF1840" s="401"/>
      <c r="GAG1840" s="401"/>
      <c r="GAH1840" s="401"/>
      <c r="GAI1840" s="401"/>
      <c r="GAJ1840" s="401"/>
      <c r="GAK1840" s="401"/>
      <c r="GAL1840" s="401"/>
      <c r="GAM1840" s="401"/>
      <c r="GAN1840" s="401"/>
      <c r="GAO1840" s="401"/>
      <c r="GAP1840" s="401"/>
      <c r="GAQ1840" s="401"/>
      <c r="GAR1840" s="401"/>
      <c r="GAS1840" s="401"/>
      <c r="GAT1840" s="401"/>
      <c r="GAU1840" s="401"/>
      <c r="GAV1840" s="401"/>
      <c r="GAW1840" s="401"/>
      <c r="GAX1840" s="401"/>
      <c r="GAY1840" s="401"/>
      <c r="GAZ1840" s="401"/>
      <c r="GBA1840" s="401"/>
      <c r="GBB1840" s="401"/>
      <c r="GBC1840" s="401"/>
      <c r="GBD1840" s="401"/>
      <c r="GBE1840" s="401"/>
      <c r="GBF1840" s="401"/>
      <c r="GBG1840" s="401"/>
      <c r="GBH1840" s="401"/>
      <c r="GBI1840" s="401"/>
      <c r="GBJ1840" s="401"/>
      <c r="GBK1840" s="401"/>
      <c r="GBL1840" s="401"/>
      <c r="GBM1840" s="401"/>
      <c r="GBN1840" s="401"/>
      <c r="GBO1840" s="401"/>
      <c r="GBP1840" s="401"/>
      <c r="GBQ1840" s="401"/>
      <c r="GBR1840" s="401"/>
      <c r="GBS1840" s="401"/>
      <c r="GBT1840" s="401"/>
      <c r="GBU1840" s="401"/>
      <c r="GBV1840" s="401"/>
      <c r="GBW1840" s="401"/>
      <c r="GBX1840" s="401"/>
      <c r="GBY1840" s="401"/>
      <c r="GBZ1840" s="401"/>
      <c r="GCA1840" s="401"/>
      <c r="GCB1840" s="401"/>
      <c r="GCC1840" s="401"/>
      <c r="GCD1840" s="401"/>
      <c r="GCE1840" s="401"/>
      <c r="GCF1840" s="401"/>
      <c r="GCG1840" s="401"/>
      <c r="GCH1840" s="401"/>
      <c r="GCI1840" s="401"/>
      <c r="GCJ1840" s="401"/>
      <c r="GCK1840" s="401"/>
      <c r="GCL1840" s="401"/>
      <c r="GCM1840" s="401"/>
      <c r="GCN1840" s="401"/>
      <c r="GCO1840" s="401"/>
      <c r="GCP1840" s="401"/>
      <c r="GCQ1840" s="401"/>
      <c r="GCR1840" s="401"/>
      <c r="GCS1840" s="401"/>
      <c r="GCT1840" s="401"/>
      <c r="GCU1840" s="401"/>
      <c r="GCV1840" s="401"/>
      <c r="GCW1840" s="401"/>
      <c r="GCX1840" s="401"/>
      <c r="GCY1840" s="401"/>
      <c r="GCZ1840" s="401"/>
      <c r="GDA1840" s="401"/>
      <c r="GDB1840" s="401"/>
      <c r="GDC1840" s="401"/>
      <c r="GDD1840" s="401"/>
      <c r="GDE1840" s="401"/>
      <c r="GDF1840" s="401"/>
      <c r="GDG1840" s="401"/>
      <c r="GDH1840" s="401"/>
      <c r="GDI1840" s="401"/>
      <c r="GDJ1840" s="401"/>
      <c r="GDK1840" s="401"/>
      <c r="GDL1840" s="401"/>
      <c r="GDM1840" s="401"/>
      <c r="GDN1840" s="401"/>
      <c r="GDO1840" s="401"/>
      <c r="GDP1840" s="401"/>
      <c r="GDQ1840" s="401"/>
      <c r="GDR1840" s="401"/>
      <c r="GDS1840" s="401"/>
      <c r="GDT1840" s="401"/>
      <c r="GDU1840" s="401"/>
      <c r="GDV1840" s="401"/>
      <c r="GDW1840" s="401"/>
      <c r="GDX1840" s="401"/>
      <c r="GDY1840" s="401"/>
      <c r="GDZ1840" s="401"/>
      <c r="GEA1840" s="401"/>
      <c r="GEB1840" s="401"/>
      <c r="GEC1840" s="401"/>
      <c r="GED1840" s="401"/>
      <c r="GEE1840" s="401"/>
      <c r="GEF1840" s="401"/>
      <c r="GEG1840" s="401"/>
      <c r="GEH1840" s="401"/>
      <c r="GEI1840" s="401"/>
      <c r="GEJ1840" s="401"/>
      <c r="GEK1840" s="401"/>
      <c r="GEL1840" s="401"/>
      <c r="GEM1840" s="401"/>
      <c r="GEN1840" s="401"/>
      <c r="GEO1840" s="401"/>
      <c r="GEP1840" s="401"/>
      <c r="GEQ1840" s="401"/>
      <c r="GER1840" s="401"/>
      <c r="GES1840" s="401"/>
      <c r="GET1840" s="401"/>
      <c r="GEU1840" s="401"/>
      <c r="GEV1840" s="401"/>
      <c r="GEW1840" s="401"/>
      <c r="GEX1840" s="401"/>
      <c r="GEY1840" s="401"/>
      <c r="GEZ1840" s="401"/>
      <c r="GFA1840" s="401"/>
      <c r="GFB1840" s="401"/>
      <c r="GFC1840" s="401"/>
      <c r="GFD1840" s="401"/>
      <c r="GFE1840" s="401"/>
      <c r="GFF1840" s="401"/>
      <c r="GFG1840" s="401"/>
      <c r="GFH1840" s="401"/>
      <c r="GFI1840" s="401"/>
      <c r="GFJ1840" s="401"/>
      <c r="GFK1840" s="401"/>
      <c r="GFL1840" s="401"/>
      <c r="GFM1840" s="401"/>
      <c r="GFN1840" s="401"/>
      <c r="GFO1840" s="401"/>
      <c r="GFP1840" s="401"/>
      <c r="GFQ1840" s="401"/>
      <c r="GFR1840" s="401"/>
      <c r="GFS1840" s="401"/>
      <c r="GFT1840" s="401"/>
      <c r="GFU1840" s="401"/>
      <c r="GFV1840" s="401"/>
      <c r="GFW1840" s="401"/>
      <c r="GFX1840" s="401"/>
      <c r="GFY1840" s="401"/>
      <c r="GFZ1840" s="401"/>
      <c r="GGA1840" s="401"/>
      <c r="GGB1840" s="401"/>
      <c r="GGC1840" s="401"/>
      <c r="GGD1840" s="401"/>
      <c r="GGE1840" s="401"/>
      <c r="GGF1840" s="401"/>
      <c r="GGG1840" s="401"/>
      <c r="GGH1840" s="401"/>
      <c r="GGI1840" s="401"/>
      <c r="GGJ1840" s="401"/>
      <c r="GGK1840" s="401"/>
      <c r="GGL1840" s="401"/>
      <c r="GGM1840" s="401"/>
      <c r="GGN1840" s="401"/>
      <c r="GGO1840" s="401"/>
      <c r="GGP1840" s="401"/>
      <c r="GGQ1840" s="401"/>
      <c r="GGR1840" s="401"/>
      <c r="GGS1840" s="401"/>
      <c r="GGT1840" s="401"/>
      <c r="GGU1840" s="401"/>
      <c r="GGV1840" s="401"/>
      <c r="GGW1840" s="401"/>
      <c r="GGX1840" s="401"/>
      <c r="GGY1840" s="401"/>
      <c r="GGZ1840" s="401"/>
      <c r="GHA1840" s="401"/>
      <c r="GHB1840" s="401"/>
      <c r="GHC1840" s="401"/>
      <c r="GHD1840" s="401"/>
      <c r="GHE1840" s="401"/>
      <c r="GHF1840" s="401"/>
      <c r="GHG1840" s="401"/>
      <c r="GHH1840" s="401"/>
      <c r="GHI1840" s="401"/>
      <c r="GHJ1840" s="401"/>
      <c r="GHK1840" s="401"/>
      <c r="GHL1840" s="401"/>
      <c r="GHM1840" s="401"/>
      <c r="GHN1840" s="401"/>
      <c r="GHO1840" s="401"/>
      <c r="GHP1840" s="401"/>
      <c r="GHQ1840" s="401"/>
      <c r="GHR1840" s="401"/>
      <c r="GHS1840" s="401"/>
      <c r="GHT1840" s="401"/>
      <c r="GHU1840" s="401"/>
      <c r="GHV1840" s="401"/>
      <c r="GHW1840" s="401"/>
      <c r="GHX1840" s="401"/>
      <c r="GHY1840" s="401"/>
      <c r="GHZ1840" s="401"/>
      <c r="GIA1840" s="401"/>
      <c r="GIB1840" s="401"/>
      <c r="GIC1840" s="401"/>
      <c r="GID1840" s="401"/>
      <c r="GIE1840" s="401"/>
      <c r="GIF1840" s="401"/>
      <c r="GIG1840" s="401"/>
      <c r="GIH1840" s="401"/>
      <c r="GII1840" s="401"/>
      <c r="GIJ1840" s="401"/>
      <c r="GIK1840" s="401"/>
      <c r="GIL1840" s="401"/>
      <c r="GIM1840" s="401"/>
      <c r="GIN1840" s="401"/>
      <c r="GIO1840" s="401"/>
      <c r="GIP1840" s="401"/>
      <c r="GIQ1840" s="401"/>
      <c r="GIR1840" s="401"/>
      <c r="GIS1840" s="401"/>
      <c r="GIT1840" s="401"/>
      <c r="GIU1840" s="401"/>
      <c r="GIV1840" s="401"/>
      <c r="GIW1840" s="401"/>
      <c r="GIX1840" s="401"/>
      <c r="GIY1840" s="401"/>
      <c r="GIZ1840" s="401"/>
      <c r="GJA1840" s="401"/>
      <c r="GJB1840" s="401"/>
      <c r="GJC1840" s="401"/>
      <c r="GJD1840" s="401"/>
      <c r="GJE1840" s="401"/>
      <c r="GJF1840" s="401"/>
      <c r="GJG1840" s="401"/>
      <c r="GJH1840" s="401"/>
      <c r="GJI1840" s="401"/>
      <c r="GJJ1840" s="401"/>
      <c r="GJK1840" s="401"/>
      <c r="GJL1840" s="401"/>
      <c r="GJM1840" s="401"/>
      <c r="GJN1840" s="401"/>
      <c r="GJO1840" s="401"/>
      <c r="GJP1840" s="401"/>
      <c r="GJQ1840" s="401"/>
      <c r="GJR1840" s="401"/>
      <c r="GJS1840" s="401"/>
      <c r="GJT1840" s="401"/>
      <c r="GJU1840" s="401"/>
      <c r="GJV1840" s="401"/>
      <c r="GJW1840" s="401"/>
      <c r="GJX1840" s="401"/>
      <c r="GJY1840" s="401"/>
      <c r="GJZ1840" s="401"/>
      <c r="GKA1840" s="401"/>
      <c r="GKB1840" s="401"/>
      <c r="GKC1840" s="401"/>
      <c r="GKD1840" s="401"/>
      <c r="GKE1840" s="401"/>
      <c r="GKF1840" s="401"/>
      <c r="GKG1840" s="401"/>
      <c r="GKH1840" s="401"/>
      <c r="GKI1840" s="401"/>
      <c r="GKJ1840" s="401"/>
      <c r="GKK1840" s="401"/>
      <c r="GKL1840" s="401"/>
      <c r="GKM1840" s="401"/>
      <c r="GKN1840" s="401"/>
      <c r="GKO1840" s="401"/>
      <c r="GKP1840" s="401"/>
      <c r="GKQ1840" s="401"/>
      <c r="GKR1840" s="401"/>
      <c r="GKS1840" s="401"/>
      <c r="GKT1840" s="401"/>
      <c r="GKU1840" s="401"/>
      <c r="GKV1840" s="401"/>
      <c r="GKW1840" s="401"/>
      <c r="GKX1840" s="401"/>
      <c r="GKY1840" s="401"/>
      <c r="GKZ1840" s="401"/>
      <c r="GLA1840" s="401"/>
      <c r="GLB1840" s="401"/>
      <c r="GLC1840" s="401"/>
      <c r="GLD1840" s="401"/>
      <c r="GLE1840" s="401"/>
      <c r="GLF1840" s="401"/>
      <c r="GLG1840" s="401"/>
      <c r="GLH1840" s="401"/>
      <c r="GLI1840" s="401"/>
      <c r="GLJ1840" s="401"/>
      <c r="GLK1840" s="401"/>
      <c r="GLL1840" s="401"/>
      <c r="GLM1840" s="401"/>
      <c r="GLN1840" s="401"/>
      <c r="GLO1840" s="401"/>
      <c r="GLP1840" s="401"/>
      <c r="GLQ1840" s="401"/>
      <c r="GLR1840" s="401"/>
      <c r="GLS1840" s="401"/>
      <c r="GLT1840" s="401"/>
      <c r="GLU1840" s="401"/>
      <c r="GLV1840" s="401"/>
      <c r="GLW1840" s="401"/>
      <c r="GLX1840" s="401"/>
      <c r="GLY1840" s="401"/>
      <c r="GLZ1840" s="401"/>
      <c r="GMA1840" s="401"/>
      <c r="GMB1840" s="401"/>
      <c r="GMC1840" s="401"/>
      <c r="GMD1840" s="401"/>
      <c r="GME1840" s="401"/>
      <c r="GMF1840" s="401"/>
      <c r="GMG1840" s="401"/>
      <c r="GMH1840" s="401"/>
      <c r="GMI1840" s="401"/>
      <c r="GMJ1840" s="401"/>
      <c r="GMK1840" s="401"/>
      <c r="GML1840" s="401"/>
      <c r="GMM1840" s="401"/>
      <c r="GMN1840" s="401"/>
      <c r="GMO1840" s="401"/>
      <c r="GMP1840" s="401"/>
      <c r="GMQ1840" s="401"/>
      <c r="GMR1840" s="401"/>
      <c r="GMS1840" s="401"/>
      <c r="GMT1840" s="401"/>
      <c r="GMU1840" s="401"/>
      <c r="GMV1840" s="401"/>
      <c r="GMW1840" s="401"/>
      <c r="GMX1840" s="401"/>
      <c r="GMY1840" s="401"/>
      <c r="GMZ1840" s="401"/>
      <c r="GNA1840" s="401"/>
      <c r="GNB1840" s="401"/>
      <c r="GNC1840" s="401"/>
      <c r="GND1840" s="401"/>
      <c r="GNE1840" s="401"/>
      <c r="GNF1840" s="401"/>
      <c r="GNG1840" s="401"/>
      <c r="GNH1840" s="401"/>
      <c r="GNI1840" s="401"/>
      <c r="GNJ1840" s="401"/>
      <c r="GNK1840" s="401"/>
      <c r="GNL1840" s="401"/>
      <c r="GNM1840" s="401"/>
      <c r="GNN1840" s="401"/>
      <c r="GNO1840" s="401"/>
      <c r="GNP1840" s="401"/>
      <c r="GNQ1840" s="401"/>
      <c r="GNR1840" s="401"/>
      <c r="GNS1840" s="401"/>
      <c r="GNT1840" s="401"/>
      <c r="GNU1840" s="401"/>
      <c r="GNV1840" s="401"/>
      <c r="GNW1840" s="401"/>
      <c r="GNX1840" s="401"/>
      <c r="GNY1840" s="401"/>
      <c r="GNZ1840" s="401"/>
      <c r="GOA1840" s="401"/>
      <c r="GOB1840" s="401"/>
      <c r="GOC1840" s="401"/>
      <c r="GOD1840" s="401"/>
      <c r="GOE1840" s="401"/>
      <c r="GOF1840" s="401"/>
      <c r="GOG1840" s="401"/>
      <c r="GOH1840" s="401"/>
      <c r="GOI1840" s="401"/>
      <c r="GOJ1840" s="401"/>
      <c r="GOK1840" s="401"/>
      <c r="GOL1840" s="401"/>
      <c r="GOM1840" s="401"/>
      <c r="GON1840" s="401"/>
      <c r="GOO1840" s="401"/>
      <c r="GOP1840" s="401"/>
      <c r="GOQ1840" s="401"/>
      <c r="GOR1840" s="401"/>
      <c r="GOS1840" s="401"/>
      <c r="GOT1840" s="401"/>
      <c r="GOU1840" s="401"/>
      <c r="GOV1840" s="401"/>
      <c r="GOW1840" s="401"/>
      <c r="GOX1840" s="401"/>
      <c r="GOY1840" s="401"/>
      <c r="GOZ1840" s="401"/>
      <c r="GPA1840" s="401"/>
      <c r="GPB1840" s="401"/>
      <c r="GPC1840" s="401"/>
      <c r="GPD1840" s="401"/>
      <c r="GPE1840" s="401"/>
      <c r="GPF1840" s="401"/>
      <c r="GPG1840" s="401"/>
      <c r="GPH1840" s="401"/>
      <c r="GPI1840" s="401"/>
      <c r="GPJ1840" s="401"/>
      <c r="GPK1840" s="401"/>
      <c r="GPL1840" s="401"/>
      <c r="GPM1840" s="401"/>
      <c r="GPN1840" s="401"/>
      <c r="GPO1840" s="401"/>
      <c r="GPP1840" s="401"/>
      <c r="GPQ1840" s="401"/>
      <c r="GPR1840" s="401"/>
      <c r="GPS1840" s="401"/>
      <c r="GPT1840" s="401"/>
      <c r="GPU1840" s="401"/>
      <c r="GPV1840" s="401"/>
      <c r="GPW1840" s="401"/>
      <c r="GPX1840" s="401"/>
      <c r="GPY1840" s="401"/>
      <c r="GPZ1840" s="401"/>
      <c r="GQA1840" s="401"/>
      <c r="GQB1840" s="401"/>
      <c r="GQC1840" s="401"/>
      <c r="GQD1840" s="401"/>
      <c r="GQE1840" s="401"/>
      <c r="GQF1840" s="401"/>
      <c r="GQG1840" s="401"/>
      <c r="GQH1840" s="401"/>
      <c r="GQI1840" s="401"/>
      <c r="GQJ1840" s="401"/>
      <c r="GQK1840" s="401"/>
      <c r="GQL1840" s="401"/>
      <c r="GQM1840" s="401"/>
      <c r="GQN1840" s="401"/>
      <c r="GQO1840" s="401"/>
      <c r="GQP1840" s="401"/>
      <c r="GQQ1840" s="401"/>
      <c r="GQR1840" s="401"/>
      <c r="GQS1840" s="401"/>
      <c r="GQT1840" s="401"/>
      <c r="GQU1840" s="401"/>
      <c r="GQV1840" s="401"/>
      <c r="GQW1840" s="401"/>
      <c r="GQX1840" s="401"/>
      <c r="GQY1840" s="401"/>
      <c r="GQZ1840" s="401"/>
      <c r="GRA1840" s="401"/>
      <c r="GRB1840" s="401"/>
      <c r="GRC1840" s="401"/>
      <c r="GRD1840" s="401"/>
      <c r="GRE1840" s="401"/>
      <c r="GRF1840" s="401"/>
      <c r="GRG1840" s="401"/>
      <c r="GRH1840" s="401"/>
      <c r="GRI1840" s="401"/>
      <c r="GRJ1840" s="401"/>
      <c r="GRK1840" s="401"/>
      <c r="GRL1840" s="401"/>
      <c r="GRM1840" s="401"/>
      <c r="GRN1840" s="401"/>
      <c r="GRO1840" s="401"/>
      <c r="GRP1840" s="401"/>
      <c r="GRQ1840" s="401"/>
      <c r="GRR1840" s="401"/>
      <c r="GRS1840" s="401"/>
      <c r="GRT1840" s="401"/>
      <c r="GRU1840" s="401"/>
      <c r="GRV1840" s="401"/>
      <c r="GRW1840" s="401"/>
      <c r="GRX1840" s="401"/>
      <c r="GRY1840" s="401"/>
      <c r="GRZ1840" s="401"/>
      <c r="GSA1840" s="401"/>
      <c r="GSB1840" s="401"/>
      <c r="GSC1840" s="401"/>
      <c r="GSD1840" s="401"/>
      <c r="GSE1840" s="401"/>
      <c r="GSF1840" s="401"/>
      <c r="GSG1840" s="401"/>
      <c r="GSH1840" s="401"/>
      <c r="GSI1840" s="401"/>
      <c r="GSJ1840" s="401"/>
      <c r="GSK1840" s="401"/>
      <c r="GSL1840" s="401"/>
      <c r="GSM1840" s="401"/>
      <c r="GSN1840" s="401"/>
      <c r="GSO1840" s="401"/>
      <c r="GSP1840" s="401"/>
      <c r="GSQ1840" s="401"/>
      <c r="GSR1840" s="401"/>
      <c r="GSS1840" s="401"/>
      <c r="GST1840" s="401"/>
      <c r="GSU1840" s="401"/>
      <c r="GSV1840" s="401"/>
      <c r="GSW1840" s="401"/>
      <c r="GSX1840" s="401"/>
      <c r="GSY1840" s="401"/>
      <c r="GSZ1840" s="401"/>
      <c r="GTA1840" s="401"/>
      <c r="GTB1840" s="401"/>
      <c r="GTC1840" s="401"/>
      <c r="GTD1840" s="401"/>
      <c r="GTE1840" s="401"/>
      <c r="GTF1840" s="401"/>
      <c r="GTG1840" s="401"/>
      <c r="GTH1840" s="401"/>
      <c r="GTI1840" s="401"/>
      <c r="GTJ1840" s="401"/>
      <c r="GTK1840" s="401"/>
      <c r="GTL1840" s="401"/>
      <c r="GTM1840" s="401"/>
      <c r="GTN1840" s="401"/>
      <c r="GTO1840" s="401"/>
      <c r="GTP1840" s="401"/>
      <c r="GTQ1840" s="401"/>
      <c r="GTR1840" s="401"/>
      <c r="GTS1840" s="401"/>
      <c r="GTT1840" s="401"/>
      <c r="GTU1840" s="401"/>
      <c r="GTV1840" s="401"/>
      <c r="GTW1840" s="401"/>
      <c r="GTX1840" s="401"/>
      <c r="GTY1840" s="401"/>
      <c r="GTZ1840" s="401"/>
      <c r="GUA1840" s="401"/>
      <c r="GUB1840" s="401"/>
      <c r="GUC1840" s="401"/>
      <c r="GUD1840" s="401"/>
      <c r="GUE1840" s="401"/>
      <c r="GUF1840" s="401"/>
      <c r="GUG1840" s="401"/>
      <c r="GUH1840" s="401"/>
      <c r="GUI1840" s="401"/>
      <c r="GUJ1840" s="401"/>
      <c r="GUK1840" s="401"/>
      <c r="GUL1840" s="401"/>
      <c r="GUM1840" s="401"/>
      <c r="GUN1840" s="401"/>
      <c r="GUO1840" s="401"/>
      <c r="GUP1840" s="401"/>
      <c r="GUQ1840" s="401"/>
      <c r="GUR1840" s="401"/>
      <c r="GUS1840" s="401"/>
      <c r="GUT1840" s="401"/>
      <c r="GUU1840" s="401"/>
      <c r="GUV1840" s="401"/>
      <c r="GUW1840" s="401"/>
      <c r="GUX1840" s="401"/>
      <c r="GUY1840" s="401"/>
      <c r="GUZ1840" s="401"/>
      <c r="GVA1840" s="401"/>
      <c r="GVB1840" s="401"/>
      <c r="GVC1840" s="401"/>
      <c r="GVD1840" s="401"/>
      <c r="GVE1840" s="401"/>
      <c r="GVF1840" s="401"/>
      <c r="GVG1840" s="401"/>
      <c r="GVH1840" s="401"/>
      <c r="GVI1840" s="401"/>
      <c r="GVJ1840" s="401"/>
      <c r="GVK1840" s="401"/>
      <c r="GVL1840" s="401"/>
      <c r="GVM1840" s="401"/>
      <c r="GVN1840" s="401"/>
      <c r="GVO1840" s="401"/>
      <c r="GVP1840" s="401"/>
      <c r="GVQ1840" s="401"/>
      <c r="GVR1840" s="401"/>
      <c r="GVS1840" s="401"/>
      <c r="GVT1840" s="401"/>
      <c r="GVU1840" s="401"/>
      <c r="GVV1840" s="401"/>
      <c r="GVW1840" s="401"/>
      <c r="GVX1840" s="401"/>
      <c r="GVY1840" s="401"/>
      <c r="GVZ1840" s="401"/>
      <c r="GWA1840" s="401"/>
      <c r="GWB1840" s="401"/>
      <c r="GWC1840" s="401"/>
      <c r="GWD1840" s="401"/>
      <c r="GWE1840" s="401"/>
      <c r="GWF1840" s="401"/>
      <c r="GWG1840" s="401"/>
      <c r="GWH1840" s="401"/>
      <c r="GWI1840" s="401"/>
      <c r="GWJ1840" s="401"/>
      <c r="GWK1840" s="401"/>
      <c r="GWL1840" s="401"/>
      <c r="GWM1840" s="401"/>
      <c r="GWN1840" s="401"/>
      <c r="GWO1840" s="401"/>
      <c r="GWP1840" s="401"/>
      <c r="GWQ1840" s="401"/>
      <c r="GWR1840" s="401"/>
      <c r="GWS1840" s="401"/>
      <c r="GWT1840" s="401"/>
      <c r="GWU1840" s="401"/>
      <c r="GWV1840" s="401"/>
      <c r="GWW1840" s="401"/>
      <c r="GWX1840" s="401"/>
      <c r="GWY1840" s="401"/>
      <c r="GWZ1840" s="401"/>
      <c r="GXA1840" s="401"/>
      <c r="GXB1840" s="401"/>
      <c r="GXC1840" s="401"/>
      <c r="GXD1840" s="401"/>
      <c r="GXE1840" s="401"/>
      <c r="GXF1840" s="401"/>
      <c r="GXG1840" s="401"/>
      <c r="GXH1840" s="401"/>
      <c r="GXI1840" s="401"/>
      <c r="GXJ1840" s="401"/>
      <c r="GXK1840" s="401"/>
      <c r="GXL1840" s="401"/>
      <c r="GXM1840" s="401"/>
      <c r="GXN1840" s="401"/>
      <c r="GXO1840" s="401"/>
      <c r="GXP1840" s="401"/>
      <c r="GXQ1840" s="401"/>
      <c r="GXR1840" s="401"/>
      <c r="GXS1840" s="401"/>
      <c r="GXT1840" s="401"/>
      <c r="GXU1840" s="401"/>
      <c r="GXV1840" s="401"/>
      <c r="GXW1840" s="401"/>
      <c r="GXX1840" s="401"/>
      <c r="GXY1840" s="401"/>
      <c r="GXZ1840" s="401"/>
      <c r="GYA1840" s="401"/>
      <c r="GYB1840" s="401"/>
      <c r="GYC1840" s="401"/>
      <c r="GYD1840" s="401"/>
      <c r="GYE1840" s="401"/>
      <c r="GYF1840" s="401"/>
      <c r="GYG1840" s="401"/>
      <c r="GYH1840" s="401"/>
      <c r="GYI1840" s="401"/>
      <c r="GYJ1840" s="401"/>
      <c r="GYK1840" s="401"/>
      <c r="GYL1840" s="401"/>
      <c r="GYM1840" s="401"/>
      <c r="GYN1840" s="401"/>
      <c r="GYO1840" s="401"/>
      <c r="GYP1840" s="401"/>
      <c r="GYQ1840" s="401"/>
      <c r="GYR1840" s="401"/>
      <c r="GYS1840" s="401"/>
      <c r="GYT1840" s="401"/>
      <c r="GYU1840" s="401"/>
      <c r="GYV1840" s="401"/>
      <c r="GYW1840" s="401"/>
      <c r="GYX1840" s="401"/>
      <c r="GYY1840" s="401"/>
      <c r="GYZ1840" s="401"/>
      <c r="GZA1840" s="401"/>
      <c r="GZB1840" s="401"/>
      <c r="GZC1840" s="401"/>
      <c r="GZD1840" s="401"/>
      <c r="GZE1840" s="401"/>
      <c r="GZF1840" s="401"/>
      <c r="GZG1840" s="401"/>
      <c r="GZH1840" s="401"/>
      <c r="GZI1840" s="401"/>
      <c r="GZJ1840" s="401"/>
      <c r="GZK1840" s="401"/>
      <c r="GZL1840" s="401"/>
      <c r="GZM1840" s="401"/>
      <c r="GZN1840" s="401"/>
      <c r="GZO1840" s="401"/>
      <c r="GZP1840" s="401"/>
      <c r="GZQ1840" s="401"/>
      <c r="GZR1840" s="401"/>
      <c r="GZS1840" s="401"/>
      <c r="GZT1840" s="401"/>
      <c r="GZU1840" s="401"/>
      <c r="GZV1840" s="401"/>
      <c r="GZW1840" s="401"/>
      <c r="GZX1840" s="401"/>
      <c r="GZY1840" s="401"/>
      <c r="GZZ1840" s="401"/>
      <c r="HAA1840" s="401"/>
      <c r="HAB1840" s="401"/>
      <c r="HAC1840" s="401"/>
      <c r="HAD1840" s="401"/>
      <c r="HAE1840" s="401"/>
      <c r="HAF1840" s="401"/>
      <c r="HAG1840" s="401"/>
      <c r="HAH1840" s="401"/>
      <c r="HAI1840" s="401"/>
      <c r="HAJ1840" s="401"/>
      <c r="HAK1840" s="401"/>
      <c r="HAL1840" s="401"/>
      <c r="HAM1840" s="401"/>
      <c r="HAN1840" s="401"/>
      <c r="HAO1840" s="401"/>
      <c r="HAP1840" s="401"/>
      <c r="HAQ1840" s="401"/>
      <c r="HAR1840" s="401"/>
      <c r="HAS1840" s="401"/>
      <c r="HAT1840" s="401"/>
      <c r="HAU1840" s="401"/>
      <c r="HAV1840" s="401"/>
      <c r="HAW1840" s="401"/>
      <c r="HAX1840" s="401"/>
      <c r="HAY1840" s="401"/>
      <c r="HAZ1840" s="401"/>
      <c r="HBA1840" s="401"/>
      <c r="HBB1840" s="401"/>
      <c r="HBC1840" s="401"/>
      <c r="HBD1840" s="401"/>
      <c r="HBE1840" s="401"/>
      <c r="HBF1840" s="401"/>
      <c r="HBG1840" s="401"/>
      <c r="HBH1840" s="401"/>
      <c r="HBI1840" s="401"/>
      <c r="HBJ1840" s="401"/>
      <c r="HBK1840" s="401"/>
      <c r="HBL1840" s="401"/>
      <c r="HBM1840" s="401"/>
      <c r="HBN1840" s="401"/>
      <c r="HBO1840" s="401"/>
      <c r="HBP1840" s="401"/>
      <c r="HBQ1840" s="401"/>
      <c r="HBR1840" s="401"/>
      <c r="HBS1840" s="401"/>
      <c r="HBT1840" s="401"/>
      <c r="HBU1840" s="401"/>
      <c r="HBV1840" s="401"/>
      <c r="HBW1840" s="401"/>
      <c r="HBX1840" s="401"/>
      <c r="HBY1840" s="401"/>
      <c r="HBZ1840" s="401"/>
      <c r="HCA1840" s="401"/>
      <c r="HCB1840" s="401"/>
      <c r="HCC1840" s="401"/>
      <c r="HCD1840" s="401"/>
      <c r="HCE1840" s="401"/>
      <c r="HCF1840" s="401"/>
      <c r="HCG1840" s="401"/>
      <c r="HCH1840" s="401"/>
      <c r="HCI1840" s="401"/>
      <c r="HCJ1840" s="401"/>
      <c r="HCK1840" s="401"/>
      <c r="HCL1840" s="401"/>
      <c r="HCM1840" s="401"/>
      <c r="HCN1840" s="401"/>
      <c r="HCO1840" s="401"/>
      <c r="HCP1840" s="401"/>
      <c r="HCQ1840" s="401"/>
      <c r="HCR1840" s="401"/>
      <c r="HCS1840" s="401"/>
      <c r="HCT1840" s="401"/>
      <c r="HCU1840" s="401"/>
      <c r="HCV1840" s="401"/>
      <c r="HCW1840" s="401"/>
      <c r="HCX1840" s="401"/>
      <c r="HCY1840" s="401"/>
      <c r="HCZ1840" s="401"/>
      <c r="HDA1840" s="401"/>
      <c r="HDB1840" s="401"/>
      <c r="HDC1840" s="401"/>
      <c r="HDD1840" s="401"/>
      <c r="HDE1840" s="401"/>
      <c r="HDF1840" s="401"/>
      <c r="HDG1840" s="401"/>
      <c r="HDH1840" s="401"/>
      <c r="HDI1840" s="401"/>
      <c r="HDJ1840" s="401"/>
      <c r="HDK1840" s="401"/>
      <c r="HDL1840" s="401"/>
      <c r="HDM1840" s="401"/>
      <c r="HDN1840" s="401"/>
      <c r="HDO1840" s="401"/>
      <c r="HDP1840" s="401"/>
      <c r="HDQ1840" s="401"/>
      <c r="HDR1840" s="401"/>
      <c r="HDS1840" s="401"/>
      <c r="HDT1840" s="401"/>
      <c r="HDU1840" s="401"/>
      <c r="HDV1840" s="401"/>
      <c r="HDW1840" s="401"/>
      <c r="HDX1840" s="401"/>
      <c r="HDY1840" s="401"/>
      <c r="HDZ1840" s="401"/>
      <c r="HEA1840" s="401"/>
      <c r="HEB1840" s="401"/>
      <c r="HEC1840" s="401"/>
      <c r="HED1840" s="401"/>
      <c r="HEE1840" s="401"/>
      <c r="HEF1840" s="401"/>
      <c r="HEG1840" s="401"/>
      <c r="HEH1840" s="401"/>
      <c r="HEI1840" s="401"/>
      <c r="HEJ1840" s="401"/>
      <c r="HEK1840" s="401"/>
      <c r="HEL1840" s="401"/>
      <c r="HEM1840" s="401"/>
      <c r="HEN1840" s="401"/>
      <c r="HEO1840" s="401"/>
      <c r="HEP1840" s="401"/>
      <c r="HEQ1840" s="401"/>
      <c r="HER1840" s="401"/>
      <c r="HES1840" s="401"/>
      <c r="HET1840" s="401"/>
      <c r="HEU1840" s="401"/>
      <c r="HEV1840" s="401"/>
      <c r="HEW1840" s="401"/>
      <c r="HEX1840" s="401"/>
      <c r="HEY1840" s="401"/>
      <c r="HEZ1840" s="401"/>
      <c r="HFA1840" s="401"/>
      <c r="HFB1840" s="401"/>
      <c r="HFC1840" s="401"/>
      <c r="HFD1840" s="401"/>
      <c r="HFE1840" s="401"/>
      <c r="HFF1840" s="401"/>
      <c r="HFG1840" s="401"/>
      <c r="HFH1840" s="401"/>
      <c r="HFI1840" s="401"/>
      <c r="HFJ1840" s="401"/>
      <c r="HFK1840" s="401"/>
      <c r="HFL1840" s="401"/>
      <c r="HFM1840" s="401"/>
      <c r="HFN1840" s="401"/>
      <c r="HFO1840" s="401"/>
      <c r="HFP1840" s="401"/>
      <c r="HFQ1840" s="401"/>
      <c r="HFR1840" s="401"/>
      <c r="HFS1840" s="401"/>
      <c r="HFT1840" s="401"/>
      <c r="HFU1840" s="401"/>
      <c r="HFV1840" s="401"/>
      <c r="HFW1840" s="401"/>
      <c r="HFX1840" s="401"/>
      <c r="HFY1840" s="401"/>
      <c r="HFZ1840" s="401"/>
      <c r="HGA1840" s="401"/>
      <c r="HGB1840" s="401"/>
      <c r="HGC1840" s="401"/>
      <c r="HGD1840" s="401"/>
      <c r="HGE1840" s="401"/>
      <c r="HGF1840" s="401"/>
      <c r="HGG1840" s="401"/>
      <c r="HGH1840" s="401"/>
      <c r="HGI1840" s="401"/>
      <c r="HGJ1840" s="401"/>
      <c r="HGK1840" s="401"/>
      <c r="HGL1840" s="401"/>
      <c r="HGM1840" s="401"/>
      <c r="HGN1840" s="401"/>
      <c r="HGO1840" s="401"/>
      <c r="HGP1840" s="401"/>
      <c r="HGQ1840" s="401"/>
      <c r="HGR1840" s="401"/>
      <c r="HGS1840" s="401"/>
      <c r="HGT1840" s="401"/>
      <c r="HGU1840" s="401"/>
      <c r="HGV1840" s="401"/>
      <c r="HGW1840" s="401"/>
      <c r="HGX1840" s="401"/>
      <c r="HGY1840" s="401"/>
      <c r="HGZ1840" s="401"/>
      <c r="HHA1840" s="401"/>
      <c r="HHB1840" s="401"/>
      <c r="HHC1840" s="401"/>
      <c r="HHD1840" s="401"/>
      <c r="HHE1840" s="401"/>
      <c r="HHF1840" s="401"/>
      <c r="HHG1840" s="401"/>
      <c r="HHH1840" s="401"/>
      <c r="HHI1840" s="401"/>
      <c r="HHJ1840" s="401"/>
      <c r="HHK1840" s="401"/>
      <c r="HHL1840" s="401"/>
      <c r="HHM1840" s="401"/>
      <c r="HHN1840" s="401"/>
      <c r="HHO1840" s="401"/>
      <c r="HHP1840" s="401"/>
      <c r="HHQ1840" s="401"/>
      <c r="HHR1840" s="401"/>
      <c r="HHS1840" s="401"/>
      <c r="HHT1840" s="401"/>
      <c r="HHU1840" s="401"/>
      <c r="HHV1840" s="401"/>
      <c r="HHW1840" s="401"/>
      <c r="HHX1840" s="401"/>
      <c r="HHY1840" s="401"/>
      <c r="HHZ1840" s="401"/>
      <c r="HIA1840" s="401"/>
      <c r="HIB1840" s="401"/>
      <c r="HIC1840" s="401"/>
      <c r="HID1840" s="401"/>
      <c r="HIE1840" s="401"/>
      <c r="HIF1840" s="401"/>
      <c r="HIG1840" s="401"/>
      <c r="HIH1840" s="401"/>
      <c r="HII1840" s="401"/>
      <c r="HIJ1840" s="401"/>
      <c r="HIK1840" s="401"/>
      <c r="HIL1840" s="401"/>
      <c r="HIM1840" s="401"/>
      <c r="HIN1840" s="401"/>
      <c r="HIO1840" s="401"/>
      <c r="HIP1840" s="401"/>
      <c r="HIQ1840" s="401"/>
      <c r="HIR1840" s="401"/>
      <c r="HIS1840" s="401"/>
      <c r="HIT1840" s="401"/>
      <c r="HIU1840" s="401"/>
      <c r="HIV1840" s="401"/>
      <c r="HIW1840" s="401"/>
      <c r="HIX1840" s="401"/>
      <c r="HIY1840" s="401"/>
      <c r="HIZ1840" s="401"/>
      <c r="HJA1840" s="401"/>
      <c r="HJB1840" s="401"/>
      <c r="HJC1840" s="401"/>
      <c r="HJD1840" s="401"/>
      <c r="HJE1840" s="401"/>
      <c r="HJF1840" s="401"/>
      <c r="HJG1840" s="401"/>
      <c r="HJH1840" s="401"/>
      <c r="HJI1840" s="401"/>
      <c r="HJJ1840" s="401"/>
      <c r="HJK1840" s="401"/>
      <c r="HJL1840" s="401"/>
      <c r="HJM1840" s="401"/>
      <c r="HJN1840" s="401"/>
      <c r="HJO1840" s="401"/>
      <c r="HJP1840" s="401"/>
      <c r="HJQ1840" s="401"/>
      <c r="HJR1840" s="401"/>
      <c r="HJS1840" s="401"/>
      <c r="HJT1840" s="401"/>
      <c r="HJU1840" s="401"/>
      <c r="HJV1840" s="401"/>
      <c r="HJW1840" s="401"/>
      <c r="HJX1840" s="401"/>
      <c r="HJY1840" s="401"/>
      <c r="HJZ1840" s="401"/>
      <c r="HKA1840" s="401"/>
      <c r="HKB1840" s="401"/>
      <c r="HKC1840" s="401"/>
      <c r="HKD1840" s="401"/>
      <c r="HKE1840" s="401"/>
      <c r="HKF1840" s="401"/>
      <c r="HKG1840" s="401"/>
      <c r="HKH1840" s="401"/>
      <c r="HKI1840" s="401"/>
      <c r="HKJ1840" s="401"/>
      <c r="HKK1840" s="401"/>
      <c r="HKL1840" s="401"/>
      <c r="HKM1840" s="401"/>
      <c r="HKN1840" s="401"/>
      <c r="HKO1840" s="401"/>
      <c r="HKP1840" s="401"/>
      <c r="HKQ1840" s="401"/>
      <c r="HKR1840" s="401"/>
      <c r="HKS1840" s="401"/>
      <c r="HKT1840" s="401"/>
      <c r="HKU1840" s="401"/>
      <c r="HKV1840" s="401"/>
      <c r="HKW1840" s="401"/>
      <c r="HKX1840" s="401"/>
      <c r="HKY1840" s="401"/>
      <c r="HKZ1840" s="401"/>
      <c r="HLA1840" s="401"/>
      <c r="HLB1840" s="401"/>
      <c r="HLC1840" s="401"/>
      <c r="HLD1840" s="401"/>
      <c r="HLE1840" s="401"/>
      <c r="HLF1840" s="401"/>
      <c r="HLG1840" s="401"/>
      <c r="HLH1840" s="401"/>
      <c r="HLI1840" s="401"/>
      <c r="HLJ1840" s="401"/>
      <c r="HLK1840" s="401"/>
      <c r="HLL1840" s="401"/>
      <c r="HLM1840" s="401"/>
      <c r="HLN1840" s="401"/>
      <c r="HLO1840" s="401"/>
      <c r="HLP1840" s="401"/>
      <c r="HLQ1840" s="401"/>
      <c r="HLR1840" s="401"/>
      <c r="HLS1840" s="401"/>
      <c r="HLT1840" s="401"/>
      <c r="HLU1840" s="401"/>
      <c r="HLV1840" s="401"/>
      <c r="HLW1840" s="401"/>
      <c r="HLX1840" s="401"/>
      <c r="HLY1840" s="401"/>
      <c r="HLZ1840" s="401"/>
      <c r="HMA1840" s="401"/>
      <c r="HMB1840" s="401"/>
      <c r="HMC1840" s="401"/>
      <c r="HMD1840" s="401"/>
      <c r="HME1840" s="401"/>
      <c r="HMF1840" s="401"/>
      <c r="HMG1840" s="401"/>
      <c r="HMH1840" s="401"/>
      <c r="HMI1840" s="401"/>
      <c r="HMJ1840" s="401"/>
      <c r="HMK1840" s="401"/>
      <c r="HML1840" s="401"/>
      <c r="HMM1840" s="401"/>
      <c r="HMN1840" s="401"/>
      <c r="HMO1840" s="401"/>
      <c r="HMP1840" s="401"/>
      <c r="HMQ1840" s="401"/>
      <c r="HMR1840" s="401"/>
      <c r="HMS1840" s="401"/>
      <c r="HMT1840" s="401"/>
      <c r="HMU1840" s="401"/>
      <c r="HMV1840" s="401"/>
      <c r="HMW1840" s="401"/>
      <c r="HMX1840" s="401"/>
      <c r="HMY1840" s="401"/>
      <c r="HMZ1840" s="401"/>
      <c r="HNA1840" s="401"/>
      <c r="HNB1840" s="401"/>
      <c r="HNC1840" s="401"/>
      <c r="HND1840" s="401"/>
      <c r="HNE1840" s="401"/>
      <c r="HNF1840" s="401"/>
      <c r="HNG1840" s="401"/>
      <c r="HNH1840" s="401"/>
      <c r="HNI1840" s="401"/>
      <c r="HNJ1840" s="401"/>
      <c r="HNK1840" s="401"/>
      <c r="HNL1840" s="401"/>
      <c r="HNM1840" s="401"/>
      <c r="HNN1840" s="401"/>
      <c r="HNO1840" s="401"/>
      <c r="HNP1840" s="401"/>
      <c r="HNQ1840" s="401"/>
      <c r="HNR1840" s="401"/>
      <c r="HNS1840" s="401"/>
      <c r="HNT1840" s="401"/>
      <c r="HNU1840" s="401"/>
      <c r="HNV1840" s="401"/>
      <c r="HNW1840" s="401"/>
      <c r="HNX1840" s="401"/>
      <c r="HNY1840" s="401"/>
      <c r="HNZ1840" s="401"/>
      <c r="HOA1840" s="401"/>
      <c r="HOB1840" s="401"/>
      <c r="HOC1840" s="401"/>
      <c r="HOD1840" s="401"/>
      <c r="HOE1840" s="401"/>
      <c r="HOF1840" s="401"/>
      <c r="HOG1840" s="401"/>
      <c r="HOH1840" s="401"/>
      <c r="HOI1840" s="401"/>
      <c r="HOJ1840" s="401"/>
      <c r="HOK1840" s="401"/>
      <c r="HOL1840" s="401"/>
      <c r="HOM1840" s="401"/>
      <c r="HON1840" s="401"/>
      <c r="HOO1840" s="401"/>
      <c r="HOP1840" s="401"/>
      <c r="HOQ1840" s="401"/>
      <c r="HOR1840" s="401"/>
      <c r="HOS1840" s="401"/>
      <c r="HOT1840" s="401"/>
      <c r="HOU1840" s="401"/>
      <c r="HOV1840" s="401"/>
      <c r="HOW1840" s="401"/>
      <c r="HOX1840" s="401"/>
      <c r="HOY1840" s="401"/>
      <c r="HOZ1840" s="401"/>
      <c r="HPA1840" s="401"/>
      <c r="HPB1840" s="401"/>
      <c r="HPC1840" s="401"/>
      <c r="HPD1840" s="401"/>
      <c r="HPE1840" s="401"/>
      <c r="HPF1840" s="401"/>
      <c r="HPG1840" s="401"/>
      <c r="HPH1840" s="401"/>
      <c r="HPI1840" s="401"/>
      <c r="HPJ1840" s="401"/>
      <c r="HPK1840" s="401"/>
      <c r="HPL1840" s="401"/>
      <c r="HPM1840" s="401"/>
      <c r="HPN1840" s="401"/>
      <c r="HPO1840" s="401"/>
      <c r="HPP1840" s="401"/>
      <c r="HPQ1840" s="401"/>
      <c r="HPR1840" s="401"/>
      <c r="HPS1840" s="401"/>
      <c r="HPT1840" s="401"/>
      <c r="HPU1840" s="401"/>
      <c r="HPV1840" s="401"/>
      <c r="HPW1840" s="401"/>
      <c r="HPX1840" s="401"/>
      <c r="HPY1840" s="401"/>
      <c r="HPZ1840" s="401"/>
      <c r="HQA1840" s="401"/>
      <c r="HQB1840" s="401"/>
      <c r="HQC1840" s="401"/>
      <c r="HQD1840" s="401"/>
      <c r="HQE1840" s="401"/>
      <c r="HQF1840" s="401"/>
      <c r="HQG1840" s="401"/>
      <c r="HQH1840" s="401"/>
      <c r="HQI1840" s="401"/>
      <c r="HQJ1840" s="401"/>
      <c r="HQK1840" s="401"/>
      <c r="HQL1840" s="401"/>
      <c r="HQM1840" s="401"/>
      <c r="HQN1840" s="401"/>
      <c r="HQO1840" s="401"/>
      <c r="HQP1840" s="401"/>
      <c r="HQQ1840" s="401"/>
      <c r="HQR1840" s="401"/>
      <c r="HQS1840" s="401"/>
      <c r="HQT1840" s="401"/>
      <c r="HQU1840" s="401"/>
      <c r="HQV1840" s="401"/>
      <c r="HQW1840" s="401"/>
      <c r="HQX1840" s="401"/>
      <c r="HQY1840" s="401"/>
      <c r="HQZ1840" s="401"/>
      <c r="HRA1840" s="401"/>
      <c r="HRB1840" s="401"/>
      <c r="HRC1840" s="401"/>
      <c r="HRD1840" s="401"/>
      <c r="HRE1840" s="401"/>
      <c r="HRF1840" s="401"/>
      <c r="HRG1840" s="401"/>
      <c r="HRH1840" s="401"/>
      <c r="HRI1840" s="401"/>
      <c r="HRJ1840" s="401"/>
      <c r="HRK1840" s="401"/>
      <c r="HRL1840" s="401"/>
      <c r="HRM1840" s="401"/>
      <c r="HRN1840" s="401"/>
      <c r="HRO1840" s="401"/>
      <c r="HRP1840" s="401"/>
      <c r="HRQ1840" s="401"/>
      <c r="HRR1840" s="401"/>
      <c r="HRS1840" s="401"/>
      <c r="HRT1840" s="401"/>
      <c r="HRU1840" s="401"/>
      <c r="HRV1840" s="401"/>
      <c r="HRW1840" s="401"/>
      <c r="HRX1840" s="401"/>
      <c r="HRY1840" s="401"/>
      <c r="HRZ1840" s="401"/>
      <c r="HSA1840" s="401"/>
      <c r="HSB1840" s="401"/>
      <c r="HSC1840" s="401"/>
      <c r="HSD1840" s="401"/>
      <c r="HSE1840" s="401"/>
      <c r="HSF1840" s="401"/>
      <c r="HSG1840" s="401"/>
      <c r="HSH1840" s="401"/>
      <c r="HSI1840" s="401"/>
      <c r="HSJ1840" s="401"/>
      <c r="HSK1840" s="401"/>
      <c r="HSL1840" s="401"/>
      <c r="HSM1840" s="401"/>
      <c r="HSN1840" s="401"/>
      <c r="HSO1840" s="401"/>
      <c r="HSP1840" s="401"/>
      <c r="HSQ1840" s="401"/>
      <c r="HSR1840" s="401"/>
      <c r="HSS1840" s="401"/>
      <c r="HST1840" s="401"/>
      <c r="HSU1840" s="401"/>
      <c r="HSV1840" s="401"/>
      <c r="HSW1840" s="401"/>
      <c r="HSX1840" s="401"/>
      <c r="HSY1840" s="401"/>
      <c r="HSZ1840" s="401"/>
      <c r="HTA1840" s="401"/>
      <c r="HTB1840" s="401"/>
      <c r="HTC1840" s="401"/>
      <c r="HTD1840" s="401"/>
      <c r="HTE1840" s="401"/>
      <c r="HTF1840" s="401"/>
      <c r="HTG1840" s="401"/>
      <c r="HTH1840" s="401"/>
      <c r="HTI1840" s="401"/>
      <c r="HTJ1840" s="401"/>
      <c r="HTK1840" s="401"/>
      <c r="HTL1840" s="401"/>
      <c r="HTM1840" s="401"/>
      <c r="HTN1840" s="401"/>
      <c r="HTO1840" s="401"/>
      <c r="HTP1840" s="401"/>
      <c r="HTQ1840" s="401"/>
      <c r="HTR1840" s="401"/>
      <c r="HTS1840" s="401"/>
      <c r="HTT1840" s="401"/>
      <c r="HTU1840" s="401"/>
      <c r="HTV1840" s="401"/>
      <c r="HTW1840" s="401"/>
      <c r="HTX1840" s="401"/>
      <c r="HTY1840" s="401"/>
      <c r="HTZ1840" s="401"/>
      <c r="HUA1840" s="401"/>
      <c r="HUB1840" s="401"/>
      <c r="HUC1840" s="401"/>
      <c r="HUD1840" s="401"/>
      <c r="HUE1840" s="401"/>
      <c r="HUF1840" s="401"/>
      <c r="HUG1840" s="401"/>
      <c r="HUH1840" s="401"/>
      <c r="HUI1840" s="401"/>
      <c r="HUJ1840" s="401"/>
      <c r="HUK1840" s="401"/>
      <c r="HUL1840" s="401"/>
      <c r="HUM1840" s="401"/>
      <c r="HUN1840" s="401"/>
      <c r="HUO1840" s="401"/>
      <c r="HUP1840" s="401"/>
      <c r="HUQ1840" s="401"/>
      <c r="HUR1840" s="401"/>
      <c r="HUS1840" s="401"/>
      <c r="HUT1840" s="401"/>
      <c r="HUU1840" s="401"/>
      <c r="HUV1840" s="401"/>
      <c r="HUW1840" s="401"/>
      <c r="HUX1840" s="401"/>
      <c r="HUY1840" s="401"/>
      <c r="HUZ1840" s="401"/>
      <c r="HVA1840" s="401"/>
      <c r="HVB1840" s="401"/>
      <c r="HVC1840" s="401"/>
      <c r="HVD1840" s="401"/>
      <c r="HVE1840" s="401"/>
      <c r="HVF1840" s="401"/>
      <c r="HVG1840" s="401"/>
      <c r="HVH1840" s="401"/>
      <c r="HVI1840" s="401"/>
      <c r="HVJ1840" s="401"/>
      <c r="HVK1840" s="401"/>
      <c r="HVL1840" s="401"/>
      <c r="HVM1840" s="401"/>
      <c r="HVN1840" s="401"/>
      <c r="HVO1840" s="401"/>
      <c r="HVP1840" s="401"/>
      <c r="HVQ1840" s="401"/>
      <c r="HVR1840" s="401"/>
      <c r="HVS1840" s="401"/>
      <c r="HVT1840" s="401"/>
      <c r="HVU1840" s="401"/>
      <c r="HVV1840" s="401"/>
      <c r="HVW1840" s="401"/>
      <c r="HVX1840" s="401"/>
      <c r="HVY1840" s="401"/>
      <c r="HVZ1840" s="401"/>
      <c r="HWA1840" s="401"/>
      <c r="HWB1840" s="401"/>
      <c r="HWC1840" s="401"/>
      <c r="HWD1840" s="401"/>
      <c r="HWE1840" s="401"/>
      <c r="HWF1840" s="401"/>
      <c r="HWG1840" s="401"/>
      <c r="HWH1840" s="401"/>
      <c r="HWI1840" s="401"/>
      <c r="HWJ1840" s="401"/>
      <c r="HWK1840" s="401"/>
      <c r="HWL1840" s="401"/>
      <c r="HWM1840" s="401"/>
      <c r="HWN1840" s="401"/>
      <c r="HWO1840" s="401"/>
      <c r="HWP1840" s="401"/>
      <c r="HWQ1840" s="401"/>
      <c r="HWR1840" s="401"/>
      <c r="HWS1840" s="401"/>
      <c r="HWT1840" s="401"/>
      <c r="HWU1840" s="401"/>
      <c r="HWV1840" s="401"/>
      <c r="HWW1840" s="401"/>
      <c r="HWX1840" s="401"/>
      <c r="HWY1840" s="401"/>
      <c r="HWZ1840" s="401"/>
      <c r="HXA1840" s="401"/>
      <c r="HXB1840" s="401"/>
      <c r="HXC1840" s="401"/>
      <c r="HXD1840" s="401"/>
      <c r="HXE1840" s="401"/>
      <c r="HXF1840" s="401"/>
      <c r="HXG1840" s="401"/>
      <c r="HXH1840" s="401"/>
      <c r="HXI1840" s="401"/>
      <c r="HXJ1840" s="401"/>
      <c r="HXK1840" s="401"/>
      <c r="HXL1840" s="401"/>
      <c r="HXM1840" s="401"/>
      <c r="HXN1840" s="401"/>
      <c r="HXO1840" s="401"/>
      <c r="HXP1840" s="401"/>
      <c r="HXQ1840" s="401"/>
      <c r="HXR1840" s="401"/>
      <c r="HXS1840" s="401"/>
      <c r="HXT1840" s="401"/>
      <c r="HXU1840" s="401"/>
      <c r="HXV1840" s="401"/>
      <c r="HXW1840" s="401"/>
      <c r="HXX1840" s="401"/>
      <c r="HXY1840" s="401"/>
      <c r="HXZ1840" s="401"/>
      <c r="HYA1840" s="401"/>
      <c r="HYB1840" s="401"/>
      <c r="HYC1840" s="401"/>
      <c r="HYD1840" s="401"/>
      <c r="HYE1840" s="401"/>
      <c r="HYF1840" s="401"/>
      <c r="HYG1840" s="401"/>
      <c r="HYH1840" s="401"/>
      <c r="HYI1840" s="401"/>
      <c r="HYJ1840" s="401"/>
      <c r="HYK1840" s="401"/>
      <c r="HYL1840" s="401"/>
      <c r="HYM1840" s="401"/>
      <c r="HYN1840" s="401"/>
      <c r="HYO1840" s="401"/>
      <c r="HYP1840" s="401"/>
      <c r="HYQ1840" s="401"/>
      <c r="HYR1840" s="401"/>
      <c r="HYS1840" s="401"/>
      <c r="HYT1840" s="401"/>
      <c r="HYU1840" s="401"/>
      <c r="HYV1840" s="401"/>
      <c r="HYW1840" s="401"/>
      <c r="HYX1840" s="401"/>
      <c r="HYY1840" s="401"/>
      <c r="HYZ1840" s="401"/>
      <c r="HZA1840" s="401"/>
      <c r="HZB1840" s="401"/>
      <c r="HZC1840" s="401"/>
      <c r="HZD1840" s="401"/>
      <c r="HZE1840" s="401"/>
      <c r="HZF1840" s="401"/>
      <c r="HZG1840" s="401"/>
      <c r="HZH1840" s="401"/>
      <c r="HZI1840" s="401"/>
      <c r="HZJ1840" s="401"/>
      <c r="HZK1840" s="401"/>
      <c r="HZL1840" s="401"/>
      <c r="HZM1840" s="401"/>
      <c r="HZN1840" s="401"/>
      <c r="HZO1840" s="401"/>
      <c r="HZP1840" s="401"/>
      <c r="HZQ1840" s="401"/>
      <c r="HZR1840" s="401"/>
      <c r="HZS1840" s="401"/>
      <c r="HZT1840" s="401"/>
      <c r="HZU1840" s="401"/>
      <c r="HZV1840" s="401"/>
      <c r="HZW1840" s="401"/>
      <c r="HZX1840" s="401"/>
      <c r="HZY1840" s="401"/>
      <c r="HZZ1840" s="401"/>
      <c r="IAA1840" s="401"/>
      <c r="IAB1840" s="401"/>
      <c r="IAC1840" s="401"/>
      <c r="IAD1840" s="401"/>
      <c r="IAE1840" s="401"/>
      <c r="IAF1840" s="401"/>
      <c r="IAG1840" s="401"/>
      <c r="IAH1840" s="401"/>
      <c r="IAI1840" s="401"/>
      <c r="IAJ1840" s="401"/>
      <c r="IAK1840" s="401"/>
      <c r="IAL1840" s="401"/>
      <c r="IAM1840" s="401"/>
      <c r="IAN1840" s="401"/>
      <c r="IAO1840" s="401"/>
      <c r="IAP1840" s="401"/>
      <c r="IAQ1840" s="401"/>
      <c r="IAR1840" s="401"/>
      <c r="IAS1840" s="401"/>
      <c r="IAT1840" s="401"/>
      <c r="IAU1840" s="401"/>
      <c r="IAV1840" s="401"/>
      <c r="IAW1840" s="401"/>
      <c r="IAX1840" s="401"/>
      <c r="IAY1840" s="401"/>
      <c r="IAZ1840" s="401"/>
      <c r="IBA1840" s="401"/>
      <c r="IBB1840" s="401"/>
      <c r="IBC1840" s="401"/>
      <c r="IBD1840" s="401"/>
      <c r="IBE1840" s="401"/>
      <c r="IBF1840" s="401"/>
      <c r="IBG1840" s="401"/>
      <c r="IBH1840" s="401"/>
      <c r="IBI1840" s="401"/>
      <c r="IBJ1840" s="401"/>
      <c r="IBK1840" s="401"/>
      <c r="IBL1840" s="401"/>
      <c r="IBM1840" s="401"/>
      <c r="IBN1840" s="401"/>
      <c r="IBO1840" s="401"/>
      <c r="IBP1840" s="401"/>
      <c r="IBQ1840" s="401"/>
      <c r="IBR1840" s="401"/>
      <c r="IBS1840" s="401"/>
      <c r="IBT1840" s="401"/>
      <c r="IBU1840" s="401"/>
      <c r="IBV1840" s="401"/>
      <c r="IBW1840" s="401"/>
      <c r="IBX1840" s="401"/>
      <c r="IBY1840" s="401"/>
      <c r="IBZ1840" s="401"/>
      <c r="ICA1840" s="401"/>
      <c r="ICB1840" s="401"/>
      <c r="ICC1840" s="401"/>
      <c r="ICD1840" s="401"/>
      <c r="ICE1840" s="401"/>
      <c r="ICF1840" s="401"/>
      <c r="ICG1840" s="401"/>
      <c r="ICH1840" s="401"/>
      <c r="ICI1840" s="401"/>
      <c r="ICJ1840" s="401"/>
      <c r="ICK1840" s="401"/>
      <c r="ICL1840" s="401"/>
      <c r="ICM1840" s="401"/>
      <c r="ICN1840" s="401"/>
      <c r="ICO1840" s="401"/>
      <c r="ICP1840" s="401"/>
      <c r="ICQ1840" s="401"/>
      <c r="ICR1840" s="401"/>
      <c r="ICS1840" s="401"/>
      <c r="ICT1840" s="401"/>
      <c r="ICU1840" s="401"/>
      <c r="ICV1840" s="401"/>
      <c r="ICW1840" s="401"/>
      <c r="ICX1840" s="401"/>
      <c r="ICY1840" s="401"/>
      <c r="ICZ1840" s="401"/>
      <c r="IDA1840" s="401"/>
      <c r="IDB1840" s="401"/>
      <c r="IDC1840" s="401"/>
      <c r="IDD1840" s="401"/>
      <c r="IDE1840" s="401"/>
      <c r="IDF1840" s="401"/>
      <c r="IDG1840" s="401"/>
      <c r="IDH1840" s="401"/>
      <c r="IDI1840" s="401"/>
      <c r="IDJ1840" s="401"/>
      <c r="IDK1840" s="401"/>
      <c r="IDL1840" s="401"/>
      <c r="IDM1840" s="401"/>
      <c r="IDN1840" s="401"/>
      <c r="IDO1840" s="401"/>
      <c r="IDP1840" s="401"/>
      <c r="IDQ1840" s="401"/>
      <c r="IDR1840" s="401"/>
      <c r="IDS1840" s="401"/>
      <c r="IDT1840" s="401"/>
      <c r="IDU1840" s="401"/>
      <c r="IDV1840" s="401"/>
      <c r="IDW1840" s="401"/>
      <c r="IDX1840" s="401"/>
      <c r="IDY1840" s="401"/>
      <c r="IDZ1840" s="401"/>
      <c r="IEA1840" s="401"/>
      <c r="IEB1840" s="401"/>
      <c r="IEC1840" s="401"/>
      <c r="IED1840" s="401"/>
      <c r="IEE1840" s="401"/>
      <c r="IEF1840" s="401"/>
      <c r="IEG1840" s="401"/>
      <c r="IEH1840" s="401"/>
      <c r="IEI1840" s="401"/>
      <c r="IEJ1840" s="401"/>
      <c r="IEK1840" s="401"/>
      <c r="IEL1840" s="401"/>
      <c r="IEM1840" s="401"/>
      <c r="IEN1840" s="401"/>
      <c r="IEO1840" s="401"/>
      <c r="IEP1840" s="401"/>
      <c r="IEQ1840" s="401"/>
      <c r="IER1840" s="401"/>
      <c r="IES1840" s="401"/>
      <c r="IET1840" s="401"/>
      <c r="IEU1840" s="401"/>
      <c r="IEV1840" s="401"/>
      <c r="IEW1840" s="401"/>
      <c r="IEX1840" s="401"/>
      <c r="IEY1840" s="401"/>
      <c r="IEZ1840" s="401"/>
      <c r="IFA1840" s="401"/>
      <c r="IFB1840" s="401"/>
      <c r="IFC1840" s="401"/>
      <c r="IFD1840" s="401"/>
      <c r="IFE1840" s="401"/>
      <c r="IFF1840" s="401"/>
      <c r="IFG1840" s="401"/>
      <c r="IFH1840" s="401"/>
      <c r="IFI1840" s="401"/>
      <c r="IFJ1840" s="401"/>
      <c r="IFK1840" s="401"/>
      <c r="IFL1840" s="401"/>
      <c r="IFM1840" s="401"/>
      <c r="IFN1840" s="401"/>
      <c r="IFO1840" s="401"/>
      <c r="IFP1840" s="401"/>
      <c r="IFQ1840" s="401"/>
      <c r="IFR1840" s="401"/>
      <c r="IFS1840" s="401"/>
      <c r="IFT1840" s="401"/>
      <c r="IFU1840" s="401"/>
      <c r="IFV1840" s="401"/>
      <c r="IFW1840" s="401"/>
      <c r="IFX1840" s="401"/>
      <c r="IFY1840" s="401"/>
      <c r="IFZ1840" s="401"/>
      <c r="IGA1840" s="401"/>
      <c r="IGB1840" s="401"/>
      <c r="IGC1840" s="401"/>
      <c r="IGD1840" s="401"/>
      <c r="IGE1840" s="401"/>
      <c r="IGF1840" s="401"/>
      <c r="IGG1840" s="401"/>
      <c r="IGH1840" s="401"/>
      <c r="IGI1840" s="401"/>
      <c r="IGJ1840" s="401"/>
      <c r="IGK1840" s="401"/>
      <c r="IGL1840" s="401"/>
      <c r="IGM1840" s="401"/>
      <c r="IGN1840" s="401"/>
      <c r="IGO1840" s="401"/>
      <c r="IGP1840" s="401"/>
      <c r="IGQ1840" s="401"/>
      <c r="IGR1840" s="401"/>
      <c r="IGS1840" s="401"/>
      <c r="IGT1840" s="401"/>
      <c r="IGU1840" s="401"/>
      <c r="IGV1840" s="401"/>
      <c r="IGW1840" s="401"/>
      <c r="IGX1840" s="401"/>
      <c r="IGY1840" s="401"/>
      <c r="IGZ1840" s="401"/>
      <c r="IHA1840" s="401"/>
      <c r="IHB1840" s="401"/>
      <c r="IHC1840" s="401"/>
      <c r="IHD1840" s="401"/>
      <c r="IHE1840" s="401"/>
      <c r="IHF1840" s="401"/>
      <c r="IHG1840" s="401"/>
      <c r="IHH1840" s="401"/>
      <c r="IHI1840" s="401"/>
      <c r="IHJ1840" s="401"/>
      <c r="IHK1840" s="401"/>
      <c r="IHL1840" s="401"/>
      <c r="IHM1840" s="401"/>
      <c r="IHN1840" s="401"/>
      <c r="IHO1840" s="401"/>
      <c r="IHP1840" s="401"/>
      <c r="IHQ1840" s="401"/>
      <c r="IHR1840" s="401"/>
      <c r="IHS1840" s="401"/>
      <c r="IHT1840" s="401"/>
      <c r="IHU1840" s="401"/>
      <c r="IHV1840" s="401"/>
      <c r="IHW1840" s="401"/>
      <c r="IHX1840" s="401"/>
      <c r="IHY1840" s="401"/>
      <c r="IHZ1840" s="401"/>
      <c r="IIA1840" s="401"/>
      <c r="IIB1840" s="401"/>
      <c r="IIC1840" s="401"/>
      <c r="IID1840" s="401"/>
      <c r="IIE1840" s="401"/>
      <c r="IIF1840" s="401"/>
      <c r="IIG1840" s="401"/>
      <c r="IIH1840" s="401"/>
      <c r="III1840" s="401"/>
      <c r="IIJ1840" s="401"/>
      <c r="IIK1840" s="401"/>
      <c r="IIL1840" s="401"/>
      <c r="IIM1840" s="401"/>
      <c r="IIN1840" s="401"/>
      <c r="IIO1840" s="401"/>
      <c r="IIP1840" s="401"/>
      <c r="IIQ1840" s="401"/>
      <c r="IIR1840" s="401"/>
      <c r="IIS1840" s="401"/>
      <c r="IIT1840" s="401"/>
      <c r="IIU1840" s="401"/>
      <c r="IIV1840" s="401"/>
      <c r="IIW1840" s="401"/>
      <c r="IIX1840" s="401"/>
      <c r="IIY1840" s="401"/>
      <c r="IIZ1840" s="401"/>
      <c r="IJA1840" s="401"/>
      <c r="IJB1840" s="401"/>
      <c r="IJC1840" s="401"/>
      <c r="IJD1840" s="401"/>
      <c r="IJE1840" s="401"/>
      <c r="IJF1840" s="401"/>
      <c r="IJG1840" s="401"/>
      <c r="IJH1840" s="401"/>
      <c r="IJI1840" s="401"/>
      <c r="IJJ1840" s="401"/>
      <c r="IJK1840" s="401"/>
      <c r="IJL1840" s="401"/>
      <c r="IJM1840" s="401"/>
      <c r="IJN1840" s="401"/>
      <c r="IJO1840" s="401"/>
      <c r="IJP1840" s="401"/>
      <c r="IJQ1840" s="401"/>
      <c r="IJR1840" s="401"/>
      <c r="IJS1840" s="401"/>
      <c r="IJT1840" s="401"/>
      <c r="IJU1840" s="401"/>
      <c r="IJV1840" s="401"/>
      <c r="IJW1840" s="401"/>
      <c r="IJX1840" s="401"/>
      <c r="IJY1840" s="401"/>
      <c r="IJZ1840" s="401"/>
      <c r="IKA1840" s="401"/>
      <c r="IKB1840" s="401"/>
      <c r="IKC1840" s="401"/>
      <c r="IKD1840" s="401"/>
      <c r="IKE1840" s="401"/>
      <c r="IKF1840" s="401"/>
      <c r="IKG1840" s="401"/>
      <c r="IKH1840" s="401"/>
      <c r="IKI1840" s="401"/>
      <c r="IKJ1840" s="401"/>
      <c r="IKK1840" s="401"/>
      <c r="IKL1840" s="401"/>
      <c r="IKM1840" s="401"/>
      <c r="IKN1840" s="401"/>
      <c r="IKO1840" s="401"/>
      <c r="IKP1840" s="401"/>
      <c r="IKQ1840" s="401"/>
      <c r="IKR1840" s="401"/>
      <c r="IKS1840" s="401"/>
      <c r="IKT1840" s="401"/>
      <c r="IKU1840" s="401"/>
      <c r="IKV1840" s="401"/>
      <c r="IKW1840" s="401"/>
      <c r="IKX1840" s="401"/>
      <c r="IKY1840" s="401"/>
      <c r="IKZ1840" s="401"/>
      <c r="ILA1840" s="401"/>
      <c r="ILB1840" s="401"/>
      <c r="ILC1840" s="401"/>
      <c r="ILD1840" s="401"/>
      <c r="ILE1840" s="401"/>
      <c r="ILF1840" s="401"/>
      <c r="ILG1840" s="401"/>
      <c r="ILH1840" s="401"/>
      <c r="ILI1840" s="401"/>
      <c r="ILJ1840" s="401"/>
      <c r="ILK1840" s="401"/>
      <c r="ILL1840" s="401"/>
      <c r="ILM1840" s="401"/>
      <c r="ILN1840" s="401"/>
      <c r="ILO1840" s="401"/>
      <c r="ILP1840" s="401"/>
      <c r="ILQ1840" s="401"/>
      <c r="ILR1840" s="401"/>
      <c r="ILS1840" s="401"/>
      <c r="ILT1840" s="401"/>
      <c r="ILU1840" s="401"/>
      <c r="ILV1840" s="401"/>
      <c r="ILW1840" s="401"/>
      <c r="ILX1840" s="401"/>
      <c r="ILY1840" s="401"/>
      <c r="ILZ1840" s="401"/>
      <c r="IMA1840" s="401"/>
      <c r="IMB1840" s="401"/>
      <c r="IMC1840" s="401"/>
      <c r="IMD1840" s="401"/>
      <c r="IME1840" s="401"/>
      <c r="IMF1840" s="401"/>
      <c r="IMG1840" s="401"/>
      <c r="IMH1840" s="401"/>
      <c r="IMI1840" s="401"/>
      <c r="IMJ1840" s="401"/>
      <c r="IMK1840" s="401"/>
      <c r="IML1840" s="401"/>
      <c r="IMM1840" s="401"/>
      <c r="IMN1840" s="401"/>
      <c r="IMO1840" s="401"/>
      <c r="IMP1840" s="401"/>
      <c r="IMQ1840" s="401"/>
      <c r="IMR1840" s="401"/>
      <c r="IMS1840" s="401"/>
      <c r="IMT1840" s="401"/>
      <c r="IMU1840" s="401"/>
      <c r="IMV1840" s="401"/>
      <c r="IMW1840" s="401"/>
      <c r="IMX1840" s="401"/>
      <c r="IMY1840" s="401"/>
      <c r="IMZ1840" s="401"/>
      <c r="INA1840" s="401"/>
      <c r="INB1840" s="401"/>
      <c r="INC1840" s="401"/>
      <c r="IND1840" s="401"/>
      <c r="INE1840" s="401"/>
      <c r="INF1840" s="401"/>
      <c r="ING1840" s="401"/>
      <c r="INH1840" s="401"/>
      <c r="INI1840" s="401"/>
      <c r="INJ1840" s="401"/>
      <c r="INK1840" s="401"/>
      <c r="INL1840" s="401"/>
      <c r="INM1840" s="401"/>
      <c r="INN1840" s="401"/>
      <c r="INO1840" s="401"/>
      <c r="INP1840" s="401"/>
      <c r="INQ1840" s="401"/>
      <c r="INR1840" s="401"/>
      <c r="INS1840" s="401"/>
      <c r="INT1840" s="401"/>
      <c r="INU1840" s="401"/>
      <c r="INV1840" s="401"/>
      <c r="INW1840" s="401"/>
      <c r="INX1840" s="401"/>
      <c r="INY1840" s="401"/>
      <c r="INZ1840" s="401"/>
      <c r="IOA1840" s="401"/>
      <c r="IOB1840" s="401"/>
      <c r="IOC1840" s="401"/>
      <c r="IOD1840" s="401"/>
      <c r="IOE1840" s="401"/>
      <c r="IOF1840" s="401"/>
      <c r="IOG1840" s="401"/>
      <c r="IOH1840" s="401"/>
      <c r="IOI1840" s="401"/>
      <c r="IOJ1840" s="401"/>
      <c r="IOK1840" s="401"/>
      <c r="IOL1840" s="401"/>
      <c r="IOM1840" s="401"/>
      <c r="ION1840" s="401"/>
      <c r="IOO1840" s="401"/>
      <c r="IOP1840" s="401"/>
      <c r="IOQ1840" s="401"/>
      <c r="IOR1840" s="401"/>
      <c r="IOS1840" s="401"/>
      <c r="IOT1840" s="401"/>
      <c r="IOU1840" s="401"/>
      <c r="IOV1840" s="401"/>
      <c r="IOW1840" s="401"/>
      <c r="IOX1840" s="401"/>
      <c r="IOY1840" s="401"/>
      <c r="IOZ1840" s="401"/>
      <c r="IPA1840" s="401"/>
      <c r="IPB1840" s="401"/>
      <c r="IPC1840" s="401"/>
      <c r="IPD1840" s="401"/>
      <c r="IPE1840" s="401"/>
      <c r="IPF1840" s="401"/>
      <c r="IPG1840" s="401"/>
      <c r="IPH1840" s="401"/>
      <c r="IPI1840" s="401"/>
      <c r="IPJ1840" s="401"/>
      <c r="IPK1840" s="401"/>
      <c r="IPL1840" s="401"/>
      <c r="IPM1840" s="401"/>
      <c r="IPN1840" s="401"/>
      <c r="IPO1840" s="401"/>
      <c r="IPP1840" s="401"/>
      <c r="IPQ1840" s="401"/>
      <c r="IPR1840" s="401"/>
      <c r="IPS1840" s="401"/>
      <c r="IPT1840" s="401"/>
      <c r="IPU1840" s="401"/>
      <c r="IPV1840" s="401"/>
      <c r="IPW1840" s="401"/>
      <c r="IPX1840" s="401"/>
      <c r="IPY1840" s="401"/>
      <c r="IPZ1840" s="401"/>
      <c r="IQA1840" s="401"/>
      <c r="IQB1840" s="401"/>
      <c r="IQC1840" s="401"/>
      <c r="IQD1840" s="401"/>
      <c r="IQE1840" s="401"/>
      <c r="IQF1840" s="401"/>
      <c r="IQG1840" s="401"/>
      <c r="IQH1840" s="401"/>
      <c r="IQI1840" s="401"/>
      <c r="IQJ1840" s="401"/>
      <c r="IQK1840" s="401"/>
      <c r="IQL1840" s="401"/>
      <c r="IQM1840" s="401"/>
      <c r="IQN1840" s="401"/>
      <c r="IQO1840" s="401"/>
      <c r="IQP1840" s="401"/>
      <c r="IQQ1840" s="401"/>
      <c r="IQR1840" s="401"/>
      <c r="IQS1840" s="401"/>
      <c r="IQT1840" s="401"/>
      <c r="IQU1840" s="401"/>
      <c r="IQV1840" s="401"/>
      <c r="IQW1840" s="401"/>
      <c r="IQX1840" s="401"/>
      <c r="IQY1840" s="401"/>
      <c r="IQZ1840" s="401"/>
      <c r="IRA1840" s="401"/>
      <c r="IRB1840" s="401"/>
      <c r="IRC1840" s="401"/>
      <c r="IRD1840" s="401"/>
      <c r="IRE1840" s="401"/>
      <c r="IRF1840" s="401"/>
      <c r="IRG1840" s="401"/>
      <c r="IRH1840" s="401"/>
      <c r="IRI1840" s="401"/>
      <c r="IRJ1840" s="401"/>
      <c r="IRK1840" s="401"/>
      <c r="IRL1840" s="401"/>
      <c r="IRM1840" s="401"/>
      <c r="IRN1840" s="401"/>
      <c r="IRO1840" s="401"/>
      <c r="IRP1840" s="401"/>
      <c r="IRQ1840" s="401"/>
      <c r="IRR1840" s="401"/>
      <c r="IRS1840" s="401"/>
      <c r="IRT1840" s="401"/>
      <c r="IRU1840" s="401"/>
      <c r="IRV1840" s="401"/>
      <c r="IRW1840" s="401"/>
      <c r="IRX1840" s="401"/>
      <c r="IRY1840" s="401"/>
      <c r="IRZ1840" s="401"/>
      <c r="ISA1840" s="401"/>
      <c r="ISB1840" s="401"/>
      <c r="ISC1840" s="401"/>
      <c r="ISD1840" s="401"/>
      <c r="ISE1840" s="401"/>
      <c r="ISF1840" s="401"/>
      <c r="ISG1840" s="401"/>
      <c r="ISH1840" s="401"/>
      <c r="ISI1840" s="401"/>
      <c r="ISJ1840" s="401"/>
      <c r="ISK1840" s="401"/>
      <c r="ISL1840" s="401"/>
      <c r="ISM1840" s="401"/>
      <c r="ISN1840" s="401"/>
      <c r="ISO1840" s="401"/>
      <c r="ISP1840" s="401"/>
      <c r="ISQ1840" s="401"/>
      <c r="ISR1840" s="401"/>
      <c r="ISS1840" s="401"/>
      <c r="IST1840" s="401"/>
      <c r="ISU1840" s="401"/>
      <c r="ISV1840" s="401"/>
      <c r="ISW1840" s="401"/>
      <c r="ISX1840" s="401"/>
      <c r="ISY1840" s="401"/>
      <c r="ISZ1840" s="401"/>
      <c r="ITA1840" s="401"/>
      <c r="ITB1840" s="401"/>
      <c r="ITC1840" s="401"/>
      <c r="ITD1840" s="401"/>
      <c r="ITE1840" s="401"/>
      <c r="ITF1840" s="401"/>
      <c r="ITG1840" s="401"/>
      <c r="ITH1840" s="401"/>
      <c r="ITI1840" s="401"/>
      <c r="ITJ1840" s="401"/>
      <c r="ITK1840" s="401"/>
      <c r="ITL1840" s="401"/>
      <c r="ITM1840" s="401"/>
      <c r="ITN1840" s="401"/>
      <c r="ITO1840" s="401"/>
      <c r="ITP1840" s="401"/>
      <c r="ITQ1840" s="401"/>
      <c r="ITR1840" s="401"/>
      <c r="ITS1840" s="401"/>
      <c r="ITT1840" s="401"/>
      <c r="ITU1840" s="401"/>
      <c r="ITV1840" s="401"/>
      <c r="ITW1840" s="401"/>
      <c r="ITX1840" s="401"/>
      <c r="ITY1840" s="401"/>
      <c r="ITZ1840" s="401"/>
      <c r="IUA1840" s="401"/>
      <c r="IUB1840" s="401"/>
      <c r="IUC1840" s="401"/>
      <c r="IUD1840" s="401"/>
      <c r="IUE1840" s="401"/>
      <c r="IUF1840" s="401"/>
      <c r="IUG1840" s="401"/>
      <c r="IUH1840" s="401"/>
      <c r="IUI1840" s="401"/>
      <c r="IUJ1840" s="401"/>
      <c r="IUK1840" s="401"/>
      <c r="IUL1840" s="401"/>
      <c r="IUM1840" s="401"/>
      <c r="IUN1840" s="401"/>
      <c r="IUO1840" s="401"/>
      <c r="IUP1840" s="401"/>
      <c r="IUQ1840" s="401"/>
      <c r="IUR1840" s="401"/>
      <c r="IUS1840" s="401"/>
      <c r="IUT1840" s="401"/>
      <c r="IUU1840" s="401"/>
      <c r="IUV1840" s="401"/>
      <c r="IUW1840" s="401"/>
      <c r="IUX1840" s="401"/>
      <c r="IUY1840" s="401"/>
      <c r="IUZ1840" s="401"/>
      <c r="IVA1840" s="401"/>
      <c r="IVB1840" s="401"/>
      <c r="IVC1840" s="401"/>
      <c r="IVD1840" s="401"/>
      <c r="IVE1840" s="401"/>
      <c r="IVF1840" s="401"/>
      <c r="IVG1840" s="401"/>
      <c r="IVH1840" s="401"/>
      <c r="IVI1840" s="401"/>
      <c r="IVJ1840" s="401"/>
      <c r="IVK1840" s="401"/>
      <c r="IVL1840" s="401"/>
      <c r="IVM1840" s="401"/>
      <c r="IVN1840" s="401"/>
      <c r="IVO1840" s="401"/>
      <c r="IVP1840" s="401"/>
      <c r="IVQ1840" s="401"/>
      <c r="IVR1840" s="401"/>
      <c r="IVS1840" s="401"/>
      <c r="IVT1840" s="401"/>
      <c r="IVU1840" s="401"/>
      <c r="IVV1840" s="401"/>
      <c r="IVW1840" s="401"/>
      <c r="IVX1840" s="401"/>
      <c r="IVY1840" s="401"/>
      <c r="IVZ1840" s="401"/>
      <c r="IWA1840" s="401"/>
      <c r="IWB1840" s="401"/>
      <c r="IWC1840" s="401"/>
      <c r="IWD1840" s="401"/>
      <c r="IWE1840" s="401"/>
      <c r="IWF1840" s="401"/>
      <c r="IWG1840" s="401"/>
      <c r="IWH1840" s="401"/>
      <c r="IWI1840" s="401"/>
      <c r="IWJ1840" s="401"/>
      <c r="IWK1840" s="401"/>
      <c r="IWL1840" s="401"/>
      <c r="IWM1840" s="401"/>
      <c r="IWN1840" s="401"/>
      <c r="IWO1840" s="401"/>
      <c r="IWP1840" s="401"/>
      <c r="IWQ1840" s="401"/>
      <c r="IWR1840" s="401"/>
      <c r="IWS1840" s="401"/>
      <c r="IWT1840" s="401"/>
      <c r="IWU1840" s="401"/>
      <c r="IWV1840" s="401"/>
      <c r="IWW1840" s="401"/>
      <c r="IWX1840" s="401"/>
      <c r="IWY1840" s="401"/>
      <c r="IWZ1840" s="401"/>
      <c r="IXA1840" s="401"/>
      <c r="IXB1840" s="401"/>
      <c r="IXC1840" s="401"/>
      <c r="IXD1840" s="401"/>
      <c r="IXE1840" s="401"/>
      <c r="IXF1840" s="401"/>
      <c r="IXG1840" s="401"/>
      <c r="IXH1840" s="401"/>
      <c r="IXI1840" s="401"/>
      <c r="IXJ1840" s="401"/>
      <c r="IXK1840" s="401"/>
      <c r="IXL1840" s="401"/>
      <c r="IXM1840" s="401"/>
      <c r="IXN1840" s="401"/>
      <c r="IXO1840" s="401"/>
      <c r="IXP1840" s="401"/>
      <c r="IXQ1840" s="401"/>
      <c r="IXR1840" s="401"/>
      <c r="IXS1840" s="401"/>
      <c r="IXT1840" s="401"/>
      <c r="IXU1840" s="401"/>
      <c r="IXV1840" s="401"/>
      <c r="IXW1840" s="401"/>
      <c r="IXX1840" s="401"/>
      <c r="IXY1840" s="401"/>
      <c r="IXZ1840" s="401"/>
      <c r="IYA1840" s="401"/>
      <c r="IYB1840" s="401"/>
      <c r="IYC1840" s="401"/>
      <c r="IYD1840" s="401"/>
      <c r="IYE1840" s="401"/>
      <c r="IYF1840" s="401"/>
      <c r="IYG1840" s="401"/>
      <c r="IYH1840" s="401"/>
      <c r="IYI1840" s="401"/>
      <c r="IYJ1840" s="401"/>
      <c r="IYK1840" s="401"/>
      <c r="IYL1840" s="401"/>
      <c r="IYM1840" s="401"/>
      <c r="IYN1840" s="401"/>
      <c r="IYO1840" s="401"/>
      <c r="IYP1840" s="401"/>
      <c r="IYQ1840" s="401"/>
      <c r="IYR1840" s="401"/>
      <c r="IYS1840" s="401"/>
      <c r="IYT1840" s="401"/>
      <c r="IYU1840" s="401"/>
      <c r="IYV1840" s="401"/>
      <c r="IYW1840" s="401"/>
      <c r="IYX1840" s="401"/>
      <c r="IYY1840" s="401"/>
      <c r="IYZ1840" s="401"/>
      <c r="IZA1840" s="401"/>
      <c r="IZB1840" s="401"/>
      <c r="IZC1840" s="401"/>
      <c r="IZD1840" s="401"/>
      <c r="IZE1840" s="401"/>
      <c r="IZF1840" s="401"/>
      <c r="IZG1840" s="401"/>
      <c r="IZH1840" s="401"/>
      <c r="IZI1840" s="401"/>
      <c r="IZJ1840" s="401"/>
      <c r="IZK1840" s="401"/>
      <c r="IZL1840" s="401"/>
      <c r="IZM1840" s="401"/>
      <c r="IZN1840" s="401"/>
      <c r="IZO1840" s="401"/>
      <c r="IZP1840" s="401"/>
      <c r="IZQ1840" s="401"/>
      <c r="IZR1840" s="401"/>
      <c r="IZS1840" s="401"/>
      <c r="IZT1840" s="401"/>
      <c r="IZU1840" s="401"/>
      <c r="IZV1840" s="401"/>
      <c r="IZW1840" s="401"/>
      <c r="IZX1840" s="401"/>
      <c r="IZY1840" s="401"/>
      <c r="IZZ1840" s="401"/>
      <c r="JAA1840" s="401"/>
      <c r="JAB1840" s="401"/>
      <c r="JAC1840" s="401"/>
      <c r="JAD1840" s="401"/>
      <c r="JAE1840" s="401"/>
      <c r="JAF1840" s="401"/>
      <c r="JAG1840" s="401"/>
      <c r="JAH1840" s="401"/>
      <c r="JAI1840" s="401"/>
      <c r="JAJ1840" s="401"/>
      <c r="JAK1840" s="401"/>
      <c r="JAL1840" s="401"/>
      <c r="JAM1840" s="401"/>
      <c r="JAN1840" s="401"/>
      <c r="JAO1840" s="401"/>
      <c r="JAP1840" s="401"/>
      <c r="JAQ1840" s="401"/>
      <c r="JAR1840" s="401"/>
      <c r="JAS1840" s="401"/>
      <c r="JAT1840" s="401"/>
      <c r="JAU1840" s="401"/>
      <c r="JAV1840" s="401"/>
      <c r="JAW1840" s="401"/>
      <c r="JAX1840" s="401"/>
      <c r="JAY1840" s="401"/>
      <c r="JAZ1840" s="401"/>
      <c r="JBA1840" s="401"/>
      <c r="JBB1840" s="401"/>
      <c r="JBC1840" s="401"/>
      <c r="JBD1840" s="401"/>
      <c r="JBE1840" s="401"/>
      <c r="JBF1840" s="401"/>
      <c r="JBG1840" s="401"/>
      <c r="JBH1840" s="401"/>
      <c r="JBI1840" s="401"/>
      <c r="JBJ1840" s="401"/>
      <c r="JBK1840" s="401"/>
      <c r="JBL1840" s="401"/>
      <c r="JBM1840" s="401"/>
      <c r="JBN1840" s="401"/>
      <c r="JBO1840" s="401"/>
      <c r="JBP1840" s="401"/>
      <c r="JBQ1840" s="401"/>
      <c r="JBR1840" s="401"/>
      <c r="JBS1840" s="401"/>
      <c r="JBT1840" s="401"/>
      <c r="JBU1840" s="401"/>
      <c r="JBV1840" s="401"/>
      <c r="JBW1840" s="401"/>
      <c r="JBX1840" s="401"/>
      <c r="JBY1840" s="401"/>
      <c r="JBZ1840" s="401"/>
      <c r="JCA1840" s="401"/>
      <c r="JCB1840" s="401"/>
      <c r="JCC1840" s="401"/>
      <c r="JCD1840" s="401"/>
      <c r="JCE1840" s="401"/>
      <c r="JCF1840" s="401"/>
      <c r="JCG1840" s="401"/>
      <c r="JCH1840" s="401"/>
      <c r="JCI1840" s="401"/>
      <c r="JCJ1840" s="401"/>
      <c r="JCK1840" s="401"/>
      <c r="JCL1840" s="401"/>
      <c r="JCM1840" s="401"/>
      <c r="JCN1840" s="401"/>
      <c r="JCO1840" s="401"/>
      <c r="JCP1840" s="401"/>
      <c r="JCQ1840" s="401"/>
      <c r="JCR1840" s="401"/>
      <c r="JCS1840" s="401"/>
      <c r="JCT1840" s="401"/>
      <c r="JCU1840" s="401"/>
      <c r="JCV1840" s="401"/>
      <c r="JCW1840" s="401"/>
      <c r="JCX1840" s="401"/>
      <c r="JCY1840" s="401"/>
      <c r="JCZ1840" s="401"/>
      <c r="JDA1840" s="401"/>
      <c r="JDB1840" s="401"/>
      <c r="JDC1840" s="401"/>
      <c r="JDD1840" s="401"/>
      <c r="JDE1840" s="401"/>
      <c r="JDF1840" s="401"/>
      <c r="JDG1840" s="401"/>
      <c r="JDH1840" s="401"/>
      <c r="JDI1840" s="401"/>
      <c r="JDJ1840" s="401"/>
      <c r="JDK1840" s="401"/>
      <c r="JDL1840" s="401"/>
      <c r="JDM1840" s="401"/>
      <c r="JDN1840" s="401"/>
      <c r="JDO1840" s="401"/>
      <c r="JDP1840" s="401"/>
      <c r="JDQ1840" s="401"/>
      <c r="JDR1840" s="401"/>
      <c r="JDS1840" s="401"/>
      <c r="JDT1840" s="401"/>
      <c r="JDU1840" s="401"/>
      <c r="JDV1840" s="401"/>
      <c r="JDW1840" s="401"/>
      <c r="JDX1840" s="401"/>
      <c r="JDY1840" s="401"/>
      <c r="JDZ1840" s="401"/>
      <c r="JEA1840" s="401"/>
      <c r="JEB1840" s="401"/>
      <c r="JEC1840" s="401"/>
      <c r="JED1840" s="401"/>
      <c r="JEE1840" s="401"/>
      <c r="JEF1840" s="401"/>
      <c r="JEG1840" s="401"/>
      <c r="JEH1840" s="401"/>
      <c r="JEI1840" s="401"/>
      <c r="JEJ1840" s="401"/>
      <c r="JEK1840" s="401"/>
      <c r="JEL1840" s="401"/>
      <c r="JEM1840" s="401"/>
      <c r="JEN1840" s="401"/>
      <c r="JEO1840" s="401"/>
      <c r="JEP1840" s="401"/>
      <c r="JEQ1840" s="401"/>
      <c r="JER1840" s="401"/>
      <c r="JES1840" s="401"/>
      <c r="JET1840" s="401"/>
      <c r="JEU1840" s="401"/>
      <c r="JEV1840" s="401"/>
      <c r="JEW1840" s="401"/>
      <c r="JEX1840" s="401"/>
      <c r="JEY1840" s="401"/>
      <c r="JEZ1840" s="401"/>
      <c r="JFA1840" s="401"/>
      <c r="JFB1840" s="401"/>
      <c r="JFC1840" s="401"/>
      <c r="JFD1840" s="401"/>
      <c r="JFE1840" s="401"/>
      <c r="JFF1840" s="401"/>
      <c r="JFG1840" s="401"/>
      <c r="JFH1840" s="401"/>
      <c r="JFI1840" s="401"/>
      <c r="JFJ1840" s="401"/>
      <c r="JFK1840" s="401"/>
      <c r="JFL1840" s="401"/>
      <c r="JFM1840" s="401"/>
      <c r="JFN1840" s="401"/>
      <c r="JFO1840" s="401"/>
      <c r="JFP1840" s="401"/>
      <c r="JFQ1840" s="401"/>
      <c r="JFR1840" s="401"/>
      <c r="JFS1840" s="401"/>
      <c r="JFT1840" s="401"/>
      <c r="JFU1840" s="401"/>
      <c r="JFV1840" s="401"/>
      <c r="JFW1840" s="401"/>
      <c r="JFX1840" s="401"/>
      <c r="JFY1840" s="401"/>
      <c r="JFZ1840" s="401"/>
      <c r="JGA1840" s="401"/>
      <c r="JGB1840" s="401"/>
      <c r="JGC1840" s="401"/>
      <c r="JGD1840" s="401"/>
      <c r="JGE1840" s="401"/>
      <c r="JGF1840" s="401"/>
      <c r="JGG1840" s="401"/>
      <c r="JGH1840" s="401"/>
      <c r="JGI1840" s="401"/>
      <c r="JGJ1840" s="401"/>
      <c r="JGK1840" s="401"/>
      <c r="JGL1840" s="401"/>
      <c r="JGM1840" s="401"/>
      <c r="JGN1840" s="401"/>
      <c r="JGO1840" s="401"/>
      <c r="JGP1840" s="401"/>
      <c r="JGQ1840" s="401"/>
      <c r="JGR1840" s="401"/>
      <c r="JGS1840" s="401"/>
      <c r="JGT1840" s="401"/>
      <c r="JGU1840" s="401"/>
      <c r="JGV1840" s="401"/>
      <c r="JGW1840" s="401"/>
      <c r="JGX1840" s="401"/>
      <c r="JGY1840" s="401"/>
      <c r="JGZ1840" s="401"/>
      <c r="JHA1840" s="401"/>
      <c r="JHB1840" s="401"/>
      <c r="JHC1840" s="401"/>
      <c r="JHD1840" s="401"/>
      <c r="JHE1840" s="401"/>
      <c r="JHF1840" s="401"/>
      <c r="JHG1840" s="401"/>
      <c r="JHH1840" s="401"/>
      <c r="JHI1840" s="401"/>
      <c r="JHJ1840" s="401"/>
      <c r="JHK1840" s="401"/>
      <c r="JHL1840" s="401"/>
      <c r="JHM1840" s="401"/>
      <c r="JHN1840" s="401"/>
      <c r="JHO1840" s="401"/>
      <c r="JHP1840" s="401"/>
      <c r="JHQ1840" s="401"/>
      <c r="JHR1840" s="401"/>
      <c r="JHS1840" s="401"/>
      <c r="JHT1840" s="401"/>
      <c r="JHU1840" s="401"/>
      <c r="JHV1840" s="401"/>
      <c r="JHW1840" s="401"/>
      <c r="JHX1840" s="401"/>
      <c r="JHY1840" s="401"/>
      <c r="JHZ1840" s="401"/>
      <c r="JIA1840" s="401"/>
      <c r="JIB1840" s="401"/>
      <c r="JIC1840" s="401"/>
      <c r="JID1840" s="401"/>
      <c r="JIE1840" s="401"/>
      <c r="JIF1840" s="401"/>
      <c r="JIG1840" s="401"/>
      <c r="JIH1840" s="401"/>
      <c r="JII1840" s="401"/>
      <c r="JIJ1840" s="401"/>
      <c r="JIK1840" s="401"/>
      <c r="JIL1840" s="401"/>
      <c r="JIM1840" s="401"/>
      <c r="JIN1840" s="401"/>
      <c r="JIO1840" s="401"/>
      <c r="JIP1840" s="401"/>
      <c r="JIQ1840" s="401"/>
      <c r="JIR1840" s="401"/>
      <c r="JIS1840" s="401"/>
      <c r="JIT1840" s="401"/>
      <c r="JIU1840" s="401"/>
      <c r="JIV1840" s="401"/>
      <c r="JIW1840" s="401"/>
      <c r="JIX1840" s="401"/>
      <c r="JIY1840" s="401"/>
      <c r="JIZ1840" s="401"/>
      <c r="JJA1840" s="401"/>
      <c r="JJB1840" s="401"/>
      <c r="JJC1840" s="401"/>
      <c r="JJD1840" s="401"/>
      <c r="JJE1840" s="401"/>
      <c r="JJF1840" s="401"/>
      <c r="JJG1840" s="401"/>
      <c r="JJH1840" s="401"/>
      <c r="JJI1840" s="401"/>
      <c r="JJJ1840" s="401"/>
      <c r="JJK1840" s="401"/>
      <c r="JJL1840" s="401"/>
      <c r="JJM1840" s="401"/>
      <c r="JJN1840" s="401"/>
      <c r="JJO1840" s="401"/>
      <c r="JJP1840" s="401"/>
      <c r="JJQ1840" s="401"/>
      <c r="JJR1840" s="401"/>
      <c r="JJS1840" s="401"/>
      <c r="JJT1840" s="401"/>
      <c r="JJU1840" s="401"/>
      <c r="JJV1840" s="401"/>
      <c r="JJW1840" s="401"/>
      <c r="JJX1840" s="401"/>
      <c r="JJY1840" s="401"/>
      <c r="JJZ1840" s="401"/>
      <c r="JKA1840" s="401"/>
      <c r="JKB1840" s="401"/>
      <c r="JKC1840" s="401"/>
      <c r="JKD1840" s="401"/>
      <c r="JKE1840" s="401"/>
      <c r="JKF1840" s="401"/>
      <c r="JKG1840" s="401"/>
      <c r="JKH1840" s="401"/>
      <c r="JKI1840" s="401"/>
      <c r="JKJ1840" s="401"/>
      <c r="JKK1840" s="401"/>
      <c r="JKL1840" s="401"/>
      <c r="JKM1840" s="401"/>
      <c r="JKN1840" s="401"/>
      <c r="JKO1840" s="401"/>
      <c r="JKP1840" s="401"/>
      <c r="JKQ1840" s="401"/>
      <c r="JKR1840" s="401"/>
      <c r="JKS1840" s="401"/>
      <c r="JKT1840" s="401"/>
      <c r="JKU1840" s="401"/>
      <c r="JKV1840" s="401"/>
      <c r="JKW1840" s="401"/>
      <c r="JKX1840" s="401"/>
      <c r="JKY1840" s="401"/>
      <c r="JKZ1840" s="401"/>
      <c r="JLA1840" s="401"/>
      <c r="JLB1840" s="401"/>
      <c r="JLC1840" s="401"/>
      <c r="JLD1840" s="401"/>
      <c r="JLE1840" s="401"/>
      <c r="JLF1840" s="401"/>
      <c r="JLG1840" s="401"/>
      <c r="JLH1840" s="401"/>
      <c r="JLI1840" s="401"/>
      <c r="JLJ1840" s="401"/>
      <c r="JLK1840" s="401"/>
      <c r="JLL1840" s="401"/>
      <c r="JLM1840" s="401"/>
      <c r="JLN1840" s="401"/>
      <c r="JLO1840" s="401"/>
      <c r="JLP1840" s="401"/>
      <c r="JLQ1840" s="401"/>
      <c r="JLR1840" s="401"/>
      <c r="JLS1840" s="401"/>
      <c r="JLT1840" s="401"/>
      <c r="JLU1840" s="401"/>
      <c r="JLV1840" s="401"/>
      <c r="JLW1840" s="401"/>
      <c r="JLX1840" s="401"/>
      <c r="JLY1840" s="401"/>
      <c r="JLZ1840" s="401"/>
      <c r="JMA1840" s="401"/>
      <c r="JMB1840" s="401"/>
      <c r="JMC1840" s="401"/>
      <c r="JMD1840" s="401"/>
      <c r="JME1840" s="401"/>
      <c r="JMF1840" s="401"/>
      <c r="JMG1840" s="401"/>
      <c r="JMH1840" s="401"/>
      <c r="JMI1840" s="401"/>
      <c r="JMJ1840" s="401"/>
      <c r="JMK1840" s="401"/>
      <c r="JML1840" s="401"/>
      <c r="JMM1840" s="401"/>
      <c r="JMN1840" s="401"/>
      <c r="JMO1840" s="401"/>
      <c r="JMP1840" s="401"/>
      <c r="JMQ1840" s="401"/>
      <c r="JMR1840" s="401"/>
      <c r="JMS1840" s="401"/>
      <c r="JMT1840" s="401"/>
      <c r="JMU1840" s="401"/>
      <c r="JMV1840" s="401"/>
      <c r="JMW1840" s="401"/>
      <c r="JMX1840" s="401"/>
      <c r="JMY1840" s="401"/>
      <c r="JMZ1840" s="401"/>
      <c r="JNA1840" s="401"/>
      <c r="JNB1840" s="401"/>
      <c r="JNC1840" s="401"/>
      <c r="JND1840" s="401"/>
      <c r="JNE1840" s="401"/>
      <c r="JNF1840" s="401"/>
      <c r="JNG1840" s="401"/>
      <c r="JNH1840" s="401"/>
      <c r="JNI1840" s="401"/>
      <c r="JNJ1840" s="401"/>
      <c r="JNK1840" s="401"/>
      <c r="JNL1840" s="401"/>
      <c r="JNM1840" s="401"/>
      <c r="JNN1840" s="401"/>
      <c r="JNO1840" s="401"/>
      <c r="JNP1840" s="401"/>
      <c r="JNQ1840" s="401"/>
      <c r="JNR1840" s="401"/>
      <c r="JNS1840" s="401"/>
      <c r="JNT1840" s="401"/>
      <c r="JNU1840" s="401"/>
      <c r="JNV1840" s="401"/>
      <c r="JNW1840" s="401"/>
      <c r="JNX1840" s="401"/>
      <c r="JNY1840" s="401"/>
      <c r="JNZ1840" s="401"/>
      <c r="JOA1840" s="401"/>
      <c r="JOB1840" s="401"/>
      <c r="JOC1840" s="401"/>
      <c r="JOD1840" s="401"/>
      <c r="JOE1840" s="401"/>
      <c r="JOF1840" s="401"/>
      <c r="JOG1840" s="401"/>
      <c r="JOH1840" s="401"/>
      <c r="JOI1840" s="401"/>
      <c r="JOJ1840" s="401"/>
      <c r="JOK1840" s="401"/>
      <c r="JOL1840" s="401"/>
      <c r="JOM1840" s="401"/>
      <c r="JON1840" s="401"/>
      <c r="JOO1840" s="401"/>
      <c r="JOP1840" s="401"/>
      <c r="JOQ1840" s="401"/>
      <c r="JOR1840" s="401"/>
      <c r="JOS1840" s="401"/>
      <c r="JOT1840" s="401"/>
      <c r="JOU1840" s="401"/>
      <c r="JOV1840" s="401"/>
      <c r="JOW1840" s="401"/>
      <c r="JOX1840" s="401"/>
      <c r="JOY1840" s="401"/>
      <c r="JOZ1840" s="401"/>
      <c r="JPA1840" s="401"/>
      <c r="JPB1840" s="401"/>
      <c r="JPC1840" s="401"/>
      <c r="JPD1840" s="401"/>
      <c r="JPE1840" s="401"/>
      <c r="JPF1840" s="401"/>
      <c r="JPG1840" s="401"/>
      <c r="JPH1840" s="401"/>
      <c r="JPI1840" s="401"/>
      <c r="JPJ1840" s="401"/>
      <c r="JPK1840" s="401"/>
      <c r="JPL1840" s="401"/>
      <c r="JPM1840" s="401"/>
      <c r="JPN1840" s="401"/>
      <c r="JPO1840" s="401"/>
      <c r="JPP1840" s="401"/>
      <c r="JPQ1840" s="401"/>
      <c r="JPR1840" s="401"/>
      <c r="JPS1840" s="401"/>
      <c r="JPT1840" s="401"/>
      <c r="JPU1840" s="401"/>
      <c r="JPV1840" s="401"/>
      <c r="JPW1840" s="401"/>
      <c r="JPX1840" s="401"/>
      <c r="JPY1840" s="401"/>
      <c r="JPZ1840" s="401"/>
      <c r="JQA1840" s="401"/>
      <c r="JQB1840" s="401"/>
      <c r="JQC1840" s="401"/>
      <c r="JQD1840" s="401"/>
      <c r="JQE1840" s="401"/>
      <c r="JQF1840" s="401"/>
      <c r="JQG1840" s="401"/>
      <c r="JQH1840" s="401"/>
      <c r="JQI1840" s="401"/>
      <c r="JQJ1840" s="401"/>
      <c r="JQK1840" s="401"/>
      <c r="JQL1840" s="401"/>
      <c r="JQM1840" s="401"/>
      <c r="JQN1840" s="401"/>
      <c r="JQO1840" s="401"/>
      <c r="JQP1840" s="401"/>
      <c r="JQQ1840" s="401"/>
      <c r="JQR1840" s="401"/>
      <c r="JQS1840" s="401"/>
      <c r="JQT1840" s="401"/>
      <c r="JQU1840" s="401"/>
      <c r="JQV1840" s="401"/>
      <c r="JQW1840" s="401"/>
      <c r="JQX1840" s="401"/>
      <c r="JQY1840" s="401"/>
      <c r="JQZ1840" s="401"/>
      <c r="JRA1840" s="401"/>
      <c r="JRB1840" s="401"/>
      <c r="JRC1840" s="401"/>
      <c r="JRD1840" s="401"/>
      <c r="JRE1840" s="401"/>
      <c r="JRF1840" s="401"/>
      <c r="JRG1840" s="401"/>
      <c r="JRH1840" s="401"/>
      <c r="JRI1840" s="401"/>
      <c r="JRJ1840" s="401"/>
      <c r="JRK1840" s="401"/>
      <c r="JRL1840" s="401"/>
      <c r="JRM1840" s="401"/>
      <c r="JRN1840" s="401"/>
      <c r="JRO1840" s="401"/>
      <c r="JRP1840" s="401"/>
      <c r="JRQ1840" s="401"/>
      <c r="JRR1840" s="401"/>
      <c r="JRS1840" s="401"/>
      <c r="JRT1840" s="401"/>
      <c r="JRU1840" s="401"/>
      <c r="JRV1840" s="401"/>
      <c r="JRW1840" s="401"/>
      <c r="JRX1840" s="401"/>
      <c r="JRY1840" s="401"/>
      <c r="JRZ1840" s="401"/>
      <c r="JSA1840" s="401"/>
      <c r="JSB1840" s="401"/>
      <c r="JSC1840" s="401"/>
      <c r="JSD1840" s="401"/>
      <c r="JSE1840" s="401"/>
      <c r="JSF1840" s="401"/>
      <c r="JSG1840" s="401"/>
      <c r="JSH1840" s="401"/>
      <c r="JSI1840" s="401"/>
      <c r="JSJ1840" s="401"/>
      <c r="JSK1840" s="401"/>
      <c r="JSL1840" s="401"/>
      <c r="JSM1840" s="401"/>
      <c r="JSN1840" s="401"/>
      <c r="JSO1840" s="401"/>
      <c r="JSP1840" s="401"/>
      <c r="JSQ1840" s="401"/>
      <c r="JSR1840" s="401"/>
      <c r="JSS1840" s="401"/>
      <c r="JST1840" s="401"/>
      <c r="JSU1840" s="401"/>
      <c r="JSV1840" s="401"/>
      <c r="JSW1840" s="401"/>
      <c r="JSX1840" s="401"/>
      <c r="JSY1840" s="401"/>
      <c r="JSZ1840" s="401"/>
      <c r="JTA1840" s="401"/>
      <c r="JTB1840" s="401"/>
      <c r="JTC1840" s="401"/>
      <c r="JTD1840" s="401"/>
      <c r="JTE1840" s="401"/>
      <c r="JTF1840" s="401"/>
      <c r="JTG1840" s="401"/>
      <c r="JTH1840" s="401"/>
      <c r="JTI1840" s="401"/>
      <c r="JTJ1840" s="401"/>
      <c r="JTK1840" s="401"/>
      <c r="JTL1840" s="401"/>
      <c r="JTM1840" s="401"/>
      <c r="JTN1840" s="401"/>
      <c r="JTO1840" s="401"/>
      <c r="JTP1840" s="401"/>
      <c r="JTQ1840" s="401"/>
      <c r="JTR1840" s="401"/>
      <c r="JTS1840" s="401"/>
      <c r="JTT1840" s="401"/>
      <c r="JTU1840" s="401"/>
      <c r="JTV1840" s="401"/>
      <c r="JTW1840" s="401"/>
      <c r="JTX1840" s="401"/>
      <c r="JTY1840" s="401"/>
      <c r="JTZ1840" s="401"/>
      <c r="JUA1840" s="401"/>
      <c r="JUB1840" s="401"/>
      <c r="JUC1840" s="401"/>
      <c r="JUD1840" s="401"/>
      <c r="JUE1840" s="401"/>
      <c r="JUF1840" s="401"/>
      <c r="JUG1840" s="401"/>
      <c r="JUH1840" s="401"/>
      <c r="JUI1840" s="401"/>
      <c r="JUJ1840" s="401"/>
      <c r="JUK1840" s="401"/>
      <c r="JUL1840" s="401"/>
      <c r="JUM1840" s="401"/>
      <c r="JUN1840" s="401"/>
      <c r="JUO1840" s="401"/>
      <c r="JUP1840" s="401"/>
      <c r="JUQ1840" s="401"/>
      <c r="JUR1840" s="401"/>
      <c r="JUS1840" s="401"/>
      <c r="JUT1840" s="401"/>
      <c r="JUU1840" s="401"/>
      <c r="JUV1840" s="401"/>
      <c r="JUW1840" s="401"/>
      <c r="JUX1840" s="401"/>
      <c r="JUY1840" s="401"/>
      <c r="JUZ1840" s="401"/>
      <c r="JVA1840" s="401"/>
      <c r="JVB1840" s="401"/>
      <c r="JVC1840" s="401"/>
      <c r="JVD1840" s="401"/>
      <c r="JVE1840" s="401"/>
      <c r="JVF1840" s="401"/>
      <c r="JVG1840" s="401"/>
      <c r="JVH1840" s="401"/>
      <c r="JVI1840" s="401"/>
      <c r="JVJ1840" s="401"/>
      <c r="JVK1840" s="401"/>
      <c r="JVL1840" s="401"/>
      <c r="JVM1840" s="401"/>
      <c r="JVN1840" s="401"/>
      <c r="JVO1840" s="401"/>
      <c r="JVP1840" s="401"/>
      <c r="JVQ1840" s="401"/>
      <c r="JVR1840" s="401"/>
      <c r="JVS1840" s="401"/>
      <c r="JVT1840" s="401"/>
      <c r="JVU1840" s="401"/>
      <c r="JVV1840" s="401"/>
      <c r="JVW1840" s="401"/>
      <c r="JVX1840" s="401"/>
      <c r="JVY1840" s="401"/>
      <c r="JVZ1840" s="401"/>
      <c r="JWA1840" s="401"/>
      <c r="JWB1840" s="401"/>
      <c r="JWC1840" s="401"/>
      <c r="JWD1840" s="401"/>
      <c r="JWE1840" s="401"/>
      <c r="JWF1840" s="401"/>
      <c r="JWG1840" s="401"/>
      <c r="JWH1840" s="401"/>
      <c r="JWI1840" s="401"/>
      <c r="JWJ1840" s="401"/>
      <c r="JWK1840" s="401"/>
      <c r="JWL1840" s="401"/>
      <c r="JWM1840" s="401"/>
      <c r="JWN1840" s="401"/>
      <c r="JWO1840" s="401"/>
      <c r="JWP1840" s="401"/>
      <c r="JWQ1840" s="401"/>
      <c r="JWR1840" s="401"/>
      <c r="JWS1840" s="401"/>
      <c r="JWT1840" s="401"/>
      <c r="JWU1840" s="401"/>
      <c r="JWV1840" s="401"/>
      <c r="JWW1840" s="401"/>
      <c r="JWX1840" s="401"/>
      <c r="JWY1840" s="401"/>
      <c r="JWZ1840" s="401"/>
      <c r="JXA1840" s="401"/>
      <c r="JXB1840" s="401"/>
      <c r="JXC1840" s="401"/>
      <c r="JXD1840" s="401"/>
      <c r="JXE1840" s="401"/>
      <c r="JXF1840" s="401"/>
      <c r="JXG1840" s="401"/>
      <c r="JXH1840" s="401"/>
      <c r="JXI1840" s="401"/>
      <c r="JXJ1840" s="401"/>
      <c r="JXK1840" s="401"/>
      <c r="JXL1840" s="401"/>
      <c r="JXM1840" s="401"/>
      <c r="JXN1840" s="401"/>
      <c r="JXO1840" s="401"/>
      <c r="JXP1840" s="401"/>
      <c r="JXQ1840" s="401"/>
      <c r="JXR1840" s="401"/>
      <c r="JXS1840" s="401"/>
      <c r="JXT1840" s="401"/>
      <c r="JXU1840" s="401"/>
      <c r="JXV1840" s="401"/>
      <c r="JXW1840" s="401"/>
      <c r="JXX1840" s="401"/>
      <c r="JXY1840" s="401"/>
      <c r="JXZ1840" s="401"/>
      <c r="JYA1840" s="401"/>
      <c r="JYB1840" s="401"/>
      <c r="JYC1840" s="401"/>
      <c r="JYD1840" s="401"/>
      <c r="JYE1840" s="401"/>
      <c r="JYF1840" s="401"/>
      <c r="JYG1840" s="401"/>
      <c r="JYH1840" s="401"/>
      <c r="JYI1840" s="401"/>
      <c r="JYJ1840" s="401"/>
      <c r="JYK1840" s="401"/>
      <c r="JYL1840" s="401"/>
      <c r="JYM1840" s="401"/>
      <c r="JYN1840" s="401"/>
      <c r="JYO1840" s="401"/>
      <c r="JYP1840" s="401"/>
      <c r="JYQ1840" s="401"/>
      <c r="JYR1840" s="401"/>
      <c r="JYS1840" s="401"/>
      <c r="JYT1840" s="401"/>
      <c r="JYU1840" s="401"/>
      <c r="JYV1840" s="401"/>
      <c r="JYW1840" s="401"/>
      <c r="JYX1840" s="401"/>
      <c r="JYY1840" s="401"/>
      <c r="JYZ1840" s="401"/>
      <c r="JZA1840" s="401"/>
      <c r="JZB1840" s="401"/>
      <c r="JZC1840" s="401"/>
      <c r="JZD1840" s="401"/>
      <c r="JZE1840" s="401"/>
      <c r="JZF1840" s="401"/>
      <c r="JZG1840" s="401"/>
      <c r="JZH1840" s="401"/>
      <c r="JZI1840" s="401"/>
      <c r="JZJ1840" s="401"/>
      <c r="JZK1840" s="401"/>
      <c r="JZL1840" s="401"/>
      <c r="JZM1840" s="401"/>
      <c r="JZN1840" s="401"/>
      <c r="JZO1840" s="401"/>
      <c r="JZP1840" s="401"/>
      <c r="JZQ1840" s="401"/>
      <c r="JZR1840" s="401"/>
      <c r="JZS1840" s="401"/>
      <c r="JZT1840" s="401"/>
      <c r="JZU1840" s="401"/>
      <c r="JZV1840" s="401"/>
      <c r="JZW1840" s="401"/>
      <c r="JZX1840" s="401"/>
      <c r="JZY1840" s="401"/>
      <c r="JZZ1840" s="401"/>
      <c r="KAA1840" s="401"/>
      <c r="KAB1840" s="401"/>
      <c r="KAC1840" s="401"/>
      <c r="KAD1840" s="401"/>
      <c r="KAE1840" s="401"/>
      <c r="KAF1840" s="401"/>
      <c r="KAG1840" s="401"/>
      <c r="KAH1840" s="401"/>
      <c r="KAI1840" s="401"/>
      <c r="KAJ1840" s="401"/>
      <c r="KAK1840" s="401"/>
      <c r="KAL1840" s="401"/>
      <c r="KAM1840" s="401"/>
      <c r="KAN1840" s="401"/>
      <c r="KAO1840" s="401"/>
      <c r="KAP1840" s="401"/>
      <c r="KAQ1840" s="401"/>
      <c r="KAR1840" s="401"/>
      <c r="KAS1840" s="401"/>
      <c r="KAT1840" s="401"/>
      <c r="KAU1840" s="401"/>
      <c r="KAV1840" s="401"/>
      <c r="KAW1840" s="401"/>
      <c r="KAX1840" s="401"/>
      <c r="KAY1840" s="401"/>
      <c r="KAZ1840" s="401"/>
      <c r="KBA1840" s="401"/>
      <c r="KBB1840" s="401"/>
      <c r="KBC1840" s="401"/>
      <c r="KBD1840" s="401"/>
      <c r="KBE1840" s="401"/>
      <c r="KBF1840" s="401"/>
      <c r="KBG1840" s="401"/>
      <c r="KBH1840" s="401"/>
      <c r="KBI1840" s="401"/>
      <c r="KBJ1840" s="401"/>
      <c r="KBK1840" s="401"/>
      <c r="KBL1840" s="401"/>
      <c r="KBM1840" s="401"/>
      <c r="KBN1840" s="401"/>
      <c r="KBO1840" s="401"/>
      <c r="KBP1840" s="401"/>
      <c r="KBQ1840" s="401"/>
      <c r="KBR1840" s="401"/>
      <c r="KBS1840" s="401"/>
      <c r="KBT1840" s="401"/>
      <c r="KBU1840" s="401"/>
      <c r="KBV1840" s="401"/>
      <c r="KBW1840" s="401"/>
      <c r="KBX1840" s="401"/>
      <c r="KBY1840" s="401"/>
      <c r="KBZ1840" s="401"/>
      <c r="KCA1840" s="401"/>
      <c r="KCB1840" s="401"/>
      <c r="KCC1840" s="401"/>
      <c r="KCD1840" s="401"/>
      <c r="KCE1840" s="401"/>
      <c r="KCF1840" s="401"/>
      <c r="KCG1840" s="401"/>
      <c r="KCH1840" s="401"/>
      <c r="KCI1840" s="401"/>
      <c r="KCJ1840" s="401"/>
      <c r="KCK1840" s="401"/>
      <c r="KCL1840" s="401"/>
      <c r="KCM1840" s="401"/>
      <c r="KCN1840" s="401"/>
      <c r="KCO1840" s="401"/>
      <c r="KCP1840" s="401"/>
      <c r="KCQ1840" s="401"/>
      <c r="KCR1840" s="401"/>
      <c r="KCS1840" s="401"/>
      <c r="KCT1840" s="401"/>
      <c r="KCU1840" s="401"/>
      <c r="KCV1840" s="401"/>
      <c r="KCW1840" s="401"/>
      <c r="KCX1840" s="401"/>
      <c r="KCY1840" s="401"/>
      <c r="KCZ1840" s="401"/>
      <c r="KDA1840" s="401"/>
      <c r="KDB1840" s="401"/>
      <c r="KDC1840" s="401"/>
      <c r="KDD1840" s="401"/>
      <c r="KDE1840" s="401"/>
      <c r="KDF1840" s="401"/>
      <c r="KDG1840" s="401"/>
      <c r="KDH1840" s="401"/>
      <c r="KDI1840" s="401"/>
      <c r="KDJ1840" s="401"/>
      <c r="KDK1840" s="401"/>
      <c r="KDL1840" s="401"/>
      <c r="KDM1840" s="401"/>
      <c r="KDN1840" s="401"/>
      <c r="KDO1840" s="401"/>
      <c r="KDP1840" s="401"/>
      <c r="KDQ1840" s="401"/>
      <c r="KDR1840" s="401"/>
      <c r="KDS1840" s="401"/>
      <c r="KDT1840" s="401"/>
      <c r="KDU1840" s="401"/>
      <c r="KDV1840" s="401"/>
      <c r="KDW1840" s="401"/>
      <c r="KDX1840" s="401"/>
      <c r="KDY1840" s="401"/>
      <c r="KDZ1840" s="401"/>
      <c r="KEA1840" s="401"/>
      <c r="KEB1840" s="401"/>
      <c r="KEC1840" s="401"/>
      <c r="KED1840" s="401"/>
      <c r="KEE1840" s="401"/>
      <c r="KEF1840" s="401"/>
      <c r="KEG1840" s="401"/>
      <c r="KEH1840" s="401"/>
      <c r="KEI1840" s="401"/>
      <c r="KEJ1840" s="401"/>
      <c r="KEK1840" s="401"/>
      <c r="KEL1840" s="401"/>
      <c r="KEM1840" s="401"/>
      <c r="KEN1840" s="401"/>
      <c r="KEO1840" s="401"/>
      <c r="KEP1840" s="401"/>
      <c r="KEQ1840" s="401"/>
      <c r="KER1840" s="401"/>
      <c r="KES1840" s="401"/>
      <c r="KET1840" s="401"/>
      <c r="KEU1840" s="401"/>
      <c r="KEV1840" s="401"/>
      <c r="KEW1840" s="401"/>
      <c r="KEX1840" s="401"/>
      <c r="KEY1840" s="401"/>
      <c r="KEZ1840" s="401"/>
      <c r="KFA1840" s="401"/>
      <c r="KFB1840" s="401"/>
      <c r="KFC1840" s="401"/>
      <c r="KFD1840" s="401"/>
      <c r="KFE1840" s="401"/>
      <c r="KFF1840" s="401"/>
      <c r="KFG1840" s="401"/>
      <c r="KFH1840" s="401"/>
      <c r="KFI1840" s="401"/>
      <c r="KFJ1840" s="401"/>
      <c r="KFK1840" s="401"/>
      <c r="KFL1840" s="401"/>
      <c r="KFM1840" s="401"/>
      <c r="KFN1840" s="401"/>
      <c r="KFO1840" s="401"/>
      <c r="KFP1840" s="401"/>
      <c r="KFQ1840" s="401"/>
      <c r="KFR1840" s="401"/>
      <c r="KFS1840" s="401"/>
      <c r="KFT1840" s="401"/>
      <c r="KFU1840" s="401"/>
      <c r="KFV1840" s="401"/>
      <c r="KFW1840" s="401"/>
      <c r="KFX1840" s="401"/>
      <c r="KFY1840" s="401"/>
      <c r="KFZ1840" s="401"/>
      <c r="KGA1840" s="401"/>
      <c r="KGB1840" s="401"/>
      <c r="KGC1840" s="401"/>
      <c r="KGD1840" s="401"/>
      <c r="KGE1840" s="401"/>
      <c r="KGF1840" s="401"/>
      <c r="KGG1840" s="401"/>
      <c r="KGH1840" s="401"/>
      <c r="KGI1840" s="401"/>
      <c r="KGJ1840" s="401"/>
      <c r="KGK1840" s="401"/>
      <c r="KGL1840" s="401"/>
      <c r="KGM1840" s="401"/>
      <c r="KGN1840" s="401"/>
      <c r="KGO1840" s="401"/>
      <c r="KGP1840" s="401"/>
      <c r="KGQ1840" s="401"/>
      <c r="KGR1840" s="401"/>
      <c r="KGS1840" s="401"/>
      <c r="KGT1840" s="401"/>
      <c r="KGU1840" s="401"/>
      <c r="KGV1840" s="401"/>
      <c r="KGW1840" s="401"/>
      <c r="KGX1840" s="401"/>
      <c r="KGY1840" s="401"/>
      <c r="KGZ1840" s="401"/>
      <c r="KHA1840" s="401"/>
      <c r="KHB1840" s="401"/>
      <c r="KHC1840" s="401"/>
      <c r="KHD1840" s="401"/>
      <c r="KHE1840" s="401"/>
      <c r="KHF1840" s="401"/>
      <c r="KHG1840" s="401"/>
      <c r="KHH1840" s="401"/>
      <c r="KHI1840" s="401"/>
      <c r="KHJ1840" s="401"/>
      <c r="KHK1840" s="401"/>
      <c r="KHL1840" s="401"/>
      <c r="KHM1840" s="401"/>
      <c r="KHN1840" s="401"/>
      <c r="KHO1840" s="401"/>
      <c r="KHP1840" s="401"/>
      <c r="KHQ1840" s="401"/>
      <c r="KHR1840" s="401"/>
      <c r="KHS1840" s="401"/>
      <c r="KHT1840" s="401"/>
      <c r="KHU1840" s="401"/>
      <c r="KHV1840" s="401"/>
      <c r="KHW1840" s="401"/>
      <c r="KHX1840" s="401"/>
      <c r="KHY1840" s="401"/>
      <c r="KHZ1840" s="401"/>
      <c r="KIA1840" s="401"/>
      <c r="KIB1840" s="401"/>
      <c r="KIC1840" s="401"/>
      <c r="KID1840" s="401"/>
      <c r="KIE1840" s="401"/>
      <c r="KIF1840" s="401"/>
      <c r="KIG1840" s="401"/>
      <c r="KIH1840" s="401"/>
      <c r="KII1840" s="401"/>
      <c r="KIJ1840" s="401"/>
      <c r="KIK1840" s="401"/>
      <c r="KIL1840" s="401"/>
      <c r="KIM1840" s="401"/>
      <c r="KIN1840" s="401"/>
      <c r="KIO1840" s="401"/>
      <c r="KIP1840" s="401"/>
      <c r="KIQ1840" s="401"/>
      <c r="KIR1840" s="401"/>
      <c r="KIS1840" s="401"/>
      <c r="KIT1840" s="401"/>
      <c r="KIU1840" s="401"/>
      <c r="KIV1840" s="401"/>
      <c r="KIW1840" s="401"/>
      <c r="KIX1840" s="401"/>
      <c r="KIY1840" s="401"/>
      <c r="KIZ1840" s="401"/>
      <c r="KJA1840" s="401"/>
      <c r="KJB1840" s="401"/>
      <c r="KJC1840" s="401"/>
      <c r="KJD1840" s="401"/>
      <c r="KJE1840" s="401"/>
      <c r="KJF1840" s="401"/>
      <c r="KJG1840" s="401"/>
      <c r="KJH1840" s="401"/>
      <c r="KJI1840" s="401"/>
      <c r="KJJ1840" s="401"/>
      <c r="KJK1840" s="401"/>
      <c r="KJL1840" s="401"/>
      <c r="KJM1840" s="401"/>
      <c r="KJN1840" s="401"/>
      <c r="KJO1840" s="401"/>
      <c r="KJP1840" s="401"/>
      <c r="KJQ1840" s="401"/>
      <c r="KJR1840" s="401"/>
      <c r="KJS1840" s="401"/>
      <c r="KJT1840" s="401"/>
      <c r="KJU1840" s="401"/>
      <c r="KJV1840" s="401"/>
      <c r="KJW1840" s="401"/>
      <c r="KJX1840" s="401"/>
      <c r="KJY1840" s="401"/>
      <c r="KJZ1840" s="401"/>
      <c r="KKA1840" s="401"/>
      <c r="KKB1840" s="401"/>
      <c r="KKC1840" s="401"/>
      <c r="KKD1840" s="401"/>
      <c r="KKE1840" s="401"/>
      <c r="KKF1840" s="401"/>
      <c r="KKG1840" s="401"/>
      <c r="KKH1840" s="401"/>
      <c r="KKI1840" s="401"/>
      <c r="KKJ1840" s="401"/>
      <c r="KKK1840" s="401"/>
      <c r="KKL1840" s="401"/>
      <c r="KKM1840" s="401"/>
      <c r="KKN1840" s="401"/>
      <c r="KKO1840" s="401"/>
      <c r="KKP1840" s="401"/>
      <c r="KKQ1840" s="401"/>
      <c r="KKR1840" s="401"/>
      <c r="KKS1840" s="401"/>
      <c r="KKT1840" s="401"/>
      <c r="KKU1840" s="401"/>
      <c r="KKV1840" s="401"/>
      <c r="KKW1840" s="401"/>
      <c r="KKX1840" s="401"/>
      <c r="KKY1840" s="401"/>
      <c r="KKZ1840" s="401"/>
      <c r="KLA1840" s="401"/>
      <c r="KLB1840" s="401"/>
      <c r="KLC1840" s="401"/>
      <c r="KLD1840" s="401"/>
      <c r="KLE1840" s="401"/>
      <c r="KLF1840" s="401"/>
      <c r="KLG1840" s="401"/>
      <c r="KLH1840" s="401"/>
      <c r="KLI1840" s="401"/>
      <c r="KLJ1840" s="401"/>
      <c r="KLK1840" s="401"/>
      <c r="KLL1840" s="401"/>
      <c r="KLM1840" s="401"/>
      <c r="KLN1840" s="401"/>
      <c r="KLO1840" s="401"/>
      <c r="KLP1840" s="401"/>
      <c r="KLQ1840" s="401"/>
      <c r="KLR1840" s="401"/>
      <c r="KLS1840" s="401"/>
      <c r="KLT1840" s="401"/>
      <c r="KLU1840" s="401"/>
      <c r="KLV1840" s="401"/>
      <c r="KLW1840" s="401"/>
      <c r="KLX1840" s="401"/>
      <c r="KLY1840" s="401"/>
      <c r="KLZ1840" s="401"/>
      <c r="KMA1840" s="401"/>
      <c r="KMB1840" s="401"/>
      <c r="KMC1840" s="401"/>
      <c r="KMD1840" s="401"/>
      <c r="KME1840" s="401"/>
      <c r="KMF1840" s="401"/>
      <c r="KMG1840" s="401"/>
      <c r="KMH1840" s="401"/>
      <c r="KMI1840" s="401"/>
      <c r="KMJ1840" s="401"/>
      <c r="KMK1840" s="401"/>
      <c r="KML1840" s="401"/>
      <c r="KMM1840" s="401"/>
      <c r="KMN1840" s="401"/>
      <c r="KMO1840" s="401"/>
      <c r="KMP1840" s="401"/>
      <c r="KMQ1840" s="401"/>
      <c r="KMR1840" s="401"/>
      <c r="KMS1840" s="401"/>
      <c r="KMT1840" s="401"/>
      <c r="KMU1840" s="401"/>
      <c r="KMV1840" s="401"/>
      <c r="KMW1840" s="401"/>
      <c r="KMX1840" s="401"/>
      <c r="KMY1840" s="401"/>
      <c r="KMZ1840" s="401"/>
      <c r="KNA1840" s="401"/>
      <c r="KNB1840" s="401"/>
      <c r="KNC1840" s="401"/>
      <c r="KND1840" s="401"/>
      <c r="KNE1840" s="401"/>
      <c r="KNF1840" s="401"/>
      <c r="KNG1840" s="401"/>
      <c r="KNH1840" s="401"/>
      <c r="KNI1840" s="401"/>
      <c r="KNJ1840" s="401"/>
      <c r="KNK1840" s="401"/>
      <c r="KNL1840" s="401"/>
      <c r="KNM1840" s="401"/>
      <c r="KNN1840" s="401"/>
      <c r="KNO1840" s="401"/>
      <c r="KNP1840" s="401"/>
      <c r="KNQ1840" s="401"/>
      <c r="KNR1840" s="401"/>
      <c r="KNS1840" s="401"/>
      <c r="KNT1840" s="401"/>
      <c r="KNU1840" s="401"/>
      <c r="KNV1840" s="401"/>
      <c r="KNW1840" s="401"/>
      <c r="KNX1840" s="401"/>
      <c r="KNY1840" s="401"/>
      <c r="KNZ1840" s="401"/>
      <c r="KOA1840" s="401"/>
      <c r="KOB1840" s="401"/>
      <c r="KOC1840" s="401"/>
      <c r="KOD1840" s="401"/>
      <c r="KOE1840" s="401"/>
      <c r="KOF1840" s="401"/>
      <c r="KOG1840" s="401"/>
      <c r="KOH1840" s="401"/>
      <c r="KOI1840" s="401"/>
      <c r="KOJ1840" s="401"/>
      <c r="KOK1840" s="401"/>
      <c r="KOL1840" s="401"/>
      <c r="KOM1840" s="401"/>
      <c r="KON1840" s="401"/>
      <c r="KOO1840" s="401"/>
      <c r="KOP1840" s="401"/>
      <c r="KOQ1840" s="401"/>
      <c r="KOR1840" s="401"/>
      <c r="KOS1840" s="401"/>
      <c r="KOT1840" s="401"/>
      <c r="KOU1840" s="401"/>
      <c r="KOV1840" s="401"/>
      <c r="KOW1840" s="401"/>
      <c r="KOX1840" s="401"/>
      <c r="KOY1840" s="401"/>
      <c r="KOZ1840" s="401"/>
      <c r="KPA1840" s="401"/>
      <c r="KPB1840" s="401"/>
      <c r="KPC1840" s="401"/>
      <c r="KPD1840" s="401"/>
      <c r="KPE1840" s="401"/>
      <c r="KPF1840" s="401"/>
      <c r="KPG1840" s="401"/>
      <c r="KPH1840" s="401"/>
      <c r="KPI1840" s="401"/>
      <c r="KPJ1840" s="401"/>
      <c r="KPK1840" s="401"/>
      <c r="KPL1840" s="401"/>
      <c r="KPM1840" s="401"/>
      <c r="KPN1840" s="401"/>
      <c r="KPO1840" s="401"/>
      <c r="KPP1840" s="401"/>
      <c r="KPQ1840" s="401"/>
      <c r="KPR1840" s="401"/>
      <c r="KPS1840" s="401"/>
      <c r="KPT1840" s="401"/>
      <c r="KPU1840" s="401"/>
      <c r="KPV1840" s="401"/>
      <c r="KPW1840" s="401"/>
      <c r="KPX1840" s="401"/>
      <c r="KPY1840" s="401"/>
      <c r="KPZ1840" s="401"/>
      <c r="KQA1840" s="401"/>
      <c r="KQB1840" s="401"/>
      <c r="KQC1840" s="401"/>
      <c r="KQD1840" s="401"/>
      <c r="KQE1840" s="401"/>
      <c r="KQF1840" s="401"/>
      <c r="KQG1840" s="401"/>
      <c r="KQH1840" s="401"/>
      <c r="KQI1840" s="401"/>
      <c r="KQJ1840" s="401"/>
      <c r="KQK1840" s="401"/>
      <c r="KQL1840" s="401"/>
      <c r="KQM1840" s="401"/>
      <c r="KQN1840" s="401"/>
      <c r="KQO1840" s="401"/>
      <c r="KQP1840" s="401"/>
      <c r="KQQ1840" s="401"/>
      <c r="KQR1840" s="401"/>
      <c r="KQS1840" s="401"/>
      <c r="KQT1840" s="401"/>
      <c r="KQU1840" s="401"/>
      <c r="KQV1840" s="401"/>
      <c r="KQW1840" s="401"/>
      <c r="KQX1840" s="401"/>
      <c r="KQY1840" s="401"/>
      <c r="KQZ1840" s="401"/>
      <c r="KRA1840" s="401"/>
      <c r="KRB1840" s="401"/>
      <c r="KRC1840" s="401"/>
      <c r="KRD1840" s="401"/>
      <c r="KRE1840" s="401"/>
      <c r="KRF1840" s="401"/>
      <c r="KRG1840" s="401"/>
      <c r="KRH1840" s="401"/>
      <c r="KRI1840" s="401"/>
      <c r="KRJ1840" s="401"/>
      <c r="KRK1840" s="401"/>
      <c r="KRL1840" s="401"/>
      <c r="KRM1840" s="401"/>
      <c r="KRN1840" s="401"/>
      <c r="KRO1840" s="401"/>
      <c r="KRP1840" s="401"/>
      <c r="KRQ1840" s="401"/>
      <c r="KRR1840" s="401"/>
      <c r="KRS1840" s="401"/>
      <c r="KRT1840" s="401"/>
      <c r="KRU1840" s="401"/>
      <c r="KRV1840" s="401"/>
      <c r="KRW1840" s="401"/>
      <c r="KRX1840" s="401"/>
      <c r="KRY1840" s="401"/>
      <c r="KRZ1840" s="401"/>
      <c r="KSA1840" s="401"/>
      <c r="KSB1840" s="401"/>
      <c r="KSC1840" s="401"/>
      <c r="KSD1840" s="401"/>
      <c r="KSE1840" s="401"/>
      <c r="KSF1840" s="401"/>
      <c r="KSG1840" s="401"/>
      <c r="KSH1840" s="401"/>
      <c r="KSI1840" s="401"/>
      <c r="KSJ1840" s="401"/>
      <c r="KSK1840" s="401"/>
      <c r="KSL1840" s="401"/>
      <c r="KSM1840" s="401"/>
      <c r="KSN1840" s="401"/>
      <c r="KSO1840" s="401"/>
      <c r="KSP1840" s="401"/>
      <c r="KSQ1840" s="401"/>
      <c r="KSR1840" s="401"/>
      <c r="KSS1840" s="401"/>
      <c r="KST1840" s="401"/>
      <c r="KSU1840" s="401"/>
      <c r="KSV1840" s="401"/>
      <c r="KSW1840" s="401"/>
      <c r="KSX1840" s="401"/>
      <c r="KSY1840" s="401"/>
      <c r="KSZ1840" s="401"/>
      <c r="KTA1840" s="401"/>
      <c r="KTB1840" s="401"/>
      <c r="KTC1840" s="401"/>
      <c r="KTD1840" s="401"/>
      <c r="KTE1840" s="401"/>
      <c r="KTF1840" s="401"/>
      <c r="KTG1840" s="401"/>
      <c r="KTH1840" s="401"/>
      <c r="KTI1840" s="401"/>
      <c r="KTJ1840" s="401"/>
      <c r="KTK1840" s="401"/>
      <c r="KTL1840" s="401"/>
      <c r="KTM1840" s="401"/>
      <c r="KTN1840" s="401"/>
      <c r="KTO1840" s="401"/>
      <c r="KTP1840" s="401"/>
      <c r="KTQ1840" s="401"/>
      <c r="KTR1840" s="401"/>
      <c r="KTS1840" s="401"/>
      <c r="KTT1840" s="401"/>
      <c r="KTU1840" s="401"/>
      <c r="KTV1840" s="401"/>
      <c r="KTW1840" s="401"/>
      <c r="KTX1840" s="401"/>
      <c r="KTY1840" s="401"/>
      <c r="KTZ1840" s="401"/>
      <c r="KUA1840" s="401"/>
      <c r="KUB1840" s="401"/>
      <c r="KUC1840" s="401"/>
      <c r="KUD1840" s="401"/>
      <c r="KUE1840" s="401"/>
      <c r="KUF1840" s="401"/>
      <c r="KUG1840" s="401"/>
      <c r="KUH1840" s="401"/>
      <c r="KUI1840" s="401"/>
      <c r="KUJ1840" s="401"/>
      <c r="KUK1840" s="401"/>
      <c r="KUL1840" s="401"/>
      <c r="KUM1840" s="401"/>
      <c r="KUN1840" s="401"/>
      <c r="KUO1840" s="401"/>
      <c r="KUP1840" s="401"/>
      <c r="KUQ1840" s="401"/>
      <c r="KUR1840" s="401"/>
      <c r="KUS1840" s="401"/>
      <c r="KUT1840" s="401"/>
      <c r="KUU1840" s="401"/>
      <c r="KUV1840" s="401"/>
      <c r="KUW1840" s="401"/>
      <c r="KUX1840" s="401"/>
      <c r="KUY1840" s="401"/>
      <c r="KUZ1840" s="401"/>
      <c r="KVA1840" s="401"/>
      <c r="KVB1840" s="401"/>
      <c r="KVC1840" s="401"/>
      <c r="KVD1840" s="401"/>
      <c r="KVE1840" s="401"/>
      <c r="KVF1840" s="401"/>
      <c r="KVG1840" s="401"/>
      <c r="KVH1840" s="401"/>
      <c r="KVI1840" s="401"/>
      <c r="KVJ1840" s="401"/>
      <c r="KVK1840" s="401"/>
      <c r="KVL1840" s="401"/>
      <c r="KVM1840" s="401"/>
      <c r="KVN1840" s="401"/>
      <c r="KVO1840" s="401"/>
      <c r="KVP1840" s="401"/>
      <c r="KVQ1840" s="401"/>
      <c r="KVR1840" s="401"/>
      <c r="KVS1840" s="401"/>
      <c r="KVT1840" s="401"/>
      <c r="KVU1840" s="401"/>
      <c r="KVV1840" s="401"/>
      <c r="KVW1840" s="401"/>
      <c r="KVX1840" s="401"/>
      <c r="KVY1840" s="401"/>
      <c r="KVZ1840" s="401"/>
      <c r="KWA1840" s="401"/>
      <c r="KWB1840" s="401"/>
      <c r="KWC1840" s="401"/>
      <c r="KWD1840" s="401"/>
      <c r="KWE1840" s="401"/>
      <c r="KWF1840" s="401"/>
      <c r="KWG1840" s="401"/>
      <c r="KWH1840" s="401"/>
      <c r="KWI1840" s="401"/>
      <c r="KWJ1840" s="401"/>
      <c r="KWK1840" s="401"/>
      <c r="KWL1840" s="401"/>
      <c r="KWM1840" s="401"/>
      <c r="KWN1840" s="401"/>
      <c r="KWO1840" s="401"/>
      <c r="KWP1840" s="401"/>
      <c r="KWQ1840" s="401"/>
      <c r="KWR1840" s="401"/>
      <c r="KWS1840" s="401"/>
      <c r="KWT1840" s="401"/>
      <c r="KWU1840" s="401"/>
      <c r="KWV1840" s="401"/>
      <c r="KWW1840" s="401"/>
      <c r="KWX1840" s="401"/>
      <c r="KWY1840" s="401"/>
      <c r="KWZ1840" s="401"/>
      <c r="KXA1840" s="401"/>
      <c r="KXB1840" s="401"/>
      <c r="KXC1840" s="401"/>
      <c r="KXD1840" s="401"/>
      <c r="KXE1840" s="401"/>
      <c r="KXF1840" s="401"/>
      <c r="KXG1840" s="401"/>
      <c r="KXH1840" s="401"/>
      <c r="KXI1840" s="401"/>
      <c r="KXJ1840" s="401"/>
      <c r="KXK1840" s="401"/>
      <c r="KXL1840" s="401"/>
      <c r="KXM1840" s="401"/>
      <c r="KXN1840" s="401"/>
      <c r="KXO1840" s="401"/>
      <c r="KXP1840" s="401"/>
      <c r="KXQ1840" s="401"/>
      <c r="KXR1840" s="401"/>
      <c r="KXS1840" s="401"/>
      <c r="KXT1840" s="401"/>
      <c r="KXU1840" s="401"/>
      <c r="KXV1840" s="401"/>
      <c r="KXW1840" s="401"/>
      <c r="KXX1840" s="401"/>
      <c r="KXY1840" s="401"/>
      <c r="KXZ1840" s="401"/>
      <c r="KYA1840" s="401"/>
      <c r="KYB1840" s="401"/>
      <c r="KYC1840" s="401"/>
      <c r="KYD1840" s="401"/>
      <c r="KYE1840" s="401"/>
      <c r="KYF1840" s="401"/>
      <c r="KYG1840" s="401"/>
      <c r="KYH1840" s="401"/>
      <c r="KYI1840" s="401"/>
      <c r="KYJ1840" s="401"/>
      <c r="KYK1840" s="401"/>
      <c r="KYL1840" s="401"/>
      <c r="KYM1840" s="401"/>
      <c r="KYN1840" s="401"/>
      <c r="KYO1840" s="401"/>
      <c r="KYP1840" s="401"/>
      <c r="KYQ1840" s="401"/>
      <c r="KYR1840" s="401"/>
      <c r="KYS1840" s="401"/>
      <c r="KYT1840" s="401"/>
      <c r="KYU1840" s="401"/>
      <c r="KYV1840" s="401"/>
      <c r="KYW1840" s="401"/>
      <c r="KYX1840" s="401"/>
      <c r="KYY1840" s="401"/>
      <c r="KYZ1840" s="401"/>
      <c r="KZA1840" s="401"/>
      <c r="KZB1840" s="401"/>
      <c r="KZC1840" s="401"/>
      <c r="KZD1840" s="401"/>
      <c r="KZE1840" s="401"/>
      <c r="KZF1840" s="401"/>
      <c r="KZG1840" s="401"/>
      <c r="KZH1840" s="401"/>
      <c r="KZI1840" s="401"/>
      <c r="KZJ1840" s="401"/>
      <c r="KZK1840" s="401"/>
      <c r="KZL1840" s="401"/>
      <c r="KZM1840" s="401"/>
      <c r="KZN1840" s="401"/>
      <c r="KZO1840" s="401"/>
      <c r="KZP1840" s="401"/>
      <c r="KZQ1840" s="401"/>
      <c r="KZR1840" s="401"/>
      <c r="KZS1840" s="401"/>
      <c r="KZT1840" s="401"/>
      <c r="KZU1840" s="401"/>
      <c r="KZV1840" s="401"/>
      <c r="KZW1840" s="401"/>
      <c r="KZX1840" s="401"/>
      <c r="KZY1840" s="401"/>
      <c r="KZZ1840" s="401"/>
      <c r="LAA1840" s="401"/>
      <c r="LAB1840" s="401"/>
      <c r="LAC1840" s="401"/>
      <c r="LAD1840" s="401"/>
      <c r="LAE1840" s="401"/>
      <c r="LAF1840" s="401"/>
      <c r="LAG1840" s="401"/>
      <c r="LAH1840" s="401"/>
      <c r="LAI1840" s="401"/>
      <c r="LAJ1840" s="401"/>
      <c r="LAK1840" s="401"/>
      <c r="LAL1840" s="401"/>
      <c r="LAM1840" s="401"/>
      <c r="LAN1840" s="401"/>
      <c r="LAO1840" s="401"/>
      <c r="LAP1840" s="401"/>
      <c r="LAQ1840" s="401"/>
      <c r="LAR1840" s="401"/>
      <c r="LAS1840" s="401"/>
      <c r="LAT1840" s="401"/>
      <c r="LAU1840" s="401"/>
      <c r="LAV1840" s="401"/>
      <c r="LAW1840" s="401"/>
      <c r="LAX1840" s="401"/>
      <c r="LAY1840" s="401"/>
      <c r="LAZ1840" s="401"/>
      <c r="LBA1840" s="401"/>
      <c r="LBB1840" s="401"/>
      <c r="LBC1840" s="401"/>
      <c r="LBD1840" s="401"/>
      <c r="LBE1840" s="401"/>
      <c r="LBF1840" s="401"/>
      <c r="LBG1840" s="401"/>
      <c r="LBH1840" s="401"/>
      <c r="LBI1840" s="401"/>
      <c r="LBJ1840" s="401"/>
      <c r="LBK1840" s="401"/>
      <c r="LBL1840" s="401"/>
      <c r="LBM1840" s="401"/>
      <c r="LBN1840" s="401"/>
      <c r="LBO1840" s="401"/>
      <c r="LBP1840" s="401"/>
      <c r="LBQ1840" s="401"/>
      <c r="LBR1840" s="401"/>
      <c r="LBS1840" s="401"/>
      <c r="LBT1840" s="401"/>
      <c r="LBU1840" s="401"/>
      <c r="LBV1840" s="401"/>
      <c r="LBW1840" s="401"/>
      <c r="LBX1840" s="401"/>
      <c r="LBY1840" s="401"/>
      <c r="LBZ1840" s="401"/>
      <c r="LCA1840" s="401"/>
      <c r="LCB1840" s="401"/>
      <c r="LCC1840" s="401"/>
      <c r="LCD1840" s="401"/>
      <c r="LCE1840" s="401"/>
      <c r="LCF1840" s="401"/>
      <c r="LCG1840" s="401"/>
      <c r="LCH1840" s="401"/>
      <c r="LCI1840" s="401"/>
      <c r="LCJ1840" s="401"/>
      <c r="LCK1840" s="401"/>
      <c r="LCL1840" s="401"/>
      <c r="LCM1840" s="401"/>
      <c r="LCN1840" s="401"/>
      <c r="LCO1840" s="401"/>
      <c r="LCP1840" s="401"/>
      <c r="LCQ1840" s="401"/>
      <c r="LCR1840" s="401"/>
      <c r="LCS1840" s="401"/>
      <c r="LCT1840" s="401"/>
      <c r="LCU1840" s="401"/>
      <c r="LCV1840" s="401"/>
      <c r="LCW1840" s="401"/>
      <c r="LCX1840" s="401"/>
      <c r="LCY1840" s="401"/>
      <c r="LCZ1840" s="401"/>
      <c r="LDA1840" s="401"/>
      <c r="LDB1840" s="401"/>
      <c r="LDC1840" s="401"/>
      <c r="LDD1840" s="401"/>
      <c r="LDE1840" s="401"/>
      <c r="LDF1840" s="401"/>
      <c r="LDG1840" s="401"/>
      <c r="LDH1840" s="401"/>
      <c r="LDI1840" s="401"/>
      <c r="LDJ1840" s="401"/>
      <c r="LDK1840" s="401"/>
      <c r="LDL1840" s="401"/>
      <c r="LDM1840" s="401"/>
      <c r="LDN1840" s="401"/>
      <c r="LDO1840" s="401"/>
      <c r="LDP1840" s="401"/>
      <c r="LDQ1840" s="401"/>
      <c r="LDR1840" s="401"/>
      <c r="LDS1840" s="401"/>
      <c r="LDT1840" s="401"/>
      <c r="LDU1840" s="401"/>
      <c r="LDV1840" s="401"/>
      <c r="LDW1840" s="401"/>
      <c r="LDX1840" s="401"/>
      <c r="LDY1840" s="401"/>
      <c r="LDZ1840" s="401"/>
      <c r="LEA1840" s="401"/>
      <c r="LEB1840" s="401"/>
      <c r="LEC1840" s="401"/>
      <c r="LED1840" s="401"/>
      <c r="LEE1840" s="401"/>
      <c r="LEF1840" s="401"/>
      <c r="LEG1840" s="401"/>
      <c r="LEH1840" s="401"/>
      <c r="LEI1840" s="401"/>
      <c r="LEJ1840" s="401"/>
      <c r="LEK1840" s="401"/>
      <c r="LEL1840" s="401"/>
      <c r="LEM1840" s="401"/>
      <c r="LEN1840" s="401"/>
      <c r="LEO1840" s="401"/>
      <c r="LEP1840" s="401"/>
      <c r="LEQ1840" s="401"/>
      <c r="LER1840" s="401"/>
      <c r="LES1840" s="401"/>
      <c r="LET1840" s="401"/>
      <c r="LEU1840" s="401"/>
      <c r="LEV1840" s="401"/>
      <c r="LEW1840" s="401"/>
      <c r="LEX1840" s="401"/>
      <c r="LEY1840" s="401"/>
      <c r="LEZ1840" s="401"/>
      <c r="LFA1840" s="401"/>
      <c r="LFB1840" s="401"/>
      <c r="LFC1840" s="401"/>
      <c r="LFD1840" s="401"/>
      <c r="LFE1840" s="401"/>
      <c r="LFF1840" s="401"/>
      <c r="LFG1840" s="401"/>
      <c r="LFH1840" s="401"/>
      <c r="LFI1840" s="401"/>
      <c r="LFJ1840" s="401"/>
      <c r="LFK1840" s="401"/>
      <c r="LFL1840" s="401"/>
      <c r="LFM1840" s="401"/>
      <c r="LFN1840" s="401"/>
      <c r="LFO1840" s="401"/>
      <c r="LFP1840" s="401"/>
      <c r="LFQ1840" s="401"/>
      <c r="LFR1840" s="401"/>
      <c r="LFS1840" s="401"/>
      <c r="LFT1840" s="401"/>
      <c r="LFU1840" s="401"/>
      <c r="LFV1840" s="401"/>
      <c r="LFW1840" s="401"/>
      <c r="LFX1840" s="401"/>
      <c r="LFY1840" s="401"/>
      <c r="LFZ1840" s="401"/>
      <c r="LGA1840" s="401"/>
      <c r="LGB1840" s="401"/>
      <c r="LGC1840" s="401"/>
      <c r="LGD1840" s="401"/>
      <c r="LGE1840" s="401"/>
      <c r="LGF1840" s="401"/>
      <c r="LGG1840" s="401"/>
      <c r="LGH1840" s="401"/>
      <c r="LGI1840" s="401"/>
      <c r="LGJ1840" s="401"/>
      <c r="LGK1840" s="401"/>
      <c r="LGL1840" s="401"/>
      <c r="LGM1840" s="401"/>
      <c r="LGN1840" s="401"/>
      <c r="LGO1840" s="401"/>
      <c r="LGP1840" s="401"/>
      <c r="LGQ1840" s="401"/>
      <c r="LGR1840" s="401"/>
      <c r="LGS1840" s="401"/>
      <c r="LGT1840" s="401"/>
      <c r="LGU1840" s="401"/>
      <c r="LGV1840" s="401"/>
      <c r="LGW1840" s="401"/>
      <c r="LGX1840" s="401"/>
      <c r="LGY1840" s="401"/>
      <c r="LGZ1840" s="401"/>
      <c r="LHA1840" s="401"/>
      <c r="LHB1840" s="401"/>
      <c r="LHC1840" s="401"/>
      <c r="LHD1840" s="401"/>
      <c r="LHE1840" s="401"/>
      <c r="LHF1840" s="401"/>
      <c r="LHG1840" s="401"/>
      <c r="LHH1840" s="401"/>
      <c r="LHI1840" s="401"/>
      <c r="LHJ1840" s="401"/>
      <c r="LHK1840" s="401"/>
      <c r="LHL1840" s="401"/>
      <c r="LHM1840" s="401"/>
      <c r="LHN1840" s="401"/>
      <c r="LHO1840" s="401"/>
      <c r="LHP1840" s="401"/>
      <c r="LHQ1840" s="401"/>
      <c r="LHR1840" s="401"/>
      <c r="LHS1840" s="401"/>
      <c r="LHT1840" s="401"/>
      <c r="LHU1840" s="401"/>
      <c r="LHV1840" s="401"/>
      <c r="LHW1840" s="401"/>
      <c r="LHX1840" s="401"/>
      <c r="LHY1840" s="401"/>
      <c r="LHZ1840" s="401"/>
      <c r="LIA1840" s="401"/>
      <c r="LIB1840" s="401"/>
      <c r="LIC1840" s="401"/>
      <c r="LID1840" s="401"/>
      <c r="LIE1840" s="401"/>
      <c r="LIF1840" s="401"/>
      <c r="LIG1840" s="401"/>
      <c r="LIH1840" s="401"/>
      <c r="LII1840" s="401"/>
      <c r="LIJ1840" s="401"/>
      <c r="LIK1840" s="401"/>
      <c r="LIL1840" s="401"/>
      <c r="LIM1840" s="401"/>
      <c r="LIN1840" s="401"/>
      <c r="LIO1840" s="401"/>
      <c r="LIP1840" s="401"/>
      <c r="LIQ1840" s="401"/>
      <c r="LIR1840" s="401"/>
      <c r="LIS1840" s="401"/>
      <c r="LIT1840" s="401"/>
      <c r="LIU1840" s="401"/>
      <c r="LIV1840" s="401"/>
      <c r="LIW1840" s="401"/>
      <c r="LIX1840" s="401"/>
      <c r="LIY1840" s="401"/>
      <c r="LIZ1840" s="401"/>
      <c r="LJA1840" s="401"/>
      <c r="LJB1840" s="401"/>
      <c r="LJC1840" s="401"/>
      <c r="LJD1840" s="401"/>
      <c r="LJE1840" s="401"/>
      <c r="LJF1840" s="401"/>
      <c r="LJG1840" s="401"/>
      <c r="LJH1840" s="401"/>
      <c r="LJI1840" s="401"/>
      <c r="LJJ1840" s="401"/>
      <c r="LJK1840" s="401"/>
      <c r="LJL1840" s="401"/>
      <c r="LJM1840" s="401"/>
      <c r="LJN1840" s="401"/>
      <c r="LJO1840" s="401"/>
      <c r="LJP1840" s="401"/>
      <c r="LJQ1840" s="401"/>
      <c r="LJR1840" s="401"/>
      <c r="LJS1840" s="401"/>
      <c r="LJT1840" s="401"/>
      <c r="LJU1840" s="401"/>
      <c r="LJV1840" s="401"/>
      <c r="LJW1840" s="401"/>
      <c r="LJX1840" s="401"/>
      <c r="LJY1840" s="401"/>
      <c r="LJZ1840" s="401"/>
      <c r="LKA1840" s="401"/>
      <c r="LKB1840" s="401"/>
      <c r="LKC1840" s="401"/>
      <c r="LKD1840" s="401"/>
      <c r="LKE1840" s="401"/>
      <c r="LKF1840" s="401"/>
      <c r="LKG1840" s="401"/>
      <c r="LKH1840" s="401"/>
      <c r="LKI1840" s="401"/>
      <c r="LKJ1840" s="401"/>
      <c r="LKK1840" s="401"/>
      <c r="LKL1840" s="401"/>
      <c r="LKM1840" s="401"/>
      <c r="LKN1840" s="401"/>
      <c r="LKO1840" s="401"/>
      <c r="LKP1840" s="401"/>
      <c r="LKQ1840" s="401"/>
      <c r="LKR1840" s="401"/>
      <c r="LKS1840" s="401"/>
      <c r="LKT1840" s="401"/>
      <c r="LKU1840" s="401"/>
      <c r="LKV1840" s="401"/>
      <c r="LKW1840" s="401"/>
      <c r="LKX1840" s="401"/>
      <c r="LKY1840" s="401"/>
      <c r="LKZ1840" s="401"/>
      <c r="LLA1840" s="401"/>
      <c r="LLB1840" s="401"/>
      <c r="LLC1840" s="401"/>
      <c r="LLD1840" s="401"/>
      <c r="LLE1840" s="401"/>
      <c r="LLF1840" s="401"/>
      <c r="LLG1840" s="401"/>
      <c r="LLH1840" s="401"/>
      <c r="LLI1840" s="401"/>
      <c r="LLJ1840" s="401"/>
      <c r="LLK1840" s="401"/>
      <c r="LLL1840" s="401"/>
      <c r="LLM1840" s="401"/>
      <c r="LLN1840" s="401"/>
      <c r="LLO1840" s="401"/>
      <c r="LLP1840" s="401"/>
      <c r="LLQ1840" s="401"/>
      <c r="LLR1840" s="401"/>
      <c r="LLS1840" s="401"/>
      <c r="LLT1840" s="401"/>
      <c r="LLU1840" s="401"/>
      <c r="LLV1840" s="401"/>
      <c r="LLW1840" s="401"/>
      <c r="LLX1840" s="401"/>
      <c r="LLY1840" s="401"/>
      <c r="LLZ1840" s="401"/>
      <c r="LMA1840" s="401"/>
      <c r="LMB1840" s="401"/>
      <c r="LMC1840" s="401"/>
      <c r="LMD1840" s="401"/>
      <c r="LME1840" s="401"/>
      <c r="LMF1840" s="401"/>
      <c r="LMG1840" s="401"/>
      <c r="LMH1840" s="401"/>
      <c r="LMI1840" s="401"/>
      <c r="LMJ1840" s="401"/>
      <c r="LMK1840" s="401"/>
      <c r="LML1840" s="401"/>
      <c r="LMM1840" s="401"/>
      <c r="LMN1840" s="401"/>
      <c r="LMO1840" s="401"/>
      <c r="LMP1840" s="401"/>
      <c r="LMQ1840" s="401"/>
      <c r="LMR1840" s="401"/>
      <c r="LMS1840" s="401"/>
      <c r="LMT1840" s="401"/>
      <c r="LMU1840" s="401"/>
      <c r="LMV1840" s="401"/>
      <c r="LMW1840" s="401"/>
      <c r="LMX1840" s="401"/>
      <c r="LMY1840" s="401"/>
      <c r="LMZ1840" s="401"/>
      <c r="LNA1840" s="401"/>
      <c r="LNB1840" s="401"/>
      <c r="LNC1840" s="401"/>
      <c r="LND1840" s="401"/>
      <c r="LNE1840" s="401"/>
      <c r="LNF1840" s="401"/>
      <c r="LNG1840" s="401"/>
      <c r="LNH1840" s="401"/>
      <c r="LNI1840" s="401"/>
      <c r="LNJ1840" s="401"/>
      <c r="LNK1840" s="401"/>
      <c r="LNL1840" s="401"/>
      <c r="LNM1840" s="401"/>
      <c r="LNN1840" s="401"/>
      <c r="LNO1840" s="401"/>
      <c r="LNP1840" s="401"/>
      <c r="LNQ1840" s="401"/>
      <c r="LNR1840" s="401"/>
      <c r="LNS1840" s="401"/>
      <c r="LNT1840" s="401"/>
      <c r="LNU1840" s="401"/>
      <c r="LNV1840" s="401"/>
      <c r="LNW1840" s="401"/>
      <c r="LNX1840" s="401"/>
      <c r="LNY1840" s="401"/>
      <c r="LNZ1840" s="401"/>
      <c r="LOA1840" s="401"/>
      <c r="LOB1840" s="401"/>
      <c r="LOC1840" s="401"/>
      <c r="LOD1840" s="401"/>
      <c r="LOE1840" s="401"/>
      <c r="LOF1840" s="401"/>
      <c r="LOG1840" s="401"/>
      <c r="LOH1840" s="401"/>
      <c r="LOI1840" s="401"/>
      <c r="LOJ1840" s="401"/>
      <c r="LOK1840" s="401"/>
      <c r="LOL1840" s="401"/>
      <c r="LOM1840" s="401"/>
      <c r="LON1840" s="401"/>
      <c r="LOO1840" s="401"/>
      <c r="LOP1840" s="401"/>
      <c r="LOQ1840" s="401"/>
      <c r="LOR1840" s="401"/>
      <c r="LOS1840" s="401"/>
      <c r="LOT1840" s="401"/>
      <c r="LOU1840" s="401"/>
      <c r="LOV1840" s="401"/>
      <c r="LOW1840" s="401"/>
      <c r="LOX1840" s="401"/>
      <c r="LOY1840" s="401"/>
      <c r="LOZ1840" s="401"/>
      <c r="LPA1840" s="401"/>
      <c r="LPB1840" s="401"/>
      <c r="LPC1840" s="401"/>
      <c r="LPD1840" s="401"/>
      <c r="LPE1840" s="401"/>
      <c r="LPF1840" s="401"/>
      <c r="LPG1840" s="401"/>
      <c r="LPH1840" s="401"/>
      <c r="LPI1840" s="401"/>
      <c r="LPJ1840" s="401"/>
      <c r="LPK1840" s="401"/>
      <c r="LPL1840" s="401"/>
      <c r="LPM1840" s="401"/>
      <c r="LPN1840" s="401"/>
      <c r="LPO1840" s="401"/>
      <c r="LPP1840" s="401"/>
      <c r="LPQ1840" s="401"/>
      <c r="LPR1840" s="401"/>
      <c r="LPS1840" s="401"/>
      <c r="LPT1840" s="401"/>
      <c r="LPU1840" s="401"/>
      <c r="LPV1840" s="401"/>
      <c r="LPW1840" s="401"/>
      <c r="LPX1840" s="401"/>
      <c r="LPY1840" s="401"/>
      <c r="LPZ1840" s="401"/>
      <c r="LQA1840" s="401"/>
      <c r="LQB1840" s="401"/>
      <c r="LQC1840" s="401"/>
      <c r="LQD1840" s="401"/>
      <c r="LQE1840" s="401"/>
      <c r="LQF1840" s="401"/>
      <c r="LQG1840" s="401"/>
      <c r="LQH1840" s="401"/>
      <c r="LQI1840" s="401"/>
      <c r="LQJ1840" s="401"/>
      <c r="LQK1840" s="401"/>
      <c r="LQL1840" s="401"/>
      <c r="LQM1840" s="401"/>
      <c r="LQN1840" s="401"/>
      <c r="LQO1840" s="401"/>
      <c r="LQP1840" s="401"/>
      <c r="LQQ1840" s="401"/>
      <c r="LQR1840" s="401"/>
      <c r="LQS1840" s="401"/>
      <c r="LQT1840" s="401"/>
      <c r="LQU1840" s="401"/>
      <c r="LQV1840" s="401"/>
      <c r="LQW1840" s="401"/>
      <c r="LQX1840" s="401"/>
      <c r="LQY1840" s="401"/>
      <c r="LQZ1840" s="401"/>
      <c r="LRA1840" s="401"/>
      <c r="LRB1840" s="401"/>
      <c r="LRC1840" s="401"/>
      <c r="LRD1840" s="401"/>
      <c r="LRE1840" s="401"/>
      <c r="LRF1840" s="401"/>
      <c r="LRG1840" s="401"/>
      <c r="LRH1840" s="401"/>
      <c r="LRI1840" s="401"/>
      <c r="LRJ1840" s="401"/>
      <c r="LRK1840" s="401"/>
      <c r="LRL1840" s="401"/>
      <c r="LRM1840" s="401"/>
      <c r="LRN1840" s="401"/>
      <c r="LRO1840" s="401"/>
      <c r="LRP1840" s="401"/>
      <c r="LRQ1840" s="401"/>
      <c r="LRR1840" s="401"/>
      <c r="LRS1840" s="401"/>
      <c r="LRT1840" s="401"/>
      <c r="LRU1840" s="401"/>
      <c r="LRV1840" s="401"/>
      <c r="LRW1840" s="401"/>
      <c r="LRX1840" s="401"/>
      <c r="LRY1840" s="401"/>
      <c r="LRZ1840" s="401"/>
      <c r="LSA1840" s="401"/>
      <c r="LSB1840" s="401"/>
      <c r="LSC1840" s="401"/>
      <c r="LSD1840" s="401"/>
      <c r="LSE1840" s="401"/>
      <c r="LSF1840" s="401"/>
      <c r="LSG1840" s="401"/>
      <c r="LSH1840" s="401"/>
      <c r="LSI1840" s="401"/>
      <c r="LSJ1840" s="401"/>
      <c r="LSK1840" s="401"/>
      <c r="LSL1840" s="401"/>
      <c r="LSM1840" s="401"/>
      <c r="LSN1840" s="401"/>
      <c r="LSO1840" s="401"/>
      <c r="LSP1840" s="401"/>
      <c r="LSQ1840" s="401"/>
      <c r="LSR1840" s="401"/>
      <c r="LSS1840" s="401"/>
      <c r="LST1840" s="401"/>
      <c r="LSU1840" s="401"/>
      <c r="LSV1840" s="401"/>
      <c r="LSW1840" s="401"/>
      <c r="LSX1840" s="401"/>
      <c r="LSY1840" s="401"/>
      <c r="LSZ1840" s="401"/>
      <c r="LTA1840" s="401"/>
      <c r="LTB1840" s="401"/>
      <c r="LTC1840" s="401"/>
      <c r="LTD1840" s="401"/>
      <c r="LTE1840" s="401"/>
      <c r="LTF1840" s="401"/>
      <c r="LTG1840" s="401"/>
      <c r="LTH1840" s="401"/>
      <c r="LTI1840" s="401"/>
      <c r="LTJ1840" s="401"/>
      <c r="LTK1840" s="401"/>
      <c r="LTL1840" s="401"/>
      <c r="LTM1840" s="401"/>
      <c r="LTN1840" s="401"/>
      <c r="LTO1840" s="401"/>
      <c r="LTP1840" s="401"/>
      <c r="LTQ1840" s="401"/>
      <c r="LTR1840" s="401"/>
      <c r="LTS1840" s="401"/>
      <c r="LTT1840" s="401"/>
      <c r="LTU1840" s="401"/>
      <c r="LTV1840" s="401"/>
      <c r="LTW1840" s="401"/>
      <c r="LTX1840" s="401"/>
      <c r="LTY1840" s="401"/>
      <c r="LTZ1840" s="401"/>
      <c r="LUA1840" s="401"/>
      <c r="LUB1840" s="401"/>
      <c r="LUC1840" s="401"/>
      <c r="LUD1840" s="401"/>
      <c r="LUE1840" s="401"/>
      <c r="LUF1840" s="401"/>
      <c r="LUG1840" s="401"/>
      <c r="LUH1840" s="401"/>
      <c r="LUI1840" s="401"/>
      <c r="LUJ1840" s="401"/>
      <c r="LUK1840" s="401"/>
      <c r="LUL1840" s="401"/>
      <c r="LUM1840" s="401"/>
      <c r="LUN1840" s="401"/>
      <c r="LUO1840" s="401"/>
      <c r="LUP1840" s="401"/>
      <c r="LUQ1840" s="401"/>
      <c r="LUR1840" s="401"/>
      <c r="LUS1840" s="401"/>
      <c r="LUT1840" s="401"/>
      <c r="LUU1840" s="401"/>
      <c r="LUV1840" s="401"/>
      <c r="LUW1840" s="401"/>
      <c r="LUX1840" s="401"/>
      <c r="LUY1840" s="401"/>
      <c r="LUZ1840" s="401"/>
      <c r="LVA1840" s="401"/>
      <c r="LVB1840" s="401"/>
      <c r="LVC1840" s="401"/>
      <c r="LVD1840" s="401"/>
      <c r="LVE1840" s="401"/>
      <c r="LVF1840" s="401"/>
      <c r="LVG1840" s="401"/>
      <c r="LVH1840" s="401"/>
      <c r="LVI1840" s="401"/>
      <c r="LVJ1840" s="401"/>
      <c r="LVK1840" s="401"/>
      <c r="LVL1840" s="401"/>
      <c r="LVM1840" s="401"/>
      <c r="LVN1840" s="401"/>
      <c r="LVO1840" s="401"/>
      <c r="LVP1840" s="401"/>
      <c r="LVQ1840" s="401"/>
      <c r="LVR1840" s="401"/>
      <c r="LVS1840" s="401"/>
      <c r="LVT1840" s="401"/>
      <c r="LVU1840" s="401"/>
      <c r="LVV1840" s="401"/>
      <c r="LVW1840" s="401"/>
      <c r="LVX1840" s="401"/>
      <c r="LVY1840" s="401"/>
      <c r="LVZ1840" s="401"/>
      <c r="LWA1840" s="401"/>
      <c r="LWB1840" s="401"/>
      <c r="LWC1840" s="401"/>
      <c r="LWD1840" s="401"/>
      <c r="LWE1840" s="401"/>
      <c r="LWF1840" s="401"/>
      <c r="LWG1840" s="401"/>
      <c r="LWH1840" s="401"/>
      <c r="LWI1840" s="401"/>
      <c r="LWJ1840" s="401"/>
      <c r="LWK1840" s="401"/>
      <c r="LWL1840" s="401"/>
      <c r="LWM1840" s="401"/>
      <c r="LWN1840" s="401"/>
      <c r="LWO1840" s="401"/>
      <c r="LWP1840" s="401"/>
      <c r="LWQ1840" s="401"/>
      <c r="LWR1840" s="401"/>
      <c r="LWS1840" s="401"/>
      <c r="LWT1840" s="401"/>
      <c r="LWU1840" s="401"/>
      <c r="LWV1840" s="401"/>
      <c r="LWW1840" s="401"/>
      <c r="LWX1840" s="401"/>
      <c r="LWY1840" s="401"/>
      <c r="LWZ1840" s="401"/>
      <c r="LXA1840" s="401"/>
      <c r="LXB1840" s="401"/>
      <c r="LXC1840" s="401"/>
      <c r="LXD1840" s="401"/>
      <c r="LXE1840" s="401"/>
      <c r="LXF1840" s="401"/>
      <c r="LXG1840" s="401"/>
      <c r="LXH1840" s="401"/>
      <c r="LXI1840" s="401"/>
      <c r="LXJ1840" s="401"/>
      <c r="LXK1840" s="401"/>
      <c r="LXL1840" s="401"/>
      <c r="LXM1840" s="401"/>
      <c r="LXN1840" s="401"/>
      <c r="LXO1840" s="401"/>
      <c r="LXP1840" s="401"/>
      <c r="LXQ1840" s="401"/>
      <c r="LXR1840" s="401"/>
      <c r="LXS1840" s="401"/>
      <c r="LXT1840" s="401"/>
      <c r="LXU1840" s="401"/>
      <c r="LXV1840" s="401"/>
      <c r="LXW1840" s="401"/>
      <c r="LXX1840" s="401"/>
      <c r="LXY1840" s="401"/>
      <c r="LXZ1840" s="401"/>
      <c r="LYA1840" s="401"/>
      <c r="LYB1840" s="401"/>
      <c r="LYC1840" s="401"/>
      <c r="LYD1840" s="401"/>
      <c r="LYE1840" s="401"/>
      <c r="LYF1840" s="401"/>
      <c r="LYG1840" s="401"/>
      <c r="LYH1840" s="401"/>
      <c r="LYI1840" s="401"/>
      <c r="LYJ1840" s="401"/>
      <c r="LYK1840" s="401"/>
      <c r="LYL1840" s="401"/>
      <c r="LYM1840" s="401"/>
      <c r="LYN1840" s="401"/>
      <c r="LYO1840" s="401"/>
      <c r="LYP1840" s="401"/>
      <c r="LYQ1840" s="401"/>
      <c r="LYR1840" s="401"/>
      <c r="LYS1840" s="401"/>
      <c r="LYT1840" s="401"/>
      <c r="LYU1840" s="401"/>
      <c r="LYV1840" s="401"/>
      <c r="LYW1840" s="401"/>
      <c r="LYX1840" s="401"/>
      <c r="LYY1840" s="401"/>
      <c r="LYZ1840" s="401"/>
      <c r="LZA1840" s="401"/>
      <c r="LZB1840" s="401"/>
      <c r="LZC1840" s="401"/>
      <c r="LZD1840" s="401"/>
      <c r="LZE1840" s="401"/>
      <c r="LZF1840" s="401"/>
      <c r="LZG1840" s="401"/>
      <c r="LZH1840" s="401"/>
      <c r="LZI1840" s="401"/>
      <c r="LZJ1840" s="401"/>
      <c r="LZK1840" s="401"/>
      <c r="LZL1840" s="401"/>
      <c r="LZM1840" s="401"/>
      <c r="LZN1840" s="401"/>
      <c r="LZO1840" s="401"/>
      <c r="LZP1840" s="401"/>
      <c r="LZQ1840" s="401"/>
      <c r="LZR1840" s="401"/>
      <c r="LZS1840" s="401"/>
      <c r="LZT1840" s="401"/>
      <c r="LZU1840" s="401"/>
      <c r="LZV1840" s="401"/>
      <c r="LZW1840" s="401"/>
      <c r="LZX1840" s="401"/>
      <c r="LZY1840" s="401"/>
      <c r="LZZ1840" s="401"/>
      <c r="MAA1840" s="401"/>
      <c r="MAB1840" s="401"/>
      <c r="MAC1840" s="401"/>
      <c r="MAD1840" s="401"/>
      <c r="MAE1840" s="401"/>
      <c r="MAF1840" s="401"/>
      <c r="MAG1840" s="401"/>
      <c r="MAH1840" s="401"/>
      <c r="MAI1840" s="401"/>
      <c r="MAJ1840" s="401"/>
      <c r="MAK1840" s="401"/>
      <c r="MAL1840" s="401"/>
      <c r="MAM1840" s="401"/>
      <c r="MAN1840" s="401"/>
      <c r="MAO1840" s="401"/>
      <c r="MAP1840" s="401"/>
      <c r="MAQ1840" s="401"/>
      <c r="MAR1840" s="401"/>
      <c r="MAS1840" s="401"/>
      <c r="MAT1840" s="401"/>
      <c r="MAU1840" s="401"/>
      <c r="MAV1840" s="401"/>
      <c r="MAW1840" s="401"/>
      <c r="MAX1840" s="401"/>
      <c r="MAY1840" s="401"/>
      <c r="MAZ1840" s="401"/>
      <c r="MBA1840" s="401"/>
      <c r="MBB1840" s="401"/>
      <c r="MBC1840" s="401"/>
      <c r="MBD1840" s="401"/>
      <c r="MBE1840" s="401"/>
      <c r="MBF1840" s="401"/>
      <c r="MBG1840" s="401"/>
      <c r="MBH1840" s="401"/>
      <c r="MBI1840" s="401"/>
      <c r="MBJ1840" s="401"/>
      <c r="MBK1840" s="401"/>
      <c r="MBL1840" s="401"/>
      <c r="MBM1840" s="401"/>
      <c r="MBN1840" s="401"/>
      <c r="MBO1840" s="401"/>
      <c r="MBP1840" s="401"/>
      <c r="MBQ1840" s="401"/>
      <c r="MBR1840" s="401"/>
      <c r="MBS1840" s="401"/>
      <c r="MBT1840" s="401"/>
      <c r="MBU1840" s="401"/>
      <c r="MBV1840" s="401"/>
      <c r="MBW1840" s="401"/>
      <c r="MBX1840" s="401"/>
      <c r="MBY1840" s="401"/>
      <c r="MBZ1840" s="401"/>
      <c r="MCA1840" s="401"/>
      <c r="MCB1840" s="401"/>
      <c r="MCC1840" s="401"/>
      <c r="MCD1840" s="401"/>
      <c r="MCE1840" s="401"/>
      <c r="MCF1840" s="401"/>
      <c r="MCG1840" s="401"/>
      <c r="MCH1840" s="401"/>
      <c r="MCI1840" s="401"/>
      <c r="MCJ1840" s="401"/>
      <c r="MCK1840" s="401"/>
      <c r="MCL1840" s="401"/>
      <c r="MCM1840" s="401"/>
      <c r="MCN1840" s="401"/>
      <c r="MCO1840" s="401"/>
      <c r="MCP1840" s="401"/>
      <c r="MCQ1840" s="401"/>
      <c r="MCR1840" s="401"/>
      <c r="MCS1840" s="401"/>
      <c r="MCT1840" s="401"/>
      <c r="MCU1840" s="401"/>
      <c r="MCV1840" s="401"/>
      <c r="MCW1840" s="401"/>
      <c r="MCX1840" s="401"/>
      <c r="MCY1840" s="401"/>
      <c r="MCZ1840" s="401"/>
      <c r="MDA1840" s="401"/>
      <c r="MDB1840" s="401"/>
      <c r="MDC1840" s="401"/>
      <c r="MDD1840" s="401"/>
      <c r="MDE1840" s="401"/>
      <c r="MDF1840" s="401"/>
      <c r="MDG1840" s="401"/>
      <c r="MDH1840" s="401"/>
      <c r="MDI1840" s="401"/>
      <c r="MDJ1840" s="401"/>
      <c r="MDK1840" s="401"/>
      <c r="MDL1840" s="401"/>
      <c r="MDM1840" s="401"/>
      <c r="MDN1840" s="401"/>
      <c r="MDO1840" s="401"/>
      <c r="MDP1840" s="401"/>
      <c r="MDQ1840" s="401"/>
      <c r="MDR1840" s="401"/>
      <c r="MDS1840" s="401"/>
      <c r="MDT1840" s="401"/>
      <c r="MDU1840" s="401"/>
      <c r="MDV1840" s="401"/>
      <c r="MDW1840" s="401"/>
      <c r="MDX1840" s="401"/>
      <c r="MDY1840" s="401"/>
      <c r="MDZ1840" s="401"/>
      <c r="MEA1840" s="401"/>
      <c r="MEB1840" s="401"/>
      <c r="MEC1840" s="401"/>
      <c r="MED1840" s="401"/>
      <c r="MEE1840" s="401"/>
      <c r="MEF1840" s="401"/>
      <c r="MEG1840" s="401"/>
      <c r="MEH1840" s="401"/>
      <c r="MEI1840" s="401"/>
      <c r="MEJ1840" s="401"/>
      <c r="MEK1840" s="401"/>
      <c r="MEL1840" s="401"/>
      <c r="MEM1840" s="401"/>
      <c r="MEN1840" s="401"/>
      <c r="MEO1840" s="401"/>
      <c r="MEP1840" s="401"/>
      <c r="MEQ1840" s="401"/>
      <c r="MER1840" s="401"/>
      <c r="MES1840" s="401"/>
      <c r="MET1840" s="401"/>
      <c r="MEU1840" s="401"/>
      <c r="MEV1840" s="401"/>
      <c r="MEW1840" s="401"/>
      <c r="MEX1840" s="401"/>
      <c r="MEY1840" s="401"/>
      <c r="MEZ1840" s="401"/>
      <c r="MFA1840" s="401"/>
      <c r="MFB1840" s="401"/>
      <c r="MFC1840" s="401"/>
      <c r="MFD1840" s="401"/>
      <c r="MFE1840" s="401"/>
      <c r="MFF1840" s="401"/>
      <c r="MFG1840" s="401"/>
      <c r="MFH1840" s="401"/>
      <c r="MFI1840" s="401"/>
      <c r="MFJ1840" s="401"/>
      <c r="MFK1840" s="401"/>
      <c r="MFL1840" s="401"/>
      <c r="MFM1840" s="401"/>
      <c r="MFN1840" s="401"/>
      <c r="MFO1840" s="401"/>
      <c r="MFP1840" s="401"/>
      <c r="MFQ1840" s="401"/>
      <c r="MFR1840" s="401"/>
      <c r="MFS1840" s="401"/>
      <c r="MFT1840" s="401"/>
      <c r="MFU1840" s="401"/>
      <c r="MFV1840" s="401"/>
      <c r="MFW1840" s="401"/>
      <c r="MFX1840" s="401"/>
      <c r="MFY1840" s="401"/>
      <c r="MFZ1840" s="401"/>
      <c r="MGA1840" s="401"/>
      <c r="MGB1840" s="401"/>
      <c r="MGC1840" s="401"/>
      <c r="MGD1840" s="401"/>
      <c r="MGE1840" s="401"/>
      <c r="MGF1840" s="401"/>
      <c r="MGG1840" s="401"/>
      <c r="MGH1840" s="401"/>
      <c r="MGI1840" s="401"/>
      <c r="MGJ1840" s="401"/>
      <c r="MGK1840" s="401"/>
      <c r="MGL1840" s="401"/>
      <c r="MGM1840" s="401"/>
      <c r="MGN1840" s="401"/>
      <c r="MGO1840" s="401"/>
      <c r="MGP1840" s="401"/>
      <c r="MGQ1840" s="401"/>
      <c r="MGR1840" s="401"/>
      <c r="MGS1840" s="401"/>
      <c r="MGT1840" s="401"/>
      <c r="MGU1840" s="401"/>
      <c r="MGV1840" s="401"/>
      <c r="MGW1840" s="401"/>
      <c r="MGX1840" s="401"/>
      <c r="MGY1840" s="401"/>
      <c r="MGZ1840" s="401"/>
      <c r="MHA1840" s="401"/>
      <c r="MHB1840" s="401"/>
      <c r="MHC1840" s="401"/>
      <c r="MHD1840" s="401"/>
      <c r="MHE1840" s="401"/>
      <c r="MHF1840" s="401"/>
      <c r="MHG1840" s="401"/>
      <c r="MHH1840" s="401"/>
      <c r="MHI1840" s="401"/>
      <c r="MHJ1840" s="401"/>
      <c r="MHK1840" s="401"/>
      <c r="MHL1840" s="401"/>
      <c r="MHM1840" s="401"/>
      <c r="MHN1840" s="401"/>
      <c r="MHO1840" s="401"/>
      <c r="MHP1840" s="401"/>
      <c r="MHQ1840" s="401"/>
      <c r="MHR1840" s="401"/>
      <c r="MHS1840" s="401"/>
      <c r="MHT1840" s="401"/>
      <c r="MHU1840" s="401"/>
      <c r="MHV1840" s="401"/>
      <c r="MHW1840" s="401"/>
      <c r="MHX1840" s="401"/>
      <c r="MHY1840" s="401"/>
      <c r="MHZ1840" s="401"/>
      <c r="MIA1840" s="401"/>
      <c r="MIB1840" s="401"/>
      <c r="MIC1840" s="401"/>
      <c r="MID1840" s="401"/>
      <c r="MIE1840" s="401"/>
      <c r="MIF1840" s="401"/>
      <c r="MIG1840" s="401"/>
      <c r="MIH1840" s="401"/>
      <c r="MII1840" s="401"/>
      <c r="MIJ1840" s="401"/>
      <c r="MIK1840" s="401"/>
      <c r="MIL1840" s="401"/>
      <c r="MIM1840" s="401"/>
      <c r="MIN1840" s="401"/>
      <c r="MIO1840" s="401"/>
      <c r="MIP1840" s="401"/>
      <c r="MIQ1840" s="401"/>
      <c r="MIR1840" s="401"/>
      <c r="MIS1840" s="401"/>
      <c r="MIT1840" s="401"/>
      <c r="MIU1840" s="401"/>
      <c r="MIV1840" s="401"/>
      <c r="MIW1840" s="401"/>
      <c r="MIX1840" s="401"/>
      <c r="MIY1840" s="401"/>
      <c r="MIZ1840" s="401"/>
      <c r="MJA1840" s="401"/>
      <c r="MJB1840" s="401"/>
      <c r="MJC1840" s="401"/>
      <c r="MJD1840" s="401"/>
      <c r="MJE1840" s="401"/>
      <c r="MJF1840" s="401"/>
      <c r="MJG1840" s="401"/>
      <c r="MJH1840" s="401"/>
      <c r="MJI1840" s="401"/>
      <c r="MJJ1840" s="401"/>
      <c r="MJK1840" s="401"/>
      <c r="MJL1840" s="401"/>
      <c r="MJM1840" s="401"/>
      <c r="MJN1840" s="401"/>
      <c r="MJO1840" s="401"/>
      <c r="MJP1840" s="401"/>
      <c r="MJQ1840" s="401"/>
      <c r="MJR1840" s="401"/>
      <c r="MJS1840" s="401"/>
      <c r="MJT1840" s="401"/>
      <c r="MJU1840" s="401"/>
      <c r="MJV1840" s="401"/>
      <c r="MJW1840" s="401"/>
      <c r="MJX1840" s="401"/>
      <c r="MJY1840" s="401"/>
      <c r="MJZ1840" s="401"/>
      <c r="MKA1840" s="401"/>
      <c r="MKB1840" s="401"/>
      <c r="MKC1840" s="401"/>
      <c r="MKD1840" s="401"/>
      <c r="MKE1840" s="401"/>
      <c r="MKF1840" s="401"/>
      <c r="MKG1840" s="401"/>
      <c r="MKH1840" s="401"/>
      <c r="MKI1840" s="401"/>
      <c r="MKJ1840" s="401"/>
      <c r="MKK1840" s="401"/>
      <c r="MKL1840" s="401"/>
      <c r="MKM1840" s="401"/>
      <c r="MKN1840" s="401"/>
      <c r="MKO1840" s="401"/>
      <c r="MKP1840" s="401"/>
      <c r="MKQ1840" s="401"/>
      <c r="MKR1840" s="401"/>
      <c r="MKS1840" s="401"/>
      <c r="MKT1840" s="401"/>
      <c r="MKU1840" s="401"/>
      <c r="MKV1840" s="401"/>
      <c r="MKW1840" s="401"/>
      <c r="MKX1840" s="401"/>
      <c r="MKY1840" s="401"/>
      <c r="MKZ1840" s="401"/>
      <c r="MLA1840" s="401"/>
      <c r="MLB1840" s="401"/>
      <c r="MLC1840" s="401"/>
      <c r="MLD1840" s="401"/>
      <c r="MLE1840" s="401"/>
      <c r="MLF1840" s="401"/>
      <c r="MLG1840" s="401"/>
      <c r="MLH1840" s="401"/>
      <c r="MLI1840" s="401"/>
      <c r="MLJ1840" s="401"/>
      <c r="MLK1840" s="401"/>
      <c r="MLL1840" s="401"/>
      <c r="MLM1840" s="401"/>
      <c r="MLN1840" s="401"/>
      <c r="MLO1840" s="401"/>
      <c r="MLP1840" s="401"/>
      <c r="MLQ1840" s="401"/>
      <c r="MLR1840" s="401"/>
      <c r="MLS1840" s="401"/>
      <c r="MLT1840" s="401"/>
      <c r="MLU1840" s="401"/>
      <c r="MLV1840" s="401"/>
      <c r="MLW1840" s="401"/>
      <c r="MLX1840" s="401"/>
      <c r="MLY1840" s="401"/>
      <c r="MLZ1840" s="401"/>
      <c r="MMA1840" s="401"/>
      <c r="MMB1840" s="401"/>
      <c r="MMC1840" s="401"/>
      <c r="MMD1840" s="401"/>
      <c r="MME1840" s="401"/>
      <c r="MMF1840" s="401"/>
      <c r="MMG1840" s="401"/>
      <c r="MMH1840" s="401"/>
      <c r="MMI1840" s="401"/>
      <c r="MMJ1840" s="401"/>
      <c r="MMK1840" s="401"/>
      <c r="MML1840" s="401"/>
      <c r="MMM1840" s="401"/>
      <c r="MMN1840" s="401"/>
      <c r="MMO1840" s="401"/>
      <c r="MMP1840" s="401"/>
      <c r="MMQ1840" s="401"/>
      <c r="MMR1840" s="401"/>
      <c r="MMS1840" s="401"/>
      <c r="MMT1840" s="401"/>
      <c r="MMU1840" s="401"/>
      <c r="MMV1840" s="401"/>
      <c r="MMW1840" s="401"/>
      <c r="MMX1840" s="401"/>
      <c r="MMY1840" s="401"/>
      <c r="MMZ1840" s="401"/>
      <c r="MNA1840" s="401"/>
      <c r="MNB1840" s="401"/>
      <c r="MNC1840" s="401"/>
      <c r="MND1840" s="401"/>
      <c r="MNE1840" s="401"/>
      <c r="MNF1840" s="401"/>
      <c r="MNG1840" s="401"/>
      <c r="MNH1840" s="401"/>
      <c r="MNI1840" s="401"/>
      <c r="MNJ1840" s="401"/>
      <c r="MNK1840" s="401"/>
      <c r="MNL1840" s="401"/>
      <c r="MNM1840" s="401"/>
      <c r="MNN1840" s="401"/>
      <c r="MNO1840" s="401"/>
      <c r="MNP1840" s="401"/>
      <c r="MNQ1840" s="401"/>
      <c r="MNR1840" s="401"/>
      <c r="MNS1840" s="401"/>
      <c r="MNT1840" s="401"/>
      <c r="MNU1840" s="401"/>
      <c r="MNV1840" s="401"/>
      <c r="MNW1840" s="401"/>
      <c r="MNX1840" s="401"/>
      <c r="MNY1840" s="401"/>
      <c r="MNZ1840" s="401"/>
      <c r="MOA1840" s="401"/>
      <c r="MOB1840" s="401"/>
      <c r="MOC1840" s="401"/>
      <c r="MOD1840" s="401"/>
      <c r="MOE1840" s="401"/>
      <c r="MOF1840" s="401"/>
      <c r="MOG1840" s="401"/>
      <c r="MOH1840" s="401"/>
      <c r="MOI1840" s="401"/>
      <c r="MOJ1840" s="401"/>
      <c r="MOK1840" s="401"/>
      <c r="MOL1840" s="401"/>
      <c r="MOM1840" s="401"/>
      <c r="MON1840" s="401"/>
      <c r="MOO1840" s="401"/>
      <c r="MOP1840" s="401"/>
      <c r="MOQ1840" s="401"/>
      <c r="MOR1840" s="401"/>
      <c r="MOS1840" s="401"/>
      <c r="MOT1840" s="401"/>
      <c r="MOU1840" s="401"/>
      <c r="MOV1840" s="401"/>
      <c r="MOW1840" s="401"/>
      <c r="MOX1840" s="401"/>
      <c r="MOY1840" s="401"/>
      <c r="MOZ1840" s="401"/>
      <c r="MPA1840" s="401"/>
      <c r="MPB1840" s="401"/>
      <c r="MPC1840" s="401"/>
      <c r="MPD1840" s="401"/>
      <c r="MPE1840" s="401"/>
      <c r="MPF1840" s="401"/>
      <c r="MPG1840" s="401"/>
      <c r="MPH1840" s="401"/>
      <c r="MPI1840" s="401"/>
      <c r="MPJ1840" s="401"/>
      <c r="MPK1840" s="401"/>
      <c r="MPL1840" s="401"/>
      <c r="MPM1840" s="401"/>
      <c r="MPN1840" s="401"/>
      <c r="MPO1840" s="401"/>
      <c r="MPP1840" s="401"/>
      <c r="MPQ1840" s="401"/>
      <c r="MPR1840" s="401"/>
      <c r="MPS1840" s="401"/>
      <c r="MPT1840" s="401"/>
      <c r="MPU1840" s="401"/>
      <c r="MPV1840" s="401"/>
      <c r="MPW1840" s="401"/>
      <c r="MPX1840" s="401"/>
      <c r="MPY1840" s="401"/>
      <c r="MPZ1840" s="401"/>
      <c r="MQA1840" s="401"/>
      <c r="MQB1840" s="401"/>
      <c r="MQC1840" s="401"/>
      <c r="MQD1840" s="401"/>
      <c r="MQE1840" s="401"/>
      <c r="MQF1840" s="401"/>
      <c r="MQG1840" s="401"/>
      <c r="MQH1840" s="401"/>
      <c r="MQI1840" s="401"/>
      <c r="MQJ1840" s="401"/>
      <c r="MQK1840" s="401"/>
      <c r="MQL1840" s="401"/>
      <c r="MQM1840" s="401"/>
      <c r="MQN1840" s="401"/>
      <c r="MQO1840" s="401"/>
      <c r="MQP1840" s="401"/>
      <c r="MQQ1840" s="401"/>
      <c r="MQR1840" s="401"/>
      <c r="MQS1840" s="401"/>
      <c r="MQT1840" s="401"/>
      <c r="MQU1840" s="401"/>
      <c r="MQV1840" s="401"/>
      <c r="MQW1840" s="401"/>
      <c r="MQX1840" s="401"/>
      <c r="MQY1840" s="401"/>
      <c r="MQZ1840" s="401"/>
      <c r="MRA1840" s="401"/>
      <c r="MRB1840" s="401"/>
      <c r="MRC1840" s="401"/>
      <c r="MRD1840" s="401"/>
      <c r="MRE1840" s="401"/>
      <c r="MRF1840" s="401"/>
      <c r="MRG1840" s="401"/>
      <c r="MRH1840" s="401"/>
      <c r="MRI1840" s="401"/>
      <c r="MRJ1840" s="401"/>
      <c r="MRK1840" s="401"/>
      <c r="MRL1840" s="401"/>
      <c r="MRM1840" s="401"/>
      <c r="MRN1840" s="401"/>
      <c r="MRO1840" s="401"/>
      <c r="MRP1840" s="401"/>
      <c r="MRQ1840" s="401"/>
      <c r="MRR1840" s="401"/>
      <c r="MRS1840" s="401"/>
      <c r="MRT1840" s="401"/>
      <c r="MRU1840" s="401"/>
      <c r="MRV1840" s="401"/>
      <c r="MRW1840" s="401"/>
      <c r="MRX1840" s="401"/>
      <c r="MRY1840" s="401"/>
      <c r="MRZ1840" s="401"/>
      <c r="MSA1840" s="401"/>
      <c r="MSB1840" s="401"/>
      <c r="MSC1840" s="401"/>
      <c r="MSD1840" s="401"/>
      <c r="MSE1840" s="401"/>
      <c r="MSF1840" s="401"/>
      <c r="MSG1840" s="401"/>
      <c r="MSH1840" s="401"/>
      <c r="MSI1840" s="401"/>
      <c r="MSJ1840" s="401"/>
      <c r="MSK1840" s="401"/>
      <c r="MSL1840" s="401"/>
      <c r="MSM1840" s="401"/>
      <c r="MSN1840" s="401"/>
      <c r="MSO1840" s="401"/>
      <c r="MSP1840" s="401"/>
      <c r="MSQ1840" s="401"/>
      <c r="MSR1840" s="401"/>
      <c r="MSS1840" s="401"/>
      <c r="MST1840" s="401"/>
      <c r="MSU1840" s="401"/>
      <c r="MSV1840" s="401"/>
      <c r="MSW1840" s="401"/>
      <c r="MSX1840" s="401"/>
      <c r="MSY1840" s="401"/>
      <c r="MSZ1840" s="401"/>
      <c r="MTA1840" s="401"/>
      <c r="MTB1840" s="401"/>
      <c r="MTC1840" s="401"/>
      <c r="MTD1840" s="401"/>
      <c r="MTE1840" s="401"/>
      <c r="MTF1840" s="401"/>
      <c r="MTG1840" s="401"/>
      <c r="MTH1840" s="401"/>
      <c r="MTI1840" s="401"/>
      <c r="MTJ1840" s="401"/>
      <c r="MTK1840" s="401"/>
      <c r="MTL1840" s="401"/>
      <c r="MTM1840" s="401"/>
      <c r="MTN1840" s="401"/>
      <c r="MTO1840" s="401"/>
      <c r="MTP1840" s="401"/>
      <c r="MTQ1840" s="401"/>
      <c r="MTR1840" s="401"/>
      <c r="MTS1840" s="401"/>
      <c r="MTT1840" s="401"/>
      <c r="MTU1840" s="401"/>
      <c r="MTV1840" s="401"/>
      <c r="MTW1840" s="401"/>
      <c r="MTX1840" s="401"/>
      <c r="MTY1840" s="401"/>
      <c r="MTZ1840" s="401"/>
      <c r="MUA1840" s="401"/>
      <c r="MUB1840" s="401"/>
      <c r="MUC1840" s="401"/>
      <c r="MUD1840" s="401"/>
      <c r="MUE1840" s="401"/>
      <c r="MUF1840" s="401"/>
      <c r="MUG1840" s="401"/>
      <c r="MUH1840" s="401"/>
      <c r="MUI1840" s="401"/>
      <c r="MUJ1840" s="401"/>
      <c r="MUK1840" s="401"/>
      <c r="MUL1840" s="401"/>
      <c r="MUM1840" s="401"/>
      <c r="MUN1840" s="401"/>
      <c r="MUO1840" s="401"/>
      <c r="MUP1840" s="401"/>
      <c r="MUQ1840" s="401"/>
      <c r="MUR1840" s="401"/>
      <c r="MUS1840" s="401"/>
      <c r="MUT1840" s="401"/>
      <c r="MUU1840" s="401"/>
      <c r="MUV1840" s="401"/>
      <c r="MUW1840" s="401"/>
      <c r="MUX1840" s="401"/>
      <c r="MUY1840" s="401"/>
      <c r="MUZ1840" s="401"/>
      <c r="MVA1840" s="401"/>
      <c r="MVB1840" s="401"/>
      <c r="MVC1840" s="401"/>
      <c r="MVD1840" s="401"/>
      <c r="MVE1840" s="401"/>
      <c r="MVF1840" s="401"/>
      <c r="MVG1840" s="401"/>
      <c r="MVH1840" s="401"/>
      <c r="MVI1840" s="401"/>
      <c r="MVJ1840" s="401"/>
      <c r="MVK1840" s="401"/>
      <c r="MVL1840" s="401"/>
      <c r="MVM1840" s="401"/>
      <c r="MVN1840" s="401"/>
      <c r="MVO1840" s="401"/>
      <c r="MVP1840" s="401"/>
      <c r="MVQ1840" s="401"/>
      <c r="MVR1840" s="401"/>
      <c r="MVS1840" s="401"/>
      <c r="MVT1840" s="401"/>
      <c r="MVU1840" s="401"/>
      <c r="MVV1840" s="401"/>
      <c r="MVW1840" s="401"/>
      <c r="MVX1840" s="401"/>
      <c r="MVY1840" s="401"/>
      <c r="MVZ1840" s="401"/>
      <c r="MWA1840" s="401"/>
      <c r="MWB1840" s="401"/>
      <c r="MWC1840" s="401"/>
      <c r="MWD1840" s="401"/>
      <c r="MWE1840" s="401"/>
      <c r="MWF1840" s="401"/>
      <c r="MWG1840" s="401"/>
      <c r="MWH1840" s="401"/>
      <c r="MWI1840" s="401"/>
      <c r="MWJ1840" s="401"/>
      <c r="MWK1840" s="401"/>
      <c r="MWL1840" s="401"/>
      <c r="MWM1840" s="401"/>
      <c r="MWN1840" s="401"/>
      <c r="MWO1840" s="401"/>
      <c r="MWP1840" s="401"/>
      <c r="MWQ1840" s="401"/>
      <c r="MWR1840" s="401"/>
      <c r="MWS1840" s="401"/>
      <c r="MWT1840" s="401"/>
      <c r="MWU1840" s="401"/>
      <c r="MWV1840" s="401"/>
      <c r="MWW1840" s="401"/>
      <c r="MWX1840" s="401"/>
      <c r="MWY1840" s="401"/>
      <c r="MWZ1840" s="401"/>
      <c r="MXA1840" s="401"/>
      <c r="MXB1840" s="401"/>
      <c r="MXC1840" s="401"/>
      <c r="MXD1840" s="401"/>
      <c r="MXE1840" s="401"/>
      <c r="MXF1840" s="401"/>
      <c r="MXG1840" s="401"/>
      <c r="MXH1840" s="401"/>
      <c r="MXI1840" s="401"/>
      <c r="MXJ1840" s="401"/>
      <c r="MXK1840" s="401"/>
      <c r="MXL1840" s="401"/>
      <c r="MXM1840" s="401"/>
      <c r="MXN1840" s="401"/>
      <c r="MXO1840" s="401"/>
      <c r="MXP1840" s="401"/>
      <c r="MXQ1840" s="401"/>
      <c r="MXR1840" s="401"/>
      <c r="MXS1840" s="401"/>
      <c r="MXT1840" s="401"/>
      <c r="MXU1840" s="401"/>
      <c r="MXV1840" s="401"/>
      <c r="MXW1840" s="401"/>
      <c r="MXX1840" s="401"/>
      <c r="MXY1840" s="401"/>
      <c r="MXZ1840" s="401"/>
      <c r="MYA1840" s="401"/>
      <c r="MYB1840" s="401"/>
      <c r="MYC1840" s="401"/>
      <c r="MYD1840" s="401"/>
      <c r="MYE1840" s="401"/>
      <c r="MYF1840" s="401"/>
      <c r="MYG1840" s="401"/>
      <c r="MYH1840" s="401"/>
      <c r="MYI1840" s="401"/>
      <c r="MYJ1840" s="401"/>
      <c r="MYK1840" s="401"/>
      <c r="MYL1840" s="401"/>
      <c r="MYM1840" s="401"/>
      <c r="MYN1840" s="401"/>
      <c r="MYO1840" s="401"/>
      <c r="MYP1840" s="401"/>
      <c r="MYQ1840" s="401"/>
      <c r="MYR1840" s="401"/>
      <c r="MYS1840" s="401"/>
      <c r="MYT1840" s="401"/>
      <c r="MYU1840" s="401"/>
      <c r="MYV1840" s="401"/>
      <c r="MYW1840" s="401"/>
      <c r="MYX1840" s="401"/>
      <c r="MYY1840" s="401"/>
      <c r="MYZ1840" s="401"/>
      <c r="MZA1840" s="401"/>
      <c r="MZB1840" s="401"/>
      <c r="MZC1840" s="401"/>
      <c r="MZD1840" s="401"/>
      <c r="MZE1840" s="401"/>
      <c r="MZF1840" s="401"/>
      <c r="MZG1840" s="401"/>
      <c r="MZH1840" s="401"/>
      <c r="MZI1840" s="401"/>
      <c r="MZJ1840" s="401"/>
      <c r="MZK1840" s="401"/>
      <c r="MZL1840" s="401"/>
      <c r="MZM1840" s="401"/>
      <c r="MZN1840" s="401"/>
      <c r="MZO1840" s="401"/>
      <c r="MZP1840" s="401"/>
      <c r="MZQ1840" s="401"/>
      <c r="MZR1840" s="401"/>
      <c r="MZS1840" s="401"/>
      <c r="MZT1840" s="401"/>
      <c r="MZU1840" s="401"/>
      <c r="MZV1840" s="401"/>
      <c r="MZW1840" s="401"/>
      <c r="MZX1840" s="401"/>
      <c r="MZY1840" s="401"/>
      <c r="MZZ1840" s="401"/>
      <c r="NAA1840" s="401"/>
      <c r="NAB1840" s="401"/>
      <c r="NAC1840" s="401"/>
      <c r="NAD1840" s="401"/>
      <c r="NAE1840" s="401"/>
      <c r="NAF1840" s="401"/>
      <c r="NAG1840" s="401"/>
      <c r="NAH1840" s="401"/>
      <c r="NAI1840" s="401"/>
      <c r="NAJ1840" s="401"/>
      <c r="NAK1840" s="401"/>
      <c r="NAL1840" s="401"/>
      <c r="NAM1840" s="401"/>
      <c r="NAN1840" s="401"/>
      <c r="NAO1840" s="401"/>
      <c r="NAP1840" s="401"/>
      <c r="NAQ1840" s="401"/>
      <c r="NAR1840" s="401"/>
      <c r="NAS1840" s="401"/>
      <c r="NAT1840" s="401"/>
      <c r="NAU1840" s="401"/>
      <c r="NAV1840" s="401"/>
      <c r="NAW1840" s="401"/>
      <c r="NAX1840" s="401"/>
      <c r="NAY1840" s="401"/>
      <c r="NAZ1840" s="401"/>
      <c r="NBA1840" s="401"/>
      <c r="NBB1840" s="401"/>
      <c r="NBC1840" s="401"/>
      <c r="NBD1840" s="401"/>
      <c r="NBE1840" s="401"/>
      <c r="NBF1840" s="401"/>
      <c r="NBG1840" s="401"/>
      <c r="NBH1840" s="401"/>
      <c r="NBI1840" s="401"/>
      <c r="NBJ1840" s="401"/>
      <c r="NBK1840" s="401"/>
      <c r="NBL1840" s="401"/>
      <c r="NBM1840" s="401"/>
      <c r="NBN1840" s="401"/>
      <c r="NBO1840" s="401"/>
      <c r="NBP1840" s="401"/>
      <c r="NBQ1840" s="401"/>
      <c r="NBR1840" s="401"/>
      <c r="NBS1840" s="401"/>
      <c r="NBT1840" s="401"/>
      <c r="NBU1840" s="401"/>
      <c r="NBV1840" s="401"/>
      <c r="NBW1840" s="401"/>
      <c r="NBX1840" s="401"/>
      <c r="NBY1840" s="401"/>
      <c r="NBZ1840" s="401"/>
      <c r="NCA1840" s="401"/>
      <c r="NCB1840" s="401"/>
      <c r="NCC1840" s="401"/>
      <c r="NCD1840" s="401"/>
      <c r="NCE1840" s="401"/>
      <c r="NCF1840" s="401"/>
      <c r="NCG1840" s="401"/>
      <c r="NCH1840" s="401"/>
      <c r="NCI1840" s="401"/>
      <c r="NCJ1840" s="401"/>
      <c r="NCK1840" s="401"/>
      <c r="NCL1840" s="401"/>
      <c r="NCM1840" s="401"/>
      <c r="NCN1840" s="401"/>
      <c r="NCO1840" s="401"/>
      <c r="NCP1840" s="401"/>
      <c r="NCQ1840" s="401"/>
      <c r="NCR1840" s="401"/>
      <c r="NCS1840" s="401"/>
      <c r="NCT1840" s="401"/>
      <c r="NCU1840" s="401"/>
      <c r="NCV1840" s="401"/>
      <c r="NCW1840" s="401"/>
      <c r="NCX1840" s="401"/>
      <c r="NCY1840" s="401"/>
      <c r="NCZ1840" s="401"/>
      <c r="NDA1840" s="401"/>
      <c r="NDB1840" s="401"/>
      <c r="NDC1840" s="401"/>
      <c r="NDD1840" s="401"/>
      <c r="NDE1840" s="401"/>
      <c r="NDF1840" s="401"/>
      <c r="NDG1840" s="401"/>
      <c r="NDH1840" s="401"/>
      <c r="NDI1840" s="401"/>
      <c r="NDJ1840" s="401"/>
      <c r="NDK1840" s="401"/>
      <c r="NDL1840" s="401"/>
      <c r="NDM1840" s="401"/>
      <c r="NDN1840" s="401"/>
      <c r="NDO1840" s="401"/>
      <c r="NDP1840" s="401"/>
      <c r="NDQ1840" s="401"/>
      <c r="NDR1840" s="401"/>
      <c r="NDS1840" s="401"/>
      <c r="NDT1840" s="401"/>
      <c r="NDU1840" s="401"/>
      <c r="NDV1840" s="401"/>
      <c r="NDW1840" s="401"/>
      <c r="NDX1840" s="401"/>
      <c r="NDY1840" s="401"/>
      <c r="NDZ1840" s="401"/>
      <c r="NEA1840" s="401"/>
      <c r="NEB1840" s="401"/>
      <c r="NEC1840" s="401"/>
      <c r="NED1840" s="401"/>
      <c r="NEE1840" s="401"/>
      <c r="NEF1840" s="401"/>
      <c r="NEG1840" s="401"/>
      <c r="NEH1840" s="401"/>
      <c r="NEI1840" s="401"/>
      <c r="NEJ1840" s="401"/>
      <c r="NEK1840" s="401"/>
      <c r="NEL1840" s="401"/>
      <c r="NEM1840" s="401"/>
      <c r="NEN1840" s="401"/>
      <c r="NEO1840" s="401"/>
      <c r="NEP1840" s="401"/>
      <c r="NEQ1840" s="401"/>
      <c r="NER1840" s="401"/>
      <c r="NES1840" s="401"/>
      <c r="NET1840" s="401"/>
      <c r="NEU1840" s="401"/>
      <c r="NEV1840" s="401"/>
      <c r="NEW1840" s="401"/>
      <c r="NEX1840" s="401"/>
      <c r="NEY1840" s="401"/>
      <c r="NEZ1840" s="401"/>
      <c r="NFA1840" s="401"/>
      <c r="NFB1840" s="401"/>
      <c r="NFC1840" s="401"/>
      <c r="NFD1840" s="401"/>
      <c r="NFE1840" s="401"/>
      <c r="NFF1840" s="401"/>
      <c r="NFG1840" s="401"/>
      <c r="NFH1840" s="401"/>
      <c r="NFI1840" s="401"/>
      <c r="NFJ1840" s="401"/>
      <c r="NFK1840" s="401"/>
      <c r="NFL1840" s="401"/>
      <c r="NFM1840" s="401"/>
      <c r="NFN1840" s="401"/>
      <c r="NFO1840" s="401"/>
      <c r="NFP1840" s="401"/>
      <c r="NFQ1840" s="401"/>
      <c r="NFR1840" s="401"/>
      <c r="NFS1840" s="401"/>
      <c r="NFT1840" s="401"/>
      <c r="NFU1840" s="401"/>
      <c r="NFV1840" s="401"/>
      <c r="NFW1840" s="401"/>
      <c r="NFX1840" s="401"/>
      <c r="NFY1840" s="401"/>
      <c r="NFZ1840" s="401"/>
      <c r="NGA1840" s="401"/>
      <c r="NGB1840" s="401"/>
      <c r="NGC1840" s="401"/>
      <c r="NGD1840" s="401"/>
      <c r="NGE1840" s="401"/>
      <c r="NGF1840" s="401"/>
      <c r="NGG1840" s="401"/>
      <c r="NGH1840" s="401"/>
      <c r="NGI1840" s="401"/>
      <c r="NGJ1840" s="401"/>
      <c r="NGK1840" s="401"/>
      <c r="NGL1840" s="401"/>
      <c r="NGM1840" s="401"/>
      <c r="NGN1840" s="401"/>
      <c r="NGO1840" s="401"/>
      <c r="NGP1840" s="401"/>
      <c r="NGQ1840" s="401"/>
      <c r="NGR1840" s="401"/>
      <c r="NGS1840" s="401"/>
      <c r="NGT1840" s="401"/>
      <c r="NGU1840" s="401"/>
      <c r="NGV1840" s="401"/>
      <c r="NGW1840" s="401"/>
      <c r="NGX1840" s="401"/>
      <c r="NGY1840" s="401"/>
      <c r="NGZ1840" s="401"/>
      <c r="NHA1840" s="401"/>
      <c r="NHB1840" s="401"/>
      <c r="NHC1840" s="401"/>
      <c r="NHD1840" s="401"/>
      <c r="NHE1840" s="401"/>
      <c r="NHF1840" s="401"/>
      <c r="NHG1840" s="401"/>
      <c r="NHH1840" s="401"/>
      <c r="NHI1840" s="401"/>
      <c r="NHJ1840" s="401"/>
      <c r="NHK1840" s="401"/>
      <c r="NHL1840" s="401"/>
      <c r="NHM1840" s="401"/>
      <c r="NHN1840" s="401"/>
      <c r="NHO1840" s="401"/>
      <c r="NHP1840" s="401"/>
      <c r="NHQ1840" s="401"/>
      <c r="NHR1840" s="401"/>
      <c r="NHS1840" s="401"/>
      <c r="NHT1840" s="401"/>
      <c r="NHU1840" s="401"/>
      <c r="NHV1840" s="401"/>
      <c r="NHW1840" s="401"/>
      <c r="NHX1840" s="401"/>
      <c r="NHY1840" s="401"/>
      <c r="NHZ1840" s="401"/>
      <c r="NIA1840" s="401"/>
      <c r="NIB1840" s="401"/>
      <c r="NIC1840" s="401"/>
      <c r="NID1840" s="401"/>
      <c r="NIE1840" s="401"/>
      <c r="NIF1840" s="401"/>
      <c r="NIG1840" s="401"/>
      <c r="NIH1840" s="401"/>
      <c r="NII1840" s="401"/>
      <c r="NIJ1840" s="401"/>
      <c r="NIK1840" s="401"/>
      <c r="NIL1840" s="401"/>
      <c r="NIM1840" s="401"/>
      <c r="NIN1840" s="401"/>
      <c r="NIO1840" s="401"/>
      <c r="NIP1840" s="401"/>
      <c r="NIQ1840" s="401"/>
      <c r="NIR1840" s="401"/>
      <c r="NIS1840" s="401"/>
      <c r="NIT1840" s="401"/>
      <c r="NIU1840" s="401"/>
      <c r="NIV1840" s="401"/>
      <c r="NIW1840" s="401"/>
      <c r="NIX1840" s="401"/>
      <c r="NIY1840" s="401"/>
      <c r="NIZ1840" s="401"/>
      <c r="NJA1840" s="401"/>
      <c r="NJB1840" s="401"/>
      <c r="NJC1840" s="401"/>
      <c r="NJD1840" s="401"/>
      <c r="NJE1840" s="401"/>
      <c r="NJF1840" s="401"/>
      <c r="NJG1840" s="401"/>
      <c r="NJH1840" s="401"/>
      <c r="NJI1840" s="401"/>
      <c r="NJJ1840" s="401"/>
      <c r="NJK1840" s="401"/>
      <c r="NJL1840" s="401"/>
      <c r="NJM1840" s="401"/>
      <c r="NJN1840" s="401"/>
      <c r="NJO1840" s="401"/>
      <c r="NJP1840" s="401"/>
      <c r="NJQ1840" s="401"/>
      <c r="NJR1840" s="401"/>
      <c r="NJS1840" s="401"/>
      <c r="NJT1840" s="401"/>
      <c r="NJU1840" s="401"/>
      <c r="NJV1840" s="401"/>
      <c r="NJW1840" s="401"/>
      <c r="NJX1840" s="401"/>
      <c r="NJY1840" s="401"/>
      <c r="NJZ1840" s="401"/>
      <c r="NKA1840" s="401"/>
      <c r="NKB1840" s="401"/>
      <c r="NKC1840" s="401"/>
      <c r="NKD1840" s="401"/>
      <c r="NKE1840" s="401"/>
      <c r="NKF1840" s="401"/>
      <c r="NKG1840" s="401"/>
      <c r="NKH1840" s="401"/>
      <c r="NKI1840" s="401"/>
      <c r="NKJ1840" s="401"/>
      <c r="NKK1840" s="401"/>
      <c r="NKL1840" s="401"/>
      <c r="NKM1840" s="401"/>
      <c r="NKN1840" s="401"/>
      <c r="NKO1840" s="401"/>
      <c r="NKP1840" s="401"/>
      <c r="NKQ1840" s="401"/>
      <c r="NKR1840" s="401"/>
      <c r="NKS1840" s="401"/>
      <c r="NKT1840" s="401"/>
      <c r="NKU1840" s="401"/>
      <c r="NKV1840" s="401"/>
      <c r="NKW1840" s="401"/>
      <c r="NKX1840" s="401"/>
      <c r="NKY1840" s="401"/>
      <c r="NKZ1840" s="401"/>
      <c r="NLA1840" s="401"/>
      <c r="NLB1840" s="401"/>
      <c r="NLC1840" s="401"/>
      <c r="NLD1840" s="401"/>
      <c r="NLE1840" s="401"/>
      <c r="NLF1840" s="401"/>
      <c r="NLG1840" s="401"/>
      <c r="NLH1840" s="401"/>
      <c r="NLI1840" s="401"/>
      <c r="NLJ1840" s="401"/>
      <c r="NLK1840" s="401"/>
      <c r="NLL1840" s="401"/>
      <c r="NLM1840" s="401"/>
      <c r="NLN1840" s="401"/>
      <c r="NLO1840" s="401"/>
      <c r="NLP1840" s="401"/>
      <c r="NLQ1840" s="401"/>
      <c r="NLR1840" s="401"/>
      <c r="NLS1840" s="401"/>
      <c r="NLT1840" s="401"/>
      <c r="NLU1840" s="401"/>
      <c r="NLV1840" s="401"/>
      <c r="NLW1840" s="401"/>
      <c r="NLX1840" s="401"/>
      <c r="NLY1840" s="401"/>
      <c r="NLZ1840" s="401"/>
      <c r="NMA1840" s="401"/>
      <c r="NMB1840" s="401"/>
      <c r="NMC1840" s="401"/>
      <c r="NMD1840" s="401"/>
      <c r="NME1840" s="401"/>
      <c r="NMF1840" s="401"/>
      <c r="NMG1840" s="401"/>
      <c r="NMH1840" s="401"/>
      <c r="NMI1840" s="401"/>
      <c r="NMJ1840" s="401"/>
      <c r="NMK1840" s="401"/>
      <c r="NML1840" s="401"/>
      <c r="NMM1840" s="401"/>
      <c r="NMN1840" s="401"/>
      <c r="NMO1840" s="401"/>
      <c r="NMP1840" s="401"/>
      <c r="NMQ1840" s="401"/>
      <c r="NMR1840" s="401"/>
      <c r="NMS1840" s="401"/>
      <c r="NMT1840" s="401"/>
      <c r="NMU1840" s="401"/>
      <c r="NMV1840" s="401"/>
      <c r="NMW1840" s="401"/>
      <c r="NMX1840" s="401"/>
      <c r="NMY1840" s="401"/>
      <c r="NMZ1840" s="401"/>
      <c r="NNA1840" s="401"/>
      <c r="NNB1840" s="401"/>
      <c r="NNC1840" s="401"/>
      <c r="NND1840" s="401"/>
      <c r="NNE1840" s="401"/>
      <c r="NNF1840" s="401"/>
      <c r="NNG1840" s="401"/>
      <c r="NNH1840" s="401"/>
      <c r="NNI1840" s="401"/>
      <c r="NNJ1840" s="401"/>
      <c r="NNK1840" s="401"/>
      <c r="NNL1840" s="401"/>
      <c r="NNM1840" s="401"/>
      <c r="NNN1840" s="401"/>
      <c r="NNO1840" s="401"/>
      <c r="NNP1840" s="401"/>
      <c r="NNQ1840" s="401"/>
      <c r="NNR1840" s="401"/>
      <c r="NNS1840" s="401"/>
      <c r="NNT1840" s="401"/>
      <c r="NNU1840" s="401"/>
      <c r="NNV1840" s="401"/>
      <c r="NNW1840" s="401"/>
      <c r="NNX1840" s="401"/>
      <c r="NNY1840" s="401"/>
      <c r="NNZ1840" s="401"/>
      <c r="NOA1840" s="401"/>
      <c r="NOB1840" s="401"/>
      <c r="NOC1840" s="401"/>
      <c r="NOD1840" s="401"/>
      <c r="NOE1840" s="401"/>
      <c r="NOF1840" s="401"/>
      <c r="NOG1840" s="401"/>
      <c r="NOH1840" s="401"/>
      <c r="NOI1840" s="401"/>
      <c r="NOJ1840" s="401"/>
      <c r="NOK1840" s="401"/>
      <c r="NOL1840" s="401"/>
      <c r="NOM1840" s="401"/>
      <c r="NON1840" s="401"/>
      <c r="NOO1840" s="401"/>
      <c r="NOP1840" s="401"/>
      <c r="NOQ1840" s="401"/>
      <c r="NOR1840" s="401"/>
      <c r="NOS1840" s="401"/>
      <c r="NOT1840" s="401"/>
      <c r="NOU1840" s="401"/>
      <c r="NOV1840" s="401"/>
      <c r="NOW1840" s="401"/>
      <c r="NOX1840" s="401"/>
      <c r="NOY1840" s="401"/>
      <c r="NOZ1840" s="401"/>
      <c r="NPA1840" s="401"/>
      <c r="NPB1840" s="401"/>
      <c r="NPC1840" s="401"/>
      <c r="NPD1840" s="401"/>
      <c r="NPE1840" s="401"/>
      <c r="NPF1840" s="401"/>
      <c r="NPG1840" s="401"/>
      <c r="NPH1840" s="401"/>
      <c r="NPI1840" s="401"/>
      <c r="NPJ1840" s="401"/>
      <c r="NPK1840" s="401"/>
      <c r="NPL1840" s="401"/>
      <c r="NPM1840" s="401"/>
      <c r="NPN1840" s="401"/>
      <c r="NPO1840" s="401"/>
      <c r="NPP1840" s="401"/>
      <c r="NPQ1840" s="401"/>
      <c r="NPR1840" s="401"/>
      <c r="NPS1840" s="401"/>
      <c r="NPT1840" s="401"/>
      <c r="NPU1840" s="401"/>
      <c r="NPV1840" s="401"/>
      <c r="NPW1840" s="401"/>
      <c r="NPX1840" s="401"/>
      <c r="NPY1840" s="401"/>
      <c r="NPZ1840" s="401"/>
      <c r="NQA1840" s="401"/>
      <c r="NQB1840" s="401"/>
      <c r="NQC1840" s="401"/>
      <c r="NQD1840" s="401"/>
      <c r="NQE1840" s="401"/>
      <c r="NQF1840" s="401"/>
      <c r="NQG1840" s="401"/>
      <c r="NQH1840" s="401"/>
      <c r="NQI1840" s="401"/>
      <c r="NQJ1840" s="401"/>
      <c r="NQK1840" s="401"/>
      <c r="NQL1840" s="401"/>
      <c r="NQM1840" s="401"/>
      <c r="NQN1840" s="401"/>
      <c r="NQO1840" s="401"/>
      <c r="NQP1840" s="401"/>
      <c r="NQQ1840" s="401"/>
      <c r="NQR1840" s="401"/>
      <c r="NQS1840" s="401"/>
      <c r="NQT1840" s="401"/>
      <c r="NQU1840" s="401"/>
      <c r="NQV1840" s="401"/>
      <c r="NQW1840" s="401"/>
      <c r="NQX1840" s="401"/>
      <c r="NQY1840" s="401"/>
      <c r="NQZ1840" s="401"/>
      <c r="NRA1840" s="401"/>
      <c r="NRB1840" s="401"/>
      <c r="NRC1840" s="401"/>
      <c r="NRD1840" s="401"/>
      <c r="NRE1840" s="401"/>
      <c r="NRF1840" s="401"/>
      <c r="NRG1840" s="401"/>
      <c r="NRH1840" s="401"/>
      <c r="NRI1840" s="401"/>
      <c r="NRJ1840" s="401"/>
      <c r="NRK1840" s="401"/>
      <c r="NRL1840" s="401"/>
      <c r="NRM1840" s="401"/>
      <c r="NRN1840" s="401"/>
      <c r="NRO1840" s="401"/>
      <c r="NRP1840" s="401"/>
      <c r="NRQ1840" s="401"/>
      <c r="NRR1840" s="401"/>
      <c r="NRS1840" s="401"/>
      <c r="NRT1840" s="401"/>
      <c r="NRU1840" s="401"/>
      <c r="NRV1840" s="401"/>
      <c r="NRW1840" s="401"/>
      <c r="NRX1840" s="401"/>
      <c r="NRY1840" s="401"/>
      <c r="NRZ1840" s="401"/>
      <c r="NSA1840" s="401"/>
      <c r="NSB1840" s="401"/>
      <c r="NSC1840" s="401"/>
      <c r="NSD1840" s="401"/>
      <c r="NSE1840" s="401"/>
      <c r="NSF1840" s="401"/>
      <c r="NSG1840" s="401"/>
      <c r="NSH1840" s="401"/>
      <c r="NSI1840" s="401"/>
      <c r="NSJ1840" s="401"/>
      <c r="NSK1840" s="401"/>
      <c r="NSL1840" s="401"/>
      <c r="NSM1840" s="401"/>
      <c r="NSN1840" s="401"/>
      <c r="NSO1840" s="401"/>
      <c r="NSP1840" s="401"/>
      <c r="NSQ1840" s="401"/>
      <c r="NSR1840" s="401"/>
      <c r="NSS1840" s="401"/>
      <c r="NST1840" s="401"/>
      <c r="NSU1840" s="401"/>
      <c r="NSV1840" s="401"/>
      <c r="NSW1840" s="401"/>
      <c r="NSX1840" s="401"/>
      <c r="NSY1840" s="401"/>
      <c r="NSZ1840" s="401"/>
      <c r="NTA1840" s="401"/>
      <c r="NTB1840" s="401"/>
      <c r="NTC1840" s="401"/>
      <c r="NTD1840" s="401"/>
      <c r="NTE1840" s="401"/>
      <c r="NTF1840" s="401"/>
      <c r="NTG1840" s="401"/>
      <c r="NTH1840" s="401"/>
      <c r="NTI1840" s="401"/>
      <c r="NTJ1840" s="401"/>
      <c r="NTK1840" s="401"/>
      <c r="NTL1840" s="401"/>
      <c r="NTM1840" s="401"/>
      <c r="NTN1840" s="401"/>
      <c r="NTO1840" s="401"/>
      <c r="NTP1840" s="401"/>
      <c r="NTQ1840" s="401"/>
      <c r="NTR1840" s="401"/>
      <c r="NTS1840" s="401"/>
      <c r="NTT1840" s="401"/>
      <c r="NTU1840" s="401"/>
      <c r="NTV1840" s="401"/>
      <c r="NTW1840" s="401"/>
      <c r="NTX1840" s="401"/>
      <c r="NTY1840" s="401"/>
      <c r="NTZ1840" s="401"/>
      <c r="NUA1840" s="401"/>
      <c r="NUB1840" s="401"/>
      <c r="NUC1840" s="401"/>
      <c r="NUD1840" s="401"/>
      <c r="NUE1840" s="401"/>
      <c r="NUF1840" s="401"/>
      <c r="NUG1840" s="401"/>
      <c r="NUH1840" s="401"/>
      <c r="NUI1840" s="401"/>
      <c r="NUJ1840" s="401"/>
      <c r="NUK1840" s="401"/>
      <c r="NUL1840" s="401"/>
      <c r="NUM1840" s="401"/>
      <c r="NUN1840" s="401"/>
      <c r="NUO1840" s="401"/>
      <c r="NUP1840" s="401"/>
      <c r="NUQ1840" s="401"/>
      <c r="NUR1840" s="401"/>
      <c r="NUS1840" s="401"/>
      <c r="NUT1840" s="401"/>
      <c r="NUU1840" s="401"/>
      <c r="NUV1840" s="401"/>
      <c r="NUW1840" s="401"/>
      <c r="NUX1840" s="401"/>
      <c r="NUY1840" s="401"/>
      <c r="NUZ1840" s="401"/>
      <c r="NVA1840" s="401"/>
      <c r="NVB1840" s="401"/>
      <c r="NVC1840" s="401"/>
      <c r="NVD1840" s="401"/>
      <c r="NVE1840" s="401"/>
      <c r="NVF1840" s="401"/>
      <c r="NVG1840" s="401"/>
      <c r="NVH1840" s="401"/>
      <c r="NVI1840" s="401"/>
      <c r="NVJ1840" s="401"/>
      <c r="NVK1840" s="401"/>
      <c r="NVL1840" s="401"/>
      <c r="NVM1840" s="401"/>
      <c r="NVN1840" s="401"/>
      <c r="NVO1840" s="401"/>
      <c r="NVP1840" s="401"/>
      <c r="NVQ1840" s="401"/>
      <c r="NVR1840" s="401"/>
      <c r="NVS1840" s="401"/>
      <c r="NVT1840" s="401"/>
      <c r="NVU1840" s="401"/>
      <c r="NVV1840" s="401"/>
      <c r="NVW1840" s="401"/>
      <c r="NVX1840" s="401"/>
      <c r="NVY1840" s="401"/>
      <c r="NVZ1840" s="401"/>
      <c r="NWA1840" s="401"/>
      <c r="NWB1840" s="401"/>
      <c r="NWC1840" s="401"/>
      <c r="NWD1840" s="401"/>
      <c r="NWE1840" s="401"/>
      <c r="NWF1840" s="401"/>
      <c r="NWG1840" s="401"/>
      <c r="NWH1840" s="401"/>
      <c r="NWI1840" s="401"/>
      <c r="NWJ1840" s="401"/>
      <c r="NWK1840" s="401"/>
      <c r="NWL1840" s="401"/>
      <c r="NWM1840" s="401"/>
      <c r="NWN1840" s="401"/>
      <c r="NWO1840" s="401"/>
      <c r="NWP1840" s="401"/>
      <c r="NWQ1840" s="401"/>
      <c r="NWR1840" s="401"/>
      <c r="NWS1840" s="401"/>
      <c r="NWT1840" s="401"/>
      <c r="NWU1840" s="401"/>
      <c r="NWV1840" s="401"/>
      <c r="NWW1840" s="401"/>
      <c r="NWX1840" s="401"/>
      <c r="NWY1840" s="401"/>
      <c r="NWZ1840" s="401"/>
      <c r="NXA1840" s="401"/>
      <c r="NXB1840" s="401"/>
      <c r="NXC1840" s="401"/>
      <c r="NXD1840" s="401"/>
      <c r="NXE1840" s="401"/>
      <c r="NXF1840" s="401"/>
      <c r="NXG1840" s="401"/>
      <c r="NXH1840" s="401"/>
      <c r="NXI1840" s="401"/>
      <c r="NXJ1840" s="401"/>
      <c r="NXK1840" s="401"/>
      <c r="NXL1840" s="401"/>
      <c r="NXM1840" s="401"/>
      <c r="NXN1840" s="401"/>
      <c r="NXO1840" s="401"/>
      <c r="NXP1840" s="401"/>
      <c r="NXQ1840" s="401"/>
      <c r="NXR1840" s="401"/>
      <c r="NXS1840" s="401"/>
      <c r="NXT1840" s="401"/>
      <c r="NXU1840" s="401"/>
      <c r="NXV1840" s="401"/>
      <c r="NXW1840" s="401"/>
      <c r="NXX1840" s="401"/>
      <c r="NXY1840" s="401"/>
      <c r="NXZ1840" s="401"/>
      <c r="NYA1840" s="401"/>
      <c r="NYB1840" s="401"/>
      <c r="NYC1840" s="401"/>
      <c r="NYD1840" s="401"/>
      <c r="NYE1840" s="401"/>
      <c r="NYF1840" s="401"/>
      <c r="NYG1840" s="401"/>
      <c r="NYH1840" s="401"/>
      <c r="NYI1840" s="401"/>
      <c r="NYJ1840" s="401"/>
      <c r="NYK1840" s="401"/>
      <c r="NYL1840" s="401"/>
      <c r="NYM1840" s="401"/>
      <c r="NYN1840" s="401"/>
      <c r="NYO1840" s="401"/>
      <c r="NYP1840" s="401"/>
      <c r="NYQ1840" s="401"/>
      <c r="NYR1840" s="401"/>
      <c r="NYS1840" s="401"/>
      <c r="NYT1840" s="401"/>
      <c r="NYU1840" s="401"/>
      <c r="NYV1840" s="401"/>
      <c r="NYW1840" s="401"/>
      <c r="NYX1840" s="401"/>
      <c r="NYY1840" s="401"/>
      <c r="NYZ1840" s="401"/>
      <c r="NZA1840" s="401"/>
      <c r="NZB1840" s="401"/>
      <c r="NZC1840" s="401"/>
      <c r="NZD1840" s="401"/>
      <c r="NZE1840" s="401"/>
      <c r="NZF1840" s="401"/>
      <c r="NZG1840" s="401"/>
      <c r="NZH1840" s="401"/>
      <c r="NZI1840" s="401"/>
      <c r="NZJ1840" s="401"/>
      <c r="NZK1840" s="401"/>
      <c r="NZL1840" s="401"/>
      <c r="NZM1840" s="401"/>
      <c r="NZN1840" s="401"/>
      <c r="NZO1840" s="401"/>
      <c r="NZP1840" s="401"/>
      <c r="NZQ1840" s="401"/>
      <c r="NZR1840" s="401"/>
      <c r="NZS1840" s="401"/>
      <c r="NZT1840" s="401"/>
      <c r="NZU1840" s="401"/>
      <c r="NZV1840" s="401"/>
      <c r="NZW1840" s="401"/>
      <c r="NZX1840" s="401"/>
      <c r="NZY1840" s="401"/>
      <c r="NZZ1840" s="401"/>
      <c r="OAA1840" s="401"/>
      <c r="OAB1840" s="401"/>
      <c r="OAC1840" s="401"/>
      <c r="OAD1840" s="401"/>
      <c r="OAE1840" s="401"/>
      <c r="OAF1840" s="401"/>
      <c r="OAG1840" s="401"/>
      <c r="OAH1840" s="401"/>
      <c r="OAI1840" s="401"/>
      <c r="OAJ1840" s="401"/>
      <c r="OAK1840" s="401"/>
      <c r="OAL1840" s="401"/>
      <c r="OAM1840" s="401"/>
      <c r="OAN1840" s="401"/>
      <c r="OAO1840" s="401"/>
      <c r="OAP1840" s="401"/>
      <c r="OAQ1840" s="401"/>
      <c r="OAR1840" s="401"/>
      <c r="OAS1840" s="401"/>
      <c r="OAT1840" s="401"/>
      <c r="OAU1840" s="401"/>
      <c r="OAV1840" s="401"/>
      <c r="OAW1840" s="401"/>
      <c r="OAX1840" s="401"/>
      <c r="OAY1840" s="401"/>
      <c r="OAZ1840" s="401"/>
      <c r="OBA1840" s="401"/>
      <c r="OBB1840" s="401"/>
      <c r="OBC1840" s="401"/>
      <c r="OBD1840" s="401"/>
      <c r="OBE1840" s="401"/>
      <c r="OBF1840" s="401"/>
      <c r="OBG1840" s="401"/>
      <c r="OBH1840" s="401"/>
      <c r="OBI1840" s="401"/>
      <c r="OBJ1840" s="401"/>
      <c r="OBK1840" s="401"/>
      <c r="OBL1840" s="401"/>
      <c r="OBM1840" s="401"/>
      <c r="OBN1840" s="401"/>
      <c r="OBO1840" s="401"/>
      <c r="OBP1840" s="401"/>
      <c r="OBQ1840" s="401"/>
      <c r="OBR1840" s="401"/>
      <c r="OBS1840" s="401"/>
      <c r="OBT1840" s="401"/>
      <c r="OBU1840" s="401"/>
      <c r="OBV1840" s="401"/>
      <c r="OBW1840" s="401"/>
      <c r="OBX1840" s="401"/>
      <c r="OBY1840" s="401"/>
      <c r="OBZ1840" s="401"/>
      <c r="OCA1840" s="401"/>
      <c r="OCB1840" s="401"/>
      <c r="OCC1840" s="401"/>
      <c r="OCD1840" s="401"/>
      <c r="OCE1840" s="401"/>
      <c r="OCF1840" s="401"/>
      <c r="OCG1840" s="401"/>
      <c r="OCH1840" s="401"/>
      <c r="OCI1840" s="401"/>
      <c r="OCJ1840" s="401"/>
      <c r="OCK1840" s="401"/>
      <c r="OCL1840" s="401"/>
      <c r="OCM1840" s="401"/>
      <c r="OCN1840" s="401"/>
      <c r="OCO1840" s="401"/>
      <c r="OCP1840" s="401"/>
      <c r="OCQ1840" s="401"/>
      <c r="OCR1840" s="401"/>
      <c r="OCS1840" s="401"/>
      <c r="OCT1840" s="401"/>
      <c r="OCU1840" s="401"/>
      <c r="OCV1840" s="401"/>
      <c r="OCW1840" s="401"/>
      <c r="OCX1840" s="401"/>
      <c r="OCY1840" s="401"/>
      <c r="OCZ1840" s="401"/>
      <c r="ODA1840" s="401"/>
      <c r="ODB1840" s="401"/>
      <c r="ODC1840" s="401"/>
      <c r="ODD1840" s="401"/>
      <c r="ODE1840" s="401"/>
      <c r="ODF1840" s="401"/>
      <c r="ODG1840" s="401"/>
      <c r="ODH1840" s="401"/>
      <c r="ODI1840" s="401"/>
      <c r="ODJ1840" s="401"/>
      <c r="ODK1840" s="401"/>
      <c r="ODL1840" s="401"/>
      <c r="ODM1840" s="401"/>
      <c r="ODN1840" s="401"/>
      <c r="ODO1840" s="401"/>
      <c r="ODP1840" s="401"/>
      <c r="ODQ1840" s="401"/>
      <c r="ODR1840" s="401"/>
      <c r="ODS1840" s="401"/>
      <c r="ODT1840" s="401"/>
      <c r="ODU1840" s="401"/>
      <c r="ODV1840" s="401"/>
      <c r="ODW1840" s="401"/>
      <c r="ODX1840" s="401"/>
      <c r="ODY1840" s="401"/>
      <c r="ODZ1840" s="401"/>
      <c r="OEA1840" s="401"/>
      <c r="OEB1840" s="401"/>
      <c r="OEC1840" s="401"/>
      <c r="OED1840" s="401"/>
      <c r="OEE1840" s="401"/>
      <c r="OEF1840" s="401"/>
      <c r="OEG1840" s="401"/>
      <c r="OEH1840" s="401"/>
      <c r="OEI1840" s="401"/>
      <c r="OEJ1840" s="401"/>
      <c r="OEK1840" s="401"/>
      <c r="OEL1840" s="401"/>
      <c r="OEM1840" s="401"/>
      <c r="OEN1840" s="401"/>
      <c r="OEO1840" s="401"/>
      <c r="OEP1840" s="401"/>
      <c r="OEQ1840" s="401"/>
      <c r="OER1840" s="401"/>
      <c r="OES1840" s="401"/>
      <c r="OET1840" s="401"/>
      <c r="OEU1840" s="401"/>
      <c r="OEV1840" s="401"/>
      <c r="OEW1840" s="401"/>
      <c r="OEX1840" s="401"/>
      <c r="OEY1840" s="401"/>
      <c r="OEZ1840" s="401"/>
      <c r="OFA1840" s="401"/>
      <c r="OFB1840" s="401"/>
      <c r="OFC1840" s="401"/>
      <c r="OFD1840" s="401"/>
      <c r="OFE1840" s="401"/>
      <c r="OFF1840" s="401"/>
      <c r="OFG1840" s="401"/>
      <c r="OFH1840" s="401"/>
      <c r="OFI1840" s="401"/>
      <c r="OFJ1840" s="401"/>
      <c r="OFK1840" s="401"/>
      <c r="OFL1840" s="401"/>
      <c r="OFM1840" s="401"/>
      <c r="OFN1840" s="401"/>
      <c r="OFO1840" s="401"/>
      <c r="OFP1840" s="401"/>
      <c r="OFQ1840" s="401"/>
      <c r="OFR1840" s="401"/>
      <c r="OFS1840" s="401"/>
      <c r="OFT1840" s="401"/>
      <c r="OFU1840" s="401"/>
      <c r="OFV1840" s="401"/>
      <c r="OFW1840" s="401"/>
      <c r="OFX1840" s="401"/>
      <c r="OFY1840" s="401"/>
      <c r="OFZ1840" s="401"/>
      <c r="OGA1840" s="401"/>
      <c r="OGB1840" s="401"/>
      <c r="OGC1840" s="401"/>
      <c r="OGD1840" s="401"/>
      <c r="OGE1840" s="401"/>
      <c r="OGF1840" s="401"/>
      <c r="OGG1840" s="401"/>
      <c r="OGH1840" s="401"/>
      <c r="OGI1840" s="401"/>
      <c r="OGJ1840" s="401"/>
      <c r="OGK1840" s="401"/>
      <c r="OGL1840" s="401"/>
      <c r="OGM1840" s="401"/>
      <c r="OGN1840" s="401"/>
      <c r="OGO1840" s="401"/>
      <c r="OGP1840" s="401"/>
      <c r="OGQ1840" s="401"/>
      <c r="OGR1840" s="401"/>
      <c r="OGS1840" s="401"/>
      <c r="OGT1840" s="401"/>
      <c r="OGU1840" s="401"/>
      <c r="OGV1840" s="401"/>
      <c r="OGW1840" s="401"/>
      <c r="OGX1840" s="401"/>
      <c r="OGY1840" s="401"/>
      <c r="OGZ1840" s="401"/>
      <c r="OHA1840" s="401"/>
      <c r="OHB1840" s="401"/>
      <c r="OHC1840" s="401"/>
      <c r="OHD1840" s="401"/>
      <c r="OHE1840" s="401"/>
      <c r="OHF1840" s="401"/>
      <c r="OHG1840" s="401"/>
      <c r="OHH1840" s="401"/>
      <c r="OHI1840" s="401"/>
      <c r="OHJ1840" s="401"/>
      <c r="OHK1840" s="401"/>
      <c r="OHL1840" s="401"/>
      <c r="OHM1840" s="401"/>
      <c r="OHN1840" s="401"/>
      <c r="OHO1840" s="401"/>
      <c r="OHP1840" s="401"/>
      <c r="OHQ1840" s="401"/>
      <c r="OHR1840" s="401"/>
      <c r="OHS1840" s="401"/>
      <c r="OHT1840" s="401"/>
      <c r="OHU1840" s="401"/>
      <c r="OHV1840" s="401"/>
      <c r="OHW1840" s="401"/>
      <c r="OHX1840" s="401"/>
      <c r="OHY1840" s="401"/>
      <c r="OHZ1840" s="401"/>
      <c r="OIA1840" s="401"/>
      <c r="OIB1840" s="401"/>
      <c r="OIC1840" s="401"/>
      <c r="OID1840" s="401"/>
      <c r="OIE1840" s="401"/>
      <c r="OIF1840" s="401"/>
      <c r="OIG1840" s="401"/>
      <c r="OIH1840" s="401"/>
      <c r="OII1840" s="401"/>
      <c r="OIJ1840" s="401"/>
      <c r="OIK1840" s="401"/>
      <c r="OIL1840" s="401"/>
      <c r="OIM1840" s="401"/>
      <c r="OIN1840" s="401"/>
      <c r="OIO1840" s="401"/>
      <c r="OIP1840" s="401"/>
      <c r="OIQ1840" s="401"/>
      <c r="OIR1840" s="401"/>
      <c r="OIS1840" s="401"/>
      <c r="OIT1840" s="401"/>
      <c r="OIU1840" s="401"/>
      <c r="OIV1840" s="401"/>
      <c r="OIW1840" s="401"/>
      <c r="OIX1840" s="401"/>
      <c r="OIY1840" s="401"/>
      <c r="OIZ1840" s="401"/>
      <c r="OJA1840" s="401"/>
      <c r="OJB1840" s="401"/>
      <c r="OJC1840" s="401"/>
      <c r="OJD1840" s="401"/>
      <c r="OJE1840" s="401"/>
      <c r="OJF1840" s="401"/>
      <c r="OJG1840" s="401"/>
      <c r="OJH1840" s="401"/>
      <c r="OJI1840" s="401"/>
      <c r="OJJ1840" s="401"/>
      <c r="OJK1840" s="401"/>
      <c r="OJL1840" s="401"/>
      <c r="OJM1840" s="401"/>
      <c r="OJN1840" s="401"/>
      <c r="OJO1840" s="401"/>
      <c r="OJP1840" s="401"/>
      <c r="OJQ1840" s="401"/>
      <c r="OJR1840" s="401"/>
      <c r="OJS1840" s="401"/>
      <c r="OJT1840" s="401"/>
      <c r="OJU1840" s="401"/>
      <c r="OJV1840" s="401"/>
      <c r="OJW1840" s="401"/>
      <c r="OJX1840" s="401"/>
      <c r="OJY1840" s="401"/>
      <c r="OJZ1840" s="401"/>
      <c r="OKA1840" s="401"/>
      <c r="OKB1840" s="401"/>
      <c r="OKC1840" s="401"/>
      <c r="OKD1840" s="401"/>
      <c r="OKE1840" s="401"/>
      <c r="OKF1840" s="401"/>
      <c r="OKG1840" s="401"/>
      <c r="OKH1840" s="401"/>
      <c r="OKI1840" s="401"/>
      <c r="OKJ1840" s="401"/>
      <c r="OKK1840" s="401"/>
      <c r="OKL1840" s="401"/>
      <c r="OKM1840" s="401"/>
      <c r="OKN1840" s="401"/>
      <c r="OKO1840" s="401"/>
      <c r="OKP1840" s="401"/>
      <c r="OKQ1840" s="401"/>
      <c r="OKR1840" s="401"/>
      <c r="OKS1840" s="401"/>
      <c r="OKT1840" s="401"/>
      <c r="OKU1840" s="401"/>
      <c r="OKV1840" s="401"/>
      <c r="OKW1840" s="401"/>
      <c r="OKX1840" s="401"/>
      <c r="OKY1840" s="401"/>
      <c r="OKZ1840" s="401"/>
      <c r="OLA1840" s="401"/>
      <c r="OLB1840" s="401"/>
      <c r="OLC1840" s="401"/>
      <c r="OLD1840" s="401"/>
      <c r="OLE1840" s="401"/>
      <c r="OLF1840" s="401"/>
      <c r="OLG1840" s="401"/>
      <c r="OLH1840" s="401"/>
      <c r="OLI1840" s="401"/>
      <c r="OLJ1840" s="401"/>
      <c r="OLK1840" s="401"/>
      <c r="OLL1840" s="401"/>
      <c r="OLM1840" s="401"/>
      <c r="OLN1840" s="401"/>
      <c r="OLO1840" s="401"/>
      <c r="OLP1840" s="401"/>
      <c r="OLQ1840" s="401"/>
      <c r="OLR1840" s="401"/>
      <c r="OLS1840" s="401"/>
      <c r="OLT1840" s="401"/>
      <c r="OLU1840" s="401"/>
      <c r="OLV1840" s="401"/>
      <c r="OLW1840" s="401"/>
      <c r="OLX1840" s="401"/>
      <c r="OLY1840" s="401"/>
      <c r="OLZ1840" s="401"/>
      <c r="OMA1840" s="401"/>
      <c r="OMB1840" s="401"/>
      <c r="OMC1840" s="401"/>
      <c r="OMD1840" s="401"/>
      <c r="OME1840" s="401"/>
      <c r="OMF1840" s="401"/>
      <c r="OMG1840" s="401"/>
      <c r="OMH1840" s="401"/>
      <c r="OMI1840" s="401"/>
      <c r="OMJ1840" s="401"/>
      <c r="OMK1840" s="401"/>
      <c r="OML1840" s="401"/>
      <c r="OMM1840" s="401"/>
      <c r="OMN1840" s="401"/>
      <c r="OMO1840" s="401"/>
      <c r="OMP1840" s="401"/>
      <c r="OMQ1840" s="401"/>
      <c r="OMR1840" s="401"/>
      <c r="OMS1840" s="401"/>
      <c r="OMT1840" s="401"/>
      <c r="OMU1840" s="401"/>
      <c r="OMV1840" s="401"/>
      <c r="OMW1840" s="401"/>
      <c r="OMX1840" s="401"/>
      <c r="OMY1840" s="401"/>
      <c r="OMZ1840" s="401"/>
      <c r="ONA1840" s="401"/>
      <c r="ONB1840" s="401"/>
      <c r="ONC1840" s="401"/>
      <c r="OND1840" s="401"/>
      <c r="ONE1840" s="401"/>
      <c r="ONF1840" s="401"/>
      <c r="ONG1840" s="401"/>
      <c r="ONH1840" s="401"/>
      <c r="ONI1840" s="401"/>
      <c r="ONJ1840" s="401"/>
      <c r="ONK1840" s="401"/>
      <c r="ONL1840" s="401"/>
      <c r="ONM1840" s="401"/>
      <c r="ONN1840" s="401"/>
      <c r="ONO1840" s="401"/>
      <c r="ONP1840" s="401"/>
      <c r="ONQ1840" s="401"/>
      <c r="ONR1840" s="401"/>
      <c r="ONS1840" s="401"/>
      <c r="ONT1840" s="401"/>
      <c r="ONU1840" s="401"/>
      <c r="ONV1840" s="401"/>
      <c r="ONW1840" s="401"/>
      <c r="ONX1840" s="401"/>
      <c r="ONY1840" s="401"/>
      <c r="ONZ1840" s="401"/>
      <c r="OOA1840" s="401"/>
      <c r="OOB1840" s="401"/>
      <c r="OOC1840" s="401"/>
      <c r="OOD1840" s="401"/>
      <c r="OOE1840" s="401"/>
      <c r="OOF1840" s="401"/>
      <c r="OOG1840" s="401"/>
      <c r="OOH1840" s="401"/>
      <c r="OOI1840" s="401"/>
      <c r="OOJ1840" s="401"/>
      <c r="OOK1840" s="401"/>
      <c r="OOL1840" s="401"/>
      <c r="OOM1840" s="401"/>
      <c r="OON1840" s="401"/>
      <c r="OOO1840" s="401"/>
      <c r="OOP1840" s="401"/>
      <c r="OOQ1840" s="401"/>
      <c r="OOR1840" s="401"/>
      <c r="OOS1840" s="401"/>
      <c r="OOT1840" s="401"/>
      <c r="OOU1840" s="401"/>
      <c r="OOV1840" s="401"/>
      <c r="OOW1840" s="401"/>
      <c r="OOX1840" s="401"/>
      <c r="OOY1840" s="401"/>
      <c r="OOZ1840" s="401"/>
      <c r="OPA1840" s="401"/>
      <c r="OPB1840" s="401"/>
      <c r="OPC1840" s="401"/>
      <c r="OPD1840" s="401"/>
      <c r="OPE1840" s="401"/>
      <c r="OPF1840" s="401"/>
      <c r="OPG1840" s="401"/>
      <c r="OPH1840" s="401"/>
      <c r="OPI1840" s="401"/>
      <c r="OPJ1840" s="401"/>
      <c r="OPK1840" s="401"/>
      <c r="OPL1840" s="401"/>
      <c r="OPM1840" s="401"/>
      <c r="OPN1840" s="401"/>
      <c r="OPO1840" s="401"/>
      <c r="OPP1840" s="401"/>
      <c r="OPQ1840" s="401"/>
      <c r="OPR1840" s="401"/>
      <c r="OPS1840" s="401"/>
      <c r="OPT1840" s="401"/>
      <c r="OPU1840" s="401"/>
      <c r="OPV1840" s="401"/>
      <c r="OPW1840" s="401"/>
      <c r="OPX1840" s="401"/>
      <c r="OPY1840" s="401"/>
      <c r="OPZ1840" s="401"/>
      <c r="OQA1840" s="401"/>
      <c r="OQB1840" s="401"/>
      <c r="OQC1840" s="401"/>
      <c r="OQD1840" s="401"/>
      <c r="OQE1840" s="401"/>
      <c r="OQF1840" s="401"/>
      <c r="OQG1840" s="401"/>
      <c r="OQH1840" s="401"/>
      <c r="OQI1840" s="401"/>
      <c r="OQJ1840" s="401"/>
      <c r="OQK1840" s="401"/>
      <c r="OQL1840" s="401"/>
      <c r="OQM1840" s="401"/>
      <c r="OQN1840" s="401"/>
      <c r="OQO1840" s="401"/>
      <c r="OQP1840" s="401"/>
      <c r="OQQ1840" s="401"/>
      <c r="OQR1840" s="401"/>
      <c r="OQS1840" s="401"/>
      <c r="OQT1840" s="401"/>
      <c r="OQU1840" s="401"/>
      <c r="OQV1840" s="401"/>
      <c r="OQW1840" s="401"/>
      <c r="OQX1840" s="401"/>
      <c r="OQY1840" s="401"/>
      <c r="OQZ1840" s="401"/>
      <c r="ORA1840" s="401"/>
      <c r="ORB1840" s="401"/>
      <c r="ORC1840" s="401"/>
      <c r="ORD1840" s="401"/>
      <c r="ORE1840" s="401"/>
      <c r="ORF1840" s="401"/>
      <c r="ORG1840" s="401"/>
      <c r="ORH1840" s="401"/>
      <c r="ORI1840" s="401"/>
      <c r="ORJ1840" s="401"/>
      <c r="ORK1840" s="401"/>
      <c r="ORL1840" s="401"/>
      <c r="ORM1840" s="401"/>
      <c r="ORN1840" s="401"/>
      <c r="ORO1840" s="401"/>
      <c r="ORP1840" s="401"/>
      <c r="ORQ1840" s="401"/>
      <c r="ORR1840" s="401"/>
      <c r="ORS1840" s="401"/>
      <c r="ORT1840" s="401"/>
      <c r="ORU1840" s="401"/>
      <c r="ORV1840" s="401"/>
      <c r="ORW1840" s="401"/>
      <c r="ORX1840" s="401"/>
      <c r="ORY1840" s="401"/>
      <c r="ORZ1840" s="401"/>
      <c r="OSA1840" s="401"/>
      <c r="OSB1840" s="401"/>
      <c r="OSC1840" s="401"/>
      <c r="OSD1840" s="401"/>
      <c r="OSE1840" s="401"/>
      <c r="OSF1840" s="401"/>
      <c r="OSG1840" s="401"/>
      <c r="OSH1840" s="401"/>
      <c r="OSI1840" s="401"/>
      <c r="OSJ1840" s="401"/>
      <c r="OSK1840" s="401"/>
      <c r="OSL1840" s="401"/>
      <c r="OSM1840" s="401"/>
      <c r="OSN1840" s="401"/>
      <c r="OSO1840" s="401"/>
      <c r="OSP1840" s="401"/>
      <c r="OSQ1840" s="401"/>
      <c r="OSR1840" s="401"/>
      <c r="OSS1840" s="401"/>
      <c r="OST1840" s="401"/>
      <c r="OSU1840" s="401"/>
      <c r="OSV1840" s="401"/>
      <c r="OSW1840" s="401"/>
      <c r="OSX1840" s="401"/>
      <c r="OSY1840" s="401"/>
      <c r="OSZ1840" s="401"/>
      <c r="OTA1840" s="401"/>
      <c r="OTB1840" s="401"/>
      <c r="OTC1840" s="401"/>
      <c r="OTD1840" s="401"/>
      <c r="OTE1840" s="401"/>
      <c r="OTF1840" s="401"/>
      <c r="OTG1840" s="401"/>
      <c r="OTH1840" s="401"/>
      <c r="OTI1840" s="401"/>
      <c r="OTJ1840" s="401"/>
      <c r="OTK1840" s="401"/>
      <c r="OTL1840" s="401"/>
      <c r="OTM1840" s="401"/>
      <c r="OTN1840" s="401"/>
      <c r="OTO1840" s="401"/>
      <c r="OTP1840" s="401"/>
      <c r="OTQ1840" s="401"/>
      <c r="OTR1840" s="401"/>
      <c r="OTS1840" s="401"/>
      <c r="OTT1840" s="401"/>
      <c r="OTU1840" s="401"/>
      <c r="OTV1840" s="401"/>
      <c r="OTW1840" s="401"/>
      <c r="OTX1840" s="401"/>
      <c r="OTY1840" s="401"/>
      <c r="OTZ1840" s="401"/>
      <c r="OUA1840" s="401"/>
      <c r="OUB1840" s="401"/>
      <c r="OUC1840" s="401"/>
      <c r="OUD1840" s="401"/>
      <c r="OUE1840" s="401"/>
      <c r="OUF1840" s="401"/>
      <c r="OUG1840" s="401"/>
      <c r="OUH1840" s="401"/>
      <c r="OUI1840" s="401"/>
      <c r="OUJ1840" s="401"/>
      <c r="OUK1840" s="401"/>
      <c r="OUL1840" s="401"/>
      <c r="OUM1840" s="401"/>
      <c r="OUN1840" s="401"/>
      <c r="OUO1840" s="401"/>
      <c r="OUP1840" s="401"/>
      <c r="OUQ1840" s="401"/>
      <c r="OUR1840" s="401"/>
      <c r="OUS1840" s="401"/>
      <c r="OUT1840" s="401"/>
      <c r="OUU1840" s="401"/>
      <c r="OUV1840" s="401"/>
      <c r="OUW1840" s="401"/>
      <c r="OUX1840" s="401"/>
      <c r="OUY1840" s="401"/>
      <c r="OUZ1840" s="401"/>
      <c r="OVA1840" s="401"/>
      <c r="OVB1840" s="401"/>
      <c r="OVC1840" s="401"/>
      <c r="OVD1840" s="401"/>
      <c r="OVE1840" s="401"/>
      <c r="OVF1840" s="401"/>
      <c r="OVG1840" s="401"/>
      <c r="OVH1840" s="401"/>
      <c r="OVI1840" s="401"/>
      <c r="OVJ1840" s="401"/>
      <c r="OVK1840" s="401"/>
      <c r="OVL1840" s="401"/>
      <c r="OVM1840" s="401"/>
      <c r="OVN1840" s="401"/>
      <c r="OVO1840" s="401"/>
      <c r="OVP1840" s="401"/>
      <c r="OVQ1840" s="401"/>
      <c r="OVR1840" s="401"/>
      <c r="OVS1840" s="401"/>
      <c r="OVT1840" s="401"/>
      <c r="OVU1840" s="401"/>
      <c r="OVV1840" s="401"/>
      <c r="OVW1840" s="401"/>
      <c r="OVX1840" s="401"/>
      <c r="OVY1840" s="401"/>
      <c r="OVZ1840" s="401"/>
      <c r="OWA1840" s="401"/>
      <c r="OWB1840" s="401"/>
      <c r="OWC1840" s="401"/>
      <c r="OWD1840" s="401"/>
      <c r="OWE1840" s="401"/>
      <c r="OWF1840" s="401"/>
      <c r="OWG1840" s="401"/>
      <c r="OWH1840" s="401"/>
      <c r="OWI1840" s="401"/>
      <c r="OWJ1840" s="401"/>
      <c r="OWK1840" s="401"/>
      <c r="OWL1840" s="401"/>
      <c r="OWM1840" s="401"/>
      <c r="OWN1840" s="401"/>
      <c r="OWO1840" s="401"/>
      <c r="OWP1840" s="401"/>
      <c r="OWQ1840" s="401"/>
      <c r="OWR1840" s="401"/>
      <c r="OWS1840" s="401"/>
      <c r="OWT1840" s="401"/>
      <c r="OWU1840" s="401"/>
      <c r="OWV1840" s="401"/>
      <c r="OWW1840" s="401"/>
      <c r="OWX1840" s="401"/>
      <c r="OWY1840" s="401"/>
      <c r="OWZ1840" s="401"/>
      <c r="OXA1840" s="401"/>
      <c r="OXB1840" s="401"/>
      <c r="OXC1840" s="401"/>
      <c r="OXD1840" s="401"/>
      <c r="OXE1840" s="401"/>
      <c r="OXF1840" s="401"/>
      <c r="OXG1840" s="401"/>
      <c r="OXH1840" s="401"/>
      <c r="OXI1840" s="401"/>
      <c r="OXJ1840" s="401"/>
      <c r="OXK1840" s="401"/>
      <c r="OXL1840" s="401"/>
      <c r="OXM1840" s="401"/>
      <c r="OXN1840" s="401"/>
      <c r="OXO1840" s="401"/>
      <c r="OXP1840" s="401"/>
      <c r="OXQ1840" s="401"/>
      <c r="OXR1840" s="401"/>
      <c r="OXS1840" s="401"/>
      <c r="OXT1840" s="401"/>
      <c r="OXU1840" s="401"/>
      <c r="OXV1840" s="401"/>
      <c r="OXW1840" s="401"/>
      <c r="OXX1840" s="401"/>
      <c r="OXY1840" s="401"/>
      <c r="OXZ1840" s="401"/>
      <c r="OYA1840" s="401"/>
      <c r="OYB1840" s="401"/>
      <c r="OYC1840" s="401"/>
      <c r="OYD1840" s="401"/>
      <c r="OYE1840" s="401"/>
      <c r="OYF1840" s="401"/>
      <c r="OYG1840" s="401"/>
      <c r="OYH1840" s="401"/>
      <c r="OYI1840" s="401"/>
      <c r="OYJ1840" s="401"/>
      <c r="OYK1840" s="401"/>
      <c r="OYL1840" s="401"/>
      <c r="OYM1840" s="401"/>
      <c r="OYN1840" s="401"/>
      <c r="OYO1840" s="401"/>
      <c r="OYP1840" s="401"/>
      <c r="OYQ1840" s="401"/>
      <c r="OYR1840" s="401"/>
      <c r="OYS1840" s="401"/>
      <c r="OYT1840" s="401"/>
      <c r="OYU1840" s="401"/>
      <c r="OYV1840" s="401"/>
      <c r="OYW1840" s="401"/>
      <c r="OYX1840" s="401"/>
      <c r="OYY1840" s="401"/>
      <c r="OYZ1840" s="401"/>
      <c r="OZA1840" s="401"/>
      <c r="OZB1840" s="401"/>
      <c r="OZC1840" s="401"/>
      <c r="OZD1840" s="401"/>
      <c r="OZE1840" s="401"/>
      <c r="OZF1840" s="401"/>
      <c r="OZG1840" s="401"/>
      <c r="OZH1840" s="401"/>
      <c r="OZI1840" s="401"/>
      <c r="OZJ1840" s="401"/>
      <c r="OZK1840" s="401"/>
      <c r="OZL1840" s="401"/>
      <c r="OZM1840" s="401"/>
      <c r="OZN1840" s="401"/>
      <c r="OZO1840" s="401"/>
      <c r="OZP1840" s="401"/>
      <c r="OZQ1840" s="401"/>
      <c r="OZR1840" s="401"/>
      <c r="OZS1840" s="401"/>
      <c r="OZT1840" s="401"/>
      <c r="OZU1840" s="401"/>
      <c r="OZV1840" s="401"/>
      <c r="OZW1840" s="401"/>
      <c r="OZX1840" s="401"/>
      <c r="OZY1840" s="401"/>
      <c r="OZZ1840" s="401"/>
      <c r="PAA1840" s="401"/>
      <c r="PAB1840" s="401"/>
      <c r="PAC1840" s="401"/>
      <c r="PAD1840" s="401"/>
      <c r="PAE1840" s="401"/>
      <c r="PAF1840" s="401"/>
      <c r="PAG1840" s="401"/>
      <c r="PAH1840" s="401"/>
      <c r="PAI1840" s="401"/>
      <c r="PAJ1840" s="401"/>
      <c r="PAK1840" s="401"/>
      <c r="PAL1840" s="401"/>
      <c r="PAM1840" s="401"/>
      <c r="PAN1840" s="401"/>
      <c r="PAO1840" s="401"/>
      <c r="PAP1840" s="401"/>
      <c r="PAQ1840" s="401"/>
      <c r="PAR1840" s="401"/>
      <c r="PAS1840" s="401"/>
      <c r="PAT1840" s="401"/>
      <c r="PAU1840" s="401"/>
      <c r="PAV1840" s="401"/>
      <c r="PAW1840" s="401"/>
      <c r="PAX1840" s="401"/>
      <c r="PAY1840" s="401"/>
      <c r="PAZ1840" s="401"/>
      <c r="PBA1840" s="401"/>
      <c r="PBB1840" s="401"/>
      <c r="PBC1840" s="401"/>
      <c r="PBD1840" s="401"/>
      <c r="PBE1840" s="401"/>
      <c r="PBF1840" s="401"/>
      <c r="PBG1840" s="401"/>
      <c r="PBH1840" s="401"/>
      <c r="PBI1840" s="401"/>
      <c r="PBJ1840" s="401"/>
      <c r="PBK1840" s="401"/>
      <c r="PBL1840" s="401"/>
      <c r="PBM1840" s="401"/>
      <c r="PBN1840" s="401"/>
      <c r="PBO1840" s="401"/>
      <c r="PBP1840" s="401"/>
      <c r="PBQ1840" s="401"/>
      <c r="PBR1840" s="401"/>
      <c r="PBS1840" s="401"/>
      <c r="PBT1840" s="401"/>
      <c r="PBU1840" s="401"/>
      <c r="PBV1840" s="401"/>
      <c r="PBW1840" s="401"/>
      <c r="PBX1840" s="401"/>
      <c r="PBY1840" s="401"/>
      <c r="PBZ1840" s="401"/>
      <c r="PCA1840" s="401"/>
      <c r="PCB1840" s="401"/>
      <c r="PCC1840" s="401"/>
      <c r="PCD1840" s="401"/>
      <c r="PCE1840" s="401"/>
      <c r="PCF1840" s="401"/>
      <c r="PCG1840" s="401"/>
      <c r="PCH1840" s="401"/>
      <c r="PCI1840" s="401"/>
      <c r="PCJ1840" s="401"/>
      <c r="PCK1840" s="401"/>
      <c r="PCL1840" s="401"/>
      <c r="PCM1840" s="401"/>
      <c r="PCN1840" s="401"/>
      <c r="PCO1840" s="401"/>
      <c r="PCP1840" s="401"/>
      <c r="PCQ1840" s="401"/>
      <c r="PCR1840" s="401"/>
      <c r="PCS1840" s="401"/>
      <c r="PCT1840" s="401"/>
      <c r="PCU1840" s="401"/>
      <c r="PCV1840" s="401"/>
      <c r="PCW1840" s="401"/>
      <c r="PCX1840" s="401"/>
      <c r="PCY1840" s="401"/>
      <c r="PCZ1840" s="401"/>
      <c r="PDA1840" s="401"/>
      <c r="PDB1840" s="401"/>
      <c r="PDC1840" s="401"/>
      <c r="PDD1840" s="401"/>
      <c r="PDE1840" s="401"/>
      <c r="PDF1840" s="401"/>
      <c r="PDG1840" s="401"/>
      <c r="PDH1840" s="401"/>
      <c r="PDI1840" s="401"/>
      <c r="PDJ1840" s="401"/>
      <c r="PDK1840" s="401"/>
      <c r="PDL1840" s="401"/>
      <c r="PDM1840" s="401"/>
      <c r="PDN1840" s="401"/>
      <c r="PDO1840" s="401"/>
      <c r="PDP1840" s="401"/>
      <c r="PDQ1840" s="401"/>
      <c r="PDR1840" s="401"/>
      <c r="PDS1840" s="401"/>
      <c r="PDT1840" s="401"/>
      <c r="PDU1840" s="401"/>
      <c r="PDV1840" s="401"/>
      <c r="PDW1840" s="401"/>
      <c r="PDX1840" s="401"/>
      <c r="PDY1840" s="401"/>
      <c r="PDZ1840" s="401"/>
      <c r="PEA1840" s="401"/>
      <c r="PEB1840" s="401"/>
      <c r="PEC1840" s="401"/>
      <c r="PED1840" s="401"/>
      <c r="PEE1840" s="401"/>
      <c r="PEF1840" s="401"/>
      <c r="PEG1840" s="401"/>
      <c r="PEH1840" s="401"/>
      <c r="PEI1840" s="401"/>
      <c r="PEJ1840" s="401"/>
      <c r="PEK1840" s="401"/>
      <c r="PEL1840" s="401"/>
      <c r="PEM1840" s="401"/>
      <c r="PEN1840" s="401"/>
      <c r="PEO1840" s="401"/>
      <c r="PEP1840" s="401"/>
      <c r="PEQ1840" s="401"/>
      <c r="PER1840" s="401"/>
      <c r="PES1840" s="401"/>
      <c r="PET1840" s="401"/>
      <c r="PEU1840" s="401"/>
      <c r="PEV1840" s="401"/>
      <c r="PEW1840" s="401"/>
      <c r="PEX1840" s="401"/>
      <c r="PEY1840" s="401"/>
      <c r="PEZ1840" s="401"/>
      <c r="PFA1840" s="401"/>
      <c r="PFB1840" s="401"/>
      <c r="PFC1840" s="401"/>
      <c r="PFD1840" s="401"/>
      <c r="PFE1840" s="401"/>
      <c r="PFF1840" s="401"/>
      <c r="PFG1840" s="401"/>
      <c r="PFH1840" s="401"/>
      <c r="PFI1840" s="401"/>
      <c r="PFJ1840" s="401"/>
      <c r="PFK1840" s="401"/>
      <c r="PFL1840" s="401"/>
      <c r="PFM1840" s="401"/>
      <c r="PFN1840" s="401"/>
      <c r="PFO1840" s="401"/>
      <c r="PFP1840" s="401"/>
      <c r="PFQ1840" s="401"/>
      <c r="PFR1840" s="401"/>
      <c r="PFS1840" s="401"/>
      <c r="PFT1840" s="401"/>
      <c r="PFU1840" s="401"/>
      <c r="PFV1840" s="401"/>
      <c r="PFW1840" s="401"/>
      <c r="PFX1840" s="401"/>
      <c r="PFY1840" s="401"/>
      <c r="PFZ1840" s="401"/>
      <c r="PGA1840" s="401"/>
      <c r="PGB1840" s="401"/>
      <c r="PGC1840" s="401"/>
      <c r="PGD1840" s="401"/>
      <c r="PGE1840" s="401"/>
      <c r="PGF1840" s="401"/>
      <c r="PGG1840" s="401"/>
      <c r="PGH1840" s="401"/>
      <c r="PGI1840" s="401"/>
      <c r="PGJ1840" s="401"/>
      <c r="PGK1840" s="401"/>
      <c r="PGL1840" s="401"/>
      <c r="PGM1840" s="401"/>
      <c r="PGN1840" s="401"/>
      <c r="PGO1840" s="401"/>
      <c r="PGP1840" s="401"/>
      <c r="PGQ1840" s="401"/>
      <c r="PGR1840" s="401"/>
      <c r="PGS1840" s="401"/>
      <c r="PGT1840" s="401"/>
      <c r="PGU1840" s="401"/>
      <c r="PGV1840" s="401"/>
      <c r="PGW1840" s="401"/>
      <c r="PGX1840" s="401"/>
      <c r="PGY1840" s="401"/>
      <c r="PGZ1840" s="401"/>
      <c r="PHA1840" s="401"/>
      <c r="PHB1840" s="401"/>
      <c r="PHC1840" s="401"/>
      <c r="PHD1840" s="401"/>
      <c r="PHE1840" s="401"/>
      <c r="PHF1840" s="401"/>
      <c r="PHG1840" s="401"/>
      <c r="PHH1840" s="401"/>
      <c r="PHI1840" s="401"/>
      <c r="PHJ1840" s="401"/>
      <c r="PHK1840" s="401"/>
      <c r="PHL1840" s="401"/>
      <c r="PHM1840" s="401"/>
      <c r="PHN1840" s="401"/>
      <c r="PHO1840" s="401"/>
      <c r="PHP1840" s="401"/>
      <c r="PHQ1840" s="401"/>
      <c r="PHR1840" s="401"/>
      <c r="PHS1840" s="401"/>
      <c r="PHT1840" s="401"/>
      <c r="PHU1840" s="401"/>
      <c r="PHV1840" s="401"/>
      <c r="PHW1840" s="401"/>
      <c r="PHX1840" s="401"/>
      <c r="PHY1840" s="401"/>
      <c r="PHZ1840" s="401"/>
      <c r="PIA1840" s="401"/>
      <c r="PIB1840" s="401"/>
      <c r="PIC1840" s="401"/>
      <c r="PID1840" s="401"/>
      <c r="PIE1840" s="401"/>
      <c r="PIF1840" s="401"/>
      <c r="PIG1840" s="401"/>
      <c r="PIH1840" s="401"/>
      <c r="PII1840" s="401"/>
      <c r="PIJ1840" s="401"/>
      <c r="PIK1840" s="401"/>
      <c r="PIL1840" s="401"/>
      <c r="PIM1840" s="401"/>
      <c r="PIN1840" s="401"/>
      <c r="PIO1840" s="401"/>
      <c r="PIP1840" s="401"/>
      <c r="PIQ1840" s="401"/>
      <c r="PIR1840" s="401"/>
      <c r="PIS1840" s="401"/>
      <c r="PIT1840" s="401"/>
      <c r="PIU1840" s="401"/>
      <c r="PIV1840" s="401"/>
      <c r="PIW1840" s="401"/>
      <c r="PIX1840" s="401"/>
      <c r="PIY1840" s="401"/>
      <c r="PIZ1840" s="401"/>
      <c r="PJA1840" s="401"/>
      <c r="PJB1840" s="401"/>
      <c r="PJC1840" s="401"/>
      <c r="PJD1840" s="401"/>
      <c r="PJE1840" s="401"/>
      <c r="PJF1840" s="401"/>
      <c r="PJG1840" s="401"/>
      <c r="PJH1840" s="401"/>
      <c r="PJI1840" s="401"/>
      <c r="PJJ1840" s="401"/>
      <c r="PJK1840" s="401"/>
      <c r="PJL1840" s="401"/>
      <c r="PJM1840" s="401"/>
      <c r="PJN1840" s="401"/>
      <c r="PJO1840" s="401"/>
      <c r="PJP1840" s="401"/>
      <c r="PJQ1840" s="401"/>
      <c r="PJR1840" s="401"/>
      <c r="PJS1840" s="401"/>
      <c r="PJT1840" s="401"/>
      <c r="PJU1840" s="401"/>
      <c r="PJV1840" s="401"/>
      <c r="PJW1840" s="401"/>
      <c r="PJX1840" s="401"/>
      <c r="PJY1840" s="401"/>
      <c r="PJZ1840" s="401"/>
      <c r="PKA1840" s="401"/>
      <c r="PKB1840" s="401"/>
      <c r="PKC1840" s="401"/>
      <c r="PKD1840" s="401"/>
      <c r="PKE1840" s="401"/>
      <c r="PKF1840" s="401"/>
      <c r="PKG1840" s="401"/>
      <c r="PKH1840" s="401"/>
      <c r="PKI1840" s="401"/>
      <c r="PKJ1840" s="401"/>
      <c r="PKK1840" s="401"/>
      <c r="PKL1840" s="401"/>
      <c r="PKM1840" s="401"/>
      <c r="PKN1840" s="401"/>
      <c r="PKO1840" s="401"/>
      <c r="PKP1840" s="401"/>
      <c r="PKQ1840" s="401"/>
      <c r="PKR1840" s="401"/>
      <c r="PKS1840" s="401"/>
      <c r="PKT1840" s="401"/>
      <c r="PKU1840" s="401"/>
      <c r="PKV1840" s="401"/>
      <c r="PKW1840" s="401"/>
      <c r="PKX1840" s="401"/>
      <c r="PKY1840" s="401"/>
      <c r="PKZ1840" s="401"/>
      <c r="PLA1840" s="401"/>
      <c r="PLB1840" s="401"/>
      <c r="PLC1840" s="401"/>
      <c r="PLD1840" s="401"/>
      <c r="PLE1840" s="401"/>
      <c r="PLF1840" s="401"/>
      <c r="PLG1840" s="401"/>
      <c r="PLH1840" s="401"/>
      <c r="PLI1840" s="401"/>
      <c r="PLJ1840" s="401"/>
      <c r="PLK1840" s="401"/>
      <c r="PLL1840" s="401"/>
      <c r="PLM1840" s="401"/>
      <c r="PLN1840" s="401"/>
      <c r="PLO1840" s="401"/>
      <c r="PLP1840" s="401"/>
      <c r="PLQ1840" s="401"/>
      <c r="PLR1840" s="401"/>
      <c r="PLS1840" s="401"/>
      <c r="PLT1840" s="401"/>
      <c r="PLU1840" s="401"/>
      <c r="PLV1840" s="401"/>
      <c r="PLW1840" s="401"/>
      <c r="PLX1840" s="401"/>
      <c r="PLY1840" s="401"/>
      <c r="PLZ1840" s="401"/>
      <c r="PMA1840" s="401"/>
      <c r="PMB1840" s="401"/>
      <c r="PMC1840" s="401"/>
      <c r="PMD1840" s="401"/>
      <c r="PME1840" s="401"/>
      <c r="PMF1840" s="401"/>
      <c r="PMG1840" s="401"/>
      <c r="PMH1840" s="401"/>
      <c r="PMI1840" s="401"/>
      <c r="PMJ1840" s="401"/>
      <c r="PMK1840" s="401"/>
      <c r="PML1840" s="401"/>
      <c r="PMM1840" s="401"/>
      <c r="PMN1840" s="401"/>
      <c r="PMO1840" s="401"/>
      <c r="PMP1840" s="401"/>
      <c r="PMQ1840" s="401"/>
      <c r="PMR1840" s="401"/>
      <c r="PMS1840" s="401"/>
      <c r="PMT1840" s="401"/>
      <c r="PMU1840" s="401"/>
      <c r="PMV1840" s="401"/>
      <c r="PMW1840" s="401"/>
      <c r="PMX1840" s="401"/>
      <c r="PMY1840" s="401"/>
      <c r="PMZ1840" s="401"/>
      <c r="PNA1840" s="401"/>
      <c r="PNB1840" s="401"/>
      <c r="PNC1840" s="401"/>
      <c r="PND1840" s="401"/>
      <c r="PNE1840" s="401"/>
      <c r="PNF1840" s="401"/>
      <c r="PNG1840" s="401"/>
      <c r="PNH1840" s="401"/>
      <c r="PNI1840" s="401"/>
      <c r="PNJ1840" s="401"/>
      <c r="PNK1840" s="401"/>
      <c r="PNL1840" s="401"/>
      <c r="PNM1840" s="401"/>
      <c r="PNN1840" s="401"/>
      <c r="PNO1840" s="401"/>
      <c r="PNP1840" s="401"/>
      <c r="PNQ1840" s="401"/>
      <c r="PNR1840" s="401"/>
      <c r="PNS1840" s="401"/>
      <c r="PNT1840" s="401"/>
      <c r="PNU1840" s="401"/>
      <c r="PNV1840" s="401"/>
      <c r="PNW1840" s="401"/>
      <c r="PNX1840" s="401"/>
      <c r="PNY1840" s="401"/>
      <c r="PNZ1840" s="401"/>
      <c r="POA1840" s="401"/>
      <c r="POB1840" s="401"/>
      <c r="POC1840" s="401"/>
      <c r="POD1840" s="401"/>
      <c r="POE1840" s="401"/>
      <c r="POF1840" s="401"/>
      <c r="POG1840" s="401"/>
      <c r="POH1840" s="401"/>
      <c r="POI1840" s="401"/>
      <c r="POJ1840" s="401"/>
      <c r="POK1840" s="401"/>
      <c r="POL1840" s="401"/>
      <c r="POM1840" s="401"/>
      <c r="PON1840" s="401"/>
      <c r="POO1840" s="401"/>
      <c r="POP1840" s="401"/>
      <c r="POQ1840" s="401"/>
      <c r="POR1840" s="401"/>
      <c r="POS1840" s="401"/>
      <c r="POT1840" s="401"/>
      <c r="POU1840" s="401"/>
      <c r="POV1840" s="401"/>
      <c r="POW1840" s="401"/>
      <c r="POX1840" s="401"/>
      <c r="POY1840" s="401"/>
      <c r="POZ1840" s="401"/>
      <c r="PPA1840" s="401"/>
      <c r="PPB1840" s="401"/>
      <c r="PPC1840" s="401"/>
      <c r="PPD1840" s="401"/>
      <c r="PPE1840" s="401"/>
      <c r="PPF1840" s="401"/>
      <c r="PPG1840" s="401"/>
      <c r="PPH1840" s="401"/>
      <c r="PPI1840" s="401"/>
      <c r="PPJ1840" s="401"/>
      <c r="PPK1840" s="401"/>
      <c r="PPL1840" s="401"/>
      <c r="PPM1840" s="401"/>
      <c r="PPN1840" s="401"/>
      <c r="PPO1840" s="401"/>
      <c r="PPP1840" s="401"/>
      <c r="PPQ1840" s="401"/>
      <c r="PPR1840" s="401"/>
      <c r="PPS1840" s="401"/>
      <c r="PPT1840" s="401"/>
      <c r="PPU1840" s="401"/>
      <c r="PPV1840" s="401"/>
      <c r="PPW1840" s="401"/>
      <c r="PPX1840" s="401"/>
      <c r="PPY1840" s="401"/>
      <c r="PPZ1840" s="401"/>
      <c r="PQA1840" s="401"/>
      <c r="PQB1840" s="401"/>
      <c r="PQC1840" s="401"/>
      <c r="PQD1840" s="401"/>
      <c r="PQE1840" s="401"/>
      <c r="PQF1840" s="401"/>
      <c r="PQG1840" s="401"/>
      <c r="PQH1840" s="401"/>
      <c r="PQI1840" s="401"/>
      <c r="PQJ1840" s="401"/>
      <c r="PQK1840" s="401"/>
      <c r="PQL1840" s="401"/>
      <c r="PQM1840" s="401"/>
      <c r="PQN1840" s="401"/>
      <c r="PQO1840" s="401"/>
      <c r="PQP1840" s="401"/>
      <c r="PQQ1840" s="401"/>
      <c r="PQR1840" s="401"/>
      <c r="PQS1840" s="401"/>
      <c r="PQT1840" s="401"/>
      <c r="PQU1840" s="401"/>
      <c r="PQV1840" s="401"/>
      <c r="PQW1840" s="401"/>
      <c r="PQX1840" s="401"/>
      <c r="PQY1840" s="401"/>
      <c r="PQZ1840" s="401"/>
      <c r="PRA1840" s="401"/>
      <c r="PRB1840" s="401"/>
      <c r="PRC1840" s="401"/>
      <c r="PRD1840" s="401"/>
      <c r="PRE1840" s="401"/>
      <c r="PRF1840" s="401"/>
      <c r="PRG1840" s="401"/>
      <c r="PRH1840" s="401"/>
      <c r="PRI1840" s="401"/>
      <c r="PRJ1840" s="401"/>
      <c r="PRK1840" s="401"/>
      <c r="PRL1840" s="401"/>
      <c r="PRM1840" s="401"/>
      <c r="PRN1840" s="401"/>
      <c r="PRO1840" s="401"/>
      <c r="PRP1840" s="401"/>
      <c r="PRQ1840" s="401"/>
      <c r="PRR1840" s="401"/>
      <c r="PRS1840" s="401"/>
      <c r="PRT1840" s="401"/>
      <c r="PRU1840" s="401"/>
      <c r="PRV1840" s="401"/>
      <c r="PRW1840" s="401"/>
      <c r="PRX1840" s="401"/>
      <c r="PRY1840" s="401"/>
      <c r="PRZ1840" s="401"/>
      <c r="PSA1840" s="401"/>
      <c r="PSB1840" s="401"/>
      <c r="PSC1840" s="401"/>
      <c r="PSD1840" s="401"/>
      <c r="PSE1840" s="401"/>
      <c r="PSF1840" s="401"/>
      <c r="PSG1840" s="401"/>
      <c r="PSH1840" s="401"/>
      <c r="PSI1840" s="401"/>
      <c r="PSJ1840" s="401"/>
      <c r="PSK1840" s="401"/>
      <c r="PSL1840" s="401"/>
      <c r="PSM1840" s="401"/>
      <c r="PSN1840" s="401"/>
      <c r="PSO1840" s="401"/>
      <c r="PSP1840" s="401"/>
      <c r="PSQ1840" s="401"/>
      <c r="PSR1840" s="401"/>
      <c r="PSS1840" s="401"/>
      <c r="PST1840" s="401"/>
      <c r="PSU1840" s="401"/>
      <c r="PSV1840" s="401"/>
      <c r="PSW1840" s="401"/>
      <c r="PSX1840" s="401"/>
      <c r="PSY1840" s="401"/>
      <c r="PSZ1840" s="401"/>
      <c r="PTA1840" s="401"/>
      <c r="PTB1840" s="401"/>
      <c r="PTC1840" s="401"/>
      <c r="PTD1840" s="401"/>
      <c r="PTE1840" s="401"/>
      <c r="PTF1840" s="401"/>
      <c r="PTG1840" s="401"/>
      <c r="PTH1840" s="401"/>
      <c r="PTI1840" s="401"/>
      <c r="PTJ1840" s="401"/>
      <c r="PTK1840" s="401"/>
      <c r="PTL1840" s="401"/>
      <c r="PTM1840" s="401"/>
      <c r="PTN1840" s="401"/>
      <c r="PTO1840" s="401"/>
      <c r="PTP1840" s="401"/>
      <c r="PTQ1840" s="401"/>
      <c r="PTR1840" s="401"/>
      <c r="PTS1840" s="401"/>
      <c r="PTT1840" s="401"/>
      <c r="PTU1840" s="401"/>
      <c r="PTV1840" s="401"/>
      <c r="PTW1840" s="401"/>
      <c r="PTX1840" s="401"/>
      <c r="PTY1840" s="401"/>
      <c r="PTZ1840" s="401"/>
      <c r="PUA1840" s="401"/>
      <c r="PUB1840" s="401"/>
      <c r="PUC1840" s="401"/>
      <c r="PUD1840" s="401"/>
      <c r="PUE1840" s="401"/>
      <c r="PUF1840" s="401"/>
      <c r="PUG1840" s="401"/>
      <c r="PUH1840" s="401"/>
      <c r="PUI1840" s="401"/>
      <c r="PUJ1840" s="401"/>
      <c r="PUK1840" s="401"/>
      <c r="PUL1840" s="401"/>
      <c r="PUM1840" s="401"/>
      <c r="PUN1840" s="401"/>
      <c r="PUO1840" s="401"/>
      <c r="PUP1840" s="401"/>
      <c r="PUQ1840" s="401"/>
      <c r="PUR1840" s="401"/>
      <c r="PUS1840" s="401"/>
      <c r="PUT1840" s="401"/>
      <c r="PUU1840" s="401"/>
      <c r="PUV1840" s="401"/>
      <c r="PUW1840" s="401"/>
      <c r="PUX1840" s="401"/>
      <c r="PUY1840" s="401"/>
      <c r="PUZ1840" s="401"/>
      <c r="PVA1840" s="401"/>
      <c r="PVB1840" s="401"/>
      <c r="PVC1840" s="401"/>
      <c r="PVD1840" s="401"/>
      <c r="PVE1840" s="401"/>
      <c r="PVF1840" s="401"/>
      <c r="PVG1840" s="401"/>
      <c r="PVH1840" s="401"/>
      <c r="PVI1840" s="401"/>
      <c r="PVJ1840" s="401"/>
      <c r="PVK1840" s="401"/>
      <c r="PVL1840" s="401"/>
      <c r="PVM1840" s="401"/>
      <c r="PVN1840" s="401"/>
      <c r="PVO1840" s="401"/>
      <c r="PVP1840" s="401"/>
      <c r="PVQ1840" s="401"/>
      <c r="PVR1840" s="401"/>
      <c r="PVS1840" s="401"/>
      <c r="PVT1840" s="401"/>
      <c r="PVU1840" s="401"/>
      <c r="PVV1840" s="401"/>
      <c r="PVW1840" s="401"/>
      <c r="PVX1840" s="401"/>
      <c r="PVY1840" s="401"/>
      <c r="PVZ1840" s="401"/>
      <c r="PWA1840" s="401"/>
      <c r="PWB1840" s="401"/>
      <c r="PWC1840" s="401"/>
      <c r="PWD1840" s="401"/>
      <c r="PWE1840" s="401"/>
      <c r="PWF1840" s="401"/>
      <c r="PWG1840" s="401"/>
      <c r="PWH1840" s="401"/>
      <c r="PWI1840" s="401"/>
      <c r="PWJ1840" s="401"/>
      <c r="PWK1840" s="401"/>
      <c r="PWL1840" s="401"/>
      <c r="PWM1840" s="401"/>
      <c r="PWN1840" s="401"/>
      <c r="PWO1840" s="401"/>
      <c r="PWP1840" s="401"/>
      <c r="PWQ1840" s="401"/>
      <c r="PWR1840" s="401"/>
      <c r="PWS1840" s="401"/>
      <c r="PWT1840" s="401"/>
      <c r="PWU1840" s="401"/>
      <c r="PWV1840" s="401"/>
      <c r="PWW1840" s="401"/>
      <c r="PWX1840" s="401"/>
      <c r="PWY1840" s="401"/>
      <c r="PWZ1840" s="401"/>
      <c r="PXA1840" s="401"/>
      <c r="PXB1840" s="401"/>
      <c r="PXC1840" s="401"/>
      <c r="PXD1840" s="401"/>
      <c r="PXE1840" s="401"/>
      <c r="PXF1840" s="401"/>
      <c r="PXG1840" s="401"/>
      <c r="PXH1840" s="401"/>
      <c r="PXI1840" s="401"/>
      <c r="PXJ1840" s="401"/>
      <c r="PXK1840" s="401"/>
      <c r="PXL1840" s="401"/>
      <c r="PXM1840" s="401"/>
      <c r="PXN1840" s="401"/>
      <c r="PXO1840" s="401"/>
      <c r="PXP1840" s="401"/>
      <c r="PXQ1840" s="401"/>
      <c r="PXR1840" s="401"/>
      <c r="PXS1840" s="401"/>
      <c r="PXT1840" s="401"/>
      <c r="PXU1840" s="401"/>
      <c r="PXV1840" s="401"/>
      <c r="PXW1840" s="401"/>
      <c r="PXX1840" s="401"/>
      <c r="PXY1840" s="401"/>
      <c r="PXZ1840" s="401"/>
      <c r="PYA1840" s="401"/>
      <c r="PYB1840" s="401"/>
      <c r="PYC1840" s="401"/>
      <c r="PYD1840" s="401"/>
      <c r="PYE1840" s="401"/>
      <c r="PYF1840" s="401"/>
      <c r="PYG1840" s="401"/>
      <c r="PYH1840" s="401"/>
      <c r="PYI1840" s="401"/>
      <c r="PYJ1840" s="401"/>
      <c r="PYK1840" s="401"/>
      <c r="PYL1840" s="401"/>
      <c r="PYM1840" s="401"/>
      <c r="PYN1840" s="401"/>
      <c r="PYO1840" s="401"/>
      <c r="PYP1840" s="401"/>
      <c r="PYQ1840" s="401"/>
      <c r="PYR1840" s="401"/>
      <c r="PYS1840" s="401"/>
      <c r="PYT1840" s="401"/>
      <c r="PYU1840" s="401"/>
      <c r="PYV1840" s="401"/>
      <c r="PYW1840" s="401"/>
      <c r="PYX1840" s="401"/>
      <c r="PYY1840" s="401"/>
      <c r="PYZ1840" s="401"/>
      <c r="PZA1840" s="401"/>
      <c r="PZB1840" s="401"/>
      <c r="PZC1840" s="401"/>
      <c r="PZD1840" s="401"/>
      <c r="PZE1840" s="401"/>
      <c r="PZF1840" s="401"/>
      <c r="PZG1840" s="401"/>
      <c r="PZH1840" s="401"/>
      <c r="PZI1840" s="401"/>
      <c r="PZJ1840" s="401"/>
      <c r="PZK1840" s="401"/>
      <c r="PZL1840" s="401"/>
      <c r="PZM1840" s="401"/>
      <c r="PZN1840" s="401"/>
      <c r="PZO1840" s="401"/>
      <c r="PZP1840" s="401"/>
      <c r="PZQ1840" s="401"/>
      <c r="PZR1840" s="401"/>
      <c r="PZS1840" s="401"/>
      <c r="PZT1840" s="401"/>
      <c r="PZU1840" s="401"/>
      <c r="PZV1840" s="401"/>
      <c r="PZW1840" s="401"/>
      <c r="PZX1840" s="401"/>
      <c r="PZY1840" s="401"/>
      <c r="PZZ1840" s="401"/>
      <c r="QAA1840" s="401"/>
      <c r="QAB1840" s="401"/>
      <c r="QAC1840" s="401"/>
      <c r="QAD1840" s="401"/>
      <c r="QAE1840" s="401"/>
      <c r="QAF1840" s="401"/>
      <c r="QAG1840" s="401"/>
      <c r="QAH1840" s="401"/>
      <c r="QAI1840" s="401"/>
      <c r="QAJ1840" s="401"/>
      <c r="QAK1840" s="401"/>
      <c r="QAL1840" s="401"/>
      <c r="QAM1840" s="401"/>
      <c r="QAN1840" s="401"/>
      <c r="QAO1840" s="401"/>
      <c r="QAP1840" s="401"/>
      <c r="QAQ1840" s="401"/>
      <c r="QAR1840" s="401"/>
      <c r="QAS1840" s="401"/>
      <c r="QAT1840" s="401"/>
      <c r="QAU1840" s="401"/>
      <c r="QAV1840" s="401"/>
      <c r="QAW1840" s="401"/>
      <c r="QAX1840" s="401"/>
      <c r="QAY1840" s="401"/>
      <c r="QAZ1840" s="401"/>
      <c r="QBA1840" s="401"/>
      <c r="QBB1840" s="401"/>
      <c r="QBC1840" s="401"/>
      <c r="QBD1840" s="401"/>
      <c r="QBE1840" s="401"/>
      <c r="QBF1840" s="401"/>
      <c r="QBG1840" s="401"/>
      <c r="QBH1840" s="401"/>
      <c r="QBI1840" s="401"/>
      <c r="QBJ1840" s="401"/>
      <c r="QBK1840" s="401"/>
      <c r="QBL1840" s="401"/>
      <c r="QBM1840" s="401"/>
      <c r="QBN1840" s="401"/>
      <c r="QBO1840" s="401"/>
      <c r="QBP1840" s="401"/>
      <c r="QBQ1840" s="401"/>
      <c r="QBR1840" s="401"/>
      <c r="QBS1840" s="401"/>
      <c r="QBT1840" s="401"/>
      <c r="QBU1840" s="401"/>
      <c r="QBV1840" s="401"/>
      <c r="QBW1840" s="401"/>
      <c r="QBX1840" s="401"/>
      <c r="QBY1840" s="401"/>
      <c r="QBZ1840" s="401"/>
      <c r="QCA1840" s="401"/>
      <c r="QCB1840" s="401"/>
      <c r="QCC1840" s="401"/>
      <c r="QCD1840" s="401"/>
      <c r="QCE1840" s="401"/>
      <c r="QCF1840" s="401"/>
      <c r="QCG1840" s="401"/>
      <c r="QCH1840" s="401"/>
      <c r="QCI1840" s="401"/>
      <c r="QCJ1840" s="401"/>
      <c r="QCK1840" s="401"/>
      <c r="QCL1840" s="401"/>
      <c r="QCM1840" s="401"/>
      <c r="QCN1840" s="401"/>
      <c r="QCO1840" s="401"/>
      <c r="QCP1840" s="401"/>
      <c r="QCQ1840" s="401"/>
      <c r="QCR1840" s="401"/>
      <c r="QCS1840" s="401"/>
      <c r="QCT1840" s="401"/>
      <c r="QCU1840" s="401"/>
      <c r="QCV1840" s="401"/>
      <c r="QCW1840" s="401"/>
      <c r="QCX1840" s="401"/>
      <c r="QCY1840" s="401"/>
      <c r="QCZ1840" s="401"/>
      <c r="QDA1840" s="401"/>
      <c r="QDB1840" s="401"/>
      <c r="QDC1840" s="401"/>
      <c r="QDD1840" s="401"/>
      <c r="QDE1840" s="401"/>
      <c r="QDF1840" s="401"/>
      <c r="QDG1840" s="401"/>
      <c r="QDH1840" s="401"/>
      <c r="QDI1840" s="401"/>
      <c r="QDJ1840" s="401"/>
      <c r="QDK1840" s="401"/>
      <c r="QDL1840" s="401"/>
      <c r="QDM1840" s="401"/>
      <c r="QDN1840" s="401"/>
      <c r="QDO1840" s="401"/>
      <c r="QDP1840" s="401"/>
      <c r="QDQ1840" s="401"/>
      <c r="QDR1840" s="401"/>
      <c r="QDS1840" s="401"/>
      <c r="QDT1840" s="401"/>
      <c r="QDU1840" s="401"/>
      <c r="QDV1840" s="401"/>
      <c r="QDW1840" s="401"/>
      <c r="QDX1840" s="401"/>
      <c r="QDY1840" s="401"/>
      <c r="QDZ1840" s="401"/>
      <c r="QEA1840" s="401"/>
      <c r="QEB1840" s="401"/>
      <c r="QEC1840" s="401"/>
      <c r="QED1840" s="401"/>
      <c r="QEE1840" s="401"/>
      <c r="QEF1840" s="401"/>
      <c r="QEG1840" s="401"/>
      <c r="QEH1840" s="401"/>
      <c r="QEI1840" s="401"/>
      <c r="QEJ1840" s="401"/>
      <c r="QEK1840" s="401"/>
      <c r="QEL1840" s="401"/>
      <c r="QEM1840" s="401"/>
      <c r="QEN1840" s="401"/>
      <c r="QEO1840" s="401"/>
      <c r="QEP1840" s="401"/>
      <c r="QEQ1840" s="401"/>
      <c r="QER1840" s="401"/>
      <c r="QES1840" s="401"/>
      <c r="QET1840" s="401"/>
      <c r="QEU1840" s="401"/>
      <c r="QEV1840" s="401"/>
      <c r="QEW1840" s="401"/>
      <c r="QEX1840" s="401"/>
      <c r="QEY1840" s="401"/>
      <c r="QEZ1840" s="401"/>
      <c r="QFA1840" s="401"/>
      <c r="QFB1840" s="401"/>
      <c r="QFC1840" s="401"/>
      <c r="QFD1840" s="401"/>
      <c r="QFE1840" s="401"/>
      <c r="QFF1840" s="401"/>
      <c r="QFG1840" s="401"/>
      <c r="QFH1840" s="401"/>
      <c r="QFI1840" s="401"/>
      <c r="QFJ1840" s="401"/>
      <c r="QFK1840" s="401"/>
      <c r="QFL1840" s="401"/>
      <c r="QFM1840" s="401"/>
      <c r="QFN1840" s="401"/>
      <c r="QFO1840" s="401"/>
      <c r="QFP1840" s="401"/>
      <c r="QFQ1840" s="401"/>
      <c r="QFR1840" s="401"/>
      <c r="QFS1840" s="401"/>
      <c r="QFT1840" s="401"/>
      <c r="QFU1840" s="401"/>
      <c r="QFV1840" s="401"/>
      <c r="QFW1840" s="401"/>
      <c r="QFX1840" s="401"/>
      <c r="QFY1840" s="401"/>
      <c r="QFZ1840" s="401"/>
      <c r="QGA1840" s="401"/>
      <c r="QGB1840" s="401"/>
      <c r="QGC1840" s="401"/>
      <c r="QGD1840" s="401"/>
      <c r="QGE1840" s="401"/>
      <c r="QGF1840" s="401"/>
      <c r="QGG1840" s="401"/>
      <c r="QGH1840" s="401"/>
      <c r="QGI1840" s="401"/>
      <c r="QGJ1840" s="401"/>
      <c r="QGK1840" s="401"/>
      <c r="QGL1840" s="401"/>
      <c r="QGM1840" s="401"/>
      <c r="QGN1840" s="401"/>
      <c r="QGO1840" s="401"/>
      <c r="QGP1840" s="401"/>
      <c r="QGQ1840" s="401"/>
      <c r="QGR1840" s="401"/>
      <c r="QGS1840" s="401"/>
      <c r="QGT1840" s="401"/>
      <c r="QGU1840" s="401"/>
      <c r="QGV1840" s="401"/>
      <c r="QGW1840" s="401"/>
      <c r="QGX1840" s="401"/>
      <c r="QGY1840" s="401"/>
      <c r="QGZ1840" s="401"/>
      <c r="QHA1840" s="401"/>
      <c r="QHB1840" s="401"/>
      <c r="QHC1840" s="401"/>
      <c r="QHD1840" s="401"/>
      <c r="QHE1840" s="401"/>
      <c r="QHF1840" s="401"/>
      <c r="QHG1840" s="401"/>
      <c r="QHH1840" s="401"/>
      <c r="QHI1840" s="401"/>
      <c r="QHJ1840" s="401"/>
      <c r="QHK1840" s="401"/>
      <c r="QHL1840" s="401"/>
      <c r="QHM1840" s="401"/>
      <c r="QHN1840" s="401"/>
      <c r="QHO1840" s="401"/>
      <c r="QHP1840" s="401"/>
      <c r="QHQ1840" s="401"/>
      <c r="QHR1840" s="401"/>
      <c r="QHS1840" s="401"/>
      <c r="QHT1840" s="401"/>
      <c r="QHU1840" s="401"/>
      <c r="QHV1840" s="401"/>
      <c r="QHW1840" s="401"/>
      <c r="QHX1840" s="401"/>
      <c r="QHY1840" s="401"/>
      <c r="QHZ1840" s="401"/>
      <c r="QIA1840" s="401"/>
      <c r="QIB1840" s="401"/>
      <c r="QIC1840" s="401"/>
      <c r="QID1840" s="401"/>
      <c r="QIE1840" s="401"/>
      <c r="QIF1840" s="401"/>
      <c r="QIG1840" s="401"/>
      <c r="QIH1840" s="401"/>
      <c r="QII1840" s="401"/>
      <c r="QIJ1840" s="401"/>
      <c r="QIK1840" s="401"/>
      <c r="QIL1840" s="401"/>
      <c r="QIM1840" s="401"/>
      <c r="QIN1840" s="401"/>
      <c r="QIO1840" s="401"/>
      <c r="QIP1840" s="401"/>
      <c r="QIQ1840" s="401"/>
      <c r="QIR1840" s="401"/>
      <c r="QIS1840" s="401"/>
      <c r="QIT1840" s="401"/>
      <c r="QIU1840" s="401"/>
      <c r="QIV1840" s="401"/>
      <c r="QIW1840" s="401"/>
      <c r="QIX1840" s="401"/>
      <c r="QIY1840" s="401"/>
      <c r="QIZ1840" s="401"/>
      <c r="QJA1840" s="401"/>
      <c r="QJB1840" s="401"/>
      <c r="QJC1840" s="401"/>
      <c r="QJD1840" s="401"/>
      <c r="QJE1840" s="401"/>
      <c r="QJF1840" s="401"/>
      <c r="QJG1840" s="401"/>
      <c r="QJH1840" s="401"/>
      <c r="QJI1840" s="401"/>
      <c r="QJJ1840" s="401"/>
      <c r="QJK1840" s="401"/>
      <c r="QJL1840" s="401"/>
      <c r="QJM1840" s="401"/>
      <c r="QJN1840" s="401"/>
      <c r="QJO1840" s="401"/>
      <c r="QJP1840" s="401"/>
      <c r="QJQ1840" s="401"/>
      <c r="QJR1840" s="401"/>
      <c r="QJS1840" s="401"/>
      <c r="QJT1840" s="401"/>
      <c r="QJU1840" s="401"/>
      <c r="QJV1840" s="401"/>
      <c r="QJW1840" s="401"/>
      <c r="QJX1840" s="401"/>
      <c r="QJY1840" s="401"/>
      <c r="QJZ1840" s="401"/>
      <c r="QKA1840" s="401"/>
      <c r="QKB1840" s="401"/>
      <c r="QKC1840" s="401"/>
      <c r="QKD1840" s="401"/>
      <c r="QKE1840" s="401"/>
      <c r="QKF1840" s="401"/>
      <c r="QKG1840" s="401"/>
      <c r="QKH1840" s="401"/>
      <c r="QKI1840" s="401"/>
      <c r="QKJ1840" s="401"/>
      <c r="QKK1840" s="401"/>
      <c r="QKL1840" s="401"/>
      <c r="QKM1840" s="401"/>
      <c r="QKN1840" s="401"/>
      <c r="QKO1840" s="401"/>
      <c r="QKP1840" s="401"/>
      <c r="QKQ1840" s="401"/>
      <c r="QKR1840" s="401"/>
      <c r="QKS1840" s="401"/>
      <c r="QKT1840" s="401"/>
      <c r="QKU1840" s="401"/>
      <c r="QKV1840" s="401"/>
      <c r="QKW1840" s="401"/>
      <c r="QKX1840" s="401"/>
      <c r="QKY1840" s="401"/>
      <c r="QKZ1840" s="401"/>
      <c r="QLA1840" s="401"/>
      <c r="QLB1840" s="401"/>
      <c r="QLC1840" s="401"/>
      <c r="QLD1840" s="401"/>
      <c r="QLE1840" s="401"/>
      <c r="QLF1840" s="401"/>
      <c r="QLG1840" s="401"/>
      <c r="QLH1840" s="401"/>
      <c r="QLI1840" s="401"/>
      <c r="QLJ1840" s="401"/>
      <c r="QLK1840" s="401"/>
      <c r="QLL1840" s="401"/>
      <c r="QLM1840" s="401"/>
      <c r="QLN1840" s="401"/>
      <c r="QLO1840" s="401"/>
      <c r="QLP1840" s="401"/>
      <c r="QLQ1840" s="401"/>
      <c r="QLR1840" s="401"/>
      <c r="QLS1840" s="401"/>
      <c r="QLT1840" s="401"/>
      <c r="QLU1840" s="401"/>
      <c r="QLV1840" s="401"/>
      <c r="QLW1840" s="401"/>
      <c r="QLX1840" s="401"/>
      <c r="QLY1840" s="401"/>
      <c r="QLZ1840" s="401"/>
      <c r="QMA1840" s="401"/>
      <c r="QMB1840" s="401"/>
      <c r="QMC1840" s="401"/>
      <c r="QMD1840" s="401"/>
      <c r="QME1840" s="401"/>
      <c r="QMF1840" s="401"/>
      <c r="QMG1840" s="401"/>
      <c r="QMH1840" s="401"/>
      <c r="QMI1840" s="401"/>
      <c r="QMJ1840" s="401"/>
      <c r="QMK1840" s="401"/>
      <c r="QML1840" s="401"/>
      <c r="QMM1840" s="401"/>
      <c r="QMN1840" s="401"/>
      <c r="QMO1840" s="401"/>
      <c r="QMP1840" s="401"/>
      <c r="QMQ1840" s="401"/>
      <c r="QMR1840" s="401"/>
      <c r="QMS1840" s="401"/>
      <c r="QMT1840" s="401"/>
      <c r="QMU1840" s="401"/>
      <c r="QMV1840" s="401"/>
      <c r="QMW1840" s="401"/>
      <c r="QMX1840" s="401"/>
      <c r="QMY1840" s="401"/>
      <c r="QMZ1840" s="401"/>
      <c r="QNA1840" s="401"/>
      <c r="QNB1840" s="401"/>
      <c r="QNC1840" s="401"/>
      <c r="QND1840" s="401"/>
      <c r="QNE1840" s="401"/>
      <c r="QNF1840" s="401"/>
      <c r="QNG1840" s="401"/>
      <c r="QNH1840" s="401"/>
      <c r="QNI1840" s="401"/>
      <c r="QNJ1840" s="401"/>
      <c r="QNK1840" s="401"/>
      <c r="QNL1840" s="401"/>
      <c r="QNM1840" s="401"/>
      <c r="QNN1840" s="401"/>
      <c r="QNO1840" s="401"/>
      <c r="QNP1840" s="401"/>
      <c r="QNQ1840" s="401"/>
      <c r="QNR1840" s="401"/>
      <c r="QNS1840" s="401"/>
      <c r="QNT1840" s="401"/>
      <c r="QNU1840" s="401"/>
      <c r="QNV1840" s="401"/>
      <c r="QNW1840" s="401"/>
      <c r="QNX1840" s="401"/>
      <c r="QNY1840" s="401"/>
      <c r="QNZ1840" s="401"/>
      <c r="QOA1840" s="401"/>
      <c r="QOB1840" s="401"/>
      <c r="QOC1840" s="401"/>
      <c r="QOD1840" s="401"/>
      <c r="QOE1840" s="401"/>
      <c r="QOF1840" s="401"/>
      <c r="QOG1840" s="401"/>
      <c r="QOH1840" s="401"/>
      <c r="QOI1840" s="401"/>
      <c r="QOJ1840" s="401"/>
      <c r="QOK1840" s="401"/>
      <c r="QOL1840" s="401"/>
      <c r="QOM1840" s="401"/>
      <c r="QON1840" s="401"/>
      <c r="QOO1840" s="401"/>
      <c r="QOP1840" s="401"/>
      <c r="QOQ1840" s="401"/>
      <c r="QOR1840" s="401"/>
      <c r="QOS1840" s="401"/>
      <c r="QOT1840" s="401"/>
      <c r="QOU1840" s="401"/>
      <c r="QOV1840" s="401"/>
      <c r="QOW1840" s="401"/>
      <c r="QOX1840" s="401"/>
      <c r="QOY1840" s="401"/>
      <c r="QOZ1840" s="401"/>
      <c r="QPA1840" s="401"/>
      <c r="QPB1840" s="401"/>
      <c r="QPC1840" s="401"/>
      <c r="QPD1840" s="401"/>
      <c r="QPE1840" s="401"/>
      <c r="QPF1840" s="401"/>
      <c r="QPG1840" s="401"/>
      <c r="QPH1840" s="401"/>
      <c r="QPI1840" s="401"/>
      <c r="QPJ1840" s="401"/>
      <c r="QPK1840" s="401"/>
      <c r="QPL1840" s="401"/>
      <c r="QPM1840" s="401"/>
      <c r="QPN1840" s="401"/>
      <c r="QPO1840" s="401"/>
      <c r="QPP1840" s="401"/>
      <c r="QPQ1840" s="401"/>
      <c r="QPR1840" s="401"/>
      <c r="QPS1840" s="401"/>
      <c r="QPT1840" s="401"/>
      <c r="QPU1840" s="401"/>
      <c r="QPV1840" s="401"/>
      <c r="QPW1840" s="401"/>
      <c r="QPX1840" s="401"/>
      <c r="QPY1840" s="401"/>
      <c r="QPZ1840" s="401"/>
      <c r="QQA1840" s="401"/>
      <c r="QQB1840" s="401"/>
      <c r="QQC1840" s="401"/>
      <c r="QQD1840" s="401"/>
      <c r="QQE1840" s="401"/>
      <c r="QQF1840" s="401"/>
      <c r="QQG1840" s="401"/>
      <c r="QQH1840" s="401"/>
      <c r="QQI1840" s="401"/>
      <c r="QQJ1840" s="401"/>
      <c r="QQK1840" s="401"/>
      <c r="QQL1840" s="401"/>
      <c r="QQM1840" s="401"/>
      <c r="QQN1840" s="401"/>
      <c r="QQO1840" s="401"/>
      <c r="QQP1840" s="401"/>
      <c r="QQQ1840" s="401"/>
      <c r="QQR1840" s="401"/>
      <c r="QQS1840" s="401"/>
      <c r="QQT1840" s="401"/>
      <c r="QQU1840" s="401"/>
      <c r="QQV1840" s="401"/>
      <c r="QQW1840" s="401"/>
      <c r="QQX1840" s="401"/>
      <c r="QQY1840" s="401"/>
      <c r="QQZ1840" s="401"/>
      <c r="QRA1840" s="401"/>
      <c r="QRB1840" s="401"/>
      <c r="QRC1840" s="401"/>
      <c r="QRD1840" s="401"/>
      <c r="QRE1840" s="401"/>
      <c r="QRF1840" s="401"/>
      <c r="QRG1840" s="401"/>
      <c r="QRH1840" s="401"/>
      <c r="QRI1840" s="401"/>
      <c r="QRJ1840" s="401"/>
      <c r="QRK1840" s="401"/>
      <c r="QRL1840" s="401"/>
      <c r="QRM1840" s="401"/>
      <c r="QRN1840" s="401"/>
      <c r="QRO1840" s="401"/>
      <c r="QRP1840" s="401"/>
      <c r="QRQ1840" s="401"/>
      <c r="QRR1840" s="401"/>
      <c r="QRS1840" s="401"/>
      <c r="QRT1840" s="401"/>
      <c r="QRU1840" s="401"/>
      <c r="QRV1840" s="401"/>
      <c r="QRW1840" s="401"/>
      <c r="QRX1840" s="401"/>
      <c r="QRY1840" s="401"/>
      <c r="QRZ1840" s="401"/>
      <c r="QSA1840" s="401"/>
      <c r="QSB1840" s="401"/>
      <c r="QSC1840" s="401"/>
      <c r="QSD1840" s="401"/>
      <c r="QSE1840" s="401"/>
      <c r="QSF1840" s="401"/>
      <c r="QSG1840" s="401"/>
      <c r="QSH1840" s="401"/>
      <c r="QSI1840" s="401"/>
      <c r="QSJ1840" s="401"/>
      <c r="QSK1840" s="401"/>
      <c r="QSL1840" s="401"/>
      <c r="QSM1840" s="401"/>
      <c r="QSN1840" s="401"/>
      <c r="QSO1840" s="401"/>
      <c r="QSP1840" s="401"/>
      <c r="QSQ1840" s="401"/>
      <c r="QSR1840" s="401"/>
      <c r="QSS1840" s="401"/>
      <c r="QST1840" s="401"/>
      <c r="QSU1840" s="401"/>
      <c r="QSV1840" s="401"/>
      <c r="QSW1840" s="401"/>
      <c r="QSX1840" s="401"/>
      <c r="QSY1840" s="401"/>
      <c r="QSZ1840" s="401"/>
      <c r="QTA1840" s="401"/>
      <c r="QTB1840" s="401"/>
      <c r="QTC1840" s="401"/>
      <c r="QTD1840" s="401"/>
      <c r="QTE1840" s="401"/>
      <c r="QTF1840" s="401"/>
      <c r="QTG1840" s="401"/>
      <c r="QTH1840" s="401"/>
      <c r="QTI1840" s="401"/>
      <c r="QTJ1840" s="401"/>
      <c r="QTK1840" s="401"/>
      <c r="QTL1840" s="401"/>
      <c r="QTM1840" s="401"/>
      <c r="QTN1840" s="401"/>
      <c r="QTO1840" s="401"/>
      <c r="QTP1840" s="401"/>
      <c r="QTQ1840" s="401"/>
      <c r="QTR1840" s="401"/>
      <c r="QTS1840" s="401"/>
      <c r="QTT1840" s="401"/>
      <c r="QTU1840" s="401"/>
      <c r="QTV1840" s="401"/>
      <c r="QTW1840" s="401"/>
      <c r="QTX1840" s="401"/>
      <c r="QTY1840" s="401"/>
      <c r="QTZ1840" s="401"/>
      <c r="QUA1840" s="401"/>
      <c r="QUB1840" s="401"/>
      <c r="QUC1840" s="401"/>
      <c r="QUD1840" s="401"/>
      <c r="QUE1840" s="401"/>
      <c r="QUF1840" s="401"/>
      <c r="QUG1840" s="401"/>
      <c r="QUH1840" s="401"/>
      <c r="QUI1840" s="401"/>
      <c r="QUJ1840" s="401"/>
      <c r="QUK1840" s="401"/>
      <c r="QUL1840" s="401"/>
      <c r="QUM1840" s="401"/>
      <c r="QUN1840" s="401"/>
      <c r="QUO1840" s="401"/>
      <c r="QUP1840" s="401"/>
      <c r="QUQ1840" s="401"/>
      <c r="QUR1840" s="401"/>
      <c r="QUS1840" s="401"/>
      <c r="QUT1840" s="401"/>
      <c r="QUU1840" s="401"/>
      <c r="QUV1840" s="401"/>
      <c r="QUW1840" s="401"/>
      <c r="QUX1840" s="401"/>
      <c r="QUY1840" s="401"/>
      <c r="QUZ1840" s="401"/>
      <c r="QVA1840" s="401"/>
      <c r="QVB1840" s="401"/>
      <c r="QVC1840" s="401"/>
      <c r="QVD1840" s="401"/>
      <c r="QVE1840" s="401"/>
      <c r="QVF1840" s="401"/>
      <c r="QVG1840" s="401"/>
      <c r="QVH1840" s="401"/>
      <c r="QVI1840" s="401"/>
      <c r="QVJ1840" s="401"/>
      <c r="QVK1840" s="401"/>
      <c r="QVL1840" s="401"/>
      <c r="QVM1840" s="401"/>
      <c r="QVN1840" s="401"/>
      <c r="QVO1840" s="401"/>
      <c r="QVP1840" s="401"/>
      <c r="QVQ1840" s="401"/>
      <c r="QVR1840" s="401"/>
      <c r="QVS1840" s="401"/>
      <c r="QVT1840" s="401"/>
      <c r="QVU1840" s="401"/>
      <c r="QVV1840" s="401"/>
      <c r="QVW1840" s="401"/>
      <c r="QVX1840" s="401"/>
      <c r="QVY1840" s="401"/>
      <c r="QVZ1840" s="401"/>
      <c r="QWA1840" s="401"/>
      <c r="QWB1840" s="401"/>
      <c r="QWC1840" s="401"/>
      <c r="QWD1840" s="401"/>
      <c r="QWE1840" s="401"/>
      <c r="QWF1840" s="401"/>
      <c r="QWG1840" s="401"/>
      <c r="QWH1840" s="401"/>
      <c r="QWI1840" s="401"/>
      <c r="QWJ1840" s="401"/>
      <c r="QWK1840" s="401"/>
      <c r="QWL1840" s="401"/>
      <c r="QWM1840" s="401"/>
      <c r="QWN1840" s="401"/>
      <c r="QWO1840" s="401"/>
      <c r="QWP1840" s="401"/>
      <c r="QWQ1840" s="401"/>
      <c r="QWR1840" s="401"/>
      <c r="QWS1840" s="401"/>
      <c r="QWT1840" s="401"/>
      <c r="QWU1840" s="401"/>
      <c r="QWV1840" s="401"/>
      <c r="QWW1840" s="401"/>
      <c r="QWX1840" s="401"/>
      <c r="QWY1840" s="401"/>
      <c r="QWZ1840" s="401"/>
      <c r="QXA1840" s="401"/>
      <c r="QXB1840" s="401"/>
      <c r="QXC1840" s="401"/>
      <c r="QXD1840" s="401"/>
      <c r="QXE1840" s="401"/>
      <c r="QXF1840" s="401"/>
      <c r="QXG1840" s="401"/>
      <c r="QXH1840" s="401"/>
      <c r="QXI1840" s="401"/>
      <c r="QXJ1840" s="401"/>
      <c r="QXK1840" s="401"/>
      <c r="QXL1840" s="401"/>
      <c r="QXM1840" s="401"/>
      <c r="QXN1840" s="401"/>
      <c r="QXO1840" s="401"/>
      <c r="QXP1840" s="401"/>
      <c r="QXQ1840" s="401"/>
      <c r="QXR1840" s="401"/>
      <c r="QXS1840" s="401"/>
      <c r="QXT1840" s="401"/>
      <c r="QXU1840" s="401"/>
      <c r="QXV1840" s="401"/>
      <c r="QXW1840" s="401"/>
      <c r="QXX1840" s="401"/>
      <c r="QXY1840" s="401"/>
      <c r="QXZ1840" s="401"/>
      <c r="QYA1840" s="401"/>
      <c r="QYB1840" s="401"/>
      <c r="QYC1840" s="401"/>
      <c r="QYD1840" s="401"/>
      <c r="QYE1840" s="401"/>
      <c r="QYF1840" s="401"/>
      <c r="QYG1840" s="401"/>
      <c r="QYH1840" s="401"/>
      <c r="QYI1840" s="401"/>
      <c r="QYJ1840" s="401"/>
      <c r="QYK1840" s="401"/>
      <c r="QYL1840" s="401"/>
      <c r="QYM1840" s="401"/>
      <c r="QYN1840" s="401"/>
      <c r="QYO1840" s="401"/>
      <c r="QYP1840" s="401"/>
      <c r="QYQ1840" s="401"/>
      <c r="QYR1840" s="401"/>
      <c r="QYS1840" s="401"/>
      <c r="QYT1840" s="401"/>
      <c r="QYU1840" s="401"/>
      <c r="QYV1840" s="401"/>
      <c r="QYW1840" s="401"/>
      <c r="QYX1840" s="401"/>
      <c r="QYY1840" s="401"/>
      <c r="QYZ1840" s="401"/>
      <c r="QZA1840" s="401"/>
      <c r="QZB1840" s="401"/>
      <c r="QZC1840" s="401"/>
      <c r="QZD1840" s="401"/>
      <c r="QZE1840" s="401"/>
      <c r="QZF1840" s="401"/>
      <c r="QZG1840" s="401"/>
      <c r="QZH1840" s="401"/>
      <c r="QZI1840" s="401"/>
      <c r="QZJ1840" s="401"/>
      <c r="QZK1840" s="401"/>
      <c r="QZL1840" s="401"/>
      <c r="QZM1840" s="401"/>
      <c r="QZN1840" s="401"/>
      <c r="QZO1840" s="401"/>
      <c r="QZP1840" s="401"/>
      <c r="QZQ1840" s="401"/>
      <c r="QZR1840" s="401"/>
      <c r="QZS1840" s="401"/>
      <c r="QZT1840" s="401"/>
      <c r="QZU1840" s="401"/>
      <c r="QZV1840" s="401"/>
      <c r="QZW1840" s="401"/>
      <c r="QZX1840" s="401"/>
      <c r="QZY1840" s="401"/>
      <c r="QZZ1840" s="401"/>
      <c r="RAA1840" s="401"/>
      <c r="RAB1840" s="401"/>
      <c r="RAC1840" s="401"/>
      <c r="RAD1840" s="401"/>
      <c r="RAE1840" s="401"/>
      <c r="RAF1840" s="401"/>
      <c r="RAG1840" s="401"/>
      <c r="RAH1840" s="401"/>
      <c r="RAI1840" s="401"/>
      <c r="RAJ1840" s="401"/>
      <c r="RAK1840" s="401"/>
      <c r="RAL1840" s="401"/>
      <c r="RAM1840" s="401"/>
      <c r="RAN1840" s="401"/>
      <c r="RAO1840" s="401"/>
      <c r="RAP1840" s="401"/>
      <c r="RAQ1840" s="401"/>
      <c r="RAR1840" s="401"/>
      <c r="RAS1840" s="401"/>
      <c r="RAT1840" s="401"/>
      <c r="RAU1840" s="401"/>
      <c r="RAV1840" s="401"/>
      <c r="RAW1840" s="401"/>
      <c r="RAX1840" s="401"/>
      <c r="RAY1840" s="401"/>
      <c r="RAZ1840" s="401"/>
      <c r="RBA1840" s="401"/>
      <c r="RBB1840" s="401"/>
      <c r="RBC1840" s="401"/>
      <c r="RBD1840" s="401"/>
      <c r="RBE1840" s="401"/>
      <c r="RBF1840" s="401"/>
      <c r="RBG1840" s="401"/>
      <c r="RBH1840" s="401"/>
      <c r="RBI1840" s="401"/>
      <c r="RBJ1840" s="401"/>
      <c r="RBK1840" s="401"/>
      <c r="RBL1840" s="401"/>
      <c r="RBM1840" s="401"/>
      <c r="RBN1840" s="401"/>
      <c r="RBO1840" s="401"/>
      <c r="RBP1840" s="401"/>
      <c r="RBQ1840" s="401"/>
      <c r="RBR1840" s="401"/>
      <c r="RBS1840" s="401"/>
      <c r="RBT1840" s="401"/>
      <c r="RBU1840" s="401"/>
      <c r="RBV1840" s="401"/>
      <c r="RBW1840" s="401"/>
      <c r="RBX1840" s="401"/>
      <c r="RBY1840" s="401"/>
      <c r="RBZ1840" s="401"/>
      <c r="RCA1840" s="401"/>
      <c r="RCB1840" s="401"/>
      <c r="RCC1840" s="401"/>
      <c r="RCD1840" s="401"/>
      <c r="RCE1840" s="401"/>
      <c r="RCF1840" s="401"/>
      <c r="RCG1840" s="401"/>
      <c r="RCH1840" s="401"/>
      <c r="RCI1840" s="401"/>
      <c r="RCJ1840" s="401"/>
      <c r="RCK1840" s="401"/>
      <c r="RCL1840" s="401"/>
      <c r="RCM1840" s="401"/>
      <c r="RCN1840" s="401"/>
      <c r="RCO1840" s="401"/>
      <c r="RCP1840" s="401"/>
      <c r="RCQ1840" s="401"/>
      <c r="RCR1840" s="401"/>
      <c r="RCS1840" s="401"/>
      <c r="RCT1840" s="401"/>
      <c r="RCU1840" s="401"/>
      <c r="RCV1840" s="401"/>
      <c r="RCW1840" s="401"/>
      <c r="RCX1840" s="401"/>
      <c r="RCY1840" s="401"/>
      <c r="RCZ1840" s="401"/>
      <c r="RDA1840" s="401"/>
      <c r="RDB1840" s="401"/>
      <c r="RDC1840" s="401"/>
      <c r="RDD1840" s="401"/>
      <c r="RDE1840" s="401"/>
      <c r="RDF1840" s="401"/>
      <c r="RDG1840" s="401"/>
      <c r="RDH1840" s="401"/>
      <c r="RDI1840" s="401"/>
      <c r="RDJ1840" s="401"/>
      <c r="RDK1840" s="401"/>
      <c r="RDL1840" s="401"/>
      <c r="RDM1840" s="401"/>
      <c r="RDN1840" s="401"/>
      <c r="RDO1840" s="401"/>
      <c r="RDP1840" s="401"/>
      <c r="RDQ1840" s="401"/>
      <c r="RDR1840" s="401"/>
      <c r="RDS1840" s="401"/>
      <c r="RDT1840" s="401"/>
      <c r="RDU1840" s="401"/>
      <c r="RDV1840" s="401"/>
      <c r="RDW1840" s="401"/>
      <c r="RDX1840" s="401"/>
      <c r="RDY1840" s="401"/>
      <c r="RDZ1840" s="401"/>
      <c r="REA1840" s="401"/>
      <c r="REB1840" s="401"/>
      <c r="REC1840" s="401"/>
      <c r="RED1840" s="401"/>
      <c r="REE1840" s="401"/>
      <c r="REF1840" s="401"/>
      <c r="REG1840" s="401"/>
      <c r="REH1840" s="401"/>
      <c r="REI1840" s="401"/>
      <c r="REJ1840" s="401"/>
      <c r="REK1840" s="401"/>
      <c r="REL1840" s="401"/>
      <c r="REM1840" s="401"/>
      <c r="REN1840" s="401"/>
      <c r="REO1840" s="401"/>
      <c r="REP1840" s="401"/>
      <c r="REQ1840" s="401"/>
      <c r="RER1840" s="401"/>
      <c r="RES1840" s="401"/>
      <c r="RET1840" s="401"/>
      <c r="REU1840" s="401"/>
      <c r="REV1840" s="401"/>
      <c r="REW1840" s="401"/>
      <c r="REX1840" s="401"/>
      <c r="REY1840" s="401"/>
      <c r="REZ1840" s="401"/>
      <c r="RFA1840" s="401"/>
      <c r="RFB1840" s="401"/>
      <c r="RFC1840" s="401"/>
      <c r="RFD1840" s="401"/>
      <c r="RFE1840" s="401"/>
      <c r="RFF1840" s="401"/>
      <c r="RFG1840" s="401"/>
      <c r="RFH1840" s="401"/>
      <c r="RFI1840" s="401"/>
      <c r="RFJ1840" s="401"/>
      <c r="RFK1840" s="401"/>
      <c r="RFL1840" s="401"/>
      <c r="RFM1840" s="401"/>
      <c r="RFN1840" s="401"/>
      <c r="RFO1840" s="401"/>
      <c r="RFP1840" s="401"/>
      <c r="RFQ1840" s="401"/>
      <c r="RFR1840" s="401"/>
      <c r="RFS1840" s="401"/>
      <c r="RFT1840" s="401"/>
      <c r="RFU1840" s="401"/>
      <c r="RFV1840" s="401"/>
      <c r="RFW1840" s="401"/>
      <c r="RFX1840" s="401"/>
      <c r="RFY1840" s="401"/>
      <c r="RFZ1840" s="401"/>
      <c r="RGA1840" s="401"/>
      <c r="RGB1840" s="401"/>
      <c r="RGC1840" s="401"/>
      <c r="RGD1840" s="401"/>
      <c r="RGE1840" s="401"/>
      <c r="RGF1840" s="401"/>
      <c r="RGG1840" s="401"/>
      <c r="RGH1840" s="401"/>
      <c r="RGI1840" s="401"/>
      <c r="RGJ1840" s="401"/>
      <c r="RGK1840" s="401"/>
      <c r="RGL1840" s="401"/>
      <c r="RGM1840" s="401"/>
      <c r="RGN1840" s="401"/>
      <c r="RGO1840" s="401"/>
      <c r="RGP1840" s="401"/>
      <c r="RGQ1840" s="401"/>
      <c r="RGR1840" s="401"/>
      <c r="RGS1840" s="401"/>
      <c r="RGT1840" s="401"/>
      <c r="RGU1840" s="401"/>
      <c r="RGV1840" s="401"/>
      <c r="RGW1840" s="401"/>
      <c r="RGX1840" s="401"/>
      <c r="RGY1840" s="401"/>
      <c r="RGZ1840" s="401"/>
      <c r="RHA1840" s="401"/>
      <c r="RHB1840" s="401"/>
      <c r="RHC1840" s="401"/>
      <c r="RHD1840" s="401"/>
      <c r="RHE1840" s="401"/>
      <c r="RHF1840" s="401"/>
      <c r="RHG1840" s="401"/>
      <c r="RHH1840" s="401"/>
      <c r="RHI1840" s="401"/>
      <c r="RHJ1840" s="401"/>
      <c r="RHK1840" s="401"/>
      <c r="RHL1840" s="401"/>
      <c r="RHM1840" s="401"/>
      <c r="RHN1840" s="401"/>
      <c r="RHO1840" s="401"/>
      <c r="RHP1840" s="401"/>
      <c r="RHQ1840" s="401"/>
      <c r="RHR1840" s="401"/>
      <c r="RHS1840" s="401"/>
      <c r="RHT1840" s="401"/>
      <c r="RHU1840" s="401"/>
      <c r="RHV1840" s="401"/>
      <c r="RHW1840" s="401"/>
      <c r="RHX1840" s="401"/>
      <c r="RHY1840" s="401"/>
      <c r="RHZ1840" s="401"/>
      <c r="RIA1840" s="401"/>
      <c r="RIB1840" s="401"/>
      <c r="RIC1840" s="401"/>
      <c r="RID1840" s="401"/>
      <c r="RIE1840" s="401"/>
      <c r="RIF1840" s="401"/>
      <c r="RIG1840" s="401"/>
      <c r="RIH1840" s="401"/>
      <c r="RII1840" s="401"/>
      <c r="RIJ1840" s="401"/>
      <c r="RIK1840" s="401"/>
      <c r="RIL1840" s="401"/>
      <c r="RIM1840" s="401"/>
      <c r="RIN1840" s="401"/>
      <c r="RIO1840" s="401"/>
      <c r="RIP1840" s="401"/>
      <c r="RIQ1840" s="401"/>
      <c r="RIR1840" s="401"/>
      <c r="RIS1840" s="401"/>
      <c r="RIT1840" s="401"/>
      <c r="RIU1840" s="401"/>
      <c r="RIV1840" s="401"/>
      <c r="RIW1840" s="401"/>
      <c r="RIX1840" s="401"/>
      <c r="RIY1840" s="401"/>
      <c r="RIZ1840" s="401"/>
      <c r="RJA1840" s="401"/>
      <c r="RJB1840" s="401"/>
      <c r="RJC1840" s="401"/>
      <c r="RJD1840" s="401"/>
      <c r="RJE1840" s="401"/>
      <c r="RJF1840" s="401"/>
      <c r="RJG1840" s="401"/>
      <c r="RJH1840" s="401"/>
      <c r="RJI1840" s="401"/>
      <c r="RJJ1840" s="401"/>
      <c r="RJK1840" s="401"/>
      <c r="RJL1840" s="401"/>
      <c r="RJM1840" s="401"/>
      <c r="RJN1840" s="401"/>
      <c r="RJO1840" s="401"/>
      <c r="RJP1840" s="401"/>
      <c r="RJQ1840" s="401"/>
      <c r="RJR1840" s="401"/>
      <c r="RJS1840" s="401"/>
      <c r="RJT1840" s="401"/>
      <c r="RJU1840" s="401"/>
      <c r="RJV1840" s="401"/>
      <c r="RJW1840" s="401"/>
      <c r="RJX1840" s="401"/>
      <c r="RJY1840" s="401"/>
      <c r="RJZ1840" s="401"/>
      <c r="RKA1840" s="401"/>
      <c r="RKB1840" s="401"/>
      <c r="RKC1840" s="401"/>
      <c r="RKD1840" s="401"/>
      <c r="RKE1840" s="401"/>
      <c r="RKF1840" s="401"/>
      <c r="RKG1840" s="401"/>
      <c r="RKH1840" s="401"/>
      <c r="RKI1840" s="401"/>
      <c r="RKJ1840" s="401"/>
      <c r="RKK1840" s="401"/>
      <c r="RKL1840" s="401"/>
      <c r="RKM1840" s="401"/>
      <c r="RKN1840" s="401"/>
      <c r="RKO1840" s="401"/>
      <c r="RKP1840" s="401"/>
      <c r="RKQ1840" s="401"/>
      <c r="RKR1840" s="401"/>
      <c r="RKS1840" s="401"/>
      <c r="RKT1840" s="401"/>
      <c r="RKU1840" s="401"/>
      <c r="RKV1840" s="401"/>
      <c r="RKW1840" s="401"/>
      <c r="RKX1840" s="401"/>
      <c r="RKY1840" s="401"/>
      <c r="RKZ1840" s="401"/>
      <c r="RLA1840" s="401"/>
      <c r="RLB1840" s="401"/>
      <c r="RLC1840" s="401"/>
      <c r="RLD1840" s="401"/>
      <c r="RLE1840" s="401"/>
      <c r="RLF1840" s="401"/>
      <c r="RLG1840" s="401"/>
      <c r="RLH1840" s="401"/>
      <c r="RLI1840" s="401"/>
      <c r="RLJ1840" s="401"/>
      <c r="RLK1840" s="401"/>
      <c r="RLL1840" s="401"/>
      <c r="RLM1840" s="401"/>
      <c r="RLN1840" s="401"/>
      <c r="RLO1840" s="401"/>
      <c r="RLP1840" s="401"/>
      <c r="RLQ1840" s="401"/>
      <c r="RLR1840" s="401"/>
      <c r="RLS1840" s="401"/>
      <c r="RLT1840" s="401"/>
      <c r="RLU1840" s="401"/>
      <c r="RLV1840" s="401"/>
      <c r="RLW1840" s="401"/>
      <c r="RLX1840" s="401"/>
      <c r="RLY1840" s="401"/>
      <c r="RLZ1840" s="401"/>
      <c r="RMA1840" s="401"/>
      <c r="RMB1840" s="401"/>
      <c r="RMC1840" s="401"/>
      <c r="RMD1840" s="401"/>
      <c r="RME1840" s="401"/>
      <c r="RMF1840" s="401"/>
      <c r="RMG1840" s="401"/>
      <c r="RMH1840" s="401"/>
      <c r="RMI1840" s="401"/>
      <c r="RMJ1840" s="401"/>
      <c r="RMK1840" s="401"/>
      <c r="RML1840" s="401"/>
      <c r="RMM1840" s="401"/>
      <c r="RMN1840" s="401"/>
      <c r="RMO1840" s="401"/>
      <c r="RMP1840" s="401"/>
      <c r="RMQ1840" s="401"/>
      <c r="RMR1840" s="401"/>
      <c r="RMS1840" s="401"/>
      <c r="RMT1840" s="401"/>
      <c r="RMU1840" s="401"/>
      <c r="RMV1840" s="401"/>
      <c r="RMW1840" s="401"/>
      <c r="RMX1840" s="401"/>
      <c r="RMY1840" s="401"/>
      <c r="RMZ1840" s="401"/>
      <c r="RNA1840" s="401"/>
      <c r="RNB1840" s="401"/>
      <c r="RNC1840" s="401"/>
      <c r="RND1840" s="401"/>
      <c r="RNE1840" s="401"/>
      <c r="RNF1840" s="401"/>
      <c r="RNG1840" s="401"/>
      <c r="RNH1840" s="401"/>
      <c r="RNI1840" s="401"/>
      <c r="RNJ1840" s="401"/>
      <c r="RNK1840" s="401"/>
      <c r="RNL1840" s="401"/>
      <c r="RNM1840" s="401"/>
      <c r="RNN1840" s="401"/>
      <c r="RNO1840" s="401"/>
      <c r="RNP1840" s="401"/>
      <c r="RNQ1840" s="401"/>
      <c r="RNR1840" s="401"/>
      <c r="RNS1840" s="401"/>
      <c r="RNT1840" s="401"/>
      <c r="RNU1840" s="401"/>
      <c r="RNV1840" s="401"/>
      <c r="RNW1840" s="401"/>
      <c r="RNX1840" s="401"/>
      <c r="RNY1840" s="401"/>
      <c r="RNZ1840" s="401"/>
      <c r="ROA1840" s="401"/>
      <c r="ROB1840" s="401"/>
      <c r="ROC1840" s="401"/>
      <c r="ROD1840" s="401"/>
      <c r="ROE1840" s="401"/>
      <c r="ROF1840" s="401"/>
      <c r="ROG1840" s="401"/>
      <c r="ROH1840" s="401"/>
      <c r="ROI1840" s="401"/>
      <c r="ROJ1840" s="401"/>
      <c r="ROK1840" s="401"/>
      <c r="ROL1840" s="401"/>
      <c r="ROM1840" s="401"/>
      <c r="RON1840" s="401"/>
      <c r="ROO1840" s="401"/>
      <c r="ROP1840" s="401"/>
      <c r="ROQ1840" s="401"/>
      <c r="ROR1840" s="401"/>
      <c r="ROS1840" s="401"/>
      <c r="ROT1840" s="401"/>
      <c r="ROU1840" s="401"/>
      <c r="ROV1840" s="401"/>
      <c r="ROW1840" s="401"/>
      <c r="ROX1840" s="401"/>
      <c r="ROY1840" s="401"/>
      <c r="ROZ1840" s="401"/>
      <c r="RPA1840" s="401"/>
      <c r="RPB1840" s="401"/>
      <c r="RPC1840" s="401"/>
      <c r="RPD1840" s="401"/>
      <c r="RPE1840" s="401"/>
      <c r="RPF1840" s="401"/>
      <c r="RPG1840" s="401"/>
      <c r="RPH1840" s="401"/>
      <c r="RPI1840" s="401"/>
      <c r="RPJ1840" s="401"/>
      <c r="RPK1840" s="401"/>
      <c r="RPL1840" s="401"/>
      <c r="RPM1840" s="401"/>
      <c r="RPN1840" s="401"/>
      <c r="RPO1840" s="401"/>
      <c r="RPP1840" s="401"/>
      <c r="RPQ1840" s="401"/>
      <c r="RPR1840" s="401"/>
      <c r="RPS1840" s="401"/>
      <c r="RPT1840" s="401"/>
      <c r="RPU1840" s="401"/>
      <c r="RPV1840" s="401"/>
      <c r="RPW1840" s="401"/>
      <c r="RPX1840" s="401"/>
      <c r="RPY1840" s="401"/>
      <c r="RPZ1840" s="401"/>
      <c r="RQA1840" s="401"/>
      <c r="RQB1840" s="401"/>
      <c r="RQC1840" s="401"/>
      <c r="RQD1840" s="401"/>
      <c r="RQE1840" s="401"/>
      <c r="RQF1840" s="401"/>
      <c r="RQG1840" s="401"/>
      <c r="RQH1840" s="401"/>
      <c r="RQI1840" s="401"/>
      <c r="RQJ1840" s="401"/>
      <c r="RQK1840" s="401"/>
      <c r="RQL1840" s="401"/>
      <c r="RQM1840" s="401"/>
      <c r="RQN1840" s="401"/>
      <c r="RQO1840" s="401"/>
      <c r="RQP1840" s="401"/>
      <c r="RQQ1840" s="401"/>
      <c r="RQR1840" s="401"/>
      <c r="RQS1840" s="401"/>
      <c r="RQT1840" s="401"/>
      <c r="RQU1840" s="401"/>
      <c r="RQV1840" s="401"/>
      <c r="RQW1840" s="401"/>
      <c r="RQX1840" s="401"/>
      <c r="RQY1840" s="401"/>
      <c r="RQZ1840" s="401"/>
      <c r="RRA1840" s="401"/>
      <c r="RRB1840" s="401"/>
      <c r="RRC1840" s="401"/>
      <c r="RRD1840" s="401"/>
      <c r="RRE1840" s="401"/>
      <c r="RRF1840" s="401"/>
      <c r="RRG1840" s="401"/>
      <c r="RRH1840" s="401"/>
      <c r="RRI1840" s="401"/>
      <c r="RRJ1840" s="401"/>
      <c r="RRK1840" s="401"/>
      <c r="RRL1840" s="401"/>
      <c r="RRM1840" s="401"/>
      <c r="RRN1840" s="401"/>
      <c r="RRO1840" s="401"/>
      <c r="RRP1840" s="401"/>
      <c r="RRQ1840" s="401"/>
      <c r="RRR1840" s="401"/>
      <c r="RRS1840" s="401"/>
      <c r="RRT1840" s="401"/>
      <c r="RRU1840" s="401"/>
      <c r="RRV1840" s="401"/>
      <c r="RRW1840" s="401"/>
      <c r="RRX1840" s="401"/>
      <c r="RRY1840" s="401"/>
      <c r="RRZ1840" s="401"/>
      <c r="RSA1840" s="401"/>
      <c r="RSB1840" s="401"/>
      <c r="RSC1840" s="401"/>
      <c r="RSD1840" s="401"/>
      <c r="RSE1840" s="401"/>
      <c r="RSF1840" s="401"/>
      <c r="RSG1840" s="401"/>
      <c r="RSH1840" s="401"/>
      <c r="RSI1840" s="401"/>
      <c r="RSJ1840" s="401"/>
      <c r="RSK1840" s="401"/>
      <c r="RSL1840" s="401"/>
      <c r="RSM1840" s="401"/>
      <c r="RSN1840" s="401"/>
      <c r="RSO1840" s="401"/>
      <c r="RSP1840" s="401"/>
      <c r="RSQ1840" s="401"/>
      <c r="RSR1840" s="401"/>
      <c r="RSS1840" s="401"/>
      <c r="RST1840" s="401"/>
      <c r="RSU1840" s="401"/>
      <c r="RSV1840" s="401"/>
      <c r="RSW1840" s="401"/>
      <c r="RSX1840" s="401"/>
      <c r="RSY1840" s="401"/>
      <c r="RSZ1840" s="401"/>
      <c r="RTA1840" s="401"/>
      <c r="RTB1840" s="401"/>
      <c r="RTC1840" s="401"/>
      <c r="RTD1840" s="401"/>
      <c r="RTE1840" s="401"/>
      <c r="RTF1840" s="401"/>
      <c r="RTG1840" s="401"/>
      <c r="RTH1840" s="401"/>
      <c r="RTI1840" s="401"/>
      <c r="RTJ1840" s="401"/>
      <c r="RTK1840" s="401"/>
      <c r="RTL1840" s="401"/>
      <c r="RTM1840" s="401"/>
      <c r="RTN1840" s="401"/>
      <c r="RTO1840" s="401"/>
      <c r="RTP1840" s="401"/>
      <c r="RTQ1840" s="401"/>
      <c r="RTR1840" s="401"/>
      <c r="RTS1840" s="401"/>
      <c r="RTT1840" s="401"/>
      <c r="RTU1840" s="401"/>
      <c r="RTV1840" s="401"/>
      <c r="RTW1840" s="401"/>
      <c r="RTX1840" s="401"/>
      <c r="RTY1840" s="401"/>
      <c r="RTZ1840" s="401"/>
      <c r="RUA1840" s="401"/>
      <c r="RUB1840" s="401"/>
      <c r="RUC1840" s="401"/>
      <c r="RUD1840" s="401"/>
      <c r="RUE1840" s="401"/>
      <c r="RUF1840" s="401"/>
      <c r="RUG1840" s="401"/>
      <c r="RUH1840" s="401"/>
      <c r="RUI1840" s="401"/>
      <c r="RUJ1840" s="401"/>
      <c r="RUK1840" s="401"/>
      <c r="RUL1840" s="401"/>
      <c r="RUM1840" s="401"/>
      <c r="RUN1840" s="401"/>
      <c r="RUO1840" s="401"/>
      <c r="RUP1840" s="401"/>
      <c r="RUQ1840" s="401"/>
      <c r="RUR1840" s="401"/>
      <c r="RUS1840" s="401"/>
      <c r="RUT1840" s="401"/>
      <c r="RUU1840" s="401"/>
      <c r="RUV1840" s="401"/>
      <c r="RUW1840" s="401"/>
      <c r="RUX1840" s="401"/>
      <c r="RUY1840" s="401"/>
      <c r="RUZ1840" s="401"/>
      <c r="RVA1840" s="401"/>
      <c r="RVB1840" s="401"/>
      <c r="RVC1840" s="401"/>
      <c r="RVD1840" s="401"/>
      <c r="RVE1840" s="401"/>
      <c r="RVF1840" s="401"/>
      <c r="RVG1840" s="401"/>
      <c r="RVH1840" s="401"/>
      <c r="RVI1840" s="401"/>
      <c r="RVJ1840" s="401"/>
      <c r="RVK1840" s="401"/>
      <c r="RVL1840" s="401"/>
      <c r="RVM1840" s="401"/>
      <c r="RVN1840" s="401"/>
      <c r="RVO1840" s="401"/>
      <c r="RVP1840" s="401"/>
      <c r="RVQ1840" s="401"/>
      <c r="RVR1840" s="401"/>
      <c r="RVS1840" s="401"/>
      <c r="RVT1840" s="401"/>
      <c r="RVU1840" s="401"/>
      <c r="RVV1840" s="401"/>
      <c r="RVW1840" s="401"/>
      <c r="RVX1840" s="401"/>
      <c r="RVY1840" s="401"/>
      <c r="RVZ1840" s="401"/>
      <c r="RWA1840" s="401"/>
      <c r="RWB1840" s="401"/>
      <c r="RWC1840" s="401"/>
      <c r="RWD1840" s="401"/>
      <c r="RWE1840" s="401"/>
      <c r="RWF1840" s="401"/>
      <c r="RWG1840" s="401"/>
      <c r="RWH1840" s="401"/>
      <c r="RWI1840" s="401"/>
      <c r="RWJ1840" s="401"/>
      <c r="RWK1840" s="401"/>
      <c r="RWL1840" s="401"/>
      <c r="RWM1840" s="401"/>
      <c r="RWN1840" s="401"/>
      <c r="RWO1840" s="401"/>
      <c r="RWP1840" s="401"/>
      <c r="RWQ1840" s="401"/>
      <c r="RWR1840" s="401"/>
      <c r="RWS1840" s="401"/>
      <c r="RWT1840" s="401"/>
      <c r="RWU1840" s="401"/>
      <c r="RWV1840" s="401"/>
      <c r="RWW1840" s="401"/>
      <c r="RWX1840" s="401"/>
      <c r="RWY1840" s="401"/>
      <c r="RWZ1840" s="401"/>
      <c r="RXA1840" s="401"/>
      <c r="RXB1840" s="401"/>
      <c r="RXC1840" s="401"/>
      <c r="RXD1840" s="401"/>
      <c r="RXE1840" s="401"/>
      <c r="RXF1840" s="401"/>
      <c r="RXG1840" s="401"/>
      <c r="RXH1840" s="401"/>
      <c r="RXI1840" s="401"/>
      <c r="RXJ1840" s="401"/>
      <c r="RXK1840" s="401"/>
      <c r="RXL1840" s="401"/>
      <c r="RXM1840" s="401"/>
      <c r="RXN1840" s="401"/>
      <c r="RXO1840" s="401"/>
      <c r="RXP1840" s="401"/>
      <c r="RXQ1840" s="401"/>
      <c r="RXR1840" s="401"/>
      <c r="RXS1840" s="401"/>
      <c r="RXT1840" s="401"/>
      <c r="RXU1840" s="401"/>
      <c r="RXV1840" s="401"/>
      <c r="RXW1840" s="401"/>
      <c r="RXX1840" s="401"/>
      <c r="RXY1840" s="401"/>
      <c r="RXZ1840" s="401"/>
      <c r="RYA1840" s="401"/>
      <c r="RYB1840" s="401"/>
      <c r="RYC1840" s="401"/>
      <c r="RYD1840" s="401"/>
      <c r="RYE1840" s="401"/>
      <c r="RYF1840" s="401"/>
      <c r="RYG1840" s="401"/>
      <c r="RYH1840" s="401"/>
      <c r="RYI1840" s="401"/>
      <c r="RYJ1840" s="401"/>
      <c r="RYK1840" s="401"/>
      <c r="RYL1840" s="401"/>
      <c r="RYM1840" s="401"/>
      <c r="RYN1840" s="401"/>
      <c r="RYO1840" s="401"/>
      <c r="RYP1840" s="401"/>
      <c r="RYQ1840" s="401"/>
      <c r="RYR1840" s="401"/>
      <c r="RYS1840" s="401"/>
      <c r="RYT1840" s="401"/>
      <c r="RYU1840" s="401"/>
      <c r="RYV1840" s="401"/>
      <c r="RYW1840" s="401"/>
      <c r="RYX1840" s="401"/>
      <c r="RYY1840" s="401"/>
      <c r="RYZ1840" s="401"/>
      <c r="RZA1840" s="401"/>
      <c r="RZB1840" s="401"/>
      <c r="RZC1840" s="401"/>
      <c r="RZD1840" s="401"/>
      <c r="RZE1840" s="401"/>
      <c r="RZF1840" s="401"/>
      <c r="RZG1840" s="401"/>
      <c r="RZH1840" s="401"/>
      <c r="RZI1840" s="401"/>
      <c r="RZJ1840" s="401"/>
      <c r="RZK1840" s="401"/>
      <c r="RZL1840" s="401"/>
      <c r="RZM1840" s="401"/>
      <c r="RZN1840" s="401"/>
      <c r="RZO1840" s="401"/>
      <c r="RZP1840" s="401"/>
      <c r="RZQ1840" s="401"/>
      <c r="RZR1840" s="401"/>
      <c r="RZS1840" s="401"/>
      <c r="RZT1840" s="401"/>
      <c r="RZU1840" s="401"/>
      <c r="RZV1840" s="401"/>
      <c r="RZW1840" s="401"/>
      <c r="RZX1840" s="401"/>
      <c r="RZY1840" s="401"/>
      <c r="RZZ1840" s="401"/>
      <c r="SAA1840" s="401"/>
      <c r="SAB1840" s="401"/>
      <c r="SAC1840" s="401"/>
      <c r="SAD1840" s="401"/>
      <c r="SAE1840" s="401"/>
      <c r="SAF1840" s="401"/>
      <c r="SAG1840" s="401"/>
      <c r="SAH1840" s="401"/>
      <c r="SAI1840" s="401"/>
      <c r="SAJ1840" s="401"/>
      <c r="SAK1840" s="401"/>
      <c r="SAL1840" s="401"/>
      <c r="SAM1840" s="401"/>
      <c r="SAN1840" s="401"/>
      <c r="SAO1840" s="401"/>
      <c r="SAP1840" s="401"/>
      <c r="SAQ1840" s="401"/>
      <c r="SAR1840" s="401"/>
      <c r="SAS1840" s="401"/>
      <c r="SAT1840" s="401"/>
      <c r="SAU1840" s="401"/>
      <c r="SAV1840" s="401"/>
      <c r="SAW1840" s="401"/>
      <c r="SAX1840" s="401"/>
      <c r="SAY1840" s="401"/>
      <c r="SAZ1840" s="401"/>
      <c r="SBA1840" s="401"/>
      <c r="SBB1840" s="401"/>
      <c r="SBC1840" s="401"/>
      <c r="SBD1840" s="401"/>
      <c r="SBE1840" s="401"/>
      <c r="SBF1840" s="401"/>
      <c r="SBG1840" s="401"/>
      <c r="SBH1840" s="401"/>
      <c r="SBI1840" s="401"/>
      <c r="SBJ1840" s="401"/>
      <c r="SBK1840" s="401"/>
      <c r="SBL1840" s="401"/>
      <c r="SBM1840" s="401"/>
      <c r="SBN1840" s="401"/>
      <c r="SBO1840" s="401"/>
      <c r="SBP1840" s="401"/>
      <c r="SBQ1840" s="401"/>
      <c r="SBR1840" s="401"/>
      <c r="SBS1840" s="401"/>
      <c r="SBT1840" s="401"/>
      <c r="SBU1840" s="401"/>
      <c r="SBV1840" s="401"/>
      <c r="SBW1840" s="401"/>
      <c r="SBX1840" s="401"/>
      <c r="SBY1840" s="401"/>
      <c r="SBZ1840" s="401"/>
      <c r="SCA1840" s="401"/>
      <c r="SCB1840" s="401"/>
      <c r="SCC1840" s="401"/>
      <c r="SCD1840" s="401"/>
      <c r="SCE1840" s="401"/>
      <c r="SCF1840" s="401"/>
      <c r="SCG1840" s="401"/>
      <c r="SCH1840" s="401"/>
      <c r="SCI1840" s="401"/>
      <c r="SCJ1840" s="401"/>
      <c r="SCK1840" s="401"/>
      <c r="SCL1840" s="401"/>
      <c r="SCM1840" s="401"/>
      <c r="SCN1840" s="401"/>
      <c r="SCO1840" s="401"/>
      <c r="SCP1840" s="401"/>
      <c r="SCQ1840" s="401"/>
      <c r="SCR1840" s="401"/>
      <c r="SCS1840" s="401"/>
      <c r="SCT1840" s="401"/>
      <c r="SCU1840" s="401"/>
      <c r="SCV1840" s="401"/>
      <c r="SCW1840" s="401"/>
      <c r="SCX1840" s="401"/>
      <c r="SCY1840" s="401"/>
      <c r="SCZ1840" s="401"/>
      <c r="SDA1840" s="401"/>
      <c r="SDB1840" s="401"/>
      <c r="SDC1840" s="401"/>
      <c r="SDD1840" s="401"/>
      <c r="SDE1840" s="401"/>
      <c r="SDF1840" s="401"/>
      <c r="SDG1840" s="401"/>
      <c r="SDH1840" s="401"/>
      <c r="SDI1840" s="401"/>
      <c r="SDJ1840" s="401"/>
      <c r="SDK1840" s="401"/>
      <c r="SDL1840" s="401"/>
      <c r="SDM1840" s="401"/>
      <c r="SDN1840" s="401"/>
      <c r="SDO1840" s="401"/>
      <c r="SDP1840" s="401"/>
      <c r="SDQ1840" s="401"/>
      <c r="SDR1840" s="401"/>
      <c r="SDS1840" s="401"/>
      <c r="SDT1840" s="401"/>
      <c r="SDU1840" s="401"/>
      <c r="SDV1840" s="401"/>
      <c r="SDW1840" s="401"/>
      <c r="SDX1840" s="401"/>
      <c r="SDY1840" s="401"/>
      <c r="SDZ1840" s="401"/>
      <c r="SEA1840" s="401"/>
      <c r="SEB1840" s="401"/>
      <c r="SEC1840" s="401"/>
      <c r="SED1840" s="401"/>
      <c r="SEE1840" s="401"/>
      <c r="SEF1840" s="401"/>
      <c r="SEG1840" s="401"/>
      <c r="SEH1840" s="401"/>
      <c r="SEI1840" s="401"/>
      <c r="SEJ1840" s="401"/>
      <c r="SEK1840" s="401"/>
      <c r="SEL1840" s="401"/>
      <c r="SEM1840" s="401"/>
      <c r="SEN1840" s="401"/>
      <c r="SEO1840" s="401"/>
      <c r="SEP1840" s="401"/>
      <c r="SEQ1840" s="401"/>
      <c r="SER1840" s="401"/>
      <c r="SES1840" s="401"/>
      <c r="SET1840" s="401"/>
      <c r="SEU1840" s="401"/>
      <c r="SEV1840" s="401"/>
      <c r="SEW1840" s="401"/>
      <c r="SEX1840" s="401"/>
      <c r="SEY1840" s="401"/>
      <c r="SEZ1840" s="401"/>
      <c r="SFA1840" s="401"/>
      <c r="SFB1840" s="401"/>
      <c r="SFC1840" s="401"/>
      <c r="SFD1840" s="401"/>
      <c r="SFE1840" s="401"/>
      <c r="SFF1840" s="401"/>
      <c r="SFG1840" s="401"/>
      <c r="SFH1840" s="401"/>
      <c r="SFI1840" s="401"/>
      <c r="SFJ1840" s="401"/>
      <c r="SFK1840" s="401"/>
      <c r="SFL1840" s="401"/>
      <c r="SFM1840" s="401"/>
      <c r="SFN1840" s="401"/>
      <c r="SFO1840" s="401"/>
      <c r="SFP1840" s="401"/>
      <c r="SFQ1840" s="401"/>
      <c r="SFR1840" s="401"/>
      <c r="SFS1840" s="401"/>
      <c r="SFT1840" s="401"/>
      <c r="SFU1840" s="401"/>
      <c r="SFV1840" s="401"/>
      <c r="SFW1840" s="401"/>
      <c r="SFX1840" s="401"/>
      <c r="SFY1840" s="401"/>
      <c r="SFZ1840" s="401"/>
      <c r="SGA1840" s="401"/>
      <c r="SGB1840" s="401"/>
      <c r="SGC1840" s="401"/>
      <c r="SGD1840" s="401"/>
      <c r="SGE1840" s="401"/>
      <c r="SGF1840" s="401"/>
      <c r="SGG1840" s="401"/>
      <c r="SGH1840" s="401"/>
      <c r="SGI1840" s="401"/>
      <c r="SGJ1840" s="401"/>
      <c r="SGK1840" s="401"/>
      <c r="SGL1840" s="401"/>
      <c r="SGM1840" s="401"/>
      <c r="SGN1840" s="401"/>
      <c r="SGO1840" s="401"/>
      <c r="SGP1840" s="401"/>
      <c r="SGQ1840" s="401"/>
      <c r="SGR1840" s="401"/>
      <c r="SGS1840" s="401"/>
      <c r="SGT1840" s="401"/>
      <c r="SGU1840" s="401"/>
      <c r="SGV1840" s="401"/>
      <c r="SGW1840" s="401"/>
      <c r="SGX1840" s="401"/>
      <c r="SGY1840" s="401"/>
      <c r="SGZ1840" s="401"/>
      <c r="SHA1840" s="401"/>
      <c r="SHB1840" s="401"/>
      <c r="SHC1840" s="401"/>
      <c r="SHD1840" s="401"/>
      <c r="SHE1840" s="401"/>
      <c r="SHF1840" s="401"/>
      <c r="SHG1840" s="401"/>
      <c r="SHH1840" s="401"/>
      <c r="SHI1840" s="401"/>
      <c r="SHJ1840" s="401"/>
      <c r="SHK1840" s="401"/>
      <c r="SHL1840" s="401"/>
      <c r="SHM1840" s="401"/>
      <c r="SHN1840" s="401"/>
      <c r="SHO1840" s="401"/>
      <c r="SHP1840" s="401"/>
      <c r="SHQ1840" s="401"/>
      <c r="SHR1840" s="401"/>
      <c r="SHS1840" s="401"/>
      <c r="SHT1840" s="401"/>
      <c r="SHU1840" s="401"/>
      <c r="SHV1840" s="401"/>
      <c r="SHW1840" s="401"/>
      <c r="SHX1840" s="401"/>
      <c r="SHY1840" s="401"/>
      <c r="SHZ1840" s="401"/>
      <c r="SIA1840" s="401"/>
      <c r="SIB1840" s="401"/>
      <c r="SIC1840" s="401"/>
      <c r="SID1840" s="401"/>
      <c r="SIE1840" s="401"/>
      <c r="SIF1840" s="401"/>
      <c r="SIG1840" s="401"/>
      <c r="SIH1840" s="401"/>
      <c r="SII1840" s="401"/>
      <c r="SIJ1840" s="401"/>
      <c r="SIK1840" s="401"/>
      <c r="SIL1840" s="401"/>
      <c r="SIM1840" s="401"/>
      <c r="SIN1840" s="401"/>
      <c r="SIO1840" s="401"/>
      <c r="SIP1840" s="401"/>
      <c r="SIQ1840" s="401"/>
      <c r="SIR1840" s="401"/>
      <c r="SIS1840" s="401"/>
      <c r="SIT1840" s="401"/>
      <c r="SIU1840" s="401"/>
      <c r="SIV1840" s="401"/>
      <c r="SIW1840" s="401"/>
      <c r="SIX1840" s="401"/>
      <c r="SIY1840" s="401"/>
      <c r="SIZ1840" s="401"/>
      <c r="SJA1840" s="401"/>
      <c r="SJB1840" s="401"/>
      <c r="SJC1840" s="401"/>
      <c r="SJD1840" s="401"/>
      <c r="SJE1840" s="401"/>
      <c r="SJF1840" s="401"/>
      <c r="SJG1840" s="401"/>
      <c r="SJH1840" s="401"/>
      <c r="SJI1840" s="401"/>
      <c r="SJJ1840" s="401"/>
      <c r="SJK1840" s="401"/>
      <c r="SJL1840" s="401"/>
      <c r="SJM1840" s="401"/>
      <c r="SJN1840" s="401"/>
      <c r="SJO1840" s="401"/>
      <c r="SJP1840" s="401"/>
      <c r="SJQ1840" s="401"/>
      <c r="SJR1840" s="401"/>
      <c r="SJS1840" s="401"/>
      <c r="SJT1840" s="401"/>
      <c r="SJU1840" s="401"/>
      <c r="SJV1840" s="401"/>
      <c r="SJW1840" s="401"/>
      <c r="SJX1840" s="401"/>
      <c r="SJY1840" s="401"/>
      <c r="SJZ1840" s="401"/>
      <c r="SKA1840" s="401"/>
      <c r="SKB1840" s="401"/>
      <c r="SKC1840" s="401"/>
      <c r="SKD1840" s="401"/>
      <c r="SKE1840" s="401"/>
      <c r="SKF1840" s="401"/>
      <c r="SKG1840" s="401"/>
      <c r="SKH1840" s="401"/>
      <c r="SKI1840" s="401"/>
      <c r="SKJ1840" s="401"/>
      <c r="SKK1840" s="401"/>
      <c r="SKL1840" s="401"/>
      <c r="SKM1840" s="401"/>
      <c r="SKN1840" s="401"/>
      <c r="SKO1840" s="401"/>
      <c r="SKP1840" s="401"/>
      <c r="SKQ1840" s="401"/>
      <c r="SKR1840" s="401"/>
      <c r="SKS1840" s="401"/>
      <c r="SKT1840" s="401"/>
      <c r="SKU1840" s="401"/>
      <c r="SKV1840" s="401"/>
      <c r="SKW1840" s="401"/>
      <c r="SKX1840" s="401"/>
      <c r="SKY1840" s="401"/>
      <c r="SKZ1840" s="401"/>
      <c r="SLA1840" s="401"/>
      <c r="SLB1840" s="401"/>
      <c r="SLC1840" s="401"/>
      <c r="SLD1840" s="401"/>
      <c r="SLE1840" s="401"/>
      <c r="SLF1840" s="401"/>
      <c r="SLG1840" s="401"/>
      <c r="SLH1840" s="401"/>
      <c r="SLI1840" s="401"/>
      <c r="SLJ1840" s="401"/>
      <c r="SLK1840" s="401"/>
      <c r="SLL1840" s="401"/>
      <c r="SLM1840" s="401"/>
      <c r="SLN1840" s="401"/>
      <c r="SLO1840" s="401"/>
      <c r="SLP1840" s="401"/>
      <c r="SLQ1840" s="401"/>
      <c r="SLR1840" s="401"/>
      <c r="SLS1840" s="401"/>
      <c r="SLT1840" s="401"/>
      <c r="SLU1840" s="401"/>
      <c r="SLV1840" s="401"/>
      <c r="SLW1840" s="401"/>
      <c r="SLX1840" s="401"/>
      <c r="SLY1840" s="401"/>
      <c r="SLZ1840" s="401"/>
      <c r="SMA1840" s="401"/>
      <c r="SMB1840" s="401"/>
      <c r="SMC1840" s="401"/>
      <c r="SMD1840" s="401"/>
      <c r="SME1840" s="401"/>
      <c r="SMF1840" s="401"/>
      <c r="SMG1840" s="401"/>
      <c r="SMH1840" s="401"/>
      <c r="SMI1840" s="401"/>
      <c r="SMJ1840" s="401"/>
      <c r="SMK1840" s="401"/>
      <c r="SML1840" s="401"/>
      <c r="SMM1840" s="401"/>
      <c r="SMN1840" s="401"/>
      <c r="SMO1840" s="401"/>
      <c r="SMP1840" s="401"/>
      <c r="SMQ1840" s="401"/>
      <c r="SMR1840" s="401"/>
      <c r="SMS1840" s="401"/>
      <c r="SMT1840" s="401"/>
      <c r="SMU1840" s="401"/>
      <c r="SMV1840" s="401"/>
      <c r="SMW1840" s="401"/>
      <c r="SMX1840" s="401"/>
      <c r="SMY1840" s="401"/>
      <c r="SMZ1840" s="401"/>
      <c r="SNA1840" s="401"/>
      <c r="SNB1840" s="401"/>
      <c r="SNC1840" s="401"/>
      <c r="SND1840" s="401"/>
      <c r="SNE1840" s="401"/>
      <c r="SNF1840" s="401"/>
      <c r="SNG1840" s="401"/>
      <c r="SNH1840" s="401"/>
      <c r="SNI1840" s="401"/>
      <c r="SNJ1840" s="401"/>
      <c r="SNK1840" s="401"/>
      <c r="SNL1840" s="401"/>
      <c r="SNM1840" s="401"/>
      <c r="SNN1840" s="401"/>
      <c r="SNO1840" s="401"/>
      <c r="SNP1840" s="401"/>
      <c r="SNQ1840" s="401"/>
      <c r="SNR1840" s="401"/>
      <c r="SNS1840" s="401"/>
      <c r="SNT1840" s="401"/>
      <c r="SNU1840" s="401"/>
      <c r="SNV1840" s="401"/>
      <c r="SNW1840" s="401"/>
      <c r="SNX1840" s="401"/>
      <c r="SNY1840" s="401"/>
      <c r="SNZ1840" s="401"/>
      <c r="SOA1840" s="401"/>
      <c r="SOB1840" s="401"/>
      <c r="SOC1840" s="401"/>
      <c r="SOD1840" s="401"/>
      <c r="SOE1840" s="401"/>
      <c r="SOF1840" s="401"/>
      <c r="SOG1840" s="401"/>
      <c r="SOH1840" s="401"/>
      <c r="SOI1840" s="401"/>
      <c r="SOJ1840" s="401"/>
      <c r="SOK1840" s="401"/>
      <c r="SOL1840" s="401"/>
      <c r="SOM1840" s="401"/>
      <c r="SON1840" s="401"/>
      <c r="SOO1840" s="401"/>
      <c r="SOP1840" s="401"/>
      <c r="SOQ1840" s="401"/>
      <c r="SOR1840" s="401"/>
      <c r="SOS1840" s="401"/>
      <c r="SOT1840" s="401"/>
      <c r="SOU1840" s="401"/>
      <c r="SOV1840" s="401"/>
      <c r="SOW1840" s="401"/>
      <c r="SOX1840" s="401"/>
      <c r="SOY1840" s="401"/>
      <c r="SOZ1840" s="401"/>
      <c r="SPA1840" s="401"/>
      <c r="SPB1840" s="401"/>
      <c r="SPC1840" s="401"/>
      <c r="SPD1840" s="401"/>
      <c r="SPE1840" s="401"/>
      <c r="SPF1840" s="401"/>
      <c r="SPG1840" s="401"/>
      <c r="SPH1840" s="401"/>
      <c r="SPI1840" s="401"/>
      <c r="SPJ1840" s="401"/>
      <c r="SPK1840" s="401"/>
      <c r="SPL1840" s="401"/>
      <c r="SPM1840" s="401"/>
      <c r="SPN1840" s="401"/>
      <c r="SPO1840" s="401"/>
      <c r="SPP1840" s="401"/>
      <c r="SPQ1840" s="401"/>
      <c r="SPR1840" s="401"/>
      <c r="SPS1840" s="401"/>
      <c r="SPT1840" s="401"/>
      <c r="SPU1840" s="401"/>
      <c r="SPV1840" s="401"/>
      <c r="SPW1840" s="401"/>
      <c r="SPX1840" s="401"/>
      <c r="SPY1840" s="401"/>
      <c r="SPZ1840" s="401"/>
      <c r="SQA1840" s="401"/>
      <c r="SQB1840" s="401"/>
      <c r="SQC1840" s="401"/>
      <c r="SQD1840" s="401"/>
      <c r="SQE1840" s="401"/>
      <c r="SQF1840" s="401"/>
      <c r="SQG1840" s="401"/>
      <c r="SQH1840" s="401"/>
      <c r="SQI1840" s="401"/>
      <c r="SQJ1840" s="401"/>
      <c r="SQK1840" s="401"/>
      <c r="SQL1840" s="401"/>
      <c r="SQM1840" s="401"/>
      <c r="SQN1840" s="401"/>
      <c r="SQO1840" s="401"/>
      <c r="SQP1840" s="401"/>
      <c r="SQQ1840" s="401"/>
      <c r="SQR1840" s="401"/>
      <c r="SQS1840" s="401"/>
      <c r="SQT1840" s="401"/>
      <c r="SQU1840" s="401"/>
      <c r="SQV1840" s="401"/>
      <c r="SQW1840" s="401"/>
      <c r="SQX1840" s="401"/>
      <c r="SQY1840" s="401"/>
      <c r="SQZ1840" s="401"/>
      <c r="SRA1840" s="401"/>
      <c r="SRB1840" s="401"/>
      <c r="SRC1840" s="401"/>
      <c r="SRD1840" s="401"/>
      <c r="SRE1840" s="401"/>
      <c r="SRF1840" s="401"/>
      <c r="SRG1840" s="401"/>
      <c r="SRH1840" s="401"/>
      <c r="SRI1840" s="401"/>
      <c r="SRJ1840" s="401"/>
      <c r="SRK1840" s="401"/>
      <c r="SRL1840" s="401"/>
      <c r="SRM1840" s="401"/>
      <c r="SRN1840" s="401"/>
      <c r="SRO1840" s="401"/>
      <c r="SRP1840" s="401"/>
      <c r="SRQ1840" s="401"/>
      <c r="SRR1840" s="401"/>
      <c r="SRS1840" s="401"/>
      <c r="SRT1840" s="401"/>
      <c r="SRU1840" s="401"/>
      <c r="SRV1840" s="401"/>
      <c r="SRW1840" s="401"/>
      <c r="SRX1840" s="401"/>
      <c r="SRY1840" s="401"/>
      <c r="SRZ1840" s="401"/>
      <c r="SSA1840" s="401"/>
      <c r="SSB1840" s="401"/>
      <c r="SSC1840" s="401"/>
      <c r="SSD1840" s="401"/>
      <c r="SSE1840" s="401"/>
      <c r="SSF1840" s="401"/>
      <c r="SSG1840" s="401"/>
      <c r="SSH1840" s="401"/>
      <c r="SSI1840" s="401"/>
      <c r="SSJ1840" s="401"/>
      <c r="SSK1840" s="401"/>
      <c r="SSL1840" s="401"/>
      <c r="SSM1840" s="401"/>
      <c r="SSN1840" s="401"/>
      <c r="SSO1840" s="401"/>
      <c r="SSP1840" s="401"/>
      <c r="SSQ1840" s="401"/>
      <c r="SSR1840" s="401"/>
      <c r="SSS1840" s="401"/>
      <c r="SST1840" s="401"/>
      <c r="SSU1840" s="401"/>
      <c r="SSV1840" s="401"/>
      <c r="SSW1840" s="401"/>
      <c r="SSX1840" s="401"/>
      <c r="SSY1840" s="401"/>
      <c r="SSZ1840" s="401"/>
      <c r="STA1840" s="401"/>
      <c r="STB1840" s="401"/>
      <c r="STC1840" s="401"/>
      <c r="STD1840" s="401"/>
      <c r="STE1840" s="401"/>
      <c r="STF1840" s="401"/>
      <c r="STG1840" s="401"/>
      <c r="STH1840" s="401"/>
      <c r="STI1840" s="401"/>
      <c r="STJ1840" s="401"/>
      <c r="STK1840" s="401"/>
      <c r="STL1840" s="401"/>
      <c r="STM1840" s="401"/>
      <c r="STN1840" s="401"/>
      <c r="STO1840" s="401"/>
      <c r="STP1840" s="401"/>
      <c r="STQ1840" s="401"/>
      <c r="STR1840" s="401"/>
      <c r="STS1840" s="401"/>
      <c r="STT1840" s="401"/>
      <c r="STU1840" s="401"/>
      <c r="STV1840" s="401"/>
      <c r="STW1840" s="401"/>
      <c r="STX1840" s="401"/>
      <c r="STY1840" s="401"/>
      <c r="STZ1840" s="401"/>
      <c r="SUA1840" s="401"/>
      <c r="SUB1840" s="401"/>
      <c r="SUC1840" s="401"/>
      <c r="SUD1840" s="401"/>
      <c r="SUE1840" s="401"/>
      <c r="SUF1840" s="401"/>
      <c r="SUG1840" s="401"/>
      <c r="SUH1840" s="401"/>
      <c r="SUI1840" s="401"/>
      <c r="SUJ1840" s="401"/>
      <c r="SUK1840" s="401"/>
      <c r="SUL1840" s="401"/>
      <c r="SUM1840" s="401"/>
      <c r="SUN1840" s="401"/>
      <c r="SUO1840" s="401"/>
      <c r="SUP1840" s="401"/>
      <c r="SUQ1840" s="401"/>
      <c r="SUR1840" s="401"/>
      <c r="SUS1840" s="401"/>
      <c r="SUT1840" s="401"/>
      <c r="SUU1840" s="401"/>
      <c r="SUV1840" s="401"/>
      <c r="SUW1840" s="401"/>
      <c r="SUX1840" s="401"/>
      <c r="SUY1840" s="401"/>
      <c r="SUZ1840" s="401"/>
      <c r="SVA1840" s="401"/>
      <c r="SVB1840" s="401"/>
      <c r="SVC1840" s="401"/>
      <c r="SVD1840" s="401"/>
      <c r="SVE1840" s="401"/>
      <c r="SVF1840" s="401"/>
      <c r="SVG1840" s="401"/>
      <c r="SVH1840" s="401"/>
      <c r="SVI1840" s="401"/>
      <c r="SVJ1840" s="401"/>
      <c r="SVK1840" s="401"/>
      <c r="SVL1840" s="401"/>
      <c r="SVM1840" s="401"/>
      <c r="SVN1840" s="401"/>
      <c r="SVO1840" s="401"/>
      <c r="SVP1840" s="401"/>
      <c r="SVQ1840" s="401"/>
      <c r="SVR1840" s="401"/>
      <c r="SVS1840" s="401"/>
      <c r="SVT1840" s="401"/>
      <c r="SVU1840" s="401"/>
      <c r="SVV1840" s="401"/>
      <c r="SVW1840" s="401"/>
      <c r="SVX1840" s="401"/>
      <c r="SVY1840" s="401"/>
      <c r="SVZ1840" s="401"/>
      <c r="SWA1840" s="401"/>
      <c r="SWB1840" s="401"/>
      <c r="SWC1840" s="401"/>
      <c r="SWD1840" s="401"/>
      <c r="SWE1840" s="401"/>
      <c r="SWF1840" s="401"/>
      <c r="SWG1840" s="401"/>
      <c r="SWH1840" s="401"/>
      <c r="SWI1840" s="401"/>
      <c r="SWJ1840" s="401"/>
      <c r="SWK1840" s="401"/>
      <c r="SWL1840" s="401"/>
      <c r="SWM1840" s="401"/>
      <c r="SWN1840" s="401"/>
      <c r="SWO1840" s="401"/>
      <c r="SWP1840" s="401"/>
      <c r="SWQ1840" s="401"/>
      <c r="SWR1840" s="401"/>
      <c r="SWS1840" s="401"/>
      <c r="SWT1840" s="401"/>
      <c r="SWU1840" s="401"/>
      <c r="SWV1840" s="401"/>
      <c r="SWW1840" s="401"/>
      <c r="SWX1840" s="401"/>
      <c r="SWY1840" s="401"/>
      <c r="SWZ1840" s="401"/>
      <c r="SXA1840" s="401"/>
      <c r="SXB1840" s="401"/>
      <c r="SXC1840" s="401"/>
      <c r="SXD1840" s="401"/>
      <c r="SXE1840" s="401"/>
      <c r="SXF1840" s="401"/>
      <c r="SXG1840" s="401"/>
      <c r="SXH1840" s="401"/>
      <c r="SXI1840" s="401"/>
      <c r="SXJ1840" s="401"/>
      <c r="SXK1840" s="401"/>
      <c r="SXL1840" s="401"/>
      <c r="SXM1840" s="401"/>
      <c r="SXN1840" s="401"/>
      <c r="SXO1840" s="401"/>
      <c r="SXP1840" s="401"/>
      <c r="SXQ1840" s="401"/>
      <c r="SXR1840" s="401"/>
      <c r="SXS1840" s="401"/>
      <c r="SXT1840" s="401"/>
      <c r="SXU1840" s="401"/>
      <c r="SXV1840" s="401"/>
      <c r="SXW1840" s="401"/>
      <c r="SXX1840" s="401"/>
      <c r="SXY1840" s="401"/>
      <c r="SXZ1840" s="401"/>
      <c r="SYA1840" s="401"/>
      <c r="SYB1840" s="401"/>
      <c r="SYC1840" s="401"/>
      <c r="SYD1840" s="401"/>
      <c r="SYE1840" s="401"/>
      <c r="SYF1840" s="401"/>
      <c r="SYG1840" s="401"/>
      <c r="SYH1840" s="401"/>
      <c r="SYI1840" s="401"/>
      <c r="SYJ1840" s="401"/>
      <c r="SYK1840" s="401"/>
      <c r="SYL1840" s="401"/>
      <c r="SYM1840" s="401"/>
      <c r="SYN1840" s="401"/>
      <c r="SYO1840" s="401"/>
      <c r="SYP1840" s="401"/>
      <c r="SYQ1840" s="401"/>
      <c r="SYR1840" s="401"/>
      <c r="SYS1840" s="401"/>
      <c r="SYT1840" s="401"/>
      <c r="SYU1840" s="401"/>
      <c r="SYV1840" s="401"/>
      <c r="SYW1840" s="401"/>
      <c r="SYX1840" s="401"/>
      <c r="SYY1840" s="401"/>
      <c r="SYZ1840" s="401"/>
      <c r="SZA1840" s="401"/>
      <c r="SZB1840" s="401"/>
      <c r="SZC1840" s="401"/>
      <c r="SZD1840" s="401"/>
      <c r="SZE1840" s="401"/>
      <c r="SZF1840" s="401"/>
      <c r="SZG1840" s="401"/>
      <c r="SZH1840" s="401"/>
      <c r="SZI1840" s="401"/>
      <c r="SZJ1840" s="401"/>
      <c r="SZK1840" s="401"/>
      <c r="SZL1840" s="401"/>
      <c r="SZM1840" s="401"/>
      <c r="SZN1840" s="401"/>
      <c r="SZO1840" s="401"/>
      <c r="SZP1840" s="401"/>
      <c r="SZQ1840" s="401"/>
      <c r="SZR1840" s="401"/>
      <c r="SZS1840" s="401"/>
      <c r="SZT1840" s="401"/>
      <c r="SZU1840" s="401"/>
      <c r="SZV1840" s="401"/>
      <c r="SZW1840" s="401"/>
      <c r="SZX1840" s="401"/>
      <c r="SZY1840" s="401"/>
      <c r="SZZ1840" s="401"/>
      <c r="TAA1840" s="401"/>
      <c r="TAB1840" s="401"/>
      <c r="TAC1840" s="401"/>
      <c r="TAD1840" s="401"/>
      <c r="TAE1840" s="401"/>
      <c r="TAF1840" s="401"/>
      <c r="TAG1840" s="401"/>
      <c r="TAH1840" s="401"/>
      <c r="TAI1840" s="401"/>
      <c r="TAJ1840" s="401"/>
      <c r="TAK1840" s="401"/>
      <c r="TAL1840" s="401"/>
      <c r="TAM1840" s="401"/>
      <c r="TAN1840" s="401"/>
      <c r="TAO1840" s="401"/>
      <c r="TAP1840" s="401"/>
      <c r="TAQ1840" s="401"/>
      <c r="TAR1840" s="401"/>
      <c r="TAS1840" s="401"/>
      <c r="TAT1840" s="401"/>
      <c r="TAU1840" s="401"/>
      <c r="TAV1840" s="401"/>
      <c r="TAW1840" s="401"/>
      <c r="TAX1840" s="401"/>
      <c r="TAY1840" s="401"/>
      <c r="TAZ1840" s="401"/>
      <c r="TBA1840" s="401"/>
      <c r="TBB1840" s="401"/>
      <c r="TBC1840" s="401"/>
      <c r="TBD1840" s="401"/>
      <c r="TBE1840" s="401"/>
      <c r="TBF1840" s="401"/>
      <c r="TBG1840" s="401"/>
      <c r="TBH1840" s="401"/>
      <c r="TBI1840" s="401"/>
      <c r="TBJ1840" s="401"/>
      <c r="TBK1840" s="401"/>
      <c r="TBL1840" s="401"/>
      <c r="TBM1840" s="401"/>
      <c r="TBN1840" s="401"/>
      <c r="TBO1840" s="401"/>
      <c r="TBP1840" s="401"/>
      <c r="TBQ1840" s="401"/>
      <c r="TBR1840" s="401"/>
      <c r="TBS1840" s="401"/>
      <c r="TBT1840" s="401"/>
      <c r="TBU1840" s="401"/>
      <c r="TBV1840" s="401"/>
      <c r="TBW1840" s="401"/>
      <c r="TBX1840" s="401"/>
      <c r="TBY1840" s="401"/>
      <c r="TBZ1840" s="401"/>
      <c r="TCA1840" s="401"/>
      <c r="TCB1840" s="401"/>
      <c r="TCC1840" s="401"/>
      <c r="TCD1840" s="401"/>
      <c r="TCE1840" s="401"/>
      <c r="TCF1840" s="401"/>
      <c r="TCG1840" s="401"/>
      <c r="TCH1840" s="401"/>
      <c r="TCI1840" s="401"/>
      <c r="TCJ1840" s="401"/>
      <c r="TCK1840" s="401"/>
      <c r="TCL1840" s="401"/>
      <c r="TCM1840" s="401"/>
      <c r="TCN1840" s="401"/>
      <c r="TCO1840" s="401"/>
      <c r="TCP1840" s="401"/>
      <c r="TCQ1840" s="401"/>
      <c r="TCR1840" s="401"/>
      <c r="TCS1840" s="401"/>
      <c r="TCT1840" s="401"/>
      <c r="TCU1840" s="401"/>
      <c r="TCV1840" s="401"/>
      <c r="TCW1840" s="401"/>
      <c r="TCX1840" s="401"/>
      <c r="TCY1840" s="401"/>
      <c r="TCZ1840" s="401"/>
      <c r="TDA1840" s="401"/>
      <c r="TDB1840" s="401"/>
      <c r="TDC1840" s="401"/>
      <c r="TDD1840" s="401"/>
      <c r="TDE1840" s="401"/>
      <c r="TDF1840" s="401"/>
      <c r="TDG1840" s="401"/>
      <c r="TDH1840" s="401"/>
      <c r="TDI1840" s="401"/>
      <c r="TDJ1840" s="401"/>
      <c r="TDK1840" s="401"/>
      <c r="TDL1840" s="401"/>
      <c r="TDM1840" s="401"/>
      <c r="TDN1840" s="401"/>
      <c r="TDO1840" s="401"/>
      <c r="TDP1840" s="401"/>
      <c r="TDQ1840" s="401"/>
      <c r="TDR1840" s="401"/>
      <c r="TDS1840" s="401"/>
      <c r="TDT1840" s="401"/>
      <c r="TDU1840" s="401"/>
      <c r="TDV1840" s="401"/>
      <c r="TDW1840" s="401"/>
      <c r="TDX1840" s="401"/>
      <c r="TDY1840" s="401"/>
      <c r="TDZ1840" s="401"/>
      <c r="TEA1840" s="401"/>
      <c r="TEB1840" s="401"/>
      <c r="TEC1840" s="401"/>
      <c r="TED1840" s="401"/>
      <c r="TEE1840" s="401"/>
      <c r="TEF1840" s="401"/>
      <c r="TEG1840" s="401"/>
      <c r="TEH1840" s="401"/>
      <c r="TEI1840" s="401"/>
      <c r="TEJ1840" s="401"/>
      <c r="TEK1840" s="401"/>
      <c r="TEL1840" s="401"/>
      <c r="TEM1840" s="401"/>
      <c r="TEN1840" s="401"/>
      <c r="TEO1840" s="401"/>
      <c r="TEP1840" s="401"/>
      <c r="TEQ1840" s="401"/>
      <c r="TER1840" s="401"/>
      <c r="TES1840" s="401"/>
      <c r="TET1840" s="401"/>
      <c r="TEU1840" s="401"/>
      <c r="TEV1840" s="401"/>
      <c r="TEW1840" s="401"/>
      <c r="TEX1840" s="401"/>
      <c r="TEY1840" s="401"/>
      <c r="TEZ1840" s="401"/>
      <c r="TFA1840" s="401"/>
      <c r="TFB1840" s="401"/>
      <c r="TFC1840" s="401"/>
      <c r="TFD1840" s="401"/>
      <c r="TFE1840" s="401"/>
      <c r="TFF1840" s="401"/>
      <c r="TFG1840" s="401"/>
      <c r="TFH1840" s="401"/>
      <c r="TFI1840" s="401"/>
      <c r="TFJ1840" s="401"/>
      <c r="TFK1840" s="401"/>
      <c r="TFL1840" s="401"/>
      <c r="TFM1840" s="401"/>
      <c r="TFN1840" s="401"/>
      <c r="TFO1840" s="401"/>
      <c r="TFP1840" s="401"/>
      <c r="TFQ1840" s="401"/>
      <c r="TFR1840" s="401"/>
      <c r="TFS1840" s="401"/>
      <c r="TFT1840" s="401"/>
      <c r="TFU1840" s="401"/>
      <c r="TFV1840" s="401"/>
      <c r="TFW1840" s="401"/>
      <c r="TFX1840" s="401"/>
      <c r="TFY1840" s="401"/>
      <c r="TFZ1840" s="401"/>
      <c r="TGA1840" s="401"/>
      <c r="TGB1840" s="401"/>
      <c r="TGC1840" s="401"/>
      <c r="TGD1840" s="401"/>
      <c r="TGE1840" s="401"/>
      <c r="TGF1840" s="401"/>
      <c r="TGG1840" s="401"/>
      <c r="TGH1840" s="401"/>
      <c r="TGI1840" s="401"/>
      <c r="TGJ1840" s="401"/>
      <c r="TGK1840" s="401"/>
      <c r="TGL1840" s="401"/>
      <c r="TGM1840" s="401"/>
      <c r="TGN1840" s="401"/>
      <c r="TGO1840" s="401"/>
      <c r="TGP1840" s="401"/>
      <c r="TGQ1840" s="401"/>
      <c r="TGR1840" s="401"/>
      <c r="TGS1840" s="401"/>
      <c r="TGT1840" s="401"/>
      <c r="TGU1840" s="401"/>
      <c r="TGV1840" s="401"/>
      <c r="TGW1840" s="401"/>
      <c r="TGX1840" s="401"/>
      <c r="TGY1840" s="401"/>
      <c r="TGZ1840" s="401"/>
      <c r="THA1840" s="401"/>
      <c r="THB1840" s="401"/>
      <c r="THC1840" s="401"/>
      <c r="THD1840" s="401"/>
      <c r="THE1840" s="401"/>
      <c r="THF1840" s="401"/>
      <c r="THG1840" s="401"/>
      <c r="THH1840" s="401"/>
      <c r="THI1840" s="401"/>
      <c r="THJ1840" s="401"/>
      <c r="THK1840" s="401"/>
      <c r="THL1840" s="401"/>
      <c r="THM1840" s="401"/>
      <c r="THN1840" s="401"/>
      <c r="THO1840" s="401"/>
      <c r="THP1840" s="401"/>
      <c r="THQ1840" s="401"/>
      <c r="THR1840" s="401"/>
      <c r="THS1840" s="401"/>
      <c r="THT1840" s="401"/>
      <c r="THU1840" s="401"/>
      <c r="THV1840" s="401"/>
      <c r="THW1840" s="401"/>
      <c r="THX1840" s="401"/>
      <c r="THY1840" s="401"/>
      <c r="THZ1840" s="401"/>
      <c r="TIA1840" s="401"/>
      <c r="TIB1840" s="401"/>
      <c r="TIC1840" s="401"/>
      <c r="TID1840" s="401"/>
      <c r="TIE1840" s="401"/>
      <c r="TIF1840" s="401"/>
      <c r="TIG1840" s="401"/>
      <c r="TIH1840" s="401"/>
      <c r="TII1840" s="401"/>
      <c r="TIJ1840" s="401"/>
      <c r="TIK1840" s="401"/>
      <c r="TIL1840" s="401"/>
      <c r="TIM1840" s="401"/>
      <c r="TIN1840" s="401"/>
      <c r="TIO1840" s="401"/>
      <c r="TIP1840" s="401"/>
      <c r="TIQ1840" s="401"/>
      <c r="TIR1840" s="401"/>
      <c r="TIS1840" s="401"/>
      <c r="TIT1840" s="401"/>
      <c r="TIU1840" s="401"/>
      <c r="TIV1840" s="401"/>
      <c r="TIW1840" s="401"/>
      <c r="TIX1840" s="401"/>
      <c r="TIY1840" s="401"/>
      <c r="TIZ1840" s="401"/>
      <c r="TJA1840" s="401"/>
      <c r="TJB1840" s="401"/>
      <c r="TJC1840" s="401"/>
      <c r="TJD1840" s="401"/>
      <c r="TJE1840" s="401"/>
      <c r="TJF1840" s="401"/>
      <c r="TJG1840" s="401"/>
      <c r="TJH1840" s="401"/>
      <c r="TJI1840" s="401"/>
      <c r="TJJ1840" s="401"/>
      <c r="TJK1840" s="401"/>
      <c r="TJL1840" s="401"/>
      <c r="TJM1840" s="401"/>
      <c r="TJN1840" s="401"/>
      <c r="TJO1840" s="401"/>
      <c r="TJP1840" s="401"/>
      <c r="TJQ1840" s="401"/>
      <c r="TJR1840" s="401"/>
      <c r="TJS1840" s="401"/>
      <c r="TJT1840" s="401"/>
      <c r="TJU1840" s="401"/>
      <c r="TJV1840" s="401"/>
      <c r="TJW1840" s="401"/>
      <c r="TJX1840" s="401"/>
      <c r="TJY1840" s="401"/>
      <c r="TJZ1840" s="401"/>
      <c r="TKA1840" s="401"/>
      <c r="TKB1840" s="401"/>
      <c r="TKC1840" s="401"/>
      <c r="TKD1840" s="401"/>
      <c r="TKE1840" s="401"/>
      <c r="TKF1840" s="401"/>
      <c r="TKG1840" s="401"/>
      <c r="TKH1840" s="401"/>
      <c r="TKI1840" s="401"/>
      <c r="TKJ1840" s="401"/>
      <c r="TKK1840" s="401"/>
      <c r="TKL1840" s="401"/>
      <c r="TKM1840" s="401"/>
      <c r="TKN1840" s="401"/>
      <c r="TKO1840" s="401"/>
      <c r="TKP1840" s="401"/>
      <c r="TKQ1840" s="401"/>
      <c r="TKR1840" s="401"/>
      <c r="TKS1840" s="401"/>
      <c r="TKT1840" s="401"/>
      <c r="TKU1840" s="401"/>
      <c r="TKV1840" s="401"/>
      <c r="TKW1840" s="401"/>
      <c r="TKX1840" s="401"/>
      <c r="TKY1840" s="401"/>
      <c r="TKZ1840" s="401"/>
      <c r="TLA1840" s="401"/>
      <c r="TLB1840" s="401"/>
      <c r="TLC1840" s="401"/>
      <c r="TLD1840" s="401"/>
      <c r="TLE1840" s="401"/>
      <c r="TLF1840" s="401"/>
      <c r="TLG1840" s="401"/>
      <c r="TLH1840" s="401"/>
      <c r="TLI1840" s="401"/>
      <c r="TLJ1840" s="401"/>
      <c r="TLK1840" s="401"/>
      <c r="TLL1840" s="401"/>
      <c r="TLM1840" s="401"/>
      <c r="TLN1840" s="401"/>
      <c r="TLO1840" s="401"/>
      <c r="TLP1840" s="401"/>
      <c r="TLQ1840" s="401"/>
      <c r="TLR1840" s="401"/>
      <c r="TLS1840" s="401"/>
      <c r="TLT1840" s="401"/>
      <c r="TLU1840" s="401"/>
      <c r="TLV1840" s="401"/>
      <c r="TLW1840" s="401"/>
      <c r="TLX1840" s="401"/>
      <c r="TLY1840" s="401"/>
      <c r="TLZ1840" s="401"/>
      <c r="TMA1840" s="401"/>
      <c r="TMB1840" s="401"/>
      <c r="TMC1840" s="401"/>
      <c r="TMD1840" s="401"/>
      <c r="TME1840" s="401"/>
      <c r="TMF1840" s="401"/>
      <c r="TMG1840" s="401"/>
      <c r="TMH1840" s="401"/>
      <c r="TMI1840" s="401"/>
      <c r="TMJ1840" s="401"/>
      <c r="TMK1840" s="401"/>
      <c r="TML1840" s="401"/>
      <c r="TMM1840" s="401"/>
      <c r="TMN1840" s="401"/>
      <c r="TMO1840" s="401"/>
      <c r="TMP1840" s="401"/>
      <c r="TMQ1840" s="401"/>
      <c r="TMR1840" s="401"/>
      <c r="TMS1840" s="401"/>
      <c r="TMT1840" s="401"/>
      <c r="TMU1840" s="401"/>
      <c r="TMV1840" s="401"/>
      <c r="TMW1840" s="401"/>
      <c r="TMX1840" s="401"/>
      <c r="TMY1840" s="401"/>
      <c r="TMZ1840" s="401"/>
      <c r="TNA1840" s="401"/>
      <c r="TNB1840" s="401"/>
      <c r="TNC1840" s="401"/>
      <c r="TND1840" s="401"/>
      <c r="TNE1840" s="401"/>
      <c r="TNF1840" s="401"/>
      <c r="TNG1840" s="401"/>
      <c r="TNH1840" s="401"/>
      <c r="TNI1840" s="401"/>
      <c r="TNJ1840" s="401"/>
      <c r="TNK1840" s="401"/>
      <c r="TNL1840" s="401"/>
      <c r="TNM1840" s="401"/>
      <c r="TNN1840" s="401"/>
      <c r="TNO1840" s="401"/>
      <c r="TNP1840" s="401"/>
      <c r="TNQ1840" s="401"/>
      <c r="TNR1840" s="401"/>
      <c r="TNS1840" s="401"/>
      <c r="TNT1840" s="401"/>
      <c r="TNU1840" s="401"/>
      <c r="TNV1840" s="401"/>
      <c r="TNW1840" s="401"/>
      <c r="TNX1840" s="401"/>
      <c r="TNY1840" s="401"/>
      <c r="TNZ1840" s="401"/>
      <c r="TOA1840" s="401"/>
      <c r="TOB1840" s="401"/>
      <c r="TOC1840" s="401"/>
      <c r="TOD1840" s="401"/>
      <c r="TOE1840" s="401"/>
      <c r="TOF1840" s="401"/>
      <c r="TOG1840" s="401"/>
      <c r="TOH1840" s="401"/>
      <c r="TOI1840" s="401"/>
      <c r="TOJ1840" s="401"/>
      <c r="TOK1840" s="401"/>
      <c r="TOL1840" s="401"/>
      <c r="TOM1840" s="401"/>
      <c r="TON1840" s="401"/>
      <c r="TOO1840" s="401"/>
      <c r="TOP1840" s="401"/>
      <c r="TOQ1840" s="401"/>
      <c r="TOR1840" s="401"/>
      <c r="TOS1840" s="401"/>
      <c r="TOT1840" s="401"/>
      <c r="TOU1840" s="401"/>
      <c r="TOV1840" s="401"/>
      <c r="TOW1840" s="401"/>
      <c r="TOX1840" s="401"/>
      <c r="TOY1840" s="401"/>
      <c r="TOZ1840" s="401"/>
      <c r="TPA1840" s="401"/>
      <c r="TPB1840" s="401"/>
      <c r="TPC1840" s="401"/>
      <c r="TPD1840" s="401"/>
      <c r="TPE1840" s="401"/>
      <c r="TPF1840" s="401"/>
      <c r="TPG1840" s="401"/>
      <c r="TPH1840" s="401"/>
      <c r="TPI1840" s="401"/>
      <c r="TPJ1840" s="401"/>
      <c r="TPK1840" s="401"/>
      <c r="TPL1840" s="401"/>
      <c r="TPM1840" s="401"/>
      <c r="TPN1840" s="401"/>
      <c r="TPO1840" s="401"/>
      <c r="TPP1840" s="401"/>
      <c r="TPQ1840" s="401"/>
      <c r="TPR1840" s="401"/>
      <c r="TPS1840" s="401"/>
      <c r="TPT1840" s="401"/>
      <c r="TPU1840" s="401"/>
      <c r="TPV1840" s="401"/>
      <c r="TPW1840" s="401"/>
      <c r="TPX1840" s="401"/>
      <c r="TPY1840" s="401"/>
      <c r="TPZ1840" s="401"/>
      <c r="TQA1840" s="401"/>
      <c r="TQB1840" s="401"/>
      <c r="TQC1840" s="401"/>
      <c r="TQD1840" s="401"/>
      <c r="TQE1840" s="401"/>
      <c r="TQF1840" s="401"/>
      <c r="TQG1840" s="401"/>
      <c r="TQH1840" s="401"/>
      <c r="TQI1840" s="401"/>
      <c r="TQJ1840" s="401"/>
      <c r="TQK1840" s="401"/>
      <c r="TQL1840" s="401"/>
      <c r="TQM1840" s="401"/>
      <c r="TQN1840" s="401"/>
      <c r="TQO1840" s="401"/>
      <c r="TQP1840" s="401"/>
      <c r="TQQ1840" s="401"/>
      <c r="TQR1840" s="401"/>
      <c r="TQS1840" s="401"/>
      <c r="TQT1840" s="401"/>
      <c r="TQU1840" s="401"/>
      <c r="TQV1840" s="401"/>
      <c r="TQW1840" s="401"/>
      <c r="TQX1840" s="401"/>
      <c r="TQY1840" s="401"/>
      <c r="TQZ1840" s="401"/>
      <c r="TRA1840" s="401"/>
      <c r="TRB1840" s="401"/>
      <c r="TRC1840" s="401"/>
      <c r="TRD1840" s="401"/>
      <c r="TRE1840" s="401"/>
      <c r="TRF1840" s="401"/>
      <c r="TRG1840" s="401"/>
      <c r="TRH1840" s="401"/>
      <c r="TRI1840" s="401"/>
      <c r="TRJ1840" s="401"/>
      <c r="TRK1840" s="401"/>
      <c r="TRL1840" s="401"/>
      <c r="TRM1840" s="401"/>
      <c r="TRN1840" s="401"/>
      <c r="TRO1840" s="401"/>
      <c r="TRP1840" s="401"/>
      <c r="TRQ1840" s="401"/>
      <c r="TRR1840" s="401"/>
      <c r="TRS1840" s="401"/>
      <c r="TRT1840" s="401"/>
      <c r="TRU1840" s="401"/>
      <c r="TRV1840" s="401"/>
      <c r="TRW1840" s="401"/>
      <c r="TRX1840" s="401"/>
      <c r="TRY1840" s="401"/>
      <c r="TRZ1840" s="401"/>
      <c r="TSA1840" s="401"/>
      <c r="TSB1840" s="401"/>
      <c r="TSC1840" s="401"/>
      <c r="TSD1840" s="401"/>
      <c r="TSE1840" s="401"/>
      <c r="TSF1840" s="401"/>
      <c r="TSG1840" s="401"/>
      <c r="TSH1840" s="401"/>
      <c r="TSI1840" s="401"/>
      <c r="TSJ1840" s="401"/>
      <c r="TSK1840" s="401"/>
      <c r="TSL1840" s="401"/>
      <c r="TSM1840" s="401"/>
      <c r="TSN1840" s="401"/>
      <c r="TSO1840" s="401"/>
      <c r="TSP1840" s="401"/>
      <c r="TSQ1840" s="401"/>
      <c r="TSR1840" s="401"/>
      <c r="TSS1840" s="401"/>
      <c r="TST1840" s="401"/>
      <c r="TSU1840" s="401"/>
      <c r="TSV1840" s="401"/>
      <c r="TSW1840" s="401"/>
      <c r="TSX1840" s="401"/>
      <c r="TSY1840" s="401"/>
      <c r="TSZ1840" s="401"/>
      <c r="TTA1840" s="401"/>
      <c r="TTB1840" s="401"/>
      <c r="TTC1840" s="401"/>
      <c r="TTD1840" s="401"/>
      <c r="TTE1840" s="401"/>
      <c r="TTF1840" s="401"/>
      <c r="TTG1840" s="401"/>
      <c r="TTH1840" s="401"/>
      <c r="TTI1840" s="401"/>
      <c r="TTJ1840" s="401"/>
      <c r="TTK1840" s="401"/>
      <c r="TTL1840" s="401"/>
      <c r="TTM1840" s="401"/>
      <c r="TTN1840" s="401"/>
      <c r="TTO1840" s="401"/>
      <c r="TTP1840" s="401"/>
      <c r="TTQ1840" s="401"/>
      <c r="TTR1840" s="401"/>
      <c r="TTS1840" s="401"/>
      <c r="TTT1840" s="401"/>
      <c r="TTU1840" s="401"/>
      <c r="TTV1840" s="401"/>
      <c r="TTW1840" s="401"/>
      <c r="TTX1840" s="401"/>
      <c r="TTY1840" s="401"/>
      <c r="TTZ1840" s="401"/>
      <c r="TUA1840" s="401"/>
      <c r="TUB1840" s="401"/>
      <c r="TUC1840" s="401"/>
      <c r="TUD1840" s="401"/>
      <c r="TUE1840" s="401"/>
      <c r="TUF1840" s="401"/>
      <c r="TUG1840" s="401"/>
      <c r="TUH1840" s="401"/>
      <c r="TUI1840" s="401"/>
      <c r="TUJ1840" s="401"/>
      <c r="TUK1840" s="401"/>
      <c r="TUL1840" s="401"/>
      <c r="TUM1840" s="401"/>
      <c r="TUN1840" s="401"/>
      <c r="TUO1840" s="401"/>
      <c r="TUP1840" s="401"/>
      <c r="TUQ1840" s="401"/>
      <c r="TUR1840" s="401"/>
      <c r="TUS1840" s="401"/>
      <c r="TUT1840" s="401"/>
      <c r="TUU1840" s="401"/>
      <c r="TUV1840" s="401"/>
      <c r="TUW1840" s="401"/>
      <c r="TUX1840" s="401"/>
      <c r="TUY1840" s="401"/>
      <c r="TUZ1840" s="401"/>
      <c r="TVA1840" s="401"/>
      <c r="TVB1840" s="401"/>
      <c r="TVC1840" s="401"/>
      <c r="TVD1840" s="401"/>
      <c r="TVE1840" s="401"/>
      <c r="TVF1840" s="401"/>
      <c r="TVG1840" s="401"/>
      <c r="TVH1840" s="401"/>
      <c r="TVI1840" s="401"/>
      <c r="TVJ1840" s="401"/>
      <c r="TVK1840" s="401"/>
      <c r="TVL1840" s="401"/>
      <c r="TVM1840" s="401"/>
      <c r="TVN1840" s="401"/>
      <c r="TVO1840" s="401"/>
      <c r="TVP1840" s="401"/>
      <c r="TVQ1840" s="401"/>
      <c r="TVR1840" s="401"/>
      <c r="TVS1840" s="401"/>
      <c r="TVT1840" s="401"/>
      <c r="TVU1840" s="401"/>
      <c r="TVV1840" s="401"/>
      <c r="TVW1840" s="401"/>
      <c r="TVX1840" s="401"/>
      <c r="TVY1840" s="401"/>
      <c r="TVZ1840" s="401"/>
      <c r="TWA1840" s="401"/>
      <c r="TWB1840" s="401"/>
      <c r="TWC1840" s="401"/>
      <c r="TWD1840" s="401"/>
      <c r="TWE1840" s="401"/>
      <c r="TWF1840" s="401"/>
      <c r="TWG1840" s="401"/>
      <c r="TWH1840" s="401"/>
      <c r="TWI1840" s="401"/>
      <c r="TWJ1840" s="401"/>
      <c r="TWK1840" s="401"/>
      <c r="TWL1840" s="401"/>
      <c r="TWM1840" s="401"/>
      <c r="TWN1840" s="401"/>
      <c r="TWO1840" s="401"/>
      <c r="TWP1840" s="401"/>
      <c r="TWQ1840" s="401"/>
      <c r="TWR1840" s="401"/>
      <c r="TWS1840" s="401"/>
      <c r="TWT1840" s="401"/>
      <c r="TWU1840" s="401"/>
      <c r="TWV1840" s="401"/>
      <c r="TWW1840" s="401"/>
      <c r="TWX1840" s="401"/>
      <c r="TWY1840" s="401"/>
      <c r="TWZ1840" s="401"/>
      <c r="TXA1840" s="401"/>
      <c r="TXB1840" s="401"/>
      <c r="TXC1840" s="401"/>
      <c r="TXD1840" s="401"/>
      <c r="TXE1840" s="401"/>
      <c r="TXF1840" s="401"/>
      <c r="TXG1840" s="401"/>
      <c r="TXH1840" s="401"/>
      <c r="TXI1840" s="401"/>
      <c r="TXJ1840" s="401"/>
      <c r="TXK1840" s="401"/>
      <c r="TXL1840" s="401"/>
      <c r="TXM1840" s="401"/>
      <c r="TXN1840" s="401"/>
      <c r="TXO1840" s="401"/>
      <c r="TXP1840" s="401"/>
      <c r="TXQ1840" s="401"/>
      <c r="TXR1840" s="401"/>
      <c r="TXS1840" s="401"/>
      <c r="TXT1840" s="401"/>
      <c r="TXU1840" s="401"/>
      <c r="TXV1840" s="401"/>
      <c r="TXW1840" s="401"/>
      <c r="TXX1840" s="401"/>
      <c r="TXY1840" s="401"/>
      <c r="TXZ1840" s="401"/>
      <c r="TYA1840" s="401"/>
      <c r="TYB1840" s="401"/>
      <c r="TYC1840" s="401"/>
      <c r="TYD1840" s="401"/>
      <c r="TYE1840" s="401"/>
      <c r="TYF1840" s="401"/>
      <c r="TYG1840" s="401"/>
      <c r="TYH1840" s="401"/>
      <c r="TYI1840" s="401"/>
      <c r="TYJ1840" s="401"/>
      <c r="TYK1840" s="401"/>
      <c r="TYL1840" s="401"/>
      <c r="TYM1840" s="401"/>
      <c r="TYN1840" s="401"/>
      <c r="TYO1840" s="401"/>
      <c r="TYP1840" s="401"/>
      <c r="TYQ1840" s="401"/>
      <c r="TYR1840" s="401"/>
      <c r="TYS1840" s="401"/>
      <c r="TYT1840" s="401"/>
      <c r="TYU1840" s="401"/>
      <c r="TYV1840" s="401"/>
      <c r="TYW1840" s="401"/>
      <c r="TYX1840" s="401"/>
      <c r="TYY1840" s="401"/>
      <c r="TYZ1840" s="401"/>
      <c r="TZA1840" s="401"/>
      <c r="TZB1840" s="401"/>
      <c r="TZC1840" s="401"/>
      <c r="TZD1840" s="401"/>
      <c r="TZE1840" s="401"/>
      <c r="TZF1840" s="401"/>
      <c r="TZG1840" s="401"/>
      <c r="TZH1840" s="401"/>
      <c r="TZI1840" s="401"/>
      <c r="TZJ1840" s="401"/>
      <c r="TZK1840" s="401"/>
      <c r="TZL1840" s="401"/>
      <c r="TZM1840" s="401"/>
      <c r="TZN1840" s="401"/>
      <c r="TZO1840" s="401"/>
      <c r="TZP1840" s="401"/>
      <c r="TZQ1840" s="401"/>
      <c r="TZR1840" s="401"/>
      <c r="TZS1840" s="401"/>
      <c r="TZT1840" s="401"/>
      <c r="TZU1840" s="401"/>
      <c r="TZV1840" s="401"/>
      <c r="TZW1840" s="401"/>
      <c r="TZX1840" s="401"/>
      <c r="TZY1840" s="401"/>
      <c r="TZZ1840" s="401"/>
      <c r="UAA1840" s="401"/>
      <c r="UAB1840" s="401"/>
      <c r="UAC1840" s="401"/>
      <c r="UAD1840" s="401"/>
      <c r="UAE1840" s="401"/>
      <c r="UAF1840" s="401"/>
      <c r="UAG1840" s="401"/>
      <c r="UAH1840" s="401"/>
      <c r="UAI1840" s="401"/>
      <c r="UAJ1840" s="401"/>
      <c r="UAK1840" s="401"/>
      <c r="UAL1840" s="401"/>
      <c r="UAM1840" s="401"/>
      <c r="UAN1840" s="401"/>
      <c r="UAO1840" s="401"/>
      <c r="UAP1840" s="401"/>
      <c r="UAQ1840" s="401"/>
      <c r="UAR1840" s="401"/>
      <c r="UAS1840" s="401"/>
      <c r="UAT1840" s="401"/>
      <c r="UAU1840" s="401"/>
      <c r="UAV1840" s="401"/>
      <c r="UAW1840" s="401"/>
      <c r="UAX1840" s="401"/>
      <c r="UAY1840" s="401"/>
      <c r="UAZ1840" s="401"/>
      <c r="UBA1840" s="401"/>
      <c r="UBB1840" s="401"/>
      <c r="UBC1840" s="401"/>
      <c r="UBD1840" s="401"/>
      <c r="UBE1840" s="401"/>
      <c r="UBF1840" s="401"/>
      <c r="UBG1840" s="401"/>
      <c r="UBH1840" s="401"/>
      <c r="UBI1840" s="401"/>
      <c r="UBJ1840" s="401"/>
      <c r="UBK1840" s="401"/>
      <c r="UBL1840" s="401"/>
      <c r="UBM1840" s="401"/>
      <c r="UBN1840" s="401"/>
      <c r="UBO1840" s="401"/>
      <c r="UBP1840" s="401"/>
      <c r="UBQ1840" s="401"/>
      <c r="UBR1840" s="401"/>
      <c r="UBS1840" s="401"/>
      <c r="UBT1840" s="401"/>
      <c r="UBU1840" s="401"/>
      <c r="UBV1840" s="401"/>
      <c r="UBW1840" s="401"/>
      <c r="UBX1840" s="401"/>
      <c r="UBY1840" s="401"/>
      <c r="UBZ1840" s="401"/>
      <c r="UCA1840" s="401"/>
      <c r="UCB1840" s="401"/>
      <c r="UCC1840" s="401"/>
      <c r="UCD1840" s="401"/>
      <c r="UCE1840" s="401"/>
      <c r="UCF1840" s="401"/>
      <c r="UCG1840" s="401"/>
      <c r="UCH1840" s="401"/>
      <c r="UCI1840" s="401"/>
      <c r="UCJ1840" s="401"/>
      <c r="UCK1840" s="401"/>
      <c r="UCL1840" s="401"/>
      <c r="UCM1840" s="401"/>
      <c r="UCN1840" s="401"/>
      <c r="UCO1840" s="401"/>
      <c r="UCP1840" s="401"/>
      <c r="UCQ1840" s="401"/>
      <c r="UCR1840" s="401"/>
      <c r="UCS1840" s="401"/>
      <c r="UCT1840" s="401"/>
      <c r="UCU1840" s="401"/>
      <c r="UCV1840" s="401"/>
      <c r="UCW1840" s="401"/>
      <c r="UCX1840" s="401"/>
      <c r="UCY1840" s="401"/>
      <c r="UCZ1840" s="401"/>
      <c r="UDA1840" s="401"/>
      <c r="UDB1840" s="401"/>
      <c r="UDC1840" s="401"/>
      <c r="UDD1840" s="401"/>
      <c r="UDE1840" s="401"/>
      <c r="UDF1840" s="401"/>
      <c r="UDG1840" s="401"/>
      <c r="UDH1840" s="401"/>
      <c r="UDI1840" s="401"/>
      <c r="UDJ1840" s="401"/>
      <c r="UDK1840" s="401"/>
      <c r="UDL1840" s="401"/>
      <c r="UDM1840" s="401"/>
      <c r="UDN1840" s="401"/>
      <c r="UDO1840" s="401"/>
      <c r="UDP1840" s="401"/>
      <c r="UDQ1840" s="401"/>
      <c r="UDR1840" s="401"/>
      <c r="UDS1840" s="401"/>
      <c r="UDT1840" s="401"/>
      <c r="UDU1840" s="401"/>
      <c r="UDV1840" s="401"/>
      <c r="UDW1840" s="401"/>
      <c r="UDX1840" s="401"/>
      <c r="UDY1840" s="401"/>
      <c r="UDZ1840" s="401"/>
      <c r="UEA1840" s="401"/>
      <c r="UEB1840" s="401"/>
      <c r="UEC1840" s="401"/>
      <c r="UED1840" s="401"/>
      <c r="UEE1840" s="401"/>
      <c r="UEF1840" s="401"/>
      <c r="UEG1840" s="401"/>
      <c r="UEH1840" s="401"/>
      <c r="UEI1840" s="401"/>
      <c r="UEJ1840" s="401"/>
      <c r="UEK1840" s="401"/>
      <c r="UEL1840" s="401"/>
      <c r="UEM1840" s="401"/>
      <c r="UEN1840" s="401"/>
      <c r="UEO1840" s="401"/>
      <c r="UEP1840" s="401"/>
      <c r="UEQ1840" s="401"/>
      <c r="UER1840" s="401"/>
      <c r="UES1840" s="401"/>
      <c r="UET1840" s="401"/>
      <c r="UEU1840" s="401"/>
      <c r="UEV1840" s="401"/>
      <c r="UEW1840" s="401"/>
      <c r="UEX1840" s="401"/>
      <c r="UEY1840" s="401"/>
      <c r="UEZ1840" s="401"/>
      <c r="UFA1840" s="401"/>
      <c r="UFB1840" s="401"/>
      <c r="UFC1840" s="401"/>
      <c r="UFD1840" s="401"/>
      <c r="UFE1840" s="401"/>
      <c r="UFF1840" s="401"/>
      <c r="UFG1840" s="401"/>
      <c r="UFH1840" s="401"/>
      <c r="UFI1840" s="401"/>
      <c r="UFJ1840" s="401"/>
      <c r="UFK1840" s="401"/>
      <c r="UFL1840" s="401"/>
      <c r="UFM1840" s="401"/>
      <c r="UFN1840" s="401"/>
      <c r="UFO1840" s="401"/>
      <c r="UFP1840" s="401"/>
      <c r="UFQ1840" s="401"/>
      <c r="UFR1840" s="401"/>
      <c r="UFS1840" s="401"/>
      <c r="UFT1840" s="401"/>
      <c r="UFU1840" s="401"/>
      <c r="UFV1840" s="401"/>
      <c r="UFW1840" s="401"/>
      <c r="UFX1840" s="401"/>
      <c r="UFY1840" s="401"/>
      <c r="UFZ1840" s="401"/>
      <c r="UGA1840" s="401"/>
      <c r="UGB1840" s="401"/>
      <c r="UGC1840" s="401"/>
      <c r="UGD1840" s="401"/>
      <c r="UGE1840" s="401"/>
      <c r="UGF1840" s="401"/>
      <c r="UGG1840" s="401"/>
      <c r="UGH1840" s="401"/>
      <c r="UGI1840" s="401"/>
      <c r="UGJ1840" s="401"/>
      <c r="UGK1840" s="401"/>
      <c r="UGL1840" s="401"/>
      <c r="UGM1840" s="401"/>
      <c r="UGN1840" s="401"/>
      <c r="UGO1840" s="401"/>
      <c r="UGP1840" s="401"/>
      <c r="UGQ1840" s="401"/>
      <c r="UGR1840" s="401"/>
      <c r="UGS1840" s="401"/>
      <c r="UGT1840" s="401"/>
      <c r="UGU1840" s="401"/>
      <c r="UGV1840" s="401"/>
      <c r="UGW1840" s="401"/>
      <c r="UGX1840" s="401"/>
      <c r="UGY1840" s="401"/>
      <c r="UGZ1840" s="401"/>
      <c r="UHA1840" s="401"/>
      <c r="UHB1840" s="401"/>
      <c r="UHC1840" s="401"/>
      <c r="UHD1840" s="401"/>
      <c r="UHE1840" s="401"/>
      <c r="UHF1840" s="401"/>
      <c r="UHG1840" s="401"/>
      <c r="UHH1840" s="401"/>
      <c r="UHI1840" s="401"/>
      <c r="UHJ1840" s="401"/>
      <c r="UHK1840" s="401"/>
      <c r="UHL1840" s="401"/>
      <c r="UHM1840" s="401"/>
      <c r="UHN1840" s="401"/>
      <c r="UHO1840" s="401"/>
      <c r="UHP1840" s="401"/>
      <c r="UHQ1840" s="401"/>
      <c r="UHR1840" s="401"/>
      <c r="UHS1840" s="401"/>
      <c r="UHT1840" s="401"/>
      <c r="UHU1840" s="401"/>
      <c r="UHV1840" s="401"/>
      <c r="UHW1840" s="401"/>
      <c r="UHX1840" s="401"/>
      <c r="UHY1840" s="401"/>
      <c r="UHZ1840" s="401"/>
      <c r="UIA1840" s="401"/>
      <c r="UIB1840" s="401"/>
      <c r="UIC1840" s="401"/>
      <c r="UID1840" s="401"/>
      <c r="UIE1840" s="401"/>
      <c r="UIF1840" s="401"/>
      <c r="UIG1840" s="401"/>
      <c r="UIH1840" s="401"/>
      <c r="UII1840" s="401"/>
      <c r="UIJ1840" s="401"/>
      <c r="UIK1840" s="401"/>
      <c r="UIL1840" s="401"/>
      <c r="UIM1840" s="401"/>
      <c r="UIN1840" s="401"/>
      <c r="UIO1840" s="401"/>
      <c r="UIP1840" s="401"/>
      <c r="UIQ1840" s="401"/>
      <c r="UIR1840" s="401"/>
      <c r="UIS1840" s="401"/>
      <c r="UIT1840" s="401"/>
      <c r="UIU1840" s="401"/>
      <c r="UIV1840" s="401"/>
      <c r="UIW1840" s="401"/>
      <c r="UIX1840" s="401"/>
      <c r="UIY1840" s="401"/>
      <c r="UIZ1840" s="401"/>
      <c r="UJA1840" s="401"/>
      <c r="UJB1840" s="401"/>
      <c r="UJC1840" s="401"/>
      <c r="UJD1840" s="401"/>
      <c r="UJE1840" s="401"/>
      <c r="UJF1840" s="401"/>
      <c r="UJG1840" s="401"/>
      <c r="UJH1840" s="401"/>
      <c r="UJI1840" s="401"/>
      <c r="UJJ1840" s="401"/>
      <c r="UJK1840" s="401"/>
      <c r="UJL1840" s="401"/>
      <c r="UJM1840" s="401"/>
      <c r="UJN1840" s="401"/>
      <c r="UJO1840" s="401"/>
      <c r="UJP1840" s="401"/>
      <c r="UJQ1840" s="401"/>
      <c r="UJR1840" s="401"/>
      <c r="UJS1840" s="401"/>
      <c r="UJT1840" s="401"/>
      <c r="UJU1840" s="401"/>
      <c r="UJV1840" s="401"/>
      <c r="UJW1840" s="401"/>
      <c r="UJX1840" s="401"/>
      <c r="UJY1840" s="401"/>
      <c r="UJZ1840" s="401"/>
      <c r="UKA1840" s="401"/>
      <c r="UKB1840" s="401"/>
      <c r="UKC1840" s="401"/>
      <c r="UKD1840" s="401"/>
      <c r="UKE1840" s="401"/>
      <c r="UKF1840" s="401"/>
      <c r="UKG1840" s="401"/>
      <c r="UKH1840" s="401"/>
      <c r="UKI1840" s="401"/>
      <c r="UKJ1840" s="401"/>
      <c r="UKK1840" s="401"/>
      <c r="UKL1840" s="401"/>
      <c r="UKM1840" s="401"/>
      <c r="UKN1840" s="401"/>
      <c r="UKO1840" s="401"/>
      <c r="UKP1840" s="401"/>
      <c r="UKQ1840" s="401"/>
      <c r="UKR1840" s="401"/>
      <c r="UKS1840" s="401"/>
      <c r="UKT1840" s="401"/>
      <c r="UKU1840" s="401"/>
      <c r="UKV1840" s="401"/>
      <c r="UKW1840" s="401"/>
      <c r="UKX1840" s="401"/>
      <c r="UKY1840" s="401"/>
      <c r="UKZ1840" s="401"/>
      <c r="ULA1840" s="401"/>
      <c r="ULB1840" s="401"/>
      <c r="ULC1840" s="401"/>
      <c r="ULD1840" s="401"/>
      <c r="ULE1840" s="401"/>
      <c r="ULF1840" s="401"/>
      <c r="ULG1840" s="401"/>
      <c r="ULH1840" s="401"/>
      <c r="ULI1840" s="401"/>
      <c r="ULJ1840" s="401"/>
      <c r="ULK1840" s="401"/>
      <c r="ULL1840" s="401"/>
      <c r="ULM1840" s="401"/>
      <c r="ULN1840" s="401"/>
      <c r="ULO1840" s="401"/>
      <c r="ULP1840" s="401"/>
      <c r="ULQ1840" s="401"/>
      <c r="ULR1840" s="401"/>
      <c r="ULS1840" s="401"/>
      <c r="ULT1840" s="401"/>
      <c r="ULU1840" s="401"/>
      <c r="ULV1840" s="401"/>
      <c r="ULW1840" s="401"/>
      <c r="ULX1840" s="401"/>
      <c r="ULY1840" s="401"/>
      <c r="ULZ1840" s="401"/>
      <c r="UMA1840" s="401"/>
      <c r="UMB1840" s="401"/>
      <c r="UMC1840" s="401"/>
      <c r="UMD1840" s="401"/>
      <c r="UME1840" s="401"/>
      <c r="UMF1840" s="401"/>
      <c r="UMG1840" s="401"/>
      <c r="UMH1840" s="401"/>
      <c r="UMI1840" s="401"/>
      <c r="UMJ1840" s="401"/>
      <c r="UMK1840" s="401"/>
      <c r="UML1840" s="401"/>
      <c r="UMM1840" s="401"/>
      <c r="UMN1840" s="401"/>
      <c r="UMO1840" s="401"/>
      <c r="UMP1840" s="401"/>
      <c r="UMQ1840" s="401"/>
      <c r="UMR1840" s="401"/>
      <c r="UMS1840" s="401"/>
      <c r="UMT1840" s="401"/>
      <c r="UMU1840" s="401"/>
      <c r="UMV1840" s="401"/>
      <c r="UMW1840" s="401"/>
      <c r="UMX1840" s="401"/>
      <c r="UMY1840" s="401"/>
      <c r="UMZ1840" s="401"/>
      <c r="UNA1840" s="401"/>
      <c r="UNB1840" s="401"/>
      <c r="UNC1840" s="401"/>
      <c r="UND1840" s="401"/>
      <c r="UNE1840" s="401"/>
      <c r="UNF1840" s="401"/>
      <c r="UNG1840" s="401"/>
      <c r="UNH1840" s="401"/>
      <c r="UNI1840" s="401"/>
      <c r="UNJ1840" s="401"/>
      <c r="UNK1840" s="401"/>
      <c r="UNL1840" s="401"/>
      <c r="UNM1840" s="401"/>
      <c r="UNN1840" s="401"/>
      <c r="UNO1840" s="401"/>
      <c r="UNP1840" s="401"/>
      <c r="UNQ1840" s="401"/>
      <c r="UNR1840" s="401"/>
      <c r="UNS1840" s="401"/>
      <c r="UNT1840" s="401"/>
      <c r="UNU1840" s="401"/>
      <c r="UNV1840" s="401"/>
      <c r="UNW1840" s="401"/>
      <c r="UNX1840" s="401"/>
      <c r="UNY1840" s="401"/>
      <c r="UNZ1840" s="401"/>
      <c r="UOA1840" s="401"/>
      <c r="UOB1840" s="401"/>
      <c r="UOC1840" s="401"/>
      <c r="UOD1840" s="401"/>
      <c r="UOE1840" s="401"/>
      <c r="UOF1840" s="401"/>
      <c r="UOG1840" s="401"/>
      <c r="UOH1840" s="401"/>
      <c r="UOI1840" s="401"/>
      <c r="UOJ1840" s="401"/>
      <c r="UOK1840" s="401"/>
      <c r="UOL1840" s="401"/>
      <c r="UOM1840" s="401"/>
      <c r="UON1840" s="401"/>
      <c r="UOO1840" s="401"/>
      <c r="UOP1840" s="401"/>
      <c r="UOQ1840" s="401"/>
      <c r="UOR1840" s="401"/>
      <c r="UOS1840" s="401"/>
      <c r="UOT1840" s="401"/>
      <c r="UOU1840" s="401"/>
      <c r="UOV1840" s="401"/>
      <c r="UOW1840" s="401"/>
      <c r="UOX1840" s="401"/>
      <c r="UOY1840" s="401"/>
      <c r="UOZ1840" s="401"/>
      <c r="UPA1840" s="401"/>
      <c r="UPB1840" s="401"/>
      <c r="UPC1840" s="401"/>
      <c r="UPD1840" s="401"/>
      <c r="UPE1840" s="401"/>
      <c r="UPF1840" s="401"/>
      <c r="UPG1840" s="401"/>
      <c r="UPH1840" s="401"/>
      <c r="UPI1840" s="401"/>
      <c r="UPJ1840" s="401"/>
      <c r="UPK1840" s="401"/>
      <c r="UPL1840" s="401"/>
      <c r="UPM1840" s="401"/>
      <c r="UPN1840" s="401"/>
      <c r="UPO1840" s="401"/>
      <c r="UPP1840" s="401"/>
      <c r="UPQ1840" s="401"/>
      <c r="UPR1840" s="401"/>
      <c r="UPS1840" s="401"/>
      <c r="UPT1840" s="401"/>
      <c r="UPU1840" s="401"/>
      <c r="UPV1840" s="401"/>
      <c r="UPW1840" s="401"/>
      <c r="UPX1840" s="401"/>
      <c r="UPY1840" s="401"/>
      <c r="UPZ1840" s="401"/>
      <c r="UQA1840" s="401"/>
      <c r="UQB1840" s="401"/>
      <c r="UQC1840" s="401"/>
      <c r="UQD1840" s="401"/>
      <c r="UQE1840" s="401"/>
      <c r="UQF1840" s="401"/>
      <c r="UQG1840" s="401"/>
      <c r="UQH1840" s="401"/>
      <c r="UQI1840" s="401"/>
      <c r="UQJ1840" s="401"/>
      <c r="UQK1840" s="401"/>
      <c r="UQL1840" s="401"/>
      <c r="UQM1840" s="401"/>
      <c r="UQN1840" s="401"/>
      <c r="UQO1840" s="401"/>
      <c r="UQP1840" s="401"/>
      <c r="UQQ1840" s="401"/>
      <c r="UQR1840" s="401"/>
      <c r="UQS1840" s="401"/>
      <c r="UQT1840" s="401"/>
      <c r="UQU1840" s="401"/>
      <c r="UQV1840" s="401"/>
      <c r="UQW1840" s="401"/>
      <c r="UQX1840" s="401"/>
      <c r="UQY1840" s="401"/>
      <c r="UQZ1840" s="401"/>
      <c r="URA1840" s="401"/>
      <c r="URB1840" s="401"/>
      <c r="URC1840" s="401"/>
      <c r="URD1840" s="401"/>
      <c r="URE1840" s="401"/>
      <c r="URF1840" s="401"/>
      <c r="URG1840" s="401"/>
      <c r="URH1840" s="401"/>
      <c r="URI1840" s="401"/>
      <c r="URJ1840" s="401"/>
      <c r="URK1840" s="401"/>
      <c r="URL1840" s="401"/>
      <c r="URM1840" s="401"/>
      <c r="URN1840" s="401"/>
      <c r="URO1840" s="401"/>
      <c r="URP1840" s="401"/>
      <c r="URQ1840" s="401"/>
      <c r="URR1840" s="401"/>
      <c r="URS1840" s="401"/>
      <c r="URT1840" s="401"/>
      <c r="URU1840" s="401"/>
      <c r="URV1840" s="401"/>
      <c r="URW1840" s="401"/>
      <c r="URX1840" s="401"/>
      <c r="URY1840" s="401"/>
      <c r="URZ1840" s="401"/>
      <c r="USA1840" s="401"/>
      <c r="USB1840" s="401"/>
      <c r="USC1840" s="401"/>
      <c r="USD1840" s="401"/>
      <c r="USE1840" s="401"/>
      <c r="USF1840" s="401"/>
      <c r="USG1840" s="401"/>
      <c r="USH1840" s="401"/>
      <c r="USI1840" s="401"/>
      <c r="USJ1840" s="401"/>
      <c r="USK1840" s="401"/>
      <c r="USL1840" s="401"/>
      <c r="USM1840" s="401"/>
      <c r="USN1840" s="401"/>
      <c r="USO1840" s="401"/>
      <c r="USP1840" s="401"/>
      <c r="USQ1840" s="401"/>
      <c r="USR1840" s="401"/>
      <c r="USS1840" s="401"/>
      <c r="UST1840" s="401"/>
      <c r="USU1840" s="401"/>
      <c r="USV1840" s="401"/>
      <c r="USW1840" s="401"/>
      <c r="USX1840" s="401"/>
      <c r="USY1840" s="401"/>
      <c r="USZ1840" s="401"/>
      <c r="UTA1840" s="401"/>
      <c r="UTB1840" s="401"/>
      <c r="UTC1840" s="401"/>
      <c r="UTD1840" s="401"/>
      <c r="UTE1840" s="401"/>
      <c r="UTF1840" s="401"/>
      <c r="UTG1840" s="401"/>
      <c r="UTH1840" s="401"/>
      <c r="UTI1840" s="401"/>
      <c r="UTJ1840" s="401"/>
      <c r="UTK1840" s="401"/>
      <c r="UTL1840" s="401"/>
      <c r="UTM1840" s="401"/>
      <c r="UTN1840" s="401"/>
      <c r="UTO1840" s="401"/>
      <c r="UTP1840" s="401"/>
      <c r="UTQ1840" s="401"/>
      <c r="UTR1840" s="401"/>
      <c r="UTS1840" s="401"/>
      <c r="UTT1840" s="401"/>
      <c r="UTU1840" s="401"/>
      <c r="UTV1840" s="401"/>
      <c r="UTW1840" s="401"/>
      <c r="UTX1840" s="401"/>
      <c r="UTY1840" s="401"/>
      <c r="UTZ1840" s="401"/>
      <c r="UUA1840" s="401"/>
      <c r="UUB1840" s="401"/>
      <c r="UUC1840" s="401"/>
      <c r="UUD1840" s="401"/>
      <c r="UUE1840" s="401"/>
      <c r="UUF1840" s="401"/>
      <c r="UUG1840" s="401"/>
      <c r="UUH1840" s="401"/>
      <c r="UUI1840" s="401"/>
      <c r="UUJ1840" s="401"/>
      <c r="UUK1840" s="401"/>
      <c r="UUL1840" s="401"/>
      <c r="UUM1840" s="401"/>
      <c r="UUN1840" s="401"/>
      <c r="UUO1840" s="401"/>
      <c r="UUP1840" s="401"/>
      <c r="UUQ1840" s="401"/>
      <c r="UUR1840" s="401"/>
      <c r="UUS1840" s="401"/>
      <c r="UUT1840" s="401"/>
      <c r="UUU1840" s="401"/>
      <c r="UUV1840" s="401"/>
      <c r="UUW1840" s="401"/>
      <c r="UUX1840" s="401"/>
      <c r="UUY1840" s="401"/>
      <c r="UUZ1840" s="401"/>
      <c r="UVA1840" s="401"/>
      <c r="UVB1840" s="401"/>
      <c r="UVC1840" s="401"/>
      <c r="UVD1840" s="401"/>
      <c r="UVE1840" s="401"/>
      <c r="UVF1840" s="401"/>
      <c r="UVG1840" s="401"/>
      <c r="UVH1840" s="401"/>
      <c r="UVI1840" s="401"/>
      <c r="UVJ1840" s="401"/>
      <c r="UVK1840" s="401"/>
      <c r="UVL1840" s="401"/>
      <c r="UVM1840" s="401"/>
      <c r="UVN1840" s="401"/>
      <c r="UVO1840" s="401"/>
      <c r="UVP1840" s="401"/>
      <c r="UVQ1840" s="401"/>
      <c r="UVR1840" s="401"/>
      <c r="UVS1840" s="401"/>
      <c r="UVT1840" s="401"/>
      <c r="UVU1840" s="401"/>
      <c r="UVV1840" s="401"/>
      <c r="UVW1840" s="401"/>
      <c r="UVX1840" s="401"/>
      <c r="UVY1840" s="401"/>
      <c r="UVZ1840" s="401"/>
      <c r="UWA1840" s="401"/>
      <c r="UWB1840" s="401"/>
      <c r="UWC1840" s="401"/>
      <c r="UWD1840" s="401"/>
      <c r="UWE1840" s="401"/>
      <c r="UWF1840" s="401"/>
      <c r="UWG1840" s="401"/>
      <c r="UWH1840" s="401"/>
      <c r="UWI1840" s="401"/>
      <c r="UWJ1840" s="401"/>
      <c r="UWK1840" s="401"/>
      <c r="UWL1840" s="401"/>
      <c r="UWM1840" s="401"/>
      <c r="UWN1840" s="401"/>
      <c r="UWO1840" s="401"/>
      <c r="UWP1840" s="401"/>
      <c r="UWQ1840" s="401"/>
      <c r="UWR1840" s="401"/>
      <c r="UWS1840" s="401"/>
      <c r="UWT1840" s="401"/>
      <c r="UWU1840" s="401"/>
      <c r="UWV1840" s="401"/>
      <c r="UWW1840" s="401"/>
      <c r="UWX1840" s="401"/>
      <c r="UWY1840" s="401"/>
      <c r="UWZ1840" s="401"/>
      <c r="UXA1840" s="401"/>
      <c r="UXB1840" s="401"/>
      <c r="UXC1840" s="401"/>
      <c r="UXD1840" s="401"/>
      <c r="UXE1840" s="401"/>
      <c r="UXF1840" s="401"/>
      <c r="UXG1840" s="401"/>
      <c r="UXH1840" s="401"/>
      <c r="UXI1840" s="401"/>
      <c r="UXJ1840" s="401"/>
      <c r="UXK1840" s="401"/>
      <c r="UXL1840" s="401"/>
      <c r="UXM1840" s="401"/>
      <c r="UXN1840" s="401"/>
      <c r="UXO1840" s="401"/>
      <c r="UXP1840" s="401"/>
      <c r="UXQ1840" s="401"/>
      <c r="UXR1840" s="401"/>
      <c r="UXS1840" s="401"/>
      <c r="UXT1840" s="401"/>
      <c r="UXU1840" s="401"/>
      <c r="UXV1840" s="401"/>
      <c r="UXW1840" s="401"/>
      <c r="UXX1840" s="401"/>
      <c r="UXY1840" s="401"/>
      <c r="UXZ1840" s="401"/>
      <c r="UYA1840" s="401"/>
      <c r="UYB1840" s="401"/>
      <c r="UYC1840" s="401"/>
      <c r="UYD1840" s="401"/>
      <c r="UYE1840" s="401"/>
      <c r="UYF1840" s="401"/>
      <c r="UYG1840" s="401"/>
      <c r="UYH1840" s="401"/>
      <c r="UYI1840" s="401"/>
      <c r="UYJ1840" s="401"/>
      <c r="UYK1840" s="401"/>
      <c r="UYL1840" s="401"/>
      <c r="UYM1840" s="401"/>
      <c r="UYN1840" s="401"/>
      <c r="UYO1840" s="401"/>
      <c r="UYP1840" s="401"/>
      <c r="UYQ1840" s="401"/>
      <c r="UYR1840" s="401"/>
      <c r="UYS1840" s="401"/>
      <c r="UYT1840" s="401"/>
      <c r="UYU1840" s="401"/>
      <c r="UYV1840" s="401"/>
      <c r="UYW1840" s="401"/>
      <c r="UYX1840" s="401"/>
      <c r="UYY1840" s="401"/>
      <c r="UYZ1840" s="401"/>
      <c r="UZA1840" s="401"/>
      <c r="UZB1840" s="401"/>
      <c r="UZC1840" s="401"/>
      <c r="UZD1840" s="401"/>
      <c r="UZE1840" s="401"/>
      <c r="UZF1840" s="401"/>
      <c r="UZG1840" s="401"/>
      <c r="UZH1840" s="401"/>
      <c r="UZI1840" s="401"/>
      <c r="UZJ1840" s="401"/>
      <c r="UZK1840" s="401"/>
      <c r="UZL1840" s="401"/>
      <c r="UZM1840" s="401"/>
      <c r="UZN1840" s="401"/>
      <c r="UZO1840" s="401"/>
      <c r="UZP1840" s="401"/>
      <c r="UZQ1840" s="401"/>
      <c r="UZR1840" s="401"/>
      <c r="UZS1840" s="401"/>
      <c r="UZT1840" s="401"/>
      <c r="UZU1840" s="401"/>
      <c r="UZV1840" s="401"/>
      <c r="UZW1840" s="401"/>
      <c r="UZX1840" s="401"/>
      <c r="UZY1840" s="401"/>
      <c r="UZZ1840" s="401"/>
      <c r="VAA1840" s="401"/>
      <c r="VAB1840" s="401"/>
      <c r="VAC1840" s="401"/>
      <c r="VAD1840" s="401"/>
      <c r="VAE1840" s="401"/>
      <c r="VAF1840" s="401"/>
      <c r="VAG1840" s="401"/>
      <c r="VAH1840" s="401"/>
      <c r="VAI1840" s="401"/>
      <c r="VAJ1840" s="401"/>
      <c r="VAK1840" s="401"/>
      <c r="VAL1840" s="401"/>
      <c r="VAM1840" s="401"/>
      <c r="VAN1840" s="401"/>
      <c r="VAO1840" s="401"/>
      <c r="VAP1840" s="401"/>
      <c r="VAQ1840" s="401"/>
      <c r="VAR1840" s="401"/>
      <c r="VAS1840" s="401"/>
      <c r="VAT1840" s="401"/>
      <c r="VAU1840" s="401"/>
      <c r="VAV1840" s="401"/>
      <c r="VAW1840" s="401"/>
      <c r="VAX1840" s="401"/>
      <c r="VAY1840" s="401"/>
      <c r="VAZ1840" s="401"/>
      <c r="VBA1840" s="401"/>
      <c r="VBB1840" s="401"/>
      <c r="VBC1840" s="401"/>
      <c r="VBD1840" s="401"/>
      <c r="VBE1840" s="401"/>
      <c r="VBF1840" s="401"/>
      <c r="VBG1840" s="401"/>
      <c r="VBH1840" s="401"/>
      <c r="VBI1840" s="401"/>
      <c r="VBJ1840" s="401"/>
      <c r="VBK1840" s="401"/>
      <c r="VBL1840" s="401"/>
      <c r="VBM1840" s="401"/>
      <c r="VBN1840" s="401"/>
      <c r="VBO1840" s="401"/>
      <c r="VBP1840" s="401"/>
      <c r="VBQ1840" s="401"/>
      <c r="VBR1840" s="401"/>
      <c r="VBS1840" s="401"/>
      <c r="VBT1840" s="401"/>
      <c r="VBU1840" s="401"/>
      <c r="VBV1840" s="401"/>
      <c r="VBW1840" s="401"/>
      <c r="VBX1840" s="401"/>
      <c r="VBY1840" s="401"/>
      <c r="VBZ1840" s="401"/>
      <c r="VCA1840" s="401"/>
      <c r="VCB1840" s="401"/>
      <c r="VCC1840" s="401"/>
      <c r="VCD1840" s="401"/>
      <c r="VCE1840" s="401"/>
      <c r="VCF1840" s="401"/>
      <c r="VCG1840" s="401"/>
      <c r="VCH1840" s="401"/>
      <c r="VCI1840" s="401"/>
      <c r="VCJ1840" s="401"/>
      <c r="VCK1840" s="401"/>
      <c r="VCL1840" s="401"/>
      <c r="VCM1840" s="401"/>
      <c r="VCN1840" s="401"/>
      <c r="VCO1840" s="401"/>
      <c r="VCP1840" s="401"/>
      <c r="VCQ1840" s="401"/>
      <c r="VCR1840" s="401"/>
      <c r="VCS1840" s="401"/>
      <c r="VCT1840" s="401"/>
      <c r="VCU1840" s="401"/>
      <c r="VCV1840" s="401"/>
      <c r="VCW1840" s="401"/>
      <c r="VCX1840" s="401"/>
      <c r="VCY1840" s="401"/>
      <c r="VCZ1840" s="401"/>
      <c r="VDA1840" s="401"/>
      <c r="VDB1840" s="401"/>
      <c r="VDC1840" s="401"/>
      <c r="VDD1840" s="401"/>
      <c r="VDE1840" s="401"/>
      <c r="VDF1840" s="401"/>
      <c r="VDG1840" s="401"/>
      <c r="VDH1840" s="401"/>
      <c r="VDI1840" s="401"/>
      <c r="VDJ1840" s="401"/>
      <c r="VDK1840" s="401"/>
      <c r="VDL1840" s="401"/>
      <c r="VDM1840" s="401"/>
      <c r="VDN1840" s="401"/>
      <c r="VDO1840" s="401"/>
      <c r="VDP1840" s="401"/>
      <c r="VDQ1840" s="401"/>
      <c r="VDR1840" s="401"/>
      <c r="VDS1840" s="401"/>
      <c r="VDT1840" s="401"/>
      <c r="VDU1840" s="401"/>
      <c r="VDV1840" s="401"/>
      <c r="VDW1840" s="401"/>
      <c r="VDX1840" s="401"/>
      <c r="VDY1840" s="401"/>
      <c r="VDZ1840" s="401"/>
      <c r="VEA1840" s="401"/>
      <c r="VEB1840" s="401"/>
      <c r="VEC1840" s="401"/>
      <c r="VED1840" s="401"/>
      <c r="VEE1840" s="401"/>
      <c r="VEF1840" s="401"/>
      <c r="VEG1840" s="401"/>
      <c r="VEH1840" s="401"/>
      <c r="VEI1840" s="401"/>
      <c r="VEJ1840" s="401"/>
      <c r="VEK1840" s="401"/>
      <c r="VEL1840" s="401"/>
      <c r="VEM1840" s="401"/>
      <c r="VEN1840" s="401"/>
      <c r="VEO1840" s="401"/>
      <c r="VEP1840" s="401"/>
      <c r="VEQ1840" s="401"/>
      <c r="VER1840" s="401"/>
      <c r="VES1840" s="401"/>
      <c r="VET1840" s="401"/>
      <c r="VEU1840" s="401"/>
      <c r="VEV1840" s="401"/>
      <c r="VEW1840" s="401"/>
      <c r="VEX1840" s="401"/>
      <c r="VEY1840" s="401"/>
      <c r="VEZ1840" s="401"/>
      <c r="VFA1840" s="401"/>
      <c r="VFB1840" s="401"/>
      <c r="VFC1840" s="401"/>
      <c r="VFD1840" s="401"/>
      <c r="VFE1840" s="401"/>
      <c r="VFF1840" s="401"/>
      <c r="VFG1840" s="401"/>
      <c r="VFH1840" s="401"/>
      <c r="VFI1840" s="401"/>
      <c r="VFJ1840" s="401"/>
      <c r="VFK1840" s="401"/>
      <c r="VFL1840" s="401"/>
      <c r="VFM1840" s="401"/>
      <c r="VFN1840" s="401"/>
      <c r="VFO1840" s="401"/>
      <c r="VFP1840" s="401"/>
      <c r="VFQ1840" s="401"/>
      <c r="VFR1840" s="401"/>
      <c r="VFS1840" s="401"/>
      <c r="VFT1840" s="401"/>
      <c r="VFU1840" s="401"/>
      <c r="VFV1840" s="401"/>
      <c r="VFW1840" s="401"/>
      <c r="VFX1840" s="401"/>
      <c r="VFY1840" s="401"/>
      <c r="VFZ1840" s="401"/>
      <c r="VGA1840" s="401"/>
      <c r="VGB1840" s="401"/>
      <c r="VGC1840" s="401"/>
      <c r="VGD1840" s="401"/>
      <c r="VGE1840" s="401"/>
      <c r="VGF1840" s="401"/>
      <c r="VGG1840" s="401"/>
      <c r="VGH1840" s="401"/>
      <c r="VGI1840" s="401"/>
      <c r="VGJ1840" s="401"/>
      <c r="VGK1840" s="401"/>
      <c r="VGL1840" s="401"/>
      <c r="VGM1840" s="401"/>
      <c r="VGN1840" s="401"/>
      <c r="VGO1840" s="401"/>
      <c r="VGP1840" s="401"/>
      <c r="VGQ1840" s="401"/>
      <c r="VGR1840" s="401"/>
      <c r="VGS1840" s="401"/>
      <c r="VGT1840" s="401"/>
      <c r="VGU1840" s="401"/>
      <c r="VGV1840" s="401"/>
      <c r="VGW1840" s="401"/>
      <c r="VGX1840" s="401"/>
      <c r="VGY1840" s="401"/>
      <c r="VGZ1840" s="401"/>
      <c r="VHA1840" s="401"/>
      <c r="VHB1840" s="401"/>
      <c r="VHC1840" s="401"/>
      <c r="VHD1840" s="401"/>
      <c r="VHE1840" s="401"/>
      <c r="VHF1840" s="401"/>
      <c r="VHG1840" s="401"/>
      <c r="VHH1840" s="401"/>
      <c r="VHI1840" s="401"/>
      <c r="VHJ1840" s="401"/>
      <c r="VHK1840" s="401"/>
      <c r="VHL1840" s="401"/>
      <c r="VHM1840" s="401"/>
      <c r="VHN1840" s="401"/>
      <c r="VHO1840" s="401"/>
      <c r="VHP1840" s="401"/>
      <c r="VHQ1840" s="401"/>
      <c r="VHR1840" s="401"/>
      <c r="VHS1840" s="401"/>
      <c r="VHT1840" s="401"/>
      <c r="VHU1840" s="401"/>
      <c r="VHV1840" s="401"/>
      <c r="VHW1840" s="401"/>
      <c r="VHX1840" s="401"/>
      <c r="VHY1840" s="401"/>
      <c r="VHZ1840" s="401"/>
      <c r="VIA1840" s="401"/>
      <c r="VIB1840" s="401"/>
      <c r="VIC1840" s="401"/>
      <c r="VID1840" s="401"/>
      <c r="VIE1840" s="401"/>
      <c r="VIF1840" s="401"/>
      <c r="VIG1840" s="401"/>
      <c r="VIH1840" s="401"/>
      <c r="VII1840" s="401"/>
      <c r="VIJ1840" s="401"/>
      <c r="VIK1840" s="401"/>
      <c r="VIL1840" s="401"/>
      <c r="VIM1840" s="401"/>
      <c r="VIN1840" s="401"/>
      <c r="VIO1840" s="401"/>
      <c r="VIP1840" s="401"/>
      <c r="VIQ1840" s="401"/>
      <c r="VIR1840" s="401"/>
      <c r="VIS1840" s="401"/>
      <c r="VIT1840" s="401"/>
      <c r="VIU1840" s="401"/>
      <c r="VIV1840" s="401"/>
      <c r="VIW1840" s="401"/>
      <c r="VIX1840" s="401"/>
      <c r="VIY1840" s="401"/>
      <c r="VIZ1840" s="401"/>
      <c r="VJA1840" s="401"/>
      <c r="VJB1840" s="401"/>
      <c r="VJC1840" s="401"/>
      <c r="VJD1840" s="401"/>
      <c r="VJE1840" s="401"/>
      <c r="VJF1840" s="401"/>
      <c r="VJG1840" s="401"/>
      <c r="VJH1840" s="401"/>
      <c r="VJI1840" s="401"/>
      <c r="VJJ1840" s="401"/>
      <c r="VJK1840" s="401"/>
      <c r="VJL1840" s="401"/>
      <c r="VJM1840" s="401"/>
      <c r="VJN1840" s="401"/>
      <c r="VJO1840" s="401"/>
      <c r="VJP1840" s="401"/>
      <c r="VJQ1840" s="401"/>
      <c r="VJR1840" s="401"/>
      <c r="VJS1840" s="401"/>
      <c r="VJT1840" s="401"/>
      <c r="VJU1840" s="401"/>
      <c r="VJV1840" s="401"/>
      <c r="VJW1840" s="401"/>
      <c r="VJX1840" s="401"/>
      <c r="VJY1840" s="401"/>
      <c r="VJZ1840" s="401"/>
      <c r="VKA1840" s="401"/>
      <c r="VKB1840" s="401"/>
      <c r="VKC1840" s="401"/>
      <c r="VKD1840" s="401"/>
      <c r="VKE1840" s="401"/>
      <c r="VKF1840" s="401"/>
      <c r="VKG1840" s="401"/>
      <c r="VKH1840" s="401"/>
      <c r="VKI1840" s="401"/>
      <c r="VKJ1840" s="401"/>
      <c r="VKK1840" s="401"/>
      <c r="VKL1840" s="401"/>
      <c r="VKM1840" s="401"/>
      <c r="VKN1840" s="401"/>
      <c r="VKO1840" s="401"/>
      <c r="VKP1840" s="401"/>
      <c r="VKQ1840" s="401"/>
      <c r="VKR1840" s="401"/>
      <c r="VKS1840" s="401"/>
      <c r="VKT1840" s="401"/>
      <c r="VKU1840" s="401"/>
      <c r="VKV1840" s="401"/>
      <c r="VKW1840" s="401"/>
      <c r="VKX1840" s="401"/>
      <c r="VKY1840" s="401"/>
      <c r="VKZ1840" s="401"/>
      <c r="VLA1840" s="401"/>
      <c r="VLB1840" s="401"/>
      <c r="VLC1840" s="401"/>
      <c r="VLD1840" s="401"/>
      <c r="VLE1840" s="401"/>
      <c r="VLF1840" s="401"/>
      <c r="VLG1840" s="401"/>
      <c r="VLH1840" s="401"/>
      <c r="VLI1840" s="401"/>
      <c r="VLJ1840" s="401"/>
      <c r="VLK1840" s="401"/>
      <c r="VLL1840" s="401"/>
      <c r="VLM1840" s="401"/>
      <c r="VLN1840" s="401"/>
      <c r="VLO1840" s="401"/>
      <c r="VLP1840" s="401"/>
      <c r="VLQ1840" s="401"/>
      <c r="VLR1840" s="401"/>
      <c r="VLS1840" s="401"/>
      <c r="VLT1840" s="401"/>
      <c r="VLU1840" s="401"/>
      <c r="VLV1840" s="401"/>
      <c r="VLW1840" s="401"/>
      <c r="VLX1840" s="401"/>
      <c r="VLY1840" s="401"/>
      <c r="VLZ1840" s="401"/>
      <c r="VMA1840" s="401"/>
      <c r="VMB1840" s="401"/>
      <c r="VMC1840" s="401"/>
      <c r="VMD1840" s="401"/>
      <c r="VME1840" s="401"/>
      <c r="VMF1840" s="401"/>
      <c r="VMG1840" s="401"/>
      <c r="VMH1840" s="401"/>
      <c r="VMI1840" s="401"/>
      <c r="VMJ1840" s="401"/>
      <c r="VMK1840" s="401"/>
      <c r="VML1840" s="401"/>
      <c r="VMM1840" s="401"/>
      <c r="VMN1840" s="401"/>
      <c r="VMO1840" s="401"/>
      <c r="VMP1840" s="401"/>
      <c r="VMQ1840" s="401"/>
      <c r="VMR1840" s="401"/>
      <c r="VMS1840" s="401"/>
      <c r="VMT1840" s="401"/>
      <c r="VMU1840" s="401"/>
      <c r="VMV1840" s="401"/>
      <c r="VMW1840" s="401"/>
      <c r="VMX1840" s="401"/>
      <c r="VMY1840" s="401"/>
      <c r="VMZ1840" s="401"/>
      <c r="VNA1840" s="401"/>
      <c r="VNB1840" s="401"/>
      <c r="VNC1840" s="401"/>
      <c r="VND1840" s="401"/>
      <c r="VNE1840" s="401"/>
      <c r="VNF1840" s="401"/>
      <c r="VNG1840" s="401"/>
      <c r="VNH1840" s="401"/>
      <c r="VNI1840" s="401"/>
      <c r="VNJ1840" s="401"/>
      <c r="VNK1840" s="401"/>
      <c r="VNL1840" s="401"/>
      <c r="VNM1840" s="401"/>
      <c r="VNN1840" s="401"/>
      <c r="VNO1840" s="401"/>
      <c r="VNP1840" s="401"/>
      <c r="VNQ1840" s="401"/>
      <c r="VNR1840" s="401"/>
      <c r="VNS1840" s="401"/>
      <c r="VNT1840" s="401"/>
      <c r="VNU1840" s="401"/>
      <c r="VNV1840" s="401"/>
      <c r="VNW1840" s="401"/>
      <c r="VNX1840" s="401"/>
      <c r="VNY1840" s="401"/>
      <c r="VNZ1840" s="401"/>
      <c r="VOA1840" s="401"/>
      <c r="VOB1840" s="401"/>
      <c r="VOC1840" s="401"/>
      <c r="VOD1840" s="401"/>
      <c r="VOE1840" s="401"/>
      <c r="VOF1840" s="401"/>
      <c r="VOG1840" s="401"/>
      <c r="VOH1840" s="401"/>
      <c r="VOI1840" s="401"/>
      <c r="VOJ1840" s="401"/>
      <c r="VOK1840" s="401"/>
      <c r="VOL1840" s="401"/>
      <c r="VOM1840" s="401"/>
      <c r="VON1840" s="401"/>
      <c r="VOO1840" s="401"/>
      <c r="VOP1840" s="401"/>
      <c r="VOQ1840" s="401"/>
      <c r="VOR1840" s="401"/>
      <c r="VOS1840" s="401"/>
      <c r="VOT1840" s="401"/>
      <c r="VOU1840" s="401"/>
      <c r="VOV1840" s="401"/>
      <c r="VOW1840" s="401"/>
      <c r="VOX1840" s="401"/>
      <c r="VOY1840" s="401"/>
      <c r="VOZ1840" s="401"/>
      <c r="VPA1840" s="401"/>
      <c r="VPB1840" s="401"/>
      <c r="VPC1840" s="401"/>
      <c r="VPD1840" s="401"/>
      <c r="VPE1840" s="401"/>
      <c r="VPF1840" s="401"/>
      <c r="VPG1840" s="401"/>
      <c r="VPH1840" s="401"/>
      <c r="VPI1840" s="401"/>
      <c r="VPJ1840" s="401"/>
      <c r="VPK1840" s="401"/>
      <c r="VPL1840" s="401"/>
      <c r="VPM1840" s="401"/>
      <c r="VPN1840" s="401"/>
      <c r="VPO1840" s="401"/>
      <c r="VPP1840" s="401"/>
      <c r="VPQ1840" s="401"/>
      <c r="VPR1840" s="401"/>
      <c r="VPS1840" s="401"/>
      <c r="VPT1840" s="401"/>
      <c r="VPU1840" s="401"/>
      <c r="VPV1840" s="401"/>
      <c r="VPW1840" s="401"/>
      <c r="VPX1840" s="401"/>
      <c r="VPY1840" s="401"/>
      <c r="VPZ1840" s="401"/>
      <c r="VQA1840" s="401"/>
      <c r="VQB1840" s="401"/>
      <c r="VQC1840" s="401"/>
      <c r="VQD1840" s="401"/>
      <c r="VQE1840" s="401"/>
      <c r="VQF1840" s="401"/>
      <c r="VQG1840" s="401"/>
      <c r="VQH1840" s="401"/>
      <c r="VQI1840" s="401"/>
      <c r="VQJ1840" s="401"/>
      <c r="VQK1840" s="401"/>
      <c r="VQL1840" s="401"/>
      <c r="VQM1840" s="401"/>
      <c r="VQN1840" s="401"/>
      <c r="VQO1840" s="401"/>
      <c r="VQP1840" s="401"/>
      <c r="VQQ1840" s="401"/>
      <c r="VQR1840" s="401"/>
      <c r="VQS1840" s="401"/>
      <c r="VQT1840" s="401"/>
      <c r="VQU1840" s="401"/>
      <c r="VQV1840" s="401"/>
      <c r="VQW1840" s="401"/>
      <c r="VQX1840" s="401"/>
      <c r="VQY1840" s="401"/>
      <c r="VQZ1840" s="401"/>
      <c r="VRA1840" s="401"/>
      <c r="VRB1840" s="401"/>
      <c r="VRC1840" s="401"/>
      <c r="VRD1840" s="401"/>
      <c r="VRE1840" s="401"/>
      <c r="VRF1840" s="401"/>
      <c r="VRG1840" s="401"/>
      <c r="VRH1840" s="401"/>
      <c r="VRI1840" s="401"/>
      <c r="VRJ1840" s="401"/>
      <c r="VRK1840" s="401"/>
      <c r="VRL1840" s="401"/>
      <c r="VRM1840" s="401"/>
      <c r="VRN1840" s="401"/>
      <c r="VRO1840" s="401"/>
      <c r="VRP1840" s="401"/>
      <c r="VRQ1840" s="401"/>
      <c r="VRR1840" s="401"/>
      <c r="VRS1840" s="401"/>
      <c r="VRT1840" s="401"/>
      <c r="VRU1840" s="401"/>
      <c r="VRV1840" s="401"/>
      <c r="VRW1840" s="401"/>
      <c r="VRX1840" s="401"/>
      <c r="VRY1840" s="401"/>
      <c r="VRZ1840" s="401"/>
      <c r="VSA1840" s="401"/>
      <c r="VSB1840" s="401"/>
      <c r="VSC1840" s="401"/>
      <c r="VSD1840" s="401"/>
      <c r="VSE1840" s="401"/>
      <c r="VSF1840" s="401"/>
      <c r="VSG1840" s="401"/>
      <c r="VSH1840" s="401"/>
      <c r="VSI1840" s="401"/>
      <c r="VSJ1840" s="401"/>
      <c r="VSK1840" s="401"/>
      <c r="VSL1840" s="401"/>
      <c r="VSM1840" s="401"/>
      <c r="VSN1840" s="401"/>
      <c r="VSO1840" s="401"/>
      <c r="VSP1840" s="401"/>
      <c r="VSQ1840" s="401"/>
      <c r="VSR1840" s="401"/>
      <c r="VSS1840" s="401"/>
      <c r="VST1840" s="401"/>
      <c r="VSU1840" s="401"/>
      <c r="VSV1840" s="401"/>
      <c r="VSW1840" s="401"/>
      <c r="VSX1840" s="401"/>
      <c r="VSY1840" s="401"/>
      <c r="VSZ1840" s="401"/>
      <c r="VTA1840" s="401"/>
      <c r="VTB1840" s="401"/>
      <c r="VTC1840" s="401"/>
      <c r="VTD1840" s="401"/>
      <c r="VTE1840" s="401"/>
      <c r="VTF1840" s="401"/>
      <c r="VTG1840" s="401"/>
      <c r="VTH1840" s="401"/>
      <c r="VTI1840" s="401"/>
      <c r="VTJ1840" s="401"/>
      <c r="VTK1840" s="401"/>
      <c r="VTL1840" s="401"/>
      <c r="VTM1840" s="401"/>
      <c r="VTN1840" s="401"/>
      <c r="VTO1840" s="401"/>
      <c r="VTP1840" s="401"/>
      <c r="VTQ1840" s="401"/>
      <c r="VTR1840" s="401"/>
      <c r="VTS1840" s="401"/>
      <c r="VTT1840" s="401"/>
      <c r="VTU1840" s="401"/>
      <c r="VTV1840" s="401"/>
      <c r="VTW1840" s="401"/>
      <c r="VTX1840" s="401"/>
      <c r="VTY1840" s="401"/>
      <c r="VTZ1840" s="401"/>
      <c r="VUA1840" s="401"/>
      <c r="VUB1840" s="401"/>
      <c r="VUC1840" s="401"/>
      <c r="VUD1840" s="401"/>
      <c r="VUE1840" s="401"/>
      <c r="VUF1840" s="401"/>
      <c r="VUG1840" s="401"/>
      <c r="VUH1840" s="401"/>
      <c r="VUI1840" s="401"/>
      <c r="VUJ1840" s="401"/>
      <c r="VUK1840" s="401"/>
      <c r="VUL1840" s="401"/>
      <c r="VUM1840" s="401"/>
      <c r="VUN1840" s="401"/>
      <c r="VUO1840" s="401"/>
      <c r="VUP1840" s="401"/>
      <c r="VUQ1840" s="401"/>
      <c r="VUR1840" s="401"/>
      <c r="VUS1840" s="401"/>
      <c r="VUT1840" s="401"/>
      <c r="VUU1840" s="401"/>
      <c r="VUV1840" s="401"/>
      <c r="VUW1840" s="401"/>
      <c r="VUX1840" s="401"/>
      <c r="VUY1840" s="401"/>
      <c r="VUZ1840" s="401"/>
      <c r="VVA1840" s="401"/>
      <c r="VVB1840" s="401"/>
      <c r="VVC1840" s="401"/>
      <c r="VVD1840" s="401"/>
      <c r="VVE1840" s="401"/>
      <c r="VVF1840" s="401"/>
      <c r="VVG1840" s="401"/>
      <c r="VVH1840" s="401"/>
      <c r="VVI1840" s="401"/>
      <c r="VVJ1840" s="401"/>
      <c r="VVK1840" s="401"/>
      <c r="VVL1840" s="401"/>
      <c r="VVM1840" s="401"/>
      <c r="VVN1840" s="401"/>
      <c r="VVO1840" s="401"/>
      <c r="VVP1840" s="401"/>
      <c r="VVQ1840" s="401"/>
      <c r="VVR1840" s="401"/>
      <c r="VVS1840" s="401"/>
      <c r="VVT1840" s="401"/>
      <c r="VVU1840" s="401"/>
      <c r="VVV1840" s="401"/>
      <c r="VVW1840" s="401"/>
      <c r="VVX1840" s="401"/>
      <c r="VVY1840" s="401"/>
      <c r="VVZ1840" s="401"/>
      <c r="VWA1840" s="401"/>
      <c r="VWB1840" s="401"/>
      <c r="VWC1840" s="401"/>
      <c r="VWD1840" s="401"/>
      <c r="VWE1840" s="401"/>
      <c r="VWF1840" s="401"/>
      <c r="VWG1840" s="401"/>
      <c r="VWH1840" s="401"/>
      <c r="VWI1840" s="401"/>
      <c r="VWJ1840" s="401"/>
      <c r="VWK1840" s="401"/>
      <c r="VWL1840" s="401"/>
      <c r="VWM1840" s="401"/>
      <c r="VWN1840" s="401"/>
      <c r="VWO1840" s="401"/>
      <c r="VWP1840" s="401"/>
      <c r="VWQ1840" s="401"/>
      <c r="VWR1840" s="401"/>
      <c r="VWS1840" s="401"/>
      <c r="VWT1840" s="401"/>
      <c r="VWU1840" s="401"/>
      <c r="VWV1840" s="401"/>
      <c r="VWW1840" s="401"/>
      <c r="VWX1840" s="401"/>
      <c r="VWY1840" s="401"/>
      <c r="VWZ1840" s="401"/>
      <c r="VXA1840" s="401"/>
      <c r="VXB1840" s="401"/>
      <c r="VXC1840" s="401"/>
      <c r="VXD1840" s="401"/>
      <c r="VXE1840" s="401"/>
      <c r="VXF1840" s="401"/>
      <c r="VXG1840" s="401"/>
      <c r="VXH1840" s="401"/>
      <c r="VXI1840" s="401"/>
      <c r="VXJ1840" s="401"/>
      <c r="VXK1840" s="401"/>
      <c r="VXL1840" s="401"/>
      <c r="VXM1840" s="401"/>
      <c r="VXN1840" s="401"/>
      <c r="VXO1840" s="401"/>
      <c r="VXP1840" s="401"/>
      <c r="VXQ1840" s="401"/>
      <c r="VXR1840" s="401"/>
      <c r="VXS1840" s="401"/>
      <c r="VXT1840" s="401"/>
      <c r="VXU1840" s="401"/>
      <c r="VXV1840" s="401"/>
      <c r="VXW1840" s="401"/>
      <c r="VXX1840" s="401"/>
      <c r="VXY1840" s="401"/>
      <c r="VXZ1840" s="401"/>
      <c r="VYA1840" s="401"/>
      <c r="VYB1840" s="401"/>
      <c r="VYC1840" s="401"/>
      <c r="VYD1840" s="401"/>
      <c r="VYE1840" s="401"/>
      <c r="VYF1840" s="401"/>
      <c r="VYG1840" s="401"/>
      <c r="VYH1840" s="401"/>
      <c r="VYI1840" s="401"/>
      <c r="VYJ1840" s="401"/>
      <c r="VYK1840" s="401"/>
      <c r="VYL1840" s="401"/>
      <c r="VYM1840" s="401"/>
      <c r="VYN1840" s="401"/>
      <c r="VYO1840" s="401"/>
      <c r="VYP1840" s="401"/>
      <c r="VYQ1840" s="401"/>
      <c r="VYR1840" s="401"/>
      <c r="VYS1840" s="401"/>
      <c r="VYT1840" s="401"/>
      <c r="VYU1840" s="401"/>
      <c r="VYV1840" s="401"/>
      <c r="VYW1840" s="401"/>
      <c r="VYX1840" s="401"/>
      <c r="VYY1840" s="401"/>
      <c r="VYZ1840" s="401"/>
      <c r="VZA1840" s="401"/>
      <c r="VZB1840" s="401"/>
      <c r="VZC1840" s="401"/>
      <c r="VZD1840" s="401"/>
      <c r="VZE1840" s="401"/>
      <c r="VZF1840" s="401"/>
      <c r="VZG1840" s="401"/>
      <c r="VZH1840" s="401"/>
      <c r="VZI1840" s="401"/>
      <c r="VZJ1840" s="401"/>
      <c r="VZK1840" s="401"/>
      <c r="VZL1840" s="401"/>
      <c r="VZM1840" s="401"/>
      <c r="VZN1840" s="401"/>
      <c r="VZO1840" s="401"/>
      <c r="VZP1840" s="401"/>
      <c r="VZQ1840" s="401"/>
      <c r="VZR1840" s="401"/>
      <c r="VZS1840" s="401"/>
      <c r="VZT1840" s="401"/>
      <c r="VZU1840" s="401"/>
      <c r="VZV1840" s="401"/>
      <c r="VZW1840" s="401"/>
      <c r="VZX1840" s="401"/>
      <c r="VZY1840" s="401"/>
      <c r="VZZ1840" s="401"/>
      <c r="WAA1840" s="401"/>
      <c r="WAB1840" s="401"/>
      <c r="WAC1840" s="401"/>
      <c r="WAD1840" s="401"/>
      <c r="WAE1840" s="401"/>
      <c r="WAF1840" s="401"/>
      <c r="WAG1840" s="401"/>
      <c r="WAH1840" s="401"/>
      <c r="WAI1840" s="401"/>
      <c r="WAJ1840" s="401"/>
      <c r="WAK1840" s="401"/>
      <c r="WAL1840" s="401"/>
      <c r="WAM1840" s="401"/>
      <c r="WAN1840" s="401"/>
      <c r="WAO1840" s="401"/>
      <c r="WAP1840" s="401"/>
      <c r="WAQ1840" s="401"/>
      <c r="WAR1840" s="401"/>
      <c r="WAS1840" s="401"/>
      <c r="WAT1840" s="401"/>
      <c r="WAU1840" s="401"/>
      <c r="WAV1840" s="401"/>
      <c r="WAW1840" s="401"/>
      <c r="WAX1840" s="401"/>
      <c r="WAY1840" s="401"/>
      <c r="WAZ1840" s="401"/>
      <c r="WBA1840" s="401"/>
      <c r="WBB1840" s="401"/>
      <c r="WBC1840" s="401"/>
      <c r="WBD1840" s="401"/>
      <c r="WBE1840" s="401"/>
      <c r="WBF1840" s="401"/>
      <c r="WBG1840" s="401"/>
      <c r="WBH1840" s="401"/>
      <c r="WBI1840" s="401"/>
      <c r="WBJ1840" s="401"/>
      <c r="WBK1840" s="401"/>
      <c r="WBL1840" s="401"/>
      <c r="WBM1840" s="401"/>
      <c r="WBN1840" s="401"/>
      <c r="WBO1840" s="401"/>
      <c r="WBP1840" s="401"/>
      <c r="WBQ1840" s="401"/>
      <c r="WBR1840" s="401"/>
      <c r="WBS1840" s="401"/>
      <c r="WBT1840" s="401"/>
      <c r="WBU1840" s="401"/>
      <c r="WBV1840" s="401"/>
      <c r="WBW1840" s="401"/>
      <c r="WBX1840" s="401"/>
      <c r="WBY1840" s="401"/>
      <c r="WBZ1840" s="401"/>
      <c r="WCA1840" s="401"/>
      <c r="WCB1840" s="401"/>
      <c r="WCC1840" s="401"/>
      <c r="WCD1840" s="401"/>
      <c r="WCE1840" s="401"/>
      <c r="WCF1840" s="401"/>
      <c r="WCG1840" s="401"/>
      <c r="WCH1840" s="401"/>
      <c r="WCI1840" s="401"/>
      <c r="WCJ1840" s="401"/>
      <c r="WCK1840" s="401"/>
      <c r="WCL1840" s="401"/>
      <c r="WCM1840" s="401"/>
      <c r="WCN1840" s="401"/>
      <c r="WCO1840" s="401"/>
      <c r="WCP1840" s="401"/>
      <c r="WCQ1840" s="401"/>
      <c r="WCR1840" s="401"/>
      <c r="WCS1840" s="401"/>
      <c r="WCT1840" s="401"/>
      <c r="WCU1840" s="401"/>
      <c r="WCV1840" s="401"/>
      <c r="WCW1840" s="401"/>
      <c r="WCX1840" s="401"/>
      <c r="WCY1840" s="401"/>
      <c r="WCZ1840" s="401"/>
      <c r="WDA1840" s="401"/>
      <c r="WDB1840" s="401"/>
      <c r="WDC1840" s="401"/>
      <c r="WDD1840" s="401"/>
      <c r="WDE1840" s="401"/>
      <c r="WDF1840" s="401"/>
      <c r="WDG1840" s="401"/>
      <c r="WDH1840" s="401"/>
      <c r="WDI1840" s="401"/>
      <c r="WDJ1840" s="401"/>
      <c r="WDK1840" s="401"/>
      <c r="WDL1840" s="401"/>
      <c r="WDM1840" s="401"/>
      <c r="WDN1840" s="401"/>
      <c r="WDO1840" s="401"/>
      <c r="WDP1840" s="401"/>
      <c r="WDQ1840" s="401"/>
      <c r="WDR1840" s="401"/>
      <c r="WDS1840" s="401"/>
      <c r="WDT1840" s="401"/>
      <c r="WDU1840" s="401"/>
      <c r="WDV1840" s="401"/>
      <c r="WDW1840" s="401"/>
      <c r="WDX1840" s="401"/>
      <c r="WDY1840" s="401"/>
      <c r="WDZ1840" s="401"/>
      <c r="WEA1840" s="401"/>
      <c r="WEB1840" s="401"/>
      <c r="WEC1840" s="401"/>
      <c r="WED1840" s="401"/>
      <c r="WEE1840" s="401"/>
      <c r="WEF1840" s="401"/>
      <c r="WEG1840" s="401"/>
      <c r="WEH1840" s="401"/>
      <c r="WEI1840" s="401"/>
      <c r="WEJ1840" s="401"/>
      <c r="WEK1840" s="401"/>
      <c r="WEL1840" s="401"/>
      <c r="WEM1840" s="401"/>
      <c r="WEN1840" s="401"/>
      <c r="WEO1840" s="401"/>
      <c r="WEP1840" s="401"/>
      <c r="WEQ1840" s="401"/>
      <c r="WER1840" s="401"/>
      <c r="WES1840" s="401"/>
      <c r="WET1840" s="401"/>
      <c r="WEU1840" s="401"/>
      <c r="WEV1840" s="401"/>
      <c r="WEW1840" s="401"/>
      <c r="WEX1840" s="401"/>
      <c r="WEY1840" s="401"/>
      <c r="WEZ1840" s="401"/>
      <c r="WFA1840" s="401"/>
      <c r="WFB1840" s="401"/>
      <c r="WFC1840" s="401"/>
      <c r="WFD1840" s="401"/>
      <c r="WFE1840" s="401"/>
      <c r="WFF1840" s="401"/>
      <c r="WFG1840" s="401"/>
      <c r="WFH1840" s="401"/>
      <c r="WFI1840" s="401"/>
      <c r="WFJ1840" s="401"/>
      <c r="WFK1840" s="401"/>
      <c r="WFL1840" s="401"/>
      <c r="WFM1840" s="401"/>
      <c r="WFN1840" s="401"/>
      <c r="WFO1840" s="401"/>
      <c r="WFP1840" s="401"/>
      <c r="WFQ1840" s="401"/>
      <c r="WFR1840" s="401"/>
      <c r="WFS1840" s="401"/>
      <c r="WFT1840" s="401"/>
      <c r="WFU1840" s="401"/>
      <c r="WFV1840" s="401"/>
      <c r="WFW1840" s="401"/>
      <c r="WFX1840" s="401"/>
      <c r="WFY1840" s="401"/>
      <c r="WFZ1840" s="401"/>
      <c r="WGA1840" s="401"/>
      <c r="WGB1840" s="401"/>
      <c r="WGC1840" s="401"/>
      <c r="WGD1840" s="401"/>
      <c r="WGE1840" s="401"/>
      <c r="WGF1840" s="401"/>
      <c r="WGG1840" s="401"/>
      <c r="WGH1840" s="401"/>
      <c r="WGI1840" s="401"/>
      <c r="WGJ1840" s="401"/>
      <c r="WGK1840" s="401"/>
      <c r="WGL1840" s="401"/>
      <c r="WGM1840" s="401"/>
      <c r="WGN1840" s="401"/>
      <c r="WGO1840" s="401"/>
      <c r="WGP1840" s="401"/>
      <c r="WGQ1840" s="401"/>
      <c r="WGR1840" s="401"/>
      <c r="WGS1840" s="401"/>
      <c r="WGT1840" s="401"/>
      <c r="WGU1840" s="401"/>
      <c r="WGV1840" s="401"/>
      <c r="WGW1840" s="401"/>
      <c r="WGX1840" s="401"/>
      <c r="WGY1840" s="401"/>
      <c r="WGZ1840" s="401"/>
      <c r="WHA1840" s="401"/>
      <c r="WHB1840" s="401"/>
      <c r="WHC1840" s="401"/>
      <c r="WHD1840" s="401"/>
      <c r="WHE1840" s="401"/>
      <c r="WHF1840" s="401"/>
      <c r="WHG1840" s="401"/>
      <c r="WHH1840" s="401"/>
      <c r="WHI1840" s="401"/>
      <c r="WHJ1840" s="401"/>
      <c r="WHK1840" s="401"/>
      <c r="WHL1840" s="401"/>
      <c r="WHM1840" s="401"/>
      <c r="WHN1840" s="401"/>
      <c r="WHO1840" s="401"/>
      <c r="WHP1840" s="401"/>
      <c r="WHQ1840" s="401"/>
      <c r="WHR1840" s="401"/>
      <c r="WHS1840" s="401"/>
      <c r="WHT1840" s="401"/>
      <c r="WHU1840" s="401"/>
      <c r="WHV1840" s="401"/>
      <c r="WHW1840" s="401"/>
      <c r="WHX1840" s="401"/>
      <c r="WHY1840" s="401"/>
      <c r="WHZ1840" s="401"/>
      <c r="WIA1840" s="401"/>
      <c r="WIB1840" s="401"/>
      <c r="WIC1840" s="401"/>
      <c r="WID1840" s="401"/>
      <c r="WIE1840" s="401"/>
      <c r="WIF1840" s="401"/>
      <c r="WIG1840" s="401"/>
      <c r="WIH1840" s="401"/>
      <c r="WII1840" s="401"/>
      <c r="WIJ1840" s="401"/>
      <c r="WIK1840" s="401"/>
      <c r="WIL1840" s="401"/>
      <c r="WIM1840" s="401"/>
      <c r="WIN1840" s="401"/>
      <c r="WIO1840" s="401"/>
      <c r="WIP1840" s="401"/>
      <c r="WIQ1840" s="401"/>
      <c r="WIR1840" s="401"/>
      <c r="WIS1840" s="401"/>
      <c r="WIT1840" s="401"/>
      <c r="WIU1840" s="401"/>
      <c r="WIV1840" s="401"/>
      <c r="WIW1840" s="401"/>
      <c r="WIX1840" s="401"/>
      <c r="WIY1840" s="401"/>
      <c r="WIZ1840" s="401"/>
      <c r="WJA1840" s="401"/>
      <c r="WJB1840" s="401"/>
      <c r="WJC1840" s="401"/>
      <c r="WJD1840" s="401"/>
      <c r="WJE1840" s="401"/>
      <c r="WJF1840" s="401"/>
      <c r="WJG1840" s="401"/>
      <c r="WJH1840" s="401"/>
      <c r="WJI1840" s="401"/>
      <c r="WJJ1840" s="401"/>
      <c r="WJK1840" s="401"/>
      <c r="WJL1840" s="401"/>
      <c r="WJM1840" s="401"/>
      <c r="WJN1840" s="401"/>
      <c r="WJO1840" s="401"/>
      <c r="WJP1840" s="401"/>
      <c r="WJQ1840" s="401"/>
      <c r="WJR1840" s="401"/>
      <c r="WJS1840" s="401"/>
      <c r="WJT1840" s="401"/>
      <c r="WJU1840" s="401"/>
      <c r="WJV1840" s="401"/>
      <c r="WJW1840" s="401"/>
      <c r="WJX1840" s="401"/>
      <c r="WJY1840" s="401"/>
      <c r="WJZ1840" s="401"/>
      <c r="WKA1840" s="401"/>
      <c r="WKB1840" s="401"/>
      <c r="WKC1840" s="401"/>
      <c r="WKD1840" s="401"/>
      <c r="WKE1840" s="401"/>
      <c r="WKF1840" s="401"/>
      <c r="WKG1840" s="401"/>
      <c r="WKH1840" s="401"/>
      <c r="WKI1840" s="401"/>
      <c r="WKJ1840" s="401"/>
      <c r="WKK1840" s="401"/>
      <c r="WKL1840" s="401"/>
      <c r="WKM1840" s="401"/>
      <c r="WKN1840" s="401"/>
      <c r="WKO1840" s="401"/>
      <c r="WKP1840" s="401"/>
      <c r="WKQ1840" s="401"/>
      <c r="WKR1840" s="401"/>
      <c r="WKS1840" s="401"/>
      <c r="WKT1840" s="401"/>
      <c r="WKU1840" s="401"/>
      <c r="WKV1840" s="401"/>
      <c r="WKW1840" s="401"/>
      <c r="WKX1840" s="401"/>
      <c r="WKY1840" s="401"/>
      <c r="WKZ1840" s="401"/>
      <c r="WLA1840" s="401"/>
      <c r="WLB1840" s="401"/>
      <c r="WLC1840" s="401"/>
      <c r="WLD1840" s="401"/>
      <c r="WLE1840" s="401"/>
      <c r="WLF1840" s="401"/>
      <c r="WLG1840" s="401"/>
      <c r="WLH1840" s="401"/>
      <c r="WLI1840" s="401"/>
      <c r="WLJ1840" s="401"/>
      <c r="WLK1840" s="401"/>
      <c r="WLL1840" s="401"/>
      <c r="WLM1840" s="401"/>
      <c r="WLN1840" s="401"/>
      <c r="WLO1840" s="401"/>
      <c r="WLP1840" s="401"/>
      <c r="WLQ1840" s="401"/>
      <c r="WLR1840" s="401"/>
      <c r="WLS1840" s="401"/>
      <c r="WLT1840" s="401"/>
      <c r="WLU1840" s="401"/>
      <c r="WLV1840" s="401"/>
      <c r="WLW1840" s="401"/>
      <c r="WLX1840" s="401"/>
      <c r="WLY1840" s="401"/>
      <c r="WLZ1840" s="401"/>
      <c r="WMA1840" s="401"/>
      <c r="WMB1840" s="401"/>
      <c r="WMC1840" s="401"/>
      <c r="WMD1840" s="401"/>
      <c r="WME1840" s="401"/>
      <c r="WMF1840" s="401"/>
      <c r="WMG1840" s="401"/>
      <c r="WMH1840" s="401"/>
      <c r="WMI1840" s="401"/>
      <c r="WMJ1840" s="401"/>
      <c r="WMK1840" s="401"/>
      <c r="WML1840" s="401"/>
      <c r="WMM1840" s="401"/>
      <c r="WMN1840" s="401"/>
      <c r="WMO1840" s="401"/>
      <c r="WMP1840" s="401"/>
      <c r="WMQ1840" s="401"/>
      <c r="WMR1840" s="401"/>
      <c r="WMS1840" s="401"/>
      <c r="WMT1840" s="401"/>
      <c r="WMU1840" s="401"/>
      <c r="WMV1840" s="401"/>
      <c r="WMW1840" s="401"/>
      <c r="WMX1840" s="401"/>
      <c r="WMY1840" s="401"/>
      <c r="WMZ1840" s="401"/>
      <c r="WNA1840" s="401"/>
      <c r="WNB1840" s="401"/>
      <c r="WNC1840" s="401"/>
      <c r="WND1840" s="401"/>
      <c r="WNE1840" s="401"/>
      <c r="WNF1840" s="401"/>
      <c r="WNG1840" s="401"/>
      <c r="WNH1840" s="401"/>
      <c r="WNI1840" s="401"/>
      <c r="WNJ1840" s="401"/>
      <c r="WNK1840" s="401"/>
      <c r="WNL1840" s="401"/>
      <c r="WNM1840" s="401"/>
      <c r="WNN1840" s="401"/>
      <c r="WNO1840" s="401"/>
      <c r="WNP1840" s="401"/>
      <c r="WNQ1840" s="401"/>
      <c r="WNR1840" s="401"/>
      <c r="WNS1840" s="401"/>
      <c r="WNT1840" s="401"/>
      <c r="WNU1840" s="401"/>
      <c r="WNV1840" s="401"/>
      <c r="WNW1840" s="401"/>
      <c r="WNX1840" s="401"/>
      <c r="WNY1840" s="401"/>
      <c r="WNZ1840" s="401"/>
      <c r="WOA1840" s="401"/>
      <c r="WOB1840" s="401"/>
      <c r="WOC1840" s="401"/>
      <c r="WOD1840" s="401"/>
      <c r="WOE1840" s="401"/>
      <c r="WOF1840" s="401"/>
      <c r="WOG1840" s="401"/>
      <c r="WOH1840" s="401"/>
      <c r="WOI1840" s="401"/>
      <c r="WOJ1840" s="401"/>
      <c r="WOK1840" s="401"/>
      <c r="WOL1840" s="401"/>
      <c r="WOM1840" s="401"/>
      <c r="WON1840" s="401"/>
      <c r="WOO1840" s="401"/>
      <c r="WOP1840" s="401"/>
      <c r="WOQ1840" s="401"/>
      <c r="WOR1840" s="401"/>
      <c r="WOS1840" s="401"/>
      <c r="WOT1840" s="401"/>
      <c r="WOU1840" s="401"/>
      <c r="WOV1840" s="401"/>
      <c r="WOW1840" s="401"/>
      <c r="WOX1840" s="401"/>
      <c r="WOY1840" s="401"/>
      <c r="WOZ1840" s="401"/>
      <c r="WPA1840" s="401"/>
      <c r="WPB1840" s="401"/>
      <c r="WPC1840" s="401"/>
      <c r="WPD1840" s="401"/>
      <c r="WPE1840" s="401"/>
      <c r="WPF1840" s="401"/>
      <c r="WPG1840" s="401"/>
      <c r="WPH1840" s="401"/>
      <c r="WPI1840" s="401"/>
      <c r="WPJ1840" s="401"/>
      <c r="WPK1840" s="401"/>
      <c r="WPL1840" s="401"/>
      <c r="WPM1840" s="401"/>
      <c r="WPN1840" s="401"/>
      <c r="WPO1840" s="401"/>
      <c r="WPP1840" s="401"/>
      <c r="WPQ1840" s="401"/>
      <c r="WPR1840" s="401"/>
      <c r="WPS1840" s="401"/>
      <c r="WPT1840" s="401"/>
      <c r="WPU1840" s="401"/>
      <c r="WPV1840" s="401"/>
      <c r="WPW1840" s="401"/>
      <c r="WPX1840" s="401"/>
      <c r="WPY1840" s="401"/>
      <c r="WPZ1840" s="401"/>
      <c r="WQA1840" s="401"/>
      <c r="WQB1840" s="401"/>
      <c r="WQC1840" s="401"/>
      <c r="WQD1840" s="401"/>
      <c r="WQE1840" s="401"/>
      <c r="WQF1840" s="401"/>
      <c r="WQG1840" s="401"/>
      <c r="WQH1840" s="401"/>
      <c r="WQI1840" s="401"/>
      <c r="WQJ1840" s="401"/>
      <c r="WQK1840" s="401"/>
      <c r="WQL1840" s="401"/>
      <c r="WQM1840" s="401"/>
      <c r="WQN1840" s="401"/>
      <c r="WQO1840" s="401"/>
      <c r="WQP1840" s="401"/>
      <c r="WQQ1840" s="401"/>
      <c r="WQR1840" s="401"/>
      <c r="WQS1840" s="401"/>
      <c r="WQT1840" s="401"/>
      <c r="WQU1840" s="401"/>
      <c r="WQV1840" s="401"/>
      <c r="WQW1840" s="401"/>
      <c r="WQX1840" s="401"/>
      <c r="WQY1840" s="401"/>
      <c r="WQZ1840" s="401"/>
      <c r="WRA1840" s="401"/>
      <c r="WRB1840" s="401"/>
      <c r="WRC1840" s="401"/>
      <c r="WRD1840" s="401"/>
      <c r="WRE1840" s="401"/>
      <c r="WRF1840" s="401"/>
      <c r="WRG1840" s="401"/>
      <c r="WRH1840" s="401"/>
      <c r="WRI1840" s="401"/>
      <c r="WRJ1840" s="401"/>
      <c r="WRK1840" s="401"/>
      <c r="WRL1840" s="401"/>
      <c r="WRM1840" s="401"/>
      <c r="WRN1840" s="401"/>
      <c r="WRO1840" s="401"/>
      <c r="WRP1840" s="401"/>
      <c r="WRQ1840" s="401"/>
      <c r="WRR1840" s="401"/>
      <c r="WRS1840" s="401"/>
      <c r="WRT1840" s="401"/>
      <c r="WRU1840" s="401"/>
      <c r="WRV1840" s="401"/>
      <c r="WRW1840" s="401"/>
      <c r="WRX1840" s="401"/>
      <c r="WRY1840" s="401"/>
      <c r="WRZ1840" s="401"/>
      <c r="WSA1840" s="401"/>
      <c r="WSB1840" s="401"/>
      <c r="WSC1840" s="401"/>
      <c r="WSD1840" s="401"/>
      <c r="WSE1840" s="401"/>
      <c r="WSF1840" s="401"/>
      <c r="WSG1840" s="401"/>
      <c r="WSH1840" s="401"/>
      <c r="WSI1840" s="401"/>
      <c r="WSJ1840" s="401"/>
      <c r="WSK1840" s="401"/>
      <c r="WSL1840" s="401"/>
      <c r="WSM1840" s="401"/>
      <c r="WSN1840" s="401"/>
      <c r="WSO1840" s="401"/>
      <c r="WSP1840" s="401"/>
      <c r="WSQ1840" s="401"/>
      <c r="WSR1840" s="401"/>
      <c r="WSS1840" s="401"/>
      <c r="WST1840" s="401"/>
      <c r="WSU1840" s="401"/>
      <c r="WSV1840" s="401"/>
      <c r="WSW1840" s="401"/>
      <c r="WSX1840" s="401"/>
      <c r="WSY1840" s="401"/>
      <c r="WSZ1840" s="401"/>
      <c r="WTA1840" s="401"/>
      <c r="WTB1840" s="401"/>
      <c r="WTC1840" s="401"/>
      <c r="WTD1840" s="401"/>
      <c r="WTE1840" s="401"/>
      <c r="WTF1840" s="401"/>
      <c r="WTG1840" s="401"/>
      <c r="WTH1840" s="401"/>
      <c r="WTI1840" s="401"/>
      <c r="WTJ1840" s="401"/>
      <c r="WTK1840" s="401"/>
      <c r="WTL1840" s="401"/>
      <c r="WTM1840" s="401"/>
      <c r="WTN1840" s="401"/>
      <c r="WTO1840" s="401"/>
      <c r="WTP1840" s="401"/>
      <c r="WTQ1840" s="401"/>
      <c r="WTR1840" s="401"/>
      <c r="WTS1840" s="401"/>
      <c r="WTT1840" s="401"/>
      <c r="WTU1840" s="401"/>
      <c r="WTV1840" s="401"/>
      <c r="WTW1840" s="401"/>
      <c r="WTX1840" s="401"/>
      <c r="WTY1840" s="401"/>
      <c r="WTZ1840" s="401"/>
      <c r="WUA1840" s="401"/>
      <c r="WUB1840" s="401"/>
      <c r="WUC1840" s="401"/>
      <c r="WUD1840" s="401"/>
      <c r="WUE1840" s="401"/>
      <c r="WUF1840" s="401"/>
      <c r="WUG1840" s="401"/>
      <c r="WUH1840" s="401"/>
      <c r="WUI1840" s="401"/>
      <c r="WUJ1840" s="401"/>
      <c r="WUK1840" s="401"/>
      <c r="WUL1840" s="401"/>
      <c r="WUM1840" s="401"/>
      <c r="WUN1840" s="401"/>
      <c r="WUO1840" s="401"/>
      <c r="WUP1840" s="401"/>
      <c r="WUQ1840" s="401"/>
      <c r="WUR1840" s="401"/>
      <c r="WUS1840" s="401"/>
      <c r="WUT1840" s="401"/>
      <c r="WUU1840" s="401"/>
      <c r="WUV1840" s="401"/>
      <c r="WUW1840" s="401"/>
      <c r="WUX1840" s="401"/>
      <c r="WUY1840" s="401"/>
      <c r="WUZ1840" s="401"/>
      <c r="WVA1840" s="401"/>
      <c r="WVB1840" s="401"/>
      <c r="WVC1840" s="401"/>
      <c r="WVD1840" s="401"/>
      <c r="WVE1840" s="401"/>
    </row>
    <row r="1841" spans="1:16125" s="399" customFormat="1">
      <c r="A1841" s="397"/>
      <c r="B1841" s="397"/>
      <c r="C1841" s="400"/>
      <c r="D1841" s="400"/>
      <c r="E1841" s="5032"/>
      <c r="K1841" s="397"/>
      <c r="L1841" s="401"/>
      <c r="M1841" s="401"/>
      <c r="N1841" s="401"/>
      <c r="O1841" s="401"/>
      <c r="P1841" s="401"/>
      <c r="Q1841" s="401"/>
      <c r="R1841" s="401"/>
      <c r="S1841" s="401"/>
      <c r="T1841" s="401"/>
      <c r="U1841" s="401"/>
      <c r="V1841" s="401"/>
      <c r="W1841" s="401"/>
      <c r="X1841" s="401"/>
      <c r="Y1841" s="401"/>
      <c r="Z1841" s="401"/>
      <c r="AA1841" s="401"/>
      <c r="AB1841" s="401"/>
      <c r="AC1841" s="401"/>
      <c r="AD1841" s="401"/>
      <c r="AE1841" s="401"/>
      <c r="AF1841" s="401"/>
      <c r="AG1841" s="401"/>
      <c r="AH1841" s="401"/>
      <c r="AI1841" s="401"/>
      <c r="AJ1841" s="401"/>
      <c r="AK1841" s="401"/>
      <c r="AL1841" s="401"/>
      <c r="AM1841" s="401"/>
      <c r="AN1841" s="401"/>
      <c r="AO1841" s="401"/>
      <c r="AP1841" s="401"/>
      <c r="AQ1841" s="401"/>
      <c r="AR1841" s="401"/>
      <c r="AS1841" s="401"/>
      <c r="AT1841" s="401"/>
      <c r="AU1841" s="401"/>
      <c r="AV1841" s="401"/>
      <c r="AW1841" s="401"/>
      <c r="AX1841" s="401"/>
      <c r="AY1841" s="401"/>
      <c r="AZ1841" s="401"/>
      <c r="BA1841" s="401"/>
      <c r="BB1841" s="401"/>
      <c r="BC1841" s="401"/>
      <c r="BD1841" s="401"/>
      <c r="BE1841" s="401"/>
      <c r="BF1841" s="401"/>
      <c r="BG1841" s="401"/>
      <c r="BH1841" s="401"/>
      <c r="BI1841" s="401"/>
      <c r="BJ1841" s="401"/>
      <c r="BK1841" s="401"/>
      <c r="BL1841" s="401"/>
      <c r="BM1841" s="401"/>
      <c r="BN1841" s="401"/>
      <c r="BO1841" s="401"/>
      <c r="BP1841" s="401"/>
      <c r="BQ1841" s="401"/>
      <c r="BR1841" s="401"/>
      <c r="BS1841" s="401"/>
      <c r="BT1841" s="401"/>
      <c r="BU1841" s="401"/>
      <c r="BV1841" s="401"/>
      <c r="BW1841" s="401"/>
      <c r="BX1841" s="401"/>
      <c r="BY1841" s="401"/>
      <c r="BZ1841" s="401"/>
      <c r="CA1841" s="401"/>
      <c r="CB1841" s="401"/>
      <c r="CC1841" s="401"/>
      <c r="CD1841" s="401"/>
      <c r="CE1841" s="401"/>
      <c r="CF1841" s="401"/>
      <c r="CG1841" s="401"/>
      <c r="CH1841" s="401"/>
      <c r="CI1841" s="401"/>
      <c r="CJ1841" s="401"/>
      <c r="CK1841" s="401"/>
      <c r="CL1841" s="401"/>
      <c r="CM1841" s="401"/>
      <c r="CN1841" s="401"/>
      <c r="CO1841" s="401"/>
      <c r="CP1841" s="401"/>
      <c r="CQ1841" s="401"/>
      <c r="CR1841" s="401"/>
      <c r="CS1841" s="401"/>
      <c r="CT1841" s="401"/>
      <c r="CU1841" s="401"/>
      <c r="CV1841" s="401"/>
      <c r="CW1841" s="401"/>
      <c r="CX1841" s="401"/>
      <c r="CY1841" s="401"/>
      <c r="CZ1841" s="401"/>
      <c r="DA1841" s="401"/>
      <c r="DB1841" s="401"/>
      <c r="DC1841" s="401"/>
      <c r="DD1841" s="401"/>
      <c r="DE1841" s="401"/>
      <c r="DF1841" s="401"/>
      <c r="DG1841" s="401"/>
      <c r="DH1841" s="401"/>
      <c r="DI1841" s="401"/>
      <c r="DJ1841" s="401"/>
      <c r="DK1841" s="401"/>
      <c r="DL1841" s="401"/>
      <c r="DM1841" s="401"/>
      <c r="DN1841" s="401"/>
      <c r="DO1841" s="401"/>
      <c r="DP1841" s="401"/>
      <c r="DQ1841" s="401"/>
      <c r="DR1841" s="401"/>
      <c r="DS1841" s="401"/>
      <c r="DT1841" s="401"/>
      <c r="DU1841" s="401"/>
      <c r="DV1841" s="401"/>
      <c r="DW1841" s="401"/>
      <c r="DX1841" s="401"/>
      <c r="DY1841" s="401"/>
      <c r="DZ1841" s="401"/>
      <c r="EA1841" s="401"/>
      <c r="EB1841" s="401"/>
      <c r="EC1841" s="401"/>
      <c r="ED1841" s="401"/>
      <c r="EE1841" s="401"/>
      <c r="EF1841" s="401"/>
      <c r="EG1841" s="401"/>
      <c r="EH1841" s="401"/>
      <c r="EI1841" s="401"/>
      <c r="EJ1841" s="401"/>
      <c r="EK1841" s="401"/>
      <c r="EL1841" s="401"/>
      <c r="EM1841" s="401"/>
      <c r="EN1841" s="401"/>
      <c r="EO1841" s="401"/>
      <c r="EP1841" s="401"/>
      <c r="EQ1841" s="401"/>
      <c r="ER1841" s="401"/>
      <c r="ES1841" s="401"/>
      <c r="ET1841" s="401"/>
      <c r="EU1841" s="401"/>
      <c r="EV1841" s="401"/>
      <c r="EW1841" s="401"/>
      <c r="EX1841" s="401"/>
      <c r="EY1841" s="401"/>
      <c r="EZ1841" s="401"/>
      <c r="FA1841" s="401"/>
      <c r="FB1841" s="401"/>
      <c r="FC1841" s="401"/>
      <c r="FD1841" s="401"/>
      <c r="FE1841" s="401"/>
      <c r="FF1841" s="401"/>
      <c r="FG1841" s="401"/>
      <c r="FH1841" s="401"/>
      <c r="FI1841" s="401"/>
      <c r="FJ1841" s="401"/>
      <c r="FK1841" s="401"/>
      <c r="FL1841" s="401"/>
      <c r="FM1841" s="401"/>
      <c r="FN1841" s="401"/>
      <c r="FO1841" s="401"/>
      <c r="FP1841" s="401"/>
      <c r="FQ1841" s="401"/>
      <c r="FR1841" s="401"/>
      <c r="FS1841" s="401"/>
      <c r="FT1841" s="401"/>
      <c r="FU1841" s="401"/>
      <c r="FV1841" s="401"/>
      <c r="FW1841" s="401"/>
      <c r="FX1841" s="401"/>
      <c r="FY1841" s="401"/>
      <c r="FZ1841" s="401"/>
      <c r="GA1841" s="401"/>
      <c r="GB1841" s="401"/>
      <c r="GC1841" s="401"/>
      <c r="GD1841" s="401"/>
      <c r="GE1841" s="401"/>
      <c r="GF1841" s="401"/>
      <c r="GG1841" s="401"/>
      <c r="GH1841" s="401"/>
      <c r="GI1841" s="401"/>
      <c r="GJ1841" s="401"/>
      <c r="GK1841" s="401"/>
      <c r="GL1841" s="401"/>
      <c r="GM1841" s="401"/>
      <c r="GN1841" s="401"/>
      <c r="GO1841" s="401"/>
      <c r="GP1841" s="401"/>
      <c r="GQ1841" s="401"/>
      <c r="GR1841" s="401"/>
      <c r="GS1841" s="401"/>
      <c r="GT1841" s="401"/>
      <c r="GU1841" s="401"/>
      <c r="GV1841" s="401"/>
      <c r="GW1841" s="401"/>
      <c r="GX1841" s="401"/>
      <c r="GY1841" s="401"/>
      <c r="GZ1841" s="401"/>
      <c r="HA1841" s="401"/>
      <c r="HB1841" s="401"/>
      <c r="HC1841" s="401"/>
      <c r="HD1841" s="401"/>
      <c r="HE1841" s="401"/>
      <c r="HF1841" s="401"/>
      <c r="HG1841" s="401"/>
      <c r="HH1841" s="401"/>
      <c r="HI1841" s="401"/>
      <c r="HJ1841" s="401"/>
      <c r="HK1841" s="401"/>
      <c r="HL1841" s="401"/>
      <c r="HM1841" s="401"/>
      <c r="HN1841" s="401"/>
      <c r="HO1841" s="401"/>
      <c r="HP1841" s="401"/>
      <c r="HQ1841" s="401"/>
      <c r="HR1841" s="401"/>
      <c r="HS1841" s="401"/>
      <c r="HT1841" s="401"/>
      <c r="HU1841" s="401"/>
      <c r="HV1841" s="401"/>
      <c r="HW1841" s="401"/>
      <c r="HX1841" s="401"/>
      <c r="HY1841" s="401"/>
      <c r="HZ1841" s="401"/>
      <c r="IA1841" s="401"/>
      <c r="IB1841" s="401"/>
      <c r="IC1841" s="401"/>
      <c r="ID1841" s="401"/>
      <c r="IE1841" s="401"/>
      <c r="IF1841" s="401"/>
      <c r="IG1841" s="401"/>
      <c r="IH1841" s="401"/>
      <c r="II1841" s="401"/>
      <c r="IJ1841" s="401"/>
      <c r="IK1841" s="401"/>
      <c r="IL1841" s="401"/>
      <c r="IM1841" s="401"/>
      <c r="IN1841" s="401"/>
      <c r="IO1841" s="401"/>
      <c r="IP1841" s="401"/>
      <c r="IQ1841" s="401"/>
      <c r="IR1841" s="401"/>
      <c r="IS1841" s="401"/>
      <c r="IT1841" s="401"/>
      <c r="IU1841" s="401"/>
      <c r="IV1841" s="401"/>
      <c r="IW1841" s="401"/>
      <c r="IX1841" s="401"/>
      <c r="IY1841" s="401"/>
      <c r="IZ1841" s="401"/>
      <c r="JA1841" s="401"/>
      <c r="JB1841" s="401"/>
      <c r="JC1841" s="401"/>
      <c r="JD1841" s="401"/>
      <c r="JE1841" s="401"/>
      <c r="JF1841" s="401"/>
      <c r="JG1841" s="401"/>
      <c r="JH1841" s="401"/>
      <c r="JI1841" s="401"/>
      <c r="JJ1841" s="401"/>
      <c r="JK1841" s="401"/>
      <c r="JL1841" s="401"/>
      <c r="JM1841" s="401"/>
      <c r="JN1841" s="401"/>
      <c r="JO1841" s="401"/>
      <c r="JP1841" s="401"/>
      <c r="JQ1841" s="401"/>
      <c r="JR1841" s="401"/>
      <c r="JS1841" s="401"/>
      <c r="JT1841" s="401"/>
      <c r="JU1841" s="401"/>
      <c r="JV1841" s="401"/>
      <c r="JW1841" s="401"/>
      <c r="JX1841" s="401"/>
      <c r="JY1841" s="401"/>
      <c r="JZ1841" s="401"/>
      <c r="KA1841" s="401"/>
      <c r="KB1841" s="401"/>
      <c r="KC1841" s="401"/>
      <c r="KD1841" s="401"/>
      <c r="KE1841" s="401"/>
      <c r="KF1841" s="401"/>
      <c r="KG1841" s="401"/>
      <c r="KH1841" s="401"/>
      <c r="KI1841" s="401"/>
      <c r="KJ1841" s="401"/>
      <c r="KK1841" s="401"/>
      <c r="KL1841" s="401"/>
      <c r="KM1841" s="401"/>
      <c r="KN1841" s="401"/>
      <c r="KO1841" s="401"/>
      <c r="KP1841" s="401"/>
      <c r="KQ1841" s="401"/>
      <c r="KR1841" s="401"/>
      <c r="KS1841" s="401"/>
      <c r="KT1841" s="401"/>
      <c r="KU1841" s="401"/>
      <c r="KV1841" s="401"/>
      <c r="KW1841" s="401"/>
      <c r="KX1841" s="401"/>
      <c r="KY1841" s="401"/>
      <c r="KZ1841" s="401"/>
      <c r="LA1841" s="401"/>
      <c r="LB1841" s="401"/>
      <c r="LC1841" s="401"/>
      <c r="LD1841" s="401"/>
      <c r="LE1841" s="401"/>
      <c r="LF1841" s="401"/>
      <c r="LG1841" s="401"/>
      <c r="LH1841" s="401"/>
      <c r="LI1841" s="401"/>
      <c r="LJ1841" s="401"/>
      <c r="LK1841" s="401"/>
      <c r="LL1841" s="401"/>
      <c r="LM1841" s="401"/>
      <c r="LN1841" s="401"/>
      <c r="LO1841" s="401"/>
      <c r="LP1841" s="401"/>
      <c r="LQ1841" s="401"/>
      <c r="LR1841" s="401"/>
      <c r="LS1841" s="401"/>
      <c r="LT1841" s="401"/>
      <c r="LU1841" s="401"/>
      <c r="LV1841" s="401"/>
      <c r="LW1841" s="401"/>
      <c r="LX1841" s="401"/>
      <c r="LY1841" s="401"/>
      <c r="LZ1841" s="401"/>
      <c r="MA1841" s="401"/>
      <c r="MB1841" s="401"/>
      <c r="MC1841" s="401"/>
      <c r="MD1841" s="401"/>
      <c r="ME1841" s="401"/>
      <c r="MF1841" s="401"/>
      <c r="MG1841" s="401"/>
      <c r="MH1841" s="401"/>
      <c r="MI1841" s="401"/>
      <c r="MJ1841" s="401"/>
      <c r="MK1841" s="401"/>
      <c r="ML1841" s="401"/>
      <c r="MM1841" s="401"/>
      <c r="MN1841" s="401"/>
      <c r="MO1841" s="401"/>
      <c r="MP1841" s="401"/>
      <c r="MQ1841" s="401"/>
      <c r="MR1841" s="401"/>
      <c r="MS1841" s="401"/>
      <c r="MT1841" s="401"/>
      <c r="MU1841" s="401"/>
      <c r="MV1841" s="401"/>
      <c r="MW1841" s="401"/>
      <c r="MX1841" s="401"/>
      <c r="MY1841" s="401"/>
      <c r="MZ1841" s="401"/>
      <c r="NA1841" s="401"/>
      <c r="NB1841" s="401"/>
      <c r="NC1841" s="401"/>
      <c r="ND1841" s="401"/>
      <c r="NE1841" s="401"/>
      <c r="NF1841" s="401"/>
      <c r="NG1841" s="401"/>
      <c r="NH1841" s="401"/>
      <c r="NI1841" s="401"/>
      <c r="NJ1841" s="401"/>
      <c r="NK1841" s="401"/>
      <c r="NL1841" s="401"/>
      <c r="NM1841" s="401"/>
      <c r="NN1841" s="401"/>
      <c r="NO1841" s="401"/>
      <c r="NP1841" s="401"/>
      <c r="NQ1841" s="401"/>
      <c r="NR1841" s="401"/>
      <c r="NS1841" s="401"/>
      <c r="NT1841" s="401"/>
      <c r="NU1841" s="401"/>
      <c r="NV1841" s="401"/>
      <c r="NW1841" s="401"/>
      <c r="NX1841" s="401"/>
      <c r="NY1841" s="401"/>
      <c r="NZ1841" s="401"/>
      <c r="OA1841" s="401"/>
      <c r="OB1841" s="401"/>
      <c r="OC1841" s="401"/>
      <c r="OD1841" s="401"/>
      <c r="OE1841" s="401"/>
      <c r="OF1841" s="401"/>
      <c r="OG1841" s="401"/>
      <c r="OH1841" s="401"/>
      <c r="OI1841" s="401"/>
      <c r="OJ1841" s="401"/>
      <c r="OK1841" s="401"/>
      <c r="OL1841" s="401"/>
      <c r="OM1841" s="401"/>
      <c r="ON1841" s="401"/>
      <c r="OO1841" s="401"/>
      <c r="OP1841" s="401"/>
      <c r="OQ1841" s="401"/>
      <c r="OR1841" s="401"/>
      <c r="OS1841" s="401"/>
      <c r="OT1841" s="401"/>
      <c r="OU1841" s="401"/>
      <c r="OV1841" s="401"/>
      <c r="OW1841" s="401"/>
      <c r="OX1841" s="401"/>
      <c r="OY1841" s="401"/>
      <c r="OZ1841" s="401"/>
      <c r="PA1841" s="401"/>
      <c r="PB1841" s="401"/>
      <c r="PC1841" s="401"/>
      <c r="PD1841" s="401"/>
      <c r="PE1841" s="401"/>
      <c r="PF1841" s="401"/>
      <c r="PG1841" s="401"/>
      <c r="PH1841" s="401"/>
      <c r="PI1841" s="401"/>
      <c r="PJ1841" s="401"/>
      <c r="PK1841" s="401"/>
      <c r="PL1841" s="401"/>
      <c r="PM1841" s="401"/>
      <c r="PN1841" s="401"/>
      <c r="PO1841" s="401"/>
      <c r="PP1841" s="401"/>
      <c r="PQ1841" s="401"/>
      <c r="PR1841" s="401"/>
      <c r="PS1841" s="401"/>
      <c r="PT1841" s="401"/>
      <c r="PU1841" s="401"/>
      <c r="PV1841" s="401"/>
      <c r="PW1841" s="401"/>
      <c r="PX1841" s="401"/>
      <c r="PY1841" s="401"/>
      <c r="PZ1841" s="401"/>
      <c r="QA1841" s="401"/>
      <c r="QB1841" s="401"/>
      <c r="QC1841" s="401"/>
      <c r="QD1841" s="401"/>
      <c r="QE1841" s="401"/>
      <c r="QF1841" s="401"/>
      <c r="QG1841" s="401"/>
      <c r="QH1841" s="401"/>
      <c r="QI1841" s="401"/>
      <c r="QJ1841" s="401"/>
      <c r="QK1841" s="401"/>
      <c r="QL1841" s="401"/>
      <c r="QM1841" s="401"/>
      <c r="QN1841" s="401"/>
      <c r="QO1841" s="401"/>
      <c r="QP1841" s="401"/>
      <c r="QQ1841" s="401"/>
      <c r="QR1841" s="401"/>
      <c r="QS1841" s="401"/>
      <c r="QT1841" s="401"/>
      <c r="QU1841" s="401"/>
      <c r="QV1841" s="401"/>
      <c r="QW1841" s="401"/>
      <c r="QX1841" s="401"/>
      <c r="QY1841" s="401"/>
      <c r="QZ1841" s="401"/>
      <c r="RA1841" s="401"/>
      <c r="RB1841" s="401"/>
      <c r="RC1841" s="401"/>
      <c r="RD1841" s="401"/>
      <c r="RE1841" s="401"/>
      <c r="RF1841" s="401"/>
      <c r="RG1841" s="401"/>
      <c r="RH1841" s="401"/>
      <c r="RI1841" s="401"/>
      <c r="RJ1841" s="401"/>
      <c r="RK1841" s="401"/>
      <c r="RL1841" s="401"/>
      <c r="RM1841" s="401"/>
      <c r="RN1841" s="401"/>
      <c r="RO1841" s="401"/>
      <c r="RP1841" s="401"/>
      <c r="RQ1841" s="401"/>
      <c r="RR1841" s="401"/>
      <c r="RS1841" s="401"/>
      <c r="RT1841" s="401"/>
      <c r="RU1841" s="401"/>
      <c r="RV1841" s="401"/>
      <c r="RW1841" s="401"/>
      <c r="RX1841" s="401"/>
      <c r="RY1841" s="401"/>
      <c r="RZ1841" s="401"/>
      <c r="SA1841" s="401"/>
      <c r="SB1841" s="401"/>
      <c r="SC1841" s="401"/>
      <c r="SD1841" s="401"/>
      <c r="SE1841" s="401"/>
      <c r="SF1841" s="401"/>
      <c r="SG1841" s="401"/>
      <c r="SH1841" s="401"/>
      <c r="SI1841" s="401"/>
      <c r="SJ1841" s="401"/>
      <c r="SK1841" s="401"/>
      <c r="SL1841" s="401"/>
      <c r="SM1841" s="401"/>
      <c r="SN1841" s="401"/>
      <c r="SO1841" s="401"/>
      <c r="SP1841" s="401"/>
      <c r="SQ1841" s="401"/>
      <c r="SR1841" s="401"/>
      <c r="SS1841" s="401"/>
      <c r="ST1841" s="401"/>
      <c r="SU1841" s="401"/>
      <c r="SV1841" s="401"/>
      <c r="SW1841" s="401"/>
      <c r="SX1841" s="401"/>
      <c r="SY1841" s="401"/>
      <c r="SZ1841" s="401"/>
      <c r="TA1841" s="401"/>
      <c r="TB1841" s="401"/>
      <c r="TC1841" s="401"/>
      <c r="TD1841" s="401"/>
      <c r="TE1841" s="401"/>
      <c r="TF1841" s="401"/>
      <c r="TG1841" s="401"/>
      <c r="TH1841" s="401"/>
      <c r="TI1841" s="401"/>
      <c r="TJ1841" s="401"/>
      <c r="TK1841" s="401"/>
      <c r="TL1841" s="401"/>
      <c r="TM1841" s="401"/>
      <c r="TN1841" s="401"/>
      <c r="TO1841" s="401"/>
      <c r="TP1841" s="401"/>
      <c r="TQ1841" s="401"/>
      <c r="TR1841" s="401"/>
      <c r="TS1841" s="401"/>
      <c r="TT1841" s="401"/>
      <c r="TU1841" s="401"/>
      <c r="TV1841" s="401"/>
      <c r="TW1841" s="401"/>
      <c r="TX1841" s="401"/>
      <c r="TY1841" s="401"/>
      <c r="TZ1841" s="401"/>
      <c r="UA1841" s="401"/>
      <c r="UB1841" s="401"/>
      <c r="UC1841" s="401"/>
      <c r="UD1841" s="401"/>
      <c r="UE1841" s="401"/>
      <c r="UF1841" s="401"/>
      <c r="UG1841" s="401"/>
      <c r="UH1841" s="401"/>
      <c r="UI1841" s="401"/>
      <c r="UJ1841" s="401"/>
      <c r="UK1841" s="401"/>
      <c r="UL1841" s="401"/>
      <c r="UM1841" s="401"/>
      <c r="UN1841" s="401"/>
      <c r="UO1841" s="401"/>
      <c r="UP1841" s="401"/>
      <c r="UQ1841" s="401"/>
      <c r="UR1841" s="401"/>
      <c r="US1841" s="401"/>
      <c r="UT1841" s="401"/>
      <c r="UU1841" s="401"/>
      <c r="UV1841" s="401"/>
      <c r="UW1841" s="401"/>
      <c r="UX1841" s="401"/>
      <c r="UY1841" s="401"/>
      <c r="UZ1841" s="401"/>
      <c r="VA1841" s="401"/>
      <c r="VB1841" s="401"/>
      <c r="VC1841" s="401"/>
      <c r="VD1841" s="401"/>
      <c r="VE1841" s="401"/>
      <c r="VF1841" s="401"/>
      <c r="VG1841" s="401"/>
      <c r="VH1841" s="401"/>
      <c r="VI1841" s="401"/>
      <c r="VJ1841" s="401"/>
      <c r="VK1841" s="401"/>
      <c r="VL1841" s="401"/>
      <c r="VM1841" s="401"/>
      <c r="VN1841" s="401"/>
      <c r="VO1841" s="401"/>
      <c r="VP1841" s="401"/>
      <c r="VQ1841" s="401"/>
      <c r="VR1841" s="401"/>
      <c r="VS1841" s="401"/>
      <c r="VT1841" s="401"/>
      <c r="VU1841" s="401"/>
      <c r="VV1841" s="401"/>
      <c r="VW1841" s="401"/>
      <c r="VX1841" s="401"/>
      <c r="VY1841" s="401"/>
      <c r="VZ1841" s="401"/>
      <c r="WA1841" s="401"/>
      <c r="WB1841" s="401"/>
      <c r="WC1841" s="401"/>
      <c r="WD1841" s="401"/>
      <c r="WE1841" s="401"/>
      <c r="WF1841" s="401"/>
      <c r="WG1841" s="401"/>
      <c r="WH1841" s="401"/>
      <c r="WI1841" s="401"/>
      <c r="WJ1841" s="401"/>
      <c r="WK1841" s="401"/>
      <c r="WL1841" s="401"/>
      <c r="WM1841" s="401"/>
      <c r="WN1841" s="401"/>
      <c r="WO1841" s="401"/>
      <c r="WP1841" s="401"/>
      <c r="WQ1841" s="401"/>
      <c r="WR1841" s="401"/>
      <c r="WS1841" s="401"/>
      <c r="WT1841" s="401"/>
      <c r="WU1841" s="401"/>
      <c r="WV1841" s="401"/>
      <c r="WW1841" s="401"/>
      <c r="WX1841" s="401"/>
      <c r="WY1841" s="401"/>
      <c r="WZ1841" s="401"/>
      <c r="XA1841" s="401"/>
      <c r="XB1841" s="401"/>
      <c r="XC1841" s="401"/>
      <c r="XD1841" s="401"/>
      <c r="XE1841" s="401"/>
      <c r="XF1841" s="401"/>
      <c r="XG1841" s="401"/>
      <c r="XH1841" s="401"/>
      <c r="XI1841" s="401"/>
      <c r="XJ1841" s="401"/>
      <c r="XK1841" s="401"/>
      <c r="XL1841" s="401"/>
      <c r="XM1841" s="401"/>
      <c r="XN1841" s="401"/>
      <c r="XO1841" s="401"/>
      <c r="XP1841" s="401"/>
      <c r="XQ1841" s="401"/>
      <c r="XR1841" s="401"/>
      <c r="XS1841" s="401"/>
      <c r="XT1841" s="401"/>
      <c r="XU1841" s="401"/>
      <c r="XV1841" s="401"/>
      <c r="XW1841" s="401"/>
      <c r="XX1841" s="401"/>
      <c r="XY1841" s="401"/>
      <c r="XZ1841" s="401"/>
      <c r="YA1841" s="401"/>
      <c r="YB1841" s="401"/>
      <c r="YC1841" s="401"/>
      <c r="YD1841" s="401"/>
      <c r="YE1841" s="401"/>
      <c r="YF1841" s="401"/>
      <c r="YG1841" s="401"/>
      <c r="YH1841" s="401"/>
      <c r="YI1841" s="401"/>
      <c r="YJ1841" s="401"/>
      <c r="YK1841" s="401"/>
      <c r="YL1841" s="401"/>
      <c r="YM1841" s="401"/>
      <c r="YN1841" s="401"/>
      <c r="YO1841" s="401"/>
      <c r="YP1841" s="401"/>
      <c r="YQ1841" s="401"/>
      <c r="YR1841" s="401"/>
      <c r="YS1841" s="401"/>
      <c r="YT1841" s="401"/>
      <c r="YU1841" s="401"/>
      <c r="YV1841" s="401"/>
      <c r="YW1841" s="401"/>
      <c r="YX1841" s="401"/>
      <c r="YY1841" s="401"/>
      <c r="YZ1841" s="401"/>
      <c r="ZA1841" s="401"/>
      <c r="ZB1841" s="401"/>
      <c r="ZC1841" s="401"/>
      <c r="ZD1841" s="401"/>
      <c r="ZE1841" s="401"/>
      <c r="ZF1841" s="401"/>
      <c r="ZG1841" s="401"/>
      <c r="ZH1841" s="401"/>
      <c r="ZI1841" s="401"/>
      <c r="ZJ1841" s="401"/>
      <c r="ZK1841" s="401"/>
      <c r="ZL1841" s="401"/>
      <c r="ZM1841" s="401"/>
      <c r="ZN1841" s="401"/>
      <c r="ZO1841" s="401"/>
      <c r="ZP1841" s="401"/>
      <c r="ZQ1841" s="401"/>
      <c r="ZR1841" s="401"/>
      <c r="ZS1841" s="401"/>
      <c r="ZT1841" s="401"/>
      <c r="ZU1841" s="401"/>
      <c r="ZV1841" s="401"/>
      <c r="ZW1841" s="401"/>
      <c r="ZX1841" s="401"/>
      <c r="ZY1841" s="401"/>
      <c r="ZZ1841" s="401"/>
      <c r="AAA1841" s="401"/>
      <c r="AAB1841" s="401"/>
      <c r="AAC1841" s="401"/>
      <c r="AAD1841" s="401"/>
      <c r="AAE1841" s="401"/>
      <c r="AAF1841" s="401"/>
      <c r="AAG1841" s="401"/>
      <c r="AAH1841" s="401"/>
      <c r="AAI1841" s="401"/>
      <c r="AAJ1841" s="401"/>
      <c r="AAK1841" s="401"/>
      <c r="AAL1841" s="401"/>
      <c r="AAM1841" s="401"/>
      <c r="AAN1841" s="401"/>
      <c r="AAO1841" s="401"/>
      <c r="AAP1841" s="401"/>
      <c r="AAQ1841" s="401"/>
      <c r="AAR1841" s="401"/>
      <c r="AAS1841" s="401"/>
      <c r="AAT1841" s="401"/>
      <c r="AAU1841" s="401"/>
      <c r="AAV1841" s="401"/>
      <c r="AAW1841" s="401"/>
      <c r="AAX1841" s="401"/>
      <c r="AAY1841" s="401"/>
      <c r="AAZ1841" s="401"/>
      <c r="ABA1841" s="401"/>
      <c r="ABB1841" s="401"/>
      <c r="ABC1841" s="401"/>
      <c r="ABD1841" s="401"/>
      <c r="ABE1841" s="401"/>
      <c r="ABF1841" s="401"/>
      <c r="ABG1841" s="401"/>
      <c r="ABH1841" s="401"/>
      <c r="ABI1841" s="401"/>
      <c r="ABJ1841" s="401"/>
      <c r="ABK1841" s="401"/>
      <c r="ABL1841" s="401"/>
      <c r="ABM1841" s="401"/>
      <c r="ABN1841" s="401"/>
      <c r="ABO1841" s="401"/>
      <c r="ABP1841" s="401"/>
      <c r="ABQ1841" s="401"/>
      <c r="ABR1841" s="401"/>
      <c r="ABS1841" s="401"/>
      <c r="ABT1841" s="401"/>
      <c r="ABU1841" s="401"/>
      <c r="ABV1841" s="401"/>
      <c r="ABW1841" s="401"/>
      <c r="ABX1841" s="401"/>
      <c r="ABY1841" s="401"/>
      <c r="ABZ1841" s="401"/>
      <c r="ACA1841" s="401"/>
      <c r="ACB1841" s="401"/>
      <c r="ACC1841" s="401"/>
      <c r="ACD1841" s="401"/>
      <c r="ACE1841" s="401"/>
      <c r="ACF1841" s="401"/>
      <c r="ACG1841" s="401"/>
      <c r="ACH1841" s="401"/>
      <c r="ACI1841" s="401"/>
      <c r="ACJ1841" s="401"/>
      <c r="ACK1841" s="401"/>
      <c r="ACL1841" s="401"/>
      <c r="ACM1841" s="401"/>
      <c r="ACN1841" s="401"/>
      <c r="ACO1841" s="401"/>
      <c r="ACP1841" s="401"/>
      <c r="ACQ1841" s="401"/>
      <c r="ACR1841" s="401"/>
      <c r="ACS1841" s="401"/>
      <c r="ACT1841" s="401"/>
      <c r="ACU1841" s="401"/>
      <c r="ACV1841" s="401"/>
      <c r="ACW1841" s="401"/>
      <c r="ACX1841" s="401"/>
      <c r="ACY1841" s="401"/>
      <c r="ACZ1841" s="401"/>
      <c r="ADA1841" s="401"/>
      <c r="ADB1841" s="401"/>
      <c r="ADC1841" s="401"/>
      <c r="ADD1841" s="401"/>
      <c r="ADE1841" s="401"/>
      <c r="ADF1841" s="401"/>
      <c r="ADG1841" s="401"/>
      <c r="ADH1841" s="401"/>
      <c r="ADI1841" s="401"/>
      <c r="ADJ1841" s="401"/>
      <c r="ADK1841" s="401"/>
      <c r="ADL1841" s="401"/>
      <c r="ADM1841" s="401"/>
      <c r="ADN1841" s="401"/>
      <c r="ADO1841" s="401"/>
      <c r="ADP1841" s="401"/>
      <c r="ADQ1841" s="401"/>
      <c r="ADR1841" s="401"/>
      <c r="ADS1841" s="401"/>
      <c r="ADT1841" s="401"/>
      <c r="ADU1841" s="401"/>
      <c r="ADV1841" s="401"/>
      <c r="ADW1841" s="401"/>
      <c r="ADX1841" s="401"/>
      <c r="ADY1841" s="401"/>
      <c r="ADZ1841" s="401"/>
      <c r="AEA1841" s="401"/>
      <c r="AEB1841" s="401"/>
      <c r="AEC1841" s="401"/>
      <c r="AED1841" s="401"/>
      <c r="AEE1841" s="401"/>
      <c r="AEF1841" s="401"/>
      <c r="AEG1841" s="401"/>
      <c r="AEH1841" s="401"/>
      <c r="AEI1841" s="401"/>
      <c r="AEJ1841" s="401"/>
      <c r="AEK1841" s="401"/>
      <c r="AEL1841" s="401"/>
      <c r="AEM1841" s="401"/>
      <c r="AEN1841" s="401"/>
      <c r="AEO1841" s="401"/>
      <c r="AEP1841" s="401"/>
      <c r="AEQ1841" s="401"/>
      <c r="AER1841" s="401"/>
      <c r="AES1841" s="401"/>
      <c r="AET1841" s="401"/>
      <c r="AEU1841" s="401"/>
      <c r="AEV1841" s="401"/>
      <c r="AEW1841" s="401"/>
      <c r="AEX1841" s="401"/>
      <c r="AEY1841" s="401"/>
      <c r="AEZ1841" s="401"/>
      <c r="AFA1841" s="401"/>
      <c r="AFB1841" s="401"/>
      <c r="AFC1841" s="401"/>
      <c r="AFD1841" s="401"/>
      <c r="AFE1841" s="401"/>
      <c r="AFF1841" s="401"/>
      <c r="AFG1841" s="401"/>
      <c r="AFH1841" s="401"/>
      <c r="AFI1841" s="401"/>
      <c r="AFJ1841" s="401"/>
      <c r="AFK1841" s="401"/>
      <c r="AFL1841" s="401"/>
      <c r="AFM1841" s="401"/>
      <c r="AFN1841" s="401"/>
      <c r="AFO1841" s="401"/>
      <c r="AFP1841" s="401"/>
      <c r="AFQ1841" s="401"/>
      <c r="AFR1841" s="401"/>
      <c r="AFS1841" s="401"/>
      <c r="AFT1841" s="401"/>
      <c r="AFU1841" s="401"/>
      <c r="AFV1841" s="401"/>
      <c r="AFW1841" s="401"/>
      <c r="AFX1841" s="401"/>
      <c r="AFY1841" s="401"/>
      <c r="AFZ1841" s="401"/>
      <c r="AGA1841" s="401"/>
      <c r="AGB1841" s="401"/>
      <c r="AGC1841" s="401"/>
      <c r="AGD1841" s="401"/>
      <c r="AGE1841" s="401"/>
      <c r="AGF1841" s="401"/>
      <c r="AGG1841" s="401"/>
      <c r="AGH1841" s="401"/>
      <c r="AGI1841" s="401"/>
      <c r="AGJ1841" s="401"/>
      <c r="AGK1841" s="401"/>
      <c r="AGL1841" s="401"/>
      <c r="AGM1841" s="401"/>
      <c r="AGN1841" s="401"/>
      <c r="AGO1841" s="401"/>
      <c r="AGP1841" s="401"/>
      <c r="AGQ1841" s="401"/>
      <c r="AGR1841" s="401"/>
      <c r="AGS1841" s="401"/>
      <c r="AGT1841" s="401"/>
      <c r="AGU1841" s="401"/>
      <c r="AGV1841" s="401"/>
      <c r="AGW1841" s="401"/>
      <c r="AGX1841" s="401"/>
      <c r="AGY1841" s="401"/>
      <c r="AGZ1841" s="401"/>
      <c r="AHA1841" s="401"/>
      <c r="AHB1841" s="401"/>
      <c r="AHC1841" s="401"/>
      <c r="AHD1841" s="401"/>
      <c r="AHE1841" s="401"/>
      <c r="AHF1841" s="401"/>
      <c r="AHG1841" s="401"/>
      <c r="AHH1841" s="401"/>
      <c r="AHI1841" s="401"/>
      <c r="AHJ1841" s="401"/>
      <c r="AHK1841" s="401"/>
      <c r="AHL1841" s="401"/>
      <c r="AHM1841" s="401"/>
      <c r="AHN1841" s="401"/>
      <c r="AHO1841" s="401"/>
      <c r="AHP1841" s="401"/>
      <c r="AHQ1841" s="401"/>
      <c r="AHR1841" s="401"/>
      <c r="AHS1841" s="401"/>
      <c r="AHT1841" s="401"/>
      <c r="AHU1841" s="401"/>
      <c r="AHV1841" s="401"/>
      <c r="AHW1841" s="401"/>
      <c r="AHX1841" s="401"/>
      <c r="AHY1841" s="401"/>
      <c r="AHZ1841" s="401"/>
      <c r="AIA1841" s="401"/>
      <c r="AIB1841" s="401"/>
      <c r="AIC1841" s="401"/>
      <c r="AID1841" s="401"/>
      <c r="AIE1841" s="401"/>
      <c r="AIF1841" s="401"/>
      <c r="AIG1841" s="401"/>
      <c r="AIH1841" s="401"/>
      <c r="AII1841" s="401"/>
      <c r="AIJ1841" s="401"/>
      <c r="AIK1841" s="401"/>
      <c r="AIL1841" s="401"/>
      <c r="AIM1841" s="401"/>
      <c r="AIN1841" s="401"/>
      <c r="AIO1841" s="401"/>
      <c r="AIP1841" s="401"/>
      <c r="AIQ1841" s="401"/>
      <c r="AIR1841" s="401"/>
      <c r="AIS1841" s="401"/>
      <c r="AIT1841" s="401"/>
      <c r="AIU1841" s="401"/>
      <c r="AIV1841" s="401"/>
      <c r="AIW1841" s="401"/>
      <c r="AIX1841" s="401"/>
      <c r="AIY1841" s="401"/>
      <c r="AIZ1841" s="401"/>
      <c r="AJA1841" s="401"/>
      <c r="AJB1841" s="401"/>
      <c r="AJC1841" s="401"/>
      <c r="AJD1841" s="401"/>
      <c r="AJE1841" s="401"/>
      <c r="AJF1841" s="401"/>
      <c r="AJG1841" s="401"/>
      <c r="AJH1841" s="401"/>
      <c r="AJI1841" s="401"/>
      <c r="AJJ1841" s="401"/>
      <c r="AJK1841" s="401"/>
      <c r="AJL1841" s="401"/>
      <c r="AJM1841" s="401"/>
      <c r="AJN1841" s="401"/>
      <c r="AJO1841" s="401"/>
      <c r="AJP1841" s="401"/>
      <c r="AJQ1841" s="401"/>
      <c r="AJR1841" s="401"/>
      <c r="AJS1841" s="401"/>
      <c r="AJT1841" s="401"/>
      <c r="AJU1841" s="401"/>
      <c r="AJV1841" s="401"/>
      <c r="AJW1841" s="401"/>
      <c r="AJX1841" s="401"/>
      <c r="AJY1841" s="401"/>
      <c r="AJZ1841" s="401"/>
      <c r="AKA1841" s="401"/>
      <c r="AKB1841" s="401"/>
      <c r="AKC1841" s="401"/>
      <c r="AKD1841" s="401"/>
      <c r="AKE1841" s="401"/>
      <c r="AKF1841" s="401"/>
      <c r="AKG1841" s="401"/>
      <c r="AKH1841" s="401"/>
      <c r="AKI1841" s="401"/>
      <c r="AKJ1841" s="401"/>
      <c r="AKK1841" s="401"/>
      <c r="AKL1841" s="401"/>
      <c r="AKM1841" s="401"/>
      <c r="AKN1841" s="401"/>
      <c r="AKO1841" s="401"/>
      <c r="AKP1841" s="401"/>
      <c r="AKQ1841" s="401"/>
      <c r="AKR1841" s="401"/>
      <c r="AKS1841" s="401"/>
      <c r="AKT1841" s="401"/>
      <c r="AKU1841" s="401"/>
      <c r="AKV1841" s="401"/>
      <c r="AKW1841" s="401"/>
      <c r="AKX1841" s="401"/>
      <c r="AKY1841" s="401"/>
      <c r="AKZ1841" s="401"/>
      <c r="ALA1841" s="401"/>
      <c r="ALB1841" s="401"/>
      <c r="ALC1841" s="401"/>
      <c r="ALD1841" s="401"/>
      <c r="ALE1841" s="401"/>
      <c r="ALF1841" s="401"/>
      <c r="ALG1841" s="401"/>
      <c r="ALH1841" s="401"/>
      <c r="ALI1841" s="401"/>
      <c r="ALJ1841" s="401"/>
      <c r="ALK1841" s="401"/>
      <c r="ALL1841" s="401"/>
      <c r="ALM1841" s="401"/>
      <c r="ALN1841" s="401"/>
      <c r="ALO1841" s="401"/>
      <c r="ALP1841" s="401"/>
      <c r="ALQ1841" s="401"/>
      <c r="ALR1841" s="401"/>
      <c r="ALS1841" s="401"/>
      <c r="ALT1841" s="401"/>
      <c r="ALU1841" s="401"/>
      <c r="ALV1841" s="401"/>
      <c r="ALW1841" s="401"/>
      <c r="ALX1841" s="401"/>
      <c r="ALY1841" s="401"/>
      <c r="ALZ1841" s="401"/>
      <c r="AMA1841" s="401"/>
      <c r="AMB1841" s="401"/>
      <c r="AMC1841" s="401"/>
      <c r="AMD1841" s="401"/>
      <c r="AME1841" s="401"/>
      <c r="AMF1841" s="401"/>
      <c r="AMG1841" s="401"/>
      <c r="AMH1841" s="401"/>
      <c r="AMI1841" s="401"/>
      <c r="AMJ1841" s="401"/>
      <c r="AMK1841" s="401"/>
      <c r="AML1841" s="401"/>
      <c r="AMM1841" s="401"/>
      <c r="AMN1841" s="401"/>
      <c r="AMO1841" s="401"/>
      <c r="AMP1841" s="401"/>
      <c r="AMQ1841" s="401"/>
      <c r="AMR1841" s="401"/>
      <c r="AMS1841" s="401"/>
      <c r="AMT1841" s="401"/>
      <c r="AMU1841" s="401"/>
      <c r="AMV1841" s="401"/>
      <c r="AMW1841" s="401"/>
      <c r="AMX1841" s="401"/>
      <c r="AMY1841" s="401"/>
      <c r="AMZ1841" s="401"/>
      <c r="ANA1841" s="401"/>
      <c r="ANB1841" s="401"/>
      <c r="ANC1841" s="401"/>
      <c r="AND1841" s="401"/>
      <c r="ANE1841" s="401"/>
      <c r="ANF1841" s="401"/>
      <c r="ANG1841" s="401"/>
      <c r="ANH1841" s="401"/>
      <c r="ANI1841" s="401"/>
      <c r="ANJ1841" s="401"/>
      <c r="ANK1841" s="401"/>
      <c r="ANL1841" s="401"/>
      <c r="ANM1841" s="401"/>
      <c r="ANN1841" s="401"/>
      <c r="ANO1841" s="401"/>
      <c r="ANP1841" s="401"/>
      <c r="ANQ1841" s="401"/>
      <c r="ANR1841" s="401"/>
      <c r="ANS1841" s="401"/>
      <c r="ANT1841" s="401"/>
      <c r="ANU1841" s="401"/>
      <c r="ANV1841" s="401"/>
      <c r="ANW1841" s="401"/>
      <c r="ANX1841" s="401"/>
      <c r="ANY1841" s="401"/>
      <c r="ANZ1841" s="401"/>
      <c r="AOA1841" s="401"/>
      <c r="AOB1841" s="401"/>
      <c r="AOC1841" s="401"/>
      <c r="AOD1841" s="401"/>
      <c r="AOE1841" s="401"/>
      <c r="AOF1841" s="401"/>
      <c r="AOG1841" s="401"/>
      <c r="AOH1841" s="401"/>
      <c r="AOI1841" s="401"/>
      <c r="AOJ1841" s="401"/>
      <c r="AOK1841" s="401"/>
      <c r="AOL1841" s="401"/>
      <c r="AOM1841" s="401"/>
      <c r="AON1841" s="401"/>
      <c r="AOO1841" s="401"/>
      <c r="AOP1841" s="401"/>
      <c r="AOQ1841" s="401"/>
      <c r="AOR1841" s="401"/>
      <c r="AOS1841" s="401"/>
      <c r="AOT1841" s="401"/>
      <c r="AOU1841" s="401"/>
      <c r="AOV1841" s="401"/>
      <c r="AOW1841" s="401"/>
      <c r="AOX1841" s="401"/>
      <c r="AOY1841" s="401"/>
      <c r="AOZ1841" s="401"/>
      <c r="APA1841" s="401"/>
      <c r="APB1841" s="401"/>
      <c r="APC1841" s="401"/>
      <c r="APD1841" s="401"/>
      <c r="APE1841" s="401"/>
      <c r="APF1841" s="401"/>
      <c r="APG1841" s="401"/>
      <c r="APH1841" s="401"/>
      <c r="API1841" s="401"/>
      <c r="APJ1841" s="401"/>
      <c r="APK1841" s="401"/>
      <c r="APL1841" s="401"/>
      <c r="APM1841" s="401"/>
      <c r="APN1841" s="401"/>
      <c r="APO1841" s="401"/>
      <c r="APP1841" s="401"/>
      <c r="APQ1841" s="401"/>
      <c r="APR1841" s="401"/>
      <c r="APS1841" s="401"/>
      <c r="APT1841" s="401"/>
      <c r="APU1841" s="401"/>
      <c r="APV1841" s="401"/>
      <c r="APW1841" s="401"/>
      <c r="APX1841" s="401"/>
      <c r="APY1841" s="401"/>
      <c r="APZ1841" s="401"/>
      <c r="AQA1841" s="401"/>
      <c r="AQB1841" s="401"/>
      <c r="AQC1841" s="401"/>
      <c r="AQD1841" s="401"/>
      <c r="AQE1841" s="401"/>
      <c r="AQF1841" s="401"/>
      <c r="AQG1841" s="401"/>
      <c r="AQH1841" s="401"/>
      <c r="AQI1841" s="401"/>
      <c r="AQJ1841" s="401"/>
      <c r="AQK1841" s="401"/>
      <c r="AQL1841" s="401"/>
      <c r="AQM1841" s="401"/>
      <c r="AQN1841" s="401"/>
      <c r="AQO1841" s="401"/>
      <c r="AQP1841" s="401"/>
      <c r="AQQ1841" s="401"/>
      <c r="AQR1841" s="401"/>
      <c r="AQS1841" s="401"/>
      <c r="AQT1841" s="401"/>
      <c r="AQU1841" s="401"/>
      <c r="AQV1841" s="401"/>
      <c r="AQW1841" s="401"/>
      <c r="AQX1841" s="401"/>
      <c r="AQY1841" s="401"/>
      <c r="AQZ1841" s="401"/>
      <c r="ARA1841" s="401"/>
      <c r="ARB1841" s="401"/>
      <c r="ARC1841" s="401"/>
      <c r="ARD1841" s="401"/>
      <c r="ARE1841" s="401"/>
      <c r="ARF1841" s="401"/>
      <c r="ARG1841" s="401"/>
      <c r="ARH1841" s="401"/>
      <c r="ARI1841" s="401"/>
      <c r="ARJ1841" s="401"/>
      <c r="ARK1841" s="401"/>
      <c r="ARL1841" s="401"/>
      <c r="ARM1841" s="401"/>
      <c r="ARN1841" s="401"/>
      <c r="ARO1841" s="401"/>
      <c r="ARP1841" s="401"/>
      <c r="ARQ1841" s="401"/>
      <c r="ARR1841" s="401"/>
      <c r="ARS1841" s="401"/>
      <c r="ART1841" s="401"/>
      <c r="ARU1841" s="401"/>
      <c r="ARV1841" s="401"/>
      <c r="ARW1841" s="401"/>
      <c r="ARX1841" s="401"/>
      <c r="ARY1841" s="401"/>
      <c r="ARZ1841" s="401"/>
      <c r="ASA1841" s="401"/>
      <c r="ASB1841" s="401"/>
      <c r="ASC1841" s="401"/>
      <c r="ASD1841" s="401"/>
      <c r="ASE1841" s="401"/>
      <c r="ASF1841" s="401"/>
      <c r="ASG1841" s="401"/>
      <c r="ASH1841" s="401"/>
      <c r="ASI1841" s="401"/>
      <c r="ASJ1841" s="401"/>
      <c r="ASK1841" s="401"/>
      <c r="ASL1841" s="401"/>
      <c r="ASM1841" s="401"/>
      <c r="ASN1841" s="401"/>
      <c r="ASO1841" s="401"/>
      <c r="ASP1841" s="401"/>
      <c r="ASQ1841" s="401"/>
      <c r="ASR1841" s="401"/>
      <c r="ASS1841" s="401"/>
      <c r="AST1841" s="401"/>
      <c r="ASU1841" s="401"/>
      <c r="ASV1841" s="401"/>
      <c r="ASW1841" s="401"/>
      <c r="ASX1841" s="401"/>
      <c r="ASY1841" s="401"/>
      <c r="ASZ1841" s="401"/>
      <c r="ATA1841" s="401"/>
      <c r="ATB1841" s="401"/>
      <c r="ATC1841" s="401"/>
      <c r="ATD1841" s="401"/>
      <c r="ATE1841" s="401"/>
      <c r="ATF1841" s="401"/>
      <c r="ATG1841" s="401"/>
      <c r="ATH1841" s="401"/>
      <c r="ATI1841" s="401"/>
      <c r="ATJ1841" s="401"/>
      <c r="ATK1841" s="401"/>
      <c r="ATL1841" s="401"/>
      <c r="ATM1841" s="401"/>
      <c r="ATN1841" s="401"/>
      <c r="ATO1841" s="401"/>
      <c r="ATP1841" s="401"/>
      <c r="ATQ1841" s="401"/>
      <c r="ATR1841" s="401"/>
      <c r="ATS1841" s="401"/>
      <c r="ATT1841" s="401"/>
      <c r="ATU1841" s="401"/>
      <c r="ATV1841" s="401"/>
      <c r="ATW1841" s="401"/>
      <c r="ATX1841" s="401"/>
      <c r="ATY1841" s="401"/>
      <c r="ATZ1841" s="401"/>
      <c r="AUA1841" s="401"/>
      <c r="AUB1841" s="401"/>
      <c r="AUC1841" s="401"/>
      <c r="AUD1841" s="401"/>
      <c r="AUE1841" s="401"/>
      <c r="AUF1841" s="401"/>
      <c r="AUG1841" s="401"/>
      <c r="AUH1841" s="401"/>
      <c r="AUI1841" s="401"/>
      <c r="AUJ1841" s="401"/>
      <c r="AUK1841" s="401"/>
      <c r="AUL1841" s="401"/>
      <c r="AUM1841" s="401"/>
      <c r="AUN1841" s="401"/>
      <c r="AUO1841" s="401"/>
      <c r="AUP1841" s="401"/>
      <c r="AUQ1841" s="401"/>
      <c r="AUR1841" s="401"/>
      <c r="AUS1841" s="401"/>
      <c r="AUT1841" s="401"/>
      <c r="AUU1841" s="401"/>
      <c r="AUV1841" s="401"/>
      <c r="AUW1841" s="401"/>
      <c r="AUX1841" s="401"/>
      <c r="AUY1841" s="401"/>
      <c r="AUZ1841" s="401"/>
      <c r="AVA1841" s="401"/>
      <c r="AVB1841" s="401"/>
      <c r="AVC1841" s="401"/>
      <c r="AVD1841" s="401"/>
      <c r="AVE1841" s="401"/>
      <c r="AVF1841" s="401"/>
      <c r="AVG1841" s="401"/>
      <c r="AVH1841" s="401"/>
      <c r="AVI1841" s="401"/>
      <c r="AVJ1841" s="401"/>
      <c r="AVK1841" s="401"/>
      <c r="AVL1841" s="401"/>
      <c r="AVM1841" s="401"/>
      <c r="AVN1841" s="401"/>
      <c r="AVO1841" s="401"/>
      <c r="AVP1841" s="401"/>
      <c r="AVQ1841" s="401"/>
      <c r="AVR1841" s="401"/>
      <c r="AVS1841" s="401"/>
      <c r="AVT1841" s="401"/>
      <c r="AVU1841" s="401"/>
      <c r="AVV1841" s="401"/>
      <c r="AVW1841" s="401"/>
      <c r="AVX1841" s="401"/>
      <c r="AVY1841" s="401"/>
      <c r="AVZ1841" s="401"/>
      <c r="AWA1841" s="401"/>
      <c r="AWB1841" s="401"/>
      <c r="AWC1841" s="401"/>
      <c r="AWD1841" s="401"/>
      <c r="AWE1841" s="401"/>
      <c r="AWF1841" s="401"/>
      <c r="AWG1841" s="401"/>
      <c r="AWH1841" s="401"/>
      <c r="AWI1841" s="401"/>
      <c r="AWJ1841" s="401"/>
      <c r="AWK1841" s="401"/>
      <c r="AWL1841" s="401"/>
      <c r="AWM1841" s="401"/>
      <c r="AWN1841" s="401"/>
      <c r="AWO1841" s="401"/>
      <c r="AWP1841" s="401"/>
      <c r="AWQ1841" s="401"/>
      <c r="AWR1841" s="401"/>
      <c r="AWS1841" s="401"/>
      <c r="AWT1841" s="401"/>
      <c r="AWU1841" s="401"/>
      <c r="AWV1841" s="401"/>
      <c r="AWW1841" s="401"/>
      <c r="AWX1841" s="401"/>
      <c r="AWY1841" s="401"/>
      <c r="AWZ1841" s="401"/>
      <c r="AXA1841" s="401"/>
      <c r="AXB1841" s="401"/>
      <c r="AXC1841" s="401"/>
      <c r="AXD1841" s="401"/>
      <c r="AXE1841" s="401"/>
      <c r="AXF1841" s="401"/>
      <c r="AXG1841" s="401"/>
      <c r="AXH1841" s="401"/>
      <c r="AXI1841" s="401"/>
      <c r="AXJ1841" s="401"/>
      <c r="AXK1841" s="401"/>
      <c r="AXL1841" s="401"/>
      <c r="AXM1841" s="401"/>
      <c r="AXN1841" s="401"/>
      <c r="AXO1841" s="401"/>
      <c r="AXP1841" s="401"/>
      <c r="AXQ1841" s="401"/>
      <c r="AXR1841" s="401"/>
      <c r="AXS1841" s="401"/>
      <c r="AXT1841" s="401"/>
      <c r="AXU1841" s="401"/>
      <c r="AXV1841" s="401"/>
      <c r="AXW1841" s="401"/>
      <c r="AXX1841" s="401"/>
      <c r="AXY1841" s="401"/>
      <c r="AXZ1841" s="401"/>
      <c r="AYA1841" s="401"/>
      <c r="AYB1841" s="401"/>
      <c r="AYC1841" s="401"/>
      <c r="AYD1841" s="401"/>
      <c r="AYE1841" s="401"/>
      <c r="AYF1841" s="401"/>
      <c r="AYG1841" s="401"/>
      <c r="AYH1841" s="401"/>
      <c r="AYI1841" s="401"/>
      <c r="AYJ1841" s="401"/>
      <c r="AYK1841" s="401"/>
      <c r="AYL1841" s="401"/>
      <c r="AYM1841" s="401"/>
      <c r="AYN1841" s="401"/>
      <c r="AYO1841" s="401"/>
      <c r="AYP1841" s="401"/>
      <c r="AYQ1841" s="401"/>
      <c r="AYR1841" s="401"/>
      <c r="AYS1841" s="401"/>
      <c r="AYT1841" s="401"/>
      <c r="AYU1841" s="401"/>
      <c r="AYV1841" s="401"/>
      <c r="AYW1841" s="401"/>
      <c r="AYX1841" s="401"/>
      <c r="AYY1841" s="401"/>
      <c r="AYZ1841" s="401"/>
      <c r="AZA1841" s="401"/>
      <c r="AZB1841" s="401"/>
      <c r="AZC1841" s="401"/>
      <c r="AZD1841" s="401"/>
      <c r="AZE1841" s="401"/>
      <c r="AZF1841" s="401"/>
      <c r="AZG1841" s="401"/>
      <c r="AZH1841" s="401"/>
      <c r="AZI1841" s="401"/>
      <c r="AZJ1841" s="401"/>
      <c r="AZK1841" s="401"/>
      <c r="AZL1841" s="401"/>
      <c r="AZM1841" s="401"/>
      <c r="AZN1841" s="401"/>
      <c r="AZO1841" s="401"/>
      <c r="AZP1841" s="401"/>
      <c r="AZQ1841" s="401"/>
      <c r="AZR1841" s="401"/>
      <c r="AZS1841" s="401"/>
      <c r="AZT1841" s="401"/>
      <c r="AZU1841" s="401"/>
      <c r="AZV1841" s="401"/>
      <c r="AZW1841" s="401"/>
      <c r="AZX1841" s="401"/>
      <c r="AZY1841" s="401"/>
      <c r="AZZ1841" s="401"/>
      <c r="BAA1841" s="401"/>
      <c r="BAB1841" s="401"/>
      <c r="BAC1841" s="401"/>
      <c r="BAD1841" s="401"/>
      <c r="BAE1841" s="401"/>
      <c r="BAF1841" s="401"/>
      <c r="BAG1841" s="401"/>
      <c r="BAH1841" s="401"/>
      <c r="BAI1841" s="401"/>
      <c r="BAJ1841" s="401"/>
      <c r="BAK1841" s="401"/>
      <c r="BAL1841" s="401"/>
      <c r="BAM1841" s="401"/>
      <c r="BAN1841" s="401"/>
      <c r="BAO1841" s="401"/>
      <c r="BAP1841" s="401"/>
      <c r="BAQ1841" s="401"/>
      <c r="BAR1841" s="401"/>
      <c r="BAS1841" s="401"/>
      <c r="BAT1841" s="401"/>
      <c r="BAU1841" s="401"/>
      <c r="BAV1841" s="401"/>
      <c r="BAW1841" s="401"/>
      <c r="BAX1841" s="401"/>
      <c r="BAY1841" s="401"/>
      <c r="BAZ1841" s="401"/>
      <c r="BBA1841" s="401"/>
      <c r="BBB1841" s="401"/>
      <c r="BBC1841" s="401"/>
      <c r="BBD1841" s="401"/>
      <c r="BBE1841" s="401"/>
      <c r="BBF1841" s="401"/>
      <c r="BBG1841" s="401"/>
      <c r="BBH1841" s="401"/>
      <c r="BBI1841" s="401"/>
      <c r="BBJ1841" s="401"/>
      <c r="BBK1841" s="401"/>
      <c r="BBL1841" s="401"/>
      <c r="BBM1841" s="401"/>
      <c r="BBN1841" s="401"/>
      <c r="BBO1841" s="401"/>
      <c r="BBP1841" s="401"/>
      <c r="BBQ1841" s="401"/>
      <c r="BBR1841" s="401"/>
      <c r="BBS1841" s="401"/>
      <c r="BBT1841" s="401"/>
      <c r="BBU1841" s="401"/>
      <c r="BBV1841" s="401"/>
      <c r="BBW1841" s="401"/>
      <c r="BBX1841" s="401"/>
      <c r="BBY1841" s="401"/>
      <c r="BBZ1841" s="401"/>
      <c r="BCA1841" s="401"/>
      <c r="BCB1841" s="401"/>
      <c r="BCC1841" s="401"/>
      <c r="BCD1841" s="401"/>
      <c r="BCE1841" s="401"/>
      <c r="BCF1841" s="401"/>
      <c r="BCG1841" s="401"/>
      <c r="BCH1841" s="401"/>
      <c r="BCI1841" s="401"/>
      <c r="BCJ1841" s="401"/>
      <c r="BCK1841" s="401"/>
      <c r="BCL1841" s="401"/>
      <c r="BCM1841" s="401"/>
      <c r="BCN1841" s="401"/>
      <c r="BCO1841" s="401"/>
      <c r="BCP1841" s="401"/>
      <c r="BCQ1841" s="401"/>
      <c r="BCR1841" s="401"/>
      <c r="BCS1841" s="401"/>
      <c r="BCT1841" s="401"/>
      <c r="BCU1841" s="401"/>
      <c r="BCV1841" s="401"/>
      <c r="BCW1841" s="401"/>
      <c r="BCX1841" s="401"/>
      <c r="BCY1841" s="401"/>
      <c r="BCZ1841" s="401"/>
      <c r="BDA1841" s="401"/>
      <c r="BDB1841" s="401"/>
      <c r="BDC1841" s="401"/>
      <c r="BDD1841" s="401"/>
      <c r="BDE1841" s="401"/>
      <c r="BDF1841" s="401"/>
      <c r="BDG1841" s="401"/>
      <c r="BDH1841" s="401"/>
      <c r="BDI1841" s="401"/>
      <c r="BDJ1841" s="401"/>
      <c r="BDK1841" s="401"/>
      <c r="BDL1841" s="401"/>
      <c r="BDM1841" s="401"/>
      <c r="BDN1841" s="401"/>
      <c r="BDO1841" s="401"/>
      <c r="BDP1841" s="401"/>
      <c r="BDQ1841" s="401"/>
      <c r="BDR1841" s="401"/>
      <c r="BDS1841" s="401"/>
      <c r="BDT1841" s="401"/>
      <c r="BDU1841" s="401"/>
      <c r="BDV1841" s="401"/>
      <c r="BDW1841" s="401"/>
      <c r="BDX1841" s="401"/>
      <c r="BDY1841" s="401"/>
      <c r="BDZ1841" s="401"/>
      <c r="BEA1841" s="401"/>
      <c r="BEB1841" s="401"/>
      <c r="BEC1841" s="401"/>
      <c r="BED1841" s="401"/>
      <c r="BEE1841" s="401"/>
      <c r="BEF1841" s="401"/>
      <c r="BEG1841" s="401"/>
      <c r="BEH1841" s="401"/>
      <c r="BEI1841" s="401"/>
      <c r="BEJ1841" s="401"/>
      <c r="BEK1841" s="401"/>
      <c r="BEL1841" s="401"/>
      <c r="BEM1841" s="401"/>
      <c r="BEN1841" s="401"/>
      <c r="BEO1841" s="401"/>
      <c r="BEP1841" s="401"/>
      <c r="BEQ1841" s="401"/>
      <c r="BER1841" s="401"/>
      <c r="BES1841" s="401"/>
      <c r="BET1841" s="401"/>
      <c r="BEU1841" s="401"/>
      <c r="BEV1841" s="401"/>
      <c r="BEW1841" s="401"/>
      <c r="BEX1841" s="401"/>
      <c r="BEY1841" s="401"/>
      <c r="BEZ1841" s="401"/>
      <c r="BFA1841" s="401"/>
      <c r="BFB1841" s="401"/>
      <c r="BFC1841" s="401"/>
      <c r="BFD1841" s="401"/>
      <c r="BFE1841" s="401"/>
      <c r="BFF1841" s="401"/>
      <c r="BFG1841" s="401"/>
      <c r="BFH1841" s="401"/>
      <c r="BFI1841" s="401"/>
      <c r="BFJ1841" s="401"/>
      <c r="BFK1841" s="401"/>
      <c r="BFL1841" s="401"/>
      <c r="BFM1841" s="401"/>
      <c r="BFN1841" s="401"/>
      <c r="BFO1841" s="401"/>
      <c r="BFP1841" s="401"/>
      <c r="BFQ1841" s="401"/>
      <c r="BFR1841" s="401"/>
      <c r="BFS1841" s="401"/>
      <c r="BFT1841" s="401"/>
      <c r="BFU1841" s="401"/>
      <c r="BFV1841" s="401"/>
      <c r="BFW1841" s="401"/>
      <c r="BFX1841" s="401"/>
      <c r="BFY1841" s="401"/>
      <c r="BFZ1841" s="401"/>
      <c r="BGA1841" s="401"/>
      <c r="BGB1841" s="401"/>
      <c r="BGC1841" s="401"/>
      <c r="BGD1841" s="401"/>
      <c r="BGE1841" s="401"/>
      <c r="BGF1841" s="401"/>
      <c r="BGG1841" s="401"/>
      <c r="BGH1841" s="401"/>
      <c r="BGI1841" s="401"/>
      <c r="BGJ1841" s="401"/>
      <c r="BGK1841" s="401"/>
      <c r="BGL1841" s="401"/>
      <c r="BGM1841" s="401"/>
      <c r="BGN1841" s="401"/>
      <c r="BGO1841" s="401"/>
      <c r="BGP1841" s="401"/>
      <c r="BGQ1841" s="401"/>
      <c r="BGR1841" s="401"/>
      <c r="BGS1841" s="401"/>
      <c r="BGT1841" s="401"/>
      <c r="BGU1841" s="401"/>
      <c r="BGV1841" s="401"/>
      <c r="BGW1841" s="401"/>
      <c r="BGX1841" s="401"/>
      <c r="BGY1841" s="401"/>
      <c r="BGZ1841" s="401"/>
      <c r="BHA1841" s="401"/>
      <c r="BHB1841" s="401"/>
      <c r="BHC1841" s="401"/>
      <c r="BHD1841" s="401"/>
      <c r="BHE1841" s="401"/>
      <c r="BHF1841" s="401"/>
      <c r="BHG1841" s="401"/>
      <c r="BHH1841" s="401"/>
      <c r="BHI1841" s="401"/>
      <c r="BHJ1841" s="401"/>
      <c r="BHK1841" s="401"/>
      <c r="BHL1841" s="401"/>
      <c r="BHM1841" s="401"/>
      <c r="BHN1841" s="401"/>
      <c r="BHO1841" s="401"/>
      <c r="BHP1841" s="401"/>
      <c r="BHQ1841" s="401"/>
      <c r="BHR1841" s="401"/>
      <c r="BHS1841" s="401"/>
      <c r="BHT1841" s="401"/>
      <c r="BHU1841" s="401"/>
      <c r="BHV1841" s="401"/>
      <c r="BHW1841" s="401"/>
      <c r="BHX1841" s="401"/>
      <c r="BHY1841" s="401"/>
      <c r="BHZ1841" s="401"/>
      <c r="BIA1841" s="401"/>
      <c r="BIB1841" s="401"/>
      <c r="BIC1841" s="401"/>
      <c r="BID1841" s="401"/>
      <c r="BIE1841" s="401"/>
      <c r="BIF1841" s="401"/>
      <c r="BIG1841" s="401"/>
      <c r="BIH1841" s="401"/>
      <c r="BII1841" s="401"/>
      <c r="BIJ1841" s="401"/>
      <c r="BIK1841" s="401"/>
      <c r="BIL1841" s="401"/>
      <c r="BIM1841" s="401"/>
      <c r="BIN1841" s="401"/>
      <c r="BIO1841" s="401"/>
      <c r="BIP1841" s="401"/>
      <c r="BIQ1841" s="401"/>
      <c r="BIR1841" s="401"/>
      <c r="BIS1841" s="401"/>
      <c r="BIT1841" s="401"/>
      <c r="BIU1841" s="401"/>
      <c r="BIV1841" s="401"/>
      <c r="BIW1841" s="401"/>
      <c r="BIX1841" s="401"/>
      <c r="BIY1841" s="401"/>
      <c r="BIZ1841" s="401"/>
      <c r="BJA1841" s="401"/>
      <c r="BJB1841" s="401"/>
      <c r="BJC1841" s="401"/>
      <c r="BJD1841" s="401"/>
      <c r="BJE1841" s="401"/>
      <c r="BJF1841" s="401"/>
      <c r="BJG1841" s="401"/>
      <c r="BJH1841" s="401"/>
      <c r="BJI1841" s="401"/>
      <c r="BJJ1841" s="401"/>
      <c r="BJK1841" s="401"/>
      <c r="BJL1841" s="401"/>
      <c r="BJM1841" s="401"/>
      <c r="BJN1841" s="401"/>
      <c r="BJO1841" s="401"/>
      <c r="BJP1841" s="401"/>
      <c r="BJQ1841" s="401"/>
      <c r="BJR1841" s="401"/>
      <c r="BJS1841" s="401"/>
      <c r="BJT1841" s="401"/>
      <c r="BJU1841" s="401"/>
      <c r="BJV1841" s="401"/>
      <c r="BJW1841" s="401"/>
      <c r="BJX1841" s="401"/>
      <c r="BJY1841" s="401"/>
      <c r="BJZ1841" s="401"/>
      <c r="BKA1841" s="401"/>
      <c r="BKB1841" s="401"/>
      <c r="BKC1841" s="401"/>
      <c r="BKD1841" s="401"/>
      <c r="BKE1841" s="401"/>
      <c r="BKF1841" s="401"/>
      <c r="BKG1841" s="401"/>
      <c r="BKH1841" s="401"/>
      <c r="BKI1841" s="401"/>
      <c r="BKJ1841" s="401"/>
      <c r="BKK1841" s="401"/>
      <c r="BKL1841" s="401"/>
      <c r="BKM1841" s="401"/>
      <c r="BKN1841" s="401"/>
      <c r="BKO1841" s="401"/>
      <c r="BKP1841" s="401"/>
      <c r="BKQ1841" s="401"/>
      <c r="BKR1841" s="401"/>
      <c r="BKS1841" s="401"/>
      <c r="BKT1841" s="401"/>
      <c r="BKU1841" s="401"/>
      <c r="BKV1841" s="401"/>
      <c r="BKW1841" s="401"/>
      <c r="BKX1841" s="401"/>
      <c r="BKY1841" s="401"/>
      <c r="BKZ1841" s="401"/>
      <c r="BLA1841" s="401"/>
      <c r="BLB1841" s="401"/>
      <c r="BLC1841" s="401"/>
      <c r="BLD1841" s="401"/>
      <c r="BLE1841" s="401"/>
      <c r="BLF1841" s="401"/>
      <c r="BLG1841" s="401"/>
      <c r="BLH1841" s="401"/>
      <c r="BLI1841" s="401"/>
      <c r="BLJ1841" s="401"/>
      <c r="BLK1841" s="401"/>
      <c r="BLL1841" s="401"/>
      <c r="BLM1841" s="401"/>
      <c r="BLN1841" s="401"/>
      <c r="BLO1841" s="401"/>
      <c r="BLP1841" s="401"/>
      <c r="BLQ1841" s="401"/>
      <c r="BLR1841" s="401"/>
      <c r="BLS1841" s="401"/>
      <c r="BLT1841" s="401"/>
      <c r="BLU1841" s="401"/>
      <c r="BLV1841" s="401"/>
      <c r="BLW1841" s="401"/>
      <c r="BLX1841" s="401"/>
      <c r="BLY1841" s="401"/>
      <c r="BLZ1841" s="401"/>
      <c r="BMA1841" s="401"/>
      <c r="BMB1841" s="401"/>
      <c r="BMC1841" s="401"/>
      <c r="BMD1841" s="401"/>
      <c r="BME1841" s="401"/>
      <c r="BMF1841" s="401"/>
      <c r="BMG1841" s="401"/>
      <c r="BMH1841" s="401"/>
      <c r="BMI1841" s="401"/>
      <c r="BMJ1841" s="401"/>
      <c r="BMK1841" s="401"/>
      <c r="BML1841" s="401"/>
      <c r="BMM1841" s="401"/>
      <c r="BMN1841" s="401"/>
      <c r="BMO1841" s="401"/>
      <c r="BMP1841" s="401"/>
      <c r="BMQ1841" s="401"/>
      <c r="BMR1841" s="401"/>
      <c r="BMS1841" s="401"/>
      <c r="BMT1841" s="401"/>
      <c r="BMU1841" s="401"/>
      <c r="BMV1841" s="401"/>
      <c r="BMW1841" s="401"/>
      <c r="BMX1841" s="401"/>
      <c r="BMY1841" s="401"/>
      <c r="BMZ1841" s="401"/>
      <c r="BNA1841" s="401"/>
      <c r="BNB1841" s="401"/>
      <c r="BNC1841" s="401"/>
      <c r="BND1841" s="401"/>
      <c r="BNE1841" s="401"/>
      <c r="BNF1841" s="401"/>
      <c r="BNG1841" s="401"/>
      <c r="BNH1841" s="401"/>
      <c r="BNI1841" s="401"/>
      <c r="BNJ1841" s="401"/>
      <c r="BNK1841" s="401"/>
      <c r="BNL1841" s="401"/>
      <c r="BNM1841" s="401"/>
      <c r="BNN1841" s="401"/>
      <c r="BNO1841" s="401"/>
      <c r="BNP1841" s="401"/>
      <c r="BNQ1841" s="401"/>
      <c r="BNR1841" s="401"/>
      <c r="BNS1841" s="401"/>
      <c r="BNT1841" s="401"/>
      <c r="BNU1841" s="401"/>
      <c r="BNV1841" s="401"/>
      <c r="BNW1841" s="401"/>
      <c r="BNX1841" s="401"/>
      <c r="BNY1841" s="401"/>
      <c r="BNZ1841" s="401"/>
      <c r="BOA1841" s="401"/>
      <c r="BOB1841" s="401"/>
      <c r="BOC1841" s="401"/>
      <c r="BOD1841" s="401"/>
      <c r="BOE1841" s="401"/>
      <c r="BOF1841" s="401"/>
      <c r="BOG1841" s="401"/>
      <c r="BOH1841" s="401"/>
      <c r="BOI1841" s="401"/>
      <c r="BOJ1841" s="401"/>
      <c r="BOK1841" s="401"/>
      <c r="BOL1841" s="401"/>
      <c r="BOM1841" s="401"/>
      <c r="BON1841" s="401"/>
      <c r="BOO1841" s="401"/>
      <c r="BOP1841" s="401"/>
      <c r="BOQ1841" s="401"/>
      <c r="BOR1841" s="401"/>
      <c r="BOS1841" s="401"/>
      <c r="BOT1841" s="401"/>
      <c r="BOU1841" s="401"/>
      <c r="BOV1841" s="401"/>
      <c r="BOW1841" s="401"/>
      <c r="BOX1841" s="401"/>
      <c r="BOY1841" s="401"/>
      <c r="BOZ1841" s="401"/>
      <c r="BPA1841" s="401"/>
      <c r="BPB1841" s="401"/>
      <c r="BPC1841" s="401"/>
      <c r="BPD1841" s="401"/>
      <c r="BPE1841" s="401"/>
      <c r="BPF1841" s="401"/>
      <c r="BPG1841" s="401"/>
      <c r="BPH1841" s="401"/>
      <c r="BPI1841" s="401"/>
      <c r="BPJ1841" s="401"/>
      <c r="BPK1841" s="401"/>
      <c r="BPL1841" s="401"/>
      <c r="BPM1841" s="401"/>
      <c r="BPN1841" s="401"/>
      <c r="BPO1841" s="401"/>
      <c r="BPP1841" s="401"/>
      <c r="BPQ1841" s="401"/>
      <c r="BPR1841" s="401"/>
      <c r="BPS1841" s="401"/>
      <c r="BPT1841" s="401"/>
      <c r="BPU1841" s="401"/>
      <c r="BPV1841" s="401"/>
      <c r="BPW1841" s="401"/>
      <c r="BPX1841" s="401"/>
      <c r="BPY1841" s="401"/>
      <c r="BPZ1841" s="401"/>
      <c r="BQA1841" s="401"/>
      <c r="BQB1841" s="401"/>
      <c r="BQC1841" s="401"/>
      <c r="BQD1841" s="401"/>
      <c r="BQE1841" s="401"/>
      <c r="BQF1841" s="401"/>
      <c r="BQG1841" s="401"/>
      <c r="BQH1841" s="401"/>
      <c r="BQI1841" s="401"/>
      <c r="BQJ1841" s="401"/>
      <c r="BQK1841" s="401"/>
      <c r="BQL1841" s="401"/>
      <c r="BQM1841" s="401"/>
      <c r="BQN1841" s="401"/>
      <c r="BQO1841" s="401"/>
      <c r="BQP1841" s="401"/>
      <c r="BQQ1841" s="401"/>
      <c r="BQR1841" s="401"/>
      <c r="BQS1841" s="401"/>
      <c r="BQT1841" s="401"/>
      <c r="BQU1841" s="401"/>
      <c r="BQV1841" s="401"/>
      <c r="BQW1841" s="401"/>
      <c r="BQX1841" s="401"/>
      <c r="BQY1841" s="401"/>
      <c r="BQZ1841" s="401"/>
      <c r="BRA1841" s="401"/>
      <c r="BRB1841" s="401"/>
      <c r="BRC1841" s="401"/>
      <c r="BRD1841" s="401"/>
      <c r="BRE1841" s="401"/>
      <c r="BRF1841" s="401"/>
      <c r="BRG1841" s="401"/>
      <c r="BRH1841" s="401"/>
      <c r="BRI1841" s="401"/>
      <c r="BRJ1841" s="401"/>
      <c r="BRK1841" s="401"/>
      <c r="BRL1841" s="401"/>
      <c r="BRM1841" s="401"/>
      <c r="BRN1841" s="401"/>
      <c r="BRO1841" s="401"/>
      <c r="BRP1841" s="401"/>
      <c r="BRQ1841" s="401"/>
      <c r="BRR1841" s="401"/>
      <c r="BRS1841" s="401"/>
      <c r="BRT1841" s="401"/>
      <c r="BRU1841" s="401"/>
      <c r="BRV1841" s="401"/>
      <c r="BRW1841" s="401"/>
      <c r="BRX1841" s="401"/>
      <c r="BRY1841" s="401"/>
      <c r="BRZ1841" s="401"/>
      <c r="BSA1841" s="401"/>
      <c r="BSB1841" s="401"/>
      <c r="BSC1841" s="401"/>
      <c r="BSD1841" s="401"/>
      <c r="BSE1841" s="401"/>
      <c r="BSF1841" s="401"/>
      <c r="BSG1841" s="401"/>
      <c r="BSH1841" s="401"/>
      <c r="BSI1841" s="401"/>
      <c r="BSJ1841" s="401"/>
      <c r="BSK1841" s="401"/>
      <c r="BSL1841" s="401"/>
      <c r="BSM1841" s="401"/>
      <c r="BSN1841" s="401"/>
      <c r="BSO1841" s="401"/>
      <c r="BSP1841" s="401"/>
      <c r="BSQ1841" s="401"/>
      <c r="BSR1841" s="401"/>
      <c r="BSS1841" s="401"/>
      <c r="BST1841" s="401"/>
      <c r="BSU1841" s="401"/>
      <c r="BSV1841" s="401"/>
      <c r="BSW1841" s="401"/>
      <c r="BSX1841" s="401"/>
      <c r="BSY1841" s="401"/>
      <c r="BSZ1841" s="401"/>
      <c r="BTA1841" s="401"/>
      <c r="BTB1841" s="401"/>
      <c r="BTC1841" s="401"/>
      <c r="BTD1841" s="401"/>
      <c r="BTE1841" s="401"/>
      <c r="BTF1841" s="401"/>
      <c r="BTG1841" s="401"/>
      <c r="BTH1841" s="401"/>
      <c r="BTI1841" s="401"/>
      <c r="BTJ1841" s="401"/>
      <c r="BTK1841" s="401"/>
      <c r="BTL1841" s="401"/>
      <c r="BTM1841" s="401"/>
      <c r="BTN1841" s="401"/>
      <c r="BTO1841" s="401"/>
      <c r="BTP1841" s="401"/>
      <c r="BTQ1841" s="401"/>
      <c r="BTR1841" s="401"/>
      <c r="BTS1841" s="401"/>
      <c r="BTT1841" s="401"/>
      <c r="BTU1841" s="401"/>
      <c r="BTV1841" s="401"/>
      <c r="BTW1841" s="401"/>
      <c r="BTX1841" s="401"/>
      <c r="BTY1841" s="401"/>
      <c r="BTZ1841" s="401"/>
      <c r="BUA1841" s="401"/>
      <c r="BUB1841" s="401"/>
      <c r="BUC1841" s="401"/>
      <c r="BUD1841" s="401"/>
      <c r="BUE1841" s="401"/>
      <c r="BUF1841" s="401"/>
      <c r="BUG1841" s="401"/>
      <c r="BUH1841" s="401"/>
      <c r="BUI1841" s="401"/>
      <c r="BUJ1841" s="401"/>
      <c r="BUK1841" s="401"/>
      <c r="BUL1841" s="401"/>
      <c r="BUM1841" s="401"/>
      <c r="BUN1841" s="401"/>
      <c r="BUO1841" s="401"/>
      <c r="BUP1841" s="401"/>
      <c r="BUQ1841" s="401"/>
      <c r="BUR1841" s="401"/>
      <c r="BUS1841" s="401"/>
      <c r="BUT1841" s="401"/>
      <c r="BUU1841" s="401"/>
      <c r="BUV1841" s="401"/>
      <c r="BUW1841" s="401"/>
      <c r="BUX1841" s="401"/>
      <c r="BUY1841" s="401"/>
      <c r="BUZ1841" s="401"/>
      <c r="BVA1841" s="401"/>
      <c r="BVB1841" s="401"/>
      <c r="BVC1841" s="401"/>
      <c r="BVD1841" s="401"/>
      <c r="BVE1841" s="401"/>
      <c r="BVF1841" s="401"/>
      <c r="BVG1841" s="401"/>
      <c r="BVH1841" s="401"/>
      <c r="BVI1841" s="401"/>
      <c r="BVJ1841" s="401"/>
      <c r="BVK1841" s="401"/>
      <c r="BVL1841" s="401"/>
      <c r="BVM1841" s="401"/>
      <c r="BVN1841" s="401"/>
      <c r="BVO1841" s="401"/>
      <c r="BVP1841" s="401"/>
      <c r="BVQ1841" s="401"/>
      <c r="BVR1841" s="401"/>
      <c r="BVS1841" s="401"/>
      <c r="BVT1841" s="401"/>
      <c r="BVU1841" s="401"/>
      <c r="BVV1841" s="401"/>
      <c r="BVW1841" s="401"/>
      <c r="BVX1841" s="401"/>
      <c r="BVY1841" s="401"/>
      <c r="BVZ1841" s="401"/>
      <c r="BWA1841" s="401"/>
      <c r="BWB1841" s="401"/>
      <c r="BWC1841" s="401"/>
      <c r="BWD1841" s="401"/>
      <c r="BWE1841" s="401"/>
      <c r="BWF1841" s="401"/>
      <c r="BWG1841" s="401"/>
      <c r="BWH1841" s="401"/>
      <c r="BWI1841" s="401"/>
      <c r="BWJ1841" s="401"/>
      <c r="BWK1841" s="401"/>
      <c r="BWL1841" s="401"/>
      <c r="BWM1841" s="401"/>
      <c r="BWN1841" s="401"/>
      <c r="BWO1841" s="401"/>
      <c r="BWP1841" s="401"/>
      <c r="BWQ1841" s="401"/>
      <c r="BWR1841" s="401"/>
      <c r="BWS1841" s="401"/>
      <c r="BWT1841" s="401"/>
      <c r="BWU1841" s="401"/>
      <c r="BWV1841" s="401"/>
      <c r="BWW1841" s="401"/>
      <c r="BWX1841" s="401"/>
      <c r="BWY1841" s="401"/>
      <c r="BWZ1841" s="401"/>
      <c r="BXA1841" s="401"/>
      <c r="BXB1841" s="401"/>
      <c r="BXC1841" s="401"/>
      <c r="BXD1841" s="401"/>
      <c r="BXE1841" s="401"/>
      <c r="BXF1841" s="401"/>
      <c r="BXG1841" s="401"/>
      <c r="BXH1841" s="401"/>
      <c r="BXI1841" s="401"/>
      <c r="BXJ1841" s="401"/>
      <c r="BXK1841" s="401"/>
      <c r="BXL1841" s="401"/>
      <c r="BXM1841" s="401"/>
      <c r="BXN1841" s="401"/>
      <c r="BXO1841" s="401"/>
      <c r="BXP1841" s="401"/>
      <c r="BXQ1841" s="401"/>
      <c r="BXR1841" s="401"/>
      <c r="BXS1841" s="401"/>
      <c r="BXT1841" s="401"/>
      <c r="BXU1841" s="401"/>
      <c r="BXV1841" s="401"/>
      <c r="BXW1841" s="401"/>
      <c r="BXX1841" s="401"/>
      <c r="BXY1841" s="401"/>
      <c r="BXZ1841" s="401"/>
      <c r="BYA1841" s="401"/>
      <c r="BYB1841" s="401"/>
      <c r="BYC1841" s="401"/>
      <c r="BYD1841" s="401"/>
      <c r="BYE1841" s="401"/>
      <c r="BYF1841" s="401"/>
      <c r="BYG1841" s="401"/>
      <c r="BYH1841" s="401"/>
      <c r="BYI1841" s="401"/>
      <c r="BYJ1841" s="401"/>
      <c r="BYK1841" s="401"/>
      <c r="BYL1841" s="401"/>
      <c r="BYM1841" s="401"/>
      <c r="BYN1841" s="401"/>
      <c r="BYO1841" s="401"/>
      <c r="BYP1841" s="401"/>
      <c r="BYQ1841" s="401"/>
      <c r="BYR1841" s="401"/>
      <c r="BYS1841" s="401"/>
      <c r="BYT1841" s="401"/>
      <c r="BYU1841" s="401"/>
      <c r="BYV1841" s="401"/>
      <c r="BYW1841" s="401"/>
      <c r="BYX1841" s="401"/>
      <c r="BYY1841" s="401"/>
      <c r="BYZ1841" s="401"/>
      <c r="BZA1841" s="401"/>
      <c r="BZB1841" s="401"/>
      <c r="BZC1841" s="401"/>
      <c r="BZD1841" s="401"/>
      <c r="BZE1841" s="401"/>
      <c r="BZF1841" s="401"/>
      <c r="BZG1841" s="401"/>
      <c r="BZH1841" s="401"/>
      <c r="BZI1841" s="401"/>
      <c r="BZJ1841" s="401"/>
      <c r="BZK1841" s="401"/>
      <c r="BZL1841" s="401"/>
      <c r="BZM1841" s="401"/>
      <c r="BZN1841" s="401"/>
      <c r="BZO1841" s="401"/>
      <c r="BZP1841" s="401"/>
      <c r="BZQ1841" s="401"/>
      <c r="BZR1841" s="401"/>
      <c r="BZS1841" s="401"/>
      <c r="BZT1841" s="401"/>
      <c r="BZU1841" s="401"/>
      <c r="BZV1841" s="401"/>
      <c r="BZW1841" s="401"/>
      <c r="BZX1841" s="401"/>
      <c r="BZY1841" s="401"/>
      <c r="BZZ1841" s="401"/>
      <c r="CAA1841" s="401"/>
      <c r="CAB1841" s="401"/>
      <c r="CAC1841" s="401"/>
      <c r="CAD1841" s="401"/>
      <c r="CAE1841" s="401"/>
      <c r="CAF1841" s="401"/>
      <c r="CAG1841" s="401"/>
      <c r="CAH1841" s="401"/>
      <c r="CAI1841" s="401"/>
      <c r="CAJ1841" s="401"/>
      <c r="CAK1841" s="401"/>
      <c r="CAL1841" s="401"/>
      <c r="CAM1841" s="401"/>
      <c r="CAN1841" s="401"/>
      <c r="CAO1841" s="401"/>
      <c r="CAP1841" s="401"/>
      <c r="CAQ1841" s="401"/>
      <c r="CAR1841" s="401"/>
      <c r="CAS1841" s="401"/>
      <c r="CAT1841" s="401"/>
      <c r="CAU1841" s="401"/>
      <c r="CAV1841" s="401"/>
      <c r="CAW1841" s="401"/>
      <c r="CAX1841" s="401"/>
      <c r="CAY1841" s="401"/>
      <c r="CAZ1841" s="401"/>
      <c r="CBA1841" s="401"/>
      <c r="CBB1841" s="401"/>
      <c r="CBC1841" s="401"/>
      <c r="CBD1841" s="401"/>
      <c r="CBE1841" s="401"/>
      <c r="CBF1841" s="401"/>
      <c r="CBG1841" s="401"/>
      <c r="CBH1841" s="401"/>
      <c r="CBI1841" s="401"/>
      <c r="CBJ1841" s="401"/>
      <c r="CBK1841" s="401"/>
      <c r="CBL1841" s="401"/>
      <c r="CBM1841" s="401"/>
      <c r="CBN1841" s="401"/>
      <c r="CBO1841" s="401"/>
      <c r="CBP1841" s="401"/>
      <c r="CBQ1841" s="401"/>
      <c r="CBR1841" s="401"/>
      <c r="CBS1841" s="401"/>
      <c r="CBT1841" s="401"/>
      <c r="CBU1841" s="401"/>
      <c r="CBV1841" s="401"/>
      <c r="CBW1841" s="401"/>
      <c r="CBX1841" s="401"/>
      <c r="CBY1841" s="401"/>
      <c r="CBZ1841" s="401"/>
      <c r="CCA1841" s="401"/>
      <c r="CCB1841" s="401"/>
      <c r="CCC1841" s="401"/>
      <c r="CCD1841" s="401"/>
      <c r="CCE1841" s="401"/>
      <c r="CCF1841" s="401"/>
      <c r="CCG1841" s="401"/>
      <c r="CCH1841" s="401"/>
      <c r="CCI1841" s="401"/>
      <c r="CCJ1841" s="401"/>
      <c r="CCK1841" s="401"/>
      <c r="CCL1841" s="401"/>
      <c r="CCM1841" s="401"/>
      <c r="CCN1841" s="401"/>
      <c r="CCO1841" s="401"/>
      <c r="CCP1841" s="401"/>
      <c r="CCQ1841" s="401"/>
      <c r="CCR1841" s="401"/>
      <c r="CCS1841" s="401"/>
      <c r="CCT1841" s="401"/>
      <c r="CCU1841" s="401"/>
      <c r="CCV1841" s="401"/>
      <c r="CCW1841" s="401"/>
      <c r="CCX1841" s="401"/>
      <c r="CCY1841" s="401"/>
      <c r="CCZ1841" s="401"/>
      <c r="CDA1841" s="401"/>
      <c r="CDB1841" s="401"/>
      <c r="CDC1841" s="401"/>
      <c r="CDD1841" s="401"/>
      <c r="CDE1841" s="401"/>
      <c r="CDF1841" s="401"/>
      <c r="CDG1841" s="401"/>
      <c r="CDH1841" s="401"/>
      <c r="CDI1841" s="401"/>
      <c r="CDJ1841" s="401"/>
      <c r="CDK1841" s="401"/>
      <c r="CDL1841" s="401"/>
      <c r="CDM1841" s="401"/>
      <c r="CDN1841" s="401"/>
      <c r="CDO1841" s="401"/>
      <c r="CDP1841" s="401"/>
      <c r="CDQ1841" s="401"/>
      <c r="CDR1841" s="401"/>
      <c r="CDS1841" s="401"/>
      <c r="CDT1841" s="401"/>
      <c r="CDU1841" s="401"/>
      <c r="CDV1841" s="401"/>
      <c r="CDW1841" s="401"/>
      <c r="CDX1841" s="401"/>
      <c r="CDY1841" s="401"/>
      <c r="CDZ1841" s="401"/>
      <c r="CEA1841" s="401"/>
      <c r="CEB1841" s="401"/>
      <c r="CEC1841" s="401"/>
      <c r="CED1841" s="401"/>
      <c r="CEE1841" s="401"/>
      <c r="CEF1841" s="401"/>
      <c r="CEG1841" s="401"/>
      <c r="CEH1841" s="401"/>
      <c r="CEI1841" s="401"/>
      <c r="CEJ1841" s="401"/>
      <c r="CEK1841" s="401"/>
      <c r="CEL1841" s="401"/>
      <c r="CEM1841" s="401"/>
      <c r="CEN1841" s="401"/>
      <c r="CEO1841" s="401"/>
      <c r="CEP1841" s="401"/>
      <c r="CEQ1841" s="401"/>
      <c r="CER1841" s="401"/>
      <c r="CES1841" s="401"/>
      <c r="CET1841" s="401"/>
      <c r="CEU1841" s="401"/>
      <c r="CEV1841" s="401"/>
      <c r="CEW1841" s="401"/>
      <c r="CEX1841" s="401"/>
      <c r="CEY1841" s="401"/>
      <c r="CEZ1841" s="401"/>
      <c r="CFA1841" s="401"/>
      <c r="CFB1841" s="401"/>
      <c r="CFC1841" s="401"/>
      <c r="CFD1841" s="401"/>
      <c r="CFE1841" s="401"/>
      <c r="CFF1841" s="401"/>
      <c r="CFG1841" s="401"/>
      <c r="CFH1841" s="401"/>
      <c r="CFI1841" s="401"/>
      <c r="CFJ1841" s="401"/>
      <c r="CFK1841" s="401"/>
      <c r="CFL1841" s="401"/>
      <c r="CFM1841" s="401"/>
      <c r="CFN1841" s="401"/>
      <c r="CFO1841" s="401"/>
      <c r="CFP1841" s="401"/>
      <c r="CFQ1841" s="401"/>
      <c r="CFR1841" s="401"/>
      <c r="CFS1841" s="401"/>
      <c r="CFT1841" s="401"/>
      <c r="CFU1841" s="401"/>
      <c r="CFV1841" s="401"/>
      <c r="CFW1841" s="401"/>
      <c r="CFX1841" s="401"/>
      <c r="CFY1841" s="401"/>
      <c r="CFZ1841" s="401"/>
      <c r="CGA1841" s="401"/>
      <c r="CGB1841" s="401"/>
      <c r="CGC1841" s="401"/>
      <c r="CGD1841" s="401"/>
      <c r="CGE1841" s="401"/>
      <c r="CGF1841" s="401"/>
      <c r="CGG1841" s="401"/>
      <c r="CGH1841" s="401"/>
      <c r="CGI1841" s="401"/>
      <c r="CGJ1841" s="401"/>
      <c r="CGK1841" s="401"/>
      <c r="CGL1841" s="401"/>
      <c r="CGM1841" s="401"/>
      <c r="CGN1841" s="401"/>
      <c r="CGO1841" s="401"/>
      <c r="CGP1841" s="401"/>
      <c r="CGQ1841" s="401"/>
      <c r="CGR1841" s="401"/>
      <c r="CGS1841" s="401"/>
      <c r="CGT1841" s="401"/>
      <c r="CGU1841" s="401"/>
      <c r="CGV1841" s="401"/>
      <c r="CGW1841" s="401"/>
      <c r="CGX1841" s="401"/>
      <c r="CGY1841" s="401"/>
      <c r="CGZ1841" s="401"/>
      <c r="CHA1841" s="401"/>
      <c r="CHB1841" s="401"/>
      <c r="CHC1841" s="401"/>
      <c r="CHD1841" s="401"/>
      <c r="CHE1841" s="401"/>
      <c r="CHF1841" s="401"/>
      <c r="CHG1841" s="401"/>
      <c r="CHH1841" s="401"/>
      <c r="CHI1841" s="401"/>
      <c r="CHJ1841" s="401"/>
      <c r="CHK1841" s="401"/>
      <c r="CHL1841" s="401"/>
      <c r="CHM1841" s="401"/>
      <c r="CHN1841" s="401"/>
      <c r="CHO1841" s="401"/>
      <c r="CHP1841" s="401"/>
      <c r="CHQ1841" s="401"/>
      <c r="CHR1841" s="401"/>
      <c r="CHS1841" s="401"/>
      <c r="CHT1841" s="401"/>
      <c r="CHU1841" s="401"/>
      <c r="CHV1841" s="401"/>
      <c r="CHW1841" s="401"/>
      <c r="CHX1841" s="401"/>
      <c r="CHY1841" s="401"/>
      <c r="CHZ1841" s="401"/>
      <c r="CIA1841" s="401"/>
      <c r="CIB1841" s="401"/>
      <c r="CIC1841" s="401"/>
      <c r="CID1841" s="401"/>
      <c r="CIE1841" s="401"/>
      <c r="CIF1841" s="401"/>
      <c r="CIG1841" s="401"/>
      <c r="CIH1841" s="401"/>
      <c r="CII1841" s="401"/>
      <c r="CIJ1841" s="401"/>
      <c r="CIK1841" s="401"/>
      <c r="CIL1841" s="401"/>
      <c r="CIM1841" s="401"/>
      <c r="CIN1841" s="401"/>
      <c r="CIO1841" s="401"/>
      <c r="CIP1841" s="401"/>
      <c r="CIQ1841" s="401"/>
      <c r="CIR1841" s="401"/>
      <c r="CIS1841" s="401"/>
      <c r="CIT1841" s="401"/>
      <c r="CIU1841" s="401"/>
      <c r="CIV1841" s="401"/>
      <c r="CIW1841" s="401"/>
      <c r="CIX1841" s="401"/>
      <c r="CIY1841" s="401"/>
      <c r="CIZ1841" s="401"/>
      <c r="CJA1841" s="401"/>
      <c r="CJB1841" s="401"/>
      <c r="CJC1841" s="401"/>
      <c r="CJD1841" s="401"/>
      <c r="CJE1841" s="401"/>
      <c r="CJF1841" s="401"/>
      <c r="CJG1841" s="401"/>
      <c r="CJH1841" s="401"/>
      <c r="CJI1841" s="401"/>
      <c r="CJJ1841" s="401"/>
      <c r="CJK1841" s="401"/>
      <c r="CJL1841" s="401"/>
      <c r="CJM1841" s="401"/>
      <c r="CJN1841" s="401"/>
      <c r="CJO1841" s="401"/>
      <c r="CJP1841" s="401"/>
      <c r="CJQ1841" s="401"/>
      <c r="CJR1841" s="401"/>
      <c r="CJS1841" s="401"/>
      <c r="CJT1841" s="401"/>
      <c r="CJU1841" s="401"/>
      <c r="CJV1841" s="401"/>
      <c r="CJW1841" s="401"/>
      <c r="CJX1841" s="401"/>
      <c r="CJY1841" s="401"/>
      <c r="CJZ1841" s="401"/>
      <c r="CKA1841" s="401"/>
      <c r="CKB1841" s="401"/>
      <c r="CKC1841" s="401"/>
      <c r="CKD1841" s="401"/>
      <c r="CKE1841" s="401"/>
      <c r="CKF1841" s="401"/>
      <c r="CKG1841" s="401"/>
      <c r="CKH1841" s="401"/>
      <c r="CKI1841" s="401"/>
      <c r="CKJ1841" s="401"/>
      <c r="CKK1841" s="401"/>
      <c r="CKL1841" s="401"/>
      <c r="CKM1841" s="401"/>
      <c r="CKN1841" s="401"/>
      <c r="CKO1841" s="401"/>
      <c r="CKP1841" s="401"/>
      <c r="CKQ1841" s="401"/>
      <c r="CKR1841" s="401"/>
      <c r="CKS1841" s="401"/>
      <c r="CKT1841" s="401"/>
      <c r="CKU1841" s="401"/>
      <c r="CKV1841" s="401"/>
      <c r="CKW1841" s="401"/>
      <c r="CKX1841" s="401"/>
      <c r="CKY1841" s="401"/>
      <c r="CKZ1841" s="401"/>
      <c r="CLA1841" s="401"/>
      <c r="CLB1841" s="401"/>
      <c r="CLC1841" s="401"/>
      <c r="CLD1841" s="401"/>
      <c r="CLE1841" s="401"/>
      <c r="CLF1841" s="401"/>
      <c r="CLG1841" s="401"/>
      <c r="CLH1841" s="401"/>
      <c r="CLI1841" s="401"/>
      <c r="CLJ1841" s="401"/>
      <c r="CLK1841" s="401"/>
      <c r="CLL1841" s="401"/>
      <c r="CLM1841" s="401"/>
      <c r="CLN1841" s="401"/>
      <c r="CLO1841" s="401"/>
      <c r="CLP1841" s="401"/>
      <c r="CLQ1841" s="401"/>
      <c r="CLR1841" s="401"/>
      <c r="CLS1841" s="401"/>
      <c r="CLT1841" s="401"/>
      <c r="CLU1841" s="401"/>
      <c r="CLV1841" s="401"/>
      <c r="CLW1841" s="401"/>
      <c r="CLX1841" s="401"/>
      <c r="CLY1841" s="401"/>
      <c r="CLZ1841" s="401"/>
      <c r="CMA1841" s="401"/>
      <c r="CMB1841" s="401"/>
      <c r="CMC1841" s="401"/>
      <c r="CMD1841" s="401"/>
      <c r="CME1841" s="401"/>
      <c r="CMF1841" s="401"/>
      <c r="CMG1841" s="401"/>
      <c r="CMH1841" s="401"/>
      <c r="CMI1841" s="401"/>
      <c r="CMJ1841" s="401"/>
      <c r="CMK1841" s="401"/>
      <c r="CML1841" s="401"/>
      <c r="CMM1841" s="401"/>
      <c r="CMN1841" s="401"/>
      <c r="CMO1841" s="401"/>
      <c r="CMP1841" s="401"/>
      <c r="CMQ1841" s="401"/>
      <c r="CMR1841" s="401"/>
      <c r="CMS1841" s="401"/>
      <c r="CMT1841" s="401"/>
      <c r="CMU1841" s="401"/>
      <c r="CMV1841" s="401"/>
      <c r="CMW1841" s="401"/>
      <c r="CMX1841" s="401"/>
      <c r="CMY1841" s="401"/>
      <c r="CMZ1841" s="401"/>
      <c r="CNA1841" s="401"/>
      <c r="CNB1841" s="401"/>
      <c r="CNC1841" s="401"/>
      <c r="CND1841" s="401"/>
      <c r="CNE1841" s="401"/>
      <c r="CNF1841" s="401"/>
      <c r="CNG1841" s="401"/>
      <c r="CNH1841" s="401"/>
      <c r="CNI1841" s="401"/>
      <c r="CNJ1841" s="401"/>
      <c r="CNK1841" s="401"/>
      <c r="CNL1841" s="401"/>
      <c r="CNM1841" s="401"/>
      <c r="CNN1841" s="401"/>
      <c r="CNO1841" s="401"/>
      <c r="CNP1841" s="401"/>
      <c r="CNQ1841" s="401"/>
      <c r="CNR1841" s="401"/>
      <c r="CNS1841" s="401"/>
      <c r="CNT1841" s="401"/>
      <c r="CNU1841" s="401"/>
      <c r="CNV1841" s="401"/>
      <c r="CNW1841" s="401"/>
      <c r="CNX1841" s="401"/>
      <c r="CNY1841" s="401"/>
      <c r="CNZ1841" s="401"/>
      <c r="COA1841" s="401"/>
      <c r="COB1841" s="401"/>
      <c r="COC1841" s="401"/>
      <c r="COD1841" s="401"/>
      <c r="COE1841" s="401"/>
      <c r="COF1841" s="401"/>
      <c r="COG1841" s="401"/>
      <c r="COH1841" s="401"/>
      <c r="COI1841" s="401"/>
      <c r="COJ1841" s="401"/>
      <c r="COK1841" s="401"/>
      <c r="COL1841" s="401"/>
      <c r="COM1841" s="401"/>
      <c r="CON1841" s="401"/>
      <c r="COO1841" s="401"/>
      <c r="COP1841" s="401"/>
      <c r="COQ1841" s="401"/>
      <c r="COR1841" s="401"/>
      <c r="COS1841" s="401"/>
      <c r="COT1841" s="401"/>
      <c r="COU1841" s="401"/>
      <c r="COV1841" s="401"/>
      <c r="COW1841" s="401"/>
      <c r="COX1841" s="401"/>
      <c r="COY1841" s="401"/>
      <c r="COZ1841" s="401"/>
      <c r="CPA1841" s="401"/>
      <c r="CPB1841" s="401"/>
      <c r="CPC1841" s="401"/>
      <c r="CPD1841" s="401"/>
      <c r="CPE1841" s="401"/>
      <c r="CPF1841" s="401"/>
      <c r="CPG1841" s="401"/>
      <c r="CPH1841" s="401"/>
      <c r="CPI1841" s="401"/>
      <c r="CPJ1841" s="401"/>
      <c r="CPK1841" s="401"/>
      <c r="CPL1841" s="401"/>
      <c r="CPM1841" s="401"/>
      <c r="CPN1841" s="401"/>
      <c r="CPO1841" s="401"/>
      <c r="CPP1841" s="401"/>
      <c r="CPQ1841" s="401"/>
      <c r="CPR1841" s="401"/>
      <c r="CPS1841" s="401"/>
      <c r="CPT1841" s="401"/>
      <c r="CPU1841" s="401"/>
      <c r="CPV1841" s="401"/>
      <c r="CPW1841" s="401"/>
      <c r="CPX1841" s="401"/>
      <c r="CPY1841" s="401"/>
      <c r="CPZ1841" s="401"/>
      <c r="CQA1841" s="401"/>
      <c r="CQB1841" s="401"/>
      <c r="CQC1841" s="401"/>
      <c r="CQD1841" s="401"/>
      <c r="CQE1841" s="401"/>
      <c r="CQF1841" s="401"/>
      <c r="CQG1841" s="401"/>
      <c r="CQH1841" s="401"/>
      <c r="CQI1841" s="401"/>
      <c r="CQJ1841" s="401"/>
      <c r="CQK1841" s="401"/>
      <c r="CQL1841" s="401"/>
      <c r="CQM1841" s="401"/>
      <c r="CQN1841" s="401"/>
      <c r="CQO1841" s="401"/>
      <c r="CQP1841" s="401"/>
      <c r="CQQ1841" s="401"/>
      <c r="CQR1841" s="401"/>
      <c r="CQS1841" s="401"/>
      <c r="CQT1841" s="401"/>
      <c r="CQU1841" s="401"/>
      <c r="CQV1841" s="401"/>
      <c r="CQW1841" s="401"/>
      <c r="CQX1841" s="401"/>
      <c r="CQY1841" s="401"/>
      <c r="CQZ1841" s="401"/>
      <c r="CRA1841" s="401"/>
      <c r="CRB1841" s="401"/>
      <c r="CRC1841" s="401"/>
      <c r="CRD1841" s="401"/>
      <c r="CRE1841" s="401"/>
      <c r="CRF1841" s="401"/>
      <c r="CRG1841" s="401"/>
      <c r="CRH1841" s="401"/>
      <c r="CRI1841" s="401"/>
      <c r="CRJ1841" s="401"/>
      <c r="CRK1841" s="401"/>
      <c r="CRL1841" s="401"/>
      <c r="CRM1841" s="401"/>
      <c r="CRN1841" s="401"/>
      <c r="CRO1841" s="401"/>
      <c r="CRP1841" s="401"/>
      <c r="CRQ1841" s="401"/>
      <c r="CRR1841" s="401"/>
      <c r="CRS1841" s="401"/>
      <c r="CRT1841" s="401"/>
      <c r="CRU1841" s="401"/>
      <c r="CRV1841" s="401"/>
      <c r="CRW1841" s="401"/>
      <c r="CRX1841" s="401"/>
      <c r="CRY1841" s="401"/>
      <c r="CRZ1841" s="401"/>
      <c r="CSA1841" s="401"/>
      <c r="CSB1841" s="401"/>
      <c r="CSC1841" s="401"/>
      <c r="CSD1841" s="401"/>
      <c r="CSE1841" s="401"/>
      <c r="CSF1841" s="401"/>
      <c r="CSG1841" s="401"/>
      <c r="CSH1841" s="401"/>
      <c r="CSI1841" s="401"/>
      <c r="CSJ1841" s="401"/>
      <c r="CSK1841" s="401"/>
      <c r="CSL1841" s="401"/>
      <c r="CSM1841" s="401"/>
      <c r="CSN1841" s="401"/>
      <c r="CSO1841" s="401"/>
      <c r="CSP1841" s="401"/>
      <c r="CSQ1841" s="401"/>
      <c r="CSR1841" s="401"/>
      <c r="CSS1841" s="401"/>
      <c r="CST1841" s="401"/>
      <c r="CSU1841" s="401"/>
      <c r="CSV1841" s="401"/>
      <c r="CSW1841" s="401"/>
      <c r="CSX1841" s="401"/>
      <c r="CSY1841" s="401"/>
      <c r="CSZ1841" s="401"/>
      <c r="CTA1841" s="401"/>
      <c r="CTB1841" s="401"/>
      <c r="CTC1841" s="401"/>
      <c r="CTD1841" s="401"/>
      <c r="CTE1841" s="401"/>
      <c r="CTF1841" s="401"/>
      <c r="CTG1841" s="401"/>
      <c r="CTH1841" s="401"/>
      <c r="CTI1841" s="401"/>
      <c r="CTJ1841" s="401"/>
      <c r="CTK1841" s="401"/>
      <c r="CTL1841" s="401"/>
      <c r="CTM1841" s="401"/>
      <c r="CTN1841" s="401"/>
      <c r="CTO1841" s="401"/>
      <c r="CTP1841" s="401"/>
      <c r="CTQ1841" s="401"/>
      <c r="CTR1841" s="401"/>
      <c r="CTS1841" s="401"/>
      <c r="CTT1841" s="401"/>
      <c r="CTU1841" s="401"/>
      <c r="CTV1841" s="401"/>
      <c r="CTW1841" s="401"/>
      <c r="CTX1841" s="401"/>
      <c r="CTY1841" s="401"/>
      <c r="CTZ1841" s="401"/>
      <c r="CUA1841" s="401"/>
      <c r="CUB1841" s="401"/>
      <c r="CUC1841" s="401"/>
      <c r="CUD1841" s="401"/>
      <c r="CUE1841" s="401"/>
      <c r="CUF1841" s="401"/>
      <c r="CUG1841" s="401"/>
      <c r="CUH1841" s="401"/>
      <c r="CUI1841" s="401"/>
      <c r="CUJ1841" s="401"/>
      <c r="CUK1841" s="401"/>
      <c r="CUL1841" s="401"/>
      <c r="CUM1841" s="401"/>
      <c r="CUN1841" s="401"/>
      <c r="CUO1841" s="401"/>
      <c r="CUP1841" s="401"/>
      <c r="CUQ1841" s="401"/>
      <c r="CUR1841" s="401"/>
      <c r="CUS1841" s="401"/>
      <c r="CUT1841" s="401"/>
      <c r="CUU1841" s="401"/>
      <c r="CUV1841" s="401"/>
      <c r="CUW1841" s="401"/>
      <c r="CUX1841" s="401"/>
      <c r="CUY1841" s="401"/>
      <c r="CUZ1841" s="401"/>
      <c r="CVA1841" s="401"/>
      <c r="CVB1841" s="401"/>
      <c r="CVC1841" s="401"/>
      <c r="CVD1841" s="401"/>
      <c r="CVE1841" s="401"/>
      <c r="CVF1841" s="401"/>
      <c r="CVG1841" s="401"/>
      <c r="CVH1841" s="401"/>
      <c r="CVI1841" s="401"/>
      <c r="CVJ1841" s="401"/>
      <c r="CVK1841" s="401"/>
      <c r="CVL1841" s="401"/>
      <c r="CVM1841" s="401"/>
      <c r="CVN1841" s="401"/>
      <c r="CVO1841" s="401"/>
      <c r="CVP1841" s="401"/>
      <c r="CVQ1841" s="401"/>
      <c r="CVR1841" s="401"/>
      <c r="CVS1841" s="401"/>
      <c r="CVT1841" s="401"/>
      <c r="CVU1841" s="401"/>
      <c r="CVV1841" s="401"/>
      <c r="CVW1841" s="401"/>
      <c r="CVX1841" s="401"/>
      <c r="CVY1841" s="401"/>
      <c r="CVZ1841" s="401"/>
      <c r="CWA1841" s="401"/>
      <c r="CWB1841" s="401"/>
      <c r="CWC1841" s="401"/>
      <c r="CWD1841" s="401"/>
      <c r="CWE1841" s="401"/>
      <c r="CWF1841" s="401"/>
      <c r="CWG1841" s="401"/>
      <c r="CWH1841" s="401"/>
      <c r="CWI1841" s="401"/>
      <c r="CWJ1841" s="401"/>
      <c r="CWK1841" s="401"/>
      <c r="CWL1841" s="401"/>
      <c r="CWM1841" s="401"/>
      <c r="CWN1841" s="401"/>
      <c r="CWO1841" s="401"/>
      <c r="CWP1841" s="401"/>
      <c r="CWQ1841" s="401"/>
      <c r="CWR1841" s="401"/>
      <c r="CWS1841" s="401"/>
      <c r="CWT1841" s="401"/>
      <c r="CWU1841" s="401"/>
      <c r="CWV1841" s="401"/>
      <c r="CWW1841" s="401"/>
      <c r="CWX1841" s="401"/>
      <c r="CWY1841" s="401"/>
      <c r="CWZ1841" s="401"/>
      <c r="CXA1841" s="401"/>
      <c r="CXB1841" s="401"/>
      <c r="CXC1841" s="401"/>
      <c r="CXD1841" s="401"/>
      <c r="CXE1841" s="401"/>
      <c r="CXF1841" s="401"/>
      <c r="CXG1841" s="401"/>
      <c r="CXH1841" s="401"/>
      <c r="CXI1841" s="401"/>
      <c r="CXJ1841" s="401"/>
      <c r="CXK1841" s="401"/>
      <c r="CXL1841" s="401"/>
      <c r="CXM1841" s="401"/>
      <c r="CXN1841" s="401"/>
      <c r="CXO1841" s="401"/>
      <c r="CXP1841" s="401"/>
      <c r="CXQ1841" s="401"/>
      <c r="CXR1841" s="401"/>
      <c r="CXS1841" s="401"/>
      <c r="CXT1841" s="401"/>
      <c r="CXU1841" s="401"/>
      <c r="CXV1841" s="401"/>
      <c r="CXW1841" s="401"/>
      <c r="CXX1841" s="401"/>
      <c r="CXY1841" s="401"/>
      <c r="CXZ1841" s="401"/>
      <c r="CYA1841" s="401"/>
      <c r="CYB1841" s="401"/>
      <c r="CYC1841" s="401"/>
      <c r="CYD1841" s="401"/>
      <c r="CYE1841" s="401"/>
      <c r="CYF1841" s="401"/>
      <c r="CYG1841" s="401"/>
      <c r="CYH1841" s="401"/>
      <c r="CYI1841" s="401"/>
      <c r="CYJ1841" s="401"/>
      <c r="CYK1841" s="401"/>
      <c r="CYL1841" s="401"/>
      <c r="CYM1841" s="401"/>
      <c r="CYN1841" s="401"/>
      <c r="CYO1841" s="401"/>
      <c r="CYP1841" s="401"/>
      <c r="CYQ1841" s="401"/>
      <c r="CYR1841" s="401"/>
      <c r="CYS1841" s="401"/>
      <c r="CYT1841" s="401"/>
      <c r="CYU1841" s="401"/>
      <c r="CYV1841" s="401"/>
      <c r="CYW1841" s="401"/>
      <c r="CYX1841" s="401"/>
      <c r="CYY1841" s="401"/>
      <c r="CYZ1841" s="401"/>
      <c r="CZA1841" s="401"/>
      <c r="CZB1841" s="401"/>
      <c r="CZC1841" s="401"/>
      <c r="CZD1841" s="401"/>
      <c r="CZE1841" s="401"/>
      <c r="CZF1841" s="401"/>
      <c r="CZG1841" s="401"/>
      <c r="CZH1841" s="401"/>
      <c r="CZI1841" s="401"/>
      <c r="CZJ1841" s="401"/>
      <c r="CZK1841" s="401"/>
      <c r="CZL1841" s="401"/>
      <c r="CZM1841" s="401"/>
      <c r="CZN1841" s="401"/>
      <c r="CZO1841" s="401"/>
      <c r="CZP1841" s="401"/>
      <c r="CZQ1841" s="401"/>
      <c r="CZR1841" s="401"/>
      <c r="CZS1841" s="401"/>
      <c r="CZT1841" s="401"/>
      <c r="CZU1841" s="401"/>
      <c r="CZV1841" s="401"/>
      <c r="CZW1841" s="401"/>
      <c r="CZX1841" s="401"/>
      <c r="CZY1841" s="401"/>
      <c r="CZZ1841" s="401"/>
      <c r="DAA1841" s="401"/>
      <c r="DAB1841" s="401"/>
      <c r="DAC1841" s="401"/>
      <c r="DAD1841" s="401"/>
      <c r="DAE1841" s="401"/>
      <c r="DAF1841" s="401"/>
      <c r="DAG1841" s="401"/>
      <c r="DAH1841" s="401"/>
      <c r="DAI1841" s="401"/>
      <c r="DAJ1841" s="401"/>
      <c r="DAK1841" s="401"/>
      <c r="DAL1841" s="401"/>
      <c r="DAM1841" s="401"/>
      <c r="DAN1841" s="401"/>
      <c r="DAO1841" s="401"/>
      <c r="DAP1841" s="401"/>
      <c r="DAQ1841" s="401"/>
      <c r="DAR1841" s="401"/>
      <c r="DAS1841" s="401"/>
      <c r="DAT1841" s="401"/>
      <c r="DAU1841" s="401"/>
      <c r="DAV1841" s="401"/>
      <c r="DAW1841" s="401"/>
      <c r="DAX1841" s="401"/>
      <c r="DAY1841" s="401"/>
      <c r="DAZ1841" s="401"/>
      <c r="DBA1841" s="401"/>
      <c r="DBB1841" s="401"/>
      <c r="DBC1841" s="401"/>
      <c r="DBD1841" s="401"/>
      <c r="DBE1841" s="401"/>
      <c r="DBF1841" s="401"/>
      <c r="DBG1841" s="401"/>
      <c r="DBH1841" s="401"/>
      <c r="DBI1841" s="401"/>
      <c r="DBJ1841" s="401"/>
      <c r="DBK1841" s="401"/>
      <c r="DBL1841" s="401"/>
      <c r="DBM1841" s="401"/>
      <c r="DBN1841" s="401"/>
      <c r="DBO1841" s="401"/>
      <c r="DBP1841" s="401"/>
      <c r="DBQ1841" s="401"/>
      <c r="DBR1841" s="401"/>
      <c r="DBS1841" s="401"/>
      <c r="DBT1841" s="401"/>
      <c r="DBU1841" s="401"/>
      <c r="DBV1841" s="401"/>
      <c r="DBW1841" s="401"/>
      <c r="DBX1841" s="401"/>
      <c r="DBY1841" s="401"/>
      <c r="DBZ1841" s="401"/>
      <c r="DCA1841" s="401"/>
      <c r="DCB1841" s="401"/>
      <c r="DCC1841" s="401"/>
      <c r="DCD1841" s="401"/>
      <c r="DCE1841" s="401"/>
      <c r="DCF1841" s="401"/>
      <c r="DCG1841" s="401"/>
      <c r="DCH1841" s="401"/>
      <c r="DCI1841" s="401"/>
      <c r="DCJ1841" s="401"/>
      <c r="DCK1841" s="401"/>
      <c r="DCL1841" s="401"/>
      <c r="DCM1841" s="401"/>
      <c r="DCN1841" s="401"/>
      <c r="DCO1841" s="401"/>
      <c r="DCP1841" s="401"/>
      <c r="DCQ1841" s="401"/>
      <c r="DCR1841" s="401"/>
      <c r="DCS1841" s="401"/>
      <c r="DCT1841" s="401"/>
      <c r="DCU1841" s="401"/>
      <c r="DCV1841" s="401"/>
      <c r="DCW1841" s="401"/>
      <c r="DCX1841" s="401"/>
      <c r="DCY1841" s="401"/>
      <c r="DCZ1841" s="401"/>
      <c r="DDA1841" s="401"/>
      <c r="DDB1841" s="401"/>
      <c r="DDC1841" s="401"/>
      <c r="DDD1841" s="401"/>
      <c r="DDE1841" s="401"/>
      <c r="DDF1841" s="401"/>
      <c r="DDG1841" s="401"/>
      <c r="DDH1841" s="401"/>
      <c r="DDI1841" s="401"/>
      <c r="DDJ1841" s="401"/>
      <c r="DDK1841" s="401"/>
      <c r="DDL1841" s="401"/>
      <c r="DDM1841" s="401"/>
      <c r="DDN1841" s="401"/>
      <c r="DDO1841" s="401"/>
      <c r="DDP1841" s="401"/>
      <c r="DDQ1841" s="401"/>
      <c r="DDR1841" s="401"/>
      <c r="DDS1841" s="401"/>
      <c r="DDT1841" s="401"/>
      <c r="DDU1841" s="401"/>
      <c r="DDV1841" s="401"/>
      <c r="DDW1841" s="401"/>
      <c r="DDX1841" s="401"/>
      <c r="DDY1841" s="401"/>
      <c r="DDZ1841" s="401"/>
      <c r="DEA1841" s="401"/>
      <c r="DEB1841" s="401"/>
      <c r="DEC1841" s="401"/>
      <c r="DED1841" s="401"/>
      <c r="DEE1841" s="401"/>
      <c r="DEF1841" s="401"/>
      <c r="DEG1841" s="401"/>
      <c r="DEH1841" s="401"/>
      <c r="DEI1841" s="401"/>
      <c r="DEJ1841" s="401"/>
      <c r="DEK1841" s="401"/>
      <c r="DEL1841" s="401"/>
      <c r="DEM1841" s="401"/>
      <c r="DEN1841" s="401"/>
      <c r="DEO1841" s="401"/>
      <c r="DEP1841" s="401"/>
      <c r="DEQ1841" s="401"/>
      <c r="DER1841" s="401"/>
      <c r="DES1841" s="401"/>
      <c r="DET1841" s="401"/>
      <c r="DEU1841" s="401"/>
      <c r="DEV1841" s="401"/>
      <c r="DEW1841" s="401"/>
      <c r="DEX1841" s="401"/>
      <c r="DEY1841" s="401"/>
      <c r="DEZ1841" s="401"/>
      <c r="DFA1841" s="401"/>
      <c r="DFB1841" s="401"/>
      <c r="DFC1841" s="401"/>
      <c r="DFD1841" s="401"/>
      <c r="DFE1841" s="401"/>
      <c r="DFF1841" s="401"/>
      <c r="DFG1841" s="401"/>
      <c r="DFH1841" s="401"/>
      <c r="DFI1841" s="401"/>
      <c r="DFJ1841" s="401"/>
      <c r="DFK1841" s="401"/>
      <c r="DFL1841" s="401"/>
      <c r="DFM1841" s="401"/>
      <c r="DFN1841" s="401"/>
      <c r="DFO1841" s="401"/>
      <c r="DFP1841" s="401"/>
      <c r="DFQ1841" s="401"/>
      <c r="DFR1841" s="401"/>
      <c r="DFS1841" s="401"/>
      <c r="DFT1841" s="401"/>
      <c r="DFU1841" s="401"/>
      <c r="DFV1841" s="401"/>
      <c r="DFW1841" s="401"/>
      <c r="DFX1841" s="401"/>
      <c r="DFY1841" s="401"/>
      <c r="DFZ1841" s="401"/>
      <c r="DGA1841" s="401"/>
      <c r="DGB1841" s="401"/>
      <c r="DGC1841" s="401"/>
      <c r="DGD1841" s="401"/>
      <c r="DGE1841" s="401"/>
      <c r="DGF1841" s="401"/>
      <c r="DGG1841" s="401"/>
      <c r="DGH1841" s="401"/>
      <c r="DGI1841" s="401"/>
      <c r="DGJ1841" s="401"/>
      <c r="DGK1841" s="401"/>
      <c r="DGL1841" s="401"/>
      <c r="DGM1841" s="401"/>
      <c r="DGN1841" s="401"/>
      <c r="DGO1841" s="401"/>
      <c r="DGP1841" s="401"/>
      <c r="DGQ1841" s="401"/>
      <c r="DGR1841" s="401"/>
      <c r="DGS1841" s="401"/>
      <c r="DGT1841" s="401"/>
      <c r="DGU1841" s="401"/>
      <c r="DGV1841" s="401"/>
      <c r="DGW1841" s="401"/>
      <c r="DGX1841" s="401"/>
      <c r="DGY1841" s="401"/>
      <c r="DGZ1841" s="401"/>
      <c r="DHA1841" s="401"/>
      <c r="DHB1841" s="401"/>
      <c r="DHC1841" s="401"/>
      <c r="DHD1841" s="401"/>
      <c r="DHE1841" s="401"/>
      <c r="DHF1841" s="401"/>
      <c r="DHG1841" s="401"/>
      <c r="DHH1841" s="401"/>
      <c r="DHI1841" s="401"/>
      <c r="DHJ1841" s="401"/>
      <c r="DHK1841" s="401"/>
      <c r="DHL1841" s="401"/>
      <c r="DHM1841" s="401"/>
      <c r="DHN1841" s="401"/>
      <c r="DHO1841" s="401"/>
      <c r="DHP1841" s="401"/>
      <c r="DHQ1841" s="401"/>
      <c r="DHR1841" s="401"/>
      <c r="DHS1841" s="401"/>
      <c r="DHT1841" s="401"/>
      <c r="DHU1841" s="401"/>
      <c r="DHV1841" s="401"/>
      <c r="DHW1841" s="401"/>
      <c r="DHX1841" s="401"/>
      <c r="DHY1841" s="401"/>
      <c r="DHZ1841" s="401"/>
      <c r="DIA1841" s="401"/>
      <c r="DIB1841" s="401"/>
      <c r="DIC1841" s="401"/>
      <c r="DID1841" s="401"/>
      <c r="DIE1841" s="401"/>
      <c r="DIF1841" s="401"/>
      <c r="DIG1841" s="401"/>
      <c r="DIH1841" s="401"/>
      <c r="DII1841" s="401"/>
      <c r="DIJ1841" s="401"/>
      <c r="DIK1841" s="401"/>
      <c r="DIL1841" s="401"/>
      <c r="DIM1841" s="401"/>
      <c r="DIN1841" s="401"/>
      <c r="DIO1841" s="401"/>
      <c r="DIP1841" s="401"/>
      <c r="DIQ1841" s="401"/>
      <c r="DIR1841" s="401"/>
      <c r="DIS1841" s="401"/>
      <c r="DIT1841" s="401"/>
      <c r="DIU1841" s="401"/>
      <c r="DIV1841" s="401"/>
      <c r="DIW1841" s="401"/>
      <c r="DIX1841" s="401"/>
      <c r="DIY1841" s="401"/>
      <c r="DIZ1841" s="401"/>
      <c r="DJA1841" s="401"/>
      <c r="DJB1841" s="401"/>
      <c r="DJC1841" s="401"/>
      <c r="DJD1841" s="401"/>
      <c r="DJE1841" s="401"/>
      <c r="DJF1841" s="401"/>
      <c r="DJG1841" s="401"/>
      <c r="DJH1841" s="401"/>
      <c r="DJI1841" s="401"/>
      <c r="DJJ1841" s="401"/>
      <c r="DJK1841" s="401"/>
      <c r="DJL1841" s="401"/>
      <c r="DJM1841" s="401"/>
      <c r="DJN1841" s="401"/>
      <c r="DJO1841" s="401"/>
      <c r="DJP1841" s="401"/>
      <c r="DJQ1841" s="401"/>
      <c r="DJR1841" s="401"/>
      <c r="DJS1841" s="401"/>
      <c r="DJT1841" s="401"/>
      <c r="DJU1841" s="401"/>
      <c r="DJV1841" s="401"/>
      <c r="DJW1841" s="401"/>
      <c r="DJX1841" s="401"/>
      <c r="DJY1841" s="401"/>
      <c r="DJZ1841" s="401"/>
      <c r="DKA1841" s="401"/>
      <c r="DKB1841" s="401"/>
      <c r="DKC1841" s="401"/>
      <c r="DKD1841" s="401"/>
      <c r="DKE1841" s="401"/>
      <c r="DKF1841" s="401"/>
      <c r="DKG1841" s="401"/>
      <c r="DKH1841" s="401"/>
      <c r="DKI1841" s="401"/>
      <c r="DKJ1841" s="401"/>
      <c r="DKK1841" s="401"/>
      <c r="DKL1841" s="401"/>
      <c r="DKM1841" s="401"/>
      <c r="DKN1841" s="401"/>
      <c r="DKO1841" s="401"/>
      <c r="DKP1841" s="401"/>
      <c r="DKQ1841" s="401"/>
      <c r="DKR1841" s="401"/>
      <c r="DKS1841" s="401"/>
      <c r="DKT1841" s="401"/>
      <c r="DKU1841" s="401"/>
      <c r="DKV1841" s="401"/>
      <c r="DKW1841" s="401"/>
      <c r="DKX1841" s="401"/>
      <c r="DKY1841" s="401"/>
      <c r="DKZ1841" s="401"/>
      <c r="DLA1841" s="401"/>
      <c r="DLB1841" s="401"/>
      <c r="DLC1841" s="401"/>
      <c r="DLD1841" s="401"/>
      <c r="DLE1841" s="401"/>
      <c r="DLF1841" s="401"/>
      <c r="DLG1841" s="401"/>
      <c r="DLH1841" s="401"/>
      <c r="DLI1841" s="401"/>
      <c r="DLJ1841" s="401"/>
      <c r="DLK1841" s="401"/>
      <c r="DLL1841" s="401"/>
      <c r="DLM1841" s="401"/>
      <c r="DLN1841" s="401"/>
      <c r="DLO1841" s="401"/>
      <c r="DLP1841" s="401"/>
      <c r="DLQ1841" s="401"/>
      <c r="DLR1841" s="401"/>
      <c r="DLS1841" s="401"/>
      <c r="DLT1841" s="401"/>
      <c r="DLU1841" s="401"/>
      <c r="DLV1841" s="401"/>
      <c r="DLW1841" s="401"/>
      <c r="DLX1841" s="401"/>
      <c r="DLY1841" s="401"/>
      <c r="DLZ1841" s="401"/>
      <c r="DMA1841" s="401"/>
      <c r="DMB1841" s="401"/>
      <c r="DMC1841" s="401"/>
      <c r="DMD1841" s="401"/>
      <c r="DME1841" s="401"/>
      <c r="DMF1841" s="401"/>
      <c r="DMG1841" s="401"/>
      <c r="DMH1841" s="401"/>
      <c r="DMI1841" s="401"/>
      <c r="DMJ1841" s="401"/>
      <c r="DMK1841" s="401"/>
      <c r="DML1841" s="401"/>
      <c r="DMM1841" s="401"/>
      <c r="DMN1841" s="401"/>
      <c r="DMO1841" s="401"/>
      <c r="DMP1841" s="401"/>
      <c r="DMQ1841" s="401"/>
      <c r="DMR1841" s="401"/>
      <c r="DMS1841" s="401"/>
      <c r="DMT1841" s="401"/>
      <c r="DMU1841" s="401"/>
      <c r="DMV1841" s="401"/>
      <c r="DMW1841" s="401"/>
      <c r="DMX1841" s="401"/>
      <c r="DMY1841" s="401"/>
      <c r="DMZ1841" s="401"/>
      <c r="DNA1841" s="401"/>
      <c r="DNB1841" s="401"/>
      <c r="DNC1841" s="401"/>
      <c r="DND1841" s="401"/>
      <c r="DNE1841" s="401"/>
      <c r="DNF1841" s="401"/>
      <c r="DNG1841" s="401"/>
      <c r="DNH1841" s="401"/>
      <c r="DNI1841" s="401"/>
      <c r="DNJ1841" s="401"/>
      <c r="DNK1841" s="401"/>
      <c r="DNL1841" s="401"/>
      <c r="DNM1841" s="401"/>
      <c r="DNN1841" s="401"/>
      <c r="DNO1841" s="401"/>
      <c r="DNP1841" s="401"/>
      <c r="DNQ1841" s="401"/>
      <c r="DNR1841" s="401"/>
      <c r="DNS1841" s="401"/>
      <c r="DNT1841" s="401"/>
      <c r="DNU1841" s="401"/>
      <c r="DNV1841" s="401"/>
      <c r="DNW1841" s="401"/>
      <c r="DNX1841" s="401"/>
      <c r="DNY1841" s="401"/>
      <c r="DNZ1841" s="401"/>
      <c r="DOA1841" s="401"/>
      <c r="DOB1841" s="401"/>
      <c r="DOC1841" s="401"/>
      <c r="DOD1841" s="401"/>
      <c r="DOE1841" s="401"/>
      <c r="DOF1841" s="401"/>
      <c r="DOG1841" s="401"/>
      <c r="DOH1841" s="401"/>
      <c r="DOI1841" s="401"/>
      <c r="DOJ1841" s="401"/>
      <c r="DOK1841" s="401"/>
      <c r="DOL1841" s="401"/>
      <c r="DOM1841" s="401"/>
      <c r="DON1841" s="401"/>
      <c r="DOO1841" s="401"/>
      <c r="DOP1841" s="401"/>
      <c r="DOQ1841" s="401"/>
      <c r="DOR1841" s="401"/>
      <c r="DOS1841" s="401"/>
      <c r="DOT1841" s="401"/>
      <c r="DOU1841" s="401"/>
      <c r="DOV1841" s="401"/>
      <c r="DOW1841" s="401"/>
      <c r="DOX1841" s="401"/>
      <c r="DOY1841" s="401"/>
      <c r="DOZ1841" s="401"/>
      <c r="DPA1841" s="401"/>
      <c r="DPB1841" s="401"/>
      <c r="DPC1841" s="401"/>
      <c r="DPD1841" s="401"/>
      <c r="DPE1841" s="401"/>
      <c r="DPF1841" s="401"/>
      <c r="DPG1841" s="401"/>
      <c r="DPH1841" s="401"/>
      <c r="DPI1841" s="401"/>
      <c r="DPJ1841" s="401"/>
      <c r="DPK1841" s="401"/>
      <c r="DPL1841" s="401"/>
      <c r="DPM1841" s="401"/>
      <c r="DPN1841" s="401"/>
      <c r="DPO1841" s="401"/>
      <c r="DPP1841" s="401"/>
      <c r="DPQ1841" s="401"/>
      <c r="DPR1841" s="401"/>
      <c r="DPS1841" s="401"/>
      <c r="DPT1841" s="401"/>
      <c r="DPU1841" s="401"/>
      <c r="DPV1841" s="401"/>
      <c r="DPW1841" s="401"/>
      <c r="DPX1841" s="401"/>
      <c r="DPY1841" s="401"/>
      <c r="DPZ1841" s="401"/>
      <c r="DQA1841" s="401"/>
      <c r="DQB1841" s="401"/>
      <c r="DQC1841" s="401"/>
      <c r="DQD1841" s="401"/>
      <c r="DQE1841" s="401"/>
      <c r="DQF1841" s="401"/>
      <c r="DQG1841" s="401"/>
      <c r="DQH1841" s="401"/>
      <c r="DQI1841" s="401"/>
      <c r="DQJ1841" s="401"/>
      <c r="DQK1841" s="401"/>
      <c r="DQL1841" s="401"/>
      <c r="DQM1841" s="401"/>
      <c r="DQN1841" s="401"/>
      <c r="DQO1841" s="401"/>
      <c r="DQP1841" s="401"/>
      <c r="DQQ1841" s="401"/>
      <c r="DQR1841" s="401"/>
      <c r="DQS1841" s="401"/>
      <c r="DQT1841" s="401"/>
      <c r="DQU1841" s="401"/>
      <c r="DQV1841" s="401"/>
      <c r="DQW1841" s="401"/>
      <c r="DQX1841" s="401"/>
      <c r="DQY1841" s="401"/>
      <c r="DQZ1841" s="401"/>
      <c r="DRA1841" s="401"/>
      <c r="DRB1841" s="401"/>
      <c r="DRC1841" s="401"/>
      <c r="DRD1841" s="401"/>
      <c r="DRE1841" s="401"/>
      <c r="DRF1841" s="401"/>
      <c r="DRG1841" s="401"/>
      <c r="DRH1841" s="401"/>
      <c r="DRI1841" s="401"/>
      <c r="DRJ1841" s="401"/>
      <c r="DRK1841" s="401"/>
      <c r="DRL1841" s="401"/>
      <c r="DRM1841" s="401"/>
      <c r="DRN1841" s="401"/>
      <c r="DRO1841" s="401"/>
      <c r="DRP1841" s="401"/>
      <c r="DRQ1841" s="401"/>
      <c r="DRR1841" s="401"/>
      <c r="DRS1841" s="401"/>
      <c r="DRT1841" s="401"/>
      <c r="DRU1841" s="401"/>
      <c r="DRV1841" s="401"/>
      <c r="DRW1841" s="401"/>
      <c r="DRX1841" s="401"/>
      <c r="DRY1841" s="401"/>
      <c r="DRZ1841" s="401"/>
      <c r="DSA1841" s="401"/>
      <c r="DSB1841" s="401"/>
      <c r="DSC1841" s="401"/>
      <c r="DSD1841" s="401"/>
      <c r="DSE1841" s="401"/>
      <c r="DSF1841" s="401"/>
      <c r="DSG1841" s="401"/>
      <c r="DSH1841" s="401"/>
      <c r="DSI1841" s="401"/>
      <c r="DSJ1841" s="401"/>
      <c r="DSK1841" s="401"/>
      <c r="DSL1841" s="401"/>
      <c r="DSM1841" s="401"/>
      <c r="DSN1841" s="401"/>
      <c r="DSO1841" s="401"/>
      <c r="DSP1841" s="401"/>
      <c r="DSQ1841" s="401"/>
      <c r="DSR1841" s="401"/>
      <c r="DSS1841" s="401"/>
      <c r="DST1841" s="401"/>
      <c r="DSU1841" s="401"/>
      <c r="DSV1841" s="401"/>
      <c r="DSW1841" s="401"/>
      <c r="DSX1841" s="401"/>
      <c r="DSY1841" s="401"/>
      <c r="DSZ1841" s="401"/>
      <c r="DTA1841" s="401"/>
      <c r="DTB1841" s="401"/>
      <c r="DTC1841" s="401"/>
      <c r="DTD1841" s="401"/>
      <c r="DTE1841" s="401"/>
      <c r="DTF1841" s="401"/>
      <c r="DTG1841" s="401"/>
      <c r="DTH1841" s="401"/>
      <c r="DTI1841" s="401"/>
      <c r="DTJ1841" s="401"/>
      <c r="DTK1841" s="401"/>
      <c r="DTL1841" s="401"/>
      <c r="DTM1841" s="401"/>
      <c r="DTN1841" s="401"/>
      <c r="DTO1841" s="401"/>
      <c r="DTP1841" s="401"/>
      <c r="DTQ1841" s="401"/>
      <c r="DTR1841" s="401"/>
      <c r="DTS1841" s="401"/>
      <c r="DTT1841" s="401"/>
      <c r="DTU1841" s="401"/>
      <c r="DTV1841" s="401"/>
      <c r="DTW1841" s="401"/>
      <c r="DTX1841" s="401"/>
      <c r="DTY1841" s="401"/>
      <c r="DTZ1841" s="401"/>
      <c r="DUA1841" s="401"/>
      <c r="DUB1841" s="401"/>
      <c r="DUC1841" s="401"/>
      <c r="DUD1841" s="401"/>
      <c r="DUE1841" s="401"/>
      <c r="DUF1841" s="401"/>
      <c r="DUG1841" s="401"/>
      <c r="DUH1841" s="401"/>
      <c r="DUI1841" s="401"/>
      <c r="DUJ1841" s="401"/>
      <c r="DUK1841" s="401"/>
      <c r="DUL1841" s="401"/>
      <c r="DUM1841" s="401"/>
      <c r="DUN1841" s="401"/>
      <c r="DUO1841" s="401"/>
      <c r="DUP1841" s="401"/>
      <c r="DUQ1841" s="401"/>
      <c r="DUR1841" s="401"/>
      <c r="DUS1841" s="401"/>
      <c r="DUT1841" s="401"/>
      <c r="DUU1841" s="401"/>
      <c r="DUV1841" s="401"/>
      <c r="DUW1841" s="401"/>
      <c r="DUX1841" s="401"/>
      <c r="DUY1841" s="401"/>
      <c r="DUZ1841" s="401"/>
      <c r="DVA1841" s="401"/>
      <c r="DVB1841" s="401"/>
      <c r="DVC1841" s="401"/>
      <c r="DVD1841" s="401"/>
      <c r="DVE1841" s="401"/>
      <c r="DVF1841" s="401"/>
      <c r="DVG1841" s="401"/>
      <c r="DVH1841" s="401"/>
      <c r="DVI1841" s="401"/>
      <c r="DVJ1841" s="401"/>
      <c r="DVK1841" s="401"/>
      <c r="DVL1841" s="401"/>
      <c r="DVM1841" s="401"/>
      <c r="DVN1841" s="401"/>
      <c r="DVO1841" s="401"/>
      <c r="DVP1841" s="401"/>
      <c r="DVQ1841" s="401"/>
      <c r="DVR1841" s="401"/>
      <c r="DVS1841" s="401"/>
      <c r="DVT1841" s="401"/>
      <c r="DVU1841" s="401"/>
      <c r="DVV1841" s="401"/>
      <c r="DVW1841" s="401"/>
      <c r="DVX1841" s="401"/>
      <c r="DVY1841" s="401"/>
      <c r="DVZ1841" s="401"/>
      <c r="DWA1841" s="401"/>
      <c r="DWB1841" s="401"/>
      <c r="DWC1841" s="401"/>
      <c r="DWD1841" s="401"/>
      <c r="DWE1841" s="401"/>
      <c r="DWF1841" s="401"/>
      <c r="DWG1841" s="401"/>
      <c r="DWH1841" s="401"/>
      <c r="DWI1841" s="401"/>
      <c r="DWJ1841" s="401"/>
      <c r="DWK1841" s="401"/>
      <c r="DWL1841" s="401"/>
      <c r="DWM1841" s="401"/>
      <c r="DWN1841" s="401"/>
      <c r="DWO1841" s="401"/>
      <c r="DWP1841" s="401"/>
      <c r="DWQ1841" s="401"/>
      <c r="DWR1841" s="401"/>
      <c r="DWS1841" s="401"/>
      <c r="DWT1841" s="401"/>
      <c r="DWU1841" s="401"/>
      <c r="DWV1841" s="401"/>
      <c r="DWW1841" s="401"/>
      <c r="DWX1841" s="401"/>
      <c r="DWY1841" s="401"/>
      <c r="DWZ1841" s="401"/>
      <c r="DXA1841" s="401"/>
      <c r="DXB1841" s="401"/>
      <c r="DXC1841" s="401"/>
      <c r="DXD1841" s="401"/>
      <c r="DXE1841" s="401"/>
      <c r="DXF1841" s="401"/>
      <c r="DXG1841" s="401"/>
      <c r="DXH1841" s="401"/>
      <c r="DXI1841" s="401"/>
      <c r="DXJ1841" s="401"/>
      <c r="DXK1841" s="401"/>
      <c r="DXL1841" s="401"/>
      <c r="DXM1841" s="401"/>
      <c r="DXN1841" s="401"/>
      <c r="DXO1841" s="401"/>
      <c r="DXP1841" s="401"/>
      <c r="DXQ1841" s="401"/>
      <c r="DXR1841" s="401"/>
      <c r="DXS1841" s="401"/>
      <c r="DXT1841" s="401"/>
      <c r="DXU1841" s="401"/>
      <c r="DXV1841" s="401"/>
      <c r="DXW1841" s="401"/>
      <c r="DXX1841" s="401"/>
      <c r="DXY1841" s="401"/>
      <c r="DXZ1841" s="401"/>
      <c r="DYA1841" s="401"/>
      <c r="DYB1841" s="401"/>
      <c r="DYC1841" s="401"/>
      <c r="DYD1841" s="401"/>
      <c r="DYE1841" s="401"/>
      <c r="DYF1841" s="401"/>
      <c r="DYG1841" s="401"/>
      <c r="DYH1841" s="401"/>
      <c r="DYI1841" s="401"/>
      <c r="DYJ1841" s="401"/>
      <c r="DYK1841" s="401"/>
      <c r="DYL1841" s="401"/>
      <c r="DYM1841" s="401"/>
      <c r="DYN1841" s="401"/>
      <c r="DYO1841" s="401"/>
      <c r="DYP1841" s="401"/>
      <c r="DYQ1841" s="401"/>
      <c r="DYR1841" s="401"/>
      <c r="DYS1841" s="401"/>
      <c r="DYT1841" s="401"/>
      <c r="DYU1841" s="401"/>
      <c r="DYV1841" s="401"/>
      <c r="DYW1841" s="401"/>
      <c r="DYX1841" s="401"/>
      <c r="DYY1841" s="401"/>
      <c r="DYZ1841" s="401"/>
      <c r="DZA1841" s="401"/>
      <c r="DZB1841" s="401"/>
      <c r="DZC1841" s="401"/>
      <c r="DZD1841" s="401"/>
      <c r="DZE1841" s="401"/>
      <c r="DZF1841" s="401"/>
      <c r="DZG1841" s="401"/>
      <c r="DZH1841" s="401"/>
      <c r="DZI1841" s="401"/>
      <c r="DZJ1841" s="401"/>
      <c r="DZK1841" s="401"/>
      <c r="DZL1841" s="401"/>
      <c r="DZM1841" s="401"/>
      <c r="DZN1841" s="401"/>
      <c r="DZO1841" s="401"/>
      <c r="DZP1841" s="401"/>
      <c r="DZQ1841" s="401"/>
      <c r="DZR1841" s="401"/>
      <c r="DZS1841" s="401"/>
      <c r="DZT1841" s="401"/>
      <c r="DZU1841" s="401"/>
      <c r="DZV1841" s="401"/>
      <c r="DZW1841" s="401"/>
      <c r="DZX1841" s="401"/>
      <c r="DZY1841" s="401"/>
      <c r="DZZ1841" s="401"/>
      <c r="EAA1841" s="401"/>
      <c r="EAB1841" s="401"/>
      <c r="EAC1841" s="401"/>
      <c r="EAD1841" s="401"/>
      <c r="EAE1841" s="401"/>
      <c r="EAF1841" s="401"/>
      <c r="EAG1841" s="401"/>
      <c r="EAH1841" s="401"/>
      <c r="EAI1841" s="401"/>
      <c r="EAJ1841" s="401"/>
      <c r="EAK1841" s="401"/>
      <c r="EAL1841" s="401"/>
      <c r="EAM1841" s="401"/>
      <c r="EAN1841" s="401"/>
      <c r="EAO1841" s="401"/>
      <c r="EAP1841" s="401"/>
      <c r="EAQ1841" s="401"/>
      <c r="EAR1841" s="401"/>
      <c r="EAS1841" s="401"/>
      <c r="EAT1841" s="401"/>
      <c r="EAU1841" s="401"/>
      <c r="EAV1841" s="401"/>
      <c r="EAW1841" s="401"/>
      <c r="EAX1841" s="401"/>
      <c r="EAY1841" s="401"/>
      <c r="EAZ1841" s="401"/>
      <c r="EBA1841" s="401"/>
      <c r="EBB1841" s="401"/>
      <c r="EBC1841" s="401"/>
      <c r="EBD1841" s="401"/>
      <c r="EBE1841" s="401"/>
      <c r="EBF1841" s="401"/>
      <c r="EBG1841" s="401"/>
      <c r="EBH1841" s="401"/>
      <c r="EBI1841" s="401"/>
      <c r="EBJ1841" s="401"/>
      <c r="EBK1841" s="401"/>
      <c r="EBL1841" s="401"/>
      <c r="EBM1841" s="401"/>
      <c r="EBN1841" s="401"/>
      <c r="EBO1841" s="401"/>
      <c r="EBP1841" s="401"/>
      <c r="EBQ1841" s="401"/>
      <c r="EBR1841" s="401"/>
      <c r="EBS1841" s="401"/>
      <c r="EBT1841" s="401"/>
      <c r="EBU1841" s="401"/>
      <c r="EBV1841" s="401"/>
      <c r="EBW1841" s="401"/>
      <c r="EBX1841" s="401"/>
      <c r="EBY1841" s="401"/>
      <c r="EBZ1841" s="401"/>
      <c r="ECA1841" s="401"/>
      <c r="ECB1841" s="401"/>
      <c r="ECC1841" s="401"/>
      <c r="ECD1841" s="401"/>
      <c r="ECE1841" s="401"/>
      <c r="ECF1841" s="401"/>
      <c r="ECG1841" s="401"/>
      <c r="ECH1841" s="401"/>
      <c r="ECI1841" s="401"/>
      <c r="ECJ1841" s="401"/>
      <c r="ECK1841" s="401"/>
      <c r="ECL1841" s="401"/>
      <c r="ECM1841" s="401"/>
      <c r="ECN1841" s="401"/>
      <c r="ECO1841" s="401"/>
      <c r="ECP1841" s="401"/>
      <c r="ECQ1841" s="401"/>
      <c r="ECR1841" s="401"/>
      <c r="ECS1841" s="401"/>
      <c r="ECT1841" s="401"/>
      <c r="ECU1841" s="401"/>
      <c r="ECV1841" s="401"/>
      <c r="ECW1841" s="401"/>
      <c r="ECX1841" s="401"/>
      <c r="ECY1841" s="401"/>
      <c r="ECZ1841" s="401"/>
      <c r="EDA1841" s="401"/>
      <c r="EDB1841" s="401"/>
      <c r="EDC1841" s="401"/>
      <c r="EDD1841" s="401"/>
      <c r="EDE1841" s="401"/>
      <c r="EDF1841" s="401"/>
      <c r="EDG1841" s="401"/>
      <c r="EDH1841" s="401"/>
      <c r="EDI1841" s="401"/>
      <c r="EDJ1841" s="401"/>
      <c r="EDK1841" s="401"/>
      <c r="EDL1841" s="401"/>
      <c r="EDM1841" s="401"/>
      <c r="EDN1841" s="401"/>
      <c r="EDO1841" s="401"/>
      <c r="EDP1841" s="401"/>
      <c r="EDQ1841" s="401"/>
      <c r="EDR1841" s="401"/>
      <c r="EDS1841" s="401"/>
      <c r="EDT1841" s="401"/>
      <c r="EDU1841" s="401"/>
      <c r="EDV1841" s="401"/>
      <c r="EDW1841" s="401"/>
      <c r="EDX1841" s="401"/>
      <c r="EDY1841" s="401"/>
      <c r="EDZ1841" s="401"/>
      <c r="EEA1841" s="401"/>
      <c r="EEB1841" s="401"/>
      <c r="EEC1841" s="401"/>
      <c r="EED1841" s="401"/>
      <c r="EEE1841" s="401"/>
      <c r="EEF1841" s="401"/>
      <c r="EEG1841" s="401"/>
      <c r="EEH1841" s="401"/>
      <c r="EEI1841" s="401"/>
      <c r="EEJ1841" s="401"/>
      <c r="EEK1841" s="401"/>
      <c r="EEL1841" s="401"/>
      <c r="EEM1841" s="401"/>
      <c r="EEN1841" s="401"/>
      <c r="EEO1841" s="401"/>
      <c r="EEP1841" s="401"/>
      <c r="EEQ1841" s="401"/>
      <c r="EER1841" s="401"/>
      <c r="EES1841" s="401"/>
      <c r="EET1841" s="401"/>
      <c r="EEU1841" s="401"/>
      <c r="EEV1841" s="401"/>
      <c r="EEW1841" s="401"/>
      <c r="EEX1841" s="401"/>
      <c r="EEY1841" s="401"/>
      <c r="EEZ1841" s="401"/>
      <c r="EFA1841" s="401"/>
      <c r="EFB1841" s="401"/>
      <c r="EFC1841" s="401"/>
      <c r="EFD1841" s="401"/>
      <c r="EFE1841" s="401"/>
      <c r="EFF1841" s="401"/>
      <c r="EFG1841" s="401"/>
      <c r="EFH1841" s="401"/>
      <c r="EFI1841" s="401"/>
      <c r="EFJ1841" s="401"/>
      <c r="EFK1841" s="401"/>
      <c r="EFL1841" s="401"/>
      <c r="EFM1841" s="401"/>
      <c r="EFN1841" s="401"/>
      <c r="EFO1841" s="401"/>
      <c r="EFP1841" s="401"/>
      <c r="EFQ1841" s="401"/>
      <c r="EFR1841" s="401"/>
      <c r="EFS1841" s="401"/>
      <c r="EFT1841" s="401"/>
      <c r="EFU1841" s="401"/>
      <c r="EFV1841" s="401"/>
      <c r="EFW1841" s="401"/>
      <c r="EFX1841" s="401"/>
      <c r="EFY1841" s="401"/>
      <c r="EFZ1841" s="401"/>
      <c r="EGA1841" s="401"/>
      <c r="EGB1841" s="401"/>
      <c r="EGC1841" s="401"/>
      <c r="EGD1841" s="401"/>
      <c r="EGE1841" s="401"/>
      <c r="EGF1841" s="401"/>
      <c r="EGG1841" s="401"/>
      <c r="EGH1841" s="401"/>
      <c r="EGI1841" s="401"/>
      <c r="EGJ1841" s="401"/>
      <c r="EGK1841" s="401"/>
      <c r="EGL1841" s="401"/>
      <c r="EGM1841" s="401"/>
      <c r="EGN1841" s="401"/>
      <c r="EGO1841" s="401"/>
      <c r="EGP1841" s="401"/>
      <c r="EGQ1841" s="401"/>
      <c r="EGR1841" s="401"/>
      <c r="EGS1841" s="401"/>
      <c r="EGT1841" s="401"/>
      <c r="EGU1841" s="401"/>
      <c r="EGV1841" s="401"/>
      <c r="EGW1841" s="401"/>
      <c r="EGX1841" s="401"/>
      <c r="EGY1841" s="401"/>
      <c r="EGZ1841" s="401"/>
      <c r="EHA1841" s="401"/>
      <c r="EHB1841" s="401"/>
      <c r="EHC1841" s="401"/>
      <c r="EHD1841" s="401"/>
      <c r="EHE1841" s="401"/>
      <c r="EHF1841" s="401"/>
      <c r="EHG1841" s="401"/>
      <c r="EHH1841" s="401"/>
      <c r="EHI1841" s="401"/>
      <c r="EHJ1841" s="401"/>
      <c r="EHK1841" s="401"/>
      <c r="EHL1841" s="401"/>
      <c r="EHM1841" s="401"/>
      <c r="EHN1841" s="401"/>
      <c r="EHO1841" s="401"/>
      <c r="EHP1841" s="401"/>
      <c r="EHQ1841" s="401"/>
      <c r="EHR1841" s="401"/>
      <c r="EHS1841" s="401"/>
      <c r="EHT1841" s="401"/>
      <c r="EHU1841" s="401"/>
      <c r="EHV1841" s="401"/>
      <c r="EHW1841" s="401"/>
      <c r="EHX1841" s="401"/>
      <c r="EHY1841" s="401"/>
      <c r="EHZ1841" s="401"/>
      <c r="EIA1841" s="401"/>
      <c r="EIB1841" s="401"/>
      <c r="EIC1841" s="401"/>
      <c r="EID1841" s="401"/>
      <c r="EIE1841" s="401"/>
      <c r="EIF1841" s="401"/>
      <c r="EIG1841" s="401"/>
      <c r="EIH1841" s="401"/>
      <c r="EII1841" s="401"/>
      <c r="EIJ1841" s="401"/>
      <c r="EIK1841" s="401"/>
      <c r="EIL1841" s="401"/>
      <c r="EIM1841" s="401"/>
      <c r="EIN1841" s="401"/>
      <c r="EIO1841" s="401"/>
      <c r="EIP1841" s="401"/>
      <c r="EIQ1841" s="401"/>
      <c r="EIR1841" s="401"/>
      <c r="EIS1841" s="401"/>
      <c r="EIT1841" s="401"/>
      <c r="EIU1841" s="401"/>
      <c r="EIV1841" s="401"/>
      <c r="EIW1841" s="401"/>
      <c r="EIX1841" s="401"/>
      <c r="EIY1841" s="401"/>
      <c r="EIZ1841" s="401"/>
      <c r="EJA1841" s="401"/>
      <c r="EJB1841" s="401"/>
      <c r="EJC1841" s="401"/>
      <c r="EJD1841" s="401"/>
      <c r="EJE1841" s="401"/>
      <c r="EJF1841" s="401"/>
      <c r="EJG1841" s="401"/>
      <c r="EJH1841" s="401"/>
      <c r="EJI1841" s="401"/>
      <c r="EJJ1841" s="401"/>
      <c r="EJK1841" s="401"/>
      <c r="EJL1841" s="401"/>
      <c r="EJM1841" s="401"/>
      <c r="EJN1841" s="401"/>
      <c r="EJO1841" s="401"/>
      <c r="EJP1841" s="401"/>
      <c r="EJQ1841" s="401"/>
      <c r="EJR1841" s="401"/>
      <c r="EJS1841" s="401"/>
      <c r="EJT1841" s="401"/>
      <c r="EJU1841" s="401"/>
      <c r="EJV1841" s="401"/>
      <c r="EJW1841" s="401"/>
      <c r="EJX1841" s="401"/>
      <c r="EJY1841" s="401"/>
      <c r="EJZ1841" s="401"/>
      <c r="EKA1841" s="401"/>
      <c r="EKB1841" s="401"/>
      <c r="EKC1841" s="401"/>
      <c r="EKD1841" s="401"/>
      <c r="EKE1841" s="401"/>
      <c r="EKF1841" s="401"/>
      <c r="EKG1841" s="401"/>
      <c r="EKH1841" s="401"/>
      <c r="EKI1841" s="401"/>
      <c r="EKJ1841" s="401"/>
      <c r="EKK1841" s="401"/>
      <c r="EKL1841" s="401"/>
      <c r="EKM1841" s="401"/>
      <c r="EKN1841" s="401"/>
      <c r="EKO1841" s="401"/>
      <c r="EKP1841" s="401"/>
      <c r="EKQ1841" s="401"/>
      <c r="EKR1841" s="401"/>
      <c r="EKS1841" s="401"/>
      <c r="EKT1841" s="401"/>
      <c r="EKU1841" s="401"/>
      <c r="EKV1841" s="401"/>
      <c r="EKW1841" s="401"/>
      <c r="EKX1841" s="401"/>
      <c r="EKY1841" s="401"/>
      <c r="EKZ1841" s="401"/>
      <c r="ELA1841" s="401"/>
      <c r="ELB1841" s="401"/>
      <c r="ELC1841" s="401"/>
      <c r="ELD1841" s="401"/>
      <c r="ELE1841" s="401"/>
      <c r="ELF1841" s="401"/>
      <c r="ELG1841" s="401"/>
      <c r="ELH1841" s="401"/>
      <c r="ELI1841" s="401"/>
      <c r="ELJ1841" s="401"/>
      <c r="ELK1841" s="401"/>
      <c r="ELL1841" s="401"/>
      <c r="ELM1841" s="401"/>
      <c r="ELN1841" s="401"/>
      <c r="ELO1841" s="401"/>
      <c r="ELP1841" s="401"/>
      <c r="ELQ1841" s="401"/>
      <c r="ELR1841" s="401"/>
      <c r="ELS1841" s="401"/>
      <c r="ELT1841" s="401"/>
      <c r="ELU1841" s="401"/>
      <c r="ELV1841" s="401"/>
      <c r="ELW1841" s="401"/>
      <c r="ELX1841" s="401"/>
      <c r="ELY1841" s="401"/>
      <c r="ELZ1841" s="401"/>
      <c r="EMA1841" s="401"/>
      <c r="EMB1841" s="401"/>
      <c r="EMC1841" s="401"/>
      <c r="EMD1841" s="401"/>
      <c r="EME1841" s="401"/>
      <c r="EMF1841" s="401"/>
      <c r="EMG1841" s="401"/>
      <c r="EMH1841" s="401"/>
      <c r="EMI1841" s="401"/>
      <c r="EMJ1841" s="401"/>
      <c r="EMK1841" s="401"/>
      <c r="EML1841" s="401"/>
      <c r="EMM1841" s="401"/>
      <c r="EMN1841" s="401"/>
      <c r="EMO1841" s="401"/>
      <c r="EMP1841" s="401"/>
      <c r="EMQ1841" s="401"/>
      <c r="EMR1841" s="401"/>
      <c r="EMS1841" s="401"/>
      <c r="EMT1841" s="401"/>
      <c r="EMU1841" s="401"/>
      <c r="EMV1841" s="401"/>
      <c r="EMW1841" s="401"/>
      <c r="EMX1841" s="401"/>
      <c r="EMY1841" s="401"/>
      <c r="EMZ1841" s="401"/>
      <c r="ENA1841" s="401"/>
      <c r="ENB1841" s="401"/>
      <c r="ENC1841" s="401"/>
      <c r="END1841" s="401"/>
      <c r="ENE1841" s="401"/>
      <c r="ENF1841" s="401"/>
      <c r="ENG1841" s="401"/>
      <c r="ENH1841" s="401"/>
      <c r="ENI1841" s="401"/>
      <c r="ENJ1841" s="401"/>
      <c r="ENK1841" s="401"/>
      <c r="ENL1841" s="401"/>
      <c r="ENM1841" s="401"/>
      <c r="ENN1841" s="401"/>
      <c r="ENO1841" s="401"/>
      <c r="ENP1841" s="401"/>
      <c r="ENQ1841" s="401"/>
      <c r="ENR1841" s="401"/>
      <c r="ENS1841" s="401"/>
      <c r="ENT1841" s="401"/>
      <c r="ENU1841" s="401"/>
      <c r="ENV1841" s="401"/>
      <c r="ENW1841" s="401"/>
      <c r="ENX1841" s="401"/>
      <c r="ENY1841" s="401"/>
      <c r="ENZ1841" s="401"/>
      <c r="EOA1841" s="401"/>
      <c r="EOB1841" s="401"/>
      <c r="EOC1841" s="401"/>
      <c r="EOD1841" s="401"/>
      <c r="EOE1841" s="401"/>
      <c r="EOF1841" s="401"/>
      <c r="EOG1841" s="401"/>
      <c r="EOH1841" s="401"/>
      <c r="EOI1841" s="401"/>
      <c r="EOJ1841" s="401"/>
      <c r="EOK1841" s="401"/>
      <c r="EOL1841" s="401"/>
      <c r="EOM1841" s="401"/>
      <c r="EON1841" s="401"/>
      <c r="EOO1841" s="401"/>
      <c r="EOP1841" s="401"/>
      <c r="EOQ1841" s="401"/>
      <c r="EOR1841" s="401"/>
      <c r="EOS1841" s="401"/>
      <c r="EOT1841" s="401"/>
      <c r="EOU1841" s="401"/>
      <c r="EOV1841" s="401"/>
      <c r="EOW1841" s="401"/>
      <c r="EOX1841" s="401"/>
      <c r="EOY1841" s="401"/>
      <c r="EOZ1841" s="401"/>
      <c r="EPA1841" s="401"/>
      <c r="EPB1841" s="401"/>
      <c r="EPC1841" s="401"/>
      <c r="EPD1841" s="401"/>
      <c r="EPE1841" s="401"/>
      <c r="EPF1841" s="401"/>
      <c r="EPG1841" s="401"/>
      <c r="EPH1841" s="401"/>
      <c r="EPI1841" s="401"/>
      <c r="EPJ1841" s="401"/>
      <c r="EPK1841" s="401"/>
      <c r="EPL1841" s="401"/>
      <c r="EPM1841" s="401"/>
      <c r="EPN1841" s="401"/>
      <c r="EPO1841" s="401"/>
      <c r="EPP1841" s="401"/>
      <c r="EPQ1841" s="401"/>
      <c r="EPR1841" s="401"/>
      <c r="EPS1841" s="401"/>
      <c r="EPT1841" s="401"/>
      <c r="EPU1841" s="401"/>
      <c r="EPV1841" s="401"/>
      <c r="EPW1841" s="401"/>
      <c r="EPX1841" s="401"/>
      <c r="EPY1841" s="401"/>
      <c r="EPZ1841" s="401"/>
      <c r="EQA1841" s="401"/>
      <c r="EQB1841" s="401"/>
      <c r="EQC1841" s="401"/>
      <c r="EQD1841" s="401"/>
      <c r="EQE1841" s="401"/>
      <c r="EQF1841" s="401"/>
      <c r="EQG1841" s="401"/>
      <c r="EQH1841" s="401"/>
      <c r="EQI1841" s="401"/>
      <c r="EQJ1841" s="401"/>
      <c r="EQK1841" s="401"/>
      <c r="EQL1841" s="401"/>
      <c r="EQM1841" s="401"/>
      <c r="EQN1841" s="401"/>
      <c r="EQO1841" s="401"/>
      <c r="EQP1841" s="401"/>
      <c r="EQQ1841" s="401"/>
      <c r="EQR1841" s="401"/>
      <c r="EQS1841" s="401"/>
      <c r="EQT1841" s="401"/>
      <c r="EQU1841" s="401"/>
      <c r="EQV1841" s="401"/>
      <c r="EQW1841" s="401"/>
      <c r="EQX1841" s="401"/>
      <c r="EQY1841" s="401"/>
      <c r="EQZ1841" s="401"/>
      <c r="ERA1841" s="401"/>
      <c r="ERB1841" s="401"/>
      <c r="ERC1841" s="401"/>
      <c r="ERD1841" s="401"/>
      <c r="ERE1841" s="401"/>
      <c r="ERF1841" s="401"/>
      <c r="ERG1841" s="401"/>
      <c r="ERH1841" s="401"/>
      <c r="ERI1841" s="401"/>
      <c r="ERJ1841" s="401"/>
      <c r="ERK1841" s="401"/>
      <c r="ERL1841" s="401"/>
      <c r="ERM1841" s="401"/>
      <c r="ERN1841" s="401"/>
      <c r="ERO1841" s="401"/>
      <c r="ERP1841" s="401"/>
      <c r="ERQ1841" s="401"/>
      <c r="ERR1841" s="401"/>
      <c r="ERS1841" s="401"/>
      <c r="ERT1841" s="401"/>
      <c r="ERU1841" s="401"/>
      <c r="ERV1841" s="401"/>
      <c r="ERW1841" s="401"/>
      <c r="ERX1841" s="401"/>
      <c r="ERY1841" s="401"/>
      <c r="ERZ1841" s="401"/>
      <c r="ESA1841" s="401"/>
      <c r="ESB1841" s="401"/>
      <c r="ESC1841" s="401"/>
      <c r="ESD1841" s="401"/>
      <c r="ESE1841" s="401"/>
      <c r="ESF1841" s="401"/>
      <c r="ESG1841" s="401"/>
      <c r="ESH1841" s="401"/>
      <c r="ESI1841" s="401"/>
      <c r="ESJ1841" s="401"/>
      <c r="ESK1841" s="401"/>
      <c r="ESL1841" s="401"/>
      <c r="ESM1841" s="401"/>
      <c r="ESN1841" s="401"/>
      <c r="ESO1841" s="401"/>
      <c r="ESP1841" s="401"/>
      <c r="ESQ1841" s="401"/>
      <c r="ESR1841" s="401"/>
      <c r="ESS1841" s="401"/>
      <c r="EST1841" s="401"/>
      <c r="ESU1841" s="401"/>
      <c r="ESV1841" s="401"/>
      <c r="ESW1841" s="401"/>
      <c r="ESX1841" s="401"/>
      <c r="ESY1841" s="401"/>
      <c r="ESZ1841" s="401"/>
      <c r="ETA1841" s="401"/>
      <c r="ETB1841" s="401"/>
      <c r="ETC1841" s="401"/>
      <c r="ETD1841" s="401"/>
      <c r="ETE1841" s="401"/>
      <c r="ETF1841" s="401"/>
      <c r="ETG1841" s="401"/>
      <c r="ETH1841" s="401"/>
      <c r="ETI1841" s="401"/>
      <c r="ETJ1841" s="401"/>
      <c r="ETK1841" s="401"/>
      <c r="ETL1841" s="401"/>
      <c r="ETM1841" s="401"/>
      <c r="ETN1841" s="401"/>
      <c r="ETO1841" s="401"/>
      <c r="ETP1841" s="401"/>
      <c r="ETQ1841" s="401"/>
      <c r="ETR1841" s="401"/>
      <c r="ETS1841" s="401"/>
      <c r="ETT1841" s="401"/>
      <c r="ETU1841" s="401"/>
      <c r="ETV1841" s="401"/>
      <c r="ETW1841" s="401"/>
      <c r="ETX1841" s="401"/>
      <c r="ETY1841" s="401"/>
      <c r="ETZ1841" s="401"/>
      <c r="EUA1841" s="401"/>
      <c r="EUB1841" s="401"/>
      <c r="EUC1841" s="401"/>
      <c r="EUD1841" s="401"/>
      <c r="EUE1841" s="401"/>
      <c r="EUF1841" s="401"/>
      <c r="EUG1841" s="401"/>
      <c r="EUH1841" s="401"/>
      <c r="EUI1841" s="401"/>
      <c r="EUJ1841" s="401"/>
      <c r="EUK1841" s="401"/>
      <c r="EUL1841" s="401"/>
      <c r="EUM1841" s="401"/>
      <c r="EUN1841" s="401"/>
      <c r="EUO1841" s="401"/>
      <c r="EUP1841" s="401"/>
      <c r="EUQ1841" s="401"/>
      <c r="EUR1841" s="401"/>
      <c r="EUS1841" s="401"/>
      <c r="EUT1841" s="401"/>
      <c r="EUU1841" s="401"/>
      <c r="EUV1841" s="401"/>
      <c r="EUW1841" s="401"/>
      <c r="EUX1841" s="401"/>
      <c r="EUY1841" s="401"/>
      <c r="EUZ1841" s="401"/>
      <c r="EVA1841" s="401"/>
      <c r="EVB1841" s="401"/>
      <c r="EVC1841" s="401"/>
      <c r="EVD1841" s="401"/>
      <c r="EVE1841" s="401"/>
      <c r="EVF1841" s="401"/>
      <c r="EVG1841" s="401"/>
      <c r="EVH1841" s="401"/>
      <c r="EVI1841" s="401"/>
      <c r="EVJ1841" s="401"/>
      <c r="EVK1841" s="401"/>
      <c r="EVL1841" s="401"/>
      <c r="EVM1841" s="401"/>
      <c r="EVN1841" s="401"/>
      <c r="EVO1841" s="401"/>
      <c r="EVP1841" s="401"/>
      <c r="EVQ1841" s="401"/>
      <c r="EVR1841" s="401"/>
      <c r="EVS1841" s="401"/>
      <c r="EVT1841" s="401"/>
      <c r="EVU1841" s="401"/>
      <c r="EVV1841" s="401"/>
      <c r="EVW1841" s="401"/>
      <c r="EVX1841" s="401"/>
      <c r="EVY1841" s="401"/>
      <c r="EVZ1841" s="401"/>
      <c r="EWA1841" s="401"/>
      <c r="EWB1841" s="401"/>
      <c r="EWC1841" s="401"/>
      <c r="EWD1841" s="401"/>
      <c r="EWE1841" s="401"/>
      <c r="EWF1841" s="401"/>
      <c r="EWG1841" s="401"/>
      <c r="EWH1841" s="401"/>
      <c r="EWI1841" s="401"/>
      <c r="EWJ1841" s="401"/>
      <c r="EWK1841" s="401"/>
      <c r="EWL1841" s="401"/>
      <c r="EWM1841" s="401"/>
      <c r="EWN1841" s="401"/>
      <c r="EWO1841" s="401"/>
      <c r="EWP1841" s="401"/>
      <c r="EWQ1841" s="401"/>
      <c r="EWR1841" s="401"/>
      <c r="EWS1841" s="401"/>
      <c r="EWT1841" s="401"/>
      <c r="EWU1841" s="401"/>
      <c r="EWV1841" s="401"/>
      <c r="EWW1841" s="401"/>
      <c r="EWX1841" s="401"/>
      <c r="EWY1841" s="401"/>
      <c r="EWZ1841" s="401"/>
      <c r="EXA1841" s="401"/>
      <c r="EXB1841" s="401"/>
      <c r="EXC1841" s="401"/>
      <c r="EXD1841" s="401"/>
      <c r="EXE1841" s="401"/>
      <c r="EXF1841" s="401"/>
      <c r="EXG1841" s="401"/>
      <c r="EXH1841" s="401"/>
      <c r="EXI1841" s="401"/>
      <c r="EXJ1841" s="401"/>
      <c r="EXK1841" s="401"/>
      <c r="EXL1841" s="401"/>
      <c r="EXM1841" s="401"/>
      <c r="EXN1841" s="401"/>
      <c r="EXO1841" s="401"/>
      <c r="EXP1841" s="401"/>
      <c r="EXQ1841" s="401"/>
      <c r="EXR1841" s="401"/>
      <c r="EXS1841" s="401"/>
      <c r="EXT1841" s="401"/>
      <c r="EXU1841" s="401"/>
      <c r="EXV1841" s="401"/>
      <c r="EXW1841" s="401"/>
      <c r="EXX1841" s="401"/>
      <c r="EXY1841" s="401"/>
      <c r="EXZ1841" s="401"/>
      <c r="EYA1841" s="401"/>
      <c r="EYB1841" s="401"/>
      <c r="EYC1841" s="401"/>
      <c r="EYD1841" s="401"/>
      <c r="EYE1841" s="401"/>
      <c r="EYF1841" s="401"/>
      <c r="EYG1841" s="401"/>
      <c r="EYH1841" s="401"/>
      <c r="EYI1841" s="401"/>
      <c r="EYJ1841" s="401"/>
      <c r="EYK1841" s="401"/>
      <c r="EYL1841" s="401"/>
      <c r="EYM1841" s="401"/>
      <c r="EYN1841" s="401"/>
      <c r="EYO1841" s="401"/>
      <c r="EYP1841" s="401"/>
      <c r="EYQ1841" s="401"/>
      <c r="EYR1841" s="401"/>
      <c r="EYS1841" s="401"/>
      <c r="EYT1841" s="401"/>
      <c r="EYU1841" s="401"/>
      <c r="EYV1841" s="401"/>
      <c r="EYW1841" s="401"/>
      <c r="EYX1841" s="401"/>
      <c r="EYY1841" s="401"/>
      <c r="EYZ1841" s="401"/>
      <c r="EZA1841" s="401"/>
      <c r="EZB1841" s="401"/>
      <c r="EZC1841" s="401"/>
      <c r="EZD1841" s="401"/>
      <c r="EZE1841" s="401"/>
      <c r="EZF1841" s="401"/>
      <c r="EZG1841" s="401"/>
      <c r="EZH1841" s="401"/>
      <c r="EZI1841" s="401"/>
      <c r="EZJ1841" s="401"/>
      <c r="EZK1841" s="401"/>
      <c r="EZL1841" s="401"/>
      <c r="EZM1841" s="401"/>
      <c r="EZN1841" s="401"/>
      <c r="EZO1841" s="401"/>
      <c r="EZP1841" s="401"/>
      <c r="EZQ1841" s="401"/>
      <c r="EZR1841" s="401"/>
      <c r="EZS1841" s="401"/>
      <c r="EZT1841" s="401"/>
      <c r="EZU1841" s="401"/>
      <c r="EZV1841" s="401"/>
      <c r="EZW1841" s="401"/>
      <c r="EZX1841" s="401"/>
      <c r="EZY1841" s="401"/>
      <c r="EZZ1841" s="401"/>
      <c r="FAA1841" s="401"/>
      <c r="FAB1841" s="401"/>
      <c r="FAC1841" s="401"/>
      <c r="FAD1841" s="401"/>
      <c r="FAE1841" s="401"/>
      <c r="FAF1841" s="401"/>
      <c r="FAG1841" s="401"/>
      <c r="FAH1841" s="401"/>
      <c r="FAI1841" s="401"/>
      <c r="FAJ1841" s="401"/>
      <c r="FAK1841" s="401"/>
      <c r="FAL1841" s="401"/>
      <c r="FAM1841" s="401"/>
      <c r="FAN1841" s="401"/>
      <c r="FAO1841" s="401"/>
      <c r="FAP1841" s="401"/>
      <c r="FAQ1841" s="401"/>
      <c r="FAR1841" s="401"/>
      <c r="FAS1841" s="401"/>
      <c r="FAT1841" s="401"/>
      <c r="FAU1841" s="401"/>
      <c r="FAV1841" s="401"/>
      <c r="FAW1841" s="401"/>
      <c r="FAX1841" s="401"/>
      <c r="FAY1841" s="401"/>
      <c r="FAZ1841" s="401"/>
      <c r="FBA1841" s="401"/>
      <c r="FBB1841" s="401"/>
      <c r="FBC1841" s="401"/>
      <c r="FBD1841" s="401"/>
      <c r="FBE1841" s="401"/>
      <c r="FBF1841" s="401"/>
      <c r="FBG1841" s="401"/>
      <c r="FBH1841" s="401"/>
      <c r="FBI1841" s="401"/>
      <c r="FBJ1841" s="401"/>
      <c r="FBK1841" s="401"/>
      <c r="FBL1841" s="401"/>
      <c r="FBM1841" s="401"/>
      <c r="FBN1841" s="401"/>
      <c r="FBO1841" s="401"/>
      <c r="FBP1841" s="401"/>
      <c r="FBQ1841" s="401"/>
      <c r="FBR1841" s="401"/>
      <c r="FBS1841" s="401"/>
      <c r="FBT1841" s="401"/>
      <c r="FBU1841" s="401"/>
      <c r="FBV1841" s="401"/>
      <c r="FBW1841" s="401"/>
      <c r="FBX1841" s="401"/>
      <c r="FBY1841" s="401"/>
      <c r="FBZ1841" s="401"/>
      <c r="FCA1841" s="401"/>
      <c r="FCB1841" s="401"/>
      <c r="FCC1841" s="401"/>
      <c r="FCD1841" s="401"/>
      <c r="FCE1841" s="401"/>
      <c r="FCF1841" s="401"/>
      <c r="FCG1841" s="401"/>
      <c r="FCH1841" s="401"/>
      <c r="FCI1841" s="401"/>
      <c r="FCJ1841" s="401"/>
      <c r="FCK1841" s="401"/>
      <c r="FCL1841" s="401"/>
      <c r="FCM1841" s="401"/>
      <c r="FCN1841" s="401"/>
      <c r="FCO1841" s="401"/>
      <c r="FCP1841" s="401"/>
      <c r="FCQ1841" s="401"/>
      <c r="FCR1841" s="401"/>
      <c r="FCS1841" s="401"/>
      <c r="FCT1841" s="401"/>
      <c r="FCU1841" s="401"/>
      <c r="FCV1841" s="401"/>
      <c r="FCW1841" s="401"/>
      <c r="FCX1841" s="401"/>
      <c r="FCY1841" s="401"/>
      <c r="FCZ1841" s="401"/>
      <c r="FDA1841" s="401"/>
      <c r="FDB1841" s="401"/>
      <c r="FDC1841" s="401"/>
      <c r="FDD1841" s="401"/>
      <c r="FDE1841" s="401"/>
      <c r="FDF1841" s="401"/>
      <c r="FDG1841" s="401"/>
      <c r="FDH1841" s="401"/>
      <c r="FDI1841" s="401"/>
      <c r="FDJ1841" s="401"/>
      <c r="FDK1841" s="401"/>
      <c r="FDL1841" s="401"/>
      <c r="FDM1841" s="401"/>
      <c r="FDN1841" s="401"/>
      <c r="FDO1841" s="401"/>
      <c r="FDP1841" s="401"/>
      <c r="FDQ1841" s="401"/>
      <c r="FDR1841" s="401"/>
      <c r="FDS1841" s="401"/>
      <c r="FDT1841" s="401"/>
      <c r="FDU1841" s="401"/>
      <c r="FDV1841" s="401"/>
      <c r="FDW1841" s="401"/>
      <c r="FDX1841" s="401"/>
      <c r="FDY1841" s="401"/>
      <c r="FDZ1841" s="401"/>
      <c r="FEA1841" s="401"/>
      <c r="FEB1841" s="401"/>
      <c r="FEC1841" s="401"/>
      <c r="FED1841" s="401"/>
      <c r="FEE1841" s="401"/>
      <c r="FEF1841" s="401"/>
      <c r="FEG1841" s="401"/>
      <c r="FEH1841" s="401"/>
      <c r="FEI1841" s="401"/>
      <c r="FEJ1841" s="401"/>
      <c r="FEK1841" s="401"/>
      <c r="FEL1841" s="401"/>
      <c r="FEM1841" s="401"/>
      <c r="FEN1841" s="401"/>
      <c r="FEO1841" s="401"/>
      <c r="FEP1841" s="401"/>
      <c r="FEQ1841" s="401"/>
      <c r="FER1841" s="401"/>
      <c r="FES1841" s="401"/>
      <c r="FET1841" s="401"/>
      <c r="FEU1841" s="401"/>
      <c r="FEV1841" s="401"/>
      <c r="FEW1841" s="401"/>
      <c r="FEX1841" s="401"/>
      <c r="FEY1841" s="401"/>
      <c r="FEZ1841" s="401"/>
      <c r="FFA1841" s="401"/>
      <c r="FFB1841" s="401"/>
      <c r="FFC1841" s="401"/>
      <c r="FFD1841" s="401"/>
      <c r="FFE1841" s="401"/>
      <c r="FFF1841" s="401"/>
      <c r="FFG1841" s="401"/>
      <c r="FFH1841" s="401"/>
      <c r="FFI1841" s="401"/>
      <c r="FFJ1841" s="401"/>
      <c r="FFK1841" s="401"/>
      <c r="FFL1841" s="401"/>
      <c r="FFM1841" s="401"/>
      <c r="FFN1841" s="401"/>
      <c r="FFO1841" s="401"/>
      <c r="FFP1841" s="401"/>
      <c r="FFQ1841" s="401"/>
      <c r="FFR1841" s="401"/>
      <c r="FFS1841" s="401"/>
      <c r="FFT1841" s="401"/>
      <c r="FFU1841" s="401"/>
      <c r="FFV1841" s="401"/>
      <c r="FFW1841" s="401"/>
      <c r="FFX1841" s="401"/>
      <c r="FFY1841" s="401"/>
      <c r="FFZ1841" s="401"/>
      <c r="FGA1841" s="401"/>
      <c r="FGB1841" s="401"/>
      <c r="FGC1841" s="401"/>
      <c r="FGD1841" s="401"/>
      <c r="FGE1841" s="401"/>
      <c r="FGF1841" s="401"/>
      <c r="FGG1841" s="401"/>
      <c r="FGH1841" s="401"/>
      <c r="FGI1841" s="401"/>
      <c r="FGJ1841" s="401"/>
      <c r="FGK1841" s="401"/>
      <c r="FGL1841" s="401"/>
      <c r="FGM1841" s="401"/>
      <c r="FGN1841" s="401"/>
      <c r="FGO1841" s="401"/>
      <c r="FGP1841" s="401"/>
      <c r="FGQ1841" s="401"/>
      <c r="FGR1841" s="401"/>
      <c r="FGS1841" s="401"/>
      <c r="FGT1841" s="401"/>
      <c r="FGU1841" s="401"/>
      <c r="FGV1841" s="401"/>
      <c r="FGW1841" s="401"/>
      <c r="FGX1841" s="401"/>
      <c r="FGY1841" s="401"/>
      <c r="FGZ1841" s="401"/>
      <c r="FHA1841" s="401"/>
      <c r="FHB1841" s="401"/>
      <c r="FHC1841" s="401"/>
      <c r="FHD1841" s="401"/>
      <c r="FHE1841" s="401"/>
      <c r="FHF1841" s="401"/>
      <c r="FHG1841" s="401"/>
      <c r="FHH1841" s="401"/>
      <c r="FHI1841" s="401"/>
      <c r="FHJ1841" s="401"/>
      <c r="FHK1841" s="401"/>
      <c r="FHL1841" s="401"/>
      <c r="FHM1841" s="401"/>
      <c r="FHN1841" s="401"/>
      <c r="FHO1841" s="401"/>
      <c r="FHP1841" s="401"/>
      <c r="FHQ1841" s="401"/>
      <c r="FHR1841" s="401"/>
      <c r="FHS1841" s="401"/>
      <c r="FHT1841" s="401"/>
      <c r="FHU1841" s="401"/>
      <c r="FHV1841" s="401"/>
      <c r="FHW1841" s="401"/>
      <c r="FHX1841" s="401"/>
      <c r="FHY1841" s="401"/>
      <c r="FHZ1841" s="401"/>
      <c r="FIA1841" s="401"/>
      <c r="FIB1841" s="401"/>
      <c r="FIC1841" s="401"/>
      <c r="FID1841" s="401"/>
      <c r="FIE1841" s="401"/>
      <c r="FIF1841" s="401"/>
      <c r="FIG1841" s="401"/>
      <c r="FIH1841" s="401"/>
      <c r="FII1841" s="401"/>
      <c r="FIJ1841" s="401"/>
      <c r="FIK1841" s="401"/>
      <c r="FIL1841" s="401"/>
      <c r="FIM1841" s="401"/>
      <c r="FIN1841" s="401"/>
      <c r="FIO1841" s="401"/>
      <c r="FIP1841" s="401"/>
      <c r="FIQ1841" s="401"/>
      <c r="FIR1841" s="401"/>
      <c r="FIS1841" s="401"/>
      <c r="FIT1841" s="401"/>
      <c r="FIU1841" s="401"/>
      <c r="FIV1841" s="401"/>
      <c r="FIW1841" s="401"/>
      <c r="FIX1841" s="401"/>
      <c r="FIY1841" s="401"/>
      <c r="FIZ1841" s="401"/>
      <c r="FJA1841" s="401"/>
      <c r="FJB1841" s="401"/>
      <c r="FJC1841" s="401"/>
      <c r="FJD1841" s="401"/>
      <c r="FJE1841" s="401"/>
      <c r="FJF1841" s="401"/>
      <c r="FJG1841" s="401"/>
      <c r="FJH1841" s="401"/>
      <c r="FJI1841" s="401"/>
      <c r="FJJ1841" s="401"/>
      <c r="FJK1841" s="401"/>
      <c r="FJL1841" s="401"/>
      <c r="FJM1841" s="401"/>
      <c r="FJN1841" s="401"/>
      <c r="FJO1841" s="401"/>
      <c r="FJP1841" s="401"/>
      <c r="FJQ1841" s="401"/>
      <c r="FJR1841" s="401"/>
      <c r="FJS1841" s="401"/>
      <c r="FJT1841" s="401"/>
      <c r="FJU1841" s="401"/>
      <c r="FJV1841" s="401"/>
      <c r="FJW1841" s="401"/>
      <c r="FJX1841" s="401"/>
      <c r="FJY1841" s="401"/>
      <c r="FJZ1841" s="401"/>
      <c r="FKA1841" s="401"/>
      <c r="FKB1841" s="401"/>
      <c r="FKC1841" s="401"/>
      <c r="FKD1841" s="401"/>
      <c r="FKE1841" s="401"/>
      <c r="FKF1841" s="401"/>
      <c r="FKG1841" s="401"/>
      <c r="FKH1841" s="401"/>
      <c r="FKI1841" s="401"/>
      <c r="FKJ1841" s="401"/>
      <c r="FKK1841" s="401"/>
      <c r="FKL1841" s="401"/>
      <c r="FKM1841" s="401"/>
      <c r="FKN1841" s="401"/>
      <c r="FKO1841" s="401"/>
      <c r="FKP1841" s="401"/>
      <c r="FKQ1841" s="401"/>
      <c r="FKR1841" s="401"/>
      <c r="FKS1841" s="401"/>
      <c r="FKT1841" s="401"/>
      <c r="FKU1841" s="401"/>
      <c r="FKV1841" s="401"/>
      <c r="FKW1841" s="401"/>
      <c r="FKX1841" s="401"/>
      <c r="FKY1841" s="401"/>
      <c r="FKZ1841" s="401"/>
      <c r="FLA1841" s="401"/>
      <c r="FLB1841" s="401"/>
      <c r="FLC1841" s="401"/>
      <c r="FLD1841" s="401"/>
      <c r="FLE1841" s="401"/>
      <c r="FLF1841" s="401"/>
      <c r="FLG1841" s="401"/>
      <c r="FLH1841" s="401"/>
      <c r="FLI1841" s="401"/>
      <c r="FLJ1841" s="401"/>
      <c r="FLK1841" s="401"/>
      <c r="FLL1841" s="401"/>
      <c r="FLM1841" s="401"/>
      <c r="FLN1841" s="401"/>
      <c r="FLO1841" s="401"/>
      <c r="FLP1841" s="401"/>
      <c r="FLQ1841" s="401"/>
      <c r="FLR1841" s="401"/>
      <c r="FLS1841" s="401"/>
      <c r="FLT1841" s="401"/>
      <c r="FLU1841" s="401"/>
      <c r="FLV1841" s="401"/>
      <c r="FLW1841" s="401"/>
      <c r="FLX1841" s="401"/>
      <c r="FLY1841" s="401"/>
      <c r="FLZ1841" s="401"/>
      <c r="FMA1841" s="401"/>
      <c r="FMB1841" s="401"/>
      <c r="FMC1841" s="401"/>
      <c r="FMD1841" s="401"/>
      <c r="FME1841" s="401"/>
      <c r="FMF1841" s="401"/>
      <c r="FMG1841" s="401"/>
      <c r="FMH1841" s="401"/>
      <c r="FMI1841" s="401"/>
      <c r="FMJ1841" s="401"/>
      <c r="FMK1841" s="401"/>
      <c r="FML1841" s="401"/>
      <c r="FMM1841" s="401"/>
      <c r="FMN1841" s="401"/>
      <c r="FMO1841" s="401"/>
      <c r="FMP1841" s="401"/>
      <c r="FMQ1841" s="401"/>
      <c r="FMR1841" s="401"/>
      <c r="FMS1841" s="401"/>
      <c r="FMT1841" s="401"/>
      <c r="FMU1841" s="401"/>
      <c r="FMV1841" s="401"/>
      <c r="FMW1841" s="401"/>
      <c r="FMX1841" s="401"/>
      <c r="FMY1841" s="401"/>
      <c r="FMZ1841" s="401"/>
      <c r="FNA1841" s="401"/>
      <c r="FNB1841" s="401"/>
      <c r="FNC1841" s="401"/>
      <c r="FND1841" s="401"/>
      <c r="FNE1841" s="401"/>
      <c r="FNF1841" s="401"/>
      <c r="FNG1841" s="401"/>
      <c r="FNH1841" s="401"/>
      <c r="FNI1841" s="401"/>
      <c r="FNJ1841" s="401"/>
      <c r="FNK1841" s="401"/>
      <c r="FNL1841" s="401"/>
      <c r="FNM1841" s="401"/>
      <c r="FNN1841" s="401"/>
      <c r="FNO1841" s="401"/>
      <c r="FNP1841" s="401"/>
      <c r="FNQ1841" s="401"/>
      <c r="FNR1841" s="401"/>
      <c r="FNS1841" s="401"/>
      <c r="FNT1841" s="401"/>
      <c r="FNU1841" s="401"/>
      <c r="FNV1841" s="401"/>
      <c r="FNW1841" s="401"/>
      <c r="FNX1841" s="401"/>
      <c r="FNY1841" s="401"/>
      <c r="FNZ1841" s="401"/>
      <c r="FOA1841" s="401"/>
      <c r="FOB1841" s="401"/>
      <c r="FOC1841" s="401"/>
      <c r="FOD1841" s="401"/>
      <c r="FOE1841" s="401"/>
      <c r="FOF1841" s="401"/>
      <c r="FOG1841" s="401"/>
      <c r="FOH1841" s="401"/>
      <c r="FOI1841" s="401"/>
      <c r="FOJ1841" s="401"/>
      <c r="FOK1841" s="401"/>
      <c r="FOL1841" s="401"/>
      <c r="FOM1841" s="401"/>
      <c r="FON1841" s="401"/>
      <c r="FOO1841" s="401"/>
      <c r="FOP1841" s="401"/>
      <c r="FOQ1841" s="401"/>
      <c r="FOR1841" s="401"/>
      <c r="FOS1841" s="401"/>
      <c r="FOT1841" s="401"/>
      <c r="FOU1841" s="401"/>
      <c r="FOV1841" s="401"/>
      <c r="FOW1841" s="401"/>
      <c r="FOX1841" s="401"/>
      <c r="FOY1841" s="401"/>
      <c r="FOZ1841" s="401"/>
      <c r="FPA1841" s="401"/>
      <c r="FPB1841" s="401"/>
      <c r="FPC1841" s="401"/>
      <c r="FPD1841" s="401"/>
      <c r="FPE1841" s="401"/>
      <c r="FPF1841" s="401"/>
      <c r="FPG1841" s="401"/>
      <c r="FPH1841" s="401"/>
      <c r="FPI1841" s="401"/>
      <c r="FPJ1841" s="401"/>
      <c r="FPK1841" s="401"/>
      <c r="FPL1841" s="401"/>
      <c r="FPM1841" s="401"/>
      <c r="FPN1841" s="401"/>
      <c r="FPO1841" s="401"/>
      <c r="FPP1841" s="401"/>
      <c r="FPQ1841" s="401"/>
      <c r="FPR1841" s="401"/>
      <c r="FPS1841" s="401"/>
      <c r="FPT1841" s="401"/>
      <c r="FPU1841" s="401"/>
      <c r="FPV1841" s="401"/>
      <c r="FPW1841" s="401"/>
      <c r="FPX1841" s="401"/>
      <c r="FPY1841" s="401"/>
      <c r="FPZ1841" s="401"/>
      <c r="FQA1841" s="401"/>
      <c r="FQB1841" s="401"/>
      <c r="FQC1841" s="401"/>
      <c r="FQD1841" s="401"/>
      <c r="FQE1841" s="401"/>
      <c r="FQF1841" s="401"/>
      <c r="FQG1841" s="401"/>
      <c r="FQH1841" s="401"/>
      <c r="FQI1841" s="401"/>
      <c r="FQJ1841" s="401"/>
      <c r="FQK1841" s="401"/>
      <c r="FQL1841" s="401"/>
      <c r="FQM1841" s="401"/>
      <c r="FQN1841" s="401"/>
      <c r="FQO1841" s="401"/>
      <c r="FQP1841" s="401"/>
      <c r="FQQ1841" s="401"/>
      <c r="FQR1841" s="401"/>
      <c r="FQS1841" s="401"/>
      <c r="FQT1841" s="401"/>
      <c r="FQU1841" s="401"/>
      <c r="FQV1841" s="401"/>
      <c r="FQW1841" s="401"/>
      <c r="FQX1841" s="401"/>
      <c r="FQY1841" s="401"/>
      <c r="FQZ1841" s="401"/>
      <c r="FRA1841" s="401"/>
      <c r="FRB1841" s="401"/>
      <c r="FRC1841" s="401"/>
      <c r="FRD1841" s="401"/>
      <c r="FRE1841" s="401"/>
      <c r="FRF1841" s="401"/>
      <c r="FRG1841" s="401"/>
      <c r="FRH1841" s="401"/>
      <c r="FRI1841" s="401"/>
      <c r="FRJ1841" s="401"/>
      <c r="FRK1841" s="401"/>
      <c r="FRL1841" s="401"/>
      <c r="FRM1841" s="401"/>
      <c r="FRN1841" s="401"/>
      <c r="FRO1841" s="401"/>
      <c r="FRP1841" s="401"/>
      <c r="FRQ1841" s="401"/>
      <c r="FRR1841" s="401"/>
      <c r="FRS1841" s="401"/>
      <c r="FRT1841" s="401"/>
      <c r="FRU1841" s="401"/>
      <c r="FRV1841" s="401"/>
      <c r="FRW1841" s="401"/>
      <c r="FRX1841" s="401"/>
      <c r="FRY1841" s="401"/>
      <c r="FRZ1841" s="401"/>
      <c r="FSA1841" s="401"/>
      <c r="FSB1841" s="401"/>
      <c r="FSC1841" s="401"/>
      <c r="FSD1841" s="401"/>
      <c r="FSE1841" s="401"/>
      <c r="FSF1841" s="401"/>
      <c r="FSG1841" s="401"/>
      <c r="FSH1841" s="401"/>
      <c r="FSI1841" s="401"/>
      <c r="FSJ1841" s="401"/>
      <c r="FSK1841" s="401"/>
      <c r="FSL1841" s="401"/>
      <c r="FSM1841" s="401"/>
      <c r="FSN1841" s="401"/>
      <c r="FSO1841" s="401"/>
      <c r="FSP1841" s="401"/>
      <c r="FSQ1841" s="401"/>
      <c r="FSR1841" s="401"/>
      <c r="FSS1841" s="401"/>
      <c r="FST1841" s="401"/>
      <c r="FSU1841" s="401"/>
      <c r="FSV1841" s="401"/>
      <c r="FSW1841" s="401"/>
      <c r="FSX1841" s="401"/>
      <c r="FSY1841" s="401"/>
      <c r="FSZ1841" s="401"/>
      <c r="FTA1841" s="401"/>
      <c r="FTB1841" s="401"/>
      <c r="FTC1841" s="401"/>
      <c r="FTD1841" s="401"/>
      <c r="FTE1841" s="401"/>
      <c r="FTF1841" s="401"/>
      <c r="FTG1841" s="401"/>
      <c r="FTH1841" s="401"/>
      <c r="FTI1841" s="401"/>
      <c r="FTJ1841" s="401"/>
      <c r="FTK1841" s="401"/>
      <c r="FTL1841" s="401"/>
      <c r="FTM1841" s="401"/>
      <c r="FTN1841" s="401"/>
      <c r="FTO1841" s="401"/>
      <c r="FTP1841" s="401"/>
      <c r="FTQ1841" s="401"/>
      <c r="FTR1841" s="401"/>
      <c r="FTS1841" s="401"/>
      <c r="FTT1841" s="401"/>
      <c r="FTU1841" s="401"/>
      <c r="FTV1841" s="401"/>
      <c r="FTW1841" s="401"/>
      <c r="FTX1841" s="401"/>
      <c r="FTY1841" s="401"/>
      <c r="FTZ1841" s="401"/>
      <c r="FUA1841" s="401"/>
      <c r="FUB1841" s="401"/>
      <c r="FUC1841" s="401"/>
      <c r="FUD1841" s="401"/>
      <c r="FUE1841" s="401"/>
      <c r="FUF1841" s="401"/>
      <c r="FUG1841" s="401"/>
      <c r="FUH1841" s="401"/>
      <c r="FUI1841" s="401"/>
      <c r="FUJ1841" s="401"/>
      <c r="FUK1841" s="401"/>
      <c r="FUL1841" s="401"/>
      <c r="FUM1841" s="401"/>
      <c r="FUN1841" s="401"/>
      <c r="FUO1841" s="401"/>
      <c r="FUP1841" s="401"/>
      <c r="FUQ1841" s="401"/>
      <c r="FUR1841" s="401"/>
      <c r="FUS1841" s="401"/>
      <c r="FUT1841" s="401"/>
      <c r="FUU1841" s="401"/>
      <c r="FUV1841" s="401"/>
      <c r="FUW1841" s="401"/>
      <c r="FUX1841" s="401"/>
      <c r="FUY1841" s="401"/>
      <c r="FUZ1841" s="401"/>
      <c r="FVA1841" s="401"/>
      <c r="FVB1841" s="401"/>
      <c r="FVC1841" s="401"/>
      <c r="FVD1841" s="401"/>
      <c r="FVE1841" s="401"/>
      <c r="FVF1841" s="401"/>
      <c r="FVG1841" s="401"/>
      <c r="FVH1841" s="401"/>
      <c r="FVI1841" s="401"/>
      <c r="FVJ1841" s="401"/>
      <c r="FVK1841" s="401"/>
      <c r="FVL1841" s="401"/>
      <c r="FVM1841" s="401"/>
      <c r="FVN1841" s="401"/>
      <c r="FVO1841" s="401"/>
      <c r="FVP1841" s="401"/>
      <c r="FVQ1841" s="401"/>
      <c r="FVR1841" s="401"/>
      <c r="FVS1841" s="401"/>
      <c r="FVT1841" s="401"/>
      <c r="FVU1841" s="401"/>
      <c r="FVV1841" s="401"/>
      <c r="FVW1841" s="401"/>
      <c r="FVX1841" s="401"/>
      <c r="FVY1841" s="401"/>
      <c r="FVZ1841" s="401"/>
      <c r="FWA1841" s="401"/>
      <c r="FWB1841" s="401"/>
      <c r="FWC1841" s="401"/>
      <c r="FWD1841" s="401"/>
      <c r="FWE1841" s="401"/>
      <c r="FWF1841" s="401"/>
      <c r="FWG1841" s="401"/>
      <c r="FWH1841" s="401"/>
      <c r="FWI1841" s="401"/>
      <c r="FWJ1841" s="401"/>
      <c r="FWK1841" s="401"/>
      <c r="FWL1841" s="401"/>
      <c r="FWM1841" s="401"/>
      <c r="FWN1841" s="401"/>
      <c r="FWO1841" s="401"/>
      <c r="FWP1841" s="401"/>
      <c r="FWQ1841" s="401"/>
      <c r="FWR1841" s="401"/>
      <c r="FWS1841" s="401"/>
      <c r="FWT1841" s="401"/>
      <c r="FWU1841" s="401"/>
      <c r="FWV1841" s="401"/>
      <c r="FWW1841" s="401"/>
      <c r="FWX1841" s="401"/>
      <c r="FWY1841" s="401"/>
      <c r="FWZ1841" s="401"/>
      <c r="FXA1841" s="401"/>
      <c r="FXB1841" s="401"/>
      <c r="FXC1841" s="401"/>
      <c r="FXD1841" s="401"/>
      <c r="FXE1841" s="401"/>
      <c r="FXF1841" s="401"/>
      <c r="FXG1841" s="401"/>
      <c r="FXH1841" s="401"/>
      <c r="FXI1841" s="401"/>
      <c r="FXJ1841" s="401"/>
      <c r="FXK1841" s="401"/>
      <c r="FXL1841" s="401"/>
      <c r="FXM1841" s="401"/>
      <c r="FXN1841" s="401"/>
      <c r="FXO1841" s="401"/>
      <c r="FXP1841" s="401"/>
      <c r="FXQ1841" s="401"/>
      <c r="FXR1841" s="401"/>
      <c r="FXS1841" s="401"/>
      <c r="FXT1841" s="401"/>
      <c r="FXU1841" s="401"/>
      <c r="FXV1841" s="401"/>
      <c r="FXW1841" s="401"/>
      <c r="FXX1841" s="401"/>
      <c r="FXY1841" s="401"/>
      <c r="FXZ1841" s="401"/>
      <c r="FYA1841" s="401"/>
      <c r="FYB1841" s="401"/>
      <c r="FYC1841" s="401"/>
      <c r="FYD1841" s="401"/>
      <c r="FYE1841" s="401"/>
      <c r="FYF1841" s="401"/>
      <c r="FYG1841" s="401"/>
      <c r="FYH1841" s="401"/>
      <c r="FYI1841" s="401"/>
      <c r="FYJ1841" s="401"/>
      <c r="FYK1841" s="401"/>
      <c r="FYL1841" s="401"/>
      <c r="FYM1841" s="401"/>
      <c r="FYN1841" s="401"/>
      <c r="FYO1841" s="401"/>
      <c r="FYP1841" s="401"/>
      <c r="FYQ1841" s="401"/>
      <c r="FYR1841" s="401"/>
      <c r="FYS1841" s="401"/>
      <c r="FYT1841" s="401"/>
      <c r="FYU1841" s="401"/>
      <c r="FYV1841" s="401"/>
      <c r="FYW1841" s="401"/>
      <c r="FYX1841" s="401"/>
      <c r="FYY1841" s="401"/>
      <c r="FYZ1841" s="401"/>
      <c r="FZA1841" s="401"/>
      <c r="FZB1841" s="401"/>
      <c r="FZC1841" s="401"/>
      <c r="FZD1841" s="401"/>
      <c r="FZE1841" s="401"/>
      <c r="FZF1841" s="401"/>
      <c r="FZG1841" s="401"/>
      <c r="FZH1841" s="401"/>
      <c r="FZI1841" s="401"/>
      <c r="FZJ1841" s="401"/>
      <c r="FZK1841" s="401"/>
      <c r="FZL1841" s="401"/>
      <c r="FZM1841" s="401"/>
      <c r="FZN1841" s="401"/>
      <c r="FZO1841" s="401"/>
      <c r="FZP1841" s="401"/>
      <c r="FZQ1841" s="401"/>
      <c r="FZR1841" s="401"/>
      <c r="FZS1841" s="401"/>
      <c r="FZT1841" s="401"/>
      <c r="FZU1841" s="401"/>
      <c r="FZV1841" s="401"/>
      <c r="FZW1841" s="401"/>
      <c r="FZX1841" s="401"/>
      <c r="FZY1841" s="401"/>
      <c r="FZZ1841" s="401"/>
      <c r="GAA1841" s="401"/>
      <c r="GAB1841" s="401"/>
      <c r="GAC1841" s="401"/>
      <c r="GAD1841" s="401"/>
      <c r="GAE1841" s="401"/>
      <c r="GAF1841" s="401"/>
      <c r="GAG1841" s="401"/>
      <c r="GAH1841" s="401"/>
      <c r="GAI1841" s="401"/>
      <c r="GAJ1841" s="401"/>
      <c r="GAK1841" s="401"/>
      <c r="GAL1841" s="401"/>
      <c r="GAM1841" s="401"/>
      <c r="GAN1841" s="401"/>
      <c r="GAO1841" s="401"/>
      <c r="GAP1841" s="401"/>
      <c r="GAQ1841" s="401"/>
      <c r="GAR1841" s="401"/>
      <c r="GAS1841" s="401"/>
      <c r="GAT1841" s="401"/>
      <c r="GAU1841" s="401"/>
      <c r="GAV1841" s="401"/>
      <c r="GAW1841" s="401"/>
      <c r="GAX1841" s="401"/>
      <c r="GAY1841" s="401"/>
      <c r="GAZ1841" s="401"/>
      <c r="GBA1841" s="401"/>
      <c r="GBB1841" s="401"/>
      <c r="GBC1841" s="401"/>
      <c r="GBD1841" s="401"/>
      <c r="GBE1841" s="401"/>
      <c r="GBF1841" s="401"/>
      <c r="GBG1841" s="401"/>
      <c r="GBH1841" s="401"/>
      <c r="GBI1841" s="401"/>
      <c r="GBJ1841" s="401"/>
      <c r="GBK1841" s="401"/>
      <c r="GBL1841" s="401"/>
      <c r="GBM1841" s="401"/>
      <c r="GBN1841" s="401"/>
      <c r="GBO1841" s="401"/>
      <c r="GBP1841" s="401"/>
      <c r="GBQ1841" s="401"/>
      <c r="GBR1841" s="401"/>
      <c r="GBS1841" s="401"/>
      <c r="GBT1841" s="401"/>
      <c r="GBU1841" s="401"/>
      <c r="GBV1841" s="401"/>
      <c r="GBW1841" s="401"/>
      <c r="GBX1841" s="401"/>
      <c r="GBY1841" s="401"/>
      <c r="GBZ1841" s="401"/>
      <c r="GCA1841" s="401"/>
      <c r="GCB1841" s="401"/>
      <c r="GCC1841" s="401"/>
      <c r="GCD1841" s="401"/>
      <c r="GCE1841" s="401"/>
      <c r="GCF1841" s="401"/>
      <c r="GCG1841" s="401"/>
      <c r="GCH1841" s="401"/>
      <c r="GCI1841" s="401"/>
      <c r="GCJ1841" s="401"/>
      <c r="GCK1841" s="401"/>
      <c r="GCL1841" s="401"/>
      <c r="GCM1841" s="401"/>
      <c r="GCN1841" s="401"/>
      <c r="GCO1841" s="401"/>
      <c r="GCP1841" s="401"/>
      <c r="GCQ1841" s="401"/>
      <c r="GCR1841" s="401"/>
      <c r="GCS1841" s="401"/>
      <c r="GCT1841" s="401"/>
      <c r="GCU1841" s="401"/>
      <c r="GCV1841" s="401"/>
      <c r="GCW1841" s="401"/>
      <c r="GCX1841" s="401"/>
      <c r="GCY1841" s="401"/>
      <c r="GCZ1841" s="401"/>
      <c r="GDA1841" s="401"/>
      <c r="GDB1841" s="401"/>
      <c r="GDC1841" s="401"/>
      <c r="GDD1841" s="401"/>
      <c r="GDE1841" s="401"/>
      <c r="GDF1841" s="401"/>
      <c r="GDG1841" s="401"/>
      <c r="GDH1841" s="401"/>
      <c r="GDI1841" s="401"/>
      <c r="GDJ1841" s="401"/>
      <c r="GDK1841" s="401"/>
      <c r="GDL1841" s="401"/>
      <c r="GDM1841" s="401"/>
      <c r="GDN1841" s="401"/>
      <c r="GDO1841" s="401"/>
      <c r="GDP1841" s="401"/>
      <c r="GDQ1841" s="401"/>
      <c r="GDR1841" s="401"/>
      <c r="GDS1841" s="401"/>
      <c r="GDT1841" s="401"/>
      <c r="GDU1841" s="401"/>
      <c r="GDV1841" s="401"/>
      <c r="GDW1841" s="401"/>
      <c r="GDX1841" s="401"/>
      <c r="GDY1841" s="401"/>
      <c r="GDZ1841" s="401"/>
      <c r="GEA1841" s="401"/>
      <c r="GEB1841" s="401"/>
      <c r="GEC1841" s="401"/>
      <c r="GED1841" s="401"/>
      <c r="GEE1841" s="401"/>
      <c r="GEF1841" s="401"/>
      <c r="GEG1841" s="401"/>
      <c r="GEH1841" s="401"/>
      <c r="GEI1841" s="401"/>
      <c r="GEJ1841" s="401"/>
      <c r="GEK1841" s="401"/>
      <c r="GEL1841" s="401"/>
      <c r="GEM1841" s="401"/>
      <c r="GEN1841" s="401"/>
      <c r="GEO1841" s="401"/>
      <c r="GEP1841" s="401"/>
      <c r="GEQ1841" s="401"/>
      <c r="GER1841" s="401"/>
      <c r="GES1841" s="401"/>
      <c r="GET1841" s="401"/>
      <c r="GEU1841" s="401"/>
      <c r="GEV1841" s="401"/>
      <c r="GEW1841" s="401"/>
      <c r="GEX1841" s="401"/>
      <c r="GEY1841" s="401"/>
      <c r="GEZ1841" s="401"/>
      <c r="GFA1841" s="401"/>
      <c r="GFB1841" s="401"/>
      <c r="GFC1841" s="401"/>
      <c r="GFD1841" s="401"/>
      <c r="GFE1841" s="401"/>
      <c r="GFF1841" s="401"/>
      <c r="GFG1841" s="401"/>
      <c r="GFH1841" s="401"/>
      <c r="GFI1841" s="401"/>
      <c r="GFJ1841" s="401"/>
      <c r="GFK1841" s="401"/>
      <c r="GFL1841" s="401"/>
      <c r="GFM1841" s="401"/>
      <c r="GFN1841" s="401"/>
      <c r="GFO1841" s="401"/>
      <c r="GFP1841" s="401"/>
      <c r="GFQ1841" s="401"/>
      <c r="GFR1841" s="401"/>
      <c r="GFS1841" s="401"/>
      <c r="GFT1841" s="401"/>
      <c r="GFU1841" s="401"/>
      <c r="GFV1841" s="401"/>
      <c r="GFW1841" s="401"/>
      <c r="GFX1841" s="401"/>
      <c r="GFY1841" s="401"/>
      <c r="GFZ1841" s="401"/>
      <c r="GGA1841" s="401"/>
      <c r="GGB1841" s="401"/>
      <c r="GGC1841" s="401"/>
      <c r="GGD1841" s="401"/>
      <c r="GGE1841" s="401"/>
      <c r="GGF1841" s="401"/>
      <c r="GGG1841" s="401"/>
      <c r="GGH1841" s="401"/>
      <c r="GGI1841" s="401"/>
      <c r="GGJ1841" s="401"/>
      <c r="GGK1841" s="401"/>
      <c r="GGL1841" s="401"/>
      <c r="GGM1841" s="401"/>
      <c r="GGN1841" s="401"/>
      <c r="GGO1841" s="401"/>
      <c r="GGP1841" s="401"/>
      <c r="GGQ1841" s="401"/>
      <c r="GGR1841" s="401"/>
      <c r="GGS1841" s="401"/>
      <c r="GGT1841" s="401"/>
      <c r="GGU1841" s="401"/>
      <c r="GGV1841" s="401"/>
      <c r="GGW1841" s="401"/>
      <c r="GGX1841" s="401"/>
      <c r="GGY1841" s="401"/>
      <c r="GGZ1841" s="401"/>
      <c r="GHA1841" s="401"/>
      <c r="GHB1841" s="401"/>
      <c r="GHC1841" s="401"/>
      <c r="GHD1841" s="401"/>
      <c r="GHE1841" s="401"/>
      <c r="GHF1841" s="401"/>
      <c r="GHG1841" s="401"/>
      <c r="GHH1841" s="401"/>
      <c r="GHI1841" s="401"/>
      <c r="GHJ1841" s="401"/>
      <c r="GHK1841" s="401"/>
      <c r="GHL1841" s="401"/>
      <c r="GHM1841" s="401"/>
      <c r="GHN1841" s="401"/>
      <c r="GHO1841" s="401"/>
      <c r="GHP1841" s="401"/>
      <c r="GHQ1841" s="401"/>
      <c r="GHR1841" s="401"/>
      <c r="GHS1841" s="401"/>
      <c r="GHT1841" s="401"/>
      <c r="GHU1841" s="401"/>
      <c r="GHV1841" s="401"/>
      <c r="GHW1841" s="401"/>
      <c r="GHX1841" s="401"/>
      <c r="GHY1841" s="401"/>
      <c r="GHZ1841" s="401"/>
      <c r="GIA1841" s="401"/>
      <c r="GIB1841" s="401"/>
      <c r="GIC1841" s="401"/>
      <c r="GID1841" s="401"/>
      <c r="GIE1841" s="401"/>
      <c r="GIF1841" s="401"/>
      <c r="GIG1841" s="401"/>
      <c r="GIH1841" s="401"/>
      <c r="GII1841" s="401"/>
      <c r="GIJ1841" s="401"/>
      <c r="GIK1841" s="401"/>
      <c r="GIL1841" s="401"/>
      <c r="GIM1841" s="401"/>
      <c r="GIN1841" s="401"/>
      <c r="GIO1841" s="401"/>
      <c r="GIP1841" s="401"/>
      <c r="GIQ1841" s="401"/>
      <c r="GIR1841" s="401"/>
      <c r="GIS1841" s="401"/>
      <c r="GIT1841" s="401"/>
      <c r="GIU1841" s="401"/>
      <c r="GIV1841" s="401"/>
      <c r="GIW1841" s="401"/>
      <c r="GIX1841" s="401"/>
      <c r="GIY1841" s="401"/>
      <c r="GIZ1841" s="401"/>
      <c r="GJA1841" s="401"/>
      <c r="GJB1841" s="401"/>
      <c r="GJC1841" s="401"/>
      <c r="GJD1841" s="401"/>
      <c r="GJE1841" s="401"/>
      <c r="GJF1841" s="401"/>
      <c r="GJG1841" s="401"/>
      <c r="GJH1841" s="401"/>
      <c r="GJI1841" s="401"/>
      <c r="GJJ1841" s="401"/>
      <c r="GJK1841" s="401"/>
      <c r="GJL1841" s="401"/>
      <c r="GJM1841" s="401"/>
      <c r="GJN1841" s="401"/>
      <c r="GJO1841" s="401"/>
      <c r="GJP1841" s="401"/>
      <c r="GJQ1841" s="401"/>
      <c r="GJR1841" s="401"/>
      <c r="GJS1841" s="401"/>
      <c r="GJT1841" s="401"/>
      <c r="GJU1841" s="401"/>
      <c r="GJV1841" s="401"/>
      <c r="GJW1841" s="401"/>
      <c r="GJX1841" s="401"/>
      <c r="GJY1841" s="401"/>
      <c r="GJZ1841" s="401"/>
      <c r="GKA1841" s="401"/>
      <c r="GKB1841" s="401"/>
      <c r="GKC1841" s="401"/>
      <c r="GKD1841" s="401"/>
      <c r="GKE1841" s="401"/>
      <c r="GKF1841" s="401"/>
      <c r="GKG1841" s="401"/>
      <c r="GKH1841" s="401"/>
      <c r="GKI1841" s="401"/>
      <c r="GKJ1841" s="401"/>
      <c r="GKK1841" s="401"/>
      <c r="GKL1841" s="401"/>
      <c r="GKM1841" s="401"/>
      <c r="GKN1841" s="401"/>
      <c r="GKO1841" s="401"/>
      <c r="GKP1841" s="401"/>
      <c r="GKQ1841" s="401"/>
      <c r="GKR1841" s="401"/>
      <c r="GKS1841" s="401"/>
      <c r="GKT1841" s="401"/>
      <c r="GKU1841" s="401"/>
      <c r="GKV1841" s="401"/>
      <c r="GKW1841" s="401"/>
      <c r="GKX1841" s="401"/>
      <c r="GKY1841" s="401"/>
      <c r="GKZ1841" s="401"/>
      <c r="GLA1841" s="401"/>
      <c r="GLB1841" s="401"/>
      <c r="GLC1841" s="401"/>
      <c r="GLD1841" s="401"/>
      <c r="GLE1841" s="401"/>
      <c r="GLF1841" s="401"/>
      <c r="GLG1841" s="401"/>
      <c r="GLH1841" s="401"/>
      <c r="GLI1841" s="401"/>
      <c r="GLJ1841" s="401"/>
      <c r="GLK1841" s="401"/>
      <c r="GLL1841" s="401"/>
      <c r="GLM1841" s="401"/>
      <c r="GLN1841" s="401"/>
      <c r="GLO1841" s="401"/>
      <c r="GLP1841" s="401"/>
      <c r="GLQ1841" s="401"/>
      <c r="GLR1841" s="401"/>
      <c r="GLS1841" s="401"/>
      <c r="GLT1841" s="401"/>
      <c r="GLU1841" s="401"/>
      <c r="GLV1841" s="401"/>
      <c r="GLW1841" s="401"/>
      <c r="GLX1841" s="401"/>
      <c r="GLY1841" s="401"/>
      <c r="GLZ1841" s="401"/>
      <c r="GMA1841" s="401"/>
      <c r="GMB1841" s="401"/>
      <c r="GMC1841" s="401"/>
      <c r="GMD1841" s="401"/>
      <c r="GME1841" s="401"/>
      <c r="GMF1841" s="401"/>
      <c r="GMG1841" s="401"/>
      <c r="GMH1841" s="401"/>
      <c r="GMI1841" s="401"/>
      <c r="GMJ1841" s="401"/>
      <c r="GMK1841" s="401"/>
      <c r="GML1841" s="401"/>
      <c r="GMM1841" s="401"/>
      <c r="GMN1841" s="401"/>
      <c r="GMO1841" s="401"/>
      <c r="GMP1841" s="401"/>
      <c r="GMQ1841" s="401"/>
      <c r="GMR1841" s="401"/>
      <c r="GMS1841" s="401"/>
      <c r="GMT1841" s="401"/>
      <c r="GMU1841" s="401"/>
      <c r="GMV1841" s="401"/>
      <c r="GMW1841" s="401"/>
      <c r="GMX1841" s="401"/>
      <c r="GMY1841" s="401"/>
      <c r="GMZ1841" s="401"/>
      <c r="GNA1841" s="401"/>
      <c r="GNB1841" s="401"/>
      <c r="GNC1841" s="401"/>
      <c r="GND1841" s="401"/>
      <c r="GNE1841" s="401"/>
      <c r="GNF1841" s="401"/>
      <c r="GNG1841" s="401"/>
      <c r="GNH1841" s="401"/>
      <c r="GNI1841" s="401"/>
      <c r="GNJ1841" s="401"/>
      <c r="GNK1841" s="401"/>
      <c r="GNL1841" s="401"/>
      <c r="GNM1841" s="401"/>
      <c r="GNN1841" s="401"/>
      <c r="GNO1841" s="401"/>
      <c r="GNP1841" s="401"/>
      <c r="GNQ1841" s="401"/>
      <c r="GNR1841" s="401"/>
      <c r="GNS1841" s="401"/>
      <c r="GNT1841" s="401"/>
      <c r="GNU1841" s="401"/>
      <c r="GNV1841" s="401"/>
      <c r="GNW1841" s="401"/>
      <c r="GNX1841" s="401"/>
      <c r="GNY1841" s="401"/>
      <c r="GNZ1841" s="401"/>
      <c r="GOA1841" s="401"/>
      <c r="GOB1841" s="401"/>
      <c r="GOC1841" s="401"/>
      <c r="GOD1841" s="401"/>
      <c r="GOE1841" s="401"/>
      <c r="GOF1841" s="401"/>
      <c r="GOG1841" s="401"/>
      <c r="GOH1841" s="401"/>
      <c r="GOI1841" s="401"/>
      <c r="GOJ1841" s="401"/>
      <c r="GOK1841" s="401"/>
      <c r="GOL1841" s="401"/>
      <c r="GOM1841" s="401"/>
      <c r="GON1841" s="401"/>
      <c r="GOO1841" s="401"/>
      <c r="GOP1841" s="401"/>
      <c r="GOQ1841" s="401"/>
      <c r="GOR1841" s="401"/>
      <c r="GOS1841" s="401"/>
      <c r="GOT1841" s="401"/>
      <c r="GOU1841" s="401"/>
      <c r="GOV1841" s="401"/>
      <c r="GOW1841" s="401"/>
      <c r="GOX1841" s="401"/>
      <c r="GOY1841" s="401"/>
      <c r="GOZ1841" s="401"/>
      <c r="GPA1841" s="401"/>
      <c r="GPB1841" s="401"/>
      <c r="GPC1841" s="401"/>
      <c r="GPD1841" s="401"/>
      <c r="GPE1841" s="401"/>
      <c r="GPF1841" s="401"/>
      <c r="GPG1841" s="401"/>
      <c r="GPH1841" s="401"/>
      <c r="GPI1841" s="401"/>
      <c r="GPJ1841" s="401"/>
      <c r="GPK1841" s="401"/>
      <c r="GPL1841" s="401"/>
      <c r="GPM1841" s="401"/>
      <c r="GPN1841" s="401"/>
      <c r="GPO1841" s="401"/>
      <c r="GPP1841" s="401"/>
      <c r="GPQ1841" s="401"/>
      <c r="GPR1841" s="401"/>
      <c r="GPS1841" s="401"/>
      <c r="GPT1841" s="401"/>
      <c r="GPU1841" s="401"/>
      <c r="GPV1841" s="401"/>
      <c r="GPW1841" s="401"/>
      <c r="GPX1841" s="401"/>
      <c r="GPY1841" s="401"/>
      <c r="GPZ1841" s="401"/>
      <c r="GQA1841" s="401"/>
      <c r="GQB1841" s="401"/>
      <c r="GQC1841" s="401"/>
      <c r="GQD1841" s="401"/>
      <c r="GQE1841" s="401"/>
      <c r="GQF1841" s="401"/>
      <c r="GQG1841" s="401"/>
      <c r="GQH1841" s="401"/>
      <c r="GQI1841" s="401"/>
      <c r="GQJ1841" s="401"/>
      <c r="GQK1841" s="401"/>
      <c r="GQL1841" s="401"/>
      <c r="GQM1841" s="401"/>
      <c r="GQN1841" s="401"/>
      <c r="GQO1841" s="401"/>
      <c r="GQP1841" s="401"/>
      <c r="GQQ1841" s="401"/>
      <c r="GQR1841" s="401"/>
      <c r="GQS1841" s="401"/>
      <c r="GQT1841" s="401"/>
      <c r="GQU1841" s="401"/>
      <c r="GQV1841" s="401"/>
      <c r="GQW1841" s="401"/>
      <c r="GQX1841" s="401"/>
      <c r="GQY1841" s="401"/>
      <c r="GQZ1841" s="401"/>
      <c r="GRA1841" s="401"/>
      <c r="GRB1841" s="401"/>
      <c r="GRC1841" s="401"/>
      <c r="GRD1841" s="401"/>
      <c r="GRE1841" s="401"/>
      <c r="GRF1841" s="401"/>
      <c r="GRG1841" s="401"/>
      <c r="GRH1841" s="401"/>
      <c r="GRI1841" s="401"/>
      <c r="GRJ1841" s="401"/>
      <c r="GRK1841" s="401"/>
      <c r="GRL1841" s="401"/>
      <c r="GRM1841" s="401"/>
      <c r="GRN1841" s="401"/>
      <c r="GRO1841" s="401"/>
      <c r="GRP1841" s="401"/>
      <c r="GRQ1841" s="401"/>
      <c r="GRR1841" s="401"/>
      <c r="GRS1841" s="401"/>
      <c r="GRT1841" s="401"/>
      <c r="GRU1841" s="401"/>
      <c r="GRV1841" s="401"/>
      <c r="GRW1841" s="401"/>
      <c r="GRX1841" s="401"/>
      <c r="GRY1841" s="401"/>
      <c r="GRZ1841" s="401"/>
      <c r="GSA1841" s="401"/>
      <c r="GSB1841" s="401"/>
      <c r="GSC1841" s="401"/>
      <c r="GSD1841" s="401"/>
      <c r="GSE1841" s="401"/>
      <c r="GSF1841" s="401"/>
      <c r="GSG1841" s="401"/>
      <c r="GSH1841" s="401"/>
      <c r="GSI1841" s="401"/>
      <c r="GSJ1841" s="401"/>
      <c r="GSK1841" s="401"/>
      <c r="GSL1841" s="401"/>
      <c r="GSM1841" s="401"/>
      <c r="GSN1841" s="401"/>
      <c r="GSO1841" s="401"/>
      <c r="GSP1841" s="401"/>
      <c r="GSQ1841" s="401"/>
      <c r="GSR1841" s="401"/>
      <c r="GSS1841" s="401"/>
      <c r="GST1841" s="401"/>
      <c r="GSU1841" s="401"/>
      <c r="GSV1841" s="401"/>
      <c r="GSW1841" s="401"/>
      <c r="GSX1841" s="401"/>
      <c r="GSY1841" s="401"/>
      <c r="GSZ1841" s="401"/>
      <c r="GTA1841" s="401"/>
      <c r="GTB1841" s="401"/>
      <c r="GTC1841" s="401"/>
      <c r="GTD1841" s="401"/>
      <c r="GTE1841" s="401"/>
      <c r="GTF1841" s="401"/>
      <c r="GTG1841" s="401"/>
      <c r="GTH1841" s="401"/>
      <c r="GTI1841" s="401"/>
      <c r="GTJ1841" s="401"/>
      <c r="GTK1841" s="401"/>
      <c r="GTL1841" s="401"/>
      <c r="GTM1841" s="401"/>
      <c r="GTN1841" s="401"/>
      <c r="GTO1841" s="401"/>
      <c r="GTP1841" s="401"/>
      <c r="GTQ1841" s="401"/>
      <c r="GTR1841" s="401"/>
      <c r="GTS1841" s="401"/>
      <c r="GTT1841" s="401"/>
      <c r="GTU1841" s="401"/>
      <c r="GTV1841" s="401"/>
      <c r="GTW1841" s="401"/>
      <c r="GTX1841" s="401"/>
      <c r="GTY1841" s="401"/>
      <c r="GTZ1841" s="401"/>
      <c r="GUA1841" s="401"/>
      <c r="GUB1841" s="401"/>
      <c r="GUC1841" s="401"/>
      <c r="GUD1841" s="401"/>
      <c r="GUE1841" s="401"/>
      <c r="GUF1841" s="401"/>
      <c r="GUG1841" s="401"/>
      <c r="GUH1841" s="401"/>
      <c r="GUI1841" s="401"/>
      <c r="GUJ1841" s="401"/>
      <c r="GUK1841" s="401"/>
      <c r="GUL1841" s="401"/>
      <c r="GUM1841" s="401"/>
      <c r="GUN1841" s="401"/>
      <c r="GUO1841" s="401"/>
      <c r="GUP1841" s="401"/>
      <c r="GUQ1841" s="401"/>
      <c r="GUR1841" s="401"/>
      <c r="GUS1841" s="401"/>
      <c r="GUT1841" s="401"/>
      <c r="GUU1841" s="401"/>
      <c r="GUV1841" s="401"/>
      <c r="GUW1841" s="401"/>
      <c r="GUX1841" s="401"/>
      <c r="GUY1841" s="401"/>
      <c r="GUZ1841" s="401"/>
      <c r="GVA1841" s="401"/>
      <c r="GVB1841" s="401"/>
      <c r="GVC1841" s="401"/>
      <c r="GVD1841" s="401"/>
      <c r="GVE1841" s="401"/>
      <c r="GVF1841" s="401"/>
      <c r="GVG1841" s="401"/>
      <c r="GVH1841" s="401"/>
      <c r="GVI1841" s="401"/>
      <c r="GVJ1841" s="401"/>
      <c r="GVK1841" s="401"/>
      <c r="GVL1841" s="401"/>
      <c r="GVM1841" s="401"/>
      <c r="GVN1841" s="401"/>
      <c r="GVO1841" s="401"/>
      <c r="GVP1841" s="401"/>
      <c r="GVQ1841" s="401"/>
      <c r="GVR1841" s="401"/>
      <c r="GVS1841" s="401"/>
      <c r="GVT1841" s="401"/>
      <c r="GVU1841" s="401"/>
      <c r="GVV1841" s="401"/>
      <c r="GVW1841" s="401"/>
      <c r="GVX1841" s="401"/>
      <c r="GVY1841" s="401"/>
      <c r="GVZ1841" s="401"/>
      <c r="GWA1841" s="401"/>
      <c r="GWB1841" s="401"/>
      <c r="GWC1841" s="401"/>
      <c r="GWD1841" s="401"/>
      <c r="GWE1841" s="401"/>
      <c r="GWF1841" s="401"/>
      <c r="GWG1841" s="401"/>
      <c r="GWH1841" s="401"/>
      <c r="GWI1841" s="401"/>
      <c r="GWJ1841" s="401"/>
      <c r="GWK1841" s="401"/>
      <c r="GWL1841" s="401"/>
      <c r="GWM1841" s="401"/>
      <c r="GWN1841" s="401"/>
      <c r="GWO1841" s="401"/>
      <c r="GWP1841" s="401"/>
      <c r="GWQ1841" s="401"/>
      <c r="GWR1841" s="401"/>
      <c r="GWS1841" s="401"/>
      <c r="GWT1841" s="401"/>
      <c r="GWU1841" s="401"/>
      <c r="GWV1841" s="401"/>
      <c r="GWW1841" s="401"/>
      <c r="GWX1841" s="401"/>
      <c r="GWY1841" s="401"/>
      <c r="GWZ1841" s="401"/>
      <c r="GXA1841" s="401"/>
      <c r="GXB1841" s="401"/>
      <c r="GXC1841" s="401"/>
      <c r="GXD1841" s="401"/>
      <c r="GXE1841" s="401"/>
      <c r="GXF1841" s="401"/>
      <c r="GXG1841" s="401"/>
      <c r="GXH1841" s="401"/>
      <c r="GXI1841" s="401"/>
      <c r="GXJ1841" s="401"/>
      <c r="GXK1841" s="401"/>
      <c r="GXL1841" s="401"/>
      <c r="GXM1841" s="401"/>
      <c r="GXN1841" s="401"/>
      <c r="GXO1841" s="401"/>
      <c r="GXP1841" s="401"/>
      <c r="GXQ1841" s="401"/>
      <c r="GXR1841" s="401"/>
      <c r="GXS1841" s="401"/>
      <c r="GXT1841" s="401"/>
      <c r="GXU1841" s="401"/>
      <c r="GXV1841" s="401"/>
      <c r="GXW1841" s="401"/>
      <c r="GXX1841" s="401"/>
      <c r="GXY1841" s="401"/>
      <c r="GXZ1841" s="401"/>
      <c r="GYA1841" s="401"/>
      <c r="GYB1841" s="401"/>
      <c r="GYC1841" s="401"/>
      <c r="GYD1841" s="401"/>
      <c r="GYE1841" s="401"/>
      <c r="GYF1841" s="401"/>
      <c r="GYG1841" s="401"/>
      <c r="GYH1841" s="401"/>
      <c r="GYI1841" s="401"/>
      <c r="GYJ1841" s="401"/>
      <c r="GYK1841" s="401"/>
      <c r="GYL1841" s="401"/>
      <c r="GYM1841" s="401"/>
      <c r="GYN1841" s="401"/>
      <c r="GYO1841" s="401"/>
      <c r="GYP1841" s="401"/>
      <c r="GYQ1841" s="401"/>
      <c r="GYR1841" s="401"/>
      <c r="GYS1841" s="401"/>
      <c r="GYT1841" s="401"/>
      <c r="GYU1841" s="401"/>
      <c r="GYV1841" s="401"/>
      <c r="GYW1841" s="401"/>
      <c r="GYX1841" s="401"/>
      <c r="GYY1841" s="401"/>
      <c r="GYZ1841" s="401"/>
      <c r="GZA1841" s="401"/>
      <c r="GZB1841" s="401"/>
      <c r="GZC1841" s="401"/>
      <c r="GZD1841" s="401"/>
      <c r="GZE1841" s="401"/>
      <c r="GZF1841" s="401"/>
      <c r="GZG1841" s="401"/>
      <c r="GZH1841" s="401"/>
      <c r="GZI1841" s="401"/>
      <c r="GZJ1841" s="401"/>
      <c r="GZK1841" s="401"/>
      <c r="GZL1841" s="401"/>
      <c r="GZM1841" s="401"/>
      <c r="GZN1841" s="401"/>
      <c r="GZO1841" s="401"/>
      <c r="GZP1841" s="401"/>
      <c r="GZQ1841" s="401"/>
      <c r="GZR1841" s="401"/>
      <c r="GZS1841" s="401"/>
      <c r="GZT1841" s="401"/>
      <c r="GZU1841" s="401"/>
      <c r="GZV1841" s="401"/>
      <c r="GZW1841" s="401"/>
      <c r="GZX1841" s="401"/>
      <c r="GZY1841" s="401"/>
      <c r="GZZ1841" s="401"/>
      <c r="HAA1841" s="401"/>
      <c r="HAB1841" s="401"/>
      <c r="HAC1841" s="401"/>
      <c r="HAD1841" s="401"/>
      <c r="HAE1841" s="401"/>
      <c r="HAF1841" s="401"/>
      <c r="HAG1841" s="401"/>
      <c r="HAH1841" s="401"/>
      <c r="HAI1841" s="401"/>
      <c r="HAJ1841" s="401"/>
      <c r="HAK1841" s="401"/>
      <c r="HAL1841" s="401"/>
      <c r="HAM1841" s="401"/>
      <c r="HAN1841" s="401"/>
      <c r="HAO1841" s="401"/>
      <c r="HAP1841" s="401"/>
      <c r="HAQ1841" s="401"/>
      <c r="HAR1841" s="401"/>
      <c r="HAS1841" s="401"/>
      <c r="HAT1841" s="401"/>
      <c r="HAU1841" s="401"/>
      <c r="HAV1841" s="401"/>
      <c r="HAW1841" s="401"/>
      <c r="HAX1841" s="401"/>
      <c r="HAY1841" s="401"/>
      <c r="HAZ1841" s="401"/>
      <c r="HBA1841" s="401"/>
      <c r="HBB1841" s="401"/>
      <c r="HBC1841" s="401"/>
      <c r="HBD1841" s="401"/>
      <c r="HBE1841" s="401"/>
      <c r="HBF1841" s="401"/>
      <c r="HBG1841" s="401"/>
      <c r="HBH1841" s="401"/>
      <c r="HBI1841" s="401"/>
      <c r="HBJ1841" s="401"/>
      <c r="HBK1841" s="401"/>
      <c r="HBL1841" s="401"/>
      <c r="HBM1841" s="401"/>
      <c r="HBN1841" s="401"/>
      <c r="HBO1841" s="401"/>
      <c r="HBP1841" s="401"/>
      <c r="HBQ1841" s="401"/>
      <c r="HBR1841" s="401"/>
      <c r="HBS1841" s="401"/>
      <c r="HBT1841" s="401"/>
      <c r="HBU1841" s="401"/>
      <c r="HBV1841" s="401"/>
      <c r="HBW1841" s="401"/>
      <c r="HBX1841" s="401"/>
      <c r="HBY1841" s="401"/>
      <c r="HBZ1841" s="401"/>
      <c r="HCA1841" s="401"/>
      <c r="HCB1841" s="401"/>
      <c r="HCC1841" s="401"/>
      <c r="HCD1841" s="401"/>
      <c r="HCE1841" s="401"/>
      <c r="HCF1841" s="401"/>
      <c r="HCG1841" s="401"/>
      <c r="HCH1841" s="401"/>
      <c r="HCI1841" s="401"/>
      <c r="HCJ1841" s="401"/>
      <c r="HCK1841" s="401"/>
      <c r="HCL1841" s="401"/>
      <c r="HCM1841" s="401"/>
      <c r="HCN1841" s="401"/>
      <c r="HCO1841" s="401"/>
      <c r="HCP1841" s="401"/>
      <c r="HCQ1841" s="401"/>
      <c r="HCR1841" s="401"/>
      <c r="HCS1841" s="401"/>
      <c r="HCT1841" s="401"/>
      <c r="HCU1841" s="401"/>
      <c r="HCV1841" s="401"/>
      <c r="HCW1841" s="401"/>
      <c r="HCX1841" s="401"/>
      <c r="HCY1841" s="401"/>
      <c r="HCZ1841" s="401"/>
      <c r="HDA1841" s="401"/>
      <c r="HDB1841" s="401"/>
      <c r="HDC1841" s="401"/>
      <c r="HDD1841" s="401"/>
      <c r="HDE1841" s="401"/>
      <c r="HDF1841" s="401"/>
      <c r="HDG1841" s="401"/>
      <c r="HDH1841" s="401"/>
      <c r="HDI1841" s="401"/>
      <c r="HDJ1841" s="401"/>
      <c r="HDK1841" s="401"/>
      <c r="HDL1841" s="401"/>
      <c r="HDM1841" s="401"/>
      <c r="HDN1841" s="401"/>
      <c r="HDO1841" s="401"/>
      <c r="HDP1841" s="401"/>
      <c r="HDQ1841" s="401"/>
      <c r="HDR1841" s="401"/>
      <c r="HDS1841" s="401"/>
      <c r="HDT1841" s="401"/>
      <c r="HDU1841" s="401"/>
      <c r="HDV1841" s="401"/>
      <c r="HDW1841" s="401"/>
      <c r="HDX1841" s="401"/>
      <c r="HDY1841" s="401"/>
      <c r="HDZ1841" s="401"/>
      <c r="HEA1841" s="401"/>
      <c r="HEB1841" s="401"/>
      <c r="HEC1841" s="401"/>
      <c r="HED1841" s="401"/>
      <c r="HEE1841" s="401"/>
      <c r="HEF1841" s="401"/>
      <c r="HEG1841" s="401"/>
      <c r="HEH1841" s="401"/>
      <c r="HEI1841" s="401"/>
      <c r="HEJ1841" s="401"/>
      <c r="HEK1841" s="401"/>
      <c r="HEL1841" s="401"/>
      <c r="HEM1841" s="401"/>
      <c r="HEN1841" s="401"/>
      <c r="HEO1841" s="401"/>
      <c r="HEP1841" s="401"/>
      <c r="HEQ1841" s="401"/>
      <c r="HER1841" s="401"/>
      <c r="HES1841" s="401"/>
      <c r="HET1841" s="401"/>
      <c r="HEU1841" s="401"/>
      <c r="HEV1841" s="401"/>
      <c r="HEW1841" s="401"/>
      <c r="HEX1841" s="401"/>
      <c r="HEY1841" s="401"/>
      <c r="HEZ1841" s="401"/>
      <c r="HFA1841" s="401"/>
      <c r="HFB1841" s="401"/>
      <c r="HFC1841" s="401"/>
      <c r="HFD1841" s="401"/>
      <c r="HFE1841" s="401"/>
      <c r="HFF1841" s="401"/>
      <c r="HFG1841" s="401"/>
      <c r="HFH1841" s="401"/>
      <c r="HFI1841" s="401"/>
      <c r="HFJ1841" s="401"/>
      <c r="HFK1841" s="401"/>
      <c r="HFL1841" s="401"/>
      <c r="HFM1841" s="401"/>
      <c r="HFN1841" s="401"/>
      <c r="HFO1841" s="401"/>
      <c r="HFP1841" s="401"/>
      <c r="HFQ1841" s="401"/>
      <c r="HFR1841" s="401"/>
      <c r="HFS1841" s="401"/>
      <c r="HFT1841" s="401"/>
      <c r="HFU1841" s="401"/>
      <c r="HFV1841" s="401"/>
      <c r="HFW1841" s="401"/>
      <c r="HFX1841" s="401"/>
      <c r="HFY1841" s="401"/>
      <c r="HFZ1841" s="401"/>
      <c r="HGA1841" s="401"/>
      <c r="HGB1841" s="401"/>
      <c r="HGC1841" s="401"/>
      <c r="HGD1841" s="401"/>
      <c r="HGE1841" s="401"/>
      <c r="HGF1841" s="401"/>
      <c r="HGG1841" s="401"/>
      <c r="HGH1841" s="401"/>
      <c r="HGI1841" s="401"/>
      <c r="HGJ1841" s="401"/>
      <c r="HGK1841" s="401"/>
      <c r="HGL1841" s="401"/>
      <c r="HGM1841" s="401"/>
      <c r="HGN1841" s="401"/>
      <c r="HGO1841" s="401"/>
      <c r="HGP1841" s="401"/>
      <c r="HGQ1841" s="401"/>
      <c r="HGR1841" s="401"/>
      <c r="HGS1841" s="401"/>
      <c r="HGT1841" s="401"/>
      <c r="HGU1841" s="401"/>
      <c r="HGV1841" s="401"/>
      <c r="HGW1841" s="401"/>
      <c r="HGX1841" s="401"/>
      <c r="HGY1841" s="401"/>
      <c r="HGZ1841" s="401"/>
      <c r="HHA1841" s="401"/>
      <c r="HHB1841" s="401"/>
      <c r="HHC1841" s="401"/>
      <c r="HHD1841" s="401"/>
      <c r="HHE1841" s="401"/>
      <c r="HHF1841" s="401"/>
      <c r="HHG1841" s="401"/>
      <c r="HHH1841" s="401"/>
      <c r="HHI1841" s="401"/>
      <c r="HHJ1841" s="401"/>
      <c r="HHK1841" s="401"/>
      <c r="HHL1841" s="401"/>
      <c r="HHM1841" s="401"/>
      <c r="HHN1841" s="401"/>
      <c r="HHO1841" s="401"/>
      <c r="HHP1841" s="401"/>
      <c r="HHQ1841" s="401"/>
      <c r="HHR1841" s="401"/>
      <c r="HHS1841" s="401"/>
      <c r="HHT1841" s="401"/>
      <c r="HHU1841" s="401"/>
      <c r="HHV1841" s="401"/>
      <c r="HHW1841" s="401"/>
      <c r="HHX1841" s="401"/>
      <c r="HHY1841" s="401"/>
      <c r="HHZ1841" s="401"/>
      <c r="HIA1841" s="401"/>
      <c r="HIB1841" s="401"/>
      <c r="HIC1841" s="401"/>
      <c r="HID1841" s="401"/>
      <c r="HIE1841" s="401"/>
      <c r="HIF1841" s="401"/>
      <c r="HIG1841" s="401"/>
      <c r="HIH1841" s="401"/>
      <c r="HII1841" s="401"/>
      <c r="HIJ1841" s="401"/>
      <c r="HIK1841" s="401"/>
      <c r="HIL1841" s="401"/>
      <c r="HIM1841" s="401"/>
      <c r="HIN1841" s="401"/>
      <c r="HIO1841" s="401"/>
      <c r="HIP1841" s="401"/>
      <c r="HIQ1841" s="401"/>
      <c r="HIR1841" s="401"/>
      <c r="HIS1841" s="401"/>
      <c r="HIT1841" s="401"/>
      <c r="HIU1841" s="401"/>
      <c r="HIV1841" s="401"/>
      <c r="HIW1841" s="401"/>
      <c r="HIX1841" s="401"/>
      <c r="HIY1841" s="401"/>
      <c r="HIZ1841" s="401"/>
      <c r="HJA1841" s="401"/>
      <c r="HJB1841" s="401"/>
      <c r="HJC1841" s="401"/>
      <c r="HJD1841" s="401"/>
      <c r="HJE1841" s="401"/>
      <c r="HJF1841" s="401"/>
      <c r="HJG1841" s="401"/>
      <c r="HJH1841" s="401"/>
      <c r="HJI1841" s="401"/>
      <c r="HJJ1841" s="401"/>
      <c r="HJK1841" s="401"/>
      <c r="HJL1841" s="401"/>
      <c r="HJM1841" s="401"/>
      <c r="HJN1841" s="401"/>
      <c r="HJO1841" s="401"/>
      <c r="HJP1841" s="401"/>
      <c r="HJQ1841" s="401"/>
      <c r="HJR1841" s="401"/>
      <c r="HJS1841" s="401"/>
      <c r="HJT1841" s="401"/>
      <c r="HJU1841" s="401"/>
      <c r="HJV1841" s="401"/>
      <c r="HJW1841" s="401"/>
      <c r="HJX1841" s="401"/>
      <c r="HJY1841" s="401"/>
      <c r="HJZ1841" s="401"/>
      <c r="HKA1841" s="401"/>
      <c r="HKB1841" s="401"/>
      <c r="HKC1841" s="401"/>
      <c r="HKD1841" s="401"/>
      <c r="HKE1841" s="401"/>
      <c r="HKF1841" s="401"/>
      <c r="HKG1841" s="401"/>
      <c r="HKH1841" s="401"/>
      <c r="HKI1841" s="401"/>
      <c r="HKJ1841" s="401"/>
      <c r="HKK1841" s="401"/>
      <c r="HKL1841" s="401"/>
      <c r="HKM1841" s="401"/>
      <c r="HKN1841" s="401"/>
      <c r="HKO1841" s="401"/>
      <c r="HKP1841" s="401"/>
      <c r="HKQ1841" s="401"/>
      <c r="HKR1841" s="401"/>
      <c r="HKS1841" s="401"/>
      <c r="HKT1841" s="401"/>
      <c r="HKU1841" s="401"/>
      <c r="HKV1841" s="401"/>
      <c r="HKW1841" s="401"/>
      <c r="HKX1841" s="401"/>
      <c r="HKY1841" s="401"/>
      <c r="HKZ1841" s="401"/>
      <c r="HLA1841" s="401"/>
      <c r="HLB1841" s="401"/>
      <c r="HLC1841" s="401"/>
      <c r="HLD1841" s="401"/>
      <c r="HLE1841" s="401"/>
      <c r="HLF1841" s="401"/>
      <c r="HLG1841" s="401"/>
      <c r="HLH1841" s="401"/>
      <c r="HLI1841" s="401"/>
      <c r="HLJ1841" s="401"/>
      <c r="HLK1841" s="401"/>
      <c r="HLL1841" s="401"/>
      <c r="HLM1841" s="401"/>
      <c r="HLN1841" s="401"/>
      <c r="HLO1841" s="401"/>
      <c r="HLP1841" s="401"/>
      <c r="HLQ1841" s="401"/>
      <c r="HLR1841" s="401"/>
      <c r="HLS1841" s="401"/>
      <c r="HLT1841" s="401"/>
      <c r="HLU1841" s="401"/>
      <c r="HLV1841" s="401"/>
      <c r="HLW1841" s="401"/>
      <c r="HLX1841" s="401"/>
      <c r="HLY1841" s="401"/>
      <c r="HLZ1841" s="401"/>
      <c r="HMA1841" s="401"/>
      <c r="HMB1841" s="401"/>
      <c r="HMC1841" s="401"/>
      <c r="HMD1841" s="401"/>
      <c r="HME1841" s="401"/>
      <c r="HMF1841" s="401"/>
      <c r="HMG1841" s="401"/>
      <c r="HMH1841" s="401"/>
      <c r="HMI1841" s="401"/>
      <c r="HMJ1841" s="401"/>
      <c r="HMK1841" s="401"/>
      <c r="HML1841" s="401"/>
      <c r="HMM1841" s="401"/>
      <c r="HMN1841" s="401"/>
      <c r="HMO1841" s="401"/>
      <c r="HMP1841" s="401"/>
      <c r="HMQ1841" s="401"/>
      <c r="HMR1841" s="401"/>
      <c r="HMS1841" s="401"/>
      <c r="HMT1841" s="401"/>
      <c r="HMU1841" s="401"/>
      <c r="HMV1841" s="401"/>
      <c r="HMW1841" s="401"/>
      <c r="HMX1841" s="401"/>
      <c r="HMY1841" s="401"/>
      <c r="HMZ1841" s="401"/>
      <c r="HNA1841" s="401"/>
      <c r="HNB1841" s="401"/>
      <c r="HNC1841" s="401"/>
      <c r="HND1841" s="401"/>
      <c r="HNE1841" s="401"/>
      <c r="HNF1841" s="401"/>
      <c r="HNG1841" s="401"/>
      <c r="HNH1841" s="401"/>
      <c r="HNI1841" s="401"/>
      <c r="HNJ1841" s="401"/>
      <c r="HNK1841" s="401"/>
      <c r="HNL1841" s="401"/>
      <c r="HNM1841" s="401"/>
      <c r="HNN1841" s="401"/>
      <c r="HNO1841" s="401"/>
      <c r="HNP1841" s="401"/>
      <c r="HNQ1841" s="401"/>
      <c r="HNR1841" s="401"/>
      <c r="HNS1841" s="401"/>
      <c r="HNT1841" s="401"/>
      <c r="HNU1841" s="401"/>
      <c r="HNV1841" s="401"/>
      <c r="HNW1841" s="401"/>
      <c r="HNX1841" s="401"/>
      <c r="HNY1841" s="401"/>
      <c r="HNZ1841" s="401"/>
      <c r="HOA1841" s="401"/>
      <c r="HOB1841" s="401"/>
      <c r="HOC1841" s="401"/>
      <c r="HOD1841" s="401"/>
      <c r="HOE1841" s="401"/>
      <c r="HOF1841" s="401"/>
      <c r="HOG1841" s="401"/>
      <c r="HOH1841" s="401"/>
      <c r="HOI1841" s="401"/>
      <c r="HOJ1841" s="401"/>
      <c r="HOK1841" s="401"/>
      <c r="HOL1841" s="401"/>
      <c r="HOM1841" s="401"/>
      <c r="HON1841" s="401"/>
      <c r="HOO1841" s="401"/>
      <c r="HOP1841" s="401"/>
      <c r="HOQ1841" s="401"/>
      <c r="HOR1841" s="401"/>
      <c r="HOS1841" s="401"/>
      <c r="HOT1841" s="401"/>
      <c r="HOU1841" s="401"/>
      <c r="HOV1841" s="401"/>
      <c r="HOW1841" s="401"/>
      <c r="HOX1841" s="401"/>
      <c r="HOY1841" s="401"/>
      <c r="HOZ1841" s="401"/>
      <c r="HPA1841" s="401"/>
      <c r="HPB1841" s="401"/>
      <c r="HPC1841" s="401"/>
      <c r="HPD1841" s="401"/>
      <c r="HPE1841" s="401"/>
      <c r="HPF1841" s="401"/>
      <c r="HPG1841" s="401"/>
      <c r="HPH1841" s="401"/>
      <c r="HPI1841" s="401"/>
      <c r="HPJ1841" s="401"/>
      <c r="HPK1841" s="401"/>
      <c r="HPL1841" s="401"/>
      <c r="HPM1841" s="401"/>
      <c r="HPN1841" s="401"/>
      <c r="HPO1841" s="401"/>
      <c r="HPP1841" s="401"/>
      <c r="HPQ1841" s="401"/>
      <c r="HPR1841" s="401"/>
      <c r="HPS1841" s="401"/>
      <c r="HPT1841" s="401"/>
      <c r="HPU1841" s="401"/>
      <c r="HPV1841" s="401"/>
      <c r="HPW1841" s="401"/>
      <c r="HPX1841" s="401"/>
      <c r="HPY1841" s="401"/>
      <c r="HPZ1841" s="401"/>
      <c r="HQA1841" s="401"/>
      <c r="HQB1841" s="401"/>
      <c r="HQC1841" s="401"/>
      <c r="HQD1841" s="401"/>
      <c r="HQE1841" s="401"/>
      <c r="HQF1841" s="401"/>
      <c r="HQG1841" s="401"/>
      <c r="HQH1841" s="401"/>
      <c r="HQI1841" s="401"/>
      <c r="HQJ1841" s="401"/>
      <c r="HQK1841" s="401"/>
      <c r="HQL1841" s="401"/>
      <c r="HQM1841" s="401"/>
      <c r="HQN1841" s="401"/>
      <c r="HQO1841" s="401"/>
      <c r="HQP1841" s="401"/>
      <c r="HQQ1841" s="401"/>
      <c r="HQR1841" s="401"/>
      <c r="HQS1841" s="401"/>
      <c r="HQT1841" s="401"/>
      <c r="HQU1841" s="401"/>
      <c r="HQV1841" s="401"/>
      <c r="HQW1841" s="401"/>
      <c r="HQX1841" s="401"/>
      <c r="HQY1841" s="401"/>
      <c r="HQZ1841" s="401"/>
      <c r="HRA1841" s="401"/>
      <c r="HRB1841" s="401"/>
      <c r="HRC1841" s="401"/>
      <c r="HRD1841" s="401"/>
      <c r="HRE1841" s="401"/>
      <c r="HRF1841" s="401"/>
      <c r="HRG1841" s="401"/>
      <c r="HRH1841" s="401"/>
      <c r="HRI1841" s="401"/>
      <c r="HRJ1841" s="401"/>
      <c r="HRK1841" s="401"/>
      <c r="HRL1841" s="401"/>
      <c r="HRM1841" s="401"/>
      <c r="HRN1841" s="401"/>
      <c r="HRO1841" s="401"/>
      <c r="HRP1841" s="401"/>
      <c r="HRQ1841" s="401"/>
      <c r="HRR1841" s="401"/>
      <c r="HRS1841" s="401"/>
      <c r="HRT1841" s="401"/>
      <c r="HRU1841" s="401"/>
      <c r="HRV1841" s="401"/>
      <c r="HRW1841" s="401"/>
      <c r="HRX1841" s="401"/>
      <c r="HRY1841" s="401"/>
      <c r="HRZ1841" s="401"/>
      <c r="HSA1841" s="401"/>
      <c r="HSB1841" s="401"/>
      <c r="HSC1841" s="401"/>
      <c r="HSD1841" s="401"/>
      <c r="HSE1841" s="401"/>
      <c r="HSF1841" s="401"/>
      <c r="HSG1841" s="401"/>
      <c r="HSH1841" s="401"/>
      <c r="HSI1841" s="401"/>
      <c r="HSJ1841" s="401"/>
      <c r="HSK1841" s="401"/>
      <c r="HSL1841" s="401"/>
      <c r="HSM1841" s="401"/>
      <c r="HSN1841" s="401"/>
      <c r="HSO1841" s="401"/>
      <c r="HSP1841" s="401"/>
      <c r="HSQ1841" s="401"/>
      <c r="HSR1841" s="401"/>
      <c r="HSS1841" s="401"/>
      <c r="HST1841" s="401"/>
      <c r="HSU1841" s="401"/>
      <c r="HSV1841" s="401"/>
      <c r="HSW1841" s="401"/>
      <c r="HSX1841" s="401"/>
      <c r="HSY1841" s="401"/>
      <c r="HSZ1841" s="401"/>
      <c r="HTA1841" s="401"/>
      <c r="HTB1841" s="401"/>
      <c r="HTC1841" s="401"/>
      <c r="HTD1841" s="401"/>
      <c r="HTE1841" s="401"/>
      <c r="HTF1841" s="401"/>
      <c r="HTG1841" s="401"/>
      <c r="HTH1841" s="401"/>
      <c r="HTI1841" s="401"/>
      <c r="HTJ1841" s="401"/>
      <c r="HTK1841" s="401"/>
      <c r="HTL1841" s="401"/>
      <c r="HTM1841" s="401"/>
      <c r="HTN1841" s="401"/>
      <c r="HTO1841" s="401"/>
      <c r="HTP1841" s="401"/>
      <c r="HTQ1841" s="401"/>
      <c r="HTR1841" s="401"/>
      <c r="HTS1841" s="401"/>
      <c r="HTT1841" s="401"/>
      <c r="HTU1841" s="401"/>
      <c r="HTV1841" s="401"/>
      <c r="HTW1841" s="401"/>
      <c r="HTX1841" s="401"/>
      <c r="HTY1841" s="401"/>
      <c r="HTZ1841" s="401"/>
      <c r="HUA1841" s="401"/>
      <c r="HUB1841" s="401"/>
      <c r="HUC1841" s="401"/>
      <c r="HUD1841" s="401"/>
      <c r="HUE1841" s="401"/>
      <c r="HUF1841" s="401"/>
      <c r="HUG1841" s="401"/>
      <c r="HUH1841" s="401"/>
      <c r="HUI1841" s="401"/>
      <c r="HUJ1841" s="401"/>
      <c r="HUK1841" s="401"/>
      <c r="HUL1841" s="401"/>
      <c r="HUM1841" s="401"/>
      <c r="HUN1841" s="401"/>
      <c r="HUO1841" s="401"/>
      <c r="HUP1841" s="401"/>
      <c r="HUQ1841" s="401"/>
      <c r="HUR1841" s="401"/>
      <c r="HUS1841" s="401"/>
      <c r="HUT1841" s="401"/>
      <c r="HUU1841" s="401"/>
      <c r="HUV1841" s="401"/>
      <c r="HUW1841" s="401"/>
      <c r="HUX1841" s="401"/>
      <c r="HUY1841" s="401"/>
      <c r="HUZ1841" s="401"/>
      <c r="HVA1841" s="401"/>
      <c r="HVB1841" s="401"/>
      <c r="HVC1841" s="401"/>
      <c r="HVD1841" s="401"/>
      <c r="HVE1841" s="401"/>
      <c r="HVF1841" s="401"/>
      <c r="HVG1841" s="401"/>
      <c r="HVH1841" s="401"/>
      <c r="HVI1841" s="401"/>
      <c r="HVJ1841" s="401"/>
      <c r="HVK1841" s="401"/>
      <c r="HVL1841" s="401"/>
      <c r="HVM1841" s="401"/>
      <c r="HVN1841" s="401"/>
      <c r="HVO1841" s="401"/>
      <c r="HVP1841" s="401"/>
      <c r="HVQ1841" s="401"/>
      <c r="HVR1841" s="401"/>
      <c r="HVS1841" s="401"/>
      <c r="HVT1841" s="401"/>
      <c r="HVU1841" s="401"/>
      <c r="HVV1841" s="401"/>
      <c r="HVW1841" s="401"/>
      <c r="HVX1841" s="401"/>
      <c r="HVY1841" s="401"/>
      <c r="HVZ1841" s="401"/>
      <c r="HWA1841" s="401"/>
      <c r="HWB1841" s="401"/>
      <c r="HWC1841" s="401"/>
      <c r="HWD1841" s="401"/>
      <c r="HWE1841" s="401"/>
      <c r="HWF1841" s="401"/>
      <c r="HWG1841" s="401"/>
      <c r="HWH1841" s="401"/>
      <c r="HWI1841" s="401"/>
      <c r="HWJ1841" s="401"/>
      <c r="HWK1841" s="401"/>
      <c r="HWL1841" s="401"/>
      <c r="HWM1841" s="401"/>
      <c r="HWN1841" s="401"/>
      <c r="HWO1841" s="401"/>
      <c r="HWP1841" s="401"/>
      <c r="HWQ1841" s="401"/>
      <c r="HWR1841" s="401"/>
      <c r="HWS1841" s="401"/>
      <c r="HWT1841" s="401"/>
      <c r="HWU1841" s="401"/>
      <c r="HWV1841" s="401"/>
      <c r="HWW1841" s="401"/>
      <c r="HWX1841" s="401"/>
      <c r="HWY1841" s="401"/>
      <c r="HWZ1841" s="401"/>
      <c r="HXA1841" s="401"/>
      <c r="HXB1841" s="401"/>
      <c r="HXC1841" s="401"/>
      <c r="HXD1841" s="401"/>
      <c r="HXE1841" s="401"/>
      <c r="HXF1841" s="401"/>
      <c r="HXG1841" s="401"/>
      <c r="HXH1841" s="401"/>
      <c r="HXI1841" s="401"/>
      <c r="HXJ1841" s="401"/>
      <c r="HXK1841" s="401"/>
      <c r="HXL1841" s="401"/>
      <c r="HXM1841" s="401"/>
      <c r="HXN1841" s="401"/>
      <c r="HXO1841" s="401"/>
      <c r="HXP1841" s="401"/>
      <c r="HXQ1841" s="401"/>
      <c r="HXR1841" s="401"/>
      <c r="HXS1841" s="401"/>
      <c r="HXT1841" s="401"/>
      <c r="HXU1841" s="401"/>
      <c r="HXV1841" s="401"/>
      <c r="HXW1841" s="401"/>
      <c r="HXX1841" s="401"/>
      <c r="HXY1841" s="401"/>
      <c r="HXZ1841" s="401"/>
      <c r="HYA1841" s="401"/>
      <c r="HYB1841" s="401"/>
      <c r="HYC1841" s="401"/>
      <c r="HYD1841" s="401"/>
      <c r="HYE1841" s="401"/>
      <c r="HYF1841" s="401"/>
      <c r="HYG1841" s="401"/>
      <c r="HYH1841" s="401"/>
      <c r="HYI1841" s="401"/>
      <c r="HYJ1841" s="401"/>
      <c r="HYK1841" s="401"/>
      <c r="HYL1841" s="401"/>
      <c r="HYM1841" s="401"/>
      <c r="HYN1841" s="401"/>
      <c r="HYO1841" s="401"/>
      <c r="HYP1841" s="401"/>
      <c r="HYQ1841" s="401"/>
      <c r="HYR1841" s="401"/>
      <c r="HYS1841" s="401"/>
      <c r="HYT1841" s="401"/>
      <c r="HYU1841" s="401"/>
      <c r="HYV1841" s="401"/>
      <c r="HYW1841" s="401"/>
      <c r="HYX1841" s="401"/>
      <c r="HYY1841" s="401"/>
      <c r="HYZ1841" s="401"/>
      <c r="HZA1841" s="401"/>
      <c r="HZB1841" s="401"/>
      <c r="HZC1841" s="401"/>
      <c r="HZD1841" s="401"/>
      <c r="HZE1841" s="401"/>
      <c r="HZF1841" s="401"/>
      <c r="HZG1841" s="401"/>
      <c r="HZH1841" s="401"/>
      <c r="HZI1841" s="401"/>
      <c r="HZJ1841" s="401"/>
      <c r="HZK1841" s="401"/>
      <c r="HZL1841" s="401"/>
      <c r="HZM1841" s="401"/>
      <c r="HZN1841" s="401"/>
      <c r="HZO1841" s="401"/>
      <c r="HZP1841" s="401"/>
      <c r="HZQ1841" s="401"/>
      <c r="HZR1841" s="401"/>
      <c r="HZS1841" s="401"/>
      <c r="HZT1841" s="401"/>
      <c r="HZU1841" s="401"/>
      <c r="HZV1841" s="401"/>
      <c r="HZW1841" s="401"/>
      <c r="HZX1841" s="401"/>
      <c r="HZY1841" s="401"/>
      <c r="HZZ1841" s="401"/>
      <c r="IAA1841" s="401"/>
      <c r="IAB1841" s="401"/>
      <c r="IAC1841" s="401"/>
      <c r="IAD1841" s="401"/>
      <c r="IAE1841" s="401"/>
      <c r="IAF1841" s="401"/>
      <c r="IAG1841" s="401"/>
      <c r="IAH1841" s="401"/>
      <c r="IAI1841" s="401"/>
      <c r="IAJ1841" s="401"/>
      <c r="IAK1841" s="401"/>
      <c r="IAL1841" s="401"/>
      <c r="IAM1841" s="401"/>
      <c r="IAN1841" s="401"/>
      <c r="IAO1841" s="401"/>
      <c r="IAP1841" s="401"/>
      <c r="IAQ1841" s="401"/>
      <c r="IAR1841" s="401"/>
      <c r="IAS1841" s="401"/>
      <c r="IAT1841" s="401"/>
      <c r="IAU1841" s="401"/>
      <c r="IAV1841" s="401"/>
      <c r="IAW1841" s="401"/>
      <c r="IAX1841" s="401"/>
      <c r="IAY1841" s="401"/>
      <c r="IAZ1841" s="401"/>
      <c r="IBA1841" s="401"/>
      <c r="IBB1841" s="401"/>
      <c r="IBC1841" s="401"/>
      <c r="IBD1841" s="401"/>
      <c r="IBE1841" s="401"/>
      <c r="IBF1841" s="401"/>
      <c r="IBG1841" s="401"/>
      <c r="IBH1841" s="401"/>
      <c r="IBI1841" s="401"/>
      <c r="IBJ1841" s="401"/>
      <c r="IBK1841" s="401"/>
      <c r="IBL1841" s="401"/>
      <c r="IBM1841" s="401"/>
      <c r="IBN1841" s="401"/>
      <c r="IBO1841" s="401"/>
      <c r="IBP1841" s="401"/>
      <c r="IBQ1841" s="401"/>
      <c r="IBR1841" s="401"/>
      <c r="IBS1841" s="401"/>
      <c r="IBT1841" s="401"/>
      <c r="IBU1841" s="401"/>
      <c r="IBV1841" s="401"/>
      <c r="IBW1841" s="401"/>
      <c r="IBX1841" s="401"/>
      <c r="IBY1841" s="401"/>
      <c r="IBZ1841" s="401"/>
      <c r="ICA1841" s="401"/>
      <c r="ICB1841" s="401"/>
      <c r="ICC1841" s="401"/>
      <c r="ICD1841" s="401"/>
      <c r="ICE1841" s="401"/>
      <c r="ICF1841" s="401"/>
      <c r="ICG1841" s="401"/>
      <c r="ICH1841" s="401"/>
      <c r="ICI1841" s="401"/>
      <c r="ICJ1841" s="401"/>
      <c r="ICK1841" s="401"/>
      <c r="ICL1841" s="401"/>
      <c r="ICM1841" s="401"/>
      <c r="ICN1841" s="401"/>
      <c r="ICO1841" s="401"/>
      <c r="ICP1841" s="401"/>
      <c r="ICQ1841" s="401"/>
      <c r="ICR1841" s="401"/>
      <c r="ICS1841" s="401"/>
      <c r="ICT1841" s="401"/>
      <c r="ICU1841" s="401"/>
      <c r="ICV1841" s="401"/>
      <c r="ICW1841" s="401"/>
      <c r="ICX1841" s="401"/>
      <c r="ICY1841" s="401"/>
      <c r="ICZ1841" s="401"/>
      <c r="IDA1841" s="401"/>
      <c r="IDB1841" s="401"/>
      <c r="IDC1841" s="401"/>
      <c r="IDD1841" s="401"/>
      <c r="IDE1841" s="401"/>
      <c r="IDF1841" s="401"/>
      <c r="IDG1841" s="401"/>
      <c r="IDH1841" s="401"/>
      <c r="IDI1841" s="401"/>
      <c r="IDJ1841" s="401"/>
      <c r="IDK1841" s="401"/>
      <c r="IDL1841" s="401"/>
      <c r="IDM1841" s="401"/>
      <c r="IDN1841" s="401"/>
      <c r="IDO1841" s="401"/>
      <c r="IDP1841" s="401"/>
      <c r="IDQ1841" s="401"/>
      <c r="IDR1841" s="401"/>
      <c r="IDS1841" s="401"/>
      <c r="IDT1841" s="401"/>
      <c r="IDU1841" s="401"/>
      <c r="IDV1841" s="401"/>
      <c r="IDW1841" s="401"/>
      <c r="IDX1841" s="401"/>
      <c r="IDY1841" s="401"/>
      <c r="IDZ1841" s="401"/>
      <c r="IEA1841" s="401"/>
      <c r="IEB1841" s="401"/>
      <c r="IEC1841" s="401"/>
      <c r="IED1841" s="401"/>
      <c r="IEE1841" s="401"/>
      <c r="IEF1841" s="401"/>
      <c r="IEG1841" s="401"/>
      <c r="IEH1841" s="401"/>
      <c r="IEI1841" s="401"/>
      <c r="IEJ1841" s="401"/>
      <c r="IEK1841" s="401"/>
      <c r="IEL1841" s="401"/>
      <c r="IEM1841" s="401"/>
      <c r="IEN1841" s="401"/>
      <c r="IEO1841" s="401"/>
      <c r="IEP1841" s="401"/>
      <c r="IEQ1841" s="401"/>
      <c r="IER1841" s="401"/>
      <c r="IES1841" s="401"/>
      <c r="IET1841" s="401"/>
      <c r="IEU1841" s="401"/>
      <c r="IEV1841" s="401"/>
      <c r="IEW1841" s="401"/>
      <c r="IEX1841" s="401"/>
      <c r="IEY1841" s="401"/>
      <c r="IEZ1841" s="401"/>
      <c r="IFA1841" s="401"/>
      <c r="IFB1841" s="401"/>
      <c r="IFC1841" s="401"/>
      <c r="IFD1841" s="401"/>
      <c r="IFE1841" s="401"/>
      <c r="IFF1841" s="401"/>
      <c r="IFG1841" s="401"/>
      <c r="IFH1841" s="401"/>
      <c r="IFI1841" s="401"/>
      <c r="IFJ1841" s="401"/>
      <c r="IFK1841" s="401"/>
      <c r="IFL1841" s="401"/>
      <c r="IFM1841" s="401"/>
      <c r="IFN1841" s="401"/>
      <c r="IFO1841" s="401"/>
      <c r="IFP1841" s="401"/>
      <c r="IFQ1841" s="401"/>
      <c r="IFR1841" s="401"/>
      <c r="IFS1841" s="401"/>
      <c r="IFT1841" s="401"/>
      <c r="IFU1841" s="401"/>
      <c r="IFV1841" s="401"/>
      <c r="IFW1841" s="401"/>
      <c r="IFX1841" s="401"/>
      <c r="IFY1841" s="401"/>
      <c r="IFZ1841" s="401"/>
      <c r="IGA1841" s="401"/>
      <c r="IGB1841" s="401"/>
      <c r="IGC1841" s="401"/>
      <c r="IGD1841" s="401"/>
      <c r="IGE1841" s="401"/>
      <c r="IGF1841" s="401"/>
      <c r="IGG1841" s="401"/>
      <c r="IGH1841" s="401"/>
      <c r="IGI1841" s="401"/>
      <c r="IGJ1841" s="401"/>
      <c r="IGK1841" s="401"/>
      <c r="IGL1841" s="401"/>
      <c r="IGM1841" s="401"/>
      <c r="IGN1841" s="401"/>
      <c r="IGO1841" s="401"/>
      <c r="IGP1841" s="401"/>
      <c r="IGQ1841" s="401"/>
      <c r="IGR1841" s="401"/>
      <c r="IGS1841" s="401"/>
      <c r="IGT1841" s="401"/>
      <c r="IGU1841" s="401"/>
      <c r="IGV1841" s="401"/>
      <c r="IGW1841" s="401"/>
      <c r="IGX1841" s="401"/>
      <c r="IGY1841" s="401"/>
      <c r="IGZ1841" s="401"/>
      <c r="IHA1841" s="401"/>
      <c r="IHB1841" s="401"/>
      <c r="IHC1841" s="401"/>
      <c r="IHD1841" s="401"/>
      <c r="IHE1841" s="401"/>
      <c r="IHF1841" s="401"/>
      <c r="IHG1841" s="401"/>
      <c r="IHH1841" s="401"/>
      <c r="IHI1841" s="401"/>
      <c r="IHJ1841" s="401"/>
      <c r="IHK1841" s="401"/>
      <c r="IHL1841" s="401"/>
      <c r="IHM1841" s="401"/>
      <c r="IHN1841" s="401"/>
      <c r="IHO1841" s="401"/>
      <c r="IHP1841" s="401"/>
      <c r="IHQ1841" s="401"/>
      <c r="IHR1841" s="401"/>
      <c r="IHS1841" s="401"/>
      <c r="IHT1841" s="401"/>
      <c r="IHU1841" s="401"/>
      <c r="IHV1841" s="401"/>
      <c r="IHW1841" s="401"/>
      <c r="IHX1841" s="401"/>
      <c r="IHY1841" s="401"/>
      <c r="IHZ1841" s="401"/>
      <c r="IIA1841" s="401"/>
      <c r="IIB1841" s="401"/>
      <c r="IIC1841" s="401"/>
      <c r="IID1841" s="401"/>
      <c r="IIE1841" s="401"/>
      <c r="IIF1841" s="401"/>
      <c r="IIG1841" s="401"/>
      <c r="IIH1841" s="401"/>
      <c r="III1841" s="401"/>
      <c r="IIJ1841" s="401"/>
      <c r="IIK1841" s="401"/>
      <c r="IIL1841" s="401"/>
      <c r="IIM1841" s="401"/>
      <c r="IIN1841" s="401"/>
      <c r="IIO1841" s="401"/>
      <c r="IIP1841" s="401"/>
      <c r="IIQ1841" s="401"/>
      <c r="IIR1841" s="401"/>
      <c r="IIS1841" s="401"/>
      <c r="IIT1841" s="401"/>
      <c r="IIU1841" s="401"/>
      <c r="IIV1841" s="401"/>
      <c r="IIW1841" s="401"/>
      <c r="IIX1841" s="401"/>
      <c r="IIY1841" s="401"/>
      <c r="IIZ1841" s="401"/>
      <c r="IJA1841" s="401"/>
      <c r="IJB1841" s="401"/>
      <c r="IJC1841" s="401"/>
      <c r="IJD1841" s="401"/>
      <c r="IJE1841" s="401"/>
      <c r="IJF1841" s="401"/>
      <c r="IJG1841" s="401"/>
      <c r="IJH1841" s="401"/>
      <c r="IJI1841" s="401"/>
      <c r="IJJ1841" s="401"/>
      <c r="IJK1841" s="401"/>
      <c r="IJL1841" s="401"/>
      <c r="IJM1841" s="401"/>
      <c r="IJN1841" s="401"/>
      <c r="IJO1841" s="401"/>
      <c r="IJP1841" s="401"/>
      <c r="IJQ1841" s="401"/>
      <c r="IJR1841" s="401"/>
      <c r="IJS1841" s="401"/>
      <c r="IJT1841" s="401"/>
      <c r="IJU1841" s="401"/>
      <c r="IJV1841" s="401"/>
      <c r="IJW1841" s="401"/>
      <c r="IJX1841" s="401"/>
      <c r="IJY1841" s="401"/>
      <c r="IJZ1841" s="401"/>
      <c r="IKA1841" s="401"/>
      <c r="IKB1841" s="401"/>
      <c r="IKC1841" s="401"/>
      <c r="IKD1841" s="401"/>
      <c r="IKE1841" s="401"/>
      <c r="IKF1841" s="401"/>
      <c r="IKG1841" s="401"/>
      <c r="IKH1841" s="401"/>
      <c r="IKI1841" s="401"/>
      <c r="IKJ1841" s="401"/>
      <c r="IKK1841" s="401"/>
      <c r="IKL1841" s="401"/>
      <c r="IKM1841" s="401"/>
      <c r="IKN1841" s="401"/>
      <c r="IKO1841" s="401"/>
      <c r="IKP1841" s="401"/>
      <c r="IKQ1841" s="401"/>
      <c r="IKR1841" s="401"/>
      <c r="IKS1841" s="401"/>
      <c r="IKT1841" s="401"/>
      <c r="IKU1841" s="401"/>
      <c r="IKV1841" s="401"/>
      <c r="IKW1841" s="401"/>
      <c r="IKX1841" s="401"/>
      <c r="IKY1841" s="401"/>
      <c r="IKZ1841" s="401"/>
      <c r="ILA1841" s="401"/>
      <c r="ILB1841" s="401"/>
      <c r="ILC1841" s="401"/>
      <c r="ILD1841" s="401"/>
      <c r="ILE1841" s="401"/>
      <c r="ILF1841" s="401"/>
      <c r="ILG1841" s="401"/>
      <c r="ILH1841" s="401"/>
      <c r="ILI1841" s="401"/>
      <c r="ILJ1841" s="401"/>
      <c r="ILK1841" s="401"/>
      <c r="ILL1841" s="401"/>
      <c r="ILM1841" s="401"/>
      <c r="ILN1841" s="401"/>
      <c r="ILO1841" s="401"/>
      <c r="ILP1841" s="401"/>
      <c r="ILQ1841" s="401"/>
      <c r="ILR1841" s="401"/>
      <c r="ILS1841" s="401"/>
      <c r="ILT1841" s="401"/>
      <c r="ILU1841" s="401"/>
      <c r="ILV1841" s="401"/>
      <c r="ILW1841" s="401"/>
      <c r="ILX1841" s="401"/>
      <c r="ILY1841" s="401"/>
      <c r="ILZ1841" s="401"/>
      <c r="IMA1841" s="401"/>
      <c r="IMB1841" s="401"/>
      <c r="IMC1841" s="401"/>
      <c r="IMD1841" s="401"/>
      <c r="IME1841" s="401"/>
      <c r="IMF1841" s="401"/>
      <c r="IMG1841" s="401"/>
      <c r="IMH1841" s="401"/>
      <c r="IMI1841" s="401"/>
      <c r="IMJ1841" s="401"/>
      <c r="IMK1841" s="401"/>
      <c r="IML1841" s="401"/>
      <c r="IMM1841" s="401"/>
      <c r="IMN1841" s="401"/>
      <c r="IMO1841" s="401"/>
      <c r="IMP1841" s="401"/>
      <c r="IMQ1841" s="401"/>
      <c r="IMR1841" s="401"/>
      <c r="IMS1841" s="401"/>
      <c r="IMT1841" s="401"/>
      <c r="IMU1841" s="401"/>
      <c r="IMV1841" s="401"/>
      <c r="IMW1841" s="401"/>
      <c r="IMX1841" s="401"/>
      <c r="IMY1841" s="401"/>
      <c r="IMZ1841" s="401"/>
      <c r="INA1841" s="401"/>
      <c r="INB1841" s="401"/>
      <c r="INC1841" s="401"/>
      <c r="IND1841" s="401"/>
      <c r="INE1841" s="401"/>
      <c r="INF1841" s="401"/>
      <c r="ING1841" s="401"/>
      <c r="INH1841" s="401"/>
      <c r="INI1841" s="401"/>
      <c r="INJ1841" s="401"/>
      <c r="INK1841" s="401"/>
      <c r="INL1841" s="401"/>
      <c r="INM1841" s="401"/>
      <c r="INN1841" s="401"/>
      <c r="INO1841" s="401"/>
      <c r="INP1841" s="401"/>
      <c r="INQ1841" s="401"/>
      <c r="INR1841" s="401"/>
      <c r="INS1841" s="401"/>
      <c r="INT1841" s="401"/>
      <c r="INU1841" s="401"/>
      <c r="INV1841" s="401"/>
      <c r="INW1841" s="401"/>
      <c r="INX1841" s="401"/>
      <c r="INY1841" s="401"/>
      <c r="INZ1841" s="401"/>
      <c r="IOA1841" s="401"/>
      <c r="IOB1841" s="401"/>
      <c r="IOC1841" s="401"/>
      <c r="IOD1841" s="401"/>
      <c r="IOE1841" s="401"/>
      <c r="IOF1841" s="401"/>
      <c r="IOG1841" s="401"/>
      <c r="IOH1841" s="401"/>
      <c r="IOI1841" s="401"/>
      <c r="IOJ1841" s="401"/>
      <c r="IOK1841" s="401"/>
      <c r="IOL1841" s="401"/>
      <c r="IOM1841" s="401"/>
      <c r="ION1841" s="401"/>
      <c r="IOO1841" s="401"/>
      <c r="IOP1841" s="401"/>
      <c r="IOQ1841" s="401"/>
      <c r="IOR1841" s="401"/>
      <c r="IOS1841" s="401"/>
      <c r="IOT1841" s="401"/>
      <c r="IOU1841" s="401"/>
      <c r="IOV1841" s="401"/>
      <c r="IOW1841" s="401"/>
      <c r="IOX1841" s="401"/>
      <c r="IOY1841" s="401"/>
      <c r="IOZ1841" s="401"/>
      <c r="IPA1841" s="401"/>
      <c r="IPB1841" s="401"/>
      <c r="IPC1841" s="401"/>
      <c r="IPD1841" s="401"/>
      <c r="IPE1841" s="401"/>
      <c r="IPF1841" s="401"/>
      <c r="IPG1841" s="401"/>
      <c r="IPH1841" s="401"/>
      <c r="IPI1841" s="401"/>
      <c r="IPJ1841" s="401"/>
      <c r="IPK1841" s="401"/>
      <c r="IPL1841" s="401"/>
      <c r="IPM1841" s="401"/>
      <c r="IPN1841" s="401"/>
      <c r="IPO1841" s="401"/>
      <c r="IPP1841" s="401"/>
      <c r="IPQ1841" s="401"/>
      <c r="IPR1841" s="401"/>
      <c r="IPS1841" s="401"/>
      <c r="IPT1841" s="401"/>
      <c r="IPU1841" s="401"/>
      <c r="IPV1841" s="401"/>
      <c r="IPW1841" s="401"/>
      <c r="IPX1841" s="401"/>
      <c r="IPY1841" s="401"/>
      <c r="IPZ1841" s="401"/>
      <c r="IQA1841" s="401"/>
      <c r="IQB1841" s="401"/>
      <c r="IQC1841" s="401"/>
      <c r="IQD1841" s="401"/>
      <c r="IQE1841" s="401"/>
      <c r="IQF1841" s="401"/>
      <c r="IQG1841" s="401"/>
      <c r="IQH1841" s="401"/>
      <c r="IQI1841" s="401"/>
      <c r="IQJ1841" s="401"/>
      <c r="IQK1841" s="401"/>
      <c r="IQL1841" s="401"/>
      <c r="IQM1841" s="401"/>
      <c r="IQN1841" s="401"/>
      <c r="IQO1841" s="401"/>
      <c r="IQP1841" s="401"/>
      <c r="IQQ1841" s="401"/>
      <c r="IQR1841" s="401"/>
      <c r="IQS1841" s="401"/>
      <c r="IQT1841" s="401"/>
      <c r="IQU1841" s="401"/>
      <c r="IQV1841" s="401"/>
      <c r="IQW1841" s="401"/>
      <c r="IQX1841" s="401"/>
      <c r="IQY1841" s="401"/>
      <c r="IQZ1841" s="401"/>
      <c r="IRA1841" s="401"/>
      <c r="IRB1841" s="401"/>
      <c r="IRC1841" s="401"/>
      <c r="IRD1841" s="401"/>
      <c r="IRE1841" s="401"/>
      <c r="IRF1841" s="401"/>
      <c r="IRG1841" s="401"/>
      <c r="IRH1841" s="401"/>
      <c r="IRI1841" s="401"/>
      <c r="IRJ1841" s="401"/>
      <c r="IRK1841" s="401"/>
      <c r="IRL1841" s="401"/>
      <c r="IRM1841" s="401"/>
      <c r="IRN1841" s="401"/>
      <c r="IRO1841" s="401"/>
      <c r="IRP1841" s="401"/>
      <c r="IRQ1841" s="401"/>
      <c r="IRR1841" s="401"/>
      <c r="IRS1841" s="401"/>
      <c r="IRT1841" s="401"/>
      <c r="IRU1841" s="401"/>
      <c r="IRV1841" s="401"/>
      <c r="IRW1841" s="401"/>
      <c r="IRX1841" s="401"/>
      <c r="IRY1841" s="401"/>
      <c r="IRZ1841" s="401"/>
      <c r="ISA1841" s="401"/>
      <c r="ISB1841" s="401"/>
      <c r="ISC1841" s="401"/>
      <c r="ISD1841" s="401"/>
      <c r="ISE1841" s="401"/>
      <c r="ISF1841" s="401"/>
      <c r="ISG1841" s="401"/>
      <c r="ISH1841" s="401"/>
      <c r="ISI1841" s="401"/>
      <c r="ISJ1841" s="401"/>
      <c r="ISK1841" s="401"/>
      <c r="ISL1841" s="401"/>
      <c r="ISM1841" s="401"/>
      <c r="ISN1841" s="401"/>
      <c r="ISO1841" s="401"/>
      <c r="ISP1841" s="401"/>
      <c r="ISQ1841" s="401"/>
      <c r="ISR1841" s="401"/>
      <c r="ISS1841" s="401"/>
      <c r="IST1841" s="401"/>
      <c r="ISU1841" s="401"/>
      <c r="ISV1841" s="401"/>
      <c r="ISW1841" s="401"/>
      <c r="ISX1841" s="401"/>
      <c r="ISY1841" s="401"/>
      <c r="ISZ1841" s="401"/>
      <c r="ITA1841" s="401"/>
      <c r="ITB1841" s="401"/>
      <c r="ITC1841" s="401"/>
      <c r="ITD1841" s="401"/>
      <c r="ITE1841" s="401"/>
      <c r="ITF1841" s="401"/>
      <c r="ITG1841" s="401"/>
      <c r="ITH1841" s="401"/>
      <c r="ITI1841" s="401"/>
      <c r="ITJ1841" s="401"/>
      <c r="ITK1841" s="401"/>
      <c r="ITL1841" s="401"/>
      <c r="ITM1841" s="401"/>
      <c r="ITN1841" s="401"/>
      <c r="ITO1841" s="401"/>
      <c r="ITP1841" s="401"/>
      <c r="ITQ1841" s="401"/>
      <c r="ITR1841" s="401"/>
      <c r="ITS1841" s="401"/>
      <c r="ITT1841" s="401"/>
      <c r="ITU1841" s="401"/>
      <c r="ITV1841" s="401"/>
      <c r="ITW1841" s="401"/>
      <c r="ITX1841" s="401"/>
      <c r="ITY1841" s="401"/>
      <c r="ITZ1841" s="401"/>
      <c r="IUA1841" s="401"/>
      <c r="IUB1841" s="401"/>
      <c r="IUC1841" s="401"/>
      <c r="IUD1841" s="401"/>
      <c r="IUE1841" s="401"/>
      <c r="IUF1841" s="401"/>
      <c r="IUG1841" s="401"/>
      <c r="IUH1841" s="401"/>
      <c r="IUI1841" s="401"/>
      <c r="IUJ1841" s="401"/>
      <c r="IUK1841" s="401"/>
      <c r="IUL1841" s="401"/>
      <c r="IUM1841" s="401"/>
      <c r="IUN1841" s="401"/>
      <c r="IUO1841" s="401"/>
      <c r="IUP1841" s="401"/>
      <c r="IUQ1841" s="401"/>
      <c r="IUR1841" s="401"/>
      <c r="IUS1841" s="401"/>
      <c r="IUT1841" s="401"/>
      <c r="IUU1841" s="401"/>
      <c r="IUV1841" s="401"/>
      <c r="IUW1841" s="401"/>
      <c r="IUX1841" s="401"/>
      <c r="IUY1841" s="401"/>
      <c r="IUZ1841" s="401"/>
      <c r="IVA1841" s="401"/>
      <c r="IVB1841" s="401"/>
      <c r="IVC1841" s="401"/>
      <c r="IVD1841" s="401"/>
      <c r="IVE1841" s="401"/>
      <c r="IVF1841" s="401"/>
      <c r="IVG1841" s="401"/>
      <c r="IVH1841" s="401"/>
      <c r="IVI1841" s="401"/>
      <c r="IVJ1841" s="401"/>
      <c r="IVK1841" s="401"/>
      <c r="IVL1841" s="401"/>
      <c r="IVM1841" s="401"/>
      <c r="IVN1841" s="401"/>
      <c r="IVO1841" s="401"/>
      <c r="IVP1841" s="401"/>
      <c r="IVQ1841" s="401"/>
      <c r="IVR1841" s="401"/>
      <c r="IVS1841" s="401"/>
      <c r="IVT1841" s="401"/>
      <c r="IVU1841" s="401"/>
      <c r="IVV1841" s="401"/>
      <c r="IVW1841" s="401"/>
      <c r="IVX1841" s="401"/>
      <c r="IVY1841" s="401"/>
      <c r="IVZ1841" s="401"/>
      <c r="IWA1841" s="401"/>
      <c r="IWB1841" s="401"/>
      <c r="IWC1841" s="401"/>
      <c r="IWD1841" s="401"/>
      <c r="IWE1841" s="401"/>
      <c r="IWF1841" s="401"/>
      <c r="IWG1841" s="401"/>
      <c r="IWH1841" s="401"/>
      <c r="IWI1841" s="401"/>
      <c r="IWJ1841" s="401"/>
      <c r="IWK1841" s="401"/>
      <c r="IWL1841" s="401"/>
      <c r="IWM1841" s="401"/>
      <c r="IWN1841" s="401"/>
      <c r="IWO1841" s="401"/>
      <c r="IWP1841" s="401"/>
      <c r="IWQ1841" s="401"/>
      <c r="IWR1841" s="401"/>
      <c r="IWS1841" s="401"/>
      <c r="IWT1841" s="401"/>
      <c r="IWU1841" s="401"/>
      <c r="IWV1841" s="401"/>
      <c r="IWW1841" s="401"/>
      <c r="IWX1841" s="401"/>
      <c r="IWY1841" s="401"/>
      <c r="IWZ1841" s="401"/>
      <c r="IXA1841" s="401"/>
      <c r="IXB1841" s="401"/>
      <c r="IXC1841" s="401"/>
      <c r="IXD1841" s="401"/>
      <c r="IXE1841" s="401"/>
      <c r="IXF1841" s="401"/>
      <c r="IXG1841" s="401"/>
      <c r="IXH1841" s="401"/>
      <c r="IXI1841" s="401"/>
      <c r="IXJ1841" s="401"/>
      <c r="IXK1841" s="401"/>
      <c r="IXL1841" s="401"/>
      <c r="IXM1841" s="401"/>
      <c r="IXN1841" s="401"/>
      <c r="IXO1841" s="401"/>
      <c r="IXP1841" s="401"/>
      <c r="IXQ1841" s="401"/>
      <c r="IXR1841" s="401"/>
      <c r="IXS1841" s="401"/>
      <c r="IXT1841" s="401"/>
      <c r="IXU1841" s="401"/>
      <c r="IXV1841" s="401"/>
      <c r="IXW1841" s="401"/>
      <c r="IXX1841" s="401"/>
      <c r="IXY1841" s="401"/>
      <c r="IXZ1841" s="401"/>
      <c r="IYA1841" s="401"/>
      <c r="IYB1841" s="401"/>
      <c r="IYC1841" s="401"/>
      <c r="IYD1841" s="401"/>
      <c r="IYE1841" s="401"/>
      <c r="IYF1841" s="401"/>
      <c r="IYG1841" s="401"/>
      <c r="IYH1841" s="401"/>
      <c r="IYI1841" s="401"/>
      <c r="IYJ1841" s="401"/>
      <c r="IYK1841" s="401"/>
      <c r="IYL1841" s="401"/>
      <c r="IYM1841" s="401"/>
      <c r="IYN1841" s="401"/>
      <c r="IYO1841" s="401"/>
      <c r="IYP1841" s="401"/>
      <c r="IYQ1841" s="401"/>
      <c r="IYR1841" s="401"/>
      <c r="IYS1841" s="401"/>
      <c r="IYT1841" s="401"/>
      <c r="IYU1841" s="401"/>
      <c r="IYV1841" s="401"/>
      <c r="IYW1841" s="401"/>
      <c r="IYX1841" s="401"/>
      <c r="IYY1841" s="401"/>
      <c r="IYZ1841" s="401"/>
      <c r="IZA1841" s="401"/>
      <c r="IZB1841" s="401"/>
      <c r="IZC1841" s="401"/>
      <c r="IZD1841" s="401"/>
      <c r="IZE1841" s="401"/>
      <c r="IZF1841" s="401"/>
      <c r="IZG1841" s="401"/>
      <c r="IZH1841" s="401"/>
      <c r="IZI1841" s="401"/>
      <c r="IZJ1841" s="401"/>
      <c r="IZK1841" s="401"/>
      <c r="IZL1841" s="401"/>
      <c r="IZM1841" s="401"/>
      <c r="IZN1841" s="401"/>
      <c r="IZO1841" s="401"/>
      <c r="IZP1841" s="401"/>
      <c r="IZQ1841" s="401"/>
      <c r="IZR1841" s="401"/>
      <c r="IZS1841" s="401"/>
      <c r="IZT1841" s="401"/>
      <c r="IZU1841" s="401"/>
      <c r="IZV1841" s="401"/>
      <c r="IZW1841" s="401"/>
      <c r="IZX1841" s="401"/>
      <c r="IZY1841" s="401"/>
      <c r="IZZ1841" s="401"/>
      <c r="JAA1841" s="401"/>
      <c r="JAB1841" s="401"/>
      <c r="JAC1841" s="401"/>
      <c r="JAD1841" s="401"/>
      <c r="JAE1841" s="401"/>
      <c r="JAF1841" s="401"/>
      <c r="JAG1841" s="401"/>
      <c r="JAH1841" s="401"/>
      <c r="JAI1841" s="401"/>
      <c r="JAJ1841" s="401"/>
      <c r="JAK1841" s="401"/>
      <c r="JAL1841" s="401"/>
      <c r="JAM1841" s="401"/>
      <c r="JAN1841" s="401"/>
      <c r="JAO1841" s="401"/>
      <c r="JAP1841" s="401"/>
      <c r="JAQ1841" s="401"/>
      <c r="JAR1841" s="401"/>
      <c r="JAS1841" s="401"/>
      <c r="JAT1841" s="401"/>
      <c r="JAU1841" s="401"/>
      <c r="JAV1841" s="401"/>
      <c r="JAW1841" s="401"/>
      <c r="JAX1841" s="401"/>
      <c r="JAY1841" s="401"/>
      <c r="JAZ1841" s="401"/>
      <c r="JBA1841" s="401"/>
      <c r="JBB1841" s="401"/>
      <c r="JBC1841" s="401"/>
      <c r="JBD1841" s="401"/>
      <c r="JBE1841" s="401"/>
      <c r="JBF1841" s="401"/>
      <c r="JBG1841" s="401"/>
      <c r="JBH1841" s="401"/>
      <c r="JBI1841" s="401"/>
      <c r="JBJ1841" s="401"/>
      <c r="JBK1841" s="401"/>
      <c r="JBL1841" s="401"/>
      <c r="JBM1841" s="401"/>
      <c r="JBN1841" s="401"/>
      <c r="JBO1841" s="401"/>
      <c r="JBP1841" s="401"/>
      <c r="JBQ1841" s="401"/>
      <c r="JBR1841" s="401"/>
      <c r="JBS1841" s="401"/>
      <c r="JBT1841" s="401"/>
      <c r="JBU1841" s="401"/>
      <c r="JBV1841" s="401"/>
      <c r="JBW1841" s="401"/>
      <c r="JBX1841" s="401"/>
      <c r="JBY1841" s="401"/>
      <c r="JBZ1841" s="401"/>
      <c r="JCA1841" s="401"/>
      <c r="JCB1841" s="401"/>
      <c r="JCC1841" s="401"/>
      <c r="JCD1841" s="401"/>
      <c r="JCE1841" s="401"/>
      <c r="JCF1841" s="401"/>
      <c r="JCG1841" s="401"/>
      <c r="JCH1841" s="401"/>
      <c r="JCI1841" s="401"/>
      <c r="JCJ1841" s="401"/>
      <c r="JCK1841" s="401"/>
      <c r="JCL1841" s="401"/>
      <c r="JCM1841" s="401"/>
      <c r="JCN1841" s="401"/>
      <c r="JCO1841" s="401"/>
      <c r="JCP1841" s="401"/>
      <c r="JCQ1841" s="401"/>
      <c r="JCR1841" s="401"/>
      <c r="JCS1841" s="401"/>
      <c r="JCT1841" s="401"/>
      <c r="JCU1841" s="401"/>
      <c r="JCV1841" s="401"/>
      <c r="JCW1841" s="401"/>
      <c r="JCX1841" s="401"/>
      <c r="JCY1841" s="401"/>
      <c r="JCZ1841" s="401"/>
      <c r="JDA1841" s="401"/>
      <c r="JDB1841" s="401"/>
      <c r="JDC1841" s="401"/>
      <c r="JDD1841" s="401"/>
      <c r="JDE1841" s="401"/>
      <c r="JDF1841" s="401"/>
      <c r="JDG1841" s="401"/>
      <c r="JDH1841" s="401"/>
      <c r="JDI1841" s="401"/>
      <c r="JDJ1841" s="401"/>
      <c r="JDK1841" s="401"/>
      <c r="JDL1841" s="401"/>
      <c r="JDM1841" s="401"/>
      <c r="JDN1841" s="401"/>
      <c r="JDO1841" s="401"/>
      <c r="JDP1841" s="401"/>
      <c r="JDQ1841" s="401"/>
      <c r="JDR1841" s="401"/>
      <c r="JDS1841" s="401"/>
      <c r="JDT1841" s="401"/>
      <c r="JDU1841" s="401"/>
      <c r="JDV1841" s="401"/>
      <c r="JDW1841" s="401"/>
      <c r="JDX1841" s="401"/>
      <c r="JDY1841" s="401"/>
      <c r="JDZ1841" s="401"/>
      <c r="JEA1841" s="401"/>
      <c r="JEB1841" s="401"/>
      <c r="JEC1841" s="401"/>
      <c r="JED1841" s="401"/>
      <c r="JEE1841" s="401"/>
      <c r="JEF1841" s="401"/>
      <c r="JEG1841" s="401"/>
      <c r="JEH1841" s="401"/>
      <c r="JEI1841" s="401"/>
      <c r="JEJ1841" s="401"/>
      <c r="JEK1841" s="401"/>
      <c r="JEL1841" s="401"/>
      <c r="JEM1841" s="401"/>
      <c r="JEN1841" s="401"/>
      <c r="JEO1841" s="401"/>
      <c r="JEP1841" s="401"/>
      <c r="JEQ1841" s="401"/>
      <c r="JER1841" s="401"/>
      <c r="JES1841" s="401"/>
      <c r="JET1841" s="401"/>
      <c r="JEU1841" s="401"/>
      <c r="JEV1841" s="401"/>
      <c r="JEW1841" s="401"/>
      <c r="JEX1841" s="401"/>
      <c r="JEY1841" s="401"/>
      <c r="JEZ1841" s="401"/>
      <c r="JFA1841" s="401"/>
      <c r="JFB1841" s="401"/>
      <c r="JFC1841" s="401"/>
      <c r="JFD1841" s="401"/>
      <c r="JFE1841" s="401"/>
      <c r="JFF1841" s="401"/>
      <c r="JFG1841" s="401"/>
      <c r="JFH1841" s="401"/>
      <c r="JFI1841" s="401"/>
      <c r="JFJ1841" s="401"/>
      <c r="JFK1841" s="401"/>
      <c r="JFL1841" s="401"/>
      <c r="JFM1841" s="401"/>
      <c r="JFN1841" s="401"/>
      <c r="JFO1841" s="401"/>
      <c r="JFP1841" s="401"/>
      <c r="JFQ1841" s="401"/>
      <c r="JFR1841" s="401"/>
      <c r="JFS1841" s="401"/>
      <c r="JFT1841" s="401"/>
      <c r="JFU1841" s="401"/>
      <c r="JFV1841" s="401"/>
      <c r="JFW1841" s="401"/>
      <c r="JFX1841" s="401"/>
      <c r="JFY1841" s="401"/>
      <c r="JFZ1841" s="401"/>
      <c r="JGA1841" s="401"/>
      <c r="JGB1841" s="401"/>
      <c r="JGC1841" s="401"/>
      <c r="JGD1841" s="401"/>
      <c r="JGE1841" s="401"/>
      <c r="JGF1841" s="401"/>
      <c r="JGG1841" s="401"/>
      <c r="JGH1841" s="401"/>
      <c r="JGI1841" s="401"/>
      <c r="JGJ1841" s="401"/>
      <c r="JGK1841" s="401"/>
      <c r="JGL1841" s="401"/>
      <c r="JGM1841" s="401"/>
      <c r="JGN1841" s="401"/>
      <c r="JGO1841" s="401"/>
      <c r="JGP1841" s="401"/>
      <c r="JGQ1841" s="401"/>
      <c r="JGR1841" s="401"/>
      <c r="JGS1841" s="401"/>
      <c r="JGT1841" s="401"/>
      <c r="JGU1841" s="401"/>
      <c r="JGV1841" s="401"/>
      <c r="JGW1841" s="401"/>
      <c r="JGX1841" s="401"/>
      <c r="JGY1841" s="401"/>
      <c r="JGZ1841" s="401"/>
      <c r="JHA1841" s="401"/>
      <c r="JHB1841" s="401"/>
      <c r="JHC1841" s="401"/>
      <c r="JHD1841" s="401"/>
      <c r="JHE1841" s="401"/>
      <c r="JHF1841" s="401"/>
      <c r="JHG1841" s="401"/>
      <c r="JHH1841" s="401"/>
      <c r="JHI1841" s="401"/>
      <c r="JHJ1841" s="401"/>
      <c r="JHK1841" s="401"/>
      <c r="JHL1841" s="401"/>
      <c r="JHM1841" s="401"/>
      <c r="JHN1841" s="401"/>
      <c r="JHO1841" s="401"/>
      <c r="JHP1841" s="401"/>
      <c r="JHQ1841" s="401"/>
      <c r="JHR1841" s="401"/>
      <c r="JHS1841" s="401"/>
      <c r="JHT1841" s="401"/>
      <c r="JHU1841" s="401"/>
      <c r="JHV1841" s="401"/>
      <c r="JHW1841" s="401"/>
      <c r="JHX1841" s="401"/>
      <c r="JHY1841" s="401"/>
      <c r="JHZ1841" s="401"/>
      <c r="JIA1841" s="401"/>
      <c r="JIB1841" s="401"/>
      <c r="JIC1841" s="401"/>
      <c r="JID1841" s="401"/>
      <c r="JIE1841" s="401"/>
      <c r="JIF1841" s="401"/>
      <c r="JIG1841" s="401"/>
      <c r="JIH1841" s="401"/>
      <c r="JII1841" s="401"/>
      <c r="JIJ1841" s="401"/>
      <c r="JIK1841" s="401"/>
      <c r="JIL1841" s="401"/>
      <c r="JIM1841" s="401"/>
      <c r="JIN1841" s="401"/>
      <c r="JIO1841" s="401"/>
      <c r="JIP1841" s="401"/>
      <c r="JIQ1841" s="401"/>
      <c r="JIR1841" s="401"/>
      <c r="JIS1841" s="401"/>
      <c r="JIT1841" s="401"/>
      <c r="JIU1841" s="401"/>
      <c r="JIV1841" s="401"/>
      <c r="JIW1841" s="401"/>
      <c r="JIX1841" s="401"/>
      <c r="JIY1841" s="401"/>
      <c r="JIZ1841" s="401"/>
      <c r="JJA1841" s="401"/>
      <c r="JJB1841" s="401"/>
      <c r="JJC1841" s="401"/>
      <c r="JJD1841" s="401"/>
      <c r="JJE1841" s="401"/>
      <c r="JJF1841" s="401"/>
      <c r="JJG1841" s="401"/>
      <c r="JJH1841" s="401"/>
      <c r="JJI1841" s="401"/>
      <c r="JJJ1841" s="401"/>
      <c r="JJK1841" s="401"/>
      <c r="JJL1841" s="401"/>
      <c r="JJM1841" s="401"/>
      <c r="JJN1841" s="401"/>
      <c r="JJO1841" s="401"/>
      <c r="JJP1841" s="401"/>
      <c r="JJQ1841" s="401"/>
      <c r="JJR1841" s="401"/>
      <c r="JJS1841" s="401"/>
      <c r="JJT1841" s="401"/>
      <c r="JJU1841" s="401"/>
      <c r="JJV1841" s="401"/>
      <c r="JJW1841" s="401"/>
      <c r="JJX1841" s="401"/>
      <c r="JJY1841" s="401"/>
      <c r="JJZ1841" s="401"/>
      <c r="JKA1841" s="401"/>
      <c r="JKB1841" s="401"/>
      <c r="JKC1841" s="401"/>
      <c r="JKD1841" s="401"/>
      <c r="JKE1841" s="401"/>
      <c r="JKF1841" s="401"/>
      <c r="JKG1841" s="401"/>
      <c r="JKH1841" s="401"/>
      <c r="JKI1841" s="401"/>
      <c r="JKJ1841" s="401"/>
      <c r="JKK1841" s="401"/>
      <c r="JKL1841" s="401"/>
      <c r="JKM1841" s="401"/>
      <c r="JKN1841" s="401"/>
      <c r="JKO1841" s="401"/>
      <c r="JKP1841" s="401"/>
      <c r="JKQ1841" s="401"/>
      <c r="JKR1841" s="401"/>
      <c r="JKS1841" s="401"/>
      <c r="JKT1841" s="401"/>
      <c r="JKU1841" s="401"/>
      <c r="JKV1841" s="401"/>
      <c r="JKW1841" s="401"/>
      <c r="JKX1841" s="401"/>
      <c r="JKY1841" s="401"/>
      <c r="JKZ1841" s="401"/>
      <c r="JLA1841" s="401"/>
      <c r="JLB1841" s="401"/>
      <c r="JLC1841" s="401"/>
      <c r="JLD1841" s="401"/>
      <c r="JLE1841" s="401"/>
      <c r="JLF1841" s="401"/>
      <c r="JLG1841" s="401"/>
      <c r="JLH1841" s="401"/>
      <c r="JLI1841" s="401"/>
      <c r="JLJ1841" s="401"/>
      <c r="JLK1841" s="401"/>
      <c r="JLL1841" s="401"/>
      <c r="JLM1841" s="401"/>
      <c r="JLN1841" s="401"/>
      <c r="JLO1841" s="401"/>
      <c r="JLP1841" s="401"/>
      <c r="JLQ1841" s="401"/>
      <c r="JLR1841" s="401"/>
      <c r="JLS1841" s="401"/>
      <c r="JLT1841" s="401"/>
      <c r="JLU1841" s="401"/>
      <c r="JLV1841" s="401"/>
      <c r="JLW1841" s="401"/>
      <c r="JLX1841" s="401"/>
      <c r="JLY1841" s="401"/>
      <c r="JLZ1841" s="401"/>
      <c r="JMA1841" s="401"/>
      <c r="JMB1841" s="401"/>
      <c r="JMC1841" s="401"/>
      <c r="JMD1841" s="401"/>
      <c r="JME1841" s="401"/>
      <c r="JMF1841" s="401"/>
      <c r="JMG1841" s="401"/>
      <c r="JMH1841" s="401"/>
      <c r="JMI1841" s="401"/>
      <c r="JMJ1841" s="401"/>
      <c r="JMK1841" s="401"/>
      <c r="JML1841" s="401"/>
      <c r="JMM1841" s="401"/>
      <c r="JMN1841" s="401"/>
      <c r="JMO1841" s="401"/>
      <c r="JMP1841" s="401"/>
      <c r="JMQ1841" s="401"/>
      <c r="JMR1841" s="401"/>
      <c r="JMS1841" s="401"/>
      <c r="JMT1841" s="401"/>
      <c r="JMU1841" s="401"/>
      <c r="JMV1841" s="401"/>
      <c r="JMW1841" s="401"/>
      <c r="JMX1841" s="401"/>
      <c r="JMY1841" s="401"/>
      <c r="JMZ1841" s="401"/>
      <c r="JNA1841" s="401"/>
      <c r="JNB1841" s="401"/>
      <c r="JNC1841" s="401"/>
      <c r="JND1841" s="401"/>
      <c r="JNE1841" s="401"/>
      <c r="JNF1841" s="401"/>
      <c r="JNG1841" s="401"/>
      <c r="JNH1841" s="401"/>
      <c r="JNI1841" s="401"/>
      <c r="JNJ1841" s="401"/>
      <c r="JNK1841" s="401"/>
      <c r="JNL1841" s="401"/>
      <c r="JNM1841" s="401"/>
      <c r="JNN1841" s="401"/>
      <c r="JNO1841" s="401"/>
      <c r="JNP1841" s="401"/>
      <c r="JNQ1841" s="401"/>
      <c r="JNR1841" s="401"/>
      <c r="JNS1841" s="401"/>
      <c r="JNT1841" s="401"/>
      <c r="JNU1841" s="401"/>
      <c r="JNV1841" s="401"/>
      <c r="JNW1841" s="401"/>
      <c r="JNX1841" s="401"/>
      <c r="JNY1841" s="401"/>
      <c r="JNZ1841" s="401"/>
      <c r="JOA1841" s="401"/>
      <c r="JOB1841" s="401"/>
      <c r="JOC1841" s="401"/>
      <c r="JOD1841" s="401"/>
      <c r="JOE1841" s="401"/>
      <c r="JOF1841" s="401"/>
      <c r="JOG1841" s="401"/>
      <c r="JOH1841" s="401"/>
      <c r="JOI1841" s="401"/>
      <c r="JOJ1841" s="401"/>
      <c r="JOK1841" s="401"/>
      <c r="JOL1841" s="401"/>
      <c r="JOM1841" s="401"/>
      <c r="JON1841" s="401"/>
      <c r="JOO1841" s="401"/>
      <c r="JOP1841" s="401"/>
      <c r="JOQ1841" s="401"/>
      <c r="JOR1841" s="401"/>
      <c r="JOS1841" s="401"/>
      <c r="JOT1841" s="401"/>
      <c r="JOU1841" s="401"/>
      <c r="JOV1841" s="401"/>
      <c r="JOW1841" s="401"/>
      <c r="JOX1841" s="401"/>
      <c r="JOY1841" s="401"/>
      <c r="JOZ1841" s="401"/>
      <c r="JPA1841" s="401"/>
      <c r="JPB1841" s="401"/>
      <c r="JPC1841" s="401"/>
      <c r="JPD1841" s="401"/>
      <c r="JPE1841" s="401"/>
      <c r="JPF1841" s="401"/>
      <c r="JPG1841" s="401"/>
      <c r="JPH1841" s="401"/>
      <c r="JPI1841" s="401"/>
      <c r="JPJ1841" s="401"/>
      <c r="JPK1841" s="401"/>
      <c r="JPL1841" s="401"/>
      <c r="JPM1841" s="401"/>
      <c r="JPN1841" s="401"/>
      <c r="JPO1841" s="401"/>
      <c r="JPP1841" s="401"/>
      <c r="JPQ1841" s="401"/>
      <c r="JPR1841" s="401"/>
      <c r="JPS1841" s="401"/>
      <c r="JPT1841" s="401"/>
      <c r="JPU1841" s="401"/>
      <c r="JPV1841" s="401"/>
      <c r="JPW1841" s="401"/>
      <c r="JPX1841" s="401"/>
      <c r="JPY1841" s="401"/>
      <c r="JPZ1841" s="401"/>
      <c r="JQA1841" s="401"/>
      <c r="JQB1841" s="401"/>
      <c r="JQC1841" s="401"/>
      <c r="JQD1841" s="401"/>
      <c r="JQE1841" s="401"/>
      <c r="JQF1841" s="401"/>
      <c r="JQG1841" s="401"/>
      <c r="JQH1841" s="401"/>
      <c r="JQI1841" s="401"/>
      <c r="JQJ1841" s="401"/>
      <c r="JQK1841" s="401"/>
      <c r="JQL1841" s="401"/>
      <c r="JQM1841" s="401"/>
      <c r="JQN1841" s="401"/>
      <c r="JQO1841" s="401"/>
      <c r="JQP1841" s="401"/>
      <c r="JQQ1841" s="401"/>
      <c r="JQR1841" s="401"/>
      <c r="JQS1841" s="401"/>
      <c r="JQT1841" s="401"/>
      <c r="JQU1841" s="401"/>
      <c r="JQV1841" s="401"/>
      <c r="JQW1841" s="401"/>
      <c r="JQX1841" s="401"/>
      <c r="JQY1841" s="401"/>
      <c r="JQZ1841" s="401"/>
      <c r="JRA1841" s="401"/>
      <c r="JRB1841" s="401"/>
      <c r="JRC1841" s="401"/>
      <c r="JRD1841" s="401"/>
      <c r="JRE1841" s="401"/>
      <c r="JRF1841" s="401"/>
      <c r="JRG1841" s="401"/>
      <c r="JRH1841" s="401"/>
      <c r="JRI1841" s="401"/>
      <c r="JRJ1841" s="401"/>
      <c r="JRK1841" s="401"/>
      <c r="JRL1841" s="401"/>
      <c r="JRM1841" s="401"/>
      <c r="JRN1841" s="401"/>
      <c r="JRO1841" s="401"/>
      <c r="JRP1841" s="401"/>
      <c r="JRQ1841" s="401"/>
      <c r="JRR1841" s="401"/>
      <c r="JRS1841" s="401"/>
      <c r="JRT1841" s="401"/>
      <c r="JRU1841" s="401"/>
      <c r="JRV1841" s="401"/>
      <c r="JRW1841" s="401"/>
      <c r="JRX1841" s="401"/>
      <c r="JRY1841" s="401"/>
      <c r="JRZ1841" s="401"/>
      <c r="JSA1841" s="401"/>
      <c r="JSB1841" s="401"/>
      <c r="JSC1841" s="401"/>
      <c r="JSD1841" s="401"/>
      <c r="JSE1841" s="401"/>
      <c r="JSF1841" s="401"/>
      <c r="JSG1841" s="401"/>
      <c r="JSH1841" s="401"/>
      <c r="JSI1841" s="401"/>
      <c r="JSJ1841" s="401"/>
      <c r="JSK1841" s="401"/>
      <c r="JSL1841" s="401"/>
      <c r="JSM1841" s="401"/>
      <c r="JSN1841" s="401"/>
      <c r="JSO1841" s="401"/>
      <c r="JSP1841" s="401"/>
      <c r="JSQ1841" s="401"/>
      <c r="JSR1841" s="401"/>
      <c r="JSS1841" s="401"/>
      <c r="JST1841" s="401"/>
      <c r="JSU1841" s="401"/>
      <c r="JSV1841" s="401"/>
      <c r="JSW1841" s="401"/>
      <c r="JSX1841" s="401"/>
      <c r="JSY1841" s="401"/>
      <c r="JSZ1841" s="401"/>
      <c r="JTA1841" s="401"/>
      <c r="JTB1841" s="401"/>
      <c r="JTC1841" s="401"/>
      <c r="JTD1841" s="401"/>
      <c r="JTE1841" s="401"/>
      <c r="JTF1841" s="401"/>
      <c r="JTG1841" s="401"/>
      <c r="JTH1841" s="401"/>
      <c r="JTI1841" s="401"/>
      <c r="JTJ1841" s="401"/>
      <c r="JTK1841" s="401"/>
      <c r="JTL1841" s="401"/>
      <c r="JTM1841" s="401"/>
      <c r="JTN1841" s="401"/>
      <c r="JTO1841" s="401"/>
      <c r="JTP1841" s="401"/>
      <c r="JTQ1841" s="401"/>
      <c r="JTR1841" s="401"/>
      <c r="JTS1841" s="401"/>
      <c r="JTT1841" s="401"/>
      <c r="JTU1841" s="401"/>
      <c r="JTV1841" s="401"/>
      <c r="JTW1841" s="401"/>
      <c r="JTX1841" s="401"/>
      <c r="JTY1841" s="401"/>
      <c r="JTZ1841" s="401"/>
      <c r="JUA1841" s="401"/>
      <c r="JUB1841" s="401"/>
      <c r="JUC1841" s="401"/>
      <c r="JUD1841" s="401"/>
      <c r="JUE1841" s="401"/>
      <c r="JUF1841" s="401"/>
      <c r="JUG1841" s="401"/>
      <c r="JUH1841" s="401"/>
      <c r="JUI1841" s="401"/>
      <c r="JUJ1841" s="401"/>
      <c r="JUK1841" s="401"/>
      <c r="JUL1841" s="401"/>
      <c r="JUM1841" s="401"/>
      <c r="JUN1841" s="401"/>
      <c r="JUO1841" s="401"/>
      <c r="JUP1841" s="401"/>
      <c r="JUQ1841" s="401"/>
      <c r="JUR1841" s="401"/>
      <c r="JUS1841" s="401"/>
      <c r="JUT1841" s="401"/>
      <c r="JUU1841" s="401"/>
      <c r="JUV1841" s="401"/>
      <c r="JUW1841" s="401"/>
      <c r="JUX1841" s="401"/>
      <c r="JUY1841" s="401"/>
      <c r="JUZ1841" s="401"/>
      <c r="JVA1841" s="401"/>
      <c r="JVB1841" s="401"/>
      <c r="JVC1841" s="401"/>
      <c r="JVD1841" s="401"/>
      <c r="JVE1841" s="401"/>
      <c r="JVF1841" s="401"/>
      <c r="JVG1841" s="401"/>
      <c r="JVH1841" s="401"/>
      <c r="JVI1841" s="401"/>
      <c r="JVJ1841" s="401"/>
      <c r="JVK1841" s="401"/>
      <c r="JVL1841" s="401"/>
      <c r="JVM1841" s="401"/>
      <c r="JVN1841" s="401"/>
      <c r="JVO1841" s="401"/>
      <c r="JVP1841" s="401"/>
      <c r="JVQ1841" s="401"/>
      <c r="JVR1841" s="401"/>
      <c r="JVS1841" s="401"/>
      <c r="JVT1841" s="401"/>
      <c r="JVU1841" s="401"/>
      <c r="JVV1841" s="401"/>
      <c r="JVW1841" s="401"/>
      <c r="JVX1841" s="401"/>
      <c r="JVY1841" s="401"/>
      <c r="JVZ1841" s="401"/>
      <c r="JWA1841" s="401"/>
      <c r="JWB1841" s="401"/>
      <c r="JWC1841" s="401"/>
      <c r="JWD1841" s="401"/>
      <c r="JWE1841" s="401"/>
      <c r="JWF1841" s="401"/>
      <c r="JWG1841" s="401"/>
      <c r="JWH1841" s="401"/>
      <c r="JWI1841" s="401"/>
      <c r="JWJ1841" s="401"/>
      <c r="JWK1841" s="401"/>
      <c r="JWL1841" s="401"/>
      <c r="JWM1841" s="401"/>
      <c r="JWN1841" s="401"/>
      <c r="JWO1841" s="401"/>
      <c r="JWP1841" s="401"/>
      <c r="JWQ1841" s="401"/>
      <c r="JWR1841" s="401"/>
      <c r="JWS1841" s="401"/>
      <c r="JWT1841" s="401"/>
      <c r="JWU1841" s="401"/>
      <c r="JWV1841" s="401"/>
      <c r="JWW1841" s="401"/>
      <c r="JWX1841" s="401"/>
      <c r="JWY1841" s="401"/>
      <c r="JWZ1841" s="401"/>
      <c r="JXA1841" s="401"/>
      <c r="JXB1841" s="401"/>
      <c r="JXC1841" s="401"/>
      <c r="JXD1841" s="401"/>
      <c r="JXE1841" s="401"/>
      <c r="JXF1841" s="401"/>
      <c r="JXG1841" s="401"/>
      <c r="JXH1841" s="401"/>
      <c r="JXI1841" s="401"/>
      <c r="JXJ1841" s="401"/>
      <c r="JXK1841" s="401"/>
      <c r="JXL1841" s="401"/>
      <c r="JXM1841" s="401"/>
      <c r="JXN1841" s="401"/>
      <c r="JXO1841" s="401"/>
      <c r="JXP1841" s="401"/>
      <c r="JXQ1841" s="401"/>
      <c r="JXR1841" s="401"/>
      <c r="JXS1841" s="401"/>
      <c r="JXT1841" s="401"/>
      <c r="JXU1841" s="401"/>
      <c r="JXV1841" s="401"/>
      <c r="JXW1841" s="401"/>
      <c r="JXX1841" s="401"/>
      <c r="JXY1841" s="401"/>
      <c r="JXZ1841" s="401"/>
      <c r="JYA1841" s="401"/>
      <c r="JYB1841" s="401"/>
      <c r="JYC1841" s="401"/>
      <c r="JYD1841" s="401"/>
      <c r="JYE1841" s="401"/>
      <c r="JYF1841" s="401"/>
      <c r="JYG1841" s="401"/>
      <c r="JYH1841" s="401"/>
      <c r="JYI1841" s="401"/>
      <c r="JYJ1841" s="401"/>
      <c r="JYK1841" s="401"/>
      <c r="JYL1841" s="401"/>
      <c r="JYM1841" s="401"/>
      <c r="JYN1841" s="401"/>
      <c r="JYO1841" s="401"/>
      <c r="JYP1841" s="401"/>
      <c r="JYQ1841" s="401"/>
      <c r="JYR1841" s="401"/>
      <c r="JYS1841" s="401"/>
      <c r="JYT1841" s="401"/>
      <c r="JYU1841" s="401"/>
      <c r="JYV1841" s="401"/>
      <c r="JYW1841" s="401"/>
      <c r="JYX1841" s="401"/>
      <c r="JYY1841" s="401"/>
      <c r="JYZ1841" s="401"/>
      <c r="JZA1841" s="401"/>
      <c r="JZB1841" s="401"/>
      <c r="JZC1841" s="401"/>
      <c r="JZD1841" s="401"/>
      <c r="JZE1841" s="401"/>
      <c r="JZF1841" s="401"/>
      <c r="JZG1841" s="401"/>
      <c r="JZH1841" s="401"/>
      <c r="JZI1841" s="401"/>
      <c r="JZJ1841" s="401"/>
      <c r="JZK1841" s="401"/>
      <c r="JZL1841" s="401"/>
      <c r="JZM1841" s="401"/>
      <c r="JZN1841" s="401"/>
      <c r="JZO1841" s="401"/>
      <c r="JZP1841" s="401"/>
      <c r="JZQ1841" s="401"/>
      <c r="JZR1841" s="401"/>
      <c r="JZS1841" s="401"/>
      <c r="JZT1841" s="401"/>
      <c r="JZU1841" s="401"/>
      <c r="JZV1841" s="401"/>
      <c r="JZW1841" s="401"/>
      <c r="JZX1841" s="401"/>
      <c r="JZY1841" s="401"/>
      <c r="JZZ1841" s="401"/>
      <c r="KAA1841" s="401"/>
      <c r="KAB1841" s="401"/>
      <c r="KAC1841" s="401"/>
      <c r="KAD1841" s="401"/>
      <c r="KAE1841" s="401"/>
      <c r="KAF1841" s="401"/>
      <c r="KAG1841" s="401"/>
      <c r="KAH1841" s="401"/>
      <c r="KAI1841" s="401"/>
      <c r="KAJ1841" s="401"/>
      <c r="KAK1841" s="401"/>
      <c r="KAL1841" s="401"/>
      <c r="KAM1841" s="401"/>
      <c r="KAN1841" s="401"/>
      <c r="KAO1841" s="401"/>
      <c r="KAP1841" s="401"/>
      <c r="KAQ1841" s="401"/>
      <c r="KAR1841" s="401"/>
      <c r="KAS1841" s="401"/>
      <c r="KAT1841" s="401"/>
      <c r="KAU1841" s="401"/>
      <c r="KAV1841" s="401"/>
      <c r="KAW1841" s="401"/>
      <c r="KAX1841" s="401"/>
      <c r="KAY1841" s="401"/>
      <c r="KAZ1841" s="401"/>
      <c r="KBA1841" s="401"/>
      <c r="KBB1841" s="401"/>
      <c r="KBC1841" s="401"/>
      <c r="KBD1841" s="401"/>
      <c r="KBE1841" s="401"/>
      <c r="KBF1841" s="401"/>
      <c r="KBG1841" s="401"/>
      <c r="KBH1841" s="401"/>
      <c r="KBI1841" s="401"/>
      <c r="KBJ1841" s="401"/>
      <c r="KBK1841" s="401"/>
      <c r="KBL1841" s="401"/>
      <c r="KBM1841" s="401"/>
      <c r="KBN1841" s="401"/>
      <c r="KBO1841" s="401"/>
      <c r="KBP1841" s="401"/>
      <c r="KBQ1841" s="401"/>
      <c r="KBR1841" s="401"/>
      <c r="KBS1841" s="401"/>
      <c r="KBT1841" s="401"/>
      <c r="KBU1841" s="401"/>
      <c r="KBV1841" s="401"/>
      <c r="KBW1841" s="401"/>
      <c r="KBX1841" s="401"/>
      <c r="KBY1841" s="401"/>
      <c r="KBZ1841" s="401"/>
      <c r="KCA1841" s="401"/>
      <c r="KCB1841" s="401"/>
      <c r="KCC1841" s="401"/>
      <c r="KCD1841" s="401"/>
      <c r="KCE1841" s="401"/>
      <c r="KCF1841" s="401"/>
      <c r="KCG1841" s="401"/>
      <c r="KCH1841" s="401"/>
      <c r="KCI1841" s="401"/>
      <c r="KCJ1841" s="401"/>
      <c r="KCK1841" s="401"/>
      <c r="KCL1841" s="401"/>
      <c r="KCM1841" s="401"/>
      <c r="KCN1841" s="401"/>
      <c r="KCO1841" s="401"/>
      <c r="KCP1841" s="401"/>
      <c r="KCQ1841" s="401"/>
      <c r="KCR1841" s="401"/>
      <c r="KCS1841" s="401"/>
      <c r="KCT1841" s="401"/>
      <c r="KCU1841" s="401"/>
      <c r="KCV1841" s="401"/>
      <c r="KCW1841" s="401"/>
      <c r="KCX1841" s="401"/>
      <c r="KCY1841" s="401"/>
      <c r="KCZ1841" s="401"/>
      <c r="KDA1841" s="401"/>
      <c r="KDB1841" s="401"/>
      <c r="KDC1841" s="401"/>
      <c r="KDD1841" s="401"/>
      <c r="KDE1841" s="401"/>
      <c r="KDF1841" s="401"/>
      <c r="KDG1841" s="401"/>
      <c r="KDH1841" s="401"/>
      <c r="KDI1841" s="401"/>
      <c r="KDJ1841" s="401"/>
      <c r="KDK1841" s="401"/>
      <c r="KDL1841" s="401"/>
      <c r="KDM1841" s="401"/>
      <c r="KDN1841" s="401"/>
      <c r="KDO1841" s="401"/>
      <c r="KDP1841" s="401"/>
      <c r="KDQ1841" s="401"/>
      <c r="KDR1841" s="401"/>
      <c r="KDS1841" s="401"/>
      <c r="KDT1841" s="401"/>
      <c r="KDU1841" s="401"/>
      <c r="KDV1841" s="401"/>
      <c r="KDW1841" s="401"/>
      <c r="KDX1841" s="401"/>
      <c r="KDY1841" s="401"/>
      <c r="KDZ1841" s="401"/>
      <c r="KEA1841" s="401"/>
      <c r="KEB1841" s="401"/>
      <c r="KEC1841" s="401"/>
      <c r="KED1841" s="401"/>
      <c r="KEE1841" s="401"/>
      <c r="KEF1841" s="401"/>
      <c r="KEG1841" s="401"/>
      <c r="KEH1841" s="401"/>
      <c r="KEI1841" s="401"/>
      <c r="KEJ1841" s="401"/>
      <c r="KEK1841" s="401"/>
      <c r="KEL1841" s="401"/>
      <c r="KEM1841" s="401"/>
      <c r="KEN1841" s="401"/>
      <c r="KEO1841" s="401"/>
      <c r="KEP1841" s="401"/>
      <c r="KEQ1841" s="401"/>
      <c r="KER1841" s="401"/>
      <c r="KES1841" s="401"/>
      <c r="KET1841" s="401"/>
      <c r="KEU1841" s="401"/>
      <c r="KEV1841" s="401"/>
      <c r="KEW1841" s="401"/>
      <c r="KEX1841" s="401"/>
      <c r="KEY1841" s="401"/>
      <c r="KEZ1841" s="401"/>
      <c r="KFA1841" s="401"/>
      <c r="KFB1841" s="401"/>
      <c r="KFC1841" s="401"/>
      <c r="KFD1841" s="401"/>
      <c r="KFE1841" s="401"/>
      <c r="KFF1841" s="401"/>
      <c r="KFG1841" s="401"/>
      <c r="KFH1841" s="401"/>
      <c r="KFI1841" s="401"/>
      <c r="KFJ1841" s="401"/>
      <c r="KFK1841" s="401"/>
      <c r="KFL1841" s="401"/>
      <c r="KFM1841" s="401"/>
      <c r="KFN1841" s="401"/>
      <c r="KFO1841" s="401"/>
      <c r="KFP1841" s="401"/>
      <c r="KFQ1841" s="401"/>
      <c r="KFR1841" s="401"/>
      <c r="KFS1841" s="401"/>
      <c r="KFT1841" s="401"/>
      <c r="KFU1841" s="401"/>
      <c r="KFV1841" s="401"/>
      <c r="KFW1841" s="401"/>
      <c r="KFX1841" s="401"/>
      <c r="KFY1841" s="401"/>
      <c r="KFZ1841" s="401"/>
      <c r="KGA1841" s="401"/>
      <c r="KGB1841" s="401"/>
      <c r="KGC1841" s="401"/>
      <c r="KGD1841" s="401"/>
      <c r="KGE1841" s="401"/>
      <c r="KGF1841" s="401"/>
      <c r="KGG1841" s="401"/>
      <c r="KGH1841" s="401"/>
      <c r="KGI1841" s="401"/>
      <c r="KGJ1841" s="401"/>
      <c r="KGK1841" s="401"/>
      <c r="KGL1841" s="401"/>
      <c r="KGM1841" s="401"/>
      <c r="KGN1841" s="401"/>
      <c r="KGO1841" s="401"/>
      <c r="KGP1841" s="401"/>
      <c r="KGQ1841" s="401"/>
      <c r="KGR1841" s="401"/>
      <c r="KGS1841" s="401"/>
      <c r="KGT1841" s="401"/>
      <c r="KGU1841" s="401"/>
      <c r="KGV1841" s="401"/>
      <c r="KGW1841" s="401"/>
      <c r="KGX1841" s="401"/>
      <c r="KGY1841" s="401"/>
      <c r="KGZ1841" s="401"/>
      <c r="KHA1841" s="401"/>
      <c r="KHB1841" s="401"/>
      <c r="KHC1841" s="401"/>
      <c r="KHD1841" s="401"/>
      <c r="KHE1841" s="401"/>
      <c r="KHF1841" s="401"/>
      <c r="KHG1841" s="401"/>
      <c r="KHH1841" s="401"/>
      <c r="KHI1841" s="401"/>
      <c r="KHJ1841" s="401"/>
      <c r="KHK1841" s="401"/>
      <c r="KHL1841" s="401"/>
      <c r="KHM1841" s="401"/>
      <c r="KHN1841" s="401"/>
      <c r="KHO1841" s="401"/>
      <c r="KHP1841" s="401"/>
      <c r="KHQ1841" s="401"/>
      <c r="KHR1841" s="401"/>
      <c r="KHS1841" s="401"/>
      <c r="KHT1841" s="401"/>
      <c r="KHU1841" s="401"/>
      <c r="KHV1841" s="401"/>
      <c r="KHW1841" s="401"/>
      <c r="KHX1841" s="401"/>
      <c r="KHY1841" s="401"/>
      <c r="KHZ1841" s="401"/>
      <c r="KIA1841" s="401"/>
      <c r="KIB1841" s="401"/>
      <c r="KIC1841" s="401"/>
      <c r="KID1841" s="401"/>
      <c r="KIE1841" s="401"/>
      <c r="KIF1841" s="401"/>
      <c r="KIG1841" s="401"/>
      <c r="KIH1841" s="401"/>
      <c r="KII1841" s="401"/>
      <c r="KIJ1841" s="401"/>
      <c r="KIK1841" s="401"/>
      <c r="KIL1841" s="401"/>
      <c r="KIM1841" s="401"/>
      <c r="KIN1841" s="401"/>
      <c r="KIO1841" s="401"/>
      <c r="KIP1841" s="401"/>
      <c r="KIQ1841" s="401"/>
      <c r="KIR1841" s="401"/>
      <c r="KIS1841" s="401"/>
      <c r="KIT1841" s="401"/>
      <c r="KIU1841" s="401"/>
      <c r="KIV1841" s="401"/>
      <c r="KIW1841" s="401"/>
      <c r="KIX1841" s="401"/>
      <c r="KIY1841" s="401"/>
      <c r="KIZ1841" s="401"/>
      <c r="KJA1841" s="401"/>
      <c r="KJB1841" s="401"/>
      <c r="KJC1841" s="401"/>
      <c r="KJD1841" s="401"/>
      <c r="KJE1841" s="401"/>
      <c r="KJF1841" s="401"/>
      <c r="KJG1841" s="401"/>
      <c r="KJH1841" s="401"/>
      <c r="KJI1841" s="401"/>
      <c r="KJJ1841" s="401"/>
      <c r="KJK1841" s="401"/>
      <c r="KJL1841" s="401"/>
      <c r="KJM1841" s="401"/>
      <c r="KJN1841" s="401"/>
      <c r="KJO1841" s="401"/>
      <c r="KJP1841" s="401"/>
      <c r="KJQ1841" s="401"/>
      <c r="KJR1841" s="401"/>
      <c r="KJS1841" s="401"/>
      <c r="KJT1841" s="401"/>
      <c r="KJU1841" s="401"/>
      <c r="KJV1841" s="401"/>
      <c r="KJW1841" s="401"/>
      <c r="KJX1841" s="401"/>
      <c r="KJY1841" s="401"/>
      <c r="KJZ1841" s="401"/>
      <c r="KKA1841" s="401"/>
      <c r="KKB1841" s="401"/>
      <c r="KKC1841" s="401"/>
      <c r="KKD1841" s="401"/>
      <c r="KKE1841" s="401"/>
      <c r="KKF1841" s="401"/>
      <c r="KKG1841" s="401"/>
      <c r="KKH1841" s="401"/>
      <c r="KKI1841" s="401"/>
      <c r="KKJ1841" s="401"/>
      <c r="KKK1841" s="401"/>
      <c r="KKL1841" s="401"/>
      <c r="KKM1841" s="401"/>
      <c r="KKN1841" s="401"/>
      <c r="KKO1841" s="401"/>
      <c r="KKP1841" s="401"/>
      <c r="KKQ1841" s="401"/>
      <c r="KKR1841" s="401"/>
      <c r="KKS1841" s="401"/>
      <c r="KKT1841" s="401"/>
      <c r="KKU1841" s="401"/>
      <c r="KKV1841" s="401"/>
      <c r="KKW1841" s="401"/>
      <c r="KKX1841" s="401"/>
      <c r="KKY1841" s="401"/>
      <c r="KKZ1841" s="401"/>
      <c r="KLA1841" s="401"/>
      <c r="KLB1841" s="401"/>
      <c r="KLC1841" s="401"/>
      <c r="KLD1841" s="401"/>
      <c r="KLE1841" s="401"/>
      <c r="KLF1841" s="401"/>
      <c r="KLG1841" s="401"/>
      <c r="KLH1841" s="401"/>
      <c r="KLI1841" s="401"/>
      <c r="KLJ1841" s="401"/>
      <c r="KLK1841" s="401"/>
      <c r="KLL1841" s="401"/>
      <c r="KLM1841" s="401"/>
      <c r="KLN1841" s="401"/>
      <c r="KLO1841" s="401"/>
      <c r="KLP1841" s="401"/>
      <c r="KLQ1841" s="401"/>
      <c r="KLR1841" s="401"/>
      <c r="KLS1841" s="401"/>
      <c r="KLT1841" s="401"/>
      <c r="KLU1841" s="401"/>
      <c r="KLV1841" s="401"/>
      <c r="KLW1841" s="401"/>
      <c r="KLX1841" s="401"/>
      <c r="KLY1841" s="401"/>
      <c r="KLZ1841" s="401"/>
      <c r="KMA1841" s="401"/>
      <c r="KMB1841" s="401"/>
      <c r="KMC1841" s="401"/>
      <c r="KMD1841" s="401"/>
      <c r="KME1841" s="401"/>
      <c r="KMF1841" s="401"/>
      <c r="KMG1841" s="401"/>
      <c r="KMH1841" s="401"/>
      <c r="KMI1841" s="401"/>
      <c r="KMJ1841" s="401"/>
      <c r="KMK1841" s="401"/>
      <c r="KML1841" s="401"/>
      <c r="KMM1841" s="401"/>
      <c r="KMN1841" s="401"/>
      <c r="KMO1841" s="401"/>
      <c r="KMP1841" s="401"/>
      <c r="KMQ1841" s="401"/>
      <c r="KMR1841" s="401"/>
      <c r="KMS1841" s="401"/>
      <c r="KMT1841" s="401"/>
      <c r="KMU1841" s="401"/>
      <c r="KMV1841" s="401"/>
      <c r="KMW1841" s="401"/>
      <c r="KMX1841" s="401"/>
      <c r="KMY1841" s="401"/>
      <c r="KMZ1841" s="401"/>
      <c r="KNA1841" s="401"/>
      <c r="KNB1841" s="401"/>
      <c r="KNC1841" s="401"/>
      <c r="KND1841" s="401"/>
      <c r="KNE1841" s="401"/>
      <c r="KNF1841" s="401"/>
      <c r="KNG1841" s="401"/>
      <c r="KNH1841" s="401"/>
      <c r="KNI1841" s="401"/>
      <c r="KNJ1841" s="401"/>
      <c r="KNK1841" s="401"/>
      <c r="KNL1841" s="401"/>
      <c r="KNM1841" s="401"/>
      <c r="KNN1841" s="401"/>
      <c r="KNO1841" s="401"/>
      <c r="KNP1841" s="401"/>
      <c r="KNQ1841" s="401"/>
      <c r="KNR1841" s="401"/>
      <c r="KNS1841" s="401"/>
      <c r="KNT1841" s="401"/>
      <c r="KNU1841" s="401"/>
      <c r="KNV1841" s="401"/>
      <c r="KNW1841" s="401"/>
      <c r="KNX1841" s="401"/>
      <c r="KNY1841" s="401"/>
      <c r="KNZ1841" s="401"/>
      <c r="KOA1841" s="401"/>
      <c r="KOB1841" s="401"/>
      <c r="KOC1841" s="401"/>
      <c r="KOD1841" s="401"/>
      <c r="KOE1841" s="401"/>
      <c r="KOF1841" s="401"/>
      <c r="KOG1841" s="401"/>
      <c r="KOH1841" s="401"/>
      <c r="KOI1841" s="401"/>
      <c r="KOJ1841" s="401"/>
      <c r="KOK1841" s="401"/>
      <c r="KOL1841" s="401"/>
      <c r="KOM1841" s="401"/>
      <c r="KON1841" s="401"/>
      <c r="KOO1841" s="401"/>
      <c r="KOP1841" s="401"/>
      <c r="KOQ1841" s="401"/>
      <c r="KOR1841" s="401"/>
      <c r="KOS1841" s="401"/>
      <c r="KOT1841" s="401"/>
      <c r="KOU1841" s="401"/>
      <c r="KOV1841" s="401"/>
      <c r="KOW1841" s="401"/>
      <c r="KOX1841" s="401"/>
      <c r="KOY1841" s="401"/>
      <c r="KOZ1841" s="401"/>
      <c r="KPA1841" s="401"/>
      <c r="KPB1841" s="401"/>
      <c r="KPC1841" s="401"/>
      <c r="KPD1841" s="401"/>
      <c r="KPE1841" s="401"/>
      <c r="KPF1841" s="401"/>
      <c r="KPG1841" s="401"/>
      <c r="KPH1841" s="401"/>
      <c r="KPI1841" s="401"/>
      <c r="KPJ1841" s="401"/>
      <c r="KPK1841" s="401"/>
      <c r="KPL1841" s="401"/>
      <c r="KPM1841" s="401"/>
      <c r="KPN1841" s="401"/>
      <c r="KPO1841" s="401"/>
      <c r="KPP1841" s="401"/>
      <c r="KPQ1841" s="401"/>
      <c r="KPR1841" s="401"/>
      <c r="KPS1841" s="401"/>
      <c r="KPT1841" s="401"/>
      <c r="KPU1841" s="401"/>
      <c r="KPV1841" s="401"/>
      <c r="KPW1841" s="401"/>
      <c r="KPX1841" s="401"/>
      <c r="KPY1841" s="401"/>
      <c r="KPZ1841" s="401"/>
      <c r="KQA1841" s="401"/>
      <c r="KQB1841" s="401"/>
      <c r="KQC1841" s="401"/>
      <c r="KQD1841" s="401"/>
      <c r="KQE1841" s="401"/>
      <c r="KQF1841" s="401"/>
      <c r="KQG1841" s="401"/>
      <c r="KQH1841" s="401"/>
      <c r="KQI1841" s="401"/>
      <c r="KQJ1841" s="401"/>
      <c r="KQK1841" s="401"/>
      <c r="KQL1841" s="401"/>
      <c r="KQM1841" s="401"/>
      <c r="KQN1841" s="401"/>
      <c r="KQO1841" s="401"/>
      <c r="KQP1841" s="401"/>
      <c r="KQQ1841" s="401"/>
      <c r="KQR1841" s="401"/>
      <c r="KQS1841" s="401"/>
      <c r="KQT1841" s="401"/>
      <c r="KQU1841" s="401"/>
      <c r="KQV1841" s="401"/>
      <c r="KQW1841" s="401"/>
      <c r="KQX1841" s="401"/>
      <c r="KQY1841" s="401"/>
      <c r="KQZ1841" s="401"/>
      <c r="KRA1841" s="401"/>
      <c r="KRB1841" s="401"/>
      <c r="KRC1841" s="401"/>
      <c r="KRD1841" s="401"/>
      <c r="KRE1841" s="401"/>
      <c r="KRF1841" s="401"/>
      <c r="KRG1841" s="401"/>
      <c r="KRH1841" s="401"/>
      <c r="KRI1841" s="401"/>
      <c r="KRJ1841" s="401"/>
      <c r="KRK1841" s="401"/>
      <c r="KRL1841" s="401"/>
      <c r="KRM1841" s="401"/>
      <c r="KRN1841" s="401"/>
      <c r="KRO1841" s="401"/>
      <c r="KRP1841" s="401"/>
      <c r="KRQ1841" s="401"/>
      <c r="KRR1841" s="401"/>
      <c r="KRS1841" s="401"/>
      <c r="KRT1841" s="401"/>
      <c r="KRU1841" s="401"/>
      <c r="KRV1841" s="401"/>
      <c r="KRW1841" s="401"/>
      <c r="KRX1841" s="401"/>
      <c r="KRY1841" s="401"/>
      <c r="KRZ1841" s="401"/>
      <c r="KSA1841" s="401"/>
      <c r="KSB1841" s="401"/>
      <c r="KSC1841" s="401"/>
      <c r="KSD1841" s="401"/>
      <c r="KSE1841" s="401"/>
      <c r="KSF1841" s="401"/>
      <c r="KSG1841" s="401"/>
      <c r="KSH1841" s="401"/>
      <c r="KSI1841" s="401"/>
      <c r="KSJ1841" s="401"/>
      <c r="KSK1841" s="401"/>
      <c r="KSL1841" s="401"/>
      <c r="KSM1841" s="401"/>
      <c r="KSN1841" s="401"/>
      <c r="KSO1841" s="401"/>
      <c r="KSP1841" s="401"/>
      <c r="KSQ1841" s="401"/>
      <c r="KSR1841" s="401"/>
      <c r="KSS1841" s="401"/>
      <c r="KST1841" s="401"/>
      <c r="KSU1841" s="401"/>
      <c r="KSV1841" s="401"/>
      <c r="KSW1841" s="401"/>
      <c r="KSX1841" s="401"/>
      <c r="KSY1841" s="401"/>
      <c r="KSZ1841" s="401"/>
      <c r="KTA1841" s="401"/>
      <c r="KTB1841" s="401"/>
      <c r="KTC1841" s="401"/>
      <c r="KTD1841" s="401"/>
      <c r="KTE1841" s="401"/>
      <c r="KTF1841" s="401"/>
      <c r="KTG1841" s="401"/>
      <c r="KTH1841" s="401"/>
      <c r="KTI1841" s="401"/>
      <c r="KTJ1841" s="401"/>
      <c r="KTK1841" s="401"/>
      <c r="KTL1841" s="401"/>
      <c r="KTM1841" s="401"/>
      <c r="KTN1841" s="401"/>
      <c r="KTO1841" s="401"/>
      <c r="KTP1841" s="401"/>
      <c r="KTQ1841" s="401"/>
      <c r="KTR1841" s="401"/>
      <c r="KTS1841" s="401"/>
      <c r="KTT1841" s="401"/>
      <c r="KTU1841" s="401"/>
      <c r="KTV1841" s="401"/>
      <c r="KTW1841" s="401"/>
      <c r="KTX1841" s="401"/>
      <c r="KTY1841" s="401"/>
      <c r="KTZ1841" s="401"/>
      <c r="KUA1841" s="401"/>
      <c r="KUB1841" s="401"/>
      <c r="KUC1841" s="401"/>
      <c r="KUD1841" s="401"/>
      <c r="KUE1841" s="401"/>
      <c r="KUF1841" s="401"/>
      <c r="KUG1841" s="401"/>
      <c r="KUH1841" s="401"/>
      <c r="KUI1841" s="401"/>
      <c r="KUJ1841" s="401"/>
      <c r="KUK1841" s="401"/>
      <c r="KUL1841" s="401"/>
      <c r="KUM1841" s="401"/>
      <c r="KUN1841" s="401"/>
      <c r="KUO1841" s="401"/>
      <c r="KUP1841" s="401"/>
      <c r="KUQ1841" s="401"/>
      <c r="KUR1841" s="401"/>
      <c r="KUS1841" s="401"/>
      <c r="KUT1841" s="401"/>
      <c r="KUU1841" s="401"/>
      <c r="KUV1841" s="401"/>
      <c r="KUW1841" s="401"/>
      <c r="KUX1841" s="401"/>
      <c r="KUY1841" s="401"/>
      <c r="KUZ1841" s="401"/>
      <c r="KVA1841" s="401"/>
      <c r="KVB1841" s="401"/>
      <c r="KVC1841" s="401"/>
      <c r="KVD1841" s="401"/>
      <c r="KVE1841" s="401"/>
      <c r="KVF1841" s="401"/>
      <c r="KVG1841" s="401"/>
      <c r="KVH1841" s="401"/>
      <c r="KVI1841" s="401"/>
      <c r="KVJ1841" s="401"/>
      <c r="KVK1841" s="401"/>
      <c r="KVL1841" s="401"/>
      <c r="KVM1841" s="401"/>
      <c r="KVN1841" s="401"/>
      <c r="KVO1841" s="401"/>
      <c r="KVP1841" s="401"/>
      <c r="KVQ1841" s="401"/>
      <c r="KVR1841" s="401"/>
      <c r="KVS1841" s="401"/>
      <c r="KVT1841" s="401"/>
      <c r="KVU1841" s="401"/>
      <c r="KVV1841" s="401"/>
      <c r="KVW1841" s="401"/>
      <c r="KVX1841" s="401"/>
      <c r="KVY1841" s="401"/>
      <c r="KVZ1841" s="401"/>
      <c r="KWA1841" s="401"/>
      <c r="KWB1841" s="401"/>
      <c r="KWC1841" s="401"/>
      <c r="KWD1841" s="401"/>
      <c r="KWE1841" s="401"/>
      <c r="KWF1841" s="401"/>
      <c r="KWG1841" s="401"/>
      <c r="KWH1841" s="401"/>
      <c r="KWI1841" s="401"/>
      <c r="KWJ1841" s="401"/>
      <c r="KWK1841" s="401"/>
      <c r="KWL1841" s="401"/>
      <c r="KWM1841" s="401"/>
      <c r="KWN1841" s="401"/>
      <c r="KWO1841" s="401"/>
      <c r="KWP1841" s="401"/>
      <c r="KWQ1841" s="401"/>
      <c r="KWR1841" s="401"/>
      <c r="KWS1841" s="401"/>
      <c r="KWT1841" s="401"/>
      <c r="KWU1841" s="401"/>
      <c r="KWV1841" s="401"/>
      <c r="KWW1841" s="401"/>
      <c r="KWX1841" s="401"/>
      <c r="KWY1841" s="401"/>
      <c r="KWZ1841" s="401"/>
      <c r="KXA1841" s="401"/>
      <c r="KXB1841" s="401"/>
      <c r="KXC1841" s="401"/>
      <c r="KXD1841" s="401"/>
      <c r="KXE1841" s="401"/>
      <c r="KXF1841" s="401"/>
      <c r="KXG1841" s="401"/>
      <c r="KXH1841" s="401"/>
      <c r="KXI1841" s="401"/>
      <c r="KXJ1841" s="401"/>
      <c r="KXK1841" s="401"/>
      <c r="KXL1841" s="401"/>
      <c r="KXM1841" s="401"/>
      <c r="KXN1841" s="401"/>
      <c r="KXO1841" s="401"/>
      <c r="KXP1841" s="401"/>
      <c r="KXQ1841" s="401"/>
      <c r="KXR1841" s="401"/>
      <c r="KXS1841" s="401"/>
      <c r="KXT1841" s="401"/>
      <c r="KXU1841" s="401"/>
      <c r="KXV1841" s="401"/>
      <c r="KXW1841" s="401"/>
      <c r="KXX1841" s="401"/>
      <c r="KXY1841" s="401"/>
      <c r="KXZ1841" s="401"/>
      <c r="KYA1841" s="401"/>
      <c r="KYB1841" s="401"/>
      <c r="KYC1841" s="401"/>
      <c r="KYD1841" s="401"/>
      <c r="KYE1841" s="401"/>
      <c r="KYF1841" s="401"/>
      <c r="KYG1841" s="401"/>
      <c r="KYH1841" s="401"/>
      <c r="KYI1841" s="401"/>
      <c r="KYJ1841" s="401"/>
      <c r="KYK1841" s="401"/>
      <c r="KYL1841" s="401"/>
      <c r="KYM1841" s="401"/>
      <c r="KYN1841" s="401"/>
      <c r="KYO1841" s="401"/>
      <c r="KYP1841" s="401"/>
      <c r="KYQ1841" s="401"/>
      <c r="KYR1841" s="401"/>
      <c r="KYS1841" s="401"/>
      <c r="KYT1841" s="401"/>
      <c r="KYU1841" s="401"/>
      <c r="KYV1841" s="401"/>
      <c r="KYW1841" s="401"/>
      <c r="KYX1841" s="401"/>
      <c r="KYY1841" s="401"/>
      <c r="KYZ1841" s="401"/>
      <c r="KZA1841" s="401"/>
      <c r="KZB1841" s="401"/>
      <c r="KZC1841" s="401"/>
      <c r="KZD1841" s="401"/>
      <c r="KZE1841" s="401"/>
      <c r="KZF1841" s="401"/>
      <c r="KZG1841" s="401"/>
      <c r="KZH1841" s="401"/>
      <c r="KZI1841" s="401"/>
      <c r="KZJ1841" s="401"/>
      <c r="KZK1841" s="401"/>
      <c r="KZL1841" s="401"/>
      <c r="KZM1841" s="401"/>
      <c r="KZN1841" s="401"/>
      <c r="KZO1841" s="401"/>
      <c r="KZP1841" s="401"/>
      <c r="KZQ1841" s="401"/>
      <c r="KZR1841" s="401"/>
      <c r="KZS1841" s="401"/>
      <c r="KZT1841" s="401"/>
      <c r="KZU1841" s="401"/>
      <c r="KZV1841" s="401"/>
      <c r="KZW1841" s="401"/>
      <c r="KZX1841" s="401"/>
      <c r="KZY1841" s="401"/>
      <c r="KZZ1841" s="401"/>
      <c r="LAA1841" s="401"/>
      <c r="LAB1841" s="401"/>
      <c r="LAC1841" s="401"/>
      <c r="LAD1841" s="401"/>
      <c r="LAE1841" s="401"/>
      <c r="LAF1841" s="401"/>
      <c r="LAG1841" s="401"/>
      <c r="LAH1841" s="401"/>
      <c r="LAI1841" s="401"/>
      <c r="LAJ1841" s="401"/>
      <c r="LAK1841" s="401"/>
      <c r="LAL1841" s="401"/>
      <c r="LAM1841" s="401"/>
      <c r="LAN1841" s="401"/>
      <c r="LAO1841" s="401"/>
      <c r="LAP1841" s="401"/>
      <c r="LAQ1841" s="401"/>
      <c r="LAR1841" s="401"/>
      <c r="LAS1841" s="401"/>
      <c r="LAT1841" s="401"/>
      <c r="LAU1841" s="401"/>
      <c r="LAV1841" s="401"/>
      <c r="LAW1841" s="401"/>
      <c r="LAX1841" s="401"/>
      <c r="LAY1841" s="401"/>
      <c r="LAZ1841" s="401"/>
      <c r="LBA1841" s="401"/>
      <c r="LBB1841" s="401"/>
      <c r="LBC1841" s="401"/>
      <c r="LBD1841" s="401"/>
      <c r="LBE1841" s="401"/>
      <c r="LBF1841" s="401"/>
      <c r="LBG1841" s="401"/>
      <c r="LBH1841" s="401"/>
      <c r="LBI1841" s="401"/>
      <c r="LBJ1841" s="401"/>
      <c r="LBK1841" s="401"/>
      <c r="LBL1841" s="401"/>
      <c r="LBM1841" s="401"/>
      <c r="LBN1841" s="401"/>
      <c r="LBO1841" s="401"/>
      <c r="LBP1841" s="401"/>
      <c r="LBQ1841" s="401"/>
      <c r="LBR1841" s="401"/>
      <c r="LBS1841" s="401"/>
      <c r="LBT1841" s="401"/>
      <c r="LBU1841" s="401"/>
      <c r="LBV1841" s="401"/>
      <c r="LBW1841" s="401"/>
      <c r="LBX1841" s="401"/>
      <c r="LBY1841" s="401"/>
      <c r="LBZ1841" s="401"/>
      <c r="LCA1841" s="401"/>
      <c r="LCB1841" s="401"/>
      <c r="LCC1841" s="401"/>
      <c r="LCD1841" s="401"/>
      <c r="LCE1841" s="401"/>
      <c r="LCF1841" s="401"/>
      <c r="LCG1841" s="401"/>
      <c r="LCH1841" s="401"/>
      <c r="LCI1841" s="401"/>
      <c r="LCJ1841" s="401"/>
      <c r="LCK1841" s="401"/>
      <c r="LCL1841" s="401"/>
      <c r="LCM1841" s="401"/>
      <c r="LCN1841" s="401"/>
      <c r="LCO1841" s="401"/>
      <c r="LCP1841" s="401"/>
      <c r="LCQ1841" s="401"/>
      <c r="LCR1841" s="401"/>
      <c r="LCS1841" s="401"/>
      <c r="LCT1841" s="401"/>
      <c r="LCU1841" s="401"/>
      <c r="LCV1841" s="401"/>
      <c r="LCW1841" s="401"/>
      <c r="LCX1841" s="401"/>
      <c r="LCY1841" s="401"/>
      <c r="LCZ1841" s="401"/>
      <c r="LDA1841" s="401"/>
      <c r="LDB1841" s="401"/>
      <c r="LDC1841" s="401"/>
      <c r="LDD1841" s="401"/>
      <c r="LDE1841" s="401"/>
      <c r="LDF1841" s="401"/>
      <c r="LDG1841" s="401"/>
      <c r="LDH1841" s="401"/>
      <c r="LDI1841" s="401"/>
      <c r="LDJ1841" s="401"/>
      <c r="LDK1841" s="401"/>
      <c r="LDL1841" s="401"/>
      <c r="LDM1841" s="401"/>
      <c r="LDN1841" s="401"/>
      <c r="LDO1841" s="401"/>
      <c r="LDP1841" s="401"/>
      <c r="LDQ1841" s="401"/>
      <c r="LDR1841" s="401"/>
      <c r="LDS1841" s="401"/>
      <c r="LDT1841" s="401"/>
      <c r="LDU1841" s="401"/>
      <c r="LDV1841" s="401"/>
      <c r="LDW1841" s="401"/>
      <c r="LDX1841" s="401"/>
      <c r="LDY1841" s="401"/>
      <c r="LDZ1841" s="401"/>
      <c r="LEA1841" s="401"/>
      <c r="LEB1841" s="401"/>
      <c r="LEC1841" s="401"/>
      <c r="LED1841" s="401"/>
      <c r="LEE1841" s="401"/>
      <c r="LEF1841" s="401"/>
      <c r="LEG1841" s="401"/>
      <c r="LEH1841" s="401"/>
      <c r="LEI1841" s="401"/>
      <c r="LEJ1841" s="401"/>
      <c r="LEK1841" s="401"/>
      <c r="LEL1841" s="401"/>
      <c r="LEM1841" s="401"/>
      <c r="LEN1841" s="401"/>
      <c r="LEO1841" s="401"/>
      <c r="LEP1841" s="401"/>
      <c r="LEQ1841" s="401"/>
      <c r="LER1841" s="401"/>
      <c r="LES1841" s="401"/>
      <c r="LET1841" s="401"/>
      <c r="LEU1841" s="401"/>
      <c r="LEV1841" s="401"/>
      <c r="LEW1841" s="401"/>
      <c r="LEX1841" s="401"/>
      <c r="LEY1841" s="401"/>
      <c r="LEZ1841" s="401"/>
      <c r="LFA1841" s="401"/>
      <c r="LFB1841" s="401"/>
      <c r="LFC1841" s="401"/>
      <c r="LFD1841" s="401"/>
      <c r="LFE1841" s="401"/>
      <c r="LFF1841" s="401"/>
      <c r="LFG1841" s="401"/>
      <c r="LFH1841" s="401"/>
      <c r="LFI1841" s="401"/>
      <c r="LFJ1841" s="401"/>
      <c r="LFK1841" s="401"/>
      <c r="LFL1841" s="401"/>
      <c r="LFM1841" s="401"/>
      <c r="LFN1841" s="401"/>
      <c r="LFO1841" s="401"/>
      <c r="LFP1841" s="401"/>
      <c r="LFQ1841" s="401"/>
      <c r="LFR1841" s="401"/>
      <c r="LFS1841" s="401"/>
      <c r="LFT1841" s="401"/>
      <c r="LFU1841" s="401"/>
      <c r="LFV1841" s="401"/>
      <c r="LFW1841" s="401"/>
      <c r="LFX1841" s="401"/>
      <c r="LFY1841" s="401"/>
      <c r="LFZ1841" s="401"/>
      <c r="LGA1841" s="401"/>
      <c r="LGB1841" s="401"/>
      <c r="LGC1841" s="401"/>
      <c r="LGD1841" s="401"/>
      <c r="LGE1841" s="401"/>
      <c r="LGF1841" s="401"/>
      <c r="LGG1841" s="401"/>
      <c r="LGH1841" s="401"/>
      <c r="LGI1841" s="401"/>
      <c r="LGJ1841" s="401"/>
      <c r="LGK1841" s="401"/>
      <c r="LGL1841" s="401"/>
      <c r="LGM1841" s="401"/>
      <c r="LGN1841" s="401"/>
      <c r="LGO1841" s="401"/>
      <c r="LGP1841" s="401"/>
      <c r="LGQ1841" s="401"/>
      <c r="LGR1841" s="401"/>
      <c r="LGS1841" s="401"/>
      <c r="LGT1841" s="401"/>
      <c r="LGU1841" s="401"/>
      <c r="LGV1841" s="401"/>
      <c r="LGW1841" s="401"/>
      <c r="LGX1841" s="401"/>
      <c r="LGY1841" s="401"/>
      <c r="LGZ1841" s="401"/>
      <c r="LHA1841" s="401"/>
      <c r="LHB1841" s="401"/>
      <c r="LHC1841" s="401"/>
      <c r="LHD1841" s="401"/>
      <c r="LHE1841" s="401"/>
      <c r="LHF1841" s="401"/>
      <c r="LHG1841" s="401"/>
      <c r="LHH1841" s="401"/>
      <c r="LHI1841" s="401"/>
      <c r="LHJ1841" s="401"/>
      <c r="LHK1841" s="401"/>
      <c r="LHL1841" s="401"/>
      <c r="LHM1841" s="401"/>
      <c r="LHN1841" s="401"/>
      <c r="LHO1841" s="401"/>
      <c r="LHP1841" s="401"/>
      <c r="LHQ1841" s="401"/>
      <c r="LHR1841" s="401"/>
      <c r="LHS1841" s="401"/>
      <c r="LHT1841" s="401"/>
      <c r="LHU1841" s="401"/>
      <c r="LHV1841" s="401"/>
      <c r="LHW1841" s="401"/>
      <c r="LHX1841" s="401"/>
      <c r="LHY1841" s="401"/>
      <c r="LHZ1841" s="401"/>
      <c r="LIA1841" s="401"/>
      <c r="LIB1841" s="401"/>
      <c r="LIC1841" s="401"/>
      <c r="LID1841" s="401"/>
      <c r="LIE1841" s="401"/>
      <c r="LIF1841" s="401"/>
      <c r="LIG1841" s="401"/>
      <c r="LIH1841" s="401"/>
      <c r="LII1841" s="401"/>
      <c r="LIJ1841" s="401"/>
      <c r="LIK1841" s="401"/>
      <c r="LIL1841" s="401"/>
      <c r="LIM1841" s="401"/>
      <c r="LIN1841" s="401"/>
      <c r="LIO1841" s="401"/>
      <c r="LIP1841" s="401"/>
      <c r="LIQ1841" s="401"/>
      <c r="LIR1841" s="401"/>
      <c r="LIS1841" s="401"/>
      <c r="LIT1841" s="401"/>
      <c r="LIU1841" s="401"/>
      <c r="LIV1841" s="401"/>
      <c r="LIW1841" s="401"/>
      <c r="LIX1841" s="401"/>
      <c r="LIY1841" s="401"/>
      <c r="LIZ1841" s="401"/>
      <c r="LJA1841" s="401"/>
      <c r="LJB1841" s="401"/>
      <c r="LJC1841" s="401"/>
      <c r="LJD1841" s="401"/>
      <c r="LJE1841" s="401"/>
      <c r="LJF1841" s="401"/>
      <c r="LJG1841" s="401"/>
      <c r="LJH1841" s="401"/>
      <c r="LJI1841" s="401"/>
      <c r="LJJ1841" s="401"/>
      <c r="LJK1841" s="401"/>
      <c r="LJL1841" s="401"/>
      <c r="LJM1841" s="401"/>
      <c r="LJN1841" s="401"/>
      <c r="LJO1841" s="401"/>
      <c r="LJP1841" s="401"/>
      <c r="LJQ1841" s="401"/>
      <c r="LJR1841" s="401"/>
      <c r="LJS1841" s="401"/>
      <c r="LJT1841" s="401"/>
      <c r="LJU1841" s="401"/>
      <c r="LJV1841" s="401"/>
      <c r="LJW1841" s="401"/>
      <c r="LJX1841" s="401"/>
      <c r="LJY1841" s="401"/>
      <c r="LJZ1841" s="401"/>
      <c r="LKA1841" s="401"/>
      <c r="LKB1841" s="401"/>
      <c r="LKC1841" s="401"/>
      <c r="LKD1841" s="401"/>
      <c r="LKE1841" s="401"/>
      <c r="LKF1841" s="401"/>
      <c r="LKG1841" s="401"/>
      <c r="LKH1841" s="401"/>
      <c r="LKI1841" s="401"/>
      <c r="LKJ1841" s="401"/>
      <c r="LKK1841" s="401"/>
      <c r="LKL1841" s="401"/>
      <c r="LKM1841" s="401"/>
      <c r="LKN1841" s="401"/>
      <c r="LKO1841" s="401"/>
      <c r="LKP1841" s="401"/>
      <c r="LKQ1841" s="401"/>
      <c r="LKR1841" s="401"/>
      <c r="LKS1841" s="401"/>
      <c r="LKT1841" s="401"/>
      <c r="LKU1841" s="401"/>
      <c r="LKV1841" s="401"/>
      <c r="LKW1841" s="401"/>
      <c r="LKX1841" s="401"/>
      <c r="LKY1841" s="401"/>
      <c r="LKZ1841" s="401"/>
      <c r="LLA1841" s="401"/>
      <c r="LLB1841" s="401"/>
      <c r="LLC1841" s="401"/>
      <c r="LLD1841" s="401"/>
      <c r="LLE1841" s="401"/>
      <c r="LLF1841" s="401"/>
      <c r="LLG1841" s="401"/>
      <c r="LLH1841" s="401"/>
      <c r="LLI1841" s="401"/>
      <c r="LLJ1841" s="401"/>
      <c r="LLK1841" s="401"/>
      <c r="LLL1841" s="401"/>
      <c r="LLM1841" s="401"/>
      <c r="LLN1841" s="401"/>
      <c r="LLO1841" s="401"/>
      <c r="LLP1841" s="401"/>
      <c r="LLQ1841" s="401"/>
      <c r="LLR1841" s="401"/>
      <c r="LLS1841" s="401"/>
      <c r="LLT1841" s="401"/>
      <c r="LLU1841" s="401"/>
      <c r="LLV1841" s="401"/>
      <c r="LLW1841" s="401"/>
      <c r="LLX1841" s="401"/>
      <c r="LLY1841" s="401"/>
      <c r="LLZ1841" s="401"/>
      <c r="LMA1841" s="401"/>
      <c r="LMB1841" s="401"/>
      <c r="LMC1841" s="401"/>
      <c r="LMD1841" s="401"/>
      <c r="LME1841" s="401"/>
      <c r="LMF1841" s="401"/>
      <c r="LMG1841" s="401"/>
      <c r="LMH1841" s="401"/>
      <c r="LMI1841" s="401"/>
      <c r="LMJ1841" s="401"/>
      <c r="LMK1841" s="401"/>
      <c r="LML1841" s="401"/>
      <c r="LMM1841" s="401"/>
      <c r="LMN1841" s="401"/>
      <c r="LMO1841" s="401"/>
      <c r="LMP1841" s="401"/>
      <c r="LMQ1841" s="401"/>
      <c r="LMR1841" s="401"/>
      <c r="LMS1841" s="401"/>
      <c r="LMT1841" s="401"/>
      <c r="LMU1841" s="401"/>
      <c r="LMV1841" s="401"/>
      <c r="LMW1841" s="401"/>
      <c r="LMX1841" s="401"/>
      <c r="LMY1841" s="401"/>
      <c r="LMZ1841" s="401"/>
      <c r="LNA1841" s="401"/>
      <c r="LNB1841" s="401"/>
      <c r="LNC1841" s="401"/>
      <c r="LND1841" s="401"/>
      <c r="LNE1841" s="401"/>
      <c r="LNF1841" s="401"/>
      <c r="LNG1841" s="401"/>
      <c r="LNH1841" s="401"/>
      <c r="LNI1841" s="401"/>
      <c r="LNJ1841" s="401"/>
      <c r="LNK1841" s="401"/>
      <c r="LNL1841" s="401"/>
      <c r="LNM1841" s="401"/>
      <c r="LNN1841" s="401"/>
      <c r="LNO1841" s="401"/>
      <c r="LNP1841" s="401"/>
      <c r="LNQ1841" s="401"/>
      <c r="LNR1841" s="401"/>
      <c r="LNS1841" s="401"/>
      <c r="LNT1841" s="401"/>
      <c r="LNU1841" s="401"/>
      <c r="LNV1841" s="401"/>
      <c r="LNW1841" s="401"/>
      <c r="LNX1841" s="401"/>
      <c r="LNY1841" s="401"/>
      <c r="LNZ1841" s="401"/>
      <c r="LOA1841" s="401"/>
      <c r="LOB1841" s="401"/>
      <c r="LOC1841" s="401"/>
      <c r="LOD1841" s="401"/>
      <c r="LOE1841" s="401"/>
      <c r="LOF1841" s="401"/>
      <c r="LOG1841" s="401"/>
      <c r="LOH1841" s="401"/>
      <c r="LOI1841" s="401"/>
      <c r="LOJ1841" s="401"/>
      <c r="LOK1841" s="401"/>
      <c r="LOL1841" s="401"/>
      <c r="LOM1841" s="401"/>
      <c r="LON1841" s="401"/>
      <c r="LOO1841" s="401"/>
      <c r="LOP1841" s="401"/>
      <c r="LOQ1841" s="401"/>
      <c r="LOR1841" s="401"/>
      <c r="LOS1841" s="401"/>
      <c r="LOT1841" s="401"/>
      <c r="LOU1841" s="401"/>
      <c r="LOV1841" s="401"/>
      <c r="LOW1841" s="401"/>
      <c r="LOX1841" s="401"/>
      <c r="LOY1841" s="401"/>
      <c r="LOZ1841" s="401"/>
      <c r="LPA1841" s="401"/>
      <c r="LPB1841" s="401"/>
      <c r="LPC1841" s="401"/>
      <c r="LPD1841" s="401"/>
      <c r="LPE1841" s="401"/>
      <c r="LPF1841" s="401"/>
      <c r="LPG1841" s="401"/>
      <c r="LPH1841" s="401"/>
      <c r="LPI1841" s="401"/>
      <c r="LPJ1841" s="401"/>
      <c r="LPK1841" s="401"/>
      <c r="LPL1841" s="401"/>
      <c r="LPM1841" s="401"/>
      <c r="LPN1841" s="401"/>
      <c r="LPO1841" s="401"/>
      <c r="LPP1841" s="401"/>
      <c r="LPQ1841" s="401"/>
      <c r="LPR1841" s="401"/>
      <c r="LPS1841" s="401"/>
      <c r="LPT1841" s="401"/>
      <c r="LPU1841" s="401"/>
      <c r="LPV1841" s="401"/>
      <c r="LPW1841" s="401"/>
      <c r="LPX1841" s="401"/>
      <c r="LPY1841" s="401"/>
      <c r="LPZ1841" s="401"/>
      <c r="LQA1841" s="401"/>
      <c r="LQB1841" s="401"/>
      <c r="LQC1841" s="401"/>
      <c r="LQD1841" s="401"/>
      <c r="LQE1841" s="401"/>
      <c r="LQF1841" s="401"/>
      <c r="LQG1841" s="401"/>
      <c r="LQH1841" s="401"/>
      <c r="LQI1841" s="401"/>
      <c r="LQJ1841" s="401"/>
      <c r="LQK1841" s="401"/>
      <c r="LQL1841" s="401"/>
      <c r="LQM1841" s="401"/>
      <c r="LQN1841" s="401"/>
      <c r="LQO1841" s="401"/>
      <c r="LQP1841" s="401"/>
      <c r="LQQ1841" s="401"/>
      <c r="LQR1841" s="401"/>
      <c r="LQS1841" s="401"/>
      <c r="LQT1841" s="401"/>
      <c r="LQU1841" s="401"/>
      <c r="LQV1841" s="401"/>
      <c r="LQW1841" s="401"/>
      <c r="LQX1841" s="401"/>
      <c r="LQY1841" s="401"/>
      <c r="LQZ1841" s="401"/>
      <c r="LRA1841" s="401"/>
      <c r="LRB1841" s="401"/>
      <c r="LRC1841" s="401"/>
      <c r="LRD1841" s="401"/>
      <c r="LRE1841" s="401"/>
      <c r="LRF1841" s="401"/>
      <c r="LRG1841" s="401"/>
      <c r="LRH1841" s="401"/>
      <c r="LRI1841" s="401"/>
      <c r="LRJ1841" s="401"/>
      <c r="LRK1841" s="401"/>
      <c r="LRL1841" s="401"/>
      <c r="LRM1841" s="401"/>
      <c r="LRN1841" s="401"/>
      <c r="LRO1841" s="401"/>
      <c r="LRP1841" s="401"/>
      <c r="LRQ1841" s="401"/>
      <c r="LRR1841" s="401"/>
      <c r="LRS1841" s="401"/>
      <c r="LRT1841" s="401"/>
      <c r="LRU1841" s="401"/>
      <c r="LRV1841" s="401"/>
      <c r="LRW1841" s="401"/>
      <c r="LRX1841" s="401"/>
      <c r="LRY1841" s="401"/>
      <c r="LRZ1841" s="401"/>
      <c r="LSA1841" s="401"/>
      <c r="LSB1841" s="401"/>
      <c r="LSC1841" s="401"/>
      <c r="LSD1841" s="401"/>
      <c r="LSE1841" s="401"/>
      <c r="LSF1841" s="401"/>
      <c r="LSG1841" s="401"/>
      <c r="LSH1841" s="401"/>
      <c r="LSI1841" s="401"/>
      <c r="LSJ1841" s="401"/>
      <c r="LSK1841" s="401"/>
      <c r="LSL1841" s="401"/>
      <c r="LSM1841" s="401"/>
      <c r="LSN1841" s="401"/>
      <c r="LSO1841" s="401"/>
      <c r="LSP1841" s="401"/>
      <c r="LSQ1841" s="401"/>
      <c r="LSR1841" s="401"/>
      <c r="LSS1841" s="401"/>
      <c r="LST1841" s="401"/>
      <c r="LSU1841" s="401"/>
      <c r="LSV1841" s="401"/>
      <c r="LSW1841" s="401"/>
      <c r="LSX1841" s="401"/>
      <c r="LSY1841" s="401"/>
      <c r="LSZ1841" s="401"/>
      <c r="LTA1841" s="401"/>
      <c r="LTB1841" s="401"/>
      <c r="LTC1841" s="401"/>
      <c r="LTD1841" s="401"/>
      <c r="LTE1841" s="401"/>
      <c r="LTF1841" s="401"/>
      <c r="LTG1841" s="401"/>
      <c r="LTH1841" s="401"/>
      <c r="LTI1841" s="401"/>
      <c r="LTJ1841" s="401"/>
      <c r="LTK1841" s="401"/>
      <c r="LTL1841" s="401"/>
      <c r="LTM1841" s="401"/>
      <c r="LTN1841" s="401"/>
      <c r="LTO1841" s="401"/>
      <c r="LTP1841" s="401"/>
      <c r="LTQ1841" s="401"/>
      <c r="LTR1841" s="401"/>
      <c r="LTS1841" s="401"/>
      <c r="LTT1841" s="401"/>
      <c r="LTU1841" s="401"/>
      <c r="LTV1841" s="401"/>
      <c r="LTW1841" s="401"/>
      <c r="LTX1841" s="401"/>
      <c r="LTY1841" s="401"/>
      <c r="LTZ1841" s="401"/>
      <c r="LUA1841" s="401"/>
      <c r="LUB1841" s="401"/>
      <c r="LUC1841" s="401"/>
      <c r="LUD1841" s="401"/>
      <c r="LUE1841" s="401"/>
      <c r="LUF1841" s="401"/>
      <c r="LUG1841" s="401"/>
      <c r="LUH1841" s="401"/>
      <c r="LUI1841" s="401"/>
      <c r="LUJ1841" s="401"/>
      <c r="LUK1841" s="401"/>
      <c r="LUL1841" s="401"/>
      <c r="LUM1841" s="401"/>
      <c r="LUN1841" s="401"/>
      <c r="LUO1841" s="401"/>
      <c r="LUP1841" s="401"/>
      <c r="LUQ1841" s="401"/>
      <c r="LUR1841" s="401"/>
      <c r="LUS1841" s="401"/>
      <c r="LUT1841" s="401"/>
      <c r="LUU1841" s="401"/>
      <c r="LUV1841" s="401"/>
      <c r="LUW1841" s="401"/>
      <c r="LUX1841" s="401"/>
      <c r="LUY1841" s="401"/>
      <c r="LUZ1841" s="401"/>
      <c r="LVA1841" s="401"/>
      <c r="LVB1841" s="401"/>
      <c r="LVC1841" s="401"/>
      <c r="LVD1841" s="401"/>
      <c r="LVE1841" s="401"/>
      <c r="LVF1841" s="401"/>
      <c r="LVG1841" s="401"/>
      <c r="LVH1841" s="401"/>
      <c r="LVI1841" s="401"/>
      <c r="LVJ1841" s="401"/>
      <c r="LVK1841" s="401"/>
      <c r="LVL1841" s="401"/>
      <c r="LVM1841" s="401"/>
      <c r="LVN1841" s="401"/>
      <c r="LVO1841" s="401"/>
      <c r="LVP1841" s="401"/>
      <c r="LVQ1841" s="401"/>
      <c r="LVR1841" s="401"/>
      <c r="LVS1841" s="401"/>
      <c r="LVT1841" s="401"/>
      <c r="LVU1841" s="401"/>
      <c r="LVV1841" s="401"/>
      <c r="LVW1841" s="401"/>
      <c r="LVX1841" s="401"/>
      <c r="LVY1841" s="401"/>
      <c r="LVZ1841" s="401"/>
      <c r="LWA1841" s="401"/>
      <c r="LWB1841" s="401"/>
      <c r="LWC1841" s="401"/>
      <c r="LWD1841" s="401"/>
      <c r="LWE1841" s="401"/>
      <c r="LWF1841" s="401"/>
      <c r="LWG1841" s="401"/>
      <c r="LWH1841" s="401"/>
      <c r="LWI1841" s="401"/>
      <c r="LWJ1841" s="401"/>
      <c r="LWK1841" s="401"/>
      <c r="LWL1841" s="401"/>
      <c r="LWM1841" s="401"/>
      <c r="LWN1841" s="401"/>
      <c r="LWO1841" s="401"/>
      <c r="LWP1841" s="401"/>
      <c r="LWQ1841" s="401"/>
      <c r="LWR1841" s="401"/>
      <c r="LWS1841" s="401"/>
      <c r="LWT1841" s="401"/>
      <c r="LWU1841" s="401"/>
      <c r="LWV1841" s="401"/>
      <c r="LWW1841" s="401"/>
      <c r="LWX1841" s="401"/>
      <c r="LWY1841" s="401"/>
      <c r="LWZ1841" s="401"/>
      <c r="LXA1841" s="401"/>
      <c r="LXB1841" s="401"/>
      <c r="LXC1841" s="401"/>
      <c r="LXD1841" s="401"/>
      <c r="LXE1841" s="401"/>
      <c r="LXF1841" s="401"/>
      <c r="LXG1841" s="401"/>
      <c r="LXH1841" s="401"/>
      <c r="LXI1841" s="401"/>
      <c r="LXJ1841" s="401"/>
      <c r="LXK1841" s="401"/>
      <c r="LXL1841" s="401"/>
      <c r="LXM1841" s="401"/>
      <c r="LXN1841" s="401"/>
      <c r="LXO1841" s="401"/>
      <c r="LXP1841" s="401"/>
      <c r="LXQ1841" s="401"/>
      <c r="LXR1841" s="401"/>
      <c r="LXS1841" s="401"/>
      <c r="LXT1841" s="401"/>
      <c r="LXU1841" s="401"/>
      <c r="LXV1841" s="401"/>
      <c r="LXW1841" s="401"/>
      <c r="LXX1841" s="401"/>
      <c r="LXY1841" s="401"/>
      <c r="LXZ1841" s="401"/>
      <c r="LYA1841" s="401"/>
      <c r="LYB1841" s="401"/>
      <c r="LYC1841" s="401"/>
      <c r="LYD1841" s="401"/>
      <c r="LYE1841" s="401"/>
      <c r="LYF1841" s="401"/>
      <c r="LYG1841" s="401"/>
      <c r="LYH1841" s="401"/>
      <c r="LYI1841" s="401"/>
      <c r="LYJ1841" s="401"/>
      <c r="LYK1841" s="401"/>
      <c r="LYL1841" s="401"/>
      <c r="LYM1841" s="401"/>
      <c r="LYN1841" s="401"/>
      <c r="LYO1841" s="401"/>
      <c r="LYP1841" s="401"/>
      <c r="LYQ1841" s="401"/>
      <c r="LYR1841" s="401"/>
      <c r="LYS1841" s="401"/>
      <c r="LYT1841" s="401"/>
      <c r="LYU1841" s="401"/>
      <c r="LYV1841" s="401"/>
      <c r="LYW1841" s="401"/>
      <c r="LYX1841" s="401"/>
      <c r="LYY1841" s="401"/>
      <c r="LYZ1841" s="401"/>
      <c r="LZA1841" s="401"/>
      <c r="LZB1841" s="401"/>
      <c r="LZC1841" s="401"/>
      <c r="LZD1841" s="401"/>
      <c r="LZE1841" s="401"/>
      <c r="LZF1841" s="401"/>
      <c r="LZG1841" s="401"/>
      <c r="LZH1841" s="401"/>
      <c r="LZI1841" s="401"/>
      <c r="LZJ1841" s="401"/>
      <c r="LZK1841" s="401"/>
      <c r="LZL1841" s="401"/>
      <c r="LZM1841" s="401"/>
      <c r="LZN1841" s="401"/>
      <c r="LZO1841" s="401"/>
      <c r="LZP1841" s="401"/>
      <c r="LZQ1841" s="401"/>
      <c r="LZR1841" s="401"/>
      <c r="LZS1841" s="401"/>
      <c r="LZT1841" s="401"/>
      <c r="LZU1841" s="401"/>
      <c r="LZV1841" s="401"/>
      <c r="LZW1841" s="401"/>
      <c r="LZX1841" s="401"/>
      <c r="LZY1841" s="401"/>
      <c r="LZZ1841" s="401"/>
      <c r="MAA1841" s="401"/>
      <c r="MAB1841" s="401"/>
      <c r="MAC1841" s="401"/>
      <c r="MAD1841" s="401"/>
      <c r="MAE1841" s="401"/>
      <c r="MAF1841" s="401"/>
      <c r="MAG1841" s="401"/>
      <c r="MAH1841" s="401"/>
      <c r="MAI1841" s="401"/>
      <c r="MAJ1841" s="401"/>
      <c r="MAK1841" s="401"/>
      <c r="MAL1841" s="401"/>
      <c r="MAM1841" s="401"/>
      <c r="MAN1841" s="401"/>
      <c r="MAO1841" s="401"/>
      <c r="MAP1841" s="401"/>
      <c r="MAQ1841" s="401"/>
      <c r="MAR1841" s="401"/>
      <c r="MAS1841" s="401"/>
      <c r="MAT1841" s="401"/>
      <c r="MAU1841" s="401"/>
      <c r="MAV1841" s="401"/>
      <c r="MAW1841" s="401"/>
      <c r="MAX1841" s="401"/>
      <c r="MAY1841" s="401"/>
      <c r="MAZ1841" s="401"/>
      <c r="MBA1841" s="401"/>
      <c r="MBB1841" s="401"/>
      <c r="MBC1841" s="401"/>
      <c r="MBD1841" s="401"/>
      <c r="MBE1841" s="401"/>
      <c r="MBF1841" s="401"/>
      <c r="MBG1841" s="401"/>
      <c r="MBH1841" s="401"/>
      <c r="MBI1841" s="401"/>
      <c r="MBJ1841" s="401"/>
      <c r="MBK1841" s="401"/>
      <c r="MBL1841" s="401"/>
      <c r="MBM1841" s="401"/>
      <c r="MBN1841" s="401"/>
      <c r="MBO1841" s="401"/>
      <c r="MBP1841" s="401"/>
      <c r="MBQ1841" s="401"/>
      <c r="MBR1841" s="401"/>
      <c r="MBS1841" s="401"/>
      <c r="MBT1841" s="401"/>
      <c r="MBU1841" s="401"/>
      <c r="MBV1841" s="401"/>
      <c r="MBW1841" s="401"/>
      <c r="MBX1841" s="401"/>
      <c r="MBY1841" s="401"/>
      <c r="MBZ1841" s="401"/>
      <c r="MCA1841" s="401"/>
      <c r="MCB1841" s="401"/>
      <c r="MCC1841" s="401"/>
      <c r="MCD1841" s="401"/>
      <c r="MCE1841" s="401"/>
      <c r="MCF1841" s="401"/>
      <c r="MCG1841" s="401"/>
      <c r="MCH1841" s="401"/>
      <c r="MCI1841" s="401"/>
      <c r="MCJ1841" s="401"/>
      <c r="MCK1841" s="401"/>
      <c r="MCL1841" s="401"/>
      <c r="MCM1841" s="401"/>
      <c r="MCN1841" s="401"/>
      <c r="MCO1841" s="401"/>
      <c r="MCP1841" s="401"/>
      <c r="MCQ1841" s="401"/>
      <c r="MCR1841" s="401"/>
      <c r="MCS1841" s="401"/>
      <c r="MCT1841" s="401"/>
      <c r="MCU1841" s="401"/>
      <c r="MCV1841" s="401"/>
      <c r="MCW1841" s="401"/>
      <c r="MCX1841" s="401"/>
      <c r="MCY1841" s="401"/>
      <c r="MCZ1841" s="401"/>
      <c r="MDA1841" s="401"/>
      <c r="MDB1841" s="401"/>
      <c r="MDC1841" s="401"/>
      <c r="MDD1841" s="401"/>
      <c r="MDE1841" s="401"/>
      <c r="MDF1841" s="401"/>
      <c r="MDG1841" s="401"/>
      <c r="MDH1841" s="401"/>
      <c r="MDI1841" s="401"/>
      <c r="MDJ1841" s="401"/>
      <c r="MDK1841" s="401"/>
      <c r="MDL1841" s="401"/>
      <c r="MDM1841" s="401"/>
      <c r="MDN1841" s="401"/>
      <c r="MDO1841" s="401"/>
      <c r="MDP1841" s="401"/>
      <c r="MDQ1841" s="401"/>
      <c r="MDR1841" s="401"/>
      <c r="MDS1841" s="401"/>
      <c r="MDT1841" s="401"/>
      <c r="MDU1841" s="401"/>
      <c r="MDV1841" s="401"/>
      <c r="MDW1841" s="401"/>
      <c r="MDX1841" s="401"/>
      <c r="MDY1841" s="401"/>
      <c r="MDZ1841" s="401"/>
      <c r="MEA1841" s="401"/>
      <c r="MEB1841" s="401"/>
      <c r="MEC1841" s="401"/>
      <c r="MED1841" s="401"/>
      <c r="MEE1841" s="401"/>
      <c r="MEF1841" s="401"/>
      <c r="MEG1841" s="401"/>
      <c r="MEH1841" s="401"/>
      <c r="MEI1841" s="401"/>
      <c r="MEJ1841" s="401"/>
      <c r="MEK1841" s="401"/>
      <c r="MEL1841" s="401"/>
      <c r="MEM1841" s="401"/>
      <c r="MEN1841" s="401"/>
      <c r="MEO1841" s="401"/>
      <c r="MEP1841" s="401"/>
      <c r="MEQ1841" s="401"/>
      <c r="MER1841" s="401"/>
      <c r="MES1841" s="401"/>
      <c r="MET1841" s="401"/>
      <c r="MEU1841" s="401"/>
      <c r="MEV1841" s="401"/>
      <c r="MEW1841" s="401"/>
      <c r="MEX1841" s="401"/>
      <c r="MEY1841" s="401"/>
      <c r="MEZ1841" s="401"/>
      <c r="MFA1841" s="401"/>
      <c r="MFB1841" s="401"/>
      <c r="MFC1841" s="401"/>
      <c r="MFD1841" s="401"/>
      <c r="MFE1841" s="401"/>
      <c r="MFF1841" s="401"/>
      <c r="MFG1841" s="401"/>
      <c r="MFH1841" s="401"/>
      <c r="MFI1841" s="401"/>
      <c r="MFJ1841" s="401"/>
      <c r="MFK1841" s="401"/>
      <c r="MFL1841" s="401"/>
      <c r="MFM1841" s="401"/>
      <c r="MFN1841" s="401"/>
      <c r="MFO1841" s="401"/>
      <c r="MFP1841" s="401"/>
      <c r="MFQ1841" s="401"/>
      <c r="MFR1841" s="401"/>
      <c r="MFS1841" s="401"/>
      <c r="MFT1841" s="401"/>
      <c r="MFU1841" s="401"/>
      <c r="MFV1841" s="401"/>
      <c r="MFW1841" s="401"/>
      <c r="MFX1841" s="401"/>
      <c r="MFY1841" s="401"/>
      <c r="MFZ1841" s="401"/>
      <c r="MGA1841" s="401"/>
      <c r="MGB1841" s="401"/>
      <c r="MGC1841" s="401"/>
      <c r="MGD1841" s="401"/>
      <c r="MGE1841" s="401"/>
      <c r="MGF1841" s="401"/>
      <c r="MGG1841" s="401"/>
      <c r="MGH1841" s="401"/>
      <c r="MGI1841" s="401"/>
      <c r="MGJ1841" s="401"/>
      <c r="MGK1841" s="401"/>
      <c r="MGL1841" s="401"/>
      <c r="MGM1841" s="401"/>
      <c r="MGN1841" s="401"/>
      <c r="MGO1841" s="401"/>
      <c r="MGP1841" s="401"/>
      <c r="MGQ1841" s="401"/>
      <c r="MGR1841" s="401"/>
      <c r="MGS1841" s="401"/>
      <c r="MGT1841" s="401"/>
      <c r="MGU1841" s="401"/>
      <c r="MGV1841" s="401"/>
      <c r="MGW1841" s="401"/>
      <c r="MGX1841" s="401"/>
      <c r="MGY1841" s="401"/>
      <c r="MGZ1841" s="401"/>
      <c r="MHA1841" s="401"/>
      <c r="MHB1841" s="401"/>
      <c r="MHC1841" s="401"/>
      <c r="MHD1841" s="401"/>
      <c r="MHE1841" s="401"/>
      <c r="MHF1841" s="401"/>
      <c r="MHG1841" s="401"/>
      <c r="MHH1841" s="401"/>
      <c r="MHI1841" s="401"/>
      <c r="MHJ1841" s="401"/>
      <c r="MHK1841" s="401"/>
      <c r="MHL1841" s="401"/>
      <c r="MHM1841" s="401"/>
      <c r="MHN1841" s="401"/>
      <c r="MHO1841" s="401"/>
      <c r="MHP1841" s="401"/>
      <c r="MHQ1841" s="401"/>
      <c r="MHR1841" s="401"/>
      <c r="MHS1841" s="401"/>
      <c r="MHT1841" s="401"/>
      <c r="MHU1841" s="401"/>
      <c r="MHV1841" s="401"/>
      <c r="MHW1841" s="401"/>
      <c r="MHX1841" s="401"/>
      <c r="MHY1841" s="401"/>
      <c r="MHZ1841" s="401"/>
      <c r="MIA1841" s="401"/>
      <c r="MIB1841" s="401"/>
      <c r="MIC1841" s="401"/>
      <c r="MID1841" s="401"/>
      <c r="MIE1841" s="401"/>
      <c r="MIF1841" s="401"/>
      <c r="MIG1841" s="401"/>
      <c r="MIH1841" s="401"/>
      <c r="MII1841" s="401"/>
      <c r="MIJ1841" s="401"/>
      <c r="MIK1841" s="401"/>
      <c r="MIL1841" s="401"/>
      <c r="MIM1841" s="401"/>
      <c r="MIN1841" s="401"/>
      <c r="MIO1841" s="401"/>
      <c r="MIP1841" s="401"/>
      <c r="MIQ1841" s="401"/>
      <c r="MIR1841" s="401"/>
      <c r="MIS1841" s="401"/>
      <c r="MIT1841" s="401"/>
      <c r="MIU1841" s="401"/>
      <c r="MIV1841" s="401"/>
      <c r="MIW1841" s="401"/>
      <c r="MIX1841" s="401"/>
      <c r="MIY1841" s="401"/>
      <c r="MIZ1841" s="401"/>
      <c r="MJA1841" s="401"/>
      <c r="MJB1841" s="401"/>
      <c r="MJC1841" s="401"/>
      <c r="MJD1841" s="401"/>
      <c r="MJE1841" s="401"/>
      <c r="MJF1841" s="401"/>
      <c r="MJG1841" s="401"/>
      <c r="MJH1841" s="401"/>
      <c r="MJI1841" s="401"/>
      <c r="MJJ1841" s="401"/>
      <c r="MJK1841" s="401"/>
      <c r="MJL1841" s="401"/>
      <c r="MJM1841" s="401"/>
      <c r="MJN1841" s="401"/>
      <c r="MJO1841" s="401"/>
      <c r="MJP1841" s="401"/>
      <c r="MJQ1841" s="401"/>
      <c r="MJR1841" s="401"/>
      <c r="MJS1841" s="401"/>
      <c r="MJT1841" s="401"/>
      <c r="MJU1841" s="401"/>
      <c r="MJV1841" s="401"/>
      <c r="MJW1841" s="401"/>
      <c r="MJX1841" s="401"/>
      <c r="MJY1841" s="401"/>
      <c r="MJZ1841" s="401"/>
      <c r="MKA1841" s="401"/>
      <c r="MKB1841" s="401"/>
      <c r="MKC1841" s="401"/>
      <c r="MKD1841" s="401"/>
      <c r="MKE1841" s="401"/>
      <c r="MKF1841" s="401"/>
      <c r="MKG1841" s="401"/>
      <c r="MKH1841" s="401"/>
      <c r="MKI1841" s="401"/>
      <c r="MKJ1841" s="401"/>
      <c r="MKK1841" s="401"/>
      <c r="MKL1841" s="401"/>
      <c r="MKM1841" s="401"/>
      <c r="MKN1841" s="401"/>
      <c r="MKO1841" s="401"/>
      <c r="MKP1841" s="401"/>
      <c r="MKQ1841" s="401"/>
      <c r="MKR1841" s="401"/>
      <c r="MKS1841" s="401"/>
      <c r="MKT1841" s="401"/>
      <c r="MKU1841" s="401"/>
      <c r="MKV1841" s="401"/>
      <c r="MKW1841" s="401"/>
      <c r="MKX1841" s="401"/>
      <c r="MKY1841" s="401"/>
      <c r="MKZ1841" s="401"/>
      <c r="MLA1841" s="401"/>
      <c r="MLB1841" s="401"/>
      <c r="MLC1841" s="401"/>
      <c r="MLD1841" s="401"/>
      <c r="MLE1841" s="401"/>
      <c r="MLF1841" s="401"/>
      <c r="MLG1841" s="401"/>
      <c r="MLH1841" s="401"/>
      <c r="MLI1841" s="401"/>
      <c r="MLJ1841" s="401"/>
      <c r="MLK1841" s="401"/>
      <c r="MLL1841" s="401"/>
      <c r="MLM1841" s="401"/>
      <c r="MLN1841" s="401"/>
      <c r="MLO1841" s="401"/>
      <c r="MLP1841" s="401"/>
      <c r="MLQ1841" s="401"/>
      <c r="MLR1841" s="401"/>
      <c r="MLS1841" s="401"/>
      <c r="MLT1841" s="401"/>
      <c r="MLU1841" s="401"/>
      <c r="MLV1841" s="401"/>
      <c r="MLW1841" s="401"/>
      <c r="MLX1841" s="401"/>
      <c r="MLY1841" s="401"/>
      <c r="MLZ1841" s="401"/>
      <c r="MMA1841" s="401"/>
      <c r="MMB1841" s="401"/>
      <c r="MMC1841" s="401"/>
      <c r="MMD1841" s="401"/>
      <c r="MME1841" s="401"/>
      <c r="MMF1841" s="401"/>
      <c r="MMG1841" s="401"/>
      <c r="MMH1841" s="401"/>
      <c r="MMI1841" s="401"/>
      <c r="MMJ1841" s="401"/>
      <c r="MMK1841" s="401"/>
      <c r="MML1841" s="401"/>
      <c r="MMM1841" s="401"/>
      <c r="MMN1841" s="401"/>
      <c r="MMO1841" s="401"/>
      <c r="MMP1841" s="401"/>
      <c r="MMQ1841" s="401"/>
      <c r="MMR1841" s="401"/>
      <c r="MMS1841" s="401"/>
      <c r="MMT1841" s="401"/>
      <c r="MMU1841" s="401"/>
      <c r="MMV1841" s="401"/>
      <c r="MMW1841" s="401"/>
      <c r="MMX1841" s="401"/>
      <c r="MMY1841" s="401"/>
      <c r="MMZ1841" s="401"/>
      <c r="MNA1841" s="401"/>
      <c r="MNB1841" s="401"/>
      <c r="MNC1841" s="401"/>
      <c r="MND1841" s="401"/>
      <c r="MNE1841" s="401"/>
      <c r="MNF1841" s="401"/>
      <c r="MNG1841" s="401"/>
      <c r="MNH1841" s="401"/>
      <c r="MNI1841" s="401"/>
      <c r="MNJ1841" s="401"/>
      <c r="MNK1841" s="401"/>
      <c r="MNL1841" s="401"/>
      <c r="MNM1841" s="401"/>
      <c r="MNN1841" s="401"/>
      <c r="MNO1841" s="401"/>
      <c r="MNP1841" s="401"/>
      <c r="MNQ1841" s="401"/>
      <c r="MNR1841" s="401"/>
      <c r="MNS1841" s="401"/>
      <c r="MNT1841" s="401"/>
      <c r="MNU1841" s="401"/>
      <c r="MNV1841" s="401"/>
      <c r="MNW1841" s="401"/>
      <c r="MNX1841" s="401"/>
      <c r="MNY1841" s="401"/>
      <c r="MNZ1841" s="401"/>
      <c r="MOA1841" s="401"/>
      <c r="MOB1841" s="401"/>
      <c r="MOC1841" s="401"/>
      <c r="MOD1841" s="401"/>
      <c r="MOE1841" s="401"/>
      <c r="MOF1841" s="401"/>
      <c r="MOG1841" s="401"/>
      <c r="MOH1841" s="401"/>
      <c r="MOI1841" s="401"/>
      <c r="MOJ1841" s="401"/>
      <c r="MOK1841" s="401"/>
      <c r="MOL1841" s="401"/>
      <c r="MOM1841" s="401"/>
      <c r="MON1841" s="401"/>
      <c r="MOO1841" s="401"/>
      <c r="MOP1841" s="401"/>
      <c r="MOQ1841" s="401"/>
      <c r="MOR1841" s="401"/>
      <c r="MOS1841" s="401"/>
      <c r="MOT1841" s="401"/>
      <c r="MOU1841" s="401"/>
      <c r="MOV1841" s="401"/>
      <c r="MOW1841" s="401"/>
      <c r="MOX1841" s="401"/>
      <c r="MOY1841" s="401"/>
      <c r="MOZ1841" s="401"/>
      <c r="MPA1841" s="401"/>
      <c r="MPB1841" s="401"/>
      <c r="MPC1841" s="401"/>
      <c r="MPD1841" s="401"/>
      <c r="MPE1841" s="401"/>
      <c r="MPF1841" s="401"/>
      <c r="MPG1841" s="401"/>
      <c r="MPH1841" s="401"/>
      <c r="MPI1841" s="401"/>
      <c r="MPJ1841" s="401"/>
      <c r="MPK1841" s="401"/>
      <c r="MPL1841" s="401"/>
      <c r="MPM1841" s="401"/>
      <c r="MPN1841" s="401"/>
      <c r="MPO1841" s="401"/>
      <c r="MPP1841" s="401"/>
      <c r="MPQ1841" s="401"/>
      <c r="MPR1841" s="401"/>
      <c r="MPS1841" s="401"/>
      <c r="MPT1841" s="401"/>
      <c r="MPU1841" s="401"/>
      <c r="MPV1841" s="401"/>
      <c r="MPW1841" s="401"/>
      <c r="MPX1841" s="401"/>
      <c r="MPY1841" s="401"/>
      <c r="MPZ1841" s="401"/>
      <c r="MQA1841" s="401"/>
      <c r="MQB1841" s="401"/>
      <c r="MQC1841" s="401"/>
      <c r="MQD1841" s="401"/>
      <c r="MQE1841" s="401"/>
      <c r="MQF1841" s="401"/>
      <c r="MQG1841" s="401"/>
      <c r="MQH1841" s="401"/>
      <c r="MQI1841" s="401"/>
      <c r="MQJ1841" s="401"/>
      <c r="MQK1841" s="401"/>
      <c r="MQL1841" s="401"/>
      <c r="MQM1841" s="401"/>
      <c r="MQN1841" s="401"/>
      <c r="MQO1841" s="401"/>
      <c r="MQP1841" s="401"/>
      <c r="MQQ1841" s="401"/>
      <c r="MQR1841" s="401"/>
      <c r="MQS1841" s="401"/>
      <c r="MQT1841" s="401"/>
      <c r="MQU1841" s="401"/>
      <c r="MQV1841" s="401"/>
      <c r="MQW1841" s="401"/>
      <c r="MQX1841" s="401"/>
      <c r="MQY1841" s="401"/>
      <c r="MQZ1841" s="401"/>
      <c r="MRA1841" s="401"/>
      <c r="MRB1841" s="401"/>
      <c r="MRC1841" s="401"/>
      <c r="MRD1841" s="401"/>
      <c r="MRE1841" s="401"/>
      <c r="MRF1841" s="401"/>
      <c r="MRG1841" s="401"/>
      <c r="MRH1841" s="401"/>
      <c r="MRI1841" s="401"/>
      <c r="MRJ1841" s="401"/>
      <c r="MRK1841" s="401"/>
      <c r="MRL1841" s="401"/>
      <c r="MRM1841" s="401"/>
      <c r="MRN1841" s="401"/>
      <c r="MRO1841" s="401"/>
      <c r="MRP1841" s="401"/>
      <c r="MRQ1841" s="401"/>
      <c r="MRR1841" s="401"/>
      <c r="MRS1841" s="401"/>
      <c r="MRT1841" s="401"/>
      <c r="MRU1841" s="401"/>
      <c r="MRV1841" s="401"/>
      <c r="MRW1841" s="401"/>
      <c r="MRX1841" s="401"/>
      <c r="MRY1841" s="401"/>
      <c r="MRZ1841" s="401"/>
      <c r="MSA1841" s="401"/>
      <c r="MSB1841" s="401"/>
      <c r="MSC1841" s="401"/>
      <c r="MSD1841" s="401"/>
      <c r="MSE1841" s="401"/>
      <c r="MSF1841" s="401"/>
      <c r="MSG1841" s="401"/>
      <c r="MSH1841" s="401"/>
      <c r="MSI1841" s="401"/>
      <c r="MSJ1841" s="401"/>
      <c r="MSK1841" s="401"/>
      <c r="MSL1841" s="401"/>
      <c r="MSM1841" s="401"/>
      <c r="MSN1841" s="401"/>
      <c r="MSO1841" s="401"/>
      <c r="MSP1841" s="401"/>
      <c r="MSQ1841" s="401"/>
      <c r="MSR1841" s="401"/>
      <c r="MSS1841" s="401"/>
      <c r="MST1841" s="401"/>
      <c r="MSU1841" s="401"/>
      <c r="MSV1841" s="401"/>
      <c r="MSW1841" s="401"/>
      <c r="MSX1841" s="401"/>
      <c r="MSY1841" s="401"/>
      <c r="MSZ1841" s="401"/>
      <c r="MTA1841" s="401"/>
      <c r="MTB1841" s="401"/>
      <c r="MTC1841" s="401"/>
      <c r="MTD1841" s="401"/>
      <c r="MTE1841" s="401"/>
      <c r="MTF1841" s="401"/>
      <c r="MTG1841" s="401"/>
      <c r="MTH1841" s="401"/>
      <c r="MTI1841" s="401"/>
      <c r="MTJ1841" s="401"/>
      <c r="MTK1841" s="401"/>
      <c r="MTL1841" s="401"/>
      <c r="MTM1841" s="401"/>
      <c r="MTN1841" s="401"/>
      <c r="MTO1841" s="401"/>
      <c r="MTP1841" s="401"/>
      <c r="MTQ1841" s="401"/>
      <c r="MTR1841" s="401"/>
      <c r="MTS1841" s="401"/>
      <c r="MTT1841" s="401"/>
      <c r="MTU1841" s="401"/>
      <c r="MTV1841" s="401"/>
      <c r="MTW1841" s="401"/>
      <c r="MTX1841" s="401"/>
      <c r="MTY1841" s="401"/>
      <c r="MTZ1841" s="401"/>
      <c r="MUA1841" s="401"/>
      <c r="MUB1841" s="401"/>
      <c r="MUC1841" s="401"/>
      <c r="MUD1841" s="401"/>
      <c r="MUE1841" s="401"/>
      <c r="MUF1841" s="401"/>
      <c r="MUG1841" s="401"/>
      <c r="MUH1841" s="401"/>
      <c r="MUI1841" s="401"/>
      <c r="MUJ1841" s="401"/>
      <c r="MUK1841" s="401"/>
      <c r="MUL1841" s="401"/>
      <c r="MUM1841" s="401"/>
      <c r="MUN1841" s="401"/>
      <c r="MUO1841" s="401"/>
      <c r="MUP1841" s="401"/>
      <c r="MUQ1841" s="401"/>
      <c r="MUR1841" s="401"/>
      <c r="MUS1841" s="401"/>
      <c r="MUT1841" s="401"/>
      <c r="MUU1841" s="401"/>
      <c r="MUV1841" s="401"/>
      <c r="MUW1841" s="401"/>
      <c r="MUX1841" s="401"/>
      <c r="MUY1841" s="401"/>
      <c r="MUZ1841" s="401"/>
      <c r="MVA1841" s="401"/>
      <c r="MVB1841" s="401"/>
      <c r="MVC1841" s="401"/>
      <c r="MVD1841" s="401"/>
      <c r="MVE1841" s="401"/>
      <c r="MVF1841" s="401"/>
      <c r="MVG1841" s="401"/>
      <c r="MVH1841" s="401"/>
      <c r="MVI1841" s="401"/>
      <c r="MVJ1841" s="401"/>
      <c r="MVK1841" s="401"/>
      <c r="MVL1841" s="401"/>
      <c r="MVM1841" s="401"/>
      <c r="MVN1841" s="401"/>
      <c r="MVO1841" s="401"/>
      <c r="MVP1841" s="401"/>
      <c r="MVQ1841" s="401"/>
      <c r="MVR1841" s="401"/>
      <c r="MVS1841" s="401"/>
      <c r="MVT1841" s="401"/>
      <c r="MVU1841" s="401"/>
      <c r="MVV1841" s="401"/>
      <c r="MVW1841" s="401"/>
      <c r="MVX1841" s="401"/>
      <c r="MVY1841" s="401"/>
      <c r="MVZ1841" s="401"/>
      <c r="MWA1841" s="401"/>
      <c r="MWB1841" s="401"/>
      <c r="MWC1841" s="401"/>
      <c r="MWD1841" s="401"/>
      <c r="MWE1841" s="401"/>
      <c r="MWF1841" s="401"/>
      <c r="MWG1841" s="401"/>
      <c r="MWH1841" s="401"/>
      <c r="MWI1841" s="401"/>
      <c r="MWJ1841" s="401"/>
      <c r="MWK1841" s="401"/>
      <c r="MWL1841" s="401"/>
      <c r="MWM1841" s="401"/>
      <c r="MWN1841" s="401"/>
      <c r="MWO1841" s="401"/>
      <c r="MWP1841" s="401"/>
      <c r="MWQ1841" s="401"/>
      <c r="MWR1841" s="401"/>
      <c r="MWS1841" s="401"/>
      <c r="MWT1841" s="401"/>
      <c r="MWU1841" s="401"/>
      <c r="MWV1841" s="401"/>
      <c r="MWW1841" s="401"/>
      <c r="MWX1841" s="401"/>
      <c r="MWY1841" s="401"/>
      <c r="MWZ1841" s="401"/>
      <c r="MXA1841" s="401"/>
      <c r="MXB1841" s="401"/>
      <c r="MXC1841" s="401"/>
      <c r="MXD1841" s="401"/>
      <c r="MXE1841" s="401"/>
      <c r="MXF1841" s="401"/>
      <c r="MXG1841" s="401"/>
      <c r="MXH1841" s="401"/>
      <c r="MXI1841" s="401"/>
      <c r="MXJ1841" s="401"/>
      <c r="MXK1841" s="401"/>
      <c r="MXL1841" s="401"/>
      <c r="MXM1841" s="401"/>
      <c r="MXN1841" s="401"/>
      <c r="MXO1841" s="401"/>
      <c r="MXP1841" s="401"/>
      <c r="MXQ1841" s="401"/>
      <c r="MXR1841" s="401"/>
      <c r="MXS1841" s="401"/>
      <c r="MXT1841" s="401"/>
      <c r="MXU1841" s="401"/>
      <c r="MXV1841" s="401"/>
      <c r="MXW1841" s="401"/>
      <c r="MXX1841" s="401"/>
      <c r="MXY1841" s="401"/>
      <c r="MXZ1841" s="401"/>
      <c r="MYA1841" s="401"/>
      <c r="MYB1841" s="401"/>
      <c r="MYC1841" s="401"/>
      <c r="MYD1841" s="401"/>
      <c r="MYE1841" s="401"/>
      <c r="MYF1841" s="401"/>
      <c r="MYG1841" s="401"/>
      <c r="MYH1841" s="401"/>
      <c r="MYI1841" s="401"/>
      <c r="MYJ1841" s="401"/>
      <c r="MYK1841" s="401"/>
      <c r="MYL1841" s="401"/>
      <c r="MYM1841" s="401"/>
      <c r="MYN1841" s="401"/>
      <c r="MYO1841" s="401"/>
      <c r="MYP1841" s="401"/>
      <c r="MYQ1841" s="401"/>
      <c r="MYR1841" s="401"/>
      <c r="MYS1841" s="401"/>
      <c r="MYT1841" s="401"/>
      <c r="MYU1841" s="401"/>
      <c r="MYV1841" s="401"/>
      <c r="MYW1841" s="401"/>
      <c r="MYX1841" s="401"/>
      <c r="MYY1841" s="401"/>
      <c r="MYZ1841" s="401"/>
      <c r="MZA1841" s="401"/>
      <c r="MZB1841" s="401"/>
      <c r="MZC1841" s="401"/>
      <c r="MZD1841" s="401"/>
      <c r="MZE1841" s="401"/>
      <c r="MZF1841" s="401"/>
      <c r="MZG1841" s="401"/>
      <c r="MZH1841" s="401"/>
      <c r="MZI1841" s="401"/>
      <c r="MZJ1841" s="401"/>
      <c r="MZK1841" s="401"/>
      <c r="MZL1841" s="401"/>
      <c r="MZM1841" s="401"/>
      <c r="MZN1841" s="401"/>
      <c r="MZO1841" s="401"/>
      <c r="MZP1841" s="401"/>
      <c r="MZQ1841" s="401"/>
      <c r="MZR1841" s="401"/>
      <c r="MZS1841" s="401"/>
      <c r="MZT1841" s="401"/>
      <c r="MZU1841" s="401"/>
      <c r="MZV1841" s="401"/>
      <c r="MZW1841" s="401"/>
      <c r="MZX1841" s="401"/>
      <c r="MZY1841" s="401"/>
      <c r="MZZ1841" s="401"/>
      <c r="NAA1841" s="401"/>
      <c r="NAB1841" s="401"/>
      <c r="NAC1841" s="401"/>
      <c r="NAD1841" s="401"/>
      <c r="NAE1841" s="401"/>
      <c r="NAF1841" s="401"/>
      <c r="NAG1841" s="401"/>
      <c r="NAH1841" s="401"/>
      <c r="NAI1841" s="401"/>
      <c r="NAJ1841" s="401"/>
      <c r="NAK1841" s="401"/>
      <c r="NAL1841" s="401"/>
      <c r="NAM1841" s="401"/>
      <c r="NAN1841" s="401"/>
      <c r="NAO1841" s="401"/>
      <c r="NAP1841" s="401"/>
      <c r="NAQ1841" s="401"/>
      <c r="NAR1841" s="401"/>
      <c r="NAS1841" s="401"/>
      <c r="NAT1841" s="401"/>
      <c r="NAU1841" s="401"/>
      <c r="NAV1841" s="401"/>
      <c r="NAW1841" s="401"/>
      <c r="NAX1841" s="401"/>
      <c r="NAY1841" s="401"/>
      <c r="NAZ1841" s="401"/>
      <c r="NBA1841" s="401"/>
      <c r="NBB1841" s="401"/>
      <c r="NBC1841" s="401"/>
      <c r="NBD1841" s="401"/>
      <c r="NBE1841" s="401"/>
      <c r="NBF1841" s="401"/>
      <c r="NBG1841" s="401"/>
      <c r="NBH1841" s="401"/>
      <c r="NBI1841" s="401"/>
      <c r="NBJ1841" s="401"/>
      <c r="NBK1841" s="401"/>
      <c r="NBL1841" s="401"/>
      <c r="NBM1841" s="401"/>
      <c r="NBN1841" s="401"/>
      <c r="NBO1841" s="401"/>
      <c r="NBP1841" s="401"/>
      <c r="NBQ1841" s="401"/>
      <c r="NBR1841" s="401"/>
      <c r="NBS1841" s="401"/>
      <c r="NBT1841" s="401"/>
      <c r="NBU1841" s="401"/>
      <c r="NBV1841" s="401"/>
      <c r="NBW1841" s="401"/>
      <c r="NBX1841" s="401"/>
      <c r="NBY1841" s="401"/>
      <c r="NBZ1841" s="401"/>
      <c r="NCA1841" s="401"/>
      <c r="NCB1841" s="401"/>
      <c r="NCC1841" s="401"/>
      <c r="NCD1841" s="401"/>
      <c r="NCE1841" s="401"/>
      <c r="NCF1841" s="401"/>
      <c r="NCG1841" s="401"/>
      <c r="NCH1841" s="401"/>
      <c r="NCI1841" s="401"/>
      <c r="NCJ1841" s="401"/>
      <c r="NCK1841" s="401"/>
      <c r="NCL1841" s="401"/>
      <c r="NCM1841" s="401"/>
      <c r="NCN1841" s="401"/>
      <c r="NCO1841" s="401"/>
      <c r="NCP1841" s="401"/>
      <c r="NCQ1841" s="401"/>
      <c r="NCR1841" s="401"/>
      <c r="NCS1841" s="401"/>
      <c r="NCT1841" s="401"/>
      <c r="NCU1841" s="401"/>
      <c r="NCV1841" s="401"/>
      <c r="NCW1841" s="401"/>
      <c r="NCX1841" s="401"/>
      <c r="NCY1841" s="401"/>
      <c r="NCZ1841" s="401"/>
      <c r="NDA1841" s="401"/>
      <c r="NDB1841" s="401"/>
      <c r="NDC1841" s="401"/>
      <c r="NDD1841" s="401"/>
      <c r="NDE1841" s="401"/>
      <c r="NDF1841" s="401"/>
      <c r="NDG1841" s="401"/>
      <c r="NDH1841" s="401"/>
      <c r="NDI1841" s="401"/>
      <c r="NDJ1841" s="401"/>
      <c r="NDK1841" s="401"/>
      <c r="NDL1841" s="401"/>
      <c r="NDM1841" s="401"/>
      <c r="NDN1841" s="401"/>
      <c r="NDO1841" s="401"/>
      <c r="NDP1841" s="401"/>
      <c r="NDQ1841" s="401"/>
      <c r="NDR1841" s="401"/>
      <c r="NDS1841" s="401"/>
      <c r="NDT1841" s="401"/>
      <c r="NDU1841" s="401"/>
      <c r="NDV1841" s="401"/>
      <c r="NDW1841" s="401"/>
      <c r="NDX1841" s="401"/>
      <c r="NDY1841" s="401"/>
      <c r="NDZ1841" s="401"/>
      <c r="NEA1841" s="401"/>
      <c r="NEB1841" s="401"/>
      <c r="NEC1841" s="401"/>
      <c r="NED1841" s="401"/>
      <c r="NEE1841" s="401"/>
      <c r="NEF1841" s="401"/>
      <c r="NEG1841" s="401"/>
      <c r="NEH1841" s="401"/>
      <c r="NEI1841" s="401"/>
      <c r="NEJ1841" s="401"/>
      <c r="NEK1841" s="401"/>
      <c r="NEL1841" s="401"/>
      <c r="NEM1841" s="401"/>
      <c r="NEN1841" s="401"/>
      <c r="NEO1841" s="401"/>
      <c r="NEP1841" s="401"/>
      <c r="NEQ1841" s="401"/>
      <c r="NER1841" s="401"/>
      <c r="NES1841" s="401"/>
      <c r="NET1841" s="401"/>
      <c r="NEU1841" s="401"/>
      <c r="NEV1841" s="401"/>
      <c r="NEW1841" s="401"/>
      <c r="NEX1841" s="401"/>
      <c r="NEY1841" s="401"/>
      <c r="NEZ1841" s="401"/>
      <c r="NFA1841" s="401"/>
      <c r="NFB1841" s="401"/>
      <c r="NFC1841" s="401"/>
      <c r="NFD1841" s="401"/>
      <c r="NFE1841" s="401"/>
      <c r="NFF1841" s="401"/>
      <c r="NFG1841" s="401"/>
      <c r="NFH1841" s="401"/>
      <c r="NFI1841" s="401"/>
      <c r="NFJ1841" s="401"/>
      <c r="NFK1841" s="401"/>
      <c r="NFL1841" s="401"/>
      <c r="NFM1841" s="401"/>
      <c r="NFN1841" s="401"/>
      <c r="NFO1841" s="401"/>
      <c r="NFP1841" s="401"/>
      <c r="NFQ1841" s="401"/>
      <c r="NFR1841" s="401"/>
      <c r="NFS1841" s="401"/>
      <c r="NFT1841" s="401"/>
      <c r="NFU1841" s="401"/>
      <c r="NFV1841" s="401"/>
      <c r="NFW1841" s="401"/>
      <c r="NFX1841" s="401"/>
      <c r="NFY1841" s="401"/>
      <c r="NFZ1841" s="401"/>
      <c r="NGA1841" s="401"/>
      <c r="NGB1841" s="401"/>
      <c r="NGC1841" s="401"/>
      <c r="NGD1841" s="401"/>
      <c r="NGE1841" s="401"/>
      <c r="NGF1841" s="401"/>
      <c r="NGG1841" s="401"/>
      <c r="NGH1841" s="401"/>
      <c r="NGI1841" s="401"/>
      <c r="NGJ1841" s="401"/>
      <c r="NGK1841" s="401"/>
      <c r="NGL1841" s="401"/>
      <c r="NGM1841" s="401"/>
      <c r="NGN1841" s="401"/>
      <c r="NGO1841" s="401"/>
      <c r="NGP1841" s="401"/>
      <c r="NGQ1841" s="401"/>
      <c r="NGR1841" s="401"/>
      <c r="NGS1841" s="401"/>
      <c r="NGT1841" s="401"/>
      <c r="NGU1841" s="401"/>
      <c r="NGV1841" s="401"/>
      <c r="NGW1841" s="401"/>
      <c r="NGX1841" s="401"/>
      <c r="NGY1841" s="401"/>
      <c r="NGZ1841" s="401"/>
      <c r="NHA1841" s="401"/>
      <c r="NHB1841" s="401"/>
      <c r="NHC1841" s="401"/>
      <c r="NHD1841" s="401"/>
      <c r="NHE1841" s="401"/>
      <c r="NHF1841" s="401"/>
      <c r="NHG1841" s="401"/>
      <c r="NHH1841" s="401"/>
      <c r="NHI1841" s="401"/>
      <c r="NHJ1841" s="401"/>
      <c r="NHK1841" s="401"/>
      <c r="NHL1841" s="401"/>
      <c r="NHM1841" s="401"/>
      <c r="NHN1841" s="401"/>
      <c r="NHO1841" s="401"/>
      <c r="NHP1841" s="401"/>
      <c r="NHQ1841" s="401"/>
      <c r="NHR1841" s="401"/>
      <c r="NHS1841" s="401"/>
      <c r="NHT1841" s="401"/>
      <c r="NHU1841" s="401"/>
      <c r="NHV1841" s="401"/>
      <c r="NHW1841" s="401"/>
      <c r="NHX1841" s="401"/>
      <c r="NHY1841" s="401"/>
      <c r="NHZ1841" s="401"/>
      <c r="NIA1841" s="401"/>
      <c r="NIB1841" s="401"/>
      <c r="NIC1841" s="401"/>
      <c r="NID1841" s="401"/>
      <c r="NIE1841" s="401"/>
      <c r="NIF1841" s="401"/>
      <c r="NIG1841" s="401"/>
      <c r="NIH1841" s="401"/>
      <c r="NII1841" s="401"/>
      <c r="NIJ1841" s="401"/>
      <c r="NIK1841" s="401"/>
      <c r="NIL1841" s="401"/>
      <c r="NIM1841" s="401"/>
      <c r="NIN1841" s="401"/>
      <c r="NIO1841" s="401"/>
      <c r="NIP1841" s="401"/>
      <c r="NIQ1841" s="401"/>
      <c r="NIR1841" s="401"/>
      <c r="NIS1841" s="401"/>
      <c r="NIT1841" s="401"/>
      <c r="NIU1841" s="401"/>
      <c r="NIV1841" s="401"/>
      <c r="NIW1841" s="401"/>
      <c r="NIX1841" s="401"/>
      <c r="NIY1841" s="401"/>
      <c r="NIZ1841" s="401"/>
      <c r="NJA1841" s="401"/>
      <c r="NJB1841" s="401"/>
      <c r="NJC1841" s="401"/>
      <c r="NJD1841" s="401"/>
      <c r="NJE1841" s="401"/>
      <c r="NJF1841" s="401"/>
      <c r="NJG1841" s="401"/>
      <c r="NJH1841" s="401"/>
      <c r="NJI1841" s="401"/>
      <c r="NJJ1841" s="401"/>
      <c r="NJK1841" s="401"/>
      <c r="NJL1841" s="401"/>
      <c r="NJM1841" s="401"/>
      <c r="NJN1841" s="401"/>
      <c r="NJO1841" s="401"/>
      <c r="NJP1841" s="401"/>
      <c r="NJQ1841" s="401"/>
      <c r="NJR1841" s="401"/>
      <c r="NJS1841" s="401"/>
      <c r="NJT1841" s="401"/>
      <c r="NJU1841" s="401"/>
      <c r="NJV1841" s="401"/>
      <c r="NJW1841" s="401"/>
      <c r="NJX1841" s="401"/>
      <c r="NJY1841" s="401"/>
      <c r="NJZ1841" s="401"/>
      <c r="NKA1841" s="401"/>
      <c r="NKB1841" s="401"/>
      <c r="NKC1841" s="401"/>
      <c r="NKD1841" s="401"/>
      <c r="NKE1841" s="401"/>
      <c r="NKF1841" s="401"/>
      <c r="NKG1841" s="401"/>
      <c r="NKH1841" s="401"/>
      <c r="NKI1841" s="401"/>
      <c r="NKJ1841" s="401"/>
      <c r="NKK1841" s="401"/>
      <c r="NKL1841" s="401"/>
      <c r="NKM1841" s="401"/>
      <c r="NKN1841" s="401"/>
      <c r="NKO1841" s="401"/>
      <c r="NKP1841" s="401"/>
      <c r="NKQ1841" s="401"/>
      <c r="NKR1841" s="401"/>
      <c r="NKS1841" s="401"/>
      <c r="NKT1841" s="401"/>
      <c r="NKU1841" s="401"/>
      <c r="NKV1841" s="401"/>
      <c r="NKW1841" s="401"/>
      <c r="NKX1841" s="401"/>
      <c r="NKY1841" s="401"/>
      <c r="NKZ1841" s="401"/>
      <c r="NLA1841" s="401"/>
      <c r="NLB1841" s="401"/>
      <c r="NLC1841" s="401"/>
      <c r="NLD1841" s="401"/>
      <c r="NLE1841" s="401"/>
      <c r="NLF1841" s="401"/>
      <c r="NLG1841" s="401"/>
      <c r="NLH1841" s="401"/>
      <c r="NLI1841" s="401"/>
      <c r="NLJ1841" s="401"/>
      <c r="NLK1841" s="401"/>
      <c r="NLL1841" s="401"/>
      <c r="NLM1841" s="401"/>
      <c r="NLN1841" s="401"/>
      <c r="NLO1841" s="401"/>
      <c r="NLP1841" s="401"/>
      <c r="NLQ1841" s="401"/>
      <c r="NLR1841" s="401"/>
      <c r="NLS1841" s="401"/>
      <c r="NLT1841" s="401"/>
      <c r="NLU1841" s="401"/>
      <c r="NLV1841" s="401"/>
      <c r="NLW1841" s="401"/>
      <c r="NLX1841" s="401"/>
      <c r="NLY1841" s="401"/>
      <c r="NLZ1841" s="401"/>
      <c r="NMA1841" s="401"/>
      <c r="NMB1841" s="401"/>
      <c r="NMC1841" s="401"/>
      <c r="NMD1841" s="401"/>
      <c r="NME1841" s="401"/>
      <c r="NMF1841" s="401"/>
      <c r="NMG1841" s="401"/>
      <c r="NMH1841" s="401"/>
      <c r="NMI1841" s="401"/>
      <c r="NMJ1841" s="401"/>
      <c r="NMK1841" s="401"/>
      <c r="NML1841" s="401"/>
      <c r="NMM1841" s="401"/>
      <c r="NMN1841" s="401"/>
      <c r="NMO1841" s="401"/>
      <c r="NMP1841" s="401"/>
      <c r="NMQ1841" s="401"/>
      <c r="NMR1841" s="401"/>
      <c r="NMS1841" s="401"/>
      <c r="NMT1841" s="401"/>
      <c r="NMU1841" s="401"/>
      <c r="NMV1841" s="401"/>
      <c r="NMW1841" s="401"/>
      <c r="NMX1841" s="401"/>
      <c r="NMY1841" s="401"/>
      <c r="NMZ1841" s="401"/>
      <c r="NNA1841" s="401"/>
      <c r="NNB1841" s="401"/>
      <c r="NNC1841" s="401"/>
      <c r="NND1841" s="401"/>
      <c r="NNE1841" s="401"/>
      <c r="NNF1841" s="401"/>
      <c r="NNG1841" s="401"/>
      <c r="NNH1841" s="401"/>
      <c r="NNI1841" s="401"/>
      <c r="NNJ1841" s="401"/>
      <c r="NNK1841" s="401"/>
      <c r="NNL1841" s="401"/>
      <c r="NNM1841" s="401"/>
      <c r="NNN1841" s="401"/>
      <c r="NNO1841" s="401"/>
      <c r="NNP1841" s="401"/>
      <c r="NNQ1841" s="401"/>
      <c r="NNR1841" s="401"/>
      <c r="NNS1841" s="401"/>
      <c r="NNT1841" s="401"/>
      <c r="NNU1841" s="401"/>
      <c r="NNV1841" s="401"/>
      <c r="NNW1841" s="401"/>
      <c r="NNX1841" s="401"/>
      <c r="NNY1841" s="401"/>
      <c r="NNZ1841" s="401"/>
      <c r="NOA1841" s="401"/>
      <c r="NOB1841" s="401"/>
      <c r="NOC1841" s="401"/>
      <c r="NOD1841" s="401"/>
      <c r="NOE1841" s="401"/>
      <c r="NOF1841" s="401"/>
      <c r="NOG1841" s="401"/>
      <c r="NOH1841" s="401"/>
      <c r="NOI1841" s="401"/>
      <c r="NOJ1841" s="401"/>
      <c r="NOK1841" s="401"/>
      <c r="NOL1841" s="401"/>
      <c r="NOM1841" s="401"/>
      <c r="NON1841" s="401"/>
      <c r="NOO1841" s="401"/>
      <c r="NOP1841" s="401"/>
      <c r="NOQ1841" s="401"/>
      <c r="NOR1841" s="401"/>
      <c r="NOS1841" s="401"/>
      <c r="NOT1841" s="401"/>
      <c r="NOU1841" s="401"/>
      <c r="NOV1841" s="401"/>
      <c r="NOW1841" s="401"/>
      <c r="NOX1841" s="401"/>
      <c r="NOY1841" s="401"/>
      <c r="NOZ1841" s="401"/>
      <c r="NPA1841" s="401"/>
      <c r="NPB1841" s="401"/>
      <c r="NPC1841" s="401"/>
      <c r="NPD1841" s="401"/>
      <c r="NPE1841" s="401"/>
      <c r="NPF1841" s="401"/>
      <c r="NPG1841" s="401"/>
      <c r="NPH1841" s="401"/>
      <c r="NPI1841" s="401"/>
      <c r="NPJ1841" s="401"/>
      <c r="NPK1841" s="401"/>
      <c r="NPL1841" s="401"/>
      <c r="NPM1841" s="401"/>
      <c r="NPN1841" s="401"/>
      <c r="NPO1841" s="401"/>
      <c r="NPP1841" s="401"/>
      <c r="NPQ1841" s="401"/>
      <c r="NPR1841" s="401"/>
      <c r="NPS1841" s="401"/>
      <c r="NPT1841" s="401"/>
      <c r="NPU1841" s="401"/>
      <c r="NPV1841" s="401"/>
      <c r="NPW1841" s="401"/>
      <c r="NPX1841" s="401"/>
      <c r="NPY1841" s="401"/>
      <c r="NPZ1841" s="401"/>
      <c r="NQA1841" s="401"/>
      <c r="NQB1841" s="401"/>
      <c r="NQC1841" s="401"/>
      <c r="NQD1841" s="401"/>
      <c r="NQE1841" s="401"/>
      <c r="NQF1841" s="401"/>
      <c r="NQG1841" s="401"/>
      <c r="NQH1841" s="401"/>
      <c r="NQI1841" s="401"/>
      <c r="NQJ1841" s="401"/>
      <c r="NQK1841" s="401"/>
      <c r="NQL1841" s="401"/>
      <c r="NQM1841" s="401"/>
      <c r="NQN1841" s="401"/>
      <c r="NQO1841" s="401"/>
      <c r="NQP1841" s="401"/>
      <c r="NQQ1841" s="401"/>
      <c r="NQR1841" s="401"/>
      <c r="NQS1841" s="401"/>
      <c r="NQT1841" s="401"/>
      <c r="NQU1841" s="401"/>
      <c r="NQV1841" s="401"/>
      <c r="NQW1841" s="401"/>
      <c r="NQX1841" s="401"/>
      <c r="NQY1841" s="401"/>
      <c r="NQZ1841" s="401"/>
      <c r="NRA1841" s="401"/>
      <c r="NRB1841" s="401"/>
      <c r="NRC1841" s="401"/>
      <c r="NRD1841" s="401"/>
      <c r="NRE1841" s="401"/>
      <c r="NRF1841" s="401"/>
      <c r="NRG1841" s="401"/>
      <c r="NRH1841" s="401"/>
      <c r="NRI1841" s="401"/>
      <c r="NRJ1841" s="401"/>
      <c r="NRK1841" s="401"/>
      <c r="NRL1841" s="401"/>
      <c r="NRM1841" s="401"/>
      <c r="NRN1841" s="401"/>
      <c r="NRO1841" s="401"/>
      <c r="NRP1841" s="401"/>
      <c r="NRQ1841" s="401"/>
      <c r="NRR1841" s="401"/>
      <c r="NRS1841" s="401"/>
      <c r="NRT1841" s="401"/>
      <c r="NRU1841" s="401"/>
      <c r="NRV1841" s="401"/>
      <c r="NRW1841" s="401"/>
      <c r="NRX1841" s="401"/>
      <c r="NRY1841" s="401"/>
      <c r="NRZ1841" s="401"/>
      <c r="NSA1841" s="401"/>
      <c r="NSB1841" s="401"/>
      <c r="NSC1841" s="401"/>
      <c r="NSD1841" s="401"/>
      <c r="NSE1841" s="401"/>
      <c r="NSF1841" s="401"/>
      <c r="NSG1841" s="401"/>
      <c r="NSH1841" s="401"/>
      <c r="NSI1841" s="401"/>
      <c r="NSJ1841" s="401"/>
      <c r="NSK1841" s="401"/>
      <c r="NSL1841" s="401"/>
      <c r="NSM1841" s="401"/>
      <c r="NSN1841" s="401"/>
      <c r="NSO1841" s="401"/>
      <c r="NSP1841" s="401"/>
      <c r="NSQ1841" s="401"/>
      <c r="NSR1841" s="401"/>
      <c r="NSS1841" s="401"/>
      <c r="NST1841" s="401"/>
      <c r="NSU1841" s="401"/>
      <c r="NSV1841" s="401"/>
      <c r="NSW1841" s="401"/>
      <c r="NSX1841" s="401"/>
      <c r="NSY1841" s="401"/>
      <c r="NSZ1841" s="401"/>
      <c r="NTA1841" s="401"/>
      <c r="NTB1841" s="401"/>
      <c r="NTC1841" s="401"/>
      <c r="NTD1841" s="401"/>
      <c r="NTE1841" s="401"/>
      <c r="NTF1841" s="401"/>
      <c r="NTG1841" s="401"/>
      <c r="NTH1841" s="401"/>
      <c r="NTI1841" s="401"/>
      <c r="NTJ1841" s="401"/>
      <c r="NTK1841" s="401"/>
      <c r="NTL1841" s="401"/>
      <c r="NTM1841" s="401"/>
      <c r="NTN1841" s="401"/>
      <c r="NTO1841" s="401"/>
      <c r="NTP1841" s="401"/>
      <c r="NTQ1841" s="401"/>
      <c r="NTR1841" s="401"/>
      <c r="NTS1841" s="401"/>
      <c r="NTT1841" s="401"/>
      <c r="NTU1841" s="401"/>
      <c r="NTV1841" s="401"/>
      <c r="NTW1841" s="401"/>
      <c r="NTX1841" s="401"/>
      <c r="NTY1841" s="401"/>
      <c r="NTZ1841" s="401"/>
      <c r="NUA1841" s="401"/>
      <c r="NUB1841" s="401"/>
      <c r="NUC1841" s="401"/>
      <c r="NUD1841" s="401"/>
      <c r="NUE1841" s="401"/>
      <c r="NUF1841" s="401"/>
      <c r="NUG1841" s="401"/>
      <c r="NUH1841" s="401"/>
      <c r="NUI1841" s="401"/>
      <c r="NUJ1841" s="401"/>
      <c r="NUK1841" s="401"/>
      <c r="NUL1841" s="401"/>
      <c r="NUM1841" s="401"/>
      <c r="NUN1841" s="401"/>
      <c r="NUO1841" s="401"/>
      <c r="NUP1841" s="401"/>
      <c r="NUQ1841" s="401"/>
      <c r="NUR1841" s="401"/>
      <c r="NUS1841" s="401"/>
      <c r="NUT1841" s="401"/>
      <c r="NUU1841" s="401"/>
      <c r="NUV1841" s="401"/>
      <c r="NUW1841" s="401"/>
      <c r="NUX1841" s="401"/>
      <c r="NUY1841" s="401"/>
      <c r="NUZ1841" s="401"/>
      <c r="NVA1841" s="401"/>
      <c r="NVB1841" s="401"/>
      <c r="NVC1841" s="401"/>
      <c r="NVD1841" s="401"/>
      <c r="NVE1841" s="401"/>
      <c r="NVF1841" s="401"/>
      <c r="NVG1841" s="401"/>
      <c r="NVH1841" s="401"/>
      <c r="NVI1841" s="401"/>
      <c r="NVJ1841" s="401"/>
      <c r="NVK1841" s="401"/>
      <c r="NVL1841" s="401"/>
      <c r="NVM1841" s="401"/>
      <c r="NVN1841" s="401"/>
      <c r="NVO1841" s="401"/>
      <c r="NVP1841" s="401"/>
      <c r="NVQ1841" s="401"/>
      <c r="NVR1841" s="401"/>
      <c r="NVS1841" s="401"/>
      <c r="NVT1841" s="401"/>
      <c r="NVU1841" s="401"/>
      <c r="NVV1841" s="401"/>
      <c r="NVW1841" s="401"/>
      <c r="NVX1841" s="401"/>
      <c r="NVY1841" s="401"/>
      <c r="NVZ1841" s="401"/>
      <c r="NWA1841" s="401"/>
      <c r="NWB1841" s="401"/>
      <c r="NWC1841" s="401"/>
      <c r="NWD1841" s="401"/>
      <c r="NWE1841" s="401"/>
      <c r="NWF1841" s="401"/>
      <c r="NWG1841" s="401"/>
      <c r="NWH1841" s="401"/>
      <c r="NWI1841" s="401"/>
      <c r="NWJ1841" s="401"/>
      <c r="NWK1841" s="401"/>
      <c r="NWL1841" s="401"/>
      <c r="NWM1841" s="401"/>
      <c r="NWN1841" s="401"/>
      <c r="NWO1841" s="401"/>
      <c r="NWP1841" s="401"/>
      <c r="NWQ1841" s="401"/>
      <c r="NWR1841" s="401"/>
      <c r="NWS1841" s="401"/>
      <c r="NWT1841" s="401"/>
      <c r="NWU1841" s="401"/>
      <c r="NWV1841" s="401"/>
      <c r="NWW1841" s="401"/>
      <c r="NWX1841" s="401"/>
      <c r="NWY1841" s="401"/>
      <c r="NWZ1841" s="401"/>
      <c r="NXA1841" s="401"/>
      <c r="NXB1841" s="401"/>
      <c r="NXC1841" s="401"/>
      <c r="NXD1841" s="401"/>
      <c r="NXE1841" s="401"/>
      <c r="NXF1841" s="401"/>
      <c r="NXG1841" s="401"/>
      <c r="NXH1841" s="401"/>
      <c r="NXI1841" s="401"/>
      <c r="NXJ1841" s="401"/>
      <c r="NXK1841" s="401"/>
      <c r="NXL1841" s="401"/>
      <c r="NXM1841" s="401"/>
      <c r="NXN1841" s="401"/>
      <c r="NXO1841" s="401"/>
      <c r="NXP1841" s="401"/>
      <c r="NXQ1841" s="401"/>
      <c r="NXR1841" s="401"/>
      <c r="NXS1841" s="401"/>
      <c r="NXT1841" s="401"/>
      <c r="NXU1841" s="401"/>
      <c r="NXV1841" s="401"/>
      <c r="NXW1841" s="401"/>
      <c r="NXX1841" s="401"/>
      <c r="NXY1841" s="401"/>
      <c r="NXZ1841" s="401"/>
      <c r="NYA1841" s="401"/>
      <c r="NYB1841" s="401"/>
      <c r="NYC1841" s="401"/>
      <c r="NYD1841" s="401"/>
      <c r="NYE1841" s="401"/>
      <c r="NYF1841" s="401"/>
      <c r="NYG1841" s="401"/>
      <c r="NYH1841" s="401"/>
      <c r="NYI1841" s="401"/>
      <c r="NYJ1841" s="401"/>
      <c r="NYK1841" s="401"/>
      <c r="NYL1841" s="401"/>
      <c r="NYM1841" s="401"/>
      <c r="NYN1841" s="401"/>
      <c r="NYO1841" s="401"/>
      <c r="NYP1841" s="401"/>
      <c r="NYQ1841" s="401"/>
      <c r="NYR1841" s="401"/>
      <c r="NYS1841" s="401"/>
      <c r="NYT1841" s="401"/>
      <c r="NYU1841" s="401"/>
      <c r="NYV1841" s="401"/>
      <c r="NYW1841" s="401"/>
      <c r="NYX1841" s="401"/>
      <c r="NYY1841" s="401"/>
      <c r="NYZ1841" s="401"/>
      <c r="NZA1841" s="401"/>
      <c r="NZB1841" s="401"/>
      <c r="NZC1841" s="401"/>
      <c r="NZD1841" s="401"/>
      <c r="NZE1841" s="401"/>
      <c r="NZF1841" s="401"/>
      <c r="NZG1841" s="401"/>
      <c r="NZH1841" s="401"/>
      <c r="NZI1841" s="401"/>
      <c r="NZJ1841" s="401"/>
      <c r="NZK1841" s="401"/>
      <c r="NZL1841" s="401"/>
      <c r="NZM1841" s="401"/>
      <c r="NZN1841" s="401"/>
      <c r="NZO1841" s="401"/>
      <c r="NZP1841" s="401"/>
      <c r="NZQ1841" s="401"/>
      <c r="NZR1841" s="401"/>
      <c r="NZS1841" s="401"/>
      <c r="NZT1841" s="401"/>
      <c r="NZU1841" s="401"/>
      <c r="NZV1841" s="401"/>
      <c r="NZW1841" s="401"/>
      <c r="NZX1841" s="401"/>
      <c r="NZY1841" s="401"/>
      <c r="NZZ1841" s="401"/>
      <c r="OAA1841" s="401"/>
      <c r="OAB1841" s="401"/>
      <c r="OAC1841" s="401"/>
      <c r="OAD1841" s="401"/>
      <c r="OAE1841" s="401"/>
      <c r="OAF1841" s="401"/>
      <c r="OAG1841" s="401"/>
      <c r="OAH1841" s="401"/>
      <c r="OAI1841" s="401"/>
      <c r="OAJ1841" s="401"/>
      <c r="OAK1841" s="401"/>
      <c r="OAL1841" s="401"/>
      <c r="OAM1841" s="401"/>
      <c r="OAN1841" s="401"/>
      <c r="OAO1841" s="401"/>
      <c r="OAP1841" s="401"/>
      <c r="OAQ1841" s="401"/>
      <c r="OAR1841" s="401"/>
      <c r="OAS1841" s="401"/>
      <c r="OAT1841" s="401"/>
      <c r="OAU1841" s="401"/>
      <c r="OAV1841" s="401"/>
      <c r="OAW1841" s="401"/>
      <c r="OAX1841" s="401"/>
      <c r="OAY1841" s="401"/>
      <c r="OAZ1841" s="401"/>
      <c r="OBA1841" s="401"/>
      <c r="OBB1841" s="401"/>
      <c r="OBC1841" s="401"/>
      <c r="OBD1841" s="401"/>
      <c r="OBE1841" s="401"/>
      <c r="OBF1841" s="401"/>
      <c r="OBG1841" s="401"/>
      <c r="OBH1841" s="401"/>
      <c r="OBI1841" s="401"/>
      <c r="OBJ1841" s="401"/>
      <c r="OBK1841" s="401"/>
      <c r="OBL1841" s="401"/>
      <c r="OBM1841" s="401"/>
      <c r="OBN1841" s="401"/>
      <c r="OBO1841" s="401"/>
      <c r="OBP1841" s="401"/>
      <c r="OBQ1841" s="401"/>
      <c r="OBR1841" s="401"/>
      <c r="OBS1841" s="401"/>
      <c r="OBT1841" s="401"/>
      <c r="OBU1841" s="401"/>
      <c r="OBV1841" s="401"/>
      <c r="OBW1841" s="401"/>
      <c r="OBX1841" s="401"/>
      <c r="OBY1841" s="401"/>
      <c r="OBZ1841" s="401"/>
      <c r="OCA1841" s="401"/>
      <c r="OCB1841" s="401"/>
      <c r="OCC1841" s="401"/>
      <c r="OCD1841" s="401"/>
      <c r="OCE1841" s="401"/>
      <c r="OCF1841" s="401"/>
      <c r="OCG1841" s="401"/>
      <c r="OCH1841" s="401"/>
      <c r="OCI1841" s="401"/>
      <c r="OCJ1841" s="401"/>
      <c r="OCK1841" s="401"/>
      <c r="OCL1841" s="401"/>
      <c r="OCM1841" s="401"/>
      <c r="OCN1841" s="401"/>
      <c r="OCO1841" s="401"/>
      <c r="OCP1841" s="401"/>
      <c r="OCQ1841" s="401"/>
      <c r="OCR1841" s="401"/>
      <c r="OCS1841" s="401"/>
      <c r="OCT1841" s="401"/>
      <c r="OCU1841" s="401"/>
      <c r="OCV1841" s="401"/>
      <c r="OCW1841" s="401"/>
      <c r="OCX1841" s="401"/>
      <c r="OCY1841" s="401"/>
      <c r="OCZ1841" s="401"/>
      <c r="ODA1841" s="401"/>
      <c r="ODB1841" s="401"/>
      <c r="ODC1841" s="401"/>
      <c r="ODD1841" s="401"/>
      <c r="ODE1841" s="401"/>
      <c r="ODF1841" s="401"/>
      <c r="ODG1841" s="401"/>
      <c r="ODH1841" s="401"/>
      <c r="ODI1841" s="401"/>
      <c r="ODJ1841" s="401"/>
      <c r="ODK1841" s="401"/>
      <c r="ODL1841" s="401"/>
      <c r="ODM1841" s="401"/>
      <c r="ODN1841" s="401"/>
      <c r="ODO1841" s="401"/>
      <c r="ODP1841" s="401"/>
      <c r="ODQ1841" s="401"/>
      <c r="ODR1841" s="401"/>
      <c r="ODS1841" s="401"/>
      <c r="ODT1841" s="401"/>
      <c r="ODU1841" s="401"/>
      <c r="ODV1841" s="401"/>
      <c r="ODW1841" s="401"/>
      <c r="ODX1841" s="401"/>
      <c r="ODY1841" s="401"/>
      <c r="ODZ1841" s="401"/>
      <c r="OEA1841" s="401"/>
      <c r="OEB1841" s="401"/>
      <c r="OEC1841" s="401"/>
      <c r="OED1841" s="401"/>
      <c r="OEE1841" s="401"/>
      <c r="OEF1841" s="401"/>
      <c r="OEG1841" s="401"/>
      <c r="OEH1841" s="401"/>
      <c r="OEI1841" s="401"/>
      <c r="OEJ1841" s="401"/>
      <c r="OEK1841" s="401"/>
      <c r="OEL1841" s="401"/>
      <c r="OEM1841" s="401"/>
      <c r="OEN1841" s="401"/>
      <c r="OEO1841" s="401"/>
      <c r="OEP1841" s="401"/>
      <c r="OEQ1841" s="401"/>
      <c r="OER1841" s="401"/>
      <c r="OES1841" s="401"/>
      <c r="OET1841" s="401"/>
      <c r="OEU1841" s="401"/>
      <c r="OEV1841" s="401"/>
      <c r="OEW1841" s="401"/>
      <c r="OEX1841" s="401"/>
      <c r="OEY1841" s="401"/>
      <c r="OEZ1841" s="401"/>
      <c r="OFA1841" s="401"/>
      <c r="OFB1841" s="401"/>
      <c r="OFC1841" s="401"/>
      <c r="OFD1841" s="401"/>
      <c r="OFE1841" s="401"/>
      <c r="OFF1841" s="401"/>
      <c r="OFG1841" s="401"/>
      <c r="OFH1841" s="401"/>
      <c r="OFI1841" s="401"/>
      <c r="OFJ1841" s="401"/>
      <c r="OFK1841" s="401"/>
      <c r="OFL1841" s="401"/>
      <c r="OFM1841" s="401"/>
      <c r="OFN1841" s="401"/>
      <c r="OFO1841" s="401"/>
      <c r="OFP1841" s="401"/>
      <c r="OFQ1841" s="401"/>
      <c r="OFR1841" s="401"/>
      <c r="OFS1841" s="401"/>
      <c r="OFT1841" s="401"/>
      <c r="OFU1841" s="401"/>
      <c r="OFV1841" s="401"/>
      <c r="OFW1841" s="401"/>
      <c r="OFX1841" s="401"/>
      <c r="OFY1841" s="401"/>
      <c r="OFZ1841" s="401"/>
      <c r="OGA1841" s="401"/>
      <c r="OGB1841" s="401"/>
      <c r="OGC1841" s="401"/>
      <c r="OGD1841" s="401"/>
      <c r="OGE1841" s="401"/>
      <c r="OGF1841" s="401"/>
      <c r="OGG1841" s="401"/>
      <c r="OGH1841" s="401"/>
      <c r="OGI1841" s="401"/>
      <c r="OGJ1841" s="401"/>
      <c r="OGK1841" s="401"/>
      <c r="OGL1841" s="401"/>
      <c r="OGM1841" s="401"/>
      <c r="OGN1841" s="401"/>
      <c r="OGO1841" s="401"/>
      <c r="OGP1841" s="401"/>
      <c r="OGQ1841" s="401"/>
      <c r="OGR1841" s="401"/>
      <c r="OGS1841" s="401"/>
      <c r="OGT1841" s="401"/>
      <c r="OGU1841" s="401"/>
      <c r="OGV1841" s="401"/>
      <c r="OGW1841" s="401"/>
      <c r="OGX1841" s="401"/>
      <c r="OGY1841" s="401"/>
      <c r="OGZ1841" s="401"/>
      <c r="OHA1841" s="401"/>
      <c r="OHB1841" s="401"/>
      <c r="OHC1841" s="401"/>
      <c r="OHD1841" s="401"/>
      <c r="OHE1841" s="401"/>
      <c r="OHF1841" s="401"/>
      <c r="OHG1841" s="401"/>
      <c r="OHH1841" s="401"/>
      <c r="OHI1841" s="401"/>
      <c r="OHJ1841" s="401"/>
      <c r="OHK1841" s="401"/>
      <c r="OHL1841" s="401"/>
      <c r="OHM1841" s="401"/>
      <c r="OHN1841" s="401"/>
      <c r="OHO1841" s="401"/>
      <c r="OHP1841" s="401"/>
      <c r="OHQ1841" s="401"/>
      <c r="OHR1841" s="401"/>
      <c r="OHS1841" s="401"/>
      <c r="OHT1841" s="401"/>
      <c r="OHU1841" s="401"/>
      <c r="OHV1841" s="401"/>
      <c r="OHW1841" s="401"/>
      <c r="OHX1841" s="401"/>
      <c r="OHY1841" s="401"/>
      <c r="OHZ1841" s="401"/>
      <c r="OIA1841" s="401"/>
      <c r="OIB1841" s="401"/>
      <c r="OIC1841" s="401"/>
      <c r="OID1841" s="401"/>
      <c r="OIE1841" s="401"/>
      <c r="OIF1841" s="401"/>
      <c r="OIG1841" s="401"/>
      <c r="OIH1841" s="401"/>
      <c r="OII1841" s="401"/>
      <c r="OIJ1841" s="401"/>
      <c r="OIK1841" s="401"/>
      <c r="OIL1841" s="401"/>
      <c r="OIM1841" s="401"/>
      <c r="OIN1841" s="401"/>
      <c r="OIO1841" s="401"/>
      <c r="OIP1841" s="401"/>
      <c r="OIQ1841" s="401"/>
      <c r="OIR1841" s="401"/>
      <c r="OIS1841" s="401"/>
      <c r="OIT1841" s="401"/>
      <c r="OIU1841" s="401"/>
      <c r="OIV1841" s="401"/>
      <c r="OIW1841" s="401"/>
      <c r="OIX1841" s="401"/>
      <c r="OIY1841" s="401"/>
      <c r="OIZ1841" s="401"/>
      <c r="OJA1841" s="401"/>
      <c r="OJB1841" s="401"/>
      <c r="OJC1841" s="401"/>
      <c r="OJD1841" s="401"/>
      <c r="OJE1841" s="401"/>
      <c r="OJF1841" s="401"/>
      <c r="OJG1841" s="401"/>
      <c r="OJH1841" s="401"/>
      <c r="OJI1841" s="401"/>
      <c r="OJJ1841" s="401"/>
      <c r="OJK1841" s="401"/>
      <c r="OJL1841" s="401"/>
      <c r="OJM1841" s="401"/>
      <c r="OJN1841" s="401"/>
      <c r="OJO1841" s="401"/>
      <c r="OJP1841" s="401"/>
      <c r="OJQ1841" s="401"/>
      <c r="OJR1841" s="401"/>
      <c r="OJS1841" s="401"/>
      <c r="OJT1841" s="401"/>
      <c r="OJU1841" s="401"/>
      <c r="OJV1841" s="401"/>
      <c r="OJW1841" s="401"/>
      <c r="OJX1841" s="401"/>
      <c r="OJY1841" s="401"/>
      <c r="OJZ1841" s="401"/>
      <c r="OKA1841" s="401"/>
      <c r="OKB1841" s="401"/>
      <c r="OKC1841" s="401"/>
      <c r="OKD1841" s="401"/>
      <c r="OKE1841" s="401"/>
      <c r="OKF1841" s="401"/>
      <c r="OKG1841" s="401"/>
      <c r="OKH1841" s="401"/>
      <c r="OKI1841" s="401"/>
      <c r="OKJ1841" s="401"/>
      <c r="OKK1841" s="401"/>
      <c r="OKL1841" s="401"/>
      <c r="OKM1841" s="401"/>
      <c r="OKN1841" s="401"/>
      <c r="OKO1841" s="401"/>
      <c r="OKP1841" s="401"/>
      <c r="OKQ1841" s="401"/>
      <c r="OKR1841" s="401"/>
      <c r="OKS1841" s="401"/>
      <c r="OKT1841" s="401"/>
      <c r="OKU1841" s="401"/>
      <c r="OKV1841" s="401"/>
      <c r="OKW1841" s="401"/>
      <c r="OKX1841" s="401"/>
      <c r="OKY1841" s="401"/>
      <c r="OKZ1841" s="401"/>
      <c r="OLA1841" s="401"/>
      <c r="OLB1841" s="401"/>
      <c r="OLC1841" s="401"/>
      <c r="OLD1841" s="401"/>
      <c r="OLE1841" s="401"/>
      <c r="OLF1841" s="401"/>
      <c r="OLG1841" s="401"/>
      <c r="OLH1841" s="401"/>
      <c r="OLI1841" s="401"/>
      <c r="OLJ1841" s="401"/>
      <c r="OLK1841" s="401"/>
      <c r="OLL1841" s="401"/>
      <c r="OLM1841" s="401"/>
      <c r="OLN1841" s="401"/>
      <c r="OLO1841" s="401"/>
      <c r="OLP1841" s="401"/>
      <c r="OLQ1841" s="401"/>
      <c r="OLR1841" s="401"/>
      <c r="OLS1841" s="401"/>
      <c r="OLT1841" s="401"/>
      <c r="OLU1841" s="401"/>
      <c r="OLV1841" s="401"/>
      <c r="OLW1841" s="401"/>
      <c r="OLX1841" s="401"/>
      <c r="OLY1841" s="401"/>
      <c r="OLZ1841" s="401"/>
      <c r="OMA1841" s="401"/>
      <c r="OMB1841" s="401"/>
      <c r="OMC1841" s="401"/>
      <c r="OMD1841" s="401"/>
      <c r="OME1841" s="401"/>
      <c r="OMF1841" s="401"/>
      <c r="OMG1841" s="401"/>
      <c r="OMH1841" s="401"/>
      <c r="OMI1841" s="401"/>
      <c r="OMJ1841" s="401"/>
      <c r="OMK1841" s="401"/>
      <c r="OML1841" s="401"/>
      <c r="OMM1841" s="401"/>
      <c r="OMN1841" s="401"/>
      <c r="OMO1841" s="401"/>
      <c r="OMP1841" s="401"/>
      <c r="OMQ1841" s="401"/>
      <c r="OMR1841" s="401"/>
      <c r="OMS1841" s="401"/>
      <c r="OMT1841" s="401"/>
      <c r="OMU1841" s="401"/>
      <c r="OMV1841" s="401"/>
      <c r="OMW1841" s="401"/>
      <c r="OMX1841" s="401"/>
      <c r="OMY1841" s="401"/>
      <c r="OMZ1841" s="401"/>
      <c r="ONA1841" s="401"/>
      <c r="ONB1841" s="401"/>
      <c r="ONC1841" s="401"/>
      <c r="OND1841" s="401"/>
      <c r="ONE1841" s="401"/>
      <c r="ONF1841" s="401"/>
      <c r="ONG1841" s="401"/>
      <c r="ONH1841" s="401"/>
      <c r="ONI1841" s="401"/>
      <c r="ONJ1841" s="401"/>
      <c r="ONK1841" s="401"/>
      <c r="ONL1841" s="401"/>
      <c r="ONM1841" s="401"/>
      <c r="ONN1841" s="401"/>
      <c r="ONO1841" s="401"/>
      <c r="ONP1841" s="401"/>
      <c r="ONQ1841" s="401"/>
      <c r="ONR1841" s="401"/>
      <c r="ONS1841" s="401"/>
      <c r="ONT1841" s="401"/>
      <c r="ONU1841" s="401"/>
      <c r="ONV1841" s="401"/>
      <c r="ONW1841" s="401"/>
      <c r="ONX1841" s="401"/>
      <c r="ONY1841" s="401"/>
      <c r="ONZ1841" s="401"/>
      <c r="OOA1841" s="401"/>
      <c r="OOB1841" s="401"/>
      <c r="OOC1841" s="401"/>
      <c r="OOD1841" s="401"/>
      <c r="OOE1841" s="401"/>
      <c r="OOF1841" s="401"/>
      <c r="OOG1841" s="401"/>
      <c r="OOH1841" s="401"/>
      <c r="OOI1841" s="401"/>
      <c r="OOJ1841" s="401"/>
      <c r="OOK1841" s="401"/>
      <c r="OOL1841" s="401"/>
      <c r="OOM1841" s="401"/>
      <c r="OON1841" s="401"/>
      <c r="OOO1841" s="401"/>
      <c r="OOP1841" s="401"/>
      <c r="OOQ1841" s="401"/>
      <c r="OOR1841" s="401"/>
      <c r="OOS1841" s="401"/>
      <c r="OOT1841" s="401"/>
      <c r="OOU1841" s="401"/>
      <c r="OOV1841" s="401"/>
      <c r="OOW1841" s="401"/>
      <c r="OOX1841" s="401"/>
      <c r="OOY1841" s="401"/>
      <c r="OOZ1841" s="401"/>
      <c r="OPA1841" s="401"/>
      <c r="OPB1841" s="401"/>
      <c r="OPC1841" s="401"/>
      <c r="OPD1841" s="401"/>
      <c r="OPE1841" s="401"/>
      <c r="OPF1841" s="401"/>
      <c r="OPG1841" s="401"/>
      <c r="OPH1841" s="401"/>
      <c r="OPI1841" s="401"/>
      <c r="OPJ1841" s="401"/>
      <c r="OPK1841" s="401"/>
      <c r="OPL1841" s="401"/>
      <c r="OPM1841" s="401"/>
      <c r="OPN1841" s="401"/>
      <c r="OPO1841" s="401"/>
      <c r="OPP1841" s="401"/>
      <c r="OPQ1841" s="401"/>
      <c r="OPR1841" s="401"/>
      <c r="OPS1841" s="401"/>
      <c r="OPT1841" s="401"/>
      <c r="OPU1841" s="401"/>
      <c r="OPV1841" s="401"/>
      <c r="OPW1841" s="401"/>
      <c r="OPX1841" s="401"/>
      <c r="OPY1841" s="401"/>
      <c r="OPZ1841" s="401"/>
      <c r="OQA1841" s="401"/>
      <c r="OQB1841" s="401"/>
      <c r="OQC1841" s="401"/>
      <c r="OQD1841" s="401"/>
      <c r="OQE1841" s="401"/>
      <c r="OQF1841" s="401"/>
      <c r="OQG1841" s="401"/>
      <c r="OQH1841" s="401"/>
      <c r="OQI1841" s="401"/>
      <c r="OQJ1841" s="401"/>
      <c r="OQK1841" s="401"/>
      <c r="OQL1841" s="401"/>
      <c r="OQM1841" s="401"/>
      <c r="OQN1841" s="401"/>
      <c r="OQO1841" s="401"/>
      <c r="OQP1841" s="401"/>
      <c r="OQQ1841" s="401"/>
      <c r="OQR1841" s="401"/>
      <c r="OQS1841" s="401"/>
      <c r="OQT1841" s="401"/>
      <c r="OQU1841" s="401"/>
      <c r="OQV1841" s="401"/>
      <c r="OQW1841" s="401"/>
      <c r="OQX1841" s="401"/>
      <c r="OQY1841" s="401"/>
      <c r="OQZ1841" s="401"/>
      <c r="ORA1841" s="401"/>
      <c r="ORB1841" s="401"/>
      <c r="ORC1841" s="401"/>
      <c r="ORD1841" s="401"/>
      <c r="ORE1841" s="401"/>
      <c r="ORF1841" s="401"/>
      <c r="ORG1841" s="401"/>
      <c r="ORH1841" s="401"/>
      <c r="ORI1841" s="401"/>
      <c r="ORJ1841" s="401"/>
      <c r="ORK1841" s="401"/>
      <c r="ORL1841" s="401"/>
      <c r="ORM1841" s="401"/>
      <c r="ORN1841" s="401"/>
      <c r="ORO1841" s="401"/>
      <c r="ORP1841" s="401"/>
      <c r="ORQ1841" s="401"/>
      <c r="ORR1841" s="401"/>
      <c r="ORS1841" s="401"/>
      <c r="ORT1841" s="401"/>
      <c r="ORU1841" s="401"/>
      <c r="ORV1841" s="401"/>
      <c r="ORW1841" s="401"/>
      <c r="ORX1841" s="401"/>
      <c r="ORY1841" s="401"/>
      <c r="ORZ1841" s="401"/>
      <c r="OSA1841" s="401"/>
      <c r="OSB1841" s="401"/>
      <c r="OSC1841" s="401"/>
      <c r="OSD1841" s="401"/>
      <c r="OSE1841" s="401"/>
      <c r="OSF1841" s="401"/>
      <c r="OSG1841" s="401"/>
      <c r="OSH1841" s="401"/>
      <c r="OSI1841" s="401"/>
      <c r="OSJ1841" s="401"/>
      <c r="OSK1841" s="401"/>
      <c r="OSL1841" s="401"/>
      <c r="OSM1841" s="401"/>
      <c r="OSN1841" s="401"/>
      <c r="OSO1841" s="401"/>
      <c r="OSP1841" s="401"/>
      <c r="OSQ1841" s="401"/>
      <c r="OSR1841" s="401"/>
      <c r="OSS1841" s="401"/>
      <c r="OST1841" s="401"/>
      <c r="OSU1841" s="401"/>
      <c r="OSV1841" s="401"/>
      <c r="OSW1841" s="401"/>
      <c r="OSX1841" s="401"/>
      <c r="OSY1841" s="401"/>
      <c r="OSZ1841" s="401"/>
      <c r="OTA1841" s="401"/>
      <c r="OTB1841" s="401"/>
      <c r="OTC1841" s="401"/>
      <c r="OTD1841" s="401"/>
      <c r="OTE1841" s="401"/>
      <c r="OTF1841" s="401"/>
      <c r="OTG1841" s="401"/>
      <c r="OTH1841" s="401"/>
      <c r="OTI1841" s="401"/>
      <c r="OTJ1841" s="401"/>
      <c r="OTK1841" s="401"/>
      <c r="OTL1841" s="401"/>
      <c r="OTM1841" s="401"/>
      <c r="OTN1841" s="401"/>
      <c r="OTO1841" s="401"/>
      <c r="OTP1841" s="401"/>
      <c r="OTQ1841" s="401"/>
      <c r="OTR1841" s="401"/>
      <c r="OTS1841" s="401"/>
      <c r="OTT1841" s="401"/>
      <c r="OTU1841" s="401"/>
      <c r="OTV1841" s="401"/>
      <c r="OTW1841" s="401"/>
      <c r="OTX1841" s="401"/>
      <c r="OTY1841" s="401"/>
      <c r="OTZ1841" s="401"/>
      <c r="OUA1841" s="401"/>
      <c r="OUB1841" s="401"/>
      <c r="OUC1841" s="401"/>
      <c r="OUD1841" s="401"/>
      <c r="OUE1841" s="401"/>
      <c r="OUF1841" s="401"/>
      <c r="OUG1841" s="401"/>
      <c r="OUH1841" s="401"/>
      <c r="OUI1841" s="401"/>
      <c r="OUJ1841" s="401"/>
      <c r="OUK1841" s="401"/>
      <c r="OUL1841" s="401"/>
      <c r="OUM1841" s="401"/>
      <c r="OUN1841" s="401"/>
      <c r="OUO1841" s="401"/>
      <c r="OUP1841" s="401"/>
      <c r="OUQ1841" s="401"/>
      <c r="OUR1841" s="401"/>
      <c r="OUS1841" s="401"/>
      <c r="OUT1841" s="401"/>
      <c r="OUU1841" s="401"/>
      <c r="OUV1841" s="401"/>
      <c r="OUW1841" s="401"/>
      <c r="OUX1841" s="401"/>
      <c r="OUY1841" s="401"/>
      <c r="OUZ1841" s="401"/>
      <c r="OVA1841" s="401"/>
      <c r="OVB1841" s="401"/>
      <c r="OVC1841" s="401"/>
      <c r="OVD1841" s="401"/>
      <c r="OVE1841" s="401"/>
      <c r="OVF1841" s="401"/>
      <c r="OVG1841" s="401"/>
      <c r="OVH1841" s="401"/>
      <c r="OVI1841" s="401"/>
      <c r="OVJ1841" s="401"/>
      <c r="OVK1841" s="401"/>
      <c r="OVL1841" s="401"/>
      <c r="OVM1841" s="401"/>
      <c r="OVN1841" s="401"/>
      <c r="OVO1841" s="401"/>
      <c r="OVP1841" s="401"/>
      <c r="OVQ1841" s="401"/>
      <c r="OVR1841" s="401"/>
      <c r="OVS1841" s="401"/>
      <c r="OVT1841" s="401"/>
      <c r="OVU1841" s="401"/>
      <c r="OVV1841" s="401"/>
      <c r="OVW1841" s="401"/>
      <c r="OVX1841" s="401"/>
      <c r="OVY1841" s="401"/>
      <c r="OVZ1841" s="401"/>
      <c r="OWA1841" s="401"/>
      <c r="OWB1841" s="401"/>
      <c r="OWC1841" s="401"/>
      <c r="OWD1841" s="401"/>
      <c r="OWE1841" s="401"/>
      <c r="OWF1841" s="401"/>
      <c r="OWG1841" s="401"/>
      <c r="OWH1841" s="401"/>
      <c r="OWI1841" s="401"/>
      <c r="OWJ1841" s="401"/>
      <c r="OWK1841" s="401"/>
      <c r="OWL1841" s="401"/>
      <c r="OWM1841" s="401"/>
      <c r="OWN1841" s="401"/>
      <c r="OWO1841" s="401"/>
      <c r="OWP1841" s="401"/>
      <c r="OWQ1841" s="401"/>
      <c r="OWR1841" s="401"/>
      <c r="OWS1841" s="401"/>
      <c r="OWT1841" s="401"/>
      <c r="OWU1841" s="401"/>
      <c r="OWV1841" s="401"/>
      <c r="OWW1841" s="401"/>
      <c r="OWX1841" s="401"/>
      <c r="OWY1841" s="401"/>
      <c r="OWZ1841" s="401"/>
      <c r="OXA1841" s="401"/>
      <c r="OXB1841" s="401"/>
      <c r="OXC1841" s="401"/>
      <c r="OXD1841" s="401"/>
      <c r="OXE1841" s="401"/>
      <c r="OXF1841" s="401"/>
      <c r="OXG1841" s="401"/>
      <c r="OXH1841" s="401"/>
      <c r="OXI1841" s="401"/>
      <c r="OXJ1841" s="401"/>
      <c r="OXK1841" s="401"/>
      <c r="OXL1841" s="401"/>
      <c r="OXM1841" s="401"/>
      <c r="OXN1841" s="401"/>
      <c r="OXO1841" s="401"/>
      <c r="OXP1841" s="401"/>
      <c r="OXQ1841" s="401"/>
      <c r="OXR1841" s="401"/>
      <c r="OXS1841" s="401"/>
      <c r="OXT1841" s="401"/>
      <c r="OXU1841" s="401"/>
      <c r="OXV1841" s="401"/>
      <c r="OXW1841" s="401"/>
      <c r="OXX1841" s="401"/>
      <c r="OXY1841" s="401"/>
      <c r="OXZ1841" s="401"/>
      <c r="OYA1841" s="401"/>
      <c r="OYB1841" s="401"/>
      <c r="OYC1841" s="401"/>
      <c r="OYD1841" s="401"/>
      <c r="OYE1841" s="401"/>
      <c r="OYF1841" s="401"/>
      <c r="OYG1841" s="401"/>
      <c r="OYH1841" s="401"/>
      <c r="OYI1841" s="401"/>
      <c r="OYJ1841" s="401"/>
      <c r="OYK1841" s="401"/>
      <c r="OYL1841" s="401"/>
      <c r="OYM1841" s="401"/>
      <c r="OYN1841" s="401"/>
      <c r="OYO1841" s="401"/>
      <c r="OYP1841" s="401"/>
      <c r="OYQ1841" s="401"/>
      <c r="OYR1841" s="401"/>
      <c r="OYS1841" s="401"/>
      <c r="OYT1841" s="401"/>
      <c r="OYU1841" s="401"/>
      <c r="OYV1841" s="401"/>
      <c r="OYW1841" s="401"/>
      <c r="OYX1841" s="401"/>
      <c r="OYY1841" s="401"/>
      <c r="OYZ1841" s="401"/>
      <c r="OZA1841" s="401"/>
      <c r="OZB1841" s="401"/>
      <c r="OZC1841" s="401"/>
      <c r="OZD1841" s="401"/>
      <c r="OZE1841" s="401"/>
      <c r="OZF1841" s="401"/>
      <c r="OZG1841" s="401"/>
      <c r="OZH1841" s="401"/>
      <c r="OZI1841" s="401"/>
      <c r="OZJ1841" s="401"/>
      <c r="OZK1841" s="401"/>
      <c r="OZL1841" s="401"/>
      <c r="OZM1841" s="401"/>
      <c r="OZN1841" s="401"/>
      <c r="OZO1841" s="401"/>
      <c r="OZP1841" s="401"/>
      <c r="OZQ1841" s="401"/>
      <c r="OZR1841" s="401"/>
      <c r="OZS1841" s="401"/>
      <c r="OZT1841" s="401"/>
      <c r="OZU1841" s="401"/>
      <c r="OZV1841" s="401"/>
      <c r="OZW1841" s="401"/>
      <c r="OZX1841" s="401"/>
      <c r="OZY1841" s="401"/>
      <c r="OZZ1841" s="401"/>
      <c r="PAA1841" s="401"/>
      <c r="PAB1841" s="401"/>
      <c r="PAC1841" s="401"/>
      <c r="PAD1841" s="401"/>
      <c r="PAE1841" s="401"/>
      <c r="PAF1841" s="401"/>
      <c r="PAG1841" s="401"/>
      <c r="PAH1841" s="401"/>
      <c r="PAI1841" s="401"/>
      <c r="PAJ1841" s="401"/>
      <c r="PAK1841" s="401"/>
      <c r="PAL1841" s="401"/>
      <c r="PAM1841" s="401"/>
      <c r="PAN1841" s="401"/>
      <c r="PAO1841" s="401"/>
      <c r="PAP1841" s="401"/>
      <c r="PAQ1841" s="401"/>
      <c r="PAR1841" s="401"/>
      <c r="PAS1841" s="401"/>
      <c r="PAT1841" s="401"/>
      <c r="PAU1841" s="401"/>
      <c r="PAV1841" s="401"/>
      <c r="PAW1841" s="401"/>
      <c r="PAX1841" s="401"/>
      <c r="PAY1841" s="401"/>
      <c r="PAZ1841" s="401"/>
      <c r="PBA1841" s="401"/>
      <c r="PBB1841" s="401"/>
      <c r="PBC1841" s="401"/>
      <c r="PBD1841" s="401"/>
      <c r="PBE1841" s="401"/>
      <c r="PBF1841" s="401"/>
      <c r="PBG1841" s="401"/>
      <c r="PBH1841" s="401"/>
      <c r="PBI1841" s="401"/>
      <c r="PBJ1841" s="401"/>
      <c r="PBK1841" s="401"/>
      <c r="PBL1841" s="401"/>
      <c r="PBM1841" s="401"/>
      <c r="PBN1841" s="401"/>
      <c r="PBO1841" s="401"/>
      <c r="PBP1841" s="401"/>
      <c r="PBQ1841" s="401"/>
      <c r="PBR1841" s="401"/>
      <c r="PBS1841" s="401"/>
      <c r="PBT1841" s="401"/>
      <c r="PBU1841" s="401"/>
      <c r="PBV1841" s="401"/>
      <c r="PBW1841" s="401"/>
      <c r="PBX1841" s="401"/>
      <c r="PBY1841" s="401"/>
      <c r="PBZ1841" s="401"/>
      <c r="PCA1841" s="401"/>
      <c r="PCB1841" s="401"/>
      <c r="PCC1841" s="401"/>
      <c r="PCD1841" s="401"/>
      <c r="PCE1841" s="401"/>
      <c r="PCF1841" s="401"/>
      <c r="PCG1841" s="401"/>
      <c r="PCH1841" s="401"/>
      <c r="PCI1841" s="401"/>
      <c r="PCJ1841" s="401"/>
      <c r="PCK1841" s="401"/>
      <c r="PCL1841" s="401"/>
      <c r="PCM1841" s="401"/>
      <c r="PCN1841" s="401"/>
      <c r="PCO1841" s="401"/>
      <c r="PCP1841" s="401"/>
      <c r="PCQ1841" s="401"/>
      <c r="PCR1841" s="401"/>
      <c r="PCS1841" s="401"/>
      <c r="PCT1841" s="401"/>
      <c r="PCU1841" s="401"/>
      <c r="PCV1841" s="401"/>
      <c r="PCW1841" s="401"/>
      <c r="PCX1841" s="401"/>
      <c r="PCY1841" s="401"/>
      <c r="PCZ1841" s="401"/>
      <c r="PDA1841" s="401"/>
      <c r="PDB1841" s="401"/>
      <c r="PDC1841" s="401"/>
      <c r="PDD1841" s="401"/>
      <c r="PDE1841" s="401"/>
      <c r="PDF1841" s="401"/>
      <c r="PDG1841" s="401"/>
      <c r="PDH1841" s="401"/>
      <c r="PDI1841" s="401"/>
      <c r="PDJ1841" s="401"/>
      <c r="PDK1841" s="401"/>
      <c r="PDL1841" s="401"/>
      <c r="PDM1841" s="401"/>
      <c r="PDN1841" s="401"/>
      <c r="PDO1841" s="401"/>
      <c r="PDP1841" s="401"/>
      <c r="PDQ1841" s="401"/>
      <c r="PDR1841" s="401"/>
      <c r="PDS1841" s="401"/>
      <c r="PDT1841" s="401"/>
      <c r="PDU1841" s="401"/>
      <c r="PDV1841" s="401"/>
      <c r="PDW1841" s="401"/>
      <c r="PDX1841" s="401"/>
      <c r="PDY1841" s="401"/>
      <c r="PDZ1841" s="401"/>
      <c r="PEA1841" s="401"/>
      <c r="PEB1841" s="401"/>
      <c r="PEC1841" s="401"/>
      <c r="PED1841" s="401"/>
      <c r="PEE1841" s="401"/>
      <c r="PEF1841" s="401"/>
      <c r="PEG1841" s="401"/>
      <c r="PEH1841" s="401"/>
      <c r="PEI1841" s="401"/>
      <c r="PEJ1841" s="401"/>
      <c r="PEK1841" s="401"/>
      <c r="PEL1841" s="401"/>
      <c r="PEM1841" s="401"/>
      <c r="PEN1841" s="401"/>
      <c r="PEO1841" s="401"/>
      <c r="PEP1841" s="401"/>
      <c r="PEQ1841" s="401"/>
      <c r="PER1841" s="401"/>
      <c r="PES1841" s="401"/>
      <c r="PET1841" s="401"/>
      <c r="PEU1841" s="401"/>
      <c r="PEV1841" s="401"/>
      <c r="PEW1841" s="401"/>
      <c r="PEX1841" s="401"/>
      <c r="PEY1841" s="401"/>
      <c r="PEZ1841" s="401"/>
      <c r="PFA1841" s="401"/>
      <c r="PFB1841" s="401"/>
      <c r="PFC1841" s="401"/>
      <c r="PFD1841" s="401"/>
      <c r="PFE1841" s="401"/>
      <c r="PFF1841" s="401"/>
      <c r="PFG1841" s="401"/>
      <c r="PFH1841" s="401"/>
      <c r="PFI1841" s="401"/>
      <c r="PFJ1841" s="401"/>
      <c r="PFK1841" s="401"/>
      <c r="PFL1841" s="401"/>
      <c r="PFM1841" s="401"/>
      <c r="PFN1841" s="401"/>
      <c r="PFO1841" s="401"/>
      <c r="PFP1841" s="401"/>
      <c r="PFQ1841" s="401"/>
      <c r="PFR1841" s="401"/>
      <c r="PFS1841" s="401"/>
      <c r="PFT1841" s="401"/>
      <c r="PFU1841" s="401"/>
      <c r="PFV1841" s="401"/>
      <c r="PFW1841" s="401"/>
      <c r="PFX1841" s="401"/>
      <c r="PFY1841" s="401"/>
      <c r="PFZ1841" s="401"/>
      <c r="PGA1841" s="401"/>
      <c r="PGB1841" s="401"/>
      <c r="PGC1841" s="401"/>
      <c r="PGD1841" s="401"/>
      <c r="PGE1841" s="401"/>
      <c r="PGF1841" s="401"/>
      <c r="PGG1841" s="401"/>
      <c r="PGH1841" s="401"/>
      <c r="PGI1841" s="401"/>
      <c r="PGJ1841" s="401"/>
      <c r="PGK1841" s="401"/>
      <c r="PGL1841" s="401"/>
      <c r="PGM1841" s="401"/>
      <c r="PGN1841" s="401"/>
      <c r="PGO1841" s="401"/>
      <c r="PGP1841" s="401"/>
      <c r="PGQ1841" s="401"/>
      <c r="PGR1841" s="401"/>
      <c r="PGS1841" s="401"/>
      <c r="PGT1841" s="401"/>
      <c r="PGU1841" s="401"/>
      <c r="PGV1841" s="401"/>
      <c r="PGW1841" s="401"/>
      <c r="PGX1841" s="401"/>
      <c r="PGY1841" s="401"/>
      <c r="PGZ1841" s="401"/>
      <c r="PHA1841" s="401"/>
      <c r="PHB1841" s="401"/>
      <c r="PHC1841" s="401"/>
      <c r="PHD1841" s="401"/>
      <c r="PHE1841" s="401"/>
      <c r="PHF1841" s="401"/>
      <c r="PHG1841" s="401"/>
      <c r="PHH1841" s="401"/>
      <c r="PHI1841" s="401"/>
      <c r="PHJ1841" s="401"/>
      <c r="PHK1841" s="401"/>
      <c r="PHL1841" s="401"/>
      <c r="PHM1841" s="401"/>
      <c r="PHN1841" s="401"/>
      <c r="PHO1841" s="401"/>
      <c r="PHP1841" s="401"/>
      <c r="PHQ1841" s="401"/>
      <c r="PHR1841" s="401"/>
      <c r="PHS1841" s="401"/>
      <c r="PHT1841" s="401"/>
      <c r="PHU1841" s="401"/>
      <c r="PHV1841" s="401"/>
      <c r="PHW1841" s="401"/>
      <c r="PHX1841" s="401"/>
      <c r="PHY1841" s="401"/>
      <c r="PHZ1841" s="401"/>
      <c r="PIA1841" s="401"/>
      <c r="PIB1841" s="401"/>
      <c r="PIC1841" s="401"/>
      <c r="PID1841" s="401"/>
      <c r="PIE1841" s="401"/>
      <c r="PIF1841" s="401"/>
      <c r="PIG1841" s="401"/>
      <c r="PIH1841" s="401"/>
      <c r="PII1841" s="401"/>
      <c r="PIJ1841" s="401"/>
      <c r="PIK1841" s="401"/>
      <c r="PIL1841" s="401"/>
      <c r="PIM1841" s="401"/>
      <c r="PIN1841" s="401"/>
      <c r="PIO1841" s="401"/>
      <c r="PIP1841" s="401"/>
      <c r="PIQ1841" s="401"/>
      <c r="PIR1841" s="401"/>
      <c r="PIS1841" s="401"/>
      <c r="PIT1841" s="401"/>
      <c r="PIU1841" s="401"/>
      <c r="PIV1841" s="401"/>
      <c r="PIW1841" s="401"/>
      <c r="PIX1841" s="401"/>
      <c r="PIY1841" s="401"/>
      <c r="PIZ1841" s="401"/>
      <c r="PJA1841" s="401"/>
      <c r="PJB1841" s="401"/>
      <c r="PJC1841" s="401"/>
      <c r="PJD1841" s="401"/>
      <c r="PJE1841" s="401"/>
      <c r="PJF1841" s="401"/>
      <c r="PJG1841" s="401"/>
      <c r="PJH1841" s="401"/>
      <c r="PJI1841" s="401"/>
      <c r="PJJ1841" s="401"/>
      <c r="PJK1841" s="401"/>
      <c r="PJL1841" s="401"/>
      <c r="PJM1841" s="401"/>
      <c r="PJN1841" s="401"/>
      <c r="PJO1841" s="401"/>
      <c r="PJP1841" s="401"/>
      <c r="PJQ1841" s="401"/>
      <c r="PJR1841" s="401"/>
      <c r="PJS1841" s="401"/>
      <c r="PJT1841" s="401"/>
      <c r="PJU1841" s="401"/>
      <c r="PJV1841" s="401"/>
      <c r="PJW1841" s="401"/>
      <c r="PJX1841" s="401"/>
      <c r="PJY1841" s="401"/>
      <c r="PJZ1841" s="401"/>
      <c r="PKA1841" s="401"/>
      <c r="PKB1841" s="401"/>
      <c r="PKC1841" s="401"/>
      <c r="PKD1841" s="401"/>
      <c r="PKE1841" s="401"/>
      <c r="PKF1841" s="401"/>
      <c r="PKG1841" s="401"/>
      <c r="PKH1841" s="401"/>
      <c r="PKI1841" s="401"/>
      <c r="PKJ1841" s="401"/>
      <c r="PKK1841" s="401"/>
      <c r="PKL1841" s="401"/>
      <c r="PKM1841" s="401"/>
      <c r="PKN1841" s="401"/>
      <c r="PKO1841" s="401"/>
      <c r="PKP1841" s="401"/>
      <c r="PKQ1841" s="401"/>
      <c r="PKR1841" s="401"/>
      <c r="PKS1841" s="401"/>
      <c r="PKT1841" s="401"/>
      <c r="PKU1841" s="401"/>
      <c r="PKV1841" s="401"/>
      <c r="PKW1841" s="401"/>
      <c r="PKX1841" s="401"/>
      <c r="PKY1841" s="401"/>
      <c r="PKZ1841" s="401"/>
      <c r="PLA1841" s="401"/>
      <c r="PLB1841" s="401"/>
      <c r="PLC1841" s="401"/>
      <c r="PLD1841" s="401"/>
      <c r="PLE1841" s="401"/>
      <c r="PLF1841" s="401"/>
      <c r="PLG1841" s="401"/>
      <c r="PLH1841" s="401"/>
      <c r="PLI1841" s="401"/>
      <c r="PLJ1841" s="401"/>
      <c r="PLK1841" s="401"/>
      <c r="PLL1841" s="401"/>
      <c r="PLM1841" s="401"/>
      <c r="PLN1841" s="401"/>
      <c r="PLO1841" s="401"/>
      <c r="PLP1841" s="401"/>
      <c r="PLQ1841" s="401"/>
      <c r="PLR1841" s="401"/>
      <c r="PLS1841" s="401"/>
      <c r="PLT1841" s="401"/>
      <c r="PLU1841" s="401"/>
      <c r="PLV1841" s="401"/>
      <c r="PLW1841" s="401"/>
      <c r="PLX1841" s="401"/>
      <c r="PLY1841" s="401"/>
      <c r="PLZ1841" s="401"/>
      <c r="PMA1841" s="401"/>
      <c r="PMB1841" s="401"/>
      <c r="PMC1841" s="401"/>
      <c r="PMD1841" s="401"/>
      <c r="PME1841" s="401"/>
      <c r="PMF1841" s="401"/>
      <c r="PMG1841" s="401"/>
      <c r="PMH1841" s="401"/>
      <c r="PMI1841" s="401"/>
      <c r="PMJ1841" s="401"/>
      <c r="PMK1841" s="401"/>
      <c r="PML1841" s="401"/>
      <c r="PMM1841" s="401"/>
      <c r="PMN1841" s="401"/>
      <c r="PMO1841" s="401"/>
      <c r="PMP1841" s="401"/>
      <c r="PMQ1841" s="401"/>
      <c r="PMR1841" s="401"/>
      <c r="PMS1841" s="401"/>
      <c r="PMT1841" s="401"/>
      <c r="PMU1841" s="401"/>
      <c r="PMV1841" s="401"/>
      <c r="PMW1841" s="401"/>
      <c r="PMX1841" s="401"/>
      <c r="PMY1841" s="401"/>
      <c r="PMZ1841" s="401"/>
      <c r="PNA1841" s="401"/>
      <c r="PNB1841" s="401"/>
      <c r="PNC1841" s="401"/>
      <c r="PND1841" s="401"/>
      <c r="PNE1841" s="401"/>
      <c r="PNF1841" s="401"/>
      <c r="PNG1841" s="401"/>
      <c r="PNH1841" s="401"/>
      <c r="PNI1841" s="401"/>
      <c r="PNJ1841" s="401"/>
      <c r="PNK1841" s="401"/>
      <c r="PNL1841" s="401"/>
      <c r="PNM1841" s="401"/>
      <c r="PNN1841" s="401"/>
      <c r="PNO1841" s="401"/>
      <c r="PNP1841" s="401"/>
      <c r="PNQ1841" s="401"/>
      <c r="PNR1841" s="401"/>
      <c r="PNS1841" s="401"/>
      <c r="PNT1841" s="401"/>
      <c r="PNU1841" s="401"/>
      <c r="PNV1841" s="401"/>
      <c r="PNW1841" s="401"/>
      <c r="PNX1841" s="401"/>
      <c r="PNY1841" s="401"/>
      <c r="PNZ1841" s="401"/>
      <c r="POA1841" s="401"/>
      <c r="POB1841" s="401"/>
      <c r="POC1841" s="401"/>
      <c r="POD1841" s="401"/>
      <c r="POE1841" s="401"/>
      <c r="POF1841" s="401"/>
      <c r="POG1841" s="401"/>
      <c r="POH1841" s="401"/>
      <c r="POI1841" s="401"/>
      <c r="POJ1841" s="401"/>
      <c r="POK1841" s="401"/>
      <c r="POL1841" s="401"/>
      <c r="POM1841" s="401"/>
      <c r="PON1841" s="401"/>
      <c r="POO1841" s="401"/>
      <c r="POP1841" s="401"/>
      <c r="POQ1841" s="401"/>
      <c r="POR1841" s="401"/>
      <c r="POS1841" s="401"/>
      <c r="POT1841" s="401"/>
      <c r="POU1841" s="401"/>
      <c r="POV1841" s="401"/>
      <c r="POW1841" s="401"/>
      <c r="POX1841" s="401"/>
      <c r="POY1841" s="401"/>
      <c r="POZ1841" s="401"/>
      <c r="PPA1841" s="401"/>
      <c r="PPB1841" s="401"/>
      <c r="PPC1841" s="401"/>
      <c r="PPD1841" s="401"/>
      <c r="PPE1841" s="401"/>
      <c r="PPF1841" s="401"/>
      <c r="PPG1841" s="401"/>
      <c r="PPH1841" s="401"/>
      <c r="PPI1841" s="401"/>
      <c r="PPJ1841" s="401"/>
      <c r="PPK1841" s="401"/>
      <c r="PPL1841" s="401"/>
      <c r="PPM1841" s="401"/>
      <c r="PPN1841" s="401"/>
      <c r="PPO1841" s="401"/>
      <c r="PPP1841" s="401"/>
      <c r="PPQ1841" s="401"/>
      <c r="PPR1841" s="401"/>
      <c r="PPS1841" s="401"/>
      <c r="PPT1841" s="401"/>
      <c r="PPU1841" s="401"/>
      <c r="PPV1841" s="401"/>
      <c r="PPW1841" s="401"/>
      <c r="PPX1841" s="401"/>
      <c r="PPY1841" s="401"/>
      <c r="PPZ1841" s="401"/>
      <c r="PQA1841" s="401"/>
      <c r="PQB1841" s="401"/>
      <c r="PQC1841" s="401"/>
      <c r="PQD1841" s="401"/>
      <c r="PQE1841" s="401"/>
      <c r="PQF1841" s="401"/>
      <c r="PQG1841" s="401"/>
      <c r="PQH1841" s="401"/>
      <c r="PQI1841" s="401"/>
      <c r="PQJ1841" s="401"/>
      <c r="PQK1841" s="401"/>
      <c r="PQL1841" s="401"/>
      <c r="PQM1841" s="401"/>
      <c r="PQN1841" s="401"/>
      <c r="PQO1841" s="401"/>
      <c r="PQP1841" s="401"/>
      <c r="PQQ1841" s="401"/>
      <c r="PQR1841" s="401"/>
      <c r="PQS1841" s="401"/>
      <c r="PQT1841" s="401"/>
      <c r="PQU1841" s="401"/>
      <c r="PQV1841" s="401"/>
      <c r="PQW1841" s="401"/>
      <c r="PQX1841" s="401"/>
      <c r="PQY1841" s="401"/>
      <c r="PQZ1841" s="401"/>
      <c r="PRA1841" s="401"/>
      <c r="PRB1841" s="401"/>
      <c r="PRC1841" s="401"/>
      <c r="PRD1841" s="401"/>
      <c r="PRE1841" s="401"/>
      <c r="PRF1841" s="401"/>
      <c r="PRG1841" s="401"/>
      <c r="PRH1841" s="401"/>
      <c r="PRI1841" s="401"/>
      <c r="PRJ1841" s="401"/>
      <c r="PRK1841" s="401"/>
      <c r="PRL1841" s="401"/>
      <c r="PRM1841" s="401"/>
      <c r="PRN1841" s="401"/>
      <c r="PRO1841" s="401"/>
      <c r="PRP1841" s="401"/>
      <c r="PRQ1841" s="401"/>
      <c r="PRR1841" s="401"/>
      <c r="PRS1841" s="401"/>
      <c r="PRT1841" s="401"/>
      <c r="PRU1841" s="401"/>
      <c r="PRV1841" s="401"/>
      <c r="PRW1841" s="401"/>
      <c r="PRX1841" s="401"/>
      <c r="PRY1841" s="401"/>
      <c r="PRZ1841" s="401"/>
      <c r="PSA1841" s="401"/>
      <c r="PSB1841" s="401"/>
      <c r="PSC1841" s="401"/>
      <c r="PSD1841" s="401"/>
      <c r="PSE1841" s="401"/>
      <c r="PSF1841" s="401"/>
      <c r="PSG1841" s="401"/>
      <c r="PSH1841" s="401"/>
      <c r="PSI1841" s="401"/>
      <c r="PSJ1841" s="401"/>
      <c r="PSK1841" s="401"/>
      <c r="PSL1841" s="401"/>
      <c r="PSM1841" s="401"/>
      <c r="PSN1841" s="401"/>
      <c r="PSO1841" s="401"/>
      <c r="PSP1841" s="401"/>
      <c r="PSQ1841" s="401"/>
      <c r="PSR1841" s="401"/>
      <c r="PSS1841" s="401"/>
      <c r="PST1841" s="401"/>
      <c r="PSU1841" s="401"/>
      <c r="PSV1841" s="401"/>
      <c r="PSW1841" s="401"/>
      <c r="PSX1841" s="401"/>
      <c r="PSY1841" s="401"/>
      <c r="PSZ1841" s="401"/>
      <c r="PTA1841" s="401"/>
      <c r="PTB1841" s="401"/>
      <c r="PTC1841" s="401"/>
      <c r="PTD1841" s="401"/>
      <c r="PTE1841" s="401"/>
      <c r="PTF1841" s="401"/>
      <c r="PTG1841" s="401"/>
      <c r="PTH1841" s="401"/>
      <c r="PTI1841" s="401"/>
      <c r="PTJ1841" s="401"/>
      <c r="PTK1841" s="401"/>
      <c r="PTL1841" s="401"/>
      <c r="PTM1841" s="401"/>
      <c r="PTN1841" s="401"/>
      <c r="PTO1841" s="401"/>
      <c r="PTP1841" s="401"/>
      <c r="PTQ1841" s="401"/>
      <c r="PTR1841" s="401"/>
      <c r="PTS1841" s="401"/>
      <c r="PTT1841" s="401"/>
      <c r="PTU1841" s="401"/>
      <c r="PTV1841" s="401"/>
      <c r="PTW1841" s="401"/>
      <c r="PTX1841" s="401"/>
      <c r="PTY1841" s="401"/>
      <c r="PTZ1841" s="401"/>
      <c r="PUA1841" s="401"/>
      <c r="PUB1841" s="401"/>
      <c r="PUC1841" s="401"/>
      <c r="PUD1841" s="401"/>
      <c r="PUE1841" s="401"/>
      <c r="PUF1841" s="401"/>
      <c r="PUG1841" s="401"/>
      <c r="PUH1841" s="401"/>
      <c r="PUI1841" s="401"/>
      <c r="PUJ1841" s="401"/>
      <c r="PUK1841" s="401"/>
      <c r="PUL1841" s="401"/>
      <c r="PUM1841" s="401"/>
      <c r="PUN1841" s="401"/>
      <c r="PUO1841" s="401"/>
      <c r="PUP1841" s="401"/>
      <c r="PUQ1841" s="401"/>
      <c r="PUR1841" s="401"/>
      <c r="PUS1841" s="401"/>
      <c r="PUT1841" s="401"/>
      <c r="PUU1841" s="401"/>
      <c r="PUV1841" s="401"/>
      <c r="PUW1841" s="401"/>
      <c r="PUX1841" s="401"/>
      <c r="PUY1841" s="401"/>
      <c r="PUZ1841" s="401"/>
      <c r="PVA1841" s="401"/>
      <c r="PVB1841" s="401"/>
      <c r="PVC1841" s="401"/>
      <c r="PVD1841" s="401"/>
      <c r="PVE1841" s="401"/>
      <c r="PVF1841" s="401"/>
      <c r="PVG1841" s="401"/>
      <c r="PVH1841" s="401"/>
      <c r="PVI1841" s="401"/>
      <c r="PVJ1841" s="401"/>
      <c r="PVK1841" s="401"/>
      <c r="PVL1841" s="401"/>
      <c r="PVM1841" s="401"/>
      <c r="PVN1841" s="401"/>
      <c r="PVO1841" s="401"/>
      <c r="PVP1841" s="401"/>
      <c r="PVQ1841" s="401"/>
      <c r="PVR1841" s="401"/>
      <c r="PVS1841" s="401"/>
      <c r="PVT1841" s="401"/>
      <c r="PVU1841" s="401"/>
      <c r="PVV1841" s="401"/>
      <c r="PVW1841" s="401"/>
      <c r="PVX1841" s="401"/>
      <c r="PVY1841" s="401"/>
      <c r="PVZ1841" s="401"/>
      <c r="PWA1841" s="401"/>
      <c r="PWB1841" s="401"/>
      <c r="PWC1841" s="401"/>
      <c r="PWD1841" s="401"/>
      <c r="PWE1841" s="401"/>
      <c r="PWF1841" s="401"/>
      <c r="PWG1841" s="401"/>
      <c r="PWH1841" s="401"/>
      <c r="PWI1841" s="401"/>
      <c r="PWJ1841" s="401"/>
      <c r="PWK1841" s="401"/>
      <c r="PWL1841" s="401"/>
      <c r="PWM1841" s="401"/>
      <c r="PWN1841" s="401"/>
      <c r="PWO1841" s="401"/>
      <c r="PWP1841" s="401"/>
      <c r="PWQ1841" s="401"/>
      <c r="PWR1841" s="401"/>
      <c r="PWS1841" s="401"/>
      <c r="PWT1841" s="401"/>
      <c r="PWU1841" s="401"/>
      <c r="PWV1841" s="401"/>
      <c r="PWW1841" s="401"/>
      <c r="PWX1841" s="401"/>
      <c r="PWY1841" s="401"/>
      <c r="PWZ1841" s="401"/>
      <c r="PXA1841" s="401"/>
      <c r="PXB1841" s="401"/>
      <c r="PXC1841" s="401"/>
      <c r="PXD1841" s="401"/>
      <c r="PXE1841" s="401"/>
      <c r="PXF1841" s="401"/>
      <c r="PXG1841" s="401"/>
      <c r="PXH1841" s="401"/>
      <c r="PXI1841" s="401"/>
      <c r="PXJ1841" s="401"/>
      <c r="PXK1841" s="401"/>
      <c r="PXL1841" s="401"/>
      <c r="PXM1841" s="401"/>
      <c r="PXN1841" s="401"/>
      <c r="PXO1841" s="401"/>
      <c r="PXP1841" s="401"/>
      <c r="PXQ1841" s="401"/>
      <c r="PXR1841" s="401"/>
      <c r="PXS1841" s="401"/>
      <c r="PXT1841" s="401"/>
      <c r="PXU1841" s="401"/>
      <c r="PXV1841" s="401"/>
      <c r="PXW1841" s="401"/>
      <c r="PXX1841" s="401"/>
      <c r="PXY1841" s="401"/>
      <c r="PXZ1841" s="401"/>
      <c r="PYA1841" s="401"/>
      <c r="PYB1841" s="401"/>
      <c r="PYC1841" s="401"/>
      <c r="PYD1841" s="401"/>
      <c r="PYE1841" s="401"/>
      <c r="PYF1841" s="401"/>
      <c r="PYG1841" s="401"/>
      <c r="PYH1841" s="401"/>
      <c r="PYI1841" s="401"/>
      <c r="PYJ1841" s="401"/>
      <c r="PYK1841" s="401"/>
      <c r="PYL1841" s="401"/>
      <c r="PYM1841" s="401"/>
      <c r="PYN1841" s="401"/>
      <c r="PYO1841" s="401"/>
      <c r="PYP1841" s="401"/>
      <c r="PYQ1841" s="401"/>
      <c r="PYR1841" s="401"/>
      <c r="PYS1841" s="401"/>
      <c r="PYT1841" s="401"/>
      <c r="PYU1841" s="401"/>
      <c r="PYV1841" s="401"/>
      <c r="PYW1841" s="401"/>
      <c r="PYX1841" s="401"/>
      <c r="PYY1841" s="401"/>
      <c r="PYZ1841" s="401"/>
      <c r="PZA1841" s="401"/>
      <c r="PZB1841" s="401"/>
      <c r="PZC1841" s="401"/>
      <c r="PZD1841" s="401"/>
      <c r="PZE1841" s="401"/>
      <c r="PZF1841" s="401"/>
      <c r="PZG1841" s="401"/>
      <c r="PZH1841" s="401"/>
      <c r="PZI1841" s="401"/>
      <c r="PZJ1841" s="401"/>
      <c r="PZK1841" s="401"/>
      <c r="PZL1841" s="401"/>
      <c r="PZM1841" s="401"/>
      <c r="PZN1841" s="401"/>
      <c r="PZO1841" s="401"/>
      <c r="PZP1841" s="401"/>
      <c r="PZQ1841" s="401"/>
      <c r="PZR1841" s="401"/>
      <c r="PZS1841" s="401"/>
      <c r="PZT1841" s="401"/>
      <c r="PZU1841" s="401"/>
      <c r="PZV1841" s="401"/>
      <c r="PZW1841" s="401"/>
      <c r="PZX1841" s="401"/>
      <c r="PZY1841" s="401"/>
      <c r="PZZ1841" s="401"/>
      <c r="QAA1841" s="401"/>
      <c r="QAB1841" s="401"/>
      <c r="QAC1841" s="401"/>
      <c r="QAD1841" s="401"/>
      <c r="QAE1841" s="401"/>
      <c r="QAF1841" s="401"/>
      <c r="QAG1841" s="401"/>
      <c r="QAH1841" s="401"/>
      <c r="QAI1841" s="401"/>
      <c r="QAJ1841" s="401"/>
      <c r="QAK1841" s="401"/>
      <c r="QAL1841" s="401"/>
      <c r="QAM1841" s="401"/>
      <c r="QAN1841" s="401"/>
      <c r="QAO1841" s="401"/>
      <c r="QAP1841" s="401"/>
      <c r="QAQ1841" s="401"/>
      <c r="QAR1841" s="401"/>
      <c r="QAS1841" s="401"/>
      <c r="QAT1841" s="401"/>
      <c r="QAU1841" s="401"/>
      <c r="QAV1841" s="401"/>
      <c r="QAW1841" s="401"/>
      <c r="QAX1841" s="401"/>
      <c r="QAY1841" s="401"/>
      <c r="QAZ1841" s="401"/>
      <c r="QBA1841" s="401"/>
      <c r="QBB1841" s="401"/>
      <c r="QBC1841" s="401"/>
      <c r="QBD1841" s="401"/>
      <c r="QBE1841" s="401"/>
      <c r="QBF1841" s="401"/>
      <c r="QBG1841" s="401"/>
      <c r="QBH1841" s="401"/>
      <c r="QBI1841" s="401"/>
      <c r="QBJ1841" s="401"/>
      <c r="QBK1841" s="401"/>
      <c r="QBL1841" s="401"/>
      <c r="QBM1841" s="401"/>
      <c r="QBN1841" s="401"/>
      <c r="QBO1841" s="401"/>
      <c r="QBP1841" s="401"/>
      <c r="QBQ1841" s="401"/>
      <c r="QBR1841" s="401"/>
      <c r="QBS1841" s="401"/>
      <c r="QBT1841" s="401"/>
      <c r="QBU1841" s="401"/>
      <c r="QBV1841" s="401"/>
      <c r="QBW1841" s="401"/>
      <c r="QBX1841" s="401"/>
      <c r="QBY1841" s="401"/>
      <c r="QBZ1841" s="401"/>
      <c r="QCA1841" s="401"/>
      <c r="QCB1841" s="401"/>
      <c r="QCC1841" s="401"/>
      <c r="QCD1841" s="401"/>
      <c r="QCE1841" s="401"/>
      <c r="QCF1841" s="401"/>
      <c r="QCG1841" s="401"/>
      <c r="QCH1841" s="401"/>
      <c r="QCI1841" s="401"/>
      <c r="QCJ1841" s="401"/>
      <c r="QCK1841" s="401"/>
      <c r="QCL1841" s="401"/>
      <c r="QCM1841" s="401"/>
      <c r="QCN1841" s="401"/>
      <c r="QCO1841" s="401"/>
      <c r="QCP1841" s="401"/>
      <c r="QCQ1841" s="401"/>
      <c r="QCR1841" s="401"/>
      <c r="QCS1841" s="401"/>
      <c r="QCT1841" s="401"/>
      <c r="QCU1841" s="401"/>
      <c r="QCV1841" s="401"/>
      <c r="QCW1841" s="401"/>
      <c r="QCX1841" s="401"/>
      <c r="QCY1841" s="401"/>
      <c r="QCZ1841" s="401"/>
      <c r="QDA1841" s="401"/>
      <c r="QDB1841" s="401"/>
      <c r="QDC1841" s="401"/>
      <c r="QDD1841" s="401"/>
      <c r="QDE1841" s="401"/>
      <c r="QDF1841" s="401"/>
      <c r="QDG1841" s="401"/>
      <c r="QDH1841" s="401"/>
      <c r="QDI1841" s="401"/>
      <c r="QDJ1841" s="401"/>
      <c r="QDK1841" s="401"/>
      <c r="QDL1841" s="401"/>
      <c r="QDM1841" s="401"/>
      <c r="QDN1841" s="401"/>
      <c r="QDO1841" s="401"/>
      <c r="QDP1841" s="401"/>
      <c r="QDQ1841" s="401"/>
      <c r="QDR1841" s="401"/>
      <c r="QDS1841" s="401"/>
      <c r="QDT1841" s="401"/>
      <c r="QDU1841" s="401"/>
      <c r="QDV1841" s="401"/>
      <c r="QDW1841" s="401"/>
      <c r="QDX1841" s="401"/>
      <c r="QDY1841" s="401"/>
      <c r="QDZ1841" s="401"/>
      <c r="QEA1841" s="401"/>
      <c r="QEB1841" s="401"/>
      <c r="QEC1841" s="401"/>
      <c r="QED1841" s="401"/>
      <c r="QEE1841" s="401"/>
      <c r="QEF1841" s="401"/>
      <c r="QEG1841" s="401"/>
      <c r="QEH1841" s="401"/>
      <c r="QEI1841" s="401"/>
      <c r="QEJ1841" s="401"/>
      <c r="QEK1841" s="401"/>
      <c r="QEL1841" s="401"/>
      <c r="QEM1841" s="401"/>
      <c r="QEN1841" s="401"/>
      <c r="QEO1841" s="401"/>
      <c r="QEP1841" s="401"/>
      <c r="QEQ1841" s="401"/>
      <c r="QER1841" s="401"/>
      <c r="QES1841" s="401"/>
      <c r="QET1841" s="401"/>
      <c r="QEU1841" s="401"/>
      <c r="QEV1841" s="401"/>
      <c r="QEW1841" s="401"/>
      <c r="QEX1841" s="401"/>
      <c r="QEY1841" s="401"/>
      <c r="QEZ1841" s="401"/>
      <c r="QFA1841" s="401"/>
      <c r="QFB1841" s="401"/>
      <c r="QFC1841" s="401"/>
      <c r="QFD1841" s="401"/>
      <c r="QFE1841" s="401"/>
      <c r="QFF1841" s="401"/>
      <c r="QFG1841" s="401"/>
      <c r="QFH1841" s="401"/>
      <c r="QFI1841" s="401"/>
      <c r="QFJ1841" s="401"/>
      <c r="QFK1841" s="401"/>
      <c r="QFL1841" s="401"/>
      <c r="QFM1841" s="401"/>
      <c r="QFN1841" s="401"/>
      <c r="QFO1841" s="401"/>
      <c r="QFP1841" s="401"/>
      <c r="QFQ1841" s="401"/>
      <c r="QFR1841" s="401"/>
      <c r="QFS1841" s="401"/>
      <c r="QFT1841" s="401"/>
      <c r="QFU1841" s="401"/>
      <c r="QFV1841" s="401"/>
      <c r="QFW1841" s="401"/>
      <c r="QFX1841" s="401"/>
      <c r="QFY1841" s="401"/>
      <c r="QFZ1841" s="401"/>
      <c r="QGA1841" s="401"/>
      <c r="QGB1841" s="401"/>
      <c r="QGC1841" s="401"/>
      <c r="QGD1841" s="401"/>
      <c r="QGE1841" s="401"/>
      <c r="QGF1841" s="401"/>
      <c r="QGG1841" s="401"/>
      <c r="QGH1841" s="401"/>
      <c r="QGI1841" s="401"/>
      <c r="QGJ1841" s="401"/>
      <c r="QGK1841" s="401"/>
      <c r="QGL1841" s="401"/>
      <c r="QGM1841" s="401"/>
      <c r="QGN1841" s="401"/>
      <c r="QGO1841" s="401"/>
      <c r="QGP1841" s="401"/>
      <c r="QGQ1841" s="401"/>
      <c r="QGR1841" s="401"/>
      <c r="QGS1841" s="401"/>
      <c r="QGT1841" s="401"/>
      <c r="QGU1841" s="401"/>
      <c r="QGV1841" s="401"/>
      <c r="QGW1841" s="401"/>
      <c r="QGX1841" s="401"/>
      <c r="QGY1841" s="401"/>
      <c r="QGZ1841" s="401"/>
      <c r="QHA1841" s="401"/>
      <c r="QHB1841" s="401"/>
      <c r="QHC1841" s="401"/>
      <c r="QHD1841" s="401"/>
      <c r="QHE1841" s="401"/>
      <c r="QHF1841" s="401"/>
      <c r="QHG1841" s="401"/>
      <c r="QHH1841" s="401"/>
      <c r="QHI1841" s="401"/>
      <c r="QHJ1841" s="401"/>
      <c r="QHK1841" s="401"/>
      <c r="QHL1841" s="401"/>
      <c r="QHM1841" s="401"/>
      <c r="QHN1841" s="401"/>
      <c r="QHO1841" s="401"/>
      <c r="QHP1841" s="401"/>
      <c r="QHQ1841" s="401"/>
      <c r="QHR1841" s="401"/>
      <c r="QHS1841" s="401"/>
      <c r="QHT1841" s="401"/>
      <c r="QHU1841" s="401"/>
      <c r="QHV1841" s="401"/>
      <c r="QHW1841" s="401"/>
      <c r="QHX1841" s="401"/>
      <c r="QHY1841" s="401"/>
      <c r="QHZ1841" s="401"/>
      <c r="QIA1841" s="401"/>
      <c r="QIB1841" s="401"/>
      <c r="QIC1841" s="401"/>
      <c r="QID1841" s="401"/>
      <c r="QIE1841" s="401"/>
      <c r="QIF1841" s="401"/>
      <c r="QIG1841" s="401"/>
      <c r="QIH1841" s="401"/>
      <c r="QII1841" s="401"/>
      <c r="QIJ1841" s="401"/>
      <c r="QIK1841" s="401"/>
      <c r="QIL1841" s="401"/>
      <c r="QIM1841" s="401"/>
      <c r="QIN1841" s="401"/>
      <c r="QIO1841" s="401"/>
      <c r="QIP1841" s="401"/>
      <c r="QIQ1841" s="401"/>
      <c r="QIR1841" s="401"/>
      <c r="QIS1841" s="401"/>
      <c r="QIT1841" s="401"/>
      <c r="QIU1841" s="401"/>
      <c r="QIV1841" s="401"/>
      <c r="QIW1841" s="401"/>
      <c r="QIX1841" s="401"/>
      <c r="QIY1841" s="401"/>
      <c r="QIZ1841" s="401"/>
      <c r="QJA1841" s="401"/>
      <c r="QJB1841" s="401"/>
      <c r="QJC1841" s="401"/>
      <c r="QJD1841" s="401"/>
      <c r="QJE1841" s="401"/>
      <c r="QJF1841" s="401"/>
      <c r="QJG1841" s="401"/>
      <c r="QJH1841" s="401"/>
      <c r="QJI1841" s="401"/>
      <c r="QJJ1841" s="401"/>
      <c r="QJK1841" s="401"/>
      <c r="QJL1841" s="401"/>
      <c r="QJM1841" s="401"/>
      <c r="QJN1841" s="401"/>
      <c r="QJO1841" s="401"/>
      <c r="QJP1841" s="401"/>
      <c r="QJQ1841" s="401"/>
      <c r="QJR1841" s="401"/>
      <c r="QJS1841" s="401"/>
      <c r="QJT1841" s="401"/>
      <c r="QJU1841" s="401"/>
      <c r="QJV1841" s="401"/>
      <c r="QJW1841" s="401"/>
      <c r="QJX1841" s="401"/>
      <c r="QJY1841" s="401"/>
      <c r="QJZ1841" s="401"/>
      <c r="QKA1841" s="401"/>
      <c r="QKB1841" s="401"/>
      <c r="QKC1841" s="401"/>
      <c r="QKD1841" s="401"/>
      <c r="QKE1841" s="401"/>
      <c r="QKF1841" s="401"/>
      <c r="QKG1841" s="401"/>
      <c r="QKH1841" s="401"/>
      <c r="QKI1841" s="401"/>
      <c r="QKJ1841" s="401"/>
      <c r="QKK1841" s="401"/>
      <c r="QKL1841" s="401"/>
      <c r="QKM1841" s="401"/>
      <c r="QKN1841" s="401"/>
      <c r="QKO1841" s="401"/>
      <c r="QKP1841" s="401"/>
      <c r="QKQ1841" s="401"/>
      <c r="QKR1841" s="401"/>
      <c r="QKS1841" s="401"/>
      <c r="QKT1841" s="401"/>
      <c r="QKU1841" s="401"/>
      <c r="QKV1841" s="401"/>
      <c r="QKW1841" s="401"/>
      <c r="QKX1841" s="401"/>
      <c r="QKY1841" s="401"/>
      <c r="QKZ1841" s="401"/>
      <c r="QLA1841" s="401"/>
      <c r="QLB1841" s="401"/>
      <c r="QLC1841" s="401"/>
      <c r="QLD1841" s="401"/>
      <c r="QLE1841" s="401"/>
      <c r="QLF1841" s="401"/>
      <c r="QLG1841" s="401"/>
      <c r="QLH1841" s="401"/>
      <c r="QLI1841" s="401"/>
      <c r="QLJ1841" s="401"/>
      <c r="QLK1841" s="401"/>
      <c r="QLL1841" s="401"/>
      <c r="QLM1841" s="401"/>
      <c r="QLN1841" s="401"/>
      <c r="QLO1841" s="401"/>
      <c r="QLP1841" s="401"/>
      <c r="QLQ1841" s="401"/>
      <c r="QLR1841" s="401"/>
      <c r="QLS1841" s="401"/>
      <c r="QLT1841" s="401"/>
      <c r="QLU1841" s="401"/>
      <c r="QLV1841" s="401"/>
      <c r="QLW1841" s="401"/>
      <c r="QLX1841" s="401"/>
      <c r="QLY1841" s="401"/>
      <c r="QLZ1841" s="401"/>
      <c r="QMA1841" s="401"/>
      <c r="QMB1841" s="401"/>
      <c r="QMC1841" s="401"/>
      <c r="QMD1841" s="401"/>
      <c r="QME1841" s="401"/>
      <c r="QMF1841" s="401"/>
      <c r="QMG1841" s="401"/>
      <c r="QMH1841" s="401"/>
      <c r="QMI1841" s="401"/>
      <c r="QMJ1841" s="401"/>
      <c r="QMK1841" s="401"/>
      <c r="QML1841" s="401"/>
      <c r="QMM1841" s="401"/>
      <c r="QMN1841" s="401"/>
      <c r="QMO1841" s="401"/>
      <c r="QMP1841" s="401"/>
      <c r="QMQ1841" s="401"/>
      <c r="QMR1841" s="401"/>
      <c r="QMS1841" s="401"/>
      <c r="QMT1841" s="401"/>
      <c r="QMU1841" s="401"/>
      <c r="QMV1841" s="401"/>
      <c r="QMW1841" s="401"/>
      <c r="QMX1841" s="401"/>
      <c r="QMY1841" s="401"/>
      <c r="QMZ1841" s="401"/>
      <c r="QNA1841" s="401"/>
      <c r="QNB1841" s="401"/>
      <c r="QNC1841" s="401"/>
      <c r="QND1841" s="401"/>
      <c r="QNE1841" s="401"/>
      <c r="QNF1841" s="401"/>
      <c r="QNG1841" s="401"/>
      <c r="QNH1841" s="401"/>
      <c r="QNI1841" s="401"/>
      <c r="QNJ1841" s="401"/>
      <c r="QNK1841" s="401"/>
      <c r="QNL1841" s="401"/>
      <c r="QNM1841" s="401"/>
      <c r="QNN1841" s="401"/>
      <c r="QNO1841" s="401"/>
      <c r="QNP1841" s="401"/>
      <c r="QNQ1841" s="401"/>
      <c r="QNR1841" s="401"/>
      <c r="QNS1841" s="401"/>
      <c r="QNT1841" s="401"/>
      <c r="QNU1841" s="401"/>
      <c r="QNV1841" s="401"/>
      <c r="QNW1841" s="401"/>
      <c r="QNX1841" s="401"/>
      <c r="QNY1841" s="401"/>
      <c r="QNZ1841" s="401"/>
      <c r="QOA1841" s="401"/>
      <c r="QOB1841" s="401"/>
      <c r="QOC1841" s="401"/>
      <c r="QOD1841" s="401"/>
      <c r="QOE1841" s="401"/>
      <c r="QOF1841" s="401"/>
      <c r="QOG1841" s="401"/>
      <c r="QOH1841" s="401"/>
      <c r="QOI1841" s="401"/>
      <c r="QOJ1841" s="401"/>
      <c r="QOK1841" s="401"/>
      <c r="QOL1841" s="401"/>
      <c r="QOM1841" s="401"/>
      <c r="QON1841" s="401"/>
      <c r="QOO1841" s="401"/>
      <c r="QOP1841" s="401"/>
      <c r="QOQ1841" s="401"/>
      <c r="QOR1841" s="401"/>
      <c r="QOS1841" s="401"/>
      <c r="QOT1841" s="401"/>
      <c r="QOU1841" s="401"/>
      <c r="QOV1841" s="401"/>
      <c r="QOW1841" s="401"/>
      <c r="QOX1841" s="401"/>
      <c r="QOY1841" s="401"/>
      <c r="QOZ1841" s="401"/>
      <c r="QPA1841" s="401"/>
      <c r="QPB1841" s="401"/>
      <c r="QPC1841" s="401"/>
      <c r="QPD1841" s="401"/>
      <c r="QPE1841" s="401"/>
      <c r="QPF1841" s="401"/>
      <c r="QPG1841" s="401"/>
      <c r="QPH1841" s="401"/>
      <c r="QPI1841" s="401"/>
      <c r="QPJ1841" s="401"/>
      <c r="QPK1841" s="401"/>
      <c r="QPL1841" s="401"/>
      <c r="QPM1841" s="401"/>
      <c r="QPN1841" s="401"/>
      <c r="QPO1841" s="401"/>
      <c r="QPP1841" s="401"/>
      <c r="QPQ1841" s="401"/>
      <c r="QPR1841" s="401"/>
      <c r="QPS1841" s="401"/>
      <c r="QPT1841" s="401"/>
      <c r="QPU1841" s="401"/>
      <c r="QPV1841" s="401"/>
      <c r="QPW1841" s="401"/>
      <c r="QPX1841" s="401"/>
      <c r="QPY1841" s="401"/>
      <c r="QPZ1841" s="401"/>
      <c r="QQA1841" s="401"/>
      <c r="QQB1841" s="401"/>
      <c r="QQC1841" s="401"/>
      <c r="QQD1841" s="401"/>
      <c r="QQE1841" s="401"/>
      <c r="QQF1841" s="401"/>
      <c r="QQG1841" s="401"/>
      <c r="QQH1841" s="401"/>
      <c r="QQI1841" s="401"/>
      <c r="QQJ1841" s="401"/>
      <c r="QQK1841" s="401"/>
      <c r="QQL1841" s="401"/>
      <c r="QQM1841" s="401"/>
      <c r="QQN1841" s="401"/>
      <c r="QQO1841" s="401"/>
      <c r="QQP1841" s="401"/>
      <c r="QQQ1841" s="401"/>
      <c r="QQR1841" s="401"/>
      <c r="QQS1841" s="401"/>
      <c r="QQT1841" s="401"/>
      <c r="QQU1841" s="401"/>
      <c r="QQV1841" s="401"/>
      <c r="QQW1841" s="401"/>
      <c r="QQX1841" s="401"/>
      <c r="QQY1841" s="401"/>
      <c r="QQZ1841" s="401"/>
      <c r="QRA1841" s="401"/>
      <c r="QRB1841" s="401"/>
      <c r="QRC1841" s="401"/>
      <c r="QRD1841" s="401"/>
      <c r="QRE1841" s="401"/>
      <c r="QRF1841" s="401"/>
      <c r="QRG1841" s="401"/>
      <c r="QRH1841" s="401"/>
      <c r="QRI1841" s="401"/>
      <c r="QRJ1841" s="401"/>
      <c r="QRK1841" s="401"/>
      <c r="QRL1841" s="401"/>
      <c r="QRM1841" s="401"/>
      <c r="QRN1841" s="401"/>
      <c r="QRO1841" s="401"/>
      <c r="QRP1841" s="401"/>
      <c r="QRQ1841" s="401"/>
      <c r="QRR1841" s="401"/>
      <c r="QRS1841" s="401"/>
      <c r="QRT1841" s="401"/>
      <c r="QRU1841" s="401"/>
      <c r="QRV1841" s="401"/>
      <c r="QRW1841" s="401"/>
      <c r="QRX1841" s="401"/>
      <c r="QRY1841" s="401"/>
      <c r="QRZ1841" s="401"/>
      <c r="QSA1841" s="401"/>
      <c r="QSB1841" s="401"/>
      <c r="QSC1841" s="401"/>
      <c r="QSD1841" s="401"/>
      <c r="QSE1841" s="401"/>
      <c r="QSF1841" s="401"/>
      <c r="QSG1841" s="401"/>
      <c r="QSH1841" s="401"/>
      <c r="QSI1841" s="401"/>
      <c r="QSJ1841" s="401"/>
      <c r="QSK1841" s="401"/>
      <c r="QSL1841" s="401"/>
      <c r="QSM1841" s="401"/>
      <c r="QSN1841" s="401"/>
      <c r="QSO1841" s="401"/>
      <c r="QSP1841" s="401"/>
      <c r="QSQ1841" s="401"/>
      <c r="QSR1841" s="401"/>
      <c r="QSS1841" s="401"/>
      <c r="QST1841" s="401"/>
      <c r="QSU1841" s="401"/>
      <c r="QSV1841" s="401"/>
      <c r="QSW1841" s="401"/>
      <c r="QSX1841" s="401"/>
      <c r="QSY1841" s="401"/>
      <c r="QSZ1841" s="401"/>
      <c r="QTA1841" s="401"/>
      <c r="QTB1841" s="401"/>
      <c r="QTC1841" s="401"/>
      <c r="QTD1841" s="401"/>
      <c r="QTE1841" s="401"/>
      <c r="QTF1841" s="401"/>
      <c r="QTG1841" s="401"/>
      <c r="QTH1841" s="401"/>
      <c r="QTI1841" s="401"/>
      <c r="QTJ1841" s="401"/>
      <c r="QTK1841" s="401"/>
      <c r="QTL1841" s="401"/>
      <c r="QTM1841" s="401"/>
      <c r="QTN1841" s="401"/>
      <c r="QTO1841" s="401"/>
      <c r="QTP1841" s="401"/>
      <c r="QTQ1841" s="401"/>
      <c r="QTR1841" s="401"/>
      <c r="QTS1841" s="401"/>
      <c r="QTT1841" s="401"/>
      <c r="QTU1841" s="401"/>
      <c r="QTV1841" s="401"/>
      <c r="QTW1841" s="401"/>
      <c r="QTX1841" s="401"/>
      <c r="QTY1841" s="401"/>
      <c r="QTZ1841" s="401"/>
      <c r="QUA1841" s="401"/>
      <c r="QUB1841" s="401"/>
      <c r="QUC1841" s="401"/>
      <c r="QUD1841" s="401"/>
      <c r="QUE1841" s="401"/>
      <c r="QUF1841" s="401"/>
      <c r="QUG1841" s="401"/>
      <c r="QUH1841" s="401"/>
      <c r="QUI1841" s="401"/>
      <c r="QUJ1841" s="401"/>
      <c r="QUK1841" s="401"/>
      <c r="QUL1841" s="401"/>
      <c r="QUM1841" s="401"/>
      <c r="QUN1841" s="401"/>
      <c r="QUO1841" s="401"/>
      <c r="QUP1841" s="401"/>
      <c r="QUQ1841" s="401"/>
      <c r="QUR1841" s="401"/>
      <c r="QUS1841" s="401"/>
      <c r="QUT1841" s="401"/>
      <c r="QUU1841" s="401"/>
      <c r="QUV1841" s="401"/>
      <c r="QUW1841" s="401"/>
      <c r="QUX1841" s="401"/>
      <c r="QUY1841" s="401"/>
      <c r="QUZ1841" s="401"/>
      <c r="QVA1841" s="401"/>
      <c r="QVB1841" s="401"/>
      <c r="QVC1841" s="401"/>
      <c r="QVD1841" s="401"/>
      <c r="QVE1841" s="401"/>
      <c r="QVF1841" s="401"/>
      <c r="QVG1841" s="401"/>
      <c r="QVH1841" s="401"/>
      <c r="QVI1841" s="401"/>
      <c r="QVJ1841" s="401"/>
      <c r="QVK1841" s="401"/>
      <c r="QVL1841" s="401"/>
      <c r="QVM1841" s="401"/>
      <c r="QVN1841" s="401"/>
      <c r="QVO1841" s="401"/>
      <c r="QVP1841" s="401"/>
      <c r="QVQ1841" s="401"/>
      <c r="QVR1841" s="401"/>
      <c r="QVS1841" s="401"/>
      <c r="QVT1841" s="401"/>
      <c r="QVU1841" s="401"/>
      <c r="QVV1841" s="401"/>
      <c r="QVW1841" s="401"/>
      <c r="QVX1841" s="401"/>
      <c r="QVY1841" s="401"/>
      <c r="QVZ1841" s="401"/>
      <c r="QWA1841" s="401"/>
      <c r="QWB1841" s="401"/>
      <c r="QWC1841" s="401"/>
      <c r="QWD1841" s="401"/>
      <c r="QWE1841" s="401"/>
      <c r="QWF1841" s="401"/>
      <c r="QWG1841" s="401"/>
      <c r="QWH1841" s="401"/>
      <c r="QWI1841" s="401"/>
      <c r="QWJ1841" s="401"/>
      <c r="QWK1841" s="401"/>
      <c r="QWL1841" s="401"/>
      <c r="QWM1841" s="401"/>
      <c r="QWN1841" s="401"/>
      <c r="QWO1841" s="401"/>
      <c r="QWP1841" s="401"/>
      <c r="QWQ1841" s="401"/>
      <c r="QWR1841" s="401"/>
      <c r="QWS1841" s="401"/>
      <c r="QWT1841" s="401"/>
      <c r="QWU1841" s="401"/>
      <c r="QWV1841" s="401"/>
      <c r="QWW1841" s="401"/>
      <c r="QWX1841" s="401"/>
      <c r="QWY1841" s="401"/>
      <c r="QWZ1841" s="401"/>
      <c r="QXA1841" s="401"/>
      <c r="QXB1841" s="401"/>
      <c r="QXC1841" s="401"/>
      <c r="QXD1841" s="401"/>
      <c r="QXE1841" s="401"/>
      <c r="QXF1841" s="401"/>
      <c r="QXG1841" s="401"/>
      <c r="QXH1841" s="401"/>
      <c r="QXI1841" s="401"/>
      <c r="QXJ1841" s="401"/>
      <c r="QXK1841" s="401"/>
      <c r="QXL1841" s="401"/>
      <c r="QXM1841" s="401"/>
      <c r="QXN1841" s="401"/>
      <c r="QXO1841" s="401"/>
      <c r="QXP1841" s="401"/>
      <c r="QXQ1841" s="401"/>
      <c r="QXR1841" s="401"/>
      <c r="QXS1841" s="401"/>
      <c r="QXT1841" s="401"/>
      <c r="QXU1841" s="401"/>
      <c r="QXV1841" s="401"/>
      <c r="QXW1841" s="401"/>
      <c r="QXX1841" s="401"/>
      <c r="QXY1841" s="401"/>
      <c r="QXZ1841" s="401"/>
      <c r="QYA1841" s="401"/>
      <c r="QYB1841" s="401"/>
      <c r="QYC1841" s="401"/>
      <c r="QYD1841" s="401"/>
      <c r="QYE1841" s="401"/>
      <c r="QYF1841" s="401"/>
      <c r="QYG1841" s="401"/>
      <c r="QYH1841" s="401"/>
      <c r="QYI1841" s="401"/>
      <c r="QYJ1841" s="401"/>
      <c r="QYK1841" s="401"/>
      <c r="QYL1841" s="401"/>
      <c r="QYM1841" s="401"/>
      <c r="QYN1841" s="401"/>
      <c r="QYO1841" s="401"/>
      <c r="QYP1841" s="401"/>
      <c r="QYQ1841" s="401"/>
      <c r="QYR1841" s="401"/>
      <c r="QYS1841" s="401"/>
      <c r="QYT1841" s="401"/>
      <c r="QYU1841" s="401"/>
      <c r="QYV1841" s="401"/>
      <c r="QYW1841" s="401"/>
      <c r="QYX1841" s="401"/>
      <c r="QYY1841" s="401"/>
      <c r="QYZ1841" s="401"/>
      <c r="QZA1841" s="401"/>
      <c r="QZB1841" s="401"/>
      <c r="QZC1841" s="401"/>
      <c r="QZD1841" s="401"/>
      <c r="QZE1841" s="401"/>
      <c r="QZF1841" s="401"/>
      <c r="QZG1841" s="401"/>
      <c r="QZH1841" s="401"/>
      <c r="QZI1841" s="401"/>
      <c r="QZJ1841" s="401"/>
      <c r="QZK1841" s="401"/>
      <c r="QZL1841" s="401"/>
      <c r="QZM1841" s="401"/>
      <c r="QZN1841" s="401"/>
      <c r="QZO1841" s="401"/>
      <c r="QZP1841" s="401"/>
      <c r="QZQ1841" s="401"/>
      <c r="QZR1841" s="401"/>
      <c r="QZS1841" s="401"/>
      <c r="QZT1841" s="401"/>
      <c r="QZU1841" s="401"/>
      <c r="QZV1841" s="401"/>
      <c r="QZW1841" s="401"/>
      <c r="QZX1841" s="401"/>
      <c r="QZY1841" s="401"/>
      <c r="QZZ1841" s="401"/>
      <c r="RAA1841" s="401"/>
      <c r="RAB1841" s="401"/>
      <c r="RAC1841" s="401"/>
      <c r="RAD1841" s="401"/>
      <c r="RAE1841" s="401"/>
      <c r="RAF1841" s="401"/>
      <c r="RAG1841" s="401"/>
      <c r="RAH1841" s="401"/>
      <c r="RAI1841" s="401"/>
      <c r="RAJ1841" s="401"/>
      <c r="RAK1841" s="401"/>
      <c r="RAL1841" s="401"/>
      <c r="RAM1841" s="401"/>
      <c r="RAN1841" s="401"/>
      <c r="RAO1841" s="401"/>
      <c r="RAP1841" s="401"/>
      <c r="RAQ1841" s="401"/>
      <c r="RAR1841" s="401"/>
      <c r="RAS1841" s="401"/>
      <c r="RAT1841" s="401"/>
      <c r="RAU1841" s="401"/>
      <c r="RAV1841" s="401"/>
      <c r="RAW1841" s="401"/>
      <c r="RAX1841" s="401"/>
      <c r="RAY1841" s="401"/>
      <c r="RAZ1841" s="401"/>
      <c r="RBA1841" s="401"/>
      <c r="RBB1841" s="401"/>
      <c r="RBC1841" s="401"/>
      <c r="RBD1841" s="401"/>
      <c r="RBE1841" s="401"/>
      <c r="RBF1841" s="401"/>
      <c r="RBG1841" s="401"/>
      <c r="RBH1841" s="401"/>
      <c r="RBI1841" s="401"/>
      <c r="RBJ1841" s="401"/>
      <c r="RBK1841" s="401"/>
      <c r="RBL1841" s="401"/>
      <c r="RBM1841" s="401"/>
      <c r="RBN1841" s="401"/>
      <c r="RBO1841" s="401"/>
      <c r="RBP1841" s="401"/>
      <c r="RBQ1841" s="401"/>
      <c r="RBR1841" s="401"/>
      <c r="RBS1841" s="401"/>
      <c r="RBT1841" s="401"/>
      <c r="RBU1841" s="401"/>
      <c r="RBV1841" s="401"/>
      <c r="RBW1841" s="401"/>
      <c r="RBX1841" s="401"/>
      <c r="RBY1841" s="401"/>
      <c r="RBZ1841" s="401"/>
      <c r="RCA1841" s="401"/>
      <c r="RCB1841" s="401"/>
      <c r="RCC1841" s="401"/>
      <c r="RCD1841" s="401"/>
      <c r="RCE1841" s="401"/>
      <c r="RCF1841" s="401"/>
      <c r="RCG1841" s="401"/>
      <c r="RCH1841" s="401"/>
      <c r="RCI1841" s="401"/>
      <c r="RCJ1841" s="401"/>
      <c r="RCK1841" s="401"/>
      <c r="RCL1841" s="401"/>
      <c r="RCM1841" s="401"/>
      <c r="RCN1841" s="401"/>
      <c r="RCO1841" s="401"/>
      <c r="RCP1841" s="401"/>
      <c r="RCQ1841" s="401"/>
      <c r="RCR1841" s="401"/>
      <c r="RCS1841" s="401"/>
      <c r="RCT1841" s="401"/>
      <c r="RCU1841" s="401"/>
      <c r="RCV1841" s="401"/>
      <c r="RCW1841" s="401"/>
      <c r="RCX1841" s="401"/>
      <c r="RCY1841" s="401"/>
      <c r="RCZ1841" s="401"/>
      <c r="RDA1841" s="401"/>
      <c r="RDB1841" s="401"/>
      <c r="RDC1841" s="401"/>
      <c r="RDD1841" s="401"/>
      <c r="RDE1841" s="401"/>
      <c r="RDF1841" s="401"/>
      <c r="RDG1841" s="401"/>
      <c r="RDH1841" s="401"/>
      <c r="RDI1841" s="401"/>
      <c r="RDJ1841" s="401"/>
      <c r="RDK1841" s="401"/>
      <c r="RDL1841" s="401"/>
      <c r="RDM1841" s="401"/>
      <c r="RDN1841" s="401"/>
      <c r="RDO1841" s="401"/>
      <c r="RDP1841" s="401"/>
      <c r="RDQ1841" s="401"/>
      <c r="RDR1841" s="401"/>
      <c r="RDS1841" s="401"/>
      <c r="RDT1841" s="401"/>
      <c r="RDU1841" s="401"/>
      <c r="RDV1841" s="401"/>
      <c r="RDW1841" s="401"/>
      <c r="RDX1841" s="401"/>
      <c r="RDY1841" s="401"/>
      <c r="RDZ1841" s="401"/>
      <c r="REA1841" s="401"/>
      <c r="REB1841" s="401"/>
      <c r="REC1841" s="401"/>
      <c r="RED1841" s="401"/>
      <c r="REE1841" s="401"/>
      <c r="REF1841" s="401"/>
      <c r="REG1841" s="401"/>
      <c r="REH1841" s="401"/>
      <c r="REI1841" s="401"/>
      <c r="REJ1841" s="401"/>
      <c r="REK1841" s="401"/>
      <c r="REL1841" s="401"/>
      <c r="REM1841" s="401"/>
      <c r="REN1841" s="401"/>
      <c r="REO1841" s="401"/>
      <c r="REP1841" s="401"/>
      <c r="REQ1841" s="401"/>
      <c r="RER1841" s="401"/>
      <c r="RES1841" s="401"/>
      <c r="RET1841" s="401"/>
      <c r="REU1841" s="401"/>
      <c r="REV1841" s="401"/>
      <c r="REW1841" s="401"/>
      <c r="REX1841" s="401"/>
      <c r="REY1841" s="401"/>
      <c r="REZ1841" s="401"/>
      <c r="RFA1841" s="401"/>
      <c r="RFB1841" s="401"/>
      <c r="RFC1841" s="401"/>
      <c r="RFD1841" s="401"/>
      <c r="RFE1841" s="401"/>
      <c r="RFF1841" s="401"/>
      <c r="RFG1841" s="401"/>
      <c r="RFH1841" s="401"/>
      <c r="RFI1841" s="401"/>
      <c r="RFJ1841" s="401"/>
      <c r="RFK1841" s="401"/>
      <c r="RFL1841" s="401"/>
      <c r="RFM1841" s="401"/>
      <c r="RFN1841" s="401"/>
      <c r="RFO1841" s="401"/>
      <c r="RFP1841" s="401"/>
      <c r="RFQ1841" s="401"/>
      <c r="RFR1841" s="401"/>
      <c r="RFS1841" s="401"/>
      <c r="RFT1841" s="401"/>
      <c r="RFU1841" s="401"/>
      <c r="RFV1841" s="401"/>
      <c r="RFW1841" s="401"/>
      <c r="RFX1841" s="401"/>
      <c r="RFY1841" s="401"/>
      <c r="RFZ1841" s="401"/>
      <c r="RGA1841" s="401"/>
      <c r="RGB1841" s="401"/>
      <c r="RGC1841" s="401"/>
      <c r="RGD1841" s="401"/>
      <c r="RGE1841" s="401"/>
      <c r="RGF1841" s="401"/>
      <c r="RGG1841" s="401"/>
      <c r="RGH1841" s="401"/>
      <c r="RGI1841" s="401"/>
      <c r="RGJ1841" s="401"/>
      <c r="RGK1841" s="401"/>
      <c r="RGL1841" s="401"/>
      <c r="RGM1841" s="401"/>
      <c r="RGN1841" s="401"/>
      <c r="RGO1841" s="401"/>
      <c r="RGP1841" s="401"/>
      <c r="RGQ1841" s="401"/>
      <c r="RGR1841" s="401"/>
      <c r="RGS1841" s="401"/>
      <c r="RGT1841" s="401"/>
      <c r="RGU1841" s="401"/>
      <c r="RGV1841" s="401"/>
      <c r="RGW1841" s="401"/>
      <c r="RGX1841" s="401"/>
      <c r="RGY1841" s="401"/>
      <c r="RGZ1841" s="401"/>
      <c r="RHA1841" s="401"/>
      <c r="RHB1841" s="401"/>
      <c r="RHC1841" s="401"/>
      <c r="RHD1841" s="401"/>
      <c r="RHE1841" s="401"/>
      <c r="RHF1841" s="401"/>
      <c r="RHG1841" s="401"/>
      <c r="RHH1841" s="401"/>
      <c r="RHI1841" s="401"/>
      <c r="RHJ1841" s="401"/>
      <c r="RHK1841" s="401"/>
      <c r="RHL1841" s="401"/>
      <c r="RHM1841" s="401"/>
      <c r="RHN1841" s="401"/>
      <c r="RHO1841" s="401"/>
      <c r="RHP1841" s="401"/>
      <c r="RHQ1841" s="401"/>
      <c r="RHR1841" s="401"/>
      <c r="RHS1841" s="401"/>
      <c r="RHT1841" s="401"/>
      <c r="RHU1841" s="401"/>
      <c r="RHV1841" s="401"/>
      <c r="RHW1841" s="401"/>
      <c r="RHX1841" s="401"/>
      <c r="RHY1841" s="401"/>
      <c r="RHZ1841" s="401"/>
      <c r="RIA1841" s="401"/>
      <c r="RIB1841" s="401"/>
      <c r="RIC1841" s="401"/>
      <c r="RID1841" s="401"/>
      <c r="RIE1841" s="401"/>
      <c r="RIF1841" s="401"/>
      <c r="RIG1841" s="401"/>
      <c r="RIH1841" s="401"/>
      <c r="RII1841" s="401"/>
      <c r="RIJ1841" s="401"/>
      <c r="RIK1841" s="401"/>
      <c r="RIL1841" s="401"/>
      <c r="RIM1841" s="401"/>
      <c r="RIN1841" s="401"/>
      <c r="RIO1841" s="401"/>
      <c r="RIP1841" s="401"/>
      <c r="RIQ1841" s="401"/>
      <c r="RIR1841" s="401"/>
      <c r="RIS1841" s="401"/>
      <c r="RIT1841" s="401"/>
      <c r="RIU1841" s="401"/>
      <c r="RIV1841" s="401"/>
      <c r="RIW1841" s="401"/>
      <c r="RIX1841" s="401"/>
      <c r="RIY1841" s="401"/>
      <c r="RIZ1841" s="401"/>
      <c r="RJA1841" s="401"/>
      <c r="RJB1841" s="401"/>
      <c r="RJC1841" s="401"/>
      <c r="RJD1841" s="401"/>
      <c r="RJE1841" s="401"/>
      <c r="RJF1841" s="401"/>
      <c r="RJG1841" s="401"/>
      <c r="RJH1841" s="401"/>
      <c r="RJI1841" s="401"/>
      <c r="RJJ1841" s="401"/>
      <c r="RJK1841" s="401"/>
      <c r="RJL1841" s="401"/>
      <c r="RJM1841" s="401"/>
      <c r="RJN1841" s="401"/>
      <c r="RJO1841" s="401"/>
      <c r="RJP1841" s="401"/>
      <c r="RJQ1841" s="401"/>
      <c r="RJR1841" s="401"/>
      <c r="RJS1841" s="401"/>
      <c r="RJT1841" s="401"/>
      <c r="RJU1841" s="401"/>
      <c r="RJV1841" s="401"/>
      <c r="RJW1841" s="401"/>
      <c r="RJX1841" s="401"/>
      <c r="RJY1841" s="401"/>
      <c r="RJZ1841" s="401"/>
      <c r="RKA1841" s="401"/>
      <c r="RKB1841" s="401"/>
      <c r="RKC1841" s="401"/>
      <c r="RKD1841" s="401"/>
      <c r="RKE1841" s="401"/>
      <c r="RKF1841" s="401"/>
      <c r="RKG1841" s="401"/>
      <c r="RKH1841" s="401"/>
      <c r="RKI1841" s="401"/>
      <c r="RKJ1841" s="401"/>
      <c r="RKK1841" s="401"/>
      <c r="RKL1841" s="401"/>
      <c r="RKM1841" s="401"/>
      <c r="RKN1841" s="401"/>
      <c r="RKO1841" s="401"/>
      <c r="RKP1841" s="401"/>
      <c r="RKQ1841" s="401"/>
      <c r="RKR1841" s="401"/>
      <c r="RKS1841" s="401"/>
      <c r="RKT1841" s="401"/>
      <c r="RKU1841" s="401"/>
      <c r="RKV1841" s="401"/>
      <c r="RKW1841" s="401"/>
      <c r="RKX1841" s="401"/>
      <c r="RKY1841" s="401"/>
      <c r="RKZ1841" s="401"/>
      <c r="RLA1841" s="401"/>
      <c r="RLB1841" s="401"/>
      <c r="RLC1841" s="401"/>
      <c r="RLD1841" s="401"/>
      <c r="RLE1841" s="401"/>
      <c r="RLF1841" s="401"/>
      <c r="RLG1841" s="401"/>
      <c r="RLH1841" s="401"/>
      <c r="RLI1841" s="401"/>
      <c r="RLJ1841" s="401"/>
      <c r="RLK1841" s="401"/>
      <c r="RLL1841" s="401"/>
      <c r="RLM1841" s="401"/>
      <c r="RLN1841" s="401"/>
      <c r="RLO1841" s="401"/>
      <c r="RLP1841" s="401"/>
      <c r="RLQ1841" s="401"/>
      <c r="RLR1841" s="401"/>
      <c r="RLS1841" s="401"/>
      <c r="RLT1841" s="401"/>
      <c r="RLU1841" s="401"/>
      <c r="RLV1841" s="401"/>
      <c r="RLW1841" s="401"/>
      <c r="RLX1841" s="401"/>
      <c r="RLY1841" s="401"/>
      <c r="RLZ1841" s="401"/>
      <c r="RMA1841" s="401"/>
      <c r="RMB1841" s="401"/>
      <c r="RMC1841" s="401"/>
      <c r="RMD1841" s="401"/>
      <c r="RME1841" s="401"/>
      <c r="RMF1841" s="401"/>
      <c r="RMG1841" s="401"/>
      <c r="RMH1841" s="401"/>
      <c r="RMI1841" s="401"/>
      <c r="RMJ1841" s="401"/>
      <c r="RMK1841" s="401"/>
      <c r="RML1841" s="401"/>
      <c r="RMM1841" s="401"/>
      <c r="RMN1841" s="401"/>
      <c r="RMO1841" s="401"/>
      <c r="RMP1841" s="401"/>
      <c r="RMQ1841" s="401"/>
      <c r="RMR1841" s="401"/>
      <c r="RMS1841" s="401"/>
      <c r="RMT1841" s="401"/>
      <c r="RMU1841" s="401"/>
      <c r="RMV1841" s="401"/>
      <c r="RMW1841" s="401"/>
      <c r="RMX1841" s="401"/>
      <c r="RMY1841" s="401"/>
      <c r="RMZ1841" s="401"/>
      <c r="RNA1841" s="401"/>
      <c r="RNB1841" s="401"/>
      <c r="RNC1841" s="401"/>
      <c r="RND1841" s="401"/>
      <c r="RNE1841" s="401"/>
      <c r="RNF1841" s="401"/>
      <c r="RNG1841" s="401"/>
      <c r="RNH1841" s="401"/>
      <c r="RNI1841" s="401"/>
      <c r="RNJ1841" s="401"/>
      <c r="RNK1841" s="401"/>
      <c r="RNL1841" s="401"/>
      <c r="RNM1841" s="401"/>
      <c r="RNN1841" s="401"/>
      <c r="RNO1841" s="401"/>
      <c r="RNP1841" s="401"/>
      <c r="RNQ1841" s="401"/>
      <c r="RNR1841" s="401"/>
      <c r="RNS1841" s="401"/>
      <c r="RNT1841" s="401"/>
      <c r="RNU1841" s="401"/>
      <c r="RNV1841" s="401"/>
      <c r="RNW1841" s="401"/>
      <c r="RNX1841" s="401"/>
      <c r="RNY1841" s="401"/>
      <c r="RNZ1841" s="401"/>
      <c r="ROA1841" s="401"/>
      <c r="ROB1841" s="401"/>
      <c r="ROC1841" s="401"/>
      <c r="ROD1841" s="401"/>
      <c r="ROE1841" s="401"/>
      <c r="ROF1841" s="401"/>
      <c r="ROG1841" s="401"/>
      <c r="ROH1841" s="401"/>
      <c r="ROI1841" s="401"/>
      <c r="ROJ1841" s="401"/>
      <c r="ROK1841" s="401"/>
      <c r="ROL1841" s="401"/>
      <c r="ROM1841" s="401"/>
      <c r="RON1841" s="401"/>
      <c r="ROO1841" s="401"/>
      <c r="ROP1841" s="401"/>
      <c r="ROQ1841" s="401"/>
      <c r="ROR1841" s="401"/>
      <c r="ROS1841" s="401"/>
      <c r="ROT1841" s="401"/>
      <c r="ROU1841" s="401"/>
      <c r="ROV1841" s="401"/>
      <c r="ROW1841" s="401"/>
      <c r="ROX1841" s="401"/>
      <c r="ROY1841" s="401"/>
      <c r="ROZ1841" s="401"/>
      <c r="RPA1841" s="401"/>
      <c r="RPB1841" s="401"/>
      <c r="RPC1841" s="401"/>
      <c r="RPD1841" s="401"/>
      <c r="RPE1841" s="401"/>
      <c r="RPF1841" s="401"/>
      <c r="RPG1841" s="401"/>
      <c r="RPH1841" s="401"/>
      <c r="RPI1841" s="401"/>
      <c r="RPJ1841" s="401"/>
      <c r="RPK1841" s="401"/>
      <c r="RPL1841" s="401"/>
      <c r="RPM1841" s="401"/>
      <c r="RPN1841" s="401"/>
      <c r="RPO1841" s="401"/>
      <c r="RPP1841" s="401"/>
      <c r="RPQ1841" s="401"/>
      <c r="RPR1841" s="401"/>
      <c r="RPS1841" s="401"/>
      <c r="RPT1841" s="401"/>
      <c r="RPU1841" s="401"/>
      <c r="RPV1841" s="401"/>
      <c r="RPW1841" s="401"/>
      <c r="RPX1841" s="401"/>
      <c r="RPY1841" s="401"/>
      <c r="RPZ1841" s="401"/>
      <c r="RQA1841" s="401"/>
      <c r="RQB1841" s="401"/>
      <c r="RQC1841" s="401"/>
      <c r="RQD1841" s="401"/>
      <c r="RQE1841" s="401"/>
      <c r="RQF1841" s="401"/>
      <c r="RQG1841" s="401"/>
      <c r="RQH1841" s="401"/>
      <c r="RQI1841" s="401"/>
      <c r="RQJ1841" s="401"/>
      <c r="RQK1841" s="401"/>
      <c r="RQL1841" s="401"/>
      <c r="RQM1841" s="401"/>
      <c r="RQN1841" s="401"/>
      <c r="RQO1841" s="401"/>
      <c r="RQP1841" s="401"/>
      <c r="RQQ1841" s="401"/>
      <c r="RQR1841" s="401"/>
      <c r="RQS1841" s="401"/>
      <c r="RQT1841" s="401"/>
      <c r="RQU1841" s="401"/>
      <c r="RQV1841" s="401"/>
      <c r="RQW1841" s="401"/>
      <c r="RQX1841" s="401"/>
      <c r="RQY1841" s="401"/>
      <c r="RQZ1841" s="401"/>
      <c r="RRA1841" s="401"/>
      <c r="RRB1841" s="401"/>
      <c r="RRC1841" s="401"/>
      <c r="RRD1841" s="401"/>
      <c r="RRE1841" s="401"/>
      <c r="RRF1841" s="401"/>
      <c r="RRG1841" s="401"/>
      <c r="RRH1841" s="401"/>
      <c r="RRI1841" s="401"/>
      <c r="RRJ1841" s="401"/>
      <c r="RRK1841" s="401"/>
      <c r="RRL1841" s="401"/>
      <c r="RRM1841" s="401"/>
      <c r="RRN1841" s="401"/>
      <c r="RRO1841" s="401"/>
      <c r="RRP1841" s="401"/>
      <c r="RRQ1841" s="401"/>
      <c r="RRR1841" s="401"/>
      <c r="RRS1841" s="401"/>
      <c r="RRT1841" s="401"/>
      <c r="RRU1841" s="401"/>
      <c r="RRV1841" s="401"/>
      <c r="RRW1841" s="401"/>
      <c r="RRX1841" s="401"/>
      <c r="RRY1841" s="401"/>
      <c r="RRZ1841" s="401"/>
      <c r="RSA1841" s="401"/>
      <c r="RSB1841" s="401"/>
      <c r="RSC1841" s="401"/>
      <c r="RSD1841" s="401"/>
      <c r="RSE1841" s="401"/>
      <c r="RSF1841" s="401"/>
      <c r="RSG1841" s="401"/>
      <c r="RSH1841" s="401"/>
      <c r="RSI1841" s="401"/>
      <c r="RSJ1841" s="401"/>
      <c r="RSK1841" s="401"/>
      <c r="RSL1841" s="401"/>
      <c r="RSM1841" s="401"/>
      <c r="RSN1841" s="401"/>
      <c r="RSO1841" s="401"/>
      <c r="RSP1841" s="401"/>
      <c r="RSQ1841" s="401"/>
      <c r="RSR1841" s="401"/>
      <c r="RSS1841" s="401"/>
      <c r="RST1841" s="401"/>
      <c r="RSU1841" s="401"/>
      <c r="RSV1841" s="401"/>
      <c r="RSW1841" s="401"/>
      <c r="RSX1841" s="401"/>
      <c r="RSY1841" s="401"/>
      <c r="RSZ1841" s="401"/>
      <c r="RTA1841" s="401"/>
      <c r="RTB1841" s="401"/>
      <c r="RTC1841" s="401"/>
      <c r="RTD1841" s="401"/>
      <c r="RTE1841" s="401"/>
      <c r="RTF1841" s="401"/>
      <c r="RTG1841" s="401"/>
      <c r="RTH1841" s="401"/>
      <c r="RTI1841" s="401"/>
      <c r="RTJ1841" s="401"/>
      <c r="RTK1841" s="401"/>
      <c r="RTL1841" s="401"/>
      <c r="RTM1841" s="401"/>
      <c r="RTN1841" s="401"/>
      <c r="RTO1841" s="401"/>
      <c r="RTP1841" s="401"/>
      <c r="RTQ1841" s="401"/>
      <c r="RTR1841" s="401"/>
      <c r="RTS1841" s="401"/>
      <c r="RTT1841" s="401"/>
      <c r="RTU1841" s="401"/>
      <c r="RTV1841" s="401"/>
      <c r="RTW1841" s="401"/>
      <c r="RTX1841" s="401"/>
      <c r="RTY1841" s="401"/>
      <c r="RTZ1841" s="401"/>
      <c r="RUA1841" s="401"/>
      <c r="RUB1841" s="401"/>
      <c r="RUC1841" s="401"/>
      <c r="RUD1841" s="401"/>
      <c r="RUE1841" s="401"/>
      <c r="RUF1841" s="401"/>
      <c r="RUG1841" s="401"/>
      <c r="RUH1841" s="401"/>
      <c r="RUI1841" s="401"/>
      <c r="RUJ1841" s="401"/>
      <c r="RUK1841" s="401"/>
      <c r="RUL1841" s="401"/>
      <c r="RUM1841" s="401"/>
      <c r="RUN1841" s="401"/>
      <c r="RUO1841" s="401"/>
      <c r="RUP1841" s="401"/>
      <c r="RUQ1841" s="401"/>
      <c r="RUR1841" s="401"/>
      <c r="RUS1841" s="401"/>
      <c r="RUT1841" s="401"/>
      <c r="RUU1841" s="401"/>
      <c r="RUV1841" s="401"/>
      <c r="RUW1841" s="401"/>
      <c r="RUX1841" s="401"/>
      <c r="RUY1841" s="401"/>
      <c r="RUZ1841" s="401"/>
      <c r="RVA1841" s="401"/>
      <c r="RVB1841" s="401"/>
      <c r="RVC1841" s="401"/>
      <c r="RVD1841" s="401"/>
      <c r="RVE1841" s="401"/>
      <c r="RVF1841" s="401"/>
      <c r="RVG1841" s="401"/>
      <c r="RVH1841" s="401"/>
      <c r="RVI1841" s="401"/>
      <c r="RVJ1841" s="401"/>
      <c r="RVK1841" s="401"/>
      <c r="RVL1841" s="401"/>
      <c r="RVM1841" s="401"/>
      <c r="RVN1841" s="401"/>
      <c r="RVO1841" s="401"/>
      <c r="RVP1841" s="401"/>
      <c r="RVQ1841" s="401"/>
      <c r="RVR1841" s="401"/>
      <c r="RVS1841" s="401"/>
      <c r="RVT1841" s="401"/>
      <c r="RVU1841" s="401"/>
      <c r="RVV1841" s="401"/>
      <c r="RVW1841" s="401"/>
      <c r="RVX1841" s="401"/>
      <c r="RVY1841" s="401"/>
      <c r="RVZ1841" s="401"/>
      <c r="RWA1841" s="401"/>
      <c r="RWB1841" s="401"/>
      <c r="RWC1841" s="401"/>
      <c r="RWD1841" s="401"/>
      <c r="RWE1841" s="401"/>
      <c r="RWF1841" s="401"/>
      <c r="RWG1841" s="401"/>
      <c r="RWH1841" s="401"/>
      <c r="RWI1841" s="401"/>
      <c r="RWJ1841" s="401"/>
      <c r="RWK1841" s="401"/>
      <c r="RWL1841" s="401"/>
      <c r="RWM1841" s="401"/>
      <c r="RWN1841" s="401"/>
      <c r="RWO1841" s="401"/>
      <c r="RWP1841" s="401"/>
      <c r="RWQ1841" s="401"/>
      <c r="RWR1841" s="401"/>
      <c r="RWS1841" s="401"/>
      <c r="RWT1841" s="401"/>
      <c r="RWU1841" s="401"/>
      <c r="RWV1841" s="401"/>
      <c r="RWW1841" s="401"/>
      <c r="RWX1841" s="401"/>
      <c r="RWY1841" s="401"/>
      <c r="RWZ1841" s="401"/>
      <c r="RXA1841" s="401"/>
      <c r="RXB1841" s="401"/>
      <c r="RXC1841" s="401"/>
      <c r="RXD1841" s="401"/>
      <c r="RXE1841" s="401"/>
      <c r="RXF1841" s="401"/>
      <c r="RXG1841" s="401"/>
      <c r="RXH1841" s="401"/>
      <c r="RXI1841" s="401"/>
      <c r="RXJ1841" s="401"/>
      <c r="RXK1841" s="401"/>
      <c r="RXL1841" s="401"/>
      <c r="RXM1841" s="401"/>
      <c r="RXN1841" s="401"/>
      <c r="RXO1841" s="401"/>
      <c r="RXP1841" s="401"/>
      <c r="RXQ1841" s="401"/>
      <c r="RXR1841" s="401"/>
      <c r="RXS1841" s="401"/>
      <c r="RXT1841" s="401"/>
      <c r="RXU1841" s="401"/>
      <c r="RXV1841" s="401"/>
      <c r="RXW1841" s="401"/>
      <c r="RXX1841" s="401"/>
      <c r="RXY1841" s="401"/>
      <c r="RXZ1841" s="401"/>
      <c r="RYA1841" s="401"/>
      <c r="RYB1841" s="401"/>
      <c r="RYC1841" s="401"/>
      <c r="RYD1841" s="401"/>
      <c r="RYE1841" s="401"/>
      <c r="RYF1841" s="401"/>
      <c r="RYG1841" s="401"/>
      <c r="RYH1841" s="401"/>
      <c r="RYI1841" s="401"/>
      <c r="RYJ1841" s="401"/>
      <c r="RYK1841" s="401"/>
      <c r="RYL1841" s="401"/>
      <c r="RYM1841" s="401"/>
      <c r="RYN1841" s="401"/>
      <c r="RYO1841" s="401"/>
      <c r="RYP1841" s="401"/>
      <c r="RYQ1841" s="401"/>
      <c r="RYR1841" s="401"/>
      <c r="RYS1841" s="401"/>
      <c r="RYT1841" s="401"/>
      <c r="RYU1841" s="401"/>
      <c r="RYV1841" s="401"/>
      <c r="RYW1841" s="401"/>
      <c r="RYX1841" s="401"/>
      <c r="RYY1841" s="401"/>
      <c r="RYZ1841" s="401"/>
      <c r="RZA1841" s="401"/>
      <c r="RZB1841" s="401"/>
      <c r="RZC1841" s="401"/>
      <c r="RZD1841" s="401"/>
      <c r="RZE1841" s="401"/>
      <c r="RZF1841" s="401"/>
      <c r="RZG1841" s="401"/>
      <c r="RZH1841" s="401"/>
      <c r="RZI1841" s="401"/>
      <c r="RZJ1841" s="401"/>
      <c r="RZK1841" s="401"/>
      <c r="RZL1841" s="401"/>
      <c r="RZM1841" s="401"/>
      <c r="RZN1841" s="401"/>
      <c r="RZO1841" s="401"/>
      <c r="RZP1841" s="401"/>
      <c r="RZQ1841" s="401"/>
      <c r="RZR1841" s="401"/>
      <c r="RZS1841" s="401"/>
      <c r="RZT1841" s="401"/>
      <c r="RZU1841" s="401"/>
      <c r="RZV1841" s="401"/>
      <c r="RZW1841" s="401"/>
      <c r="RZX1841" s="401"/>
      <c r="RZY1841" s="401"/>
      <c r="RZZ1841" s="401"/>
      <c r="SAA1841" s="401"/>
      <c r="SAB1841" s="401"/>
      <c r="SAC1841" s="401"/>
      <c r="SAD1841" s="401"/>
      <c r="SAE1841" s="401"/>
      <c r="SAF1841" s="401"/>
      <c r="SAG1841" s="401"/>
      <c r="SAH1841" s="401"/>
      <c r="SAI1841" s="401"/>
      <c r="SAJ1841" s="401"/>
      <c r="SAK1841" s="401"/>
      <c r="SAL1841" s="401"/>
      <c r="SAM1841" s="401"/>
      <c r="SAN1841" s="401"/>
      <c r="SAO1841" s="401"/>
      <c r="SAP1841" s="401"/>
      <c r="SAQ1841" s="401"/>
      <c r="SAR1841" s="401"/>
      <c r="SAS1841" s="401"/>
      <c r="SAT1841" s="401"/>
      <c r="SAU1841" s="401"/>
      <c r="SAV1841" s="401"/>
      <c r="SAW1841" s="401"/>
      <c r="SAX1841" s="401"/>
      <c r="SAY1841" s="401"/>
      <c r="SAZ1841" s="401"/>
      <c r="SBA1841" s="401"/>
      <c r="SBB1841" s="401"/>
      <c r="SBC1841" s="401"/>
      <c r="SBD1841" s="401"/>
      <c r="SBE1841" s="401"/>
      <c r="SBF1841" s="401"/>
      <c r="SBG1841" s="401"/>
      <c r="SBH1841" s="401"/>
      <c r="SBI1841" s="401"/>
      <c r="SBJ1841" s="401"/>
      <c r="SBK1841" s="401"/>
      <c r="SBL1841" s="401"/>
      <c r="SBM1841" s="401"/>
      <c r="SBN1841" s="401"/>
      <c r="SBO1841" s="401"/>
      <c r="SBP1841" s="401"/>
      <c r="SBQ1841" s="401"/>
      <c r="SBR1841" s="401"/>
      <c r="SBS1841" s="401"/>
      <c r="SBT1841" s="401"/>
      <c r="SBU1841" s="401"/>
      <c r="SBV1841" s="401"/>
      <c r="SBW1841" s="401"/>
      <c r="SBX1841" s="401"/>
      <c r="SBY1841" s="401"/>
      <c r="SBZ1841" s="401"/>
      <c r="SCA1841" s="401"/>
      <c r="SCB1841" s="401"/>
      <c r="SCC1841" s="401"/>
      <c r="SCD1841" s="401"/>
      <c r="SCE1841" s="401"/>
      <c r="SCF1841" s="401"/>
      <c r="SCG1841" s="401"/>
      <c r="SCH1841" s="401"/>
      <c r="SCI1841" s="401"/>
      <c r="SCJ1841" s="401"/>
      <c r="SCK1841" s="401"/>
      <c r="SCL1841" s="401"/>
      <c r="SCM1841" s="401"/>
      <c r="SCN1841" s="401"/>
      <c r="SCO1841" s="401"/>
      <c r="SCP1841" s="401"/>
      <c r="SCQ1841" s="401"/>
      <c r="SCR1841" s="401"/>
      <c r="SCS1841" s="401"/>
      <c r="SCT1841" s="401"/>
      <c r="SCU1841" s="401"/>
      <c r="SCV1841" s="401"/>
      <c r="SCW1841" s="401"/>
      <c r="SCX1841" s="401"/>
      <c r="SCY1841" s="401"/>
      <c r="SCZ1841" s="401"/>
      <c r="SDA1841" s="401"/>
      <c r="SDB1841" s="401"/>
      <c r="SDC1841" s="401"/>
      <c r="SDD1841" s="401"/>
      <c r="SDE1841" s="401"/>
      <c r="SDF1841" s="401"/>
      <c r="SDG1841" s="401"/>
      <c r="SDH1841" s="401"/>
      <c r="SDI1841" s="401"/>
      <c r="SDJ1841" s="401"/>
      <c r="SDK1841" s="401"/>
      <c r="SDL1841" s="401"/>
      <c r="SDM1841" s="401"/>
      <c r="SDN1841" s="401"/>
      <c r="SDO1841" s="401"/>
      <c r="SDP1841" s="401"/>
      <c r="SDQ1841" s="401"/>
      <c r="SDR1841" s="401"/>
      <c r="SDS1841" s="401"/>
      <c r="SDT1841" s="401"/>
      <c r="SDU1841" s="401"/>
      <c r="SDV1841" s="401"/>
      <c r="SDW1841" s="401"/>
      <c r="SDX1841" s="401"/>
      <c r="SDY1841" s="401"/>
      <c r="SDZ1841" s="401"/>
      <c r="SEA1841" s="401"/>
      <c r="SEB1841" s="401"/>
      <c r="SEC1841" s="401"/>
      <c r="SED1841" s="401"/>
      <c r="SEE1841" s="401"/>
      <c r="SEF1841" s="401"/>
      <c r="SEG1841" s="401"/>
      <c r="SEH1841" s="401"/>
      <c r="SEI1841" s="401"/>
      <c r="SEJ1841" s="401"/>
      <c r="SEK1841" s="401"/>
      <c r="SEL1841" s="401"/>
      <c r="SEM1841" s="401"/>
      <c r="SEN1841" s="401"/>
      <c r="SEO1841" s="401"/>
      <c r="SEP1841" s="401"/>
      <c r="SEQ1841" s="401"/>
      <c r="SER1841" s="401"/>
      <c r="SES1841" s="401"/>
      <c r="SET1841" s="401"/>
      <c r="SEU1841" s="401"/>
      <c r="SEV1841" s="401"/>
      <c r="SEW1841" s="401"/>
      <c r="SEX1841" s="401"/>
      <c r="SEY1841" s="401"/>
      <c r="SEZ1841" s="401"/>
      <c r="SFA1841" s="401"/>
      <c r="SFB1841" s="401"/>
      <c r="SFC1841" s="401"/>
      <c r="SFD1841" s="401"/>
      <c r="SFE1841" s="401"/>
      <c r="SFF1841" s="401"/>
      <c r="SFG1841" s="401"/>
      <c r="SFH1841" s="401"/>
      <c r="SFI1841" s="401"/>
      <c r="SFJ1841" s="401"/>
      <c r="SFK1841" s="401"/>
      <c r="SFL1841" s="401"/>
      <c r="SFM1841" s="401"/>
      <c r="SFN1841" s="401"/>
      <c r="SFO1841" s="401"/>
      <c r="SFP1841" s="401"/>
      <c r="SFQ1841" s="401"/>
      <c r="SFR1841" s="401"/>
      <c r="SFS1841" s="401"/>
      <c r="SFT1841" s="401"/>
      <c r="SFU1841" s="401"/>
      <c r="SFV1841" s="401"/>
      <c r="SFW1841" s="401"/>
      <c r="SFX1841" s="401"/>
      <c r="SFY1841" s="401"/>
      <c r="SFZ1841" s="401"/>
      <c r="SGA1841" s="401"/>
      <c r="SGB1841" s="401"/>
      <c r="SGC1841" s="401"/>
      <c r="SGD1841" s="401"/>
      <c r="SGE1841" s="401"/>
      <c r="SGF1841" s="401"/>
      <c r="SGG1841" s="401"/>
      <c r="SGH1841" s="401"/>
      <c r="SGI1841" s="401"/>
      <c r="SGJ1841" s="401"/>
      <c r="SGK1841" s="401"/>
      <c r="SGL1841" s="401"/>
      <c r="SGM1841" s="401"/>
      <c r="SGN1841" s="401"/>
      <c r="SGO1841" s="401"/>
      <c r="SGP1841" s="401"/>
      <c r="SGQ1841" s="401"/>
      <c r="SGR1841" s="401"/>
      <c r="SGS1841" s="401"/>
      <c r="SGT1841" s="401"/>
      <c r="SGU1841" s="401"/>
      <c r="SGV1841" s="401"/>
      <c r="SGW1841" s="401"/>
      <c r="SGX1841" s="401"/>
      <c r="SGY1841" s="401"/>
      <c r="SGZ1841" s="401"/>
      <c r="SHA1841" s="401"/>
      <c r="SHB1841" s="401"/>
      <c r="SHC1841" s="401"/>
      <c r="SHD1841" s="401"/>
      <c r="SHE1841" s="401"/>
      <c r="SHF1841" s="401"/>
      <c r="SHG1841" s="401"/>
      <c r="SHH1841" s="401"/>
      <c r="SHI1841" s="401"/>
      <c r="SHJ1841" s="401"/>
      <c r="SHK1841" s="401"/>
      <c r="SHL1841" s="401"/>
      <c r="SHM1841" s="401"/>
      <c r="SHN1841" s="401"/>
      <c r="SHO1841" s="401"/>
      <c r="SHP1841" s="401"/>
      <c r="SHQ1841" s="401"/>
      <c r="SHR1841" s="401"/>
      <c r="SHS1841" s="401"/>
      <c r="SHT1841" s="401"/>
      <c r="SHU1841" s="401"/>
      <c r="SHV1841" s="401"/>
      <c r="SHW1841" s="401"/>
      <c r="SHX1841" s="401"/>
      <c r="SHY1841" s="401"/>
      <c r="SHZ1841" s="401"/>
      <c r="SIA1841" s="401"/>
      <c r="SIB1841" s="401"/>
      <c r="SIC1841" s="401"/>
      <c r="SID1841" s="401"/>
      <c r="SIE1841" s="401"/>
      <c r="SIF1841" s="401"/>
      <c r="SIG1841" s="401"/>
      <c r="SIH1841" s="401"/>
      <c r="SII1841" s="401"/>
      <c r="SIJ1841" s="401"/>
      <c r="SIK1841" s="401"/>
      <c r="SIL1841" s="401"/>
      <c r="SIM1841" s="401"/>
      <c r="SIN1841" s="401"/>
      <c r="SIO1841" s="401"/>
      <c r="SIP1841" s="401"/>
      <c r="SIQ1841" s="401"/>
      <c r="SIR1841" s="401"/>
      <c r="SIS1841" s="401"/>
      <c r="SIT1841" s="401"/>
      <c r="SIU1841" s="401"/>
      <c r="SIV1841" s="401"/>
      <c r="SIW1841" s="401"/>
      <c r="SIX1841" s="401"/>
      <c r="SIY1841" s="401"/>
      <c r="SIZ1841" s="401"/>
      <c r="SJA1841" s="401"/>
      <c r="SJB1841" s="401"/>
      <c r="SJC1841" s="401"/>
      <c r="SJD1841" s="401"/>
      <c r="SJE1841" s="401"/>
      <c r="SJF1841" s="401"/>
      <c r="SJG1841" s="401"/>
      <c r="SJH1841" s="401"/>
      <c r="SJI1841" s="401"/>
      <c r="SJJ1841" s="401"/>
      <c r="SJK1841" s="401"/>
      <c r="SJL1841" s="401"/>
      <c r="SJM1841" s="401"/>
      <c r="SJN1841" s="401"/>
      <c r="SJO1841" s="401"/>
      <c r="SJP1841" s="401"/>
      <c r="SJQ1841" s="401"/>
      <c r="SJR1841" s="401"/>
      <c r="SJS1841" s="401"/>
      <c r="SJT1841" s="401"/>
      <c r="SJU1841" s="401"/>
      <c r="SJV1841" s="401"/>
      <c r="SJW1841" s="401"/>
      <c r="SJX1841" s="401"/>
      <c r="SJY1841" s="401"/>
      <c r="SJZ1841" s="401"/>
      <c r="SKA1841" s="401"/>
      <c r="SKB1841" s="401"/>
      <c r="SKC1841" s="401"/>
      <c r="SKD1841" s="401"/>
      <c r="SKE1841" s="401"/>
      <c r="SKF1841" s="401"/>
      <c r="SKG1841" s="401"/>
      <c r="SKH1841" s="401"/>
      <c r="SKI1841" s="401"/>
      <c r="SKJ1841" s="401"/>
      <c r="SKK1841" s="401"/>
      <c r="SKL1841" s="401"/>
      <c r="SKM1841" s="401"/>
      <c r="SKN1841" s="401"/>
      <c r="SKO1841" s="401"/>
      <c r="SKP1841" s="401"/>
      <c r="SKQ1841" s="401"/>
      <c r="SKR1841" s="401"/>
      <c r="SKS1841" s="401"/>
      <c r="SKT1841" s="401"/>
      <c r="SKU1841" s="401"/>
      <c r="SKV1841" s="401"/>
      <c r="SKW1841" s="401"/>
      <c r="SKX1841" s="401"/>
      <c r="SKY1841" s="401"/>
      <c r="SKZ1841" s="401"/>
      <c r="SLA1841" s="401"/>
      <c r="SLB1841" s="401"/>
      <c r="SLC1841" s="401"/>
      <c r="SLD1841" s="401"/>
      <c r="SLE1841" s="401"/>
      <c r="SLF1841" s="401"/>
      <c r="SLG1841" s="401"/>
      <c r="SLH1841" s="401"/>
      <c r="SLI1841" s="401"/>
      <c r="SLJ1841" s="401"/>
      <c r="SLK1841" s="401"/>
      <c r="SLL1841" s="401"/>
      <c r="SLM1841" s="401"/>
      <c r="SLN1841" s="401"/>
      <c r="SLO1841" s="401"/>
      <c r="SLP1841" s="401"/>
      <c r="SLQ1841" s="401"/>
      <c r="SLR1841" s="401"/>
      <c r="SLS1841" s="401"/>
      <c r="SLT1841" s="401"/>
      <c r="SLU1841" s="401"/>
      <c r="SLV1841" s="401"/>
      <c r="SLW1841" s="401"/>
      <c r="SLX1841" s="401"/>
      <c r="SLY1841" s="401"/>
      <c r="SLZ1841" s="401"/>
      <c r="SMA1841" s="401"/>
      <c r="SMB1841" s="401"/>
      <c r="SMC1841" s="401"/>
      <c r="SMD1841" s="401"/>
      <c r="SME1841" s="401"/>
      <c r="SMF1841" s="401"/>
      <c r="SMG1841" s="401"/>
      <c r="SMH1841" s="401"/>
      <c r="SMI1841" s="401"/>
      <c r="SMJ1841" s="401"/>
      <c r="SMK1841" s="401"/>
      <c r="SML1841" s="401"/>
      <c r="SMM1841" s="401"/>
      <c r="SMN1841" s="401"/>
      <c r="SMO1841" s="401"/>
      <c r="SMP1841" s="401"/>
      <c r="SMQ1841" s="401"/>
      <c r="SMR1841" s="401"/>
      <c r="SMS1841" s="401"/>
      <c r="SMT1841" s="401"/>
      <c r="SMU1841" s="401"/>
      <c r="SMV1841" s="401"/>
      <c r="SMW1841" s="401"/>
      <c r="SMX1841" s="401"/>
      <c r="SMY1841" s="401"/>
      <c r="SMZ1841" s="401"/>
      <c r="SNA1841" s="401"/>
      <c r="SNB1841" s="401"/>
      <c r="SNC1841" s="401"/>
      <c r="SND1841" s="401"/>
      <c r="SNE1841" s="401"/>
      <c r="SNF1841" s="401"/>
      <c r="SNG1841" s="401"/>
      <c r="SNH1841" s="401"/>
      <c r="SNI1841" s="401"/>
      <c r="SNJ1841" s="401"/>
      <c r="SNK1841" s="401"/>
      <c r="SNL1841" s="401"/>
      <c r="SNM1841" s="401"/>
      <c r="SNN1841" s="401"/>
      <c r="SNO1841" s="401"/>
      <c r="SNP1841" s="401"/>
      <c r="SNQ1841" s="401"/>
      <c r="SNR1841" s="401"/>
      <c r="SNS1841" s="401"/>
      <c r="SNT1841" s="401"/>
      <c r="SNU1841" s="401"/>
      <c r="SNV1841" s="401"/>
      <c r="SNW1841" s="401"/>
      <c r="SNX1841" s="401"/>
      <c r="SNY1841" s="401"/>
      <c r="SNZ1841" s="401"/>
      <c r="SOA1841" s="401"/>
      <c r="SOB1841" s="401"/>
      <c r="SOC1841" s="401"/>
      <c r="SOD1841" s="401"/>
      <c r="SOE1841" s="401"/>
      <c r="SOF1841" s="401"/>
      <c r="SOG1841" s="401"/>
      <c r="SOH1841" s="401"/>
      <c r="SOI1841" s="401"/>
      <c r="SOJ1841" s="401"/>
      <c r="SOK1841" s="401"/>
      <c r="SOL1841" s="401"/>
      <c r="SOM1841" s="401"/>
      <c r="SON1841" s="401"/>
      <c r="SOO1841" s="401"/>
      <c r="SOP1841" s="401"/>
      <c r="SOQ1841" s="401"/>
      <c r="SOR1841" s="401"/>
      <c r="SOS1841" s="401"/>
      <c r="SOT1841" s="401"/>
      <c r="SOU1841" s="401"/>
      <c r="SOV1841" s="401"/>
      <c r="SOW1841" s="401"/>
      <c r="SOX1841" s="401"/>
      <c r="SOY1841" s="401"/>
      <c r="SOZ1841" s="401"/>
      <c r="SPA1841" s="401"/>
      <c r="SPB1841" s="401"/>
      <c r="SPC1841" s="401"/>
      <c r="SPD1841" s="401"/>
      <c r="SPE1841" s="401"/>
      <c r="SPF1841" s="401"/>
      <c r="SPG1841" s="401"/>
      <c r="SPH1841" s="401"/>
      <c r="SPI1841" s="401"/>
      <c r="SPJ1841" s="401"/>
      <c r="SPK1841" s="401"/>
      <c r="SPL1841" s="401"/>
      <c r="SPM1841" s="401"/>
      <c r="SPN1841" s="401"/>
      <c r="SPO1841" s="401"/>
      <c r="SPP1841" s="401"/>
      <c r="SPQ1841" s="401"/>
      <c r="SPR1841" s="401"/>
      <c r="SPS1841" s="401"/>
      <c r="SPT1841" s="401"/>
      <c r="SPU1841" s="401"/>
      <c r="SPV1841" s="401"/>
      <c r="SPW1841" s="401"/>
      <c r="SPX1841" s="401"/>
      <c r="SPY1841" s="401"/>
      <c r="SPZ1841" s="401"/>
      <c r="SQA1841" s="401"/>
      <c r="SQB1841" s="401"/>
      <c r="SQC1841" s="401"/>
      <c r="SQD1841" s="401"/>
      <c r="SQE1841" s="401"/>
      <c r="SQF1841" s="401"/>
      <c r="SQG1841" s="401"/>
      <c r="SQH1841" s="401"/>
      <c r="SQI1841" s="401"/>
      <c r="SQJ1841" s="401"/>
      <c r="SQK1841" s="401"/>
      <c r="SQL1841" s="401"/>
      <c r="SQM1841" s="401"/>
      <c r="SQN1841" s="401"/>
      <c r="SQO1841" s="401"/>
      <c r="SQP1841" s="401"/>
      <c r="SQQ1841" s="401"/>
      <c r="SQR1841" s="401"/>
      <c r="SQS1841" s="401"/>
      <c r="SQT1841" s="401"/>
      <c r="SQU1841" s="401"/>
      <c r="SQV1841" s="401"/>
      <c r="SQW1841" s="401"/>
      <c r="SQX1841" s="401"/>
      <c r="SQY1841" s="401"/>
      <c r="SQZ1841" s="401"/>
      <c r="SRA1841" s="401"/>
      <c r="SRB1841" s="401"/>
      <c r="SRC1841" s="401"/>
      <c r="SRD1841" s="401"/>
      <c r="SRE1841" s="401"/>
      <c r="SRF1841" s="401"/>
      <c r="SRG1841" s="401"/>
      <c r="SRH1841" s="401"/>
      <c r="SRI1841" s="401"/>
      <c r="SRJ1841" s="401"/>
      <c r="SRK1841" s="401"/>
      <c r="SRL1841" s="401"/>
      <c r="SRM1841" s="401"/>
      <c r="SRN1841" s="401"/>
      <c r="SRO1841" s="401"/>
      <c r="SRP1841" s="401"/>
      <c r="SRQ1841" s="401"/>
      <c r="SRR1841" s="401"/>
      <c r="SRS1841" s="401"/>
      <c r="SRT1841" s="401"/>
      <c r="SRU1841" s="401"/>
      <c r="SRV1841" s="401"/>
      <c r="SRW1841" s="401"/>
      <c r="SRX1841" s="401"/>
      <c r="SRY1841" s="401"/>
      <c r="SRZ1841" s="401"/>
      <c r="SSA1841" s="401"/>
      <c r="SSB1841" s="401"/>
      <c r="SSC1841" s="401"/>
      <c r="SSD1841" s="401"/>
      <c r="SSE1841" s="401"/>
      <c r="SSF1841" s="401"/>
      <c r="SSG1841" s="401"/>
      <c r="SSH1841" s="401"/>
      <c r="SSI1841" s="401"/>
      <c r="SSJ1841" s="401"/>
      <c r="SSK1841" s="401"/>
      <c r="SSL1841" s="401"/>
      <c r="SSM1841" s="401"/>
      <c r="SSN1841" s="401"/>
      <c r="SSO1841" s="401"/>
      <c r="SSP1841" s="401"/>
      <c r="SSQ1841" s="401"/>
      <c r="SSR1841" s="401"/>
      <c r="SSS1841" s="401"/>
      <c r="SST1841" s="401"/>
      <c r="SSU1841" s="401"/>
      <c r="SSV1841" s="401"/>
      <c r="SSW1841" s="401"/>
      <c r="SSX1841" s="401"/>
      <c r="SSY1841" s="401"/>
      <c r="SSZ1841" s="401"/>
      <c r="STA1841" s="401"/>
      <c r="STB1841" s="401"/>
      <c r="STC1841" s="401"/>
      <c r="STD1841" s="401"/>
      <c r="STE1841" s="401"/>
      <c r="STF1841" s="401"/>
      <c r="STG1841" s="401"/>
      <c r="STH1841" s="401"/>
      <c r="STI1841" s="401"/>
      <c r="STJ1841" s="401"/>
      <c r="STK1841" s="401"/>
      <c r="STL1841" s="401"/>
      <c r="STM1841" s="401"/>
      <c r="STN1841" s="401"/>
      <c r="STO1841" s="401"/>
      <c r="STP1841" s="401"/>
      <c r="STQ1841" s="401"/>
      <c r="STR1841" s="401"/>
      <c r="STS1841" s="401"/>
      <c r="STT1841" s="401"/>
      <c r="STU1841" s="401"/>
      <c r="STV1841" s="401"/>
      <c r="STW1841" s="401"/>
      <c r="STX1841" s="401"/>
      <c r="STY1841" s="401"/>
      <c r="STZ1841" s="401"/>
      <c r="SUA1841" s="401"/>
      <c r="SUB1841" s="401"/>
      <c r="SUC1841" s="401"/>
      <c r="SUD1841" s="401"/>
      <c r="SUE1841" s="401"/>
      <c r="SUF1841" s="401"/>
      <c r="SUG1841" s="401"/>
      <c r="SUH1841" s="401"/>
      <c r="SUI1841" s="401"/>
      <c r="SUJ1841" s="401"/>
      <c r="SUK1841" s="401"/>
      <c r="SUL1841" s="401"/>
      <c r="SUM1841" s="401"/>
      <c r="SUN1841" s="401"/>
      <c r="SUO1841" s="401"/>
      <c r="SUP1841" s="401"/>
      <c r="SUQ1841" s="401"/>
      <c r="SUR1841" s="401"/>
      <c r="SUS1841" s="401"/>
      <c r="SUT1841" s="401"/>
      <c r="SUU1841" s="401"/>
      <c r="SUV1841" s="401"/>
      <c r="SUW1841" s="401"/>
      <c r="SUX1841" s="401"/>
      <c r="SUY1841" s="401"/>
      <c r="SUZ1841" s="401"/>
      <c r="SVA1841" s="401"/>
      <c r="SVB1841" s="401"/>
      <c r="SVC1841" s="401"/>
      <c r="SVD1841" s="401"/>
      <c r="SVE1841" s="401"/>
      <c r="SVF1841" s="401"/>
      <c r="SVG1841" s="401"/>
      <c r="SVH1841" s="401"/>
      <c r="SVI1841" s="401"/>
      <c r="SVJ1841" s="401"/>
      <c r="SVK1841" s="401"/>
      <c r="SVL1841" s="401"/>
      <c r="SVM1841" s="401"/>
      <c r="SVN1841" s="401"/>
      <c r="SVO1841" s="401"/>
      <c r="SVP1841" s="401"/>
      <c r="SVQ1841" s="401"/>
      <c r="SVR1841" s="401"/>
      <c r="SVS1841" s="401"/>
      <c r="SVT1841" s="401"/>
      <c r="SVU1841" s="401"/>
      <c r="SVV1841" s="401"/>
      <c r="SVW1841" s="401"/>
      <c r="SVX1841" s="401"/>
      <c r="SVY1841" s="401"/>
      <c r="SVZ1841" s="401"/>
      <c r="SWA1841" s="401"/>
      <c r="SWB1841" s="401"/>
      <c r="SWC1841" s="401"/>
      <c r="SWD1841" s="401"/>
      <c r="SWE1841" s="401"/>
      <c r="SWF1841" s="401"/>
      <c r="SWG1841" s="401"/>
      <c r="SWH1841" s="401"/>
      <c r="SWI1841" s="401"/>
      <c r="SWJ1841" s="401"/>
      <c r="SWK1841" s="401"/>
      <c r="SWL1841" s="401"/>
      <c r="SWM1841" s="401"/>
      <c r="SWN1841" s="401"/>
      <c r="SWO1841" s="401"/>
      <c r="SWP1841" s="401"/>
      <c r="SWQ1841" s="401"/>
      <c r="SWR1841" s="401"/>
      <c r="SWS1841" s="401"/>
      <c r="SWT1841" s="401"/>
      <c r="SWU1841" s="401"/>
      <c r="SWV1841" s="401"/>
      <c r="SWW1841" s="401"/>
      <c r="SWX1841" s="401"/>
      <c r="SWY1841" s="401"/>
      <c r="SWZ1841" s="401"/>
      <c r="SXA1841" s="401"/>
      <c r="SXB1841" s="401"/>
      <c r="SXC1841" s="401"/>
      <c r="SXD1841" s="401"/>
      <c r="SXE1841" s="401"/>
      <c r="SXF1841" s="401"/>
      <c r="SXG1841" s="401"/>
      <c r="SXH1841" s="401"/>
      <c r="SXI1841" s="401"/>
      <c r="SXJ1841" s="401"/>
      <c r="SXK1841" s="401"/>
      <c r="SXL1841" s="401"/>
      <c r="SXM1841" s="401"/>
      <c r="SXN1841" s="401"/>
      <c r="SXO1841" s="401"/>
      <c r="SXP1841" s="401"/>
      <c r="SXQ1841" s="401"/>
      <c r="SXR1841" s="401"/>
      <c r="SXS1841" s="401"/>
      <c r="SXT1841" s="401"/>
      <c r="SXU1841" s="401"/>
      <c r="SXV1841" s="401"/>
      <c r="SXW1841" s="401"/>
      <c r="SXX1841" s="401"/>
      <c r="SXY1841" s="401"/>
      <c r="SXZ1841" s="401"/>
      <c r="SYA1841" s="401"/>
      <c r="SYB1841" s="401"/>
      <c r="SYC1841" s="401"/>
      <c r="SYD1841" s="401"/>
      <c r="SYE1841" s="401"/>
      <c r="SYF1841" s="401"/>
      <c r="SYG1841" s="401"/>
      <c r="SYH1841" s="401"/>
      <c r="SYI1841" s="401"/>
      <c r="SYJ1841" s="401"/>
      <c r="SYK1841" s="401"/>
      <c r="SYL1841" s="401"/>
      <c r="SYM1841" s="401"/>
      <c r="SYN1841" s="401"/>
      <c r="SYO1841" s="401"/>
      <c r="SYP1841" s="401"/>
      <c r="SYQ1841" s="401"/>
      <c r="SYR1841" s="401"/>
      <c r="SYS1841" s="401"/>
      <c r="SYT1841" s="401"/>
      <c r="SYU1841" s="401"/>
      <c r="SYV1841" s="401"/>
      <c r="SYW1841" s="401"/>
      <c r="SYX1841" s="401"/>
      <c r="SYY1841" s="401"/>
      <c r="SYZ1841" s="401"/>
      <c r="SZA1841" s="401"/>
      <c r="SZB1841" s="401"/>
      <c r="SZC1841" s="401"/>
      <c r="SZD1841" s="401"/>
      <c r="SZE1841" s="401"/>
      <c r="SZF1841" s="401"/>
      <c r="SZG1841" s="401"/>
      <c r="SZH1841" s="401"/>
      <c r="SZI1841" s="401"/>
      <c r="SZJ1841" s="401"/>
      <c r="SZK1841" s="401"/>
      <c r="SZL1841" s="401"/>
      <c r="SZM1841" s="401"/>
      <c r="SZN1841" s="401"/>
      <c r="SZO1841" s="401"/>
      <c r="SZP1841" s="401"/>
      <c r="SZQ1841" s="401"/>
      <c r="SZR1841" s="401"/>
      <c r="SZS1841" s="401"/>
      <c r="SZT1841" s="401"/>
      <c r="SZU1841" s="401"/>
      <c r="SZV1841" s="401"/>
      <c r="SZW1841" s="401"/>
      <c r="SZX1841" s="401"/>
      <c r="SZY1841" s="401"/>
      <c r="SZZ1841" s="401"/>
      <c r="TAA1841" s="401"/>
      <c r="TAB1841" s="401"/>
      <c r="TAC1841" s="401"/>
      <c r="TAD1841" s="401"/>
      <c r="TAE1841" s="401"/>
      <c r="TAF1841" s="401"/>
      <c r="TAG1841" s="401"/>
      <c r="TAH1841" s="401"/>
      <c r="TAI1841" s="401"/>
      <c r="TAJ1841" s="401"/>
      <c r="TAK1841" s="401"/>
      <c r="TAL1841" s="401"/>
      <c r="TAM1841" s="401"/>
      <c r="TAN1841" s="401"/>
      <c r="TAO1841" s="401"/>
      <c r="TAP1841" s="401"/>
      <c r="TAQ1841" s="401"/>
      <c r="TAR1841" s="401"/>
      <c r="TAS1841" s="401"/>
      <c r="TAT1841" s="401"/>
      <c r="TAU1841" s="401"/>
      <c r="TAV1841" s="401"/>
      <c r="TAW1841" s="401"/>
      <c r="TAX1841" s="401"/>
      <c r="TAY1841" s="401"/>
      <c r="TAZ1841" s="401"/>
      <c r="TBA1841" s="401"/>
      <c r="TBB1841" s="401"/>
      <c r="TBC1841" s="401"/>
      <c r="TBD1841" s="401"/>
      <c r="TBE1841" s="401"/>
      <c r="TBF1841" s="401"/>
      <c r="TBG1841" s="401"/>
      <c r="TBH1841" s="401"/>
      <c r="TBI1841" s="401"/>
      <c r="TBJ1841" s="401"/>
      <c r="TBK1841" s="401"/>
      <c r="TBL1841" s="401"/>
      <c r="TBM1841" s="401"/>
      <c r="TBN1841" s="401"/>
      <c r="TBO1841" s="401"/>
      <c r="TBP1841" s="401"/>
      <c r="TBQ1841" s="401"/>
      <c r="TBR1841" s="401"/>
      <c r="TBS1841" s="401"/>
      <c r="TBT1841" s="401"/>
      <c r="TBU1841" s="401"/>
      <c r="TBV1841" s="401"/>
      <c r="TBW1841" s="401"/>
      <c r="TBX1841" s="401"/>
      <c r="TBY1841" s="401"/>
      <c r="TBZ1841" s="401"/>
      <c r="TCA1841" s="401"/>
      <c r="TCB1841" s="401"/>
      <c r="TCC1841" s="401"/>
      <c r="TCD1841" s="401"/>
      <c r="TCE1841" s="401"/>
      <c r="TCF1841" s="401"/>
      <c r="TCG1841" s="401"/>
      <c r="TCH1841" s="401"/>
      <c r="TCI1841" s="401"/>
      <c r="TCJ1841" s="401"/>
      <c r="TCK1841" s="401"/>
      <c r="TCL1841" s="401"/>
      <c r="TCM1841" s="401"/>
      <c r="TCN1841" s="401"/>
      <c r="TCO1841" s="401"/>
      <c r="TCP1841" s="401"/>
      <c r="TCQ1841" s="401"/>
      <c r="TCR1841" s="401"/>
      <c r="TCS1841" s="401"/>
      <c r="TCT1841" s="401"/>
      <c r="TCU1841" s="401"/>
      <c r="TCV1841" s="401"/>
      <c r="TCW1841" s="401"/>
      <c r="TCX1841" s="401"/>
      <c r="TCY1841" s="401"/>
      <c r="TCZ1841" s="401"/>
      <c r="TDA1841" s="401"/>
      <c r="TDB1841" s="401"/>
      <c r="TDC1841" s="401"/>
      <c r="TDD1841" s="401"/>
      <c r="TDE1841" s="401"/>
      <c r="TDF1841" s="401"/>
      <c r="TDG1841" s="401"/>
      <c r="TDH1841" s="401"/>
      <c r="TDI1841" s="401"/>
      <c r="TDJ1841" s="401"/>
      <c r="TDK1841" s="401"/>
      <c r="TDL1841" s="401"/>
      <c r="TDM1841" s="401"/>
      <c r="TDN1841" s="401"/>
      <c r="TDO1841" s="401"/>
      <c r="TDP1841" s="401"/>
      <c r="TDQ1841" s="401"/>
      <c r="TDR1841" s="401"/>
      <c r="TDS1841" s="401"/>
      <c r="TDT1841" s="401"/>
      <c r="TDU1841" s="401"/>
      <c r="TDV1841" s="401"/>
      <c r="TDW1841" s="401"/>
      <c r="TDX1841" s="401"/>
      <c r="TDY1841" s="401"/>
      <c r="TDZ1841" s="401"/>
      <c r="TEA1841" s="401"/>
      <c r="TEB1841" s="401"/>
      <c r="TEC1841" s="401"/>
      <c r="TED1841" s="401"/>
      <c r="TEE1841" s="401"/>
      <c r="TEF1841" s="401"/>
      <c r="TEG1841" s="401"/>
      <c r="TEH1841" s="401"/>
      <c r="TEI1841" s="401"/>
      <c r="TEJ1841" s="401"/>
      <c r="TEK1841" s="401"/>
      <c r="TEL1841" s="401"/>
      <c r="TEM1841" s="401"/>
      <c r="TEN1841" s="401"/>
      <c r="TEO1841" s="401"/>
      <c r="TEP1841" s="401"/>
      <c r="TEQ1841" s="401"/>
      <c r="TER1841" s="401"/>
      <c r="TES1841" s="401"/>
      <c r="TET1841" s="401"/>
      <c r="TEU1841" s="401"/>
      <c r="TEV1841" s="401"/>
      <c r="TEW1841" s="401"/>
      <c r="TEX1841" s="401"/>
      <c r="TEY1841" s="401"/>
      <c r="TEZ1841" s="401"/>
      <c r="TFA1841" s="401"/>
      <c r="TFB1841" s="401"/>
      <c r="TFC1841" s="401"/>
      <c r="TFD1841" s="401"/>
      <c r="TFE1841" s="401"/>
      <c r="TFF1841" s="401"/>
      <c r="TFG1841" s="401"/>
      <c r="TFH1841" s="401"/>
      <c r="TFI1841" s="401"/>
      <c r="TFJ1841" s="401"/>
      <c r="TFK1841" s="401"/>
      <c r="TFL1841" s="401"/>
      <c r="TFM1841" s="401"/>
      <c r="TFN1841" s="401"/>
      <c r="TFO1841" s="401"/>
      <c r="TFP1841" s="401"/>
      <c r="TFQ1841" s="401"/>
      <c r="TFR1841" s="401"/>
      <c r="TFS1841" s="401"/>
      <c r="TFT1841" s="401"/>
      <c r="TFU1841" s="401"/>
      <c r="TFV1841" s="401"/>
      <c r="TFW1841" s="401"/>
      <c r="TFX1841" s="401"/>
      <c r="TFY1841" s="401"/>
      <c r="TFZ1841" s="401"/>
      <c r="TGA1841" s="401"/>
      <c r="TGB1841" s="401"/>
      <c r="TGC1841" s="401"/>
      <c r="TGD1841" s="401"/>
      <c r="TGE1841" s="401"/>
      <c r="TGF1841" s="401"/>
      <c r="TGG1841" s="401"/>
      <c r="TGH1841" s="401"/>
      <c r="TGI1841" s="401"/>
      <c r="TGJ1841" s="401"/>
      <c r="TGK1841" s="401"/>
      <c r="TGL1841" s="401"/>
      <c r="TGM1841" s="401"/>
      <c r="TGN1841" s="401"/>
      <c r="TGO1841" s="401"/>
      <c r="TGP1841" s="401"/>
      <c r="TGQ1841" s="401"/>
      <c r="TGR1841" s="401"/>
      <c r="TGS1841" s="401"/>
      <c r="TGT1841" s="401"/>
      <c r="TGU1841" s="401"/>
      <c r="TGV1841" s="401"/>
      <c r="TGW1841" s="401"/>
      <c r="TGX1841" s="401"/>
      <c r="TGY1841" s="401"/>
      <c r="TGZ1841" s="401"/>
      <c r="THA1841" s="401"/>
      <c r="THB1841" s="401"/>
      <c r="THC1841" s="401"/>
      <c r="THD1841" s="401"/>
      <c r="THE1841" s="401"/>
      <c r="THF1841" s="401"/>
      <c r="THG1841" s="401"/>
      <c r="THH1841" s="401"/>
      <c r="THI1841" s="401"/>
      <c r="THJ1841" s="401"/>
      <c r="THK1841" s="401"/>
      <c r="THL1841" s="401"/>
      <c r="THM1841" s="401"/>
      <c r="THN1841" s="401"/>
      <c r="THO1841" s="401"/>
      <c r="THP1841" s="401"/>
      <c r="THQ1841" s="401"/>
      <c r="THR1841" s="401"/>
      <c r="THS1841" s="401"/>
      <c r="THT1841" s="401"/>
      <c r="THU1841" s="401"/>
      <c r="THV1841" s="401"/>
      <c r="THW1841" s="401"/>
      <c r="THX1841" s="401"/>
      <c r="THY1841" s="401"/>
      <c r="THZ1841" s="401"/>
      <c r="TIA1841" s="401"/>
      <c r="TIB1841" s="401"/>
      <c r="TIC1841" s="401"/>
      <c r="TID1841" s="401"/>
      <c r="TIE1841" s="401"/>
      <c r="TIF1841" s="401"/>
      <c r="TIG1841" s="401"/>
      <c r="TIH1841" s="401"/>
      <c r="TII1841" s="401"/>
      <c r="TIJ1841" s="401"/>
      <c r="TIK1841" s="401"/>
      <c r="TIL1841" s="401"/>
      <c r="TIM1841" s="401"/>
      <c r="TIN1841" s="401"/>
      <c r="TIO1841" s="401"/>
      <c r="TIP1841" s="401"/>
      <c r="TIQ1841" s="401"/>
      <c r="TIR1841" s="401"/>
      <c r="TIS1841" s="401"/>
      <c r="TIT1841" s="401"/>
      <c r="TIU1841" s="401"/>
      <c r="TIV1841" s="401"/>
      <c r="TIW1841" s="401"/>
      <c r="TIX1841" s="401"/>
      <c r="TIY1841" s="401"/>
      <c r="TIZ1841" s="401"/>
      <c r="TJA1841" s="401"/>
      <c r="TJB1841" s="401"/>
      <c r="TJC1841" s="401"/>
      <c r="TJD1841" s="401"/>
      <c r="TJE1841" s="401"/>
      <c r="TJF1841" s="401"/>
      <c r="TJG1841" s="401"/>
      <c r="TJH1841" s="401"/>
      <c r="TJI1841" s="401"/>
      <c r="TJJ1841" s="401"/>
      <c r="TJK1841" s="401"/>
      <c r="TJL1841" s="401"/>
      <c r="TJM1841" s="401"/>
      <c r="TJN1841" s="401"/>
      <c r="TJO1841" s="401"/>
      <c r="TJP1841" s="401"/>
      <c r="TJQ1841" s="401"/>
      <c r="TJR1841" s="401"/>
      <c r="TJS1841" s="401"/>
      <c r="TJT1841" s="401"/>
      <c r="TJU1841" s="401"/>
      <c r="TJV1841" s="401"/>
      <c r="TJW1841" s="401"/>
      <c r="TJX1841" s="401"/>
      <c r="TJY1841" s="401"/>
      <c r="TJZ1841" s="401"/>
      <c r="TKA1841" s="401"/>
      <c r="TKB1841" s="401"/>
      <c r="TKC1841" s="401"/>
      <c r="TKD1841" s="401"/>
      <c r="TKE1841" s="401"/>
      <c r="TKF1841" s="401"/>
      <c r="TKG1841" s="401"/>
      <c r="TKH1841" s="401"/>
      <c r="TKI1841" s="401"/>
      <c r="TKJ1841" s="401"/>
      <c r="TKK1841" s="401"/>
      <c r="TKL1841" s="401"/>
      <c r="TKM1841" s="401"/>
      <c r="TKN1841" s="401"/>
      <c r="TKO1841" s="401"/>
      <c r="TKP1841" s="401"/>
      <c r="TKQ1841" s="401"/>
      <c r="TKR1841" s="401"/>
      <c r="TKS1841" s="401"/>
      <c r="TKT1841" s="401"/>
      <c r="TKU1841" s="401"/>
      <c r="TKV1841" s="401"/>
      <c r="TKW1841" s="401"/>
      <c r="TKX1841" s="401"/>
      <c r="TKY1841" s="401"/>
      <c r="TKZ1841" s="401"/>
      <c r="TLA1841" s="401"/>
      <c r="TLB1841" s="401"/>
      <c r="TLC1841" s="401"/>
      <c r="TLD1841" s="401"/>
      <c r="TLE1841" s="401"/>
      <c r="TLF1841" s="401"/>
      <c r="TLG1841" s="401"/>
      <c r="TLH1841" s="401"/>
      <c r="TLI1841" s="401"/>
      <c r="TLJ1841" s="401"/>
      <c r="TLK1841" s="401"/>
      <c r="TLL1841" s="401"/>
      <c r="TLM1841" s="401"/>
      <c r="TLN1841" s="401"/>
      <c r="TLO1841" s="401"/>
      <c r="TLP1841" s="401"/>
      <c r="TLQ1841" s="401"/>
      <c r="TLR1841" s="401"/>
      <c r="TLS1841" s="401"/>
      <c r="TLT1841" s="401"/>
      <c r="TLU1841" s="401"/>
      <c r="TLV1841" s="401"/>
      <c r="TLW1841" s="401"/>
      <c r="TLX1841" s="401"/>
      <c r="TLY1841" s="401"/>
      <c r="TLZ1841" s="401"/>
      <c r="TMA1841" s="401"/>
      <c r="TMB1841" s="401"/>
      <c r="TMC1841" s="401"/>
      <c r="TMD1841" s="401"/>
      <c r="TME1841" s="401"/>
      <c r="TMF1841" s="401"/>
      <c r="TMG1841" s="401"/>
      <c r="TMH1841" s="401"/>
      <c r="TMI1841" s="401"/>
      <c r="TMJ1841" s="401"/>
      <c r="TMK1841" s="401"/>
      <c r="TML1841" s="401"/>
      <c r="TMM1841" s="401"/>
      <c r="TMN1841" s="401"/>
      <c r="TMO1841" s="401"/>
      <c r="TMP1841" s="401"/>
      <c r="TMQ1841" s="401"/>
      <c r="TMR1841" s="401"/>
      <c r="TMS1841" s="401"/>
      <c r="TMT1841" s="401"/>
      <c r="TMU1841" s="401"/>
      <c r="TMV1841" s="401"/>
      <c r="TMW1841" s="401"/>
      <c r="TMX1841" s="401"/>
      <c r="TMY1841" s="401"/>
      <c r="TMZ1841" s="401"/>
      <c r="TNA1841" s="401"/>
      <c r="TNB1841" s="401"/>
      <c r="TNC1841" s="401"/>
      <c r="TND1841" s="401"/>
      <c r="TNE1841" s="401"/>
      <c r="TNF1841" s="401"/>
      <c r="TNG1841" s="401"/>
      <c r="TNH1841" s="401"/>
      <c r="TNI1841" s="401"/>
      <c r="TNJ1841" s="401"/>
      <c r="TNK1841" s="401"/>
      <c r="TNL1841" s="401"/>
      <c r="TNM1841" s="401"/>
      <c r="TNN1841" s="401"/>
      <c r="TNO1841" s="401"/>
      <c r="TNP1841" s="401"/>
      <c r="TNQ1841" s="401"/>
      <c r="TNR1841" s="401"/>
      <c r="TNS1841" s="401"/>
      <c r="TNT1841" s="401"/>
      <c r="TNU1841" s="401"/>
      <c r="TNV1841" s="401"/>
      <c r="TNW1841" s="401"/>
      <c r="TNX1841" s="401"/>
      <c r="TNY1841" s="401"/>
      <c r="TNZ1841" s="401"/>
      <c r="TOA1841" s="401"/>
      <c r="TOB1841" s="401"/>
      <c r="TOC1841" s="401"/>
      <c r="TOD1841" s="401"/>
      <c r="TOE1841" s="401"/>
      <c r="TOF1841" s="401"/>
      <c r="TOG1841" s="401"/>
      <c r="TOH1841" s="401"/>
      <c r="TOI1841" s="401"/>
      <c r="TOJ1841" s="401"/>
      <c r="TOK1841" s="401"/>
      <c r="TOL1841" s="401"/>
      <c r="TOM1841" s="401"/>
      <c r="TON1841" s="401"/>
      <c r="TOO1841" s="401"/>
      <c r="TOP1841" s="401"/>
      <c r="TOQ1841" s="401"/>
      <c r="TOR1841" s="401"/>
      <c r="TOS1841" s="401"/>
      <c r="TOT1841" s="401"/>
      <c r="TOU1841" s="401"/>
      <c r="TOV1841" s="401"/>
      <c r="TOW1841" s="401"/>
      <c r="TOX1841" s="401"/>
      <c r="TOY1841" s="401"/>
      <c r="TOZ1841" s="401"/>
      <c r="TPA1841" s="401"/>
      <c r="TPB1841" s="401"/>
      <c r="TPC1841" s="401"/>
      <c r="TPD1841" s="401"/>
      <c r="TPE1841" s="401"/>
      <c r="TPF1841" s="401"/>
      <c r="TPG1841" s="401"/>
      <c r="TPH1841" s="401"/>
      <c r="TPI1841" s="401"/>
      <c r="TPJ1841" s="401"/>
      <c r="TPK1841" s="401"/>
      <c r="TPL1841" s="401"/>
      <c r="TPM1841" s="401"/>
      <c r="TPN1841" s="401"/>
      <c r="TPO1841" s="401"/>
      <c r="TPP1841" s="401"/>
      <c r="TPQ1841" s="401"/>
      <c r="TPR1841" s="401"/>
      <c r="TPS1841" s="401"/>
      <c r="TPT1841" s="401"/>
      <c r="TPU1841" s="401"/>
      <c r="TPV1841" s="401"/>
      <c r="TPW1841" s="401"/>
      <c r="TPX1841" s="401"/>
      <c r="TPY1841" s="401"/>
      <c r="TPZ1841" s="401"/>
      <c r="TQA1841" s="401"/>
      <c r="TQB1841" s="401"/>
      <c r="TQC1841" s="401"/>
      <c r="TQD1841" s="401"/>
      <c r="TQE1841" s="401"/>
      <c r="TQF1841" s="401"/>
      <c r="TQG1841" s="401"/>
      <c r="TQH1841" s="401"/>
      <c r="TQI1841" s="401"/>
      <c r="TQJ1841" s="401"/>
      <c r="TQK1841" s="401"/>
      <c r="TQL1841" s="401"/>
      <c r="TQM1841" s="401"/>
      <c r="TQN1841" s="401"/>
      <c r="TQO1841" s="401"/>
      <c r="TQP1841" s="401"/>
      <c r="TQQ1841" s="401"/>
      <c r="TQR1841" s="401"/>
      <c r="TQS1841" s="401"/>
      <c r="TQT1841" s="401"/>
      <c r="TQU1841" s="401"/>
      <c r="TQV1841" s="401"/>
      <c r="TQW1841" s="401"/>
      <c r="TQX1841" s="401"/>
      <c r="TQY1841" s="401"/>
      <c r="TQZ1841" s="401"/>
      <c r="TRA1841" s="401"/>
      <c r="TRB1841" s="401"/>
      <c r="TRC1841" s="401"/>
      <c r="TRD1841" s="401"/>
      <c r="TRE1841" s="401"/>
      <c r="TRF1841" s="401"/>
      <c r="TRG1841" s="401"/>
      <c r="TRH1841" s="401"/>
      <c r="TRI1841" s="401"/>
      <c r="TRJ1841" s="401"/>
      <c r="TRK1841" s="401"/>
      <c r="TRL1841" s="401"/>
      <c r="TRM1841" s="401"/>
      <c r="TRN1841" s="401"/>
      <c r="TRO1841" s="401"/>
      <c r="TRP1841" s="401"/>
      <c r="TRQ1841" s="401"/>
      <c r="TRR1841" s="401"/>
      <c r="TRS1841" s="401"/>
      <c r="TRT1841" s="401"/>
      <c r="TRU1841" s="401"/>
      <c r="TRV1841" s="401"/>
      <c r="TRW1841" s="401"/>
      <c r="TRX1841" s="401"/>
      <c r="TRY1841" s="401"/>
      <c r="TRZ1841" s="401"/>
      <c r="TSA1841" s="401"/>
      <c r="TSB1841" s="401"/>
      <c r="TSC1841" s="401"/>
      <c r="TSD1841" s="401"/>
      <c r="TSE1841" s="401"/>
      <c r="TSF1841" s="401"/>
      <c r="TSG1841" s="401"/>
      <c r="TSH1841" s="401"/>
      <c r="TSI1841" s="401"/>
      <c r="TSJ1841" s="401"/>
      <c r="TSK1841" s="401"/>
      <c r="TSL1841" s="401"/>
      <c r="TSM1841" s="401"/>
      <c r="TSN1841" s="401"/>
      <c r="TSO1841" s="401"/>
      <c r="TSP1841" s="401"/>
      <c r="TSQ1841" s="401"/>
      <c r="TSR1841" s="401"/>
      <c r="TSS1841" s="401"/>
      <c r="TST1841" s="401"/>
      <c r="TSU1841" s="401"/>
      <c r="TSV1841" s="401"/>
      <c r="TSW1841" s="401"/>
      <c r="TSX1841" s="401"/>
      <c r="TSY1841" s="401"/>
      <c r="TSZ1841" s="401"/>
      <c r="TTA1841" s="401"/>
      <c r="TTB1841" s="401"/>
      <c r="TTC1841" s="401"/>
      <c r="TTD1841" s="401"/>
      <c r="TTE1841" s="401"/>
      <c r="TTF1841" s="401"/>
      <c r="TTG1841" s="401"/>
      <c r="TTH1841" s="401"/>
      <c r="TTI1841" s="401"/>
      <c r="TTJ1841" s="401"/>
      <c r="TTK1841" s="401"/>
      <c r="TTL1841" s="401"/>
      <c r="TTM1841" s="401"/>
      <c r="TTN1841" s="401"/>
      <c r="TTO1841" s="401"/>
      <c r="TTP1841" s="401"/>
      <c r="TTQ1841" s="401"/>
      <c r="TTR1841" s="401"/>
      <c r="TTS1841" s="401"/>
      <c r="TTT1841" s="401"/>
      <c r="TTU1841" s="401"/>
      <c r="TTV1841" s="401"/>
      <c r="TTW1841" s="401"/>
      <c r="TTX1841" s="401"/>
      <c r="TTY1841" s="401"/>
      <c r="TTZ1841" s="401"/>
      <c r="TUA1841" s="401"/>
      <c r="TUB1841" s="401"/>
      <c r="TUC1841" s="401"/>
      <c r="TUD1841" s="401"/>
      <c r="TUE1841" s="401"/>
      <c r="TUF1841" s="401"/>
      <c r="TUG1841" s="401"/>
      <c r="TUH1841" s="401"/>
      <c r="TUI1841" s="401"/>
      <c r="TUJ1841" s="401"/>
      <c r="TUK1841" s="401"/>
      <c r="TUL1841" s="401"/>
      <c r="TUM1841" s="401"/>
      <c r="TUN1841" s="401"/>
      <c r="TUO1841" s="401"/>
      <c r="TUP1841" s="401"/>
      <c r="TUQ1841" s="401"/>
      <c r="TUR1841" s="401"/>
      <c r="TUS1841" s="401"/>
      <c r="TUT1841" s="401"/>
      <c r="TUU1841" s="401"/>
      <c r="TUV1841" s="401"/>
      <c r="TUW1841" s="401"/>
      <c r="TUX1841" s="401"/>
      <c r="TUY1841" s="401"/>
      <c r="TUZ1841" s="401"/>
      <c r="TVA1841" s="401"/>
      <c r="TVB1841" s="401"/>
      <c r="TVC1841" s="401"/>
      <c r="TVD1841" s="401"/>
      <c r="TVE1841" s="401"/>
      <c r="TVF1841" s="401"/>
      <c r="TVG1841" s="401"/>
      <c r="TVH1841" s="401"/>
      <c r="TVI1841" s="401"/>
      <c r="TVJ1841" s="401"/>
      <c r="TVK1841" s="401"/>
      <c r="TVL1841" s="401"/>
      <c r="TVM1841" s="401"/>
      <c r="TVN1841" s="401"/>
      <c r="TVO1841" s="401"/>
      <c r="TVP1841" s="401"/>
      <c r="TVQ1841" s="401"/>
      <c r="TVR1841" s="401"/>
      <c r="TVS1841" s="401"/>
      <c r="TVT1841" s="401"/>
      <c r="TVU1841" s="401"/>
      <c r="TVV1841" s="401"/>
      <c r="TVW1841" s="401"/>
      <c r="TVX1841" s="401"/>
      <c r="TVY1841" s="401"/>
      <c r="TVZ1841" s="401"/>
      <c r="TWA1841" s="401"/>
      <c r="TWB1841" s="401"/>
      <c r="TWC1841" s="401"/>
      <c r="TWD1841" s="401"/>
      <c r="TWE1841" s="401"/>
      <c r="TWF1841" s="401"/>
      <c r="TWG1841" s="401"/>
      <c r="TWH1841" s="401"/>
      <c r="TWI1841" s="401"/>
      <c r="TWJ1841" s="401"/>
      <c r="TWK1841" s="401"/>
      <c r="TWL1841" s="401"/>
      <c r="TWM1841" s="401"/>
      <c r="TWN1841" s="401"/>
      <c r="TWO1841" s="401"/>
      <c r="TWP1841" s="401"/>
      <c r="TWQ1841" s="401"/>
      <c r="TWR1841" s="401"/>
      <c r="TWS1841" s="401"/>
      <c r="TWT1841" s="401"/>
      <c r="TWU1841" s="401"/>
      <c r="TWV1841" s="401"/>
      <c r="TWW1841" s="401"/>
      <c r="TWX1841" s="401"/>
      <c r="TWY1841" s="401"/>
      <c r="TWZ1841" s="401"/>
      <c r="TXA1841" s="401"/>
      <c r="TXB1841" s="401"/>
      <c r="TXC1841" s="401"/>
      <c r="TXD1841" s="401"/>
      <c r="TXE1841" s="401"/>
      <c r="TXF1841" s="401"/>
      <c r="TXG1841" s="401"/>
      <c r="TXH1841" s="401"/>
      <c r="TXI1841" s="401"/>
      <c r="TXJ1841" s="401"/>
      <c r="TXK1841" s="401"/>
      <c r="TXL1841" s="401"/>
      <c r="TXM1841" s="401"/>
      <c r="TXN1841" s="401"/>
      <c r="TXO1841" s="401"/>
      <c r="TXP1841" s="401"/>
      <c r="TXQ1841" s="401"/>
      <c r="TXR1841" s="401"/>
      <c r="TXS1841" s="401"/>
      <c r="TXT1841" s="401"/>
      <c r="TXU1841" s="401"/>
      <c r="TXV1841" s="401"/>
      <c r="TXW1841" s="401"/>
      <c r="TXX1841" s="401"/>
      <c r="TXY1841" s="401"/>
      <c r="TXZ1841" s="401"/>
      <c r="TYA1841" s="401"/>
      <c r="TYB1841" s="401"/>
      <c r="TYC1841" s="401"/>
      <c r="TYD1841" s="401"/>
      <c r="TYE1841" s="401"/>
      <c r="TYF1841" s="401"/>
      <c r="TYG1841" s="401"/>
      <c r="TYH1841" s="401"/>
      <c r="TYI1841" s="401"/>
      <c r="TYJ1841" s="401"/>
      <c r="TYK1841" s="401"/>
      <c r="TYL1841" s="401"/>
      <c r="TYM1841" s="401"/>
      <c r="TYN1841" s="401"/>
      <c r="TYO1841" s="401"/>
      <c r="TYP1841" s="401"/>
      <c r="TYQ1841" s="401"/>
      <c r="TYR1841" s="401"/>
      <c r="TYS1841" s="401"/>
      <c r="TYT1841" s="401"/>
      <c r="TYU1841" s="401"/>
      <c r="TYV1841" s="401"/>
      <c r="TYW1841" s="401"/>
      <c r="TYX1841" s="401"/>
      <c r="TYY1841" s="401"/>
      <c r="TYZ1841" s="401"/>
      <c r="TZA1841" s="401"/>
      <c r="TZB1841" s="401"/>
      <c r="TZC1841" s="401"/>
      <c r="TZD1841" s="401"/>
      <c r="TZE1841" s="401"/>
      <c r="TZF1841" s="401"/>
      <c r="TZG1841" s="401"/>
      <c r="TZH1841" s="401"/>
      <c r="TZI1841" s="401"/>
      <c r="TZJ1841" s="401"/>
      <c r="TZK1841" s="401"/>
      <c r="TZL1841" s="401"/>
      <c r="TZM1841" s="401"/>
      <c r="TZN1841" s="401"/>
      <c r="TZO1841" s="401"/>
      <c r="TZP1841" s="401"/>
      <c r="TZQ1841" s="401"/>
      <c r="TZR1841" s="401"/>
      <c r="TZS1841" s="401"/>
      <c r="TZT1841" s="401"/>
      <c r="TZU1841" s="401"/>
      <c r="TZV1841" s="401"/>
      <c r="TZW1841" s="401"/>
      <c r="TZX1841" s="401"/>
      <c r="TZY1841" s="401"/>
      <c r="TZZ1841" s="401"/>
      <c r="UAA1841" s="401"/>
      <c r="UAB1841" s="401"/>
      <c r="UAC1841" s="401"/>
      <c r="UAD1841" s="401"/>
      <c r="UAE1841" s="401"/>
      <c r="UAF1841" s="401"/>
      <c r="UAG1841" s="401"/>
      <c r="UAH1841" s="401"/>
      <c r="UAI1841" s="401"/>
      <c r="UAJ1841" s="401"/>
      <c r="UAK1841" s="401"/>
      <c r="UAL1841" s="401"/>
      <c r="UAM1841" s="401"/>
      <c r="UAN1841" s="401"/>
      <c r="UAO1841" s="401"/>
      <c r="UAP1841" s="401"/>
      <c r="UAQ1841" s="401"/>
      <c r="UAR1841" s="401"/>
      <c r="UAS1841" s="401"/>
      <c r="UAT1841" s="401"/>
      <c r="UAU1841" s="401"/>
      <c r="UAV1841" s="401"/>
      <c r="UAW1841" s="401"/>
      <c r="UAX1841" s="401"/>
      <c r="UAY1841" s="401"/>
      <c r="UAZ1841" s="401"/>
      <c r="UBA1841" s="401"/>
      <c r="UBB1841" s="401"/>
      <c r="UBC1841" s="401"/>
      <c r="UBD1841" s="401"/>
      <c r="UBE1841" s="401"/>
      <c r="UBF1841" s="401"/>
      <c r="UBG1841" s="401"/>
      <c r="UBH1841" s="401"/>
      <c r="UBI1841" s="401"/>
      <c r="UBJ1841" s="401"/>
      <c r="UBK1841" s="401"/>
      <c r="UBL1841" s="401"/>
      <c r="UBM1841" s="401"/>
      <c r="UBN1841" s="401"/>
      <c r="UBO1841" s="401"/>
      <c r="UBP1841" s="401"/>
      <c r="UBQ1841" s="401"/>
      <c r="UBR1841" s="401"/>
      <c r="UBS1841" s="401"/>
      <c r="UBT1841" s="401"/>
      <c r="UBU1841" s="401"/>
      <c r="UBV1841" s="401"/>
      <c r="UBW1841" s="401"/>
      <c r="UBX1841" s="401"/>
      <c r="UBY1841" s="401"/>
      <c r="UBZ1841" s="401"/>
      <c r="UCA1841" s="401"/>
      <c r="UCB1841" s="401"/>
      <c r="UCC1841" s="401"/>
      <c r="UCD1841" s="401"/>
      <c r="UCE1841" s="401"/>
      <c r="UCF1841" s="401"/>
      <c r="UCG1841" s="401"/>
      <c r="UCH1841" s="401"/>
      <c r="UCI1841" s="401"/>
      <c r="UCJ1841" s="401"/>
      <c r="UCK1841" s="401"/>
      <c r="UCL1841" s="401"/>
      <c r="UCM1841" s="401"/>
      <c r="UCN1841" s="401"/>
      <c r="UCO1841" s="401"/>
      <c r="UCP1841" s="401"/>
      <c r="UCQ1841" s="401"/>
      <c r="UCR1841" s="401"/>
      <c r="UCS1841" s="401"/>
      <c r="UCT1841" s="401"/>
      <c r="UCU1841" s="401"/>
      <c r="UCV1841" s="401"/>
      <c r="UCW1841" s="401"/>
      <c r="UCX1841" s="401"/>
      <c r="UCY1841" s="401"/>
      <c r="UCZ1841" s="401"/>
      <c r="UDA1841" s="401"/>
      <c r="UDB1841" s="401"/>
      <c r="UDC1841" s="401"/>
      <c r="UDD1841" s="401"/>
      <c r="UDE1841" s="401"/>
      <c r="UDF1841" s="401"/>
      <c r="UDG1841" s="401"/>
      <c r="UDH1841" s="401"/>
      <c r="UDI1841" s="401"/>
      <c r="UDJ1841" s="401"/>
      <c r="UDK1841" s="401"/>
      <c r="UDL1841" s="401"/>
      <c r="UDM1841" s="401"/>
      <c r="UDN1841" s="401"/>
      <c r="UDO1841" s="401"/>
      <c r="UDP1841" s="401"/>
      <c r="UDQ1841" s="401"/>
      <c r="UDR1841" s="401"/>
      <c r="UDS1841" s="401"/>
      <c r="UDT1841" s="401"/>
      <c r="UDU1841" s="401"/>
      <c r="UDV1841" s="401"/>
      <c r="UDW1841" s="401"/>
      <c r="UDX1841" s="401"/>
      <c r="UDY1841" s="401"/>
      <c r="UDZ1841" s="401"/>
      <c r="UEA1841" s="401"/>
      <c r="UEB1841" s="401"/>
      <c r="UEC1841" s="401"/>
      <c r="UED1841" s="401"/>
      <c r="UEE1841" s="401"/>
      <c r="UEF1841" s="401"/>
      <c r="UEG1841" s="401"/>
      <c r="UEH1841" s="401"/>
      <c r="UEI1841" s="401"/>
      <c r="UEJ1841" s="401"/>
      <c r="UEK1841" s="401"/>
      <c r="UEL1841" s="401"/>
      <c r="UEM1841" s="401"/>
      <c r="UEN1841" s="401"/>
      <c r="UEO1841" s="401"/>
      <c r="UEP1841" s="401"/>
      <c r="UEQ1841" s="401"/>
      <c r="UER1841" s="401"/>
      <c r="UES1841" s="401"/>
      <c r="UET1841" s="401"/>
      <c r="UEU1841" s="401"/>
      <c r="UEV1841" s="401"/>
      <c r="UEW1841" s="401"/>
      <c r="UEX1841" s="401"/>
      <c r="UEY1841" s="401"/>
      <c r="UEZ1841" s="401"/>
      <c r="UFA1841" s="401"/>
      <c r="UFB1841" s="401"/>
      <c r="UFC1841" s="401"/>
      <c r="UFD1841" s="401"/>
      <c r="UFE1841" s="401"/>
      <c r="UFF1841" s="401"/>
      <c r="UFG1841" s="401"/>
      <c r="UFH1841" s="401"/>
      <c r="UFI1841" s="401"/>
      <c r="UFJ1841" s="401"/>
      <c r="UFK1841" s="401"/>
      <c r="UFL1841" s="401"/>
      <c r="UFM1841" s="401"/>
      <c r="UFN1841" s="401"/>
      <c r="UFO1841" s="401"/>
      <c r="UFP1841" s="401"/>
      <c r="UFQ1841" s="401"/>
      <c r="UFR1841" s="401"/>
      <c r="UFS1841" s="401"/>
      <c r="UFT1841" s="401"/>
      <c r="UFU1841" s="401"/>
      <c r="UFV1841" s="401"/>
      <c r="UFW1841" s="401"/>
      <c r="UFX1841" s="401"/>
      <c r="UFY1841" s="401"/>
      <c r="UFZ1841" s="401"/>
      <c r="UGA1841" s="401"/>
      <c r="UGB1841" s="401"/>
      <c r="UGC1841" s="401"/>
      <c r="UGD1841" s="401"/>
      <c r="UGE1841" s="401"/>
      <c r="UGF1841" s="401"/>
      <c r="UGG1841" s="401"/>
      <c r="UGH1841" s="401"/>
      <c r="UGI1841" s="401"/>
      <c r="UGJ1841" s="401"/>
      <c r="UGK1841" s="401"/>
      <c r="UGL1841" s="401"/>
      <c r="UGM1841" s="401"/>
      <c r="UGN1841" s="401"/>
      <c r="UGO1841" s="401"/>
      <c r="UGP1841" s="401"/>
      <c r="UGQ1841" s="401"/>
      <c r="UGR1841" s="401"/>
      <c r="UGS1841" s="401"/>
      <c r="UGT1841" s="401"/>
      <c r="UGU1841" s="401"/>
      <c r="UGV1841" s="401"/>
      <c r="UGW1841" s="401"/>
      <c r="UGX1841" s="401"/>
      <c r="UGY1841" s="401"/>
      <c r="UGZ1841" s="401"/>
      <c r="UHA1841" s="401"/>
      <c r="UHB1841" s="401"/>
      <c r="UHC1841" s="401"/>
      <c r="UHD1841" s="401"/>
      <c r="UHE1841" s="401"/>
      <c r="UHF1841" s="401"/>
      <c r="UHG1841" s="401"/>
      <c r="UHH1841" s="401"/>
      <c r="UHI1841" s="401"/>
      <c r="UHJ1841" s="401"/>
      <c r="UHK1841" s="401"/>
      <c r="UHL1841" s="401"/>
      <c r="UHM1841" s="401"/>
      <c r="UHN1841" s="401"/>
      <c r="UHO1841" s="401"/>
      <c r="UHP1841" s="401"/>
      <c r="UHQ1841" s="401"/>
      <c r="UHR1841" s="401"/>
      <c r="UHS1841" s="401"/>
      <c r="UHT1841" s="401"/>
      <c r="UHU1841" s="401"/>
      <c r="UHV1841" s="401"/>
      <c r="UHW1841" s="401"/>
      <c r="UHX1841" s="401"/>
      <c r="UHY1841" s="401"/>
      <c r="UHZ1841" s="401"/>
      <c r="UIA1841" s="401"/>
      <c r="UIB1841" s="401"/>
      <c r="UIC1841" s="401"/>
      <c r="UID1841" s="401"/>
      <c r="UIE1841" s="401"/>
      <c r="UIF1841" s="401"/>
      <c r="UIG1841" s="401"/>
      <c r="UIH1841" s="401"/>
      <c r="UII1841" s="401"/>
      <c r="UIJ1841" s="401"/>
      <c r="UIK1841" s="401"/>
      <c r="UIL1841" s="401"/>
      <c r="UIM1841" s="401"/>
      <c r="UIN1841" s="401"/>
      <c r="UIO1841" s="401"/>
      <c r="UIP1841" s="401"/>
      <c r="UIQ1841" s="401"/>
      <c r="UIR1841" s="401"/>
      <c r="UIS1841" s="401"/>
      <c r="UIT1841" s="401"/>
      <c r="UIU1841" s="401"/>
      <c r="UIV1841" s="401"/>
      <c r="UIW1841" s="401"/>
      <c r="UIX1841" s="401"/>
      <c r="UIY1841" s="401"/>
      <c r="UIZ1841" s="401"/>
      <c r="UJA1841" s="401"/>
      <c r="UJB1841" s="401"/>
      <c r="UJC1841" s="401"/>
      <c r="UJD1841" s="401"/>
      <c r="UJE1841" s="401"/>
      <c r="UJF1841" s="401"/>
      <c r="UJG1841" s="401"/>
      <c r="UJH1841" s="401"/>
      <c r="UJI1841" s="401"/>
      <c r="UJJ1841" s="401"/>
      <c r="UJK1841" s="401"/>
      <c r="UJL1841" s="401"/>
      <c r="UJM1841" s="401"/>
      <c r="UJN1841" s="401"/>
      <c r="UJO1841" s="401"/>
      <c r="UJP1841" s="401"/>
      <c r="UJQ1841" s="401"/>
      <c r="UJR1841" s="401"/>
      <c r="UJS1841" s="401"/>
      <c r="UJT1841" s="401"/>
      <c r="UJU1841" s="401"/>
      <c r="UJV1841" s="401"/>
      <c r="UJW1841" s="401"/>
      <c r="UJX1841" s="401"/>
      <c r="UJY1841" s="401"/>
      <c r="UJZ1841" s="401"/>
      <c r="UKA1841" s="401"/>
      <c r="UKB1841" s="401"/>
      <c r="UKC1841" s="401"/>
      <c r="UKD1841" s="401"/>
      <c r="UKE1841" s="401"/>
      <c r="UKF1841" s="401"/>
      <c r="UKG1841" s="401"/>
      <c r="UKH1841" s="401"/>
      <c r="UKI1841" s="401"/>
      <c r="UKJ1841" s="401"/>
      <c r="UKK1841" s="401"/>
      <c r="UKL1841" s="401"/>
      <c r="UKM1841" s="401"/>
      <c r="UKN1841" s="401"/>
      <c r="UKO1841" s="401"/>
      <c r="UKP1841" s="401"/>
      <c r="UKQ1841" s="401"/>
      <c r="UKR1841" s="401"/>
      <c r="UKS1841" s="401"/>
      <c r="UKT1841" s="401"/>
      <c r="UKU1841" s="401"/>
      <c r="UKV1841" s="401"/>
      <c r="UKW1841" s="401"/>
      <c r="UKX1841" s="401"/>
      <c r="UKY1841" s="401"/>
      <c r="UKZ1841" s="401"/>
      <c r="ULA1841" s="401"/>
      <c r="ULB1841" s="401"/>
      <c r="ULC1841" s="401"/>
      <c r="ULD1841" s="401"/>
      <c r="ULE1841" s="401"/>
      <c r="ULF1841" s="401"/>
      <c r="ULG1841" s="401"/>
      <c r="ULH1841" s="401"/>
      <c r="ULI1841" s="401"/>
      <c r="ULJ1841" s="401"/>
      <c r="ULK1841" s="401"/>
      <c r="ULL1841" s="401"/>
      <c r="ULM1841" s="401"/>
      <c r="ULN1841" s="401"/>
      <c r="ULO1841" s="401"/>
      <c r="ULP1841" s="401"/>
      <c r="ULQ1841" s="401"/>
      <c r="ULR1841" s="401"/>
      <c r="ULS1841" s="401"/>
      <c r="ULT1841" s="401"/>
      <c r="ULU1841" s="401"/>
      <c r="ULV1841" s="401"/>
      <c r="ULW1841" s="401"/>
      <c r="ULX1841" s="401"/>
      <c r="ULY1841" s="401"/>
      <c r="ULZ1841" s="401"/>
      <c r="UMA1841" s="401"/>
      <c r="UMB1841" s="401"/>
      <c r="UMC1841" s="401"/>
      <c r="UMD1841" s="401"/>
      <c r="UME1841" s="401"/>
      <c r="UMF1841" s="401"/>
      <c r="UMG1841" s="401"/>
      <c r="UMH1841" s="401"/>
      <c r="UMI1841" s="401"/>
      <c r="UMJ1841" s="401"/>
      <c r="UMK1841" s="401"/>
      <c r="UML1841" s="401"/>
      <c r="UMM1841" s="401"/>
      <c r="UMN1841" s="401"/>
      <c r="UMO1841" s="401"/>
      <c r="UMP1841" s="401"/>
      <c r="UMQ1841" s="401"/>
      <c r="UMR1841" s="401"/>
      <c r="UMS1841" s="401"/>
      <c r="UMT1841" s="401"/>
      <c r="UMU1841" s="401"/>
      <c r="UMV1841" s="401"/>
      <c r="UMW1841" s="401"/>
      <c r="UMX1841" s="401"/>
      <c r="UMY1841" s="401"/>
      <c r="UMZ1841" s="401"/>
      <c r="UNA1841" s="401"/>
      <c r="UNB1841" s="401"/>
      <c r="UNC1841" s="401"/>
      <c r="UND1841" s="401"/>
      <c r="UNE1841" s="401"/>
      <c r="UNF1841" s="401"/>
      <c r="UNG1841" s="401"/>
      <c r="UNH1841" s="401"/>
      <c r="UNI1841" s="401"/>
      <c r="UNJ1841" s="401"/>
      <c r="UNK1841" s="401"/>
      <c r="UNL1841" s="401"/>
      <c r="UNM1841" s="401"/>
      <c r="UNN1841" s="401"/>
      <c r="UNO1841" s="401"/>
      <c r="UNP1841" s="401"/>
      <c r="UNQ1841" s="401"/>
      <c r="UNR1841" s="401"/>
      <c r="UNS1841" s="401"/>
      <c r="UNT1841" s="401"/>
      <c r="UNU1841" s="401"/>
      <c r="UNV1841" s="401"/>
      <c r="UNW1841" s="401"/>
      <c r="UNX1841" s="401"/>
      <c r="UNY1841" s="401"/>
      <c r="UNZ1841" s="401"/>
      <c r="UOA1841" s="401"/>
      <c r="UOB1841" s="401"/>
      <c r="UOC1841" s="401"/>
      <c r="UOD1841" s="401"/>
      <c r="UOE1841" s="401"/>
      <c r="UOF1841" s="401"/>
      <c r="UOG1841" s="401"/>
      <c r="UOH1841" s="401"/>
      <c r="UOI1841" s="401"/>
      <c r="UOJ1841" s="401"/>
      <c r="UOK1841" s="401"/>
      <c r="UOL1841" s="401"/>
      <c r="UOM1841" s="401"/>
      <c r="UON1841" s="401"/>
      <c r="UOO1841" s="401"/>
      <c r="UOP1841" s="401"/>
      <c r="UOQ1841" s="401"/>
      <c r="UOR1841" s="401"/>
      <c r="UOS1841" s="401"/>
      <c r="UOT1841" s="401"/>
      <c r="UOU1841" s="401"/>
      <c r="UOV1841" s="401"/>
      <c r="UOW1841" s="401"/>
      <c r="UOX1841" s="401"/>
      <c r="UOY1841" s="401"/>
      <c r="UOZ1841" s="401"/>
      <c r="UPA1841" s="401"/>
      <c r="UPB1841" s="401"/>
      <c r="UPC1841" s="401"/>
      <c r="UPD1841" s="401"/>
      <c r="UPE1841" s="401"/>
      <c r="UPF1841" s="401"/>
      <c r="UPG1841" s="401"/>
      <c r="UPH1841" s="401"/>
      <c r="UPI1841" s="401"/>
      <c r="UPJ1841" s="401"/>
      <c r="UPK1841" s="401"/>
      <c r="UPL1841" s="401"/>
      <c r="UPM1841" s="401"/>
      <c r="UPN1841" s="401"/>
      <c r="UPO1841" s="401"/>
      <c r="UPP1841" s="401"/>
      <c r="UPQ1841" s="401"/>
      <c r="UPR1841" s="401"/>
      <c r="UPS1841" s="401"/>
      <c r="UPT1841" s="401"/>
      <c r="UPU1841" s="401"/>
      <c r="UPV1841" s="401"/>
      <c r="UPW1841" s="401"/>
      <c r="UPX1841" s="401"/>
      <c r="UPY1841" s="401"/>
      <c r="UPZ1841" s="401"/>
      <c r="UQA1841" s="401"/>
      <c r="UQB1841" s="401"/>
      <c r="UQC1841" s="401"/>
      <c r="UQD1841" s="401"/>
      <c r="UQE1841" s="401"/>
      <c r="UQF1841" s="401"/>
      <c r="UQG1841" s="401"/>
      <c r="UQH1841" s="401"/>
      <c r="UQI1841" s="401"/>
      <c r="UQJ1841" s="401"/>
      <c r="UQK1841" s="401"/>
      <c r="UQL1841" s="401"/>
      <c r="UQM1841" s="401"/>
      <c r="UQN1841" s="401"/>
      <c r="UQO1841" s="401"/>
      <c r="UQP1841" s="401"/>
      <c r="UQQ1841" s="401"/>
      <c r="UQR1841" s="401"/>
      <c r="UQS1841" s="401"/>
      <c r="UQT1841" s="401"/>
      <c r="UQU1841" s="401"/>
      <c r="UQV1841" s="401"/>
      <c r="UQW1841" s="401"/>
      <c r="UQX1841" s="401"/>
      <c r="UQY1841" s="401"/>
      <c r="UQZ1841" s="401"/>
      <c r="URA1841" s="401"/>
      <c r="URB1841" s="401"/>
      <c r="URC1841" s="401"/>
      <c r="URD1841" s="401"/>
      <c r="URE1841" s="401"/>
      <c r="URF1841" s="401"/>
      <c r="URG1841" s="401"/>
      <c r="URH1841" s="401"/>
      <c r="URI1841" s="401"/>
      <c r="URJ1841" s="401"/>
      <c r="URK1841" s="401"/>
      <c r="URL1841" s="401"/>
      <c r="URM1841" s="401"/>
      <c r="URN1841" s="401"/>
      <c r="URO1841" s="401"/>
      <c r="URP1841" s="401"/>
      <c r="URQ1841" s="401"/>
      <c r="URR1841" s="401"/>
      <c r="URS1841" s="401"/>
      <c r="URT1841" s="401"/>
      <c r="URU1841" s="401"/>
      <c r="URV1841" s="401"/>
      <c r="URW1841" s="401"/>
      <c r="URX1841" s="401"/>
      <c r="URY1841" s="401"/>
      <c r="URZ1841" s="401"/>
      <c r="USA1841" s="401"/>
      <c r="USB1841" s="401"/>
      <c r="USC1841" s="401"/>
      <c r="USD1841" s="401"/>
      <c r="USE1841" s="401"/>
      <c r="USF1841" s="401"/>
      <c r="USG1841" s="401"/>
      <c r="USH1841" s="401"/>
      <c r="USI1841" s="401"/>
      <c r="USJ1841" s="401"/>
      <c r="USK1841" s="401"/>
      <c r="USL1841" s="401"/>
      <c r="USM1841" s="401"/>
      <c r="USN1841" s="401"/>
      <c r="USO1841" s="401"/>
      <c r="USP1841" s="401"/>
      <c r="USQ1841" s="401"/>
      <c r="USR1841" s="401"/>
      <c r="USS1841" s="401"/>
      <c r="UST1841" s="401"/>
      <c r="USU1841" s="401"/>
      <c r="USV1841" s="401"/>
      <c r="USW1841" s="401"/>
      <c r="USX1841" s="401"/>
      <c r="USY1841" s="401"/>
      <c r="USZ1841" s="401"/>
      <c r="UTA1841" s="401"/>
      <c r="UTB1841" s="401"/>
      <c r="UTC1841" s="401"/>
      <c r="UTD1841" s="401"/>
      <c r="UTE1841" s="401"/>
      <c r="UTF1841" s="401"/>
      <c r="UTG1841" s="401"/>
      <c r="UTH1841" s="401"/>
      <c r="UTI1841" s="401"/>
      <c r="UTJ1841" s="401"/>
      <c r="UTK1841" s="401"/>
      <c r="UTL1841" s="401"/>
      <c r="UTM1841" s="401"/>
      <c r="UTN1841" s="401"/>
      <c r="UTO1841" s="401"/>
      <c r="UTP1841" s="401"/>
      <c r="UTQ1841" s="401"/>
      <c r="UTR1841" s="401"/>
      <c r="UTS1841" s="401"/>
      <c r="UTT1841" s="401"/>
      <c r="UTU1841" s="401"/>
      <c r="UTV1841" s="401"/>
      <c r="UTW1841" s="401"/>
      <c r="UTX1841" s="401"/>
      <c r="UTY1841" s="401"/>
      <c r="UTZ1841" s="401"/>
      <c r="UUA1841" s="401"/>
      <c r="UUB1841" s="401"/>
      <c r="UUC1841" s="401"/>
      <c r="UUD1841" s="401"/>
      <c r="UUE1841" s="401"/>
      <c r="UUF1841" s="401"/>
      <c r="UUG1841" s="401"/>
      <c r="UUH1841" s="401"/>
      <c r="UUI1841" s="401"/>
      <c r="UUJ1841" s="401"/>
      <c r="UUK1841" s="401"/>
      <c r="UUL1841" s="401"/>
      <c r="UUM1841" s="401"/>
      <c r="UUN1841" s="401"/>
      <c r="UUO1841" s="401"/>
      <c r="UUP1841" s="401"/>
      <c r="UUQ1841" s="401"/>
      <c r="UUR1841" s="401"/>
      <c r="UUS1841" s="401"/>
      <c r="UUT1841" s="401"/>
      <c r="UUU1841" s="401"/>
      <c r="UUV1841" s="401"/>
      <c r="UUW1841" s="401"/>
      <c r="UUX1841" s="401"/>
      <c r="UUY1841" s="401"/>
      <c r="UUZ1841" s="401"/>
      <c r="UVA1841" s="401"/>
      <c r="UVB1841" s="401"/>
      <c r="UVC1841" s="401"/>
      <c r="UVD1841" s="401"/>
      <c r="UVE1841" s="401"/>
      <c r="UVF1841" s="401"/>
      <c r="UVG1841" s="401"/>
      <c r="UVH1841" s="401"/>
      <c r="UVI1841" s="401"/>
      <c r="UVJ1841" s="401"/>
      <c r="UVK1841" s="401"/>
      <c r="UVL1841" s="401"/>
      <c r="UVM1841" s="401"/>
      <c r="UVN1841" s="401"/>
      <c r="UVO1841" s="401"/>
      <c r="UVP1841" s="401"/>
      <c r="UVQ1841" s="401"/>
      <c r="UVR1841" s="401"/>
      <c r="UVS1841" s="401"/>
      <c r="UVT1841" s="401"/>
      <c r="UVU1841" s="401"/>
      <c r="UVV1841" s="401"/>
      <c r="UVW1841" s="401"/>
      <c r="UVX1841" s="401"/>
      <c r="UVY1841" s="401"/>
      <c r="UVZ1841" s="401"/>
      <c r="UWA1841" s="401"/>
      <c r="UWB1841" s="401"/>
      <c r="UWC1841" s="401"/>
      <c r="UWD1841" s="401"/>
      <c r="UWE1841" s="401"/>
      <c r="UWF1841" s="401"/>
      <c r="UWG1841" s="401"/>
      <c r="UWH1841" s="401"/>
      <c r="UWI1841" s="401"/>
      <c r="UWJ1841" s="401"/>
      <c r="UWK1841" s="401"/>
      <c r="UWL1841" s="401"/>
      <c r="UWM1841" s="401"/>
      <c r="UWN1841" s="401"/>
      <c r="UWO1841" s="401"/>
      <c r="UWP1841" s="401"/>
      <c r="UWQ1841" s="401"/>
      <c r="UWR1841" s="401"/>
      <c r="UWS1841" s="401"/>
      <c r="UWT1841" s="401"/>
      <c r="UWU1841" s="401"/>
      <c r="UWV1841" s="401"/>
      <c r="UWW1841" s="401"/>
      <c r="UWX1841" s="401"/>
      <c r="UWY1841" s="401"/>
      <c r="UWZ1841" s="401"/>
      <c r="UXA1841" s="401"/>
      <c r="UXB1841" s="401"/>
      <c r="UXC1841" s="401"/>
      <c r="UXD1841" s="401"/>
      <c r="UXE1841" s="401"/>
      <c r="UXF1841" s="401"/>
      <c r="UXG1841" s="401"/>
      <c r="UXH1841" s="401"/>
      <c r="UXI1841" s="401"/>
      <c r="UXJ1841" s="401"/>
      <c r="UXK1841" s="401"/>
      <c r="UXL1841" s="401"/>
      <c r="UXM1841" s="401"/>
      <c r="UXN1841" s="401"/>
      <c r="UXO1841" s="401"/>
      <c r="UXP1841" s="401"/>
      <c r="UXQ1841" s="401"/>
      <c r="UXR1841" s="401"/>
      <c r="UXS1841" s="401"/>
      <c r="UXT1841" s="401"/>
      <c r="UXU1841" s="401"/>
      <c r="UXV1841" s="401"/>
      <c r="UXW1841" s="401"/>
      <c r="UXX1841" s="401"/>
      <c r="UXY1841" s="401"/>
      <c r="UXZ1841" s="401"/>
      <c r="UYA1841" s="401"/>
      <c r="UYB1841" s="401"/>
      <c r="UYC1841" s="401"/>
      <c r="UYD1841" s="401"/>
      <c r="UYE1841" s="401"/>
      <c r="UYF1841" s="401"/>
      <c r="UYG1841" s="401"/>
      <c r="UYH1841" s="401"/>
      <c r="UYI1841" s="401"/>
      <c r="UYJ1841" s="401"/>
      <c r="UYK1841" s="401"/>
      <c r="UYL1841" s="401"/>
      <c r="UYM1841" s="401"/>
      <c r="UYN1841" s="401"/>
      <c r="UYO1841" s="401"/>
      <c r="UYP1841" s="401"/>
      <c r="UYQ1841" s="401"/>
      <c r="UYR1841" s="401"/>
      <c r="UYS1841" s="401"/>
      <c r="UYT1841" s="401"/>
      <c r="UYU1841" s="401"/>
      <c r="UYV1841" s="401"/>
      <c r="UYW1841" s="401"/>
      <c r="UYX1841" s="401"/>
      <c r="UYY1841" s="401"/>
      <c r="UYZ1841" s="401"/>
      <c r="UZA1841" s="401"/>
      <c r="UZB1841" s="401"/>
      <c r="UZC1841" s="401"/>
      <c r="UZD1841" s="401"/>
      <c r="UZE1841" s="401"/>
      <c r="UZF1841" s="401"/>
      <c r="UZG1841" s="401"/>
      <c r="UZH1841" s="401"/>
      <c r="UZI1841" s="401"/>
      <c r="UZJ1841" s="401"/>
      <c r="UZK1841" s="401"/>
      <c r="UZL1841" s="401"/>
      <c r="UZM1841" s="401"/>
      <c r="UZN1841" s="401"/>
      <c r="UZO1841" s="401"/>
      <c r="UZP1841" s="401"/>
      <c r="UZQ1841" s="401"/>
      <c r="UZR1841" s="401"/>
      <c r="UZS1841" s="401"/>
      <c r="UZT1841" s="401"/>
      <c r="UZU1841" s="401"/>
      <c r="UZV1841" s="401"/>
      <c r="UZW1841" s="401"/>
      <c r="UZX1841" s="401"/>
      <c r="UZY1841" s="401"/>
      <c r="UZZ1841" s="401"/>
      <c r="VAA1841" s="401"/>
      <c r="VAB1841" s="401"/>
      <c r="VAC1841" s="401"/>
      <c r="VAD1841" s="401"/>
      <c r="VAE1841" s="401"/>
      <c r="VAF1841" s="401"/>
      <c r="VAG1841" s="401"/>
      <c r="VAH1841" s="401"/>
      <c r="VAI1841" s="401"/>
      <c r="VAJ1841" s="401"/>
      <c r="VAK1841" s="401"/>
      <c r="VAL1841" s="401"/>
      <c r="VAM1841" s="401"/>
      <c r="VAN1841" s="401"/>
      <c r="VAO1841" s="401"/>
      <c r="VAP1841" s="401"/>
      <c r="VAQ1841" s="401"/>
      <c r="VAR1841" s="401"/>
      <c r="VAS1841" s="401"/>
      <c r="VAT1841" s="401"/>
      <c r="VAU1841" s="401"/>
      <c r="VAV1841" s="401"/>
      <c r="VAW1841" s="401"/>
      <c r="VAX1841" s="401"/>
      <c r="VAY1841" s="401"/>
      <c r="VAZ1841" s="401"/>
      <c r="VBA1841" s="401"/>
      <c r="VBB1841" s="401"/>
      <c r="VBC1841" s="401"/>
      <c r="VBD1841" s="401"/>
      <c r="VBE1841" s="401"/>
      <c r="VBF1841" s="401"/>
      <c r="VBG1841" s="401"/>
      <c r="VBH1841" s="401"/>
      <c r="VBI1841" s="401"/>
      <c r="VBJ1841" s="401"/>
      <c r="VBK1841" s="401"/>
      <c r="VBL1841" s="401"/>
      <c r="VBM1841" s="401"/>
      <c r="VBN1841" s="401"/>
      <c r="VBO1841" s="401"/>
      <c r="VBP1841" s="401"/>
      <c r="VBQ1841" s="401"/>
      <c r="VBR1841" s="401"/>
      <c r="VBS1841" s="401"/>
      <c r="VBT1841" s="401"/>
      <c r="VBU1841" s="401"/>
      <c r="VBV1841" s="401"/>
      <c r="VBW1841" s="401"/>
      <c r="VBX1841" s="401"/>
      <c r="VBY1841" s="401"/>
      <c r="VBZ1841" s="401"/>
      <c r="VCA1841" s="401"/>
      <c r="VCB1841" s="401"/>
      <c r="VCC1841" s="401"/>
      <c r="VCD1841" s="401"/>
      <c r="VCE1841" s="401"/>
      <c r="VCF1841" s="401"/>
      <c r="VCG1841" s="401"/>
      <c r="VCH1841" s="401"/>
      <c r="VCI1841" s="401"/>
      <c r="VCJ1841" s="401"/>
      <c r="VCK1841" s="401"/>
      <c r="VCL1841" s="401"/>
      <c r="VCM1841" s="401"/>
      <c r="VCN1841" s="401"/>
      <c r="VCO1841" s="401"/>
      <c r="VCP1841" s="401"/>
      <c r="VCQ1841" s="401"/>
      <c r="VCR1841" s="401"/>
      <c r="VCS1841" s="401"/>
      <c r="VCT1841" s="401"/>
      <c r="VCU1841" s="401"/>
      <c r="VCV1841" s="401"/>
      <c r="VCW1841" s="401"/>
      <c r="VCX1841" s="401"/>
      <c r="VCY1841" s="401"/>
      <c r="VCZ1841" s="401"/>
      <c r="VDA1841" s="401"/>
      <c r="VDB1841" s="401"/>
      <c r="VDC1841" s="401"/>
      <c r="VDD1841" s="401"/>
      <c r="VDE1841" s="401"/>
      <c r="VDF1841" s="401"/>
      <c r="VDG1841" s="401"/>
      <c r="VDH1841" s="401"/>
      <c r="VDI1841" s="401"/>
      <c r="VDJ1841" s="401"/>
      <c r="VDK1841" s="401"/>
      <c r="VDL1841" s="401"/>
      <c r="VDM1841" s="401"/>
      <c r="VDN1841" s="401"/>
      <c r="VDO1841" s="401"/>
      <c r="VDP1841" s="401"/>
      <c r="VDQ1841" s="401"/>
      <c r="VDR1841" s="401"/>
      <c r="VDS1841" s="401"/>
      <c r="VDT1841" s="401"/>
      <c r="VDU1841" s="401"/>
      <c r="VDV1841" s="401"/>
      <c r="VDW1841" s="401"/>
      <c r="VDX1841" s="401"/>
      <c r="VDY1841" s="401"/>
      <c r="VDZ1841" s="401"/>
      <c r="VEA1841" s="401"/>
      <c r="VEB1841" s="401"/>
      <c r="VEC1841" s="401"/>
      <c r="VED1841" s="401"/>
      <c r="VEE1841" s="401"/>
      <c r="VEF1841" s="401"/>
      <c r="VEG1841" s="401"/>
      <c r="VEH1841" s="401"/>
      <c r="VEI1841" s="401"/>
      <c r="VEJ1841" s="401"/>
      <c r="VEK1841" s="401"/>
      <c r="VEL1841" s="401"/>
      <c r="VEM1841" s="401"/>
      <c r="VEN1841" s="401"/>
      <c r="VEO1841" s="401"/>
      <c r="VEP1841" s="401"/>
      <c r="VEQ1841" s="401"/>
      <c r="VER1841" s="401"/>
      <c r="VES1841" s="401"/>
      <c r="VET1841" s="401"/>
      <c r="VEU1841" s="401"/>
      <c r="VEV1841" s="401"/>
      <c r="VEW1841" s="401"/>
      <c r="VEX1841" s="401"/>
      <c r="VEY1841" s="401"/>
      <c r="VEZ1841" s="401"/>
      <c r="VFA1841" s="401"/>
      <c r="VFB1841" s="401"/>
      <c r="VFC1841" s="401"/>
      <c r="VFD1841" s="401"/>
      <c r="VFE1841" s="401"/>
      <c r="VFF1841" s="401"/>
      <c r="VFG1841" s="401"/>
      <c r="VFH1841" s="401"/>
      <c r="VFI1841" s="401"/>
      <c r="VFJ1841" s="401"/>
      <c r="VFK1841" s="401"/>
      <c r="VFL1841" s="401"/>
      <c r="VFM1841" s="401"/>
      <c r="VFN1841" s="401"/>
      <c r="VFO1841" s="401"/>
      <c r="VFP1841" s="401"/>
      <c r="VFQ1841" s="401"/>
      <c r="VFR1841" s="401"/>
      <c r="VFS1841" s="401"/>
      <c r="VFT1841" s="401"/>
      <c r="VFU1841" s="401"/>
      <c r="VFV1841" s="401"/>
      <c r="VFW1841" s="401"/>
      <c r="VFX1841" s="401"/>
      <c r="VFY1841" s="401"/>
      <c r="VFZ1841" s="401"/>
      <c r="VGA1841" s="401"/>
      <c r="VGB1841" s="401"/>
      <c r="VGC1841" s="401"/>
      <c r="VGD1841" s="401"/>
      <c r="VGE1841" s="401"/>
      <c r="VGF1841" s="401"/>
      <c r="VGG1841" s="401"/>
      <c r="VGH1841" s="401"/>
      <c r="VGI1841" s="401"/>
      <c r="VGJ1841" s="401"/>
      <c r="VGK1841" s="401"/>
      <c r="VGL1841" s="401"/>
      <c r="VGM1841" s="401"/>
      <c r="VGN1841" s="401"/>
      <c r="VGO1841" s="401"/>
      <c r="VGP1841" s="401"/>
      <c r="VGQ1841" s="401"/>
      <c r="VGR1841" s="401"/>
      <c r="VGS1841" s="401"/>
      <c r="VGT1841" s="401"/>
      <c r="VGU1841" s="401"/>
      <c r="VGV1841" s="401"/>
      <c r="VGW1841" s="401"/>
      <c r="VGX1841" s="401"/>
      <c r="VGY1841" s="401"/>
      <c r="VGZ1841" s="401"/>
      <c r="VHA1841" s="401"/>
      <c r="VHB1841" s="401"/>
      <c r="VHC1841" s="401"/>
      <c r="VHD1841" s="401"/>
      <c r="VHE1841" s="401"/>
      <c r="VHF1841" s="401"/>
      <c r="VHG1841" s="401"/>
      <c r="VHH1841" s="401"/>
      <c r="VHI1841" s="401"/>
      <c r="VHJ1841" s="401"/>
      <c r="VHK1841" s="401"/>
      <c r="VHL1841" s="401"/>
      <c r="VHM1841" s="401"/>
      <c r="VHN1841" s="401"/>
      <c r="VHO1841" s="401"/>
      <c r="VHP1841" s="401"/>
      <c r="VHQ1841" s="401"/>
      <c r="VHR1841" s="401"/>
      <c r="VHS1841" s="401"/>
      <c r="VHT1841" s="401"/>
      <c r="VHU1841" s="401"/>
      <c r="VHV1841" s="401"/>
      <c r="VHW1841" s="401"/>
      <c r="VHX1841" s="401"/>
      <c r="VHY1841" s="401"/>
      <c r="VHZ1841" s="401"/>
      <c r="VIA1841" s="401"/>
      <c r="VIB1841" s="401"/>
      <c r="VIC1841" s="401"/>
      <c r="VID1841" s="401"/>
      <c r="VIE1841" s="401"/>
      <c r="VIF1841" s="401"/>
      <c r="VIG1841" s="401"/>
      <c r="VIH1841" s="401"/>
      <c r="VII1841" s="401"/>
      <c r="VIJ1841" s="401"/>
      <c r="VIK1841" s="401"/>
      <c r="VIL1841" s="401"/>
      <c r="VIM1841" s="401"/>
      <c r="VIN1841" s="401"/>
      <c r="VIO1841" s="401"/>
      <c r="VIP1841" s="401"/>
      <c r="VIQ1841" s="401"/>
      <c r="VIR1841" s="401"/>
      <c r="VIS1841" s="401"/>
      <c r="VIT1841" s="401"/>
      <c r="VIU1841" s="401"/>
      <c r="VIV1841" s="401"/>
      <c r="VIW1841" s="401"/>
      <c r="VIX1841" s="401"/>
      <c r="VIY1841" s="401"/>
      <c r="VIZ1841" s="401"/>
      <c r="VJA1841" s="401"/>
      <c r="VJB1841" s="401"/>
      <c r="VJC1841" s="401"/>
      <c r="VJD1841" s="401"/>
      <c r="VJE1841" s="401"/>
      <c r="VJF1841" s="401"/>
      <c r="VJG1841" s="401"/>
      <c r="VJH1841" s="401"/>
      <c r="VJI1841" s="401"/>
      <c r="VJJ1841" s="401"/>
      <c r="VJK1841" s="401"/>
      <c r="VJL1841" s="401"/>
      <c r="VJM1841" s="401"/>
      <c r="VJN1841" s="401"/>
      <c r="VJO1841" s="401"/>
      <c r="VJP1841" s="401"/>
      <c r="VJQ1841" s="401"/>
      <c r="VJR1841" s="401"/>
      <c r="VJS1841" s="401"/>
      <c r="VJT1841" s="401"/>
      <c r="VJU1841" s="401"/>
      <c r="VJV1841" s="401"/>
      <c r="VJW1841" s="401"/>
      <c r="VJX1841" s="401"/>
      <c r="VJY1841" s="401"/>
      <c r="VJZ1841" s="401"/>
      <c r="VKA1841" s="401"/>
      <c r="VKB1841" s="401"/>
      <c r="VKC1841" s="401"/>
      <c r="VKD1841" s="401"/>
      <c r="VKE1841" s="401"/>
      <c r="VKF1841" s="401"/>
      <c r="VKG1841" s="401"/>
      <c r="VKH1841" s="401"/>
      <c r="VKI1841" s="401"/>
      <c r="VKJ1841" s="401"/>
      <c r="VKK1841" s="401"/>
      <c r="VKL1841" s="401"/>
      <c r="VKM1841" s="401"/>
      <c r="VKN1841" s="401"/>
      <c r="VKO1841" s="401"/>
      <c r="VKP1841" s="401"/>
      <c r="VKQ1841" s="401"/>
      <c r="VKR1841" s="401"/>
      <c r="VKS1841" s="401"/>
      <c r="VKT1841" s="401"/>
      <c r="VKU1841" s="401"/>
      <c r="VKV1841" s="401"/>
      <c r="VKW1841" s="401"/>
      <c r="VKX1841" s="401"/>
      <c r="VKY1841" s="401"/>
      <c r="VKZ1841" s="401"/>
      <c r="VLA1841" s="401"/>
      <c r="VLB1841" s="401"/>
      <c r="VLC1841" s="401"/>
      <c r="VLD1841" s="401"/>
      <c r="VLE1841" s="401"/>
      <c r="VLF1841" s="401"/>
      <c r="VLG1841" s="401"/>
      <c r="VLH1841" s="401"/>
      <c r="VLI1841" s="401"/>
      <c r="VLJ1841" s="401"/>
      <c r="VLK1841" s="401"/>
      <c r="VLL1841" s="401"/>
      <c r="VLM1841" s="401"/>
      <c r="VLN1841" s="401"/>
      <c r="VLO1841" s="401"/>
      <c r="VLP1841" s="401"/>
      <c r="VLQ1841" s="401"/>
      <c r="VLR1841" s="401"/>
      <c r="VLS1841" s="401"/>
      <c r="VLT1841" s="401"/>
      <c r="VLU1841" s="401"/>
      <c r="VLV1841" s="401"/>
      <c r="VLW1841" s="401"/>
      <c r="VLX1841" s="401"/>
      <c r="VLY1841" s="401"/>
      <c r="VLZ1841" s="401"/>
      <c r="VMA1841" s="401"/>
      <c r="VMB1841" s="401"/>
      <c r="VMC1841" s="401"/>
      <c r="VMD1841" s="401"/>
      <c r="VME1841" s="401"/>
      <c r="VMF1841" s="401"/>
      <c r="VMG1841" s="401"/>
      <c r="VMH1841" s="401"/>
      <c r="VMI1841" s="401"/>
      <c r="VMJ1841" s="401"/>
      <c r="VMK1841" s="401"/>
      <c r="VML1841" s="401"/>
      <c r="VMM1841" s="401"/>
      <c r="VMN1841" s="401"/>
      <c r="VMO1841" s="401"/>
      <c r="VMP1841" s="401"/>
      <c r="VMQ1841" s="401"/>
      <c r="VMR1841" s="401"/>
      <c r="VMS1841" s="401"/>
      <c r="VMT1841" s="401"/>
      <c r="VMU1841" s="401"/>
      <c r="VMV1841" s="401"/>
      <c r="VMW1841" s="401"/>
      <c r="VMX1841" s="401"/>
      <c r="VMY1841" s="401"/>
      <c r="VMZ1841" s="401"/>
      <c r="VNA1841" s="401"/>
      <c r="VNB1841" s="401"/>
      <c r="VNC1841" s="401"/>
      <c r="VND1841" s="401"/>
      <c r="VNE1841" s="401"/>
      <c r="VNF1841" s="401"/>
      <c r="VNG1841" s="401"/>
      <c r="VNH1841" s="401"/>
      <c r="VNI1841" s="401"/>
      <c r="VNJ1841" s="401"/>
      <c r="VNK1841" s="401"/>
      <c r="VNL1841" s="401"/>
      <c r="VNM1841" s="401"/>
      <c r="VNN1841" s="401"/>
      <c r="VNO1841" s="401"/>
      <c r="VNP1841" s="401"/>
      <c r="VNQ1841" s="401"/>
      <c r="VNR1841" s="401"/>
      <c r="VNS1841" s="401"/>
      <c r="VNT1841" s="401"/>
      <c r="VNU1841" s="401"/>
      <c r="VNV1841" s="401"/>
      <c r="VNW1841" s="401"/>
      <c r="VNX1841" s="401"/>
      <c r="VNY1841" s="401"/>
      <c r="VNZ1841" s="401"/>
      <c r="VOA1841" s="401"/>
      <c r="VOB1841" s="401"/>
      <c r="VOC1841" s="401"/>
      <c r="VOD1841" s="401"/>
      <c r="VOE1841" s="401"/>
      <c r="VOF1841" s="401"/>
      <c r="VOG1841" s="401"/>
      <c r="VOH1841" s="401"/>
      <c r="VOI1841" s="401"/>
      <c r="VOJ1841" s="401"/>
      <c r="VOK1841" s="401"/>
      <c r="VOL1841" s="401"/>
      <c r="VOM1841" s="401"/>
      <c r="VON1841" s="401"/>
      <c r="VOO1841" s="401"/>
      <c r="VOP1841" s="401"/>
      <c r="VOQ1841" s="401"/>
      <c r="VOR1841" s="401"/>
      <c r="VOS1841" s="401"/>
      <c r="VOT1841" s="401"/>
      <c r="VOU1841" s="401"/>
      <c r="VOV1841" s="401"/>
      <c r="VOW1841" s="401"/>
      <c r="VOX1841" s="401"/>
      <c r="VOY1841" s="401"/>
      <c r="VOZ1841" s="401"/>
      <c r="VPA1841" s="401"/>
      <c r="VPB1841" s="401"/>
      <c r="VPC1841" s="401"/>
      <c r="VPD1841" s="401"/>
      <c r="VPE1841" s="401"/>
      <c r="VPF1841" s="401"/>
      <c r="VPG1841" s="401"/>
      <c r="VPH1841" s="401"/>
      <c r="VPI1841" s="401"/>
      <c r="VPJ1841" s="401"/>
      <c r="VPK1841" s="401"/>
      <c r="VPL1841" s="401"/>
      <c r="VPM1841" s="401"/>
      <c r="VPN1841" s="401"/>
      <c r="VPO1841" s="401"/>
      <c r="VPP1841" s="401"/>
      <c r="VPQ1841" s="401"/>
      <c r="VPR1841" s="401"/>
      <c r="VPS1841" s="401"/>
      <c r="VPT1841" s="401"/>
      <c r="VPU1841" s="401"/>
      <c r="VPV1841" s="401"/>
      <c r="VPW1841" s="401"/>
      <c r="VPX1841" s="401"/>
      <c r="VPY1841" s="401"/>
      <c r="VPZ1841" s="401"/>
      <c r="VQA1841" s="401"/>
      <c r="VQB1841" s="401"/>
      <c r="VQC1841" s="401"/>
      <c r="VQD1841" s="401"/>
      <c r="VQE1841" s="401"/>
      <c r="VQF1841" s="401"/>
      <c r="VQG1841" s="401"/>
      <c r="VQH1841" s="401"/>
      <c r="VQI1841" s="401"/>
      <c r="VQJ1841" s="401"/>
      <c r="VQK1841" s="401"/>
      <c r="VQL1841" s="401"/>
      <c r="VQM1841" s="401"/>
      <c r="VQN1841" s="401"/>
      <c r="VQO1841" s="401"/>
      <c r="VQP1841" s="401"/>
      <c r="VQQ1841" s="401"/>
      <c r="VQR1841" s="401"/>
      <c r="VQS1841" s="401"/>
      <c r="VQT1841" s="401"/>
      <c r="VQU1841" s="401"/>
      <c r="VQV1841" s="401"/>
      <c r="VQW1841" s="401"/>
      <c r="VQX1841" s="401"/>
      <c r="VQY1841" s="401"/>
      <c r="VQZ1841" s="401"/>
      <c r="VRA1841" s="401"/>
      <c r="VRB1841" s="401"/>
      <c r="VRC1841" s="401"/>
      <c r="VRD1841" s="401"/>
      <c r="VRE1841" s="401"/>
      <c r="VRF1841" s="401"/>
      <c r="VRG1841" s="401"/>
      <c r="VRH1841" s="401"/>
      <c r="VRI1841" s="401"/>
      <c r="VRJ1841" s="401"/>
      <c r="VRK1841" s="401"/>
      <c r="VRL1841" s="401"/>
      <c r="VRM1841" s="401"/>
      <c r="VRN1841" s="401"/>
      <c r="VRO1841" s="401"/>
      <c r="VRP1841" s="401"/>
      <c r="VRQ1841" s="401"/>
      <c r="VRR1841" s="401"/>
      <c r="VRS1841" s="401"/>
      <c r="VRT1841" s="401"/>
      <c r="VRU1841" s="401"/>
      <c r="VRV1841" s="401"/>
      <c r="VRW1841" s="401"/>
      <c r="VRX1841" s="401"/>
      <c r="VRY1841" s="401"/>
      <c r="VRZ1841" s="401"/>
      <c r="VSA1841" s="401"/>
      <c r="VSB1841" s="401"/>
      <c r="VSC1841" s="401"/>
      <c r="VSD1841" s="401"/>
      <c r="VSE1841" s="401"/>
      <c r="VSF1841" s="401"/>
      <c r="VSG1841" s="401"/>
      <c r="VSH1841" s="401"/>
      <c r="VSI1841" s="401"/>
      <c r="VSJ1841" s="401"/>
      <c r="VSK1841" s="401"/>
      <c r="VSL1841" s="401"/>
      <c r="VSM1841" s="401"/>
      <c r="VSN1841" s="401"/>
      <c r="VSO1841" s="401"/>
      <c r="VSP1841" s="401"/>
      <c r="VSQ1841" s="401"/>
      <c r="VSR1841" s="401"/>
      <c r="VSS1841" s="401"/>
      <c r="VST1841" s="401"/>
      <c r="VSU1841" s="401"/>
      <c r="VSV1841" s="401"/>
      <c r="VSW1841" s="401"/>
      <c r="VSX1841" s="401"/>
      <c r="VSY1841" s="401"/>
      <c r="VSZ1841" s="401"/>
      <c r="VTA1841" s="401"/>
      <c r="VTB1841" s="401"/>
      <c r="VTC1841" s="401"/>
      <c r="VTD1841" s="401"/>
      <c r="VTE1841" s="401"/>
      <c r="VTF1841" s="401"/>
      <c r="VTG1841" s="401"/>
      <c r="VTH1841" s="401"/>
      <c r="VTI1841" s="401"/>
      <c r="VTJ1841" s="401"/>
      <c r="VTK1841" s="401"/>
      <c r="VTL1841" s="401"/>
      <c r="VTM1841" s="401"/>
      <c r="VTN1841" s="401"/>
      <c r="VTO1841" s="401"/>
      <c r="VTP1841" s="401"/>
      <c r="VTQ1841" s="401"/>
      <c r="VTR1841" s="401"/>
      <c r="VTS1841" s="401"/>
      <c r="VTT1841" s="401"/>
      <c r="VTU1841" s="401"/>
      <c r="VTV1841" s="401"/>
      <c r="VTW1841" s="401"/>
      <c r="VTX1841" s="401"/>
      <c r="VTY1841" s="401"/>
      <c r="VTZ1841" s="401"/>
      <c r="VUA1841" s="401"/>
      <c r="VUB1841" s="401"/>
      <c r="VUC1841" s="401"/>
      <c r="VUD1841" s="401"/>
      <c r="VUE1841" s="401"/>
      <c r="VUF1841" s="401"/>
      <c r="VUG1841" s="401"/>
      <c r="VUH1841" s="401"/>
      <c r="VUI1841" s="401"/>
      <c r="VUJ1841" s="401"/>
      <c r="VUK1841" s="401"/>
      <c r="VUL1841" s="401"/>
      <c r="VUM1841" s="401"/>
      <c r="VUN1841" s="401"/>
      <c r="VUO1841" s="401"/>
      <c r="VUP1841" s="401"/>
      <c r="VUQ1841" s="401"/>
      <c r="VUR1841" s="401"/>
      <c r="VUS1841" s="401"/>
      <c r="VUT1841" s="401"/>
      <c r="VUU1841" s="401"/>
      <c r="VUV1841" s="401"/>
      <c r="VUW1841" s="401"/>
      <c r="VUX1841" s="401"/>
      <c r="VUY1841" s="401"/>
      <c r="VUZ1841" s="401"/>
      <c r="VVA1841" s="401"/>
      <c r="VVB1841" s="401"/>
      <c r="VVC1841" s="401"/>
      <c r="VVD1841" s="401"/>
      <c r="VVE1841" s="401"/>
      <c r="VVF1841" s="401"/>
      <c r="VVG1841" s="401"/>
      <c r="VVH1841" s="401"/>
      <c r="VVI1841" s="401"/>
      <c r="VVJ1841" s="401"/>
      <c r="VVK1841" s="401"/>
      <c r="VVL1841" s="401"/>
      <c r="VVM1841" s="401"/>
      <c r="VVN1841" s="401"/>
      <c r="VVO1841" s="401"/>
      <c r="VVP1841" s="401"/>
      <c r="VVQ1841" s="401"/>
      <c r="VVR1841" s="401"/>
      <c r="VVS1841" s="401"/>
      <c r="VVT1841" s="401"/>
      <c r="VVU1841" s="401"/>
      <c r="VVV1841" s="401"/>
      <c r="VVW1841" s="401"/>
      <c r="VVX1841" s="401"/>
      <c r="VVY1841" s="401"/>
      <c r="VVZ1841" s="401"/>
      <c r="VWA1841" s="401"/>
      <c r="VWB1841" s="401"/>
      <c r="VWC1841" s="401"/>
      <c r="VWD1841" s="401"/>
      <c r="VWE1841" s="401"/>
      <c r="VWF1841" s="401"/>
      <c r="VWG1841" s="401"/>
      <c r="VWH1841" s="401"/>
      <c r="VWI1841" s="401"/>
      <c r="VWJ1841" s="401"/>
      <c r="VWK1841" s="401"/>
      <c r="VWL1841" s="401"/>
      <c r="VWM1841" s="401"/>
      <c r="VWN1841" s="401"/>
      <c r="VWO1841" s="401"/>
      <c r="VWP1841" s="401"/>
      <c r="VWQ1841" s="401"/>
      <c r="VWR1841" s="401"/>
      <c r="VWS1841" s="401"/>
      <c r="VWT1841" s="401"/>
      <c r="VWU1841" s="401"/>
      <c r="VWV1841" s="401"/>
      <c r="VWW1841" s="401"/>
      <c r="VWX1841" s="401"/>
      <c r="VWY1841" s="401"/>
      <c r="VWZ1841" s="401"/>
      <c r="VXA1841" s="401"/>
      <c r="VXB1841" s="401"/>
      <c r="VXC1841" s="401"/>
      <c r="VXD1841" s="401"/>
      <c r="VXE1841" s="401"/>
      <c r="VXF1841" s="401"/>
      <c r="VXG1841" s="401"/>
      <c r="VXH1841" s="401"/>
      <c r="VXI1841" s="401"/>
      <c r="VXJ1841" s="401"/>
      <c r="VXK1841" s="401"/>
      <c r="VXL1841" s="401"/>
      <c r="VXM1841" s="401"/>
      <c r="VXN1841" s="401"/>
      <c r="VXO1841" s="401"/>
      <c r="VXP1841" s="401"/>
      <c r="VXQ1841" s="401"/>
      <c r="VXR1841" s="401"/>
      <c r="VXS1841" s="401"/>
      <c r="VXT1841" s="401"/>
      <c r="VXU1841" s="401"/>
      <c r="VXV1841" s="401"/>
      <c r="VXW1841" s="401"/>
      <c r="VXX1841" s="401"/>
      <c r="VXY1841" s="401"/>
      <c r="VXZ1841" s="401"/>
      <c r="VYA1841" s="401"/>
      <c r="VYB1841" s="401"/>
      <c r="VYC1841" s="401"/>
      <c r="VYD1841" s="401"/>
      <c r="VYE1841" s="401"/>
      <c r="VYF1841" s="401"/>
      <c r="VYG1841" s="401"/>
      <c r="VYH1841" s="401"/>
      <c r="VYI1841" s="401"/>
      <c r="VYJ1841" s="401"/>
      <c r="VYK1841" s="401"/>
      <c r="VYL1841" s="401"/>
      <c r="VYM1841" s="401"/>
      <c r="VYN1841" s="401"/>
      <c r="VYO1841" s="401"/>
      <c r="VYP1841" s="401"/>
      <c r="VYQ1841" s="401"/>
      <c r="VYR1841" s="401"/>
      <c r="VYS1841" s="401"/>
      <c r="VYT1841" s="401"/>
      <c r="VYU1841" s="401"/>
      <c r="VYV1841" s="401"/>
      <c r="VYW1841" s="401"/>
      <c r="VYX1841" s="401"/>
      <c r="VYY1841" s="401"/>
      <c r="VYZ1841" s="401"/>
      <c r="VZA1841" s="401"/>
      <c r="VZB1841" s="401"/>
      <c r="VZC1841" s="401"/>
      <c r="VZD1841" s="401"/>
      <c r="VZE1841" s="401"/>
      <c r="VZF1841" s="401"/>
      <c r="VZG1841" s="401"/>
      <c r="VZH1841" s="401"/>
      <c r="VZI1841" s="401"/>
      <c r="VZJ1841" s="401"/>
      <c r="VZK1841" s="401"/>
      <c r="VZL1841" s="401"/>
      <c r="VZM1841" s="401"/>
      <c r="VZN1841" s="401"/>
      <c r="VZO1841" s="401"/>
      <c r="VZP1841" s="401"/>
      <c r="VZQ1841" s="401"/>
      <c r="VZR1841" s="401"/>
      <c r="VZS1841" s="401"/>
      <c r="VZT1841" s="401"/>
      <c r="VZU1841" s="401"/>
      <c r="VZV1841" s="401"/>
      <c r="VZW1841" s="401"/>
      <c r="VZX1841" s="401"/>
      <c r="VZY1841" s="401"/>
      <c r="VZZ1841" s="401"/>
      <c r="WAA1841" s="401"/>
      <c r="WAB1841" s="401"/>
      <c r="WAC1841" s="401"/>
      <c r="WAD1841" s="401"/>
      <c r="WAE1841" s="401"/>
      <c r="WAF1841" s="401"/>
      <c r="WAG1841" s="401"/>
      <c r="WAH1841" s="401"/>
      <c r="WAI1841" s="401"/>
      <c r="WAJ1841" s="401"/>
      <c r="WAK1841" s="401"/>
      <c r="WAL1841" s="401"/>
      <c r="WAM1841" s="401"/>
      <c r="WAN1841" s="401"/>
      <c r="WAO1841" s="401"/>
      <c r="WAP1841" s="401"/>
      <c r="WAQ1841" s="401"/>
      <c r="WAR1841" s="401"/>
      <c r="WAS1841" s="401"/>
      <c r="WAT1841" s="401"/>
      <c r="WAU1841" s="401"/>
      <c r="WAV1841" s="401"/>
      <c r="WAW1841" s="401"/>
      <c r="WAX1841" s="401"/>
      <c r="WAY1841" s="401"/>
      <c r="WAZ1841" s="401"/>
      <c r="WBA1841" s="401"/>
      <c r="WBB1841" s="401"/>
      <c r="WBC1841" s="401"/>
      <c r="WBD1841" s="401"/>
      <c r="WBE1841" s="401"/>
      <c r="WBF1841" s="401"/>
      <c r="WBG1841" s="401"/>
      <c r="WBH1841" s="401"/>
      <c r="WBI1841" s="401"/>
      <c r="WBJ1841" s="401"/>
      <c r="WBK1841" s="401"/>
      <c r="WBL1841" s="401"/>
      <c r="WBM1841" s="401"/>
      <c r="WBN1841" s="401"/>
      <c r="WBO1841" s="401"/>
      <c r="WBP1841" s="401"/>
      <c r="WBQ1841" s="401"/>
      <c r="WBR1841" s="401"/>
      <c r="WBS1841" s="401"/>
      <c r="WBT1841" s="401"/>
      <c r="WBU1841" s="401"/>
      <c r="WBV1841" s="401"/>
      <c r="WBW1841" s="401"/>
      <c r="WBX1841" s="401"/>
      <c r="WBY1841" s="401"/>
      <c r="WBZ1841" s="401"/>
      <c r="WCA1841" s="401"/>
      <c r="WCB1841" s="401"/>
      <c r="WCC1841" s="401"/>
      <c r="WCD1841" s="401"/>
      <c r="WCE1841" s="401"/>
      <c r="WCF1841" s="401"/>
      <c r="WCG1841" s="401"/>
      <c r="WCH1841" s="401"/>
      <c r="WCI1841" s="401"/>
      <c r="WCJ1841" s="401"/>
      <c r="WCK1841" s="401"/>
      <c r="WCL1841" s="401"/>
      <c r="WCM1841" s="401"/>
      <c r="WCN1841" s="401"/>
      <c r="WCO1841" s="401"/>
      <c r="WCP1841" s="401"/>
      <c r="WCQ1841" s="401"/>
      <c r="WCR1841" s="401"/>
      <c r="WCS1841" s="401"/>
      <c r="WCT1841" s="401"/>
      <c r="WCU1841" s="401"/>
      <c r="WCV1841" s="401"/>
      <c r="WCW1841" s="401"/>
      <c r="WCX1841" s="401"/>
      <c r="WCY1841" s="401"/>
      <c r="WCZ1841" s="401"/>
      <c r="WDA1841" s="401"/>
      <c r="WDB1841" s="401"/>
      <c r="WDC1841" s="401"/>
      <c r="WDD1841" s="401"/>
      <c r="WDE1841" s="401"/>
      <c r="WDF1841" s="401"/>
      <c r="WDG1841" s="401"/>
      <c r="WDH1841" s="401"/>
      <c r="WDI1841" s="401"/>
      <c r="WDJ1841" s="401"/>
      <c r="WDK1841" s="401"/>
      <c r="WDL1841" s="401"/>
      <c r="WDM1841" s="401"/>
      <c r="WDN1841" s="401"/>
      <c r="WDO1841" s="401"/>
      <c r="WDP1841" s="401"/>
      <c r="WDQ1841" s="401"/>
      <c r="WDR1841" s="401"/>
      <c r="WDS1841" s="401"/>
      <c r="WDT1841" s="401"/>
      <c r="WDU1841" s="401"/>
      <c r="WDV1841" s="401"/>
      <c r="WDW1841" s="401"/>
      <c r="WDX1841" s="401"/>
      <c r="WDY1841" s="401"/>
      <c r="WDZ1841" s="401"/>
      <c r="WEA1841" s="401"/>
      <c r="WEB1841" s="401"/>
      <c r="WEC1841" s="401"/>
      <c r="WED1841" s="401"/>
      <c r="WEE1841" s="401"/>
      <c r="WEF1841" s="401"/>
      <c r="WEG1841" s="401"/>
      <c r="WEH1841" s="401"/>
      <c r="WEI1841" s="401"/>
      <c r="WEJ1841" s="401"/>
      <c r="WEK1841" s="401"/>
      <c r="WEL1841" s="401"/>
      <c r="WEM1841" s="401"/>
      <c r="WEN1841" s="401"/>
      <c r="WEO1841" s="401"/>
      <c r="WEP1841" s="401"/>
      <c r="WEQ1841" s="401"/>
      <c r="WER1841" s="401"/>
      <c r="WES1841" s="401"/>
      <c r="WET1841" s="401"/>
      <c r="WEU1841" s="401"/>
      <c r="WEV1841" s="401"/>
      <c r="WEW1841" s="401"/>
      <c r="WEX1841" s="401"/>
      <c r="WEY1841" s="401"/>
      <c r="WEZ1841" s="401"/>
      <c r="WFA1841" s="401"/>
      <c r="WFB1841" s="401"/>
      <c r="WFC1841" s="401"/>
      <c r="WFD1841" s="401"/>
      <c r="WFE1841" s="401"/>
      <c r="WFF1841" s="401"/>
      <c r="WFG1841" s="401"/>
      <c r="WFH1841" s="401"/>
      <c r="WFI1841" s="401"/>
      <c r="WFJ1841" s="401"/>
      <c r="WFK1841" s="401"/>
      <c r="WFL1841" s="401"/>
      <c r="WFM1841" s="401"/>
      <c r="WFN1841" s="401"/>
      <c r="WFO1841" s="401"/>
      <c r="WFP1841" s="401"/>
      <c r="WFQ1841" s="401"/>
      <c r="WFR1841" s="401"/>
      <c r="WFS1841" s="401"/>
      <c r="WFT1841" s="401"/>
      <c r="WFU1841" s="401"/>
      <c r="WFV1841" s="401"/>
      <c r="WFW1841" s="401"/>
      <c r="WFX1841" s="401"/>
      <c r="WFY1841" s="401"/>
      <c r="WFZ1841" s="401"/>
      <c r="WGA1841" s="401"/>
      <c r="WGB1841" s="401"/>
      <c r="WGC1841" s="401"/>
      <c r="WGD1841" s="401"/>
      <c r="WGE1841" s="401"/>
      <c r="WGF1841" s="401"/>
      <c r="WGG1841" s="401"/>
      <c r="WGH1841" s="401"/>
      <c r="WGI1841" s="401"/>
      <c r="WGJ1841" s="401"/>
      <c r="WGK1841" s="401"/>
      <c r="WGL1841" s="401"/>
      <c r="WGM1841" s="401"/>
      <c r="WGN1841" s="401"/>
      <c r="WGO1841" s="401"/>
      <c r="WGP1841" s="401"/>
      <c r="WGQ1841" s="401"/>
      <c r="WGR1841" s="401"/>
      <c r="WGS1841" s="401"/>
      <c r="WGT1841" s="401"/>
      <c r="WGU1841" s="401"/>
      <c r="WGV1841" s="401"/>
      <c r="WGW1841" s="401"/>
      <c r="WGX1841" s="401"/>
      <c r="WGY1841" s="401"/>
      <c r="WGZ1841" s="401"/>
      <c r="WHA1841" s="401"/>
      <c r="WHB1841" s="401"/>
      <c r="WHC1841" s="401"/>
      <c r="WHD1841" s="401"/>
      <c r="WHE1841" s="401"/>
      <c r="WHF1841" s="401"/>
      <c r="WHG1841" s="401"/>
      <c r="WHH1841" s="401"/>
      <c r="WHI1841" s="401"/>
      <c r="WHJ1841" s="401"/>
      <c r="WHK1841" s="401"/>
      <c r="WHL1841" s="401"/>
      <c r="WHM1841" s="401"/>
      <c r="WHN1841" s="401"/>
      <c r="WHO1841" s="401"/>
      <c r="WHP1841" s="401"/>
      <c r="WHQ1841" s="401"/>
      <c r="WHR1841" s="401"/>
      <c r="WHS1841" s="401"/>
      <c r="WHT1841" s="401"/>
      <c r="WHU1841" s="401"/>
      <c r="WHV1841" s="401"/>
      <c r="WHW1841" s="401"/>
      <c r="WHX1841" s="401"/>
      <c r="WHY1841" s="401"/>
      <c r="WHZ1841" s="401"/>
      <c r="WIA1841" s="401"/>
      <c r="WIB1841" s="401"/>
      <c r="WIC1841" s="401"/>
      <c r="WID1841" s="401"/>
      <c r="WIE1841" s="401"/>
      <c r="WIF1841" s="401"/>
      <c r="WIG1841" s="401"/>
      <c r="WIH1841" s="401"/>
      <c r="WII1841" s="401"/>
      <c r="WIJ1841" s="401"/>
      <c r="WIK1841" s="401"/>
      <c r="WIL1841" s="401"/>
      <c r="WIM1841" s="401"/>
      <c r="WIN1841" s="401"/>
      <c r="WIO1841" s="401"/>
      <c r="WIP1841" s="401"/>
      <c r="WIQ1841" s="401"/>
      <c r="WIR1841" s="401"/>
      <c r="WIS1841" s="401"/>
      <c r="WIT1841" s="401"/>
      <c r="WIU1841" s="401"/>
      <c r="WIV1841" s="401"/>
      <c r="WIW1841" s="401"/>
      <c r="WIX1841" s="401"/>
      <c r="WIY1841" s="401"/>
      <c r="WIZ1841" s="401"/>
      <c r="WJA1841" s="401"/>
      <c r="WJB1841" s="401"/>
      <c r="WJC1841" s="401"/>
      <c r="WJD1841" s="401"/>
      <c r="WJE1841" s="401"/>
      <c r="WJF1841" s="401"/>
      <c r="WJG1841" s="401"/>
      <c r="WJH1841" s="401"/>
      <c r="WJI1841" s="401"/>
      <c r="WJJ1841" s="401"/>
      <c r="WJK1841" s="401"/>
      <c r="WJL1841" s="401"/>
      <c r="WJM1841" s="401"/>
      <c r="WJN1841" s="401"/>
      <c r="WJO1841" s="401"/>
      <c r="WJP1841" s="401"/>
      <c r="WJQ1841" s="401"/>
      <c r="WJR1841" s="401"/>
      <c r="WJS1841" s="401"/>
      <c r="WJT1841" s="401"/>
      <c r="WJU1841" s="401"/>
      <c r="WJV1841" s="401"/>
      <c r="WJW1841" s="401"/>
      <c r="WJX1841" s="401"/>
      <c r="WJY1841" s="401"/>
      <c r="WJZ1841" s="401"/>
      <c r="WKA1841" s="401"/>
      <c r="WKB1841" s="401"/>
      <c r="WKC1841" s="401"/>
      <c r="WKD1841" s="401"/>
      <c r="WKE1841" s="401"/>
      <c r="WKF1841" s="401"/>
      <c r="WKG1841" s="401"/>
      <c r="WKH1841" s="401"/>
      <c r="WKI1841" s="401"/>
      <c r="WKJ1841" s="401"/>
      <c r="WKK1841" s="401"/>
      <c r="WKL1841" s="401"/>
      <c r="WKM1841" s="401"/>
      <c r="WKN1841" s="401"/>
      <c r="WKO1841" s="401"/>
      <c r="WKP1841" s="401"/>
      <c r="WKQ1841" s="401"/>
      <c r="WKR1841" s="401"/>
      <c r="WKS1841" s="401"/>
      <c r="WKT1841" s="401"/>
      <c r="WKU1841" s="401"/>
      <c r="WKV1841" s="401"/>
      <c r="WKW1841" s="401"/>
      <c r="WKX1841" s="401"/>
      <c r="WKY1841" s="401"/>
      <c r="WKZ1841" s="401"/>
      <c r="WLA1841" s="401"/>
      <c r="WLB1841" s="401"/>
      <c r="WLC1841" s="401"/>
      <c r="WLD1841" s="401"/>
      <c r="WLE1841" s="401"/>
      <c r="WLF1841" s="401"/>
      <c r="WLG1841" s="401"/>
      <c r="WLH1841" s="401"/>
      <c r="WLI1841" s="401"/>
      <c r="WLJ1841" s="401"/>
      <c r="WLK1841" s="401"/>
      <c r="WLL1841" s="401"/>
      <c r="WLM1841" s="401"/>
      <c r="WLN1841" s="401"/>
      <c r="WLO1841" s="401"/>
      <c r="WLP1841" s="401"/>
      <c r="WLQ1841" s="401"/>
      <c r="WLR1841" s="401"/>
      <c r="WLS1841" s="401"/>
      <c r="WLT1841" s="401"/>
      <c r="WLU1841" s="401"/>
      <c r="WLV1841" s="401"/>
      <c r="WLW1841" s="401"/>
      <c r="WLX1841" s="401"/>
      <c r="WLY1841" s="401"/>
      <c r="WLZ1841" s="401"/>
      <c r="WMA1841" s="401"/>
      <c r="WMB1841" s="401"/>
      <c r="WMC1841" s="401"/>
      <c r="WMD1841" s="401"/>
      <c r="WME1841" s="401"/>
      <c r="WMF1841" s="401"/>
      <c r="WMG1841" s="401"/>
      <c r="WMH1841" s="401"/>
      <c r="WMI1841" s="401"/>
      <c r="WMJ1841" s="401"/>
      <c r="WMK1841" s="401"/>
      <c r="WML1841" s="401"/>
      <c r="WMM1841" s="401"/>
      <c r="WMN1841" s="401"/>
      <c r="WMO1841" s="401"/>
      <c r="WMP1841" s="401"/>
      <c r="WMQ1841" s="401"/>
      <c r="WMR1841" s="401"/>
      <c r="WMS1841" s="401"/>
      <c r="WMT1841" s="401"/>
      <c r="WMU1841" s="401"/>
      <c r="WMV1841" s="401"/>
      <c r="WMW1841" s="401"/>
      <c r="WMX1841" s="401"/>
      <c r="WMY1841" s="401"/>
      <c r="WMZ1841" s="401"/>
      <c r="WNA1841" s="401"/>
      <c r="WNB1841" s="401"/>
      <c r="WNC1841" s="401"/>
      <c r="WND1841" s="401"/>
      <c r="WNE1841" s="401"/>
      <c r="WNF1841" s="401"/>
      <c r="WNG1841" s="401"/>
      <c r="WNH1841" s="401"/>
      <c r="WNI1841" s="401"/>
      <c r="WNJ1841" s="401"/>
      <c r="WNK1841" s="401"/>
      <c r="WNL1841" s="401"/>
      <c r="WNM1841" s="401"/>
      <c r="WNN1841" s="401"/>
      <c r="WNO1841" s="401"/>
      <c r="WNP1841" s="401"/>
      <c r="WNQ1841" s="401"/>
      <c r="WNR1841" s="401"/>
      <c r="WNS1841" s="401"/>
      <c r="WNT1841" s="401"/>
      <c r="WNU1841" s="401"/>
      <c r="WNV1841" s="401"/>
      <c r="WNW1841" s="401"/>
      <c r="WNX1841" s="401"/>
      <c r="WNY1841" s="401"/>
      <c r="WNZ1841" s="401"/>
      <c r="WOA1841" s="401"/>
      <c r="WOB1841" s="401"/>
      <c r="WOC1841" s="401"/>
      <c r="WOD1841" s="401"/>
      <c r="WOE1841" s="401"/>
      <c r="WOF1841" s="401"/>
      <c r="WOG1841" s="401"/>
      <c r="WOH1841" s="401"/>
      <c r="WOI1841" s="401"/>
      <c r="WOJ1841" s="401"/>
      <c r="WOK1841" s="401"/>
      <c r="WOL1841" s="401"/>
      <c r="WOM1841" s="401"/>
      <c r="WON1841" s="401"/>
      <c r="WOO1841" s="401"/>
      <c r="WOP1841" s="401"/>
      <c r="WOQ1841" s="401"/>
      <c r="WOR1841" s="401"/>
      <c r="WOS1841" s="401"/>
      <c r="WOT1841" s="401"/>
      <c r="WOU1841" s="401"/>
      <c r="WOV1841" s="401"/>
      <c r="WOW1841" s="401"/>
      <c r="WOX1841" s="401"/>
      <c r="WOY1841" s="401"/>
      <c r="WOZ1841" s="401"/>
      <c r="WPA1841" s="401"/>
      <c r="WPB1841" s="401"/>
      <c r="WPC1841" s="401"/>
      <c r="WPD1841" s="401"/>
      <c r="WPE1841" s="401"/>
      <c r="WPF1841" s="401"/>
      <c r="WPG1841" s="401"/>
      <c r="WPH1841" s="401"/>
      <c r="WPI1841" s="401"/>
      <c r="WPJ1841" s="401"/>
      <c r="WPK1841" s="401"/>
      <c r="WPL1841" s="401"/>
      <c r="WPM1841" s="401"/>
      <c r="WPN1841" s="401"/>
      <c r="WPO1841" s="401"/>
      <c r="WPP1841" s="401"/>
      <c r="WPQ1841" s="401"/>
      <c r="WPR1841" s="401"/>
      <c r="WPS1841" s="401"/>
      <c r="WPT1841" s="401"/>
      <c r="WPU1841" s="401"/>
      <c r="WPV1841" s="401"/>
      <c r="WPW1841" s="401"/>
      <c r="WPX1841" s="401"/>
      <c r="WPY1841" s="401"/>
      <c r="WPZ1841" s="401"/>
      <c r="WQA1841" s="401"/>
      <c r="WQB1841" s="401"/>
      <c r="WQC1841" s="401"/>
      <c r="WQD1841" s="401"/>
      <c r="WQE1841" s="401"/>
      <c r="WQF1841" s="401"/>
      <c r="WQG1841" s="401"/>
      <c r="WQH1841" s="401"/>
      <c r="WQI1841" s="401"/>
      <c r="WQJ1841" s="401"/>
      <c r="WQK1841" s="401"/>
      <c r="WQL1841" s="401"/>
      <c r="WQM1841" s="401"/>
      <c r="WQN1841" s="401"/>
      <c r="WQO1841" s="401"/>
      <c r="WQP1841" s="401"/>
      <c r="WQQ1841" s="401"/>
      <c r="WQR1841" s="401"/>
      <c r="WQS1841" s="401"/>
      <c r="WQT1841" s="401"/>
      <c r="WQU1841" s="401"/>
      <c r="WQV1841" s="401"/>
      <c r="WQW1841" s="401"/>
      <c r="WQX1841" s="401"/>
      <c r="WQY1841" s="401"/>
      <c r="WQZ1841" s="401"/>
      <c r="WRA1841" s="401"/>
      <c r="WRB1841" s="401"/>
      <c r="WRC1841" s="401"/>
      <c r="WRD1841" s="401"/>
      <c r="WRE1841" s="401"/>
      <c r="WRF1841" s="401"/>
      <c r="WRG1841" s="401"/>
      <c r="WRH1841" s="401"/>
      <c r="WRI1841" s="401"/>
      <c r="WRJ1841" s="401"/>
      <c r="WRK1841" s="401"/>
      <c r="WRL1841" s="401"/>
      <c r="WRM1841" s="401"/>
      <c r="WRN1841" s="401"/>
      <c r="WRO1841" s="401"/>
      <c r="WRP1841" s="401"/>
      <c r="WRQ1841" s="401"/>
      <c r="WRR1841" s="401"/>
      <c r="WRS1841" s="401"/>
      <c r="WRT1841" s="401"/>
      <c r="WRU1841" s="401"/>
      <c r="WRV1841" s="401"/>
      <c r="WRW1841" s="401"/>
      <c r="WRX1841" s="401"/>
      <c r="WRY1841" s="401"/>
      <c r="WRZ1841" s="401"/>
      <c r="WSA1841" s="401"/>
      <c r="WSB1841" s="401"/>
      <c r="WSC1841" s="401"/>
      <c r="WSD1841" s="401"/>
      <c r="WSE1841" s="401"/>
      <c r="WSF1841" s="401"/>
      <c r="WSG1841" s="401"/>
      <c r="WSH1841" s="401"/>
      <c r="WSI1841" s="401"/>
      <c r="WSJ1841" s="401"/>
      <c r="WSK1841" s="401"/>
      <c r="WSL1841" s="401"/>
      <c r="WSM1841" s="401"/>
      <c r="WSN1841" s="401"/>
      <c r="WSO1841" s="401"/>
      <c r="WSP1841" s="401"/>
      <c r="WSQ1841" s="401"/>
      <c r="WSR1841" s="401"/>
      <c r="WSS1841" s="401"/>
      <c r="WST1841" s="401"/>
      <c r="WSU1841" s="401"/>
      <c r="WSV1841" s="401"/>
      <c r="WSW1841" s="401"/>
      <c r="WSX1841" s="401"/>
      <c r="WSY1841" s="401"/>
      <c r="WSZ1841" s="401"/>
      <c r="WTA1841" s="401"/>
      <c r="WTB1841" s="401"/>
      <c r="WTC1841" s="401"/>
      <c r="WTD1841" s="401"/>
      <c r="WTE1841" s="401"/>
      <c r="WTF1841" s="401"/>
      <c r="WTG1841" s="401"/>
      <c r="WTH1841" s="401"/>
      <c r="WTI1841" s="401"/>
      <c r="WTJ1841" s="401"/>
      <c r="WTK1841" s="401"/>
      <c r="WTL1841" s="401"/>
      <c r="WTM1841" s="401"/>
      <c r="WTN1841" s="401"/>
      <c r="WTO1841" s="401"/>
      <c r="WTP1841" s="401"/>
      <c r="WTQ1841" s="401"/>
      <c r="WTR1841" s="401"/>
      <c r="WTS1841" s="401"/>
      <c r="WTT1841" s="401"/>
      <c r="WTU1841" s="401"/>
      <c r="WTV1841" s="401"/>
      <c r="WTW1841" s="401"/>
      <c r="WTX1841" s="401"/>
      <c r="WTY1841" s="401"/>
      <c r="WTZ1841" s="401"/>
      <c r="WUA1841" s="401"/>
      <c r="WUB1841" s="401"/>
      <c r="WUC1841" s="401"/>
      <c r="WUD1841" s="401"/>
      <c r="WUE1841" s="401"/>
      <c r="WUF1841" s="401"/>
      <c r="WUG1841" s="401"/>
      <c r="WUH1841" s="401"/>
      <c r="WUI1841" s="401"/>
      <c r="WUJ1841" s="401"/>
      <c r="WUK1841" s="401"/>
      <c r="WUL1841" s="401"/>
      <c r="WUM1841" s="401"/>
      <c r="WUN1841" s="401"/>
      <c r="WUO1841" s="401"/>
      <c r="WUP1841" s="401"/>
      <c r="WUQ1841" s="401"/>
      <c r="WUR1841" s="401"/>
      <c r="WUS1841" s="401"/>
      <c r="WUT1841" s="401"/>
      <c r="WUU1841" s="401"/>
      <c r="WUV1841" s="401"/>
      <c r="WUW1841" s="401"/>
      <c r="WUX1841" s="401"/>
      <c r="WUY1841" s="401"/>
      <c r="WUZ1841" s="401"/>
      <c r="WVA1841" s="401"/>
      <c r="WVB1841" s="401"/>
      <c r="WVC1841" s="401"/>
      <c r="WVD1841" s="401"/>
      <c r="WVE1841" s="401"/>
    </row>
    <row r="1842" spans="1:16125" s="399" customFormat="1">
      <c r="A1842" s="397"/>
      <c r="B1842" s="397"/>
      <c r="C1842" s="400"/>
      <c r="D1842" s="400"/>
      <c r="E1842" s="5023"/>
      <c r="F1842" s="3459"/>
      <c r="G1842" s="3459"/>
      <c r="H1842" s="3459"/>
      <c r="I1842" s="3459"/>
      <c r="J1842" s="3459"/>
      <c r="K1842" s="397"/>
      <c r="L1842" s="401"/>
      <c r="M1842" s="401"/>
      <c r="N1842" s="401"/>
      <c r="O1842" s="401"/>
      <c r="P1842" s="401"/>
      <c r="Q1842" s="401"/>
      <c r="R1842" s="401"/>
      <c r="S1842" s="401"/>
      <c r="T1842" s="401"/>
      <c r="U1842" s="401"/>
      <c r="V1842" s="401"/>
      <c r="W1842" s="401"/>
      <c r="X1842" s="401"/>
      <c r="Y1842" s="401"/>
      <c r="Z1842" s="401"/>
      <c r="AA1842" s="401"/>
      <c r="AB1842" s="401"/>
      <c r="AC1842" s="401"/>
      <c r="AD1842" s="401"/>
      <c r="AE1842" s="401"/>
      <c r="AF1842" s="401"/>
      <c r="AG1842" s="401"/>
      <c r="AH1842" s="401"/>
      <c r="AI1842" s="401"/>
      <c r="AJ1842" s="401"/>
      <c r="AK1842" s="401"/>
      <c r="AL1842" s="401"/>
      <c r="AM1842" s="401"/>
      <c r="AN1842" s="401"/>
      <c r="AO1842" s="401"/>
      <c r="AP1842" s="401"/>
      <c r="AQ1842" s="401"/>
      <c r="AR1842" s="401"/>
      <c r="AS1842" s="401"/>
      <c r="AT1842" s="401"/>
      <c r="AU1842" s="401"/>
      <c r="AV1842" s="401"/>
      <c r="AW1842" s="401"/>
      <c r="AX1842" s="401"/>
      <c r="AY1842" s="401"/>
      <c r="AZ1842" s="401"/>
      <c r="BA1842" s="401"/>
      <c r="BB1842" s="401"/>
      <c r="BC1842" s="401"/>
      <c r="BD1842" s="401"/>
      <c r="BE1842" s="401"/>
      <c r="BF1842" s="401"/>
      <c r="BG1842" s="401"/>
      <c r="BH1842" s="401"/>
      <c r="BI1842" s="401"/>
      <c r="BJ1842" s="401"/>
      <c r="BK1842" s="401"/>
      <c r="BL1842" s="401"/>
      <c r="BM1842" s="401"/>
      <c r="BN1842" s="401"/>
      <c r="BO1842" s="401"/>
      <c r="BP1842" s="401"/>
      <c r="BQ1842" s="401"/>
      <c r="BR1842" s="401"/>
      <c r="BS1842" s="401"/>
      <c r="BT1842" s="401"/>
      <c r="BU1842" s="401"/>
      <c r="BV1842" s="401"/>
      <c r="BW1842" s="401"/>
      <c r="BX1842" s="401"/>
      <c r="BY1842" s="401"/>
      <c r="BZ1842" s="401"/>
      <c r="CA1842" s="401"/>
      <c r="CB1842" s="401"/>
      <c r="CC1842" s="401"/>
      <c r="CD1842" s="401"/>
      <c r="CE1842" s="401"/>
      <c r="CF1842" s="401"/>
      <c r="CG1842" s="401"/>
      <c r="CH1842" s="401"/>
      <c r="CI1842" s="401"/>
      <c r="CJ1842" s="401"/>
      <c r="CK1842" s="401"/>
      <c r="CL1842" s="401"/>
      <c r="CM1842" s="401"/>
      <c r="CN1842" s="401"/>
      <c r="CO1842" s="401"/>
      <c r="CP1842" s="401"/>
      <c r="CQ1842" s="401"/>
      <c r="CR1842" s="401"/>
      <c r="CS1842" s="401"/>
      <c r="CT1842" s="401"/>
      <c r="CU1842" s="401"/>
      <c r="CV1842" s="401"/>
      <c r="CW1842" s="401"/>
      <c r="CX1842" s="401"/>
      <c r="CY1842" s="401"/>
      <c r="CZ1842" s="401"/>
      <c r="DA1842" s="401"/>
      <c r="DB1842" s="401"/>
      <c r="DC1842" s="401"/>
      <c r="DD1842" s="401"/>
      <c r="DE1842" s="401"/>
      <c r="DF1842" s="401"/>
      <c r="DG1842" s="401"/>
      <c r="DH1842" s="401"/>
      <c r="DI1842" s="401"/>
      <c r="DJ1842" s="401"/>
      <c r="DK1842" s="401"/>
      <c r="DL1842" s="401"/>
      <c r="DM1842" s="401"/>
      <c r="DN1842" s="401"/>
      <c r="DO1842" s="401"/>
      <c r="DP1842" s="401"/>
      <c r="DQ1842" s="401"/>
      <c r="DR1842" s="401"/>
      <c r="DS1842" s="401"/>
      <c r="DT1842" s="401"/>
      <c r="DU1842" s="401"/>
      <c r="DV1842" s="401"/>
      <c r="DW1842" s="401"/>
      <c r="DX1842" s="401"/>
      <c r="DY1842" s="401"/>
      <c r="DZ1842" s="401"/>
      <c r="EA1842" s="401"/>
      <c r="EB1842" s="401"/>
      <c r="EC1842" s="401"/>
      <c r="ED1842" s="401"/>
      <c r="EE1842" s="401"/>
      <c r="EF1842" s="401"/>
      <c r="EG1842" s="401"/>
      <c r="EH1842" s="401"/>
      <c r="EI1842" s="401"/>
      <c r="EJ1842" s="401"/>
      <c r="EK1842" s="401"/>
      <c r="EL1842" s="401"/>
      <c r="EM1842" s="401"/>
      <c r="EN1842" s="401"/>
      <c r="EO1842" s="401"/>
      <c r="EP1842" s="401"/>
      <c r="EQ1842" s="401"/>
      <c r="ER1842" s="401"/>
      <c r="ES1842" s="401"/>
      <c r="ET1842" s="401"/>
      <c r="EU1842" s="401"/>
      <c r="EV1842" s="401"/>
      <c r="EW1842" s="401"/>
      <c r="EX1842" s="401"/>
      <c r="EY1842" s="401"/>
      <c r="EZ1842" s="401"/>
      <c r="FA1842" s="401"/>
      <c r="FB1842" s="401"/>
      <c r="FC1842" s="401"/>
      <c r="FD1842" s="401"/>
      <c r="FE1842" s="401"/>
      <c r="FF1842" s="401"/>
      <c r="FG1842" s="401"/>
      <c r="FH1842" s="401"/>
      <c r="FI1842" s="401"/>
      <c r="FJ1842" s="401"/>
      <c r="FK1842" s="401"/>
      <c r="FL1842" s="401"/>
      <c r="FM1842" s="401"/>
      <c r="FN1842" s="401"/>
      <c r="FO1842" s="401"/>
      <c r="FP1842" s="401"/>
      <c r="FQ1842" s="401"/>
      <c r="FR1842" s="401"/>
      <c r="FS1842" s="401"/>
      <c r="FT1842" s="401"/>
      <c r="FU1842" s="401"/>
      <c r="FV1842" s="401"/>
      <c r="FW1842" s="401"/>
      <c r="FX1842" s="401"/>
      <c r="FY1842" s="401"/>
      <c r="FZ1842" s="401"/>
      <c r="GA1842" s="401"/>
      <c r="GB1842" s="401"/>
      <c r="GC1842" s="401"/>
      <c r="GD1842" s="401"/>
      <c r="GE1842" s="401"/>
      <c r="GF1842" s="401"/>
      <c r="GG1842" s="401"/>
      <c r="GH1842" s="401"/>
      <c r="GI1842" s="401"/>
      <c r="GJ1842" s="401"/>
      <c r="GK1842" s="401"/>
      <c r="GL1842" s="401"/>
      <c r="GM1842" s="401"/>
      <c r="GN1842" s="401"/>
      <c r="GO1842" s="401"/>
      <c r="GP1842" s="401"/>
      <c r="GQ1842" s="401"/>
      <c r="GR1842" s="401"/>
      <c r="GS1842" s="401"/>
      <c r="GT1842" s="401"/>
      <c r="GU1842" s="401"/>
      <c r="GV1842" s="401"/>
      <c r="GW1842" s="401"/>
      <c r="GX1842" s="401"/>
      <c r="GY1842" s="401"/>
      <c r="GZ1842" s="401"/>
      <c r="HA1842" s="401"/>
      <c r="HB1842" s="401"/>
      <c r="HC1842" s="401"/>
      <c r="HD1842" s="401"/>
      <c r="HE1842" s="401"/>
      <c r="HF1842" s="401"/>
      <c r="HG1842" s="401"/>
      <c r="HH1842" s="401"/>
      <c r="HI1842" s="401"/>
      <c r="HJ1842" s="401"/>
      <c r="HK1842" s="401"/>
      <c r="HL1842" s="401"/>
      <c r="HM1842" s="401"/>
      <c r="HN1842" s="401"/>
      <c r="HO1842" s="401"/>
      <c r="HP1842" s="401"/>
      <c r="HQ1842" s="401"/>
      <c r="HR1842" s="401"/>
      <c r="HS1842" s="401"/>
      <c r="HT1842" s="401"/>
      <c r="HU1842" s="401"/>
      <c r="HV1842" s="401"/>
      <c r="HW1842" s="401"/>
      <c r="HX1842" s="401"/>
      <c r="HY1842" s="401"/>
      <c r="HZ1842" s="401"/>
      <c r="IA1842" s="401"/>
      <c r="IB1842" s="401"/>
      <c r="IC1842" s="401"/>
      <c r="ID1842" s="401"/>
      <c r="IE1842" s="401"/>
      <c r="IF1842" s="401"/>
      <c r="IG1842" s="401"/>
      <c r="IH1842" s="401"/>
      <c r="II1842" s="401"/>
      <c r="IJ1842" s="401"/>
      <c r="IK1842" s="401"/>
      <c r="IL1842" s="401"/>
      <c r="IM1842" s="401"/>
      <c r="IN1842" s="401"/>
      <c r="IO1842" s="401"/>
      <c r="IP1842" s="401"/>
      <c r="IQ1842" s="401"/>
      <c r="IR1842" s="401"/>
      <c r="IS1842" s="401"/>
      <c r="IT1842" s="401"/>
      <c r="IU1842" s="401"/>
      <c r="IV1842" s="401"/>
      <c r="IW1842" s="401"/>
      <c r="IX1842" s="401"/>
      <c r="IY1842" s="401"/>
      <c r="IZ1842" s="401"/>
      <c r="JA1842" s="401"/>
      <c r="JB1842" s="401"/>
      <c r="JC1842" s="401"/>
      <c r="JD1842" s="401"/>
      <c r="JE1842" s="401"/>
      <c r="JF1842" s="401"/>
      <c r="JG1842" s="401"/>
      <c r="JH1842" s="401"/>
      <c r="JI1842" s="401"/>
      <c r="JJ1842" s="401"/>
      <c r="JK1842" s="401"/>
      <c r="JL1842" s="401"/>
      <c r="JM1842" s="401"/>
      <c r="JN1842" s="401"/>
      <c r="JO1842" s="401"/>
      <c r="JP1842" s="401"/>
      <c r="JQ1842" s="401"/>
      <c r="JR1842" s="401"/>
      <c r="JS1842" s="401"/>
      <c r="JT1842" s="401"/>
      <c r="JU1842" s="401"/>
      <c r="JV1842" s="401"/>
      <c r="JW1842" s="401"/>
      <c r="JX1842" s="401"/>
      <c r="JY1842" s="401"/>
      <c r="JZ1842" s="401"/>
      <c r="KA1842" s="401"/>
      <c r="KB1842" s="401"/>
      <c r="KC1842" s="401"/>
      <c r="KD1842" s="401"/>
      <c r="KE1842" s="401"/>
      <c r="KF1842" s="401"/>
      <c r="KG1842" s="401"/>
      <c r="KH1842" s="401"/>
      <c r="KI1842" s="401"/>
      <c r="KJ1842" s="401"/>
      <c r="KK1842" s="401"/>
      <c r="KL1842" s="401"/>
      <c r="KM1842" s="401"/>
      <c r="KN1842" s="401"/>
      <c r="KO1842" s="401"/>
      <c r="KP1842" s="401"/>
      <c r="KQ1842" s="401"/>
      <c r="KR1842" s="401"/>
      <c r="KS1842" s="401"/>
      <c r="KT1842" s="401"/>
      <c r="KU1842" s="401"/>
      <c r="KV1842" s="401"/>
      <c r="KW1842" s="401"/>
      <c r="KX1842" s="401"/>
      <c r="KY1842" s="401"/>
      <c r="KZ1842" s="401"/>
      <c r="LA1842" s="401"/>
      <c r="LB1842" s="401"/>
      <c r="LC1842" s="401"/>
      <c r="LD1842" s="401"/>
      <c r="LE1842" s="401"/>
      <c r="LF1842" s="401"/>
      <c r="LG1842" s="401"/>
      <c r="LH1842" s="401"/>
      <c r="LI1842" s="401"/>
      <c r="LJ1842" s="401"/>
      <c r="LK1842" s="401"/>
      <c r="LL1842" s="401"/>
      <c r="LM1842" s="401"/>
      <c r="LN1842" s="401"/>
      <c r="LO1842" s="401"/>
      <c r="LP1842" s="401"/>
      <c r="LQ1842" s="401"/>
      <c r="LR1842" s="401"/>
      <c r="LS1842" s="401"/>
      <c r="LT1842" s="401"/>
      <c r="LU1842" s="401"/>
      <c r="LV1842" s="401"/>
      <c r="LW1842" s="401"/>
      <c r="LX1842" s="401"/>
      <c r="LY1842" s="401"/>
      <c r="LZ1842" s="401"/>
      <c r="MA1842" s="401"/>
      <c r="MB1842" s="401"/>
      <c r="MC1842" s="401"/>
      <c r="MD1842" s="401"/>
      <c r="ME1842" s="401"/>
      <c r="MF1842" s="401"/>
      <c r="MG1842" s="401"/>
      <c r="MH1842" s="401"/>
      <c r="MI1842" s="401"/>
      <c r="MJ1842" s="401"/>
      <c r="MK1842" s="401"/>
      <c r="ML1842" s="401"/>
      <c r="MM1842" s="401"/>
      <c r="MN1842" s="401"/>
      <c r="MO1842" s="401"/>
      <c r="MP1842" s="401"/>
      <c r="MQ1842" s="401"/>
      <c r="MR1842" s="401"/>
      <c r="MS1842" s="401"/>
      <c r="MT1842" s="401"/>
      <c r="MU1842" s="401"/>
      <c r="MV1842" s="401"/>
      <c r="MW1842" s="401"/>
      <c r="MX1842" s="401"/>
      <c r="MY1842" s="401"/>
      <c r="MZ1842" s="401"/>
      <c r="NA1842" s="401"/>
      <c r="NB1842" s="401"/>
      <c r="NC1842" s="401"/>
      <c r="ND1842" s="401"/>
      <c r="NE1842" s="401"/>
      <c r="NF1842" s="401"/>
      <c r="NG1842" s="401"/>
      <c r="NH1842" s="401"/>
      <c r="NI1842" s="401"/>
      <c r="NJ1842" s="401"/>
      <c r="NK1842" s="401"/>
      <c r="NL1842" s="401"/>
      <c r="NM1842" s="401"/>
      <c r="NN1842" s="401"/>
      <c r="NO1842" s="401"/>
      <c r="NP1842" s="401"/>
      <c r="NQ1842" s="401"/>
      <c r="NR1842" s="401"/>
      <c r="NS1842" s="401"/>
      <c r="NT1842" s="401"/>
      <c r="NU1842" s="401"/>
      <c r="NV1842" s="401"/>
      <c r="NW1842" s="401"/>
      <c r="NX1842" s="401"/>
      <c r="NY1842" s="401"/>
      <c r="NZ1842" s="401"/>
      <c r="OA1842" s="401"/>
      <c r="OB1842" s="401"/>
      <c r="OC1842" s="401"/>
      <c r="OD1842" s="401"/>
      <c r="OE1842" s="401"/>
      <c r="OF1842" s="401"/>
      <c r="OG1842" s="401"/>
      <c r="OH1842" s="401"/>
      <c r="OI1842" s="401"/>
      <c r="OJ1842" s="401"/>
      <c r="OK1842" s="401"/>
      <c r="OL1842" s="401"/>
      <c r="OM1842" s="401"/>
      <c r="ON1842" s="401"/>
      <c r="OO1842" s="401"/>
      <c r="OP1842" s="401"/>
      <c r="OQ1842" s="401"/>
      <c r="OR1842" s="401"/>
      <c r="OS1842" s="401"/>
      <c r="OT1842" s="401"/>
      <c r="OU1842" s="401"/>
      <c r="OV1842" s="401"/>
      <c r="OW1842" s="401"/>
      <c r="OX1842" s="401"/>
      <c r="OY1842" s="401"/>
      <c r="OZ1842" s="401"/>
      <c r="PA1842" s="401"/>
      <c r="PB1842" s="401"/>
      <c r="PC1842" s="401"/>
      <c r="PD1842" s="401"/>
      <c r="PE1842" s="401"/>
      <c r="PF1842" s="401"/>
      <c r="PG1842" s="401"/>
      <c r="PH1842" s="401"/>
      <c r="PI1842" s="401"/>
      <c r="PJ1842" s="401"/>
      <c r="PK1842" s="401"/>
      <c r="PL1842" s="401"/>
      <c r="PM1842" s="401"/>
      <c r="PN1842" s="401"/>
      <c r="PO1842" s="401"/>
      <c r="PP1842" s="401"/>
      <c r="PQ1842" s="401"/>
      <c r="PR1842" s="401"/>
      <c r="PS1842" s="401"/>
      <c r="PT1842" s="401"/>
      <c r="PU1842" s="401"/>
      <c r="PV1842" s="401"/>
      <c r="PW1842" s="401"/>
      <c r="PX1842" s="401"/>
      <c r="PY1842" s="401"/>
      <c r="PZ1842" s="401"/>
      <c r="QA1842" s="401"/>
      <c r="QB1842" s="401"/>
      <c r="QC1842" s="401"/>
      <c r="QD1842" s="401"/>
      <c r="QE1842" s="401"/>
      <c r="QF1842" s="401"/>
      <c r="QG1842" s="401"/>
      <c r="QH1842" s="401"/>
      <c r="QI1842" s="401"/>
      <c r="QJ1842" s="401"/>
      <c r="QK1842" s="401"/>
      <c r="QL1842" s="401"/>
      <c r="QM1842" s="401"/>
      <c r="QN1842" s="401"/>
      <c r="QO1842" s="401"/>
      <c r="QP1842" s="401"/>
      <c r="QQ1842" s="401"/>
      <c r="QR1842" s="401"/>
      <c r="QS1842" s="401"/>
      <c r="QT1842" s="401"/>
      <c r="QU1842" s="401"/>
      <c r="QV1842" s="401"/>
      <c r="QW1842" s="401"/>
      <c r="QX1842" s="401"/>
      <c r="QY1842" s="401"/>
      <c r="QZ1842" s="401"/>
      <c r="RA1842" s="401"/>
      <c r="RB1842" s="401"/>
      <c r="RC1842" s="401"/>
      <c r="RD1842" s="401"/>
      <c r="RE1842" s="401"/>
      <c r="RF1842" s="401"/>
      <c r="RG1842" s="401"/>
      <c r="RH1842" s="401"/>
      <c r="RI1842" s="401"/>
      <c r="RJ1842" s="401"/>
      <c r="RK1842" s="401"/>
      <c r="RL1842" s="401"/>
      <c r="RM1842" s="401"/>
      <c r="RN1842" s="401"/>
      <c r="RO1842" s="401"/>
      <c r="RP1842" s="401"/>
      <c r="RQ1842" s="401"/>
      <c r="RR1842" s="401"/>
      <c r="RS1842" s="401"/>
      <c r="RT1842" s="401"/>
      <c r="RU1842" s="401"/>
      <c r="RV1842" s="401"/>
      <c r="RW1842" s="401"/>
      <c r="RX1842" s="401"/>
      <c r="RY1842" s="401"/>
      <c r="RZ1842" s="401"/>
      <c r="SA1842" s="401"/>
      <c r="SB1842" s="401"/>
      <c r="SC1842" s="401"/>
      <c r="SD1842" s="401"/>
      <c r="SE1842" s="401"/>
      <c r="SF1842" s="401"/>
      <c r="SG1842" s="401"/>
      <c r="SH1842" s="401"/>
      <c r="SI1842" s="401"/>
      <c r="SJ1842" s="401"/>
      <c r="SK1842" s="401"/>
      <c r="SL1842" s="401"/>
      <c r="SM1842" s="401"/>
      <c r="SN1842" s="401"/>
      <c r="SO1842" s="401"/>
      <c r="SP1842" s="401"/>
      <c r="SQ1842" s="401"/>
      <c r="SR1842" s="401"/>
      <c r="SS1842" s="401"/>
      <c r="ST1842" s="401"/>
      <c r="SU1842" s="401"/>
      <c r="SV1842" s="401"/>
      <c r="SW1842" s="401"/>
      <c r="SX1842" s="401"/>
      <c r="SY1842" s="401"/>
      <c r="SZ1842" s="401"/>
      <c r="TA1842" s="401"/>
      <c r="TB1842" s="401"/>
      <c r="TC1842" s="401"/>
      <c r="TD1842" s="401"/>
      <c r="TE1842" s="401"/>
      <c r="TF1842" s="401"/>
      <c r="TG1842" s="401"/>
      <c r="TH1842" s="401"/>
      <c r="TI1842" s="401"/>
      <c r="TJ1842" s="401"/>
      <c r="TK1842" s="401"/>
      <c r="TL1842" s="401"/>
      <c r="TM1842" s="401"/>
      <c r="TN1842" s="401"/>
      <c r="TO1842" s="401"/>
      <c r="TP1842" s="401"/>
      <c r="TQ1842" s="401"/>
      <c r="TR1842" s="401"/>
      <c r="TS1842" s="401"/>
      <c r="TT1842" s="401"/>
      <c r="TU1842" s="401"/>
      <c r="TV1842" s="401"/>
      <c r="TW1842" s="401"/>
      <c r="TX1842" s="401"/>
      <c r="TY1842" s="401"/>
      <c r="TZ1842" s="401"/>
      <c r="UA1842" s="401"/>
      <c r="UB1842" s="401"/>
      <c r="UC1842" s="401"/>
      <c r="UD1842" s="401"/>
      <c r="UE1842" s="401"/>
      <c r="UF1842" s="401"/>
      <c r="UG1842" s="401"/>
      <c r="UH1842" s="401"/>
      <c r="UI1842" s="401"/>
      <c r="UJ1842" s="401"/>
      <c r="UK1842" s="401"/>
      <c r="UL1842" s="401"/>
      <c r="UM1842" s="401"/>
      <c r="UN1842" s="401"/>
      <c r="UO1842" s="401"/>
      <c r="UP1842" s="401"/>
      <c r="UQ1842" s="401"/>
      <c r="UR1842" s="401"/>
      <c r="US1842" s="401"/>
      <c r="UT1842" s="401"/>
      <c r="UU1842" s="401"/>
      <c r="UV1842" s="401"/>
      <c r="UW1842" s="401"/>
      <c r="UX1842" s="401"/>
      <c r="UY1842" s="401"/>
      <c r="UZ1842" s="401"/>
      <c r="VA1842" s="401"/>
      <c r="VB1842" s="401"/>
      <c r="VC1842" s="401"/>
      <c r="VD1842" s="401"/>
      <c r="VE1842" s="401"/>
      <c r="VF1842" s="401"/>
      <c r="VG1842" s="401"/>
      <c r="VH1842" s="401"/>
      <c r="VI1842" s="401"/>
      <c r="VJ1842" s="401"/>
      <c r="VK1842" s="401"/>
      <c r="VL1842" s="401"/>
      <c r="VM1842" s="401"/>
      <c r="VN1842" s="401"/>
      <c r="VO1842" s="401"/>
      <c r="VP1842" s="401"/>
      <c r="VQ1842" s="401"/>
      <c r="VR1842" s="401"/>
      <c r="VS1842" s="401"/>
      <c r="VT1842" s="401"/>
      <c r="VU1842" s="401"/>
      <c r="VV1842" s="401"/>
      <c r="VW1842" s="401"/>
      <c r="VX1842" s="401"/>
      <c r="VY1842" s="401"/>
      <c r="VZ1842" s="401"/>
      <c r="WA1842" s="401"/>
      <c r="WB1842" s="401"/>
      <c r="WC1842" s="401"/>
      <c r="WD1842" s="401"/>
      <c r="WE1842" s="401"/>
      <c r="WF1842" s="401"/>
      <c r="WG1842" s="401"/>
      <c r="WH1842" s="401"/>
      <c r="WI1842" s="401"/>
      <c r="WJ1842" s="401"/>
      <c r="WK1842" s="401"/>
      <c r="WL1842" s="401"/>
      <c r="WM1842" s="401"/>
      <c r="WN1842" s="401"/>
      <c r="WO1842" s="401"/>
      <c r="WP1842" s="401"/>
      <c r="WQ1842" s="401"/>
      <c r="WR1842" s="401"/>
      <c r="WS1842" s="401"/>
      <c r="WT1842" s="401"/>
      <c r="WU1842" s="401"/>
      <c r="WV1842" s="401"/>
      <c r="WW1842" s="401"/>
      <c r="WX1842" s="401"/>
      <c r="WY1842" s="401"/>
      <c r="WZ1842" s="401"/>
      <c r="XA1842" s="401"/>
      <c r="XB1842" s="401"/>
      <c r="XC1842" s="401"/>
      <c r="XD1842" s="401"/>
      <c r="XE1842" s="401"/>
      <c r="XF1842" s="401"/>
      <c r="XG1842" s="401"/>
      <c r="XH1842" s="401"/>
      <c r="XI1842" s="401"/>
      <c r="XJ1842" s="401"/>
      <c r="XK1842" s="401"/>
      <c r="XL1842" s="401"/>
      <c r="XM1842" s="401"/>
      <c r="XN1842" s="401"/>
      <c r="XO1842" s="401"/>
      <c r="XP1842" s="401"/>
      <c r="XQ1842" s="401"/>
      <c r="XR1842" s="401"/>
      <c r="XS1842" s="401"/>
      <c r="XT1842" s="401"/>
      <c r="XU1842" s="401"/>
      <c r="XV1842" s="401"/>
      <c r="XW1842" s="401"/>
      <c r="XX1842" s="401"/>
      <c r="XY1842" s="401"/>
      <c r="XZ1842" s="401"/>
      <c r="YA1842" s="401"/>
      <c r="YB1842" s="401"/>
      <c r="YC1842" s="401"/>
      <c r="YD1842" s="401"/>
      <c r="YE1842" s="401"/>
      <c r="YF1842" s="401"/>
      <c r="YG1842" s="401"/>
      <c r="YH1842" s="401"/>
      <c r="YI1842" s="401"/>
      <c r="YJ1842" s="401"/>
      <c r="YK1842" s="401"/>
      <c r="YL1842" s="401"/>
      <c r="YM1842" s="401"/>
      <c r="YN1842" s="401"/>
      <c r="YO1842" s="401"/>
      <c r="YP1842" s="401"/>
      <c r="YQ1842" s="401"/>
      <c r="YR1842" s="401"/>
      <c r="YS1842" s="401"/>
      <c r="YT1842" s="401"/>
      <c r="YU1842" s="401"/>
      <c r="YV1842" s="401"/>
      <c r="YW1842" s="401"/>
      <c r="YX1842" s="401"/>
      <c r="YY1842" s="401"/>
      <c r="YZ1842" s="401"/>
      <c r="ZA1842" s="401"/>
      <c r="ZB1842" s="401"/>
      <c r="ZC1842" s="401"/>
      <c r="ZD1842" s="401"/>
      <c r="ZE1842" s="401"/>
      <c r="ZF1842" s="401"/>
      <c r="ZG1842" s="401"/>
      <c r="ZH1842" s="401"/>
      <c r="ZI1842" s="401"/>
      <c r="ZJ1842" s="401"/>
      <c r="ZK1842" s="401"/>
      <c r="ZL1842" s="401"/>
      <c r="ZM1842" s="401"/>
      <c r="ZN1842" s="401"/>
      <c r="ZO1842" s="401"/>
      <c r="ZP1842" s="401"/>
      <c r="ZQ1842" s="401"/>
      <c r="ZR1842" s="401"/>
      <c r="ZS1842" s="401"/>
      <c r="ZT1842" s="401"/>
      <c r="ZU1842" s="401"/>
      <c r="ZV1842" s="401"/>
      <c r="ZW1842" s="401"/>
      <c r="ZX1842" s="401"/>
      <c r="ZY1842" s="401"/>
      <c r="ZZ1842" s="401"/>
      <c r="AAA1842" s="401"/>
      <c r="AAB1842" s="401"/>
      <c r="AAC1842" s="401"/>
      <c r="AAD1842" s="401"/>
      <c r="AAE1842" s="401"/>
      <c r="AAF1842" s="401"/>
      <c r="AAG1842" s="401"/>
      <c r="AAH1842" s="401"/>
      <c r="AAI1842" s="401"/>
      <c r="AAJ1842" s="401"/>
      <c r="AAK1842" s="401"/>
      <c r="AAL1842" s="401"/>
      <c r="AAM1842" s="401"/>
      <c r="AAN1842" s="401"/>
      <c r="AAO1842" s="401"/>
      <c r="AAP1842" s="401"/>
      <c r="AAQ1842" s="401"/>
      <c r="AAR1842" s="401"/>
      <c r="AAS1842" s="401"/>
      <c r="AAT1842" s="401"/>
      <c r="AAU1842" s="401"/>
      <c r="AAV1842" s="401"/>
      <c r="AAW1842" s="401"/>
      <c r="AAX1842" s="401"/>
      <c r="AAY1842" s="401"/>
      <c r="AAZ1842" s="401"/>
      <c r="ABA1842" s="401"/>
      <c r="ABB1842" s="401"/>
      <c r="ABC1842" s="401"/>
      <c r="ABD1842" s="401"/>
      <c r="ABE1842" s="401"/>
      <c r="ABF1842" s="401"/>
      <c r="ABG1842" s="401"/>
      <c r="ABH1842" s="401"/>
      <c r="ABI1842" s="401"/>
      <c r="ABJ1842" s="401"/>
      <c r="ABK1842" s="401"/>
      <c r="ABL1842" s="401"/>
      <c r="ABM1842" s="401"/>
      <c r="ABN1842" s="401"/>
      <c r="ABO1842" s="401"/>
      <c r="ABP1842" s="401"/>
      <c r="ABQ1842" s="401"/>
      <c r="ABR1842" s="401"/>
      <c r="ABS1842" s="401"/>
      <c r="ABT1842" s="401"/>
      <c r="ABU1842" s="401"/>
      <c r="ABV1842" s="401"/>
      <c r="ABW1842" s="401"/>
      <c r="ABX1842" s="401"/>
      <c r="ABY1842" s="401"/>
      <c r="ABZ1842" s="401"/>
      <c r="ACA1842" s="401"/>
      <c r="ACB1842" s="401"/>
      <c r="ACC1842" s="401"/>
      <c r="ACD1842" s="401"/>
      <c r="ACE1842" s="401"/>
      <c r="ACF1842" s="401"/>
      <c r="ACG1842" s="401"/>
      <c r="ACH1842" s="401"/>
      <c r="ACI1842" s="401"/>
      <c r="ACJ1842" s="401"/>
      <c r="ACK1842" s="401"/>
      <c r="ACL1842" s="401"/>
      <c r="ACM1842" s="401"/>
      <c r="ACN1842" s="401"/>
      <c r="ACO1842" s="401"/>
      <c r="ACP1842" s="401"/>
      <c r="ACQ1842" s="401"/>
      <c r="ACR1842" s="401"/>
      <c r="ACS1842" s="401"/>
      <c r="ACT1842" s="401"/>
      <c r="ACU1842" s="401"/>
      <c r="ACV1842" s="401"/>
      <c r="ACW1842" s="401"/>
      <c r="ACX1842" s="401"/>
      <c r="ACY1842" s="401"/>
      <c r="ACZ1842" s="401"/>
      <c r="ADA1842" s="401"/>
      <c r="ADB1842" s="401"/>
      <c r="ADC1842" s="401"/>
      <c r="ADD1842" s="401"/>
      <c r="ADE1842" s="401"/>
      <c r="ADF1842" s="401"/>
      <c r="ADG1842" s="401"/>
      <c r="ADH1842" s="401"/>
      <c r="ADI1842" s="401"/>
      <c r="ADJ1842" s="401"/>
      <c r="ADK1842" s="401"/>
      <c r="ADL1842" s="401"/>
      <c r="ADM1842" s="401"/>
      <c r="ADN1842" s="401"/>
      <c r="ADO1842" s="401"/>
      <c r="ADP1842" s="401"/>
      <c r="ADQ1842" s="401"/>
      <c r="ADR1842" s="401"/>
      <c r="ADS1842" s="401"/>
      <c r="ADT1842" s="401"/>
      <c r="ADU1842" s="401"/>
      <c r="ADV1842" s="401"/>
      <c r="ADW1842" s="401"/>
      <c r="ADX1842" s="401"/>
      <c r="ADY1842" s="401"/>
      <c r="ADZ1842" s="401"/>
      <c r="AEA1842" s="401"/>
      <c r="AEB1842" s="401"/>
      <c r="AEC1842" s="401"/>
      <c r="AED1842" s="401"/>
      <c r="AEE1842" s="401"/>
      <c r="AEF1842" s="401"/>
      <c r="AEG1842" s="401"/>
      <c r="AEH1842" s="401"/>
      <c r="AEI1842" s="401"/>
      <c r="AEJ1842" s="401"/>
      <c r="AEK1842" s="401"/>
      <c r="AEL1842" s="401"/>
      <c r="AEM1842" s="401"/>
      <c r="AEN1842" s="401"/>
      <c r="AEO1842" s="401"/>
      <c r="AEP1842" s="401"/>
      <c r="AEQ1842" s="401"/>
      <c r="AER1842" s="401"/>
      <c r="AES1842" s="401"/>
      <c r="AET1842" s="401"/>
      <c r="AEU1842" s="401"/>
      <c r="AEV1842" s="401"/>
      <c r="AEW1842" s="401"/>
      <c r="AEX1842" s="401"/>
      <c r="AEY1842" s="401"/>
      <c r="AEZ1842" s="401"/>
      <c r="AFA1842" s="401"/>
      <c r="AFB1842" s="401"/>
      <c r="AFC1842" s="401"/>
      <c r="AFD1842" s="401"/>
      <c r="AFE1842" s="401"/>
      <c r="AFF1842" s="401"/>
      <c r="AFG1842" s="401"/>
      <c r="AFH1842" s="401"/>
      <c r="AFI1842" s="401"/>
      <c r="AFJ1842" s="401"/>
      <c r="AFK1842" s="401"/>
      <c r="AFL1842" s="401"/>
      <c r="AFM1842" s="401"/>
      <c r="AFN1842" s="401"/>
      <c r="AFO1842" s="401"/>
      <c r="AFP1842" s="401"/>
      <c r="AFQ1842" s="401"/>
      <c r="AFR1842" s="401"/>
      <c r="AFS1842" s="401"/>
      <c r="AFT1842" s="401"/>
      <c r="AFU1842" s="401"/>
      <c r="AFV1842" s="401"/>
      <c r="AFW1842" s="401"/>
      <c r="AFX1842" s="401"/>
      <c r="AFY1842" s="401"/>
      <c r="AFZ1842" s="401"/>
      <c r="AGA1842" s="401"/>
      <c r="AGB1842" s="401"/>
      <c r="AGC1842" s="401"/>
      <c r="AGD1842" s="401"/>
      <c r="AGE1842" s="401"/>
      <c r="AGF1842" s="401"/>
      <c r="AGG1842" s="401"/>
      <c r="AGH1842" s="401"/>
      <c r="AGI1842" s="401"/>
      <c r="AGJ1842" s="401"/>
      <c r="AGK1842" s="401"/>
      <c r="AGL1842" s="401"/>
      <c r="AGM1842" s="401"/>
      <c r="AGN1842" s="401"/>
      <c r="AGO1842" s="401"/>
      <c r="AGP1842" s="401"/>
      <c r="AGQ1842" s="401"/>
      <c r="AGR1842" s="401"/>
      <c r="AGS1842" s="401"/>
      <c r="AGT1842" s="401"/>
      <c r="AGU1842" s="401"/>
      <c r="AGV1842" s="401"/>
      <c r="AGW1842" s="401"/>
      <c r="AGX1842" s="401"/>
      <c r="AGY1842" s="401"/>
      <c r="AGZ1842" s="401"/>
      <c r="AHA1842" s="401"/>
      <c r="AHB1842" s="401"/>
      <c r="AHC1842" s="401"/>
      <c r="AHD1842" s="401"/>
      <c r="AHE1842" s="401"/>
      <c r="AHF1842" s="401"/>
      <c r="AHG1842" s="401"/>
      <c r="AHH1842" s="401"/>
      <c r="AHI1842" s="401"/>
      <c r="AHJ1842" s="401"/>
      <c r="AHK1842" s="401"/>
      <c r="AHL1842" s="401"/>
      <c r="AHM1842" s="401"/>
      <c r="AHN1842" s="401"/>
      <c r="AHO1842" s="401"/>
      <c r="AHP1842" s="401"/>
      <c r="AHQ1842" s="401"/>
      <c r="AHR1842" s="401"/>
      <c r="AHS1842" s="401"/>
      <c r="AHT1842" s="401"/>
      <c r="AHU1842" s="401"/>
      <c r="AHV1842" s="401"/>
      <c r="AHW1842" s="401"/>
      <c r="AHX1842" s="401"/>
      <c r="AHY1842" s="401"/>
      <c r="AHZ1842" s="401"/>
      <c r="AIA1842" s="401"/>
      <c r="AIB1842" s="401"/>
      <c r="AIC1842" s="401"/>
      <c r="AID1842" s="401"/>
      <c r="AIE1842" s="401"/>
      <c r="AIF1842" s="401"/>
      <c r="AIG1842" s="401"/>
      <c r="AIH1842" s="401"/>
      <c r="AII1842" s="401"/>
      <c r="AIJ1842" s="401"/>
      <c r="AIK1842" s="401"/>
      <c r="AIL1842" s="401"/>
      <c r="AIM1842" s="401"/>
      <c r="AIN1842" s="401"/>
      <c r="AIO1842" s="401"/>
      <c r="AIP1842" s="401"/>
      <c r="AIQ1842" s="401"/>
      <c r="AIR1842" s="401"/>
      <c r="AIS1842" s="401"/>
      <c r="AIT1842" s="401"/>
      <c r="AIU1842" s="401"/>
      <c r="AIV1842" s="401"/>
      <c r="AIW1842" s="401"/>
      <c r="AIX1842" s="401"/>
      <c r="AIY1842" s="401"/>
      <c r="AIZ1842" s="401"/>
      <c r="AJA1842" s="401"/>
      <c r="AJB1842" s="401"/>
      <c r="AJC1842" s="401"/>
      <c r="AJD1842" s="401"/>
      <c r="AJE1842" s="401"/>
      <c r="AJF1842" s="401"/>
      <c r="AJG1842" s="401"/>
      <c r="AJH1842" s="401"/>
      <c r="AJI1842" s="401"/>
      <c r="AJJ1842" s="401"/>
      <c r="AJK1842" s="401"/>
      <c r="AJL1842" s="401"/>
      <c r="AJM1842" s="401"/>
      <c r="AJN1842" s="401"/>
      <c r="AJO1842" s="401"/>
      <c r="AJP1842" s="401"/>
      <c r="AJQ1842" s="401"/>
      <c r="AJR1842" s="401"/>
      <c r="AJS1842" s="401"/>
      <c r="AJT1842" s="401"/>
      <c r="AJU1842" s="401"/>
      <c r="AJV1842" s="401"/>
      <c r="AJW1842" s="401"/>
      <c r="AJX1842" s="401"/>
      <c r="AJY1842" s="401"/>
      <c r="AJZ1842" s="401"/>
      <c r="AKA1842" s="401"/>
      <c r="AKB1842" s="401"/>
      <c r="AKC1842" s="401"/>
      <c r="AKD1842" s="401"/>
      <c r="AKE1842" s="401"/>
      <c r="AKF1842" s="401"/>
      <c r="AKG1842" s="401"/>
      <c r="AKH1842" s="401"/>
      <c r="AKI1842" s="401"/>
      <c r="AKJ1842" s="401"/>
      <c r="AKK1842" s="401"/>
      <c r="AKL1842" s="401"/>
      <c r="AKM1842" s="401"/>
      <c r="AKN1842" s="401"/>
      <c r="AKO1842" s="401"/>
      <c r="AKP1842" s="401"/>
      <c r="AKQ1842" s="401"/>
      <c r="AKR1842" s="401"/>
      <c r="AKS1842" s="401"/>
      <c r="AKT1842" s="401"/>
      <c r="AKU1842" s="401"/>
      <c r="AKV1842" s="401"/>
      <c r="AKW1842" s="401"/>
      <c r="AKX1842" s="401"/>
      <c r="AKY1842" s="401"/>
      <c r="AKZ1842" s="401"/>
      <c r="ALA1842" s="401"/>
      <c r="ALB1842" s="401"/>
      <c r="ALC1842" s="401"/>
      <c r="ALD1842" s="401"/>
      <c r="ALE1842" s="401"/>
      <c r="ALF1842" s="401"/>
      <c r="ALG1842" s="401"/>
      <c r="ALH1842" s="401"/>
      <c r="ALI1842" s="401"/>
      <c r="ALJ1842" s="401"/>
      <c r="ALK1842" s="401"/>
      <c r="ALL1842" s="401"/>
      <c r="ALM1842" s="401"/>
      <c r="ALN1842" s="401"/>
      <c r="ALO1842" s="401"/>
      <c r="ALP1842" s="401"/>
      <c r="ALQ1842" s="401"/>
      <c r="ALR1842" s="401"/>
      <c r="ALS1842" s="401"/>
      <c r="ALT1842" s="401"/>
      <c r="ALU1842" s="401"/>
      <c r="ALV1842" s="401"/>
      <c r="ALW1842" s="401"/>
      <c r="ALX1842" s="401"/>
      <c r="ALY1842" s="401"/>
      <c r="ALZ1842" s="401"/>
      <c r="AMA1842" s="401"/>
      <c r="AMB1842" s="401"/>
      <c r="AMC1842" s="401"/>
      <c r="AMD1842" s="401"/>
      <c r="AME1842" s="401"/>
      <c r="AMF1842" s="401"/>
      <c r="AMG1842" s="401"/>
      <c r="AMH1842" s="401"/>
      <c r="AMI1842" s="401"/>
      <c r="AMJ1842" s="401"/>
      <c r="AMK1842" s="401"/>
      <c r="AML1842" s="401"/>
      <c r="AMM1842" s="401"/>
      <c r="AMN1842" s="401"/>
      <c r="AMO1842" s="401"/>
      <c r="AMP1842" s="401"/>
      <c r="AMQ1842" s="401"/>
      <c r="AMR1842" s="401"/>
      <c r="AMS1842" s="401"/>
      <c r="AMT1842" s="401"/>
      <c r="AMU1842" s="401"/>
      <c r="AMV1842" s="401"/>
      <c r="AMW1842" s="401"/>
      <c r="AMX1842" s="401"/>
      <c r="AMY1842" s="401"/>
      <c r="AMZ1842" s="401"/>
      <c r="ANA1842" s="401"/>
      <c r="ANB1842" s="401"/>
      <c r="ANC1842" s="401"/>
      <c r="AND1842" s="401"/>
      <c r="ANE1842" s="401"/>
      <c r="ANF1842" s="401"/>
      <c r="ANG1842" s="401"/>
      <c r="ANH1842" s="401"/>
      <c r="ANI1842" s="401"/>
      <c r="ANJ1842" s="401"/>
      <c r="ANK1842" s="401"/>
      <c r="ANL1842" s="401"/>
      <c r="ANM1842" s="401"/>
      <c r="ANN1842" s="401"/>
      <c r="ANO1842" s="401"/>
      <c r="ANP1842" s="401"/>
      <c r="ANQ1842" s="401"/>
      <c r="ANR1842" s="401"/>
      <c r="ANS1842" s="401"/>
      <c r="ANT1842" s="401"/>
      <c r="ANU1842" s="401"/>
      <c r="ANV1842" s="401"/>
      <c r="ANW1842" s="401"/>
      <c r="ANX1842" s="401"/>
      <c r="ANY1842" s="401"/>
      <c r="ANZ1842" s="401"/>
      <c r="AOA1842" s="401"/>
      <c r="AOB1842" s="401"/>
      <c r="AOC1842" s="401"/>
      <c r="AOD1842" s="401"/>
      <c r="AOE1842" s="401"/>
      <c r="AOF1842" s="401"/>
      <c r="AOG1842" s="401"/>
      <c r="AOH1842" s="401"/>
      <c r="AOI1842" s="401"/>
      <c r="AOJ1842" s="401"/>
      <c r="AOK1842" s="401"/>
      <c r="AOL1842" s="401"/>
      <c r="AOM1842" s="401"/>
      <c r="AON1842" s="401"/>
      <c r="AOO1842" s="401"/>
      <c r="AOP1842" s="401"/>
      <c r="AOQ1842" s="401"/>
      <c r="AOR1842" s="401"/>
      <c r="AOS1842" s="401"/>
      <c r="AOT1842" s="401"/>
      <c r="AOU1842" s="401"/>
      <c r="AOV1842" s="401"/>
      <c r="AOW1842" s="401"/>
      <c r="AOX1842" s="401"/>
      <c r="AOY1842" s="401"/>
      <c r="AOZ1842" s="401"/>
      <c r="APA1842" s="401"/>
      <c r="APB1842" s="401"/>
      <c r="APC1842" s="401"/>
      <c r="APD1842" s="401"/>
      <c r="APE1842" s="401"/>
      <c r="APF1842" s="401"/>
      <c r="APG1842" s="401"/>
      <c r="APH1842" s="401"/>
      <c r="API1842" s="401"/>
      <c r="APJ1842" s="401"/>
      <c r="APK1842" s="401"/>
      <c r="APL1842" s="401"/>
      <c r="APM1842" s="401"/>
      <c r="APN1842" s="401"/>
      <c r="APO1842" s="401"/>
      <c r="APP1842" s="401"/>
      <c r="APQ1842" s="401"/>
      <c r="APR1842" s="401"/>
      <c r="APS1842" s="401"/>
      <c r="APT1842" s="401"/>
      <c r="APU1842" s="401"/>
      <c r="APV1842" s="401"/>
      <c r="APW1842" s="401"/>
      <c r="APX1842" s="401"/>
      <c r="APY1842" s="401"/>
      <c r="APZ1842" s="401"/>
      <c r="AQA1842" s="401"/>
      <c r="AQB1842" s="401"/>
      <c r="AQC1842" s="401"/>
      <c r="AQD1842" s="401"/>
      <c r="AQE1842" s="401"/>
      <c r="AQF1842" s="401"/>
      <c r="AQG1842" s="401"/>
      <c r="AQH1842" s="401"/>
      <c r="AQI1842" s="401"/>
      <c r="AQJ1842" s="401"/>
      <c r="AQK1842" s="401"/>
      <c r="AQL1842" s="401"/>
      <c r="AQM1842" s="401"/>
      <c r="AQN1842" s="401"/>
      <c r="AQO1842" s="401"/>
      <c r="AQP1842" s="401"/>
      <c r="AQQ1842" s="401"/>
      <c r="AQR1842" s="401"/>
      <c r="AQS1842" s="401"/>
      <c r="AQT1842" s="401"/>
      <c r="AQU1842" s="401"/>
      <c r="AQV1842" s="401"/>
      <c r="AQW1842" s="401"/>
      <c r="AQX1842" s="401"/>
      <c r="AQY1842" s="401"/>
      <c r="AQZ1842" s="401"/>
      <c r="ARA1842" s="401"/>
      <c r="ARB1842" s="401"/>
      <c r="ARC1842" s="401"/>
      <c r="ARD1842" s="401"/>
      <c r="ARE1842" s="401"/>
      <c r="ARF1842" s="401"/>
      <c r="ARG1842" s="401"/>
      <c r="ARH1842" s="401"/>
      <c r="ARI1842" s="401"/>
      <c r="ARJ1842" s="401"/>
      <c r="ARK1842" s="401"/>
      <c r="ARL1842" s="401"/>
      <c r="ARM1842" s="401"/>
      <c r="ARN1842" s="401"/>
      <c r="ARO1842" s="401"/>
      <c r="ARP1842" s="401"/>
      <c r="ARQ1842" s="401"/>
      <c r="ARR1842" s="401"/>
      <c r="ARS1842" s="401"/>
      <c r="ART1842" s="401"/>
      <c r="ARU1842" s="401"/>
      <c r="ARV1842" s="401"/>
      <c r="ARW1842" s="401"/>
      <c r="ARX1842" s="401"/>
      <c r="ARY1842" s="401"/>
      <c r="ARZ1842" s="401"/>
      <c r="ASA1842" s="401"/>
      <c r="ASB1842" s="401"/>
      <c r="ASC1842" s="401"/>
      <c r="ASD1842" s="401"/>
      <c r="ASE1842" s="401"/>
      <c r="ASF1842" s="401"/>
      <c r="ASG1842" s="401"/>
      <c r="ASH1842" s="401"/>
      <c r="ASI1842" s="401"/>
      <c r="ASJ1842" s="401"/>
      <c r="ASK1842" s="401"/>
      <c r="ASL1842" s="401"/>
      <c r="ASM1842" s="401"/>
      <c r="ASN1842" s="401"/>
      <c r="ASO1842" s="401"/>
      <c r="ASP1842" s="401"/>
      <c r="ASQ1842" s="401"/>
      <c r="ASR1842" s="401"/>
      <c r="ASS1842" s="401"/>
      <c r="AST1842" s="401"/>
      <c r="ASU1842" s="401"/>
      <c r="ASV1842" s="401"/>
      <c r="ASW1842" s="401"/>
      <c r="ASX1842" s="401"/>
      <c r="ASY1842" s="401"/>
      <c r="ASZ1842" s="401"/>
      <c r="ATA1842" s="401"/>
      <c r="ATB1842" s="401"/>
      <c r="ATC1842" s="401"/>
      <c r="ATD1842" s="401"/>
      <c r="ATE1842" s="401"/>
      <c r="ATF1842" s="401"/>
      <c r="ATG1842" s="401"/>
      <c r="ATH1842" s="401"/>
      <c r="ATI1842" s="401"/>
      <c r="ATJ1842" s="401"/>
      <c r="ATK1842" s="401"/>
      <c r="ATL1842" s="401"/>
      <c r="ATM1842" s="401"/>
      <c r="ATN1842" s="401"/>
      <c r="ATO1842" s="401"/>
      <c r="ATP1842" s="401"/>
      <c r="ATQ1842" s="401"/>
      <c r="ATR1842" s="401"/>
      <c r="ATS1842" s="401"/>
      <c r="ATT1842" s="401"/>
      <c r="ATU1842" s="401"/>
      <c r="ATV1842" s="401"/>
      <c r="ATW1842" s="401"/>
      <c r="ATX1842" s="401"/>
      <c r="ATY1842" s="401"/>
      <c r="ATZ1842" s="401"/>
      <c r="AUA1842" s="401"/>
      <c r="AUB1842" s="401"/>
      <c r="AUC1842" s="401"/>
      <c r="AUD1842" s="401"/>
      <c r="AUE1842" s="401"/>
      <c r="AUF1842" s="401"/>
      <c r="AUG1842" s="401"/>
      <c r="AUH1842" s="401"/>
      <c r="AUI1842" s="401"/>
      <c r="AUJ1842" s="401"/>
      <c r="AUK1842" s="401"/>
      <c r="AUL1842" s="401"/>
      <c r="AUM1842" s="401"/>
      <c r="AUN1842" s="401"/>
      <c r="AUO1842" s="401"/>
      <c r="AUP1842" s="401"/>
      <c r="AUQ1842" s="401"/>
      <c r="AUR1842" s="401"/>
      <c r="AUS1842" s="401"/>
      <c r="AUT1842" s="401"/>
      <c r="AUU1842" s="401"/>
      <c r="AUV1842" s="401"/>
      <c r="AUW1842" s="401"/>
      <c r="AUX1842" s="401"/>
      <c r="AUY1842" s="401"/>
      <c r="AUZ1842" s="401"/>
      <c r="AVA1842" s="401"/>
      <c r="AVB1842" s="401"/>
      <c r="AVC1842" s="401"/>
      <c r="AVD1842" s="401"/>
      <c r="AVE1842" s="401"/>
      <c r="AVF1842" s="401"/>
      <c r="AVG1842" s="401"/>
      <c r="AVH1842" s="401"/>
      <c r="AVI1842" s="401"/>
      <c r="AVJ1842" s="401"/>
      <c r="AVK1842" s="401"/>
      <c r="AVL1842" s="401"/>
      <c r="AVM1842" s="401"/>
      <c r="AVN1842" s="401"/>
      <c r="AVO1842" s="401"/>
      <c r="AVP1842" s="401"/>
      <c r="AVQ1842" s="401"/>
      <c r="AVR1842" s="401"/>
      <c r="AVS1842" s="401"/>
      <c r="AVT1842" s="401"/>
      <c r="AVU1842" s="401"/>
      <c r="AVV1842" s="401"/>
      <c r="AVW1842" s="401"/>
      <c r="AVX1842" s="401"/>
      <c r="AVY1842" s="401"/>
      <c r="AVZ1842" s="401"/>
      <c r="AWA1842" s="401"/>
      <c r="AWB1842" s="401"/>
      <c r="AWC1842" s="401"/>
      <c r="AWD1842" s="401"/>
      <c r="AWE1842" s="401"/>
      <c r="AWF1842" s="401"/>
      <c r="AWG1842" s="401"/>
      <c r="AWH1842" s="401"/>
      <c r="AWI1842" s="401"/>
      <c r="AWJ1842" s="401"/>
      <c r="AWK1842" s="401"/>
      <c r="AWL1842" s="401"/>
      <c r="AWM1842" s="401"/>
      <c r="AWN1842" s="401"/>
      <c r="AWO1842" s="401"/>
      <c r="AWP1842" s="401"/>
      <c r="AWQ1842" s="401"/>
      <c r="AWR1842" s="401"/>
      <c r="AWS1842" s="401"/>
      <c r="AWT1842" s="401"/>
      <c r="AWU1842" s="401"/>
      <c r="AWV1842" s="401"/>
      <c r="AWW1842" s="401"/>
      <c r="AWX1842" s="401"/>
      <c r="AWY1842" s="401"/>
      <c r="AWZ1842" s="401"/>
      <c r="AXA1842" s="401"/>
      <c r="AXB1842" s="401"/>
      <c r="AXC1842" s="401"/>
      <c r="AXD1842" s="401"/>
      <c r="AXE1842" s="401"/>
      <c r="AXF1842" s="401"/>
      <c r="AXG1842" s="401"/>
      <c r="AXH1842" s="401"/>
      <c r="AXI1842" s="401"/>
      <c r="AXJ1842" s="401"/>
      <c r="AXK1842" s="401"/>
      <c r="AXL1842" s="401"/>
      <c r="AXM1842" s="401"/>
      <c r="AXN1842" s="401"/>
      <c r="AXO1842" s="401"/>
      <c r="AXP1842" s="401"/>
      <c r="AXQ1842" s="401"/>
      <c r="AXR1842" s="401"/>
      <c r="AXS1842" s="401"/>
      <c r="AXT1842" s="401"/>
      <c r="AXU1842" s="401"/>
      <c r="AXV1842" s="401"/>
      <c r="AXW1842" s="401"/>
      <c r="AXX1842" s="401"/>
      <c r="AXY1842" s="401"/>
      <c r="AXZ1842" s="401"/>
      <c r="AYA1842" s="401"/>
      <c r="AYB1842" s="401"/>
      <c r="AYC1842" s="401"/>
      <c r="AYD1842" s="401"/>
      <c r="AYE1842" s="401"/>
      <c r="AYF1842" s="401"/>
      <c r="AYG1842" s="401"/>
      <c r="AYH1842" s="401"/>
      <c r="AYI1842" s="401"/>
      <c r="AYJ1842" s="401"/>
      <c r="AYK1842" s="401"/>
      <c r="AYL1842" s="401"/>
      <c r="AYM1842" s="401"/>
      <c r="AYN1842" s="401"/>
      <c r="AYO1842" s="401"/>
      <c r="AYP1842" s="401"/>
      <c r="AYQ1842" s="401"/>
      <c r="AYR1842" s="401"/>
      <c r="AYS1842" s="401"/>
      <c r="AYT1842" s="401"/>
      <c r="AYU1842" s="401"/>
      <c r="AYV1842" s="401"/>
      <c r="AYW1842" s="401"/>
      <c r="AYX1842" s="401"/>
      <c r="AYY1842" s="401"/>
      <c r="AYZ1842" s="401"/>
      <c r="AZA1842" s="401"/>
      <c r="AZB1842" s="401"/>
      <c r="AZC1842" s="401"/>
      <c r="AZD1842" s="401"/>
      <c r="AZE1842" s="401"/>
      <c r="AZF1842" s="401"/>
      <c r="AZG1842" s="401"/>
      <c r="AZH1842" s="401"/>
      <c r="AZI1842" s="401"/>
      <c r="AZJ1842" s="401"/>
      <c r="AZK1842" s="401"/>
      <c r="AZL1842" s="401"/>
      <c r="AZM1842" s="401"/>
      <c r="AZN1842" s="401"/>
      <c r="AZO1842" s="401"/>
      <c r="AZP1842" s="401"/>
      <c r="AZQ1842" s="401"/>
      <c r="AZR1842" s="401"/>
      <c r="AZS1842" s="401"/>
      <c r="AZT1842" s="401"/>
      <c r="AZU1842" s="401"/>
      <c r="AZV1842" s="401"/>
      <c r="AZW1842" s="401"/>
      <c r="AZX1842" s="401"/>
      <c r="AZY1842" s="401"/>
      <c r="AZZ1842" s="401"/>
      <c r="BAA1842" s="401"/>
      <c r="BAB1842" s="401"/>
      <c r="BAC1842" s="401"/>
      <c r="BAD1842" s="401"/>
      <c r="BAE1842" s="401"/>
      <c r="BAF1842" s="401"/>
      <c r="BAG1842" s="401"/>
      <c r="BAH1842" s="401"/>
      <c r="BAI1842" s="401"/>
      <c r="BAJ1842" s="401"/>
      <c r="BAK1842" s="401"/>
      <c r="BAL1842" s="401"/>
      <c r="BAM1842" s="401"/>
      <c r="BAN1842" s="401"/>
      <c r="BAO1842" s="401"/>
      <c r="BAP1842" s="401"/>
      <c r="BAQ1842" s="401"/>
      <c r="BAR1842" s="401"/>
      <c r="BAS1842" s="401"/>
      <c r="BAT1842" s="401"/>
      <c r="BAU1842" s="401"/>
      <c r="BAV1842" s="401"/>
      <c r="BAW1842" s="401"/>
      <c r="BAX1842" s="401"/>
      <c r="BAY1842" s="401"/>
      <c r="BAZ1842" s="401"/>
      <c r="BBA1842" s="401"/>
      <c r="BBB1842" s="401"/>
      <c r="BBC1842" s="401"/>
      <c r="BBD1842" s="401"/>
      <c r="BBE1842" s="401"/>
      <c r="BBF1842" s="401"/>
      <c r="BBG1842" s="401"/>
      <c r="BBH1842" s="401"/>
      <c r="BBI1842" s="401"/>
      <c r="BBJ1842" s="401"/>
      <c r="BBK1842" s="401"/>
      <c r="BBL1842" s="401"/>
      <c r="BBM1842" s="401"/>
      <c r="BBN1842" s="401"/>
      <c r="BBO1842" s="401"/>
      <c r="BBP1842" s="401"/>
      <c r="BBQ1842" s="401"/>
      <c r="BBR1842" s="401"/>
      <c r="BBS1842" s="401"/>
      <c r="BBT1842" s="401"/>
      <c r="BBU1842" s="401"/>
      <c r="BBV1842" s="401"/>
      <c r="BBW1842" s="401"/>
      <c r="BBX1842" s="401"/>
      <c r="BBY1842" s="401"/>
      <c r="BBZ1842" s="401"/>
      <c r="BCA1842" s="401"/>
      <c r="BCB1842" s="401"/>
      <c r="BCC1842" s="401"/>
      <c r="BCD1842" s="401"/>
      <c r="BCE1842" s="401"/>
      <c r="BCF1842" s="401"/>
      <c r="BCG1842" s="401"/>
      <c r="BCH1842" s="401"/>
      <c r="BCI1842" s="401"/>
      <c r="BCJ1842" s="401"/>
      <c r="BCK1842" s="401"/>
      <c r="BCL1842" s="401"/>
      <c r="BCM1842" s="401"/>
      <c r="BCN1842" s="401"/>
      <c r="BCO1842" s="401"/>
      <c r="BCP1842" s="401"/>
      <c r="BCQ1842" s="401"/>
      <c r="BCR1842" s="401"/>
      <c r="BCS1842" s="401"/>
      <c r="BCT1842" s="401"/>
      <c r="BCU1842" s="401"/>
      <c r="BCV1842" s="401"/>
      <c r="BCW1842" s="401"/>
      <c r="BCX1842" s="401"/>
      <c r="BCY1842" s="401"/>
      <c r="BCZ1842" s="401"/>
      <c r="BDA1842" s="401"/>
      <c r="BDB1842" s="401"/>
      <c r="BDC1842" s="401"/>
      <c r="BDD1842" s="401"/>
      <c r="BDE1842" s="401"/>
      <c r="BDF1842" s="401"/>
      <c r="BDG1842" s="401"/>
      <c r="BDH1842" s="401"/>
      <c r="BDI1842" s="401"/>
      <c r="BDJ1842" s="401"/>
      <c r="BDK1842" s="401"/>
      <c r="BDL1842" s="401"/>
      <c r="BDM1842" s="401"/>
      <c r="BDN1842" s="401"/>
      <c r="BDO1842" s="401"/>
      <c r="BDP1842" s="401"/>
      <c r="BDQ1842" s="401"/>
      <c r="BDR1842" s="401"/>
      <c r="BDS1842" s="401"/>
      <c r="BDT1842" s="401"/>
      <c r="BDU1842" s="401"/>
      <c r="BDV1842" s="401"/>
      <c r="BDW1842" s="401"/>
      <c r="BDX1842" s="401"/>
      <c r="BDY1842" s="401"/>
      <c r="BDZ1842" s="401"/>
      <c r="BEA1842" s="401"/>
      <c r="BEB1842" s="401"/>
      <c r="BEC1842" s="401"/>
      <c r="BED1842" s="401"/>
      <c r="BEE1842" s="401"/>
      <c r="BEF1842" s="401"/>
      <c r="BEG1842" s="401"/>
      <c r="BEH1842" s="401"/>
      <c r="BEI1842" s="401"/>
      <c r="BEJ1842" s="401"/>
      <c r="BEK1842" s="401"/>
      <c r="BEL1842" s="401"/>
      <c r="BEM1842" s="401"/>
      <c r="BEN1842" s="401"/>
      <c r="BEO1842" s="401"/>
      <c r="BEP1842" s="401"/>
      <c r="BEQ1842" s="401"/>
      <c r="BER1842" s="401"/>
      <c r="BES1842" s="401"/>
      <c r="BET1842" s="401"/>
      <c r="BEU1842" s="401"/>
      <c r="BEV1842" s="401"/>
      <c r="BEW1842" s="401"/>
      <c r="BEX1842" s="401"/>
      <c r="BEY1842" s="401"/>
      <c r="BEZ1842" s="401"/>
      <c r="BFA1842" s="401"/>
      <c r="BFB1842" s="401"/>
      <c r="BFC1842" s="401"/>
      <c r="BFD1842" s="401"/>
      <c r="BFE1842" s="401"/>
      <c r="BFF1842" s="401"/>
      <c r="BFG1842" s="401"/>
      <c r="BFH1842" s="401"/>
      <c r="BFI1842" s="401"/>
      <c r="BFJ1842" s="401"/>
      <c r="BFK1842" s="401"/>
      <c r="BFL1842" s="401"/>
      <c r="BFM1842" s="401"/>
      <c r="BFN1842" s="401"/>
      <c r="BFO1842" s="401"/>
      <c r="BFP1842" s="401"/>
      <c r="BFQ1842" s="401"/>
      <c r="BFR1842" s="401"/>
      <c r="BFS1842" s="401"/>
      <c r="BFT1842" s="401"/>
      <c r="BFU1842" s="401"/>
      <c r="BFV1842" s="401"/>
      <c r="BFW1842" s="401"/>
      <c r="BFX1842" s="401"/>
      <c r="BFY1842" s="401"/>
      <c r="BFZ1842" s="401"/>
      <c r="BGA1842" s="401"/>
      <c r="BGB1842" s="401"/>
      <c r="BGC1842" s="401"/>
      <c r="BGD1842" s="401"/>
      <c r="BGE1842" s="401"/>
      <c r="BGF1842" s="401"/>
      <c r="BGG1842" s="401"/>
      <c r="BGH1842" s="401"/>
      <c r="BGI1842" s="401"/>
      <c r="BGJ1842" s="401"/>
      <c r="BGK1842" s="401"/>
      <c r="BGL1842" s="401"/>
      <c r="BGM1842" s="401"/>
      <c r="BGN1842" s="401"/>
      <c r="BGO1842" s="401"/>
      <c r="BGP1842" s="401"/>
      <c r="BGQ1842" s="401"/>
      <c r="BGR1842" s="401"/>
      <c r="BGS1842" s="401"/>
      <c r="BGT1842" s="401"/>
      <c r="BGU1842" s="401"/>
      <c r="BGV1842" s="401"/>
      <c r="BGW1842" s="401"/>
      <c r="BGX1842" s="401"/>
      <c r="BGY1842" s="401"/>
      <c r="BGZ1842" s="401"/>
      <c r="BHA1842" s="401"/>
      <c r="BHB1842" s="401"/>
      <c r="BHC1842" s="401"/>
      <c r="BHD1842" s="401"/>
      <c r="BHE1842" s="401"/>
      <c r="BHF1842" s="401"/>
      <c r="BHG1842" s="401"/>
      <c r="BHH1842" s="401"/>
      <c r="BHI1842" s="401"/>
      <c r="BHJ1842" s="401"/>
      <c r="BHK1842" s="401"/>
      <c r="BHL1842" s="401"/>
      <c r="BHM1842" s="401"/>
      <c r="BHN1842" s="401"/>
      <c r="BHO1842" s="401"/>
      <c r="BHP1842" s="401"/>
      <c r="BHQ1842" s="401"/>
      <c r="BHR1842" s="401"/>
      <c r="BHS1842" s="401"/>
      <c r="BHT1842" s="401"/>
      <c r="BHU1842" s="401"/>
      <c r="BHV1842" s="401"/>
      <c r="BHW1842" s="401"/>
      <c r="BHX1842" s="401"/>
      <c r="BHY1842" s="401"/>
      <c r="BHZ1842" s="401"/>
      <c r="BIA1842" s="401"/>
      <c r="BIB1842" s="401"/>
      <c r="BIC1842" s="401"/>
      <c r="BID1842" s="401"/>
      <c r="BIE1842" s="401"/>
      <c r="BIF1842" s="401"/>
      <c r="BIG1842" s="401"/>
      <c r="BIH1842" s="401"/>
      <c r="BII1842" s="401"/>
      <c r="BIJ1842" s="401"/>
      <c r="BIK1842" s="401"/>
      <c r="BIL1842" s="401"/>
      <c r="BIM1842" s="401"/>
      <c r="BIN1842" s="401"/>
      <c r="BIO1842" s="401"/>
      <c r="BIP1842" s="401"/>
      <c r="BIQ1842" s="401"/>
      <c r="BIR1842" s="401"/>
      <c r="BIS1842" s="401"/>
      <c r="BIT1842" s="401"/>
      <c r="BIU1842" s="401"/>
      <c r="BIV1842" s="401"/>
      <c r="BIW1842" s="401"/>
      <c r="BIX1842" s="401"/>
      <c r="BIY1842" s="401"/>
      <c r="BIZ1842" s="401"/>
      <c r="BJA1842" s="401"/>
      <c r="BJB1842" s="401"/>
      <c r="BJC1842" s="401"/>
      <c r="BJD1842" s="401"/>
      <c r="BJE1842" s="401"/>
      <c r="BJF1842" s="401"/>
      <c r="BJG1842" s="401"/>
      <c r="BJH1842" s="401"/>
      <c r="BJI1842" s="401"/>
      <c r="BJJ1842" s="401"/>
      <c r="BJK1842" s="401"/>
      <c r="BJL1842" s="401"/>
      <c r="BJM1842" s="401"/>
      <c r="BJN1842" s="401"/>
      <c r="BJO1842" s="401"/>
      <c r="BJP1842" s="401"/>
      <c r="BJQ1842" s="401"/>
      <c r="BJR1842" s="401"/>
      <c r="BJS1842" s="401"/>
      <c r="BJT1842" s="401"/>
      <c r="BJU1842" s="401"/>
      <c r="BJV1842" s="401"/>
      <c r="BJW1842" s="401"/>
      <c r="BJX1842" s="401"/>
      <c r="BJY1842" s="401"/>
      <c r="BJZ1842" s="401"/>
      <c r="BKA1842" s="401"/>
      <c r="BKB1842" s="401"/>
      <c r="BKC1842" s="401"/>
      <c r="BKD1842" s="401"/>
      <c r="BKE1842" s="401"/>
      <c r="BKF1842" s="401"/>
      <c r="BKG1842" s="401"/>
      <c r="BKH1842" s="401"/>
      <c r="BKI1842" s="401"/>
      <c r="BKJ1842" s="401"/>
      <c r="BKK1842" s="401"/>
      <c r="BKL1842" s="401"/>
      <c r="BKM1842" s="401"/>
      <c r="BKN1842" s="401"/>
      <c r="BKO1842" s="401"/>
      <c r="BKP1842" s="401"/>
      <c r="BKQ1842" s="401"/>
      <c r="BKR1842" s="401"/>
      <c r="BKS1842" s="401"/>
      <c r="BKT1842" s="401"/>
      <c r="BKU1842" s="401"/>
      <c r="BKV1842" s="401"/>
      <c r="BKW1842" s="401"/>
      <c r="BKX1842" s="401"/>
      <c r="BKY1842" s="401"/>
      <c r="BKZ1842" s="401"/>
      <c r="BLA1842" s="401"/>
      <c r="BLB1842" s="401"/>
      <c r="BLC1842" s="401"/>
      <c r="BLD1842" s="401"/>
      <c r="BLE1842" s="401"/>
      <c r="BLF1842" s="401"/>
      <c r="BLG1842" s="401"/>
      <c r="BLH1842" s="401"/>
      <c r="BLI1842" s="401"/>
      <c r="BLJ1842" s="401"/>
      <c r="BLK1842" s="401"/>
      <c r="BLL1842" s="401"/>
      <c r="BLM1842" s="401"/>
      <c r="BLN1842" s="401"/>
      <c r="BLO1842" s="401"/>
      <c r="BLP1842" s="401"/>
      <c r="BLQ1842" s="401"/>
      <c r="BLR1842" s="401"/>
      <c r="BLS1842" s="401"/>
      <c r="BLT1842" s="401"/>
      <c r="BLU1842" s="401"/>
      <c r="BLV1842" s="401"/>
      <c r="BLW1842" s="401"/>
      <c r="BLX1842" s="401"/>
      <c r="BLY1842" s="401"/>
      <c r="BLZ1842" s="401"/>
      <c r="BMA1842" s="401"/>
      <c r="BMB1842" s="401"/>
      <c r="BMC1842" s="401"/>
      <c r="BMD1842" s="401"/>
      <c r="BME1842" s="401"/>
      <c r="BMF1842" s="401"/>
      <c r="BMG1842" s="401"/>
      <c r="BMH1842" s="401"/>
      <c r="BMI1842" s="401"/>
      <c r="BMJ1842" s="401"/>
      <c r="BMK1842" s="401"/>
      <c r="BML1842" s="401"/>
      <c r="BMM1842" s="401"/>
      <c r="BMN1842" s="401"/>
      <c r="BMO1842" s="401"/>
      <c r="BMP1842" s="401"/>
      <c r="BMQ1842" s="401"/>
      <c r="BMR1842" s="401"/>
      <c r="BMS1842" s="401"/>
      <c r="BMT1842" s="401"/>
      <c r="BMU1842" s="401"/>
      <c r="BMV1842" s="401"/>
      <c r="BMW1842" s="401"/>
      <c r="BMX1842" s="401"/>
      <c r="BMY1842" s="401"/>
      <c r="BMZ1842" s="401"/>
      <c r="BNA1842" s="401"/>
      <c r="BNB1842" s="401"/>
      <c r="BNC1842" s="401"/>
      <c r="BND1842" s="401"/>
      <c r="BNE1842" s="401"/>
      <c r="BNF1842" s="401"/>
      <c r="BNG1842" s="401"/>
      <c r="BNH1842" s="401"/>
      <c r="BNI1842" s="401"/>
      <c r="BNJ1842" s="401"/>
      <c r="BNK1842" s="401"/>
      <c r="BNL1842" s="401"/>
      <c r="BNM1842" s="401"/>
      <c r="BNN1842" s="401"/>
      <c r="BNO1842" s="401"/>
      <c r="BNP1842" s="401"/>
      <c r="BNQ1842" s="401"/>
      <c r="BNR1842" s="401"/>
      <c r="BNS1842" s="401"/>
      <c r="BNT1842" s="401"/>
      <c r="BNU1842" s="401"/>
      <c r="BNV1842" s="401"/>
      <c r="BNW1842" s="401"/>
      <c r="BNX1842" s="401"/>
      <c r="BNY1842" s="401"/>
      <c r="BNZ1842" s="401"/>
      <c r="BOA1842" s="401"/>
      <c r="BOB1842" s="401"/>
      <c r="BOC1842" s="401"/>
      <c r="BOD1842" s="401"/>
      <c r="BOE1842" s="401"/>
      <c r="BOF1842" s="401"/>
      <c r="BOG1842" s="401"/>
      <c r="BOH1842" s="401"/>
      <c r="BOI1842" s="401"/>
      <c r="BOJ1842" s="401"/>
      <c r="BOK1842" s="401"/>
      <c r="BOL1842" s="401"/>
      <c r="BOM1842" s="401"/>
      <c r="BON1842" s="401"/>
      <c r="BOO1842" s="401"/>
      <c r="BOP1842" s="401"/>
      <c r="BOQ1842" s="401"/>
      <c r="BOR1842" s="401"/>
      <c r="BOS1842" s="401"/>
      <c r="BOT1842" s="401"/>
      <c r="BOU1842" s="401"/>
      <c r="BOV1842" s="401"/>
      <c r="BOW1842" s="401"/>
      <c r="BOX1842" s="401"/>
      <c r="BOY1842" s="401"/>
      <c r="BOZ1842" s="401"/>
      <c r="BPA1842" s="401"/>
      <c r="BPB1842" s="401"/>
      <c r="BPC1842" s="401"/>
      <c r="BPD1842" s="401"/>
      <c r="BPE1842" s="401"/>
      <c r="BPF1842" s="401"/>
      <c r="BPG1842" s="401"/>
      <c r="BPH1842" s="401"/>
      <c r="BPI1842" s="401"/>
      <c r="BPJ1842" s="401"/>
      <c r="BPK1842" s="401"/>
      <c r="BPL1842" s="401"/>
      <c r="BPM1842" s="401"/>
      <c r="BPN1842" s="401"/>
      <c r="BPO1842" s="401"/>
      <c r="BPP1842" s="401"/>
      <c r="BPQ1842" s="401"/>
      <c r="BPR1842" s="401"/>
      <c r="BPS1842" s="401"/>
      <c r="BPT1842" s="401"/>
      <c r="BPU1842" s="401"/>
      <c r="BPV1842" s="401"/>
      <c r="BPW1842" s="401"/>
      <c r="BPX1842" s="401"/>
      <c r="BPY1842" s="401"/>
      <c r="BPZ1842" s="401"/>
      <c r="BQA1842" s="401"/>
      <c r="BQB1842" s="401"/>
      <c r="BQC1842" s="401"/>
      <c r="BQD1842" s="401"/>
      <c r="BQE1842" s="401"/>
      <c r="BQF1842" s="401"/>
      <c r="BQG1842" s="401"/>
      <c r="BQH1842" s="401"/>
      <c r="BQI1842" s="401"/>
      <c r="BQJ1842" s="401"/>
      <c r="BQK1842" s="401"/>
      <c r="BQL1842" s="401"/>
      <c r="BQM1842" s="401"/>
      <c r="BQN1842" s="401"/>
      <c r="BQO1842" s="401"/>
      <c r="BQP1842" s="401"/>
      <c r="BQQ1842" s="401"/>
      <c r="BQR1842" s="401"/>
      <c r="BQS1842" s="401"/>
      <c r="BQT1842" s="401"/>
      <c r="BQU1842" s="401"/>
      <c r="BQV1842" s="401"/>
      <c r="BQW1842" s="401"/>
      <c r="BQX1842" s="401"/>
      <c r="BQY1842" s="401"/>
      <c r="BQZ1842" s="401"/>
      <c r="BRA1842" s="401"/>
      <c r="BRB1842" s="401"/>
      <c r="BRC1842" s="401"/>
      <c r="BRD1842" s="401"/>
      <c r="BRE1842" s="401"/>
      <c r="BRF1842" s="401"/>
      <c r="BRG1842" s="401"/>
      <c r="BRH1842" s="401"/>
      <c r="BRI1842" s="401"/>
      <c r="BRJ1842" s="401"/>
      <c r="BRK1842" s="401"/>
      <c r="BRL1842" s="401"/>
      <c r="BRM1842" s="401"/>
      <c r="BRN1842" s="401"/>
      <c r="BRO1842" s="401"/>
      <c r="BRP1842" s="401"/>
      <c r="BRQ1842" s="401"/>
      <c r="BRR1842" s="401"/>
      <c r="BRS1842" s="401"/>
      <c r="BRT1842" s="401"/>
      <c r="BRU1842" s="401"/>
      <c r="BRV1842" s="401"/>
      <c r="BRW1842" s="401"/>
      <c r="BRX1842" s="401"/>
      <c r="BRY1842" s="401"/>
      <c r="BRZ1842" s="401"/>
      <c r="BSA1842" s="401"/>
      <c r="BSB1842" s="401"/>
      <c r="BSC1842" s="401"/>
      <c r="BSD1842" s="401"/>
      <c r="BSE1842" s="401"/>
      <c r="BSF1842" s="401"/>
      <c r="BSG1842" s="401"/>
      <c r="BSH1842" s="401"/>
      <c r="BSI1842" s="401"/>
      <c r="BSJ1842" s="401"/>
      <c r="BSK1842" s="401"/>
      <c r="BSL1842" s="401"/>
      <c r="BSM1842" s="401"/>
      <c r="BSN1842" s="401"/>
      <c r="BSO1842" s="401"/>
      <c r="BSP1842" s="401"/>
      <c r="BSQ1842" s="401"/>
      <c r="BSR1842" s="401"/>
      <c r="BSS1842" s="401"/>
      <c r="BST1842" s="401"/>
      <c r="BSU1842" s="401"/>
      <c r="BSV1842" s="401"/>
      <c r="BSW1842" s="401"/>
      <c r="BSX1842" s="401"/>
      <c r="BSY1842" s="401"/>
      <c r="BSZ1842" s="401"/>
      <c r="BTA1842" s="401"/>
      <c r="BTB1842" s="401"/>
      <c r="BTC1842" s="401"/>
      <c r="BTD1842" s="401"/>
      <c r="BTE1842" s="401"/>
      <c r="BTF1842" s="401"/>
      <c r="BTG1842" s="401"/>
      <c r="BTH1842" s="401"/>
      <c r="BTI1842" s="401"/>
      <c r="BTJ1842" s="401"/>
      <c r="BTK1842" s="401"/>
      <c r="BTL1842" s="401"/>
      <c r="BTM1842" s="401"/>
      <c r="BTN1842" s="401"/>
      <c r="BTO1842" s="401"/>
      <c r="BTP1842" s="401"/>
      <c r="BTQ1842" s="401"/>
      <c r="BTR1842" s="401"/>
      <c r="BTS1842" s="401"/>
      <c r="BTT1842" s="401"/>
      <c r="BTU1842" s="401"/>
      <c r="BTV1842" s="401"/>
      <c r="BTW1842" s="401"/>
      <c r="BTX1842" s="401"/>
      <c r="BTY1842" s="401"/>
      <c r="BTZ1842" s="401"/>
      <c r="BUA1842" s="401"/>
      <c r="BUB1842" s="401"/>
      <c r="BUC1842" s="401"/>
      <c r="BUD1842" s="401"/>
      <c r="BUE1842" s="401"/>
      <c r="BUF1842" s="401"/>
      <c r="BUG1842" s="401"/>
      <c r="BUH1842" s="401"/>
      <c r="BUI1842" s="401"/>
      <c r="BUJ1842" s="401"/>
      <c r="BUK1842" s="401"/>
      <c r="BUL1842" s="401"/>
      <c r="BUM1842" s="401"/>
      <c r="BUN1842" s="401"/>
      <c r="BUO1842" s="401"/>
      <c r="BUP1842" s="401"/>
      <c r="BUQ1842" s="401"/>
      <c r="BUR1842" s="401"/>
      <c r="BUS1842" s="401"/>
      <c r="BUT1842" s="401"/>
      <c r="BUU1842" s="401"/>
      <c r="BUV1842" s="401"/>
      <c r="BUW1842" s="401"/>
      <c r="BUX1842" s="401"/>
      <c r="BUY1842" s="401"/>
      <c r="BUZ1842" s="401"/>
      <c r="BVA1842" s="401"/>
      <c r="BVB1842" s="401"/>
      <c r="BVC1842" s="401"/>
      <c r="BVD1842" s="401"/>
      <c r="BVE1842" s="401"/>
      <c r="BVF1842" s="401"/>
      <c r="BVG1842" s="401"/>
      <c r="BVH1842" s="401"/>
      <c r="BVI1842" s="401"/>
      <c r="BVJ1842" s="401"/>
      <c r="BVK1842" s="401"/>
      <c r="BVL1842" s="401"/>
      <c r="BVM1842" s="401"/>
      <c r="BVN1842" s="401"/>
      <c r="BVO1842" s="401"/>
      <c r="BVP1842" s="401"/>
      <c r="BVQ1842" s="401"/>
      <c r="BVR1842" s="401"/>
      <c r="BVS1842" s="401"/>
      <c r="BVT1842" s="401"/>
      <c r="BVU1842" s="401"/>
      <c r="BVV1842" s="401"/>
      <c r="BVW1842" s="401"/>
      <c r="BVX1842" s="401"/>
      <c r="BVY1842" s="401"/>
      <c r="BVZ1842" s="401"/>
      <c r="BWA1842" s="401"/>
      <c r="BWB1842" s="401"/>
      <c r="BWC1842" s="401"/>
      <c r="BWD1842" s="401"/>
      <c r="BWE1842" s="401"/>
      <c r="BWF1842" s="401"/>
      <c r="BWG1842" s="401"/>
      <c r="BWH1842" s="401"/>
      <c r="BWI1842" s="401"/>
      <c r="BWJ1842" s="401"/>
      <c r="BWK1842" s="401"/>
      <c r="BWL1842" s="401"/>
      <c r="BWM1842" s="401"/>
      <c r="BWN1842" s="401"/>
      <c r="BWO1842" s="401"/>
      <c r="BWP1842" s="401"/>
      <c r="BWQ1842" s="401"/>
      <c r="BWR1842" s="401"/>
      <c r="BWS1842" s="401"/>
      <c r="BWT1842" s="401"/>
      <c r="BWU1842" s="401"/>
      <c r="BWV1842" s="401"/>
      <c r="BWW1842" s="401"/>
      <c r="BWX1842" s="401"/>
      <c r="BWY1842" s="401"/>
      <c r="BWZ1842" s="401"/>
      <c r="BXA1842" s="401"/>
      <c r="BXB1842" s="401"/>
      <c r="BXC1842" s="401"/>
      <c r="BXD1842" s="401"/>
      <c r="BXE1842" s="401"/>
      <c r="BXF1842" s="401"/>
      <c r="BXG1842" s="401"/>
      <c r="BXH1842" s="401"/>
      <c r="BXI1842" s="401"/>
      <c r="BXJ1842" s="401"/>
      <c r="BXK1842" s="401"/>
      <c r="BXL1842" s="401"/>
      <c r="BXM1842" s="401"/>
      <c r="BXN1842" s="401"/>
      <c r="BXO1842" s="401"/>
      <c r="BXP1842" s="401"/>
      <c r="BXQ1842" s="401"/>
      <c r="BXR1842" s="401"/>
      <c r="BXS1842" s="401"/>
      <c r="BXT1842" s="401"/>
      <c r="BXU1842" s="401"/>
      <c r="BXV1842" s="401"/>
      <c r="BXW1842" s="401"/>
      <c r="BXX1842" s="401"/>
      <c r="BXY1842" s="401"/>
      <c r="BXZ1842" s="401"/>
      <c r="BYA1842" s="401"/>
      <c r="BYB1842" s="401"/>
      <c r="BYC1842" s="401"/>
      <c r="BYD1842" s="401"/>
      <c r="BYE1842" s="401"/>
      <c r="BYF1842" s="401"/>
      <c r="BYG1842" s="401"/>
      <c r="BYH1842" s="401"/>
      <c r="BYI1842" s="401"/>
      <c r="BYJ1842" s="401"/>
      <c r="BYK1842" s="401"/>
      <c r="BYL1842" s="401"/>
      <c r="BYM1842" s="401"/>
      <c r="BYN1842" s="401"/>
      <c r="BYO1842" s="401"/>
      <c r="BYP1842" s="401"/>
      <c r="BYQ1842" s="401"/>
      <c r="BYR1842" s="401"/>
      <c r="BYS1842" s="401"/>
      <c r="BYT1842" s="401"/>
      <c r="BYU1842" s="401"/>
      <c r="BYV1842" s="401"/>
      <c r="BYW1842" s="401"/>
      <c r="BYX1842" s="401"/>
      <c r="BYY1842" s="401"/>
      <c r="BYZ1842" s="401"/>
      <c r="BZA1842" s="401"/>
      <c r="BZB1842" s="401"/>
      <c r="BZC1842" s="401"/>
      <c r="BZD1842" s="401"/>
      <c r="BZE1842" s="401"/>
      <c r="BZF1842" s="401"/>
      <c r="BZG1842" s="401"/>
      <c r="BZH1842" s="401"/>
      <c r="BZI1842" s="401"/>
      <c r="BZJ1842" s="401"/>
      <c r="BZK1842" s="401"/>
      <c r="BZL1842" s="401"/>
      <c r="BZM1842" s="401"/>
      <c r="BZN1842" s="401"/>
      <c r="BZO1842" s="401"/>
      <c r="BZP1842" s="401"/>
      <c r="BZQ1842" s="401"/>
      <c r="BZR1842" s="401"/>
      <c r="BZS1842" s="401"/>
      <c r="BZT1842" s="401"/>
      <c r="BZU1842" s="401"/>
      <c r="BZV1842" s="401"/>
      <c r="BZW1842" s="401"/>
      <c r="BZX1842" s="401"/>
      <c r="BZY1842" s="401"/>
      <c r="BZZ1842" s="401"/>
      <c r="CAA1842" s="401"/>
      <c r="CAB1842" s="401"/>
      <c r="CAC1842" s="401"/>
      <c r="CAD1842" s="401"/>
      <c r="CAE1842" s="401"/>
      <c r="CAF1842" s="401"/>
      <c r="CAG1842" s="401"/>
      <c r="CAH1842" s="401"/>
      <c r="CAI1842" s="401"/>
      <c r="CAJ1842" s="401"/>
      <c r="CAK1842" s="401"/>
      <c r="CAL1842" s="401"/>
      <c r="CAM1842" s="401"/>
      <c r="CAN1842" s="401"/>
      <c r="CAO1842" s="401"/>
      <c r="CAP1842" s="401"/>
      <c r="CAQ1842" s="401"/>
      <c r="CAR1842" s="401"/>
      <c r="CAS1842" s="401"/>
      <c r="CAT1842" s="401"/>
      <c r="CAU1842" s="401"/>
      <c r="CAV1842" s="401"/>
      <c r="CAW1842" s="401"/>
      <c r="CAX1842" s="401"/>
      <c r="CAY1842" s="401"/>
      <c r="CAZ1842" s="401"/>
      <c r="CBA1842" s="401"/>
      <c r="CBB1842" s="401"/>
      <c r="CBC1842" s="401"/>
      <c r="CBD1842" s="401"/>
      <c r="CBE1842" s="401"/>
      <c r="CBF1842" s="401"/>
      <c r="CBG1842" s="401"/>
      <c r="CBH1842" s="401"/>
      <c r="CBI1842" s="401"/>
      <c r="CBJ1842" s="401"/>
      <c r="CBK1842" s="401"/>
      <c r="CBL1842" s="401"/>
      <c r="CBM1842" s="401"/>
      <c r="CBN1842" s="401"/>
      <c r="CBO1842" s="401"/>
      <c r="CBP1842" s="401"/>
      <c r="CBQ1842" s="401"/>
      <c r="CBR1842" s="401"/>
      <c r="CBS1842" s="401"/>
      <c r="CBT1842" s="401"/>
      <c r="CBU1842" s="401"/>
      <c r="CBV1842" s="401"/>
      <c r="CBW1842" s="401"/>
      <c r="CBX1842" s="401"/>
      <c r="CBY1842" s="401"/>
      <c r="CBZ1842" s="401"/>
      <c r="CCA1842" s="401"/>
      <c r="CCB1842" s="401"/>
      <c r="CCC1842" s="401"/>
      <c r="CCD1842" s="401"/>
      <c r="CCE1842" s="401"/>
      <c r="CCF1842" s="401"/>
      <c r="CCG1842" s="401"/>
      <c r="CCH1842" s="401"/>
      <c r="CCI1842" s="401"/>
      <c r="CCJ1842" s="401"/>
      <c r="CCK1842" s="401"/>
      <c r="CCL1842" s="401"/>
      <c r="CCM1842" s="401"/>
      <c r="CCN1842" s="401"/>
      <c r="CCO1842" s="401"/>
      <c r="CCP1842" s="401"/>
      <c r="CCQ1842" s="401"/>
      <c r="CCR1842" s="401"/>
      <c r="CCS1842" s="401"/>
      <c r="CCT1842" s="401"/>
      <c r="CCU1842" s="401"/>
      <c r="CCV1842" s="401"/>
      <c r="CCW1842" s="401"/>
      <c r="CCX1842" s="401"/>
      <c r="CCY1842" s="401"/>
      <c r="CCZ1842" s="401"/>
      <c r="CDA1842" s="401"/>
      <c r="CDB1842" s="401"/>
      <c r="CDC1842" s="401"/>
      <c r="CDD1842" s="401"/>
      <c r="CDE1842" s="401"/>
      <c r="CDF1842" s="401"/>
      <c r="CDG1842" s="401"/>
      <c r="CDH1842" s="401"/>
      <c r="CDI1842" s="401"/>
      <c r="CDJ1842" s="401"/>
      <c r="CDK1842" s="401"/>
      <c r="CDL1842" s="401"/>
      <c r="CDM1842" s="401"/>
      <c r="CDN1842" s="401"/>
      <c r="CDO1842" s="401"/>
      <c r="CDP1842" s="401"/>
      <c r="CDQ1842" s="401"/>
      <c r="CDR1842" s="401"/>
      <c r="CDS1842" s="401"/>
      <c r="CDT1842" s="401"/>
      <c r="CDU1842" s="401"/>
      <c r="CDV1842" s="401"/>
      <c r="CDW1842" s="401"/>
      <c r="CDX1842" s="401"/>
      <c r="CDY1842" s="401"/>
      <c r="CDZ1842" s="401"/>
      <c r="CEA1842" s="401"/>
      <c r="CEB1842" s="401"/>
      <c r="CEC1842" s="401"/>
      <c r="CED1842" s="401"/>
      <c r="CEE1842" s="401"/>
      <c r="CEF1842" s="401"/>
      <c r="CEG1842" s="401"/>
      <c r="CEH1842" s="401"/>
      <c r="CEI1842" s="401"/>
      <c r="CEJ1842" s="401"/>
      <c r="CEK1842" s="401"/>
      <c r="CEL1842" s="401"/>
      <c r="CEM1842" s="401"/>
      <c r="CEN1842" s="401"/>
      <c r="CEO1842" s="401"/>
      <c r="CEP1842" s="401"/>
      <c r="CEQ1842" s="401"/>
      <c r="CER1842" s="401"/>
      <c r="CES1842" s="401"/>
      <c r="CET1842" s="401"/>
      <c r="CEU1842" s="401"/>
      <c r="CEV1842" s="401"/>
      <c r="CEW1842" s="401"/>
      <c r="CEX1842" s="401"/>
      <c r="CEY1842" s="401"/>
      <c r="CEZ1842" s="401"/>
      <c r="CFA1842" s="401"/>
      <c r="CFB1842" s="401"/>
      <c r="CFC1842" s="401"/>
      <c r="CFD1842" s="401"/>
      <c r="CFE1842" s="401"/>
      <c r="CFF1842" s="401"/>
      <c r="CFG1842" s="401"/>
      <c r="CFH1842" s="401"/>
      <c r="CFI1842" s="401"/>
      <c r="CFJ1842" s="401"/>
      <c r="CFK1842" s="401"/>
      <c r="CFL1842" s="401"/>
      <c r="CFM1842" s="401"/>
      <c r="CFN1842" s="401"/>
      <c r="CFO1842" s="401"/>
      <c r="CFP1842" s="401"/>
      <c r="CFQ1842" s="401"/>
      <c r="CFR1842" s="401"/>
      <c r="CFS1842" s="401"/>
      <c r="CFT1842" s="401"/>
      <c r="CFU1842" s="401"/>
      <c r="CFV1842" s="401"/>
      <c r="CFW1842" s="401"/>
      <c r="CFX1842" s="401"/>
      <c r="CFY1842" s="401"/>
      <c r="CFZ1842" s="401"/>
      <c r="CGA1842" s="401"/>
      <c r="CGB1842" s="401"/>
      <c r="CGC1842" s="401"/>
      <c r="CGD1842" s="401"/>
      <c r="CGE1842" s="401"/>
      <c r="CGF1842" s="401"/>
      <c r="CGG1842" s="401"/>
      <c r="CGH1842" s="401"/>
      <c r="CGI1842" s="401"/>
      <c r="CGJ1842" s="401"/>
      <c r="CGK1842" s="401"/>
      <c r="CGL1842" s="401"/>
      <c r="CGM1842" s="401"/>
      <c r="CGN1842" s="401"/>
      <c r="CGO1842" s="401"/>
      <c r="CGP1842" s="401"/>
      <c r="CGQ1842" s="401"/>
      <c r="CGR1842" s="401"/>
      <c r="CGS1842" s="401"/>
      <c r="CGT1842" s="401"/>
      <c r="CGU1842" s="401"/>
      <c r="CGV1842" s="401"/>
      <c r="CGW1842" s="401"/>
      <c r="CGX1842" s="401"/>
      <c r="CGY1842" s="401"/>
      <c r="CGZ1842" s="401"/>
      <c r="CHA1842" s="401"/>
      <c r="CHB1842" s="401"/>
      <c r="CHC1842" s="401"/>
      <c r="CHD1842" s="401"/>
      <c r="CHE1842" s="401"/>
      <c r="CHF1842" s="401"/>
      <c r="CHG1842" s="401"/>
      <c r="CHH1842" s="401"/>
      <c r="CHI1842" s="401"/>
      <c r="CHJ1842" s="401"/>
      <c r="CHK1842" s="401"/>
      <c r="CHL1842" s="401"/>
      <c r="CHM1842" s="401"/>
      <c r="CHN1842" s="401"/>
      <c r="CHO1842" s="401"/>
      <c r="CHP1842" s="401"/>
      <c r="CHQ1842" s="401"/>
      <c r="CHR1842" s="401"/>
      <c r="CHS1842" s="401"/>
      <c r="CHT1842" s="401"/>
      <c r="CHU1842" s="401"/>
      <c r="CHV1842" s="401"/>
      <c r="CHW1842" s="401"/>
      <c r="CHX1842" s="401"/>
      <c r="CHY1842" s="401"/>
      <c r="CHZ1842" s="401"/>
      <c r="CIA1842" s="401"/>
      <c r="CIB1842" s="401"/>
      <c r="CIC1842" s="401"/>
      <c r="CID1842" s="401"/>
      <c r="CIE1842" s="401"/>
      <c r="CIF1842" s="401"/>
      <c r="CIG1842" s="401"/>
      <c r="CIH1842" s="401"/>
      <c r="CII1842" s="401"/>
      <c r="CIJ1842" s="401"/>
      <c r="CIK1842" s="401"/>
      <c r="CIL1842" s="401"/>
      <c r="CIM1842" s="401"/>
      <c r="CIN1842" s="401"/>
      <c r="CIO1842" s="401"/>
      <c r="CIP1842" s="401"/>
      <c r="CIQ1842" s="401"/>
      <c r="CIR1842" s="401"/>
      <c r="CIS1842" s="401"/>
      <c r="CIT1842" s="401"/>
      <c r="CIU1842" s="401"/>
      <c r="CIV1842" s="401"/>
      <c r="CIW1842" s="401"/>
      <c r="CIX1842" s="401"/>
      <c r="CIY1842" s="401"/>
      <c r="CIZ1842" s="401"/>
      <c r="CJA1842" s="401"/>
      <c r="CJB1842" s="401"/>
      <c r="CJC1842" s="401"/>
      <c r="CJD1842" s="401"/>
      <c r="CJE1842" s="401"/>
      <c r="CJF1842" s="401"/>
      <c r="CJG1842" s="401"/>
      <c r="CJH1842" s="401"/>
      <c r="CJI1842" s="401"/>
      <c r="CJJ1842" s="401"/>
      <c r="CJK1842" s="401"/>
      <c r="CJL1842" s="401"/>
      <c r="CJM1842" s="401"/>
      <c r="CJN1842" s="401"/>
      <c r="CJO1842" s="401"/>
      <c r="CJP1842" s="401"/>
      <c r="CJQ1842" s="401"/>
      <c r="CJR1842" s="401"/>
      <c r="CJS1842" s="401"/>
      <c r="CJT1842" s="401"/>
      <c r="CJU1842" s="401"/>
      <c r="CJV1842" s="401"/>
      <c r="CJW1842" s="401"/>
      <c r="CJX1842" s="401"/>
      <c r="CJY1842" s="401"/>
      <c r="CJZ1842" s="401"/>
      <c r="CKA1842" s="401"/>
      <c r="CKB1842" s="401"/>
      <c r="CKC1842" s="401"/>
      <c r="CKD1842" s="401"/>
      <c r="CKE1842" s="401"/>
      <c r="CKF1842" s="401"/>
      <c r="CKG1842" s="401"/>
      <c r="CKH1842" s="401"/>
      <c r="CKI1842" s="401"/>
      <c r="CKJ1842" s="401"/>
      <c r="CKK1842" s="401"/>
      <c r="CKL1842" s="401"/>
      <c r="CKM1842" s="401"/>
      <c r="CKN1842" s="401"/>
      <c r="CKO1842" s="401"/>
      <c r="CKP1842" s="401"/>
      <c r="CKQ1842" s="401"/>
      <c r="CKR1842" s="401"/>
      <c r="CKS1842" s="401"/>
      <c r="CKT1842" s="401"/>
      <c r="CKU1842" s="401"/>
      <c r="CKV1842" s="401"/>
      <c r="CKW1842" s="401"/>
      <c r="CKX1842" s="401"/>
      <c r="CKY1842" s="401"/>
      <c r="CKZ1842" s="401"/>
      <c r="CLA1842" s="401"/>
      <c r="CLB1842" s="401"/>
      <c r="CLC1842" s="401"/>
      <c r="CLD1842" s="401"/>
      <c r="CLE1842" s="401"/>
      <c r="CLF1842" s="401"/>
      <c r="CLG1842" s="401"/>
      <c r="CLH1842" s="401"/>
      <c r="CLI1842" s="401"/>
      <c r="CLJ1842" s="401"/>
      <c r="CLK1842" s="401"/>
      <c r="CLL1842" s="401"/>
      <c r="CLM1842" s="401"/>
      <c r="CLN1842" s="401"/>
      <c r="CLO1842" s="401"/>
      <c r="CLP1842" s="401"/>
      <c r="CLQ1842" s="401"/>
      <c r="CLR1842" s="401"/>
      <c r="CLS1842" s="401"/>
      <c r="CLT1842" s="401"/>
      <c r="CLU1842" s="401"/>
      <c r="CLV1842" s="401"/>
      <c r="CLW1842" s="401"/>
      <c r="CLX1842" s="401"/>
      <c r="CLY1842" s="401"/>
      <c r="CLZ1842" s="401"/>
      <c r="CMA1842" s="401"/>
      <c r="CMB1842" s="401"/>
      <c r="CMC1842" s="401"/>
      <c r="CMD1842" s="401"/>
      <c r="CME1842" s="401"/>
      <c r="CMF1842" s="401"/>
      <c r="CMG1842" s="401"/>
      <c r="CMH1842" s="401"/>
      <c r="CMI1842" s="401"/>
      <c r="CMJ1842" s="401"/>
      <c r="CMK1842" s="401"/>
      <c r="CML1842" s="401"/>
      <c r="CMM1842" s="401"/>
      <c r="CMN1842" s="401"/>
      <c r="CMO1842" s="401"/>
      <c r="CMP1842" s="401"/>
      <c r="CMQ1842" s="401"/>
      <c r="CMR1842" s="401"/>
      <c r="CMS1842" s="401"/>
      <c r="CMT1842" s="401"/>
      <c r="CMU1842" s="401"/>
      <c r="CMV1842" s="401"/>
      <c r="CMW1842" s="401"/>
      <c r="CMX1842" s="401"/>
      <c r="CMY1842" s="401"/>
      <c r="CMZ1842" s="401"/>
      <c r="CNA1842" s="401"/>
      <c r="CNB1842" s="401"/>
      <c r="CNC1842" s="401"/>
      <c r="CND1842" s="401"/>
      <c r="CNE1842" s="401"/>
      <c r="CNF1842" s="401"/>
      <c r="CNG1842" s="401"/>
      <c r="CNH1842" s="401"/>
      <c r="CNI1842" s="401"/>
      <c r="CNJ1842" s="401"/>
      <c r="CNK1842" s="401"/>
      <c r="CNL1842" s="401"/>
      <c r="CNM1842" s="401"/>
      <c r="CNN1842" s="401"/>
      <c r="CNO1842" s="401"/>
      <c r="CNP1842" s="401"/>
      <c r="CNQ1842" s="401"/>
      <c r="CNR1842" s="401"/>
      <c r="CNS1842" s="401"/>
      <c r="CNT1842" s="401"/>
      <c r="CNU1842" s="401"/>
      <c r="CNV1842" s="401"/>
      <c r="CNW1842" s="401"/>
      <c r="CNX1842" s="401"/>
      <c r="CNY1842" s="401"/>
      <c r="CNZ1842" s="401"/>
      <c r="COA1842" s="401"/>
      <c r="COB1842" s="401"/>
      <c r="COC1842" s="401"/>
      <c r="COD1842" s="401"/>
      <c r="COE1842" s="401"/>
      <c r="COF1842" s="401"/>
      <c r="COG1842" s="401"/>
      <c r="COH1842" s="401"/>
      <c r="COI1842" s="401"/>
      <c r="COJ1842" s="401"/>
      <c r="COK1842" s="401"/>
      <c r="COL1842" s="401"/>
      <c r="COM1842" s="401"/>
      <c r="CON1842" s="401"/>
      <c r="COO1842" s="401"/>
      <c r="COP1842" s="401"/>
      <c r="COQ1842" s="401"/>
      <c r="COR1842" s="401"/>
      <c r="COS1842" s="401"/>
      <c r="COT1842" s="401"/>
      <c r="COU1842" s="401"/>
      <c r="COV1842" s="401"/>
      <c r="COW1842" s="401"/>
      <c r="COX1842" s="401"/>
      <c r="COY1842" s="401"/>
      <c r="COZ1842" s="401"/>
      <c r="CPA1842" s="401"/>
      <c r="CPB1842" s="401"/>
      <c r="CPC1842" s="401"/>
      <c r="CPD1842" s="401"/>
      <c r="CPE1842" s="401"/>
      <c r="CPF1842" s="401"/>
      <c r="CPG1842" s="401"/>
      <c r="CPH1842" s="401"/>
      <c r="CPI1842" s="401"/>
      <c r="CPJ1842" s="401"/>
      <c r="CPK1842" s="401"/>
      <c r="CPL1842" s="401"/>
      <c r="CPM1842" s="401"/>
      <c r="CPN1842" s="401"/>
      <c r="CPO1842" s="401"/>
      <c r="CPP1842" s="401"/>
      <c r="CPQ1842" s="401"/>
      <c r="CPR1842" s="401"/>
      <c r="CPS1842" s="401"/>
      <c r="CPT1842" s="401"/>
      <c r="CPU1842" s="401"/>
      <c r="CPV1842" s="401"/>
      <c r="CPW1842" s="401"/>
      <c r="CPX1842" s="401"/>
      <c r="CPY1842" s="401"/>
      <c r="CPZ1842" s="401"/>
      <c r="CQA1842" s="401"/>
      <c r="CQB1842" s="401"/>
      <c r="CQC1842" s="401"/>
      <c r="CQD1842" s="401"/>
      <c r="CQE1842" s="401"/>
      <c r="CQF1842" s="401"/>
      <c r="CQG1842" s="401"/>
      <c r="CQH1842" s="401"/>
      <c r="CQI1842" s="401"/>
      <c r="CQJ1842" s="401"/>
      <c r="CQK1842" s="401"/>
      <c r="CQL1842" s="401"/>
      <c r="CQM1842" s="401"/>
      <c r="CQN1842" s="401"/>
      <c r="CQO1842" s="401"/>
      <c r="CQP1842" s="401"/>
      <c r="CQQ1842" s="401"/>
      <c r="CQR1842" s="401"/>
      <c r="CQS1842" s="401"/>
      <c r="CQT1842" s="401"/>
      <c r="CQU1842" s="401"/>
      <c r="CQV1842" s="401"/>
      <c r="CQW1842" s="401"/>
      <c r="CQX1842" s="401"/>
      <c r="CQY1842" s="401"/>
      <c r="CQZ1842" s="401"/>
      <c r="CRA1842" s="401"/>
      <c r="CRB1842" s="401"/>
      <c r="CRC1842" s="401"/>
      <c r="CRD1842" s="401"/>
      <c r="CRE1842" s="401"/>
      <c r="CRF1842" s="401"/>
      <c r="CRG1842" s="401"/>
      <c r="CRH1842" s="401"/>
      <c r="CRI1842" s="401"/>
      <c r="CRJ1842" s="401"/>
      <c r="CRK1842" s="401"/>
      <c r="CRL1842" s="401"/>
      <c r="CRM1842" s="401"/>
      <c r="CRN1842" s="401"/>
      <c r="CRO1842" s="401"/>
      <c r="CRP1842" s="401"/>
      <c r="CRQ1842" s="401"/>
      <c r="CRR1842" s="401"/>
      <c r="CRS1842" s="401"/>
      <c r="CRT1842" s="401"/>
      <c r="CRU1842" s="401"/>
      <c r="CRV1842" s="401"/>
      <c r="CRW1842" s="401"/>
      <c r="CRX1842" s="401"/>
      <c r="CRY1842" s="401"/>
      <c r="CRZ1842" s="401"/>
      <c r="CSA1842" s="401"/>
      <c r="CSB1842" s="401"/>
      <c r="CSC1842" s="401"/>
      <c r="CSD1842" s="401"/>
      <c r="CSE1842" s="401"/>
      <c r="CSF1842" s="401"/>
      <c r="CSG1842" s="401"/>
      <c r="CSH1842" s="401"/>
      <c r="CSI1842" s="401"/>
      <c r="CSJ1842" s="401"/>
      <c r="CSK1842" s="401"/>
      <c r="CSL1842" s="401"/>
      <c r="CSM1842" s="401"/>
      <c r="CSN1842" s="401"/>
      <c r="CSO1842" s="401"/>
      <c r="CSP1842" s="401"/>
      <c r="CSQ1842" s="401"/>
      <c r="CSR1842" s="401"/>
      <c r="CSS1842" s="401"/>
      <c r="CST1842" s="401"/>
      <c r="CSU1842" s="401"/>
      <c r="CSV1842" s="401"/>
      <c r="CSW1842" s="401"/>
      <c r="CSX1842" s="401"/>
      <c r="CSY1842" s="401"/>
      <c r="CSZ1842" s="401"/>
      <c r="CTA1842" s="401"/>
      <c r="CTB1842" s="401"/>
      <c r="CTC1842" s="401"/>
      <c r="CTD1842" s="401"/>
      <c r="CTE1842" s="401"/>
      <c r="CTF1842" s="401"/>
      <c r="CTG1842" s="401"/>
      <c r="CTH1842" s="401"/>
      <c r="CTI1842" s="401"/>
      <c r="CTJ1842" s="401"/>
      <c r="CTK1842" s="401"/>
      <c r="CTL1842" s="401"/>
      <c r="CTM1842" s="401"/>
      <c r="CTN1842" s="401"/>
      <c r="CTO1842" s="401"/>
      <c r="CTP1842" s="401"/>
      <c r="CTQ1842" s="401"/>
      <c r="CTR1842" s="401"/>
      <c r="CTS1842" s="401"/>
      <c r="CTT1842" s="401"/>
      <c r="CTU1842" s="401"/>
      <c r="CTV1842" s="401"/>
      <c r="CTW1842" s="401"/>
      <c r="CTX1842" s="401"/>
      <c r="CTY1842" s="401"/>
      <c r="CTZ1842" s="401"/>
      <c r="CUA1842" s="401"/>
      <c r="CUB1842" s="401"/>
      <c r="CUC1842" s="401"/>
      <c r="CUD1842" s="401"/>
      <c r="CUE1842" s="401"/>
      <c r="CUF1842" s="401"/>
      <c r="CUG1842" s="401"/>
      <c r="CUH1842" s="401"/>
      <c r="CUI1842" s="401"/>
      <c r="CUJ1842" s="401"/>
      <c r="CUK1842" s="401"/>
      <c r="CUL1842" s="401"/>
      <c r="CUM1842" s="401"/>
      <c r="CUN1842" s="401"/>
      <c r="CUO1842" s="401"/>
      <c r="CUP1842" s="401"/>
      <c r="CUQ1842" s="401"/>
      <c r="CUR1842" s="401"/>
      <c r="CUS1842" s="401"/>
      <c r="CUT1842" s="401"/>
      <c r="CUU1842" s="401"/>
      <c r="CUV1842" s="401"/>
      <c r="CUW1842" s="401"/>
      <c r="CUX1842" s="401"/>
      <c r="CUY1842" s="401"/>
      <c r="CUZ1842" s="401"/>
      <c r="CVA1842" s="401"/>
      <c r="CVB1842" s="401"/>
      <c r="CVC1842" s="401"/>
      <c r="CVD1842" s="401"/>
      <c r="CVE1842" s="401"/>
      <c r="CVF1842" s="401"/>
      <c r="CVG1842" s="401"/>
      <c r="CVH1842" s="401"/>
      <c r="CVI1842" s="401"/>
      <c r="CVJ1842" s="401"/>
      <c r="CVK1842" s="401"/>
      <c r="CVL1842" s="401"/>
      <c r="CVM1842" s="401"/>
      <c r="CVN1842" s="401"/>
      <c r="CVO1842" s="401"/>
      <c r="CVP1842" s="401"/>
      <c r="CVQ1842" s="401"/>
      <c r="CVR1842" s="401"/>
      <c r="CVS1842" s="401"/>
      <c r="CVT1842" s="401"/>
      <c r="CVU1842" s="401"/>
      <c r="CVV1842" s="401"/>
      <c r="CVW1842" s="401"/>
      <c r="CVX1842" s="401"/>
      <c r="CVY1842" s="401"/>
      <c r="CVZ1842" s="401"/>
      <c r="CWA1842" s="401"/>
      <c r="CWB1842" s="401"/>
      <c r="CWC1842" s="401"/>
      <c r="CWD1842" s="401"/>
      <c r="CWE1842" s="401"/>
      <c r="CWF1842" s="401"/>
      <c r="CWG1842" s="401"/>
      <c r="CWH1842" s="401"/>
      <c r="CWI1842" s="401"/>
      <c r="CWJ1842" s="401"/>
      <c r="CWK1842" s="401"/>
      <c r="CWL1842" s="401"/>
      <c r="CWM1842" s="401"/>
      <c r="CWN1842" s="401"/>
      <c r="CWO1842" s="401"/>
      <c r="CWP1842" s="401"/>
      <c r="CWQ1842" s="401"/>
      <c r="CWR1842" s="401"/>
      <c r="CWS1842" s="401"/>
      <c r="CWT1842" s="401"/>
      <c r="CWU1842" s="401"/>
      <c r="CWV1842" s="401"/>
      <c r="CWW1842" s="401"/>
      <c r="CWX1842" s="401"/>
      <c r="CWY1842" s="401"/>
      <c r="CWZ1842" s="401"/>
      <c r="CXA1842" s="401"/>
      <c r="CXB1842" s="401"/>
      <c r="CXC1842" s="401"/>
      <c r="CXD1842" s="401"/>
      <c r="CXE1842" s="401"/>
      <c r="CXF1842" s="401"/>
      <c r="CXG1842" s="401"/>
      <c r="CXH1842" s="401"/>
      <c r="CXI1842" s="401"/>
      <c r="CXJ1842" s="401"/>
      <c r="CXK1842" s="401"/>
      <c r="CXL1842" s="401"/>
      <c r="CXM1842" s="401"/>
      <c r="CXN1842" s="401"/>
      <c r="CXO1842" s="401"/>
      <c r="CXP1842" s="401"/>
      <c r="CXQ1842" s="401"/>
      <c r="CXR1842" s="401"/>
      <c r="CXS1842" s="401"/>
      <c r="CXT1842" s="401"/>
      <c r="CXU1842" s="401"/>
      <c r="CXV1842" s="401"/>
      <c r="CXW1842" s="401"/>
      <c r="CXX1842" s="401"/>
      <c r="CXY1842" s="401"/>
      <c r="CXZ1842" s="401"/>
      <c r="CYA1842" s="401"/>
      <c r="CYB1842" s="401"/>
      <c r="CYC1842" s="401"/>
      <c r="CYD1842" s="401"/>
      <c r="CYE1842" s="401"/>
      <c r="CYF1842" s="401"/>
      <c r="CYG1842" s="401"/>
      <c r="CYH1842" s="401"/>
      <c r="CYI1842" s="401"/>
      <c r="CYJ1842" s="401"/>
      <c r="CYK1842" s="401"/>
      <c r="CYL1842" s="401"/>
      <c r="CYM1842" s="401"/>
      <c r="CYN1842" s="401"/>
      <c r="CYO1842" s="401"/>
      <c r="CYP1842" s="401"/>
      <c r="CYQ1842" s="401"/>
      <c r="CYR1842" s="401"/>
      <c r="CYS1842" s="401"/>
      <c r="CYT1842" s="401"/>
      <c r="CYU1842" s="401"/>
      <c r="CYV1842" s="401"/>
      <c r="CYW1842" s="401"/>
      <c r="CYX1842" s="401"/>
      <c r="CYY1842" s="401"/>
      <c r="CYZ1842" s="401"/>
      <c r="CZA1842" s="401"/>
      <c r="CZB1842" s="401"/>
      <c r="CZC1842" s="401"/>
      <c r="CZD1842" s="401"/>
      <c r="CZE1842" s="401"/>
      <c r="CZF1842" s="401"/>
      <c r="CZG1842" s="401"/>
      <c r="CZH1842" s="401"/>
      <c r="CZI1842" s="401"/>
      <c r="CZJ1842" s="401"/>
      <c r="CZK1842" s="401"/>
      <c r="CZL1842" s="401"/>
      <c r="CZM1842" s="401"/>
      <c r="CZN1842" s="401"/>
      <c r="CZO1842" s="401"/>
      <c r="CZP1842" s="401"/>
      <c r="CZQ1842" s="401"/>
      <c r="CZR1842" s="401"/>
      <c r="CZS1842" s="401"/>
      <c r="CZT1842" s="401"/>
      <c r="CZU1842" s="401"/>
      <c r="CZV1842" s="401"/>
      <c r="CZW1842" s="401"/>
      <c r="CZX1842" s="401"/>
      <c r="CZY1842" s="401"/>
      <c r="CZZ1842" s="401"/>
      <c r="DAA1842" s="401"/>
      <c r="DAB1842" s="401"/>
      <c r="DAC1842" s="401"/>
      <c r="DAD1842" s="401"/>
      <c r="DAE1842" s="401"/>
      <c r="DAF1842" s="401"/>
      <c r="DAG1842" s="401"/>
      <c r="DAH1842" s="401"/>
      <c r="DAI1842" s="401"/>
      <c r="DAJ1842" s="401"/>
      <c r="DAK1842" s="401"/>
      <c r="DAL1842" s="401"/>
      <c r="DAM1842" s="401"/>
      <c r="DAN1842" s="401"/>
      <c r="DAO1842" s="401"/>
      <c r="DAP1842" s="401"/>
      <c r="DAQ1842" s="401"/>
      <c r="DAR1842" s="401"/>
      <c r="DAS1842" s="401"/>
      <c r="DAT1842" s="401"/>
      <c r="DAU1842" s="401"/>
      <c r="DAV1842" s="401"/>
      <c r="DAW1842" s="401"/>
      <c r="DAX1842" s="401"/>
      <c r="DAY1842" s="401"/>
      <c r="DAZ1842" s="401"/>
      <c r="DBA1842" s="401"/>
      <c r="DBB1842" s="401"/>
      <c r="DBC1842" s="401"/>
      <c r="DBD1842" s="401"/>
      <c r="DBE1842" s="401"/>
      <c r="DBF1842" s="401"/>
      <c r="DBG1842" s="401"/>
      <c r="DBH1842" s="401"/>
      <c r="DBI1842" s="401"/>
      <c r="DBJ1842" s="401"/>
      <c r="DBK1842" s="401"/>
      <c r="DBL1842" s="401"/>
      <c r="DBM1842" s="401"/>
      <c r="DBN1842" s="401"/>
      <c r="DBO1842" s="401"/>
      <c r="DBP1842" s="401"/>
      <c r="DBQ1842" s="401"/>
      <c r="DBR1842" s="401"/>
      <c r="DBS1842" s="401"/>
      <c r="DBT1842" s="401"/>
      <c r="DBU1842" s="401"/>
      <c r="DBV1842" s="401"/>
      <c r="DBW1842" s="401"/>
      <c r="DBX1842" s="401"/>
      <c r="DBY1842" s="401"/>
      <c r="DBZ1842" s="401"/>
      <c r="DCA1842" s="401"/>
      <c r="DCB1842" s="401"/>
      <c r="DCC1842" s="401"/>
      <c r="DCD1842" s="401"/>
      <c r="DCE1842" s="401"/>
      <c r="DCF1842" s="401"/>
      <c r="DCG1842" s="401"/>
      <c r="DCH1842" s="401"/>
      <c r="DCI1842" s="401"/>
      <c r="DCJ1842" s="401"/>
      <c r="DCK1842" s="401"/>
      <c r="DCL1842" s="401"/>
      <c r="DCM1842" s="401"/>
      <c r="DCN1842" s="401"/>
      <c r="DCO1842" s="401"/>
      <c r="DCP1842" s="401"/>
      <c r="DCQ1842" s="401"/>
      <c r="DCR1842" s="401"/>
      <c r="DCS1842" s="401"/>
      <c r="DCT1842" s="401"/>
      <c r="DCU1842" s="401"/>
      <c r="DCV1842" s="401"/>
      <c r="DCW1842" s="401"/>
      <c r="DCX1842" s="401"/>
      <c r="DCY1842" s="401"/>
      <c r="DCZ1842" s="401"/>
      <c r="DDA1842" s="401"/>
      <c r="DDB1842" s="401"/>
      <c r="DDC1842" s="401"/>
      <c r="DDD1842" s="401"/>
      <c r="DDE1842" s="401"/>
      <c r="DDF1842" s="401"/>
      <c r="DDG1842" s="401"/>
      <c r="DDH1842" s="401"/>
      <c r="DDI1842" s="401"/>
      <c r="DDJ1842" s="401"/>
      <c r="DDK1842" s="401"/>
      <c r="DDL1842" s="401"/>
      <c r="DDM1842" s="401"/>
      <c r="DDN1842" s="401"/>
      <c r="DDO1842" s="401"/>
      <c r="DDP1842" s="401"/>
      <c r="DDQ1842" s="401"/>
      <c r="DDR1842" s="401"/>
      <c r="DDS1842" s="401"/>
      <c r="DDT1842" s="401"/>
      <c r="DDU1842" s="401"/>
      <c r="DDV1842" s="401"/>
      <c r="DDW1842" s="401"/>
      <c r="DDX1842" s="401"/>
      <c r="DDY1842" s="401"/>
      <c r="DDZ1842" s="401"/>
      <c r="DEA1842" s="401"/>
      <c r="DEB1842" s="401"/>
      <c r="DEC1842" s="401"/>
      <c r="DED1842" s="401"/>
      <c r="DEE1842" s="401"/>
      <c r="DEF1842" s="401"/>
      <c r="DEG1842" s="401"/>
      <c r="DEH1842" s="401"/>
      <c r="DEI1842" s="401"/>
      <c r="DEJ1842" s="401"/>
      <c r="DEK1842" s="401"/>
      <c r="DEL1842" s="401"/>
      <c r="DEM1842" s="401"/>
      <c r="DEN1842" s="401"/>
      <c r="DEO1842" s="401"/>
      <c r="DEP1842" s="401"/>
      <c r="DEQ1842" s="401"/>
      <c r="DER1842" s="401"/>
      <c r="DES1842" s="401"/>
      <c r="DET1842" s="401"/>
      <c r="DEU1842" s="401"/>
      <c r="DEV1842" s="401"/>
      <c r="DEW1842" s="401"/>
      <c r="DEX1842" s="401"/>
      <c r="DEY1842" s="401"/>
      <c r="DEZ1842" s="401"/>
      <c r="DFA1842" s="401"/>
      <c r="DFB1842" s="401"/>
      <c r="DFC1842" s="401"/>
      <c r="DFD1842" s="401"/>
      <c r="DFE1842" s="401"/>
      <c r="DFF1842" s="401"/>
      <c r="DFG1842" s="401"/>
      <c r="DFH1842" s="401"/>
      <c r="DFI1842" s="401"/>
      <c r="DFJ1842" s="401"/>
      <c r="DFK1842" s="401"/>
      <c r="DFL1842" s="401"/>
      <c r="DFM1842" s="401"/>
      <c r="DFN1842" s="401"/>
      <c r="DFO1842" s="401"/>
      <c r="DFP1842" s="401"/>
      <c r="DFQ1842" s="401"/>
      <c r="DFR1842" s="401"/>
      <c r="DFS1842" s="401"/>
      <c r="DFT1842" s="401"/>
      <c r="DFU1842" s="401"/>
      <c r="DFV1842" s="401"/>
      <c r="DFW1842" s="401"/>
      <c r="DFX1842" s="401"/>
      <c r="DFY1842" s="401"/>
      <c r="DFZ1842" s="401"/>
      <c r="DGA1842" s="401"/>
      <c r="DGB1842" s="401"/>
      <c r="DGC1842" s="401"/>
      <c r="DGD1842" s="401"/>
      <c r="DGE1842" s="401"/>
      <c r="DGF1842" s="401"/>
      <c r="DGG1842" s="401"/>
      <c r="DGH1842" s="401"/>
      <c r="DGI1842" s="401"/>
      <c r="DGJ1842" s="401"/>
      <c r="DGK1842" s="401"/>
      <c r="DGL1842" s="401"/>
      <c r="DGM1842" s="401"/>
      <c r="DGN1842" s="401"/>
      <c r="DGO1842" s="401"/>
      <c r="DGP1842" s="401"/>
      <c r="DGQ1842" s="401"/>
      <c r="DGR1842" s="401"/>
      <c r="DGS1842" s="401"/>
      <c r="DGT1842" s="401"/>
      <c r="DGU1842" s="401"/>
      <c r="DGV1842" s="401"/>
      <c r="DGW1842" s="401"/>
      <c r="DGX1842" s="401"/>
      <c r="DGY1842" s="401"/>
      <c r="DGZ1842" s="401"/>
      <c r="DHA1842" s="401"/>
      <c r="DHB1842" s="401"/>
      <c r="DHC1842" s="401"/>
      <c r="DHD1842" s="401"/>
      <c r="DHE1842" s="401"/>
      <c r="DHF1842" s="401"/>
      <c r="DHG1842" s="401"/>
      <c r="DHH1842" s="401"/>
      <c r="DHI1842" s="401"/>
      <c r="DHJ1842" s="401"/>
      <c r="DHK1842" s="401"/>
      <c r="DHL1842" s="401"/>
      <c r="DHM1842" s="401"/>
      <c r="DHN1842" s="401"/>
      <c r="DHO1842" s="401"/>
      <c r="DHP1842" s="401"/>
      <c r="DHQ1842" s="401"/>
      <c r="DHR1842" s="401"/>
      <c r="DHS1842" s="401"/>
      <c r="DHT1842" s="401"/>
      <c r="DHU1842" s="401"/>
      <c r="DHV1842" s="401"/>
      <c r="DHW1842" s="401"/>
      <c r="DHX1842" s="401"/>
      <c r="DHY1842" s="401"/>
      <c r="DHZ1842" s="401"/>
      <c r="DIA1842" s="401"/>
      <c r="DIB1842" s="401"/>
      <c r="DIC1842" s="401"/>
      <c r="DID1842" s="401"/>
      <c r="DIE1842" s="401"/>
      <c r="DIF1842" s="401"/>
      <c r="DIG1842" s="401"/>
      <c r="DIH1842" s="401"/>
      <c r="DII1842" s="401"/>
      <c r="DIJ1842" s="401"/>
      <c r="DIK1842" s="401"/>
      <c r="DIL1842" s="401"/>
      <c r="DIM1842" s="401"/>
      <c r="DIN1842" s="401"/>
      <c r="DIO1842" s="401"/>
      <c r="DIP1842" s="401"/>
      <c r="DIQ1842" s="401"/>
      <c r="DIR1842" s="401"/>
      <c r="DIS1842" s="401"/>
      <c r="DIT1842" s="401"/>
      <c r="DIU1842" s="401"/>
      <c r="DIV1842" s="401"/>
      <c r="DIW1842" s="401"/>
      <c r="DIX1842" s="401"/>
      <c r="DIY1842" s="401"/>
      <c r="DIZ1842" s="401"/>
      <c r="DJA1842" s="401"/>
      <c r="DJB1842" s="401"/>
      <c r="DJC1842" s="401"/>
      <c r="DJD1842" s="401"/>
      <c r="DJE1842" s="401"/>
      <c r="DJF1842" s="401"/>
      <c r="DJG1842" s="401"/>
      <c r="DJH1842" s="401"/>
      <c r="DJI1842" s="401"/>
      <c r="DJJ1842" s="401"/>
      <c r="DJK1842" s="401"/>
      <c r="DJL1842" s="401"/>
      <c r="DJM1842" s="401"/>
      <c r="DJN1842" s="401"/>
      <c r="DJO1842" s="401"/>
      <c r="DJP1842" s="401"/>
      <c r="DJQ1842" s="401"/>
      <c r="DJR1842" s="401"/>
      <c r="DJS1842" s="401"/>
      <c r="DJT1842" s="401"/>
      <c r="DJU1842" s="401"/>
      <c r="DJV1842" s="401"/>
      <c r="DJW1842" s="401"/>
      <c r="DJX1842" s="401"/>
      <c r="DJY1842" s="401"/>
      <c r="DJZ1842" s="401"/>
      <c r="DKA1842" s="401"/>
      <c r="DKB1842" s="401"/>
      <c r="DKC1842" s="401"/>
      <c r="DKD1842" s="401"/>
      <c r="DKE1842" s="401"/>
      <c r="DKF1842" s="401"/>
      <c r="DKG1842" s="401"/>
      <c r="DKH1842" s="401"/>
      <c r="DKI1842" s="401"/>
      <c r="DKJ1842" s="401"/>
      <c r="DKK1842" s="401"/>
      <c r="DKL1842" s="401"/>
      <c r="DKM1842" s="401"/>
      <c r="DKN1842" s="401"/>
      <c r="DKO1842" s="401"/>
      <c r="DKP1842" s="401"/>
      <c r="DKQ1842" s="401"/>
      <c r="DKR1842" s="401"/>
      <c r="DKS1842" s="401"/>
      <c r="DKT1842" s="401"/>
      <c r="DKU1842" s="401"/>
      <c r="DKV1842" s="401"/>
      <c r="DKW1842" s="401"/>
      <c r="DKX1842" s="401"/>
      <c r="DKY1842" s="401"/>
      <c r="DKZ1842" s="401"/>
      <c r="DLA1842" s="401"/>
      <c r="DLB1842" s="401"/>
      <c r="DLC1842" s="401"/>
      <c r="DLD1842" s="401"/>
      <c r="DLE1842" s="401"/>
      <c r="DLF1842" s="401"/>
      <c r="DLG1842" s="401"/>
      <c r="DLH1842" s="401"/>
      <c r="DLI1842" s="401"/>
      <c r="DLJ1842" s="401"/>
      <c r="DLK1842" s="401"/>
      <c r="DLL1842" s="401"/>
      <c r="DLM1842" s="401"/>
      <c r="DLN1842" s="401"/>
      <c r="DLO1842" s="401"/>
      <c r="DLP1842" s="401"/>
      <c r="DLQ1842" s="401"/>
      <c r="DLR1842" s="401"/>
      <c r="DLS1842" s="401"/>
      <c r="DLT1842" s="401"/>
      <c r="DLU1842" s="401"/>
      <c r="DLV1842" s="401"/>
      <c r="DLW1842" s="401"/>
      <c r="DLX1842" s="401"/>
      <c r="DLY1842" s="401"/>
      <c r="DLZ1842" s="401"/>
      <c r="DMA1842" s="401"/>
      <c r="DMB1842" s="401"/>
      <c r="DMC1842" s="401"/>
      <c r="DMD1842" s="401"/>
      <c r="DME1842" s="401"/>
      <c r="DMF1842" s="401"/>
      <c r="DMG1842" s="401"/>
      <c r="DMH1842" s="401"/>
      <c r="DMI1842" s="401"/>
      <c r="DMJ1842" s="401"/>
      <c r="DMK1842" s="401"/>
      <c r="DML1842" s="401"/>
      <c r="DMM1842" s="401"/>
      <c r="DMN1842" s="401"/>
      <c r="DMO1842" s="401"/>
      <c r="DMP1842" s="401"/>
      <c r="DMQ1842" s="401"/>
      <c r="DMR1842" s="401"/>
      <c r="DMS1842" s="401"/>
      <c r="DMT1842" s="401"/>
      <c r="DMU1842" s="401"/>
      <c r="DMV1842" s="401"/>
      <c r="DMW1842" s="401"/>
      <c r="DMX1842" s="401"/>
      <c r="DMY1842" s="401"/>
      <c r="DMZ1842" s="401"/>
      <c r="DNA1842" s="401"/>
      <c r="DNB1842" s="401"/>
      <c r="DNC1842" s="401"/>
      <c r="DND1842" s="401"/>
      <c r="DNE1842" s="401"/>
      <c r="DNF1842" s="401"/>
      <c r="DNG1842" s="401"/>
      <c r="DNH1842" s="401"/>
      <c r="DNI1842" s="401"/>
      <c r="DNJ1842" s="401"/>
      <c r="DNK1842" s="401"/>
      <c r="DNL1842" s="401"/>
      <c r="DNM1842" s="401"/>
      <c r="DNN1842" s="401"/>
      <c r="DNO1842" s="401"/>
      <c r="DNP1842" s="401"/>
      <c r="DNQ1842" s="401"/>
      <c r="DNR1842" s="401"/>
      <c r="DNS1842" s="401"/>
      <c r="DNT1842" s="401"/>
      <c r="DNU1842" s="401"/>
      <c r="DNV1842" s="401"/>
      <c r="DNW1842" s="401"/>
      <c r="DNX1842" s="401"/>
      <c r="DNY1842" s="401"/>
      <c r="DNZ1842" s="401"/>
      <c r="DOA1842" s="401"/>
      <c r="DOB1842" s="401"/>
      <c r="DOC1842" s="401"/>
      <c r="DOD1842" s="401"/>
      <c r="DOE1842" s="401"/>
      <c r="DOF1842" s="401"/>
      <c r="DOG1842" s="401"/>
      <c r="DOH1842" s="401"/>
      <c r="DOI1842" s="401"/>
      <c r="DOJ1842" s="401"/>
      <c r="DOK1842" s="401"/>
      <c r="DOL1842" s="401"/>
      <c r="DOM1842" s="401"/>
      <c r="DON1842" s="401"/>
      <c r="DOO1842" s="401"/>
      <c r="DOP1842" s="401"/>
      <c r="DOQ1842" s="401"/>
      <c r="DOR1842" s="401"/>
      <c r="DOS1842" s="401"/>
      <c r="DOT1842" s="401"/>
      <c r="DOU1842" s="401"/>
      <c r="DOV1842" s="401"/>
      <c r="DOW1842" s="401"/>
      <c r="DOX1842" s="401"/>
      <c r="DOY1842" s="401"/>
      <c r="DOZ1842" s="401"/>
      <c r="DPA1842" s="401"/>
      <c r="DPB1842" s="401"/>
      <c r="DPC1842" s="401"/>
      <c r="DPD1842" s="401"/>
      <c r="DPE1842" s="401"/>
      <c r="DPF1842" s="401"/>
      <c r="DPG1842" s="401"/>
      <c r="DPH1842" s="401"/>
      <c r="DPI1842" s="401"/>
      <c r="DPJ1842" s="401"/>
      <c r="DPK1842" s="401"/>
      <c r="DPL1842" s="401"/>
      <c r="DPM1842" s="401"/>
      <c r="DPN1842" s="401"/>
      <c r="DPO1842" s="401"/>
      <c r="DPP1842" s="401"/>
      <c r="DPQ1842" s="401"/>
      <c r="DPR1842" s="401"/>
      <c r="DPS1842" s="401"/>
      <c r="DPT1842" s="401"/>
      <c r="DPU1842" s="401"/>
      <c r="DPV1842" s="401"/>
      <c r="DPW1842" s="401"/>
      <c r="DPX1842" s="401"/>
      <c r="DPY1842" s="401"/>
      <c r="DPZ1842" s="401"/>
      <c r="DQA1842" s="401"/>
      <c r="DQB1842" s="401"/>
      <c r="DQC1842" s="401"/>
      <c r="DQD1842" s="401"/>
      <c r="DQE1842" s="401"/>
      <c r="DQF1842" s="401"/>
      <c r="DQG1842" s="401"/>
      <c r="DQH1842" s="401"/>
      <c r="DQI1842" s="401"/>
      <c r="DQJ1842" s="401"/>
      <c r="DQK1842" s="401"/>
      <c r="DQL1842" s="401"/>
      <c r="DQM1842" s="401"/>
      <c r="DQN1842" s="401"/>
      <c r="DQO1842" s="401"/>
      <c r="DQP1842" s="401"/>
      <c r="DQQ1842" s="401"/>
      <c r="DQR1842" s="401"/>
      <c r="DQS1842" s="401"/>
      <c r="DQT1842" s="401"/>
      <c r="DQU1842" s="401"/>
      <c r="DQV1842" s="401"/>
      <c r="DQW1842" s="401"/>
      <c r="DQX1842" s="401"/>
      <c r="DQY1842" s="401"/>
      <c r="DQZ1842" s="401"/>
      <c r="DRA1842" s="401"/>
      <c r="DRB1842" s="401"/>
      <c r="DRC1842" s="401"/>
      <c r="DRD1842" s="401"/>
      <c r="DRE1842" s="401"/>
      <c r="DRF1842" s="401"/>
      <c r="DRG1842" s="401"/>
      <c r="DRH1842" s="401"/>
      <c r="DRI1842" s="401"/>
      <c r="DRJ1842" s="401"/>
      <c r="DRK1842" s="401"/>
      <c r="DRL1842" s="401"/>
      <c r="DRM1842" s="401"/>
      <c r="DRN1842" s="401"/>
      <c r="DRO1842" s="401"/>
      <c r="DRP1842" s="401"/>
      <c r="DRQ1842" s="401"/>
      <c r="DRR1842" s="401"/>
      <c r="DRS1842" s="401"/>
      <c r="DRT1842" s="401"/>
      <c r="DRU1842" s="401"/>
      <c r="DRV1842" s="401"/>
      <c r="DRW1842" s="401"/>
      <c r="DRX1842" s="401"/>
      <c r="DRY1842" s="401"/>
      <c r="DRZ1842" s="401"/>
      <c r="DSA1842" s="401"/>
      <c r="DSB1842" s="401"/>
      <c r="DSC1842" s="401"/>
      <c r="DSD1842" s="401"/>
      <c r="DSE1842" s="401"/>
      <c r="DSF1842" s="401"/>
      <c r="DSG1842" s="401"/>
      <c r="DSH1842" s="401"/>
      <c r="DSI1842" s="401"/>
      <c r="DSJ1842" s="401"/>
      <c r="DSK1842" s="401"/>
      <c r="DSL1842" s="401"/>
      <c r="DSM1842" s="401"/>
      <c r="DSN1842" s="401"/>
      <c r="DSO1842" s="401"/>
      <c r="DSP1842" s="401"/>
      <c r="DSQ1842" s="401"/>
      <c r="DSR1842" s="401"/>
      <c r="DSS1842" s="401"/>
      <c r="DST1842" s="401"/>
      <c r="DSU1842" s="401"/>
      <c r="DSV1842" s="401"/>
      <c r="DSW1842" s="401"/>
      <c r="DSX1842" s="401"/>
      <c r="DSY1842" s="401"/>
      <c r="DSZ1842" s="401"/>
      <c r="DTA1842" s="401"/>
      <c r="DTB1842" s="401"/>
      <c r="DTC1842" s="401"/>
      <c r="DTD1842" s="401"/>
      <c r="DTE1842" s="401"/>
      <c r="DTF1842" s="401"/>
      <c r="DTG1842" s="401"/>
      <c r="DTH1842" s="401"/>
      <c r="DTI1842" s="401"/>
      <c r="DTJ1842" s="401"/>
      <c r="DTK1842" s="401"/>
      <c r="DTL1842" s="401"/>
      <c r="DTM1842" s="401"/>
      <c r="DTN1842" s="401"/>
      <c r="DTO1842" s="401"/>
      <c r="DTP1842" s="401"/>
      <c r="DTQ1842" s="401"/>
      <c r="DTR1842" s="401"/>
      <c r="DTS1842" s="401"/>
      <c r="DTT1842" s="401"/>
      <c r="DTU1842" s="401"/>
      <c r="DTV1842" s="401"/>
      <c r="DTW1842" s="401"/>
      <c r="DTX1842" s="401"/>
      <c r="DTY1842" s="401"/>
      <c r="DTZ1842" s="401"/>
      <c r="DUA1842" s="401"/>
      <c r="DUB1842" s="401"/>
      <c r="DUC1842" s="401"/>
      <c r="DUD1842" s="401"/>
      <c r="DUE1842" s="401"/>
      <c r="DUF1842" s="401"/>
      <c r="DUG1842" s="401"/>
      <c r="DUH1842" s="401"/>
      <c r="DUI1842" s="401"/>
      <c r="DUJ1842" s="401"/>
      <c r="DUK1842" s="401"/>
      <c r="DUL1842" s="401"/>
      <c r="DUM1842" s="401"/>
      <c r="DUN1842" s="401"/>
      <c r="DUO1842" s="401"/>
      <c r="DUP1842" s="401"/>
      <c r="DUQ1842" s="401"/>
      <c r="DUR1842" s="401"/>
      <c r="DUS1842" s="401"/>
      <c r="DUT1842" s="401"/>
      <c r="DUU1842" s="401"/>
      <c r="DUV1842" s="401"/>
      <c r="DUW1842" s="401"/>
      <c r="DUX1842" s="401"/>
      <c r="DUY1842" s="401"/>
      <c r="DUZ1842" s="401"/>
      <c r="DVA1842" s="401"/>
      <c r="DVB1842" s="401"/>
      <c r="DVC1842" s="401"/>
      <c r="DVD1842" s="401"/>
      <c r="DVE1842" s="401"/>
      <c r="DVF1842" s="401"/>
      <c r="DVG1842" s="401"/>
      <c r="DVH1842" s="401"/>
      <c r="DVI1842" s="401"/>
      <c r="DVJ1842" s="401"/>
      <c r="DVK1842" s="401"/>
      <c r="DVL1842" s="401"/>
      <c r="DVM1842" s="401"/>
      <c r="DVN1842" s="401"/>
      <c r="DVO1842" s="401"/>
      <c r="DVP1842" s="401"/>
      <c r="DVQ1842" s="401"/>
      <c r="DVR1842" s="401"/>
      <c r="DVS1842" s="401"/>
      <c r="DVT1842" s="401"/>
      <c r="DVU1842" s="401"/>
      <c r="DVV1842" s="401"/>
      <c r="DVW1842" s="401"/>
      <c r="DVX1842" s="401"/>
      <c r="DVY1842" s="401"/>
      <c r="DVZ1842" s="401"/>
      <c r="DWA1842" s="401"/>
      <c r="DWB1842" s="401"/>
      <c r="DWC1842" s="401"/>
      <c r="DWD1842" s="401"/>
      <c r="DWE1842" s="401"/>
      <c r="DWF1842" s="401"/>
      <c r="DWG1842" s="401"/>
      <c r="DWH1842" s="401"/>
      <c r="DWI1842" s="401"/>
      <c r="DWJ1842" s="401"/>
      <c r="DWK1842" s="401"/>
      <c r="DWL1842" s="401"/>
      <c r="DWM1842" s="401"/>
      <c r="DWN1842" s="401"/>
      <c r="DWO1842" s="401"/>
      <c r="DWP1842" s="401"/>
      <c r="DWQ1842" s="401"/>
      <c r="DWR1842" s="401"/>
      <c r="DWS1842" s="401"/>
      <c r="DWT1842" s="401"/>
      <c r="DWU1842" s="401"/>
      <c r="DWV1842" s="401"/>
      <c r="DWW1842" s="401"/>
      <c r="DWX1842" s="401"/>
      <c r="DWY1842" s="401"/>
      <c r="DWZ1842" s="401"/>
      <c r="DXA1842" s="401"/>
      <c r="DXB1842" s="401"/>
      <c r="DXC1842" s="401"/>
      <c r="DXD1842" s="401"/>
      <c r="DXE1842" s="401"/>
      <c r="DXF1842" s="401"/>
      <c r="DXG1842" s="401"/>
      <c r="DXH1842" s="401"/>
      <c r="DXI1842" s="401"/>
      <c r="DXJ1842" s="401"/>
      <c r="DXK1842" s="401"/>
      <c r="DXL1842" s="401"/>
      <c r="DXM1842" s="401"/>
      <c r="DXN1842" s="401"/>
      <c r="DXO1842" s="401"/>
      <c r="DXP1842" s="401"/>
      <c r="DXQ1842" s="401"/>
      <c r="DXR1842" s="401"/>
      <c r="DXS1842" s="401"/>
      <c r="DXT1842" s="401"/>
      <c r="DXU1842" s="401"/>
      <c r="DXV1842" s="401"/>
      <c r="DXW1842" s="401"/>
      <c r="DXX1842" s="401"/>
      <c r="DXY1842" s="401"/>
      <c r="DXZ1842" s="401"/>
      <c r="DYA1842" s="401"/>
      <c r="DYB1842" s="401"/>
      <c r="DYC1842" s="401"/>
      <c r="DYD1842" s="401"/>
      <c r="DYE1842" s="401"/>
      <c r="DYF1842" s="401"/>
      <c r="DYG1842" s="401"/>
      <c r="DYH1842" s="401"/>
      <c r="DYI1842" s="401"/>
      <c r="DYJ1842" s="401"/>
      <c r="DYK1842" s="401"/>
      <c r="DYL1842" s="401"/>
      <c r="DYM1842" s="401"/>
      <c r="DYN1842" s="401"/>
      <c r="DYO1842" s="401"/>
      <c r="DYP1842" s="401"/>
      <c r="DYQ1842" s="401"/>
      <c r="DYR1842" s="401"/>
      <c r="DYS1842" s="401"/>
      <c r="DYT1842" s="401"/>
      <c r="DYU1842" s="401"/>
      <c r="DYV1842" s="401"/>
      <c r="DYW1842" s="401"/>
      <c r="DYX1842" s="401"/>
      <c r="DYY1842" s="401"/>
      <c r="DYZ1842" s="401"/>
      <c r="DZA1842" s="401"/>
      <c r="DZB1842" s="401"/>
      <c r="DZC1842" s="401"/>
      <c r="DZD1842" s="401"/>
      <c r="DZE1842" s="401"/>
      <c r="DZF1842" s="401"/>
      <c r="DZG1842" s="401"/>
      <c r="DZH1842" s="401"/>
      <c r="DZI1842" s="401"/>
      <c r="DZJ1842" s="401"/>
      <c r="DZK1842" s="401"/>
      <c r="DZL1842" s="401"/>
      <c r="DZM1842" s="401"/>
      <c r="DZN1842" s="401"/>
      <c r="DZO1842" s="401"/>
      <c r="DZP1842" s="401"/>
      <c r="DZQ1842" s="401"/>
      <c r="DZR1842" s="401"/>
      <c r="DZS1842" s="401"/>
      <c r="DZT1842" s="401"/>
      <c r="DZU1842" s="401"/>
      <c r="DZV1842" s="401"/>
      <c r="DZW1842" s="401"/>
      <c r="DZX1842" s="401"/>
      <c r="DZY1842" s="401"/>
      <c r="DZZ1842" s="401"/>
      <c r="EAA1842" s="401"/>
      <c r="EAB1842" s="401"/>
      <c r="EAC1842" s="401"/>
      <c r="EAD1842" s="401"/>
      <c r="EAE1842" s="401"/>
      <c r="EAF1842" s="401"/>
      <c r="EAG1842" s="401"/>
      <c r="EAH1842" s="401"/>
      <c r="EAI1842" s="401"/>
      <c r="EAJ1842" s="401"/>
      <c r="EAK1842" s="401"/>
      <c r="EAL1842" s="401"/>
      <c r="EAM1842" s="401"/>
      <c r="EAN1842" s="401"/>
      <c r="EAO1842" s="401"/>
      <c r="EAP1842" s="401"/>
      <c r="EAQ1842" s="401"/>
      <c r="EAR1842" s="401"/>
      <c r="EAS1842" s="401"/>
      <c r="EAT1842" s="401"/>
      <c r="EAU1842" s="401"/>
      <c r="EAV1842" s="401"/>
      <c r="EAW1842" s="401"/>
      <c r="EAX1842" s="401"/>
      <c r="EAY1842" s="401"/>
      <c r="EAZ1842" s="401"/>
      <c r="EBA1842" s="401"/>
      <c r="EBB1842" s="401"/>
      <c r="EBC1842" s="401"/>
      <c r="EBD1842" s="401"/>
      <c r="EBE1842" s="401"/>
      <c r="EBF1842" s="401"/>
      <c r="EBG1842" s="401"/>
      <c r="EBH1842" s="401"/>
      <c r="EBI1842" s="401"/>
      <c r="EBJ1842" s="401"/>
      <c r="EBK1842" s="401"/>
      <c r="EBL1842" s="401"/>
      <c r="EBM1842" s="401"/>
      <c r="EBN1842" s="401"/>
      <c r="EBO1842" s="401"/>
      <c r="EBP1842" s="401"/>
      <c r="EBQ1842" s="401"/>
      <c r="EBR1842" s="401"/>
      <c r="EBS1842" s="401"/>
      <c r="EBT1842" s="401"/>
      <c r="EBU1842" s="401"/>
      <c r="EBV1842" s="401"/>
      <c r="EBW1842" s="401"/>
      <c r="EBX1842" s="401"/>
      <c r="EBY1842" s="401"/>
      <c r="EBZ1842" s="401"/>
      <c r="ECA1842" s="401"/>
      <c r="ECB1842" s="401"/>
      <c r="ECC1842" s="401"/>
      <c r="ECD1842" s="401"/>
      <c r="ECE1842" s="401"/>
      <c r="ECF1842" s="401"/>
      <c r="ECG1842" s="401"/>
      <c r="ECH1842" s="401"/>
      <c r="ECI1842" s="401"/>
      <c r="ECJ1842" s="401"/>
      <c r="ECK1842" s="401"/>
      <c r="ECL1842" s="401"/>
      <c r="ECM1842" s="401"/>
      <c r="ECN1842" s="401"/>
      <c r="ECO1842" s="401"/>
      <c r="ECP1842" s="401"/>
      <c r="ECQ1842" s="401"/>
      <c r="ECR1842" s="401"/>
      <c r="ECS1842" s="401"/>
      <c r="ECT1842" s="401"/>
      <c r="ECU1842" s="401"/>
      <c r="ECV1842" s="401"/>
      <c r="ECW1842" s="401"/>
      <c r="ECX1842" s="401"/>
      <c r="ECY1842" s="401"/>
      <c r="ECZ1842" s="401"/>
      <c r="EDA1842" s="401"/>
      <c r="EDB1842" s="401"/>
      <c r="EDC1842" s="401"/>
      <c r="EDD1842" s="401"/>
      <c r="EDE1842" s="401"/>
      <c r="EDF1842" s="401"/>
      <c r="EDG1842" s="401"/>
      <c r="EDH1842" s="401"/>
      <c r="EDI1842" s="401"/>
      <c r="EDJ1842" s="401"/>
      <c r="EDK1842" s="401"/>
      <c r="EDL1842" s="401"/>
      <c r="EDM1842" s="401"/>
      <c r="EDN1842" s="401"/>
      <c r="EDO1842" s="401"/>
      <c r="EDP1842" s="401"/>
      <c r="EDQ1842" s="401"/>
      <c r="EDR1842" s="401"/>
      <c r="EDS1842" s="401"/>
      <c r="EDT1842" s="401"/>
      <c r="EDU1842" s="401"/>
      <c r="EDV1842" s="401"/>
      <c r="EDW1842" s="401"/>
      <c r="EDX1842" s="401"/>
      <c r="EDY1842" s="401"/>
      <c r="EDZ1842" s="401"/>
      <c r="EEA1842" s="401"/>
      <c r="EEB1842" s="401"/>
      <c r="EEC1842" s="401"/>
      <c r="EED1842" s="401"/>
      <c r="EEE1842" s="401"/>
      <c r="EEF1842" s="401"/>
      <c r="EEG1842" s="401"/>
      <c r="EEH1842" s="401"/>
      <c r="EEI1842" s="401"/>
      <c r="EEJ1842" s="401"/>
      <c r="EEK1842" s="401"/>
      <c r="EEL1842" s="401"/>
      <c r="EEM1842" s="401"/>
      <c r="EEN1842" s="401"/>
      <c r="EEO1842" s="401"/>
      <c r="EEP1842" s="401"/>
      <c r="EEQ1842" s="401"/>
      <c r="EER1842" s="401"/>
      <c r="EES1842" s="401"/>
      <c r="EET1842" s="401"/>
      <c r="EEU1842" s="401"/>
      <c r="EEV1842" s="401"/>
      <c r="EEW1842" s="401"/>
      <c r="EEX1842" s="401"/>
      <c r="EEY1842" s="401"/>
      <c r="EEZ1842" s="401"/>
      <c r="EFA1842" s="401"/>
      <c r="EFB1842" s="401"/>
      <c r="EFC1842" s="401"/>
      <c r="EFD1842" s="401"/>
      <c r="EFE1842" s="401"/>
      <c r="EFF1842" s="401"/>
      <c r="EFG1842" s="401"/>
      <c r="EFH1842" s="401"/>
      <c r="EFI1842" s="401"/>
      <c r="EFJ1842" s="401"/>
      <c r="EFK1842" s="401"/>
      <c r="EFL1842" s="401"/>
      <c r="EFM1842" s="401"/>
      <c r="EFN1842" s="401"/>
      <c r="EFO1842" s="401"/>
      <c r="EFP1842" s="401"/>
      <c r="EFQ1842" s="401"/>
      <c r="EFR1842" s="401"/>
      <c r="EFS1842" s="401"/>
      <c r="EFT1842" s="401"/>
      <c r="EFU1842" s="401"/>
      <c r="EFV1842" s="401"/>
      <c r="EFW1842" s="401"/>
      <c r="EFX1842" s="401"/>
      <c r="EFY1842" s="401"/>
      <c r="EFZ1842" s="401"/>
      <c r="EGA1842" s="401"/>
      <c r="EGB1842" s="401"/>
      <c r="EGC1842" s="401"/>
      <c r="EGD1842" s="401"/>
      <c r="EGE1842" s="401"/>
      <c r="EGF1842" s="401"/>
      <c r="EGG1842" s="401"/>
      <c r="EGH1842" s="401"/>
      <c r="EGI1842" s="401"/>
      <c r="EGJ1842" s="401"/>
      <c r="EGK1842" s="401"/>
      <c r="EGL1842" s="401"/>
      <c r="EGM1842" s="401"/>
      <c r="EGN1842" s="401"/>
      <c r="EGO1842" s="401"/>
      <c r="EGP1842" s="401"/>
      <c r="EGQ1842" s="401"/>
      <c r="EGR1842" s="401"/>
      <c r="EGS1842" s="401"/>
      <c r="EGT1842" s="401"/>
      <c r="EGU1842" s="401"/>
      <c r="EGV1842" s="401"/>
      <c r="EGW1842" s="401"/>
      <c r="EGX1842" s="401"/>
      <c r="EGY1842" s="401"/>
      <c r="EGZ1842" s="401"/>
      <c r="EHA1842" s="401"/>
      <c r="EHB1842" s="401"/>
      <c r="EHC1842" s="401"/>
      <c r="EHD1842" s="401"/>
      <c r="EHE1842" s="401"/>
      <c r="EHF1842" s="401"/>
      <c r="EHG1842" s="401"/>
      <c r="EHH1842" s="401"/>
      <c r="EHI1842" s="401"/>
      <c r="EHJ1842" s="401"/>
      <c r="EHK1842" s="401"/>
      <c r="EHL1842" s="401"/>
      <c r="EHM1842" s="401"/>
      <c r="EHN1842" s="401"/>
      <c r="EHO1842" s="401"/>
      <c r="EHP1842" s="401"/>
      <c r="EHQ1842" s="401"/>
      <c r="EHR1842" s="401"/>
      <c r="EHS1842" s="401"/>
      <c r="EHT1842" s="401"/>
      <c r="EHU1842" s="401"/>
      <c r="EHV1842" s="401"/>
      <c r="EHW1842" s="401"/>
      <c r="EHX1842" s="401"/>
      <c r="EHY1842" s="401"/>
      <c r="EHZ1842" s="401"/>
      <c r="EIA1842" s="401"/>
      <c r="EIB1842" s="401"/>
      <c r="EIC1842" s="401"/>
      <c r="EID1842" s="401"/>
      <c r="EIE1842" s="401"/>
      <c r="EIF1842" s="401"/>
      <c r="EIG1842" s="401"/>
      <c r="EIH1842" s="401"/>
      <c r="EII1842" s="401"/>
      <c r="EIJ1842" s="401"/>
      <c r="EIK1842" s="401"/>
      <c r="EIL1842" s="401"/>
      <c r="EIM1842" s="401"/>
      <c r="EIN1842" s="401"/>
      <c r="EIO1842" s="401"/>
      <c r="EIP1842" s="401"/>
      <c r="EIQ1842" s="401"/>
      <c r="EIR1842" s="401"/>
      <c r="EIS1842" s="401"/>
      <c r="EIT1842" s="401"/>
      <c r="EIU1842" s="401"/>
      <c r="EIV1842" s="401"/>
      <c r="EIW1842" s="401"/>
      <c r="EIX1842" s="401"/>
      <c r="EIY1842" s="401"/>
      <c r="EIZ1842" s="401"/>
      <c r="EJA1842" s="401"/>
      <c r="EJB1842" s="401"/>
      <c r="EJC1842" s="401"/>
      <c r="EJD1842" s="401"/>
      <c r="EJE1842" s="401"/>
      <c r="EJF1842" s="401"/>
      <c r="EJG1842" s="401"/>
      <c r="EJH1842" s="401"/>
      <c r="EJI1842" s="401"/>
      <c r="EJJ1842" s="401"/>
      <c r="EJK1842" s="401"/>
      <c r="EJL1842" s="401"/>
      <c r="EJM1842" s="401"/>
      <c r="EJN1842" s="401"/>
      <c r="EJO1842" s="401"/>
      <c r="EJP1842" s="401"/>
      <c r="EJQ1842" s="401"/>
      <c r="EJR1842" s="401"/>
      <c r="EJS1842" s="401"/>
      <c r="EJT1842" s="401"/>
      <c r="EJU1842" s="401"/>
      <c r="EJV1842" s="401"/>
      <c r="EJW1842" s="401"/>
      <c r="EJX1842" s="401"/>
      <c r="EJY1842" s="401"/>
      <c r="EJZ1842" s="401"/>
      <c r="EKA1842" s="401"/>
      <c r="EKB1842" s="401"/>
      <c r="EKC1842" s="401"/>
      <c r="EKD1842" s="401"/>
      <c r="EKE1842" s="401"/>
      <c r="EKF1842" s="401"/>
      <c r="EKG1842" s="401"/>
      <c r="EKH1842" s="401"/>
      <c r="EKI1842" s="401"/>
      <c r="EKJ1842" s="401"/>
      <c r="EKK1842" s="401"/>
      <c r="EKL1842" s="401"/>
      <c r="EKM1842" s="401"/>
      <c r="EKN1842" s="401"/>
      <c r="EKO1842" s="401"/>
      <c r="EKP1842" s="401"/>
      <c r="EKQ1842" s="401"/>
      <c r="EKR1842" s="401"/>
      <c r="EKS1842" s="401"/>
      <c r="EKT1842" s="401"/>
      <c r="EKU1842" s="401"/>
      <c r="EKV1842" s="401"/>
      <c r="EKW1842" s="401"/>
      <c r="EKX1842" s="401"/>
      <c r="EKY1842" s="401"/>
      <c r="EKZ1842" s="401"/>
      <c r="ELA1842" s="401"/>
      <c r="ELB1842" s="401"/>
      <c r="ELC1842" s="401"/>
      <c r="ELD1842" s="401"/>
      <c r="ELE1842" s="401"/>
      <c r="ELF1842" s="401"/>
      <c r="ELG1842" s="401"/>
      <c r="ELH1842" s="401"/>
      <c r="ELI1842" s="401"/>
      <c r="ELJ1842" s="401"/>
      <c r="ELK1842" s="401"/>
      <c r="ELL1842" s="401"/>
      <c r="ELM1842" s="401"/>
      <c r="ELN1842" s="401"/>
      <c r="ELO1842" s="401"/>
      <c r="ELP1842" s="401"/>
      <c r="ELQ1842" s="401"/>
      <c r="ELR1842" s="401"/>
      <c r="ELS1842" s="401"/>
      <c r="ELT1842" s="401"/>
      <c r="ELU1842" s="401"/>
      <c r="ELV1842" s="401"/>
      <c r="ELW1842" s="401"/>
      <c r="ELX1842" s="401"/>
      <c r="ELY1842" s="401"/>
      <c r="ELZ1842" s="401"/>
      <c r="EMA1842" s="401"/>
      <c r="EMB1842" s="401"/>
      <c r="EMC1842" s="401"/>
      <c r="EMD1842" s="401"/>
      <c r="EME1842" s="401"/>
      <c r="EMF1842" s="401"/>
      <c r="EMG1842" s="401"/>
      <c r="EMH1842" s="401"/>
      <c r="EMI1842" s="401"/>
      <c r="EMJ1842" s="401"/>
      <c r="EMK1842" s="401"/>
      <c r="EML1842" s="401"/>
      <c r="EMM1842" s="401"/>
      <c r="EMN1842" s="401"/>
      <c r="EMO1842" s="401"/>
      <c r="EMP1842" s="401"/>
      <c r="EMQ1842" s="401"/>
      <c r="EMR1842" s="401"/>
      <c r="EMS1842" s="401"/>
      <c r="EMT1842" s="401"/>
      <c r="EMU1842" s="401"/>
      <c r="EMV1842" s="401"/>
      <c r="EMW1842" s="401"/>
      <c r="EMX1842" s="401"/>
      <c r="EMY1842" s="401"/>
      <c r="EMZ1842" s="401"/>
      <c r="ENA1842" s="401"/>
      <c r="ENB1842" s="401"/>
      <c r="ENC1842" s="401"/>
      <c r="END1842" s="401"/>
      <c r="ENE1842" s="401"/>
      <c r="ENF1842" s="401"/>
      <c r="ENG1842" s="401"/>
      <c r="ENH1842" s="401"/>
      <c r="ENI1842" s="401"/>
      <c r="ENJ1842" s="401"/>
      <c r="ENK1842" s="401"/>
      <c r="ENL1842" s="401"/>
      <c r="ENM1842" s="401"/>
      <c r="ENN1842" s="401"/>
      <c r="ENO1842" s="401"/>
      <c r="ENP1842" s="401"/>
      <c r="ENQ1842" s="401"/>
      <c r="ENR1842" s="401"/>
      <c r="ENS1842" s="401"/>
      <c r="ENT1842" s="401"/>
      <c r="ENU1842" s="401"/>
      <c r="ENV1842" s="401"/>
      <c r="ENW1842" s="401"/>
      <c r="ENX1842" s="401"/>
      <c r="ENY1842" s="401"/>
      <c r="ENZ1842" s="401"/>
      <c r="EOA1842" s="401"/>
      <c r="EOB1842" s="401"/>
      <c r="EOC1842" s="401"/>
      <c r="EOD1842" s="401"/>
      <c r="EOE1842" s="401"/>
      <c r="EOF1842" s="401"/>
      <c r="EOG1842" s="401"/>
      <c r="EOH1842" s="401"/>
      <c r="EOI1842" s="401"/>
      <c r="EOJ1842" s="401"/>
      <c r="EOK1842" s="401"/>
      <c r="EOL1842" s="401"/>
      <c r="EOM1842" s="401"/>
      <c r="EON1842" s="401"/>
      <c r="EOO1842" s="401"/>
      <c r="EOP1842" s="401"/>
      <c r="EOQ1842" s="401"/>
      <c r="EOR1842" s="401"/>
      <c r="EOS1842" s="401"/>
      <c r="EOT1842" s="401"/>
      <c r="EOU1842" s="401"/>
      <c r="EOV1842" s="401"/>
      <c r="EOW1842" s="401"/>
      <c r="EOX1842" s="401"/>
      <c r="EOY1842" s="401"/>
      <c r="EOZ1842" s="401"/>
      <c r="EPA1842" s="401"/>
      <c r="EPB1842" s="401"/>
      <c r="EPC1842" s="401"/>
      <c r="EPD1842" s="401"/>
      <c r="EPE1842" s="401"/>
      <c r="EPF1842" s="401"/>
      <c r="EPG1842" s="401"/>
      <c r="EPH1842" s="401"/>
      <c r="EPI1842" s="401"/>
      <c r="EPJ1842" s="401"/>
      <c r="EPK1842" s="401"/>
      <c r="EPL1842" s="401"/>
      <c r="EPM1842" s="401"/>
      <c r="EPN1842" s="401"/>
      <c r="EPO1842" s="401"/>
      <c r="EPP1842" s="401"/>
      <c r="EPQ1842" s="401"/>
      <c r="EPR1842" s="401"/>
      <c r="EPS1842" s="401"/>
      <c r="EPT1842" s="401"/>
      <c r="EPU1842" s="401"/>
      <c r="EPV1842" s="401"/>
      <c r="EPW1842" s="401"/>
      <c r="EPX1842" s="401"/>
      <c r="EPY1842" s="401"/>
      <c r="EPZ1842" s="401"/>
      <c r="EQA1842" s="401"/>
      <c r="EQB1842" s="401"/>
      <c r="EQC1842" s="401"/>
      <c r="EQD1842" s="401"/>
      <c r="EQE1842" s="401"/>
      <c r="EQF1842" s="401"/>
      <c r="EQG1842" s="401"/>
      <c r="EQH1842" s="401"/>
      <c r="EQI1842" s="401"/>
      <c r="EQJ1842" s="401"/>
      <c r="EQK1842" s="401"/>
      <c r="EQL1842" s="401"/>
      <c r="EQM1842" s="401"/>
      <c r="EQN1842" s="401"/>
      <c r="EQO1842" s="401"/>
      <c r="EQP1842" s="401"/>
      <c r="EQQ1842" s="401"/>
      <c r="EQR1842" s="401"/>
      <c r="EQS1842" s="401"/>
      <c r="EQT1842" s="401"/>
      <c r="EQU1842" s="401"/>
      <c r="EQV1842" s="401"/>
      <c r="EQW1842" s="401"/>
      <c r="EQX1842" s="401"/>
      <c r="EQY1842" s="401"/>
      <c r="EQZ1842" s="401"/>
      <c r="ERA1842" s="401"/>
      <c r="ERB1842" s="401"/>
      <c r="ERC1842" s="401"/>
      <c r="ERD1842" s="401"/>
      <c r="ERE1842" s="401"/>
      <c r="ERF1842" s="401"/>
      <c r="ERG1842" s="401"/>
      <c r="ERH1842" s="401"/>
      <c r="ERI1842" s="401"/>
      <c r="ERJ1842" s="401"/>
      <c r="ERK1842" s="401"/>
      <c r="ERL1842" s="401"/>
      <c r="ERM1842" s="401"/>
      <c r="ERN1842" s="401"/>
      <c r="ERO1842" s="401"/>
      <c r="ERP1842" s="401"/>
      <c r="ERQ1842" s="401"/>
      <c r="ERR1842" s="401"/>
      <c r="ERS1842" s="401"/>
      <c r="ERT1842" s="401"/>
      <c r="ERU1842" s="401"/>
      <c r="ERV1842" s="401"/>
      <c r="ERW1842" s="401"/>
      <c r="ERX1842" s="401"/>
      <c r="ERY1842" s="401"/>
      <c r="ERZ1842" s="401"/>
      <c r="ESA1842" s="401"/>
      <c r="ESB1842" s="401"/>
      <c r="ESC1842" s="401"/>
      <c r="ESD1842" s="401"/>
      <c r="ESE1842" s="401"/>
      <c r="ESF1842" s="401"/>
      <c r="ESG1842" s="401"/>
      <c r="ESH1842" s="401"/>
      <c r="ESI1842" s="401"/>
      <c r="ESJ1842" s="401"/>
      <c r="ESK1842" s="401"/>
      <c r="ESL1842" s="401"/>
      <c r="ESM1842" s="401"/>
      <c r="ESN1842" s="401"/>
      <c r="ESO1842" s="401"/>
      <c r="ESP1842" s="401"/>
      <c r="ESQ1842" s="401"/>
      <c r="ESR1842" s="401"/>
      <c r="ESS1842" s="401"/>
      <c r="EST1842" s="401"/>
      <c r="ESU1842" s="401"/>
      <c r="ESV1842" s="401"/>
      <c r="ESW1842" s="401"/>
      <c r="ESX1842" s="401"/>
      <c r="ESY1842" s="401"/>
      <c r="ESZ1842" s="401"/>
      <c r="ETA1842" s="401"/>
      <c r="ETB1842" s="401"/>
      <c r="ETC1842" s="401"/>
      <c r="ETD1842" s="401"/>
      <c r="ETE1842" s="401"/>
      <c r="ETF1842" s="401"/>
      <c r="ETG1842" s="401"/>
      <c r="ETH1842" s="401"/>
      <c r="ETI1842" s="401"/>
      <c r="ETJ1842" s="401"/>
      <c r="ETK1842" s="401"/>
      <c r="ETL1842" s="401"/>
      <c r="ETM1842" s="401"/>
      <c r="ETN1842" s="401"/>
      <c r="ETO1842" s="401"/>
      <c r="ETP1842" s="401"/>
      <c r="ETQ1842" s="401"/>
      <c r="ETR1842" s="401"/>
      <c r="ETS1842" s="401"/>
      <c r="ETT1842" s="401"/>
      <c r="ETU1842" s="401"/>
      <c r="ETV1842" s="401"/>
      <c r="ETW1842" s="401"/>
      <c r="ETX1842" s="401"/>
      <c r="ETY1842" s="401"/>
      <c r="ETZ1842" s="401"/>
      <c r="EUA1842" s="401"/>
      <c r="EUB1842" s="401"/>
      <c r="EUC1842" s="401"/>
      <c r="EUD1842" s="401"/>
      <c r="EUE1842" s="401"/>
      <c r="EUF1842" s="401"/>
      <c r="EUG1842" s="401"/>
      <c r="EUH1842" s="401"/>
      <c r="EUI1842" s="401"/>
      <c r="EUJ1842" s="401"/>
      <c r="EUK1842" s="401"/>
      <c r="EUL1842" s="401"/>
      <c r="EUM1842" s="401"/>
      <c r="EUN1842" s="401"/>
      <c r="EUO1842" s="401"/>
      <c r="EUP1842" s="401"/>
      <c r="EUQ1842" s="401"/>
      <c r="EUR1842" s="401"/>
      <c r="EUS1842" s="401"/>
      <c r="EUT1842" s="401"/>
      <c r="EUU1842" s="401"/>
      <c r="EUV1842" s="401"/>
      <c r="EUW1842" s="401"/>
      <c r="EUX1842" s="401"/>
      <c r="EUY1842" s="401"/>
      <c r="EUZ1842" s="401"/>
      <c r="EVA1842" s="401"/>
      <c r="EVB1842" s="401"/>
      <c r="EVC1842" s="401"/>
      <c r="EVD1842" s="401"/>
      <c r="EVE1842" s="401"/>
      <c r="EVF1842" s="401"/>
      <c r="EVG1842" s="401"/>
      <c r="EVH1842" s="401"/>
      <c r="EVI1842" s="401"/>
      <c r="EVJ1842" s="401"/>
      <c r="EVK1842" s="401"/>
      <c r="EVL1842" s="401"/>
      <c r="EVM1842" s="401"/>
      <c r="EVN1842" s="401"/>
      <c r="EVO1842" s="401"/>
      <c r="EVP1842" s="401"/>
      <c r="EVQ1842" s="401"/>
      <c r="EVR1842" s="401"/>
      <c r="EVS1842" s="401"/>
      <c r="EVT1842" s="401"/>
      <c r="EVU1842" s="401"/>
      <c r="EVV1842" s="401"/>
      <c r="EVW1842" s="401"/>
      <c r="EVX1842" s="401"/>
      <c r="EVY1842" s="401"/>
      <c r="EVZ1842" s="401"/>
      <c r="EWA1842" s="401"/>
      <c r="EWB1842" s="401"/>
      <c r="EWC1842" s="401"/>
      <c r="EWD1842" s="401"/>
      <c r="EWE1842" s="401"/>
      <c r="EWF1842" s="401"/>
      <c r="EWG1842" s="401"/>
      <c r="EWH1842" s="401"/>
      <c r="EWI1842" s="401"/>
      <c r="EWJ1842" s="401"/>
      <c r="EWK1842" s="401"/>
      <c r="EWL1842" s="401"/>
      <c r="EWM1842" s="401"/>
      <c r="EWN1842" s="401"/>
      <c r="EWO1842" s="401"/>
      <c r="EWP1842" s="401"/>
      <c r="EWQ1842" s="401"/>
      <c r="EWR1842" s="401"/>
      <c r="EWS1842" s="401"/>
      <c r="EWT1842" s="401"/>
      <c r="EWU1842" s="401"/>
      <c r="EWV1842" s="401"/>
      <c r="EWW1842" s="401"/>
      <c r="EWX1842" s="401"/>
      <c r="EWY1842" s="401"/>
      <c r="EWZ1842" s="401"/>
      <c r="EXA1842" s="401"/>
      <c r="EXB1842" s="401"/>
      <c r="EXC1842" s="401"/>
      <c r="EXD1842" s="401"/>
      <c r="EXE1842" s="401"/>
      <c r="EXF1842" s="401"/>
      <c r="EXG1842" s="401"/>
      <c r="EXH1842" s="401"/>
      <c r="EXI1842" s="401"/>
      <c r="EXJ1842" s="401"/>
      <c r="EXK1842" s="401"/>
      <c r="EXL1842" s="401"/>
      <c r="EXM1842" s="401"/>
      <c r="EXN1842" s="401"/>
      <c r="EXO1842" s="401"/>
      <c r="EXP1842" s="401"/>
      <c r="EXQ1842" s="401"/>
      <c r="EXR1842" s="401"/>
      <c r="EXS1842" s="401"/>
      <c r="EXT1842" s="401"/>
      <c r="EXU1842" s="401"/>
      <c r="EXV1842" s="401"/>
      <c r="EXW1842" s="401"/>
      <c r="EXX1842" s="401"/>
      <c r="EXY1842" s="401"/>
      <c r="EXZ1842" s="401"/>
      <c r="EYA1842" s="401"/>
      <c r="EYB1842" s="401"/>
      <c r="EYC1842" s="401"/>
      <c r="EYD1842" s="401"/>
      <c r="EYE1842" s="401"/>
      <c r="EYF1842" s="401"/>
      <c r="EYG1842" s="401"/>
      <c r="EYH1842" s="401"/>
      <c r="EYI1842" s="401"/>
      <c r="EYJ1842" s="401"/>
      <c r="EYK1842" s="401"/>
      <c r="EYL1842" s="401"/>
      <c r="EYM1842" s="401"/>
      <c r="EYN1842" s="401"/>
      <c r="EYO1842" s="401"/>
      <c r="EYP1842" s="401"/>
      <c r="EYQ1842" s="401"/>
      <c r="EYR1842" s="401"/>
      <c r="EYS1842" s="401"/>
      <c r="EYT1842" s="401"/>
      <c r="EYU1842" s="401"/>
      <c r="EYV1842" s="401"/>
      <c r="EYW1842" s="401"/>
      <c r="EYX1842" s="401"/>
      <c r="EYY1842" s="401"/>
      <c r="EYZ1842" s="401"/>
      <c r="EZA1842" s="401"/>
      <c r="EZB1842" s="401"/>
      <c r="EZC1842" s="401"/>
      <c r="EZD1842" s="401"/>
      <c r="EZE1842" s="401"/>
      <c r="EZF1842" s="401"/>
      <c r="EZG1842" s="401"/>
      <c r="EZH1842" s="401"/>
      <c r="EZI1842" s="401"/>
      <c r="EZJ1842" s="401"/>
      <c r="EZK1842" s="401"/>
      <c r="EZL1842" s="401"/>
      <c r="EZM1842" s="401"/>
      <c r="EZN1842" s="401"/>
      <c r="EZO1842" s="401"/>
      <c r="EZP1842" s="401"/>
      <c r="EZQ1842" s="401"/>
      <c r="EZR1842" s="401"/>
      <c r="EZS1842" s="401"/>
      <c r="EZT1842" s="401"/>
      <c r="EZU1842" s="401"/>
      <c r="EZV1842" s="401"/>
      <c r="EZW1842" s="401"/>
      <c r="EZX1842" s="401"/>
      <c r="EZY1842" s="401"/>
      <c r="EZZ1842" s="401"/>
      <c r="FAA1842" s="401"/>
      <c r="FAB1842" s="401"/>
      <c r="FAC1842" s="401"/>
      <c r="FAD1842" s="401"/>
      <c r="FAE1842" s="401"/>
      <c r="FAF1842" s="401"/>
      <c r="FAG1842" s="401"/>
      <c r="FAH1842" s="401"/>
      <c r="FAI1842" s="401"/>
      <c r="FAJ1842" s="401"/>
      <c r="FAK1842" s="401"/>
      <c r="FAL1842" s="401"/>
      <c r="FAM1842" s="401"/>
      <c r="FAN1842" s="401"/>
      <c r="FAO1842" s="401"/>
      <c r="FAP1842" s="401"/>
      <c r="FAQ1842" s="401"/>
      <c r="FAR1842" s="401"/>
      <c r="FAS1842" s="401"/>
      <c r="FAT1842" s="401"/>
      <c r="FAU1842" s="401"/>
      <c r="FAV1842" s="401"/>
      <c r="FAW1842" s="401"/>
      <c r="FAX1842" s="401"/>
      <c r="FAY1842" s="401"/>
      <c r="FAZ1842" s="401"/>
      <c r="FBA1842" s="401"/>
      <c r="FBB1842" s="401"/>
      <c r="FBC1842" s="401"/>
      <c r="FBD1842" s="401"/>
      <c r="FBE1842" s="401"/>
      <c r="FBF1842" s="401"/>
      <c r="FBG1842" s="401"/>
      <c r="FBH1842" s="401"/>
      <c r="FBI1842" s="401"/>
      <c r="FBJ1842" s="401"/>
      <c r="FBK1842" s="401"/>
      <c r="FBL1842" s="401"/>
      <c r="FBM1842" s="401"/>
      <c r="FBN1842" s="401"/>
      <c r="FBO1842" s="401"/>
      <c r="FBP1842" s="401"/>
      <c r="FBQ1842" s="401"/>
      <c r="FBR1842" s="401"/>
      <c r="FBS1842" s="401"/>
      <c r="FBT1842" s="401"/>
      <c r="FBU1842" s="401"/>
      <c r="FBV1842" s="401"/>
      <c r="FBW1842" s="401"/>
      <c r="FBX1842" s="401"/>
      <c r="FBY1842" s="401"/>
      <c r="FBZ1842" s="401"/>
      <c r="FCA1842" s="401"/>
      <c r="FCB1842" s="401"/>
      <c r="FCC1842" s="401"/>
      <c r="FCD1842" s="401"/>
      <c r="FCE1842" s="401"/>
      <c r="FCF1842" s="401"/>
      <c r="FCG1842" s="401"/>
      <c r="FCH1842" s="401"/>
      <c r="FCI1842" s="401"/>
      <c r="FCJ1842" s="401"/>
      <c r="FCK1842" s="401"/>
      <c r="FCL1842" s="401"/>
      <c r="FCM1842" s="401"/>
      <c r="FCN1842" s="401"/>
      <c r="FCO1842" s="401"/>
      <c r="FCP1842" s="401"/>
      <c r="FCQ1842" s="401"/>
      <c r="FCR1842" s="401"/>
      <c r="FCS1842" s="401"/>
      <c r="FCT1842" s="401"/>
      <c r="FCU1842" s="401"/>
      <c r="FCV1842" s="401"/>
      <c r="FCW1842" s="401"/>
      <c r="FCX1842" s="401"/>
      <c r="FCY1842" s="401"/>
      <c r="FCZ1842" s="401"/>
      <c r="FDA1842" s="401"/>
      <c r="FDB1842" s="401"/>
      <c r="FDC1842" s="401"/>
      <c r="FDD1842" s="401"/>
      <c r="FDE1842" s="401"/>
      <c r="FDF1842" s="401"/>
      <c r="FDG1842" s="401"/>
      <c r="FDH1842" s="401"/>
      <c r="FDI1842" s="401"/>
      <c r="FDJ1842" s="401"/>
      <c r="FDK1842" s="401"/>
      <c r="FDL1842" s="401"/>
      <c r="FDM1842" s="401"/>
      <c r="FDN1842" s="401"/>
      <c r="FDO1842" s="401"/>
      <c r="FDP1842" s="401"/>
      <c r="FDQ1842" s="401"/>
      <c r="FDR1842" s="401"/>
      <c r="FDS1842" s="401"/>
      <c r="FDT1842" s="401"/>
      <c r="FDU1842" s="401"/>
      <c r="FDV1842" s="401"/>
      <c r="FDW1842" s="401"/>
      <c r="FDX1842" s="401"/>
      <c r="FDY1842" s="401"/>
      <c r="FDZ1842" s="401"/>
      <c r="FEA1842" s="401"/>
      <c r="FEB1842" s="401"/>
      <c r="FEC1842" s="401"/>
      <c r="FED1842" s="401"/>
      <c r="FEE1842" s="401"/>
      <c r="FEF1842" s="401"/>
      <c r="FEG1842" s="401"/>
      <c r="FEH1842" s="401"/>
      <c r="FEI1842" s="401"/>
      <c r="FEJ1842" s="401"/>
      <c r="FEK1842" s="401"/>
      <c r="FEL1842" s="401"/>
      <c r="FEM1842" s="401"/>
      <c r="FEN1842" s="401"/>
      <c r="FEO1842" s="401"/>
      <c r="FEP1842" s="401"/>
      <c r="FEQ1842" s="401"/>
      <c r="FER1842" s="401"/>
      <c r="FES1842" s="401"/>
      <c r="FET1842" s="401"/>
      <c r="FEU1842" s="401"/>
      <c r="FEV1842" s="401"/>
      <c r="FEW1842" s="401"/>
      <c r="FEX1842" s="401"/>
      <c r="FEY1842" s="401"/>
      <c r="FEZ1842" s="401"/>
      <c r="FFA1842" s="401"/>
      <c r="FFB1842" s="401"/>
      <c r="FFC1842" s="401"/>
      <c r="FFD1842" s="401"/>
      <c r="FFE1842" s="401"/>
      <c r="FFF1842" s="401"/>
      <c r="FFG1842" s="401"/>
      <c r="FFH1842" s="401"/>
      <c r="FFI1842" s="401"/>
      <c r="FFJ1842" s="401"/>
      <c r="FFK1842" s="401"/>
      <c r="FFL1842" s="401"/>
      <c r="FFM1842" s="401"/>
      <c r="FFN1842" s="401"/>
      <c r="FFO1842" s="401"/>
      <c r="FFP1842" s="401"/>
      <c r="FFQ1842" s="401"/>
      <c r="FFR1842" s="401"/>
      <c r="FFS1842" s="401"/>
      <c r="FFT1842" s="401"/>
      <c r="FFU1842" s="401"/>
      <c r="FFV1842" s="401"/>
      <c r="FFW1842" s="401"/>
      <c r="FFX1842" s="401"/>
      <c r="FFY1842" s="401"/>
      <c r="FFZ1842" s="401"/>
      <c r="FGA1842" s="401"/>
      <c r="FGB1842" s="401"/>
      <c r="FGC1842" s="401"/>
      <c r="FGD1842" s="401"/>
      <c r="FGE1842" s="401"/>
      <c r="FGF1842" s="401"/>
      <c r="FGG1842" s="401"/>
      <c r="FGH1842" s="401"/>
      <c r="FGI1842" s="401"/>
      <c r="FGJ1842" s="401"/>
      <c r="FGK1842" s="401"/>
      <c r="FGL1842" s="401"/>
      <c r="FGM1842" s="401"/>
      <c r="FGN1842" s="401"/>
      <c r="FGO1842" s="401"/>
      <c r="FGP1842" s="401"/>
      <c r="FGQ1842" s="401"/>
      <c r="FGR1842" s="401"/>
      <c r="FGS1842" s="401"/>
      <c r="FGT1842" s="401"/>
      <c r="FGU1842" s="401"/>
      <c r="FGV1842" s="401"/>
      <c r="FGW1842" s="401"/>
      <c r="FGX1842" s="401"/>
      <c r="FGY1842" s="401"/>
      <c r="FGZ1842" s="401"/>
      <c r="FHA1842" s="401"/>
      <c r="FHB1842" s="401"/>
      <c r="FHC1842" s="401"/>
      <c r="FHD1842" s="401"/>
      <c r="FHE1842" s="401"/>
      <c r="FHF1842" s="401"/>
      <c r="FHG1842" s="401"/>
      <c r="FHH1842" s="401"/>
      <c r="FHI1842" s="401"/>
      <c r="FHJ1842" s="401"/>
      <c r="FHK1842" s="401"/>
      <c r="FHL1842" s="401"/>
      <c r="FHM1842" s="401"/>
      <c r="FHN1842" s="401"/>
      <c r="FHO1842" s="401"/>
      <c r="FHP1842" s="401"/>
      <c r="FHQ1842" s="401"/>
      <c r="FHR1842" s="401"/>
      <c r="FHS1842" s="401"/>
      <c r="FHT1842" s="401"/>
      <c r="FHU1842" s="401"/>
      <c r="FHV1842" s="401"/>
      <c r="FHW1842" s="401"/>
      <c r="FHX1842" s="401"/>
      <c r="FHY1842" s="401"/>
      <c r="FHZ1842" s="401"/>
      <c r="FIA1842" s="401"/>
      <c r="FIB1842" s="401"/>
      <c r="FIC1842" s="401"/>
      <c r="FID1842" s="401"/>
      <c r="FIE1842" s="401"/>
      <c r="FIF1842" s="401"/>
      <c r="FIG1842" s="401"/>
      <c r="FIH1842" s="401"/>
      <c r="FII1842" s="401"/>
      <c r="FIJ1842" s="401"/>
      <c r="FIK1842" s="401"/>
      <c r="FIL1842" s="401"/>
      <c r="FIM1842" s="401"/>
      <c r="FIN1842" s="401"/>
      <c r="FIO1842" s="401"/>
      <c r="FIP1842" s="401"/>
      <c r="FIQ1842" s="401"/>
      <c r="FIR1842" s="401"/>
      <c r="FIS1842" s="401"/>
      <c r="FIT1842" s="401"/>
      <c r="FIU1842" s="401"/>
      <c r="FIV1842" s="401"/>
      <c r="FIW1842" s="401"/>
      <c r="FIX1842" s="401"/>
      <c r="FIY1842" s="401"/>
      <c r="FIZ1842" s="401"/>
      <c r="FJA1842" s="401"/>
      <c r="FJB1842" s="401"/>
      <c r="FJC1842" s="401"/>
      <c r="FJD1842" s="401"/>
      <c r="FJE1842" s="401"/>
      <c r="FJF1842" s="401"/>
      <c r="FJG1842" s="401"/>
      <c r="FJH1842" s="401"/>
      <c r="FJI1842" s="401"/>
      <c r="FJJ1842" s="401"/>
      <c r="FJK1842" s="401"/>
      <c r="FJL1842" s="401"/>
      <c r="FJM1842" s="401"/>
      <c r="FJN1842" s="401"/>
      <c r="FJO1842" s="401"/>
      <c r="FJP1842" s="401"/>
      <c r="FJQ1842" s="401"/>
      <c r="FJR1842" s="401"/>
      <c r="FJS1842" s="401"/>
      <c r="FJT1842" s="401"/>
      <c r="FJU1842" s="401"/>
      <c r="FJV1842" s="401"/>
      <c r="FJW1842" s="401"/>
      <c r="FJX1842" s="401"/>
      <c r="FJY1842" s="401"/>
      <c r="FJZ1842" s="401"/>
      <c r="FKA1842" s="401"/>
      <c r="FKB1842" s="401"/>
      <c r="FKC1842" s="401"/>
      <c r="FKD1842" s="401"/>
      <c r="FKE1842" s="401"/>
      <c r="FKF1842" s="401"/>
      <c r="FKG1842" s="401"/>
      <c r="FKH1842" s="401"/>
      <c r="FKI1842" s="401"/>
      <c r="FKJ1842" s="401"/>
      <c r="FKK1842" s="401"/>
      <c r="FKL1842" s="401"/>
      <c r="FKM1842" s="401"/>
      <c r="FKN1842" s="401"/>
      <c r="FKO1842" s="401"/>
      <c r="FKP1842" s="401"/>
      <c r="FKQ1842" s="401"/>
      <c r="FKR1842" s="401"/>
      <c r="FKS1842" s="401"/>
      <c r="FKT1842" s="401"/>
      <c r="FKU1842" s="401"/>
      <c r="FKV1842" s="401"/>
      <c r="FKW1842" s="401"/>
      <c r="FKX1842" s="401"/>
      <c r="FKY1842" s="401"/>
      <c r="FKZ1842" s="401"/>
      <c r="FLA1842" s="401"/>
      <c r="FLB1842" s="401"/>
      <c r="FLC1842" s="401"/>
      <c r="FLD1842" s="401"/>
      <c r="FLE1842" s="401"/>
      <c r="FLF1842" s="401"/>
      <c r="FLG1842" s="401"/>
      <c r="FLH1842" s="401"/>
      <c r="FLI1842" s="401"/>
      <c r="FLJ1842" s="401"/>
      <c r="FLK1842" s="401"/>
      <c r="FLL1842" s="401"/>
      <c r="FLM1842" s="401"/>
      <c r="FLN1842" s="401"/>
      <c r="FLO1842" s="401"/>
      <c r="FLP1842" s="401"/>
      <c r="FLQ1842" s="401"/>
      <c r="FLR1842" s="401"/>
      <c r="FLS1842" s="401"/>
      <c r="FLT1842" s="401"/>
      <c r="FLU1842" s="401"/>
      <c r="FLV1842" s="401"/>
      <c r="FLW1842" s="401"/>
      <c r="FLX1842" s="401"/>
      <c r="FLY1842" s="401"/>
      <c r="FLZ1842" s="401"/>
      <c r="FMA1842" s="401"/>
      <c r="FMB1842" s="401"/>
      <c r="FMC1842" s="401"/>
      <c r="FMD1842" s="401"/>
      <c r="FME1842" s="401"/>
      <c r="FMF1842" s="401"/>
      <c r="FMG1842" s="401"/>
      <c r="FMH1842" s="401"/>
      <c r="FMI1842" s="401"/>
      <c r="FMJ1842" s="401"/>
      <c r="FMK1842" s="401"/>
      <c r="FML1842" s="401"/>
      <c r="FMM1842" s="401"/>
      <c r="FMN1842" s="401"/>
      <c r="FMO1842" s="401"/>
      <c r="FMP1842" s="401"/>
      <c r="FMQ1842" s="401"/>
      <c r="FMR1842" s="401"/>
      <c r="FMS1842" s="401"/>
      <c r="FMT1842" s="401"/>
      <c r="FMU1842" s="401"/>
      <c r="FMV1842" s="401"/>
      <c r="FMW1842" s="401"/>
      <c r="FMX1842" s="401"/>
      <c r="FMY1842" s="401"/>
      <c r="FMZ1842" s="401"/>
      <c r="FNA1842" s="401"/>
      <c r="FNB1842" s="401"/>
      <c r="FNC1842" s="401"/>
      <c r="FND1842" s="401"/>
      <c r="FNE1842" s="401"/>
      <c r="FNF1842" s="401"/>
      <c r="FNG1842" s="401"/>
      <c r="FNH1842" s="401"/>
      <c r="FNI1842" s="401"/>
      <c r="FNJ1842" s="401"/>
      <c r="FNK1842" s="401"/>
      <c r="FNL1842" s="401"/>
      <c r="FNM1842" s="401"/>
      <c r="FNN1842" s="401"/>
      <c r="FNO1842" s="401"/>
      <c r="FNP1842" s="401"/>
      <c r="FNQ1842" s="401"/>
      <c r="FNR1842" s="401"/>
      <c r="FNS1842" s="401"/>
      <c r="FNT1842" s="401"/>
      <c r="FNU1842" s="401"/>
      <c r="FNV1842" s="401"/>
      <c r="FNW1842" s="401"/>
      <c r="FNX1842" s="401"/>
      <c r="FNY1842" s="401"/>
      <c r="FNZ1842" s="401"/>
      <c r="FOA1842" s="401"/>
      <c r="FOB1842" s="401"/>
      <c r="FOC1842" s="401"/>
      <c r="FOD1842" s="401"/>
      <c r="FOE1842" s="401"/>
      <c r="FOF1842" s="401"/>
      <c r="FOG1842" s="401"/>
      <c r="FOH1842" s="401"/>
      <c r="FOI1842" s="401"/>
      <c r="FOJ1842" s="401"/>
      <c r="FOK1842" s="401"/>
      <c r="FOL1842" s="401"/>
      <c r="FOM1842" s="401"/>
      <c r="FON1842" s="401"/>
      <c r="FOO1842" s="401"/>
      <c r="FOP1842" s="401"/>
      <c r="FOQ1842" s="401"/>
      <c r="FOR1842" s="401"/>
      <c r="FOS1842" s="401"/>
      <c r="FOT1842" s="401"/>
      <c r="FOU1842" s="401"/>
      <c r="FOV1842" s="401"/>
      <c r="FOW1842" s="401"/>
      <c r="FOX1842" s="401"/>
      <c r="FOY1842" s="401"/>
      <c r="FOZ1842" s="401"/>
      <c r="FPA1842" s="401"/>
      <c r="FPB1842" s="401"/>
      <c r="FPC1842" s="401"/>
      <c r="FPD1842" s="401"/>
      <c r="FPE1842" s="401"/>
      <c r="FPF1842" s="401"/>
      <c r="FPG1842" s="401"/>
      <c r="FPH1842" s="401"/>
      <c r="FPI1842" s="401"/>
      <c r="FPJ1842" s="401"/>
      <c r="FPK1842" s="401"/>
      <c r="FPL1842" s="401"/>
      <c r="FPM1842" s="401"/>
      <c r="FPN1842" s="401"/>
      <c r="FPO1842" s="401"/>
      <c r="FPP1842" s="401"/>
      <c r="FPQ1842" s="401"/>
      <c r="FPR1842" s="401"/>
      <c r="FPS1842" s="401"/>
      <c r="FPT1842" s="401"/>
      <c r="FPU1842" s="401"/>
      <c r="FPV1842" s="401"/>
      <c r="FPW1842" s="401"/>
      <c r="FPX1842" s="401"/>
      <c r="FPY1842" s="401"/>
      <c r="FPZ1842" s="401"/>
      <c r="FQA1842" s="401"/>
      <c r="FQB1842" s="401"/>
      <c r="FQC1842" s="401"/>
      <c r="FQD1842" s="401"/>
      <c r="FQE1842" s="401"/>
      <c r="FQF1842" s="401"/>
      <c r="FQG1842" s="401"/>
      <c r="FQH1842" s="401"/>
      <c r="FQI1842" s="401"/>
      <c r="FQJ1842" s="401"/>
      <c r="FQK1842" s="401"/>
      <c r="FQL1842" s="401"/>
      <c r="FQM1842" s="401"/>
      <c r="FQN1842" s="401"/>
      <c r="FQO1842" s="401"/>
      <c r="FQP1842" s="401"/>
      <c r="FQQ1842" s="401"/>
      <c r="FQR1842" s="401"/>
      <c r="FQS1842" s="401"/>
      <c r="FQT1842" s="401"/>
      <c r="FQU1842" s="401"/>
      <c r="FQV1842" s="401"/>
      <c r="FQW1842" s="401"/>
      <c r="FQX1842" s="401"/>
      <c r="FQY1842" s="401"/>
      <c r="FQZ1842" s="401"/>
      <c r="FRA1842" s="401"/>
      <c r="FRB1842" s="401"/>
      <c r="FRC1842" s="401"/>
      <c r="FRD1842" s="401"/>
      <c r="FRE1842" s="401"/>
      <c r="FRF1842" s="401"/>
      <c r="FRG1842" s="401"/>
      <c r="FRH1842" s="401"/>
      <c r="FRI1842" s="401"/>
      <c r="FRJ1842" s="401"/>
      <c r="FRK1842" s="401"/>
      <c r="FRL1842" s="401"/>
      <c r="FRM1842" s="401"/>
      <c r="FRN1842" s="401"/>
      <c r="FRO1842" s="401"/>
      <c r="FRP1842" s="401"/>
      <c r="FRQ1842" s="401"/>
      <c r="FRR1842" s="401"/>
      <c r="FRS1842" s="401"/>
      <c r="FRT1842" s="401"/>
      <c r="FRU1842" s="401"/>
      <c r="FRV1842" s="401"/>
      <c r="FRW1842" s="401"/>
      <c r="FRX1842" s="401"/>
      <c r="FRY1842" s="401"/>
      <c r="FRZ1842" s="401"/>
      <c r="FSA1842" s="401"/>
      <c r="FSB1842" s="401"/>
      <c r="FSC1842" s="401"/>
      <c r="FSD1842" s="401"/>
      <c r="FSE1842" s="401"/>
      <c r="FSF1842" s="401"/>
      <c r="FSG1842" s="401"/>
      <c r="FSH1842" s="401"/>
      <c r="FSI1842" s="401"/>
      <c r="FSJ1842" s="401"/>
      <c r="FSK1842" s="401"/>
      <c r="FSL1842" s="401"/>
      <c r="FSM1842" s="401"/>
      <c r="FSN1842" s="401"/>
      <c r="FSO1842" s="401"/>
      <c r="FSP1842" s="401"/>
      <c r="FSQ1842" s="401"/>
      <c r="FSR1842" s="401"/>
      <c r="FSS1842" s="401"/>
      <c r="FST1842" s="401"/>
      <c r="FSU1842" s="401"/>
      <c r="FSV1842" s="401"/>
      <c r="FSW1842" s="401"/>
      <c r="FSX1842" s="401"/>
      <c r="FSY1842" s="401"/>
      <c r="FSZ1842" s="401"/>
      <c r="FTA1842" s="401"/>
      <c r="FTB1842" s="401"/>
      <c r="FTC1842" s="401"/>
      <c r="FTD1842" s="401"/>
      <c r="FTE1842" s="401"/>
      <c r="FTF1842" s="401"/>
      <c r="FTG1842" s="401"/>
      <c r="FTH1842" s="401"/>
      <c r="FTI1842" s="401"/>
      <c r="FTJ1842" s="401"/>
      <c r="FTK1842" s="401"/>
      <c r="FTL1842" s="401"/>
      <c r="FTM1842" s="401"/>
      <c r="FTN1842" s="401"/>
      <c r="FTO1842" s="401"/>
      <c r="FTP1842" s="401"/>
      <c r="FTQ1842" s="401"/>
      <c r="FTR1842" s="401"/>
      <c r="FTS1842" s="401"/>
      <c r="FTT1842" s="401"/>
      <c r="FTU1842" s="401"/>
      <c r="FTV1842" s="401"/>
      <c r="FTW1842" s="401"/>
      <c r="FTX1842" s="401"/>
      <c r="FTY1842" s="401"/>
      <c r="FTZ1842" s="401"/>
      <c r="FUA1842" s="401"/>
      <c r="FUB1842" s="401"/>
      <c r="FUC1842" s="401"/>
      <c r="FUD1842" s="401"/>
      <c r="FUE1842" s="401"/>
      <c r="FUF1842" s="401"/>
      <c r="FUG1842" s="401"/>
      <c r="FUH1842" s="401"/>
      <c r="FUI1842" s="401"/>
      <c r="FUJ1842" s="401"/>
      <c r="FUK1842" s="401"/>
      <c r="FUL1842" s="401"/>
      <c r="FUM1842" s="401"/>
      <c r="FUN1842" s="401"/>
      <c r="FUO1842" s="401"/>
      <c r="FUP1842" s="401"/>
      <c r="FUQ1842" s="401"/>
      <c r="FUR1842" s="401"/>
      <c r="FUS1842" s="401"/>
      <c r="FUT1842" s="401"/>
      <c r="FUU1842" s="401"/>
      <c r="FUV1842" s="401"/>
      <c r="FUW1842" s="401"/>
      <c r="FUX1842" s="401"/>
      <c r="FUY1842" s="401"/>
      <c r="FUZ1842" s="401"/>
      <c r="FVA1842" s="401"/>
      <c r="FVB1842" s="401"/>
      <c r="FVC1842" s="401"/>
      <c r="FVD1842" s="401"/>
      <c r="FVE1842" s="401"/>
      <c r="FVF1842" s="401"/>
      <c r="FVG1842" s="401"/>
      <c r="FVH1842" s="401"/>
      <c r="FVI1842" s="401"/>
      <c r="FVJ1842" s="401"/>
      <c r="FVK1842" s="401"/>
      <c r="FVL1842" s="401"/>
      <c r="FVM1842" s="401"/>
      <c r="FVN1842" s="401"/>
      <c r="FVO1842" s="401"/>
      <c r="FVP1842" s="401"/>
      <c r="FVQ1842" s="401"/>
      <c r="FVR1842" s="401"/>
      <c r="FVS1842" s="401"/>
      <c r="FVT1842" s="401"/>
      <c r="FVU1842" s="401"/>
      <c r="FVV1842" s="401"/>
      <c r="FVW1842" s="401"/>
      <c r="FVX1842" s="401"/>
      <c r="FVY1842" s="401"/>
      <c r="FVZ1842" s="401"/>
      <c r="FWA1842" s="401"/>
      <c r="FWB1842" s="401"/>
      <c r="FWC1842" s="401"/>
      <c r="FWD1842" s="401"/>
      <c r="FWE1842" s="401"/>
      <c r="FWF1842" s="401"/>
      <c r="FWG1842" s="401"/>
      <c r="FWH1842" s="401"/>
      <c r="FWI1842" s="401"/>
      <c r="FWJ1842" s="401"/>
      <c r="FWK1842" s="401"/>
      <c r="FWL1842" s="401"/>
      <c r="FWM1842" s="401"/>
      <c r="FWN1842" s="401"/>
      <c r="FWO1842" s="401"/>
      <c r="FWP1842" s="401"/>
      <c r="FWQ1842" s="401"/>
      <c r="FWR1842" s="401"/>
      <c r="FWS1842" s="401"/>
      <c r="FWT1842" s="401"/>
      <c r="FWU1842" s="401"/>
      <c r="FWV1842" s="401"/>
      <c r="FWW1842" s="401"/>
      <c r="FWX1842" s="401"/>
      <c r="FWY1842" s="401"/>
      <c r="FWZ1842" s="401"/>
      <c r="FXA1842" s="401"/>
      <c r="FXB1842" s="401"/>
      <c r="FXC1842" s="401"/>
      <c r="FXD1842" s="401"/>
      <c r="FXE1842" s="401"/>
      <c r="FXF1842" s="401"/>
      <c r="FXG1842" s="401"/>
      <c r="FXH1842" s="401"/>
      <c r="FXI1842" s="401"/>
      <c r="FXJ1842" s="401"/>
      <c r="FXK1842" s="401"/>
      <c r="FXL1842" s="401"/>
      <c r="FXM1842" s="401"/>
      <c r="FXN1842" s="401"/>
      <c r="FXO1842" s="401"/>
      <c r="FXP1842" s="401"/>
      <c r="FXQ1842" s="401"/>
      <c r="FXR1842" s="401"/>
      <c r="FXS1842" s="401"/>
      <c r="FXT1842" s="401"/>
      <c r="FXU1842" s="401"/>
      <c r="FXV1842" s="401"/>
      <c r="FXW1842" s="401"/>
      <c r="FXX1842" s="401"/>
      <c r="FXY1842" s="401"/>
      <c r="FXZ1842" s="401"/>
      <c r="FYA1842" s="401"/>
      <c r="FYB1842" s="401"/>
      <c r="FYC1842" s="401"/>
      <c r="FYD1842" s="401"/>
      <c r="FYE1842" s="401"/>
      <c r="FYF1842" s="401"/>
      <c r="FYG1842" s="401"/>
      <c r="FYH1842" s="401"/>
      <c r="FYI1842" s="401"/>
      <c r="FYJ1842" s="401"/>
      <c r="FYK1842" s="401"/>
      <c r="FYL1842" s="401"/>
      <c r="FYM1842" s="401"/>
      <c r="FYN1842" s="401"/>
      <c r="FYO1842" s="401"/>
      <c r="FYP1842" s="401"/>
      <c r="FYQ1842" s="401"/>
      <c r="FYR1842" s="401"/>
      <c r="FYS1842" s="401"/>
      <c r="FYT1842" s="401"/>
      <c r="FYU1842" s="401"/>
      <c r="FYV1842" s="401"/>
      <c r="FYW1842" s="401"/>
      <c r="FYX1842" s="401"/>
      <c r="FYY1842" s="401"/>
      <c r="FYZ1842" s="401"/>
      <c r="FZA1842" s="401"/>
      <c r="FZB1842" s="401"/>
      <c r="FZC1842" s="401"/>
      <c r="FZD1842" s="401"/>
      <c r="FZE1842" s="401"/>
      <c r="FZF1842" s="401"/>
      <c r="FZG1842" s="401"/>
      <c r="FZH1842" s="401"/>
      <c r="FZI1842" s="401"/>
      <c r="FZJ1842" s="401"/>
      <c r="FZK1842" s="401"/>
      <c r="FZL1842" s="401"/>
      <c r="FZM1842" s="401"/>
      <c r="FZN1842" s="401"/>
      <c r="FZO1842" s="401"/>
      <c r="FZP1842" s="401"/>
      <c r="FZQ1842" s="401"/>
      <c r="FZR1842" s="401"/>
      <c r="FZS1842" s="401"/>
      <c r="FZT1842" s="401"/>
      <c r="FZU1842" s="401"/>
      <c r="FZV1842" s="401"/>
      <c r="FZW1842" s="401"/>
      <c r="FZX1842" s="401"/>
      <c r="FZY1842" s="401"/>
      <c r="FZZ1842" s="401"/>
      <c r="GAA1842" s="401"/>
      <c r="GAB1842" s="401"/>
      <c r="GAC1842" s="401"/>
      <c r="GAD1842" s="401"/>
      <c r="GAE1842" s="401"/>
      <c r="GAF1842" s="401"/>
      <c r="GAG1842" s="401"/>
      <c r="GAH1842" s="401"/>
      <c r="GAI1842" s="401"/>
      <c r="GAJ1842" s="401"/>
      <c r="GAK1842" s="401"/>
      <c r="GAL1842" s="401"/>
      <c r="GAM1842" s="401"/>
      <c r="GAN1842" s="401"/>
      <c r="GAO1842" s="401"/>
      <c r="GAP1842" s="401"/>
      <c r="GAQ1842" s="401"/>
      <c r="GAR1842" s="401"/>
      <c r="GAS1842" s="401"/>
      <c r="GAT1842" s="401"/>
      <c r="GAU1842" s="401"/>
      <c r="GAV1842" s="401"/>
      <c r="GAW1842" s="401"/>
      <c r="GAX1842" s="401"/>
      <c r="GAY1842" s="401"/>
      <c r="GAZ1842" s="401"/>
      <c r="GBA1842" s="401"/>
      <c r="GBB1842" s="401"/>
      <c r="GBC1842" s="401"/>
      <c r="GBD1842" s="401"/>
      <c r="GBE1842" s="401"/>
      <c r="GBF1842" s="401"/>
      <c r="GBG1842" s="401"/>
      <c r="GBH1842" s="401"/>
      <c r="GBI1842" s="401"/>
      <c r="GBJ1842" s="401"/>
      <c r="GBK1842" s="401"/>
      <c r="GBL1842" s="401"/>
      <c r="GBM1842" s="401"/>
      <c r="GBN1842" s="401"/>
      <c r="GBO1842" s="401"/>
      <c r="GBP1842" s="401"/>
      <c r="GBQ1842" s="401"/>
      <c r="GBR1842" s="401"/>
      <c r="GBS1842" s="401"/>
      <c r="GBT1842" s="401"/>
      <c r="GBU1842" s="401"/>
      <c r="GBV1842" s="401"/>
      <c r="GBW1842" s="401"/>
      <c r="GBX1842" s="401"/>
      <c r="GBY1842" s="401"/>
      <c r="GBZ1842" s="401"/>
      <c r="GCA1842" s="401"/>
      <c r="GCB1842" s="401"/>
      <c r="GCC1842" s="401"/>
      <c r="GCD1842" s="401"/>
      <c r="GCE1842" s="401"/>
      <c r="GCF1842" s="401"/>
      <c r="GCG1842" s="401"/>
      <c r="GCH1842" s="401"/>
      <c r="GCI1842" s="401"/>
      <c r="GCJ1842" s="401"/>
      <c r="GCK1842" s="401"/>
      <c r="GCL1842" s="401"/>
      <c r="GCM1842" s="401"/>
      <c r="GCN1842" s="401"/>
      <c r="GCO1842" s="401"/>
      <c r="GCP1842" s="401"/>
      <c r="GCQ1842" s="401"/>
      <c r="GCR1842" s="401"/>
      <c r="GCS1842" s="401"/>
      <c r="GCT1842" s="401"/>
      <c r="GCU1842" s="401"/>
      <c r="GCV1842" s="401"/>
      <c r="GCW1842" s="401"/>
      <c r="GCX1842" s="401"/>
      <c r="GCY1842" s="401"/>
      <c r="GCZ1842" s="401"/>
      <c r="GDA1842" s="401"/>
      <c r="GDB1842" s="401"/>
      <c r="GDC1842" s="401"/>
      <c r="GDD1842" s="401"/>
      <c r="GDE1842" s="401"/>
      <c r="GDF1842" s="401"/>
      <c r="GDG1842" s="401"/>
      <c r="GDH1842" s="401"/>
      <c r="GDI1842" s="401"/>
      <c r="GDJ1842" s="401"/>
      <c r="GDK1842" s="401"/>
      <c r="GDL1842" s="401"/>
      <c r="GDM1842" s="401"/>
      <c r="GDN1842" s="401"/>
      <c r="GDO1842" s="401"/>
      <c r="GDP1842" s="401"/>
      <c r="GDQ1842" s="401"/>
      <c r="GDR1842" s="401"/>
      <c r="GDS1842" s="401"/>
      <c r="GDT1842" s="401"/>
      <c r="GDU1842" s="401"/>
      <c r="GDV1842" s="401"/>
      <c r="GDW1842" s="401"/>
      <c r="GDX1842" s="401"/>
      <c r="GDY1842" s="401"/>
      <c r="GDZ1842" s="401"/>
      <c r="GEA1842" s="401"/>
      <c r="GEB1842" s="401"/>
      <c r="GEC1842" s="401"/>
      <c r="GED1842" s="401"/>
      <c r="GEE1842" s="401"/>
      <c r="GEF1842" s="401"/>
      <c r="GEG1842" s="401"/>
      <c r="GEH1842" s="401"/>
      <c r="GEI1842" s="401"/>
      <c r="GEJ1842" s="401"/>
      <c r="GEK1842" s="401"/>
      <c r="GEL1842" s="401"/>
      <c r="GEM1842" s="401"/>
      <c r="GEN1842" s="401"/>
      <c r="GEO1842" s="401"/>
      <c r="GEP1842" s="401"/>
      <c r="GEQ1842" s="401"/>
      <c r="GER1842" s="401"/>
      <c r="GES1842" s="401"/>
      <c r="GET1842" s="401"/>
      <c r="GEU1842" s="401"/>
      <c r="GEV1842" s="401"/>
      <c r="GEW1842" s="401"/>
      <c r="GEX1842" s="401"/>
      <c r="GEY1842" s="401"/>
      <c r="GEZ1842" s="401"/>
      <c r="GFA1842" s="401"/>
      <c r="GFB1842" s="401"/>
      <c r="GFC1842" s="401"/>
      <c r="GFD1842" s="401"/>
      <c r="GFE1842" s="401"/>
      <c r="GFF1842" s="401"/>
      <c r="GFG1842" s="401"/>
      <c r="GFH1842" s="401"/>
      <c r="GFI1842" s="401"/>
      <c r="GFJ1842" s="401"/>
      <c r="GFK1842" s="401"/>
      <c r="GFL1842" s="401"/>
      <c r="GFM1842" s="401"/>
      <c r="GFN1842" s="401"/>
      <c r="GFO1842" s="401"/>
      <c r="GFP1842" s="401"/>
      <c r="GFQ1842" s="401"/>
      <c r="GFR1842" s="401"/>
      <c r="GFS1842" s="401"/>
      <c r="GFT1842" s="401"/>
      <c r="GFU1842" s="401"/>
      <c r="GFV1842" s="401"/>
      <c r="GFW1842" s="401"/>
      <c r="GFX1842" s="401"/>
      <c r="GFY1842" s="401"/>
      <c r="GFZ1842" s="401"/>
      <c r="GGA1842" s="401"/>
      <c r="GGB1842" s="401"/>
      <c r="GGC1842" s="401"/>
      <c r="GGD1842" s="401"/>
      <c r="GGE1842" s="401"/>
      <c r="GGF1842" s="401"/>
      <c r="GGG1842" s="401"/>
      <c r="GGH1842" s="401"/>
      <c r="GGI1842" s="401"/>
      <c r="GGJ1842" s="401"/>
      <c r="GGK1842" s="401"/>
      <c r="GGL1842" s="401"/>
      <c r="GGM1842" s="401"/>
      <c r="GGN1842" s="401"/>
      <c r="GGO1842" s="401"/>
      <c r="GGP1842" s="401"/>
      <c r="GGQ1842" s="401"/>
      <c r="GGR1842" s="401"/>
      <c r="GGS1842" s="401"/>
      <c r="GGT1842" s="401"/>
      <c r="GGU1842" s="401"/>
      <c r="GGV1842" s="401"/>
      <c r="GGW1842" s="401"/>
      <c r="GGX1842" s="401"/>
      <c r="GGY1842" s="401"/>
      <c r="GGZ1842" s="401"/>
      <c r="GHA1842" s="401"/>
      <c r="GHB1842" s="401"/>
      <c r="GHC1842" s="401"/>
      <c r="GHD1842" s="401"/>
      <c r="GHE1842" s="401"/>
      <c r="GHF1842" s="401"/>
      <c r="GHG1842" s="401"/>
      <c r="GHH1842" s="401"/>
      <c r="GHI1842" s="401"/>
      <c r="GHJ1842" s="401"/>
      <c r="GHK1842" s="401"/>
      <c r="GHL1842" s="401"/>
      <c r="GHM1842" s="401"/>
      <c r="GHN1842" s="401"/>
      <c r="GHO1842" s="401"/>
      <c r="GHP1842" s="401"/>
      <c r="GHQ1842" s="401"/>
      <c r="GHR1842" s="401"/>
      <c r="GHS1842" s="401"/>
      <c r="GHT1842" s="401"/>
      <c r="GHU1842" s="401"/>
      <c r="GHV1842" s="401"/>
      <c r="GHW1842" s="401"/>
      <c r="GHX1842" s="401"/>
      <c r="GHY1842" s="401"/>
      <c r="GHZ1842" s="401"/>
      <c r="GIA1842" s="401"/>
      <c r="GIB1842" s="401"/>
      <c r="GIC1842" s="401"/>
      <c r="GID1842" s="401"/>
      <c r="GIE1842" s="401"/>
      <c r="GIF1842" s="401"/>
      <c r="GIG1842" s="401"/>
      <c r="GIH1842" s="401"/>
      <c r="GII1842" s="401"/>
      <c r="GIJ1842" s="401"/>
      <c r="GIK1842" s="401"/>
      <c r="GIL1842" s="401"/>
      <c r="GIM1842" s="401"/>
      <c r="GIN1842" s="401"/>
      <c r="GIO1842" s="401"/>
      <c r="GIP1842" s="401"/>
      <c r="GIQ1842" s="401"/>
      <c r="GIR1842" s="401"/>
      <c r="GIS1842" s="401"/>
      <c r="GIT1842" s="401"/>
      <c r="GIU1842" s="401"/>
      <c r="GIV1842" s="401"/>
      <c r="GIW1842" s="401"/>
      <c r="GIX1842" s="401"/>
      <c r="GIY1842" s="401"/>
      <c r="GIZ1842" s="401"/>
      <c r="GJA1842" s="401"/>
      <c r="GJB1842" s="401"/>
      <c r="GJC1842" s="401"/>
      <c r="GJD1842" s="401"/>
      <c r="GJE1842" s="401"/>
      <c r="GJF1842" s="401"/>
      <c r="GJG1842" s="401"/>
      <c r="GJH1842" s="401"/>
      <c r="GJI1842" s="401"/>
      <c r="GJJ1842" s="401"/>
      <c r="GJK1842" s="401"/>
      <c r="GJL1842" s="401"/>
      <c r="GJM1842" s="401"/>
      <c r="GJN1842" s="401"/>
      <c r="GJO1842" s="401"/>
      <c r="GJP1842" s="401"/>
      <c r="GJQ1842" s="401"/>
      <c r="GJR1842" s="401"/>
      <c r="GJS1842" s="401"/>
      <c r="GJT1842" s="401"/>
      <c r="GJU1842" s="401"/>
      <c r="GJV1842" s="401"/>
      <c r="GJW1842" s="401"/>
      <c r="GJX1842" s="401"/>
      <c r="GJY1842" s="401"/>
      <c r="GJZ1842" s="401"/>
      <c r="GKA1842" s="401"/>
      <c r="GKB1842" s="401"/>
      <c r="GKC1842" s="401"/>
      <c r="GKD1842" s="401"/>
      <c r="GKE1842" s="401"/>
      <c r="GKF1842" s="401"/>
      <c r="GKG1842" s="401"/>
      <c r="GKH1842" s="401"/>
      <c r="GKI1842" s="401"/>
      <c r="GKJ1842" s="401"/>
      <c r="GKK1842" s="401"/>
      <c r="GKL1842" s="401"/>
      <c r="GKM1842" s="401"/>
      <c r="GKN1842" s="401"/>
      <c r="GKO1842" s="401"/>
      <c r="GKP1842" s="401"/>
      <c r="GKQ1842" s="401"/>
      <c r="GKR1842" s="401"/>
      <c r="GKS1842" s="401"/>
      <c r="GKT1842" s="401"/>
      <c r="GKU1842" s="401"/>
      <c r="GKV1842" s="401"/>
      <c r="GKW1842" s="401"/>
      <c r="GKX1842" s="401"/>
      <c r="GKY1842" s="401"/>
      <c r="GKZ1842" s="401"/>
      <c r="GLA1842" s="401"/>
      <c r="GLB1842" s="401"/>
      <c r="GLC1842" s="401"/>
      <c r="GLD1842" s="401"/>
      <c r="GLE1842" s="401"/>
      <c r="GLF1842" s="401"/>
      <c r="GLG1842" s="401"/>
      <c r="GLH1842" s="401"/>
      <c r="GLI1842" s="401"/>
      <c r="GLJ1842" s="401"/>
      <c r="GLK1842" s="401"/>
      <c r="GLL1842" s="401"/>
      <c r="GLM1842" s="401"/>
      <c r="GLN1842" s="401"/>
      <c r="GLO1842" s="401"/>
      <c r="GLP1842" s="401"/>
      <c r="GLQ1842" s="401"/>
      <c r="GLR1842" s="401"/>
      <c r="GLS1842" s="401"/>
      <c r="GLT1842" s="401"/>
      <c r="GLU1842" s="401"/>
      <c r="GLV1842" s="401"/>
      <c r="GLW1842" s="401"/>
      <c r="GLX1842" s="401"/>
      <c r="GLY1842" s="401"/>
      <c r="GLZ1842" s="401"/>
      <c r="GMA1842" s="401"/>
      <c r="GMB1842" s="401"/>
      <c r="GMC1842" s="401"/>
      <c r="GMD1842" s="401"/>
      <c r="GME1842" s="401"/>
      <c r="GMF1842" s="401"/>
      <c r="GMG1842" s="401"/>
      <c r="GMH1842" s="401"/>
      <c r="GMI1842" s="401"/>
      <c r="GMJ1842" s="401"/>
      <c r="GMK1842" s="401"/>
      <c r="GML1842" s="401"/>
      <c r="GMM1842" s="401"/>
      <c r="GMN1842" s="401"/>
      <c r="GMO1842" s="401"/>
      <c r="GMP1842" s="401"/>
      <c r="GMQ1842" s="401"/>
      <c r="GMR1842" s="401"/>
      <c r="GMS1842" s="401"/>
      <c r="GMT1842" s="401"/>
      <c r="GMU1842" s="401"/>
      <c r="GMV1842" s="401"/>
      <c r="GMW1842" s="401"/>
      <c r="GMX1842" s="401"/>
      <c r="GMY1842" s="401"/>
      <c r="GMZ1842" s="401"/>
      <c r="GNA1842" s="401"/>
      <c r="GNB1842" s="401"/>
      <c r="GNC1842" s="401"/>
      <c r="GND1842" s="401"/>
      <c r="GNE1842" s="401"/>
      <c r="GNF1842" s="401"/>
      <c r="GNG1842" s="401"/>
      <c r="GNH1842" s="401"/>
      <c r="GNI1842" s="401"/>
      <c r="GNJ1842" s="401"/>
      <c r="GNK1842" s="401"/>
      <c r="GNL1842" s="401"/>
      <c r="GNM1842" s="401"/>
      <c r="GNN1842" s="401"/>
      <c r="GNO1842" s="401"/>
      <c r="GNP1842" s="401"/>
      <c r="GNQ1842" s="401"/>
      <c r="GNR1842" s="401"/>
      <c r="GNS1842" s="401"/>
      <c r="GNT1842" s="401"/>
      <c r="GNU1842" s="401"/>
      <c r="GNV1842" s="401"/>
      <c r="GNW1842" s="401"/>
      <c r="GNX1842" s="401"/>
      <c r="GNY1842" s="401"/>
      <c r="GNZ1842" s="401"/>
      <c r="GOA1842" s="401"/>
      <c r="GOB1842" s="401"/>
      <c r="GOC1842" s="401"/>
      <c r="GOD1842" s="401"/>
      <c r="GOE1842" s="401"/>
      <c r="GOF1842" s="401"/>
      <c r="GOG1842" s="401"/>
      <c r="GOH1842" s="401"/>
      <c r="GOI1842" s="401"/>
      <c r="GOJ1842" s="401"/>
      <c r="GOK1842" s="401"/>
      <c r="GOL1842" s="401"/>
      <c r="GOM1842" s="401"/>
      <c r="GON1842" s="401"/>
      <c r="GOO1842" s="401"/>
      <c r="GOP1842" s="401"/>
      <c r="GOQ1842" s="401"/>
      <c r="GOR1842" s="401"/>
      <c r="GOS1842" s="401"/>
      <c r="GOT1842" s="401"/>
      <c r="GOU1842" s="401"/>
      <c r="GOV1842" s="401"/>
      <c r="GOW1842" s="401"/>
      <c r="GOX1842" s="401"/>
      <c r="GOY1842" s="401"/>
      <c r="GOZ1842" s="401"/>
      <c r="GPA1842" s="401"/>
      <c r="GPB1842" s="401"/>
      <c r="GPC1842" s="401"/>
      <c r="GPD1842" s="401"/>
      <c r="GPE1842" s="401"/>
      <c r="GPF1842" s="401"/>
      <c r="GPG1842" s="401"/>
      <c r="GPH1842" s="401"/>
      <c r="GPI1842" s="401"/>
      <c r="GPJ1842" s="401"/>
      <c r="GPK1842" s="401"/>
      <c r="GPL1842" s="401"/>
      <c r="GPM1842" s="401"/>
      <c r="GPN1842" s="401"/>
      <c r="GPO1842" s="401"/>
      <c r="GPP1842" s="401"/>
      <c r="GPQ1842" s="401"/>
      <c r="GPR1842" s="401"/>
      <c r="GPS1842" s="401"/>
      <c r="GPT1842" s="401"/>
      <c r="GPU1842" s="401"/>
      <c r="GPV1842" s="401"/>
      <c r="GPW1842" s="401"/>
      <c r="GPX1842" s="401"/>
      <c r="GPY1842" s="401"/>
      <c r="GPZ1842" s="401"/>
      <c r="GQA1842" s="401"/>
      <c r="GQB1842" s="401"/>
      <c r="GQC1842" s="401"/>
      <c r="GQD1842" s="401"/>
      <c r="GQE1842" s="401"/>
      <c r="GQF1842" s="401"/>
      <c r="GQG1842" s="401"/>
      <c r="GQH1842" s="401"/>
      <c r="GQI1842" s="401"/>
      <c r="GQJ1842" s="401"/>
      <c r="GQK1842" s="401"/>
      <c r="GQL1842" s="401"/>
      <c r="GQM1842" s="401"/>
      <c r="GQN1842" s="401"/>
      <c r="GQO1842" s="401"/>
      <c r="GQP1842" s="401"/>
      <c r="GQQ1842" s="401"/>
      <c r="GQR1842" s="401"/>
      <c r="GQS1842" s="401"/>
      <c r="GQT1842" s="401"/>
      <c r="GQU1842" s="401"/>
      <c r="GQV1842" s="401"/>
      <c r="GQW1842" s="401"/>
      <c r="GQX1842" s="401"/>
      <c r="GQY1842" s="401"/>
      <c r="GQZ1842" s="401"/>
      <c r="GRA1842" s="401"/>
      <c r="GRB1842" s="401"/>
      <c r="GRC1842" s="401"/>
      <c r="GRD1842" s="401"/>
      <c r="GRE1842" s="401"/>
      <c r="GRF1842" s="401"/>
      <c r="GRG1842" s="401"/>
      <c r="GRH1842" s="401"/>
      <c r="GRI1842" s="401"/>
      <c r="GRJ1842" s="401"/>
      <c r="GRK1842" s="401"/>
      <c r="GRL1842" s="401"/>
      <c r="GRM1842" s="401"/>
      <c r="GRN1842" s="401"/>
      <c r="GRO1842" s="401"/>
      <c r="GRP1842" s="401"/>
      <c r="GRQ1842" s="401"/>
      <c r="GRR1842" s="401"/>
      <c r="GRS1842" s="401"/>
      <c r="GRT1842" s="401"/>
      <c r="GRU1842" s="401"/>
      <c r="GRV1842" s="401"/>
      <c r="GRW1842" s="401"/>
      <c r="GRX1842" s="401"/>
      <c r="GRY1842" s="401"/>
      <c r="GRZ1842" s="401"/>
      <c r="GSA1842" s="401"/>
      <c r="GSB1842" s="401"/>
      <c r="GSC1842" s="401"/>
      <c r="GSD1842" s="401"/>
      <c r="GSE1842" s="401"/>
      <c r="GSF1842" s="401"/>
      <c r="GSG1842" s="401"/>
      <c r="GSH1842" s="401"/>
      <c r="GSI1842" s="401"/>
      <c r="GSJ1842" s="401"/>
      <c r="GSK1842" s="401"/>
      <c r="GSL1842" s="401"/>
      <c r="GSM1842" s="401"/>
      <c r="GSN1842" s="401"/>
      <c r="GSO1842" s="401"/>
      <c r="GSP1842" s="401"/>
      <c r="GSQ1842" s="401"/>
      <c r="GSR1842" s="401"/>
      <c r="GSS1842" s="401"/>
      <c r="GST1842" s="401"/>
      <c r="GSU1842" s="401"/>
      <c r="GSV1842" s="401"/>
      <c r="GSW1842" s="401"/>
      <c r="GSX1842" s="401"/>
      <c r="GSY1842" s="401"/>
      <c r="GSZ1842" s="401"/>
      <c r="GTA1842" s="401"/>
      <c r="GTB1842" s="401"/>
      <c r="GTC1842" s="401"/>
      <c r="GTD1842" s="401"/>
      <c r="GTE1842" s="401"/>
      <c r="GTF1842" s="401"/>
      <c r="GTG1842" s="401"/>
      <c r="GTH1842" s="401"/>
      <c r="GTI1842" s="401"/>
      <c r="GTJ1842" s="401"/>
      <c r="GTK1842" s="401"/>
      <c r="GTL1842" s="401"/>
      <c r="GTM1842" s="401"/>
      <c r="GTN1842" s="401"/>
      <c r="GTO1842" s="401"/>
      <c r="GTP1842" s="401"/>
      <c r="GTQ1842" s="401"/>
      <c r="GTR1842" s="401"/>
      <c r="GTS1842" s="401"/>
      <c r="GTT1842" s="401"/>
      <c r="GTU1842" s="401"/>
      <c r="GTV1842" s="401"/>
      <c r="GTW1842" s="401"/>
      <c r="GTX1842" s="401"/>
      <c r="GTY1842" s="401"/>
      <c r="GTZ1842" s="401"/>
      <c r="GUA1842" s="401"/>
      <c r="GUB1842" s="401"/>
      <c r="GUC1842" s="401"/>
      <c r="GUD1842" s="401"/>
      <c r="GUE1842" s="401"/>
      <c r="GUF1842" s="401"/>
      <c r="GUG1842" s="401"/>
      <c r="GUH1842" s="401"/>
      <c r="GUI1842" s="401"/>
      <c r="GUJ1842" s="401"/>
      <c r="GUK1842" s="401"/>
      <c r="GUL1842" s="401"/>
      <c r="GUM1842" s="401"/>
      <c r="GUN1842" s="401"/>
      <c r="GUO1842" s="401"/>
      <c r="GUP1842" s="401"/>
      <c r="GUQ1842" s="401"/>
      <c r="GUR1842" s="401"/>
      <c r="GUS1842" s="401"/>
      <c r="GUT1842" s="401"/>
      <c r="GUU1842" s="401"/>
      <c r="GUV1842" s="401"/>
      <c r="GUW1842" s="401"/>
      <c r="GUX1842" s="401"/>
      <c r="GUY1842" s="401"/>
      <c r="GUZ1842" s="401"/>
      <c r="GVA1842" s="401"/>
      <c r="GVB1842" s="401"/>
      <c r="GVC1842" s="401"/>
      <c r="GVD1842" s="401"/>
      <c r="GVE1842" s="401"/>
      <c r="GVF1842" s="401"/>
      <c r="GVG1842" s="401"/>
      <c r="GVH1842" s="401"/>
      <c r="GVI1842" s="401"/>
      <c r="GVJ1842" s="401"/>
      <c r="GVK1842" s="401"/>
      <c r="GVL1842" s="401"/>
      <c r="GVM1842" s="401"/>
      <c r="GVN1842" s="401"/>
      <c r="GVO1842" s="401"/>
      <c r="GVP1842" s="401"/>
      <c r="GVQ1842" s="401"/>
      <c r="GVR1842" s="401"/>
      <c r="GVS1842" s="401"/>
      <c r="GVT1842" s="401"/>
      <c r="GVU1842" s="401"/>
      <c r="GVV1842" s="401"/>
      <c r="GVW1842" s="401"/>
      <c r="GVX1842" s="401"/>
      <c r="GVY1842" s="401"/>
      <c r="GVZ1842" s="401"/>
      <c r="GWA1842" s="401"/>
      <c r="GWB1842" s="401"/>
      <c r="GWC1842" s="401"/>
      <c r="GWD1842" s="401"/>
      <c r="GWE1842" s="401"/>
      <c r="GWF1842" s="401"/>
      <c r="GWG1842" s="401"/>
      <c r="GWH1842" s="401"/>
      <c r="GWI1842" s="401"/>
      <c r="GWJ1842" s="401"/>
      <c r="GWK1842" s="401"/>
      <c r="GWL1842" s="401"/>
      <c r="GWM1842" s="401"/>
      <c r="GWN1842" s="401"/>
      <c r="GWO1842" s="401"/>
      <c r="GWP1842" s="401"/>
      <c r="GWQ1842" s="401"/>
      <c r="GWR1842" s="401"/>
      <c r="GWS1842" s="401"/>
      <c r="GWT1842" s="401"/>
      <c r="GWU1842" s="401"/>
      <c r="GWV1842" s="401"/>
      <c r="GWW1842" s="401"/>
      <c r="GWX1842" s="401"/>
      <c r="GWY1842" s="401"/>
      <c r="GWZ1842" s="401"/>
      <c r="GXA1842" s="401"/>
      <c r="GXB1842" s="401"/>
      <c r="GXC1842" s="401"/>
      <c r="GXD1842" s="401"/>
      <c r="GXE1842" s="401"/>
      <c r="GXF1842" s="401"/>
      <c r="GXG1842" s="401"/>
      <c r="GXH1842" s="401"/>
      <c r="GXI1842" s="401"/>
      <c r="GXJ1842" s="401"/>
      <c r="GXK1842" s="401"/>
      <c r="GXL1842" s="401"/>
      <c r="GXM1842" s="401"/>
      <c r="GXN1842" s="401"/>
      <c r="GXO1842" s="401"/>
      <c r="GXP1842" s="401"/>
      <c r="GXQ1842" s="401"/>
      <c r="GXR1842" s="401"/>
      <c r="GXS1842" s="401"/>
      <c r="GXT1842" s="401"/>
      <c r="GXU1842" s="401"/>
      <c r="GXV1842" s="401"/>
      <c r="GXW1842" s="401"/>
      <c r="GXX1842" s="401"/>
      <c r="GXY1842" s="401"/>
      <c r="GXZ1842" s="401"/>
      <c r="GYA1842" s="401"/>
      <c r="GYB1842" s="401"/>
      <c r="GYC1842" s="401"/>
      <c r="GYD1842" s="401"/>
      <c r="GYE1842" s="401"/>
      <c r="GYF1842" s="401"/>
      <c r="GYG1842" s="401"/>
      <c r="GYH1842" s="401"/>
      <c r="GYI1842" s="401"/>
      <c r="GYJ1842" s="401"/>
      <c r="GYK1842" s="401"/>
      <c r="GYL1842" s="401"/>
      <c r="GYM1842" s="401"/>
      <c r="GYN1842" s="401"/>
      <c r="GYO1842" s="401"/>
      <c r="GYP1842" s="401"/>
      <c r="GYQ1842" s="401"/>
      <c r="GYR1842" s="401"/>
      <c r="GYS1842" s="401"/>
      <c r="GYT1842" s="401"/>
      <c r="GYU1842" s="401"/>
      <c r="GYV1842" s="401"/>
      <c r="GYW1842" s="401"/>
      <c r="GYX1842" s="401"/>
      <c r="GYY1842" s="401"/>
      <c r="GYZ1842" s="401"/>
      <c r="GZA1842" s="401"/>
      <c r="GZB1842" s="401"/>
      <c r="GZC1842" s="401"/>
      <c r="GZD1842" s="401"/>
      <c r="GZE1842" s="401"/>
      <c r="GZF1842" s="401"/>
      <c r="GZG1842" s="401"/>
      <c r="GZH1842" s="401"/>
      <c r="GZI1842" s="401"/>
      <c r="GZJ1842" s="401"/>
      <c r="GZK1842" s="401"/>
      <c r="GZL1842" s="401"/>
      <c r="GZM1842" s="401"/>
      <c r="GZN1842" s="401"/>
      <c r="GZO1842" s="401"/>
      <c r="GZP1842" s="401"/>
      <c r="GZQ1842" s="401"/>
      <c r="GZR1842" s="401"/>
      <c r="GZS1842" s="401"/>
      <c r="GZT1842" s="401"/>
      <c r="GZU1842" s="401"/>
      <c r="GZV1842" s="401"/>
      <c r="GZW1842" s="401"/>
      <c r="GZX1842" s="401"/>
      <c r="GZY1842" s="401"/>
      <c r="GZZ1842" s="401"/>
      <c r="HAA1842" s="401"/>
      <c r="HAB1842" s="401"/>
      <c r="HAC1842" s="401"/>
      <c r="HAD1842" s="401"/>
      <c r="HAE1842" s="401"/>
      <c r="HAF1842" s="401"/>
      <c r="HAG1842" s="401"/>
      <c r="HAH1842" s="401"/>
      <c r="HAI1842" s="401"/>
      <c r="HAJ1842" s="401"/>
      <c r="HAK1842" s="401"/>
      <c r="HAL1842" s="401"/>
      <c r="HAM1842" s="401"/>
      <c r="HAN1842" s="401"/>
      <c r="HAO1842" s="401"/>
      <c r="HAP1842" s="401"/>
      <c r="HAQ1842" s="401"/>
      <c r="HAR1842" s="401"/>
      <c r="HAS1842" s="401"/>
      <c r="HAT1842" s="401"/>
      <c r="HAU1842" s="401"/>
      <c r="HAV1842" s="401"/>
      <c r="HAW1842" s="401"/>
      <c r="HAX1842" s="401"/>
      <c r="HAY1842" s="401"/>
      <c r="HAZ1842" s="401"/>
      <c r="HBA1842" s="401"/>
      <c r="HBB1842" s="401"/>
      <c r="HBC1842" s="401"/>
      <c r="HBD1842" s="401"/>
      <c r="HBE1842" s="401"/>
      <c r="HBF1842" s="401"/>
      <c r="HBG1842" s="401"/>
      <c r="HBH1842" s="401"/>
      <c r="HBI1842" s="401"/>
      <c r="HBJ1842" s="401"/>
      <c r="HBK1842" s="401"/>
      <c r="HBL1842" s="401"/>
      <c r="HBM1842" s="401"/>
      <c r="HBN1842" s="401"/>
      <c r="HBO1842" s="401"/>
      <c r="HBP1842" s="401"/>
      <c r="HBQ1842" s="401"/>
      <c r="HBR1842" s="401"/>
      <c r="HBS1842" s="401"/>
      <c r="HBT1842" s="401"/>
      <c r="HBU1842" s="401"/>
      <c r="HBV1842" s="401"/>
      <c r="HBW1842" s="401"/>
      <c r="HBX1842" s="401"/>
      <c r="HBY1842" s="401"/>
      <c r="HBZ1842" s="401"/>
      <c r="HCA1842" s="401"/>
      <c r="HCB1842" s="401"/>
      <c r="HCC1842" s="401"/>
      <c r="HCD1842" s="401"/>
      <c r="HCE1842" s="401"/>
      <c r="HCF1842" s="401"/>
      <c r="HCG1842" s="401"/>
      <c r="HCH1842" s="401"/>
      <c r="HCI1842" s="401"/>
      <c r="HCJ1842" s="401"/>
      <c r="HCK1842" s="401"/>
      <c r="HCL1842" s="401"/>
      <c r="HCM1842" s="401"/>
      <c r="HCN1842" s="401"/>
      <c r="HCO1842" s="401"/>
      <c r="HCP1842" s="401"/>
      <c r="HCQ1842" s="401"/>
      <c r="HCR1842" s="401"/>
      <c r="HCS1842" s="401"/>
      <c r="HCT1842" s="401"/>
      <c r="HCU1842" s="401"/>
      <c r="HCV1842" s="401"/>
      <c r="HCW1842" s="401"/>
      <c r="HCX1842" s="401"/>
      <c r="HCY1842" s="401"/>
      <c r="HCZ1842" s="401"/>
      <c r="HDA1842" s="401"/>
      <c r="HDB1842" s="401"/>
      <c r="HDC1842" s="401"/>
      <c r="HDD1842" s="401"/>
      <c r="HDE1842" s="401"/>
      <c r="HDF1842" s="401"/>
      <c r="HDG1842" s="401"/>
      <c r="HDH1842" s="401"/>
      <c r="HDI1842" s="401"/>
      <c r="HDJ1842" s="401"/>
      <c r="HDK1842" s="401"/>
      <c r="HDL1842" s="401"/>
      <c r="HDM1842" s="401"/>
      <c r="HDN1842" s="401"/>
      <c r="HDO1842" s="401"/>
      <c r="HDP1842" s="401"/>
      <c r="HDQ1842" s="401"/>
      <c r="HDR1842" s="401"/>
      <c r="HDS1842" s="401"/>
      <c r="HDT1842" s="401"/>
      <c r="HDU1842" s="401"/>
      <c r="HDV1842" s="401"/>
      <c r="HDW1842" s="401"/>
      <c r="HDX1842" s="401"/>
      <c r="HDY1842" s="401"/>
      <c r="HDZ1842" s="401"/>
      <c r="HEA1842" s="401"/>
      <c r="HEB1842" s="401"/>
      <c r="HEC1842" s="401"/>
      <c r="HED1842" s="401"/>
      <c r="HEE1842" s="401"/>
      <c r="HEF1842" s="401"/>
      <c r="HEG1842" s="401"/>
      <c r="HEH1842" s="401"/>
      <c r="HEI1842" s="401"/>
      <c r="HEJ1842" s="401"/>
      <c r="HEK1842" s="401"/>
      <c r="HEL1842" s="401"/>
      <c r="HEM1842" s="401"/>
      <c r="HEN1842" s="401"/>
      <c r="HEO1842" s="401"/>
      <c r="HEP1842" s="401"/>
      <c r="HEQ1842" s="401"/>
      <c r="HER1842" s="401"/>
      <c r="HES1842" s="401"/>
      <c r="HET1842" s="401"/>
      <c r="HEU1842" s="401"/>
      <c r="HEV1842" s="401"/>
      <c r="HEW1842" s="401"/>
      <c r="HEX1842" s="401"/>
      <c r="HEY1842" s="401"/>
      <c r="HEZ1842" s="401"/>
      <c r="HFA1842" s="401"/>
      <c r="HFB1842" s="401"/>
      <c r="HFC1842" s="401"/>
      <c r="HFD1842" s="401"/>
      <c r="HFE1842" s="401"/>
      <c r="HFF1842" s="401"/>
      <c r="HFG1842" s="401"/>
      <c r="HFH1842" s="401"/>
      <c r="HFI1842" s="401"/>
      <c r="HFJ1842" s="401"/>
      <c r="HFK1842" s="401"/>
      <c r="HFL1842" s="401"/>
      <c r="HFM1842" s="401"/>
      <c r="HFN1842" s="401"/>
      <c r="HFO1842" s="401"/>
      <c r="HFP1842" s="401"/>
      <c r="HFQ1842" s="401"/>
      <c r="HFR1842" s="401"/>
      <c r="HFS1842" s="401"/>
      <c r="HFT1842" s="401"/>
      <c r="HFU1842" s="401"/>
      <c r="HFV1842" s="401"/>
      <c r="HFW1842" s="401"/>
      <c r="HFX1842" s="401"/>
      <c r="HFY1842" s="401"/>
      <c r="HFZ1842" s="401"/>
      <c r="HGA1842" s="401"/>
      <c r="HGB1842" s="401"/>
      <c r="HGC1842" s="401"/>
      <c r="HGD1842" s="401"/>
      <c r="HGE1842" s="401"/>
      <c r="HGF1842" s="401"/>
      <c r="HGG1842" s="401"/>
      <c r="HGH1842" s="401"/>
      <c r="HGI1842" s="401"/>
      <c r="HGJ1842" s="401"/>
      <c r="HGK1842" s="401"/>
      <c r="HGL1842" s="401"/>
      <c r="HGM1842" s="401"/>
      <c r="HGN1842" s="401"/>
      <c r="HGO1842" s="401"/>
      <c r="HGP1842" s="401"/>
      <c r="HGQ1842" s="401"/>
      <c r="HGR1842" s="401"/>
      <c r="HGS1842" s="401"/>
      <c r="HGT1842" s="401"/>
      <c r="HGU1842" s="401"/>
      <c r="HGV1842" s="401"/>
      <c r="HGW1842" s="401"/>
      <c r="HGX1842" s="401"/>
      <c r="HGY1842" s="401"/>
      <c r="HGZ1842" s="401"/>
      <c r="HHA1842" s="401"/>
      <c r="HHB1842" s="401"/>
      <c r="HHC1842" s="401"/>
      <c r="HHD1842" s="401"/>
      <c r="HHE1842" s="401"/>
      <c r="HHF1842" s="401"/>
      <c r="HHG1842" s="401"/>
      <c r="HHH1842" s="401"/>
      <c r="HHI1842" s="401"/>
      <c r="HHJ1842" s="401"/>
      <c r="HHK1842" s="401"/>
      <c r="HHL1842" s="401"/>
      <c r="HHM1842" s="401"/>
      <c r="HHN1842" s="401"/>
      <c r="HHO1842" s="401"/>
      <c r="HHP1842" s="401"/>
      <c r="HHQ1842" s="401"/>
      <c r="HHR1842" s="401"/>
      <c r="HHS1842" s="401"/>
      <c r="HHT1842" s="401"/>
      <c r="HHU1842" s="401"/>
      <c r="HHV1842" s="401"/>
      <c r="HHW1842" s="401"/>
      <c r="HHX1842" s="401"/>
      <c r="HHY1842" s="401"/>
      <c r="HHZ1842" s="401"/>
      <c r="HIA1842" s="401"/>
      <c r="HIB1842" s="401"/>
      <c r="HIC1842" s="401"/>
      <c r="HID1842" s="401"/>
      <c r="HIE1842" s="401"/>
      <c r="HIF1842" s="401"/>
      <c r="HIG1842" s="401"/>
      <c r="HIH1842" s="401"/>
      <c r="HII1842" s="401"/>
      <c r="HIJ1842" s="401"/>
      <c r="HIK1842" s="401"/>
      <c r="HIL1842" s="401"/>
      <c r="HIM1842" s="401"/>
      <c r="HIN1842" s="401"/>
      <c r="HIO1842" s="401"/>
      <c r="HIP1842" s="401"/>
      <c r="HIQ1842" s="401"/>
      <c r="HIR1842" s="401"/>
      <c r="HIS1842" s="401"/>
      <c r="HIT1842" s="401"/>
      <c r="HIU1842" s="401"/>
      <c r="HIV1842" s="401"/>
      <c r="HIW1842" s="401"/>
      <c r="HIX1842" s="401"/>
      <c r="HIY1842" s="401"/>
      <c r="HIZ1842" s="401"/>
      <c r="HJA1842" s="401"/>
      <c r="HJB1842" s="401"/>
      <c r="HJC1842" s="401"/>
      <c r="HJD1842" s="401"/>
      <c r="HJE1842" s="401"/>
      <c r="HJF1842" s="401"/>
      <c r="HJG1842" s="401"/>
      <c r="HJH1842" s="401"/>
      <c r="HJI1842" s="401"/>
      <c r="HJJ1842" s="401"/>
      <c r="HJK1842" s="401"/>
      <c r="HJL1842" s="401"/>
      <c r="HJM1842" s="401"/>
      <c r="HJN1842" s="401"/>
      <c r="HJO1842" s="401"/>
      <c r="HJP1842" s="401"/>
      <c r="HJQ1842" s="401"/>
      <c r="HJR1842" s="401"/>
      <c r="HJS1842" s="401"/>
      <c r="HJT1842" s="401"/>
      <c r="HJU1842" s="401"/>
      <c r="HJV1842" s="401"/>
      <c r="HJW1842" s="401"/>
      <c r="HJX1842" s="401"/>
      <c r="HJY1842" s="401"/>
      <c r="HJZ1842" s="401"/>
      <c r="HKA1842" s="401"/>
      <c r="HKB1842" s="401"/>
      <c r="HKC1842" s="401"/>
      <c r="HKD1842" s="401"/>
      <c r="HKE1842" s="401"/>
      <c r="HKF1842" s="401"/>
      <c r="HKG1842" s="401"/>
      <c r="HKH1842" s="401"/>
      <c r="HKI1842" s="401"/>
      <c r="HKJ1842" s="401"/>
      <c r="HKK1842" s="401"/>
      <c r="HKL1842" s="401"/>
      <c r="HKM1842" s="401"/>
      <c r="HKN1842" s="401"/>
      <c r="HKO1842" s="401"/>
      <c r="HKP1842" s="401"/>
      <c r="HKQ1842" s="401"/>
      <c r="HKR1842" s="401"/>
      <c r="HKS1842" s="401"/>
      <c r="HKT1842" s="401"/>
      <c r="HKU1842" s="401"/>
      <c r="HKV1842" s="401"/>
      <c r="HKW1842" s="401"/>
      <c r="HKX1842" s="401"/>
      <c r="HKY1842" s="401"/>
      <c r="HKZ1842" s="401"/>
      <c r="HLA1842" s="401"/>
      <c r="HLB1842" s="401"/>
      <c r="HLC1842" s="401"/>
      <c r="HLD1842" s="401"/>
      <c r="HLE1842" s="401"/>
      <c r="HLF1842" s="401"/>
      <c r="HLG1842" s="401"/>
      <c r="HLH1842" s="401"/>
      <c r="HLI1842" s="401"/>
      <c r="HLJ1842" s="401"/>
      <c r="HLK1842" s="401"/>
      <c r="HLL1842" s="401"/>
      <c r="HLM1842" s="401"/>
      <c r="HLN1842" s="401"/>
      <c r="HLO1842" s="401"/>
      <c r="HLP1842" s="401"/>
      <c r="HLQ1842" s="401"/>
      <c r="HLR1842" s="401"/>
      <c r="HLS1842" s="401"/>
      <c r="HLT1842" s="401"/>
      <c r="HLU1842" s="401"/>
      <c r="HLV1842" s="401"/>
      <c r="HLW1842" s="401"/>
      <c r="HLX1842" s="401"/>
      <c r="HLY1842" s="401"/>
      <c r="HLZ1842" s="401"/>
      <c r="HMA1842" s="401"/>
      <c r="HMB1842" s="401"/>
      <c r="HMC1842" s="401"/>
      <c r="HMD1842" s="401"/>
      <c r="HME1842" s="401"/>
      <c r="HMF1842" s="401"/>
      <c r="HMG1842" s="401"/>
      <c r="HMH1842" s="401"/>
      <c r="HMI1842" s="401"/>
      <c r="HMJ1842" s="401"/>
      <c r="HMK1842" s="401"/>
      <c r="HML1842" s="401"/>
      <c r="HMM1842" s="401"/>
      <c r="HMN1842" s="401"/>
      <c r="HMO1842" s="401"/>
      <c r="HMP1842" s="401"/>
      <c r="HMQ1842" s="401"/>
      <c r="HMR1842" s="401"/>
      <c r="HMS1842" s="401"/>
      <c r="HMT1842" s="401"/>
      <c r="HMU1842" s="401"/>
      <c r="HMV1842" s="401"/>
      <c r="HMW1842" s="401"/>
      <c r="HMX1842" s="401"/>
      <c r="HMY1842" s="401"/>
      <c r="HMZ1842" s="401"/>
      <c r="HNA1842" s="401"/>
      <c r="HNB1842" s="401"/>
      <c r="HNC1842" s="401"/>
      <c r="HND1842" s="401"/>
      <c r="HNE1842" s="401"/>
      <c r="HNF1842" s="401"/>
      <c r="HNG1842" s="401"/>
      <c r="HNH1842" s="401"/>
      <c r="HNI1842" s="401"/>
      <c r="HNJ1842" s="401"/>
      <c r="HNK1842" s="401"/>
      <c r="HNL1842" s="401"/>
      <c r="HNM1842" s="401"/>
      <c r="HNN1842" s="401"/>
      <c r="HNO1842" s="401"/>
      <c r="HNP1842" s="401"/>
      <c r="HNQ1842" s="401"/>
      <c r="HNR1842" s="401"/>
      <c r="HNS1842" s="401"/>
      <c r="HNT1842" s="401"/>
      <c r="HNU1842" s="401"/>
      <c r="HNV1842" s="401"/>
      <c r="HNW1842" s="401"/>
      <c r="HNX1842" s="401"/>
      <c r="HNY1842" s="401"/>
      <c r="HNZ1842" s="401"/>
      <c r="HOA1842" s="401"/>
      <c r="HOB1842" s="401"/>
      <c r="HOC1842" s="401"/>
      <c r="HOD1842" s="401"/>
      <c r="HOE1842" s="401"/>
      <c r="HOF1842" s="401"/>
      <c r="HOG1842" s="401"/>
      <c r="HOH1842" s="401"/>
      <c r="HOI1842" s="401"/>
      <c r="HOJ1842" s="401"/>
      <c r="HOK1842" s="401"/>
      <c r="HOL1842" s="401"/>
      <c r="HOM1842" s="401"/>
      <c r="HON1842" s="401"/>
      <c r="HOO1842" s="401"/>
      <c r="HOP1842" s="401"/>
      <c r="HOQ1842" s="401"/>
      <c r="HOR1842" s="401"/>
      <c r="HOS1842" s="401"/>
      <c r="HOT1842" s="401"/>
      <c r="HOU1842" s="401"/>
      <c r="HOV1842" s="401"/>
      <c r="HOW1842" s="401"/>
      <c r="HOX1842" s="401"/>
      <c r="HOY1842" s="401"/>
      <c r="HOZ1842" s="401"/>
      <c r="HPA1842" s="401"/>
      <c r="HPB1842" s="401"/>
      <c r="HPC1842" s="401"/>
      <c r="HPD1842" s="401"/>
      <c r="HPE1842" s="401"/>
      <c r="HPF1842" s="401"/>
      <c r="HPG1842" s="401"/>
      <c r="HPH1842" s="401"/>
      <c r="HPI1842" s="401"/>
      <c r="HPJ1842" s="401"/>
      <c r="HPK1842" s="401"/>
      <c r="HPL1842" s="401"/>
      <c r="HPM1842" s="401"/>
      <c r="HPN1842" s="401"/>
      <c r="HPO1842" s="401"/>
      <c r="HPP1842" s="401"/>
      <c r="HPQ1842" s="401"/>
      <c r="HPR1842" s="401"/>
      <c r="HPS1842" s="401"/>
      <c r="HPT1842" s="401"/>
      <c r="HPU1842" s="401"/>
      <c r="HPV1842" s="401"/>
      <c r="HPW1842" s="401"/>
      <c r="HPX1842" s="401"/>
      <c r="HPY1842" s="401"/>
      <c r="HPZ1842" s="401"/>
      <c r="HQA1842" s="401"/>
      <c r="HQB1842" s="401"/>
      <c r="HQC1842" s="401"/>
      <c r="HQD1842" s="401"/>
      <c r="HQE1842" s="401"/>
      <c r="HQF1842" s="401"/>
      <c r="HQG1842" s="401"/>
      <c r="HQH1842" s="401"/>
      <c r="HQI1842" s="401"/>
      <c r="HQJ1842" s="401"/>
      <c r="HQK1842" s="401"/>
      <c r="HQL1842" s="401"/>
      <c r="HQM1842" s="401"/>
      <c r="HQN1842" s="401"/>
      <c r="HQO1842" s="401"/>
      <c r="HQP1842" s="401"/>
      <c r="HQQ1842" s="401"/>
      <c r="HQR1842" s="401"/>
      <c r="HQS1842" s="401"/>
      <c r="HQT1842" s="401"/>
      <c r="HQU1842" s="401"/>
      <c r="HQV1842" s="401"/>
      <c r="HQW1842" s="401"/>
      <c r="HQX1842" s="401"/>
      <c r="HQY1842" s="401"/>
      <c r="HQZ1842" s="401"/>
      <c r="HRA1842" s="401"/>
      <c r="HRB1842" s="401"/>
      <c r="HRC1842" s="401"/>
      <c r="HRD1842" s="401"/>
      <c r="HRE1842" s="401"/>
      <c r="HRF1842" s="401"/>
      <c r="HRG1842" s="401"/>
      <c r="HRH1842" s="401"/>
      <c r="HRI1842" s="401"/>
      <c r="HRJ1842" s="401"/>
      <c r="HRK1842" s="401"/>
      <c r="HRL1842" s="401"/>
      <c r="HRM1842" s="401"/>
      <c r="HRN1842" s="401"/>
      <c r="HRO1842" s="401"/>
      <c r="HRP1842" s="401"/>
      <c r="HRQ1842" s="401"/>
      <c r="HRR1842" s="401"/>
      <c r="HRS1842" s="401"/>
      <c r="HRT1842" s="401"/>
      <c r="HRU1842" s="401"/>
      <c r="HRV1842" s="401"/>
      <c r="HRW1842" s="401"/>
      <c r="HRX1842" s="401"/>
      <c r="HRY1842" s="401"/>
      <c r="HRZ1842" s="401"/>
      <c r="HSA1842" s="401"/>
      <c r="HSB1842" s="401"/>
      <c r="HSC1842" s="401"/>
      <c r="HSD1842" s="401"/>
      <c r="HSE1842" s="401"/>
      <c r="HSF1842" s="401"/>
      <c r="HSG1842" s="401"/>
      <c r="HSH1842" s="401"/>
      <c r="HSI1842" s="401"/>
      <c r="HSJ1842" s="401"/>
      <c r="HSK1842" s="401"/>
      <c r="HSL1842" s="401"/>
      <c r="HSM1842" s="401"/>
      <c r="HSN1842" s="401"/>
      <c r="HSO1842" s="401"/>
      <c r="HSP1842" s="401"/>
      <c r="HSQ1842" s="401"/>
      <c r="HSR1842" s="401"/>
      <c r="HSS1842" s="401"/>
      <c r="HST1842" s="401"/>
      <c r="HSU1842" s="401"/>
      <c r="HSV1842" s="401"/>
      <c r="HSW1842" s="401"/>
      <c r="HSX1842" s="401"/>
      <c r="HSY1842" s="401"/>
      <c r="HSZ1842" s="401"/>
      <c r="HTA1842" s="401"/>
      <c r="HTB1842" s="401"/>
      <c r="HTC1842" s="401"/>
      <c r="HTD1842" s="401"/>
      <c r="HTE1842" s="401"/>
      <c r="HTF1842" s="401"/>
      <c r="HTG1842" s="401"/>
      <c r="HTH1842" s="401"/>
      <c r="HTI1842" s="401"/>
      <c r="HTJ1842" s="401"/>
      <c r="HTK1842" s="401"/>
      <c r="HTL1842" s="401"/>
      <c r="HTM1842" s="401"/>
      <c r="HTN1842" s="401"/>
      <c r="HTO1842" s="401"/>
      <c r="HTP1842" s="401"/>
      <c r="HTQ1842" s="401"/>
      <c r="HTR1842" s="401"/>
      <c r="HTS1842" s="401"/>
      <c r="HTT1842" s="401"/>
      <c r="HTU1842" s="401"/>
      <c r="HTV1842" s="401"/>
      <c r="HTW1842" s="401"/>
      <c r="HTX1842" s="401"/>
      <c r="HTY1842" s="401"/>
      <c r="HTZ1842" s="401"/>
      <c r="HUA1842" s="401"/>
      <c r="HUB1842" s="401"/>
      <c r="HUC1842" s="401"/>
      <c r="HUD1842" s="401"/>
      <c r="HUE1842" s="401"/>
      <c r="HUF1842" s="401"/>
      <c r="HUG1842" s="401"/>
      <c r="HUH1842" s="401"/>
      <c r="HUI1842" s="401"/>
      <c r="HUJ1842" s="401"/>
      <c r="HUK1842" s="401"/>
      <c r="HUL1842" s="401"/>
      <c r="HUM1842" s="401"/>
      <c r="HUN1842" s="401"/>
      <c r="HUO1842" s="401"/>
      <c r="HUP1842" s="401"/>
      <c r="HUQ1842" s="401"/>
      <c r="HUR1842" s="401"/>
      <c r="HUS1842" s="401"/>
      <c r="HUT1842" s="401"/>
      <c r="HUU1842" s="401"/>
      <c r="HUV1842" s="401"/>
      <c r="HUW1842" s="401"/>
      <c r="HUX1842" s="401"/>
      <c r="HUY1842" s="401"/>
      <c r="HUZ1842" s="401"/>
      <c r="HVA1842" s="401"/>
      <c r="HVB1842" s="401"/>
      <c r="HVC1842" s="401"/>
      <c r="HVD1842" s="401"/>
      <c r="HVE1842" s="401"/>
      <c r="HVF1842" s="401"/>
      <c r="HVG1842" s="401"/>
      <c r="HVH1842" s="401"/>
      <c r="HVI1842" s="401"/>
      <c r="HVJ1842" s="401"/>
      <c r="HVK1842" s="401"/>
      <c r="HVL1842" s="401"/>
      <c r="HVM1842" s="401"/>
      <c r="HVN1842" s="401"/>
      <c r="HVO1842" s="401"/>
      <c r="HVP1842" s="401"/>
      <c r="HVQ1842" s="401"/>
      <c r="HVR1842" s="401"/>
      <c r="HVS1842" s="401"/>
      <c r="HVT1842" s="401"/>
      <c r="HVU1842" s="401"/>
      <c r="HVV1842" s="401"/>
      <c r="HVW1842" s="401"/>
      <c r="HVX1842" s="401"/>
      <c r="HVY1842" s="401"/>
      <c r="HVZ1842" s="401"/>
      <c r="HWA1842" s="401"/>
      <c r="HWB1842" s="401"/>
      <c r="HWC1842" s="401"/>
      <c r="HWD1842" s="401"/>
      <c r="HWE1842" s="401"/>
      <c r="HWF1842" s="401"/>
      <c r="HWG1842" s="401"/>
      <c r="HWH1842" s="401"/>
      <c r="HWI1842" s="401"/>
      <c r="HWJ1842" s="401"/>
      <c r="HWK1842" s="401"/>
      <c r="HWL1842" s="401"/>
      <c r="HWM1842" s="401"/>
      <c r="HWN1842" s="401"/>
      <c r="HWO1842" s="401"/>
      <c r="HWP1842" s="401"/>
      <c r="HWQ1842" s="401"/>
      <c r="HWR1842" s="401"/>
      <c r="HWS1842" s="401"/>
      <c r="HWT1842" s="401"/>
      <c r="HWU1842" s="401"/>
      <c r="HWV1842" s="401"/>
      <c r="HWW1842" s="401"/>
      <c r="HWX1842" s="401"/>
      <c r="HWY1842" s="401"/>
      <c r="HWZ1842" s="401"/>
      <c r="HXA1842" s="401"/>
      <c r="HXB1842" s="401"/>
      <c r="HXC1842" s="401"/>
      <c r="HXD1842" s="401"/>
      <c r="HXE1842" s="401"/>
      <c r="HXF1842" s="401"/>
      <c r="HXG1842" s="401"/>
      <c r="HXH1842" s="401"/>
      <c r="HXI1842" s="401"/>
      <c r="HXJ1842" s="401"/>
      <c r="HXK1842" s="401"/>
      <c r="HXL1842" s="401"/>
      <c r="HXM1842" s="401"/>
      <c r="HXN1842" s="401"/>
      <c r="HXO1842" s="401"/>
      <c r="HXP1842" s="401"/>
      <c r="HXQ1842" s="401"/>
      <c r="HXR1842" s="401"/>
      <c r="HXS1842" s="401"/>
      <c r="HXT1842" s="401"/>
      <c r="HXU1842" s="401"/>
      <c r="HXV1842" s="401"/>
      <c r="HXW1842" s="401"/>
      <c r="HXX1842" s="401"/>
      <c r="HXY1842" s="401"/>
      <c r="HXZ1842" s="401"/>
      <c r="HYA1842" s="401"/>
      <c r="HYB1842" s="401"/>
      <c r="HYC1842" s="401"/>
      <c r="HYD1842" s="401"/>
      <c r="HYE1842" s="401"/>
      <c r="HYF1842" s="401"/>
      <c r="HYG1842" s="401"/>
      <c r="HYH1842" s="401"/>
      <c r="HYI1842" s="401"/>
      <c r="HYJ1842" s="401"/>
      <c r="HYK1842" s="401"/>
      <c r="HYL1842" s="401"/>
      <c r="HYM1842" s="401"/>
      <c r="HYN1842" s="401"/>
      <c r="HYO1842" s="401"/>
      <c r="HYP1842" s="401"/>
      <c r="HYQ1842" s="401"/>
      <c r="HYR1842" s="401"/>
      <c r="HYS1842" s="401"/>
      <c r="HYT1842" s="401"/>
      <c r="HYU1842" s="401"/>
      <c r="HYV1842" s="401"/>
      <c r="HYW1842" s="401"/>
      <c r="HYX1842" s="401"/>
      <c r="HYY1842" s="401"/>
      <c r="HYZ1842" s="401"/>
      <c r="HZA1842" s="401"/>
      <c r="HZB1842" s="401"/>
      <c r="HZC1842" s="401"/>
      <c r="HZD1842" s="401"/>
      <c r="HZE1842" s="401"/>
      <c r="HZF1842" s="401"/>
      <c r="HZG1842" s="401"/>
      <c r="HZH1842" s="401"/>
      <c r="HZI1842" s="401"/>
      <c r="HZJ1842" s="401"/>
      <c r="HZK1842" s="401"/>
      <c r="HZL1842" s="401"/>
      <c r="HZM1842" s="401"/>
      <c r="HZN1842" s="401"/>
      <c r="HZO1842" s="401"/>
      <c r="HZP1842" s="401"/>
      <c r="HZQ1842" s="401"/>
      <c r="HZR1842" s="401"/>
      <c r="HZS1842" s="401"/>
      <c r="HZT1842" s="401"/>
      <c r="HZU1842" s="401"/>
      <c r="HZV1842" s="401"/>
      <c r="HZW1842" s="401"/>
      <c r="HZX1842" s="401"/>
      <c r="HZY1842" s="401"/>
      <c r="HZZ1842" s="401"/>
      <c r="IAA1842" s="401"/>
      <c r="IAB1842" s="401"/>
      <c r="IAC1842" s="401"/>
      <c r="IAD1842" s="401"/>
      <c r="IAE1842" s="401"/>
      <c r="IAF1842" s="401"/>
      <c r="IAG1842" s="401"/>
      <c r="IAH1842" s="401"/>
      <c r="IAI1842" s="401"/>
      <c r="IAJ1842" s="401"/>
      <c r="IAK1842" s="401"/>
      <c r="IAL1842" s="401"/>
      <c r="IAM1842" s="401"/>
      <c r="IAN1842" s="401"/>
      <c r="IAO1842" s="401"/>
      <c r="IAP1842" s="401"/>
      <c r="IAQ1842" s="401"/>
      <c r="IAR1842" s="401"/>
      <c r="IAS1842" s="401"/>
      <c r="IAT1842" s="401"/>
      <c r="IAU1842" s="401"/>
      <c r="IAV1842" s="401"/>
      <c r="IAW1842" s="401"/>
      <c r="IAX1842" s="401"/>
      <c r="IAY1842" s="401"/>
      <c r="IAZ1842" s="401"/>
      <c r="IBA1842" s="401"/>
      <c r="IBB1842" s="401"/>
      <c r="IBC1842" s="401"/>
      <c r="IBD1842" s="401"/>
      <c r="IBE1842" s="401"/>
      <c r="IBF1842" s="401"/>
      <c r="IBG1842" s="401"/>
      <c r="IBH1842" s="401"/>
      <c r="IBI1842" s="401"/>
      <c r="IBJ1842" s="401"/>
      <c r="IBK1842" s="401"/>
      <c r="IBL1842" s="401"/>
      <c r="IBM1842" s="401"/>
      <c r="IBN1842" s="401"/>
      <c r="IBO1842" s="401"/>
      <c r="IBP1842" s="401"/>
      <c r="IBQ1842" s="401"/>
      <c r="IBR1842" s="401"/>
      <c r="IBS1842" s="401"/>
      <c r="IBT1842" s="401"/>
      <c r="IBU1842" s="401"/>
      <c r="IBV1842" s="401"/>
      <c r="IBW1842" s="401"/>
      <c r="IBX1842" s="401"/>
      <c r="IBY1842" s="401"/>
      <c r="IBZ1842" s="401"/>
      <c r="ICA1842" s="401"/>
      <c r="ICB1842" s="401"/>
      <c r="ICC1842" s="401"/>
      <c r="ICD1842" s="401"/>
      <c r="ICE1842" s="401"/>
      <c r="ICF1842" s="401"/>
      <c r="ICG1842" s="401"/>
      <c r="ICH1842" s="401"/>
      <c r="ICI1842" s="401"/>
      <c r="ICJ1842" s="401"/>
      <c r="ICK1842" s="401"/>
      <c r="ICL1842" s="401"/>
      <c r="ICM1842" s="401"/>
      <c r="ICN1842" s="401"/>
      <c r="ICO1842" s="401"/>
      <c r="ICP1842" s="401"/>
      <c r="ICQ1842" s="401"/>
      <c r="ICR1842" s="401"/>
      <c r="ICS1842" s="401"/>
      <c r="ICT1842" s="401"/>
      <c r="ICU1842" s="401"/>
      <c r="ICV1842" s="401"/>
      <c r="ICW1842" s="401"/>
      <c r="ICX1842" s="401"/>
      <c r="ICY1842" s="401"/>
      <c r="ICZ1842" s="401"/>
      <c r="IDA1842" s="401"/>
      <c r="IDB1842" s="401"/>
      <c r="IDC1842" s="401"/>
      <c r="IDD1842" s="401"/>
      <c r="IDE1842" s="401"/>
      <c r="IDF1842" s="401"/>
      <c r="IDG1842" s="401"/>
      <c r="IDH1842" s="401"/>
      <c r="IDI1842" s="401"/>
      <c r="IDJ1842" s="401"/>
      <c r="IDK1842" s="401"/>
      <c r="IDL1842" s="401"/>
      <c r="IDM1842" s="401"/>
      <c r="IDN1842" s="401"/>
      <c r="IDO1842" s="401"/>
      <c r="IDP1842" s="401"/>
      <c r="IDQ1842" s="401"/>
      <c r="IDR1842" s="401"/>
      <c r="IDS1842" s="401"/>
      <c r="IDT1842" s="401"/>
      <c r="IDU1842" s="401"/>
      <c r="IDV1842" s="401"/>
      <c r="IDW1842" s="401"/>
      <c r="IDX1842" s="401"/>
      <c r="IDY1842" s="401"/>
      <c r="IDZ1842" s="401"/>
      <c r="IEA1842" s="401"/>
      <c r="IEB1842" s="401"/>
      <c r="IEC1842" s="401"/>
      <c r="IED1842" s="401"/>
      <c r="IEE1842" s="401"/>
      <c r="IEF1842" s="401"/>
      <c r="IEG1842" s="401"/>
      <c r="IEH1842" s="401"/>
      <c r="IEI1842" s="401"/>
      <c r="IEJ1842" s="401"/>
      <c r="IEK1842" s="401"/>
      <c r="IEL1842" s="401"/>
      <c r="IEM1842" s="401"/>
      <c r="IEN1842" s="401"/>
      <c r="IEO1842" s="401"/>
      <c r="IEP1842" s="401"/>
      <c r="IEQ1842" s="401"/>
      <c r="IER1842" s="401"/>
      <c r="IES1842" s="401"/>
      <c r="IET1842" s="401"/>
      <c r="IEU1842" s="401"/>
      <c r="IEV1842" s="401"/>
      <c r="IEW1842" s="401"/>
      <c r="IEX1842" s="401"/>
      <c r="IEY1842" s="401"/>
      <c r="IEZ1842" s="401"/>
      <c r="IFA1842" s="401"/>
      <c r="IFB1842" s="401"/>
      <c r="IFC1842" s="401"/>
      <c r="IFD1842" s="401"/>
      <c r="IFE1842" s="401"/>
      <c r="IFF1842" s="401"/>
      <c r="IFG1842" s="401"/>
      <c r="IFH1842" s="401"/>
      <c r="IFI1842" s="401"/>
      <c r="IFJ1842" s="401"/>
      <c r="IFK1842" s="401"/>
      <c r="IFL1842" s="401"/>
      <c r="IFM1842" s="401"/>
      <c r="IFN1842" s="401"/>
      <c r="IFO1842" s="401"/>
      <c r="IFP1842" s="401"/>
      <c r="IFQ1842" s="401"/>
      <c r="IFR1842" s="401"/>
      <c r="IFS1842" s="401"/>
      <c r="IFT1842" s="401"/>
      <c r="IFU1842" s="401"/>
      <c r="IFV1842" s="401"/>
      <c r="IFW1842" s="401"/>
      <c r="IFX1842" s="401"/>
      <c r="IFY1842" s="401"/>
      <c r="IFZ1842" s="401"/>
      <c r="IGA1842" s="401"/>
      <c r="IGB1842" s="401"/>
      <c r="IGC1842" s="401"/>
      <c r="IGD1842" s="401"/>
      <c r="IGE1842" s="401"/>
      <c r="IGF1842" s="401"/>
      <c r="IGG1842" s="401"/>
      <c r="IGH1842" s="401"/>
      <c r="IGI1842" s="401"/>
      <c r="IGJ1842" s="401"/>
      <c r="IGK1842" s="401"/>
      <c r="IGL1842" s="401"/>
      <c r="IGM1842" s="401"/>
      <c r="IGN1842" s="401"/>
      <c r="IGO1842" s="401"/>
      <c r="IGP1842" s="401"/>
      <c r="IGQ1842" s="401"/>
      <c r="IGR1842" s="401"/>
      <c r="IGS1842" s="401"/>
      <c r="IGT1842" s="401"/>
      <c r="IGU1842" s="401"/>
      <c r="IGV1842" s="401"/>
      <c r="IGW1842" s="401"/>
      <c r="IGX1842" s="401"/>
      <c r="IGY1842" s="401"/>
      <c r="IGZ1842" s="401"/>
      <c r="IHA1842" s="401"/>
      <c r="IHB1842" s="401"/>
      <c r="IHC1842" s="401"/>
      <c r="IHD1842" s="401"/>
      <c r="IHE1842" s="401"/>
      <c r="IHF1842" s="401"/>
      <c r="IHG1842" s="401"/>
      <c r="IHH1842" s="401"/>
      <c r="IHI1842" s="401"/>
      <c r="IHJ1842" s="401"/>
      <c r="IHK1842" s="401"/>
      <c r="IHL1842" s="401"/>
      <c r="IHM1842" s="401"/>
      <c r="IHN1842" s="401"/>
      <c r="IHO1842" s="401"/>
      <c r="IHP1842" s="401"/>
      <c r="IHQ1842" s="401"/>
      <c r="IHR1842" s="401"/>
      <c r="IHS1842" s="401"/>
      <c r="IHT1842" s="401"/>
      <c r="IHU1842" s="401"/>
      <c r="IHV1842" s="401"/>
      <c r="IHW1842" s="401"/>
      <c r="IHX1842" s="401"/>
      <c r="IHY1842" s="401"/>
      <c r="IHZ1842" s="401"/>
      <c r="IIA1842" s="401"/>
      <c r="IIB1842" s="401"/>
      <c r="IIC1842" s="401"/>
      <c r="IID1842" s="401"/>
      <c r="IIE1842" s="401"/>
      <c r="IIF1842" s="401"/>
      <c r="IIG1842" s="401"/>
      <c r="IIH1842" s="401"/>
      <c r="III1842" s="401"/>
      <c r="IIJ1842" s="401"/>
      <c r="IIK1842" s="401"/>
      <c r="IIL1842" s="401"/>
      <c r="IIM1842" s="401"/>
      <c r="IIN1842" s="401"/>
      <c r="IIO1842" s="401"/>
      <c r="IIP1842" s="401"/>
      <c r="IIQ1842" s="401"/>
      <c r="IIR1842" s="401"/>
      <c r="IIS1842" s="401"/>
      <c r="IIT1842" s="401"/>
      <c r="IIU1842" s="401"/>
      <c r="IIV1842" s="401"/>
      <c r="IIW1842" s="401"/>
      <c r="IIX1842" s="401"/>
      <c r="IIY1842" s="401"/>
      <c r="IIZ1842" s="401"/>
      <c r="IJA1842" s="401"/>
      <c r="IJB1842" s="401"/>
      <c r="IJC1842" s="401"/>
      <c r="IJD1842" s="401"/>
      <c r="IJE1842" s="401"/>
      <c r="IJF1842" s="401"/>
      <c r="IJG1842" s="401"/>
      <c r="IJH1842" s="401"/>
      <c r="IJI1842" s="401"/>
      <c r="IJJ1842" s="401"/>
      <c r="IJK1842" s="401"/>
      <c r="IJL1842" s="401"/>
      <c r="IJM1842" s="401"/>
      <c r="IJN1842" s="401"/>
      <c r="IJO1842" s="401"/>
      <c r="IJP1842" s="401"/>
      <c r="IJQ1842" s="401"/>
      <c r="IJR1842" s="401"/>
      <c r="IJS1842" s="401"/>
      <c r="IJT1842" s="401"/>
      <c r="IJU1842" s="401"/>
      <c r="IJV1842" s="401"/>
      <c r="IJW1842" s="401"/>
      <c r="IJX1842" s="401"/>
      <c r="IJY1842" s="401"/>
      <c r="IJZ1842" s="401"/>
      <c r="IKA1842" s="401"/>
      <c r="IKB1842" s="401"/>
      <c r="IKC1842" s="401"/>
      <c r="IKD1842" s="401"/>
      <c r="IKE1842" s="401"/>
      <c r="IKF1842" s="401"/>
      <c r="IKG1842" s="401"/>
      <c r="IKH1842" s="401"/>
      <c r="IKI1842" s="401"/>
      <c r="IKJ1842" s="401"/>
      <c r="IKK1842" s="401"/>
      <c r="IKL1842" s="401"/>
      <c r="IKM1842" s="401"/>
      <c r="IKN1842" s="401"/>
      <c r="IKO1842" s="401"/>
      <c r="IKP1842" s="401"/>
      <c r="IKQ1842" s="401"/>
      <c r="IKR1842" s="401"/>
      <c r="IKS1842" s="401"/>
      <c r="IKT1842" s="401"/>
      <c r="IKU1842" s="401"/>
      <c r="IKV1842" s="401"/>
      <c r="IKW1842" s="401"/>
      <c r="IKX1842" s="401"/>
      <c r="IKY1842" s="401"/>
      <c r="IKZ1842" s="401"/>
      <c r="ILA1842" s="401"/>
      <c r="ILB1842" s="401"/>
      <c r="ILC1842" s="401"/>
      <c r="ILD1842" s="401"/>
      <c r="ILE1842" s="401"/>
      <c r="ILF1842" s="401"/>
      <c r="ILG1842" s="401"/>
      <c r="ILH1842" s="401"/>
      <c r="ILI1842" s="401"/>
      <c r="ILJ1842" s="401"/>
      <c r="ILK1842" s="401"/>
      <c r="ILL1842" s="401"/>
      <c r="ILM1842" s="401"/>
      <c r="ILN1842" s="401"/>
      <c r="ILO1842" s="401"/>
      <c r="ILP1842" s="401"/>
      <c r="ILQ1842" s="401"/>
      <c r="ILR1842" s="401"/>
      <c r="ILS1842" s="401"/>
      <c r="ILT1842" s="401"/>
      <c r="ILU1842" s="401"/>
      <c r="ILV1842" s="401"/>
      <c r="ILW1842" s="401"/>
      <c r="ILX1842" s="401"/>
      <c r="ILY1842" s="401"/>
      <c r="ILZ1842" s="401"/>
      <c r="IMA1842" s="401"/>
      <c r="IMB1842" s="401"/>
      <c r="IMC1842" s="401"/>
      <c r="IMD1842" s="401"/>
      <c r="IME1842" s="401"/>
      <c r="IMF1842" s="401"/>
      <c r="IMG1842" s="401"/>
      <c r="IMH1842" s="401"/>
      <c r="IMI1842" s="401"/>
      <c r="IMJ1842" s="401"/>
      <c r="IMK1842" s="401"/>
      <c r="IML1842" s="401"/>
      <c r="IMM1842" s="401"/>
      <c r="IMN1842" s="401"/>
      <c r="IMO1842" s="401"/>
      <c r="IMP1842" s="401"/>
      <c r="IMQ1842" s="401"/>
      <c r="IMR1842" s="401"/>
      <c r="IMS1842" s="401"/>
      <c r="IMT1842" s="401"/>
      <c r="IMU1842" s="401"/>
      <c r="IMV1842" s="401"/>
      <c r="IMW1842" s="401"/>
      <c r="IMX1842" s="401"/>
      <c r="IMY1842" s="401"/>
      <c r="IMZ1842" s="401"/>
      <c r="INA1842" s="401"/>
      <c r="INB1842" s="401"/>
      <c r="INC1842" s="401"/>
      <c r="IND1842" s="401"/>
      <c r="INE1842" s="401"/>
      <c r="INF1842" s="401"/>
      <c r="ING1842" s="401"/>
      <c r="INH1842" s="401"/>
      <c r="INI1842" s="401"/>
      <c r="INJ1842" s="401"/>
      <c r="INK1842" s="401"/>
      <c r="INL1842" s="401"/>
      <c r="INM1842" s="401"/>
      <c r="INN1842" s="401"/>
      <c r="INO1842" s="401"/>
      <c r="INP1842" s="401"/>
      <c r="INQ1842" s="401"/>
      <c r="INR1842" s="401"/>
      <c r="INS1842" s="401"/>
      <c r="INT1842" s="401"/>
      <c r="INU1842" s="401"/>
      <c r="INV1842" s="401"/>
      <c r="INW1842" s="401"/>
      <c r="INX1842" s="401"/>
      <c r="INY1842" s="401"/>
      <c r="INZ1842" s="401"/>
      <c r="IOA1842" s="401"/>
      <c r="IOB1842" s="401"/>
      <c r="IOC1842" s="401"/>
      <c r="IOD1842" s="401"/>
      <c r="IOE1842" s="401"/>
      <c r="IOF1842" s="401"/>
      <c r="IOG1842" s="401"/>
      <c r="IOH1842" s="401"/>
      <c r="IOI1842" s="401"/>
      <c r="IOJ1842" s="401"/>
      <c r="IOK1842" s="401"/>
      <c r="IOL1842" s="401"/>
      <c r="IOM1842" s="401"/>
      <c r="ION1842" s="401"/>
      <c r="IOO1842" s="401"/>
      <c r="IOP1842" s="401"/>
      <c r="IOQ1842" s="401"/>
      <c r="IOR1842" s="401"/>
      <c r="IOS1842" s="401"/>
      <c r="IOT1842" s="401"/>
      <c r="IOU1842" s="401"/>
      <c r="IOV1842" s="401"/>
      <c r="IOW1842" s="401"/>
      <c r="IOX1842" s="401"/>
      <c r="IOY1842" s="401"/>
      <c r="IOZ1842" s="401"/>
      <c r="IPA1842" s="401"/>
      <c r="IPB1842" s="401"/>
      <c r="IPC1842" s="401"/>
      <c r="IPD1842" s="401"/>
      <c r="IPE1842" s="401"/>
      <c r="IPF1842" s="401"/>
      <c r="IPG1842" s="401"/>
      <c r="IPH1842" s="401"/>
      <c r="IPI1842" s="401"/>
      <c r="IPJ1842" s="401"/>
      <c r="IPK1842" s="401"/>
      <c r="IPL1842" s="401"/>
      <c r="IPM1842" s="401"/>
      <c r="IPN1842" s="401"/>
      <c r="IPO1842" s="401"/>
      <c r="IPP1842" s="401"/>
      <c r="IPQ1842" s="401"/>
      <c r="IPR1842" s="401"/>
      <c r="IPS1842" s="401"/>
      <c r="IPT1842" s="401"/>
      <c r="IPU1842" s="401"/>
      <c r="IPV1842" s="401"/>
      <c r="IPW1842" s="401"/>
      <c r="IPX1842" s="401"/>
      <c r="IPY1842" s="401"/>
      <c r="IPZ1842" s="401"/>
      <c r="IQA1842" s="401"/>
      <c r="IQB1842" s="401"/>
      <c r="IQC1842" s="401"/>
      <c r="IQD1842" s="401"/>
      <c r="IQE1842" s="401"/>
      <c r="IQF1842" s="401"/>
      <c r="IQG1842" s="401"/>
      <c r="IQH1842" s="401"/>
      <c r="IQI1842" s="401"/>
      <c r="IQJ1842" s="401"/>
      <c r="IQK1842" s="401"/>
      <c r="IQL1842" s="401"/>
      <c r="IQM1842" s="401"/>
      <c r="IQN1842" s="401"/>
      <c r="IQO1842" s="401"/>
      <c r="IQP1842" s="401"/>
      <c r="IQQ1842" s="401"/>
      <c r="IQR1842" s="401"/>
      <c r="IQS1842" s="401"/>
      <c r="IQT1842" s="401"/>
      <c r="IQU1842" s="401"/>
      <c r="IQV1842" s="401"/>
      <c r="IQW1842" s="401"/>
      <c r="IQX1842" s="401"/>
      <c r="IQY1842" s="401"/>
      <c r="IQZ1842" s="401"/>
      <c r="IRA1842" s="401"/>
      <c r="IRB1842" s="401"/>
      <c r="IRC1842" s="401"/>
      <c r="IRD1842" s="401"/>
      <c r="IRE1842" s="401"/>
      <c r="IRF1842" s="401"/>
      <c r="IRG1842" s="401"/>
      <c r="IRH1842" s="401"/>
      <c r="IRI1842" s="401"/>
      <c r="IRJ1842" s="401"/>
      <c r="IRK1842" s="401"/>
      <c r="IRL1842" s="401"/>
      <c r="IRM1842" s="401"/>
      <c r="IRN1842" s="401"/>
      <c r="IRO1842" s="401"/>
      <c r="IRP1842" s="401"/>
      <c r="IRQ1842" s="401"/>
      <c r="IRR1842" s="401"/>
      <c r="IRS1842" s="401"/>
      <c r="IRT1842" s="401"/>
      <c r="IRU1842" s="401"/>
      <c r="IRV1842" s="401"/>
      <c r="IRW1842" s="401"/>
      <c r="IRX1842" s="401"/>
      <c r="IRY1842" s="401"/>
      <c r="IRZ1842" s="401"/>
      <c r="ISA1842" s="401"/>
      <c r="ISB1842" s="401"/>
      <c r="ISC1842" s="401"/>
      <c r="ISD1842" s="401"/>
      <c r="ISE1842" s="401"/>
      <c r="ISF1842" s="401"/>
      <c r="ISG1842" s="401"/>
      <c r="ISH1842" s="401"/>
      <c r="ISI1842" s="401"/>
      <c r="ISJ1842" s="401"/>
      <c r="ISK1842" s="401"/>
      <c r="ISL1842" s="401"/>
      <c r="ISM1842" s="401"/>
      <c r="ISN1842" s="401"/>
      <c r="ISO1842" s="401"/>
      <c r="ISP1842" s="401"/>
      <c r="ISQ1842" s="401"/>
      <c r="ISR1842" s="401"/>
      <c r="ISS1842" s="401"/>
      <c r="IST1842" s="401"/>
      <c r="ISU1842" s="401"/>
      <c r="ISV1842" s="401"/>
      <c r="ISW1842" s="401"/>
      <c r="ISX1842" s="401"/>
      <c r="ISY1842" s="401"/>
      <c r="ISZ1842" s="401"/>
      <c r="ITA1842" s="401"/>
      <c r="ITB1842" s="401"/>
      <c r="ITC1842" s="401"/>
      <c r="ITD1842" s="401"/>
      <c r="ITE1842" s="401"/>
      <c r="ITF1842" s="401"/>
      <c r="ITG1842" s="401"/>
      <c r="ITH1842" s="401"/>
      <c r="ITI1842" s="401"/>
      <c r="ITJ1842" s="401"/>
      <c r="ITK1842" s="401"/>
      <c r="ITL1842" s="401"/>
      <c r="ITM1842" s="401"/>
      <c r="ITN1842" s="401"/>
      <c r="ITO1842" s="401"/>
      <c r="ITP1842" s="401"/>
      <c r="ITQ1842" s="401"/>
      <c r="ITR1842" s="401"/>
      <c r="ITS1842" s="401"/>
      <c r="ITT1842" s="401"/>
      <c r="ITU1842" s="401"/>
      <c r="ITV1842" s="401"/>
      <c r="ITW1842" s="401"/>
      <c r="ITX1842" s="401"/>
      <c r="ITY1842" s="401"/>
      <c r="ITZ1842" s="401"/>
      <c r="IUA1842" s="401"/>
      <c r="IUB1842" s="401"/>
      <c r="IUC1842" s="401"/>
      <c r="IUD1842" s="401"/>
      <c r="IUE1842" s="401"/>
      <c r="IUF1842" s="401"/>
      <c r="IUG1842" s="401"/>
      <c r="IUH1842" s="401"/>
      <c r="IUI1842" s="401"/>
      <c r="IUJ1842" s="401"/>
      <c r="IUK1842" s="401"/>
      <c r="IUL1842" s="401"/>
      <c r="IUM1842" s="401"/>
      <c r="IUN1842" s="401"/>
      <c r="IUO1842" s="401"/>
      <c r="IUP1842" s="401"/>
      <c r="IUQ1842" s="401"/>
      <c r="IUR1842" s="401"/>
      <c r="IUS1842" s="401"/>
      <c r="IUT1842" s="401"/>
      <c r="IUU1842" s="401"/>
      <c r="IUV1842" s="401"/>
      <c r="IUW1842" s="401"/>
      <c r="IUX1842" s="401"/>
      <c r="IUY1842" s="401"/>
      <c r="IUZ1842" s="401"/>
      <c r="IVA1842" s="401"/>
      <c r="IVB1842" s="401"/>
      <c r="IVC1842" s="401"/>
      <c r="IVD1842" s="401"/>
      <c r="IVE1842" s="401"/>
      <c r="IVF1842" s="401"/>
      <c r="IVG1842" s="401"/>
      <c r="IVH1842" s="401"/>
      <c r="IVI1842" s="401"/>
      <c r="IVJ1842" s="401"/>
      <c r="IVK1842" s="401"/>
      <c r="IVL1842" s="401"/>
      <c r="IVM1842" s="401"/>
      <c r="IVN1842" s="401"/>
      <c r="IVO1842" s="401"/>
      <c r="IVP1842" s="401"/>
      <c r="IVQ1842" s="401"/>
      <c r="IVR1842" s="401"/>
      <c r="IVS1842" s="401"/>
      <c r="IVT1842" s="401"/>
      <c r="IVU1842" s="401"/>
      <c r="IVV1842" s="401"/>
      <c r="IVW1842" s="401"/>
      <c r="IVX1842" s="401"/>
      <c r="IVY1842" s="401"/>
      <c r="IVZ1842" s="401"/>
      <c r="IWA1842" s="401"/>
      <c r="IWB1842" s="401"/>
      <c r="IWC1842" s="401"/>
      <c r="IWD1842" s="401"/>
      <c r="IWE1842" s="401"/>
      <c r="IWF1842" s="401"/>
      <c r="IWG1842" s="401"/>
      <c r="IWH1842" s="401"/>
      <c r="IWI1842" s="401"/>
      <c r="IWJ1842" s="401"/>
      <c r="IWK1842" s="401"/>
      <c r="IWL1842" s="401"/>
      <c r="IWM1842" s="401"/>
      <c r="IWN1842" s="401"/>
      <c r="IWO1842" s="401"/>
      <c r="IWP1842" s="401"/>
      <c r="IWQ1842" s="401"/>
      <c r="IWR1842" s="401"/>
      <c r="IWS1842" s="401"/>
      <c r="IWT1842" s="401"/>
      <c r="IWU1842" s="401"/>
      <c r="IWV1842" s="401"/>
      <c r="IWW1842" s="401"/>
      <c r="IWX1842" s="401"/>
      <c r="IWY1842" s="401"/>
      <c r="IWZ1842" s="401"/>
      <c r="IXA1842" s="401"/>
      <c r="IXB1842" s="401"/>
      <c r="IXC1842" s="401"/>
      <c r="IXD1842" s="401"/>
      <c r="IXE1842" s="401"/>
      <c r="IXF1842" s="401"/>
      <c r="IXG1842" s="401"/>
      <c r="IXH1842" s="401"/>
      <c r="IXI1842" s="401"/>
      <c r="IXJ1842" s="401"/>
      <c r="IXK1842" s="401"/>
      <c r="IXL1842" s="401"/>
      <c r="IXM1842" s="401"/>
      <c r="IXN1842" s="401"/>
      <c r="IXO1842" s="401"/>
      <c r="IXP1842" s="401"/>
      <c r="IXQ1842" s="401"/>
      <c r="IXR1842" s="401"/>
      <c r="IXS1842" s="401"/>
      <c r="IXT1842" s="401"/>
      <c r="IXU1842" s="401"/>
      <c r="IXV1842" s="401"/>
      <c r="IXW1842" s="401"/>
      <c r="IXX1842" s="401"/>
      <c r="IXY1842" s="401"/>
      <c r="IXZ1842" s="401"/>
      <c r="IYA1842" s="401"/>
      <c r="IYB1842" s="401"/>
      <c r="IYC1842" s="401"/>
      <c r="IYD1842" s="401"/>
      <c r="IYE1842" s="401"/>
      <c r="IYF1842" s="401"/>
      <c r="IYG1842" s="401"/>
      <c r="IYH1842" s="401"/>
      <c r="IYI1842" s="401"/>
      <c r="IYJ1842" s="401"/>
      <c r="IYK1842" s="401"/>
      <c r="IYL1842" s="401"/>
      <c r="IYM1842" s="401"/>
      <c r="IYN1842" s="401"/>
      <c r="IYO1842" s="401"/>
      <c r="IYP1842" s="401"/>
      <c r="IYQ1842" s="401"/>
      <c r="IYR1842" s="401"/>
      <c r="IYS1842" s="401"/>
      <c r="IYT1842" s="401"/>
      <c r="IYU1842" s="401"/>
      <c r="IYV1842" s="401"/>
      <c r="IYW1842" s="401"/>
      <c r="IYX1842" s="401"/>
      <c r="IYY1842" s="401"/>
      <c r="IYZ1842" s="401"/>
      <c r="IZA1842" s="401"/>
      <c r="IZB1842" s="401"/>
      <c r="IZC1842" s="401"/>
      <c r="IZD1842" s="401"/>
      <c r="IZE1842" s="401"/>
      <c r="IZF1842" s="401"/>
      <c r="IZG1842" s="401"/>
      <c r="IZH1842" s="401"/>
      <c r="IZI1842" s="401"/>
      <c r="IZJ1842" s="401"/>
      <c r="IZK1842" s="401"/>
      <c r="IZL1842" s="401"/>
      <c r="IZM1842" s="401"/>
      <c r="IZN1842" s="401"/>
      <c r="IZO1842" s="401"/>
      <c r="IZP1842" s="401"/>
      <c r="IZQ1842" s="401"/>
      <c r="IZR1842" s="401"/>
      <c r="IZS1842" s="401"/>
      <c r="IZT1842" s="401"/>
      <c r="IZU1842" s="401"/>
      <c r="IZV1842" s="401"/>
      <c r="IZW1842" s="401"/>
      <c r="IZX1842" s="401"/>
      <c r="IZY1842" s="401"/>
      <c r="IZZ1842" s="401"/>
      <c r="JAA1842" s="401"/>
      <c r="JAB1842" s="401"/>
      <c r="JAC1842" s="401"/>
      <c r="JAD1842" s="401"/>
      <c r="JAE1842" s="401"/>
      <c r="JAF1842" s="401"/>
      <c r="JAG1842" s="401"/>
      <c r="JAH1842" s="401"/>
      <c r="JAI1842" s="401"/>
      <c r="JAJ1842" s="401"/>
      <c r="JAK1842" s="401"/>
      <c r="JAL1842" s="401"/>
      <c r="JAM1842" s="401"/>
      <c r="JAN1842" s="401"/>
      <c r="JAO1842" s="401"/>
      <c r="JAP1842" s="401"/>
      <c r="JAQ1842" s="401"/>
      <c r="JAR1842" s="401"/>
      <c r="JAS1842" s="401"/>
      <c r="JAT1842" s="401"/>
      <c r="JAU1842" s="401"/>
      <c r="JAV1842" s="401"/>
      <c r="JAW1842" s="401"/>
      <c r="JAX1842" s="401"/>
      <c r="JAY1842" s="401"/>
      <c r="JAZ1842" s="401"/>
      <c r="JBA1842" s="401"/>
      <c r="JBB1842" s="401"/>
      <c r="JBC1842" s="401"/>
      <c r="JBD1842" s="401"/>
      <c r="JBE1842" s="401"/>
      <c r="JBF1842" s="401"/>
      <c r="JBG1842" s="401"/>
      <c r="JBH1842" s="401"/>
      <c r="JBI1842" s="401"/>
      <c r="JBJ1842" s="401"/>
      <c r="JBK1842" s="401"/>
      <c r="JBL1842" s="401"/>
      <c r="JBM1842" s="401"/>
      <c r="JBN1842" s="401"/>
      <c r="JBO1842" s="401"/>
      <c r="JBP1842" s="401"/>
      <c r="JBQ1842" s="401"/>
      <c r="JBR1842" s="401"/>
      <c r="JBS1842" s="401"/>
      <c r="JBT1842" s="401"/>
      <c r="JBU1842" s="401"/>
      <c r="JBV1842" s="401"/>
      <c r="JBW1842" s="401"/>
      <c r="JBX1842" s="401"/>
      <c r="JBY1842" s="401"/>
      <c r="JBZ1842" s="401"/>
      <c r="JCA1842" s="401"/>
      <c r="JCB1842" s="401"/>
      <c r="JCC1842" s="401"/>
      <c r="JCD1842" s="401"/>
      <c r="JCE1842" s="401"/>
      <c r="JCF1842" s="401"/>
      <c r="JCG1842" s="401"/>
      <c r="JCH1842" s="401"/>
      <c r="JCI1842" s="401"/>
      <c r="JCJ1842" s="401"/>
      <c r="JCK1842" s="401"/>
      <c r="JCL1842" s="401"/>
      <c r="JCM1842" s="401"/>
      <c r="JCN1842" s="401"/>
      <c r="JCO1842" s="401"/>
      <c r="JCP1842" s="401"/>
      <c r="JCQ1842" s="401"/>
      <c r="JCR1842" s="401"/>
      <c r="JCS1842" s="401"/>
      <c r="JCT1842" s="401"/>
      <c r="JCU1842" s="401"/>
      <c r="JCV1842" s="401"/>
      <c r="JCW1842" s="401"/>
      <c r="JCX1842" s="401"/>
      <c r="JCY1842" s="401"/>
      <c r="JCZ1842" s="401"/>
      <c r="JDA1842" s="401"/>
      <c r="JDB1842" s="401"/>
      <c r="JDC1842" s="401"/>
      <c r="JDD1842" s="401"/>
      <c r="JDE1842" s="401"/>
      <c r="JDF1842" s="401"/>
      <c r="JDG1842" s="401"/>
      <c r="JDH1842" s="401"/>
      <c r="JDI1842" s="401"/>
      <c r="JDJ1842" s="401"/>
      <c r="JDK1842" s="401"/>
      <c r="JDL1842" s="401"/>
      <c r="JDM1842" s="401"/>
      <c r="JDN1842" s="401"/>
      <c r="JDO1842" s="401"/>
      <c r="JDP1842" s="401"/>
      <c r="JDQ1842" s="401"/>
      <c r="JDR1842" s="401"/>
      <c r="JDS1842" s="401"/>
      <c r="JDT1842" s="401"/>
      <c r="JDU1842" s="401"/>
      <c r="JDV1842" s="401"/>
      <c r="JDW1842" s="401"/>
      <c r="JDX1842" s="401"/>
      <c r="JDY1842" s="401"/>
      <c r="JDZ1842" s="401"/>
      <c r="JEA1842" s="401"/>
      <c r="JEB1842" s="401"/>
      <c r="JEC1842" s="401"/>
      <c r="JED1842" s="401"/>
      <c r="JEE1842" s="401"/>
      <c r="JEF1842" s="401"/>
      <c r="JEG1842" s="401"/>
      <c r="JEH1842" s="401"/>
      <c r="JEI1842" s="401"/>
      <c r="JEJ1842" s="401"/>
      <c r="JEK1842" s="401"/>
      <c r="JEL1842" s="401"/>
      <c r="JEM1842" s="401"/>
      <c r="JEN1842" s="401"/>
      <c r="JEO1842" s="401"/>
      <c r="JEP1842" s="401"/>
      <c r="JEQ1842" s="401"/>
      <c r="JER1842" s="401"/>
      <c r="JES1842" s="401"/>
      <c r="JET1842" s="401"/>
      <c r="JEU1842" s="401"/>
      <c r="JEV1842" s="401"/>
      <c r="JEW1842" s="401"/>
      <c r="JEX1842" s="401"/>
      <c r="JEY1842" s="401"/>
      <c r="JEZ1842" s="401"/>
      <c r="JFA1842" s="401"/>
      <c r="JFB1842" s="401"/>
      <c r="JFC1842" s="401"/>
      <c r="JFD1842" s="401"/>
      <c r="JFE1842" s="401"/>
      <c r="JFF1842" s="401"/>
      <c r="JFG1842" s="401"/>
      <c r="JFH1842" s="401"/>
      <c r="JFI1842" s="401"/>
      <c r="JFJ1842" s="401"/>
      <c r="JFK1842" s="401"/>
      <c r="JFL1842" s="401"/>
      <c r="JFM1842" s="401"/>
      <c r="JFN1842" s="401"/>
      <c r="JFO1842" s="401"/>
      <c r="JFP1842" s="401"/>
      <c r="JFQ1842" s="401"/>
      <c r="JFR1842" s="401"/>
      <c r="JFS1842" s="401"/>
      <c r="JFT1842" s="401"/>
      <c r="JFU1842" s="401"/>
      <c r="JFV1842" s="401"/>
      <c r="JFW1842" s="401"/>
      <c r="JFX1842" s="401"/>
      <c r="JFY1842" s="401"/>
      <c r="JFZ1842" s="401"/>
      <c r="JGA1842" s="401"/>
      <c r="JGB1842" s="401"/>
      <c r="JGC1842" s="401"/>
      <c r="JGD1842" s="401"/>
      <c r="JGE1842" s="401"/>
      <c r="JGF1842" s="401"/>
      <c r="JGG1842" s="401"/>
      <c r="JGH1842" s="401"/>
      <c r="JGI1842" s="401"/>
      <c r="JGJ1842" s="401"/>
      <c r="JGK1842" s="401"/>
      <c r="JGL1842" s="401"/>
      <c r="JGM1842" s="401"/>
      <c r="JGN1842" s="401"/>
      <c r="JGO1842" s="401"/>
      <c r="JGP1842" s="401"/>
      <c r="JGQ1842" s="401"/>
      <c r="JGR1842" s="401"/>
      <c r="JGS1842" s="401"/>
      <c r="JGT1842" s="401"/>
      <c r="JGU1842" s="401"/>
      <c r="JGV1842" s="401"/>
      <c r="JGW1842" s="401"/>
      <c r="JGX1842" s="401"/>
      <c r="JGY1842" s="401"/>
      <c r="JGZ1842" s="401"/>
      <c r="JHA1842" s="401"/>
      <c r="JHB1842" s="401"/>
      <c r="JHC1842" s="401"/>
      <c r="JHD1842" s="401"/>
      <c r="JHE1842" s="401"/>
      <c r="JHF1842" s="401"/>
      <c r="JHG1842" s="401"/>
      <c r="JHH1842" s="401"/>
      <c r="JHI1842" s="401"/>
      <c r="JHJ1842" s="401"/>
      <c r="JHK1842" s="401"/>
      <c r="JHL1842" s="401"/>
      <c r="JHM1842" s="401"/>
      <c r="JHN1842" s="401"/>
      <c r="JHO1842" s="401"/>
      <c r="JHP1842" s="401"/>
      <c r="JHQ1842" s="401"/>
      <c r="JHR1842" s="401"/>
      <c r="JHS1842" s="401"/>
      <c r="JHT1842" s="401"/>
      <c r="JHU1842" s="401"/>
      <c r="JHV1842" s="401"/>
      <c r="JHW1842" s="401"/>
      <c r="JHX1842" s="401"/>
      <c r="JHY1842" s="401"/>
      <c r="JHZ1842" s="401"/>
      <c r="JIA1842" s="401"/>
      <c r="JIB1842" s="401"/>
      <c r="JIC1842" s="401"/>
      <c r="JID1842" s="401"/>
      <c r="JIE1842" s="401"/>
      <c r="JIF1842" s="401"/>
      <c r="JIG1842" s="401"/>
      <c r="JIH1842" s="401"/>
      <c r="JII1842" s="401"/>
      <c r="JIJ1842" s="401"/>
      <c r="JIK1842" s="401"/>
      <c r="JIL1842" s="401"/>
      <c r="JIM1842" s="401"/>
      <c r="JIN1842" s="401"/>
      <c r="JIO1842" s="401"/>
      <c r="JIP1842" s="401"/>
      <c r="JIQ1842" s="401"/>
      <c r="JIR1842" s="401"/>
      <c r="JIS1842" s="401"/>
      <c r="JIT1842" s="401"/>
      <c r="JIU1842" s="401"/>
      <c r="JIV1842" s="401"/>
      <c r="JIW1842" s="401"/>
      <c r="JIX1842" s="401"/>
      <c r="JIY1842" s="401"/>
      <c r="JIZ1842" s="401"/>
      <c r="JJA1842" s="401"/>
      <c r="JJB1842" s="401"/>
      <c r="JJC1842" s="401"/>
      <c r="JJD1842" s="401"/>
      <c r="JJE1842" s="401"/>
      <c r="JJF1842" s="401"/>
      <c r="JJG1842" s="401"/>
      <c r="JJH1842" s="401"/>
      <c r="JJI1842" s="401"/>
      <c r="JJJ1842" s="401"/>
      <c r="JJK1842" s="401"/>
      <c r="JJL1842" s="401"/>
      <c r="JJM1842" s="401"/>
      <c r="JJN1842" s="401"/>
      <c r="JJO1842" s="401"/>
      <c r="JJP1842" s="401"/>
      <c r="JJQ1842" s="401"/>
      <c r="JJR1842" s="401"/>
      <c r="JJS1842" s="401"/>
      <c r="JJT1842" s="401"/>
      <c r="JJU1842" s="401"/>
      <c r="JJV1842" s="401"/>
      <c r="JJW1842" s="401"/>
      <c r="JJX1842" s="401"/>
      <c r="JJY1842" s="401"/>
      <c r="JJZ1842" s="401"/>
      <c r="JKA1842" s="401"/>
      <c r="JKB1842" s="401"/>
      <c r="JKC1842" s="401"/>
      <c r="JKD1842" s="401"/>
      <c r="JKE1842" s="401"/>
      <c r="JKF1842" s="401"/>
      <c r="JKG1842" s="401"/>
      <c r="JKH1842" s="401"/>
      <c r="JKI1842" s="401"/>
      <c r="JKJ1842" s="401"/>
      <c r="JKK1842" s="401"/>
      <c r="JKL1842" s="401"/>
      <c r="JKM1842" s="401"/>
      <c r="JKN1842" s="401"/>
      <c r="JKO1842" s="401"/>
      <c r="JKP1842" s="401"/>
      <c r="JKQ1842" s="401"/>
      <c r="JKR1842" s="401"/>
      <c r="JKS1842" s="401"/>
      <c r="JKT1842" s="401"/>
      <c r="JKU1842" s="401"/>
      <c r="JKV1842" s="401"/>
      <c r="JKW1842" s="401"/>
      <c r="JKX1842" s="401"/>
      <c r="JKY1842" s="401"/>
      <c r="JKZ1842" s="401"/>
      <c r="JLA1842" s="401"/>
      <c r="JLB1842" s="401"/>
      <c r="JLC1842" s="401"/>
      <c r="JLD1842" s="401"/>
      <c r="JLE1842" s="401"/>
      <c r="JLF1842" s="401"/>
      <c r="JLG1842" s="401"/>
      <c r="JLH1842" s="401"/>
      <c r="JLI1842" s="401"/>
      <c r="JLJ1842" s="401"/>
      <c r="JLK1842" s="401"/>
      <c r="JLL1842" s="401"/>
      <c r="JLM1842" s="401"/>
      <c r="JLN1842" s="401"/>
      <c r="JLO1842" s="401"/>
      <c r="JLP1842" s="401"/>
      <c r="JLQ1842" s="401"/>
      <c r="JLR1842" s="401"/>
      <c r="JLS1842" s="401"/>
      <c r="JLT1842" s="401"/>
      <c r="JLU1842" s="401"/>
      <c r="JLV1842" s="401"/>
      <c r="JLW1842" s="401"/>
      <c r="JLX1842" s="401"/>
      <c r="JLY1842" s="401"/>
      <c r="JLZ1842" s="401"/>
      <c r="JMA1842" s="401"/>
      <c r="JMB1842" s="401"/>
      <c r="JMC1842" s="401"/>
      <c r="JMD1842" s="401"/>
      <c r="JME1842" s="401"/>
      <c r="JMF1842" s="401"/>
      <c r="JMG1842" s="401"/>
      <c r="JMH1842" s="401"/>
      <c r="JMI1842" s="401"/>
      <c r="JMJ1842" s="401"/>
      <c r="JMK1842" s="401"/>
      <c r="JML1842" s="401"/>
      <c r="JMM1842" s="401"/>
      <c r="JMN1842" s="401"/>
      <c r="JMO1842" s="401"/>
      <c r="JMP1842" s="401"/>
      <c r="JMQ1842" s="401"/>
      <c r="JMR1842" s="401"/>
      <c r="JMS1842" s="401"/>
      <c r="JMT1842" s="401"/>
      <c r="JMU1842" s="401"/>
      <c r="JMV1842" s="401"/>
      <c r="JMW1842" s="401"/>
      <c r="JMX1842" s="401"/>
      <c r="JMY1842" s="401"/>
      <c r="JMZ1842" s="401"/>
      <c r="JNA1842" s="401"/>
      <c r="JNB1842" s="401"/>
      <c r="JNC1842" s="401"/>
      <c r="JND1842" s="401"/>
      <c r="JNE1842" s="401"/>
      <c r="JNF1842" s="401"/>
      <c r="JNG1842" s="401"/>
      <c r="JNH1842" s="401"/>
      <c r="JNI1842" s="401"/>
      <c r="JNJ1842" s="401"/>
      <c r="JNK1842" s="401"/>
      <c r="JNL1842" s="401"/>
      <c r="JNM1842" s="401"/>
      <c r="JNN1842" s="401"/>
      <c r="JNO1842" s="401"/>
      <c r="JNP1842" s="401"/>
      <c r="JNQ1842" s="401"/>
      <c r="JNR1842" s="401"/>
      <c r="JNS1842" s="401"/>
      <c r="JNT1842" s="401"/>
      <c r="JNU1842" s="401"/>
      <c r="JNV1842" s="401"/>
      <c r="JNW1842" s="401"/>
      <c r="JNX1842" s="401"/>
      <c r="JNY1842" s="401"/>
      <c r="JNZ1842" s="401"/>
      <c r="JOA1842" s="401"/>
      <c r="JOB1842" s="401"/>
      <c r="JOC1842" s="401"/>
      <c r="JOD1842" s="401"/>
      <c r="JOE1842" s="401"/>
      <c r="JOF1842" s="401"/>
      <c r="JOG1842" s="401"/>
      <c r="JOH1842" s="401"/>
      <c r="JOI1842" s="401"/>
      <c r="JOJ1842" s="401"/>
      <c r="JOK1842" s="401"/>
      <c r="JOL1842" s="401"/>
      <c r="JOM1842" s="401"/>
      <c r="JON1842" s="401"/>
      <c r="JOO1842" s="401"/>
      <c r="JOP1842" s="401"/>
      <c r="JOQ1842" s="401"/>
      <c r="JOR1842" s="401"/>
      <c r="JOS1842" s="401"/>
      <c r="JOT1842" s="401"/>
      <c r="JOU1842" s="401"/>
      <c r="JOV1842" s="401"/>
      <c r="JOW1842" s="401"/>
      <c r="JOX1842" s="401"/>
      <c r="JOY1842" s="401"/>
      <c r="JOZ1842" s="401"/>
      <c r="JPA1842" s="401"/>
      <c r="JPB1842" s="401"/>
      <c r="JPC1842" s="401"/>
      <c r="JPD1842" s="401"/>
      <c r="JPE1842" s="401"/>
      <c r="JPF1842" s="401"/>
      <c r="JPG1842" s="401"/>
      <c r="JPH1842" s="401"/>
      <c r="JPI1842" s="401"/>
      <c r="JPJ1842" s="401"/>
      <c r="JPK1842" s="401"/>
      <c r="JPL1842" s="401"/>
      <c r="JPM1842" s="401"/>
      <c r="JPN1842" s="401"/>
      <c r="JPO1842" s="401"/>
      <c r="JPP1842" s="401"/>
      <c r="JPQ1842" s="401"/>
      <c r="JPR1842" s="401"/>
      <c r="JPS1842" s="401"/>
      <c r="JPT1842" s="401"/>
      <c r="JPU1842" s="401"/>
      <c r="JPV1842" s="401"/>
      <c r="JPW1842" s="401"/>
      <c r="JPX1842" s="401"/>
      <c r="JPY1842" s="401"/>
      <c r="JPZ1842" s="401"/>
      <c r="JQA1842" s="401"/>
      <c r="JQB1842" s="401"/>
      <c r="JQC1842" s="401"/>
      <c r="JQD1842" s="401"/>
      <c r="JQE1842" s="401"/>
      <c r="JQF1842" s="401"/>
      <c r="JQG1842" s="401"/>
      <c r="JQH1842" s="401"/>
      <c r="JQI1842" s="401"/>
      <c r="JQJ1842" s="401"/>
      <c r="JQK1842" s="401"/>
      <c r="JQL1842" s="401"/>
      <c r="JQM1842" s="401"/>
      <c r="JQN1842" s="401"/>
      <c r="JQO1842" s="401"/>
      <c r="JQP1842" s="401"/>
      <c r="JQQ1842" s="401"/>
      <c r="JQR1842" s="401"/>
      <c r="JQS1842" s="401"/>
      <c r="JQT1842" s="401"/>
      <c r="JQU1842" s="401"/>
      <c r="JQV1842" s="401"/>
      <c r="JQW1842" s="401"/>
      <c r="JQX1842" s="401"/>
      <c r="JQY1842" s="401"/>
      <c r="JQZ1842" s="401"/>
      <c r="JRA1842" s="401"/>
      <c r="JRB1842" s="401"/>
      <c r="JRC1842" s="401"/>
      <c r="JRD1842" s="401"/>
      <c r="JRE1842" s="401"/>
      <c r="JRF1842" s="401"/>
      <c r="JRG1842" s="401"/>
      <c r="JRH1842" s="401"/>
      <c r="JRI1842" s="401"/>
      <c r="JRJ1842" s="401"/>
      <c r="JRK1842" s="401"/>
      <c r="JRL1842" s="401"/>
      <c r="JRM1842" s="401"/>
      <c r="JRN1842" s="401"/>
      <c r="JRO1842" s="401"/>
      <c r="JRP1842" s="401"/>
      <c r="JRQ1842" s="401"/>
      <c r="JRR1842" s="401"/>
      <c r="JRS1842" s="401"/>
      <c r="JRT1842" s="401"/>
      <c r="JRU1842" s="401"/>
      <c r="JRV1842" s="401"/>
      <c r="JRW1842" s="401"/>
      <c r="JRX1842" s="401"/>
      <c r="JRY1842" s="401"/>
      <c r="JRZ1842" s="401"/>
      <c r="JSA1842" s="401"/>
      <c r="JSB1842" s="401"/>
      <c r="JSC1842" s="401"/>
      <c r="JSD1842" s="401"/>
      <c r="JSE1842" s="401"/>
      <c r="JSF1842" s="401"/>
      <c r="JSG1842" s="401"/>
      <c r="JSH1842" s="401"/>
      <c r="JSI1842" s="401"/>
      <c r="JSJ1842" s="401"/>
      <c r="JSK1842" s="401"/>
      <c r="JSL1842" s="401"/>
      <c r="JSM1842" s="401"/>
      <c r="JSN1842" s="401"/>
      <c r="JSO1842" s="401"/>
      <c r="JSP1842" s="401"/>
      <c r="JSQ1842" s="401"/>
      <c r="JSR1842" s="401"/>
      <c r="JSS1842" s="401"/>
      <c r="JST1842" s="401"/>
      <c r="JSU1842" s="401"/>
      <c r="JSV1842" s="401"/>
      <c r="JSW1842" s="401"/>
      <c r="JSX1842" s="401"/>
      <c r="JSY1842" s="401"/>
      <c r="JSZ1842" s="401"/>
      <c r="JTA1842" s="401"/>
      <c r="JTB1842" s="401"/>
      <c r="JTC1842" s="401"/>
      <c r="JTD1842" s="401"/>
      <c r="JTE1842" s="401"/>
      <c r="JTF1842" s="401"/>
      <c r="JTG1842" s="401"/>
      <c r="JTH1842" s="401"/>
      <c r="JTI1842" s="401"/>
      <c r="JTJ1842" s="401"/>
      <c r="JTK1842" s="401"/>
      <c r="JTL1842" s="401"/>
      <c r="JTM1842" s="401"/>
      <c r="JTN1842" s="401"/>
      <c r="JTO1842" s="401"/>
      <c r="JTP1842" s="401"/>
      <c r="JTQ1842" s="401"/>
      <c r="JTR1842" s="401"/>
      <c r="JTS1842" s="401"/>
      <c r="JTT1842" s="401"/>
      <c r="JTU1842" s="401"/>
      <c r="JTV1842" s="401"/>
      <c r="JTW1842" s="401"/>
      <c r="JTX1842" s="401"/>
      <c r="JTY1842" s="401"/>
      <c r="JTZ1842" s="401"/>
      <c r="JUA1842" s="401"/>
      <c r="JUB1842" s="401"/>
      <c r="JUC1842" s="401"/>
      <c r="JUD1842" s="401"/>
      <c r="JUE1842" s="401"/>
      <c r="JUF1842" s="401"/>
      <c r="JUG1842" s="401"/>
      <c r="JUH1842" s="401"/>
      <c r="JUI1842" s="401"/>
      <c r="JUJ1842" s="401"/>
      <c r="JUK1842" s="401"/>
      <c r="JUL1842" s="401"/>
      <c r="JUM1842" s="401"/>
      <c r="JUN1842" s="401"/>
      <c r="JUO1842" s="401"/>
      <c r="JUP1842" s="401"/>
      <c r="JUQ1842" s="401"/>
      <c r="JUR1842" s="401"/>
      <c r="JUS1842" s="401"/>
      <c r="JUT1842" s="401"/>
      <c r="JUU1842" s="401"/>
      <c r="JUV1842" s="401"/>
      <c r="JUW1842" s="401"/>
      <c r="JUX1842" s="401"/>
      <c r="JUY1842" s="401"/>
      <c r="JUZ1842" s="401"/>
      <c r="JVA1842" s="401"/>
      <c r="JVB1842" s="401"/>
      <c r="JVC1842" s="401"/>
      <c r="JVD1842" s="401"/>
      <c r="JVE1842" s="401"/>
      <c r="JVF1842" s="401"/>
      <c r="JVG1842" s="401"/>
      <c r="JVH1842" s="401"/>
      <c r="JVI1842" s="401"/>
      <c r="JVJ1842" s="401"/>
      <c r="JVK1842" s="401"/>
      <c r="JVL1842" s="401"/>
      <c r="JVM1842" s="401"/>
      <c r="JVN1842" s="401"/>
      <c r="JVO1842" s="401"/>
      <c r="JVP1842" s="401"/>
      <c r="JVQ1842" s="401"/>
      <c r="JVR1842" s="401"/>
      <c r="JVS1842" s="401"/>
      <c r="JVT1842" s="401"/>
      <c r="JVU1842" s="401"/>
      <c r="JVV1842" s="401"/>
      <c r="JVW1842" s="401"/>
      <c r="JVX1842" s="401"/>
      <c r="JVY1842" s="401"/>
      <c r="JVZ1842" s="401"/>
      <c r="JWA1842" s="401"/>
      <c r="JWB1842" s="401"/>
      <c r="JWC1842" s="401"/>
      <c r="JWD1842" s="401"/>
      <c r="JWE1842" s="401"/>
      <c r="JWF1842" s="401"/>
      <c r="JWG1842" s="401"/>
      <c r="JWH1842" s="401"/>
      <c r="JWI1842" s="401"/>
      <c r="JWJ1842" s="401"/>
      <c r="JWK1842" s="401"/>
      <c r="JWL1842" s="401"/>
      <c r="JWM1842" s="401"/>
      <c r="JWN1842" s="401"/>
      <c r="JWO1842" s="401"/>
      <c r="JWP1842" s="401"/>
      <c r="JWQ1842" s="401"/>
      <c r="JWR1842" s="401"/>
      <c r="JWS1842" s="401"/>
      <c r="JWT1842" s="401"/>
      <c r="JWU1842" s="401"/>
      <c r="JWV1842" s="401"/>
      <c r="JWW1842" s="401"/>
      <c r="JWX1842" s="401"/>
      <c r="JWY1842" s="401"/>
      <c r="JWZ1842" s="401"/>
      <c r="JXA1842" s="401"/>
      <c r="JXB1842" s="401"/>
      <c r="JXC1842" s="401"/>
      <c r="JXD1842" s="401"/>
      <c r="JXE1842" s="401"/>
      <c r="JXF1842" s="401"/>
      <c r="JXG1842" s="401"/>
      <c r="JXH1842" s="401"/>
      <c r="JXI1842" s="401"/>
      <c r="JXJ1842" s="401"/>
      <c r="JXK1842" s="401"/>
      <c r="JXL1842" s="401"/>
      <c r="JXM1842" s="401"/>
      <c r="JXN1842" s="401"/>
      <c r="JXO1842" s="401"/>
      <c r="JXP1842" s="401"/>
      <c r="JXQ1842" s="401"/>
      <c r="JXR1842" s="401"/>
      <c r="JXS1842" s="401"/>
      <c r="JXT1842" s="401"/>
      <c r="JXU1842" s="401"/>
      <c r="JXV1842" s="401"/>
      <c r="JXW1842" s="401"/>
      <c r="JXX1842" s="401"/>
      <c r="JXY1842" s="401"/>
      <c r="JXZ1842" s="401"/>
      <c r="JYA1842" s="401"/>
      <c r="JYB1842" s="401"/>
      <c r="JYC1842" s="401"/>
      <c r="JYD1842" s="401"/>
      <c r="JYE1842" s="401"/>
      <c r="JYF1842" s="401"/>
      <c r="JYG1842" s="401"/>
      <c r="JYH1842" s="401"/>
      <c r="JYI1842" s="401"/>
      <c r="JYJ1842" s="401"/>
      <c r="JYK1842" s="401"/>
      <c r="JYL1842" s="401"/>
      <c r="JYM1842" s="401"/>
      <c r="JYN1842" s="401"/>
      <c r="JYO1842" s="401"/>
      <c r="JYP1842" s="401"/>
      <c r="JYQ1842" s="401"/>
      <c r="JYR1842" s="401"/>
      <c r="JYS1842" s="401"/>
      <c r="JYT1842" s="401"/>
      <c r="JYU1842" s="401"/>
      <c r="JYV1842" s="401"/>
      <c r="JYW1842" s="401"/>
      <c r="JYX1842" s="401"/>
      <c r="JYY1842" s="401"/>
      <c r="JYZ1842" s="401"/>
      <c r="JZA1842" s="401"/>
      <c r="JZB1842" s="401"/>
      <c r="JZC1842" s="401"/>
      <c r="JZD1842" s="401"/>
      <c r="JZE1842" s="401"/>
      <c r="JZF1842" s="401"/>
      <c r="JZG1842" s="401"/>
      <c r="JZH1842" s="401"/>
      <c r="JZI1842" s="401"/>
      <c r="JZJ1842" s="401"/>
      <c r="JZK1842" s="401"/>
      <c r="JZL1842" s="401"/>
      <c r="JZM1842" s="401"/>
      <c r="JZN1842" s="401"/>
      <c r="JZO1842" s="401"/>
      <c r="JZP1842" s="401"/>
      <c r="JZQ1842" s="401"/>
      <c r="JZR1842" s="401"/>
      <c r="JZS1842" s="401"/>
      <c r="JZT1842" s="401"/>
      <c r="JZU1842" s="401"/>
      <c r="JZV1842" s="401"/>
      <c r="JZW1842" s="401"/>
      <c r="JZX1842" s="401"/>
      <c r="JZY1842" s="401"/>
      <c r="JZZ1842" s="401"/>
      <c r="KAA1842" s="401"/>
      <c r="KAB1842" s="401"/>
      <c r="KAC1842" s="401"/>
      <c r="KAD1842" s="401"/>
      <c r="KAE1842" s="401"/>
      <c r="KAF1842" s="401"/>
      <c r="KAG1842" s="401"/>
      <c r="KAH1842" s="401"/>
      <c r="KAI1842" s="401"/>
      <c r="KAJ1842" s="401"/>
      <c r="KAK1842" s="401"/>
      <c r="KAL1842" s="401"/>
      <c r="KAM1842" s="401"/>
      <c r="KAN1842" s="401"/>
      <c r="KAO1842" s="401"/>
      <c r="KAP1842" s="401"/>
      <c r="KAQ1842" s="401"/>
      <c r="KAR1842" s="401"/>
      <c r="KAS1842" s="401"/>
      <c r="KAT1842" s="401"/>
      <c r="KAU1842" s="401"/>
      <c r="KAV1842" s="401"/>
      <c r="KAW1842" s="401"/>
      <c r="KAX1842" s="401"/>
      <c r="KAY1842" s="401"/>
      <c r="KAZ1842" s="401"/>
      <c r="KBA1842" s="401"/>
      <c r="KBB1842" s="401"/>
      <c r="KBC1842" s="401"/>
      <c r="KBD1842" s="401"/>
      <c r="KBE1842" s="401"/>
      <c r="KBF1842" s="401"/>
      <c r="KBG1842" s="401"/>
      <c r="KBH1842" s="401"/>
      <c r="KBI1842" s="401"/>
      <c r="KBJ1842" s="401"/>
      <c r="KBK1842" s="401"/>
      <c r="KBL1842" s="401"/>
      <c r="KBM1842" s="401"/>
      <c r="KBN1842" s="401"/>
      <c r="KBO1842" s="401"/>
      <c r="KBP1842" s="401"/>
      <c r="KBQ1842" s="401"/>
      <c r="KBR1842" s="401"/>
      <c r="KBS1842" s="401"/>
      <c r="KBT1842" s="401"/>
      <c r="KBU1842" s="401"/>
      <c r="KBV1842" s="401"/>
      <c r="KBW1842" s="401"/>
      <c r="KBX1842" s="401"/>
      <c r="KBY1842" s="401"/>
      <c r="KBZ1842" s="401"/>
      <c r="KCA1842" s="401"/>
      <c r="KCB1842" s="401"/>
      <c r="KCC1842" s="401"/>
      <c r="KCD1842" s="401"/>
      <c r="KCE1842" s="401"/>
      <c r="KCF1842" s="401"/>
      <c r="KCG1842" s="401"/>
      <c r="KCH1842" s="401"/>
      <c r="KCI1842" s="401"/>
      <c r="KCJ1842" s="401"/>
      <c r="KCK1842" s="401"/>
      <c r="KCL1842" s="401"/>
      <c r="KCM1842" s="401"/>
      <c r="KCN1842" s="401"/>
      <c r="KCO1842" s="401"/>
      <c r="KCP1842" s="401"/>
      <c r="KCQ1842" s="401"/>
      <c r="KCR1842" s="401"/>
      <c r="KCS1842" s="401"/>
      <c r="KCT1842" s="401"/>
      <c r="KCU1842" s="401"/>
      <c r="KCV1842" s="401"/>
      <c r="KCW1842" s="401"/>
      <c r="KCX1842" s="401"/>
      <c r="KCY1842" s="401"/>
      <c r="KCZ1842" s="401"/>
      <c r="KDA1842" s="401"/>
      <c r="KDB1842" s="401"/>
      <c r="KDC1842" s="401"/>
      <c r="KDD1842" s="401"/>
      <c r="KDE1842" s="401"/>
      <c r="KDF1842" s="401"/>
      <c r="KDG1842" s="401"/>
      <c r="KDH1842" s="401"/>
      <c r="KDI1842" s="401"/>
      <c r="KDJ1842" s="401"/>
      <c r="KDK1842" s="401"/>
      <c r="KDL1842" s="401"/>
      <c r="KDM1842" s="401"/>
      <c r="KDN1842" s="401"/>
      <c r="KDO1842" s="401"/>
      <c r="KDP1842" s="401"/>
      <c r="KDQ1842" s="401"/>
      <c r="KDR1842" s="401"/>
      <c r="KDS1842" s="401"/>
      <c r="KDT1842" s="401"/>
      <c r="KDU1842" s="401"/>
      <c r="KDV1842" s="401"/>
      <c r="KDW1842" s="401"/>
      <c r="KDX1842" s="401"/>
      <c r="KDY1842" s="401"/>
      <c r="KDZ1842" s="401"/>
      <c r="KEA1842" s="401"/>
      <c r="KEB1842" s="401"/>
      <c r="KEC1842" s="401"/>
      <c r="KED1842" s="401"/>
      <c r="KEE1842" s="401"/>
      <c r="KEF1842" s="401"/>
      <c r="KEG1842" s="401"/>
      <c r="KEH1842" s="401"/>
      <c r="KEI1842" s="401"/>
      <c r="KEJ1842" s="401"/>
      <c r="KEK1842" s="401"/>
      <c r="KEL1842" s="401"/>
      <c r="KEM1842" s="401"/>
      <c r="KEN1842" s="401"/>
      <c r="KEO1842" s="401"/>
      <c r="KEP1842" s="401"/>
      <c r="KEQ1842" s="401"/>
      <c r="KER1842" s="401"/>
      <c r="KES1842" s="401"/>
      <c r="KET1842" s="401"/>
      <c r="KEU1842" s="401"/>
      <c r="KEV1842" s="401"/>
      <c r="KEW1842" s="401"/>
      <c r="KEX1842" s="401"/>
      <c r="KEY1842" s="401"/>
      <c r="KEZ1842" s="401"/>
      <c r="KFA1842" s="401"/>
      <c r="KFB1842" s="401"/>
      <c r="KFC1842" s="401"/>
      <c r="KFD1842" s="401"/>
      <c r="KFE1842" s="401"/>
      <c r="KFF1842" s="401"/>
      <c r="KFG1842" s="401"/>
      <c r="KFH1842" s="401"/>
      <c r="KFI1842" s="401"/>
      <c r="KFJ1842" s="401"/>
      <c r="KFK1842" s="401"/>
      <c r="KFL1842" s="401"/>
      <c r="KFM1842" s="401"/>
      <c r="KFN1842" s="401"/>
      <c r="KFO1842" s="401"/>
      <c r="KFP1842" s="401"/>
      <c r="KFQ1842" s="401"/>
      <c r="KFR1842" s="401"/>
      <c r="KFS1842" s="401"/>
      <c r="KFT1842" s="401"/>
      <c r="KFU1842" s="401"/>
      <c r="KFV1842" s="401"/>
      <c r="KFW1842" s="401"/>
      <c r="KFX1842" s="401"/>
      <c r="KFY1842" s="401"/>
      <c r="KFZ1842" s="401"/>
      <c r="KGA1842" s="401"/>
      <c r="KGB1842" s="401"/>
      <c r="KGC1842" s="401"/>
      <c r="KGD1842" s="401"/>
      <c r="KGE1842" s="401"/>
      <c r="KGF1842" s="401"/>
      <c r="KGG1842" s="401"/>
      <c r="KGH1842" s="401"/>
      <c r="KGI1842" s="401"/>
      <c r="KGJ1842" s="401"/>
      <c r="KGK1842" s="401"/>
      <c r="KGL1842" s="401"/>
      <c r="KGM1842" s="401"/>
      <c r="KGN1842" s="401"/>
      <c r="KGO1842" s="401"/>
      <c r="KGP1842" s="401"/>
      <c r="KGQ1842" s="401"/>
      <c r="KGR1842" s="401"/>
      <c r="KGS1842" s="401"/>
      <c r="KGT1842" s="401"/>
      <c r="KGU1842" s="401"/>
      <c r="KGV1842" s="401"/>
      <c r="KGW1842" s="401"/>
      <c r="KGX1842" s="401"/>
      <c r="KGY1842" s="401"/>
      <c r="KGZ1842" s="401"/>
      <c r="KHA1842" s="401"/>
      <c r="KHB1842" s="401"/>
      <c r="KHC1842" s="401"/>
      <c r="KHD1842" s="401"/>
      <c r="KHE1842" s="401"/>
      <c r="KHF1842" s="401"/>
      <c r="KHG1842" s="401"/>
      <c r="KHH1842" s="401"/>
      <c r="KHI1842" s="401"/>
      <c r="KHJ1842" s="401"/>
      <c r="KHK1842" s="401"/>
      <c r="KHL1842" s="401"/>
      <c r="KHM1842" s="401"/>
      <c r="KHN1842" s="401"/>
      <c r="KHO1842" s="401"/>
      <c r="KHP1842" s="401"/>
      <c r="KHQ1842" s="401"/>
      <c r="KHR1842" s="401"/>
      <c r="KHS1842" s="401"/>
      <c r="KHT1842" s="401"/>
      <c r="KHU1842" s="401"/>
      <c r="KHV1842" s="401"/>
      <c r="KHW1842" s="401"/>
      <c r="KHX1842" s="401"/>
      <c r="KHY1842" s="401"/>
      <c r="KHZ1842" s="401"/>
      <c r="KIA1842" s="401"/>
      <c r="KIB1842" s="401"/>
      <c r="KIC1842" s="401"/>
      <c r="KID1842" s="401"/>
      <c r="KIE1842" s="401"/>
      <c r="KIF1842" s="401"/>
      <c r="KIG1842" s="401"/>
      <c r="KIH1842" s="401"/>
      <c r="KII1842" s="401"/>
      <c r="KIJ1842" s="401"/>
      <c r="KIK1842" s="401"/>
      <c r="KIL1842" s="401"/>
      <c r="KIM1842" s="401"/>
      <c r="KIN1842" s="401"/>
      <c r="KIO1842" s="401"/>
      <c r="KIP1842" s="401"/>
      <c r="KIQ1842" s="401"/>
      <c r="KIR1842" s="401"/>
      <c r="KIS1842" s="401"/>
      <c r="KIT1842" s="401"/>
      <c r="KIU1842" s="401"/>
      <c r="KIV1842" s="401"/>
      <c r="KIW1842" s="401"/>
      <c r="KIX1842" s="401"/>
      <c r="KIY1842" s="401"/>
      <c r="KIZ1842" s="401"/>
      <c r="KJA1842" s="401"/>
      <c r="KJB1842" s="401"/>
      <c r="KJC1842" s="401"/>
      <c r="KJD1842" s="401"/>
      <c r="KJE1842" s="401"/>
      <c r="KJF1842" s="401"/>
      <c r="KJG1842" s="401"/>
      <c r="KJH1842" s="401"/>
      <c r="KJI1842" s="401"/>
      <c r="KJJ1842" s="401"/>
      <c r="KJK1842" s="401"/>
      <c r="KJL1842" s="401"/>
      <c r="KJM1842" s="401"/>
      <c r="KJN1842" s="401"/>
      <c r="KJO1842" s="401"/>
      <c r="KJP1842" s="401"/>
      <c r="KJQ1842" s="401"/>
      <c r="KJR1842" s="401"/>
      <c r="KJS1842" s="401"/>
      <c r="KJT1842" s="401"/>
      <c r="KJU1842" s="401"/>
      <c r="KJV1842" s="401"/>
      <c r="KJW1842" s="401"/>
      <c r="KJX1842" s="401"/>
      <c r="KJY1842" s="401"/>
      <c r="KJZ1842" s="401"/>
      <c r="KKA1842" s="401"/>
      <c r="KKB1842" s="401"/>
      <c r="KKC1842" s="401"/>
      <c r="KKD1842" s="401"/>
      <c r="KKE1842" s="401"/>
      <c r="KKF1842" s="401"/>
      <c r="KKG1842" s="401"/>
      <c r="KKH1842" s="401"/>
      <c r="KKI1842" s="401"/>
      <c r="KKJ1842" s="401"/>
      <c r="KKK1842" s="401"/>
      <c r="KKL1842" s="401"/>
      <c r="KKM1842" s="401"/>
      <c r="KKN1842" s="401"/>
      <c r="KKO1842" s="401"/>
      <c r="KKP1842" s="401"/>
      <c r="KKQ1842" s="401"/>
      <c r="KKR1842" s="401"/>
      <c r="KKS1842" s="401"/>
      <c r="KKT1842" s="401"/>
      <c r="KKU1842" s="401"/>
      <c r="KKV1842" s="401"/>
      <c r="KKW1842" s="401"/>
      <c r="KKX1842" s="401"/>
      <c r="KKY1842" s="401"/>
      <c r="KKZ1842" s="401"/>
      <c r="KLA1842" s="401"/>
      <c r="KLB1842" s="401"/>
      <c r="KLC1842" s="401"/>
      <c r="KLD1842" s="401"/>
      <c r="KLE1842" s="401"/>
      <c r="KLF1842" s="401"/>
      <c r="KLG1842" s="401"/>
      <c r="KLH1842" s="401"/>
      <c r="KLI1842" s="401"/>
      <c r="KLJ1842" s="401"/>
      <c r="KLK1842" s="401"/>
      <c r="KLL1842" s="401"/>
      <c r="KLM1842" s="401"/>
      <c r="KLN1842" s="401"/>
      <c r="KLO1842" s="401"/>
      <c r="KLP1842" s="401"/>
      <c r="KLQ1842" s="401"/>
      <c r="KLR1842" s="401"/>
      <c r="KLS1842" s="401"/>
      <c r="KLT1842" s="401"/>
      <c r="KLU1842" s="401"/>
      <c r="KLV1842" s="401"/>
      <c r="KLW1842" s="401"/>
      <c r="KLX1842" s="401"/>
      <c r="KLY1842" s="401"/>
      <c r="KLZ1842" s="401"/>
      <c r="KMA1842" s="401"/>
      <c r="KMB1842" s="401"/>
      <c r="KMC1842" s="401"/>
      <c r="KMD1842" s="401"/>
      <c r="KME1842" s="401"/>
      <c r="KMF1842" s="401"/>
      <c r="KMG1842" s="401"/>
      <c r="KMH1842" s="401"/>
      <c r="KMI1842" s="401"/>
      <c r="KMJ1842" s="401"/>
      <c r="KMK1842" s="401"/>
      <c r="KML1842" s="401"/>
      <c r="KMM1842" s="401"/>
      <c r="KMN1842" s="401"/>
      <c r="KMO1842" s="401"/>
      <c r="KMP1842" s="401"/>
      <c r="KMQ1842" s="401"/>
      <c r="KMR1842" s="401"/>
      <c r="KMS1842" s="401"/>
      <c r="KMT1842" s="401"/>
      <c r="KMU1842" s="401"/>
      <c r="KMV1842" s="401"/>
      <c r="KMW1842" s="401"/>
      <c r="KMX1842" s="401"/>
      <c r="KMY1842" s="401"/>
      <c r="KMZ1842" s="401"/>
      <c r="KNA1842" s="401"/>
      <c r="KNB1842" s="401"/>
      <c r="KNC1842" s="401"/>
      <c r="KND1842" s="401"/>
      <c r="KNE1842" s="401"/>
      <c r="KNF1842" s="401"/>
      <c r="KNG1842" s="401"/>
      <c r="KNH1842" s="401"/>
      <c r="KNI1842" s="401"/>
      <c r="KNJ1842" s="401"/>
      <c r="KNK1842" s="401"/>
      <c r="KNL1842" s="401"/>
      <c r="KNM1842" s="401"/>
      <c r="KNN1842" s="401"/>
      <c r="KNO1842" s="401"/>
      <c r="KNP1842" s="401"/>
      <c r="KNQ1842" s="401"/>
      <c r="KNR1842" s="401"/>
      <c r="KNS1842" s="401"/>
      <c r="KNT1842" s="401"/>
      <c r="KNU1842" s="401"/>
      <c r="KNV1842" s="401"/>
      <c r="KNW1842" s="401"/>
      <c r="KNX1842" s="401"/>
      <c r="KNY1842" s="401"/>
      <c r="KNZ1842" s="401"/>
      <c r="KOA1842" s="401"/>
      <c r="KOB1842" s="401"/>
      <c r="KOC1842" s="401"/>
      <c r="KOD1842" s="401"/>
      <c r="KOE1842" s="401"/>
      <c r="KOF1842" s="401"/>
      <c r="KOG1842" s="401"/>
      <c r="KOH1842" s="401"/>
      <c r="KOI1842" s="401"/>
      <c r="KOJ1842" s="401"/>
      <c r="KOK1842" s="401"/>
      <c r="KOL1842" s="401"/>
      <c r="KOM1842" s="401"/>
      <c r="KON1842" s="401"/>
      <c r="KOO1842" s="401"/>
      <c r="KOP1842" s="401"/>
      <c r="KOQ1842" s="401"/>
      <c r="KOR1842" s="401"/>
      <c r="KOS1842" s="401"/>
      <c r="KOT1842" s="401"/>
      <c r="KOU1842" s="401"/>
      <c r="KOV1842" s="401"/>
      <c r="KOW1842" s="401"/>
      <c r="KOX1842" s="401"/>
      <c r="KOY1842" s="401"/>
      <c r="KOZ1842" s="401"/>
      <c r="KPA1842" s="401"/>
      <c r="KPB1842" s="401"/>
      <c r="KPC1842" s="401"/>
      <c r="KPD1842" s="401"/>
      <c r="KPE1842" s="401"/>
      <c r="KPF1842" s="401"/>
      <c r="KPG1842" s="401"/>
      <c r="KPH1842" s="401"/>
      <c r="KPI1842" s="401"/>
      <c r="KPJ1842" s="401"/>
      <c r="KPK1842" s="401"/>
      <c r="KPL1842" s="401"/>
      <c r="KPM1842" s="401"/>
      <c r="KPN1842" s="401"/>
      <c r="KPO1842" s="401"/>
      <c r="KPP1842" s="401"/>
      <c r="KPQ1842" s="401"/>
      <c r="KPR1842" s="401"/>
      <c r="KPS1842" s="401"/>
      <c r="KPT1842" s="401"/>
      <c r="KPU1842" s="401"/>
      <c r="KPV1842" s="401"/>
      <c r="KPW1842" s="401"/>
      <c r="KPX1842" s="401"/>
      <c r="KPY1842" s="401"/>
      <c r="KPZ1842" s="401"/>
      <c r="KQA1842" s="401"/>
      <c r="KQB1842" s="401"/>
      <c r="KQC1842" s="401"/>
      <c r="KQD1842" s="401"/>
      <c r="KQE1842" s="401"/>
      <c r="KQF1842" s="401"/>
      <c r="KQG1842" s="401"/>
      <c r="KQH1842" s="401"/>
      <c r="KQI1842" s="401"/>
      <c r="KQJ1842" s="401"/>
      <c r="KQK1842" s="401"/>
      <c r="KQL1842" s="401"/>
      <c r="KQM1842" s="401"/>
      <c r="KQN1842" s="401"/>
      <c r="KQO1842" s="401"/>
      <c r="KQP1842" s="401"/>
      <c r="KQQ1842" s="401"/>
      <c r="KQR1842" s="401"/>
      <c r="KQS1842" s="401"/>
      <c r="KQT1842" s="401"/>
      <c r="KQU1842" s="401"/>
      <c r="KQV1842" s="401"/>
      <c r="KQW1842" s="401"/>
      <c r="KQX1842" s="401"/>
      <c r="KQY1842" s="401"/>
      <c r="KQZ1842" s="401"/>
      <c r="KRA1842" s="401"/>
      <c r="KRB1842" s="401"/>
      <c r="KRC1842" s="401"/>
      <c r="KRD1842" s="401"/>
      <c r="KRE1842" s="401"/>
      <c r="KRF1842" s="401"/>
      <c r="KRG1842" s="401"/>
      <c r="KRH1842" s="401"/>
      <c r="KRI1842" s="401"/>
      <c r="KRJ1842" s="401"/>
      <c r="KRK1842" s="401"/>
      <c r="KRL1842" s="401"/>
      <c r="KRM1842" s="401"/>
      <c r="KRN1842" s="401"/>
      <c r="KRO1842" s="401"/>
      <c r="KRP1842" s="401"/>
      <c r="KRQ1842" s="401"/>
      <c r="KRR1842" s="401"/>
      <c r="KRS1842" s="401"/>
      <c r="KRT1842" s="401"/>
      <c r="KRU1842" s="401"/>
      <c r="KRV1842" s="401"/>
      <c r="KRW1842" s="401"/>
      <c r="KRX1842" s="401"/>
      <c r="KRY1842" s="401"/>
      <c r="KRZ1842" s="401"/>
      <c r="KSA1842" s="401"/>
      <c r="KSB1842" s="401"/>
      <c r="KSC1842" s="401"/>
      <c r="KSD1842" s="401"/>
      <c r="KSE1842" s="401"/>
      <c r="KSF1842" s="401"/>
      <c r="KSG1842" s="401"/>
      <c r="KSH1842" s="401"/>
      <c r="KSI1842" s="401"/>
      <c r="KSJ1842" s="401"/>
      <c r="KSK1842" s="401"/>
      <c r="KSL1842" s="401"/>
      <c r="KSM1842" s="401"/>
      <c r="KSN1842" s="401"/>
      <c r="KSO1842" s="401"/>
      <c r="KSP1842" s="401"/>
      <c r="KSQ1842" s="401"/>
      <c r="KSR1842" s="401"/>
      <c r="KSS1842" s="401"/>
      <c r="KST1842" s="401"/>
      <c r="KSU1842" s="401"/>
      <c r="KSV1842" s="401"/>
      <c r="KSW1842" s="401"/>
      <c r="KSX1842" s="401"/>
      <c r="KSY1842" s="401"/>
      <c r="KSZ1842" s="401"/>
      <c r="KTA1842" s="401"/>
      <c r="KTB1842" s="401"/>
      <c r="KTC1842" s="401"/>
      <c r="KTD1842" s="401"/>
      <c r="KTE1842" s="401"/>
      <c r="KTF1842" s="401"/>
      <c r="KTG1842" s="401"/>
      <c r="KTH1842" s="401"/>
      <c r="KTI1842" s="401"/>
      <c r="KTJ1842" s="401"/>
      <c r="KTK1842" s="401"/>
      <c r="KTL1842" s="401"/>
      <c r="KTM1842" s="401"/>
      <c r="KTN1842" s="401"/>
      <c r="KTO1842" s="401"/>
      <c r="KTP1842" s="401"/>
      <c r="KTQ1842" s="401"/>
      <c r="KTR1842" s="401"/>
      <c r="KTS1842" s="401"/>
      <c r="KTT1842" s="401"/>
      <c r="KTU1842" s="401"/>
      <c r="KTV1842" s="401"/>
      <c r="KTW1842" s="401"/>
      <c r="KTX1842" s="401"/>
      <c r="KTY1842" s="401"/>
      <c r="KTZ1842" s="401"/>
      <c r="KUA1842" s="401"/>
      <c r="KUB1842" s="401"/>
      <c r="KUC1842" s="401"/>
      <c r="KUD1842" s="401"/>
      <c r="KUE1842" s="401"/>
      <c r="KUF1842" s="401"/>
      <c r="KUG1842" s="401"/>
      <c r="KUH1842" s="401"/>
      <c r="KUI1842" s="401"/>
      <c r="KUJ1842" s="401"/>
      <c r="KUK1842" s="401"/>
      <c r="KUL1842" s="401"/>
      <c r="KUM1842" s="401"/>
      <c r="KUN1842" s="401"/>
      <c r="KUO1842" s="401"/>
      <c r="KUP1842" s="401"/>
      <c r="KUQ1842" s="401"/>
      <c r="KUR1842" s="401"/>
      <c r="KUS1842" s="401"/>
      <c r="KUT1842" s="401"/>
      <c r="KUU1842" s="401"/>
      <c r="KUV1842" s="401"/>
      <c r="KUW1842" s="401"/>
      <c r="KUX1842" s="401"/>
      <c r="KUY1842" s="401"/>
      <c r="KUZ1842" s="401"/>
      <c r="KVA1842" s="401"/>
      <c r="KVB1842" s="401"/>
      <c r="KVC1842" s="401"/>
      <c r="KVD1842" s="401"/>
      <c r="KVE1842" s="401"/>
      <c r="KVF1842" s="401"/>
      <c r="KVG1842" s="401"/>
      <c r="KVH1842" s="401"/>
      <c r="KVI1842" s="401"/>
      <c r="KVJ1842" s="401"/>
      <c r="KVK1842" s="401"/>
      <c r="KVL1842" s="401"/>
      <c r="KVM1842" s="401"/>
      <c r="KVN1842" s="401"/>
      <c r="KVO1842" s="401"/>
      <c r="KVP1842" s="401"/>
      <c r="KVQ1842" s="401"/>
      <c r="KVR1842" s="401"/>
      <c r="KVS1842" s="401"/>
      <c r="KVT1842" s="401"/>
      <c r="KVU1842" s="401"/>
      <c r="KVV1842" s="401"/>
      <c r="KVW1842" s="401"/>
      <c r="KVX1842" s="401"/>
      <c r="KVY1842" s="401"/>
      <c r="KVZ1842" s="401"/>
      <c r="KWA1842" s="401"/>
      <c r="KWB1842" s="401"/>
      <c r="KWC1842" s="401"/>
      <c r="KWD1842" s="401"/>
      <c r="KWE1842" s="401"/>
      <c r="KWF1842" s="401"/>
      <c r="KWG1842" s="401"/>
      <c r="KWH1842" s="401"/>
      <c r="KWI1842" s="401"/>
      <c r="KWJ1842" s="401"/>
      <c r="KWK1842" s="401"/>
      <c r="KWL1842" s="401"/>
      <c r="KWM1842" s="401"/>
      <c r="KWN1842" s="401"/>
      <c r="KWO1842" s="401"/>
      <c r="KWP1842" s="401"/>
      <c r="KWQ1842" s="401"/>
      <c r="KWR1842" s="401"/>
      <c r="KWS1842" s="401"/>
      <c r="KWT1842" s="401"/>
      <c r="KWU1842" s="401"/>
      <c r="KWV1842" s="401"/>
      <c r="KWW1842" s="401"/>
      <c r="KWX1842" s="401"/>
      <c r="KWY1842" s="401"/>
      <c r="KWZ1842" s="401"/>
      <c r="KXA1842" s="401"/>
      <c r="KXB1842" s="401"/>
      <c r="KXC1842" s="401"/>
      <c r="KXD1842" s="401"/>
      <c r="KXE1842" s="401"/>
      <c r="KXF1842" s="401"/>
      <c r="KXG1842" s="401"/>
      <c r="KXH1842" s="401"/>
      <c r="KXI1842" s="401"/>
      <c r="KXJ1842" s="401"/>
      <c r="KXK1842" s="401"/>
      <c r="KXL1842" s="401"/>
      <c r="KXM1842" s="401"/>
      <c r="KXN1842" s="401"/>
      <c r="KXO1842" s="401"/>
      <c r="KXP1842" s="401"/>
      <c r="KXQ1842" s="401"/>
      <c r="KXR1842" s="401"/>
      <c r="KXS1842" s="401"/>
      <c r="KXT1842" s="401"/>
      <c r="KXU1842" s="401"/>
      <c r="KXV1842" s="401"/>
      <c r="KXW1842" s="401"/>
      <c r="KXX1842" s="401"/>
      <c r="KXY1842" s="401"/>
      <c r="KXZ1842" s="401"/>
      <c r="KYA1842" s="401"/>
      <c r="KYB1842" s="401"/>
      <c r="KYC1842" s="401"/>
      <c r="KYD1842" s="401"/>
      <c r="KYE1842" s="401"/>
      <c r="KYF1842" s="401"/>
      <c r="KYG1842" s="401"/>
      <c r="KYH1842" s="401"/>
      <c r="KYI1842" s="401"/>
      <c r="KYJ1842" s="401"/>
      <c r="KYK1842" s="401"/>
      <c r="KYL1842" s="401"/>
      <c r="KYM1842" s="401"/>
      <c r="KYN1842" s="401"/>
      <c r="KYO1842" s="401"/>
      <c r="KYP1842" s="401"/>
      <c r="KYQ1842" s="401"/>
      <c r="KYR1842" s="401"/>
      <c r="KYS1842" s="401"/>
      <c r="KYT1842" s="401"/>
      <c r="KYU1842" s="401"/>
      <c r="KYV1842" s="401"/>
      <c r="KYW1842" s="401"/>
      <c r="KYX1842" s="401"/>
      <c r="KYY1842" s="401"/>
      <c r="KYZ1842" s="401"/>
      <c r="KZA1842" s="401"/>
      <c r="KZB1842" s="401"/>
      <c r="KZC1842" s="401"/>
      <c r="KZD1842" s="401"/>
      <c r="KZE1842" s="401"/>
      <c r="KZF1842" s="401"/>
      <c r="KZG1842" s="401"/>
      <c r="KZH1842" s="401"/>
      <c r="KZI1842" s="401"/>
      <c r="KZJ1842" s="401"/>
      <c r="KZK1842" s="401"/>
      <c r="KZL1842" s="401"/>
      <c r="KZM1842" s="401"/>
      <c r="KZN1842" s="401"/>
      <c r="KZO1842" s="401"/>
      <c r="KZP1842" s="401"/>
      <c r="KZQ1842" s="401"/>
      <c r="KZR1842" s="401"/>
      <c r="KZS1842" s="401"/>
      <c r="KZT1842" s="401"/>
      <c r="KZU1842" s="401"/>
      <c r="KZV1842" s="401"/>
      <c r="KZW1842" s="401"/>
      <c r="KZX1842" s="401"/>
      <c r="KZY1842" s="401"/>
      <c r="KZZ1842" s="401"/>
      <c r="LAA1842" s="401"/>
      <c r="LAB1842" s="401"/>
      <c r="LAC1842" s="401"/>
      <c r="LAD1842" s="401"/>
      <c r="LAE1842" s="401"/>
      <c r="LAF1842" s="401"/>
      <c r="LAG1842" s="401"/>
      <c r="LAH1842" s="401"/>
      <c r="LAI1842" s="401"/>
      <c r="LAJ1842" s="401"/>
      <c r="LAK1842" s="401"/>
      <c r="LAL1842" s="401"/>
      <c r="LAM1842" s="401"/>
      <c r="LAN1842" s="401"/>
      <c r="LAO1842" s="401"/>
      <c r="LAP1842" s="401"/>
      <c r="LAQ1842" s="401"/>
      <c r="LAR1842" s="401"/>
      <c r="LAS1842" s="401"/>
      <c r="LAT1842" s="401"/>
      <c r="LAU1842" s="401"/>
      <c r="LAV1842" s="401"/>
      <c r="LAW1842" s="401"/>
      <c r="LAX1842" s="401"/>
      <c r="LAY1842" s="401"/>
      <c r="LAZ1842" s="401"/>
      <c r="LBA1842" s="401"/>
      <c r="LBB1842" s="401"/>
      <c r="LBC1842" s="401"/>
      <c r="LBD1842" s="401"/>
      <c r="LBE1842" s="401"/>
      <c r="LBF1842" s="401"/>
      <c r="LBG1842" s="401"/>
      <c r="LBH1842" s="401"/>
      <c r="LBI1842" s="401"/>
      <c r="LBJ1842" s="401"/>
      <c r="LBK1842" s="401"/>
      <c r="LBL1842" s="401"/>
      <c r="LBM1842" s="401"/>
      <c r="LBN1842" s="401"/>
      <c r="LBO1842" s="401"/>
      <c r="LBP1842" s="401"/>
      <c r="LBQ1842" s="401"/>
      <c r="LBR1842" s="401"/>
      <c r="LBS1842" s="401"/>
      <c r="LBT1842" s="401"/>
      <c r="LBU1842" s="401"/>
      <c r="LBV1842" s="401"/>
      <c r="LBW1842" s="401"/>
      <c r="LBX1842" s="401"/>
      <c r="LBY1842" s="401"/>
      <c r="LBZ1842" s="401"/>
      <c r="LCA1842" s="401"/>
      <c r="LCB1842" s="401"/>
      <c r="LCC1842" s="401"/>
      <c r="LCD1842" s="401"/>
      <c r="LCE1842" s="401"/>
      <c r="LCF1842" s="401"/>
      <c r="LCG1842" s="401"/>
      <c r="LCH1842" s="401"/>
      <c r="LCI1842" s="401"/>
      <c r="LCJ1842" s="401"/>
      <c r="LCK1842" s="401"/>
      <c r="LCL1842" s="401"/>
      <c r="LCM1842" s="401"/>
      <c r="LCN1842" s="401"/>
      <c r="LCO1842" s="401"/>
      <c r="LCP1842" s="401"/>
      <c r="LCQ1842" s="401"/>
      <c r="LCR1842" s="401"/>
      <c r="LCS1842" s="401"/>
      <c r="LCT1842" s="401"/>
      <c r="LCU1842" s="401"/>
      <c r="LCV1842" s="401"/>
      <c r="LCW1842" s="401"/>
      <c r="LCX1842" s="401"/>
      <c r="LCY1842" s="401"/>
      <c r="LCZ1842" s="401"/>
      <c r="LDA1842" s="401"/>
      <c r="LDB1842" s="401"/>
      <c r="LDC1842" s="401"/>
      <c r="LDD1842" s="401"/>
      <c r="LDE1842" s="401"/>
      <c r="LDF1842" s="401"/>
      <c r="LDG1842" s="401"/>
      <c r="LDH1842" s="401"/>
      <c r="LDI1842" s="401"/>
      <c r="LDJ1842" s="401"/>
      <c r="LDK1842" s="401"/>
      <c r="LDL1842" s="401"/>
      <c r="LDM1842" s="401"/>
      <c r="LDN1842" s="401"/>
      <c r="LDO1842" s="401"/>
      <c r="LDP1842" s="401"/>
      <c r="LDQ1842" s="401"/>
      <c r="LDR1842" s="401"/>
      <c r="LDS1842" s="401"/>
      <c r="LDT1842" s="401"/>
      <c r="LDU1842" s="401"/>
      <c r="LDV1842" s="401"/>
      <c r="LDW1842" s="401"/>
      <c r="LDX1842" s="401"/>
      <c r="LDY1842" s="401"/>
      <c r="LDZ1842" s="401"/>
      <c r="LEA1842" s="401"/>
      <c r="LEB1842" s="401"/>
      <c r="LEC1842" s="401"/>
      <c r="LED1842" s="401"/>
      <c r="LEE1842" s="401"/>
      <c r="LEF1842" s="401"/>
      <c r="LEG1842" s="401"/>
      <c r="LEH1842" s="401"/>
      <c r="LEI1842" s="401"/>
      <c r="LEJ1842" s="401"/>
      <c r="LEK1842" s="401"/>
      <c r="LEL1842" s="401"/>
      <c r="LEM1842" s="401"/>
      <c r="LEN1842" s="401"/>
      <c r="LEO1842" s="401"/>
      <c r="LEP1842" s="401"/>
      <c r="LEQ1842" s="401"/>
      <c r="LER1842" s="401"/>
      <c r="LES1842" s="401"/>
      <c r="LET1842" s="401"/>
      <c r="LEU1842" s="401"/>
      <c r="LEV1842" s="401"/>
      <c r="LEW1842" s="401"/>
      <c r="LEX1842" s="401"/>
      <c r="LEY1842" s="401"/>
      <c r="LEZ1842" s="401"/>
      <c r="LFA1842" s="401"/>
      <c r="LFB1842" s="401"/>
      <c r="LFC1842" s="401"/>
      <c r="LFD1842" s="401"/>
      <c r="LFE1842" s="401"/>
      <c r="LFF1842" s="401"/>
      <c r="LFG1842" s="401"/>
      <c r="LFH1842" s="401"/>
      <c r="LFI1842" s="401"/>
      <c r="LFJ1842" s="401"/>
      <c r="LFK1842" s="401"/>
      <c r="LFL1842" s="401"/>
      <c r="LFM1842" s="401"/>
      <c r="LFN1842" s="401"/>
      <c r="LFO1842" s="401"/>
      <c r="LFP1842" s="401"/>
      <c r="LFQ1842" s="401"/>
      <c r="LFR1842" s="401"/>
      <c r="LFS1842" s="401"/>
      <c r="LFT1842" s="401"/>
      <c r="LFU1842" s="401"/>
      <c r="LFV1842" s="401"/>
      <c r="LFW1842" s="401"/>
      <c r="LFX1842" s="401"/>
      <c r="LFY1842" s="401"/>
      <c r="LFZ1842" s="401"/>
      <c r="LGA1842" s="401"/>
      <c r="LGB1842" s="401"/>
      <c r="LGC1842" s="401"/>
      <c r="LGD1842" s="401"/>
      <c r="LGE1842" s="401"/>
      <c r="LGF1842" s="401"/>
      <c r="LGG1842" s="401"/>
      <c r="LGH1842" s="401"/>
      <c r="LGI1842" s="401"/>
      <c r="LGJ1842" s="401"/>
      <c r="LGK1842" s="401"/>
      <c r="LGL1842" s="401"/>
      <c r="LGM1842" s="401"/>
      <c r="LGN1842" s="401"/>
      <c r="LGO1842" s="401"/>
      <c r="LGP1842" s="401"/>
      <c r="LGQ1842" s="401"/>
      <c r="LGR1842" s="401"/>
      <c r="LGS1842" s="401"/>
      <c r="LGT1842" s="401"/>
      <c r="LGU1842" s="401"/>
      <c r="LGV1842" s="401"/>
      <c r="LGW1842" s="401"/>
      <c r="LGX1842" s="401"/>
      <c r="LGY1842" s="401"/>
      <c r="LGZ1842" s="401"/>
      <c r="LHA1842" s="401"/>
      <c r="LHB1842" s="401"/>
      <c r="LHC1842" s="401"/>
      <c r="LHD1842" s="401"/>
      <c r="LHE1842" s="401"/>
      <c r="LHF1842" s="401"/>
      <c r="LHG1842" s="401"/>
      <c r="LHH1842" s="401"/>
      <c r="LHI1842" s="401"/>
      <c r="LHJ1842" s="401"/>
      <c r="LHK1842" s="401"/>
      <c r="LHL1842" s="401"/>
      <c r="LHM1842" s="401"/>
      <c r="LHN1842" s="401"/>
      <c r="LHO1842" s="401"/>
      <c r="LHP1842" s="401"/>
      <c r="LHQ1842" s="401"/>
      <c r="LHR1842" s="401"/>
      <c r="LHS1842" s="401"/>
      <c r="LHT1842" s="401"/>
      <c r="LHU1842" s="401"/>
      <c r="LHV1842" s="401"/>
      <c r="LHW1842" s="401"/>
      <c r="LHX1842" s="401"/>
      <c r="LHY1842" s="401"/>
      <c r="LHZ1842" s="401"/>
      <c r="LIA1842" s="401"/>
      <c r="LIB1842" s="401"/>
      <c r="LIC1842" s="401"/>
      <c r="LID1842" s="401"/>
      <c r="LIE1842" s="401"/>
      <c r="LIF1842" s="401"/>
      <c r="LIG1842" s="401"/>
      <c r="LIH1842" s="401"/>
      <c r="LII1842" s="401"/>
      <c r="LIJ1842" s="401"/>
      <c r="LIK1842" s="401"/>
      <c r="LIL1842" s="401"/>
      <c r="LIM1842" s="401"/>
      <c r="LIN1842" s="401"/>
      <c r="LIO1842" s="401"/>
      <c r="LIP1842" s="401"/>
      <c r="LIQ1842" s="401"/>
      <c r="LIR1842" s="401"/>
      <c r="LIS1842" s="401"/>
      <c r="LIT1842" s="401"/>
      <c r="LIU1842" s="401"/>
      <c r="LIV1842" s="401"/>
      <c r="LIW1842" s="401"/>
      <c r="LIX1842" s="401"/>
      <c r="LIY1842" s="401"/>
      <c r="LIZ1842" s="401"/>
      <c r="LJA1842" s="401"/>
      <c r="LJB1842" s="401"/>
      <c r="LJC1842" s="401"/>
      <c r="LJD1842" s="401"/>
      <c r="LJE1842" s="401"/>
      <c r="LJF1842" s="401"/>
      <c r="LJG1842" s="401"/>
      <c r="LJH1842" s="401"/>
      <c r="LJI1842" s="401"/>
      <c r="LJJ1842" s="401"/>
      <c r="LJK1842" s="401"/>
      <c r="LJL1842" s="401"/>
      <c r="LJM1842" s="401"/>
      <c r="LJN1842" s="401"/>
      <c r="LJO1842" s="401"/>
      <c r="LJP1842" s="401"/>
      <c r="LJQ1842" s="401"/>
      <c r="LJR1842" s="401"/>
      <c r="LJS1842" s="401"/>
      <c r="LJT1842" s="401"/>
      <c r="LJU1842" s="401"/>
      <c r="LJV1842" s="401"/>
      <c r="LJW1842" s="401"/>
      <c r="LJX1842" s="401"/>
      <c r="LJY1842" s="401"/>
      <c r="LJZ1842" s="401"/>
      <c r="LKA1842" s="401"/>
      <c r="LKB1842" s="401"/>
      <c r="LKC1842" s="401"/>
      <c r="LKD1842" s="401"/>
      <c r="LKE1842" s="401"/>
      <c r="LKF1842" s="401"/>
      <c r="LKG1842" s="401"/>
      <c r="LKH1842" s="401"/>
      <c r="LKI1842" s="401"/>
      <c r="LKJ1842" s="401"/>
      <c r="LKK1842" s="401"/>
      <c r="LKL1842" s="401"/>
      <c r="LKM1842" s="401"/>
      <c r="LKN1842" s="401"/>
      <c r="LKO1842" s="401"/>
      <c r="LKP1842" s="401"/>
      <c r="LKQ1842" s="401"/>
      <c r="LKR1842" s="401"/>
      <c r="LKS1842" s="401"/>
      <c r="LKT1842" s="401"/>
      <c r="LKU1842" s="401"/>
      <c r="LKV1842" s="401"/>
      <c r="LKW1842" s="401"/>
      <c r="LKX1842" s="401"/>
      <c r="LKY1842" s="401"/>
      <c r="LKZ1842" s="401"/>
      <c r="LLA1842" s="401"/>
      <c r="LLB1842" s="401"/>
      <c r="LLC1842" s="401"/>
      <c r="LLD1842" s="401"/>
      <c r="LLE1842" s="401"/>
      <c r="LLF1842" s="401"/>
      <c r="LLG1842" s="401"/>
      <c r="LLH1842" s="401"/>
      <c r="LLI1842" s="401"/>
      <c r="LLJ1842" s="401"/>
      <c r="LLK1842" s="401"/>
      <c r="LLL1842" s="401"/>
      <c r="LLM1842" s="401"/>
      <c r="LLN1842" s="401"/>
      <c r="LLO1842" s="401"/>
      <c r="LLP1842" s="401"/>
      <c r="LLQ1842" s="401"/>
      <c r="LLR1842" s="401"/>
      <c r="LLS1842" s="401"/>
      <c r="LLT1842" s="401"/>
      <c r="LLU1842" s="401"/>
      <c r="LLV1842" s="401"/>
      <c r="LLW1842" s="401"/>
      <c r="LLX1842" s="401"/>
      <c r="LLY1842" s="401"/>
      <c r="LLZ1842" s="401"/>
      <c r="LMA1842" s="401"/>
      <c r="LMB1842" s="401"/>
      <c r="LMC1842" s="401"/>
      <c r="LMD1842" s="401"/>
      <c r="LME1842" s="401"/>
      <c r="LMF1842" s="401"/>
      <c r="LMG1842" s="401"/>
      <c r="LMH1842" s="401"/>
      <c r="LMI1842" s="401"/>
      <c r="LMJ1842" s="401"/>
      <c r="LMK1842" s="401"/>
      <c r="LML1842" s="401"/>
      <c r="LMM1842" s="401"/>
      <c r="LMN1842" s="401"/>
      <c r="LMO1842" s="401"/>
      <c r="LMP1842" s="401"/>
      <c r="LMQ1842" s="401"/>
      <c r="LMR1842" s="401"/>
      <c r="LMS1842" s="401"/>
      <c r="LMT1842" s="401"/>
      <c r="LMU1842" s="401"/>
      <c r="LMV1842" s="401"/>
      <c r="LMW1842" s="401"/>
      <c r="LMX1842" s="401"/>
      <c r="LMY1842" s="401"/>
      <c r="LMZ1842" s="401"/>
      <c r="LNA1842" s="401"/>
      <c r="LNB1842" s="401"/>
      <c r="LNC1842" s="401"/>
      <c r="LND1842" s="401"/>
      <c r="LNE1842" s="401"/>
      <c r="LNF1842" s="401"/>
      <c r="LNG1842" s="401"/>
      <c r="LNH1842" s="401"/>
      <c r="LNI1842" s="401"/>
      <c r="LNJ1842" s="401"/>
      <c r="LNK1842" s="401"/>
      <c r="LNL1842" s="401"/>
      <c r="LNM1842" s="401"/>
      <c r="LNN1842" s="401"/>
      <c r="LNO1842" s="401"/>
      <c r="LNP1842" s="401"/>
      <c r="LNQ1842" s="401"/>
      <c r="LNR1842" s="401"/>
      <c r="LNS1842" s="401"/>
      <c r="LNT1842" s="401"/>
      <c r="LNU1842" s="401"/>
      <c r="LNV1842" s="401"/>
      <c r="LNW1842" s="401"/>
      <c r="LNX1842" s="401"/>
      <c r="LNY1842" s="401"/>
      <c r="LNZ1842" s="401"/>
      <c r="LOA1842" s="401"/>
      <c r="LOB1842" s="401"/>
      <c r="LOC1842" s="401"/>
      <c r="LOD1842" s="401"/>
      <c r="LOE1842" s="401"/>
      <c r="LOF1842" s="401"/>
      <c r="LOG1842" s="401"/>
      <c r="LOH1842" s="401"/>
      <c r="LOI1842" s="401"/>
      <c r="LOJ1842" s="401"/>
      <c r="LOK1842" s="401"/>
      <c r="LOL1842" s="401"/>
      <c r="LOM1842" s="401"/>
      <c r="LON1842" s="401"/>
      <c r="LOO1842" s="401"/>
      <c r="LOP1842" s="401"/>
      <c r="LOQ1842" s="401"/>
      <c r="LOR1842" s="401"/>
      <c r="LOS1842" s="401"/>
      <c r="LOT1842" s="401"/>
      <c r="LOU1842" s="401"/>
      <c r="LOV1842" s="401"/>
      <c r="LOW1842" s="401"/>
      <c r="LOX1842" s="401"/>
      <c r="LOY1842" s="401"/>
      <c r="LOZ1842" s="401"/>
      <c r="LPA1842" s="401"/>
      <c r="LPB1842" s="401"/>
      <c r="LPC1842" s="401"/>
      <c r="LPD1842" s="401"/>
      <c r="LPE1842" s="401"/>
      <c r="LPF1842" s="401"/>
      <c r="LPG1842" s="401"/>
      <c r="LPH1842" s="401"/>
      <c r="LPI1842" s="401"/>
      <c r="LPJ1842" s="401"/>
      <c r="LPK1842" s="401"/>
      <c r="LPL1842" s="401"/>
      <c r="LPM1842" s="401"/>
      <c r="LPN1842" s="401"/>
      <c r="LPO1842" s="401"/>
      <c r="LPP1842" s="401"/>
      <c r="LPQ1842" s="401"/>
      <c r="LPR1842" s="401"/>
      <c r="LPS1842" s="401"/>
      <c r="LPT1842" s="401"/>
      <c r="LPU1842" s="401"/>
      <c r="LPV1842" s="401"/>
      <c r="LPW1842" s="401"/>
      <c r="LPX1842" s="401"/>
      <c r="LPY1842" s="401"/>
      <c r="LPZ1842" s="401"/>
      <c r="LQA1842" s="401"/>
      <c r="LQB1842" s="401"/>
      <c r="LQC1842" s="401"/>
      <c r="LQD1842" s="401"/>
      <c r="LQE1842" s="401"/>
      <c r="LQF1842" s="401"/>
      <c r="LQG1842" s="401"/>
      <c r="LQH1842" s="401"/>
      <c r="LQI1842" s="401"/>
      <c r="LQJ1842" s="401"/>
      <c r="LQK1842" s="401"/>
      <c r="LQL1842" s="401"/>
      <c r="LQM1842" s="401"/>
      <c r="LQN1842" s="401"/>
      <c r="LQO1842" s="401"/>
      <c r="LQP1842" s="401"/>
      <c r="LQQ1842" s="401"/>
      <c r="LQR1842" s="401"/>
      <c r="LQS1842" s="401"/>
      <c r="LQT1842" s="401"/>
      <c r="LQU1842" s="401"/>
      <c r="LQV1842" s="401"/>
      <c r="LQW1842" s="401"/>
      <c r="LQX1842" s="401"/>
      <c r="LQY1842" s="401"/>
      <c r="LQZ1842" s="401"/>
      <c r="LRA1842" s="401"/>
      <c r="LRB1842" s="401"/>
      <c r="LRC1842" s="401"/>
      <c r="LRD1842" s="401"/>
      <c r="LRE1842" s="401"/>
      <c r="LRF1842" s="401"/>
      <c r="LRG1842" s="401"/>
      <c r="LRH1842" s="401"/>
      <c r="LRI1842" s="401"/>
      <c r="LRJ1842" s="401"/>
      <c r="LRK1842" s="401"/>
      <c r="LRL1842" s="401"/>
      <c r="LRM1842" s="401"/>
      <c r="LRN1842" s="401"/>
      <c r="LRO1842" s="401"/>
      <c r="LRP1842" s="401"/>
      <c r="LRQ1842" s="401"/>
      <c r="LRR1842" s="401"/>
      <c r="LRS1842" s="401"/>
      <c r="LRT1842" s="401"/>
      <c r="LRU1842" s="401"/>
      <c r="LRV1842" s="401"/>
      <c r="LRW1842" s="401"/>
      <c r="LRX1842" s="401"/>
      <c r="LRY1842" s="401"/>
      <c r="LRZ1842" s="401"/>
      <c r="LSA1842" s="401"/>
      <c r="LSB1842" s="401"/>
      <c r="LSC1842" s="401"/>
      <c r="LSD1842" s="401"/>
      <c r="LSE1842" s="401"/>
      <c r="LSF1842" s="401"/>
      <c r="LSG1842" s="401"/>
      <c r="LSH1842" s="401"/>
      <c r="LSI1842" s="401"/>
      <c r="LSJ1842" s="401"/>
      <c r="LSK1842" s="401"/>
      <c r="LSL1842" s="401"/>
      <c r="LSM1842" s="401"/>
      <c r="LSN1842" s="401"/>
      <c r="LSO1842" s="401"/>
      <c r="LSP1842" s="401"/>
      <c r="LSQ1842" s="401"/>
      <c r="LSR1842" s="401"/>
      <c r="LSS1842" s="401"/>
      <c r="LST1842" s="401"/>
      <c r="LSU1842" s="401"/>
      <c r="LSV1842" s="401"/>
      <c r="LSW1842" s="401"/>
      <c r="LSX1842" s="401"/>
      <c r="LSY1842" s="401"/>
      <c r="LSZ1842" s="401"/>
      <c r="LTA1842" s="401"/>
      <c r="LTB1842" s="401"/>
      <c r="LTC1842" s="401"/>
      <c r="LTD1842" s="401"/>
      <c r="LTE1842" s="401"/>
      <c r="LTF1842" s="401"/>
      <c r="LTG1842" s="401"/>
      <c r="LTH1842" s="401"/>
      <c r="LTI1842" s="401"/>
      <c r="LTJ1842" s="401"/>
      <c r="LTK1842" s="401"/>
      <c r="LTL1842" s="401"/>
      <c r="LTM1842" s="401"/>
      <c r="LTN1842" s="401"/>
      <c r="LTO1842" s="401"/>
      <c r="LTP1842" s="401"/>
      <c r="LTQ1842" s="401"/>
      <c r="LTR1842" s="401"/>
      <c r="LTS1842" s="401"/>
      <c r="LTT1842" s="401"/>
      <c r="LTU1842" s="401"/>
      <c r="LTV1842" s="401"/>
      <c r="LTW1842" s="401"/>
      <c r="LTX1842" s="401"/>
      <c r="LTY1842" s="401"/>
      <c r="LTZ1842" s="401"/>
      <c r="LUA1842" s="401"/>
      <c r="LUB1842" s="401"/>
      <c r="LUC1842" s="401"/>
      <c r="LUD1842" s="401"/>
      <c r="LUE1842" s="401"/>
      <c r="LUF1842" s="401"/>
      <c r="LUG1842" s="401"/>
      <c r="LUH1842" s="401"/>
      <c r="LUI1842" s="401"/>
      <c r="LUJ1842" s="401"/>
      <c r="LUK1842" s="401"/>
      <c r="LUL1842" s="401"/>
      <c r="LUM1842" s="401"/>
      <c r="LUN1842" s="401"/>
      <c r="LUO1842" s="401"/>
      <c r="LUP1842" s="401"/>
      <c r="LUQ1842" s="401"/>
      <c r="LUR1842" s="401"/>
      <c r="LUS1842" s="401"/>
      <c r="LUT1842" s="401"/>
      <c r="LUU1842" s="401"/>
      <c r="LUV1842" s="401"/>
      <c r="LUW1842" s="401"/>
      <c r="LUX1842" s="401"/>
      <c r="LUY1842" s="401"/>
      <c r="LUZ1842" s="401"/>
      <c r="LVA1842" s="401"/>
      <c r="LVB1842" s="401"/>
      <c r="LVC1842" s="401"/>
      <c r="LVD1842" s="401"/>
      <c r="LVE1842" s="401"/>
      <c r="LVF1842" s="401"/>
      <c r="LVG1842" s="401"/>
      <c r="LVH1842" s="401"/>
      <c r="LVI1842" s="401"/>
      <c r="LVJ1842" s="401"/>
      <c r="LVK1842" s="401"/>
      <c r="LVL1842" s="401"/>
      <c r="LVM1842" s="401"/>
      <c r="LVN1842" s="401"/>
      <c r="LVO1842" s="401"/>
      <c r="LVP1842" s="401"/>
      <c r="LVQ1842" s="401"/>
      <c r="LVR1842" s="401"/>
      <c r="LVS1842" s="401"/>
      <c r="LVT1842" s="401"/>
      <c r="LVU1842" s="401"/>
      <c r="LVV1842" s="401"/>
      <c r="LVW1842" s="401"/>
      <c r="LVX1842" s="401"/>
      <c r="LVY1842" s="401"/>
      <c r="LVZ1842" s="401"/>
      <c r="LWA1842" s="401"/>
      <c r="LWB1842" s="401"/>
      <c r="LWC1842" s="401"/>
      <c r="LWD1842" s="401"/>
      <c r="LWE1842" s="401"/>
      <c r="LWF1842" s="401"/>
      <c r="LWG1842" s="401"/>
      <c r="LWH1842" s="401"/>
      <c r="LWI1842" s="401"/>
      <c r="LWJ1842" s="401"/>
      <c r="LWK1842" s="401"/>
      <c r="LWL1842" s="401"/>
      <c r="LWM1842" s="401"/>
      <c r="LWN1842" s="401"/>
      <c r="LWO1842" s="401"/>
      <c r="LWP1842" s="401"/>
      <c r="LWQ1842" s="401"/>
      <c r="LWR1842" s="401"/>
      <c r="LWS1842" s="401"/>
      <c r="LWT1842" s="401"/>
      <c r="LWU1842" s="401"/>
      <c r="LWV1842" s="401"/>
      <c r="LWW1842" s="401"/>
      <c r="LWX1842" s="401"/>
      <c r="LWY1842" s="401"/>
      <c r="LWZ1842" s="401"/>
      <c r="LXA1842" s="401"/>
      <c r="LXB1842" s="401"/>
      <c r="LXC1842" s="401"/>
      <c r="LXD1842" s="401"/>
      <c r="LXE1842" s="401"/>
      <c r="LXF1842" s="401"/>
      <c r="LXG1842" s="401"/>
      <c r="LXH1842" s="401"/>
      <c r="LXI1842" s="401"/>
      <c r="LXJ1842" s="401"/>
      <c r="LXK1842" s="401"/>
      <c r="LXL1842" s="401"/>
      <c r="LXM1842" s="401"/>
      <c r="LXN1842" s="401"/>
      <c r="LXO1842" s="401"/>
      <c r="LXP1842" s="401"/>
      <c r="LXQ1842" s="401"/>
      <c r="LXR1842" s="401"/>
      <c r="LXS1842" s="401"/>
      <c r="LXT1842" s="401"/>
      <c r="LXU1842" s="401"/>
      <c r="LXV1842" s="401"/>
      <c r="LXW1842" s="401"/>
      <c r="LXX1842" s="401"/>
      <c r="LXY1842" s="401"/>
      <c r="LXZ1842" s="401"/>
      <c r="LYA1842" s="401"/>
      <c r="LYB1842" s="401"/>
      <c r="LYC1842" s="401"/>
      <c r="LYD1842" s="401"/>
      <c r="LYE1842" s="401"/>
      <c r="LYF1842" s="401"/>
      <c r="LYG1842" s="401"/>
      <c r="LYH1842" s="401"/>
      <c r="LYI1842" s="401"/>
      <c r="LYJ1842" s="401"/>
      <c r="LYK1842" s="401"/>
      <c r="LYL1842" s="401"/>
      <c r="LYM1842" s="401"/>
      <c r="LYN1842" s="401"/>
      <c r="LYO1842" s="401"/>
      <c r="LYP1842" s="401"/>
      <c r="LYQ1842" s="401"/>
      <c r="LYR1842" s="401"/>
      <c r="LYS1842" s="401"/>
      <c r="LYT1842" s="401"/>
      <c r="LYU1842" s="401"/>
      <c r="LYV1842" s="401"/>
      <c r="LYW1842" s="401"/>
      <c r="LYX1842" s="401"/>
      <c r="LYY1842" s="401"/>
      <c r="LYZ1842" s="401"/>
      <c r="LZA1842" s="401"/>
      <c r="LZB1842" s="401"/>
      <c r="LZC1842" s="401"/>
      <c r="LZD1842" s="401"/>
      <c r="LZE1842" s="401"/>
      <c r="LZF1842" s="401"/>
      <c r="LZG1842" s="401"/>
      <c r="LZH1842" s="401"/>
      <c r="LZI1842" s="401"/>
      <c r="LZJ1842" s="401"/>
      <c r="LZK1842" s="401"/>
      <c r="LZL1842" s="401"/>
      <c r="LZM1842" s="401"/>
      <c r="LZN1842" s="401"/>
      <c r="LZO1842" s="401"/>
      <c r="LZP1842" s="401"/>
      <c r="LZQ1842" s="401"/>
      <c r="LZR1842" s="401"/>
      <c r="LZS1842" s="401"/>
      <c r="LZT1842" s="401"/>
      <c r="LZU1842" s="401"/>
      <c r="LZV1842" s="401"/>
      <c r="LZW1842" s="401"/>
      <c r="LZX1842" s="401"/>
      <c r="LZY1842" s="401"/>
      <c r="LZZ1842" s="401"/>
      <c r="MAA1842" s="401"/>
      <c r="MAB1842" s="401"/>
      <c r="MAC1842" s="401"/>
      <c r="MAD1842" s="401"/>
      <c r="MAE1842" s="401"/>
      <c r="MAF1842" s="401"/>
      <c r="MAG1842" s="401"/>
      <c r="MAH1842" s="401"/>
      <c r="MAI1842" s="401"/>
      <c r="MAJ1842" s="401"/>
      <c r="MAK1842" s="401"/>
      <c r="MAL1842" s="401"/>
      <c r="MAM1842" s="401"/>
      <c r="MAN1842" s="401"/>
      <c r="MAO1842" s="401"/>
      <c r="MAP1842" s="401"/>
      <c r="MAQ1842" s="401"/>
      <c r="MAR1842" s="401"/>
      <c r="MAS1842" s="401"/>
      <c r="MAT1842" s="401"/>
      <c r="MAU1842" s="401"/>
      <c r="MAV1842" s="401"/>
      <c r="MAW1842" s="401"/>
      <c r="MAX1842" s="401"/>
      <c r="MAY1842" s="401"/>
      <c r="MAZ1842" s="401"/>
      <c r="MBA1842" s="401"/>
      <c r="MBB1842" s="401"/>
      <c r="MBC1842" s="401"/>
      <c r="MBD1842" s="401"/>
      <c r="MBE1842" s="401"/>
      <c r="MBF1842" s="401"/>
      <c r="MBG1842" s="401"/>
      <c r="MBH1842" s="401"/>
      <c r="MBI1842" s="401"/>
      <c r="MBJ1842" s="401"/>
      <c r="MBK1842" s="401"/>
      <c r="MBL1842" s="401"/>
      <c r="MBM1842" s="401"/>
      <c r="MBN1842" s="401"/>
      <c r="MBO1842" s="401"/>
      <c r="MBP1842" s="401"/>
      <c r="MBQ1842" s="401"/>
      <c r="MBR1842" s="401"/>
      <c r="MBS1842" s="401"/>
      <c r="MBT1842" s="401"/>
      <c r="MBU1842" s="401"/>
      <c r="MBV1842" s="401"/>
      <c r="MBW1842" s="401"/>
      <c r="MBX1842" s="401"/>
      <c r="MBY1842" s="401"/>
      <c r="MBZ1842" s="401"/>
      <c r="MCA1842" s="401"/>
      <c r="MCB1842" s="401"/>
      <c r="MCC1842" s="401"/>
      <c r="MCD1842" s="401"/>
      <c r="MCE1842" s="401"/>
      <c r="MCF1842" s="401"/>
      <c r="MCG1842" s="401"/>
      <c r="MCH1842" s="401"/>
      <c r="MCI1842" s="401"/>
      <c r="MCJ1842" s="401"/>
      <c r="MCK1842" s="401"/>
      <c r="MCL1842" s="401"/>
      <c r="MCM1842" s="401"/>
      <c r="MCN1842" s="401"/>
      <c r="MCO1842" s="401"/>
      <c r="MCP1842" s="401"/>
      <c r="MCQ1842" s="401"/>
      <c r="MCR1842" s="401"/>
      <c r="MCS1842" s="401"/>
      <c r="MCT1842" s="401"/>
      <c r="MCU1842" s="401"/>
      <c r="MCV1842" s="401"/>
      <c r="MCW1842" s="401"/>
      <c r="MCX1842" s="401"/>
      <c r="MCY1842" s="401"/>
      <c r="MCZ1842" s="401"/>
      <c r="MDA1842" s="401"/>
      <c r="MDB1842" s="401"/>
      <c r="MDC1842" s="401"/>
      <c r="MDD1842" s="401"/>
      <c r="MDE1842" s="401"/>
      <c r="MDF1842" s="401"/>
      <c r="MDG1842" s="401"/>
      <c r="MDH1842" s="401"/>
      <c r="MDI1842" s="401"/>
      <c r="MDJ1842" s="401"/>
      <c r="MDK1842" s="401"/>
      <c r="MDL1842" s="401"/>
      <c r="MDM1842" s="401"/>
      <c r="MDN1842" s="401"/>
      <c r="MDO1842" s="401"/>
      <c r="MDP1842" s="401"/>
      <c r="MDQ1842" s="401"/>
      <c r="MDR1842" s="401"/>
      <c r="MDS1842" s="401"/>
      <c r="MDT1842" s="401"/>
      <c r="MDU1842" s="401"/>
      <c r="MDV1842" s="401"/>
      <c r="MDW1842" s="401"/>
      <c r="MDX1842" s="401"/>
      <c r="MDY1842" s="401"/>
      <c r="MDZ1842" s="401"/>
      <c r="MEA1842" s="401"/>
      <c r="MEB1842" s="401"/>
      <c r="MEC1842" s="401"/>
      <c r="MED1842" s="401"/>
      <c r="MEE1842" s="401"/>
      <c r="MEF1842" s="401"/>
      <c r="MEG1842" s="401"/>
      <c r="MEH1842" s="401"/>
      <c r="MEI1842" s="401"/>
      <c r="MEJ1842" s="401"/>
      <c r="MEK1842" s="401"/>
      <c r="MEL1842" s="401"/>
      <c r="MEM1842" s="401"/>
      <c r="MEN1842" s="401"/>
      <c r="MEO1842" s="401"/>
      <c r="MEP1842" s="401"/>
      <c r="MEQ1842" s="401"/>
      <c r="MER1842" s="401"/>
      <c r="MES1842" s="401"/>
      <c r="MET1842" s="401"/>
      <c r="MEU1842" s="401"/>
      <c r="MEV1842" s="401"/>
      <c r="MEW1842" s="401"/>
      <c r="MEX1842" s="401"/>
      <c r="MEY1842" s="401"/>
      <c r="MEZ1842" s="401"/>
      <c r="MFA1842" s="401"/>
      <c r="MFB1842" s="401"/>
      <c r="MFC1842" s="401"/>
      <c r="MFD1842" s="401"/>
      <c r="MFE1842" s="401"/>
      <c r="MFF1842" s="401"/>
      <c r="MFG1842" s="401"/>
      <c r="MFH1842" s="401"/>
      <c r="MFI1842" s="401"/>
      <c r="MFJ1842" s="401"/>
      <c r="MFK1842" s="401"/>
      <c r="MFL1842" s="401"/>
      <c r="MFM1842" s="401"/>
      <c r="MFN1842" s="401"/>
      <c r="MFO1842" s="401"/>
      <c r="MFP1842" s="401"/>
      <c r="MFQ1842" s="401"/>
      <c r="MFR1842" s="401"/>
      <c r="MFS1842" s="401"/>
      <c r="MFT1842" s="401"/>
      <c r="MFU1842" s="401"/>
      <c r="MFV1842" s="401"/>
      <c r="MFW1842" s="401"/>
      <c r="MFX1842" s="401"/>
      <c r="MFY1842" s="401"/>
      <c r="MFZ1842" s="401"/>
      <c r="MGA1842" s="401"/>
      <c r="MGB1842" s="401"/>
      <c r="MGC1842" s="401"/>
      <c r="MGD1842" s="401"/>
      <c r="MGE1842" s="401"/>
      <c r="MGF1842" s="401"/>
      <c r="MGG1842" s="401"/>
      <c r="MGH1842" s="401"/>
      <c r="MGI1842" s="401"/>
      <c r="MGJ1842" s="401"/>
      <c r="MGK1842" s="401"/>
      <c r="MGL1842" s="401"/>
      <c r="MGM1842" s="401"/>
      <c r="MGN1842" s="401"/>
      <c r="MGO1842" s="401"/>
      <c r="MGP1842" s="401"/>
      <c r="MGQ1842" s="401"/>
      <c r="MGR1842" s="401"/>
      <c r="MGS1842" s="401"/>
      <c r="MGT1842" s="401"/>
      <c r="MGU1842" s="401"/>
      <c r="MGV1842" s="401"/>
      <c r="MGW1842" s="401"/>
      <c r="MGX1842" s="401"/>
      <c r="MGY1842" s="401"/>
      <c r="MGZ1842" s="401"/>
      <c r="MHA1842" s="401"/>
      <c r="MHB1842" s="401"/>
      <c r="MHC1842" s="401"/>
      <c r="MHD1842" s="401"/>
      <c r="MHE1842" s="401"/>
      <c r="MHF1842" s="401"/>
      <c r="MHG1842" s="401"/>
      <c r="MHH1842" s="401"/>
      <c r="MHI1842" s="401"/>
      <c r="MHJ1842" s="401"/>
      <c r="MHK1842" s="401"/>
      <c r="MHL1842" s="401"/>
      <c r="MHM1842" s="401"/>
      <c r="MHN1842" s="401"/>
      <c r="MHO1842" s="401"/>
      <c r="MHP1842" s="401"/>
      <c r="MHQ1842" s="401"/>
      <c r="MHR1842" s="401"/>
      <c r="MHS1842" s="401"/>
      <c r="MHT1842" s="401"/>
      <c r="MHU1842" s="401"/>
      <c r="MHV1842" s="401"/>
      <c r="MHW1842" s="401"/>
      <c r="MHX1842" s="401"/>
      <c r="MHY1842" s="401"/>
      <c r="MHZ1842" s="401"/>
      <c r="MIA1842" s="401"/>
      <c r="MIB1842" s="401"/>
      <c r="MIC1842" s="401"/>
      <c r="MID1842" s="401"/>
      <c r="MIE1842" s="401"/>
      <c r="MIF1842" s="401"/>
      <c r="MIG1842" s="401"/>
      <c r="MIH1842" s="401"/>
      <c r="MII1842" s="401"/>
      <c r="MIJ1842" s="401"/>
      <c r="MIK1842" s="401"/>
      <c r="MIL1842" s="401"/>
      <c r="MIM1842" s="401"/>
      <c r="MIN1842" s="401"/>
      <c r="MIO1842" s="401"/>
      <c r="MIP1842" s="401"/>
      <c r="MIQ1842" s="401"/>
      <c r="MIR1842" s="401"/>
      <c r="MIS1842" s="401"/>
      <c r="MIT1842" s="401"/>
      <c r="MIU1842" s="401"/>
      <c r="MIV1842" s="401"/>
      <c r="MIW1842" s="401"/>
      <c r="MIX1842" s="401"/>
      <c r="MIY1842" s="401"/>
      <c r="MIZ1842" s="401"/>
      <c r="MJA1842" s="401"/>
      <c r="MJB1842" s="401"/>
      <c r="MJC1842" s="401"/>
      <c r="MJD1842" s="401"/>
      <c r="MJE1842" s="401"/>
      <c r="MJF1842" s="401"/>
      <c r="MJG1842" s="401"/>
      <c r="MJH1842" s="401"/>
      <c r="MJI1842" s="401"/>
      <c r="MJJ1842" s="401"/>
      <c r="MJK1842" s="401"/>
      <c r="MJL1842" s="401"/>
      <c r="MJM1842" s="401"/>
      <c r="MJN1842" s="401"/>
      <c r="MJO1842" s="401"/>
      <c r="MJP1842" s="401"/>
      <c r="MJQ1842" s="401"/>
      <c r="MJR1842" s="401"/>
      <c r="MJS1842" s="401"/>
      <c r="MJT1842" s="401"/>
      <c r="MJU1842" s="401"/>
      <c r="MJV1842" s="401"/>
      <c r="MJW1842" s="401"/>
      <c r="MJX1842" s="401"/>
      <c r="MJY1842" s="401"/>
      <c r="MJZ1842" s="401"/>
      <c r="MKA1842" s="401"/>
      <c r="MKB1842" s="401"/>
      <c r="MKC1842" s="401"/>
      <c r="MKD1842" s="401"/>
      <c r="MKE1842" s="401"/>
      <c r="MKF1842" s="401"/>
      <c r="MKG1842" s="401"/>
      <c r="MKH1842" s="401"/>
      <c r="MKI1842" s="401"/>
      <c r="MKJ1842" s="401"/>
      <c r="MKK1842" s="401"/>
      <c r="MKL1842" s="401"/>
      <c r="MKM1842" s="401"/>
      <c r="MKN1842" s="401"/>
      <c r="MKO1842" s="401"/>
      <c r="MKP1842" s="401"/>
      <c r="MKQ1842" s="401"/>
      <c r="MKR1842" s="401"/>
      <c r="MKS1842" s="401"/>
      <c r="MKT1842" s="401"/>
      <c r="MKU1842" s="401"/>
      <c r="MKV1842" s="401"/>
      <c r="MKW1842" s="401"/>
      <c r="MKX1842" s="401"/>
      <c r="MKY1842" s="401"/>
      <c r="MKZ1842" s="401"/>
      <c r="MLA1842" s="401"/>
      <c r="MLB1842" s="401"/>
      <c r="MLC1842" s="401"/>
      <c r="MLD1842" s="401"/>
      <c r="MLE1842" s="401"/>
      <c r="MLF1842" s="401"/>
      <c r="MLG1842" s="401"/>
      <c r="MLH1842" s="401"/>
      <c r="MLI1842" s="401"/>
      <c r="MLJ1842" s="401"/>
      <c r="MLK1842" s="401"/>
      <c r="MLL1842" s="401"/>
      <c r="MLM1842" s="401"/>
      <c r="MLN1842" s="401"/>
      <c r="MLO1842" s="401"/>
      <c r="MLP1842" s="401"/>
      <c r="MLQ1842" s="401"/>
      <c r="MLR1842" s="401"/>
      <c r="MLS1842" s="401"/>
      <c r="MLT1842" s="401"/>
      <c r="MLU1842" s="401"/>
      <c r="MLV1842" s="401"/>
      <c r="MLW1842" s="401"/>
      <c r="MLX1842" s="401"/>
      <c r="MLY1842" s="401"/>
      <c r="MLZ1842" s="401"/>
      <c r="MMA1842" s="401"/>
      <c r="MMB1842" s="401"/>
      <c r="MMC1842" s="401"/>
      <c r="MMD1842" s="401"/>
      <c r="MME1842" s="401"/>
      <c r="MMF1842" s="401"/>
      <c r="MMG1842" s="401"/>
      <c r="MMH1842" s="401"/>
      <c r="MMI1842" s="401"/>
      <c r="MMJ1842" s="401"/>
      <c r="MMK1842" s="401"/>
      <c r="MML1842" s="401"/>
      <c r="MMM1842" s="401"/>
      <c r="MMN1842" s="401"/>
      <c r="MMO1842" s="401"/>
      <c r="MMP1842" s="401"/>
      <c r="MMQ1842" s="401"/>
      <c r="MMR1842" s="401"/>
      <c r="MMS1842" s="401"/>
      <c r="MMT1842" s="401"/>
      <c r="MMU1842" s="401"/>
      <c r="MMV1842" s="401"/>
      <c r="MMW1842" s="401"/>
      <c r="MMX1842" s="401"/>
      <c r="MMY1842" s="401"/>
      <c r="MMZ1842" s="401"/>
      <c r="MNA1842" s="401"/>
      <c r="MNB1842" s="401"/>
      <c r="MNC1842" s="401"/>
      <c r="MND1842" s="401"/>
      <c r="MNE1842" s="401"/>
      <c r="MNF1842" s="401"/>
      <c r="MNG1842" s="401"/>
      <c r="MNH1842" s="401"/>
      <c r="MNI1842" s="401"/>
      <c r="MNJ1842" s="401"/>
      <c r="MNK1842" s="401"/>
      <c r="MNL1842" s="401"/>
      <c r="MNM1842" s="401"/>
      <c r="MNN1842" s="401"/>
      <c r="MNO1842" s="401"/>
      <c r="MNP1842" s="401"/>
      <c r="MNQ1842" s="401"/>
      <c r="MNR1842" s="401"/>
      <c r="MNS1842" s="401"/>
      <c r="MNT1842" s="401"/>
      <c r="MNU1842" s="401"/>
      <c r="MNV1842" s="401"/>
      <c r="MNW1842" s="401"/>
      <c r="MNX1842" s="401"/>
      <c r="MNY1842" s="401"/>
      <c r="MNZ1842" s="401"/>
      <c r="MOA1842" s="401"/>
      <c r="MOB1842" s="401"/>
      <c r="MOC1842" s="401"/>
      <c r="MOD1842" s="401"/>
      <c r="MOE1842" s="401"/>
      <c r="MOF1842" s="401"/>
      <c r="MOG1842" s="401"/>
      <c r="MOH1842" s="401"/>
      <c r="MOI1842" s="401"/>
      <c r="MOJ1842" s="401"/>
      <c r="MOK1842" s="401"/>
      <c r="MOL1842" s="401"/>
      <c r="MOM1842" s="401"/>
      <c r="MON1842" s="401"/>
      <c r="MOO1842" s="401"/>
      <c r="MOP1842" s="401"/>
      <c r="MOQ1842" s="401"/>
      <c r="MOR1842" s="401"/>
      <c r="MOS1842" s="401"/>
      <c r="MOT1842" s="401"/>
      <c r="MOU1842" s="401"/>
      <c r="MOV1842" s="401"/>
      <c r="MOW1842" s="401"/>
      <c r="MOX1842" s="401"/>
      <c r="MOY1842" s="401"/>
      <c r="MOZ1842" s="401"/>
      <c r="MPA1842" s="401"/>
      <c r="MPB1842" s="401"/>
      <c r="MPC1842" s="401"/>
      <c r="MPD1842" s="401"/>
      <c r="MPE1842" s="401"/>
      <c r="MPF1842" s="401"/>
      <c r="MPG1842" s="401"/>
      <c r="MPH1842" s="401"/>
      <c r="MPI1842" s="401"/>
      <c r="MPJ1842" s="401"/>
      <c r="MPK1842" s="401"/>
      <c r="MPL1842" s="401"/>
      <c r="MPM1842" s="401"/>
      <c r="MPN1842" s="401"/>
      <c r="MPO1842" s="401"/>
      <c r="MPP1842" s="401"/>
      <c r="MPQ1842" s="401"/>
      <c r="MPR1842" s="401"/>
      <c r="MPS1842" s="401"/>
      <c r="MPT1842" s="401"/>
      <c r="MPU1842" s="401"/>
      <c r="MPV1842" s="401"/>
      <c r="MPW1842" s="401"/>
      <c r="MPX1842" s="401"/>
      <c r="MPY1842" s="401"/>
      <c r="MPZ1842" s="401"/>
      <c r="MQA1842" s="401"/>
      <c r="MQB1842" s="401"/>
      <c r="MQC1842" s="401"/>
      <c r="MQD1842" s="401"/>
      <c r="MQE1842" s="401"/>
      <c r="MQF1842" s="401"/>
      <c r="MQG1842" s="401"/>
      <c r="MQH1842" s="401"/>
      <c r="MQI1842" s="401"/>
      <c r="MQJ1842" s="401"/>
      <c r="MQK1842" s="401"/>
      <c r="MQL1842" s="401"/>
      <c r="MQM1842" s="401"/>
      <c r="MQN1842" s="401"/>
      <c r="MQO1842" s="401"/>
      <c r="MQP1842" s="401"/>
      <c r="MQQ1842" s="401"/>
      <c r="MQR1842" s="401"/>
      <c r="MQS1842" s="401"/>
      <c r="MQT1842" s="401"/>
      <c r="MQU1842" s="401"/>
      <c r="MQV1842" s="401"/>
      <c r="MQW1842" s="401"/>
      <c r="MQX1842" s="401"/>
      <c r="MQY1842" s="401"/>
      <c r="MQZ1842" s="401"/>
      <c r="MRA1842" s="401"/>
      <c r="MRB1842" s="401"/>
      <c r="MRC1842" s="401"/>
      <c r="MRD1842" s="401"/>
      <c r="MRE1842" s="401"/>
      <c r="MRF1842" s="401"/>
      <c r="MRG1842" s="401"/>
      <c r="MRH1842" s="401"/>
      <c r="MRI1842" s="401"/>
      <c r="MRJ1842" s="401"/>
      <c r="MRK1842" s="401"/>
      <c r="MRL1842" s="401"/>
      <c r="MRM1842" s="401"/>
      <c r="MRN1842" s="401"/>
      <c r="MRO1842" s="401"/>
      <c r="MRP1842" s="401"/>
      <c r="MRQ1842" s="401"/>
      <c r="MRR1842" s="401"/>
      <c r="MRS1842" s="401"/>
      <c r="MRT1842" s="401"/>
      <c r="MRU1842" s="401"/>
      <c r="MRV1842" s="401"/>
      <c r="MRW1842" s="401"/>
      <c r="MRX1842" s="401"/>
      <c r="MRY1842" s="401"/>
      <c r="MRZ1842" s="401"/>
      <c r="MSA1842" s="401"/>
      <c r="MSB1842" s="401"/>
      <c r="MSC1842" s="401"/>
      <c r="MSD1842" s="401"/>
      <c r="MSE1842" s="401"/>
      <c r="MSF1842" s="401"/>
      <c r="MSG1842" s="401"/>
      <c r="MSH1842" s="401"/>
      <c r="MSI1842" s="401"/>
      <c r="MSJ1842" s="401"/>
      <c r="MSK1842" s="401"/>
      <c r="MSL1842" s="401"/>
      <c r="MSM1842" s="401"/>
      <c r="MSN1842" s="401"/>
      <c r="MSO1842" s="401"/>
      <c r="MSP1842" s="401"/>
      <c r="MSQ1842" s="401"/>
      <c r="MSR1842" s="401"/>
      <c r="MSS1842" s="401"/>
      <c r="MST1842" s="401"/>
      <c r="MSU1842" s="401"/>
      <c r="MSV1842" s="401"/>
      <c r="MSW1842" s="401"/>
      <c r="MSX1842" s="401"/>
      <c r="MSY1842" s="401"/>
      <c r="MSZ1842" s="401"/>
      <c r="MTA1842" s="401"/>
      <c r="MTB1842" s="401"/>
      <c r="MTC1842" s="401"/>
      <c r="MTD1842" s="401"/>
      <c r="MTE1842" s="401"/>
      <c r="MTF1842" s="401"/>
      <c r="MTG1842" s="401"/>
      <c r="MTH1842" s="401"/>
      <c r="MTI1842" s="401"/>
      <c r="MTJ1842" s="401"/>
      <c r="MTK1842" s="401"/>
      <c r="MTL1842" s="401"/>
      <c r="MTM1842" s="401"/>
      <c r="MTN1842" s="401"/>
      <c r="MTO1842" s="401"/>
      <c r="MTP1842" s="401"/>
      <c r="MTQ1842" s="401"/>
      <c r="MTR1842" s="401"/>
      <c r="MTS1842" s="401"/>
      <c r="MTT1842" s="401"/>
      <c r="MTU1842" s="401"/>
      <c r="MTV1842" s="401"/>
      <c r="MTW1842" s="401"/>
      <c r="MTX1842" s="401"/>
      <c r="MTY1842" s="401"/>
      <c r="MTZ1842" s="401"/>
      <c r="MUA1842" s="401"/>
      <c r="MUB1842" s="401"/>
      <c r="MUC1842" s="401"/>
      <c r="MUD1842" s="401"/>
      <c r="MUE1842" s="401"/>
      <c r="MUF1842" s="401"/>
      <c r="MUG1842" s="401"/>
      <c r="MUH1842" s="401"/>
      <c r="MUI1842" s="401"/>
      <c r="MUJ1842" s="401"/>
      <c r="MUK1842" s="401"/>
      <c r="MUL1842" s="401"/>
      <c r="MUM1842" s="401"/>
      <c r="MUN1842" s="401"/>
      <c r="MUO1842" s="401"/>
      <c r="MUP1842" s="401"/>
      <c r="MUQ1842" s="401"/>
      <c r="MUR1842" s="401"/>
      <c r="MUS1842" s="401"/>
      <c r="MUT1842" s="401"/>
      <c r="MUU1842" s="401"/>
      <c r="MUV1842" s="401"/>
      <c r="MUW1842" s="401"/>
      <c r="MUX1842" s="401"/>
      <c r="MUY1842" s="401"/>
      <c r="MUZ1842" s="401"/>
      <c r="MVA1842" s="401"/>
      <c r="MVB1842" s="401"/>
      <c r="MVC1842" s="401"/>
      <c r="MVD1842" s="401"/>
      <c r="MVE1842" s="401"/>
      <c r="MVF1842" s="401"/>
      <c r="MVG1842" s="401"/>
      <c r="MVH1842" s="401"/>
      <c r="MVI1842" s="401"/>
      <c r="MVJ1842" s="401"/>
      <c r="MVK1842" s="401"/>
      <c r="MVL1842" s="401"/>
      <c r="MVM1842" s="401"/>
      <c r="MVN1842" s="401"/>
      <c r="MVO1842" s="401"/>
      <c r="MVP1842" s="401"/>
      <c r="MVQ1842" s="401"/>
      <c r="MVR1842" s="401"/>
      <c r="MVS1842" s="401"/>
      <c r="MVT1842" s="401"/>
      <c r="MVU1842" s="401"/>
      <c r="MVV1842" s="401"/>
      <c r="MVW1842" s="401"/>
      <c r="MVX1842" s="401"/>
      <c r="MVY1842" s="401"/>
      <c r="MVZ1842" s="401"/>
      <c r="MWA1842" s="401"/>
      <c r="MWB1842" s="401"/>
      <c r="MWC1842" s="401"/>
      <c r="MWD1842" s="401"/>
      <c r="MWE1842" s="401"/>
      <c r="MWF1842" s="401"/>
      <c r="MWG1842" s="401"/>
      <c r="MWH1842" s="401"/>
      <c r="MWI1842" s="401"/>
      <c r="MWJ1842" s="401"/>
      <c r="MWK1842" s="401"/>
      <c r="MWL1842" s="401"/>
      <c r="MWM1842" s="401"/>
      <c r="MWN1842" s="401"/>
      <c r="MWO1842" s="401"/>
      <c r="MWP1842" s="401"/>
      <c r="MWQ1842" s="401"/>
      <c r="MWR1842" s="401"/>
      <c r="MWS1842" s="401"/>
      <c r="MWT1842" s="401"/>
      <c r="MWU1842" s="401"/>
      <c r="MWV1842" s="401"/>
      <c r="MWW1842" s="401"/>
      <c r="MWX1842" s="401"/>
      <c r="MWY1842" s="401"/>
      <c r="MWZ1842" s="401"/>
      <c r="MXA1842" s="401"/>
      <c r="MXB1842" s="401"/>
      <c r="MXC1842" s="401"/>
      <c r="MXD1842" s="401"/>
      <c r="MXE1842" s="401"/>
      <c r="MXF1842" s="401"/>
      <c r="MXG1842" s="401"/>
      <c r="MXH1842" s="401"/>
      <c r="MXI1842" s="401"/>
      <c r="MXJ1842" s="401"/>
      <c r="MXK1842" s="401"/>
      <c r="MXL1842" s="401"/>
      <c r="MXM1842" s="401"/>
      <c r="MXN1842" s="401"/>
      <c r="MXO1842" s="401"/>
      <c r="MXP1842" s="401"/>
      <c r="MXQ1842" s="401"/>
      <c r="MXR1842" s="401"/>
      <c r="MXS1842" s="401"/>
      <c r="MXT1842" s="401"/>
      <c r="MXU1842" s="401"/>
      <c r="MXV1842" s="401"/>
      <c r="MXW1842" s="401"/>
      <c r="MXX1842" s="401"/>
      <c r="MXY1842" s="401"/>
      <c r="MXZ1842" s="401"/>
      <c r="MYA1842" s="401"/>
      <c r="MYB1842" s="401"/>
      <c r="MYC1842" s="401"/>
      <c r="MYD1842" s="401"/>
      <c r="MYE1842" s="401"/>
      <c r="MYF1842" s="401"/>
      <c r="MYG1842" s="401"/>
      <c r="MYH1842" s="401"/>
      <c r="MYI1842" s="401"/>
      <c r="MYJ1842" s="401"/>
      <c r="MYK1842" s="401"/>
      <c r="MYL1842" s="401"/>
      <c r="MYM1842" s="401"/>
      <c r="MYN1842" s="401"/>
      <c r="MYO1842" s="401"/>
      <c r="MYP1842" s="401"/>
      <c r="MYQ1842" s="401"/>
      <c r="MYR1842" s="401"/>
      <c r="MYS1842" s="401"/>
      <c r="MYT1842" s="401"/>
      <c r="MYU1842" s="401"/>
      <c r="MYV1842" s="401"/>
      <c r="MYW1842" s="401"/>
      <c r="MYX1842" s="401"/>
      <c r="MYY1842" s="401"/>
      <c r="MYZ1842" s="401"/>
      <c r="MZA1842" s="401"/>
      <c r="MZB1842" s="401"/>
      <c r="MZC1842" s="401"/>
      <c r="MZD1842" s="401"/>
      <c r="MZE1842" s="401"/>
      <c r="MZF1842" s="401"/>
      <c r="MZG1842" s="401"/>
      <c r="MZH1842" s="401"/>
      <c r="MZI1842" s="401"/>
      <c r="MZJ1842" s="401"/>
      <c r="MZK1842" s="401"/>
      <c r="MZL1842" s="401"/>
      <c r="MZM1842" s="401"/>
      <c r="MZN1842" s="401"/>
      <c r="MZO1842" s="401"/>
      <c r="MZP1842" s="401"/>
      <c r="MZQ1842" s="401"/>
      <c r="MZR1842" s="401"/>
      <c r="MZS1842" s="401"/>
      <c r="MZT1842" s="401"/>
      <c r="MZU1842" s="401"/>
      <c r="MZV1842" s="401"/>
      <c r="MZW1842" s="401"/>
      <c r="MZX1842" s="401"/>
      <c r="MZY1842" s="401"/>
      <c r="MZZ1842" s="401"/>
      <c r="NAA1842" s="401"/>
      <c r="NAB1842" s="401"/>
      <c r="NAC1842" s="401"/>
      <c r="NAD1842" s="401"/>
      <c r="NAE1842" s="401"/>
      <c r="NAF1842" s="401"/>
      <c r="NAG1842" s="401"/>
      <c r="NAH1842" s="401"/>
      <c r="NAI1842" s="401"/>
      <c r="NAJ1842" s="401"/>
      <c r="NAK1842" s="401"/>
      <c r="NAL1842" s="401"/>
      <c r="NAM1842" s="401"/>
      <c r="NAN1842" s="401"/>
      <c r="NAO1842" s="401"/>
      <c r="NAP1842" s="401"/>
      <c r="NAQ1842" s="401"/>
      <c r="NAR1842" s="401"/>
      <c r="NAS1842" s="401"/>
      <c r="NAT1842" s="401"/>
      <c r="NAU1842" s="401"/>
      <c r="NAV1842" s="401"/>
      <c r="NAW1842" s="401"/>
      <c r="NAX1842" s="401"/>
      <c r="NAY1842" s="401"/>
      <c r="NAZ1842" s="401"/>
      <c r="NBA1842" s="401"/>
      <c r="NBB1842" s="401"/>
      <c r="NBC1842" s="401"/>
      <c r="NBD1842" s="401"/>
      <c r="NBE1842" s="401"/>
      <c r="NBF1842" s="401"/>
      <c r="NBG1842" s="401"/>
      <c r="NBH1842" s="401"/>
      <c r="NBI1842" s="401"/>
      <c r="NBJ1842" s="401"/>
      <c r="NBK1842" s="401"/>
      <c r="NBL1842" s="401"/>
      <c r="NBM1842" s="401"/>
      <c r="NBN1842" s="401"/>
      <c r="NBO1842" s="401"/>
      <c r="NBP1842" s="401"/>
      <c r="NBQ1842" s="401"/>
      <c r="NBR1842" s="401"/>
      <c r="NBS1842" s="401"/>
      <c r="NBT1842" s="401"/>
      <c r="NBU1842" s="401"/>
      <c r="NBV1842" s="401"/>
      <c r="NBW1842" s="401"/>
      <c r="NBX1842" s="401"/>
      <c r="NBY1842" s="401"/>
      <c r="NBZ1842" s="401"/>
      <c r="NCA1842" s="401"/>
      <c r="NCB1842" s="401"/>
      <c r="NCC1842" s="401"/>
      <c r="NCD1842" s="401"/>
      <c r="NCE1842" s="401"/>
      <c r="NCF1842" s="401"/>
      <c r="NCG1842" s="401"/>
      <c r="NCH1842" s="401"/>
      <c r="NCI1842" s="401"/>
      <c r="NCJ1842" s="401"/>
      <c r="NCK1842" s="401"/>
      <c r="NCL1842" s="401"/>
      <c r="NCM1842" s="401"/>
      <c r="NCN1842" s="401"/>
      <c r="NCO1842" s="401"/>
      <c r="NCP1842" s="401"/>
      <c r="NCQ1842" s="401"/>
      <c r="NCR1842" s="401"/>
      <c r="NCS1842" s="401"/>
      <c r="NCT1842" s="401"/>
      <c r="NCU1842" s="401"/>
      <c r="NCV1842" s="401"/>
      <c r="NCW1842" s="401"/>
      <c r="NCX1842" s="401"/>
      <c r="NCY1842" s="401"/>
      <c r="NCZ1842" s="401"/>
      <c r="NDA1842" s="401"/>
      <c r="NDB1842" s="401"/>
      <c r="NDC1842" s="401"/>
      <c r="NDD1842" s="401"/>
      <c r="NDE1842" s="401"/>
      <c r="NDF1842" s="401"/>
      <c r="NDG1842" s="401"/>
      <c r="NDH1842" s="401"/>
      <c r="NDI1842" s="401"/>
      <c r="NDJ1842" s="401"/>
      <c r="NDK1842" s="401"/>
      <c r="NDL1842" s="401"/>
      <c r="NDM1842" s="401"/>
      <c r="NDN1842" s="401"/>
      <c r="NDO1842" s="401"/>
      <c r="NDP1842" s="401"/>
      <c r="NDQ1842" s="401"/>
      <c r="NDR1842" s="401"/>
      <c r="NDS1842" s="401"/>
      <c r="NDT1842" s="401"/>
      <c r="NDU1842" s="401"/>
      <c r="NDV1842" s="401"/>
      <c r="NDW1842" s="401"/>
      <c r="NDX1842" s="401"/>
      <c r="NDY1842" s="401"/>
      <c r="NDZ1842" s="401"/>
      <c r="NEA1842" s="401"/>
      <c r="NEB1842" s="401"/>
      <c r="NEC1842" s="401"/>
      <c r="NED1842" s="401"/>
      <c r="NEE1842" s="401"/>
      <c r="NEF1842" s="401"/>
      <c r="NEG1842" s="401"/>
      <c r="NEH1842" s="401"/>
      <c r="NEI1842" s="401"/>
      <c r="NEJ1842" s="401"/>
      <c r="NEK1842" s="401"/>
      <c r="NEL1842" s="401"/>
      <c r="NEM1842" s="401"/>
      <c r="NEN1842" s="401"/>
      <c r="NEO1842" s="401"/>
      <c r="NEP1842" s="401"/>
      <c r="NEQ1842" s="401"/>
      <c r="NER1842" s="401"/>
      <c r="NES1842" s="401"/>
      <c r="NET1842" s="401"/>
      <c r="NEU1842" s="401"/>
      <c r="NEV1842" s="401"/>
      <c r="NEW1842" s="401"/>
      <c r="NEX1842" s="401"/>
      <c r="NEY1842" s="401"/>
      <c r="NEZ1842" s="401"/>
      <c r="NFA1842" s="401"/>
      <c r="NFB1842" s="401"/>
      <c r="NFC1842" s="401"/>
      <c r="NFD1842" s="401"/>
      <c r="NFE1842" s="401"/>
      <c r="NFF1842" s="401"/>
      <c r="NFG1842" s="401"/>
      <c r="NFH1842" s="401"/>
      <c r="NFI1842" s="401"/>
      <c r="NFJ1842" s="401"/>
      <c r="NFK1842" s="401"/>
      <c r="NFL1842" s="401"/>
      <c r="NFM1842" s="401"/>
      <c r="NFN1842" s="401"/>
      <c r="NFO1842" s="401"/>
      <c r="NFP1842" s="401"/>
      <c r="NFQ1842" s="401"/>
      <c r="NFR1842" s="401"/>
      <c r="NFS1842" s="401"/>
      <c r="NFT1842" s="401"/>
      <c r="NFU1842" s="401"/>
      <c r="NFV1842" s="401"/>
      <c r="NFW1842" s="401"/>
      <c r="NFX1842" s="401"/>
      <c r="NFY1842" s="401"/>
      <c r="NFZ1842" s="401"/>
      <c r="NGA1842" s="401"/>
      <c r="NGB1842" s="401"/>
      <c r="NGC1842" s="401"/>
      <c r="NGD1842" s="401"/>
      <c r="NGE1842" s="401"/>
      <c r="NGF1842" s="401"/>
      <c r="NGG1842" s="401"/>
      <c r="NGH1842" s="401"/>
      <c r="NGI1842" s="401"/>
      <c r="NGJ1842" s="401"/>
      <c r="NGK1842" s="401"/>
      <c r="NGL1842" s="401"/>
      <c r="NGM1842" s="401"/>
      <c r="NGN1842" s="401"/>
      <c r="NGO1842" s="401"/>
      <c r="NGP1842" s="401"/>
      <c r="NGQ1842" s="401"/>
      <c r="NGR1842" s="401"/>
      <c r="NGS1842" s="401"/>
      <c r="NGT1842" s="401"/>
      <c r="NGU1842" s="401"/>
      <c r="NGV1842" s="401"/>
      <c r="NGW1842" s="401"/>
      <c r="NGX1842" s="401"/>
      <c r="NGY1842" s="401"/>
      <c r="NGZ1842" s="401"/>
      <c r="NHA1842" s="401"/>
      <c r="NHB1842" s="401"/>
      <c r="NHC1842" s="401"/>
      <c r="NHD1842" s="401"/>
      <c r="NHE1842" s="401"/>
      <c r="NHF1842" s="401"/>
      <c r="NHG1842" s="401"/>
      <c r="NHH1842" s="401"/>
      <c r="NHI1842" s="401"/>
      <c r="NHJ1842" s="401"/>
      <c r="NHK1842" s="401"/>
      <c r="NHL1842" s="401"/>
      <c r="NHM1842" s="401"/>
      <c r="NHN1842" s="401"/>
      <c r="NHO1842" s="401"/>
      <c r="NHP1842" s="401"/>
      <c r="NHQ1842" s="401"/>
      <c r="NHR1842" s="401"/>
      <c r="NHS1842" s="401"/>
      <c r="NHT1842" s="401"/>
      <c r="NHU1842" s="401"/>
      <c r="NHV1842" s="401"/>
      <c r="NHW1842" s="401"/>
      <c r="NHX1842" s="401"/>
      <c r="NHY1842" s="401"/>
      <c r="NHZ1842" s="401"/>
      <c r="NIA1842" s="401"/>
      <c r="NIB1842" s="401"/>
      <c r="NIC1842" s="401"/>
      <c r="NID1842" s="401"/>
      <c r="NIE1842" s="401"/>
      <c r="NIF1842" s="401"/>
      <c r="NIG1842" s="401"/>
      <c r="NIH1842" s="401"/>
      <c r="NII1842" s="401"/>
      <c r="NIJ1842" s="401"/>
      <c r="NIK1842" s="401"/>
      <c r="NIL1842" s="401"/>
      <c r="NIM1842" s="401"/>
      <c r="NIN1842" s="401"/>
      <c r="NIO1842" s="401"/>
      <c r="NIP1842" s="401"/>
      <c r="NIQ1842" s="401"/>
      <c r="NIR1842" s="401"/>
      <c r="NIS1842" s="401"/>
      <c r="NIT1842" s="401"/>
      <c r="NIU1842" s="401"/>
      <c r="NIV1842" s="401"/>
      <c r="NIW1842" s="401"/>
      <c r="NIX1842" s="401"/>
      <c r="NIY1842" s="401"/>
      <c r="NIZ1842" s="401"/>
      <c r="NJA1842" s="401"/>
      <c r="NJB1842" s="401"/>
      <c r="NJC1842" s="401"/>
      <c r="NJD1842" s="401"/>
      <c r="NJE1842" s="401"/>
      <c r="NJF1842" s="401"/>
      <c r="NJG1842" s="401"/>
      <c r="NJH1842" s="401"/>
      <c r="NJI1842" s="401"/>
      <c r="NJJ1842" s="401"/>
      <c r="NJK1842" s="401"/>
      <c r="NJL1842" s="401"/>
      <c r="NJM1842" s="401"/>
      <c r="NJN1842" s="401"/>
      <c r="NJO1842" s="401"/>
      <c r="NJP1842" s="401"/>
      <c r="NJQ1842" s="401"/>
      <c r="NJR1842" s="401"/>
      <c r="NJS1842" s="401"/>
      <c r="NJT1842" s="401"/>
      <c r="NJU1842" s="401"/>
      <c r="NJV1842" s="401"/>
      <c r="NJW1842" s="401"/>
      <c r="NJX1842" s="401"/>
      <c r="NJY1842" s="401"/>
      <c r="NJZ1842" s="401"/>
      <c r="NKA1842" s="401"/>
      <c r="NKB1842" s="401"/>
      <c r="NKC1842" s="401"/>
      <c r="NKD1842" s="401"/>
      <c r="NKE1842" s="401"/>
      <c r="NKF1842" s="401"/>
      <c r="NKG1842" s="401"/>
      <c r="NKH1842" s="401"/>
      <c r="NKI1842" s="401"/>
      <c r="NKJ1842" s="401"/>
      <c r="NKK1842" s="401"/>
      <c r="NKL1842" s="401"/>
      <c r="NKM1842" s="401"/>
      <c r="NKN1842" s="401"/>
      <c r="NKO1842" s="401"/>
      <c r="NKP1842" s="401"/>
      <c r="NKQ1842" s="401"/>
      <c r="NKR1842" s="401"/>
      <c r="NKS1842" s="401"/>
      <c r="NKT1842" s="401"/>
      <c r="NKU1842" s="401"/>
      <c r="NKV1842" s="401"/>
      <c r="NKW1842" s="401"/>
      <c r="NKX1842" s="401"/>
      <c r="NKY1842" s="401"/>
      <c r="NKZ1842" s="401"/>
      <c r="NLA1842" s="401"/>
      <c r="NLB1842" s="401"/>
      <c r="NLC1842" s="401"/>
      <c r="NLD1842" s="401"/>
      <c r="NLE1842" s="401"/>
      <c r="NLF1842" s="401"/>
      <c r="NLG1842" s="401"/>
      <c r="NLH1842" s="401"/>
      <c r="NLI1842" s="401"/>
      <c r="NLJ1842" s="401"/>
      <c r="NLK1842" s="401"/>
      <c r="NLL1842" s="401"/>
      <c r="NLM1842" s="401"/>
      <c r="NLN1842" s="401"/>
      <c r="NLO1842" s="401"/>
      <c r="NLP1842" s="401"/>
      <c r="NLQ1842" s="401"/>
      <c r="NLR1842" s="401"/>
      <c r="NLS1842" s="401"/>
      <c r="NLT1842" s="401"/>
      <c r="NLU1842" s="401"/>
      <c r="NLV1842" s="401"/>
      <c r="NLW1842" s="401"/>
      <c r="NLX1842" s="401"/>
      <c r="NLY1842" s="401"/>
      <c r="NLZ1842" s="401"/>
      <c r="NMA1842" s="401"/>
      <c r="NMB1842" s="401"/>
      <c r="NMC1842" s="401"/>
      <c r="NMD1842" s="401"/>
      <c r="NME1842" s="401"/>
      <c r="NMF1842" s="401"/>
      <c r="NMG1842" s="401"/>
      <c r="NMH1842" s="401"/>
      <c r="NMI1842" s="401"/>
      <c r="NMJ1842" s="401"/>
      <c r="NMK1842" s="401"/>
      <c r="NML1842" s="401"/>
      <c r="NMM1842" s="401"/>
      <c r="NMN1842" s="401"/>
      <c r="NMO1842" s="401"/>
      <c r="NMP1842" s="401"/>
      <c r="NMQ1842" s="401"/>
      <c r="NMR1842" s="401"/>
      <c r="NMS1842" s="401"/>
      <c r="NMT1842" s="401"/>
      <c r="NMU1842" s="401"/>
      <c r="NMV1842" s="401"/>
      <c r="NMW1842" s="401"/>
      <c r="NMX1842" s="401"/>
      <c r="NMY1842" s="401"/>
      <c r="NMZ1842" s="401"/>
      <c r="NNA1842" s="401"/>
      <c r="NNB1842" s="401"/>
      <c r="NNC1842" s="401"/>
      <c r="NND1842" s="401"/>
      <c r="NNE1842" s="401"/>
      <c r="NNF1842" s="401"/>
      <c r="NNG1842" s="401"/>
      <c r="NNH1842" s="401"/>
      <c r="NNI1842" s="401"/>
      <c r="NNJ1842" s="401"/>
      <c r="NNK1842" s="401"/>
      <c r="NNL1842" s="401"/>
      <c r="NNM1842" s="401"/>
      <c r="NNN1842" s="401"/>
      <c r="NNO1842" s="401"/>
      <c r="NNP1842" s="401"/>
      <c r="NNQ1842" s="401"/>
      <c r="NNR1842" s="401"/>
      <c r="NNS1842" s="401"/>
      <c r="NNT1842" s="401"/>
      <c r="NNU1842" s="401"/>
      <c r="NNV1842" s="401"/>
      <c r="NNW1842" s="401"/>
      <c r="NNX1842" s="401"/>
      <c r="NNY1842" s="401"/>
      <c r="NNZ1842" s="401"/>
      <c r="NOA1842" s="401"/>
      <c r="NOB1842" s="401"/>
      <c r="NOC1842" s="401"/>
      <c r="NOD1842" s="401"/>
      <c r="NOE1842" s="401"/>
      <c r="NOF1842" s="401"/>
      <c r="NOG1842" s="401"/>
      <c r="NOH1842" s="401"/>
      <c r="NOI1842" s="401"/>
      <c r="NOJ1842" s="401"/>
      <c r="NOK1842" s="401"/>
      <c r="NOL1842" s="401"/>
      <c r="NOM1842" s="401"/>
      <c r="NON1842" s="401"/>
      <c r="NOO1842" s="401"/>
      <c r="NOP1842" s="401"/>
      <c r="NOQ1842" s="401"/>
      <c r="NOR1842" s="401"/>
      <c r="NOS1842" s="401"/>
      <c r="NOT1842" s="401"/>
      <c r="NOU1842" s="401"/>
      <c r="NOV1842" s="401"/>
      <c r="NOW1842" s="401"/>
      <c r="NOX1842" s="401"/>
      <c r="NOY1842" s="401"/>
      <c r="NOZ1842" s="401"/>
      <c r="NPA1842" s="401"/>
      <c r="NPB1842" s="401"/>
      <c r="NPC1842" s="401"/>
      <c r="NPD1842" s="401"/>
      <c r="NPE1842" s="401"/>
      <c r="NPF1842" s="401"/>
      <c r="NPG1842" s="401"/>
      <c r="NPH1842" s="401"/>
      <c r="NPI1842" s="401"/>
      <c r="NPJ1842" s="401"/>
      <c r="NPK1842" s="401"/>
      <c r="NPL1842" s="401"/>
      <c r="NPM1842" s="401"/>
      <c r="NPN1842" s="401"/>
      <c r="NPO1842" s="401"/>
      <c r="NPP1842" s="401"/>
      <c r="NPQ1842" s="401"/>
      <c r="NPR1842" s="401"/>
      <c r="NPS1842" s="401"/>
      <c r="NPT1842" s="401"/>
      <c r="NPU1842" s="401"/>
      <c r="NPV1842" s="401"/>
      <c r="NPW1842" s="401"/>
      <c r="NPX1842" s="401"/>
      <c r="NPY1842" s="401"/>
      <c r="NPZ1842" s="401"/>
      <c r="NQA1842" s="401"/>
      <c r="NQB1842" s="401"/>
      <c r="NQC1842" s="401"/>
      <c r="NQD1842" s="401"/>
      <c r="NQE1842" s="401"/>
      <c r="NQF1842" s="401"/>
      <c r="NQG1842" s="401"/>
      <c r="NQH1842" s="401"/>
      <c r="NQI1842" s="401"/>
      <c r="NQJ1842" s="401"/>
      <c r="NQK1842" s="401"/>
      <c r="NQL1842" s="401"/>
      <c r="NQM1842" s="401"/>
      <c r="NQN1842" s="401"/>
      <c r="NQO1842" s="401"/>
      <c r="NQP1842" s="401"/>
      <c r="NQQ1842" s="401"/>
      <c r="NQR1842" s="401"/>
      <c r="NQS1842" s="401"/>
      <c r="NQT1842" s="401"/>
      <c r="NQU1842" s="401"/>
      <c r="NQV1842" s="401"/>
      <c r="NQW1842" s="401"/>
      <c r="NQX1842" s="401"/>
      <c r="NQY1842" s="401"/>
      <c r="NQZ1842" s="401"/>
      <c r="NRA1842" s="401"/>
      <c r="NRB1842" s="401"/>
      <c r="NRC1842" s="401"/>
      <c r="NRD1842" s="401"/>
      <c r="NRE1842" s="401"/>
      <c r="NRF1842" s="401"/>
      <c r="NRG1842" s="401"/>
      <c r="NRH1842" s="401"/>
      <c r="NRI1842" s="401"/>
      <c r="NRJ1842" s="401"/>
      <c r="NRK1842" s="401"/>
      <c r="NRL1842" s="401"/>
      <c r="NRM1842" s="401"/>
      <c r="NRN1842" s="401"/>
      <c r="NRO1842" s="401"/>
      <c r="NRP1842" s="401"/>
      <c r="NRQ1842" s="401"/>
      <c r="NRR1842" s="401"/>
      <c r="NRS1842" s="401"/>
      <c r="NRT1842" s="401"/>
      <c r="NRU1842" s="401"/>
      <c r="NRV1842" s="401"/>
      <c r="NRW1842" s="401"/>
      <c r="NRX1842" s="401"/>
      <c r="NRY1842" s="401"/>
      <c r="NRZ1842" s="401"/>
      <c r="NSA1842" s="401"/>
      <c r="NSB1842" s="401"/>
      <c r="NSC1842" s="401"/>
      <c r="NSD1842" s="401"/>
      <c r="NSE1842" s="401"/>
      <c r="NSF1842" s="401"/>
      <c r="NSG1842" s="401"/>
      <c r="NSH1842" s="401"/>
      <c r="NSI1842" s="401"/>
      <c r="NSJ1842" s="401"/>
      <c r="NSK1842" s="401"/>
      <c r="NSL1842" s="401"/>
      <c r="NSM1842" s="401"/>
      <c r="NSN1842" s="401"/>
      <c r="NSO1842" s="401"/>
      <c r="NSP1842" s="401"/>
      <c r="NSQ1842" s="401"/>
      <c r="NSR1842" s="401"/>
      <c r="NSS1842" s="401"/>
      <c r="NST1842" s="401"/>
      <c r="NSU1842" s="401"/>
      <c r="NSV1842" s="401"/>
      <c r="NSW1842" s="401"/>
      <c r="NSX1842" s="401"/>
      <c r="NSY1842" s="401"/>
      <c r="NSZ1842" s="401"/>
      <c r="NTA1842" s="401"/>
      <c r="NTB1842" s="401"/>
      <c r="NTC1842" s="401"/>
      <c r="NTD1842" s="401"/>
      <c r="NTE1842" s="401"/>
      <c r="NTF1842" s="401"/>
      <c r="NTG1842" s="401"/>
      <c r="NTH1842" s="401"/>
      <c r="NTI1842" s="401"/>
      <c r="NTJ1842" s="401"/>
      <c r="NTK1842" s="401"/>
      <c r="NTL1842" s="401"/>
      <c r="NTM1842" s="401"/>
      <c r="NTN1842" s="401"/>
      <c r="NTO1842" s="401"/>
      <c r="NTP1842" s="401"/>
      <c r="NTQ1842" s="401"/>
      <c r="NTR1842" s="401"/>
      <c r="NTS1842" s="401"/>
      <c r="NTT1842" s="401"/>
      <c r="NTU1842" s="401"/>
      <c r="NTV1842" s="401"/>
      <c r="NTW1842" s="401"/>
      <c r="NTX1842" s="401"/>
      <c r="NTY1842" s="401"/>
      <c r="NTZ1842" s="401"/>
      <c r="NUA1842" s="401"/>
      <c r="NUB1842" s="401"/>
      <c r="NUC1842" s="401"/>
      <c r="NUD1842" s="401"/>
      <c r="NUE1842" s="401"/>
      <c r="NUF1842" s="401"/>
      <c r="NUG1842" s="401"/>
      <c r="NUH1842" s="401"/>
      <c r="NUI1842" s="401"/>
      <c r="NUJ1842" s="401"/>
      <c r="NUK1842" s="401"/>
      <c r="NUL1842" s="401"/>
      <c r="NUM1842" s="401"/>
      <c r="NUN1842" s="401"/>
      <c r="NUO1842" s="401"/>
      <c r="NUP1842" s="401"/>
      <c r="NUQ1842" s="401"/>
      <c r="NUR1842" s="401"/>
      <c r="NUS1842" s="401"/>
      <c r="NUT1842" s="401"/>
      <c r="NUU1842" s="401"/>
      <c r="NUV1842" s="401"/>
      <c r="NUW1842" s="401"/>
      <c r="NUX1842" s="401"/>
      <c r="NUY1842" s="401"/>
      <c r="NUZ1842" s="401"/>
      <c r="NVA1842" s="401"/>
      <c r="NVB1842" s="401"/>
      <c r="NVC1842" s="401"/>
      <c r="NVD1842" s="401"/>
      <c r="NVE1842" s="401"/>
      <c r="NVF1842" s="401"/>
      <c r="NVG1842" s="401"/>
      <c r="NVH1842" s="401"/>
      <c r="NVI1842" s="401"/>
      <c r="NVJ1842" s="401"/>
      <c r="NVK1842" s="401"/>
      <c r="NVL1842" s="401"/>
      <c r="NVM1842" s="401"/>
      <c r="NVN1842" s="401"/>
      <c r="NVO1842" s="401"/>
      <c r="NVP1842" s="401"/>
      <c r="NVQ1842" s="401"/>
      <c r="NVR1842" s="401"/>
      <c r="NVS1842" s="401"/>
      <c r="NVT1842" s="401"/>
      <c r="NVU1842" s="401"/>
      <c r="NVV1842" s="401"/>
      <c r="NVW1842" s="401"/>
      <c r="NVX1842" s="401"/>
      <c r="NVY1842" s="401"/>
      <c r="NVZ1842" s="401"/>
      <c r="NWA1842" s="401"/>
      <c r="NWB1842" s="401"/>
      <c r="NWC1842" s="401"/>
      <c r="NWD1842" s="401"/>
      <c r="NWE1842" s="401"/>
      <c r="NWF1842" s="401"/>
      <c r="NWG1842" s="401"/>
      <c r="NWH1842" s="401"/>
      <c r="NWI1842" s="401"/>
      <c r="NWJ1842" s="401"/>
      <c r="NWK1842" s="401"/>
      <c r="NWL1842" s="401"/>
      <c r="NWM1842" s="401"/>
      <c r="NWN1842" s="401"/>
      <c r="NWO1842" s="401"/>
      <c r="NWP1842" s="401"/>
      <c r="NWQ1842" s="401"/>
      <c r="NWR1842" s="401"/>
      <c r="NWS1842" s="401"/>
      <c r="NWT1842" s="401"/>
      <c r="NWU1842" s="401"/>
      <c r="NWV1842" s="401"/>
      <c r="NWW1842" s="401"/>
      <c r="NWX1842" s="401"/>
      <c r="NWY1842" s="401"/>
      <c r="NWZ1842" s="401"/>
      <c r="NXA1842" s="401"/>
      <c r="NXB1842" s="401"/>
      <c r="NXC1842" s="401"/>
      <c r="NXD1842" s="401"/>
      <c r="NXE1842" s="401"/>
      <c r="NXF1842" s="401"/>
      <c r="NXG1842" s="401"/>
      <c r="NXH1842" s="401"/>
      <c r="NXI1842" s="401"/>
      <c r="NXJ1842" s="401"/>
      <c r="NXK1842" s="401"/>
      <c r="NXL1842" s="401"/>
      <c r="NXM1842" s="401"/>
      <c r="NXN1842" s="401"/>
      <c r="NXO1842" s="401"/>
      <c r="NXP1842" s="401"/>
      <c r="NXQ1842" s="401"/>
      <c r="NXR1842" s="401"/>
      <c r="NXS1842" s="401"/>
      <c r="NXT1842" s="401"/>
      <c r="NXU1842" s="401"/>
      <c r="NXV1842" s="401"/>
      <c r="NXW1842" s="401"/>
      <c r="NXX1842" s="401"/>
      <c r="NXY1842" s="401"/>
      <c r="NXZ1842" s="401"/>
      <c r="NYA1842" s="401"/>
      <c r="NYB1842" s="401"/>
      <c r="NYC1842" s="401"/>
      <c r="NYD1842" s="401"/>
      <c r="NYE1842" s="401"/>
      <c r="NYF1842" s="401"/>
      <c r="NYG1842" s="401"/>
      <c r="NYH1842" s="401"/>
      <c r="NYI1842" s="401"/>
      <c r="NYJ1842" s="401"/>
      <c r="NYK1842" s="401"/>
      <c r="NYL1842" s="401"/>
      <c r="NYM1842" s="401"/>
      <c r="NYN1842" s="401"/>
      <c r="NYO1842" s="401"/>
      <c r="NYP1842" s="401"/>
      <c r="NYQ1842" s="401"/>
      <c r="NYR1842" s="401"/>
      <c r="NYS1842" s="401"/>
      <c r="NYT1842" s="401"/>
      <c r="NYU1842" s="401"/>
      <c r="NYV1842" s="401"/>
      <c r="NYW1842" s="401"/>
      <c r="NYX1842" s="401"/>
      <c r="NYY1842" s="401"/>
      <c r="NYZ1842" s="401"/>
      <c r="NZA1842" s="401"/>
      <c r="NZB1842" s="401"/>
      <c r="NZC1842" s="401"/>
      <c r="NZD1842" s="401"/>
      <c r="NZE1842" s="401"/>
      <c r="NZF1842" s="401"/>
      <c r="NZG1842" s="401"/>
      <c r="NZH1842" s="401"/>
      <c r="NZI1842" s="401"/>
      <c r="NZJ1842" s="401"/>
      <c r="NZK1842" s="401"/>
      <c r="NZL1842" s="401"/>
      <c r="NZM1842" s="401"/>
      <c r="NZN1842" s="401"/>
      <c r="NZO1842" s="401"/>
      <c r="NZP1842" s="401"/>
      <c r="NZQ1842" s="401"/>
      <c r="NZR1842" s="401"/>
      <c r="NZS1842" s="401"/>
      <c r="NZT1842" s="401"/>
      <c r="NZU1842" s="401"/>
      <c r="NZV1842" s="401"/>
      <c r="NZW1842" s="401"/>
      <c r="NZX1842" s="401"/>
      <c r="NZY1842" s="401"/>
      <c r="NZZ1842" s="401"/>
      <c r="OAA1842" s="401"/>
      <c r="OAB1842" s="401"/>
      <c r="OAC1842" s="401"/>
      <c r="OAD1842" s="401"/>
      <c r="OAE1842" s="401"/>
      <c r="OAF1842" s="401"/>
      <c r="OAG1842" s="401"/>
      <c r="OAH1842" s="401"/>
      <c r="OAI1842" s="401"/>
      <c r="OAJ1842" s="401"/>
      <c r="OAK1842" s="401"/>
      <c r="OAL1842" s="401"/>
      <c r="OAM1842" s="401"/>
      <c r="OAN1842" s="401"/>
      <c r="OAO1842" s="401"/>
      <c r="OAP1842" s="401"/>
      <c r="OAQ1842" s="401"/>
      <c r="OAR1842" s="401"/>
      <c r="OAS1842" s="401"/>
      <c r="OAT1842" s="401"/>
      <c r="OAU1842" s="401"/>
      <c r="OAV1842" s="401"/>
      <c r="OAW1842" s="401"/>
      <c r="OAX1842" s="401"/>
      <c r="OAY1842" s="401"/>
      <c r="OAZ1842" s="401"/>
      <c r="OBA1842" s="401"/>
      <c r="OBB1842" s="401"/>
      <c r="OBC1842" s="401"/>
      <c r="OBD1842" s="401"/>
      <c r="OBE1842" s="401"/>
      <c r="OBF1842" s="401"/>
      <c r="OBG1842" s="401"/>
      <c r="OBH1842" s="401"/>
      <c r="OBI1842" s="401"/>
      <c r="OBJ1842" s="401"/>
      <c r="OBK1842" s="401"/>
      <c r="OBL1842" s="401"/>
      <c r="OBM1842" s="401"/>
      <c r="OBN1842" s="401"/>
      <c r="OBO1842" s="401"/>
      <c r="OBP1842" s="401"/>
      <c r="OBQ1842" s="401"/>
      <c r="OBR1842" s="401"/>
      <c r="OBS1842" s="401"/>
      <c r="OBT1842" s="401"/>
      <c r="OBU1842" s="401"/>
      <c r="OBV1842" s="401"/>
      <c r="OBW1842" s="401"/>
      <c r="OBX1842" s="401"/>
      <c r="OBY1842" s="401"/>
      <c r="OBZ1842" s="401"/>
      <c r="OCA1842" s="401"/>
      <c r="OCB1842" s="401"/>
      <c r="OCC1842" s="401"/>
      <c r="OCD1842" s="401"/>
      <c r="OCE1842" s="401"/>
      <c r="OCF1842" s="401"/>
      <c r="OCG1842" s="401"/>
      <c r="OCH1842" s="401"/>
      <c r="OCI1842" s="401"/>
      <c r="OCJ1842" s="401"/>
      <c r="OCK1842" s="401"/>
      <c r="OCL1842" s="401"/>
      <c r="OCM1842" s="401"/>
      <c r="OCN1842" s="401"/>
      <c r="OCO1842" s="401"/>
      <c r="OCP1842" s="401"/>
      <c r="OCQ1842" s="401"/>
      <c r="OCR1842" s="401"/>
      <c r="OCS1842" s="401"/>
      <c r="OCT1842" s="401"/>
      <c r="OCU1842" s="401"/>
      <c r="OCV1842" s="401"/>
      <c r="OCW1842" s="401"/>
      <c r="OCX1842" s="401"/>
      <c r="OCY1842" s="401"/>
      <c r="OCZ1842" s="401"/>
      <c r="ODA1842" s="401"/>
      <c r="ODB1842" s="401"/>
      <c r="ODC1842" s="401"/>
      <c r="ODD1842" s="401"/>
      <c r="ODE1842" s="401"/>
      <c r="ODF1842" s="401"/>
      <c r="ODG1842" s="401"/>
      <c r="ODH1842" s="401"/>
      <c r="ODI1842" s="401"/>
      <c r="ODJ1842" s="401"/>
      <c r="ODK1842" s="401"/>
      <c r="ODL1842" s="401"/>
      <c r="ODM1842" s="401"/>
      <c r="ODN1842" s="401"/>
      <c r="ODO1842" s="401"/>
      <c r="ODP1842" s="401"/>
      <c r="ODQ1842" s="401"/>
      <c r="ODR1842" s="401"/>
      <c r="ODS1842" s="401"/>
      <c r="ODT1842" s="401"/>
      <c r="ODU1842" s="401"/>
      <c r="ODV1842" s="401"/>
      <c r="ODW1842" s="401"/>
      <c r="ODX1842" s="401"/>
      <c r="ODY1842" s="401"/>
      <c r="ODZ1842" s="401"/>
      <c r="OEA1842" s="401"/>
      <c r="OEB1842" s="401"/>
      <c r="OEC1842" s="401"/>
      <c r="OED1842" s="401"/>
      <c r="OEE1842" s="401"/>
      <c r="OEF1842" s="401"/>
      <c r="OEG1842" s="401"/>
      <c r="OEH1842" s="401"/>
      <c r="OEI1842" s="401"/>
      <c r="OEJ1842" s="401"/>
      <c r="OEK1842" s="401"/>
      <c r="OEL1842" s="401"/>
      <c r="OEM1842" s="401"/>
      <c r="OEN1842" s="401"/>
      <c r="OEO1842" s="401"/>
      <c r="OEP1842" s="401"/>
      <c r="OEQ1842" s="401"/>
      <c r="OER1842" s="401"/>
      <c r="OES1842" s="401"/>
      <c r="OET1842" s="401"/>
      <c r="OEU1842" s="401"/>
      <c r="OEV1842" s="401"/>
      <c r="OEW1842" s="401"/>
      <c r="OEX1842" s="401"/>
      <c r="OEY1842" s="401"/>
      <c r="OEZ1842" s="401"/>
      <c r="OFA1842" s="401"/>
      <c r="OFB1842" s="401"/>
      <c r="OFC1842" s="401"/>
      <c r="OFD1842" s="401"/>
      <c r="OFE1842" s="401"/>
      <c r="OFF1842" s="401"/>
      <c r="OFG1842" s="401"/>
      <c r="OFH1842" s="401"/>
      <c r="OFI1842" s="401"/>
      <c r="OFJ1842" s="401"/>
      <c r="OFK1842" s="401"/>
      <c r="OFL1842" s="401"/>
      <c r="OFM1842" s="401"/>
      <c r="OFN1842" s="401"/>
      <c r="OFO1842" s="401"/>
      <c r="OFP1842" s="401"/>
      <c r="OFQ1842" s="401"/>
      <c r="OFR1842" s="401"/>
      <c r="OFS1842" s="401"/>
      <c r="OFT1842" s="401"/>
      <c r="OFU1842" s="401"/>
      <c r="OFV1842" s="401"/>
      <c r="OFW1842" s="401"/>
      <c r="OFX1842" s="401"/>
      <c r="OFY1842" s="401"/>
      <c r="OFZ1842" s="401"/>
      <c r="OGA1842" s="401"/>
      <c r="OGB1842" s="401"/>
      <c r="OGC1842" s="401"/>
      <c r="OGD1842" s="401"/>
      <c r="OGE1842" s="401"/>
      <c r="OGF1842" s="401"/>
      <c r="OGG1842" s="401"/>
      <c r="OGH1842" s="401"/>
      <c r="OGI1842" s="401"/>
      <c r="OGJ1842" s="401"/>
      <c r="OGK1842" s="401"/>
      <c r="OGL1842" s="401"/>
      <c r="OGM1842" s="401"/>
      <c r="OGN1842" s="401"/>
      <c r="OGO1842" s="401"/>
      <c r="OGP1842" s="401"/>
      <c r="OGQ1842" s="401"/>
      <c r="OGR1842" s="401"/>
      <c r="OGS1842" s="401"/>
      <c r="OGT1842" s="401"/>
      <c r="OGU1842" s="401"/>
      <c r="OGV1842" s="401"/>
      <c r="OGW1842" s="401"/>
      <c r="OGX1842" s="401"/>
      <c r="OGY1842" s="401"/>
      <c r="OGZ1842" s="401"/>
      <c r="OHA1842" s="401"/>
      <c r="OHB1842" s="401"/>
      <c r="OHC1842" s="401"/>
      <c r="OHD1842" s="401"/>
      <c r="OHE1842" s="401"/>
      <c r="OHF1842" s="401"/>
      <c r="OHG1842" s="401"/>
      <c r="OHH1842" s="401"/>
      <c r="OHI1842" s="401"/>
      <c r="OHJ1842" s="401"/>
      <c r="OHK1842" s="401"/>
      <c r="OHL1842" s="401"/>
      <c r="OHM1842" s="401"/>
      <c r="OHN1842" s="401"/>
      <c r="OHO1842" s="401"/>
      <c r="OHP1842" s="401"/>
      <c r="OHQ1842" s="401"/>
      <c r="OHR1842" s="401"/>
      <c r="OHS1842" s="401"/>
      <c r="OHT1842" s="401"/>
      <c r="OHU1842" s="401"/>
      <c r="OHV1842" s="401"/>
      <c r="OHW1842" s="401"/>
      <c r="OHX1842" s="401"/>
      <c r="OHY1842" s="401"/>
      <c r="OHZ1842" s="401"/>
      <c r="OIA1842" s="401"/>
      <c r="OIB1842" s="401"/>
      <c r="OIC1842" s="401"/>
      <c r="OID1842" s="401"/>
      <c r="OIE1842" s="401"/>
      <c r="OIF1842" s="401"/>
      <c r="OIG1842" s="401"/>
      <c r="OIH1842" s="401"/>
      <c r="OII1842" s="401"/>
      <c r="OIJ1842" s="401"/>
      <c r="OIK1842" s="401"/>
      <c r="OIL1842" s="401"/>
      <c r="OIM1842" s="401"/>
      <c r="OIN1842" s="401"/>
      <c r="OIO1842" s="401"/>
      <c r="OIP1842" s="401"/>
      <c r="OIQ1842" s="401"/>
      <c r="OIR1842" s="401"/>
      <c r="OIS1842" s="401"/>
      <c r="OIT1842" s="401"/>
      <c r="OIU1842" s="401"/>
      <c r="OIV1842" s="401"/>
      <c r="OIW1842" s="401"/>
      <c r="OIX1842" s="401"/>
      <c r="OIY1842" s="401"/>
      <c r="OIZ1842" s="401"/>
      <c r="OJA1842" s="401"/>
      <c r="OJB1842" s="401"/>
      <c r="OJC1842" s="401"/>
      <c r="OJD1842" s="401"/>
      <c r="OJE1842" s="401"/>
      <c r="OJF1842" s="401"/>
      <c r="OJG1842" s="401"/>
      <c r="OJH1842" s="401"/>
      <c r="OJI1842" s="401"/>
      <c r="OJJ1842" s="401"/>
      <c r="OJK1842" s="401"/>
      <c r="OJL1842" s="401"/>
      <c r="OJM1842" s="401"/>
      <c r="OJN1842" s="401"/>
      <c r="OJO1842" s="401"/>
      <c r="OJP1842" s="401"/>
      <c r="OJQ1842" s="401"/>
      <c r="OJR1842" s="401"/>
      <c r="OJS1842" s="401"/>
      <c r="OJT1842" s="401"/>
      <c r="OJU1842" s="401"/>
      <c r="OJV1842" s="401"/>
      <c r="OJW1842" s="401"/>
      <c r="OJX1842" s="401"/>
      <c r="OJY1842" s="401"/>
      <c r="OJZ1842" s="401"/>
      <c r="OKA1842" s="401"/>
      <c r="OKB1842" s="401"/>
      <c r="OKC1842" s="401"/>
      <c r="OKD1842" s="401"/>
      <c r="OKE1842" s="401"/>
      <c r="OKF1842" s="401"/>
      <c r="OKG1842" s="401"/>
      <c r="OKH1842" s="401"/>
      <c r="OKI1842" s="401"/>
      <c r="OKJ1842" s="401"/>
      <c r="OKK1842" s="401"/>
      <c r="OKL1842" s="401"/>
      <c r="OKM1842" s="401"/>
      <c r="OKN1842" s="401"/>
      <c r="OKO1842" s="401"/>
      <c r="OKP1842" s="401"/>
      <c r="OKQ1842" s="401"/>
      <c r="OKR1842" s="401"/>
      <c r="OKS1842" s="401"/>
      <c r="OKT1842" s="401"/>
      <c r="OKU1842" s="401"/>
      <c r="OKV1842" s="401"/>
      <c r="OKW1842" s="401"/>
      <c r="OKX1842" s="401"/>
      <c r="OKY1842" s="401"/>
      <c r="OKZ1842" s="401"/>
      <c r="OLA1842" s="401"/>
      <c r="OLB1842" s="401"/>
      <c r="OLC1842" s="401"/>
      <c r="OLD1842" s="401"/>
      <c r="OLE1842" s="401"/>
      <c r="OLF1842" s="401"/>
      <c r="OLG1842" s="401"/>
      <c r="OLH1842" s="401"/>
      <c r="OLI1842" s="401"/>
      <c r="OLJ1842" s="401"/>
      <c r="OLK1842" s="401"/>
      <c r="OLL1842" s="401"/>
      <c r="OLM1842" s="401"/>
      <c r="OLN1842" s="401"/>
      <c r="OLO1842" s="401"/>
      <c r="OLP1842" s="401"/>
      <c r="OLQ1842" s="401"/>
      <c r="OLR1842" s="401"/>
      <c r="OLS1842" s="401"/>
      <c r="OLT1842" s="401"/>
      <c r="OLU1842" s="401"/>
      <c r="OLV1842" s="401"/>
      <c r="OLW1842" s="401"/>
      <c r="OLX1842" s="401"/>
      <c r="OLY1842" s="401"/>
      <c r="OLZ1842" s="401"/>
      <c r="OMA1842" s="401"/>
      <c r="OMB1842" s="401"/>
      <c r="OMC1842" s="401"/>
      <c r="OMD1842" s="401"/>
      <c r="OME1842" s="401"/>
      <c r="OMF1842" s="401"/>
      <c r="OMG1842" s="401"/>
      <c r="OMH1842" s="401"/>
      <c r="OMI1842" s="401"/>
      <c r="OMJ1842" s="401"/>
      <c r="OMK1842" s="401"/>
      <c r="OML1842" s="401"/>
      <c r="OMM1842" s="401"/>
      <c r="OMN1842" s="401"/>
      <c r="OMO1842" s="401"/>
      <c r="OMP1842" s="401"/>
      <c r="OMQ1842" s="401"/>
      <c r="OMR1842" s="401"/>
      <c r="OMS1842" s="401"/>
      <c r="OMT1842" s="401"/>
      <c r="OMU1842" s="401"/>
      <c r="OMV1842" s="401"/>
      <c r="OMW1842" s="401"/>
      <c r="OMX1842" s="401"/>
      <c r="OMY1842" s="401"/>
      <c r="OMZ1842" s="401"/>
      <c r="ONA1842" s="401"/>
      <c r="ONB1842" s="401"/>
      <c r="ONC1842" s="401"/>
      <c r="OND1842" s="401"/>
      <c r="ONE1842" s="401"/>
      <c r="ONF1842" s="401"/>
      <c r="ONG1842" s="401"/>
      <c r="ONH1842" s="401"/>
      <c r="ONI1842" s="401"/>
      <c r="ONJ1842" s="401"/>
      <c r="ONK1842" s="401"/>
      <c r="ONL1842" s="401"/>
      <c r="ONM1842" s="401"/>
      <c r="ONN1842" s="401"/>
      <c r="ONO1842" s="401"/>
      <c r="ONP1842" s="401"/>
      <c r="ONQ1842" s="401"/>
      <c r="ONR1842" s="401"/>
      <c r="ONS1842" s="401"/>
      <c r="ONT1842" s="401"/>
      <c r="ONU1842" s="401"/>
      <c r="ONV1842" s="401"/>
      <c r="ONW1842" s="401"/>
      <c r="ONX1842" s="401"/>
      <c r="ONY1842" s="401"/>
      <c r="ONZ1842" s="401"/>
      <c r="OOA1842" s="401"/>
      <c r="OOB1842" s="401"/>
      <c r="OOC1842" s="401"/>
      <c r="OOD1842" s="401"/>
      <c r="OOE1842" s="401"/>
      <c r="OOF1842" s="401"/>
      <c r="OOG1842" s="401"/>
      <c r="OOH1842" s="401"/>
      <c r="OOI1842" s="401"/>
      <c r="OOJ1842" s="401"/>
      <c r="OOK1842" s="401"/>
      <c r="OOL1842" s="401"/>
      <c r="OOM1842" s="401"/>
      <c r="OON1842" s="401"/>
      <c r="OOO1842" s="401"/>
      <c r="OOP1842" s="401"/>
      <c r="OOQ1842" s="401"/>
      <c r="OOR1842" s="401"/>
      <c r="OOS1842" s="401"/>
      <c r="OOT1842" s="401"/>
      <c r="OOU1842" s="401"/>
      <c r="OOV1842" s="401"/>
      <c r="OOW1842" s="401"/>
      <c r="OOX1842" s="401"/>
      <c r="OOY1842" s="401"/>
      <c r="OOZ1842" s="401"/>
      <c r="OPA1842" s="401"/>
      <c r="OPB1842" s="401"/>
      <c r="OPC1842" s="401"/>
      <c r="OPD1842" s="401"/>
      <c r="OPE1842" s="401"/>
      <c r="OPF1842" s="401"/>
      <c r="OPG1842" s="401"/>
      <c r="OPH1842" s="401"/>
      <c r="OPI1842" s="401"/>
      <c r="OPJ1842" s="401"/>
      <c r="OPK1842" s="401"/>
      <c r="OPL1842" s="401"/>
      <c r="OPM1842" s="401"/>
      <c r="OPN1842" s="401"/>
      <c r="OPO1842" s="401"/>
      <c r="OPP1842" s="401"/>
      <c r="OPQ1842" s="401"/>
      <c r="OPR1842" s="401"/>
      <c r="OPS1842" s="401"/>
      <c r="OPT1842" s="401"/>
      <c r="OPU1842" s="401"/>
      <c r="OPV1842" s="401"/>
      <c r="OPW1842" s="401"/>
      <c r="OPX1842" s="401"/>
      <c r="OPY1842" s="401"/>
      <c r="OPZ1842" s="401"/>
      <c r="OQA1842" s="401"/>
      <c r="OQB1842" s="401"/>
      <c r="OQC1842" s="401"/>
      <c r="OQD1842" s="401"/>
      <c r="OQE1842" s="401"/>
      <c r="OQF1842" s="401"/>
      <c r="OQG1842" s="401"/>
      <c r="OQH1842" s="401"/>
      <c r="OQI1842" s="401"/>
      <c r="OQJ1842" s="401"/>
      <c r="OQK1842" s="401"/>
      <c r="OQL1842" s="401"/>
      <c r="OQM1842" s="401"/>
      <c r="OQN1842" s="401"/>
      <c r="OQO1842" s="401"/>
      <c r="OQP1842" s="401"/>
      <c r="OQQ1842" s="401"/>
      <c r="OQR1842" s="401"/>
      <c r="OQS1842" s="401"/>
      <c r="OQT1842" s="401"/>
      <c r="OQU1842" s="401"/>
      <c r="OQV1842" s="401"/>
      <c r="OQW1842" s="401"/>
      <c r="OQX1842" s="401"/>
      <c r="OQY1842" s="401"/>
      <c r="OQZ1842" s="401"/>
      <c r="ORA1842" s="401"/>
      <c r="ORB1842" s="401"/>
      <c r="ORC1842" s="401"/>
      <c r="ORD1842" s="401"/>
      <c r="ORE1842" s="401"/>
      <c r="ORF1842" s="401"/>
      <c r="ORG1842" s="401"/>
      <c r="ORH1842" s="401"/>
      <c r="ORI1842" s="401"/>
      <c r="ORJ1842" s="401"/>
      <c r="ORK1842" s="401"/>
      <c r="ORL1842" s="401"/>
      <c r="ORM1842" s="401"/>
      <c r="ORN1842" s="401"/>
      <c r="ORO1842" s="401"/>
      <c r="ORP1842" s="401"/>
      <c r="ORQ1842" s="401"/>
      <c r="ORR1842" s="401"/>
      <c r="ORS1842" s="401"/>
      <c r="ORT1842" s="401"/>
      <c r="ORU1842" s="401"/>
      <c r="ORV1842" s="401"/>
      <c r="ORW1842" s="401"/>
      <c r="ORX1842" s="401"/>
      <c r="ORY1842" s="401"/>
      <c r="ORZ1842" s="401"/>
      <c r="OSA1842" s="401"/>
      <c r="OSB1842" s="401"/>
      <c r="OSC1842" s="401"/>
      <c r="OSD1842" s="401"/>
      <c r="OSE1842" s="401"/>
      <c r="OSF1842" s="401"/>
      <c r="OSG1842" s="401"/>
      <c r="OSH1842" s="401"/>
      <c r="OSI1842" s="401"/>
      <c r="OSJ1842" s="401"/>
      <c r="OSK1842" s="401"/>
      <c r="OSL1842" s="401"/>
      <c r="OSM1842" s="401"/>
      <c r="OSN1842" s="401"/>
      <c r="OSO1842" s="401"/>
      <c r="OSP1842" s="401"/>
      <c r="OSQ1842" s="401"/>
      <c r="OSR1842" s="401"/>
      <c r="OSS1842" s="401"/>
      <c r="OST1842" s="401"/>
      <c r="OSU1842" s="401"/>
      <c r="OSV1842" s="401"/>
      <c r="OSW1842" s="401"/>
      <c r="OSX1842" s="401"/>
      <c r="OSY1842" s="401"/>
      <c r="OSZ1842" s="401"/>
      <c r="OTA1842" s="401"/>
      <c r="OTB1842" s="401"/>
      <c r="OTC1842" s="401"/>
      <c r="OTD1842" s="401"/>
      <c r="OTE1842" s="401"/>
      <c r="OTF1842" s="401"/>
      <c r="OTG1842" s="401"/>
      <c r="OTH1842" s="401"/>
      <c r="OTI1842" s="401"/>
      <c r="OTJ1842" s="401"/>
      <c r="OTK1842" s="401"/>
      <c r="OTL1842" s="401"/>
      <c r="OTM1842" s="401"/>
      <c r="OTN1842" s="401"/>
      <c r="OTO1842" s="401"/>
      <c r="OTP1842" s="401"/>
      <c r="OTQ1842" s="401"/>
      <c r="OTR1842" s="401"/>
      <c r="OTS1842" s="401"/>
      <c r="OTT1842" s="401"/>
      <c r="OTU1842" s="401"/>
      <c r="OTV1842" s="401"/>
      <c r="OTW1842" s="401"/>
      <c r="OTX1842" s="401"/>
      <c r="OTY1842" s="401"/>
      <c r="OTZ1842" s="401"/>
      <c r="OUA1842" s="401"/>
      <c r="OUB1842" s="401"/>
      <c r="OUC1842" s="401"/>
      <c r="OUD1842" s="401"/>
      <c r="OUE1842" s="401"/>
      <c r="OUF1842" s="401"/>
      <c r="OUG1842" s="401"/>
      <c r="OUH1842" s="401"/>
      <c r="OUI1842" s="401"/>
      <c r="OUJ1842" s="401"/>
      <c r="OUK1842" s="401"/>
      <c r="OUL1842" s="401"/>
      <c r="OUM1842" s="401"/>
      <c r="OUN1842" s="401"/>
      <c r="OUO1842" s="401"/>
      <c r="OUP1842" s="401"/>
      <c r="OUQ1842" s="401"/>
      <c r="OUR1842" s="401"/>
      <c r="OUS1842" s="401"/>
      <c r="OUT1842" s="401"/>
      <c r="OUU1842" s="401"/>
      <c r="OUV1842" s="401"/>
      <c r="OUW1842" s="401"/>
      <c r="OUX1842" s="401"/>
      <c r="OUY1842" s="401"/>
      <c r="OUZ1842" s="401"/>
      <c r="OVA1842" s="401"/>
      <c r="OVB1842" s="401"/>
      <c r="OVC1842" s="401"/>
      <c r="OVD1842" s="401"/>
      <c r="OVE1842" s="401"/>
      <c r="OVF1842" s="401"/>
      <c r="OVG1842" s="401"/>
      <c r="OVH1842" s="401"/>
      <c r="OVI1842" s="401"/>
      <c r="OVJ1842" s="401"/>
      <c r="OVK1842" s="401"/>
      <c r="OVL1842" s="401"/>
      <c r="OVM1842" s="401"/>
      <c r="OVN1842" s="401"/>
      <c r="OVO1842" s="401"/>
      <c r="OVP1842" s="401"/>
      <c r="OVQ1842" s="401"/>
      <c r="OVR1842" s="401"/>
      <c r="OVS1842" s="401"/>
      <c r="OVT1842" s="401"/>
      <c r="OVU1842" s="401"/>
      <c r="OVV1842" s="401"/>
      <c r="OVW1842" s="401"/>
      <c r="OVX1842" s="401"/>
      <c r="OVY1842" s="401"/>
      <c r="OVZ1842" s="401"/>
      <c r="OWA1842" s="401"/>
      <c r="OWB1842" s="401"/>
      <c r="OWC1842" s="401"/>
      <c r="OWD1842" s="401"/>
      <c r="OWE1842" s="401"/>
      <c r="OWF1842" s="401"/>
      <c r="OWG1842" s="401"/>
      <c r="OWH1842" s="401"/>
      <c r="OWI1842" s="401"/>
      <c r="OWJ1842" s="401"/>
      <c r="OWK1842" s="401"/>
      <c r="OWL1842" s="401"/>
      <c r="OWM1842" s="401"/>
      <c r="OWN1842" s="401"/>
      <c r="OWO1842" s="401"/>
      <c r="OWP1842" s="401"/>
      <c r="OWQ1842" s="401"/>
      <c r="OWR1842" s="401"/>
      <c r="OWS1842" s="401"/>
      <c r="OWT1842" s="401"/>
      <c r="OWU1842" s="401"/>
      <c r="OWV1842" s="401"/>
      <c r="OWW1842" s="401"/>
      <c r="OWX1842" s="401"/>
      <c r="OWY1842" s="401"/>
      <c r="OWZ1842" s="401"/>
      <c r="OXA1842" s="401"/>
      <c r="OXB1842" s="401"/>
      <c r="OXC1842" s="401"/>
      <c r="OXD1842" s="401"/>
      <c r="OXE1842" s="401"/>
      <c r="OXF1842" s="401"/>
      <c r="OXG1842" s="401"/>
      <c r="OXH1842" s="401"/>
      <c r="OXI1842" s="401"/>
      <c r="OXJ1842" s="401"/>
      <c r="OXK1842" s="401"/>
      <c r="OXL1842" s="401"/>
      <c r="OXM1842" s="401"/>
      <c r="OXN1842" s="401"/>
      <c r="OXO1842" s="401"/>
      <c r="OXP1842" s="401"/>
      <c r="OXQ1842" s="401"/>
      <c r="OXR1842" s="401"/>
      <c r="OXS1842" s="401"/>
      <c r="OXT1842" s="401"/>
      <c r="OXU1842" s="401"/>
      <c r="OXV1842" s="401"/>
      <c r="OXW1842" s="401"/>
      <c r="OXX1842" s="401"/>
      <c r="OXY1842" s="401"/>
      <c r="OXZ1842" s="401"/>
      <c r="OYA1842" s="401"/>
      <c r="OYB1842" s="401"/>
      <c r="OYC1842" s="401"/>
      <c r="OYD1842" s="401"/>
      <c r="OYE1842" s="401"/>
      <c r="OYF1842" s="401"/>
      <c r="OYG1842" s="401"/>
      <c r="OYH1842" s="401"/>
      <c r="OYI1842" s="401"/>
      <c r="OYJ1842" s="401"/>
      <c r="OYK1842" s="401"/>
      <c r="OYL1842" s="401"/>
      <c r="OYM1842" s="401"/>
      <c r="OYN1842" s="401"/>
      <c r="OYO1842" s="401"/>
      <c r="OYP1842" s="401"/>
      <c r="OYQ1842" s="401"/>
      <c r="OYR1842" s="401"/>
      <c r="OYS1842" s="401"/>
      <c r="OYT1842" s="401"/>
      <c r="OYU1842" s="401"/>
      <c r="OYV1842" s="401"/>
      <c r="OYW1842" s="401"/>
      <c r="OYX1842" s="401"/>
      <c r="OYY1842" s="401"/>
      <c r="OYZ1842" s="401"/>
      <c r="OZA1842" s="401"/>
      <c r="OZB1842" s="401"/>
      <c r="OZC1842" s="401"/>
      <c r="OZD1842" s="401"/>
      <c r="OZE1842" s="401"/>
      <c r="OZF1842" s="401"/>
      <c r="OZG1842" s="401"/>
      <c r="OZH1842" s="401"/>
      <c r="OZI1842" s="401"/>
      <c r="OZJ1842" s="401"/>
      <c r="OZK1842" s="401"/>
      <c r="OZL1842" s="401"/>
      <c r="OZM1842" s="401"/>
      <c r="OZN1842" s="401"/>
      <c r="OZO1842" s="401"/>
      <c r="OZP1842" s="401"/>
      <c r="OZQ1842" s="401"/>
      <c r="OZR1842" s="401"/>
      <c r="OZS1842" s="401"/>
      <c r="OZT1842" s="401"/>
      <c r="OZU1842" s="401"/>
      <c r="OZV1842" s="401"/>
      <c r="OZW1842" s="401"/>
      <c r="OZX1842" s="401"/>
      <c r="OZY1842" s="401"/>
      <c r="OZZ1842" s="401"/>
      <c r="PAA1842" s="401"/>
      <c r="PAB1842" s="401"/>
      <c r="PAC1842" s="401"/>
      <c r="PAD1842" s="401"/>
      <c r="PAE1842" s="401"/>
      <c r="PAF1842" s="401"/>
      <c r="PAG1842" s="401"/>
      <c r="PAH1842" s="401"/>
      <c r="PAI1842" s="401"/>
      <c r="PAJ1842" s="401"/>
      <c r="PAK1842" s="401"/>
      <c r="PAL1842" s="401"/>
      <c r="PAM1842" s="401"/>
      <c r="PAN1842" s="401"/>
      <c r="PAO1842" s="401"/>
      <c r="PAP1842" s="401"/>
      <c r="PAQ1842" s="401"/>
      <c r="PAR1842" s="401"/>
      <c r="PAS1842" s="401"/>
      <c r="PAT1842" s="401"/>
      <c r="PAU1842" s="401"/>
      <c r="PAV1842" s="401"/>
      <c r="PAW1842" s="401"/>
      <c r="PAX1842" s="401"/>
      <c r="PAY1842" s="401"/>
      <c r="PAZ1842" s="401"/>
      <c r="PBA1842" s="401"/>
      <c r="PBB1842" s="401"/>
      <c r="PBC1842" s="401"/>
      <c r="PBD1842" s="401"/>
      <c r="PBE1842" s="401"/>
      <c r="PBF1842" s="401"/>
      <c r="PBG1842" s="401"/>
      <c r="PBH1842" s="401"/>
      <c r="PBI1842" s="401"/>
      <c r="PBJ1842" s="401"/>
      <c r="PBK1842" s="401"/>
      <c r="PBL1842" s="401"/>
      <c r="PBM1842" s="401"/>
      <c r="PBN1842" s="401"/>
      <c r="PBO1842" s="401"/>
      <c r="PBP1842" s="401"/>
      <c r="PBQ1842" s="401"/>
      <c r="PBR1842" s="401"/>
      <c r="PBS1842" s="401"/>
      <c r="PBT1842" s="401"/>
      <c r="PBU1842" s="401"/>
      <c r="PBV1842" s="401"/>
      <c r="PBW1842" s="401"/>
      <c r="PBX1842" s="401"/>
      <c r="PBY1842" s="401"/>
      <c r="PBZ1842" s="401"/>
      <c r="PCA1842" s="401"/>
      <c r="PCB1842" s="401"/>
      <c r="PCC1842" s="401"/>
      <c r="PCD1842" s="401"/>
      <c r="PCE1842" s="401"/>
      <c r="PCF1842" s="401"/>
      <c r="PCG1842" s="401"/>
      <c r="PCH1842" s="401"/>
      <c r="PCI1842" s="401"/>
      <c r="PCJ1842" s="401"/>
      <c r="PCK1842" s="401"/>
      <c r="PCL1842" s="401"/>
      <c r="PCM1842" s="401"/>
      <c r="PCN1842" s="401"/>
      <c r="PCO1842" s="401"/>
      <c r="PCP1842" s="401"/>
      <c r="PCQ1842" s="401"/>
      <c r="PCR1842" s="401"/>
      <c r="PCS1842" s="401"/>
      <c r="PCT1842" s="401"/>
      <c r="PCU1842" s="401"/>
      <c r="PCV1842" s="401"/>
      <c r="PCW1842" s="401"/>
      <c r="PCX1842" s="401"/>
      <c r="PCY1842" s="401"/>
      <c r="PCZ1842" s="401"/>
      <c r="PDA1842" s="401"/>
      <c r="PDB1842" s="401"/>
      <c r="PDC1842" s="401"/>
      <c r="PDD1842" s="401"/>
      <c r="PDE1842" s="401"/>
      <c r="PDF1842" s="401"/>
      <c r="PDG1842" s="401"/>
      <c r="PDH1842" s="401"/>
      <c r="PDI1842" s="401"/>
      <c r="PDJ1842" s="401"/>
      <c r="PDK1842" s="401"/>
      <c r="PDL1842" s="401"/>
      <c r="PDM1842" s="401"/>
      <c r="PDN1842" s="401"/>
      <c r="PDO1842" s="401"/>
      <c r="PDP1842" s="401"/>
      <c r="PDQ1842" s="401"/>
      <c r="PDR1842" s="401"/>
      <c r="PDS1842" s="401"/>
      <c r="PDT1842" s="401"/>
      <c r="PDU1842" s="401"/>
      <c r="PDV1842" s="401"/>
      <c r="PDW1842" s="401"/>
      <c r="PDX1842" s="401"/>
      <c r="PDY1842" s="401"/>
      <c r="PDZ1842" s="401"/>
      <c r="PEA1842" s="401"/>
      <c r="PEB1842" s="401"/>
      <c r="PEC1842" s="401"/>
      <c r="PED1842" s="401"/>
      <c r="PEE1842" s="401"/>
      <c r="PEF1842" s="401"/>
      <c r="PEG1842" s="401"/>
      <c r="PEH1842" s="401"/>
      <c r="PEI1842" s="401"/>
      <c r="PEJ1842" s="401"/>
      <c r="PEK1842" s="401"/>
      <c r="PEL1842" s="401"/>
      <c r="PEM1842" s="401"/>
      <c r="PEN1842" s="401"/>
      <c r="PEO1842" s="401"/>
      <c r="PEP1842" s="401"/>
      <c r="PEQ1842" s="401"/>
      <c r="PER1842" s="401"/>
      <c r="PES1842" s="401"/>
      <c r="PET1842" s="401"/>
      <c r="PEU1842" s="401"/>
      <c r="PEV1842" s="401"/>
      <c r="PEW1842" s="401"/>
      <c r="PEX1842" s="401"/>
      <c r="PEY1842" s="401"/>
      <c r="PEZ1842" s="401"/>
      <c r="PFA1842" s="401"/>
      <c r="PFB1842" s="401"/>
      <c r="PFC1842" s="401"/>
      <c r="PFD1842" s="401"/>
      <c r="PFE1842" s="401"/>
      <c r="PFF1842" s="401"/>
      <c r="PFG1842" s="401"/>
      <c r="PFH1842" s="401"/>
      <c r="PFI1842" s="401"/>
      <c r="PFJ1842" s="401"/>
      <c r="PFK1842" s="401"/>
      <c r="PFL1842" s="401"/>
      <c r="PFM1842" s="401"/>
      <c r="PFN1842" s="401"/>
      <c r="PFO1842" s="401"/>
      <c r="PFP1842" s="401"/>
      <c r="PFQ1842" s="401"/>
      <c r="PFR1842" s="401"/>
      <c r="PFS1842" s="401"/>
      <c r="PFT1842" s="401"/>
      <c r="PFU1842" s="401"/>
      <c r="PFV1842" s="401"/>
      <c r="PFW1842" s="401"/>
      <c r="PFX1842" s="401"/>
      <c r="PFY1842" s="401"/>
      <c r="PFZ1842" s="401"/>
      <c r="PGA1842" s="401"/>
      <c r="PGB1842" s="401"/>
      <c r="PGC1842" s="401"/>
      <c r="PGD1842" s="401"/>
      <c r="PGE1842" s="401"/>
      <c r="PGF1842" s="401"/>
      <c r="PGG1842" s="401"/>
      <c r="PGH1842" s="401"/>
      <c r="PGI1842" s="401"/>
      <c r="PGJ1842" s="401"/>
      <c r="PGK1842" s="401"/>
      <c r="PGL1842" s="401"/>
      <c r="PGM1842" s="401"/>
      <c r="PGN1842" s="401"/>
      <c r="PGO1842" s="401"/>
      <c r="PGP1842" s="401"/>
      <c r="PGQ1842" s="401"/>
      <c r="PGR1842" s="401"/>
      <c r="PGS1842" s="401"/>
      <c r="PGT1842" s="401"/>
      <c r="PGU1842" s="401"/>
      <c r="PGV1842" s="401"/>
      <c r="PGW1842" s="401"/>
      <c r="PGX1842" s="401"/>
      <c r="PGY1842" s="401"/>
      <c r="PGZ1842" s="401"/>
      <c r="PHA1842" s="401"/>
      <c r="PHB1842" s="401"/>
      <c r="PHC1842" s="401"/>
      <c r="PHD1842" s="401"/>
      <c r="PHE1842" s="401"/>
      <c r="PHF1842" s="401"/>
      <c r="PHG1842" s="401"/>
      <c r="PHH1842" s="401"/>
      <c r="PHI1842" s="401"/>
      <c r="PHJ1842" s="401"/>
      <c r="PHK1842" s="401"/>
      <c r="PHL1842" s="401"/>
      <c r="PHM1842" s="401"/>
      <c r="PHN1842" s="401"/>
      <c r="PHO1842" s="401"/>
      <c r="PHP1842" s="401"/>
      <c r="PHQ1842" s="401"/>
      <c r="PHR1842" s="401"/>
      <c r="PHS1842" s="401"/>
      <c r="PHT1842" s="401"/>
      <c r="PHU1842" s="401"/>
      <c r="PHV1842" s="401"/>
      <c r="PHW1842" s="401"/>
      <c r="PHX1842" s="401"/>
      <c r="PHY1842" s="401"/>
      <c r="PHZ1842" s="401"/>
      <c r="PIA1842" s="401"/>
      <c r="PIB1842" s="401"/>
      <c r="PIC1842" s="401"/>
      <c r="PID1842" s="401"/>
      <c r="PIE1842" s="401"/>
      <c r="PIF1842" s="401"/>
      <c r="PIG1842" s="401"/>
      <c r="PIH1842" s="401"/>
      <c r="PII1842" s="401"/>
      <c r="PIJ1842" s="401"/>
      <c r="PIK1842" s="401"/>
      <c r="PIL1842" s="401"/>
      <c r="PIM1842" s="401"/>
      <c r="PIN1842" s="401"/>
      <c r="PIO1842" s="401"/>
      <c r="PIP1842" s="401"/>
      <c r="PIQ1842" s="401"/>
      <c r="PIR1842" s="401"/>
      <c r="PIS1842" s="401"/>
      <c r="PIT1842" s="401"/>
      <c r="PIU1842" s="401"/>
      <c r="PIV1842" s="401"/>
      <c r="PIW1842" s="401"/>
      <c r="PIX1842" s="401"/>
      <c r="PIY1842" s="401"/>
      <c r="PIZ1842" s="401"/>
      <c r="PJA1842" s="401"/>
      <c r="PJB1842" s="401"/>
      <c r="PJC1842" s="401"/>
      <c r="PJD1842" s="401"/>
      <c r="PJE1842" s="401"/>
      <c r="PJF1842" s="401"/>
      <c r="PJG1842" s="401"/>
      <c r="PJH1842" s="401"/>
      <c r="PJI1842" s="401"/>
      <c r="PJJ1842" s="401"/>
      <c r="PJK1842" s="401"/>
      <c r="PJL1842" s="401"/>
      <c r="PJM1842" s="401"/>
      <c r="PJN1842" s="401"/>
      <c r="PJO1842" s="401"/>
      <c r="PJP1842" s="401"/>
      <c r="PJQ1842" s="401"/>
      <c r="PJR1842" s="401"/>
      <c r="PJS1842" s="401"/>
      <c r="PJT1842" s="401"/>
      <c r="PJU1842" s="401"/>
      <c r="PJV1842" s="401"/>
      <c r="PJW1842" s="401"/>
      <c r="PJX1842" s="401"/>
      <c r="PJY1842" s="401"/>
      <c r="PJZ1842" s="401"/>
      <c r="PKA1842" s="401"/>
      <c r="PKB1842" s="401"/>
      <c r="PKC1842" s="401"/>
      <c r="PKD1842" s="401"/>
      <c r="PKE1842" s="401"/>
      <c r="PKF1842" s="401"/>
      <c r="PKG1842" s="401"/>
      <c r="PKH1842" s="401"/>
      <c r="PKI1842" s="401"/>
      <c r="PKJ1842" s="401"/>
      <c r="PKK1842" s="401"/>
      <c r="PKL1842" s="401"/>
      <c r="PKM1842" s="401"/>
      <c r="PKN1842" s="401"/>
      <c r="PKO1842" s="401"/>
      <c r="PKP1842" s="401"/>
      <c r="PKQ1842" s="401"/>
      <c r="PKR1842" s="401"/>
      <c r="PKS1842" s="401"/>
      <c r="PKT1842" s="401"/>
      <c r="PKU1842" s="401"/>
      <c r="PKV1842" s="401"/>
      <c r="PKW1842" s="401"/>
      <c r="PKX1842" s="401"/>
      <c r="PKY1842" s="401"/>
      <c r="PKZ1842" s="401"/>
      <c r="PLA1842" s="401"/>
      <c r="PLB1842" s="401"/>
      <c r="PLC1842" s="401"/>
      <c r="PLD1842" s="401"/>
      <c r="PLE1842" s="401"/>
      <c r="PLF1842" s="401"/>
      <c r="PLG1842" s="401"/>
      <c r="PLH1842" s="401"/>
      <c r="PLI1842" s="401"/>
      <c r="PLJ1842" s="401"/>
      <c r="PLK1842" s="401"/>
      <c r="PLL1842" s="401"/>
      <c r="PLM1842" s="401"/>
      <c r="PLN1842" s="401"/>
      <c r="PLO1842" s="401"/>
      <c r="PLP1842" s="401"/>
      <c r="PLQ1842" s="401"/>
      <c r="PLR1842" s="401"/>
      <c r="PLS1842" s="401"/>
      <c r="PLT1842" s="401"/>
      <c r="PLU1842" s="401"/>
      <c r="PLV1842" s="401"/>
      <c r="PLW1842" s="401"/>
      <c r="PLX1842" s="401"/>
      <c r="PLY1842" s="401"/>
      <c r="PLZ1842" s="401"/>
      <c r="PMA1842" s="401"/>
      <c r="PMB1842" s="401"/>
      <c r="PMC1842" s="401"/>
      <c r="PMD1842" s="401"/>
      <c r="PME1842" s="401"/>
      <c r="PMF1842" s="401"/>
      <c r="PMG1842" s="401"/>
      <c r="PMH1842" s="401"/>
      <c r="PMI1842" s="401"/>
      <c r="PMJ1842" s="401"/>
      <c r="PMK1842" s="401"/>
      <c r="PML1842" s="401"/>
      <c r="PMM1842" s="401"/>
      <c r="PMN1842" s="401"/>
      <c r="PMO1842" s="401"/>
      <c r="PMP1842" s="401"/>
      <c r="PMQ1842" s="401"/>
      <c r="PMR1842" s="401"/>
      <c r="PMS1842" s="401"/>
      <c r="PMT1842" s="401"/>
      <c r="PMU1842" s="401"/>
      <c r="PMV1842" s="401"/>
      <c r="PMW1842" s="401"/>
      <c r="PMX1842" s="401"/>
      <c r="PMY1842" s="401"/>
      <c r="PMZ1842" s="401"/>
      <c r="PNA1842" s="401"/>
      <c r="PNB1842" s="401"/>
      <c r="PNC1842" s="401"/>
      <c r="PND1842" s="401"/>
      <c r="PNE1842" s="401"/>
      <c r="PNF1842" s="401"/>
      <c r="PNG1842" s="401"/>
      <c r="PNH1842" s="401"/>
      <c r="PNI1842" s="401"/>
      <c r="PNJ1842" s="401"/>
      <c r="PNK1842" s="401"/>
      <c r="PNL1842" s="401"/>
      <c r="PNM1842" s="401"/>
      <c r="PNN1842" s="401"/>
      <c r="PNO1842" s="401"/>
      <c r="PNP1842" s="401"/>
      <c r="PNQ1842" s="401"/>
      <c r="PNR1842" s="401"/>
      <c r="PNS1842" s="401"/>
      <c r="PNT1842" s="401"/>
      <c r="PNU1842" s="401"/>
      <c r="PNV1842" s="401"/>
      <c r="PNW1842" s="401"/>
      <c r="PNX1842" s="401"/>
      <c r="PNY1842" s="401"/>
      <c r="PNZ1842" s="401"/>
      <c r="POA1842" s="401"/>
      <c r="POB1842" s="401"/>
      <c r="POC1842" s="401"/>
      <c r="POD1842" s="401"/>
      <c r="POE1842" s="401"/>
      <c r="POF1842" s="401"/>
      <c r="POG1842" s="401"/>
      <c r="POH1842" s="401"/>
      <c r="POI1842" s="401"/>
      <c r="POJ1842" s="401"/>
      <c r="POK1842" s="401"/>
      <c r="POL1842" s="401"/>
      <c r="POM1842" s="401"/>
      <c r="PON1842" s="401"/>
      <c r="POO1842" s="401"/>
      <c r="POP1842" s="401"/>
      <c r="POQ1842" s="401"/>
      <c r="POR1842" s="401"/>
      <c r="POS1842" s="401"/>
      <c r="POT1842" s="401"/>
      <c r="POU1842" s="401"/>
      <c r="POV1842" s="401"/>
      <c r="POW1842" s="401"/>
      <c r="POX1842" s="401"/>
      <c r="POY1842" s="401"/>
      <c r="POZ1842" s="401"/>
      <c r="PPA1842" s="401"/>
      <c r="PPB1842" s="401"/>
      <c r="PPC1842" s="401"/>
      <c r="PPD1842" s="401"/>
      <c r="PPE1842" s="401"/>
      <c r="PPF1842" s="401"/>
      <c r="PPG1842" s="401"/>
      <c r="PPH1842" s="401"/>
      <c r="PPI1842" s="401"/>
      <c r="PPJ1842" s="401"/>
      <c r="PPK1842" s="401"/>
      <c r="PPL1842" s="401"/>
      <c r="PPM1842" s="401"/>
      <c r="PPN1842" s="401"/>
      <c r="PPO1842" s="401"/>
      <c r="PPP1842" s="401"/>
      <c r="PPQ1842" s="401"/>
      <c r="PPR1842" s="401"/>
      <c r="PPS1842" s="401"/>
      <c r="PPT1842" s="401"/>
      <c r="PPU1842" s="401"/>
      <c r="PPV1842" s="401"/>
      <c r="PPW1842" s="401"/>
      <c r="PPX1842" s="401"/>
      <c r="PPY1842" s="401"/>
      <c r="PPZ1842" s="401"/>
      <c r="PQA1842" s="401"/>
      <c r="PQB1842" s="401"/>
      <c r="PQC1842" s="401"/>
      <c r="PQD1842" s="401"/>
      <c r="PQE1842" s="401"/>
      <c r="PQF1842" s="401"/>
      <c r="PQG1842" s="401"/>
      <c r="PQH1842" s="401"/>
      <c r="PQI1842" s="401"/>
      <c r="PQJ1842" s="401"/>
      <c r="PQK1842" s="401"/>
      <c r="PQL1842" s="401"/>
      <c r="PQM1842" s="401"/>
      <c r="PQN1842" s="401"/>
      <c r="PQO1842" s="401"/>
      <c r="PQP1842" s="401"/>
      <c r="PQQ1842" s="401"/>
      <c r="PQR1842" s="401"/>
      <c r="PQS1842" s="401"/>
      <c r="PQT1842" s="401"/>
      <c r="PQU1842" s="401"/>
      <c r="PQV1842" s="401"/>
      <c r="PQW1842" s="401"/>
      <c r="PQX1842" s="401"/>
      <c r="PQY1842" s="401"/>
      <c r="PQZ1842" s="401"/>
      <c r="PRA1842" s="401"/>
      <c r="PRB1842" s="401"/>
      <c r="PRC1842" s="401"/>
      <c r="PRD1842" s="401"/>
      <c r="PRE1842" s="401"/>
      <c r="PRF1842" s="401"/>
      <c r="PRG1842" s="401"/>
      <c r="PRH1842" s="401"/>
      <c r="PRI1842" s="401"/>
      <c r="PRJ1842" s="401"/>
      <c r="PRK1842" s="401"/>
      <c r="PRL1842" s="401"/>
      <c r="PRM1842" s="401"/>
      <c r="PRN1842" s="401"/>
      <c r="PRO1842" s="401"/>
      <c r="PRP1842" s="401"/>
      <c r="PRQ1842" s="401"/>
      <c r="PRR1842" s="401"/>
      <c r="PRS1842" s="401"/>
      <c r="PRT1842" s="401"/>
      <c r="PRU1842" s="401"/>
      <c r="PRV1842" s="401"/>
      <c r="PRW1842" s="401"/>
      <c r="PRX1842" s="401"/>
      <c r="PRY1842" s="401"/>
      <c r="PRZ1842" s="401"/>
      <c r="PSA1842" s="401"/>
      <c r="PSB1842" s="401"/>
      <c r="PSC1842" s="401"/>
      <c r="PSD1842" s="401"/>
      <c r="PSE1842" s="401"/>
      <c r="PSF1842" s="401"/>
      <c r="PSG1842" s="401"/>
      <c r="PSH1842" s="401"/>
      <c r="PSI1842" s="401"/>
      <c r="PSJ1842" s="401"/>
      <c r="PSK1842" s="401"/>
      <c r="PSL1842" s="401"/>
      <c r="PSM1842" s="401"/>
      <c r="PSN1842" s="401"/>
      <c r="PSO1842" s="401"/>
      <c r="PSP1842" s="401"/>
      <c r="PSQ1842" s="401"/>
      <c r="PSR1842" s="401"/>
      <c r="PSS1842" s="401"/>
      <c r="PST1842" s="401"/>
      <c r="PSU1842" s="401"/>
      <c r="PSV1842" s="401"/>
      <c r="PSW1842" s="401"/>
      <c r="PSX1842" s="401"/>
      <c r="PSY1842" s="401"/>
      <c r="PSZ1842" s="401"/>
      <c r="PTA1842" s="401"/>
      <c r="PTB1842" s="401"/>
      <c r="PTC1842" s="401"/>
      <c r="PTD1842" s="401"/>
      <c r="PTE1842" s="401"/>
      <c r="PTF1842" s="401"/>
      <c r="PTG1842" s="401"/>
      <c r="PTH1842" s="401"/>
      <c r="PTI1842" s="401"/>
      <c r="PTJ1842" s="401"/>
      <c r="PTK1842" s="401"/>
      <c r="PTL1842" s="401"/>
      <c r="PTM1842" s="401"/>
      <c r="PTN1842" s="401"/>
      <c r="PTO1842" s="401"/>
      <c r="PTP1842" s="401"/>
      <c r="PTQ1842" s="401"/>
      <c r="PTR1842" s="401"/>
      <c r="PTS1842" s="401"/>
      <c r="PTT1842" s="401"/>
      <c r="PTU1842" s="401"/>
      <c r="PTV1842" s="401"/>
      <c r="PTW1842" s="401"/>
      <c r="PTX1842" s="401"/>
      <c r="PTY1842" s="401"/>
      <c r="PTZ1842" s="401"/>
      <c r="PUA1842" s="401"/>
      <c r="PUB1842" s="401"/>
      <c r="PUC1842" s="401"/>
      <c r="PUD1842" s="401"/>
      <c r="PUE1842" s="401"/>
      <c r="PUF1842" s="401"/>
      <c r="PUG1842" s="401"/>
      <c r="PUH1842" s="401"/>
      <c r="PUI1842" s="401"/>
      <c r="PUJ1842" s="401"/>
      <c r="PUK1842" s="401"/>
      <c r="PUL1842" s="401"/>
      <c r="PUM1842" s="401"/>
      <c r="PUN1842" s="401"/>
      <c r="PUO1842" s="401"/>
      <c r="PUP1842" s="401"/>
      <c r="PUQ1842" s="401"/>
      <c r="PUR1842" s="401"/>
      <c r="PUS1842" s="401"/>
      <c r="PUT1842" s="401"/>
      <c r="PUU1842" s="401"/>
      <c r="PUV1842" s="401"/>
      <c r="PUW1842" s="401"/>
      <c r="PUX1842" s="401"/>
      <c r="PUY1842" s="401"/>
      <c r="PUZ1842" s="401"/>
      <c r="PVA1842" s="401"/>
      <c r="PVB1842" s="401"/>
      <c r="PVC1842" s="401"/>
      <c r="PVD1842" s="401"/>
      <c r="PVE1842" s="401"/>
      <c r="PVF1842" s="401"/>
      <c r="PVG1842" s="401"/>
      <c r="PVH1842" s="401"/>
      <c r="PVI1842" s="401"/>
      <c r="PVJ1842" s="401"/>
      <c r="PVK1842" s="401"/>
      <c r="PVL1842" s="401"/>
      <c r="PVM1842" s="401"/>
      <c r="PVN1842" s="401"/>
      <c r="PVO1842" s="401"/>
      <c r="PVP1842" s="401"/>
      <c r="PVQ1842" s="401"/>
      <c r="PVR1842" s="401"/>
      <c r="PVS1842" s="401"/>
      <c r="PVT1842" s="401"/>
      <c r="PVU1842" s="401"/>
      <c r="PVV1842" s="401"/>
      <c r="PVW1842" s="401"/>
      <c r="PVX1842" s="401"/>
      <c r="PVY1842" s="401"/>
      <c r="PVZ1842" s="401"/>
      <c r="PWA1842" s="401"/>
      <c r="PWB1842" s="401"/>
      <c r="PWC1842" s="401"/>
      <c r="PWD1842" s="401"/>
      <c r="PWE1842" s="401"/>
      <c r="PWF1842" s="401"/>
      <c r="PWG1842" s="401"/>
      <c r="PWH1842" s="401"/>
      <c r="PWI1842" s="401"/>
      <c r="PWJ1842" s="401"/>
      <c r="PWK1842" s="401"/>
      <c r="PWL1842" s="401"/>
      <c r="PWM1842" s="401"/>
      <c r="PWN1842" s="401"/>
      <c r="PWO1842" s="401"/>
      <c r="PWP1842" s="401"/>
      <c r="PWQ1842" s="401"/>
      <c r="PWR1842" s="401"/>
      <c r="PWS1842" s="401"/>
      <c r="PWT1842" s="401"/>
      <c r="PWU1842" s="401"/>
      <c r="PWV1842" s="401"/>
      <c r="PWW1842" s="401"/>
      <c r="PWX1842" s="401"/>
      <c r="PWY1842" s="401"/>
      <c r="PWZ1842" s="401"/>
      <c r="PXA1842" s="401"/>
      <c r="PXB1842" s="401"/>
      <c r="PXC1842" s="401"/>
      <c r="PXD1842" s="401"/>
      <c r="PXE1842" s="401"/>
      <c r="PXF1842" s="401"/>
      <c r="PXG1842" s="401"/>
      <c r="PXH1842" s="401"/>
      <c r="PXI1842" s="401"/>
      <c r="PXJ1842" s="401"/>
      <c r="PXK1842" s="401"/>
      <c r="PXL1842" s="401"/>
      <c r="PXM1842" s="401"/>
      <c r="PXN1842" s="401"/>
      <c r="PXO1842" s="401"/>
      <c r="PXP1842" s="401"/>
      <c r="PXQ1842" s="401"/>
      <c r="PXR1842" s="401"/>
      <c r="PXS1842" s="401"/>
      <c r="PXT1842" s="401"/>
      <c r="PXU1842" s="401"/>
      <c r="PXV1842" s="401"/>
      <c r="PXW1842" s="401"/>
      <c r="PXX1842" s="401"/>
      <c r="PXY1842" s="401"/>
      <c r="PXZ1842" s="401"/>
      <c r="PYA1842" s="401"/>
      <c r="PYB1842" s="401"/>
      <c r="PYC1842" s="401"/>
      <c r="PYD1842" s="401"/>
      <c r="PYE1842" s="401"/>
      <c r="PYF1842" s="401"/>
      <c r="PYG1842" s="401"/>
      <c r="PYH1842" s="401"/>
      <c r="PYI1842" s="401"/>
      <c r="PYJ1842" s="401"/>
      <c r="PYK1842" s="401"/>
      <c r="PYL1842" s="401"/>
      <c r="PYM1842" s="401"/>
      <c r="PYN1842" s="401"/>
      <c r="PYO1842" s="401"/>
      <c r="PYP1842" s="401"/>
      <c r="PYQ1842" s="401"/>
      <c r="PYR1842" s="401"/>
      <c r="PYS1842" s="401"/>
      <c r="PYT1842" s="401"/>
      <c r="PYU1842" s="401"/>
      <c r="PYV1842" s="401"/>
      <c r="PYW1842" s="401"/>
      <c r="PYX1842" s="401"/>
      <c r="PYY1842" s="401"/>
      <c r="PYZ1842" s="401"/>
      <c r="PZA1842" s="401"/>
      <c r="PZB1842" s="401"/>
      <c r="PZC1842" s="401"/>
      <c r="PZD1842" s="401"/>
      <c r="PZE1842" s="401"/>
      <c r="PZF1842" s="401"/>
      <c r="PZG1842" s="401"/>
      <c r="PZH1842" s="401"/>
      <c r="PZI1842" s="401"/>
      <c r="PZJ1842" s="401"/>
      <c r="PZK1842" s="401"/>
      <c r="PZL1842" s="401"/>
      <c r="PZM1842" s="401"/>
      <c r="PZN1842" s="401"/>
      <c r="PZO1842" s="401"/>
      <c r="PZP1842" s="401"/>
      <c r="PZQ1842" s="401"/>
      <c r="PZR1842" s="401"/>
      <c r="PZS1842" s="401"/>
      <c r="PZT1842" s="401"/>
      <c r="PZU1842" s="401"/>
      <c r="PZV1842" s="401"/>
      <c r="PZW1842" s="401"/>
      <c r="PZX1842" s="401"/>
      <c r="PZY1842" s="401"/>
      <c r="PZZ1842" s="401"/>
      <c r="QAA1842" s="401"/>
      <c r="QAB1842" s="401"/>
      <c r="QAC1842" s="401"/>
      <c r="QAD1842" s="401"/>
      <c r="QAE1842" s="401"/>
      <c r="QAF1842" s="401"/>
      <c r="QAG1842" s="401"/>
      <c r="QAH1842" s="401"/>
      <c r="QAI1842" s="401"/>
      <c r="QAJ1842" s="401"/>
      <c r="QAK1842" s="401"/>
      <c r="QAL1842" s="401"/>
      <c r="QAM1842" s="401"/>
      <c r="QAN1842" s="401"/>
      <c r="QAO1842" s="401"/>
      <c r="QAP1842" s="401"/>
      <c r="QAQ1842" s="401"/>
      <c r="QAR1842" s="401"/>
      <c r="QAS1842" s="401"/>
      <c r="QAT1842" s="401"/>
      <c r="QAU1842" s="401"/>
      <c r="QAV1842" s="401"/>
      <c r="QAW1842" s="401"/>
      <c r="QAX1842" s="401"/>
      <c r="QAY1842" s="401"/>
      <c r="QAZ1842" s="401"/>
      <c r="QBA1842" s="401"/>
      <c r="QBB1842" s="401"/>
      <c r="QBC1842" s="401"/>
      <c r="QBD1842" s="401"/>
      <c r="QBE1842" s="401"/>
      <c r="QBF1842" s="401"/>
      <c r="QBG1842" s="401"/>
      <c r="QBH1842" s="401"/>
      <c r="QBI1842" s="401"/>
      <c r="QBJ1842" s="401"/>
      <c r="QBK1842" s="401"/>
      <c r="QBL1842" s="401"/>
      <c r="QBM1842" s="401"/>
      <c r="QBN1842" s="401"/>
      <c r="QBO1842" s="401"/>
      <c r="QBP1842" s="401"/>
      <c r="QBQ1842" s="401"/>
      <c r="QBR1842" s="401"/>
      <c r="QBS1842" s="401"/>
      <c r="QBT1842" s="401"/>
      <c r="QBU1842" s="401"/>
      <c r="QBV1842" s="401"/>
      <c r="QBW1842" s="401"/>
      <c r="QBX1842" s="401"/>
      <c r="QBY1842" s="401"/>
      <c r="QBZ1842" s="401"/>
      <c r="QCA1842" s="401"/>
      <c r="QCB1842" s="401"/>
      <c r="QCC1842" s="401"/>
      <c r="QCD1842" s="401"/>
      <c r="QCE1842" s="401"/>
      <c r="QCF1842" s="401"/>
      <c r="QCG1842" s="401"/>
      <c r="QCH1842" s="401"/>
      <c r="QCI1842" s="401"/>
      <c r="QCJ1842" s="401"/>
      <c r="QCK1842" s="401"/>
      <c r="QCL1842" s="401"/>
      <c r="QCM1842" s="401"/>
      <c r="QCN1842" s="401"/>
      <c r="QCO1842" s="401"/>
      <c r="QCP1842" s="401"/>
      <c r="QCQ1842" s="401"/>
      <c r="QCR1842" s="401"/>
      <c r="QCS1842" s="401"/>
      <c r="QCT1842" s="401"/>
      <c r="QCU1842" s="401"/>
      <c r="QCV1842" s="401"/>
      <c r="QCW1842" s="401"/>
      <c r="QCX1842" s="401"/>
      <c r="QCY1842" s="401"/>
      <c r="QCZ1842" s="401"/>
      <c r="QDA1842" s="401"/>
      <c r="QDB1842" s="401"/>
      <c r="QDC1842" s="401"/>
      <c r="QDD1842" s="401"/>
      <c r="QDE1842" s="401"/>
      <c r="QDF1842" s="401"/>
      <c r="QDG1842" s="401"/>
      <c r="QDH1842" s="401"/>
      <c r="QDI1842" s="401"/>
      <c r="QDJ1842" s="401"/>
      <c r="QDK1842" s="401"/>
      <c r="QDL1842" s="401"/>
      <c r="QDM1842" s="401"/>
      <c r="QDN1842" s="401"/>
      <c r="QDO1842" s="401"/>
      <c r="QDP1842" s="401"/>
      <c r="QDQ1842" s="401"/>
      <c r="QDR1842" s="401"/>
      <c r="QDS1842" s="401"/>
      <c r="QDT1842" s="401"/>
      <c r="QDU1842" s="401"/>
      <c r="QDV1842" s="401"/>
      <c r="QDW1842" s="401"/>
      <c r="QDX1842" s="401"/>
      <c r="QDY1842" s="401"/>
      <c r="QDZ1842" s="401"/>
      <c r="QEA1842" s="401"/>
      <c r="QEB1842" s="401"/>
      <c r="QEC1842" s="401"/>
      <c r="QED1842" s="401"/>
      <c r="QEE1842" s="401"/>
      <c r="QEF1842" s="401"/>
      <c r="QEG1842" s="401"/>
      <c r="QEH1842" s="401"/>
      <c r="QEI1842" s="401"/>
      <c r="QEJ1842" s="401"/>
      <c r="QEK1842" s="401"/>
      <c r="QEL1842" s="401"/>
      <c r="QEM1842" s="401"/>
      <c r="QEN1842" s="401"/>
      <c r="QEO1842" s="401"/>
      <c r="QEP1842" s="401"/>
      <c r="QEQ1842" s="401"/>
      <c r="QER1842" s="401"/>
      <c r="QES1842" s="401"/>
      <c r="QET1842" s="401"/>
      <c r="QEU1842" s="401"/>
      <c r="QEV1842" s="401"/>
      <c r="QEW1842" s="401"/>
      <c r="QEX1842" s="401"/>
      <c r="QEY1842" s="401"/>
      <c r="QEZ1842" s="401"/>
      <c r="QFA1842" s="401"/>
      <c r="QFB1842" s="401"/>
      <c r="QFC1842" s="401"/>
      <c r="QFD1842" s="401"/>
      <c r="QFE1842" s="401"/>
      <c r="QFF1842" s="401"/>
      <c r="QFG1842" s="401"/>
      <c r="QFH1842" s="401"/>
      <c r="QFI1842" s="401"/>
      <c r="QFJ1842" s="401"/>
      <c r="QFK1842" s="401"/>
      <c r="QFL1842" s="401"/>
      <c r="QFM1842" s="401"/>
      <c r="QFN1842" s="401"/>
      <c r="QFO1842" s="401"/>
      <c r="QFP1842" s="401"/>
      <c r="QFQ1842" s="401"/>
      <c r="QFR1842" s="401"/>
      <c r="QFS1842" s="401"/>
      <c r="QFT1842" s="401"/>
      <c r="QFU1842" s="401"/>
      <c r="QFV1842" s="401"/>
      <c r="QFW1842" s="401"/>
      <c r="QFX1842" s="401"/>
      <c r="QFY1842" s="401"/>
      <c r="QFZ1842" s="401"/>
      <c r="QGA1842" s="401"/>
      <c r="QGB1842" s="401"/>
      <c r="QGC1842" s="401"/>
      <c r="QGD1842" s="401"/>
      <c r="QGE1842" s="401"/>
      <c r="QGF1842" s="401"/>
      <c r="QGG1842" s="401"/>
      <c r="QGH1842" s="401"/>
      <c r="QGI1842" s="401"/>
      <c r="QGJ1842" s="401"/>
      <c r="QGK1842" s="401"/>
      <c r="QGL1842" s="401"/>
      <c r="QGM1842" s="401"/>
      <c r="QGN1842" s="401"/>
      <c r="QGO1842" s="401"/>
      <c r="QGP1842" s="401"/>
      <c r="QGQ1842" s="401"/>
      <c r="QGR1842" s="401"/>
      <c r="QGS1842" s="401"/>
      <c r="QGT1842" s="401"/>
      <c r="QGU1842" s="401"/>
      <c r="QGV1842" s="401"/>
      <c r="QGW1842" s="401"/>
      <c r="QGX1842" s="401"/>
      <c r="QGY1842" s="401"/>
      <c r="QGZ1842" s="401"/>
      <c r="QHA1842" s="401"/>
      <c r="QHB1842" s="401"/>
      <c r="QHC1842" s="401"/>
      <c r="QHD1842" s="401"/>
      <c r="QHE1842" s="401"/>
      <c r="QHF1842" s="401"/>
      <c r="QHG1842" s="401"/>
      <c r="QHH1842" s="401"/>
      <c r="QHI1842" s="401"/>
      <c r="QHJ1842" s="401"/>
      <c r="QHK1842" s="401"/>
      <c r="QHL1842" s="401"/>
      <c r="QHM1842" s="401"/>
      <c r="QHN1842" s="401"/>
      <c r="QHO1842" s="401"/>
      <c r="QHP1842" s="401"/>
      <c r="QHQ1842" s="401"/>
      <c r="QHR1842" s="401"/>
      <c r="QHS1842" s="401"/>
      <c r="QHT1842" s="401"/>
      <c r="QHU1842" s="401"/>
      <c r="QHV1842" s="401"/>
      <c r="QHW1842" s="401"/>
      <c r="QHX1842" s="401"/>
      <c r="QHY1842" s="401"/>
      <c r="QHZ1842" s="401"/>
      <c r="QIA1842" s="401"/>
      <c r="QIB1842" s="401"/>
      <c r="QIC1842" s="401"/>
      <c r="QID1842" s="401"/>
      <c r="QIE1842" s="401"/>
      <c r="QIF1842" s="401"/>
      <c r="QIG1842" s="401"/>
      <c r="QIH1842" s="401"/>
      <c r="QII1842" s="401"/>
      <c r="QIJ1842" s="401"/>
      <c r="QIK1842" s="401"/>
      <c r="QIL1842" s="401"/>
      <c r="QIM1842" s="401"/>
      <c r="QIN1842" s="401"/>
      <c r="QIO1842" s="401"/>
      <c r="QIP1842" s="401"/>
      <c r="QIQ1842" s="401"/>
      <c r="QIR1842" s="401"/>
      <c r="QIS1842" s="401"/>
      <c r="QIT1842" s="401"/>
      <c r="QIU1842" s="401"/>
      <c r="QIV1842" s="401"/>
      <c r="QIW1842" s="401"/>
      <c r="QIX1842" s="401"/>
      <c r="QIY1842" s="401"/>
      <c r="QIZ1842" s="401"/>
      <c r="QJA1842" s="401"/>
      <c r="QJB1842" s="401"/>
      <c r="QJC1842" s="401"/>
      <c r="QJD1842" s="401"/>
      <c r="QJE1842" s="401"/>
      <c r="QJF1842" s="401"/>
      <c r="QJG1842" s="401"/>
      <c r="QJH1842" s="401"/>
      <c r="QJI1842" s="401"/>
      <c r="QJJ1842" s="401"/>
      <c r="QJK1842" s="401"/>
      <c r="QJL1842" s="401"/>
      <c r="QJM1842" s="401"/>
      <c r="QJN1842" s="401"/>
      <c r="QJO1842" s="401"/>
      <c r="QJP1842" s="401"/>
      <c r="QJQ1842" s="401"/>
      <c r="QJR1842" s="401"/>
      <c r="QJS1842" s="401"/>
      <c r="QJT1842" s="401"/>
      <c r="QJU1842" s="401"/>
      <c r="QJV1842" s="401"/>
      <c r="QJW1842" s="401"/>
      <c r="QJX1842" s="401"/>
      <c r="QJY1842" s="401"/>
      <c r="QJZ1842" s="401"/>
      <c r="QKA1842" s="401"/>
      <c r="QKB1842" s="401"/>
      <c r="QKC1842" s="401"/>
      <c r="QKD1842" s="401"/>
      <c r="QKE1842" s="401"/>
      <c r="QKF1842" s="401"/>
      <c r="QKG1842" s="401"/>
      <c r="QKH1842" s="401"/>
      <c r="QKI1842" s="401"/>
      <c r="QKJ1842" s="401"/>
      <c r="QKK1842" s="401"/>
      <c r="QKL1842" s="401"/>
      <c r="QKM1842" s="401"/>
      <c r="QKN1842" s="401"/>
      <c r="QKO1842" s="401"/>
      <c r="QKP1842" s="401"/>
      <c r="QKQ1842" s="401"/>
      <c r="QKR1842" s="401"/>
      <c r="QKS1842" s="401"/>
      <c r="QKT1842" s="401"/>
      <c r="QKU1842" s="401"/>
      <c r="QKV1842" s="401"/>
      <c r="QKW1842" s="401"/>
      <c r="QKX1842" s="401"/>
      <c r="QKY1842" s="401"/>
      <c r="QKZ1842" s="401"/>
      <c r="QLA1842" s="401"/>
      <c r="QLB1842" s="401"/>
      <c r="QLC1842" s="401"/>
      <c r="QLD1842" s="401"/>
      <c r="QLE1842" s="401"/>
      <c r="QLF1842" s="401"/>
      <c r="QLG1842" s="401"/>
      <c r="QLH1842" s="401"/>
      <c r="QLI1842" s="401"/>
      <c r="QLJ1842" s="401"/>
      <c r="QLK1842" s="401"/>
      <c r="QLL1842" s="401"/>
      <c r="QLM1842" s="401"/>
      <c r="QLN1842" s="401"/>
      <c r="QLO1842" s="401"/>
      <c r="QLP1842" s="401"/>
      <c r="QLQ1842" s="401"/>
      <c r="QLR1842" s="401"/>
      <c r="QLS1842" s="401"/>
      <c r="QLT1842" s="401"/>
      <c r="QLU1842" s="401"/>
      <c r="QLV1842" s="401"/>
      <c r="QLW1842" s="401"/>
      <c r="QLX1842" s="401"/>
      <c r="QLY1842" s="401"/>
      <c r="QLZ1842" s="401"/>
      <c r="QMA1842" s="401"/>
      <c r="QMB1842" s="401"/>
      <c r="QMC1842" s="401"/>
      <c r="QMD1842" s="401"/>
      <c r="QME1842" s="401"/>
      <c r="QMF1842" s="401"/>
      <c r="QMG1842" s="401"/>
      <c r="QMH1842" s="401"/>
      <c r="QMI1842" s="401"/>
      <c r="QMJ1842" s="401"/>
      <c r="QMK1842" s="401"/>
      <c r="QML1842" s="401"/>
      <c r="QMM1842" s="401"/>
      <c r="QMN1842" s="401"/>
      <c r="QMO1842" s="401"/>
      <c r="QMP1842" s="401"/>
      <c r="QMQ1842" s="401"/>
      <c r="QMR1842" s="401"/>
      <c r="QMS1842" s="401"/>
      <c r="QMT1842" s="401"/>
      <c r="QMU1842" s="401"/>
      <c r="QMV1842" s="401"/>
      <c r="QMW1842" s="401"/>
      <c r="QMX1842" s="401"/>
      <c r="QMY1842" s="401"/>
      <c r="QMZ1842" s="401"/>
      <c r="QNA1842" s="401"/>
      <c r="QNB1842" s="401"/>
      <c r="QNC1842" s="401"/>
      <c r="QND1842" s="401"/>
      <c r="QNE1842" s="401"/>
      <c r="QNF1842" s="401"/>
      <c r="QNG1842" s="401"/>
      <c r="QNH1842" s="401"/>
      <c r="QNI1842" s="401"/>
      <c r="QNJ1842" s="401"/>
      <c r="QNK1842" s="401"/>
      <c r="QNL1842" s="401"/>
      <c r="QNM1842" s="401"/>
      <c r="QNN1842" s="401"/>
      <c r="QNO1842" s="401"/>
      <c r="QNP1842" s="401"/>
      <c r="QNQ1842" s="401"/>
      <c r="QNR1842" s="401"/>
      <c r="QNS1842" s="401"/>
      <c r="QNT1842" s="401"/>
      <c r="QNU1842" s="401"/>
      <c r="QNV1842" s="401"/>
      <c r="QNW1842" s="401"/>
      <c r="QNX1842" s="401"/>
      <c r="QNY1842" s="401"/>
      <c r="QNZ1842" s="401"/>
      <c r="QOA1842" s="401"/>
      <c r="QOB1842" s="401"/>
      <c r="QOC1842" s="401"/>
      <c r="QOD1842" s="401"/>
      <c r="QOE1842" s="401"/>
      <c r="QOF1842" s="401"/>
      <c r="QOG1842" s="401"/>
      <c r="QOH1842" s="401"/>
      <c r="QOI1842" s="401"/>
      <c r="QOJ1842" s="401"/>
      <c r="QOK1842" s="401"/>
      <c r="QOL1842" s="401"/>
      <c r="QOM1842" s="401"/>
      <c r="QON1842" s="401"/>
      <c r="QOO1842" s="401"/>
      <c r="QOP1842" s="401"/>
      <c r="QOQ1842" s="401"/>
      <c r="QOR1842" s="401"/>
      <c r="QOS1842" s="401"/>
      <c r="QOT1842" s="401"/>
      <c r="QOU1842" s="401"/>
      <c r="QOV1842" s="401"/>
      <c r="QOW1842" s="401"/>
      <c r="QOX1842" s="401"/>
      <c r="QOY1842" s="401"/>
      <c r="QOZ1842" s="401"/>
      <c r="QPA1842" s="401"/>
      <c r="QPB1842" s="401"/>
      <c r="QPC1842" s="401"/>
      <c r="QPD1842" s="401"/>
      <c r="QPE1842" s="401"/>
      <c r="QPF1842" s="401"/>
      <c r="QPG1842" s="401"/>
      <c r="QPH1842" s="401"/>
      <c r="QPI1842" s="401"/>
      <c r="QPJ1842" s="401"/>
      <c r="QPK1842" s="401"/>
      <c r="QPL1842" s="401"/>
      <c r="QPM1842" s="401"/>
      <c r="QPN1842" s="401"/>
      <c r="QPO1842" s="401"/>
      <c r="QPP1842" s="401"/>
      <c r="QPQ1842" s="401"/>
      <c r="QPR1842" s="401"/>
      <c r="QPS1842" s="401"/>
      <c r="QPT1842" s="401"/>
      <c r="QPU1842" s="401"/>
      <c r="QPV1842" s="401"/>
      <c r="QPW1842" s="401"/>
      <c r="QPX1842" s="401"/>
      <c r="QPY1842" s="401"/>
      <c r="QPZ1842" s="401"/>
      <c r="QQA1842" s="401"/>
      <c r="QQB1842" s="401"/>
      <c r="QQC1842" s="401"/>
      <c r="QQD1842" s="401"/>
      <c r="QQE1842" s="401"/>
      <c r="QQF1842" s="401"/>
      <c r="QQG1842" s="401"/>
      <c r="QQH1842" s="401"/>
      <c r="QQI1842" s="401"/>
      <c r="QQJ1842" s="401"/>
      <c r="QQK1842" s="401"/>
      <c r="QQL1842" s="401"/>
      <c r="QQM1842" s="401"/>
      <c r="QQN1842" s="401"/>
      <c r="QQO1842" s="401"/>
      <c r="QQP1842" s="401"/>
      <c r="QQQ1842" s="401"/>
      <c r="QQR1842" s="401"/>
      <c r="QQS1842" s="401"/>
      <c r="QQT1842" s="401"/>
      <c r="QQU1842" s="401"/>
      <c r="QQV1842" s="401"/>
      <c r="QQW1842" s="401"/>
      <c r="QQX1842" s="401"/>
      <c r="QQY1842" s="401"/>
      <c r="QQZ1842" s="401"/>
      <c r="QRA1842" s="401"/>
      <c r="QRB1842" s="401"/>
      <c r="QRC1842" s="401"/>
      <c r="QRD1842" s="401"/>
      <c r="QRE1842" s="401"/>
      <c r="QRF1842" s="401"/>
      <c r="QRG1842" s="401"/>
      <c r="QRH1842" s="401"/>
      <c r="QRI1842" s="401"/>
      <c r="QRJ1842" s="401"/>
      <c r="QRK1842" s="401"/>
      <c r="QRL1842" s="401"/>
      <c r="QRM1842" s="401"/>
      <c r="QRN1842" s="401"/>
      <c r="QRO1842" s="401"/>
      <c r="QRP1842" s="401"/>
      <c r="QRQ1842" s="401"/>
      <c r="QRR1842" s="401"/>
      <c r="QRS1842" s="401"/>
      <c r="QRT1842" s="401"/>
      <c r="QRU1842" s="401"/>
      <c r="QRV1842" s="401"/>
      <c r="QRW1842" s="401"/>
      <c r="QRX1842" s="401"/>
      <c r="QRY1842" s="401"/>
      <c r="QRZ1842" s="401"/>
      <c r="QSA1842" s="401"/>
      <c r="QSB1842" s="401"/>
      <c r="QSC1842" s="401"/>
      <c r="QSD1842" s="401"/>
      <c r="QSE1842" s="401"/>
      <c r="QSF1842" s="401"/>
      <c r="QSG1842" s="401"/>
      <c r="QSH1842" s="401"/>
      <c r="QSI1842" s="401"/>
      <c r="QSJ1842" s="401"/>
      <c r="QSK1842" s="401"/>
      <c r="QSL1842" s="401"/>
      <c r="QSM1842" s="401"/>
      <c r="QSN1842" s="401"/>
      <c r="QSO1842" s="401"/>
      <c r="QSP1842" s="401"/>
      <c r="QSQ1842" s="401"/>
      <c r="QSR1842" s="401"/>
      <c r="QSS1842" s="401"/>
      <c r="QST1842" s="401"/>
      <c r="QSU1842" s="401"/>
      <c r="QSV1842" s="401"/>
      <c r="QSW1842" s="401"/>
      <c r="QSX1842" s="401"/>
      <c r="QSY1842" s="401"/>
      <c r="QSZ1842" s="401"/>
      <c r="QTA1842" s="401"/>
      <c r="QTB1842" s="401"/>
      <c r="QTC1842" s="401"/>
      <c r="QTD1842" s="401"/>
      <c r="QTE1842" s="401"/>
      <c r="QTF1842" s="401"/>
      <c r="QTG1842" s="401"/>
      <c r="QTH1842" s="401"/>
      <c r="QTI1842" s="401"/>
      <c r="QTJ1842" s="401"/>
      <c r="QTK1842" s="401"/>
      <c r="QTL1842" s="401"/>
      <c r="QTM1842" s="401"/>
      <c r="QTN1842" s="401"/>
      <c r="QTO1842" s="401"/>
      <c r="QTP1842" s="401"/>
      <c r="QTQ1842" s="401"/>
      <c r="QTR1842" s="401"/>
      <c r="QTS1842" s="401"/>
      <c r="QTT1842" s="401"/>
      <c r="QTU1842" s="401"/>
      <c r="QTV1842" s="401"/>
      <c r="QTW1842" s="401"/>
      <c r="QTX1842" s="401"/>
      <c r="QTY1842" s="401"/>
      <c r="QTZ1842" s="401"/>
      <c r="QUA1842" s="401"/>
      <c r="QUB1842" s="401"/>
      <c r="QUC1842" s="401"/>
      <c r="QUD1842" s="401"/>
      <c r="QUE1842" s="401"/>
      <c r="QUF1842" s="401"/>
      <c r="QUG1842" s="401"/>
      <c r="QUH1842" s="401"/>
      <c r="QUI1842" s="401"/>
      <c r="QUJ1842" s="401"/>
      <c r="QUK1842" s="401"/>
      <c r="QUL1842" s="401"/>
      <c r="QUM1842" s="401"/>
      <c r="QUN1842" s="401"/>
      <c r="QUO1842" s="401"/>
      <c r="QUP1842" s="401"/>
      <c r="QUQ1842" s="401"/>
      <c r="QUR1842" s="401"/>
      <c r="QUS1842" s="401"/>
      <c r="QUT1842" s="401"/>
      <c r="QUU1842" s="401"/>
      <c r="QUV1842" s="401"/>
      <c r="QUW1842" s="401"/>
      <c r="QUX1842" s="401"/>
      <c r="QUY1842" s="401"/>
      <c r="QUZ1842" s="401"/>
      <c r="QVA1842" s="401"/>
      <c r="QVB1842" s="401"/>
      <c r="QVC1842" s="401"/>
      <c r="QVD1842" s="401"/>
      <c r="QVE1842" s="401"/>
      <c r="QVF1842" s="401"/>
      <c r="QVG1842" s="401"/>
      <c r="QVH1842" s="401"/>
      <c r="QVI1842" s="401"/>
      <c r="QVJ1842" s="401"/>
      <c r="QVK1842" s="401"/>
      <c r="QVL1842" s="401"/>
      <c r="QVM1842" s="401"/>
      <c r="QVN1842" s="401"/>
      <c r="QVO1842" s="401"/>
      <c r="QVP1842" s="401"/>
      <c r="QVQ1842" s="401"/>
      <c r="QVR1842" s="401"/>
      <c r="QVS1842" s="401"/>
      <c r="QVT1842" s="401"/>
      <c r="QVU1842" s="401"/>
      <c r="QVV1842" s="401"/>
      <c r="QVW1842" s="401"/>
      <c r="QVX1842" s="401"/>
      <c r="QVY1842" s="401"/>
      <c r="QVZ1842" s="401"/>
      <c r="QWA1842" s="401"/>
      <c r="QWB1842" s="401"/>
      <c r="QWC1842" s="401"/>
      <c r="QWD1842" s="401"/>
      <c r="QWE1842" s="401"/>
      <c r="QWF1842" s="401"/>
      <c r="QWG1842" s="401"/>
      <c r="QWH1842" s="401"/>
      <c r="QWI1842" s="401"/>
      <c r="QWJ1842" s="401"/>
      <c r="QWK1842" s="401"/>
      <c r="QWL1842" s="401"/>
      <c r="QWM1842" s="401"/>
      <c r="QWN1842" s="401"/>
      <c r="QWO1842" s="401"/>
      <c r="QWP1842" s="401"/>
      <c r="QWQ1842" s="401"/>
      <c r="QWR1842" s="401"/>
      <c r="QWS1842" s="401"/>
      <c r="QWT1842" s="401"/>
      <c r="QWU1842" s="401"/>
      <c r="QWV1842" s="401"/>
      <c r="QWW1842" s="401"/>
      <c r="QWX1842" s="401"/>
      <c r="QWY1842" s="401"/>
      <c r="QWZ1842" s="401"/>
      <c r="QXA1842" s="401"/>
      <c r="QXB1842" s="401"/>
      <c r="QXC1842" s="401"/>
      <c r="QXD1842" s="401"/>
      <c r="QXE1842" s="401"/>
      <c r="QXF1842" s="401"/>
      <c r="QXG1842" s="401"/>
      <c r="QXH1842" s="401"/>
      <c r="QXI1842" s="401"/>
      <c r="QXJ1842" s="401"/>
      <c r="QXK1842" s="401"/>
      <c r="QXL1842" s="401"/>
      <c r="QXM1842" s="401"/>
      <c r="QXN1842" s="401"/>
      <c r="QXO1842" s="401"/>
      <c r="QXP1842" s="401"/>
      <c r="QXQ1842" s="401"/>
      <c r="QXR1842" s="401"/>
      <c r="QXS1842" s="401"/>
      <c r="QXT1842" s="401"/>
      <c r="QXU1842" s="401"/>
      <c r="QXV1842" s="401"/>
      <c r="QXW1842" s="401"/>
      <c r="QXX1842" s="401"/>
      <c r="QXY1842" s="401"/>
      <c r="QXZ1842" s="401"/>
      <c r="QYA1842" s="401"/>
      <c r="QYB1842" s="401"/>
      <c r="QYC1842" s="401"/>
      <c r="QYD1842" s="401"/>
      <c r="QYE1842" s="401"/>
      <c r="QYF1842" s="401"/>
      <c r="QYG1842" s="401"/>
      <c r="QYH1842" s="401"/>
      <c r="QYI1842" s="401"/>
      <c r="QYJ1842" s="401"/>
      <c r="QYK1842" s="401"/>
      <c r="QYL1842" s="401"/>
      <c r="QYM1842" s="401"/>
      <c r="QYN1842" s="401"/>
      <c r="QYO1842" s="401"/>
      <c r="QYP1842" s="401"/>
      <c r="QYQ1842" s="401"/>
      <c r="QYR1842" s="401"/>
      <c r="QYS1842" s="401"/>
      <c r="QYT1842" s="401"/>
      <c r="QYU1842" s="401"/>
      <c r="QYV1842" s="401"/>
      <c r="QYW1842" s="401"/>
      <c r="QYX1842" s="401"/>
      <c r="QYY1842" s="401"/>
      <c r="QYZ1842" s="401"/>
      <c r="QZA1842" s="401"/>
      <c r="QZB1842" s="401"/>
      <c r="QZC1842" s="401"/>
      <c r="QZD1842" s="401"/>
      <c r="QZE1842" s="401"/>
      <c r="QZF1842" s="401"/>
      <c r="QZG1842" s="401"/>
      <c r="QZH1842" s="401"/>
      <c r="QZI1842" s="401"/>
      <c r="QZJ1842" s="401"/>
      <c r="QZK1842" s="401"/>
      <c r="QZL1842" s="401"/>
      <c r="QZM1842" s="401"/>
      <c r="QZN1842" s="401"/>
      <c r="QZO1842" s="401"/>
      <c r="QZP1842" s="401"/>
      <c r="QZQ1842" s="401"/>
      <c r="QZR1842" s="401"/>
      <c r="QZS1842" s="401"/>
      <c r="QZT1842" s="401"/>
      <c r="QZU1842" s="401"/>
      <c r="QZV1842" s="401"/>
      <c r="QZW1842" s="401"/>
      <c r="QZX1842" s="401"/>
      <c r="QZY1842" s="401"/>
      <c r="QZZ1842" s="401"/>
      <c r="RAA1842" s="401"/>
      <c r="RAB1842" s="401"/>
      <c r="RAC1842" s="401"/>
      <c r="RAD1842" s="401"/>
      <c r="RAE1842" s="401"/>
      <c r="RAF1842" s="401"/>
      <c r="RAG1842" s="401"/>
      <c r="RAH1842" s="401"/>
      <c r="RAI1842" s="401"/>
      <c r="RAJ1842" s="401"/>
      <c r="RAK1842" s="401"/>
      <c r="RAL1842" s="401"/>
      <c r="RAM1842" s="401"/>
      <c r="RAN1842" s="401"/>
      <c r="RAO1842" s="401"/>
      <c r="RAP1842" s="401"/>
      <c r="RAQ1842" s="401"/>
      <c r="RAR1842" s="401"/>
      <c r="RAS1842" s="401"/>
      <c r="RAT1842" s="401"/>
      <c r="RAU1842" s="401"/>
      <c r="RAV1842" s="401"/>
      <c r="RAW1842" s="401"/>
      <c r="RAX1842" s="401"/>
      <c r="RAY1842" s="401"/>
      <c r="RAZ1842" s="401"/>
      <c r="RBA1842" s="401"/>
      <c r="RBB1842" s="401"/>
      <c r="RBC1842" s="401"/>
      <c r="RBD1842" s="401"/>
      <c r="RBE1842" s="401"/>
      <c r="RBF1842" s="401"/>
      <c r="RBG1842" s="401"/>
      <c r="RBH1842" s="401"/>
      <c r="RBI1842" s="401"/>
      <c r="RBJ1842" s="401"/>
      <c r="RBK1842" s="401"/>
      <c r="RBL1842" s="401"/>
      <c r="RBM1842" s="401"/>
      <c r="RBN1842" s="401"/>
      <c r="RBO1842" s="401"/>
      <c r="RBP1842" s="401"/>
      <c r="RBQ1842" s="401"/>
      <c r="RBR1842" s="401"/>
      <c r="RBS1842" s="401"/>
      <c r="RBT1842" s="401"/>
      <c r="RBU1842" s="401"/>
      <c r="RBV1842" s="401"/>
      <c r="RBW1842" s="401"/>
      <c r="RBX1842" s="401"/>
      <c r="RBY1842" s="401"/>
      <c r="RBZ1842" s="401"/>
      <c r="RCA1842" s="401"/>
      <c r="RCB1842" s="401"/>
      <c r="RCC1842" s="401"/>
      <c r="RCD1842" s="401"/>
      <c r="RCE1842" s="401"/>
      <c r="RCF1842" s="401"/>
      <c r="RCG1842" s="401"/>
      <c r="RCH1842" s="401"/>
      <c r="RCI1842" s="401"/>
      <c r="RCJ1842" s="401"/>
      <c r="RCK1842" s="401"/>
      <c r="RCL1842" s="401"/>
      <c r="RCM1842" s="401"/>
      <c r="RCN1842" s="401"/>
      <c r="RCO1842" s="401"/>
      <c r="RCP1842" s="401"/>
      <c r="RCQ1842" s="401"/>
      <c r="RCR1842" s="401"/>
      <c r="RCS1842" s="401"/>
      <c r="RCT1842" s="401"/>
      <c r="RCU1842" s="401"/>
      <c r="RCV1842" s="401"/>
      <c r="RCW1842" s="401"/>
      <c r="RCX1842" s="401"/>
      <c r="RCY1842" s="401"/>
      <c r="RCZ1842" s="401"/>
      <c r="RDA1842" s="401"/>
      <c r="RDB1842" s="401"/>
      <c r="RDC1842" s="401"/>
      <c r="RDD1842" s="401"/>
      <c r="RDE1842" s="401"/>
      <c r="RDF1842" s="401"/>
      <c r="RDG1842" s="401"/>
      <c r="RDH1842" s="401"/>
      <c r="RDI1842" s="401"/>
      <c r="RDJ1842" s="401"/>
      <c r="RDK1842" s="401"/>
      <c r="RDL1842" s="401"/>
      <c r="RDM1842" s="401"/>
      <c r="RDN1842" s="401"/>
      <c r="RDO1842" s="401"/>
      <c r="RDP1842" s="401"/>
      <c r="RDQ1842" s="401"/>
      <c r="RDR1842" s="401"/>
      <c r="RDS1842" s="401"/>
      <c r="RDT1842" s="401"/>
      <c r="RDU1842" s="401"/>
      <c r="RDV1842" s="401"/>
      <c r="RDW1842" s="401"/>
      <c r="RDX1842" s="401"/>
      <c r="RDY1842" s="401"/>
      <c r="RDZ1842" s="401"/>
      <c r="REA1842" s="401"/>
      <c r="REB1842" s="401"/>
      <c r="REC1842" s="401"/>
      <c r="RED1842" s="401"/>
      <c r="REE1842" s="401"/>
      <c r="REF1842" s="401"/>
      <c r="REG1842" s="401"/>
      <c r="REH1842" s="401"/>
      <c r="REI1842" s="401"/>
      <c r="REJ1842" s="401"/>
      <c r="REK1842" s="401"/>
      <c r="REL1842" s="401"/>
      <c r="REM1842" s="401"/>
      <c r="REN1842" s="401"/>
      <c r="REO1842" s="401"/>
      <c r="REP1842" s="401"/>
      <c r="REQ1842" s="401"/>
      <c r="RER1842" s="401"/>
      <c r="RES1842" s="401"/>
      <c r="RET1842" s="401"/>
      <c r="REU1842" s="401"/>
      <c r="REV1842" s="401"/>
      <c r="REW1842" s="401"/>
      <c r="REX1842" s="401"/>
      <c r="REY1842" s="401"/>
      <c r="REZ1842" s="401"/>
      <c r="RFA1842" s="401"/>
      <c r="RFB1842" s="401"/>
      <c r="RFC1842" s="401"/>
      <c r="RFD1842" s="401"/>
      <c r="RFE1842" s="401"/>
      <c r="RFF1842" s="401"/>
      <c r="RFG1842" s="401"/>
      <c r="RFH1842" s="401"/>
      <c r="RFI1842" s="401"/>
      <c r="RFJ1842" s="401"/>
      <c r="RFK1842" s="401"/>
      <c r="RFL1842" s="401"/>
      <c r="RFM1842" s="401"/>
      <c r="RFN1842" s="401"/>
      <c r="RFO1842" s="401"/>
      <c r="RFP1842" s="401"/>
      <c r="RFQ1842" s="401"/>
      <c r="RFR1842" s="401"/>
      <c r="RFS1842" s="401"/>
      <c r="RFT1842" s="401"/>
      <c r="RFU1842" s="401"/>
      <c r="RFV1842" s="401"/>
      <c r="RFW1842" s="401"/>
      <c r="RFX1842" s="401"/>
      <c r="RFY1842" s="401"/>
      <c r="RFZ1842" s="401"/>
      <c r="RGA1842" s="401"/>
      <c r="RGB1842" s="401"/>
      <c r="RGC1842" s="401"/>
      <c r="RGD1842" s="401"/>
      <c r="RGE1842" s="401"/>
      <c r="RGF1842" s="401"/>
      <c r="RGG1842" s="401"/>
      <c r="RGH1842" s="401"/>
      <c r="RGI1842" s="401"/>
      <c r="RGJ1842" s="401"/>
      <c r="RGK1842" s="401"/>
      <c r="RGL1842" s="401"/>
      <c r="RGM1842" s="401"/>
      <c r="RGN1842" s="401"/>
      <c r="RGO1842" s="401"/>
      <c r="RGP1842" s="401"/>
      <c r="RGQ1842" s="401"/>
      <c r="RGR1842" s="401"/>
      <c r="RGS1842" s="401"/>
      <c r="RGT1842" s="401"/>
      <c r="RGU1842" s="401"/>
      <c r="RGV1842" s="401"/>
      <c r="RGW1842" s="401"/>
      <c r="RGX1842" s="401"/>
      <c r="RGY1842" s="401"/>
      <c r="RGZ1842" s="401"/>
      <c r="RHA1842" s="401"/>
      <c r="RHB1842" s="401"/>
      <c r="RHC1842" s="401"/>
      <c r="RHD1842" s="401"/>
      <c r="RHE1842" s="401"/>
      <c r="RHF1842" s="401"/>
      <c r="RHG1842" s="401"/>
      <c r="RHH1842" s="401"/>
      <c r="RHI1842" s="401"/>
      <c r="RHJ1842" s="401"/>
      <c r="RHK1842" s="401"/>
      <c r="RHL1842" s="401"/>
      <c r="RHM1842" s="401"/>
      <c r="RHN1842" s="401"/>
      <c r="RHO1842" s="401"/>
      <c r="RHP1842" s="401"/>
      <c r="RHQ1842" s="401"/>
      <c r="RHR1842" s="401"/>
      <c r="RHS1842" s="401"/>
      <c r="RHT1842" s="401"/>
      <c r="RHU1842" s="401"/>
      <c r="RHV1842" s="401"/>
      <c r="RHW1842" s="401"/>
      <c r="RHX1842" s="401"/>
      <c r="RHY1842" s="401"/>
      <c r="RHZ1842" s="401"/>
      <c r="RIA1842" s="401"/>
      <c r="RIB1842" s="401"/>
      <c r="RIC1842" s="401"/>
      <c r="RID1842" s="401"/>
      <c r="RIE1842" s="401"/>
      <c r="RIF1842" s="401"/>
      <c r="RIG1842" s="401"/>
      <c r="RIH1842" s="401"/>
      <c r="RII1842" s="401"/>
      <c r="RIJ1842" s="401"/>
      <c r="RIK1842" s="401"/>
      <c r="RIL1842" s="401"/>
      <c r="RIM1842" s="401"/>
      <c r="RIN1842" s="401"/>
      <c r="RIO1842" s="401"/>
      <c r="RIP1842" s="401"/>
      <c r="RIQ1842" s="401"/>
      <c r="RIR1842" s="401"/>
      <c r="RIS1842" s="401"/>
      <c r="RIT1842" s="401"/>
      <c r="RIU1842" s="401"/>
      <c r="RIV1842" s="401"/>
      <c r="RIW1842" s="401"/>
      <c r="RIX1842" s="401"/>
      <c r="RIY1842" s="401"/>
      <c r="RIZ1842" s="401"/>
      <c r="RJA1842" s="401"/>
      <c r="RJB1842" s="401"/>
      <c r="RJC1842" s="401"/>
      <c r="RJD1842" s="401"/>
      <c r="RJE1842" s="401"/>
      <c r="RJF1842" s="401"/>
      <c r="RJG1842" s="401"/>
      <c r="RJH1842" s="401"/>
      <c r="RJI1842" s="401"/>
      <c r="RJJ1842" s="401"/>
      <c r="RJK1842" s="401"/>
      <c r="RJL1842" s="401"/>
      <c r="RJM1842" s="401"/>
      <c r="RJN1842" s="401"/>
      <c r="RJO1842" s="401"/>
      <c r="RJP1842" s="401"/>
      <c r="RJQ1842" s="401"/>
      <c r="RJR1842" s="401"/>
      <c r="RJS1842" s="401"/>
      <c r="RJT1842" s="401"/>
      <c r="RJU1842" s="401"/>
      <c r="RJV1842" s="401"/>
      <c r="RJW1842" s="401"/>
      <c r="RJX1842" s="401"/>
      <c r="RJY1842" s="401"/>
      <c r="RJZ1842" s="401"/>
      <c r="RKA1842" s="401"/>
      <c r="RKB1842" s="401"/>
      <c r="RKC1842" s="401"/>
      <c r="RKD1842" s="401"/>
      <c r="RKE1842" s="401"/>
      <c r="RKF1842" s="401"/>
      <c r="RKG1842" s="401"/>
      <c r="RKH1842" s="401"/>
      <c r="RKI1842" s="401"/>
      <c r="RKJ1842" s="401"/>
      <c r="RKK1842" s="401"/>
      <c r="RKL1842" s="401"/>
      <c r="RKM1842" s="401"/>
      <c r="RKN1842" s="401"/>
      <c r="RKO1842" s="401"/>
      <c r="RKP1842" s="401"/>
      <c r="RKQ1842" s="401"/>
      <c r="RKR1842" s="401"/>
      <c r="RKS1842" s="401"/>
      <c r="RKT1842" s="401"/>
      <c r="RKU1842" s="401"/>
      <c r="RKV1842" s="401"/>
      <c r="RKW1842" s="401"/>
      <c r="RKX1842" s="401"/>
      <c r="RKY1842" s="401"/>
      <c r="RKZ1842" s="401"/>
      <c r="RLA1842" s="401"/>
      <c r="RLB1842" s="401"/>
      <c r="RLC1842" s="401"/>
      <c r="RLD1842" s="401"/>
      <c r="RLE1842" s="401"/>
      <c r="RLF1842" s="401"/>
      <c r="RLG1842" s="401"/>
      <c r="RLH1842" s="401"/>
      <c r="RLI1842" s="401"/>
      <c r="RLJ1842" s="401"/>
      <c r="RLK1842" s="401"/>
      <c r="RLL1842" s="401"/>
      <c r="RLM1842" s="401"/>
      <c r="RLN1842" s="401"/>
      <c r="RLO1842" s="401"/>
      <c r="RLP1842" s="401"/>
      <c r="RLQ1842" s="401"/>
      <c r="RLR1842" s="401"/>
      <c r="RLS1842" s="401"/>
      <c r="RLT1842" s="401"/>
      <c r="RLU1842" s="401"/>
      <c r="RLV1842" s="401"/>
      <c r="RLW1842" s="401"/>
      <c r="RLX1842" s="401"/>
      <c r="RLY1842" s="401"/>
      <c r="RLZ1842" s="401"/>
      <c r="RMA1842" s="401"/>
      <c r="RMB1842" s="401"/>
      <c r="RMC1842" s="401"/>
      <c r="RMD1842" s="401"/>
      <c r="RME1842" s="401"/>
      <c r="RMF1842" s="401"/>
      <c r="RMG1842" s="401"/>
      <c r="RMH1842" s="401"/>
      <c r="RMI1842" s="401"/>
      <c r="RMJ1842" s="401"/>
      <c r="RMK1842" s="401"/>
      <c r="RML1842" s="401"/>
      <c r="RMM1842" s="401"/>
      <c r="RMN1842" s="401"/>
      <c r="RMO1842" s="401"/>
      <c r="RMP1842" s="401"/>
      <c r="RMQ1842" s="401"/>
      <c r="RMR1842" s="401"/>
      <c r="RMS1842" s="401"/>
      <c r="RMT1842" s="401"/>
      <c r="RMU1842" s="401"/>
      <c r="RMV1842" s="401"/>
      <c r="RMW1842" s="401"/>
      <c r="RMX1842" s="401"/>
      <c r="RMY1842" s="401"/>
      <c r="RMZ1842" s="401"/>
      <c r="RNA1842" s="401"/>
      <c r="RNB1842" s="401"/>
      <c r="RNC1842" s="401"/>
      <c r="RND1842" s="401"/>
      <c r="RNE1842" s="401"/>
      <c r="RNF1842" s="401"/>
      <c r="RNG1842" s="401"/>
      <c r="RNH1842" s="401"/>
      <c r="RNI1842" s="401"/>
      <c r="RNJ1842" s="401"/>
      <c r="RNK1842" s="401"/>
      <c r="RNL1842" s="401"/>
      <c r="RNM1842" s="401"/>
      <c r="RNN1842" s="401"/>
      <c r="RNO1842" s="401"/>
      <c r="RNP1842" s="401"/>
      <c r="RNQ1842" s="401"/>
      <c r="RNR1842" s="401"/>
      <c r="RNS1842" s="401"/>
      <c r="RNT1842" s="401"/>
      <c r="RNU1842" s="401"/>
      <c r="RNV1842" s="401"/>
      <c r="RNW1842" s="401"/>
      <c r="RNX1842" s="401"/>
      <c r="RNY1842" s="401"/>
      <c r="RNZ1842" s="401"/>
      <c r="ROA1842" s="401"/>
      <c r="ROB1842" s="401"/>
      <c r="ROC1842" s="401"/>
      <c r="ROD1842" s="401"/>
      <c r="ROE1842" s="401"/>
      <c r="ROF1842" s="401"/>
      <c r="ROG1842" s="401"/>
      <c r="ROH1842" s="401"/>
      <c r="ROI1842" s="401"/>
      <c r="ROJ1842" s="401"/>
      <c r="ROK1842" s="401"/>
      <c r="ROL1842" s="401"/>
      <c r="ROM1842" s="401"/>
      <c r="RON1842" s="401"/>
      <c r="ROO1842" s="401"/>
      <c r="ROP1842" s="401"/>
      <c r="ROQ1842" s="401"/>
      <c r="ROR1842" s="401"/>
      <c r="ROS1842" s="401"/>
      <c r="ROT1842" s="401"/>
      <c r="ROU1842" s="401"/>
      <c r="ROV1842" s="401"/>
      <c r="ROW1842" s="401"/>
      <c r="ROX1842" s="401"/>
      <c r="ROY1842" s="401"/>
      <c r="ROZ1842" s="401"/>
      <c r="RPA1842" s="401"/>
      <c r="RPB1842" s="401"/>
      <c r="RPC1842" s="401"/>
      <c r="RPD1842" s="401"/>
      <c r="RPE1842" s="401"/>
      <c r="RPF1842" s="401"/>
      <c r="RPG1842" s="401"/>
      <c r="RPH1842" s="401"/>
      <c r="RPI1842" s="401"/>
      <c r="RPJ1842" s="401"/>
      <c r="RPK1842" s="401"/>
      <c r="RPL1842" s="401"/>
      <c r="RPM1842" s="401"/>
      <c r="RPN1842" s="401"/>
      <c r="RPO1842" s="401"/>
      <c r="RPP1842" s="401"/>
      <c r="RPQ1842" s="401"/>
      <c r="RPR1842" s="401"/>
      <c r="RPS1842" s="401"/>
      <c r="RPT1842" s="401"/>
      <c r="RPU1842" s="401"/>
      <c r="RPV1842" s="401"/>
      <c r="RPW1842" s="401"/>
      <c r="RPX1842" s="401"/>
      <c r="RPY1842" s="401"/>
      <c r="RPZ1842" s="401"/>
      <c r="RQA1842" s="401"/>
      <c r="RQB1842" s="401"/>
      <c r="RQC1842" s="401"/>
      <c r="RQD1842" s="401"/>
      <c r="RQE1842" s="401"/>
      <c r="RQF1842" s="401"/>
      <c r="RQG1842" s="401"/>
      <c r="RQH1842" s="401"/>
      <c r="RQI1842" s="401"/>
      <c r="RQJ1842" s="401"/>
      <c r="RQK1842" s="401"/>
      <c r="RQL1842" s="401"/>
      <c r="RQM1842" s="401"/>
      <c r="RQN1842" s="401"/>
      <c r="RQO1842" s="401"/>
      <c r="RQP1842" s="401"/>
      <c r="RQQ1842" s="401"/>
      <c r="RQR1842" s="401"/>
      <c r="RQS1842" s="401"/>
      <c r="RQT1842" s="401"/>
      <c r="RQU1842" s="401"/>
      <c r="RQV1842" s="401"/>
      <c r="RQW1842" s="401"/>
      <c r="RQX1842" s="401"/>
      <c r="RQY1842" s="401"/>
      <c r="RQZ1842" s="401"/>
      <c r="RRA1842" s="401"/>
      <c r="RRB1842" s="401"/>
      <c r="RRC1842" s="401"/>
      <c r="RRD1842" s="401"/>
      <c r="RRE1842" s="401"/>
      <c r="RRF1842" s="401"/>
      <c r="RRG1842" s="401"/>
      <c r="RRH1842" s="401"/>
      <c r="RRI1842" s="401"/>
      <c r="RRJ1842" s="401"/>
      <c r="RRK1842" s="401"/>
      <c r="RRL1842" s="401"/>
      <c r="RRM1842" s="401"/>
      <c r="RRN1842" s="401"/>
      <c r="RRO1842" s="401"/>
      <c r="RRP1842" s="401"/>
      <c r="RRQ1842" s="401"/>
      <c r="RRR1842" s="401"/>
      <c r="RRS1842" s="401"/>
      <c r="RRT1842" s="401"/>
      <c r="RRU1842" s="401"/>
      <c r="RRV1842" s="401"/>
      <c r="RRW1842" s="401"/>
      <c r="RRX1842" s="401"/>
      <c r="RRY1842" s="401"/>
      <c r="RRZ1842" s="401"/>
      <c r="RSA1842" s="401"/>
      <c r="RSB1842" s="401"/>
      <c r="RSC1842" s="401"/>
      <c r="RSD1842" s="401"/>
      <c r="RSE1842" s="401"/>
      <c r="RSF1842" s="401"/>
      <c r="RSG1842" s="401"/>
      <c r="RSH1842" s="401"/>
      <c r="RSI1842" s="401"/>
      <c r="RSJ1842" s="401"/>
      <c r="RSK1842" s="401"/>
      <c r="RSL1842" s="401"/>
      <c r="RSM1842" s="401"/>
      <c r="RSN1842" s="401"/>
      <c r="RSO1842" s="401"/>
      <c r="RSP1842" s="401"/>
      <c r="RSQ1842" s="401"/>
      <c r="RSR1842" s="401"/>
      <c r="RSS1842" s="401"/>
      <c r="RST1842" s="401"/>
      <c r="RSU1842" s="401"/>
      <c r="RSV1842" s="401"/>
      <c r="RSW1842" s="401"/>
      <c r="RSX1842" s="401"/>
      <c r="RSY1842" s="401"/>
      <c r="RSZ1842" s="401"/>
      <c r="RTA1842" s="401"/>
      <c r="RTB1842" s="401"/>
      <c r="RTC1842" s="401"/>
      <c r="RTD1842" s="401"/>
      <c r="RTE1842" s="401"/>
      <c r="RTF1842" s="401"/>
      <c r="RTG1842" s="401"/>
      <c r="RTH1842" s="401"/>
      <c r="RTI1842" s="401"/>
      <c r="RTJ1842" s="401"/>
      <c r="RTK1842" s="401"/>
      <c r="RTL1842" s="401"/>
      <c r="RTM1842" s="401"/>
      <c r="RTN1842" s="401"/>
      <c r="RTO1842" s="401"/>
      <c r="RTP1842" s="401"/>
      <c r="RTQ1842" s="401"/>
      <c r="RTR1842" s="401"/>
      <c r="RTS1842" s="401"/>
      <c r="RTT1842" s="401"/>
      <c r="RTU1842" s="401"/>
      <c r="RTV1842" s="401"/>
      <c r="RTW1842" s="401"/>
      <c r="RTX1842" s="401"/>
      <c r="RTY1842" s="401"/>
      <c r="RTZ1842" s="401"/>
      <c r="RUA1842" s="401"/>
      <c r="RUB1842" s="401"/>
      <c r="RUC1842" s="401"/>
      <c r="RUD1842" s="401"/>
      <c r="RUE1842" s="401"/>
      <c r="RUF1842" s="401"/>
      <c r="RUG1842" s="401"/>
      <c r="RUH1842" s="401"/>
      <c r="RUI1842" s="401"/>
      <c r="RUJ1842" s="401"/>
      <c r="RUK1842" s="401"/>
      <c r="RUL1842" s="401"/>
      <c r="RUM1842" s="401"/>
      <c r="RUN1842" s="401"/>
      <c r="RUO1842" s="401"/>
      <c r="RUP1842" s="401"/>
      <c r="RUQ1842" s="401"/>
      <c r="RUR1842" s="401"/>
      <c r="RUS1842" s="401"/>
      <c r="RUT1842" s="401"/>
      <c r="RUU1842" s="401"/>
      <c r="RUV1842" s="401"/>
      <c r="RUW1842" s="401"/>
      <c r="RUX1842" s="401"/>
      <c r="RUY1842" s="401"/>
      <c r="RUZ1842" s="401"/>
      <c r="RVA1842" s="401"/>
      <c r="RVB1842" s="401"/>
      <c r="RVC1842" s="401"/>
      <c r="RVD1842" s="401"/>
      <c r="RVE1842" s="401"/>
      <c r="RVF1842" s="401"/>
      <c r="RVG1842" s="401"/>
      <c r="RVH1842" s="401"/>
      <c r="RVI1842" s="401"/>
      <c r="RVJ1842" s="401"/>
      <c r="RVK1842" s="401"/>
      <c r="RVL1842" s="401"/>
      <c r="RVM1842" s="401"/>
      <c r="RVN1842" s="401"/>
      <c r="RVO1842" s="401"/>
      <c r="RVP1842" s="401"/>
      <c r="RVQ1842" s="401"/>
      <c r="RVR1842" s="401"/>
      <c r="RVS1842" s="401"/>
      <c r="RVT1842" s="401"/>
      <c r="RVU1842" s="401"/>
      <c r="RVV1842" s="401"/>
      <c r="RVW1842" s="401"/>
      <c r="RVX1842" s="401"/>
      <c r="RVY1842" s="401"/>
      <c r="RVZ1842" s="401"/>
      <c r="RWA1842" s="401"/>
      <c r="RWB1842" s="401"/>
      <c r="RWC1842" s="401"/>
      <c r="RWD1842" s="401"/>
      <c r="RWE1842" s="401"/>
      <c r="RWF1842" s="401"/>
      <c r="RWG1842" s="401"/>
      <c r="RWH1842" s="401"/>
      <c r="RWI1842" s="401"/>
      <c r="RWJ1842" s="401"/>
      <c r="RWK1842" s="401"/>
      <c r="RWL1842" s="401"/>
      <c r="RWM1842" s="401"/>
      <c r="RWN1842" s="401"/>
      <c r="RWO1842" s="401"/>
      <c r="RWP1842" s="401"/>
      <c r="RWQ1842" s="401"/>
      <c r="RWR1842" s="401"/>
      <c r="RWS1842" s="401"/>
      <c r="RWT1842" s="401"/>
      <c r="RWU1842" s="401"/>
      <c r="RWV1842" s="401"/>
      <c r="RWW1842" s="401"/>
      <c r="RWX1842" s="401"/>
      <c r="RWY1842" s="401"/>
      <c r="RWZ1842" s="401"/>
      <c r="RXA1842" s="401"/>
      <c r="RXB1842" s="401"/>
      <c r="RXC1842" s="401"/>
      <c r="RXD1842" s="401"/>
      <c r="RXE1842" s="401"/>
      <c r="RXF1842" s="401"/>
      <c r="RXG1842" s="401"/>
      <c r="RXH1842" s="401"/>
      <c r="RXI1842" s="401"/>
      <c r="RXJ1842" s="401"/>
      <c r="RXK1842" s="401"/>
      <c r="RXL1842" s="401"/>
      <c r="RXM1842" s="401"/>
      <c r="RXN1842" s="401"/>
      <c r="RXO1842" s="401"/>
      <c r="RXP1842" s="401"/>
      <c r="RXQ1842" s="401"/>
      <c r="RXR1842" s="401"/>
      <c r="RXS1842" s="401"/>
      <c r="RXT1842" s="401"/>
      <c r="RXU1842" s="401"/>
      <c r="RXV1842" s="401"/>
      <c r="RXW1842" s="401"/>
      <c r="RXX1842" s="401"/>
      <c r="RXY1842" s="401"/>
      <c r="RXZ1842" s="401"/>
      <c r="RYA1842" s="401"/>
      <c r="RYB1842" s="401"/>
      <c r="RYC1842" s="401"/>
      <c r="RYD1842" s="401"/>
      <c r="RYE1842" s="401"/>
      <c r="RYF1842" s="401"/>
      <c r="RYG1842" s="401"/>
      <c r="RYH1842" s="401"/>
      <c r="RYI1842" s="401"/>
      <c r="RYJ1842" s="401"/>
      <c r="RYK1842" s="401"/>
      <c r="RYL1842" s="401"/>
      <c r="RYM1842" s="401"/>
      <c r="RYN1842" s="401"/>
      <c r="RYO1842" s="401"/>
      <c r="RYP1842" s="401"/>
      <c r="RYQ1842" s="401"/>
      <c r="RYR1842" s="401"/>
      <c r="RYS1842" s="401"/>
      <c r="RYT1842" s="401"/>
      <c r="RYU1842" s="401"/>
      <c r="RYV1842" s="401"/>
      <c r="RYW1842" s="401"/>
      <c r="RYX1842" s="401"/>
      <c r="RYY1842" s="401"/>
      <c r="RYZ1842" s="401"/>
      <c r="RZA1842" s="401"/>
      <c r="RZB1842" s="401"/>
      <c r="RZC1842" s="401"/>
      <c r="RZD1842" s="401"/>
      <c r="RZE1842" s="401"/>
      <c r="RZF1842" s="401"/>
      <c r="RZG1842" s="401"/>
      <c r="RZH1842" s="401"/>
      <c r="RZI1842" s="401"/>
      <c r="RZJ1842" s="401"/>
      <c r="RZK1842" s="401"/>
      <c r="RZL1842" s="401"/>
      <c r="RZM1842" s="401"/>
      <c r="RZN1842" s="401"/>
      <c r="RZO1842" s="401"/>
      <c r="RZP1842" s="401"/>
      <c r="RZQ1842" s="401"/>
      <c r="RZR1842" s="401"/>
      <c r="RZS1842" s="401"/>
      <c r="RZT1842" s="401"/>
      <c r="RZU1842" s="401"/>
      <c r="RZV1842" s="401"/>
      <c r="RZW1842" s="401"/>
      <c r="RZX1842" s="401"/>
      <c r="RZY1842" s="401"/>
      <c r="RZZ1842" s="401"/>
      <c r="SAA1842" s="401"/>
      <c r="SAB1842" s="401"/>
      <c r="SAC1842" s="401"/>
      <c r="SAD1842" s="401"/>
      <c r="SAE1842" s="401"/>
      <c r="SAF1842" s="401"/>
      <c r="SAG1842" s="401"/>
      <c r="SAH1842" s="401"/>
      <c r="SAI1842" s="401"/>
      <c r="SAJ1842" s="401"/>
      <c r="SAK1842" s="401"/>
      <c r="SAL1842" s="401"/>
      <c r="SAM1842" s="401"/>
      <c r="SAN1842" s="401"/>
      <c r="SAO1842" s="401"/>
      <c r="SAP1842" s="401"/>
      <c r="SAQ1842" s="401"/>
      <c r="SAR1842" s="401"/>
      <c r="SAS1842" s="401"/>
      <c r="SAT1842" s="401"/>
      <c r="SAU1842" s="401"/>
      <c r="SAV1842" s="401"/>
      <c r="SAW1842" s="401"/>
      <c r="SAX1842" s="401"/>
      <c r="SAY1842" s="401"/>
      <c r="SAZ1842" s="401"/>
      <c r="SBA1842" s="401"/>
      <c r="SBB1842" s="401"/>
      <c r="SBC1842" s="401"/>
      <c r="SBD1842" s="401"/>
      <c r="SBE1842" s="401"/>
      <c r="SBF1842" s="401"/>
      <c r="SBG1842" s="401"/>
      <c r="SBH1842" s="401"/>
      <c r="SBI1842" s="401"/>
      <c r="SBJ1842" s="401"/>
      <c r="SBK1842" s="401"/>
      <c r="SBL1842" s="401"/>
      <c r="SBM1842" s="401"/>
      <c r="SBN1842" s="401"/>
      <c r="SBO1842" s="401"/>
      <c r="SBP1842" s="401"/>
      <c r="SBQ1842" s="401"/>
      <c r="SBR1842" s="401"/>
      <c r="SBS1842" s="401"/>
      <c r="SBT1842" s="401"/>
      <c r="SBU1842" s="401"/>
      <c r="SBV1842" s="401"/>
      <c r="SBW1842" s="401"/>
      <c r="SBX1842" s="401"/>
      <c r="SBY1842" s="401"/>
      <c r="SBZ1842" s="401"/>
      <c r="SCA1842" s="401"/>
      <c r="SCB1842" s="401"/>
      <c r="SCC1842" s="401"/>
      <c r="SCD1842" s="401"/>
      <c r="SCE1842" s="401"/>
      <c r="SCF1842" s="401"/>
      <c r="SCG1842" s="401"/>
      <c r="SCH1842" s="401"/>
      <c r="SCI1842" s="401"/>
      <c r="SCJ1842" s="401"/>
      <c r="SCK1842" s="401"/>
      <c r="SCL1842" s="401"/>
      <c r="SCM1842" s="401"/>
      <c r="SCN1842" s="401"/>
      <c r="SCO1842" s="401"/>
      <c r="SCP1842" s="401"/>
      <c r="SCQ1842" s="401"/>
      <c r="SCR1842" s="401"/>
      <c r="SCS1842" s="401"/>
      <c r="SCT1842" s="401"/>
      <c r="SCU1842" s="401"/>
      <c r="SCV1842" s="401"/>
      <c r="SCW1842" s="401"/>
      <c r="SCX1842" s="401"/>
      <c r="SCY1842" s="401"/>
      <c r="SCZ1842" s="401"/>
      <c r="SDA1842" s="401"/>
      <c r="SDB1842" s="401"/>
      <c r="SDC1842" s="401"/>
      <c r="SDD1842" s="401"/>
      <c r="SDE1842" s="401"/>
      <c r="SDF1842" s="401"/>
      <c r="SDG1842" s="401"/>
      <c r="SDH1842" s="401"/>
      <c r="SDI1842" s="401"/>
      <c r="SDJ1842" s="401"/>
      <c r="SDK1842" s="401"/>
      <c r="SDL1842" s="401"/>
      <c r="SDM1842" s="401"/>
      <c r="SDN1842" s="401"/>
      <c r="SDO1842" s="401"/>
      <c r="SDP1842" s="401"/>
      <c r="SDQ1842" s="401"/>
      <c r="SDR1842" s="401"/>
      <c r="SDS1842" s="401"/>
      <c r="SDT1842" s="401"/>
      <c r="SDU1842" s="401"/>
      <c r="SDV1842" s="401"/>
      <c r="SDW1842" s="401"/>
      <c r="SDX1842" s="401"/>
      <c r="SDY1842" s="401"/>
      <c r="SDZ1842" s="401"/>
      <c r="SEA1842" s="401"/>
      <c r="SEB1842" s="401"/>
      <c r="SEC1842" s="401"/>
      <c r="SED1842" s="401"/>
      <c r="SEE1842" s="401"/>
      <c r="SEF1842" s="401"/>
      <c r="SEG1842" s="401"/>
      <c r="SEH1842" s="401"/>
      <c r="SEI1842" s="401"/>
      <c r="SEJ1842" s="401"/>
      <c r="SEK1842" s="401"/>
      <c r="SEL1842" s="401"/>
      <c r="SEM1842" s="401"/>
      <c r="SEN1842" s="401"/>
      <c r="SEO1842" s="401"/>
      <c r="SEP1842" s="401"/>
      <c r="SEQ1842" s="401"/>
      <c r="SER1842" s="401"/>
      <c r="SES1842" s="401"/>
      <c r="SET1842" s="401"/>
      <c r="SEU1842" s="401"/>
      <c r="SEV1842" s="401"/>
      <c r="SEW1842" s="401"/>
      <c r="SEX1842" s="401"/>
      <c r="SEY1842" s="401"/>
      <c r="SEZ1842" s="401"/>
      <c r="SFA1842" s="401"/>
      <c r="SFB1842" s="401"/>
      <c r="SFC1842" s="401"/>
      <c r="SFD1842" s="401"/>
      <c r="SFE1842" s="401"/>
      <c r="SFF1842" s="401"/>
      <c r="SFG1842" s="401"/>
      <c r="SFH1842" s="401"/>
      <c r="SFI1842" s="401"/>
      <c r="SFJ1842" s="401"/>
      <c r="SFK1842" s="401"/>
      <c r="SFL1842" s="401"/>
      <c r="SFM1842" s="401"/>
      <c r="SFN1842" s="401"/>
      <c r="SFO1842" s="401"/>
      <c r="SFP1842" s="401"/>
      <c r="SFQ1842" s="401"/>
      <c r="SFR1842" s="401"/>
      <c r="SFS1842" s="401"/>
      <c r="SFT1842" s="401"/>
      <c r="SFU1842" s="401"/>
      <c r="SFV1842" s="401"/>
      <c r="SFW1842" s="401"/>
      <c r="SFX1842" s="401"/>
      <c r="SFY1842" s="401"/>
      <c r="SFZ1842" s="401"/>
      <c r="SGA1842" s="401"/>
      <c r="SGB1842" s="401"/>
      <c r="SGC1842" s="401"/>
      <c r="SGD1842" s="401"/>
      <c r="SGE1842" s="401"/>
      <c r="SGF1842" s="401"/>
      <c r="SGG1842" s="401"/>
      <c r="SGH1842" s="401"/>
      <c r="SGI1842" s="401"/>
      <c r="SGJ1842" s="401"/>
      <c r="SGK1842" s="401"/>
      <c r="SGL1842" s="401"/>
      <c r="SGM1842" s="401"/>
      <c r="SGN1842" s="401"/>
      <c r="SGO1842" s="401"/>
      <c r="SGP1842" s="401"/>
      <c r="SGQ1842" s="401"/>
      <c r="SGR1842" s="401"/>
      <c r="SGS1842" s="401"/>
      <c r="SGT1842" s="401"/>
      <c r="SGU1842" s="401"/>
      <c r="SGV1842" s="401"/>
      <c r="SGW1842" s="401"/>
      <c r="SGX1842" s="401"/>
      <c r="SGY1842" s="401"/>
      <c r="SGZ1842" s="401"/>
      <c r="SHA1842" s="401"/>
      <c r="SHB1842" s="401"/>
      <c r="SHC1842" s="401"/>
      <c r="SHD1842" s="401"/>
      <c r="SHE1842" s="401"/>
      <c r="SHF1842" s="401"/>
      <c r="SHG1842" s="401"/>
      <c r="SHH1842" s="401"/>
      <c r="SHI1842" s="401"/>
      <c r="SHJ1842" s="401"/>
      <c r="SHK1842" s="401"/>
      <c r="SHL1842" s="401"/>
      <c r="SHM1842" s="401"/>
      <c r="SHN1842" s="401"/>
      <c r="SHO1842" s="401"/>
      <c r="SHP1842" s="401"/>
      <c r="SHQ1842" s="401"/>
      <c r="SHR1842" s="401"/>
      <c r="SHS1842" s="401"/>
      <c r="SHT1842" s="401"/>
      <c r="SHU1842" s="401"/>
      <c r="SHV1842" s="401"/>
      <c r="SHW1842" s="401"/>
      <c r="SHX1842" s="401"/>
      <c r="SHY1842" s="401"/>
      <c r="SHZ1842" s="401"/>
      <c r="SIA1842" s="401"/>
      <c r="SIB1842" s="401"/>
      <c r="SIC1842" s="401"/>
      <c r="SID1842" s="401"/>
      <c r="SIE1842" s="401"/>
      <c r="SIF1842" s="401"/>
      <c r="SIG1842" s="401"/>
      <c r="SIH1842" s="401"/>
      <c r="SII1842" s="401"/>
      <c r="SIJ1842" s="401"/>
      <c r="SIK1842" s="401"/>
      <c r="SIL1842" s="401"/>
      <c r="SIM1842" s="401"/>
      <c r="SIN1842" s="401"/>
      <c r="SIO1842" s="401"/>
      <c r="SIP1842" s="401"/>
      <c r="SIQ1842" s="401"/>
      <c r="SIR1842" s="401"/>
      <c r="SIS1842" s="401"/>
      <c r="SIT1842" s="401"/>
      <c r="SIU1842" s="401"/>
      <c r="SIV1842" s="401"/>
      <c r="SIW1842" s="401"/>
      <c r="SIX1842" s="401"/>
      <c r="SIY1842" s="401"/>
      <c r="SIZ1842" s="401"/>
      <c r="SJA1842" s="401"/>
      <c r="SJB1842" s="401"/>
      <c r="SJC1842" s="401"/>
      <c r="SJD1842" s="401"/>
      <c r="SJE1842" s="401"/>
      <c r="SJF1842" s="401"/>
      <c r="SJG1842" s="401"/>
      <c r="SJH1842" s="401"/>
      <c r="SJI1842" s="401"/>
      <c r="SJJ1842" s="401"/>
      <c r="SJK1842" s="401"/>
      <c r="SJL1842" s="401"/>
      <c r="SJM1842" s="401"/>
      <c r="SJN1842" s="401"/>
      <c r="SJO1842" s="401"/>
      <c r="SJP1842" s="401"/>
      <c r="SJQ1842" s="401"/>
      <c r="SJR1842" s="401"/>
      <c r="SJS1842" s="401"/>
      <c r="SJT1842" s="401"/>
      <c r="SJU1842" s="401"/>
      <c r="SJV1842" s="401"/>
      <c r="SJW1842" s="401"/>
      <c r="SJX1842" s="401"/>
      <c r="SJY1842" s="401"/>
      <c r="SJZ1842" s="401"/>
      <c r="SKA1842" s="401"/>
      <c r="SKB1842" s="401"/>
      <c r="SKC1842" s="401"/>
      <c r="SKD1842" s="401"/>
      <c r="SKE1842" s="401"/>
      <c r="SKF1842" s="401"/>
      <c r="SKG1842" s="401"/>
      <c r="SKH1842" s="401"/>
      <c r="SKI1842" s="401"/>
      <c r="SKJ1842" s="401"/>
      <c r="SKK1842" s="401"/>
      <c r="SKL1842" s="401"/>
      <c r="SKM1842" s="401"/>
      <c r="SKN1842" s="401"/>
      <c r="SKO1842" s="401"/>
      <c r="SKP1842" s="401"/>
      <c r="SKQ1842" s="401"/>
      <c r="SKR1842" s="401"/>
      <c r="SKS1842" s="401"/>
      <c r="SKT1842" s="401"/>
      <c r="SKU1842" s="401"/>
      <c r="SKV1842" s="401"/>
      <c r="SKW1842" s="401"/>
      <c r="SKX1842" s="401"/>
      <c r="SKY1842" s="401"/>
      <c r="SKZ1842" s="401"/>
      <c r="SLA1842" s="401"/>
      <c r="SLB1842" s="401"/>
      <c r="SLC1842" s="401"/>
      <c r="SLD1842" s="401"/>
      <c r="SLE1842" s="401"/>
      <c r="SLF1842" s="401"/>
      <c r="SLG1842" s="401"/>
      <c r="SLH1842" s="401"/>
      <c r="SLI1842" s="401"/>
      <c r="SLJ1842" s="401"/>
      <c r="SLK1842" s="401"/>
      <c r="SLL1842" s="401"/>
      <c r="SLM1842" s="401"/>
      <c r="SLN1842" s="401"/>
      <c r="SLO1842" s="401"/>
      <c r="SLP1842" s="401"/>
      <c r="SLQ1842" s="401"/>
      <c r="SLR1842" s="401"/>
      <c r="SLS1842" s="401"/>
      <c r="SLT1842" s="401"/>
      <c r="SLU1842" s="401"/>
      <c r="SLV1842" s="401"/>
      <c r="SLW1842" s="401"/>
      <c r="SLX1842" s="401"/>
      <c r="SLY1842" s="401"/>
      <c r="SLZ1842" s="401"/>
      <c r="SMA1842" s="401"/>
      <c r="SMB1842" s="401"/>
      <c r="SMC1842" s="401"/>
      <c r="SMD1842" s="401"/>
      <c r="SME1842" s="401"/>
      <c r="SMF1842" s="401"/>
      <c r="SMG1842" s="401"/>
      <c r="SMH1842" s="401"/>
      <c r="SMI1842" s="401"/>
      <c r="SMJ1842" s="401"/>
      <c r="SMK1842" s="401"/>
      <c r="SML1842" s="401"/>
      <c r="SMM1842" s="401"/>
      <c r="SMN1842" s="401"/>
      <c r="SMO1842" s="401"/>
      <c r="SMP1842" s="401"/>
      <c r="SMQ1842" s="401"/>
      <c r="SMR1842" s="401"/>
      <c r="SMS1842" s="401"/>
      <c r="SMT1842" s="401"/>
      <c r="SMU1842" s="401"/>
      <c r="SMV1842" s="401"/>
      <c r="SMW1842" s="401"/>
      <c r="SMX1842" s="401"/>
      <c r="SMY1842" s="401"/>
      <c r="SMZ1842" s="401"/>
      <c r="SNA1842" s="401"/>
      <c r="SNB1842" s="401"/>
      <c r="SNC1842" s="401"/>
      <c r="SND1842" s="401"/>
      <c r="SNE1842" s="401"/>
      <c r="SNF1842" s="401"/>
      <c r="SNG1842" s="401"/>
      <c r="SNH1842" s="401"/>
      <c r="SNI1842" s="401"/>
      <c r="SNJ1842" s="401"/>
      <c r="SNK1842" s="401"/>
      <c r="SNL1842" s="401"/>
      <c r="SNM1842" s="401"/>
      <c r="SNN1842" s="401"/>
      <c r="SNO1842" s="401"/>
      <c r="SNP1842" s="401"/>
      <c r="SNQ1842" s="401"/>
      <c r="SNR1842" s="401"/>
      <c r="SNS1842" s="401"/>
      <c r="SNT1842" s="401"/>
      <c r="SNU1842" s="401"/>
      <c r="SNV1842" s="401"/>
      <c r="SNW1842" s="401"/>
      <c r="SNX1842" s="401"/>
      <c r="SNY1842" s="401"/>
      <c r="SNZ1842" s="401"/>
      <c r="SOA1842" s="401"/>
      <c r="SOB1842" s="401"/>
      <c r="SOC1842" s="401"/>
      <c r="SOD1842" s="401"/>
      <c r="SOE1842" s="401"/>
      <c r="SOF1842" s="401"/>
      <c r="SOG1842" s="401"/>
      <c r="SOH1842" s="401"/>
      <c r="SOI1842" s="401"/>
      <c r="SOJ1842" s="401"/>
      <c r="SOK1842" s="401"/>
      <c r="SOL1842" s="401"/>
      <c r="SOM1842" s="401"/>
      <c r="SON1842" s="401"/>
      <c r="SOO1842" s="401"/>
      <c r="SOP1842" s="401"/>
      <c r="SOQ1842" s="401"/>
      <c r="SOR1842" s="401"/>
      <c r="SOS1842" s="401"/>
      <c r="SOT1842" s="401"/>
      <c r="SOU1842" s="401"/>
      <c r="SOV1842" s="401"/>
      <c r="SOW1842" s="401"/>
      <c r="SOX1842" s="401"/>
      <c r="SOY1842" s="401"/>
      <c r="SOZ1842" s="401"/>
      <c r="SPA1842" s="401"/>
      <c r="SPB1842" s="401"/>
      <c r="SPC1842" s="401"/>
      <c r="SPD1842" s="401"/>
      <c r="SPE1842" s="401"/>
      <c r="SPF1842" s="401"/>
      <c r="SPG1842" s="401"/>
      <c r="SPH1842" s="401"/>
      <c r="SPI1842" s="401"/>
      <c r="SPJ1842" s="401"/>
      <c r="SPK1842" s="401"/>
      <c r="SPL1842" s="401"/>
      <c r="SPM1842" s="401"/>
      <c r="SPN1842" s="401"/>
      <c r="SPO1842" s="401"/>
      <c r="SPP1842" s="401"/>
      <c r="SPQ1842" s="401"/>
      <c r="SPR1842" s="401"/>
      <c r="SPS1842" s="401"/>
      <c r="SPT1842" s="401"/>
      <c r="SPU1842" s="401"/>
      <c r="SPV1842" s="401"/>
      <c r="SPW1842" s="401"/>
      <c r="SPX1842" s="401"/>
      <c r="SPY1842" s="401"/>
      <c r="SPZ1842" s="401"/>
      <c r="SQA1842" s="401"/>
      <c r="SQB1842" s="401"/>
      <c r="SQC1842" s="401"/>
      <c r="SQD1842" s="401"/>
      <c r="SQE1842" s="401"/>
      <c r="SQF1842" s="401"/>
      <c r="SQG1842" s="401"/>
      <c r="SQH1842" s="401"/>
      <c r="SQI1842" s="401"/>
      <c r="SQJ1842" s="401"/>
      <c r="SQK1842" s="401"/>
      <c r="SQL1842" s="401"/>
      <c r="SQM1842" s="401"/>
      <c r="SQN1842" s="401"/>
      <c r="SQO1842" s="401"/>
      <c r="SQP1842" s="401"/>
      <c r="SQQ1842" s="401"/>
      <c r="SQR1842" s="401"/>
      <c r="SQS1842" s="401"/>
      <c r="SQT1842" s="401"/>
      <c r="SQU1842" s="401"/>
      <c r="SQV1842" s="401"/>
      <c r="SQW1842" s="401"/>
      <c r="SQX1842" s="401"/>
      <c r="SQY1842" s="401"/>
      <c r="SQZ1842" s="401"/>
      <c r="SRA1842" s="401"/>
      <c r="SRB1842" s="401"/>
      <c r="SRC1842" s="401"/>
      <c r="SRD1842" s="401"/>
      <c r="SRE1842" s="401"/>
      <c r="SRF1842" s="401"/>
      <c r="SRG1842" s="401"/>
      <c r="SRH1842" s="401"/>
      <c r="SRI1842" s="401"/>
      <c r="SRJ1842" s="401"/>
      <c r="SRK1842" s="401"/>
      <c r="SRL1842" s="401"/>
      <c r="SRM1842" s="401"/>
      <c r="SRN1842" s="401"/>
      <c r="SRO1842" s="401"/>
      <c r="SRP1842" s="401"/>
      <c r="SRQ1842" s="401"/>
      <c r="SRR1842" s="401"/>
      <c r="SRS1842" s="401"/>
      <c r="SRT1842" s="401"/>
      <c r="SRU1842" s="401"/>
      <c r="SRV1842" s="401"/>
      <c r="SRW1842" s="401"/>
      <c r="SRX1842" s="401"/>
      <c r="SRY1842" s="401"/>
      <c r="SRZ1842" s="401"/>
      <c r="SSA1842" s="401"/>
      <c r="SSB1842" s="401"/>
      <c r="SSC1842" s="401"/>
      <c r="SSD1842" s="401"/>
      <c r="SSE1842" s="401"/>
      <c r="SSF1842" s="401"/>
      <c r="SSG1842" s="401"/>
      <c r="SSH1842" s="401"/>
      <c r="SSI1842" s="401"/>
      <c r="SSJ1842" s="401"/>
      <c r="SSK1842" s="401"/>
      <c r="SSL1842" s="401"/>
      <c r="SSM1842" s="401"/>
      <c r="SSN1842" s="401"/>
      <c r="SSO1842" s="401"/>
      <c r="SSP1842" s="401"/>
      <c r="SSQ1842" s="401"/>
      <c r="SSR1842" s="401"/>
      <c r="SSS1842" s="401"/>
      <c r="SST1842" s="401"/>
      <c r="SSU1842" s="401"/>
      <c r="SSV1842" s="401"/>
      <c r="SSW1842" s="401"/>
      <c r="SSX1842" s="401"/>
      <c r="SSY1842" s="401"/>
      <c r="SSZ1842" s="401"/>
      <c r="STA1842" s="401"/>
      <c r="STB1842" s="401"/>
      <c r="STC1842" s="401"/>
      <c r="STD1842" s="401"/>
      <c r="STE1842" s="401"/>
      <c r="STF1842" s="401"/>
      <c r="STG1842" s="401"/>
      <c r="STH1842" s="401"/>
      <c r="STI1842" s="401"/>
      <c r="STJ1842" s="401"/>
      <c r="STK1842" s="401"/>
      <c r="STL1842" s="401"/>
      <c r="STM1842" s="401"/>
      <c r="STN1842" s="401"/>
      <c r="STO1842" s="401"/>
      <c r="STP1842" s="401"/>
      <c r="STQ1842" s="401"/>
      <c r="STR1842" s="401"/>
      <c r="STS1842" s="401"/>
      <c r="STT1842" s="401"/>
      <c r="STU1842" s="401"/>
      <c r="STV1842" s="401"/>
      <c r="STW1842" s="401"/>
      <c r="STX1842" s="401"/>
      <c r="STY1842" s="401"/>
      <c r="STZ1842" s="401"/>
      <c r="SUA1842" s="401"/>
      <c r="SUB1842" s="401"/>
      <c r="SUC1842" s="401"/>
      <c r="SUD1842" s="401"/>
      <c r="SUE1842" s="401"/>
      <c r="SUF1842" s="401"/>
      <c r="SUG1842" s="401"/>
      <c r="SUH1842" s="401"/>
      <c r="SUI1842" s="401"/>
      <c r="SUJ1842" s="401"/>
      <c r="SUK1842" s="401"/>
      <c r="SUL1842" s="401"/>
      <c r="SUM1842" s="401"/>
      <c r="SUN1842" s="401"/>
      <c r="SUO1842" s="401"/>
      <c r="SUP1842" s="401"/>
      <c r="SUQ1842" s="401"/>
      <c r="SUR1842" s="401"/>
      <c r="SUS1842" s="401"/>
      <c r="SUT1842" s="401"/>
      <c r="SUU1842" s="401"/>
      <c r="SUV1842" s="401"/>
      <c r="SUW1842" s="401"/>
      <c r="SUX1842" s="401"/>
      <c r="SUY1842" s="401"/>
      <c r="SUZ1842" s="401"/>
      <c r="SVA1842" s="401"/>
      <c r="SVB1842" s="401"/>
      <c r="SVC1842" s="401"/>
      <c r="SVD1842" s="401"/>
      <c r="SVE1842" s="401"/>
      <c r="SVF1842" s="401"/>
      <c r="SVG1842" s="401"/>
      <c r="SVH1842" s="401"/>
      <c r="SVI1842" s="401"/>
      <c r="SVJ1842" s="401"/>
      <c r="SVK1842" s="401"/>
      <c r="SVL1842" s="401"/>
      <c r="SVM1842" s="401"/>
      <c r="SVN1842" s="401"/>
      <c r="SVO1842" s="401"/>
      <c r="SVP1842" s="401"/>
      <c r="SVQ1842" s="401"/>
      <c r="SVR1842" s="401"/>
      <c r="SVS1842" s="401"/>
      <c r="SVT1842" s="401"/>
      <c r="SVU1842" s="401"/>
      <c r="SVV1842" s="401"/>
      <c r="SVW1842" s="401"/>
      <c r="SVX1842" s="401"/>
      <c r="SVY1842" s="401"/>
      <c r="SVZ1842" s="401"/>
      <c r="SWA1842" s="401"/>
      <c r="SWB1842" s="401"/>
      <c r="SWC1842" s="401"/>
      <c r="SWD1842" s="401"/>
      <c r="SWE1842" s="401"/>
      <c r="SWF1842" s="401"/>
      <c r="SWG1842" s="401"/>
      <c r="SWH1842" s="401"/>
      <c r="SWI1842" s="401"/>
      <c r="SWJ1842" s="401"/>
      <c r="SWK1842" s="401"/>
      <c r="SWL1842" s="401"/>
      <c r="SWM1842" s="401"/>
      <c r="SWN1842" s="401"/>
      <c r="SWO1842" s="401"/>
      <c r="SWP1842" s="401"/>
      <c r="SWQ1842" s="401"/>
      <c r="SWR1842" s="401"/>
      <c r="SWS1842" s="401"/>
      <c r="SWT1842" s="401"/>
      <c r="SWU1842" s="401"/>
      <c r="SWV1842" s="401"/>
      <c r="SWW1842" s="401"/>
      <c r="SWX1842" s="401"/>
      <c r="SWY1842" s="401"/>
      <c r="SWZ1842" s="401"/>
      <c r="SXA1842" s="401"/>
      <c r="SXB1842" s="401"/>
      <c r="SXC1842" s="401"/>
      <c r="SXD1842" s="401"/>
      <c r="SXE1842" s="401"/>
      <c r="SXF1842" s="401"/>
      <c r="SXG1842" s="401"/>
      <c r="SXH1842" s="401"/>
      <c r="SXI1842" s="401"/>
      <c r="SXJ1842" s="401"/>
      <c r="SXK1842" s="401"/>
      <c r="SXL1842" s="401"/>
      <c r="SXM1842" s="401"/>
      <c r="SXN1842" s="401"/>
      <c r="SXO1842" s="401"/>
      <c r="SXP1842" s="401"/>
      <c r="SXQ1842" s="401"/>
      <c r="SXR1842" s="401"/>
      <c r="SXS1842" s="401"/>
      <c r="SXT1842" s="401"/>
      <c r="SXU1842" s="401"/>
      <c r="SXV1842" s="401"/>
      <c r="SXW1842" s="401"/>
      <c r="SXX1842" s="401"/>
      <c r="SXY1842" s="401"/>
      <c r="SXZ1842" s="401"/>
      <c r="SYA1842" s="401"/>
      <c r="SYB1842" s="401"/>
      <c r="SYC1842" s="401"/>
      <c r="SYD1842" s="401"/>
      <c r="SYE1842" s="401"/>
      <c r="SYF1842" s="401"/>
      <c r="SYG1842" s="401"/>
      <c r="SYH1842" s="401"/>
      <c r="SYI1842" s="401"/>
      <c r="SYJ1842" s="401"/>
      <c r="SYK1842" s="401"/>
      <c r="SYL1842" s="401"/>
      <c r="SYM1842" s="401"/>
      <c r="SYN1842" s="401"/>
      <c r="SYO1842" s="401"/>
      <c r="SYP1842" s="401"/>
      <c r="SYQ1842" s="401"/>
      <c r="SYR1842" s="401"/>
      <c r="SYS1842" s="401"/>
      <c r="SYT1842" s="401"/>
      <c r="SYU1842" s="401"/>
      <c r="SYV1842" s="401"/>
      <c r="SYW1842" s="401"/>
      <c r="SYX1842" s="401"/>
      <c r="SYY1842" s="401"/>
      <c r="SYZ1842" s="401"/>
      <c r="SZA1842" s="401"/>
      <c r="SZB1842" s="401"/>
      <c r="SZC1842" s="401"/>
      <c r="SZD1842" s="401"/>
      <c r="SZE1842" s="401"/>
      <c r="SZF1842" s="401"/>
      <c r="SZG1842" s="401"/>
      <c r="SZH1842" s="401"/>
      <c r="SZI1842" s="401"/>
      <c r="SZJ1842" s="401"/>
      <c r="SZK1842" s="401"/>
      <c r="SZL1842" s="401"/>
      <c r="SZM1842" s="401"/>
      <c r="SZN1842" s="401"/>
      <c r="SZO1842" s="401"/>
      <c r="SZP1842" s="401"/>
      <c r="SZQ1842" s="401"/>
      <c r="SZR1842" s="401"/>
      <c r="SZS1842" s="401"/>
      <c r="SZT1842" s="401"/>
      <c r="SZU1842" s="401"/>
      <c r="SZV1842" s="401"/>
      <c r="SZW1842" s="401"/>
      <c r="SZX1842" s="401"/>
      <c r="SZY1842" s="401"/>
      <c r="SZZ1842" s="401"/>
      <c r="TAA1842" s="401"/>
      <c r="TAB1842" s="401"/>
      <c r="TAC1842" s="401"/>
      <c r="TAD1842" s="401"/>
      <c r="TAE1842" s="401"/>
      <c r="TAF1842" s="401"/>
      <c r="TAG1842" s="401"/>
      <c r="TAH1842" s="401"/>
      <c r="TAI1842" s="401"/>
      <c r="TAJ1842" s="401"/>
      <c r="TAK1842" s="401"/>
      <c r="TAL1842" s="401"/>
      <c r="TAM1842" s="401"/>
      <c r="TAN1842" s="401"/>
      <c r="TAO1842" s="401"/>
      <c r="TAP1842" s="401"/>
      <c r="TAQ1842" s="401"/>
      <c r="TAR1842" s="401"/>
      <c r="TAS1842" s="401"/>
      <c r="TAT1842" s="401"/>
      <c r="TAU1842" s="401"/>
      <c r="TAV1842" s="401"/>
      <c r="TAW1842" s="401"/>
      <c r="TAX1842" s="401"/>
      <c r="TAY1842" s="401"/>
      <c r="TAZ1842" s="401"/>
      <c r="TBA1842" s="401"/>
      <c r="TBB1842" s="401"/>
      <c r="TBC1842" s="401"/>
      <c r="TBD1842" s="401"/>
      <c r="TBE1842" s="401"/>
      <c r="TBF1842" s="401"/>
      <c r="TBG1842" s="401"/>
      <c r="TBH1842" s="401"/>
      <c r="TBI1842" s="401"/>
      <c r="TBJ1842" s="401"/>
      <c r="TBK1842" s="401"/>
      <c r="TBL1842" s="401"/>
      <c r="TBM1842" s="401"/>
      <c r="TBN1842" s="401"/>
      <c r="TBO1842" s="401"/>
      <c r="TBP1842" s="401"/>
      <c r="TBQ1842" s="401"/>
      <c r="TBR1842" s="401"/>
      <c r="TBS1842" s="401"/>
      <c r="TBT1842" s="401"/>
      <c r="TBU1842" s="401"/>
      <c r="TBV1842" s="401"/>
      <c r="TBW1842" s="401"/>
      <c r="TBX1842" s="401"/>
      <c r="TBY1842" s="401"/>
      <c r="TBZ1842" s="401"/>
      <c r="TCA1842" s="401"/>
      <c r="TCB1842" s="401"/>
      <c r="TCC1842" s="401"/>
      <c r="TCD1842" s="401"/>
      <c r="TCE1842" s="401"/>
      <c r="TCF1842" s="401"/>
      <c r="TCG1842" s="401"/>
      <c r="TCH1842" s="401"/>
      <c r="TCI1842" s="401"/>
      <c r="TCJ1842" s="401"/>
      <c r="TCK1842" s="401"/>
      <c r="TCL1842" s="401"/>
      <c r="TCM1842" s="401"/>
      <c r="TCN1842" s="401"/>
      <c r="TCO1842" s="401"/>
      <c r="TCP1842" s="401"/>
      <c r="TCQ1842" s="401"/>
      <c r="TCR1842" s="401"/>
      <c r="TCS1842" s="401"/>
      <c r="TCT1842" s="401"/>
      <c r="TCU1842" s="401"/>
      <c r="TCV1842" s="401"/>
      <c r="TCW1842" s="401"/>
      <c r="TCX1842" s="401"/>
      <c r="TCY1842" s="401"/>
      <c r="TCZ1842" s="401"/>
      <c r="TDA1842" s="401"/>
      <c r="TDB1842" s="401"/>
      <c r="TDC1842" s="401"/>
      <c r="TDD1842" s="401"/>
      <c r="TDE1842" s="401"/>
      <c r="TDF1842" s="401"/>
      <c r="TDG1842" s="401"/>
      <c r="TDH1842" s="401"/>
      <c r="TDI1842" s="401"/>
      <c r="TDJ1842" s="401"/>
      <c r="TDK1842" s="401"/>
      <c r="TDL1842" s="401"/>
      <c r="TDM1842" s="401"/>
      <c r="TDN1842" s="401"/>
      <c r="TDO1842" s="401"/>
      <c r="TDP1842" s="401"/>
      <c r="TDQ1842" s="401"/>
      <c r="TDR1842" s="401"/>
      <c r="TDS1842" s="401"/>
      <c r="TDT1842" s="401"/>
      <c r="TDU1842" s="401"/>
      <c r="TDV1842" s="401"/>
      <c r="TDW1842" s="401"/>
      <c r="TDX1842" s="401"/>
      <c r="TDY1842" s="401"/>
      <c r="TDZ1842" s="401"/>
      <c r="TEA1842" s="401"/>
      <c r="TEB1842" s="401"/>
      <c r="TEC1842" s="401"/>
      <c r="TED1842" s="401"/>
      <c r="TEE1842" s="401"/>
      <c r="TEF1842" s="401"/>
      <c r="TEG1842" s="401"/>
      <c r="TEH1842" s="401"/>
      <c r="TEI1842" s="401"/>
      <c r="TEJ1842" s="401"/>
      <c r="TEK1842" s="401"/>
      <c r="TEL1842" s="401"/>
      <c r="TEM1842" s="401"/>
      <c r="TEN1842" s="401"/>
      <c r="TEO1842" s="401"/>
      <c r="TEP1842" s="401"/>
      <c r="TEQ1842" s="401"/>
      <c r="TER1842" s="401"/>
      <c r="TES1842" s="401"/>
      <c r="TET1842" s="401"/>
      <c r="TEU1842" s="401"/>
      <c r="TEV1842" s="401"/>
      <c r="TEW1842" s="401"/>
      <c r="TEX1842" s="401"/>
      <c r="TEY1842" s="401"/>
      <c r="TEZ1842" s="401"/>
      <c r="TFA1842" s="401"/>
      <c r="TFB1842" s="401"/>
      <c r="TFC1842" s="401"/>
      <c r="TFD1842" s="401"/>
      <c r="TFE1842" s="401"/>
      <c r="TFF1842" s="401"/>
      <c r="TFG1842" s="401"/>
      <c r="TFH1842" s="401"/>
      <c r="TFI1842" s="401"/>
      <c r="TFJ1842" s="401"/>
      <c r="TFK1842" s="401"/>
      <c r="TFL1842" s="401"/>
      <c r="TFM1842" s="401"/>
      <c r="TFN1842" s="401"/>
      <c r="TFO1842" s="401"/>
      <c r="TFP1842" s="401"/>
      <c r="TFQ1842" s="401"/>
      <c r="TFR1842" s="401"/>
      <c r="TFS1842" s="401"/>
      <c r="TFT1842" s="401"/>
      <c r="TFU1842" s="401"/>
      <c r="TFV1842" s="401"/>
      <c r="TFW1842" s="401"/>
      <c r="TFX1842" s="401"/>
      <c r="TFY1842" s="401"/>
      <c r="TFZ1842" s="401"/>
      <c r="TGA1842" s="401"/>
      <c r="TGB1842" s="401"/>
      <c r="TGC1842" s="401"/>
      <c r="TGD1842" s="401"/>
      <c r="TGE1842" s="401"/>
      <c r="TGF1842" s="401"/>
      <c r="TGG1842" s="401"/>
      <c r="TGH1842" s="401"/>
      <c r="TGI1842" s="401"/>
      <c r="TGJ1842" s="401"/>
      <c r="TGK1842" s="401"/>
      <c r="TGL1842" s="401"/>
      <c r="TGM1842" s="401"/>
      <c r="TGN1842" s="401"/>
      <c r="TGO1842" s="401"/>
      <c r="TGP1842" s="401"/>
      <c r="TGQ1842" s="401"/>
      <c r="TGR1842" s="401"/>
      <c r="TGS1842" s="401"/>
      <c r="TGT1842" s="401"/>
      <c r="TGU1842" s="401"/>
      <c r="TGV1842" s="401"/>
      <c r="TGW1842" s="401"/>
      <c r="TGX1842" s="401"/>
      <c r="TGY1842" s="401"/>
      <c r="TGZ1842" s="401"/>
      <c r="THA1842" s="401"/>
      <c r="THB1842" s="401"/>
      <c r="THC1842" s="401"/>
      <c r="THD1842" s="401"/>
      <c r="THE1842" s="401"/>
      <c r="THF1842" s="401"/>
      <c r="THG1842" s="401"/>
      <c r="THH1842" s="401"/>
      <c r="THI1842" s="401"/>
      <c r="THJ1842" s="401"/>
      <c r="THK1842" s="401"/>
      <c r="THL1842" s="401"/>
      <c r="THM1842" s="401"/>
      <c r="THN1842" s="401"/>
      <c r="THO1842" s="401"/>
      <c r="THP1842" s="401"/>
      <c r="THQ1842" s="401"/>
      <c r="THR1842" s="401"/>
      <c r="THS1842" s="401"/>
      <c r="THT1842" s="401"/>
      <c r="THU1842" s="401"/>
      <c r="THV1842" s="401"/>
      <c r="THW1842" s="401"/>
      <c r="THX1842" s="401"/>
      <c r="THY1842" s="401"/>
      <c r="THZ1842" s="401"/>
      <c r="TIA1842" s="401"/>
      <c r="TIB1842" s="401"/>
      <c r="TIC1842" s="401"/>
      <c r="TID1842" s="401"/>
      <c r="TIE1842" s="401"/>
      <c r="TIF1842" s="401"/>
      <c r="TIG1842" s="401"/>
      <c r="TIH1842" s="401"/>
      <c r="TII1842" s="401"/>
      <c r="TIJ1842" s="401"/>
      <c r="TIK1842" s="401"/>
      <c r="TIL1842" s="401"/>
      <c r="TIM1842" s="401"/>
      <c r="TIN1842" s="401"/>
      <c r="TIO1842" s="401"/>
      <c r="TIP1842" s="401"/>
      <c r="TIQ1842" s="401"/>
      <c r="TIR1842" s="401"/>
      <c r="TIS1842" s="401"/>
      <c r="TIT1842" s="401"/>
      <c r="TIU1842" s="401"/>
      <c r="TIV1842" s="401"/>
      <c r="TIW1842" s="401"/>
      <c r="TIX1842" s="401"/>
      <c r="TIY1842" s="401"/>
      <c r="TIZ1842" s="401"/>
      <c r="TJA1842" s="401"/>
      <c r="TJB1842" s="401"/>
      <c r="TJC1842" s="401"/>
      <c r="TJD1842" s="401"/>
      <c r="TJE1842" s="401"/>
      <c r="TJF1842" s="401"/>
      <c r="TJG1842" s="401"/>
      <c r="TJH1842" s="401"/>
      <c r="TJI1842" s="401"/>
      <c r="TJJ1842" s="401"/>
      <c r="TJK1842" s="401"/>
      <c r="TJL1842" s="401"/>
      <c r="TJM1842" s="401"/>
      <c r="TJN1842" s="401"/>
      <c r="TJO1842" s="401"/>
      <c r="TJP1842" s="401"/>
      <c r="TJQ1842" s="401"/>
      <c r="TJR1842" s="401"/>
      <c r="TJS1842" s="401"/>
      <c r="TJT1842" s="401"/>
      <c r="TJU1842" s="401"/>
      <c r="TJV1842" s="401"/>
      <c r="TJW1842" s="401"/>
      <c r="TJX1842" s="401"/>
      <c r="TJY1842" s="401"/>
      <c r="TJZ1842" s="401"/>
      <c r="TKA1842" s="401"/>
      <c r="TKB1842" s="401"/>
      <c r="TKC1842" s="401"/>
      <c r="TKD1842" s="401"/>
      <c r="TKE1842" s="401"/>
      <c r="TKF1842" s="401"/>
      <c r="TKG1842" s="401"/>
      <c r="TKH1842" s="401"/>
      <c r="TKI1842" s="401"/>
      <c r="TKJ1842" s="401"/>
      <c r="TKK1842" s="401"/>
      <c r="TKL1842" s="401"/>
      <c r="TKM1842" s="401"/>
      <c r="TKN1842" s="401"/>
      <c r="TKO1842" s="401"/>
      <c r="TKP1842" s="401"/>
      <c r="TKQ1842" s="401"/>
      <c r="TKR1842" s="401"/>
      <c r="TKS1842" s="401"/>
      <c r="TKT1842" s="401"/>
      <c r="TKU1842" s="401"/>
      <c r="TKV1842" s="401"/>
      <c r="TKW1842" s="401"/>
      <c r="TKX1842" s="401"/>
      <c r="TKY1842" s="401"/>
      <c r="TKZ1842" s="401"/>
      <c r="TLA1842" s="401"/>
      <c r="TLB1842" s="401"/>
      <c r="TLC1842" s="401"/>
      <c r="TLD1842" s="401"/>
      <c r="TLE1842" s="401"/>
      <c r="TLF1842" s="401"/>
      <c r="TLG1842" s="401"/>
      <c r="TLH1842" s="401"/>
      <c r="TLI1842" s="401"/>
      <c r="TLJ1842" s="401"/>
      <c r="TLK1842" s="401"/>
      <c r="TLL1842" s="401"/>
      <c r="TLM1842" s="401"/>
      <c r="TLN1842" s="401"/>
      <c r="TLO1842" s="401"/>
      <c r="TLP1842" s="401"/>
      <c r="TLQ1842" s="401"/>
      <c r="TLR1842" s="401"/>
      <c r="TLS1842" s="401"/>
      <c r="TLT1842" s="401"/>
      <c r="TLU1842" s="401"/>
      <c r="TLV1842" s="401"/>
      <c r="TLW1842" s="401"/>
      <c r="TLX1842" s="401"/>
      <c r="TLY1842" s="401"/>
      <c r="TLZ1842" s="401"/>
      <c r="TMA1842" s="401"/>
      <c r="TMB1842" s="401"/>
      <c r="TMC1842" s="401"/>
      <c r="TMD1842" s="401"/>
      <c r="TME1842" s="401"/>
      <c r="TMF1842" s="401"/>
      <c r="TMG1842" s="401"/>
      <c r="TMH1842" s="401"/>
      <c r="TMI1842" s="401"/>
      <c r="TMJ1842" s="401"/>
      <c r="TMK1842" s="401"/>
      <c r="TML1842" s="401"/>
      <c r="TMM1842" s="401"/>
      <c r="TMN1842" s="401"/>
      <c r="TMO1842" s="401"/>
      <c r="TMP1842" s="401"/>
      <c r="TMQ1842" s="401"/>
      <c r="TMR1842" s="401"/>
      <c r="TMS1842" s="401"/>
      <c r="TMT1842" s="401"/>
      <c r="TMU1842" s="401"/>
      <c r="TMV1842" s="401"/>
      <c r="TMW1842" s="401"/>
      <c r="TMX1842" s="401"/>
      <c r="TMY1842" s="401"/>
      <c r="TMZ1842" s="401"/>
      <c r="TNA1842" s="401"/>
      <c r="TNB1842" s="401"/>
      <c r="TNC1842" s="401"/>
      <c r="TND1842" s="401"/>
      <c r="TNE1842" s="401"/>
      <c r="TNF1842" s="401"/>
      <c r="TNG1842" s="401"/>
      <c r="TNH1842" s="401"/>
      <c r="TNI1842" s="401"/>
      <c r="TNJ1842" s="401"/>
      <c r="TNK1842" s="401"/>
      <c r="TNL1842" s="401"/>
      <c r="TNM1842" s="401"/>
      <c r="TNN1842" s="401"/>
      <c r="TNO1842" s="401"/>
      <c r="TNP1842" s="401"/>
      <c r="TNQ1842" s="401"/>
      <c r="TNR1842" s="401"/>
      <c r="TNS1842" s="401"/>
      <c r="TNT1842" s="401"/>
      <c r="TNU1842" s="401"/>
      <c r="TNV1842" s="401"/>
      <c r="TNW1842" s="401"/>
      <c r="TNX1842" s="401"/>
      <c r="TNY1842" s="401"/>
      <c r="TNZ1842" s="401"/>
      <c r="TOA1842" s="401"/>
      <c r="TOB1842" s="401"/>
      <c r="TOC1842" s="401"/>
      <c r="TOD1842" s="401"/>
      <c r="TOE1842" s="401"/>
      <c r="TOF1842" s="401"/>
      <c r="TOG1842" s="401"/>
      <c r="TOH1842" s="401"/>
      <c r="TOI1842" s="401"/>
      <c r="TOJ1842" s="401"/>
      <c r="TOK1842" s="401"/>
      <c r="TOL1842" s="401"/>
      <c r="TOM1842" s="401"/>
      <c r="TON1842" s="401"/>
      <c r="TOO1842" s="401"/>
      <c r="TOP1842" s="401"/>
      <c r="TOQ1842" s="401"/>
      <c r="TOR1842" s="401"/>
      <c r="TOS1842" s="401"/>
      <c r="TOT1842" s="401"/>
      <c r="TOU1842" s="401"/>
      <c r="TOV1842" s="401"/>
      <c r="TOW1842" s="401"/>
      <c r="TOX1842" s="401"/>
      <c r="TOY1842" s="401"/>
      <c r="TOZ1842" s="401"/>
      <c r="TPA1842" s="401"/>
      <c r="TPB1842" s="401"/>
      <c r="TPC1842" s="401"/>
      <c r="TPD1842" s="401"/>
      <c r="TPE1842" s="401"/>
      <c r="TPF1842" s="401"/>
      <c r="TPG1842" s="401"/>
      <c r="TPH1842" s="401"/>
      <c r="TPI1842" s="401"/>
      <c r="TPJ1842" s="401"/>
      <c r="TPK1842" s="401"/>
      <c r="TPL1842" s="401"/>
      <c r="TPM1842" s="401"/>
      <c r="TPN1842" s="401"/>
      <c r="TPO1842" s="401"/>
      <c r="TPP1842" s="401"/>
      <c r="TPQ1842" s="401"/>
      <c r="TPR1842" s="401"/>
      <c r="TPS1842" s="401"/>
      <c r="TPT1842" s="401"/>
      <c r="TPU1842" s="401"/>
      <c r="TPV1842" s="401"/>
      <c r="TPW1842" s="401"/>
      <c r="TPX1842" s="401"/>
      <c r="TPY1842" s="401"/>
      <c r="TPZ1842" s="401"/>
      <c r="TQA1842" s="401"/>
      <c r="TQB1842" s="401"/>
      <c r="TQC1842" s="401"/>
      <c r="TQD1842" s="401"/>
      <c r="TQE1842" s="401"/>
      <c r="TQF1842" s="401"/>
      <c r="TQG1842" s="401"/>
      <c r="TQH1842" s="401"/>
      <c r="TQI1842" s="401"/>
      <c r="TQJ1842" s="401"/>
      <c r="TQK1842" s="401"/>
      <c r="TQL1842" s="401"/>
      <c r="TQM1842" s="401"/>
      <c r="TQN1842" s="401"/>
      <c r="TQO1842" s="401"/>
      <c r="TQP1842" s="401"/>
      <c r="TQQ1842" s="401"/>
      <c r="TQR1842" s="401"/>
      <c r="TQS1842" s="401"/>
      <c r="TQT1842" s="401"/>
      <c r="TQU1842" s="401"/>
      <c r="TQV1842" s="401"/>
      <c r="TQW1842" s="401"/>
      <c r="TQX1842" s="401"/>
      <c r="TQY1842" s="401"/>
      <c r="TQZ1842" s="401"/>
      <c r="TRA1842" s="401"/>
      <c r="TRB1842" s="401"/>
      <c r="TRC1842" s="401"/>
      <c r="TRD1842" s="401"/>
      <c r="TRE1842" s="401"/>
      <c r="TRF1842" s="401"/>
      <c r="TRG1842" s="401"/>
      <c r="TRH1842" s="401"/>
      <c r="TRI1842" s="401"/>
      <c r="TRJ1842" s="401"/>
      <c r="TRK1842" s="401"/>
      <c r="TRL1842" s="401"/>
      <c r="TRM1842" s="401"/>
      <c r="TRN1842" s="401"/>
      <c r="TRO1842" s="401"/>
      <c r="TRP1842" s="401"/>
      <c r="TRQ1842" s="401"/>
      <c r="TRR1842" s="401"/>
      <c r="TRS1842" s="401"/>
      <c r="TRT1842" s="401"/>
      <c r="TRU1842" s="401"/>
      <c r="TRV1842" s="401"/>
      <c r="TRW1842" s="401"/>
      <c r="TRX1842" s="401"/>
      <c r="TRY1842" s="401"/>
      <c r="TRZ1842" s="401"/>
      <c r="TSA1842" s="401"/>
      <c r="TSB1842" s="401"/>
      <c r="TSC1842" s="401"/>
      <c r="TSD1842" s="401"/>
      <c r="TSE1842" s="401"/>
      <c r="TSF1842" s="401"/>
      <c r="TSG1842" s="401"/>
      <c r="TSH1842" s="401"/>
      <c r="TSI1842" s="401"/>
      <c r="TSJ1842" s="401"/>
      <c r="TSK1842" s="401"/>
      <c r="TSL1842" s="401"/>
      <c r="TSM1842" s="401"/>
      <c r="TSN1842" s="401"/>
      <c r="TSO1842" s="401"/>
      <c r="TSP1842" s="401"/>
      <c r="TSQ1842" s="401"/>
      <c r="TSR1842" s="401"/>
      <c r="TSS1842" s="401"/>
      <c r="TST1842" s="401"/>
      <c r="TSU1842" s="401"/>
      <c r="TSV1842" s="401"/>
      <c r="TSW1842" s="401"/>
      <c r="TSX1842" s="401"/>
      <c r="TSY1842" s="401"/>
      <c r="TSZ1842" s="401"/>
      <c r="TTA1842" s="401"/>
      <c r="TTB1842" s="401"/>
      <c r="TTC1842" s="401"/>
      <c r="TTD1842" s="401"/>
      <c r="TTE1842" s="401"/>
      <c r="TTF1842" s="401"/>
      <c r="TTG1842" s="401"/>
      <c r="TTH1842" s="401"/>
      <c r="TTI1842" s="401"/>
      <c r="TTJ1842" s="401"/>
      <c r="TTK1842" s="401"/>
      <c r="TTL1842" s="401"/>
      <c r="TTM1842" s="401"/>
      <c r="TTN1842" s="401"/>
      <c r="TTO1842" s="401"/>
      <c r="TTP1842" s="401"/>
      <c r="TTQ1842" s="401"/>
      <c r="TTR1842" s="401"/>
      <c r="TTS1842" s="401"/>
      <c r="TTT1842" s="401"/>
      <c r="TTU1842" s="401"/>
      <c r="TTV1842" s="401"/>
      <c r="TTW1842" s="401"/>
      <c r="TTX1842" s="401"/>
      <c r="TTY1842" s="401"/>
      <c r="TTZ1842" s="401"/>
      <c r="TUA1842" s="401"/>
      <c r="TUB1842" s="401"/>
      <c r="TUC1842" s="401"/>
      <c r="TUD1842" s="401"/>
      <c r="TUE1842" s="401"/>
      <c r="TUF1842" s="401"/>
      <c r="TUG1842" s="401"/>
      <c r="TUH1842" s="401"/>
      <c r="TUI1842" s="401"/>
      <c r="TUJ1842" s="401"/>
      <c r="TUK1842" s="401"/>
      <c r="TUL1842" s="401"/>
      <c r="TUM1842" s="401"/>
      <c r="TUN1842" s="401"/>
      <c r="TUO1842" s="401"/>
      <c r="TUP1842" s="401"/>
      <c r="TUQ1842" s="401"/>
      <c r="TUR1842" s="401"/>
      <c r="TUS1842" s="401"/>
      <c r="TUT1842" s="401"/>
      <c r="TUU1842" s="401"/>
      <c r="TUV1842" s="401"/>
      <c r="TUW1842" s="401"/>
      <c r="TUX1842" s="401"/>
      <c r="TUY1842" s="401"/>
      <c r="TUZ1842" s="401"/>
      <c r="TVA1842" s="401"/>
      <c r="TVB1842" s="401"/>
      <c r="TVC1842" s="401"/>
      <c r="TVD1842" s="401"/>
      <c r="TVE1842" s="401"/>
      <c r="TVF1842" s="401"/>
      <c r="TVG1842" s="401"/>
      <c r="TVH1842" s="401"/>
      <c r="TVI1842" s="401"/>
      <c r="TVJ1842" s="401"/>
      <c r="TVK1842" s="401"/>
      <c r="TVL1842" s="401"/>
      <c r="TVM1842" s="401"/>
      <c r="TVN1842" s="401"/>
      <c r="TVO1842" s="401"/>
      <c r="TVP1842" s="401"/>
      <c r="TVQ1842" s="401"/>
      <c r="TVR1842" s="401"/>
      <c r="TVS1842" s="401"/>
      <c r="TVT1842" s="401"/>
      <c r="TVU1842" s="401"/>
      <c r="TVV1842" s="401"/>
      <c r="TVW1842" s="401"/>
      <c r="TVX1842" s="401"/>
      <c r="TVY1842" s="401"/>
      <c r="TVZ1842" s="401"/>
      <c r="TWA1842" s="401"/>
      <c r="TWB1842" s="401"/>
      <c r="TWC1842" s="401"/>
      <c r="TWD1842" s="401"/>
      <c r="TWE1842" s="401"/>
      <c r="TWF1842" s="401"/>
      <c r="TWG1842" s="401"/>
      <c r="TWH1842" s="401"/>
      <c r="TWI1842" s="401"/>
      <c r="TWJ1842" s="401"/>
      <c r="TWK1842" s="401"/>
      <c r="TWL1842" s="401"/>
      <c r="TWM1842" s="401"/>
      <c r="TWN1842" s="401"/>
      <c r="TWO1842" s="401"/>
      <c r="TWP1842" s="401"/>
      <c r="TWQ1842" s="401"/>
      <c r="TWR1842" s="401"/>
      <c r="TWS1842" s="401"/>
      <c r="TWT1842" s="401"/>
      <c r="TWU1842" s="401"/>
      <c r="TWV1842" s="401"/>
      <c r="TWW1842" s="401"/>
      <c r="TWX1842" s="401"/>
      <c r="TWY1842" s="401"/>
      <c r="TWZ1842" s="401"/>
      <c r="TXA1842" s="401"/>
      <c r="TXB1842" s="401"/>
      <c r="TXC1842" s="401"/>
      <c r="TXD1842" s="401"/>
      <c r="TXE1842" s="401"/>
      <c r="TXF1842" s="401"/>
      <c r="TXG1842" s="401"/>
      <c r="TXH1842" s="401"/>
      <c r="TXI1842" s="401"/>
      <c r="TXJ1842" s="401"/>
      <c r="TXK1842" s="401"/>
      <c r="TXL1842" s="401"/>
      <c r="TXM1842" s="401"/>
      <c r="TXN1842" s="401"/>
      <c r="TXO1842" s="401"/>
      <c r="TXP1842" s="401"/>
      <c r="TXQ1842" s="401"/>
      <c r="TXR1842" s="401"/>
      <c r="TXS1842" s="401"/>
      <c r="TXT1842" s="401"/>
      <c r="TXU1842" s="401"/>
      <c r="TXV1842" s="401"/>
      <c r="TXW1842" s="401"/>
      <c r="TXX1842" s="401"/>
      <c r="TXY1842" s="401"/>
      <c r="TXZ1842" s="401"/>
      <c r="TYA1842" s="401"/>
      <c r="TYB1842" s="401"/>
      <c r="TYC1842" s="401"/>
      <c r="TYD1842" s="401"/>
      <c r="TYE1842" s="401"/>
      <c r="TYF1842" s="401"/>
      <c r="TYG1842" s="401"/>
      <c r="TYH1842" s="401"/>
      <c r="TYI1842" s="401"/>
      <c r="TYJ1842" s="401"/>
      <c r="TYK1842" s="401"/>
      <c r="TYL1842" s="401"/>
      <c r="TYM1842" s="401"/>
      <c r="TYN1842" s="401"/>
      <c r="TYO1842" s="401"/>
      <c r="TYP1842" s="401"/>
      <c r="TYQ1842" s="401"/>
      <c r="TYR1842" s="401"/>
      <c r="TYS1842" s="401"/>
      <c r="TYT1842" s="401"/>
      <c r="TYU1842" s="401"/>
      <c r="TYV1842" s="401"/>
      <c r="TYW1842" s="401"/>
      <c r="TYX1842" s="401"/>
      <c r="TYY1842" s="401"/>
      <c r="TYZ1842" s="401"/>
      <c r="TZA1842" s="401"/>
      <c r="TZB1842" s="401"/>
      <c r="TZC1842" s="401"/>
      <c r="TZD1842" s="401"/>
      <c r="TZE1842" s="401"/>
      <c r="TZF1842" s="401"/>
      <c r="TZG1842" s="401"/>
      <c r="TZH1842" s="401"/>
      <c r="TZI1842" s="401"/>
      <c r="TZJ1842" s="401"/>
      <c r="TZK1842" s="401"/>
      <c r="TZL1842" s="401"/>
      <c r="TZM1842" s="401"/>
      <c r="TZN1842" s="401"/>
      <c r="TZO1842" s="401"/>
      <c r="TZP1842" s="401"/>
      <c r="TZQ1842" s="401"/>
      <c r="TZR1842" s="401"/>
      <c r="TZS1842" s="401"/>
      <c r="TZT1842" s="401"/>
      <c r="TZU1842" s="401"/>
      <c r="TZV1842" s="401"/>
      <c r="TZW1842" s="401"/>
      <c r="TZX1842" s="401"/>
      <c r="TZY1842" s="401"/>
      <c r="TZZ1842" s="401"/>
      <c r="UAA1842" s="401"/>
      <c r="UAB1842" s="401"/>
      <c r="UAC1842" s="401"/>
      <c r="UAD1842" s="401"/>
      <c r="UAE1842" s="401"/>
      <c r="UAF1842" s="401"/>
      <c r="UAG1842" s="401"/>
      <c r="UAH1842" s="401"/>
      <c r="UAI1842" s="401"/>
      <c r="UAJ1842" s="401"/>
      <c r="UAK1842" s="401"/>
      <c r="UAL1842" s="401"/>
      <c r="UAM1842" s="401"/>
      <c r="UAN1842" s="401"/>
      <c r="UAO1842" s="401"/>
      <c r="UAP1842" s="401"/>
      <c r="UAQ1842" s="401"/>
      <c r="UAR1842" s="401"/>
      <c r="UAS1842" s="401"/>
      <c r="UAT1842" s="401"/>
      <c r="UAU1842" s="401"/>
      <c r="UAV1842" s="401"/>
      <c r="UAW1842" s="401"/>
      <c r="UAX1842" s="401"/>
      <c r="UAY1842" s="401"/>
      <c r="UAZ1842" s="401"/>
      <c r="UBA1842" s="401"/>
      <c r="UBB1842" s="401"/>
      <c r="UBC1842" s="401"/>
      <c r="UBD1842" s="401"/>
      <c r="UBE1842" s="401"/>
      <c r="UBF1842" s="401"/>
      <c r="UBG1842" s="401"/>
      <c r="UBH1842" s="401"/>
      <c r="UBI1842" s="401"/>
      <c r="UBJ1842" s="401"/>
      <c r="UBK1842" s="401"/>
      <c r="UBL1842" s="401"/>
      <c r="UBM1842" s="401"/>
      <c r="UBN1842" s="401"/>
      <c r="UBO1842" s="401"/>
      <c r="UBP1842" s="401"/>
      <c r="UBQ1842" s="401"/>
      <c r="UBR1842" s="401"/>
      <c r="UBS1842" s="401"/>
      <c r="UBT1842" s="401"/>
      <c r="UBU1842" s="401"/>
      <c r="UBV1842" s="401"/>
      <c r="UBW1842" s="401"/>
      <c r="UBX1842" s="401"/>
      <c r="UBY1842" s="401"/>
      <c r="UBZ1842" s="401"/>
      <c r="UCA1842" s="401"/>
      <c r="UCB1842" s="401"/>
      <c r="UCC1842" s="401"/>
      <c r="UCD1842" s="401"/>
      <c r="UCE1842" s="401"/>
      <c r="UCF1842" s="401"/>
      <c r="UCG1842" s="401"/>
      <c r="UCH1842" s="401"/>
      <c r="UCI1842" s="401"/>
      <c r="UCJ1842" s="401"/>
      <c r="UCK1842" s="401"/>
      <c r="UCL1842" s="401"/>
      <c r="UCM1842" s="401"/>
      <c r="UCN1842" s="401"/>
      <c r="UCO1842" s="401"/>
      <c r="UCP1842" s="401"/>
      <c r="UCQ1842" s="401"/>
      <c r="UCR1842" s="401"/>
      <c r="UCS1842" s="401"/>
      <c r="UCT1842" s="401"/>
      <c r="UCU1842" s="401"/>
      <c r="UCV1842" s="401"/>
      <c r="UCW1842" s="401"/>
      <c r="UCX1842" s="401"/>
      <c r="UCY1842" s="401"/>
      <c r="UCZ1842" s="401"/>
      <c r="UDA1842" s="401"/>
      <c r="UDB1842" s="401"/>
      <c r="UDC1842" s="401"/>
      <c r="UDD1842" s="401"/>
      <c r="UDE1842" s="401"/>
      <c r="UDF1842" s="401"/>
      <c r="UDG1842" s="401"/>
      <c r="UDH1842" s="401"/>
      <c r="UDI1842" s="401"/>
      <c r="UDJ1842" s="401"/>
      <c r="UDK1842" s="401"/>
      <c r="UDL1842" s="401"/>
      <c r="UDM1842" s="401"/>
      <c r="UDN1842" s="401"/>
      <c r="UDO1842" s="401"/>
      <c r="UDP1842" s="401"/>
      <c r="UDQ1842" s="401"/>
      <c r="UDR1842" s="401"/>
      <c r="UDS1842" s="401"/>
      <c r="UDT1842" s="401"/>
      <c r="UDU1842" s="401"/>
      <c r="UDV1842" s="401"/>
      <c r="UDW1842" s="401"/>
      <c r="UDX1842" s="401"/>
      <c r="UDY1842" s="401"/>
      <c r="UDZ1842" s="401"/>
      <c r="UEA1842" s="401"/>
      <c r="UEB1842" s="401"/>
      <c r="UEC1842" s="401"/>
      <c r="UED1842" s="401"/>
      <c r="UEE1842" s="401"/>
      <c r="UEF1842" s="401"/>
      <c r="UEG1842" s="401"/>
      <c r="UEH1842" s="401"/>
      <c r="UEI1842" s="401"/>
      <c r="UEJ1842" s="401"/>
      <c r="UEK1842" s="401"/>
      <c r="UEL1842" s="401"/>
      <c r="UEM1842" s="401"/>
      <c r="UEN1842" s="401"/>
      <c r="UEO1842" s="401"/>
      <c r="UEP1842" s="401"/>
      <c r="UEQ1842" s="401"/>
      <c r="UER1842" s="401"/>
      <c r="UES1842" s="401"/>
      <c r="UET1842" s="401"/>
      <c r="UEU1842" s="401"/>
      <c r="UEV1842" s="401"/>
      <c r="UEW1842" s="401"/>
      <c r="UEX1842" s="401"/>
      <c r="UEY1842" s="401"/>
      <c r="UEZ1842" s="401"/>
      <c r="UFA1842" s="401"/>
      <c r="UFB1842" s="401"/>
      <c r="UFC1842" s="401"/>
      <c r="UFD1842" s="401"/>
      <c r="UFE1842" s="401"/>
      <c r="UFF1842" s="401"/>
      <c r="UFG1842" s="401"/>
      <c r="UFH1842" s="401"/>
      <c r="UFI1842" s="401"/>
      <c r="UFJ1842" s="401"/>
      <c r="UFK1842" s="401"/>
      <c r="UFL1842" s="401"/>
      <c r="UFM1842" s="401"/>
      <c r="UFN1842" s="401"/>
      <c r="UFO1842" s="401"/>
      <c r="UFP1842" s="401"/>
      <c r="UFQ1842" s="401"/>
      <c r="UFR1842" s="401"/>
      <c r="UFS1842" s="401"/>
      <c r="UFT1842" s="401"/>
      <c r="UFU1842" s="401"/>
      <c r="UFV1842" s="401"/>
      <c r="UFW1842" s="401"/>
      <c r="UFX1842" s="401"/>
      <c r="UFY1842" s="401"/>
      <c r="UFZ1842" s="401"/>
      <c r="UGA1842" s="401"/>
      <c r="UGB1842" s="401"/>
      <c r="UGC1842" s="401"/>
      <c r="UGD1842" s="401"/>
      <c r="UGE1842" s="401"/>
      <c r="UGF1842" s="401"/>
      <c r="UGG1842" s="401"/>
      <c r="UGH1842" s="401"/>
      <c r="UGI1842" s="401"/>
      <c r="UGJ1842" s="401"/>
      <c r="UGK1842" s="401"/>
      <c r="UGL1842" s="401"/>
      <c r="UGM1842" s="401"/>
      <c r="UGN1842" s="401"/>
      <c r="UGO1842" s="401"/>
      <c r="UGP1842" s="401"/>
      <c r="UGQ1842" s="401"/>
      <c r="UGR1842" s="401"/>
      <c r="UGS1842" s="401"/>
      <c r="UGT1842" s="401"/>
      <c r="UGU1842" s="401"/>
      <c r="UGV1842" s="401"/>
      <c r="UGW1842" s="401"/>
      <c r="UGX1842" s="401"/>
      <c r="UGY1842" s="401"/>
      <c r="UGZ1842" s="401"/>
      <c r="UHA1842" s="401"/>
      <c r="UHB1842" s="401"/>
      <c r="UHC1842" s="401"/>
      <c r="UHD1842" s="401"/>
      <c r="UHE1842" s="401"/>
      <c r="UHF1842" s="401"/>
      <c r="UHG1842" s="401"/>
      <c r="UHH1842" s="401"/>
      <c r="UHI1842" s="401"/>
      <c r="UHJ1842" s="401"/>
      <c r="UHK1842" s="401"/>
      <c r="UHL1842" s="401"/>
      <c r="UHM1842" s="401"/>
      <c r="UHN1842" s="401"/>
      <c r="UHO1842" s="401"/>
      <c r="UHP1842" s="401"/>
      <c r="UHQ1842" s="401"/>
      <c r="UHR1842" s="401"/>
      <c r="UHS1842" s="401"/>
      <c r="UHT1842" s="401"/>
      <c r="UHU1842" s="401"/>
      <c r="UHV1842" s="401"/>
      <c r="UHW1842" s="401"/>
      <c r="UHX1842" s="401"/>
      <c r="UHY1842" s="401"/>
      <c r="UHZ1842" s="401"/>
      <c r="UIA1842" s="401"/>
      <c r="UIB1842" s="401"/>
      <c r="UIC1842" s="401"/>
      <c r="UID1842" s="401"/>
      <c r="UIE1842" s="401"/>
      <c r="UIF1842" s="401"/>
      <c r="UIG1842" s="401"/>
      <c r="UIH1842" s="401"/>
      <c r="UII1842" s="401"/>
      <c r="UIJ1842" s="401"/>
      <c r="UIK1842" s="401"/>
      <c r="UIL1842" s="401"/>
      <c r="UIM1842" s="401"/>
      <c r="UIN1842" s="401"/>
      <c r="UIO1842" s="401"/>
      <c r="UIP1842" s="401"/>
      <c r="UIQ1842" s="401"/>
      <c r="UIR1842" s="401"/>
      <c r="UIS1842" s="401"/>
      <c r="UIT1842" s="401"/>
      <c r="UIU1842" s="401"/>
      <c r="UIV1842" s="401"/>
      <c r="UIW1842" s="401"/>
      <c r="UIX1842" s="401"/>
      <c r="UIY1842" s="401"/>
      <c r="UIZ1842" s="401"/>
      <c r="UJA1842" s="401"/>
      <c r="UJB1842" s="401"/>
      <c r="UJC1842" s="401"/>
      <c r="UJD1842" s="401"/>
      <c r="UJE1842" s="401"/>
      <c r="UJF1842" s="401"/>
      <c r="UJG1842" s="401"/>
      <c r="UJH1842" s="401"/>
      <c r="UJI1842" s="401"/>
      <c r="UJJ1842" s="401"/>
      <c r="UJK1842" s="401"/>
      <c r="UJL1842" s="401"/>
      <c r="UJM1842" s="401"/>
      <c r="UJN1842" s="401"/>
      <c r="UJO1842" s="401"/>
      <c r="UJP1842" s="401"/>
      <c r="UJQ1842" s="401"/>
      <c r="UJR1842" s="401"/>
      <c r="UJS1842" s="401"/>
      <c r="UJT1842" s="401"/>
      <c r="UJU1842" s="401"/>
      <c r="UJV1842" s="401"/>
      <c r="UJW1842" s="401"/>
      <c r="UJX1842" s="401"/>
      <c r="UJY1842" s="401"/>
      <c r="UJZ1842" s="401"/>
      <c r="UKA1842" s="401"/>
      <c r="UKB1842" s="401"/>
      <c r="UKC1842" s="401"/>
      <c r="UKD1842" s="401"/>
      <c r="UKE1842" s="401"/>
      <c r="UKF1842" s="401"/>
      <c r="UKG1842" s="401"/>
      <c r="UKH1842" s="401"/>
      <c r="UKI1842" s="401"/>
      <c r="UKJ1842" s="401"/>
      <c r="UKK1842" s="401"/>
      <c r="UKL1842" s="401"/>
      <c r="UKM1842" s="401"/>
      <c r="UKN1842" s="401"/>
      <c r="UKO1842" s="401"/>
      <c r="UKP1842" s="401"/>
      <c r="UKQ1842" s="401"/>
      <c r="UKR1842" s="401"/>
      <c r="UKS1842" s="401"/>
      <c r="UKT1842" s="401"/>
      <c r="UKU1842" s="401"/>
      <c r="UKV1842" s="401"/>
      <c r="UKW1842" s="401"/>
      <c r="UKX1842" s="401"/>
      <c r="UKY1842" s="401"/>
      <c r="UKZ1842" s="401"/>
      <c r="ULA1842" s="401"/>
      <c r="ULB1842" s="401"/>
      <c r="ULC1842" s="401"/>
      <c r="ULD1842" s="401"/>
      <c r="ULE1842" s="401"/>
      <c r="ULF1842" s="401"/>
      <c r="ULG1842" s="401"/>
      <c r="ULH1842" s="401"/>
      <c r="ULI1842" s="401"/>
      <c r="ULJ1842" s="401"/>
      <c r="ULK1842" s="401"/>
      <c r="ULL1842" s="401"/>
      <c r="ULM1842" s="401"/>
      <c r="ULN1842" s="401"/>
      <c r="ULO1842" s="401"/>
      <c r="ULP1842" s="401"/>
      <c r="ULQ1842" s="401"/>
      <c r="ULR1842" s="401"/>
      <c r="ULS1842" s="401"/>
      <c r="ULT1842" s="401"/>
      <c r="ULU1842" s="401"/>
      <c r="ULV1842" s="401"/>
      <c r="ULW1842" s="401"/>
      <c r="ULX1842" s="401"/>
      <c r="ULY1842" s="401"/>
      <c r="ULZ1842" s="401"/>
      <c r="UMA1842" s="401"/>
      <c r="UMB1842" s="401"/>
      <c r="UMC1842" s="401"/>
      <c r="UMD1842" s="401"/>
      <c r="UME1842" s="401"/>
      <c r="UMF1842" s="401"/>
      <c r="UMG1842" s="401"/>
      <c r="UMH1842" s="401"/>
      <c r="UMI1842" s="401"/>
      <c r="UMJ1842" s="401"/>
      <c r="UMK1842" s="401"/>
      <c r="UML1842" s="401"/>
      <c r="UMM1842" s="401"/>
      <c r="UMN1842" s="401"/>
      <c r="UMO1842" s="401"/>
      <c r="UMP1842" s="401"/>
      <c r="UMQ1842" s="401"/>
      <c r="UMR1842" s="401"/>
      <c r="UMS1842" s="401"/>
      <c r="UMT1842" s="401"/>
      <c r="UMU1842" s="401"/>
      <c r="UMV1842" s="401"/>
      <c r="UMW1842" s="401"/>
      <c r="UMX1842" s="401"/>
      <c r="UMY1842" s="401"/>
      <c r="UMZ1842" s="401"/>
      <c r="UNA1842" s="401"/>
      <c r="UNB1842" s="401"/>
      <c r="UNC1842" s="401"/>
      <c r="UND1842" s="401"/>
      <c r="UNE1842" s="401"/>
      <c r="UNF1842" s="401"/>
      <c r="UNG1842" s="401"/>
      <c r="UNH1842" s="401"/>
      <c r="UNI1842" s="401"/>
      <c r="UNJ1842" s="401"/>
      <c r="UNK1842" s="401"/>
      <c r="UNL1842" s="401"/>
      <c r="UNM1842" s="401"/>
      <c r="UNN1842" s="401"/>
      <c r="UNO1842" s="401"/>
      <c r="UNP1842" s="401"/>
      <c r="UNQ1842" s="401"/>
      <c r="UNR1842" s="401"/>
      <c r="UNS1842" s="401"/>
      <c r="UNT1842" s="401"/>
      <c r="UNU1842" s="401"/>
      <c r="UNV1842" s="401"/>
      <c r="UNW1842" s="401"/>
      <c r="UNX1842" s="401"/>
      <c r="UNY1842" s="401"/>
      <c r="UNZ1842" s="401"/>
      <c r="UOA1842" s="401"/>
      <c r="UOB1842" s="401"/>
      <c r="UOC1842" s="401"/>
      <c r="UOD1842" s="401"/>
      <c r="UOE1842" s="401"/>
      <c r="UOF1842" s="401"/>
      <c r="UOG1842" s="401"/>
      <c r="UOH1842" s="401"/>
      <c r="UOI1842" s="401"/>
      <c r="UOJ1842" s="401"/>
      <c r="UOK1842" s="401"/>
      <c r="UOL1842" s="401"/>
      <c r="UOM1842" s="401"/>
      <c r="UON1842" s="401"/>
      <c r="UOO1842" s="401"/>
      <c r="UOP1842" s="401"/>
      <c r="UOQ1842" s="401"/>
      <c r="UOR1842" s="401"/>
      <c r="UOS1842" s="401"/>
      <c r="UOT1842" s="401"/>
      <c r="UOU1842" s="401"/>
      <c r="UOV1842" s="401"/>
      <c r="UOW1842" s="401"/>
      <c r="UOX1842" s="401"/>
      <c r="UOY1842" s="401"/>
      <c r="UOZ1842" s="401"/>
      <c r="UPA1842" s="401"/>
      <c r="UPB1842" s="401"/>
      <c r="UPC1842" s="401"/>
      <c r="UPD1842" s="401"/>
      <c r="UPE1842" s="401"/>
      <c r="UPF1842" s="401"/>
      <c r="UPG1842" s="401"/>
      <c r="UPH1842" s="401"/>
      <c r="UPI1842" s="401"/>
      <c r="UPJ1842" s="401"/>
      <c r="UPK1842" s="401"/>
      <c r="UPL1842" s="401"/>
      <c r="UPM1842" s="401"/>
      <c r="UPN1842" s="401"/>
      <c r="UPO1842" s="401"/>
      <c r="UPP1842" s="401"/>
      <c r="UPQ1842" s="401"/>
      <c r="UPR1842" s="401"/>
      <c r="UPS1842" s="401"/>
      <c r="UPT1842" s="401"/>
      <c r="UPU1842" s="401"/>
      <c r="UPV1842" s="401"/>
      <c r="UPW1842" s="401"/>
      <c r="UPX1842" s="401"/>
      <c r="UPY1842" s="401"/>
      <c r="UPZ1842" s="401"/>
      <c r="UQA1842" s="401"/>
      <c r="UQB1842" s="401"/>
      <c r="UQC1842" s="401"/>
      <c r="UQD1842" s="401"/>
      <c r="UQE1842" s="401"/>
      <c r="UQF1842" s="401"/>
      <c r="UQG1842" s="401"/>
      <c r="UQH1842" s="401"/>
      <c r="UQI1842" s="401"/>
      <c r="UQJ1842" s="401"/>
      <c r="UQK1842" s="401"/>
      <c r="UQL1842" s="401"/>
      <c r="UQM1842" s="401"/>
      <c r="UQN1842" s="401"/>
      <c r="UQO1842" s="401"/>
      <c r="UQP1842" s="401"/>
      <c r="UQQ1842" s="401"/>
      <c r="UQR1842" s="401"/>
      <c r="UQS1842" s="401"/>
      <c r="UQT1842" s="401"/>
      <c r="UQU1842" s="401"/>
      <c r="UQV1842" s="401"/>
      <c r="UQW1842" s="401"/>
      <c r="UQX1842" s="401"/>
      <c r="UQY1842" s="401"/>
      <c r="UQZ1842" s="401"/>
      <c r="URA1842" s="401"/>
      <c r="URB1842" s="401"/>
      <c r="URC1842" s="401"/>
      <c r="URD1842" s="401"/>
      <c r="URE1842" s="401"/>
      <c r="URF1842" s="401"/>
      <c r="URG1842" s="401"/>
      <c r="URH1842" s="401"/>
      <c r="URI1842" s="401"/>
      <c r="URJ1842" s="401"/>
      <c r="URK1842" s="401"/>
      <c r="URL1842" s="401"/>
      <c r="URM1842" s="401"/>
      <c r="URN1842" s="401"/>
      <c r="URO1842" s="401"/>
      <c r="URP1842" s="401"/>
      <c r="URQ1842" s="401"/>
      <c r="URR1842" s="401"/>
      <c r="URS1842" s="401"/>
      <c r="URT1842" s="401"/>
      <c r="URU1842" s="401"/>
      <c r="URV1842" s="401"/>
      <c r="URW1842" s="401"/>
      <c r="URX1842" s="401"/>
      <c r="URY1842" s="401"/>
      <c r="URZ1842" s="401"/>
      <c r="USA1842" s="401"/>
      <c r="USB1842" s="401"/>
      <c r="USC1842" s="401"/>
      <c r="USD1842" s="401"/>
      <c r="USE1842" s="401"/>
      <c r="USF1842" s="401"/>
      <c r="USG1842" s="401"/>
      <c r="USH1842" s="401"/>
      <c r="USI1842" s="401"/>
      <c r="USJ1842" s="401"/>
      <c r="USK1842" s="401"/>
      <c r="USL1842" s="401"/>
      <c r="USM1842" s="401"/>
      <c r="USN1842" s="401"/>
      <c r="USO1842" s="401"/>
      <c r="USP1842" s="401"/>
      <c r="USQ1842" s="401"/>
      <c r="USR1842" s="401"/>
      <c r="USS1842" s="401"/>
      <c r="UST1842" s="401"/>
      <c r="USU1842" s="401"/>
      <c r="USV1842" s="401"/>
      <c r="USW1842" s="401"/>
      <c r="USX1842" s="401"/>
      <c r="USY1842" s="401"/>
      <c r="USZ1842" s="401"/>
      <c r="UTA1842" s="401"/>
      <c r="UTB1842" s="401"/>
      <c r="UTC1842" s="401"/>
      <c r="UTD1842" s="401"/>
      <c r="UTE1842" s="401"/>
      <c r="UTF1842" s="401"/>
      <c r="UTG1842" s="401"/>
      <c r="UTH1842" s="401"/>
      <c r="UTI1842" s="401"/>
      <c r="UTJ1842" s="401"/>
      <c r="UTK1842" s="401"/>
      <c r="UTL1842" s="401"/>
      <c r="UTM1842" s="401"/>
      <c r="UTN1842" s="401"/>
      <c r="UTO1842" s="401"/>
      <c r="UTP1842" s="401"/>
      <c r="UTQ1842" s="401"/>
      <c r="UTR1842" s="401"/>
      <c r="UTS1842" s="401"/>
      <c r="UTT1842" s="401"/>
      <c r="UTU1842" s="401"/>
      <c r="UTV1842" s="401"/>
      <c r="UTW1842" s="401"/>
      <c r="UTX1842" s="401"/>
      <c r="UTY1842" s="401"/>
      <c r="UTZ1842" s="401"/>
      <c r="UUA1842" s="401"/>
      <c r="UUB1842" s="401"/>
      <c r="UUC1842" s="401"/>
      <c r="UUD1842" s="401"/>
      <c r="UUE1842" s="401"/>
      <c r="UUF1842" s="401"/>
      <c r="UUG1842" s="401"/>
      <c r="UUH1842" s="401"/>
      <c r="UUI1842" s="401"/>
      <c r="UUJ1842" s="401"/>
      <c r="UUK1842" s="401"/>
      <c r="UUL1842" s="401"/>
      <c r="UUM1842" s="401"/>
      <c r="UUN1842" s="401"/>
      <c r="UUO1842" s="401"/>
      <c r="UUP1842" s="401"/>
      <c r="UUQ1842" s="401"/>
      <c r="UUR1842" s="401"/>
      <c r="UUS1842" s="401"/>
      <c r="UUT1842" s="401"/>
      <c r="UUU1842" s="401"/>
      <c r="UUV1842" s="401"/>
      <c r="UUW1842" s="401"/>
      <c r="UUX1842" s="401"/>
      <c r="UUY1842" s="401"/>
      <c r="UUZ1842" s="401"/>
      <c r="UVA1842" s="401"/>
      <c r="UVB1842" s="401"/>
      <c r="UVC1842" s="401"/>
      <c r="UVD1842" s="401"/>
      <c r="UVE1842" s="401"/>
      <c r="UVF1842" s="401"/>
      <c r="UVG1842" s="401"/>
      <c r="UVH1842" s="401"/>
      <c r="UVI1842" s="401"/>
      <c r="UVJ1842" s="401"/>
      <c r="UVK1842" s="401"/>
      <c r="UVL1842" s="401"/>
      <c r="UVM1842" s="401"/>
      <c r="UVN1842" s="401"/>
      <c r="UVO1842" s="401"/>
      <c r="UVP1842" s="401"/>
      <c r="UVQ1842" s="401"/>
      <c r="UVR1842" s="401"/>
      <c r="UVS1842" s="401"/>
      <c r="UVT1842" s="401"/>
      <c r="UVU1842" s="401"/>
      <c r="UVV1842" s="401"/>
      <c r="UVW1842" s="401"/>
      <c r="UVX1842" s="401"/>
      <c r="UVY1842" s="401"/>
      <c r="UVZ1842" s="401"/>
      <c r="UWA1842" s="401"/>
      <c r="UWB1842" s="401"/>
      <c r="UWC1842" s="401"/>
      <c r="UWD1842" s="401"/>
      <c r="UWE1842" s="401"/>
      <c r="UWF1842" s="401"/>
      <c r="UWG1842" s="401"/>
      <c r="UWH1842" s="401"/>
      <c r="UWI1842" s="401"/>
      <c r="UWJ1842" s="401"/>
      <c r="UWK1842" s="401"/>
      <c r="UWL1842" s="401"/>
      <c r="UWM1842" s="401"/>
      <c r="UWN1842" s="401"/>
      <c r="UWO1842" s="401"/>
      <c r="UWP1842" s="401"/>
      <c r="UWQ1842" s="401"/>
      <c r="UWR1842" s="401"/>
      <c r="UWS1842" s="401"/>
      <c r="UWT1842" s="401"/>
      <c r="UWU1842" s="401"/>
      <c r="UWV1842" s="401"/>
      <c r="UWW1842" s="401"/>
      <c r="UWX1842" s="401"/>
      <c r="UWY1842" s="401"/>
      <c r="UWZ1842" s="401"/>
      <c r="UXA1842" s="401"/>
      <c r="UXB1842" s="401"/>
      <c r="UXC1842" s="401"/>
      <c r="UXD1842" s="401"/>
      <c r="UXE1842" s="401"/>
      <c r="UXF1842" s="401"/>
      <c r="UXG1842" s="401"/>
      <c r="UXH1842" s="401"/>
      <c r="UXI1842" s="401"/>
      <c r="UXJ1842" s="401"/>
      <c r="UXK1842" s="401"/>
      <c r="UXL1842" s="401"/>
      <c r="UXM1842" s="401"/>
      <c r="UXN1842" s="401"/>
      <c r="UXO1842" s="401"/>
      <c r="UXP1842" s="401"/>
      <c r="UXQ1842" s="401"/>
      <c r="UXR1842" s="401"/>
      <c r="UXS1842" s="401"/>
      <c r="UXT1842" s="401"/>
      <c r="UXU1842" s="401"/>
      <c r="UXV1842" s="401"/>
      <c r="UXW1842" s="401"/>
      <c r="UXX1842" s="401"/>
      <c r="UXY1842" s="401"/>
      <c r="UXZ1842" s="401"/>
      <c r="UYA1842" s="401"/>
      <c r="UYB1842" s="401"/>
      <c r="UYC1842" s="401"/>
      <c r="UYD1842" s="401"/>
      <c r="UYE1842" s="401"/>
      <c r="UYF1842" s="401"/>
      <c r="UYG1842" s="401"/>
      <c r="UYH1842" s="401"/>
      <c r="UYI1842" s="401"/>
      <c r="UYJ1842" s="401"/>
      <c r="UYK1842" s="401"/>
      <c r="UYL1842" s="401"/>
      <c r="UYM1842" s="401"/>
      <c r="UYN1842" s="401"/>
      <c r="UYO1842" s="401"/>
      <c r="UYP1842" s="401"/>
      <c r="UYQ1842" s="401"/>
      <c r="UYR1842" s="401"/>
      <c r="UYS1842" s="401"/>
      <c r="UYT1842" s="401"/>
      <c r="UYU1842" s="401"/>
      <c r="UYV1842" s="401"/>
      <c r="UYW1842" s="401"/>
      <c r="UYX1842" s="401"/>
      <c r="UYY1842" s="401"/>
      <c r="UYZ1842" s="401"/>
      <c r="UZA1842" s="401"/>
      <c r="UZB1842" s="401"/>
      <c r="UZC1842" s="401"/>
      <c r="UZD1842" s="401"/>
      <c r="UZE1842" s="401"/>
      <c r="UZF1842" s="401"/>
      <c r="UZG1842" s="401"/>
      <c r="UZH1842" s="401"/>
      <c r="UZI1842" s="401"/>
      <c r="UZJ1842" s="401"/>
      <c r="UZK1842" s="401"/>
      <c r="UZL1842" s="401"/>
      <c r="UZM1842" s="401"/>
      <c r="UZN1842" s="401"/>
      <c r="UZO1842" s="401"/>
      <c r="UZP1842" s="401"/>
      <c r="UZQ1842" s="401"/>
      <c r="UZR1842" s="401"/>
      <c r="UZS1842" s="401"/>
      <c r="UZT1842" s="401"/>
      <c r="UZU1842" s="401"/>
      <c r="UZV1842" s="401"/>
      <c r="UZW1842" s="401"/>
      <c r="UZX1842" s="401"/>
      <c r="UZY1842" s="401"/>
      <c r="UZZ1842" s="401"/>
      <c r="VAA1842" s="401"/>
      <c r="VAB1842" s="401"/>
      <c r="VAC1842" s="401"/>
      <c r="VAD1842" s="401"/>
      <c r="VAE1842" s="401"/>
      <c r="VAF1842" s="401"/>
      <c r="VAG1842" s="401"/>
      <c r="VAH1842" s="401"/>
      <c r="VAI1842" s="401"/>
      <c r="VAJ1842" s="401"/>
      <c r="VAK1842" s="401"/>
      <c r="VAL1842" s="401"/>
      <c r="VAM1842" s="401"/>
      <c r="VAN1842" s="401"/>
      <c r="VAO1842" s="401"/>
      <c r="VAP1842" s="401"/>
      <c r="VAQ1842" s="401"/>
      <c r="VAR1842" s="401"/>
      <c r="VAS1842" s="401"/>
      <c r="VAT1842" s="401"/>
      <c r="VAU1842" s="401"/>
      <c r="VAV1842" s="401"/>
      <c r="VAW1842" s="401"/>
      <c r="VAX1842" s="401"/>
      <c r="VAY1842" s="401"/>
      <c r="VAZ1842" s="401"/>
      <c r="VBA1842" s="401"/>
      <c r="VBB1842" s="401"/>
      <c r="VBC1842" s="401"/>
      <c r="VBD1842" s="401"/>
      <c r="VBE1842" s="401"/>
      <c r="VBF1842" s="401"/>
      <c r="VBG1842" s="401"/>
      <c r="VBH1842" s="401"/>
      <c r="VBI1842" s="401"/>
      <c r="VBJ1842" s="401"/>
      <c r="VBK1842" s="401"/>
      <c r="VBL1842" s="401"/>
      <c r="VBM1842" s="401"/>
      <c r="VBN1842" s="401"/>
      <c r="VBO1842" s="401"/>
      <c r="VBP1842" s="401"/>
      <c r="VBQ1842" s="401"/>
      <c r="VBR1842" s="401"/>
      <c r="VBS1842" s="401"/>
      <c r="VBT1842" s="401"/>
      <c r="VBU1842" s="401"/>
      <c r="VBV1842" s="401"/>
      <c r="VBW1842" s="401"/>
      <c r="VBX1842" s="401"/>
      <c r="VBY1842" s="401"/>
      <c r="VBZ1842" s="401"/>
      <c r="VCA1842" s="401"/>
      <c r="VCB1842" s="401"/>
      <c r="VCC1842" s="401"/>
      <c r="VCD1842" s="401"/>
      <c r="VCE1842" s="401"/>
      <c r="VCF1842" s="401"/>
      <c r="VCG1842" s="401"/>
      <c r="VCH1842" s="401"/>
      <c r="VCI1842" s="401"/>
      <c r="VCJ1842" s="401"/>
      <c r="VCK1842" s="401"/>
      <c r="VCL1842" s="401"/>
      <c r="VCM1842" s="401"/>
      <c r="VCN1842" s="401"/>
      <c r="VCO1842" s="401"/>
      <c r="VCP1842" s="401"/>
      <c r="VCQ1842" s="401"/>
      <c r="VCR1842" s="401"/>
      <c r="VCS1842" s="401"/>
      <c r="VCT1842" s="401"/>
      <c r="VCU1842" s="401"/>
      <c r="VCV1842" s="401"/>
      <c r="VCW1842" s="401"/>
      <c r="VCX1842" s="401"/>
      <c r="VCY1842" s="401"/>
      <c r="VCZ1842" s="401"/>
      <c r="VDA1842" s="401"/>
      <c r="VDB1842" s="401"/>
      <c r="VDC1842" s="401"/>
      <c r="VDD1842" s="401"/>
      <c r="VDE1842" s="401"/>
      <c r="VDF1842" s="401"/>
      <c r="VDG1842" s="401"/>
      <c r="VDH1842" s="401"/>
      <c r="VDI1842" s="401"/>
      <c r="VDJ1842" s="401"/>
      <c r="VDK1842" s="401"/>
      <c r="VDL1842" s="401"/>
      <c r="VDM1842" s="401"/>
      <c r="VDN1842" s="401"/>
      <c r="VDO1842" s="401"/>
      <c r="VDP1842" s="401"/>
      <c r="VDQ1842" s="401"/>
      <c r="VDR1842" s="401"/>
      <c r="VDS1842" s="401"/>
      <c r="VDT1842" s="401"/>
      <c r="VDU1842" s="401"/>
      <c r="VDV1842" s="401"/>
      <c r="VDW1842" s="401"/>
      <c r="VDX1842" s="401"/>
      <c r="VDY1842" s="401"/>
      <c r="VDZ1842" s="401"/>
      <c r="VEA1842" s="401"/>
      <c r="VEB1842" s="401"/>
      <c r="VEC1842" s="401"/>
      <c r="VED1842" s="401"/>
      <c r="VEE1842" s="401"/>
      <c r="VEF1842" s="401"/>
      <c r="VEG1842" s="401"/>
      <c r="VEH1842" s="401"/>
      <c r="VEI1842" s="401"/>
      <c r="VEJ1842" s="401"/>
      <c r="VEK1842" s="401"/>
      <c r="VEL1842" s="401"/>
      <c r="VEM1842" s="401"/>
      <c r="VEN1842" s="401"/>
      <c r="VEO1842" s="401"/>
      <c r="VEP1842" s="401"/>
      <c r="VEQ1842" s="401"/>
      <c r="VER1842" s="401"/>
      <c r="VES1842" s="401"/>
      <c r="VET1842" s="401"/>
      <c r="VEU1842" s="401"/>
      <c r="VEV1842" s="401"/>
      <c r="VEW1842" s="401"/>
      <c r="VEX1842" s="401"/>
      <c r="VEY1842" s="401"/>
      <c r="VEZ1842" s="401"/>
      <c r="VFA1842" s="401"/>
      <c r="VFB1842" s="401"/>
      <c r="VFC1842" s="401"/>
      <c r="VFD1842" s="401"/>
      <c r="VFE1842" s="401"/>
      <c r="VFF1842" s="401"/>
      <c r="VFG1842" s="401"/>
      <c r="VFH1842" s="401"/>
      <c r="VFI1842" s="401"/>
      <c r="VFJ1842" s="401"/>
      <c r="VFK1842" s="401"/>
      <c r="VFL1842" s="401"/>
      <c r="VFM1842" s="401"/>
      <c r="VFN1842" s="401"/>
      <c r="VFO1842" s="401"/>
      <c r="VFP1842" s="401"/>
      <c r="VFQ1842" s="401"/>
      <c r="VFR1842" s="401"/>
      <c r="VFS1842" s="401"/>
      <c r="VFT1842" s="401"/>
      <c r="VFU1842" s="401"/>
      <c r="VFV1842" s="401"/>
      <c r="VFW1842" s="401"/>
      <c r="VFX1842" s="401"/>
      <c r="VFY1842" s="401"/>
      <c r="VFZ1842" s="401"/>
      <c r="VGA1842" s="401"/>
      <c r="VGB1842" s="401"/>
      <c r="VGC1842" s="401"/>
      <c r="VGD1842" s="401"/>
      <c r="VGE1842" s="401"/>
      <c r="VGF1842" s="401"/>
      <c r="VGG1842" s="401"/>
      <c r="VGH1842" s="401"/>
      <c r="VGI1842" s="401"/>
      <c r="VGJ1842" s="401"/>
      <c r="VGK1842" s="401"/>
      <c r="VGL1842" s="401"/>
      <c r="VGM1842" s="401"/>
      <c r="VGN1842" s="401"/>
      <c r="VGO1842" s="401"/>
      <c r="VGP1842" s="401"/>
      <c r="VGQ1842" s="401"/>
      <c r="VGR1842" s="401"/>
      <c r="VGS1842" s="401"/>
      <c r="VGT1842" s="401"/>
      <c r="VGU1842" s="401"/>
      <c r="VGV1842" s="401"/>
      <c r="VGW1842" s="401"/>
      <c r="VGX1842" s="401"/>
      <c r="VGY1842" s="401"/>
      <c r="VGZ1842" s="401"/>
      <c r="VHA1842" s="401"/>
      <c r="VHB1842" s="401"/>
      <c r="VHC1842" s="401"/>
      <c r="VHD1842" s="401"/>
      <c r="VHE1842" s="401"/>
      <c r="VHF1842" s="401"/>
      <c r="VHG1842" s="401"/>
      <c r="VHH1842" s="401"/>
      <c r="VHI1842" s="401"/>
      <c r="VHJ1842" s="401"/>
      <c r="VHK1842" s="401"/>
      <c r="VHL1842" s="401"/>
      <c r="VHM1842" s="401"/>
      <c r="VHN1842" s="401"/>
      <c r="VHO1842" s="401"/>
      <c r="VHP1842" s="401"/>
      <c r="VHQ1842" s="401"/>
      <c r="VHR1842" s="401"/>
      <c r="VHS1842" s="401"/>
      <c r="VHT1842" s="401"/>
      <c r="VHU1842" s="401"/>
      <c r="VHV1842" s="401"/>
      <c r="VHW1842" s="401"/>
      <c r="VHX1842" s="401"/>
      <c r="VHY1842" s="401"/>
      <c r="VHZ1842" s="401"/>
      <c r="VIA1842" s="401"/>
      <c r="VIB1842" s="401"/>
      <c r="VIC1842" s="401"/>
      <c r="VID1842" s="401"/>
      <c r="VIE1842" s="401"/>
      <c r="VIF1842" s="401"/>
      <c r="VIG1842" s="401"/>
      <c r="VIH1842" s="401"/>
      <c r="VII1842" s="401"/>
      <c r="VIJ1842" s="401"/>
      <c r="VIK1842" s="401"/>
      <c r="VIL1842" s="401"/>
      <c r="VIM1842" s="401"/>
      <c r="VIN1842" s="401"/>
      <c r="VIO1842" s="401"/>
      <c r="VIP1842" s="401"/>
      <c r="VIQ1842" s="401"/>
      <c r="VIR1842" s="401"/>
      <c r="VIS1842" s="401"/>
      <c r="VIT1842" s="401"/>
      <c r="VIU1842" s="401"/>
      <c r="VIV1842" s="401"/>
      <c r="VIW1842" s="401"/>
      <c r="VIX1842" s="401"/>
      <c r="VIY1842" s="401"/>
      <c r="VIZ1842" s="401"/>
      <c r="VJA1842" s="401"/>
      <c r="VJB1842" s="401"/>
      <c r="VJC1842" s="401"/>
      <c r="VJD1842" s="401"/>
      <c r="VJE1842" s="401"/>
      <c r="VJF1842" s="401"/>
      <c r="VJG1842" s="401"/>
      <c r="VJH1842" s="401"/>
      <c r="VJI1842" s="401"/>
      <c r="VJJ1842" s="401"/>
      <c r="VJK1842" s="401"/>
      <c r="VJL1842" s="401"/>
      <c r="VJM1842" s="401"/>
      <c r="VJN1842" s="401"/>
      <c r="VJO1842" s="401"/>
      <c r="VJP1842" s="401"/>
      <c r="VJQ1842" s="401"/>
      <c r="VJR1842" s="401"/>
      <c r="VJS1842" s="401"/>
      <c r="VJT1842" s="401"/>
      <c r="VJU1842" s="401"/>
      <c r="VJV1842" s="401"/>
      <c r="VJW1842" s="401"/>
      <c r="VJX1842" s="401"/>
      <c r="VJY1842" s="401"/>
      <c r="VJZ1842" s="401"/>
      <c r="VKA1842" s="401"/>
      <c r="VKB1842" s="401"/>
      <c r="VKC1842" s="401"/>
      <c r="VKD1842" s="401"/>
      <c r="VKE1842" s="401"/>
      <c r="VKF1842" s="401"/>
      <c r="VKG1842" s="401"/>
      <c r="VKH1842" s="401"/>
      <c r="VKI1842" s="401"/>
      <c r="VKJ1842" s="401"/>
      <c r="VKK1842" s="401"/>
      <c r="VKL1842" s="401"/>
      <c r="VKM1842" s="401"/>
      <c r="VKN1842" s="401"/>
      <c r="VKO1842" s="401"/>
      <c r="VKP1842" s="401"/>
      <c r="VKQ1842" s="401"/>
      <c r="VKR1842" s="401"/>
      <c r="VKS1842" s="401"/>
      <c r="VKT1842" s="401"/>
      <c r="VKU1842" s="401"/>
      <c r="VKV1842" s="401"/>
      <c r="VKW1842" s="401"/>
      <c r="VKX1842" s="401"/>
      <c r="VKY1842" s="401"/>
      <c r="VKZ1842" s="401"/>
      <c r="VLA1842" s="401"/>
      <c r="VLB1842" s="401"/>
      <c r="VLC1842" s="401"/>
      <c r="VLD1842" s="401"/>
      <c r="VLE1842" s="401"/>
      <c r="VLF1842" s="401"/>
      <c r="VLG1842" s="401"/>
      <c r="VLH1842" s="401"/>
      <c r="VLI1842" s="401"/>
      <c r="VLJ1842" s="401"/>
      <c r="VLK1842" s="401"/>
      <c r="VLL1842" s="401"/>
      <c r="VLM1842" s="401"/>
      <c r="VLN1842" s="401"/>
      <c r="VLO1842" s="401"/>
      <c r="VLP1842" s="401"/>
      <c r="VLQ1842" s="401"/>
      <c r="VLR1842" s="401"/>
      <c r="VLS1842" s="401"/>
      <c r="VLT1842" s="401"/>
      <c r="VLU1842" s="401"/>
      <c r="VLV1842" s="401"/>
      <c r="VLW1842" s="401"/>
      <c r="VLX1842" s="401"/>
      <c r="VLY1842" s="401"/>
      <c r="VLZ1842" s="401"/>
      <c r="VMA1842" s="401"/>
      <c r="VMB1842" s="401"/>
      <c r="VMC1842" s="401"/>
      <c r="VMD1842" s="401"/>
      <c r="VME1842" s="401"/>
      <c r="VMF1842" s="401"/>
      <c r="VMG1842" s="401"/>
      <c r="VMH1842" s="401"/>
      <c r="VMI1842" s="401"/>
      <c r="VMJ1842" s="401"/>
      <c r="VMK1842" s="401"/>
      <c r="VML1842" s="401"/>
      <c r="VMM1842" s="401"/>
      <c r="VMN1842" s="401"/>
      <c r="VMO1842" s="401"/>
      <c r="VMP1842" s="401"/>
      <c r="VMQ1842" s="401"/>
      <c r="VMR1842" s="401"/>
      <c r="VMS1842" s="401"/>
      <c r="VMT1842" s="401"/>
      <c r="VMU1842" s="401"/>
      <c r="VMV1842" s="401"/>
      <c r="VMW1842" s="401"/>
      <c r="VMX1842" s="401"/>
      <c r="VMY1842" s="401"/>
      <c r="VMZ1842" s="401"/>
      <c r="VNA1842" s="401"/>
      <c r="VNB1842" s="401"/>
      <c r="VNC1842" s="401"/>
      <c r="VND1842" s="401"/>
      <c r="VNE1842" s="401"/>
      <c r="VNF1842" s="401"/>
      <c r="VNG1842" s="401"/>
      <c r="VNH1842" s="401"/>
      <c r="VNI1842" s="401"/>
      <c r="VNJ1842" s="401"/>
      <c r="VNK1842" s="401"/>
      <c r="VNL1842" s="401"/>
      <c r="VNM1842" s="401"/>
      <c r="VNN1842" s="401"/>
      <c r="VNO1842" s="401"/>
      <c r="VNP1842" s="401"/>
      <c r="VNQ1842" s="401"/>
      <c r="VNR1842" s="401"/>
      <c r="VNS1842" s="401"/>
      <c r="VNT1842" s="401"/>
      <c r="VNU1842" s="401"/>
      <c r="VNV1842" s="401"/>
      <c r="VNW1842" s="401"/>
      <c r="VNX1842" s="401"/>
      <c r="VNY1842" s="401"/>
      <c r="VNZ1842" s="401"/>
      <c r="VOA1842" s="401"/>
      <c r="VOB1842" s="401"/>
      <c r="VOC1842" s="401"/>
      <c r="VOD1842" s="401"/>
      <c r="VOE1842" s="401"/>
      <c r="VOF1842" s="401"/>
      <c r="VOG1842" s="401"/>
      <c r="VOH1842" s="401"/>
      <c r="VOI1842" s="401"/>
      <c r="VOJ1842" s="401"/>
      <c r="VOK1842" s="401"/>
      <c r="VOL1842" s="401"/>
      <c r="VOM1842" s="401"/>
      <c r="VON1842" s="401"/>
      <c r="VOO1842" s="401"/>
      <c r="VOP1842" s="401"/>
      <c r="VOQ1842" s="401"/>
      <c r="VOR1842" s="401"/>
      <c r="VOS1842" s="401"/>
      <c r="VOT1842" s="401"/>
      <c r="VOU1842" s="401"/>
      <c r="VOV1842" s="401"/>
      <c r="VOW1842" s="401"/>
      <c r="VOX1842" s="401"/>
      <c r="VOY1842" s="401"/>
      <c r="VOZ1842" s="401"/>
      <c r="VPA1842" s="401"/>
      <c r="VPB1842" s="401"/>
      <c r="VPC1842" s="401"/>
      <c r="VPD1842" s="401"/>
      <c r="VPE1842" s="401"/>
      <c r="VPF1842" s="401"/>
      <c r="VPG1842" s="401"/>
      <c r="VPH1842" s="401"/>
      <c r="VPI1842" s="401"/>
      <c r="VPJ1842" s="401"/>
      <c r="VPK1842" s="401"/>
      <c r="VPL1842" s="401"/>
      <c r="VPM1842" s="401"/>
      <c r="VPN1842" s="401"/>
      <c r="VPO1842" s="401"/>
      <c r="VPP1842" s="401"/>
      <c r="VPQ1842" s="401"/>
      <c r="VPR1842" s="401"/>
      <c r="VPS1842" s="401"/>
      <c r="VPT1842" s="401"/>
      <c r="VPU1842" s="401"/>
      <c r="VPV1842" s="401"/>
      <c r="VPW1842" s="401"/>
      <c r="VPX1842" s="401"/>
      <c r="VPY1842" s="401"/>
      <c r="VPZ1842" s="401"/>
      <c r="VQA1842" s="401"/>
      <c r="VQB1842" s="401"/>
      <c r="VQC1842" s="401"/>
      <c r="VQD1842" s="401"/>
      <c r="VQE1842" s="401"/>
      <c r="VQF1842" s="401"/>
      <c r="VQG1842" s="401"/>
      <c r="VQH1842" s="401"/>
      <c r="VQI1842" s="401"/>
      <c r="VQJ1842" s="401"/>
      <c r="VQK1842" s="401"/>
      <c r="VQL1842" s="401"/>
      <c r="VQM1842" s="401"/>
      <c r="VQN1842" s="401"/>
      <c r="VQO1842" s="401"/>
      <c r="VQP1842" s="401"/>
      <c r="VQQ1842" s="401"/>
      <c r="VQR1842" s="401"/>
      <c r="VQS1842" s="401"/>
      <c r="VQT1842" s="401"/>
      <c r="VQU1842" s="401"/>
      <c r="VQV1842" s="401"/>
      <c r="VQW1842" s="401"/>
      <c r="VQX1842" s="401"/>
      <c r="VQY1842" s="401"/>
      <c r="VQZ1842" s="401"/>
      <c r="VRA1842" s="401"/>
      <c r="VRB1842" s="401"/>
      <c r="VRC1842" s="401"/>
      <c r="VRD1842" s="401"/>
      <c r="VRE1842" s="401"/>
      <c r="VRF1842" s="401"/>
      <c r="VRG1842" s="401"/>
      <c r="VRH1842" s="401"/>
      <c r="VRI1842" s="401"/>
      <c r="VRJ1842" s="401"/>
      <c r="VRK1842" s="401"/>
      <c r="VRL1842" s="401"/>
      <c r="VRM1842" s="401"/>
      <c r="VRN1842" s="401"/>
      <c r="VRO1842" s="401"/>
      <c r="VRP1842" s="401"/>
      <c r="VRQ1842" s="401"/>
      <c r="VRR1842" s="401"/>
      <c r="VRS1842" s="401"/>
      <c r="VRT1842" s="401"/>
      <c r="VRU1842" s="401"/>
      <c r="VRV1842" s="401"/>
      <c r="VRW1842" s="401"/>
      <c r="VRX1842" s="401"/>
      <c r="VRY1842" s="401"/>
      <c r="VRZ1842" s="401"/>
      <c r="VSA1842" s="401"/>
      <c r="VSB1842" s="401"/>
      <c r="VSC1842" s="401"/>
      <c r="VSD1842" s="401"/>
      <c r="VSE1842" s="401"/>
      <c r="VSF1842" s="401"/>
      <c r="VSG1842" s="401"/>
      <c r="VSH1842" s="401"/>
      <c r="VSI1842" s="401"/>
      <c r="VSJ1842" s="401"/>
      <c r="VSK1842" s="401"/>
      <c r="VSL1842" s="401"/>
      <c r="VSM1842" s="401"/>
      <c r="VSN1842" s="401"/>
      <c r="VSO1842" s="401"/>
      <c r="VSP1842" s="401"/>
      <c r="VSQ1842" s="401"/>
      <c r="VSR1842" s="401"/>
      <c r="VSS1842" s="401"/>
      <c r="VST1842" s="401"/>
      <c r="VSU1842" s="401"/>
      <c r="VSV1842" s="401"/>
      <c r="VSW1842" s="401"/>
      <c r="VSX1842" s="401"/>
      <c r="VSY1842" s="401"/>
      <c r="VSZ1842" s="401"/>
      <c r="VTA1842" s="401"/>
      <c r="VTB1842" s="401"/>
      <c r="VTC1842" s="401"/>
      <c r="VTD1842" s="401"/>
      <c r="VTE1842" s="401"/>
      <c r="VTF1842" s="401"/>
      <c r="VTG1842" s="401"/>
      <c r="VTH1842" s="401"/>
      <c r="VTI1842" s="401"/>
      <c r="VTJ1842" s="401"/>
      <c r="VTK1842" s="401"/>
      <c r="VTL1842" s="401"/>
      <c r="VTM1842" s="401"/>
      <c r="VTN1842" s="401"/>
      <c r="VTO1842" s="401"/>
      <c r="VTP1842" s="401"/>
      <c r="VTQ1842" s="401"/>
      <c r="VTR1842" s="401"/>
      <c r="VTS1842" s="401"/>
      <c r="VTT1842" s="401"/>
      <c r="VTU1842" s="401"/>
      <c r="VTV1842" s="401"/>
      <c r="VTW1842" s="401"/>
      <c r="VTX1842" s="401"/>
      <c r="VTY1842" s="401"/>
      <c r="VTZ1842" s="401"/>
      <c r="VUA1842" s="401"/>
      <c r="VUB1842" s="401"/>
      <c r="VUC1842" s="401"/>
      <c r="VUD1842" s="401"/>
      <c r="VUE1842" s="401"/>
      <c r="VUF1842" s="401"/>
      <c r="VUG1842" s="401"/>
      <c r="VUH1842" s="401"/>
      <c r="VUI1842" s="401"/>
      <c r="VUJ1842" s="401"/>
      <c r="VUK1842" s="401"/>
      <c r="VUL1842" s="401"/>
      <c r="VUM1842" s="401"/>
      <c r="VUN1842" s="401"/>
      <c r="VUO1842" s="401"/>
      <c r="VUP1842" s="401"/>
      <c r="VUQ1842" s="401"/>
      <c r="VUR1842" s="401"/>
      <c r="VUS1842" s="401"/>
      <c r="VUT1842" s="401"/>
      <c r="VUU1842" s="401"/>
      <c r="VUV1842" s="401"/>
      <c r="VUW1842" s="401"/>
      <c r="VUX1842" s="401"/>
      <c r="VUY1842" s="401"/>
      <c r="VUZ1842" s="401"/>
      <c r="VVA1842" s="401"/>
      <c r="VVB1842" s="401"/>
      <c r="VVC1842" s="401"/>
      <c r="VVD1842" s="401"/>
      <c r="VVE1842" s="401"/>
      <c r="VVF1842" s="401"/>
      <c r="VVG1842" s="401"/>
      <c r="VVH1842" s="401"/>
      <c r="VVI1842" s="401"/>
      <c r="VVJ1842" s="401"/>
      <c r="VVK1842" s="401"/>
      <c r="VVL1842" s="401"/>
      <c r="VVM1842" s="401"/>
      <c r="VVN1842" s="401"/>
      <c r="VVO1842" s="401"/>
      <c r="VVP1842" s="401"/>
      <c r="VVQ1842" s="401"/>
      <c r="VVR1842" s="401"/>
      <c r="VVS1842" s="401"/>
      <c r="VVT1842" s="401"/>
      <c r="VVU1842" s="401"/>
      <c r="VVV1842" s="401"/>
      <c r="VVW1842" s="401"/>
      <c r="VVX1842" s="401"/>
      <c r="VVY1842" s="401"/>
      <c r="VVZ1842" s="401"/>
      <c r="VWA1842" s="401"/>
      <c r="VWB1842" s="401"/>
      <c r="VWC1842" s="401"/>
      <c r="VWD1842" s="401"/>
      <c r="VWE1842" s="401"/>
      <c r="VWF1842" s="401"/>
      <c r="VWG1842" s="401"/>
      <c r="VWH1842" s="401"/>
      <c r="VWI1842" s="401"/>
      <c r="VWJ1842" s="401"/>
      <c r="VWK1842" s="401"/>
      <c r="VWL1842" s="401"/>
      <c r="VWM1842" s="401"/>
      <c r="VWN1842" s="401"/>
      <c r="VWO1842" s="401"/>
      <c r="VWP1842" s="401"/>
      <c r="VWQ1842" s="401"/>
      <c r="VWR1842" s="401"/>
      <c r="VWS1842" s="401"/>
      <c r="VWT1842" s="401"/>
      <c r="VWU1842" s="401"/>
      <c r="VWV1842" s="401"/>
      <c r="VWW1842" s="401"/>
      <c r="VWX1842" s="401"/>
      <c r="VWY1842" s="401"/>
      <c r="VWZ1842" s="401"/>
      <c r="VXA1842" s="401"/>
      <c r="VXB1842" s="401"/>
      <c r="VXC1842" s="401"/>
      <c r="VXD1842" s="401"/>
      <c r="VXE1842" s="401"/>
      <c r="VXF1842" s="401"/>
      <c r="VXG1842" s="401"/>
      <c r="VXH1842" s="401"/>
      <c r="VXI1842" s="401"/>
      <c r="VXJ1842" s="401"/>
      <c r="VXK1842" s="401"/>
      <c r="VXL1842" s="401"/>
      <c r="VXM1842" s="401"/>
      <c r="VXN1842" s="401"/>
      <c r="VXO1842" s="401"/>
      <c r="VXP1842" s="401"/>
      <c r="VXQ1842" s="401"/>
      <c r="VXR1842" s="401"/>
      <c r="VXS1842" s="401"/>
      <c r="VXT1842" s="401"/>
      <c r="VXU1842" s="401"/>
      <c r="VXV1842" s="401"/>
      <c r="VXW1842" s="401"/>
      <c r="VXX1842" s="401"/>
      <c r="VXY1842" s="401"/>
      <c r="VXZ1842" s="401"/>
      <c r="VYA1842" s="401"/>
      <c r="VYB1842" s="401"/>
      <c r="VYC1842" s="401"/>
      <c r="VYD1842" s="401"/>
      <c r="VYE1842" s="401"/>
      <c r="VYF1842" s="401"/>
      <c r="VYG1842" s="401"/>
      <c r="VYH1842" s="401"/>
      <c r="VYI1842" s="401"/>
      <c r="VYJ1842" s="401"/>
      <c r="VYK1842" s="401"/>
      <c r="VYL1842" s="401"/>
      <c r="VYM1842" s="401"/>
      <c r="VYN1842" s="401"/>
      <c r="VYO1842" s="401"/>
      <c r="VYP1842" s="401"/>
      <c r="VYQ1842" s="401"/>
      <c r="VYR1842" s="401"/>
      <c r="VYS1842" s="401"/>
      <c r="VYT1842" s="401"/>
      <c r="VYU1842" s="401"/>
      <c r="VYV1842" s="401"/>
      <c r="VYW1842" s="401"/>
      <c r="VYX1842" s="401"/>
      <c r="VYY1842" s="401"/>
      <c r="VYZ1842" s="401"/>
      <c r="VZA1842" s="401"/>
      <c r="VZB1842" s="401"/>
      <c r="VZC1842" s="401"/>
      <c r="VZD1842" s="401"/>
      <c r="VZE1842" s="401"/>
      <c r="VZF1842" s="401"/>
      <c r="VZG1842" s="401"/>
      <c r="VZH1842" s="401"/>
      <c r="VZI1842" s="401"/>
      <c r="VZJ1842" s="401"/>
      <c r="VZK1842" s="401"/>
      <c r="VZL1842" s="401"/>
      <c r="VZM1842" s="401"/>
      <c r="VZN1842" s="401"/>
      <c r="VZO1842" s="401"/>
      <c r="VZP1842" s="401"/>
      <c r="VZQ1842" s="401"/>
      <c r="VZR1842" s="401"/>
      <c r="VZS1842" s="401"/>
      <c r="VZT1842" s="401"/>
      <c r="VZU1842" s="401"/>
      <c r="VZV1842" s="401"/>
      <c r="VZW1842" s="401"/>
      <c r="VZX1842" s="401"/>
      <c r="VZY1842" s="401"/>
      <c r="VZZ1842" s="401"/>
      <c r="WAA1842" s="401"/>
      <c r="WAB1842" s="401"/>
      <c r="WAC1842" s="401"/>
      <c r="WAD1842" s="401"/>
      <c r="WAE1842" s="401"/>
      <c r="WAF1842" s="401"/>
      <c r="WAG1842" s="401"/>
      <c r="WAH1842" s="401"/>
      <c r="WAI1842" s="401"/>
      <c r="WAJ1842" s="401"/>
      <c r="WAK1842" s="401"/>
      <c r="WAL1842" s="401"/>
      <c r="WAM1842" s="401"/>
      <c r="WAN1842" s="401"/>
      <c r="WAO1842" s="401"/>
      <c r="WAP1842" s="401"/>
      <c r="WAQ1842" s="401"/>
      <c r="WAR1842" s="401"/>
      <c r="WAS1842" s="401"/>
      <c r="WAT1842" s="401"/>
      <c r="WAU1842" s="401"/>
      <c r="WAV1842" s="401"/>
      <c r="WAW1842" s="401"/>
      <c r="WAX1842" s="401"/>
      <c r="WAY1842" s="401"/>
      <c r="WAZ1842" s="401"/>
      <c r="WBA1842" s="401"/>
      <c r="WBB1842" s="401"/>
      <c r="WBC1842" s="401"/>
      <c r="WBD1842" s="401"/>
      <c r="WBE1842" s="401"/>
      <c r="WBF1842" s="401"/>
      <c r="WBG1842" s="401"/>
      <c r="WBH1842" s="401"/>
      <c r="WBI1842" s="401"/>
      <c r="WBJ1842" s="401"/>
      <c r="WBK1842" s="401"/>
      <c r="WBL1842" s="401"/>
      <c r="WBM1842" s="401"/>
      <c r="WBN1842" s="401"/>
      <c r="WBO1842" s="401"/>
      <c r="WBP1842" s="401"/>
      <c r="WBQ1842" s="401"/>
      <c r="WBR1842" s="401"/>
      <c r="WBS1842" s="401"/>
      <c r="WBT1842" s="401"/>
      <c r="WBU1842" s="401"/>
      <c r="WBV1842" s="401"/>
      <c r="WBW1842" s="401"/>
      <c r="WBX1842" s="401"/>
      <c r="WBY1842" s="401"/>
      <c r="WBZ1842" s="401"/>
      <c r="WCA1842" s="401"/>
      <c r="WCB1842" s="401"/>
      <c r="WCC1842" s="401"/>
      <c r="WCD1842" s="401"/>
      <c r="WCE1842" s="401"/>
      <c r="WCF1842" s="401"/>
      <c r="WCG1842" s="401"/>
      <c r="WCH1842" s="401"/>
      <c r="WCI1842" s="401"/>
      <c r="WCJ1842" s="401"/>
      <c r="WCK1842" s="401"/>
      <c r="WCL1842" s="401"/>
      <c r="WCM1842" s="401"/>
      <c r="WCN1842" s="401"/>
      <c r="WCO1842" s="401"/>
      <c r="WCP1842" s="401"/>
      <c r="WCQ1842" s="401"/>
      <c r="WCR1842" s="401"/>
      <c r="WCS1842" s="401"/>
      <c r="WCT1842" s="401"/>
      <c r="WCU1842" s="401"/>
      <c r="WCV1842" s="401"/>
      <c r="WCW1842" s="401"/>
      <c r="WCX1842" s="401"/>
      <c r="WCY1842" s="401"/>
      <c r="WCZ1842" s="401"/>
      <c r="WDA1842" s="401"/>
      <c r="WDB1842" s="401"/>
      <c r="WDC1842" s="401"/>
      <c r="WDD1842" s="401"/>
      <c r="WDE1842" s="401"/>
      <c r="WDF1842" s="401"/>
      <c r="WDG1842" s="401"/>
      <c r="WDH1842" s="401"/>
      <c r="WDI1842" s="401"/>
      <c r="WDJ1842" s="401"/>
      <c r="WDK1842" s="401"/>
      <c r="WDL1842" s="401"/>
      <c r="WDM1842" s="401"/>
      <c r="WDN1842" s="401"/>
      <c r="WDO1842" s="401"/>
      <c r="WDP1842" s="401"/>
      <c r="WDQ1842" s="401"/>
      <c r="WDR1842" s="401"/>
      <c r="WDS1842" s="401"/>
      <c r="WDT1842" s="401"/>
      <c r="WDU1842" s="401"/>
      <c r="WDV1842" s="401"/>
      <c r="WDW1842" s="401"/>
      <c r="WDX1842" s="401"/>
      <c r="WDY1842" s="401"/>
      <c r="WDZ1842" s="401"/>
      <c r="WEA1842" s="401"/>
      <c r="WEB1842" s="401"/>
      <c r="WEC1842" s="401"/>
      <c r="WED1842" s="401"/>
      <c r="WEE1842" s="401"/>
      <c r="WEF1842" s="401"/>
      <c r="WEG1842" s="401"/>
      <c r="WEH1842" s="401"/>
      <c r="WEI1842" s="401"/>
      <c r="WEJ1842" s="401"/>
      <c r="WEK1842" s="401"/>
      <c r="WEL1842" s="401"/>
      <c r="WEM1842" s="401"/>
      <c r="WEN1842" s="401"/>
      <c r="WEO1842" s="401"/>
      <c r="WEP1842" s="401"/>
      <c r="WEQ1842" s="401"/>
      <c r="WER1842" s="401"/>
      <c r="WES1842" s="401"/>
      <c r="WET1842" s="401"/>
      <c r="WEU1842" s="401"/>
      <c r="WEV1842" s="401"/>
      <c r="WEW1842" s="401"/>
      <c r="WEX1842" s="401"/>
      <c r="WEY1842" s="401"/>
      <c r="WEZ1842" s="401"/>
      <c r="WFA1842" s="401"/>
      <c r="WFB1842" s="401"/>
      <c r="WFC1842" s="401"/>
      <c r="WFD1842" s="401"/>
      <c r="WFE1842" s="401"/>
      <c r="WFF1842" s="401"/>
      <c r="WFG1842" s="401"/>
      <c r="WFH1842" s="401"/>
      <c r="WFI1842" s="401"/>
      <c r="WFJ1842" s="401"/>
      <c r="WFK1842" s="401"/>
      <c r="WFL1842" s="401"/>
      <c r="WFM1842" s="401"/>
      <c r="WFN1842" s="401"/>
      <c r="WFO1842" s="401"/>
      <c r="WFP1842" s="401"/>
      <c r="WFQ1842" s="401"/>
      <c r="WFR1842" s="401"/>
      <c r="WFS1842" s="401"/>
      <c r="WFT1842" s="401"/>
      <c r="WFU1842" s="401"/>
      <c r="WFV1842" s="401"/>
      <c r="WFW1842" s="401"/>
      <c r="WFX1842" s="401"/>
      <c r="WFY1842" s="401"/>
      <c r="WFZ1842" s="401"/>
      <c r="WGA1842" s="401"/>
      <c r="WGB1842" s="401"/>
      <c r="WGC1842" s="401"/>
      <c r="WGD1842" s="401"/>
      <c r="WGE1842" s="401"/>
      <c r="WGF1842" s="401"/>
      <c r="WGG1842" s="401"/>
      <c r="WGH1842" s="401"/>
      <c r="WGI1842" s="401"/>
      <c r="WGJ1842" s="401"/>
      <c r="WGK1842" s="401"/>
      <c r="WGL1842" s="401"/>
      <c r="WGM1842" s="401"/>
      <c r="WGN1842" s="401"/>
      <c r="WGO1842" s="401"/>
      <c r="WGP1842" s="401"/>
      <c r="WGQ1842" s="401"/>
      <c r="WGR1842" s="401"/>
      <c r="WGS1842" s="401"/>
      <c r="WGT1842" s="401"/>
      <c r="WGU1842" s="401"/>
      <c r="WGV1842" s="401"/>
      <c r="WGW1842" s="401"/>
      <c r="WGX1842" s="401"/>
      <c r="WGY1842" s="401"/>
      <c r="WGZ1842" s="401"/>
      <c r="WHA1842" s="401"/>
      <c r="WHB1842" s="401"/>
      <c r="WHC1842" s="401"/>
      <c r="WHD1842" s="401"/>
      <c r="WHE1842" s="401"/>
      <c r="WHF1842" s="401"/>
      <c r="WHG1842" s="401"/>
      <c r="WHH1842" s="401"/>
      <c r="WHI1842" s="401"/>
      <c r="WHJ1842" s="401"/>
      <c r="WHK1842" s="401"/>
      <c r="WHL1842" s="401"/>
      <c r="WHM1842" s="401"/>
      <c r="WHN1842" s="401"/>
      <c r="WHO1842" s="401"/>
      <c r="WHP1842" s="401"/>
      <c r="WHQ1842" s="401"/>
      <c r="WHR1842" s="401"/>
      <c r="WHS1842" s="401"/>
      <c r="WHT1842" s="401"/>
      <c r="WHU1842" s="401"/>
      <c r="WHV1842" s="401"/>
      <c r="WHW1842" s="401"/>
      <c r="WHX1842" s="401"/>
      <c r="WHY1842" s="401"/>
      <c r="WHZ1842" s="401"/>
      <c r="WIA1842" s="401"/>
      <c r="WIB1842" s="401"/>
      <c r="WIC1842" s="401"/>
      <c r="WID1842" s="401"/>
      <c r="WIE1842" s="401"/>
      <c r="WIF1842" s="401"/>
      <c r="WIG1842" s="401"/>
      <c r="WIH1842" s="401"/>
      <c r="WII1842" s="401"/>
      <c r="WIJ1842" s="401"/>
      <c r="WIK1842" s="401"/>
      <c r="WIL1842" s="401"/>
      <c r="WIM1842" s="401"/>
      <c r="WIN1842" s="401"/>
      <c r="WIO1842" s="401"/>
      <c r="WIP1842" s="401"/>
      <c r="WIQ1842" s="401"/>
      <c r="WIR1842" s="401"/>
      <c r="WIS1842" s="401"/>
      <c r="WIT1842" s="401"/>
      <c r="WIU1842" s="401"/>
      <c r="WIV1842" s="401"/>
      <c r="WIW1842" s="401"/>
      <c r="WIX1842" s="401"/>
      <c r="WIY1842" s="401"/>
      <c r="WIZ1842" s="401"/>
      <c r="WJA1842" s="401"/>
      <c r="WJB1842" s="401"/>
      <c r="WJC1842" s="401"/>
      <c r="WJD1842" s="401"/>
      <c r="WJE1842" s="401"/>
      <c r="WJF1842" s="401"/>
      <c r="WJG1842" s="401"/>
      <c r="WJH1842" s="401"/>
      <c r="WJI1842" s="401"/>
      <c r="WJJ1842" s="401"/>
      <c r="WJK1842" s="401"/>
      <c r="WJL1842" s="401"/>
      <c r="WJM1842" s="401"/>
      <c r="WJN1842" s="401"/>
      <c r="WJO1842" s="401"/>
      <c r="WJP1842" s="401"/>
      <c r="WJQ1842" s="401"/>
      <c r="WJR1842" s="401"/>
      <c r="WJS1842" s="401"/>
      <c r="WJT1842" s="401"/>
      <c r="WJU1842" s="401"/>
      <c r="WJV1842" s="401"/>
      <c r="WJW1842" s="401"/>
      <c r="WJX1842" s="401"/>
      <c r="WJY1842" s="401"/>
      <c r="WJZ1842" s="401"/>
      <c r="WKA1842" s="401"/>
      <c r="WKB1842" s="401"/>
      <c r="WKC1842" s="401"/>
      <c r="WKD1842" s="401"/>
      <c r="WKE1842" s="401"/>
      <c r="WKF1842" s="401"/>
      <c r="WKG1842" s="401"/>
      <c r="WKH1842" s="401"/>
      <c r="WKI1842" s="401"/>
      <c r="WKJ1842" s="401"/>
      <c r="WKK1842" s="401"/>
      <c r="WKL1842" s="401"/>
      <c r="WKM1842" s="401"/>
      <c r="WKN1842" s="401"/>
      <c r="WKO1842" s="401"/>
      <c r="WKP1842" s="401"/>
      <c r="WKQ1842" s="401"/>
      <c r="WKR1842" s="401"/>
      <c r="WKS1842" s="401"/>
      <c r="WKT1842" s="401"/>
      <c r="WKU1842" s="401"/>
      <c r="WKV1842" s="401"/>
      <c r="WKW1842" s="401"/>
      <c r="WKX1842" s="401"/>
      <c r="WKY1842" s="401"/>
      <c r="WKZ1842" s="401"/>
      <c r="WLA1842" s="401"/>
      <c r="WLB1842" s="401"/>
      <c r="WLC1842" s="401"/>
      <c r="WLD1842" s="401"/>
      <c r="WLE1842" s="401"/>
      <c r="WLF1842" s="401"/>
      <c r="WLG1842" s="401"/>
      <c r="WLH1842" s="401"/>
      <c r="WLI1842" s="401"/>
      <c r="WLJ1842" s="401"/>
      <c r="WLK1842" s="401"/>
      <c r="WLL1842" s="401"/>
      <c r="WLM1842" s="401"/>
      <c r="WLN1842" s="401"/>
      <c r="WLO1842" s="401"/>
      <c r="WLP1842" s="401"/>
      <c r="WLQ1842" s="401"/>
      <c r="WLR1842" s="401"/>
      <c r="WLS1842" s="401"/>
      <c r="WLT1842" s="401"/>
      <c r="WLU1842" s="401"/>
      <c r="WLV1842" s="401"/>
      <c r="WLW1842" s="401"/>
      <c r="WLX1842" s="401"/>
      <c r="WLY1842" s="401"/>
      <c r="WLZ1842" s="401"/>
      <c r="WMA1842" s="401"/>
      <c r="WMB1842" s="401"/>
      <c r="WMC1842" s="401"/>
      <c r="WMD1842" s="401"/>
      <c r="WME1842" s="401"/>
      <c r="WMF1842" s="401"/>
      <c r="WMG1842" s="401"/>
      <c r="WMH1842" s="401"/>
      <c r="WMI1842" s="401"/>
      <c r="WMJ1842" s="401"/>
      <c r="WMK1842" s="401"/>
      <c r="WML1842" s="401"/>
      <c r="WMM1842" s="401"/>
      <c r="WMN1842" s="401"/>
      <c r="WMO1842" s="401"/>
      <c r="WMP1842" s="401"/>
      <c r="WMQ1842" s="401"/>
      <c r="WMR1842" s="401"/>
      <c r="WMS1842" s="401"/>
      <c r="WMT1842" s="401"/>
      <c r="WMU1842" s="401"/>
      <c r="WMV1842" s="401"/>
      <c r="WMW1842" s="401"/>
      <c r="WMX1842" s="401"/>
      <c r="WMY1842" s="401"/>
      <c r="WMZ1842" s="401"/>
      <c r="WNA1842" s="401"/>
      <c r="WNB1842" s="401"/>
      <c r="WNC1842" s="401"/>
      <c r="WND1842" s="401"/>
      <c r="WNE1842" s="401"/>
      <c r="WNF1842" s="401"/>
      <c r="WNG1842" s="401"/>
      <c r="WNH1842" s="401"/>
      <c r="WNI1842" s="401"/>
      <c r="WNJ1842" s="401"/>
      <c r="WNK1842" s="401"/>
      <c r="WNL1842" s="401"/>
      <c r="WNM1842" s="401"/>
      <c r="WNN1842" s="401"/>
      <c r="WNO1842" s="401"/>
      <c r="WNP1842" s="401"/>
      <c r="WNQ1842" s="401"/>
      <c r="WNR1842" s="401"/>
      <c r="WNS1842" s="401"/>
      <c r="WNT1842" s="401"/>
      <c r="WNU1842" s="401"/>
      <c r="WNV1842" s="401"/>
      <c r="WNW1842" s="401"/>
      <c r="WNX1842" s="401"/>
      <c r="WNY1842" s="401"/>
      <c r="WNZ1842" s="401"/>
      <c r="WOA1842" s="401"/>
      <c r="WOB1842" s="401"/>
      <c r="WOC1842" s="401"/>
      <c r="WOD1842" s="401"/>
      <c r="WOE1842" s="401"/>
      <c r="WOF1842" s="401"/>
      <c r="WOG1842" s="401"/>
      <c r="WOH1842" s="401"/>
      <c r="WOI1842" s="401"/>
      <c r="WOJ1842" s="401"/>
      <c r="WOK1842" s="401"/>
      <c r="WOL1842" s="401"/>
      <c r="WOM1842" s="401"/>
      <c r="WON1842" s="401"/>
      <c r="WOO1842" s="401"/>
      <c r="WOP1842" s="401"/>
      <c r="WOQ1842" s="401"/>
      <c r="WOR1842" s="401"/>
      <c r="WOS1842" s="401"/>
      <c r="WOT1842" s="401"/>
      <c r="WOU1842" s="401"/>
      <c r="WOV1842" s="401"/>
      <c r="WOW1842" s="401"/>
      <c r="WOX1842" s="401"/>
      <c r="WOY1842" s="401"/>
      <c r="WOZ1842" s="401"/>
      <c r="WPA1842" s="401"/>
      <c r="WPB1842" s="401"/>
      <c r="WPC1842" s="401"/>
      <c r="WPD1842" s="401"/>
      <c r="WPE1842" s="401"/>
      <c r="WPF1842" s="401"/>
      <c r="WPG1842" s="401"/>
      <c r="WPH1842" s="401"/>
      <c r="WPI1842" s="401"/>
      <c r="WPJ1842" s="401"/>
      <c r="WPK1842" s="401"/>
      <c r="WPL1842" s="401"/>
      <c r="WPM1842" s="401"/>
      <c r="WPN1842" s="401"/>
      <c r="WPO1842" s="401"/>
      <c r="WPP1842" s="401"/>
      <c r="WPQ1842" s="401"/>
      <c r="WPR1842" s="401"/>
      <c r="WPS1842" s="401"/>
      <c r="WPT1842" s="401"/>
      <c r="WPU1842" s="401"/>
      <c r="WPV1842" s="401"/>
      <c r="WPW1842" s="401"/>
      <c r="WPX1842" s="401"/>
      <c r="WPY1842" s="401"/>
      <c r="WPZ1842" s="401"/>
      <c r="WQA1842" s="401"/>
      <c r="WQB1842" s="401"/>
      <c r="WQC1842" s="401"/>
      <c r="WQD1842" s="401"/>
      <c r="WQE1842" s="401"/>
      <c r="WQF1842" s="401"/>
      <c r="WQG1842" s="401"/>
      <c r="WQH1842" s="401"/>
      <c r="WQI1842" s="401"/>
      <c r="WQJ1842" s="401"/>
      <c r="WQK1842" s="401"/>
      <c r="WQL1842" s="401"/>
      <c r="WQM1842" s="401"/>
      <c r="WQN1842" s="401"/>
      <c r="WQO1842" s="401"/>
      <c r="WQP1842" s="401"/>
      <c r="WQQ1842" s="401"/>
      <c r="WQR1842" s="401"/>
      <c r="WQS1842" s="401"/>
      <c r="WQT1842" s="401"/>
      <c r="WQU1842" s="401"/>
      <c r="WQV1842" s="401"/>
      <c r="WQW1842" s="401"/>
      <c r="WQX1842" s="401"/>
      <c r="WQY1842" s="401"/>
      <c r="WQZ1842" s="401"/>
      <c r="WRA1842" s="401"/>
      <c r="WRB1842" s="401"/>
      <c r="WRC1842" s="401"/>
      <c r="WRD1842" s="401"/>
      <c r="WRE1842" s="401"/>
      <c r="WRF1842" s="401"/>
      <c r="WRG1842" s="401"/>
      <c r="WRH1842" s="401"/>
      <c r="WRI1842" s="401"/>
      <c r="WRJ1842" s="401"/>
      <c r="WRK1842" s="401"/>
      <c r="WRL1842" s="401"/>
      <c r="WRM1842" s="401"/>
      <c r="WRN1842" s="401"/>
      <c r="WRO1842" s="401"/>
      <c r="WRP1842" s="401"/>
      <c r="WRQ1842" s="401"/>
      <c r="WRR1842" s="401"/>
      <c r="WRS1842" s="401"/>
      <c r="WRT1842" s="401"/>
      <c r="WRU1842" s="401"/>
      <c r="WRV1842" s="401"/>
      <c r="WRW1842" s="401"/>
      <c r="WRX1842" s="401"/>
      <c r="WRY1842" s="401"/>
      <c r="WRZ1842" s="401"/>
      <c r="WSA1842" s="401"/>
      <c r="WSB1842" s="401"/>
      <c r="WSC1842" s="401"/>
      <c r="WSD1842" s="401"/>
      <c r="WSE1842" s="401"/>
      <c r="WSF1842" s="401"/>
      <c r="WSG1842" s="401"/>
      <c r="WSH1842" s="401"/>
      <c r="WSI1842" s="401"/>
      <c r="WSJ1842" s="401"/>
      <c r="WSK1842" s="401"/>
      <c r="WSL1842" s="401"/>
      <c r="WSM1842" s="401"/>
      <c r="WSN1842" s="401"/>
      <c r="WSO1842" s="401"/>
      <c r="WSP1842" s="401"/>
      <c r="WSQ1842" s="401"/>
      <c r="WSR1842" s="401"/>
      <c r="WSS1842" s="401"/>
      <c r="WST1842" s="401"/>
      <c r="WSU1842" s="401"/>
      <c r="WSV1842" s="401"/>
      <c r="WSW1842" s="401"/>
      <c r="WSX1842" s="401"/>
      <c r="WSY1842" s="401"/>
      <c r="WSZ1842" s="401"/>
      <c r="WTA1842" s="401"/>
      <c r="WTB1842" s="401"/>
      <c r="WTC1842" s="401"/>
      <c r="WTD1842" s="401"/>
      <c r="WTE1842" s="401"/>
      <c r="WTF1842" s="401"/>
      <c r="WTG1842" s="401"/>
      <c r="WTH1842" s="401"/>
      <c r="WTI1842" s="401"/>
      <c r="WTJ1842" s="401"/>
      <c r="WTK1842" s="401"/>
      <c r="WTL1842" s="401"/>
      <c r="WTM1842" s="401"/>
      <c r="WTN1842" s="401"/>
      <c r="WTO1842" s="401"/>
      <c r="WTP1842" s="401"/>
      <c r="WTQ1842" s="401"/>
      <c r="WTR1842" s="401"/>
      <c r="WTS1842" s="401"/>
      <c r="WTT1842" s="401"/>
      <c r="WTU1842" s="401"/>
      <c r="WTV1842" s="401"/>
      <c r="WTW1842" s="401"/>
      <c r="WTX1842" s="401"/>
      <c r="WTY1842" s="401"/>
      <c r="WTZ1842" s="401"/>
      <c r="WUA1842" s="401"/>
      <c r="WUB1842" s="401"/>
      <c r="WUC1842" s="401"/>
      <c r="WUD1842" s="401"/>
      <c r="WUE1842" s="401"/>
      <c r="WUF1842" s="401"/>
      <c r="WUG1842" s="401"/>
      <c r="WUH1842" s="401"/>
      <c r="WUI1842" s="401"/>
      <c r="WUJ1842" s="401"/>
      <c r="WUK1842" s="401"/>
      <c r="WUL1842" s="401"/>
      <c r="WUM1842" s="401"/>
      <c r="WUN1842" s="401"/>
      <c r="WUO1842" s="401"/>
      <c r="WUP1842" s="401"/>
      <c r="WUQ1842" s="401"/>
      <c r="WUR1842" s="401"/>
      <c r="WUS1842" s="401"/>
      <c r="WUT1842" s="401"/>
      <c r="WUU1842" s="401"/>
      <c r="WUV1842" s="401"/>
      <c r="WUW1842" s="401"/>
      <c r="WUX1842" s="401"/>
      <c r="WUY1842" s="401"/>
      <c r="WUZ1842" s="401"/>
      <c r="WVA1842" s="401"/>
      <c r="WVB1842" s="401"/>
      <c r="WVC1842" s="401"/>
      <c r="WVD1842" s="401"/>
      <c r="WVE1842" s="401"/>
    </row>
    <row r="1843" spans="1:16125" s="399" customFormat="1">
      <c r="A1843" s="397"/>
      <c r="B1843" s="397"/>
      <c r="C1843" s="400"/>
      <c r="D1843" s="400"/>
      <c r="E1843" s="5023"/>
      <c r="K1843" s="397"/>
      <c r="L1843" s="401"/>
      <c r="M1843" s="401"/>
      <c r="N1843" s="401"/>
      <c r="O1843" s="401"/>
      <c r="P1843" s="401"/>
      <c r="Q1843" s="401"/>
      <c r="R1843" s="401"/>
      <c r="S1843" s="401"/>
      <c r="T1843" s="401"/>
      <c r="U1843" s="401"/>
      <c r="V1843" s="401"/>
      <c r="W1843" s="401"/>
      <c r="X1843" s="401"/>
      <c r="Y1843" s="401"/>
      <c r="Z1843" s="401"/>
      <c r="AA1843" s="401"/>
      <c r="AB1843" s="401"/>
      <c r="AC1843" s="401"/>
      <c r="AD1843" s="401"/>
      <c r="AE1843" s="401"/>
      <c r="AF1843" s="401"/>
      <c r="AG1843" s="401"/>
      <c r="AH1843" s="401"/>
      <c r="AI1843" s="401"/>
      <c r="AJ1843" s="401"/>
      <c r="AK1843" s="401"/>
      <c r="AL1843" s="401"/>
      <c r="AM1843" s="401"/>
      <c r="AN1843" s="401"/>
      <c r="AO1843" s="401"/>
      <c r="AP1843" s="401"/>
      <c r="AQ1843" s="401"/>
      <c r="AR1843" s="401"/>
      <c r="AS1843" s="401"/>
      <c r="AT1843" s="401"/>
      <c r="AU1843" s="401"/>
      <c r="AV1843" s="401"/>
      <c r="AW1843" s="401"/>
      <c r="AX1843" s="401"/>
      <c r="AY1843" s="401"/>
      <c r="AZ1843" s="401"/>
      <c r="BA1843" s="401"/>
      <c r="BB1843" s="401"/>
      <c r="BC1843" s="401"/>
      <c r="BD1843" s="401"/>
      <c r="BE1843" s="401"/>
      <c r="BF1843" s="401"/>
      <c r="BG1843" s="401"/>
      <c r="BH1843" s="401"/>
      <c r="BI1843" s="401"/>
      <c r="BJ1843" s="401"/>
      <c r="BK1843" s="401"/>
      <c r="BL1843" s="401"/>
      <c r="BM1843" s="401"/>
      <c r="BN1843" s="401"/>
      <c r="BO1843" s="401"/>
      <c r="BP1843" s="401"/>
      <c r="BQ1843" s="401"/>
      <c r="BR1843" s="401"/>
      <c r="BS1843" s="401"/>
      <c r="BT1843" s="401"/>
      <c r="BU1843" s="401"/>
      <c r="BV1843" s="401"/>
      <c r="BW1843" s="401"/>
      <c r="BX1843" s="401"/>
      <c r="BY1843" s="401"/>
      <c r="BZ1843" s="401"/>
      <c r="CA1843" s="401"/>
      <c r="CB1843" s="401"/>
      <c r="CC1843" s="401"/>
      <c r="CD1843" s="401"/>
      <c r="CE1843" s="401"/>
      <c r="CF1843" s="401"/>
      <c r="CG1843" s="401"/>
      <c r="CH1843" s="401"/>
      <c r="CI1843" s="401"/>
      <c r="CJ1843" s="401"/>
      <c r="CK1843" s="401"/>
      <c r="CL1843" s="401"/>
      <c r="CM1843" s="401"/>
      <c r="CN1843" s="401"/>
      <c r="CO1843" s="401"/>
      <c r="CP1843" s="401"/>
      <c r="CQ1843" s="401"/>
      <c r="CR1843" s="401"/>
      <c r="CS1843" s="401"/>
      <c r="CT1843" s="401"/>
      <c r="CU1843" s="401"/>
      <c r="CV1843" s="401"/>
      <c r="CW1843" s="401"/>
      <c r="CX1843" s="401"/>
      <c r="CY1843" s="401"/>
      <c r="CZ1843" s="401"/>
      <c r="DA1843" s="401"/>
      <c r="DB1843" s="401"/>
      <c r="DC1843" s="401"/>
      <c r="DD1843" s="401"/>
      <c r="DE1843" s="401"/>
      <c r="DF1843" s="401"/>
      <c r="DG1843" s="401"/>
      <c r="DH1843" s="401"/>
      <c r="DI1843" s="401"/>
      <c r="DJ1843" s="401"/>
      <c r="DK1843" s="401"/>
      <c r="DL1843" s="401"/>
      <c r="DM1843" s="401"/>
      <c r="DN1843" s="401"/>
      <c r="DO1843" s="401"/>
      <c r="DP1843" s="401"/>
      <c r="DQ1843" s="401"/>
      <c r="DR1843" s="401"/>
      <c r="DS1843" s="401"/>
      <c r="DT1843" s="401"/>
      <c r="DU1843" s="401"/>
      <c r="DV1843" s="401"/>
      <c r="DW1843" s="401"/>
      <c r="DX1843" s="401"/>
      <c r="DY1843" s="401"/>
      <c r="DZ1843" s="401"/>
      <c r="EA1843" s="401"/>
      <c r="EB1843" s="401"/>
      <c r="EC1843" s="401"/>
      <c r="ED1843" s="401"/>
      <c r="EE1843" s="401"/>
      <c r="EF1843" s="401"/>
      <c r="EG1843" s="401"/>
      <c r="EH1843" s="401"/>
      <c r="EI1843" s="401"/>
      <c r="EJ1843" s="401"/>
      <c r="EK1843" s="401"/>
      <c r="EL1843" s="401"/>
      <c r="EM1843" s="401"/>
      <c r="EN1843" s="401"/>
      <c r="EO1843" s="401"/>
      <c r="EP1843" s="401"/>
      <c r="EQ1843" s="401"/>
      <c r="ER1843" s="401"/>
      <c r="ES1843" s="401"/>
      <c r="ET1843" s="401"/>
      <c r="EU1843" s="401"/>
      <c r="EV1843" s="401"/>
      <c r="EW1843" s="401"/>
      <c r="EX1843" s="401"/>
      <c r="EY1843" s="401"/>
      <c r="EZ1843" s="401"/>
      <c r="FA1843" s="401"/>
      <c r="FB1843" s="401"/>
      <c r="FC1843" s="401"/>
      <c r="FD1843" s="401"/>
      <c r="FE1843" s="401"/>
      <c r="FF1843" s="401"/>
      <c r="FG1843" s="401"/>
      <c r="FH1843" s="401"/>
      <c r="FI1843" s="401"/>
      <c r="FJ1843" s="401"/>
      <c r="FK1843" s="401"/>
      <c r="FL1843" s="401"/>
      <c r="FM1843" s="401"/>
      <c r="FN1843" s="401"/>
      <c r="FO1843" s="401"/>
      <c r="FP1843" s="401"/>
      <c r="FQ1843" s="401"/>
      <c r="FR1843" s="401"/>
      <c r="FS1843" s="401"/>
      <c r="FT1843" s="401"/>
      <c r="FU1843" s="401"/>
      <c r="FV1843" s="401"/>
      <c r="FW1843" s="401"/>
      <c r="FX1843" s="401"/>
      <c r="FY1843" s="401"/>
      <c r="FZ1843" s="401"/>
      <c r="GA1843" s="401"/>
      <c r="GB1843" s="401"/>
      <c r="GC1843" s="401"/>
      <c r="GD1843" s="401"/>
      <c r="GE1843" s="401"/>
      <c r="GF1843" s="401"/>
      <c r="GG1843" s="401"/>
      <c r="GH1843" s="401"/>
      <c r="GI1843" s="401"/>
      <c r="GJ1843" s="401"/>
      <c r="GK1843" s="401"/>
      <c r="GL1843" s="401"/>
      <c r="GM1843" s="401"/>
      <c r="GN1843" s="401"/>
      <c r="GO1843" s="401"/>
      <c r="GP1843" s="401"/>
      <c r="GQ1843" s="401"/>
      <c r="GR1843" s="401"/>
      <c r="GS1843" s="401"/>
      <c r="GT1843" s="401"/>
      <c r="GU1843" s="401"/>
      <c r="GV1843" s="401"/>
      <c r="GW1843" s="401"/>
      <c r="GX1843" s="401"/>
      <c r="GY1843" s="401"/>
      <c r="GZ1843" s="401"/>
      <c r="HA1843" s="401"/>
      <c r="HB1843" s="401"/>
      <c r="HC1843" s="401"/>
      <c r="HD1843" s="401"/>
      <c r="HE1843" s="401"/>
      <c r="HF1843" s="401"/>
      <c r="HG1843" s="401"/>
      <c r="HH1843" s="401"/>
      <c r="HI1843" s="401"/>
      <c r="HJ1843" s="401"/>
      <c r="HK1843" s="401"/>
      <c r="HL1843" s="401"/>
      <c r="HM1843" s="401"/>
      <c r="HN1843" s="401"/>
      <c r="HO1843" s="401"/>
      <c r="HP1843" s="401"/>
      <c r="HQ1843" s="401"/>
      <c r="HR1843" s="401"/>
      <c r="HS1843" s="401"/>
      <c r="HT1843" s="401"/>
      <c r="HU1843" s="401"/>
      <c r="HV1843" s="401"/>
      <c r="HW1843" s="401"/>
      <c r="HX1843" s="401"/>
      <c r="HY1843" s="401"/>
      <c r="HZ1843" s="401"/>
      <c r="IA1843" s="401"/>
      <c r="IB1843" s="401"/>
      <c r="IC1843" s="401"/>
      <c r="ID1843" s="401"/>
      <c r="IE1843" s="401"/>
      <c r="IF1843" s="401"/>
      <c r="IG1843" s="401"/>
      <c r="IH1843" s="401"/>
      <c r="II1843" s="401"/>
      <c r="IJ1843" s="401"/>
      <c r="IK1843" s="401"/>
      <c r="IL1843" s="401"/>
      <c r="IM1843" s="401"/>
      <c r="IN1843" s="401"/>
      <c r="IO1843" s="401"/>
      <c r="IP1843" s="401"/>
      <c r="IQ1843" s="401"/>
      <c r="IR1843" s="401"/>
      <c r="IS1843" s="401"/>
      <c r="IT1843" s="401"/>
      <c r="IU1843" s="401"/>
      <c r="IV1843" s="401"/>
      <c r="IW1843" s="401"/>
      <c r="IX1843" s="401"/>
      <c r="IY1843" s="401"/>
      <c r="IZ1843" s="401"/>
      <c r="JA1843" s="401"/>
      <c r="JB1843" s="401"/>
      <c r="JC1843" s="401"/>
      <c r="JD1843" s="401"/>
      <c r="JE1843" s="401"/>
      <c r="JF1843" s="401"/>
      <c r="JG1843" s="401"/>
      <c r="JH1843" s="401"/>
      <c r="JI1843" s="401"/>
      <c r="JJ1843" s="401"/>
      <c r="JK1843" s="401"/>
      <c r="JL1843" s="401"/>
      <c r="JM1843" s="401"/>
      <c r="JN1843" s="401"/>
      <c r="JO1843" s="401"/>
      <c r="JP1843" s="401"/>
      <c r="JQ1843" s="401"/>
      <c r="JR1843" s="401"/>
      <c r="JS1843" s="401"/>
      <c r="JT1843" s="401"/>
      <c r="JU1843" s="401"/>
      <c r="JV1843" s="401"/>
      <c r="JW1843" s="401"/>
      <c r="JX1843" s="401"/>
      <c r="JY1843" s="401"/>
      <c r="JZ1843" s="401"/>
      <c r="KA1843" s="401"/>
      <c r="KB1843" s="401"/>
      <c r="KC1843" s="401"/>
      <c r="KD1843" s="401"/>
      <c r="KE1843" s="401"/>
      <c r="KF1843" s="401"/>
      <c r="KG1843" s="401"/>
      <c r="KH1843" s="401"/>
      <c r="KI1843" s="401"/>
      <c r="KJ1843" s="401"/>
      <c r="KK1843" s="401"/>
      <c r="KL1843" s="401"/>
      <c r="KM1843" s="401"/>
      <c r="KN1843" s="401"/>
      <c r="KO1843" s="401"/>
      <c r="KP1843" s="401"/>
      <c r="KQ1843" s="401"/>
      <c r="KR1843" s="401"/>
      <c r="KS1843" s="401"/>
      <c r="KT1843" s="401"/>
      <c r="KU1843" s="401"/>
      <c r="KV1843" s="401"/>
      <c r="KW1843" s="401"/>
      <c r="KX1843" s="401"/>
      <c r="KY1843" s="401"/>
      <c r="KZ1843" s="401"/>
      <c r="LA1843" s="401"/>
      <c r="LB1843" s="401"/>
      <c r="LC1843" s="401"/>
      <c r="LD1843" s="401"/>
      <c r="LE1843" s="401"/>
      <c r="LF1843" s="401"/>
      <c r="LG1843" s="401"/>
      <c r="LH1843" s="401"/>
      <c r="LI1843" s="401"/>
      <c r="LJ1843" s="401"/>
      <c r="LK1843" s="401"/>
      <c r="LL1843" s="401"/>
      <c r="LM1843" s="401"/>
      <c r="LN1843" s="401"/>
      <c r="LO1843" s="401"/>
      <c r="LP1843" s="401"/>
      <c r="LQ1843" s="401"/>
      <c r="LR1843" s="401"/>
      <c r="LS1843" s="401"/>
      <c r="LT1843" s="401"/>
      <c r="LU1843" s="401"/>
      <c r="LV1843" s="401"/>
      <c r="LW1843" s="401"/>
      <c r="LX1843" s="401"/>
      <c r="LY1843" s="401"/>
      <c r="LZ1843" s="401"/>
      <c r="MA1843" s="401"/>
      <c r="MB1843" s="401"/>
      <c r="MC1843" s="401"/>
      <c r="MD1843" s="401"/>
      <c r="ME1843" s="401"/>
      <c r="MF1843" s="401"/>
      <c r="MG1843" s="401"/>
      <c r="MH1843" s="401"/>
      <c r="MI1843" s="401"/>
      <c r="MJ1843" s="401"/>
      <c r="MK1843" s="401"/>
      <c r="ML1843" s="401"/>
      <c r="MM1843" s="401"/>
      <c r="MN1843" s="401"/>
      <c r="MO1843" s="401"/>
      <c r="MP1843" s="401"/>
      <c r="MQ1843" s="401"/>
      <c r="MR1843" s="401"/>
      <c r="MS1843" s="401"/>
      <c r="MT1843" s="401"/>
      <c r="MU1843" s="401"/>
      <c r="MV1843" s="401"/>
      <c r="MW1843" s="401"/>
      <c r="MX1843" s="401"/>
      <c r="MY1843" s="401"/>
      <c r="MZ1843" s="401"/>
      <c r="NA1843" s="401"/>
      <c r="NB1843" s="401"/>
      <c r="NC1843" s="401"/>
      <c r="ND1843" s="401"/>
      <c r="NE1843" s="401"/>
      <c r="NF1843" s="401"/>
      <c r="NG1843" s="401"/>
      <c r="NH1843" s="401"/>
      <c r="NI1843" s="401"/>
      <c r="NJ1843" s="401"/>
      <c r="NK1843" s="401"/>
      <c r="NL1843" s="401"/>
      <c r="NM1843" s="401"/>
      <c r="NN1843" s="401"/>
      <c r="NO1843" s="401"/>
      <c r="NP1843" s="401"/>
      <c r="NQ1843" s="401"/>
      <c r="NR1843" s="401"/>
      <c r="NS1843" s="401"/>
      <c r="NT1843" s="401"/>
      <c r="NU1843" s="401"/>
      <c r="NV1843" s="401"/>
      <c r="NW1843" s="401"/>
      <c r="NX1843" s="401"/>
      <c r="NY1843" s="401"/>
      <c r="NZ1843" s="401"/>
      <c r="OA1843" s="401"/>
      <c r="OB1843" s="401"/>
      <c r="OC1843" s="401"/>
      <c r="OD1843" s="401"/>
      <c r="OE1843" s="401"/>
      <c r="OF1843" s="401"/>
      <c r="OG1843" s="401"/>
      <c r="OH1843" s="401"/>
      <c r="OI1843" s="401"/>
      <c r="OJ1843" s="401"/>
      <c r="OK1843" s="401"/>
      <c r="OL1843" s="401"/>
      <c r="OM1843" s="401"/>
      <c r="ON1843" s="401"/>
      <c r="OO1843" s="401"/>
      <c r="OP1843" s="401"/>
      <c r="OQ1843" s="401"/>
      <c r="OR1843" s="401"/>
      <c r="OS1843" s="401"/>
      <c r="OT1843" s="401"/>
      <c r="OU1843" s="401"/>
      <c r="OV1843" s="401"/>
      <c r="OW1843" s="401"/>
      <c r="OX1843" s="401"/>
      <c r="OY1843" s="401"/>
      <c r="OZ1843" s="401"/>
      <c r="PA1843" s="401"/>
      <c r="PB1843" s="401"/>
      <c r="PC1843" s="401"/>
      <c r="PD1843" s="401"/>
      <c r="PE1843" s="401"/>
      <c r="PF1843" s="401"/>
      <c r="PG1843" s="401"/>
      <c r="PH1843" s="401"/>
      <c r="PI1843" s="401"/>
      <c r="PJ1843" s="401"/>
      <c r="PK1843" s="401"/>
      <c r="PL1843" s="401"/>
      <c r="PM1843" s="401"/>
      <c r="PN1843" s="401"/>
      <c r="PO1843" s="401"/>
      <c r="PP1843" s="401"/>
      <c r="PQ1843" s="401"/>
      <c r="PR1843" s="401"/>
      <c r="PS1843" s="401"/>
      <c r="PT1843" s="401"/>
      <c r="PU1843" s="401"/>
      <c r="PV1843" s="401"/>
      <c r="PW1843" s="401"/>
      <c r="PX1843" s="401"/>
      <c r="PY1843" s="401"/>
      <c r="PZ1843" s="401"/>
      <c r="QA1843" s="401"/>
      <c r="QB1843" s="401"/>
      <c r="QC1843" s="401"/>
      <c r="QD1843" s="401"/>
      <c r="QE1843" s="401"/>
      <c r="QF1843" s="401"/>
      <c r="QG1843" s="401"/>
      <c r="QH1843" s="401"/>
      <c r="QI1843" s="401"/>
      <c r="QJ1843" s="401"/>
      <c r="QK1843" s="401"/>
      <c r="QL1843" s="401"/>
      <c r="QM1843" s="401"/>
      <c r="QN1843" s="401"/>
      <c r="QO1843" s="401"/>
      <c r="QP1843" s="401"/>
      <c r="QQ1843" s="401"/>
      <c r="QR1843" s="401"/>
      <c r="QS1843" s="401"/>
      <c r="QT1843" s="401"/>
      <c r="QU1843" s="401"/>
      <c r="QV1843" s="401"/>
      <c r="QW1843" s="401"/>
      <c r="QX1843" s="401"/>
      <c r="QY1843" s="401"/>
      <c r="QZ1843" s="401"/>
      <c r="RA1843" s="401"/>
      <c r="RB1843" s="401"/>
      <c r="RC1843" s="401"/>
      <c r="RD1843" s="401"/>
      <c r="RE1843" s="401"/>
      <c r="RF1843" s="401"/>
      <c r="RG1843" s="401"/>
      <c r="RH1843" s="401"/>
      <c r="RI1843" s="401"/>
      <c r="RJ1843" s="401"/>
      <c r="RK1843" s="401"/>
      <c r="RL1843" s="401"/>
      <c r="RM1843" s="401"/>
      <c r="RN1843" s="401"/>
      <c r="RO1843" s="401"/>
      <c r="RP1843" s="401"/>
      <c r="RQ1843" s="401"/>
      <c r="RR1843" s="401"/>
      <c r="RS1843" s="401"/>
      <c r="RT1843" s="401"/>
      <c r="RU1843" s="401"/>
      <c r="RV1843" s="401"/>
      <c r="RW1843" s="401"/>
      <c r="RX1843" s="401"/>
      <c r="RY1843" s="401"/>
      <c r="RZ1843" s="401"/>
      <c r="SA1843" s="401"/>
      <c r="SB1843" s="401"/>
      <c r="SC1843" s="401"/>
      <c r="SD1843" s="401"/>
      <c r="SE1843" s="401"/>
      <c r="SF1843" s="401"/>
      <c r="SG1843" s="401"/>
      <c r="SH1843" s="401"/>
      <c r="SI1843" s="401"/>
      <c r="SJ1843" s="401"/>
      <c r="SK1843" s="401"/>
      <c r="SL1843" s="401"/>
      <c r="SM1843" s="401"/>
      <c r="SN1843" s="401"/>
      <c r="SO1843" s="401"/>
      <c r="SP1843" s="401"/>
      <c r="SQ1843" s="401"/>
      <c r="SR1843" s="401"/>
      <c r="SS1843" s="401"/>
      <c r="ST1843" s="401"/>
      <c r="SU1843" s="401"/>
      <c r="SV1843" s="401"/>
      <c r="SW1843" s="401"/>
      <c r="SX1843" s="401"/>
      <c r="SY1843" s="401"/>
      <c r="SZ1843" s="401"/>
      <c r="TA1843" s="401"/>
      <c r="TB1843" s="401"/>
      <c r="TC1843" s="401"/>
      <c r="TD1843" s="401"/>
      <c r="TE1843" s="401"/>
      <c r="TF1843" s="401"/>
      <c r="TG1843" s="401"/>
      <c r="TH1843" s="401"/>
      <c r="TI1843" s="401"/>
      <c r="TJ1843" s="401"/>
      <c r="TK1843" s="401"/>
      <c r="TL1843" s="401"/>
      <c r="TM1843" s="401"/>
      <c r="TN1843" s="401"/>
      <c r="TO1843" s="401"/>
      <c r="TP1843" s="401"/>
      <c r="TQ1843" s="401"/>
      <c r="TR1843" s="401"/>
      <c r="TS1843" s="401"/>
      <c r="TT1843" s="401"/>
      <c r="TU1843" s="401"/>
      <c r="TV1843" s="401"/>
      <c r="TW1843" s="401"/>
      <c r="TX1843" s="401"/>
      <c r="TY1843" s="401"/>
      <c r="TZ1843" s="401"/>
      <c r="UA1843" s="401"/>
      <c r="UB1843" s="401"/>
      <c r="UC1843" s="401"/>
      <c r="UD1843" s="401"/>
      <c r="UE1843" s="401"/>
      <c r="UF1843" s="401"/>
      <c r="UG1843" s="401"/>
      <c r="UH1843" s="401"/>
      <c r="UI1843" s="401"/>
      <c r="UJ1843" s="401"/>
      <c r="UK1843" s="401"/>
      <c r="UL1843" s="401"/>
      <c r="UM1843" s="401"/>
      <c r="UN1843" s="401"/>
      <c r="UO1843" s="401"/>
      <c r="UP1843" s="401"/>
      <c r="UQ1843" s="401"/>
      <c r="UR1843" s="401"/>
      <c r="US1843" s="401"/>
      <c r="UT1843" s="401"/>
      <c r="UU1843" s="401"/>
      <c r="UV1843" s="401"/>
      <c r="UW1843" s="401"/>
      <c r="UX1843" s="401"/>
      <c r="UY1843" s="401"/>
      <c r="UZ1843" s="401"/>
      <c r="VA1843" s="401"/>
      <c r="VB1843" s="401"/>
      <c r="VC1843" s="401"/>
      <c r="VD1843" s="401"/>
      <c r="VE1843" s="401"/>
      <c r="VF1843" s="401"/>
      <c r="VG1843" s="401"/>
      <c r="VH1843" s="401"/>
      <c r="VI1843" s="401"/>
      <c r="VJ1843" s="401"/>
      <c r="VK1843" s="401"/>
      <c r="VL1843" s="401"/>
      <c r="VM1843" s="401"/>
      <c r="VN1843" s="401"/>
      <c r="VO1843" s="401"/>
      <c r="VP1843" s="401"/>
      <c r="VQ1843" s="401"/>
      <c r="VR1843" s="401"/>
      <c r="VS1843" s="401"/>
      <c r="VT1843" s="401"/>
      <c r="VU1843" s="401"/>
      <c r="VV1843" s="401"/>
      <c r="VW1843" s="401"/>
      <c r="VX1843" s="401"/>
      <c r="VY1843" s="401"/>
      <c r="VZ1843" s="401"/>
      <c r="WA1843" s="401"/>
      <c r="WB1843" s="401"/>
      <c r="WC1843" s="401"/>
      <c r="WD1843" s="401"/>
      <c r="WE1843" s="401"/>
      <c r="WF1843" s="401"/>
      <c r="WG1843" s="401"/>
      <c r="WH1843" s="401"/>
      <c r="WI1843" s="401"/>
      <c r="WJ1843" s="401"/>
      <c r="WK1843" s="401"/>
      <c r="WL1843" s="401"/>
      <c r="WM1843" s="401"/>
      <c r="WN1843" s="401"/>
      <c r="WO1843" s="401"/>
      <c r="WP1843" s="401"/>
      <c r="WQ1843" s="401"/>
      <c r="WR1843" s="401"/>
      <c r="WS1843" s="401"/>
      <c r="WT1843" s="401"/>
      <c r="WU1843" s="401"/>
      <c r="WV1843" s="401"/>
      <c r="WW1843" s="401"/>
      <c r="WX1843" s="401"/>
      <c r="WY1843" s="401"/>
      <c r="WZ1843" s="401"/>
      <c r="XA1843" s="401"/>
      <c r="XB1843" s="401"/>
      <c r="XC1843" s="401"/>
      <c r="XD1843" s="401"/>
      <c r="XE1843" s="401"/>
      <c r="XF1843" s="401"/>
      <c r="XG1843" s="401"/>
      <c r="XH1843" s="401"/>
      <c r="XI1843" s="401"/>
      <c r="XJ1843" s="401"/>
      <c r="XK1843" s="401"/>
      <c r="XL1843" s="401"/>
      <c r="XM1843" s="401"/>
      <c r="XN1843" s="401"/>
      <c r="XO1843" s="401"/>
      <c r="XP1843" s="401"/>
      <c r="XQ1843" s="401"/>
      <c r="XR1843" s="401"/>
      <c r="XS1843" s="401"/>
      <c r="XT1843" s="401"/>
      <c r="XU1843" s="401"/>
      <c r="XV1843" s="401"/>
      <c r="XW1843" s="401"/>
      <c r="XX1843" s="401"/>
      <c r="XY1843" s="401"/>
      <c r="XZ1843" s="401"/>
      <c r="YA1843" s="401"/>
      <c r="YB1843" s="401"/>
      <c r="YC1843" s="401"/>
      <c r="YD1843" s="401"/>
      <c r="YE1843" s="401"/>
      <c r="YF1843" s="401"/>
      <c r="YG1843" s="401"/>
      <c r="YH1843" s="401"/>
      <c r="YI1843" s="401"/>
      <c r="YJ1843" s="401"/>
      <c r="YK1843" s="401"/>
      <c r="YL1843" s="401"/>
      <c r="YM1843" s="401"/>
      <c r="YN1843" s="401"/>
      <c r="YO1843" s="401"/>
      <c r="YP1843" s="401"/>
      <c r="YQ1843" s="401"/>
      <c r="YR1843" s="401"/>
      <c r="YS1843" s="401"/>
      <c r="YT1843" s="401"/>
      <c r="YU1843" s="401"/>
      <c r="YV1843" s="401"/>
      <c r="YW1843" s="401"/>
      <c r="YX1843" s="401"/>
      <c r="YY1843" s="401"/>
      <c r="YZ1843" s="401"/>
      <c r="ZA1843" s="401"/>
      <c r="ZB1843" s="401"/>
      <c r="ZC1843" s="401"/>
      <c r="ZD1843" s="401"/>
      <c r="ZE1843" s="401"/>
      <c r="ZF1843" s="401"/>
      <c r="ZG1843" s="401"/>
      <c r="ZH1843" s="401"/>
      <c r="ZI1843" s="401"/>
      <c r="ZJ1843" s="401"/>
      <c r="ZK1843" s="401"/>
      <c r="ZL1843" s="401"/>
      <c r="ZM1843" s="401"/>
      <c r="ZN1843" s="401"/>
      <c r="ZO1843" s="401"/>
      <c r="ZP1843" s="401"/>
      <c r="ZQ1843" s="401"/>
      <c r="ZR1843" s="401"/>
      <c r="ZS1843" s="401"/>
      <c r="ZT1843" s="401"/>
      <c r="ZU1843" s="401"/>
      <c r="ZV1843" s="401"/>
      <c r="ZW1843" s="401"/>
      <c r="ZX1843" s="401"/>
      <c r="ZY1843" s="401"/>
      <c r="ZZ1843" s="401"/>
      <c r="AAA1843" s="401"/>
      <c r="AAB1843" s="401"/>
      <c r="AAC1843" s="401"/>
      <c r="AAD1843" s="401"/>
      <c r="AAE1843" s="401"/>
      <c r="AAF1843" s="401"/>
      <c r="AAG1843" s="401"/>
      <c r="AAH1843" s="401"/>
      <c r="AAI1843" s="401"/>
      <c r="AAJ1843" s="401"/>
      <c r="AAK1843" s="401"/>
      <c r="AAL1843" s="401"/>
      <c r="AAM1843" s="401"/>
      <c r="AAN1843" s="401"/>
      <c r="AAO1843" s="401"/>
      <c r="AAP1843" s="401"/>
      <c r="AAQ1843" s="401"/>
      <c r="AAR1843" s="401"/>
      <c r="AAS1843" s="401"/>
      <c r="AAT1843" s="401"/>
      <c r="AAU1843" s="401"/>
      <c r="AAV1843" s="401"/>
      <c r="AAW1843" s="401"/>
      <c r="AAX1843" s="401"/>
      <c r="AAY1843" s="401"/>
      <c r="AAZ1843" s="401"/>
      <c r="ABA1843" s="401"/>
      <c r="ABB1843" s="401"/>
      <c r="ABC1843" s="401"/>
      <c r="ABD1843" s="401"/>
      <c r="ABE1843" s="401"/>
      <c r="ABF1843" s="401"/>
      <c r="ABG1843" s="401"/>
      <c r="ABH1843" s="401"/>
      <c r="ABI1843" s="401"/>
      <c r="ABJ1843" s="401"/>
      <c r="ABK1843" s="401"/>
      <c r="ABL1843" s="401"/>
      <c r="ABM1843" s="401"/>
      <c r="ABN1843" s="401"/>
      <c r="ABO1843" s="401"/>
      <c r="ABP1843" s="401"/>
      <c r="ABQ1843" s="401"/>
      <c r="ABR1843" s="401"/>
      <c r="ABS1843" s="401"/>
      <c r="ABT1843" s="401"/>
      <c r="ABU1843" s="401"/>
      <c r="ABV1843" s="401"/>
      <c r="ABW1843" s="401"/>
      <c r="ABX1843" s="401"/>
      <c r="ABY1843" s="401"/>
      <c r="ABZ1843" s="401"/>
      <c r="ACA1843" s="401"/>
      <c r="ACB1843" s="401"/>
      <c r="ACC1843" s="401"/>
      <c r="ACD1843" s="401"/>
      <c r="ACE1843" s="401"/>
      <c r="ACF1843" s="401"/>
      <c r="ACG1843" s="401"/>
      <c r="ACH1843" s="401"/>
      <c r="ACI1843" s="401"/>
      <c r="ACJ1843" s="401"/>
      <c r="ACK1843" s="401"/>
      <c r="ACL1843" s="401"/>
      <c r="ACM1843" s="401"/>
      <c r="ACN1843" s="401"/>
      <c r="ACO1843" s="401"/>
      <c r="ACP1843" s="401"/>
      <c r="ACQ1843" s="401"/>
      <c r="ACR1843" s="401"/>
      <c r="ACS1843" s="401"/>
      <c r="ACT1843" s="401"/>
      <c r="ACU1843" s="401"/>
      <c r="ACV1843" s="401"/>
      <c r="ACW1843" s="401"/>
      <c r="ACX1843" s="401"/>
      <c r="ACY1843" s="401"/>
      <c r="ACZ1843" s="401"/>
      <c r="ADA1843" s="401"/>
      <c r="ADB1843" s="401"/>
      <c r="ADC1843" s="401"/>
      <c r="ADD1843" s="401"/>
      <c r="ADE1843" s="401"/>
      <c r="ADF1843" s="401"/>
      <c r="ADG1843" s="401"/>
      <c r="ADH1843" s="401"/>
      <c r="ADI1843" s="401"/>
      <c r="ADJ1843" s="401"/>
      <c r="ADK1843" s="401"/>
      <c r="ADL1843" s="401"/>
      <c r="ADM1843" s="401"/>
      <c r="ADN1843" s="401"/>
      <c r="ADO1843" s="401"/>
      <c r="ADP1843" s="401"/>
      <c r="ADQ1843" s="401"/>
      <c r="ADR1843" s="401"/>
      <c r="ADS1843" s="401"/>
      <c r="ADT1843" s="401"/>
      <c r="ADU1843" s="401"/>
      <c r="ADV1843" s="401"/>
      <c r="ADW1843" s="401"/>
      <c r="ADX1843" s="401"/>
      <c r="ADY1843" s="401"/>
      <c r="ADZ1843" s="401"/>
      <c r="AEA1843" s="401"/>
      <c r="AEB1843" s="401"/>
      <c r="AEC1843" s="401"/>
      <c r="AED1843" s="401"/>
      <c r="AEE1843" s="401"/>
      <c r="AEF1843" s="401"/>
      <c r="AEG1843" s="401"/>
      <c r="AEH1843" s="401"/>
      <c r="AEI1843" s="401"/>
      <c r="AEJ1843" s="401"/>
      <c r="AEK1843" s="401"/>
      <c r="AEL1843" s="401"/>
      <c r="AEM1843" s="401"/>
      <c r="AEN1843" s="401"/>
      <c r="AEO1843" s="401"/>
      <c r="AEP1843" s="401"/>
      <c r="AEQ1843" s="401"/>
      <c r="AER1843" s="401"/>
      <c r="AES1843" s="401"/>
      <c r="AET1843" s="401"/>
      <c r="AEU1843" s="401"/>
      <c r="AEV1843" s="401"/>
      <c r="AEW1843" s="401"/>
      <c r="AEX1843" s="401"/>
      <c r="AEY1843" s="401"/>
      <c r="AEZ1843" s="401"/>
      <c r="AFA1843" s="401"/>
      <c r="AFB1843" s="401"/>
      <c r="AFC1843" s="401"/>
      <c r="AFD1843" s="401"/>
      <c r="AFE1843" s="401"/>
      <c r="AFF1843" s="401"/>
      <c r="AFG1843" s="401"/>
      <c r="AFH1843" s="401"/>
      <c r="AFI1843" s="401"/>
      <c r="AFJ1843" s="401"/>
      <c r="AFK1843" s="401"/>
      <c r="AFL1843" s="401"/>
      <c r="AFM1843" s="401"/>
      <c r="AFN1843" s="401"/>
      <c r="AFO1843" s="401"/>
      <c r="AFP1843" s="401"/>
      <c r="AFQ1843" s="401"/>
      <c r="AFR1843" s="401"/>
      <c r="AFS1843" s="401"/>
      <c r="AFT1843" s="401"/>
      <c r="AFU1843" s="401"/>
      <c r="AFV1843" s="401"/>
      <c r="AFW1843" s="401"/>
      <c r="AFX1843" s="401"/>
      <c r="AFY1843" s="401"/>
      <c r="AFZ1843" s="401"/>
      <c r="AGA1843" s="401"/>
      <c r="AGB1843" s="401"/>
      <c r="AGC1843" s="401"/>
      <c r="AGD1843" s="401"/>
      <c r="AGE1843" s="401"/>
      <c r="AGF1843" s="401"/>
      <c r="AGG1843" s="401"/>
      <c r="AGH1843" s="401"/>
      <c r="AGI1843" s="401"/>
      <c r="AGJ1843" s="401"/>
      <c r="AGK1843" s="401"/>
      <c r="AGL1843" s="401"/>
      <c r="AGM1843" s="401"/>
      <c r="AGN1843" s="401"/>
      <c r="AGO1843" s="401"/>
      <c r="AGP1843" s="401"/>
      <c r="AGQ1843" s="401"/>
      <c r="AGR1843" s="401"/>
      <c r="AGS1843" s="401"/>
      <c r="AGT1843" s="401"/>
      <c r="AGU1843" s="401"/>
      <c r="AGV1843" s="401"/>
      <c r="AGW1843" s="401"/>
      <c r="AGX1843" s="401"/>
      <c r="AGY1843" s="401"/>
      <c r="AGZ1843" s="401"/>
      <c r="AHA1843" s="401"/>
      <c r="AHB1843" s="401"/>
      <c r="AHC1843" s="401"/>
      <c r="AHD1843" s="401"/>
      <c r="AHE1843" s="401"/>
      <c r="AHF1843" s="401"/>
      <c r="AHG1843" s="401"/>
      <c r="AHH1843" s="401"/>
      <c r="AHI1843" s="401"/>
      <c r="AHJ1843" s="401"/>
      <c r="AHK1843" s="401"/>
      <c r="AHL1843" s="401"/>
      <c r="AHM1843" s="401"/>
      <c r="AHN1843" s="401"/>
      <c r="AHO1843" s="401"/>
      <c r="AHP1843" s="401"/>
      <c r="AHQ1843" s="401"/>
      <c r="AHR1843" s="401"/>
      <c r="AHS1843" s="401"/>
      <c r="AHT1843" s="401"/>
      <c r="AHU1843" s="401"/>
      <c r="AHV1843" s="401"/>
      <c r="AHW1843" s="401"/>
      <c r="AHX1843" s="401"/>
      <c r="AHY1843" s="401"/>
      <c r="AHZ1843" s="401"/>
      <c r="AIA1843" s="401"/>
      <c r="AIB1843" s="401"/>
      <c r="AIC1843" s="401"/>
      <c r="AID1843" s="401"/>
      <c r="AIE1843" s="401"/>
      <c r="AIF1843" s="401"/>
      <c r="AIG1843" s="401"/>
      <c r="AIH1843" s="401"/>
      <c r="AII1843" s="401"/>
      <c r="AIJ1843" s="401"/>
      <c r="AIK1843" s="401"/>
      <c r="AIL1843" s="401"/>
      <c r="AIM1843" s="401"/>
      <c r="AIN1843" s="401"/>
      <c r="AIO1843" s="401"/>
      <c r="AIP1843" s="401"/>
      <c r="AIQ1843" s="401"/>
      <c r="AIR1843" s="401"/>
      <c r="AIS1843" s="401"/>
      <c r="AIT1843" s="401"/>
      <c r="AIU1843" s="401"/>
      <c r="AIV1843" s="401"/>
      <c r="AIW1843" s="401"/>
      <c r="AIX1843" s="401"/>
      <c r="AIY1843" s="401"/>
      <c r="AIZ1843" s="401"/>
      <c r="AJA1843" s="401"/>
      <c r="AJB1843" s="401"/>
      <c r="AJC1843" s="401"/>
      <c r="AJD1843" s="401"/>
      <c r="AJE1843" s="401"/>
      <c r="AJF1843" s="401"/>
      <c r="AJG1843" s="401"/>
      <c r="AJH1843" s="401"/>
      <c r="AJI1843" s="401"/>
      <c r="AJJ1843" s="401"/>
      <c r="AJK1843" s="401"/>
      <c r="AJL1843" s="401"/>
      <c r="AJM1843" s="401"/>
      <c r="AJN1843" s="401"/>
      <c r="AJO1843" s="401"/>
      <c r="AJP1843" s="401"/>
      <c r="AJQ1843" s="401"/>
      <c r="AJR1843" s="401"/>
      <c r="AJS1843" s="401"/>
      <c r="AJT1843" s="401"/>
      <c r="AJU1843" s="401"/>
      <c r="AJV1843" s="401"/>
      <c r="AJW1843" s="401"/>
      <c r="AJX1843" s="401"/>
      <c r="AJY1843" s="401"/>
      <c r="AJZ1843" s="401"/>
      <c r="AKA1843" s="401"/>
      <c r="AKB1843" s="401"/>
      <c r="AKC1843" s="401"/>
      <c r="AKD1843" s="401"/>
      <c r="AKE1843" s="401"/>
      <c r="AKF1843" s="401"/>
      <c r="AKG1843" s="401"/>
      <c r="AKH1843" s="401"/>
      <c r="AKI1843" s="401"/>
      <c r="AKJ1843" s="401"/>
      <c r="AKK1843" s="401"/>
      <c r="AKL1843" s="401"/>
      <c r="AKM1843" s="401"/>
      <c r="AKN1843" s="401"/>
      <c r="AKO1843" s="401"/>
      <c r="AKP1843" s="401"/>
      <c r="AKQ1843" s="401"/>
      <c r="AKR1843" s="401"/>
      <c r="AKS1843" s="401"/>
      <c r="AKT1843" s="401"/>
      <c r="AKU1843" s="401"/>
      <c r="AKV1843" s="401"/>
      <c r="AKW1843" s="401"/>
      <c r="AKX1843" s="401"/>
      <c r="AKY1843" s="401"/>
      <c r="AKZ1843" s="401"/>
      <c r="ALA1843" s="401"/>
      <c r="ALB1843" s="401"/>
      <c r="ALC1843" s="401"/>
      <c r="ALD1843" s="401"/>
      <c r="ALE1843" s="401"/>
      <c r="ALF1843" s="401"/>
      <c r="ALG1843" s="401"/>
      <c r="ALH1843" s="401"/>
      <c r="ALI1843" s="401"/>
      <c r="ALJ1843" s="401"/>
      <c r="ALK1843" s="401"/>
      <c r="ALL1843" s="401"/>
      <c r="ALM1843" s="401"/>
      <c r="ALN1843" s="401"/>
      <c r="ALO1843" s="401"/>
      <c r="ALP1843" s="401"/>
      <c r="ALQ1843" s="401"/>
      <c r="ALR1843" s="401"/>
      <c r="ALS1843" s="401"/>
      <c r="ALT1843" s="401"/>
      <c r="ALU1843" s="401"/>
      <c r="ALV1843" s="401"/>
      <c r="ALW1843" s="401"/>
      <c r="ALX1843" s="401"/>
      <c r="ALY1843" s="401"/>
      <c r="ALZ1843" s="401"/>
      <c r="AMA1843" s="401"/>
      <c r="AMB1843" s="401"/>
      <c r="AMC1843" s="401"/>
      <c r="AMD1843" s="401"/>
      <c r="AME1843" s="401"/>
      <c r="AMF1843" s="401"/>
      <c r="AMG1843" s="401"/>
      <c r="AMH1843" s="401"/>
      <c r="AMI1843" s="401"/>
      <c r="AMJ1843" s="401"/>
      <c r="AMK1843" s="401"/>
      <c r="AML1843" s="401"/>
      <c r="AMM1843" s="401"/>
      <c r="AMN1843" s="401"/>
      <c r="AMO1843" s="401"/>
      <c r="AMP1843" s="401"/>
      <c r="AMQ1843" s="401"/>
      <c r="AMR1843" s="401"/>
      <c r="AMS1843" s="401"/>
      <c r="AMT1843" s="401"/>
      <c r="AMU1843" s="401"/>
      <c r="AMV1843" s="401"/>
      <c r="AMW1843" s="401"/>
      <c r="AMX1843" s="401"/>
      <c r="AMY1843" s="401"/>
      <c r="AMZ1843" s="401"/>
      <c r="ANA1843" s="401"/>
      <c r="ANB1843" s="401"/>
      <c r="ANC1843" s="401"/>
      <c r="AND1843" s="401"/>
      <c r="ANE1843" s="401"/>
      <c r="ANF1843" s="401"/>
      <c r="ANG1843" s="401"/>
      <c r="ANH1843" s="401"/>
      <c r="ANI1843" s="401"/>
      <c r="ANJ1843" s="401"/>
      <c r="ANK1843" s="401"/>
      <c r="ANL1843" s="401"/>
      <c r="ANM1843" s="401"/>
      <c r="ANN1843" s="401"/>
      <c r="ANO1843" s="401"/>
      <c r="ANP1843" s="401"/>
      <c r="ANQ1843" s="401"/>
      <c r="ANR1843" s="401"/>
      <c r="ANS1843" s="401"/>
      <c r="ANT1843" s="401"/>
      <c r="ANU1843" s="401"/>
      <c r="ANV1843" s="401"/>
      <c r="ANW1843" s="401"/>
      <c r="ANX1843" s="401"/>
      <c r="ANY1843" s="401"/>
      <c r="ANZ1843" s="401"/>
      <c r="AOA1843" s="401"/>
      <c r="AOB1843" s="401"/>
      <c r="AOC1843" s="401"/>
      <c r="AOD1843" s="401"/>
      <c r="AOE1843" s="401"/>
      <c r="AOF1843" s="401"/>
      <c r="AOG1843" s="401"/>
      <c r="AOH1843" s="401"/>
      <c r="AOI1843" s="401"/>
      <c r="AOJ1843" s="401"/>
      <c r="AOK1843" s="401"/>
      <c r="AOL1843" s="401"/>
      <c r="AOM1843" s="401"/>
      <c r="AON1843" s="401"/>
      <c r="AOO1843" s="401"/>
      <c r="AOP1843" s="401"/>
      <c r="AOQ1843" s="401"/>
      <c r="AOR1843" s="401"/>
      <c r="AOS1843" s="401"/>
      <c r="AOT1843" s="401"/>
      <c r="AOU1843" s="401"/>
      <c r="AOV1843" s="401"/>
      <c r="AOW1843" s="401"/>
      <c r="AOX1843" s="401"/>
      <c r="AOY1843" s="401"/>
      <c r="AOZ1843" s="401"/>
      <c r="APA1843" s="401"/>
      <c r="APB1843" s="401"/>
      <c r="APC1843" s="401"/>
      <c r="APD1843" s="401"/>
      <c r="APE1843" s="401"/>
      <c r="APF1843" s="401"/>
      <c r="APG1843" s="401"/>
      <c r="APH1843" s="401"/>
      <c r="API1843" s="401"/>
      <c r="APJ1843" s="401"/>
      <c r="APK1843" s="401"/>
      <c r="APL1843" s="401"/>
      <c r="APM1843" s="401"/>
      <c r="APN1843" s="401"/>
      <c r="APO1843" s="401"/>
      <c r="APP1843" s="401"/>
      <c r="APQ1843" s="401"/>
      <c r="APR1843" s="401"/>
      <c r="APS1843" s="401"/>
      <c r="APT1843" s="401"/>
      <c r="APU1843" s="401"/>
      <c r="APV1843" s="401"/>
      <c r="APW1843" s="401"/>
      <c r="APX1843" s="401"/>
      <c r="APY1843" s="401"/>
      <c r="APZ1843" s="401"/>
      <c r="AQA1843" s="401"/>
      <c r="AQB1843" s="401"/>
      <c r="AQC1843" s="401"/>
      <c r="AQD1843" s="401"/>
      <c r="AQE1843" s="401"/>
      <c r="AQF1843" s="401"/>
      <c r="AQG1843" s="401"/>
      <c r="AQH1843" s="401"/>
      <c r="AQI1843" s="401"/>
      <c r="AQJ1843" s="401"/>
      <c r="AQK1843" s="401"/>
      <c r="AQL1843" s="401"/>
      <c r="AQM1843" s="401"/>
      <c r="AQN1843" s="401"/>
      <c r="AQO1843" s="401"/>
      <c r="AQP1843" s="401"/>
      <c r="AQQ1843" s="401"/>
      <c r="AQR1843" s="401"/>
      <c r="AQS1843" s="401"/>
      <c r="AQT1843" s="401"/>
      <c r="AQU1843" s="401"/>
      <c r="AQV1843" s="401"/>
      <c r="AQW1843" s="401"/>
      <c r="AQX1843" s="401"/>
      <c r="AQY1843" s="401"/>
      <c r="AQZ1843" s="401"/>
      <c r="ARA1843" s="401"/>
      <c r="ARB1843" s="401"/>
      <c r="ARC1843" s="401"/>
      <c r="ARD1843" s="401"/>
      <c r="ARE1843" s="401"/>
      <c r="ARF1843" s="401"/>
      <c r="ARG1843" s="401"/>
      <c r="ARH1843" s="401"/>
      <c r="ARI1843" s="401"/>
      <c r="ARJ1843" s="401"/>
      <c r="ARK1843" s="401"/>
      <c r="ARL1843" s="401"/>
      <c r="ARM1843" s="401"/>
      <c r="ARN1843" s="401"/>
      <c r="ARO1843" s="401"/>
      <c r="ARP1843" s="401"/>
      <c r="ARQ1843" s="401"/>
      <c r="ARR1843" s="401"/>
      <c r="ARS1843" s="401"/>
      <c r="ART1843" s="401"/>
      <c r="ARU1843" s="401"/>
      <c r="ARV1843" s="401"/>
      <c r="ARW1843" s="401"/>
      <c r="ARX1843" s="401"/>
      <c r="ARY1843" s="401"/>
      <c r="ARZ1843" s="401"/>
      <c r="ASA1843" s="401"/>
      <c r="ASB1843" s="401"/>
      <c r="ASC1843" s="401"/>
      <c r="ASD1843" s="401"/>
      <c r="ASE1843" s="401"/>
      <c r="ASF1843" s="401"/>
      <c r="ASG1843" s="401"/>
      <c r="ASH1843" s="401"/>
      <c r="ASI1843" s="401"/>
      <c r="ASJ1843" s="401"/>
      <c r="ASK1843" s="401"/>
      <c r="ASL1843" s="401"/>
      <c r="ASM1843" s="401"/>
      <c r="ASN1843" s="401"/>
      <c r="ASO1843" s="401"/>
      <c r="ASP1843" s="401"/>
      <c r="ASQ1843" s="401"/>
      <c r="ASR1843" s="401"/>
      <c r="ASS1843" s="401"/>
      <c r="AST1843" s="401"/>
      <c r="ASU1843" s="401"/>
      <c r="ASV1843" s="401"/>
      <c r="ASW1843" s="401"/>
      <c r="ASX1843" s="401"/>
      <c r="ASY1843" s="401"/>
      <c r="ASZ1843" s="401"/>
      <c r="ATA1843" s="401"/>
      <c r="ATB1843" s="401"/>
      <c r="ATC1843" s="401"/>
      <c r="ATD1843" s="401"/>
      <c r="ATE1843" s="401"/>
      <c r="ATF1843" s="401"/>
      <c r="ATG1843" s="401"/>
      <c r="ATH1843" s="401"/>
      <c r="ATI1843" s="401"/>
      <c r="ATJ1843" s="401"/>
      <c r="ATK1843" s="401"/>
      <c r="ATL1843" s="401"/>
      <c r="ATM1843" s="401"/>
      <c r="ATN1843" s="401"/>
      <c r="ATO1843" s="401"/>
      <c r="ATP1843" s="401"/>
      <c r="ATQ1843" s="401"/>
      <c r="ATR1843" s="401"/>
      <c r="ATS1843" s="401"/>
      <c r="ATT1843" s="401"/>
      <c r="ATU1843" s="401"/>
      <c r="ATV1843" s="401"/>
      <c r="ATW1843" s="401"/>
      <c r="ATX1843" s="401"/>
      <c r="ATY1843" s="401"/>
      <c r="ATZ1843" s="401"/>
      <c r="AUA1843" s="401"/>
      <c r="AUB1843" s="401"/>
      <c r="AUC1843" s="401"/>
      <c r="AUD1843" s="401"/>
      <c r="AUE1843" s="401"/>
      <c r="AUF1843" s="401"/>
      <c r="AUG1843" s="401"/>
      <c r="AUH1843" s="401"/>
      <c r="AUI1843" s="401"/>
      <c r="AUJ1843" s="401"/>
      <c r="AUK1843" s="401"/>
      <c r="AUL1843" s="401"/>
      <c r="AUM1843" s="401"/>
      <c r="AUN1843" s="401"/>
      <c r="AUO1843" s="401"/>
      <c r="AUP1843" s="401"/>
      <c r="AUQ1843" s="401"/>
      <c r="AUR1843" s="401"/>
      <c r="AUS1843" s="401"/>
      <c r="AUT1843" s="401"/>
      <c r="AUU1843" s="401"/>
      <c r="AUV1843" s="401"/>
      <c r="AUW1843" s="401"/>
      <c r="AUX1843" s="401"/>
      <c r="AUY1843" s="401"/>
      <c r="AUZ1843" s="401"/>
      <c r="AVA1843" s="401"/>
      <c r="AVB1843" s="401"/>
      <c r="AVC1843" s="401"/>
      <c r="AVD1843" s="401"/>
      <c r="AVE1843" s="401"/>
      <c r="AVF1843" s="401"/>
      <c r="AVG1843" s="401"/>
      <c r="AVH1843" s="401"/>
      <c r="AVI1843" s="401"/>
      <c r="AVJ1843" s="401"/>
      <c r="AVK1843" s="401"/>
      <c r="AVL1843" s="401"/>
      <c r="AVM1843" s="401"/>
      <c r="AVN1843" s="401"/>
      <c r="AVO1843" s="401"/>
      <c r="AVP1843" s="401"/>
      <c r="AVQ1843" s="401"/>
      <c r="AVR1843" s="401"/>
      <c r="AVS1843" s="401"/>
      <c r="AVT1843" s="401"/>
      <c r="AVU1843" s="401"/>
      <c r="AVV1843" s="401"/>
      <c r="AVW1843" s="401"/>
      <c r="AVX1843" s="401"/>
      <c r="AVY1843" s="401"/>
      <c r="AVZ1843" s="401"/>
      <c r="AWA1843" s="401"/>
      <c r="AWB1843" s="401"/>
      <c r="AWC1843" s="401"/>
      <c r="AWD1843" s="401"/>
      <c r="AWE1843" s="401"/>
      <c r="AWF1843" s="401"/>
      <c r="AWG1843" s="401"/>
      <c r="AWH1843" s="401"/>
      <c r="AWI1843" s="401"/>
      <c r="AWJ1843" s="401"/>
      <c r="AWK1843" s="401"/>
      <c r="AWL1843" s="401"/>
      <c r="AWM1843" s="401"/>
      <c r="AWN1843" s="401"/>
      <c r="AWO1843" s="401"/>
      <c r="AWP1843" s="401"/>
      <c r="AWQ1843" s="401"/>
      <c r="AWR1843" s="401"/>
      <c r="AWS1843" s="401"/>
      <c r="AWT1843" s="401"/>
      <c r="AWU1843" s="401"/>
      <c r="AWV1843" s="401"/>
      <c r="AWW1843" s="401"/>
      <c r="AWX1843" s="401"/>
      <c r="AWY1843" s="401"/>
      <c r="AWZ1843" s="401"/>
      <c r="AXA1843" s="401"/>
      <c r="AXB1843" s="401"/>
      <c r="AXC1843" s="401"/>
      <c r="AXD1843" s="401"/>
      <c r="AXE1843" s="401"/>
      <c r="AXF1843" s="401"/>
      <c r="AXG1843" s="401"/>
      <c r="AXH1843" s="401"/>
      <c r="AXI1843" s="401"/>
      <c r="AXJ1843" s="401"/>
      <c r="AXK1843" s="401"/>
      <c r="AXL1843" s="401"/>
      <c r="AXM1843" s="401"/>
      <c r="AXN1843" s="401"/>
      <c r="AXO1843" s="401"/>
      <c r="AXP1843" s="401"/>
      <c r="AXQ1843" s="401"/>
      <c r="AXR1843" s="401"/>
      <c r="AXS1843" s="401"/>
      <c r="AXT1843" s="401"/>
      <c r="AXU1843" s="401"/>
      <c r="AXV1843" s="401"/>
      <c r="AXW1843" s="401"/>
      <c r="AXX1843" s="401"/>
      <c r="AXY1843" s="401"/>
      <c r="AXZ1843" s="401"/>
      <c r="AYA1843" s="401"/>
      <c r="AYB1843" s="401"/>
      <c r="AYC1843" s="401"/>
      <c r="AYD1843" s="401"/>
      <c r="AYE1843" s="401"/>
      <c r="AYF1843" s="401"/>
      <c r="AYG1843" s="401"/>
      <c r="AYH1843" s="401"/>
      <c r="AYI1843" s="401"/>
      <c r="AYJ1843" s="401"/>
      <c r="AYK1843" s="401"/>
      <c r="AYL1843" s="401"/>
      <c r="AYM1843" s="401"/>
      <c r="AYN1843" s="401"/>
      <c r="AYO1843" s="401"/>
      <c r="AYP1843" s="401"/>
      <c r="AYQ1843" s="401"/>
      <c r="AYR1843" s="401"/>
      <c r="AYS1843" s="401"/>
      <c r="AYT1843" s="401"/>
      <c r="AYU1843" s="401"/>
      <c r="AYV1843" s="401"/>
      <c r="AYW1843" s="401"/>
      <c r="AYX1843" s="401"/>
      <c r="AYY1843" s="401"/>
      <c r="AYZ1843" s="401"/>
      <c r="AZA1843" s="401"/>
      <c r="AZB1843" s="401"/>
      <c r="AZC1843" s="401"/>
      <c r="AZD1843" s="401"/>
      <c r="AZE1843" s="401"/>
      <c r="AZF1843" s="401"/>
      <c r="AZG1843" s="401"/>
      <c r="AZH1843" s="401"/>
      <c r="AZI1843" s="401"/>
      <c r="AZJ1843" s="401"/>
      <c r="AZK1843" s="401"/>
      <c r="AZL1843" s="401"/>
      <c r="AZM1843" s="401"/>
      <c r="AZN1843" s="401"/>
      <c r="AZO1843" s="401"/>
      <c r="AZP1843" s="401"/>
      <c r="AZQ1843" s="401"/>
      <c r="AZR1843" s="401"/>
      <c r="AZS1843" s="401"/>
      <c r="AZT1843" s="401"/>
      <c r="AZU1843" s="401"/>
      <c r="AZV1843" s="401"/>
      <c r="AZW1843" s="401"/>
      <c r="AZX1843" s="401"/>
      <c r="AZY1843" s="401"/>
      <c r="AZZ1843" s="401"/>
      <c r="BAA1843" s="401"/>
      <c r="BAB1843" s="401"/>
      <c r="BAC1843" s="401"/>
      <c r="BAD1843" s="401"/>
      <c r="BAE1843" s="401"/>
      <c r="BAF1843" s="401"/>
      <c r="BAG1843" s="401"/>
      <c r="BAH1843" s="401"/>
      <c r="BAI1843" s="401"/>
      <c r="BAJ1843" s="401"/>
      <c r="BAK1843" s="401"/>
      <c r="BAL1843" s="401"/>
      <c r="BAM1843" s="401"/>
      <c r="BAN1843" s="401"/>
      <c r="BAO1843" s="401"/>
      <c r="BAP1843" s="401"/>
      <c r="BAQ1843" s="401"/>
      <c r="BAR1843" s="401"/>
      <c r="BAS1843" s="401"/>
      <c r="BAT1843" s="401"/>
      <c r="BAU1843" s="401"/>
      <c r="BAV1843" s="401"/>
      <c r="BAW1843" s="401"/>
      <c r="BAX1843" s="401"/>
      <c r="BAY1843" s="401"/>
      <c r="BAZ1843" s="401"/>
      <c r="BBA1843" s="401"/>
      <c r="BBB1843" s="401"/>
      <c r="BBC1843" s="401"/>
      <c r="BBD1843" s="401"/>
      <c r="BBE1843" s="401"/>
      <c r="BBF1843" s="401"/>
      <c r="BBG1843" s="401"/>
      <c r="BBH1843" s="401"/>
      <c r="BBI1843" s="401"/>
      <c r="BBJ1843" s="401"/>
      <c r="BBK1843" s="401"/>
      <c r="BBL1843" s="401"/>
      <c r="BBM1843" s="401"/>
      <c r="BBN1843" s="401"/>
      <c r="BBO1843" s="401"/>
      <c r="BBP1843" s="401"/>
      <c r="BBQ1843" s="401"/>
      <c r="BBR1843" s="401"/>
      <c r="BBS1843" s="401"/>
      <c r="BBT1843" s="401"/>
      <c r="BBU1843" s="401"/>
      <c r="BBV1843" s="401"/>
      <c r="BBW1843" s="401"/>
      <c r="BBX1843" s="401"/>
      <c r="BBY1843" s="401"/>
      <c r="BBZ1843" s="401"/>
      <c r="BCA1843" s="401"/>
      <c r="BCB1843" s="401"/>
      <c r="BCC1843" s="401"/>
      <c r="BCD1843" s="401"/>
      <c r="BCE1843" s="401"/>
      <c r="BCF1843" s="401"/>
      <c r="BCG1843" s="401"/>
      <c r="BCH1843" s="401"/>
      <c r="BCI1843" s="401"/>
      <c r="BCJ1843" s="401"/>
      <c r="BCK1843" s="401"/>
      <c r="BCL1843" s="401"/>
      <c r="BCM1843" s="401"/>
      <c r="BCN1843" s="401"/>
      <c r="BCO1843" s="401"/>
      <c r="BCP1843" s="401"/>
      <c r="BCQ1843" s="401"/>
      <c r="BCR1843" s="401"/>
      <c r="BCS1843" s="401"/>
      <c r="BCT1843" s="401"/>
      <c r="BCU1843" s="401"/>
      <c r="BCV1843" s="401"/>
      <c r="BCW1843" s="401"/>
      <c r="BCX1843" s="401"/>
      <c r="BCY1843" s="401"/>
      <c r="BCZ1843" s="401"/>
      <c r="BDA1843" s="401"/>
      <c r="BDB1843" s="401"/>
      <c r="BDC1843" s="401"/>
      <c r="BDD1843" s="401"/>
      <c r="BDE1843" s="401"/>
      <c r="BDF1843" s="401"/>
      <c r="BDG1843" s="401"/>
      <c r="BDH1843" s="401"/>
      <c r="BDI1843" s="401"/>
      <c r="BDJ1843" s="401"/>
      <c r="BDK1843" s="401"/>
      <c r="BDL1843" s="401"/>
      <c r="BDM1843" s="401"/>
      <c r="BDN1843" s="401"/>
      <c r="BDO1843" s="401"/>
      <c r="BDP1843" s="401"/>
      <c r="BDQ1843" s="401"/>
      <c r="BDR1843" s="401"/>
      <c r="BDS1843" s="401"/>
      <c r="BDT1843" s="401"/>
      <c r="BDU1843" s="401"/>
      <c r="BDV1843" s="401"/>
      <c r="BDW1843" s="401"/>
      <c r="BDX1843" s="401"/>
      <c r="BDY1843" s="401"/>
      <c r="BDZ1843" s="401"/>
      <c r="BEA1843" s="401"/>
      <c r="BEB1843" s="401"/>
      <c r="BEC1843" s="401"/>
      <c r="BED1843" s="401"/>
      <c r="BEE1843" s="401"/>
      <c r="BEF1843" s="401"/>
      <c r="BEG1843" s="401"/>
      <c r="BEH1843" s="401"/>
      <c r="BEI1843" s="401"/>
      <c r="BEJ1843" s="401"/>
      <c r="BEK1843" s="401"/>
      <c r="BEL1843" s="401"/>
      <c r="BEM1843" s="401"/>
      <c r="BEN1843" s="401"/>
      <c r="BEO1843" s="401"/>
      <c r="BEP1843" s="401"/>
      <c r="BEQ1843" s="401"/>
      <c r="BER1843" s="401"/>
      <c r="BES1843" s="401"/>
      <c r="BET1843" s="401"/>
      <c r="BEU1843" s="401"/>
      <c r="BEV1843" s="401"/>
      <c r="BEW1843" s="401"/>
      <c r="BEX1843" s="401"/>
      <c r="BEY1843" s="401"/>
      <c r="BEZ1843" s="401"/>
      <c r="BFA1843" s="401"/>
      <c r="BFB1843" s="401"/>
      <c r="BFC1843" s="401"/>
      <c r="BFD1843" s="401"/>
      <c r="BFE1843" s="401"/>
      <c r="BFF1843" s="401"/>
      <c r="BFG1843" s="401"/>
      <c r="BFH1843" s="401"/>
      <c r="BFI1843" s="401"/>
      <c r="BFJ1843" s="401"/>
      <c r="BFK1843" s="401"/>
      <c r="BFL1843" s="401"/>
      <c r="BFM1843" s="401"/>
      <c r="BFN1843" s="401"/>
      <c r="BFO1843" s="401"/>
      <c r="BFP1843" s="401"/>
      <c r="BFQ1843" s="401"/>
      <c r="BFR1843" s="401"/>
      <c r="BFS1843" s="401"/>
      <c r="BFT1843" s="401"/>
      <c r="BFU1843" s="401"/>
      <c r="BFV1843" s="401"/>
      <c r="BFW1843" s="401"/>
      <c r="BFX1843" s="401"/>
      <c r="BFY1843" s="401"/>
      <c r="BFZ1843" s="401"/>
      <c r="BGA1843" s="401"/>
      <c r="BGB1843" s="401"/>
      <c r="BGC1843" s="401"/>
      <c r="BGD1843" s="401"/>
      <c r="BGE1843" s="401"/>
      <c r="BGF1843" s="401"/>
      <c r="BGG1843" s="401"/>
      <c r="BGH1843" s="401"/>
      <c r="BGI1843" s="401"/>
      <c r="BGJ1843" s="401"/>
      <c r="BGK1843" s="401"/>
      <c r="BGL1843" s="401"/>
      <c r="BGM1843" s="401"/>
      <c r="BGN1843" s="401"/>
      <c r="BGO1843" s="401"/>
      <c r="BGP1843" s="401"/>
      <c r="BGQ1843" s="401"/>
      <c r="BGR1843" s="401"/>
      <c r="BGS1843" s="401"/>
      <c r="BGT1843" s="401"/>
      <c r="BGU1843" s="401"/>
      <c r="BGV1843" s="401"/>
      <c r="BGW1843" s="401"/>
      <c r="BGX1843" s="401"/>
      <c r="BGY1843" s="401"/>
      <c r="BGZ1843" s="401"/>
      <c r="BHA1843" s="401"/>
      <c r="BHB1843" s="401"/>
      <c r="BHC1843" s="401"/>
      <c r="BHD1843" s="401"/>
      <c r="BHE1843" s="401"/>
      <c r="BHF1843" s="401"/>
      <c r="BHG1843" s="401"/>
      <c r="BHH1843" s="401"/>
      <c r="BHI1843" s="401"/>
      <c r="BHJ1843" s="401"/>
      <c r="BHK1843" s="401"/>
      <c r="BHL1843" s="401"/>
      <c r="BHM1843" s="401"/>
      <c r="BHN1843" s="401"/>
      <c r="BHO1843" s="401"/>
      <c r="BHP1843" s="401"/>
      <c r="BHQ1843" s="401"/>
      <c r="BHR1843" s="401"/>
      <c r="BHS1843" s="401"/>
      <c r="BHT1843" s="401"/>
      <c r="BHU1843" s="401"/>
      <c r="BHV1843" s="401"/>
      <c r="BHW1843" s="401"/>
      <c r="BHX1843" s="401"/>
      <c r="BHY1843" s="401"/>
      <c r="BHZ1843" s="401"/>
      <c r="BIA1843" s="401"/>
      <c r="BIB1843" s="401"/>
      <c r="BIC1843" s="401"/>
      <c r="BID1843" s="401"/>
      <c r="BIE1843" s="401"/>
      <c r="BIF1843" s="401"/>
      <c r="BIG1843" s="401"/>
      <c r="BIH1843" s="401"/>
      <c r="BII1843" s="401"/>
      <c r="BIJ1843" s="401"/>
      <c r="BIK1843" s="401"/>
      <c r="BIL1843" s="401"/>
      <c r="BIM1843" s="401"/>
      <c r="BIN1843" s="401"/>
      <c r="BIO1843" s="401"/>
      <c r="BIP1843" s="401"/>
      <c r="BIQ1843" s="401"/>
      <c r="BIR1843" s="401"/>
      <c r="BIS1843" s="401"/>
      <c r="BIT1843" s="401"/>
      <c r="BIU1843" s="401"/>
      <c r="BIV1843" s="401"/>
      <c r="BIW1843" s="401"/>
      <c r="BIX1843" s="401"/>
      <c r="BIY1843" s="401"/>
      <c r="BIZ1843" s="401"/>
      <c r="BJA1843" s="401"/>
      <c r="BJB1843" s="401"/>
      <c r="BJC1843" s="401"/>
      <c r="BJD1843" s="401"/>
      <c r="BJE1843" s="401"/>
      <c r="BJF1843" s="401"/>
      <c r="BJG1843" s="401"/>
      <c r="BJH1843" s="401"/>
      <c r="BJI1843" s="401"/>
      <c r="BJJ1843" s="401"/>
      <c r="BJK1843" s="401"/>
      <c r="BJL1843" s="401"/>
      <c r="BJM1843" s="401"/>
      <c r="BJN1843" s="401"/>
      <c r="BJO1843" s="401"/>
      <c r="BJP1843" s="401"/>
      <c r="BJQ1843" s="401"/>
      <c r="BJR1843" s="401"/>
      <c r="BJS1843" s="401"/>
      <c r="BJT1843" s="401"/>
      <c r="BJU1843" s="401"/>
      <c r="BJV1843" s="401"/>
      <c r="BJW1843" s="401"/>
      <c r="BJX1843" s="401"/>
      <c r="BJY1843" s="401"/>
      <c r="BJZ1843" s="401"/>
      <c r="BKA1843" s="401"/>
      <c r="BKB1843" s="401"/>
      <c r="BKC1843" s="401"/>
      <c r="BKD1843" s="401"/>
      <c r="BKE1843" s="401"/>
      <c r="BKF1843" s="401"/>
      <c r="BKG1843" s="401"/>
      <c r="BKH1843" s="401"/>
      <c r="BKI1843" s="401"/>
      <c r="BKJ1843" s="401"/>
      <c r="BKK1843" s="401"/>
      <c r="BKL1843" s="401"/>
      <c r="BKM1843" s="401"/>
      <c r="BKN1843" s="401"/>
      <c r="BKO1843" s="401"/>
      <c r="BKP1843" s="401"/>
      <c r="BKQ1843" s="401"/>
      <c r="BKR1843" s="401"/>
      <c r="BKS1843" s="401"/>
      <c r="BKT1843" s="401"/>
      <c r="BKU1843" s="401"/>
      <c r="BKV1843" s="401"/>
      <c r="BKW1843" s="401"/>
      <c r="BKX1843" s="401"/>
      <c r="BKY1843" s="401"/>
      <c r="BKZ1843" s="401"/>
      <c r="BLA1843" s="401"/>
      <c r="BLB1843" s="401"/>
      <c r="BLC1843" s="401"/>
      <c r="BLD1843" s="401"/>
      <c r="BLE1843" s="401"/>
      <c r="BLF1843" s="401"/>
      <c r="BLG1843" s="401"/>
      <c r="BLH1843" s="401"/>
      <c r="BLI1843" s="401"/>
      <c r="BLJ1843" s="401"/>
      <c r="BLK1843" s="401"/>
      <c r="BLL1843" s="401"/>
      <c r="BLM1843" s="401"/>
      <c r="BLN1843" s="401"/>
      <c r="BLO1843" s="401"/>
      <c r="BLP1843" s="401"/>
      <c r="BLQ1843" s="401"/>
      <c r="BLR1843" s="401"/>
      <c r="BLS1843" s="401"/>
      <c r="BLT1843" s="401"/>
      <c r="BLU1843" s="401"/>
      <c r="BLV1843" s="401"/>
      <c r="BLW1843" s="401"/>
      <c r="BLX1843" s="401"/>
      <c r="BLY1843" s="401"/>
      <c r="BLZ1843" s="401"/>
      <c r="BMA1843" s="401"/>
      <c r="BMB1843" s="401"/>
      <c r="BMC1843" s="401"/>
      <c r="BMD1843" s="401"/>
      <c r="BME1843" s="401"/>
      <c r="BMF1843" s="401"/>
      <c r="BMG1843" s="401"/>
      <c r="BMH1843" s="401"/>
      <c r="BMI1843" s="401"/>
      <c r="BMJ1843" s="401"/>
      <c r="BMK1843" s="401"/>
      <c r="BML1843" s="401"/>
      <c r="BMM1843" s="401"/>
      <c r="BMN1843" s="401"/>
      <c r="BMO1843" s="401"/>
      <c r="BMP1843" s="401"/>
      <c r="BMQ1843" s="401"/>
      <c r="BMR1843" s="401"/>
      <c r="BMS1843" s="401"/>
      <c r="BMT1843" s="401"/>
      <c r="BMU1843" s="401"/>
      <c r="BMV1843" s="401"/>
      <c r="BMW1843" s="401"/>
      <c r="BMX1843" s="401"/>
      <c r="BMY1843" s="401"/>
      <c r="BMZ1843" s="401"/>
      <c r="BNA1843" s="401"/>
      <c r="BNB1843" s="401"/>
      <c r="BNC1843" s="401"/>
      <c r="BND1843" s="401"/>
      <c r="BNE1843" s="401"/>
      <c r="BNF1843" s="401"/>
      <c r="BNG1843" s="401"/>
      <c r="BNH1843" s="401"/>
      <c r="BNI1843" s="401"/>
      <c r="BNJ1843" s="401"/>
      <c r="BNK1843" s="401"/>
      <c r="BNL1843" s="401"/>
      <c r="BNM1843" s="401"/>
      <c r="BNN1843" s="401"/>
      <c r="BNO1843" s="401"/>
      <c r="BNP1843" s="401"/>
      <c r="BNQ1843" s="401"/>
      <c r="BNR1843" s="401"/>
      <c r="BNS1843" s="401"/>
      <c r="BNT1843" s="401"/>
      <c r="BNU1843" s="401"/>
      <c r="BNV1843" s="401"/>
      <c r="BNW1843" s="401"/>
      <c r="BNX1843" s="401"/>
      <c r="BNY1843" s="401"/>
      <c r="BNZ1843" s="401"/>
      <c r="BOA1843" s="401"/>
      <c r="BOB1843" s="401"/>
      <c r="BOC1843" s="401"/>
      <c r="BOD1843" s="401"/>
      <c r="BOE1843" s="401"/>
      <c r="BOF1843" s="401"/>
      <c r="BOG1843" s="401"/>
      <c r="BOH1843" s="401"/>
      <c r="BOI1843" s="401"/>
      <c r="BOJ1843" s="401"/>
      <c r="BOK1843" s="401"/>
      <c r="BOL1843" s="401"/>
      <c r="BOM1843" s="401"/>
      <c r="BON1843" s="401"/>
      <c r="BOO1843" s="401"/>
      <c r="BOP1843" s="401"/>
      <c r="BOQ1843" s="401"/>
      <c r="BOR1843" s="401"/>
      <c r="BOS1843" s="401"/>
      <c r="BOT1843" s="401"/>
      <c r="BOU1843" s="401"/>
      <c r="BOV1843" s="401"/>
      <c r="BOW1843" s="401"/>
      <c r="BOX1843" s="401"/>
      <c r="BOY1843" s="401"/>
      <c r="BOZ1843" s="401"/>
      <c r="BPA1843" s="401"/>
      <c r="BPB1843" s="401"/>
      <c r="BPC1843" s="401"/>
      <c r="BPD1843" s="401"/>
      <c r="BPE1843" s="401"/>
      <c r="BPF1843" s="401"/>
      <c r="BPG1843" s="401"/>
      <c r="BPH1843" s="401"/>
      <c r="BPI1843" s="401"/>
      <c r="BPJ1843" s="401"/>
      <c r="BPK1843" s="401"/>
      <c r="BPL1843" s="401"/>
      <c r="BPM1843" s="401"/>
      <c r="BPN1843" s="401"/>
      <c r="BPO1843" s="401"/>
      <c r="BPP1843" s="401"/>
      <c r="BPQ1843" s="401"/>
      <c r="BPR1843" s="401"/>
      <c r="BPS1843" s="401"/>
      <c r="BPT1843" s="401"/>
      <c r="BPU1843" s="401"/>
      <c r="BPV1843" s="401"/>
      <c r="BPW1843" s="401"/>
      <c r="BPX1843" s="401"/>
      <c r="BPY1843" s="401"/>
      <c r="BPZ1843" s="401"/>
      <c r="BQA1843" s="401"/>
      <c r="BQB1843" s="401"/>
      <c r="BQC1843" s="401"/>
      <c r="BQD1843" s="401"/>
      <c r="BQE1843" s="401"/>
      <c r="BQF1843" s="401"/>
      <c r="BQG1843" s="401"/>
      <c r="BQH1843" s="401"/>
      <c r="BQI1843" s="401"/>
      <c r="BQJ1843" s="401"/>
      <c r="BQK1843" s="401"/>
      <c r="BQL1843" s="401"/>
      <c r="BQM1843" s="401"/>
      <c r="BQN1843" s="401"/>
      <c r="BQO1843" s="401"/>
      <c r="BQP1843" s="401"/>
      <c r="BQQ1843" s="401"/>
      <c r="BQR1843" s="401"/>
      <c r="BQS1843" s="401"/>
      <c r="BQT1843" s="401"/>
      <c r="BQU1843" s="401"/>
      <c r="BQV1843" s="401"/>
      <c r="BQW1843" s="401"/>
      <c r="BQX1843" s="401"/>
      <c r="BQY1843" s="401"/>
      <c r="BQZ1843" s="401"/>
      <c r="BRA1843" s="401"/>
      <c r="BRB1843" s="401"/>
      <c r="BRC1843" s="401"/>
      <c r="BRD1843" s="401"/>
      <c r="BRE1843" s="401"/>
      <c r="BRF1843" s="401"/>
      <c r="BRG1843" s="401"/>
      <c r="BRH1843" s="401"/>
      <c r="BRI1843" s="401"/>
      <c r="BRJ1843" s="401"/>
      <c r="BRK1843" s="401"/>
      <c r="BRL1843" s="401"/>
      <c r="BRM1843" s="401"/>
      <c r="BRN1843" s="401"/>
      <c r="BRO1843" s="401"/>
      <c r="BRP1843" s="401"/>
      <c r="BRQ1843" s="401"/>
      <c r="BRR1843" s="401"/>
      <c r="BRS1843" s="401"/>
      <c r="BRT1843" s="401"/>
      <c r="BRU1843" s="401"/>
      <c r="BRV1843" s="401"/>
      <c r="BRW1843" s="401"/>
      <c r="BRX1843" s="401"/>
      <c r="BRY1843" s="401"/>
      <c r="BRZ1843" s="401"/>
      <c r="BSA1843" s="401"/>
      <c r="BSB1843" s="401"/>
      <c r="BSC1843" s="401"/>
      <c r="BSD1843" s="401"/>
      <c r="BSE1843" s="401"/>
      <c r="BSF1843" s="401"/>
      <c r="BSG1843" s="401"/>
      <c r="BSH1843" s="401"/>
      <c r="BSI1843" s="401"/>
      <c r="BSJ1843" s="401"/>
      <c r="BSK1843" s="401"/>
      <c r="BSL1843" s="401"/>
      <c r="BSM1843" s="401"/>
      <c r="BSN1843" s="401"/>
      <c r="BSO1843" s="401"/>
      <c r="BSP1843" s="401"/>
      <c r="BSQ1843" s="401"/>
      <c r="BSR1843" s="401"/>
      <c r="BSS1843" s="401"/>
      <c r="BST1843" s="401"/>
      <c r="BSU1843" s="401"/>
      <c r="BSV1843" s="401"/>
      <c r="BSW1843" s="401"/>
      <c r="BSX1843" s="401"/>
      <c r="BSY1843" s="401"/>
      <c r="BSZ1843" s="401"/>
      <c r="BTA1843" s="401"/>
      <c r="BTB1843" s="401"/>
      <c r="BTC1843" s="401"/>
      <c r="BTD1843" s="401"/>
      <c r="BTE1843" s="401"/>
      <c r="BTF1843" s="401"/>
      <c r="BTG1843" s="401"/>
      <c r="BTH1843" s="401"/>
      <c r="BTI1843" s="401"/>
      <c r="BTJ1843" s="401"/>
      <c r="BTK1843" s="401"/>
      <c r="BTL1843" s="401"/>
      <c r="BTM1843" s="401"/>
      <c r="BTN1843" s="401"/>
      <c r="BTO1843" s="401"/>
      <c r="BTP1843" s="401"/>
      <c r="BTQ1843" s="401"/>
      <c r="BTR1843" s="401"/>
      <c r="BTS1843" s="401"/>
      <c r="BTT1843" s="401"/>
      <c r="BTU1843" s="401"/>
      <c r="BTV1843" s="401"/>
      <c r="BTW1843" s="401"/>
      <c r="BTX1843" s="401"/>
      <c r="BTY1843" s="401"/>
      <c r="BTZ1843" s="401"/>
      <c r="BUA1843" s="401"/>
      <c r="BUB1843" s="401"/>
      <c r="BUC1843" s="401"/>
      <c r="BUD1843" s="401"/>
      <c r="BUE1843" s="401"/>
      <c r="BUF1843" s="401"/>
      <c r="BUG1843" s="401"/>
      <c r="BUH1843" s="401"/>
      <c r="BUI1843" s="401"/>
      <c r="BUJ1843" s="401"/>
      <c r="BUK1843" s="401"/>
      <c r="BUL1843" s="401"/>
      <c r="BUM1843" s="401"/>
      <c r="BUN1843" s="401"/>
      <c r="BUO1843" s="401"/>
      <c r="BUP1843" s="401"/>
      <c r="BUQ1843" s="401"/>
      <c r="BUR1843" s="401"/>
      <c r="BUS1843" s="401"/>
      <c r="BUT1843" s="401"/>
      <c r="BUU1843" s="401"/>
      <c r="BUV1843" s="401"/>
      <c r="BUW1843" s="401"/>
      <c r="BUX1843" s="401"/>
      <c r="BUY1843" s="401"/>
      <c r="BUZ1843" s="401"/>
      <c r="BVA1843" s="401"/>
      <c r="BVB1843" s="401"/>
      <c r="BVC1843" s="401"/>
      <c r="BVD1843" s="401"/>
      <c r="BVE1843" s="401"/>
      <c r="BVF1843" s="401"/>
      <c r="BVG1843" s="401"/>
      <c r="BVH1843" s="401"/>
      <c r="BVI1843" s="401"/>
      <c r="BVJ1843" s="401"/>
      <c r="BVK1843" s="401"/>
      <c r="BVL1843" s="401"/>
      <c r="BVM1843" s="401"/>
      <c r="BVN1843" s="401"/>
      <c r="BVO1843" s="401"/>
      <c r="BVP1843" s="401"/>
      <c r="BVQ1843" s="401"/>
      <c r="BVR1843" s="401"/>
      <c r="BVS1843" s="401"/>
      <c r="BVT1843" s="401"/>
      <c r="BVU1843" s="401"/>
      <c r="BVV1843" s="401"/>
      <c r="BVW1843" s="401"/>
      <c r="BVX1843" s="401"/>
      <c r="BVY1843" s="401"/>
      <c r="BVZ1843" s="401"/>
      <c r="BWA1843" s="401"/>
      <c r="BWB1843" s="401"/>
      <c r="BWC1843" s="401"/>
      <c r="BWD1843" s="401"/>
      <c r="BWE1843" s="401"/>
      <c r="BWF1843" s="401"/>
      <c r="BWG1843" s="401"/>
      <c r="BWH1843" s="401"/>
      <c r="BWI1843" s="401"/>
      <c r="BWJ1843" s="401"/>
      <c r="BWK1843" s="401"/>
      <c r="BWL1843" s="401"/>
      <c r="BWM1843" s="401"/>
      <c r="BWN1843" s="401"/>
      <c r="BWO1843" s="401"/>
      <c r="BWP1843" s="401"/>
      <c r="BWQ1843" s="401"/>
      <c r="BWR1843" s="401"/>
      <c r="BWS1843" s="401"/>
      <c r="BWT1843" s="401"/>
      <c r="BWU1843" s="401"/>
      <c r="BWV1843" s="401"/>
      <c r="BWW1843" s="401"/>
      <c r="BWX1843" s="401"/>
      <c r="BWY1843" s="401"/>
      <c r="BWZ1843" s="401"/>
      <c r="BXA1843" s="401"/>
      <c r="BXB1843" s="401"/>
      <c r="BXC1843" s="401"/>
      <c r="BXD1843" s="401"/>
      <c r="BXE1843" s="401"/>
      <c r="BXF1843" s="401"/>
      <c r="BXG1843" s="401"/>
      <c r="BXH1843" s="401"/>
      <c r="BXI1843" s="401"/>
      <c r="BXJ1843" s="401"/>
      <c r="BXK1843" s="401"/>
      <c r="BXL1843" s="401"/>
      <c r="BXM1843" s="401"/>
      <c r="BXN1843" s="401"/>
      <c r="BXO1843" s="401"/>
      <c r="BXP1843" s="401"/>
      <c r="BXQ1843" s="401"/>
      <c r="BXR1843" s="401"/>
      <c r="BXS1843" s="401"/>
      <c r="BXT1843" s="401"/>
      <c r="BXU1843" s="401"/>
      <c r="BXV1843" s="401"/>
      <c r="BXW1843" s="401"/>
      <c r="BXX1843" s="401"/>
      <c r="BXY1843" s="401"/>
      <c r="BXZ1843" s="401"/>
      <c r="BYA1843" s="401"/>
      <c r="BYB1843" s="401"/>
      <c r="BYC1843" s="401"/>
      <c r="BYD1843" s="401"/>
      <c r="BYE1843" s="401"/>
      <c r="BYF1843" s="401"/>
      <c r="BYG1843" s="401"/>
      <c r="BYH1843" s="401"/>
      <c r="BYI1843" s="401"/>
      <c r="BYJ1843" s="401"/>
      <c r="BYK1843" s="401"/>
      <c r="BYL1843" s="401"/>
      <c r="BYM1843" s="401"/>
      <c r="BYN1843" s="401"/>
      <c r="BYO1843" s="401"/>
      <c r="BYP1843" s="401"/>
      <c r="BYQ1843" s="401"/>
      <c r="BYR1843" s="401"/>
      <c r="BYS1843" s="401"/>
      <c r="BYT1843" s="401"/>
      <c r="BYU1843" s="401"/>
      <c r="BYV1843" s="401"/>
      <c r="BYW1843" s="401"/>
      <c r="BYX1843" s="401"/>
      <c r="BYY1843" s="401"/>
      <c r="BYZ1843" s="401"/>
      <c r="BZA1843" s="401"/>
      <c r="BZB1843" s="401"/>
      <c r="BZC1843" s="401"/>
      <c r="BZD1843" s="401"/>
      <c r="BZE1843" s="401"/>
      <c r="BZF1843" s="401"/>
      <c r="BZG1843" s="401"/>
      <c r="BZH1843" s="401"/>
      <c r="BZI1843" s="401"/>
      <c r="BZJ1843" s="401"/>
      <c r="BZK1843" s="401"/>
      <c r="BZL1843" s="401"/>
      <c r="BZM1843" s="401"/>
      <c r="BZN1843" s="401"/>
      <c r="BZO1843" s="401"/>
      <c r="BZP1843" s="401"/>
      <c r="BZQ1843" s="401"/>
      <c r="BZR1843" s="401"/>
      <c r="BZS1843" s="401"/>
      <c r="BZT1843" s="401"/>
      <c r="BZU1843" s="401"/>
      <c r="BZV1843" s="401"/>
      <c r="BZW1843" s="401"/>
      <c r="BZX1843" s="401"/>
      <c r="BZY1843" s="401"/>
      <c r="BZZ1843" s="401"/>
      <c r="CAA1843" s="401"/>
      <c r="CAB1843" s="401"/>
      <c r="CAC1843" s="401"/>
      <c r="CAD1843" s="401"/>
      <c r="CAE1843" s="401"/>
      <c r="CAF1843" s="401"/>
      <c r="CAG1843" s="401"/>
      <c r="CAH1843" s="401"/>
      <c r="CAI1843" s="401"/>
      <c r="CAJ1843" s="401"/>
      <c r="CAK1843" s="401"/>
      <c r="CAL1843" s="401"/>
      <c r="CAM1843" s="401"/>
      <c r="CAN1843" s="401"/>
      <c r="CAO1843" s="401"/>
      <c r="CAP1843" s="401"/>
      <c r="CAQ1843" s="401"/>
      <c r="CAR1843" s="401"/>
      <c r="CAS1843" s="401"/>
      <c r="CAT1843" s="401"/>
      <c r="CAU1843" s="401"/>
      <c r="CAV1843" s="401"/>
      <c r="CAW1843" s="401"/>
      <c r="CAX1843" s="401"/>
      <c r="CAY1843" s="401"/>
      <c r="CAZ1843" s="401"/>
      <c r="CBA1843" s="401"/>
      <c r="CBB1843" s="401"/>
      <c r="CBC1843" s="401"/>
      <c r="CBD1843" s="401"/>
      <c r="CBE1843" s="401"/>
      <c r="CBF1843" s="401"/>
      <c r="CBG1843" s="401"/>
      <c r="CBH1843" s="401"/>
      <c r="CBI1843" s="401"/>
      <c r="CBJ1843" s="401"/>
      <c r="CBK1843" s="401"/>
      <c r="CBL1843" s="401"/>
      <c r="CBM1843" s="401"/>
      <c r="CBN1843" s="401"/>
      <c r="CBO1843" s="401"/>
      <c r="CBP1843" s="401"/>
      <c r="CBQ1843" s="401"/>
      <c r="CBR1843" s="401"/>
      <c r="CBS1843" s="401"/>
      <c r="CBT1843" s="401"/>
      <c r="CBU1843" s="401"/>
      <c r="CBV1843" s="401"/>
      <c r="CBW1843" s="401"/>
      <c r="CBX1843" s="401"/>
      <c r="CBY1843" s="401"/>
      <c r="CBZ1843" s="401"/>
      <c r="CCA1843" s="401"/>
      <c r="CCB1843" s="401"/>
      <c r="CCC1843" s="401"/>
      <c r="CCD1843" s="401"/>
      <c r="CCE1843" s="401"/>
      <c r="CCF1843" s="401"/>
      <c r="CCG1843" s="401"/>
      <c r="CCH1843" s="401"/>
      <c r="CCI1843" s="401"/>
      <c r="CCJ1843" s="401"/>
      <c r="CCK1843" s="401"/>
      <c r="CCL1843" s="401"/>
      <c r="CCM1843" s="401"/>
      <c r="CCN1843" s="401"/>
      <c r="CCO1843" s="401"/>
      <c r="CCP1843" s="401"/>
      <c r="CCQ1843" s="401"/>
      <c r="CCR1843" s="401"/>
      <c r="CCS1843" s="401"/>
      <c r="CCT1843" s="401"/>
      <c r="CCU1843" s="401"/>
      <c r="CCV1843" s="401"/>
      <c r="CCW1843" s="401"/>
      <c r="CCX1843" s="401"/>
      <c r="CCY1843" s="401"/>
      <c r="CCZ1843" s="401"/>
      <c r="CDA1843" s="401"/>
      <c r="CDB1843" s="401"/>
      <c r="CDC1843" s="401"/>
      <c r="CDD1843" s="401"/>
      <c r="CDE1843" s="401"/>
      <c r="CDF1843" s="401"/>
      <c r="CDG1843" s="401"/>
      <c r="CDH1843" s="401"/>
      <c r="CDI1843" s="401"/>
      <c r="CDJ1843" s="401"/>
      <c r="CDK1843" s="401"/>
      <c r="CDL1843" s="401"/>
      <c r="CDM1843" s="401"/>
      <c r="CDN1843" s="401"/>
      <c r="CDO1843" s="401"/>
      <c r="CDP1843" s="401"/>
      <c r="CDQ1843" s="401"/>
      <c r="CDR1843" s="401"/>
      <c r="CDS1843" s="401"/>
      <c r="CDT1843" s="401"/>
      <c r="CDU1843" s="401"/>
      <c r="CDV1843" s="401"/>
      <c r="CDW1843" s="401"/>
      <c r="CDX1843" s="401"/>
      <c r="CDY1843" s="401"/>
      <c r="CDZ1843" s="401"/>
      <c r="CEA1843" s="401"/>
      <c r="CEB1843" s="401"/>
      <c r="CEC1843" s="401"/>
      <c r="CED1843" s="401"/>
      <c r="CEE1843" s="401"/>
      <c r="CEF1843" s="401"/>
      <c r="CEG1843" s="401"/>
      <c r="CEH1843" s="401"/>
      <c r="CEI1843" s="401"/>
      <c r="CEJ1843" s="401"/>
      <c r="CEK1843" s="401"/>
      <c r="CEL1843" s="401"/>
      <c r="CEM1843" s="401"/>
      <c r="CEN1843" s="401"/>
      <c r="CEO1843" s="401"/>
      <c r="CEP1843" s="401"/>
      <c r="CEQ1843" s="401"/>
      <c r="CER1843" s="401"/>
      <c r="CES1843" s="401"/>
      <c r="CET1843" s="401"/>
      <c r="CEU1843" s="401"/>
      <c r="CEV1843" s="401"/>
      <c r="CEW1843" s="401"/>
      <c r="CEX1843" s="401"/>
      <c r="CEY1843" s="401"/>
      <c r="CEZ1843" s="401"/>
      <c r="CFA1843" s="401"/>
      <c r="CFB1843" s="401"/>
      <c r="CFC1843" s="401"/>
      <c r="CFD1843" s="401"/>
      <c r="CFE1843" s="401"/>
      <c r="CFF1843" s="401"/>
      <c r="CFG1843" s="401"/>
      <c r="CFH1843" s="401"/>
      <c r="CFI1843" s="401"/>
      <c r="CFJ1843" s="401"/>
      <c r="CFK1843" s="401"/>
      <c r="CFL1843" s="401"/>
      <c r="CFM1843" s="401"/>
      <c r="CFN1843" s="401"/>
      <c r="CFO1843" s="401"/>
      <c r="CFP1843" s="401"/>
      <c r="CFQ1843" s="401"/>
      <c r="CFR1843" s="401"/>
      <c r="CFS1843" s="401"/>
      <c r="CFT1843" s="401"/>
      <c r="CFU1843" s="401"/>
      <c r="CFV1843" s="401"/>
      <c r="CFW1843" s="401"/>
      <c r="CFX1843" s="401"/>
      <c r="CFY1843" s="401"/>
      <c r="CFZ1843" s="401"/>
      <c r="CGA1843" s="401"/>
      <c r="CGB1843" s="401"/>
      <c r="CGC1843" s="401"/>
      <c r="CGD1843" s="401"/>
      <c r="CGE1843" s="401"/>
      <c r="CGF1843" s="401"/>
      <c r="CGG1843" s="401"/>
      <c r="CGH1843" s="401"/>
      <c r="CGI1843" s="401"/>
      <c r="CGJ1843" s="401"/>
      <c r="CGK1843" s="401"/>
      <c r="CGL1843" s="401"/>
      <c r="CGM1843" s="401"/>
      <c r="CGN1843" s="401"/>
      <c r="CGO1843" s="401"/>
      <c r="CGP1843" s="401"/>
      <c r="CGQ1843" s="401"/>
      <c r="CGR1843" s="401"/>
      <c r="CGS1843" s="401"/>
      <c r="CGT1843" s="401"/>
      <c r="CGU1843" s="401"/>
      <c r="CGV1843" s="401"/>
      <c r="CGW1843" s="401"/>
      <c r="CGX1843" s="401"/>
      <c r="CGY1843" s="401"/>
      <c r="CGZ1843" s="401"/>
      <c r="CHA1843" s="401"/>
      <c r="CHB1843" s="401"/>
      <c r="CHC1843" s="401"/>
      <c r="CHD1843" s="401"/>
      <c r="CHE1843" s="401"/>
      <c r="CHF1843" s="401"/>
      <c r="CHG1843" s="401"/>
      <c r="CHH1843" s="401"/>
      <c r="CHI1843" s="401"/>
      <c r="CHJ1843" s="401"/>
      <c r="CHK1843" s="401"/>
      <c r="CHL1843" s="401"/>
      <c r="CHM1843" s="401"/>
      <c r="CHN1843" s="401"/>
      <c r="CHO1843" s="401"/>
      <c r="CHP1843" s="401"/>
      <c r="CHQ1843" s="401"/>
      <c r="CHR1843" s="401"/>
      <c r="CHS1843" s="401"/>
      <c r="CHT1843" s="401"/>
      <c r="CHU1843" s="401"/>
      <c r="CHV1843" s="401"/>
      <c r="CHW1843" s="401"/>
      <c r="CHX1843" s="401"/>
      <c r="CHY1843" s="401"/>
      <c r="CHZ1843" s="401"/>
      <c r="CIA1843" s="401"/>
      <c r="CIB1843" s="401"/>
      <c r="CIC1843" s="401"/>
      <c r="CID1843" s="401"/>
      <c r="CIE1843" s="401"/>
      <c r="CIF1843" s="401"/>
      <c r="CIG1843" s="401"/>
      <c r="CIH1843" s="401"/>
      <c r="CII1843" s="401"/>
      <c r="CIJ1843" s="401"/>
      <c r="CIK1843" s="401"/>
      <c r="CIL1843" s="401"/>
      <c r="CIM1843" s="401"/>
      <c r="CIN1843" s="401"/>
      <c r="CIO1843" s="401"/>
      <c r="CIP1843" s="401"/>
      <c r="CIQ1843" s="401"/>
      <c r="CIR1843" s="401"/>
      <c r="CIS1843" s="401"/>
      <c r="CIT1843" s="401"/>
      <c r="CIU1843" s="401"/>
      <c r="CIV1843" s="401"/>
      <c r="CIW1843" s="401"/>
      <c r="CIX1843" s="401"/>
      <c r="CIY1843" s="401"/>
      <c r="CIZ1843" s="401"/>
      <c r="CJA1843" s="401"/>
      <c r="CJB1843" s="401"/>
      <c r="CJC1843" s="401"/>
      <c r="CJD1843" s="401"/>
      <c r="CJE1843" s="401"/>
      <c r="CJF1843" s="401"/>
      <c r="CJG1843" s="401"/>
      <c r="CJH1843" s="401"/>
      <c r="CJI1843" s="401"/>
      <c r="CJJ1843" s="401"/>
      <c r="CJK1843" s="401"/>
      <c r="CJL1843" s="401"/>
      <c r="CJM1843" s="401"/>
      <c r="CJN1843" s="401"/>
      <c r="CJO1843" s="401"/>
      <c r="CJP1843" s="401"/>
      <c r="CJQ1843" s="401"/>
      <c r="CJR1843" s="401"/>
      <c r="CJS1843" s="401"/>
      <c r="CJT1843" s="401"/>
      <c r="CJU1843" s="401"/>
      <c r="CJV1843" s="401"/>
      <c r="CJW1843" s="401"/>
      <c r="CJX1843" s="401"/>
      <c r="CJY1843" s="401"/>
      <c r="CJZ1843" s="401"/>
      <c r="CKA1843" s="401"/>
      <c r="CKB1843" s="401"/>
      <c r="CKC1843" s="401"/>
      <c r="CKD1843" s="401"/>
      <c r="CKE1843" s="401"/>
      <c r="CKF1843" s="401"/>
      <c r="CKG1843" s="401"/>
      <c r="CKH1843" s="401"/>
      <c r="CKI1843" s="401"/>
      <c r="CKJ1843" s="401"/>
      <c r="CKK1843" s="401"/>
      <c r="CKL1843" s="401"/>
      <c r="CKM1843" s="401"/>
      <c r="CKN1843" s="401"/>
      <c r="CKO1843" s="401"/>
      <c r="CKP1843" s="401"/>
      <c r="CKQ1843" s="401"/>
      <c r="CKR1843" s="401"/>
      <c r="CKS1843" s="401"/>
      <c r="CKT1843" s="401"/>
      <c r="CKU1843" s="401"/>
      <c r="CKV1843" s="401"/>
      <c r="CKW1843" s="401"/>
      <c r="CKX1843" s="401"/>
      <c r="CKY1843" s="401"/>
      <c r="CKZ1843" s="401"/>
      <c r="CLA1843" s="401"/>
      <c r="CLB1843" s="401"/>
      <c r="CLC1843" s="401"/>
      <c r="CLD1843" s="401"/>
      <c r="CLE1843" s="401"/>
      <c r="CLF1843" s="401"/>
      <c r="CLG1843" s="401"/>
      <c r="CLH1843" s="401"/>
      <c r="CLI1843" s="401"/>
      <c r="CLJ1843" s="401"/>
      <c r="CLK1843" s="401"/>
      <c r="CLL1843" s="401"/>
      <c r="CLM1843" s="401"/>
      <c r="CLN1843" s="401"/>
      <c r="CLO1843" s="401"/>
      <c r="CLP1843" s="401"/>
      <c r="CLQ1843" s="401"/>
      <c r="CLR1843" s="401"/>
      <c r="CLS1843" s="401"/>
      <c r="CLT1843" s="401"/>
      <c r="CLU1843" s="401"/>
      <c r="CLV1843" s="401"/>
      <c r="CLW1843" s="401"/>
      <c r="CLX1843" s="401"/>
      <c r="CLY1843" s="401"/>
      <c r="CLZ1843" s="401"/>
      <c r="CMA1843" s="401"/>
      <c r="CMB1843" s="401"/>
      <c r="CMC1843" s="401"/>
      <c r="CMD1843" s="401"/>
      <c r="CME1843" s="401"/>
      <c r="CMF1843" s="401"/>
      <c r="CMG1843" s="401"/>
      <c r="CMH1843" s="401"/>
      <c r="CMI1843" s="401"/>
      <c r="CMJ1843" s="401"/>
      <c r="CMK1843" s="401"/>
      <c r="CML1843" s="401"/>
      <c r="CMM1843" s="401"/>
      <c r="CMN1843" s="401"/>
      <c r="CMO1843" s="401"/>
      <c r="CMP1843" s="401"/>
      <c r="CMQ1843" s="401"/>
      <c r="CMR1843" s="401"/>
      <c r="CMS1843" s="401"/>
      <c r="CMT1843" s="401"/>
      <c r="CMU1843" s="401"/>
      <c r="CMV1843" s="401"/>
      <c r="CMW1843" s="401"/>
      <c r="CMX1843" s="401"/>
      <c r="CMY1843" s="401"/>
      <c r="CMZ1843" s="401"/>
      <c r="CNA1843" s="401"/>
      <c r="CNB1843" s="401"/>
      <c r="CNC1843" s="401"/>
      <c r="CND1843" s="401"/>
      <c r="CNE1843" s="401"/>
      <c r="CNF1843" s="401"/>
      <c r="CNG1843" s="401"/>
      <c r="CNH1843" s="401"/>
      <c r="CNI1843" s="401"/>
      <c r="CNJ1843" s="401"/>
      <c r="CNK1843" s="401"/>
      <c r="CNL1843" s="401"/>
      <c r="CNM1843" s="401"/>
      <c r="CNN1843" s="401"/>
      <c r="CNO1843" s="401"/>
      <c r="CNP1843" s="401"/>
      <c r="CNQ1843" s="401"/>
      <c r="CNR1843" s="401"/>
      <c r="CNS1843" s="401"/>
      <c r="CNT1843" s="401"/>
      <c r="CNU1843" s="401"/>
      <c r="CNV1843" s="401"/>
      <c r="CNW1843" s="401"/>
      <c r="CNX1843" s="401"/>
      <c r="CNY1843" s="401"/>
      <c r="CNZ1843" s="401"/>
      <c r="COA1843" s="401"/>
      <c r="COB1843" s="401"/>
      <c r="COC1843" s="401"/>
      <c r="COD1843" s="401"/>
      <c r="COE1843" s="401"/>
      <c r="COF1843" s="401"/>
      <c r="COG1843" s="401"/>
      <c r="COH1843" s="401"/>
      <c r="COI1843" s="401"/>
      <c r="COJ1843" s="401"/>
      <c r="COK1843" s="401"/>
      <c r="COL1843" s="401"/>
      <c r="COM1843" s="401"/>
      <c r="CON1843" s="401"/>
      <c r="COO1843" s="401"/>
      <c r="COP1843" s="401"/>
      <c r="COQ1843" s="401"/>
      <c r="COR1843" s="401"/>
      <c r="COS1843" s="401"/>
      <c r="COT1843" s="401"/>
      <c r="COU1843" s="401"/>
      <c r="COV1843" s="401"/>
      <c r="COW1843" s="401"/>
      <c r="COX1843" s="401"/>
      <c r="COY1843" s="401"/>
      <c r="COZ1843" s="401"/>
      <c r="CPA1843" s="401"/>
      <c r="CPB1843" s="401"/>
      <c r="CPC1843" s="401"/>
      <c r="CPD1843" s="401"/>
      <c r="CPE1843" s="401"/>
      <c r="CPF1843" s="401"/>
      <c r="CPG1843" s="401"/>
      <c r="CPH1843" s="401"/>
      <c r="CPI1843" s="401"/>
      <c r="CPJ1843" s="401"/>
      <c r="CPK1843" s="401"/>
      <c r="CPL1843" s="401"/>
      <c r="CPM1843" s="401"/>
      <c r="CPN1843" s="401"/>
      <c r="CPO1843" s="401"/>
      <c r="CPP1843" s="401"/>
      <c r="CPQ1843" s="401"/>
      <c r="CPR1843" s="401"/>
      <c r="CPS1843" s="401"/>
      <c r="CPT1843" s="401"/>
      <c r="CPU1843" s="401"/>
      <c r="CPV1843" s="401"/>
      <c r="CPW1843" s="401"/>
      <c r="CPX1843" s="401"/>
      <c r="CPY1843" s="401"/>
      <c r="CPZ1843" s="401"/>
      <c r="CQA1843" s="401"/>
      <c r="CQB1843" s="401"/>
      <c r="CQC1843" s="401"/>
      <c r="CQD1843" s="401"/>
      <c r="CQE1843" s="401"/>
      <c r="CQF1843" s="401"/>
      <c r="CQG1843" s="401"/>
      <c r="CQH1843" s="401"/>
      <c r="CQI1843" s="401"/>
      <c r="CQJ1843" s="401"/>
      <c r="CQK1843" s="401"/>
      <c r="CQL1843" s="401"/>
      <c r="CQM1843" s="401"/>
      <c r="CQN1843" s="401"/>
      <c r="CQO1843" s="401"/>
      <c r="CQP1843" s="401"/>
      <c r="CQQ1843" s="401"/>
      <c r="CQR1843" s="401"/>
      <c r="CQS1843" s="401"/>
      <c r="CQT1843" s="401"/>
      <c r="CQU1843" s="401"/>
      <c r="CQV1843" s="401"/>
      <c r="CQW1843" s="401"/>
      <c r="CQX1843" s="401"/>
      <c r="CQY1843" s="401"/>
      <c r="CQZ1843" s="401"/>
      <c r="CRA1843" s="401"/>
      <c r="CRB1843" s="401"/>
      <c r="CRC1843" s="401"/>
      <c r="CRD1843" s="401"/>
      <c r="CRE1843" s="401"/>
      <c r="CRF1843" s="401"/>
      <c r="CRG1843" s="401"/>
      <c r="CRH1843" s="401"/>
      <c r="CRI1843" s="401"/>
      <c r="CRJ1843" s="401"/>
      <c r="CRK1843" s="401"/>
      <c r="CRL1843" s="401"/>
      <c r="CRM1843" s="401"/>
      <c r="CRN1843" s="401"/>
      <c r="CRO1843" s="401"/>
      <c r="CRP1843" s="401"/>
      <c r="CRQ1843" s="401"/>
      <c r="CRR1843" s="401"/>
      <c r="CRS1843" s="401"/>
      <c r="CRT1843" s="401"/>
      <c r="CRU1843" s="401"/>
      <c r="CRV1843" s="401"/>
      <c r="CRW1843" s="401"/>
      <c r="CRX1843" s="401"/>
      <c r="CRY1843" s="401"/>
      <c r="CRZ1843" s="401"/>
      <c r="CSA1843" s="401"/>
      <c r="CSB1843" s="401"/>
      <c r="CSC1843" s="401"/>
      <c r="CSD1843" s="401"/>
      <c r="CSE1843" s="401"/>
      <c r="CSF1843" s="401"/>
      <c r="CSG1843" s="401"/>
      <c r="CSH1843" s="401"/>
      <c r="CSI1843" s="401"/>
      <c r="CSJ1843" s="401"/>
      <c r="CSK1843" s="401"/>
      <c r="CSL1843" s="401"/>
      <c r="CSM1843" s="401"/>
      <c r="CSN1843" s="401"/>
      <c r="CSO1843" s="401"/>
      <c r="CSP1843" s="401"/>
      <c r="CSQ1843" s="401"/>
      <c r="CSR1843" s="401"/>
      <c r="CSS1843" s="401"/>
      <c r="CST1843" s="401"/>
      <c r="CSU1843" s="401"/>
      <c r="CSV1843" s="401"/>
      <c r="CSW1843" s="401"/>
      <c r="CSX1843" s="401"/>
      <c r="CSY1843" s="401"/>
      <c r="CSZ1843" s="401"/>
      <c r="CTA1843" s="401"/>
      <c r="CTB1843" s="401"/>
      <c r="CTC1843" s="401"/>
      <c r="CTD1843" s="401"/>
      <c r="CTE1843" s="401"/>
      <c r="CTF1843" s="401"/>
      <c r="CTG1843" s="401"/>
      <c r="CTH1843" s="401"/>
      <c r="CTI1843" s="401"/>
      <c r="CTJ1843" s="401"/>
      <c r="CTK1843" s="401"/>
      <c r="CTL1843" s="401"/>
      <c r="CTM1843" s="401"/>
      <c r="CTN1843" s="401"/>
      <c r="CTO1843" s="401"/>
      <c r="CTP1843" s="401"/>
      <c r="CTQ1843" s="401"/>
      <c r="CTR1843" s="401"/>
      <c r="CTS1843" s="401"/>
      <c r="CTT1843" s="401"/>
      <c r="CTU1843" s="401"/>
      <c r="CTV1843" s="401"/>
      <c r="CTW1843" s="401"/>
      <c r="CTX1843" s="401"/>
      <c r="CTY1843" s="401"/>
      <c r="CTZ1843" s="401"/>
      <c r="CUA1843" s="401"/>
      <c r="CUB1843" s="401"/>
      <c r="CUC1843" s="401"/>
      <c r="CUD1843" s="401"/>
      <c r="CUE1843" s="401"/>
      <c r="CUF1843" s="401"/>
      <c r="CUG1843" s="401"/>
      <c r="CUH1843" s="401"/>
      <c r="CUI1843" s="401"/>
      <c r="CUJ1843" s="401"/>
      <c r="CUK1843" s="401"/>
      <c r="CUL1843" s="401"/>
      <c r="CUM1843" s="401"/>
      <c r="CUN1843" s="401"/>
      <c r="CUO1843" s="401"/>
      <c r="CUP1843" s="401"/>
      <c r="CUQ1843" s="401"/>
      <c r="CUR1843" s="401"/>
      <c r="CUS1843" s="401"/>
      <c r="CUT1843" s="401"/>
      <c r="CUU1843" s="401"/>
      <c r="CUV1843" s="401"/>
      <c r="CUW1843" s="401"/>
      <c r="CUX1843" s="401"/>
      <c r="CUY1843" s="401"/>
      <c r="CUZ1843" s="401"/>
      <c r="CVA1843" s="401"/>
      <c r="CVB1843" s="401"/>
      <c r="CVC1843" s="401"/>
      <c r="CVD1843" s="401"/>
      <c r="CVE1843" s="401"/>
      <c r="CVF1843" s="401"/>
      <c r="CVG1843" s="401"/>
      <c r="CVH1843" s="401"/>
      <c r="CVI1843" s="401"/>
      <c r="CVJ1843" s="401"/>
      <c r="CVK1843" s="401"/>
      <c r="CVL1843" s="401"/>
      <c r="CVM1843" s="401"/>
      <c r="CVN1843" s="401"/>
      <c r="CVO1843" s="401"/>
      <c r="CVP1843" s="401"/>
      <c r="CVQ1843" s="401"/>
      <c r="CVR1843" s="401"/>
      <c r="CVS1843" s="401"/>
      <c r="CVT1843" s="401"/>
      <c r="CVU1843" s="401"/>
      <c r="CVV1843" s="401"/>
      <c r="CVW1843" s="401"/>
      <c r="CVX1843" s="401"/>
      <c r="CVY1843" s="401"/>
      <c r="CVZ1843" s="401"/>
      <c r="CWA1843" s="401"/>
      <c r="CWB1843" s="401"/>
      <c r="CWC1843" s="401"/>
      <c r="CWD1843" s="401"/>
      <c r="CWE1843" s="401"/>
      <c r="CWF1843" s="401"/>
      <c r="CWG1843" s="401"/>
      <c r="CWH1843" s="401"/>
      <c r="CWI1843" s="401"/>
      <c r="CWJ1843" s="401"/>
      <c r="CWK1843" s="401"/>
      <c r="CWL1843" s="401"/>
      <c r="CWM1843" s="401"/>
      <c r="CWN1843" s="401"/>
      <c r="CWO1843" s="401"/>
      <c r="CWP1843" s="401"/>
      <c r="CWQ1843" s="401"/>
      <c r="CWR1843" s="401"/>
      <c r="CWS1843" s="401"/>
      <c r="CWT1843" s="401"/>
      <c r="CWU1843" s="401"/>
      <c r="CWV1843" s="401"/>
      <c r="CWW1843" s="401"/>
      <c r="CWX1843" s="401"/>
      <c r="CWY1843" s="401"/>
      <c r="CWZ1843" s="401"/>
      <c r="CXA1843" s="401"/>
      <c r="CXB1843" s="401"/>
      <c r="CXC1843" s="401"/>
      <c r="CXD1843" s="401"/>
      <c r="CXE1843" s="401"/>
      <c r="CXF1843" s="401"/>
      <c r="CXG1843" s="401"/>
      <c r="CXH1843" s="401"/>
      <c r="CXI1843" s="401"/>
      <c r="CXJ1843" s="401"/>
      <c r="CXK1843" s="401"/>
      <c r="CXL1843" s="401"/>
      <c r="CXM1843" s="401"/>
      <c r="CXN1843" s="401"/>
      <c r="CXO1843" s="401"/>
      <c r="CXP1843" s="401"/>
      <c r="CXQ1843" s="401"/>
      <c r="CXR1843" s="401"/>
      <c r="CXS1843" s="401"/>
      <c r="CXT1843" s="401"/>
      <c r="CXU1843" s="401"/>
      <c r="CXV1843" s="401"/>
      <c r="CXW1843" s="401"/>
      <c r="CXX1843" s="401"/>
      <c r="CXY1843" s="401"/>
      <c r="CXZ1843" s="401"/>
      <c r="CYA1843" s="401"/>
      <c r="CYB1843" s="401"/>
      <c r="CYC1843" s="401"/>
      <c r="CYD1843" s="401"/>
      <c r="CYE1843" s="401"/>
      <c r="CYF1843" s="401"/>
      <c r="CYG1843" s="401"/>
      <c r="CYH1843" s="401"/>
      <c r="CYI1843" s="401"/>
      <c r="CYJ1843" s="401"/>
      <c r="CYK1843" s="401"/>
      <c r="CYL1843" s="401"/>
      <c r="CYM1843" s="401"/>
      <c r="CYN1843" s="401"/>
      <c r="CYO1843" s="401"/>
      <c r="CYP1843" s="401"/>
      <c r="CYQ1843" s="401"/>
      <c r="CYR1843" s="401"/>
      <c r="CYS1843" s="401"/>
      <c r="CYT1843" s="401"/>
      <c r="CYU1843" s="401"/>
      <c r="CYV1843" s="401"/>
      <c r="CYW1843" s="401"/>
      <c r="CYX1843" s="401"/>
      <c r="CYY1843" s="401"/>
      <c r="CYZ1843" s="401"/>
      <c r="CZA1843" s="401"/>
      <c r="CZB1843" s="401"/>
      <c r="CZC1843" s="401"/>
      <c r="CZD1843" s="401"/>
      <c r="CZE1843" s="401"/>
      <c r="CZF1843" s="401"/>
      <c r="CZG1843" s="401"/>
      <c r="CZH1843" s="401"/>
      <c r="CZI1843" s="401"/>
      <c r="CZJ1843" s="401"/>
      <c r="CZK1843" s="401"/>
      <c r="CZL1843" s="401"/>
      <c r="CZM1843" s="401"/>
      <c r="CZN1843" s="401"/>
      <c r="CZO1843" s="401"/>
      <c r="CZP1843" s="401"/>
      <c r="CZQ1843" s="401"/>
      <c r="CZR1843" s="401"/>
      <c r="CZS1843" s="401"/>
      <c r="CZT1843" s="401"/>
      <c r="CZU1843" s="401"/>
      <c r="CZV1843" s="401"/>
      <c r="CZW1843" s="401"/>
      <c r="CZX1843" s="401"/>
      <c r="CZY1843" s="401"/>
      <c r="CZZ1843" s="401"/>
      <c r="DAA1843" s="401"/>
      <c r="DAB1843" s="401"/>
      <c r="DAC1843" s="401"/>
      <c r="DAD1843" s="401"/>
      <c r="DAE1843" s="401"/>
      <c r="DAF1843" s="401"/>
      <c r="DAG1843" s="401"/>
      <c r="DAH1843" s="401"/>
      <c r="DAI1843" s="401"/>
      <c r="DAJ1843" s="401"/>
      <c r="DAK1843" s="401"/>
      <c r="DAL1843" s="401"/>
      <c r="DAM1843" s="401"/>
      <c r="DAN1843" s="401"/>
      <c r="DAO1843" s="401"/>
      <c r="DAP1843" s="401"/>
      <c r="DAQ1843" s="401"/>
      <c r="DAR1843" s="401"/>
      <c r="DAS1843" s="401"/>
      <c r="DAT1843" s="401"/>
      <c r="DAU1843" s="401"/>
      <c r="DAV1843" s="401"/>
      <c r="DAW1843" s="401"/>
      <c r="DAX1843" s="401"/>
      <c r="DAY1843" s="401"/>
      <c r="DAZ1843" s="401"/>
      <c r="DBA1843" s="401"/>
      <c r="DBB1843" s="401"/>
      <c r="DBC1843" s="401"/>
      <c r="DBD1843" s="401"/>
      <c r="DBE1843" s="401"/>
      <c r="DBF1843" s="401"/>
      <c r="DBG1843" s="401"/>
      <c r="DBH1843" s="401"/>
      <c r="DBI1843" s="401"/>
      <c r="DBJ1843" s="401"/>
      <c r="DBK1843" s="401"/>
      <c r="DBL1843" s="401"/>
      <c r="DBM1843" s="401"/>
      <c r="DBN1843" s="401"/>
      <c r="DBO1843" s="401"/>
      <c r="DBP1843" s="401"/>
      <c r="DBQ1843" s="401"/>
      <c r="DBR1843" s="401"/>
      <c r="DBS1843" s="401"/>
      <c r="DBT1843" s="401"/>
      <c r="DBU1843" s="401"/>
      <c r="DBV1843" s="401"/>
      <c r="DBW1843" s="401"/>
      <c r="DBX1843" s="401"/>
      <c r="DBY1843" s="401"/>
      <c r="DBZ1843" s="401"/>
      <c r="DCA1843" s="401"/>
      <c r="DCB1843" s="401"/>
      <c r="DCC1843" s="401"/>
      <c r="DCD1843" s="401"/>
      <c r="DCE1843" s="401"/>
      <c r="DCF1843" s="401"/>
      <c r="DCG1843" s="401"/>
      <c r="DCH1843" s="401"/>
      <c r="DCI1843" s="401"/>
      <c r="DCJ1843" s="401"/>
      <c r="DCK1843" s="401"/>
      <c r="DCL1843" s="401"/>
      <c r="DCM1843" s="401"/>
      <c r="DCN1843" s="401"/>
      <c r="DCO1843" s="401"/>
      <c r="DCP1843" s="401"/>
      <c r="DCQ1843" s="401"/>
      <c r="DCR1843" s="401"/>
      <c r="DCS1843" s="401"/>
      <c r="DCT1843" s="401"/>
      <c r="DCU1843" s="401"/>
      <c r="DCV1843" s="401"/>
      <c r="DCW1843" s="401"/>
      <c r="DCX1843" s="401"/>
      <c r="DCY1843" s="401"/>
      <c r="DCZ1843" s="401"/>
      <c r="DDA1843" s="401"/>
      <c r="DDB1843" s="401"/>
      <c r="DDC1843" s="401"/>
      <c r="DDD1843" s="401"/>
      <c r="DDE1843" s="401"/>
      <c r="DDF1843" s="401"/>
      <c r="DDG1843" s="401"/>
      <c r="DDH1843" s="401"/>
      <c r="DDI1843" s="401"/>
      <c r="DDJ1843" s="401"/>
      <c r="DDK1843" s="401"/>
      <c r="DDL1843" s="401"/>
      <c r="DDM1843" s="401"/>
      <c r="DDN1843" s="401"/>
      <c r="DDO1843" s="401"/>
      <c r="DDP1843" s="401"/>
      <c r="DDQ1843" s="401"/>
      <c r="DDR1843" s="401"/>
      <c r="DDS1843" s="401"/>
      <c r="DDT1843" s="401"/>
      <c r="DDU1843" s="401"/>
      <c r="DDV1843" s="401"/>
      <c r="DDW1843" s="401"/>
      <c r="DDX1843" s="401"/>
      <c r="DDY1843" s="401"/>
      <c r="DDZ1843" s="401"/>
      <c r="DEA1843" s="401"/>
      <c r="DEB1843" s="401"/>
      <c r="DEC1843" s="401"/>
      <c r="DED1843" s="401"/>
      <c r="DEE1843" s="401"/>
      <c r="DEF1843" s="401"/>
      <c r="DEG1843" s="401"/>
      <c r="DEH1843" s="401"/>
      <c r="DEI1843" s="401"/>
      <c r="DEJ1843" s="401"/>
      <c r="DEK1843" s="401"/>
      <c r="DEL1843" s="401"/>
      <c r="DEM1843" s="401"/>
      <c r="DEN1843" s="401"/>
      <c r="DEO1843" s="401"/>
      <c r="DEP1843" s="401"/>
      <c r="DEQ1843" s="401"/>
      <c r="DER1843" s="401"/>
      <c r="DES1843" s="401"/>
      <c r="DET1843" s="401"/>
      <c r="DEU1843" s="401"/>
      <c r="DEV1843" s="401"/>
      <c r="DEW1843" s="401"/>
      <c r="DEX1843" s="401"/>
      <c r="DEY1843" s="401"/>
      <c r="DEZ1843" s="401"/>
      <c r="DFA1843" s="401"/>
      <c r="DFB1843" s="401"/>
      <c r="DFC1843" s="401"/>
      <c r="DFD1843" s="401"/>
      <c r="DFE1843" s="401"/>
      <c r="DFF1843" s="401"/>
      <c r="DFG1843" s="401"/>
      <c r="DFH1843" s="401"/>
      <c r="DFI1843" s="401"/>
      <c r="DFJ1843" s="401"/>
      <c r="DFK1843" s="401"/>
      <c r="DFL1843" s="401"/>
      <c r="DFM1843" s="401"/>
      <c r="DFN1843" s="401"/>
      <c r="DFO1843" s="401"/>
      <c r="DFP1843" s="401"/>
      <c r="DFQ1843" s="401"/>
      <c r="DFR1843" s="401"/>
      <c r="DFS1843" s="401"/>
      <c r="DFT1843" s="401"/>
      <c r="DFU1843" s="401"/>
      <c r="DFV1843" s="401"/>
      <c r="DFW1843" s="401"/>
      <c r="DFX1843" s="401"/>
      <c r="DFY1843" s="401"/>
      <c r="DFZ1843" s="401"/>
      <c r="DGA1843" s="401"/>
      <c r="DGB1843" s="401"/>
      <c r="DGC1843" s="401"/>
      <c r="DGD1843" s="401"/>
      <c r="DGE1843" s="401"/>
      <c r="DGF1843" s="401"/>
      <c r="DGG1843" s="401"/>
      <c r="DGH1843" s="401"/>
      <c r="DGI1843" s="401"/>
      <c r="DGJ1843" s="401"/>
      <c r="DGK1843" s="401"/>
      <c r="DGL1843" s="401"/>
      <c r="DGM1843" s="401"/>
      <c r="DGN1843" s="401"/>
      <c r="DGO1843" s="401"/>
      <c r="DGP1843" s="401"/>
      <c r="DGQ1843" s="401"/>
      <c r="DGR1843" s="401"/>
      <c r="DGS1843" s="401"/>
      <c r="DGT1843" s="401"/>
      <c r="DGU1843" s="401"/>
      <c r="DGV1843" s="401"/>
      <c r="DGW1843" s="401"/>
      <c r="DGX1843" s="401"/>
      <c r="DGY1843" s="401"/>
      <c r="DGZ1843" s="401"/>
      <c r="DHA1843" s="401"/>
      <c r="DHB1843" s="401"/>
      <c r="DHC1843" s="401"/>
      <c r="DHD1843" s="401"/>
      <c r="DHE1843" s="401"/>
      <c r="DHF1843" s="401"/>
      <c r="DHG1843" s="401"/>
      <c r="DHH1843" s="401"/>
      <c r="DHI1843" s="401"/>
      <c r="DHJ1843" s="401"/>
      <c r="DHK1843" s="401"/>
      <c r="DHL1843" s="401"/>
      <c r="DHM1843" s="401"/>
      <c r="DHN1843" s="401"/>
      <c r="DHO1843" s="401"/>
      <c r="DHP1843" s="401"/>
      <c r="DHQ1843" s="401"/>
      <c r="DHR1843" s="401"/>
      <c r="DHS1843" s="401"/>
      <c r="DHT1843" s="401"/>
      <c r="DHU1843" s="401"/>
      <c r="DHV1843" s="401"/>
      <c r="DHW1843" s="401"/>
      <c r="DHX1843" s="401"/>
      <c r="DHY1843" s="401"/>
      <c r="DHZ1843" s="401"/>
      <c r="DIA1843" s="401"/>
      <c r="DIB1843" s="401"/>
      <c r="DIC1843" s="401"/>
      <c r="DID1843" s="401"/>
      <c r="DIE1843" s="401"/>
      <c r="DIF1843" s="401"/>
      <c r="DIG1843" s="401"/>
      <c r="DIH1843" s="401"/>
      <c r="DII1843" s="401"/>
      <c r="DIJ1843" s="401"/>
      <c r="DIK1843" s="401"/>
      <c r="DIL1843" s="401"/>
      <c r="DIM1843" s="401"/>
      <c r="DIN1843" s="401"/>
      <c r="DIO1843" s="401"/>
      <c r="DIP1843" s="401"/>
      <c r="DIQ1843" s="401"/>
      <c r="DIR1843" s="401"/>
      <c r="DIS1843" s="401"/>
      <c r="DIT1843" s="401"/>
      <c r="DIU1843" s="401"/>
      <c r="DIV1843" s="401"/>
      <c r="DIW1843" s="401"/>
      <c r="DIX1843" s="401"/>
      <c r="DIY1843" s="401"/>
      <c r="DIZ1843" s="401"/>
      <c r="DJA1843" s="401"/>
      <c r="DJB1843" s="401"/>
      <c r="DJC1843" s="401"/>
      <c r="DJD1843" s="401"/>
      <c r="DJE1843" s="401"/>
      <c r="DJF1843" s="401"/>
      <c r="DJG1843" s="401"/>
      <c r="DJH1843" s="401"/>
      <c r="DJI1843" s="401"/>
      <c r="DJJ1843" s="401"/>
      <c r="DJK1843" s="401"/>
      <c r="DJL1843" s="401"/>
      <c r="DJM1843" s="401"/>
      <c r="DJN1843" s="401"/>
      <c r="DJO1843" s="401"/>
      <c r="DJP1843" s="401"/>
      <c r="DJQ1843" s="401"/>
      <c r="DJR1843" s="401"/>
      <c r="DJS1843" s="401"/>
      <c r="DJT1843" s="401"/>
      <c r="DJU1843" s="401"/>
      <c r="DJV1843" s="401"/>
      <c r="DJW1843" s="401"/>
      <c r="DJX1843" s="401"/>
      <c r="DJY1843" s="401"/>
      <c r="DJZ1843" s="401"/>
      <c r="DKA1843" s="401"/>
      <c r="DKB1843" s="401"/>
      <c r="DKC1843" s="401"/>
      <c r="DKD1843" s="401"/>
      <c r="DKE1843" s="401"/>
      <c r="DKF1843" s="401"/>
      <c r="DKG1843" s="401"/>
      <c r="DKH1843" s="401"/>
      <c r="DKI1843" s="401"/>
      <c r="DKJ1843" s="401"/>
      <c r="DKK1843" s="401"/>
      <c r="DKL1843" s="401"/>
      <c r="DKM1843" s="401"/>
      <c r="DKN1843" s="401"/>
      <c r="DKO1843" s="401"/>
      <c r="DKP1843" s="401"/>
      <c r="DKQ1843" s="401"/>
      <c r="DKR1843" s="401"/>
      <c r="DKS1843" s="401"/>
      <c r="DKT1843" s="401"/>
      <c r="DKU1843" s="401"/>
      <c r="DKV1843" s="401"/>
      <c r="DKW1843" s="401"/>
      <c r="DKX1843" s="401"/>
      <c r="DKY1843" s="401"/>
      <c r="DKZ1843" s="401"/>
      <c r="DLA1843" s="401"/>
      <c r="DLB1843" s="401"/>
      <c r="DLC1843" s="401"/>
      <c r="DLD1843" s="401"/>
      <c r="DLE1843" s="401"/>
      <c r="DLF1843" s="401"/>
      <c r="DLG1843" s="401"/>
      <c r="DLH1843" s="401"/>
      <c r="DLI1843" s="401"/>
      <c r="DLJ1843" s="401"/>
      <c r="DLK1843" s="401"/>
      <c r="DLL1843" s="401"/>
      <c r="DLM1843" s="401"/>
      <c r="DLN1843" s="401"/>
      <c r="DLO1843" s="401"/>
      <c r="DLP1843" s="401"/>
      <c r="DLQ1843" s="401"/>
      <c r="DLR1843" s="401"/>
      <c r="DLS1843" s="401"/>
      <c r="DLT1843" s="401"/>
      <c r="DLU1843" s="401"/>
      <c r="DLV1843" s="401"/>
      <c r="DLW1843" s="401"/>
      <c r="DLX1843" s="401"/>
      <c r="DLY1843" s="401"/>
      <c r="DLZ1843" s="401"/>
      <c r="DMA1843" s="401"/>
      <c r="DMB1843" s="401"/>
      <c r="DMC1843" s="401"/>
      <c r="DMD1843" s="401"/>
      <c r="DME1843" s="401"/>
      <c r="DMF1843" s="401"/>
      <c r="DMG1843" s="401"/>
      <c r="DMH1843" s="401"/>
      <c r="DMI1843" s="401"/>
      <c r="DMJ1843" s="401"/>
      <c r="DMK1843" s="401"/>
      <c r="DML1843" s="401"/>
      <c r="DMM1843" s="401"/>
      <c r="DMN1843" s="401"/>
      <c r="DMO1843" s="401"/>
      <c r="DMP1843" s="401"/>
      <c r="DMQ1843" s="401"/>
      <c r="DMR1843" s="401"/>
      <c r="DMS1843" s="401"/>
      <c r="DMT1843" s="401"/>
      <c r="DMU1843" s="401"/>
      <c r="DMV1843" s="401"/>
      <c r="DMW1843" s="401"/>
      <c r="DMX1843" s="401"/>
      <c r="DMY1843" s="401"/>
      <c r="DMZ1843" s="401"/>
      <c r="DNA1843" s="401"/>
      <c r="DNB1843" s="401"/>
      <c r="DNC1843" s="401"/>
      <c r="DND1843" s="401"/>
      <c r="DNE1843" s="401"/>
      <c r="DNF1843" s="401"/>
      <c r="DNG1843" s="401"/>
      <c r="DNH1843" s="401"/>
      <c r="DNI1843" s="401"/>
      <c r="DNJ1843" s="401"/>
      <c r="DNK1843" s="401"/>
      <c r="DNL1843" s="401"/>
      <c r="DNM1843" s="401"/>
      <c r="DNN1843" s="401"/>
      <c r="DNO1843" s="401"/>
      <c r="DNP1843" s="401"/>
      <c r="DNQ1843" s="401"/>
      <c r="DNR1843" s="401"/>
      <c r="DNS1843" s="401"/>
      <c r="DNT1843" s="401"/>
      <c r="DNU1843" s="401"/>
      <c r="DNV1843" s="401"/>
      <c r="DNW1843" s="401"/>
      <c r="DNX1843" s="401"/>
      <c r="DNY1843" s="401"/>
      <c r="DNZ1843" s="401"/>
      <c r="DOA1843" s="401"/>
      <c r="DOB1843" s="401"/>
      <c r="DOC1843" s="401"/>
      <c r="DOD1843" s="401"/>
      <c r="DOE1843" s="401"/>
      <c r="DOF1843" s="401"/>
      <c r="DOG1843" s="401"/>
      <c r="DOH1843" s="401"/>
      <c r="DOI1843" s="401"/>
      <c r="DOJ1843" s="401"/>
      <c r="DOK1843" s="401"/>
      <c r="DOL1843" s="401"/>
      <c r="DOM1843" s="401"/>
      <c r="DON1843" s="401"/>
      <c r="DOO1843" s="401"/>
      <c r="DOP1843" s="401"/>
      <c r="DOQ1843" s="401"/>
      <c r="DOR1843" s="401"/>
      <c r="DOS1843" s="401"/>
      <c r="DOT1843" s="401"/>
      <c r="DOU1843" s="401"/>
      <c r="DOV1843" s="401"/>
      <c r="DOW1843" s="401"/>
      <c r="DOX1843" s="401"/>
      <c r="DOY1843" s="401"/>
      <c r="DOZ1843" s="401"/>
      <c r="DPA1843" s="401"/>
      <c r="DPB1843" s="401"/>
      <c r="DPC1843" s="401"/>
      <c r="DPD1843" s="401"/>
      <c r="DPE1843" s="401"/>
      <c r="DPF1843" s="401"/>
      <c r="DPG1843" s="401"/>
      <c r="DPH1843" s="401"/>
      <c r="DPI1843" s="401"/>
      <c r="DPJ1843" s="401"/>
      <c r="DPK1843" s="401"/>
      <c r="DPL1843" s="401"/>
      <c r="DPM1843" s="401"/>
      <c r="DPN1843" s="401"/>
      <c r="DPO1843" s="401"/>
      <c r="DPP1843" s="401"/>
      <c r="DPQ1843" s="401"/>
      <c r="DPR1843" s="401"/>
      <c r="DPS1843" s="401"/>
      <c r="DPT1843" s="401"/>
      <c r="DPU1843" s="401"/>
      <c r="DPV1843" s="401"/>
      <c r="DPW1843" s="401"/>
      <c r="DPX1843" s="401"/>
      <c r="DPY1843" s="401"/>
      <c r="DPZ1843" s="401"/>
      <c r="DQA1843" s="401"/>
      <c r="DQB1843" s="401"/>
      <c r="DQC1843" s="401"/>
      <c r="DQD1843" s="401"/>
      <c r="DQE1843" s="401"/>
      <c r="DQF1843" s="401"/>
      <c r="DQG1843" s="401"/>
      <c r="DQH1843" s="401"/>
      <c r="DQI1843" s="401"/>
      <c r="DQJ1843" s="401"/>
      <c r="DQK1843" s="401"/>
      <c r="DQL1843" s="401"/>
      <c r="DQM1843" s="401"/>
      <c r="DQN1843" s="401"/>
      <c r="DQO1843" s="401"/>
      <c r="DQP1843" s="401"/>
      <c r="DQQ1843" s="401"/>
      <c r="DQR1843" s="401"/>
      <c r="DQS1843" s="401"/>
      <c r="DQT1843" s="401"/>
      <c r="DQU1843" s="401"/>
      <c r="DQV1843" s="401"/>
      <c r="DQW1843" s="401"/>
      <c r="DQX1843" s="401"/>
      <c r="DQY1843" s="401"/>
      <c r="DQZ1843" s="401"/>
      <c r="DRA1843" s="401"/>
      <c r="DRB1843" s="401"/>
      <c r="DRC1843" s="401"/>
      <c r="DRD1843" s="401"/>
      <c r="DRE1843" s="401"/>
      <c r="DRF1843" s="401"/>
      <c r="DRG1843" s="401"/>
      <c r="DRH1843" s="401"/>
      <c r="DRI1843" s="401"/>
      <c r="DRJ1843" s="401"/>
      <c r="DRK1843" s="401"/>
      <c r="DRL1843" s="401"/>
      <c r="DRM1843" s="401"/>
      <c r="DRN1843" s="401"/>
      <c r="DRO1843" s="401"/>
      <c r="DRP1843" s="401"/>
      <c r="DRQ1843" s="401"/>
      <c r="DRR1843" s="401"/>
      <c r="DRS1843" s="401"/>
      <c r="DRT1843" s="401"/>
      <c r="DRU1843" s="401"/>
      <c r="DRV1843" s="401"/>
      <c r="DRW1843" s="401"/>
      <c r="DRX1843" s="401"/>
      <c r="DRY1843" s="401"/>
      <c r="DRZ1843" s="401"/>
      <c r="DSA1843" s="401"/>
      <c r="DSB1843" s="401"/>
      <c r="DSC1843" s="401"/>
      <c r="DSD1843" s="401"/>
      <c r="DSE1843" s="401"/>
      <c r="DSF1843" s="401"/>
      <c r="DSG1843" s="401"/>
      <c r="DSH1843" s="401"/>
      <c r="DSI1843" s="401"/>
      <c r="DSJ1843" s="401"/>
      <c r="DSK1843" s="401"/>
      <c r="DSL1843" s="401"/>
      <c r="DSM1843" s="401"/>
      <c r="DSN1843" s="401"/>
      <c r="DSO1843" s="401"/>
      <c r="DSP1843" s="401"/>
      <c r="DSQ1843" s="401"/>
      <c r="DSR1843" s="401"/>
      <c r="DSS1843" s="401"/>
      <c r="DST1843" s="401"/>
      <c r="DSU1843" s="401"/>
      <c r="DSV1843" s="401"/>
      <c r="DSW1843" s="401"/>
      <c r="DSX1843" s="401"/>
      <c r="DSY1843" s="401"/>
      <c r="DSZ1843" s="401"/>
      <c r="DTA1843" s="401"/>
      <c r="DTB1843" s="401"/>
      <c r="DTC1843" s="401"/>
      <c r="DTD1843" s="401"/>
      <c r="DTE1843" s="401"/>
      <c r="DTF1843" s="401"/>
      <c r="DTG1843" s="401"/>
      <c r="DTH1843" s="401"/>
      <c r="DTI1843" s="401"/>
      <c r="DTJ1843" s="401"/>
      <c r="DTK1843" s="401"/>
      <c r="DTL1843" s="401"/>
      <c r="DTM1843" s="401"/>
      <c r="DTN1843" s="401"/>
      <c r="DTO1843" s="401"/>
      <c r="DTP1843" s="401"/>
      <c r="DTQ1843" s="401"/>
      <c r="DTR1843" s="401"/>
      <c r="DTS1843" s="401"/>
      <c r="DTT1843" s="401"/>
      <c r="DTU1843" s="401"/>
      <c r="DTV1843" s="401"/>
      <c r="DTW1843" s="401"/>
      <c r="DTX1843" s="401"/>
      <c r="DTY1843" s="401"/>
      <c r="DTZ1843" s="401"/>
      <c r="DUA1843" s="401"/>
      <c r="DUB1843" s="401"/>
      <c r="DUC1843" s="401"/>
      <c r="DUD1843" s="401"/>
      <c r="DUE1843" s="401"/>
      <c r="DUF1843" s="401"/>
      <c r="DUG1843" s="401"/>
      <c r="DUH1843" s="401"/>
      <c r="DUI1843" s="401"/>
      <c r="DUJ1843" s="401"/>
      <c r="DUK1843" s="401"/>
      <c r="DUL1843" s="401"/>
      <c r="DUM1843" s="401"/>
      <c r="DUN1843" s="401"/>
      <c r="DUO1843" s="401"/>
      <c r="DUP1843" s="401"/>
      <c r="DUQ1843" s="401"/>
      <c r="DUR1843" s="401"/>
      <c r="DUS1843" s="401"/>
      <c r="DUT1843" s="401"/>
      <c r="DUU1843" s="401"/>
      <c r="DUV1843" s="401"/>
      <c r="DUW1843" s="401"/>
      <c r="DUX1843" s="401"/>
      <c r="DUY1843" s="401"/>
      <c r="DUZ1843" s="401"/>
      <c r="DVA1843" s="401"/>
      <c r="DVB1843" s="401"/>
      <c r="DVC1843" s="401"/>
      <c r="DVD1843" s="401"/>
      <c r="DVE1843" s="401"/>
      <c r="DVF1843" s="401"/>
      <c r="DVG1843" s="401"/>
      <c r="DVH1843" s="401"/>
      <c r="DVI1843" s="401"/>
      <c r="DVJ1843" s="401"/>
      <c r="DVK1843" s="401"/>
      <c r="DVL1843" s="401"/>
      <c r="DVM1843" s="401"/>
      <c r="DVN1843" s="401"/>
      <c r="DVO1843" s="401"/>
      <c r="DVP1843" s="401"/>
      <c r="DVQ1843" s="401"/>
      <c r="DVR1843" s="401"/>
      <c r="DVS1843" s="401"/>
      <c r="DVT1843" s="401"/>
      <c r="DVU1843" s="401"/>
      <c r="DVV1843" s="401"/>
      <c r="DVW1843" s="401"/>
      <c r="DVX1843" s="401"/>
      <c r="DVY1843" s="401"/>
      <c r="DVZ1843" s="401"/>
      <c r="DWA1843" s="401"/>
      <c r="DWB1843" s="401"/>
      <c r="DWC1843" s="401"/>
      <c r="DWD1843" s="401"/>
      <c r="DWE1843" s="401"/>
      <c r="DWF1843" s="401"/>
      <c r="DWG1843" s="401"/>
      <c r="DWH1843" s="401"/>
      <c r="DWI1843" s="401"/>
      <c r="DWJ1843" s="401"/>
      <c r="DWK1843" s="401"/>
      <c r="DWL1843" s="401"/>
      <c r="DWM1843" s="401"/>
      <c r="DWN1843" s="401"/>
      <c r="DWO1843" s="401"/>
      <c r="DWP1843" s="401"/>
      <c r="DWQ1843" s="401"/>
      <c r="DWR1843" s="401"/>
      <c r="DWS1843" s="401"/>
      <c r="DWT1843" s="401"/>
      <c r="DWU1843" s="401"/>
      <c r="DWV1843" s="401"/>
      <c r="DWW1843" s="401"/>
      <c r="DWX1843" s="401"/>
      <c r="DWY1843" s="401"/>
      <c r="DWZ1843" s="401"/>
      <c r="DXA1843" s="401"/>
      <c r="DXB1843" s="401"/>
      <c r="DXC1843" s="401"/>
      <c r="DXD1843" s="401"/>
      <c r="DXE1843" s="401"/>
      <c r="DXF1843" s="401"/>
      <c r="DXG1843" s="401"/>
      <c r="DXH1843" s="401"/>
      <c r="DXI1843" s="401"/>
      <c r="DXJ1843" s="401"/>
      <c r="DXK1843" s="401"/>
      <c r="DXL1843" s="401"/>
      <c r="DXM1843" s="401"/>
      <c r="DXN1843" s="401"/>
      <c r="DXO1843" s="401"/>
      <c r="DXP1843" s="401"/>
      <c r="DXQ1843" s="401"/>
      <c r="DXR1843" s="401"/>
      <c r="DXS1843" s="401"/>
      <c r="DXT1843" s="401"/>
      <c r="DXU1843" s="401"/>
      <c r="DXV1843" s="401"/>
      <c r="DXW1843" s="401"/>
      <c r="DXX1843" s="401"/>
      <c r="DXY1843" s="401"/>
      <c r="DXZ1843" s="401"/>
      <c r="DYA1843" s="401"/>
      <c r="DYB1843" s="401"/>
      <c r="DYC1843" s="401"/>
      <c r="DYD1843" s="401"/>
      <c r="DYE1843" s="401"/>
      <c r="DYF1843" s="401"/>
      <c r="DYG1843" s="401"/>
      <c r="DYH1843" s="401"/>
      <c r="DYI1843" s="401"/>
      <c r="DYJ1843" s="401"/>
      <c r="DYK1843" s="401"/>
      <c r="DYL1843" s="401"/>
      <c r="DYM1843" s="401"/>
      <c r="DYN1843" s="401"/>
      <c r="DYO1843" s="401"/>
      <c r="DYP1843" s="401"/>
      <c r="DYQ1843" s="401"/>
      <c r="DYR1843" s="401"/>
      <c r="DYS1843" s="401"/>
      <c r="DYT1843" s="401"/>
      <c r="DYU1843" s="401"/>
      <c r="DYV1843" s="401"/>
      <c r="DYW1843" s="401"/>
      <c r="DYX1843" s="401"/>
      <c r="DYY1843" s="401"/>
      <c r="DYZ1843" s="401"/>
      <c r="DZA1843" s="401"/>
      <c r="DZB1843" s="401"/>
      <c r="DZC1843" s="401"/>
      <c r="DZD1843" s="401"/>
      <c r="DZE1843" s="401"/>
      <c r="DZF1843" s="401"/>
      <c r="DZG1843" s="401"/>
      <c r="DZH1843" s="401"/>
      <c r="DZI1843" s="401"/>
      <c r="DZJ1843" s="401"/>
      <c r="DZK1843" s="401"/>
      <c r="DZL1843" s="401"/>
      <c r="DZM1843" s="401"/>
      <c r="DZN1843" s="401"/>
      <c r="DZO1843" s="401"/>
      <c r="DZP1843" s="401"/>
      <c r="DZQ1843" s="401"/>
      <c r="DZR1843" s="401"/>
      <c r="DZS1843" s="401"/>
      <c r="DZT1843" s="401"/>
      <c r="DZU1843" s="401"/>
      <c r="DZV1843" s="401"/>
      <c r="DZW1843" s="401"/>
      <c r="DZX1843" s="401"/>
      <c r="DZY1843" s="401"/>
      <c r="DZZ1843" s="401"/>
      <c r="EAA1843" s="401"/>
      <c r="EAB1843" s="401"/>
      <c r="EAC1843" s="401"/>
      <c r="EAD1843" s="401"/>
      <c r="EAE1843" s="401"/>
      <c r="EAF1843" s="401"/>
      <c r="EAG1843" s="401"/>
      <c r="EAH1843" s="401"/>
      <c r="EAI1843" s="401"/>
      <c r="EAJ1843" s="401"/>
      <c r="EAK1843" s="401"/>
      <c r="EAL1843" s="401"/>
      <c r="EAM1843" s="401"/>
      <c r="EAN1843" s="401"/>
      <c r="EAO1843" s="401"/>
      <c r="EAP1843" s="401"/>
      <c r="EAQ1843" s="401"/>
      <c r="EAR1843" s="401"/>
      <c r="EAS1843" s="401"/>
      <c r="EAT1843" s="401"/>
      <c r="EAU1843" s="401"/>
      <c r="EAV1843" s="401"/>
      <c r="EAW1843" s="401"/>
      <c r="EAX1843" s="401"/>
      <c r="EAY1843" s="401"/>
      <c r="EAZ1843" s="401"/>
      <c r="EBA1843" s="401"/>
      <c r="EBB1843" s="401"/>
      <c r="EBC1843" s="401"/>
      <c r="EBD1843" s="401"/>
      <c r="EBE1843" s="401"/>
      <c r="EBF1843" s="401"/>
      <c r="EBG1843" s="401"/>
      <c r="EBH1843" s="401"/>
      <c r="EBI1843" s="401"/>
      <c r="EBJ1843" s="401"/>
      <c r="EBK1843" s="401"/>
      <c r="EBL1843" s="401"/>
      <c r="EBM1843" s="401"/>
      <c r="EBN1843" s="401"/>
      <c r="EBO1843" s="401"/>
      <c r="EBP1843" s="401"/>
      <c r="EBQ1843" s="401"/>
      <c r="EBR1843" s="401"/>
      <c r="EBS1843" s="401"/>
      <c r="EBT1843" s="401"/>
      <c r="EBU1843" s="401"/>
      <c r="EBV1843" s="401"/>
      <c r="EBW1843" s="401"/>
      <c r="EBX1843" s="401"/>
      <c r="EBY1843" s="401"/>
      <c r="EBZ1843" s="401"/>
      <c r="ECA1843" s="401"/>
      <c r="ECB1843" s="401"/>
      <c r="ECC1843" s="401"/>
      <c r="ECD1843" s="401"/>
      <c r="ECE1843" s="401"/>
      <c r="ECF1843" s="401"/>
      <c r="ECG1843" s="401"/>
      <c r="ECH1843" s="401"/>
      <c r="ECI1843" s="401"/>
      <c r="ECJ1843" s="401"/>
      <c r="ECK1843" s="401"/>
      <c r="ECL1843" s="401"/>
      <c r="ECM1843" s="401"/>
      <c r="ECN1843" s="401"/>
      <c r="ECO1843" s="401"/>
      <c r="ECP1843" s="401"/>
      <c r="ECQ1843" s="401"/>
      <c r="ECR1843" s="401"/>
      <c r="ECS1843" s="401"/>
      <c r="ECT1843" s="401"/>
      <c r="ECU1843" s="401"/>
      <c r="ECV1843" s="401"/>
      <c r="ECW1843" s="401"/>
      <c r="ECX1843" s="401"/>
      <c r="ECY1843" s="401"/>
      <c r="ECZ1843" s="401"/>
      <c r="EDA1843" s="401"/>
      <c r="EDB1843" s="401"/>
      <c r="EDC1843" s="401"/>
      <c r="EDD1843" s="401"/>
      <c r="EDE1843" s="401"/>
      <c r="EDF1843" s="401"/>
      <c r="EDG1843" s="401"/>
      <c r="EDH1843" s="401"/>
      <c r="EDI1843" s="401"/>
      <c r="EDJ1843" s="401"/>
      <c r="EDK1843" s="401"/>
      <c r="EDL1843" s="401"/>
      <c r="EDM1843" s="401"/>
      <c r="EDN1843" s="401"/>
      <c r="EDO1843" s="401"/>
      <c r="EDP1843" s="401"/>
      <c r="EDQ1843" s="401"/>
      <c r="EDR1843" s="401"/>
      <c r="EDS1843" s="401"/>
      <c r="EDT1843" s="401"/>
      <c r="EDU1843" s="401"/>
      <c r="EDV1843" s="401"/>
      <c r="EDW1843" s="401"/>
      <c r="EDX1843" s="401"/>
      <c r="EDY1843" s="401"/>
      <c r="EDZ1843" s="401"/>
      <c r="EEA1843" s="401"/>
      <c r="EEB1843" s="401"/>
      <c r="EEC1843" s="401"/>
      <c r="EED1843" s="401"/>
      <c r="EEE1843" s="401"/>
      <c r="EEF1843" s="401"/>
      <c r="EEG1843" s="401"/>
      <c r="EEH1843" s="401"/>
      <c r="EEI1843" s="401"/>
      <c r="EEJ1843" s="401"/>
      <c r="EEK1843" s="401"/>
      <c r="EEL1843" s="401"/>
      <c r="EEM1843" s="401"/>
      <c r="EEN1843" s="401"/>
      <c r="EEO1843" s="401"/>
      <c r="EEP1843" s="401"/>
      <c r="EEQ1843" s="401"/>
      <c r="EER1843" s="401"/>
      <c r="EES1843" s="401"/>
      <c r="EET1843" s="401"/>
      <c r="EEU1843" s="401"/>
      <c r="EEV1843" s="401"/>
      <c r="EEW1843" s="401"/>
      <c r="EEX1843" s="401"/>
      <c r="EEY1843" s="401"/>
      <c r="EEZ1843" s="401"/>
      <c r="EFA1843" s="401"/>
      <c r="EFB1843" s="401"/>
      <c r="EFC1843" s="401"/>
      <c r="EFD1843" s="401"/>
      <c r="EFE1843" s="401"/>
      <c r="EFF1843" s="401"/>
      <c r="EFG1843" s="401"/>
      <c r="EFH1843" s="401"/>
      <c r="EFI1843" s="401"/>
      <c r="EFJ1843" s="401"/>
      <c r="EFK1843" s="401"/>
      <c r="EFL1843" s="401"/>
      <c r="EFM1843" s="401"/>
      <c r="EFN1843" s="401"/>
      <c r="EFO1843" s="401"/>
      <c r="EFP1843" s="401"/>
      <c r="EFQ1843" s="401"/>
      <c r="EFR1843" s="401"/>
      <c r="EFS1843" s="401"/>
      <c r="EFT1843" s="401"/>
      <c r="EFU1843" s="401"/>
      <c r="EFV1843" s="401"/>
      <c r="EFW1843" s="401"/>
      <c r="EFX1843" s="401"/>
      <c r="EFY1843" s="401"/>
      <c r="EFZ1843" s="401"/>
      <c r="EGA1843" s="401"/>
      <c r="EGB1843" s="401"/>
      <c r="EGC1843" s="401"/>
      <c r="EGD1843" s="401"/>
      <c r="EGE1843" s="401"/>
      <c r="EGF1843" s="401"/>
      <c r="EGG1843" s="401"/>
      <c r="EGH1843" s="401"/>
      <c r="EGI1843" s="401"/>
      <c r="EGJ1843" s="401"/>
      <c r="EGK1843" s="401"/>
      <c r="EGL1843" s="401"/>
      <c r="EGM1843" s="401"/>
      <c r="EGN1843" s="401"/>
      <c r="EGO1843" s="401"/>
      <c r="EGP1843" s="401"/>
      <c r="EGQ1843" s="401"/>
      <c r="EGR1843" s="401"/>
      <c r="EGS1843" s="401"/>
      <c r="EGT1843" s="401"/>
      <c r="EGU1843" s="401"/>
      <c r="EGV1843" s="401"/>
      <c r="EGW1843" s="401"/>
      <c r="EGX1843" s="401"/>
      <c r="EGY1843" s="401"/>
      <c r="EGZ1843" s="401"/>
      <c r="EHA1843" s="401"/>
      <c r="EHB1843" s="401"/>
      <c r="EHC1843" s="401"/>
      <c r="EHD1843" s="401"/>
      <c r="EHE1843" s="401"/>
      <c r="EHF1843" s="401"/>
      <c r="EHG1843" s="401"/>
      <c r="EHH1843" s="401"/>
      <c r="EHI1843" s="401"/>
      <c r="EHJ1843" s="401"/>
      <c r="EHK1843" s="401"/>
      <c r="EHL1843" s="401"/>
      <c r="EHM1843" s="401"/>
      <c r="EHN1843" s="401"/>
      <c r="EHO1843" s="401"/>
      <c r="EHP1843" s="401"/>
      <c r="EHQ1843" s="401"/>
      <c r="EHR1843" s="401"/>
      <c r="EHS1843" s="401"/>
      <c r="EHT1843" s="401"/>
      <c r="EHU1843" s="401"/>
      <c r="EHV1843" s="401"/>
      <c r="EHW1843" s="401"/>
      <c r="EHX1843" s="401"/>
      <c r="EHY1843" s="401"/>
      <c r="EHZ1843" s="401"/>
      <c r="EIA1843" s="401"/>
      <c r="EIB1843" s="401"/>
      <c r="EIC1843" s="401"/>
      <c r="EID1843" s="401"/>
      <c r="EIE1843" s="401"/>
      <c r="EIF1843" s="401"/>
      <c r="EIG1843" s="401"/>
      <c r="EIH1843" s="401"/>
      <c r="EII1843" s="401"/>
      <c r="EIJ1843" s="401"/>
      <c r="EIK1843" s="401"/>
      <c r="EIL1843" s="401"/>
      <c r="EIM1843" s="401"/>
      <c r="EIN1843" s="401"/>
      <c r="EIO1843" s="401"/>
      <c r="EIP1843" s="401"/>
      <c r="EIQ1843" s="401"/>
      <c r="EIR1843" s="401"/>
      <c r="EIS1843" s="401"/>
      <c r="EIT1843" s="401"/>
      <c r="EIU1843" s="401"/>
      <c r="EIV1843" s="401"/>
      <c r="EIW1843" s="401"/>
      <c r="EIX1843" s="401"/>
      <c r="EIY1843" s="401"/>
      <c r="EIZ1843" s="401"/>
      <c r="EJA1843" s="401"/>
      <c r="EJB1843" s="401"/>
      <c r="EJC1843" s="401"/>
      <c r="EJD1843" s="401"/>
      <c r="EJE1843" s="401"/>
      <c r="EJF1843" s="401"/>
      <c r="EJG1843" s="401"/>
      <c r="EJH1843" s="401"/>
      <c r="EJI1843" s="401"/>
      <c r="EJJ1843" s="401"/>
      <c r="EJK1843" s="401"/>
      <c r="EJL1843" s="401"/>
      <c r="EJM1843" s="401"/>
      <c r="EJN1843" s="401"/>
      <c r="EJO1843" s="401"/>
      <c r="EJP1843" s="401"/>
      <c r="EJQ1843" s="401"/>
      <c r="EJR1843" s="401"/>
      <c r="EJS1843" s="401"/>
      <c r="EJT1843" s="401"/>
      <c r="EJU1843" s="401"/>
      <c r="EJV1843" s="401"/>
      <c r="EJW1843" s="401"/>
      <c r="EJX1843" s="401"/>
      <c r="EJY1843" s="401"/>
      <c r="EJZ1843" s="401"/>
      <c r="EKA1843" s="401"/>
      <c r="EKB1843" s="401"/>
      <c r="EKC1843" s="401"/>
      <c r="EKD1843" s="401"/>
      <c r="EKE1843" s="401"/>
      <c r="EKF1843" s="401"/>
      <c r="EKG1843" s="401"/>
      <c r="EKH1843" s="401"/>
      <c r="EKI1843" s="401"/>
      <c r="EKJ1843" s="401"/>
      <c r="EKK1843" s="401"/>
      <c r="EKL1843" s="401"/>
      <c r="EKM1843" s="401"/>
      <c r="EKN1843" s="401"/>
      <c r="EKO1843" s="401"/>
      <c r="EKP1843" s="401"/>
      <c r="EKQ1843" s="401"/>
      <c r="EKR1843" s="401"/>
      <c r="EKS1843" s="401"/>
      <c r="EKT1843" s="401"/>
      <c r="EKU1843" s="401"/>
      <c r="EKV1843" s="401"/>
      <c r="EKW1843" s="401"/>
      <c r="EKX1843" s="401"/>
      <c r="EKY1843" s="401"/>
      <c r="EKZ1843" s="401"/>
      <c r="ELA1843" s="401"/>
      <c r="ELB1843" s="401"/>
      <c r="ELC1843" s="401"/>
      <c r="ELD1843" s="401"/>
      <c r="ELE1843" s="401"/>
      <c r="ELF1843" s="401"/>
      <c r="ELG1843" s="401"/>
      <c r="ELH1843" s="401"/>
      <c r="ELI1843" s="401"/>
      <c r="ELJ1843" s="401"/>
      <c r="ELK1843" s="401"/>
      <c r="ELL1843" s="401"/>
      <c r="ELM1843" s="401"/>
      <c r="ELN1843" s="401"/>
      <c r="ELO1843" s="401"/>
      <c r="ELP1843" s="401"/>
      <c r="ELQ1843" s="401"/>
      <c r="ELR1843" s="401"/>
      <c r="ELS1843" s="401"/>
      <c r="ELT1843" s="401"/>
      <c r="ELU1843" s="401"/>
      <c r="ELV1843" s="401"/>
      <c r="ELW1843" s="401"/>
      <c r="ELX1843" s="401"/>
      <c r="ELY1843" s="401"/>
      <c r="ELZ1843" s="401"/>
      <c r="EMA1843" s="401"/>
      <c r="EMB1843" s="401"/>
      <c r="EMC1843" s="401"/>
      <c r="EMD1843" s="401"/>
      <c r="EME1843" s="401"/>
      <c r="EMF1843" s="401"/>
      <c r="EMG1843" s="401"/>
      <c r="EMH1843" s="401"/>
      <c r="EMI1843" s="401"/>
      <c r="EMJ1843" s="401"/>
      <c r="EMK1843" s="401"/>
      <c r="EML1843" s="401"/>
      <c r="EMM1843" s="401"/>
      <c r="EMN1843" s="401"/>
      <c r="EMO1843" s="401"/>
      <c r="EMP1843" s="401"/>
      <c r="EMQ1843" s="401"/>
      <c r="EMR1843" s="401"/>
      <c r="EMS1843" s="401"/>
      <c r="EMT1843" s="401"/>
      <c r="EMU1843" s="401"/>
      <c r="EMV1843" s="401"/>
      <c r="EMW1843" s="401"/>
      <c r="EMX1843" s="401"/>
      <c r="EMY1843" s="401"/>
      <c r="EMZ1843" s="401"/>
      <c r="ENA1843" s="401"/>
      <c r="ENB1843" s="401"/>
      <c r="ENC1843" s="401"/>
      <c r="END1843" s="401"/>
      <c r="ENE1843" s="401"/>
      <c r="ENF1843" s="401"/>
      <c r="ENG1843" s="401"/>
      <c r="ENH1843" s="401"/>
      <c r="ENI1843" s="401"/>
      <c r="ENJ1843" s="401"/>
      <c r="ENK1843" s="401"/>
      <c r="ENL1843" s="401"/>
      <c r="ENM1843" s="401"/>
      <c r="ENN1843" s="401"/>
      <c r="ENO1843" s="401"/>
      <c r="ENP1843" s="401"/>
      <c r="ENQ1843" s="401"/>
      <c r="ENR1843" s="401"/>
      <c r="ENS1843" s="401"/>
      <c r="ENT1843" s="401"/>
      <c r="ENU1843" s="401"/>
      <c r="ENV1843" s="401"/>
      <c r="ENW1843" s="401"/>
      <c r="ENX1843" s="401"/>
      <c r="ENY1843" s="401"/>
      <c r="ENZ1843" s="401"/>
      <c r="EOA1843" s="401"/>
      <c r="EOB1843" s="401"/>
      <c r="EOC1843" s="401"/>
      <c r="EOD1843" s="401"/>
      <c r="EOE1843" s="401"/>
      <c r="EOF1843" s="401"/>
      <c r="EOG1843" s="401"/>
      <c r="EOH1843" s="401"/>
      <c r="EOI1843" s="401"/>
      <c r="EOJ1843" s="401"/>
      <c r="EOK1843" s="401"/>
      <c r="EOL1843" s="401"/>
      <c r="EOM1843" s="401"/>
      <c r="EON1843" s="401"/>
      <c r="EOO1843" s="401"/>
      <c r="EOP1843" s="401"/>
      <c r="EOQ1843" s="401"/>
      <c r="EOR1843" s="401"/>
      <c r="EOS1843" s="401"/>
      <c r="EOT1843" s="401"/>
      <c r="EOU1843" s="401"/>
      <c r="EOV1843" s="401"/>
      <c r="EOW1843" s="401"/>
      <c r="EOX1843" s="401"/>
      <c r="EOY1843" s="401"/>
      <c r="EOZ1843" s="401"/>
      <c r="EPA1843" s="401"/>
      <c r="EPB1843" s="401"/>
      <c r="EPC1843" s="401"/>
      <c r="EPD1843" s="401"/>
      <c r="EPE1843" s="401"/>
      <c r="EPF1843" s="401"/>
      <c r="EPG1843" s="401"/>
      <c r="EPH1843" s="401"/>
      <c r="EPI1843" s="401"/>
      <c r="EPJ1843" s="401"/>
      <c r="EPK1843" s="401"/>
      <c r="EPL1843" s="401"/>
      <c r="EPM1843" s="401"/>
      <c r="EPN1843" s="401"/>
      <c r="EPO1843" s="401"/>
      <c r="EPP1843" s="401"/>
      <c r="EPQ1843" s="401"/>
      <c r="EPR1843" s="401"/>
      <c r="EPS1843" s="401"/>
      <c r="EPT1843" s="401"/>
      <c r="EPU1843" s="401"/>
      <c r="EPV1843" s="401"/>
      <c r="EPW1843" s="401"/>
      <c r="EPX1843" s="401"/>
      <c r="EPY1843" s="401"/>
      <c r="EPZ1843" s="401"/>
      <c r="EQA1843" s="401"/>
      <c r="EQB1843" s="401"/>
      <c r="EQC1843" s="401"/>
      <c r="EQD1843" s="401"/>
      <c r="EQE1843" s="401"/>
      <c r="EQF1843" s="401"/>
      <c r="EQG1843" s="401"/>
      <c r="EQH1843" s="401"/>
      <c r="EQI1843" s="401"/>
      <c r="EQJ1843" s="401"/>
      <c r="EQK1843" s="401"/>
      <c r="EQL1843" s="401"/>
      <c r="EQM1843" s="401"/>
      <c r="EQN1843" s="401"/>
      <c r="EQO1843" s="401"/>
      <c r="EQP1843" s="401"/>
      <c r="EQQ1843" s="401"/>
      <c r="EQR1843" s="401"/>
      <c r="EQS1843" s="401"/>
      <c r="EQT1843" s="401"/>
      <c r="EQU1843" s="401"/>
      <c r="EQV1843" s="401"/>
      <c r="EQW1843" s="401"/>
      <c r="EQX1843" s="401"/>
      <c r="EQY1843" s="401"/>
      <c r="EQZ1843" s="401"/>
      <c r="ERA1843" s="401"/>
      <c r="ERB1843" s="401"/>
      <c r="ERC1843" s="401"/>
      <c r="ERD1843" s="401"/>
      <c r="ERE1843" s="401"/>
      <c r="ERF1843" s="401"/>
      <c r="ERG1843" s="401"/>
      <c r="ERH1843" s="401"/>
      <c r="ERI1843" s="401"/>
      <c r="ERJ1843" s="401"/>
      <c r="ERK1843" s="401"/>
      <c r="ERL1843" s="401"/>
      <c r="ERM1843" s="401"/>
      <c r="ERN1843" s="401"/>
      <c r="ERO1843" s="401"/>
      <c r="ERP1843" s="401"/>
      <c r="ERQ1843" s="401"/>
      <c r="ERR1843" s="401"/>
      <c r="ERS1843" s="401"/>
      <c r="ERT1843" s="401"/>
      <c r="ERU1843" s="401"/>
      <c r="ERV1843" s="401"/>
      <c r="ERW1843" s="401"/>
      <c r="ERX1843" s="401"/>
      <c r="ERY1843" s="401"/>
      <c r="ERZ1843" s="401"/>
      <c r="ESA1843" s="401"/>
      <c r="ESB1843" s="401"/>
      <c r="ESC1843" s="401"/>
      <c r="ESD1843" s="401"/>
      <c r="ESE1843" s="401"/>
      <c r="ESF1843" s="401"/>
      <c r="ESG1843" s="401"/>
      <c r="ESH1843" s="401"/>
      <c r="ESI1843" s="401"/>
      <c r="ESJ1843" s="401"/>
      <c r="ESK1843" s="401"/>
      <c r="ESL1843" s="401"/>
      <c r="ESM1843" s="401"/>
      <c r="ESN1843" s="401"/>
      <c r="ESO1843" s="401"/>
      <c r="ESP1843" s="401"/>
      <c r="ESQ1843" s="401"/>
      <c r="ESR1843" s="401"/>
      <c r="ESS1843" s="401"/>
      <c r="EST1843" s="401"/>
      <c r="ESU1843" s="401"/>
      <c r="ESV1843" s="401"/>
      <c r="ESW1843" s="401"/>
      <c r="ESX1843" s="401"/>
      <c r="ESY1843" s="401"/>
      <c r="ESZ1843" s="401"/>
      <c r="ETA1843" s="401"/>
      <c r="ETB1843" s="401"/>
      <c r="ETC1843" s="401"/>
      <c r="ETD1843" s="401"/>
      <c r="ETE1843" s="401"/>
      <c r="ETF1843" s="401"/>
      <c r="ETG1843" s="401"/>
      <c r="ETH1843" s="401"/>
      <c r="ETI1843" s="401"/>
      <c r="ETJ1843" s="401"/>
      <c r="ETK1843" s="401"/>
      <c r="ETL1843" s="401"/>
      <c r="ETM1843" s="401"/>
      <c r="ETN1843" s="401"/>
      <c r="ETO1843" s="401"/>
      <c r="ETP1843" s="401"/>
      <c r="ETQ1843" s="401"/>
      <c r="ETR1843" s="401"/>
      <c r="ETS1843" s="401"/>
      <c r="ETT1843" s="401"/>
      <c r="ETU1843" s="401"/>
      <c r="ETV1843" s="401"/>
      <c r="ETW1843" s="401"/>
      <c r="ETX1843" s="401"/>
      <c r="ETY1843" s="401"/>
      <c r="ETZ1843" s="401"/>
      <c r="EUA1843" s="401"/>
      <c r="EUB1843" s="401"/>
      <c r="EUC1843" s="401"/>
      <c r="EUD1843" s="401"/>
      <c r="EUE1843" s="401"/>
      <c r="EUF1843" s="401"/>
      <c r="EUG1843" s="401"/>
      <c r="EUH1843" s="401"/>
      <c r="EUI1843" s="401"/>
      <c r="EUJ1843" s="401"/>
      <c r="EUK1843" s="401"/>
      <c r="EUL1843" s="401"/>
      <c r="EUM1843" s="401"/>
      <c r="EUN1843" s="401"/>
      <c r="EUO1843" s="401"/>
      <c r="EUP1843" s="401"/>
      <c r="EUQ1843" s="401"/>
      <c r="EUR1843" s="401"/>
      <c r="EUS1843" s="401"/>
      <c r="EUT1843" s="401"/>
      <c r="EUU1843" s="401"/>
      <c r="EUV1843" s="401"/>
      <c r="EUW1843" s="401"/>
      <c r="EUX1843" s="401"/>
      <c r="EUY1843" s="401"/>
      <c r="EUZ1843" s="401"/>
      <c r="EVA1843" s="401"/>
      <c r="EVB1843" s="401"/>
      <c r="EVC1843" s="401"/>
      <c r="EVD1843" s="401"/>
      <c r="EVE1843" s="401"/>
      <c r="EVF1843" s="401"/>
      <c r="EVG1843" s="401"/>
      <c r="EVH1843" s="401"/>
      <c r="EVI1843" s="401"/>
      <c r="EVJ1843" s="401"/>
      <c r="EVK1843" s="401"/>
      <c r="EVL1843" s="401"/>
      <c r="EVM1843" s="401"/>
      <c r="EVN1843" s="401"/>
      <c r="EVO1843" s="401"/>
      <c r="EVP1843" s="401"/>
      <c r="EVQ1843" s="401"/>
      <c r="EVR1843" s="401"/>
      <c r="EVS1843" s="401"/>
      <c r="EVT1843" s="401"/>
      <c r="EVU1843" s="401"/>
      <c r="EVV1843" s="401"/>
      <c r="EVW1843" s="401"/>
      <c r="EVX1843" s="401"/>
      <c r="EVY1843" s="401"/>
      <c r="EVZ1843" s="401"/>
      <c r="EWA1843" s="401"/>
      <c r="EWB1843" s="401"/>
      <c r="EWC1843" s="401"/>
      <c r="EWD1843" s="401"/>
      <c r="EWE1843" s="401"/>
      <c r="EWF1843" s="401"/>
      <c r="EWG1843" s="401"/>
      <c r="EWH1843" s="401"/>
      <c r="EWI1843" s="401"/>
      <c r="EWJ1843" s="401"/>
      <c r="EWK1843" s="401"/>
      <c r="EWL1843" s="401"/>
      <c r="EWM1843" s="401"/>
      <c r="EWN1843" s="401"/>
      <c r="EWO1843" s="401"/>
      <c r="EWP1843" s="401"/>
      <c r="EWQ1843" s="401"/>
      <c r="EWR1843" s="401"/>
      <c r="EWS1843" s="401"/>
      <c r="EWT1843" s="401"/>
      <c r="EWU1843" s="401"/>
      <c r="EWV1843" s="401"/>
      <c r="EWW1843" s="401"/>
      <c r="EWX1843" s="401"/>
      <c r="EWY1843" s="401"/>
      <c r="EWZ1843" s="401"/>
      <c r="EXA1843" s="401"/>
      <c r="EXB1843" s="401"/>
      <c r="EXC1843" s="401"/>
      <c r="EXD1843" s="401"/>
      <c r="EXE1843" s="401"/>
      <c r="EXF1843" s="401"/>
      <c r="EXG1843" s="401"/>
      <c r="EXH1843" s="401"/>
      <c r="EXI1843" s="401"/>
      <c r="EXJ1843" s="401"/>
      <c r="EXK1843" s="401"/>
      <c r="EXL1843" s="401"/>
      <c r="EXM1843" s="401"/>
      <c r="EXN1843" s="401"/>
      <c r="EXO1843" s="401"/>
      <c r="EXP1843" s="401"/>
      <c r="EXQ1843" s="401"/>
      <c r="EXR1843" s="401"/>
      <c r="EXS1843" s="401"/>
      <c r="EXT1843" s="401"/>
      <c r="EXU1843" s="401"/>
      <c r="EXV1843" s="401"/>
      <c r="EXW1843" s="401"/>
      <c r="EXX1843" s="401"/>
      <c r="EXY1843" s="401"/>
      <c r="EXZ1843" s="401"/>
      <c r="EYA1843" s="401"/>
      <c r="EYB1843" s="401"/>
      <c r="EYC1843" s="401"/>
      <c r="EYD1843" s="401"/>
      <c r="EYE1843" s="401"/>
      <c r="EYF1843" s="401"/>
      <c r="EYG1843" s="401"/>
      <c r="EYH1843" s="401"/>
      <c r="EYI1843" s="401"/>
      <c r="EYJ1843" s="401"/>
      <c r="EYK1843" s="401"/>
      <c r="EYL1843" s="401"/>
      <c r="EYM1843" s="401"/>
      <c r="EYN1843" s="401"/>
      <c r="EYO1843" s="401"/>
      <c r="EYP1843" s="401"/>
      <c r="EYQ1843" s="401"/>
      <c r="EYR1843" s="401"/>
      <c r="EYS1843" s="401"/>
      <c r="EYT1843" s="401"/>
      <c r="EYU1843" s="401"/>
      <c r="EYV1843" s="401"/>
      <c r="EYW1843" s="401"/>
      <c r="EYX1843" s="401"/>
      <c r="EYY1843" s="401"/>
      <c r="EYZ1843" s="401"/>
      <c r="EZA1843" s="401"/>
      <c r="EZB1843" s="401"/>
      <c r="EZC1843" s="401"/>
      <c r="EZD1843" s="401"/>
      <c r="EZE1843" s="401"/>
      <c r="EZF1843" s="401"/>
      <c r="EZG1843" s="401"/>
      <c r="EZH1843" s="401"/>
      <c r="EZI1843" s="401"/>
      <c r="EZJ1843" s="401"/>
      <c r="EZK1843" s="401"/>
      <c r="EZL1843" s="401"/>
      <c r="EZM1843" s="401"/>
      <c r="EZN1843" s="401"/>
      <c r="EZO1843" s="401"/>
      <c r="EZP1843" s="401"/>
      <c r="EZQ1843" s="401"/>
      <c r="EZR1843" s="401"/>
      <c r="EZS1843" s="401"/>
      <c r="EZT1843" s="401"/>
      <c r="EZU1843" s="401"/>
      <c r="EZV1843" s="401"/>
      <c r="EZW1843" s="401"/>
      <c r="EZX1843" s="401"/>
      <c r="EZY1843" s="401"/>
      <c r="EZZ1843" s="401"/>
      <c r="FAA1843" s="401"/>
      <c r="FAB1843" s="401"/>
      <c r="FAC1843" s="401"/>
      <c r="FAD1843" s="401"/>
      <c r="FAE1843" s="401"/>
      <c r="FAF1843" s="401"/>
      <c r="FAG1843" s="401"/>
      <c r="FAH1843" s="401"/>
      <c r="FAI1843" s="401"/>
      <c r="FAJ1843" s="401"/>
      <c r="FAK1843" s="401"/>
      <c r="FAL1843" s="401"/>
      <c r="FAM1843" s="401"/>
      <c r="FAN1843" s="401"/>
      <c r="FAO1843" s="401"/>
      <c r="FAP1843" s="401"/>
      <c r="FAQ1843" s="401"/>
      <c r="FAR1843" s="401"/>
      <c r="FAS1843" s="401"/>
      <c r="FAT1843" s="401"/>
      <c r="FAU1843" s="401"/>
      <c r="FAV1843" s="401"/>
      <c r="FAW1843" s="401"/>
      <c r="FAX1843" s="401"/>
      <c r="FAY1843" s="401"/>
      <c r="FAZ1843" s="401"/>
      <c r="FBA1843" s="401"/>
      <c r="FBB1843" s="401"/>
      <c r="FBC1843" s="401"/>
      <c r="FBD1843" s="401"/>
      <c r="FBE1843" s="401"/>
      <c r="FBF1843" s="401"/>
      <c r="FBG1843" s="401"/>
      <c r="FBH1843" s="401"/>
      <c r="FBI1843" s="401"/>
      <c r="FBJ1843" s="401"/>
      <c r="FBK1843" s="401"/>
      <c r="FBL1843" s="401"/>
      <c r="FBM1843" s="401"/>
      <c r="FBN1843" s="401"/>
      <c r="FBO1843" s="401"/>
      <c r="FBP1843" s="401"/>
      <c r="FBQ1843" s="401"/>
      <c r="FBR1843" s="401"/>
      <c r="FBS1843" s="401"/>
      <c r="FBT1843" s="401"/>
      <c r="FBU1843" s="401"/>
      <c r="FBV1843" s="401"/>
      <c r="FBW1843" s="401"/>
      <c r="FBX1843" s="401"/>
      <c r="FBY1843" s="401"/>
      <c r="FBZ1843" s="401"/>
      <c r="FCA1843" s="401"/>
      <c r="FCB1843" s="401"/>
      <c r="FCC1843" s="401"/>
      <c r="FCD1843" s="401"/>
      <c r="FCE1843" s="401"/>
      <c r="FCF1843" s="401"/>
      <c r="FCG1843" s="401"/>
      <c r="FCH1843" s="401"/>
      <c r="FCI1843" s="401"/>
      <c r="FCJ1843" s="401"/>
      <c r="FCK1843" s="401"/>
      <c r="FCL1843" s="401"/>
      <c r="FCM1843" s="401"/>
      <c r="FCN1843" s="401"/>
      <c r="FCO1843" s="401"/>
      <c r="FCP1843" s="401"/>
      <c r="FCQ1843" s="401"/>
      <c r="FCR1843" s="401"/>
      <c r="FCS1843" s="401"/>
      <c r="FCT1843" s="401"/>
      <c r="FCU1843" s="401"/>
      <c r="FCV1843" s="401"/>
      <c r="FCW1843" s="401"/>
      <c r="FCX1843" s="401"/>
      <c r="FCY1843" s="401"/>
      <c r="FCZ1843" s="401"/>
      <c r="FDA1843" s="401"/>
      <c r="FDB1843" s="401"/>
      <c r="FDC1843" s="401"/>
      <c r="FDD1843" s="401"/>
      <c r="FDE1843" s="401"/>
      <c r="FDF1843" s="401"/>
      <c r="FDG1843" s="401"/>
      <c r="FDH1843" s="401"/>
      <c r="FDI1843" s="401"/>
      <c r="FDJ1843" s="401"/>
      <c r="FDK1843" s="401"/>
      <c r="FDL1843" s="401"/>
      <c r="FDM1843" s="401"/>
      <c r="FDN1843" s="401"/>
      <c r="FDO1843" s="401"/>
      <c r="FDP1843" s="401"/>
      <c r="FDQ1843" s="401"/>
      <c r="FDR1843" s="401"/>
      <c r="FDS1843" s="401"/>
      <c r="FDT1843" s="401"/>
      <c r="FDU1843" s="401"/>
      <c r="FDV1843" s="401"/>
      <c r="FDW1843" s="401"/>
      <c r="FDX1843" s="401"/>
      <c r="FDY1843" s="401"/>
      <c r="FDZ1843" s="401"/>
      <c r="FEA1843" s="401"/>
      <c r="FEB1843" s="401"/>
      <c r="FEC1843" s="401"/>
      <c r="FED1843" s="401"/>
      <c r="FEE1843" s="401"/>
      <c r="FEF1843" s="401"/>
      <c r="FEG1843" s="401"/>
      <c r="FEH1843" s="401"/>
      <c r="FEI1843" s="401"/>
      <c r="FEJ1843" s="401"/>
      <c r="FEK1843" s="401"/>
      <c r="FEL1843" s="401"/>
      <c r="FEM1843" s="401"/>
      <c r="FEN1843" s="401"/>
      <c r="FEO1843" s="401"/>
      <c r="FEP1843" s="401"/>
      <c r="FEQ1843" s="401"/>
      <c r="FER1843" s="401"/>
      <c r="FES1843" s="401"/>
      <c r="FET1843" s="401"/>
      <c r="FEU1843" s="401"/>
      <c r="FEV1843" s="401"/>
      <c r="FEW1843" s="401"/>
      <c r="FEX1843" s="401"/>
      <c r="FEY1843" s="401"/>
      <c r="FEZ1843" s="401"/>
      <c r="FFA1843" s="401"/>
      <c r="FFB1843" s="401"/>
      <c r="FFC1843" s="401"/>
      <c r="FFD1843" s="401"/>
      <c r="FFE1843" s="401"/>
      <c r="FFF1843" s="401"/>
      <c r="FFG1843" s="401"/>
      <c r="FFH1843" s="401"/>
      <c r="FFI1843" s="401"/>
      <c r="FFJ1843" s="401"/>
      <c r="FFK1843" s="401"/>
      <c r="FFL1843" s="401"/>
      <c r="FFM1843" s="401"/>
      <c r="FFN1843" s="401"/>
      <c r="FFO1843" s="401"/>
      <c r="FFP1843" s="401"/>
      <c r="FFQ1843" s="401"/>
      <c r="FFR1843" s="401"/>
      <c r="FFS1843" s="401"/>
      <c r="FFT1843" s="401"/>
      <c r="FFU1843" s="401"/>
      <c r="FFV1843" s="401"/>
      <c r="FFW1843" s="401"/>
      <c r="FFX1843" s="401"/>
      <c r="FFY1843" s="401"/>
      <c r="FFZ1843" s="401"/>
      <c r="FGA1843" s="401"/>
      <c r="FGB1843" s="401"/>
      <c r="FGC1843" s="401"/>
      <c r="FGD1843" s="401"/>
      <c r="FGE1843" s="401"/>
      <c r="FGF1843" s="401"/>
      <c r="FGG1843" s="401"/>
      <c r="FGH1843" s="401"/>
      <c r="FGI1843" s="401"/>
      <c r="FGJ1843" s="401"/>
      <c r="FGK1843" s="401"/>
      <c r="FGL1843" s="401"/>
      <c r="FGM1843" s="401"/>
      <c r="FGN1843" s="401"/>
      <c r="FGO1843" s="401"/>
      <c r="FGP1843" s="401"/>
      <c r="FGQ1843" s="401"/>
      <c r="FGR1843" s="401"/>
      <c r="FGS1843" s="401"/>
      <c r="FGT1843" s="401"/>
      <c r="FGU1843" s="401"/>
      <c r="FGV1843" s="401"/>
      <c r="FGW1843" s="401"/>
      <c r="FGX1843" s="401"/>
      <c r="FGY1843" s="401"/>
      <c r="FGZ1843" s="401"/>
      <c r="FHA1843" s="401"/>
      <c r="FHB1843" s="401"/>
      <c r="FHC1843" s="401"/>
      <c r="FHD1843" s="401"/>
      <c r="FHE1843" s="401"/>
      <c r="FHF1843" s="401"/>
      <c r="FHG1843" s="401"/>
      <c r="FHH1843" s="401"/>
      <c r="FHI1843" s="401"/>
      <c r="FHJ1843" s="401"/>
      <c r="FHK1843" s="401"/>
      <c r="FHL1843" s="401"/>
      <c r="FHM1843" s="401"/>
      <c r="FHN1843" s="401"/>
      <c r="FHO1843" s="401"/>
      <c r="FHP1843" s="401"/>
      <c r="FHQ1843" s="401"/>
      <c r="FHR1843" s="401"/>
      <c r="FHS1843" s="401"/>
      <c r="FHT1843" s="401"/>
      <c r="FHU1843" s="401"/>
      <c r="FHV1843" s="401"/>
      <c r="FHW1843" s="401"/>
      <c r="FHX1843" s="401"/>
      <c r="FHY1843" s="401"/>
      <c r="FHZ1843" s="401"/>
      <c r="FIA1843" s="401"/>
      <c r="FIB1843" s="401"/>
      <c r="FIC1843" s="401"/>
      <c r="FID1843" s="401"/>
      <c r="FIE1843" s="401"/>
      <c r="FIF1843" s="401"/>
      <c r="FIG1843" s="401"/>
      <c r="FIH1843" s="401"/>
      <c r="FII1843" s="401"/>
      <c r="FIJ1843" s="401"/>
      <c r="FIK1843" s="401"/>
      <c r="FIL1843" s="401"/>
      <c r="FIM1843" s="401"/>
      <c r="FIN1843" s="401"/>
      <c r="FIO1843" s="401"/>
      <c r="FIP1843" s="401"/>
      <c r="FIQ1843" s="401"/>
      <c r="FIR1843" s="401"/>
      <c r="FIS1843" s="401"/>
      <c r="FIT1843" s="401"/>
      <c r="FIU1843" s="401"/>
      <c r="FIV1843" s="401"/>
      <c r="FIW1843" s="401"/>
      <c r="FIX1843" s="401"/>
      <c r="FIY1843" s="401"/>
      <c r="FIZ1843" s="401"/>
      <c r="FJA1843" s="401"/>
      <c r="FJB1843" s="401"/>
      <c r="FJC1843" s="401"/>
      <c r="FJD1843" s="401"/>
      <c r="FJE1843" s="401"/>
      <c r="FJF1843" s="401"/>
      <c r="FJG1843" s="401"/>
      <c r="FJH1843" s="401"/>
      <c r="FJI1843" s="401"/>
      <c r="FJJ1843" s="401"/>
      <c r="FJK1843" s="401"/>
      <c r="FJL1843" s="401"/>
      <c r="FJM1843" s="401"/>
      <c r="FJN1843" s="401"/>
      <c r="FJO1843" s="401"/>
      <c r="FJP1843" s="401"/>
      <c r="FJQ1843" s="401"/>
      <c r="FJR1843" s="401"/>
      <c r="FJS1843" s="401"/>
      <c r="FJT1843" s="401"/>
      <c r="FJU1843" s="401"/>
      <c r="FJV1843" s="401"/>
      <c r="FJW1843" s="401"/>
      <c r="FJX1843" s="401"/>
      <c r="FJY1843" s="401"/>
      <c r="FJZ1843" s="401"/>
      <c r="FKA1843" s="401"/>
      <c r="FKB1843" s="401"/>
      <c r="FKC1843" s="401"/>
      <c r="FKD1843" s="401"/>
      <c r="FKE1843" s="401"/>
      <c r="FKF1843" s="401"/>
      <c r="FKG1843" s="401"/>
      <c r="FKH1843" s="401"/>
      <c r="FKI1843" s="401"/>
      <c r="FKJ1843" s="401"/>
      <c r="FKK1843" s="401"/>
      <c r="FKL1843" s="401"/>
      <c r="FKM1843" s="401"/>
      <c r="FKN1843" s="401"/>
      <c r="FKO1843" s="401"/>
      <c r="FKP1843" s="401"/>
      <c r="FKQ1843" s="401"/>
      <c r="FKR1843" s="401"/>
      <c r="FKS1843" s="401"/>
      <c r="FKT1843" s="401"/>
      <c r="FKU1843" s="401"/>
      <c r="FKV1843" s="401"/>
      <c r="FKW1843" s="401"/>
      <c r="FKX1843" s="401"/>
      <c r="FKY1843" s="401"/>
      <c r="FKZ1843" s="401"/>
      <c r="FLA1843" s="401"/>
      <c r="FLB1843" s="401"/>
      <c r="FLC1843" s="401"/>
      <c r="FLD1843" s="401"/>
      <c r="FLE1843" s="401"/>
      <c r="FLF1843" s="401"/>
      <c r="FLG1843" s="401"/>
      <c r="FLH1843" s="401"/>
      <c r="FLI1843" s="401"/>
      <c r="FLJ1843" s="401"/>
      <c r="FLK1843" s="401"/>
      <c r="FLL1843" s="401"/>
      <c r="FLM1843" s="401"/>
      <c r="FLN1843" s="401"/>
      <c r="FLO1843" s="401"/>
      <c r="FLP1843" s="401"/>
      <c r="FLQ1843" s="401"/>
      <c r="FLR1843" s="401"/>
      <c r="FLS1843" s="401"/>
      <c r="FLT1843" s="401"/>
      <c r="FLU1843" s="401"/>
      <c r="FLV1843" s="401"/>
      <c r="FLW1843" s="401"/>
      <c r="FLX1843" s="401"/>
      <c r="FLY1843" s="401"/>
      <c r="FLZ1843" s="401"/>
      <c r="FMA1843" s="401"/>
      <c r="FMB1843" s="401"/>
      <c r="FMC1843" s="401"/>
      <c r="FMD1843" s="401"/>
      <c r="FME1843" s="401"/>
      <c r="FMF1843" s="401"/>
      <c r="FMG1843" s="401"/>
      <c r="FMH1843" s="401"/>
      <c r="FMI1843" s="401"/>
      <c r="FMJ1843" s="401"/>
      <c r="FMK1843" s="401"/>
      <c r="FML1843" s="401"/>
      <c r="FMM1843" s="401"/>
      <c r="FMN1843" s="401"/>
      <c r="FMO1843" s="401"/>
      <c r="FMP1843" s="401"/>
      <c r="FMQ1843" s="401"/>
      <c r="FMR1843" s="401"/>
      <c r="FMS1843" s="401"/>
      <c r="FMT1843" s="401"/>
      <c r="FMU1843" s="401"/>
      <c r="FMV1843" s="401"/>
      <c r="FMW1843" s="401"/>
      <c r="FMX1843" s="401"/>
      <c r="FMY1843" s="401"/>
      <c r="FMZ1843" s="401"/>
      <c r="FNA1843" s="401"/>
      <c r="FNB1843" s="401"/>
      <c r="FNC1843" s="401"/>
      <c r="FND1843" s="401"/>
      <c r="FNE1843" s="401"/>
      <c r="FNF1843" s="401"/>
      <c r="FNG1843" s="401"/>
      <c r="FNH1843" s="401"/>
      <c r="FNI1843" s="401"/>
      <c r="FNJ1843" s="401"/>
      <c r="FNK1843" s="401"/>
      <c r="FNL1843" s="401"/>
      <c r="FNM1843" s="401"/>
      <c r="FNN1843" s="401"/>
      <c r="FNO1843" s="401"/>
      <c r="FNP1843" s="401"/>
      <c r="FNQ1843" s="401"/>
      <c r="FNR1843" s="401"/>
      <c r="FNS1843" s="401"/>
      <c r="FNT1843" s="401"/>
      <c r="FNU1843" s="401"/>
      <c r="FNV1843" s="401"/>
      <c r="FNW1843" s="401"/>
      <c r="FNX1843" s="401"/>
      <c r="FNY1843" s="401"/>
      <c r="FNZ1843" s="401"/>
      <c r="FOA1843" s="401"/>
      <c r="FOB1843" s="401"/>
      <c r="FOC1843" s="401"/>
      <c r="FOD1843" s="401"/>
      <c r="FOE1843" s="401"/>
      <c r="FOF1843" s="401"/>
      <c r="FOG1843" s="401"/>
      <c r="FOH1843" s="401"/>
      <c r="FOI1843" s="401"/>
      <c r="FOJ1843" s="401"/>
      <c r="FOK1843" s="401"/>
      <c r="FOL1843" s="401"/>
      <c r="FOM1843" s="401"/>
      <c r="FON1843" s="401"/>
      <c r="FOO1843" s="401"/>
      <c r="FOP1843" s="401"/>
      <c r="FOQ1843" s="401"/>
      <c r="FOR1843" s="401"/>
      <c r="FOS1843" s="401"/>
      <c r="FOT1843" s="401"/>
      <c r="FOU1843" s="401"/>
      <c r="FOV1843" s="401"/>
      <c r="FOW1843" s="401"/>
      <c r="FOX1843" s="401"/>
      <c r="FOY1843" s="401"/>
      <c r="FOZ1843" s="401"/>
      <c r="FPA1843" s="401"/>
      <c r="FPB1843" s="401"/>
      <c r="FPC1843" s="401"/>
      <c r="FPD1843" s="401"/>
      <c r="FPE1843" s="401"/>
      <c r="FPF1843" s="401"/>
      <c r="FPG1843" s="401"/>
      <c r="FPH1843" s="401"/>
      <c r="FPI1843" s="401"/>
      <c r="FPJ1843" s="401"/>
      <c r="FPK1843" s="401"/>
      <c r="FPL1843" s="401"/>
      <c r="FPM1843" s="401"/>
      <c r="FPN1843" s="401"/>
      <c r="FPO1843" s="401"/>
      <c r="FPP1843" s="401"/>
      <c r="FPQ1843" s="401"/>
      <c r="FPR1843" s="401"/>
      <c r="FPS1843" s="401"/>
      <c r="FPT1843" s="401"/>
      <c r="FPU1843" s="401"/>
      <c r="FPV1843" s="401"/>
      <c r="FPW1843" s="401"/>
      <c r="FPX1843" s="401"/>
      <c r="FPY1843" s="401"/>
      <c r="FPZ1843" s="401"/>
      <c r="FQA1843" s="401"/>
      <c r="FQB1843" s="401"/>
      <c r="FQC1843" s="401"/>
      <c r="FQD1843" s="401"/>
      <c r="FQE1843" s="401"/>
      <c r="FQF1843" s="401"/>
      <c r="FQG1843" s="401"/>
      <c r="FQH1843" s="401"/>
      <c r="FQI1843" s="401"/>
      <c r="FQJ1843" s="401"/>
      <c r="FQK1843" s="401"/>
      <c r="FQL1843" s="401"/>
      <c r="FQM1843" s="401"/>
      <c r="FQN1843" s="401"/>
      <c r="FQO1843" s="401"/>
      <c r="FQP1843" s="401"/>
      <c r="FQQ1843" s="401"/>
      <c r="FQR1843" s="401"/>
      <c r="FQS1843" s="401"/>
      <c r="FQT1843" s="401"/>
      <c r="FQU1843" s="401"/>
      <c r="FQV1843" s="401"/>
      <c r="FQW1843" s="401"/>
      <c r="FQX1843" s="401"/>
      <c r="FQY1843" s="401"/>
      <c r="FQZ1843" s="401"/>
      <c r="FRA1843" s="401"/>
      <c r="FRB1843" s="401"/>
      <c r="FRC1843" s="401"/>
      <c r="FRD1843" s="401"/>
      <c r="FRE1843" s="401"/>
      <c r="FRF1843" s="401"/>
      <c r="FRG1843" s="401"/>
      <c r="FRH1843" s="401"/>
      <c r="FRI1843" s="401"/>
      <c r="FRJ1843" s="401"/>
      <c r="FRK1843" s="401"/>
      <c r="FRL1843" s="401"/>
      <c r="FRM1843" s="401"/>
      <c r="FRN1843" s="401"/>
      <c r="FRO1843" s="401"/>
      <c r="FRP1843" s="401"/>
      <c r="FRQ1843" s="401"/>
      <c r="FRR1843" s="401"/>
      <c r="FRS1843" s="401"/>
      <c r="FRT1843" s="401"/>
      <c r="FRU1843" s="401"/>
      <c r="FRV1843" s="401"/>
      <c r="FRW1843" s="401"/>
      <c r="FRX1843" s="401"/>
      <c r="FRY1843" s="401"/>
      <c r="FRZ1843" s="401"/>
      <c r="FSA1843" s="401"/>
      <c r="FSB1843" s="401"/>
      <c r="FSC1843" s="401"/>
      <c r="FSD1843" s="401"/>
      <c r="FSE1843" s="401"/>
      <c r="FSF1843" s="401"/>
      <c r="FSG1843" s="401"/>
      <c r="FSH1843" s="401"/>
      <c r="FSI1843" s="401"/>
      <c r="FSJ1843" s="401"/>
      <c r="FSK1843" s="401"/>
      <c r="FSL1843" s="401"/>
      <c r="FSM1843" s="401"/>
      <c r="FSN1843" s="401"/>
      <c r="FSO1843" s="401"/>
      <c r="FSP1843" s="401"/>
      <c r="FSQ1843" s="401"/>
      <c r="FSR1843" s="401"/>
      <c r="FSS1843" s="401"/>
      <c r="FST1843" s="401"/>
      <c r="FSU1843" s="401"/>
      <c r="FSV1843" s="401"/>
      <c r="FSW1843" s="401"/>
      <c r="FSX1843" s="401"/>
      <c r="FSY1843" s="401"/>
      <c r="FSZ1843" s="401"/>
      <c r="FTA1843" s="401"/>
      <c r="FTB1843" s="401"/>
      <c r="FTC1843" s="401"/>
      <c r="FTD1843" s="401"/>
      <c r="FTE1843" s="401"/>
      <c r="FTF1843" s="401"/>
      <c r="FTG1843" s="401"/>
      <c r="FTH1843" s="401"/>
      <c r="FTI1843" s="401"/>
      <c r="FTJ1843" s="401"/>
      <c r="FTK1843" s="401"/>
      <c r="FTL1843" s="401"/>
      <c r="FTM1843" s="401"/>
      <c r="FTN1843" s="401"/>
      <c r="FTO1843" s="401"/>
      <c r="FTP1843" s="401"/>
      <c r="FTQ1843" s="401"/>
      <c r="FTR1843" s="401"/>
      <c r="FTS1843" s="401"/>
      <c r="FTT1843" s="401"/>
      <c r="FTU1843" s="401"/>
      <c r="FTV1843" s="401"/>
      <c r="FTW1843" s="401"/>
      <c r="FTX1843" s="401"/>
      <c r="FTY1843" s="401"/>
      <c r="FTZ1843" s="401"/>
      <c r="FUA1843" s="401"/>
      <c r="FUB1843" s="401"/>
      <c r="FUC1843" s="401"/>
      <c r="FUD1843" s="401"/>
      <c r="FUE1843" s="401"/>
      <c r="FUF1843" s="401"/>
      <c r="FUG1843" s="401"/>
      <c r="FUH1843" s="401"/>
      <c r="FUI1843" s="401"/>
      <c r="FUJ1843" s="401"/>
      <c r="FUK1843" s="401"/>
      <c r="FUL1843" s="401"/>
      <c r="FUM1843" s="401"/>
      <c r="FUN1843" s="401"/>
      <c r="FUO1843" s="401"/>
      <c r="FUP1843" s="401"/>
      <c r="FUQ1843" s="401"/>
      <c r="FUR1843" s="401"/>
      <c r="FUS1843" s="401"/>
      <c r="FUT1843" s="401"/>
      <c r="FUU1843" s="401"/>
      <c r="FUV1843" s="401"/>
      <c r="FUW1843" s="401"/>
      <c r="FUX1843" s="401"/>
      <c r="FUY1843" s="401"/>
      <c r="FUZ1843" s="401"/>
      <c r="FVA1843" s="401"/>
      <c r="FVB1843" s="401"/>
      <c r="FVC1843" s="401"/>
      <c r="FVD1843" s="401"/>
      <c r="FVE1843" s="401"/>
      <c r="FVF1843" s="401"/>
      <c r="FVG1843" s="401"/>
      <c r="FVH1843" s="401"/>
      <c r="FVI1843" s="401"/>
      <c r="FVJ1843" s="401"/>
      <c r="FVK1843" s="401"/>
      <c r="FVL1843" s="401"/>
      <c r="FVM1843" s="401"/>
      <c r="FVN1843" s="401"/>
      <c r="FVO1843" s="401"/>
      <c r="FVP1843" s="401"/>
      <c r="FVQ1843" s="401"/>
      <c r="FVR1843" s="401"/>
      <c r="FVS1843" s="401"/>
      <c r="FVT1843" s="401"/>
      <c r="FVU1843" s="401"/>
      <c r="FVV1843" s="401"/>
      <c r="FVW1843" s="401"/>
      <c r="FVX1843" s="401"/>
      <c r="FVY1843" s="401"/>
      <c r="FVZ1843" s="401"/>
      <c r="FWA1843" s="401"/>
      <c r="FWB1843" s="401"/>
      <c r="FWC1843" s="401"/>
      <c r="FWD1843" s="401"/>
      <c r="FWE1843" s="401"/>
      <c r="FWF1843" s="401"/>
      <c r="FWG1843" s="401"/>
      <c r="FWH1843" s="401"/>
      <c r="FWI1843" s="401"/>
      <c r="FWJ1843" s="401"/>
      <c r="FWK1843" s="401"/>
      <c r="FWL1843" s="401"/>
      <c r="FWM1843" s="401"/>
      <c r="FWN1843" s="401"/>
      <c r="FWO1843" s="401"/>
      <c r="FWP1843" s="401"/>
      <c r="FWQ1843" s="401"/>
      <c r="FWR1843" s="401"/>
      <c r="FWS1843" s="401"/>
      <c r="FWT1843" s="401"/>
      <c r="FWU1843" s="401"/>
      <c r="FWV1843" s="401"/>
      <c r="FWW1843" s="401"/>
      <c r="FWX1843" s="401"/>
      <c r="FWY1843" s="401"/>
      <c r="FWZ1843" s="401"/>
      <c r="FXA1843" s="401"/>
      <c r="FXB1843" s="401"/>
      <c r="FXC1843" s="401"/>
      <c r="FXD1843" s="401"/>
      <c r="FXE1843" s="401"/>
      <c r="FXF1843" s="401"/>
      <c r="FXG1843" s="401"/>
      <c r="FXH1843" s="401"/>
      <c r="FXI1843" s="401"/>
      <c r="FXJ1843" s="401"/>
      <c r="FXK1843" s="401"/>
      <c r="FXL1843" s="401"/>
      <c r="FXM1843" s="401"/>
      <c r="FXN1843" s="401"/>
      <c r="FXO1843" s="401"/>
      <c r="FXP1843" s="401"/>
      <c r="FXQ1843" s="401"/>
      <c r="FXR1843" s="401"/>
      <c r="FXS1843" s="401"/>
      <c r="FXT1843" s="401"/>
      <c r="FXU1843" s="401"/>
      <c r="FXV1843" s="401"/>
      <c r="FXW1843" s="401"/>
      <c r="FXX1843" s="401"/>
      <c r="FXY1843" s="401"/>
      <c r="FXZ1843" s="401"/>
      <c r="FYA1843" s="401"/>
      <c r="FYB1843" s="401"/>
      <c r="FYC1843" s="401"/>
      <c r="FYD1843" s="401"/>
      <c r="FYE1843" s="401"/>
      <c r="FYF1843" s="401"/>
      <c r="FYG1843" s="401"/>
      <c r="FYH1843" s="401"/>
      <c r="FYI1843" s="401"/>
      <c r="FYJ1843" s="401"/>
      <c r="FYK1843" s="401"/>
      <c r="FYL1843" s="401"/>
      <c r="FYM1843" s="401"/>
      <c r="FYN1843" s="401"/>
      <c r="FYO1843" s="401"/>
      <c r="FYP1843" s="401"/>
      <c r="FYQ1843" s="401"/>
      <c r="FYR1843" s="401"/>
      <c r="FYS1843" s="401"/>
      <c r="FYT1843" s="401"/>
      <c r="FYU1843" s="401"/>
      <c r="FYV1843" s="401"/>
      <c r="FYW1843" s="401"/>
      <c r="FYX1843" s="401"/>
      <c r="FYY1843" s="401"/>
      <c r="FYZ1843" s="401"/>
      <c r="FZA1843" s="401"/>
      <c r="FZB1843" s="401"/>
      <c r="FZC1843" s="401"/>
      <c r="FZD1843" s="401"/>
      <c r="FZE1843" s="401"/>
      <c r="FZF1843" s="401"/>
      <c r="FZG1843" s="401"/>
      <c r="FZH1843" s="401"/>
      <c r="FZI1843" s="401"/>
      <c r="FZJ1843" s="401"/>
      <c r="FZK1843" s="401"/>
      <c r="FZL1843" s="401"/>
      <c r="FZM1843" s="401"/>
      <c r="FZN1843" s="401"/>
      <c r="FZO1843" s="401"/>
      <c r="FZP1843" s="401"/>
      <c r="FZQ1843" s="401"/>
      <c r="FZR1843" s="401"/>
      <c r="FZS1843" s="401"/>
      <c r="FZT1843" s="401"/>
      <c r="FZU1843" s="401"/>
      <c r="FZV1843" s="401"/>
      <c r="FZW1843" s="401"/>
      <c r="FZX1843" s="401"/>
      <c r="FZY1843" s="401"/>
      <c r="FZZ1843" s="401"/>
      <c r="GAA1843" s="401"/>
      <c r="GAB1843" s="401"/>
      <c r="GAC1843" s="401"/>
      <c r="GAD1843" s="401"/>
      <c r="GAE1843" s="401"/>
      <c r="GAF1843" s="401"/>
      <c r="GAG1843" s="401"/>
      <c r="GAH1843" s="401"/>
      <c r="GAI1843" s="401"/>
      <c r="GAJ1843" s="401"/>
      <c r="GAK1843" s="401"/>
      <c r="GAL1843" s="401"/>
      <c r="GAM1843" s="401"/>
      <c r="GAN1843" s="401"/>
      <c r="GAO1843" s="401"/>
      <c r="GAP1843" s="401"/>
      <c r="GAQ1843" s="401"/>
      <c r="GAR1843" s="401"/>
      <c r="GAS1843" s="401"/>
      <c r="GAT1843" s="401"/>
      <c r="GAU1843" s="401"/>
      <c r="GAV1843" s="401"/>
      <c r="GAW1843" s="401"/>
      <c r="GAX1843" s="401"/>
      <c r="GAY1843" s="401"/>
      <c r="GAZ1843" s="401"/>
      <c r="GBA1843" s="401"/>
      <c r="GBB1843" s="401"/>
      <c r="GBC1843" s="401"/>
      <c r="GBD1843" s="401"/>
      <c r="GBE1843" s="401"/>
      <c r="GBF1843" s="401"/>
      <c r="GBG1843" s="401"/>
      <c r="GBH1843" s="401"/>
      <c r="GBI1843" s="401"/>
      <c r="GBJ1843" s="401"/>
      <c r="GBK1843" s="401"/>
      <c r="GBL1843" s="401"/>
      <c r="GBM1843" s="401"/>
      <c r="GBN1843" s="401"/>
      <c r="GBO1843" s="401"/>
      <c r="GBP1843" s="401"/>
      <c r="GBQ1843" s="401"/>
      <c r="GBR1843" s="401"/>
      <c r="GBS1843" s="401"/>
      <c r="GBT1843" s="401"/>
      <c r="GBU1843" s="401"/>
      <c r="GBV1843" s="401"/>
      <c r="GBW1843" s="401"/>
      <c r="GBX1843" s="401"/>
      <c r="GBY1843" s="401"/>
      <c r="GBZ1843" s="401"/>
      <c r="GCA1843" s="401"/>
      <c r="GCB1843" s="401"/>
      <c r="GCC1843" s="401"/>
      <c r="GCD1843" s="401"/>
      <c r="GCE1843" s="401"/>
      <c r="GCF1843" s="401"/>
      <c r="GCG1843" s="401"/>
      <c r="GCH1843" s="401"/>
      <c r="GCI1843" s="401"/>
      <c r="GCJ1843" s="401"/>
      <c r="GCK1843" s="401"/>
      <c r="GCL1843" s="401"/>
      <c r="GCM1843" s="401"/>
      <c r="GCN1843" s="401"/>
      <c r="GCO1843" s="401"/>
      <c r="GCP1843" s="401"/>
      <c r="GCQ1843" s="401"/>
      <c r="GCR1843" s="401"/>
      <c r="GCS1843" s="401"/>
      <c r="GCT1843" s="401"/>
      <c r="GCU1843" s="401"/>
      <c r="GCV1843" s="401"/>
      <c r="GCW1843" s="401"/>
      <c r="GCX1843" s="401"/>
      <c r="GCY1843" s="401"/>
      <c r="GCZ1843" s="401"/>
      <c r="GDA1843" s="401"/>
      <c r="GDB1843" s="401"/>
      <c r="GDC1843" s="401"/>
      <c r="GDD1843" s="401"/>
      <c r="GDE1843" s="401"/>
      <c r="GDF1843" s="401"/>
      <c r="GDG1843" s="401"/>
      <c r="GDH1843" s="401"/>
      <c r="GDI1843" s="401"/>
      <c r="GDJ1843" s="401"/>
      <c r="GDK1843" s="401"/>
      <c r="GDL1843" s="401"/>
      <c r="GDM1843" s="401"/>
      <c r="GDN1843" s="401"/>
      <c r="GDO1843" s="401"/>
      <c r="GDP1843" s="401"/>
      <c r="GDQ1843" s="401"/>
      <c r="GDR1843" s="401"/>
      <c r="GDS1843" s="401"/>
      <c r="GDT1843" s="401"/>
      <c r="GDU1843" s="401"/>
      <c r="GDV1843" s="401"/>
      <c r="GDW1843" s="401"/>
      <c r="GDX1843" s="401"/>
      <c r="GDY1843" s="401"/>
      <c r="GDZ1843" s="401"/>
      <c r="GEA1843" s="401"/>
      <c r="GEB1843" s="401"/>
      <c r="GEC1843" s="401"/>
      <c r="GED1843" s="401"/>
      <c r="GEE1843" s="401"/>
      <c r="GEF1843" s="401"/>
      <c r="GEG1843" s="401"/>
      <c r="GEH1843" s="401"/>
      <c r="GEI1843" s="401"/>
      <c r="GEJ1843" s="401"/>
      <c r="GEK1843" s="401"/>
      <c r="GEL1843" s="401"/>
      <c r="GEM1843" s="401"/>
      <c r="GEN1843" s="401"/>
      <c r="GEO1843" s="401"/>
      <c r="GEP1843" s="401"/>
      <c r="GEQ1843" s="401"/>
      <c r="GER1843" s="401"/>
      <c r="GES1843" s="401"/>
      <c r="GET1843" s="401"/>
      <c r="GEU1843" s="401"/>
      <c r="GEV1843" s="401"/>
      <c r="GEW1843" s="401"/>
      <c r="GEX1843" s="401"/>
      <c r="GEY1843" s="401"/>
      <c r="GEZ1843" s="401"/>
      <c r="GFA1843" s="401"/>
      <c r="GFB1843" s="401"/>
      <c r="GFC1843" s="401"/>
      <c r="GFD1843" s="401"/>
      <c r="GFE1843" s="401"/>
      <c r="GFF1843" s="401"/>
      <c r="GFG1843" s="401"/>
      <c r="GFH1843" s="401"/>
      <c r="GFI1843" s="401"/>
      <c r="GFJ1843" s="401"/>
      <c r="GFK1843" s="401"/>
      <c r="GFL1843" s="401"/>
      <c r="GFM1843" s="401"/>
      <c r="GFN1843" s="401"/>
      <c r="GFO1843" s="401"/>
      <c r="GFP1843" s="401"/>
      <c r="GFQ1843" s="401"/>
      <c r="GFR1843" s="401"/>
      <c r="GFS1843" s="401"/>
      <c r="GFT1843" s="401"/>
      <c r="GFU1843" s="401"/>
      <c r="GFV1843" s="401"/>
      <c r="GFW1843" s="401"/>
      <c r="GFX1843" s="401"/>
      <c r="GFY1843" s="401"/>
      <c r="GFZ1843" s="401"/>
      <c r="GGA1843" s="401"/>
      <c r="GGB1843" s="401"/>
      <c r="GGC1843" s="401"/>
      <c r="GGD1843" s="401"/>
      <c r="GGE1843" s="401"/>
      <c r="GGF1843" s="401"/>
      <c r="GGG1843" s="401"/>
      <c r="GGH1843" s="401"/>
      <c r="GGI1843" s="401"/>
      <c r="GGJ1843" s="401"/>
      <c r="GGK1843" s="401"/>
      <c r="GGL1843" s="401"/>
      <c r="GGM1843" s="401"/>
      <c r="GGN1843" s="401"/>
      <c r="GGO1843" s="401"/>
      <c r="GGP1843" s="401"/>
      <c r="GGQ1843" s="401"/>
      <c r="GGR1843" s="401"/>
      <c r="GGS1843" s="401"/>
      <c r="GGT1843" s="401"/>
      <c r="GGU1843" s="401"/>
      <c r="GGV1843" s="401"/>
      <c r="GGW1843" s="401"/>
      <c r="GGX1843" s="401"/>
      <c r="GGY1843" s="401"/>
      <c r="GGZ1843" s="401"/>
      <c r="GHA1843" s="401"/>
      <c r="GHB1843" s="401"/>
      <c r="GHC1843" s="401"/>
      <c r="GHD1843" s="401"/>
      <c r="GHE1843" s="401"/>
      <c r="GHF1843" s="401"/>
      <c r="GHG1843" s="401"/>
      <c r="GHH1843" s="401"/>
      <c r="GHI1843" s="401"/>
      <c r="GHJ1843" s="401"/>
      <c r="GHK1843" s="401"/>
      <c r="GHL1843" s="401"/>
      <c r="GHM1843" s="401"/>
      <c r="GHN1843" s="401"/>
      <c r="GHO1843" s="401"/>
      <c r="GHP1843" s="401"/>
      <c r="GHQ1843" s="401"/>
      <c r="GHR1843" s="401"/>
      <c r="GHS1843" s="401"/>
      <c r="GHT1843" s="401"/>
      <c r="GHU1843" s="401"/>
      <c r="GHV1843" s="401"/>
      <c r="GHW1843" s="401"/>
      <c r="GHX1843" s="401"/>
      <c r="GHY1843" s="401"/>
      <c r="GHZ1843" s="401"/>
      <c r="GIA1843" s="401"/>
      <c r="GIB1843" s="401"/>
      <c r="GIC1843" s="401"/>
      <c r="GID1843" s="401"/>
      <c r="GIE1843" s="401"/>
      <c r="GIF1843" s="401"/>
      <c r="GIG1843" s="401"/>
      <c r="GIH1843" s="401"/>
      <c r="GII1843" s="401"/>
      <c r="GIJ1843" s="401"/>
      <c r="GIK1843" s="401"/>
      <c r="GIL1843" s="401"/>
      <c r="GIM1843" s="401"/>
      <c r="GIN1843" s="401"/>
      <c r="GIO1843" s="401"/>
      <c r="GIP1843" s="401"/>
      <c r="GIQ1843" s="401"/>
      <c r="GIR1843" s="401"/>
      <c r="GIS1843" s="401"/>
      <c r="GIT1843" s="401"/>
      <c r="GIU1843" s="401"/>
      <c r="GIV1843" s="401"/>
      <c r="GIW1843" s="401"/>
      <c r="GIX1843" s="401"/>
      <c r="GIY1843" s="401"/>
      <c r="GIZ1843" s="401"/>
      <c r="GJA1843" s="401"/>
      <c r="GJB1843" s="401"/>
      <c r="GJC1843" s="401"/>
      <c r="GJD1843" s="401"/>
      <c r="GJE1843" s="401"/>
      <c r="GJF1843" s="401"/>
      <c r="GJG1843" s="401"/>
      <c r="GJH1843" s="401"/>
      <c r="GJI1843" s="401"/>
      <c r="GJJ1843" s="401"/>
      <c r="GJK1843" s="401"/>
      <c r="GJL1843" s="401"/>
      <c r="GJM1843" s="401"/>
      <c r="GJN1843" s="401"/>
      <c r="GJO1843" s="401"/>
      <c r="GJP1843" s="401"/>
      <c r="GJQ1843" s="401"/>
      <c r="GJR1843" s="401"/>
      <c r="GJS1843" s="401"/>
      <c r="GJT1843" s="401"/>
      <c r="GJU1843" s="401"/>
      <c r="GJV1843" s="401"/>
      <c r="GJW1843" s="401"/>
      <c r="GJX1843" s="401"/>
      <c r="GJY1843" s="401"/>
      <c r="GJZ1843" s="401"/>
      <c r="GKA1843" s="401"/>
      <c r="GKB1843" s="401"/>
      <c r="GKC1843" s="401"/>
      <c r="GKD1843" s="401"/>
      <c r="GKE1843" s="401"/>
      <c r="GKF1843" s="401"/>
      <c r="GKG1843" s="401"/>
      <c r="GKH1843" s="401"/>
      <c r="GKI1843" s="401"/>
      <c r="GKJ1843" s="401"/>
      <c r="GKK1843" s="401"/>
      <c r="GKL1843" s="401"/>
      <c r="GKM1843" s="401"/>
      <c r="GKN1843" s="401"/>
      <c r="GKO1843" s="401"/>
      <c r="GKP1843" s="401"/>
      <c r="GKQ1843" s="401"/>
      <c r="GKR1843" s="401"/>
      <c r="GKS1843" s="401"/>
      <c r="GKT1843" s="401"/>
      <c r="GKU1843" s="401"/>
      <c r="GKV1843" s="401"/>
      <c r="GKW1843" s="401"/>
      <c r="GKX1843" s="401"/>
      <c r="GKY1843" s="401"/>
      <c r="GKZ1843" s="401"/>
      <c r="GLA1843" s="401"/>
      <c r="GLB1843" s="401"/>
      <c r="GLC1843" s="401"/>
      <c r="GLD1843" s="401"/>
      <c r="GLE1843" s="401"/>
      <c r="GLF1843" s="401"/>
      <c r="GLG1843" s="401"/>
      <c r="GLH1843" s="401"/>
      <c r="GLI1843" s="401"/>
      <c r="GLJ1843" s="401"/>
      <c r="GLK1843" s="401"/>
      <c r="GLL1843" s="401"/>
      <c r="GLM1843" s="401"/>
      <c r="GLN1843" s="401"/>
      <c r="GLO1843" s="401"/>
      <c r="GLP1843" s="401"/>
      <c r="GLQ1843" s="401"/>
      <c r="GLR1843" s="401"/>
      <c r="GLS1843" s="401"/>
      <c r="GLT1843" s="401"/>
      <c r="GLU1843" s="401"/>
      <c r="GLV1843" s="401"/>
      <c r="GLW1843" s="401"/>
      <c r="GLX1843" s="401"/>
      <c r="GLY1843" s="401"/>
      <c r="GLZ1843" s="401"/>
      <c r="GMA1843" s="401"/>
      <c r="GMB1843" s="401"/>
      <c r="GMC1843" s="401"/>
      <c r="GMD1843" s="401"/>
      <c r="GME1843" s="401"/>
      <c r="GMF1843" s="401"/>
      <c r="GMG1843" s="401"/>
      <c r="GMH1843" s="401"/>
      <c r="GMI1843" s="401"/>
      <c r="GMJ1843" s="401"/>
      <c r="GMK1843" s="401"/>
      <c r="GML1843" s="401"/>
      <c r="GMM1843" s="401"/>
      <c r="GMN1843" s="401"/>
      <c r="GMO1843" s="401"/>
      <c r="GMP1843" s="401"/>
      <c r="GMQ1843" s="401"/>
      <c r="GMR1843" s="401"/>
      <c r="GMS1843" s="401"/>
      <c r="GMT1843" s="401"/>
      <c r="GMU1843" s="401"/>
      <c r="GMV1843" s="401"/>
      <c r="GMW1843" s="401"/>
      <c r="GMX1843" s="401"/>
      <c r="GMY1843" s="401"/>
      <c r="GMZ1843" s="401"/>
      <c r="GNA1843" s="401"/>
      <c r="GNB1843" s="401"/>
      <c r="GNC1843" s="401"/>
      <c r="GND1843" s="401"/>
      <c r="GNE1843" s="401"/>
      <c r="GNF1843" s="401"/>
      <c r="GNG1843" s="401"/>
      <c r="GNH1843" s="401"/>
      <c r="GNI1843" s="401"/>
      <c r="GNJ1843" s="401"/>
      <c r="GNK1843" s="401"/>
      <c r="GNL1843" s="401"/>
      <c r="GNM1843" s="401"/>
      <c r="GNN1843" s="401"/>
      <c r="GNO1843" s="401"/>
      <c r="GNP1843" s="401"/>
      <c r="GNQ1843" s="401"/>
      <c r="GNR1843" s="401"/>
      <c r="GNS1843" s="401"/>
      <c r="GNT1843" s="401"/>
      <c r="GNU1843" s="401"/>
      <c r="GNV1843" s="401"/>
      <c r="GNW1843" s="401"/>
      <c r="GNX1843" s="401"/>
      <c r="GNY1843" s="401"/>
      <c r="GNZ1843" s="401"/>
      <c r="GOA1843" s="401"/>
      <c r="GOB1843" s="401"/>
      <c r="GOC1843" s="401"/>
      <c r="GOD1843" s="401"/>
      <c r="GOE1843" s="401"/>
      <c r="GOF1843" s="401"/>
      <c r="GOG1843" s="401"/>
      <c r="GOH1843" s="401"/>
      <c r="GOI1843" s="401"/>
      <c r="GOJ1843" s="401"/>
      <c r="GOK1843" s="401"/>
      <c r="GOL1843" s="401"/>
      <c r="GOM1843" s="401"/>
      <c r="GON1843" s="401"/>
      <c r="GOO1843" s="401"/>
      <c r="GOP1843" s="401"/>
      <c r="GOQ1843" s="401"/>
      <c r="GOR1843" s="401"/>
      <c r="GOS1843" s="401"/>
      <c r="GOT1843" s="401"/>
      <c r="GOU1843" s="401"/>
      <c r="GOV1843" s="401"/>
      <c r="GOW1843" s="401"/>
      <c r="GOX1843" s="401"/>
      <c r="GOY1843" s="401"/>
      <c r="GOZ1843" s="401"/>
      <c r="GPA1843" s="401"/>
      <c r="GPB1843" s="401"/>
      <c r="GPC1843" s="401"/>
      <c r="GPD1843" s="401"/>
      <c r="GPE1843" s="401"/>
      <c r="GPF1843" s="401"/>
      <c r="GPG1843" s="401"/>
      <c r="GPH1843" s="401"/>
      <c r="GPI1843" s="401"/>
      <c r="GPJ1843" s="401"/>
      <c r="GPK1843" s="401"/>
      <c r="GPL1843" s="401"/>
      <c r="GPM1843" s="401"/>
      <c r="GPN1843" s="401"/>
      <c r="GPO1843" s="401"/>
      <c r="GPP1843" s="401"/>
      <c r="GPQ1843" s="401"/>
      <c r="GPR1843" s="401"/>
      <c r="GPS1843" s="401"/>
      <c r="GPT1843" s="401"/>
      <c r="GPU1843" s="401"/>
      <c r="GPV1843" s="401"/>
      <c r="GPW1843" s="401"/>
      <c r="GPX1843" s="401"/>
      <c r="GPY1843" s="401"/>
      <c r="GPZ1843" s="401"/>
      <c r="GQA1843" s="401"/>
      <c r="GQB1843" s="401"/>
      <c r="GQC1843" s="401"/>
      <c r="GQD1843" s="401"/>
      <c r="GQE1843" s="401"/>
      <c r="GQF1843" s="401"/>
      <c r="GQG1843" s="401"/>
      <c r="GQH1843" s="401"/>
      <c r="GQI1843" s="401"/>
      <c r="GQJ1843" s="401"/>
      <c r="GQK1843" s="401"/>
      <c r="GQL1843" s="401"/>
      <c r="GQM1843" s="401"/>
      <c r="GQN1843" s="401"/>
      <c r="GQO1843" s="401"/>
      <c r="GQP1843" s="401"/>
      <c r="GQQ1843" s="401"/>
      <c r="GQR1843" s="401"/>
      <c r="GQS1843" s="401"/>
      <c r="GQT1843" s="401"/>
      <c r="GQU1843" s="401"/>
      <c r="GQV1843" s="401"/>
      <c r="GQW1843" s="401"/>
      <c r="GQX1843" s="401"/>
      <c r="GQY1843" s="401"/>
      <c r="GQZ1843" s="401"/>
      <c r="GRA1843" s="401"/>
      <c r="GRB1843" s="401"/>
      <c r="GRC1843" s="401"/>
      <c r="GRD1843" s="401"/>
      <c r="GRE1843" s="401"/>
      <c r="GRF1843" s="401"/>
      <c r="GRG1843" s="401"/>
      <c r="GRH1843" s="401"/>
      <c r="GRI1843" s="401"/>
      <c r="GRJ1843" s="401"/>
      <c r="GRK1843" s="401"/>
      <c r="GRL1843" s="401"/>
      <c r="GRM1843" s="401"/>
      <c r="GRN1843" s="401"/>
      <c r="GRO1843" s="401"/>
      <c r="GRP1843" s="401"/>
      <c r="GRQ1843" s="401"/>
      <c r="GRR1843" s="401"/>
      <c r="GRS1843" s="401"/>
      <c r="GRT1843" s="401"/>
      <c r="GRU1843" s="401"/>
      <c r="GRV1843" s="401"/>
      <c r="GRW1843" s="401"/>
      <c r="GRX1843" s="401"/>
      <c r="GRY1843" s="401"/>
      <c r="GRZ1843" s="401"/>
      <c r="GSA1843" s="401"/>
      <c r="GSB1843" s="401"/>
      <c r="GSC1843" s="401"/>
      <c r="GSD1843" s="401"/>
      <c r="GSE1843" s="401"/>
      <c r="GSF1843" s="401"/>
      <c r="GSG1843" s="401"/>
      <c r="GSH1843" s="401"/>
      <c r="GSI1843" s="401"/>
      <c r="GSJ1843" s="401"/>
      <c r="GSK1843" s="401"/>
      <c r="GSL1843" s="401"/>
      <c r="GSM1843" s="401"/>
      <c r="GSN1843" s="401"/>
      <c r="GSO1843" s="401"/>
      <c r="GSP1843" s="401"/>
      <c r="GSQ1843" s="401"/>
      <c r="GSR1843" s="401"/>
      <c r="GSS1843" s="401"/>
      <c r="GST1843" s="401"/>
      <c r="GSU1843" s="401"/>
      <c r="GSV1843" s="401"/>
      <c r="GSW1843" s="401"/>
      <c r="GSX1843" s="401"/>
      <c r="GSY1843" s="401"/>
      <c r="GSZ1843" s="401"/>
      <c r="GTA1843" s="401"/>
      <c r="GTB1843" s="401"/>
      <c r="GTC1843" s="401"/>
      <c r="GTD1843" s="401"/>
      <c r="GTE1843" s="401"/>
      <c r="GTF1843" s="401"/>
      <c r="GTG1843" s="401"/>
      <c r="GTH1843" s="401"/>
      <c r="GTI1843" s="401"/>
      <c r="GTJ1843" s="401"/>
      <c r="GTK1843" s="401"/>
      <c r="GTL1843" s="401"/>
      <c r="GTM1843" s="401"/>
      <c r="GTN1843" s="401"/>
      <c r="GTO1843" s="401"/>
      <c r="GTP1843" s="401"/>
      <c r="GTQ1843" s="401"/>
      <c r="GTR1843" s="401"/>
      <c r="GTS1843" s="401"/>
      <c r="GTT1843" s="401"/>
      <c r="GTU1843" s="401"/>
      <c r="GTV1843" s="401"/>
      <c r="GTW1843" s="401"/>
      <c r="GTX1843" s="401"/>
      <c r="GTY1843" s="401"/>
      <c r="GTZ1843" s="401"/>
      <c r="GUA1843" s="401"/>
      <c r="GUB1843" s="401"/>
      <c r="GUC1843" s="401"/>
      <c r="GUD1843" s="401"/>
      <c r="GUE1843" s="401"/>
      <c r="GUF1843" s="401"/>
      <c r="GUG1843" s="401"/>
      <c r="GUH1843" s="401"/>
      <c r="GUI1843" s="401"/>
      <c r="GUJ1843" s="401"/>
      <c r="GUK1843" s="401"/>
      <c r="GUL1843" s="401"/>
      <c r="GUM1843" s="401"/>
      <c r="GUN1843" s="401"/>
      <c r="GUO1843" s="401"/>
      <c r="GUP1843" s="401"/>
      <c r="GUQ1843" s="401"/>
      <c r="GUR1843" s="401"/>
      <c r="GUS1843" s="401"/>
      <c r="GUT1843" s="401"/>
      <c r="GUU1843" s="401"/>
      <c r="GUV1843" s="401"/>
      <c r="GUW1843" s="401"/>
      <c r="GUX1843" s="401"/>
      <c r="GUY1843" s="401"/>
      <c r="GUZ1843" s="401"/>
      <c r="GVA1843" s="401"/>
      <c r="GVB1843" s="401"/>
      <c r="GVC1843" s="401"/>
      <c r="GVD1843" s="401"/>
      <c r="GVE1843" s="401"/>
      <c r="GVF1843" s="401"/>
      <c r="GVG1843" s="401"/>
      <c r="GVH1843" s="401"/>
      <c r="GVI1843" s="401"/>
      <c r="GVJ1843" s="401"/>
      <c r="GVK1843" s="401"/>
      <c r="GVL1843" s="401"/>
      <c r="GVM1843" s="401"/>
      <c r="GVN1843" s="401"/>
      <c r="GVO1843" s="401"/>
      <c r="GVP1843" s="401"/>
      <c r="GVQ1843" s="401"/>
      <c r="GVR1843" s="401"/>
      <c r="GVS1843" s="401"/>
      <c r="GVT1843" s="401"/>
      <c r="GVU1843" s="401"/>
      <c r="GVV1843" s="401"/>
      <c r="GVW1843" s="401"/>
      <c r="GVX1843" s="401"/>
      <c r="GVY1843" s="401"/>
      <c r="GVZ1843" s="401"/>
      <c r="GWA1843" s="401"/>
      <c r="GWB1843" s="401"/>
      <c r="GWC1843" s="401"/>
      <c r="GWD1843" s="401"/>
      <c r="GWE1843" s="401"/>
      <c r="GWF1843" s="401"/>
      <c r="GWG1843" s="401"/>
      <c r="GWH1843" s="401"/>
      <c r="GWI1843" s="401"/>
      <c r="GWJ1843" s="401"/>
      <c r="GWK1843" s="401"/>
      <c r="GWL1843" s="401"/>
      <c r="GWM1843" s="401"/>
      <c r="GWN1843" s="401"/>
      <c r="GWO1843" s="401"/>
      <c r="GWP1843" s="401"/>
      <c r="GWQ1843" s="401"/>
      <c r="GWR1843" s="401"/>
      <c r="GWS1843" s="401"/>
      <c r="GWT1843" s="401"/>
      <c r="GWU1843" s="401"/>
      <c r="GWV1843" s="401"/>
      <c r="GWW1843" s="401"/>
      <c r="GWX1843" s="401"/>
      <c r="GWY1843" s="401"/>
      <c r="GWZ1843" s="401"/>
      <c r="GXA1843" s="401"/>
      <c r="GXB1843" s="401"/>
      <c r="GXC1843" s="401"/>
      <c r="GXD1843" s="401"/>
      <c r="GXE1843" s="401"/>
      <c r="GXF1843" s="401"/>
      <c r="GXG1843" s="401"/>
      <c r="GXH1843" s="401"/>
      <c r="GXI1843" s="401"/>
      <c r="GXJ1843" s="401"/>
      <c r="GXK1843" s="401"/>
      <c r="GXL1843" s="401"/>
      <c r="GXM1843" s="401"/>
      <c r="GXN1843" s="401"/>
      <c r="GXO1843" s="401"/>
      <c r="GXP1843" s="401"/>
      <c r="GXQ1843" s="401"/>
      <c r="GXR1843" s="401"/>
      <c r="GXS1843" s="401"/>
      <c r="GXT1843" s="401"/>
      <c r="GXU1843" s="401"/>
      <c r="GXV1843" s="401"/>
      <c r="GXW1843" s="401"/>
      <c r="GXX1843" s="401"/>
      <c r="GXY1843" s="401"/>
      <c r="GXZ1843" s="401"/>
      <c r="GYA1843" s="401"/>
      <c r="GYB1843" s="401"/>
      <c r="GYC1843" s="401"/>
      <c r="GYD1843" s="401"/>
      <c r="GYE1843" s="401"/>
      <c r="GYF1843" s="401"/>
      <c r="GYG1843" s="401"/>
      <c r="GYH1843" s="401"/>
      <c r="GYI1843" s="401"/>
      <c r="GYJ1843" s="401"/>
      <c r="GYK1843" s="401"/>
      <c r="GYL1843" s="401"/>
      <c r="GYM1843" s="401"/>
      <c r="GYN1843" s="401"/>
      <c r="GYO1843" s="401"/>
      <c r="GYP1843" s="401"/>
      <c r="GYQ1843" s="401"/>
      <c r="GYR1843" s="401"/>
      <c r="GYS1843" s="401"/>
      <c r="GYT1843" s="401"/>
      <c r="GYU1843" s="401"/>
      <c r="GYV1843" s="401"/>
      <c r="GYW1843" s="401"/>
      <c r="GYX1843" s="401"/>
      <c r="GYY1843" s="401"/>
      <c r="GYZ1843" s="401"/>
      <c r="GZA1843" s="401"/>
      <c r="GZB1843" s="401"/>
      <c r="GZC1843" s="401"/>
      <c r="GZD1843" s="401"/>
      <c r="GZE1843" s="401"/>
      <c r="GZF1843" s="401"/>
      <c r="GZG1843" s="401"/>
      <c r="GZH1843" s="401"/>
      <c r="GZI1843" s="401"/>
      <c r="GZJ1843" s="401"/>
      <c r="GZK1843" s="401"/>
      <c r="GZL1843" s="401"/>
      <c r="GZM1843" s="401"/>
      <c r="GZN1843" s="401"/>
      <c r="GZO1843" s="401"/>
      <c r="GZP1843" s="401"/>
      <c r="GZQ1843" s="401"/>
      <c r="GZR1843" s="401"/>
      <c r="GZS1843" s="401"/>
      <c r="GZT1843" s="401"/>
      <c r="GZU1843" s="401"/>
      <c r="GZV1843" s="401"/>
      <c r="GZW1843" s="401"/>
      <c r="GZX1843" s="401"/>
      <c r="GZY1843" s="401"/>
      <c r="GZZ1843" s="401"/>
      <c r="HAA1843" s="401"/>
      <c r="HAB1843" s="401"/>
      <c r="HAC1843" s="401"/>
      <c r="HAD1843" s="401"/>
      <c r="HAE1843" s="401"/>
      <c r="HAF1843" s="401"/>
      <c r="HAG1843" s="401"/>
      <c r="HAH1843" s="401"/>
      <c r="HAI1843" s="401"/>
      <c r="HAJ1843" s="401"/>
      <c r="HAK1843" s="401"/>
      <c r="HAL1843" s="401"/>
      <c r="HAM1843" s="401"/>
      <c r="HAN1843" s="401"/>
      <c r="HAO1843" s="401"/>
      <c r="HAP1843" s="401"/>
      <c r="HAQ1843" s="401"/>
      <c r="HAR1843" s="401"/>
      <c r="HAS1843" s="401"/>
      <c r="HAT1843" s="401"/>
      <c r="HAU1843" s="401"/>
      <c r="HAV1843" s="401"/>
      <c r="HAW1843" s="401"/>
      <c r="HAX1843" s="401"/>
      <c r="HAY1843" s="401"/>
      <c r="HAZ1843" s="401"/>
      <c r="HBA1843" s="401"/>
      <c r="HBB1843" s="401"/>
      <c r="HBC1843" s="401"/>
      <c r="HBD1843" s="401"/>
      <c r="HBE1843" s="401"/>
      <c r="HBF1843" s="401"/>
      <c r="HBG1843" s="401"/>
      <c r="HBH1843" s="401"/>
      <c r="HBI1843" s="401"/>
      <c r="HBJ1843" s="401"/>
      <c r="HBK1843" s="401"/>
      <c r="HBL1843" s="401"/>
      <c r="HBM1843" s="401"/>
      <c r="HBN1843" s="401"/>
      <c r="HBO1843" s="401"/>
      <c r="HBP1843" s="401"/>
      <c r="HBQ1843" s="401"/>
      <c r="HBR1843" s="401"/>
      <c r="HBS1843" s="401"/>
      <c r="HBT1843" s="401"/>
      <c r="HBU1843" s="401"/>
      <c r="HBV1843" s="401"/>
      <c r="HBW1843" s="401"/>
      <c r="HBX1843" s="401"/>
      <c r="HBY1843" s="401"/>
      <c r="HBZ1843" s="401"/>
      <c r="HCA1843" s="401"/>
      <c r="HCB1843" s="401"/>
      <c r="HCC1843" s="401"/>
      <c r="HCD1843" s="401"/>
      <c r="HCE1843" s="401"/>
      <c r="HCF1843" s="401"/>
      <c r="HCG1843" s="401"/>
      <c r="HCH1843" s="401"/>
      <c r="HCI1843" s="401"/>
      <c r="HCJ1843" s="401"/>
      <c r="HCK1843" s="401"/>
      <c r="HCL1843" s="401"/>
      <c r="HCM1843" s="401"/>
      <c r="HCN1843" s="401"/>
      <c r="HCO1843" s="401"/>
      <c r="HCP1843" s="401"/>
      <c r="HCQ1843" s="401"/>
      <c r="HCR1843" s="401"/>
      <c r="HCS1843" s="401"/>
      <c r="HCT1843" s="401"/>
      <c r="HCU1843" s="401"/>
      <c r="HCV1843" s="401"/>
      <c r="HCW1843" s="401"/>
      <c r="HCX1843" s="401"/>
      <c r="HCY1843" s="401"/>
      <c r="HCZ1843" s="401"/>
      <c r="HDA1843" s="401"/>
      <c r="HDB1843" s="401"/>
      <c r="HDC1843" s="401"/>
      <c r="HDD1843" s="401"/>
      <c r="HDE1843" s="401"/>
      <c r="HDF1843" s="401"/>
      <c r="HDG1843" s="401"/>
      <c r="HDH1843" s="401"/>
      <c r="HDI1843" s="401"/>
      <c r="HDJ1843" s="401"/>
      <c r="HDK1843" s="401"/>
      <c r="HDL1843" s="401"/>
      <c r="HDM1843" s="401"/>
      <c r="HDN1843" s="401"/>
      <c r="HDO1843" s="401"/>
      <c r="HDP1843" s="401"/>
      <c r="HDQ1843" s="401"/>
      <c r="HDR1843" s="401"/>
      <c r="HDS1843" s="401"/>
      <c r="HDT1843" s="401"/>
      <c r="HDU1843" s="401"/>
      <c r="HDV1843" s="401"/>
      <c r="HDW1843" s="401"/>
      <c r="HDX1843" s="401"/>
      <c r="HDY1843" s="401"/>
      <c r="HDZ1843" s="401"/>
      <c r="HEA1843" s="401"/>
      <c r="HEB1843" s="401"/>
      <c r="HEC1843" s="401"/>
      <c r="HED1843" s="401"/>
      <c r="HEE1843" s="401"/>
      <c r="HEF1843" s="401"/>
      <c r="HEG1843" s="401"/>
      <c r="HEH1843" s="401"/>
      <c r="HEI1843" s="401"/>
      <c r="HEJ1843" s="401"/>
      <c r="HEK1843" s="401"/>
      <c r="HEL1843" s="401"/>
      <c r="HEM1843" s="401"/>
      <c r="HEN1843" s="401"/>
      <c r="HEO1843" s="401"/>
      <c r="HEP1843" s="401"/>
      <c r="HEQ1843" s="401"/>
      <c r="HER1843" s="401"/>
      <c r="HES1843" s="401"/>
      <c r="HET1843" s="401"/>
      <c r="HEU1843" s="401"/>
      <c r="HEV1843" s="401"/>
      <c r="HEW1843" s="401"/>
      <c r="HEX1843" s="401"/>
      <c r="HEY1843" s="401"/>
      <c r="HEZ1843" s="401"/>
      <c r="HFA1843" s="401"/>
      <c r="HFB1843" s="401"/>
      <c r="HFC1843" s="401"/>
      <c r="HFD1843" s="401"/>
      <c r="HFE1843" s="401"/>
      <c r="HFF1843" s="401"/>
      <c r="HFG1843" s="401"/>
      <c r="HFH1843" s="401"/>
      <c r="HFI1843" s="401"/>
      <c r="HFJ1843" s="401"/>
      <c r="HFK1843" s="401"/>
      <c r="HFL1843" s="401"/>
      <c r="HFM1843" s="401"/>
      <c r="HFN1843" s="401"/>
      <c r="HFO1843" s="401"/>
      <c r="HFP1843" s="401"/>
      <c r="HFQ1843" s="401"/>
      <c r="HFR1843" s="401"/>
      <c r="HFS1843" s="401"/>
      <c r="HFT1843" s="401"/>
      <c r="HFU1843" s="401"/>
      <c r="HFV1843" s="401"/>
      <c r="HFW1843" s="401"/>
      <c r="HFX1843" s="401"/>
      <c r="HFY1843" s="401"/>
      <c r="HFZ1843" s="401"/>
      <c r="HGA1843" s="401"/>
      <c r="HGB1843" s="401"/>
      <c r="HGC1843" s="401"/>
      <c r="HGD1843" s="401"/>
      <c r="HGE1843" s="401"/>
      <c r="HGF1843" s="401"/>
      <c r="HGG1843" s="401"/>
      <c r="HGH1843" s="401"/>
      <c r="HGI1843" s="401"/>
      <c r="HGJ1843" s="401"/>
      <c r="HGK1843" s="401"/>
      <c r="HGL1843" s="401"/>
      <c r="HGM1843" s="401"/>
      <c r="HGN1843" s="401"/>
      <c r="HGO1843" s="401"/>
      <c r="HGP1843" s="401"/>
      <c r="HGQ1843" s="401"/>
      <c r="HGR1843" s="401"/>
      <c r="HGS1843" s="401"/>
      <c r="HGT1843" s="401"/>
      <c r="HGU1843" s="401"/>
      <c r="HGV1843" s="401"/>
      <c r="HGW1843" s="401"/>
      <c r="HGX1843" s="401"/>
      <c r="HGY1843" s="401"/>
      <c r="HGZ1843" s="401"/>
      <c r="HHA1843" s="401"/>
      <c r="HHB1843" s="401"/>
      <c r="HHC1843" s="401"/>
      <c r="HHD1843" s="401"/>
      <c r="HHE1843" s="401"/>
      <c r="HHF1843" s="401"/>
      <c r="HHG1843" s="401"/>
      <c r="HHH1843" s="401"/>
      <c r="HHI1843" s="401"/>
      <c r="HHJ1843" s="401"/>
      <c r="HHK1843" s="401"/>
      <c r="HHL1843" s="401"/>
      <c r="HHM1843" s="401"/>
      <c r="HHN1843" s="401"/>
      <c r="HHO1843" s="401"/>
      <c r="HHP1843" s="401"/>
      <c r="HHQ1843" s="401"/>
      <c r="HHR1843" s="401"/>
      <c r="HHS1843" s="401"/>
      <c r="HHT1843" s="401"/>
      <c r="HHU1843" s="401"/>
      <c r="HHV1843" s="401"/>
      <c r="HHW1843" s="401"/>
      <c r="HHX1843" s="401"/>
      <c r="HHY1843" s="401"/>
      <c r="HHZ1843" s="401"/>
      <c r="HIA1843" s="401"/>
      <c r="HIB1843" s="401"/>
      <c r="HIC1843" s="401"/>
      <c r="HID1843" s="401"/>
      <c r="HIE1843" s="401"/>
      <c r="HIF1843" s="401"/>
      <c r="HIG1843" s="401"/>
      <c r="HIH1843" s="401"/>
      <c r="HII1843" s="401"/>
      <c r="HIJ1843" s="401"/>
      <c r="HIK1843" s="401"/>
      <c r="HIL1843" s="401"/>
      <c r="HIM1843" s="401"/>
      <c r="HIN1843" s="401"/>
      <c r="HIO1843" s="401"/>
      <c r="HIP1843" s="401"/>
      <c r="HIQ1843" s="401"/>
      <c r="HIR1843" s="401"/>
      <c r="HIS1843" s="401"/>
      <c r="HIT1843" s="401"/>
      <c r="HIU1843" s="401"/>
      <c r="HIV1843" s="401"/>
      <c r="HIW1843" s="401"/>
      <c r="HIX1843" s="401"/>
      <c r="HIY1843" s="401"/>
      <c r="HIZ1843" s="401"/>
      <c r="HJA1843" s="401"/>
      <c r="HJB1843" s="401"/>
      <c r="HJC1843" s="401"/>
      <c r="HJD1843" s="401"/>
      <c r="HJE1843" s="401"/>
      <c r="HJF1843" s="401"/>
      <c r="HJG1843" s="401"/>
      <c r="HJH1843" s="401"/>
      <c r="HJI1843" s="401"/>
      <c r="HJJ1843" s="401"/>
      <c r="HJK1843" s="401"/>
      <c r="HJL1843" s="401"/>
      <c r="HJM1843" s="401"/>
      <c r="HJN1843" s="401"/>
      <c r="HJO1843" s="401"/>
      <c r="HJP1843" s="401"/>
      <c r="HJQ1843" s="401"/>
      <c r="HJR1843" s="401"/>
      <c r="HJS1843" s="401"/>
      <c r="HJT1843" s="401"/>
      <c r="HJU1843" s="401"/>
      <c r="HJV1843" s="401"/>
      <c r="HJW1843" s="401"/>
      <c r="HJX1843" s="401"/>
      <c r="HJY1843" s="401"/>
      <c r="HJZ1843" s="401"/>
      <c r="HKA1843" s="401"/>
      <c r="HKB1843" s="401"/>
      <c r="HKC1843" s="401"/>
      <c r="HKD1843" s="401"/>
      <c r="HKE1843" s="401"/>
      <c r="HKF1843" s="401"/>
      <c r="HKG1843" s="401"/>
      <c r="HKH1843" s="401"/>
      <c r="HKI1843" s="401"/>
      <c r="HKJ1843" s="401"/>
      <c r="HKK1843" s="401"/>
      <c r="HKL1843" s="401"/>
      <c r="HKM1843" s="401"/>
      <c r="HKN1843" s="401"/>
      <c r="HKO1843" s="401"/>
      <c r="HKP1843" s="401"/>
      <c r="HKQ1843" s="401"/>
      <c r="HKR1843" s="401"/>
      <c r="HKS1843" s="401"/>
      <c r="HKT1843" s="401"/>
      <c r="HKU1843" s="401"/>
      <c r="HKV1843" s="401"/>
      <c r="HKW1843" s="401"/>
      <c r="HKX1843" s="401"/>
      <c r="HKY1843" s="401"/>
      <c r="HKZ1843" s="401"/>
      <c r="HLA1843" s="401"/>
      <c r="HLB1843" s="401"/>
      <c r="HLC1843" s="401"/>
      <c r="HLD1843" s="401"/>
      <c r="HLE1843" s="401"/>
      <c r="HLF1843" s="401"/>
      <c r="HLG1843" s="401"/>
      <c r="HLH1843" s="401"/>
      <c r="HLI1843" s="401"/>
      <c r="HLJ1843" s="401"/>
      <c r="HLK1843" s="401"/>
      <c r="HLL1843" s="401"/>
      <c r="HLM1843" s="401"/>
      <c r="HLN1843" s="401"/>
      <c r="HLO1843" s="401"/>
      <c r="HLP1843" s="401"/>
      <c r="HLQ1843" s="401"/>
      <c r="HLR1843" s="401"/>
      <c r="HLS1843" s="401"/>
      <c r="HLT1843" s="401"/>
      <c r="HLU1843" s="401"/>
      <c r="HLV1843" s="401"/>
      <c r="HLW1843" s="401"/>
      <c r="HLX1843" s="401"/>
      <c r="HLY1843" s="401"/>
      <c r="HLZ1843" s="401"/>
      <c r="HMA1843" s="401"/>
      <c r="HMB1843" s="401"/>
      <c r="HMC1843" s="401"/>
      <c r="HMD1843" s="401"/>
      <c r="HME1843" s="401"/>
      <c r="HMF1843" s="401"/>
      <c r="HMG1843" s="401"/>
      <c r="HMH1843" s="401"/>
      <c r="HMI1843" s="401"/>
      <c r="HMJ1843" s="401"/>
      <c r="HMK1843" s="401"/>
      <c r="HML1843" s="401"/>
      <c r="HMM1843" s="401"/>
      <c r="HMN1843" s="401"/>
      <c r="HMO1843" s="401"/>
      <c r="HMP1843" s="401"/>
      <c r="HMQ1843" s="401"/>
      <c r="HMR1843" s="401"/>
      <c r="HMS1843" s="401"/>
      <c r="HMT1843" s="401"/>
      <c r="HMU1843" s="401"/>
      <c r="HMV1843" s="401"/>
      <c r="HMW1843" s="401"/>
      <c r="HMX1843" s="401"/>
      <c r="HMY1843" s="401"/>
      <c r="HMZ1843" s="401"/>
      <c r="HNA1843" s="401"/>
      <c r="HNB1843" s="401"/>
      <c r="HNC1843" s="401"/>
      <c r="HND1843" s="401"/>
      <c r="HNE1843" s="401"/>
      <c r="HNF1843" s="401"/>
      <c r="HNG1843" s="401"/>
      <c r="HNH1843" s="401"/>
      <c r="HNI1843" s="401"/>
      <c r="HNJ1843" s="401"/>
      <c r="HNK1843" s="401"/>
      <c r="HNL1843" s="401"/>
      <c r="HNM1843" s="401"/>
      <c r="HNN1843" s="401"/>
      <c r="HNO1843" s="401"/>
      <c r="HNP1843" s="401"/>
      <c r="HNQ1843" s="401"/>
      <c r="HNR1843" s="401"/>
      <c r="HNS1843" s="401"/>
      <c r="HNT1843" s="401"/>
      <c r="HNU1843" s="401"/>
      <c r="HNV1843" s="401"/>
      <c r="HNW1843" s="401"/>
      <c r="HNX1843" s="401"/>
      <c r="HNY1843" s="401"/>
      <c r="HNZ1843" s="401"/>
      <c r="HOA1843" s="401"/>
      <c r="HOB1843" s="401"/>
      <c r="HOC1843" s="401"/>
      <c r="HOD1843" s="401"/>
      <c r="HOE1843" s="401"/>
      <c r="HOF1843" s="401"/>
      <c r="HOG1843" s="401"/>
      <c r="HOH1843" s="401"/>
      <c r="HOI1843" s="401"/>
      <c r="HOJ1843" s="401"/>
      <c r="HOK1843" s="401"/>
      <c r="HOL1843" s="401"/>
      <c r="HOM1843" s="401"/>
      <c r="HON1843" s="401"/>
      <c r="HOO1843" s="401"/>
      <c r="HOP1843" s="401"/>
      <c r="HOQ1843" s="401"/>
      <c r="HOR1843" s="401"/>
      <c r="HOS1843" s="401"/>
      <c r="HOT1843" s="401"/>
      <c r="HOU1843" s="401"/>
      <c r="HOV1843" s="401"/>
      <c r="HOW1843" s="401"/>
      <c r="HOX1843" s="401"/>
      <c r="HOY1843" s="401"/>
      <c r="HOZ1843" s="401"/>
      <c r="HPA1843" s="401"/>
      <c r="HPB1843" s="401"/>
      <c r="HPC1843" s="401"/>
      <c r="HPD1843" s="401"/>
      <c r="HPE1843" s="401"/>
      <c r="HPF1843" s="401"/>
      <c r="HPG1843" s="401"/>
      <c r="HPH1843" s="401"/>
      <c r="HPI1843" s="401"/>
      <c r="HPJ1843" s="401"/>
      <c r="HPK1843" s="401"/>
      <c r="HPL1843" s="401"/>
      <c r="HPM1843" s="401"/>
      <c r="HPN1843" s="401"/>
      <c r="HPO1843" s="401"/>
      <c r="HPP1843" s="401"/>
      <c r="HPQ1843" s="401"/>
      <c r="HPR1843" s="401"/>
      <c r="HPS1843" s="401"/>
      <c r="HPT1843" s="401"/>
      <c r="HPU1843" s="401"/>
      <c r="HPV1843" s="401"/>
      <c r="HPW1843" s="401"/>
      <c r="HPX1843" s="401"/>
      <c r="HPY1843" s="401"/>
      <c r="HPZ1843" s="401"/>
      <c r="HQA1843" s="401"/>
      <c r="HQB1843" s="401"/>
      <c r="HQC1843" s="401"/>
      <c r="HQD1843" s="401"/>
      <c r="HQE1843" s="401"/>
      <c r="HQF1843" s="401"/>
      <c r="HQG1843" s="401"/>
      <c r="HQH1843" s="401"/>
      <c r="HQI1843" s="401"/>
      <c r="HQJ1843" s="401"/>
      <c r="HQK1843" s="401"/>
      <c r="HQL1843" s="401"/>
      <c r="HQM1843" s="401"/>
      <c r="HQN1843" s="401"/>
      <c r="HQO1843" s="401"/>
      <c r="HQP1843" s="401"/>
      <c r="HQQ1843" s="401"/>
      <c r="HQR1843" s="401"/>
      <c r="HQS1843" s="401"/>
      <c r="HQT1843" s="401"/>
      <c r="HQU1843" s="401"/>
      <c r="HQV1843" s="401"/>
      <c r="HQW1843" s="401"/>
      <c r="HQX1843" s="401"/>
      <c r="HQY1843" s="401"/>
      <c r="HQZ1843" s="401"/>
      <c r="HRA1843" s="401"/>
      <c r="HRB1843" s="401"/>
      <c r="HRC1843" s="401"/>
      <c r="HRD1843" s="401"/>
      <c r="HRE1843" s="401"/>
      <c r="HRF1843" s="401"/>
      <c r="HRG1843" s="401"/>
      <c r="HRH1843" s="401"/>
      <c r="HRI1843" s="401"/>
      <c r="HRJ1843" s="401"/>
      <c r="HRK1843" s="401"/>
      <c r="HRL1843" s="401"/>
      <c r="HRM1843" s="401"/>
      <c r="HRN1843" s="401"/>
      <c r="HRO1843" s="401"/>
      <c r="HRP1843" s="401"/>
      <c r="HRQ1843" s="401"/>
      <c r="HRR1843" s="401"/>
      <c r="HRS1843" s="401"/>
      <c r="HRT1843" s="401"/>
      <c r="HRU1843" s="401"/>
      <c r="HRV1843" s="401"/>
      <c r="HRW1843" s="401"/>
      <c r="HRX1843" s="401"/>
      <c r="HRY1843" s="401"/>
      <c r="HRZ1843" s="401"/>
      <c r="HSA1843" s="401"/>
      <c r="HSB1843" s="401"/>
      <c r="HSC1843" s="401"/>
      <c r="HSD1843" s="401"/>
      <c r="HSE1843" s="401"/>
      <c r="HSF1843" s="401"/>
      <c r="HSG1843" s="401"/>
      <c r="HSH1843" s="401"/>
      <c r="HSI1843" s="401"/>
      <c r="HSJ1843" s="401"/>
      <c r="HSK1843" s="401"/>
      <c r="HSL1843" s="401"/>
      <c r="HSM1843" s="401"/>
      <c r="HSN1843" s="401"/>
      <c r="HSO1843" s="401"/>
      <c r="HSP1843" s="401"/>
      <c r="HSQ1843" s="401"/>
      <c r="HSR1843" s="401"/>
      <c r="HSS1843" s="401"/>
      <c r="HST1843" s="401"/>
      <c r="HSU1843" s="401"/>
      <c r="HSV1843" s="401"/>
      <c r="HSW1843" s="401"/>
      <c r="HSX1843" s="401"/>
      <c r="HSY1843" s="401"/>
      <c r="HSZ1843" s="401"/>
      <c r="HTA1843" s="401"/>
      <c r="HTB1843" s="401"/>
      <c r="HTC1843" s="401"/>
      <c r="HTD1843" s="401"/>
      <c r="HTE1843" s="401"/>
      <c r="HTF1843" s="401"/>
      <c r="HTG1843" s="401"/>
      <c r="HTH1843" s="401"/>
      <c r="HTI1843" s="401"/>
      <c r="HTJ1843" s="401"/>
      <c r="HTK1843" s="401"/>
      <c r="HTL1843" s="401"/>
      <c r="HTM1843" s="401"/>
      <c r="HTN1843" s="401"/>
      <c r="HTO1843" s="401"/>
      <c r="HTP1843" s="401"/>
      <c r="HTQ1843" s="401"/>
      <c r="HTR1843" s="401"/>
      <c r="HTS1843" s="401"/>
      <c r="HTT1843" s="401"/>
      <c r="HTU1843" s="401"/>
      <c r="HTV1843" s="401"/>
      <c r="HTW1843" s="401"/>
      <c r="HTX1843" s="401"/>
      <c r="HTY1843" s="401"/>
      <c r="HTZ1843" s="401"/>
      <c r="HUA1843" s="401"/>
      <c r="HUB1843" s="401"/>
      <c r="HUC1843" s="401"/>
      <c r="HUD1843" s="401"/>
      <c r="HUE1843" s="401"/>
      <c r="HUF1843" s="401"/>
      <c r="HUG1843" s="401"/>
      <c r="HUH1843" s="401"/>
      <c r="HUI1843" s="401"/>
      <c r="HUJ1843" s="401"/>
      <c r="HUK1843" s="401"/>
      <c r="HUL1843" s="401"/>
      <c r="HUM1843" s="401"/>
      <c r="HUN1843" s="401"/>
      <c r="HUO1843" s="401"/>
      <c r="HUP1843" s="401"/>
      <c r="HUQ1843" s="401"/>
      <c r="HUR1843" s="401"/>
      <c r="HUS1843" s="401"/>
      <c r="HUT1843" s="401"/>
      <c r="HUU1843" s="401"/>
      <c r="HUV1843" s="401"/>
      <c r="HUW1843" s="401"/>
      <c r="HUX1843" s="401"/>
      <c r="HUY1843" s="401"/>
      <c r="HUZ1843" s="401"/>
      <c r="HVA1843" s="401"/>
      <c r="HVB1843" s="401"/>
      <c r="HVC1843" s="401"/>
      <c r="HVD1843" s="401"/>
      <c r="HVE1843" s="401"/>
      <c r="HVF1843" s="401"/>
      <c r="HVG1843" s="401"/>
      <c r="HVH1843" s="401"/>
      <c r="HVI1843" s="401"/>
      <c r="HVJ1843" s="401"/>
      <c r="HVK1843" s="401"/>
      <c r="HVL1843" s="401"/>
      <c r="HVM1843" s="401"/>
      <c r="HVN1843" s="401"/>
      <c r="HVO1843" s="401"/>
      <c r="HVP1843" s="401"/>
      <c r="HVQ1843" s="401"/>
      <c r="HVR1843" s="401"/>
      <c r="HVS1843" s="401"/>
      <c r="HVT1843" s="401"/>
      <c r="HVU1843" s="401"/>
      <c r="HVV1843" s="401"/>
      <c r="HVW1843" s="401"/>
      <c r="HVX1843" s="401"/>
      <c r="HVY1843" s="401"/>
      <c r="HVZ1843" s="401"/>
      <c r="HWA1843" s="401"/>
      <c r="HWB1843" s="401"/>
      <c r="HWC1843" s="401"/>
      <c r="HWD1843" s="401"/>
      <c r="HWE1843" s="401"/>
      <c r="HWF1843" s="401"/>
      <c r="HWG1843" s="401"/>
      <c r="HWH1843" s="401"/>
      <c r="HWI1843" s="401"/>
      <c r="HWJ1843" s="401"/>
      <c r="HWK1843" s="401"/>
      <c r="HWL1843" s="401"/>
      <c r="HWM1843" s="401"/>
      <c r="HWN1843" s="401"/>
      <c r="HWO1843" s="401"/>
      <c r="HWP1843" s="401"/>
      <c r="HWQ1843" s="401"/>
      <c r="HWR1843" s="401"/>
      <c r="HWS1843" s="401"/>
      <c r="HWT1843" s="401"/>
      <c r="HWU1843" s="401"/>
      <c r="HWV1843" s="401"/>
      <c r="HWW1843" s="401"/>
      <c r="HWX1843" s="401"/>
      <c r="HWY1843" s="401"/>
      <c r="HWZ1843" s="401"/>
      <c r="HXA1843" s="401"/>
      <c r="HXB1843" s="401"/>
      <c r="HXC1843" s="401"/>
      <c r="HXD1843" s="401"/>
      <c r="HXE1843" s="401"/>
      <c r="HXF1843" s="401"/>
      <c r="HXG1843" s="401"/>
      <c r="HXH1843" s="401"/>
      <c r="HXI1843" s="401"/>
      <c r="HXJ1843" s="401"/>
      <c r="HXK1843" s="401"/>
      <c r="HXL1843" s="401"/>
      <c r="HXM1843" s="401"/>
      <c r="HXN1843" s="401"/>
      <c r="HXO1843" s="401"/>
      <c r="HXP1843" s="401"/>
      <c r="HXQ1843" s="401"/>
      <c r="HXR1843" s="401"/>
      <c r="HXS1843" s="401"/>
      <c r="HXT1843" s="401"/>
      <c r="HXU1843" s="401"/>
      <c r="HXV1843" s="401"/>
      <c r="HXW1843" s="401"/>
      <c r="HXX1843" s="401"/>
      <c r="HXY1843" s="401"/>
      <c r="HXZ1843" s="401"/>
      <c r="HYA1843" s="401"/>
      <c r="HYB1843" s="401"/>
      <c r="HYC1843" s="401"/>
      <c r="HYD1843" s="401"/>
      <c r="HYE1843" s="401"/>
      <c r="HYF1843" s="401"/>
      <c r="HYG1843" s="401"/>
      <c r="HYH1843" s="401"/>
      <c r="HYI1843" s="401"/>
      <c r="HYJ1843" s="401"/>
      <c r="HYK1843" s="401"/>
      <c r="HYL1843" s="401"/>
      <c r="HYM1843" s="401"/>
      <c r="HYN1843" s="401"/>
      <c r="HYO1843" s="401"/>
      <c r="HYP1843" s="401"/>
      <c r="HYQ1843" s="401"/>
      <c r="HYR1843" s="401"/>
      <c r="HYS1843" s="401"/>
      <c r="HYT1843" s="401"/>
      <c r="HYU1843" s="401"/>
      <c r="HYV1843" s="401"/>
      <c r="HYW1843" s="401"/>
      <c r="HYX1843" s="401"/>
      <c r="HYY1843" s="401"/>
      <c r="HYZ1843" s="401"/>
      <c r="HZA1843" s="401"/>
      <c r="HZB1843" s="401"/>
      <c r="HZC1843" s="401"/>
      <c r="HZD1843" s="401"/>
      <c r="HZE1843" s="401"/>
      <c r="HZF1843" s="401"/>
      <c r="HZG1843" s="401"/>
      <c r="HZH1843" s="401"/>
      <c r="HZI1843" s="401"/>
      <c r="HZJ1843" s="401"/>
      <c r="HZK1843" s="401"/>
      <c r="HZL1843" s="401"/>
      <c r="HZM1843" s="401"/>
      <c r="HZN1843" s="401"/>
      <c r="HZO1843" s="401"/>
      <c r="HZP1843" s="401"/>
      <c r="HZQ1843" s="401"/>
      <c r="HZR1843" s="401"/>
      <c r="HZS1843" s="401"/>
      <c r="HZT1843" s="401"/>
      <c r="HZU1843" s="401"/>
      <c r="HZV1843" s="401"/>
      <c r="HZW1843" s="401"/>
      <c r="HZX1843" s="401"/>
      <c r="HZY1843" s="401"/>
      <c r="HZZ1843" s="401"/>
      <c r="IAA1843" s="401"/>
      <c r="IAB1843" s="401"/>
      <c r="IAC1843" s="401"/>
      <c r="IAD1843" s="401"/>
      <c r="IAE1843" s="401"/>
      <c r="IAF1843" s="401"/>
      <c r="IAG1843" s="401"/>
      <c r="IAH1843" s="401"/>
      <c r="IAI1843" s="401"/>
      <c r="IAJ1843" s="401"/>
      <c r="IAK1843" s="401"/>
      <c r="IAL1843" s="401"/>
      <c r="IAM1843" s="401"/>
      <c r="IAN1843" s="401"/>
      <c r="IAO1843" s="401"/>
      <c r="IAP1843" s="401"/>
      <c r="IAQ1843" s="401"/>
      <c r="IAR1843" s="401"/>
      <c r="IAS1843" s="401"/>
      <c r="IAT1843" s="401"/>
      <c r="IAU1843" s="401"/>
      <c r="IAV1843" s="401"/>
      <c r="IAW1843" s="401"/>
      <c r="IAX1843" s="401"/>
      <c r="IAY1843" s="401"/>
      <c r="IAZ1843" s="401"/>
      <c r="IBA1843" s="401"/>
      <c r="IBB1843" s="401"/>
      <c r="IBC1843" s="401"/>
      <c r="IBD1843" s="401"/>
      <c r="IBE1843" s="401"/>
      <c r="IBF1843" s="401"/>
      <c r="IBG1843" s="401"/>
      <c r="IBH1843" s="401"/>
      <c r="IBI1843" s="401"/>
      <c r="IBJ1843" s="401"/>
      <c r="IBK1843" s="401"/>
      <c r="IBL1843" s="401"/>
      <c r="IBM1843" s="401"/>
      <c r="IBN1843" s="401"/>
      <c r="IBO1843" s="401"/>
      <c r="IBP1843" s="401"/>
      <c r="IBQ1843" s="401"/>
      <c r="IBR1843" s="401"/>
      <c r="IBS1843" s="401"/>
      <c r="IBT1843" s="401"/>
      <c r="IBU1843" s="401"/>
      <c r="IBV1843" s="401"/>
      <c r="IBW1843" s="401"/>
      <c r="IBX1843" s="401"/>
      <c r="IBY1843" s="401"/>
      <c r="IBZ1843" s="401"/>
      <c r="ICA1843" s="401"/>
      <c r="ICB1843" s="401"/>
      <c r="ICC1843" s="401"/>
      <c r="ICD1843" s="401"/>
      <c r="ICE1843" s="401"/>
      <c r="ICF1843" s="401"/>
      <c r="ICG1843" s="401"/>
      <c r="ICH1843" s="401"/>
      <c r="ICI1843" s="401"/>
      <c r="ICJ1843" s="401"/>
      <c r="ICK1843" s="401"/>
      <c r="ICL1843" s="401"/>
      <c r="ICM1843" s="401"/>
      <c r="ICN1843" s="401"/>
      <c r="ICO1843" s="401"/>
      <c r="ICP1843" s="401"/>
      <c r="ICQ1843" s="401"/>
      <c r="ICR1843" s="401"/>
      <c r="ICS1843" s="401"/>
      <c r="ICT1843" s="401"/>
      <c r="ICU1843" s="401"/>
      <c r="ICV1843" s="401"/>
      <c r="ICW1843" s="401"/>
      <c r="ICX1843" s="401"/>
      <c r="ICY1843" s="401"/>
      <c r="ICZ1843" s="401"/>
      <c r="IDA1843" s="401"/>
      <c r="IDB1843" s="401"/>
      <c r="IDC1843" s="401"/>
      <c r="IDD1843" s="401"/>
      <c r="IDE1843" s="401"/>
      <c r="IDF1843" s="401"/>
      <c r="IDG1843" s="401"/>
      <c r="IDH1843" s="401"/>
      <c r="IDI1843" s="401"/>
      <c r="IDJ1843" s="401"/>
      <c r="IDK1843" s="401"/>
      <c r="IDL1843" s="401"/>
      <c r="IDM1843" s="401"/>
      <c r="IDN1843" s="401"/>
      <c r="IDO1843" s="401"/>
      <c r="IDP1843" s="401"/>
      <c r="IDQ1843" s="401"/>
      <c r="IDR1843" s="401"/>
      <c r="IDS1843" s="401"/>
      <c r="IDT1843" s="401"/>
      <c r="IDU1843" s="401"/>
      <c r="IDV1843" s="401"/>
      <c r="IDW1843" s="401"/>
      <c r="IDX1843" s="401"/>
      <c r="IDY1843" s="401"/>
      <c r="IDZ1843" s="401"/>
      <c r="IEA1843" s="401"/>
      <c r="IEB1843" s="401"/>
      <c r="IEC1843" s="401"/>
      <c r="IED1843" s="401"/>
      <c r="IEE1843" s="401"/>
      <c r="IEF1843" s="401"/>
      <c r="IEG1843" s="401"/>
      <c r="IEH1843" s="401"/>
      <c r="IEI1843" s="401"/>
      <c r="IEJ1843" s="401"/>
      <c r="IEK1843" s="401"/>
      <c r="IEL1843" s="401"/>
      <c r="IEM1843" s="401"/>
      <c r="IEN1843" s="401"/>
      <c r="IEO1843" s="401"/>
      <c r="IEP1843" s="401"/>
      <c r="IEQ1843" s="401"/>
      <c r="IER1843" s="401"/>
      <c r="IES1843" s="401"/>
      <c r="IET1843" s="401"/>
      <c r="IEU1843" s="401"/>
      <c r="IEV1843" s="401"/>
      <c r="IEW1843" s="401"/>
      <c r="IEX1843" s="401"/>
      <c r="IEY1843" s="401"/>
      <c r="IEZ1843" s="401"/>
      <c r="IFA1843" s="401"/>
      <c r="IFB1843" s="401"/>
      <c r="IFC1843" s="401"/>
      <c r="IFD1843" s="401"/>
      <c r="IFE1843" s="401"/>
      <c r="IFF1843" s="401"/>
      <c r="IFG1843" s="401"/>
      <c r="IFH1843" s="401"/>
      <c r="IFI1843" s="401"/>
      <c r="IFJ1843" s="401"/>
      <c r="IFK1843" s="401"/>
      <c r="IFL1843" s="401"/>
      <c r="IFM1843" s="401"/>
      <c r="IFN1843" s="401"/>
      <c r="IFO1843" s="401"/>
      <c r="IFP1843" s="401"/>
      <c r="IFQ1843" s="401"/>
      <c r="IFR1843" s="401"/>
      <c r="IFS1843" s="401"/>
      <c r="IFT1843" s="401"/>
      <c r="IFU1843" s="401"/>
      <c r="IFV1843" s="401"/>
      <c r="IFW1843" s="401"/>
      <c r="IFX1843" s="401"/>
      <c r="IFY1843" s="401"/>
      <c r="IFZ1843" s="401"/>
      <c r="IGA1843" s="401"/>
      <c r="IGB1843" s="401"/>
      <c r="IGC1843" s="401"/>
      <c r="IGD1843" s="401"/>
      <c r="IGE1843" s="401"/>
      <c r="IGF1843" s="401"/>
      <c r="IGG1843" s="401"/>
      <c r="IGH1843" s="401"/>
      <c r="IGI1843" s="401"/>
      <c r="IGJ1843" s="401"/>
      <c r="IGK1843" s="401"/>
      <c r="IGL1843" s="401"/>
      <c r="IGM1843" s="401"/>
      <c r="IGN1843" s="401"/>
      <c r="IGO1843" s="401"/>
      <c r="IGP1843" s="401"/>
      <c r="IGQ1843" s="401"/>
      <c r="IGR1843" s="401"/>
      <c r="IGS1843" s="401"/>
      <c r="IGT1843" s="401"/>
      <c r="IGU1843" s="401"/>
      <c r="IGV1843" s="401"/>
      <c r="IGW1843" s="401"/>
      <c r="IGX1843" s="401"/>
      <c r="IGY1843" s="401"/>
      <c r="IGZ1843" s="401"/>
      <c r="IHA1843" s="401"/>
      <c r="IHB1843" s="401"/>
      <c r="IHC1843" s="401"/>
      <c r="IHD1843" s="401"/>
      <c r="IHE1843" s="401"/>
      <c r="IHF1843" s="401"/>
      <c r="IHG1843" s="401"/>
      <c r="IHH1843" s="401"/>
      <c r="IHI1843" s="401"/>
      <c r="IHJ1843" s="401"/>
      <c r="IHK1843" s="401"/>
      <c r="IHL1843" s="401"/>
      <c r="IHM1843" s="401"/>
      <c r="IHN1843" s="401"/>
      <c r="IHO1843" s="401"/>
      <c r="IHP1843" s="401"/>
      <c r="IHQ1843" s="401"/>
      <c r="IHR1843" s="401"/>
      <c r="IHS1843" s="401"/>
      <c r="IHT1843" s="401"/>
      <c r="IHU1843" s="401"/>
      <c r="IHV1843" s="401"/>
      <c r="IHW1843" s="401"/>
      <c r="IHX1843" s="401"/>
      <c r="IHY1843" s="401"/>
      <c r="IHZ1843" s="401"/>
      <c r="IIA1843" s="401"/>
      <c r="IIB1843" s="401"/>
      <c r="IIC1843" s="401"/>
      <c r="IID1843" s="401"/>
      <c r="IIE1843" s="401"/>
      <c r="IIF1843" s="401"/>
      <c r="IIG1843" s="401"/>
      <c r="IIH1843" s="401"/>
      <c r="III1843" s="401"/>
      <c r="IIJ1843" s="401"/>
      <c r="IIK1843" s="401"/>
      <c r="IIL1843" s="401"/>
      <c r="IIM1843" s="401"/>
      <c r="IIN1843" s="401"/>
      <c r="IIO1843" s="401"/>
      <c r="IIP1843" s="401"/>
      <c r="IIQ1843" s="401"/>
      <c r="IIR1843" s="401"/>
      <c r="IIS1843" s="401"/>
      <c r="IIT1843" s="401"/>
      <c r="IIU1843" s="401"/>
      <c r="IIV1843" s="401"/>
      <c r="IIW1843" s="401"/>
      <c r="IIX1843" s="401"/>
      <c r="IIY1843" s="401"/>
      <c r="IIZ1843" s="401"/>
      <c r="IJA1843" s="401"/>
      <c r="IJB1843" s="401"/>
      <c r="IJC1843" s="401"/>
      <c r="IJD1843" s="401"/>
      <c r="IJE1843" s="401"/>
      <c r="IJF1843" s="401"/>
      <c r="IJG1843" s="401"/>
      <c r="IJH1843" s="401"/>
      <c r="IJI1843" s="401"/>
      <c r="IJJ1843" s="401"/>
      <c r="IJK1843" s="401"/>
      <c r="IJL1843" s="401"/>
      <c r="IJM1843" s="401"/>
      <c r="IJN1843" s="401"/>
      <c r="IJO1843" s="401"/>
      <c r="IJP1843" s="401"/>
      <c r="IJQ1843" s="401"/>
      <c r="IJR1843" s="401"/>
      <c r="IJS1843" s="401"/>
      <c r="IJT1843" s="401"/>
      <c r="IJU1843" s="401"/>
      <c r="IJV1843" s="401"/>
      <c r="IJW1843" s="401"/>
      <c r="IJX1843" s="401"/>
      <c r="IJY1843" s="401"/>
      <c r="IJZ1843" s="401"/>
      <c r="IKA1843" s="401"/>
      <c r="IKB1843" s="401"/>
      <c r="IKC1843" s="401"/>
      <c r="IKD1843" s="401"/>
      <c r="IKE1843" s="401"/>
      <c r="IKF1843" s="401"/>
      <c r="IKG1843" s="401"/>
      <c r="IKH1843" s="401"/>
      <c r="IKI1843" s="401"/>
      <c r="IKJ1843" s="401"/>
      <c r="IKK1843" s="401"/>
      <c r="IKL1843" s="401"/>
      <c r="IKM1843" s="401"/>
      <c r="IKN1843" s="401"/>
      <c r="IKO1843" s="401"/>
      <c r="IKP1843" s="401"/>
      <c r="IKQ1843" s="401"/>
      <c r="IKR1843" s="401"/>
      <c r="IKS1843" s="401"/>
      <c r="IKT1843" s="401"/>
      <c r="IKU1843" s="401"/>
      <c r="IKV1843" s="401"/>
      <c r="IKW1843" s="401"/>
      <c r="IKX1843" s="401"/>
      <c r="IKY1843" s="401"/>
      <c r="IKZ1843" s="401"/>
      <c r="ILA1843" s="401"/>
      <c r="ILB1843" s="401"/>
      <c r="ILC1843" s="401"/>
      <c r="ILD1843" s="401"/>
      <c r="ILE1843" s="401"/>
      <c r="ILF1843" s="401"/>
      <c r="ILG1843" s="401"/>
      <c r="ILH1843" s="401"/>
      <c r="ILI1843" s="401"/>
      <c r="ILJ1843" s="401"/>
      <c r="ILK1843" s="401"/>
      <c r="ILL1843" s="401"/>
      <c r="ILM1843" s="401"/>
      <c r="ILN1843" s="401"/>
      <c r="ILO1843" s="401"/>
      <c r="ILP1843" s="401"/>
      <c r="ILQ1843" s="401"/>
      <c r="ILR1843" s="401"/>
      <c r="ILS1843" s="401"/>
      <c r="ILT1843" s="401"/>
      <c r="ILU1843" s="401"/>
      <c r="ILV1843" s="401"/>
      <c r="ILW1843" s="401"/>
      <c r="ILX1843" s="401"/>
      <c r="ILY1843" s="401"/>
      <c r="ILZ1843" s="401"/>
      <c r="IMA1843" s="401"/>
      <c r="IMB1843" s="401"/>
      <c r="IMC1843" s="401"/>
      <c r="IMD1843" s="401"/>
      <c r="IME1843" s="401"/>
      <c r="IMF1843" s="401"/>
      <c r="IMG1843" s="401"/>
      <c r="IMH1843" s="401"/>
      <c r="IMI1843" s="401"/>
      <c r="IMJ1843" s="401"/>
      <c r="IMK1843" s="401"/>
      <c r="IML1843" s="401"/>
      <c r="IMM1843" s="401"/>
      <c r="IMN1843" s="401"/>
      <c r="IMO1843" s="401"/>
      <c r="IMP1843" s="401"/>
      <c r="IMQ1843" s="401"/>
      <c r="IMR1843" s="401"/>
      <c r="IMS1843" s="401"/>
      <c r="IMT1843" s="401"/>
      <c r="IMU1843" s="401"/>
      <c r="IMV1843" s="401"/>
      <c r="IMW1843" s="401"/>
      <c r="IMX1843" s="401"/>
      <c r="IMY1843" s="401"/>
      <c r="IMZ1843" s="401"/>
      <c r="INA1843" s="401"/>
      <c r="INB1843" s="401"/>
      <c r="INC1843" s="401"/>
      <c r="IND1843" s="401"/>
      <c r="INE1843" s="401"/>
      <c r="INF1843" s="401"/>
      <c r="ING1843" s="401"/>
      <c r="INH1843" s="401"/>
      <c r="INI1843" s="401"/>
      <c r="INJ1843" s="401"/>
      <c r="INK1843" s="401"/>
      <c r="INL1843" s="401"/>
      <c r="INM1843" s="401"/>
      <c r="INN1843" s="401"/>
      <c r="INO1843" s="401"/>
      <c r="INP1843" s="401"/>
      <c r="INQ1843" s="401"/>
      <c r="INR1843" s="401"/>
      <c r="INS1843" s="401"/>
      <c r="INT1843" s="401"/>
      <c r="INU1843" s="401"/>
      <c r="INV1843" s="401"/>
      <c r="INW1843" s="401"/>
      <c r="INX1843" s="401"/>
      <c r="INY1843" s="401"/>
      <c r="INZ1843" s="401"/>
      <c r="IOA1843" s="401"/>
      <c r="IOB1843" s="401"/>
      <c r="IOC1843" s="401"/>
      <c r="IOD1843" s="401"/>
      <c r="IOE1843" s="401"/>
      <c r="IOF1843" s="401"/>
      <c r="IOG1843" s="401"/>
      <c r="IOH1843" s="401"/>
      <c r="IOI1843" s="401"/>
      <c r="IOJ1843" s="401"/>
      <c r="IOK1843" s="401"/>
      <c r="IOL1843" s="401"/>
      <c r="IOM1843" s="401"/>
      <c r="ION1843" s="401"/>
      <c r="IOO1843" s="401"/>
      <c r="IOP1843" s="401"/>
      <c r="IOQ1843" s="401"/>
      <c r="IOR1843" s="401"/>
      <c r="IOS1843" s="401"/>
      <c r="IOT1843" s="401"/>
      <c r="IOU1843" s="401"/>
      <c r="IOV1843" s="401"/>
      <c r="IOW1843" s="401"/>
      <c r="IOX1843" s="401"/>
      <c r="IOY1843" s="401"/>
      <c r="IOZ1843" s="401"/>
      <c r="IPA1843" s="401"/>
      <c r="IPB1843" s="401"/>
      <c r="IPC1843" s="401"/>
      <c r="IPD1843" s="401"/>
      <c r="IPE1843" s="401"/>
      <c r="IPF1843" s="401"/>
      <c r="IPG1843" s="401"/>
      <c r="IPH1843" s="401"/>
      <c r="IPI1843" s="401"/>
      <c r="IPJ1843" s="401"/>
      <c r="IPK1843" s="401"/>
      <c r="IPL1843" s="401"/>
      <c r="IPM1843" s="401"/>
      <c r="IPN1843" s="401"/>
      <c r="IPO1843" s="401"/>
      <c r="IPP1843" s="401"/>
      <c r="IPQ1843" s="401"/>
      <c r="IPR1843" s="401"/>
      <c r="IPS1843" s="401"/>
      <c r="IPT1843" s="401"/>
      <c r="IPU1843" s="401"/>
      <c r="IPV1843" s="401"/>
      <c r="IPW1843" s="401"/>
      <c r="IPX1843" s="401"/>
      <c r="IPY1843" s="401"/>
      <c r="IPZ1843" s="401"/>
      <c r="IQA1843" s="401"/>
      <c r="IQB1843" s="401"/>
      <c r="IQC1843" s="401"/>
      <c r="IQD1843" s="401"/>
      <c r="IQE1843" s="401"/>
      <c r="IQF1843" s="401"/>
      <c r="IQG1843" s="401"/>
      <c r="IQH1843" s="401"/>
      <c r="IQI1843" s="401"/>
      <c r="IQJ1843" s="401"/>
      <c r="IQK1843" s="401"/>
      <c r="IQL1843" s="401"/>
      <c r="IQM1843" s="401"/>
      <c r="IQN1843" s="401"/>
      <c r="IQO1843" s="401"/>
      <c r="IQP1843" s="401"/>
      <c r="IQQ1843" s="401"/>
      <c r="IQR1843" s="401"/>
      <c r="IQS1843" s="401"/>
      <c r="IQT1843" s="401"/>
      <c r="IQU1843" s="401"/>
      <c r="IQV1843" s="401"/>
      <c r="IQW1843" s="401"/>
      <c r="IQX1843" s="401"/>
      <c r="IQY1843" s="401"/>
      <c r="IQZ1843" s="401"/>
      <c r="IRA1843" s="401"/>
      <c r="IRB1843" s="401"/>
      <c r="IRC1843" s="401"/>
      <c r="IRD1843" s="401"/>
      <c r="IRE1843" s="401"/>
      <c r="IRF1843" s="401"/>
      <c r="IRG1843" s="401"/>
      <c r="IRH1843" s="401"/>
      <c r="IRI1843" s="401"/>
      <c r="IRJ1843" s="401"/>
      <c r="IRK1843" s="401"/>
      <c r="IRL1843" s="401"/>
      <c r="IRM1843" s="401"/>
      <c r="IRN1843" s="401"/>
      <c r="IRO1843" s="401"/>
      <c r="IRP1843" s="401"/>
      <c r="IRQ1843" s="401"/>
      <c r="IRR1843" s="401"/>
      <c r="IRS1843" s="401"/>
      <c r="IRT1843" s="401"/>
      <c r="IRU1843" s="401"/>
      <c r="IRV1843" s="401"/>
      <c r="IRW1843" s="401"/>
      <c r="IRX1843" s="401"/>
      <c r="IRY1843" s="401"/>
      <c r="IRZ1843" s="401"/>
      <c r="ISA1843" s="401"/>
      <c r="ISB1843" s="401"/>
      <c r="ISC1843" s="401"/>
      <c r="ISD1843" s="401"/>
      <c r="ISE1843" s="401"/>
      <c r="ISF1843" s="401"/>
      <c r="ISG1843" s="401"/>
      <c r="ISH1843" s="401"/>
      <c r="ISI1843" s="401"/>
      <c r="ISJ1843" s="401"/>
      <c r="ISK1843" s="401"/>
      <c r="ISL1843" s="401"/>
      <c r="ISM1843" s="401"/>
      <c r="ISN1843" s="401"/>
      <c r="ISO1843" s="401"/>
      <c r="ISP1843" s="401"/>
      <c r="ISQ1843" s="401"/>
      <c r="ISR1843" s="401"/>
      <c r="ISS1843" s="401"/>
      <c r="IST1843" s="401"/>
      <c r="ISU1843" s="401"/>
      <c r="ISV1843" s="401"/>
      <c r="ISW1843" s="401"/>
      <c r="ISX1843" s="401"/>
      <c r="ISY1843" s="401"/>
      <c r="ISZ1843" s="401"/>
      <c r="ITA1843" s="401"/>
      <c r="ITB1843" s="401"/>
      <c r="ITC1843" s="401"/>
      <c r="ITD1843" s="401"/>
      <c r="ITE1843" s="401"/>
      <c r="ITF1843" s="401"/>
      <c r="ITG1843" s="401"/>
      <c r="ITH1843" s="401"/>
      <c r="ITI1843" s="401"/>
      <c r="ITJ1843" s="401"/>
      <c r="ITK1843" s="401"/>
      <c r="ITL1843" s="401"/>
      <c r="ITM1843" s="401"/>
      <c r="ITN1843" s="401"/>
      <c r="ITO1843" s="401"/>
      <c r="ITP1843" s="401"/>
      <c r="ITQ1843" s="401"/>
      <c r="ITR1843" s="401"/>
      <c r="ITS1843" s="401"/>
      <c r="ITT1843" s="401"/>
      <c r="ITU1843" s="401"/>
      <c r="ITV1843" s="401"/>
      <c r="ITW1843" s="401"/>
      <c r="ITX1843" s="401"/>
      <c r="ITY1843" s="401"/>
      <c r="ITZ1843" s="401"/>
      <c r="IUA1843" s="401"/>
      <c r="IUB1843" s="401"/>
      <c r="IUC1843" s="401"/>
      <c r="IUD1843" s="401"/>
      <c r="IUE1843" s="401"/>
      <c r="IUF1843" s="401"/>
      <c r="IUG1843" s="401"/>
      <c r="IUH1843" s="401"/>
      <c r="IUI1843" s="401"/>
      <c r="IUJ1843" s="401"/>
      <c r="IUK1843" s="401"/>
      <c r="IUL1843" s="401"/>
      <c r="IUM1843" s="401"/>
      <c r="IUN1843" s="401"/>
      <c r="IUO1843" s="401"/>
      <c r="IUP1843" s="401"/>
      <c r="IUQ1843" s="401"/>
      <c r="IUR1843" s="401"/>
      <c r="IUS1843" s="401"/>
      <c r="IUT1843" s="401"/>
      <c r="IUU1843" s="401"/>
      <c r="IUV1843" s="401"/>
      <c r="IUW1843" s="401"/>
      <c r="IUX1843" s="401"/>
      <c r="IUY1843" s="401"/>
      <c r="IUZ1843" s="401"/>
      <c r="IVA1843" s="401"/>
      <c r="IVB1843" s="401"/>
      <c r="IVC1843" s="401"/>
      <c r="IVD1843" s="401"/>
      <c r="IVE1843" s="401"/>
      <c r="IVF1843" s="401"/>
      <c r="IVG1843" s="401"/>
      <c r="IVH1843" s="401"/>
      <c r="IVI1843" s="401"/>
      <c r="IVJ1843" s="401"/>
      <c r="IVK1843" s="401"/>
      <c r="IVL1843" s="401"/>
      <c r="IVM1843" s="401"/>
      <c r="IVN1843" s="401"/>
      <c r="IVO1843" s="401"/>
      <c r="IVP1843" s="401"/>
      <c r="IVQ1843" s="401"/>
      <c r="IVR1843" s="401"/>
      <c r="IVS1843" s="401"/>
      <c r="IVT1843" s="401"/>
      <c r="IVU1843" s="401"/>
      <c r="IVV1843" s="401"/>
      <c r="IVW1843" s="401"/>
      <c r="IVX1843" s="401"/>
      <c r="IVY1843" s="401"/>
      <c r="IVZ1843" s="401"/>
      <c r="IWA1843" s="401"/>
      <c r="IWB1843" s="401"/>
      <c r="IWC1843" s="401"/>
      <c r="IWD1843" s="401"/>
      <c r="IWE1843" s="401"/>
      <c r="IWF1843" s="401"/>
      <c r="IWG1843" s="401"/>
      <c r="IWH1843" s="401"/>
      <c r="IWI1843" s="401"/>
      <c r="IWJ1843" s="401"/>
      <c r="IWK1843" s="401"/>
      <c r="IWL1843" s="401"/>
      <c r="IWM1843" s="401"/>
      <c r="IWN1843" s="401"/>
      <c r="IWO1843" s="401"/>
      <c r="IWP1843" s="401"/>
      <c r="IWQ1843" s="401"/>
      <c r="IWR1843" s="401"/>
      <c r="IWS1843" s="401"/>
      <c r="IWT1843" s="401"/>
      <c r="IWU1843" s="401"/>
      <c r="IWV1843" s="401"/>
      <c r="IWW1843" s="401"/>
      <c r="IWX1843" s="401"/>
      <c r="IWY1843" s="401"/>
      <c r="IWZ1843" s="401"/>
      <c r="IXA1843" s="401"/>
      <c r="IXB1843" s="401"/>
      <c r="IXC1843" s="401"/>
      <c r="IXD1843" s="401"/>
      <c r="IXE1843" s="401"/>
      <c r="IXF1843" s="401"/>
      <c r="IXG1843" s="401"/>
      <c r="IXH1843" s="401"/>
      <c r="IXI1843" s="401"/>
      <c r="IXJ1843" s="401"/>
      <c r="IXK1843" s="401"/>
      <c r="IXL1843" s="401"/>
      <c r="IXM1843" s="401"/>
      <c r="IXN1843" s="401"/>
      <c r="IXO1843" s="401"/>
      <c r="IXP1843" s="401"/>
      <c r="IXQ1843" s="401"/>
      <c r="IXR1843" s="401"/>
      <c r="IXS1843" s="401"/>
      <c r="IXT1843" s="401"/>
      <c r="IXU1843" s="401"/>
      <c r="IXV1843" s="401"/>
      <c r="IXW1843" s="401"/>
      <c r="IXX1843" s="401"/>
      <c r="IXY1843" s="401"/>
      <c r="IXZ1843" s="401"/>
      <c r="IYA1843" s="401"/>
      <c r="IYB1843" s="401"/>
      <c r="IYC1843" s="401"/>
      <c r="IYD1843" s="401"/>
      <c r="IYE1843" s="401"/>
      <c r="IYF1843" s="401"/>
      <c r="IYG1843" s="401"/>
      <c r="IYH1843" s="401"/>
      <c r="IYI1843" s="401"/>
      <c r="IYJ1843" s="401"/>
      <c r="IYK1843" s="401"/>
      <c r="IYL1843" s="401"/>
      <c r="IYM1843" s="401"/>
      <c r="IYN1843" s="401"/>
      <c r="IYO1843" s="401"/>
      <c r="IYP1843" s="401"/>
      <c r="IYQ1843" s="401"/>
      <c r="IYR1843" s="401"/>
      <c r="IYS1843" s="401"/>
      <c r="IYT1843" s="401"/>
      <c r="IYU1843" s="401"/>
      <c r="IYV1843" s="401"/>
      <c r="IYW1843" s="401"/>
      <c r="IYX1843" s="401"/>
      <c r="IYY1843" s="401"/>
      <c r="IYZ1843" s="401"/>
      <c r="IZA1843" s="401"/>
      <c r="IZB1843" s="401"/>
      <c r="IZC1843" s="401"/>
      <c r="IZD1843" s="401"/>
      <c r="IZE1843" s="401"/>
      <c r="IZF1843" s="401"/>
      <c r="IZG1843" s="401"/>
      <c r="IZH1843" s="401"/>
      <c r="IZI1843" s="401"/>
      <c r="IZJ1843" s="401"/>
      <c r="IZK1843" s="401"/>
      <c r="IZL1843" s="401"/>
      <c r="IZM1843" s="401"/>
      <c r="IZN1843" s="401"/>
      <c r="IZO1843" s="401"/>
      <c r="IZP1843" s="401"/>
      <c r="IZQ1843" s="401"/>
      <c r="IZR1843" s="401"/>
      <c r="IZS1843" s="401"/>
      <c r="IZT1843" s="401"/>
      <c r="IZU1843" s="401"/>
      <c r="IZV1843" s="401"/>
      <c r="IZW1843" s="401"/>
      <c r="IZX1843" s="401"/>
      <c r="IZY1843" s="401"/>
      <c r="IZZ1843" s="401"/>
      <c r="JAA1843" s="401"/>
      <c r="JAB1843" s="401"/>
      <c r="JAC1843" s="401"/>
      <c r="JAD1843" s="401"/>
      <c r="JAE1843" s="401"/>
      <c r="JAF1843" s="401"/>
      <c r="JAG1843" s="401"/>
      <c r="JAH1843" s="401"/>
      <c r="JAI1843" s="401"/>
      <c r="JAJ1843" s="401"/>
      <c r="JAK1843" s="401"/>
      <c r="JAL1843" s="401"/>
      <c r="JAM1843" s="401"/>
      <c r="JAN1843" s="401"/>
      <c r="JAO1843" s="401"/>
      <c r="JAP1843" s="401"/>
      <c r="JAQ1843" s="401"/>
      <c r="JAR1843" s="401"/>
      <c r="JAS1843" s="401"/>
      <c r="JAT1843" s="401"/>
      <c r="JAU1843" s="401"/>
      <c r="JAV1843" s="401"/>
      <c r="JAW1843" s="401"/>
      <c r="JAX1843" s="401"/>
      <c r="JAY1843" s="401"/>
      <c r="JAZ1843" s="401"/>
      <c r="JBA1843" s="401"/>
      <c r="JBB1843" s="401"/>
      <c r="JBC1843" s="401"/>
      <c r="JBD1843" s="401"/>
      <c r="JBE1843" s="401"/>
      <c r="JBF1843" s="401"/>
      <c r="JBG1843" s="401"/>
      <c r="JBH1843" s="401"/>
      <c r="JBI1843" s="401"/>
      <c r="JBJ1843" s="401"/>
      <c r="JBK1843" s="401"/>
      <c r="JBL1843" s="401"/>
      <c r="JBM1843" s="401"/>
      <c r="JBN1843" s="401"/>
      <c r="JBO1843" s="401"/>
      <c r="JBP1843" s="401"/>
      <c r="JBQ1843" s="401"/>
      <c r="JBR1843" s="401"/>
      <c r="JBS1843" s="401"/>
      <c r="JBT1843" s="401"/>
      <c r="JBU1843" s="401"/>
      <c r="JBV1843" s="401"/>
      <c r="JBW1843" s="401"/>
      <c r="JBX1843" s="401"/>
      <c r="JBY1843" s="401"/>
      <c r="JBZ1843" s="401"/>
      <c r="JCA1843" s="401"/>
      <c r="JCB1843" s="401"/>
      <c r="JCC1843" s="401"/>
      <c r="JCD1843" s="401"/>
      <c r="JCE1843" s="401"/>
      <c r="JCF1843" s="401"/>
      <c r="JCG1843" s="401"/>
      <c r="JCH1843" s="401"/>
      <c r="JCI1843" s="401"/>
      <c r="JCJ1843" s="401"/>
      <c r="JCK1843" s="401"/>
      <c r="JCL1843" s="401"/>
      <c r="JCM1843" s="401"/>
      <c r="JCN1843" s="401"/>
      <c r="JCO1843" s="401"/>
      <c r="JCP1843" s="401"/>
      <c r="JCQ1843" s="401"/>
      <c r="JCR1843" s="401"/>
      <c r="JCS1843" s="401"/>
      <c r="JCT1843" s="401"/>
      <c r="JCU1843" s="401"/>
      <c r="JCV1843" s="401"/>
      <c r="JCW1843" s="401"/>
      <c r="JCX1843" s="401"/>
      <c r="JCY1843" s="401"/>
      <c r="JCZ1843" s="401"/>
      <c r="JDA1843" s="401"/>
      <c r="JDB1843" s="401"/>
      <c r="JDC1843" s="401"/>
      <c r="JDD1843" s="401"/>
      <c r="JDE1843" s="401"/>
      <c r="JDF1843" s="401"/>
      <c r="JDG1843" s="401"/>
      <c r="JDH1843" s="401"/>
      <c r="JDI1843" s="401"/>
      <c r="JDJ1843" s="401"/>
      <c r="JDK1843" s="401"/>
      <c r="JDL1843" s="401"/>
      <c r="JDM1843" s="401"/>
      <c r="JDN1843" s="401"/>
      <c r="JDO1843" s="401"/>
      <c r="JDP1843" s="401"/>
      <c r="JDQ1843" s="401"/>
      <c r="JDR1843" s="401"/>
      <c r="JDS1843" s="401"/>
      <c r="JDT1843" s="401"/>
      <c r="JDU1843" s="401"/>
      <c r="JDV1843" s="401"/>
      <c r="JDW1843" s="401"/>
      <c r="JDX1843" s="401"/>
      <c r="JDY1843" s="401"/>
      <c r="JDZ1843" s="401"/>
      <c r="JEA1843" s="401"/>
      <c r="JEB1843" s="401"/>
      <c r="JEC1843" s="401"/>
      <c r="JED1843" s="401"/>
      <c r="JEE1843" s="401"/>
      <c r="JEF1843" s="401"/>
      <c r="JEG1843" s="401"/>
      <c r="JEH1843" s="401"/>
      <c r="JEI1843" s="401"/>
      <c r="JEJ1843" s="401"/>
      <c r="JEK1843" s="401"/>
      <c r="JEL1843" s="401"/>
      <c r="JEM1843" s="401"/>
      <c r="JEN1843" s="401"/>
      <c r="JEO1843" s="401"/>
      <c r="JEP1843" s="401"/>
      <c r="JEQ1843" s="401"/>
      <c r="JER1843" s="401"/>
      <c r="JES1843" s="401"/>
      <c r="JET1843" s="401"/>
      <c r="JEU1843" s="401"/>
      <c r="JEV1843" s="401"/>
      <c r="JEW1843" s="401"/>
      <c r="JEX1843" s="401"/>
      <c r="JEY1843" s="401"/>
      <c r="JEZ1843" s="401"/>
      <c r="JFA1843" s="401"/>
      <c r="JFB1843" s="401"/>
      <c r="JFC1843" s="401"/>
      <c r="JFD1843" s="401"/>
      <c r="JFE1843" s="401"/>
      <c r="JFF1843" s="401"/>
      <c r="JFG1843" s="401"/>
      <c r="JFH1843" s="401"/>
      <c r="JFI1843" s="401"/>
      <c r="JFJ1843" s="401"/>
      <c r="JFK1843" s="401"/>
      <c r="JFL1843" s="401"/>
      <c r="JFM1843" s="401"/>
      <c r="JFN1843" s="401"/>
      <c r="JFO1843" s="401"/>
      <c r="JFP1843" s="401"/>
      <c r="JFQ1843" s="401"/>
      <c r="JFR1843" s="401"/>
      <c r="JFS1843" s="401"/>
      <c r="JFT1843" s="401"/>
      <c r="JFU1843" s="401"/>
      <c r="JFV1843" s="401"/>
      <c r="JFW1843" s="401"/>
      <c r="JFX1843" s="401"/>
      <c r="JFY1843" s="401"/>
      <c r="JFZ1843" s="401"/>
      <c r="JGA1843" s="401"/>
      <c r="JGB1843" s="401"/>
      <c r="JGC1843" s="401"/>
      <c r="JGD1843" s="401"/>
      <c r="JGE1843" s="401"/>
      <c r="JGF1843" s="401"/>
      <c r="JGG1843" s="401"/>
      <c r="JGH1843" s="401"/>
      <c r="JGI1843" s="401"/>
      <c r="JGJ1843" s="401"/>
      <c r="JGK1843" s="401"/>
      <c r="JGL1843" s="401"/>
      <c r="JGM1843" s="401"/>
      <c r="JGN1843" s="401"/>
      <c r="JGO1843" s="401"/>
      <c r="JGP1843" s="401"/>
      <c r="JGQ1843" s="401"/>
      <c r="JGR1843" s="401"/>
      <c r="JGS1843" s="401"/>
      <c r="JGT1843" s="401"/>
      <c r="JGU1843" s="401"/>
      <c r="JGV1843" s="401"/>
      <c r="JGW1843" s="401"/>
      <c r="JGX1843" s="401"/>
      <c r="JGY1843" s="401"/>
      <c r="JGZ1843" s="401"/>
      <c r="JHA1843" s="401"/>
      <c r="JHB1843" s="401"/>
      <c r="JHC1843" s="401"/>
      <c r="JHD1843" s="401"/>
      <c r="JHE1843" s="401"/>
      <c r="JHF1843" s="401"/>
      <c r="JHG1843" s="401"/>
      <c r="JHH1843" s="401"/>
      <c r="JHI1843" s="401"/>
      <c r="JHJ1843" s="401"/>
      <c r="JHK1843" s="401"/>
      <c r="JHL1843" s="401"/>
      <c r="JHM1843" s="401"/>
      <c r="JHN1843" s="401"/>
      <c r="JHO1843" s="401"/>
      <c r="JHP1843" s="401"/>
      <c r="JHQ1843" s="401"/>
      <c r="JHR1843" s="401"/>
      <c r="JHS1843" s="401"/>
      <c r="JHT1843" s="401"/>
      <c r="JHU1843" s="401"/>
      <c r="JHV1843" s="401"/>
      <c r="JHW1843" s="401"/>
      <c r="JHX1843" s="401"/>
      <c r="JHY1843" s="401"/>
      <c r="JHZ1843" s="401"/>
      <c r="JIA1843" s="401"/>
      <c r="JIB1843" s="401"/>
      <c r="JIC1843" s="401"/>
      <c r="JID1843" s="401"/>
      <c r="JIE1843" s="401"/>
      <c r="JIF1843" s="401"/>
      <c r="JIG1843" s="401"/>
      <c r="JIH1843" s="401"/>
      <c r="JII1843" s="401"/>
      <c r="JIJ1843" s="401"/>
      <c r="JIK1843" s="401"/>
      <c r="JIL1843" s="401"/>
      <c r="JIM1843" s="401"/>
      <c r="JIN1843" s="401"/>
      <c r="JIO1843" s="401"/>
      <c r="JIP1843" s="401"/>
      <c r="JIQ1843" s="401"/>
      <c r="JIR1843" s="401"/>
      <c r="JIS1843" s="401"/>
      <c r="JIT1843" s="401"/>
      <c r="JIU1843" s="401"/>
      <c r="JIV1843" s="401"/>
      <c r="JIW1843" s="401"/>
      <c r="JIX1843" s="401"/>
      <c r="JIY1843" s="401"/>
      <c r="JIZ1843" s="401"/>
      <c r="JJA1843" s="401"/>
      <c r="JJB1843" s="401"/>
      <c r="JJC1843" s="401"/>
      <c r="JJD1843" s="401"/>
      <c r="JJE1843" s="401"/>
      <c r="JJF1843" s="401"/>
      <c r="JJG1843" s="401"/>
      <c r="JJH1843" s="401"/>
      <c r="JJI1843" s="401"/>
      <c r="JJJ1843" s="401"/>
      <c r="JJK1843" s="401"/>
      <c r="JJL1843" s="401"/>
      <c r="JJM1843" s="401"/>
      <c r="JJN1843" s="401"/>
      <c r="JJO1843" s="401"/>
      <c r="JJP1843" s="401"/>
      <c r="JJQ1843" s="401"/>
      <c r="JJR1843" s="401"/>
      <c r="JJS1843" s="401"/>
      <c r="JJT1843" s="401"/>
      <c r="JJU1843" s="401"/>
      <c r="JJV1843" s="401"/>
      <c r="JJW1843" s="401"/>
      <c r="JJX1843" s="401"/>
      <c r="JJY1843" s="401"/>
      <c r="JJZ1843" s="401"/>
      <c r="JKA1843" s="401"/>
      <c r="JKB1843" s="401"/>
      <c r="JKC1843" s="401"/>
      <c r="JKD1843" s="401"/>
      <c r="JKE1843" s="401"/>
      <c r="JKF1843" s="401"/>
      <c r="JKG1843" s="401"/>
      <c r="JKH1843" s="401"/>
      <c r="JKI1843" s="401"/>
      <c r="JKJ1843" s="401"/>
      <c r="JKK1843" s="401"/>
      <c r="JKL1843" s="401"/>
      <c r="JKM1843" s="401"/>
      <c r="JKN1843" s="401"/>
      <c r="JKO1843" s="401"/>
      <c r="JKP1843" s="401"/>
      <c r="JKQ1843" s="401"/>
      <c r="JKR1843" s="401"/>
      <c r="JKS1843" s="401"/>
      <c r="JKT1843" s="401"/>
      <c r="JKU1843" s="401"/>
      <c r="JKV1843" s="401"/>
      <c r="JKW1843" s="401"/>
      <c r="JKX1843" s="401"/>
      <c r="JKY1843" s="401"/>
      <c r="JKZ1843" s="401"/>
      <c r="JLA1843" s="401"/>
      <c r="JLB1843" s="401"/>
      <c r="JLC1843" s="401"/>
      <c r="JLD1843" s="401"/>
      <c r="JLE1843" s="401"/>
      <c r="JLF1843" s="401"/>
      <c r="JLG1843" s="401"/>
      <c r="JLH1843" s="401"/>
      <c r="JLI1843" s="401"/>
      <c r="JLJ1843" s="401"/>
      <c r="JLK1843" s="401"/>
      <c r="JLL1843" s="401"/>
      <c r="JLM1843" s="401"/>
      <c r="JLN1843" s="401"/>
      <c r="JLO1843" s="401"/>
      <c r="JLP1843" s="401"/>
      <c r="JLQ1843" s="401"/>
      <c r="JLR1843" s="401"/>
      <c r="JLS1843" s="401"/>
      <c r="JLT1843" s="401"/>
      <c r="JLU1843" s="401"/>
      <c r="JLV1843" s="401"/>
      <c r="JLW1843" s="401"/>
      <c r="JLX1843" s="401"/>
      <c r="JLY1843" s="401"/>
      <c r="JLZ1843" s="401"/>
      <c r="JMA1843" s="401"/>
      <c r="JMB1843" s="401"/>
      <c r="JMC1843" s="401"/>
      <c r="JMD1843" s="401"/>
      <c r="JME1843" s="401"/>
      <c r="JMF1843" s="401"/>
      <c r="JMG1843" s="401"/>
      <c r="JMH1843" s="401"/>
      <c r="JMI1843" s="401"/>
      <c r="JMJ1843" s="401"/>
      <c r="JMK1843" s="401"/>
      <c r="JML1843" s="401"/>
      <c r="JMM1843" s="401"/>
      <c r="JMN1843" s="401"/>
      <c r="JMO1843" s="401"/>
      <c r="JMP1843" s="401"/>
      <c r="JMQ1843" s="401"/>
      <c r="JMR1843" s="401"/>
      <c r="JMS1843" s="401"/>
      <c r="JMT1843" s="401"/>
      <c r="JMU1843" s="401"/>
      <c r="JMV1843" s="401"/>
      <c r="JMW1843" s="401"/>
      <c r="JMX1843" s="401"/>
      <c r="JMY1843" s="401"/>
      <c r="JMZ1843" s="401"/>
      <c r="JNA1843" s="401"/>
      <c r="JNB1843" s="401"/>
      <c r="JNC1843" s="401"/>
      <c r="JND1843" s="401"/>
      <c r="JNE1843" s="401"/>
      <c r="JNF1843" s="401"/>
      <c r="JNG1843" s="401"/>
      <c r="JNH1843" s="401"/>
      <c r="JNI1843" s="401"/>
      <c r="JNJ1843" s="401"/>
      <c r="JNK1843" s="401"/>
      <c r="JNL1843" s="401"/>
      <c r="JNM1843" s="401"/>
      <c r="JNN1843" s="401"/>
      <c r="JNO1843" s="401"/>
      <c r="JNP1843" s="401"/>
      <c r="JNQ1843" s="401"/>
      <c r="JNR1843" s="401"/>
      <c r="JNS1843" s="401"/>
      <c r="JNT1843" s="401"/>
      <c r="JNU1843" s="401"/>
      <c r="JNV1843" s="401"/>
      <c r="JNW1843" s="401"/>
      <c r="JNX1843" s="401"/>
      <c r="JNY1843" s="401"/>
      <c r="JNZ1843" s="401"/>
      <c r="JOA1843" s="401"/>
      <c r="JOB1843" s="401"/>
      <c r="JOC1843" s="401"/>
      <c r="JOD1843" s="401"/>
      <c r="JOE1843" s="401"/>
      <c r="JOF1843" s="401"/>
      <c r="JOG1843" s="401"/>
      <c r="JOH1843" s="401"/>
      <c r="JOI1843" s="401"/>
      <c r="JOJ1843" s="401"/>
      <c r="JOK1843" s="401"/>
      <c r="JOL1843" s="401"/>
      <c r="JOM1843" s="401"/>
      <c r="JON1843" s="401"/>
      <c r="JOO1843" s="401"/>
      <c r="JOP1843" s="401"/>
      <c r="JOQ1843" s="401"/>
      <c r="JOR1843" s="401"/>
      <c r="JOS1843" s="401"/>
      <c r="JOT1843" s="401"/>
      <c r="JOU1843" s="401"/>
      <c r="JOV1843" s="401"/>
      <c r="JOW1843" s="401"/>
      <c r="JOX1843" s="401"/>
      <c r="JOY1843" s="401"/>
      <c r="JOZ1843" s="401"/>
      <c r="JPA1843" s="401"/>
      <c r="JPB1843" s="401"/>
      <c r="JPC1843" s="401"/>
      <c r="JPD1843" s="401"/>
      <c r="JPE1843" s="401"/>
      <c r="JPF1843" s="401"/>
      <c r="JPG1843" s="401"/>
      <c r="JPH1843" s="401"/>
      <c r="JPI1843" s="401"/>
      <c r="JPJ1843" s="401"/>
      <c r="JPK1843" s="401"/>
      <c r="JPL1843" s="401"/>
      <c r="JPM1843" s="401"/>
      <c r="JPN1843" s="401"/>
      <c r="JPO1843" s="401"/>
      <c r="JPP1843" s="401"/>
      <c r="JPQ1843" s="401"/>
      <c r="JPR1843" s="401"/>
      <c r="JPS1843" s="401"/>
      <c r="JPT1843" s="401"/>
      <c r="JPU1843" s="401"/>
      <c r="JPV1843" s="401"/>
      <c r="JPW1843" s="401"/>
      <c r="JPX1843" s="401"/>
      <c r="JPY1843" s="401"/>
      <c r="JPZ1843" s="401"/>
      <c r="JQA1843" s="401"/>
      <c r="JQB1843" s="401"/>
      <c r="JQC1843" s="401"/>
      <c r="JQD1843" s="401"/>
      <c r="JQE1843" s="401"/>
      <c r="JQF1843" s="401"/>
      <c r="JQG1843" s="401"/>
      <c r="JQH1843" s="401"/>
      <c r="JQI1843" s="401"/>
      <c r="JQJ1843" s="401"/>
      <c r="JQK1843" s="401"/>
      <c r="JQL1843" s="401"/>
      <c r="JQM1843" s="401"/>
      <c r="JQN1843" s="401"/>
      <c r="JQO1843" s="401"/>
      <c r="JQP1843" s="401"/>
      <c r="JQQ1843" s="401"/>
      <c r="JQR1843" s="401"/>
      <c r="JQS1843" s="401"/>
      <c r="JQT1843" s="401"/>
      <c r="JQU1843" s="401"/>
      <c r="JQV1843" s="401"/>
      <c r="JQW1843" s="401"/>
      <c r="JQX1843" s="401"/>
      <c r="JQY1843" s="401"/>
      <c r="JQZ1843" s="401"/>
      <c r="JRA1843" s="401"/>
      <c r="JRB1843" s="401"/>
      <c r="JRC1843" s="401"/>
      <c r="JRD1843" s="401"/>
      <c r="JRE1843" s="401"/>
      <c r="JRF1843" s="401"/>
      <c r="JRG1843" s="401"/>
      <c r="JRH1843" s="401"/>
      <c r="JRI1843" s="401"/>
      <c r="JRJ1843" s="401"/>
      <c r="JRK1843" s="401"/>
      <c r="JRL1843" s="401"/>
      <c r="JRM1843" s="401"/>
      <c r="JRN1843" s="401"/>
      <c r="JRO1843" s="401"/>
      <c r="JRP1843" s="401"/>
      <c r="JRQ1843" s="401"/>
      <c r="JRR1843" s="401"/>
      <c r="JRS1843" s="401"/>
      <c r="JRT1843" s="401"/>
      <c r="JRU1843" s="401"/>
      <c r="JRV1843" s="401"/>
      <c r="JRW1843" s="401"/>
      <c r="JRX1843" s="401"/>
      <c r="JRY1843" s="401"/>
      <c r="JRZ1843" s="401"/>
      <c r="JSA1843" s="401"/>
      <c r="JSB1843" s="401"/>
      <c r="JSC1843" s="401"/>
      <c r="JSD1843" s="401"/>
      <c r="JSE1843" s="401"/>
      <c r="JSF1843" s="401"/>
      <c r="JSG1843" s="401"/>
      <c r="JSH1843" s="401"/>
      <c r="JSI1843" s="401"/>
      <c r="JSJ1843" s="401"/>
      <c r="JSK1843" s="401"/>
      <c r="JSL1843" s="401"/>
      <c r="JSM1843" s="401"/>
      <c r="JSN1843" s="401"/>
      <c r="JSO1843" s="401"/>
      <c r="JSP1843" s="401"/>
      <c r="JSQ1843" s="401"/>
      <c r="JSR1843" s="401"/>
      <c r="JSS1843" s="401"/>
      <c r="JST1843" s="401"/>
      <c r="JSU1843" s="401"/>
      <c r="JSV1843" s="401"/>
      <c r="JSW1843" s="401"/>
      <c r="JSX1843" s="401"/>
      <c r="JSY1843" s="401"/>
      <c r="JSZ1843" s="401"/>
      <c r="JTA1843" s="401"/>
      <c r="JTB1843" s="401"/>
      <c r="JTC1843" s="401"/>
      <c r="JTD1843" s="401"/>
      <c r="JTE1843" s="401"/>
      <c r="JTF1843" s="401"/>
      <c r="JTG1843" s="401"/>
      <c r="JTH1843" s="401"/>
      <c r="JTI1843" s="401"/>
      <c r="JTJ1843" s="401"/>
      <c r="JTK1843" s="401"/>
      <c r="JTL1843" s="401"/>
      <c r="JTM1843" s="401"/>
      <c r="JTN1843" s="401"/>
      <c r="JTO1843" s="401"/>
      <c r="JTP1843" s="401"/>
      <c r="JTQ1843" s="401"/>
      <c r="JTR1843" s="401"/>
      <c r="JTS1843" s="401"/>
      <c r="JTT1843" s="401"/>
      <c r="JTU1843" s="401"/>
      <c r="JTV1843" s="401"/>
      <c r="JTW1843" s="401"/>
      <c r="JTX1843" s="401"/>
      <c r="JTY1843" s="401"/>
      <c r="JTZ1843" s="401"/>
      <c r="JUA1843" s="401"/>
      <c r="JUB1843" s="401"/>
      <c r="JUC1843" s="401"/>
      <c r="JUD1843" s="401"/>
      <c r="JUE1843" s="401"/>
      <c r="JUF1843" s="401"/>
      <c r="JUG1843" s="401"/>
      <c r="JUH1843" s="401"/>
      <c r="JUI1843" s="401"/>
      <c r="JUJ1843" s="401"/>
      <c r="JUK1843" s="401"/>
      <c r="JUL1843" s="401"/>
      <c r="JUM1843" s="401"/>
      <c r="JUN1843" s="401"/>
      <c r="JUO1843" s="401"/>
      <c r="JUP1843" s="401"/>
      <c r="JUQ1843" s="401"/>
      <c r="JUR1843" s="401"/>
      <c r="JUS1843" s="401"/>
      <c r="JUT1843" s="401"/>
      <c r="JUU1843" s="401"/>
      <c r="JUV1843" s="401"/>
      <c r="JUW1843" s="401"/>
      <c r="JUX1843" s="401"/>
      <c r="JUY1843" s="401"/>
      <c r="JUZ1843" s="401"/>
      <c r="JVA1843" s="401"/>
      <c r="JVB1843" s="401"/>
      <c r="JVC1843" s="401"/>
      <c r="JVD1843" s="401"/>
      <c r="JVE1843" s="401"/>
      <c r="JVF1843" s="401"/>
      <c r="JVG1843" s="401"/>
      <c r="JVH1843" s="401"/>
      <c r="JVI1843" s="401"/>
      <c r="JVJ1843" s="401"/>
      <c r="JVK1843" s="401"/>
      <c r="JVL1843" s="401"/>
      <c r="JVM1843" s="401"/>
      <c r="JVN1843" s="401"/>
      <c r="JVO1843" s="401"/>
      <c r="JVP1843" s="401"/>
      <c r="JVQ1843" s="401"/>
      <c r="JVR1843" s="401"/>
      <c r="JVS1843" s="401"/>
      <c r="JVT1843" s="401"/>
      <c r="JVU1843" s="401"/>
      <c r="JVV1843" s="401"/>
      <c r="JVW1843" s="401"/>
      <c r="JVX1843" s="401"/>
      <c r="JVY1843" s="401"/>
      <c r="JVZ1843" s="401"/>
      <c r="JWA1843" s="401"/>
      <c r="JWB1843" s="401"/>
      <c r="JWC1843" s="401"/>
      <c r="JWD1843" s="401"/>
      <c r="JWE1843" s="401"/>
      <c r="JWF1843" s="401"/>
      <c r="JWG1843" s="401"/>
      <c r="JWH1843" s="401"/>
      <c r="JWI1843" s="401"/>
      <c r="JWJ1843" s="401"/>
      <c r="JWK1843" s="401"/>
      <c r="JWL1843" s="401"/>
      <c r="JWM1843" s="401"/>
      <c r="JWN1843" s="401"/>
      <c r="JWO1843" s="401"/>
      <c r="JWP1843" s="401"/>
      <c r="JWQ1843" s="401"/>
      <c r="JWR1843" s="401"/>
      <c r="JWS1843" s="401"/>
      <c r="JWT1843" s="401"/>
      <c r="JWU1843" s="401"/>
      <c r="JWV1843" s="401"/>
      <c r="JWW1843" s="401"/>
      <c r="JWX1843" s="401"/>
      <c r="JWY1843" s="401"/>
      <c r="JWZ1843" s="401"/>
      <c r="JXA1843" s="401"/>
      <c r="JXB1843" s="401"/>
      <c r="JXC1843" s="401"/>
      <c r="JXD1843" s="401"/>
      <c r="JXE1843" s="401"/>
      <c r="JXF1843" s="401"/>
      <c r="JXG1843" s="401"/>
      <c r="JXH1843" s="401"/>
      <c r="JXI1843" s="401"/>
      <c r="JXJ1843" s="401"/>
      <c r="JXK1843" s="401"/>
      <c r="JXL1843" s="401"/>
      <c r="JXM1843" s="401"/>
      <c r="JXN1843" s="401"/>
      <c r="JXO1843" s="401"/>
      <c r="JXP1843" s="401"/>
      <c r="JXQ1843" s="401"/>
      <c r="JXR1843" s="401"/>
      <c r="JXS1843" s="401"/>
      <c r="JXT1843" s="401"/>
      <c r="JXU1843" s="401"/>
      <c r="JXV1843" s="401"/>
      <c r="JXW1843" s="401"/>
      <c r="JXX1843" s="401"/>
      <c r="JXY1843" s="401"/>
      <c r="JXZ1843" s="401"/>
      <c r="JYA1843" s="401"/>
      <c r="JYB1843" s="401"/>
      <c r="JYC1843" s="401"/>
      <c r="JYD1843" s="401"/>
      <c r="JYE1843" s="401"/>
      <c r="JYF1843" s="401"/>
      <c r="JYG1843" s="401"/>
      <c r="JYH1843" s="401"/>
      <c r="JYI1843" s="401"/>
      <c r="JYJ1843" s="401"/>
      <c r="JYK1843" s="401"/>
      <c r="JYL1843" s="401"/>
      <c r="JYM1843" s="401"/>
      <c r="JYN1843" s="401"/>
      <c r="JYO1843" s="401"/>
      <c r="JYP1843" s="401"/>
      <c r="JYQ1843" s="401"/>
      <c r="JYR1843" s="401"/>
      <c r="JYS1843" s="401"/>
      <c r="JYT1843" s="401"/>
      <c r="JYU1843" s="401"/>
      <c r="JYV1843" s="401"/>
      <c r="JYW1843" s="401"/>
      <c r="JYX1843" s="401"/>
      <c r="JYY1843" s="401"/>
      <c r="JYZ1843" s="401"/>
      <c r="JZA1843" s="401"/>
      <c r="JZB1843" s="401"/>
      <c r="JZC1843" s="401"/>
      <c r="JZD1843" s="401"/>
      <c r="JZE1843" s="401"/>
      <c r="JZF1843" s="401"/>
      <c r="JZG1843" s="401"/>
      <c r="JZH1843" s="401"/>
      <c r="JZI1843" s="401"/>
      <c r="JZJ1843" s="401"/>
      <c r="JZK1843" s="401"/>
      <c r="JZL1843" s="401"/>
      <c r="JZM1843" s="401"/>
      <c r="JZN1843" s="401"/>
      <c r="JZO1843" s="401"/>
      <c r="JZP1843" s="401"/>
      <c r="JZQ1843" s="401"/>
      <c r="JZR1843" s="401"/>
      <c r="JZS1843" s="401"/>
      <c r="JZT1843" s="401"/>
      <c r="JZU1843" s="401"/>
      <c r="JZV1843" s="401"/>
      <c r="JZW1843" s="401"/>
      <c r="JZX1843" s="401"/>
      <c r="JZY1843" s="401"/>
      <c r="JZZ1843" s="401"/>
      <c r="KAA1843" s="401"/>
      <c r="KAB1843" s="401"/>
      <c r="KAC1843" s="401"/>
      <c r="KAD1843" s="401"/>
      <c r="KAE1843" s="401"/>
      <c r="KAF1843" s="401"/>
      <c r="KAG1843" s="401"/>
      <c r="KAH1843" s="401"/>
      <c r="KAI1843" s="401"/>
      <c r="KAJ1843" s="401"/>
      <c r="KAK1843" s="401"/>
      <c r="KAL1843" s="401"/>
      <c r="KAM1843" s="401"/>
      <c r="KAN1843" s="401"/>
      <c r="KAO1843" s="401"/>
      <c r="KAP1843" s="401"/>
      <c r="KAQ1843" s="401"/>
      <c r="KAR1843" s="401"/>
      <c r="KAS1843" s="401"/>
      <c r="KAT1843" s="401"/>
      <c r="KAU1843" s="401"/>
      <c r="KAV1843" s="401"/>
      <c r="KAW1843" s="401"/>
      <c r="KAX1843" s="401"/>
      <c r="KAY1843" s="401"/>
      <c r="KAZ1843" s="401"/>
      <c r="KBA1843" s="401"/>
      <c r="KBB1843" s="401"/>
      <c r="KBC1843" s="401"/>
      <c r="KBD1843" s="401"/>
      <c r="KBE1843" s="401"/>
      <c r="KBF1843" s="401"/>
      <c r="KBG1843" s="401"/>
      <c r="KBH1843" s="401"/>
      <c r="KBI1843" s="401"/>
      <c r="KBJ1843" s="401"/>
      <c r="KBK1843" s="401"/>
      <c r="KBL1843" s="401"/>
      <c r="KBM1843" s="401"/>
      <c r="KBN1843" s="401"/>
      <c r="KBO1843" s="401"/>
      <c r="KBP1843" s="401"/>
      <c r="KBQ1843" s="401"/>
      <c r="KBR1843" s="401"/>
      <c r="KBS1843" s="401"/>
      <c r="KBT1843" s="401"/>
      <c r="KBU1843" s="401"/>
      <c r="KBV1843" s="401"/>
      <c r="KBW1843" s="401"/>
      <c r="KBX1843" s="401"/>
      <c r="KBY1843" s="401"/>
      <c r="KBZ1843" s="401"/>
      <c r="KCA1843" s="401"/>
      <c r="KCB1843" s="401"/>
      <c r="KCC1843" s="401"/>
      <c r="KCD1843" s="401"/>
      <c r="KCE1843" s="401"/>
      <c r="KCF1843" s="401"/>
      <c r="KCG1843" s="401"/>
      <c r="KCH1843" s="401"/>
      <c r="KCI1843" s="401"/>
      <c r="KCJ1843" s="401"/>
      <c r="KCK1843" s="401"/>
      <c r="KCL1843" s="401"/>
      <c r="KCM1843" s="401"/>
      <c r="KCN1843" s="401"/>
      <c r="KCO1843" s="401"/>
      <c r="KCP1843" s="401"/>
      <c r="KCQ1843" s="401"/>
      <c r="KCR1843" s="401"/>
      <c r="KCS1843" s="401"/>
      <c r="KCT1843" s="401"/>
      <c r="KCU1843" s="401"/>
      <c r="KCV1843" s="401"/>
      <c r="KCW1843" s="401"/>
      <c r="KCX1843" s="401"/>
      <c r="KCY1843" s="401"/>
      <c r="KCZ1843" s="401"/>
      <c r="KDA1843" s="401"/>
      <c r="KDB1843" s="401"/>
      <c r="KDC1843" s="401"/>
      <c r="KDD1843" s="401"/>
      <c r="KDE1843" s="401"/>
      <c r="KDF1843" s="401"/>
      <c r="KDG1843" s="401"/>
      <c r="KDH1843" s="401"/>
      <c r="KDI1843" s="401"/>
      <c r="KDJ1843" s="401"/>
      <c r="KDK1843" s="401"/>
      <c r="KDL1843" s="401"/>
      <c r="KDM1843" s="401"/>
      <c r="KDN1843" s="401"/>
      <c r="KDO1843" s="401"/>
      <c r="KDP1843" s="401"/>
      <c r="KDQ1843" s="401"/>
      <c r="KDR1843" s="401"/>
      <c r="KDS1843" s="401"/>
      <c r="KDT1843" s="401"/>
      <c r="KDU1843" s="401"/>
      <c r="KDV1843" s="401"/>
      <c r="KDW1843" s="401"/>
      <c r="KDX1843" s="401"/>
      <c r="KDY1843" s="401"/>
      <c r="KDZ1843" s="401"/>
      <c r="KEA1843" s="401"/>
      <c r="KEB1843" s="401"/>
      <c r="KEC1843" s="401"/>
      <c r="KED1843" s="401"/>
      <c r="KEE1843" s="401"/>
      <c r="KEF1843" s="401"/>
      <c r="KEG1843" s="401"/>
      <c r="KEH1843" s="401"/>
      <c r="KEI1843" s="401"/>
      <c r="KEJ1843" s="401"/>
      <c r="KEK1843" s="401"/>
      <c r="KEL1843" s="401"/>
      <c r="KEM1843" s="401"/>
      <c r="KEN1843" s="401"/>
      <c r="KEO1843" s="401"/>
      <c r="KEP1843" s="401"/>
      <c r="KEQ1843" s="401"/>
      <c r="KER1843" s="401"/>
      <c r="KES1843" s="401"/>
      <c r="KET1843" s="401"/>
      <c r="KEU1843" s="401"/>
      <c r="KEV1843" s="401"/>
      <c r="KEW1843" s="401"/>
      <c r="KEX1843" s="401"/>
      <c r="KEY1843" s="401"/>
      <c r="KEZ1843" s="401"/>
      <c r="KFA1843" s="401"/>
      <c r="KFB1843" s="401"/>
      <c r="KFC1843" s="401"/>
      <c r="KFD1843" s="401"/>
      <c r="KFE1843" s="401"/>
      <c r="KFF1843" s="401"/>
      <c r="KFG1843" s="401"/>
      <c r="KFH1843" s="401"/>
      <c r="KFI1843" s="401"/>
      <c r="KFJ1843" s="401"/>
      <c r="KFK1843" s="401"/>
      <c r="KFL1843" s="401"/>
      <c r="KFM1843" s="401"/>
      <c r="KFN1843" s="401"/>
      <c r="KFO1843" s="401"/>
      <c r="KFP1843" s="401"/>
      <c r="KFQ1843" s="401"/>
      <c r="KFR1843" s="401"/>
      <c r="KFS1843" s="401"/>
      <c r="KFT1843" s="401"/>
      <c r="KFU1843" s="401"/>
      <c r="KFV1843" s="401"/>
      <c r="KFW1843" s="401"/>
      <c r="KFX1843" s="401"/>
      <c r="KFY1843" s="401"/>
      <c r="KFZ1843" s="401"/>
      <c r="KGA1843" s="401"/>
      <c r="KGB1843" s="401"/>
      <c r="KGC1843" s="401"/>
      <c r="KGD1843" s="401"/>
      <c r="KGE1843" s="401"/>
      <c r="KGF1843" s="401"/>
      <c r="KGG1843" s="401"/>
      <c r="KGH1843" s="401"/>
      <c r="KGI1843" s="401"/>
      <c r="KGJ1843" s="401"/>
      <c r="KGK1843" s="401"/>
      <c r="KGL1843" s="401"/>
      <c r="KGM1843" s="401"/>
      <c r="KGN1843" s="401"/>
      <c r="KGO1843" s="401"/>
      <c r="KGP1843" s="401"/>
      <c r="KGQ1843" s="401"/>
      <c r="KGR1843" s="401"/>
      <c r="KGS1843" s="401"/>
      <c r="KGT1843" s="401"/>
      <c r="KGU1843" s="401"/>
      <c r="KGV1843" s="401"/>
      <c r="KGW1843" s="401"/>
      <c r="KGX1843" s="401"/>
      <c r="KGY1843" s="401"/>
      <c r="KGZ1843" s="401"/>
      <c r="KHA1843" s="401"/>
      <c r="KHB1843" s="401"/>
      <c r="KHC1843" s="401"/>
      <c r="KHD1843" s="401"/>
      <c r="KHE1843" s="401"/>
      <c r="KHF1843" s="401"/>
      <c r="KHG1843" s="401"/>
      <c r="KHH1843" s="401"/>
      <c r="KHI1843" s="401"/>
      <c r="KHJ1843" s="401"/>
      <c r="KHK1843" s="401"/>
      <c r="KHL1843" s="401"/>
      <c r="KHM1843" s="401"/>
      <c r="KHN1843" s="401"/>
      <c r="KHO1843" s="401"/>
      <c r="KHP1843" s="401"/>
      <c r="KHQ1843" s="401"/>
      <c r="KHR1843" s="401"/>
      <c r="KHS1843" s="401"/>
      <c r="KHT1843" s="401"/>
      <c r="KHU1843" s="401"/>
      <c r="KHV1843" s="401"/>
      <c r="KHW1843" s="401"/>
      <c r="KHX1843" s="401"/>
      <c r="KHY1843" s="401"/>
      <c r="KHZ1843" s="401"/>
      <c r="KIA1843" s="401"/>
      <c r="KIB1843" s="401"/>
      <c r="KIC1843" s="401"/>
      <c r="KID1843" s="401"/>
      <c r="KIE1843" s="401"/>
      <c r="KIF1843" s="401"/>
      <c r="KIG1843" s="401"/>
      <c r="KIH1843" s="401"/>
      <c r="KII1843" s="401"/>
      <c r="KIJ1843" s="401"/>
      <c r="KIK1843" s="401"/>
      <c r="KIL1843" s="401"/>
      <c r="KIM1843" s="401"/>
      <c r="KIN1843" s="401"/>
      <c r="KIO1843" s="401"/>
      <c r="KIP1843" s="401"/>
      <c r="KIQ1843" s="401"/>
      <c r="KIR1843" s="401"/>
      <c r="KIS1843" s="401"/>
      <c r="KIT1843" s="401"/>
      <c r="KIU1843" s="401"/>
      <c r="KIV1843" s="401"/>
      <c r="KIW1843" s="401"/>
      <c r="KIX1843" s="401"/>
      <c r="KIY1843" s="401"/>
      <c r="KIZ1843" s="401"/>
      <c r="KJA1843" s="401"/>
      <c r="KJB1843" s="401"/>
      <c r="KJC1843" s="401"/>
      <c r="KJD1843" s="401"/>
      <c r="KJE1843" s="401"/>
      <c r="KJF1843" s="401"/>
      <c r="KJG1843" s="401"/>
      <c r="KJH1843" s="401"/>
      <c r="KJI1843" s="401"/>
      <c r="KJJ1843" s="401"/>
      <c r="KJK1843" s="401"/>
      <c r="KJL1843" s="401"/>
      <c r="KJM1843" s="401"/>
      <c r="KJN1843" s="401"/>
      <c r="KJO1843" s="401"/>
      <c r="KJP1843" s="401"/>
      <c r="KJQ1843" s="401"/>
      <c r="KJR1843" s="401"/>
      <c r="KJS1843" s="401"/>
      <c r="KJT1843" s="401"/>
      <c r="KJU1843" s="401"/>
      <c r="KJV1843" s="401"/>
      <c r="KJW1843" s="401"/>
      <c r="KJX1843" s="401"/>
      <c r="KJY1843" s="401"/>
      <c r="KJZ1843" s="401"/>
      <c r="KKA1843" s="401"/>
      <c r="KKB1843" s="401"/>
      <c r="KKC1843" s="401"/>
      <c r="KKD1843" s="401"/>
      <c r="KKE1843" s="401"/>
      <c r="KKF1843" s="401"/>
      <c r="KKG1843" s="401"/>
      <c r="KKH1843" s="401"/>
      <c r="KKI1843" s="401"/>
      <c r="KKJ1843" s="401"/>
      <c r="KKK1843" s="401"/>
      <c r="KKL1843" s="401"/>
      <c r="KKM1843" s="401"/>
      <c r="KKN1843" s="401"/>
      <c r="KKO1843" s="401"/>
      <c r="KKP1843" s="401"/>
      <c r="KKQ1843" s="401"/>
      <c r="KKR1843" s="401"/>
      <c r="KKS1843" s="401"/>
      <c r="KKT1843" s="401"/>
      <c r="KKU1843" s="401"/>
      <c r="KKV1843" s="401"/>
      <c r="KKW1843" s="401"/>
      <c r="KKX1843" s="401"/>
      <c r="KKY1843" s="401"/>
      <c r="KKZ1843" s="401"/>
      <c r="KLA1843" s="401"/>
      <c r="KLB1843" s="401"/>
      <c r="KLC1843" s="401"/>
      <c r="KLD1843" s="401"/>
      <c r="KLE1843" s="401"/>
      <c r="KLF1843" s="401"/>
      <c r="KLG1843" s="401"/>
      <c r="KLH1843" s="401"/>
      <c r="KLI1843" s="401"/>
      <c r="KLJ1843" s="401"/>
      <c r="KLK1843" s="401"/>
      <c r="KLL1843" s="401"/>
      <c r="KLM1843" s="401"/>
      <c r="KLN1843" s="401"/>
      <c r="KLO1843" s="401"/>
      <c r="KLP1843" s="401"/>
      <c r="KLQ1843" s="401"/>
      <c r="KLR1843" s="401"/>
      <c r="KLS1843" s="401"/>
      <c r="KLT1843" s="401"/>
      <c r="KLU1843" s="401"/>
      <c r="KLV1843" s="401"/>
      <c r="KLW1843" s="401"/>
      <c r="KLX1843" s="401"/>
      <c r="KLY1843" s="401"/>
      <c r="KLZ1843" s="401"/>
      <c r="KMA1843" s="401"/>
      <c r="KMB1843" s="401"/>
      <c r="KMC1843" s="401"/>
      <c r="KMD1843" s="401"/>
      <c r="KME1843" s="401"/>
      <c r="KMF1843" s="401"/>
      <c r="KMG1843" s="401"/>
      <c r="KMH1843" s="401"/>
      <c r="KMI1843" s="401"/>
      <c r="KMJ1843" s="401"/>
      <c r="KMK1843" s="401"/>
      <c r="KML1843" s="401"/>
      <c r="KMM1843" s="401"/>
      <c r="KMN1843" s="401"/>
      <c r="KMO1843" s="401"/>
      <c r="KMP1843" s="401"/>
      <c r="KMQ1843" s="401"/>
      <c r="KMR1843" s="401"/>
      <c r="KMS1843" s="401"/>
      <c r="KMT1843" s="401"/>
      <c r="KMU1843" s="401"/>
      <c r="KMV1843" s="401"/>
      <c r="KMW1843" s="401"/>
      <c r="KMX1843" s="401"/>
      <c r="KMY1843" s="401"/>
      <c r="KMZ1843" s="401"/>
      <c r="KNA1843" s="401"/>
      <c r="KNB1843" s="401"/>
      <c r="KNC1843" s="401"/>
      <c r="KND1843" s="401"/>
      <c r="KNE1843" s="401"/>
      <c r="KNF1843" s="401"/>
      <c r="KNG1843" s="401"/>
      <c r="KNH1843" s="401"/>
      <c r="KNI1843" s="401"/>
      <c r="KNJ1843" s="401"/>
      <c r="KNK1843" s="401"/>
      <c r="KNL1843" s="401"/>
      <c r="KNM1843" s="401"/>
      <c r="KNN1843" s="401"/>
      <c r="KNO1843" s="401"/>
      <c r="KNP1843" s="401"/>
      <c r="KNQ1843" s="401"/>
      <c r="KNR1843" s="401"/>
      <c r="KNS1843" s="401"/>
      <c r="KNT1843" s="401"/>
      <c r="KNU1843" s="401"/>
      <c r="KNV1843" s="401"/>
      <c r="KNW1843" s="401"/>
      <c r="KNX1843" s="401"/>
      <c r="KNY1843" s="401"/>
      <c r="KNZ1843" s="401"/>
      <c r="KOA1843" s="401"/>
      <c r="KOB1843" s="401"/>
      <c r="KOC1843" s="401"/>
      <c r="KOD1843" s="401"/>
      <c r="KOE1843" s="401"/>
      <c r="KOF1843" s="401"/>
      <c r="KOG1843" s="401"/>
      <c r="KOH1843" s="401"/>
      <c r="KOI1843" s="401"/>
      <c r="KOJ1843" s="401"/>
      <c r="KOK1843" s="401"/>
      <c r="KOL1843" s="401"/>
      <c r="KOM1843" s="401"/>
      <c r="KON1843" s="401"/>
      <c r="KOO1843" s="401"/>
      <c r="KOP1843" s="401"/>
      <c r="KOQ1843" s="401"/>
      <c r="KOR1843" s="401"/>
      <c r="KOS1843" s="401"/>
      <c r="KOT1843" s="401"/>
      <c r="KOU1843" s="401"/>
      <c r="KOV1843" s="401"/>
      <c r="KOW1843" s="401"/>
      <c r="KOX1843" s="401"/>
      <c r="KOY1843" s="401"/>
      <c r="KOZ1843" s="401"/>
      <c r="KPA1843" s="401"/>
      <c r="KPB1843" s="401"/>
      <c r="KPC1843" s="401"/>
      <c r="KPD1843" s="401"/>
      <c r="KPE1843" s="401"/>
      <c r="KPF1843" s="401"/>
      <c r="KPG1843" s="401"/>
      <c r="KPH1843" s="401"/>
      <c r="KPI1843" s="401"/>
      <c r="KPJ1843" s="401"/>
      <c r="KPK1843" s="401"/>
      <c r="KPL1843" s="401"/>
      <c r="KPM1843" s="401"/>
      <c r="KPN1843" s="401"/>
      <c r="KPO1843" s="401"/>
      <c r="KPP1843" s="401"/>
      <c r="KPQ1843" s="401"/>
      <c r="KPR1843" s="401"/>
      <c r="KPS1843" s="401"/>
      <c r="KPT1843" s="401"/>
      <c r="KPU1843" s="401"/>
      <c r="KPV1843" s="401"/>
      <c r="KPW1843" s="401"/>
      <c r="KPX1843" s="401"/>
      <c r="KPY1843" s="401"/>
      <c r="KPZ1843" s="401"/>
      <c r="KQA1843" s="401"/>
      <c r="KQB1843" s="401"/>
      <c r="KQC1843" s="401"/>
      <c r="KQD1843" s="401"/>
      <c r="KQE1843" s="401"/>
      <c r="KQF1843" s="401"/>
      <c r="KQG1843" s="401"/>
      <c r="KQH1843" s="401"/>
      <c r="KQI1843" s="401"/>
      <c r="KQJ1843" s="401"/>
      <c r="KQK1843" s="401"/>
      <c r="KQL1843" s="401"/>
      <c r="KQM1843" s="401"/>
      <c r="KQN1843" s="401"/>
      <c r="KQO1843" s="401"/>
      <c r="KQP1843" s="401"/>
      <c r="KQQ1843" s="401"/>
      <c r="KQR1843" s="401"/>
      <c r="KQS1843" s="401"/>
      <c r="KQT1843" s="401"/>
      <c r="KQU1843" s="401"/>
      <c r="KQV1843" s="401"/>
      <c r="KQW1843" s="401"/>
      <c r="KQX1843" s="401"/>
      <c r="KQY1843" s="401"/>
      <c r="KQZ1843" s="401"/>
      <c r="KRA1843" s="401"/>
      <c r="KRB1843" s="401"/>
      <c r="KRC1843" s="401"/>
      <c r="KRD1843" s="401"/>
      <c r="KRE1843" s="401"/>
      <c r="KRF1843" s="401"/>
      <c r="KRG1843" s="401"/>
      <c r="KRH1843" s="401"/>
      <c r="KRI1843" s="401"/>
      <c r="KRJ1843" s="401"/>
      <c r="KRK1843" s="401"/>
      <c r="KRL1843" s="401"/>
      <c r="KRM1843" s="401"/>
      <c r="KRN1843" s="401"/>
      <c r="KRO1843" s="401"/>
      <c r="KRP1843" s="401"/>
      <c r="KRQ1843" s="401"/>
      <c r="KRR1843" s="401"/>
      <c r="KRS1843" s="401"/>
      <c r="KRT1843" s="401"/>
      <c r="KRU1843" s="401"/>
      <c r="KRV1843" s="401"/>
      <c r="KRW1843" s="401"/>
      <c r="KRX1843" s="401"/>
      <c r="KRY1843" s="401"/>
      <c r="KRZ1843" s="401"/>
      <c r="KSA1843" s="401"/>
      <c r="KSB1843" s="401"/>
      <c r="KSC1843" s="401"/>
      <c r="KSD1843" s="401"/>
      <c r="KSE1843" s="401"/>
      <c r="KSF1843" s="401"/>
      <c r="KSG1843" s="401"/>
      <c r="KSH1843" s="401"/>
      <c r="KSI1843" s="401"/>
      <c r="KSJ1843" s="401"/>
      <c r="KSK1843" s="401"/>
      <c r="KSL1843" s="401"/>
      <c r="KSM1843" s="401"/>
      <c r="KSN1843" s="401"/>
      <c r="KSO1843" s="401"/>
      <c r="KSP1843" s="401"/>
      <c r="KSQ1843" s="401"/>
      <c r="KSR1843" s="401"/>
      <c r="KSS1843" s="401"/>
      <c r="KST1843" s="401"/>
      <c r="KSU1843" s="401"/>
      <c r="KSV1843" s="401"/>
      <c r="KSW1843" s="401"/>
      <c r="KSX1843" s="401"/>
      <c r="KSY1843" s="401"/>
      <c r="KSZ1843" s="401"/>
      <c r="KTA1843" s="401"/>
      <c r="KTB1843" s="401"/>
      <c r="KTC1843" s="401"/>
      <c r="KTD1843" s="401"/>
      <c r="KTE1843" s="401"/>
      <c r="KTF1843" s="401"/>
      <c r="KTG1843" s="401"/>
      <c r="KTH1843" s="401"/>
      <c r="KTI1843" s="401"/>
      <c r="KTJ1843" s="401"/>
      <c r="KTK1843" s="401"/>
      <c r="KTL1843" s="401"/>
      <c r="KTM1843" s="401"/>
      <c r="KTN1843" s="401"/>
      <c r="KTO1843" s="401"/>
      <c r="KTP1843" s="401"/>
      <c r="KTQ1843" s="401"/>
      <c r="KTR1843" s="401"/>
      <c r="KTS1843" s="401"/>
      <c r="KTT1843" s="401"/>
      <c r="KTU1843" s="401"/>
      <c r="KTV1843" s="401"/>
      <c r="KTW1843" s="401"/>
      <c r="KTX1843" s="401"/>
      <c r="KTY1843" s="401"/>
      <c r="KTZ1843" s="401"/>
      <c r="KUA1843" s="401"/>
      <c r="KUB1843" s="401"/>
      <c r="KUC1843" s="401"/>
      <c r="KUD1843" s="401"/>
      <c r="KUE1843" s="401"/>
      <c r="KUF1843" s="401"/>
      <c r="KUG1843" s="401"/>
      <c r="KUH1843" s="401"/>
      <c r="KUI1843" s="401"/>
      <c r="KUJ1843" s="401"/>
      <c r="KUK1843" s="401"/>
      <c r="KUL1843" s="401"/>
      <c r="KUM1843" s="401"/>
      <c r="KUN1843" s="401"/>
      <c r="KUO1843" s="401"/>
      <c r="KUP1843" s="401"/>
      <c r="KUQ1843" s="401"/>
      <c r="KUR1843" s="401"/>
      <c r="KUS1843" s="401"/>
      <c r="KUT1843" s="401"/>
      <c r="KUU1843" s="401"/>
      <c r="KUV1843" s="401"/>
      <c r="KUW1843" s="401"/>
      <c r="KUX1843" s="401"/>
      <c r="KUY1843" s="401"/>
      <c r="KUZ1843" s="401"/>
      <c r="KVA1843" s="401"/>
      <c r="KVB1843" s="401"/>
      <c r="KVC1843" s="401"/>
      <c r="KVD1843" s="401"/>
      <c r="KVE1843" s="401"/>
      <c r="KVF1843" s="401"/>
      <c r="KVG1843" s="401"/>
      <c r="KVH1843" s="401"/>
      <c r="KVI1843" s="401"/>
      <c r="KVJ1843" s="401"/>
      <c r="KVK1843" s="401"/>
      <c r="KVL1843" s="401"/>
      <c r="KVM1843" s="401"/>
      <c r="KVN1843" s="401"/>
      <c r="KVO1843" s="401"/>
      <c r="KVP1843" s="401"/>
      <c r="KVQ1843" s="401"/>
      <c r="KVR1843" s="401"/>
      <c r="KVS1843" s="401"/>
      <c r="KVT1843" s="401"/>
      <c r="KVU1843" s="401"/>
      <c r="KVV1843" s="401"/>
      <c r="KVW1843" s="401"/>
      <c r="KVX1843" s="401"/>
      <c r="KVY1843" s="401"/>
      <c r="KVZ1843" s="401"/>
      <c r="KWA1843" s="401"/>
      <c r="KWB1843" s="401"/>
      <c r="KWC1843" s="401"/>
      <c r="KWD1843" s="401"/>
      <c r="KWE1843" s="401"/>
      <c r="KWF1843" s="401"/>
      <c r="KWG1843" s="401"/>
      <c r="KWH1843" s="401"/>
      <c r="KWI1843" s="401"/>
      <c r="KWJ1843" s="401"/>
      <c r="KWK1843" s="401"/>
      <c r="KWL1843" s="401"/>
      <c r="KWM1843" s="401"/>
      <c r="KWN1843" s="401"/>
      <c r="KWO1843" s="401"/>
      <c r="KWP1843" s="401"/>
      <c r="KWQ1843" s="401"/>
      <c r="KWR1843" s="401"/>
      <c r="KWS1843" s="401"/>
      <c r="KWT1843" s="401"/>
      <c r="KWU1843" s="401"/>
      <c r="KWV1843" s="401"/>
      <c r="KWW1843" s="401"/>
      <c r="KWX1843" s="401"/>
      <c r="KWY1843" s="401"/>
      <c r="KWZ1843" s="401"/>
      <c r="KXA1843" s="401"/>
      <c r="KXB1843" s="401"/>
      <c r="KXC1843" s="401"/>
      <c r="KXD1843" s="401"/>
      <c r="KXE1843" s="401"/>
      <c r="KXF1843" s="401"/>
      <c r="KXG1843" s="401"/>
      <c r="KXH1843" s="401"/>
      <c r="KXI1843" s="401"/>
      <c r="KXJ1843" s="401"/>
      <c r="KXK1843" s="401"/>
      <c r="KXL1843" s="401"/>
      <c r="KXM1843" s="401"/>
      <c r="KXN1843" s="401"/>
      <c r="KXO1843" s="401"/>
      <c r="KXP1843" s="401"/>
      <c r="KXQ1843" s="401"/>
      <c r="KXR1843" s="401"/>
      <c r="KXS1843" s="401"/>
      <c r="KXT1843" s="401"/>
      <c r="KXU1843" s="401"/>
      <c r="KXV1843" s="401"/>
      <c r="KXW1843" s="401"/>
      <c r="KXX1843" s="401"/>
      <c r="KXY1843" s="401"/>
      <c r="KXZ1843" s="401"/>
      <c r="KYA1843" s="401"/>
      <c r="KYB1843" s="401"/>
      <c r="KYC1843" s="401"/>
      <c r="KYD1843" s="401"/>
      <c r="KYE1843" s="401"/>
      <c r="KYF1843" s="401"/>
      <c r="KYG1843" s="401"/>
      <c r="KYH1843" s="401"/>
      <c r="KYI1843" s="401"/>
      <c r="KYJ1843" s="401"/>
      <c r="KYK1843" s="401"/>
      <c r="KYL1843" s="401"/>
      <c r="KYM1843" s="401"/>
      <c r="KYN1843" s="401"/>
      <c r="KYO1843" s="401"/>
      <c r="KYP1843" s="401"/>
      <c r="KYQ1843" s="401"/>
      <c r="KYR1843" s="401"/>
      <c r="KYS1843" s="401"/>
      <c r="KYT1843" s="401"/>
      <c r="KYU1843" s="401"/>
      <c r="KYV1843" s="401"/>
      <c r="KYW1843" s="401"/>
      <c r="KYX1843" s="401"/>
      <c r="KYY1843" s="401"/>
      <c r="KYZ1843" s="401"/>
      <c r="KZA1843" s="401"/>
      <c r="KZB1843" s="401"/>
      <c r="KZC1843" s="401"/>
      <c r="KZD1843" s="401"/>
      <c r="KZE1843" s="401"/>
      <c r="KZF1843" s="401"/>
      <c r="KZG1843" s="401"/>
      <c r="KZH1843" s="401"/>
      <c r="KZI1843" s="401"/>
      <c r="KZJ1843" s="401"/>
      <c r="KZK1843" s="401"/>
      <c r="KZL1843" s="401"/>
      <c r="KZM1843" s="401"/>
      <c r="KZN1843" s="401"/>
      <c r="KZO1843" s="401"/>
      <c r="KZP1843" s="401"/>
      <c r="KZQ1843" s="401"/>
      <c r="KZR1843" s="401"/>
      <c r="KZS1843" s="401"/>
      <c r="KZT1843" s="401"/>
      <c r="KZU1843" s="401"/>
      <c r="KZV1843" s="401"/>
      <c r="KZW1843" s="401"/>
      <c r="KZX1843" s="401"/>
      <c r="KZY1843" s="401"/>
      <c r="KZZ1843" s="401"/>
      <c r="LAA1843" s="401"/>
      <c r="LAB1843" s="401"/>
      <c r="LAC1843" s="401"/>
      <c r="LAD1843" s="401"/>
      <c r="LAE1843" s="401"/>
      <c r="LAF1843" s="401"/>
      <c r="LAG1843" s="401"/>
      <c r="LAH1843" s="401"/>
      <c r="LAI1843" s="401"/>
      <c r="LAJ1843" s="401"/>
      <c r="LAK1843" s="401"/>
      <c r="LAL1843" s="401"/>
      <c r="LAM1843" s="401"/>
      <c r="LAN1843" s="401"/>
      <c r="LAO1843" s="401"/>
      <c r="LAP1843" s="401"/>
      <c r="LAQ1843" s="401"/>
      <c r="LAR1843" s="401"/>
      <c r="LAS1843" s="401"/>
      <c r="LAT1843" s="401"/>
      <c r="LAU1843" s="401"/>
      <c r="LAV1843" s="401"/>
      <c r="LAW1843" s="401"/>
      <c r="LAX1843" s="401"/>
      <c r="LAY1843" s="401"/>
      <c r="LAZ1843" s="401"/>
      <c r="LBA1843" s="401"/>
      <c r="LBB1843" s="401"/>
      <c r="LBC1843" s="401"/>
      <c r="LBD1843" s="401"/>
      <c r="LBE1843" s="401"/>
      <c r="LBF1843" s="401"/>
      <c r="LBG1843" s="401"/>
      <c r="LBH1843" s="401"/>
      <c r="LBI1843" s="401"/>
      <c r="LBJ1843" s="401"/>
      <c r="LBK1843" s="401"/>
      <c r="LBL1843" s="401"/>
      <c r="LBM1843" s="401"/>
      <c r="LBN1843" s="401"/>
      <c r="LBO1843" s="401"/>
      <c r="LBP1843" s="401"/>
      <c r="LBQ1843" s="401"/>
      <c r="LBR1843" s="401"/>
      <c r="LBS1843" s="401"/>
      <c r="LBT1843" s="401"/>
      <c r="LBU1843" s="401"/>
      <c r="LBV1843" s="401"/>
      <c r="LBW1843" s="401"/>
      <c r="LBX1843" s="401"/>
      <c r="LBY1843" s="401"/>
      <c r="LBZ1843" s="401"/>
      <c r="LCA1843" s="401"/>
      <c r="LCB1843" s="401"/>
      <c r="LCC1843" s="401"/>
      <c r="LCD1843" s="401"/>
      <c r="LCE1843" s="401"/>
      <c r="LCF1843" s="401"/>
      <c r="LCG1843" s="401"/>
      <c r="LCH1843" s="401"/>
      <c r="LCI1843" s="401"/>
      <c r="LCJ1843" s="401"/>
      <c r="LCK1843" s="401"/>
      <c r="LCL1843" s="401"/>
      <c r="LCM1843" s="401"/>
      <c r="LCN1843" s="401"/>
      <c r="LCO1843" s="401"/>
      <c r="LCP1843" s="401"/>
      <c r="LCQ1843" s="401"/>
      <c r="LCR1843" s="401"/>
      <c r="LCS1843" s="401"/>
      <c r="LCT1843" s="401"/>
      <c r="LCU1843" s="401"/>
      <c r="LCV1843" s="401"/>
      <c r="LCW1843" s="401"/>
      <c r="LCX1843" s="401"/>
      <c r="LCY1843" s="401"/>
      <c r="LCZ1843" s="401"/>
      <c r="LDA1843" s="401"/>
      <c r="LDB1843" s="401"/>
      <c r="LDC1843" s="401"/>
      <c r="LDD1843" s="401"/>
      <c r="LDE1843" s="401"/>
      <c r="LDF1843" s="401"/>
      <c r="LDG1843" s="401"/>
      <c r="LDH1843" s="401"/>
      <c r="LDI1843" s="401"/>
      <c r="LDJ1843" s="401"/>
      <c r="LDK1843" s="401"/>
      <c r="LDL1843" s="401"/>
      <c r="LDM1843" s="401"/>
      <c r="LDN1843" s="401"/>
      <c r="LDO1843" s="401"/>
      <c r="LDP1843" s="401"/>
      <c r="LDQ1843" s="401"/>
      <c r="LDR1843" s="401"/>
      <c r="LDS1843" s="401"/>
      <c r="LDT1843" s="401"/>
      <c r="LDU1843" s="401"/>
      <c r="LDV1843" s="401"/>
      <c r="LDW1843" s="401"/>
      <c r="LDX1843" s="401"/>
      <c r="LDY1843" s="401"/>
      <c r="LDZ1843" s="401"/>
      <c r="LEA1843" s="401"/>
      <c r="LEB1843" s="401"/>
      <c r="LEC1843" s="401"/>
      <c r="LED1843" s="401"/>
      <c r="LEE1843" s="401"/>
      <c r="LEF1843" s="401"/>
      <c r="LEG1843" s="401"/>
      <c r="LEH1843" s="401"/>
      <c r="LEI1843" s="401"/>
      <c r="LEJ1843" s="401"/>
      <c r="LEK1843" s="401"/>
      <c r="LEL1843" s="401"/>
      <c r="LEM1843" s="401"/>
      <c r="LEN1843" s="401"/>
      <c r="LEO1843" s="401"/>
      <c r="LEP1843" s="401"/>
      <c r="LEQ1843" s="401"/>
      <c r="LER1843" s="401"/>
      <c r="LES1843" s="401"/>
      <c r="LET1843" s="401"/>
      <c r="LEU1843" s="401"/>
      <c r="LEV1843" s="401"/>
      <c r="LEW1843" s="401"/>
      <c r="LEX1843" s="401"/>
      <c r="LEY1843" s="401"/>
      <c r="LEZ1843" s="401"/>
      <c r="LFA1843" s="401"/>
      <c r="LFB1843" s="401"/>
      <c r="LFC1843" s="401"/>
      <c r="LFD1843" s="401"/>
      <c r="LFE1843" s="401"/>
      <c r="LFF1843" s="401"/>
      <c r="LFG1843" s="401"/>
      <c r="LFH1843" s="401"/>
      <c r="LFI1843" s="401"/>
      <c r="LFJ1843" s="401"/>
      <c r="LFK1843" s="401"/>
      <c r="LFL1843" s="401"/>
      <c r="LFM1843" s="401"/>
      <c r="LFN1843" s="401"/>
      <c r="LFO1843" s="401"/>
      <c r="LFP1843" s="401"/>
      <c r="LFQ1843" s="401"/>
      <c r="LFR1843" s="401"/>
      <c r="LFS1843" s="401"/>
      <c r="LFT1843" s="401"/>
      <c r="LFU1843" s="401"/>
      <c r="LFV1843" s="401"/>
      <c r="LFW1843" s="401"/>
      <c r="LFX1843" s="401"/>
      <c r="LFY1843" s="401"/>
      <c r="LFZ1843" s="401"/>
      <c r="LGA1843" s="401"/>
      <c r="LGB1843" s="401"/>
      <c r="LGC1843" s="401"/>
      <c r="LGD1843" s="401"/>
      <c r="LGE1843" s="401"/>
      <c r="LGF1843" s="401"/>
      <c r="LGG1843" s="401"/>
      <c r="LGH1843" s="401"/>
      <c r="LGI1843" s="401"/>
      <c r="LGJ1843" s="401"/>
      <c r="LGK1843" s="401"/>
      <c r="LGL1843" s="401"/>
      <c r="LGM1843" s="401"/>
      <c r="LGN1843" s="401"/>
      <c r="LGO1843" s="401"/>
      <c r="LGP1843" s="401"/>
      <c r="LGQ1843" s="401"/>
      <c r="LGR1843" s="401"/>
      <c r="LGS1843" s="401"/>
      <c r="LGT1843" s="401"/>
      <c r="LGU1843" s="401"/>
      <c r="LGV1843" s="401"/>
      <c r="LGW1843" s="401"/>
      <c r="LGX1843" s="401"/>
      <c r="LGY1843" s="401"/>
      <c r="LGZ1843" s="401"/>
      <c r="LHA1843" s="401"/>
      <c r="LHB1843" s="401"/>
      <c r="LHC1843" s="401"/>
      <c r="LHD1843" s="401"/>
      <c r="LHE1843" s="401"/>
      <c r="LHF1843" s="401"/>
      <c r="LHG1843" s="401"/>
      <c r="LHH1843" s="401"/>
      <c r="LHI1843" s="401"/>
      <c r="LHJ1843" s="401"/>
      <c r="LHK1843" s="401"/>
      <c r="LHL1843" s="401"/>
      <c r="LHM1843" s="401"/>
      <c r="LHN1843" s="401"/>
      <c r="LHO1843" s="401"/>
      <c r="LHP1843" s="401"/>
      <c r="LHQ1843" s="401"/>
      <c r="LHR1843" s="401"/>
      <c r="LHS1843" s="401"/>
      <c r="LHT1843" s="401"/>
      <c r="LHU1843" s="401"/>
      <c r="LHV1843" s="401"/>
      <c r="LHW1843" s="401"/>
      <c r="LHX1843" s="401"/>
      <c r="LHY1843" s="401"/>
      <c r="LHZ1843" s="401"/>
      <c r="LIA1843" s="401"/>
      <c r="LIB1843" s="401"/>
      <c r="LIC1843" s="401"/>
      <c r="LID1843" s="401"/>
      <c r="LIE1843" s="401"/>
      <c r="LIF1843" s="401"/>
      <c r="LIG1843" s="401"/>
      <c r="LIH1843" s="401"/>
      <c r="LII1843" s="401"/>
      <c r="LIJ1843" s="401"/>
      <c r="LIK1843" s="401"/>
      <c r="LIL1843" s="401"/>
      <c r="LIM1843" s="401"/>
      <c r="LIN1843" s="401"/>
      <c r="LIO1843" s="401"/>
      <c r="LIP1843" s="401"/>
      <c r="LIQ1843" s="401"/>
      <c r="LIR1843" s="401"/>
      <c r="LIS1843" s="401"/>
      <c r="LIT1843" s="401"/>
      <c r="LIU1843" s="401"/>
      <c r="LIV1843" s="401"/>
      <c r="LIW1843" s="401"/>
      <c r="LIX1843" s="401"/>
      <c r="LIY1843" s="401"/>
      <c r="LIZ1843" s="401"/>
      <c r="LJA1843" s="401"/>
      <c r="LJB1843" s="401"/>
      <c r="LJC1843" s="401"/>
      <c r="LJD1843" s="401"/>
      <c r="LJE1843" s="401"/>
      <c r="LJF1843" s="401"/>
      <c r="LJG1843" s="401"/>
      <c r="LJH1843" s="401"/>
      <c r="LJI1843" s="401"/>
      <c r="LJJ1843" s="401"/>
      <c r="LJK1843" s="401"/>
      <c r="LJL1843" s="401"/>
      <c r="LJM1843" s="401"/>
      <c r="LJN1843" s="401"/>
      <c r="LJO1843" s="401"/>
      <c r="LJP1843" s="401"/>
      <c r="LJQ1843" s="401"/>
      <c r="LJR1843" s="401"/>
      <c r="LJS1843" s="401"/>
      <c r="LJT1843" s="401"/>
      <c r="LJU1843" s="401"/>
      <c r="LJV1843" s="401"/>
      <c r="LJW1843" s="401"/>
      <c r="LJX1843" s="401"/>
      <c r="LJY1843" s="401"/>
      <c r="LJZ1843" s="401"/>
      <c r="LKA1843" s="401"/>
      <c r="LKB1843" s="401"/>
      <c r="LKC1843" s="401"/>
      <c r="LKD1843" s="401"/>
      <c r="LKE1843" s="401"/>
      <c r="LKF1843" s="401"/>
      <c r="LKG1843" s="401"/>
      <c r="LKH1843" s="401"/>
      <c r="LKI1843" s="401"/>
      <c r="LKJ1843" s="401"/>
      <c r="LKK1843" s="401"/>
      <c r="LKL1843" s="401"/>
      <c r="LKM1843" s="401"/>
      <c r="LKN1843" s="401"/>
      <c r="LKO1843" s="401"/>
      <c r="LKP1843" s="401"/>
      <c r="LKQ1843" s="401"/>
      <c r="LKR1843" s="401"/>
      <c r="LKS1843" s="401"/>
      <c r="LKT1843" s="401"/>
      <c r="LKU1843" s="401"/>
      <c r="LKV1843" s="401"/>
      <c r="LKW1843" s="401"/>
      <c r="LKX1843" s="401"/>
      <c r="LKY1843" s="401"/>
      <c r="LKZ1843" s="401"/>
      <c r="LLA1843" s="401"/>
      <c r="LLB1843" s="401"/>
      <c r="LLC1843" s="401"/>
      <c r="LLD1843" s="401"/>
      <c r="LLE1843" s="401"/>
      <c r="LLF1843" s="401"/>
      <c r="LLG1843" s="401"/>
      <c r="LLH1843" s="401"/>
      <c r="LLI1843" s="401"/>
      <c r="LLJ1843" s="401"/>
      <c r="LLK1843" s="401"/>
      <c r="LLL1843" s="401"/>
      <c r="LLM1843" s="401"/>
      <c r="LLN1843" s="401"/>
      <c r="LLO1843" s="401"/>
      <c r="LLP1843" s="401"/>
      <c r="LLQ1843" s="401"/>
      <c r="LLR1843" s="401"/>
      <c r="LLS1843" s="401"/>
      <c r="LLT1843" s="401"/>
      <c r="LLU1843" s="401"/>
      <c r="LLV1843" s="401"/>
      <c r="LLW1843" s="401"/>
      <c r="LLX1843" s="401"/>
      <c r="LLY1843" s="401"/>
      <c r="LLZ1843" s="401"/>
      <c r="LMA1843" s="401"/>
      <c r="LMB1843" s="401"/>
      <c r="LMC1843" s="401"/>
      <c r="LMD1843" s="401"/>
      <c r="LME1843" s="401"/>
      <c r="LMF1843" s="401"/>
      <c r="LMG1843" s="401"/>
      <c r="LMH1843" s="401"/>
      <c r="LMI1843" s="401"/>
      <c r="LMJ1843" s="401"/>
      <c r="LMK1843" s="401"/>
      <c r="LML1843" s="401"/>
      <c r="LMM1843" s="401"/>
      <c r="LMN1843" s="401"/>
      <c r="LMO1843" s="401"/>
      <c r="LMP1843" s="401"/>
      <c r="LMQ1843" s="401"/>
      <c r="LMR1843" s="401"/>
      <c r="LMS1843" s="401"/>
      <c r="LMT1843" s="401"/>
      <c r="LMU1843" s="401"/>
      <c r="LMV1843" s="401"/>
      <c r="LMW1843" s="401"/>
      <c r="LMX1843" s="401"/>
      <c r="LMY1843" s="401"/>
      <c r="LMZ1843" s="401"/>
      <c r="LNA1843" s="401"/>
      <c r="LNB1843" s="401"/>
      <c r="LNC1843" s="401"/>
      <c r="LND1843" s="401"/>
      <c r="LNE1843" s="401"/>
      <c r="LNF1843" s="401"/>
      <c r="LNG1843" s="401"/>
      <c r="LNH1843" s="401"/>
      <c r="LNI1843" s="401"/>
      <c r="LNJ1843" s="401"/>
      <c r="LNK1843" s="401"/>
      <c r="LNL1843" s="401"/>
      <c r="LNM1843" s="401"/>
      <c r="LNN1843" s="401"/>
      <c r="LNO1843" s="401"/>
      <c r="LNP1843" s="401"/>
      <c r="LNQ1843" s="401"/>
      <c r="LNR1843" s="401"/>
      <c r="LNS1843" s="401"/>
      <c r="LNT1843" s="401"/>
      <c r="LNU1843" s="401"/>
      <c r="LNV1843" s="401"/>
      <c r="LNW1843" s="401"/>
      <c r="LNX1843" s="401"/>
      <c r="LNY1843" s="401"/>
      <c r="LNZ1843" s="401"/>
      <c r="LOA1843" s="401"/>
      <c r="LOB1843" s="401"/>
      <c r="LOC1843" s="401"/>
      <c r="LOD1843" s="401"/>
      <c r="LOE1843" s="401"/>
      <c r="LOF1843" s="401"/>
      <c r="LOG1843" s="401"/>
      <c r="LOH1843" s="401"/>
      <c r="LOI1843" s="401"/>
      <c r="LOJ1843" s="401"/>
      <c r="LOK1843" s="401"/>
      <c r="LOL1843" s="401"/>
      <c r="LOM1843" s="401"/>
      <c r="LON1843" s="401"/>
      <c r="LOO1843" s="401"/>
      <c r="LOP1843" s="401"/>
      <c r="LOQ1843" s="401"/>
      <c r="LOR1843" s="401"/>
      <c r="LOS1843" s="401"/>
      <c r="LOT1843" s="401"/>
      <c r="LOU1843" s="401"/>
      <c r="LOV1843" s="401"/>
      <c r="LOW1843" s="401"/>
      <c r="LOX1843" s="401"/>
      <c r="LOY1843" s="401"/>
      <c r="LOZ1843" s="401"/>
      <c r="LPA1843" s="401"/>
      <c r="LPB1843" s="401"/>
      <c r="LPC1843" s="401"/>
      <c r="LPD1843" s="401"/>
      <c r="LPE1843" s="401"/>
      <c r="LPF1843" s="401"/>
      <c r="LPG1843" s="401"/>
      <c r="LPH1843" s="401"/>
      <c r="LPI1843" s="401"/>
      <c r="LPJ1843" s="401"/>
      <c r="LPK1843" s="401"/>
      <c r="LPL1843" s="401"/>
      <c r="LPM1843" s="401"/>
      <c r="LPN1843" s="401"/>
      <c r="LPO1843" s="401"/>
      <c r="LPP1843" s="401"/>
      <c r="LPQ1843" s="401"/>
      <c r="LPR1843" s="401"/>
      <c r="LPS1843" s="401"/>
      <c r="LPT1843" s="401"/>
      <c r="LPU1843" s="401"/>
      <c r="LPV1843" s="401"/>
      <c r="LPW1843" s="401"/>
      <c r="LPX1843" s="401"/>
      <c r="LPY1843" s="401"/>
      <c r="LPZ1843" s="401"/>
      <c r="LQA1843" s="401"/>
      <c r="LQB1843" s="401"/>
      <c r="LQC1843" s="401"/>
      <c r="LQD1843" s="401"/>
      <c r="LQE1843" s="401"/>
      <c r="LQF1843" s="401"/>
      <c r="LQG1843" s="401"/>
      <c r="LQH1843" s="401"/>
      <c r="LQI1843" s="401"/>
      <c r="LQJ1843" s="401"/>
      <c r="LQK1843" s="401"/>
      <c r="LQL1843" s="401"/>
      <c r="LQM1843" s="401"/>
      <c r="LQN1843" s="401"/>
      <c r="LQO1843" s="401"/>
      <c r="LQP1843" s="401"/>
      <c r="LQQ1843" s="401"/>
      <c r="LQR1843" s="401"/>
      <c r="LQS1843" s="401"/>
      <c r="LQT1843" s="401"/>
      <c r="LQU1843" s="401"/>
      <c r="LQV1843" s="401"/>
      <c r="LQW1843" s="401"/>
      <c r="LQX1843" s="401"/>
      <c r="LQY1843" s="401"/>
      <c r="LQZ1843" s="401"/>
      <c r="LRA1843" s="401"/>
      <c r="LRB1843" s="401"/>
      <c r="LRC1843" s="401"/>
      <c r="LRD1843" s="401"/>
      <c r="LRE1843" s="401"/>
      <c r="LRF1843" s="401"/>
      <c r="LRG1843" s="401"/>
      <c r="LRH1843" s="401"/>
      <c r="LRI1843" s="401"/>
      <c r="LRJ1843" s="401"/>
      <c r="LRK1843" s="401"/>
      <c r="LRL1843" s="401"/>
      <c r="LRM1843" s="401"/>
      <c r="LRN1843" s="401"/>
      <c r="LRO1843" s="401"/>
      <c r="LRP1843" s="401"/>
      <c r="LRQ1843" s="401"/>
      <c r="LRR1843" s="401"/>
      <c r="LRS1843" s="401"/>
      <c r="LRT1843" s="401"/>
      <c r="LRU1843" s="401"/>
      <c r="LRV1843" s="401"/>
      <c r="LRW1843" s="401"/>
      <c r="LRX1843" s="401"/>
      <c r="LRY1843" s="401"/>
      <c r="LRZ1843" s="401"/>
      <c r="LSA1843" s="401"/>
      <c r="LSB1843" s="401"/>
      <c r="LSC1843" s="401"/>
      <c r="LSD1843" s="401"/>
      <c r="LSE1843" s="401"/>
      <c r="LSF1843" s="401"/>
      <c r="LSG1843" s="401"/>
      <c r="LSH1843" s="401"/>
      <c r="LSI1843" s="401"/>
      <c r="LSJ1843" s="401"/>
      <c r="LSK1843" s="401"/>
      <c r="LSL1843" s="401"/>
      <c r="LSM1843" s="401"/>
      <c r="LSN1843" s="401"/>
      <c r="LSO1843" s="401"/>
      <c r="LSP1843" s="401"/>
      <c r="LSQ1843" s="401"/>
      <c r="LSR1843" s="401"/>
      <c r="LSS1843" s="401"/>
      <c r="LST1843" s="401"/>
      <c r="LSU1843" s="401"/>
      <c r="LSV1843" s="401"/>
      <c r="LSW1843" s="401"/>
      <c r="LSX1843" s="401"/>
      <c r="LSY1843" s="401"/>
      <c r="LSZ1843" s="401"/>
      <c r="LTA1843" s="401"/>
      <c r="LTB1843" s="401"/>
      <c r="LTC1843" s="401"/>
      <c r="LTD1843" s="401"/>
      <c r="LTE1843" s="401"/>
      <c r="LTF1843" s="401"/>
      <c r="LTG1843" s="401"/>
      <c r="LTH1843" s="401"/>
      <c r="LTI1843" s="401"/>
      <c r="LTJ1843" s="401"/>
      <c r="LTK1843" s="401"/>
      <c r="LTL1843" s="401"/>
      <c r="LTM1843" s="401"/>
      <c r="LTN1843" s="401"/>
      <c r="LTO1843" s="401"/>
      <c r="LTP1843" s="401"/>
      <c r="LTQ1843" s="401"/>
      <c r="LTR1843" s="401"/>
      <c r="LTS1843" s="401"/>
      <c r="LTT1843" s="401"/>
      <c r="LTU1843" s="401"/>
      <c r="LTV1843" s="401"/>
      <c r="LTW1843" s="401"/>
      <c r="LTX1843" s="401"/>
      <c r="LTY1843" s="401"/>
      <c r="LTZ1843" s="401"/>
      <c r="LUA1843" s="401"/>
      <c r="LUB1843" s="401"/>
      <c r="LUC1843" s="401"/>
      <c r="LUD1843" s="401"/>
      <c r="LUE1843" s="401"/>
      <c r="LUF1843" s="401"/>
      <c r="LUG1843" s="401"/>
      <c r="LUH1843" s="401"/>
      <c r="LUI1843" s="401"/>
      <c r="LUJ1843" s="401"/>
      <c r="LUK1843" s="401"/>
      <c r="LUL1843" s="401"/>
      <c r="LUM1843" s="401"/>
      <c r="LUN1843" s="401"/>
      <c r="LUO1843" s="401"/>
      <c r="LUP1843" s="401"/>
      <c r="LUQ1843" s="401"/>
      <c r="LUR1843" s="401"/>
      <c r="LUS1843" s="401"/>
      <c r="LUT1843" s="401"/>
      <c r="LUU1843" s="401"/>
      <c r="LUV1843" s="401"/>
      <c r="LUW1843" s="401"/>
      <c r="LUX1843" s="401"/>
      <c r="LUY1843" s="401"/>
      <c r="LUZ1843" s="401"/>
      <c r="LVA1843" s="401"/>
      <c r="LVB1843" s="401"/>
      <c r="LVC1843" s="401"/>
      <c r="LVD1843" s="401"/>
      <c r="LVE1843" s="401"/>
      <c r="LVF1843" s="401"/>
      <c r="LVG1843" s="401"/>
      <c r="LVH1843" s="401"/>
      <c r="LVI1843" s="401"/>
      <c r="LVJ1843" s="401"/>
      <c r="LVK1843" s="401"/>
      <c r="LVL1843" s="401"/>
      <c r="LVM1843" s="401"/>
      <c r="LVN1843" s="401"/>
      <c r="LVO1843" s="401"/>
      <c r="LVP1843" s="401"/>
      <c r="LVQ1843" s="401"/>
      <c r="LVR1843" s="401"/>
      <c r="LVS1843" s="401"/>
      <c r="LVT1843" s="401"/>
      <c r="LVU1843" s="401"/>
      <c r="LVV1843" s="401"/>
      <c r="LVW1843" s="401"/>
      <c r="LVX1843" s="401"/>
      <c r="LVY1843" s="401"/>
      <c r="LVZ1843" s="401"/>
      <c r="LWA1843" s="401"/>
      <c r="LWB1843" s="401"/>
      <c r="LWC1843" s="401"/>
      <c r="LWD1843" s="401"/>
      <c r="LWE1843" s="401"/>
      <c r="LWF1843" s="401"/>
      <c r="LWG1843" s="401"/>
      <c r="LWH1843" s="401"/>
      <c r="LWI1843" s="401"/>
      <c r="LWJ1843" s="401"/>
      <c r="LWK1843" s="401"/>
      <c r="LWL1843" s="401"/>
      <c r="LWM1843" s="401"/>
      <c r="LWN1843" s="401"/>
      <c r="LWO1843" s="401"/>
      <c r="LWP1843" s="401"/>
      <c r="LWQ1843" s="401"/>
      <c r="LWR1843" s="401"/>
      <c r="LWS1843" s="401"/>
      <c r="LWT1843" s="401"/>
      <c r="LWU1843" s="401"/>
      <c r="LWV1843" s="401"/>
      <c r="LWW1843" s="401"/>
      <c r="LWX1843" s="401"/>
      <c r="LWY1843" s="401"/>
      <c r="LWZ1843" s="401"/>
      <c r="LXA1843" s="401"/>
      <c r="LXB1843" s="401"/>
      <c r="LXC1843" s="401"/>
      <c r="LXD1843" s="401"/>
      <c r="LXE1843" s="401"/>
      <c r="LXF1843" s="401"/>
      <c r="LXG1843" s="401"/>
      <c r="LXH1843" s="401"/>
      <c r="LXI1843" s="401"/>
      <c r="LXJ1843" s="401"/>
      <c r="LXK1843" s="401"/>
      <c r="LXL1843" s="401"/>
      <c r="LXM1843" s="401"/>
      <c r="LXN1843" s="401"/>
      <c r="LXO1843" s="401"/>
      <c r="LXP1843" s="401"/>
      <c r="LXQ1843" s="401"/>
      <c r="LXR1843" s="401"/>
      <c r="LXS1843" s="401"/>
      <c r="LXT1843" s="401"/>
      <c r="LXU1843" s="401"/>
      <c r="LXV1843" s="401"/>
      <c r="LXW1843" s="401"/>
      <c r="LXX1843" s="401"/>
      <c r="LXY1843" s="401"/>
      <c r="LXZ1843" s="401"/>
      <c r="LYA1843" s="401"/>
      <c r="LYB1843" s="401"/>
      <c r="LYC1843" s="401"/>
      <c r="LYD1843" s="401"/>
      <c r="LYE1843" s="401"/>
      <c r="LYF1843" s="401"/>
      <c r="LYG1843" s="401"/>
      <c r="LYH1843" s="401"/>
      <c r="LYI1843" s="401"/>
      <c r="LYJ1843" s="401"/>
      <c r="LYK1843" s="401"/>
      <c r="LYL1843" s="401"/>
      <c r="LYM1843" s="401"/>
      <c r="LYN1843" s="401"/>
      <c r="LYO1843" s="401"/>
      <c r="LYP1843" s="401"/>
      <c r="LYQ1843" s="401"/>
      <c r="LYR1843" s="401"/>
      <c r="LYS1843" s="401"/>
      <c r="LYT1843" s="401"/>
      <c r="LYU1843" s="401"/>
      <c r="LYV1843" s="401"/>
      <c r="LYW1843" s="401"/>
      <c r="LYX1843" s="401"/>
      <c r="LYY1843" s="401"/>
      <c r="LYZ1843" s="401"/>
      <c r="LZA1843" s="401"/>
      <c r="LZB1843" s="401"/>
      <c r="LZC1843" s="401"/>
      <c r="LZD1843" s="401"/>
      <c r="LZE1843" s="401"/>
      <c r="LZF1843" s="401"/>
      <c r="LZG1843" s="401"/>
      <c r="LZH1843" s="401"/>
      <c r="LZI1843" s="401"/>
      <c r="LZJ1843" s="401"/>
      <c r="LZK1843" s="401"/>
      <c r="LZL1843" s="401"/>
      <c r="LZM1843" s="401"/>
      <c r="LZN1843" s="401"/>
      <c r="LZO1843" s="401"/>
      <c r="LZP1843" s="401"/>
      <c r="LZQ1843" s="401"/>
      <c r="LZR1843" s="401"/>
      <c r="LZS1843" s="401"/>
      <c r="LZT1843" s="401"/>
      <c r="LZU1843" s="401"/>
      <c r="LZV1843" s="401"/>
      <c r="LZW1843" s="401"/>
      <c r="LZX1843" s="401"/>
      <c r="LZY1843" s="401"/>
      <c r="LZZ1843" s="401"/>
      <c r="MAA1843" s="401"/>
      <c r="MAB1843" s="401"/>
      <c r="MAC1843" s="401"/>
      <c r="MAD1843" s="401"/>
      <c r="MAE1843" s="401"/>
      <c r="MAF1843" s="401"/>
      <c r="MAG1843" s="401"/>
      <c r="MAH1843" s="401"/>
      <c r="MAI1843" s="401"/>
      <c r="MAJ1843" s="401"/>
      <c r="MAK1843" s="401"/>
      <c r="MAL1843" s="401"/>
      <c r="MAM1843" s="401"/>
      <c r="MAN1843" s="401"/>
      <c r="MAO1843" s="401"/>
      <c r="MAP1843" s="401"/>
      <c r="MAQ1843" s="401"/>
      <c r="MAR1843" s="401"/>
      <c r="MAS1843" s="401"/>
      <c r="MAT1843" s="401"/>
      <c r="MAU1843" s="401"/>
      <c r="MAV1843" s="401"/>
      <c r="MAW1843" s="401"/>
      <c r="MAX1843" s="401"/>
      <c r="MAY1843" s="401"/>
      <c r="MAZ1843" s="401"/>
      <c r="MBA1843" s="401"/>
      <c r="MBB1843" s="401"/>
      <c r="MBC1843" s="401"/>
      <c r="MBD1843" s="401"/>
      <c r="MBE1843" s="401"/>
      <c r="MBF1843" s="401"/>
      <c r="MBG1843" s="401"/>
      <c r="MBH1843" s="401"/>
      <c r="MBI1843" s="401"/>
      <c r="MBJ1843" s="401"/>
      <c r="MBK1843" s="401"/>
      <c r="MBL1843" s="401"/>
      <c r="MBM1843" s="401"/>
      <c r="MBN1843" s="401"/>
      <c r="MBO1843" s="401"/>
      <c r="MBP1843" s="401"/>
      <c r="MBQ1843" s="401"/>
      <c r="MBR1843" s="401"/>
      <c r="MBS1843" s="401"/>
      <c r="MBT1843" s="401"/>
      <c r="MBU1843" s="401"/>
      <c r="MBV1843" s="401"/>
      <c r="MBW1843" s="401"/>
      <c r="MBX1843" s="401"/>
      <c r="MBY1843" s="401"/>
      <c r="MBZ1843" s="401"/>
      <c r="MCA1843" s="401"/>
      <c r="MCB1843" s="401"/>
      <c r="MCC1843" s="401"/>
      <c r="MCD1843" s="401"/>
      <c r="MCE1843" s="401"/>
      <c r="MCF1843" s="401"/>
      <c r="MCG1843" s="401"/>
      <c r="MCH1843" s="401"/>
      <c r="MCI1843" s="401"/>
      <c r="MCJ1843" s="401"/>
      <c r="MCK1843" s="401"/>
      <c r="MCL1843" s="401"/>
      <c r="MCM1843" s="401"/>
      <c r="MCN1843" s="401"/>
      <c r="MCO1843" s="401"/>
      <c r="MCP1843" s="401"/>
      <c r="MCQ1843" s="401"/>
      <c r="MCR1843" s="401"/>
      <c r="MCS1843" s="401"/>
      <c r="MCT1843" s="401"/>
      <c r="MCU1843" s="401"/>
      <c r="MCV1843" s="401"/>
      <c r="MCW1843" s="401"/>
      <c r="MCX1843" s="401"/>
      <c r="MCY1843" s="401"/>
      <c r="MCZ1843" s="401"/>
      <c r="MDA1843" s="401"/>
      <c r="MDB1843" s="401"/>
      <c r="MDC1843" s="401"/>
      <c r="MDD1843" s="401"/>
      <c r="MDE1843" s="401"/>
      <c r="MDF1843" s="401"/>
      <c r="MDG1843" s="401"/>
      <c r="MDH1843" s="401"/>
      <c r="MDI1843" s="401"/>
      <c r="MDJ1843" s="401"/>
      <c r="MDK1843" s="401"/>
      <c r="MDL1843" s="401"/>
      <c r="MDM1843" s="401"/>
      <c r="MDN1843" s="401"/>
      <c r="MDO1843" s="401"/>
      <c r="MDP1843" s="401"/>
      <c r="MDQ1843" s="401"/>
      <c r="MDR1843" s="401"/>
      <c r="MDS1843" s="401"/>
      <c r="MDT1843" s="401"/>
      <c r="MDU1843" s="401"/>
      <c r="MDV1843" s="401"/>
      <c r="MDW1843" s="401"/>
      <c r="MDX1843" s="401"/>
      <c r="MDY1843" s="401"/>
      <c r="MDZ1843" s="401"/>
      <c r="MEA1843" s="401"/>
      <c r="MEB1843" s="401"/>
      <c r="MEC1843" s="401"/>
      <c r="MED1843" s="401"/>
      <c r="MEE1843" s="401"/>
      <c r="MEF1843" s="401"/>
      <c r="MEG1843" s="401"/>
      <c r="MEH1843" s="401"/>
      <c r="MEI1843" s="401"/>
      <c r="MEJ1843" s="401"/>
      <c r="MEK1843" s="401"/>
      <c r="MEL1843" s="401"/>
      <c r="MEM1843" s="401"/>
      <c r="MEN1843" s="401"/>
      <c r="MEO1843" s="401"/>
      <c r="MEP1843" s="401"/>
      <c r="MEQ1843" s="401"/>
      <c r="MER1843" s="401"/>
      <c r="MES1843" s="401"/>
      <c r="MET1843" s="401"/>
      <c r="MEU1843" s="401"/>
      <c r="MEV1843" s="401"/>
      <c r="MEW1843" s="401"/>
      <c r="MEX1843" s="401"/>
      <c r="MEY1843" s="401"/>
      <c r="MEZ1843" s="401"/>
      <c r="MFA1843" s="401"/>
      <c r="MFB1843" s="401"/>
      <c r="MFC1843" s="401"/>
      <c r="MFD1843" s="401"/>
      <c r="MFE1843" s="401"/>
      <c r="MFF1843" s="401"/>
      <c r="MFG1843" s="401"/>
      <c r="MFH1843" s="401"/>
      <c r="MFI1843" s="401"/>
      <c r="MFJ1843" s="401"/>
      <c r="MFK1843" s="401"/>
      <c r="MFL1843" s="401"/>
      <c r="MFM1843" s="401"/>
      <c r="MFN1843" s="401"/>
      <c r="MFO1843" s="401"/>
      <c r="MFP1843" s="401"/>
      <c r="MFQ1843" s="401"/>
      <c r="MFR1843" s="401"/>
      <c r="MFS1843" s="401"/>
      <c r="MFT1843" s="401"/>
      <c r="MFU1843" s="401"/>
      <c r="MFV1843" s="401"/>
      <c r="MFW1843" s="401"/>
      <c r="MFX1843" s="401"/>
      <c r="MFY1843" s="401"/>
      <c r="MFZ1843" s="401"/>
      <c r="MGA1843" s="401"/>
      <c r="MGB1843" s="401"/>
      <c r="MGC1843" s="401"/>
      <c r="MGD1843" s="401"/>
      <c r="MGE1843" s="401"/>
      <c r="MGF1843" s="401"/>
      <c r="MGG1843" s="401"/>
      <c r="MGH1843" s="401"/>
      <c r="MGI1843" s="401"/>
      <c r="MGJ1843" s="401"/>
      <c r="MGK1843" s="401"/>
      <c r="MGL1843" s="401"/>
      <c r="MGM1843" s="401"/>
      <c r="MGN1843" s="401"/>
      <c r="MGO1843" s="401"/>
      <c r="MGP1843" s="401"/>
      <c r="MGQ1843" s="401"/>
      <c r="MGR1843" s="401"/>
      <c r="MGS1843" s="401"/>
      <c r="MGT1843" s="401"/>
      <c r="MGU1843" s="401"/>
      <c r="MGV1843" s="401"/>
      <c r="MGW1843" s="401"/>
      <c r="MGX1843" s="401"/>
      <c r="MGY1843" s="401"/>
      <c r="MGZ1843" s="401"/>
      <c r="MHA1843" s="401"/>
      <c r="MHB1843" s="401"/>
      <c r="MHC1843" s="401"/>
      <c r="MHD1843" s="401"/>
      <c r="MHE1843" s="401"/>
      <c r="MHF1843" s="401"/>
      <c r="MHG1843" s="401"/>
      <c r="MHH1843" s="401"/>
      <c r="MHI1843" s="401"/>
      <c r="MHJ1843" s="401"/>
      <c r="MHK1843" s="401"/>
      <c r="MHL1843" s="401"/>
      <c r="MHM1843" s="401"/>
      <c r="MHN1843" s="401"/>
      <c r="MHO1843" s="401"/>
      <c r="MHP1843" s="401"/>
      <c r="MHQ1843" s="401"/>
      <c r="MHR1843" s="401"/>
      <c r="MHS1843" s="401"/>
      <c r="MHT1843" s="401"/>
      <c r="MHU1843" s="401"/>
      <c r="MHV1843" s="401"/>
      <c r="MHW1843" s="401"/>
      <c r="MHX1843" s="401"/>
      <c r="MHY1843" s="401"/>
      <c r="MHZ1843" s="401"/>
      <c r="MIA1843" s="401"/>
      <c r="MIB1843" s="401"/>
      <c r="MIC1843" s="401"/>
      <c r="MID1843" s="401"/>
      <c r="MIE1843" s="401"/>
      <c r="MIF1843" s="401"/>
      <c r="MIG1843" s="401"/>
      <c r="MIH1843" s="401"/>
      <c r="MII1843" s="401"/>
      <c r="MIJ1843" s="401"/>
      <c r="MIK1843" s="401"/>
      <c r="MIL1843" s="401"/>
      <c r="MIM1843" s="401"/>
      <c r="MIN1843" s="401"/>
      <c r="MIO1843" s="401"/>
      <c r="MIP1843" s="401"/>
      <c r="MIQ1843" s="401"/>
      <c r="MIR1843" s="401"/>
      <c r="MIS1843" s="401"/>
      <c r="MIT1843" s="401"/>
      <c r="MIU1843" s="401"/>
      <c r="MIV1843" s="401"/>
      <c r="MIW1843" s="401"/>
      <c r="MIX1843" s="401"/>
      <c r="MIY1843" s="401"/>
      <c r="MIZ1843" s="401"/>
      <c r="MJA1843" s="401"/>
      <c r="MJB1843" s="401"/>
      <c r="MJC1843" s="401"/>
      <c r="MJD1843" s="401"/>
      <c r="MJE1843" s="401"/>
      <c r="MJF1843" s="401"/>
      <c r="MJG1843" s="401"/>
      <c r="MJH1843" s="401"/>
      <c r="MJI1843" s="401"/>
      <c r="MJJ1843" s="401"/>
      <c r="MJK1843" s="401"/>
      <c r="MJL1843" s="401"/>
      <c r="MJM1843" s="401"/>
      <c r="MJN1843" s="401"/>
      <c r="MJO1843" s="401"/>
      <c r="MJP1843" s="401"/>
      <c r="MJQ1843" s="401"/>
      <c r="MJR1843" s="401"/>
      <c r="MJS1843" s="401"/>
      <c r="MJT1843" s="401"/>
      <c r="MJU1843" s="401"/>
      <c r="MJV1843" s="401"/>
      <c r="MJW1843" s="401"/>
      <c r="MJX1843" s="401"/>
      <c r="MJY1843" s="401"/>
      <c r="MJZ1843" s="401"/>
      <c r="MKA1843" s="401"/>
      <c r="MKB1843" s="401"/>
      <c r="MKC1843" s="401"/>
      <c r="MKD1843" s="401"/>
      <c r="MKE1843" s="401"/>
      <c r="MKF1843" s="401"/>
      <c r="MKG1843" s="401"/>
      <c r="MKH1843" s="401"/>
      <c r="MKI1843" s="401"/>
      <c r="MKJ1843" s="401"/>
      <c r="MKK1843" s="401"/>
      <c r="MKL1843" s="401"/>
      <c r="MKM1843" s="401"/>
      <c r="MKN1843" s="401"/>
      <c r="MKO1843" s="401"/>
      <c r="MKP1843" s="401"/>
      <c r="MKQ1843" s="401"/>
      <c r="MKR1843" s="401"/>
      <c r="MKS1843" s="401"/>
      <c r="MKT1843" s="401"/>
      <c r="MKU1843" s="401"/>
      <c r="MKV1843" s="401"/>
      <c r="MKW1843" s="401"/>
      <c r="MKX1843" s="401"/>
      <c r="MKY1843" s="401"/>
      <c r="MKZ1843" s="401"/>
      <c r="MLA1843" s="401"/>
      <c r="MLB1843" s="401"/>
      <c r="MLC1843" s="401"/>
      <c r="MLD1843" s="401"/>
      <c r="MLE1843" s="401"/>
      <c r="MLF1843" s="401"/>
      <c r="MLG1843" s="401"/>
      <c r="MLH1843" s="401"/>
      <c r="MLI1843" s="401"/>
      <c r="MLJ1843" s="401"/>
      <c r="MLK1843" s="401"/>
      <c r="MLL1843" s="401"/>
      <c r="MLM1843" s="401"/>
      <c r="MLN1843" s="401"/>
      <c r="MLO1843" s="401"/>
      <c r="MLP1843" s="401"/>
      <c r="MLQ1843" s="401"/>
      <c r="MLR1843" s="401"/>
      <c r="MLS1843" s="401"/>
      <c r="MLT1843" s="401"/>
      <c r="MLU1843" s="401"/>
      <c r="MLV1843" s="401"/>
      <c r="MLW1843" s="401"/>
      <c r="MLX1843" s="401"/>
      <c r="MLY1843" s="401"/>
      <c r="MLZ1843" s="401"/>
      <c r="MMA1843" s="401"/>
      <c r="MMB1843" s="401"/>
      <c r="MMC1843" s="401"/>
      <c r="MMD1843" s="401"/>
      <c r="MME1843" s="401"/>
      <c r="MMF1843" s="401"/>
      <c r="MMG1843" s="401"/>
      <c r="MMH1843" s="401"/>
      <c r="MMI1843" s="401"/>
      <c r="MMJ1843" s="401"/>
      <c r="MMK1843" s="401"/>
      <c r="MML1843" s="401"/>
      <c r="MMM1843" s="401"/>
      <c r="MMN1843" s="401"/>
      <c r="MMO1843" s="401"/>
      <c r="MMP1843" s="401"/>
      <c r="MMQ1843" s="401"/>
      <c r="MMR1843" s="401"/>
      <c r="MMS1843" s="401"/>
      <c r="MMT1843" s="401"/>
      <c r="MMU1843" s="401"/>
      <c r="MMV1843" s="401"/>
      <c r="MMW1843" s="401"/>
      <c r="MMX1843" s="401"/>
      <c r="MMY1843" s="401"/>
      <c r="MMZ1843" s="401"/>
      <c r="MNA1843" s="401"/>
      <c r="MNB1843" s="401"/>
      <c r="MNC1843" s="401"/>
      <c r="MND1843" s="401"/>
      <c r="MNE1843" s="401"/>
      <c r="MNF1843" s="401"/>
      <c r="MNG1843" s="401"/>
      <c r="MNH1843" s="401"/>
      <c r="MNI1843" s="401"/>
      <c r="MNJ1843" s="401"/>
      <c r="MNK1843" s="401"/>
      <c r="MNL1843" s="401"/>
      <c r="MNM1843" s="401"/>
      <c r="MNN1843" s="401"/>
      <c r="MNO1843" s="401"/>
      <c r="MNP1843" s="401"/>
      <c r="MNQ1843" s="401"/>
      <c r="MNR1843" s="401"/>
      <c r="MNS1843" s="401"/>
      <c r="MNT1843" s="401"/>
      <c r="MNU1843" s="401"/>
      <c r="MNV1843" s="401"/>
      <c r="MNW1843" s="401"/>
      <c r="MNX1843" s="401"/>
      <c r="MNY1843" s="401"/>
      <c r="MNZ1843" s="401"/>
      <c r="MOA1843" s="401"/>
      <c r="MOB1843" s="401"/>
      <c r="MOC1843" s="401"/>
      <c r="MOD1843" s="401"/>
      <c r="MOE1843" s="401"/>
      <c r="MOF1843" s="401"/>
      <c r="MOG1843" s="401"/>
      <c r="MOH1843" s="401"/>
      <c r="MOI1843" s="401"/>
      <c r="MOJ1843" s="401"/>
      <c r="MOK1843" s="401"/>
      <c r="MOL1843" s="401"/>
      <c r="MOM1843" s="401"/>
      <c r="MON1843" s="401"/>
      <c r="MOO1843" s="401"/>
      <c r="MOP1843" s="401"/>
      <c r="MOQ1843" s="401"/>
      <c r="MOR1843" s="401"/>
      <c r="MOS1843" s="401"/>
      <c r="MOT1843" s="401"/>
      <c r="MOU1843" s="401"/>
      <c r="MOV1843" s="401"/>
      <c r="MOW1843" s="401"/>
      <c r="MOX1843" s="401"/>
      <c r="MOY1843" s="401"/>
      <c r="MOZ1843" s="401"/>
      <c r="MPA1843" s="401"/>
      <c r="MPB1843" s="401"/>
      <c r="MPC1843" s="401"/>
      <c r="MPD1843" s="401"/>
      <c r="MPE1843" s="401"/>
      <c r="MPF1843" s="401"/>
      <c r="MPG1843" s="401"/>
      <c r="MPH1843" s="401"/>
      <c r="MPI1843" s="401"/>
      <c r="MPJ1843" s="401"/>
      <c r="MPK1843" s="401"/>
      <c r="MPL1843" s="401"/>
      <c r="MPM1843" s="401"/>
      <c r="MPN1843" s="401"/>
      <c r="MPO1843" s="401"/>
      <c r="MPP1843" s="401"/>
      <c r="MPQ1843" s="401"/>
      <c r="MPR1843" s="401"/>
      <c r="MPS1843" s="401"/>
      <c r="MPT1843" s="401"/>
      <c r="MPU1843" s="401"/>
      <c r="MPV1843" s="401"/>
      <c r="MPW1843" s="401"/>
      <c r="MPX1843" s="401"/>
      <c r="MPY1843" s="401"/>
      <c r="MPZ1843" s="401"/>
      <c r="MQA1843" s="401"/>
      <c r="MQB1843" s="401"/>
      <c r="MQC1843" s="401"/>
      <c r="MQD1843" s="401"/>
      <c r="MQE1843" s="401"/>
      <c r="MQF1843" s="401"/>
      <c r="MQG1843" s="401"/>
      <c r="MQH1843" s="401"/>
      <c r="MQI1843" s="401"/>
      <c r="MQJ1843" s="401"/>
      <c r="MQK1843" s="401"/>
      <c r="MQL1843" s="401"/>
      <c r="MQM1843" s="401"/>
      <c r="MQN1843" s="401"/>
      <c r="MQO1843" s="401"/>
      <c r="MQP1843" s="401"/>
      <c r="MQQ1843" s="401"/>
      <c r="MQR1843" s="401"/>
      <c r="MQS1843" s="401"/>
      <c r="MQT1843" s="401"/>
      <c r="MQU1843" s="401"/>
      <c r="MQV1843" s="401"/>
      <c r="MQW1843" s="401"/>
      <c r="MQX1843" s="401"/>
      <c r="MQY1843" s="401"/>
      <c r="MQZ1843" s="401"/>
      <c r="MRA1843" s="401"/>
      <c r="MRB1843" s="401"/>
      <c r="MRC1843" s="401"/>
      <c r="MRD1843" s="401"/>
      <c r="MRE1843" s="401"/>
      <c r="MRF1843" s="401"/>
      <c r="MRG1843" s="401"/>
      <c r="MRH1843" s="401"/>
      <c r="MRI1843" s="401"/>
      <c r="MRJ1843" s="401"/>
      <c r="MRK1843" s="401"/>
      <c r="MRL1843" s="401"/>
      <c r="MRM1843" s="401"/>
      <c r="MRN1843" s="401"/>
      <c r="MRO1843" s="401"/>
      <c r="MRP1843" s="401"/>
      <c r="MRQ1843" s="401"/>
      <c r="MRR1843" s="401"/>
      <c r="MRS1843" s="401"/>
      <c r="MRT1843" s="401"/>
      <c r="MRU1843" s="401"/>
      <c r="MRV1843" s="401"/>
      <c r="MRW1843" s="401"/>
      <c r="MRX1843" s="401"/>
      <c r="MRY1843" s="401"/>
      <c r="MRZ1843" s="401"/>
      <c r="MSA1843" s="401"/>
      <c r="MSB1843" s="401"/>
      <c r="MSC1843" s="401"/>
      <c r="MSD1843" s="401"/>
      <c r="MSE1843" s="401"/>
      <c r="MSF1843" s="401"/>
      <c r="MSG1843" s="401"/>
      <c r="MSH1843" s="401"/>
      <c r="MSI1843" s="401"/>
      <c r="MSJ1843" s="401"/>
      <c r="MSK1843" s="401"/>
      <c r="MSL1843" s="401"/>
      <c r="MSM1843" s="401"/>
      <c r="MSN1843" s="401"/>
      <c r="MSO1843" s="401"/>
      <c r="MSP1843" s="401"/>
      <c r="MSQ1843" s="401"/>
      <c r="MSR1843" s="401"/>
      <c r="MSS1843" s="401"/>
      <c r="MST1843" s="401"/>
      <c r="MSU1843" s="401"/>
      <c r="MSV1843" s="401"/>
      <c r="MSW1843" s="401"/>
      <c r="MSX1843" s="401"/>
      <c r="MSY1843" s="401"/>
      <c r="MSZ1843" s="401"/>
      <c r="MTA1843" s="401"/>
      <c r="MTB1843" s="401"/>
      <c r="MTC1843" s="401"/>
      <c r="MTD1843" s="401"/>
      <c r="MTE1843" s="401"/>
      <c r="MTF1843" s="401"/>
      <c r="MTG1843" s="401"/>
      <c r="MTH1843" s="401"/>
      <c r="MTI1843" s="401"/>
      <c r="MTJ1843" s="401"/>
      <c r="MTK1843" s="401"/>
      <c r="MTL1843" s="401"/>
      <c r="MTM1843" s="401"/>
      <c r="MTN1843" s="401"/>
      <c r="MTO1843" s="401"/>
      <c r="MTP1843" s="401"/>
      <c r="MTQ1843" s="401"/>
      <c r="MTR1843" s="401"/>
      <c r="MTS1843" s="401"/>
      <c r="MTT1843" s="401"/>
      <c r="MTU1843" s="401"/>
      <c r="MTV1843" s="401"/>
      <c r="MTW1843" s="401"/>
      <c r="MTX1843" s="401"/>
      <c r="MTY1843" s="401"/>
      <c r="MTZ1843" s="401"/>
      <c r="MUA1843" s="401"/>
      <c r="MUB1843" s="401"/>
      <c r="MUC1843" s="401"/>
      <c r="MUD1843" s="401"/>
      <c r="MUE1843" s="401"/>
      <c r="MUF1843" s="401"/>
      <c r="MUG1843" s="401"/>
      <c r="MUH1843" s="401"/>
      <c r="MUI1843" s="401"/>
      <c r="MUJ1843" s="401"/>
      <c r="MUK1843" s="401"/>
      <c r="MUL1843" s="401"/>
      <c r="MUM1843" s="401"/>
      <c r="MUN1843" s="401"/>
      <c r="MUO1843" s="401"/>
      <c r="MUP1843" s="401"/>
      <c r="MUQ1843" s="401"/>
      <c r="MUR1843" s="401"/>
      <c r="MUS1843" s="401"/>
      <c r="MUT1843" s="401"/>
      <c r="MUU1843" s="401"/>
      <c r="MUV1843" s="401"/>
      <c r="MUW1843" s="401"/>
      <c r="MUX1843" s="401"/>
      <c r="MUY1843" s="401"/>
      <c r="MUZ1843" s="401"/>
      <c r="MVA1843" s="401"/>
      <c r="MVB1843" s="401"/>
      <c r="MVC1843" s="401"/>
      <c r="MVD1843" s="401"/>
      <c r="MVE1843" s="401"/>
      <c r="MVF1843" s="401"/>
      <c r="MVG1843" s="401"/>
      <c r="MVH1843" s="401"/>
      <c r="MVI1843" s="401"/>
      <c r="MVJ1843" s="401"/>
      <c r="MVK1843" s="401"/>
      <c r="MVL1843" s="401"/>
      <c r="MVM1843" s="401"/>
      <c r="MVN1843" s="401"/>
      <c r="MVO1843" s="401"/>
      <c r="MVP1843" s="401"/>
      <c r="MVQ1843" s="401"/>
      <c r="MVR1843" s="401"/>
      <c r="MVS1843" s="401"/>
      <c r="MVT1843" s="401"/>
      <c r="MVU1843" s="401"/>
      <c r="MVV1843" s="401"/>
      <c r="MVW1843" s="401"/>
      <c r="MVX1843" s="401"/>
      <c r="MVY1843" s="401"/>
      <c r="MVZ1843" s="401"/>
      <c r="MWA1843" s="401"/>
      <c r="MWB1843" s="401"/>
      <c r="MWC1843" s="401"/>
      <c r="MWD1843" s="401"/>
      <c r="MWE1843" s="401"/>
      <c r="MWF1843" s="401"/>
      <c r="MWG1843" s="401"/>
      <c r="MWH1843" s="401"/>
      <c r="MWI1843" s="401"/>
      <c r="MWJ1843" s="401"/>
      <c r="MWK1843" s="401"/>
      <c r="MWL1843" s="401"/>
      <c r="MWM1843" s="401"/>
      <c r="MWN1843" s="401"/>
      <c r="MWO1843" s="401"/>
      <c r="MWP1843" s="401"/>
      <c r="MWQ1843" s="401"/>
      <c r="MWR1843" s="401"/>
      <c r="MWS1843" s="401"/>
      <c r="MWT1843" s="401"/>
      <c r="MWU1843" s="401"/>
      <c r="MWV1843" s="401"/>
      <c r="MWW1843" s="401"/>
      <c r="MWX1843" s="401"/>
      <c r="MWY1843" s="401"/>
      <c r="MWZ1843" s="401"/>
      <c r="MXA1843" s="401"/>
      <c r="MXB1843" s="401"/>
      <c r="MXC1843" s="401"/>
      <c r="MXD1843" s="401"/>
      <c r="MXE1843" s="401"/>
      <c r="MXF1843" s="401"/>
      <c r="MXG1843" s="401"/>
      <c r="MXH1843" s="401"/>
      <c r="MXI1843" s="401"/>
      <c r="MXJ1843" s="401"/>
      <c r="MXK1843" s="401"/>
      <c r="MXL1843" s="401"/>
      <c r="MXM1843" s="401"/>
      <c r="MXN1843" s="401"/>
      <c r="MXO1843" s="401"/>
      <c r="MXP1843" s="401"/>
      <c r="MXQ1843" s="401"/>
      <c r="MXR1843" s="401"/>
      <c r="MXS1843" s="401"/>
      <c r="MXT1843" s="401"/>
      <c r="MXU1843" s="401"/>
      <c r="MXV1843" s="401"/>
      <c r="MXW1843" s="401"/>
      <c r="MXX1843" s="401"/>
      <c r="MXY1843" s="401"/>
      <c r="MXZ1843" s="401"/>
      <c r="MYA1843" s="401"/>
      <c r="MYB1843" s="401"/>
      <c r="MYC1843" s="401"/>
      <c r="MYD1843" s="401"/>
      <c r="MYE1843" s="401"/>
      <c r="MYF1843" s="401"/>
      <c r="MYG1843" s="401"/>
      <c r="MYH1843" s="401"/>
      <c r="MYI1843" s="401"/>
      <c r="MYJ1843" s="401"/>
      <c r="MYK1843" s="401"/>
      <c r="MYL1843" s="401"/>
      <c r="MYM1843" s="401"/>
      <c r="MYN1843" s="401"/>
      <c r="MYO1843" s="401"/>
      <c r="MYP1843" s="401"/>
      <c r="MYQ1843" s="401"/>
      <c r="MYR1843" s="401"/>
      <c r="MYS1843" s="401"/>
      <c r="MYT1843" s="401"/>
      <c r="MYU1843" s="401"/>
      <c r="MYV1843" s="401"/>
      <c r="MYW1843" s="401"/>
      <c r="MYX1843" s="401"/>
      <c r="MYY1843" s="401"/>
      <c r="MYZ1843" s="401"/>
      <c r="MZA1843" s="401"/>
      <c r="MZB1843" s="401"/>
      <c r="MZC1843" s="401"/>
      <c r="MZD1843" s="401"/>
      <c r="MZE1843" s="401"/>
      <c r="MZF1843" s="401"/>
      <c r="MZG1843" s="401"/>
      <c r="MZH1843" s="401"/>
      <c r="MZI1843" s="401"/>
      <c r="MZJ1843" s="401"/>
      <c r="MZK1843" s="401"/>
      <c r="MZL1843" s="401"/>
      <c r="MZM1843" s="401"/>
      <c r="MZN1843" s="401"/>
      <c r="MZO1843" s="401"/>
      <c r="MZP1843" s="401"/>
      <c r="MZQ1843" s="401"/>
      <c r="MZR1843" s="401"/>
      <c r="MZS1843" s="401"/>
      <c r="MZT1843" s="401"/>
      <c r="MZU1843" s="401"/>
      <c r="MZV1843" s="401"/>
      <c r="MZW1843" s="401"/>
      <c r="MZX1843" s="401"/>
      <c r="MZY1843" s="401"/>
      <c r="MZZ1843" s="401"/>
      <c r="NAA1843" s="401"/>
      <c r="NAB1843" s="401"/>
      <c r="NAC1843" s="401"/>
      <c r="NAD1843" s="401"/>
      <c r="NAE1843" s="401"/>
      <c r="NAF1843" s="401"/>
      <c r="NAG1843" s="401"/>
      <c r="NAH1843" s="401"/>
      <c r="NAI1843" s="401"/>
      <c r="NAJ1843" s="401"/>
      <c r="NAK1843" s="401"/>
      <c r="NAL1843" s="401"/>
      <c r="NAM1843" s="401"/>
      <c r="NAN1843" s="401"/>
      <c r="NAO1843" s="401"/>
      <c r="NAP1843" s="401"/>
      <c r="NAQ1843" s="401"/>
      <c r="NAR1843" s="401"/>
      <c r="NAS1843" s="401"/>
      <c r="NAT1843" s="401"/>
      <c r="NAU1843" s="401"/>
      <c r="NAV1843" s="401"/>
      <c r="NAW1843" s="401"/>
      <c r="NAX1843" s="401"/>
      <c r="NAY1843" s="401"/>
      <c r="NAZ1843" s="401"/>
      <c r="NBA1843" s="401"/>
      <c r="NBB1843" s="401"/>
      <c r="NBC1843" s="401"/>
      <c r="NBD1843" s="401"/>
      <c r="NBE1843" s="401"/>
      <c r="NBF1843" s="401"/>
      <c r="NBG1843" s="401"/>
      <c r="NBH1843" s="401"/>
      <c r="NBI1843" s="401"/>
      <c r="NBJ1843" s="401"/>
      <c r="NBK1843" s="401"/>
      <c r="NBL1843" s="401"/>
      <c r="NBM1843" s="401"/>
      <c r="NBN1843" s="401"/>
      <c r="NBO1843" s="401"/>
      <c r="NBP1843" s="401"/>
      <c r="NBQ1843" s="401"/>
      <c r="NBR1843" s="401"/>
      <c r="NBS1843" s="401"/>
      <c r="NBT1843" s="401"/>
      <c r="NBU1843" s="401"/>
      <c r="NBV1843" s="401"/>
      <c r="NBW1843" s="401"/>
      <c r="NBX1843" s="401"/>
      <c r="NBY1843" s="401"/>
      <c r="NBZ1843" s="401"/>
      <c r="NCA1843" s="401"/>
      <c r="NCB1843" s="401"/>
      <c r="NCC1843" s="401"/>
      <c r="NCD1843" s="401"/>
      <c r="NCE1843" s="401"/>
      <c r="NCF1843" s="401"/>
      <c r="NCG1843" s="401"/>
      <c r="NCH1843" s="401"/>
      <c r="NCI1843" s="401"/>
      <c r="NCJ1843" s="401"/>
      <c r="NCK1843" s="401"/>
      <c r="NCL1843" s="401"/>
      <c r="NCM1843" s="401"/>
      <c r="NCN1843" s="401"/>
      <c r="NCO1843" s="401"/>
      <c r="NCP1843" s="401"/>
      <c r="NCQ1843" s="401"/>
      <c r="NCR1843" s="401"/>
      <c r="NCS1843" s="401"/>
      <c r="NCT1843" s="401"/>
      <c r="NCU1843" s="401"/>
      <c r="NCV1843" s="401"/>
      <c r="NCW1843" s="401"/>
      <c r="NCX1843" s="401"/>
      <c r="NCY1843" s="401"/>
      <c r="NCZ1843" s="401"/>
      <c r="NDA1843" s="401"/>
      <c r="NDB1843" s="401"/>
      <c r="NDC1843" s="401"/>
      <c r="NDD1843" s="401"/>
      <c r="NDE1843" s="401"/>
      <c r="NDF1843" s="401"/>
      <c r="NDG1843" s="401"/>
      <c r="NDH1843" s="401"/>
      <c r="NDI1843" s="401"/>
      <c r="NDJ1843" s="401"/>
      <c r="NDK1843" s="401"/>
      <c r="NDL1843" s="401"/>
      <c r="NDM1843" s="401"/>
      <c r="NDN1843" s="401"/>
      <c r="NDO1843" s="401"/>
      <c r="NDP1843" s="401"/>
      <c r="NDQ1843" s="401"/>
      <c r="NDR1843" s="401"/>
      <c r="NDS1843" s="401"/>
      <c r="NDT1843" s="401"/>
      <c r="NDU1843" s="401"/>
      <c r="NDV1843" s="401"/>
      <c r="NDW1843" s="401"/>
      <c r="NDX1843" s="401"/>
      <c r="NDY1843" s="401"/>
      <c r="NDZ1843" s="401"/>
      <c r="NEA1843" s="401"/>
      <c r="NEB1843" s="401"/>
      <c r="NEC1843" s="401"/>
      <c r="NED1843" s="401"/>
      <c r="NEE1843" s="401"/>
      <c r="NEF1843" s="401"/>
      <c r="NEG1843" s="401"/>
      <c r="NEH1843" s="401"/>
      <c r="NEI1843" s="401"/>
      <c r="NEJ1843" s="401"/>
      <c r="NEK1843" s="401"/>
      <c r="NEL1843" s="401"/>
      <c r="NEM1843" s="401"/>
      <c r="NEN1843" s="401"/>
      <c r="NEO1843" s="401"/>
      <c r="NEP1843" s="401"/>
      <c r="NEQ1843" s="401"/>
      <c r="NER1843" s="401"/>
      <c r="NES1843" s="401"/>
      <c r="NET1843" s="401"/>
      <c r="NEU1843" s="401"/>
      <c r="NEV1843" s="401"/>
      <c r="NEW1843" s="401"/>
      <c r="NEX1843" s="401"/>
      <c r="NEY1843" s="401"/>
      <c r="NEZ1843" s="401"/>
      <c r="NFA1843" s="401"/>
      <c r="NFB1843" s="401"/>
      <c r="NFC1843" s="401"/>
      <c r="NFD1843" s="401"/>
      <c r="NFE1843" s="401"/>
      <c r="NFF1843" s="401"/>
      <c r="NFG1843" s="401"/>
      <c r="NFH1843" s="401"/>
      <c r="NFI1843" s="401"/>
      <c r="NFJ1843" s="401"/>
      <c r="NFK1843" s="401"/>
      <c r="NFL1843" s="401"/>
      <c r="NFM1843" s="401"/>
      <c r="NFN1843" s="401"/>
      <c r="NFO1843" s="401"/>
      <c r="NFP1843" s="401"/>
      <c r="NFQ1843" s="401"/>
      <c r="NFR1843" s="401"/>
      <c r="NFS1843" s="401"/>
      <c r="NFT1843" s="401"/>
      <c r="NFU1843" s="401"/>
      <c r="NFV1843" s="401"/>
      <c r="NFW1843" s="401"/>
      <c r="NFX1843" s="401"/>
      <c r="NFY1843" s="401"/>
      <c r="NFZ1843" s="401"/>
      <c r="NGA1843" s="401"/>
      <c r="NGB1843" s="401"/>
      <c r="NGC1843" s="401"/>
      <c r="NGD1843" s="401"/>
      <c r="NGE1843" s="401"/>
      <c r="NGF1843" s="401"/>
      <c r="NGG1843" s="401"/>
      <c r="NGH1843" s="401"/>
      <c r="NGI1843" s="401"/>
      <c r="NGJ1843" s="401"/>
      <c r="NGK1843" s="401"/>
      <c r="NGL1843" s="401"/>
      <c r="NGM1843" s="401"/>
      <c r="NGN1843" s="401"/>
      <c r="NGO1843" s="401"/>
      <c r="NGP1843" s="401"/>
      <c r="NGQ1843" s="401"/>
      <c r="NGR1843" s="401"/>
      <c r="NGS1843" s="401"/>
      <c r="NGT1843" s="401"/>
      <c r="NGU1843" s="401"/>
      <c r="NGV1843" s="401"/>
      <c r="NGW1843" s="401"/>
      <c r="NGX1843" s="401"/>
      <c r="NGY1843" s="401"/>
      <c r="NGZ1843" s="401"/>
      <c r="NHA1843" s="401"/>
      <c r="NHB1843" s="401"/>
      <c r="NHC1843" s="401"/>
      <c r="NHD1843" s="401"/>
      <c r="NHE1843" s="401"/>
      <c r="NHF1843" s="401"/>
      <c r="NHG1843" s="401"/>
      <c r="NHH1843" s="401"/>
      <c r="NHI1843" s="401"/>
      <c r="NHJ1843" s="401"/>
      <c r="NHK1843" s="401"/>
      <c r="NHL1843" s="401"/>
      <c r="NHM1843" s="401"/>
      <c r="NHN1843" s="401"/>
      <c r="NHO1843" s="401"/>
      <c r="NHP1843" s="401"/>
      <c r="NHQ1843" s="401"/>
      <c r="NHR1843" s="401"/>
      <c r="NHS1843" s="401"/>
      <c r="NHT1843" s="401"/>
      <c r="NHU1843" s="401"/>
      <c r="NHV1843" s="401"/>
      <c r="NHW1843" s="401"/>
      <c r="NHX1843" s="401"/>
      <c r="NHY1843" s="401"/>
      <c r="NHZ1843" s="401"/>
      <c r="NIA1843" s="401"/>
      <c r="NIB1843" s="401"/>
      <c r="NIC1843" s="401"/>
      <c r="NID1843" s="401"/>
      <c r="NIE1843" s="401"/>
      <c r="NIF1843" s="401"/>
      <c r="NIG1843" s="401"/>
      <c r="NIH1843" s="401"/>
      <c r="NII1843" s="401"/>
      <c r="NIJ1843" s="401"/>
      <c r="NIK1843" s="401"/>
      <c r="NIL1843" s="401"/>
      <c r="NIM1843" s="401"/>
      <c r="NIN1843" s="401"/>
      <c r="NIO1843" s="401"/>
      <c r="NIP1843" s="401"/>
      <c r="NIQ1843" s="401"/>
      <c r="NIR1843" s="401"/>
      <c r="NIS1843" s="401"/>
      <c r="NIT1843" s="401"/>
      <c r="NIU1843" s="401"/>
      <c r="NIV1843" s="401"/>
      <c r="NIW1843" s="401"/>
      <c r="NIX1843" s="401"/>
      <c r="NIY1843" s="401"/>
      <c r="NIZ1843" s="401"/>
      <c r="NJA1843" s="401"/>
      <c r="NJB1843" s="401"/>
      <c r="NJC1843" s="401"/>
      <c r="NJD1843" s="401"/>
      <c r="NJE1843" s="401"/>
      <c r="NJF1843" s="401"/>
      <c r="NJG1843" s="401"/>
      <c r="NJH1843" s="401"/>
      <c r="NJI1843" s="401"/>
      <c r="NJJ1843" s="401"/>
      <c r="NJK1843" s="401"/>
      <c r="NJL1843" s="401"/>
      <c r="NJM1843" s="401"/>
      <c r="NJN1843" s="401"/>
      <c r="NJO1843" s="401"/>
      <c r="NJP1843" s="401"/>
      <c r="NJQ1843" s="401"/>
      <c r="NJR1843" s="401"/>
      <c r="NJS1843" s="401"/>
      <c r="NJT1843" s="401"/>
      <c r="NJU1843" s="401"/>
      <c r="NJV1843" s="401"/>
      <c r="NJW1843" s="401"/>
      <c r="NJX1843" s="401"/>
      <c r="NJY1843" s="401"/>
      <c r="NJZ1843" s="401"/>
      <c r="NKA1843" s="401"/>
      <c r="NKB1843" s="401"/>
      <c r="NKC1843" s="401"/>
      <c r="NKD1843" s="401"/>
      <c r="NKE1843" s="401"/>
      <c r="NKF1843" s="401"/>
      <c r="NKG1843" s="401"/>
      <c r="NKH1843" s="401"/>
      <c r="NKI1843" s="401"/>
      <c r="NKJ1843" s="401"/>
      <c r="NKK1843" s="401"/>
      <c r="NKL1843" s="401"/>
      <c r="NKM1843" s="401"/>
      <c r="NKN1843" s="401"/>
      <c r="NKO1843" s="401"/>
      <c r="NKP1843" s="401"/>
      <c r="NKQ1843" s="401"/>
      <c r="NKR1843" s="401"/>
      <c r="NKS1843" s="401"/>
      <c r="NKT1843" s="401"/>
      <c r="NKU1843" s="401"/>
      <c r="NKV1843" s="401"/>
      <c r="NKW1843" s="401"/>
      <c r="NKX1843" s="401"/>
      <c r="NKY1843" s="401"/>
      <c r="NKZ1843" s="401"/>
      <c r="NLA1843" s="401"/>
      <c r="NLB1843" s="401"/>
      <c r="NLC1843" s="401"/>
      <c r="NLD1843" s="401"/>
      <c r="NLE1843" s="401"/>
      <c r="NLF1843" s="401"/>
      <c r="NLG1843" s="401"/>
      <c r="NLH1843" s="401"/>
      <c r="NLI1843" s="401"/>
      <c r="NLJ1843" s="401"/>
      <c r="NLK1843" s="401"/>
      <c r="NLL1843" s="401"/>
      <c r="NLM1843" s="401"/>
      <c r="NLN1843" s="401"/>
      <c r="NLO1843" s="401"/>
      <c r="NLP1843" s="401"/>
      <c r="NLQ1843" s="401"/>
      <c r="NLR1843" s="401"/>
      <c r="NLS1843" s="401"/>
      <c r="NLT1843" s="401"/>
      <c r="NLU1843" s="401"/>
      <c r="NLV1843" s="401"/>
      <c r="NLW1843" s="401"/>
      <c r="NLX1843" s="401"/>
      <c r="NLY1843" s="401"/>
      <c r="NLZ1843" s="401"/>
      <c r="NMA1843" s="401"/>
      <c r="NMB1843" s="401"/>
      <c r="NMC1843" s="401"/>
      <c r="NMD1843" s="401"/>
      <c r="NME1843" s="401"/>
      <c r="NMF1843" s="401"/>
      <c r="NMG1843" s="401"/>
      <c r="NMH1843" s="401"/>
      <c r="NMI1843" s="401"/>
      <c r="NMJ1843" s="401"/>
      <c r="NMK1843" s="401"/>
      <c r="NML1843" s="401"/>
      <c r="NMM1843" s="401"/>
      <c r="NMN1843" s="401"/>
      <c r="NMO1843" s="401"/>
      <c r="NMP1843" s="401"/>
      <c r="NMQ1843" s="401"/>
      <c r="NMR1843" s="401"/>
      <c r="NMS1843" s="401"/>
      <c r="NMT1843" s="401"/>
      <c r="NMU1843" s="401"/>
      <c r="NMV1843" s="401"/>
      <c r="NMW1843" s="401"/>
      <c r="NMX1843" s="401"/>
      <c r="NMY1843" s="401"/>
      <c r="NMZ1843" s="401"/>
      <c r="NNA1843" s="401"/>
      <c r="NNB1843" s="401"/>
      <c r="NNC1843" s="401"/>
      <c r="NND1843" s="401"/>
      <c r="NNE1843" s="401"/>
      <c r="NNF1843" s="401"/>
      <c r="NNG1843" s="401"/>
      <c r="NNH1843" s="401"/>
      <c r="NNI1843" s="401"/>
      <c r="NNJ1843" s="401"/>
      <c r="NNK1843" s="401"/>
      <c r="NNL1843" s="401"/>
      <c r="NNM1843" s="401"/>
      <c r="NNN1843" s="401"/>
      <c r="NNO1843" s="401"/>
      <c r="NNP1843" s="401"/>
      <c r="NNQ1843" s="401"/>
      <c r="NNR1843" s="401"/>
      <c r="NNS1843" s="401"/>
      <c r="NNT1843" s="401"/>
      <c r="NNU1843" s="401"/>
      <c r="NNV1843" s="401"/>
      <c r="NNW1843" s="401"/>
      <c r="NNX1843" s="401"/>
      <c r="NNY1843" s="401"/>
      <c r="NNZ1843" s="401"/>
      <c r="NOA1843" s="401"/>
      <c r="NOB1843" s="401"/>
      <c r="NOC1843" s="401"/>
      <c r="NOD1843" s="401"/>
      <c r="NOE1843" s="401"/>
      <c r="NOF1843" s="401"/>
      <c r="NOG1843" s="401"/>
      <c r="NOH1843" s="401"/>
      <c r="NOI1843" s="401"/>
      <c r="NOJ1843" s="401"/>
      <c r="NOK1843" s="401"/>
      <c r="NOL1843" s="401"/>
      <c r="NOM1843" s="401"/>
      <c r="NON1843" s="401"/>
      <c r="NOO1843" s="401"/>
      <c r="NOP1843" s="401"/>
      <c r="NOQ1843" s="401"/>
      <c r="NOR1843" s="401"/>
      <c r="NOS1843" s="401"/>
      <c r="NOT1843" s="401"/>
      <c r="NOU1843" s="401"/>
      <c r="NOV1843" s="401"/>
      <c r="NOW1843" s="401"/>
      <c r="NOX1843" s="401"/>
      <c r="NOY1843" s="401"/>
      <c r="NOZ1843" s="401"/>
      <c r="NPA1843" s="401"/>
      <c r="NPB1843" s="401"/>
      <c r="NPC1843" s="401"/>
      <c r="NPD1843" s="401"/>
      <c r="NPE1843" s="401"/>
      <c r="NPF1843" s="401"/>
      <c r="NPG1843" s="401"/>
      <c r="NPH1843" s="401"/>
      <c r="NPI1843" s="401"/>
      <c r="NPJ1843" s="401"/>
      <c r="NPK1843" s="401"/>
      <c r="NPL1843" s="401"/>
      <c r="NPM1843" s="401"/>
      <c r="NPN1843" s="401"/>
      <c r="NPO1843" s="401"/>
      <c r="NPP1843" s="401"/>
      <c r="NPQ1843" s="401"/>
      <c r="NPR1843" s="401"/>
      <c r="NPS1843" s="401"/>
      <c r="NPT1843" s="401"/>
      <c r="NPU1843" s="401"/>
      <c r="NPV1843" s="401"/>
      <c r="NPW1843" s="401"/>
      <c r="NPX1843" s="401"/>
      <c r="NPY1843" s="401"/>
      <c r="NPZ1843" s="401"/>
      <c r="NQA1843" s="401"/>
      <c r="NQB1843" s="401"/>
      <c r="NQC1843" s="401"/>
      <c r="NQD1843" s="401"/>
      <c r="NQE1843" s="401"/>
      <c r="NQF1843" s="401"/>
      <c r="NQG1843" s="401"/>
      <c r="NQH1843" s="401"/>
      <c r="NQI1843" s="401"/>
      <c r="NQJ1843" s="401"/>
      <c r="NQK1843" s="401"/>
      <c r="NQL1843" s="401"/>
      <c r="NQM1843" s="401"/>
      <c r="NQN1843" s="401"/>
      <c r="NQO1843" s="401"/>
      <c r="NQP1843" s="401"/>
      <c r="NQQ1843" s="401"/>
      <c r="NQR1843" s="401"/>
      <c r="NQS1843" s="401"/>
      <c r="NQT1843" s="401"/>
      <c r="NQU1843" s="401"/>
      <c r="NQV1843" s="401"/>
      <c r="NQW1843" s="401"/>
      <c r="NQX1843" s="401"/>
      <c r="NQY1843" s="401"/>
      <c r="NQZ1843" s="401"/>
      <c r="NRA1843" s="401"/>
      <c r="NRB1843" s="401"/>
      <c r="NRC1843" s="401"/>
      <c r="NRD1843" s="401"/>
      <c r="NRE1843" s="401"/>
      <c r="NRF1843" s="401"/>
      <c r="NRG1843" s="401"/>
      <c r="NRH1843" s="401"/>
      <c r="NRI1843" s="401"/>
      <c r="NRJ1843" s="401"/>
      <c r="NRK1843" s="401"/>
      <c r="NRL1843" s="401"/>
      <c r="NRM1843" s="401"/>
      <c r="NRN1843" s="401"/>
      <c r="NRO1843" s="401"/>
      <c r="NRP1843" s="401"/>
      <c r="NRQ1843" s="401"/>
      <c r="NRR1843" s="401"/>
      <c r="NRS1843" s="401"/>
      <c r="NRT1843" s="401"/>
      <c r="NRU1843" s="401"/>
      <c r="NRV1843" s="401"/>
      <c r="NRW1843" s="401"/>
      <c r="NRX1843" s="401"/>
      <c r="NRY1843" s="401"/>
      <c r="NRZ1843" s="401"/>
      <c r="NSA1843" s="401"/>
      <c r="NSB1843" s="401"/>
      <c r="NSC1843" s="401"/>
      <c r="NSD1843" s="401"/>
      <c r="NSE1843" s="401"/>
      <c r="NSF1843" s="401"/>
      <c r="NSG1843" s="401"/>
      <c r="NSH1843" s="401"/>
      <c r="NSI1843" s="401"/>
      <c r="NSJ1843" s="401"/>
      <c r="NSK1843" s="401"/>
      <c r="NSL1843" s="401"/>
      <c r="NSM1843" s="401"/>
      <c r="NSN1843" s="401"/>
      <c r="NSO1843" s="401"/>
      <c r="NSP1843" s="401"/>
      <c r="NSQ1843" s="401"/>
      <c r="NSR1843" s="401"/>
      <c r="NSS1843" s="401"/>
      <c r="NST1843" s="401"/>
      <c r="NSU1843" s="401"/>
      <c r="NSV1843" s="401"/>
      <c r="NSW1843" s="401"/>
      <c r="NSX1843" s="401"/>
      <c r="NSY1843" s="401"/>
      <c r="NSZ1843" s="401"/>
      <c r="NTA1843" s="401"/>
      <c r="NTB1843" s="401"/>
      <c r="NTC1843" s="401"/>
      <c r="NTD1843" s="401"/>
      <c r="NTE1843" s="401"/>
      <c r="NTF1843" s="401"/>
      <c r="NTG1843" s="401"/>
      <c r="NTH1843" s="401"/>
      <c r="NTI1843" s="401"/>
      <c r="NTJ1843" s="401"/>
      <c r="NTK1843" s="401"/>
      <c r="NTL1843" s="401"/>
      <c r="NTM1843" s="401"/>
      <c r="NTN1843" s="401"/>
      <c r="NTO1843" s="401"/>
      <c r="NTP1843" s="401"/>
      <c r="NTQ1843" s="401"/>
      <c r="NTR1843" s="401"/>
      <c r="NTS1843" s="401"/>
      <c r="NTT1843" s="401"/>
      <c r="NTU1843" s="401"/>
      <c r="NTV1843" s="401"/>
      <c r="NTW1843" s="401"/>
      <c r="NTX1843" s="401"/>
      <c r="NTY1843" s="401"/>
      <c r="NTZ1843" s="401"/>
      <c r="NUA1843" s="401"/>
      <c r="NUB1843" s="401"/>
      <c r="NUC1843" s="401"/>
      <c r="NUD1843" s="401"/>
      <c r="NUE1843" s="401"/>
      <c r="NUF1843" s="401"/>
      <c r="NUG1843" s="401"/>
      <c r="NUH1843" s="401"/>
      <c r="NUI1843" s="401"/>
      <c r="NUJ1843" s="401"/>
      <c r="NUK1843" s="401"/>
      <c r="NUL1843" s="401"/>
      <c r="NUM1843" s="401"/>
      <c r="NUN1843" s="401"/>
      <c r="NUO1843" s="401"/>
      <c r="NUP1843" s="401"/>
      <c r="NUQ1843" s="401"/>
      <c r="NUR1843" s="401"/>
      <c r="NUS1843" s="401"/>
      <c r="NUT1843" s="401"/>
      <c r="NUU1843" s="401"/>
      <c r="NUV1843" s="401"/>
      <c r="NUW1843" s="401"/>
      <c r="NUX1843" s="401"/>
      <c r="NUY1843" s="401"/>
      <c r="NUZ1843" s="401"/>
      <c r="NVA1843" s="401"/>
      <c r="NVB1843" s="401"/>
      <c r="NVC1843" s="401"/>
      <c r="NVD1843" s="401"/>
      <c r="NVE1843" s="401"/>
      <c r="NVF1843" s="401"/>
      <c r="NVG1843" s="401"/>
      <c r="NVH1843" s="401"/>
      <c r="NVI1843" s="401"/>
      <c r="NVJ1843" s="401"/>
      <c r="NVK1843" s="401"/>
      <c r="NVL1843" s="401"/>
      <c r="NVM1843" s="401"/>
      <c r="NVN1843" s="401"/>
      <c r="NVO1843" s="401"/>
      <c r="NVP1843" s="401"/>
      <c r="NVQ1843" s="401"/>
      <c r="NVR1843" s="401"/>
      <c r="NVS1843" s="401"/>
      <c r="NVT1843" s="401"/>
      <c r="NVU1843" s="401"/>
      <c r="NVV1843" s="401"/>
      <c r="NVW1843" s="401"/>
      <c r="NVX1843" s="401"/>
      <c r="NVY1843" s="401"/>
      <c r="NVZ1843" s="401"/>
      <c r="NWA1843" s="401"/>
      <c r="NWB1843" s="401"/>
      <c r="NWC1843" s="401"/>
      <c r="NWD1843" s="401"/>
      <c r="NWE1843" s="401"/>
      <c r="NWF1843" s="401"/>
      <c r="NWG1843" s="401"/>
      <c r="NWH1843" s="401"/>
      <c r="NWI1843" s="401"/>
      <c r="NWJ1843" s="401"/>
      <c r="NWK1843" s="401"/>
      <c r="NWL1843" s="401"/>
      <c r="NWM1843" s="401"/>
      <c r="NWN1843" s="401"/>
      <c r="NWO1843" s="401"/>
      <c r="NWP1843" s="401"/>
      <c r="NWQ1843" s="401"/>
      <c r="NWR1843" s="401"/>
      <c r="NWS1843" s="401"/>
      <c r="NWT1843" s="401"/>
      <c r="NWU1843" s="401"/>
      <c r="NWV1843" s="401"/>
      <c r="NWW1843" s="401"/>
      <c r="NWX1843" s="401"/>
      <c r="NWY1843" s="401"/>
      <c r="NWZ1843" s="401"/>
      <c r="NXA1843" s="401"/>
      <c r="NXB1843" s="401"/>
      <c r="NXC1843" s="401"/>
      <c r="NXD1843" s="401"/>
      <c r="NXE1843" s="401"/>
      <c r="NXF1843" s="401"/>
      <c r="NXG1843" s="401"/>
      <c r="NXH1843" s="401"/>
      <c r="NXI1843" s="401"/>
      <c r="NXJ1843" s="401"/>
      <c r="NXK1843" s="401"/>
      <c r="NXL1843" s="401"/>
      <c r="NXM1843" s="401"/>
      <c r="NXN1843" s="401"/>
      <c r="NXO1843" s="401"/>
      <c r="NXP1843" s="401"/>
      <c r="NXQ1843" s="401"/>
      <c r="NXR1843" s="401"/>
      <c r="NXS1843" s="401"/>
      <c r="NXT1843" s="401"/>
      <c r="NXU1843" s="401"/>
      <c r="NXV1843" s="401"/>
      <c r="NXW1843" s="401"/>
      <c r="NXX1843" s="401"/>
      <c r="NXY1843" s="401"/>
      <c r="NXZ1843" s="401"/>
      <c r="NYA1843" s="401"/>
      <c r="NYB1843" s="401"/>
      <c r="NYC1843" s="401"/>
      <c r="NYD1843" s="401"/>
      <c r="NYE1843" s="401"/>
      <c r="NYF1843" s="401"/>
      <c r="NYG1843" s="401"/>
      <c r="NYH1843" s="401"/>
      <c r="NYI1843" s="401"/>
      <c r="NYJ1843" s="401"/>
      <c r="NYK1843" s="401"/>
      <c r="NYL1843" s="401"/>
      <c r="NYM1843" s="401"/>
      <c r="NYN1843" s="401"/>
      <c r="NYO1843" s="401"/>
      <c r="NYP1843" s="401"/>
      <c r="NYQ1843" s="401"/>
      <c r="NYR1843" s="401"/>
      <c r="NYS1843" s="401"/>
      <c r="NYT1843" s="401"/>
      <c r="NYU1843" s="401"/>
      <c r="NYV1843" s="401"/>
      <c r="NYW1843" s="401"/>
      <c r="NYX1843" s="401"/>
      <c r="NYY1843" s="401"/>
      <c r="NYZ1843" s="401"/>
      <c r="NZA1843" s="401"/>
      <c r="NZB1843" s="401"/>
      <c r="NZC1843" s="401"/>
      <c r="NZD1843" s="401"/>
      <c r="NZE1843" s="401"/>
      <c r="NZF1843" s="401"/>
      <c r="NZG1843" s="401"/>
      <c r="NZH1843" s="401"/>
      <c r="NZI1843" s="401"/>
      <c r="NZJ1843" s="401"/>
      <c r="NZK1843" s="401"/>
      <c r="NZL1843" s="401"/>
      <c r="NZM1843" s="401"/>
      <c r="NZN1843" s="401"/>
      <c r="NZO1843" s="401"/>
      <c r="NZP1843" s="401"/>
      <c r="NZQ1843" s="401"/>
      <c r="NZR1843" s="401"/>
      <c r="NZS1843" s="401"/>
      <c r="NZT1843" s="401"/>
      <c r="NZU1843" s="401"/>
      <c r="NZV1843" s="401"/>
      <c r="NZW1843" s="401"/>
      <c r="NZX1843" s="401"/>
      <c r="NZY1843" s="401"/>
      <c r="NZZ1843" s="401"/>
      <c r="OAA1843" s="401"/>
      <c r="OAB1843" s="401"/>
      <c r="OAC1843" s="401"/>
      <c r="OAD1843" s="401"/>
      <c r="OAE1843" s="401"/>
      <c r="OAF1843" s="401"/>
      <c r="OAG1843" s="401"/>
      <c r="OAH1843" s="401"/>
      <c r="OAI1843" s="401"/>
      <c r="OAJ1843" s="401"/>
      <c r="OAK1843" s="401"/>
      <c r="OAL1843" s="401"/>
      <c r="OAM1843" s="401"/>
      <c r="OAN1843" s="401"/>
      <c r="OAO1843" s="401"/>
      <c r="OAP1843" s="401"/>
      <c r="OAQ1843" s="401"/>
      <c r="OAR1843" s="401"/>
      <c r="OAS1843" s="401"/>
      <c r="OAT1843" s="401"/>
      <c r="OAU1843" s="401"/>
      <c r="OAV1843" s="401"/>
      <c r="OAW1843" s="401"/>
      <c r="OAX1843" s="401"/>
      <c r="OAY1843" s="401"/>
      <c r="OAZ1843" s="401"/>
      <c r="OBA1843" s="401"/>
      <c r="OBB1843" s="401"/>
      <c r="OBC1843" s="401"/>
      <c r="OBD1843" s="401"/>
      <c r="OBE1843" s="401"/>
      <c r="OBF1843" s="401"/>
      <c r="OBG1843" s="401"/>
      <c r="OBH1843" s="401"/>
      <c r="OBI1843" s="401"/>
      <c r="OBJ1843" s="401"/>
      <c r="OBK1843" s="401"/>
      <c r="OBL1843" s="401"/>
      <c r="OBM1843" s="401"/>
      <c r="OBN1843" s="401"/>
      <c r="OBO1843" s="401"/>
      <c r="OBP1843" s="401"/>
      <c r="OBQ1843" s="401"/>
      <c r="OBR1843" s="401"/>
      <c r="OBS1843" s="401"/>
      <c r="OBT1843" s="401"/>
      <c r="OBU1843" s="401"/>
      <c r="OBV1843" s="401"/>
      <c r="OBW1843" s="401"/>
      <c r="OBX1843" s="401"/>
      <c r="OBY1843" s="401"/>
      <c r="OBZ1843" s="401"/>
      <c r="OCA1843" s="401"/>
      <c r="OCB1843" s="401"/>
      <c r="OCC1843" s="401"/>
      <c r="OCD1843" s="401"/>
      <c r="OCE1843" s="401"/>
      <c r="OCF1843" s="401"/>
      <c r="OCG1843" s="401"/>
      <c r="OCH1843" s="401"/>
      <c r="OCI1843" s="401"/>
      <c r="OCJ1843" s="401"/>
      <c r="OCK1843" s="401"/>
      <c r="OCL1843" s="401"/>
      <c r="OCM1843" s="401"/>
      <c r="OCN1843" s="401"/>
      <c r="OCO1843" s="401"/>
      <c r="OCP1843" s="401"/>
      <c r="OCQ1843" s="401"/>
      <c r="OCR1843" s="401"/>
      <c r="OCS1843" s="401"/>
      <c r="OCT1843" s="401"/>
      <c r="OCU1843" s="401"/>
      <c r="OCV1843" s="401"/>
      <c r="OCW1843" s="401"/>
      <c r="OCX1843" s="401"/>
      <c r="OCY1843" s="401"/>
      <c r="OCZ1843" s="401"/>
      <c r="ODA1843" s="401"/>
      <c r="ODB1843" s="401"/>
      <c r="ODC1843" s="401"/>
      <c r="ODD1843" s="401"/>
      <c r="ODE1843" s="401"/>
      <c r="ODF1843" s="401"/>
      <c r="ODG1843" s="401"/>
      <c r="ODH1843" s="401"/>
      <c r="ODI1843" s="401"/>
      <c r="ODJ1843" s="401"/>
      <c r="ODK1843" s="401"/>
      <c r="ODL1843" s="401"/>
      <c r="ODM1843" s="401"/>
      <c r="ODN1843" s="401"/>
      <c r="ODO1843" s="401"/>
      <c r="ODP1843" s="401"/>
      <c r="ODQ1843" s="401"/>
      <c r="ODR1843" s="401"/>
      <c r="ODS1843" s="401"/>
      <c r="ODT1843" s="401"/>
      <c r="ODU1843" s="401"/>
      <c r="ODV1843" s="401"/>
      <c r="ODW1843" s="401"/>
      <c r="ODX1843" s="401"/>
      <c r="ODY1843" s="401"/>
      <c r="ODZ1843" s="401"/>
      <c r="OEA1843" s="401"/>
      <c r="OEB1843" s="401"/>
      <c r="OEC1843" s="401"/>
      <c r="OED1843" s="401"/>
      <c r="OEE1843" s="401"/>
      <c r="OEF1843" s="401"/>
      <c r="OEG1843" s="401"/>
      <c r="OEH1843" s="401"/>
      <c r="OEI1843" s="401"/>
      <c r="OEJ1843" s="401"/>
      <c r="OEK1843" s="401"/>
      <c r="OEL1843" s="401"/>
      <c r="OEM1843" s="401"/>
      <c r="OEN1843" s="401"/>
      <c r="OEO1843" s="401"/>
      <c r="OEP1843" s="401"/>
      <c r="OEQ1843" s="401"/>
      <c r="OER1843" s="401"/>
      <c r="OES1843" s="401"/>
      <c r="OET1843" s="401"/>
      <c r="OEU1843" s="401"/>
      <c r="OEV1843" s="401"/>
      <c r="OEW1843" s="401"/>
      <c r="OEX1843" s="401"/>
      <c r="OEY1843" s="401"/>
      <c r="OEZ1843" s="401"/>
      <c r="OFA1843" s="401"/>
      <c r="OFB1843" s="401"/>
      <c r="OFC1843" s="401"/>
      <c r="OFD1843" s="401"/>
      <c r="OFE1843" s="401"/>
      <c r="OFF1843" s="401"/>
      <c r="OFG1843" s="401"/>
      <c r="OFH1843" s="401"/>
      <c r="OFI1843" s="401"/>
      <c r="OFJ1843" s="401"/>
      <c r="OFK1843" s="401"/>
      <c r="OFL1843" s="401"/>
      <c r="OFM1843" s="401"/>
      <c r="OFN1843" s="401"/>
      <c r="OFO1843" s="401"/>
      <c r="OFP1843" s="401"/>
      <c r="OFQ1843" s="401"/>
      <c r="OFR1843" s="401"/>
      <c r="OFS1843" s="401"/>
      <c r="OFT1843" s="401"/>
      <c r="OFU1843" s="401"/>
      <c r="OFV1843" s="401"/>
      <c r="OFW1843" s="401"/>
      <c r="OFX1843" s="401"/>
      <c r="OFY1843" s="401"/>
      <c r="OFZ1843" s="401"/>
      <c r="OGA1843" s="401"/>
      <c r="OGB1843" s="401"/>
      <c r="OGC1843" s="401"/>
      <c r="OGD1843" s="401"/>
      <c r="OGE1843" s="401"/>
      <c r="OGF1843" s="401"/>
      <c r="OGG1843" s="401"/>
      <c r="OGH1843" s="401"/>
      <c r="OGI1843" s="401"/>
      <c r="OGJ1843" s="401"/>
      <c r="OGK1843" s="401"/>
      <c r="OGL1843" s="401"/>
      <c r="OGM1843" s="401"/>
      <c r="OGN1843" s="401"/>
      <c r="OGO1843" s="401"/>
      <c r="OGP1843" s="401"/>
      <c r="OGQ1843" s="401"/>
      <c r="OGR1843" s="401"/>
      <c r="OGS1843" s="401"/>
      <c r="OGT1843" s="401"/>
      <c r="OGU1843" s="401"/>
      <c r="OGV1843" s="401"/>
      <c r="OGW1843" s="401"/>
      <c r="OGX1843" s="401"/>
      <c r="OGY1843" s="401"/>
      <c r="OGZ1843" s="401"/>
      <c r="OHA1843" s="401"/>
      <c r="OHB1843" s="401"/>
      <c r="OHC1843" s="401"/>
      <c r="OHD1843" s="401"/>
      <c r="OHE1843" s="401"/>
      <c r="OHF1843" s="401"/>
      <c r="OHG1843" s="401"/>
      <c r="OHH1843" s="401"/>
      <c r="OHI1843" s="401"/>
      <c r="OHJ1843" s="401"/>
      <c r="OHK1843" s="401"/>
      <c r="OHL1843" s="401"/>
      <c r="OHM1843" s="401"/>
      <c r="OHN1843" s="401"/>
      <c r="OHO1843" s="401"/>
      <c r="OHP1843" s="401"/>
      <c r="OHQ1843" s="401"/>
      <c r="OHR1843" s="401"/>
      <c r="OHS1843" s="401"/>
      <c r="OHT1843" s="401"/>
      <c r="OHU1843" s="401"/>
      <c r="OHV1843" s="401"/>
      <c r="OHW1843" s="401"/>
      <c r="OHX1843" s="401"/>
      <c r="OHY1843" s="401"/>
      <c r="OHZ1843" s="401"/>
      <c r="OIA1843" s="401"/>
      <c r="OIB1843" s="401"/>
      <c r="OIC1843" s="401"/>
      <c r="OID1843" s="401"/>
      <c r="OIE1843" s="401"/>
      <c r="OIF1843" s="401"/>
      <c r="OIG1843" s="401"/>
      <c r="OIH1843" s="401"/>
      <c r="OII1843" s="401"/>
      <c r="OIJ1843" s="401"/>
      <c r="OIK1843" s="401"/>
      <c r="OIL1843" s="401"/>
      <c r="OIM1843" s="401"/>
      <c r="OIN1843" s="401"/>
      <c r="OIO1843" s="401"/>
      <c r="OIP1843" s="401"/>
      <c r="OIQ1843" s="401"/>
      <c r="OIR1843" s="401"/>
      <c r="OIS1843" s="401"/>
      <c r="OIT1843" s="401"/>
      <c r="OIU1843" s="401"/>
      <c r="OIV1843" s="401"/>
      <c r="OIW1843" s="401"/>
      <c r="OIX1843" s="401"/>
      <c r="OIY1843" s="401"/>
      <c r="OIZ1843" s="401"/>
      <c r="OJA1843" s="401"/>
      <c r="OJB1843" s="401"/>
      <c r="OJC1843" s="401"/>
      <c r="OJD1843" s="401"/>
      <c r="OJE1843" s="401"/>
      <c r="OJF1843" s="401"/>
      <c r="OJG1843" s="401"/>
      <c r="OJH1843" s="401"/>
      <c r="OJI1843" s="401"/>
      <c r="OJJ1843" s="401"/>
      <c r="OJK1843" s="401"/>
      <c r="OJL1843" s="401"/>
      <c r="OJM1843" s="401"/>
      <c r="OJN1843" s="401"/>
      <c r="OJO1843" s="401"/>
      <c r="OJP1843" s="401"/>
      <c r="OJQ1843" s="401"/>
      <c r="OJR1843" s="401"/>
      <c r="OJS1843" s="401"/>
      <c r="OJT1843" s="401"/>
      <c r="OJU1843" s="401"/>
      <c r="OJV1843" s="401"/>
      <c r="OJW1843" s="401"/>
      <c r="OJX1843" s="401"/>
      <c r="OJY1843" s="401"/>
      <c r="OJZ1843" s="401"/>
      <c r="OKA1843" s="401"/>
      <c r="OKB1843" s="401"/>
      <c r="OKC1843" s="401"/>
      <c r="OKD1843" s="401"/>
      <c r="OKE1843" s="401"/>
      <c r="OKF1843" s="401"/>
      <c r="OKG1843" s="401"/>
      <c r="OKH1843" s="401"/>
      <c r="OKI1843" s="401"/>
      <c r="OKJ1843" s="401"/>
      <c r="OKK1843" s="401"/>
      <c r="OKL1843" s="401"/>
      <c r="OKM1843" s="401"/>
      <c r="OKN1843" s="401"/>
      <c r="OKO1843" s="401"/>
      <c r="OKP1843" s="401"/>
      <c r="OKQ1843" s="401"/>
      <c r="OKR1843" s="401"/>
      <c r="OKS1843" s="401"/>
      <c r="OKT1843" s="401"/>
      <c r="OKU1843" s="401"/>
      <c r="OKV1843" s="401"/>
      <c r="OKW1843" s="401"/>
      <c r="OKX1843" s="401"/>
      <c r="OKY1843" s="401"/>
      <c r="OKZ1843" s="401"/>
      <c r="OLA1843" s="401"/>
      <c r="OLB1843" s="401"/>
      <c r="OLC1843" s="401"/>
      <c r="OLD1843" s="401"/>
      <c r="OLE1843" s="401"/>
      <c r="OLF1843" s="401"/>
      <c r="OLG1843" s="401"/>
      <c r="OLH1843" s="401"/>
      <c r="OLI1843" s="401"/>
      <c r="OLJ1843" s="401"/>
      <c r="OLK1843" s="401"/>
      <c r="OLL1843" s="401"/>
      <c r="OLM1843" s="401"/>
      <c r="OLN1843" s="401"/>
      <c r="OLO1843" s="401"/>
      <c r="OLP1843" s="401"/>
      <c r="OLQ1843" s="401"/>
      <c r="OLR1843" s="401"/>
      <c r="OLS1843" s="401"/>
      <c r="OLT1843" s="401"/>
      <c r="OLU1843" s="401"/>
      <c r="OLV1843" s="401"/>
      <c r="OLW1843" s="401"/>
      <c r="OLX1843" s="401"/>
      <c r="OLY1843" s="401"/>
      <c r="OLZ1843" s="401"/>
      <c r="OMA1843" s="401"/>
      <c r="OMB1843" s="401"/>
      <c r="OMC1843" s="401"/>
      <c r="OMD1843" s="401"/>
      <c r="OME1843" s="401"/>
      <c r="OMF1843" s="401"/>
      <c r="OMG1843" s="401"/>
      <c r="OMH1843" s="401"/>
      <c r="OMI1843" s="401"/>
      <c r="OMJ1843" s="401"/>
      <c r="OMK1843" s="401"/>
      <c r="OML1843" s="401"/>
      <c r="OMM1843" s="401"/>
      <c r="OMN1843" s="401"/>
      <c r="OMO1843" s="401"/>
      <c r="OMP1843" s="401"/>
      <c r="OMQ1843" s="401"/>
      <c r="OMR1843" s="401"/>
      <c r="OMS1843" s="401"/>
      <c r="OMT1843" s="401"/>
      <c r="OMU1843" s="401"/>
      <c r="OMV1843" s="401"/>
      <c r="OMW1843" s="401"/>
      <c r="OMX1843" s="401"/>
      <c r="OMY1843" s="401"/>
      <c r="OMZ1843" s="401"/>
      <c r="ONA1843" s="401"/>
      <c r="ONB1843" s="401"/>
      <c r="ONC1843" s="401"/>
      <c r="OND1843" s="401"/>
      <c r="ONE1843" s="401"/>
      <c r="ONF1843" s="401"/>
      <c r="ONG1843" s="401"/>
      <c r="ONH1843" s="401"/>
      <c r="ONI1843" s="401"/>
      <c r="ONJ1843" s="401"/>
      <c r="ONK1843" s="401"/>
      <c r="ONL1843" s="401"/>
      <c r="ONM1843" s="401"/>
      <c r="ONN1843" s="401"/>
      <c r="ONO1843" s="401"/>
      <c r="ONP1843" s="401"/>
      <c r="ONQ1843" s="401"/>
      <c r="ONR1843" s="401"/>
      <c r="ONS1843" s="401"/>
      <c r="ONT1843" s="401"/>
      <c r="ONU1843" s="401"/>
      <c r="ONV1843" s="401"/>
      <c r="ONW1843" s="401"/>
      <c r="ONX1843" s="401"/>
      <c r="ONY1843" s="401"/>
      <c r="ONZ1843" s="401"/>
      <c r="OOA1843" s="401"/>
      <c r="OOB1843" s="401"/>
      <c r="OOC1843" s="401"/>
      <c r="OOD1843" s="401"/>
      <c r="OOE1843" s="401"/>
      <c r="OOF1843" s="401"/>
      <c r="OOG1843" s="401"/>
      <c r="OOH1843" s="401"/>
      <c r="OOI1843" s="401"/>
      <c r="OOJ1843" s="401"/>
      <c r="OOK1843" s="401"/>
      <c r="OOL1843" s="401"/>
      <c r="OOM1843" s="401"/>
      <c r="OON1843" s="401"/>
      <c r="OOO1843" s="401"/>
      <c r="OOP1843" s="401"/>
      <c r="OOQ1843" s="401"/>
      <c r="OOR1843" s="401"/>
      <c r="OOS1843" s="401"/>
      <c r="OOT1843" s="401"/>
      <c r="OOU1843" s="401"/>
      <c r="OOV1843" s="401"/>
      <c r="OOW1843" s="401"/>
      <c r="OOX1843" s="401"/>
      <c r="OOY1843" s="401"/>
      <c r="OOZ1843" s="401"/>
      <c r="OPA1843" s="401"/>
      <c r="OPB1843" s="401"/>
      <c r="OPC1843" s="401"/>
      <c r="OPD1843" s="401"/>
      <c r="OPE1843" s="401"/>
      <c r="OPF1843" s="401"/>
      <c r="OPG1843" s="401"/>
      <c r="OPH1843" s="401"/>
      <c r="OPI1843" s="401"/>
      <c r="OPJ1843" s="401"/>
      <c r="OPK1843" s="401"/>
      <c r="OPL1843" s="401"/>
      <c r="OPM1843" s="401"/>
      <c r="OPN1843" s="401"/>
      <c r="OPO1843" s="401"/>
      <c r="OPP1843" s="401"/>
      <c r="OPQ1843" s="401"/>
      <c r="OPR1843" s="401"/>
      <c r="OPS1843" s="401"/>
      <c r="OPT1843" s="401"/>
      <c r="OPU1843" s="401"/>
      <c r="OPV1843" s="401"/>
      <c r="OPW1843" s="401"/>
      <c r="OPX1843" s="401"/>
      <c r="OPY1843" s="401"/>
      <c r="OPZ1843" s="401"/>
      <c r="OQA1843" s="401"/>
      <c r="OQB1843" s="401"/>
      <c r="OQC1843" s="401"/>
      <c r="OQD1843" s="401"/>
      <c r="OQE1843" s="401"/>
      <c r="OQF1843" s="401"/>
      <c r="OQG1843" s="401"/>
      <c r="OQH1843" s="401"/>
      <c r="OQI1843" s="401"/>
      <c r="OQJ1843" s="401"/>
      <c r="OQK1843" s="401"/>
      <c r="OQL1843" s="401"/>
      <c r="OQM1843" s="401"/>
      <c r="OQN1843" s="401"/>
      <c r="OQO1843" s="401"/>
      <c r="OQP1843" s="401"/>
      <c r="OQQ1843" s="401"/>
      <c r="OQR1843" s="401"/>
      <c r="OQS1843" s="401"/>
      <c r="OQT1843" s="401"/>
      <c r="OQU1843" s="401"/>
      <c r="OQV1843" s="401"/>
      <c r="OQW1843" s="401"/>
      <c r="OQX1843" s="401"/>
      <c r="OQY1843" s="401"/>
      <c r="OQZ1843" s="401"/>
      <c r="ORA1843" s="401"/>
      <c r="ORB1843" s="401"/>
      <c r="ORC1843" s="401"/>
      <c r="ORD1843" s="401"/>
      <c r="ORE1843" s="401"/>
      <c r="ORF1843" s="401"/>
      <c r="ORG1843" s="401"/>
      <c r="ORH1843" s="401"/>
      <c r="ORI1843" s="401"/>
      <c r="ORJ1843" s="401"/>
      <c r="ORK1843" s="401"/>
      <c r="ORL1843" s="401"/>
      <c r="ORM1843" s="401"/>
      <c r="ORN1843" s="401"/>
      <c r="ORO1843" s="401"/>
      <c r="ORP1843" s="401"/>
      <c r="ORQ1843" s="401"/>
      <c r="ORR1843" s="401"/>
      <c r="ORS1843" s="401"/>
      <c r="ORT1843" s="401"/>
      <c r="ORU1843" s="401"/>
      <c r="ORV1843" s="401"/>
      <c r="ORW1843" s="401"/>
      <c r="ORX1843" s="401"/>
      <c r="ORY1843" s="401"/>
      <c r="ORZ1843" s="401"/>
      <c r="OSA1843" s="401"/>
      <c r="OSB1843" s="401"/>
      <c r="OSC1843" s="401"/>
      <c r="OSD1843" s="401"/>
      <c r="OSE1843" s="401"/>
      <c r="OSF1843" s="401"/>
      <c r="OSG1843" s="401"/>
      <c r="OSH1843" s="401"/>
      <c r="OSI1843" s="401"/>
      <c r="OSJ1843" s="401"/>
      <c r="OSK1843" s="401"/>
      <c r="OSL1843" s="401"/>
      <c r="OSM1843" s="401"/>
      <c r="OSN1843" s="401"/>
      <c r="OSO1843" s="401"/>
      <c r="OSP1843" s="401"/>
      <c r="OSQ1843" s="401"/>
      <c r="OSR1843" s="401"/>
      <c r="OSS1843" s="401"/>
      <c r="OST1843" s="401"/>
      <c r="OSU1843" s="401"/>
      <c r="OSV1843" s="401"/>
      <c r="OSW1843" s="401"/>
      <c r="OSX1843" s="401"/>
      <c r="OSY1843" s="401"/>
      <c r="OSZ1843" s="401"/>
      <c r="OTA1843" s="401"/>
      <c r="OTB1843" s="401"/>
      <c r="OTC1843" s="401"/>
      <c r="OTD1843" s="401"/>
      <c r="OTE1843" s="401"/>
      <c r="OTF1843" s="401"/>
      <c r="OTG1843" s="401"/>
      <c r="OTH1843" s="401"/>
      <c r="OTI1843" s="401"/>
      <c r="OTJ1843" s="401"/>
      <c r="OTK1843" s="401"/>
      <c r="OTL1843" s="401"/>
      <c r="OTM1843" s="401"/>
      <c r="OTN1843" s="401"/>
      <c r="OTO1843" s="401"/>
      <c r="OTP1843" s="401"/>
      <c r="OTQ1843" s="401"/>
      <c r="OTR1843" s="401"/>
      <c r="OTS1843" s="401"/>
      <c r="OTT1843" s="401"/>
      <c r="OTU1843" s="401"/>
      <c r="OTV1843" s="401"/>
      <c r="OTW1843" s="401"/>
      <c r="OTX1843" s="401"/>
      <c r="OTY1843" s="401"/>
      <c r="OTZ1843" s="401"/>
      <c r="OUA1843" s="401"/>
      <c r="OUB1843" s="401"/>
      <c r="OUC1843" s="401"/>
      <c r="OUD1843" s="401"/>
      <c r="OUE1843" s="401"/>
      <c r="OUF1843" s="401"/>
      <c r="OUG1843" s="401"/>
      <c r="OUH1843" s="401"/>
      <c r="OUI1843" s="401"/>
      <c r="OUJ1843" s="401"/>
      <c r="OUK1843" s="401"/>
      <c r="OUL1843" s="401"/>
      <c r="OUM1843" s="401"/>
      <c r="OUN1843" s="401"/>
      <c r="OUO1843" s="401"/>
      <c r="OUP1843" s="401"/>
      <c r="OUQ1843" s="401"/>
      <c r="OUR1843" s="401"/>
      <c r="OUS1843" s="401"/>
      <c r="OUT1843" s="401"/>
      <c r="OUU1843" s="401"/>
      <c r="OUV1843" s="401"/>
      <c r="OUW1843" s="401"/>
      <c r="OUX1843" s="401"/>
      <c r="OUY1843" s="401"/>
      <c r="OUZ1843" s="401"/>
      <c r="OVA1843" s="401"/>
      <c r="OVB1843" s="401"/>
      <c r="OVC1843" s="401"/>
      <c r="OVD1843" s="401"/>
      <c r="OVE1843" s="401"/>
      <c r="OVF1843" s="401"/>
      <c r="OVG1843" s="401"/>
      <c r="OVH1843" s="401"/>
      <c r="OVI1843" s="401"/>
      <c r="OVJ1843" s="401"/>
      <c r="OVK1843" s="401"/>
      <c r="OVL1843" s="401"/>
      <c r="OVM1843" s="401"/>
      <c r="OVN1843" s="401"/>
      <c r="OVO1843" s="401"/>
      <c r="OVP1843" s="401"/>
      <c r="OVQ1843" s="401"/>
      <c r="OVR1843" s="401"/>
      <c r="OVS1843" s="401"/>
      <c r="OVT1843" s="401"/>
      <c r="OVU1843" s="401"/>
      <c r="OVV1843" s="401"/>
      <c r="OVW1843" s="401"/>
      <c r="OVX1843" s="401"/>
      <c r="OVY1843" s="401"/>
      <c r="OVZ1843" s="401"/>
      <c r="OWA1843" s="401"/>
      <c r="OWB1843" s="401"/>
      <c r="OWC1843" s="401"/>
      <c r="OWD1843" s="401"/>
      <c r="OWE1843" s="401"/>
      <c r="OWF1843" s="401"/>
      <c r="OWG1843" s="401"/>
      <c r="OWH1843" s="401"/>
      <c r="OWI1843" s="401"/>
      <c r="OWJ1843" s="401"/>
      <c r="OWK1843" s="401"/>
      <c r="OWL1843" s="401"/>
      <c r="OWM1843" s="401"/>
      <c r="OWN1843" s="401"/>
      <c r="OWO1843" s="401"/>
      <c r="OWP1843" s="401"/>
      <c r="OWQ1843" s="401"/>
      <c r="OWR1843" s="401"/>
      <c r="OWS1843" s="401"/>
      <c r="OWT1843" s="401"/>
      <c r="OWU1843" s="401"/>
      <c r="OWV1843" s="401"/>
      <c r="OWW1843" s="401"/>
      <c r="OWX1843" s="401"/>
      <c r="OWY1843" s="401"/>
      <c r="OWZ1843" s="401"/>
      <c r="OXA1843" s="401"/>
      <c r="OXB1843" s="401"/>
      <c r="OXC1843" s="401"/>
      <c r="OXD1843" s="401"/>
      <c r="OXE1843" s="401"/>
      <c r="OXF1843" s="401"/>
      <c r="OXG1843" s="401"/>
      <c r="OXH1843" s="401"/>
      <c r="OXI1843" s="401"/>
      <c r="OXJ1843" s="401"/>
      <c r="OXK1843" s="401"/>
      <c r="OXL1843" s="401"/>
      <c r="OXM1843" s="401"/>
      <c r="OXN1843" s="401"/>
      <c r="OXO1843" s="401"/>
      <c r="OXP1843" s="401"/>
      <c r="OXQ1843" s="401"/>
      <c r="OXR1843" s="401"/>
      <c r="OXS1843" s="401"/>
      <c r="OXT1843" s="401"/>
      <c r="OXU1843" s="401"/>
      <c r="OXV1843" s="401"/>
      <c r="OXW1843" s="401"/>
      <c r="OXX1843" s="401"/>
      <c r="OXY1843" s="401"/>
      <c r="OXZ1843" s="401"/>
      <c r="OYA1843" s="401"/>
      <c r="OYB1843" s="401"/>
      <c r="OYC1843" s="401"/>
      <c r="OYD1843" s="401"/>
      <c r="OYE1843" s="401"/>
      <c r="OYF1843" s="401"/>
      <c r="OYG1843" s="401"/>
      <c r="OYH1843" s="401"/>
      <c r="OYI1843" s="401"/>
      <c r="OYJ1843" s="401"/>
      <c r="OYK1843" s="401"/>
      <c r="OYL1843" s="401"/>
      <c r="OYM1843" s="401"/>
      <c r="OYN1843" s="401"/>
      <c r="OYO1843" s="401"/>
      <c r="OYP1843" s="401"/>
      <c r="OYQ1843" s="401"/>
      <c r="OYR1843" s="401"/>
      <c r="OYS1843" s="401"/>
      <c r="OYT1843" s="401"/>
      <c r="OYU1843" s="401"/>
      <c r="OYV1843" s="401"/>
      <c r="OYW1843" s="401"/>
      <c r="OYX1843" s="401"/>
      <c r="OYY1843" s="401"/>
      <c r="OYZ1843" s="401"/>
      <c r="OZA1843" s="401"/>
      <c r="OZB1843" s="401"/>
      <c r="OZC1843" s="401"/>
      <c r="OZD1843" s="401"/>
      <c r="OZE1843" s="401"/>
      <c r="OZF1843" s="401"/>
      <c r="OZG1843" s="401"/>
      <c r="OZH1843" s="401"/>
      <c r="OZI1843" s="401"/>
      <c r="OZJ1843" s="401"/>
      <c r="OZK1843" s="401"/>
      <c r="OZL1843" s="401"/>
      <c r="OZM1843" s="401"/>
      <c r="OZN1843" s="401"/>
      <c r="OZO1843" s="401"/>
      <c r="OZP1843" s="401"/>
      <c r="OZQ1843" s="401"/>
      <c r="OZR1843" s="401"/>
      <c r="OZS1843" s="401"/>
      <c r="OZT1843" s="401"/>
      <c r="OZU1843" s="401"/>
      <c r="OZV1843" s="401"/>
      <c r="OZW1843" s="401"/>
      <c r="OZX1843" s="401"/>
      <c r="OZY1843" s="401"/>
      <c r="OZZ1843" s="401"/>
      <c r="PAA1843" s="401"/>
      <c r="PAB1843" s="401"/>
      <c r="PAC1843" s="401"/>
      <c r="PAD1843" s="401"/>
      <c r="PAE1843" s="401"/>
      <c r="PAF1843" s="401"/>
      <c r="PAG1843" s="401"/>
      <c r="PAH1843" s="401"/>
      <c r="PAI1843" s="401"/>
      <c r="PAJ1843" s="401"/>
      <c r="PAK1843" s="401"/>
      <c r="PAL1843" s="401"/>
      <c r="PAM1843" s="401"/>
      <c r="PAN1843" s="401"/>
      <c r="PAO1843" s="401"/>
      <c r="PAP1843" s="401"/>
      <c r="PAQ1843" s="401"/>
      <c r="PAR1843" s="401"/>
      <c r="PAS1843" s="401"/>
      <c r="PAT1843" s="401"/>
      <c r="PAU1843" s="401"/>
      <c r="PAV1843" s="401"/>
      <c r="PAW1843" s="401"/>
      <c r="PAX1843" s="401"/>
      <c r="PAY1843" s="401"/>
      <c r="PAZ1843" s="401"/>
      <c r="PBA1843" s="401"/>
      <c r="PBB1843" s="401"/>
      <c r="PBC1843" s="401"/>
      <c r="PBD1843" s="401"/>
      <c r="PBE1843" s="401"/>
      <c r="PBF1843" s="401"/>
      <c r="PBG1843" s="401"/>
      <c r="PBH1843" s="401"/>
      <c r="PBI1843" s="401"/>
      <c r="PBJ1843" s="401"/>
      <c r="PBK1843" s="401"/>
      <c r="PBL1843" s="401"/>
      <c r="PBM1843" s="401"/>
      <c r="PBN1843" s="401"/>
      <c r="PBO1843" s="401"/>
      <c r="PBP1843" s="401"/>
      <c r="PBQ1843" s="401"/>
      <c r="PBR1843" s="401"/>
      <c r="PBS1843" s="401"/>
      <c r="PBT1843" s="401"/>
      <c r="PBU1843" s="401"/>
      <c r="PBV1843" s="401"/>
      <c r="PBW1843" s="401"/>
      <c r="PBX1843" s="401"/>
      <c r="PBY1843" s="401"/>
      <c r="PBZ1843" s="401"/>
      <c r="PCA1843" s="401"/>
      <c r="PCB1843" s="401"/>
      <c r="PCC1843" s="401"/>
      <c r="PCD1843" s="401"/>
      <c r="PCE1843" s="401"/>
      <c r="PCF1843" s="401"/>
      <c r="PCG1843" s="401"/>
      <c r="PCH1843" s="401"/>
      <c r="PCI1843" s="401"/>
      <c r="PCJ1843" s="401"/>
      <c r="PCK1843" s="401"/>
      <c r="PCL1843" s="401"/>
      <c r="PCM1843" s="401"/>
      <c r="PCN1843" s="401"/>
      <c r="PCO1843" s="401"/>
      <c r="PCP1843" s="401"/>
      <c r="PCQ1843" s="401"/>
      <c r="PCR1843" s="401"/>
      <c r="PCS1843" s="401"/>
      <c r="PCT1843" s="401"/>
      <c r="PCU1843" s="401"/>
      <c r="PCV1843" s="401"/>
      <c r="PCW1843" s="401"/>
      <c r="PCX1843" s="401"/>
      <c r="PCY1843" s="401"/>
      <c r="PCZ1843" s="401"/>
      <c r="PDA1843" s="401"/>
      <c r="PDB1843" s="401"/>
      <c r="PDC1843" s="401"/>
      <c r="PDD1843" s="401"/>
      <c r="PDE1843" s="401"/>
      <c r="PDF1843" s="401"/>
      <c r="PDG1843" s="401"/>
      <c r="PDH1843" s="401"/>
      <c r="PDI1843" s="401"/>
      <c r="PDJ1843" s="401"/>
      <c r="PDK1843" s="401"/>
      <c r="PDL1843" s="401"/>
      <c r="PDM1843" s="401"/>
      <c r="PDN1843" s="401"/>
      <c r="PDO1843" s="401"/>
      <c r="PDP1843" s="401"/>
      <c r="PDQ1843" s="401"/>
      <c r="PDR1843" s="401"/>
      <c r="PDS1843" s="401"/>
      <c r="PDT1843" s="401"/>
      <c r="PDU1843" s="401"/>
      <c r="PDV1843" s="401"/>
      <c r="PDW1843" s="401"/>
      <c r="PDX1843" s="401"/>
      <c r="PDY1843" s="401"/>
      <c r="PDZ1843" s="401"/>
      <c r="PEA1843" s="401"/>
      <c r="PEB1843" s="401"/>
      <c r="PEC1843" s="401"/>
      <c r="PED1843" s="401"/>
      <c r="PEE1843" s="401"/>
      <c r="PEF1843" s="401"/>
      <c r="PEG1843" s="401"/>
      <c r="PEH1843" s="401"/>
      <c r="PEI1843" s="401"/>
      <c r="PEJ1843" s="401"/>
      <c r="PEK1843" s="401"/>
      <c r="PEL1843" s="401"/>
      <c r="PEM1843" s="401"/>
      <c r="PEN1843" s="401"/>
      <c r="PEO1843" s="401"/>
      <c r="PEP1843" s="401"/>
      <c r="PEQ1843" s="401"/>
      <c r="PER1843" s="401"/>
      <c r="PES1843" s="401"/>
      <c r="PET1843" s="401"/>
      <c r="PEU1843" s="401"/>
      <c r="PEV1843" s="401"/>
      <c r="PEW1843" s="401"/>
      <c r="PEX1843" s="401"/>
      <c r="PEY1843" s="401"/>
      <c r="PEZ1843" s="401"/>
      <c r="PFA1843" s="401"/>
      <c r="PFB1843" s="401"/>
      <c r="PFC1843" s="401"/>
      <c r="PFD1843" s="401"/>
      <c r="PFE1843" s="401"/>
      <c r="PFF1843" s="401"/>
      <c r="PFG1843" s="401"/>
      <c r="PFH1843" s="401"/>
      <c r="PFI1843" s="401"/>
      <c r="PFJ1843" s="401"/>
      <c r="PFK1843" s="401"/>
      <c r="PFL1843" s="401"/>
      <c r="PFM1843" s="401"/>
      <c r="PFN1843" s="401"/>
      <c r="PFO1843" s="401"/>
      <c r="PFP1843" s="401"/>
      <c r="PFQ1843" s="401"/>
      <c r="PFR1843" s="401"/>
      <c r="PFS1843" s="401"/>
      <c r="PFT1843" s="401"/>
      <c r="PFU1843" s="401"/>
      <c r="PFV1843" s="401"/>
      <c r="PFW1843" s="401"/>
      <c r="PFX1843" s="401"/>
      <c r="PFY1843" s="401"/>
      <c r="PFZ1843" s="401"/>
      <c r="PGA1843" s="401"/>
      <c r="PGB1843" s="401"/>
      <c r="PGC1843" s="401"/>
      <c r="PGD1843" s="401"/>
      <c r="PGE1843" s="401"/>
      <c r="PGF1843" s="401"/>
      <c r="PGG1843" s="401"/>
      <c r="PGH1843" s="401"/>
      <c r="PGI1843" s="401"/>
      <c r="PGJ1843" s="401"/>
      <c r="PGK1843" s="401"/>
      <c r="PGL1843" s="401"/>
      <c r="PGM1843" s="401"/>
      <c r="PGN1843" s="401"/>
      <c r="PGO1843" s="401"/>
      <c r="PGP1843" s="401"/>
      <c r="PGQ1843" s="401"/>
      <c r="PGR1843" s="401"/>
      <c r="PGS1843" s="401"/>
      <c r="PGT1843" s="401"/>
      <c r="PGU1843" s="401"/>
      <c r="PGV1843" s="401"/>
      <c r="PGW1843" s="401"/>
      <c r="PGX1843" s="401"/>
      <c r="PGY1843" s="401"/>
      <c r="PGZ1843" s="401"/>
      <c r="PHA1843" s="401"/>
      <c r="PHB1843" s="401"/>
      <c r="PHC1843" s="401"/>
      <c r="PHD1843" s="401"/>
      <c r="PHE1843" s="401"/>
      <c r="PHF1843" s="401"/>
      <c r="PHG1843" s="401"/>
      <c r="PHH1843" s="401"/>
      <c r="PHI1843" s="401"/>
      <c r="PHJ1843" s="401"/>
      <c r="PHK1843" s="401"/>
      <c r="PHL1843" s="401"/>
      <c r="PHM1843" s="401"/>
      <c r="PHN1843" s="401"/>
      <c r="PHO1843" s="401"/>
      <c r="PHP1843" s="401"/>
      <c r="PHQ1843" s="401"/>
      <c r="PHR1843" s="401"/>
      <c r="PHS1843" s="401"/>
      <c r="PHT1843" s="401"/>
      <c r="PHU1843" s="401"/>
      <c r="PHV1843" s="401"/>
      <c r="PHW1843" s="401"/>
      <c r="PHX1843" s="401"/>
      <c r="PHY1843" s="401"/>
      <c r="PHZ1843" s="401"/>
      <c r="PIA1843" s="401"/>
      <c r="PIB1843" s="401"/>
      <c r="PIC1843" s="401"/>
      <c r="PID1843" s="401"/>
      <c r="PIE1843" s="401"/>
      <c r="PIF1843" s="401"/>
      <c r="PIG1843" s="401"/>
      <c r="PIH1843" s="401"/>
      <c r="PII1843" s="401"/>
      <c r="PIJ1843" s="401"/>
      <c r="PIK1843" s="401"/>
      <c r="PIL1843" s="401"/>
      <c r="PIM1843" s="401"/>
      <c r="PIN1843" s="401"/>
      <c r="PIO1843" s="401"/>
      <c r="PIP1843" s="401"/>
      <c r="PIQ1843" s="401"/>
      <c r="PIR1843" s="401"/>
      <c r="PIS1843" s="401"/>
      <c r="PIT1843" s="401"/>
      <c r="PIU1843" s="401"/>
      <c r="PIV1843" s="401"/>
      <c r="PIW1843" s="401"/>
      <c r="PIX1843" s="401"/>
      <c r="PIY1843" s="401"/>
      <c r="PIZ1843" s="401"/>
      <c r="PJA1843" s="401"/>
      <c r="PJB1843" s="401"/>
      <c r="PJC1843" s="401"/>
      <c r="PJD1843" s="401"/>
      <c r="PJE1843" s="401"/>
      <c r="PJF1843" s="401"/>
      <c r="PJG1843" s="401"/>
      <c r="PJH1843" s="401"/>
      <c r="PJI1843" s="401"/>
      <c r="PJJ1843" s="401"/>
      <c r="PJK1843" s="401"/>
      <c r="PJL1843" s="401"/>
      <c r="PJM1843" s="401"/>
      <c r="PJN1843" s="401"/>
      <c r="PJO1843" s="401"/>
      <c r="PJP1843" s="401"/>
      <c r="PJQ1843" s="401"/>
      <c r="PJR1843" s="401"/>
      <c r="PJS1843" s="401"/>
      <c r="PJT1843" s="401"/>
      <c r="PJU1843" s="401"/>
      <c r="PJV1843" s="401"/>
      <c r="PJW1843" s="401"/>
      <c r="PJX1843" s="401"/>
      <c r="PJY1843" s="401"/>
      <c r="PJZ1843" s="401"/>
      <c r="PKA1843" s="401"/>
      <c r="PKB1843" s="401"/>
      <c r="PKC1843" s="401"/>
      <c r="PKD1843" s="401"/>
      <c r="PKE1843" s="401"/>
      <c r="PKF1843" s="401"/>
      <c r="PKG1843" s="401"/>
      <c r="PKH1843" s="401"/>
      <c r="PKI1843" s="401"/>
      <c r="PKJ1843" s="401"/>
      <c r="PKK1843" s="401"/>
      <c r="PKL1843" s="401"/>
      <c r="PKM1843" s="401"/>
      <c r="PKN1843" s="401"/>
      <c r="PKO1843" s="401"/>
      <c r="PKP1843" s="401"/>
      <c r="PKQ1843" s="401"/>
      <c r="PKR1843" s="401"/>
      <c r="PKS1843" s="401"/>
      <c r="PKT1843" s="401"/>
      <c r="PKU1843" s="401"/>
      <c r="PKV1843" s="401"/>
      <c r="PKW1843" s="401"/>
      <c r="PKX1843" s="401"/>
      <c r="PKY1843" s="401"/>
      <c r="PKZ1843" s="401"/>
      <c r="PLA1843" s="401"/>
      <c r="PLB1843" s="401"/>
      <c r="PLC1843" s="401"/>
      <c r="PLD1843" s="401"/>
      <c r="PLE1843" s="401"/>
      <c r="PLF1843" s="401"/>
      <c r="PLG1843" s="401"/>
      <c r="PLH1843" s="401"/>
      <c r="PLI1843" s="401"/>
      <c r="PLJ1843" s="401"/>
      <c r="PLK1843" s="401"/>
      <c r="PLL1843" s="401"/>
      <c r="PLM1843" s="401"/>
      <c r="PLN1843" s="401"/>
      <c r="PLO1843" s="401"/>
      <c r="PLP1843" s="401"/>
      <c r="PLQ1843" s="401"/>
      <c r="PLR1843" s="401"/>
      <c r="PLS1843" s="401"/>
      <c r="PLT1843" s="401"/>
      <c r="PLU1843" s="401"/>
      <c r="PLV1843" s="401"/>
      <c r="PLW1843" s="401"/>
      <c r="PLX1843" s="401"/>
      <c r="PLY1843" s="401"/>
      <c r="PLZ1843" s="401"/>
      <c r="PMA1843" s="401"/>
      <c r="PMB1843" s="401"/>
      <c r="PMC1843" s="401"/>
      <c r="PMD1843" s="401"/>
      <c r="PME1843" s="401"/>
      <c r="PMF1843" s="401"/>
      <c r="PMG1843" s="401"/>
      <c r="PMH1843" s="401"/>
      <c r="PMI1843" s="401"/>
      <c r="PMJ1843" s="401"/>
      <c r="PMK1843" s="401"/>
      <c r="PML1843" s="401"/>
      <c r="PMM1843" s="401"/>
      <c r="PMN1843" s="401"/>
      <c r="PMO1843" s="401"/>
      <c r="PMP1843" s="401"/>
      <c r="PMQ1843" s="401"/>
      <c r="PMR1843" s="401"/>
      <c r="PMS1843" s="401"/>
      <c r="PMT1843" s="401"/>
      <c r="PMU1843" s="401"/>
      <c r="PMV1843" s="401"/>
      <c r="PMW1843" s="401"/>
      <c r="PMX1843" s="401"/>
      <c r="PMY1843" s="401"/>
      <c r="PMZ1843" s="401"/>
      <c r="PNA1843" s="401"/>
      <c r="PNB1843" s="401"/>
      <c r="PNC1843" s="401"/>
      <c r="PND1843" s="401"/>
      <c r="PNE1843" s="401"/>
      <c r="PNF1843" s="401"/>
      <c r="PNG1843" s="401"/>
      <c r="PNH1843" s="401"/>
      <c r="PNI1843" s="401"/>
      <c r="PNJ1843" s="401"/>
      <c r="PNK1843" s="401"/>
      <c r="PNL1843" s="401"/>
      <c r="PNM1843" s="401"/>
      <c r="PNN1843" s="401"/>
      <c r="PNO1843" s="401"/>
      <c r="PNP1843" s="401"/>
      <c r="PNQ1843" s="401"/>
      <c r="PNR1843" s="401"/>
      <c r="PNS1843" s="401"/>
      <c r="PNT1843" s="401"/>
      <c r="PNU1843" s="401"/>
      <c r="PNV1843" s="401"/>
      <c r="PNW1843" s="401"/>
      <c r="PNX1843" s="401"/>
      <c r="PNY1843" s="401"/>
      <c r="PNZ1843" s="401"/>
      <c r="POA1843" s="401"/>
      <c r="POB1843" s="401"/>
      <c r="POC1843" s="401"/>
      <c r="POD1843" s="401"/>
      <c r="POE1843" s="401"/>
      <c r="POF1843" s="401"/>
      <c r="POG1843" s="401"/>
      <c r="POH1843" s="401"/>
      <c r="POI1843" s="401"/>
      <c r="POJ1843" s="401"/>
      <c r="POK1843" s="401"/>
      <c r="POL1843" s="401"/>
      <c r="POM1843" s="401"/>
      <c r="PON1843" s="401"/>
      <c r="POO1843" s="401"/>
      <c r="POP1843" s="401"/>
      <c r="POQ1843" s="401"/>
      <c r="POR1843" s="401"/>
      <c r="POS1843" s="401"/>
      <c r="POT1843" s="401"/>
      <c r="POU1843" s="401"/>
      <c r="POV1843" s="401"/>
      <c r="POW1843" s="401"/>
      <c r="POX1843" s="401"/>
      <c r="POY1843" s="401"/>
      <c r="POZ1843" s="401"/>
      <c r="PPA1843" s="401"/>
      <c r="PPB1843" s="401"/>
      <c r="PPC1843" s="401"/>
      <c r="PPD1843" s="401"/>
      <c r="PPE1843" s="401"/>
      <c r="PPF1843" s="401"/>
      <c r="PPG1843" s="401"/>
      <c r="PPH1843" s="401"/>
      <c r="PPI1843" s="401"/>
      <c r="PPJ1843" s="401"/>
      <c r="PPK1843" s="401"/>
      <c r="PPL1843" s="401"/>
      <c r="PPM1843" s="401"/>
      <c r="PPN1843" s="401"/>
      <c r="PPO1843" s="401"/>
      <c r="PPP1843" s="401"/>
      <c r="PPQ1843" s="401"/>
      <c r="PPR1843" s="401"/>
      <c r="PPS1843" s="401"/>
      <c r="PPT1843" s="401"/>
      <c r="PPU1843" s="401"/>
      <c r="PPV1843" s="401"/>
      <c r="PPW1843" s="401"/>
      <c r="PPX1843" s="401"/>
      <c r="PPY1843" s="401"/>
      <c r="PPZ1843" s="401"/>
      <c r="PQA1843" s="401"/>
      <c r="PQB1843" s="401"/>
      <c r="PQC1843" s="401"/>
      <c r="PQD1843" s="401"/>
      <c r="PQE1843" s="401"/>
      <c r="PQF1843" s="401"/>
      <c r="PQG1843" s="401"/>
      <c r="PQH1843" s="401"/>
      <c r="PQI1843" s="401"/>
      <c r="PQJ1843" s="401"/>
      <c r="PQK1843" s="401"/>
      <c r="PQL1843" s="401"/>
      <c r="PQM1843" s="401"/>
      <c r="PQN1843" s="401"/>
      <c r="PQO1843" s="401"/>
      <c r="PQP1843" s="401"/>
      <c r="PQQ1843" s="401"/>
      <c r="PQR1843" s="401"/>
      <c r="PQS1843" s="401"/>
      <c r="PQT1843" s="401"/>
      <c r="PQU1843" s="401"/>
      <c r="PQV1843" s="401"/>
      <c r="PQW1843" s="401"/>
      <c r="PQX1843" s="401"/>
      <c r="PQY1843" s="401"/>
      <c r="PQZ1843" s="401"/>
      <c r="PRA1843" s="401"/>
      <c r="PRB1843" s="401"/>
      <c r="PRC1843" s="401"/>
      <c r="PRD1843" s="401"/>
      <c r="PRE1843" s="401"/>
      <c r="PRF1843" s="401"/>
      <c r="PRG1843" s="401"/>
      <c r="PRH1843" s="401"/>
      <c r="PRI1843" s="401"/>
      <c r="PRJ1843" s="401"/>
      <c r="PRK1843" s="401"/>
      <c r="PRL1843" s="401"/>
      <c r="PRM1843" s="401"/>
      <c r="PRN1843" s="401"/>
      <c r="PRO1843" s="401"/>
      <c r="PRP1843" s="401"/>
      <c r="PRQ1843" s="401"/>
      <c r="PRR1843" s="401"/>
      <c r="PRS1843" s="401"/>
      <c r="PRT1843" s="401"/>
      <c r="PRU1843" s="401"/>
      <c r="PRV1843" s="401"/>
      <c r="PRW1843" s="401"/>
      <c r="PRX1843" s="401"/>
      <c r="PRY1843" s="401"/>
      <c r="PRZ1843" s="401"/>
      <c r="PSA1843" s="401"/>
      <c r="PSB1843" s="401"/>
      <c r="PSC1843" s="401"/>
      <c r="PSD1843" s="401"/>
      <c r="PSE1843" s="401"/>
      <c r="PSF1843" s="401"/>
      <c r="PSG1843" s="401"/>
      <c r="PSH1843" s="401"/>
      <c r="PSI1843" s="401"/>
      <c r="PSJ1843" s="401"/>
      <c r="PSK1843" s="401"/>
      <c r="PSL1843" s="401"/>
      <c r="PSM1843" s="401"/>
      <c r="PSN1843" s="401"/>
      <c r="PSO1843" s="401"/>
      <c r="PSP1843" s="401"/>
      <c r="PSQ1843" s="401"/>
      <c r="PSR1843" s="401"/>
      <c r="PSS1843" s="401"/>
      <c r="PST1843" s="401"/>
      <c r="PSU1843" s="401"/>
      <c r="PSV1843" s="401"/>
      <c r="PSW1843" s="401"/>
      <c r="PSX1843" s="401"/>
      <c r="PSY1843" s="401"/>
      <c r="PSZ1843" s="401"/>
      <c r="PTA1843" s="401"/>
      <c r="PTB1843" s="401"/>
      <c r="PTC1843" s="401"/>
      <c r="PTD1843" s="401"/>
      <c r="PTE1843" s="401"/>
      <c r="PTF1843" s="401"/>
      <c r="PTG1843" s="401"/>
      <c r="PTH1843" s="401"/>
      <c r="PTI1843" s="401"/>
      <c r="PTJ1843" s="401"/>
      <c r="PTK1843" s="401"/>
      <c r="PTL1843" s="401"/>
      <c r="PTM1843" s="401"/>
      <c r="PTN1843" s="401"/>
      <c r="PTO1843" s="401"/>
      <c r="PTP1843" s="401"/>
      <c r="PTQ1843" s="401"/>
      <c r="PTR1843" s="401"/>
      <c r="PTS1843" s="401"/>
      <c r="PTT1843" s="401"/>
      <c r="PTU1843" s="401"/>
      <c r="PTV1843" s="401"/>
      <c r="PTW1843" s="401"/>
      <c r="PTX1843" s="401"/>
      <c r="PTY1843" s="401"/>
      <c r="PTZ1843" s="401"/>
      <c r="PUA1843" s="401"/>
      <c r="PUB1843" s="401"/>
      <c r="PUC1843" s="401"/>
      <c r="PUD1843" s="401"/>
      <c r="PUE1843" s="401"/>
      <c r="PUF1843" s="401"/>
      <c r="PUG1843" s="401"/>
      <c r="PUH1843" s="401"/>
      <c r="PUI1843" s="401"/>
      <c r="PUJ1843" s="401"/>
      <c r="PUK1843" s="401"/>
      <c r="PUL1843" s="401"/>
      <c r="PUM1843" s="401"/>
      <c r="PUN1843" s="401"/>
      <c r="PUO1843" s="401"/>
      <c r="PUP1843" s="401"/>
      <c r="PUQ1843" s="401"/>
      <c r="PUR1843" s="401"/>
      <c r="PUS1843" s="401"/>
      <c r="PUT1843" s="401"/>
      <c r="PUU1843" s="401"/>
      <c r="PUV1843" s="401"/>
      <c r="PUW1843" s="401"/>
      <c r="PUX1843" s="401"/>
      <c r="PUY1843" s="401"/>
      <c r="PUZ1843" s="401"/>
      <c r="PVA1843" s="401"/>
      <c r="PVB1843" s="401"/>
      <c r="PVC1843" s="401"/>
      <c r="PVD1843" s="401"/>
      <c r="PVE1843" s="401"/>
      <c r="PVF1843" s="401"/>
      <c r="PVG1843" s="401"/>
      <c r="PVH1843" s="401"/>
      <c r="PVI1843" s="401"/>
      <c r="PVJ1843" s="401"/>
      <c r="PVK1843" s="401"/>
      <c r="PVL1843" s="401"/>
      <c r="PVM1843" s="401"/>
      <c r="PVN1843" s="401"/>
      <c r="PVO1843" s="401"/>
      <c r="PVP1843" s="401"/>
      <c r="PVQ1843" s="401"/>
      <c r="PVR1843" s="401"/>
      <c r="PVS1843" s="401"/>
      <c r="PVT1843" s="401"/>
      <c r="PVU1843" s="401"/>
      <c r="PVV1843" s="401"/>
      <c r="PVW1843" s="401"/>
      <c r="PVX1843" s="401"/>
      <c r="PVY1843" s="401"/>
      <c r="PVZ1843" s="401"/>
      <c r="PWA1843" s="401"/>
      <c r="PWB1843" s="401"/>
      <c r="PWC1843" s="401"/>
      <c r="PWD1843" s="401"/>
      <c r="PWE1843" s="401"/>
      <c r="PWF1843" s="401"/>
      <c r="PWG1843" s="401"/>
      <c r="PWH1843" s="401"/>
      <c r="PWI1843" s="401"/>
      <c r="PWJ1843" s="401"/>
      <c r="PWK1843" s="401"/>
      <c r="PWL1843" s="401"/>
      <c r="PWM1843" s="401"/>
      <c r="PWN1843" s="401"/>
      <c r="PWO1843" s="401"/>
      <c r="PWP1843" s="401"/>
      <c r="PWQ1843" s="401"/>
      <c r="PWR1843" s="401"/>
      <c r="PWS1843" s="401"/>
      <c r="PWT1843" s="401"/>
      <c r="PWU1843" s="401"/>
      <c r="PWV1843" s="401"/>
      <c r="PWW1843" s="401"/>
      <c r="PWX1843" s="401"/>
      <c r="PWY1843" s="401"/>
      <c r="PWZ1843" s="401"/>
      <c r="PXA1843" s="401"/>
      <c r="PXB1843" s="401"/>
      <c r="PXC1843" s="401"/>
      <c r="PXD1843" s="401"/>
      <c r="PXE1843" s="401"/>
      <c r="PXF1843" s="401"/>
      <c r="PXG1843" s="401"/>
      <c r="PXH1843" s="401"/>
      <c r="PXI1843" s="401"/>
      <c r="PXJ1843" s="401"/>
      <c r="PXK1843" s="401"/>
      <c r="PXL1843" s="401"/>
      <c r="PXM1843" s="401"/>
      <c r="PXN1843" s="401"/>
      <c r="PXO1843" s="401"/>
      <c r="PXP1843" s="401"/>
      <c r="PXQ1843" s="401"/>
      <c r="PXR1843" s="401"/>
      <c r="PXS1843" s="401"/>
      <c r="PXT1843" s="401"/>
      <c r="PXU1843" s="401"/>
      <c r="PXV1843" s="401"/>
      <c r="PXW1843" s="401"/>
      <c r="PXX1843" s="401"/>
      <c r="PXY1843" s="401"/>
      <c r="PXZ1843" s="401"/>
      <c r="PYA1843" s="401"/>
      <c r="PYB1843" s="401"/>
      <c r="PYC1843" s="401"/>
      <c r="PYD1843" s="401"/>
      <c r="PYE1843" s="401"/>
      <c r="PYF1843" s="401"/>
      <c r="PYG1843" s="401"/>
      <c r="PYH1843" s="401"/>
      <c r="PYI1843" s="401"/>
      <c r="PYJ1843" s="401"/>
      <c r="PYK1843" s="401"/>
      <c r="PYL1843" s="401"/>
      <c r="PYM1843" s="401"/>
      <c r="PYN1843" s="401"/>
      <c r="PYO1843" s="401"/>
      <c r="PYP1843" s="401"/>
      <c r="PYQ1843" s="401"/>
      <c r="PYR1843" s="401"/>
      <c r="PYS1843" s="401"/>
      <c r="PYT1843" s="401"/>
      <c r="PYU1843" s="401"/>
      <c r="PYV1843" s="401"/>
      <c r="PYW1843" s="401"/>
      <c r="PYX1843" s="401"/>
      <c r="PYY1843" s="401"/>
      <c r="PYZ1843" s="401"/>
      <c r="PZA1843" s="401"/>
      <c r="PZB1843" s="401"/>
      <c r="PZC1843" s="401"/>
      <c r="PZD1843" s="401"/>
      <c r="PZE1843" s="401"/>
      <c r="PZF1843" s="401"/>
      <c r="PZG1843" s="401"/>
      <c r="PZH1843" s="401"/>
      <c r="PZI1843" s="401"/>
      <c r="PZJ1843" s="401"/>
      <c r="PZK1843" s="401"/>
      <c r="PZL1843" s="401"/>
      <c r="PZM1843" s="401"/>
      <c r="PZN1843" s="401"/>
      <c r="PZO1843" s="401"/>
      <c r="PZP1843" s="401"/>
      <c r="PZQ1843" s="401"/>
      <c r="PZR1843" s="401"/>
      <c r="PZS1843" s="401"/>
      <c r="PZT1843" s="401"/>
      <c r="PZU1843" s="401"/>
      <c r="PZV1843" s="401"/>
      <c r="PZW1843" s="401"/>
      <c r="PZX1843" s="401"/>
      <c r="PZY1843" s="401"/>
      <c r="PZZ1843" s="401"/>
      <c r="QAA1843" s="401"/>
      <c r="QAB1843" s="401"/>
      <c r="QAC1843" s="401"/>
      <c r="QAD1843" s="401"/>
      <c r="QAE1843" s="401"/>
      <c r="QAF1843" s="401"/>
      <c r="QAG1843" s="401"/>
      <c r="QAH1843" s="401"/>
      <c r="QAI1843" s="401"/>
      <c r="QAJ1843" s="401"/>
      <c r="QAK1843" s="401"/>
      <c r="QAL1843" s="401"/>
      <c r="QAM1843" s="401"/>
      <c r="QAN1843" s="401"/>
      <c r="QAO1843" s="401"/>
      <c r="QAP1843" s="401"/>
      <c r="QAQ1843" s="401"/>
      <c r="QAR1843" s="401"/>
      <c r="QAS1843" s="401"/>
      <c r="QAT1843" s="401"/>
      <c r="QAU1843" s="401"/>
      <c r="QAV1843" s="401"/>
      <c r="QAW1843" s="401"/>
      <c r="QAX1843" s="401"/>
      <c r="QAY1843" s="401"/>
      <c r="QAZ1843" s="401"/>
      <c r="QBA1843" s="401"/>
      <c r="QBB1843" s="401"/>
      <c r="QBC1843" s="401"/>
      <c r="QBD1843" s="401"/>
      <c r="QBE1843" s="401"/>
      <c r="QBF1843" s="401"/>
      <c r="QBG1843" s="401"/>
      <c r="QBH1843" s="401"/>
      <c r="QBI1843" s="401"/>
      <c r="QBJ1843" s="401"/>
      <c r="QBK1843" s="401"/>
      <c r="QBL1843" s="401"/>
      <c r="QBM1843" s="401"/>
      <c r="QBN1843" s="401"/>
      <c r="QBO1843" s="401"/>
      <c r="QBP1843" s="401"/>
      <c r="QBQ1843" s="401"/>
      <c r="QBR1843" s="401"/>
      <c r="QBS1843" s="401"/>
      <c r="QBT1843" s="401"/>
      <c r="QBU1843" s="401"/>
      <c r="QBV1843" s="401"/>
      <c r="QBW1843" s="401"/>
      <c r="QBX1843" s="401"/>
      <c r="QBY1843" s="401"/>
      <c r="QBZ1843" s="401"/>
      <c r="QCA1843" s="401"/>
      <c r="QCB1843" s="401"/>
      <c r="QCC1843" s="401"/>
      <c r="QCD1843" s="401"/>
      <c r="QCE1843" s="401"/>
      <c r="QCF1843" s="401"/>
      <c r="QCG1843" s="401"/>
      <c r="QCH1843" s="401"/>
      <c r="QCI1843" s="401"/>
      <c r="QCJ1843" s="401"/>
      <c r="QCK1843" s="401"/>
      <c r="QCL1843" s="401"/>
      <c r="QCM1843" s="401"/>
      <c r="QCN1843" s="401"/>
      <c r="QCO1843" s="401"/>
      <c r="QCP1843" s="401"/>
      <c r="QCQ1843" s="401"/>
      <c r="QCR1843" s="401"/>
      <c r="QCS1843" s="401"/>
      <c r="QCT1843" s="401"/>
      <c r="QCU1843" s="401"/>
      <c r="QCV1843" s="401"/>
      <c r="QCW1843" s="401"/>
      <c r="QCX1843" s="401"/>
      <c r="QCY1843" s="401"/>
      <c r="QCZ1843" s="401"/>
      <c r="QDA1843" s="401"/>
      <c r="QDB1843" s="401"/>
      <c r="QDC1843" s="401"/>
      <c r="QDD1843" s="401"/>
      <c r="QDE1843" s="401"/>
      <c r="QDF1843" s="401"/>
      <c r="QDG1843" s="401"/>
      <c r="QDH1843" s="401"/>
      <c r="QDI1843" s="401"/>
      <c r="QDJ1843" s="401"/>
      <c r="QDK1843" s="401"/>
      <c r="QDL1843" s="401"/>
      <c r="QDM1843" s="401"/>
      <c r="QDN1843" s="401"/>
      <c r="QDO1843" s="401"/>
      <c r="QDP1843" s="401"/>
      <c r="QDQ1843" s="401"/>
      <c r="QDR1843" s="401"/>
      <c r="QDS1843" s="401"/>
      <c r="QDT1843" s="401"/>
      <c r="QDU1843" s="401"/>
      <c r="QDV1843" s="401"/>
      <c r="QDW1843" s="401"/>
      <c r="QDX1843" s="401"/>
      <c r="QDY1843" s="401"/>
      <c r="QDZ1843" s="401"/>
      <c r="QEA1843" s="401"/>
      <c r="QEB1843" s="401"/>
      <c r="QEC1843" s="401"/>
      <c r="QED1843" s="401"/>
      <c r="QEE1843" s="401"/>
      <c r="QEF1843" s="401"/>
      <c r="QEG1843" s="401"/>
      <c r="QEH1843" s="401"/>
      <c r="QEI1843" s="401"/>
      <c r="QEJ1843" s="401"/>
      <c r="QEK1843" s="401"/>
      <c r="QEL1843" s="401"/>
      <c r="QEM1843" s="401"/>
      <c r="QEN1843" s="401"/>
      <c r="QEO1843" s="401"/>
      <c r="QEP1843" s="401"/>
      <c r="QEQ1843" s="401"/>
      <c r="QER1843" s="401"/>
      <c r="QES1843" s="401"/>
      <c r="QET1843" s="401"/>
      <c r="QEU1843" s="401"/>
      <c r="QEV1843" s="401"/>
      <c r="QEW1843" s="401"/>
      <c r="QEX1843" s="401"/>
      <c r="QEY1843" s="401"/>
      <c r="QEZ1843" s="401"/>
      <c r="QFA1843" s="401"/>
      <c r="QFB1843" s="401"/>
      <c r="QFC1843" s="401"/>
      <c r="QFD1843" s="401"/>
      <c r="QFE1843" s="401"/>
      <c r="QFF1843" s="401"/>
      <c r="QFG1843" s="401"/>
      <c r="QFH1843" s="401"/>
      <c r="QFI1843" s="401"/>
      <c r="QFJ1843" s="401"/>
      <c r="QFK1843" s="401"/>
      <c r="QFL1843" s="401"/>
      <c r="QFM1843" s="401"/>
      <c r="QFN1843" s="401"/>
      <c r="QFO1843" s="401"/>
      <c r="QFP1843" s="401"/>
      <c r="QFQ1843" s="401"/>
      <c r="QFR1843" s="401"/>
      <c r="QFS1843" s="401"/>
      <c r="QFT1843" s="401"/>
      <c r="QFU1843" s="401"/>
      <c r="QFV1843" s="401"/>
      <c r="QFW1843" s="401"/>
      <c r="QFX1843" s="401"/>
      <c r="QFY1843" s="401"/>
      <c r="QFZ1843" s="401"/>
      <c r="QGA1843" s="401"/>
      <c r="QGB1843" s="401"/>
      <c r="QGC1843" s="401"/>
      <c r="QGD1843" s="401"/>
      <c r="QGE1843" s="401"/>
      <c r="QGF1843" s="401"/>
      <c r="QGG1843" s="401"/>
      <c r="QGH1843" s="401"/>
      <c r="QGI1843" s="401"/>
      <c r="QGJ1843" s="401"/>
      <c r="QGK1843" s="401"/>
      <c r="QGL1843" s="401"/>
      <c r="QGM1843" s="401"/>
      <c r="QGN1843" s="401"/>
      <c r="QGO1843" s="401"/>
      <c r="QGP1843" s="401"/>
      <c r="QGQ1843" s="401"/>
      <c r="QGR1843" s="401"/>
      <c r="QGS1843" s="401"/>
      <c r="QGT1843" s="401"/>
      <c r="QGU1843" s="401"/>
      <c r="QGV1843" s="401"/>
      <c r="QGW1843" s="401"/>
      <c r="QGX1843" s="401"/>
      <c r="QGY1843" s="401"/>
      <c r="QGZ1843" s="401"/>
      <c r="QHA1843" s="401"/>
      <c r="QHB1843" s="401"/>
      <c r="QHC1843" s="401"/>
      <c r="QHD1843" s="401"/>
      <c r="QHE1843" s="401"/>
      <c r="QHF1843" s="401"/>
      <c r="QHG1843" s="401"/>
      <c r="QHH1843" s="401"/>
      <c r="QHI1843" s="401"/>
      <c r="QHJ1843" s="401"/>
      <c r="QHK1843" s="401"/>
      <c r="QHL1843" s="401"/>
      <c r="QHM1843" s="401"/>
      <c r="QHN1843" s="401"/>
      <c r="QHO1843" s="401"/>
      <c r="QHP1843" s="401"/>
      <c r="QHQ1843" s="401"/>
      <c r="QHR1843" s="401"/>
      <c r="QHS1843" s="401"/>
      <c r="QHT1843" s="401"/>
      <c r="QHU1843" s="401"/>
      <c r="QHV1843" s="401"/>
      <c r="QHW1843" s="401"/>
      <c r="QHX1843" s="401"/>
      <c r="QHY1843" s="401"/>
      <c r="QHZ1843" s="401"/>
      <c r="QIA1843" s="401"/>
      <c r="QIB1843" s="401"/>
      <c r="QIC1843" s="401"/>
      <c r="QID1843" s="401"/>
      <c r="QIE1843" s="401"/>
      <c r="QIF1843" s="401"/>
      <c r="QIG1843" s="401"/>
      <c r="QIH1843" s="401"/>
      <c r="QII1843" s="401"/>
      <c r="QIJ1843" s="401"/>
      <c r="QIK1843" s="401"/>
      <c r="QIL1843" s="401"/>
      <c r="QIM1843" s="401"/>
      <c r="QIN1843" s="401"/>
      <c r="QIO1843" s="401"/>
      <c r="QIP1843" s="401"/>
      <c r="QIQ1843" s="401"/>
      <c r="QIR1843" s="401"/>
      <c r="QIS1843" s="401"/>
      <c r="QIT1843" s="401"/>
      <c r="QIU1843" s="401"/>
      <c r="QIV1843" s="401"/>
      <c r="QIW1843" s="401"/>
      <c r="QIX1843" s="401"/>
      <c r="QIY1843" s="401"/>
      <c r="QIZ1843" s="401"/>
      <c r="QJA1843" s="401"/>
      <c r="QJB1843" s="401"/>
      <c r="QJC1843" s="401"/>
      <c r="QJD1843" s="401"/>
      <c r="QJE1843" s="401"/>
      <c r="QJF1843" s="401"/>
      <c r="QJG1843" s="401"/>
      <c r="QJH1843" s="401"/>
      <c r="QJI1843" s="401"/>
      <c r="QJJ1843" s="401"/>
      <c r="QJK1843" s="401"/>
      <c r="QJL1843" s="401"/>
      <c r="QJM1843" s="401"/>
      <c r="QJN1843" s="401"/>
      <c r="QJO1843" s="401"/>
      <c r="QJP1843" s="401"/>
      <c r="QJQ1843" s="401"/>
      <c r="QJR1843" s="401"/>
      <c r="QJS1843" s="401"/>
      <c r="QJT1843" s="401"/>
      <c r="QJU1843" s="401"/>
      <c r="QJV1843" s="401"/>
      <c r="QJW1843" s="401"/>
      <c r="QJX1843" s="401"/>
      <c r="QJY1843" s="401"/>
      <c r="QJZ1843" s="401"/>
      <c r="QKA1843" s="401"/>
      <c r="QKB1843" s="401"/>
      <c r="QKC1843" s="401"/>
      <c r="QKD1843" s="401"/>
      <c r="QKE1843" s="401"/>
      <c r="QKF1843" s="401"/>
      <c r="QKG1843" s="401"/>
      <c r="QKH1843" s="401"/>
      <c r="QKI1843" s="401"/>
      <c r="QKJ1843" s="401"/>
      <c r="QKK1843" s="401"/>
      <c r="QKL1843" s="401"/>
      <c r="QKM1843" s="401"/>
      <c r="QKN1843" s="401"/>
      <c r="QKO1843" s="401"/>
      <c r="QKP1843" s="401"/>
      <c r="QKQ1843" s="401"/>
      <c r="QKR1843" s="401"/>
      <c r="QKS1843" s="401"/>
      <c r="QKT1843" s="401"/>
      <c r="QKU1843" s="401"/>
      <c r="QKV1843" s="401"/>
      <c r="QKW1843" s="401"/>
      <c r="QKX1843" s="401"/>
      <c r="QKY1843" s="401"/>
      <c r="QKZ1843" s="401"/>
      <c r="QLA1843" s="401"/>
      <c r="QLB1843" s="401"/>
      <c r="QLC1843" s="401"/>
      <c r="QLD1843" s="401"/>
      <c r="QLE1843" s="401"/>
      <c r="QLF1843" s="401"/>
      <c r="QLG1843" s="401"/>
      <c r="QLH1843" s="401"/>
      <c r="QLI1843" s="401"/>
      <c r="QLJ1843" s="401"/>
      <c r="QLK1843" s="401"/>
      <c r="QLL1843" s="401"/>
      <c r="QLM1843" s="401"/>
      <c r="QLN1843" s="401"/>
      <c r="QLO1843" s="401"/>
      <c r="QLP1843" s="401"/>
      <c r="QLQ1843" s="401"/>
      <c r="QLR1843" s="401"/>
      <c r="QLS1843" s="401"/>
      <c r="QLT1843" s="401"/>
      <c r="QLU1843" s="401"/>
      <c r="QLV1843" s="401"/>
      <c r="QLW1843" s="401"/>
      <c r="QLX1843" s="401"/>
      <c r="QLY1843" s="401"/>
      <c r="QLZ1843" s="401"/>
      <c r="QMA1843" s="401"/>
      <c r="QMB1843" s="401"/>
      <c r="QMC1843" s="401"/>
      <c r="QMD1843" s="401"/>
      <c r="QME1843" s="401"/>
      <c r="QMF1843" s="401"/>
      <c r="QMG1843" s="401"/>
      <c r="QMH1843" s="401"/>
      <c r="QMI1843" s="401"/>
      <c r="QMJ1843" s="401"/>
      <c r="QMK1843" s="401"/>
      <c r="QML1843" s="401"/>
      <c r="QMM1843" s="401"/>
      <c r="QMN1843" s="401"/>
      <c r="QMO1843" s="401"/>
      <c r="QMP1843" s="401"/>
      <c r="QMQ1843" s="401"/>
      <c r="QMR1843" s="401"/>
      <c r="QMS1843" s="401"/>
      <c r="QMT1843" s="401"/>
      <c r="QMU1843" s="401"/>
      <c r="QMV1843" s="401"/>
      <c r="QMW1843" s="401"/>
      <c r="QMX1843" s="401"/>
      <c r="QMY1843" s="401"/>
      <c r="QMZ1843" s="401"/>
      <c r="QNA1843" s="401"/>
      <c r="QNB1843" s="401"/>
      <c r="QNC1843" s="401"/>
      <c r="QND1843" s="401"/>
      <c r="QNE1843" s="401"/>
      <c r="QNF1843" s="401"/>
      <c r="QNG1843" s="401"/>
      <c r="QNH1843" s="401"/>
      <c r="QNI1843" s="401"/>
      <c r="QNJ1843" s="401"/>
      <c r="QNK1843" s="401"/>
      <c r="QNL1843" s="401"/>
      <c r="QNM1843" s="401"/>
      <c r="QNN1843" s="401"/>
      <c r="QNO1843" s="401"/>
      <c r="QNP1843" s="401"/>
      <c r="QNQ1843" s="401"/>
      <c r="QNR1843" s="401"/>
      <c r="QNS1843" s="401"/>
      <c r="QNT1843" s="401"/>
      <c r="QNU1843" s="401"/>
      <c r="QNV1843" s="401"/>
      <c r="QNW1843" s="401"/>
      <c r="QNX1843" s="401"/>
      <c r="QNY1843" s="401"/>
      <c r="QNZ1843" s="401"/>
      <c r="QOA1843" s="401"/>
      <c r="QOB1843" s="401"/>
      <c r="QOC1843" s="401"/>
      <c r="QOD1843" s="401"/>
      <c r="QOE1843" s="401"/>
      <c r="QOF1843" s="401"/>
      <c r="QOG1843" s="401"/>
      <c r="QOH1843" s="401"/>
      <c r="QOI1843" s="401"/>
      <c r="QOJ1843" s="401"/>
      <c r="QOK1843" s="401"/>
      <c r="QOL1843" s="401"/>
      <c r="QOM1843" s="401"/>
      <c r="QON1843" s="401"/>
      <c r="QOO1843" s="401"/>
      <c r="QOP1843" s="401"/>
      <c r="QOQ1843" s="401"/>
      <c r="QOR1843" s="401"/>
      <c r="QOS1843" s="401"/>
      <c r="QOT1843" s="401"/>
      <c r="QOU1843" s="401"/>
      <c r="QOV1843" s="401"/>
      <c r="QOW1843" s="401"/>
      <c r="QOX1843" s="401"/>
      <c r="QOY1843" s="401"/>
      <c r="QOZ1843" s="401"/>
      <c r="QPA1843" s="401"/>
      <c r="QPB1843" s="401"/>
      <c r="QPC1843" s="401"/>
      <c r="QPD1843" s="401"/>
      <c r="QPE1843" s="401"/>
      <c r="QPF1843" s="401"/>
      <c r="QPG1843" s="401"/>
      <c r="QPH1843" s="401"/>
      <c r="QPI1843" s="401"/>
      <c r="QPJ1843" s="401"/>
      <c r="QPK1843" s="401"/>
      <c r="QPL1843" s="401"/>
      <c r="QPM1843" s="401"/>
      <c r="QPN1843" s="401"/>
      <c r="QPO1843" s="401"/>
      <c r="QPP1843" s="401"/>
      <c r="QPQ1843" s="401"/>
      <c r="QPR1843" s="401"/>
      <c r="QPS1843" s="401"/>
      <c r="QPT1843" s="401"/>
      <c r="QPU1843" s="401"/>
      <c r="QPV1843" s="401"/>
      <c r="QPW1843" s="401"/>
      <c r="QPX1843" s="401"/>
      <c r="QPY1843" s="401"/>
      <c r="QPZ1843" s="401"/>
      <c r="QQA1843" s="401"/>
      <c r="QQB1843" s="401"/>
      <c r="QQC1843" s="401"/>
      <c r="QQD1843" s="401"/>
      <c r="QQE1843" s="401"/>
      <c r="QQF1843" s="401"/>
      <c r="QQG1843" s="401"/>
      <c r="QQH1843" s="401"/>
      <c r="QQI1843" s="401"/>
      <c r="QQJ1843" s="401"/>
      <c r="QQK1843" s="401"/>
      <c r="QQL1843" s="401"/>
      <c r="QQM1843" s="401"/>
      <c r="QQN1843" s="401"/>
      <c r="QQO1843" s="401"/>
      <c r="QQP1843" s="401"/>
      <c r="QQQ1843" s="401"/>
      <c r="QQR1843" s="401"/>
      <c r="QQS1843" s="401"/>
      <c r="QQT1843" s="401"/>
      <c r="QQU1843" s="401"/>
      <c r="QQV1843" s="401"/>
      <c r="QQW1843" s="401"/>
      <c r="QQX1843" s="401"/>
      <c r="QQY1843" s="401"/>
      <c r="QQZ1843" s="401"/>
      <c r="QRA1843" s="401"/>
      <c r="QRB1843" s="401"/>
      <c r="QRC1843" s="401"/>
      <c r="QRD1843" s="401"/>
      <c r="QRE1843" s="401"/>
      <c r="QRF1843" s="401"/>
      <c r="QRG1843" s="401"/>
      <c r="QRH1843" s="401"/>
      <c r="QRI1843" s="401"/>
      <c r="QRJ1843" s="401"/>
      <c r="QRK1843" s="401"/>
      <c r="QRL1843" s="401"/>
      <c r="QRM1843" s="401"/>
      <c r="QRN1843" s="401"/>
      <c r="QRO1843" s="401"/>
      <c r="QRP1843" s="401"/>
      <c r="QRQ1843" s="401"/>
      <c r="QRR1843" s="401"/>
      <c r="QRS1843" s="401"/>
      <c r="QRT1843" s="401"/>
      <c r="QRU1843" s="401"/>
      <c r="QRV1843" s="401"/>
      <c r="QRW1843" s="401"/>
      <c r="QRX1843" s="401"/>
      <c r="QRY1843" s="401"/>
      <c r="QRZ1843" s="401"/>
      <c r="QSA1843" s="401"/>
      <c r="QSB1843" s="401"/>
      <c r="QSC1843" s="401"/>
      <c r="QSD1843" s="401"/>
      <c r="QSE1843" s="401"/>
      <c r="QSF1843" s="401"/>
      <c r="QSG1843" s="401"/>
      <c r="QSH1843" s="401"/>
      <c r="QSI1843" s="401"/>
      <c r="QSJ1843" s="401"/>
      <c r="QSK1843" s="401"/>
      <c r="QSL1843" s="401"/>
      <c r="QSM1843" s="401"/>
      <c r="QSN1843" s="401"/>
      <c r="QSO1843" s="401"/>
      <c r="QSP1843" s="401"/>
      <c r="QSQ1843" s="401"/>
      <c r="QSR1843" s="401"/>
      <c r="QSS1843" s="401"/>
      <c r="QST1843" s="401"/>
      <c r="QSU1843" s="401"/>
      <c r="QSV1843" s="401"/>
      <c r="QSW1843" s="401"/>
      <c r="QSX1843" s="401"/>
      <c r="QSY1843" s="401"/>
      <c r="QSZ1843" s="401"/>
      <c r="QTA1843" s="401"/>
      <c r="QTB1843" s="401"/>
      <c r="QTC1843" s="401"/>
      <c r="QTD1843" s="401"/>
      <c r="QTE1843" s="401"/>
      <c r="QTF1843" s="401"/>
      <c r="QTG1843" s="401"/>
      <c r="QTH1843" s="401"/>
      <c r="QTI1843" s="401"/>
      <c r="QTJ1843" s="401"/>
      <c r="QTK1843" s="401"/>
      <c r="QTL1843" s="401"/>
      <c r="QTM1843" s="401"/>
      <c r="QTN1843" s="401"/>
      <c r="QTO1843" s="401"/>
      <c r="QTP1843" s="401"/>
      <c r="QTQ1843" s="401"/>
      <c r="QTR1843" s="401"/>
      <c r="QTS1843" s="401"/>
      <c r="QTT1843" s="401"/>
      <c r="QTU1843" s="401"/>
      <c r="QTV1843" s="401"/>
      <c r="QTW1843" s="401"/>
      <c r="QTX1843" s="401"/>
      <c r="QTY1843" s="401"/>
      <c r="QTZ1843" s="401"/>
      <c r="QUA1843" s="401"/>
      <c r="QUB1843" s="401"/>
      <c r="QUC1843" s="401"/>
      <c r="QUD1843" s="401"/>
      <c r="QUE1843" s="401"/>
      <c r="QUF1843" s="401"/>
      <c r="QUG1843" s="401"/>
      <c r="QUH1843" s="401"/>
      <c r="QUI1843" s="401"/>
      <c r="QUJ1843" s="401"/>
      <c r="QUK1843" s="401"/>
      <c r="QUL1843" s="401"/>
      <c r="QUM1843" s="401"/>
      <c r="QUN1843" s="401"/>
      <c r="QUO1843" s="401"/>
      <c r="QUP1843" s="401"/>
      <c r="QUQ1843" s="401"/>
      <c r="QUR1843" s="401"/>
      <c r="QUS1843" s="401"/>
      <c r="QUT1843" s="401"/>
      <c r="QUU1843" s="401"/>
      <c r="QUV1843" s="401"/>
      <c r="QUW1843" s="401"/>
      <c r="QUX1843" s="401"/>
      <c r="QUY1843" s="401"/>
      <c r="QUZ1843" s="401"/>
      <c r="QVA1843" s="401"/>
      <c r="QVB1843" s="401"/>
      <c r="QVC1843" s="401"/>
      <c r="QVD1843" s="401"/>
      <c r="QVE1843" s="401"/>
      <c r="QVF1843" s="401"/>
      <c r="QVG1843" s="401"/>
      <c r="QVH1843" s="401"/>
      <c r="QVI1843" s="401"/>
      <c r="QVJ1843" s="401"/>
      <c r="QVK1843" s="401"/>
      <c r="QVL1843" s="401"/>
      <c r="QVM1843" s="401"/>
      <c r="QVN1843" s="401"/>
      <c r="QVO1843" s="401"/>
      <c r="QVP1843" s="401"/>
      <c r="QVQ1843" s="401"/>
      <c r="QVR1843" s="401"/>
      <c r="QVS1843" s="401"/>
      <c r="QVT1843" s="401"/>
      <c r="QVU1843" s="401"/>
      <c r="QVV1843" s="401"/>
      <c r="QVW1843" s="401"/>
      <c r="QVX1843" s="401"/>
      <c r="QVY1843" s="401"/>
      <c r="QVZ1843" s="401"/>
      <c r="QWA1843" s="401"/>
      <c r="QWB1843" s="401"/>
      <c r="QWC1843" s="401"/>
      <c r="QWD1843" s="401"/>
      <c r="QWE1843" s="401"/>
      <c r="QWF1843" s="401"/>
      <c r="QWG1843" s="401"/>
      <c r="QWH1843" s="401"/>
      <c r="QWI1843" s="401"/>
      <c r="QWJ1843" s="401"/>
      <c r="QWK1843" s="401"/>
      <c r="QWL1843" s="401"/>
      <c r="QWM1843" s="401"/>
      <c r="QWN1843" s="401"/>
      <c r="QWO1843" s="401"/>
      <c r="QWP1843" s="401"/>
      <c r="QWQ1843" s="401"/>
      <c r="QWR1843" s="401"/>
      <c r="QWS1843" s="401"/>
      <c r="QWT1843" s="401"/>
      <c r="QWU1843" s="401"/>
      <c r="QWV1843" s="401"/>
      <c r="QWW1843" s="401"/>
      <c r="QWX1843" s="401"/>
      <c r="QWY1843" s="401"/>
      <c r="QWZ1843" s="401"/>
      <c r="QXA1843" s="401"/>
      <c r="QXB1843" s="401"/>
      <c r="QXC1843" s="401"/>
      <c r="QXD1843" s="401"/>
      <c r="QXE1843" s="401"/>
      <c r="QXF1843" s="401"/>
      <c r="QXG1843" s="401"/>
      <c r="QXH1843" s="401"/>
      <c r="QXI1843" s="401"/>
      <c r="QXJ1843" s="401"/>
      <c r="QXK1843" s="401"/>
      <c r="QXL1843" s="401"/>
      <c r="QXM1843" s="401"/>
      <c r="QXN1843" s="401"/>
      <c r="QXO1843" s="401"/>
      <c r="QXP1843" s="401"/>
      <c r="QXQ1843" s="401"/>
      <c r="QXR1843" s="401"/>
      <c r="QXS1843" s="401"/>
      <c r="QXT1843" s="401"/>
      <c r="QXU1843" s="401"/>
      <c r="QXV1843" s="401"/>
      <c r="QXW1843" s="401"/>
      <c r="QXX1843" s="401"/>
      <c r="QXY1843" s="401"/>
      <c r="QXZ1843" s="401"/>
      <c r="QYA1843" s="401"/>
      <c r="QYB1843" s="401"/>
      <c r="QYC1843" s="401"/>
      <c r="QYD1843" s="401"/>
      <c r="QYE1843" s="401"/>
      <c r="QYF1843" s="401"/>
      <c r="QYG1843" s="401"/>
      <c r="QYH1843" s="401"/>
      <c r="QYI1843" s="401"/>
      <c r="QYJ1843" s="401"/>
      <c r="QYK1843" s="401"/>
      <c r="QYL1843" s="401"/>
      <c r="QYM1843" s="401"/>
      <c r="QYN1843" s="401"/>
      <c r="QYO1843" s="401"/>
      <c r="QYP1843" s="401"/>
      <c r="QYQ1843" s="401"/>
      <c r="QYR1843" s="401"/>
      <c r="QYS1843" s="401"/>
      <c r="QYT1843" s="401"/>
      <c r="QYU1843" s="401"/>
      <c r="QYV1843" s="401"/>
      <c r="QYW1843" s="401"/>
      <c r="QYX1843" s="401"/>
      <c r="QYY1843" s="401"/>
      <c r="QYZ1843" s="401"/>
      <c r="QZA1843" s="401"/>
      <c r="QZB1843" s="401"/>
      <c r="QZC1843" s="401"/>
      <c r="QZD1843" s="401"/>
      <c r="QZE1843" s="401"/>
      <c r="QZF1843" s="401"/>
      <c r="QZG1843" s="401"/>
      <c r="QZH1843" s="401"/>
      <c r="QZI1843" s="401"/>
      <c r="QZJ1843" s="401"/>
      <c r="QZK1843" s="401"/>
      <c r="QZL1843" s="401"/>
      <c r="QZM1843" s="401"/>
      <c r="QZN1843" s="401"/>
      <c r="QZO1843" s="401"/>
      <c r="QZP1843" s="401"/>
      <c r="QZQ1843" s="401"/>
      <c r="QZR1843" s="401"/>
      <c r="QZS1843" s="401"/>
      <c r="QZT1843" s="401"/>
      <c r="QZU1843" s="401"/>
      <c r="QZV1843" s="401"/>
      <c r="QZW1843" s="401"/>
      <c r="QZX1843" s="401"/>
      <c r="QZY1843" s="401"/>
      <c r="QZZ1843" s="401"/>
      <c r="RAA1843" s="401"/>
      <c r="RAB1843" s="401"/>
      <c r="RAC1843" s="401"/>
      <c r="RAD1843" s="401"/>
      <c r="RAE1843" s="401"/>
      <c r="RAF1843" s="401"/>
      <c r="RAG1843" s="401"/>
      <c r="RAH1843" s="401"/>
      <c r="RAI1843" s="401"/>
      <c r="RAJ1843" s="401"/>
      <c r="RAK1843" s="401"/>
      <c r="RAL1843" s="401"/>
      <c r="RAM1843" s="401"/>
      <c r="RAN1843" s="401"/>
      <c r="RAO1843" s="401"/>
      <c r="RAP1843" s="401"/>
      <c r="RAQ1843" s="401"/>
      <c r="RAR1843" s="401"/>
      <c r="RAS1843" s="401"/>
      <c r="RAT1843" s="401"/>
      <c r="RAU1843" s="401"/>
      <c r="RAV1843" s="401"/>
      <c r="RAW1843" s="401"/>
      <c r="RAX1843" s="401"/>
      <c r="RAY1843" s="401"/>
      <c r="RAZ1843" s="401"/>
      <c r="RBA1843" s="401"/>
      <c r="RBB1843" s="401"/>
      <c r="RBC1843" s="401"/>
      <c r="RBD1843" s="401"/>
      <c r="RBE1843" s="401"/>
      <c r="RBF1843" s="401"/>
      <c r="RBG1843" s="401"/>
      <c r="RBH1843" s="401"/>
      <c r="RBI1843" s="401"/>
      <c r="RBJ1843" s="401"/>
      <c r="RBK1843" s="401"/>
      <c r="RBL1843" s="401"/>
      <c r="RBM1843" s="401"/>
      <c r="RBN1843" s="401"/>
      <c r="RBO1843" s="401"/>
      <c r="RBP1843" s="401"/>
      <c r="RBQ1843" s="401"/>
      <c r="RBR1843" s="401"/>
      <c r="RBS1843" s="401"/>
      <c r="RBT1843" s="401"/>
      <c r="RBU1843" s="401"/>
      <c r="RBV1843" s="401"/>
      <c r="RBW1843" s="401"/>
      <c r="RBX1843" s="401"/>
      <c r="RBY1843" s="401"/>
      <c r="RBZ1843" s="401"/>
      <c r="RCA1843" s="401"/>
      <c r="RCB1843" s="401"/>
      <c r="RCC1843" s="401"/>
      <c r="RCD1843" s="401"/>
      <c r="RCE1843" s="401"/>
      <c r="RCF1843" s="401"/>
      <c r="RCG1843" s="401"/>
      <c r="RCH1843" s="401"/>
      <c r="RCI1843" s="401"/>
      <c r="RCJ1843" s="401"/>
      <c r="RCK1843" s="401"/>
      <c r="RCL1843" s="401"/>
      <c r="RCM1843" s="401"/>
      <c r="RCN1843" s="401"/>
      <c r="RCO1843" s="401"/>
      <c r="RCP1843" s="401"/>
      <c r="RCQ1843" s="401"/>
      <c r="RCR1843" s="401"/>
      <c r="RCS1843" s="401"/>
      <c r="RCT1843" s="401"/>
      <c r="RCU1843" s="401"/>
      <c r="RCV1843" s="401"/>
      <c r="RCW1843" s="401"/>
      <c r="RCX1843" s="401"/>
      <c r="RCY1843" s="401"/>
      <c r="RCZ1843" s="401"/>
      <c r="RDA1843" s="401"/>
      <c r="RDB1843" s="401"/>
      <c r="RDC1843" s="401"/>
      <c r="RDD1843" s="401"/>
      <c r="RDE1843" s="401"/>
      <c r="RDF1843" s="401"/>
      <c r="RDG1843" s="401"/>
      <c r="RDH1843" s="401"/>
      <c r="RDI1843" s="401"/>
      <c r="RDJ1843" s="401"/>
      <c r="RDK1843" s="401"/>
      <c r="RDL1843" s="401"/>
      <c r="RDM1843" s="401"/>
      <c r="RDN1843" s="401"/>
      <c r="RDO1843" s="401"/>
      <c r="RDP1843" s="401"/>
      <c r="RDQ1843" s="401"/>
      <c r="RDR1843" s="401"/>
      <c r="RDS1843" s="401"/>
      <c r="RDT1843" s="401"/>
      <c r="RDU1843" s="401"/>
      <c r="RDV1843" s="401"/>
      <c r="RDW1843" s="401"/>
      <c r="RDX1843" s="401"/>
      <c r="RDY1843" s="401"/>
      <c r="RDZ1843" s="401"/>
      <c r="REA1843" s="401"/>
      <c r="REB1843" s="401"/>
      <c r="REC1843" s="401"/>
      <c r="RED1843" s="401"/>
      <c r="REE1843" s="401"/>
      <c r="REF1843" s="401"/>
      <c r="REG1843" s="401"/>
      <c r="REH1843" s="401"/>
      <c r="REI1843" s="401"/>
      <c r="REJ1843" s="401"/>
      <c r="REK1843" s="401"/>
      <c r="REL1843" s="401"/>
      <c r="REM1843" s="401"/>
      <c r="REN1843" s="401"/>
      <c r="REO1843" s="401"/>
      <c r="REP1843" s="401"/>
      <c r="REQ1843" s="401"/>
      <c r="RER1843" s="401"/>
      <c r="RES1843" s="401"/>
      <c r="RET1843" s="401"/>
      <c r="REU1843" s="401"/>
      <c r="REV1843" s="401"/>
      <c r="REW1843" s="401"/>
      <c r="REX1843" s="401"/>
      <c r="REY1843" s="401"/>
      <c r="REZ1843" s="401"/>
      <c r="RFA1843" s="401"/>
      <c r="RFB1843" s="401"/>
      <c r="RFC1843" s="401"/>
      <c r="RFD1843" s="401"/>
      <c r="RFE1843" s="401"/>
      <c r="RFF1843" s="401"/>
      <c r="RFG1843" s="401"/>
      <c r="RFH1843" s="401"/>
      <c r="RFI1843" s="401"/>
      <c r="RFJ1843" s="401"/>
      <c r="RFK1843" s="401"/>
      <c r="RFL1843" s="401"/>
      <c r="RFM1843" s="401"/>
      <c r="RFN1843" s="401"/>
      <c r="RFO1843" s="401"/>
      <c r="RFP1843" s="401"/>
      <c r="RFQ1843" s="401"/>
      <c r="RFR1843" s="401"/>
      <c r="RFS1843" s="401"/>
      <c r="RFT1843" s="401"/>
      <c r="RFU1843" s="401"/>
      <c r="RFV1843" s="401"/>
      <c r="RFW1843" s="401"/>
      <c r="RFX1843" s="401"/>
      <c r="RFY1843" s="401"/>
      <c r="RFZ1843" s="401"/>
      <c r="RGA1843" s="401"/>
      <c r="RGB1843" s="401"/>
      <c r="RGC1843" s="401"/>
      <c r="RGD1843" s="401"/>
      <c r="RGE1843" s="401"/>
      <c r="RGF1843" s="401"/>
      <c r="RGG1843" s="401"/>
      <c r="RGH1843" s="401"/>
      <c r="RGI1843" s="401"/>
      <c r="RGJ1843" s="401"/>
      <c r="RGK1843" s="401"/>
      <c r="RGL1843" s="401"/>
      <c r="RGM1843" s="401"/>
      <c r="RGN1843" s="401"/>
      <c r="RGO1843" s="401"/>
      <c r="RGP1843" s="401"/>
      <c r="RGQ1843" s="401"/>
      <c r="RGR1843" s="401"/>
      <c r="RGS1843" s="401"/>
      <c r="RGT1843" s="401"/>
      <c r="RGU1843" s="401"/>
      <c r="RGV1843" s="401"/>
      <c r="RGW1843" s="401"/>
      <c r="RGX1843" s="401"/>
      <c r="RGY1843" s="401"/>
      <c r="RGZ1843" s="401"/>
      <c r="RHA1843" s="401"/>
      <c r="RHB1843" s="401"/>
      <c r="RHC1843" s="401"/>
      <c r="RHD1843" s="401"/>
      <c r="RHE1843" s="401"/>
      <c r="RHF1843" s="401"/>
      <c r="RHG1843" s="401"/>
      <c r="RHH1843" s="401"/>
      <c r="RHI1843" s="401"/>
      <c r="RHJ1843" s="401"/>
      <c r="RHK1843" s="401"/>
      <c r="RHL1843" s="401"/>
      <c r="RHM1843" s="401"/>
      <c r="RHN1843" s="401"/>
      <c r="RHO1843" s="401"/>
      <c r="RHP1843" s="401"/>
      <c r="RHQ1843" s="401"/>
      <c r="RHR1843" s="401"/>
      <c r="RHS1843" s="401"/>
      <c r="RHT1843" s="401"/>
      <c r="RHU1843" s="401"/>
      <c r="RHV1843" s="401"/>
      <c r="RHW1843" s="401"/>
      <c r="RHX1843" s="401"/>
      <c r="RHY1843" s="401"/>
      <c r="RHZ1843" s="401"/>
      <c r="RIA1843" s="401"/>
      <c r="RIB1843" s="401"/>
      <c r="RIC1843" s="401"/>
      <c r="RID1843" s="401"/>
      <c r="RIE1843" s="401"/>
      <c r="RIF1843" s="401"/>
      <c r="RIG1843" s="401"/>
      <c r="RIH1843" s="401"/>
      <c r="RII1843" s="401"/>
      <c r="RIJ1843" s="401"/>
      <c r="RIK1843" s="401"/>
      <c r="RIL1843" s="401"/>
      <c r="RIM1843" s="401"/>
      <c r="RIN1843" s="401"/>
      <c r="RIO1843" s="401"/>
      <c r="RIP1843" s="401"/>
      <c r="RIQ1843" s="401"/>
      <c r="RIR1843" s="401"/>
      <c r="RIS1843" s="401"/>
      <c r="RIT1843" s="401"/>
      <c r="RIU1843" s="401"/>
      <c r="RIV1843" s="401"/>
      <c r="RIW1843" s="401"/>
      <c r="RIX1843" s="401"/>
      <c r="RIY1843" s="401"/>
      <c r="RIZ1843" s="401"/>
      <c r="RJA1843" s="401"/>
      <c r="RJB1843" s="401"/>
      <c r="RJC1843" s="401"/>
      <c r="RJD1843" s="401"/>
      <c r="RJE1843" s="401"/>
      <c r="RJF1843" s="401"/>
      <c r="RJG1843" s="401"/>
      <c r="RJH1843" s="401"/>
      <c r="RJI1843" s="401"/>
      <c r="RJJ1843" s="401"/>
      <c r="RJK1843" s="401"/>
      <c r="RJL1843" s="401"/>
      <c r="RJM1843" s="401"/>
      <c r="RJN1843" s="401"/>
      <c r="RJO1843" s="401"/>
      <c r="RJP1843" s="401"/>
      <c r="RJQ1843" s="401"/>
      <c r="RJR1843" s="401"/>
      <c r="RJS1843" s="401"/>
      <c r="RJT1843" s="401"/>
      <c r="RJU1843" s="401"/>
      <c r="RJV1843" s="401"/>
      <c r="RJW1843" s="401"/>
      <c r="RJX1843" s="401"/>
      <c r="RJY1843" s="401"/>
      <c r="RJZ1843" s="401"/>
      <c r="RKA1843" s="401"/>
      <c r="RKB1843" s="401"/>
      <c r="RKC1843" s="401"/>
      <c r="RKD1843" s="401"/>
      <c r="RKE1843" s="401"/>
      <c r="RKF1843" s="401"/>
      <c r="RKG1843" s="401"/>
      <c r="RKH1843" s="401"/>
      <c r="RKI1843" s="401"/>
      <c r="RKJ1843" s="401"/>
      <c r="RKK1843" s="401"/>
      <c r="RKL1843" s="401"/>
      <c r="RKM1843" s="401"/>
      <c r="RKN1843" s="401"/>
      <c r="RKO1843" s="401"/>
      <c r="RKP1843" s="401"/>
      <c r="RKQ1843" s="401"/>
      <c r="RKR1843" s="401"/>
      <c r="RKS1843" s="401"/>
      <c r="RKT1843" s="401"/>
      <c r="RKU1843" s="401"/>
      <c r="RKV1843" s="401"/>
      <c r="RKW1843" s="401"/>
      <c r="RKX1843" s="401"/>
      <c r="RKY1843" s="401"/>
      <c r="RKZ1843" s="401"/>
      <c r="RLA1843" s="401"/>
      <c r="RLB1843" s="401"/>
      <c r="RLC1843" s="401"/>
      <c r="RLD1843" s="401"/>
      <c r="RLE1843" s="401"/>
      <c r="RLF1843" s="401"/>
      <c r="RLG1843" s="401"/>
      <c r="RLH1843" s="401"/>
      <c r="RLI1843" s="401"/>
      <c r="RLJ1843" s="401"/>
      <c r="RLK1843" s="401"/>
      <c r="RLL1843" s="401"/>
      <c r="RLM1843" s="401"/>
      <c r="RLN1843" s="401"/>
      <c r="RLO1843" s="401"/>
      <c r="RLP1843" s="401"/>
      <c r="RLQ1843" s="401"/>
      <c r="RLR1843" s="401"/>
      <c r="RLS1843" s="401"/>
      <c r="RLT1843" s="401"/>
      <c r="RLU1843" s="401"/>
      <c r="RLV1843" s="401"/>
      <c r="RLW1843" s="401"/>
      <c r="RLX1843" s="401"/>
      <c r="RLY1843" s="401"/>
      <c r="RLZ1843" s="401"/>
      <c r="RMA1843" s="401"/>
      <c r="RMB1843" s="401"/>
      <c r="RMC1843" s="401"/>
      <c r="RMD1843" s="401"/>
      <c r="RME1843" s="401"/>
      <c r="RMF1843" s="401"/>
      <c r="RMG1843" s="401"/>
      <c r="RMH1843" s="401"/>
      <c r="RMI1843" s="401"/>
      <c r="RMJ1843" s="401"/>
      <c r="RMK1843" s="401"/>
      <c r="RML1843" s="401"/>
      <c r="RMM1843" s="401"/>
      <c r="RMN1843" s="401"/>
      <c r="RMO1843" s="401"/>
      <c r="RMP1843" s="401"/>
      <c r="RMQ1843" s="401"/>
      <c r="RMR1843" s="401"/>
      <c r="RMS1843" s="401"/>
      <c r="RMT1843" s="401"/>
      <c r="RMU1843" s="401"/>
      <c r="RMV1843" s="401"/>
      <c r="RMW1843" s="401"/>
      <c r="RMX1843" s="401"/>
      <c r="RMY1843" s="401"/>
      <c r="RMZ1843" s="401"/>
      <c r="RNA1843" s="401"/>
      <c r="RNB1843" s="401"/>
      <c r="RNC1843" s="401"/>
      <c r="RND1843" s="401"/>
      <c r="RNE1843" s="401"/>
      <c r="RNF1843" s="401"/>
      <c r="RNG1843" s="401"/>
      <c r="RNH1843" s="401"/>
      <c r="RNI1843" s="401"/>
      <c r="RNJ1843" s="401"/>
      <c r="RNK1843" s="401"/>
      <c r="RNL1843" s="401"/>
      <c r="RNM1843" s="401"/>
      <c r="RNN1843" s="401"/>
      <c r="RNO1843" s="401"/>
      <c r="RNP1843" s="401"/>
      <c r="RNQ1843" s="401"/>
      <c r="RNR1843" s="401"/>
      <c r="RNS1843" s="401"/>
      <c r="RNT1843" s="401"/>
      <c r="RNU1843" s="401"/>
      <c r="RNV1843" s="401"/>
      <c r="RNW1843" s="401"/>
      <c r="RNX1843" s="401"/>
      <c r="RNY1843" s="401"/>
      <c r="RNZ1843" s="401"/>
      <c r="ROA1843" s="401"/>
      <c r="ROB1843" s="401"/>
      <c r="ROC1843" s="401"/>
      <c r="ROD1843" s="401"/>
      <c r="ROE1843" s="401"/>
      <c r="ROF1843" s="401"/>
      <c r="ROG1843" s="401"/>
      <c r="ROH1843" s="401"/>
      <c r="ROI1843" s="401"/>
      <c r="ROJ1843" s="401"/>
      <c r="ROK1843" s="401"/>
      <c r="ROL1843" s="401"/>
      <c r="ROM1843" s="401"/>
      <c r="RON1843" s="401"/>
      <c r="ROO1843" s="401"/>
      <c r="ROP1843" s="401"/>
      <c r="ROQ1843" s="401"/>
      <c r="ROR1843" s="401"/>
      <c r="ROS1843" s="401"/>
      <c r="ROT1843" s="401"/>
      <c r="ROU1843" s="401"/>
      <c r="ROV1843" s="401"/>
      <c r="ROW1843" s="401"/>
      <c r="ROX1843" s="401"/>
      <c r="ROY1843" s="401"/>
      <c r="ROZ1843" s="401"/>
      <c r="RPA1843" s="401"/>
      <c r="RPB1843" s="401"/>
      <c r="RPC1843" s="401"/>
      <c r="RPD1843" s="401"/>
      <c r="RPE1843" s="401"/>
      <c r="RPF1843" s="401"/>
      <c r="RPG1843" s="401"/>
      <c r="RPH1843" s="401"/>
      <c r="RPI1843" s="401"/>
      <c r="RPJ1843" s="401"/>
      <c r="RPK1843" s="401"/>
      <c r="RPL1843" s="401"/>
      <c r="RPM1843" s="401"/>
      <c r="RPN1843" s="401"/>
      <c r="RPO1843" s="401"/>
      <c r="RPP1843" s="401"/>
      <c r="RPQ1843" s="401"/>
      <c r="RPR1843" s="401"/>
      <c r="RPS1843" s="401"/>
      <c r="RPT1843" s="401"/>
      <c r="RPU1843" s="401"/>
      <c r="RPV1843" s="401"/>
      <c r="RPW1843" s="401"/>
      <c r="RPX1843" s="401"/>
      <c r="RPY1843" s="401"/>
      <c r="RPZ1843" s="401"/>
      <c r="RQA1843" s="401"/>
      <c r="RQB1843" s="401"/>
      <c r="RQC1843" s="401"/>
      <c r="RQD1843" s="401"/>
      <c r="RQE1843" s="401"/>
      <c r="RQF1843" s="401"/>
      <c r="RQG1843" s="401"/>
      <c r="RQH1843" s="401"/>
      <c r="RQI1843" s="401"/>
      <c r="RQJ1843" s="401"/>
      <c r="RQK1843" s="401"/>
      <c r="RQL1843" s="401"/>
      <c r="RQM1843" s="401"/>
      <c r="RQN1843" s="401"/>
      <c r="RQO1843" s="401"/>
      <c r="RQP1843" s="401"/>
      <c r="RQQ1843" s="401"/>
      <c r="RQR1843" s="401"/>
      <c r="RQS1843" s="401"/>
      <c r="RQT1843" s="401"/>
      <c r="RQU1843" s="401"/>
      <c r="RQV1843" s="401"/>
      <c r="RQW1843" s="401"/>
      <c r="RQX1843" s="401"/>
      <c r="RQY1843" s="401"/>
      <c r="RQZ1843" s="401"/>
      <c r="RRA1843" s="401"/>
      <c r="RRB1843" s="401"/>
      <c r="RRC1843" s="401"/>
      <c r="RRD1843" s="401"/>
      <c r="RRE1843" s="401"/>
      <c r="RRF1843" s="401"/>
      <c r="RRG1843" s="401"/>
      <c r="RRH1843" s="401"/>
      <c r="RRI1843" s="401"/>
      <c r="RRJ1843" s="401"/>
      <c r="RRK1843" s="401"/>
      <c r="RRL1843" s="401"/>
      <c r="RRM1843" s="401"/>
      <c r="RRN1843" s="401"/>
      <c r="RRO1843" s="401"/>
      <c r="RRP1843" s="401"/>
      <c r="RRQ1843" s="401"/>
      <c r="RRR1843" s="401"/>
      <c r="RRS1843" s="401"/>
      <c r="RRT1843" s="401"/>
      <c r="RRU1843" s="401"/>
      <c r="RRV1843" s="401"/>
      <c r="RRW1843" s="401"/>
      <c r="RRX1843" s="401"/>
      <c r="RRY1843" s="401"/>
      <c r="RRZ1843" s="401"/>
      <c r="RSA1843" s="401"/>
      <c r="RSB1843" s="401"/>
      <c r="RSC1843" s="401"/>
      <c r="RSD1843" s="401"/>
      <c r="RSE1843" s="401"/>
      <c r="RSF1843" s="401"/>
      <c r="RSG1843" s="401"/>
      <c r="RSH1843" s="401"/>
      <c r="RSI1843" s="401"/>
      <c r="RSJ1843" s="401"/>
      <c r="RSK1843" s="401"/>
      <c r="RSL1843" s="401"/>
      <c r="RSM1843" s="401"/>
      <c r="RSN1843" s="401"/>
      <c r="RSO1843" s="401"/>
      <c r="RSP1843" s="401"/>
      <c r="RSQ1843" s="401"/>
      <c r="RSR1843" s="401"/>
      <c r="RSS1843" s="401"/>
      <c r="RST1843" s="401"/>
      <c r="RSU1843" s="401"/>
      <c r="RSV1843" s="401"/>
      <c r="RSW1843" s="401"/>
      <c r="RSX1843" s="401"/>
      <c r="RSY1843" s="401"/>
      <c r="RSZ1843" s="401"/>
      <c r="RTA1843" s="401"/>
      <c r="RTB1843" s="401"/>
      <c r="RTC1843" s="401"/>
      <c r="RTD1843" s="401"/>
      <c r="RTE1843" s="401"/>
      <c r="RTF1843" s="401"/>
      <c r="RTG1843" s="401"/>
      <c r="RTH1843" s="401"/>
      <c r="RTI1843" s="401"/>
      <c r="RTJ1843" s="401"/>
      <c r="RTK1843" s="401"/>
      <c r="RTL1843" s="401"/>
      <c r="RTM1843" s="401"/>
      <c r="RTN1843" s="401"/>
      <c r="RTO1843" s="401"/>
      <c r="RTP1843" s="401"/>
      <c r="RTQ1843" s="401"/>
      <c r="RTR1843" s="401"/>
      <c r="RTS1843" s="401"/>
      <c r="RTT1843" s="401"/>
      <c r="RTU1843" s="401"/>
      <c r="RTV1843" s="401"/>
      <c r="RTW1843" s="401"/>
      <c r="RTX1843" s="401"/>
      <c r="RTY1843" s="401"/>
      <c r="RTZ1843" s="401"/>
      <c r="RUA1843" s="401"/>
      <c r="RUB1843" s="401"/>
      <c r="RUC1843" s="401"/>
      <c r="RUD1843" s="401"/>
      <c r="RUE1843" s="401"/>
      <c r="RUF1843" s="401"/>
      <c r="RUG1843" s="401"/>
      <c r="RUH1843" s="401"/>
      <c r="RUI1843" s="401"/>
      <c r="RUJ1843" s="401"/>
      <c r="RUK1843" s="401"/>
      <c r="RUL1843" s="401"/>
      <c r="RUM1843" s="401"/>
      <c r="RUN1843" s="401"/>
      <c r="RUO1843" s="401"/>
      <c r="RUP1843" s="401"/>
      <c r="RUQ1843" s="401"/>
      <c r="RUR1843" s="401"/>
      <c r="RUS1843" s="401"/>
      <c r="RUT1843" s="401"/>
      <c r="RUU1843" s="401"/>
      <c r="RUV1843" s="401"/>
      <c r="RUW1843" s="401"/>
      <c r="RUX1843" s="401"/>
      <c r="RUY1843" s="401"/>
      <c r="RUZ1843" s="401"/>
      <c r="RVA1843" s="401"/>
      <c r="RVB1843" s="401"/>
      <c r="RVC1843" s="401"/>
      <c r="RVD1843" s="401"/>
      <c r="RVE1843" s="401"/>
      <c r="RVF1843" s="401"/>
      <c r="RVG1843" s="401"/>
      <c r="RVH1843" s="401"/>
      <c r="RVI1843" s="401"/>
      <c r="RVJ1843" s="401"/>
      <c r="RVK1843" s="401"/>
      <c r="RVL1843" s="401"/>
      <c r="RVM1843" s="401"/>
      <c r="RVN1843" s="401"/>
      <c r="RVO1843" s="401"/>
      <c r="RVP1843" s="401"/>
      <c r="RVQ1843" s="401"/>
      <c r="RVR1843" s="401"/>
      <c r="RVS1843" s="401"/>
      <c r="RVT1843" s="401"/>
      <c r="RVU1843" s="401"/>
      <c r="RVV1843" s="401"/>
      <c r="RVW1843" s="401"/>
      <c r="RVX1843" s="401"/>
      <c r="RVY1843" s="401"/>
      <c r="RVZ1843" s="401"/>
      <c r="RWA1843" s="401"/>
      <c r="RWB1843" s="401"/>
      <c r="RWC1843" s="401"/>
      <c r="RWD1843" s="401"/>
      <c r="RWE1843" s="401"/>
      <c r="RWF1843" s="401"/>
      <c r="RWG1843" s="401"/>
      <c r="RWH1843" s="401"/>
      <c r="RWI1843" s="401"/>
      <c r="RWJ1843" s="401"/>
      <c r="RWK1843" s="401"/>
      <c r="RWL1843" s="401"/>
      <c r="RWM1843" s="401"/>
      <c r="RWN1843" s="401"/>
      <c r="RWO1843" s="401"/>
      <c r="RWP1843" s="401"/>
      <c r="RWQ1843" s="401"/>
      <c r="RWR1843" s="401"/>
      <c r="RWS1843" s="401"/>
      <c r="RWT1843" s="401"/>
      <c r="RWU1843" s="401"/>
      <c r="RWV1843" s="401"/>
      <c r="RWW1843" s="401"/>
      <c r="RWX1843" s="401"/>
      <c r="RWY1843" s="401"/>
      <c r="RWZ1843" s="401"/>
      <c r="RXA1843" s="401"/>
      <c r="RXB1843" s="401"/>
      <c r="RXC1843" s="401"/>
      <c r="RXD1843" s="401"/>
      <c r="RXE1843" s="401"/>
      <c r="RXF1843" s="401"/>
      <c r="RXG1843" s="401"/>
      <c r="RXH1843" s="401"/>
      <c r="RXI1843" s="401"/>
      <c r="RXJ1843" s="401"/>
      <c r="RXK1843" s="401"/>
      <c r="RXL1843" s="401"/>
      <c r="RXM1843" s="401"/>
      <c r="RXN1843" s="401"/>
      <c r="RXO1843" s="401"/>
      <c r="RXP1843" s="401"/>
      <c r="RXQ1843" s="401"/>
      <c r="RXR1843" s="401"/>
      <c r="RXS1843" s="401"/>
      <c r="RXT1843" s="401"/>
      <c r="RXU1843" s="401"/>
      <c r="RXV1843" s="401"/>
      <c r="RXW1843" s="401"/>
      <c r="RXX1843" s="401"/>
      <c r="RXY1843" s="401"/>
      <c r="RXZ1843" s="401"/>
      <c r="RYA1843" s="401"/>
      <c r="RYB1843" s="401"/>
      <c r="RYC1843" s="401"/>
      <c r="RYD1843" s="401"/>
      <c r="RYE1843" s="401"/>
      <c r="RYF1843" s="401"/>
      <c r="RYG1843" s="401"/>
      <c r="RYH1843" s="401"/>
      <c r="RYI1843" s="401"/>
      <c r="RYJ1843" s="401"/>
      <c r="RYK1843" s="401"/>
      <c r="RYL1843" s="401"/>
      <c r="RYM1843" s="401"/>
      <c r="RYN1843" s="401"/>
      <c r="RYO1843" s="401"/>
      <c r="RYP1843" s="401"/>
      <c r="RYQ1843" s="401"/>
      <c r="RYR1843" s="401"/>
      <c r="RYS1843" s="401"/>
      <c r="RYT1843" s="401"/>
      <c r="RYU1843" s="401"/>
      <c r="RYV1843" s="401"/>
      <c r="RYW1843" s="401"/>
      <c r="RYX1843" s="401"/>
      <c r="RYY1843" s="401"/>
      <c r="RYZ1843" s="401"/>
      <c r="RZA1843" s="401"/>
      <c r="RZB1843" s="401"/>
      <c r="RZC1843" s="401"/>
      <c r="RZD1843" s="401"/>
      <c r="RZE1843" s="401"/>
      <c r="RZF1843" s="401"/>
      <c r="RZG1843" s="401"/>
      <c r="RZH1843" s="401"/>
      <c r="RZI1843" s="401"/>
      <c r="RZJ1843" s="401"/>
      <c r="RZK1843" s="401"/>
      <c r="RZL1843" s="401"/>
      <c r="RZM1843" s="401"/>
      <c r="RZN1843" s="401"/>
      <c r="RZO1843" s="401"/>
      <c r="RZP1843" s="401"/>
      <c r="RZQ1843" s="401"/>
      <c r="RZR1843" s="401"/>
      <c r="RZS1843" s="401"/>
      <c r="RZT1843" s="401"/>
      <c r="RZU1843" s="401"/>
      <c r="RZV1843" s="401"/>
      <c r="RZW1843" s="401"/>
      <c r="RZX1843" s="401"/>
      <c r="RZY1843" s="401"/>
      <c r="RZZ1843" s="401"/>
      <c r="SAA1843" s="401"/>
      <c r="SAB1843" s="401"/>
      <c r="SAC1843" s="401"/>
      <c r="SAD1843" s="401"/>
      <c r="SAE1843" s="401"/>
      <c r="SAF1843" s="401"/>
      <c r="SAG1843" s="401"/>
      <c r="SAH1843" s="401"/>
      <c r="SAI1843" s="401"/>
      <c r="SAJ1843" s="401"/>
      <c r="SAK1843" s="401"/>
      <c r="SAL1843" s="401"/>
      <c r="SAM1843" s="401"/>
      <c r="SAN1843" s="401"/>
      <c r="SAO1843" s="401"/>
      <c r="SAP1843" s="401"/>
      <c r="SAQ1843" s="401"/>
      <c r="SAR1843" s="401"/>
      <c r="SAS1843" s="401"/>
      <c r="SAT1843" s="401"/>
      <c r="SAU1843" s="401"/>
      <c r="SAV1843" s="401"/>
      <c r="SAW1843" s="401"/>
      <c r="SAX1843" s="401"/>
      <c r="SAY1843" s="401"/>
      <c r="SAZ1843" s="401"/>
      <c r="SBA1843" s="401"/>
      <c r="SBB1843" s="401"/>
      <c r="SBC1843" s="401"/>
      <c r="SBD1843" s="401"/>
      <c r="SBE1843" s="401"/>
      <c r="SBF1843" s="401"/>
      <c r="SBG1843" s="401"/>
      <c r="SBH1843" s="401"/>
      <c r="SBI1843" s="401"/>
      <c r="SBJ1843" s="401"/>
      <c r="SBK1843" s="401"/>
      <c r="SBL1843" s="401"/>
      <c r="SBM1843" s="401"/>
      <c r="SBN1843" s="401"/>
      <c r="SBO1843" s="401"/>
      <c r="SBP1843" s="401"/>
      <c r="SBQ1843" s="401"/>
      <c r="SBR1843" s="401"/>
      <c r="SBS1843" s="401"/>
      <c r="SBT1843" s="401"/>
      <c r="SBU1843" s="401"/>
      <c r="SBV1843" s="401"/>
      <c r="SBW1843" s="401"/>
      <c r="SBX1843" s="401"/>
      <c r="SBY1843" s="401"/>
      <c r="SBZ1843" s="401"/>
      <c r="SCA1843" s="401"/>
      <c r="SCB1843" s="401"/>
      <c r="SCC1843" s="401"/>
      <c r="SCD1843" s="401"/>
      <c r="SCE1843" s="401"/>
      <c r="SCF1843" s="401"/>
      <c r="SCG1843" s="401"/>
      <c r="SCH1843" s="401"/>
      <c r="SCI1843" s="401"/>
      <c r="SCJ1843" s="401"/>
      <c r="SCK1843" s="401"/>
      <c r="SCL1843" s="401"/>
      <c r="SCM1843" s="401"/>
      <c r="SCN1843" s="401"/>
      <c r="SCO1843" s="401"/>
      <c r="SCP1843" s="401"/>
      <c r="SCQ1843" s="401"/>
      <c r="SCR1843" s="401"/>
      <c r="SCS1843" s="401"/>
      <c r="SCT1843" s="401"/>
      <c r="SCU1843" s="401"/>
      <c r="SCV1843" s="401"/>
      <c r="SCW1843" s="401"/>
      <c r="SCX1843" s="401"/>
      <c r="SCY1843" s="401"/>
      <c r="SCZ1843" s="401"/>
      <c r="SDA1843" s="401"/>
      <c r="SDB1843" s="401"/>
      <c r="SDC1843" s="401"/>
      <c r="SDD1843" s="401"/>
      <c r="SDE1843" s="401"/>
      <c r="SDF1843" s="401"/>
      <c r="SDG1843" s="401"/>
      <c r="SDH1843" s="401"/>
      <c r="SDI1843" s="401"/>
      <c r="SDJ1843" s="401"/>
      <c r="SDK1843" s="401"/>
      <c r="SDL1843" s="401"/>
      <c r="SDM1843" s="401"/>
      <c r="SDN1843" s="401"/>
      <c r="SDO1843" s="401"/>
      <c r="SDP1843" s="401"/>
      <c r="SDQ1843" s="401"/>
      <c r="SDR1843" s="401"/>
      <c r="SDS1843" s="401"/>
      <c r="SDT1843" s="401"/>
      <c r="SDU1843" s="401"/>
      <c r="SDV1843" s="401"/>
      <c r="SDW1843" s="401"/>
      <c r="SDX1843" s="401"/>
      <c r="SDY1843" s="401"/>
      <c r="SDZ1843" s="401"/>
      <c r="SEA1843" s="401"/>
      <c r="SEB1843" s="401"/>
      <c r="SEC1843" s="401"/>
      <c r="SED1843" s="401"/>
      <c r="SEE1843" s="401"/>
      <c r="SEF1843" s="401"/>
      <c r="SEG1843" s="401"/>
      <c r="SEH1843" s="401"/>
      <c r="SEI1843" s="401"/>
      <c r="SEJ1843" s="401"/>
      <c r="SEK1843" s="401"/>
      <c r="SEL1843" s="401"/>
      <c r="SEM1843" s="401"/>
      <c r="SEN1843" s="401"/>
      <c r="SEO1843" s="401"/>
      <c r="SEP1843" s="401"/>
      <c r="SEQ1843" s="401"/>
      <c r="SER1843" s="401"/>
      <c r="SES1843" s="401"/>
      <c r="SET1843" s="401"/>
      <c r="SEU1843" s="401"/>
      <c r="SEV1843" s="401"/>
      <c r="SEW1843" s="401"/>
      <c r="SEX1843" s="401"/>
      <c r="SEY1843" s="401"/>
      <c r="SEZ1843" s="401"/>
      <c r="SFA1843" s="401"/>
      <c r="SFB1843" s="401"/>
      <c r="SFC1843" s="401"/>
      <c r="SFD1843" s="401"/>
      <c r="SFE1843" s="401"/>
      <c r="SFF1843" s="401"/>
      <c r="SFG1843" s="401"/>
      <c r="SFH1843" s="401"/>
      <c r="SFI1843" s="401"/>
      <c r="SFJ1843" s="401"/>
      <c r="SFK1843" s="401"/>
      <c r="SFL1843" s="401"/>
      <c r="SFM1843" s="401"/>
      <c r="SFN1843" s="401"/>
      <c r="SFO1843" s="401"/>
      <c r="SFP1843" s="401"/>
      <c r="SFQ1843" s="401"/>
      <c r="SFR1843" s="401"/>
      <c r="SFS1843" s="401"/>
      <c r="SFT1843" s="401"/>
      <c r="SFU1843" s="401"/>
      <c r="SFV1843" s="401"/>
      <c r="SFW1843" s="401"/>
      <c r="SFX1843" s="401"/>
      <c r="SFY1843" s="401"/>
      <c r="SFZ1843" s="401"/>
      <c r="SGA1843" s="401"/>
      <c r="SGB1843" s="401"/>
      <c r="SGC1843" s="401"/>
      <c r="SGD1843" s="401"/>
      <c r="SGE1843" s="401"/>
      <c r="SGF1843" s="401"/>
      <c r="SGG1843" s="401"/>
      <c r="SGH1843" s="401"/>
      <c r="SGI1843" s="401"/>
      <c r="SGJ1843" s="401"/>
      <c r="SGK1843" s="401"/>
      <c r="SGL1843" s="401"/>
      <c r="SGM1843" s="401"/>
      <c r="SGN1843" s="401"/>
      <c r="SGO1843" s="401"/>
      <c r="SGP1843" s="401"/>
      <c r="SGQ1843" s="401"/>
      <c r="SGR1843" s="401"/>
      <c r="SGS1843" s="401"/>
      <c r="SGT1843" s="401"/>
      <c r="SGU1843" s="401"/>
      <c r="SGV1843" s="401"/>
      <c r="SGW1843" s="401"/>
      <c r="SGX1843" s="401"/>
      <c r="SGY1843" s="401"/>
      <c r="SGZ1843" s="401"/>
      <c r="SHA1843" s="401"/>
      <c r="SHB1843" s="401"/>
      <c r="SHC1843" s="401"/>
      <c r="SHD1843" s="401"/>
      <c r="SHE1843" s="401"/>
      <c r="SHF1843" s="401"/>
      <c r="SHG1843" s="401"/>
      <c r="SHH1843" s="401"/>
      <c r="SHI1843" s="401"/>
      <c r="SHJ1843" s="401"/>
      <c r="SHK1843" s="401"/>
      <c r="SHL1843" s="401"/>
      <c r="SHM1843" s="401"/>
      <c r="SHN1843" s="401"/>
      <c r="SHO1843" s="401"/>
      <c r="SHP1843" s="401"/>
      <c r="SHQ1843" s="401"/>
      <c r="SHR1843" s="401"/>
      <c r="SHS1843" s="401"/>
      <c r="SHT1843" s="401"/>
      <c r="SHU1843" s="401"/>
      <c r="SHV1843" s="401"/>
      <c r="SHW1843" s="401"/>
      <c r="SHX1843" s="401"/>
      <c r="SHY1843" s="401"/>
      <c r="SHZ1843" s="401"/>
      <c r="SIA1843" s="401"/>
      <c r="SIB1843" s="401"/>
      <c r="SIC1843" s="401"/>
      <c r="SID1843" s="401"/>
      <c r="SIE1843" s="401"/>
      <c r="SIF1843" s="401"/>
      <c r="SIG1843" s="401"/>
      <c r="SIH1843" s="401"/>
      <c r="SII1843" s="401"/>
      <c r="SIJ1843" s="401"/>
      <c r="SIK1843" s="401"/>
      <c r="SIL1843" s="401"/>
      <c r="SIM1843" s="401"/>
      <c r="SIN1843" s="401"/>
      <c r="SIO1843" s="401"/>
      <c r="SIP1843" s="401"/>
      <c r="SIQ1843" s="401"/>
      <c r="SIR1843" s="401"/>
      <c r="SIS1843" s="401"/>
      <c r="SIT1843" s="401"/>
      <c r="SIU1843" s="401"/>
      <c r="SIV1843" s="401"/>
      <c r="SIW1843" s="401"/>
      <c r="SIX1843" s="401"/>
      <c r="SIY1843" s="401"/>
      <c r="SIZ1843" s="401"/>
      <c r="SJA1843" s="401"/>
      <c r="SJB1843" s="401"/>
      <c r="SJC1843" s="401"/>
      <c r="SJD1843" s="401"/>
      <c r="SJE1843" s="401"/>
      <c r="SJF1843" s="401"/>
      <c r="SJG1843" s="401"/>
      <c r="SJH1843" s="401"/>
      <c r="SJI1843" s="401"/>
      <c r="SJJ1843" s="401"/>
      <c r="SJK1843" s="401"/>
      <c r="SJL1843" s="401"/>
      <c r="SJM1843" s="401"/>
      <c r="SJN1843" s="401"/>
      <c r="SJO1843" s="401"/>
      <c r="SJP1843" s="401"/>
      <c r="SJQ1843" s="401"/>
      <c r="SJR1843" s="401"/>
      <c r="SJS1843" s="401"/>
      <c r="SJT1843" s="401"/>
      <c r="SJU1843" s="401"/>
      <c r="SJV1843" s="401"/>
      <c r="SJW1843" s="401"/>
      <c r="SJX1843" s="401"/>
      <c r="SJY1843" s="401"/>
      <c r="SJZ1843" s="401"/>
      <c r="SKA1843" s="401"/>
      <c r="SKB1843" s="401"/>
      <c r="SKC1843" s="401"/>
      <c r="SKD1843" s="401"/>
      <c r="SKE1843" s="401"/>
      <c r="SKF1843" s="401"/>
      <c r="SKG1843" s="401"/>
      <c r="SKH1843" s="401"/>
      <c r="SKI1843" s="401"/>
      <c r="SKJ1843" s="401"/>
      <c r="SKK1843" s="401"/>
      <c r="SKL1843" s="401"/>
      <c r="SKM1843" s="401"/>
      <c r="SKN1843" s="401"/>
      <c r="SKO1843" s="401"/>
      <c r="SKP1843" s="401"/>
      <c r="SKQ1843" s="401"/>
      <c r="SKR1843" s="401"/>
      <c r="SKS1843" s="401"/>
      <c r="SKT1843" s="401"/>
      <c r="SKU1843" s="401"/>
      <c r="SKV1843" s="401"/>
      <c r="SKW1843" s="401"/>
      <c r="SKX1843" s="401"/>
      <c r="SKY1843" s="401"/>
      <c r="SKZ1843" s="401"/>
      <c r="SLA1843" s="401"/>
      <c r="SLB1843" s="401"/>
      <c r="SLC1843" s="401"/>
      <c r="SLD1843" s="401"/>
      <c r="SLE1843" s="401"/>
      <c r="SLF1843" s="401"/>
      <c r="SLG1843" s="401"/>
      <c r="SLH1843" s="401"/>
      <c r="SLI1843" s="401"/>
      <c r="SLJ1843" s="401"/>
      <c r="SLK1843" s="401"/>
      <c r="SLL1843" s="401"/>
      <c r="SLM1843" s="401"/>
      <c r="SLN1843" s="401"/>
      <c r="SLO1843" s="401"/>
      <c r="SLP1843" s="401"/>
      <c r="SLQ1843" s="401"/>
      <c r="SLR1843" s="401"/>
      <c r="SLS1843" s="401"/>
      <c r="SLT1843" s="401"/>
      <c r="SLU1843" s="401"/>
      <c r="SLV1843" s="401"/>
      <c r="SLW1843" s="401"/>
      <c r="SLX1843" s="401"/>
      <c r="SLY1843" s="401"/>
      <c r="SLZ1843" s="401"/>
      <c r="SMA1843" s="401"/>
      <c r="SMB1843" s="401"/>
      <c r="SMC1843" s="401"/>
      <c r="SMD1843" s="401"/>
      <c r="SME1843" s="401"/>
      <c r="SMF1843" s="401"/>
      <c r="SMG1843" s="401"/>
      <c r="SMH1843" s="401"/>
      <c r="SMI1843" s="401"/>
      <c r="SMJ1843" s="401"/>
      <c r="SMK1843" s="401"/>
      <c r="SML1843" s="401"/>
      <c r="SMM1843" s="401"/>
      <c r="SMN1843" s="401"/>
      <c r="SMO1843" s="401"/>
      <c r="SMP1843" s="401"/>
      <c r="SMQ1843" s="401"/>
      <c r="SMR1843" s="401"/>
      <c r="SMS1843" s="401"/>
      <c r="SMT1843" s="401"/>
      <c r="SMU1843" s="401"/>
      <c r="SMV1843" s="401"/>
      <c r="SMW1843" s="401"/>
      <c r="SMX1843" s="401"/>
      <c r="SMY1843" s="401"/>
      <c r="SMZ1843" s="401"/>
      <c r="SNA1843" s="401"/>
      <c r="SNB1843" s="401"/>
      <c r="SNC1843" s="401"/>
      <c r="SND1843" s="401"/>
      <c r="SNE1843" s="401"/>
      <c r="SNF1843" s="401"/>
      <c r="SNG1843" s="401"/>
      <c r="SNH1843" s="401"/>
      <c r="SNI1843" s="401"/>
      <c r="SNJ1843" s="401"/>
      <c r="SNK1843" s="401"/>
      <c r="SNL1843" s="401"/>
      <c r="SNM1843" s="401"/>
      <c r="SNN1843" s="401"/>
      <c r="SNO1843" s="401"/>
      <c r="SNP1843" s="401"/>
      <c r="SNQ1843" s="401"/>
      <c r="SNR1843" s="401"/>
      <c r="SNS1843" s="401"/>
      <c r="SNT1843" s="401"/>
      <c r="SNU1843" s="401"/>
      <c r="SNV1843" s="401"/>
      <c r="SNW1843" s="401"/>
      <c r="SNX1843" s="401"/>
      <c r="SNY1843" s="401"/>
      <c r="SNZ1843" s="401"/>
      <c r="SOA1843" s="401"/>
      <c r="SOB1843" s="401"/>
      <c r="SOC1843" s="401"/>
      <c r="SOD1843" s="401"/>
      <c r="SOE1843" s="401"/>
      <c r="SOF1843" s="401"/>
      <c r="SOG1843" s="401"/>
      <c r="SOH1843" s="401"/>
      <c r="SOI1843" s="401"/>
      <c r="SOJ1843" s="401"/>
      <c r="SOK1843" s="401"/>
      <c r="SOL1843" s="401"/>
      <c r="SOM1843" s="401"/>
      <c r="SON1843" s="401"/>
      <c r="SOO1843" s="401"/>
      <c r="SOP1843" s="401"/>
      <c r="SOQ1843" s="401"/>
      <c r="SOR1843" s="401"/>
      <c r="SOS1843" s="401"/>
      <c r="SOT1843" s="401"/>
      <c r="SOU1843" s="401"/>
      <c r="SOV1843" s="401"/>
      <c r="SOW1843" s="401"/>
      <c r="SOX1843" s="401"/>
      <c r="SOY1843" s="401"/>
      <c r="SOZ1843" s="401"/>
      <c r="SPA1843" s="401"/>
      <c r="SPB1843" s="401"/>
      <c r="SPC1843" s="401"/>
      <c r="SPD1843" s="401"/>
      <c r="SPE1843" s="401"/>
      <c r="SPF1843" s="401"/>
      <c r="SPG1843" s="401"/>
      <c r="SPH1843" s="401"/>
      <c r="SPI1843" s="401"/>
      <c r="SPJ1843" s="401"/>
      <c r="SPK1843" s="401"/>
      <c r="SPL1843" s="401"/>
      <c r="SPM1843" s="401"/>
      <c r="SPN1843" s="401"/>
      <c r="SPO1843" s="401"/>
      <c r="SPP1843" s="401"/>
      <c r="SPQ1843" s="401"/>
      <c r="SPR1843" s="401"/>
      <c r="SPS1843" s="401"/>
      <c r="SPT1843" s="401"/>
      <c r="SPU1843" s="401"/>
      <c r="SPV1843" s="401"/>
      <c r="SPW1843" s="401"/>
      <c r="SPX1843" s="401"/>
      <c r="SPY1843" s="401"/>
      <c r="SPZ1843" s="401"/>
      <c r="SQA1843" s="401"/>
      <c r="SQB1843" s="401"/>
      <c r="SQC1843" s="401"/>
      <c r="SQD1843" s="401"/>
      <c r="SQE1843" s="401"/>
      <c r="SQF1843" s="401"/>
      <c r="SQG1843" s="401"/>
      <c r="SQH1843" s="401"/>
      <c r="SQI1843" s="401"/>
      <c r="SQJ1843" s="401"/>
      <c r="SQK1843" s="401"/>
      <c r="SQL1843" s="401"/>
      <c r="SQM1843" s="401"/>
      <c r="SQN1843" s="401"/>
      <c r="SQO1843" s="401"/>
      <c r="SQP1843" s="401"/>
      <c r="SQQ1843" s="401"/>
      <c r="SQR1843" s="401"/>
      <c r="SQS1843" s="401"/>
      <c r="SQT1843" s="401"/>
      <c r="SQU1843" s="401"/>
      <c r="SQV1843" s="401"/>
      <c r="SQW1843" s="401"/>
      <c r="SQX1843" s="401"/>
      <c r="SQY1843" s="401"/>
      <c r="SQZ1843" s="401"/>
      <c r="SRA1843" s="401"/>
      <c r="SRB1843" s="401"/>
      <c r="SRC1843" s="401"/>
      <c r="SRD1843" s="401"/>
      <c r="SRE1843" s="401"/>
      <c r="SRF1843" s="401"/>
      <c r="SRG1843" s="401"/>
      <c r="SRH1843" s="401"/>
      <c r="SRI1843" s="401"/>
      <c r="SRJ1843" s="401"/>
      <c r="SRK1843" s="401"/>
      <c r="SRL1843" s="401"/>
      <c r="SRM1843" s="401"/>
      <c r="SRN1843" s="401"/>
      <c r="SRO1843" s="401"/>
      <c r="SRP1843" s="401"/>
      <c r="SRQ1843" s="401"/>
      <c r="SRR1843" s="401"/>
      <c r="SRS1843" s="401"/>
      <c r="SRT1843" s="401"/>
      <c r="SRU1843" s="401"/>
      <c r="SRV1843" s="401"/>
      <c r="SRW1843" s="401"/>
      <c r="SRX1843" s="401"/>
      <c r="SRY1843" s="401"/>
      <c r="SRZ1843" s="401"/>
      <c r="SSA1843" s="401"/>
      <c r="SSB1843" s="401"/>
      <c r="SSC1843" s="401"/>
      <c r="SSD1843" s="401"/>
      <c r="SSE1843" s="401"/>
      <c r="SSF1843" s="401"/>
      <c r="SSG1843" s="401"/>
      <c r="SSH1843" s="401"/>
      <c r="SSI1843" s="401"/>
      <c r="SSJ1843" s="401"/>
      <c r="SSK1843" s="401"/>
      <c r="SSL1843" s="401"/>
      <c r="SSM1843" s="401"/>
      <c r="SSN1843" s="401"/>
      <c r="SSO1843" s="401"/>
      <c r="SSP1843" s="401"/>
      <c r="SSQ1843" s="401"/>
      <c r="SSR1843" s="401"/>
      <c r="SSS1843" s="401"/>
      <c r="SST1843" s="401"/>
      <c r="SSU1843" s="401"/>
      <c r="SSV1843" s="401"/>
      <c r="SSW1843" s="401"/>
      <c r="SSX1843" s="401"/>
      <c r="SSY1843" s="401"/>
      <c r="SSZ1843" s="401"/>
      <c r="STA1843" s="401"/>
      <c r="STB1843" s="401"/>
      <c r="STC1843" s="401"/>
      <c r="STD1843" s="401"/>
      <c r="STE1843" s="401"/>
      <c r="STF1843" s="401"/>
      <c r="STG1843" s="401"/>
      <c r="STH1843" s="401"/>
      <c r="STI1843" s="401"/>
      <c r="STJ1843" s="401"/>
      <c r="STK1843" s="401"/>
      <c r="STL1843" s="401"/>
      <c r="STM1843" s="401"/>
      <c r="STN1843" s="401"/>
      <c r="STO1843" s="401"/>
      <c r="STP1843" s="401"/>
      <c r="STQ1843" s="401"/>
      <c r="STR1843" s="401"/>
      <c r="STS1843" s="401"/>
      <c r="STT1843" s="401"/>
      <c r="STU1843" s="401"/>
      <c r="STV1843" s="401"/>
      <c r="STW1843" s="401"/>
      <c r="STX1843" s="401"/>
      <c r="STY1843" s="401"/>
      <c r="STZ1843" s="401"/>
      <c r="SUA1843" s="401"/>
      <c r="SUB1843" s="401"/>
      <c r="SUC1843" s="401"/>
      <c r="SUD1843" s="401"/>
      <c r="SUE1843" s="401"/>
      <c r="SUF1843" s="401"/>
      <c r="SUG1843" s="401"/>
      <c r="SUH1843" s="401"/>
      <c r="SUI1843" s="401"/>
      <c r="SUJ1843" s="401"/>
      <c r="SUK1843" s="401"/>
      <c r="SUL1843" s="401"/>
      <c r="SUM1843" s="401"/>
      <c r="SUN1843" s="401"/>
      <c r="SUO1843" s="401"/>
      <c r="SUP1843" s="401"/>
      <c r="SUQ1843" s="401"/>
      <c r="SUR1843" s="401"/>
      <c r="SUS1843" s="401"/>
      <c r="SUT1843" s="401"/>
      <c r="SUU1843" s="401"/>
      <c r="SUV1843" s="401"/>
      <c r="SUW1843" s="401"/>
      <c r="SUX1843" s="401"/>
      <c r="SUY1843" s="401"/>
      <c r="SUZ1843" s="401"/>
      <c r="SVA1843" s="401"/>
      <c r="SVB1843" s="401"/>
      <c r="SVC1843" s="401"/>
      <c r="SVD1843" s="401"/>
      <c r="SVE1843" s="401"/>
      <c r="SVF1843" s="401"/>
      <c r="SVG1843" s="401"/>
      <c r="SVH1843" s="401"/>
      <c r="SVI1843" s="401"/>
      <c r="SVJ1843" s="401"/>
      <c r="SVK1843" s="401"/>
      <c r="SVL1843" s="401"/>
      <c r="SVM1843" s="401"/>
      <c r="SVN1843" s="401"/>
      <c r="SVO1843" s="401"/>
      <c r="SVP1843" s="401"/>
      <c r="SVQ1843" s="401"/>
      <c r="SVR1843" s="401"/>
      <c r="SVS1843" s="401"/>
      <c r="SVT1843" s="401"/>
      <c r="SVU1843" s="401"/>
      <c r="SVV1843" s="401"/>
      <c r="SVW1843" s="401"/>
      <c r="SVX1843" s="401"/>
      <c r="SVY1843" s="401"/>
      <c r="SVZ1843" s="401"/>
      <c r="SWA1843" s="401"/>
      <c r="SWB1843" s="401"/>
      <c r="SWC1843" s="401"/>
      <c r="SWD1843" s="401"/>
      <c r="SWE1843" s="401"/>
      <c r="SWF1843" s="401"/>
      <c r="SWG1843" s="401"/>
      <c r="SWH1843" s="401"/>
      <c r="SWI1843" s="401"/>
      <c r="SWJ1843" s="401"/>
      <c r="SWK1843" s="401"/>
      <c r="SWL1843" s="401"/>
      <c r="SWM1843" s="401"/>
      <c r="SWN1843" s="401"/>
      <c r="SWO1843" s="401"/>
      <c r="SWP1843" s="401"/>
      <c r="SWQ1843" s="401"/>
      <c r="SWR1843" s="401"/>
      <c r="SWS1843" s="401"/>
      <c r="SWT1843" s="401"/>
      <c r="SWU1843" s="401"/>
      <c r="SWV1843" s="401"/>
      <c r="SWW1843" s="401"/>
      <c r="SWX1843" s="401"/>
      <c r="SWY1843" s="401"/>
      <c r="SWZ1843" s="401"/>
      <c r="SXA1843" s="401"/>
      <c r="SXB1843" s="401"/>
      <c r="SXC1843" s="401"/>
      <c r="SXD1843" s="401"/>
      <c r="SXE1843" s="401"/>
      <c r="SXF1843" s="401"/>
      <c r="SXG1843" s="401"/>
      <c r="SXH1843" s="401"/>
      <c r="SXI1843" s="401"/>
      <c r="SXJ1843" s="401"/>
      <c r="SXK1843" s="401"/>
      <c r="SXL1843" s="401"/>
      <c r="SXM1843" s="401"/>
      <c r="SXN1843" s="401"/>
      <c r="SXO1843" s="401"/>
      <c r="SXP1843" s="401"/>
      <c r="SXQ1843" s="401"/>
      <c r="SXR1843" s="401"/>
      <c r="SXS1843" s="401"/>
      <c r="SXT1843" s="401"/>
      <c r="SXU1843" s="401"/>
      <c r="SXV1843" s="401"/>
      <c r="SXW1843" s="401"/>
      <c r="SXX1843" s="401"/>
      <c r="SXY1843" s="401"/>
      <c r="SXZ1843" s="401"/>
      <c r="SYA1843" s="401"/>
      <c r="SYB1843" s="401"/>
      <c r="SYC1843" s="401"/>
      <c r="SYD1843" s="401"/>
      <c r="SYE1843" s="401"/>
      <c r="SYF1843" s="401"/>
      <c r="SYG1843" s="401"/>
      <c r="SYH1843" s="401"/>
      <c r="SYI1843" s="401"/>
      <c r="SYJ1843" s="401"/>
      <c r="SYK1843" s="401"/>
      <c r="SYL1843" s="401"/>
      <c r="SYM1843" s="401"/>
      <c r="SYN1843" s="401"/>
      <c r="SYO1843" s="401"/>
      <c r="SYP1843" s="401"/>
      <c r="SYQ1843" s="401"/>
      <c r="SYR1843" s="401"/>
      <c r="SYS1843" s="401"/>
      <c r="SYT1843" s="401"/>
      <c r="SYU1843" s="401"/>
      <c r="SYV1843" s="401"/>
      <c r="SYW1843" s="401"/>
      <c r="SYX1843" s="401"/>
      <c r="SYY1843" s="401"/>
      <c r="SYZ1843" s="401"/>
      <c r="SZA1843" s="401"/>
      <c r="SZB1843" s="401"/>
      <c r="SZC1843" s="401"/>
      <c r="SZD1843" s="401"/>
      <c r="SZE1843" s="401"/>
      <c r="SZF1843" s="401"/>
      <c r="SZG1843" s="401"/>
      <c r="SZH1843" s="401"/>
      <c r="SZI1843" s="401"/>
      <c r="SZJ1843" s="401"/>
      <c r="SZK1843" s="401"/>
      <c r="SZL1843" s="401"/>
      <c r="SZM1843" s="401"/>
      <c r="SZN1843" s="401"/>
      <c r="SZO1843" s="401"/>
      <c r="SZP1843" s="401"/>
      <c r="SZQ1843" s="401"/>
      <c r="SZR1843" s="401"/>
      <c r="SZS1843" s="401"/>
      <c r="SZT1843" s="401"/>
      <c r="SZU1843" s="401"/>
      <c r="SZV1843" s="401"/>
      <c r="SZW1843" s="401"/>
      <c r="SZX1843" s="401"/>
      <c r="SZY1843" s="401"/>
      <c r="SZZ1843" s="401"/>
      <c r="TAA1843" s="401"/>
      <c r="TAB1843" s="401"/>
      <c r="TAC1843" s="401"/>
      <c r="TAD1843" s="401"/>
      <c r="TAE1843" s="401"/>
      <c r="TAF1843" s="401"/>
      <c r="TAG1843" s="401"/>
      <c r="TAH1843" s="401"/>
      <c r="TAI1843" s="401"/>
      <c r="TAJ1843" s="401"/>
      <c r="TAK1843" s="401"/>
      <c r="TAL1843" s="401"/>
      <c r="TAM1843" s="401"/>
      <c r="TAN1843" s="401"/>
      <c r="TAO1843" s="401"/>
      <c r="TAP1843" s="401"/>
      <c r="TAQ1843" s="401"/>
      <c r="TAR1843" s="401"/>
      <c r="TAS1843" s="401"/>
      <c r="TAT1843" s="401"/>
      <c r="TAU1843" s="401"/>
      <c r="TAV1843" s="401"/>
      <c r="TAW1843" s="401"/>
      <c r="TAX1843" s="401"/>
      <c r="TAY1843" s="401"/>
      <c r="TAZ1843" s="401"/>
      <c r="TBA1843" s="401"/>
      <c r="TBB1843" s="401"/>
      <c r="TBC1843" s="401"/>
      <c r="TBD1843" s="401"/>
      <c r="TBE1843" s="401"/>
      <c r="TBF1843" s="401"/>
      <c r="TBG1843" s="401"/>
      <c r="TBH1843" s="401"/>
      <c r="TBI1843" s="401"/>
      <c r="TBJ1843" s="401"/>
      <c r="TBK1843" s="401"/>
      <c r="TBL1843" s="401"/>
      <c r="TBM1843" s="401"/>
      <c r="TBN1843" s="401"/>
      <c r="TBO1843" s="401"/>
      <c r="TBP1843" s="401"/>
      <c r="TBQ1843" s="401"/>
      <c r="TBR1843" s="401"/>
      <c r="TBS1843" s="401"/>
      <c r="TBT1843" s="401"/>
      <c r="TBU1843" s="401"/>
      <c r="TBV1843" s="401"/>
      <c r="TBW1843" s="401"/>
      <c r="TBX1843" s="401"/>
      <c r="TBY1843" s="401"/>
      <c r="TBZ1843" s="401"/>
      <c r="TCA1843" s="401"/>
      <c r="TCB1843" s="401"/>
      <c r="TCC1843" s="401"/>
      <c r="TCD1843" s="401"/>
      <c r="TCE1843" s="401"/>
      <c r="TCF1843" s="401"/>
      <c r="TCG1843" s="401"/>
      <c r="TCH1843" s="401"/>
      <c r="TCI1843" s="401"/>
      <c r="TCJ1843" s="401"/>
      <c r="TCK1843" s="401"/>
      <c r="TCL1843" s="401"/>
      <c r="TCM1843" s="401"/>
      <c r="TCN1843" s="401"/>
      <c r="TCO1843" s="401"/>
      <c r="TCP1843" s="401"/>
      <c r="TCQ1843" s="401"/>
      <c r="TCR1843" s="401"/>
      <c r="TCS1843" s="401"/>
      <c r="TCT1843" s="401"/>
      <c r="TCU1843" s="401"/>
      <c r="TCV1843" s="401"/>
      <c r="TCW1843" s="401"/>
      <c r="TCX1843" s="401"/>
      <c r="TCY1843" s="401"/>
      <c r="TCZ1843" s="401"/>
      <c r="TDA1843" s="401"/>
      <c r="TDB1843" s="401"/>
      <c r="TDC1843" s="401"/>
      <c r="TDD1843" s="401"/>
      <c r="TDE1843" s="401"/>
      <c r="TDF1843" s="401"/>
      <c r="TDG1843" s="401"/>
      <c r="TDH1843" s="401"/>
      <c r="TDI1843" s="401"/>
      <c r="TDJ1843" s="401"/>
      <c r="TDK1843" s="401"/>
      <c r="TDL1843" s="401"/>
      <c r="TDM1843" s="401"/>
      <c r="TDN1843" s="401"/>
      <c r="TDO1843" s="401"/>
      <c r="TDP1843" s="401"/>
      <c r="TDQ1843" s="401"/>
      <c r="TDR1843" s="401"/>
      <c r="TDS1843" s="401"/>
      <c r="TDT1843" s="401"/>
      <c r="TDU1843" s="401"/>
      <c r="TDV1843" s="401"/>
      <c r="TDW1843" s="401"/>
      <c r="TDX1843" s="401"/>
      <c r="TDY1843" s="401"/>
      <c r="TDZ1843" s="401"/>
      <c r="TEA1843" s="401"/>
      <c r="TEB1843" s="401"/>
      <c r="TEC1843" s="401"/>
      <c r="TED1843" s="401"/>
      <c r="TEE1843" s="401"/>
      <c r="TEF1843" s="401"/>
      <c r="TEG1843" s="401"/>
      <c r="TEH1843" s="401"/>
      <c r="TEI1843" s="401"/>
      <c r="TEJ1843" s="401"/>
      <c r="TEK1843" s="401"/>
      <c r="TEL1843" s="401"/>
      <c r="TEM1843" s="401"/>
      <c r="TEN1843" s="401"/>
      <c r="TEO1843" s="401"/>
      <c r="TEP1843" s="401"/>
      <c r="TEQ1843" s="401"/>
      <c r="TER1843" s="401"/>
      <c r="TES1843" s="401"/>
      <c r="TET1843" s="401"/>
      <c r="TEU1843" s="401"/>
      <c r="TEV1843" s="401"/>
      <c r="TEW1843" s="401"/>
      <c r="TEX1843" s="401"/>
      <c r="TEY1843" s="401"/>
      <c r="TEZ1843" s="401"/>
      <c r="TFA1843" s="401"/>
      <c r="TFB1843" s="401"/>
      <c r="TFC1843" s="401"/>
      <c r="TFD1843" s="401"/>
      <c r="TFE1843" s="401"/>
      <c r="TFF1843" s="401"/>
      <c r="TFG1843" s="401"/>
      <c r="TFH1843" s="401"/>
      <c r="TFI1843" s="401"/>
      <c r="TFJ1843" s="401"/>
      <c r="TFK1843" s="401"/>
      <c r="TFL1843" s="401"/>
      <c r="TFM1843" s="401"/>
      <c r="TFN1843" s="401"/>
      <c r="TFO1843" s="401"/>
      <c r="TFP1843" s="401"/>
      <c r="TFQ1843" s="401"/>
      <c r="TFR1843" s="401"/>
      <c r="TFS1843" s="401"/>
      <c r="TFT1843" s="401"/>
      <c r="TFU1843" s="401"/>
      <c r="TFV1843" s="401"/>
      <c r="TFW1843" s="401"/>
      <c r="TFX1843" s="401"/>
      <c r="TFY1843" s="401"/>
      <c r="TFZ1843" s="401"/>
      <c r="TGA1843" s="401"/>
      <c r="TGB1843" s="401"/>
      <c r="TGC1843" s="401"/>
      <c r="TGD1843" s="401"/>
      <c r="TGE1843" s="401"/>
      <c r="TGF1843" s="401"/>
      <c r="TGG1843" s="401"/>
      <c r="TGH1843" s="401"/>
      <c r="TGI1843" s="401"/>
      <c r="TGJ1843" s="401"/>
      <c r="TGK1843" s="401"/>
      <c r="TGL1843" s="401"/>
      <c r="TGM1843" s="401"/>
      <c r="TGN1843" s="401"/>
      <c r="TGO1843" s="401"/>
      <c r="TGP1843" s="401"/>
      <c r="TGQ1843" s="401"/>
      <c r="TGR1843" s="401"/>
      <c r="TGS1843" s="401"/>
      <c r="TGT1843" s="401"/>
      <c r="TGU1843" s="401"/>
      <c r="TGV1843" s="401"/>
      <c r="TGW1843" s="401"/>
      <c r="TGX1843" s="401"/>
      <c r="TGY1843" s="401"/>
      <c r="TGZ1843" s="401"/>
      <c r="THA1843" s="401"/>
      <c r="THB1843" s="401"/>
      <c r="THC1843" s="401"/>
      <c r="THD1843" s="401"/>
      <c r="THE1843" s="401"/>
      <c r="THF1843" s="401"/>
      <c r="THG1843" s="401"/>
      <c r="THH1843" s="401"/>
      <c r="THI1843" s="401"/>
      <c r="THJ1843" s="401"/>
      <c r="THK1843" s="401"/>
      <c r="THL1843" s="401"/>
      <c r="THM1843" s="401"/>
      <c r="THN1843" s="401"/>
      <c r="THO1843" s="401"/>
      <c r="THP1843" s="401"/>
      <c r="THQ1843" s="401"/>
      <c r="THR1843" s="401"/>
      <c r="THS1843" s="401"/>
      <c r="THT1843" s="401"/>
      <c r="THU1843" s="401"/>
      <c r="THV1843" s="401"/>
      <c r="THW1843" s="401"/>
      <c r="THX1843" s="401"/>
      <c r="THY1843" s="401"/>
      <c r="THZ1843" s="401"/>
      <c r="TIA1843" s="401"/>
      <c r="TIB1843" s="401"/>
      <c r="TIC1843" s="401"/>
      <c r="TID1843" s="401"/>
      <c r="TIE1843" s="401"/>
      <c r="TIF1843" s="401"/>
      <c r="TIG1843" s="401"/>
      <c r="TIH1843" s="401"/>
      <c r="TII1843" s="401"/>
      <c r="TIJ1843" s="401"/>
      <c r="TIK1843" s="401"/>
      <c r="TIL1843" s="401"/>
      <c r="TIM1843" s="401"/>
      <c r="TIN1843" s="401"/>
      <c r="TIO1843" s="401"/>
      <c r="TIP1843" s="401"/>
      <c r="TIQ1843" s="401"/>
      <c r="TIR1843" s="401"/>
      <c r="TIS1843" s="401"/>
      <c r="TIT1843" s="401"/>
      <c r="TIU1843" s="401"/>
      <c r="TIV1843" s="401"/>
      <c r="TIW1843" s="401"/>
      <c r="TIX1843" s="401"/>
      <c r="TIY1843" s="401"/>
      <c r="TIZ1843" s="401"/>
      <c r="TJA1843" s="401"/>
      <c r="TJB1843" s="401"/>
      <c r="TJC1843" s="401"/>
      <c r="TJD1843" s="401"/>
      <c r="TJE1843" s="401"/>
      <c r="TJF1843" s="401"/>
      <c r="TJG1843" s="401"/>
      <c r="TJH1843" s="401"/>
      <c r="TJI1843" s="401"/>
      <c r="TJJ1843" s="401"/>
      <c r="TJK1843" s="401"/>
      <c r="TJL1843" s="401"/>
      <c r="TJM1843" s="401"/>
      <c r="TJN1843" s="401"/>
      <c r="TJO1843" s="401"/>
      <c r="TJP1843" s="401"/>
      <c r="TJQ1843" s="401"/>
      <c r="TJR1843" s="401"/>
      <c r="TJS1843" s="401"/>
      <c r="TJT1843" s="401"/>
      <c r="TJU1843" s="401"/>
      <c r="TJV1843" s="401"/>
      <c r="TJW1843" s="401"/>
      <c r="TJX1843" s="401"/>
      <c r="TJY1843" s="401"/>
      <c r="TJZ1843" s="401"/>
      <c r="TKA1843" s="401"/>
      <c r="TKB1843" s="401"/>
      <c r="TKC1843" s="401"/>
      <c r="TKD1843" s="401"/>
      <c r="TKE1843" s="401"/>
      <c r="TKF1843" s="401"/>
      <c r="TKG1843" s="401"/>
      <c r="TKH1843" s="401"/>
      <c r="TKI1843" s="401"/>
      <c r="TKJ1843" s="401"/>
      <c r="TKK1843" s="401"/>
      <c r="TKL1843" s="401"/>
      <c r="TKM1843" s="401"/>
      <c r="TKN1843" s="401"/>
      <c r="TKO1843" s="401"/>
      <c r="TKP1843" s="401"/>
      <c r="TKQ1843" s="401"/>
      <c r="TKR1843" s="401"/>
      <c r="TKS1843" s="401"/>
      <c r="TKT1843" s="401"/>
      <c r="TKU1843" s="401"/>
      <c r="TKV1843" s="401"/>
      <c r="TKW1843" s="401"/>
      <c r="TKX1843" s="401"/>
      <c r="TKY1843" s="401"/>
      <c r="TKZ1843" s="401"/>
      <c r="TLA1843" s="401"/>
      <c r="TLB1843" s="401"/>
      <c r="TLC1843" s="401"/>
      <c r="TLD1843" s="401"/>
      <c r="TLE1843" s="401"/>
      <c r="TLF1843" s="401"/>
      <c r="TLG1843" s="401"/>
      <c r="TLH1843" s="401"/>
      <c r="TLI1843" s="401"/>
      <c r="TLJ1843" s="401"/>
      <c r="TLK1843" s="401"/>
      <c r="TLL1843" s="401"/>
      <c r="TLM1843" s="401"/>
      <c r="TLN1843" s="401"/>
      <c r="TLO1843" s="401"/>
      <c r="TLP1843" s="401"/>
      <c r="TLQ1843" s="401"/>
      <c r="TLR1843" s="401"/>
      <c r="TLS1843" s="401"/>
      <c r="TLT1843" s="401"/>
      <c r="TLU1843" s="401"/>
      <c r="TLV1843" s="401"/>
      <c r="TLW1843" s="401"/>
      <c r="TLX1843" s="401"/>
      <c r="TLY1843" s="401"/>
      <c r="TLZ1843" s="401"/>
      <c r="TMA1843" s="401"/>
      <c r="TMB1843" s="401"/>
      <c r="TMC1843" s="401"/>
      <c r="TMD1843" s="401"/>
      <c r="TME1843" s="401"/>
      <c r="TMF1843" s="401"/>
      <c r="TMG1843" s="401"/>
      <c r="TMH1843" s="401"/>
      <c r="TMI1843" s="401"/>
      <c r="TMJ1843" s="401"/>
      <c r="TMK1843" s="401"/>
      <c r="TML1843" s="401"/>
      <c r="TMM1843" s="401"/>
      <c r="TMN1843" s="401"/>
      <c r="TMO1843" s="401"/>
      <c r="TMP1843" s="401"/>
      <c r="TMQ1843" s="401"/>
      <c r="TMR1843" s="401"/>
      <c r="TMS1843" s="401"/>
      <c r="TMT1843" s="401"/>
      <c r="TMU1843" s="401"/>
      <c r="TMV1843" s="401"/>
      <c r="TMW1843" s="401"/>
      <c r="TMX1843" s="401"/>
      <c r="TMY1843" s="401"/>
      <c r="TMZ1843" s="401"/>
      <c r="TNA1843" s="401"/>
      <c r="TNB1843" s="401"/>
      <c r="TNC1843" s="401"/>
      <c r="TND1843" s="401"/>
      <c r="TNE1843" s="401"/>
      <c r="TNF1843" s="401"/>
      <c r="TNG1843" s="401"/>
      <c r="TNH1843" s="401"/>
      <c r="TNI1843" s="401"/>
      <c r="TNJ1843" s="401"/>
      <c r="TNK1843" s="401"/>
      <c r="TNL1843" s="401"/>
      <c r="TNM1843" s="401"/>
      <c r="TNN1843" s="401"/>
      <c r="TNO1843" s="401"/>
      <c r="TNP1843" s="401"/>
      <c r="TNQ1843" s="401"/>
      <c r="TNR1843" s="401"/>
      <c r="TNS1843" s="401"/>
      <c r="TNT1843" s="401"/>
      <c r="TNU1843" s="401"/>
      <c r="TNV1843" s="401"/>
      <c r="TNW1843" s="401"/>
      <c r="TNX1843" s="401"/>
      <c r="TNY1843" s="401"/>
      <c r="TNZ1843" s="401"/>
      <c r="TOA1843" s="401"/>
      <c r="TOB1843" s="401"/>
      <c r="TOC1843" s="401"/>
      <c r="TOD1843" s="401"/>
      <c r="TOE1843" s="401"/>
      <c r="TOF1843" s="401"/>
      <c r="TOG1843" s="401"/>
      <c r="TOH1843" s="401"/>
      <c r="TOI1843" s="401"/>
      <c r="TOJ1843" s="401"/>
      <c r="TOK1843" s="401"/>
      <c r="TOL1843" s="401"/>
      <c r="TOM1843" s="401"/>
      <c r="TON1843" s="401"/>
      <c r="TOO1843" s="401"/>
      <c r="TOP1843" s="401"/>
      <c r="TOQ1843" s="401"/>
      <c r="TOR1843" s="401"/>
      <c r="TOS1843" s="401"/>
      <c r="TOT1843" s="401"/>
      <c r="TOU1843" s="401"/>
      <c r="TOV1843" s="401"/>
      <c r="TOW1843" s="401"/>
      <c r="TOX1843" s="401"/>
      <c r="TOY1843" s="401"/>
      <c r="TOZ1843" s="401"/>
      <c r="TPA1843" s="401"/>
      <c r="TPB1843" s="401"/>
      <c r="TPC1843" s="401"/>
      <c r="TPD1843" s="401"/>
      <c r="TPE1843" s="401"/>
      <c r="TPF1843" s="401"/>
      <c r="TPG1843" s="401"/>
      <c r="TPH1843" s="401"/>
      <c r="TPI1843" s="401"/>
      <c r="TPJ1843" s="401"/>
      <c r="TPK1843" s="401"/>
      <c r="TPL1843" s="401"/>
      <c r="TPM1843" s="401"/>
      <c r="TPN1843" s="401"/>
      <c r="TPO1843" s="401"/>
      <c r="TPP1843" s="401"/>
      <c r="TPQ1843" s="401"/>
      <c r="TPR1843" s="401"/>
      <c r="TPS1843" s="401"/>
      <c r="TPT1843" s="401"/>
      <c r="TPU1843" s="401"/>
      <c r="TPV1843" s="401"/>
      <c r="TPW1843" s="401"/>
      <c r="TPX1843" s="401"/>
      <c r="TPY1843" s="401"/>
      <c r="TPZ1843" s="401"/>
      <c r="TQA1843" s="401"/>
      <c r="TQB1843" s="401"/>
      <c r="TQC1843" s="401"/>
      <c r="TQD1843" s="401"/>
      <c r="TQE1843" s="401"/>
      <c r="TQF1843" s="401"/>
      <c r="TQG1843" s="401"/>
      <c r="TQH1843" s="401"/>
      <c r="TQI1843" s="401"/>
      <c r="TQJ1843" s="401"/>
      <c r="TQK1843" s="401"/>
      <c r="TQL1843" s="401"/>
      <c r="TQM1843" s="401"/>
      <c r="TQN1843" s="401"/>
      <c r="TQO1843" s="401"/>
      <c r="TQP1843" s="401"/>
      <c r="TQQ1843" s="401"/>
      <c r="TQR1843" s="401"/>
      <c r="TQS1843" s="401"/>
      <c r="TQT1843" s="401"/>
      <c r="TQU1843" s="401"/>
      <c r="TQV1843" s="401"/>
      <c r="TQW1843" s="401"/>
      <c r="TQX1843" s="401"/>
      <c r="TQY1843" s="401"/>
      <c r="TQZ1843" s="401"/>
      <c r="TRA1843" s="401"/>
      <c r="TRB1843" s="401"/>
      <c r="TRC1843" s="401"/>
      <c r="TRD1843" s="401"/>
      <c r="TRE1843" s="401"/>
      <c r="TRF1843" s="401"/>
      <c r="TRG1843" s="401"/>
      <c r="TRH1843" s="401"/>
      <c r="TRI1843" s="401"/>
      <c r="TRJ1843" s="401"/>
      <c r="TRK1843" s="401"/>
      <c r="TRL1843" s="401"/>
      <c r="TRM1843" s="401"/>
      <c r="TRN1843" s="401"/>
      <c r="TRO1843" s="401"/>
      <c r="TRP1843" s="401"/>
      <c r="TRQ1843" s="401"/>
      <c r="TRR1843" s="401"/>
      <c r="TRS1843" s="401"/>
      <c r="TRT1843" s="401"/>
      <c r="TRU1843" s="401"/>
      <c r="TRV1843" s="401"/>
      <c r="TRW1843" s="401"/>
      <c r="TRX1843" s="401"/>
      <c r="TRY1843" s="401"/>
      <c r="TRZ1843" s="401"/>
      <c r="TSA1843" s="401"/>
      <c r="TSB1843" s="401"/>
      <c r="TSC1843" s="401"/>
      <c r="TSD1843" s="401"/>
      <c r="TSE1843" s="401"/>
      <c r="TSF1843" s="401"/>
      <c r="TSG1843" s="401"/>
      <c r="TSH1843" s="401"/>
      <c r="TSI1843" s="401"/>
      <c r="TSJ1843" s="401"/>
      <c r="TSK1843" s="401"/>
      <c r="TSL1843" s="401"/>
      <c r="TSM1843" s="401"/>
      <c r="TSN1843" s="401"/>
      <c r="TSO1843" s="401"/>
      <c r="TSP1843" s="401"/>
      <c r="TSQ1843" s="401"/>
      <c r="TSR1843" s="401"/>
      <c r="TSS1843" s="401"/>
      <c r="TST1843" s="401"/>
      <c r="TSU1843" s="401"/>
      <c r="TSV1843" s="401"/>
      <c r="TSW1843" s="401"/>
      <c r="TSX1843" s="401"/>
      <c r="TSY1843" s="401"/>
      <c r="TSZ1843" s="401"/>
      <c r="TTA1843" s="401"/>
      <c r="TTB1843" s="401"/>
      <c r="TTC1843" s="401"/>
      <c r="TTD1843" s="401"/>
      <c r="TTE1843" s="401"/>
      <c r="TTF1843" s="401"/>
      <c r="TTG1843" s="401"/>
      <c r="TTH1843" s="401"/>
      <c r="TTI1843" s="401"/>
      <c r="TTJ1843" s="401"/>
      <c r="TTK1843" s="401"/>
      <c r="TTL1843" s="401"/>
      <c r="TTM1843" s="401"/>
      <c r="TTN1843" s="401"/>
      <c r="TTO1843" s="401"/>
      <c r="TTP1843" s="401"/>
      <c r="TTQ1843" s="401"/>
      <c r="TTR1843" s="401"/>
      <c r="TTS1843" s="401"/>
      <c r="TTT1843" s="401"/>
      <c r="TTU1843" s="401"/>
      <c r="TTV1843" s="401"/>
      <c r="TTW1843" s="401"/>
      <c r="TTX1843" s="401"/>
      <c r="TTY1843" s="401"/>
      <c r="TTZ1843" s="401"/>
      <c r="TUA1843" s="401"/>
      <c r="TUB1843" s="401"/>
      <c r="TUC1843" s="401"/>
      <c r="TUD1843" s="401"/>
      <c r="TUE1843" s="401"/>
      <c r="TUF1843" s="401"/>
      <c r="TUG1843" s="401"/>
      <c r="TUH1843" s="401"/>
      <c r="TUI1843" s="401"/>
      <c r="TUJ1843" s="401"/>
      <c r="TUK1843" s="401"/>
      <c r="TUL1843" s="401"/>
      <c r="TUM1843" s="401"/>
      <c r="TUN1843" s="401"/>
      <c r="TUO1843" s="401"/>
      <c r="TUP1843" s="401"/>
      <c r="TUQ1843" s="401"/>
      <c r="TUR1843" s="401"/>
      <c r="TUS1843" s="401"/>
      <c r="TUT1843" s="401"/>
      <c r="TUU1843" s="401"/>
      <c r="TUV1843" s="401"/>
      <c r="TUW1843" s="401"/>
      <c r="TUX1843" s="401"/>
      <c r="TUY1843" s="401"/>
      <c r="TUZ1843" s="401"/>
      <c r="TVA1843" s="401"/>
      <c r="TVB1843" s="401"/>
      <c r="TVC1843" s="401"/>
      <c r="TVD1843" s="401"/>
      <c r="TVE1843" s="401"/>
      <c r="TVF1843" s="401"/>
      <c r="TVG1843" s="401"/>
      <c r="TVH1843" s="401"/>
      <c r="TVI1843" s="401"/>
      <c r="TVJ1843" s="401"/>
      <c r="TVK1843" s="401"/>
      <c r="TVL1843" s="401"/>
      <c r="TVM1843" s="401"/>
      <c r="TVN1843" s="401"/>
      <c r="TVO1843" s="401"/>
      <c r="TVP1843" s="401"/>
      <c r="TVQ1843" s="401"/>
      <c r="TVR1843" s="401"/>
      <c r="TVS1843" s="401"/>
      <c r="TVT1843" s="401"/>
      <c r="TVU1843" s="401"/>
      <c r="TVV1843" s="401"/>
      <c r="TVW1843" s="401"/>
      <c r="TVX1843" s="401"/>
      <c r="TVY1843" s="401"/>
      <c r="TVZ1843" s="401"/>
      <c r="TWA1843" s="401"/>
      <c r="TWB1843" s="401"/>
      <c r="TWC1843" s="401"/>
      <c r="TWD1843" s="401"/>
      <c r="TWE1843" s="401"/>
      <c r="TWF1843" s="401"/>
      <c r="TWG1843" s="401"/>
      <c r="TWH1843" s="401"/>
      <c r="TWI1843" s="401"/>
      <c r="TWJ1843" s="401"/>
      <c r="TWK1843" s="401"/>
      <c r="TWL1843" s="401"/>
      <c r="TWM1843" s="401"/>
      <c r="TWN1843" s="401"/>
      <c r="TWO1843" s="401"/>
      <c r="TWP1843" s="401"/>
      <c r="TWQ1843" s="401"/>
      <c r="TWR1843" s="401"/>
      <c r="TWS1843" s="401"/>
      <c r="TWT1843" s="401"/>
      <c r="TWU1843" s="401"/>
      <c r="TWV1843" s="401"/>
      <c r="TWW1843" s="401"/>
      <c r="TWX1843" s="401"/>
      <c r="TWY1843" s="401"/>
      <c r="TWZ1843" s="401"/>
      <c r="TXA1843" s="401"/>
      <c r="TXB1843" s="401"/>
      <c r="TXC1843" s="401"/>
      <c r="TXD1843" s="401"/>
      <c r="TXE1843" s="401"/>
      <c r="TXF1843" s="401"/>
      <c r="TXG1843" s="401"/>
      <c r="TXH1843" s="401"/>
      <c r="TXI1843" s="401"/>
      <c r="TXJ1843" s="401"/>
      <c r="TXK1843" s="401"/>
      <c r="TXL1843" s="401"/>
      <c r="TXM1843" s="401"/>
      <c r="TXN1843" s="401"/>
      <c r="TXO1843" s="401"/>
      <c r="TXP1843" s="401"/>
      <c r="TXQ1843" s="401"/>
      <c r="TXR1843" s="401"/>
      <c r="TXS1843" s="401"/>
      <c r="TXT1843" s="401"/>
      <c r="TXU1843" s="401"/>
      <c r="TXV1843" s="401"/>
      <c r="TXW1843" s="401"/>
      <c r="TXX1843" s="401"/>
      <c r="TXY1843" s="401"/>
      <c r="TXZ1843" s="401"/>
      <c r="TYA1843" s="401"/>
      <c r="TYB1843" s="401"/>
      <c r="TYC1843" s="401"/>
      <c r="TYD1843" s="401"/>
      <c r="TYE1843" s="401"/>
      <c r="TYF1843" s="401"/>
      <c r="TYG1843" s="401"/>
      <c r="TYH1843" s="401"/>
      <c r="TYI1843" s="401"/>
      <c r="TYJ1843" s="401"/>
      <c r="TYK1843" s="401"/>
      <c r="TYL1843" s="401"/>
      <c r="TYM1843" s="401"/>
      <c r="TYN1843" s="401"/>
      <c r="TYO1843" s="401"/>
      <c r="TYP1843" s="401"/>
      <c r="TYQ1843" s="401"/>
      <c r="TYR1843" s="401"/>
      <c r="TYS1843" s="401"/>
      <c r="TYT1843" s="401"/>
      <c r="TYU1843" s="401"/>
      <c r="TYV1843" s="401"/>
      <c r="TYW1843" s="401"/>
      <c r="TYX1843" s="401"/>
      <c r="TYY1843" s="401"/>
      <c r="TYZ1843" s="401"/>
      <c r="TZA1843" s="401"/>
      <c r="TZB1843" s="401"/>
      <c r="TZC1843" s="401"/>
      <c r="TZD1843" s="401"/>
      <c r="TZE1843" s="401"/>
      <c r="TZF1843" s="401"/>
      <c r="TZG1843" s="401"/>
      <c r="TZH1843" s="401"/>
      <c r="TZI1843" s="401"/>
      <c r="TZJ1843" s="401"/>
      <c r="TZK1843" s="401"/>
      <c r="TZL1843" s="401"/>
      <c r="TZM1843" s="401"/>
      <c r="TZN1843" s="401"/>
      <c r="TZO1843" s="401"/>
      <c r="TZP1843" s="401"/>
      <c r="TZQ1843" s="401"/>
      <c r="TZR1843" s="401"/>
      <c r="TZS1843" s="401"/>
      <c r="TZT1843" s="401"/>
      <c r="TZU1843" s="401"/>
      <c r="TZV1843" s="401"/>
      <c r="TZW1843" s="401"/>
      <c r="TZX1843" s="401"/>
      <c r="TZY1843" s="401"/>
      <c r="TZZ1843" s="401"/>
      <c r="UAA1843" s="401"/>
      <c r="UAB1843" s="401"/>
      <c r="UAC1843" s="401"/>
      <c r="UAD1843" s="401"/>
      <c r="UAE1843" s="401"/>
      <c r="UAF1843" s="401"/>
      <c r="UAG1843" s="401"/>
      <c r="UAH1843" s="401"/>
      <c r="UAI1843" s="401"/>
      <c r="UAJ1843" s="401"/>
      <c r="UAK1843" s="401"/>
      <c r="UAL1843" s="401"/>
      <c r="UAM1843" s="401"/>
      <c r="UAN1843" s="401"/>
      <c r="UAO1843" s="401"/>
      <c r="UAP1843" s="401"/>
      <c r="UAQ1843" s="401"/>
      <c r="UAR1843" s="401"/>
      <c r="UAS1843" s="401"/>
      <c r="UAT1843" s="401"/>
      <c r="UAU1843" s="401"/>
      <c r="UAV1843" s="401"/>
      <c r="UAW1843" s="401"/>
      <c r="UAX1843" s="401"/>
      <c r="UAY1843" s="401"/>
      <c r="UAZ1843" s="401"/>
      <c r="UBA1843" s="401"/>
      <c r="UBB1843" s="401"/>
      <c r="UBC1843" s="401"/>
      <c r="UBD1843" s="401"/>
      <c r="UBE1843" s="401"/>
      <c r="UBF1843" s="401"/>
      <c r="UBG1843" s="401"/>
      <c r="UBH1843" s="401"/>
      <c r="UBI1843" s="401"/>
      <c r="UBJ1843" s="401"/>
      <c r="UBK1843" s="401"/>
      <c r="UBL1843" s="401"/>
      <c r="UBM1843" s="401"/>
      <c r="UBN1843" s="401"/>
      <c r="UBO1843" s="401"/>
      <c r="UBP1843" s="401"/>
      <c r="UBQ1843" s="401"/>
      <c r="UBR1843" s="401"/>
      <c r="UBS1843" s="401"/>
      <c r="UBT1843" s="401"/>
      <c r="UBU1843" s="401"/>
      <c r="UBV1843" s="401"/>
      <c r="UBW1843" s="401"/>
      <c r="UBX1843" s="401"/>
      <c r="UBY1843" s="401"/>
      <c r="UBZ1843" s="401"/>
      <c r="UCA1843" s="401"/>
      <c r="UCB1843" s="401"/>
      <c r="UCC1843" s="401"/>
      <c r="UCD1843" s="401"/>
      <c r="UCE1843" s="401"/>
      <c r="UCF1843" s="401"/>
      <c r="UCG1843" s="401"/>
      <c r="UCH1843" s="401"/>
      <c r="UCI1843" s="401"/>
      <c r="UCJ1843" s="401"/>
      <c r="UCK1843" s="401"/>
      <c r="UCL1843" s="401"/>
      <c r="UCM1843" s="401"/>
      <c r="UCN1843" s="401"/>
      <c r="UCO1843" s="401"/>
      <c r="UCP1843" s="401"/>
      <c r="UCQ1843" s="401"/>
      <c r="UCR1843" s="401"/>
      <c r="UCS1843" s="401"/>
      <c r="UCT1843" s="401"/>
      <c r="UCU1843" s="401"/>
      <c r="UCV1843" s="401"/>
      <c r="UCW1843" s="401"/>
      <c r="UCX1843" s="401"/>
      <c r="UCY1843" s="401"/>
      <c r="UCZ1843" s="401"/>
      <c r="UDA1843" s="401"/>
      <c r="UDB1843" s="401"/>
      <c r="UDC1843" s="401"/>
      <c r="UDD1843" s="401"/>
      <c r="UDE1843" s="401"/>
      <c r="UDF1843" s="401"/>
      <c r="UDG1843" s="401"/>
      <c r="UDH1843" s="401"/>
      <c r="UDI1843" s="401"/>
      <c r="UDJ1843" s="401"/>
      <c r="UDK1843" s="401"/>
      <c r="UDL1843" s="401"/>
      <c r="UDM1843" s="401"/>
      <c r="UDN1843" s="401"/>
      <c r="UDO1843" s="401"/>
      <c r="UDP1843" s="401"/>
      <c r="UDQ1843" s="401"/>
      <c r="UDR1843" s="401"/>
      <c r="UDS1843" s="401"/>
      <c r="UDT1843" s="401"/>
      <c r="UDU1843" s="401"/>
      <c r="UDV1843" s="401"/>
      <c r="UDW1843" s="401"/>
      <c r="UDX1843" s="401"/>
      <c r="UDY1843" s="401"/>
      <c r="UDZ1843" s="401"/>
      <c r="UEA1843" s="401"/>
      <c r="UEB1843" s="401"/>
      <c r="UEC1843" s="401"/>
      <c r="UED1843" s="401"/>
      <c r="UEE1843" s="401"/>
      <c r="UEF1843" s="401"/>
      <c r="UEG1843" s="401"/>
      <c r="UEH1843" s="401"/>
      <c r="UEI1843" s="401"/>
      <c r="UEJ1843" s="401"/>
      <c r="UEK1843" s="401"/>
      <c r="UEL1843" s="401"/>
      <c r="UEM1843" s="401"/>
      <c r="UEN1843" s="401"/>
      <c r="UEO1843" s="401"/>
      <c r="UEP1843" s="401"/>
      <c r="UEQ1843" s="401"/>
      <c r="UER1843" s="401"/>
      <c r="UES1843" s="401"/>
      <c r="UET1843" s="401"/>
      <c r="UEU1843" s="401"/>
      <c r="UEV1843" s="401"/>
      <c r="UEW1843" s="401"/>
      <c r="UEX1843" s="401"/>
      <c r="UEY1843" s="401"/>
      <c r="UEZ1843" s="401"/>
      <c r="UFA1843" s="401"/>
      <c r="UFB1843" s="401"/>
      <c r="UFC1843" s="401"/>
      <c r="UFD1843" s="401"/>
      <c r="UFE1843" s="401"/>
      <c r="UFF1843" s="401"/>
      <c r="UFG1843" s="401"/>
      <c r="UFH1843" s="401"/>
      <c r="UFI1843" s="401"/>
      <c r="UFJ1843" s="401"/>
      <c r="UFK1843" s="401"/>
      <c r="UFL1843" s="401"/>
      <c r="UFM1843" s="401"/>
      <c r="UFN1843" s="401"/>
      <c r="UFO1843" s="401"/>
      <c r="UFP1843" s="401"/>
      <c r="UFQ1843" s="401"/>
      <c r="UFR1843" s="401"/>
      <c r="UFS1843" s="401"/>
      <c r="UFT1843" s="401"/>
      <c r="UFU1843" s="401"/>
      <c r="UFV1843" s="401"/>
      <c r="UFW1843" s="401"/>
      <c r="UFX1843" s="401"/>
      <c r="UFY1843" s="401"/>
      <c r="UFZ1843" s="401"/>
      <c r="UGA1843" s="401"/>
      <c r="UGB1843" s="401"/>
      <c r="UGC1843" s="401"/>
      <c r="UGD1843" s="401"/>
      <c r="UGE1843" s="401"/>
      <c r="UGF1843" s="401"/>
      <c r="UGG1843" s="401"/>
      <c r="UGH1843" s="401"/>
      <c r="UGI1843" s="401"/>
      <c r="UGJ1843" s="401"/>
      <c r="UGK1843" s="401"/>
      <c r="UGL1843" s="401"/>
      <c r="UGM1843" s="401"/>
      <c r="UGN1843" s="401"/>
      <c r="UGO1843" s="401"/>
      <c r="UGP1843" s="401"/>
      <c r="UGQ1843" s="401"/>
      <c r="UGR1843" s="401"/>
      <c r="UGS1843" s="401"/>
      <c r="UGT1843" s="401"/>
      <c r="UGU1843" s="401"/>
      <c r="UGV1843" s="401"/>
      <c r="UGW1843" s="401"/>
      <c r="UGX1843" s="401"/>
      <c r="UGY1843" s="401"/>
      <c r="UGZ1843" s="401"/>
      <c r="UHA1843" s="401"/>
      <c r="UHB1843" s="401"/>
      <c r="UHC1843" s="401"/>
      <c r="UHD1843" s="401"/>
      <c r="UHE1843" s="401"/>
      <c r="UHF1843" s="401"/>
      <c r="UHG1843" s="401"/>
      <c r="UHH1843" s="401"/>
      <c r="UHI1843" s="401"/>
      <c r="UHJ1843" s="401"/>
      <c r="UHK1843" s="401"/>
      <c r="UHL1843" s="401"/>
      <c r="UHM1843" s="401"/>
      <c r="UHN1843" s="401"/>
      <c r="UHO1843" s="401"/>
      <c r="UHP1843" s="401"/>
      <c r="UHQ1843" s="401"/>
      <c r="UHR1843" s="401"/>
      <c r="UHS1843" s="401"/>
      <c r="UHT1843" s="401"/>
      <c r="UHU1843" s="401"/>
      <c r="UHV1843" s="401"/>
      <c r="UHW1843" s="401"/>
      <c r="UHX1843" s="401"/>
      <c r="UHY1843" s="401"/>
      <c r="UHZ1843" s="401"/>
      <c r="UIA1843" s="401"/>
      <c r="UIB1843" s="401"/>
      <c r="UIC1843" s="401"/>
      <c r="UID1843" s="401"/>
      <c r="UIE1843" s="401"/>
      <c r="UIF1843" s="401"/>
      <c r="UIG1843" s="401"/>
      <c r="UIH1843" s="401"/>
      <c r="UII1843" s="401"/>
      <c r="UIJ1843" s="401"/>
      <c r="UIK1843" s="401"/>
      <c r="UIL1843" s="401"/>
      <c r="UIM1843" s="401"/>
      <c r="UIN1843" s="401"/>
      <c r="UIO1843" s="401"/>
      <c r="UIP1843" s="401"/>
      <c r="UIQ1843" s="401"/>
      <c r="UIR1843" s="401"/>
      <c r="UIS1843" s="401"/>
      <c r="UIT1843" s="401"/>
      <c r="UIU1843" s="401"/>
      <c r="UIV1843" s="401"/>
      <c r="UIW1843" s="401"/>
      <c r="UIX1843" s="401"/>
      <c r="UIY1843" s="401"/>
      <c r="UIZ1843" s="401"/>
      <c r="UJA1843" s="401"/>
      <c r="UJB1843" s="401"/>
      <c r="UJC1843" s="401"/>
      <c r="UJD1843" s="401"/>
      <c r="UJE1843" s="401"/>
      <c r="UJF1843" s="401"/>
      <c r="UJG1843" s="401"/>
      <c r="UJH1843" s="401"/>
      <c r="UJI1843" s="401"/>
      <c r="UJJ1843" s="401"/>
      <c r="UJK1843" s="401"/>
      <c r="UJL1843" s="401"/>
      <c r="UJM1843" s="401"/>
      <c r="UJN1843" s="401"/>
      <c r="UJO1843" s="401"/>
      <c r="UJP1843" s="401"/>
      <c r="UJQ1843" s="401"/>
      <c r="UJR1843" s="401"/>
      <c r="UJS1843" s="401"/>
      <c r="UJT1843" s="401"/>
      <c r="UJU1843" s="401"/>
      <c r="UJV1843" s="401"/>
      <c r="UJW1843" s="401"/>
      <c r="UJX1843" s="401"/>
      <c r="UJY1843" s="401"/>
      <c r="UJZ1843" s="401"/>
      <c r="UKA1843" s="401"/>
      <c r="UKB1843" s="401"/>
      <c r="UKC1843" s="401"/>
      <c r="UKD1843" s="401"/>
      <c r="UKE1843" s="401"/>
      <c r="UKF1843" s="401"/>
      <c r="UKG1843" s="401"/>
      <c r="UKH1843" s="401"/>
      <c r="UKI1843" s="401"/>
      <c r="UKJ1843" s="401"/>
      <c r="UKK1843" s="401"/>
      <c r="UKL1843" s="401"/>
      <c r="UKM1843" s="401"/>
      <c r="UKN1843" s="401"/>
      <c r="UKO1843" s="401"/>
      <c r="UKP1843" s="401"/>
      <c r="UKQ1843" s="401"/>
      <c r="UKR1843" s="401"/>
      <c r="UKS1843" s="401"/>
      <c r="UKT1843" s="401"/>
      <c r="UKU1843" s="401"/>
      <c r="UKV1843" s="401"/>
      <c r="UKW1843" s="401"/>
      <c r="UKX1843" s="401"/>
      <c r="UKY1843" s="401"/>
      <c r="UKZ1843" s="401"/>
      <c r="ULA1843" s="401"/>
      <c r="ULB1843" s="401"/>
      <c r="ULC1843" s="401"/>
      <c r="ULD1843" s="401"/>
      <c r="ULE1843" s="401"/>
      <c r="ULF1843" s="401"/>
      <c r="ULG1843" s="401"/>
      <c r="ULH1843" s="401"/>
      <c r="ULI1843" s="401"/>
      <c r="ULJ1843" s="401"/>
      <c r="ULK1843" s="401"/>
      <c r="ULL1843" s="401"/>
      <c r="ULM1843" s="401"/>
      <c r="ULN1843" s="401"/>
      <c r="ULO1843" s="401"/>
      <c r="ULP1843" s="401"/>
      <c r="ULQ1843" s="401"/>
      <c r="ULR1843" s="401"/>
      <c r="ULS1843" s="401"/>
      <c r="ULT1843" s="401"/>
      <c r="ULU1843" s="401"/>
      <c r="ULV1843" s="401"/>
      <c r="ULW1843" s="401"/>
      <c r="ULX1843" s="401"/>
      <c r="ULY1843" s="401"/>
      <c r="ULZ1843" s="401"/>
      <c r="UMA1843" s="401"/>
      <c r="UMB1843" s="401"/>
      <c r="UMC1843" s="401"/>
      <c r="UMD1843" s="401"/>
      <c r="UME1843" s="401"/>
      <c r="UMF1843" s="401"/>
      <c r="UMG1843" s="401"/>
      <c r="UMH1843" s="401"/>
      <c r="UMI1843" s="401"/>
      <c r="UMJ1843" s="401"/>
      <c r="UMK1843" s="401"/>
      <c r="UML1843" s="401"/>
      <c r="UMM1843" s="401"/>
      <c r="UMN1843" s="401"/>
      <c r="UMO1843" s="401"/>
      <c r="UMP1843" s="401"/>
      <c r="UMQ1843" s="401"/>
      <c r="UMR1843" s="401"/>
      <c r="UMS1843" s="401"/>
      <c r="UMT1843" s="401"/>
      <c r="UMU1843" s="401"/>
      <c r="UMV1843" s="401"/>
      <c r="UMW1843" s="401"/>
      <c r="UMX1843" s="401"/>
      <c r="UMY1843" s="401"/>
      <c r="UMZ1843" s="401"/>
      <c r="UNA1843" s="401"/>
      <c r="UNB1843" s="401"/>
      <c r="UNC1843" s="401"/>
      <c r="UND1843" s="401"/>
      <c r="UNE1843" s="401"/>
      <c r="UNF1843" s="401"/>
      <c r="UNG1843" s="401"/>
      <c r="UNH1843" s="401"/>
      <c r="UNI1843" s="401"/>
      <c r="UNJ1843" s="401"/>
      <c r="UNK1843" s="401"/>
      <c r="UNL1843" s="401"/>
      <c r="UNM1843" s="401"/>
      <c r="UNN1843" s="401"/>
      <c r="UNO1843" s="401"/>
      <c r="UNP1843" s="401"/>
      <c r="UNQ1843" s="401"/>
      <c r="UNR1843" s="401"/>
      <c r="UNS1843" s="401"/>
      <c r="UNT1843" s="401"/>
      <c r="UNU1843" s="401"/>
      <c r="UNV1843" s="401"/>
      <c r="UNW1843" s="401"/>
      <c r="UNX1843" s="401"/>
      <c r="UNY1843" s="401"/>
      <c r="UNZ1843" s="401"/>
      <c r="UOA1843" s="401"/>
      <c r="UOB1843" s="401"/>
      <c r="UOC1843" s="401"/>
      <c r="UOD1843" s="401"/>
      <c r="UOE1843" s="401"/>
      <c r="UOF1843" s="401"/>
      <c r="UOG1843" s="401"/>
      <c r="UOH1843" s="401"/>
      <c r="UOI1843" s="401"/>
      <c r="UOJ1843" s="401"/>
      <c r="UOK1843" s="401"/>
      <c r="UOL1843" s="401"/>
      <c r="UOM1843" s="401"/>
      <c r="UON1843" s="401"/>
      <c r="UOO1843" s="401"/>
      <c r="UOP1843" s="401"/>
      <c r="UOQ1843" s="401"/>
      <c r="UOR1843" s="401"/>
      <c r="UOS1843" s="401"/>
      <c r="UOT1843" s="401"/>
      <c r="UOU1843" s="401"/>
      <c r="UOV1843" s="401"/>
      <c r="UOW1843" s="401"/>
      <c r="UOX1843" s="401"/>
      <c r="UOY1843" s="401"/>
      <c r="UOZ1843" s="401"/>
      <c r="UPA1843" s="401"/>
      <c r="UPB1843" s="401"/>
      <c r="UPC1843" s="401"/>
      <c r="UPD1843" s="401"/>
      <c r="UPE1843" s="401"/>
      <c r="UPF1843" s="401"/>
      <c r="UPG1843" s="401"/>
      <c r="UPH1843" s="401"/>
      <c r="UPI1843" s="401"/>
      <c r="UPJ1843" s="401"/>
      <c r="UPK1843" s="401"/>
      <c r="UPL1843" s="401"/>
      <c r="UPM1843" s="401"/>
      <c r="UPN1843" s="401"/>
      <c r="UPO1843" s="401"/>
      <c r="UPP1843" s="401"/>
      <c r="UPQ1843" s="401"/>
      <c r="UPR1843" s="401"/>
      <c r="UPS1843" s="401"/>
      <c r="UPT1843" s="401"/>
      <c r="UPU1843" s="401"/>
      <c r="UPV1843" s="401"/>
      <c r="UPW1843" s="401"/>
      <c r="UPX1843" s="401"/>
      <c r="UPY1843" s="401"/>
      <c r="UPZ1843" s="401"/>
      <c r="UQA1843" s="401"/>
      <c r="UQB1843" s="401"/>
      <c r="UQC1843" s="401"/>
      <c r="UQD1843" s="401"/>
      <c r="UQE1843" s="401"/>
      <c r="UQF1843" s="401"/>
      <c r="UQG1843" s="401"/>
      <c r="UQH1843" s="401"/>
      <c r="UQI1843" s="401"/>
      <c r="UQJ1843" s="401"/>
      <c r="UQK1843" s="401"/>
      <c r="UQL1843" s="401"/>
      <c r="UQM1843" s="401"/>
      <c r="UQN1843" s="401"/>
      <c r="UQO1843" s="401"/>
      <c r="UQP1843" s="401"/>
      <c r="UQQ1843" s="401"/>
      <c r="UQR1843" s="401"/>
      <c r="UQS1843" s="401"/>
      <c r="UQT1843" s="401"/>
      <c r="UQU1843" s="401"/>
      <c r="UQV1843" s="401"/>
      <c r="UQW1843" s="401"/>
      <c r="UQX1843" s="401"/>
      <c r="UQY1843" s="401"/>
      <c r="UQZ1843" s="401"/>
      <c r="URA1843" s="401"/>
      <c r="URB1843" s="401"/>
      <c r="URC1843" s="401"/>
      <c r="URD1843" s="401"/>
      <c r="URE1843" s="401"/>
      <c r="URF1843" s="401"/>
      <c r="URG1843" s="401"/>
      <c r="URH1843" s="401"/>
      <c r="URI1843" s="401"/>
      <c r="URJ1843" s="401"/>
      <c r="URK1843" s="401"/>
      <c r="URL1843" s="401"/>
      <c r="URM1843" s="401"/>
      <c r="URN1843" s="401"/>
      <c r="URO1843" s="401"/>
      <c r="URP1843" s="401"/>
      <c r="URQ1843" s="401"/>
      <c r="URR1843" s="401"/>
      <c r="URS1843" s="401"/>
      <c r="URT1843" s="401"/>
      <c r="URU1843" s="401"/>
      <c r="URV1843" s="401"/>
      <c r="URW1843" s="401"/>
      <c r="URX1843" s="401"/>
      <c r="URY1843" s="401"/>
      <c r="URZ1843" s="401"/>
      <c r="USA1843" s="401"/>
      <c r="USB1843" s="401"/>
      <c r="USC1843" s="401"/>
      <c r="USD1843" s="401"/>
      <c r="USE1843" s="401"/>
      <c r="USF1843" s="401"/>
      <c r="USG1843" s="401"/>
      <c r="USH1843" s="401"/>
      <c r="USI1843" s="401"/>
      <c r="USJ1843" s="401"/>
      <c r="USK1843" s="401"/>
      <c r="USL1843" s="401"/>
      <c r="USM1843" s="401"/>
      <c r="USN1843" s="401"/>
      <c r="USO1843" s="401"/>
      <c r="USP1843" s="401"/>
      <c r="USQ1843" s="401"/>
      <c r="USR1843" s="401"/>
      <c r="USS1843" s="401"/>
      <c r="UST1843" s="401"/>
      <c r="USU1843" s="401"/>
      <c r="USV1843" s="401"/>
      <c r="USW1843" s="401"/>
      <c r="USX1843" s="401"/>
      <c r="USY1843" s="401"/>
      <c r="USZ1843" s="401"/>
      <c r="UTA1843" s="401"/>
      <c r="UTB1843" s="401"/>
      <c r="UTC1843" s="401"/>
      <c r="UTD1843" s="401"/>
      <c r="UTE1843" s="401"/>
      <c r="UTF1843" s="401"/>
      <c r="UTG1843" s="401"/>
      <c r="UTH1843" s="401"/>
      <c r="UTI1843" s="401"/>
      <c r="UTJ1843" s="401"/>
      <c r="UTK1843" s="401"/>
      <c r="UTL1843" s="401"/>
      <c r="UTM1843" s="401"/>
      <c r="UTN1843" s="401"/>
      <c r="UTO1843" s="401"/>
      <c r="UTP1843" s="401"/>
      <c r="UTQ1843" s="401"/>
      <c r="UTR1843" s="401"/>
      <c r="UTS1843" s="401"/>
      <c r="UTT1843" s="401"/>
      <c r="UTU1843" s="401"/>
      <c r="UTV1843" s="401"/>
      <c r="UTW1843" s="401"/>
      <c r="UTX1843" s="401"/>
      <c r="UTY1843" s="401"/>
      <c r="UTZ1843" s="401"/>
      <c r="UUA1843" s="401"/>
      <c r="UUB1843" s="401"/>
      <c r="UUC1843" s="401"/>
      <c r="UUD1843" s="401"/>
      <c r="UUE1843" s="401"/>
      <c r="UUF1843" s="401"/>
      <c r="UUG1843" s="401"/>
      <c r="UUH1843" s="401"/>
      <c r="UUI1843" s="401"/>
      <c r="UUJ1843" s="401"/>
      <c r="UUK1843" s="401"/>
      <c r="UUL1843" s="401"/>
      <c r="UUM1843" s="401"/>
      <c r="UUN1843" s="401"/>
      <c r="UUO1843" s="401"/>
      <c r="UUP1843" s="401"/>
      <c r="UUQ1843" s="401"/>
      <c r="UUR1843" s="401"/>
      <c r="UUS1843" s="401"/>
      <c r="UUT1843" s="401"/>
      <c r="UUU1843" s="401"/>
      <c r="UUV1843" s="401"/>
      <c r="UUW1843" s="401"/>
      <c r="UUX1843" s="401"/>
      <c r="UUY1843" s="401"/>
      <c r="UUZ1843" s="401"/>
      <c r="UVA1843" s="401"/>
      <c r="UVB1843" s="401"/>
      <c r="UVC1843" s="401"/>
      <c r="UVD1843" s="401"/>
      <c r="UVE1843" s="401"/>
      <c r="UVF1843" s="401"/>
      <c r="UVG1843" s="401"/>
      <c r="UVH1843" s="401"/>
      <c r="UVI1843" s="401"/>
      <c r="UVJ1843" s="401"/>
      <c r="UVK1843" s="401"/>
      <c r="UVL1843" s="401"/>
      <c r="UVM1843" s="401"/>
      <c r="UVN1843" s="401"/>
      <c r="UVO1843" s="401"/>
      <c r="UVP1843" s="401"/>
      <c r="UVQ1843" s="401"/>
      <c r="UVR1843" s="401"/>
      <c r="UVS1843" s="401"/>
      <c r="UVT1843" s="401"/>
      <c r="UVU1843" s="401"/>
      <c r="UVV1843" s="401"/>
      <c r="UVW1843" s="401"/>
      <c r="UVX1843" s="401"/>
      <c r="UVY1843" s="401"/>
      <c r="UVZ1843" s="401"/>
      <c r="UWA1843" s="401"/>
      <c r="UWB1843" s="401"/>
      <c r="UWC1843" s="401"/>
      <c r="UWD1843" s="401"/>
      <c r="UWE1843" s="401"/>
      <c r="UWF1843" s="401"/>
      <c r="UWG1843" s="401"/>
      <c r="UWH1843" s="401"/>
      <c r="UWI1843" s="401"/>
      <c r="UWJ1843" s="401"/>
      <c r="UWK1843" s="401"/>
      <c r="UWL1843" s="401"/>
      <c r="UWM1843" s="401"/>
      <c r="UWN1843" s="401"/>
      <c r="UWO1843" s="401"/>
      <c r="UWP1843" s="401"/>
      <c r="UWQ1843" s="401"/>
      <c r="UWR1843" s="401"/>
      <c r="UWS1843" s="401"/>
      <c r="UWT1843" s="401"/>
      <c r="UWU1843" s="401"/>
      <c r="UWV1843" s="401"/>
      <c r="UWW1843" s="401"/>
      <c r="UWX1843" s="401"/>
      <c r="UWY1843" s="401"/>
      <c r="UWZ1843" s="401"/>
      <c r="UXA1843" s="401"/>
      <c r="UXB1843" s="401"/>
      <c r="UXC1843" s="401"/>
      <c r="UXD1843" s="401"/>
      <c r="UXE1843" s="401"/>
      <c r="UXF1843" s="401"/>
      <c r="UXG1843" s="401"/>
      <c r="UXH1843" s="401"/>
      <c r="UXI1843" s="401"/>
      <c r="UXJ1843" s="401"/>
      <c r="UXK1843" s="401"/>
      <c r="UXL1843" s="401"/>
      <c r="UXM1843" s="401"/>
      <c r="UXN1843" s="401"/>
      <c r="UXO1843" s="401"/>
      <c r="UXP1843" s="401"/>
      <c r="UXQ1843" s="401"/>
      <c r="UXR1843" s="401"/>
      <c r="UXS1843" s="401"/>
      <c r="UXT1843" s="401"/>
      <c r="UXU1843" s="401"/>
      <c r="UXV1843" s="401"/>
      <c r="UXW1843" s="401"/>
      <c r="UXX1843" s="401"/>
      <c r="UXY1843" s="401"/>
      <c r="UXZ1843" s="401"/>
      <c r="UYA1843" s="401"/>
      <c r="UYB1843" s="401"/>
      <c r="UYC1843" s="401"/>
      <c r="UYD1843" s="401"/>
      <c r="UYE1843" s="401"/>
      <c r="UYF1843" s="401"/>
      <c r="UYG1843" s="401"/>
      <c r="UYH1843" s="401"/>
      <c r="UYI1843" s="401"/>
      <c r="UYJ1843" s="401"/>
      <c r="UYK1843" s="401"/>
      <c r="UYL1843" s="401"/>
      <c r="UYM1843" s="401"/>
      <c r="UYN1843" s="401"/>
      <c r="UYO1843" s="401"/>
      <c r="UYP1843" s="401"/>
      <c r="UYQ1843" s="401"/>
      <c r="UYR1843" s="401"/>
      <c r="UYS1843" s="401"/>
      <c r="UYT1843" s="401"/>
      <c r="UYU1843" s="401"/>
      <c r="UYV1843" s="401"/>
      <c r="UYW1843" s="401"/>
      <c r="UYX1843" s="401"/>
      <c r="UYY1843" s="401"/>
      <c r="UYZ1843" s="401"/>
      <c r="UZA1843" s="401"/>
      <c r="UZB1843" s="401"/>
      <c r="UZC1843" s="401"/>
      <c r="UZD1843" s="401"/>
      <c r="UZE1843" s="401"/>
      <c r="UZF1843" s="401"/>
      <c r="UZG1843" s="401"/>
      <c r="UZH1843" s="401"/>
      <c r="UZI1843" s="401"/>
      <c r="UZJ1843" s="401"/>
      <c r="UZK1843" s="401"/>
      <c r="UZL1843" s="401"/>
      <c r="UZM1843" s="401"/>
      <c r="UZN1843" s="401"/>
      <c r="UZO1843" s="401"/>
      <c r="UZP1843" s="401"/>
      <c r="UZQ1843" s="401"/>
      <c r="UZR1843" s="401"/>
      <c r="UZS1843" s="401"/>
      <c r="UZT1843" s="401"/>
      <c r="UZU1843" s="401"/>
      <c r="UZV1843" s="401"/>
      <c r="UZW1843" s="401"/>
      <c r="UZX1843" s="401"/>
      <c r="UZY1843" s="401"/>
      <c r="UZZ1843" s="401"/>
      <c r="VAA1843" s="401"/>
      <c r="VAB1843" s="401"/>
      <c r="VAC1843" s="401"/>
      <c r="VAD1843" s="401"/>
      <c r="VAE1843" s="401"/>
      <c r="VAF1843" s="401"/>
      <c r="VAG1843" s="401"/>
      <c r="VAH1843" s="401"/>
      <c r="VAI1843" s="401"/>
      <c r="VAJ1843" s="401"/>
      <c r="VAK1843" s="401"/>
      <c r="VAL1843" s="401"/>
      <c r="VAM1843" s="401"/>
      <c r="VAN1843" s="401"/>
      <c r="VAO1843" s="401"/>
      <c r="VAP1843" s="401"/>
      <c r="VAQ1843" s="401"/>
      <c r="VAR1843" s="401"/>
      <c r="VAS1843" s="401"/>
      <c r="VAT1843" s="401"/>
      <c r="VAU1843" s="401"/>
      <c r="VAV1843" s="401"/>
      <c r="VAW1843" s="401"/>
      <c r="VAX1843" s="401"/>
      <c r="VAY1843" s="401"/>
      <c r="VAZ1843" s="401"/>
      <c r="VBA1843" s="401"/>
      <c r="VBB1843" s="401"/>
      <c r="VBC1843" s="401"/>
      <c r="VBD1843" s="401"/>
      <c r="VBE1843" s="401"/>
      <c r="VBF1843" s="401"/>
      <c r="VBG1843" s="401"/>
      <c r="VBH1843" s="401"/>
      <c r="VBI1843" s="401"/>
      <c r="VBJ1843" s="401"/>
      <c r="VBK1843" s="401"/>
      <c r="VBL1843" s="401"/>
      <c r="VBM1843" s="401"/>
      <c r="VBN1843" s="401"/>
      <c r="VBO1843" s="401"/>
      <c r="VBP1843" s="401"/>
      <c r="VBQ1843" s="401"/>
      <c r="VBR1843" s="401"/>
      <c r="VBS1843" s="401"/>
      <c r="VBT1843" s="401"/>
      <c r="VBU1843" s="401"/>
      <c r="VBV1843" s="401"/>
      <c r="VBW1843" s="401"/>
      <c r="VBX1843" s="401"/>
      <c r="VBY1843" s="401"/>
      <c r="VBZ1843" s="401"/>
      <c r="VCA1843" s="401"/>
      <c r="VCB1843" s="401"/>
      <c r="VCC1843" s="401"/>
      <c r="VCD1843" s="401"/>
      <c r="VCE1843" s="401"/>
      <c r="VCF1843" s="401"/>
      <c r="VCG1843" s="401"/>
      <c r="VCH1843" s="401"/>
      <c r="VCI1843" s="401"/>
      <c r="VCJ1843" s="401"/>
      <c r="VCK1843" s="401"/>
      <c r="VCL1843" s="401"/>
      <c r="VCM1843" s="401"/>
      <c r="VCN1843" s="401"/>
      <c r="VCO1843" s="401"/>
      <c r="VCP1843" s="401"/>
      <c r="VCQ1843" s="401"/>
      <c r="VCR1843" s="401"/>
      <c r="VCS1843" s="401"/>
      <c r="VCT1843" s="401"/>
      <c r="VCU1843" s="401"/>
      <c r="VCV1843" s="401"/>
      <c r="VCW1843" s="401"/>
      <c r="VCX1843" s="401"/>
      <c r="VCY1843" s="401"/>
      <c r="VCZ1843" s="401"/>
      <c r="VDA1843" s="401"/>
      <c r="VDB1843" s="401"/>
      <c r="VDC1843" s="401"/>
      <c r="VDD1843" s="401"/>
      <c r="VDE1843" s="401"/>
      <c r="VDF1843" s="401"/>
      <c r="VDG1843" s="401"/>
      <c r="VDH1843" s="401"/>
      <c r="VDI1843" s="401"/>
      <c r="VDJ1843" s="401"/>
      <c r="VDK1843" s="401"/>
      <c r="VDL1843" s="401"/>
      <c r="VDM1843" s="401"/>
      <c r="VDN1843" s="401"/>
      <c r="VDO1843" s="401"/>
      <c r="VDP1843" s="401"/>
      <c r="VDQ1843" s="401"/>
      <c r="VDR1843" s="401"/>
      <c r="VDS1843" s="401"/>
      <c r="VDT1843" s="401"/>
      <c r="VDU1843" s="401"/>
      <c r="VDV1843" s="401"/>
      <c r="VDW1843" s="401"/>
      <c r="VDX1843" s="401"/>
      <c r="VDY1843" s="401"/>
      <c r="VDZ1843" s="401"/>
      <c r="VEA1843" s="401"/>
      <c r="VEB1843" s="401"/>
      <c r="VEC1843" s="401"/>
      <c r="VED1843" s="401"/>
      <c r="VEE1843" s="401"/>
      <c r="VEF1843" s="401"/>
      <c r="VEG1843" s="401"/>
      <c r="VEH1843" s="401"/>
      <c r="VEI1843" s="401"/>
      <c r="VEJ1843" s="401"/>
      <c r="VEK1843" s="401"/>
      <c r="VEL1843" s="401"/>
      <c r="VEM1843" s="401"/>
      <c r="VEN1843" s="401"/>
      <c r="VEO1843" s="401"/>
      <c r="VEP1843" s="401"/>
      <c r="VEQ1843" s="401"/>
      <c r="VER1843" s="401"/>
      <c r="VES1843" s="401"/>
      <c r="VET1843" s="401"/>
      <c r="VEU1843" s="401"/>
      <c r="VEV1843" s="401"/>
      <c r="VEW1843" s="401"/>
      <c r="VEX1843" s="401"/>
      <c r="VEY1843" s="401"/>
      <c r="VEZ1843" s="401"/>
      <c r="VFA1843" s="401"/>
      <c r="VFB1843" s="401"/>
      <c r="VFC1843" s="401"/>
      <c r="VFD1843" s="401"/>
      <c r="VFE1843" s="401"/>
      <c r="VFF1843" s="401"/>
      <c r="VFG1843" s="401"/>
      <c r="VFH1843" s="401"/>
      <c r="VFI1843" s="401"/>
      <c r="VFJ1843" s="401"/>
      <c r="VFK1843" s="401"/>
      <c r="VFL1843" s="401"/>
      <c r="VFM1843" s="401"/>
      <c r="VFN1843" s="401"/>
      <c r="VFO1843" s="401"/>
      <c r="VFP1843" s="401"/>
      <c r="VFQ1843" s="401"/>
      <c r="VFR1843" s="401"/>
      <c r="VFS1843" s="401"/>
      <c r="VFT1843" s="401"/>
      <c r="VFU1843" s="401"/>
      <c r="VFV1843" s="401"/>
      <c r="VFW1843" s="401"/>
      <c r="VFX1843" s="401"/>
      <c r="VFY1843" s="401"/>
      <c r="VFZ1843" s="401"/>
      <c r="VGA1843" s="401"/>
      <c r="VGB1843" s="401"/>
      <c r="VGC1843" s="401"/>
      <c r="VGD1843" s="401"/>
      <c r="VGE1843" s="401"/>
      <c r="VGF1843" s="401"/>
      <c r="VGG1843" s="401"/>
      <c r="VGH1843" s="401"/>
      <c r="VGI1843" s="401"/>
      <c r="VGJ1843" s="401"/>
      <c r="VGK1843" s="401"/>
      <c r="VGL1843" s="401"/>
      <c r="VGM1843" s="401"/>
      <c r="VGN1843" s="401"/>
      <c r="VGO1843" s="401"/>
      <c r="VGP1843" s="401"/>
      <c r="VGQ1843" s="401"/>
      <c r="VGR1843" s="401"/>
      <c r="VGS1843" s="401"/>
      <c r="VGT1843" s="401"/>
      <c r="VGU1843" s="401"/>
      <c r="VGV1843" s="401"/>
      <c r="VGW1843" s="401"/>
      <c r="VGX1843" s="401"/>
      <c r="VGY1843" s="401"/>
      <c r="VGZ1843" s="401"/>
      <c r="VHA1843" s="401"/>
      <c r="VHB1843" s="401"/>
      <c r="VHC1843" s="401"/>
      <c r="VHD1843" s="401"/>
      <c r="VHE1843" s="401"/>
      <c r="VHF1843" s="401"/>
      <c r="VHG1843" s="401"/>
      <c r="VHH1843" s="401"/>
      <c r="VHI1843" s="401"/>
      <c r="VHJ1843" s="401"/>
      <c r="VHK1843" s="401"/>
      <c r="VHL1843" s="401"/>
      <c r="VHM1843" s="401"/>
      <c r="VHN1843" s="401"/>
      <c r="VHO1843" s="401"/>
      <c r="VHP1843" s="401"/>
      <c r="VHQ1843" s="401"/>
      <c r="VHR1843" s="401"/>
      <c r="VHS1843" s="401"/>
      <c r="VHT1843" s="401"/>
      <c r="VHU1843" s="401"/>
      <c r="VHV1843" s="401"/>
      <c r="VHW1843" s="401"/>
      <c r="VHX1843" s="401"/>
      <c r="VHY1843" s="401"/>
      <c r="VHZ1843" s="401"/>
      <c r="VIA1843" s="401"/>
      <c r="VIB1843" s="401"/>
      <c r="VIC1843" s="401"/>
      <c r="VID1843" s="401"/>
      <c r="VIE1843" s="401"/>
      <c r="VIF1843" s="401"/>
      <c r="VIG1843" s="401"/>
      <c r="VIH1843" s="401"/>
      <c r="VII1843" s="401"/>
      <c r="VIJ1843" s="401"/>
      <c r="VIK1843" s="401"/>
      <c r="VIL1843" s="401"/>
      <c r="VIM1843" s="401"/>
      <c r="VIN1843" s="401"/>
      <c r="VIO1843" s="401"/>
      <c r="VIP1843" s="401"/>
      <c r="VIQ1843" s="401"/>
      <c r="VIR1843" s="401"/>
      <c r="VIS1843" s="401"/>
      <c r="VIT1843" s="401"/>
      <c r="VIU1843" s="401"/>
      <c r="VIV1843" s="401"/>
      <c r="VIW1843" s="401"/>
      <c r="VIX1843" s="401"/>
      <c r="VIY1843" s="401"/>
      <c r="VIZ1843" s="401"/>
      <c r="VJA1843" s="401"/>
      <c r="VJB1843" s="401"/>
      <c r="VJC1843" s="401"/>
      <c r="VJD1843" s="401"/>
      <c r="VJE1843" s="401"/>
      <c r="VJF1843" s="401"/>
      <c r="VJG1843" s="401"/>
      <c r="VJH1843" s="401"/>
      <c r="VJI1843" s="401"/>
      <c r="VJJ1843" s="401"/>
      <c r="VJK1843" s="401"/>
      <c r="VJL1843" s="401"/>
      <c r="VJM1843" s="401"/>
      <c r="VJN1843" s="401"/>
      <c r="VJO1843" s="401"/>
      <c r="VJP1843" s="401"/>
      <c r="VJQ1843" s="401"/>
      <c r="VJR1843" s="401"/>
      <c r="VJS1843" s="401"/>
      <c r="VJT1843" s="401"/>
      <c r="VJU1843" s="401"/>
      <c r="VJV1843" s="401"/>
      <c r="VJW1843" s="401"/>
      <c r="VJX1843" s="401"/>
      <c r="VJY1843" s="401"/>
      <c r="VJZ1843" s="401"/>
      <c r="VKA1843" s="401"/>
      <c r="VKB1843" s="401"/>
      <c r="VKC1843" s="401"/>
      <c r="VKD1843" s="401"/>
      <c r="VKE1843" s="401"/>
      <c r="VKF1843" s="401"/>
      <c r="VKG1843" s="401"/>
      <c r="VKH1843" s="401"/>
      <c r="VKI1843" s="401"/>
      <c r="VKJ1843" s="401"/>
      <c r="VKK1843" s="401"/>
      <c r="VKL1843" s="401"/>
      <c r="VKM1843" s="401"/>
      <c r="VKN1843" s="401"/>
      <c r="VKO1843" s="401"/>
      <c r="VKP1843" s="401"/>
      <c r="VKQ1843" s="401"/>
      <c r="VKR1843" s="401"/>
      <c r="VKS1843" s="401"/>
      <c r="VKT1843" s="401"/>
      <c r="VKU1843" s="401"/>
      <c r="VKV1843" s="401"/>
      <c r="VKW1843" s="401"/>
      <c r="VKX1843" s="401"/>
      <c r="VKY1843" s="401"/>
      <c r="VKZ1843" s="401"/>
      <c r="VLA1843" s="401"/>
      <c r="VLB1843" s="401"/>
      <c r="VLC1843" s="401"/>
      <c r="VLD1843" s="401"/>
      <c r="VLE1843" s="401"/>
      <c r="VLF1843" s="401"/>
      <c r="VLG1843" s="401"/>
      <c r="VLH1843" s="401"/>
      <c r="VLI1843" s="401"/>
      <c r="VLJ1843" s="401"/>
      <c r="VLK1843" s="401"/>
      <c r="VLL1843" s="401"/>
      <c r="VLM1843" s="401"/>
      <c r="VLN1843" s="401"/>
      <c r="VLO1843" s="401"/>
      <c r="VLP1843" s="401"/>
      <c r="VLQ1843" s="401"/>
      <c r="VLR1843" s="401"/>
      <c r="VLS1843" s="401"/>
      <c r="VLT1843" s="401"/>
      <c r="VLU1843" s="401"/>
      <c r="VLV1843" s="401"/>
      <c r="VLW1843" s="401"/>
      <c r="VLX1843" s="401"/>
      <c r="VLY1843" s="401"/>
      <c r="VLZ1843" s="401"/>
      <c r="VMA1843" s="401"/>
      <c r="VMB1843" s="401"/>
      <c r="VMC1843" s="401"/>
      <c r="VMD1843" s="401"/>
      <c r="VME1843" s="401"/>
      <c r="VMF1843" s="401"/>
      <c r="VMG1843" s="401"/>
      <c r="VMH1843" s="401"/>
      <c r="VMI1843" s="401"/>
      <c r="VMJ1843" s="401"/>
      <c r="VMK1843" s="401"/>
      <c r="VML1843" s="401"/>
      <c r="VMM1843" s="401"/>
      <c r="VMN1843" s="401"/>
      <c r="VMO1843" s="401"/>
      <c r="VMP1843" s="401"/>
      <c r="VMQ1843" s="401"/>
      <c r="VMR1843" s="401"/>
      <c r="VMS1843" s="401"/>
      <c r="VMT1843" s="401"/>
      <c r="VMU1843" s="401"/>
      <c r="VMV1843" s="401"/>
      <c r="VMW1843" s="401"/>
      <c r="VMX1843" s="401"/>
      <c r="VMY1843" s="401"/>
      <c r="VMZ1843" s="401"/>
      <c r="VNA1843" s="401"/>
      <c r="VNB1843" s="401"/>
      <c r="VNC1843" s="401"/>
      <c r="VND1843" s="401"/>
      <c r="VNE1843" s="401"/>
      <c r="VNF1843" s="401"/>
      <c r="VNG1843" s="401"/>
      <c r="VNH1843" s="401"/>
      <c r="VNI1843" s="401"/>
      <c r="VNJ1843" s="401"/>
      <c r="VNK1843" s="401"/>
      <c r="VNL1843" s="401"/>
      <c r="VNM1843" s="401"/>
      <c r="VNN1843" s="401"/>
      <c r="VNO1843" s="401"/>
      <c r="VNP1843" s="401"/>
      <c r="VNQ1843" s="401"/>
      <c r="VNR1843" s="401"/>
      <c r="VNS1843" s="401"/>
      <c r="VNT1843" s="401"/>
      <c r="VNU1843" s="401"/>
      <c r="VNV1843" s="401"/>
      <c r="VNW1843" s="401"/>
      <c r="VNX1843" s="401"/>
      <c r="VNY1843" s="401"/>
      <c r="VNZ1843" s="401"/>
      <c r="VOA1843" s="401"/>
      <c r="VOB1843" s="401"/>
      <c r="VOC1843" s="401"/>
      <c r="VOD1843" s="401"/>
      <c r="VOE1843" s="401"/>
      <c r="VOF1843" s="401"/>
      <c r="VOG1843" s="401"/>
      <c r="VOH1843" s="401"/>
      <c r="VOI1843" s="401"/>
      <c r="VOJ1843" s="401"/>
      <c r="VOK1843" s="401"/>
      <c r="VOL1843" s="401"/>
      <c r="VOM1843" s="401"/>
      <c r="VON1843" s="401"/>
      <c r="VOO1843" s="401"/>
      <c r="VOP1843" s="401"/>
      <c r="VOQ1843" s="401"/>
      <c r="VOR1843" s="401"/>
      <c r="VOS1843" s="401"/>
      <c r="VOT1843" s="401"/>
      <c r="VOU1843" s="401"/>
      <c r="VOV1843" s="401"/>
      <c r="VOW1843" s="401"/>
      <c r="VOX1843" s="401"/>
      <c r="VOY1843" s="401"/>
      <c r="VOZ1843" s="401"/>
      <c r="VPA1843" s="401"/>
      <c r="VPB1843" s="401"/>
      <c r="VPC1843" s="401"/>
      <c r="VPD1843" s="401"/>
      <c r="VPE1843" s="401"/>
      <c r="VPF1843" s="401"/>
      <c r="VPG1843" s="401"/>
      <c r="VPH1843" s="401"/>
      <c r="VPI1843" s="401"/>
      <c r="VPJ1843" s="401"/>
      <c r="VPK1843" s="401"/>
      <c r="VPL1843" s="401"/>
      <c r="VPM1843" s="401"/>
      <c r="VPN1843" s="401"/>
      <c r="VPO1843" s="401"/>
      <c r="VPP1843" s="401"/>
      <c r="VPQ1843" s="401"/>
      <c r="VPR1843" s="401"/>
      <c r="VPS1843" s="401"/>
      <c r="VPT1843" s="401"/>
      <c r="VPU1843" s="401"/>
      <c r="VPV1843" s="401"/>
      <c r="VPW1843" s="401"/>
      <c r="VPX1843" s="401"/>
      <c r="VPY1843" s="401"/>
      <c r="VPZ1843" s="401"/>
      <c r="VQA1843" s="401"/>
      <c r="VQB1843" s="401"/>
      <c r="VQC1843" s="401"/>
      <c r="VQD1843" s="401"/>
      <c r="VQE1843" s="401"/>
      <c r="VQF1843" s="401"/>
      <c r="VQG1843" s="401"/>
      <c r="VQH1843" s="401"/>
      <c r="VQI1843" s="401"/>
      <c r="VQJ1843" s="401"/>
      <c r="VQK1843" s="401"/>
      <c r="VQL1843" s="401"/>
      <c r="VQM1843" s="401"/>
      <c r="VQN1843" s="401"/>
      <c r="VQO1843" s="401"/>
      <c r="VQP1843" s="401"/>
      <c r="VQQ1843" s="401"/>
      <c r="VQR1843" s="401"/>
      <c r="VQS1843" s="401"/>
      <c r="VQT1843" s="401"/>
      <c r="VQU1843" s="401"/>
      <c r="VQV1843" s="401"/>
      <c r="VQW1843" s="401"/>
      <c r="VQX1843" s="401"/>
      <c r="VQY1843" s="401"/>
      <c r="VQZ1843" s="401"/>
      <c r="VRA1843" s="401"/>
      <c r="VRB1843" s="401"/>
      <c r="VRC1843" s="401"/>
      <c r="VRD1843" s="401"/>
      <c r="VRE1843" s="401"/>
      <c r="VRF1843" s="401"/>
      <c r="VRG1843" s="401"/>
      <c r="VRH1843" s="401"/>
      <c r="VRI1843" s="401"/>
      <c r="VRJ1843" s="401"/>
      <c r="VRK1843" s="401"/>
      <c r="VRL1843" s="401"/>
      <c r="VRM1843" s="401"/>
      <c r="VRN1843" s="401"/>
      <c r="VRO1843" s="401"/>
      <c r="VRP1843" s="401"/>
      <c r="VRQ1843" s="401"/>
      <c r="VRR1843" s="401"/>
      <c r="VRS1843" s="401"/>
      <c r="VRT1843" s="401"/>
      <c r="VRU1843" s="401"/>
      <c r="VRV1843" s="401"/>
      <c r="VRW1843" s="401"/>
      <c r="VRX1843" s="401"/>
      <c r="VRY1843" s="401"/>
      <c r="VRZ1843" s="401"/>
      <c r="VSA1843" s="401"/>
      <c r="VSB1843" s="401"/>
      <c r="VSC1843" s="401"/>
      <c r="VSD1843" s="401"/>
      <c r="VSE1843" s="401"/>
      <c r="VSF1843" s="401"/>
      <c r="VSG1843" s="401"/>
      <c r="VSH1843" s="401"/>
      <c r="VSI1843" s="401"/>
      <c r="VSJ1843" s="401"/>
      <c r="VSK1843" s="401"/>
      <c r="VSL1843" s="401"/>
      <c r="VSM1843" s="401"/>
      <c r="VSN1843" s="401"/>
      <c r="VSO1843" s="401"/>
      <c r="VSP1843" s="401"/>
      <c r="VSQ1843" s="401"/>
      <c r="VSR1843" s="401"/>
      <c r="VSS1843" s="401"/>
      <c r="VST1843" s="401"/>
      <c r="VSU1843" s="401"/>
      <c r="VSV1843" s="401"/>
      <c r="VSW1843" s="401"/>
      <c r="VSX1843" s="401"/>
      <c r="VSY1843" s="401"/>
      <c r="VSZ1843" s="401"/>
      <c r="VTA1843" s="401"/>
      <c r="VTB1843" s="401"/>
      <c r="VTC1843" s="401"/>
      <c r="VTD1843" s="401"/>
      <c r="VTE1843" s="401"/>
      <c r="VTF1843" s="401"/>
      <c r="VTG1843" s="401"/>
      <c r="VTH1843" s="401"/>
      <c r="VTI1843" s="401"/>
      <c r="VTJ1843" s="401"/>
      <c r="VTK1843" s="401"/>
      <c r="VTL1843" s="401"/>
      <c r="VTM1843" s="401"/>
      <c r="VTN1843" s="401"/>
      <c r="VTO1843" s="401"/>
      <c r="VTP1843" s="401"/>
      <c r="VTQ1843" s="401"/>
      <c r="VTR1843" s="401"/>
      <c r="VTS1843" s="401"/>
      <c r="VTT1843" s="401"/>
      <c r="VTU1843" s="401"/>
      <c r="VTV1843" s="401"/>
      <c r="VTW1843" s="401"/>
      <c r="VTX1843" s="401"/>
      <c r="VTY1843" s="401"/>
      <c r="VTZ1843" s="401"/>
      <c r="VUA1843" s="401"/>
      <c r="VUB1843" s="401"/>
      <c r="VUC1843" s="401"/>
      <c r="VUD1843" s="401"/>
      <c r="VUE1843" s="401"/>
      <c r="VUF1843" s="401"/>
      <c r="VUG1843" s="401"/>
      <c r="VUH1843" s="401"/>
      <c r="VUI1843" s="401"/>
      <c r="VUJ1843" s="401"/>
      <c r="VUK1843" s="401"/>
      <c r="VUL1843" s="401"/>
      <c r="VUM1843" s="401"/>
      <c r="VUN1843" s="401"/>
      <c r="VUO1843" s="401"/>
      <c r="VUP1843" s="401"/>
      <c r="VUQ1843" s="401"/>
      <c r="VUR1843" s="401"/>
      <c r="VUS1843" s="401"/>
      <c r="VUT1843" s="401"/>
      <c r="VUU1843" s="401"/>
      <c r="VUV1843" s="401"/>
      <c r="VUW1843" s="401"/>
      <c r="VUX1843" s="401"/>
      <c r="VUY1843" s="401"/>
      <c r="VUZ1843" s="401"/>
      <c r="VVA1843" s="401"/>
      <c r="VVB1843" s="401"/>
      <c r="VVC1843" s="401"/>
      <c r="VVD1843" s="401"/>
      <c r="VVE1843" s="401"/>
      <c r="VVF1843" s="401"/>
      <c r="VVG1843" s="401"/>
      <c r="VVH1843" s="401"/>
      <c r="VVI1843" s="401"/>
      <c r="VVJ1843" s="401"/>
      <c r="VVK1843" s="401"/>
      <c r="VVL1843" s="401"/>
      <c r="VVM1843" s="401"/>
      <c r="VVN1843" s="401"/>
      <c r="VVO1843" s="401"/>
      <c r="VVP1843" s="401"/>
      <c r="VVQ1843" s="401"/>
      <c r="VVR1843" s="401"/>
      <c r="VVS1843" s="401"/>
      <c r="VVT1843" s="401"/>
      <c r="VVU1843" s="401"/>
      <c r="VVV1843" s="401"/>
      <c r="VVW1843" s="401"/>
      <c r="VVX1843" s="401"/>
      <c r="VVY1843" s="401"/>
      <c r="VVZ1843" s="401"/>
      <c r="VWA1843" s="401"/>
      <c r="VWB1843" s="401"/>
      <c r="VWC1843" s="401"/>
      <c r="VWD1843" s="401"/>
      <c r="VWE1843" s="401"/>
      <c r="VWF1843" s="401"/>
      <c r="VWG1843" s="401"/>
      <c r="VWH1843" s="401"/>
      <c r="VWI1843" s="401"/>
      <c r="VWJ1843" s="401"/>
      <c r="VWK1843" s="401"/>
      <c r="VWL1843" s="401"/>
      <c r="VWM1843" s="401"/>
      <c r="VWN1843" s="401"/>
      <c r="VWO1843" s="401"/>
      <c r="VWP1843" s="401"/>
      <c r="VWQ1843" s="401"/>
      <c r="VWR1843" s="401"/>
      <c r="VWS1843" s="401"/>
      <c r="VWT1843" s="401"/>
      <c r="VWU1843" s="401"/>
      <c r="VWV1843" s="401"/>
      <c r="VWW1843" s="401"/>
      <c r="VWX1843" s="401"/>
      <c r="VWY1843" s="401"/>
      <c r="VWZ1843" s="401"/>
      <c r="VXA1843" s="401"/>
      <c r="VXB1843" s="401"/>
      <c r="VXC1843" s="401"/>
      <c r="VXD1843" s="401"/>
      <c r="VXE1843" s="401"/>
      <c r="VXF1843" s="401"/>
      <c r="VXG1843" s="401"/>
      <c r="VXH1843" s="401"/>
      <c r="VXI1843" s="401"/>
      <c r="VXJ1843" s="401"/>
      <c r="VXK1843" s="401"/>
      <c r="VXL1843" s="401"/>
      <c r="VXM1843" s="401"/>
      <c r="VXN1843" s="401"/>
      <c r="VXO1843" s="401"/>
      <c r="VXP1843" s="401"/>
      <c r="VXQ1843" s="401"/>
      <c r="VXR1843" s="401"/>
      <c r="VXS1843" s="401"/>
      <c r="VXT1843" s="401"/>
      <c r="VXU1843" s="401"/>
      <c r="VXV1843" s="401"/>
      <c r="VXW1843" s="401"/>
      <c r="VXX1843" s="401"/>
      <c r="VXY1843" s="401"/>
      <c r="VXZ1843" s="401"/>
      <c r="VYA1843" s="401"/>
      <c r="VYB1843" s="401"/>
      <c r="VYC1843" s="401"/>
      <c r="VYD1843" s="401"/>
      <c r="VYE1843" s="401"/>
      <c r="VYF1843" s="401"/>
      <c r="VYG1843" s="401"/>
      <c r="VYH1843" s="401"/>
      <c r="VYI1843" s="401"/>
      <c r="VYJ1843" s="401"/>
      <c r="VYK1843" s="401"/>
      <c r="VYL1843" s="401"/>
      <c r="VYM1843" s="401"/>
      <c r="VYN1843" s="401"/>
      <c r="VYO1843" s="401"/>
      <c r="VYP1843" s="401"/>
      <c r="VYQ1843" s="401"/>
      <c r="VYR1843" s="401"/>
      <c r="VYS1843" s="401"/>
      <c r="VYT1843" s="401"/>
      <c r="VYU1843" s="401"/>
      <c r="VYV1843" s="401"/>
      <c r="VYW1843" s="401"/>
      <c r="VYX1843" s="401"/>
      <c r="VYY1843" s="401"/>
      <c r="VYZ1843" s="401"/>
      <c r="VZA1843" s="401"/>
      <c r="VZB1843" s="401"/>
      <c r="VZC1843" s="401"/>
      <c r="VZD1843" s="401"/>
      <c r="VZE1843" s="401"/>
      <c r="VZF1843" s="401"/>
      <c r="VZG1843" s="401"/>
      <c r="VZH1843" s="401"/>
      <c r="VZI1843" s="401"/>
      <c r="VZJ1843" s="401"/>
      <c r="VZK1843" s="401"/>
      <c r="VZL1843" s="401"/>
      <c r="VZM1843" s="401"/>
      <c r="VZN1843" s="401"/>
      <c r="VZO1843" s="401"/>
      <c r="VZP1843" s="401"/>
      <c r="VZQ1843" s="401"/>
      <c r="VZR1843" s="401"/>
      <c r="VZS1843" s="401"/>
      <c r="VZT1843" s="401"/>
      <c r="VZU1843" s="401"/>
      <c r="VZV1843" s="401"/>
      <c r="VZW1843" s="401"/>
      <c r="VZX1843" s="401"/>
      <c r="VZY1843" s="401"/>
      <c r="VZZ1843" s="401"/>
      <c r="WAA1843" s="401"/>
      <c r="WAB1843" s="401"/>
      <c r="WAC1843" s="401"/>
      <c r="WAD1843" s="401"/>
      <c r="WAE1843" s="401"/>
      <c r="WAF1843" s="401"/>
      <c r="WAG1843" s="401"/>
      <c r="WAH1843" s="401"/>
      <c r="WAI1843" s="401"/>
      <c r="WAJ1843" s="401"/>
      <c r="WAK1843" s="401"/>
      <c r="WAL1843" s="401"/>
      <c r="WAM1843" s="401"/>
      <c r="WAN1843" s="401"/>
      <c r="WAO1843" s="401"/>
      <c r="WAP1843" s="401"/>
      <c r="WAQ1843" s="401"/>
      <c r="WAR1843" s="401"/>
      <c r="WAS1843" s="401"/>
      <c r="WAT1843" s="401"/>
      <c r="WAU1843" s="401"/>
      <c r="WAV1843" s="401"/>
      <c r="WAW1843" s="401"/>
      <c r="WAX1843" s="401"/>
      <c r="WAY1843" s="401"/>
      <c r="WAZ1843" s="401"/>
      <c r="WBA1843" s="401"/>
      <c r="WBB1843" s="401"/>
      <c r="WBC1843" s="401"/>
      <c r="WBD1843" s="401"/>
      <c r="WBE1843" s="401"/>
      <c r="WBF1843" s="401"/>
      <c r="WBG1843" s="401"/>
      <c r="WBH1843" s="401"/>
      <c r="WBI1843" s="401"/>
      <c r="WBJ1843" s="401"/>
      <c r="WBK1843" s="401"/>
      <c r="WBL1843" s="401"/>
      <c r="WBM1843" s="401"/>
      <c r="WBN1843" s="401"/>
      <c r="WBO1843" s="401"/>
      <c r="WBP1843" s="401"/>
      <c r="WBQ1843" s="401"/>
      <c r="WBR1843" s="401"/>
      <c r="WBS1843" s="401"/>
      <c r="WBT1843" s="401"/>
      <c r="WBU1843" s="401"/>
      <c r="WBV1843" s="401"/>
      <c r="WBW1843" s="401"/>
      <c r="WBX1843" s="401"/>
      <c r="WBY1843" s="401"/>
      <c r="WBZ1843" s="401"/>
      <c r="WCA1843" s="401"/>
      <c r="WCB1843" s="401"/>
      <c r="WCC1843" s="401"/>
      <c r="WCD1843" s="401"/>
      <c r="WCE1843" s="401"/>
      <c r="WCF1843" s="401"/>
      <c r="WCG1843" s="401"/>
      <c r="WCH1843" s="401"/>
      <c r="WCI1843" s="401"/>
      <c r="WCJ1843" s="401"/>
      <c r="WCK1843" s="401"/>
      <c r="WCL1843" s="401"/>
      <c r="WCM1843" s="401"/>
      <c r="WCN1843" s="401"/>
      <c r="WCO1843" s="401"/>
      <c r="WCP1843" s="401"/>
      <c r="WCQ1843" s="401"/>
      <c r="WCR1843" s="401"/>
      <c r="WCS1843" s="401"/>
      <c r="WCT1843" s="401"/>
      <c r="WCU1843" s="401"/>
      <c r="WCV1843" s="401"/>
      <c r="WCW1843" s="401"/>
      <c r="WCX1843" s="401"/>
      <c r="WCY1843" s="401"/>
      <c r="WCZ1843" s="401"/>
      <c r="WDA1843" s="401"/>
      <c r="WDB1843" s="401"/>
      <c r="WDC1843" s="401"/>
      <c r="WDD1843" s="401"/>
      <c r="WDE1843" s="401"/>
      <c r="WDF1843" s="401"/>
      <c r="WDG1843" s="401"/>
      <c r="WDH1843" s="401"/>
      <c r="WDI1843" s="401"/>
      <c r="WDJ1843" s="401"/>
      <c r="WDK1843" s="401"/>
      <c r="WDL1843" s="401"/>
      <c r="WDM1843" s="401"/>
      <c r="WDN1843" s="401"/>
      <c r="WDO1843" s="401"/>
      <c r="WDP1843" s="401"/>
      <c r="WDQ1843" s="401"/>
      <c r="WDR1843" s="401"/>
      <c r="WDS1843" s="401"/>
      <c r="WDT1843" s="401"/>
      <c r="WDU1843" s="401"/>
      <c r="WDV1843" s="401"/>
      <c r="WDW1843" s="401"/>
      <c r="WDX1843" s="401"/>
      <c r="WDY1843" s="401"/>
      <c r="WDZ1843" s="401"/>
      <c r="WEA1843" s="401"/>
      <c r="WEB1843" s="401"/>
      <c r="WEC1843" s="401"/>
      <c r="WED1843" s="401"/>
      <c r="WEE1843" s="401"/>
      <c r="WEF1843" s="401"/>
      <c r="WEG1843" s="401"/>
      <c r="WEH1843" s="401"/>
      <c r="WEI1843" s="401"/>
      <c r="WEJ1843" s="401"/>
      <c r="WEK1843" s="401"/>
      <c r="WEL1843" s="401"/>
      <c r="WEM1843" s="401"/>
      <c r="WEN1843" s="401"/>
      <c r="WEO1843" s="401"/>
      <c r="WEP1843" s="401"/>
      <c r="WEQ1843" s="401"/>
      <c r="WER1843" s="401"/>
      <c r="WES1843" s="401"/>
      <c r="WET1843" s="401"/>
      <c r="WEU1843" s="401"/>
      <c r="WEV1843" s="401"/>
      <c r="WEW1843" s="401"/>
      <c r="WEX1843" s="401"/>
      <c r="WEY1843" s="401"/>
      <c r="WEZ1843" s="401"/>
      <c r="WFA1843" s="401"/>
      <c r="WFB1843" s="401"/>
      <c r="WFC1843" s="401"/>
      <c r="WFD1843" s="401"/>
      <c r="WFE1843" s="401"/>
      <c r="WFF1843" s="401"/>
      <c r="WFG1843" s="401"/>
      <c r="WFH1843" s="401"/>
      <c r="WFI1843" s="401"/>
      <c r="WFJ1843" s="401"/>
      <c r="WFK1843" s="401"/>
      <c r="WFL1843" s="401"/>
      <c r="WFM1843" s="401"/>
      <c r="WFN1843" s="401"/>
      <c r="WFO1843" s="401"/>
      <c r="WFP1843" s="401"/>
      <c r="WFQ1843" s="401"/>
      <c r="WFR1843" s="401"/>
      <c r="WFS1843" s="401"/>
      <c r="WFT1843" s="401"/>
      <c r="WFU1843" s="401"/>
      <c r="WFV1843" s="401"/>
      <c r="WFW1843" s="401"/>
      <c r="WFX1843" s="401"/>
      <c r="WFY1843" s="401"/>
      <c r="WFZ1843" s="401"/>
      <c r="WGA1843" s="401"/>
      <c r="WGB1843" s="401"/>
      <c r="WGC1843" s="401"/>
      <c r="WGD1843" s="401"/>
      <c r="WGE1843" s="401"/>
      <c r="WGF1843" s="401"/>
      <c r="WGG1843" s="401"/>
      <c r="WGH1843" s="401"/>
      <c r="WGI1843" s="401"/>
      <c r="WGJ1843" s="401"/>
      <c r="WGK1843" s="401"/>
      <c r="WGL1843" s="401"/>
      <c r="WGM1843" s="401"/>
      <c r="WGN1843" s="401"/>
      <c r="WGO1843" s="401"/>
      <c r="WGP1843" s="401"/>
      <c r="WGQ1843" s="401"/>
      <c r="WGR1843" s="401"/>
      <c r="WGS1843" s="401"/>
      <c r="WGT1843" s="401"/>
      <c r="WGU1843" s="401"/>
      <c r="WGV1843" s="401"/>
      <c r="WGW1843" s="401"/>
      <c r="WGX1843" s="401"/>
      <c r="WGY1843" s="401"/>
      <c r="WGZ1843" s="401"/>
      <c r="WHA1843" s="401"/>
      <c r="WHB1843" s="401"/>
      <c r="WHC1843" s="401"/>
      <c r="WHD1843" s="401"/>
      <c r="WHE1843" s="401"/>
      <c r="WHF1843" s="401"/>
      <c r="WHG1843" s="401"/>
      <c r="WHH1843" s="401"/>
      <c r="WHI1843" s="401"/>
      <c r="WHJ1843" s="401"/>
      <c r="WHK1843" s="401"/>
      <c r="WHL1843" s="401"/>
      <c r="WHM1843" s="401"/>
      <c r="WHN1843" s="401"/>
      <c r="WHO1843" s="401"/>
      <c r="WHP1843" s="401"/>
      <c r="WHQ1843" s="401"/>
      <c r="WHR1843" s="401"/>
      <c r="WHS1843" s="401"/>
      <c r="WHT1843" s="401"/>
      <c r="WHU1843" s="401"/>
      <c r="WHV1843" s="401"/>
      <c r="WHW1843" s="401"/>
      <c r="WHX1843" s="401"/>
      <c r="WHY1843" s="401"/>
      <c r="WHZ1843" s="401"/>
      <c r="WIA1843" s="401"/>
      <c r="WIB1843" s="401"/>
      <c r="WIC1843" s="401"/>
      <c r="WID1843" s="401"/>
      <c r="WIE1843" s="401"/>
      <c r="WIF1843" s="401"/>
      <c r="WIG1843" s="401"/>
      <c r="WIH1843" s="401"/>
      <c r="WII1843" s="401"/>
      <c r="WIJ1843" s="401"/>
      <c r="WIK1843" s="401"/>
      <c r="WIL1843" s="401"/>
      <c r="WIM1843" s="401"/>
      <c r="WIN1843" s="401"/>
      <c r="WIO1843" s="401"/>
      <c r="WIP1843" s="401"/>
      <c r="WIQ1843" s="401"/>
      <c r="WIR1843" s="401"/>
      <c r="WIS1843" s="401"/>
      <c r="WIT1843" s="401"/>
      <c r="WIU1843" s="401"/>
      <c r="WIV1843" s="401"/>
      <c r="WIW1843" s="401"/>
      <c r="WIX1843" s="401"/>
      <c r="WIY1843" s="401"/>
      <c r="WIZ1843" s="401"/>
      <c r="WJA1843" s="401"/>
      <c r="WJB1843" s="401"/>
      <c r="WJC1843" s="401"/>
      <c r="WJD1843" s="401"/>
      <c r="WJE1843" s="401"/>
      <c r="WJF1843" s="401"/>
      <c r="WJG1843" s="401"/>
      <c r="WJH1843" s="401"/>
      <c r="WJI1843" s="401"/>
      <c r="WJJ1843" s="401"/>
      <c r="WJK1843" s="401"/>
      <c r="WJL1843" s="401"/>
      <c r="WJM1843" s="401"/>
      <c r="WJN1843" s="401"/>
      <c r="WJO1843" s="401"/>
      <c r="WJP1843" s="401"/>
      <c r="WJQ1843" s="401"/>
      <c r="WJR1843" s="401"/>
      <c r="WJS1843" s="401"/>
      <c r="WJT1843" s="401"/>
      <c r="WJU1843" s="401"/>
      <c r="WJV1843" s="401"/>
      <c r="WJW1843" s="401"/>
      <c r="WJX1843" s="401"/>
      <c r="WJY1843" s="401"/>
      <c r="WJZ1843" s="401"/>
      <c r="WKA1843" s="401"/>
      <c r="WKB1843" s="401"/>
      <c r="WKC1843" s="401"/>
      <c r="WKD1843" s="401"/>
      <c r="WKE1843" s="401"/>
      <c r="WKF1843" s="401"/>
      <c r="WKG1843" s="401"/>
      <c r="WKH1843" s="401"/>
      <c r="WKI1843" s="401"/>
      <c r="WKJ1843" s="401"/>
      <c r="WKK1843" s="401"/>
      <c r="WKL1843" s="401"/>
      <c r="WKM1843" s="401"/>
      <c r="WKN1843" s="401"/>
      <c r="WKO1843" s="401"/>
      <c r="WKP1843" s="401"/>
      <c r="WKQ1843" s="401"/>
      <c r="WKR1843" s="401"/>
      <c r="WKS1843" s="401"/>
      <c r="WKT1843" s="401"/>
      <c r="WKU1843" s="401"/>
      <c r="WKV1843" s="401"/>
      <c r="WKW1843" s="401"/>
      <c r="WKX1843" s="401"/>
      <c r="WKY1843" s="401"/>
      <c r="WKZ1843" s="401"/>
      <c r="WLA1843" s="401"/>
      <c r="WLB1843" s="401"/>
      <c r="WLC1843" s="401"/>
      <c r="WLD1843" s="401"/>
      <c r="WLE1843" s="401"/>
      <c r="WLF1843" s="401"/>
      <c r="WLG1843" s="401"/>
      <c r="WLH1843" s="401"/>
      <c r="WLI1843" s="401"/>
      <c r="WLJ1843" s="401"/>
      <c r="WLK1843" s="401"/>
      <c r="WLL1843" s="401"/>
      <c r="WLM1843" s="401"/>
      <c r="WLN1843" s="401"/>
      <c r="WLO1843" s="401"/>
      <c r="WLP1843" s="401"/>
      <c r="WLQ1843" s="401"/>
      <c r="WLR1843" s="401"/>
      <c r="WLS1843" s="401"/>
      <c r="WLT1843" s="401"/>
      <c r="WLU1843" s="401"/>
      <c r="WLV1843" s="401"/>
      <c r="WLW1843" s="401"/>
      <c r="WLX1843" s="401"/>
      <c r="WLY1843" s="401"/>
      <c r="WLZ1843" s="401"/>
      <c r="WMA1843" s="401"/>
      <c r="WMB1843" s="401"/>
      <c r="WMC1843" s="401"/>
      <c r="WMD1843" s="401"/>
      <c r="WME1843" s="401"/>
      <c r="WMF1843" s="401"/>
      <c r="WMG1843" s="401"/>
      <c r="WMH1843" s="401"/>
      <c r="WMI1843" s="401"/>
      <c r="WMJ1843" s="401"/>
      <c r="WMK1843" s="401"/>
      <c r="WML1843" s="401"/>
      <c r="WMM1843" s="401"/>
      <c r="WMN1843" s="401"/>
      <c r="WMO1843" s="401"/>
      <c r="WMP1843" s="401"/>
      <c r="WMQ1843" s="401"/>
      <c r="WMR1843" s="401"/>
      <c r="WMS1843" s="401"/>
      <c r="WMT1843" s="401"/>
      <c r="WMU1843" s="401"/>
      <c r="WMV1843" s="401"/>
      <c r="WMW1843" s="401"/>
      <c r="WMX1843" s="401"/>
      <c r="WMY1843" s="401"/>
      <c r="WMZ1843" s="401"/>
      <c r="WNA1843" s="401"/>
      <c r="WNB1843" s="401"/>
      <c r="WNC1843" s="401"/>
      <c r="WND1843" s="401"/>
      <c r="WNE1843" s="401"/>
      <c r="WNF1843" s="401"/>
      <c r="WNG1843" s="401"/>
      <c r="WNH1843" s="401"/>
      <c r="WNI1843" s="401"/>
      <c r="WNJ1843" s="401"/>
      <c r="WNK1843" s="401"/>
      <c r="WNL1843" s="401"/>
      <c r="WNM1843" s="401"/>
      <c r="WNN1843" s="401"/>
      <c r="WNO1843" s="401"/>
      <c r="WNP1843" s="401"/>
      <c r="WNQ1843" s="401"/>
      <c r="WNR1843" s="401"/>
      <c r="WNS1843" s="401"/>
      <c r="WNT1843" s="401"/>
      <c r="WNU1843" s="401"/>
      <c r="WNV1843" s="401"/>
      <c r="WNW1843" s="401"/>
      <c r="WNX1843" s="401"/>
      <c r="WNY1843" s="401"/>
      <c r="WNZ1843" s="401"/>
      <c r="WOA1843" s="401"/>
      <c r="WOB1843" s="401"/>
      <c r="WOC1843" s="401"/>
      <c r="WOD1843" s="401"/>
      <c r="WOE1843" s="401"/>
      <c r="WOF1843" s="401"/>
      <c r="WOG1843" s="401"/>
      <c r="WOH1843" s="401"/>
      <c r="WOI1843" s="401"/>
      <c r="WOJ1843" s="401"/>
      <c r="WOK1843" s="401"/>
      <c r="WOL1843" s="401"/>
      <c r="WOM1843" s="401"/>
      <c r="WON1843" s="401"/>
      <c r="WOO1843" s="401"/>
      <c r="WOP1843" s="401"/>
      <c r="WOQ1843" s="401"/>
      <c r="WOR1843" s="401"/>
      <c r="WOS1843" s="401"/>
      <c r="WOT1843" s="401"/>
      <c r="WOU1843" s="401"/>
      <c r="WOV1843" s="401"/>
      <c r="WOW1843" s="401"/>
      <c r="WOX1843" s="401"/>
      <c r="WOY1843" s="401"/>
      <c r="WOZ1843" s="401"/>
      <c r="WPA1843" s="401"/>
      <c r="WPB1843" s="401"/>
      <c r="WPC1843" s="401"/>
      <c r="WPD1843" s="401"/>
      <c r="WPE1843" s="401"/>
      <c r="WPF1843" s="401"/>
      <c r="WPG1843" s="401"/>
      <c r="WPH1843" s="401"/>
      <c r="WPI1843" s="401"/>
      <c r="WPJ1843" s="401"/>
      <c r="WPK1843" s="401"/>
      <c r="WPL1843" s="401"/>
      <c r="WPM1843" s="401"/>
      <c r="WPN1843" s="401"/>
      <c r="WPO1843" s="401"/>
      <c r="WPP1843" s="401"/>
      <c r="WPQ1843" s="401"/>
      <c r="WPR1843" s="401"/>
      <c r="WPS1843" s="401"/>
      <c r="WPT1843" s="401"/>
      <c r="WPU1843" s="401"/>
      <c r="WPV1843" s="401"/>
      <c r="WPW1843" s="401"/>
      <c r="WPX1843" s="401"/>
      <c r="WPY1843" s="401"/>
      <c r="WPZ1843" s="401"/>
      <c r="WQA1843" s="401"/>
      <c r="WQB1843" s="401"/>
      <c r="WQC1843" s="401"/>
      <c r="WQD1843" s="401"/>
      <c r="WQE1843" s="401"/>
      <c r="WQF1843" s="401"/>
      <c r="WQG1843" s="401"/>
      <c r="WQH1843" s="401"/>
      <c r="WQI1843" s="401"/>
      <c r="WQJ1843" s="401"/>
      <c r="WQK1843" s="401"/>
      <c r="WQL1843" s="401"/>
      <c r="WQM1843" s="401"/>
      <c r="WQN1843" s="401"/>
      <c r="WQO1843" s="401"/>
      <c r="WQP1843" s="401"/>
      <c r="WQQ1843" s="401"/>
      <c r="WQR1843" s="401"/>
      <c r="WQS1843" s="401"/>
      <c r="WQT1843" s="401"/>
      <c r="WQU1843" s="401"/>
      <c r="WQV1843" s="401"/>
      <c r="WQW1843" s="401"/>
      <c r="WQX1843" s="401"/>
      <c r="WQY1843" s="401"/>
      <c r="WQZ1843" s="401"/>
      <c r="WRA1843" s="401"/>
      <c r="WRB1843" s="401"/>
      <c r="WRC1843" s="401"/>
      <c r="WRD1843" s="401"/>
      <c r="WRE1843" s="401"/>
      <c r="WRF1843" s="401"/>
      <c r="WRG1843" s="401"/>
      <c r="WRH1843" s="401"/>
      <c r="WRI1843" s="401"/>
      <c r="WRJ1843" s="401"/>
      <c r="WRK1843" s="401"/>
      <c r="WRL1843" s="401"/>
      <c r="WRM1843" s="401"/>
      <c r="WRN1843" s="401"/>
      <c r="WRO1843" s="401"/>
      <c r="WRP1843" s="401"/>
      <c r="WRQ1843" s="401"/>
      <c r="WRR1843" s="401"/>
      <c r="WRS1843" s="401"/>
      <c r="WRT1843" s="401"/>
      <c r="WRU1843" s="401"/>
      <c r="WRV1843" s="401"/>
      <c r="WRW1843" s="401"/>
      <c r="WRX1843" s="401"/>
      <c r="WRY1843" s="401"/>
      <c r="WRZ1843" s="401"/>
      <c r="WSA1843" s="401"/>
      <c r="WSB1843" s="401"/>
      <c r="WSC1843" s="401"/>
      <c r="WSD1843" s="401"/>
      <c r="WSE1843" s="401"/>
      <c r="WSF1843" s="401"/>
      <c r="WSG1843" s="401"/>
      <c r="WSH1843" s="401"/>
      <c r="WSI1843" s="401"/>
      <c r="WSJ1843" s="401"/>
      <c r="WSK1843" s="401"/>
      <c r="WSL1843" s="401"/>
      <c r="WSM1843" s="401"/>
      <c r="WSN1843" s="401"/>
      <c r="WSO1843" s="401"/>
      <c r="WSP1843" s="401"/>
      <c r="WSQ1843" s="401"/>
      <c r="WSR1843" s="401"/>
      <c r="WSS1843" s="401"/>
      <c r="WST1843" s="401"/>
      <c r="WSU1843" s="401"/>
      <c r="WSV1843" s="401"/>
      <c r="WSW1843" s="401"/>
      <c r="WSX1843" s="401"/>
      <c r="WSY1843" s="401"/>
      <c r="WSZ1843" s="401"/>
      <c r="WTA1843" s="401"/>
      <c r="WTB1843" s="401"/>
      <c r="WTC1843" s="401"/>
      <c r="WTD1843" s="401"/>
      <c r="WTE1843" s="401"/>
      <c r="WTF1843" s="401"/>
      <c r="WTG1843" s="401"/>
      <c r="WTH1843" s="401"/>
      <c r="WTI1843" s="401"/>
      <c r="WTJ1843" s="401"/>
      <c r="WTK1843" s="401"/>
      <c r="WTL1843" s="401"/>
      <c r="WTM1843" s="401"/>
      <c r="WTN1843" s="401"/>
      <c r="WTO1843" s="401"/>
      <c r="WTP1843" s="401"/>
      <c r="WTQ1843" s="401"/>
      <c r="WTR1843" s="401"/>
      <c r="WTS1843" s="401"/>
      <c r="WTT1843" s="401"/>
      <c r="WTU1843" s="401"/>
      <c r="WTV1843" s="401"/>
      <c r="WTW1843" s="401"/>
      <c r="WTX1843" s="401"/>
      <c r="WTY1843" s="401"/>
      <c r="WTZ1843" s="401"/>
      <c r="WUA1843" s="401"/>
      <c r="WUB1843" s="401"/>
      <c r="WUC1843" s="401"/>
      <c r="WUD1843" s="401"/>
      <c r="WUE1843" s="401"/>
      <c r="WUF1843" s="401"/>
      <c r="WUG1843" s="401"/>
      <c r="WUH1843" s="401"/>
      <c r="WUI1843" s="401"/>
      <c r="WUJ1843" s="401"/>
      <c r="WUK1843" s="401"/>
      <c r="WUL1843" s="401"/>
      <c r="WUM1843" s="401"/>
      <c r="WUN1843" s="401"/>
      <c r="WUO1843" s="401"/>
      <c r="WUP1843" s="401"/>
      <c r="WUQ1843" s="401"/>
      <c r="WUR1843" s="401"/>
      <c r="WUS1843" s="401"/>
      <c r="WUT1843" s="401"/>
      <c r="WUU1843" s="401"/>
      <c r="WUV1843" s="401"/>
      <c r="WUW1843" s="401"/>
      <c r="WUX1843" s="401"/>
      <c r="WUY1843" s="401"/>
      <c r="WUZ1843" s="401"/>
      <c r="WVA1843" s="401"/>
      <c r="WVB1843" s="401"/>
      <c r="WVC1843" s="401"/>
      <c r="WVD1843" s="401"/>
      <c r="WVE1843" s="401"/>
    </row>
    <row r="1844" spans="1:16125" s="399" customFormat="1">
      <c r="A1844" s="397"/>
      <c r="B1844" s="397"/>
      <c r="C1844" s="400"/>
      <c r="D1844" s="400"/>
      <c r="E1844" s="5022"/>
      <c r="F1844" s="3459"/>
      <c r="G1844" s="3459"/>
      <c r="H1844" s="3459"/>
      <c r="I1844" s="3459"/>
      <c r="J1844" s="3459"/>
      <c r="K1844" s="397"/>
      <c r="L1844" s="401"/>
      <c r="M1844" s="401"/>
      <c r="N1844" s="401"/>
      <c r="O1844" s="401"/>
      <c r="P1844" s="401"/>
      <c r="Q1844" s="401"/>
      <c r="R1844" s="401"/>
      <c r="S1844" s="401"/>
      <c r="T1844" s="401"/>
      <c r="U1844" s="401"/>
      <c r="V1844" s="401"/>
      <c r="W1844" s="401"/>
      <c r="X1844" s="401"/>
      <c r="Y1844" s="401"/>
      <c r="Z1844" s="401"/>
      <c r="AA1844" s="401"/>
      <c r="AB1844" s="401"/>
      <c r="AC1844" s="401"/>
      <c r="AD1844" s="401"/>
      <c r="AE1844" s="401"/>
      <c r="AF1844" s="401"/>
      <c r="AG1844" s="401"/>
      <c r="AH1844" s="401"/>
      <c r="AI1844" s="401"/>
      <c r="AJ1844" s="401"/>
      <c r="AK1844" s="401"/>
      <c r="AL1844" s="401"/>
      <c r="AM1844" s="401"/>
      <c r="AN1844" s="401"/>
      <c r="AO1844" s="401"/>
      <c r="AP1844" s="401"/>
      <c r="AQ1844" s="401"/>
      <c r="AR1844" s="401"/>
      <c r="AS1844" s="401"/>
      <c r="AT1844" s="401"/>
      <c r="AU1844" s="401"/>
      <c r="AV1844" s="401"/>
      <c r="AW1844" s="401"/>
      <c r="AX1844" s="401"/>
      <c r="AY1844" s="401"/>
      <c r="AZ1844" s="401"/>
      <c r="BA1844" s="401"/>
      <c r="BB1844" s="401"/>
      <c r="BC1844" s="401"/>
      <c r="BD1844" s="401"/>
      <c r="BE1844" s="401"/>
      <c r="BF1844" s="401"/>
      <c r="BG1844" s="401"/>
      <c r="BH1844" s="401"/>
      <c r="BI1844" s="401"/>
      <c r="BJ1844" s="401"/>
      <c r="BK1844" s="401"/>
      <c r="BL1844" s="401"/>
      <c r="BM1844" s="401"/>
      <c r="BN1844" s="401"/>
      <c r="BO1844" s="401"/>
      <c r="BP1844" s="401"/>
      <c r="BQ1844" s="401"/>
      <c r="BR1844" s="401"/>
      <c r="BS1844" s="401"/>
      <c r="BT1844" s="401"/>
      <c r="BU1844" s="401"/>
      <c r="BV1844" s="401"/>
      <c r="BW1844" s="401"/>
      <c r="BX1844" s="401"/>
      <c r="BY1844" s="401"/>
      <c r="BZ1844" s="401"/>
      <c r="CA1844" s="401"/>
      <c r="CB1844" s="401"/>
      <c r="CC1844" s="401"/>
      <c r="CD1844" s="401"/>
      <c r="CE1844" s="401"/>
      <c r="CF1844" s="401"/>
      <c r="CG1844" s="401"/>
      <c r="CH1844" s="401"/>
      <c r="CI1844" s="401"/>
      <c r="CJ1844" s="401"/>
      <c r="CK1844" s="401"/>
      <c r="CL1844" s="401"/>
      <c r="CM1844" s="401"/>
      <c r="CN1844" s="401"/>
      <c r="CO1844" s="401"/>
      <c r="CP1844" s="401"/>
      <c r="CQ1844" s="401"/>
      <c r="CR1844" s="401"/>
      <c r="CS1844" s="401"/>
      <c r="CT1844" s="401"/>
      <c r="CU1844" s="401"/>
      <c r="CV1844" s="401"/>
      <c r="CW1844" s="401"/>
      <c r="CX1844" s="401"/>
      <c r="CY1844" s="401"/>
      <c r="CZ1844" s="401"/>
      <c r="DA1844" s="401"/>
      <c r="DB1844" s="401"/>
      <c r="DC1844" s="401"/>
      <c r="DD1844" s="401"/>
      <c r="DE1844" s="401"/>
      <c r="DF1844" s="401"/>
      <c r="DG1844" s="401"/>
      <c r="DH1844" s="401"/>
      <c r="DI1844" s="401"/>
      <c r="DJ1844" s="401"/>
      <c r="DK1844" s="401"/>
      <c r="DL1844" s="401"/>
      <c r="DM1844" s="401"/>
      <c r="DN1844" s="401"/>
      <c r="DO1844" s="401"/>
      <c r="DP1844" s="401"/>
      <c r="DQ1844" s="401"/>
      <c r="DR1844" s="401"/>
      <c r="DS1844" s="401"/>
      <c r="DT1844" s="401"/>
      <c r="DU1844" s="401"/>
      <c r="DV1844" s="401"/>
      <c r="DW1844" s="401"/>
      <c r="DX1844" s="401"/>
      <c r="DY1844" s="401"/>
      <c r="DZ1844" s="401"/>
      <c r="EA1844" s="401"/>
      <c r="EB1844" s="401"/>
      <c r="EC1844" s="401"/>
      <c r="ED1844" s="401"/>
      <c r="EE1844" s="401"/>
      <c r="EF1844" s="401"/>
      <c r="EG1844" s="401"/>
      <c r="EH1844" s="401"/>
      <c r="EI1844" s="401"/>
      <c r="EJ1844" s="401"/>
      <c r="EK1844" s="401"/>
      <c r="EL1844" s="401"/>
      <c r="EM1844" s="401"/>
      <c r="EN1844" s="401"/>
      <c r="EO1844" s="401"/>
      <c r="EP1844" s="401"/>
      <c r="EQ1844" s="401"/>
      <c r="ER1844" s="401"/>
      <c r="ES1844" s="401"/>
      <c r="ET1844" s="401"/>
      <c r="EU1844" s="401"/>
      <c r="EV1844" s="401"/>
      <c r="EW1844" s="401"/>
      <c r="EX1844" s="401"/>
      <c r="EY1844" s="401"/>
      <c r="EZ1844" s="401"/>
      <c r="FA1844" s="401"/>
      <c r="FB1844" s="401"/>
      <c r="FC1844" s="401"/>
      <c r="FD1844" s="401"/>
      <c r="FE1844" s="401"/>
      <c r="FF1844" s="401"/>
      <c r="FG1844" s="401"/>
      <c r="FH1844" s="401"/>
      <c r="FI1844" s="401"/>
      <c r="FJ1844" s="401"/>
      <c r="FK1844" s="401"/>
      <c r="FL1844" s="401"/>
      <c r="FM1844" s="401"/>
      <c r="FN1844" s="401"/>
      <c r="FO1844" s="401"/>
      <c r="FP1844" s="401"/>
      <c r="FQ1844" s="401"/>
      <c r="FR1844" s="401"/>
      <c r="FS1844" s="401"/>
      <c r="FT1844" s="401"/>
      <c r="FU1844" s="401"/>
      <c r="FV1844" s="401"/>
      <c r="FW1844" s="401"/>
      <c r="FX1844" s="401"/>
      <c r="FY1844" s="401"/>
      <c r="FZ1844" s="401"/>
      <c r="GA1844" s="401"/>
      <c r="GB1844" s="401"/>
      <c r="GC1844" s="401"/>
      <c r="GD1844" s="401"/>
      <c r="GE1844" s="401"/>
      <c r="GF1844" s="401"/>
      <c r="GG1844" s="401"/>
      <c r="GH1844" s="401"/>
      <c r="GI1844" s="401"/>
      <c r="GJ1844" s="401"/>
      <c r="GK1844" s="401"/>
      <c r="GL1844" s="401"/>
      <c r="GM1844" s="401"/>
      <c r="GN1844" s="401"/>
      <c r="GO1844" s="401"/>
      <c r="GP1844" s="401"/>
      <c r="GQ1844" s="401"/>
      <c r="GR1844" s="401"/>
      <c r="GS1844" s="401"/>
      <c r="GT1844" s="401"/>
      <c r="GU1844" s="401"/>
      <c r="GV1844" s="401"/>
      <c r="GW1844" s="401"/>
      <c r="GX1844" s="401"/>
      <c r="GY1844" s="401"/>
      <c r="GZ1844" s="401"/>
      <c r="HA1844" s="401"/>
      <c r="HB1844" s="401"/>
      <c r="HC1844" s="401"/>
      <c r="HD1844" s="401"/>
      <c r="HE1844" s="401"/>
      <c r="HF1844" s="401"/>
      <c r="HG1844" s="401"/>
      <c r="HH1844" s="401"/>
      <c r="HI1844" s="401"/>
      <c r="HJ1844" s="401"/>
      <c r="HK1844" s="401"/>
      <c r="HL1844" s="401"/>
      <c r="HM1844" s="401"/>
      <c r="HN1844" s="401"/>
      <c r="HO1844" s="401"/>
      <c r="HP1844" s="401"/>
      <c r="HQ1844" s="401"/>
      <c r="HR1844" s="401"/>
      <c r="HS1844" s="401"/>
      <c r="HT1844" s="401"/>
      <c r="HU1844" s="401"/>
      <c r="HV1844" s="401"/>
      <c r="HW1844" s="401"/>
      <c r="HX1844" s="401"/>
      <c r="HY1844" s="401"/>
      <c r="HZ1844" s="401"/>
      <c r="IA1844" s="401"/>
      <c r="IB1844" s="401"/>
      <c r="IC1844" s="401"/>
      <c r="ID1844" s="401"/>
      <c r="IE1844" s="401"/>
      <c r="IF1844" s="401"/>
      <c r="IG1844" s="401"/>
      <c r="IH1844" s="401"/>
      <c r="II1844" s="401"/>
      <c r="IJ1844" s="401"/>
      <c r="IK1844" s="401"/>
      <c r="IL1844" s="401"/>
      <c r="IM1844" s="401"/>
      <c r="IN1844" s="401"/>
      <c r="IO1844" s="401"/>
      <c r="IP1844" s="401"/>
      <c r="IQ1844" s="401"/>
      <c r="IR1844" s="401"/>
      <c r="IS1844" s="401"/>
      <c r="IT1844" s="401"/>
      <c r="IU1844" s="401"/>
      <c r="IV1844" s="401"/>
      <c r="IW1844" s="401"/>
      <c r="IX1844" s="401"/>
      <c r="IY1844" s="401"/>
      <c r="IZ1844" s="401"/>
      <c r="JA1844" s="401"/>
      <c r="JB1844" s="401"/>
      <c r="JC1844" s="401"/>
      <c r="JD1844" s="401"/>
      <c r="JE1844" s="401"/>
      <c r="JF1844" s="401"/>
      <c r="JG1844" s="401"/>
      <c r="JH1844" s="401"/>
      <c r="JI1844" s="401"/>
      <c r="JJ1844" s="401"/>
      <c r="JK1844" s="401"/>
      <c r="JL1844" s="401"/>
      <c r="JM1844" s="401"/>
      <c r="JN1844" s="401"/>
      <c r="JO1844" s="401"/>
      <c r="JP1844" s="401"/>
      <c r="JQ1844" s="401"/>
      <c r="JR1844" s="401"/>
      <c r="JS1844" s="401"/>
      <c r="JT1844" s="401"/>
      <c r="JU1844" s="401"/>
      <c r="JV1844" s="401"/>
      <c r="JW1844" s="401"/>
      <c r="JX1844" s="401"/>
      <c r="JY1844" s="401"/>
      <c r="JZ1844" s="401"/>
      <c r="KA1844" s="401"/>
      <c r="KB1844" s="401"/>
      <c r="KC1844" s="401"/>
      <c r="KD1844" s="401"/>
      <c r="KE1844" s="401"/>
      <c r="KF1844" s="401"/>
      <c r="KG1844" s="401"/>
      <c r="KH1844" s="401"/>
      <c r="KI1844" s="401"/>
      <c r="KJ1844" s="401"/>
      <c r="KK1844" s="401"/>
      <c r="KL1844" s="401"/>
      <c r="KM1844" s="401"/>
      <c r="KN1844" s="401"/>
      <c r="KO1844" s="401"/>
      <c r="KP1844" s="401"/>
      <c r="KQ1844" s="401"/>
      <c r="KR1844" s="401"/>
      <c r="KS1844" s="401"/>
      <c r="KT1844" s="401"/>
      <c r="KU1844" s="401"/>
      <c r="KV1844" s="401"/>
      <c r="KW1844" s="401"/>
      <c r="KX1844" s="401"/>
      <c r="KY1844" s="401"/>
      <c r="KZ1844" s="401"/>
      <c r="LA1844" s="401"/>
      <c r="LB1844" s="401"/>
      <c r="LC1844" s="401"/>
      <c r="LD1844" s="401"/>
      <c r="LE1844" s="401"/>
      <c r="LF1844" s="401"/>
      <c r="LG1844" s="401"/>
      <c r="LH1844" s="401"/>
      <c r="LI1844" s="401"/>
      <c r="LJ1844" s="401"/>
      <c r="LK1844" s="401"/>
      <c r="LL1844" s="401"/>
      <c r="LM1844" s="401"/>
      <c r="LN1844" s="401"/>
      <c r="LO1844" s="401"/>
      <c r="LP1844" s="401"/>
      <c r="LQ1844" s="401"/>
      <c r="LR1844" s="401"/>
      <c r="LS1844" s="401"/>
      <c r="LT1844" s="401"/>
      <c r="LU1844" s="401"/>
      <c r="LV1844" s="401"/>
      <c r="LW1844" s="401"/>
      <c r="LX1844" s="401"/>
      <c r="LY1844" s="401"/>
      <c r="LZ1844" s="401"/>
      <c r="MA1844" s="401"/>
      <c r="MB1844" s="401"/>
      <c r="MC1844" s="401"/>
      <c r="MD1844" s="401"/>
      <c r="ME1844" s="401"/>
      <c r="MF1844" s="401"/>
      <c r="MG1844" s="401"/>
      <c r="MH1844" s="401"/>
      <c r="MI1844" s="401"/>
      <c r="MJ1844" s="401"/>
      <c r="MK1844" s="401"/>
      <c r="ML1844" s="401"/>
      <c r="MM1844" s="401"/>
      <c r="MN1844" s="401"/>
      <c r="MO1844" s="401"/>
      <c r="MP1844" s="401"/>
      <c r="MQ1844" s="401"/>
      <c r="MR1844" s="401"/>
      <c r="MS1844" s="401"/>
      <c r="MT1844" s="401"/>
      <c r="MU1844" s="401"/>
      <c r="MV1844" s="401"/>
      <c r="MW1844" s="401"/>
      <c r="MX1844" s="401"/>
      <c r="MY1844" s="401"/>
      <c r="MZ1844" s="401"/>
      <c r="NA1844" s="401"/>
      <c r="NB1844" s="401"/>
      <c r="NC1844" s="401"/>
      <c r="ND1844" s="401"/>
      <c r="NE1844" s="401"/>
      <c r="NF1844" s="401"/>
      <c r="NG1844" s="401"/>
      <c r="NH1844" s="401"/>
      <c r="NI1844" s="401"/>
      <c r="NJ1844" s="401"/>
      <c r="NK1844" s="401"/>
      <c r="NL1844" s="401"/>
      <c r="NM1844" s="401"/>
      <c r="NN1844" s="401"/>
      <c r="NO1844" s="401"/>
      <c r="NP1844" s="401"/>
      <c r="NQ1844" s="401"/>
      <c r="NR1844" s="401"/>
      <c r="NS1844" s="401"/>
      <c r="NT1844" s="401"/>
      <c r="NU1844" s="401"/>
      <c r="NV1844" s="401"/>
      <c r="NW1844" s="401"/>
      <c r="NX1844" s="401"/>
      <c r="NY1844" s="401"/>
      <c r="NZ1844" s="401"/>
      <c r="OA1844" s="401"/>
      <c r="OB1844" s="401"/>
      <c r="OC1844" s="401"/>
      <c r="OD1844" s="401"/>
      <c r="OE1844" s="401"/>
      <c r="OF1844" s="401"/>
      <c r="OG1844" s="401"/>
      <c r="OH1844" s="401"/>
      <c r="OI1844" s="401"/>
      <c r="OJ1844" s="401"/>
      <c r="OK1844" s="401"/>
      <c r="OL1844" s="401"/>
      <c r="OM1844" s="401"/>
      <c r="ON1844" s="401"/>
      <c r="OO1844" s="401"/>
      <c r="OP1844" s="401"/>
      <c r="OQ1844" s="401"/>
      <c r="OR1844" s="401"/>
      <c r="OS1844" s="401"/>
      <c r="OT1844" s="401"/>
      <c r="OU1844" s="401"/>
      <c r="OV1844" s="401"/>
      <c r="OW1844" s="401"/>
      <c r="OX1844" s="401"/>
      <c r="OY1844" s="401"/>
      <c r="OZ1844" s="401"/>
      <c r="PA1844" s="401"/>
      <c r="PB1844" s="401"/>
      <c r="PC1844" s="401"/>
      <c r="PD1844" s="401"/>
      <c r="PE1844" s="401"/>
      <c r="PF1844" s="401"/>
      <c r="PG1844" s="401"/>
      <c r="PH1844" s="401"/>
      <c r="PI1844" s="401"/>
      <c r="PJ1844" s="401"/>
      <c r="PK1844" s="401"/>
      <c r="PL1844" s="401"/>
      <c r="PM1844" s="401"/>
      <c r="PN1844" s="401"/>
      <c r="PO1844" s="401"/>
      <c r="PP1844" s="401"/>
      <c r="PQ1844" s="401"/>
      <c r="PR1844" s="401"/>
      <c r="PS1844" s="401"/>
      <c r="PT1844" s="401"/>
      <c r="PU1844" s="401"/>
      <c r="PV1844" s="401"/>
      <c r="PW1844" s="401"/>
      <c r="PX1844" s="401"/>
      <c r="PY1844" s="401"/>
      <c r="PZ1844" s="401"/>
      <c r="QA1844" s="401"/>
      <c r="QB1844" s="401"/>
      <c r="QC1844" s="401"/>
      <c r="QD1844" s="401"/>
      <c r="QE1844" s="401"/>
      <c r="QF1844" s="401"/>
      <c r="QG1844" s="401"/>
      <c r="QH1844" s="401"/>
      <c r="QI1844" s="401"/>
      <c r="QJ1844" s="401"/>
      <c r="QK1844" s="401"/>
      <c r="QL1844" s="401"/>
      <c r="QM1844" s="401"/>
      <c r="QN1844" s="401"/>
      <c r="QO1844" s="401"/>
      <c r="QP1844" s="401"/>
      <c r="QQ1844" s="401"/>
      <c r="QR1844" s="401"/>
      <c r="QS1844" s="401"/>
      <c r="QT1844" s="401"/>
      <c r="QU1844" s="401"/>
      <c r="QV1844" s="401"/>
      <c r="QW1844" s="401"/>
      <c r="QX1844" s="401"/>
      <c r="QY1844" s="401"/>
      <c r="QZ1844" s="401"/>
      <c r="RA1844" s="401"/>
      <c r="RB1844" s="401"/>
      <c r="RC1844" s="401"/>
      <c r="RD1844" s="401"/>
      <c r="RE1844" s="401"/>
      <c r="RF1844" s="401"/>
      <c r="RG1844" s="401"/>
      <c r="RH1844" s="401"/>
      <c r="RI1844" s="401"/>
      <c r="RJ1844" s="401"/>
      <c r="RK1844" s="401"/>
      <c r="RL1844" s="401"/>
      <c r="RM1844" s="401"/>
      <c r="RN1844" s="401"/>
      <c r="RO1844" s="401"/>
      <c r="RP1844" s="401"/>
      <c r="RQ1844" s="401"/>
      <c r="RR1844" s="401"/>
      <c r="RS1844" s="401"/>
      <c r="RT1844" s="401"/>
      <c r="RU1844" s="401"/>
      <c r="RV1844" s="401"/>
      <c r="RW1844" s="401"/>
      <c r="RX1844" s="401"/>
      <c r="RY1844" s="401"/>
      <c r="RZ1844" s="401"/>
      <c r="SA1844" s="401"/>
      <c r="SB1844" s="401"/>
      <c r="SC1844" s="401"/>
      <c r="SD1844" s="401"/>
      <c r="SE1844" s="401"/>
      <c r="SF1844" s="401"/>
      <c r="SG1844" s="401"/>
      <c r="SH1844" s="401"/>
      <c r="SI1844" s="401"/>
      <c r="SJ1844" s="401"/>
      <c r="SK1844" s="401"/>
      <c r="SL1844" s="401"/>
      <c r="SM1844" s="401"/>
      <c r="SN1844" s="401"/>
      <c r="SO1844" s="401"/>
      <c r="SP1844" s="401"/>
      <c r="SQ1844" s="401"/>
      <c r="SR1844" s="401"/>
      <c r="SS1844" s="401"/>
      <c r="ST1844" s="401"/>
      <c r="SU1844" s="401"/>
      <c r="SV1844" s="401"/>
      <c r="SW1844" s="401"/>
      <c r="SX1844" s="401"/>
      <c r="SY1844" s="401"/>
      <c r="SZ1844" s="401"/>
      <c r="TA1844" s="401"/>
      <c r="TB1844" s="401"/>
      <c r="TC1844" s="401"/>
      <c r="TD1844" s="401"/>
      <c r="TE1844" s="401"/>
      <c r="TF1844" s="401"/>
      <c r="TG1844" s="401"/>
      <c r="TH1844" s="401"/>
      <c r="TI1844" s="401"/>
      <c r="TJ1844" s="401"/>
      <c r="TK1844" s="401"/>
      <c r="TL1844" s="401"/>
      <c r="TM1844" s="401"/>
      <c r="TN1844" s="401"/>
      <c r="TO1844" s="401"/>
      <c r="TP1844" s="401"/>
      <c r="TQ1844" s="401"/>
      <c r="TR1844" s="401"/>
      <c r="TS1844" s="401"/>
      <c r="TT1844" s="401"/>
      <c r="TU1844" s="401"/>
      <c r="TV1844" s="401"/>
      <c r="TW1844" s="401"/>
      <c r="TX1844" s="401"/>
      <c r="TY1844" s="401"/>
      <c r="TZ1844" s="401"/>
      <c r="UA1844" s="401"/>
      <c r="UB1844" s="401"/>
      <c r="UC1844" s="401"/>
      <c r="UD1844" s="401"/>
      <c r="UE1844" s="401"/>
      <c r="UF1844" s="401"/>
      <c r="UG1844" s="401"/>
      <c r="UH1844" s="401"/>
      <c r="UI1844" s="401"/>
      <c r="UJ1844" s="401"/>
      <c r="UK1844" s="401"/>
      <c r="UL1844" s="401"/>
      <c r="UM1844" s="401"/>
      <c r="UN1844" s="401"/>
      <c r="UO1844" s="401"/>
      <c r="UP1844" s="401"/>
      <c r="UQ1844" s="401"/>
      <c r="UR1844" s="401"/>
      <c r="US1844" s="401"/>
      <c r="UT1844" s="401"/>
      <c r="UU1844" s="401"/>
      <c r="UV1844" s="401"/>
      <c r="UW1844" s="401"/>
      <c r="UX1844" s="401"/>
      <c r="UY1844" s="401"/>
      <c r="UZ1844" s="401"/>
      <c r="VA1844" s="401"/>
      <c r="VB1844" s="401"/>
      <c r="VC1844" s="401"/>
      <c r="VD1844" s="401"/>
      <c r="VE1844" s="401"/>
      <c r="VF1844" s="401"/>
      <c r="VG1844" s="401"/>
      <c r="VH1844" s="401"/>
      <c r="VI1844" s="401"/>
      <c r="VJ1844" s="401"/>
      <c r="VK1844" s="401"/>
      <c r="VL1844" s="401"/>
      <c r="VM1844" s="401"/>
      <c r="VN1844" s="401"/>
      <c r="VO1844" s="401"/>
      <c r="VP1844" s="401"/>
      <c r="VQ1844" s="401"/>
      <c r="VR1844" s="401"/>
      <c r="VS1844" s="401"/>
      <c r="VT1844" s="401"/>
      <c r="VU1844" s="401"/>
      <c r="VV1844" s="401"/>
      <c r="VW1844" s="401"/>
      <c r="VX1844" s="401"/>
      <c r="VY1844" s="401"/>
      <c r="VZ1844" s="401"/>
      <c r="WA1844" s="401"/>
      <c r="WB1844" s="401"/>
      <c r="WC1844" s="401"/>
      <c r="WD1844" s="401"/>
      <c r="WE1844" s="401"/>
      <c r="WF1844" s="401"/>
      <c r="WG1844" s="401"/>
      <c r="WH1844" s="401"/>
      <c r="WI1844" s="401"/>
      <c r="WJ1844" s="401"/>
      <c r="WK1844" s="401"/>
      <c r="WL1844" s="401"/>
      <c r="WM1844" s="401"/>
      <c r="WN1844" s="401"/>
      <c r="WO1844" s="401"/>
      <c r="WP1844" s="401"/>
      <c r="WQ1844" s="401"/>
      <c r="WR1844" s="401"/>
      <c r="WS1844" s="401"/>
      <c r="WT1844" s="401"/>
      <c r="WU1844" s="401"/>
      <c r="WV1844" s="401"/>
      <c r="WW1844" s="401"/>
      <c r="WX1844" s="401"/>
      <c r="WY1844" s="401"/>
      <c r="WZ1844" s="401"/>
      <c r="XA1844" s="401"/>
      <c r="XB1844" s="401"/>
      <c r="XC1844" s="401"/>
      <c r="XD1844" s="401"/>
      <c r="XE1844" s="401"/>
      <c r="XF1844" s="401"/>
      <c r="XG1844" s="401"/>
      <c r="XH1844" s="401"/>
      <c r="XI1844" s="401"/>
      <c r="XJ1844" s="401"/>
      <c r="XK1844" s="401"/>
      <c r="XL1844" s="401"/>
      <c r="XM1844" s="401"/>
      <c r="XN1844" s="401"/>
      <c r="XO1844" s="401"/>
      <c r="XP1844" s="401"/>
      <c r="XQ1844" s="401"/>
      <c r="XR1844" s="401"/>
      <c r="XS1844" s="401"/>
      <c r="XT1844" s="401"/>
      <c r="XU1844" s="401"/>
      <c r="XV1844" s="401"/>
      <c r="XW1844" s="401"/>
      <c r="XX1844" s="401"/>
      <c r="XY1844" s="401"/>
      <c r="XZ1844" s="401"/>
      <c r="YA1844" s="401"/>
      <c r="YB1844" s="401"/>
      <c r="YC1844" s="401"/>
      <c r="YD1844" s="401"/>
      <c r="YE1844" s="401"/>
      <c r="YF1844" s="401"/>
      <c r="YG1844" s="401"/>
      <c r="YH1844" s="401"/>
      <c r="YI1844" s="401"/>
      <c r="YJ1844" s="401"/>
      <c r="YK1844" s="401"/>
      <c r="YL1844" s="401"/>
      <c r="YM1844" s="401"/>
      <c r="YN1844" s="401"/>
      <c r="YO1844" s="401"/>
      <c r="YP1844" s="401"/>
      <c r="YQ1844" s="401"/>
      <c r="YR1844" s="401"/>
      <c r="YS1844" s="401"/>
      <c r="YT1844" s="401"/>
      <c r="YU1844" s="401"/>
      <c r="YV1844" s="401"/>
      <c r="YW1844" s="401"/>
      <c r="YX1844" s="401"/>
      <c r="YY1844" s="401"/>
      <c r="YZ1844" s="401"/>
      <c r="ZA1844" s="401"/>
      <c r="ZB1844" s="401"/>
      <c r="ZC1844" s="401"/>
      <c r="ZD1844" s="401"/>
      <c r="ZE1844" s="401"/>
      <c r="ZF1844" s="401"/>
      <c r="ZG1844" s="401"/>
      <c r="ZH1844" s="401"/>
      <c r="ZI1844" s="401"/>
      <c r="ZJ1844" s="401"/>
      <c r="ZK1844" s="401"/>
      <c r="ZL1844" s="401"/>
      <c r="ZM1844" s="401"/>
      <c r="ZN1844" s="401"/>
      <c r="ZO1844" s="401"/>
      <c r="ZP1844" s="401"/>
      <c r="ZQ1844" s="401"/>
      <c r="ZR1844" s="401"/>
      <c r="ZS1844" s="401"/>
      <c r="ZT1844" s="401"/>
      <c r="ZU1844" s="401"/>
      <c r="ZV1844" s="401"/>
      <c r="ZW1844" s="401"/>
      <c r="ZX1844" s="401"/>
      <c r="ZY1844" s="401"/>
      <c r="ZZ1844" s="401"/>
      <c r="AAA1844" s="401"/>
      <c r="AAB1844" s="401"/>
      <c r="AAC1844" s="401"/>
      <c r="AAD1844" s="401"/>
      <c r="AAE1844" s="401"/>
      <c r="AAF1844" s="401"/>
      <c r="AAG1844" s="401"/>
      <c r="AAH1844" s="401"/>
      <c r="AAI1844" s="401"/>
      <c r="AAJ1844" s="401"/>
      <c r="AAK1844" s="401"/>
      <c r="AAL1844" s="401"/>
      <c r="AAM1844" s="401"/>
      <c r="AAN1844" s="401"/>
      <c r="AAO1844" s="401"/>
      <c r="AAP1844" s="401"/>
      <c r="AAQ1844" s="401"/>
      <c r="AAR1844" s="401"/>
      <c r="AAS1844" s="401"/>
      <c r="AAT1844" s="401"/>
      <c r="AAU1844" s="401"/>
      <c r="AAV1844" s="401"/>
      <c r="AAW1844" s="401"/>
      <c r="AAX1844" s="401"/>
      <c r="AAY1844" s="401"/>
      <c r="AAZ1844" s="401"/>
      <c r="ABA1844" s="401"/>
      <c r="ABB1844" s="401"/>
      <c r="ABC1844" s="401"/>
      <c r="ABD1844" s="401"/>
      <c r="ABE1844" s="401"/>
      <c r="ABF1844" s="401"/>
      <c r="ABG1844" s="401"/>
      <c r="ABH1844" s="401"/>
      <c r="ABI1844" s="401"/>
      <c r="ABJ1844" s="401"/>
      <c r="ABK1844" s="401"/>
      <c r="ABL1844" s="401"/>
      <c r="ABM1844" s="401"/>
      <c r="ABN1844" s="401"/>
      <c r="ABO1844" s="401"/>
      <c r="ABP1844" s="401"/>
      <c r="ABQ1844" s="401"/>
      <c r="ABR1844" s="401"/>
      <c r="ABS1844" s="401"/>
      <c r="ABT1844" s="401"/>
      <c r="ABU1844" s="401"/>
      <c r="ABV1844" s="401"/>
      <c r="ABW1844" s="401"/>
      <c r="ABX1844" s="401"/>
      <c r="ABY1844" s="401"/>
      <c r="ABZ1844" s="401"/>
      <c r="ACA1844" s="401"/>
      <c r="ACB1844" s="401"/>
      <c r="ACC1844" s="401"/>
      <c r="ACD1844" s="401"/>
      <c r="ACE1844" s="401"/>
      <c r="ACF1844" s="401"/>
      <c r="ACG1844" s="401"/>
      <c r="ACH1844" s="401"/>
      <c r="ACI1844" s="401"/>
      <c r="ACJ1844" s="401"/>
      <c r="ACK1844" s="401"/>
      <c r="ACL1844" s="401"/>
      <c r="ACM1844" s="401"/>
      <c r="ACN1844" s="401"/>
      <c r="ACO1844" s="401"/>
      <c r="ACP1844" s="401"/>
      <c r="ACQ1844" s="401"/>
      <c r="ACR1844" s="401"/>
      <c r="ACS1844" s="401"/>
      <c r="ACT1844" s="401"/>
      <c r="ACU1844" s="401"/>
      <c r="ACV1844" s="401"/>
      <c r="ACW1844" s="401"/>
      <c r="ACX1844" s="401"/>
      <c r="ACY1844" s="401"/>
      <c r="ACZ1844" s="401"/>
      <c r="ADA1844" s="401"/>
      <c r="ADB1844" s="401"/>
      <c r="ADC1844" s="401"/>
      <c r="ADD1844" s="401"/>
      <c r="ADE1844" s="401"/>
      <c r="ADF1844" s="401"/>
      <c r="ADG1844" s="401"/>
      <c r="ADH1844" s="401"/>
      <c r="ADI1844" s="401"/>
      <c r="ADJ1844" s="401"/>
      <c r="ADK1844" s="401"/>
      <c r="ADL1844" s="401"/>
      <c r="ADM1844" s="401"/>
      <c r="ADN1844" s="401"/>
      <c r="ADO1844" s="401"/>
      <c r="ADP1844" s="401"/>
      <c r="ADQ1844" s="401"/>
      <c r="ADR1844" s="401"/>
      <c r="ADS1844" s="401"/>
      <c r="ADT1844" s="401"/>
      <c r="ADU1844" s="401"/>
      <c r="ADV1844" s="401"/>
      <c r="ADW1844" s="401"/>
      <c r="ADX1844" s="401"/>
      <c r="ADY1844" s="401"/>
      <c r="ADZ1844" s="401"/>
      <c r="AEA1844" s="401"/>
      <c r="AEB1844" s="401"/>
      <c r="AEC1844" s="401"/>
      <c r="AED1844" s="401"/>
      <c r="AEE1844" s="401"/>
      <c r="AEF1844" s="401"/>
      <c r="AEG1844" s="401"/>
      <c r="AEH1844" s="401"/>
      <c r="AEI1844" s="401"/>
      <c r="AEJ1844" s="401"/>
      <c r="AEK1844" s="401"/>
      <c r="AEL1844" s="401"/>
      <c r="AEM1844" s="401"/>
      <c r="AEN1844" s="401"/>
      <c r="AEO1844" s="401"/>
      <c r="AEP1844" s="401"/>
      <c r="AEQ1844" s="401"/>
      <c r="AER1844" s="401"/>
      <c r="AES1844" s="401"/>
      <c r="AET1844" s="401"/>
      <c r="AEU1844" s="401"/>
      <c r="AEV1844" s="401"/>
      <c r="AEW1844" s="401"/>
      <c r="AEX1844" s="401"/>
      <c r="AEY1844" s="401"/>
      <c r="AEZ1844" s="401"/>
      <c r="AFA1844" s="401"/>
      <c r="AFB1844" s="401"/>
      <c r="AFC1844" s="401"/>
      <c r="AFD1844" s="401"/>
      <c r="AFE1844" s="401"/>
      <c r="AFF1844" s="401"/>
      <c r="AFG1844" s="401"/>
      <c r="AFH1844" s="401"/>
      <c r="AFI1844" s="401"/>
      <c r="AFJ1844" s="401"/>
      <c r="AFK1844" s="401"/>
      <c r="AFL1844" s="401"/>
      <c r="AFM1844" s="401"/>
      <c r="AFN1844" s="401"/>
      <c r="AFO1844" s="401"/>
      <c r="AFP1844" s="401"/>
      <c r="AFQ1844" s="401"/>
      <c r="AFR1844" s="401"/>
      <c r="AFS1844" s="401"/>
      <c r="AFT1844" s="401"/>
      <c r="AFU1844" s="401"/>
      <c r="AFV1844" s="401"/>
      <c r="AFW1844" s="401"/>
      <c r="AFX1844" s="401"/>
      <c r="AFY1844" s="401"/>
      <c r="AFZ1844" s="401"/>
      <c r="AGA1844" s="401"/>
      <c r="AGB1844" s="401"/>
      <c r="AGC1844" s="401"/>
      <c r="AGD1844" s="401"/>
      <c r="AGE1844" s="401"/>
      <c r="AGF1844" s="401"/>
      <c r="AGG1844" s="401"/>
      <c r="AGH1844" s="401"/>
      <c r="AGI1844" s="401"/>
      <c r="AGJ1844" s="401"/>
      <c r="AGK1844" s="401"/>
      <c r="AGL1844" s="401"/>
      <c r="AGM1844" s="401"/>
      <c r="AGN1844" s="401"/>
      <c r="AGO1844" s="401"/>
      <c r="AGP1844" s="401"/>
      <c r="AGQ1844" s="401"/>
      <c r="AGR1844" s="401"/>
      <c r="AGS1844" s="401"/>
      <c r="AGT1844" s="401"/>
      <c r="AGU1844" s="401"/>
      <c r="AGV1844" s="401"/>
      <c r="AGW1844" s="401"/>
      <c r="AGX1844" s="401"/>
      <c r="AGY1844" s="401"/>
      <c r="AGZ1844" s="401"/>
      <c r="AHA1844" s="401"/>
      <c r="AHB1844" s="401"/>
      <c r="AHC1844" s="401"/>
      <c r="AHD1844" s="401"/>
      <c r="AHE1844" s="401"/>
      <c r="AHF1844" s="401"/>
      <c r="AHG1844" s="401"/>
      <c r="AHH1844" s="401"/>
      <c r="AHI1844" s="401"/>
      <c r="AHJ1844" s="401"/>
      <c r="AHK1844" s="401"/>
      <c r="AHL1844" s="401"/>
      <c r="AHM1844" s="401"/>
      <c r="AHN1844" s="401"/>
      <c r="AHO1844" s="401"/>
      <c r="AHP1844" s="401"/>
      <c r="AHQ1844" s="401"/>
      <c r="AHR1844" s="401"/>
      <c r="AHS1844" s="401"/>
      <c r="AHT1844" s="401"/>
      <c r="AHU1844" s="401"/>
      <c r="AHV1844" s="401"/>
      <c r="AHW1844" s="401"/>
      <c r="AHX1844" s="401"/>
      <c r="AHY1844" s="401"/>
      <c r="AHZ1844" s="401"/>
      <c r="AIA1844" s="401"/>
      <c r="AIB1844" s="401"/>
      <c r="AIC1844" s="401"/>
      <c r="AID1844" s="401"/>
      <c r="AIE1844" s="401"/>
      <c r="AIF1844" s="401"/>
      <c r="AIG1844" s="401"/>
      <c r="AIH1844" s="401"/>
      <c r="AII1844" s="401"/>
      <c r="AIJ1844" s="401"/>
      <c r="AIK1844" s="401"/>
      <c r="AIL1844" s="401"/>
      <c r="AIM1844" s="401"/>
      <c r="AIN1844" s="401"/>
      <c r="AIO1844" s="401"/>
      <c r="AIP1844" s="401"/>
      <c r="AIQ1844" s="401"/>
      <c r="AIR1844" s="401"/>
      <c r="AIS1844" s="401"/>
      <c r="AIT1844" s="401"/>
      <c r="AIU1844" s="401"/>
      <c r="AIV1844" s="401"/>
      <c r="AIW1844" s="401"/>
      <c r="AIX1844" s="401"/>
      <c r="AIY1844" s="401"/>
      <c r="AIZ1844" s="401"/>
      <c r="AJA1844" s="401"/>
      <c r="AJB1844" s="401"/>
      <c r="AJC1844" s="401"/>
      <c r="AJD1844" s="401"/>
      <c r="AJE1844" s="401"/>
      <c r="AJF1844" s="401"/>
      <c r="AJG1844" s="401"/>
      <c r="AJH1844" s="401"/>
      <c r="AJI1844" s="401"/>
      <c r="AJJ1844" s="401"/>
      <c r="AJK1844" s="401"/>
      <c r="AJL1844" s="401"/>
      <c r="AJM1844" s="401"/>
      <c r="AJN1844" s="401"/>
      <c r="AJO1844" s="401"/>
      <c r="AJP1844" s="401"/>
      <c r="AJQ1844" s="401"/>
      <c r="AJR1844" s="401"/>
      <c r="AJS1844" s="401"/>
      <c r="AJT1844" s="401"/>
      <c r="AJU1844" s="401"/>
      <c r="AJV1844" s="401"/>
      <c r="AJW1844" s="401"/>
      <c r="AJX1844" s="401"/>
      <c r="AJY1844" s="401"/>
      <c r="AJZ1844" s="401"/>
      <c r="AKA1844" s="401"/>
      <c r="AKB1844" s="401"/>
      <c r="AKC1844" s="401"/>
      <c r="AKD1844" s="401"/>
      <c r="AKE1844" s="401"/>
      <c r="AKF1844" s="401"/>
      <c r="AKG1844" s="401"/>
      <c r="AKH1844" s="401"/>
      <c r="AKI1844" s="401"/>
      <c r="AKJ1844" s="401"/>
      <c r="AKK1844" s="401"/>
      <c r="AKL1844" s="401"/>
      <c r="AKM1844" s="401"/>
      <c r="AKN1844" s="401"/>
      <c r="AKO1844" s="401"/>
      <c r="AKP1844" s="401"/>
      <c r="AKQ1844" s="401"/>
      <c r="AKR1844" s="401"/>
      <c r="AKS1844" s="401"/>
      <c r="AKT1844" s="401"/>
      <c r="AKU1844" s="401"/>
      <c r="AKV1844" s="401"/>
      <c r="AKW1844" s="401"/>
      <c r="AKX1844" s="401"/>
      <c r="AKY1844" s="401"/>
      <c r="AKZ1844" s="401"/>
      <c r="ALA1844" s="401"/>
      <c r="ALB1844" s="401"/>
      <c r="ALC1844" s="401"/>
      <c r="ALD1844" s="401"/>
      <c r="ALE1844" s="401"/>
      <c r="ALF1844" s="401"/>
      <c r="ALG1844" s="401"/>
      <c r="ALH1844" s="401"/>
      <c r="ALI1844" s="401"/>
      <c r="ALJ1844" s="401"/>
      <c r="ALK1844" s="401"/>
      <c r="ALL1844" s="401"/>
      <c r="ALM1844" s="401"/>
      <c r="ALN1844" s="401"/>
      <c r="ALO1844" s="401"/>
      <c r="ALP1844" s="401"/>
      <c r="ALQ1844" s="401"/>
      <c r="ALR1844" s="401"/>
      <c r="ALS1844" s="401"/>
      <c r="ALT1844" s="401"/>
      <c r="ALU1844" s="401"/>
      <c r="ALV1844" s="401"/>
      <c r="ALW1844" s="401"/>
      <c r="ALX1844" s="401"/>
      <c r="ALY1844" s="401"/>
      <c r="ALZ1844" s="401"/>
      <c r="AMA1844" s="401"/>
      <c r="AMB1844" s="401"/>
      <c r="AMC1844" s="401"/>
      <c r="AMD1844" s="401"/>
      <c r="AME1844" s="401"/>
      <c r="AMF1844" s="401"/>
      <c r="AMG1844" s="401"/>
      <c r="AMH1844" s="401"/>
      <c r="AMI1844" s="401"/>
      <c r="AMJ1844" s="401"/>
      <c r="AMK1844" s="401"/>
      <c r="AML1844" s="401"/>
      <c r="AMM1844" s="401"/>
      <c r="AMN1844" s="401"/>
      <c r="AMO1844" s="401"/>
      <c r="AMP1844" s="401"/>
      <c r="AMQ1844" s="401"/>
      <c r="AMR1844" s="401"/>
      <c r="AMS1844" s="401"/>
      <c r="AMT1844" s="401"/>
      <c r="AMU1844" s="401"/>
      <c r="AMV1844" s="401"/>
      <c r="AMW1844" s="401"/>
      <c r="AMX1844" s="401"/>
      <c r="AMY1844" s="401"/>
      <c r="AMZ1844" s="401"/>
      <c r="ANA1844" s="401"/>
      <c r="ANB1844" s="401"/>
      <c r="ANC1844" s="401"/>
      <c r="AND1844" s="401"/>
      <c r="ANE1844" s="401"/>
      <c r="ANF1844" s="401"/>
      <c r="ANG1844" s="401"/>
      <c r="ANH1844" s="401"/>
      <c r="ANI1844" s="401"/>
      <c r="ANJ1844" s="401"/>
      <c r="ANK1844" s="401"/>
      <c r="ANL1844" s="401"/>
      <c r="ANM1844" s="401"/>
      <c r="ANN1844" s="401"/>
      <c r="ANO1844" s="401"/>
      <c r="ANP1844" s="401"/>
      <c r="ANQ1844" s="401"/>
      <c r="ANR1844" s="401"/>
      <c r="ANS1844" s="401"/>
      <c r="ANT1844" s="401"/>
      <c r="ANU1844" s="401"/>
      <c r="ANV1844" s="401"/>
      <c r="ANW1844" s="401"/>
      <c r="ANX1844" s="401"/>
      <c r="ANY1844" s="401"/>
      <c r="ANZ1844" s="401"/>
      <c r="AOA1844" s="401"/>
      <c r="AOB1844" s="401"/>
      <c r="AOC1844" s="401"/>
      <c r="AOD1844" s="401"/>
      <c r="AOE1844" s="401"/>
      <c r="AOF1844" s="401"/>
      <c r="AOG1844" s="401"/>
      <c r="AOH1844" s="401"/>
      <c r="AOI1844" s="401"/>
      <c r="AOJ1844" s="401"/>
      <c r="AOK1844" s="401"/>
      <c r="AOL1844" s="401"/>
      <c r="AOM1844" s="401"/>
      <c r="AON1844" s="401"/>
      <c r="AOO1844" s="401"/>
      <c r="AOP1844" s="401"/>
      <c r="AOQ1844" s="401"/>
      <c r="AOR1844" s="401"/>
      <c r="AOS1844" s="401"/>
      <c r="AOT1844" s="401"/>
      <c r="AOU1844" s="401"/>
      <c r="AOV1844" s="401"/>
      <c r="AOW1844" s="401"/>
      <c r="AOX1844" s="401"/>
      <c r="AOY1844" s="401"/>
      <c r="AOZ1844" s="401"/>
      <c r="APA1844" s="401"/>
      <c r="APB1844" s="401"/>
      <c r="APC1844" s="401"/>
      <c r="APD1844" s="401"/>
      <c r="APE1844" s="401"/>
      <c r="APF1844" s="401"/>
      <c r="APG1844" s="401"/>
      <c r="APH1844" s="401"/>
      <c r="API1844" s="401"/>
      <c r="APJ1844" s="401"/>
      <c r="APK1844" s="401"/>
      <c r="APL1844" s="401"/>
      <c r="APM1844" s="401"/>
      <c r="APN1844" s="401"/>
      <c r="APO1844" s="401"/>
      <c r="APP1844" s="401"/>
      <c r="APQ1844" s="401"/>
      <c r="APR1844" s="401"/>
      <c r="APS1844" s="401"/>
      <c r="APT1844" s="401"/>
      <c r="APU1844" s="401"/>
      <c r="APV1844" s="401"/>
      <c r="APW1844" s="401"/>
      <c r="APX1844" s="401"/>
      <c r="APY1844" s="401"/>
      <c r="APZ1844" s="401"/>
      <c r="AQA1844" s="401"/>
      <c r="AQB1844" s="401"/>
      <c r="AQC1844" s="401"/>
      <c r="AQD1844" s="401"/>
      <c r="AQE1844" s="401"/>
      <c r="AQF1844" s="401"/>
      <c r="AQG1844" s="401"/>
      <c r="AQH1844" s="401"/>
      <c r="AQI1844" s="401"/>
      <c r="AQJ1844" s="401"/>
      <c r="AQK1844" s="401"/>
      <c r="AQL1844" s="401"/>
      <c r="AQM1844" s="401"/>
      <c r="AQN1844" s="401"/>
      <c r="AQO1844" s="401"/>
      <c r="AQP1844" s="401"/>
      <c r="AQQ1844" s="401"/>
      <c r="AQR1844" s="401"/>
      <c r="AQS1844" s="401"/>
      <c r="AQT1844" s="401"/>
      <c r="AQU1844" s="401"/>
      <c r="AQV1844" s="401"/>
      <c r="AQW1844" s="401"/>
      <c r="AQX1844" s="401"/>
      <c r="AQY1844" s="401"/>
      <c r="AQZ1844" s="401"/>
      <c r="ARA1844" s="401"/>
      <c r="ARB1844" s="401"/>
      <c r="ARC1844" s="401"/>
      <c r="ARD1844" s="401"/>
      <c r="ARE1844" s="401"/>
      <c r="ARF1844" s="401"/>
      <c r="ARG1844" s="401"/>
      <c r="ARH1844" s="401"/>
      <c r="ARI1844" s="401"/>
      <c r="ARJ1844" s="401"/>
      <c r="ARK1844" s="401"/>
      <c r="ARL1844" s="401"/>
      <c r="ARM1844" s="401"/>
      <c r="ARN1844" s="401"/>
      <c r="ARO1844" s="401"/>
      <c r="ARP1844" s="401"/>
      <c r="ARQ1844" s="401"/>
      <c r="ARR1844" s="401"/>
      <c r="ARS1844" s="401"/>
      <c r="ART1844" s="401"/>
      <c r="ARU1844" s="401"/>
      <c r="ARV1844" s="401"/>
      <c r="ARW1844" s="401"/>
      <c r="ARX1844" s="401"/>
      <c r="ARY1844" s="401"/>
      <c r="ARZ1844" s="401"/>
      <c r="ASA1844" s="401"/>
      <c r="ASB1844" s="401"/>
      <c r="ASC1844" s="401"/>
      <c r="ASD1844" s="401"/>
      <c r="ASE1844" s="401"/>
      <c r="ASF1844" s="401"/>
      <c r="ASG1844" s="401"/>
      <c r="ASH1844" s="401"/>
      <c r="ASI1844" s="401"/>
      <c r="ASJ1844" s="401"/>
      <c r="ASK1844" s="401"/>
      <c r="ASL1844" s="401"/>
      <c r="ASM1844" s="401"/>
      <c r="ASN1844" s="401"/>
      <c r="ASO1844" s="401"/>
      <c r="ASP1844" s="401"/>
      <c r="ASQ1844" s="401"/>
      <c r="ASR1844" s="401"/>
      <c r="ASS1844" s="401"/>
      <c r="AST1844" s="401"/>
      <c r="ASU1844" s="401"/>
      <c r="ASV1844" s="401"/>
      <c r="ASW1844" s="401"/>
      <c r="ASX1844" s="401"/>
      <c r="ASY1844" s="401"/>
      <c r="ASZ1844" s="401"/>
      <c r="ATA1844" s="401"/>
      <c r="ATB1844" s="401"/>
      <c r="ATC1844" s="401"/>
      <c r="ATD1844" s="401"/>
      <c r="ATE1844" s="401"/>
      <c r="ATF1844" s="401"/>
      <c r="ATG1844" s="401"/>
      <c r="ATH1844" s="401"/>
      <c r="ATI1844" s="401"/>
      <c r="ATJ1844" s="401"/>
      <c r="ATK1844" s="401"/>
      <c r="ATL1844" s="401"/>
      <c r="ATM1844" s="401"/>
      <c r="ATN1844" s="401"/>
      <c r="ATO1844" s="401"/>
      <c r="ATP1844" s="401"/>
      <c r="ATQ1844" s="401"/>
      <c r="ATR1844" s="401"/>
      <c r="ATS1844" s="401"/>
      <c r="ATT1844" s="401"/>
      <c r="ATU1844" s="401"/>
      <c r="ATV1844" s="401"/>
      <c r="ATW1844" s="401"/>
      <c r="ATX1844" s="401"/>
      <c r="ATY1844" s="401"/>
      <c r="ATZ1844" s="401"/>
      <c r="AUA1844" s="401"/>
      <c r="AUB1844" s="401"/>
      <c r="AUC1844" s="401"/>
      <c r="AUD1844" s="401"/>
      <c r="AUE1844" s="401"/>
      <c r="AUF1844" s="401"/>
      <c r="AUG1844" s="401"/>
      <c r="AUH1844" s="401"/>
      <c r="AUI1844" s="401"/>
      <c r="AUJ1844" s="401"/>
      <c r="AUK1844" s="401"/>
      <c r="AUL1844" s="401"/>
      <c r="AUM1844" s="401"/>
      <c r="AUN1844" s="401"/>
      <c r="AUO1844" s="401"/>
      <c r="AUP1844" s="401"/>
      <c r="AUQ1844" s="401"/>
      <c r="AUR1844" s="401"/>
      <c r="AUS1844" s="401"/>
      <c r="AUT1844" s="401"/>
      <c r="AUU1844" s="401"/>
      <c r="AUV1844" s="401"/>
      <c r="AUW1844" s="401"/>
      <c r="AUX1844" s="401"/>
      <c r="AUY1844" s="401"/>
      <c r="AUZ1844" s="401"/>
      <c r="AVA1844" s="401"/>
      <c r="AVB1844" s="401"/>
      <c r="AVC1844" s="401"/>
      <c r="AVD1844" s="401"/>
      <c r="AVE1844" s="401"/>
      <c r="AVF1844" s="401"/>
      <c r="AVG1844" s="401"/>
      <c r="AVH1844" s="401"/>
      <c r="AVI1844" s="401"/>
      <c r="AVJ1844" s="401"/>
      <c r="AVK1844" s="401"/>
      <c r="AVL1844" s="401"/>
      <c r="AVM1844" s="401"/>
      <c r="AVN1844" s="401"/>
      <c r="AVO1844" s="401"/>
      <c r="AVP1844" s="401"/>
      <c r="AVQ1844" s="401"/>
      <c r="AVR1844" s="401"/>
      <c r="AVS1844" s="401"/>
      <c r="AVT1844" s="401"/>
      <c r="AVU1844" s="401"/>
      <c r="AVV1844" s="401"/>
      <c r="AVW1844" s="401"/>
      <c r="AVX1844" s="401"/>
      <c r="AVY1844" s="401"/>
      <c r="AVZ1844" s="401"/>
      <c r="AWA1844" s="401"/>
      <c r="AWB1844" s="401"/>
      <c r="AWC1844" s="401"/>
      <c r="AWD1844" s="401"/>
      <c r="AWE1844" s="401"/>
      <c r="AWF1844" s="401"/>
      <c r="AWG1844" s="401"/>
      <c r="AWH1844" s="401"/>
      <c r="AWI1844" s="401"/>
      <c r="AWJ1844" s="401"/>
      <c r="AWK1844" s="401"/>
      <c r="AWL1844" s="401"/>
      <c r="AWM1844" s="401"/>
      <c r="AWN1844" s="401"/>
      <c r="AWO1844" s="401"/>
      <c r="AWP1844" s="401"/>
      <c r="AWQ1844" s="401"/>
      <c r="AWR1844" s="401"/>
      <c r="AWS1844" s="401"/>
      <c r="AWT1844" s="401"/>
      <c r="AWU1844" s="401"/>
      <c r="AWV1844" s="401"/>
      <c r="AWW1844" s="401"/>
      <c r="AWX1844" s="401"/>
      <c r="AWY1844" s="401"/>
      <c r="AWZ1844" s="401"/>
      <c r="AXA1844" s="401"/>
      <c r="AXB1844" s="401"/>
      <c r="AXC1844" s="401"/>
      <c r="AXD1844" s="401"/>
      <c r="AXE1844" s="401"/>
      <c r="AXF1844" s="401"/>
      <c r="AXG1844" s="401"/>
      <c r="AXH1844" s="401"/>
      <c r="AXI1844" s="401"/>
      <c r="AXJ1844" s="401"/>
      <c r="AXK1844" s="401"/>
      <c r="AXL1844" s="401"/>
      <c r="AXM1844" s="401"/>
      <c r="AXN1844" s="401"/>
      <c r="AXO1844" s="401"/>
      <c r="AXP1844" s="401"/>
      <c r="AXQ1844" s="401"/>
      <c r="AXR1844" s="401"/>
      <c r="AXS1844" s="401"/>
      <c r="AXT1844" s="401"/>
      <c r="AXU1844" s="401"/>
      <c r="AXV1844" s="401"/>
      <c r="AXW1844" s="401"/>
      <c r="AXX1844" s="401"/>
      <c r="AXY1844" s="401"/>
      <c r="AXZ1844" s="401"/>
      <c r="AYA1844" s="401"/>
      <c r="AYB1844" s="401"/>
      <c r="AYC1844" s="401"/>
      <c r="AYD1844" s="401"/>
      <c r="AYE1844" s="401"/>
      <c r="AYF1844" s="401"/>
      <c r="AYG1844" s="401"/>
      <c r="AYH1844" s="401"/>
      <c r="AYI1844" s="401"/>
      <c r="AYJ1844" s="401"/>
      <c r="AYK1844" s="401"/>
      <c r="AYL1844" s="401"/>
      <c r="AYM1844" s="401"/>
      <c r="AYN1844" s="401"/>
      <c r="AYO1844" s="401"/>
      <c r="AYP1844" s="401"/>
      <c r="AYQ1844" s="401"/>
      <c r="AYR1844" s="401"/>
      <c r="AYS1844" s="401"/>
      <c r="AYT1844" s="401"/>
      <c r="AYU1844" s="401"/>
      <c r="AYV1844" s="401"/>
      <c r="AYW1844" s="401"/>
      <c r="AYX1844" s="401"/>
      <c r="AYY1844" s="401"/>
      <c r="AYZ1844" s="401"/>
      <c r="AZA1844" s="401"/>
      <c r="AZB1844" s="401"/>
      <c r="AZC1844" s="401"/>
      <c r="AZD1844" s="401"/>
      <c r="AZE1844" s="401"/>
      <c r="AZF1844" s="401"/>
      <c r="AZG1844" s="401"/>
      <c r="AZH1844" s="401"/>
      <c r="AZI1844" s="401"/>
      <c r="AZJ1844" s="401"/>
      <c r="AZK1844" s="401"/>
      <c r="AZL1844" s="401"/>
      <c r="AZM1844" s="401"/>
      <c r="AZN1844" s="401"/>
      <c r="AZO1844" s="401"/>
      <c r="AZP1844" s="401"/>
      <c r="AZQ1844" s="401"/>
      <c r="AZR1844" s="401"/>
      <c r="AZS1844" s="401"/>
      <c r="AZT1844" s="401"/>
      <c r="AZU1844" s="401"/>
      <c r="AZV1844" s="401"/>
      <c r="AZW1844" s="401"/>
      <c r="AZX1844" s="401"/>
      <c r="AZY1844" s="401"/>
      <c r="AZZ1844" s="401"/>
      <c r="BAA1844" s="401"/>
      <c r="BAB1844" s="401"/>
      <c r="BAC1844" s="401"/>
      <c r="BAD1844" s="401"/>
      <c r="BAE1844" s="401"/>
      <c r="BAF1844" s="401"/>
      <c r="BAG1844" s="401"/>
      <c r="BAH1844" s="401"/>
      <c r="BAI1844" s="401"/>
      <c r="BAJ1844" s="401"/>
      <c r="BAK1844" s="401"/>
      <c r="BAL1844" s="401"/>
      <c r="BAM1844" s="401"/>
      <c r="BAN1844" s="401"/>
      <c r="BAO1844" s="401"/>
      <c r="BAP1844" s="401"/>
      <c r="BAQ1844" s="401"/>
      <c r="BAR1844" s="401"/>
      <c r="BAS1844" s="401"/>
      <c r="BAT1844" s="401"/>
      <c r="BAU1844" s="401"/>
      <c r="BAV1844" s="401"/>
      <c r="BAW1844" s="401"/>
      <c r="BAX1844" s="401"/>
      <c r="BAY1844" s="401"/>
      <c r="BAZ1844" s="401"/>
      <c r="BBA1844" s="401"/>
      <c r="BBB1844" s="401"/>
      <c r="BBC1844" s="401"/>
      <c r="BBD1844" s="401"/>
      <c r="BBE1844" s="401"/>
      <c r="BBF1844" s="401"/>
      <c r="BBG1844" s="401"/>
      <c r="BBH1844" s="401"/>
      <c r="BBI1844" s="401"/>
      <c r="BBJ1844" s="401"/>
      <c r="BBK1844" s="401"/>
      <c r="BBL1844" s="401"/>
      <c r="BBM1844" s="401"/>
      <c r="BBN1844" s="401"/>
      <c r="BBO1844" s="401"/>
      <c r="BBP1844" s="401"/>
      <c r="BBQ1844" s="401"/>
      <c r="BBR1844" s="401"/>
      <c r="BBS1844" s="401"/>
      <c r="BBT1844" s="401"/>
      <c r="BBU1844" s="401"/>
      <c r="BBV1844" s="401"/>
      <c r="BBW1844" s="401"/>
      <c r="BBX1844" s="401"/>
      <c r="BBY1844" s="401"/>
      <c r="BBZ1844" s="401"/>
      <c r="BCA1844" s="401"/>
      <c r="BCB1844" s="401"/>
      <c r="BCC1844" s="401"/>
      <c r="BCD1844" s="401"/>
      <c r="BCE1844" s="401"/>
      <c r="BCF1844" s="401"/>
      <c r="BCG1844" s="401"/>
      <c r="BCH1844" s="401"/>
      <c r="BCI1844" s="401"/>
      <c r="BCJ1844" s="401"/>
      <c r="BCK1844" s="401"/>
      <c r="BCL1844" s="401"/>
      <c r="BCM1844" s="401"/>
      <c r="BCN1844" s="401"/>
      <c r="BCO1844" s="401"/>
      <c r="BCP1844" s="401"/>
      <c r="BCQ1844" s="401"/>
      <c r="BCR1844" s="401"/>
      <c r="BCS1844" s="401"/>
      <c r="BCT1844" s="401"/>
      <c r="BCU1844" s="401"/>
      <c r="BCV1844" s="401"/>
      <c r="BCW1844" s="401"/>
      <c r="BCX1844" s="401"/>
      <c r="BCY1844" s="401"/>
      <c r="BCZ1844" s="401"/>
      <c r="BDA1844" s="401"/>
      <c r="BDB1844" s="401"/>
      <c r="BDC1844" s="401"/>
      <c r="BDD1844" s="401"/>
      <c r="BDE1844" s="401"/>
      <c r="BDF1844" s="401"/>
      <c r="BDG1844" s="401"/>
      <c r="BDH1844" s="401"/>
      <c r="BDI1844" s="401"/>
      <c r="BDJ1844" s="401"/>
      <c r="BDK1844" s="401"/>
      <c r="BDL1844" s="401"/>
      <c r="BDM1844" s="401"/>
      <c r="BDN1844" s="401"/>
      <c r="BDO1844" s="401"/>
      <c r="BDP1844" s="401"/>
      <c r="BDQ1844" s="401"/>
      <c r="BDR1844" s="401"/>
      <c r="BDS1844" s="401"/>
      <c r="BDT1844" s="401"/>
      <c r="BDU1844" s="401"/>
      <c r="BDV1844" s="401"/>
      <c r="BDW1844" s="401"/>
      <c r="BDX1844" s="401"/>
      <c r="BDY1844" s="401"/>
      <c r="BDZ1844" s="401"/>
      <c r="BEA1844" s="401"/>
      <c r="BEB1844" s="401"/>
      <c r="BEC1844" s="401"/>
      <c r="BED1844" s="401"/>
      <c r="BEE1844" s="401"/>
      <c r="BEF1844" s="401"/>
      <c r="BEG1844" s="401"/>
      <c r="BEH1844" s="401"/>
      <c r="BEI1844" s="401"/>
      <c r="BEJ1844" s="401"/>
      <c r="BEK1844" s="401"/>
      <c r="BEL1844" s="401"/>
      <c r="BEM1844" s="401"/>
      <c r="BEN1844" s="401"/>
      <c r="BEO1844" s="401"/>
      <c r="BEP1844" s="401"/>
      <c r="BEQ1844" s="401"/>
      <c r="BER1844" s="401"/>
      <c r="BES1844" s="401"/>
      <c r="BET1844" s="401"/>
      <c r="BEU1844" s="401"/>
      <c r="BEV1844" s="401"/>
      <c r="BEW1844" s="401"/>
      <c r="BEX1844" s="401"/>
      <c r="BEY1844" s="401"/>
      <c r="BEZ1844" s="401"/>
      <c r="BFA1844" s="401"/>
      <c r="BFB1844" s="401"/>
      <c r="BFC1844" s="401"/>
      <c r="BFD1844" s="401"/>
      <c r="BFE1844" s="401"/>
      <c r="BFF1844" s="401"/>
      <c r="BFG1844" s="401"/>
      <c r="BFH1844" s="401"/>
      <c r="BFI1844" s="401"/>
      <c r="BFJ1844" s="401"/>
      <c r="BFK1844" s="401"/>
      <c r="BFL1844" s="401"/>
      <c r="BFM1844" s="401"/>
      <c r="BFN1844" s="401"/>
      <c r="BFO1844" s="401"/>
      <c r="BFP1844" s="401"/>
      <c r="BFQ1844" s="401"/>
      <c r="BFR1844" s="401"/>
      <c r="BFS1844" s="401"/>
      <c r="BFT1844" s="401"/>
      <c r="BFU1844" s="401"/>
      <c r="BFV1844" s="401"/>
      <c r="BFW1844" s="401"/>
      <c r="BFX1844" s="401"/>
      <c r="BFY1844" s="401"/>
      <c r="BFZ1844" s="401"/>
      <c r="BGA1844" s="401"/>
      <c r="BGB1844" s="401"/>
      <c r="BGC1844" s="401"/>
      <c r="BGD1844" s="401"/>
      <c r="BGE1844" s="401"/>
      <c r="BGF1844" s="401"/>
      <c r="BGG1844" s="401"/>
      <c r="BGH1844" s="401"/>
      <c r="BGI1844" s="401"/>
      <c r="BGJ1844" s="401"/>
      <c r="BGK1844" s="401"/>
      <c r="BGL1844" s="401"/>
      <c r="BGM1844" s="401"/>
      <c r="BGN1844" s="401"/>
      <c r="BGO1844" s="401"/>
      <c r="BGP1844" s="401"/>
      <c r="BGQ1844" s="401"/>
      <c r="BGR1844" s="401"/>
      <c r="BGS1844" s="401"/>
      <c r="BGT1844" s="401"/>
      <c r="BGU1844" s="401"/>
      <c r="BGV1844" s="401"/>
      <c r="BGW1844" s="401"/>
      <c r="BGX1844" s="401"/>
      <c r="BGY1844" s="401"/>
      <c r="BGZ1844" s="401"/>
      <c r="BHA1844" s="401"/>
      <c r="BHB1844" s="401"/>
      <c r="BHC1844" s="401"/>
      <c r="BHD1844" s="401"/>
      <c r="BHE1844" s="401"/>
      <c r="BHF1844" s="401"/>
      <c r="BHG1844" s="401"/>
      <c r="BHH1844" s="401"/>
      <c r="BHI1844" s="401"/>
      <c r="BHJ1844" s="401"/>
      <c r="BHK1844" s="401"/>
      <c r="BHL1844" s="401"/>
      <c r="BHM1844" s="401"/>
      <c r="BHN1844" s="401"/>
      <c r="BHO1844" s="401"/>
      <c r="BHP1844" s="401"/>
      <c r="BHQ1844" s="401"/>
      <c r="BHR1844" s="401"/>
      <c r="BHS1844" s="401"/>
      <c r="BHT1844" s="401"/>
      <c r="BHU1844" s="401"/>
      <c r="BHV1844" s="401"/>
      <c r="BHW1844" s="401"/>
      <c r="BHX1844" s="401"/>
      <c r="BHY1844" s="401"/>
      <c r="BHZ1844" s="401"/>
      <c r="BIA1844" s="401"/>
      <c r="BIB1844" s="401"/>
      <c r="BIC1844" s="401"/>
      <c r="BID1844" s="401"/>
      <c r="BIE1844" s="401"/>
      <c r="BIF1844" s="401"/>
      <c r="BIG1844" s="401"/>
      <c r="BIH1844" s="401"/>
      <c r="BII1844" s="401"/>
      <c r="BIJ1844" s="401"/>
      <c r="BIK1844" s="401"/>
      <c r="BIL1844" s="401"/>
      <c r="BIM1844" s="401"/>
      <c r="BIN1844" s="401"/>
      <c r="BIO1844" s="401"/>
      <c r="BIP1844" s="401"/>
      <c r="BIQ1844" s="401"/>
      <c r="BIR1844" s="401"/>
      <c r="BIS1844" s="401"/>
      <c r="BIT1844" s="401"/>
      <c r="BIU1844" s="401"/>
      <c r="BIV1844" s="401"/>
      <c r="BIW1844" s="401"/>
      <c r="BIX1844" s="401"/>
      <c r="BIY1844" s="401"/>
      <c r="BIZ1844" s="401"/>
      <c r="BJA1844" s="401"/>
      <c r="BJB1844" s="401"/>
      <c r="BJC1844" s="401"/>
      <c r="BJD1844" s="401"/>
      <c r="BJE1844" s="401"/>
      <c r="BJF1844" s="401"/>
      <c r="BJG1844" s="401"/>
      <c r="BJH1844" s="401"/>
      <c r="BJI1844" s="401"/>
      <c r="BJJ1844" s="401"/>
      <c r="BJK1844" s="401"/>
      <c r="BJL1844" s="401"/>
      <c r="BJM1844" s="401"/>
      <c r="BJN1844" s="401"/>
      <c r="BJO1844" s="401"/>
      <c r="BJP1844" s="401"/>
      <c r="BJQ1844" s="401"/>
      <c r="BJR1844" s="401"/>
      <c r="BJS1844" s="401"/>
      <c r="BJT1844" s="401"/>
      <c r="BJU1844" s="401"/>
      <c r="BJV1844" s="401"/>
      <c r="BJW1844" s="401"/>
      <c r="BJX1844" s="401"/>
      <c r="BJY1844" s="401"/>
      <c r="BJZ1844" s="401"/>
      <c r="BKA1844" s="401"/>
      <c r="BKB1844" s="401"/>
      <c r="BKC1844" s="401"/>
      <c r="BKD1844" s="401"/>
      <c r="BKE1844" s="401"/>
      <c r="BKF1844" s="401"/>
      <c r="BKG1844" s="401"/>
      <c r="BKH1844" s="401"/>
      <c r="BKI1844" s="401"/>
      <c r="BKJ1844" s="401"/>
      <c r="BKK1844" s="401"/>
      <c r="BKL1844" s="401"/>
      <c r="BKM1844" s="401"/>
      <c r="BKN1844" s="401"/>
      <c r="BKO1844" s="401"/>
      <c r="BKP1844" s="401"/>
      <c r="BKQ1844" s="401"/>
      <c r="BKR1844" s="401"/>
      <c r="BKS1844" s="401"/>
      <c r="BKT1844" s="401"/>
      <c r="BKU1844" s="401"/>
      <c r="BKV1844" s="401"/>
      <c r="BKW1844" s="401"/>
      <c r="BKX1844" s="401"/>
      <c r="BKY1844" s="401"/>
      <c r="BKZ1844" s="401"/>
      <c r="BLA1844" s="401"/>
      <c r="BLB1844" s="401"/>
      <c r="BLC1844" s="401"/>
      <c r="BLD1844" s="401"/>
      <c r="BLE1844" s="401"/>
      <c r="BLF1844" s="401"/>
      <c r="BLG1844" s="401"/>
      <c r="BLH1844" s="401"/>
      <c r="BLI1844" s="401"/>
      <c r="BLJ1844" s="401"/>
      <c r="BLK1844" s="401"/>
      <c r="BLL1844" s="401"/>
      <c r="BLM1844" s="401"/>
      <c r="BLN1844" s="401"/>
      <c r="BLO1844" s="401"/>
      <c r="BLP1844" s="401"/>
      <c r="BLQ1844" s="401"/>
      <c r="BLR1844" s="401"/>
      <c r="BLS1844" s="401"/>
      <c r="BLT1844" s="401"/>
      <c r="BLU1844" s="401"/>
      <c r="BLV1844" s="401"/>
      <c r="BLW1844" s="401"/>
      <c r="BLX1844" s="401"/>
      <c r="BLY1844" s="401"/>
      <c r="BLZ1844" s="401"/>
      <c r="BMA1844" s="401"/>
      <c r="BMB1844" s="401"/>
      <c r="BMC1844" s="401"/>
      <c r="BMD1844" s="401"/>
      <c r="BME1844" s="401"/>
      <c r="BMF1844" s="401"/>
      <c r="BMG1844" s="401"/>
      <c r="BMH1844" s="401"/>
      <c r="BMI1844" s="401"/>
      <c r="BMJ1844" s="401"/>
      <c r="BMK1844" s="401"/>
      <c r="BML1844" s="401"/>
      <c r="BMM1844" s="401"/>
      <c r="BMN1844" s="401"/>
      <c r="BMO1844" s="401"/>
      <c r="BMP1844" s="401"/>
      <c r="BMQ1844" s="401"/>
      <c r="BMR1844" s="401"/>
      <c r="BMS1844" s="401"/>
      <c r="BMT1844" s="401"/>
      <c r="BMU1844" s="401"/>
      <c r="BMV1844" s="401"/>
      <c r="BMW1844" s="401"/>
      <c r="BMX1844" s="401"/>
      <c r="BMY1844" s="401"/>
      <c r="BMZ1844" s="401"/>
      <c r="BNA1844" s="401"/>
      <c r="BNB1844" s="401"/>
      <c r="BNC1844" s="401"/>
      <c r="BND1844" s="401"/>
      <c r="BNE1844" s="401"/>
      <c r="BNF1844" s="401"/>
      <c r="BNG1844" s="401"/>
      <c r="BNH1844" s="401"/>
      <c r="BNI1844" s="401"/>
      <c r="BNJ1844" s="401"/>
      <c r="BNK1844" s="401"/>
      <c r="BNL1844" s="401"/>
      <c r="BNM1844" s="401"/>
      <c r="BNN1844" s="401"/>
      <c r="BNO1844" s="401"/>
      <c r="BNP1844" s="401"/>
      <c r="BNQ1844" s="401"/>
      <c r="BNR1844" s="401"/>
      <c r="BNS1844" s="401"/>
      <c r="BNT1844" s="401"/>
      <c r="BNU1844" s="401"/>
      <c r="BNV1844" s="401"/>
      <c r="BNW1844" s="401"/>
      <c r="BNX1844" s="401"/>
      <c r="BNY1844" s="401"/>
      <c r="BNZ1844" s="401"/>
      <c r="BOA1844" s="401"/>
      <c r="BOB1844" s="401"/>
      <c r="BOC1844" s="401"/>
      <c r="BOD1844" s="401"/>
      <c r="BOE1844" s="401"/>
      <c r="BOF1844" s="401"/>
      <c r="BOG1844" s="401"/>
      <c r="BOH1844" s="401"/>
      <c r="BOI1844" s="401"/>
      <c r="BOJ1844" s="401"/>
      <c r="BOK1844" s="401"/>
      <c r="BOL1844" s="401"/>
      <c r="BOM1844" s="401"/>
      <c r="BON1844" s="401"/>
      <c r="BOO1844" s="401"/>
      <c r="BOP1844" s="401"/>
      <c r="BOQ1844" s="401"/>
      <c r="BOR1844" s="401"/>
      <c r="BOS1844" s="401"/>
      <c r="BOT1844" s="401"/>
      <c r="BOU1844" s="401"/>
      <c r="BOV1844" s="401"/>
      <c r="BOW1844" s="401"/>
      <c r="BOX1844" s="401"/>
      <c r="BOY1844" s="401"/>
      <c r="BOZ1844" s="401"/>
      <c r="BPA1844" s="401"/>
      <c r="BPB1844" s="401"/>
      <c r="BPC1844" s="401"/>
      <c r="BPD1844" s="401"/>
      <c r="BPE1844" s="401"/>
      <c r="BPF1844" s="401"/>
      <c r="BPG1844" s="401"/>
      <c r="BPH1844" s="401"/>
      <c r="BPI1844" s="401"/>
      <c r="BPJ1844" s="401"/>
      <c r="BPK1844" s="401"/>
      <c r="BPL1844" s="401"/>
      <c r="BPM1844" s="401"/>
      <c r="BPN1844" s="401"/>
      <c r="BPO1844" s="401"/>
      <c r="BPP1844" s="401"/>
      <c r="BPQ1844" s="401"/>
      <c r="BPR1844" s="401"/>
      <c r="BPS1844" s="401"/>
      <c r="BPT1844" s="401"/>
      <c r="BPU1844" s="401"/>
      <c r="BPV1844" s="401"/>
      <c r="BPW1844" s="401"/>
      <c r="BPX1844" s="401"/>
      <c r="BPY1844" s="401"/>
      <c r="BPZ1844" s="401"/>
      <c r="BQA1844" s="401"/>
      <c r="BQB1844" s="401"/>
      <c r="BQC1844" s="401"/>
      <c r="BQD1844" s="401"/>
      <c r="BQE1844" s="401"/>
      <c r="BQF1844" s="401"/>
      <c r="BQG1844" s="401"/>
      <c r="BQH1844" s="401"/>
      <c r="BQI1844" s="401"/>
      <c r="BQJ1844" s="401"/>
      <c r="BQK1844" s="401"/>
      <c r="BQL1844" s="401"/>
      <c r="BQM1844" s="401"/>
      <c r="BQN1844" s="401"/>
      <c r="BQO1844" s="401"/>
      <c r="BQP1844" s="401"/>
      <c r="BQQ1844" s="401"/>
      <c r="BQR1844" s="401"/>
      <c r="BQS1844" s="401"/>
      <c r="BQT1844" s="401"/>
      <c r="BQU1844" s="401"/>
      <c r="BQV1844" s="401"/>
      <c r="BQW1844" s="401"/>
      <c r="BQX1844" s="401"/>
      <c r="BQY1844" s="401"/>
      <c r="BQZ1844" s="401"/>
      <c r="BRA1844" s="401"/>
      <c r="BRB1844" s="401"/>
      <c r="BRC1844" s="401"/>
      <c r="BRD1844" s="401"/>
      <c r="BRE1844" s="401"/>
      <c r="BRF1844" s="401"/>
      <c r="BRG1844" s="401"/>
      <c r="BRH1844" s="401"/>
      <c r="BRI1844" s="401"/>
      <c r="BRJ1844" s="401"/>
      <c r="BRK1844" s="401"/>
      <c r="BRL1844" s="401"/>
      <c r="BRM1844" s="401"/>
      <c r="BRN1844" s="401"/>
      <c r="BRO1844" s="401"/>
      <c r="BRP1844" s="401"/>
      <c r="BRQ1844" s="401"/>
      <c r="BRR1844" s="401"/>
      <c r="BRS1844" s="401"/>
      <c r="BRT1844" s="401"/>
      <c r="BRU1844" s="401"/>
      <c r="BRV1844" s="401"/>
      <c r="BRW1844" s="401"/>
      <c r="BRX1844" s="401"/>
      <c r="BRY1844" s="401"/>
      <c r="BRZ1844" s="401"/>
      <c r="BSA1844" s="401"/>
      <c r="BSB1844" s="401"/>
      <c r="BSC1844" s="401"/>
      <c r="BSD1844" s="401"/>
      <c r="BSE1844" s="401"/>
      <c r="BSF1844" s="401"/>
      <c r="BSG1844" s="401"/>
      <c r="BSH1844" s="401"/>
      <c r="BSI1844" s="401"/>
      <c r="BSJ1844" s="401"/>
      <c r="BSK1844" s="401"/>
      <c r="BSL1844" s="401"/>
      <c r="BSM1844" s="401"/>
      <c r="BSN1844" s="401"/>
      <c r="BSO1844" s="401"/>
      <c r="BSP1844" s="401"/>
      <c r="BSQ1844" s="401"/>
      <c r="BSR1844" s="401"/>
      <c r="BSS1844" s="401"/>
      <c r="BST1844" s="401"/>
      <c r="BSU1844" s="401"/>
      <c r="BSV1844" s="401"/>
      <c r="BSW1844" s="401"/>
      <c r="BSX1844" s="401"/>
      <c r="BSY1844" s="401"/>
      <c r="BSZ1844" s="401"/>
      <c r="BTA1844" s="401"/>
      <c r="BTB1844" s="401"/>
      <c r="BTC1844" s="401"/>
      <c r="BTD1844" s="401"/>
      <c r="BTE1844" s="401"/>
      <c r="BTF1844" s="401"/>
      <c r="BTG1844" s="401"/>
      <c r="BTH1844" s="401"/>
      <c r="BTI1844" s="401"/>
      <c r="BTJ1844" s="401"/>
      <c r="BTK1844" s="401"/>
      <c r="BTL1844" s="401"/>
      <c r="BTM1844" s="401"/>
      <c r="BTN1844" s="401"/>
      <c r="BTO1844" s="401"/>
      <c r="BTP1844" s="401"/>
      <c r="BTQ1844" s="401"/>
      <c r="BTR1844" s="401"/>
      <c r="BTS1844" s="401"/>
      <c r="BTT1844" s="401"/>
      <c r="BTU1844" s="401"/>
      <c r="BTV1844" s="401"/>
      <c r="BTW1844" s="401"/>
      <c r="BTX1844" s="401"/>
      <c r="BTY1844" s="401"/>
      <c r="BTZ1844" s="401"/>
      <c r="BUA1844" s="401"/>
      <c r="BUB1844" s="401"/>
      <c r="BUC1844" s="401"/>
      <c r="BUD1844" s="401"/>
      <c r="BUE1844" s="401"/>
      <c r="BUF1844" s="401"/>
      <c r="BUG1844" s="401"/>
      <c r="BUH1844" s="401"/>
      <c r="BUI1844" s="401"/>
      <c r="BUJ1844" s="401"/>
      <c r="BUK1844" s="401"/>
      <c r="BUL1844" s="401"/>
      <c r="BUM1844" s="401"/>
      <c r="BUN1844" s="401"/>
      <c r="BUO1844" s="401"/>
      <c r="BUP1844" s="401"/>
      <c r="BUQ1844" s="401"/>
      <c r="BUR1844" s="401"/>
      <c r="BUS1844" s="401"/>
      <c r="BUT1844" s="401"/>
      <c r="BUU1844" s="401"/>
      <c r="BUV1844" s="401"/>
      <c r="BUW1844" s="401"/>
      <c r="BUX1844" s="401"/>
      <c r="BUY1844" s="401"/>
      <c r="BUZ1844" s="401"/>
      <c r="BVA1844" s="401"/>
      <c r="BVB1844" s="401"/>
      <c r="BVC1844" s="401"/>
      <c r="BVD1844" s="401"/>
      <c r="BVE1844" s="401"/>
      <c r="BVF1844" s="401"/>
      <c r="BVG1844" s="401"/>
      <c r="BVH1844" s="401"/>
      <c r="BVI1844" s="401"/>
      <c r="BVJ1844" s="401"/>
      <c r="BVK1844" s="401"/>
      <c r="BVL1844" s="401"/>
      <c r="BVM1844" s="401"/>
      <c r="BVN1844" s="401"/>
      <c r="BVO1844" s="401"/>
      <c r="BVP1844" s="401"/>
      <c r="BVQ1844" s="401"/>
      <c r="BVR1844" s="401"/>
      <c r="BVS1844" s="401"/>
      <c r="BVT1844" s="401"/>
      <c r="BVU1844" s="401"/>
      <c r="BVV1844" s="401"/>
      <c r="BVW1844" s="401"/>
      <c r="BVX1844" s="401"/>
      <c r="BVY1844" s="401"/>
      <c r="BVZ1844" s="401"/>
      <c r="BWA1844" s="401"/>
      <c r="BWB1844" s="401"/>
      <c r="BWC1844" s="401"/>
      <c r="BWD1844" s="401"/>
      <c r="BWE1844" s="401"/>
      <c r="BWF1844" s="401"/>
      <c r="BWG1844" s="401"/>
      <c r="BWH1844" s="401"/>
      <c r="BWI1844" s="401"/>
      <c r="BWJ1844" s="401"/>
      <c r="BWK1844" s="401"/>
      <c r="BWL1844" s="401"/>
      <c r="BWM1844" s="401"/>
      <c r="BWN1844" s="401"/>
      <c r="BWO1844" s="401"/>
      <c r="BWP1844" s="401"/>
      <c r="BWQ1844" s="401"/>
      <c r="BWR1844" s="401"/>
      <c r="BWS1844" s="401"/>
      <c r="BWT1844" s="401"/>
      <c r="BWU1844" s="401"/>
      <c r="BWV1844" s="401"/>
      <c r="BWW1844" s="401"/>
      <c r="BWX1844" s="401"/>
      <c r="BWY1844" s="401"/>
      <c r="BWZ1844" s="401"/>
      <c r="BXA1844" s="401"/>
      <c r="BXB1844" s="401"/>
      <c r="BXC1844" s="401"/>
      <c r="BXD1844" s="401"/>
      <c r="BXE1844" s="401"/>
      <c r="BXF1844" s="401"/>
      <c r="BXG1844" s="401"/>
      <c r="BXH1844" s="401"/>
      <c r="BXI1844" s="401"/>
      <c r="BXJ1844" s="401"/>
      <c r="BXK1844" s="401"/>
      <c r="BXL1844" s="401"/>
      <c r="BXM1844" s="401"/>
      <c r="BXN1844" s="401"/>
      <c r="BXO1844" s="401"/>
      <c r="BXP1844" s="401"/>
      <c r="BXQ1844" s="401"/>
      <c r="BXR1844" s="401"/>
      <c r="BXS1844" s="401"/>
      <c r="BXT1844" s="401"/>
      <c r="BXU1844" s="401"/>
      <c r="BXV1844" s="401"/>
      <c r="BXW1844" s="401"/>
      <c r="BXX1844" s="401"/>
      <c r="BXY1844" s="401"/>
      <c r="BXZ1844" s="401"/>
      <c r="BYA1844" s="401"/>
      <c r="BYB1844" s="401"/>
      <c r="BYC1844" s="401"/>
      <c r="BYD1844" s="401"/>
      <c r="BYE1844" s="401"/>
      <c r="BYF1844" s="401"/>
      <c r="BYG1844" s="401"/>
      <c r="BYH1844" s="401"/>
      <c r="BYI1844" s="401"/>
      <c r="BYJ1844" s="401"/>
      <c r="BYK1844" s="401"/>
      <c r="BYL1844" s="401"/>
      <c r="BYM1844" s="401"/>
      <c r="BYN1844" s="401"/>
      <c r="BYO1844" s="401"/>
      <c r="BYP1844" s="401"/>
      <c r="BYQ1844" s="401"/>
      <c r="BYR1844" s="401"/>
      <c r="BYS1844" s="401"/>
      <c r="BYT1844" s="401"/>
      <c r="BYU1844" s="401"/>
      <c r="BYV1844" s="401"/>
      <c r="BYW1844" s="401"/>
      <c r="BYX1844" s="401"/>
      <c r="BYY1844" s="401"/>
      <c r="BYZ1844" s="401"/>
      <c r="BZA1844" s="401"/>
      <c r="BZB1844" s="401"/>
      <c r="BZC1844" s="401"/>
      <c r="BZD1844" s="401"/>
      <c r="BZE1844" s="401"/>
      <c r="BZF1844" s="401"/>
      <c r="BZG1844" s="401"/>
      <c r="BZH1844" s="401"/>
      <c r="BZI1844" s="401"/>
      <c r="BZJ1844" s="401"/>
      <c r="BZK1844" s="401"/>
      <c r="BZL1844" s="401"/>
      <c r="BZM1844" s="401"/>
      <c r="BZN1844" s="401"/>
      <c r="BZO1844" s="401"/>
      <c r="BZP1844" s="401"/>
      <c r="BZQ1844" s="401"/>
      <c r="BZR1844" s="401"/>
      <c r="BZS1844" s="401"/>
      <c r="BZT1844" s="401"/>
      <c r="BZU1844" s="401"/>
      <c r="BZV1844" s="401"/>
      <c r="BZW1844" s="401"/>
      <c r="BZX1844" s="401"/>
      <c r="BZY1844" s="401"/>
      <c r="BZZ1844" s="401"/>
      <c r="CAA1844" s="401"/>
      <c r="CAB1844" s="401"/>
      <c r="CAC1844" s="401"/>
      <c r="CAD1844" s="401"/>
      <c r="CAE1844" s="401"/>
      <c r="CAF1844" s="401"/>
      <c r="CAG1844" s="401"/>
      <c r="CAH1844" s="401"/>
      <c r="CAI1844" s="401"/>
      <c r="CAJ1844" s="401"/>
      <c r="CAK1844" s="401"/>
      <c r="CAL1844" s="401"/>
      <c r="CAM1844" s="401"/>
      <c r="CAN1844" s="401"/>
      <c r="CAO1844" s="401"/>
      <c r="CAP1844" s="401"/>
      <c r="CAQ1844" s="401"/>
      <c r="CAR1844" s="401"/>
      <c r="CAS1844" s="401"/>
      <c r="CAT1844" s="401"/>
      <c r="CAU1844" s="401"/>
      <c r="CAV1844" s="401"/>
      <c r="CAW1844" s="401"/>
      <c r="CAX1844" s="401"/>
      <c r="CAY1844" s="401"/>
      <c r="CAZ1844" s="401"/>
      <c r="CBA1844" s="401"/>
      <c r="CBB1844" s="401"/>
      <c r="CBC1844" s="401"/>
      <c r="CBD1844" s="401"/>
      <c r="CBE1844" s="401"/>
      <c r="CBF1844" s="401"/>
      <c r="CBG1844" s="401"/>
      <c r="CBH1844" s="401"/>
      <c r="CBI1844" s="401"/>
      <c r="CBJ1844" s="401"/>
      <c r="CBK1844" s="401"/>
      <c r="CBL1844" s="401"/>
      <c r="CBM1844" s="401"/>
      <c r="CBN1844" s="401"/>
      <c r="CBO1844" s="401"/>
      <c r="CBP1844" s="401"/>
      <c r="CBQ1844" s="401"/>
      <c r="CBR1844" s="401"/>
      <c r="CBS1844" s="401"/>
      <c r="CBT1844" s="401"/>
      <c r="CBU1844" s="401"/>
      <c r="CBV1844" s="401"/>
      <c r="CBW1844" s="401"/>
      <c r="CBX1844" s="401"/>
      <c r="CBY1844" s="401"/>
      <c r="CBZ1844" s="401"/>
      <c r="CCA1844" s="401"/>
      <c r="CCB1844" s="401"/>
      <c r="CCC1844" s="401"/>
      <c r="CCD1844" s="401"/>
      <c r="CCE1844" s="401"/>
      <c r="CCF1844" s="401"/>
      <c r="CCG1844" s="401"/>
      <c r="CCH1844" s="401"/>
      <c r="CCI1844" s="401"/>
      <c r="CCJ1844" s="401"/>
      <c r="CCK1844" s="401"/>
      <c r="CCL1844" s="401"/>
      <c r="CCM1844" s="401"/>
      <c r="CCN1844" s="401"/>
      <c r="CCO1844" s="401"/>
      <c r="CCP1844" s="401"/>
      <c r="CCQ1844" s="401"/>
      <c r="CCR1844" s="401"/>
      <c r="CCS1844" s="401"/>
      <c r="CCT1844" s="401"/>
      <c r="CCU1844" s="401"/>
      <c r="CCV1844" s="401"/>
      <c r="CCW1844" s="401"/>
      <c r="CCX1844" s="401"/>
      <c r="CCY1844" s="401"/>
      <c r="CCZ1844" s="401"/>
      <c r="CDA1844" s="401"/>
      <c r="CDB1844" s="401"/>
      <c r="CDC1844" s="401"/>
      <c r="CDD1844" s="401"/>
      <c r="CDE1844" s="401"/>
      <c r="CDF1844" s="401"/>
      <c r="CDG1844" s="401"/>
      <c r="CDH1844" s="401"/>
      <c r="CDI1844" s="401"/>
      <c r="CDJ1844" s="401"/>
      <c r="CDK1844" s="401"/>
      <c r="CDL1844" s="401"/>
      <c r="CDM1844" s="401"/>
      <c r="CDN1844" s="401"/>
      <c r="CDO1844" s="401"/>
      <c r="CDP1844" s="401"/>
      <c r="CDQ1844" s="401"/>
      <c r="CDR1844" s="401"/>
      <c r="CDS1844" s="401"/>
      <c r="CDT1844" s="401"/>
      <c r="CDU1844" s="401"/>
      <c r="CDV1844" s="401"/>
      <c r="CDW1844" s="401"/>
      <c r="CDX1844" s="401"/>
      <c r="CDY1844" s="401"/>
      <c r="CDZ1844" s="401"/>
      <c r="CEA1844" s="401"/>
      <c r="CEB1844" s="401"/>
      <c r="CEC1844" s="401"/>
      <c r="CED1844" s="401"/>
      <c r="CEE1844" s="401"/>
      <c r="CEF1844" s="401"/>
      <c r="CEG1844" s="401"/>
      <c r="CEH1844" s="401"/>
      <c r="CEI1844" s="401"/>
      <c r="CEJ1844" s="401"/>
      <c r="CEK1844" s="401"/>
      <c r="CEL1844" s="401"/>
      <c r="CEM1844" s="401"/>
      <c r="CEN1844" s="401"/>
      <c r="CEO1844" s="401"/>
      <c r="CEP1844" s="401"/>
      <c r="CEQ1844" s="401"/>
      <c r="CER1844" s="401"/>
      <c r="CES1844" s="401"/>
      <c r="CET1844" s="401"/>
      <c r="CEU1844" s="401"/>
      <c r="CEV1844" s="401"/>
      <c r="CEW1844" s="401"/>
      <c r="CEX1844" s="401"/>
      <c r="CEY1844" s="401"/>
      <c r="CEZ1844" s="401"/>
      <c r="CFA1844" s="401"/>
      <c r="CFB1844" s="401"/>
      <c r="CFC1844" s="401"/>
      <c r="CFD1844" s="401"/>
      <c r="CFE1844" s="401"/>
      <c r="CFF1844" s="401"/>
      <c r="CFG1844" s="401"/>
      <c r="CFH1844" s="401"/>
      <c r="CFI1844" s="401"/>
      <c r="CFJ1844" s="401"/>
      <c r="CFK1844" s="401"/>
      <c r="CFL1844" s="401"/>
      <c r="CFM1844" s="401"/>
      <c r="CFN1844" s="401"/>
      <c r="CFO1844" s="401"/>
      <c r="CFP1844" s="401"/>
      <c r="CFQ1844" s="401"/>
      <c r="CFR1844" s="401"/>
      <c r="CFS1844" s="401"/>
      <c r="CFT1844" s="401"/>
      <c r="CFU1844" s="401"/>
      <c r="CFV1844" s="401"/>
      <c r="CFW1844" s="401"/>
      <c r="CFX1844" s="401"/>
      <c r="CFY1844" s="401"/>
      <c r="CFZ1844" s="401"/>
      <c r="CGA1844" s="401"/>
      <c r="CGB1844" s="401"/>
      <c r="CGC1844" s="401"/>
      <c r="CGD1844" s="401"/>
      <c r="CGE1844" s="401"/>
      <c r="CGF1844" s="401"/>
      <c r="CGG1844" s="401"/>
      <c r="CGH1844" s="401"/>
      <c r="CGI1844" s="401"/>
      <c r="CGJ1844" s="401"/>
      <c r="CGK1844" s="401"/>
      <c r="CGL1844" s="401"/>
      <c r="CGM1844" s="401"/>
      <c r="CGN1844" s="401"/>
      <c r="CGO1844" s="401"/>
      <c r="CGP1844" s="401"/>
      <c r="CGQ1844" s="401"/>
      <c r="CGR1844" s="401"/>
      <c r="CGS1844" s="401"/>
      <c r="CGT1844" s="401"/>
      <c r="CGU1844" s="401"/>
      <c r="CGV1844" s="401"/>
      <c r="CGW1844" s="401"/>
      <c r="CGX1844" s="401"/>
      <c r="CGY1844" s="401"/>
      <c r="CGZ1844" s="401"/>
      <c r="CHA1844" s="401"/>
      <c r="CHB1844" s="401"/>
      <c r="CHC1844" s="401"/>
      <c r="CHD1844" s="401"/>
      <c r="CHE1844" s="401"/>
      <c r="CHF1844" s="401"/>
      <c r="CHG1844" s="401"/>
      <c r="CHH1844" s="401"/>
      <c r="CHI1844" s="401"/>
      <c r="CHJ1844" s="401"/>
      <c r="CHK1844" s="401"/>
      <c r="CHL1844" s="401"/>
      <c r="CHM1844" s="401"/>
      <c r="CHN1844" s="401"/>
      <c r="CHO1844" s="401"/>
      <c r="CHP1844" s="401"/>
      <c r="CHQ1844" s="401"/>
      <c r="CHR1844" s="401"/>
      <c r="CHS1844" s="401"/>
      <c r="CHT1844" s="401"/>
      <c r="CHU1844" s="401"/>
      <c r="CHV1844" s="401"/>
      <c r="CHW1844" s="401"/>
      <c r="CHX1844" s="401"/>
      <c r="CHY1844" s="401"/>
      <c r="CHZ1844" s="401"/>
      <c r="CIA1844" s="401"/>
      <c r="CIB1844" s="401"/>
      <c r="CIC1844" s="401"/>
      <c r="CID1844" s="401"/>
      <c r="CIE1844" s="401"/>
      <c r="CIF1844" s="401"/>
      <c r="CIG1844" s="401"/>
      <c r="CIH1844" s="401"/>
      <c r="CII1844" s="401"/>
      <c r="CIJ1844" s="401"/>
      <c r="CIK1844" s="401"/>
      <c r="CIL1844" s="401"/>
      <c r="CIM1844" s="401"/>
      <c r="CIN1844" s="401"/>
      <c r="CIO1844" s="401"/>
      <c r="CIP1844" s="401"/>
      <c r="CIQ1844" s="401"/>
      <c r="CIR1844" s="401"/>
      <c r="CIS1844" s="401"/>
      <c r="CIT1844" s="401"/>
      <c r="CIU1844" s="401"/>
      <c r="CIV1844" s="401"/>
      <c r="CIW1844" s="401"/>
      <c r="CIX1844" s="401"/>
      <c r="CIY1844" s="401"/>
      <c r="CIZ1844" s="401"/>
      <c r="CJA1844" s="401"/>
      <c r="CJB1844" s="401"/>
      <c r="CJC1844" s="401"/>
      <c r="CJD1844" s="401"/>
      <c r="CJE1844" s="401"/>
      <c r="CJF1844" s="401"/>
      <c r="CJG1844" s="401"/>
      <c r="CJH1844" s="401"/>
      <c r="CJI1844" s="401"/>
      <c r="CJJ1844" s="401"/>
      <c r="CJK1844" s="401"/>
      <c r="CJL1844" s="401"/>
      <c r="CJM1844" s="401"/>
      <c r="CJN1844" s="401"/>
      <c r="CJO1844" s="401"/>
      <c r="CJP1844" s="401"/>
      <c r="CJQ1844" s="401"/>
      <c r="CJR1844" s="401"/>
      <c r="CJS1844" s="401"/>
      <c r="CJT1844" s="401"/>
      <c r="CJU1844" s="401"/>
      <c r="CJV1844" s="401"/>
      <c r="CJW1844" s="401"/>
      <c r="CJX1844" s="401"/>
      <c r="CJY1844" s="401"/>
      <c r="CJZ1844" s="401"/>
      <c r="CKA1844" s="401"/>
      <c r="CKB1844" s="401"/>
      <c r="CKC1844" s="401"/>
      <c r="CKD1844" s="401"/>
      <c r="CKE1844" s="401"/>
      <c r="CKF1844" s="401"/>
      <c r="CKG1844" s="401"/>
      <c r="CKH1844" s="401"/>
      <c r="CKI1844" s="401"/>
      <c r="CKJ1844" s="401"/>
      <c r="CKK1844" s="401"/>
      <c r="CKL1844" s="401"/>
      <c r="CKM1844" s="401"/>
      <c r="CKN1844" s="401"/>
      <c r="CKO1844" s="401"/>
      <c r="CKP1844" s="401"/>
      <c r="CKQ1844" s="401"/>
      <c r="CKR1844" s="401"/>
      <c r="CKS1844" s="401"/>
      <c r="CKT1844" s="401"/>
      <c r="CKU1844" s="401"/>
      <c r="CKV1844" s="401"/>
      <c r="CKW1844" s="401"/>
      <c r="CKX1844" s="401"/>
      <c r="CKY1844" s="401"/>
      <c r="CKZ1844" s="401"/>
      <c r="CLA1844" s="401"/>
      <c r="CLB1844" s="401"/>
      <c r="CLC1844" s="401"/>
      <c r="CLD1844" s="401"/>
      <c r="CLE1844" s="401"/>
      <c r="CLF1844" s="401"/>
      <c r="CLG1844" s="401"/>
      <c r="CLH1844" s="401"/>
      <c r="CLI1844" s="401"/>
      <c r="CLJ1844" s="401"/>
      <c r="CLK1844" s="401"/>
      <c r="CLL1844" s="401"/>
      <c r="CLM1844" s="401"/>
      <c r="CLN1844" s="401"/>
      <c r="CLO1844" s="401"/>
      <c r="CLP1844" s="401"/>
      <c r="CLQ1844" s="401"/>
      <c r="CLR1844" s="401"/>
      <c r="CLS1844" s="401"/>
      <c r="CLT1844" s="401"/>
      <c r="CLU1844" s="401"/>
      <c r="CLV1844" s="401"/>
      <c r="CLW1844" s="401"/>
      <c r="CLX1844" s="401"/>
      <c r="CLY1844" s="401"/>
      <c r="CLZ1844" s="401"/>
      <c r="CMA1844" s="401"/>
      <c r="CMB1844" s="401"/>
      <c r="CMC1844" s="401"/>
      <c r="CMD1844" s="401"/>
      <c r="CME1844" s="401"/>
      <c r="CMF1844" s="401"/>
      <c r="CMG1844" s="401"/>
      <c r="CMH1844" s="401"/>
      <c r="CMI1844" s="401"/>
      <c r="CMJ1844" s="401"/>
      <c r="CMK1844" s="401"/>
      <c r="CML1844" s="401"/>
      <c r="CMM1844" s="401"/>
      <c r="CMN1844" s="401"/>
      <c r="CMO1844" s="401"/>
      <c r="CMP1844" s="401"/>
      <c r="CMQ1844" s="401"/>
      <c r="CMR1844" s="401"/>
      <c r="CMS1844" s="401"/>
      <c r="CMT1844" s="401"/>
      <c r="CMU1844" s="401"/>
      <c r="CMV1844" s="401"/>
      <c r="CMW1844" s="401"/>
      <c r="CMX1844" s="401"/>
      <c r="CMY1844" s="401"/>
      <c r="CMZ1844" s="401"/>
      <c r="CNA1844" s="401"/>
      <c r="CNB1844" s="401"/>
      <c r="CNC1844" s="401"/>
      <c r="CND1844" s="401"/>
      <c r="CNE1844" s="401"/>
      <c r="CNF1844" s="401"/>
      <c r="CNG1844" s="401"/>
      <c r="CNH1844" s="401"/>
      <c r="CNI1844" s="401"/>
      <c r="CNJ1844" s="401"/>
      <c r="CNK1844" s="401"/>
      <c r="CNL1844" s="401"/>
      <c r="CNM1844" s="401"/>
      <c r="CNN1844" s="401"/>
      <c r="CNO1844" s="401"/>
      <c r="CNP1844" s="401"/>
      <c r="CNQ1844" s="401"/>
      <c r="CNR1844" s="401"/>
      <c r="CNS1844" s="401"/>
      <c r="CNT1844" s="401"/>
      <c r="CNU1844" s="401"/>
      <c r="CNV1844" s="401"/>
      <c r="CNW1844" s="401"/>
      <c r="CNX1844" s="401"/>
      <c r="CNY1844" s="401"/>
      <c r="CNZ1844" s="401"/>
      <c r="COA1844" s="401"/>
      <c r="COB1844" s="401"/>
      <c r="COC1844" s="401"/>
      <c r="COD1844" s="401"/>
      <c r="COE1844" s="401"/>
      <c r="COF1844" s="401"/>
      <c r="COG1844" s="401"/>
      <c r="COH1844" s="401"/>
      <c r="COI1844" s="401"/>
      <c r="COJ1844" s="401"/>
      <c r="COK1844" s="401"/>
      <c r="COL1844" s="401"/>
      <c r="COM1844" s="401"/>
      <c r="CON1844" s="401"/>
      <c r="COO1844" s="401"/>
      <c r="COP1844" s="401"/>
      <c r="COQ1844" s="401"/>
      <c r="COR1844" s="401"/>
      <c r="COS1844" s="401"/>
      <c r="COT1844" s="401"/>
      <c r="COU1844" s="401"/>
      <c r="COV1844" s="401"/>
      <c r="COW1844" s="401"/>
      <c r="COX1844" s="401"/>
      <c r="COY1844" s="401"/>
      <c r="COZ1844" s="401"/>
      <c r="CPA1844" s="401"/>
      <c r="CPB1844" s="401"/>
      <c r="CPC1844" s="401"/>
      <c r="CPD1844" s="401"/>
      <c r="CPE1844" s="401"/>
      <c r="CPF1844" s="401"/>
      <c r="CPG1844" s="401"/>
      <c r="CPH1844" s="401"/>
      <c r="CPI1844" s="401"/>
      <c r="CPJ1844" s="401"/>
      <c r="CPK1844" s="401"/>
      <c r="CPL1844" s="401"/>
      <c r="CPM1844" s="401"/>
      <c r="CPN1844" s="401"/>
      <c r="CPO1844" s="401"/>
      <c r="CPP1844" s="401"/>
      <c r="CPQ1844" s="401"/>
      <c r="CPR1844" s="401"/>
      <c r="CPS1844" s="401"/>
      <c r="CPT1844" s="401"/>
      <c r="CPU1844" s="401"/>
      <c r="CPV1844" s="401"/>
      <c r="CPW1844" s="401"/>
      <c r="CPX1844" s="401"/>
      <c r="CPY1844" s="401"/>
      <c r="CPZ1844" s="401"/>
      <c r="CQA1844" s="401"/>
      <c r="CQB1844" s="401"/>
      <c r="CQC1844" s="401"/>
      <c r="CQD1844" s="401"/>
      <c r="CQE1844" s="401"/>
      <c r="CQF1844" s="401"/>
      <c r="CQG1844" s="401"/>
      <c r="CQH1844" s="401"/>
      <c r="CQI1844" s="401"/>
      <c r="CQJ1844" s="401"/>
      <c r="CQK1844" s="401"/>
      <c r="CQL1844" s="401"/>
      <c r="CQM1844" s="401"/>
      <c r="CQN1844" s="401"/>
      <c r="CQO1844" s="401"/>
      <c r="CQP1844" s="401"/>
      <c r="CQQ1844" s="401"/>
      <c r="CQR1844" s="401"/>
      <c r="CQS1844" s="401"/>
      <c r="CQT1844" s="401"/>
      <c r="CQU1844" s="401"/>
      <c r="CQV1844" s="401"/>
      <c r="CQW1844" s="401"/>
      <c r="CQX1844" s="401"/>
      <c r="CQY1844" s="401"/>
      <c r="CQZ1844" s="401"/>
      <c r="CRA1844" s="401"/>
      <c r="CRB1844" s="401"/>
      <c r="CRC1844" s="401"/>
      <c r="CRD1844" s="401"/>
      <c r="CRE1844" s="401"/>
      <c r="CRF1844" s="401"/>
      <c r="CRG1844" s="401"/>
      <c r="CRH1844" s="401"/>
      <c r="CRI1844" s="401"/>
      <c r="CRJ1844" s="401"/>
      <c r="CRK1844" s="401"/>
      <c r="CRL1844" s="401"/>
      <c r="CRM1844" s="401"/>
      <c r="CRN1844" s="401"/>
      <c r="CRO1844" s="401"/>
      <c r="CRP1844" s="401"/>
      <c r="CRQ1844" s="401"/>
      <c r="CRR1844" s="401"/>
      <c r="CRS1844" s="401"/>
      <c r="CRT1844" s="401"/>
      <c r="CRU1844" s="401"/>
      <c r="CRV1844" s="401"/>
      <c r="CRW1844" s="401"/>
      <c r="CRX1844" s="401"/>
      <c r="CRY1844" s="401"/>
      <c r="CRZ1844" s="401"/>
      <c r="CSA1844" s="401"/>
      <c r="CSB1844" s="401"/>
      <c r="CSC1844" s="401"/>
      <c r="CSD1844" s="401"/>
      <c r="CSE1844" s="401"/>
      <c r="CSF1844" s="401"/>
      <c r="CSG1844" s="401"/>
      <c r="CSH1844" s="401"/>
      <c r="CSI1844" s="401"/>
      <c r="CSJ1844" s="401"/>
      <c r="CSK1844" s="401"/>
      <c r="CSL1844" s="401"/>
      <c r="CSM1844" s="401"/>
      <c r="CSN1844" s="401"/>
      <c r="CSO1844" s="401"/>
      <c r="CSP1844" s="401"/>
      <c r="CSQ1844" s="401"/>
      <c r="CSR1844" s="401"/>
      <c r="CSS1844" s="401"/>
      <c r="CST1844" s="401"/>
      <c r="CSU1844" s="401"/>
      <c r="CSV1844" s="401"/>
      <c r="CSW1844" s="401"/>
      <c r="CSX1844" s="401"/>
      <c r="CSY1844" s="401"/>
      <c r="CSZ1844" s="401"/>
      <c r="CTA1844" s="401"/>
      <c r="CTB1844" s="401"/>
      <c r="CTC1844" s="401"/>
      <c r="CTD1844" s="401"/>
      <c r="CTE1844" s="401"/>
      <c r="CTF1844" s="401"/>
      <c r="CTG1844" s="401"/>
      <c r="CTH1844" s="401"/>
      <c r="CTI1844" s="401"/>
      <c r="CTJ1844" s="401"/>
      <c r="CTK1844" s="401"/>
      <c r="CTL1844" s="401"/>
      <c r="CTM1844" s="401"/>
      <c r="CTN1844" s="401"/>
      <c r="CTO1844" s="401"/>
      <c r="CTP1844" s="401"/>
      <c r="CTQ1844" s="401"/>
      <c r="CTR1844" s="401"/>
      <c r="CTS1844" s="401"/>
      <c r="CTT1844" s="401"/>
      <c r="CTU1844" s="401"/>
      <c r="CTV1844" s="401"/>
      <c r="CTW1844" s="401"/>
      <c r="CTX1844" s="401"/>
      <c r="CTY1844" s="401"/>
      <c r="CTZ1844" s="401"/>
      <c r="CUA1844" s="401"/>
      <c r="CUB1844" s="401"/>
      <c r="CUC1844" s="401"/>
      <c r="CUD1844" s="401"/>
      <c r="CUE1844" s="401"/>
      <c r="CUF1844" s="401"/>
      <c r="CUG1844" s="401"/>
      <c r="CUH1844" s="401"/>
      <c r="CUI1844" s="401"/>
      <c r="CUJ1844" s="401"/>
      <c r="CUK1844" s="401"/>
      <c r="CUL1844" s="401"/>
      <c r="CUM1844" s="401"/>
      <c r="CUN1844" s="401"/>
      <c r="CUO1844" s="401"/>
      <c r="CUP1844" s="401"/>
      <c r="CUQ1844" s="401"/>
      <c r="CUR1844" s="401"/>
      <c r="CUS1844" s="401"/>
      <c r="CUT1844" s="401"/>
      <c r="CUU1844" s="401"/>
      <c r="CUV1844" s="401"/>
      <c r="CUW1844" s="401"/>
      <c r="CUX1844" s="401"/>
      <c r="CUY1844" s="401"/>
      <c r="CUZ1844" s="401"/>
      <c r="CVA1844" s="401"/>
      <c r="CVB1844" s="401"/>
      <c r="CVC1844" s="401"/>
      <c r="CVD1844" s="401"/>
      <c r="CVE1844" s="401"/>
      <c r="CVF1844" s="401"/>
      <c r="CVG1844" s="401"/>
      <c r="CVH1844" s="401"/>
      <c r="CVI1844" s="401"/>
      <c r="CVJ1844" s="401"/>
      <c r="CVK1844" s="401"/>
      <c r="CVL1844" s="401"/>
      <c r="CVM1844" s="401"/>
      <c r="CVN1844" s="401"/>
      <c r="CVO1844" s="401"/>
      <c r="CVP1844" s="401"/>
      <c r="CVQ1844" s="401"/>
      <c r="CVR1844" s="401"/>
      <c r="CVS1844" s="401"/>
      <c r="CVT1844" s="401"/>
      <c r="CVU1844" s="401"/>
      <c r="CVV1844" s="401"/>
      <c r="CVW1844" s="401"/>
      <c r="CVX1844" s="401"/>
      <c r="CVY1844" s="401"/>
      <c r="CVZ1844" s="401"/>
      <c r="CWA1844" s="401"/>
      <c r="CWB1844" s="401"/>
      <c r="CWC1844" s="401"/>
      <c r="CWD1844" s="401"/>
      <c r="CWE1844" s="401"/>
      <c r="CWF1844" s="401"/>
      <c r="CWG1844" s="401"/>
      <c r="CWH1844" s="401"/>
      <c r="CWI1844" s="401"/>
      <c r="CWJ1844" s="401"/>
      <c r="CWK1844" s="401"/>
      <c r="CWL1844" s="401"/>
      <c r="CWM1844" s="401"/>
      <c r="CWN1844" s="401"/>
      <c r="CWO1844" s="401"/>
      <c r="CWP1844" s="401"/>
      <c r="CWQ1844" s="401"/>
      <c r="CWR1844" s="401"/>
      <c r="CWS1844" s="401"/>
      <c r="CWT1844" s="401"/>
      <c r="CWU1844" s="401"/>
      <c r="CWV1844" s="401"/>
      <c r="CWW1844" s="401"/>
      <c r="CWX1844" s="401"/>
      <c r="CWY1844" s="401"/>
      <c r="CWZ1844" s="401"/>
      <c r="CXA1844" s="401"/>
      <c r="CXB1844" s="401"/>
      <c r="CXC1844" s="401"/>
      <c r="CXD1844" s="401"/>
      <c r="CXE1844" s="401"/>
      <c r="CXF1844" s="401"/>
      <c r="CXG1844" s="401"/>
      <c r="CXH1844" s="401"/>
      <c r="CXI1844" s="401"/>
      <c r="CXJ1844" s="401"/>
      <c r="CXK1844" s="401"/>
      <c r="CXL1844" s="401"/>
      <c r="CXM1844" s="401"/>
      <c r="CXN1844" s="401"/>
      <c r="CXO1844" s="401"/>
      <c r="CXP1844" s="401"/>
      <c r="CXQ1844" s="401"/>
      <c r="CXR1844" s="401"/>
      <c r="CXS1844" s="401"/>
      <c r="CXT1844" s="401"/>
      <c r="CXU1844" s="401"/>
      <c r="CXV1844" s="401"/>
      <c r="CXW1844" s="401"/>
      <c r="CXX1844" s="401"/>
      <c r="CXY1844" s="401"/>
      <c r="CXZ1844" s="401"/>
      <c r="CYA1844" s="401"/>
      <c r="CYB1844" s="401"/>
      <c r="CYC1844" s="401"/>
      <c r="CYD1844" s="401"/>
      <c r="CYE1844" s="401"/>
      <c r="CYF1844" s="401"/>
      <c r="CYG1844" s="401"/>
      <c r="CYH1844" s="401"/>
      <c r="CYI1844" s="401"/>
      <c r="CYJ1844" s="401"/>
      <c r="CYK1844" s="401"/>
      <c r="CYL1844" s="401"/>
      <c r="CYM1844" s="401"/>
      <c r="CYN1844" s="401"/>
      <c r="CYO1844" s="401"/>
      <c r="CYP1844" s="401"/>
      <c r="CYQ1844" s="401"/>
      <c r="CYR1844" s="401"/>
      <c r="CYS1844" s="401"/>
      <c r="CYT1844" s="401"/>
      <c r="CYU1844" s="401"/>
      <c r="CYV1844" s="401"/>
      <c r="CYW1844" s="401"/>
      <c r="CYX1844" s="401"/>
      <c r="CYY1844" s="401"/>
      <c r="CYZ1844" s="401"/>
      <c r="CZA1844" s="401"/>
      <c r="CZB1844" s="401"/>
      <c r="CZC1844" s="401"/>
      <c r="CZD1844" s="401"/>
      <c r="CZE1844" s="401"/>
      <c r="CZF1844" s="401"/>
      <c r="CZG1844" s="401"/>
      <c r="CZH1844" s="401"/>
      <c r="CZI1844" s="401"/>
      <c r="CZJ1844" s="401"/>
      <c r="CZK1844" s="401"/>
      <c r="CZL1844" s="401"/>
      <c r="CZM1844" s="401"/>
      <c r="CZN1844" s="401"/>
      <c r="CZO1844" s="401"/>
      <c r="CZP1844" s="401"/>
      <c r="CZQ1844" s="401"/>
      <c r="CZR1844" s="401"/>
      <c r="CZS1844" s="401"/>
      <c r="CZT1844" s="401"/>
      <c r="CZU1844" s="401"/>
      <c r="CZV1844" s="401"/>
      <c r="CZW1844" s="401"/>
      <c r="CZX1844" s="401"/>
      <c r="CZY1844" s="401"/>
      <c r="CZZ1844" s="401"/>
      <c r="DAA1844" s="401"/>
      <c r="DAB1844" s="401"/>
      <c r="DAC1844" s="401"/>
      <c r="DAD1844" s="401"/>
      <c r="DAE1844" s="401"/>
      <c r="DAF1844" s="401"/>
      <c r="DAG1844" s="401"/>
      <c r="DAH1844" s="401"/>
      <c r="DAI1844" s="401"/>
      <c r="DAJ1844" s="401"/>
      <c r="DAK1844" s="401"/>
      <c r="DAL1844" s="401"/>
      <c r="DAM1844" s="401"/>
      <c r="DAN1844" s="401"/>
      <c r="DAO1844" s="401"/>
      <c r="DAP1844" s="401"/>
      <c r="DAQ1844" s="401"/>
      <c r="DAR1844" s="401"/>
      <c r="DAS1844" s="401"/>
      <c r="DAT1844" s="401"/>
      <c r="DAU1844" s="401"/>
      <c r="DAV1844" s="401"/>
      <c r="DAW1844" s="401"/>
      <c r="DAX1844" s="401"/>
      <c r="DAY1844" s="401"/>
      <c r="DAZ1844" s="401"/>
      <c r="DBA1844" s="401"/>
      <c r="DBB1844" s="401"/>
      <c r="DBC1844" s="401"/>
      <c r="DBD1844" s="401"/>
      <c r="DBE1844" s="401"/>
      <c r="DBF1844" s="401"/>
      <c r="DBG1844" s="401"/>
      <c r="DBH1844" s="401"/>
      <c r="DBI1844" s="401"/>
      <c r="DBJ1844" s="401"/>
      <c r="DBK1844" s="401"/>
      <c r="DBL1844" s="401"/>
      <c r="DBM1844" s="401"/>
      <c r="DBN1844" s="401"/>
      <c r="DBO1844" s="401"/>
      <c r="DBP1844" s="401"/>
      <c r="DBQ1844" s="401"/>
      <c r="DBR1844" s="401"/>
      <c r="DBS1844" s="401"/>
      <c r="DBT1844" s="401"/>
      <c r="DBU1844" s="401"/>
      <c r="DBV1844" s="401"/>
      <c r="DBW1844" s="401"/>
      <c r="DBX1844" s="401"/>
      <c r="DBY1844" s="401"/>
      <c r="DBZ1844" s="401"/>
      <c r="DCA1844" s="401"/>
      <c r="DCB1844" s="401"/>
      <c r="DCC1844" s="401"/>
      <c r="DCD1844" s="401"/>
      <c r="DCE1844" s="401"/>
      <c r="DCF1844" s="401"/>
      <c r="DCG1844" s="401"/>
      <c r="DCH1844" s="401"/>
      <c r="DCI1844" s="401"/>
      <c r="DCJ1844" s="401"/>
      <c r="DCK1844" s="401"/>
      <c r="DCL1844" s="401"/>
      <c r="DCM1844" s="401"/>
      <c r="DCN1844" s="401"/>
      <c r="DCO1844" s="401"/>
      <c r="DCP1844" s="401"/>
      <c r="DCQ1844" s="401"/>
      <c r="DCR1844" s="401"/>
      <c r="DCS1844" s="401"/>
      <c r="DCT1844" s="401"/>
      <c r="DCU1844" s="401"/>
      <c r="DCV1844" s="401"/>
      <c r="DCW1844" s="401"/>
      <c r="DCX1844" s="401"/>
      <c r="DCY1844" s="401"/>
      <c r="DCZ1844" s="401"/>
      <c r="DDA1844" s="401"/>
      <c r="DDB1844" s="401"/>
      <c r="DDC1844" s="401"/>
      <c r="DDD1844" s="401"/>
      <c r="DDE1844" s="401"/>
      <c r="DDF1844" s="401"/>
      <c r="DDG1844" s="401"/>
      <c r="DDH1844" s="401"/>
      <c r="DDI1844" s="401"/>
      <c r="DDJ1844" s="401"/>
      <c r="DDK1844" s="401"/>
      <c r="DDL1844" s="401"/>
      <c r="DDM1844" s="401"/>
      <c r="DDN1844" s="401"/>
      <c r="DDO1844" s="401"/>
      <c r="DDP1844" s="401"/>
      <c r="DDQ1844" s="401"/>
      <c r="DDR1844" s="401"/>
      <c r="DDS1844" s="401"/>
      <c r="DDT1844" s="401"/>
      <c r="DDU1844" s="401"/>
      <c r="DDV1844" s="401"/>
      <c r="DDW1844" s="401"/>
      <c r="DDX1844" s="401"/>
      <c r="DDY1844" s="401"/>
      <c r="DDZ1844" s="401"/>
      <c r="DEA1844" s="401"/>
      <c r="DEB1844" s="401"/>
      <c r="DEC1844" s="401"/>
      <c r="DED1844" s="401"/>
      <c r="DEE1844" s="401"/>
      <c r="DEF1844" s="401"/>
      <c r="DEG1844" s="401"/>
      <c r="DEH1844" s="401"/>
      <c r="DEI1844" s="401"/>
      <c r="DEJ1844" s="401"/>
      <c r="DEK1844" s="401"/>
      <c r="DEL1844" s="401"/>
      <c r="DEM1844" s="401"/>
      <c r="DEN1844" s="401"/>
      <c r="DEO1844" s="401"/>
      <c r="DEP1844" s="401"/>
      <c r="DEQ1844" s="401"/>
      <c r="DER1844" s="401"/>
      <c r="DES1844" s="401"/>
      <c r="DET1844" s="401"/>
      <c r="DEU1844" s="401"/>
      <c r="DEV1844" s="401"/>
      <c r="DEW1844" s="401"/>
      <c r="DEX1844" s="401"/>
      <c r="DEY1844" s="401"/>
      <c r="DEZ1844" s="401"/>
      <c r="DFA1844" s="401"/>
      <c r="DFB1844" s="401"/>
      <c r="DFC1844" s="401"/>
      <c r="DFD1844" s="401"/>
      <c r="DFE1844" s="401"/>
      <c r="DFF1844" s="401"/>
      <c r="DFG1844" s="401"/>
      <c r="DFH1844" s="401"/>
      <c r="DFI1844" s="401"/>
      <c r="DFJ1844" s="401"/>
      <c r="DFK1844" s="401"/>
      <c r="DFL1844" s="401"/>
      <c r="DFM1844" s="401"/>
      <c r="DFN1844" s="401"/>
      <c r="DFO1844" s="401"/>
      <c r="DFP1844" s="401"/>
      <c r="DFQ1844" s="401"/>
      <c r="DFR1844" s="401"/>
      <c r="DFS1844" s="401"/>
      <c r="DFT1844" s="401"/>
      <c r="DFU1844" s="401"/>
      <c r="DFV1844" s="401"/>
      <c r="DFW1844" s="401"/>
      <c r="DFX1844" s="401"/>
      <c r="DFY1844" s="401"/>
      <c r="DFZ1844" s="401"/>
      <c r="DGA1844" s="401"/>
      <c r="DGB1844" s="401"/>
      <c r="DGC1844" s="401"/>
      <c r="DGD1844" s="401"/>
      <c r="DGE1844" s="401"/>
      <c r="DGF1844" s="401"/>
      <c r="DGG1844" s="401"/>
      <c r="DGH1844" s="401"/>
      <c r="DGI1844" s="401"/>
      <c r="DGJ1844" s="401"/>
      <c r="DGK1844" s="401"/>
      <c r="DGL1844" s="401"/>
      <c r="DGM1844" s="401"/>
      <c r="DGN1844" s="401"/>
      <c r="DGO1844" s="401"/>
      <c r="DGP1844" s="401"/>
      <c r="DGQ1844" s="401"/>
      <c r="DGR1844" s="401"/>
      <c r="DGS1844" s="401"/>
      <c r="DGT1844" s="401"/>
      <c r="DGU1844" s="401"/>
      <c r="DGV1844" s="401"/>
      <c r="DGW1844" s="401"/>
      <c r="DGX1844" s="401"/>
      <c r="DGY1844" s="401"/>
      <c r="DGZ1844" s="401"/>
      <c r="DHA1844" s="401"/>
      <c r="DHB1844" s="401"/>
      <c r="DHC1844" s="401"/>
      <c r="DHD1844" s="401"/>
      <c r="DHE1844" s="401"/>
      <c r="DHF1844" s="401"/>
      <c r="DHG1844" s="401"/>
      <c r="DHH1844" s="401"/>
      <c r="DHI1844" s="401"/>
      <c r="DHJ1844" s="401"/>
      <c r="DHK1844" s="401"/>
      <c r="DHL1844" s="401"/>
      <c r="DHM1844" s="401"/>
      <c r="DHN1844" s="401"/>
      <c r="DHO1844" s="401"/>
      <c r="DHP1844" s="401"/>
      <c r="DHQ1844" s="401"/>
      <c r="DHR1844" s="401"/>
      <c r="DHS1844" s="401"/>
      <c r="DHT1844" s="401"/>
      <c r="DHU1844" s="401"/>
      <c r="DHV1844" s="401"/>
      <c r="DHW1844" s="401"/>
      <c r="DHX1844" s="401"/>
      <c r="DHY1844" s="401"/>
      <c r="DHZ1844" s="401"/>
      <c r="DIA1844" s="401"/>
      <c r="DIB1844" s="401"/>
      <c r="DIC1844" s="401"/>
      <c r="DID1844" s="401"/>
      <c r="DIE1844" s="401"/>
      <c r="DIF1844" s="401"/>
      <c r="DIG1844" s="401"/>
      <c r="DIH1844" s="401"/>
      <c r="DII1844" s="401"/>
      <c r="DIJ1844" s="401"/>
      <c r="DIK1844" s="401"/>
      <c r="DIL1844" s="401"/>
      <c r="DIM1844" s="401"/>
      <c r="DIN1844" s="401"/>
      <c r="DIO1844" s="401"/>
      <c r="DIP1844" s="401"/>
      <c r="DIQ1844" s="401"/>
      <c r="DIR1844" s="401"/>
      <c r="DIS1844" s="401"/>
      <c r="DIT1844" s="401"/>
      <c r="DIU1844" s="401"/>
      <c r="DIV1844" s="401"/>
      <c r="DIW1844" s="401"/>
      <c r="DIX1844" s="401"/>
      <c r="DIY1844" s="401"/>
      <c r="DIZ1844" s="401"/>
      <c r="DJA1844" s="401"/>
      <c r="DJB1844" s="401"/>
      <c r="DJC1844" s="401"/>
      <c r="DJD1844" s="401"/>
      <c r="DJE1844" s="401"/>
      <c r="DJF1844" s="401"/>
      <c r="DJG1844" s="401"/>
      <c r="DJH1844" s="401"/>
      <c r="DJI1844" s="401"/>
      <c r="DJJ1844" s="401"/>
      <c r="DJK1844" s="401"/>
      <c r="DJL1844" s="401"/>
      <c r="DJM1844" s="401"/>
      <c r="DJN1844" s="401"/>
      <c r="DJO1844" s="401"/>
      <c r="DJP1844" s="401"/>
      <c r="DJQ1844" s="401"/>
      <c r="DJR1844" s="401"/>
      <c r="DJS1844" s="401"/>
      <c r="DJT1844" s="401"/>
      <c r="DJU1844" s="401"/>
      <c r="DJV1844" s="401"/>
      <c r="DJW1844" s="401"/>
      <c r="DJX1844" s="401"/>
      <c r="DJY1844" s="401"/>
      <c r="DJZ1844" s="401"/>
      <c r="DKA1844" s="401"/>
      <c r="DKB1844" s="401"/>
      <c r="DKC1844" s="401"/>
      <c r="DKD1844" s="401"/>
      <c r="DKE1844" s="401"/>
      <c r="DKF1844" s="401"/>
      <c r="DKG1844" s="401"/>
      <c r="DKH1844" s="401"/>
      <c r="DKI1844" s="401"/>
      <c r="DKJ1844" s="401"/>
      <c r="DKK1844" s="401"/>
      <c r="DKL1844" s="401"/>
      <c r="DKM1844" s="401"/>
      <c r="DKN1844" s="401"/>
      <c r="DKO1844" s="401"/>
      <c r="DKP1844" s="401"/>
      <c r="DKQ1844" s="401"/>
      <c r="DKR1844" s="401"/>
      <c r="DKS1844" s="401"/>
      <c r="DKT1844" s="401"/>
      <c r="DKU1844" s="401"/>
      <c r="DKV1844" s="401"/>
      <c r="DKW1844" s="401"/>
      <c r="DKX1844" s="401"/>
      <c r="DKY1844" s="401"/>
      <c r="DKZ1844" s="401"/>
      <c r="DLA1844" s="401"/>
      <c r="DLB1844" s="401"/>
      <c r="DLC1844" s="401"/>
      <c r="DLD1844" s="401"/>
      <c r="DLE1844" s="401"/>
      <c r="DLF1844" s="401"/>
      <c r="DLG1844" s="401"/>
      <c r="DLH1844" s="401"/>
      <c r="DLI1844" s="401"/>
      <c r="DLJ1844" s="401"/>
      <c r="DLK1844" s="401"/>
      <c r="DLL1844" s="401"/>
      <c r="DLM1844" s="401"/>
      <c r="DLN1844" s="401"/>
      <c r="DLO1844" s="401"/>
      <c r="DLP1844" s="401"/>
      <c r="DLQ1844" s="401"/>
      <c r="DLR1844" s="401"/>
      <c r="DLS1844" s="401"/>
      <c r="DLT1844" s="401"/>
      <c r="DLU1844" s="401"/>
      <c r="DLV1844" s="401"/>
      <c r="DLW1844" s="401"/>
      <c r="DLX1844" s="401"/>
      <c r="DLY1844" s="401"/>
      <c r="DLZ1844" s="401"/>
      <c r="DMA1844" s="401"/>
      <c r="DMB1844" s="401"/>
      <c r="DMC1844" s="401"/>
      <c r="DMD1844" s="401"/>
      <c r="DME1844" s="401"/>
      <c r="DMF1844" s="401"/>
      <c r="DMG1844" s="401"/>
      <c r="DMH1844" s="401"/>
      <c r="DMI1844" s="401"/>
      <c r="DMJ1844" s="401"/>
      <c r="DMK1844" s="401"/>
      <c r="DML1844" s="401"/>
      <c r="DMM1844" s="401"/>
      <c r="DMN1844" s="401"/>
      <c r="DMO1844" s="401"/>
      <c r="DMP1844" s="401"/>
      <c r="DMQ1844" s="401"/>
      <c r="DMR1844" s="401"/>
      <c r="DMS1844" s="401"/>
      <c r="DMT1844" s="401"/>
      <c r="DMU1844" s="401"/>
      <c r="DMV1844" s="401"/>
      <c r="DMW1844" s="401"/>
      <c r="DMX1844" s="401"/>
      <c r="DMY1844" s="401"/>
      <c r="DMZ1844" s="401"/>
      <c r="DNA1844" s="401"/>
      <c r="DNB1844" s="401"/>
      <c r="DNC1844" s="401"/>
      <c r="DND1844" s="401"/>
      <c r="DNE1844" s="401"/>
      <c r="DNF1844" s="401"/>
      <c r="DNG1844" s="401"/>
      <c r="DNH1844" s="401"/>
      <c r="DNI1844" s="401"/>
      <c r="DNJ1844" s="401"/>
      <c r="DNK1844" s="401"/>
      <c r="DNL1844" s="401"/>
      <c r="DNM1844" s="401"/>
      <c r="DNN1844" s="401"/>
      <c r="DNO1844" s="401"/>
      <c r="DNP1844" s="401"/>
      <c r="DNQ1844" s="401"/>
      <c r="DNR1844" s="401"/>
      <c r="DNS1844" s="401"/>
      <c r="DNT1844" s="401"/>
      <c r="DNU1844" s="401"/>
      <c r="DNV1844" s="401"/>
      <c r="DNW1844" s="401"/>
      <c r="DNX1844" s="401"/>
      <c r="DNY1844" s="401"/>
      <c r="DNZ1844" s="401"/>
      <c r="DOA1844" s="401"/>
      <c r="DOB1844" s="401"/>
      <c r="DOC1844" s="401"/>
      <c r="DOD1844" s="401"/>
      <c r="DOE1844" s="401"/>
      <c r="DOF1844" s="401"/>
      <c r="DOG1844" s="401"/>
      <c r="DOH1844" s="401"/>
      <c r="DOI1844" s="401"/>
      <c r="DOJ1844" s="401"/>
      <c r="DOK1844" s="401"/>
      <c r="DOL1844" s="401"/>
      <c r="DOM1844" s="401"/>
      <c r="DON1844" s="401"/>
      <c r="DOO1844" s="401"/>
      <c r="DOP1844" s="401"/>
      <c r="DOQ1844" s="401"/>
      <c r="DOR1844" s="401"/>
      <c r="DOS1844" s="401"/>
      <c r="DOT1844" s="401"/>
      <c r="DOU1844" s="401"/>
      <c r="DOV1844" s="401"/>
      <c r="DOW1844" s="401"/>
      <c r="DOX1844" s="401"/>
      <c r="DOY1844" s="401"/>
      <c r="DOZ1844" s="401"/>
      <c r="DPA1844" s="401"/>
      <c r="DPB1844" s="401"/>
      <c r="DPC1844" s="401"/>
      <c r="DPD1844" s="401"/>
      <c r="DPE1844" s="401"/>
      <c r="DPF1844" s="401"/>
      <c r="DPG1844" s="401"/>
      <c r="DPH1844" s="401"/>
      <c r="DPI1844" s="401"/>
      <c r="DPJ1844" s="401"/>
      <c r="DPK1844" s="401"/>
      <c r="DPL1844" s="401"/>
      <c r="DPM1844" s="401"/>
      <c r="DPN1844" s="401"/>
      <c r="DPO1844" s="401"/>
      <c r="DPP1844" s="401"/>
      <c r="DPQ1844" s="401"/>
      <c r="DPR1844" s="401"/>
      <c r="DPS1844" s="401"/>
      <c r="DPT1844" s="401"/>
      <c r="DPU1844" s="401"/>
      <c r="DPV1844" s="401"/>
      <c r="DPW1844" s="401"/>
      <c r="DPX1844" s="401"/>
      <c r="DPY1844" s="401"/>
      <c r="DPZ1844" s="401"/>
      <c r="DQA1844" s="401"/>
      <c r="DQB1844" s="401"/>
      <c r="DQC1844" s="401"/>
      <c r="DQD1844" s="401"/>
      <c r="DQE1844" s="401"/>
      <c r="DQF1844" s="401"/>
      <c r="DQG1844" s="401"/>
      <c r="DQH1844" s="401"/>
      <c r="DQI1844" s="401"/>
      <c r="DQJ1844" s="401"/>
      <c r="DQK1844" s="401"/>
      <c r="DQL1844" s="401"/>
      <c r="DQM1844" s="401"/>
      <c r="DQN1844" s="401"/>
      <c r="DQO1844" s="401"/>
      <c r="DQP1844" s="401"/>
      <c r="DQQ1844" s="401"/>
      <c r="DQR1844" s="401"/>
      <c r="DQS1844" s="401"/>
      <c r="DQT1844" s="401"/>
      <c r="DQU1844" s="401"/>
      <c r="DQV1844" s="401"/>
      <c r="DQW1844" s="401"/>
      <c r="DQX1844" s="401"/>
      <c r="DQY1844" s="401"/>
      <c r="DQZ1844" s="401"/>
      <c r="DRA1844" s="401"/>
      <c r="DRB1844" s="401"/>
      <c r="DRC1844" s="401"/>
      <c r="DRD1844" s="401"/>
      <c r="DRE1844" s="401"/>
      <c r="DRF1844" s="401"/>
      <c r="DRG1844" s="401"/>
      <c r="DRH1844" s="401"/>
      <c r="DRI1844" s="401"/>
      <c r="DRJ1844" s="401"/>
      <c r="DRK1844" s="401"/>
      <c r="DRL1844" s="401"/>
      <c r="DRM1844" s="401"/>
      <c r="DRN1844" s="401"/>
      <c r="DRO1844" s="401"/>
      <c r="DRP1844" s="401"/>
      <c r="DRQ1844" s="401"/>
      <c r="DRR1844" s="401"/>
      <c r="DRS1844" s="401"/>
      <c r="DRT1844" s="401"/>
      <c r="DRU1844" s="401"/>
      <c r="DRV1844" s="401"/>
      <c r="DRW1844" s="401"/>
      <c r="DRX1844" s="401"/>
      <c r="DRY1844" s="401"/>
      <c r="DRZ1844" s="401"/>
      <c r="DSA1844" s="401"/>
      <c r="DSB1844" s="401"/>
      <c r="DSC1844" s="401"/>
      <c r="DSD1844" s="401"/>
      <c r="DSE1844" s="401"/>
      <c r="DSF1844" s="401"/>
      <c r="DSG1844" s="401"/>
      <c r="DSH1844" s="401"/>
      <c r="DSI1844" s="401"/>
      <c r="DSJ1844" s="401"/>
      <c r="DSK1844" s="401"/>
      <c r="DSL1844" s="401"/>
      <c r="DSM1844" s="401"/>
      <c r="DSN1844" s="401"/>
      <c r="DSO1844" s="401"/>
      <c r="DSP1844" s="401"/>
      <c r="DSQ1844" s="401"/>
      <c r="DSR1844" s="401"/>
      <c r="DSS1844" s="401"/>
      <c r="DST1844" s="401"/>
      <c r="DSU1844" s="401"/>
      <c r="DSV1844" s="401"/>
      <c r="DSW1844" s="401"/>
      <c r="DSX1844" s="401"/>
      <c r="DSY1844" s="401"/>
      <c r="DSZ1844" s="401"/>
      <c r="DTA1844" s="401"/>
      <c r="DTB1844" s="401"/>
      <c r="DTC1844" s="401"/>
      <c r="DTD1844" s="401"/>
      <c r="DTE1844" s="401"/>
      <c r="DTF1844" s="401"/>
      <c r="DTG1844" s="401"/>
      <c r="DTH1844" s="401"/>
      <c r="DTI1844" s="401"/>
      <c r="DTJ1844" s="401"/>
      <c r="DTK1844" s="401"/>
      <c r="DTL1844" s="401"/>
      <c r="DTM1844" s="401"/>
      <c r="DTN1844" s="401"/>
      <c r="DTO1844" s="401"/>
      <c r="DTP1844" s="401"/>
      <c r="DTQ1844" s="401"/>
      <c r="DTR1844" s="401"/>
      <c r="DTS1844" s="401"/>
      <c r="DTT1844" s="401"/>
      <c r="DTU1844" s="401"/>
      <c r="DTV1844" s="401"/>
      <c r="DTW1844" s="401"/>
      <c r="DTX1844" s="401"/>
      <c r="DTY1844" s="401"/>
      <c r="DTZ1844" s="401"/>
      <c r="DUA1844" s="401"/>
      <c r="DUB1844" s="401"/>
      <c r="DUC1844" s="401"/>
      <c r="DUD1844" s="401"/>
      <c r="DUE1844" s="401"/>
      <c r="DUF1844" s="401"/>
      <c r="DUG1844" s="401"/>
      <c r="DUH1844" s="401"/>
      <c r="DUI1844" s="401"/>
      <c r="DUJ1844" s="401"/>
      <c r="DUK1844" s="401"/>
      <c r="DUL1844" s="401"/>
      <c r="DUM1844" s="401"/>
      <c r="DUN1844" s="401"/>
      <c r="DUO1844" s="401"/>
      <c r="DUP1844" s="401"/>
      <c r="DUQ1844" s="401"/>
      <c r="DUR1844" s="401"/>
      <c r="DUS1844" s="401"/>
      <c r="DUT1844" s="401"/>
      <c r="DUU1844" s="401"/>
      <c r="DUV1844" s="401"/>
      <c r="DUW1844" s="401"/>
      <c r="DUX1844" s="401"/>
      <c r="DUY1844" s="401"/>
      <c r="DUZ1844" s="401"/>
      <c r="DVA1844" s="401"/>
      <c r="DVB1844" s="401"/>
      <c r="DVC1844" s="401"/>
      <c r="DVD1844" s="401"/>
      <c r="DVE1844" s="401"/>
      <c r="DVF1844" s="401"/>
      <c r="DVG1844" s="401"/>
      <c r="DVH1844" s="401"/>
      <c r="DVI1844" s="401"/>
      <c r="DVJ1844" s="401"/>
      <c r="DVK1844" s="401"/>
      <c r="DVL1844" s="401"/>
      <c r="DVM1844" s="401"/>
      <c r="DVN1844" s="401"/>
      <c r="DVO1844" s="401"/>
      <c r="DVP1844" s="401"/>
      <c r="DVQ1844" s="401"/>
      <c r="DVR1844" s="401"/>
      <c r="DVS1844" s="401"/>
      <c r="DVT1844" s="401"/>
      <c r="DVU1844" s="401"/>
      <c r="DVV1844" s="401"/>
      <c r="DVW1844" s="401"/>
      <c r="DVX1844" s="401"/>
      <c r="DVY1844" s="401"/>
      <c r="DVZ1844" s="401"/>
      <c r="DWA1844" s="401"/>
      <c r="DWB1844" s="401"/>
      <c r="DWC1844" s="401"/>
      <c r="DWD1844" s="401"/>
      <c r="DWE1844" s="401"/>
      <c r="DWF1844" s="401"/>
      <c r="DWG1844" s="401"/>
      <c r="DWH1844" s="401"/>
      <c r="DWI1844" s="401"/>
      <c r="DWJ1844" s="401"/>
      <c r="DWK1844" s="401"/>
      <c r="DWL1844" s="401"/>
      <c r="DWM1844" s="401"/>
      <c r="DWN1844" s="401"/>
      <c r="DWO1844" s="401"/>
      <c r="DWP1844" s="401"/>
      <c r="DWQ1844" s="401"/>
      <c r="DWR1844" s="401"/>
      <c r="DWS1844" s="401"/>
      <c r="DWT1844" s="401"/>
      <c r="DWU1844" s="401"/>
      <c r="DWV1844" s="401"/>
      <c r="DWW1844" s="401"/>
      <c r="DWX1844" s="401"/>
      <c r="DWY1844" s="401"/>
      <c r="DWZ1844" s="401"/>
      <c r="DXA1844" s="401"/>
      <c r="DXB1844" s="401"/>
      <c r="DXC1844" s="401"/>
      <c r="DXD1844" s="401"/>
      <c r="DXE1844" s="401"/>
      <c r="DXF1844" s="401"/>
      <c r="DXG1844" s="401"/>
      <c r="DXH1844" s="401"/>
      <c r="DXI1844" s="401"/>
      <c r="DXJ1844" s="401"/>
      <c r="DXK1844" s="401"/>
      <c r="DXL1844" s="401"/>
      <c r="DXM1844" s="401"/>
      <c r="DXN1844" s="401"/>
      <c r="DXO1844" s="401"/>
      <c r="DXP1844" s="401"/>
      <c r="DXQ1844" s="401"/>
      <c r="DXR1844" s="401"/>
      <c r="DXS1844" s="401"/>
      <c r="DXT1844" s="401"/>
      <c r="DXU1844" s="401"/>
      <c r="DXV1844" s="401"/>
      <c r="DXW1844" s="401"/>
      <c r="DXX1844" s="401"/>
      <c r="DXY1844" s="401"/>
      <c r="DXZ1844" s="401"/>
      <c r="DYA1844" s="401"/>
      <c r="DYB1844" s="401"/>
      <c r="DYC1844" s="401"/>
      <c r="DYD1844" s="401"/>
      <c r="DYE1844" s="401"/>
      <c r="DYF1844" s="401"/>
      <c r="DYG1844" s="401"/>
      <c r="DYH1844" s="401"/>
      <c r="DYI1844" s="401"/>
      <c r="DYJ1844" s="401"/>
      <c r="DYK1844" s="401"/>
      <c r="DYL1844" s="401"/>
      <c r="DYM1844" s="401"/>
      <c r="DYN1844" s="401"/>
      <c r="DYO1844" s="401"/>
      <c r="DYP1844" s="401"/>
      <c r="DYQ1844" s="401"/>
      <c r="DYR1844" s="401"/>
      <c r="DYS1844" s="401"/>
      <c r="DYT1844" s="401"/>
      <c r="DYU1844" s="401"/>
      <c r="DYV1844" s="401"/>
      <c r="DYW1844" s="401"/>
      <c r="DYX1844" s="401"/>
      <c r="DYY1844" s="401"/>
      <c r="DYZ1844" s="401"/>
      <c r="DZA1844" s="401"/>
      <c r="DZB1844" s="401"/>
      <c r="DZC1844" s="401"/>
      <c r="DZD1844" s="401"/>
      <c r="DZE1844" s="401"/>
      <c r="DZF1844" s="401"/>
      <c r="DZG1844" s="401"/>
      <c r="DZH1844" s="401"/>
      <c r="DZI1844" s="401"/>
      <c r="DZJ1844" s="401"/>
      <c r="DZK1844" s="401"/>
      <c r="DZL1844" s="401"/>
      <c r="DZM1844" s="401"/>
      <c r="DZN1844" s="401"/>
      <c r="DZO1844" s="401"/>
      <c r="DZP1844" s="401"/>
      <c r="DZQ1844" s="401"/>
      <c r="DZR1844" s="401"/>
      <c r="DZS1844" s="401"/>
      <c r="DZT1844" s="401"/>
      <c r="DZU1844" s="401"/>
      <c r="DZV1844" s="401"/>
      <c r="DZW1844" s="401"/>
      <c r="DZX1844" s="401"/>
      <c r="DZY1844" s="401"/>
      <c r="DZZ1844" s="401"/>
      <c r="EAA1844" s="401"/>
      <c r="EAB1844" s="401"/>
      <c r="EAC1844" s="401"/>
      <c r="EAD1844" s="401"/>
      <c r="EAE1844" s="401"/>
      <c r="EAF1844" s="401"/>
      <c r="EAG1844" s="401"/>
      <c r="EAH1844" s="401"/>
      <c r="EAI1844" s="401"/>
      <c r="EAJ1844" s="401"/>
      <c r="EAK1844" s="401"/>
      <c r="EAL1844" s="401"/>
      <c r="EAM1844" s="401"/>
      <c r="EAN1844" s="401"/>
      <c r="EAO1844" s="401"/>
      <c r="EAP1844" s="401"/>
      <c r="EAQ1844" s="401"/>
      <c r="EAR1844" s="401"/>
      <c r="EAS1844" s="401"/>
      <c r="EAT1844" s="401"/>
      <c r="EAU1844" s="401"/>
      <c r="EAV1844" s="401"/>
      <c r="EAW1844" s="401"/>
      <c r="EAX1844" s="401"/>
      <c r="EAY1844" s="401"/>
      <c r="EAZ1844" s="401"/>
      <c r="EBA1844" s="401"/>
      <c r="EBB1844" s="401"/>
      <c r="EBC1844" s="401"/>
      <c r="EBD1844" s="401"/>
      <c r="EBE1844" s="401"/>
      <c r="EBF1844" s="401"/>
      <c r="EBG1844" s="401"/>
      <c r="EBH1844" s="401"/>
      <c r="EBI1844" s="401"/>
      <c r="EBJ1844" s="401"/>
      <c r="EBK1844" s="401"/>
      <c r="EBL1844" s="401"/>
      <c r="EBM1844" s="401"/>
      <c r="EBN1844" s="401"/>
      <c r="EBO1844" s="401"/>
      <c r="EBP1844" s="401"/>
      <c r="EBQ1844" s="401"/>
      <c r="EBR1844" s="401"/>
      <c r="EBS1844" s="401"/>
      <c r="EBT1844" s="401"/>
      <c r="EBU1844" s="401"/>
      <c r="EBV1844" s="401"/>
      <c r="EBW1844" s="401"/>
      <c r="EBX1844" s="401"/>
      <c r="EBY1844" s="401"/>
      <c r="EBZ1844" s="401"/>
      <c r="ECA1844" s="401"/>
      <c r="ECB1844" s="401"/>
      <c r="ECC1844" s="401"/>
      <c r="ECD1844" s="401"/>
      <c r="ECE1844" s="401"/>
      <c r="ECF1844" s="401"/>
      <c r="ECG1844" s="401"/>
      <c r="ECH1844" s="401"/>
      <c r="ECI1844" s="401"/>
      <c r="ECJ1844" s="401"/>
      <c r="ECK1844" s="401"/>
      <c r="ECL1844" s="401"/>
      <c r="ECM1844" s="401"/>
      <c r="ECN1844" s="401"/>
      <c r="ECO1844" s="401"/>
      <c r="ECP1844" s="401"/>
      <c r="ECQ1844" s="401"/>
      <c r="ECR1844" s="401"/>
      <c r="ECS1844" s="401"/>
      <c r="ECT1844" s="401"/>
      <c r="ECU1844" s="401"/>
      <c r="ECV1844" s="401"/>
      <c r="ECW1844" s="401"/>
      <c r="ECX1844" s="401"/>
      <c r="ECY1844" s="401"/>
      <c r="ECZ1844" s="401"/>
      <c r="EDA1844" s="401"/>
      <c r="EDB1844" s="401"/>
      <c r="EDC1844" s="401"/>
      <c r="EDD1844" s="401"/>
      <c r="EDE1844" s="401"/>
      <c r="EDF1844" s="401"/>
      <c r="EDG1844" s="401"/>
      <c r="EDH1844" s="401"/>
      <c r="EDI1844" s="401"/>
      <c r="EDJ1844" s="401"/>
      <c r="EDK1844" s="401"/>
      <c r="EDL1844" s="401"/>
      <c r="EDM1844" s="401"/>
      <c r="EDN1844" s="401"/>
      <c r="EDO1844" s="401"/>
      <c r="EDP1844" s="401"/>
      <c r="EDQ1844" s="401"/>
      <c r="EDR1844" s="401"/>
      <c r="EDS1844" s="401"/>
      <c r="EDT1844" s="401"/>
      <c r="EDU1844" s="401"/>
      <c r="EDV1844" s="401"/>
      <c r="EDW1844" s="401"/>
      <c r="EDX1844" s="401"/>
      <c r="EDY1844" s="401"/>
      <c r="EDZ1844" s="401"/>
      <c r="EEA1844" s="401"/>
      <c r="EEB1844" s="401"/>
      <c r="EEC1844" s="401"/>
      <c r="EED1844" s="401"/>
      <c r="EEE1844" s="401"/>
      <c r="EEF1844" s="401"/>
      <c r="EEG1844" s="401"/>
      <c r="EEH1844" s="401"/>
      <c r="EEI1844" s="401"/>
      <c r="EEJ1844" s="401"/>
      <c r="EEK1844" s="401"/>
      <c r="EEL1844" s="401"/>
      <c r="EEM1844" s="401"/>
      <c r="EEN1844" s="401"/>
      <c r="EEO1844" s="401"/>
      <c r="EEP1844" s="401"/>
      <c r="EEQ1844" s="401"/>
      <c r="EER1844" s="401"/>
      <c r="EES1844" s="401"/>
      <c r="EET1844" s="401"/>
      <c r="EEU1844" s="401"/>
      <c r="EEV1844" s="401"/>
      <c r="EEW1844" s="401"/>
      <c r="EEX1844" s="401"/>
      <c r="EEY1844" s="401"/>
      <c r="EEZ1844" s="401"/>
      <c r="EFA1844" s="401"/>
      <c r="EFB1844" s="401"/>
      <c r="EFC1844" s="401"/>
      <c r="EFD1844" s="401"/>
      <c r="EFE1844" s="401"/>
      <c r="EFF1844" s="401"/>
      <c r="EFG1844" s="401"/>
      <c r="EFH1844" s="401"/>
      <c r="EFI1844" s="401"/>
      <c r="EFJ1844" s="401"/>
      <c r="EFK1844" s="401"/>
      <c r="EFL1844" s="401"/>
      <c r="EFM1844" s="401"/>
      <c r="EFN1844" s="401"/>
      <c r="EFO1844" s="401"/>
      <c r="EFP1844" s="401"/>
      <c r="EFQ1844" s="401"/>
      <c r="EFR1844" s="401"/>
      <c r="EFS1844" s="401"/>
      <c r="EFT1844" s="401"/>
      <c r="EFU1844" s="401"/>
      <c r="EFV1844" s="401"/>
      <c r="EFW1844" s="401"/>
      <c r="EFX1844" s="401"/>
      <c r="EFY1844" s="401"/>
      <c r="EFZ1844" s="401"/>
      <c r="EGA1844" s="401"/>
      <c r="EGB1844" s="401"/>
      <c r="EGC1844" s="401"/>
      <c r="EGD1844" s="401"/>
      <c r="EGE1844" s="401"/>
      <c r="EGF1844" s="401"/>
      <c r="EGG1844" s="401"/>
      <c r="EGH1844" s="401"/>
      <c r="EGI1844" s="401"/>
      <c r="EGJ1844" s="401"/>
      <c r="EGK1844" s="401"/>
      <c r="EGL1844" s="401"/>
      <c r="EGM1844" s="401"/>
      <c r="EGN1844" s="401"/>
      <c r="EGO1844" s="401"/>
      <c r="EGP1844" s="401"/>
      <c r="EGQ1844" s="401"/>
      <c r="EGR1844" s="401"/>
      <c r="EGS1844" s="401"/>
      <c r="EGT1844" s="401"/>
      <c r="EGU1844" s="401"/>
      <c r="EGV1844" s="401"/>
      <c r="EGW1844" s="401"/>
      <c r="EGX1844" s="401"/>
      <c r="EGY1844" s="401"/>
      <c r="EGZ1844" s="401"/>
      <c r="EHA1844" s="401"/>
      <c r="EHB1844" s="401"/>
      <c r="EHC1844" s="401"/>
      <c r="EHD1844" s="401"/>
      <c r="EHE1844" s="401"/>
      <c r="EHF1844" s="401"/>
      <c r="EHG1844" s="401"/>
      <c r="EHH1844" s="401"/>
      <c r="EHI1844" s="401"/>
      <c r="EHJ1844" s="401"/>
      <c r="EHK1844" s="401"/>
      <c r="EHL1844" s="401"/>
      <c r="EHM1844" s="401"/>
      <c r="EHN1844" s="401"/>
      <c r="EHO1844" s="401"/>
      <c r="EHP1844" s="401"/>
      <c r="EHQ1844" s="401"/>
      <c r="EHR1844" s="401"/>
      <c r="EHS1844" s="401"/>
      <c r="EHT1844" s="401"/>
      <c r="EHU1844" s="401"/>
      <c r="EHV1844" s="401"/>
      <c r="EHW1844" s="401"/>
      <c r="EHX1844" s="401"/>
      <c r="EHY1844" s="401"/>
      <c r="EHZ1844" s="401"/>
      <c r="EIA1844" s="401"/>
      <c r="EIB1844" s="401"/>
      <c r="EIC1844" s="401"/>
      <c r="EID1844" s="401"/>
      <c r="EIE1844" s="401"/>
      <c r="EIF1844" s="401"/>
      <c r="EIG1844" s="401"/>
      <c r="EIH1844" s="401"/>
      <c r="EII1844" s="401"/>
      <c r="EIJ1844" s="401"/>
      <c r="EIK1844" s="401"/>
      <c r="EIL1844" s="401"/>
      <c r="EIM1844" s="401"/>
      <c r="EIN1844" s="401"/>
      <c r="EIO1844" s="401"/>
      <c r="EIP1844" s="401"/>
      <c r="EIQ1844" s="401"/>
      <c r="EIR1844" s="401"/>
      <c r="EIS1844" s="401"/>
      <c r="EIT1844" s="401"/>
      <c r="EIU1844" s="401"/>
      <c r="EIV1844" s="401"/>
      <c r="EIW1844" s="401"/>
      <c r="EIX1844" s="401"/>
      <c r="EIY1844" s="401"/>
      <c r="EIZ1844" s="401"/>
      <c r="EJA1844" s="401"/>
      <c r="EJB1844" s="401"/>
      <c r="EJC1844" s="401"/>
      <c r="EJD1844" s="401"/>
      <c r="EJE1844" s="401"/>
      <c r="EJF1844" s="401"/>
      <c r="EJG1844" s="401"/>
      <c r="EJH1844" s="401"/>
      <c r="EJI1844" s="401"/>
      <c r="EJJ1844" s="401"/>
      <c r="EJK1844" s="401"/>
      <c r="EJL1844" s="401"/>
      <c r="EJM1844" s="401"/>
      <c r="EJN1844" s="401"/>
      <c r="EJO1844" s="401"/>
      <c r="EJP1844" s="401"/>
      <c r="EJQ1844" s="401"/>
      <c r="EJR1844" s="401"/>
      <c r="EJS1844" s="401"/>
      <c r="EJT1844" s="401"/>
      <c r="EJU1844" s="401"/>
      <c r="EJV1844" s="401"/>
      <c r="EJW1844" s="401"/>
      <c r="EJX1844" s="401"/>
      <c r="EJY1844" s="401"/>
      <c r="EJZ1844" s="401"/>
      <c r="EKA1844" s="401"/>
      <c r="EKB1844" s="401"/>
      <c r="EKC1844" s="401"/>
      <c r="EKD1844" s="401"/>
      <c r="EKE1844" s="401"/>
      <c r="EKF1844" s="401"/>
      <c r="EKG1844" s="401"/>
      <c r="EKH1844" s="401"/>
      <c r="EKI1844" s="401"/>
      <c r="EKJ1844" s="401"/>
      <c r="EKK1844" s="401"/>
      <c r="EKL1844" s="401"/>
      <c r="EKM1844" s="401"/>
      <c r="EKN1844" s="401"/>
      <c r="EKO1844" s="401"/>
      <c r="EKP1844" s="401"/>
      <c r="EKQ1844" s="401"/>
      <c r="EKR1844" s="401"/>
      <c r="EKS1844" s="401"/>
      <c r="EKT1844" s="401"/>
      <c r="EKU1844" s="401"/>
      <c r="EKV1844" s="401"/>
      <c r="EKW1844" s="401"/>
      <c r="EKX1844" s="401"/>
      <c r="EKY1844" s="401"/>
      <c r="EKZ1844" s="401"/>
      <c r="ELA1844" s="401"/>
      <c r="ELB1844" s="401"/>
      <c r="ELC1844" s="401"/>
      <c r="ELD1844" s="401"/>
      <c r="ELE1844" s="401"/>
      <c r="ELF1844" s="401"/>
      <c r="ELG1844" s="401"/>
      <c r="ELH1844" s="401"/>
      <c r="ELI1844" s="401"/>
      <c r="ELJ1844" s="401"/>
      <c r="ELK1844" s="401"/>
      <c r="ELL1844" s="401"/>
      <c r="ELM1844" s="401"/>
      <c r="ELN1844" s="401"/>
      <c r="ELO1844" s="401"/>
      <c r="ELP1844" s="401"/>
      <c r="ELQ1844" s="401"/>
      <c r="ELR1844" s="401"/>
      <c r="ELS1844" s="401"/>
      <c r="ELT1844" s="401"/>
      <c r="ELU1844" s="401"/>
      <c r="ELV1844" s="401"/>
      <c r="ELW1844" s="401"/>
      <c r="ELX1844" s="401"/>
      <c r="ELY1844" s="401"/>
      <c r="ELZ1844" s="401"/>
      <c r="EMA1844" s="401"/>
      <c r="EMB1844" s="401"/>
      <c r="EMC1844" s="401"/>
      <c r="EMD1844" s="401"/>
      <c r="EME1844" s="401"/>
      <c r="EMF1844" s="401"/>
      <c r="EMG1844" s="401"/>
      <c r="EMH1844" s="401"/>
      <c r="EMI1844" s="401"/>
      <c r="EMJ1844" s="401"/>
      <c r="EMK1844" s="401"/>
      <c r="EML1844" s="401"/>
      <c r="EMM1844" s="401"/>
      <c r="EMN1844" s="401"/>
      <c r="EMO1844" s="401"/>
      <c r="EMP1844" s="401"/>
      <c r="EMQ1844" s="401"/>
      <c r="EMR1844" s="401"/>
      <c r="EMS1844" s="401"/>
      <c r="EMT1844" s="401"/>
      <c r="EMU1844" s="401"/>
      <c r="EMV1844" s="401"/>
      <c r="EMW1844" s="401"/>
      <c r="EMX1844" s="401"/>
      <c r="EMY1844" s="401"/>
      <c r="EMZ1844" s="401"/>
      <c r="ENA1844" s="401"/>
      <c r="ENB1844" s="401"/>
      <c r="ENC1844" s="401"/>
      <c r="END1844" s="401"/>
      <c r="ENE1844" s="401"/>
      <c r="ENF1844" s="401"/>
      <c r="ENG1844" s="401"/>
      <c r="ENH1844" s="401"/>
      <c r="ENI1844" s="401"/>
      <c r="ENJ1844" s="401"/>
      <c r="ENK1844" s="401"/>
      <c r="ENL1844" s="401"/>
      <c r="ENM1844" s="401"/>
      <c r="ENN1844" s="401"/>
      <c r="ENO1844" s="401"/>
      <c r="ENP1844" s="401"/>
      <c r="ENQ1844" s="401"/>
      <c r="ENR1844" s="401"/>
      <c r="ENS1844" s="401"/>
      <c r="ENT1844" s="401"/>
      <c r="ENU1844" s="401"/>
      <c r="ENV1844" s="401"/>
      <c r="ENW1844" s="401"/>
      <c r="ENX1844" s="401"/>
      <c r="ENY1844" s="401"/>
      <c r="ENZ1844" s="401"/>
      <c r="EOA1844" s="401"/>
      <c r="EOB1844" s="401"/>
      <c r="EOC1844" s="401"/>
      <c r="EOD1844" s="401"/>
      <c r="EOE1844" s="401"/>
      <c r="EOF1844" s="401"/>
      <c r="EOG1844" s="401"/>
      <c r="EOH1844" s="401"/>
      <c r="EOI1844" s="401"/>
      <c r="EOJ1844" s="401"/>
      <c r="EOK1844" s="401"/>
      <c r="EOL1844" s="401"/>
      <c r="EOM1844" s="401"/>
      <c r="EON1844" s="401"/>
      <c r="EOO1844" s="401"/>
      <c r="EOP1844" s="401"/>
      <c r="EOQ1844" s="401"/>
      <c r="EOR1844" s="401"/>
      <c r="EOS1844" s="401"/>
      <c r="EOT1844" s="401"/>
      <c r="EOU1844" s="401"/>
      <c r="EOV1844" s="401"/>
      <c r="EOW1844" s="401"/>
      <c r="EOX1844" s="401"/>
      <c r="EOY1844" s="401"/>
      <c r="EOZ1844" s="401"/>
      <c r="EPA1844" s="401"/>
      <c r="EPB1844" s="401"/>
      <c r="EPC1844" s="401"/>
      <c r="EPD1844" s="401"/>
      <c r="EPE1844" s="401"/>
      <c r="EPF1844" s="401"/>
      <c r="EPG1844" s="401"/>
      <c r="EPH1844" s="401"/>
      <c r="EPI1844" s="401"/>
      <c r="EPJ1844" s="401"/>
      <c r="EPK1844" s="401"/>
      <c r="EPL1844" s="401"/>
      <c r="EPM1844" s="401"/>
      <c r="EPN1844" s="401"/>
      <c r="EPO1844" s="401"/>
      <c r="EPP1844" s="401"/>
      <c r="EPQ1844" s="401"/>
      <c r="EPR1844" s="401"/>
      <c r="EPS1844" s="401"/>
      <c r="EPT1844" s="401"/>
      <c r="EPU1844" s="401"/>
      <c r="EPV1844" s="401"/>
      <c r="EPW1844" s="401"/>
      <c r="EPX1844" s="401"/>
      <c r="EPY1844" s="401"/>
      <c r="EPZ1844" s="401"/>
      <c r="EQA1844" s="401"/>
      <c r="EQB1844" s="401"/>
      <c r="EQC1844" s="401"/>
      <c r="EQD1844" s="401"/>
      <c r="EQE1844" s="401"/>
      <c r="EQF1844" s="401"/>
      <c r="EQG1844" s="401"/>
      <c r="EQH1844" s="401"/>
      <c r="EQI1844" s="401"/>
      <c r="EQJ1844" s="401"/>
      <c r="EQK1844" s="401"/>
      <c r="EQL1844" s="401"/>
      <c r="EQM1844" s="401"/>
      <c r="EQN1844" s="401"/>
      <c r="EQO1844" s="401"/>
      <c r="EQP1844" s="401"/>
      <c r="EQQ1844" s="401"/>
      <c r="EQR1844" s="401"/>
      <c r="EQS1844" s="401"/>
      <c r="EQT1844" s="401"/>
      <c r="EQU1844" s="401"/>
      <c r="EQV1844" s="401"/>
      <c r="EQW1844" s="401"/>
      <c r="EQX1844" s="401"/>
      <c r="EQY1844" s="401"/>
      <c r="EQZ1844" s="401"/>
      <c r="ERA1844" s="401"/>
      <c r="ERB1844" s="401"/>
      <c r="ERC1844" s="401"/>
      <c r="ERD1844" s="401"/>
      <c r="ERE1844" s="401"/>
      <c r="ERF1844" s="401"/>
      <c r="ERG1844" s="401"/>
      <c r="ERH1844" s="401"/>
      <c r="ERI1844" s="401"/>
      <c r="ERJ1844" s="401"/>
      <c r="ERK1844" s="401"/>
      <c r="ERL1844" s="401"/>
      <c r="ERM1844" s="401"/>
      <c r="ERN1844" s="401"/>
      <c r="ERO1844" s="401"/>
      <c r="ERP1844" s="401"/>
      <c r="ERQ1844" s="401"/>
      <c r="ERR1844" s="401"/>
      <c r="ERS1844" s="401"/>
      <c r="ERT1844" s="401"/>
      <c r="ERU1844" s="401"/>
      <c r="ERV1844" s="401"/>
      <c r="ERW1844" s="401"/>
      <c r="ERX1844" s="401"/>
      <c r="ERY1844" s="401"/>
      <c r="ERZ1844" s="401"/>
      <c r="ESA1844" s="401"/>
      <c r="ESB1844" s="401"/>
      <c r="ESC1844" s="401"/>
      <c r="ESD1844" s="401"/>
      <c r="ESE1844" s="401"/>
      <c r="ESF1844" s="401"/>
      <c r="ESG1844" s="401"/>
      <c r="ESH1844" s="401"/>
      <c r="ESI1844" s="401"/>
      <c r="ESJ1844" s="401"/>
      <c r="ESK1844" s="401"/>
      <c r="ESL1844" s="401"/>
      <c r="ESM1844" s="401"/>
      <c r="ESN1844" s="401"/>
      <c r="ESO1844" s="401"/>
      <c r="ESP1844" s="401"/>
      <c r="ESQ1844" s="401"/>
      <c r="ESR1844" s="401"/>
      <c r="ESS1844" s="401"/>
      <c r="EST1844" s="401"/>
      <c r="ESU1844" s="401"/>
      <c r="ESV1844" s="401"/>
      <c r="ESW1844" s="401"/>
      <c r="ESX1844" s="401"/>
      <c r="ESY1844" s="401"/>
      <c r="ESZ1844" s="401"/>
      <c r="ETA1844" s="401"/>
      <c r="ETB1844" s="401"/>
      <c r="ETC1844" s="401"/>
      <c r="ETD1844" s="401"/>
      <c r="ETE1844" s="401"/>
      <c r="ETF1844" s="401"/>
      <c r="ETG1844" s="401"/>
      <c r="ETH1844" s="401"/>
      <c r="ETI1844" s="401"/>
      <c r="ETJ1844" s="401"/>
      <c r="ETK1844" s="401"/>
      <c r="ETL1844" s="401"/>
      <c r="ETM1844" s="401"/>
      <c r="ETN1844" s="401"/>
      <c r="ETO1844" s="401"/>
      <c r="ETP1844" s="401"/>
      <c r="ETQ1844" s="401"/>
      <c r="ETR1844" s="401"/>
      <c r="ETS1844" s="401"/>
      <c r="ETT1844" s="401"/>
      <c r="ETU1844" s="401"/>
      <c r="ETV1844" s="401"/>
      <c r="ETW1844" s="401"/>
      <c r="ETX1844" s="401"/>
      <c r="ETY1844" s="401"/>
      <c r="ETZ1844" s="401"/>
      <c r="EUA1844" s="401"/>
      <c r="EUB1844" s="401"/>
      <c r="EUC1844" s="401"/>
      <c r="EUD1844" s="401"/>
      <c r="EUE1844" s="401"/>
      <c r="EUF1844" s="401"/>
      <c r="EUG1844" s="401"/>
      <c r="EUH1844" s="401"/>
      <c r="EUI1844" s="401"/>
      <c r="EUJ1844" s="401"/>
      <c r="EUK1844" s="401"/>
      <c r="EUL1844" s="401"/>
      <c r="EUM1844" s="401"/>
      <c r="EUN1844" s="401"/>
      <c r="EUO1844" s="401"/>
      <c r="EUP1844" s="401"/>
      <c r="EUQ1844" s="401"/>
      <c r="EUR1844" s="401"/>
      <c r="EUS1844" s="401"/>
      <c r="EUT1844" s="401"/>
      <c r="EUU1844" s="401"/>
      <c r="EUV1844" s="401"/>
      <c r="EUW1844" s="401"/>
      <c r="EUX1844" s="401"/>
      <c r="EUY1844" s="401"/>
      <c r="EUZ1844" s="401"/>
      <c r="EVA1844" s="401"/>
      <c r="EVB1844" s="401"/>
      <c r="EVC1844" s="401"/>
      <c r="EVD1844" s="401"/>
      <c r="EVE1844" s="401"/>
      <c r="EVF1844" s="401"/>
      <c r="EVG1844" s="401"/>
      <c r="EVH1844" s="401"/>
      <c r="EVI1844" s="401"/>
      <c r="EVJ1844" s="401"/>
      <c r="EVK1844" s="401"/>
      <c r="EVL1844" s="401"/>
      <c r="EVM1844" s="401"/>
      <c r="EVN1844" s="401"/>
      <c r="EVO1844" s="401"/>
      <c r="EVP1844" s="401"/>
      <c r="EVQ1844" s="401"/>
      <c r="EVR1844" s="401"/>
      <c r="EVS1844" s="401"/>
      <c r="EVT1844" s="401"/>
      <c r="EVU1844" s="401"/>
      <c r="EVV1844" s="401"/>
      <c r="EVW1844" s="401"/>
      <c r="EVX1844" s="401"/>
      <c r="EVY1844" s="401"/>
      <c r="EVZ1844" s="401"/>
      <c r="EWA1844" s="401"/>
      <c r="EWB1844" s="401"/>
      <c r="EWC1844" s="401"/>
      <c r="EWD1844" s="401"/>
      <c r="EWE1844" s="401"/>
      <c r="EWF1844" s="401"/>
      <c r="EWG1844" s="401"/>
      <c r="EWH1844" s="401"/>
      <c r="EWI1844" s="401"/>
      <c r="EWJ1844" s="401"/>
      <c r="EWK1844" s="401"/>
      <c r="EWL1844" s="401"/>
      <c r="EWM1844" s="401"/>
      <c r="EWN1844" s="401"/>
      <c r="EWO1844" s="401"/>
      <c r="EWP1844" s="401"/>
      <c r="EWQ1844" s="401"/>
      <c r="EWR1844" s="401"/>
      <c r="EWS1844" s="401"/>
      <c r="EWT1844" s="401"/>
      <c r="EWU1844" s="401"/>
      <c r="EWV1844" s="401"/>
      <c r="EWW1844" s="401"/>
      <c r="EWX1844" s="401"/>
      <c r="EWY1844" s="401"/>
      <c r="EWZ1844" s="401"/>
      <c r="EXA1844" s="401"/>
      <c r="EXB1844" s="401"/>
      <c r="EXC1844" s="401"/>
      <c r="EXD1844" s="401"/>
      <c r="EXE1844" s="401"/>
      <c r="EXF1844" s="401"/>
      <c r="EXG1844" s="401"/>
      <c r="EXH1844" s="401"/>
      <c r="EXI1844" s="401"/>
      <c r="EXJ1844" s="401"/>
      <c r="EXK1844" s="401"/>
      <c r="EXL1844" s="401"/>
      <c r="EXM1844" s="401"/>
      <c r="EXN1844" s="401"/>
      <c r="EXO1844" s="401"/>
      <c r="EXP1844" s="401"/>
      <c r="EXQ1844" s="401"/>
      <c r="EXR1844" s="401"/>
      <c r="EXS1844" s="401"/>
      <c r="EXT1844" s="401"/>
      <c r="EXU1844" s="401"/>
      <c r="EXV1844" s="401"/>
      <c r="EXW1844" s="401"/>
      <c r="EXX1844" s="401"/>
      <c r="EXY1844" s="401"/>
      <c r="EXZ1844" s="401"/>
      <c r="EYA1844" s="401"/>
      <c r="EYB1844" s="401"/>
      <c r="EYC1844" s="401"/>
      <c r="EYD1844" s="401"/>
      <c r="EYE1844" s="401"/>
      <c r="EYF1844" s="401"/>
      <c r="EYG1844" s="401"/>
      <c r="EYH1844" s="401"/>
      <c r="EYI1844" s="401"/>
      <c r="EYJ1844" s="401"/>
      <c r="EYK1844" s="401"/>
      <c r="EYL1844" s="401"/>
      <c r="EYM1844" s="401"/>
      <c r="EYN1844" s="401"/>
      <c r="EYO1844" s="401"/>
      <c r="EYP1844" s="401"/>
      <c r="EYQ1844" s="401"/>
      <c r="EYR1844" s="401"/>
      <c r="EYS1844" s="401"/>
      <c r="EYT1844" s="401"/>
      <c r="EYU1844" s="401"/>
      <c r="EYV1844" s="401"/>
      <c r="EYW1844" s="401"/>
      <c r="EYX1844" s="401"/>
      <c r="EYY1844" s="401"/>
      <c r="EYZ1844" s="401"/>
      <c r="EZA1844" s="401"/>
      <c r="EZB1844" s="401"/>
      <c r="EZC1844" s="401"/>
      <c r="EZD1844" s="401"/>
      <c r="EZE1844" s="401"/>
      <c r="EZF1844" s="401"/>
      <c r="EZG1844" s="401"/>
      <c r="EZH1844" s="401"/>
      <c r="EZI1844" s="401"/>
      <c r="EZJ1844" s="401"/>
      <c r="EZK1844" s="401"/>
      <c r="EZL1844" s="401"/>
      <c r="EZM1844" s="401"/>
      <c r="EZN1844" s="401"/>
      <c r="EZO1844" s="401"/>
      <c r="EZP1844" s="401"/>
      <c r="EZQ1844" s="401"/>
      <c r="EZR1844" s="401"/>
      <c r="EZS1844" s="401"/>
      <c r="EZT1844" s="401"/>
      <c r="EZU1844" s="401"/>
      <c r="EZV1844" s="401"/>
      <c r="EZW1844" s="401"/>
      <c r="EZX1844" s="401"/>
      <c r="EZY1844" s="401"/>
      <c r="EZZ1844" s="401"/>
      <c r="FAA1844" s="401"/>
      <c r="FAB1844" s="401"/>
      <c r="FAC1844" s="401"/>
      <c r="FAD1844" s="401"/>
      <c r="FAE1844" s="401"/>
      <c r="FAF1844" s="401"/>
      <c r="FAG1844" s="401"/>
      <c r="FAH1844" s="401"/>
      <c r="FAI1844" s="401"/>
      <c r="FAJ1844" s="401"/>
      <c r="FAK1844" s="401"/>
      <c r="FAL1844" s="401"/>
      <c r="FAM1844" s="401"/>
      <c r="FAN1844" s="401"/>
      <c r="FAO1844" s="401"/>
      <c r="FAP1844" s="401"/>
      <c r="FAQ1844" s="401"/>
      <c r="FAR1844" s="401"/>
      <c r="FAS1844" s="401"/>
      <c r="FAT1844" s="401"/>
      <c r="FAU1844" s="401"/>
      <c r="FAV1844" s="401"/>
      <c r="FAW1844" s="401"/>
      <c r="FAX1844" s="401"/>
      <c r="FAY1844" s="401"/>
      <c r="FAZ1844" s="401"/>
      <c r="FBA1844" s="401"/>
      <c r="FBB1844" s="401"/>
      <c r="FBC1844" s="401"/>
      <c r="FBD1844" s="401"/>
      <c r="FBE1844" s="401"/>
      <c r="FBF1844" s="401"/>
      <c r="FBG1844" s="401"/>
      <c r="FBH1844" s="401"/>
      <c r="FBI1844" s="401"/>
      <c r="FBJ1844" s="401"/>
      <c r="FBK1844" s="401"/>
      <c r="FBL1844" s="401"/>
      <c r="FBM1844" s="401"/>
      <c r="FBN1844" s="401"/>
      <c r="FBO1844" s="401"/>
      <c r="FBP1844" s="401"/>
      <c r="FBQ1844" s="401"/>
      <c r="FBR1844" s="401"/>
      <c r="FBS1844" s="401"/>
      <c r="FBT1844" s="401"/>
      <c r="FBU1844" s="401"/>
      <c r="FBV1844" s="401"/>
      <c r="FBW1844" s="401"/>
      <c r="FBX1844" s="401"/>
      <c r="FBY1844" s="401"/>
      <c r="FBZ1844" s="401"/>
      <c r="FCA1844" s="401"/>
      <c r="FCB1844" s="401"/>
      <c r="FCC1844" s="401"/>
      <c r="FCD1844" s="401"/>
      <c r="FCE1844" s="401"/>
      <c r="FCF1844" s="401"/>
      <c r="FCG1844" s="401"/>
      <c r="FCH1844" s="401"/>
      <c r="FCI1844" s="401"/>
      <c r="FCJ1844" s="401"/>
      <c r="FCK1844" s="401"/>
      <c r="FCL1844" s="401"/>
      <c r="FCM1844" s="401"/>
      <c r="FCN1844" s="401"/>
      <c r="FCO1844" s="401"/>
      <c r="FCP1844" s="401"/>
      <c r="FCQ1844" s="401"/>
      <c r="FCR1844" s="401"/>
      <c r="FCS1844" s="401"/>
      <c r="FCT1844" s="401"/>
      <c r="FCU1844" s="401"/>
      <c r="FCV1844" s="401"/>
      <c r="FCW1844" s="401"/>
      <c r="FCX1844" s="401"/>
      <c r="FCY1844" s="401"/>
      <c r="FCZ1844" s="401"/>
      <c r="FDA1844" s="401"/>
      <c r="FDB1844" s="401"/>
      <c r="FDC1844" s="401"/>
      <c r="FDD1844" s="401"/>
      <c r="FDE1844" s="401"/>
      <c r="FDF1844" s="401"/>
      <c r="FDG1844" s="401"/>
      <c r="FDH1844" s="401"/>
      <c r="FDI1844" s="401"/>
      <c r="FDJ1844" s="401"/>
      <c r="FDK1844" s="401"/>
      <c r="FDL1844" s="401"/>
      <c r="FDM1844" s="401"/>
      <c r="FDN1844" s="401"/>
      <c r="FDO1844" s="401"/>
      <c r="FDP1844" s="401"/>
      <c r="FDQ1844" s="401"/>
      <c r="FDR1844" s="401"/>
      <c r="FDS1844" s="401"/>
      <c r="FDT1844" s="401"/>
      <c r="FDU1844" s="401"/>
      <c r="FDV1844" s="401"/>
      <c r="FDW1844" s="401"/>
      <c r="FDX1844" s="401"/>
      <c r="FDY1844" s="401"/>
      <c r="FDZ1844" s="401"/>
      <c r="FEA1844" s="401"/>
      <c r="FEB1844" s="401"/>
      <c r="FEC1844" s="401"/>
      <c r="FED1844" s="401"/>
      <c r="FEE1844" s="401"/>
      <c r="FEF1844" s="401"/>
      <c r="FEG1844" s="401"/>
      <c r="FEH1844" s="401"/>
      <c r="FEI1844" s="401"/>
      <c r="FEJ1844" s="401"/>
      <c r="FEK1844" s="401"/>
      <c r="FEL1844" s="401"/>
      <c r="FEM1844" s="401"/>
      <c r="FEN1844" s="401"/>
      <c r="FEO1844" s="401"/>
      <c r="FEP1844" s="401"/>
      <c r="FEQ1844" s="401"/>
      <c r="FER1844" s="401"/>
      <c r="FES1844" s="401"/>
      <c r="FET1844" s="401"/>
      <c r="FEU1844" s="401"/>
      <c r="FEV1844" s="401"/>
      <c r="FEW1844" s="401"/>
      <c r="FEX1844" s="401"/>
      <c r="FEY1844" s="401"/>
      <c r="FEZ1844" s="401"/>
      <c r="FFA1844" s="401"/>
      <c r="FFB1844" s="401"/>
      <c r="FFC1844" s="401"/>
      <c r="FFD1844" s="401"/>
      <c r="FFE1844" s="401"/>
      <c r="FFF1844" s="401"/>
      <c r="FFG1844" s="401"/>
      <c r="FFH1844" s="401"/>
      <c r="FFI1844" s="401"/>
      <c r="FFJ1844" s="401"/>
      <c r="FFK1844" s="401"/>
      <c r="FFL1844" s="401"/>
      <c r="FFM1844" s="401"/>
      <c r="FFN1844" s="401"/>
      <c r="FFO1844" s="401"/>
      <c r="FFP1844" s="401"/>
      <c r="FFQ1844" s="401"/>
      <c r="FFR1844" s="401"/>
      <c r="FFS1844" s="401"/>
      <c r="FFT1844" s="401"/>
      <c r="FFU1844" s="401"/>
      <c r="FFV1844" s="401"/>
      <c r="FFW1844" s="401"/>
      <c r="FFX1844" s="401"/>
      <c r="FFY1844" s="401"/>
      <c r="FFZ1844" s="401"/>
      <c r="FGA1844" s="401"/>
      <c r="FGB1844" s="401"/>
      <c r="FGC1844" s="401"/>
      <c r="FGD1844" s="401"/>
      <c r="FGE1844" s="401"/>
      <c r="FGF1844" s="401"/>
      <c r="FGG1844" s="401"/>
      <c r="FGH1844" s="401"/>
      <c r="FGI1844" s="401"/>
      <c r="FGJ1844" s="401"/>
      <c r="FGK1844" s="401"/>
      <c r="FGL1844" s="401"/>
      <c r="FGM1844" s="401"/>
      <c r="FGN1844" s="401"/>
      <c r="FGO1844" s="401"/>
      <c r="FGP1844" s="401"/>
      <c r="FGQ1844" s="401"/>
      <c r="FGR1844" s="401"/>
      <c r="FGS1844" s="401"/>
      <c r="FGT1844" s="401"/>
      <c r="FGU1844" s="401"/>
      <c r="FGV1844" s="401"/>
      <c r="FGW1844" s="401"/>
      <c r="FGX1844" s="401"/>
      <c r="FGY1844" s="401"/>
      <c r="FGZ1844" s="401"/>
      <c r="FHA1844" s="401"/>
      <c r="FHB1844" s="401"/>
      <c r="FHC1844" s="401"/>
      <c r="FHD1844" s="401"/>
      <c r="FHE1844" s="401"/>
      <c r="FHF1844" s="401"/>
      <c r="FHG1844" s="401"/>
      <c r="FHH1844" s="401"/>
      <c r="FHI1844" s="401"/>
      <c r="FHJ1844" s="401"/>
      <c r="FHK1844" s="401"/>
      <c r="FHL1844" s="401"/>
      <c r="FHM1844" s="401"/>
      <c r="FHN1844" s="401"/>
      <c r="FHO1844" s="401"/>
      <c r="FHP1844" s="401"/>
      <c r="FHQ1844" s="401"/>
      <c r="FHR1844" s="401"/>
      <c r="FHS1844" s="401"/>
      <c r="FHT1844" s="401"/>
      <c r="FHU1844" s="401"/>
      <c r="FHV1844" s="401"/>
      <c r="FHW1844" s="401"/>
      <c r="FHX1844" s="401"/>
      <c r="FHY1844" s="401"/>
      <c r="FHZ1844" s="401"/>
      <c r="FIA1844" s="401"/>
      <c r="FIB1844" s="401"/>
      <c r="FIC1844" s="401"/>
      <c r="FID1844" s="401"/>
      <c r="FIE1844" s="401"/>
      <c r="FIF1844" s="401"/>
      <c r="FIG1844" s="401"/>
      <c r="FIH1844" s="401"/>
      <c r="FII1844" s="401"/>
      <c r="FIJ1844" s="401"/>
      <c r="FIK1844" s="401"/>
      <c r="FIL1844" s="401"/>
      <c r="FIM1844" s="401"/>
      <c r="FIN1844" s="401"/>
      <c r="FIO1844" s="401"/>
      <c r="FIP1844" s="401"/>
      <c r="FIQ1844" s="401"/>
      <c r="FIR1844" s="401"/>
      <c r="FIS1844" s="401"/>
      <c r="FIT1844" s="401"/>
      <c r="FIU1844" s="401"/>
      <c r="FIV1844" s="401"/>
      <c r="FIW1844" s="401"/>
      <c r="FIX1844" s="401"/>
      <c r="FIY1844" s="401"/>
      <c r="FIZ1844" s="401"/>
      <c r="FJA1844" s="401"/>
      <c r="FJB1844" s="401"/>
      <c r="FJC1844" s="401"/>
      <c r="FJD1844" s="401"/>
      <c r="FJE1844" s="401"/>
      <c r="FJF1844" s="401"/>
      <c r="FJG1844" s="401"/>
      <c r="FJH1844" s="401"/>
      <c r="FJI1844" s="401"/>
      <c r="FJJ1844" s="401"/>
      <c r="FJK1844" s="401"/>
      <c r="FJL1844" s="401"/>
      <c r="FJM1844" s="401"/>
      <c r="FJN1844" s="401"/>
      <c r="FJO1844" s="401"/>
      <c r="FJP1844" s="401"/>
      <c r="FJQ1844" s="401"/>
      <c r="FJR1844" s="401"/>
      <c r="FJS1844" s="401"/>
      <c r="FJT1844" s="401"/>
      <c r="FJU1844" s="401"/>
      <c r="FJV1844" s="401"/>
      <c r="FJW1844" s="401"/>
      <c r="FJX1844" s="401"/>
      <c r="FJY1844" s="401"/>
      <c r="FJZ1844" s="401"/>
      <c r="FKA1844" s="401"/>
      <c r="FKB1844" s="401"/>
      <c r="FKC1844" s="401"/>
      <c r="FKD1844" s="401"/>
      <c r="FKE1844" s="401"/>
      <c r="FKF1844" s="401"/>
      <c r="FKG1844" s="401"/>
      <c r="FKH1844" s="401"/>
      <c r="FKI1844" s="401"/>
      <c r="FKJ1844" s="401"/>
      <c r="FKK1844" s="401"/>
      <c r="FKL1844" s="401"/>
      <c r="FKM1844" s="401"/>
      <c r="FKN1844" s="401"/>
      <c r="FKO1844" s="401"/>
      <c r="FKP1844" s="401"/>
      <c r="FKQ1844" s="401"/>
      <c r="FKR1844" s="401"/>
      <c r="FKS1844" s="401"/>
      <c r="FKT1844" s="401"/>
      <c r="FKU1844" s="401"/>
      <c r="FKV1844" s="401"/>
      <c r="FKW1844" s="401"/>
      <c r="FKX1844" s="401"/>
      <c r="FKY1844" s="401"/>
      <c r="FKZ1844" s="401"/>
      <c r="FLA1844" s="401"/>
      <c r="FLB1844" s="401"/>
      <c r="FLC1844" s="401"/>
      <c r="FLD1844" s="401"/>
      <c r="FLE1844" s="401"/>
      <c r="FLF1844" s="401"/>
      <c r="FLG1844" s="401"/>
      <c r="FLH1844" s="401"/>
      <c r="FLI1844" s="401"/>
      <c r="FLJ1844" s="401"/>
      <c r="FLK1844" s="401"/>
      <c r="FLL1844" s="401"/>
      <c r="FLM1844" s="401"/>
      <c r="FLN1844" s="401"/>
      <c r="FLO1844" s="401"/>
      <c r="FLP1844" s="401"/>
      <c r="FLQ1844" s="401"/>
      <c r="FLR1844" s="401"/>
      <c r="FLS1844" s="401"/>
      <c r="FLT1844" s="401"/>
      <c r="FLU1844" s="401"/>
      <c r="FLV1844" s="401"/>
      <c r="FLW1844" s="401"/>
      <c r="FLX1844" s="401"/>
      <c r="FLY1844" s="401"/>
      <c r="FLZ1844" s="401"/>
      <c r="FMA1844" s="401"/>
      <c r="FMB1844" s="401"/>
      <c r="FMC1844" s="401"/>
      <c r="FMD1844" s="401"/>
      <c r="FME1844" s="401"/>
      <c r="FMF1844" s="401"/>
      <c r="FMG1844" s="401"/>
      <c r="FMH1844" s="401"/>
      <c r="FMI1844" s="401"/>
      <c r="FMJ1844" s="401"/>
      <c r="FMK1844" s="401"/>
      <c r="FML1844" s="401"/>
      <c r="FMM1844" s="401"/>
      <c r="FMN1844" s="401"/>
      <c r="FMO1844" s="401"/>
      <c r="FMP1844" s="401"/>
      <c r="FMQ1844" s="401"/>
      <c r="FMR1844" s="401"/>
      <c r="FMS1844" s="401"/>
      <c r="FMT1844" s="401"/>
      <c r="FMU1844" s="401"/>
      <c r="FMV1844" s="401"/>
      <c r="FMW1844" s="401"/>
      <c r="FMX1844" s="401"/>
      <c r="FMY1844" s="401"/>
      <c r="FMZ1844" s="401"/>
      <c r="FNA1844" s="401"/>
      <c r="FNB1844" s="401"/>
      <c r="FNC1844" s="401"/>
      <c r="FND1844" s="401"/>
      <c r="FNE1844" s="401"/>
      <c r="FNF1844" s="401"/>
      <c r="FNG1844" s="401"/>
      <c r="FNH1844" s="401"/>
      <c r="FNI1844" s="401"/>
      <c r="FNJ1844" s="401"/>
      <c r="FNK1844" s="401"/>
      <c r="FNL1844" s="401"/>
      <c r="FNM1844" s="401"/>
      <c r="FNN1844" s="401"/>
      <c r="FNO1844" s="401"/>
      <c r="FNP1844" s="401"/>
      <c r="FNQ1844" s="401"/>
      <c r="FNR1844" s="401"/>
      <c r="FNS1844" s="401"/>
      <c r="FNT1844" s="401"/>
      <c r="FNU1844" s="401"/>
      <c r="FNV1844" s="401"/>
      <c r="FNW1844" s="401"/>
      <c r="FNX1844" s="401"/>
      <c r="FNY1844" s="401"/>
      <c r="FNZ1844" s="401"/>
      <c r="FOA1844" s="401"/>
      <c r="FOB1844" s="401"/>
      <c r="FOC1844" s="401"/>
      <c r="FOD1844" s="401"/>
      <c r="FOE1844" s="401"/>
      <c r="FOF1844" s="401"/>
      <c r="FOG1844" s="401"/>
      <c r="FOH1844" s="401"/>
      <c r="FOI1844" s="401"/>
      <c r="FOJ1844" s="401"/>
      <c r="FOK1844" s="401"/>
      <c r="FOL1844" s="401"/>
      <c r="FOM1844" s="401"/>
      <c r="FON1844" s="401"/>
      <c r="FOO1844" s="401"/>
      <c r="FOP1844" s="401"/>
      <c r="FOQ1844" s="401"/>
      <c r="FOR1844" s="401"/>
      <c r="FOS1844" s="401"/>
      <c r="FOT1844" s="401"/>
      <c r="FOU1844" s="401"/>
      <c r="FOV1844" s="401"/>
      <c r="FOW1844" s="401"/>
      <c r="FOX1844" s="401"/>
      <c r="FOY1844" s="401"/>
      <c r="FOZ1844" s="401"/>
      <c r="FPA1844" s="401"/>
      <c r="FPB1844" s="401"/>
      <c r="FPC1844" s="401"/>
      <c r="FPD1844" s="401"/>
      <c r="FPE1844" s="401"/>
      <c r="FPF1844" s="401"/>
      <c r="FPG1844" s="401"/>
      <c r="FPH1844" s="401"/>
      <c r="FPI1844" s="401"/>
      <c r="FPJ1844" s="401"/>
      <c r="FPK1844" s="401"/>
      <c r="FPL1844" s="401"/>
      <c r="FPM1844" s="401"/>
      <c r="FPN1844" s="401"/>
      <c r="FPO1844" s="401"/>
      <c r="FPP1844" s="401"/>
      <c r="FPQ1844" s="401"/>
      <c r="FPR1844" s="401"/>
      <c r="FPS1844" s="401"/>
      <c r="FPT1844" s="401"/>
      <c r="FPU1844" s="401"/>
      <c r="FPV1844" s="401"/>
      <c r="FPW1844" s="401"/>
      <c r="FPX1844" s="401"/>
      <c r="FPY1844" s="401"/>
      <c r="FPZ1844" s="401"/>
      <c r="FQA1844" s="401"/>
      <c r="FQB1844" s="401"/>
      <c r="FQC1844" s="401"/>
      <c r="FQD1844" s="401"/>
      <c r="FQE1844" s="401"/>
      <c r="FQF1844" s="401"/>
      <c r="FQG1844" s="401"/>
      <c r="FQH1844" s="401"/>
      <c r="FQI1844" s="401"/>
      <c r="FQJ1844" s="401"/>
      <c r="FQK1844" s="401"/>
      <c r="FQL1844" s="401"/>
      <c r="FQM1844" s="401"/>
      <c r="FQN1844" s="401"/>
      <c r="FQO1844" s="401"/>
      <c r="FQP1844" s="401"/>
      <c r="FQQ1844" s="401"/>
      <c r="FQR1844" s="401"/>
      <c r="FQS1844" s="401"/>
      <c r="FQT1844" s="401"/>
      <c r="FQU1844" s="401"/>
      <c r="FQV1844" s="401"/>
      <c r="FQW1844" s="401"/>
      <c r="FQX1844" s="401"/>
      <c r="FQY1844" s="401"/>
      <c r="FQZ1844" s="401"/>
      <c r="FRA1844" s="401"/>
      <c r="FRB1844" s="401"/>
      <c r="FRC1844" s="401"/>
      <c r="FRD1844" s="401"/>
      <c r="FRE1844" s="401"/>
      <c r="FRF1844" s="401"/>
      <c r="FRG1844" s="401"/>
      <c r="FRH1844" s="401"/>
      <c r="FRI1844" s="401"/>
      <c r="FRJ1844" s="401"/>
      <c r="FRK1844" s="401"/>
      <c r="FRL1844" s="401"/>
      <c r="FRM1844" s="401"/>
      <c r="FRN1844" s="401"/>
      <c r="FRO1844" s="401"/>
      <c r="FRP1844" s="401"/>
      <c r="FRQ1844" s="401"/>
      <c r="FRR1844" s="401"/>
      <c r="FRS1844" s="401"/>
      <c r="FRT1844" s="401"/>
      <c r="FRU1844" s="401"/>
      <c r="FRV1844" s="401"/>
      <c r="FRW1844" s="401"/>
      <c r="FRX1844" s="401"/>
      <c r="FRY1844" s="401"/>
      <c r="FRZ1844" s="401"/>
      <c r="FSA1844" s="401"/>
      <c r="FSB1844" s="401"/>
      <c r="FSC1844" s="401"/>
      <c r="FSD1844" s="401"/>
      <c r="FSE1844" s="401"/>
      <c r="FSF1844" s="401"/>
      <c r="FSG1844" s="401"/>
      <c r="FSH1844" s="401"/>
      <c r="FSI1844" s="401"/>
      <c r="FSJ1844" s="401"/>
      <c r="FSK1844" s="401"/>
      <c r="FSL1844" s="401"/>
      <c r="FSM1844" s="401"/>
      <c r="FSN1844" s="401"/>
      <c r="FSO1844" s="401"/>
      <c r="FSP1844" s="401"/>
      <c r="FSQ1844" s="401"/>
      <c r="FSR1844" s="401"/>
      <c r="FSS1844" s="401"/>
      <c r="FST1844" s="401"/>
      <c r="FSU1844" s="401"/>
      <c r="FSV1844" s="401"/>
      <c r="FSW1844" s="401"/>
      <c r="FSX1844" s="401"/>
      <c r="FSY1844" s="401"/>
      <c r="FSZ1844" s="401"/>
      <c r="FTA1844" s="401"/>
      <c r="FTB1844" s="401"/>
      <c r="FTC1844" s="401"/>
      <c r="FTD1844" s="401"/>
      <c r="FTE1844" s="401"/>
      <c r="FTF1844" s="401"/>
      <c r="FTG1844" s="401"/>
      <c r="FTH1844" s="401"/>
      <c r="FTI1844" s="401"/>
      <c r="FTJ1844" s="401"/>
      <c r="FTK1844" s="401"/>
      <c r="FTL1844" s="401"/>
      <c r="FTM1844" s="401"/>
      <c r="FTN1844" s="401"/>
      <c r="FTO1844" s="401"/>
      <c r="FTP1844" s="401"/>
      <c r="FTQ1844" s="401"/>
      <c r="FTR1844" s="401"/>
      <c r="FTS1844" s="401"/>
      <c r="FTT1844" s="401"/>
      <c r="FTU1844" s="401"/>
      <c r="FTV1844" s="401"/>
      <c r="FTW1844" s="401"/>
      <c r="FTX1844" s="401"/>
      <c r="FTY1844" s="401"/>
      <c r="FTZ1844" s="401"/>
      <c r="FUA1844" s="401"/>
      <c r="FUB1844" s="401"/>
      <c r="FUC1844" s="401"/>
      <c r="FUD1844" s="401"/>
      <c r="FUE1844" s="401"/>
      <c r="FUF1844" s="401"/>
      <c r="FUG1844" s="401"/>
      <c r="FUH1844" s="401"/>
      <c r="FUI1844" s="401"/>
      <c r="FUJ1844" s="401"/>
      <c r="FUK1844" s="401"/>
      <c r="FUL1844" s="401"/>
      <c r="FUM1844" s="401"/>
      <c r="FUN1844" s="401"/>
      <c r="FUO1844" s="401"/>
      <c r="FUP1844" s="401"/>
      <c r="FUQ1844" s="401"/>
      <c r="FUR1844" s="401"/>
      <c r="FUS1844" s="401"/>
      <c r="FUT1844" s="401"/>
      <c r="FUU1844" s="401"/>
      <c r="FUV1844" s="401"/>
      <c r="FUW1844" s="401"/>
      <c r="FUX1844" s="401"/>
      <c r="FUY1844" s="401"/>
      <c r="FUZ1844" s="401"/>
      <c r="FVA1844" s="401"/>
      <c r="FVB1844" s="401"/>
      <c r="FVC1844" s="401"/>
      <c r="FVD1844" s="401"/>
      <c r="FVE1844" s="401"/>
      <c r="FVF1844" s="401"/>
      <c r="FVG1844" s="401"/>
      <c r="FVH1844" s="401"/>
      <c r="FVI1844" s="401"/>
      <c r="FVJ1844" s="401"/>
      <c r="FVK1844" s="401"/>
      <c r="FVL1844" s="401"/>
      <c r="FVM1844" s="401"/>
      <c r="FVN1844" s="401"/>
      <c r="FVO1844" s="401"/>
      <c r="FVP1844" s="401"/>
      <c r="FVQ1844" s="401"/>
      <c r="FVR1844" s="401"/>
      <c r="FVS1844" s="401"/>
      <c r="FVT1844" s="401"/>
      <c r="FVU1844" s="401"/>
      <c r="FVV1844" s="401"/>
      <c r="FVW1844" s="401"/>
      <c r="FVX1844" s="401"/>
      <c r="FVY1844" s="401"/>
      <c r="FVZ1844" s="401"/>
      <c r="FWA1844" s="401"/>
      <c r="FWB1844" s="401"/>
      <c r="FWC1844" s="401"/>
      <c r="FWD1844" s="401"/>
      <c r="FWE1844" s="401"/>
      <c r="FWF1844" s="401"/>
      <c r="FWG1844" s="401"/>
      <c r="FWH1844" s="401"/>
      <c r="FWI1844" s="401"/>
      <c r="FWJ1844" s="401"/>
      <c r="FWK1844" s="401"/>
      <c r="FWL1844" s="401"/>
      <c r="FWM1844" s="401"/>
      <c r="FWN1844" s="401"/>
      <c r="FWO1844" s="401"/>
      <c r="FWP1844" s="401"/>
      <c r="FWQ1844" s="401"/>
      <c r="FWR1844" s="401"/>
      <c r="FWS1844" s="401"/>
      <c r="FWT1844" s="401"/>
      <c r="FWU1844" s="401"/>
      <c r="FWV1844" s="401"/>
      <c r="FWW1844" s="401"/>
      <c r="FWX1844" s="401"/>
      <c r="FWY1844" s="401"/>
      <c r="FWZ1844" s="401"/>
      <c r="FXA1844" s="401"/>
      <c r="FXB1844" s="401"/>
      <c r="FXC1844" s="401"/>
      <c r="FXD1844" s="401"/>
      <c r="FXE1844" s="401"/>
      <c r="FXF1844" s="401"/>
      <c r="FXG1844" s="401"/>
      <c r="FXH1844" s="401"/>
      <c r="FXI1844" s="401"/>
      <c r="FXJ1844" s="401"/>
      <c r="FXK1844" s="401"/>
      <c r="FXL1844" s="401"/>
      <c r="FXM1844" s="401"/>
      <c r="FXN1844" s="401"/>
      <c r="FXO1844" s="401"/>
      <c r="FXP1844" s="401"/>
      <c r="FXQ1844" s="401"/>
      <c r="FXR1844" s="401"/>
      <c r="FXS1844" s="401"/>
      <c r="FXT1844" s="401"/>
      <c r="FXU1844" s="401"/>
      <c r="FXV1844" s="401"/>
      <c r="FXW1844" s="401"/>
      <c r="FXX1844" s="401"/>
      <c r="FXY1844" s="401"/>
      <c r="FXZ1844" s="401"/>
      <c r="FYA1844" s="401"/>
      <c r="FYB1844" s="401"/>
      <c r="FYC1844" s="401"/>
      <c r="FYD1844" s="401"/>
      <c r="FYE1844" s="401"/>
      <c r="FYF1844" s="401"/>
      <c r="FYG1844" s="401"/>
      <c r="FYH1844" s="401"/>
      <c r="FYI1844" s="401"/>
      <c r="FYJ1844" s="401"/>
      <c r="FYK1844" s="401"/>
      <c r="FYL1844" s="401"/>
      <c r="FYM1844" s="401"/>
      <c r="FYN1844" s="401"/>
      <c r="FYO1844" s="401"/>
      <c r="FYP1844" s="401"/>
      <c r="FYQ1844" s="401"/>
      <c r="FYR1844" s="401"/>
      <c r="FYS1844" s="401"/>
      <c r="FYT1844" s="401"/>
      <c r="FYU1844" s="401"/>
      <c r="FYV1844" s="401"/>
      <c r="FYW1844" s="401"/>
      <c r="FYX1844" s="401"/>
      <c r="FYY1844" s="401"/>
      <c r="FYZ1844" s="401"/>
      <c r="FZA1844" s="401"/>
      <c r="FZB1844" s="401"/>
      <c r="FZC1844" s="401"/>
      <c r="FZD1844" s="401"/>
      <c r="FZE1844" s="401"/>
      <c r="FZF1844" s="401"/>
      <c r="FZG1844" s="401"/>
      <c r="FZH1844" s="401"/>
      <c r="FZI1844" s="401"/>
      <c r="FZJ1844" s="401"/>
      <c r="FZK1844" s="401"/>
      <c r="FZL1844" s="401"/>
      <c r="FZM1844" s="401"/>
      <c r="FZN1844" s="401"/>
      <c r="FZO1844" s="401"/>
      <c r="FZP1844" s="401"/>
      <c r="FZQ1844" s="401"/>
      <c r="FZR1844" s="401"/>
      <c r="FZS1844" s="401"/>
      <c r="FZT1844" s="401"/>
      <c r="FZU1844" s="401"/>
      <c r="FZV1844" s="401"/>
      <c r="FZW1844" s="401"/>
      <c r="FZX1844" s="401"/>
      <c r="FZY1844" s="401"/>
      <c r="FZZ1844" s="401"/>
      <c r="GAA1844" s="401"/>
      <c r="GAB1844" s="401"/>
      <c r="GAC1844" s="401"/>
      <c r="GAD1844" s="401"/>
      <c r="GAE1844" s="401"/>
      <c r="GAF1844" s="401"/>
      <c r="GAG1844" s="401"/>
      <c r="GAH1844" s="401"/>
      <c r="GAI1844" s="401"/>
      <c r="GAJ1844" s="401"/>
      <c r="GAK1844" s="401"/>
      <c r="GAL1844" s="401"/>
      <c r="GAM1844" s="401"/>
      <c r="GAN1844" s="401"/>
      <c r="GAO1844" s="401"/>
      <c r="GAP1844" s="401"/>
      <c r="GAQ1844" s="401"/>
      <c r="GAR1844" s="401"/>
      <c r="GAS1844" s="401"/>
      <c r="GAT1844" s="401"/>
      <c r="GAU1844" s="401"/>
      <c r="GAV1844" s="401"/>
      <c r="GAW1844" s="401"/>
      <c r="GAX1844" s="401"/>
      <c r="GAY1844" s="401"/>
      <c r="GAZ1844" s="401"/>
      <c r="GBA1844" s="401"/>
      <c r="GBB1844" s="401"/>
      <c r="GBC1844" s="401"/>
      <c r="GBD1844" s="401"/>
      <c r="GBE1844" s="401"/>
      <c r="GBF1844" s="401"/>
      <c r="GBG1844" s="401"/>
      <c r="GBH1844" s="401"/>
      <c r="GBI1844" s="401"/>
      <c r="GBJ1844" s="401"/>
      <c r="GBK1844" s="401"/>
      <c r="GBL1844" s="401"/>
      <c r="GBM1844" s="401"/>
      <c r="GBN1844" s="401"/>
      <c r="GBO1844" s="401"/>
      <c r="GBP1844" s="401"/>
      <c r="GBQ1844" s="401"/>
      <c r="GBR1844" s="401"/>
      <c r="GBS1844" s="401"/>
      <c r="GBT1844" s="401"/>
      <c r="GBU1844" s="401"/>
      <c r="GBV1844" s="401"/>
      <c r="GBW1844" s="401"/>
      <c r="GBX1844" s="401"/>
      <c r="GBY1844" s="401"/>
      <c r="GBZ1844" s="401"/>
      <c r="GCA1844" s="401"/>
      <c r="GCB1844" s="401"/>
      <c r="GCC1844" s="401"/>
      <c r="GCD1844" s="401"/>
      <c r="GCE1844" s="401"/>
      <c r="GCF1844" s="401"/>
      <c r="GCG1844" s="401"/>
      <c r="GCH1844" s="401"/>
      <c r="GCI1844" s="401"/>
      <c r="GCJ1844" s="401"/>
      <c r="GCK1844" s="401"/>
      <c r="GCL1844" s="401"/>
      <c r="GCM1844" s="401"/>
      <c r="GCN1844" s="401"/>
      <c r="GCO1844" s="401"/>
      <c r="GCP1844" s="401"/>
      <c r="GCQ1844" s="401"/>
      <c r="GCR1844" s="401"/>
      <c r="GCS1844" s="401"/>
      <c r="GCT1844" s="401"/>
      <c r="GCU1844" s="401"/>
      <c r="GCV1844" s="401"/>
      <c r="GCW1844" s="401"/>
      <c r="GCX1844" s="401"/>
      <c r="GCY1844" s="401"/>
      <c r="GCZ1844" s="401"/>
      <c r="GDA1844" s="401"/>
      <c r="GDB1844" s="401"/>
      <c r="GDC1844" s="401"/>
      <c r="GDD1844" s="401"/>
      <c r="GDE1844" s="401"/>
      <c r="GDF1844" s="401"/>
      <c r="GDG1844" s="401"/>
      <c r="GDH1844" s="401"/>
      <c r="GDI1844" s="401"/>
      <c r="GDJ1844" s="401"/>
      <c r="GDK1844" s="401"/>
      <c r="GDL1844" s="401"/>
      <c r="GDM1844" s="401"/>
      <c r="GDN1844" s="401"/>
      <c r="GDO1844" s="401"/>
      <c r="GDP1844" s="401"/>
      <c r="GDQ1844" s="401"/>
      <c r="GDR1844" s="401"/>
      <c r="GDS1844" s="401"/>
      <c r="GDT1844" s="401"/>
      <c r="GDU1844" s="401"/>
      <c r="GDV1844" s="401"/>
      <c r="GDW1844" s="401"/>
      <c r="GDX1844" s="401"/>
      <c r="GDY1844" s="401"/>
      <c r="GDZ1844" s="401"/>
      <c r="GEA1844" s="401"/>
      <c r="GEB1844" s="401"/>
      <c r="GEC1844" s="401"/>
      <c r="GED1844" s="401"/>
      <c r="GEE1844" s="401"/>
      <c r="GEF1844" s="401"/>
      <c r="GEG1844" s="401"/>
      <c r="GEH1844" s="401"/>
      <c r="GEI1844" s="401"/>
      <c r="GEJ1844" s="401"/>
      <c r="GEK1844" s="401"/>
      <c r="GEL1844" s="401"/>
      <c r="GEM1844" s="401"/>
      <c r="GEN1844" s="401"/>
      <c r="GEO1844" s="401"/>
      <c r="GEP1844" s="401"/>
      <c r="GEQ1844" s="401"/>
      <c r="GER1844" s="401"/>
      <c r="GES1844" s="401"/>
      <c r="GET1844" s="401"/>
      <c r="GEU1844" s="401"/>
      <c r="GEV1844" s="401"/>
      <c r="GEW1844" s="401"/>
      <c r="GEX1844" s="401"/>
      <c r="GEY1844" s="401"/>
      <c r="GEZ1844" s="401"/>
      <c r="GFA1844" s="401"/>
      <c r="GFB1844" s="401"/>
      <c r="GFC1844" s="401"/>
      <c r="GFD1844" s="401"/>
      <c r="GFE1844" s="401"/>
      <c r="GFF1844" s="401"/>
      <c r="GFG1844" s="401"/>
      <c r="GFH1844" s="401"/>
      <c r="GFI1844" s="401"/>
      <c r="GFJ1844" s="401"/>
      <c r="GFK1844" s="401"/>
      <c r="GFL1844" s="401"/>
      <c r="GFM1844" s="401"/>
      <c r="GFN1844" s="401"/>
      <c r="GFO1844" s="401"/>
      <c r="GFP1844" s="401"/>
      <c r="GFQ1844" s="401"/>
      <c r="GFR1844" s="401"/>
      <c r="GFS1844" s="401"/>
      <c r="GFT1844" s="401"/>
      <c r="GFU1844" s="401"/>
      <c r="GFV1844" s="401"/>
      <c r="GFW1844" s="401"/>
      <c r="GFX1844" s="401"/>
      <c r="GFY1844" s="401"/>
      <c r="GFZ1844" s="401"/>
      <c r="GGA1844" s="401"/>
      <c r="GGB1844" s="401"/>
      <c r="GGC1844" s="401"/>
      <c r="GGD1844" s="401"/>
      <c r="GGE1844" s="401"/>
      <c r="GGF1844" s="401"/>
      <c r="GGG1844" s="401"/>
      <c r="GGH1844" s="401"/>
      <c r="GGI1844" s="401"/>
      <c r="GGJ1844" s="401"/>
      <c r="GGK1844" s="401"/>
      <c r="GGL1844" s="401"/>
      <c r="GGM1844" s="401"/>
      <c r="GGN1844" s="401"/>
      <c r="GGO1844" s="401"/>
      <c r="GGP1844" s="401"/>
      <c r="GGQ1844" s="401"/>
      <c r="GGR1844" s="401"/>
      <c r="GGS1844" s="401"/>
      <c r="GGT1844" s="401"/>
      <c r="GGU1844" s="401"/>
      <c r="GGV1844" s="401"/>
      <c r="GGW1844" s="401"/>
      <c r="GGX1844" s="401"/>
      <c r="GGY1844" s="401"/>
      <c r="GGZ1844" s="401"/>
      <c r="GHA1844" s="401"/>
      <c r="GHB1844" s="401"/>
      <c r="GHC1844" s="401"/>
      <c r="GHD1844" s="401"/>
      <c r="GHE1844" s="401"/>
      <c r="GHF1844" s="401"/>
      <c r="GHG1844" s="401"/>
      <c r="GHH1844" s="401"/>
      <c r="GHI1844" s="401"/>
      <c r="GHJ1844" s="401"/>
      <c r="GHK1844" s="401"/>
      <c r="GHL1844" s="401"/>
      <c r="GHM1844" s="401"/>
      <c r="GHN1844" s="401"/>
      <c r="GHO1844" s="401"/>
      <c r="GHP1844" s="401"/>
      <c r="GHQ1844" s="401"/>
      <c r="GHR1844" s="401"/>
      <c r="GHS1844" s="401"/>
      <c r="GHT1844" s="401"/>
      <c r="GHU1844" s="401"/>
      <c r="GHV1844" s="401"/>
      <c r="GHW1844" s="401"/>
      <c r="GHX1844" s="401"/>
      <c r="GHY1844" s="401"/>
      <c r="GHZ1844" s="401"/>
      <c r="GIA1844" s="401"/>
      <c r="GIB1844" s="401"/>
      <c r="GIC1844" s="401"/>
      <c r="GID1844" s="401"/>
      <c r="GIE1844" s="401"/>
      <c r="GIF1844" s="401"/>
      <c r="GIG1844" s="401"/>
      <c r="GIH1844" s="401"/>
      <c r="GII1844" s="401"/>
      <c r="GIJ1844" s="401"/>
      <c r="GIK1844" s="401"/>
      <c r="GIL1844" s="401"/>
      <c r="GIM1844" s="401"/>
      <c r="GIN1844" s="401"/>
      <c r="GIO1844" s="401"/>
      <c r="GIP1844" s="401"/>
      <c r="GIQ1844" s="401"/>
      <c r="GIR1844" s="401"/>
      <c r="GIS1844" s="401"/>
      <c r="GIT1844" s="401"/>
      <c r="GIU1844" s="401"/>
      <c r="GIV1844" s="401"/>
      <c r="GIW1844" s="401"/>
      <c r="GIX1844" s="401"/>
      <c r="GIY1844" s="401"/>
      <c r="GIZ1844" s="401"/>
      <c r="GJA1844" s="401"/>
      <c r="GJB1844" s="401"/>
      <c r="GJC1844" s="401"/>
      <c r="GJD1844" s="401"/>
      <c r="GJE1844" s="401"/>
      <c r="GJF1844" s="401"/>
      <c r="GJG1844" s="401"/>
      <c r="GJH1844" s="401"/>
      <c r="GJI1844" s="401"/>
      <c r="GJJ1844" s="401"/>
      <c r="GJK1844" s="401"/>
      <c r="GJL1844" s="401"/>
      <c r="GJM1844" s="401"/>
      <c r="GJN1844" s="401"/>
      <c r="GJO1844" s="401"/>
      <c r="GJP1844" s="401"/>
      <c r="GJQ1844" s="401"/>
      <c r="GJR1844" s="401"/>
      <c r="GJS1844" s="401"/>
      <c r="GJT1844" s="401"/>
      <c r="GJU1844" s="401"/>
      <c r="GJV1844" s="401"/>
      <c r="GJW1844" s="401"/>
      <c r="GJX1844" s="401"/>
      <c r="GJY1844" s="401"/>
      <c r="GJZ1844" s="401"/>
      <c r="GKA1844" s="401"/>
      <c r="GKB1844" s="401"/>
      <c r="GKC1844" s="401"/>
      <c r="GKD1844" s="401"/>
      <c r="GKE1844" s="401"/>
      <c r="GKF1844" s="401"/>
      <c r="GKG1844" s="401"/>
      <c r="GKH1844" s="401"/>
      <c r="GKI1844" s="401"/>
      <c r="GKJ1844" s="401"/>
      <c r="GKK1844" s="401"/>
      <c r="GKL1844" s="401"/>
      <c r="GKM1844" s="401"/>
      <c r="GKN1844" s="401"/>
      <c r="GKO1844" s="401"/>
      <c r="GKP1844" s="401"/>
      <c r="GKQ1844" s="401"/>
      <c r="GKR1844" s="401"/>
      <c r="GKS1844" s="401"/>
      <c r="GKT1844" s="401"/>
      <c r="GKU1844" s="401"/>
      <c r="GKV1844" s="401"/>
      <c r="GKW1844" s="401"/>
      <c r="GKX1844" s="401"/>
      <c r="GKY1844" s="401"/>
      <c r="GKZ1844" s="401"/>
      <c r="GLA1844" s="401"/>
      <c r="GLB1844" s="401"/>
      <c r="GLC1844" s="401"/>
      <c r="GLD1844" s="401"/>
      <c r="GLE1844" s="401"/>
      <c r="GLF1844" s="401"/>
      <c r="GLG1844" s="401"/>
      <c r="GLH1844" s="401"/>
      <c r="GLI1844" s="401"/>
      <c r="GLJ1844" s="401"/>
      <c r="GLK1844" s="401"/>
      <c r="GLL1844" s="401"/>
      <c r="GLM1844" s="401"/>
      <c r="GLN1844" s="401"/>
      <c r="GLO1844" s="401"/>
      <c r="GLP1844" s="401"/>
      <c r="GLQ1844" s="401"/>
      <c r="GLR1844" s="401"/>
      <c r="GLS1844" s="401"/>
      <c r="GLT1844" s="401"/>
      <c r="GLU1844" s="401"/>
      <c r="GLV1844" s="401"/>
      <c r="GLW1844" s="401"/>
      <c r="GLX1844" s="401"/>
      <c r="GLY1844" s="401"/>
      <c r="GLZ1844" s="401"/>
      <c r="GMA1844" s="401"/>
      <c r="GMB1844" s="401"/>
      <c r="GMC1844" s="401"/>
      <c r="GMD1844" s="401"/>
      <c r="GME1844" s="401"/>
      <c r="GMF1844" s="401"/>
      <c r="GMG1844" s="401"/>
      <c r="GMH1844" s="401"/>
      <c r="GMI1844" s="401"/>
      <c r="GMJ1844" s="401"/>
      <c r="GMK1844" s="401"/>
      <c r="GML1844" s="401"/>
      <c r="GMM1844" s="401"/>
      <c r="GMN1844" s="401"/>
      <c r="GMO1844" s="401"/>
      <c r="GMP1844" s="401"/>
      <c r="GMQ1844" s="401"/>
      <c r="GMR1844" s="401"/>
      <c r="GMS1844" s="401"/>
      <c r="GMT1844" s="401"/>
      <c r="GMU1844" s="401"/>
      <c r="GMV1844" s="401"/>
      <c r="GMW1844" s="401"/>
      <c r="GMX1844" s="401"/>
      <c r="GMY1844" s="401"/>
      <c r="GMZ1844" s="401"/>
      <c r="GNA1844" s="401"/>
      <c r="GNB1844" s="401"/>
      <c r="GNC1844" s="401"/>
      <c r="GND1844" s="401"/>
      <c r="GNE1844" s="401"/>
      <c r="GNF1844" s="401"/>
      <c r="GNG1844" s="401"/>
      <c r="GNH1844" s="401"/>
      <c r="GNI1844" s="401"/>
      <c r="GNJ1844" s="401"/>
      <c r="GNK1844" s="401"/>
      <c r="GNL1844" s="401"/>
      <c r="GNM1844" s="401"/>
      <c r="GNN1844" s="401"/>
      <c r="GNO1844" s="401"/>
      <c r="GNP1844" s="401"/>
      <c r="GNQ1844" s="401"/>
      <c r="GNR1844" s="401"/>
      <c r="GNS1844" s="401"/>
      <c r="GNT1844" s="401"/>
      <c r="GNU1844" s="401"/>
      <c r="GNV1844" s="401"/>
      <c r="GNW1844" s="401"/>
      <c r="GNX1844" s="401"/>
      <c r="GNY1844" s="401"/>
      <c r="GNZ1844" s="401"/>
      <c r="GOA1844" s="401"/>
      <c r="GOB1844" s="401"/>
      <c r="GOC1844" s="401"/>
      <c r="GOD1844" s="401"/>
      <c r="GOE1844" s="401"/>
      <c r="GOF1844" s="401"/>
      <c r="GOG1844" s="401"/>
      <c r="GOH1844" s="401"/>
      <c r="GOI1844" s="401"/>
      <c r="GOJ1844" s="401"/>
      <c r="GOK1844" s="401"/>
      <c r="GOL1844" s="401"/>
      <c r="GOM1844" s="401"/>
      <c r="GON1844" s="401"/>
      <c r="GOO1844" s="401"/>
      <c r="GOP1844" s="401"/>
      <c r="GOQ1844" s="401"/>
      <c r="GOR1844" s="401"/>
      <c r="GOS1844" s="401"/>
      <c r="GOT1844" s="401"/>
      <c r="GOU1844" s="401"/>
      <c r="GOV1844" s="401"/>
      <c r="GOW1844" s="401"/>
      <c r="GOX1844" s="401"/>
      <c r="GOY1844" s="401"/>
      <c r="GOZ1844" s="401"/>
      <c r="GPA1844" s="401"/>
      <c r="GPB1844" s="401"/>
      <c r="GPC1844" s="401"/>
      <c r="GPD1844" s="401"/>
      <c r="GPE1844" s="401"/>
      <c r="GPF1844" s="401"/>
      <c r="GPG1844" s="401"/>
      <c r="GPH1844" s="401"/>
      <c r="GPI1844" s="401"/>
      <c r="GPJ1844" s="401"/>
      <c r="GPK1844" s="401"/>
      <c r="GPL1844" s="401"/>
      <c r="GPM1844" s="401"/>
      <c r="GPN1844" s="401"/>
      <c r="GPO1844" s="401"/>
      <c r="GPP1844" s="401"/>
      <c r="GPQ1844" s="401"/>
      <c r="GPR1844" s="401"/>
      <c r="GPS1844" s="401"/>
      <c r="GPT1844" s="401"/>
      <c r="GPU1844" s="401"/>
      <c r="GPV1844" s="401"/>
      <c r="GPW1844" s="401"/>
      <c r="GPX1844" s="401"/>
      <c r="GPY1844" s="401"/>
      <c r="GPZ1844" s="401"/>
      <c r="GQA1844" s="401"/>
      <c r="GQB1844" s="401"/>
      <c r="GQC1844" s="401"/>
      <c r="GQD1844" s="401"/>
      <c r="GQE1844" s="401"/>
      <c r="GQF1844" s="401"/>
      <c r="GQG1844" s="401"/>
      <c r="GQH1844" s="401"/>
      <c r="GQI1844" s="401"/>
      <c r="GQJ1844" s="401"/>
      <c r="GQK1844" s="401"/>
      <c r="GQL1844" s="401"/>
      <c r="GQM1844" s="401"/>
      <c r="GQN1844" s="401"/>
      <c r="GQO1844" s="401"/>
      <c r="GQP1844" s="401"/>
      <c r="GQQ1844" s="401"/>
      <c r="GQR1844" s="401"/>
      <c r="GQS1844" s="401"/>
      <c r="GQT1844" s="401"/>
      <c r="GQU1844" s="401"/>
      <c r="GQV1844" s="401"/>
      <c r="GQW1844" s="401"/>
      <c r="GQX1844" s="401"/>
      <c r="GQY1844" s="401"/>
      <c r="GQZ1844" s="401"/>
      <c r="GRA1844" s="401"/>
      <c r="GRB1844" s="401"/>
      <c r="GRC1844" s="401"/>
      <c r="GRD1844" s="401"/>
      <c r="GRE1844" s="401"/>
      <c r="GRF1844" s="401"/>
      <c r="GRG1844" s="401"/>
      <c r="GRH1844" s="401"/>
      <c r="GRI1844" s="401"/>
      <c r="GRJ1844" s="401"/>
      <c r="GRK1844" s="401"/>
      <c r="GRL1844" s="401"/>
      <c r="GRM1844" s="401"/>
      <c r="GRN1844" s="401"/>
      <c r="GRO1844" s="401"/>
      <c r="GRP1844" s="401"/>
      <c r="GRQ1844" s="401"/>
      <c r="GRR1844" s="401"/>
      <c r="GRS1844" s="401"/>
      <c r="GRT1844" s="401"/>
      <c r="GRU1844" s="401"/>
      <c r="GRV1844" s="401"/>
      <c r="GRW1844" s="401"/>
      <c r="GRX1844" s="401"/>
      <c r="GRY1844" s="401"/>
      <c r="GRZ1844" s="401"/>
      <c r="GSA1844" s="401"/>
      <c r="GSB1844" s="401"/>
      <c r="GSC1844" s="401"/>
      <c r="GSD1844" s="401"/>
      <c r="GSE1844" s="401"/>
      <c r="GSF1844" s="401"/>
      <c r="GSG1844" s="401"/>
      <c r="GSH1844" s="401"/>
      <c r="GSI1844" s="401"/>
      <c r="GSJ1844" s="401"/>
      <c r="GSK1844" s="401"/>
      <c r="GSL1844" s="401"/>
      <c r="GSM1844" s="401"/>
      <c r="GSN1844" s="401"/>
      <c r="GSO1844" s="401"/>
      <c r="GSP1844" s="401"/>
      <c r="GSQ1844" s="401"/>
      <c r="GSR1844" s="401"/>
      <c r="GSS1844" s="401"/>
      <c r="GST1844" s="401"/>
      <c r="GSU1844" s="401"/>
      <c r="GSV1844" s="401"/>
      <c r="GSW1844" s="401"/>
      <c r="GSX1844" s="401"/>
      <c r="GSY1844" s="401"/>
      <c r="GSZ1844" s="401"/>
      <c r="GTA1844" s="401"/>
      <c r="GTB1844" s="401"/>
      <c r="GTC1844" s="401"/>
      <c r="GTD1844" s="401"/>
      <c r="GTE1844" s="401"/>
      <c r="GTF1844" s="401"/>
      <c r="GTG1844" s="401"/>
      <c r="GTH1844" s="401"/>
      <c r="GTI1844" s="401"/>
      <c r="GTJ1844" s="401"/>
      <c r="GTK1844" s="401"/>
      <c r="GTL1844" s="401"/>
      <c r="GTM1844" s="401"/>
      <c r="GTN1844" s="401"/>
      <c r="GTO1844" s="401"/>
      <c r="GTP1844" s="401"/>
      <c r="GTQ1844" s="401"/>
      <c r="GTR1844" s="401"/>
      <c r="GTS1844" s="401"/>
      <c r="GTT1844" s="401"/>
      <c r="GTU1844" s="401"/>
      <c r="GTV1844" s="401"/>
      <c r="GTW1844" s="401"/>
      <c r="GTX1844" s="401"/>
      <c r="GTY1844" s="401"/>
      <c r="GTZ1844" s="401"/>
      <c r="GUA1844" s="401"/>
      <c r="GUB1844" s="401"/>
      <c r="GUC1844" s="401"/>
      <c r="GUD1844" s="401"/>
      <c r="GUE1844" s="401"/>
      <c r="GUF1844" s="401"/>
      <c r="GUG1844" s="401"/>
      <c r="GUH1844" s="401"/>
      <c r="GUI1844" s="401"/>
      <c r="GUJ1844" s="401"/>
      <c r="GUK1844" s="401"/>
      <c r="GUL1844" s="401"/>
      <c r="GUM1844" s="401"/>
      <c r="GUN1844" s="401"/>
      <c r="GUO1844" s="401"/>
      <c r="GUP1844" s="401"/>
      <c r="GUQ1844" s="401"/>
      <c r="GUR1844" s="401"/>
      <c r="GUS1844" s="401"/>
      <c r="GUT1844" s="401"/>
      <c r="GUU1844" s="401"/>
      <c r="GUV1844" s="401"/>
      <c r="GUW1844" s="401"/>
      <c r="GUX1844" s="401"/>
      <c r="GUY1844" s="401"/>
      <c r="GUZ1844" s="401"/>
      <c r="GVA1844" s="401"/>
      <c r="GVB1844" s="401"/>
      <c r="GVC1844" s="401"/>
      <c r="GVD1844" s="401"/>
      <c r="GVE1844" s="401"/>
      <c r="GVF1844" s="401"/>
      <c r="GVG1844" s="401"/>
      <c r="GVH1844" s="401"/>
      <c r="GVI1844" s="401"/>
      <c r="GVJ1844" s="401"/>
      <c r="GVK1844" s="401"/>
      <c r="GVL1844" s="401"/>
      <c r="GVM1844" s="401"/>
      <c r="GVN1844" s="401"/>
      <c r="GVO1844" s="401"/>
      <c r="GVP1844" s="401"/>
      <c r="GVQ1844" s="401"/>
      <c r="GVR1844" s="401"/>
      <c r="GVS1844" s="401"/>
      <c r="GVT1844" s="401"/>
      <c r="GVU1844" s="401"/>
      <c r="GVV1844" s="401"/>
      <c r="GVW1844" s="401"/>
      <c r="GVX1844" s="401"/>
      <c r="GVY1844" s="401"/>
      <c r="GVZ1844" s="401"/>
      <c r="GWA1844" s="401"/>
      <c r="GWB1844" s="401"/>
      <c r="GWC1844" s="401"/>
      <c r="GWD1844" s="401"/>
      <c r="GWE1844" s="401"/>
      <c r="GWF1844" s="401"/>
      <c r="GWG1844" s="401"/>
      <c r="GWH1844" s="401"/>
      <c r="GWI1844" s="401"/>
      <c r="GWJ1844" s="401"/>
      <c r="GWK1844" s="401"/>
      <c r="GWL1844" s="401"/>
      <c r="GWM1844" s="401"/>
      <c r="GWN1844" s="401"/>
      <c r="GWO1844" s="401"/>
      <c r="GWP1844" s="401"/>
      <c r="GWQ1844" s="401"/>
      <c r="GWR1844" s="401"/>
      <c r="GWS1844" s="401"/>
      <c r="GWT1844" s="401"/>
      <c r="GWU1844" s="401"/>
      <c r="GWV1844" s="401"/>
      <c r="GWW1844" s="401"/>
      <c r="GWX1844" s="401"/>
      <c r="GWY1844" s="401"/>
      <c r="GWZ1844" s="401"/>
      <c r="GXA1844" s="401"/>
      <c r="GXB1844" s="401"/>
      <c r="GXC1844" s="401"/>
      <c r="GXD1844" s="401"/>
      <c r="GXE1844" s="401"/>
      <c r="GXF1844" s="401"/>
      <c r="GXG1844" s="401"/>
      <c r="GXH1844" s="401"/>
      <c r="GXI1844" s="401"/>
      <c r="GXJ1844" s="401"/>
      <c r="GXK1844" s="401"/>
      <c r="GXL1844" s="401"/>
      <c r="GXM1844" s="401"/>
      <c r="GXN1844" s="401"/>
      <c r="GXO1844" s="401"/>
      <c r="GXP1844" s="401"/>
      <c r="GXQ1844" s="401"/>
      <c r="GXR1844" s="401"/>
      <c r="GXS1844" s="401"/>
      <c r="GXT1844" s="401"/>
      <c r="GXU1844" s="401"/>
      <c r="GXV1844" s="401"/>
      <c r="GXW1844" s="401"/>
      <c r="GXX1844" s="401"/>
      <c r="GXY1844" s="401"/>
      <c r="GXZ1844" s="401"/>
      <c r="GYA1844" s="401"/>
      <c r="GYB1844" s="401"/>
      <c r="GYC1844" s="401"/>
      <c r="GYD1844" s="401"/>
      <c r="GYE1844" s="401"/>
      <c r="GYF1844" s="401"/>
      <c r="GYG1844" s="401"/>
      <c r="GYH1844" s="401"/>
      <c r="GYI1844" s="401"/>
      <c r="GYJ1844" s="401"/>
      <c r="GYK1844" s="401"/>
      <c r="GYL1844" s="401"/>
      <c r="GYM1844" s="401"/>
      <c r="GYN1844" s="401"/>
      <c r="GYO1844" s="401"/>
      <c r="GYP1844" s="401"/>
      <c r="GYQ1844" s="401"/>
      <c r="GYR1844" s="401"/>
      <c r="GYS1844" s="401"/>
      <c r="GYT1844" s="401"/>
      <c r="GYU1844" s="401"/>
      <c r="GYV1844" s="401"/>
      <c r="GYW1844" s="401"/>
      <c r="GYX1844" s="401"/>
      <c r="GYY1844" s="401"/>
      <c r="GYZ1844" s="401"/>
      <c r="GZA1844" s="401"/>
      <c r="GZB1844" s="401"/>
      <c r="GZC1844" s="401"/>
      <c r="GZD1844" s="401"/>
      <c r="GZE1844" s="401"/>
      <c r="GZF1844" s="401"/>
      <c r="GZG1844" s="401"/>
      <c r="GZH1844" s="401"/>
      <c r="GZI1844" s="401"/>
      <c r="GZJ1844" s="401"/>
      <c r="GZK1844" s="401"/>
      <c r="GZL1844" s="401"/>
      <c r="GZM1844" s="401"/>
      <c r="GZN1844" s="401"/>
      <c r="GZO1844" s="401"/>
      <c r="GZP1844" s="401"/>
      <c r="GZQ1844" s="401"/>
      <c r="GZR1844" s="401"/>
      <c r="GZS1844" s="401"/>
      <c r="GZT1844" s="401"/>
      <c r="GZU1844" s="401"/>
      <c r="GZV1844" s="401"/>
      <c r="GZW1844" s="401"/>
      <c r="GZX1844" s="401"/>
      <c r="GZY1844" s="401"/>
      <c r="GZZ1844" s="401"/>
      <c r="HAA1844" s="401"/>
      <c r="HAB1844" s="401"/>
      <c r="HAC1844" s="401"/>
      <c r="HAD1844" s="401"/>
      <c r="HAE1844" s="401"/>
      <c r="HAF1844" s="401"/>
      <c r="HAG1844" s="401"/>
      <c r="HAH1844" s="401"/>
      <c r="HAI1844" s="401"/>
      <c r="HAJ1844" s="401"/>
      <c r="HAK1844" s="401"/>
      <c r="HAL1844" s="401"/>
      <c r="HAM1844" s="401"/>
      <c r="HAN1844" s="401"/>
      <c r="HAO1844" s="401"/>
      <c r="HAP1844" s="401"/>
      <c r="HAQ1844" s="401"/>
      <c r="HAR1844" s="401"/>
      <c r="HAS1844" s="401"/>
      <c r="HAT1844" s="401"/>
      <c r="HAU1844" s="401"/>
      <c r="HAV1844" s="401"/>
      <c r="HAW1844" s="401"/>
      <c r="HAX1844" s="401"/>
      <c r="HAY1844" s="401"/>
      <c r="HAZ1844" s="401"/>
      <c r="HBA1844" s="401"/>
      <c r="HBB1844" s="401"/>
      <c r="HBC1844" s="401"/>
      <c r="HBD1844" s="401"/>
      <c r="HBE1844" s="401"/>
      <c r="HBF1844" s="401"/>
      <c r="HBG1844" s="401"/>
      <c r="HBH1844" s="401"/>
      <c r="HBI1844" s="401"/>
      <c r="HBJ1844" s="401"/>
      <c r="HBK1844" s="401"/>
      <c r="HBL1844" s="401"/>
      <c r="HBM1844" s="401"/>
      <c r="HBN1844" s="401"/>
      <c r="HBO1844" s="401"/>
      <c r="HBP1844" s="401"/>
      <c r="HBQ1844" s="401"/>
      <c r="HBR1844" s="401"/>
      <c r="HBS1844" s="401"/>
      <c r="HBT1844" s="401"/>
      <c r="HBU1844" s="401"/>
      <c r="HBV1844" s="401"/>
      <c r="HBW1844" s="401"/>
      <c r="HBX1844" s="401"/>
      <c r="HBY1844" s="401"/>
      <c r="HBZ1844" s="401"/>
      <c r="HCA1844" s="401"/>
      <c r="HCB1844" s="401"/>
      <c r="HCC1844" s="401"/>
      <c r="HCD1844" s="401"/>
      <c r="HCE1844" s="401"/>
      <c r="HCF1844" s="401"/>
      <c r="HCG1844" s="401"/>
      <c r="HCH1844" s="401"/>
      <c r="HCI1844" s="401"/>
      <c r="HCJ1844" s="401"/>
      <c r="HCK1844" s="401"/>
      <c r="HCL1844" s="401"/>
      <c r="HCM1844" s="401"/>
      <c r="HCN1844" s="401"/>
      <c r="HCO1844" s="401"/>
      <c r="HCP1844" s="401"/>
      <c r="HCQ1844" s="401"/>
      <c r="HCR1844" s="401"/>
      <c r="HCS1844" s="401"/>
      <c r="HCT1844" s="401"/>
      <c r="HCU1844" s="401"/>
      <c r="HCV1844" s="401"/>
      <c r="HCW1844" s="401"/>
      <c r="HCX1844" s="401"/>
      <c r="HCY1844" s="401"/>
      <c r="HCZ1844" s="401"/>
      <c r="HDA1844" s="401"/>
      <c r="HDB1844" s="401"/>
      <c r="HDC1844" s="401"/>
      <c r="HDD1844" s="401"/>
      <c r="HDE1844" s="401"/>
      <c r="HDF1844" s="401"/>
      <c r="HDG1844" s="401"/>
      <c r="HDH1844" s="401"/>
      <c r="HDI1844" s="401"/>
      <c r="HDJ1844" s="401"/>
      <c r="HDK1844" s="401"/>
      <c r="HDL1844" s="401"/>
      <c r="HDM1844" s="401"/>
      <c r="HDN1844" s="401"/>
      <c r="HDO1844" s="401"/>
      <c r="HDP1844" s="401"/>
      <c r="HDQ1844" s="401"/>
      <c r="HDR1844" s="401"/>
      <c r="HDS1844" s="401"/>
      <c r="HDT1844" s="401"/>
      <c r="HDU1844" s="401"/>
      <c r="HDV1844" s="401"/>
      <c r="HDW1844" s="401"/>
      <c r="HDX1844" s="401"/>
      <c r="HDY1844" s="401"/>
      <c r="HDZ1844" s="401"/>
      <c r="HEA1844" s="401"/>
      <c r="HEB1844" s="401"/>
      <c r="HEC1844" s="401"/>
      <c r="HED1844" s="401"/>
      <c r="HEE1844" s="401"/>
      <c r="HEF1844" s="401"/>
      <c r="HEG1844" s="401"/>
      <c r="HEH1844" s="401"/>
      <c r="HEI1844" s="401"/>
      <c r="HEJ1844" s="401"/>
      <c r="HEK1844" s="401"/>
      <c r="HEL1844" s="401"/>
      <c r="HEM1844" s="401"/>
      <c r="HEN1844" s="401"/>
      <c r="HEO1844" s="401"/>
      <c r="HEP1844" s="401"/>
      <c r="HEQ1844" s="401"/>
      <c r="HER1844" s="401"/>
      <c r="HES1844" s="401"/>
      <c r="HET1844" s="401"/>
      <c r="HEU1844" s="401"/>
      <c r="HEV1844" s="401"/>
      <c r="HEW1844" s="401"/>
      <c r="HEX1844" s="401"/>
      <c r="HEY1844" s="401"/>
      <c r="HEZ1844" s="401"/>
      <c r="HFA1844" s="401"/>
      <c r="HFB1844" s="401"/>
      <c r="HFC1844" s="401"/>
      <c r="HFD1844" s="401"/>
      <c r="HFE1844" s="401"/>
      <c r="HFF1844" s="401"/>
      <c r="HFG1844" s="401"/>
      <c r="HFH1844" s="401"/>
      <c r="HFI1844" s="401"/>
      <c r="HFJ1844" s="401"/>
      <c r="HFK1844" s="401"/>
      <c r="HFL1844" s="401"/>
      <c r="HFM1844" s="401"/>
      <c r="HFN1844" s="401"/>
      <c r="HFO1844" s="401"/>
      <c r="HFP1844" s="401"/>
      <c r="HFQ1844" s="401"/>
      <c r="HFR1844" s="401"/>
      <c r="HFS1844" s="401"/>
      <c r="HFT1844" s="401"/>
      <c r="HFU1844" s="401"/>
      <c r="HFV1844" s="401"/>
      <c r="HFW1844" s="401"/>
      <c r="HFX1844" s="401"/>
      <c r="HFY1844" s="401"/>
      <c r="HFZ1844" s="401"/>
      <c r="HGA1844" s="401"/>
      <c r="HGB1844" s="401"/>
      <c r="HGC1844" s="401"/>
      <c r="HGD1844" s="401"/>
      <c r="HGE1844" s="401"/>
      <c r="HGF1844" s="401"/>
      <c r="HGG1844" s="401"/>
      <c r="HGH1844" s="401"/>
      <c r="HGI1844" s="401"/>
      <c r="HGJ1844" s="401"/>
      <c r="HGK1844" s="401"/>
      <c r="HGL1844" s="401"/>
      <c r="HGM1844" s="401"/>
      <c r="HGN1844" s="401"/>
      <c r="HGO1844" s="401"/>
      <c r="HGP1844" s="401"/>
      <c r="HGQ1844" s="401"/>
      <c r="HGR1844" s="401"/>
      <c r="HGS1844" s="401"/>
      <c r="HGT1844" s="401"/>
      <c r="HGU1844" s="401"/>
      <c r="HGV1844" s="401"/>
      <c r="HGW1844" s="401"/>
      <c r="HGX1844" s="401"/>
      <c r="HGY1844" s="401"/>
      <c r="HGZ1844" s="401"/>
      <c r="HHA1844" s="401"/>
      <c r="HHB1844" s="401"/>
      <c r="HHC1844" s="401"/>
      <c r="HHD1844" s="401"/>
      <c r="HHE1844" s="401"/>
      <c r="HHF1844" s="401"/>
      <c r="HHG1844" s="401"/>
      <c r="HHH1844" s="401"/>
      <c r="HHI1844" s="401"/>
      <c r="HHJ1844" s="401"/>
      <c r="HHK1844" s="401"/>
      <c r="HHL1844" s="401"/>
      <c r="HHM1844" s="401"/>
      <c r="HHN1844" s="401"/>
      <c r="HHO1844" s="401"/>
      <c r="HHP1844" s="401"/>
      <c r="HHQ1844" s="401"/>
      <c r="HHR1844" s="401"/>
      <c r="HHS1844" s="401"/>
      <c r="HHT1844" s="401"/>
      <c r="HHU1844" s="401"/>
      <c r="HHV1844" s="401"/>
      <c r="HHW1844" s="401"/>
      <c r="HHX1844" s="401"/>
      <c r="HHY1844" s="401"/>
      <c r="HHZ1844" s="401"/>
      <c r="HIA1844" s="401"/>
      <c r="HIB1844" s="401"/>
      <c r="HIC1844" s="401"/>
      <c r="HID1844" s="401"/>
      <c r="HIE1844" s="401"/>
      <c r="HIF1844" s="401"/>
      <c r="HIG1844" s="401"/>
      <c r="HIH1844" s="401"/>
      <c r="HII1844" s="401"/>
      <c r="HIJ1844" s="401"/>
      <c r="HIK1844" s="401"/>
      <c r="HIL1844" s="401"/>
      <c r="HIM1844" s="401"/>
      <c r="HIN1844" s="401"/>
      <c r="HIO1844" s="401"/>
      <c r="HIP1844" s="401"/>
      <c r="HIQ1844" s="401"/>
      <c r="HIR1844" s="401"/>
      <c r="HIS1844" s="401"/>
      <c r="HIT1844" s="401"/>
      <c r="HIU1844" s="401"/>
      <c r="HIV1844" s="401"/>
      <c r="HIW1844" s="401"/>
      <c r="HIX1844" s="401"/>
      <c r="HIY1844" s="401"/>
      <c r="HIZ1844" s="401"/>
      <c r="HJA1844" s="401"/>
      <c r="HJB1844" s="401"/>
      <c r="HJC1844" s="401"/>
      <c r="HJD1844" s="401"/>
      <c r="HJE1844" s="401"/>
      <c r="HJF1844" s="401"/>
      <c r="HJG1844" s="401"/>
      <c r="HJH1844" s="401"/>
      <c r="HJI1844" s="401"/>
      <c r="HJJ1844" s="401"/>
      <c r="HJK1844" s="401"/>
      <c r="HJL1844" s="401"/>
      <c r="HJM1844" s="401"/>
      <c r="HJN1844" s="401"/>
      <c r="HJO1844" s="401"/>
      <c r="HJP1844" s="401"/>
      <c r="HJQ1844" s="401"/>
      <c r="HJR1844" s="401"/>
      <c r="HJS1844" s="401"/>
      <c r="HJT1844" s="401"/>
      <c r="HJU1844" s="401"/>
      <c r="HJV1844" s="401"/>
      <c r="HJW1844" s="401"/>
      <c r="HJX1844" s="401"/>
      <c r="HJY1844" s="401"/>
      <c r="HJZ1844" s="401"/>
      <c r="HKA1844" s="401"/>
      <c r="HKB1844" s="401"/>
      <c r="HKC1844" s="401"/>
      <c r="HKD1844" s="401"/>
      <c r="HKE1844" s="401"/>
      <c r="HKF1844" s="401"/>
      <c r="HKG1844" s="401"/>
      <c r="HKH1844" s="401"/>
      <c r="HKI1844" s="401"/>
      <c r="HKJ1844" s="401"/>
      <c r="HKK1844" s="401"/>
      <c r="HKL1844" s="401"/>
      <c r="HKM1844" s="401"/>
      <c r="HKN1844" s="401"/>
      <c r="HKO1844" s="401"/>
      <c r="HKP1844" s="401"/>
      <c r="HKQ1844" s="401"/>
      <c r="HKR1844" s="401"/>
      <c r="HKS1844" s="401"/>
      <c r="HKT1844" s="401"/>
      <c r="HKU1844" s="401"/>
      <c r="HKV1844" s="401"/>
      <c r="HKW1844" s="401"/>
      <c r="HKX1844" s="401"/>
      <c r="HKY1844" s="401"/>
      <c r="HKZ1844" s="401"/>
      <c r="HLA1844" s="401"/>
      <c r="HLB1844" s="401"/>
      <c r="HLC1844" s="401"/>
      <c r="HLD1844" s="401"/>
      <c r="HLE1844" s="401"/>
      <c r="HLF1844" s="401"/>
      <c r="HLG1844" s="401"/>
      <c r="HLH1844" s="401"/>
      <c r="HLI1844" s="401"/>
      <c r="HLJ1844" s="401"/>
      <c r="HLK1844" s="401"/>
      <c r="HLL1844" s="401"/>
      <c r="HLM1844" s="401"/>
      <c r="HLN1844" s="401"/>
      <c r="HLO1844" s="401"/>
      <c r="HLP1844" s="401"/>
      <c r="HLQ1844" s="401"/>
      <c r="HLR1844" s="401"/>
      <c r="HLS1844" s="401"/>
      <c r="HLT1844" s="401"/>
      <c r="HLU1844" s="401"/>
      <c r="HLV1844" s="401"/>
      <c r="HLW1844" s="401"/>
      <c r="HLX1844" s="401"/>
      <c r="HLY1844" s="401"/>
      <c r="HLZ1844" s="401"/>
      <c r="HMA1844" s="401"/>
      <c r="HMB1844" s="401"/>
      <c r="HMC1844" s="401"/>
      <c r="HMD1844" s="401"/>
      <c r="HME1844" s="401"/>
      <c r="HMF1844" s="401"/>
      <c r="HMG1844" s="401"/>
      <c r="HMH1844" s="401"/>
      <c r="HMI1844" s="401"/>
      <c r="HMJ1844" s="401"/>
      <c r="HMK1844" s="401"/>
      <c r="HML1844" s="401"/>
      <c r="HMM1844" s="401"/>
      <c r="HMN1844" s="401"/>
      <c r="HMO1844" s="401"/>
      <c r="HMP1844" s="401"/>
      <c r="HMQ1844" s="401"/>
      <c r="HMR1844" s="401"/>
      <c r="HMS1844" s="401"/>
      <c r="HMT1844" s="401"/>
      <c r="HMU1844" s="401"/>
      <c r="HMV1844" s="401"/>
      <c r="HMW1844" s="401"/>
      <c r="HMX1844" s="401"/>
      <c r="HMY1844" s="401"/>
      <c r="HMZ1844" s="401"/>
      <c r="HNA1844" s="401"/>
      <c r="HNB1844" s="401"/>
      <c r="HNC1844" s="401"/>
      <c r="HND1844" s="401"/>
      <c r="HNE1844" s="401"/>
      <c r="HNF1844" s="401"/>
      <c r="HNG1844" s="401"/>
      <c r="HNH1844" s="401"/>
      <c r="HNI1844" s="401"/>
      <c r="HNJ1844" s="401"/>
      <c r="HNK1844" s="401"/>
      <c r="HNL1844" s="401"/>
      <c r="HNM1844" s="401"/>
      <c r="HNN1844" s="401"/>
      <c r="HNO1844" s="401"/>
      <c r="HNP1844" s="401"/>
      <c r="HNQ1844" s="401"/>
      <c r="HNR1844" s="401"/>
      <c r="HNS1844" s="401"/>
      <c r="HNT1844" s="401"/>
      <c r="HNU1844" s="401"/>
      <c r="HNV1844" s="401"/>
      <c r="HNW1844" s="401"/>
      <c r="HNX1844" s="401"/>
      <c r="HNY1844" s="401"/>
      <c r="HNZ1844" s="401"/>
      <c r="HOA1844" s="401"/>
      <c r="HOB1844" s="401"/>
      <c r="HOC1844" s="401"/>
      <c r="HOD1844" s="401"/>
      <c r="HOE1844" s="401"/>
      <c r="HOF1844" s="401"/>
      <c r="HOG1844" s="401"/>
      <c r="HOH1844" s="401"/>
      <c r="HOI1844" s="401"/>
      <c r="HOJ1844" s="401"/>
      <c r="HOK1844" s="401"/>
      <c r="HOL1844" s="401"/>
      <c r="HOM1844" s="401"/>
      <c r="HON1844" s="401"/>
      <c r="HOO1844" s="401"/>
      <c r="HOP1844" s="401"/>
      <c r="HOQ1844" s="401"/>
      <c r="HOR1844" s="401"/>
      <c r="HOS1844" s="401"/>
      <c r="HOT1844" s="401"/>
      <c r="HOU1844" s="401"/>
      <c r="HOV1844" s="401"/>
      <c r="HOW1844" s="401"/>
      <c r="HOX1844" s="401"/>
      <c r="HOY1844" s="401"/>
      <c r="HOZ1844" s="401"/>
      <c r="HPA1844" s="401"/>
      <c r="HPB1844" s="401"/>
      <c r="HPC1844" s="401"/>
      <c r="HPD1844" s="401"/>
      <c r="HPE1844" s="401"/>
      <c r="HPF1844" s="401"/>
      <c r="HPG1844" s="401"/>
      <c r="HPH1844" s="401"/>
      <c r="HPI1844" s="401"/>
      <c r="HPJ1844" s="401"/>
      <c r="HPK1844" s="401"/>
      <c r="HPL1844" s="401"/>
      <c r="HPM1844" s="401"/>
      <c r="HPN1844" s="401"/>
      <c r="HPO1844" s="401"/>
      <c r="HPP1844" s="401"/>
      <c r="HPQ1844" s="401"/>
      <c r="HPR1844" s="401"/>
      <c r="HPS1844" s="401"/>
      <c r="HPT1844" s="401"/>
      <c r="HPU1844" s="401"/>
      <c r="HPV1844" s="401"/>
      <c r="HPW1844" s="401"/>
      <c r="HPX1844" s="401"/>
      <c r="HPY1844" s="401"/>
      <c r="HPZ1844" s="401"/>
      <c r="HQA1844" s="401"/>
      <c r="HQB1844" s="401"/>
      <c r="HQC1844" s="401"/>
      <c r="HQD1844" s="401"/>
      <c r="HQE1844" s="401"/>
      <c r="HQF1844" s="401"/>
      <c r="HQG1844" s="401"/>
      <c r="HQH1844" s="401"/>
      <c r="HQI1844" s="401"/>
      <c r="HQJ1844" s="401"/>
      <c r="HQK1844" s="401"/>
      <c r="HQL1844" s="401"/>
      <c r="HQM1844" s="401"/>
      <c r="HQN1844" s="401"/>
      <c r="HQO1844" s="401"/>
      <c r="HQP1844" s="401"/>
      <c r="HQQ1844" s="401"/>
      <c r="HQR1844" s="401"/>
      <c r="HQS1844" s="401"/>
      <c r="HQT1844" s="401"/>
      <c r="HQU1844" s="401"/>
      <c r="HQV1844" s="401"/>
      <c r="HQW1844" s="401"/>
      <c r="HQX1844" s="401"/>
      <c r="HQY1844" s="401"/>
      <c r="HQZ1844" s="401"/>
      <c r="HRA1844" s="401"/>
      <c r="HRB1844" s="401"/>
      <c r="HRC1844" s="401"/>
      <c r="HRD1844" s="401"/>
      <c r="HRE1844" s="401"/>
      <c r="HRF1844" s="401"/>
      <c r="HRG1844" s="401"/>
      <c r="HRH1844" s="401"/>
      <c r="HRI1844" s="401"/>
      <c r="HRJ1844" s="401"/>
      <c r="HRK1844" s="401"/>
      <c r="HRL1844" s="401"/>
      <c r="HRM1844" s="401"/>
      <c r="HRN1844" s="401"/>
      <c r="HRO1844" s="401"/>
      <c r="HRP1844" s="401"/>
      <c r="HRQ1844" s="401"/>
      <c r="HRR1844" s="401"/>
      <c r="HRS1844" s="401"/>
      <c r="HRT1844" s="401"/>
      <c r="HRU1844" s="401"/>
      <c r="HRV1844" s="401"/>
      <c r="HRW1844" s="401"/>
      <c r="HRX1844" s="401"/>
      <c r="HRY1844" s="401"/>
      <c r="HRZ1844" s="401"/>
      <c r="HSA1844" s="401"/>
      <c r="HSB1844" s="401"/>
      <c r="HSC1844" s="401"/>
      <c r="HSD1844" s="401"/>
      <c r="HSE1844" s="401"/>
      <c r="HSF1844" s="401"/>
      <c r="HSG1844" s="401"/>
      <c r="HSH1844" s="401"/>
      <c r="HSI1844" s="401"/>
      <c r="HSJ1844" s="401"/>
      <c r="HSK1844" s="401"/>
      <c r="HSL1844" s="401"/>
      <c r="HSM1844" s="401"/>
      <c r="HSN1844" s="401"/>
      <c r="HSO1844" s="401"/>
      <c r="HSP1844" s="401"/>
      <c r="HSQ1844" s="401"/>
      <c r="HSR1844" s="401"/>
      <c r="HSS1844" s="401"/>
      <c r="HST1844" s="401"/>
      <c r="HSU1844" s="401"/>
      <c r="HSV1844" s="401"/>
      <c r="HSW1844" s="401"/>
      <c r="HSX1844" s="401"/>
      <c r="HSY1844" s="401"/>
      <c r="HSZ1844" s="401"/>
      <c r="HTA1844" s="401"/>
      <c r="HTB1844" s="401"/>
      <c r="HTC1844" s="401"/>
      <c r="HTD1844" s="401"/>
      <c r="HTE1844" s="401"/>
      <c r="HTF1844" s="401"/>
      <c r="HTG1844" s="401"/>
      <c r="HTH1844" s="401"/>
      <c r="HTI1844" s="401"/>
      <c r="HTJ1844" s="401"/>
      <c r="HTK1844" s="401"/>
      <c r="HTL1844" s="401"/>
      <c r="HTM1844" s="401"/>
      <c r="HTN1844" s="401"/>
      <c r="HTO1844" s="401"/>
      <c r="HTP1844" s="401"/>
      <c r="HTQ1844" s="401"/>
      <c r="HTR1844" s="401"/>
      <c r="HTS1844" s="401"/>
      <c r="HTT1844" s="401"/>
      <c r="HTU1844" s="401"/>
      <c r="HTV1844" s="401"/>
      <c r="HTW1844" s="401"/>
      <c r="HTX1844" s="401"/>
      <c r="HTY1844" s="401"/>
      <c r="HTZ1844" s="401"/>
      <c r="HUA1844" s="401"/>
      <c r="HUB1844" s="401"/>
      <c r="HUC1844" s="401"/>
      <c r="HUD1844" s="401"/>
      <c r="HUE1844" s="401"/>
      <c r="HUF1844" s="401"/>
      <c r="HUG1844" s="401"/>
      <c r="HUH1844" s="401"/>
      <c r="HUI1844" s="401"/>
      <c r="HUJ1844" s="401"/>
      <c r="HUK1844" s="401"/>
      <c r="HUL1844" s="401"/>
      <c r="HUM1844" s="401"/>
      <c r="HUN1844" s="401"/>
      <c r="HUO1844" s="401"/>
      <c r="HUP1844" s="401"/>
      <c r="HUQ1844" s="401"/>
      <c r="HUR1844" s="401"/>
      <c r="HUS1844" s="401"/>
      <c r="HUT1844" s="401"/>
      <c r="HUU1844" s="401"/>
      <c r="HUV1844" s="401"/>
      <c r="HUW1844" s="401"/>
      <c r="HUX1844" s="401"/>
      <c r="HUY1844" s="401"/>
      <c r="HUZ1844" s="401"/>
      <c r="HVA1844" s="401"/>
      <c r="HVB1844" s="401"/>
      <c r="HVC1844" s="401"/>
      <c r="HVD1844" s="401"/>
      <c r="HVE1844" s="401"/>
      <c r="HVF1844" s="401"/>
      <c r="HVG1844" s="401"/>
      <c r="HVH1844" s="401"/>
      <c r="HVI1844" s="401"/>
      <c r="HVJ1844" s="401"/>
      <c r="HVK1844" s="401"/>
      <c r="HVL1844" s="401"/>
      <c r="HVM1844" s="401"/>
      <c r="HVN1844" s="401"/>
      <c r="HVO1844" s="401"/>
      <c r="HVP1844" s="401"/>
      <c r="HVQ1844" s="401"/>
      <c r="HVR1844" s="401"/>
      <c r="HVS1844" s="401"/>
      <c r="HVT1844" s="401"/>
      <c r="HVU1844" s="401"/>
      <c r="HVV1844" s="401"/>
      <c r="HVW1844" s="401"/>
      <c r="HVX1844" s="401"/>
      <c r="HVY1844" s="401"/>
      <c r="HVZ1844" s="401"/>
      <c r="HWA1844" s="401"/>
      <c r="HWB1844" s="401"/>
      <c r="HWC1844" s="401"/>
      <c r="HWD1844" s="401"/>
      <c r="HWE1844" s="401"/>
      <c r="HWF1844" s="401"/>
      <c r="HWG1844" s="401"/>
      <c r="HWH1844" s="401"/>
      <c r="HWI1844" s="401"/>
      <c r="HWJ1844" s="401"/>
      <c r="HWK1844" s="401"/>
      <c r="HWL1844" s="401"/>
      <c r="HWM1844" s="401"/>
      <c r="HWN1844" s="401"/>
      <c r="HWO1844" s="401"/>
      <c r="HWP1844" s="401"/>
      <c r="HWQ1844" s="401"/>
      <c r="HWR1844" s="401"/>
      <c r="HWS1844" s="401"/>
      <c r="HWT1844" s="401"/>
      <c r="HWU1844" s="401"/>
      <c r="HWV1844" s="401"/>
      <c r="HWW1844" s="401"/>
      <c r="HWX1844" s="401"/>
      <c r="HWY1844" s="401"/>
      <c r="HWZ1844" s="401"/>
      <c r="HXA1844" s="401"/>
      <c r="HXB1844" s="401"/>
      <c r="HXC1844" s="401"/>
      <c r="HXD1844" s="401"/>
      <c r="HXE1844" s="401"/>
      <c r="HXF1844" s="401"/>
      <c r="HXG1844" s="401"/>
      <c r="HXH1844" s="401"/>
      <c r="HXI1844" s="401"/>
      <c r="HXJ1844" s="401"/>
      <c r="HXK1844" s="401"/>
      <c r="HXL1844" s="401"/>
      <c r="HXM1844" s="401"/>
      <c r="HXN1844" s="401"/>
      <c r="HXO1844" s="401"/>
      <c r="HXP1844" s="401"/>
      <c r="HXQ1844" s="401"/>
      <c r="HXR1844" s="401"/>
      <c r="HXS1844" s="401"/>
      <c r="HXT1844" s="401"/>
      <c r="HXU1844" s="401"/>
      <c r="HXV1844" s="401"/>
      <c r="HXW1844" s="401"/>
      <c r="HXX1844" s="401"/>
      <c r="HXY1844" s="401"/>
      <c r="HXZ1844" s="401"/>
      <c r="HYA1844" s="401"/>
      <c r="HYB1844" s="401"/>
      <c r="HYC1844" s="401"/>
      <c r="HYD1844" s="401"/>
      <c r="HYE1844" s="401"/>
      <c r="HYF1844" s="401"/>
      <c r="HYG1844" s="401"/>
      <c r="HYH1844" s="401"/>
      <c r="HYI1844" s="401"/>
      <c r="HYJ1844" s="401"/>
      <c r="HYK1844" s="401"/>
      <c r="HYL1844" s="401"/>
      <c r="HYM1844" s="401"/>
      <c r="HYN1844" s="401"/>
      <c r="HYO1844" s="401"/>
      <c r="HYP1844" s="401"/>
      <c r="HYQ1844" s="401"/>
      <c r="HYR1844" s="401"/>
      <c r="HYS1844" s="401"/>
      <c r="HYT1844" s="401"/>
      <c r="HYU1844" s="401"/>
      <c r="HYV1844" s="401"/>
      <c r="HYW1844" s="401"/>
      <c r="HYX1844" s="401"/>
      <c r="HYY1844" s="401"/>
      <c r="HYZ1844" s="401"/>
      <c r="HZA1844" s="401"/>
      <c r="HZB1844" s="401"/>
      <c r="HZC1844" s="401"/>
      <c r="HZD1844" s="401"/>
      <c r="HZE1844" s="401"/>
      <c r="HZF1844" s="401"/>
      <c r="HZG1844" s="401"/>
      <c r="HZH1844" s="401"/>
      <c r="HZI1844" s="401"/>
      <c r="HZJ1844" s="401"/>
      <c r="HZK1844" s="401"/>
      <c r="HZL1844" s="401"/>
      <c r="HZM1844" s="401"/>
      <c r="HZN1844" s="401"/>
      <c r="HZO1844" s="401"/>
      <c r="HZP1844" s="401"/>
      <c r="HZQ1844" s="401"/>
      <c r="HZR1844" s="401"/>
      <c r="HZS1844" s="401"/>
      <c r="HZT1844" s="401"/>
      <c r="HZU1844" s="401"/>
      <c r="HZV1844" s="401"/>
      <c r="HZW1844" s="401"/>
      <c r="HZX1844" s="401"/>
      <c r="HZY1844" s="401"/>
      <c r="HZZ1844" s="401"/>
      <c r="IAA1844" s="401"/>
      <c r="IAB1844" s="401"/>
      <c r="IAC1844" s="401"/>
      <c r="IAD1844" s="401"/>
      <c r="IAE1844" s="401"/>
      <c r="IAF1844" s="401"/>
      <c r="IAG1844" s="401"/>
      <c r="IAH1844" s="401"/>
      <c r="IAI1844" s="401"/>
      <c r="IAJ1844" s="401"/>
      <c r="IAK1844" s="401"/>
      <c r="IAL1844" s="401"/>
      <c r="IAM1844" s="401"/>
      <c r="IAN1844" s="401"/>
      <c r="IAO1844" s="401"/>
      <c r="IAP1844" s="401"/>
      <c r="IAQ1844" s="401"/>
      <c r="IAR1844" s="401"/>
      <c r="IAS1844" s="401"/>
      <c r="IAT1844" s="401"/>
      <c r="IAU1844" s="401"/>
      <c r="IAV1844" s="401"/>
      <c r="IAW1844" s="401"/>
      <c r="IAX1844" s="401"/>
      <c r="IAY1844" s="401"/>
      <c r="IAZ1844" s="401"/>
      <c r="IBA1844" s="401"/>
      <c r="IBB1844" s="401"/>
      <c r="IBC1844" s="401"/>
      <c r="IBD1844" s="401"/>
      <c r="IBE1844" s="401"/>
      <c r="IBF1844" s="401"/>
      <c r="IBG1844" s="401"/>
      <c r="IBH1844" s="401"/>
      <c r="IBI1844" s="401"/>
      <c r="IBJ1844" s="401"/>
      <c r="IBK1844" s="401"/>
      <c r="IBL1844" s="401"/>
      <c r="IBM1844" s="401"/>
      <c r="IBN1844" s="401"/>
      <c r="IBO1844" s="401"/>
      <c r="IBP1844" s="401"/>
      <c r="IBQ1844" s="401"/>
      <c r="IBR1844" s="401"/>
      <c r="IBS1844" s="401"/>
      <c r="IBT1844" s="401"/>
      <c r="IBU1844" s="401"/>
      <c r="IBV1844" s="401"/>
      <c r="IBW1844" s="401"/>
      <c r="IBX1844" s="401"/>
      <c r="IBY1844" s="401"/>
      <c r="IBZ1844" s="401"/>
      <c r="ICA1844" s="401"/>
      <c r="ICB1844" s="401"/>
      <c r="ICC1844" s="401"/>
      <c r="ICD1844" s="401"/>
      <c r="ICE1844" s="401"/>
      <c r="ICF1844" s="401"/>
      <c r="ICG1844" s="401"/>
      <c r="ICH1844" s="401"/>
      <c r="ICI1844" s="401"/>
      <c r="ICJ1844" s="401"/>
      <c r="ICK1844" s="401"/>
      <c r="ICL1844" s="401"/>
      <c r="ICM1844" s="401"/>
      <c r="ICN1844" s="401"/>
      <c r="ICO1844" s="401"/>
      <c r="ICP1844" s="401"/>
      <c r="ICQ1844" s="401"/>
      <c r="ICR1844" s="401"/>
      <c r="ICS1844" s="401"/>
      <c r="ICT1844" s="401"/>
      <c r="ICU1844" s="401"/>
      <c r="ICV1844" s="401"/>
      <c r="ICW1844" s="401"/>
      <c r="ICX1844" s="401"/>
      <c r="ICY1844" s="401"/>
      <c r="ICZ1844" s="401"/>
      <c r="IDA1844" s="401"/>
      <c r="IDB1844" s="401"/>
      <c r="IDC1844" s="401"/>
      <c r="IDD1844" s="401"/>
      <c r="IDE1844" s="401"/>
      <c r="IDF1844" s="401"/>
      <c r="IDG1844" s="401"/>
      <c r="IDH1844" s="401"/>
      <c r="IDI1844" s="401"/>
      <c r="IDJ1844" s="401"/>
      <c r="IDK1844" s="401"/>
      <c r="IDL1844" s="401"/>
      <c r="IDM1844" s="401"/>
      <c r="IDN1844" s="401"/>
      <c r="IDO1844" s="401"/>
      <c r="IDP1844" s="401"/>
      <c r="IDQ1844" s="401"/>
      <c r="IDR1844" s="401"/>
      <c r="IDS1844" s="401"/>
      <c r="IDT1844" s="401"/>
      <c r="IDU1844" s="401"/>
      <c r="IDV1844" s="401"/>
      <c r="IDW1844" s="401"/>
      <c r="IDX1844" s="401"/>
      <c r="IDY1844" s="401"/>
      <c r="IDZ1844" s="401"/>
      <c r="IEA1844" s="401"/>
      <c r="IEB1844" s="401"/>
      <c r="IEC1844" s="401"/>
      <c r="IED1844" s="401"/>
      <c r="IEE1844" s="401"/>
      <c r="IEF1844" s="401"/>
      <c r="IEG1844" s="401"/>
      <c r="IEH1844" s="401"/>
      <c r="IEI1844" s="401"/>
      <c r="IEJ1844" s="401"/>
      <c r="IEK1844" s="401"/>
      <c r="IEL1844" s="401"/>
      <c r="IEM1844" s="401"/>
      <c r="IEN1844" s="401"/>
      <c r="IEO1844" s="401"/>
      <c r="IEP1844" s="401"/>
      <c r="IEQ1844" s="401"/>
      <c r="IER1844" s="401"/>
      <c r="IES1844" s="401"/>
      <c r="IET1844" s="401"/>
      <c r="IEU1844" s="401"/>
      <c r="IEV1844" s="401"/>
      <c r="IEW1844" s="401"/>
      <c r="IEX1844" s="401"/>
      <c r="IEY1844" s="401"/>
      <c r="IEZ1844" s="401"/>
      <c r="IFA1844" s="401"/>
      <c r="IFB1844" s="401"/>
      <c r="IFC1844" s="401"/>
      <c r="IFD1844" s="401"/>
      <c r="IFE1844" s="401"/>
      <c r="IFF1844" s="401"/>
      <c r="IFG1844" s="401"/>
      <c r="IFH1844" s="401"/>
      <c r="IFI1844" s="401"/>
      <c r="IFJ1844" s="401"/>
      <c r="IFK1844" s="401"/>
      <c r="IFL1844" s="401"/>
      <c r="IFM1844" s="401"/>
      <c r="IFN1844" s="401"/>
      <c r="IFO1844" s="401"/>
      <c r="IFP1844" s="401"/>
      <c r="IFQ1844" s="401"/>
      <c r="IFR1844" s="401"/>
      <c r="IFS1844" s="401"/>
      <c r="IFT1844" s="401"/>
      <c r="IFU1844" s="401"/>
      <c r="IFV1844" s="401"/>
      <c r="IFW1844" s="401"/>
      <c r="IFX1844" s="401"/>
      <c r="IFY1844" s="401"/>
      <c r="IFZ1844" s="401"/>
      <c r="IGA1844" s="401"/>
      <c r="IGB1844" s="401"/>
      <c r="IGC1844" s="401"/>
      <c r="IGD1844" s="401"/>
      <c r="IGE1844" s="401"/>
      <c r="IGF1844" s="401"/>
      <c r="IGG1844" s="401"/>
      <c r="IGH1844" s="401"/>
      <c r="IGI1844" s="401"/>
      <c r="IGJ1844" s="401"/>
      <c r="IGK1844" s="401"/>
      <c r="IGL1844" s="401"/>
      <c r="IGM1844" s="401"/>
      <c r="IGN1844" s="401"/>
      <c r="IGO1844" s="401"/>
      <c r="IGP1844" s="401"/>
      <c r="IGQ1844" s="401"/>
      <c r="IGR1844" s="401"/>
      <c r="IGS1844" s="401"/>
      <c r="IGT1844" s="401"/>
      <c r="IGU1844" s="401"/>
      <c r="IGV1844" s="401"/>
      <c r="IGW1844" s="401"/>
      <c r="IGX1844" s="401"/>
      <c r="IGY1844" s="401"/>
      <c r="IGZ1844" s="401"/>
      <c r="IHA1844" s="401"/>
      <c r="IHB1844" s="401"/>
      <c r="IHC1844" s="401"/>
      <c r="IHD1844" s="401"/>
      <c r="IHE1844" s="401"/>
      <c r="IHF1844" s="401"/>
      <c r="IHG1844" s="401"/>
      <c r="IHH1844" s="401"/>
      <c r="IHI1844" s="401"/>
      <c r="IHJ1844" s="401"/>
      <c r="IHK1844" s="401"/>
      <c r="IHL1844" s="401"/>
      <c r="IHM1844" s="401"/>
      <c r="IHN1844" s="401"/>
      <c r="IHO1844" s="401"/>
      <c r="IHP1844" s="401"/>
      <c r="IHQ1844" s="401"/>
      <c r="IHR1844" s="401"/>
      <c r="IHS1844" s="401"/>
      <c r="IHT1844" s="401"/>
      <c r="IHU1844" s="401"/>
      <c r="IHV1844" s="401"/>
      <c r="IHW1844" s="401"/>
      <c r="IHX1844" s="401"/>
      <c r="IHY1844" s="401"/>
      <c r="IHZ1844" s="401"/>
      <c r="IIA1844" s="401"/>
      <c r="IIB1844" s="401"/>
      <c r="IIC1844" s="401"/>
      <c r="IID1844" s="401"/>
      <c r="IIE1844" s="401"/>
      <c r="IIF1844" s="401"/>
      <c r="IIG1844" s="401"/>
      <c r="IIH1844" s="401"/>
      <c r="III1844" s="401"/>
      <c r="IIJ1844" s="401"/>
      <c r="IIK1844" s="401"/>
      <c r="IIL1844" s="401"/>
      <c r="IIM1844" s="401"/>
      <c r="IIN1844" s="401"/>
      <c r="IIO1844" s="401"/>
      <c r="IIP1844" s="401"/>
      <c r="IIQ1844" s="401"/>
      <c r="IIR1844" s="401"/>
      <c r="IIS1844" s="401"/>
      <c r="IIT1844" s="401"/>
      <c r="IIU1844" s="401"/>
      <c r="IIV1844" s="401"/>
      <c r="IIW1844" s="401"/>
      <c r="IIX1844" s="401"/>
      <c r="IIY1844" s="401"/>
      <c r="IIZ1844" s="401"/>
      <c r="IJA1844" s="401"/>
      <c r="IJB1844" s="401"/>
      <c r="IJC1844" s="401"/>
      <c r="IJD1844" s="401"/>
      <c r="IJE1844" s="401"/>
      <c r="IJF1844" s="401"/>
      <c r="IJG1844" s="401"/>
      <c r="IJH1844" s="401"/>
      <c r="IJI1844" s="401"/>
      <c r="IJJ1844" s="401"/>
      <c r="IJK1844" s="401"/>
      <c r="IJL1844" s="401"/>
      <c r="IJM1844" s="401"/>
      <c r="IJN1844" s="401"/>
      <c r="IJO1844" s="401"/>
      <c r="IJP1844" s="401"/>
      <c r="IJQ1844" s="401"/>
      <c r="IJR1844" s="401"/>
      <c r="IJS1844" s="401"/>
      <c r="IJT1844" s="401"/>
      <c r="IJU1844" s="401"/>
      <c r="IJV1844" s="401"/>
      <c r="IJW1844" s="401"/>
      <c r="IJX1844" s="401"/>
      <c r="IJY1844" s="401"/>
      <c r="IJZ1844" s="401"/>
      <c r="IKA1844" s="401"/>
      <c r="IKB1844" s="401"/>
      <c r="IKC1844" s="401"/>
      <c r="IKD1844" s="401"/>
      <c r="IKE1844" s="401"/>
      <c r="IKF1844" s="401"/>
      <c r="IKG1844" s="401"/>
      <c r="IKH1844" s="401"/>
      <c r="IKI1844" s="401"/>
      <c r="IKJ1844" s="401"/>
      <c r="IKK1844" s="401"/>
      <c r="IKL1844" s="401"/>
      <c r="IKM1844" s="401"/>
      <c r="IKN1844" s="401"/>
      <c r="IKO1844" s="401"/>
      <c r="IKP1844" s="401"/>
      <c r="IKQ1844" s="401"/>
      <c r="IKR1844" s="401"/>
      <c r="IKS1844" s="401"/>
      <c r="IKT1844" s="401"/>
      <c r="IKU1844" s="401"/>
      <c r="IKV1844" s="401"/>
      <c r="IKW1844" s="401"/>
      <c r="IKX1844" s="401"/>
      <c r="IKY1844" s="401"/>
      <c r="IKZ1844" s="401"/>
      <c r="ILA1844" s="401"/>
      <c r="ILB1844" s="401"/>
      <c r="ILC1844" s="401"/>
      <c r="ILD1844" s="401"/>
      <c r="ILE1844" s="401"/>
      <c r="ILF1844" s="401"/>
      <c r="ILG1844" s="401"/>
      <c r="ILH1844" s="401"/>
      <c r="ILI1844" s="401"/>
      <c r="ILJ1844" s="401"/>
      <c r="ILK1844" s="401"/>
      <c r="ILL1844" s="401"/>
      <c r="ILM1844" s="401"/>
      <c r="ILN1844" s="401"/>
      <c r="ILO1844" s="401"/>
      <c r="ILP1844" s="401"/>
      <c r="ILQ1844" s="401"/>
      <c r="ILR1844" s="401"/>
      <c r="ILS1844" s="401"/>
      <c r="ILT1844" s="401"/>
      <c r="ILU1844" s="401"/>
      <c r="ILV1844" s="401"/>
      <c r="ILW1844" s="401"/>
      <c r="ILX1844" s="401"/>
      <c r="ILY1844" s="401"/>
      <c r="ILZ1844" s="401"/>
      <c r="IMA1844" s="401"/>
      <c r="IMB1844" s="401"/>
      <c r="IMC1844" s="401"/>
      <c r="IMD1844" s="401"/>
      <c r="IME1844" s="401"/>
      <c r="IMF1844" s="401"/>
      <c r="IMG1844" s="401"/>
      <c r="IMH1844" s="401"/>
      <c r="IMI1844" s="401"/>
      <c r="IMJ1844" s="401"/>
      <c r="IMK1844" s="401"/>
      <c r="IML1844" s="401"/>
      <c r="IMM1844" s="401"/>
      <c r="IMN1844" s="401"/>
      <c r="IMO1844" s="401"/>
      <c r="IMP1844" s="401"/>
      <c r="IMQ1844" s="401"/>
      <c r="IMR1844" s="401"/>
      <c r="IMS1844" s="401"/>
      <c r="IMT1844" s="401"/>
      <c r="IMU1844" s="401"/>
      <c r="IMV1844" s="401"/>
      <c r="IMW1844" s="401"/>
      <c r="IMX1844" s="401"/>
      <c r="IMY1844" s="401"/>
      <c r="IMZ1844" s="401"/>
      <c r="INA1844" s="401"/>
      <c r="INB1844" s="401"/>
      <c r="INC1844" s="401"/>
      <c r="IND1844" s="401"/>
      <c r="INE1844" s="401"/>
      <c r="INF1844" s="401"/>
      <c r="ING1844" s="401"/>
      <c r="INH1844" s="401"/>
      <c r="INI1844" s="401"/>
      <c r="INJ1844" s="401"/>
      <c r="INK1844" s="401"/>
      <c r="INL1844" s="401"/>
      <c r="INM1844" s="401"/>
      <c r="INN1844" s="401"/>
      <c r="INO1844" s="401"/>
      <c r="INP1844" s="401"/>
      <c r="INQ1844" s="401"/>
      <c r="INR1844" s="401"/>
      <c r="INS1844" s="401"/>
      <c r="INT1844" s="401"/>
      <c r="INU1844" s="401"/>
      <c r="INV1844" s="401"/>
      <c r="INW1844" s="401"/>
      <c r="INX1844" s="401"/>
      <c r="INY1844" s="401"/>
      <c r="INZ1844" s="401"/>
      <c r="IOA1844" s="401"/>
      <c r="IOB1844" s="401"/>
      <c r="IOC1844" s="401"/>
      <c r="IOD1844" s="401"/>
      <c r="IOE1844" s="401"/>
      <c r="IOF1844" s="401"/>
      <c r="IOG1844" s="401"/>
      <c r="IOH1844" s="401"/>
      <c r="IOI1844" s="401"/>
      <c r="IOJ1844" s="401"/>
      <c r="IOK1844" s="401"/>
      <c r="IOL1844" s="401"/>
      <c r="IOM1844" s="401"/>
      <c r="ION1844" s="401"/>
      <c r="IOO1844" s="401"/>
      <c r="IOP1844" s="401"/>
      <c r="IOQ1844" s="401"/>
      <c r="IOR1844" s="401"/>
      <c r="IOS1844" s="401"/>
      <c r="IOT1844" s="401"/>
      <c r="IOU1844" s="401"/>
      <c r="IOV1844" s="401"/>
      <c r="IOW1844" s="401"/>
      <c r="IOX1844" s="401"/>
      <c r="IOY1844" s="401"/>
      <c r="IOZ1844" s="401"/>
      <c r="IPA1844" s="401"/>
      <c r="IPB1844" s="401"/>
      <c r="IPC1844" s="401"/>
      <c r="IPD1844" s="401"/>
      <c r="IPE1844" s="401"/>
      <c r="IPF1844" s="401"/>
      <c r="IPG1844" s="401"/>
      <c r="IPH1844" s="401"/>
      <c r="IPI1844" s="401"/>
      <c r="IPJ1844" s="401"/>
      <c r="IPK1844" s="401"/>
      <c r="IPL1844" s="401"/>
      <c r="IPM1844" s="401"/>
      <c r="IPN1844" s="401"/>
      <c r="IPO1844" s="401"/>
      <c r="IPP1844" s="401"/>
      <c r="IPQ1844" s="401"/>
      <c r="IPR1844" s="401"/>
      <c r="IPS1844" s="401"/>
      <c r="IPT1844" s="401"/>
      <c r="IPU1844" s="401"/>
      <c r="IPV1844" s="401"/>
      <c r="IPW1844" s="401"/>
      <c r="IPX1844" s="401"/>
      <c r="IPY1844" s="401"/>
      <c r="IPZ1844" s="401"/>
      <c r="IQA1844" s="401"/>
      <c r="IQB1844" s="401"/>
      <c r="IQC1844" s="401"/>
      <c r="IQD1844" s="401"/>
      <c r="IQE1844" s="401"/>
      <c r="IQF1844" s="401"/>
      <c r="IQG1844" s="401"/>
      <c r="IQH1844" s="401"/>
      <c r="IQI1844" s="401"/>
      <c r="IQJ1844" s="401"/>
      <c r="IQK1844" s="401"/>
      <c r="IQL1844" s="401"/>
      <c r="IQM1844" s="401"/>
      <c r="IQN1844" s="401"/>
      <c r="IQO1844" s="401"/>
      <c r="IQP1844" s="401"/>
      <c r="IQQ1844" s="401"/>
      <c r="IQR1844" s="401"/>
      <c r="IQS1844" s="401"/>
      <c r="IQT1844" s="401"/>
      <c r="IQU1844" s="401"/>
      <c r="IQV1844" s="401"/>
      <c r="IQW1844" s="401"/>
      <c r="IQX1844" s="401"/>
      <c r="IQY1844" s="401"/>
      <c r="IQZ1844" s="401"/>
      <c r="IRA1844" s="401"/>
      <c r="IRB1844" s="401"/>
      <c r="IRC1844" s="401"/>
      <c r="IRD1844" s="401"/>
      <c r="IRE1844" s="401"/>
      <c r="IRF1844" s="401"/>
      <c r="IRG1844" s="401"/>
      <c r="IRH1844" s="401"/>
      <c r="IRI1844" s="401"/>
      <c r="IRJ1844" s="401"/>
      <c r="IRK1844" s="401"/>
      <c r="IRL1844" s="401"/>
      <c r="IRM1844" s="401"/>
      <c r="IRN1844" s="401"/>
      <c r="IRO1844" s="401"/>
      <c r="IRP1844" s="401"/>
      <c r="IRQ1844" s="401"/>
      <c r="IRR1844" s="401"/>
      <c r="IRS1844" s="401"/>
      <c r="IRT1844" s="401"/>
      <c r="IRU1844" s="401"/>
      <c r="IRV1844" s="401"/>
      <c r="IRW1844" s="401"/>
      <c r="IRX1844" s="401"/>
      <c r="IRY1844" s="401"/>
      <c r="IRZ1844" s="401"/>
      <c r="ISA1844" s="401"/>
      <c r="ISB1844" s="401"/>
      <c r="ISC1844" s="401"/>
      <c r="ISD1844" s="401"/>
      <c r="ISE1844" s="401"/>
      <c r="ISF1844" s="401"/>
      <c r="ISG1844" s="401"/>
      <c r="ISH1844" s="401"/>
      <c r="ISI1844" s="401"/>
      <c r="ISJ1844" s="401"/>
      <c r="ISK1844" s="401"/>
      <c r="ISL1844" s="401"/>
      <c r="ISM1844" s="401"/>
      <c r="ISN1844" s="401"/>
      <c r="ISO1844" s="401"/>
      <c r="ISP1844" s="401"/>
      <c r="ISQ1844" s="401"/>
      <c r="ISR1844" s="401"/>
      <c r="ISS1844" s="401"/>
      <c r="IST1844" s="401"/>
      <c r="ISU1844" s="401"/>
      <c r="ISV1844" s="401"/>
      <c r="ISW1844" s="401"/>
      <c r="ISX1844" s="401"/>
      <c r="ISY1844" s="401"/>
      <c r="ISZ1844" s="401"/>
      <c r="ITA1844" s="401"/>
      <c r="ITB1844" s="401"/>
      <c r="ITC1844" s="401"/>
      <c r="ITD1844" s="401"/>
      <c r="ITE1844" s="401"/>
      <c r="ITF1844" s="401"/>
      <c r="ITG1844" s="401"/>
      <c r="ITH1844" s="401"/>
      <c r="ITI1844" s="401"/>
      <c r="ITJ1844" s="401"/>
      <c r="ITK1844" s="401"/>
      <c r="ITL1844" s="401"/>
      <c r="ITM1844" s="401"/>
      <c r="ITN1844" s="401"/>
      <c r="ITO1844" s="401"/>
      <c r="ITP1844" s="401"/>
      <c r="ITQ1844" s="401"/>
      <c r="ITR1844" s="401"/>
      <c r="ITS1844" s="401"/>
      <c r="ITT1844" s="401"/>
      <c r="ITU1844" s="401"/>
      <c r="ITV1844" s="401"/>
      <c r="ITW1844" s="401"/>
      <c r="ITX1844" s="401"/>
      <c r="ITY1844" s="401"/>
      <c r="ITZ1844" s="401"/>
      <c r="IUA1844" s="401"/>
      <c r="IUB1844" s="401"/>
      <c r="IUC1844" s="401"/>
      <c r="IUD1844" s="401"/>
      <c r="IUE1844" s="401"/>
      <c r="IUF1844" s="401"/>
      <c r="IUG1844" s="401"/>
      <c r="IUH1844" s="401"/>
      <c r="IUI1844" s="401"/>
      <c r="IUJ1844" s="401"/>
      <c r="IUK1844" s="401"/>
      <c r="IUL1844" s="401"/>
      <c r="IUM1844" s="401"/>
      <c r="IUN1844" s="401"/>
      <c r="IUO1844" s="401"/>
      <c r="IUP1844" s="401"/>
      <c r="IUQ1844" s="401"/>
      <c r="IUR1844" s="401"/>
      <c r="IUS1844" s="401"/>
      <c r="IUT1844" s="401"/>
      <c r="IUU1844" s="401"/>
      <c r="IUV1844" s="401"/>
      <c r="IUW1844" s="401"/>
      <c r="IUX1844" s="401"/>
      <c r="IUY1844" s="401"/>
      <c r="IUZ1844" s="401"/>
      <c r="IVA1844" s="401"/>
      <c r="IVB1844" s="401"/>
      <c r="IVC1844" s="401"/>
      <c r="IVD1844" s="401"/>
      <c r="IVE1844" s="401"/>
      <c r="IVF1844" s="401"/>
      <c r="IVG1844" s="401"/>
      <c r="IVH1844" s="401"/>
      <c r="IVI1844" s="401"/>
      <c r="IVJ1844" s="401"/>
      <c r="IVK1844" s="401"/>
      <c r="IVL1844" s="401"/>
      <c r="IVM1844" s="401"/>
      <c r="IVN1844" s="401"/>
      <c r="IVO1844" s="401"/>
      <c r="IVP1844" s="401"/>
      <c r="IVQ1844" s="401"/>
      <c r="IVR1844" s="401"/>
      <c r="IVS1844" s="401"/>
      <c r="IVT1844" s="401"/>
      <c r="IVU1844" s="401"/>
      <c r="IVV1844" s="401"/>
      <c r="IVW1844" s="401"/>
      <c r="IVX1844" s="401"/>
      <c r="IVY1844" s="401"/>
      <c r="IVZ1844" s="401"/>
      <c r="IWA1844" s="401"/>
      <c r="IWB1844" s="401"/>
      <c r="IWC1844" s="401"/>
      <c r="IWD1844" s="401"/>
      <c r="IWE1844" s="401"/>
      <c r="IWF1844" s="401"/>
      <c r="IWG1844" s="401"/>
      <c r="IWH1844" s="401"/>
      <c r="IWI1844" s="401"/>
      <c r="IWJ1844" s="401"/>
      <c r="IWK1844" s="401"/>
      <c r="IWL1844" s="401"/>
      <c r="IWM1844" s="401"/>
      <c r="IWN1844" s="401"/>
      <c r="IWO1844" s="401"/>
      <c r="IWP1844" s="401"/>
      <c r="IWQ1844" s="401"/>
      <c r="IWR1844" s="401"/>
      <c r="IWS1844" s="401"/>
      <c r="IWT1844" s="401"/>
      <c r="IWU1844" s="401"/>
      <c r="IWV1844" s="401"/>
      <c r="IWW1844" s="401"/>
      <c r="IWX1844" s="401"/>
      <c r="IWY1844" s="401"/>
      <c r="IWZ1844" s="401"/>
      <c r="IXA1844" s="401"/>
      <c r="IXB1844" s="401"/>
      <c r="IXC1844" s="401"/>
      <c r="IXD1844" s="401"/>
      <c r="IXE1844" s="401"/>
      <c r="IXF1844" s="401"/>
      <c r="IXG1844" s="401"/>
      <c r="IXH1844" s="401"/>
      <c r="IXI1844" s="401"/>
      <c r="IXJ1844" s="401"/>
      <c r="IXK1844" s="401"/>
      <c r="IXL1844" s="401"/>
      <c r="IXM1844" s="401"/>
      <c r="IXN1844" s="401"/>
      <c r="IXO1844" s="401"/>
      <c r="IXP1844" s="401"/>
      <c r="IXQ1844" s="401"/>
      <c r="IXR1844" s="401"/>
      <c r="IXS1844" s="401"/>
      <c r="IXT1844" s="401"/>
      <c r="IXU1844" s="401"/>
      <c r="IXV1844" s="401"/>
      <c r="IXW1844" s="401"/>
      <c r="IXX1844" s="401"/>
      <c r="IXY1844" s="401"/>
      <c r="IXZ1844" s="401"/>
      <c r="IYA1844" s="401"/>
      <c r="IYB1844" s="401"/>
      <c r="IYC1844" s="401"/>
      <c r="IYD1844" s="401"/>
      <c r="IYE1844" s="401"/>
      <c r="IYF1844" s="401"/>
      <c r="IYG1844" s="401"/>
      <c r="IYH1844" s="401"/>
      <c r="IYI1844" s="401"/>
      <c r="IYJ1844" s="401"/>
      <c r="IYK1844" s="401"/>
      <c r="IYL1844" s="401"/>
      <c r="IYM1844" s="401"/>
      <c r="IYN1844" s="401"/>
      <c r="IYO1844" s="401"/>
      <c r="IYP1844" s="401"/>
      <c r="IYQ1844" s="401"/>
      <c r="IYR1844" s="401"/>
      <c r="IYS1844" s="401"/>
      <c r="IYT1844" s="401"/>
      <c r="IYU1844" s="401"/>
      <c r="IYV1844" s="401"/>
      <c r="IYW1844" s="401"/>
      <c r="IYX1844" s="401"/>
      <c r="IYY1844" s="401"/>
      <c r="IYZ1844" s="401"/>
      <c r="IZA1844" s="401"/>
      <c r="IZB1844" s="401"/>
      <c r="IZC1844" s="401"/>
      <c r="IZD1844" s="401"/>
      <c r="IZE1844" s="401"/>
      <c r="IZF1844" s="401"/>
      <c r="IZG1844" s="401"/>
      <c r="IZH1844" s="401"/>
      <c r="IZI1844" s="401"/>
      <c r="IZJ1844" s="401"/>
      <c r="IZK1844" s="401"/>
      <c r="IZL1844" s="401"/>
      <c r="IZM1844" s="401"/>
      <c r="IZN1844" s="401"/>
      <c r="IZO1844" s="401"/>
      <c r="IZP1844" s="401"/>
      <c r="IZQ1844" s="401"/>
      <c r="IZR1844" s="401"/>
      <c r="IZS1844" s="401"/>
      <c r="IZT1844" s="401"/>
      <c r="IZU1844" s="401"/>
      <c r="IZV1844" s="401"/>
      <c r="IZW1844" s="401"/>
      <c r="IZX1844" s="401"/>
      <c r="IZY1844" s="401"/>
      <c r="IZZ1844" s="401"/>
      <c r="JAA1844" s="401"/>
      <c r="JAB1844" s="401"/>
      <c r="JAC1844" s="401"/>
      <c r="JAD1844" s="401"/>
      <c r="JAE1844" s="401"/>
      <c r="JAF1844" s="401"/>
      <c r="JAG1844" s="401"/>
      <c r="JAH1844" s="401"/>
      <c r="JAI1844" s="401"/>
      <c r="JAJ1844" s="401"/>
      <c r="JAK1844" s="401"/>
      <c r="JAL1844" s="401"/>
      <c r="JAM1844" s="401"/>
      <c r="JAN1844" s="401"/>
      <c r="JAO1844" s="401"/>
      <c r="JAP1844" s="401"/>
      <c r="JAQ1844" s="401"/>
      <c r="JAR1844" s="401"/>
      <c r="JAS1844" s="401"/>
      <c r="JAT1844" s="401"/>
      <c r="JAU1844" s="401"/>
      <c r="JAV1844" s="401"/>
      <c r="JAW1844" s="401"/>
      <c r="JAX1844" s="401"/>
      <c r="JAY1844" s="401"/>
      <c r="JAZ1844" s="401"/>
      <c r="JBA1844" s="401"/>
      <c r="JBB1844" s="401"/>
      <c r="JBC1844" s="401"/>
      <c r="JBD1844" s="401"/>
      <c r="JBE1844" s="401"/>
      <c r="JBF1844" s="401"/>
      <c r="JBG1844" s="401"/>
      <c r="JBH1844" s="401"/>
      <c r="JBI1844" s="401"/>
      <c r="JBJ1844" s="401"/>
      <c r="JBK1844" s="401"/>
      <c r="JBL1844" s="401"/>
      <c r="JBM1844" s="401"/>
      <c r="JBN1844" s="401"/>
      <c r="JBO1844" s="401"/>
      <c r="JBP1844" s="401"/>
      <c r="JBQ1844" s="401"/>
      <c r="JBR1844" s="401"/>
      <c r="JBS1844" s="401"/>
      <c r="JBT1844" s="401"/>
      <c r="JBU1844" s="401"/>
      <c r="JBV1844" s="401"/>
      <c r="JBW1844" s="401"/>
      <c r="JBX1844" s="401"/>
      <c r="JBY1844" s="401"/>
      <c r="JBZ1844" s="401"/>
      <c r="JCA1844" s="401"/>
      <c r="JCB1844" s="401"/>
      <c r="JCC1844" s="401"/>
      <c r="JCD1844" s="401"/>
      <c r="JCE1844" s="401"/>
      <c r="JCF1844" s="401"/>
      <c r="JCG1844" s="401"/>
      <c r="JCH1844" s="401"/>
      <c r="JCI1844" s="401"/>
      <c r="JCJ1844" s="401"/>
      <c r="JCK1844" s="401"/>
      <c r="JCL1844" s="401"/>
      <c r="JCM1844" s="401"/>
      <c r="JCN1844" s="401"/>
      <c r="JCO1844" s="401"/>
      <c r="JCP1844" s="401"/>
      <c r="JCQ1844" s="401"/>
      <c r="JCR1844" s="401"/>
      <c r="JCS1844" s="401"/>
      <c r="JCT1844" s="401"/>
      <c r="JCU1844" s="401"/>
      <c r="JCV1844" s="401"/>
      <c r="JCW1844" s="401"/>
      <c r="JCX1844" s="401"/>
      <c r="JCY1844" s="401"/>
      <c r="JCZ1844" s="401"/>
      <c r="JDA1844" s="401"/>
      <c r="JDB1844" s="401"/>
      <c r="JDC1844" s="401"/>
      <c r="JDD1844" s="401"/>
      <c r="JDE1844" s="401"/>
      <c r="JDF1844" s="401"/>
      <c r="JDG1844" s="401"/>
      <c r="JDH1844" s="401"/>
      <c r="JDI1844" s="401"/>
      <c r="JDJ1844" s="401"/>
      <c r="JDK1844" s="401"/>
      <c r="JDL1844" s="401"/>
      <c r="JDM1844" s="401"/>
      <c r="JDN1844" s="401"/>
      <c r="JDO1844" s="401"/>
      <c r="JDP1844" s="401"/>
      <c r="JDQ1844" s="401"/>
      <c r="JDR1844" s="401"/>
      <c r="JDS1844" s="401"/>
      <c r="JDT1844" s="401"/>
      <c r="JDU1844" s="401"/>
      <c r="JDV1844" s="401"/>
      <c r="JDW1844" s="401"/>
      <c r="JDX1844" s="401"/>
      <c r="JDY1844" s="401"/>
      <c r="JDZ1844" s="401"/>
      <c r="JEA1844" s="401"/>
      <c r="JEB1844" s="401"/>
      <c r="JEC1844" s="401"/>
      <c r="JED1844" s="401"/>
      <c r="JEE1844" s="401"/>
      <c r="JEF1844" s="401"/>
      <c r="JEG1844" s="401"/>
      <c r="JEH1844" s="401"/>
      <c r="JEI1844" s="401"/>
      <c r="JEJ1844" s="401"/>
      <c r="JEK1844" s="401"/>
      <c r="JEL1844" s="401"/>
      <c r="JEM1844" s="401"/>
      <c r="JEN1844" s="401"/>
      <c r="JEO1844" s="401"/>
      <c r="JEP1844" s="401"/>
      <c r="JEQ1844" s="401"/>
      <c r="JER1844" s="401"/>
      <c r="JES1844" s="401"/>
      <c r="JET1844" s="401"/>
      <c r="JEU1844" s="401"/>
      <c r="JEV1844" s="401"/>
      <c r="JEW1844" s="401"/>
      <c r="JEX1844" s="401"/>
      <c r="JEY1844" s="401"/>
      <c r="JEZ1844" s="401"/>
      <c r="JFA1844" s="401"/>
      <c r="JFB1844" s="401"/>
      <c r="JFC1844" s="401"/>
      <c r="JFD1844" s="401"/>
      <c r="JFE1844" s="401"/>
      <c r="JFF1844" s="401"/>
      <c r="JFG1844" s="401"/>
      <c r="JFH1844" s="401"/>
      <c r="JFI1844" s="401"/>
      <c r="JFJ1844" s="401"/>
      <c r="JFK1844" s="401"/>
      <c r="JFL1844" s="401"/>
      <c r="JFM1844" s="401"/>
      <c r="JFN1844" s="401"/>
      <c r="JFO1844" s="401"/>
      <c r="JFP1844" s="401"/>
      <c r="JFQ1844" s="401"/>
      <c r="JFR1844" s="401"/>
      <c r="JFS1844" s="401"/>
      <c r="JFT1844" s="401"/>
      <c r="JFU1844" s="401"/>
      <c r="JFV1844" s="401"/>
      <c r="JFW1844" s="401"/>
      <c r="JFX1844" s="401"/>
      <c r="JFY1844" s="401"/>
      <c r="JFZ1844" s="401"/>
      <c r="JGA1844" s="401"/>
      <c r="JGB1844" s="401"/>
      <c r="JGC1844" s="401"/>
      <c r="JGD1844" s="401"/>
      <c r="JGE1844" s="401"/>
      <c r="JGF1844" s="401"/>
      <c r="JGG1844" s="401"/>
      <c r="JGH1844" s="401"/>
      <c r="JGI1844" s="401"/>
      <c r="JGJ1844" s="401"/>
      <c r="JGK1844" s="401"/>
      <c r="JGL1844" s="401"/>
      <c r="JGM1844" s="401"/>
      <c r="JGN1844" s="401"/>
      <c r="JGO1844" s="401"/>
      <c r="JGP1844" s="401"/>
      <c r="JGQ1844" s="401"/>
      <c r="JGR1844" s="401"/>
      <c r="JGS1844" s="401"/>
      <c r="JGT1844" s="401"/>
      <c r="JGU1844" s="401"/>
      <c r="JGV1844" s="401"/>
      <c r="JGW1844" s="401"/>
      <c r="JGX1844" s="401"/>
      <c r="JGY1844" s="401"/>
      <c r="JGZ1844" s="401"/>
      <c r="JHA1844" s="401"/>
      <c r="JHB1844" s="401"/>
      <c r="JHC1844" s="401"/>
      <c r="JHD1844" s="401"/>
      <c r="JHE1844" s="401"/>
      <c r="JHF1844" s="401"/>
      <c r="JHG1844" s="401"/>
      <c r="JHH1844" s="401"/>
      <c r="JHI1844" s="401"/>
      <c r="JHJ1844" s="401"/>
      <c r="JHK1844" s="401"/>
      <c r="JHL1844" s="401"/>
      <c r="JHM1844" s="401"/>
      <c r="JHN1844" s="401"/>
      <c r="JHO1844" s="401"/>
      <c r="JHP1844" s="401"/>
      <c r="JHQ1844" s="401"/>
      <c r="JHR1844" s="401"/>
      <c r="JHS1844" s="401"/>
      <c r="JHT1844" s="401"/>
      <c r="JHU1844" s="401"/>
      <c r="JHV1844" s="401"/>
      <c r="JHW1844" s="401"/>
      <c r="JHX1844" s="401"/>
      <c r="JHY1844" s="401"/>
      <c r="JHZ1844" s="401"/>
      <c r="JIA1844" s="401"/>
      <c r="JIB1844" s="401"/>
      <c r="JIC1844" s="401"/>
      <c r="JID1844" s="401"/>
      <c r="JIE1844" s="401"/>
      <c r="JIF1844" s="401"/>
      <c r="JIG1844" s="401"/>
      <c r="JIH1844" s="401"/>
      <c r="JII1844" s="401"/>
      <c r="JIJ1844" s="401"/>
      <c r="JIK1844" s="401"/>
      <c r="JIL1844" s="401"/>
      <c r="JIM1844" s="401"/>
      <c r="JIN1844" s="401"/>
      <c r="JIO1844" s="401"/>
      <c r="JIP1844" s="401"/>
      <c r="JIQ1844" s="401"/>
      <c r="JIR1844" s="401"/>
      <c r="JIS1844" s="401"/>
      <c r="JIT1844" s="401"/>
      <c r="JIU1844" s="401"/>
      <c r="JIV1844" s="401"/>
      <c r="JIW1844" s="401"/>
      <c r="JIX1844" s="401"/>
      <c r="JIY1844" s="401"/>
      <c r="JIZ1844" s="401"/>
      <c r="JJA1844" s="401"/>
      <c r="JJB1844" s="401"/>
      <c r="JJC1844" s="401"/>
      <c r="JJD1844" s="401"/>
      <c r="JJE1844" s="401"/>
      <c r="JJF1844" s="401"/>
      <c r="JJG1844" s="401"/>
      <c r="JJH1844" s="401"/>
      <c r="JJI1844" s="401"/>
      <c r="JJJ1844" s="401"/>
      <c r="JJK1844" s="401"/>
      <c r="JJL1844" s="401"/>
      <c r="JJM1844" s="401"/>
      <c r="JJN1844" s="401"/>
      <c r="JJO1844" s="401"/>
      <c r="JJP1844" s="401"/>
      <c r="JJQ1844" s="401"/>
      <c r="JJR1844" s="401"/>
      <c r="JJS1844" s="401"/>
      <c r="JJT1844" s="401"/>
      <c r="JJU1844" s="401"/>
      <c r="JJV1844" s="401"/>
      <c r="JJW1844" s="401"/>
      <c r="JJX1844" s="401"/>
      <c r="JJY1844" s="401"/>
      <c r="JJZ1844" s="401"/>
      <c r="JKA1844" s="401"/>
      <c r="JKB1844" s="401"/>
      <c r="JKC1844" s="401"/>
      <c r="JKD1844" s="401"/>
      <c r="JKE1844" s="401"/>
      <c r="JKF1844" s="401"/>
      <c r="JKG1844" s="401"/>
      <c r="JKH1844" s="401"/>
      <c r="JKI1844" s="401"/>
      <c r="JKJ1844" s="401"/>
      <c r="JKK1844" s="401"/>
      <c r="JKL1844" s="401"/>
      <c r="JKM1844" s="401"/>
      <c r="JKN1844" s="401"/>
      <c r="JKO1844" s="401"/>
      <c r="JKP1844" s="401"/>
      <c r="JKQ1844" s="401"/>
      <c r="JKR1844" s="401"/>
      <c r="JKS1844" s="401"/>
      <c r="JKT1844" s="401"/>
      <c r="JKU1844" s="401"/>
      <c r="JKV1844" s="401"/>
      <c r="JKW1844" s="401"/>
      <c r="JKX1844" s="401"/>
      <c r="JKY1844" s="401"/>
      <c r="JKZ1844" s="401"/>
      <c r="JLA1844" s="401"/>
      <c r="JLB1844" s="401"/>
      <c r="JLC1844" s="401"/>
      <c r="JLD1844" s="401"/>
      <c r="JLE1844" s="401"/>
      <c r="JLF1844" s="401"/>
      <c r="JLG1844" s="401"/>
      <c r="JLH1844" s="401"/>
      <c r="JLI1844" s="401"/>
      <c r="JLJ1844" s="401"/>
      <c r="JLK1844" s="401"/>
      <c r="JLL1844" s="401"/>
      <c r="JLM1844" s="401"/>
      <c r="JLN1844" s="401"/>
      <c r="JLO1844" s="401"/>
      <c r="JLP1844" s="401"/>
      <c r="JLQ1844" s="401"/>
      <c r="JLR1844" s="401"/>
      <c r="JLS1844" s="401"/>
      <c r="JLT1844" s="401"/>
      <c r="JLU1844" s="401"/>
      <c r="JLV1844" s="401"/>
      <c r="JLW1844" s="401"/>
      <c r="JLX1844" s="401"/>
      <c r="JLY1844" s="401"/>
      <c r="JLZ1844" s="401"/>
      <c r="JMA1844" s="401"/>
      <c r="JMB1844" s="401"/>
      <c r="JMC1844" s="401"/>
      <c r="JMD1844" s="401"/>
      <c r="JME1844" s="401"/>
      <c r="JMF1844" s="401"/>
      <c r="JMG1844" s="401"/>
      <c r="JMH1844" s="401"/>
      <c r="JMI1844" s="401"/>
      <c r="JMJ1844" s="401"/>
      <c r="JMK1844" s="401"/>
      <c r="JML1844" s="401"/>
      <c r="JMM1844" s="401"/>
      <c r="JMN1844" s="401"/>
      <c r="JMO1844" s="401"/>
      <c r="JMP1844" s="401"/>
      <c r="JMQ1844" s="401"/>
      <c r="JMR1844" s="401"/>
      <c r="JMS1844" s="401"/>
      <c r="JMT1844" s="401"/>
      <c r="JMU1844" s="401"/>
      <c r="JMV1844" s="401"/>
      <c r="JMW1844" s="401"/>
      <c r="JMX1844" s="401"/>
      <c r="JMY1844" s="401"/>
      <c r="JMZ1844" s="401"/>
      <c r="JNA1844" s="401"/>
      <c r="JNB1844" s="401"/>
      <c r="JNC1844" s="401"/>
      <c r="JND1844" s="401"/>
      <c r="JNE1844" s="401"/>
      <c r="JNF1844" s="401"/>
      <c r="JNG1844" s="401"/>
      <c r="JNH1844" s="401"/>
      <c r="JNI1844" s="401"/>
      <c r="JNJ1844" s="401"/>
      <c r="JNK1844" s="401"/>
      <c r="JNL1844" s="401"/>
      <c r="JNM1844" s="401"/>
      <c r="JNN1844" s="401"/>
      <c r="JNO1844" s="401"/>
      <c r="JNP1844" s="401"/>
      <c r="JNQ1844" s="401"/>
      <c r="JNR1844" s="401"/>
      <c r="JNS1844" s="401"/>
      <c r="JNT1844" s="401"/>
      <c r="JNU1844" s="401"/>
      <c r="JNV1844" s="401"/>
      <c r="JNW1844" s="401"/>
      <c r="JNX1844" s="401"/>
      <c r="JNY1844" s="401"/>
      <c r="JNZ1844" s="401"/>
      <c r="JOA1844" s="401"/>
      <c r="JOB1844" s="401"/>
      <c r="JOC1844" s="401"/>
      <c r="JOD1844" s="401"/>
      <c r="JOE1844" s="401"/>
      <c r="JOF1844" s="401"/>
      <c r="JOG1844" s="401"/>
      <c r="JOH1844" s="401"/>
      <c r="JOI1844" s="401"/>
      <c r="JOJ1844" s="401"/>
      <c r="JOK1844" s="401"/>
      <c r="JOL1844" s="401"/>
      <c r="JOM1844" s="401"/>
      <c r="JON1844" s="401"/>
      <c r="JOO1844" s="401"/>
      <c r="JOP1844" s="401"/>
      <c r="JOQ1844" s="401"/>
      <c r="JOR1844" s="401"/>
      <c r="JOS1844" s="401"/>
      <c r="JOT1844" s="401"/>
      <c r="JOU1844" s="401"/>
      <c r="JOV1844" s="401"/>
      <c r="JOW1844" s="401"/>
      <c r="JOX1844" s="401"/>
      <c r="JOY1844" s="401"/>
      <c r="JOZ1844" s="401"/>
      <c r="JPA1844" s="401"/>
      <c r="JPB1844" s="401"/>
      <c r="JPC1844" s="401"/>
      <c r="JPD1844" s="401"/>
      <c r="JPE1844" s="401"/>
      <c r="JPF1844" s="401"/>
      <c r="JPG1844" s="401"/>
      <c r="JPH1844" s="401"/>
      <c r="JPI1844" s="401"/>
      <c r="JPJ1844" s="401"/>
      <c r="JPK1844" s="401"/>
      <c r="JPL1844" s="401"/>
      <c r="JPM1844" s="401"/>
      <c r="JPN1844" s="401"/>
      <c r="JPO1844" s="401"/>
      <c r="JPP1844" s="401"/>
      <c r="JPQ1844" s="401"/>
      <c r="JPR1844" s="401"/>
      <c r="JPS1844" s="401"/>
      <c r="JPT1844" s="401"/>
      <c r="JPU1844" s="401"/>
      <c r="JPV1844" s="401"/>
      <c r="JPW1844" s="401"/>
      <c r="JPX1844" s="401"/>
      <c r="JPY1844" s="401"/>
      <c r="JPZ1844" s="401"/>
      <c r="JQA1844" s="401"/>
      <c r="JQB1844" s="401"/>
      <c r="JQC1844" s="401"/>
      <c r="JQD1844" s="401"/>
      <c r="JQE1844" s="401"/>
      <c r="JQF1844" s="401"/>
      <c r="JQG1844" s="401"/>
      <c r="JQH1844" s="401"/>
      <c r="JQI1844" s="401"/>
      <c r="JQJ1844" s="401"/>
      <c r="JQK1844" s="401"/>
      <c r="JQL1844" s="401"/>
      <c r="JQM1844" s="401"/>
      <c r="JQN1844" s="401"/>
      <c r="JQO1844" s="401"/>
      <c r="JQP1844" s="401"/>
      <c r="JQQ1844" s="401"/>
      <c r="JQR1844" s="401"/>
      <c r="JQS1844" s="401"/>
      <c r="JQT1844" s="401"/>
      <c r="JQU1844" s="401"/>
      <c r="JQV1844" s="401"/>
      <c r="JQW1844" s="401"/>
      <c r="JQX1844" s="401"/>
      <c r="JQY1844" s="401"/>
      <c r="JQZ1844" s="401"/>
      <c r="JRA1844" s="401"/>
      <c r="JRB1844" s="401"/>
      <c r="JRC1844" s="401"/>
      <c r="JRD1844" s="401"/>
      <c r="JRE1844" s="401"/>
      <c r="JRF1844" s="401"/>
      <c r="JRG1844" s="401"/>
      <c r="JRH1844" s="401"/>
      <c r="JRI1844" s="401"/>
      <c r="JRJ1844" s="401"/>
      <c r="JRK1844" s="401"/>
      <c r="JRL1844" s="401"/>
      <c r="JRM1844" s="401"/>
      <c r="JRN1844" s="401"/>
      <c r="JRO1844" s="401"/>
      <c r="JRP1844" s="401"/>
      <c r="JRQ1844" s="401"/>
      <c r="JRR1844" s="401"/>
      <c r="JRS1844" s="401"/>
      <c r="JRT1844" s="401"/>
      <c r="JRU1844" s="401"/>
      <c r="JRV1844" s="401"/>
      <c r="JRW1844" s="401"/>
      <c r="JRX1844" s="401"/>
      <c r="JRY1844" s="401"/>
      <c r="JRZ1844" s="401"/>
      <c r="JSA1844" s="401"/>
      <c r="JSB1844" s="401"/>
      <c r="JSC1844" s="401"/>
      <c r="JSD1844" s="401"/>
      <c r="JSE1844" s="401"/>
      <c r="JSF1844" s="401"/>
      <c r="JSG1844" s="401"/>
      <c r="JSH1844" s="401"/>
      <c r="JSI1844" s="401"/>
      <c r="JSJ1844" s="401"/>
      <c r="JSK1844" s="401"/>
      <c r="JSL1844" s="401"/>
      <c r="JSM1844" s="401"/>
      <c r="JSN1844" s="401"/>
      <c r="JSO1844" s="401"/>
      <c r="JSP1844" s="401"/>
      <c r="JSQ1844" s="401"/>
      <c r="JSR1844" s="401"/>
      <c r="JSS1844" s="401"/>
      <c r="JST1844" s="401"/>
      <c r="JSU1844" s="401"/>
      <c r="JSV1844" s="401"/>
      <c r="JSW1844" s="401"/>
      <c r="JSX1844" s="401"/>
      <c r="JSY1844" s="401"/>
      <c r="JSZ1844" s="401"/>
      <c r="JTA1844" s="401"/>
      <c r="JTB1844" s="401"/>
      <c r="JTC1844" s="401"/>
      <c r="JTD1844" s="401"/>
      <c r="JTE1844" s="401"/>
      <c r="JTF1844" s="401"/>
      <c r="JTG1844" s="401"/>
      <c r="JTH1844" s="401"/>
      <c r="JTI1844" s="401"/>
      <c r="JTJ1844" s="401"/>
      <c r="JTK1844" s="401"/>
      <c r="JTL1844" s="401"/>
      <c r="JTM1844" s="401"/>
      <c r="JTN1844" s="401"/>
      <c r="JTO1844" s="401"/>
      <c r="JTP1844" s="401"/>
      <c r="JTQ1844" s="401"/>
      <c r="JTR1844" s="401"/>
      <c r="JTS1844" s="401"/>
      <c r="JTT1844" s="401"/>
      <c r="JTU1844" s="401"/>
      <c r="JTV1844" s="401"/>
      <c r="JTW1844" s="401"/>
      <c r="JTX1844" s="401"/>
      <c r="JTY1844" s="401"/>
      <c r="JTZ1844" s="401"/>
      <c r="JUA1844" s="401"/>
      <c r="JUB1844" s="401"/>
      <c r="JUC1844" s="401"/>
      <c r="JUD1844" s="401"/>
      <c r="JUE1844" s="401"/>
      <c r="JUF1844" s="401"/>
      <c r="JUG1844" s="401"/>
      <c r="JUH1844" s="401"/>
      <c r="JUI1844" s="401"/>
      <c r="JUJ1844" s="401"/>
      <c r="JUK1844" s="401"/>
      <c r="JUL1844" s="401"/>
      <c r="JUM1844" s="401"/>
      <c r="JUN1844" s="401"/>
      <c r="JUO1844" s="401"/>
      <c r="JUP1844" s="401"/>
      <c r="JUQ1844" s="401"/>
      <c r="JUR1844" s="401"/>
      <c r="JUS1844" s="401"/>
      <c r="JUT1844" s="401"/>
      <c r="JUU1844" s="401"/>
      <c r="JUV1844" s="401"/>
      <c r="JUW1844" s="401"/>
      <c r="JUX1844" s="401"/>
      <c r="JUY1844" s="401"/>
      <c r="JUZ1844" s="401"/>
      <c r="JVA1844" s="401"/>
      <c r="JVB1844" s="401"/>
      <c r="JVC1844" s="401"/>
      <c r="JVD1844" s="401"/>
      <c r="JVE1844" s="401"/>
      <c r="JVF1844" s="401"/>
      <c r="JVG1844" s="401"/>
      <c r="JVH1844" s="401"/>
      <c r="JVI1844" s="401"/>
      <c r="JVJ1844" s="401"/>
      <c r="JVK1844" s="401"/>
      <c r="JVL1844" s="401"/>
      <c r="JVM1844" s="401"/>
      <c r="JVN1844" s="401"/>
      <c r="JVO1844" s="401"/>
      <c r="JVP1844" s="401"/>
      <c r="JVQ1844" s="401"/>
      <c r="JVR1844" s="401"/>
      <c r="JVS1844" s="401"/>
      <c r="JVT1844" s="401"/>
      <c r="JVU1844" s="401"/>
      <c r="JVV1844" s="401"/>
      <c r="JVW1844" s="401"/>
      <c r="JVX1844" s="401"/>
      <c r="JVY1844" s="401"/>
      <c r="JVZ1844" s="401"/>
      <c r="JWA1844" s="401"/>
      <c r="JWB1844" s="401"/>
      <c r="JWC1844" s="401"/>
      <c r="JWD1844" s="401"/>
      <c r="JWE1844" s="401"/>
      <c r="JWF1844" s="401"/>
      <c r="JWG1844" s="401"/>
      <c r="JWH1844" s="401"/>
      <c r="JWI1844" s="401"/>
      <c r="JWJ1844" s="401"/>
      <c r="JWK1844" s="401"/>
      <c r="JWL1844" s="401"/>
      <c r="JWM1844" s="401"/>
      <c r="JWN1844" s="401"/>
      <c r="JWO1844" s="401"/>
      <c r="JWP1844" s="401"/>
      <c r="JWQ1844" s="401"/>
      <c r="JWR1844" s="401"/>
      <c r="JWS1844" s="401"/>
      <c r="JWT1844" s="401"/>
      <c r="JWU1844" s="401"/>
      <c r="JWV1844" s="401"/>
      <c r="JWW1844" s="401"/>
      <c r="JWX1844" s="401"/>
      <c r="JWY1844" s="401"/>
      <c r="JWZ1844" s="401"/>
      <c r="JXA1844" s="401"/>
      <c r="JXB1844" s="401"/>
      <c r="JXC1844" s="401"/>
      <c r="JXD1844" s="401"/>
      <c r="JXE1844" s="401"/>
      <c r="JXF1844" s="401"/>
      <c r="JXG1844" s="401"/>
      <c r="JXH1844" s="401"/>
      <c r="JXI1844" s="401"/>
      <c r="JXJ1844" s="401"/>
      <c r="JXK1844" s="401"/>
      <c r="JXL1844" s="401"/>
      <c r="JXM1844" s="401"/>
      <c r="JXN1844" s="401"/>
      <c r="JXO1844" s="401"/>
      <c r="JXP1844" s="401"/>
      <c r="JXQ1844" s="401"/>
      <c r="JXR1844" s="401"/>
      <c r="JXS1844" s="401"/>
      <c r="JXT1844" s="401"/>
      <c r="JXU1844" s="401"/>
      <c r="JXV1844" s="401"/>
      <c r="JXW1844" s="401"/>
      <c r="JXX1844" s="401"/>
      <c r="JXY1844" s="401"/>
      <c r="JXZ1844" s="401"/>
      <c r="JYA1844" s="401"/>
      <c r="JYB1844" s="401"/>
      <c r="JYC1844" s="401"/>
      <c r="JYD1844" s="401"/>
      <c r="JYE1844" s="401"/>
      <c r="JYF1844" s="401"/>
      <c r="JYG1844" s="401"/>
      <c r="JYH1844" s="401"/>
      <c r="JYI1844" s="401"/>
      <c r="JYJ1844" s="401"/>
      <c r="JYK1844" s="401"/>
      <c r="JYL1844" s="401"/>
      <c r="JYM1844" s="401"/>
      <c r="JYN1844" s="401"/>
      <c r="JYO1844" s="401"/>
      <c r="JYP1844" s="401"/>
      <c r="JYQ1844" s="401"/>
      <c r="JYR1844" s="401"/>
      <c r="JYS1844" s="401"/>
      <c r="JYT1844" s="401"/>
      <c r="JYU1844" s="401"/>
      <c r="JYV1844" s="401"/>
      <c r="JYW1844" s="401"/>
      <c r="JYX1844" s="401"/>
      <c r="JYY1844" s="401"/>
      <c r="JYZ1844" s="401"/>
      <c r="JZA1844" s="401"/>
      <c r="JZB1844" s="401"/>
      <c r="JZC1844" s="401"/>
      <c r="JZD1844" s="401"/>
      <c r="JZE1844" s="401"/>
      <c r="JZF1844" s="401"/>
      <c r="JZG1844" s="401"/>
      <c r="JZH1844" s="401"/>
      <c r="JZI1844" s="401"/>
      <c r="JZJ1844" s="401"/>
      <c r="JZK1844" s="401"/>
      <c r="JZL1844" s="401"/>
      <c r="JZM1844" s="401"/>
      <c r="JZN1844" s="401"/>
      <c r="JZO1844" s="401"/>
      <c r="JZP1844" s="401"/>
      <c r="JZQ1844" s="401"/>
      <c r="JZR1844" s="401"/>
      <c r="JZS1844" s="401"/>
      <c r="JZT1844" s="401"/>
      <c r="JZU1844" s="401"/>
      <c r="JZV1844" s="401"/>
      <c r="JZW1844" s="401"/>
      <c r="JZX1844" s="401"/>
      <c r="JZY1844" s="401"/>
      <c r="JZZ1844" s="401"/>
      <c r="KAA1844" s="401"/>
      <c r="KAB1844" s="401"/>
      <c r="KAC1844" s="401"/>
      <c r="KAD1844" s="401"/>
      <c r="KAE1844" s="401"/>
      <c r="KAF1844" s="401"/>
      <c r="KAG1844" s="401"/>
      <c r="KAH1844" s="401"/>
      <c r="KAI1844" s="401"/>
      <c r="KAJ1844" s="401"/>
      <c r="KAK1844" s="401"/>
      <c r="KAL1844" s="401"/>
      <c r="KAM1844" s="401"/>
      <c r="KAN1844" s="401"/>
      <c r="KAO1844" s="401"/>
      <c r="KAP1844" s="401"/>
      <c r="KAQ1844" s="401"/>
      <c r="KAR1844" s="401"/>
      <c r="KAS1844" s="401"/>
      <c r="KAT1844" s="401"/>
      <c r="KAU1844" s="401"/>
      <c r="KAV1844" s="401"/>
      <c r="KAW1844" s="401"/>
      <c r="KAX1844" s="401"/>
      <c r="KAY1844" s="401"/>
      <c r="KAZ1844" s="401"/>
      <c r="KBA1844" s="401"/>
      <c r="KBB1844" s="401"/>
      <c r="KBC1844" s="401"/>
      <c r="KBD1844" s="401"/>
      <c r="KBE1844" s="401"/>
      <c r="KBF1844" s="401"/>
      <c r="KBG1844" s="401"/>
      <c r="KBH1844" s="401"/>
      <c r="KBI1844" s="401"/>
      <c r="KBJ1844" s="401"/>
      <c r="KBK1844" s="401"/>
      <c r="KBL1844" s="401"/>
      <c r="KBM1844" s="401"/>
      <c r="KBN1844" s="401"/>
      <c r="KBO1844" s="401"/>
      <c r="KBP1844" s="401"/>
      <c r="KBQ1844" s="401"/>
      <c r="KBR1844" s="401"/>
      <c r="KBS1844" s="401"/>
      <c r="KBT1844" s="401"/>
      <c r="KBU1844" s="401"/>
      <c r="KBV1844" s="401"/>
      <c r="KBW1844" s="401"/>
      <c r="KBX1844" s="401"/>
      <c r="KBY1844" s="401"/>
      <c r="KBZ1844" s="401"/>
      <c r="KCA1844" s="401"/>
      <c r="KCB1844" s="401"/>
      <c r="KCC1844" s="401"/>
      <c r="KCD1844" s="401"/>
      <c r="KCE1844" s="401"/>
      <c r="KCF1844" s="401"/>
      <c r="KCG1844" s="401"/>
      <c r="KCH1844" s="401"/>
      <c r="KCI1844" s="401"/>
      <c r="KCJ1844" s="401"/>
      <c r="KCK1844" s="401"/>
      <c r="KCL1844" s="401"/>
      <c r="KCM1844" s="401"/>
      <c r="KCN1844" s="401"/>
      <c r="KCO1844" s="401"/>
      <c r="KCP1844" s="401"/>
      <c r="KCQ1844" s="401"/>
      <c r="KCR1844" s="401"/>
      <c r="KCS1844" s="401"/>
      <c r="KCT1844" s="401"/>
      <c r="KCU1844" s="401"/>
      <c r="KCV1844" s="401"/>
      <c r="KCW1844" s="401"/>
      <c r="KCX1844" s="401"/>
      <c r="KCY1844" s="401"/>
      <c r="KCZ1844" s="401"/>
      <c r="KDA1844" s="401"/>
      <c r="KDB1844" s="401"/>
      <c r="KDC1844" s="401"/>
      <c r="KDD1844" s="401"/>
      <c r="KDE1844" s="401"/>
      <c r="KDF1844" s="401"/>
      <c r="KDG1844" s="401"/>
      <c r="KDH1844" s="401"/>
      <c r="KDI1844" s="401"/>
      <c r="KDJ1844" s="401"/>
      <c r="KDK1844" s="401"/>
      <c r="KDL1844" s="401"/>
      <c r="KDM1844" s="401"/>
      <c r="KDN1844" s="401"/>
      <c r="KDO1844" s="401"/>
      <c r="KDP1844" s="401"/>
      <c r="KDQ1844" s="401"/>
      <c r="KDR1844" s="401"/>
      <c r="KDS1844" s="401"/>
      <c r="KDT1844" s="401"/>
      <c r="KDU1844" s="401"/>
      <c r="KDV1844" s="401"/>
      <c r="KDW1844" s="401"/>
      <c r="KDX1844" s="401"/>
      <c r="KDY1844" s="401"/>
      <c r="KDZ1844" s="401"/>
      <c r="KEA1844" s="401"/>
      <c r="KEB1844" s="401"/>
      <c r="KEC1844" s="401"/>
      <c r="KED1844" s="401"/>
      <c r="KEE1844" s="401"/>
      <c r="KEF1844" s="401"/>
      <c r="KEG1844" s="401"/>
      <c r="KEH1844" s="401"/>
      <c r="KEI1844" s="401"/>
      <c r="KEJ1844" s="401"/>
      <c r="KEK1844" s="401"/>
      <c r="KEL1844" s="401"/>
      <c r="KEM1844" s="401"/>
      <c r="KEN1844" s="401"/>
      <c r="KEO1844" s="401"/>
      <c r="KEP1844" s="401"/>
      <c r="KEQ1844" s="401"/>
      <c r="KER1844" s="401"/>
      <c r="KES1844" s="401"/>
      <c r="KET1844" s="401"/>
      <c r="KEU1844" s="401"/>
      <c r="KEV1844" s="401"/>
      <c r="KEW1844" s="401"/>
      <c r="KEX1844" s="401"/>
      <c r="KEY1844" s="401"/>
      <c r="KEZ1844" s="401"/>
      <c r="KFA1844" s="401"/>
      <c r="KFB1844" s="401"/>
      <c r="KFC1844" s="401"/>
      <c r="KFD1844" s="401"/>
      <c r="KFE1844" s="401"/>
      <c r="KFF1844" s="401"/>
      <c r="KFG1844" s="401"/>
      <c r="KFH1844" s="401"/>
      <c r="KFI1844" s="401"/>
      <c r="KFJ1844" s="401"/>
      <c r="KFK1844" s="401"/>
      <c r="KFL1844" s="401"/>
      <c r="KFM1844" s="401"/>
      <c r="KFN1844" s="401"/>
      <c r="KFO1844" s="401"/>
      <c r="KFP1844" s="401"/>
      <c r="KFQ1844" s="401"/>
      <c r="KFR1844" s="401"/>
      <c r="KFS1844" s="401"/>
      <c r="KFT1844" s="401"/>
      <c r="KFU1844" s="401"/>
      <c r="KFV1844" s="401"/>
      <c r="KFW1844" s="401"/>
      <c r="KFX1844" s="401"/>
      <c r="KFY1844" s="401"/>
      <c r="KFZ1844" s="401"/>
      <c r="KGA1844" s="401"/>
      <c r="KGB1844" s="401"/>
      <c r="KGC1844" s="401"/>
      <c r="KGD1844" s="401"/>
      <c r="KGE1844" s="401"/>
      <c r="KGF1844" s="401"/>
      <c r="KGG1844" s="401"/>
      <c r="KGH1844" s="401"/>
      <c r="KGI1844" s="401"/>
      <c r="KGJ1844" s="401"/>
      <c r="KGK1844" s="401"/>
      <c r="KGL1844" s="401"/>
      <c r="KGM1844" s="401"/>
      <c r="KGN1844" s="401"/>
      <c r="KGO1844" s="401"/>
      <c r="KGP1844" s="401"/>
      <c r="KGQ1844" s="401"/>
      <c r="KGR1844" s="401"/>
      <c r="KGS1844" s="401"/>
      <c r="KGT1844" s="401"/>
      <c r="KGU1844" s="401"/>
      <c r="KGV1844" s="401"/>
      <c r="KGW1844" s="401"/>
      <c r="KGX1844" s="401"/>
      <c r="KGY1844" s="401"/>
      <c r="KGZ1844" s="401"/>
      <c r="KHA1844" s="401"/>
      <c r="KHB1844" s="401"/>
      <c r="KHC1844" s="401"/>
      <c r="KHD1844" s="401"/>
      <c r="KHE1844" s="401"/>
      <c r="KHF1844" s="401"/>
      <c r="KHG1844" s="401"/>
      <c r="KHH1844" s="401"/>
      <c r="KHI1844" s="401"/>
      <c r="KHJ1844" s="401"/>
      <c r="KHK1844" s="401"/>
      <c r="KHL1844" s="401"/>
      <c r="KHM1844" s="401"/>
      <c r="KHN1844" s="401"/>
      <c r="KHO1844" s="401"/>
      <c r="KHP1844" s="401"/>
      <c r="KHQ1844" s="401"/>
      <c r="KHR1844" s="401"/>
      <c r="KHS1844" s="401"/>
      <c r="KHT1844" s="401"/>
      <c r="KHU1844" s="401"/>
      <c r="KHV1844" s="401"/>
      <c r="KHW1844" s="401"/>
      <c r="KHX1844" s="401"/>
      <c r="KHY1844" s="401"/>
      <c r="KHZ1844" s="401"/>
      <c r="KIA1844" s="401"/>
      <c r="KIB1844" s="401"/>
      <c r="KIC1844" s="401"/>
      <c r="KID1844" s="401"/>
      <c r="KIE1844" s="401"/>
      <c r="KIF1844" s="401"/>
      <c r="KIG1844" s="401"/>
      <c r="KIH1844" s="401"/>
      <c r="KII1844" s="401"/>
      <c r="KIJ1844" s="401"/>
      <c r="KIK1844" s="401"/>
      <c r="KIL1844" s="401"/>
      <c r="KIM1844" s="401"/>
      <c r="KIN1844" s="401"/>
      <c r="KIO1844" s="401"/>
      <c r="KIP1844" s="401"/>
      <c r="KIQ1844" s="401"/>
      <c r="KIR1844" s="401"/>
      <c r="KIS1844" s="401"/>
      <c r="KIT1844" s="401"/>
      <c r="KIU1844" s="401"/>
      <c r="KIV1844" s="401"/>
      <c r="KIW1844" s="401"/>
      <c r="KIX1844" s="401"/>
      <c r="KIY1844" s="401"/>
      <c r="KIZ1844" s="401"/>
      <c r="KJA1844" s="401"/>
      <c r="KJB1844" s="401"/>
      <c r="KJC1844" s="401"/>
      <c r="KJD1844" s="401"/>
      <c r="KJE1844" s="401"/>
      <c r="KJF1844" s="401"/>
      <c r="KJG1844" s="401"/>
      <c r="KJH1844" s="401"/>
      <c r="KJI1844" s="401"/>
      <c r="KJJ1844" s="401"/>
      <c r="KJK1844" s="401"/>
      <c r="KJL1844" s="401"/>
      <c r="KJM1844" s="401"/>
      <c r="KJN1844" s="401"/>
      <c r="KJO1844" s="401"/>
      <c r="KJP1844" s="401"/>
      <c r="KJQ1844" s="401"/>
      <c r="KJR1844" s="401"/>
      <c r="KJS1844" s="401"/>
      <c r="KJT1844" s="401"/>
      <c r="KJU1844" s="401"/>
      <c r="KJV1844" s="401"/>
      <c r="KJW1844" s="401"/>
      <c r="KJX1844" s="401"/>
      <c r="KJY1844" s="401"/>
      <c r="KJZ1844" s="401"/>
      <c r="KKA1844" s="401"/>
      <c r="KKB1844" s="401"/>
      <c r="KKC1844" s="401"/>
      <c r="KKD1844" s="401"/>
      <c r="KKE1844" s="401"/>
      <c r="KKF1844" s="401"/>
      <c r="KKG1844" s="401"/>
      <c r="KKH1844" s="401"/>
      <c r="KKI1844" s="401"/>
      <c r="KKJ1844" s="401"/>
      <c r="KKK1844" s="401"/>
      <c r="KKL1844" s="401"/>
      <c r="KKM1844" s="401"/>
      <c r="KKN1844" s="401"/>
      <c r="KKO1844" s="401"/>
      <c r="KKP1844" s="401"/>
      <c r="KKQ1844" s="401"/>
      <c r="KKR1844" s="401"/>
      <c r="KKS1844" s="401"/>
      <c r="KKT1844" s="401"/>
      <c r="KKU1844" s="401"/>
      <c r="KKV1844" s="401"/>
      <c r="KKW1844" s="401"/>
      <c r="KKX1844" s="401"/>
      <c r="KKY1844" s="401"/>
      <c r="KKZ1844" s="401"/>
      <c r="KLA1844" s="401"/>
      <c r="KLB1844" s="401"/>
      <c r="KLC1844" s="401"/>
      <c r="KLD1844" s="401"/>
      <c r="KLE1844" s="401"/>
      <c r="KLF1844" s="401"/>
      <c r="KLG1844" s="401"/>
      <c r="KLH1844" s="401"/>
      <c r="KLI1844" s="401"/>
      <c r="KLJ1844" s="401"/>
      <c r="KLK1844" s="401"/>
      <c r="KLL1844" s="401"/>
      <c r="KLM1844" s="401"/>
      <c r="KLN1844" s="401"/>
      <c r="KLO1844" s="401"/>
      <c r="KLP1844" s="401"/>
      <c r="KLQ1844" s="401"/>
      <c r="KLR1844" s="401"/>
      <c r="KLS1844" s="401"/>
      <c r="KLT1844" s="401"/>
      <c r="KLU1844" s="401"/>
      <c r="KLV1844" s="401"/>
      <c r="KLW1844" s="401"/>
      <c r="KLX1844" s="401"/>
      <c r="KLY1844" s="401"/>
      <c r="KLZ1844" s="401"/>
      <c r="KMA1844" s="401"/>
      <c r="KMB1844" s="401"/>
      <c r="KMC1844" s="401"/>
      <c r="KMD1844" s="401"/>
      <c r="KME1844" s="401"/>
      <c r="KMF1844" s="401"/>
      <c r="KMG1844" s="401"/>
      <c r="KMH1844" s="401"/>
      <c r="KMI1844" s="401"/>
      <c r="KMJ1844" s="401"/>
      <c r="KMK1844" s="401"/>
      <c r="KML1844" s="401"/>
      <c r="KMM1844" s="401"/>
      <c r="KMN1844" s="401"/>
      <c r="KMO1844" s="401"/>
      <c r="KMP1844" s="401"/>
      <c r="KMQ1844" s="401"/>
      <c r="KMR1844" s="401"/>
      <c r="KMS1844" s="401"/>
      <c r="KMT1844" s="401"/>
      <c r="KMU1844" s="401"/>
      <c r="KMV1844" s="401"/>
      <c r="KMW1844" s="401"/>
      <c r="KMX1844" s="401"/>
      <c r="KMY1844" s="401"/>
      <c r="KMZ1844" s="401"/>
      <c r="KNA1844" s="401"/>
      <c r="KNB1844" s="401"/>
      <c r="KNC1844" s="401"/>
      <c r="KND1844" s="401"/>
      <c r="KNE1844" s="401"/>
      <c r="KNF1844" s="401"/>
      <c r="KNG1844" s="401"/>
      <c r="KNH1844" s="401"/>
      <c r="KNI1844" s="401"/>
      <c r="KNJ1844" s="401"/>
      <c r="KNK1844" s="401"/>
      <c r="KNL1844" s="401"/>
      <c r="KNM1844" s="401"/>
      <c r="KNN1844" s="401"/>
      <c r="KNO1844" s="401"/>
      <c r="KNP1844" s="401"/>
      <c r="KNQ1844" s="401"/>
      <c r="KNR1844" s="401"/>
      <c r="KNS1844" s="401"/>
      <c r="KNT1844" s="401"/>
      <c r="KNU1844" s="401"/>
      <c r="KNV1844" s="401"/>
      <c r="KNW1844" s="401"/>
      <c r="KNX1844" s="401"/>
      <c r="KNY1844" s="401"/>
      <c r="KNZ1844" s="401"/>
      <c r="KOA1844" s="401"/>
      <c r="KOB1844" s="401"/>
      <c r="KOC1844" s="401"/>
      <c r="KOD1844" s="401"/>
      <c r="KOE1844" s="401"/>
      <c r="KOF1844" s="401"/>
      <c r="KOG1844" s="401"/>
      <c r="KOH1844" s="401"/>
      <c r="KOI1844" s="401"/>
      <c r="KOJ1844" s="401"/>
      <c r="KOK1844" s="401"/>
      <c r="KOL1844" s="401"/>
      <c r="KOM1844" s="401"/>
      <c r="KON1844" s="401"/>
      <c r="KOO1844" s="401"/>
      <c r="KOP1844" s="401"/>
      <c r="KOQ1844" s="401"/>
      <c r="KOR1844" s="401"/>
      <c r="KOS1844" s="401"/>
      <c r="KOT1844" s="401"/>
      <c r="KOU1844" s="401"/>
      <c r="KOV1844" s="401"/>
      <c r="KOW1844" s="401"/>
      <c r="KOX1844" s="401"/>
      <c r="KOY1844" s="401"/>
      <c r="KOZ1844" s="401"/>
      <c r="KPA1844" s="401"/>
      <c r="KPB1844" s="401"/>
      <c r="KPC1844" s="401"/>
      <c r="KPD1844" s="401"/>
      <c r="KPE1844" s="401"/>
      <c r="KPF1844" s="401"/>
      <c r="KPG1844" s="401"/>
      <c r="KPH1844" s="401"/>
      <c r="KPI1844" s="401"/>
      <c r="KPJ1844" s="401"/>
      <c r="KPK1844" s="401"/>
      <c r="KPL1844" s="401"/>
      <c r="KPM1844" s="401"/>
      <c r="KPN1844" s="401"/>
      <c r="KPO1844" s="401"/>
      <c r="KPP1844" s="401"/>
      <c r="KPQ1844" s="401"/>
      <c r="KPR1844" s="401"/>
      <c r="KPS1844" s="401"/>
      <c r="KPT1844" s="401"/>
      <c r="KPU1844" s="401"/>
      <c r="KPV1844" s="401"/>
      <c r="KPW1844" s="401"/>
      <c r="KPX1844" s="401"/>
      <c r="KPY1844" s="401"/>
      <c r="KPZ1844" s="401"/>
      <c r="KQA1844" s="401"/>
      <c r="KQB1844" s="401"/>
      <c r="KQC1844" s="401"/>
      <c r="KQD1844" s="401"/>
      <c r="KQE1844" s="401"/>
      <c r="KQF1844" s="401"/>
      <c r="KQG1844" s="401"/>
      <c r="KQH1844" s="401"/>
      <c r="KQI1844" s="401"/>
      <c r="KQJ1844" s="401"/>
      <c r="KQK1844" s="401"/>
      <c r="KQL1844" s="401"/>
      <c r="KQM1844" s="401"/>
      <c r="KQN1844" s="401"/>
      <c r="KQO1844" s="401"/>
      <c r="KQP1844" s="401"/>
      <c r="KQQ1844" s="401"/>
      <c r="KQR1844" s="401"/>
      <c r="KQS1844" s="401"/>
      <c r="KQT1844" s="401"/>
      <c r="KQU1844" s="401"/>
      <c r="KQV1844" s="401"/>
      <c r="KQW1844" s="401"/>
      <c r="KQX1844" s="401"/>
      <c r="KQY1844" s="401"/>
      <c r="KQZ1844" s="401"/>
      <c r="KRA1844" s="401"/>
      <c r="KRB1844" s="401"/>
      <c r="KRC1844" s="401"/>
      <c r="KRD1844" s="401"/>
      <c r="KRE1844" s="401"/>
      <c r="KRF1844" s="401"/>
      <c r="KRG1844" s="401"/>
      <c r="KRH1844" s="401"/>
      <c r="KRI1844" s="401"/>
      <c r="KRJ1844" s="401"/>
      <c r="KRK1844" s="401"/>
      <c r="KRL1844" s="401"/>
      <c r="KRM1844" s="401"/>
      <c r="KRN1844" s="401"/>
      <c r="KRO1844" s="401"/>
      <c r="KRP1844" s="401"/>
      <c r="KRQ1844" s="401"/>
      <c r="KRR1844" s="401"/>
      <c r="KRS1844" s="401"/>
      <c r="KRT1844" s="401"/>
      <c r="KRU1844" s="401"/>
      <c r="KRV1844" s="401"/>
      <c r="KRW1844" s="401"/>
      <c r="KRX1844" s="401"/>
      <c r="KRY1844" s="401"/>
      <c r="KRZ1844" s="401"/>
      <c r="KSA1844" s="401"/>
      <c r="KSB1844" s="401"/>
      <c r="KSC1844" s="401"/>
      <c r="KSD1844" s="401"/>
      <c r="KSE1844" s="401"/>
      <c r="KSF1844" s="401"/>
      <c r="KSG1844" s="401"/>
      <c r="KSH1844" s="401"/>
      <c r="KSI1844" s="401"/>
      <c r="KSJ1844" s="401"/>
      <c r="KSK1844" s="401"/>
      <c r="KSL1844" s="401"/>
      <c r="KSM1844" s="401"/>
      <c r="KSN1844" s="401"/>
      <c r="KSO1844" s="401"/>
      <c r="KSP1844" s="401"/>
      <c r="KSQ1844" s="401"/>
      <c r="KSR1844" s="401"/>
      <c r="KSS1844" s="401"/>
      <c r="KST1844" s="401"/>
      <c r="KSU1844" s="401"/>
      <c r="KSV1844" s="401"/>
      <c r="KSW1844" s="401"/>
      <c r="KSX1844" s="401"/>
      <c r="KSY1844" s="401"/>
      <c r="KSZ1844" s="401"/>
      <c r="KTA1844" s="401"/>
      <c r="KTB1844" s="401"/>
      <c r="KTC1844" s="401"/>
      <c r="KTD1844" s="401"/>
      <c r="KTE1844" s="401"/>
      <c r="KTF1844" s="401"/>
      <c r="KTG1844" s="401"/>
      <c r="KTH1844" s="401"/>
      <c r="KTI1844" s="401"/>
      <c r="KTJ1844" s="401"/>
      <c r="KTK1844" s="401"/>
      <c r="KTL1844" s="401"/>
      <c r="KTM1844" s="401"/>
      <c r="KTN1844" s="401"/>
      <c r="KTO1844" s="401"/>
      <c r="KTP1844" s="401"/>
      <c r="KTQ1844" s="401"/>
      <c r="KTR1844" s="401"/>
      <c r="KTS1844" s="401"/>
      <c r="KTT1844" s="401"/>
      <c r="KTU1844" s="401"/>
      <c r="KTV1844" s="401"/>
      <c r="KTW1844" s="401"/>
      <c r="KTX1844" s="401"/>
      <c r="KTY1844" s="401"/>
      <c r="KTZ1844" s="401"/>
      <c r="KUA1844" s="401"/>
      <c r="KUB1844" s="401"/>
      <c r="KUC1844" s="401"/>
      <c r="KUD1844" s="401"/>
      <c r="KUE1844" s="401"/>
      <c r="KUF1844" s="401"/>
      <c r="KUG1844" s="401"/>
      <c r="KUH1844" s="401"/>
      <c r="KUI1844" s="401"/>
      <c r="KUJ1844" s="401"/>
      <c r="KUK1844" s="401"/>
      <c r="KUL1844" s="401"/>
      <c r="KUM1844" s="401"/>
      <c r="KUN1844" s="401"/>
      <c r="KUO1844" s="401"/>
      <c r="KUP1844" s="401"/>
      <c r="KUQ1844" s="401"/>
      <c r="KUR1844" s="401"/>
      <c r="KUS1844" s="401"/>
      <c r="KUT1844" s="401"/>
      <c r="KUU1844" s="401"/>
      <c r="KUV1844" s="401"/>
      <c r="KUW1844" s="401"/>
      <c r="KUX1844" s="401"/>
      <c r="KUY1844" s="401"/>
      <c r="KUZ1844" s="401"/>
      <c r="KVA1844" s="401"/>
      <c r="KVB1844" s="401"/>
      <c r="KVC1844" s="401"/>
      <c r="KVD1844" s="401"/>
      <c r="KVE1844" s="401"/>
      <c r="KVF1844" s="401"/>
      <c r="KVG1844" s="401"/>
      <c r="KVH1844" s="401"/>
      <c r="KVI1844" s="401"/>
      <c r="KVJ1844" s="401"/>
      <c r="KVK1844" s="401"/>
      <c r="KVL1844" s="401"/>
      <c r="KVM1844" s="401"/>
      <c r="KVN1844" s="401"/>
      <c r="KVO1844" s="401"/>
      <c r="KVP1844" s="401"/>
      <c r="KVQ1844" s="401"/>
      <c r="KVR1844" s="401"/>
      <c r="KVS1844" s="401"/>
      <c r="KVT1844" s="401"/>
      <c r="KVU1844" s="401"/>
      <c r="KVV1844" s="401"/>
      <c r="KVW1844" s="401"/>
      <c r="KVX1844" s="401"/>
      <c r="KVY1844" s="401"/>
      <c r="KVZ1844" s="401"/>
      <c r="KWA1844" s="401"/>
      <c r="KWB1844" s="401"/>
      <c r="KWC1844" s="401"/>
      <c r="KWD1844" s="401"/>
      <c r="KWE1844" s="401"/>
      <c r="KWF1844" s="401"/>
      <c r="KWG1844" s="401"/>
      <c r="KWH1844" s="401"/>
      <c r="KWI1844" s="401"/>
      <c r="KWJ1844" s="401"/>
      <c r="KWK1844" s="401"/>
      <c r="KWL1844" s="401"/>
      <c r="KWM1844" s="401"/>
      <c r="KWN1844" s="401"/>
      <c r="KWO1844" s="401"/>
      <c r="KWP1844" s="401"/>
      <c r="KWQ1844" s="401"/>
      <c r="KWR1844" s="401"/>
      <c r="KWS1844" s="401"/>
      <c r="KWT1844" s="401"/>
      <c r="KWU1844" s="401"/>
      <c r="KWV1844" s="401"/>
      <c r="KWW1844" s="401"/>
      <c r="KWX1844" s="401"/>
      <c r="KWY1844" s="401"/>
      <c r="KWZ1844" s="401"/>
      <c r="KXA1844" s="401"/>
      <c r="KXB1844" s="401"/>
      <c r="KXC1844" s="401"/>
      <c r="KXD1844" s="401"/>
      <c r="KXE1844" s="401"/>
      <c r="KXF1844" s="401"/>
      <c r="KXG1844" s="401"/>
      <c r="KXH1844" s="401"/>
      <c r="KXI1844" s="401"/>
      <c r="KXJ1844" s="401"/>
      <c r="KXK1844" s="401"/>
      <c r="KXL1844" s="401"/>
      <c r="KXM1844" s="401"/>
      <c r="KXN1844" s="401"/>
      <c r="KXO1844" s="401"/>
      <c r="KXP1844" s="401"/>
      <c r="KXQ1844" s="401"/>
      <c r="KXR1844" s="401"/>
      <c r="KXS1844" s="401"/>
      <c r="KXT1844" s="401"/>
      <c r="KXU1844" s="401"/>
      <c r="KXV1844" s="401"/>
      <c r="KXW1844" s="401"/>
      <c r="KXX1844" s="401"/>
      <c r="KXY1844" s="401"/>
      <c r="KXZ1844" s="401"/>
      <c r="KYA1844" s="401"/>
      <c r="KYB1844" s="401"/>
      <c r="KYC1844" s="401"/>
      <c r="KYD1844" s="401"/>
      <c r="KYE1844" s="401"/>
      <c r="KYF1844" s="401"/>
      <c r="KYG1844" s="401"/>
      <c r="KYH1844" s="401"/>
      <c r="KYI1844" s="401"/>
      <c r="KYJ1844" s="401"/>
      <c r="KYK1844" s="401"/>
      <c r="KYL1844" s="401"/>
      <c r="KYM1844" s="401"/>
      <c r="KYN1844" s="401"/>
      <c r="KYO1844" s="401"/>
      <c r="KYP1844" s="401"/>
      <c r="KYQ1844" s="401"/>
      <c r="KYR1844" s="401"/>
      <c r="KYS1844" s="401"/>
      <c r="KYT1844" s="401"/>
      <c r="KYU1844" s="401"/>
      <c r="KYV1844" s="401"/>
      <c r="KYW1844" s="401"/>
      <c r="KYX1844" s="401"/>
      <c r="KYY1844" s="401"/>
      <c r="KYZ1844" s="401"/>
      <c r="KZA1844" s="401"/>
      <c r="KZB1844" s="401"/>
      <c r="KZC1844" s="401"/>
      <c r="KZD1844" s="401"/>
      <c r="KZE1844" s="401"/>
      <c r="KZF1844" s="401"/>
      <c r="KZG1844" s="401"/>
      <c r="KZH1844" s="401"/>
      <c r="KZI1844" s="401"/>
      <c r="KZJ1844" s="401"/>
      <c r="KZK1844" s="401"/>
      <c r="KZL1844" s="401"/>
      <c r="KZM1844" s="401"/>
      <c r="KZN1844" s="401"/>
      <c r="KZO1844" s="401"/>
      <c r="KZP1844" s="401"/>
      <c r="KZQ1844" s="401"/>
      <c r="KZR1844" s="401"/>
      <c r="KZS1844" s="401"/>
      <c r="KZT1844" s="401"/>
      <c r="KZU1844" s="401"/>
      <c r="KZV1844" s="401"/>
      <c r="KZW1844" s="401"/>
      <c r="KZX1844" s="401"/>
      <c r="KZY1844" s="401"/>
      <c r="KZZ1844" s="401"/>
      <c r="LAA1844" s="401"/>
      <c r="LAB1844" s="401"/>
      <c r="LAC1844" s="401"/>
      <c r="LAD1844" s="401"/>
      <c r="LAE1844" s="401"/>
      <c r="LAF1844" s="401"/>
      <c r="LAG1844" s="401"/>
      <c r="LAH1844" s="401"/>
      <c r="LAI1844" s="401"/>
      <c r="LAJ1844" s="401"/>
      <c r="LAK1844" s="401"/>
      <c r="LAL1844" s="401"/>
      <c r="LAM1844" s="401"/>
      <c r="LAN1844" s="401"/>
      <c r="LAO1844" s="401"/>
      <c r="LAP1844" s="401"/>
      <c r="LAQ1844" s="401"/>
      <c r="LAR1844" s="401"/>
      <c r="LAS1844" s="401"/>
      <c r="LAT1844" s="401"/>
      <c r="LAU1844" s="401"/>
      <c r="LAV1844" s="401"/>
      <c r="LAW1844" s="401"/>
      <c r="LAX1844" s="401"/>
      <c r="LAY1844" s="401"/>
      <c r="LAZ1844" s="401"/>
      <c r="LBA1844" s="401"/>
      <c r="LBB1844" s="401"/>
      <c r="LBC1844" s="401"/>
      <c r="LBD1844" s="401"/>
      <c r="LBE1844" s="401"/>
      <c r="LBF1844" s="401"/>
      <c r="LBG1844" s="401"/>
      <c r="LBH1844" s="401"/>
      <c r="LBI1844" s="401"/>
      <c r="LBJ1844" s="401"/>
      <c r="LBK1844" s="401"/>
      <c r="LBL1844" s="401"/>
      <c r="LBM1844" s="401"/>
      <c r="LBN1844" s="401"/>
      <c r="LBO1844" s="401"/>
      <c r="LBP1844" s="401"/>
      <c r="LBQ1844" s="401"/>
      <c r="LBR1844" s="401"/>
      <c r="LBS1844" s="401"/>
      <c r="LBT1844" s="401"/>
      <c r="LBU1844" s="401"/>
      <c r="LBV1844" s="401"/>
      <c r="LBW1844" s="401"/>
      <c r="LBX1844" s="401"/>
      <c r="LBY1844" s="401"/>
      <c r="LBZ1844" s="401"/>
      <c r="LCA1844" s="401"/>
      <c r="LCB1844" s="401"/>
      <c r="LCC1844" s="401"/>
      <c r="LCD1844" s="401"/>
      <c r="LCE1844" s="401"/>
      <c r="LCF1844" s="401"/>
      <c r="LCG1844" s="401"/>
      <c r="LCH1844" s="401"/>
      <c r="LCI1844" s="401"/>
      <c r="LCJ1844" s="401"/>
      <c r="LCK1844" s="401"/>
      <c r="LCL1844" s="401"/>
      <c r="LCM1844" s="401"/>
      <c r="LCN1844" s="401"/>
      <c r="LCO1844" s="401"/>
      <c r="LCP1844" s="401"/>
      <c r="LCQ1844" s="401"/>
      <c r="LCR1844" s="401"/>
      <c r="LCS1844" s="401"/>
      <c r="LCT1844" s="401"/>
      <c r="LCU1844" s="401"/>
      <c r="LCV1844" s="401"/>
      <c r="LCW1844" s="401"/>
      <c r="LCX1844" s="401"/>
      <c r="LCY1844" s="401"/>
      <c r="LCZ1844" s="401"/>
      <c r="LDA1844" s="401"/>
      <c r="LDB1844" s="401"/>
      <c r="LDC1844" s="401"/>
      <c r="LDD1844" s="401"/>
      <c r="LDE1844" s="401"/>
      <c r="LDF1844" s="401"/>
      <c r="LDG1844" s="401"/>
      <c r="LDH1844" s="401"/>
      <c r="LDI1844" s="401"/>
      <c r="LDJ1844" s="401"/>
      <c r="LDK1844" s="401"/>
      <c r="LDL1844" s="401"/>
      <c r="LDM1844" s="401"/>
      <c r="LDN1844" s="401"/>
      <c r="LDO1844" s="401"/>
      <c r="LDP1844" s="401"/>
      <c r="LDQ1844" s="401"/>
      <c r="LDR1844" s="401"/>
      <c r="LDS1844" s="401"/>
      <c r="LDT1844" s="401"/>
      <c r="LDU1844" s="401"/>
      <c r="LDV1844" s="401"/>
      <c r="LDW1844" s="401"/>
      <c r="LDX1844" s="401"/>
      <c r="LDY1844" s="401"/>
      <c r="LDZ1844" s="401"/>
      <c r="LEA1844" s="401"/>
      <c r="LEB1844" s="401"/>
      <c r="LEC1844" s="401"/>
      <c r="LED1844" s="401"/>
      <c r="LEE1844" s="401"/>
      <c r="LEF1844" s="401"/>
      <c r="LEG1844" s="401"/>
      <c r="LEH1844" s="401"/>
      <c r="LEI1844" s="401"/>
      <c r="LEJ1844" s="401"/>
      <c r="LEK1844" s="401"/>
      <c r="LEL1844" s="401"/>
      <c r="LEM1844" s="401"/>
      <c r="LEN1844" s="401"/>
      <c r="LEO1844" s="401"/>
      <c r="LEP1844" s="401"/>
      <c r="LEQ1844" s="401"/>
      <c r="LER1844" s="401"/>
      <c r="LES1844" s="401"/>
      <c r="LET1844" s="401"/>
      <c r="LEU1844" s="401"/>
      <c r="LEV1844" s="401"/>
      <c r="LEW1844" s="401"/>
      <c r="LEX1844" s="401"/>
      <c r="LEY1844" s="401"/>
      <c r="LEZ1844" s="401"/>
      <c r="LFA1844" s="401"/>
      <c r="LFB1844" s="401"/>
      <c r="LFC1844" s="401"/>
      <c r="LFD1844" s="401"/>
      <c r="LFE1844" s="401"/>
      <c r="LFF1844" s="401"/>
      <c r="LFG1844" s="401"/>
      <c r="LFH1844" s="401"/>
      <c r="LFI1844" s="401"/>
      <c r="LFJ1844" s="401"/>
      <c r="LFK1844" s="401"/>
      <c r="LFL1844" s="401"/>
      <c r="LFM1844" s="401"/>
      <c r="LFN1844" s="401"/>
      <c r="LFO1844" s="401"/>
      <c r="LFP1844" s="401"/>
      <c r="LFQ1844" s="401"/>
      <c r="LFR1844" s="401"/>
      <c r="LFS1844" s="401"/>
      <c r="LFT1844" s="401"/>
      <c r="LFU1844" s="401"/>
      <c r="LFV1844" s="401"/>
      <c r="LFW1844" s="401"/>
      <c r="LFX1844" s="401"/>
      <c r="LFY1844" s="401"/>
      <c r="LFZ1844" s="401"/>
      <c r="LGA1844" s="401"/>
      <c r="LGB1844" s="401"/>
      <c r="LGC1844" s="401"/>
      <c r="LGD1844" s="401"/>
      <c r="LGE1844" s="401"/>
      <c r="LGF1844" s="401"/>
      <c r="LGG1844" s="401"/>
      <c r="LGH1844" s="401"/>
      <c r="LGI1844" s="401"/>
      <c r="LGJ1844" s="401"/>
      <c r="LGK1844" s="401"/>
      <c r="LGL1844" s="401"/>
      <c r="LGM1844" s="401"/>
      <c r="LGN1844" s="401"/>
      <c r="LGO1844" s="401"/>
      <c r="LGP1844" s="401"/>
      <c r="LGQ1844" s="401"/>
      <c r="LGR1844" s="401"/>
      <c r="LGS1844" s="401"/>
      <c r="LGT1844" s="401"/>
      <c r="LGU1844" s="401"/>
      <c r="LGV1844" s="401"/>
      <c r="LGW1844" s="401"/>
      <c r="LGX1844" s="401"/>
      <c r="LGY1844" s="401"/>
      <c r="LGZ1844" s="401"/>
      <c r="LHA1844" s="401"/>
      <c r="LHB1844" s="401"/>
      <c r="LHC1844" s="401"/>
      <c r="LHD1844" s="401"/>
      <c r="LHE1844" s="401"/>
      <c r="LHF1844" s="401"/>
      <c r="LHG1844" s="401"/>
      <c r="LHH1844" s="401"/>
      <c r="LHI1844" s="401"/>
      <c r="LHJ1844" s="401"/>
      <c r="LHK1844" s="401"/>
      <c r="LHL1844" s="401"/>
      <c r="LHM1844" s="401"/>
      <c r="LHN1844" s="401"/>
      <c r="LHO1844" s="401"/>
      <c r="LHP1844" s="401"/>
      <c r="LHQ1844" s="401"/>
      <c r="LHR1844" s="401"/>
      <c r="LHS1844" s="401"/>
      <c r="LHT1844" s="401"/>
      <c r="LHU1844" s="401"/>
      <c r="LHV1844" s="401"/>
      <c r="LHW1844" s="401"/>
      <c r="LHX1844" s="401"/>
      <c r="LHY1844" s="401"/>
      <c r="LHZ1844" s="401"/>
      <c r="LIA1844" s="401"/>
      <c r="LIB1844" s="401"/>
      <c r="LIC1844" s="401"/>
      <c r="LID1844" s="401"/>
      <c r="LIE1844" s="401"/>
      <c r="LIF1844" s="401"/>
      <c r="LIG1844" s="401"/>
      <c r="LIH1844" s="401"/>
      <c r="LII1844" s="401"/>
      <c r="LIJ1844" s="401"/>
      <c r="LIK1844" s="401"/>
      <c r="LIL1844" s="401"/>
      <c r="LIM1844" s="401"/>
      <c r="LIN1844" s="401"/>
      <c r="LIO1844" s="401"/>
      <c r="LIP1844" s="401"/>
      <c r="LIQ1844" s="401"/>
      <c r="LIR1844" s="401"/>
      <c r="LIS1844" s="401"/>
      <c r="LIT1844" s="401"/>
      <c r="LIU1844" s="401"/>
      <c r="LIV1844" s="401"/>
      <c r="LIW1844" s="401"/>
      <c r="LIX1844" s="401"/>
      <c r="LIY1844" s="401"/>
      <c r="LIZ1844" s="401"/>
      <c r="LJA1844" s="401"/>
      <c r="LJB1844" s="401"/>
      <c r="LJC1844" s="401"/>
      <c r="LJD1844" s="401"/>
      <c r="LJE1844" s="401"/>
      <c r="LJF1844" s="401"/>
      <c r="LJG1844" s="401"/>
      <c r="LJH1844" s="401"/>
      <c r="LJI1844" s="401"/>
      <c r="LJJ1844" s="401"/>
      <c r="LJK1844" s="401"/>
      <c r="LJL1844" s="401"/>
      <c r="LJM1844" s="401"/>
      <c r="LJN1844" s="401"/>
      <c r="LJO1844" s="401"/>
      <c r="LJP1844" s="401"/>
      <c r="LJQ1844" s="401"/>
      <c r="LJR1844" s="401"/>
      <c r="LJS1844" s="401"/>
      <c r="LJT1844" s="401"/>
      <c r="LJU1844" s="401"/>
      <c r="LJV1844" s="401"/>
      <c r="LJW1844" s="401"/>
      <c r="LJX1844" s="401"/>
      <c r="LJY1844" s="401"/>
      <c r="LJZ1844" s="401"/>
      <c r="LKA1844" s="401"/>
      <c r="LKB1844" s="401"/>
      <c r="LKC1844" s="401"/>
      <c r="LKD1844" s="401"/>
      <c r="LKE1844" s="401"/>
      <c r="LKF1844" s="401"/>
      <c r="LKG1844" s="401"/>
      <c r="LKH1844" s="401"/>
      <c r="LKI1844" s="401"/>
      <c r="LKJ1844" s="401"/>
      <c r="LKK1844" s="401"/>
      <c r="LKL1844" s="401"/>
      <c r="LKM1844" s="401"/>
      <c r="LKN1844" s="401"/>
      <c r="LKO1844" s="401"/>
      <c r="LKP1844" s="401"/>
      <c r="LKQ1844" s="401"/>
      <c r="LKR1844" s="401"/>
      <c r="LKS1844" s="401"/>
      <c r="LKT1844" s="401"/>
      <c r="LKU1844" s="401"/>
      <c r="LKV1844" s="401"/>
      <c r="LKW1844" s="401"/>
      <c r="LKX1844" s="401"/>
      <c r="LKY1844" s="401"/>
      <c r="LKZ1844" s="401"/>
      <c r="LLA1844" s="401"/>
      <c r="LLB1844" s="401"/>
      <c r="LLC1844" s="401"/>
      <c r="LLD1844" s="401"/>
      <c r="LLE1844" s="401"/>
      <c r="LLF1844" s="401"/>
      <c r="LLG1844" s="401"/>
      <c r="LLH1844" s="401"/>
      <c r="LLI1844" s="401"/>
      <c r="LLJ1844" s="401"/>
      <c r="LLK1844" s="401"/>
      <c r="LLL1844" s="401"/>
      <c r="LLM1844" s="401"/>
      <c r="LLN1844" s="401"/>
      <c r="LLO1844" s="401"/>
      <c r="LLP1844" s="401"/>
      <c r="LLQ1844" s="401"/>
      <c r="LLR1844" s="401"/>
      <c r="LLS1844" s="401"/>
      <c r="LLT1844" s="401"/>
      <c r="LLU1844" s="401"/>
      <c r="LLV1844" s="401"/>
      <c r="LLW1844" s="401"/>
      <c r="LLX1844" s="401"/>
      <c r="LLY1844" s="401"/>
      <c r="LLZ1844" s="401"/>
      <c r="LMA1844" s="401"/>
      <c r="LMB1844" s="401"/>
      <c r="LMC1844" s="401"/>
      <c r="LMD1844" s="401"/>
      <c r="LME1844" s="401"/>
      <c r="LMF1844" s="401"/>
      <c r="LMG1844" s="401"/>
      <c r="LMH1844" s="401"/>
      <c r="LMI1844" s="401"/>
      <c r="LMJ1844" s="401"/>
      <c r="LMK1844" s="401"/>
      <c r="LML1844" s="401"/>
      <c r="LMM1844" s="401"/>
      <c r="LMN1844" s="401"/>
      <c r="LMO1844" s="401"/>
      <c r="LMP1844" s="401"/>
      <c r="LMQ1844" s="401"/>
      <c r="LMR1844" s="401"/>
      <c r="LMS1844" s="401"/>
      <c r="LMT1844" s="401"/>
      <c r="LMU1844" s="401"/>
      <c r="LMV1844" s="401"/>
      <c r="LMW1844" s="401"/>
      <c r="LMX1844" s="401"/>
      <c r="LMY1844" s="401"/>
      <c r="LMZ1844" s="401"/>
      <c r="LNA1844" s="401"/>
      <c r="LNB1844" s="401"/>
      <c r="LNC1844" s="401"/>
      <c r="LND1844" s="401"/>
      <c r="LNE1844" s="401"/>
      <c r="LNF1844" s="401"/>
      <c r="LNG1844" s="401"/>
      <c r="LNH1844" s="401"/>
      <c r="LNI1844" s="401"/>
      <c r="LNJ1844" s="401"/>
      <c r="LNK1844" s="401"/>
      <c r="LNL1844" s="401"/>
      <c r="LNM1844" s="401"/>
      <c r="LNN1844" s="401"/>
      <c r="LNO1844" s="401"/>
      <c r="LNP1844" s="401"/>
      <c r="LNQ1844" s="401"/>
      <c r="LNR1844" s="401"/>
      <c r="LNS1844" s="401"/>
      <c r="LNT1844" s="401"/>
      <c r="LNU1844" s="401"/>
      <c r="LNV1844" s="401"/>
      <c r="LNW1844" s="401"/>
      <c r="LNX1844" s="401"/>
      <c r="LNY1844" s="401"/>
      <c r="LNZ1844" s="401"/>
      <c r="LOA1844" s="401"/>
      <c r="LOB1844" s="401"/>
      <c r="LOC1844" s="401"/>
      <c r="LOD1844" s="401"/>
      <c r="LOE1844" s="401"/>
      <c r="LOF1844" s="401"/>
      <c r="LOG1844" s="401"/>
      <c r="LOH1844" s="401"/>
      <c r="LOI1844" s="401"/>
      <c r="LOJ1844" s="401"/>
      <c r="LOK1844" s="401"/>
      <c r="LOL1844" s="401"/>
      <c r="LOM1844" s="401"/>
      <c r="LON1844" s="401"/>
      <c r="LOO1844" s="401"/>
      <c r="LOP1844" s="401"/>
      <c r="LOQ1844" s="401"/>
      <c r="LOR1844" s="401"/>
      <c r="LOS1844" s="401"/>
      <c r="LOT1844" s="401"/>
      <c r="LOU1844" s="401"/>
      <c r="LOV1844" s="401"/>
      <c r="LOW1844" s="401"/>
      <c r="LOX1844" s="401"/>
      <c r="LOY1844" s="401"/>
      <c r="LOZ1844" s="401"/>
      <c r="LPA1844" s="401"/>
      <c r="LPB1844" s="401"/>
      <c r="LPC1844" s="401"/>
      <c r="LPD1844" s="401"/>
      <c r="LPE1844" s="401"/>
      <c r="LPF1844" s="401"/>
      <c r="LPG1844" s="401"/>
      <c r="LPH1844" s="401"/>
      <c r="LPI1844" s="401"/>
      <c r="LPJ1844" s="401"/>
      <c r="LPK1844" s="401"/>
      <c r="LPL1844" s="401"/>
      <c r="LPM1844" s="401"/>
      <c r="LPN1844" s="401"/>
      <c r="LPO1844" s="401"/>
      <c r="LPP1844" s="401"/>
      <c r="LPQ1844" s="401"/>
      <c r="LPR1844" s="401"/>
      <c r="LPS1844" s="401"/>
      <c r="LPT1844" s="401"/>
      <c r="LPU1844" s="401"/>
      <c r="LPV1844" s="401"/>
      <c r="LPW1844" s="401"/>
      <c r="LPX1844" s="401"/>
      <c r="LPY1844" s="401"/>
      <c r="LPZ1844" s="401"/>
      <c r="LQA1844" s="401"/>
      <c r="LQB1844" s="401"/>
      <c r="LQC1844" s="401"/>
      <c r="LQD1844" s="401"/>
      <c r="LQE1844" s="401"/>
      <c r="LQF1844" s="401"/>
      <c r="LQG1844" s="401"/>
      <c r="LQH1844" s="401"/>
      <c r="LQI1844" s="401"/>
      <c r="LQJ1844" s="401"/>
      <c r="LQK1844" s="401"/>
      <c r="LQL1844" s="401"/>
      <c r="LQM1844" s="401"/>
      <c r="LQN1844" s="401"/>
      <c r="LQO1844" s="401"/>
      <c r="LQP1844" s="401"/>
      <c r="LQQ1844" s="401"/>
      <c r="LQR1844" s="401"/>
      <c r="LQS1844" s="401"/>
      <c r="LQT1844" s="401"/>
      <c r="LQU1844" s="401"/>
      <c r="LQV1844" s="401"/>
      <c r="LQW1844" s="401"/>
      <c r="LQX1844" s="401"/>
      <c r="LQY1844" s="401"/>
      <c r="LQZ1844" s="401"/>
      <c r="LRA1844" s="401"/>
      <c r="LRB1844" s="401"/>
      <c r="LRC1844" s="401"/>
      <c r="LRD1844" s="401"/>
      <c r="LRE1844" s="401"/>
      <c r="LRF1844" s="401"/>
      <c r="LRG1844" s="401"/>
      <c r="LRH1844" s="401"/>
      <c r="LRI1844" s="401"/>
      <c r="LRJ1844" s="401"/>
      <c r="LRK1844" s="401"/>
      <c r="LRL1844" s="401"/>
      <c r="LRM1844" s="401"/>
      <c r="LRN1844" s="401"/>
      <c r="LRO1844" s="401"/>
      <c r="LRP1844" s="401"/>
      <c r="LRQ1844" s="401"/>
      <c r="LRR1844" s="401"/>
      <c r="LRS1844" s="401"/>
      <c r="LRT1844" s="401"/>
      <c r="LRU1844" s="401"/>
      <c r="LRV1844" s="401"/>
      <c r="LRW1844" s="401"/>
      <c r="LRX1844" s="401"/>
      <c r="LRY1844" s="401"/>
      <c r="LRZ1844" s="401"/>
      <c r="LSA1844" s="401"/>
      <c r="LSB1844" s="401"/>
      <c r="LSC1844" s="401"/>
      <c r="LSD1844" s="401"/>
      <c r="LSE1844" s="401"/>
      <c r="LSF1844" s="401"/>
      <c r="LSG1844" s="401"/>
      <c r="LSH1844" s="401"/>
      <c r="LSI1844" s="401"/>
      <c r="LSJ1844" s="401"/>
      <c r="LSK1844" s="401"/>
      <c r="LSL1844" s="401"/>
      <c r="LSM1844" s="401"/>
      <c r="LSN1844" s="401"/>
      <c r="LSO1844" s="401"/>
      <c r="LSP1844" s="401"/>
      <c r="LSQ1844" s="401"/>
      <c r="LSR1844" s="401"/>
      <c r="LSS1844" s="401"/>
      <c r="LST1844" s="401"/>
      <c r="LSU1844" s="401"/>
      <c r="LSV1844" s="401"/>
      <c r="LSW1844" s="401"/>
      <c r="LSX1844" s="401"/>
      <c r="LSY1844" s="401"/>
      <c r="LSZ1844" s="401"/>
      <c r="LTA1844" s="401"/>
      <c r="LTB1844" s="401"/>
      <c r="LTC1844" s="401"/>
      <c r="LTD1844" s="401"/>
      <c r="LTE1844" s="401"/>
      <c r="LTF1844" s="401"/>
      <c r="LTG1844" s="401"/>
      <c r="LTH1844" s="401"/>
      <c r="LTI1844" s="401"/>
      <c r="LTJ1844" s="401"/>
      <c r="LTK1844" s="401"/>
      <c r="LTL1844" s="401"/>
      <c r="LTM1844" s="401"/>
      <c r="LTN1844" s="401"/>
      <c r="LTO1844" s="401"/>
      <c r="LTP1844" s="401"/>
      <c r="LTQ1844" s="401"/>
      <c r="LTR1844" s="401"/>
      <c r="LTS1844" s="401"/>
      <c r="LTT1844" s="401"/>
      <c r="LTU1844" s="401"/>
      <c r="LTV1844" s="401"/>
      <c r="LTW1844" s="401"/>
      <c r="LTX1844" s="401"/>
      <c r="LTY1844" s="401"/>
      <c r="LTZ1844" s="401"/>
      <c r="LUA1844" s="401"/>
      <c r="LUB1844" s="401"/>
      <c r="LUC1844" s="401"/>
      <c r="LUD1844" s="401"/>
      <c r="LUE1844" s="401"/>
      <c r="LUF1844" s="401"/>
      <c r="LUG1844" s="401"/>
      <c r="LUH1844" s="401"/>
      <c r="LUI1844" s="401"/>
      <c r="LUJ1844" s="401"/>
      <c r="LUK1844" s="401"/>
      <c r="LUL1844" s="401"/>
      <c r="LUM1844" s="401"/>
      <c r="LUN1844" s="401"/>
      <c r="LUO1844" s="401"/>
      <c r="LUP1844" s="401"/>
      <c r="LUQ1844" s="401"/>
      <c r="LUR1844" s="401"/>
      <c r="LUS1844" s="401"/>
      <c r="LUT1844" s="401"/>
      <c r="LUU1844" s="401"/>
      <c r="LUV1844" s="401"/>
      <c r="LUW1844" s="401"/>
      <c r="LUX1844" s="401"/>
      <c r="LUY1844" s="401"/>
      <c r="LUZ1844" s="401"/>
      <c r="LVA1844" s="401"/>
      <c r="LVB1844" s="401"/>
      <c r="LVC1844" s="401"/>
      <c r="LVD1844" s="401"/>
      <c r="LVE1844" s="401"/>
      <c r="LVF1844" s="401"/>
      <c r="LVG1844" s="401"/>
      <c r="LVH1844" s="401"/>
      <c r="LVI1844" s="401"/>
      <c r="LVJ1844" s="401"/>
      <c r="LVK1844" s="401"/>
      <c r="LVL1844" s="401"/>
      <c r="LVM1844" s="401"/>
      <c r="LVN1844" s="401"/>
      <c r="LVO1844" s="401"/>
      <c r="LVP1844" s="401"/>
      <c r="LVQ1844" s="401"/>
      <c r="LVR1844" s="401"/>
      <c r="LVS1844" s="401"/>
      <c r="LVT1844" s="401"/>
      <c r="LVU1844" s="401"/>
      <c r="LVV1844" s="401"/>
      <c r="LVW1844" s="401"/>
      <c r="LVX1844" s="401"/>
      <c r="LVY1844" s="401"/>
      <c r="LVZ1844" s="401"/>
      <c r="LWA1844" s="401"/>
      <c r="LWB1844" s="401"/>
      <c r="LWC1844" s="401"/>
      <c r="LWD1844" s="401"/>
      <c r="LWE1844" s="401"/>
      <c r="LWF1844" s="401"/>
      <c r="LWG1844" s="401"/>
      <c r="LWH1844" s="401"/>
      <c r="LWI1844" s="401"/>
      <c r="LWJ1844" s="401"/>
      <c r="LWK1844" s="401"/>
      <c r="LWL1844" s="401"/>
      <c r="LWM1844" s="401"/>
      <c r="LWN1844" s="401"/>
      <c r="LWO1844" s="401"/>
      <c r="LWP1844" s="401"/>
      <c r="LWQ1844" s="401"/>
      <c r="LWR1844" s="401"/>
      <c r="LWS1844" s="401"/>
      <c r="LWT1844" s="401"/>
      <c r="LWU1844" s="401"/>
      <c r="LWV1844" s="401"/>
      <c r="LWW1844" s="401"/>
      <c r="LWX1844" s="401"/>
      <c r="LWY1844" s="401"/>
      <c r="LWZ1844" s="401"/>
      <c r="LXA1844" s="401"/>
      <c r="LXB1844" s="401"/>
      <c r="LXC1844" s="401"/>
      <c r="LXD1844" s="401"/>
      <c r="LXE1844" s="401"/>
      <c r="LXF1844" s="401"/>
      <c r="LXG1844" s="401"/>
      <c r="LXH1844" s="401"/>
      <c r="LXI1844" s="401"/>
      <c r="LXJ1844" s="401"/>
      <c r="LXK1844" s="401"/>
      <c r="LXL1844" s="401"/>
      <c r="LXM1844" s="401"/>
      <c r="LXN1844" s="401"/>
      <c r="LXO1844" s="401"/>
      <c r="LXP1844" s="401"/>
      <c r="LXQ1844" s="401"/>
      <c r="LXR1844" s="401"/>
      <c r="LXS1844" s="401"/>
      <c r="LXT1844" s="401"/>
      <c r="LXU1844" s="401"/>
      <c r="LXV1844" s="401"/>
      <c r="LXW1844" s="401"/>
      <c r="LXX1844" s="401"/>
      <c r="LXY1844" s="401"/>
      <c r="LXZ1844" s="401"/>
      <c r="LYA1844" s="401"/>
      <c r="LYB1844" s="401"/>
      <c r="LYC1844" s="401"/>
      <c r="LYD1844" s="401"/>
      <c r="LYE1844" s="401"/>
      <c r="LYF1844" s="401"/>
      <c r="LYG1844" s="401"/>
      <c r="LYH1844" s="401"/>
      <c r="LYI1844" s="401"/>
      <c r="LYJ1844" s="401"/>
      <c r="LYK1844" s="401"/>
      <c r="LYL1844" s="401"/>
      <c r="LYM1844" s="401"/>
      <c r="LYN1844" s="401"/>
      <c r="LYO1844" s="401"/>
      <c r="LYP1844" s="401"/>
      <c r="LYQ1844" s="401"/>
      <c r="LYR1844" s="401"/>
      <c r="LYS1844" s="401"/>
      <c r="LYT1844" s="401"/>
      <c r="LYU1844" s="401"/>
      <c r="LYV1844" s="401"/>
      <c r="LYW1844" s="401"/>
      <c r="LYX1844" s="401"/>
      <c r="LYY1844" s="401"/>
      <c r="LYZ1844" s="401"/>
      <c r="LZA1844" s="401"/>
      <c r="LZB1844" s="401"/>
      <c r="LZC1844" s="401"/>
      <c r="LZD1844" s="401"/>
      <c r="LZE1844" s="401"/>
      <c r="LZF1844" s="401"/>
      <c r="LZG1844" s="401"/>
      <c r="LZH1844" s="401"/>
      <c r="LZI1844" s="401"/>
      <c r="LZJ1844" s="401"/>
      <c r="LZK1844" s="401"/>
      <c r="LZL1844" s="401"/>
      <c r="LZM1844" s="401"/>
      <c r="LZN1844" s="401"/>
      <c r="LZO1844" s="401"/>
      <c r="LZP1844" s="401"/>
      <c r="LZQ1844" s="401"/>
      <c r="LZR1844" s="401"/>
      <c r="LZS1844" s="401"/>
      <c r="LZT1844" s="401"/>
      <c r="LZU1844" s="401"/>
      <c r="LZV1844" s="401"/>
      <c r="LZW1844" s="401"/>
      <c r="LZX1844" s="401"/>
      <c r="LZY1844" s="401"/>
      <c r="LZZ1844" s="401"/>
      <c r="MAA1844" s="401"/>
      <c r="MAB1844" s="401"/>
      <c r="MAC1844" s="401"/>
      <c r="MAD1844" s="401"/>
      <c r="MAE1844" s="401"/>
      <c r="MAF1844" s="401"/>
      <c r="MAG1844" s="401"/>
      <c r="MAH1844" s="401"/>
      <c r="MAI1844" s="401"/>
      <c r="MAJ1844" s="401"/>
      <c r="MAK1844" s="401"/>
      <c r="MAL1844" s="401"/>
      <c r="MAM1844" s="401"/>
      <c r="MAN1844" s="401"/>
      <c r="MAO1844" s="401"/>
      <c r="MAP1844" s="401"/>
      <c r="MAQ1844" s="401"/>
      <c r="MAR1844" s="401"/>
      <c r="MAS1844" s="401"/>
      <c r="MAT1844" s="401"/>
      <c r="MAU1844" s="401"/>
      <c r="MAV1844" s="401"/>
      <c r="MAW1844" s="401"/>
      <c r="MAX1844" s="401"/>
      <c r="MAY1844" s="401"/>
      <c r="MAZ1844" s="401"/>
      <c r="MBA1844" s="401"/>
      <c r="MBB1844" s="401"/>
      <c r="MBC1844" s="401"/>
      <c r="MBD1844" s="401"/>
      <c r="MBE1844" s="401"/>
      <c r="MBF1844" s="401"/>
      <c r="MBG1844" s="401"/>
      <c r="MBH1844" s="401"/>
      <c r="MBI1844" s="401"/>
      <c r="MBJ1844" s="401"/>
      <c r="MBK1844" s="401"/>
      <c r="MBL1844" s="401"/>
      <c r="MBM1844" s="401"/>
      <c r="MBN1844" s="401"/>
      <c r="MBO1844" s="401"/>
      <c r="MBP1844" s="401"/>
      <c r="MBQ1844" s="401"/>
      <c r="MBR1844" s="401"/>
      <c r="MBS1844" s="401"/>
      <c r="MBT1844" s="401"/>
      <c r="MBU1844" s="401"/>
      <c r="MBV1844" s="401"/>
      <c r="MBW1844" s="401"/>
      <c r="MBX1844" s="401"/>
      <c r="MBY1844" s="401"/>
      <c r="MBZ1844" s="401"/>
      <c r="MCA1844" s="401"/>
      <c r="MCB1844" s="401"/>
      <c r="MCC1844" s="401"/>
      <c r="MCD1844" s="401"/>
      <c r="MCE1844" s="401"/>
      <c r="MCF1844" s="401"/>
      <c r="MCG1844" s="401"/>
      <c r="MCH1844" s="401"/>
      <c r="MCI1844" s="401"/>
      <c r="MCJ1844" s="401"/>
      <c r="MCK1844" s="401"/>
      <c r="MCL1844" s="401"/>
      <c r="MCM1844" s="401"/>
      <c r="MCN1844" s="401"/>
      <c r="MCO1844" s="401"/>
      <c r="MCP1844" s="401"/>
      <c r="MCQ1844" s="401"/>
      <c r="MCR1844" s="401"/>
      <c r="MCS1844" s="401"/>
      <c r="MCT1844" s="401"/>
      <c r="MCU1844" s="401"/>
      <c r="MCV1844" s="401"/>
      <c r="MCW1844" s="401"/>
      <c r="MCX1844" s="401"/>
      <c r="MCY1844" s="401"/>
      <c r="MCZ1844" s="401"/>
      <c r="MDA1844" s="401"/>
      <c r="MDB1844" s="401"/>
      <c r="MDC1844" s="401"/>
      <c r="MDD1844" s="401"/>
      <c r="MDE1844" s="401"/>
      <c r="MDF1844" s="401"/>
      <c r="MDG1844" s="401"/>
      <c r="MDH1844" s="401"/>
      <c r="MDI1844" s="401"/>
      <c r="MDJ1844" s="401"/>
      <c r="MDK1844" s="401"/>
      <c r="MDL1844" s="401"/>
      <c r="MDM1844" s="401"/>
      <c r="MDN1844" s="401"/>
      <c r="MDO1844" s="401"/>
      <c r="MDP1844" s="401"/>
      <c r="MDQ1844" s="401"/>
      <c r="MDR1844" s="401"/>
      <c r="MDS1844" s="401"/>
      <c r="MDT1844" s="401"/>
      <c r="MDU1844" s="401"/>
      <c r="MDV1844" s="401"/>
      <c r="MDW1844" s="401"/>
      <c r="MDX1844" s="401"/>
      <c r="MDY1844" s="401"/>
      <c r="MDZ1844" s="401"/>
      <c r="MEA1844" s="401"/>
      <c r="MEB1844" s="401"/>
      <c r="MEC1844" s="401"/>
      <c r="MED1844" s="401"/>
      <c r="MEE1844" s="401"/>
      <c r="MEF1844" s="401"/>
      <c r="MEG1844" s="401"/>
      <c r="MEH1844" s="401"/>
      <c r="MEI1844" s="401"/>
      <c r="MEJ1844" s="401"/>
      <c r="MEK1844" s="401"/>
      <c r="MEL1844" s="401"/>
      <c r="MEM1844" s="401"/>
      <c r="MEN1844" s="401"/>
      <c r="MEO1844" s="401"/>
      <c r="MEP1844" s="401"/>
      <c r="MEQ1844" s="401"/>
      <c r="MER1844" s="401"/>
      <c r="MES1844" s="401"/>
      <c r="MET1844" s="401"/>
      <c r="MEU1844" s="401"/>
      <c r="MEV1844" s="401"/>
      <c r="MEW1844" s="401"/>
      <c r="MEX1844" s="401"/>
      <c r="MEY1844" s="401"/>
      <c r="MEZ1844" s="401"/>
      <c r="MFA1844" s="401"/>
      <c r="MFB1844" s="401"/>
      <c r="MFC1844" s="401"/>
      <c r="MFD1844" s="401"/>
      <c r="MFE1844" s="401"/>
      <c r="MFF1844" s="401"/>
      <c r="MFG1844" s="401"/>
      <c r="MFH1844" s="401"/>
      <c r="MFI1844" s="401"/>
      <c r="MFJ1844" s="401"/>
      <c r="MFK1844" s="401"/>
      <c r="MFL1844" s="401"/>
      <c r="MFM1844" s="401"/>
      <c r="MFN1844" s="401"/>
      <c r="MFO1844" s="401"/>
      <c r="MFP1844" s="401"/>
      <c r="MFQ1844" s="401"/>
      <c r="MFR1844" s="401"/>
      <c r="MFS1844" s="401"/>
      <c r="MFT1844" s="401"/>
      <c r="MFU1844" s="401"/>
      <c r="MFV1844" s="401"/>
      <c r="MFW1844" s="401"/>
      <c r="MFX1844" s="401"/>
      <c r="MFY1844" s="401"/>
      <c r="MFZ1844" s="401"/>
      <c r="MGA1844" s="401"/>
      <c r="MGB1844" s="401"/>
      <c r="MGC1844" s="401"/>
      <c r="MGD1844" s="401"/>
      <c r="MGE1844" s="401"/>
      <c r="MGF1844" s="401"/>
      <c r="MGG1844" s="401"/>
      <c r="MGH1844" s="401"/>
      <c r="MGI1844" s="401"/>
      <c r="MGJ1844" s="401"/>
      <c r="MGK1844" s="401"/>
      <c r="MGL1844" s="401"/>
      <c r="MGM1844" s="401"/>
      <c r="MGN1844" s="401"/>
      <c r="MGO1844" s="401"/>
      <c r="MGP1844" s="401"/>
      <c r="MGQ1844" s="401"/>
      <c r="MGR1844" s="401"/>
      <c r="MGS1844" s="401"/>
      <c r="MGT1844" s="401"/>
      <c r="MGU1844" s="401"/>
      <c r="MGV1844" s="401"/>
      <c r="MGW1844" s="401"/>
      <c r="MGX1844" s="401"/>
      <c r="MGY1844" s="401"/>
      <c r="MGZ1844" s="401"/>
      <c r="MHA1844" s="401"/>
      <c r="MHB1844" s="401"/>
      <c r="MHC1844" s="401"/>
      <c r="MHD1844" s="401"/>
      <c r="MHE1844" s="401"/>
      <c r="MHF1844" s="401"/>
      <c r="MHG1844" s="401"/>
      <c r="MHH1844" s="401"/>
      <c r="MHI1844" s="401"/>
      <c r="MHJ1844" s="401"/>
      <c r="MHK1844" s="401"/>
      <c r="MHL1844" s="401"/>
      <c r="MHM1844" s="401"/>
      <c r="MHN1844" s="401"/>
      <c r="MHO1844" s="401"/>
      <c r="MHP1844" s="401"/>
      <c r="MHQ1844" s="401"/>
      <c r="MHR1844" s="401"/>
      <c r="MHS1844" s="401"/>
      <c r="MHT1844" s="401"/>
      <c r="MHU1844" s="401"/>
      <c r="MHV1844" s="401"/>
      <c r="MHW1844" s="401"/>
      <c r="MHX1844" s="401"/>
      <c r="MHY1844" s="401"/>
      <c r="MHZ1844" s="401"/>
      <c r="MIA1844" s="401"/>
      <c r="MIB1844" s="401"/>
      <c r="MIC1844" s="401"/>
      <c r="MID1844" s="401"/>
      <c r="MIE1844" s="401"/>
      <c r="MIF1844" s="401"/>
      <c r="MIG1844" s="401"/>
      <c r="MIH1844" s="401"/>
      <c r="MII1844" s="401"/>
      <c r="MIJ1844" s="401"/>
      <c r="MIK1844" s="401"/>
      <c r="MIL1844" s="401"/>
      <c r="MIM1844" s="401"/>
      <c r="MIN1844" s="401"/>
      <c r="MIO1844" s="401"/>
      <c r="MIP1844" s="401"/>
      <c r="MIQ1844" s="401"/>
      <c r="MIR1844" s="401"/>
      <c r="MIS1844" s="401"/>
      <c r="MIT1844" s="401"/>
      <c r="MIU1844" s="401"/>
      <c r="MIV1844" s="401"/>
      <c r="MIW1844" s="401"/>
      <c r="MIX1844" s="401"/>
      <c r="MIY1844" s="401"/>
      <c r="MIZ1844" s="401"/>
      <c r="MJA1844" s="401"/>
      <c r="MJB1844" s="401"/>
      <c r="MJC1844" s="401"/>
      <c r="MJD1844" s="401"/>
      <c r="MJE1844" s="401"/>
      <c r="MJF1844" s="401"/>
      <c r="MJG1844" s="401"/>
      <c r="MJH1844" s="401"/>
      <c r="MJI1844" s="401"/>
      <c r="MJJ1844" s="401"/>
      <c r="MJK1844" s="401"/>
      <c r="MJL1844" s="401"/>
      <c r="MJM1844" s="401"/>
      <c r="MJN1844" s="401"/>
      <c r="MJO1844" s="401"/>
      <c r="MJP1844" s="401"/>
      <c r="MJQ1844" s="401"/>
      <c r="MJR1844" s="401"/>
      <c r="MJS1844" s="401"/>
      <c r="MJT1844" s="401"/>
      <c r="MJU1844" s="401"/>
      <c r="MJV1844" s="401"/>
      <c r="MJW1844" s="401"/>
      <c r="MJX1844" s="401"/>
      <c r="MJY1844" s="401"/>
      <c r="MJZ1844" s="401"/>
      <c r="MKA1844" s="401"/>
      <c r="MKB1844" s="401"/>
      <c r="MKC1844" s="401"/>
      <c r="MKD1844" s="401"/>
      <c r="MKE1844" s="401"/>
      <c r="MKF1844" s="401"/>
      <c r="MKG1844" s="401"/>
      <c r="MKH1844" s="401"/>
      <c r="MKI1844" s="401"/>
      <c r="MKJ1844" s="401"/>
      <c r="MKK1844" s="401"/>
      <c r="MKL1844" s="401"/>
      <c r="MKM1844" s="401"/>
      <c r="MKN1844" s="401"/>
      <c r="MKO1844" s="401"/>
      <c r="MKP1844" s="401"/>
      <c r="MKQ1844" s="401"/>
      <c r="MKR1844" s="401"/>
      <c r="MKS1844" s="401"/>
      <c r="MKT1844" s="401"/>
      <c r="MKU1844" s="401"/>
      <c r="MKV1844" s="401"/>
      <c r="MKW1844" s="401"/>
      <c r="MKX1844" s="401"/>
      <c r="MKY1844" s="401"/>
      <c r="MKZ1844" s="401"/>
      <c r="MLA1844" s="401"/>
      <c r="MLB1844" s="401"/>
      <c r="MLC1844" s="401"/>
      <c r="MLD1844" s="401"/>
      <c r="MLE1844" s="401"/>
      <c r="MLF1844" s="401"/>
      <c r="MLG1844" s="401"/>
      <c r="MLH1844" s="401"/>
      <c r="MLI1844" s="401"/>
      <c r="MLJ1844" s="401"/>
      <c r="MLK1844" s="401"/>
      <c r="MLL1844" s="401"/>
      <c r="MLM1844" s="401"/>
      <c r="MLN1844" s="401"/>
      <c r="MLO1844" s="401"/>
      <c r="MLP1844" s="401"/>
      <c r="MLQ1844" s="401"/>
      <c r="MLR1844" s="401"/>
      <c r="MLS1844" s="401"/>
      <c r="MLT1844" s="401"/>
      <c r="MLU1844" s="401"/>
      <c r="MLV1844" s="401"/>
      <c r="MLW1844" s="401"/>
      <c r="MLX1844" s="401"/>
      <c r="MLY1844" s="401"/>
      <c r="MLZ1844" s="401"/>
      <c r="MMA1844" s="401"/>
      <c r="MMB1844" s="401"/>
      <c r="MMC1844" s="401"/>
      <c r="MMD1844" s="401"/>
      <c r="MME1844" s="401"/>
      <c r="MMF1844" s="401"/>
      <c r="MMG1844" s="401"/>
      <c r="MMH1844" s="401"/>
      <c r="MMI1844" s="401"/>
      <c r="MMJ1844" s="401"/>
      <c r="MMK1844" s="401"/>
      <c r="MML1844" s="401"/>
      <c r="MMM1844" s="401"/>
      <c r="MMN1844" s="401"/>
      <c r="MMO1844" s="401"/>
      <c r="MMP1844" s="401"/>
      <c r="MMQ1844" s="401"/>
      <c r="MMR1844" s="401"/>
      <c r="MMS1844" s="401"/>
      <c r="MMT1844" s="401"/>
      <c r="MMU1844" s="401"/>
      <c r="MMV1844" s="401"/>
      <c r="MMW1844" s="401"/>
      <c r="MMX1844" s="401"/>
      <c r="MMY1844" s="401"/>
      <c r="MMZ1844" s="401"/>
      <c r="MNA1844" s="401"/>
      <c r="MNB1844" s="401"/>
      <c r="MNC1844" s="401"/>
      <c r="MND1844" s="401"/>
      <c r="MNE1844" s="401"/>
      <c r="MNF1844" s="401"/>
      <c r="MNG1844" s="401"/>
      <c r="MNH1844" s="401"/>
      <c r="MNI1844" s="401"/>
      <c r="MNJ1844" s="401"/>
      <c r="MNK1844" s="401"/>
      <c r="MNL1844" s="401"/>
      <c r="MNM1844" s="401"/>
      <c r="MNN1844" s="401"/>
      <c r="MNO1844" s="401"/>
      <c r="MNP1844" s="401"/>
      <c r="MNQ1844" s="401"/>
      <c r="MNR1844" s="401"/>
      <c r="MNS1844" s="401"/>
      <c r="MNT1844" s="401"/>
      <c r="MNU1844" s="401"/>
      <c r="MNV1844" s="401"/>
      <c r="MNW1844" s="401"/>
      <c r="MNX1844" s="401"/>
      <c r="MNY1844" s="401"/>
      <c r="MNZ1844" s="401"/>
      <c r="MOA1844" s="401"/>
      <c r="MOB1844" s="401"/>
      <c r="MOC1844" s="401"/>
      <c r="MOD1844" s="401"/>
      <c r="MOE1844" s="401"/>
      <c r="MOF1844" s="401"/>
      <c r="MOG1844" s="401"/>
      <c r="MOH1844" s="401"/>
      <c r="MOI1844" s="401"/>
      <c r="MOJ1844" s="401"/>
      <c r="MOK1844" s="401"/>
      <c r="MOL1844" s="401"/>
      <c r="MOM1844" s="401"/>
      <c r="MON1844" s="401"/>
      <c r="MOO1844" s="401"/>
      <c r="MOP1844" s="401"/>
      <c r="MOQ1844" s="401"/>
      <c r="MOR1844" s="401"/>
      <c r="MOS1844" s="401"/>
      <c r="MOT1844" s="401"/>
      <c r="MOU1844" s="401"/>
      <c r="MOV1844" s="401"/>
      <c r="MOW1844" s="401"/>
      <c r="MOX1844" s="401"/>
      <c r="MOY1844" s="401"/>
      <c r="MOZ1844" s="401"/>
      <c r="MPA1844" s="401"/>
      <c r="MPB1844" s="401"/>
      <c r="MPC1844" s="401"/>
      <c r="MPD1844" s="401"/>
      <c r="MPE1844" s="401"/>
      <c r="MPF1844" s="401"/>
      <c r="MPG1844" s="401"/>
      <c r="MPH1844" s="401"/>
      <c r="MPI1844" s="401"/>
      <c r="MPJ1844" s="401"/>
      <c r="MPK1844" s="401"/>
      <c r="MPL1844" s="401"/>
      <c r="MPM1844" s="401"/>
      <c r="MPN1844" s="401"/>
      <c r="MPO1844" s="401"/>
      <c r="MPP1844" s="401"/>
      <c r="MPQ1844" s="401"/>
      <c r="MPR1844" s="401"/>
      <c r="MPS1844" s="401"/>
      <c r="MPT1844" s="401"/>
      <c r="MPU1844" s="401"/>
      <c r="MPV1844" s="401"/>
      <c r="MPW1844" s="401"/>
      <c r="MPX1844" s="401"/>
      <c r="MPY1844" s="401"/>
      <c r="MPZ1844" s="401"/>
      <c r="MQA1844" s="401"/>
      <c r="MQB1844" s="401"/>
      <c r="MQC1844" s="401"/>
      <c r="MQD1844" s="401"/>
      <c r="MQE1844" s="401"/>
      <c r="MQF1844" s="401"/>
      <c r="MQG1844" s="401"/>
      <c r="MQH1844" s="401"/>
      <c r="MQI1844" s="401"/>
      <c r="MQJ1844" s="401"/>
      <c r="MQK1844" s="401"/>
      <c r="MQL1844" s="401"/>
      <c r="MQM1844" s="401"/>
      <c r="MQN1844" s="401"/>
      <c r="MQO1844" s="401"/>
      <c r="MQP1844" s="401"/>
      <c r="MQQ1844" s="401"/>
      <c r="MQR1844" s="401"/>
      <c r="MQS1844" s="401"/>
      <c r="MQT1844" s="401"/>
      <c r="MQU1844" s="401"/>
      <c r="MQV1844" s="401"/>
      <c r="MQW1844" s="401"/>
      <c r="MQX1844" s="401"/>
      <c r="MQY1844" s="401"/>
      <c r="MQZ1844" s="401"/>
      <c r="MRA1844" s="401"/>
      <c r="MRB1844" s="401"/>
      <c r="MRC1844" s="401"/>
      <c r="MRD1844" s="401"/>
      <c r="MRE1844" s="401"/>
      <c r="MRF1844" s="401"/>
      <c r="MRG1844" s="401"/>
      <c r="MRH1844" s="401"/>
      <c r="MRI1844" s="401"/>
      <c r="MRJ1844" s="401"/>
      <c r="MRK1844" s="401"/>
      <c r="MRL1844" s="401"/>
      <c r="MRM1844" s="401"/>
      <c r="MRN1844" s="401"/>
      <c r="MRO1844" s="401"/>
      <c r="MRP1844" s="401"/>
      <c r="MRQ1844" s="401"/>
      <c r="MRR1844" s="401"/>
      <c r="MRS1844" s="401"/>
      <c r="MRT1844" s="401"/>
      <c r="MRU1844" s="401"/>
      <c r="MRV1844" s="401"/>
      <c r="MRW1844" s="401"/>
      <c r="MRX1844" s="401"/>
      <c r="MRY1844" s="401"/>
      <c r="MRZ1844" s="401"/>
      <c r="MSA1844" s="401"/>
      <c r="MSB1844" s="401"/>
      <c r="MSC1844" s="401"/>
      <c r="MSD1844" s="401"/>
      <c r="MSE1844" s="401"/>
      <c r="MSF1844" s="401"/>
      <c r="MSG1844" s="401"/>
      <c r="MSH1844" s="401"/>
      <c r="MSI1844" s="401"/>
      <c r="MSJ1844" s="401"/>
      <c r="MSK1844" s="401"/>
      <c r="MSL1844" s="401"/>
      <c r="MSM1844" s="401"/>
      <c r="MSN1844" s="401"/>
      <c r="MSO1844" s="401"/>
      <c r="MSP1844" s="401"/>
      <c r="MSQ1844" s="401"/>
      <c r="MSR1844" s="401"/>
      <c r="MSS1844" s="401"/>
      <c r="MST1844" s="401"/>
      <c r="MSU1844" s="401"/>
      <c r="MSV1844" s="401"/>
      <c r="MSW1844" s="401"/>
      <c r="MSX1844" s="401"/>
      <c r="MSY1844" s="401"/>
      <c r="MSZ1844" s="401"/>
      <c r="MTA1844" s="401"/>
      <c r="MTB1844" s="401"/>
      <c r="MTC1844" s="401"/>
      <c r="MTD1844" s="401"/>
      <c r="MTE1844" s="401"/>
      <c r="MTF1844" s="401"/>
      <c r="MTG1844" s="401"/>
      <c r="MTH1844" s="401"/>
      <c r="MTI1844" s="401"/>
      <c r="MTJ1844" s="401"/>
      <c r="MTK1844" s="401"/>
      <c r="MTL1844" s="401"/>
      <c r="MTM1844" s="401"/>
      <c r="MTN1844" s="401"/>
      <c r="MTO1844" s="401"/>
      <c r="MTP1844" s="401"/>
      <c r="MTQ1844" s="401"/>
      <c r="MTR1844" s="401"/>
      <c r="MTS1844" s="401"/>
      <c r="MTT1844" s="401"/>
      <c r="MTU1844" s="401"/>
      <c r="MTV1844" s="401"/>
      <c r="MTW1844" s="401"/>
      <c r="MTX1844" s="401"/>
      <c r="MTY1844" s="401"/>
      <c r="MTZ1844" s="401"/>
      <c r="MUA1844" s="401"/>
      <c r="MUB1844" s="401"/>
      <c r="MUC1844" s="401"/>
      <c r="MUD1844" s="401"/>
      <c r="MUE1844" s="401"/>
      <c r="MUF1844" s="401"/>
      <c r="MUG1844" s="401"/>
      <c r="MUH1844" s="401"/>
      <c r="MUI1844" s="401"/>
      <c r="MUJ1844" s="401"/>
      <c r="MUK1844" s="401"/>
      <c r="MUL1844" s="401"/>
      <c r="MUM1844" s="401"/>
      <c r="MUN1844" s="401"/>
      <c r="MUO1844" s="401"/>
      <c r="MUP1844" s="401"/>
      <c r="MUQ1844" s="401"/>
      <c r="MUR1844" s="401"/>
      <c r="MUS1844" s="401"/>
      <c r="MUT1844" s="401"/>
      <c r="MUU1844" s="401"/>
      <c r="MUV1844" s="401"/>
      <c r="MUW1844" s="401"/>
      <c r="MUX1844" s="401"/>
      <c r="MUY1844" s="401"/>
      <c r="MUZ1844" s="401"/>
      <c r="MVA1844" s="401"/>
      <c r="MVB1844" s="401"/>
      <c r="MVC1844" s="401"/>
      <c r="MVD1844" s="401"/>
      <c r="MVE1844" s="401"/>
      <c r="MVF1844" s="401"/>
      <c r="MVG1844" s="401"/>
      <c r="MVH1844" s="401"/>
      <c r="MVI1844" s="401"/>
      <c r="MVJ1844" s="401"/>
      <c r="MVK1844" s="401"/>
      <c r="MVL1844" s="401"/>
      <c r="MVM1844" s="401"/>
      <c r="MVN1844" s="401"/>
      <c r="MVO1844" s="401"/>
      <c r="MVP1844" s="401"/>
      <c r="MVQ1844" s="401"/>
      <c r="MVR1844" s="401"/>
      <c r="MVS1844" s="401"/>
      <c r="MVT1844" s="401"/>
      <c r="MVU1844" s="401"/>
      <c r="MVV1844" s="401"/>
      <c r="MVW1844" s="401"/>
      <c r="MVX1844" s="401"/>
      <c r="MVY1844" s="401"/>
      <c r="MVZ1844" s="401"/>
      <c r="MWA1844" s="401"/>
      <c r="MWB1844" s="401"/>
      <c r="MWC1844" s="401"/>
      <c r="MWD1844" s="401"/>
      <c r="MWE1844" s="401"/>
      <c r="MWF1844" s="401"/>
      <c r="MWG1844" s="401"/>
      <c r="MWH1844" s="401"/>
      <c r="MWI1844" s="401"/>
      <c r="MWJ1844" s="401"/>
      <c r="MWK1844" s="401"/>
      <c r="MWL1844" s="401"/>
      <c r="MWM1844" s="401"/>
      <c r="MWN1844" s="401"/>
      <c r="MWO1844" s="401"/>
      <c r="MWP1844" s="401"/>
      <c r="MWQ1844" s="401"/>
      <c r="MWR1844" s="401"/>
      <c r="MWS1844" s="401"/>
      <c r="MWT1844" s="401"/>
      <c r="MWU1844" s="401"/>
      <c r="MWV1844" s="401"/>
      <c r="MWW1844" s="401"/>
      <c r="MWX1844" s="401"/>
      <c r="MWY1844" s="401"/>
      <c r="MWZ1844" s="401"/>
      <c r="MXA1844" s="401"/>
      <c r="MXB1844" s="401"/>
      <c r="MXC1844" s="401"/>
      <c r="MXD1844" s="401"/>
      <c r="MXE1844" s="401"/>
      <c r="MXF1844" s="401"/>
      <c r="MXG1844" s="401"/>
      <c r="MXH1844" s="401"/>
      <c r="MXI1844" s="401"/>
      <c r="MXJ1844" s="401"/>
      <c r="MXK1844" s="401"/>
      <c r="MXL1844" s="401"/>
      <c r="MXM1844" s="401"/>
      <c r="MXN1844" s="401"/>
      <c r="MXO1844" s="401"/>
      <c r="MXP1844" s="401"/>
      <c r="MXQ1844" s="401"/>
      <c r="MXR1844" s="401"/>
      <c r="MXS1844" s="401"/>
      <c r="MXT1844" s="401"/>
      <c r="MXU1844" s="401"/>
      <c r="MXV1844" s="401"/>
      <c r="MXW1844" s="401"/>
      <c r="MXX1844" s="401"/>
      <c r="MXY1844" s="401"/>
      <c r="MXZ1844" s="401"/>
      <c r="MYA1844" s="401"/>
      <c r="MYB1844" s="401"/>
      <c r="MYC1844" s="401"/>
      <c r="MYD1844" s="401"/>
      <c r="MYE1844" s="401"/>
      <c r="MYF1844" s="401"/>
      <c r="MYG1844" s="401"/>
      <c r="MYH1844" s="401"/>
      <c r="MYI1844" s="401"/>
      <c r="MYJ1844" s="401"/>
      <c r="MYK1844" s="401"/>
      <c r="MYL1844" s="401"/>
      <c r="MYM1844" s="401"/>
      <c r="MYN1844" s="401"/>
      <c r="MYO1844" s="401"/>
      <c r="MYP1844" s="401"/>
      <c r="MYQ1844" s="401"/>
      <c r="MYR1844" s="401"/>
      <c r="MYS1844" s="401"/>
      <c r="MYT1844" s="401"/>
      <c r="MYU1844" s="401"/>
      <c r="MYV1844" s="401"/>
      <c r="MYW1844" s="401"/>
      <c r="MYX1844" s="401"/>
      <c r="MYY1844" s="401"/>
      <c r="MYZ1844" s="401"/>
      <c r="MZA1844" s="401"/>
      <c r="MZB1844" s="401"/>
      <c r="MZC1844" s="401"/>
      <c r="MZD1844" s="401"/>
      <c r="MZE1844" s="401"/>
      <c r="MZF1844" s="401"/>
      <c r="MZG1844" s="401"/>
      <c r="MZH1844" s="401"/>
      <c r="MZI1844" s="401"/>
      <c r="MZJ1844" s="401"/>
      <c r="MZK1844" s="401"/>
      <c r="MZL1844" s="401"/>
      <c r="MZM1844" s="401"/>
      <c r="MZN1844" s="401"/>
      <c r="MZO1844" s="401"/>
      <c r="MZP1844" s="401"/>
      <c r="MZQ1844" s="401"/>
      <c r="MZR1844" s="401"/>
      <c r="MZS1844" s="401"/>
      <c r="MZT1844" s="401"/>
      <c r="MZU1844" s="401"/>
      <c r="MZV1844" s="401"/>
      <c r="MZW1844" s="401"/>
      <c r="MZX1844" s="401"/>
      <c r="MZY1844" s="401"/>
      <c r="MZZ1844" s="401"/>
      <c r="NAA1844" s="401"/>
      <c r="NAB1844" s="401"/>
      <c r="NAC1844" s="401"/>
      <c r="NAD1844" s="401"/>
      <c r="NAE1844" s="401"/>
      <c r="NAF1844" s="401"/>
      <c r="NAG1844" s="401"/>
      <c r="NAH1844" s="401"/>
      <c r="NAI1844" s="401"/>
      <c r="NAJ1844" s="401"/>
      <c r="NAK1844" s="401"/>
      <c r="NAL1844" s="401"/>
      <c r="NAM1844" s="401"/>
      <c r="NAN1844" s="401"/>
      <c r="NAO1844" s="401"/>
      <c r="NAP1844" s="401"/>
      <c r="NAQ1844" s="401"/>
      <c r="NAR1844" s="401"/>
      <c r="NAS1844" s="401"/>
      <c r="NAT1844" s="401"/>
      <c r="NAU1844" s="401"/>
      <c r="NAV1844" s="401"/>
      <c r="NAW1844" s="401"/>
      <c r="NAX1844" s="401"/>
      <c r="NAY1844" s="401"/>
      <c r="NAZ1844" s="401"/>
      <c r="NBA1844" s="401"/>
      <c r="NBB1844" s="401"/>
      <c r="NBC1844" s="401"/>
      <c r="NBD1844" s="401"/>
      <c r="NBE1844" s="401"/>
      <c r="NBF1844" s="401"/>
      <c r="NBG1844" s="401"/>
      <c r="NBH1844" s="401"/>
      <c r="NBI1844" s="401"/>
      <c r="NBJ1844" s="401"/>
      <c r="NBK1844" s="401"/>
      <c r="NBL1844" s="401"/>
      <c r="NBM1844" s="401"/>
      <c r="NBN1844" s="401"/>
      <c r="NBO1844" s="401"/>
      <c r="NBP1844" s="401"/>
      <c r="NBQ1844" s="401"/>
      <c r="NBR1844" s="401"/>
      <c r="NBS1844" s="401"/>
      <c r="NBT1844" s="401"/>
      <c r="NBU1844" s="401"/>
      <c r="NBV1844" s="401"/>
      <c r="NBW1844" s="401"/>
      <c r="NBX1844" s="401"/>
      <c r="NBY1844" s="401"/>
      <c r="NBZ1844" s="401"/>
      <c r="NCA1844" s="401"/>
      <c r="NCB1844" s="401"/>
      <c r="NCC1844" s="401"/>
      <c r="NCD1844" s="401"/>
      <c r="NCE1844" s="401"/>
      <c r="NCF1844" s="401"/>
      <c r="NCG1844" s="401"/>
      <c r="NCH1844" s="401"/>
      <c r="NCI1844" s="401"/>
      <c r="NCJ1844" s="401"/>
      <c r="NCK1844" s="401"/>
      <c r="NCL1844" s="401"/>
      <c r="NCM1844" s="401"/>
      <c r="NCN1844" s="401"/>
      <c r="NCO1844" s="401"/>
      <c r="NCP1844" s="401"/>
      <c r="NCQ1844" s="401"/>
      <c r="NCR1844" s="401"/>
      <c r="NCS1844" s="401"/>
      <c r="NCT1844" s="401"/>
      <c r="NCU1844" s="401"/>
      <c r="NCV1844" s="401"/>
      <c r="NCW1844" s="401"/>
      <c r="NCX1844" s="401"/>
      <c r="NCY1844" s="401"/>
      <c r="NCZ1844" s="401"/>
      <c r="NDA1844" s="401"/>
      <c r="NDB1844" s="401"/>
      <c r="NDC1844" s="401"/>
      <c r="NDD1844" s="401"/>
      <c r="NDE1844" s="401"/>
      <c r="NDF1844" s="401"/>
      <c r="NDG1844" s="401"/>
      <c r="NDH1844" s="401"/>
      <c r="NDI1844" s="401"/>
      <c r="NDJ1844" s="401"/>
      <c r="NDK1844" s="401"/>
      <c r="NDL1844" s="401"/>
      <c r="NDM1844" s="401"/>
      <c r="NDN1844" s="401"/>
      <c r="NDO1844" s="401"/>
      <c r="NDP1844" s="401"/>
      <c r="NDQ1844" s="401"/>
      <c r="NDR1844" s="401"/>
      <c r="NDS1844" s="401"/>
      <c r="NDT1844" s="401"/>
      <c r="NDU1844" s="401"/>
      <c r="NDV1844" s="401"/>
      <c r="NDW1844" s="401"/>
      <c r="NDX1844" s="401"/>
      <c r="NDY1844" s="401"/>
      <c r="NDZ1844" s="401"/>
      <c r="NEA1844" s="401"/>
      <c r="NEB1844" s="401"/>
      <c r="NEC1844" s="401"/>
      <c r="NED1844" s="401"/>
      <c r="NEE1844" s="401"/>
      <c r="NEF1844" s="401"/>
      <c r="NEG1844" s="401"/>
      <c r="NEH1844" s="401"/>
      <c r="NEI1844" s="401"/>
      <c r="NEJ1844" s="401"/>
      <c r="NEK1844" s="401"/>
      <c r="NEL1844" s="401"/>
      <c r="NEM1844" s="401"/>
      <c r="NEN1844" s="401"/>
      <c r="NEO1844" s="401"/>
      <c r="NEP1844" s="401"/>
      <c r="NEQ1844" s="401"/>
      <c r="NER1844" s="401"/>
      <c r="NES1844" s="401"/>
      <c r="NET1844" s="401"/>
      <c r="NEU1844" s="401"/>
      <c r="NEV1844" s="401"/>
      <c r="NEW1844" s="401"/>
      <c r="NEX1844" s="401"/>
      <c r="NEY1844" s="401"/>
      <c r="NEZ1844" s="401"/>
      <c r="NFA1844" s="401"/>
      <c r="NFB1844" s="401"/>
      <c r="NFC1844" s="401"/>
      <c r="NFD1844" s="401"/>
      <c r="NFE1844" s="401"/>
      <c r="NFF1844" s="401"/>
      <c r="NFG1844" s="401"/>
      <c r="NFH1844" s="401"/>
      <c r="NFI1844" s="401"/>
      <c r="NFJ1844" s="401"/>
      <c r="NFK1844" s="401"/>
      <c r="NFL1844" s="401"/>
      <c r="NFM1844" s="401"/>
      <c r="NFN1844" s="401"/>
      <c r="NFO1844" s="401"/>
      <c r="NFP1844" s="401"/>
      <c r="NFQ1844" s="401"/>
      <c r="NFR1844" s="401"/>
      <c r="NFS1844" s="401"/>
      <c r="NFT1844" s="401"/>
      <c r="NFU1844" s="401"/>
      <c r="NFV1844" s="401"/>
      <c r="NFW1844" s="401"/>
      <c r="NFX1844" s="401"/>
      <c r="NFY1844" s="401"/>
      <c r="NFZ1844" s="401"/>
      <c r="NGA1844" s="401"/>
      <c r="NGB1844" s="401"/>
      <c r="NGC1844" s="401"/>
      <c r="NGD1844" s="401"/>
      <c r="NGE1844" s="401"/>
      <c r="NGF1844" s="401"/>
      <c r="NGG1844" s="401"/>
      <c r="NGH1844" s="401"/>
      <c r="NGI1844" s="401"/>
      <c r="NGJ1844" s="401"/>
      <c r="NGK1844" s="401"/>
      <c r="NGL1844" s="401"/>
      <c r="NGM1844" s="401"/>
      <c r="NGN1844" s="401"/>
      <c r="NGO1844" s="401"/>
      <c r="NGP1844" s="401"/>
      <c r="NGQ1844" s="401"/>
      <c r="NGR1844" s="401"/>
      <c r="NGS1844" s="401"/>
      <c r="NGT1844" s="401"/>
      <c r="NGU1844" s="401"/>
      <c r="NGV1844" s="401"/>
      <c r="NGW1844" s="401"/>
      <c r="NGX1844" s="401"/>
      <c r="NGY1844" s="401"/>
      <c r="NGZ1844" s="401"/>
      <c r="NHA1844" s="401"/>
      <c r="NHB1844" s="401"/>
      <c r="NHC1844" s="401"/>
      <c r="NHD1844" s="401"/>
      <c r="NHE1844" s="401"/>
      <c r="NHF1844" s="401"/>
      <c r="NHG1844" s="401"/>
      <c r="NHH1844" s="401"/>
      <c r="NHI1844" s="401"/>
      <c r="NHJ1844" s="401"/>
      <c r="NHK1844" s="401"/>
      <c r="NHL1844" s="401"/>
      <c r="NHM1844" s="401"/>
      <c r="NHN1844" s="401"/>
      <c r="NHO1844" s="401"/>
      <c r="NHP1844" s="401"/>
      <c r="NHQ1844" s="401"/>
      <c r="NHR1844" s="401"/>
      <c r="NHS1844" s="401"/>
      <c r="NHT1844" s="401"/>
      <c r="NHU1844" s="401"/>
      <c r="NHV1844" s="401"/>
      <c r="NHW1844" s="401"/>
      <c r="NHX1844" s="401"/>
      <c r="NHY1844" s="401"/>
      <c r="NHZ1844" s="401"/>
      <c r="NIA1844" s="401"/>
      <c r="NIB1844" s="401"/>
      <c r="NIC1844" s="401"/>
      <c r="NID1844" s="401"/>
      <c r="NIE1844" s="401"/>
      <c r="NIF1844" s="401"/>
      <c r="NIG1844" s="401"/>
      <c r="NIH1844" s="401"/>
      <c r="NII1844" s="401"/>
      <c r="NIJ1844" s="401"/>
      <c r="NIK1844" s="401"/>
      <c r="NIL1844" s="401"/>
      <c r="NIM1844" s="401"/>
      <c r="NIN1844" s="401"/>
      <c r="NIO1844" s="401"/>
      <c r="NIP1844" s="401"/>
      <c r="NIQ1844" s="401"/>
      <c r="NIR1844" s="401"/>
      <c r="NIS1844" s="401"/>
      <c r="NIT1844" s="401"/>
      <c r="NIU1844" s="401"/>
      <c r="NIV1844" s="401"/>
      <c r="NIW1844" s="401"/>
      <c r="NIX1844" s="401"/>
      <c r="NIY1844" s="401"/>
      <c r="NIZ1844" s="401"/>
      <c r="NJA1844" s="401"/>
      <c r="NJB1844" s="401"/>
      <c r="NJC1844" s="401"/>
      <c r="NJD1844" s="401"/>
      <c r="NJE1844" s="401"/>
      <c r="NJF1844" s="401"/>
      <c r="NJG1844" s="401"/>
      <c r="NJH1844" s="401"/>
      <c r="NJI1844" s="401"/>
      <c r="NJJ1844" s="401"/>
      <c r="NJK1844" s="401"/>
      <c r="NJL1844" s="401"/>
      <c r="NJM1844" s="401"/>
      <c r="NJN1844" s="401"/>
      <c r="NJO1844" s="401"/>
      <c r="NJP1844" s="401"/>
      <c r="NJQ1844" s="401"/>
      <c r="NJR1844" s="401"/>
      <c r="NJS1844" s="401"/>
      <c r="NJT1844" s="401"/>
      <c r="NJU1844" s="401"/>
      <c r="NJV1844" s="401"/>
      <c r="NJW1844" s="401"/>
      <c r="NJX1844" s="401"/>
      <c r="NJY1844" s="401"/>
      <c r="NJZ1844" s="401"/>
      <c r="NKA1844" s="401"/>
      <c r="NKB1844" s="401"/>
      <c r="NKC1844" s="401"/>
      <c r="NKD1844" s="401"/>
      <c r="NKE1844" s="401"/>
      <c r="NKF1844" s="401"/>
      <c r="NKG1844" s="401"/>
      <c r="NKH1844" s="401"/>
      <c r="NKI1844" s="401"/>
      <c r="NKJ1844" s="401"/>
      <c r="NKK1844" s="401"/>
      <c r="NKL1844" s="401"/>
      <c r="NKM1844" s="401"/>
      <c r="NKN1844" s="401"/>
      <c r="NKO1844" s="401"/>
      <c r="NKP1844" s="401"/>
      <c r="NKQ1844" s="401"/>
      <c r="NKR1844" s="401"/>
      <c r="NKS1844" s="401"/>
      <c r="NKT1844" s="401"/>
      <c r="NKU1844" s="401"/>
      <c r="NKV1844" s="401"/>
      <c r="NKW1844" s="401"/>
      <c r="NKX1844" s="401"/>
      <c r="NKY1844" s="401"/>
      <c r="NKZ1844" s="401"/>
      <c r="NLA1844" s="401"/>
      <c r="NLB1844" s="401"/>
      <c r="NLC1844" s="401"/>
      <c r="NLD1844" s="401"/>
      <c r="NLE1844" s="401"/>
      <c r="NLF1844" s="401"/>
      <c r="NLG1844" s="401"/>
      <c r="NLH1844" s="401"/>
      <c r="NLI1844" s="401"/>
      <c r="NLJ1844" s="401"/>
      <c r="NLK1844" s="401"/>
      <c r="NLL1844" s="401"/>
      <c r="NLM1844" s="401"/>
      <c r="NLN1844" s="401"/>
      <c r="NLO1844" s="401"/>
      <c r="NLP1844" s="401"/>
      <c r="NLQ1844" s="401"/>
      <c r="NLR1844" s="401"/>
      <c r="NLS1844" s="401"/>
      <c r="NLT1844" s="401"/>
      <c r="NLU1844" s="401"/>
      <c r="NLV1844" s="401"/>
      <c r="NLW1844" s="401"/>
      <c r="NLX1844" s="401"/>
      <c r="NLY1844" s="401"/>
      <c r="NLZ1844" s="401"/>
      <c r="NMA1844" s="401"/>
      <c r="NMB1844" s="401"/>
      <c r="NMC1844" s="401"/>
      <c r="NMD1844" s="401"/>
      <c r="NME1844" s="401"/>
      <c r="NMF1844" s="401"/>
      <c r="NMG1844" s="401"/>
      <c r="NMH1844" s="401"/>
      <c r="NMI1844" s="401"/>
      <c r="NMJ1844" s="401"/>
      <c r="NMK1844" s="401"/>
      <c r="NML1844" s="401"/>
      <c r="NMM1844" s="401"/>
      <c r="NMN1844" s="401"/>
      <c r="NMO1844" s="401"/>
      <c r="NMP1844" s="401"/>
      <c r="NMQ1844" s="401"/>
      <c r="NMR1844" s="401"/>
      <c r="NMS1844" s="401"/>
      <c r="NMT1844" s="401"/>
      <c r="NMU1844" s="401"/>
      <c r="NMV1844" s="401"/>
      <c r="NMW1844" s="401"/>
      <c r="NMX1844" s="401"/>
      <c r="NMY1844" s="401"/>
      <c r="NMZ1844" s="401"/>
      <c r="NNA1844" s="401"/>
      <c r="NNB1844" s="401"/>
      <c r="NNC1844" s="401"/>
      <c r="NND1844" s="401"/>
      <c r="NNE1844" s="401"/>
      <c r="NNF1844" s="401"/>
      <c r="NNG1844" s="401"/>
      <c r="NNH1844" s="401"/>
      <c r="NNI1844" s="401"/>
      <c r="NNJ1844" s="401"/>
      <c r="NNK1844" s="401"/>
      <c r="NNL1844" s="401"/>
      <c r="NNM1844" s="401"/>
      <c r="NNN1844" s="401"/>
      <c r="NNO1844" s="401"/>
      <c r="NNP1844" s="401"/>
      <c r="NNQ1844" s="401"/>
      <c r="NNR1844" s="401"/>
      <c r="NNS1844" s="401"/>
      <c r="NNT1844" s="401"/>
      <c r="NNU1844" s="401"/>
      <c r="NNV1844" s="401"/>
      <c r="NNW1844" s="401"/>
      <c r="NNX1844" s="401"/>
      <c r="NNY1844" s="401"/>
      <c r="NNZ1844" s="401"/>
      <c r="NOA1844" s="401"/>
      <c r="NOB1844" s="401"/>
      <c r="NOC1844" s="401"/>
      <c r="NOD1844" s="401"/>
      <c r="NOE1844" s="401"/>
      <c r="NOF1844" s="401"/>
      <c r="NOG1844" s="401"/>
      <c r="NOH1844" s="401"/>
      <c r="NOI1844" s="401"/>
      <c r="NOJ1844" s="401"/>
      <c r="NOK1844" s="401"/>
      <c r="NOL1844" s="401"/>
      <c r="NOM1844" s="401"/>
      <c r="NON1844" s="401"/>
      <c r="NOO1844" s="401"/>
      <c r="NOP1844" s="401"/>
      <c r="NOQ1844" s="401"/>
      <c r="NOR1844" s="401"/>
      <c r="NOS1844" s="401"/>
      <c r="NOT1844" s="401"/>
      <c r="NOU1844" s="401"/>
      <c r="NOV1844" s="401"/>
      <c r="NOW1844" s="401"/>
      <c r="NOX1844" s="401"/>
      <c r="NOY1844" s="401"/>
      <c r="NOZ1844" s="401"/>
      <c r="NPA1844" s="401"/>
      <c r="NPB1844" s="401"/>
      <c r="NPC1844" s="401"/>
      <c r="NPD1844" s="401"/>
      <c r="NPE1844" s="401"/>
      <c r="NPF1844" s="401"/>
      <c r="NPG1844" s="401"/>
      <c r="NPH1844" s="401"/>
      <c r="NPI1844" s="401"/>
      <c r="NPJ1844" s="401"/>
      <c r="NPK1844" s="401"/>
      <c r="NPL1844" s="401"/>
      <c r="NPM1844" s="401"/>
      <c r="NPN1844" s="401"/>
      <c r="NPO1844" s="401"/>
      <c r="NPP1844" s="401"/>
      <c r="NPQ1844" s="401"/>
      <c r="NPR1844" s="401"/>
      <c r="NPS1844" s="401"/>
      <c r="NPT1844" s="401"/>
      <c r="NPU1844" s="401"/>
      <c r="NPV1844" s="401"/>
      <c r="NPW1844" s="401"/>
      <c r="NPX1844" s="401"/>
      <c r="NPY1844" s="401"/>
      <c r="NPZ1844" s="401"/>
      <c r="NQA1844" s="401"/>
      <c r="NQB1844" s="401"/>
      <c r="NQC1844" s="401"/>
      <c r="NQD1844" s="401"/>
      <c r="NQE1844" s="401"/>
      <c r="NQF1844" s="401"/>
      <c r="NQG1844" s="401"/>
      <c r="NQH1844" s="401"/>
      <c r="NQI1844" s="401"/>
      <c r="NQJ1844" s="401"/>
      <c r="NQK1844" s="401"/>
      <c r="NQL1844" s="401"/>
      <c r="NQM1844" s="401"/>
      <c r="NQN1844" s="401"/>
      <c r="NQO1844" s="401"/>
      <c r="NQP1844" s="401"/>
      <c r="NQQ1844" s="401"/>
      <c r="NQR1844" s="401"/>
      <c r="NQS1844" s="401"/>
      <c r="NQT1844" s="401"/>
      <c r="NQU1844" s="401"/>
      <c r="NQV1844" s="401"/>
      <c r="NQW1844" s="401"/>
      <c r="NQX1844" s="401"/>
      <c r="NQY1844" s="401"/>
      <c r="NQZ1844" s="401"/>
      <c r="NRA1844" s="401"/>
      <c r="NRB1844" s="401"/>
      <c r="NRC1844" s="401"/>
      <c r="NRD1844" s="401"/>
      <c r="NRE1844" s="401"/>
      <c r="NRF1844" s="401"/>
      <c r="NRG1844" s="401"/>
      <c r="NRH1844" s="401"/>
      <c r="NRI1844" s="401"/>
      <c r="NRJ1844" s="401"/>
      <c r="NRK1844" s="401"/>
      <c r="NRL1844" s="401"/>
      <c r="NRM1844" s="401"/>
      <c r="NRN1844" s="401"/>
      <c r="NRO1844" s="401"/>
      <c r="NRP1844" s="401"/>
      <c r="NRQ1844" s="401"/>
      <c r="NRR1844" s="401"/>
      <c r="NRS1844" s="401"/>
      <c r="NRT1844" s="401"/>
      <c r="NRU1844" s="401"/>
      <c r="NRV1844" s="401"/>
      <c r="NRW1844" s="401"/>
      <c r="NRX1844" s="401"/>
      <c r="NRY1844" s="401"/>
      <c r="NRZ1844" s="401"/>
      <c r="NSA1844" s="401"/>
      <c r="NSB1844" s="401"/>
      <c r="NSC1844" s="401"/>
      <c r="NSD1844" s="401"/>
      <c r="NSE1844" s="401"/>
      <c r="NSF1844" s="401"/>
      <c r="NSG1844" s="401"/>
      <c r="NSH1844" s="401"/>
      <c r="NSI1844" s="401"/>
      <c r="NSJ1844" s="401"/>
      <c r="NSK1844" s="401"/>
      <c r="NSL1844" s="401"/>
      <c r="NSM1844" s="401"/>
      <c r="NSN1844" s="401"/>
      <c r="NSO1844" s="401"/>
      <c r="NSP1844" s="401"/>
      <c r="NSQ1844" s="401"/>
      <c r="NSR1844" s="401"/>
      <c r="NSS1844" s="401"/>
      <c r="NST1844" s="401"/>
      <c r="NSU1844" s="401"/>
      <c r="NSV1844" s="401"/>
      <c r="NSW1844" s="401"/>
      <c r="NSX1844" s="401"/>
      <c r="NSY1844" s="401"/>
      <c r="NSZ1844" s="401"/>
      <c r="NTA1844" s="401"/>
      <c r="NTB1844" s="401"/>
      <c r="NTC1844" s="401"/>
      <c r="NTD1844" s="401"/>
      <c r="NTE1844" s="401"/>
      <c r="NTF1844" s="401"/>
      <c r="NTG1844" s="401"/>
      <c r="NTH1844" s="401"/>
      <c r="NTI1844" s="401"/>
      <c r="NTJ1844" s="401"/>
      <c r="NTK1844" s="401"/>
      <c r="NTL1844" s="401"/>
      <c r="NTM1844" s="401"/>
      <c r="NTN1844" s="401"/>
      <c r="NTO1844" s="401"/>
      <c r="NTP1844" s="401"/>
      <c r="NTQ1844" s="401"/>
      <c r="NTR1844" s="401"/>
      <c r="NTS1844" s="401"/>
      <c r="NTT1844" s="401"/>
      <c r="NTU1844" s="401"/>
      <c r="NTV1844" s="401"/>
      <c r="NTW1844" s="401"/>
      <c r="NTX1844" s="401"/>
      <c r="NTY1844" s="401"/>
      <c r="NTZ1844" s="401"/>
      <c r="NUA1844" s="401"/>
      <c r="NUB1844" s="401"/>
      <c r="NUC1844" s="401"/>
      <c r="NUD1844" s="401"/>
      <c r="NUE1844" s="401"/>
      <c r="NUF1844" s="401"/>
      <c r="NUG1844" s="401"/>
      <c r="NUH1844" s="401"/>
      <c r="NUI1844" s="401"/>
      <c r="NUJ1844" s="401"/>
      <c r="NUK1844" s="401"/>
      <c r="NUL1844" s="401"/>
      <c r="NUM1844" s="401"/>
      <c r="NUN1844" s="401"/>
      <c r="NUO1844" s="401"/>
      <c r="NUP1844" s="401"/>
      <c r="NUQ1844" s="401"/>
      <c r="NUR1844" s="401"/>
      <c r="NUS1844" s="401"/>
      <c r="NUT1844" s="401"/>
      <c r="NUU1844" s="401"/>
      <c r="NUV1844" s="401"/>
      <c r="NUW1844" s="401"/>
      <c r="NUX1844" s="401"/>
      <c r="NUY1844" s="401"/>
      <c r="NUZ1844" s="401"/>
      <c r="NVA1844" s="401"/>
      <c r="NVB1844" s="401"/>
      <c r="NVC1844" s="401"/>
      <c r="NVD1844" s="401"/>
      <c r="NVE1844" s="401"/>
      <c r="NVF1844" s="401"/>
      <c r="NVG1844" s="401"/>
      <c r="NVH1844" s="401"/>
      <c r="NVI1844" s="401"/>
      <c r="NVJ1844" s="401"/>
      <c r="NVK1844" s="401"/>
      <c r="NVL1844" s="401"/>
      <c r="NVM1844" s="401"/>
      <c r="NVN1844" s="401"/>
      <c r="NVO1844" s="401"/>
      <c r="NVP1844" s="401"/>
      <c r="NVQ1844" s="401"/>
      <c r="NVR1844" s="401"/>
      <c r="NVS1844" s="401"/>
      <c r="NVT1844" s="401"/>
      <c r="NVU1844" s="401"/>
      <c r="NVV1844" s="401"/>
      <c r="NVW1844" s="401"/>
      <c r="NVX1844" s="401"/>
      <c r="NVY1844" s="401"/>
      <c r="NVZ1844" s="401"/>
      <c r="NWA1844" s="401"/>
      <c r="NWB1844" s="401"/>
      <c r="NWC1844" s="401"/>
      <c r="NWD1844" s="401"/>
      <c r="NWE1844" s="401"/>
      <c r="NWF1844" s="401"/>
      <c r="NWG1844" s="401"/>
      <c r="NWH1844" s="401"/>
      <c r="NWI1844" s="401"/>
      <c r="NWJ1844" s="401"/>
      <c r="NWK1844" s="401"/>
      <c r="NWL1844" s="401"/>
      <c r="NWM1844" s="401"/>
      <c r="NWN1844" s="401"/>
      <c r="NWO1844" s="401"/>
      <c r="NWP1844" s="401"/>
      <c r="NWQ1844" s="401"/>
      <c r="NWR1844" s="401"/>
      <c r="NWS1844" s="401"/>
      <c r="NWT1844" s="401"/>
      <c r="NWU1844" s="401"/>
      <c r="NWV1844" s="401"/>
      <c r="NWW1844" s="401"/>
      <c r="NWX1844" s="401"/>
      <c r="NWY1844" s="401"/>
      <c r="NWZ1844" s="401"/>
      <c r="NXA1844" s="401"/>
      <c r="NXB1844" s="401"/>
      <c r="NXC1844" s="401"/>
      <c r="NXD1844" s="401"/>
      <c r="NXE1844" s="401"/>
      <c r="NXF1844" s="401"/>
      <c r="NXG1844" s="401"/>
      <c r="NXH1844" s="401"/>
      <c r="NXI1844" s="401"/>
      <c r="NXJ1844" s="401"/>
      <c r="NXK1844" s="401"/>
      <c r="NXL1844" s="401"/>
      <c r="NXM1844" s="401"/>
      <c r="NXN1844" s="401"/>
      <c r="NXO1844" s="401"/>
      <c r="NXP1844" s="401"/>
      <c r="NXQ1844" s="401"/>
      <c r="NXR1844" s="401"/>
      <c r="NXS1844" s="401"/>
      <c r="NXT1844" s="401"/>
      <c r="NXU1844" s="401"/>
      <c r="NXV1844" s="401"/>
      <c r="NXW1844" s="401"/>
      <c r="NXX1844" s="401"/>
      <c r="NXY1844" s="401"/>
      <c r="NXZ1844" s="401"/>
      <c r="NYA1844" s="401"/>
      <c r="NYB1844" s="401"/>
      <c r="NYC1844" s="401"/>
      <c r="NYD1844" s="401"/>
      <c r="NYE1844" s="401"/>
      <c r="NYF1844" s="401"/>
      <c r="NYG1844" s="401"/>
      <c r="NYH1844" s="401"/>
      <c r="NYI1844" s="401"/>
      <c r="NYJ1844" s="401"/>
      <c r="NYK1844" s="401"/>
      <c r="NYL1844" s="401"/>
      <c r="NYM1844" s="401"/>
      <c r="NYN1844" s="401"/>
      <c r="NYO1844" s="401"/>
      <c r="NYP1844" s="401"/>
      <c r="NYQ1844" s="401"/>
      <c r="NYR1844" s="401"/>
      <c r="NYS1844" s="401"/>
      <c r="NYT1844" s="401"/>
      <c r="NYU1844" s="401"/>
      <c r="NYV1844" s="401"/>
      <c r="NYW1844" s="401"/>
      <c r="NYX1844" s="401"/>
      <c r="NYY1844" s="401"/>
      <c r="NYZ1844" s="401"/>
      <c r="NZA1844" s="401"/>
      <c r="NZB1844" s="401"/>
      <c r="NZC1844" s="401"/>
      <c r="NZD1844" s="401"/>
      <c r="NZE1844" s="401"/>
      <c r="NZF1844" s="401"/>
      <c r="NZG1844" s="401"/>
      <c r="NZH1844" s="401"/>
      <c r="NZI1844" s="401"/>
      <c r="NZJ1844" s="401"/>
      <c r="NZK1844" s="401"/>
      <c r="NZL1844" s="401"/>
      <c r="NZM1844" s="401"/>
      <c r="NZN1844" s="401"/>
      <c r="NZO1844" s="401"/>
      <c r="NZP1844" s="401"/>
      <c r="NZQ1844" s="401"/>
      <c r="NZR1844" s="401"/>
      <c r="NZS1844" s="401"/>
      <c r="NZT1844" s="401"/>
      <c r="NZU1844" s="401"/>
      <c r="NZV1844" s="401"/>
      <c r="NZW1844" s="401"/>
      <c r="NZX1844" s="401"/>
      <c r="NZY1844" s="401"/>
      <c r="NZZ1844" s="401"/>
      <c r="OAA1844" s="401"/>
      <c r="OAB1844" s="401"/>
      <c r="OAC1844" s="401"/>
      <c r="OAD1844" s="401"/>
      <c r="OAE1844" s="401"/>
      <c r="OAF1844" s="401"/>
      <c r="OAG1844" s="401"/>
      <c r="OAH1844" s="401"/>
      <c r="OAI1844" s="401"/>
      <c r="OAJ1844" s="401"/>
      <c r="OAK1844" s="401"/>
      <c r="OAL1844" s="401"/>
      <c r="OAM1844" s="401"/>
      <c r="OAN1844" s="401"/>
      <c r="OAO1844" s="401"/>
      <c r="OAP1844" s="401"/>
      <c r="OAQ1844" s="401"/>
      <c r="OAR1844" s="401"/>
      <c r="OAS1844" s="401"/>
      <c r="OAT1844" s="401"/>
      <c r="OAU1844" s="401"/>
      <c r="OAV1844" s="401"/>
      <c r="OAW1844" s="401"/>
      <c r="OAX1844" s="401"/>
      <c r="OAY1844" s="401"/>
      <c r="OAZ1844" s="401"/>
      <c r="OBA1844" s="401"/>
      <c r="OBB1844" s="401"/>
      <c r="OBC1844" s="401"/>
      <c r="OBD1844" s="401"/>
      <c r="OBE1844" s="401"/>
      <c r="OBF1844" s="401"/>
      <c r="OBG1844" s="401"/>
      <c r="OBH1844" s="401"/>
      <c r="OBI1844" s="401"/>
      <c r="OBJ1844" s="401"/>
      <c r="OBK1844" s="401"/>
      <c r="OBL1844" s="401"/>
      <c r="OBM1844" s="401"/>
      <c r="OBN1844" s="401"/>
      <c r="OBO1844" s="401"/>
      <c r="OBP1844" s="401"/>
      <c r="OBQ1844" s="401"/>
      <c r="OBR1844" s="401"/>
      <c r="OBS1844" s="401"/>
      <c r="OBT1844" s="401"/>
      <c r="OBU1844" s="401"/>
      <c r="OBV1844" s="401"/>
      <c r="OBW1844" s="401"/>
      <c r="OBX1844" s="401"/>
      <c r="OBY1844" s="401"/>
      <c r="OBZ1844" s="401"/>
      <c r="OCA1844" s="401"/>
      <c r="OCB1844" s="401"/>
      <c r="OCC1844" s="401"/>
      <c r="OCD1844" s="401"/>
      <c r="OCE1844" s="401"/>
      <c r="OCF1844" s="401"/>
      <c r="OCG1844" s="401"/>
      <c r="OCH1844" s="401"/>
      <c r="OCI1844" s="401"/>
      <c r="OCJ1844" s="401"/>
      <c r="OCK1844" s="401"/>
      <c r="OCL1844" s="401"/>
      <c r="OCM1844" s="401"/>
      <c r="OCN1844" s="401"/>
      <c r="OCO1844" s="401"/>
      <c r="OCP1844" s="401"/>
      <c r="OCQ1844" s="401"/>
      <c r="OCR1844" s="401"/>
      <c r="OCS1844" s="401"/>
      <c r="OCT1844" s="401"/>
      <c r="OCU1844" s="401"/>
      <c r="OCV1844" s="401"/>
      <c r="OCW1844" s="401"/>
      <c r="OCX1844" s="401"/>
      <c r="OCY1844" s="401"/>
      <c r="OCZ1844" s="401"/>
      <c r="ODA1844" s="401"/>
      <c r="ODB1844" s="401"/>
      <c r="ODC1844" s="401"/>
      <c r="ODD1844" s="401"/>
      <c r="ODE1844" s="401"/>
      <c r="ODF1844" s="401"/>
      <c r="ODG1844" s="401"/>
      <c r="ODH1844" s="401"/>
      <c r="ODI1844" s="401"/>
      <c r="ODJ1844" s="401"/>
      <c r="ODK1844" s="401"/>
      <c r="ODL1844" s="401"/>
      <c r="ODM1844" s="401"/>
      <c r="ODN1844" s="401"/>
      <c r="ODO1844" s="401"/>
      <c r="ODP1844" s="401"/>
      <c r="ODQ1844" s="401"/>
      <c r="ODR1844" s="401"/>
      <c r="ODS1844" s="401"/>
      <c r="ODT1844" s="401"/>
      <c r="ODU1844" s="401"/>
      <c r="ODV1844" s="401"/>
      <c r="ODW1844" s="401"/>
      <c r="ODX1844" s="401"/>
      <c r="ODY1844" s="401"/>
      <c r="ODZ1844" s="401"/>
      <c r="OEA1844" s="401"/>
      <c r="OEB1844" s="401"/>
      <c r="OEC1844" s="401"/>
      <c r="OED1844" s="401"/>
      <c r="OEE1844" s="401"/>
      <c r="OEF1844" s="401"/>
      <c r="OEG1844" s="401"/>
      <c r="OEH1844" s="401"/>
      <c r="OEI1844" s="401"/>
      <c r="OEJ1844" s="401"/>
      <c r="OEK1844" s="401"/>
      <c r="OEL1844" s="401"/>
      <c r="OEM1844" s="401"/>
      <c r="OEN1844" s="401"/>
      <c r="OEO1844" s="401"/>
      <c r="OEP1844" s="401"/>
      <c r="OEQ1844" s="401"/>
      <c r="OER1844" s="401"/>
      <c r="OES1844" s="401"/>
      <c r="OET1844" s="401"/>
      <c r="OEU1844" s="401"/>
      <c r="OEV1844" s="401"/>
      <c r="OEW1844" s="401"/>
      <c r="OEX1844" s="401"/>
      <c r="OEY1844" s="401"/>
      <c r="OEZ1844" s="401"/>
      <c r="OFA1844" s="401"/>
      <c r="OFB1844" s="401"/>
      <c r="OFC1844" s="401"/>
      <c r="OFD1844" s="401"/>
      <c r="OFE1844" s="401"/>
      <c r="OFF1844" s="401"/>
      <c r="OFG1844" s="401"/>
      <c r="OFH1844" s="401"/>
      <c r="OFI1844" s="401"/>
      <c r="OFJ1844" s="401"/>
      <c r="OFK1844" s="401"/>
      <c r="OFL1844" s="401"/>
      <c r="OFM1844" s="401"/>
      <c r="OFN1844" s="401"/>
      <c r="OFO1844" s="401"/>
      <c r="OFP1844" s="401"/>
      <c r="OFQ1844" s="401"/>
      <c r="OFR1844" s="401"/>
      <c r="OFS1844" s="401"/>
      <c r="OFT1844" s="401"/>
      <c r="OFU1844" s="401"/>
      <c r="OFV1844" s="401"/>
      <c r="OFW1844" s="401"/>
      <c r="OFX1844" s="401"/>
      <c r="OFY1844" s="401"/>
      <c r="OFZ1844" s="401"/>
      <c r="OGA1844" s="401"/>
      <c r="OGB1844" s="401"/>
      <c r="OGC1844" s="401"/>
      <c r="OGD1844" s="401"/>
      <c r="OGE1844" s="401"/>
      <c r="OGF1844" s="401"/>
      <c r="OGG1844" s="401"/>
      <c r="OGH1844" s="401"/>
      <c r="OGI1844" s="401"/>
      <c r="OGJ1844" s="401"/>
      <c r="OGK1844" s="401"/>
      <c r="OGL1844" s="401"/>
      <c r="OGM1844" s="401"/>
      <c r="OGN1844" s="401"/>
      <c r="OGO1844" s="401"/>
      <c r="OGP1844" s="401"/>
      <c r="OGQ1844" s="401"/>
      <c r="OGR1844" s="401"/>
      <c r="OGS1844" s="401"/>
      <c r="OGT1844" s="401"/>
      <c r="OGU1844" s="401"/>
      <c r="OGV1844" s="401"/>
      <c r="OGW1844" s="401"/>
      <c r="OGX1844" s="401"/>
      <c r="OGY1844" s="401"/>
      <c r="OGZ1844" s="401"/>
      <c r="OHA1844" s="401"/>
      <c r="OHB1844" s="401"/>
      <c r="OHC1844" s="401"/>
      <c r="OHD1844" s="401"/>
      <c r="OHE1844" s="401"/>
      <c r="OHF1844" s="401"/>
      <c r="OHG1844" s="401"/>
      <c r="OHH1844" s="401"/>
      <c r="OHI1844" s="401"/>
      <c r="OHJ1844" s="401"/>
      <c r="OHK1844" s="401"/>
      <c r="OHL1844" s="401"/>
      <c r="OHM1844" s="401"/>
      <c r="OHN1844" s="401"/>
      <c r="OHO1844" s="401"/>
      <c r="OHP1844" s="401"/>
      <c r="OHQ1844" s="401"/>
      <c r="OHR1844" s="401"/>
      <c r="OHS1844" s="401"/>
      <c r="OHT1844" s="401"/>
      <c r="OHU1844" s="401"/>
      <c r="OHV1844" s="401"/>
      <c r="OHW1844" s="401"/>
      <c r="OHX1844" s="401"/>
      <c r="OHY1844" s="401"/>
      <c r="OHZ1844" s="401"/>
      <c r="OIA1844" s="401"/>
      <c r="OIB1844" s="401"/>
      <c r="OIC1844" s="401"/>
      <c r="OID1844" s="401"/>
      <c r="OIE1844" s="401"/>
      <c r="OIF1844" s="401"/>
      <c r="OIG1844" s="401"/>
      <c r="OIH1844" s="401"/>
      <c r="OII1844" s="401"/>
      <c r="OIJ1844" s="401"/>
      <c r="OIK1844" s="401"/>
      <c r="OIL1844" s="401"/>
      <c r="OIM1844" s="401"/>
      <c r="OIN1844" s="401"/>
      <c r="OIO1844" s="401"/>
      <c r="OIP1844" s="401"/>
      <c r="OIQ1844" s="401"/>
      <c r="OIR1844" s="401"/>
      <c r="OIS1844" s="401"/>
      <c r="OIT1844" s="401"/>
      <c r="OIU1844" s="401"/>
      <c r="OIV1844" s="401"/>
      <c r="OIW1844" s="401"/>
      <c r="OIX1844" s="401"/>
      <c r="OIY1844" s="401"/>
      <c r="OIZ1844" s="401"/>
      <c r="OJA1844" s="401"/>
      <c r="OJB1844" s="401"/>
      <c r="OJC1844" s="401"/>
      <c r="OJD1844" s="401"/>
      <c r="OJE1844" s="401"/>
      <c r="OJF1844" s="401"/>
      <c r="OJG1844" s="401"/>
      <c r="OJH1844" s="401"/>
      <c r="OJI1844" s="401"/>
      <c r="OJJ1844" s="401"/>
      <c r="OJK1844" s="401"/>
      <c r="OJL1844" s="401"/>
      <c r="OJM1844" s="401"/>
      <c r="OJN1844" s="401"/>
      <c r="OJO1844" s="401"/>
      <c r="OJP1844" s="401"/>
      <c r="OJQ1844" s="401"/>
      <c r="OJR1844" s="401"/>
      <c r="OJS1844" s="401"/>
      <c r="OJT1844" s="401"/>
      <c r="OJU1844" s="401"/>
      <c r="OJV1844" s="401"/>
      <c r="OJW1844" s="401"/>
      <c r="OJX1844" s="401"/>
      <c r="OJY1844" s="401"/>
      <c r="OJZ1844" s="401"/>
      <c r="OKA1844" s="401"/>
      <c r="OKB1844" s="401"/>
      <c r="OKC1844" s="401"/>
      <c r="OKD1844" s="401"/>
      <c r="OKE1844" s="401"/>
      <c r="OKF1844" s="401"/>
      <c r="OKG1844" s="401"/>
      <c r="OKH1844" s="401"/>
      <c r="OKI1844" s="401"/>
      <c r="OKJ1844" s="401"/>
      <c r="OKK1844" s="401"/>
      <c r="OKL1844" s="401"/>
      <c r="OKM1844" s="401"/>
      <c r="OKN1844" s="401"/>
      <c r="OKO1844" s="401"/>
      <c r="OKP1844" s="401"/>
      <c r="OKQ1844" s="401"/>
      <c r="OKR1844" s="401"/>
      <c r="OKS1844" s="401"/>
      <c r="OKT1844" s="401"/>
      <c r="OKU1844" s="401"/>
      <c r="OKV1844" s="401"/>
      <c r="OKW1844" s="401"/>
      <c r="OKX1844" s="401"/>
      <c r="OKY1844" s="401"/>
      <c r="OKZ1844" s="401"/>
      <c r="OLA1844" s="401"/>
      <c r="OLB1844" s="401"/>
      <c r="OLC1844" s="401"/>
      <c r="OLD1844" s="401"/>
      <c r="OLE1844" s="401"/>
      <c r="OLF1844" s="401"/>
      <c r="OLG1844" s="401"/>
      <c r="OLH1844" s="401"/>
      <c r="OLI1844" s="401"/>
      <c r="OLJ1844" s="401"/>
      <c r="OLK1844" s="401"/>
      <c r="OLL1844" s="401"/>
      <c r="OLM1844" s="401"/>
      <c r="OLN1844" s="401"/>
      <c r="OLO1844" s="401"/>
      <c r="OLP1844" s="401"/>
      <c r="OLQ1844" s="401"/>
      <c r="OLR1844" s="401"/>
      <c r="OLS1844" s="401"/>
      <c r="OLT1844" s="401"/>
      <c r="OLU1844" s="401"/>
      <c r="OLV1844" s="401"/>
      <c r="OLW1844" s="401"/>
      <c r="OLX1844" s="401"/>
      <c r="OLY1844" s="401"/>
      <c r="OLZ1844" s="401"/>
      <c r="OMA1844" s="401"/>
      <c r="OMB1844" s="401"/>
      <c r="OMC1844" s="401"/>
      <c r="OMD1844" s="401"/>
      <c r="OME1844" s="401"/>
      <c r="OMF1844" s="401"/>
      <c r="OMG1844" s="401"/>
      <c r="OMH1844" s="401"/>
      <c r="OMI1844" s="401"/>
      <c r="OMJ1844" s="401"/>
      <c r="OMK1844" s="401"/>
      <c r="OML1844" s="401"/>
      <c r="OMM1844" s="401"/>
      <c r="OMN1844" s="401"/>
      <c r="OMO1844" s="401"/>
      <c r="OMP1844" s="401"/>
      <c r="OMQ1844" s="401"/>
      <c r="OMR1844" s="401"/>
      <c r="OMS1844" s="401"/>
      <c r="OMT1844" s="401"/>
      <c r="OMU1844" s="401"/>
      <c r="OMV1844" s="401"/>
      <c r="OMW1844" s="401"/>
      <c r="OMX1844" s="401"/>
      <c r="OMY1844" s="401"/>
      <c r="OMZ1844" s="401"/>
      <c r="ONA1844" s="401"/>
      <c r="ONB1844" s="401"/>
      <c r="ONC1844" s="401"/>
      <c r="OND1844" s="401"/>
      <c r="ONE1844" s="401"/>
      <c r="ONF1844" s="401"/>
      <c r="ONG1844" s="401"/>
      <c r="ONH1844" s="401"/>
      <c r="ONI1844" s="401"/>
      <c r="ONJ1844" s="401"/>
      <c r="ONK1844" s="401"/>
      <c r="ONL1844" s="401"/>
      <c r="ONM1844" s="401"/>
      <c r="ONN1844" s="401"/>
      <c r="ONO1844" s="401"/>
      <c r="ONP1844" s="401"/>
      <c r="ONQ1844" s="401"/>
      <c r="ONR1844" s="401"/>
      <c r="ONS1844" s="401"/>
      <c r="ONT1844" s="401"/>
      <c r="ONU1844" s="401"/>
      <c r="ONV1844" s="401"/>
      <c r="ONW1844" s="401"/>
      <c r="ONX1844" s="401"/>
      <c r="ONY1844" s="401"/>
      <c r="ONZ1844" s="401"/>
      <c r="OOA1844" s="401"/>
      <c r="OOB1844" s="401"/>
      <c r="OOC1844" s="401"/>
      <c r="OOD1844" s="401"/>
      <c r="OOE1844" s="401"/>
      <c r="OOF1844" s="401"/>
      <c r="OOG1844" s="401"/>
      <c r="OOH1844" s="401"/>
      <c r="OOI1844" s="401"/>
      <c r="OOJ1844" s="401"/>
      <c r="OOK1844" s="401"/>
      <c r="OOL1844" s="401"/>
      <c r="OOM1844" s="401"/>
      <c r="OON1844" s="401"/>
      <c r="OOO1844" s="401"/>
      <c r="OOP1844" s="401"/>
      <c r="OOQ1844" s="401"/>
      <c r="OOR1844" s="401"/>
      <c r="OOS1844" s="401"/>
      <c r="OOT1844" s="401"/>
      <c r="OOU1844" s="401"/>
      <c r="OOV1844" s="401"/>
      <c r="OOW1844" s="401"/>
      <c r="OOX1844" s="401"/>
      <c r="OOY1844" s="401"/>
      <c r="OOZ1844" s="401"/>
      <c r="OPA1844" s="401"/>
      <c r="OPB1844" s="401"/>
      <c r="OPC1844" s="401"/>
      <c r="OPD1844" s="401"/>
      <c r="OPE1844" s="401"/>
      <c r="OPF1844" s="401"/>
      <c r="OPG1844" s="401"/>
      <c r="OPH1844" s="401"/>
      <c r="OPI1844" s="401"/>
      <c r="OPJ1844" s="401"/>
      <c r="OPK1844" s="401"/>
      <c r="OPL1844" s="401"/>
      <c r="OPM1844" s="401"/>
      <c r="OPN1844" s="401"/>
      <c r="OPO1844" s="401"/>
      <c r="OPP1844" s="401"/>
      <c r="OPQ1844" s="401"/>
      <c r="OPR1844" s="401"/>
      <c r="OPS1844" s="401"/>
      <c r="OPT1844" s="401"/>
      <c r="OPU1844" s="401"/>
      <c r="OPV1844" s="401"/>
      <c r="OPW1844" s="401"/>
      <c r="OPX1844" s="401"/>
      <c r="OPY1844" s="401"/>
      <c r="OPZ1844" s="401"/>
      <c r="OQA1844" s="401"/>
      <c r="OQB1844" s="401"/>
      <c r="OQC1844" s="401"/>
      <c r="OQD1844" s="401"/>
      <c r="OQE1844" s="401"/>
      <c r="OQF1844" s="401"/>
      <c r="OQG1844" s="401"/>
      <c r="OQH1844" s="401"/>
      <c r="OQI1844" s="401"/>
      <c r="OQJ1844" s="401"/>
      <c r="OQK1844" s="401"/>
      <c r="OQL1844" s="401"/>
      <c r="OQM1844" s="401"/>
      <c r="OQN1844" s="401"/>
      <c r="OQO1844" s="401"/>
      <c r="OQP1844" s="401"/>
      <c r="OQQ1844" s="401"/>
      <c r="OQR1844" s="401"/>
      <c r="OQS1844" s="401"/>
      <c r="OQT1844" s="401"/>
      <c r="OQU1844" s="401"/>
      <c r="OQV1844" s="401"/>
      <c r="OQW1844" s="401"/>
      <c r="OQX1844" s="401"/>
      <c r="OQY1844" s="401"/>
      <c r="OQZ1844" s="401"/>
      <c r="ORA1844" s="401"/>
      <c r="ORB1844" s="401"/>
      <c r="ORC1844" s="401"/>
      <c r="ORD1844" s="401"/>
      <c r="ORE1844" s="401"/>
      <c r="ORF1844" s="401"/>
      <c r="ORG1844" s="401"/>
      <c r="ORH1844" s="401"/>
      <c r="ORI1844" s="401"/>
      <c r="ORJ1844" s="401"/>
      <c r="ORK1844" s="401"/>
      <c r="ORL1844" s="401"/>
      <c r="ORM1844" s="401"/>
      <c r="ORN1844" s="401"/>
      <c r="ORO1844" s="401"/>
      <c r="ORP1844" s="401"/>
      <c r="ORQ1844" s="401"/>
      <c r="ORR1844" s="401"/>
      <c r="ORS1844" s="401"/>
      <c r="ORT1844" s="401"/>
      <c r="ORU1844" s="401"/>
      <c r="ORV1844" s="401"/>
      <c r="ORW1844" s="401"/>
      <c r="ORX1844" s="401"/>
      <c r="ORY1844" s="401"/>
      <c r="ORZ1844" s="401"/>
      <c r="OSA1844" s="401"/>
      <c r="OSB1844" s="401"/>
      <c r="OSC1844" s="401"/>
      <c r="OSD1844" s="401"/>
      <c r="OSE1844" s="401"/>
      <c r="OSF1844" s="401"/>
      <c r="OSG1844" s="401"/>
      <c r="OSH1844" s="401"/>
      <c r="OSI1844" s="401"/>
      <c r="OSJ1844" s="401"/>
      <c r="OSK1844" s="401"/>
      <c r="OSL1844" s="401"/>
      <c r="OSM1844" s="401"/>
      <c r="OSN1844" s="401"/>
      <c r="OSO1844" s="401"/>
      <c r="OSP1844" s="401"/>
      <c r="OSQ1844" s="401"/>
      <c r="OSR1844" s="401"/>
      <c r="OSS1844" s="401"/>
      <c r="OST1844" s="401"/>
      <c r="OSU1844" s="401"/>
      <c r="OSV1844" s="401"/>
      <c r="OSW1844" s="401"/>
      <c r="OSX1844" s="401"/>
      <c r="OSY1844" s="401"/>
      <c r="OSZ1844" s="401"/>
      <c r="OTA1844" s="401"/>
      <c r="OTB1844" s="401"/>
      <c r="OTC1844" s="401"/>
      <c r="OTD1844" s="401"/>
      <c r="OTE1844" s="401"/>
      <c r="OTF1844" s="401"/>
      <c r="OTG1844" s="401"/>
      <c r="OTH1844" s="401"/>
      <c r="OTI1844" s="401"/>
      <c r="OTJ1844" s="401"/>
      <c r="OTK1844" s="401"/>
      <c r="OTL1844" s="401"/>
      <c r="OTM1844" s="401"/>
      <c r="OTN1844" s="401"/>
      <c r="OTO1844" s="401"/>
      <c r="OTP1844" s="401"/>
      <c r="OTQ1844" s="401"/>
      <c r="OTR1844" s="401"/>
      <c r="OTS1844" s="401"/>
      <c r="OTT1844" s="401"/>
      <c r="OTU1844" s="401"/>
      <c r="OTV1844" s="401"/>
      <c r="OTW1844" s="401"/>
      <c r="OTX1844" s="401"/>
      <c r="OTY1844" s="401"/>
      <c r="OTZ1844" s="401"/>
      <c r="OUA1844" s="401"/>
      <c r="OUB1844" s="401"/>
      <c r="OUC1844" s="401"/>
      <c r="OUD1844" s="401"/>
      <c r="OUE1844" s="401"/>
      <c r="OUF1844" s="401"/>
      <c r="OUG1844" s="401"/>
      <c r="OUH1844" s="401"/>
      <c r="OUI1844" s="401"/>
      <c r="OUJ1844" s="401"/>
      <c r="OUK1844" s="401"/>
      <c r="OUL1844" s="401"/>
      <c r="OUM1844" s="401"/>
      <c r="OUN1844" s="401"/>
      <c r="OUO1844" s="401"/>
      <c r="OUP1844" s="401"/>
      <c r="OUQ1844" s="401"/>
      <c r="OUR1844" s="401"/>
      <c r="OUS1844" s="401"/>
      <c r="OUT1844" s="401"/>
      <c r="OUU1844" s="401"/>
      <c r="OUV1844" s="401"/>
      <c r="OUW1844" s="401"/>
      <c r="OUX1844" s="401"/>
      <c r="OUY1844" s="401"/>
      <c r="OUZ1844" s="401"/>
      <c r="OVA1844" s="401"/>
      <c r="OVB1844" s="401"/>
      <c r="OVC1844" s="401"/>
      <c r="OVD1844" s="401"/>
      <c r="OVE1844" s="401"/>
      <c r="OVF1844" s="401"/>
      <c r="OVG1844" s="401"/>
      <c r="OVH1844" s="401"/>
      <c r="OVI1844" s="401"/>
      <c r="OVJ1844" s="401"/>
      <c r="OVK1844" s="401"/>
      <c r="OVL1844" s="401"/>
      <c r="OVM1844" s="401"/>
      <c r="OVN1844" s="401"/>
      <c r="OVO1844" s="401"/>
      <c r="OVP1844" s="401"/>
      <c r="OVQ1844" s="401"/>
      <c r="OVR1844" s="401"/>
      <c r="OVS1844" s="401"/>
      <c r="OVT1844" s="401"/>
      <c r="OVU1844" s="401"/>
      <c r="OVV1844" s="401"/>
      <c r="OVW1844" s="401"/>
      <c r="OVX1844" s="401"/>
      <c r="OVY1844" s="401"/>
      <c r="OVZ1844" s="401"/>
      <c r="OWA1844" s="401"/>
      <c r="OWB1844" s="401"/>
      <c r="OWC1844" s="401"/>
      <c r="OWD1844" s="401"/>
      <c r="OWE1844" s="401"/>
      <c r="OWF1844" s="401"/>
      <c r="OWG1844" s="401"/>
      <c r="OWH1844" s="401"/>
      <c r="OWI1844" s="401"/>
      <c r="OWJ1844" s="401"/>
      <c r="OWK1844" s="401"/>
      <c r="OWL1844" s="401"/>
      <c r="OWM1844" s="401"/>
      <c r="OWN1844" s="401"/>
      <c r="OWO1844" s="401"/>
      <c r="OWP1844" s="401"/>
      <c r="OWQ1844" s="401"/>
      <c r="OWR1844" s="401"/>
      <c r="OWS1844" s="401"/>
      <c r="OWT1844" s="401"/>
      <c r="OWU1844" s="401"/>
      <c r="OWV1844" s="401"/>
      <c r="OWW1844" s="401"/>
      <c r="OWX1844" s="401"/>
      <c r="OWY1844" s="401"/>
      <c r="OWZ1844" s="401"/>
      <c r="OXA1844" s="401"/>
      <c r="OXB1844" s="401"/>
      <c r="OXC1844" s="401"/>
      <c r="OXD1844" s="401"/>
      <c r="OXE1844" s="401"/>
      <c r="OXF1844" s="401"/>
      <c r="OXG1844" s="401"/>
      <c r="OXH1844" s="401"/>
      <c r="OXI1844" s="401"/>
      <c r="OXJ1844" s="401"/>
      <c r="OXK1844" s="401"/>
      <c r="OXL1844" s="401"/>
      <c r="OXM1844" s="401"/>
      <c r="OXN1844" s="401"/>
      <c r="OXO1844" s="401"/>
      <c r="OXP1844" s="401"/>
      <c r="OXQ1844" s="401"/>
      <c r="OXR1844" s="401"/>
      <c r="OXS1844" s="401"/>
      <c r="OXT1844" s="401"/>
      <c r="OXU1844" s="401"/>
      <c r="OXV1844" s="401"/>
      <c r="OXW1844" s="401"/>
      <c r="OXX1844" s="401"/>
      <c r="OXY1844" s="401"/>
      <c r="OXZ1844" s="401"/>
      <c r="OYA1844" s="401"/>
      <c r="OYB1844" s="401"/>
      <c r="OYC1844" s="401"/>
      <c r="OYD1844" s="401"/>
      <c r="OYE1844" s="401"/>
      <c r="OYF1844" s="401"/>
      <c r="OYG1844" s="401"/>
      <c r="OYH1844" s="401"/>
      <c r="OYI1844" s="401"/>
      <c r="OYJ1844" s="401"/>
      <c r="OYK1844" s="401"/>
      <c r="OYL1844" s="401"/>
      <c r="OYM1844" s="401"/>
      <c r="OYN1844" s="401"/>
      <c r="OYO1844" s="401"/>
      <c r="OYP1844" s="401"/>
      <c r="OYQ1844" s="401"/>
      <c r="OYR1844" s="401"/>
      <c r="OYS1844" s="401"/>
      <c r="OYT1844" s="401"/>
      <c r="OYU1844" s="401"/>
      <c r="OYV1844" s="401"/>
      <c r="OYW1844" s="401"/>
      <c r="OYX1844" s="401"/>
      <c r="OYY1844" s="401"/>
      <c r="OYZ1844" s="401"/>
      <c r="OZA1844" s="401"/>
      <c r="OZB1844" s="401"/>
      <c r="OZC1844" s="401"/>
      <c r="OZD1844" s="401"/>
      <c r="OZE1844" s="401"/>
      <c r="OZF1844" s="401"/>
      <c r="OZG1844" s="401"/>
      <c r="OZH1844" s="401"/>
      <c r="OZI1844" s="401"/>
      <c r="OZJ1844" s="401"/>
      <c r="OZK1844" s="401"/>
      <c r="OZL1844" s="401"/>
      <c r="OZM1844" s="401"/>
      <c r="OZN1844" s="401"/>
      <c r="OZO1844" s="401"/>
      <c r="OZP1844" s="401"/>
      <c r="OZQ1844" s="401"/>
      <c r="OZR1844" s="401"/>
      <c r="OZS1844" s="401"/>
      <c r="OZT1844" s="401"/>
      <c r="OZU1844" s="401"/>
      <c r="OZV1844" s="401"/>
      <c r="OZW1844" s="401"/>
      <c r="OZX1844" s="401"/>
      <c r="OZY1844" s="401"/>
      <c r="OZZ1844" s="401"/>
      <c r="PAA1844" s="401"/>
      <c r="PAB1844" s="401"/>
      <c r="PAC1844" s="401"/>
      <c r="PAD1844" s="401"/>
      <c r="PAE1844" s="401"/>
      <c r="PAF1844" s="401"/>
      <c r="PAG1844" s="401"/>
      <c r="PAH1844" s="401"/>
      <c r="PAI1844" s="401"/>
      <c r="PAJ1844" s="401"/>
      <c r="PAK1844" s="401"/>
      <c r="PAL1844" s="401"/>
      <c r="PAM1844" s="401"/>
      <c r="PAN1844" s="401"/>
      <c r="PAO1844" s="401"/>
      <c r="PAP1844" s="401"/>
      <c r="PAQ1844" s="401"/>
      <c r="PAR1844" s="401"/>
      <c r="PAS1844" s="401"/>
      <c r="PAT1844" s="401"/>
      <c r="PAU1844" s="401"/>
      <c r="PAV1844" s="401"/>
      <c r="PAW1844" s="401"/>
      <c r="PAX1844" s="401"/>
      <c r="PAY1844" s="401"/>
      <c r="PAZ1844" s="401"/>
      <c r="PBA1844" s="401"/>
      <c r="PBB1844" s="401"/>
      <c r="PBC1844" s="401"/>
      <c r="PBD1844" s="401"/>
      <c r="PBE1844" s="401"/>
      <c r="PBF1844" s="401"/>
      <c r="PBG1844" s="401"/>
      <c r="PBH1844" s="401"/>
      <c r="PBI1844" s="401"/>
      <c r="PBJ1844" s="401"/>
      <c r="PBK1844" s="401"/>
      <c r="PBL1844" s="401"/>
      <c r="PBM1844" s="401"/>
      <c r="PBN1844" s="401"/>
      <c r="PBO1844" s="401"/>
      <c r="PBP1844" s="401"/>
      <c r="PBQ1844" s="401"/>
      <c r="PBR1844" s="401"/>
      <c r="PBS1844" s="401"/>
      <c r="PBT1844" s="401"/>
      <c r="PBU1844" s="401"/>
      <c r="PBV1844" s="401"/>
      <c r="PBW1844" s="401"/>
      <c r="PBX1844" s="401"/>
      <c r="PBY1844" s="401"/>
      <c r="PBZ1844" s="401"/>
      <c r="PCA1844" s="401"/>
      <c r="PCB1844" s="401"/>
      <c r="PCC1844" s="401"/>
      <c r="PCD1844" s="401"/>
      <c r="PCE1844" s="401"/>
      <c r="PCF1844" s="401"/>
      <c r="PCG1844" s="401"/>
      <c r="PCH1844" s="401"/>
      <c r="PCI1844" s="401"/>
      <c r="PCJ1844" s="401"/>
      <c r="PCK1844" s="401"/>
      <c r="PCL1844" s="401"/>
      <c r="PCM1844" s="401"/>
      <c r="PCN1844" s="401"/>
      <c r="PCO1844" s="401"/>
      <c r="PCP1844" s="401"/>
      <c r="PCQ1844" s="401"/>
      <c r="PCR1844" s="401"/>
      <c r="PCS1844" s="401"/>
      <c r="PCT1844" s="401"/>
      <c r="PCU1844" s="401"/>
      <c r="PCV1844" s="401"/>
      <c r="PCW1844" s="401"/>
      <c r="PCX1844" s="401"/>
      <c r="PCY1844" s="401"/>
      <c r="PCZ1844" s="401"/>
      <c r="PDA1844" s="401"/>
      <c r="PDB1844" s="401"/>
      <c r="PDC1844" s="401"/>
      <c r="PDD1844" s="401"/>
      <c r="PDE1844" s="401"/>
      <c r="PDF1844" s="401"/>
      <c r="PDG1844" s="401"/>
      <c r="PDH1844" s="401"/>
      <c r="PDI1844" s="401"/>
      <c r="PDJ1844" s="401"/>
      <c r="PDK1844" s="401"/>
      <c r="PDL1844" s="401"/>
      <c r="PDM1844" s="401"/>
      <c r="PDN1844" s="401"/>
      <c r="PDO1844" s="401"/>
      <c r="PDP1844" s="401"/>
      <c r="PDQ1844" s="401"/>
      <c r="PDR1844" s="401"/>
      <c r="PDS1844" s="401"/>
      <c r="PDT1844" s="401"/>
      <c r="PDU1844" s="401"/>
      <c r="PDV1844" s="401"/>
      <c r="PDW1844" s="401"/>
      <c r="PDX1844" s="401"/>
      <c r="PDY1844" s="401"/>
      <c r="PDZ1844" s="401"/>
      <c r="PEA1844" s="401"/>
      <c r="PEB1844" s="401"/>
      <c r="PEC1844" s="401"/>
      <c r="PED1844" s="401"/>
      <c r="PEE1844" s="401"/>
      <c r="PEF1844" s="401"/>
      <c r="PEG1844" s="401"/>
      <c r="PEH1844" s="401"/>
      <c r="PEI1844" s="401"/>
      <c r="PEJ1844" s="401"/>
      <c r="PEK1844" s="401"/>
      <c r="PEL1844" s="401"/>
      <c r="PEM1844" s="401"/>
      <c r="PEN1844" s="401"/>
      <c r="PEO1844" s="401"/>
      <c r="PEP1844" s="401"/>
      <c r="PEQ1844" s="401"/>
      <c r="PER1844" s="401"/>
      <c r="PES1844" s="401"/>
      <c r="PET1844" s="401"/>
      <c r="PEU1844" s="401"/>
      <c r="PEV1844" s="401"/>
      <c r="PEW1844" s="401"/>
      <c r="PEX1844" s="401"/>
      <c r="PEY1844" s="401"/>
      <c r="PEZ1844" s="401"/>
      <c r="PFA1844" s="401"/>
      <c r="PFB1844" s="401"/>
      <c r="PFC1844" s="401"/>
      <c r="PFD1844" s="401"/>
      <c r="PFE1844" s="401"/>
      <c r="PFF1844" s="401"/>
      <c r="PFG1844" s="401"/>
      <c r="PFH1844" s="401"/>
      <c r="PFI1844" s="401"/>
      <c r="PFJ1844" s="401"/>
      <c r="PFK1844" s="401"/>
      <c r="PFL1844" s="401"/>
      <c r="PFM1844" s="401"/>
      <c r="PFN1844" s="401"/>
      <c r="PFO1844" s="401"/>
      <c r="PFP1844" s="401"/>
      <c r="PFQ1844" s="401"/>
      <c r="PFR1844" s="401"/>
      <c r="PFS1844" s="401"/>
      <c r="PFT1844" s="401"/>
      <c r="PFU1844" s="401"/>
      <c r="PFV1844" s="401"/>
      <c r="PFW1844" s="401"/>
      <c r="PFX1844" s="401"/>
      <c r="PFY1844" s="401"/>
      <c r="PFZ1844" s="401"/>
      <c r="PGA1844" s="401"/>
      <c r="PGB1844" s="401"/>
      <c r="PGC1844" s="401"/>
      <c r="PGD1844" s="401"/>
      <c r="PGE1844" s="401"/>
      <c r="PGF1844" s="401"/>
      <c r="PGG1844" s="401"/>
      <c r="PGH1844" s="401"/>
      <c r="PGI1844" s="401"/>
      <c r="PGJ1844" s="401"/>
      <c r="PGK1844" s="401"/>
      <c r="PGL1844" s="401"/>
      <c r="PGM1844" s="401"/>
      <c r="PGN1844" s="401"/>
      <c r="PGO1844" s="401"/>
      <c r="PGP1844" s="401"/>
      <c r="PGQ1844" s="401"/>
      <c r="PGR1844" s="401"/>
      <c r="PGS1844" s="401"/>
      <c r="PGT1844" s="401"/>
      <c r="PGU1844" s="401"/>
      <c r="PGV1844" s="401"/>
      <c r="PGW1844" s="401"/>
      <c r="PGX1844" s="401"/>
      <c r="PGY1844" s="401"/>
      <c r="PGZ1844" s="401"/>
      <c r="PHA1844" s="401"/>
      <c r="PHB1844" s="401"/>
      <c r="PHC1844" s="401"/>
      <c r="PHD1844" s="401"/>
      <c r="PHE1844" s="401"/>
      <c r="PHF1844" s="401"/>
      <c r="PHG1844" s="401"/>
      <c r="PHH1844" s="401"/>
      <c r="PHI1844" s="401"/>
      <c r="PHJ1844" s="401"/>
      <c r="PHK1844" s="401"/>
      <c r="PHL1844" s="401"/>
      <c r="PHM1844" s="401"/>
      <c r="PHN1844" s="401"/>
      <c r="PHO1844" s="401"/>
      <c r="PHP1844" s="401"/>
      <c r="PHQ1844" s="401"/>
      <c r="PHR1844" s="401"/>
      <c r="PHS1844" s="401"/>
      <c r="PHT1844" s="401"/>
      <c r="PHU1844" s="401"/>
      <c r="PHV1844" s="401"/>
      <c r="PHW1844" s="401"/>
      <c r="PHX1844" s="401"/>
      <c r="PHY1844" s="401"/>
      <c r="PHZ1844" s="401"/>
      <c r="PIA1844" s="401"/>
      <c r="PIB1844" s="401"/>
      <c r="PIC1844" s="401"/>
      <c r="PID1844" s="401"/>
      <c r="PIE1844" s="401"/>
      <c r="PIF1844" s="401"/>
      <c r="PIG1844" s="401"/>
      <c r="PIH1844" s="401"/>
      <c r="PII1844" s="401"/>
      <c r="PIJ1844" s="401"/>
      <c r="PIK1844" s="401"/>
      <c r="PIL1844" s="401"/>
      <c r="PIM1844" s="401"/>
      <c r="PIN1844" s="401"/>
      <c r="PIO1844" s="401"/>
      <c r="PIP1844" s="401"/>
      <c r="PIQ1844" s="401"/>
      <c r="PIR1844" s="401"/>
      <c r="PIS1844" s="401"/>
      <c r="PIT1844" s="401"/>
      <c r="PIU1844" s="401"/>
      <c r="PIV1844" s="401"/>
      <c r="PIW1844" s="401"/>
      <c r="PIX1844" s="401"/>
      <c r="PIY1844" s="401"/>
      <c r="PIZ1844" s="401"/>
      <c r="PJA1844" s="401"/>
      <c r="PJB1844" s="401"/>
      <c r="PJC1844" s="401"/>
      <c r="PJD1844" s="401"/>
      <c r="PJE1844" s="401"/>
      <c r="PJF1844" s="401"/>
      <c r="PJG1844" s="401"/>
      <c r="PJH1844" s="401"/>
      <c r="PJI1844" s="401"/>
      <c r="PJJ1844" s="401"/>
      <c r="PJK1844" s="401"/>
      <c r="PJL1844" s="401"/>
      <c r="PJM1844" s="401"/>
      <c r="PJN1844" s="401"/>
      <c r="PJO1844" s="401"/>
      <c r="PJP1844" s="401"/>
      <c r="PJQ1844" s="401"/>
      <c r="PJR1844" s="401"/>
      <c r="PJS1844" s="401"/>
      <c r="PJT1844" s="401"/>
      <c r="PJU1844" s="401"/>
      <c r="PJV1844" s="401"/>
      <c r="PJW1844" s="401"/>
      <c r="PJX1844" s="401"/>
      <c r="PJY1844" s="401"/>
      <c r="PJZ1844" s="401"/>
      <c r="PKA1844" s="401"/>
      <c r="PKB1844" s="401"/>
      <c r="PKC1844" s="401"/>
      <c r="PKD1844" s="401"/>
      <c r="PKE1844" s="401"/>
      <c r="PKF1844" s="401"/>
      <c r="PKG1844" s="401"/>
      <c r="PKH1844" s="401"/>
      <c r="PKI1844" s="401"/>
      <c r="PKJ1844" s="401"/>
      <c r="PKK1844" s="401"/>
      <c r="PKL1844" s="401"/>
      <c r="PKM1844" s="401"/>
      <c r="PKN1844" s="401"/>
      <c r="PKO1844" s="401"/>
      <c r="PKP1844" s="401"/>
      <c r="PKQ1844" s="401"/>
      <c r="PKR1844" s="401"/>
      <c r="PKS1844" s="401"/>
      <c r="PKT1844" s="401"/>
      <c r="PKU1844" s="401"/>
      <c r="PKV1844" s="401"/>
      <c r="PKW1844" s="401"/>
      <c r="PKX1844" s="401"/>
      <c r="PKY1844" s="401"/>
      <c r="PKZ1844" s="401"/>
      <c r="PLA1844" s="401"/>
      <c r="PLB1844" s="401"/>
      <c r="PLC1844" s="401"/>
      <c r="PLD1844" s="401"/>
      <c r="PLE1844" s="401"/>
      <c r="PLF1844" s="401"/>
      <c r="PLG1844" s="401"/>
      <c r="PLH1844" s="401"/>
      <c r="PLI1844" s="401"/>
      <c r="PLJ1844" s="401"/>
      <c r="PLK1844" s="401"/>
      <c r="PLL1844" s="401"/>
      <c r="PLM1844" s="401"/>
      <c r="PLN1844" s="401"/>
      <c r="PLO1844" s="401"/>
      <c r="PLP1844" s="401"/>
      <c r="PLQ1844" s="401"/>
      <c r="PLR1844" s="401"/>
      <c r="PLS1844" s="401"/>
      <c r="PLT1844" s="401"/>
      <c r="PLU1844" s="401"/>
      <c r="PLV1844" s="401"/>
      <c r="PLW1844" s="401"/>
      <c r="PLX1844" s="401"/>
      <c r="PLY1844" s="401"/>
      <c r="PLZ1844" s="401"/>
      <c r="PMA1844" s="401"/>
      <c r="PMB1844" s="401"/>
      <c r="PMC1844" s="401"/>
      <c r="PMD1844" s="401"/>
      <c r="PME1844" s="401"/>
      <c r="PMF1844" s="401"/>
      <c r="PMG1844" s="401"/>
      <c r="PMH1844" s="401"/>
      <c r="PMI1844" s="401"/>
      <c r="PMJ1844" s="401"/>
      <c r="PMK1844" s="401"/>
      <c r="PML1844" s="401"/>
      <c r="PMM1844" s="401"/>
      <c r="PMN1844" s="401"/>
      <c r="PMO1844" s="401"/>
      <c r="PMP1844" s="401"/>
      <c r="PMQ1844" s="401"/>
      <c r="PMR1844" s="401"/>
      <c r="PMS1844" s="401"/>
      <c r="PMT1844" s="401"/>
      <c r="PMU1844" s="401"/>
      <c r="PMV1844" s="401"/>
      <c r="PMW1844" s="401"/>
      <c r="PMX1844" s="401"/>
      <c r="PMY1844" s="401"/>
      <c r="PMZ1844" s="401"/>
      <c r="PNA1844" s="401"/>
      <c r="PNB1844" s="401"/>
      <c r="PNC1844" s="401"/>
      <c r="PND1844" s="401"/>
      <c r="PNE1844" s="401"/>
      <c r="PNF1844" s="401"/>
      <c r="PNG1844" s="401"/>
      <c r="PNH1844" s="401"/>
      <c r="PNI1844" s="401"/>
      <c r="PNJ1844" s="401"/>
      <c r="PNK1844" s="401"/>
      <c r="PNL1844" s="401"/>
      <c r="PNM1844" s="401"/>
      <c r="PNN1844" s="401"/>
      <c r="PNO1844" s="401"/>
      <c r="PNP1844" s="401"/>
      <c r="PNQ1844" s="401"/>
      <c r="PNR1844" s="401"/>
      <c r="PNS1844" s="401"/>
      <c r="PNT1844" s="401"/>
      <c r="PNU1844" s="401"/>
      <c r="PNV1844" s="401"/>
      <c r="PNW1844" s="401"/>
      <c r="PNX1844" s="401"/>
      <c r="PNY1844" s="401"/>
      <c r="PNZ1844" s="401"/>
      <c r="POA1844" s="401"/>
      <c r="POB1844" s="401"/>
      <c r="POC1844" s="401"/>
      <c r="POD1844" s="401"/>
      <c r="POE1844" s="401"/>
      <c r="POF1844" s="401"/>
      <c r="POG1844" s="401"/>
      <c r="POH1844" s="401"/>
      <c r="POI1844" s="401"/>
      <c r="POJ1844" s="401"/>
      <c r="POK1844" s="401"/>
      <c r="POL1844" s="401"/>
      <c r="POM1844" s="401"/>
      <c r="PON1844" s="401"/>
      <c r="POO1844" s="401"/>
      <c r="POP1844" s="401"/>
      <c r="POQ1844" s="401"/>
      <c r="POR1844" s="401"/>
      <c r="POS1844" s="401"/>
      <c r="POT1844" s="401"/>
      <c r="POU1844" s="401"/>
      <c r="POV1844" s="401"/>
      <c r="POW1844" s="401"/>
      <c r="POX1844" s="401"/>
      <c r="POY1844" s="401"/>
      <c r="POZ1844" s="401"/>
      <c r="PPA1844" s="401"/>
      <c r="PPB1844" s="401"/>
      <c r="PPC1844" s="401"/>
      <c r="PPD1844" s="401"/>
      <c r="PPE1844" s="401"/>
      <c r="PPF1844" s="401"/>
      <c r="PPG1844" s="401"/>
      <c r="PPH1844" s="401"/>
      <c r="PPI1844" s="401"/>
      <c r="PPJ1844" s="401"/>
      <c r="PPK1844" s="401"/>
      <c r="PPL1844" s="401"/>
      <c r="PPM1844" s="401"/>
      <c r="PPN1844" s="401"/>
      <c r="PPO1844" s="401"/>
      <c r="PPP1844" s="401"/>
      <c r="PPQ1844" s="401"/>
      <c r="PPR1844" s="401"/>
      <c r="PPS1844" s="401"/>
      <c r="PPT1844" s="401"/>
      <c r="PPU1844" s="401"/>
      <c r="PPV1844" s="401"/>
      <c r="PPW1844" s="401"/>
      <c r="PPX1844" s="401"/>
      <c r="PPY1844" s="401"/>
      <c r="PPZ1844" s="401"/>
      <c r="PQA1844" s="401"/>
      <c r="PQB1844" s="401"/>
      <c r="PQC1844" s="401"/>
      <c r="PQD1844" s="401"/>
      <c r="PQE1844" s="401"/>
      <c r="PQF1844" s="401"/>
      <c r="PQG1844" s="401"/>
      <c r="PQH1844" s="401"/>
      <c r="PQI1844" s="401"/>
      <c r="PQJ1844" s="401"/>
      <c r="PQK1844" s="401"/>
      <c r="PQL1844" s="401"/>
      <c r="PQM1844" s="401"/>
      <c r="PQN1844" s="401"/>
      <c r="PQO1844" s="401"/>
      <c r="PQP1844" s="401"/>
      <c r="PQQ1844" s="401"/>
      <c r="PQR1844" s="401"/>
      <c r="PQS1844" s="401"/>
      <c r="PQT1844" s="401"/>
      <c r="PQU1844" s="401"/>
      <c r="PQV1844" s="401"/>
      <c r="PQW1844" s="401"/>
      <c r="PQX1844" s="401"/>
      <c r="PQY1844" s="401"/>
      <c r="PQZ1844" s="401"/>
      <c r="PRA1844" s="401"/>
      <c r="PRB1844" s="401"/>
      <c r="PRC1844" s="401"/>
      <c r="PRD1844" s="401"/>
      <c r="PRE1844" s="401"/>
      <c r="PRF1844" s="401"/>
      <c r="PRG1844" s="401"/>
      <c r="PRH1844" s="401"/>
      <c r="PRI1844" s="401"/>
      <c r="PRJ1844" s="401"/>
      <c r="PRK1844" s="401"/>
      <c r="PRL1844" s="401"/>
      <c r="PRM1844" s="401"/>
      <c r="PRN1844" s="401"/>
      <c r="PRO1844" s="401"/>
      <c r="PRP1844" s="401"/>
      <c r="PRQ1844" s="401"/>
      <c r="PRR1844" s="401"/>
      <c r="PRS1844" s="401"/>
      <c r="PRT1844" s="401"/>
      <c r="PRU1844" s="401"/>
      <c r="PRV1844" s="401"/>
      <c r="PRW1844" s="401"/>
      <c r="PRX1844" s="401"/>
      <c r="PRY1844" s="401"/>
      <c r="PRZ1844" s="401"/>
      <c r="PSA1844" s="401"/>
      <c r="PSB1844" s="401"/>
      <c r="PSC1844" s="401"/>
      <c r="PSD1844" s="401"/>
      <c r="PSE1844" s="401"/>
      <c r="PSF1844" s="401"/>
      <c r="PSG1844" s="401"/>
      <c r="PSH1844" s="401"/>
      <c r="PSI1844" s="401"/>
      <c r="PSJ1844" s="401"/>
      <c r="PSK1844" s="401"/>
      <c r="PSL1844" s="401"/>
      <c r="PSM1844" s="401"/>
      <c r="PSN1844" s="401"/>
      <c r="PSO1844" s="401"/>
      <c r="PSP1844" s="401"/>
      <c r="PSQ1844" s="401"/>
      <c r="PSR1844" s="401"/>
      <c r="PSS1844" s="401"/>
      <c r="PST1844" s="401"/>
      <c r="PSU1844" s="401"/>
      <c r="PSV1844" s="401"/>
      <c r="PSW1844" s="401"/>
      <c r="PSX1844" s="401"/>
      <c r="PSY1844" s="401"/>
      <c r="PSZ1844" s="401"/>
      <c r="PTA1844" s="401"/>
      <c r="PTB1844" s="401"/>
      <c r="PTC1844" s="401"/>
      <c r="PTD1844" s="401"/>
      <c r="PTE1844" s="401"/>
      <c r="PTF1844" s="401"/>
      <c r="PTG1844" s="401"/>
      <c r="PTH1844" s="401"/>
      <c r="PTI1844" s="401"/>
      <c r="PTJ1844" s="401"/>
      <c r="PTK1844" s="401"/>
      <c r="PTL1844" s="401"/>
      <c r="PTM1844" s="401"/>
      <c r="PTN1844" s="401"/>
      <c r="PTO1844" s="401"/>
      <c r="PTP1844" s="401"/>
      <c r="PTQ1844" s="401"/>
      <c r="PTR1844" s="401"/>
      <c r="PTS1844" s="401"/>
      <c r="PTT1844" s="401"/>
      <c r="PTU1844" s="401"/>
      <c r="PTV1844" s="401"/>
      <c r="PTW1844" s="401"/>
      <c r="PTX1844" s="401"/>
      <c r="PTY1844" s="401"/>
      <c r="PTZ1844" s="401"/>
      <c r="PUA1844" s="401"/>
      <c r="PUB1844" s="401"/>
      <c r="PUC1844" s="401"/>
      <c r="PUD1844" s="401"/>
      <c r="PUE1844" s="401"/>
      <c r="PUF1844" s="401"/>
      <c r="PUG1844" s="401"/>
      <c r="PUH1844" s="401"/>
      <c r="PUI1844" s="401"/>
      <c r="PUJ1844" s="401"/>
      <c r="PUK1844" s="401"/>
      <c r="PUL1844" s="401"/>
      <c r="PUM1844" s="401"/>
      <c r="PUN1844" s="401"/>
      <c r="PUO1844" s="401"/>
      <c r="PUP1844" s="401"/>
      <c r="PUQ1844" s="401"/>
      <c r="PUR1844" s="401"/>
      <c r="PUS1844" s="401"/>
      <c r="PUT1844" s="401"/>
      <c r="PUU1844" s="401"/>
      <c r="PUV1844" s="401"/>
      <c r="PUW1844" s="401"/>
      <c r="PUX1844" s="401"/>
      <c r="PUY1844" s="401"/>
      <c r="PUZ1844" s="401"/>
      <c r="PVA1844" s="401"/>
      <c r="PVB1844" s="401"/>
      <c r="PVC1844" s="401"/>
      <c r="PVD1844" s="401"/>
      <c r="PVE1844" s="401"/>
      <c r="PVF1844" s="401"/>
      <c r="PVG1844" s="401"/>
      <c r="PVH1844" s="401"/>
      <c r="PVI1844" s="401"/>
      <c r="PVJ1844" s="401"/>
      <c r="PVK1844" s="401"/>
      <c r="PVL1844" s="401"/>
      <c r="PVM1844" s="401"/>
      <c r="PVN1844" s="401"/>
      <c r="PVO1844" s="401"/>
      <c r="PVP1844" s="401"/>
      <c r="PVQ1844" s="401"/>
      <c r="PVR1844" s="401"/>
      <c r="PVS1844" s="401"/>
      <c r="PVT1844" s="401"/>
      <c r="PVU1844" s="401"/>
      <c r="PVV1844" s="401"/>
      <c r="PVW1844" s="401"/>
      <c r="PVX1844" s="401"/>
      <c r="PVY1844" s="401"/>
      <c r="PVZ1844" s="401"/>
      <c r="PWA1844" s="401"/>
      <c r="PWB1844" s="401"/>
      <c r="PWC1844" s="401"/>
      <c r="PWD1844" s="401"/>
      <c r="PWE1844" s="401"/>
      <c r="PWF1844" s="401"/>
      <c r="PWG1844" s="401"/>
      <c r="PWH1844" s="401"/>
      <c r="PWI1844" s="401"/>
      <c r="PWJ1844" s="401"/>
      <c r="PWK1844" s="401"/>
      <c r="PWL1844" s="401"/>
      <c r="PWM1844" s="401"/>
      <c r="PWN1844" s="401"/>
      <c r="PWO1844" s="401"/>
      <c r="PWP1844" s="401"/>
      <c r="PWQ1844" s="401"/>
      <c r="PWR1844" s="401"/>
      <c r="PWS1844" s="401"/>
      <c r="PWT1844" s="401"/>
      <c r="PWU1844" s="401"/>
      <c r="PWV1844" s="401"/>
      <c r="PWW1844" s="401"/>
      <c r="PWX1844" s="401"/>
      <c r="PWY1844" s="401"/>
      <c r="PWZ1844" s="401"/>
      <c r="PXA1844" s="401"/>
      <c r="PXB1844" s="401"/>
      <c r="PXC1844" s="401"/>
      <c r="PXD1844" s="401"/>
      <c r="PXE1844" s="401"/>
      <c r="PXF1844" s="401"/>
      <c r="PXG1844" s="401"/>
      <c r="PXH1844" s="401"/>
      <c r="PXI1844" s="401"/>
      <c r="PXJ1844" s="401"/>
      <c r="PXK1844" s="401"/>
      <c r="PXL1844" s="401"/>
      <c r="PXM1844" s="401"/>
      <c r="PXN1844" s="401"/>
      <c r="PXO1844" s="401"/>
      <c r="PXP1844" s="401"/>
      <c r="PXQ1844" s="401"/>
      <c r="PXR1844" s="401"/>
      <c r="PXS1844" s="401"/>
      <c r="PXT1844" s="401"/>
      <c r="PXU1844" s="401"/>
      <c r="PXV1844" s="401"/>
      <c r="PXW1844" s="401"/>
      <c r="PXX1844" s="401"/>
      <c r="PXY1844" s="401"/>
      <c r="PXZ1844" s="401"/>
      <c r="PYA1844" s="401"/>
      <c r="PYB1844" s="401"/>
      <c r="PYC1844" s="401"/>
      <c r="PYD1844" s="401"/>
      <c r="PYE1844" s="401"/>
      <c r="PYF1844" s="401"/>
      <c r="PYG1844" s="401"/>
      <c r="PYH1844" s="401"/>
      <c r="PYI1844" s="401"/>
      <c r="PYJ1844" s="401"/>
      <c r="PYK1844" s="401"/>
      <c r="PYL1844" s="401"/>
      <c r="PYM1844" s="401"/>
      <c r="PYN1844" s="401"/>
      <c r="PYO1844" s="401"/>
      <c r="PYP1844" s="401"/>
      <c r="PYQ1844" s="401"/>
      <c r="PYR1844" s="401"/>
      <c r="PYS1844" s="401"/>
      <c r="PYT1844" s="401"/>
      <c r="PYU1844" s="401"/>
      <c r="PYV1844" s="401"/>
      <c r="PYW1844" s="401"/>
      <c r="PYX1844" s="401"/>
      <c r="PYY1844" s="401"/>
      <c r="PYZ1844" s="401"/>
      <c r="PZA1844" s="401"/>
      <c r="PZB1844" s="401"/>
      <c r="PZC1844" s="401"/>
      <c r="PZD1844" s="401"/>
      <c r="PZE1844" s="401"/>
      <c r="PZF1844" s="401"/>
      <c r="PZG1844" s="401"/>
      <c r="PZH1844" s="401"/>
      <c r="PZI1844" s="401"/>
      <c r="PZJ1844" s="401"/>
      <c r="PZK1844" s="401"/>
      <c r="PZL1844" s="401"/>
      <c r="PZM1844" s="401"/>
      <c r="PZN1844" s="401"/>
      <c r="PZO1844" s="401"/>
      <c r="PZP1844" s="401"/>
      <c r="PZQ1844" s="401"/>
      <c r="PZR1844" s="401"/>
      <c r="PZS1844" s="401"/>
      <c r="PZT1844" s="401"/>
      <c r="PZU1844" s="401"/>
      <c r="PZV1844" s="401"/>
      <c r="PZW1844" s="401"/>
      <c r="PZX1844" s="401"/>
      <c r="PZY1844" s="401"/>
      <c r="PZZ1844" s="401"/>
      <c r="QAA1844" s="401"/>
      <c r="QAB1844" s="401"/>
      <c r="QAC1844" s="401"/>
      <c r="QAD1844" s="401"/>
      <c r="QAE1844" s="401"/>
      <c r="QAF1844" s="401"/>
      <c r="QAG1844" s="401"/>
      <c r="QAH1844" s="401"/>
      <c r="QAI1844" s="401"/>
      <c r="QAJ1844" s="401"/>
      <c r="QAK1844" s="401"/>
      <c r="QAL1844" s="401"/>
      <c r="QAM1844" s="401"/>
      <c r="QAN1844" s="401"/>
      <c r="QAO1844" s="401"/>
      <c r="QAP1844" s="401"/>
      <c r="QAQ1844" s="401"/>
      <c r="QAR1844" s="401"/>
      <c r="QAS1844" s="401"/>
      <c r="QAT1844" s="401"/>
      <c r="QAU1844" s="401"/>
      <c r="QAV1844" s="401"/>
      <c r="QAW1844" s="401"/>
      <c r="QAX1844" s="401"/>
      <c r="QAY1844" s="401"/>
      <c r="QAZ1844" s="401"/>
      <c r="QBA1844" s="401"/>
      <c r="QBB1844" s="401"/>
      <c r="QBC1844" s="401"/>
      <c r="QBD1844" s="401"/>
      <c r="QBE1844" s="401"/>
      <c r="QBF1844" s="401"/>
      <c r="QBG1844" s="401"/>
      <c r="QBH1844" s="401"/>
      <c r="QBI1844" s="401"/>
      <c r="QBJ1844" s="401"/>
      <c r="QBK1844" s="401"/>
      <c r="QBL1844" s="401"/>
      <c r="QBM1844" s="401"/>
      <c r="QBN1844" s="401"/>
      <c r="QBO1844" s="401"/>
      <c r="QBP1844" s="401"/>
      <c r="QBQ1844" s="401"/>
      <c r="QBR1844" s="401"/>
      <c r="QBS1844" s="401"/>
      <c r="QBT1844" s="401"/>
      <c r="QBU1844" s="401"/>
      <c r="QBV1844" s="401"/>
      <c r="QBW1844" s="401"/>
      <c r="QBX1844" s="401"/>
      <c r="QBY1844" s="401"/>
      <c r="QBZ1844" s="401"/>
      <c r="QCA1844" s="401"/>
      <c r="QCB1844" s="401"/>
      <c r="QCC1844" s="401"/>
      <c r="QCD1844" s="401"/>
      <c r="QCE1844" s="401"/>
      <c r="QCF1844" s="401"/>
      <c r="QCG1844" s="401"/>
      <c r="QCH1844" s="401"/>
      <c r="QCI1844" s="401"/>
      <c r="QCJ1844" s="401"/>
      <c r="QCK1844" s="401"/>
      <c r="QCL1844" s="401"/>
      <c r="QCM1844" s="401"/>
      <c r="QCN1844" s="401"/>
      <c r="QCO1844" s="401"/>
      <c r="QCP1844" s="401"/>
      <c r="QCQ1844" s="401"/>
      <c r="QCR1844" s="401"/>
      <c r="QCS1844" s="401"/>
      <c r="QCT1844" s="401"/>
      <c r="QCU1844" s="401"/>
      <c r="QCV1844" s="401"/>
      <c r="QCW1844" s="401"/>
      <c r="QCX1844" s="401"/>
      <c r="QCY1844" s="401"/>
      <c r="QCZ1844" s="401"/>
      <c r="QDA1844" s="401"/>
      <c r="QDB1844" s="401"/>
      <c r="QDC1844" s="401"/>
      <c r="QDD1844" s="401"/>
      <c r="QDE1844" s="401"/>
      <c r="QDF1844" s="401"/>
      <c r="QDG1844" s="401"/>
      <c r="QDH1844" s="401"/>
      <c r="QDI1844" s="401"/>
      <c r="QDJ1844" s="401"/>
      <c r="QDK1844" s="401"/>
      <c r="QDL1844" s="401"/>
      <c r="QDM1844" s="401"/>
      <c r="QDN1844" s="401"/>
      <c r="QDO1844" s="401"/>
      <c r="QDP1844" s="401"/>
      <c r="QDQ1844" s="401"/>
      <c r="QDR1844" s="401"/>
      <c r="QDS1844" s="401"/>
      <c r="QDT1844" s="401"/>
      <c r="QDU1844" s="401"/>
      <c r="QDV1844" s="401"/>
      <c r="QDW1844" s="401"/>
      <c r="QDX1844" s="401"/>
      <c r="QDY1844" s="401"/>
      <c r="QDZ1844" s="401"/>
      <c r="QEA1844" s="401"/>
      <c r="QEB1844" s="401"/>
      <c r="QEC1844" s="401"/>
      <c r="QED1844" s="401"/>
      <c r="QEE1844" s="401"/>
      <c r="QEF1844" s="401"/>
      <c r="QEG1844" s="401"/>
      <c r="QEH1844" s="401"/>
      <c r="QEI1844" s="401"/>
      <c r="QEJ1844" s="401"/>
      <c r="QEK1844" s="401"/>
      <c r="QEL1844" s="401"/>
      <c r="QEM1844" s="401"/>
      <c r="QEN1844" s="401"/>
      <c r="QEO1844" s="401"/>
      <c r="QEP1844" s="401"/>
      <c r="QEQ1844" s="401"/>
      <c r="QER1844" s="401"/>
      <c r="QES1844" s="401"/>
      <c r="QET1844" s="401"/>
      <c r="QEU1844" s="401"/>
      <c r="QEV1844" s="401"/>
      <c r="QEW1844" s="401"/>
      <c r="QEX1844" s="401"/>
      <c r="QEY1844" s="401"/>
      <c r="QEZ1844" s="401"/>
      <c r="QFA1844" s="401"/>
      <c r="QFB1844" s="401"/>
      <c r="QFC1844" s="401"/>
      <c r="QFD1844" s="401"/>
      <c r="QFE1844" s="401"/>
      <c r="QFF1844" s="401"/>
      <c r="QFG1844" s="401"/>
      <c r="QFH1844" s="401"/>
      <c r="QFI1844" s="401"/>
      <c r="QFJ1844" s="401"/>
      <c r="QFK1844" s="401"/>
      <c r="QFL1844" s="401"/>
      <c r="QFM1844" s="401"/>
      <c r="QFN1844" s="401"/>
      <c r="QFO1844" s="401"/>
      <c r="QFP1844" s="401"/>
      <c r="QFQ1844" s="401"/>
      <c r="QFR1844" s="401"/>
      <c r="QFS1844" s="401"/>
      <c r="QFT1844" s="401"/>
      <c r="QFU1844" s="401"/>
      <c r="QFV1844" s="401"/>
      <c r="QFW1844" s="401"/>
      <c r="QFX1844" s="401"/>
      <c r="QFY1844" s="401"/>
      <c r="QFZ1844" s="401"/>
      <c r="QGA1844" s="401"/>
      <c r="QGB1844" s="401"/>
      <c r="QGC1844" s="401"/>
      <c r="QGD1844" s="401"/>
      <c r="QGE1844" s="401"/>
      <c r="QGF1844" s="401"/>
      <c r="QGG1844" s="401"/>
      <c r="QGH1844" s="401"/>
      <c r="QGI1844" s="401"/>
      <c r="QGJ1844" s="401"/>
      <c r="QGK1844" s="401"/>
      <c r="QGL1844" s="401"/>
      <c r="QGM1844" s="401"/>
      <c r="QGN1844" s="401"/>
      <c r="QGO1844" s="401"/>
      <c r="QGP1844" s="401"/>
      <c r="QGQ1844" s="401"/>
      <c r="QGR1844" s="401"/>
      <c r="QGS1844" s="401"/>
      <c r="QGT1844" s="401"/>
      <c r="QGU1844" s="401"/>
      <c r="QGV1844" s="401"/>
      <c r="QGW1844" s="401"/>
      <c r="QGX1844" s="401"/>
      <c r="QGY1844" s="401"/>
      <c r="QGZ1844" s="401"/>
      <c r="QHA1844" s="401"/>
      <c r="QHB1844" s="401"/>
      <c r="QHC1844" s="401"/>
      <c r="QHD1844" s="401"/>
      <c r="QHE1844" s="401"/>
      <c r="QHF1844" s="401"/>
      <c r="QHG1844" s="401"/>
      <c r="QHH1844" s="401"/>
      <c r="QHI1844" s="401"/>
      <c r="QHJ1844" s="401"/>
      <c r="QHK1844" s="401"/>
      <c r="QHL1844" s="401"/>
      <c r="QHM1844" s="401"/>
      <c r="QHN1844" s="401"/>
      <c r="QHO1844" s="401"/>
      <c r="QHP1844" s="401"/>
      <c r="QHQ1844" s="401"/>
      <c r="QHR1844" s="401"/>
      <c r="QHS1844" s="401"/>
      <c r="QHT1844" s="401"/>
      <c r="QHU1844" s="401"/>
      <c r="QHV1844" s="401"/>
      <c r="QHW1844" s="401"/>
      <c r="QHX1844" s="401"/>
      <c r="QHY1844" s="401"/>
      <c r="QHZ1844" s="401"/>
      <c r="QIA1844" s="401"/>
      <c r="QIB1844" s="401"/>
      <c r="QIC1844" s="401"/>
      <c r="QID1844" s="401"/>
      <c r="QIE1844" s="401"/>
      <c r="QIF1844" s="401"/>
      <c r="QIG1844" s="401"/>
      <c r="QIH1844" s="401"/>
      <c r="QII1844" s="401"/>
      <c r="QIJ1844" s="401"/>
      <c r="QIK1844" s="401"/>
      <c r="QIL1844" s="401"/>
      <c r="QIM1844" s="401"/>
      <c r="QIN1844" s="401"/>
      <c r="QIO1844" s="401"/>
      <c r="QIP1844" s="401"/>
      <c r="QIQ1844" s="401"/>
      <c r="QIR1844" s="401"/>
      <c r="QIS1844" s="401"/>
      <c r="QIT1844" s="401"/>
      <c r="QIU1844" s="401"/>
      <c r="QIV1844" s="401"/>
      <c r="QIW1844" s="401"/>
      <c r="QIX1844" s="401"/>
      <c r="QIY1844" s="401"/>
      <c r="QIZ1844" s="401"/>
      <c r="QJA1844" s="401"/>
      <c r="QJB1844" s="401"/>
      <c r="QJC1844" s="401"/>
      <c r="QJD1844" s="401"/>
      <c r="QJE1844" s="401"/>
      <c r="QJF1844" s="401"/>
      <c r="QJG1844" s="401"/>
      <c r="QJH1844" s="401"/>
      <c r="QJI1844" s="401"/>
      <c r="QJJ1844" s="401"/>
      <c r="QJK1844" s="401"/>
      <c r="QJL1844" s="401"/>
      <c r="QJM1844" s="401"/>
      <c r="QJN1844" s="401"/>
      <c r="QJO1844" s="401"/>
      <c r="QJP1844" s="401"/>
      <c r="QJQ1844" s="401"/>
      <c r="QJR1844" s="401"/>
      <c r="QJS1844" s="401"/>
      <c r="QJT1844" s="401"/>
      <c r="QJU1844" s="401"/>
      <c r="QJV1844" s="401"/>
      <c r="QJW1844" s="401"/>
      <c r="QJX1844" s="401"/>
      <c r="QJY1844" s="401"/>
      <c r="QJZ1844" s="401"/>
      <c r="QKA1844" s="401"/>
      <c r="QKB1844" s="401"/>
      <c r="QKC1844" s="401"/>
      <c r="QKD1844" s="401"/>
      <c r="QKE1844" s="401"/>
      <c r="QKF1844" s="401"/>
      <c r="QKG1844" s="401"/>
      <c r="QKH1844" s="401"/>
      <c r="QKI1844" s="401"/>
      <c r="QKJ1844" s="401"/>
      <c r="QKK1844" s="401"/>
      <c r="QKL1844" s="401"/>
      <c r="QKM1844" s="401"/>
      <c r="QKN1844" s="401"/>
      <c r="QKO1844" s="401"/>
      <c r="QKP1844" s="401"/>
      <c r="QKQ1844" s="401"/>
      <c r="QKR1844" s="401"/>
      <c r="QKS1844" s="401"/>
      <c r="QKT1844" s="401"/>
      <c r="QKU1844" s="401"/>
      <c r="QKV1844" s="401"/>
      <c r="QKW1844" s="401"/>
      <c r="QKX1844" s="401"/>
      <c r="QKY1844" s="401"/>
      <c r="QKZ1844" s="401"/>
      <c r="QLA1844" s="401"/>
      <c r="QLB1844" s="401"/>
      <c r="QLC1844" s="401"/>
      <c r="QLD1844" s="401"/>
      <c r="QLE1844" s="401"/>
      <c r="QLF1844" s="401"/>
      <c r="QLG1844" s="401"/>
      <c r="QLH1844" s="401"/>
      <c r="QLI1844" s="401"/>
      <c r="QLJ1844" s="401"/>
      <c r="QLK1844" s="401"/>
      <c r="QLL1844" s="401"/>
      <c r="QLM1844" s="401"/>
      <c r="QLN1844" s="401"/>
      <c r="QLO1844" s="401"/>
      <c r="QLP1844" s="401"/>
      <c r="QLQ1844" s="401"/>
      <c r="QLR1844" s="401"/>
      <c r="QLS1844" s="401"/>
      <c r="QLT1844" s="401"/>
      <c r="QLU1844" s="401"/>
      <c r="QLV1844" s="401"/>
      <c r="QLW1844" s="401"/>
      <c r="QLX1844" s="401"/>
      <c r="QLY1844" s="401"/>
      <c r="QLZ1844" s="401"/>
      <c r="QMA1844" s="401"/>
      <c r="QMB1844" s="401"/>
      <c r="QMC1844" s="401"/>
      <c r="QMD1844" s="401"/>
      <c r="QME1844" s="401"/>
      <c r="QMF1844" s="401"/>
      <c r="QMG1844" s="401"/>
      <c r="QMH1844" s="401"/>
      <c r="QMI1844" s="401"/>
      <c r="QMJ1844" s="401"/>
      <c r="QMK1844" s="401"/>
      <c r="QML1844" s="401"/>
      <c r="QMM1844" s="401"/>
      <c r="QMN1844" s="401"/>
      <c r="QMO1844" s="401"/>
      <c r="QMP1844" s="401"/>
      <c r="QMQ1844" s="401"/>
      <c r="QMR1844" s="401"/>
      <c r="QMS1844" s="401"/>
      <c r="QMT1844" s="401"/>
      <c r="QMU1844" s="401"/>
      <c r="QMV1844" s="401"/>
      <c r="QMW1844" s="401"/>
      <c r="QMX1844" s="401"/>
      <c r="QMY1844" s="401"/>
      <c r="QMZ1844" s="401"/>
      <c r="QNA1844" s="401"/>
      <c r="QNB1844" s="401"/>
      <c r="QNC1844" s="401"/>
      <c r="QND1844" s="401"/>
      <c r="QNE1844" s="401"/>
      <c r="QNF1844" s="401"/>
      <c r="QNG1844" s="401"/>
      <c r="QNH1844" s="401"/>
      <c r="QNI1844" s="401"/>
      <c r="QNJ1844" s="401"/>
      <c r="QNK1844" s="401"/>
      <c r="QNL1844" s="401"/>
      <c r="QNM1844" s="401"/>
      <c r="QNN1844" s="401"/>
      <c r="QNO1844" s="401"/>
      <c r="QNP1844" s="401"/>
      <c r="QNQ1844" s="401"/>
      <c r="QNR1844" s="401"/>
      <c r="QNS1844" s="401"/>
      <c r="QNT1844" s="401"/>
      <c r="QNU1844" s="401"/>
      <c r="QNV1844" s="401"/>
      <c r="QNW1844" s="401"/>
      <c r="QNX1844" s="401"/>
      <c r="QNY1844" s="401"/>
      <c r="QNZ1844" s="401"/>
      <c r="QOA1844" s="401"/>
      <c r="QOB1844" s="401"/>
      <c r="QOC1844" s="401"/>
      <c r="QOD1844" s="401"/>
      <c r="QOE1844" s="401"/>
      <c r="QOF1844" s="401"/>
      <c r="QOG1844" s="401"/>
      <c r="QOH1844" s="401"/>
      <c r="QOI1844" s="401"/>
      <c r="QOJ1844" s="401"/>
      <c r="QOK1844" s="401"/>
      <c r="QOL1844" s="401"/>
      <c r="QOM1844" s="401"/>
      <c r="QON1844" s="401"/>
      <c r="QOO1844" s="401"/>
      <c r="QOP1844" s="401"/>
      <c r="QOQ1844" s="401"/>
      <c r="QOR1844" s="401"/>
      <c r="QOS1844" s="401"/>
      <c r="QOT1844" s="401"/>
      <c r="QOU1844" s="401"/>
      <c r="QOV1844" s="401"/>
      <c r="QOW1844" s="401"/>
      <c r="QOX1844" s="401"/>
      <c r="QOY1844" s="401"/>
      <c r="QOZ1844" s="401"/>
      <c r="QPA1844" s="401"/>
      <c r="QPB1844" s="401"/>
      <c r="QPC1844" s="401"/>
      <c r="QPD1844" s="401"/>
      <c r="QPE1844" s="401"/>
      <c r="QPF1844" s="401"/>
      <c r="QPG1844" s="401"/>
      <c r="QPH1844" s="401"/>
      <c r="QPI1844" s="401"/>
      <c r="QPJ1844" s="401"/>
      <c r="QPK1844" s="401"/>
      <c r="QPL1844" s="401"/>
      <c r="QPM1844" s="401"/>
      <c r="QPN1844" s="401"/>
      <c r="QPO1844" s="401"/>
      <c r="QPP1844" s="401"/>
      <c r="QPQ1844" s="401"/>
      <c r="QPR1844" s="401"/>
      <c r="QPS1844" s="401"/>
      <c r="QPT1844" s="401"/>
      <c r="QPU1844" s="401"/>
      <c r="QPV1844" s="401"/>
      <c r="QPW1844" s="401"/>
      <c r="QPX1844" s="401"/>
      <c r="QPY1844" s="401"/>
      <c r="QPZ1844" s="401"/>
      <c r="QQA1844" s="401"/>
      <c r="QQB1844" s="401"/>
      <c r="QQC1844" s="401"/>
      <c r="QQD1844" s="401"/>
      <c r="QQE1844" s="401"/>
      <c r="QQF1844" s="401"/>
      <c r="QQG1844" s="401"/>
      <c r="QQH1844" s="401"/>
      <c r="QQI1844" s="401"/>
      <c r="QQJ1844" s="401"/>
      <c r="QQK1844" s="401"/>
      <c r="QQL1844" s="401"/>
      <c r="QQM1844" s="401"/>
      <c r="QQN1844" s="401"/>
      <c r="QQO1844" s="401"/>
      <c r="QQP1844" s="401"/>
      <c r="QQQ1844" s="401"/>
      <c r="QQR1844" s="401"/>
      <c r="QQS1844" s="401"/>
      <c r="QQT1844" s="401"/>
      <c r="QQU1844" s="401"/>
      <c r="QQV1844" s="401"/>
      <c r="QQW1844" s="401"/>
      <c r="QQX1844" s="401"/>
      <c r="QQY1844" s="401"/>
      <c r="QQZ1844" s="401"/>
      <c r="QRA1844" s="401"/>
      <c r="QRB1844" s="401"/>
      <c r="QRC1844" s="401"/>
      <c r="QRD1844" s="401"/>
      <c r="QRE1844" s="401"/>
      <c r="QRF1844" s="401"/>
      <c r="QRG1844" s="401"/>
      <c r="QRH1844" s="401"/>
      <c r="QRI1844" s="401"/>
      <c r="QRJ1844" s="401"/>
      <c r="QRK1844" s="401"/>
      <c r="QRL1844" s="401"/>
      <c r="QRM1844" s="401"/>
      <c r="QRN1844" s="401"/>
      <c r="QRO1844" s="401"/>
      <c r="QRP1844" s="401"/>
      <c r="QRQ1844" s="401"/>
      <c r="QRR1844" s="401"/>
      <c r="QRS1844" s="401"/>
      <c r="QRT1844" s="401"/>
      <c r="QRU1844" s="401"/>
      <c r="QRV1844" s="401"/>
      <c r="QRW1844" s="401"/>
      <c r="QRX1844" s="401"/>
      <c r="QRY1844" s="401"/>
      <c r="QRZ1844" s="401"/>
      <c r="QSA1844" s="401"/>
      <c r="QSB1844" s="401"/>
      <c r="QSC1844" s="401"/>
      <c r="QSD1844" s="401"/>
      <c r="QSE1844" s="401"/>
      <c r="QSF1844" s="401"/>
      <c r="QSG1844" s="401"/>
      <c r="QSH1844" s="401"/>
      <c r="QSI1844" s="401"/>
      <c r="QSJ1844" s="401"/>
      <c r="QSK1844" s="401"/>
      <c r="QSL1844" s="401"/>
      <c r="QSM1844" s="401"/>
      <c r="QSN1844" s="401"/>
      <c r="QSO1844" s="401"/>
      <c r="QSP1844" s="401"/>
      <c r="QSQ1844" s="401"/>
      <c r="QSR1844" s="401"/>
      <c r="QSS1844" s="401"/>
      <c r="QST1844" s="401"/>
      <c r="QSU1844" s="401"/>
      <c r="QSV1844" s="401"/>
      <c r="QSW1844" s="401"/>
      <c r="QSX1844" s="401"/>
      <c r="QSY1844" s="401"/>
      <c r="QSZ1844" s="401"/>
      <c r="QTA1844" s="401"/>
      <c r="QTB1844" s="401"/>
      <c r="QTC1844" s="401"/>
      <c r="QTD1844" s="401"/>
      <c r="QTE1844" s="401"/>
      <c r="QTF1844" s="401"/>
      <c r="QTG1844" s="401"/>
      <c r="QTH1844" s="401"/>
      <c r="QTI1844" s="401"/>
      <c r="QTJ1844" s="401"/>
      <c r="QTK1844" s="401"/>
      <c r="QTL1844" s="401"/>
      <c r="QTM1844" s="401"/>
      <c r="QTN1844" s="401"/>
      <c r="QTO1844" s="401"/>
      <c r="QTP1844" s="401"/>
      <c r="QTQ1844" s="401"/>
      <c r="QTR1844" s="401"/>
      <c r="QTS1844" s="401"/>
      <c r="QTT1844" s="401"/>
      <c r="QTU1844" s="401"/>
      <c r="QTV1844" s="401"/>
      <c r="QTW1844" s="401"/>
      <c r="QTX1844" s="401"/>
      <c r="QTY1844" s="401"/>
      <c r="QTZ1844" s="401"/>
      <c r="QUA1844" s="401"/>
      <c r="QUB1844" s="401"/>
      <c r="QUC1844" s="401"/>
      <c r="QUD1844" s="401"/>
      <c r="QUE1844" s="401"/>
      <c r="QUF1844" s="401"/>
      <c r="QUG1844" s="401"/>
      <c r="QUH1844" s="401"/>
      <c r="QUI1844" s="401"/>
      <c r="QUJ1844" s="401"/>
      <c r="QUK1844" s="401"/>
      <c r="QUL1844" s="401"/>
      <c r="QUM1844" s="401"/>
      <c r="QUN1844" s="401"/>
      <c r="QUO1844" s="401"/>
      <c r="QUP1844" s="401"/>
      <c r="QUQ1844" s="401"/>
      <c r="QUR1844" s="401"/>
      <c r="QUS1844" s="401"/>
      <c r="QUT1844" s="401"/>
      <c r="QUU1844" s="401"/>
      <c r="QUV1844" s="401"/>
      <c r="QUW1844" s="401"/>
      <c r="QUX1844" s="401"/>
      <c r="QUY1844" s="401"/>
      <c r="QUZ1844" s="401"/>
      <c r="QVA1844" s="401"/>
      <c r="QVB1844" s="401"/>
      <c r="QVC1844" s="401"/>
      <c r="QVD1844" s="401"/>
      <c r="QVE1844" s="401"/>
      <c r="QVF1844" s="401"/>
      <c r="QVG1844" s="401"/>
      <c r="QVH1844" s="401"/>
      <c r="QVI1844" s="401"/>
      <c r="QVJ1844" s="401"/>
      <c r="QVK1844" s="401"/>
      <c r="QVL1844" s="401"/>
      <c r="QVM1844" s="401"/>
      <c r="QVN1844" s="401"/>
      <c r="QVO1844" s="401"/>
      <c r="QVP1844" s="401"/>
      <c r="QVQ1844" s="401"/>
      <c r="QVR1844" s="401"/>
      <c r="QVS1844" s="401"/>
      <c r="QVT1844" s="401"/>
      <c r="QVU1844" s="401"/>
      <c r="QVV1844" s="401"/>
      <c r="QVW1844" s="401"/>
      <c r="QVX1844" s="401"/>
      <c r="QVY1844" s="401"/>
      <c r="QVZ1844" s="401"/>
      <c r="QWA1844" s="401"/>
      <c r="QWB1844" s="401"/>
      <c r="QWC1844" s="401"/>
      <c r="QWD1844" s="401"/>
      <c r="QWE1844" s="401"/>
      <c r="QWF1844" s="401"/>
      <c r="QWG1844" s="401"/>
      <c r="QWH1844" s="401"/>
      <c r="QWI1844" s="401"/>
      <c r="QWJ1844" s="401"/>
      <c r="QWK1844" s="401"/>
      <c r="QWL1844" s="401"/>
      <c r="QWM1844" s="401"/>
      <c r="QWN1844" s="401"/>
      <c r="QWO1844" s="401"/>
      <c r="QWP1844" s="401"/>
      <c r="QWQ1844" s="401"/>
      <c r="QWR1844" s="401"/>
      <c r="QWS1844" s="401"/>
      <c r="QWT1844" s="401"/>
      <c r="QWU1844" s="401"/>
      <c r="QWV1844" s="401"/>
      <c r="QWW1844" s="401"/>
      <c r="QWX1844" s="401"/>
      <c r="QWY1844" s="401"/>
      <c r="QWZ1844" s="401"/>
      <c r="QXA1844" s="401"/>
      <c r="QXB1844" s="401"/>
      <c r="QXC1844" s="401"/>
      <c r="QXD1844" s="401"/>
      <c r="QXE1844" s="401"/>
      <c r="QXF1844" s="401"/>
      <c r="QXG1844" s="401"/>
      <c r="QXH1844" s="401"/>
      <c r="QXI1844" s="401"/>
      <c r="QXJ1844" s="401"/>
      <c r="QXK1844" s="401"/>
      <c r="QXL1844" s="401"/>
      <c r="QXM1844" s="401"/>
      <c r="QXN1844" s="401"/>
      <c r="QXO1844" s="401"/>
      <c r="QXP1844" s="401"/>
      <c r="QXQ1844" s="401"/>
      <c r="QXR1844" s="401"/>
      <c r="QXS1844" s="401"/>
      <c r="QXT1844" s="401"/>
      <c r="QXU1844" s="401"/>
      <c r="QXV1844" s="401"/>
      <c r="QXW1844" s="401"/>
      <c r="QXX1844" s="401"/>
      <c r="QXY1844" s="401"/>
      <c r="QXZ1844" s="401"/>
      <c r="QYA1844" s="401"/>
      <c r="QYB1844" s="401"/>
      <c r="QYC1844" s="401"/>
      <c r="QYD1844" s="401"/>
      <c r="QYE1844" s="401"/>
      <c r="QYF1844" s="401"/>
      <c r="QYG1844" s="401"/>
      <c r="QYH1844" s="401"/>
      <c r="QYI1844" s="401"/>
      <c r="QYJ1844" s="401"/>
      <c r="QYK1844" s="401"/>
      <c r="QYL1844" s="401"/>
      <c r="QYM1844" s="401"/>
      <c r="QYN1844" s="401"/>
      <c r="QYO1844" s="401"/>
      <c r="QYP1844" s="401"/>
      <c r="QYQ1844" s="401"/>
      <c r="QYR1844" s="401"/>
      <c r="QYS1844" s="401"/>
      <c r="QYT1844" s="401"/>
      <c r="QYU1844" s="401"/>
      <c r="QYV1844" s="401"/>
      <c r="QYW1844" s="401"/>
      <c r="QYX1844" s="401"/>
      <c r="QYY1844" s="401"/>
      <c r="QYZ1844" s="401"/>
      <c r="QZA1844" s="401"/>
      <c r="QZB1844" s="401"/>
      <c r="QZC1844" s="401"/>
      <c r="QZD1844" s="401"/>
      <c r="QZE1844" s="401"/>
      <c r="QZF1844" s="401"/>
      <c r="QZG1844" s="401"/>
      <c r="QZH1844" s="401"/>
      <c r="QZI1844" s="401"/>
      <c r="QZJ1844" s="401"/>
      <c r="QZK1844" s="401"/>
      <c r="QZL1844" s="401"/>
      <c r="QZM1844" s="401"/>
      <c r="QZN1844" s="401"/>
      <c r="QZO1844" s="401"/>
      <c r="QZP1844" s="401"/>
      <c r="QZQ1844" s="401"/>
      <c r="QZR1844" s="401"/>
      <c r="QZS1844" s="401"/>
      <c r="QZT1844" s="401"/>
      <c r="QZU1844" s="401"/>
      <c r="QZV1844" s="401"/>
      <c r="QZW1844" s="401"/>
      <c r="QZX1844" s="401"/>
      <c r="QZY1844" s="401"/>
      <c r="QZZ1844" s="401"/>
      <c r="RAA1844" s="401"/>
      <c r="RAB1844" s="401"/>
      <c r="RAC1844" s="401"/>
      <c r="RAD1844" s="401"/>
      <c r="RAE1844" s="401"/>
      <c r="RAF1844" s="401"/>
      <c r="RAG1844" s="401"/>
      <c r="RAH1844" s="401"/>
      <c r="RAI1844" s="401"/>
      <c r="RAJ1844" s="401"/>
      <c r="RAK1844" s="401"/>
      <c r="RAL1844" s="401"/>
      <c r="RAM1844" s="401"/>
      <c r="RAN1844" s="401"/>
      <c r="RAO1844" s="401"/>
      <c r="RAP1844" s="401"/>
      <c r="RAQ1844" s="401"/>
      <c r="RAR1844" s="401"/>
      <c r="RAS1844" s="401"/>
      <c r="RAT1844" s="401"/>
      <c r="RAU1844" s="401"/>
      <c r="RAV1844" s="401"/>
      <c r="RAW1844" s="401"/>
      <c r="RAX1844" s="401"/>
      <c r="RAY1844" s="401"/>
      <c r="RAZ1844" s="401"/>
      <c r="RBA1844" s="401"/>
      <c r="RBB1844" s="401"/>
      <c r="RBC1844" s="401"/>
      <c r="RBD1844" s="401"/>
      <c r="RBE1844" s="401"/>
      <c r="RBF1844" s="401"/>
      <c r="RBG1844" s="401"/>
      <c r="RBH1844" s="401"/>
      <c r="RBI1844" s="401"/>
      <c r="RBJ1844" s="401"/>
      <c r="RBK1844" s="401"/>
      <c r="RBL1844" s="401"/>
      <c r="RBM1844" s="401"/>
      <c r="RBN1844" s="401"/>
      <c r="RBO1844" s="401"/>
      <c r="RBP1844" s="401"/>
      <c r="RBQ1844" s="401"/>
      <c r="RBR1844" s="401"/>
      <c r="RBS1844" s="401"/>
      <c r="RBT1844" s="401"/>
      <c r="RBU1844" s="401"/>
      <c r="RBV1844" s="401"/>
      <c r="RBW1844" s="401"/>
      <c r="RBX1844" s="401"/>
      <c r="RBY1844" s="401"/>
      <c r="RBZ1844" s="401"/>
      <c r="RCA1844" s="401"/>
      <c r="RCB1844" s="401"/>
      <c r="RCC1844" s="401"/>
      <c r="RCD1844" s="401"/>
      <c r="RCE1844" s="401"/>
      <c r="RCF1844" s="401"/>
      <c r="RCG1844" s="401"/>
      <c r="RCH1844" s="401"/>
      <c r="RCI1844" s="401"/>
      <c r="RCJ1844" s="401"/>
      <c r="RCK1844" s="401"/>
      <c r="RCL1844" s="401"/>
      <c r="RCM1844" s="401"/>
      <c r="RCN1844" s="401"/>
      <c r="RCO1844" s="401"/>
      <c r="RCP1844" s="401"/>
      <c r="RCQ1844" s="401"/>
      <c r="RCR1844" s="401"/>
      <c r="RCS1844" s="401"/>
      <c r="RCT1844" s="401"/>
      <c r="RCU1844" s="401"/>
      <c r="RCV1844" s="401"/>
      <c r="RCW1844" s="401"/>
      <c r="RCX1844" s="401"/>
      <c r="RCY1844" s="401"/>
      <c r="RCZ1844" s="401"/>
      <c r="RDA1844" s="401"/>
      <c r="RDB1844" s="401"/>
      <c r="RDC1844" s="401"/>
      <c r="RDD1844" s="401"/>
      <c r="RDE1844" s="401"/>
      <c r="RDF1844" s="401"/>
      <c r="RDG1844" s="401"/>
      <c r="RDH1844" s="401"/>
      <c r="RDI1844" s="401"/>
      <c r="RDJ1844" s="401"/>
      <c r="RDK1844" s="401"/>
      <c r="RDL1844" s="401"/>
      <c r="RDM1844" s="401"/>
      <c r="RDN1844" s="401"/>
      <c r="RDO1844" s="401"/>
      <c r="RDP1844" s="401"/>
      <c r="RDQ1844" s="401"/>
      <c r="RDR1844" s="401"/>
      <c r="RDS1844" s="401"/>
      <c r="RDT1844" s="401"/>
      <c r="RDU1844" s="401"/>
      <c r="RDV1844" s="401"/>
      <c r="RDW1844" s="401"/>
      <c r="RDX1844" s="401"/>
      <c r="RDY1844" s="401"/>
      <c r="RDZ1844" s="401"/>
      <c r="REA1844" s="401"/>
      <c r="REB1844" s="401"/>
      <c r="REC1844" s="401"/>
      <c r="RED1844" s="401"/>
      <c r="REE1844" s="401"/>
      <c r="REF1844" s="401"/>
      <c r="REG1844" s="401"/>
      <c r="REH1844" s="401"/>
      <c r="REI1844" s="401"/>
      <c r="REJ1844" s="401"/>
      <c r="REK1844" s="401"/>
      <c r="REL1844" s="401"/>
      <c r="REM1844" s="401"/>
      <c r="REN1844" s="401"/>
      <c r="REO1844" s="401"/>
      <c r="REP1844" s="401"/>
      <c r="REQ1844" s="401"/>
      <c r="RER1844" s="401"/>
      <c r="RES1844" s="401"/>
      <c r="RET1844" s="401"/>
      <c r="REU1844" s="401"/>
      <c r="REV1844" s="401"/>
      <c r="REW1844" s="401"/>
      <c r="REX1844" s="401"/>
      <c r="REY1844" s="401"/>
      <c r="REZ1844" s="401"/>
      <c r="RFA1844" s="401"/>
      <c r="RFB1844" s="401"/>
      <c r="RFC1844" s="401"/>
      <c r="RFD1844" s="401"/>
      <c r="RFE1844" s="401"/>
      <c r="RFF1844" s="401"/>
      <c r="RFG1844" s="401"/>
      <c r="RFH1844" s="401"/>
      <c r="RFI1844" s="401"/>
      <c r="RFJ1844" s="401"/>
      <c r="RFK1844" s="401"/>
      <c r="RFL1844" s="401"/>
      <c r="RFM1844" s="401"/>
      <c r="RFN1844" s="401"/>
      <c r="RFO1844" s="401"/>
      <c r="RFP1844" s="401"/>
      <c r="RFQ1844" s="401"/>
      <c r="RFR1844" s="401"/>
      <c r="RFS1844" s="401"/>
      <c r="RFT1844" s="401"/>
      <c r="RFU1844" s="401"/>
      <c r="RFV1844" s="401"/>
      <c r="RFW1844" s="401"/>
      <c r="RFX1844" s="401"/>
      <c r="RFY1844" s="401"/>
      <c r="RFZ1844" s="401"/>
      <c r="RGA1844" s="401"/>
      <c r="RGB1844" s="401"/>
      <c r="RGC1844" s="401"/>
      <c r="RGD1844" s="401"/>
      <c r="RGE1844" s="401"/>
      <c r="RGF1844" s="401"/>
      <c r="RGG1844" s="401"/>
      <c r="RGH1844" s="401"/>
      <c r="RGI1844" s="401"/>
      <c r="RGJ1844" s="401"/>
      <c r="RGK1844" s="401"/>
      <c r="RGL1844" s="401"/>
      <c r="RGM1844" s="401"/>
      <c r="RGN1844" s="401"/>
      <c r="RGO1844" s="401"/>
      <c r="RGP1844" s="401"/>
      <c r="RGQ1844" s="401"/>
      <c r="RGR1844" s="401"/>
      <c r="RGS1844" s="401"/>
      <c r="RGT1844" s="401"/>
      <c r="RGU1844" s="401"/>
      <c r="RGV1844" s="401"/>
      <c r="RGW1844" s="401"/>
      <c r="RGX1844" s="401"/>
      <c r="RGY1844" s="401"/>
      <c r="RGZ1844" s="401"/>
      <c r="RHA1844" s="401"/>
      <c r="RHB1844" s="401"/>
      <c r="RHC1844" s="401"/>
      <c r="RHD1844" s="401"/>
      <c r="RHE1844" s="401"/>
      <c r="RHF1844" s="401"/>
      <c r="RHG1844" s="401"/>
      <c r="RHH1844" s="401"/>
      <c r="RHI1844" s="401"/>
      <c r="RHJ1844" s="401"/>
      <c r="RHK1844" s="401"/>
      <c r="RHL1844" s="401"/>
      <c r="RHM1844" s="401"/>
      <c r="RHN1844" s="401"/>
      <c r="RHO1844" s="401"/>
      <c r="RHP1844" s="401"/>
      <c r="RHQ1844" s="401"/>
      <c r="RHR1844" s="401"/>
      <c r="RHS1844" s="401"/>
      <c r="RHT1844" s="401"/>
      <c r="RHU1844" s="401"/>
      <c r="RHV1844" s="401"/>
      <c r="RHW1844" s="401"/>
      <c r="RHX1844" s="401"/>
      <c r="RHY1844" s="401"/>
      <c r="RHZ1844" s="401"/>
      <c r="RIA1844" s="401"/>
      <c r="RIB1844" s="401"/>
      <c r="RIC1844" s="401"/>
      <c r="RID1844" s="401"/>
      <c r="RIE1844" s="401"/>
      <c r="RIF1844" s="401"/>
      <c r="RIG1844" s="401"/>
      <c r="RIH1844" s="401"/>
      <c r="RII1844" s="401"/>
      <c r="RIJ1844" s="401"/>
      <c r="RIK1844" s="401"/>
      <c r="RIL1844" s="401"/>
      <c r="RIM1844" s="401"/>
      <c r="RIN1844" s="401"/>
      <c r="RIO1844" s="401"/>
      <c r="RIP1844" s="401"/>
      <c r="RIQ1844" s="401"/>
      <c r="RIR1844" s="401"/>
      <c r="RIS1844" s="401"/>
      <c r="RIT1844" s="401"/>
      <c r="RIU1844" s="401"/>
      <c r="RIV1844" s="401"/>
      <c r="RIW1844" s="401"/>
      <c r="RIX1844" s="401"/>
      <c r="RIY1844" s="401"/>
      <c r="RIZ1844" s="401"/>
      <c r="RJA1844" s="401"/>
      <c r="RJB1844" s="401"/>
      <c r="RJC1844" s="401"/>
      <c r="RJD1844" s="401"/>
      <c r="RJE1844" s="401"/>
      <c r="RJF1844" s="401"/>
      <c r="RJG1844" s="401"/>
      <c r="RJH1844" s="401"/>
      <c r="RJI1844" s="401"/>
      <c r="RJJ1844" s="401"/>
      <c r="RJK1844" s="401"/>
      <c r="RJL1844" s="401"/>
      <c r="RJM1844" s="401"/>
      <c r="RJN1844" s="401"/>
      <c r="RJO1844" s="401"/>
      <c r="RJP1844" s="401"/>
      <c r="RJQ1844" s="401"/>
      <c r="RJR1844" s="401"/>
      <c r="RJS1844" s="401"/>
      <c r="RJT1844" s="401"/>
      <c r="RJU1844" s="401"/>
      <c r="RJV1844" s="401"/>
      <c r="RJW1844" s="401"/>
      <c r="RJX1844" s="401"/>
      <c r="RJY1844" s="401"/>
      <c r="RJZ1844" s="401"/>
      <c r="RKA1844" s="401"/>
      <c r="RKB1844" s="401"/>
      <c r="RKC1844" s="401"/>
      <c r="RKD1844" s="401"/>
      <c r="RKE1844" s="401"/>
      <c r="RKF1844" s="401"/>
      <c r="RKG1844" s="401"/>
      <c r="RKH1844" s="401"/>
      <c r="RKI1844" s="401"/>
      <c r="RKJ1844" s="401"/>
      <c r="RKK1844" s="401"/>
      <c r="RKL1844" s="401"/>
      <c r="RKM1844" s="401"/>
      <c r="RKN1844" s="401"/>
      <c r="RKO1844" s="401"/>
      <c r="RKP1844" s="401"/>
      <c r="RKQ1844" s="401"/>
      <c r="RKR1844" s="401"/>
      <c r="RKS1844" s="401"/>
      <c r="RKT1844" s="401"/>
      <c r="RKU1844" s="401"/>
      <c r="RKV1844" s="401"/>
      <c r="RKW1844" s="401"/>
      <c r="RKX1844" s="401"/>
      <c r="RKY1844" s="401"/>
      <c r="RKZ1844" s="401"/>
      <c r="RLA1844" s="401"/>
      <c r="RLB1844" s="401"/>
      <c r="RLC1844" s="401"/>
      <c r="RLD1844" s="401"/>
      <c r="RLE1844" s="401"/>
      <c r="RLF1844" s="401"/>
      <c r="RLG1844" s="401"/>
      <c r="RLH1844" s="401"/>
      <c r="RLI1844" s="401"/>
      <c r="RLJ1844" s="401"/>
      <c r="RLK1844" s="401"/>
      <c r="RLL1844" s="401"/>
      <c r="RLM1844" s="401"/>
      <c r="RLN1844" s="401"/>
      <c r="RLO1844" s="401"/>
      <c r="RLP1844" s="401"/>
      <c r="RLQ1844" s="401"/>
      <c r="RLR1844" s="401"/>
      <c r="RLS1844" s="401"/>
      <c r="RLT1844" s="401"/>
      <c r="RLU1844" s="401"/>
      <c r="RLV1844" s="401"/>
      <c r="RLW1844" s="401"/>
      <c r="RLX1844" s="401"/>
      <c r="RLY1844" s="401"/>
      <c r="RLZ1844" s="401"/>
      <c r="RMA1844" s="401"/>
      <c r="RMB1844" s="401"/>
      <c r="RMC1844" s="401"/>
      <c r="RMD1844" s="401"/>
      <c r="RME1844" s="401"/>
      <c r="RMF1844" s="401"/>
      <c r="RMG1844" s="401"/>
      <c r="RMH1844" s="401"/>
      <c r="RMI1844" s="401"/>
      <c r="RMJ1844" s="401"/>
      <c r="RMK1844" s="401"/>
      <c r="RML1844" s="401"/>
      <c r="RMM1844" s="401"/>
      <c r="RMN1844" s="401"/>
      <c r="RMO1844" s="401"/>
      <c r="RMP1844" s="401"/>
      <c r="RMQ1844" s="401"/>
      <c r="RMR1844" s="401"/>
      <c r="RMS1844" s="401"/>
      <c r="RMT1844" s="401"/>
      <c r="RMU1844" s="401"/>
      <c r="RMV1844" s="401"/>
      <c r="RMW1844" s="401"/>
      <c r="RMX1844" s="401"/>
      <c r="RMY1844" s="401"/>
      <c r="RMZ1844" s="401"/>
      <c r="RNA1844" s="401"/>
      <c r="RNB1844" s="401"/>
      <c r="RNC1844" s="401"/>
      <c r="RND1844" s="401"/>
      <c r="RNE1844" s="401"/>
      <c r="RNF1844" s="401"/>
      <c r="RNG1844" s="401"/>
      <c r="RNH1844" s="401"/>
      <c r="RNI1844" s="401"/>
      <c r="RNJ1844" s="401"/>
      <c r="RNK1844" s="401"/>
      <c r="RNL1844" s="401"/>
      <c r="RNM1844" s="401"/>
      <c r="RNN1844" s="401"/>
      <c r="RNO1844" s="401"/>
      <c r="RNP1844" s="401"/>
      <c r="RNQ1844" s="401"/>
      <c r="RNR1844" s="401"/>
      <c r="RNS1844" s="401"/>
      <c r="RNT1844" s="401"/>
      <c r="RNU1844" s="401"/>
      <c r="RNV1844" s="401"/>
      <c r="RNW1844" s="401"/>
      <c r="RNX1844" s="401"/>
      <c r="RNY1844" s="401"/>
      <c r="RNZ1844" s="401"/>
      <c r="ROA1844" s="401"/>
      <c r="ROB1844" s="401"/>
      <c r="ROC1844" s="401"/>
      <c r="ROD1844" s="401"/>
      <c r="ROE1844" s="401"/>
      <c r="ROF1844" s="401"/>
      <c r="ROG1844" s="401"/>
      <c r="ROH1844" s="401"/>
      <c r="ROI1844" s="401"/>
      <c r="ROJ1844" s="401"/>
      <c r="ROK1844" s="401"/>
      <c r="ROL1844" s="401"/>
      <c r="ROM1844" s="401"/>
      <c r="RON1844" s="401"/>
      <c r="ROO1844" s="401"/>
      <c r="ROP1844" s="401"/>
      <c r="ROQ1844" s="401"/>
      <c r="ROR1844" s="401"/>
      <c r="ROS1844" s="401"/>
      <c r="ROT1844" s="401"/>
      <c r="ROU1844" s="401"/>
      <c r="ROV1844" s="401"/>
      <c r="ROW1844" s="401"/>
      <c r="ROX1844" s="401"/>
      <c r="ROY1844" s="401"/>
      <c r="ROZ1844" s="401"/>
      <c r="RPA1844" s="401"/>
      <c r="RPB1844" s="401"/>
      <c r="RPC1844" s="401"/>
      <c r="RPD1844" s="401"/>
      <c r="RPE1844" s="401"/>
      <c r="RPF1844" s="401"/>
      <c r="RPG1844" s="401"/>
      <c r="RPH1844" s="401"/>
      <c r="RPI1844" s="401"/>
      <c r="RPJ1844" s="401"/>
      <c r="RPK1844" s="401"/>
      <c r="RPL1844" s="401"/>
      <c r="RPM1844" s="401"/>
      <c r="RPN1844" s="401"/>
      <c r="RPO1844" s="401"/>
      <c r="RPP1844" s="401"/>
      <c r="RPQ1844" s="401"/>
      <c r="RPR1844" s="401"/>
      <c r="RPS1844" s="401"/>
      <c r="RPT1844" s="401"/>
      <c r="RPU1844" s="401"/>
      <c r="RPV1844" s="401"/>
      <c r="RPW1844" s="401"/>
      <c r="RPX1844" s="401"/>
      <c r="RPY1844" s="401"/>
      <c r="RPZ1844" s="401"/>
      <c r="RQA1844" s="401"/>
      <c r="RQB1844" s="401"/>
      <c r="RQC1844" s="401"/>
      <c r="RQD1844" s="401"/>
      <c r="RQE1844" s="401"/>
      <c r="RQF1844" s="401"/>
      <c r="RQG1844" s="401"/>
      <c r="RQH1844" s="401"/>
      <c r="RQI1844" s="401"/>
      <c r="RQJ1844" s="401"/>
      <c r="RQK1844" s="401"/>
      <c r="RQL1844" s="401"/>
      <c r="RQM1844" s="401"/>
      <c r="RQN1844" s="401"/>
      <c r="RQO1844" s="401"/>
      <c r="RQP1844" s="401"/>
      <c r="RQQ1844" s="401"/>
      <c r="RQR1844" s="401"/>
      <c r="RQS1844" s="401"/>
      <c r="RQT1844" s="401"/>
      <c r="RQU1844" s="401"/>
      <c r="RQV1844" s="401"/>
      <c r="RQW1844" s="401"/>
      <c r="RQX1844" s="401"/>
      <c r="RQY1844" s="401"/>
      <c r="RQZ1844" s="401"/>
      <c r="RRA1844" s="401"/>
      <c r="RRB1844" s="401"/>
      <c r="RRC1844" s="401"/>
      <c r="RRD1844" s="401"/>
      <c r="RRE1844" s="401"/>
      <c r="RRF1844" s="401"/>
      <c r="RRG1844" s="401"/>
      <c r="RRH1844" s="401"/>
      <c r="RRI1844" s="401"/>
      <c r="RRJ1844" s="401"/>
      <c r="RRK1844" s="401"/>
      <c r="RRL1844" s="401"/>
      <c r="RRM1844" s="401"/>
      <c r="RRN1844" s="401"/>
      <c r="RRO1844" s="401"/>
      <c r="RRP1844" s="401"/>
      <c r="RRQ1844" s="401"/>
      <c r="RRR1844" s="401"/>
      <c r="RRS1844" s="401"/>
      <c r="RRT1844" s="401"/>
      <c r="RRU1844" s="401"/>
      <c r="RRV1844" s="401"/>
      <c r="RRW1844" s="401"/>
      <c r="RRX1844" s="401"/>
      <c r="RRY1844" s="401"/>
      <c r="RRZ1844" s="401"/>
      <c r="RSA1844" s="401"/>
      <c r="RSB1844" s="401"/>
      <c r="RSC1844" s="401"/>
      <c r="RSD1844" s="401"/>
      <c r="RSE1844" s="401"/>
      <c r="RSF1844" s="401"/>
      <c r="RSG1844" s="401"/>
      <c r="RSH1844" s="401"/>
      <c r="RSI1844" s="401"/>
      <c r="RSJ1844" s="401"/>
      <c r="RSK1844" s="401"/>
      <c r="RSL1844" s="401"/>
      <c r="RSM1844" s="401"/>
      <c r="RSN1844" s="401"/>
      <c r="RSO1844" s="401"/>
      <c r="RSP1844" s="401"/>
      <c r="RSQ1844" s="401"/>
      <c r="RSR1844" s="401"/>
      <c r="RSS1844" s="401"/>
      <c r="RST1844" s="401"/>
      <c r="RSU1844" s="401"/>
      <c r="RSV1844" s="401"/>
      <c r="RSW1844" s="401"/>
      <c r="RSX1844" s="401"/>
      <c r="RSY1844" s="401"/>
      <c r="RSZ1844" s="401"/>
      <c r="RTA1844" s="401"/>
      <c r="RTB1844" s="401"/>
      <c r="RTC1844" s="401"/>
      <c r="RTD1844" s="401"/>
      <c r="RTE1844" s="401"/>
      <c r="RTF1844" s="401"/>
      <c r="RTG1844" s="401"/>
      <c r="RTH1844" s="401"/>
      <c r="RTI1844" s="401"/>
      <c r="RTJ1844" s="401"/>
      <c r="RTK1844" s="401"/>
      <c r="RTL1844" s="401"/>
      <c r="RTM1844" s="401"/>
      <c r="RTN1844" s="401"/>
      <c r="RTO1844" s="401"/>
      <c r="RTP1844" s="401"/>
      <c r="RTQ1844" s="401"/>
      <c r="RTR1844" s="401"/>
      <c r="RTS1844" s="401"/>
      <c r="RTT1844" s="401"/>
      <c r="RTU1844" s="401"/>
      <c r="RTV1844" s="401"/>
      <c r="RTW1844" s="401"/>
      <c r="RTX1844" s="401"/>
      <c r="RTY1844" s="401"/>
      <c r="RTZ1844" s="401"/>
      <c r="RUA1844" s="401"/>
      <c r="RUB1844" s="401"/>
      <c r="RUC1844" s="401"/>
      <c r="RUD1844" s="401"/>
      <c r="RUE1844" s="401"/>
      <c r="RUF1844" s="401"/>
      <c r="RUG1844" s="401"/>
      <c r="RUH1844" s="401"/>
      <c r="RUI1844" s="401"/>
      <c r="RUJ1844" s="401"/>
      <c r="RUK1844" s="401"/>
      <c r="RUL1844" s="401"/>
      <c r="RUM1844" s="401"/>
      <c r="RUN1844" s="401"/>
      <c r="RUO1844" s="401"/>
      <c r="RUP1844" s="401"/>
      <c r="RUQ1844" s="401"/>
      <c r="RUR1844" s="401"/>
      <c r="RUS1844" s="401"/>
      <c r="RUT1844" s="401"/>
      <c r="RUU1844" s="401"/>
      <c r="RUV1844" s="401"/>
      <c r="RUW1844" s="401"/>
      <c r="RUX1844" s="401"/>
      <c r="RUY1844" s="401"/>
      <c r="RUZ1844" s="401"/>
      <c r="RVA1844" s="401"/>
      <c r="RVB1844" s="401"/>
      <c r="RVC1844" s="401"/>
      <c r="RVD1844" s="401"/>
      <c r="RVE1844" s="401"/>
      <c r="RVF1844" s="401"/>
      <c r="RVG1844" s="401"/>
      <c r="RVH1844" s="401"/>
      <c r="RVI1844" s="401"/>
      <c r="RVJ1844" s="401"/>
      <c r="RVK1844" s="401"/>
      <c r="RVL1844" s="401"/>
      <c r="RVM1844" s="401"/>
      <c r="RVN1844" s="401"/>
      <c r="RVO1844" s="401"/>
      <c r="RVP1844" s="401"/>
      <c r="RVQ1844" s="401"/>
      <c r="RVR1844" s="401"/>
      <c r="RVS1844" s="401"/>
      <c r="RVT1844" s="401"/>
      <c r="RVU1844" s="401"/>
      <c r="RVV1844" s="401"/>
      <c r="RVW1844" s="401"/>
      <c r="RVX1844" s="401"/>
      <c r="RVY1844" s="401"/>
      <c r="RVZ1844" s="401"/>
      <c r="RWA1844" s="401"/>
      <c r="RWB1844" s="401"/>
      <c r="RWC1844" s="401"/>
      <c r="RWD1844" s="401"/>
      <c r="RWE1844" s="401"/>
      <c r="RWF1844" s="401"/>
      <c r="RWG1844" s="401"/>
      <c r="RWH1844" s="401"/>
      <c r="RWI1844" s="401"/>
      <c r="RWJ1844" s="401"/>
      <c r="RWK1844" s="401"/>
      <c r="RWL1844" s="401"/>
      <c r="RWM1844" s="401"/>
      <c r="RWN1844" s="401"/>
      <c r="RWO1844" s="401"/>
      <c r="RWP1844" s="401"/>
      <c r="RWQ1844" s="401"/>
      <c r="RWR1844" s="401"/>
      <c r="RWS1844" s="401"/>
      <c r="RWT1844" s="401"/>
      <c r="RWU1844" s="401"/>
      <c r="RWV1844" s="401"/>
      <c r="RWW1844" s="401"/>
      <c r="RWX1844" s="401"/>
      <c r="RWY1844" s="401"/>
      <c r="RWZ1844" s="401"/>
      <c r="RXA1844" s="401"/>
      <c r="RXB1844" s="401"/>
      <c r="RXC1844" s="401"/>
      <c r="RXD1844" s="401"/>
      <c r="RXE1844" s="401"/>
      <c r="RXF1844" s="401"/>
      <c r="RXG1844" s="401"/>
      <c r="RXH1844" s="401"/>
      <c r="RXI1844" s="401"/>
      <c r="RXJ1844" s="401"/>
      <c r="RXK1844" s="401"/>
      <c r="RXL1844" s="401"/>
      <c r="RXM1844" s="401"/>
      <c r="RXN1844" s="401"/>
      <c r="RXO1844" s="401"/>
      <c r="RXP1844" s="401"/>
      <c r="RXQ1844" s="401"/>
      <c r="RXR1844" s="401"/>
      <c r="RXS1844" s="401"/>
      <c r="RXT1844" s="401"/>
      <c r="RXU1844" s="401"/>
      <c r="RXV1844" s="401"/>
      <c r="RXW1844" s="401"/>
      <c r="RXX1844" s="401"/>
      <c r="RXY1844" s="401"/>
      <c r="RXZ1844" s="401"/>
      <c r="RYA1844" s="401"/>
      <c r="RYB1844" s="401"/>
      <c r="RYC1844" s="401"/>
      <c r="RYD1844" s="401"/>
      <c r="RYE1844" s="401"/>
      <c r="RYF1844" s="401"/>
      <c r="RYG1844" s="401"/>
      <c r="RYH1844" s="401"/>
      <c r="RYI1844" s="401"/>
      <c r="RYJ1844" s="401"/>
      <c r="RYK1844" s="401"/>
      <c r="RYL1844" s="401"/>
      <c r="RYM1844" s="401"/>
      <c r="RYN1844" s="401"/>
      <c r="RYO1844" s="401"/>
      <c r="RYP1844" s="401"/>
      <c r="RYQ1844" s="401"/>
      <c r="RYR1844" s="401"/>
      <c r="RYS1844" s="401"/>
      <c r="RYT1844" s="401"/>
      <c r="RYU1844" s="401"/>
      <c r="RYV1844" s="401"/>
      <c r="RYW1844" s="401"/>
      <c r="RYX1844" s="401"/>
      <c r="RYY1844" s="401"/>
      <c r="RYZ1844" s="401"/>
      <c r="RZA1844" s="401"/>
      <c r="RZB1844" s="401"/>
      <c r="RZC1844" s="401"/>
      <c r="RZD1844" s="401"/>
      <c r="RZE1844" s="401"/>
      <c r="RZF1844" s="401"/>
      <c r="RZG1844" s="401"/>
      <c r="RZH1844" s="401"/>
      <c r="RZI1844" s="401"/>
      <c r="RZJ1844" s="401"/>
      <c r="RZK1844" s="401"/>
      <c r="RZL1844" s="401"/>
      <c r="RZM1844" s="401"/>
      <c r="RZN1844" s="401"/>
      <c r="RZO1844" s="401"/>
      <c r="RZP1844" s="401"/>
      <c r="RZQ1844" s="401"/>
      <c r="RZR1844" s="401"/>
      <c r="RZS1844" s="401"/>
      <c r="RZT1844" s="401"/>
      <c r="RZU1844" s="401"/>
      <c r="RZV1844" s="401"/>
      <c r="RZW1844" s="401"/>
      <c r="RZX1844" s="401"/>
      <c r="RZY1844" s="401"/>
      <c r="RZZ1844" s="401"/>
      <c r="SAA1844" s="401"/>
      <c r="SAB1844" s="401"/>
      <c r="SAC1844" s="401"/>
      <c r="SAD1844" s="401"/>
      <c r="SAE1844" s="401"/>
      <c r="SAF1844" s="401"/>
      <c r="SAG1844" s="401"/>
      <c r="SAH1844" s="401"/>
      <c r="SAI1844" s="401"/>
      <c r="SAJ1844" s="401"/>
      <c r="SAK1844" s="401"/>
      <c r="SAL1844" s="401"/>
      <c r="SAM1844" s="401"/>
      <c r="SAN1844" s="401"/>
      <c r="SAO1844" s="401"/>
      <c r="SAP1844" s="401"/>
      <c r="SAQ1844" s="401"/>
      <c r="SAR1844" s="401"/>
      <c r="SAS1844" s="401"/>
      <c r="SAT1844" s="401"/>
      <c r="SAU1844" s="401"/>
      <c r="SAV1844" s="401"/>
      <c r="SAW1844" s="401"/>
      <c r="SAX1844" s="401"/>
      <c r="SAY1844" s="401"/>
      <c r="SAZ1844" s="401"/>
      <c r="SBA1844" s="401"/>
      <c r="SBB1844" s="401"/>
      <c r="SBC1844" s="401"/>
      <c r="SBD1844" s="401"/>
      <c r="SBE1844" s="401"/>
      <c r="SBF1844" s="401"/>
      <c r="SBG1844" s="401"/>
      <c r="SBH1844" s="401"/>
      <c r="SBI1844" s="401"/>
      <c r="SBJ1844" s="401"/>
      <c r="SBK1844" s="401"/>
      <c r="SBL1844" s="401"/>
      <c r="SBM1844" s="401"/>
      <c r="SBN1844" s="401"/>
      <c r="SBO1844" s="401"/>
      <c r="SBP1844" s="401"/>
      <c r="SBQ1844" s="401"/>
      <c r="SBR1844" s="401"/>
      <c r="SBS1844" s="401"/>
      <c r="SBT1844" s="401"/>
      <c r="SBU1844" s="401"/>
      <c r="SBV1844" s="401"/>
      <c r="SBW1844" s="401"/>
      <c r="SBX1844" s="401"/>
      <c r="SBY1844" s="401"/>
      <c r="SBZ1844" s="401"/>
      <c r="SCA1844" s="401"/>
      <c r="SCB1844" s="401"/>
      <c r="SCC1844" s="401"/>
      <c r="SCD1844" s="401"/>
      <c r="SCE1844" s="401"/>
      <c r="SCF1844" s="401"/>
      <c r="SCG1844" s="401"/>
      <c r="SCH1844" s="401"/>
      <c r="SCI1844" s="401"/>
      <c r="SCJ1844" s="401"/>
      <c r="SCK1844" s="401"/>
      <c r="SCL1844" s="401"/>
      <c r="SCM1844" s="401"/>
      <c r="SCN1844" s="401"/>
      <c r="SCO1844" s="401"/>
      <c r="SCP1844" s="401"/>
      <c r="SCQ1844" s="401"/>
      <c r="SCR1844" s="401"/>
      <c r="SCS1844" s="401"/>
      <c r="SCT1844" s="401"/>
      <c r="SCU1844" s="401"/>
      <c r="SCV1844" s="401"/>
      <c r="SCW1844" s="401"/>
      <c r="SCX1844" s="401"/>
      <c r="SCY1844" s="401"/>
      <c r="SCZ1844" s="401"/>
      <c r="SDA1844" s="401"/>
      <c r="SDB1844" s="401"/>
      <c r="SDC1844" s="401"/>
      <c r="SDD1844" s="401"/>
      <c r="SDE1844" s="401"/>
      <c r="SDF1844" s="401"/>
      <c r="SDG1844" s="401"/>
      <c r="SDH1844" s="401"/>
      <c r="SDI1844" s="401"/>
      <c r="SDJ1844" s="401"/>
      <c r="SDK1844" s="401"/>
      <c r="SDL1844" s="401"/>
      <c r="SDM1844" s="401"/>
      <c r="SDN1844" s="401"/>
      <c r="SDO1844" s="401"/>
      <c r="SDP1844" s="401"/>
      <c r="SDQ1844" s="401"/>
      <c r="SDR1844" s="401"/>
      <c r="SDS1844" s="401"/>
      <c r="SDT1844" s="401"/>
      <c r="SDU1844" s="401"/>
      <c r="SDV1844" s="401"/>
      <c r="SDW1844" s="401"/>
      <c r="SDX1844" s="401"/>
      <c r="SDY1844" s="401"/>
      <c r="SDZ1844" s="401"/>
      <c r="SEA1844" s="401"/>
      <c r="SEB1844" s="401"/>
      <c r="SEC1844" s="401"/>
      <c r="SED1844" s="401"/>
      <c r="SEE1844" s="401"/>
      <c r="SEF1844" s="401"/>
      <c r="SEG1844" s="401"/>
      <c r="SEH1844" s="401"/>
      <c r="SEI1844" s="401"/>
      <c r="SEJ1844" s="401"/>
      <c r="SEK1844" s="401"/>
      <c r="SEL1844" s="401"/>
      <c r="SEM1844" s="401"/>
      <c r="SEN1844" s="401"/>
      <c r="SEO1844" s="401"/>
      <c r="SEP1844" s="401"/>
      <c r="SEQ1844" s="401"/>
      <c r="SER1844" s="401"/>
      <c r="SES1844" s="401"/>
      <c r="SET1844" s="401"/>
      <c r="SEU1844" s="401"/>
      <c r="SEV1844" s="401"/>
      <c r="SEW1844" s="401"/>
      <c r="SEX1844" s="401"/>
      <c r="SEY1844" s="401"/>
      <c r="SEZ1844" s="401"/>
      <c r="SFA1844" s="401"/>
      <c r="SFB1844" s="401"/>
      <c r="SFC1844" s="401"/>
      <c r="SFD1844" s="401"/>
      <c r="SFE1844" s="401"/>
      <c r="SFF1844" s="401"/>
      <c r="SFG1844" s="401"/>
      <c r="SFH1844" s="401"/>
      <c r="SFI1844" s="401"/>
      <c r="SFJ1844" s="401"/>
      <c r="SFK1844" s="401"/>
      <c r="SFL1844" s="401"/>
      <c r="SFM1844" s="401"/>
      <c r="SFN1844" s="401"/>
      <c r="SFO1844" s="401"/>
      <c r="SFP1844" s="401"/>
      <c r="SFQ1844" s="401"/>
      <c r="SFR1844" s="401"/>
      <c r="SFS1844" s="401"/>
      <c r="SFT1844" s="401"/>
      <c r="SFU1844" s="401"/>
      <c r="SFV1844" s="401"/>
      <c r="SFW1844" s="401"/>
      <c r="SFX1844" s="401"/>
      <c r="SFY1844" s="401"/>
      <c r="SFZ1844" s="401"/>
      <c r="SGA1844" s="401"/>
      <c r="SGB1844" s="401"/>
      <c r="SGC1844" s="401"/>
      <c r="SGD1844" s="401"/>
      <c r="SGE1844" s="401"/>
      <c r="SGF1844" s="401"/>
      <c r="SGG1844" s="401"/>
      <c r="SGH1844" s="401"/>
      <c r="SGI1844" s="401"/>
      <c r="SGJ1844" s="401"/>
      <c r="SGK1844" s="401"/>
      <c r="SGL1844" s="401"/>
      <c r="SGM1844" s="401"/>
      <c r="SGN1844" s="401"/>
      <c r="SGO1844" s="401"/>
      <c r="SGP1844" s="401"/>
      <c r="SGQ1844" s="401"/>
      <c r="SGR1844" s="401"/>
      <c r="SGS1844" s="401"/>
      <c r="SGT1844" s="401"/>
      <c r="SGU1844" s="401"/>
      <c r="SGV1844" s="401"/>
      <c r="SGW1844" s="401"/>
      <c r="SGX1844" s="401"/>
      <c r="SGY1844" s="401"/>
      <c r="SGZ1844" s="401"/>
      <c r="SHA1844" s="401"/>
      <c r="SHB1844" s="401"/>
      <c r="SHC1844" s="401"/>
      <c r="SHD1844" s="401"/>
      <c r="SHE1844" s="401"/>
      <c r="SHF1844" s="401"/>
      <c r="SHG1844" s="401"/>
      <c r="SHH1844" s="401"/>
      <c r="SHI1844" s="401"/>
      <c r="SHJ1844" s="401"/>
      <c r="SHK1844" s="401"/>
      <c r="SHL1844" s="401"/>
      <c r="SHM1844" s="401"/>
      <c r="SHN1844" s="401"/>
      <c r="SHO1844" s="401"/>
      <c r="SHP1844" s="401"/>
      <c r="SHQ1844" s="401"/>
      <c r="SHR1844" s="401"/>
      <c r="SHS1844" s="401"/>
      <c r="SHT1844" s="401"/>
      <c r="SHU1844" s="401"/>
      <c r="SHV1844" s="401"/>
      <c r="SHW1844" s="401"/>
      <c r="SHX1844" s="401"/>
      <c r="SHY1844" s="401"/>
      <c r="SHZ1844" s="401"/>
      <c r="SIA1844" s="401"/>
      <c r="SIB1844" s="401"/>
      <c r="SIC1844" s="401"/>
      <c r="SID1844" s="401"/>
      <c r="SIE1844" s="401"/>
      <c r="SIF1844" s="401"/>
      <c r="SIG1844" s="401"/>
      <c r="SIH1844" s="401"/>
      <c r="SII1844" s="401"/>
      <c r="SIJ1844" s="401"/>
      <c r="SIK1844" s="401"/>
      <c r="SIL1844" s="401"/>
      <c r="SIM1844" s="401"/>
      <c r="SIN1844" s="401"/>
      <c r="SIO1844" s="401"/>
      <c r="SIP1844" s="401"/>
      <c r="SIQ1844" s="401"/>
      <c r="SIR1844" s="401"/>
      <c r="SIS1844" s="401"/>
      <c r="SIT1844" s="401"/>
      <c r="SIU1844" s="401"/>
      <c r="SIV1844" s="401"/>
      <c r="SIW1844" s="401"/>
      <c r="SIX1844" s="401"/>
      <c r="SIY1844" s="401"/>
      <c r="SIZ1844" s="401"/>
      <c r="SJA1844" s="401"/>
      <c r="SJB1844" s="401"/>
      <c r="SJC1844" s="401"/>
      <c r="SJD1844" s="401"/>
      <c r="SJE1844" s="401"/>
      <c r="SJF1844" s="401"/>
      <c r="SJG1844" s="401"/>
      <c r="SJH1844" s="401"/>
      <c r="SJI1844" s="401"/>
      <c r="SJJ1844" s="401"/>
      <c r="SJK1844" s="401"/>
      <c r="SJL1844" s="401"/>
      <c r="SJM1844" s="401"/>
      <c r="SJN1844" s="401"/>
      <c r="SJO1844" s="401"/>
      <c r="SJP1844" s="401"/>
      <c r="SJQ1844" s="401"/>
      <c r="SJR1844" s="401"/>
      <c r="SJS1844" s="401"/>
      <c r="SJT1844" s="401"/>
      <c r="SJU1844" s="401"/>
      <c r="SJV1844" s="401"/>
      <c r="SJW1844" s="401"/>
      <c r="SJX1844" s="401"/>
      <c r="SJY1844" s="401"/>
      <c r="SJZ1844" s="401"/>
      <c r="SKA1844" s="401"/>
      <c r="SKB1844" s="401"/>
      <c r="SKC1844" s="401"/>
      <c r="SKD1844" s="401"/>
      <c r="SKE1844" s="401"/>
      <c r="SKF1844" s="401"/>
      <c r="SKG1844" s="401"/>
      <c r="SKH1844" s="401"/>
      <c r="SKI1844" s="401"/>
      <c r="SKJ1844" s="401"/>
      <c r="SKK1844" s="401"/>
      <c r="SKL1844" s="401"/>
      <c r="SKM1844" s="401"/>
      <c r="SKN1844" s="401"/>
      <c r="SKO1844" s="401"/>
      <c r="SKP1844" s="401"/>
      <c r="SKQ1844" s="401"/>
      <c r="SKR1844" s="401"/>
      <c r="SKS1844" s="401"/>
      <c r="SKT1844" s="401"/>
      <c r="SKU1844" s="401"/>
      <c r="SKV1844" s="401"/>
      <c r="SKW1844" s="401"/>
      <c r="SKX1844" s="401"/>
      <c r="SKY1844" s="401"/>
      <c r="SKZ1844" s="401"/>
      <c r="SLA1844" s="401"/>
      <c r="SLB1844" s="401"/>
      <c r="SLC1844" s="401"/>
      <c r="SLD1844" s="401"/>
      <c r="SLE1844" s="401"/>
      <c r="SLF1844" s="401"/>
      <c r="SLG1844" s="401"/>
      <c r="SLH1844" s="401"/>
      <c r="SLI1844" s="401"/>
      <c r="SLJ1844" s="401"/>
      <c r="SLK1844" s="401"/>
      <c r="SLL1844" s="401"/>
      <c r="SLM1844" s="401"/>
      <c r="SLN1844" s="401"/>
      <c r="SLO1844" s="401"/>
      <c r="SLP1844" s="401"/>
      <c r="SLQ1844" s="401"/>
      <c r="SLR1844" s="401"/>
      <c r="SLS1844" s="401"/>
      <c r="SLT1844" s="401"/>
      <c r="SLU1844" s="401"/>
      <c r="SLV1844" s="401"/>
      <c r="SLW1844" s="401"/>
      <c r="SLX1844" s="401"/>
      <c r="SLY1844" s="401"/>
      <c r="SLZ1844" s="401"/>
      <c r="SMA1844" s="401"/>
      <c r="SMB1844" s="401"/>
      <c r="SMC1844" s="401"/>
      <c r="SMD1844" s="401"/>
      <c r="SME1844" s="401"/>
      <c r="SMF1844" s="401"/>
      <c r="SMG1844" s="401"/>
      <c r="SMH1844" s="401"/>
      <c r="SMI1844" s="401"/>
      <c r="SMJ1844" s="401"/>
      <c r="SMK1844" s="401"/>
      <c r="SML1844" s="401"/>
      <c r="SMM1844" s="401"/>
      <c r="SMN1844" s="401"/>
      <c r="SMO1844" s="401"/>
      <c r="SMP1844" s="401"/>
      <c r="SMQ1844" s="401"/>
      <c r="SMR1844" s="401"/>
      <c r="SMS1844" s="401"/>
      <c r="SMT1844" s="401"/>
      <c r="SMU1844" s="401"/>
      <c r="SMV1844" s="401"/>
      <c r="SMW1844" s="401"/>
      <c r="SMX1844" s="401"/>
      <c r="SMY1844" s="401"/>
      <c r="SMZ1844" s="401"/>
      <c r="SNA1844" s="401"/>
      <c r="SNB1844" s="401"/>
      <c r="SNC1844" s="401"/>
      <c r="SND1844" s="401"/>
      <c r="SNE1844" s="401"/>
      <c r="SNF1844" s="401"/>
      <c r="SNG1844" s="401"/>
      <c r="SNH1844" s="401"/>
      <c r="SNI1844" s="401"/>
      <c r="SNJ1844" s="401"/>
      <c r="SNK1844" s="401"/>
      <c r="SNL1844" s="401"/>
      <c r="SNM1844" s="401"/>
      <c r="SNN1844" s="401"/>
      <c r="SNO1844" s="401"/>
      <c r="SNP1844" s="401"/>
      <c r="SNQ1844" s="401"/>
      <c r="SNR1844" s="401"/>
      <c r="SNS1844" s="401"/>
      <c r="SNT1844" s="401"/>
      <c r="SNU1844" s="401"/>
      <c r="SNV1844" s="401"/>
      <c r="SNW1844" s="401"/>
      <c r="SNX1844" s="401"/>
      <c r="SNY1844" s="401"/>
      <c r="SNZ1844" s="401"/>
      <c r="SOA1844" s="401"/>
      <c r="SOB1844" s="401"/>
      <c r="SOC1844" s="401"/>
      <c r="SOD1844" s="401"/>
      <c r="SOE1844" s="401"/>
      <c r="SOF1844" s="401"/>
      <c r="SOG1844" s="401"/>
      <c r="SOH1844" s="401"/>
      <c r="SOI1844" s="401"/>
      <c r="SOJ1844" s="401"/>
      <c r="SOK1844" s="401"/>
      <c r="SOL1844" s="401"/>
      <c r="SOM1844" s="401"/>
      <c r="SON1844" s="401"/>
      <c r="SOO1844" s="401"/>
      <c r="SOP1844" s="401"/>
      <c r="SOQ1844" s="401"/>
      <c r="SOR1844" s="401"/>
      <c r="SOS1844" s="401"/>
      <c r="SOT1844" s="401"/>
      <c r="SOU1844" s="401"/>
      <c r="SOV1844" s="401"/>
      <c r="SOW1844" s="401"/>
      <c r="SOX1844" s="401"/>
      <c r="SOY1844" s="401"/>
      <c r="SOZ1844" s="401"/>
      <c r="SPA1844" s="401"/>
      <c r="SPB1844" s="401"/>
      <c r="SPC1844" s="401"/>
      <c r="SPD1844" s="401"/>
      <c r="SPE1844" s="401"/>
      <c r="SPF1844" s="401"/>
      <c r="SPG1844" s="401"/>
      <c r="SPH1844" s="401"/>
      <c r="SPI1844" s="401"/>
      <c r="SPJ1844" s="401"/>
      <c r="SPK1844" s="401"/>
      <c r="SPL1844" s="401"/>
      <c r="SPM1844" s="401"/>
      <c r="SPN1844" s="401"/>
      <c r="SPO1844" s="401"/>
      <c r="SPP1844" s="401"/>
      <c r="SPQ1844" s="401"/>
      <c r="SPR1844" s="401"/>
      <c r="SPS1844" s="401"/>
      <c r="SPT1844" s="401"/>
      <c r="SPU1844" s="401"/>
      <c r="SPV1844" s="401"/>
      <c r="SPW1844" s="401"/>
      <c r="SPX1844" s="401"/>
      <c r="SPY1844" s="401"/>
      <c r="SPZ1844" s="401"/>
      <c r="SQA1844" s="401"/>
      <c r="SQB1844" s="401"/>
      <c r="SQC1844" s="401"/>
      <c r="SQD1844" s="401"/>
      <c r="SQE1844" s="401"/>
      <c r="SQF1844" s="401"/>
      <c r="SQG1844" s="401"/>
      <c r="SQH1844" s="401"/>
      <c r="SQI1844" s="401"/>
      <c r="SQJ1844" s="401"/>
      <c r="SQK1844" s="401"/>
      <c r="SQL1844" s="401"/>
      <c r="SQM1844" s="401"/>
      <c r="SQN1844" s="401"/>
      <c r="SQO1844" s="401"/>
      <c r="SQP1844" s="401"/>
      <c r="SQQ1844" s="401"/>
      <c r="SQR1844" s="401"/>
      <c r="SQS1844" s="401"/>
      <c r="SQT1844" s="401"/>
      <c r="SQU1844" s="401"/>
      <c r="SQV1844" s="401"/>
      <c r="SQW1844" s="401"/>
      <c r="SQX1844" s="401"/>
      <c r="SQY1844" s="401"/>
      <c r="SQZ1844" s="401"/>
      <c r="SRA1844" s="401"/>
      <c r="SRB1844" s="401"/>
      <c r="SRC1844" s="401"/>
      <c r="SRD1844" s="401"/>
      <c r="SRE1844" s="401"/>
      <c r="SRF1844" s="401"/>
      <c r="SRG1844" s="401"/>
      <c r="SRH1844" s="401"/>
      <c r="SRI1844" s="401"/>
      <c r="SRJ1844" s="401"/>
      <c r="SRK1844" s="401"/>
      <c r="SRL1844" s="401"/>
      <c r="SRM1844" s="401"/>
      <c r="SRN1844" s="401"/>
      <c r="SRO1844" s="401"/>
      <c r="SRP1844" s="401"/>
      <c r="SRQ1844" s="401"/>
      <c r="SRR1844" s="401"/>
      <c r="SRS1844" s="401"/>
      <c r="SRT1844" s="401"/>
      <c r="SRU1844" s="401"/>
      <c r="SRV1844" s="401"/>
      <c r="SRW1844" s="401"/>
      <c r="SRX1844" s="401"/>
      <c r="SRY1844" s="401"/>
      <c r="SRZ1844" s="401"/>
      <c r="SSA1844" s="401"/>
      <c r="SSB1844" s="401"/>
      <c r="SSC1844" s="401"/>
      <c r="SSD1844" s="401"/>
      <c r="SSE1844" s="401"/>
      <c r="SSF1844" s="401"/>
      <c r="SSG1844" s="401"/>
      <c r="SSH1844" s="401"/>
      <c r="SSI1844" s="401"/>
      <c r="SSJ1844" s="401"/>
      <c r="SSK1844" s="401"/>
      <c r="SSL1844" s="401"/>
      <c r="SSM1844" s="401"/>
      <c r="SSN1844" s="401"/>
      <c r="SSO1844" s="401"/>
      <c r="SSP1844" s="401"/>
      <c r="SSQ1844" s="401"/>
      <c r="SSR1844" s="401"/>
      <c r="SSS1844" s="401"/>
      <c r="SST1844" s="401"/>
      <c r="SSU1844" s="401"/>
      <c r="SSV1844" s="401"/>
      <c r="SSW1844" s="401"/>
      <c r="SSX1844" s="401"/>
      <c r="SSY1844" s="401"/>
      <c r="SSZ1844" s="401"/>
      <c r="STA1844" s="401"/>
      <c r="STB1844" s="401"/>
      <c r="STC1844" s="401"/>
      <c r="STD1844" s="401"/>
      <c r="STE1844" s="401"/>
      <c r="STF1844" s="401"/>
      <c r="STG1844" s="401"/>
      <c r="STH1844" s="401"/>
      <c r="STI1844" s="401"/>
      <c r="STJ1844" s="401"/>
      <c r="STK1844" s="401"/>
      <c r="STL1844" s="401"/>
      <c r="STM1844" s="401"/>
      <c r="STN1844" s="401"/>
      <c r="STO1844" s="401"/>
      <c r="STP1844" s="401"/>
      <c r="STQ1844" s="401"/>
      <c r="STR1844" s="401"/>
      <c r="STS1844" s="401"/>
      <c r="STT1844" s="401"/>
      <c r="STU1844" s="401"/>
      <c r="STV1844" s="401"/>
      <c r="STW1844" s="401"/>
      <c r="STX1844" s="401"/>
      <c r="STY1844" s="401"/>
      <c r="STZ1844" s="401"/>
      <c r="SUA1844" s="401"/>
      <c r="SUB1844" s="401"/>
      <c r="SUC1844" s="401"/>
      <c r="SUD1844" s="401"/>
      <c r="SUE1844" s="401"/>
      <c r="SUF1844" s="401"/>
      <c r="SUG1844" s="401"/>
      <c r="SUH1844" s="401"/>
      <c r="SUI1844" s="401"/>
      <c r="SUJ1844" s="401"/>
      <c r="SUK1844" s="401"/>
      <c r="SUL1844" s="401"/>
      <c r="SUM1844" s="401"/>
      <c r="SUN1844" s="401"/>
      <c r="SUO1844" s="401"/>
      <c r="SUP1844" s="401"/>
      <c r="SUQ1844" s="401"/>
      <c r="SUR1844" s="401"/>
      <c r="SUS1844" s="401"/>
      <c r="SUT1844" s="401"/>
      <c r="SUU1844" s="401"/>
      <c r="SUV1844" s="401"/>
      <c r="SUW1844" s="401"/>
      <c r="SUX1844" s="401"/>
      <c r="SUY1844" s="401"/>
      <c r="SUZ1844" s="401"/>
      <c r="SVA1844" s="401"/>
      <c r="SVB1844" s="401"/>
      <c r="SVC1844" s="401"/>
      <c r="SVD1844" s="401"/>
      <c r="SVE1844" s="401"/>
      <c r="SVF1844" s="401"/>
      <c r="SVG1844" s="401"/>
      <c r="SVH1844" s="401"/>
      <c r="SVI1844" s="401"/>
      <c r="SVJ1844" s="401"/>
      <c r="SVK1844" s="401"/>
      <c r="SVL1844" s="401"/>
      <c r="SVM1844" s="401"/>
      <c r="SVN1844" s="401"/>
      <c r="SVO1844" s="401"/>
      <c r="SVP1844" s="401"/>
      <c r="SVQ1844" s="401"/>
      <c r="SVR1844" s="401"/>
      <c r="SVS1844" s="401"/>
      <c r="SVT1844" s="401"/>
      <c r="SVU1844" s="401"/>
      <c r="SVV1844" s="401"/>
      <c r="SVW1844" s="401"/>
      <c r="SVX1844" s="401"/>
      <c r="SVY1844" s="401"/>
      <c r="SVZ1844" s="401"/>
      <c r="SWA1844" s="401"/>
      <c r="SWB1844" s="401"/>
      <c r="SWC1844" s="401"/>
      <c r="SWD1844" s="401"/>
      <c r="SWE1844" s="401"/>
      <c r="SWF1844" s="401"/>
      <c r="SWG1844" s="401"/>
      <c r="SWH1844" s="401"/>
      <c r="SWI1844" s="401"/>
      <c r="SWJ1844" s="401"/>
      <c r="SWK1844" s="401"/>
      <c r="SWL1844" s="401"/>
      <c r="SWM1844" s="401"/>
      <c r="SWN1844" s="401"/>
      <c r="SWO1844" s="401"/>
      <c r="SWP1844" s="401"/>
      <c r="SWQ1844" s="401"/>
      <c r="SWR1844" s="401"/>
      <c r="SWS1844" s="401"/>
      <c r="SWT1844" s="401"/>
      <c r="SWU1844" s="401"/>
      <c r="SWV1844" s="401"/>
      <c r="SWW1844" s="401"/>
      <c r="SWX1844" s="401"/>
      <c r="SWY1844" s="401"/>
      <c r="SWZ1844" s="401"/>
      <c r="SXA1844" s="401"/>
      <c r="SXB1844" s="401"/>
      <c r="SXC1844" s="401"/>
      <c r="SXD1844" s="401"/>
      <c r="SXE1844" s="401"/>
      <c r="SXF1844" s="401"/>
      <c r="SXG1844" s="401"/>
      <c r="SXH1844" s="401"/>
      <c r="SXI1844" s="401"/>
      <c r="SXJ1844" s="401"/>
      <c r="SXK1844" s="401"/>
      <c r="SXL1844" s="401"/>
      <c r="SXM1844" s="401"/>
      <c r="SXN1844" s="401"/>
      <c r="SXO1844" s="401"/>
      <c r="SXP1844" s="401"/>
      <c r="SXQ1844" s="401"/>
      <c r="SXR1844" s="401"/>
      <c r="SXS1844" s="401"/>
      <c r="SXT1844" s="401"/>
      <c r="SXU1844" s="401"/>
      <c r="SXV1844" s="401"/>
      <c r="SXW1844" s="401"/>
      <c r="SXX1844" s="401"/>
      <c r="SXY1844" s="401"/>
      <c r="SXZ1844" s="401"/>
      <c r="SYA1844" s="401"/>
      <c r="SYB1844" s="401"/>
      <c r="SYC1844" s="401"/>
      <c r="SYD1844" s="401"/>
      <c r="SYE1844" s="401"/>
      <c r="SYF1844" s="401"/>
      <c r="SYG1844" s="401"/>
      <c r="SYH1844" s="401"/>
      <c r="SYI1844" s="401"/>
      <c r="SYJ1844" s="401"/>
      <c r="SYK1844" s="401"/>
      <c r="SYL1844" s="401"/>
      <c r="SYM1844" s="401"/>
      <c r="SYN1844" s="401"/>
      <c r="SYO1844" s="401"/>
      <c r="SYP1844" s="401"/>
      <c r="SYQ1844" s="401"/>
      <c r="SYR1844" s="401"/>
      <c r="SYS1844" s="401"/>
      <c r="SYT1844" s="401"/>
      <c r="SYU1844" s="401"/>
      <c r="SYV1844" s="401"/>
      <c r="SYW1844" s="401"/>
      <c r="SYX1844" s="401"/>
      <c r="SYY1844" s="401"/>
      <c r="SYZ1844" s="401"/>
      <c r="SZA1844" s="401"/>
      <c r="SZB1844" s="401"/>
      <c r="SZC1844" s="401"/>
      <c r="SZD1844" s="401"/>
      <c r="SZE1844" s="401"/>
      <c r="SZF1844" s="401"/>
      <c r="SZG1844" s="401"/>
      <c r="SZH1844" s="401"/>
      <c r="SZI1844" s="401"/>
      <c r="SZJ1844" s="401"/>
      <c r="SZK1844" s="401"/>
      <c r="SZL1844" s="401"/>
      <c r="SZM1844" s="401"/>
      <c r="SZN1844" s="401"/>
      <c r="SZO1844" s="401"/>
      <c r="SZP1844" s="401"/>
      <c r="SZQ1844" s="401"/>
      <c r="SZR1844" s="401"/>
      <c r="SZS1844" s="401"/>
      <c r="SZT1844" s="401"/>
      <c r="SZU1844" s="401"/>
      <c r="SZV1844" s="401"/>
      <c r="SZW1844" s="401"/>
      <c r="SZX1844" s="401"/>
      <c r="SZY1844" s="401"/>
      <c r="SZZ1844" s="401"/>
      <c r="TAA1844" s="401"/>
      <c r="TAB1844" s="401"/>
      <c r="TAC1844" s="401"/>
      <c r="TAD1844" s="401"/>
      <c r="TAE1844" s="401"/>
      <c r="TAF1844" s="401"/>
      <c r="TAG1844" s="401"/>
      <c r="TAH1844" s="401"/>
      <c r="TAI1844" s="401"/>
      <c r="TAJ1844" s="401"/>
      <c r="TAK1844" s="401"/>
      <c r="TAL1844" s="401"/>
      <c r="TAM1844" s="401"/>
      <c r="TAN1844" s="401"/>
      <c r="TAO1844" s="401"/>
      <c r="TAP1844" s="401"/>
      <c r="TAQ1844" s="401"/>
      <c r="TAR1844" s="401"/>
      <c r="TAS1844" s="401"/>
      <c r="TAT1844" s="401"/>
      <c r="TAU1844" s="401"/>
      <c r="TAV1844" s="401"/>
      <c r="TAW1844" s="401"/>
      <c r="TAX1844" s="401"/>
      <c r="TAY1844" s="401"/>
      <c r="TAZ1844" s="401"/>
      <c r="TBA1844" s="401"/>
      <c r="TBB1844" s="401"/>
      <c r="TBC1844" s="401"/>
      <c r="TBD1844" s="401"/>
      <c r="TBE1844" s="401"/>
      <c r="TBF1844" s="401"/>
      <c r="TBG1844" s="401"/>
      <c r="TBH1844" s="401"/>
      <c r="TBI1844" s="401"/>
      <c r="TBJ1844" s="401"/>
      <c r="TBK1844" s="401"/>
      <c r="TBL1844" s="401"/>
      <c r="TBM1844" s="401"/>
      <c r="TBN1844" s="401"/>
      <c r="TBO1844" s="401"/>
      <c r="TBP1844" s="401"/>
      <c r="TBQ1844" s="401"/>
      <c r="TBR1844" s="401"/>
      <c r="TBS1844" s="401"/>
      <c r="TBT1844" s="401"/>
      <c r="TBU1844" s="401"/>
      <c r="TBV1844" s="401"/>
      <c r="TBW1844" s="401"/>
      <c r="TBX1844" s="401"/>
      <c r="TBY1844" s="401"/>
      <c r="TBZ1844" s="401"/>
      <c r="TCA1844" s="401"/>
      <c r="TCB1844" s="401"/>
      <c r="TCC1844" s="401"/>
      <c r="TCD1844" s="401"/>
      <c r="TCE1844" s="401"/>
      <c r="TCF1844" s="401"/>
      <c r="TCG1844" s="401"/>
      <c r="TCH1844" s="401"/>
      <c r="TCI1844" s="401"/>
      <c r="TCJ1844" s="401"/>
      <c r="TCK1844" s="401"/>
      <c r="TCL1844" s="401"/>
      <c r="TCM1844" s="401"/>
      <c r="TCN1844" s="401"/>
      <c r="TCO1844" s="401"/>
      <c r="TCP1844" s="401"/>
      <c r="TCQ1844" s="401"/>
      <c r="TCR1844" s="401"/>
      <c r="TCS1844" s="401"/>
      <c r="TCT1844" s="401"/>
      <c r="TCU1844" s="401"/>
      <c r="TCV1844" s="401"/>
      <c r="TCW1844" s="401"/>
      <c r="TCX1844" s="401"/>
      <c r="TCY1844" s="401"/>
      <c r="TCZ1844" s="401"/>
      <c r="TDA1844" s="401"/>
      <c r="TDB1844" s="401"/>
      <c r="TDC1844" s="401"/>
      <c r="TDD1844" s="401"/>
      <c r="TDE1844" s="401"/>
      <c r="TDF1844" s="401"/>
      <c r="TDG1844" s="401"/>
      <c r="TDH1844" s="401"/>
      <c r="TDI1844" s="401"/>
      <c r="TDJ1844" s="401"/>
      <c r="TDK1844" s="401"/>
      <c r="TDL1844" s="401"/>
      <c r="TDM1844" s="401"/>
      <c r="TDN1844" s="401"/>
      <c r="TDO1844" s="401"/>
      <c r="TDP1844" s="401"/>
      <c r="TDQ1844" s="401"/>
      <c r="TDR1844" s="401"/>
      <c r="TDS1844" s="401"/>
      <c r="TDT1844" s="401"/>
      <c r="TDU1844" s="401"/>
      <c r="TDV1844" s="401"/>
      <c r="TDW1844" s="401"/>
      <c r="TDX1844" s="401"/>
      <c r="TDY1844" s="401"/>
      <c r="TDZ1844" s="401"/>
      <c r="TEA1844" s="401"/>
      <c r="TEB1844" s="401"/>
      <c r="TEC1844" s="401"/>
      <c r="TED1844" s="401"/>
      <c r="TEE1844" s="401"/>
      <c r="TEF1844" s="401"/>
      <c r="TEG1844" s="401"/>
      <c r="TEH1844" s="401"/>
      <c r="TEI1844" s="401"/>
      <c r="TEJ1844" s="401"/>
      <c r="TEK1844" s="401"/>
      <c r="TEL1844" s="401"/>
      <c r="TEM1844" s="401"/>
      <c r="TEN1844" s="401"/>
      <c r="TEO1844" s="401"/>
      <c r="TEP1844" s="401"/>
      <c r="TEQ1844" s="401"/>
      <c r="TER1844" s="401"/>
      <c r="TES1844" s="401"/>
      <c r="TET1844" s="401"/>
      <c r="TEU1844" s="401"/>
      <c r="TEV1844" s="401"/>
      <c r="TEW1844" s="401"/>
      <c r="TEX1844" s="401"/>
      <c r="TEY1844" s="401"/>
      <c r="TEZ1844" s="401"/>
      <c r="TFA1844" s="401"/>
      <c r="TFB1844" s="401"/>
      <c r="TFC1844" s="401"/>
      <c r="TFD1844" s="401"/>
      <c r="TFE1844" s="401"/>
      <c r="TFF1844" s="401"/>
      <c r="TFG1844" s="401"/>
      <c r="TFH1844" s="401"/>
      <c r="TFI1844" s="401"/>
      <c r="TFJ1844" s="401"/>
      <c r="TFK1844" s="401"/>
      <c r="TFL1844" s="401"/>
      <c r="TFM1844" s="401"/>
      <c r="TFN1844" s="401"/>
      <c r="TFO1844" s="401"/>
      <c r="TFP1844" s="401"/>
      <c r="TFQ1844" s="401"/>
      <c r="TFR1844" s="401"/>
      <c r="TFS1844" s="401"/>
      <c r="TFT1844" s="401"/>
      <c r="TFU1844" s="401"/>
      <c r="TFV1844" s="401"/>
      <c r="TFW1844" s="401"/>
      <c r="TFX1844" s="401"/>
      <c r="TFY1844" s="401"/>
      <c r="TFZ1844" s="401"/>
      <c r="TGA1844" s="401"/>
      <c r="TGB1844" s="401"/>
      <c r="TGC1844" s="401"/>
      <c r="TGD1844" s="401"/>
      <c r="TGE1844" s="401"/>
      <c r="TGF1844" s="401"/>
      <c r="TGG1844" s="401"/>
      <c r="TGH1844" s="401"/>
      <c r="TGI1844" s="401"/>
      <c r="TGJ1844" s="401"/>
      <c r="TGK1844" s="401"/>
      <c r="TGL1844" s="401"/>
      <c r="TGM1844" s="401"/>
      <c r="TGN1844" s="401"/>
      <c r="TGO1844" s="401"/>
      <c r="TGP1844" s="401"/>
      <c r="TGQ1844" s="401"/>
      <c r="TGR1844" s="401"/>
      <c r="TGS1844" s="401"/>
      <c r="TGT1844" s="401"/>
      <c r="TGU1844" s="401"/>
      <c r="TGV1844" s="401"/>
      <c r="TGW1844" s="401"/>
      <c r="TGX1844" s="401"/>
      <c r="TGY1844" s="401"/>
      <c r="TGZ1844" s="401"/>
      <c r="THA1844" s="401"/>
      <c r="THB1844" s="401"/>
      <c r="THC1844" s="401"/>
      <c r="THD1844" s="401"/>
      <c r="THE1844" s="401"/>
      <c r="THF1844" s="401"/>
      <c r="THG1844" s="401"/>
      <c r="THH1844" s="401"/>
      <c r="THI1844" s="401"/>
      <c r="THJ1844" s="401"/>
      <c r="THK1844" s="401"/>
      <c r="THL1844" s="401"/>
      <c r="THM1844" s="401"/>
      <c r="THN1844" s="401"/>
      <c r="THO1844" s="401"/>
      <c r="THP1844" s="401"/>
      <c r="THQ1844" s="401"/>
      <c r="THR1844" s="401"/>
      <c r="THS1844" s="401"/>
      <c r="THT1844" s="401"/>
      <c r="THU1844" s="401"/>
      <c r="THV1844" s="401"/>
      <c r="THW1844" s="401"/>
      <c r="THX1844" s="401"/>
      <c r="THY1844" s="401"/>
      <c r="THZ1844" s="401"/>
      <c r="TIA1844" s="401"/>
      <c r="TIB1844" s="401"/>
      <c r="TIC1844" s="401"/>
      <c r="TID1844" s="401"/>
      <c r="TIE1844" s="401"/>
      <c r="TIF1844" s="401"/>
      <c r="TIG1844" s="401"/>
      <c r="TIH1844" s="401"/>
      <c r="TII1844" s="401"/>
      <c r="TIJ1844" s="401"/>
      <c r="TIK1844" s="401"/>
      <c r="TIL1844" s="401"/>
      <c r="TIM1844" s="401"/>
      <c r="TIN1844" s="401"/>
      <c r="TIO1844" s="401"/>
      <c r="TIP1844" s="401"/>
      <c r="TIQ1844" s="401"/>
      <c r="TIR1844" s="401"/>
      <c r="TIS1844" s="401"/>
      <c r="TIT1844" s="401"/>
      <c r="TIU1844" s="401"/>
      <c r="TIV1844" s="401"/>
      <c r="TIW1844" s="401"/>
      <c r="TIX1844" s="401"/>
      <c r="TIY1844" s="401"/>
      <c r="TIZ1844" s="401"/>
      <c r="TJA1844" s="401"/>
      <c r="TJB1844" s="401"/>
      <c r="TJC1844" s="401"/>
      <c r="TJD1844" s="401"/>
      <c r="TJE1844" s="401"/>
      <c r="TJF1844" s="401"/>
      <c r="TJG1844" s="401"/>
      <c r="TJH1844" s="401"/>
      <c r="TJI1844" s="401"/>
      <c r="TJJ1844" s="401"/>
      <c r="TJK1844" s="401"/>
      <c r="TJL1844" s="401"/>
      <c r="TJM1844" s="401"/>
      <c r="TJN1844" s="401"/>
      <c r="TJO1844" s="401"/>
      <c r="TJP1844" s="401"/>
      <c r="TJQ1844" s="401"/>
      <c r="TJR1844" s="401"/>
      <c r="TJS1844" s="401"/>
      <c r="TJT1844" s="401"/>
      <c r="TJU1844" s="401"/>
      <c r="TJV1844" s="401"/>
      <c r="TJW1844" s="401"/>
      <c r="TJX1844" s="401"/>
      <c r="TJY1844" s="401"/>
      <c r="TJZ1844" s="401"/>
      <c r="TKA1844" s="401"/>
      <c r="TKB1844" s="401"/>
      <c r="TKC1844" s="401"/>
      <c r="TKD1844" s="401"/>
      <c r="TKE1844" s="401"/>
      <c r="TKF1844" s="401"/>
      <c r="TKG1844" s="401"/>
      <c r="TKH1844" s="401"/>
      <c r="TKI1844" s="401"/>
      <c r="TKJ1844" s="401"/>
      <c r="TKK1844" s="401"/>
      <c r="TKL1844" s="401"/>
      <c r="TKM1844" s="401"/>
      <c r="TKN1844" s="401"/>
      <c r="TKO1844" s="401"/>
      <c r="TKP1844" s="401"/>
      <c r="TKQ1844" s="401"/>
      <c r="TKR1844" s="401"/>
      <c r="TKS1844" s="401"/>
      <c r="TKT1844" s="401"/>
      <c r="TKU1844" s="401"/>
      <c r="TKV1844" s="401"/>
      <c r="TKW1844" s="401"/>
      <c r="TKX1844" s="401"/>
      <c r="TKY1844" s="401"/>
      <c r="TKZ1844" s="401"/>
      <c r="TLA1844" s="401"/>
      <c r="TLB1844" s="401"/>
      <c r="TLC1844" s="401"/>
      <c r="TLD1844" s="401"/>
      <c r="TLE1844" s="401"/>
      <c r="TLF1844" s="401"/>
      <c r="TLG1844" s="401"/>
      <c r="TLH1844" s="401"/>
      <c r="TLI1844" s="401"/>
      <c r="TLJ1844" s="401"/>
      <c r="TLK1844" s="401"/>
      <c r="TLL1844" s="401"/>
      <c r="TLM1844" s="401"/>
      <c r="TLN1844" s="401"/>
      <c r="TLO1844" s="401"/>
      <c r="TLP1844" s="401"/>
      <c r="TLQ1844" s="401"/>
      <c r="TLR1844" s="401"/>
      <c r="TLS1844" s="401"/>
      <c r="TLT1844" s="401"/>
      <c r="TLU1844" s="401"/>
      <c r="TLV1844" s="401"/>
      <c r="TLW1844" s="401"/>
      <c r="TLX1844" s="401"/>
      <c r="TLY1844" s="401"/>
      <c r="TLZ1844" s="401"/>
      <c r="TMA1844" s="401"/>
      <c r="TMB1844" s="401"/>
      <c r="TMC1844" s="401"/>
      <c r="TMD1844" s="401"/>
      <c r="TME1844" s="401"/>
      <c r="TMF1844" s="401"/>
      <c r="TMG1844" s="401"/>
      <c r="TMH1844" s="401"/>
      <c r="TMI1844" s="401"/>
      <c r="TMJ1844" s="401"/>
      <c r="TMK1844" s="401"/>
      <c r="TML1844" s="401"/>
      <c r="TMM1844" s="401"/>
      <c r="TMN1844" s="401"/>
      <c r="TMO1844" s="401"/>
      <c r="TMP1844" s="401"/>
      <c r="TMQ1844" s="401"/>
      <c r="TMR1844" s="401"/>
      <c r="TMS1844" s="401"/>
      <c r="TMT1844" s="401"/>
      <c r="TMU1844" s="401"/>
      <c r="TMV1844" s="401"/>
      <c r="TMW1844" s="401"/>
      <c r="TMX1844" s="401"/>
      <c r="TMY1844" s="401"/>
      <c r="TMZ1844" s="401"/>
      <c r="TNA1844" s="401"/>
      <c r="TNB1844" s="401"/>
      <c r="TNC1844" s="401"/>
      <c r="TND1844" s="401"/>
      <c r="TNE1844" s="401"/>
      <c r="TNF1844" s="401"/>
      <c r="TNG1844" s="401"/>
      <c r="TNH1844" s="401"/>
      <c r="TNI1844" s="401"/>
      <c r="TNJ1844" s="401"/>
      <c r="TNK1844" s="401"/>
      <c r="TNL1844" s="401"/>
      <c r="TNM1844" s="401"/>
      <c r="TNN1844" s="401"/>
      <c r="TNO1844" s="401"/>
      <c r="TNP1844" s="401"/>
      <c r="TNQ1844" s="401"/>
      <c r="TNR1844" s="401"/>
      <c r="TNS1844" s="401"/>
      <c r="TNT1844" s="401"/>
      <c r="TNU1844" s="401"/>
      <c r="TNV1844" s="401"/>
      <c r="TNW1844" s="401"/>
      <c r="TNX1844" s="401"/>
      <c r="TNY1844" s="401"/>
      <c r="TNZ1844" s="401"/>
      <c r="TOA1844" s="401"/>
      <c r="TOB1844" s="401"/>
      <c r="TOC1844" s="401"/>
      <c r="TOD1844" s="401"/>
      <c r="TOE1844" s="401"/>
      <c r="TOF1844" s="401"/>
      <c r="TOG1844" s="401"/>
      <c r="TOH1844" s="401"/>
      <c r="TOI1844" s="401"/>
      <c r="TOJ1844" s="401"/>
      <c r="TOK1844" s="401"/>
      <c r="TOL1844" s="401"/>
      <c r="TOM1844" s="401"/>
      <c r="TON1844" s="401"/>
      <c r="TOO1844" s="401"/>
      <c r="TOP1844" s="401"/>
      <c r="TOQ1844" s="401"/>
      <c r="TOR1844" s="401"/>
      <c r="TOS1844" s="401"/>
      <c r="TOT1844" s="401"/>
      <c r="TOU1844" s="401"/>
      <c r="TOV1844" s="401"/>
      <c r="TOW1844" s="401"/>
      <c r="TOX1844" s="401"/>
      <c r="TOY1844" s="401"/>
      <c r="TOZ1844" s="401"/>
      <c r="TPA1844" s="401"/>
      <c r="TPB1844" s="401"/>
      <c r="TPC1844" s="401"/>
      <c r="TPD1844" s="401"/>
      <c r="TPE1844" s="401"/>
      <c r="TPF1844" s="401"/>
      <c r="TPG1844" s="401"/>
      <c r="TPH1844" s="401"/>
      <c r="TPI1844" s="401"/>
      <c r="TPJ1844" s="401"/>
      <c r="TPK1844" s="401"/>
      <c r="TPL1844" s="401"/>
      <c r="TPM1844" s="401"/>
      <c r="TPN1844" s="401"/>
      <c r="TPO1844" s="401"/>
      <c r="TPP1844" s="401"/>
      <c r="TPQ1844" s="401"/>
      <c r="TPR1844" s="401"/>
      <c r="TPS1844" s="401"/>
      <c r="TPT1844" s="401"/>
      <c r="TPU1844" s="401"/>
      <c r="TPV1844" s="401"/>
      <c r="TPW1844" s="401"/>
      <c r="TPX1844" s="401"/>
      <c r="TPY1844" s="401"/>
      <c r="TPZ1844" s="401"/>
      <c r="TQA1844" s="401"/>
      <c r="TQB1844" s="401"/>
      <c r="TQC1844" s="401"/>
      <c r="TQD1844" s="401"/>
      <c r="TQE1844" s="401"/>
      <c r="TQF1844" s="401"/>
      <c r="TQG1844" s="401"/>
      <c r="TQH1844" s="401"/>
      <c r="TQI1844" s="401"/>
      <c r="TQJ1844" s="401"/>
      <c r="TQK1844" s="401"/>
      <c r="TQL1844" s="401"/>
      <c r="TQM1844" s="401"/>
      <c r="TQN1844" s="401"/>
      <c r="TQO1844" s="401"/>
      <c r="TQP1844" s="401"/>
      <c r="TQQ1844" s="401"/>
      <c r="TQR1844" s="401"/>
      <c r="TQS1844" s="401"/>
      <c r="TQT1844" s="401"/>
      <c r="TQU1844" s="401"/>
      <c r="TQV1844" s="401"/>
      <c r="TQW1844" s="401"/>
      <c r="TQX1844" s="401"/>
      <c r="TQY1844" s="401"/>
      <c r="TQZ1844" s="401"/>
      <c r="TRA1844" s="401"/>
      <c r="TRB1844" s="401"/>
      <c r="TRC1844" s="401"/>
      <c r="TRD1844" s="401"/>
      <c r="TRE1844" s="401"/>
      <c r="TRF1844" s="401"/>
      <c r="TRG1844" s="401"/>
      <c r="TRH1844" s="401"/>
      <c r="TRI1844" s="401"/>
      <c r="TRJ1844" s="401"/>
      <c r="TRK1844" s="401"/>
      <c r="TRL1844" s="401"/>
      <c r="TRM1844" s="401"/>
      <c r="TRN1844" s="401"/>
      <c r="TRO1844" s="401"/>
      <c r="TRP1844" s="401"/>
      <c r="TRQ1844" s="401"/>
      <c r="TRR1844" s="401"/>
      <c r="TRS1844" s="401"/>
      <c r="TRT1844" s="401"/>
      <c r="TRU1844" s="401"/>
      <c r="TRV1844" s="401"/>
      <c r="TRW1844" s="401"/>
      <c r="TRX1844" s="401"/>
      <c r="TRY1844" s="401"/>
      <c r="TRZ1844" s="401"/>
      <c r="TSA1844" s="401"/>
      <c r="TSB1844" s="401"/>
      <c r="TSC1844" s="401"/>
      <c r="TSD1844" s="401"/>
      <c r="TSE1844" s="401"/>
      <c r="TSF1844" s="401"/>
      <c r="TSG1844" s="401"/>
      <c r="TSH1844" s="401"/>
      <c r="TSI1844" s="401"/>
      <c r="TSJ1844" s="401"/>
      <c r="TSK1844" s="401"/>
      <c r="TSL1844" s="401"/>
      <c r="TSM1844" s="401"/>
      <c r="TSN1844" s="401"/>
      <c r="TSO1844" s="401"/>
      <c r="TSP1844" s="401"/>
      <c r="TSQ1844" s="401"/>
      <c r="TSR1844" s="401"/>
      <c r="TSS1844" s="401"/>
      <c r="TST1844" s="401"/>
      <c r="TSU1844" s="401"/>
      <c r="TSV1844" s="401"/>
      <c r="TSW1844" s="401"/>
      <c r="TSX1844" s="401"/>
      <c r="TSY1844" s="401"/>
      <c r="TSZ1844" s="401"/>
      <c r="TTA1844" s="401"/>
      <c r="TTB1844" s="401"/>
      <c r="TTC1844" s="401"/>
      <c r="TTD1844" s="401"/>
      <c r="TTE1844" s="401"/>
      <c r="TTF1844" s="401"/>
      <c r="TTG1844" s="401"/>
      <c r="TTH1844" s="401"/>
      <c r="TTI1844" s="401"/>
      <c r="TTJ1844" s="401"/>
      <c r="TTK1844" s="401"/>
      <c r="TTL1844" s="401"/>
      <c r="TTM1844" s="401"/>
      <c r="TTN1844" s="401"/>
      <c r="TTO1844" s="401"/>
      <c r="TTP1844" s="401"/>
      <c r="TTQ1844" s="401"/>
      <c r="TTR1844" s="401"/>
      <c r="TTS1844" s="401"/>
      <c r="TTT1844" s="401"/>
      <c r="TTU1844" s="401"/>
      <c r="TTV1844" s="401"/>
      <c r="TTW1844" s="401"/>
      <c r="TTX1844" s="401"/>
      <c r="TTY1844" s="401"/>
      <c r="TTZ1844" s="401"/>
      <c r="TUA1844" s="401"/>
      <c r="TUB1844" s="401"/>
      <c r="TUC1844" s="401"/>
      <c r="TUD1844" s="401"/>
      <c r="TUE1844" s="401"/>
      <c r="TUF1844" s="401"/>
      <c r="TUG1844" s="401"/>
      <c r="TUH1844" s="401"/>
      <c r="TUI1844" s="401"/>
      <c r="TUJ1844" s="401"/>
      <c r="TUK1844" s="401"/>
      <c r="TUL1844" s="401"/>
      <c r="TUM1844" s="401"/>
      <c r="TUN1844" s="401"/>
      <c r="TUO1844" s="401"/>
      <c r="TUP1844" s="401"/>
      <c r="TUQ1844" s="401"/>
      <c r="TUR1844" s="401"/>
      <c r="TUS1844" s="401"/>
      <c r="TUT1844" s="401"/>
      <c r="TUU1844" s="401"/>
      <c r="TUV1844" s="401"/>
      <c r="TUW1844" s="401"/>
      <c r="TUX1844" s="401"/>
      <c r="TUY1844" s="401"/>
      <c r="TUZ1844" s="401"/>
      <c r="TVA1844" s="401"/>
      <c r="TVB1844" s="401"/>
      <c r="TVC1844" s="401"/>
      <c r="TVD1844" s="401"/>
      <c r="TVE1844" s="401"/>
      <c r="TVF1844" s="401"/>
      <c r="TVG1844" s="401"/>
      <c r="TVH1844" s="401"/>
      <c r="TVI1844" s="401"/>
      <c r="TVJ1844" s="401"/>
      <c r="TVK1844" s="401"/>
      <c r="TVL1844" s="401"/>
      <c r="TVM1844" s="401"/>
      <c r="TVN1844" s="401"/>
      <c r="TVO1844" s="401"/>
      <c r="TVP1844" s="401"/>
      <c r="TVQ1844" s="401"/>
      <c r="TVR1844" s="401"/>
      <c r="TVS1844" s="401"/>
      <c r="TVT1844" s="401"/>
      <c r="TVU1844" s="401"/>
      <c r="TVV1844" s="401"/>
      <c r="TVW1844" s="401"/>
      <c r="TVX1844" s="401"/>
      <c r="TVY1844" s="401"/>
      <c r="TVZ1844" s="401"/>
      <c r="TWA1844" s="401"/>
      <c r="TWB1844" s="401"/>
      <c r="TWC1844" s="401"/>
      <c r="TWD1844" s="401"/>
      <c r="TWE1844" s="401"/>
      <c r="TWF1844" s="401"/>
      <c r="TWG1844" s="401"/>
      <c r="TWH1844" s="401"/>
      <c r="TWI1844" s="401"/>
      <c r="TWJ1844" s="401"/>
      <c r="TWK1844" s="401"/>
      <c r="TWL1844" s="401"/>
      <c r="TWM1844" s="401"/>
      <c r="TWN1844" s="401"/>
      <c r="TWO1844" s="401"/>
      <c r="TWP1844" s="401"/>
      <c r="TWQ1844" s="401"/>
      <c r="TWR1844" s="401"/>
      <c r="TWS1844" s="401"/>
      <c r="TWT1844" s="401"/>
      <c r="TWU1844" s="401"/>
      <c r="TWV1844" s="401"/>
      <c r="TWW1844" s="401"/>
      <c r="TWX1844" s="401"/>
      <c r="TWY1844" s="401"/>
      <c r="TWZ1844" s="401"/>
      <c r="TXA1844" s="401"/>
      <c r="TXB1844" s="401"/>
      <c r="TXC1844" s="401"/>
      <c r="TXD1844" s="401"/>
      <c r="TXE1844" s="401"/>
      <c r="TXF1844" s="401"/>
      <c r="TXG1844" s="401"/>
      <c r="TXH1844" s="401"/>
      <c r="TXI1844" s="401"/>
      <c r="TXJ1844" s="401"/>
      <c r="TXK1844" s="401"/>
      <c r="TXL1844" s="401"/>
      <c r="TXM1844" s="401"/>
      <c r="TXN1844" s="401"/>
      <c r="TXO1844" s="401"/>
      <c r="TXP1844" s="401"/>
      <c r="TXQ1844" s="401"/>
      <c r="TXR1844" s="401"/>
      <c r="TXS1844" s="401"/>
      <c r="TXT1844" s="401"/>
      <c r="TXU1844" s="401"/>
      <c r="TXV1844" s="401"/>
      <c r="TXW1844" s="401"/>
      <c r="TXX1844" s="401"/>
      <c r="TXY1844" s="401"/>
      <c r="TXZ1844" s="401"/>
      <c r="TYA1844" s="401"/>
      <c r="TYB1844" s="401"/>
      <c r="TYC1844" s="401"/>
      <c r="TYD1844" s="401"/>
      <c r="TYE1844" s="401"/>
      <c r="TYF1844" s="401"/>
      <c r="TYG1844" s="401"/>
      <c r="TYH1844" s="401"/>
      <c r="TYI1844" s="401"/>
      <c r="TYJ1844" s="401"/>
      <c r="TYK1844" s="401"/>
      <c r="TYL1844" s="401"/>
      <c r="TYM1844" s="401"/>
      <c r="TYN1844" s="401"/>
      <c r="TYO1844" s="401"/>
      <c r="TYP1844" s="401"/>
      <c r="TYQ1844" s="401"/>
      <c r="TYR1844" s="401"/>
      <c r="TYS1844" s="401"/>
      <c r="TYT1844" s="401"/>
      <c r="TYU1844" s="401"/>
      <c r="TYV1844" s="401"/>
      <c r="TYW1844" s="401"/>
      <c r="TYX1844" s="401"/>
      <c r="TYY1844" s="401"/>
      <c r="TYZ1844" s="401"/>
      <c r="TZA1844" s="401"/>
      <c r="TZB1844" s="401"/>
      <c r="TZC1844" s="401"/>
      <c r="TZD1844" s="401"/>
      <c r="TZE1844" s="401"/>
      <c r="TZF1844" s="401"/>
      <c r="TZG1844" s="401"/>
      <c r="TZH1844" s="401"/>
      <c r="TZI1844" s="401"/>
      <c r="TZJ1844" s="401"/>
      <c r="TZK1844" s="401"/>
      <c r="TZL1844" s="401"/>
      <c r="TZM1844" s="401"/>
      <c r="TZN1844" s="401"/>
      <c r="TZO1844" s="401"/>
      <c r="TZP1844" s="401"/>
      <c r="TZQ1844" s="401"/>
      <c r="TZR1844" s="401"/>
      <c r="TZS1844" s="401"/>
      <c r="TZT1844" s="401"/>
      <c r="TZU1844" s="401"/>
      <c r="TZV1844" s="401"/>
      <c r="TZW1844" s="401"/>
      <c r="TZX1844" s="401"/>
      <c r="TZY1844" s="401"/>
      <c r="TZZ1844" s="401"/>
      <c r="UAA1844" s="401"/>
      <c r="UAB1844" s="401"/>
      <c r="UAC1844" s="401"/>
      <c r="UAD1844" s="401"/>
      <c r="UAE1844" s="401"/>
      <c r="UAF1844" s="401"/>
      <c r="UAG1844" s="401"/>
      <c r="UAH1844" s="401"/>
      <c r="UAI1844" s="401"/>
      <c r="UAJ1844" s="401"/>
      <c r="UAK1844" s="401"/>
      <c r="UAL1844" s="401"/>
      <c r="UAM1844" s="401"/>
      <c r="UAN1844" s="401"/>
      <c r="UAO1844" s="401"/>
      <c r="UAP1844" s="401"/>
      <c r="UAQ1844" s="401"/>
      <c r="UAR1844" s="401"/>
      <c r="UAS1844" s="401"/>
      <c r="UAT1844" s="401"/>
      <c r="UAU1844" s="401"/>
      <c r="UAV1844" s="401"/>
      <c r="UAW1844" s="401"/>
      <c r="UAX1844" s="401"/>
      <c r="UAY1844" s="401"/>
      <c r="UAZ1844" s="401"/>
      <c r="UBA1844" s="401"/>
      <c r="UBB1844" s="401"/>
      <c r="UBC1844" s="401"/>
      <c r="UBD1844" s="401"/>
      <c r="UBE1844" s="401"/>
      <c r="UBF1844" s="401"/>
      <c r="UBG1844" s="401"/>
      <c r="UBH1844" s="401"/>
      <c r="UBI1844" s="401"/>
      <c r="UBJ1844" s="401"/>
      <c r="UBK1844" s="401"/>
      <c r="UBL1844" s="401"/>
      <c r="UBM1844" s="401"/>
      <c r="UBN1844" s="401"/>
      <c r="UBO1844" s="401"/>
      <c r="UBP1844" s="401"/>
      <c r="UBQ1844" s="401"/>
      <c r="UBR1844" s="401"/>
      <c r="UBS1844" s="401"/>
      <c r="UBT1844" s="401"/>
      <c r="UBU1844" s="401"/>
      <c r="UBV1844" s="401"/>
      <c r="UBW1844" s="401"/>
      <c r="UBX1844" s="401"/>
      <c r="UBY1844" s="401"/>
      <c r="UBZ1844" s="401"/>
      <c r="UCA1844" s="401"/>
      <c r="UCB1844" s="401"/>
      <c r="UCC1844" s="401"/>
      <c r="UCD1844" s="401"/>
      <c r="UCE1844" s="401"/>
      <c r="UCF1844" s="401"/>
      <c r="UCG1844" s="401"/>
      <c r="UCH1844" s="401"/>
      <c r="UCI1844" s="401"/>
      <c r="UCJ1844" s="401"/>
      <c r="UCK1844" s="401"/>
      <c r="UCL1844" s="401"/>
      <c r="UCM1844" s="401"/>
      <c r="UCN1844" s="401"/>
      <c r="UCO1844" s="401"/>
      <c r="UCP1844" s="401"/>
      <c r="UCQ1844" s="401"/>
      <c r="UCR1844" s="401"/>
      <c r="UCS1844" s="401"/>
      <c r="UCT1844" s="401"/>
      <c r="UCU1844" s="401"/>
      <c r="UCV1844" s="401"/>
      <c r="UCW1844" s="401"/>
      <c r="UCX1844" s="401"/>
      <c r="UCY1844" s="401"/>
      <c r="UCZ1844" s="401"/>
      <c r="UDA1844" s="401"/>
      <c r="UDB1844" s="401"/>
      <c r="UDC1844" s="401"/>
      <c r="UDD1844" s="401"/>
      <c r="UDE1844" s="401"/>
      <c r="UDF1844" s="401"/>
      <c r="UDG1844" s="401"/>
      <c r="UDH1844" s="401"/>
      <c r="UDI1844" s="401"/>
      <c r="UDJ1844" s="401"/>
      <c r="UDK1844" s="401"/>
      <c r="UDL1844" s="401"/>
      <c r="UDM1844" s="401"/>
      <c r="UDN1844" s="401"/>
      <c r="UDO1844" s="401"/>
      <c r="UDP1844" s="401"/>
      <c r="UDQ1844" s="401"/>
      <c r="UDR1844" s="401"/>
      <c r="UDS1844" s="401"/>
      <c r="UDT1844" s="401"/>
      <c r="UDU1844" s="401"/>
      <c r="UDV1844" s="401"/>
      <c r="UDW1844" s="401"/>
      <c r="UDX1844" s="401"/>
      <c r="UDY1844" s="401"/>
      <c r="UDZ1844" s="401"/>
      <c r="UEA1844" s="401"/>
      <c r="UEB1844" s="401"/>
      <c r="UEC1844" s="401"/>
      <c r="UED1844" s="401"/>
      <c r="UEE1844" s="401"/>
      <c r="UEF1844" s="401"/>
      <c r="UEG1844" s="401"/>
      <c r="UEH1844" s="401"/>
      <c r="UEI1844" s="401"/>
      <c r="UEJ1844" s="401"/>
      <c r="UEK1844" s="401"/>
      <c r="UEL1844" s="401"/>
      <c r="UEM1844" s="401"/>
      <c r="UEN1844" s="401"/>
      <c r="UEO1844" s="401"/>
      <c r="UEP1844" s="401"/>
      <c r="UEQ1844" s="401"/>
      <c r="UER1844" s="401"/>
      <c r="UES1844" s="401"/>
      <c r="UET1844" s="401"/>
      <c r="UEU1844" s="401"/>
      <c r="UEV1844" s="401"/>
      <c r="UEW1844" s="401"/>
      <c r="UEX1844" s="401"/>
      <c r="UEY1844" s="401"/>
      <c r="UEZ1844" s="401"/>
      <c r="UFA1844" s="401"/>
      <c r="UFB1844" s="401"/>
      <c r="UFC1844" s="401"/>
      <c r="UFD1844" s="401"/>
      <c r="UFE1844" s="401"/>
      <c r="UFF1844" s="401"/>
      <c r="UFG1844" s="401"/>
      <c r="UFH1844" s="401"/>
      <c r="UFI1844" s="401"/>
      <c r="UFJ1844" s="401"/>
      <c r="UFK1844" s="401"/>
      <c r="UFL1844" s="401"/>
      <c r="UFM1844" s="401"/>
      <c r="UFN1844" s="401"/>
      <c r="UFO1844" s="401"/>
      <c r="UFP1844" s="401"/>
      <c r="UFQ1844" s="401"/>
      <c r="UFR1844" s="401"/>
      <c r="UFS1844" s="401"/>
      <c r="UFT1844" s="401"/>
      <c r="UFU1844" s="401"/>
      <c r="UFV1844" s="401"/>
      <c r="UFW1844" s="401"/>
      <c r="UFX1844" s="401"/>
      <c r="UFY1844" s="401"/>
      <c r="UFZ1844" s="401"/>
      <c r="UGA1844" s="401"/>
      <c r="UGB1844" s="401"/>
      <c r="UGC1844" s="401"/>
      <c r="UGD1844" s="401"/>
      <c r="UGE1844" s="401"/>
      <c r="UGF1844" s="401"/>
      <c r="UGG1844" s="401"/>
      <c r="UGH1844" s="401"/>
      <c r="UGI1844" s="401"/>
      <c r="UGJ1844" s="401"/>
      <c r="UGK1844" s="401"/>
      <c r="UGL1844" s="401"/>
      <c r="UGM1844" s="401"/>
      <c r="UGN1844" s="401"/>
      <c r="UGO1844" s="401"/>
      <c r="UGP1844" s="401"/>
      <c r="UGQ1844" s="401"/>
      <c r="UGR1844" s="401"/>
      <c r="UGS1844" s="401"/>
      <c r="UGT1844" s="401"/>
      <c r="UGU1844" s="401"/>
      <c r="UGV1844" s="401"/>
      <c r="UGW1844" s="401"/>
      <c r="UGX1844" s="401"/>
      <c r="UGY1844" s="401"/>
      <c r="UGZ1844" s="401"/>
      <c r="UHA1844" s="401"/>
      <c r="UHB1844" s="401"/>
      <c r="UHC1844" s="401"/>
      <c r="UHD1844" s="401"/>
      <c r="UHE1844" s="401"/>
      <c r="UHF1844" s="401"/>
      <c r="UHG1844" s="401"/>
      <c r="UHH1844" s="401"/>
      <c r="UHI1844" s="401"/>
      <c r="UHJ1844" s="401"/>
      <c r="UHK1844" s="401"/>
      <c r="UHL1844" s="401"/>
      <c r="UHM1844" s="401"/>
      <c r="UHN1844" s="401"/>
      <c r="UHO1844" s="401"/>
      <c r="UHP1844" s="401"/>
      <c r="UHQ1844" s="401"/>
      <c r="UHR1844" s="401"/>
      <c r="UHS1844" s="401"/>
      <c r="UHT1844" s="401"/>
      <c r="UHU1844" s="401"/>
      <c r="UHV1844" s="401"/>
      <c r="UHW1844" s="401"/>
      <c r="UHX1844" s="401"/>
      <c r="UHY1844" s="401"/>
      <c r="UHZ1844" s="401"/>
      <c r="UIA1844" s="401"/>
      <c r="UIB1844" s="401"/>
      <c r="UIC1844" s="401"/>
      <c r="UID1844" s="401"/>
      <c r="UIE1844" s="401"/>
      <c r="UIF1844" s="401"/>
      <c r="UIG1844" s="401"/>
      <c r="UIH1844" s="401"/>
      <c r="UII1844" s="401"/>
      <c r="UIJ1844" s="401"/>
      <c r="UIK1844" s="401"/>
      <c r="UIL1844" s="401"/>
      <c r="UIM1844" s="401"/>
      <c r="UIN1844" s="401"/>
      <c r="UIO1844" s="401"/>
      <c r="UIP1844" s="401"/>
      <c r="UIQ1844" s="401"/>
      <c r="UIR1844" s="401"/>
      <c r="UIS1844" s="401"/>
      <c r="UIT1844" s="401"/>
      <c r="UIU1844" s="401"/>
      <c r="UIV1844" s="401"/>
      <c r="UIW1844" s="401"/>
      <c r="UIX1844" s="401"/>
      <c r="UIY1844" s="401"/>
      <c r="UIZ1844" s="401"/>
      <c r="UJA1844" s="401"/>
      <c r="UJB1844" s="401"/>
      <c r="UJC1844" s="401"/>
      <c r="UJD1844" s="401"/>
      <c r="UJE1844" s="401"/>
      <c r="UJF1844" s="401"/>
      <c r="UJG1844" s="401"/>
      <c r="UJH1844" s="401"/>
      <c r="UJI1844" s="401"/>
      <c r="UJJ1844" s="401"/>
      <c r="UJK1844" s="401"/>
      <c r="UJL1844" s="401"/>
      <c r="UJM1844" s="401"/>
      <c r="UJN1844" s="401"/>
      <c r="UJO1844" s="401"/>
      <c r="UJP1844" s="401"/>
      <c r="UJQ1844" s="401"/>
      <c r="UJR1844" s="401"/>
      <c r="UJS1844" s="401"/>
      <c r="UJT1844" s="401"/>
      <c r="UJU1844" s="401"/>
      <c r="UJV1844" s="401"/>
      <c r="UJW1844" s="401"/>
      <c r="UJX1844" s="401"/>
      <c r="UJY1844" s="401"/>
      <c r="UJZ1844" s="401"/>
      <c r="UKA1844" s="401"/>
      <c r="UKB1844" s="401"/>
      <c r="UKC1844" s="401"/>
      <c r="UKD1844" s="401"/>
      <c r="UKE1844" s="401"/>
      <c r="UKF1844" s="401"/>
      <c r="UKG1844" s="401"/>
      <c r="UKH1844" s="401"/>
      <c r="UKI1844" s="401"/>
      <c r="UKJ1844" s="401"/>
      <c r="UKK1844" s="401"/>
      <c r="UKL1844" s="401"/>
      <c r="UKM1844" s="401"/>
      <c r="UKN1844" s="401"/>
      <c r="UKO1844" s="401"/>
      <c r="UKP1844" s="401"/>
      <c r="UKQ1844" s="401"/>
      <c r="UKR1844" s="401"/>
      <c r="UKS1844" s="401"/>
      <c r="UKT1844" s="401"/>
      <c r="UKU1844" s="401"/>
      <c r="UKV1844" s="401"/>
      <c r="UKW1844" s="401"/>
      <c r="UKX1844" s="401"/>
      <c r="UKY1844" s="401"/>
      <c r="UKZ1844" s="401"/>
      <c r="ULA1844" s="401"/>
      <c r="ULB1844" s="401"/>
      <c r="ULC1844" s="401"/>
      <c r="ULD1844" s="401"/>
      <c r="ULE1844" s="401"/>
      <c r="ULF1844" s="401"/>
      <c r="ULG1844" s="401"/>
      <c r="ULH1844" s="401"/>
      <c r="ULI1844" s="401"/>
      <c r="ULJ1844" s="401"/>
      <c r="ULK1844" s="401"/>
      <c r="ULL1844" s="401"/>
      <c r="ULM1844" s="401"/>
      <c r="ULN1844" s="401"/>
      <c r="ULO1844" s="401"/>
      <c r="ULP1844" s="401"/>
      <c r="ULQ1844" s="401"/>
      <c r="ULR1844" s="401"/>
      <c r="ULS1844" s="401"/>
      <c r="ULT1844" s="401"/>
      <c r="ULU1844" s="401"/>
      <c r="ULV1844" s="401"/>
      <c r="ULW1844" s="401"/>
      <c r="ULX1844" s="401"/>
      <c r="ULY1844" s="401"/>
      <c r="ULZ1844" s="401"/>
      <c r="UMA1844" s="401"/>
      <c r="UMB1844" s="401"/>
      <c r="UMC1844" s="401"/>
      <c r="UMD1844" s="401"/>
      <c r="UME1844" s="401"/>
      <c r="UMF1844" s="401"/>
      <c r="UMG1844" s="401"/>
      <c r="UMH1844" s="401"/>
      <c r="UMI1844" s="401"/>
      <c r="UMJ1844" s="401"/>
      <c r="UMK1844" s="401"/>
      <c r="UML1844" s="401"/>
      <c r="UMM1844" s="401"/>
      <c r="UMN1844" s="401"/>
      <c r="UMO1844" s="401"/>
      <c r="UMP1844" s="401"/>
      <c r="UMQ1844" s="401"/>
      <c r="UMR1844" s="401"/>
      <c r="UMS1844" s="401"/>
      <c r="UMT1844" s="401"/>
      <c r="UMU1844" s="401"/>
      <c r="UMV1844" s="401"/>
      <c r="UMW1844" s="401"/>
      <c r="UMX1844" s="401"/>
      <c r="UMY1844" s="401"/>
      <c r="UMZ1844" s="401"/>
      <c r="UNA1844" s="401"/>
      <c r="UNB1844" s="401"/>
      <c r="UNC1844" s="401"/>
      <c r="UND1844" s="401"/>
      <c r="UNE1844" s="401"/>
      <c r="UNF1844" s="401"/>
      <c r="UNG1844" s="401"/>
      <c r="UNH1844" s="401"/>
      <c r="UNI1844" s="401"/>
      <c r="UNJ1844" s="401"/>
      <c r="UNK1844" s="401"/>
      <c r="UNL1844" s="401"/>
      <c r="UNM1844" s="401"/>
      <c r="UNN1844" s="401"/>
      <c r="UNO1844" s="401"/>
      <c r="UNP1844" s="401"/>
      <c r="UNQ1844" s="401"/>
      <c r="UNR1844" s="401"/>
      <c r="UNS1844" s="401"/>
      <c r="UNT1844" s="401"/>
      <c r="UNU1844" s="401"/>
      <c r="UNV1844" s="401"/>
      <c r="UNW1844" s="401"/>
      <c r="UNX1844" s="401"/>
      <c r="UNY1844" s="401"/>
      <c r="UNZ1844" s="401"/>
      <c r="UOA1844" s="401"/>
      <c r="UOB1844" s="401"/>
      <c r="UOC1844" s="401"/>
      <c r="UOD1844" s="401"/>
      <c r="UOE1844" s="401"/>
      <c r="UOF1844" s="401"/>
      <c r="UOG1844" s="401"/>
      <c r="UOH1844" s="401"/>
      <c r="UOI1844" s="401"/>
      <c r="UOJ1844" s="401"/>
      <c r="UOK1844" s="401"/>
      <c r="UOL1844" s="401"/>
      <c r="UOM1844" s="401"/>
      <c r="UON1844" s="401"/>
      <c r="UOO1844" s="401"/>
      <c r="UOP1844" s="401"/>
      <c r="UOQ1844" s="401"/>
      <c r="UOR1844" s="401"/>
      <c r="UOS1844" s="401"/>
      <c r="UOT1844" s="401"/>
      <c r="UOU1844" s="401"/>
      <c r="UOV1844" s="401"/>
      <c r="UOW1844" s="401"/>
      <c r="UOX1844" s="401"/>
      <c r="UOY1844" s="401"/>
      <c r="UOZ1844" s="401"/>
      <c r="UPA1844" s="401"/>
      <c r="UPB1844" s="401"/>
      <c r="UPC1844" s="401"/>
      <c r="UPD1844" s="401"/>
      <c r="UPE1844" s="401"/>
      <c r="UPF1844" s="401"/>
      <c r="UPG1844" s="401"/>
      <c r="UPH1844" s="401"/>
      <c r="UPI1844" s="401"/>
      <c r="UPJ1844" s="401"/>
      <c r="UPK1844" s="401"/>
      <c r="UPL1844" s="401"/>
      <c r="UPM1844" s="401"/>
      <c r="UPN1844" s="401"/>
      <c r="UPO1844" s="401"/>
      <c r="UPP1844" s="401"/>
      <c r="UPQ1844" s="401"/>
      <c r="UPR1844" s="401"/>
      <c r="UPS1844" s="401"/>
      <c r="UPT1844" s="401"/>
      <c r="UPU1844" s="401"/>
      <c r="UPV1844" s="401"/>
      <c r="UPW1844" s="401"/>
      <c r="UPX1844" s="401"/>
      <c r="UPY1844" s="401"/>
      <c r="UPZ1844" s="401"/>
      <c r="UQA1844" s="401"/>
      <c r="UQB1844" s="401"/>
      <c r="UQC1844" s="401"/>
      <c r="UQD1844" s="401"/>
      <c r="UQE1844" s="401"/>
      <c r="UQF1844" s="401"/>
      <c r="UQG1844" s="401"/>
      <c r="UQH1844" s="401"/>
      <c r="UQI1844" s="401"/>
      <c r="UQJ1844" s="401"/>
      <c r="UQK1844" s="401"/>
      <c r="UQL1844" s="401"/>
      <c r="UQM1844" s="401"/>
      <c r="UQN1844" s="401"/>
      <c r="UQO1844" s="401"/>
      <c r="UQP1844" s="401"/>
      <c r="UQQ1844" s="401"/>
      <c r="UQR1844" s="401"/>
      <c r="UQS1844" s="401"/>
      <c r="UQT1844" s="401"/>
      <c r="UQU1844" s="401"/>
      <c r="UQV1844" s="401"/>
      <c r="UQW1844" s="401"/>
      <c r="UQX1844" s="401"/>
      <c r="UQY1844" s="401"/>
      <c r="UQZ1844" s="401"/>
      <c r="URA1844" s="401"/>
      <c r="URB1844" s="401"/>
      <c r="URC1844" s="401"/>
      <c r="URD1844" s="401"/>
      <c r="URE1844" s="401"/>
      <c r="URF1844" s="401"/>
      <c r="URG1844" s="401"/>
      <c r="URH1844" s="401"/>
      <c r="URI1844" s="401"/>
      <c r="URJ1844" s="401"/>
      <c r="URK1844" s="401"/>
      <c r="URL1844" s="401"/>
      <c r="URM1844" s="401"/>
      <c r="URN1844" s="401"/>
      <c r="URO1844" s="401"/>
      <c r="URP1844" s="401"/>
      <c r="URQ1844" s="401"/>
      <c r="URR1844" s="401"/>
      <c r="URS1844" s="401"/>
      <c r="URT1844" s="401"/>
      <c r="URU1844" s="401"/>
      <c r="URV1844" s="401"/>
      <c r="URW1844" s="401"/>
      <c r="URX1844" s="401"/>
      <c r="URY1844" s="401"/>
      <c r="URZ1844" s="401"/>
      <c r="USA1844" s="401"/>
      <c r="USB1844" s="401"/>
      <c r="USC1844" s="401"/>
      <c r="USD1844" s="401"/>
      <c r="USE1844" s="401"/>
      <c r="USF1844" s="401"/>
      <c r="USG1844" s="401"/>
      <c r="USH1844" s="401"/>
      <c r="USI1844" s="401"/>
      <c r="USJ1844" s="401"/>
      <c r="USK1844" s="401"/>
      <c r="USL1844" s="401"/>
      <c r="USM1844" s="401"/>
      <c r="USN1844" s="401"/>
      <c r="USO1844" s="401"/>
      <c r="USP1844" s="401"/>
      <c r="USQ1844" s="401"/>
      <c r="USR1844" s="401"/>
      <c r="USS1844" s="401"/>
      <c r="UST1844" s="401"/>
      <c r="USU1844" s="401"/>
      <c r="USV1844" s="401"/>
      <c r="USW1844" s="401"/>
      <c r="USX1844" s="401"/>
      <c r="USY1844" s="401"/>
      <c r="USZ1844" s="401"/>
      <c r="UTA1844" s="401"/>
      <c r="UTB1844" s="401"/>
      <c r="UTC1844" s="401"/>
      <c r="UTD1844" s="401"/>
      <c r="UTE1844" s="401"/>
      <c r="UTF1844" s="401"/>
      <c r="UTG1844" s="401"/>
      <c r="UTH1844" s="401"/>
      <c r="UTI1844" s="401"/>
      <c r="UTJ1844" s="401"/>
      <c r="UTK1844" s="401"/>
      <c r="UTL1844" s="401"/>
      <c r="UTM1844" s="401"/>
      <c r="UTN1844" s="401"/>
      <c r="UTO1844" s="401"/>
      <c r="UTP1844" s="401"/>
      <c r="UTQ1844" s="401"/>
      <c r="UTR1844" s="401"/>
      <c r="UTS1844" s="401"/>
      <c r="UTT1844" s="401"/>
      <c r="UTU1844" s="401"/>
      <c r="UTV1844" s="401"/>
      <c r="UTW1844" s="401"/>
      <c r="UTX1844" s="401"/>
      <c r="UTY1844" s="401"/>
      <c r="UTZ1844" s="401"/>
      <c r="UUA1844" s="401"/>
      <c r="UUB1844" s="401"/>
      <c r="UUC1844" s="401"/>
      <c r="UUD1844" s="401"/>
      <c r="UUE1844" s="401"/>
      <c r="UUF1844" s="401"/>
      <c r="UUG1844" s="401"/>
      <c r="UUH1844" s="401"/>
      <c r="UUI1844" s="401"/>
      <c r="UUJ1844" s="401"/>
      <c r="UUK1844" s="401"/>
      <c r="UUL1844" s="401"/>
      <c r="UUM1844" s="401"/>
      <c r="UUN1844" s="401"/>
      <c r="UUO1844" s="401"/>
      <c r="UUP1844" s="401"/>
      <c r="UUQ1844" s="401"/>
      <c r="UUR1844" s="401"/>
      <c r="UUS1844" s="401"/>
      <c r="UUT1844" s="401"/>
      <c r="UUU1844" s="401"/>
      <c r="UUV1844" s="401"/>
      <c r="UUW1844" s="401"/>
      <c r="UUX1844" s="401"/>
      <c r="UUY1844" s="401"/>
      <c r="UUZ1844" s="401"/>
      <c r="UVA1844" s="401"/>
      <c r="UVB1844" s="401"/>
      <c r="UVC1844" s="401"/>
      <c r="UVD1844" s="401"/>
      <c r="UVE1844" s="401"/>
      <c r="UVF1844" s="401"/>
      <c r="UVG1844" s="401"/>
      <c r="UVH1844" s="401"/>
      <c r="UVI1844" s="401"/>
      <c r="UVJ1844" s="401"/>
      <c r="UVK1844" s="401"/>
      <c r="UVL1844" s="401"/>
      <c r="UVM1844" s="401"/>
      <c r="UVN1844" s="401"/>
      <c r="UVO1844" s="401"/>
      <c r="UVP1844" s="401"/>
      <c r="UVQ1844" s="401"/>
      <c r="UVR1844" s="401"/>
      <c r="UVS1844" s="401"/>
      <c r="UVT1844" s="401"/>
      <c r="UVU1844" s="401"/>
      <c r="UVV1844" s="401"/>
      <c r="UVW1844" s="401"/>
      <c r="UVX1844" s="401"/>
      <c r="UVY1844" s="401"/>
      <c r="UVZ1844" s="401"/>
      <c r="UWA1844" s="401"/>
      <c r="UWB1844" s="401"/>
      <c r="UWC1844" s="401"/>
      <c r="UWD1844" s="401"/>
      <c r="UWE1844" s="401"/>
      <c r="UWF1844" s="401"/>
      <c r="UWG1844" s="401"/>
      <c r="UWH1844" s="401"/>
      <c r="UWI1844" s="401"/>
      <c r="UWJ1844" s="401"/>
      <c r="UWK1844" s="401"/>
      <c r="UWL1844" s="401"/>
      <c r="UWM1844" s="401"/>
      <c r="UWN1844" s="401"/>
      <c r="UWO1844" s="401"/>
      <c r="UWP1844" s="401"/>
      <c r="UWQ1844" s="401"/>
      <c r="UWR1844" s="401"/>
      <c r="UWS1844" s="401"/>
      <c r="UWT1844" s="401"/>
      <c r="UWU1844" s="401"/>
      <c r="UWV1844" s="401"/>
      <c r="UWW1844" s="401"/>
      <c r="UWX1844" s="401"/>
      <c r="UWY1844" s="401"/>
      <c r="UWZ1844" s="401"/>
      <c r="UXA1844" s="401"/>
      <c r="UXB1844" s="401"/>
      <c r="UXC1844" s="401"/>
      <c r="UXD1844" s="401"/>
      <c r="UXE1844" s="401"/>
      <c r="UXF1844" s="401"/>
      <c r="UXG1844" s="401"/>
      <c r="UXH1844" s="401"/>
      <c r="UXI1844" s="401"/>
      <c r="UXJ1844" s="401"/>
      <c r="UXK1844" s="401"/>
      <c r="UXL1844" s="401"/>
      <c r="UXM1844" s="401"/>
      <c r="UXN1844" s="401"/>
      <c r="UXO1844" s="401"/>
      <c r="UXP1844" s="401"/>
      <c r="UXQ1844" s="401"/>
      <c r="UXR1844" s="401"/>
      <c r="UXS1844" s="401"/>
      <c r="UXT1844" s="401"/>
      <c r="UXU1844" s="401"/>
      <c r="UXV1844" s="401"/>
      <c r="UXW1844" s="401"/>
      <c r="UXX1844" s="401"/>
      <c r="UXY1844" s="401"/>
      <c r="UXZ1844" s="401"/>
      <c r="UYA1844" s="401"/>
      <c r="UYB1844" s="401"/>
      <c r="UYC1844" s="401"/>
      <c r="UYD1844" s="401"/>
      <c r="UYE1844" s="401"/>
      <c r="UYF1844" s="401"/>
      <c r="UYG1844" s="401"/>
      <c r="UYH1844" s="401"/>
      <c r="UYI1844" s="401"/>
      <c r="UYJ1844" s="401"/>
      <c r="UYK1844" s="401"/>
      <c r="UYL1844" s="401"/>
      <c r="UYM1844" s="401"/>
      <c r="UYN1844" s="401"/>
      <c r="UYO1844" s="401"/>
      <c r="UYP1844" s="401"/>
      <c r="UYQ1844" s="401"/>
      <c r="UYR1844" s="401"/>
      <c r="UYS1844" s="401"/>
      <c r="UYT1844" s="401"/>
      <c r="UYU1844" s="401"/>
      <c r="UYV1844" s="401"/>
      <c r="UYW1844" s="401"/>
      <c r="UYX1844" s="401"/>
      <c r="UYY1844" s="401"/>
      <c r="UYZ1844" s="401"/>
      <c r="UZA1844" s="401"/>
      <c r="UZB1844" s="401"/>
      <c r="UZC1844" s="401"/>
      <c r="UZD1844" s="401"/>
      <c r="UZE1844" s="401"/>
      <c r="UZF1844" s="401"/>
      <c r="UZG1844" s="401"/>
      <c r="UZH1844" s="401"/>
      <c r="UZI1844" s="401"/>
      <c r="UZJ1844" s="401"/>
      <c r="UZK1844" s="401"/>
      <c r="UZL1844" s="401"/>
      <c r="UZM1844" s="401"/>
      <c r="UZN1844" s="401"/>
      <c r="UZO1844" s="401"/>
      <c r="UZP1844" s="401"/>
      <c r="UZQ1844" s="401"/>
      <c r="UZR1844" s="401"/>
      <c r="UZS1844" s="401"/>
      <c r="UZT1844" s="401"/>
      <c r="UZU1844" s="401"/>
      <c r="UZV1844" s="401"/>
      <c r="UZW1844" s="401"/>
      <c r="UZX1844" s="401"/>
      <c r="UZY1844" s="401"/>
      <c r="UZZ1844" s="401"/>
      <c r="VAA1844" s="401"/>
      <c r="VAB1844" s="401"/>
      <c r="VAC1844" s="401"/>
      <c r="VAD1844" s="401"/>
      <c r="VAE1844" s="401"/>
      <c r="VAF1844" s="401"/>
      <c r="VAG1844" s="401"/>
      <c r="VAH1844" s="401"/>
      <c r="VAI1844" s="401"/>
      <c r="VAJ1844" s="401"/>
      <c r="VAK1844" s="401"/>
      <c r="VAL1844" s="401"/>
      <c r="VAM1844" s="401"/>
      <c r="VAN1844" s="401"/>
      <c r="VAO1844" s="401"/>
      <c r="VAP1844" s="401"/>
      <c r="VAQ1844" s="401"/>
      <c r="VAR1844" s="401"/>
      <c r="VAS1844" s="401"/>
      <c r="VAT1844" s="401"/>
      <c r="VAU1844" s="401"/>
      <c r="VAV1844" s="401"/>
      <c r="VAW1844" s="401"/>
      <c r="VAX1844" s="401"/>
      <c r="VAY1844" s="401"/>
      <c r="VAZ1844" s="401"/>
      <c r="VBA1844" s="401"/>
      <c r="VBB1844" s="401"/>
      <c r="VBC1844" s="401"/>
      <c r="VBD1844" s="401"/>
      <c r="VBE1844" s="401"/>
      <c r="VBF1844" s="401"/>
      <c r="VBG1844" s="401"/>
      <c r="VBH1844" s="401"/>
      <c r="VBI1844" s="401"/>
      <c r="VBJ1844" s="401"/>
      <c r="VBK1844" s="401"/>
      <c r="VBL1844" s="401"/>
      <c r="VBM1844" s="401"/>
      <c r="VBN1844" s="401"/>
      <c r="VBO1844" s="401"/>
      <c r="VBP1844" s="401"/>
      <c r="VBQ1844" s="401"/>
      <c r="VBR1844" s="401"/>
      <c r="VBS1844" s="401"/>
      <c r="VBT1844" s="401"/>
      <c r="VBU1844" s="401"/>
      <c r="VBV1844" s="401"/>
      <c r="VBW1844" s="401"/>
      <c r="VBX1844" s="401"/>
      <c r="VBY1844" s="401"/>
      <c r="VBZ1844" s="401"/>
      <c r="VCA1844" s="401"/>
      <c r="VCB1844" s="401"/>
      <c r="VCC1844" s="401"/>
      <c r="VCD1844" s="401"/>
      <c r="VCE1844" s="401"/>
      <c r="VCF1844" s="401"/>
      <c r="VCG1844" s="401"/>
      <c r="VCH1844" s="401"/>
      <c r="VCI1844" s="401"/>
      <c r="VCJ1844" s="401"/>
      <c r="VCK1844" s="401"/>
      <c r="VCL1844" s="401"/>
      <c r="VCM1844" s="401"/>
      <c r="VCN1844" s="401"/>
      <c r="VCO1844" s="401"/>
      <c r="VCP1844" s="401"/>
      <c r="VCQ1844" s="401"/>
      <c r="VCR1844" s="401"/>
      <c r="VCS1844" s="401"/>
      <c r="VCT1844" s="401"/>
      <c r="VCU1844" s="401"/>
      <c r="VCV1844" s="401"/>
      <c r="VCW1844" s="401"/>
      <c r="VCX1844" s="401"/>
      <c r="VCY1844" s="401"/>
      <c r="VCZ1844" s="401"/>
      <c r="VDA1844" s="401"/>
      <c r="VDB1844" s="401"/>
      <c r="VDC1844" s="401"/>
      <c r="VDD1844" s="401"/>
      <c r="VDE1844" s="401"/>
      <c r="VDF1844" s="401"/>
      <c r="VDG1844" s="401"/>
      <c r="VDH1844" s="401"/>
      <c r="VDI1844" s="401"/>
      <c r="VDJ1844" s="401"/>
      <c r="VDK1844" s="401"/>
      <c r="VDL1844" s="401"/>
      <c r="VDM1844" s="401"/>
      <c r="VDN1844" s="401"/>
      <c r="VDO1844" s="401"/>
      <c r="VDP1844" s="401"/>
      <c r="VDQ1844" s="401"/>
      <c r="VDR1844" s="401"/>
      <c r="VDS1844" s="401"/>
      <c r="VDT1844" s="401"/>
      <c r="VDU1844" s="401"/>
      <c r="VDV1844" s="401"/>
      <c r="VDW1844" s="401"/>
      <c r="VDX1844" s="401"/>
      <c r="VDY1844" s="401"/>
      <c r="VDZ1844" s="401"/>
      <c r="VEA1844" s="401"/>
      <c r="VEB1844" s="401"/>
      <c r="VEC1844" s="401"/>
      <c r="VED1844" s="401"/>
      <c r="VEE1844" s="401"/>
      <c r="VEF1844" s="401"/>
      <c r="VEG1844" s="401"/>
      <c r="VEH1844" s="401"/>
      <c r="VEI1844" s="401"/>
      <c r="VEJ1844" s="401"/>
      <c r="VEK1844" s="401"/>
      <c r="VEL1844" s="401"/>
      <c r="VEM1844" s="401"/>
      <c r="VEN1844" s="401"/>
      <c r="VEO1844" s="401"/>
      <c r="VEP1844" s="401"/>
      <c r="VEQ1844" s="401"/>
      <c r="VER1844" s="401"/>
      <c r="VES1844" s="401"/>
      <c r="VET1844" s="401"/>
      <c r="VEU1844" s="401"/>
      <c r="VEV1844" s="401"/>
      <c r="VEW1844" s="401"/>
      <c r="VEX1844" s="401"/>
      <c r="VEY1844" s="401"/>
      <c r="VEZ1844" s="401"/>
      <c r="VFA1844" s="401"/>
      <c r="VFB1844" s="401"/>
      <c r="VFC1844" s="401"/>
      <c r="VFD1844" s="401"/>
      <c r="VFE1844" s="401"/>
      <c r="VFF1844" s="401"/>
      <c r="VFG1844" s="401"/>
      <c r="VFH1844" s="401"/>
      <c r="VFI1844" s="401"/>
      <c r="VFJ1844" s="401"/>
      <c r="VFK1844" s="401"/>
      <c r="VFL1844" s="401"/>
      <c r="VFM1844" s="401"/>
      <c r="VFN1844" s="401"/>
      <c r="VFO1844" s="401"/>
      <c r="VFP1844" s="401"/>
      <c r="VFQ1844" s="401"/>
      <c r="VFR1844" s="401"/>
      <c r="VFS1844" s="401"/>
      <c r="VFT1844" s="401"/>
      <c r="VFU1844" s="401"/>
      <c r="VFV1844" s="401"/>
      <c r="VFW1844" s="401"/>
      <c r="VFX1844" s="401"/>
      <c r="VFY1844" s="401"/>
      <c r="VFZ1844" s="401"/>
      <c r="VGA1844" s="401"/>
      <c r="VGB1844" s="401"/>
      <c r="VGC1844" s="401"/>
      <c r="VGD1844" s="401"/>
      <c r="VGE1844" s="401"/>
      <c r="VGF1844" s="401"/>
      <c r="VGG1844" s="401"/>
      <c r="VGH1844" s="401"/>
      <c r="VGI1844" s="401"/>
      <c r="VGJ1844" s="401"/>
      <c r="VGK1844" s="401"/>
      <c r="VGL1844" s="401"/>
      <c r="VGM1844" s="401"/>
      <c r="VGN1844" s="401"/>
      <c r="VGO1844" s="401"/>
      <c r="VGP1844" s="401"/>
      <c r="VGQ1844" s="401"/>
      <c r="VGR1844" s="401"/>
      <c r="VGS1844" s="401"/>
      <c r="VGT1844" s="401"/>
      <c r="VGU1844" s="401"/>
      <c r="VGV1844" s="401"/>
      <c r="VGW1844" s="401"/>
      <c r="VGX1844" s="401"/>
      <c r="VGY1844" s="401"/>
      <c r="VGZ1844" s="401"/>
      <c r="VHA1844" s="401"/>
      <c r="VHB1844" s="401"/>
      <c r="VHC1844" s="401"/>
      <c r="VHD1844" s="401"/>
      <c r="VHE1844" s="401"/>
      <c r="VHF1844" s="401"/>
      <c r="VHG1844" s="401"/>
      <c r="VHH1844" s="401"/>
      <c r="VHI1844" s="401"/>
      <c r="VHJ1844" s="401"/>
      <c r="VHK1844" s="401"/>
      <c r="VHL1844" s="401"/>
      <c r="VHM1844" s="401"/>
      <c r="VHN1844" s="401"/>
      <c r="VHO1844" s="401"/>
      <c r="VHP1844" s="401"/>
      <c r="VHQ1844" s="401"/>
      <c r="VHR1844" s="401"/>
      <c r="VHS1844" s="401"/>
      <c r="VHT1844" s="401"/>
      <c r="VHU1844" s="401"/>
      <c r="VHV1844" s="401"/>
      <c r="VHW1844" s="401"/>
      <c r="VHX1844" s="401"/>
      <c r="VHY1844" s="401"/>
      <c r="VHZ1844" s="401"/>
      <c r="VIA1844" s="401"/>
      <c r="VIB1844" s="401"/>
      <c r="VIC1844" s="401"/>
      <c r="VID1844" s="401"/>
      <c r="VIE1844" s="401"/>
      <c r="VIF1844" s="401"/>
      <c r="VIG1844" s="401"/>
      <c r="VIH1844" s="401"/>
      <c r="VII1844" s="401"/>
      <c r="VIJ1844" s="401"/>
      <c r="VIK1844" s="401"/>
      <c r="VIL1844" s="401"/>
      <c r="VIM1844" s="401"/>
      <c r="VIN1844" s="401"/>
      <c r="VIO1844" s="401"/>
      <c r="VIP1844" s="401"/>
      <c r="VIQ1844" s="401"/>
      <c r="VIR1844" s="401"/>
      <c r="VIS1844" s="401"/>
      <c r="VIT1844" s="401"/>
      <c r="VIU1844" s="401"/>
      <c r="VIV1844" s="401"/>
      <c r="VIW1844" s="401"/>
      <c r="VIX1844" s="401"/>
      <c r="VIY1844" s="401"/>
      <c r="VIZ1844" s="401"/>
      <c r="VJA1844" s="401"/>
      <c r="VJB1844" s="401"/>
      <c r="VJC1844" s="401"/>
      <c r="VJD1844" s="401"/>
      <c r="VJE1844" s="401"/>
      <c r="VJF1844" s="401"/>
      <c r="VJG1844" s="401"/>
      <c r="VJH1844" s="401"/>
      <c r="VJI1844" s="401"/>
      <c r="VJJ1844" s="401"/>
      <c r="VJK1844" s="401"/>
      <c r="VJL1844" s="401"/>
      <c r="VJM1844" s="401"/>
      <c r="VJN1844" s="401"/>
      <c r="VJO1844" s="401"/>
      <c r="VJP1844" s="401"/>
      <c r="VJQ1844" s="401"/>
      <c r="VJR1844" s="401"/>
      <c r="VJS1844" s="401"/>
      <c r="VJT1844" s="401"/>
      <c r="VJU1844" s="401"/>
      <c r="VJV1844" s="401"/>
      <c r="VJW1844" s="401"/>
      <c r="VJX1844" s="401"/>
      <c r="VJY1844" s="401"/>
      <c r="VJZ1844" s="401"/>
      <c r="VKA1844" s="401"/>
      <c r="VKB1844" s="401"/>
      <c r="VKC1844" s="401"/>
      <c r="VKD1844" s="401"/>
      <c r="VKE1844" s="401"/>
      <c r="VKF1844" s="401"/>
      <c r="VKG1844" s="401"/>
      <c r="VKH1844" s="401"/>
      <c r="VKI1844" s="401"/>
      <c r="VKJ1844" s="401"/>
      <c r="VKK1844" s="401"/>
      <c r="VKL1844" s="401"/>
      <c r="VKM1844" s="401"/>
      <c r="VKN1844" s="401"/>
      <c r="VKO1844" s="401"/>
      <c r="VKP1844" s="401"/>
      <c r="VKQ1844" s="401"/>
      <c r="VKR1844" s="401"/>
      <c r="VKS1844" s="401"/>
      <c r="VKT1844" s="401"/>
      <c r="VKU1844" s="401"/>
      <c r="VKV1844" s="401"/>
      <c r="VKW1844" s="401"/>
      <c r="VKX1844" s="401"/>
      <c r="VKY1844" s="401"/>
      <c r="VKZ1844" s="401"/>
      <c r="VLA1844" s="401"/>
      <c r="VLB1844" s="401"/>
      <c r="VLC1844" s="401"/>
      <c r="VLD1844" s="401"/>
      <c r="VLE1844" s="401"/>
      <c r="VLF1844" s="401"/>
      <c r="VLG1844" s="401"/>
      <c r="VLH1844" s="401"/>
      <c r="VLI1844" s="401"/>
      <c r="VLJ1844" s="401"/>
      <c r="VLK1844" s="401"/>
      <c r="VLL1844" s="401"/>
      <c r="VLM1844" s="401"/>
      <c r="VLN1844" s="401"/>
      <c r="VLO1844" s="401"/>
      <c r="VLP1844" s="401"/>
      <c r="VLQ1844" s="401"/>
      <c r="VLR1844" s="401"/>
      <c r="VLS1844" s="401"/>
      <c r="VLT1844" s="401"/>
      <c r="VLU1844" s="401"/>
      <c r="VLV1844" s="401"/>
      <c r="VLW1844" s="401"/>
      <c r="VLX1844" s="401"/>
      <c r="VLY1844" s="401"/>
      <c r="VLZ1844" s="401"/>
      <c r="VMA1844" s="401"/>
      <c r="VMB1844" s="401"/>
      <c r="VMC1844" s="401"/>
      <c r="VMD1844" s="401"/>
      <c r="VME1844" s="401"/>
      <c r="VMF1844" s="401"/>
      <c r="VMG1844" s="401"/>
      <c r="VMH1844" s="401"/>
      <c r="VMI1844" s="401"/>
      <c r="VMJ1844" s="401"/>
      <c r="VMK1844" s="401"/>
      <c r="VML1844" s="401"/>
      <c r="VMM1844" s="401"/>
      <c r="VMN1844" s="401"/>
      <c r="VMO1844" s="401"/>
      <c r="VMP1844" s="401"/>
      <c r="VMQ1844" s="401"/>
      <c r="VMR1844" s="401"/>
      <c r="VMS1844" s="401"/>
      <c r="VMT1844" s="401"/>
      <c r="VMU1844" s="401"/>
      <c r="VMV1844" s="401"/>
      <c r="VMW1844" s="401"/>
      <c r="VMX1844" s="401"/>
      <c r="VMY1844" s="401"/>
      <c r="VMZ1844" s="401"/>
      <c r="VNA1844" s="401"/>
      <c r="VNB1844" s="401"/>
      <c r="VNC1844" s="401"/>
      <c r="VND1844" s="401"/>
      <c r="VNE1844" s="401"/>
      <c r="VNF1844" s="401"/>
      <c r="VNG1844" s="401"/>
      <c r="VNH1844" s="401"/>
      <c r="VNI1844" s="401"/>
      <c r="VNJ1844" s="401"/>
      <c r="VNK1844" s="401"/>
      <c r="VNL1844" s="401"/>
      <c r="VNM1844" s="401"/>
      <c r="VNN1844" s="401"/>
      <c r="VNO1844" s="401"/>
      <c r="VNP1844" s="401"/>
      <c r="VNQ1844" s="401"/>
      <c r="VNR1844" s="401"/>
      <c r="VNS1844" s="401"/>
      <c r="VNT1844" s="401"/>
      <c r="VNU1844" s="401"/>
      <c r="VNV1844" s="401"/>
      <c r="VNW1844" s="401"/>
      <c r="VNX1844" s="401"/>
      <c r="VNY1844" s="401"/>
      <c r="VNZ1844" s="401"/>
      <c r="VOA1844" s="401"/>
      <c r="VOB1844" s="401"/>
      <c r="VOC1844" s="401"/>
      <c r="VOD1844" s="401"/>
      <c r="VOE1844" s="401"/>
      <c r="VOF1844" s="401"/>
      <c r="VOG1844" s="401"/>
      <c r="VOH1844" s="401"/>
      <c r="VOI1844" s="401"/>
      <c r="VOJ1844" s="401"/>
      <c r="VOK1844" s="401"/>
      <c r="VOL1844" s="401"/>
      <c r="VOM1844" s="401"/>
      <c r="VON1844" s="401"/>
      <c r="VOO1844" s="401"/>
      <c r="VOP1844" s="401"/>
      <c r="VOQ1844" s="401"/>
      <c r="VOR1844" s="401"/>
      <c r="VOS1844" s="401"/>
      <c r="VOT1844" s="401"/>
      <c r="VOU1844" s="401"/>
      <c r="VOV1844" s="401"/>
      <c r="VOW1844" s="401"/>
      <c r="VOX1844" s="401"/>
      <c r="VOY1844" s="401"/>
      <c r="VOZ1844" s="401"/>
      <c r="VPA1844" s="401"/>
      <c r="VPB1844" s="401"/>
      <c r="VPC1844" s="401"/>
      <c r="VPD1844" s="401"/>
      <c r="VPE1844" s="401"/>
      <c r="VPF1844" s="401"/>
      <c r="VPG1844" s="401"/>
      <c r="VPH1844" s="401"/>
      <c r="VPI1844" s="401"/>
      <c r="VPJ1844" s="401"/>
      <c r="VPK1844" s="401"/>
      <c r="VPL1844" s="401"/>
      <c r="VPM1844" s="401"/>
      <c r="VPN1844" s="401"/>
      <c r="VPO1844" s="401"/>
      <c r="VPP1844" s="401"/>
      <c r="VPQ1844" s="401"/>
      <c r="VPR1844" s="401"/>
      <c r="VPS1844" s="401"/>
      <c r="VPT1844" s="401"/>
      <c r="VPU1844" s="401"/>
      <c r="VPV1844" s="401"/>
      <c r="VPW1844" s="401"/>
      <c r="VPX1844" s="401"/>
      <c r="VPY1844" s="401"/>
      <c r="VPZ1844" s="401"/>
      <c r="VQA1844" s="401"/>
      <c r="VQB1844" s="401"/>
      <c r="VQC1844" s="401"/>
      <c r="VQD1844" s="401"/>
      <c r="VQE1844" s="401"/>
      <c r="VQF1844" s="401"/>
      <c r="VQG1844" s="401"/>
      <c r="VQH1844" s="401"/>
      <c r="VQI1844" s="401"/>
      <c r="VQJ1844" s="401"/>
      <c r="VQK1844" s="401"/>
      <c r="VQL1844" s="401"/>
      <c r="VQM1844" s="401"/>
      <c r="VQN1844" s="401"/>
      <c r="VQO1844" s="401"/>
      <c r="VQP1844" s="401"/>
      <c r="VQQ1844" s="401"/>
      <c r="VQR1844" s="401"/>
      <c r="VQS1844" s="401"/>
      <c r="VQT1844" s="401"/>
      <c r="VQU1844" s="401"/>
      <c r="VQV1844" s="401"/>
      <c r="VQW1844" s="401"/>
      <c r="VQX1844" s="401"/>
      <c r="VQY1844" s="401"/>
      <c r="VQZ1844" s="401"/>
      <c r="VRA1844" s="401"/>
      <c r="VRB1844" s="401"/>
      <c r="VRC1844" s="401"/>
      <c r="VRD1844" s="401"/>
      <c r="VRE1844" s="401"/>
      <c r="VRF1844" s="401"/>
      <c r="VRG1844" s="401"/>
      <c r="VRH1844" s="401"/>
      <c r="VRI1844" s="401"/>
      <c r="VRJ1844" s="401"/>
      <c r="VRK1844" s="401"/>
      <c r="VRL1844" s="401"/>
      <c r="VRM1844" s="401"/>
      <c r="VRN1844" s="401"/>
      <c r="VRO1844" s="401"/>
      <c r="VRP1844" s="401"/>
      <c r="VRQ1844" s="401"/>
      <c r="VRR1844" s="401"/>
      <c r="VRS1844" s="401"/>
      <c r="VRT1844" s="401"/>
      <c r="VRU1844" s="401"/>
      <c r="VRV1844" s="401"/>
      <c r="VRW1844" s="401"/>
      <c r="VRX1844" s="401"/>
      <c r="VRY1844" s="401"/>
      <c r="VRZ1844" s="401"/>
      <c r="VSA1844" s="401"/>
      <c r="VSB1844" s="401"/>
      <c r="VSC1844" s="401"/>
      <c r="VSD1844" s="401"/>
      <c r="VSE1844" s="401"/>
      <c r="VSF1844" s="401"/>
      <c r="VSG1844" s="401"/>
      <c r="VSH1844" s="401"/>
      <c r="VSI1844" s="401"/>
      <c r="VSJ1844" s="401"/>
      <c r="VSK1844" s="401"/>
      <c r="VSL1844" s="401"/>
      <c r="VSM1844" s="401"/>
      <c r="VSN1844" s="401"/>
      <c r="VSO1844" s="401"/>
      <c r="VSP1844" s="401"/>
      <c r="VSQ1844" s="401"/>
      <c r="VSR1844" s="401"/>
      <c r="VSS1844" s="401"/>
      <c r="VST1844" s="401"/>
      <c r="VSU1844" s="401"/>
      <c r="VSV1844" s="401"/>
      <c r="VSW1844" s="401"/>
      <c r="VSX1844" s="401"/>
      <c r="VSY1844" s="401"/>
      <c r="VSZ1844" s="401"/>
      <c r="VTA1844" s="401"/>
      <c r="VTB1844" s="401"/>
      <c r="VTC1844" s="401"/>
      <c r="VTD1844" s="401"/>
      <c r="VTE1844" s="401"/>
      <c r="VTF1844" s="401"/>
      <c r="VTG1844" s="401"/>
      <c r="VTH1844" s="401"/>
      <c r="VTI1844" s="401"/>
      <c r="VTJ1844" s="401"/>
      <c r="VTK1844" s="401"/>
      <c r="VTL1844" s="401"/>
      <c r="VTM1844" s="401"/>
      <c r="VTN1844" s="401"/>
      <c r="VTO1844" s="401"/>
      <c r="VTP1844" s="401"/>
      <c r="VTQ1844" s="401"/>
      <c r="VTR1844" s="401"/>
      <c r="VTS1844" s="401"/>
      <c r="VTT1844" s="401"/>
      <c r="VTU1844" s="401"/>
      <c r="VTV1844" s="401"/>
      <c r="VTW1844" s="401"/>
      <c r="VTX1844" s="401"/>
      <c r="VTY1844" s="401"/>
      <c r="VTZ1844" s="401"/>
      <c r="VUA1844" s="401"/>
      <c r="VUB1844" s="401"/>
      <c r="VUC1844" s="401"/>
      <c r="VUD1844" s="401"/>
      <c r="VUE1844" s="401"/>
      <c r="VUF1844" s="401"/>
      <c r="VUG1844" s="401"/>
      <c r="VUH1844" s="401"/>
      <c r="VUI1844" s="401"/>
      <c r="VUJ1844" s="401"/>
      <c r="VUK1844" s="401"/>
      <c r="VUL1844" s="401"/>
      <c r="VUM1844" s="401"/>
      <c r="VUN1844" s="401"/>
      <c r="VUO1844" s="401"/>
      <c r="VUP1844" s="401"/>
      <c r="VUQ1844" s="401"/>
      <c r="VUR1844" s="401"/>
      <c r="VUS1844" s="401"/>
      <c r="VUT1844" s="401"/>
      <c r="VUU1844" s="401"/>
      <c r="VUV1844" s="401"/>
      <c r="VUW1844" s="401"/>
      <c r="VUX1844" s="401"/>
      <c r="VUY1844" s="401"/>
      <c r="VUZ1844" s="401"/>
      <c r="VVA1844" s="401"/>
      <c r="VVB1844" s="401"/>
      <c r="VVC1844" s="401"/>
      <c r="VVD1844" s="401"/>
      <c r="VVE1844" s="401"/>
      <c r="VVF1844" s="401"/>
      <c r="VVG1844" s="401"/>
      <c r="VVH1844" s="401"/>
      <c r="VVI1844" s="401"/>
      <c r="VVJ1844" s="401"/>
      <c r="VVK1844" s="401"/>
      <c r="VVL1844" s="401"/>
      <c r="VVM1844" s="401"/>
      <c r="VVN1844" s="401"/>
      <c r="VVO1844" s="401"/>
      <c r="VVP1844" s="401"/>
      <c r="VVQ1844" s="401"/>
      <c r="VVR1844" s="401"/>
      <c r="VVS1844" s="401"/>
      <c r="VVT1844" s="401"/>
      <c r="VVU1844" s="401"/>
      <c r="VVV1844" s="401"/>
      <c r="VVW1844" s="401"/>
      <c r="VVX1844" s="401"/>
      <c r="VVY1844" s="401"/>
      <c r="VVZ1844" s="401"/>
      <c r="VWA1844" s="401"/>
      <c r="VWB1844" s="401"/>
      <c r="VWC1844" s="401"/>
      <c r="VWD1844" s="401"/>
      <c r="VWE1844" s="401"/>
      <c r="VWF1844" s="401"/>
      <c r="VWG1844" s="401"/>
      <c r="VWH1844" s="401"/>
      <c r="VWI1844" s="401"/>
      <c r="VWJ1844" s="401"/>
      <c r="VWK1844" s="401"/>
      <c r="VWL1844" s="401"/>
      <c r="VWM1844" s="401"/>
      <c r="VWN1844" s="401"/>
      <c r="VWO1844" s="401"/>
      <c r="VWP1844" s="401"/>
      <c r="VWQ1844" s="401"/>
      <c r="VWR1844" s="401"/>
      <c r="VWS1844" s="401"/>
      <c r="VWT1844" s="401"/>
      <c r="VWU1844" s="401"/>
      <c r="VWV1844" s="401"/>
      <c r="VWW1844" s="401"/>
      <c r="VWX1844" s="401"/>
      <c r="VWY1844" s="401"/>
      <c r="VWZ1844" s="401"/>
      <c r="VXA1844" s="401"/>
      <c r="VXB1844" s="401"/>
      <c r="VXC1844" s="401"/>
      <c r="VXD1844" s="401"/>
      <c r="VXE1844" s="401"/>
      <c r="VXF1844" s="401"/>
      <c r="VXG1844" s="401"/>
      <c r="VXH1844" s="401"/>
      <c r="VXI1844" s="401"/>
      <c r="VXJ1844" s="401"/>
      <c r="VXK1844" s="401"/>
      <c r="VXL1844" s="401"/>
      <c r="VXM1844" s="401"/>
      <c r="VXN1844" s="401"/>
      <c r="VXO1844" s="401"/>
      <c r="VXP1844" s="401"/>
      <c r="VXQ1844" s="401"/>
      <c r="VXR1844" s="401"/>
      <c r="VXS1844" s="401"/>
      <c r="VXT1844" s="401"/>
      <c r="VXU1844" s="401"/>
      <c r="VXV1844" s="401"/>
      <c r="VXW1844" s="401"/>
      <c r="VXX1844" s="401"/>
      <c r="VXY1844" s="401"/>
      <c r="VXZ1844" s="401"/>
      <c r="VYA1844" s="401"/>
      <c r="VYB1844" s="401"/>
      <c r="VYC1844" s="401"/>
      <c r="VYD1844" s="401"/>
      <c r="VYE1844" s="401"/>
      <c r="VYF1844" s="401"/>
      <c r="VYG1844" s="401"/>
      <c r="VYH1844" s="401"/>
      <c r="VYI1844" s="401"/>
      <c r="VYJ1844" s="401"/>
      <c r="VYK1844" s="401"/>
      <c r="VYL1844" s="401"/>
      <c r="VYM1844" s="401"/>
      <c r="VYN1844" s="401"/>
      <c r="VYO1844" s="401"/>
      <c r="VYP1844" s="401"/>
      <c r="VYQ1844" s="401"/>
      <c r="VYR1844" s="401"/>
      <c r="VYS1844" s="401"/>
      <c r="VYT1844" s="401"/>
      <c r="VYU1844" s="401"/>
      <c r="VYV1844" s="401"/>
      <c r="VYW1844" s="401"/>
      <c r="VYX1844" s="401"/>
      <c r="VYY1844" s="401"/>
      <c r="VYZ1844" s="401"/>
      <c r="VZA1844" s="401"/>
      <c r="VZB1844" s="401"/>
      <c r="VZC1844" s="401"/>
      <c r="VZD1844" s="401"/>
      <c r="VZE1844" s="401"/>
      <c r="VZF1844" s="401"/>
      <c r="VZG1844" s="401"/>
      <c r="VZH1844" s="401"/>
      <c r="VZI1844" s="401"/>
      <c r="VZJ1844" s="401"/>
      <c r="VZK1844" s="401"/>
      <c r="VZL1844" s="401"/>
      <c r="VZM1844" s="401"/>
      <c r="VZN1844" s="401"/>
      <c r="VZO1844" s="401"/>
      <c r="VZP1844" s="401"/>
      <c r="VZQ1844" s="401"/>
      <c r="VZR1844" s="401"/>
      <c r="VZS1844" s="401"/>
      <c r="VZT1844" s="401"/>
      <c r="VZU1844" s="401"/>
      <c r="VZV1844" s="401"/>
      <c r="VZW1844" s="401"/>
      <c r="VZX1844" s="401"/>
      <c r="VZY1844" s="401"/>
      <c r="VZZ1844" s="401"/>
      <c r="WAA1844" s="401"/>
      <c r="WAB1844" s="401"/>
      <c r="WAC1844" s="401"/>
      <c r="WAD1844" s="401"/>
      <c r="WAE1844" s="401"/>
      <c r="WAF1844" s="401"/>
      <c r="WAG1844" s="401"/>
      <c r="WAH1844" s="401"/>
      <c r="WAI1844" s="401"/>
      <c r="WAJ1844" s="401"/>
      <c r="WAK1844" s="401"/>
      <c r="WAL1844" s="401"/>
      <c r="WAM1844" s="401"/>
      <c r="WAN1844" s="401"/>
      <c r="WAO1844" s="401"/>
      <c r="WAP1844" s="401"/>
      <c r="WAQ1844" s="401"/>
      <c r="WAR1844" s="401"/>
      <c r="WAS1844" s="401"/>
      <c r="WAT1844" s="401"/>
      <c r="WAU1844" s="401"/>
      <c r="WAV1844" s="401"/>
      <c r="WAW1844" s="401"/>
      <c r="WAX1844" s="401"/>
      <c r="WAY1844" s="401"/>
      <c r="WAZ1844" s="401"/>
      <c r="WBA1844" s="401"/>
      <c r="WBB1844" s="401"/>
      <c r="WBC1844" s="401"/>
      <c r="WBD1844" s="401"/>
      <c r="WBE1844" s="401"/>
      <c r="WBF1844" s="401"/>
      <c r="WBG1844" s="401"/>
      <c r="WBH1844" s="401"/>
      <c r="WBI1844" s="401"/>
      <c r="WBJ1844" s="401"/>
      <c r="WBK1844" s="401"/>
      <c r="WBL1844" s="401"/>
      <c r="WBM1844" s="401"/>
      <c r="WBN1844" s="401"/>
      <c r="WBO1844" s="401"/>
      <c r="WBP1844" s="401"/>
      <c r="WBQ1844" s="401"/>
      <c r="WBR1844" s="401"/>
      <c r="WBS1844" s="401"/>
      <c r="WBT1844" s="401"/>
      <c r="WBU1844" s="401"/>
      <c r="WBV1844" s="401"/>
      <c r="WBW1844" s="401"/>
      <c r="WBX1844" s="401"/>
      <c r="WBY1844" s="401"/>
      <c r="WBZ1844" s="401"/>
      <c r="WCA1844" s="401"/>
      <c r="WCB1844" s="401"/>
      <c r="WCC1844" s="401"/>
      <c r="WCD1844" s="401"/>
      <c r="WCE1844" s="401"/>
      <c r="WCF1844" s="401"/>
      <c r="WCG1844" s="401"/>
      <c r="WCH1844" s="401"/>
      <c r="WCI1844" s="401"/>
      <c r="WCJ1844" s="401"/>
      <c r="WCK1844" s="401"/>
      <c r="WCL1844" s="401"/>
      <c r="WCM1844" s="401"/>
      <c r="WCN1844" s="401"/>
      <c r="WCO1844" s="401"/>
      <c r="WCP1844" s="401"/>
      <c r="WCQ1844" s="401"/>
      <c r="WCR1844" s="401"/>
      <c r="WCS1844" s="401"/>
      <c r="WCT1844" s="401"/>
      <c r="WCU1844" s="401"/>
      <c r="WCV1844" s="401"/>
      <c r="WCW1844" s="401"/>
      <c r="WCX1844" s="401"/>
      <c r="WCY1844" s="401"/>
      <c r="WCZ1844" s="401"/>
      <c r="WDA1844" s="401"/>
      <c r="WDB1844" s="401"/>
      <c r="WDC1844" s="401"/>
      <c r="WDD1844" s="401"/>
      <c r="WDE1844" s="401"/>
      <c r="WDF1844" s="401"/>
      <c r="WDG1844" s="401"/>
      <c r="WDH1844" s="401"/>
      <c r="WDI1844" s="401"/>
      <c r="WDJ1844" s="401"/>
      <c r="WDK1844" s="401"/>
      <c r="WDL1844" s="401"/>
      <c r="WDM1844" s="401"/>
      <c r="WDN1844" s="401"/>
      <c r="WDO1844" s="401"/>
      <c r="WDP1844" s="401"/>
      <c r="WDQ1844" s="401"/>
      <c r="WDR1844" s="401"/>
      <c r="WDS1844" s="401"/>
      <c r="WDT1844" s="401"/>
      <c r="WDU1844" s="401"/>
      <c r="WDV1844" s="401"/>
      <c r="WDW1844" s="401"/>
      <c r="WDX1844" s="401"/>
      <c r="WDY1844" s="401"/>
      <c r="WDZ1844" s="401"/>
      <c r="WEA1844" s="401"/>
      <c r="WEB1844" s="401"/>
      <c r="WEC1844" s="401"/>
      <c r="WED1844" s="401"/>
      <c r="WEE1844" s="401"/>
      <c r="WEF1844" s="401"/>
      <c r="WEG1844" s="401"/>
      <c r="WEH1844" s="401"/>
      <c r="WEI1844" s="401"/>
      <c r="WEJ1844" s="401"/>
      <c r="WEK1844" s="401"/>
      <c r="WEL1844" s="401"/>
      <c r="WEM1844" s="401"/>
      <c r="WEN1844" s="401"/>
      <c r="WEO1844" s="401"/>
      <c r="WEP1844" s="401"/>
      <c r="WEQ1844" s="401"/>
      <c r="WER1844" s="401"/>
      <c r="WES1844" s="401"/>
      <c r="WET1844" s="401"/>
      <c r="WEU1844" s="401"/>
      <c r="WEV1844" s="401"/>
      <c r="WEW1844" s="401"/>
      <c r="WEX1844" s="401"/>
      <c r="WEY1844" s="401"/>
      <c r="WEZ1844" s="401"/>
      <c r="WFA1844" s="401"/>
      <c r="WFB1844" s="401"/>
      <c r="WFC1844" s="401"/>
      <c r="WFD1844" s="401"/>
      <c r="WFE1844" s="401"/>
      <c r="WFF1844" s="401"/>
      <c r="WFG1844" s="401"/>
      <c r="WFH1844" s="401"/>
      <c r="WFI1844" s="401"/>
      <c r="WFJ1844" s="401"/>
      <c r="WFK1844" s="401"/>
      <c r="WFL1844" s="401"/>
      <c r="WFM1844" s="401"/>
      <c r="WFN1844" s="401"/>
      <c r="WFO1844" s="401"/>
      <c r="WFP1844" s="401"/>
      <c r="WFQ1844" s="401"/>
      <c r="WFR1844" s="401"/>
      <c r="WFS1844" s="401"/>
      <c r="WFT1844" s="401"/>
      <c r="WFU1844" s="401"/>
      <c r="WFV1844" s="401"/>
      <c r="WFW1844" s="401"/>
      <c r="WFX1844" s="401"/>
      <c r="WFY1844" s="401"/>
      <c r="WFZ1844" s="401"/>
      <c r="WGA1844" s="401"/>
      <c r="WGB1844" s="401"/>
      <c r="WGC1844" s="401"/>
      <c r="WGD1844" s="401"/>
      <c r="WGE1844" s="401"/>
      <c r="WGF1844" s="401"/>
      <c r="WGG1844" s="401"/>
      <c r="WGH1844" s="401"/>
      <c r="WGI1844" s="401"/>
      <c r="WGJ1844" s="401"/>
      <c r="WGK1844" s="401"/>
      <c r="WGL1844" s="401"/>
      <c r="WGM1844" s="401"/>
      <c r="WGN1844" s="401"/>
      <c r="WGO1844" s="401"/>
      <c r="WGP1844" s="401"/>
      <c r="WGQ1844" s="401"/>
      <c r="WGR1844" s="401"/>
      <c r="WGS1844" s="401"/>
      <c r="WGT1844" s="401"/>
      <c r="WGU1844" s="401"/>
      <c r="WGV1844" s="401"/>
      <c r="WGW1844" s="401"/>
      <c r="WGX1844" s="401"/>
      <c r="WGY1844" s="401"/>
      <c r="WGZ1844" s="401"/>
      <c r="WHA1844" s="401"/>
      <c r="WHB1844" s="401"/>
      <c r="WHC1844" s="401"/>
      <c r="WHD1844" s="401"/>
      <c r="WHE1844" s="401"/>
      <c r="WHF1844" s="401"/>
      <c r="WHG1844" s="401"/>
      <c r="WHH1844" s="401"/>
      <c r="WHI1844" s="401"/>
      <c r="WHJ1844" s="401"/>
      <c r="WHK1844" s="401"/>
      <c r="WHL1844" s="401"/>
      <c r="WHM1844" s="401"/>
      <c r="WHN1844" s="401"/>
      <c r="WHO1844" s="401"/>
      <c r="WHP1844" s="401"/>
      <c r="WHQ1844" s="401"/>
      <c r="WHR1844" s="401"/>
      <c r="WHS1844" s="401"/>
      <c r="WHT1844" s="401"/>
      <c r="WHU1844" s="401"/>
      <c r="WHV1844" s="401"/>
      <c r="WHW1844" s="401"/>
      <c r="WHX1844" s="401"/>
      <c r="WHY1844" s="401"/>
      <c r="WHZ1844" s="401"/>
      <c r="WIA1844" s="401"/>
      <c r="WIB1844" s="401"/>
      <c r="WIC1844" s="401"/>
      <c r="WID1844" s="401"/>
      <c r="WIE1844" s="401"/>
      <c r="WIF1844" s="401"/>
      <c r="WIG1844" s="401"/>
      <c r="WIH1844" s="401"/>
      <c r="WII1844" s="401"/>
      <c r="WIJ1844" s="401"/>
      <c r="WIK1844" s="401"/>
      <c r="WIL1844" s="401"/>
      <c r="WIM1844" s="401"/>
      <c r="WIN1844" s="401"/>
      <c r="WIO1844" s="401"/>
      <c r="WIP1844" s="401"/>
      <c r="WIQ1844" s="401"/>
      <c r="WIR1844" s="401"/>
      <c r="WIS1844" s="401"/>
      <c r="WIT1844" s="401"/>
      <c r="WIU1844" s="401"/>
      <c r="WIV1844" s="401"/>
      <c r="WIW1844" s="401"/>
      <c r="WIX1844" s="401"/>
      <c r="WIY1844" s="401"/>
      <c r="WIZ1844" s="401"/>
      <c r="WJA1844" s="401"/>
      <c r="WJB1844" s="401"/>
      <c r="WJC1844" s="401"/>
      <c r="WJD1844" s="401"/>
      <c r="WJE1844" s="401"/>
      <c r="WJF1844" s="401"/>
      <c r="WJG1844" s="401"/>
      <c r="WJH1844" s="401"/>
      <c r="WJI1844" s="401"/>
      <c r="WJJ1844" s="401"/>
      <c r="WJK1844" s="401"/>
      <c r="WJL1844" s="401"/>
      <c r="WJM1844" s="401"/>
      <c r="WJN1844" s="401"/>
      <c r="WJO1844" s="401"/>
      <c r="WJP1844" s="401"/>
      <c r="WJQ1844" s="401"/>
      <c r="WJR1844" s="401"/>
      <c r="WJS1844" s="401"/>
      <c r="WJT1844" s="401"/>
      <c r="WJU1844" s="401"/>
      <c r="WJV1844" s="401"/>
      <c r="WJW1844" s="401"/>
      <c r="WJX1844" s="401"/>
      <c r="WJY1844" s="401"/>
      <c r="WJZ1844" s="401"/>
      <c r="WKA1844" s="401"/>
      <c r="WKB1844" s="401"/>
      <c r="WKC1844" s="401"/>
      <c r="WKD1844" s="401"/>
      <c r="WKE1844" s="401"/>
      <c r="WKF1844" s="401"/>
      <c r="WKG1844" s="401"/>
      <c r="WKH1844" s="401"/>
      <c r="WKI1844" s="401"/>
      <c r="WKJ1844" s="401"/>
      <c r="WKK1844" s="401"/>
      <c r="WKL1844" s="401"/>
      <c r="WKM1844" s="401"/>
      <c r="WKN1844" s="401"/>
      <c r="WKO1844" s="401"/>
      <c r="WKP1844" s="401"/>
      <c r="WKQ1844" s="401"/>
      <c r="WKR1844" s="401"/>
      <c r="WKS1844" s="401"/>
      <c r="WKT1844" s="401"/>
      <c r="WKU1844" s="401"/>
      <c r="WKV1844" s="401"/>
      <c r="WKW1844" s="401"/>
      <c r="WKX1844" s="401"/>
      <c r="WKY1844" s="401"/>
      <c r="WKZ1844" s="401"/>
      <c r="WLA1844" s="401"/>
      <c r="WLB1844" s="401"/>
      <c r="WLC1844" s="401"/>
      <c r="WLD1844" s="401"/>
      <c r="WLE1844" s="401"/>
      <c r="WLF1844" s="401"/>
      <c r="WLG1844" s="401"/>
      <c r="WLH1844" s="401"/>
      <c r="WLI1844" s="401"/>
      <c r="WLJ1844" s="401"/>
      <c r="WLK1844" s="401"/>
      <c r="WLL1844" s="401"/>
      <c r="WLM1844" s="401"/>
      <c r="WLN1844" s="401"/>
      <c r="WLO1844" s="401"/>
      <c r="WLP1844" s="401"/>
      <c r="WLQ1844" s="401"/>
      <c r="WLR1844" s="401"/>
      <c r="WLS1844" s="401"/>
      <c r="WLT1844" s="401"/>
      <c r="WLU1844" s="401"/>
      <c r="WLV1844" s="401"/>
      <c r="WLW1844" s="401"/>
      <c r="WLX1844" s="401"/>
      <c r="WLY1844" s="401"/>
      <c r="WLZ1844" s="401"/>
      <c r="WMA1844" s="401"/>
      <c r="WMB1844" s="401"/>
      <c r="WMC1844" s="401"/>
      <c r="WMD1844" s="401"/>
      <c r="WME1844" s="401"/>
      <c r="WMF1844" s="401"/>
      <c r="WMG1844" s="401"/>
      <c r="WMH1844" s="401"/>
      <c r="WMI1844" s="401"/>
      <c r="WMJ1844" s="401"/>
      <c r="WMK1844" s="401"/>
      <c r="WML1844" s="401"/>
      <c r="WMM1844" s="401"/>
      <c r="WMN1844" s="401"/>
      <c r="WMO1844" s="401"/>
      <c r="WMP1844" s="401"/>
      <c r="WMQ1844" s="401"/>
      <c r="WMR1844" s="401"/>
      <c r="WMS1844" s="401"/>
      <c r="WMT1844" s="401"/>
      <c r="WMU1844" s="401"/>
      <c r="WMV1844" s="401"/>
      <c r="WMW1844" s="401"/>
      <c r="WMX1844" s="401"/>
      <c r="WMY1844" s="401"/>
      <c r="WMZ1844" s="401"/>
      <c r="WNA1844" s="401"/>
      <c r="WNB1844" s="401"/>
      <c r="WNC1844" s="401"/>
      <c r="WND1844" s="401"/>
      <c r="WNE1844" s="401"/>
      <c r="WNF1844" s="401"/>
      <c r="WNG1844" s="401"/>
      <c r="WNH1844" s="401"/>
      <c r="WNI1844" s="401"/>
      <c r="WNJ1844" s="401"/>
      <c r="WNK1844" s="401"/>
      <c r="WNL1844" s="401"/>
      <c r="WNM1844" s="401"/>
      <c r="WNN1844" s="401"/>
      <c r="WNO1844" s="401"/>
      <c r="WNP1844" s="401"/>
      <c r="WNQ1844" s="401"/>
      <c r="WNR1844" s="401"/>
      <c r="WNS1844" s="401"/>
      <c r="WNT1844" s="401"/>
      <c r="WNU1844" s="401"/>
      <c r="WNV1844" s="401"/>
      <c r="WNW1844" s="401"/>
      <c r="WNX1844" s="401"/>
      <c r="WNY1844" s="401"/>
      <c r="WNZ1844" s="401"/>
      <c r="WOA1844" s="401"/>
      <c r="WOB1844" s="401"/>
      <c r="WOC1844" s="401"/>
      <c r="WOD1844" s="401"/>
      <c r="WOE1844" s="401"/>
      <c r="WOF1844" s="401"/>
      <c r="WOG1844" s="401"/>
      <c r="WOH1844" s="401"/>
      <c r="WOI1844" s="401"/>
      <c r="WOJ1844" s="401"/>
      <c r="WOK1844" s="401"/>
      <c r="WOL1844" s="401"/>
      <c r="WOM1844" s="401"/>
      <c r="WON1844" s="401"/>
      <c r="WOO1844" s="401"/>
      <c r="WOP1844" s="401"/>
      <c r="WOQ1844" s="401"/>
      <c r="WOR1844" s="401"/>
      <c r="WOS1844" s="401"/>
      <c r="WOT1844" s="401"/>
      <c r="WOU1844" s="401"/>
      <c r="WOV1844" s="401"/>
      <c r="WOW1844" s="401"/>
      <c r="WOX1844" s="401"/>
      <c r="WOY1844" s="401"/>
      <c r="WOZ1844" s="401"/>
      <c r="WPA1844" s="401"/>
      <c r="WPB1844" s="401"/>
      <c r="WPC1844" s="401"/>
      <c r="WPD1844" s="401"/>
      <c r="WPE1844" s="401"/>
      <c r="WPF1844" s="401"/>
      <c r="WPG1844" s="401"/>
      <c r="WPH1844" s="401"/>
      <c r="WPI1844" s="401"/>
      <c r="WPJ1844" s="401"/>
      <c r="WPK1844" s="401"/>
      <c r="WPL1844" s="401"/>
      <c r="WPM1844" s="401"/>
      <c r="WPN1844" s="401"/>
      <c r="WPO1844" s="401"/>
      <c r="WPP1844" s="401"/>
      <c r="WPQ1844" s="401"/>
      <c r="WPR1844" s="401"/>
      <c r="WPS1844" s="401"/>
      <c r="WPT1844" s="401"/>
      <c r="WPU1844" s="401"/>
      <c r="WPV1844" s="401"/>
      <c r="WPW1844" s="401"/>
      <c r="WPX1844" s="401"/>
      <c r="WPY1844" s="401"/>
      <c r="WPZ1844" s="401"/>
      <c r="WQA1844" s="401"/>
      <c r="WQB1844" s="401"/>
      <c r="WQC1844" s="401"/>
      <c r="WQD1844" s="401"/>
      <c r="WQE1844" s="401"/>
      <c r="WQF1844" s="401"/>
      <c r="WQG1844" s="401"/>
      <c r="WQH1844" s="401"/>
      <c r="WQI1844" s="401"/>
      <c r="WQJ1844" s="401"/>
      <c r="WQK1844" s="401"/>
      <c r="WQL1844" s="401"/>
      <c r="WQM1844" s="401"/>
      <c r="WQN1844" s="401"/>
      <c r="WQO1844" s="401"/>
      <c r="WQP1844" s="401"/>
      <c r="WQQ1844" s="401"/>
      <c r="WQR1844" s="401"/>
      <c r="WQS1844" s="401"/>
      <c r="WQT1844" s="401"/>
      <c r="WQU1844" s="401"/>
      <c r="WQV1844" s="401"/>
      <c r="WQW1844" s="401"/>
      <c r="WQX1844" s="401"/>
      <c r="WQY1844" s="401"/>
      <c r="WQZ1844" s="401"/>
      <c r="WRA1844" s="401"/>
      <c r="WRB1844" s="401"/>
      <c r="WRC1844" s="401"/>
      <c r="WRD1844" s="401"/>
      <c r="WRE1844" s="401"/>
      <c r="WRF1844" s="401"/>
      <c r="WRG1844" s="401"/>
      <c r="WRH1844" s="401"/>
      <c r="WRI1844" s="401"/>
      <c r="WRJ1844" s="401"/>
      <c r="WRK1844" s="401"/>
      <c r="WRL1844" s="401"/>
      <c r="WRM1844" s="401"/>
      <c r="WRN1844" s="401"/>
      <c r="WRO1844" s="401"/>
      <c r="WRP1844" s="401"/>
      <c r="WRQ1844" s="401"/>
      <c r="WRR1844" s="401"/>
      <c r="WRS1844" s="401"/>
      <c r="WRT1844" s="401"/>
      <c r="WRU1844" s="401"/>
      <c r="WRV1844" s="401"/>
      <c r="WRW1844" s="401"/>
      <c r="WRX1844" s="401"/>
      <c r="WRY1844" s="401"/>
      <c r="WRZ1844" s="401"/>
      <c r="WSA1844" s="401"/>
      <c r="WSB1844" s="401"/>
      <c r="WSC1844" s="401"/>
      <c r="WSD1844" s="401"/>
      <c r="WSE1844" s="401"/>
      <c r="WSF1844" s="401"/>
      <c r="WSG1844" s="401"/>
      <c r="WSH1844" s="401"/>
      <c r="WSI1844" s="401"/>
      <c r="WSJ1844" s="401"/>
      <c r="WSK1844" s="401"/>
      <c r="WSL1844" s="401"/>
      <c r="WSM1844" s="401"/>
      <c r="WSN1844" s="401"/>
      <c r="WSO1844" s="401"/>
      <c r="WSP1844" s="401"/>
      <c r="WSQ1844" s="401"/>
      <c r="WSR1844" s="401"/>
      <c r="WSS1844" s="401"/>
      <c r="WST1844" s="401"/>
      <c r="WSU1844" s="401"/>
      <c r="WSV1844" s="401"/>
      <c r="WSW1844" s="401"/>
      <c r="WSX1844" s="401"/>
      <c r="WSY1844" s="401"/>
      <c r="WSZ1844" s="401"/>
      <c r="WTA1844" s="401"/>
      <c r="WTB1844" s="401"/>
      <c r="WTC1844" s="401"/>
      <c r="WTD1844" s="401"/>
      <c r="WTE1844" s="401"/>
      <c r="WTF1844" s="401"/>
      <c r="WTG1844" s="401"/>
      <c r="WTH1844" s="401"/>
      <c r="WTI1844" s="401"/>
      <c r="WTJ1844" s="401"/>
      <c r="WTK1844" s="401"/>
      <c r="WTL1844" s="401"/>
      <c r="WTM1844" s="401"/>
      <c r="WTN1844" s="401"/>
      <c r="WTO1844" s="401"/>
      <c r="WTP1844" s="401"/>
      <c r="WTQ1844" s="401"/>
      <c r="WTR1844" s="401"/>
      <c r="WTS1844" s="401"/>
      <c r="WTT1844" s="401"/>
      <c r="WTU1844" s="401"/>
      <c r="WTV1844" s="401"/>
      <c r="WTW1844" s="401"/>
      <c r="WTX1844" s="401"/>
      <c r="WTY1844" s="401"/>
      <c r="WTZ1844" s="401"/>
      <c r="WUA1844" s="401"/>
      <c r="WUB1844" s="401"/>
      <c r="WUC1844" s="401"/>
      <c r="WUD1844" s="401"/>
      <c r="WUE1844" s="401"/>
      <c r="WUF1844" s="401"/>
      <c r="WUG1844" s="401"/>
      <c r="WUH1844" s="401"/>
      <c r="WUI1844" s="401"/>
      <c r="WUJ1844" s="401"/>
      <c r="WUK1844" s="401"/>
      <c r="WUL1844" s="401"/>
      <c r="WUM1844" s="401"/>
      <c r="WUN1844" s="401"/>
      <c r="WUO1844" s="401"/>
      <c r="WUP1844" s="401"/>
      <c r="WUQ1844" s="401"/>
      <c r="WUR1844" s="401"/>
      <c r="WUS1844" s="401"/>
      <c r="WUT1844" s="401"/>
      <c r="WUU1844" s="401"/>
      <c r="WUV1844" s="401"/>
      <c r="WUW1844" s="401"/>
      <c r="WUX1844" s="401"/>
      <c r="WUY1844" s="401"/>
      <c r="WUZ1844" s="401"/>
      <c r="WVA1844" s="401"/>
      <c r="WVB1844" s="401"/>
      <c r="WVC1844" s="401"/>
      <c r="WVD1844" s="401"/>
      <c r="WVE1844" s="401"/>
    </row>
    <row r="1845" spans="1:16125" s="399" customFormat="1">
      <c r="A1845" s="397"/>
      <c r="B1845" s="397"/>
      <c r="C1845" s="400"/>
      <c r="D1845" s="400"/>
      <c r="E1845" s="5033"/>
      <c r="K1845" s="397"/>
      <c r="L1845" s="401"/>
      <c r="M1845" s="401"/>
      <c r="N1845" s="401"/>
      <c r="O1845" s="401"/>
      <c r="P1845" s="401"/>
      <c r="Q1845" s="401"/>
      <c r="R1845" s="401"/>
      <c r="S1845" s="401"/>
      <c r="T1845" s="401"/>
      <c r="U1845" s="401"/>
      <c r="V1845" s="401"/>
      <c r="W1845" s="401"/>
      <c r="X1845" s="401"/>
      <c r="Y1845" s="401"/>
      <c r="Z1845" s="401"/>
      <c r="AA1845" s="401"/>
      <c r="AB1845" s="401"/>
      <c r="AC1845" s="401"/>
      <c r="AD1845" s="401"/>
      <c r="AE1845" s="401"/>
      <c r="AF1845" s="401"/>
      <c r="AG1845" s="401"/>
      <c r="AH1845" s="401"/>
      <c r="AI1845" s="401"/>
      <c r="AJ1845" s="401"/>
      <c r="AK1845" s="401"/>
      <c r="AL1845" s="401"/>
      <c r="AM1845" s="401"/>
      <c r="AN1845" s="401"/>
      <c r="AO1845" s="401"/>
      <c r="AP1845" s="401"/>
      <c r="AQ1845" s="401"/>
      <c r="AR1845" s="401"/>
      <c r="AS1845" s="401"/>
      <c r="AT1845" s="401"/>
      <c r="AU1845" s="401"/>
      <c r="AV1845" s="401"/>
      <c r="AW1845" s="401"/>
      <c r="AX1845" s="401"/>
      <c r="AY1845" s="401"/>
      <c r="AZ1845" s="401"/>
      <c r="BA1845" s="401"/>
      <c r="BB1845" s="401"/>
      <c r="BC1845" s="401"/>
      <c r="BD1845" s="401"/>
      <c r="BE1845" s="401"/>
      <c r="BF1845" s="401"/>
      <c r="BG1845" s="401"/>
      <c r="BH1845" s="401"/>
      <c r="BI1845" s="401"/>
      <c r="BJ1845" s="401"/>
      <c r="BK1845" s="401"/>
      <c r="BL1845" s="401"/>
      <c r="BM1845" s="401"/>
      <c r="BN1845" s="401"/>
      <c r="BO1845" s="401"/>
      <c r="BP1845" s="401"/>
      <c r="BQ1845" s="401"/>
      <c r="BR1845" s="401"/>
      <c r="BS1845" s="401"/>
      <c r="BT1845" s="401"/>
      <c r="BU1845" s="401"/>
      <c r="BV1845" s="401"/>
      <c r="BW1845" s="401"/>
      <c r="BX1845" s="401"/>
      <c r="BY1845" s="401"/>
      <c r="BZ1845" s="401"/>
      <c r="CA1845" s="401"/>
      <c r="CB1845" s="401"/>
      <c r="CC1845" s="401"/>
      <c r="CD1845" s="401"/>
      <c r="CE1845" s="401"/>
      <c r="CF1845" s="401"/>
      <c r="CG1845" s="401"/>
      <c r="CH1845" s="401"/>
      <c r="CI1845" s="401"/>
      <c r="CJ1845" s="401"/>
      <c r="CK1845" s="401"/>
      <c r="CL1845" s="401"/>
      <c r="CM1845" s="401"/>
      <c r="CN1845" s="401"/>
      <c r="CO1845" s="401"/>
      <c r="CP1845" s="401"/>
      <c r="CQ1845" s="401"/>
      <c r="CR1845" s="401"/>
      <c r="CS1845" s="401"/>
      <c r="CT1845" s="401"/>
      <c r="CU1845" s="401"/>
      <c r="CV1845" s="401"/>
      <c r="CW1845" s="401"/>
      <c r="CX1845" s="401"/>
      <c r="CY1845" s="401"/>
      <c r="CZ1845" s="401"/>
      <c r="DA1845" s="401"/>
      <c r="DB1845" s="401"/>
      <c r="DC1845" s="401"/>
      <c r="DD1845" s="401"/>
      <c r="DE1845" s="401"/>
      <c r="DF1845" s="401"/>
      <c r="DG1845" s="401"/>
      <c r="DH1845" s="401"/>
      <c r="DI1845" s="401"/>
      <c r="DJ1845" s="401"/>
      <c r="DK1845" s="401"/>
      <c r="DL1845" s="401"/>
      <c r="DM1845" s="401"/>
      <c r="DN1845" s="401"/>
      <c r="DO1845" s="401"/>
      <c r="DP1845" s="401"/>
      <c r="DQ1845" s="401"/>
      <c r="DR1845" s="401"/>
      <c r="DS1845" s="401"/>
      <c r="DT1845" s="401"/>
      <c r="DU1845" s="401"/>
      <c r="DV1845" s="401"/>
      <c r="DW1845" s="401"/>
      <c r="DX1845" s="401"/>
      <c r="DY1845" s="401"/>
      <c r="DZ1845" s="401"/>
      <c r="EA1845" s="401"/>
      <c r="EB1845" s="401"/>
      <c r="EC1845" s="401"/>
      <c r="ED1845" s="401"/>
      <c r="EE1845" s="401"/>
      <c r="EF1845" s="401"/>
      <c r="EG1845" s="401"/>
      <c r="EH1845" s="401"/>
      <c r="EI1845" s="401"/>
      <c r="EJ1845" s="401"/>
      <c r="EK1845" s="401"/>
      <c r="EL1845" s="401"/>
      <c r="EM1845" s="401"/>
      <c r="EN1845" s="401"/>
      <c r="EO1845" s="401"/>
      <c r="EP1845" s="401"/>
      <c r="EQ1845" s="401"/>
      <c r="ER1845" s="401"/>
      <c r="ES1845" s="401"/>
      <c r="ET1845" s="401"/>
      <c r="EU1845" s="401"/>
      <c r="EV1845" s="401"/>
      <c r="EW1845" s="401"/>
      <c r="EX1845" s="401"/>
      <c r="EY1845" s="401"/>
      <c r="EZ1845" s="401"/>
      <c r="FA1845" s="401"/>
      <c r="FB1845" s="401"/>
      <c r="FC1845" s="401"/>
      <c r="FD1845" s="401"/>
      <c r="FE1845" s="401"/>
      <c r="FF1845" s="401"/>
      <c r="FG1845" s="401"/>
      <c r="FH1845" s="401"/>
      <c r="FI1845" s="401"/>
      <c r="FJ1845" s="401"/>
      <c r="FK1845" s="401"/>
      <c r="FL1845" s="401"/>
      <c r="FM1845" s="401"/>
      <c r="FN1845" s="401"/>
      <c r="FO1845" s="401"/>
      <c r="FP1845" s="401"/>
      <c r="FQ1845" s="401"/>
      <c r="FR1845" s="401"/>
      <c r="FS1845" s="401"/>
      <c r="FT1845" s="401"/>
      <c r="FU1845" s="401"/>
      <c r="FV1845" s="401"/>
      <c r="FW1845" s="401"/>
      <c r="FX1845" s="401"/>
      <c r="FY1845" s="401"/>
      <c r="FZ1845" s="401"/>
      <c r="GA1845" s="401"/>
      <c r="GB1845" s="401"/>
      <c r="GC1845" s="401"/>
      <c r="GD1845" s="401"/>
      <c r="GE1845" s="401"/>
      <c r="GF1845" s="401"/>
      <c r="GG1845" s="401"/>
      <c r="GH1845" s="401"/>
      <c r="GI1845" s="401"/>
      <c r="GJ1845" s="401"/>
      <c r="GK1845" s="401"/>
      <c r="GL1845" s="401"/>
      <c r="GM1845" s="401"/>
      <c r="GN1845" s="401"/>
      <c r="GO1845" s="401"/>
      <c r="GP1845" s="401"/>
      <c r="GQ1845" s="401"/>
      <c r="GR1845" s="401"/>
      <c r="GS1845" s="401"/>
      <c r="GT1845" s="401"/>
      <c r="GU1845" s="401"/>
      <c r="GV1845" s="401"/>
      <c r="GW1845" s="401"/>
      <c r="GX1845" s="401"/>
      <c r="GY1845" s="401"/>
      <c r="GZ1845" s="401"/>
      <c r="HA1845" s="401"/>
      <c r="HB1845" s="401"/>
      <c r="HC1845" s="401"/>
      <c r="HD1845" s="401"/>
      <c r="HE1845" s="401"/>
      <c r="HF1845" s="401"/>
      <c r="HG1845" s="401"/>
      <c r="HH1845" s="401"/>
      <c r="HI1845" s="401"/>
      <c r="HJ1845" s="401"/>
      <c r="HK1845" s="401"/>
      <c r="HL1845" s="401"/>
      <c r="HM1845" s="401"/>
      <c r="HN1845" s="401"/>
      <c r="HO1845" s="401"/>
      <c r="HP1845" s="401"/>
      <c r="HQ1845" s="401"/>
      <c r="HR1845" s="401"/>
      <c r="HS1845" s="401"/>
      <c r="HT1845" s="401"/>
      <c r="HU1845" s="401"/>
      <c r="HV1845" s="401"/>
      <c r="HW1845" s="401"/>
      <c r="HX1845" s="401"/>
      <c r="HY1845" s="401"/>
      <c r="HZ1845" s="401"/>
      <c r="IA1845" s="401"/>
      <c r="IB1845" s="401"/>
      <c r="IC1845" s="401"/>
      <c r="ID1845" s="401"/>
      <c r="IE1845" s="401"/>
      <c r="IF1845" s="401"/>
      <c r="IG1845" s="401"/>
      <c r="IH1845" s="401"/>
      <c r="II1845" s="401"/>
      <c r="IJ1845" s="401"/>
      <c r="IK1845" s="401"/>
      <c r="IL1845" s="401"/>
      <c r="IM1845" s="401"/>
      <c r="IN1845" s="401"/>
      <c r="IO1845" s="401"/>
      <c r="IP1845" s="401"/>
      <c r="IQ1845" s="401"/>
      <c r="IR1845" s="401"/>
      <c r="IS1845" s="401"/>
      <c r="IT1845" s="401"/>
      <c r="IU1845" s="401"/>
      <c r="IV1845" s="401"/>
      <c r="IW1845" s="401"/>
      <c r="IX1845" s="401"/>
      <c r="IY1845" s="401"/>
      <c r="IZ1845" s="401"/>
      <c r="JA1845" s="401"/>
      <c r="JB1845" s="401"/>
      <c r="JC1845" s="401"/>
      <c r="JD1845" s="401"/>
      <c r="JE1845" s="401"/>
      <c r="JF1845" s="401"/>
      <c r="JG1845" s="401"/>
      <c r="JH1845" s="401"/>
      <c r="JI1845" s="401"/>
      <c r="JJ1845" s="401"/>
      <c r="JK1845" s="401"/>
      <c r="JL1845" s="401"/>
      <c r="JM1845" s="401"/>
      <c r="JN1845" s="401"/>
      <c r="JO1845" s="401"/>
      <c r="JP1845" s="401"/>
      <c r="JQ1845" s="401"/>
      <c r="JR1845" s="401"/>
      <c r="JS1845" s="401"/>
      <c r="JT1845" s="401"/>
      <c r="JU1845" s="401"/>
      <c r="JV1845" s="401"/>
      <c r="JW1845" s="401"/>
      <c r="JX1845" s="401"/>
      <c r="JY1845" s="401"/>
      <c r="JZ1845" s="401"/>
      <c r="KA1845" s="401"/>
      <c r="KB1845" s="401"/>
      <c r="KC1845" s="401"/>
      <c r="KD1845" s="401"/>
      <c r="KE1845" s="401"/>
      <c r="KF1845" s="401"/>
      <c r="KG1845" s="401"/>
      <c r="KH1845" s="401"/>
      <c r="KI1845" s="401"/>
      <c r="KJ1845" s="401"/>
      <c r="KK1845" s="401"/>
      <c r="KL1845" s="401"/>
      <c r="KM1845" s="401"/>
      <c r="KN1845" s="401"/>
      <c r="KO1845" s="401"/>
      <c r="KP1845" s="401"/>
      <c r="KQ1845" s="401"/>
      <c r="KR1845" s="401"/>
      <c r="KS1845" s="401"/>
      <c r="KT1845" s="401"/>
      <c r="KU1845" s="401"/>
      <c r="KV1845" s="401"/>
      <c r="KW1845" s="401"/>
      <c r="KX1845" s="401"/>
      <c r="KY1845" s="401"/>
      <c r="KZ1845" s="401"/>
      <c r="LA1845" s="401"/>
      <c r="LB1845" s="401"/>
      <c r="LC1845" s="401"/>
      <c r="LD1845" s="401"/>
      <c r="LE1845" s="401"/>
      <c r="LF1845" s="401"/>
      <c r="LG1845" s="401"/>
      <c r="LH1845" s="401"/>
      <c r="LI1845" s="401"/>
      <c r="LJ1845" s="401"/>
      <c r="LK1845" s="401"/>
      <c r="LL1845" s="401"/>
      <c r="LM1845" s="401"/>
      <c r="LN1845" s="401"/>
      <c r="LO1845" s="401"/>
      <c r="LP1845" s="401"/>
      <c r="LQ1845" s="401"/>
      <c r="LR1845" s="401"/>
      <c r="LS1845" s="401"/>
      <c r="LT1845" s="401"/>
      <c r="LU1845" s="401"/>
      <c r="LV1845" s="401"/>
      <c r="LW1845" s="401"/>
      <c r="LX1845" s="401"/>
      <c r="LY1845" s="401"/>
      <c r="LZ1845" s="401"/>
      <c r="MA1845" s="401"/>
      <c r="MB1845" s="401"/>
      <c r="MC1845" s="401"/>
      <c r="MD1845" s="401"/>
      <c r="ME1845" s="401"/>
      <c r="MF1845" s="401"/>
      <c r="MG1845" s="401"/>
      <c r="MH1845" s="401"/>
      <c r="MI1845" s="401"/>
      <c r="MJ1845" s="401"/>
      <c r="MK1845" s="401"/>
      <c r="ML1845" s="401"/>
      <c r="MM1845" s="401"/>
      <c r="MN1845" s="401"/>
      <c r="MO1845" s="401"/>
      <c r="MP1845" s="401"/>
      <c r="MQ1845" s="401"/>
      <c r="MR1845" s="401"/>
      <c r="MS1845" s="401"/>
      <c r="MT1845" s="401"/>
      <c r="MU1845" s="401"/>
      <c r="MV1845" s="401"/>
      <c r="MW1845" s="401"/>
      <c r="MX1845" s="401"/>
      <c r="MY1845" s="401"/>
      <c r="MZ1845" s="401"/>
      <c r="NA1845" s="401"/>
      <c r="NB1845" s="401"/>
      <c r="NC1845" s="401"/>
      <c r="ND1845" s="401"/>
      <c r="NE1845" s="401"/>
      <c r="NF1845" s="401"/>
      <c r="NG1845" s="401"/>
      <c r="NH1845" s="401"/>
      <c r="NI1845" s="401"/>
      <c r="NJ1845" s="401"/>
      <c r="NK1845" s="401"/>
      <c r="NL1845" s="401"/>
      <c r="NM1845" s="401"/>
      <c r="NN1845" s="401"/>
      <c r="NO1845" s="401"/>
      <c r="NP1845" s="401"/>
      <c r="NQ1845" s="401"/>
      <c r="NR1845" s="401"/>
      <c r="NS1845" s="401"/>
      <c r="NT1845" s="401"/>
      <c r="NU1845" s="401"/>
      <c r="NV1845" s="401"/>
      <c r="NW1845" s="401"/>
      <c r="NX1845" s="401"/>
      <c r="NY1845" s="401"/>
      <c r="NZ1845" s="401"/>
      <c r="OA1845" s="401"/>
      <c r="OB1845" s="401"/>
      <c r="OC1845" s="401"/>
      <c r="OD1845" s="401"/>
      <c r="OE1845" s="401"/>
      <c r="OF1845" s="401"/>
      <c r="OG1845" s="401"/>
      <c r="OH1845" s="401"/>
      <c r="OI1845" s="401"/>
      <c r="OJ1845" s="401"/>
      <c r="OK1845" s="401"/>
      <c r="OL1845" s="401"/>
      <c r="OM1845" s="401"/>
      <c r="ON1845" s="401"/>
      <c r="OO1845" s="401"/>
      <c r="OP1845" s="401"/>
      <c r="OQ1845" s="401"/>
      <c r="OR1845" s="401"/>
      <c r="OS1845" s="401"/>
      <c r="OT1845" s="401"/>
      <c r="OU1845" s="401"/>
      <c r="OV1845" s="401"/>
      <c r="OW1845" s="401"/>
      <c r="OX1845" s="401"/>
      <c r="OY1845" s="401"/>
      <c r="OZ1845" s="401"/>
      <c r="PA1845" s="401"/>
      <c r="PB1845" s="401"/>
      <c r="PC1845" s="401"/>
      <c r="PD1845" s="401"/>
      <c r="PE1845" s="401"/>
      <c r="PF1845" s="401"/>
      <c r="PG1845" s="401"/>
      <c r="PH1845" s="401"/>
      <c r="PI1845" s="401"/>
      <c r="PJ1845" s="401"/>
      <c r="PK1845" s="401"/>
      <c r="PL1845" s="401"/>
      <c r="PM1845" s="401"/>
      <c r="PN1845" s="401"/>
      <c r="PO1845" s="401"/>
      <c r="PP1845" s="401"/>
      <c r="PQ1845" s="401"/>
      <c r="PR1845" s="401"/>
      <c r="PS1845" s="401"/>
      <c r="PT1845" s="401"/>
      <c r="PU1845" s="401"/>
      <c r="PV1845" s="401"/>
      <c r="PW1845" s="401"/>
      <c r="PX1845" s="401"/>
      <c r="PY1845" s="401"/>
      <c r="PZ1845" s="401"/>
      <c r="QA1845" s="401"/>
      <c r="QB1845" s="401"/>
      <c r="QC1845" s="401"/>
      <c r="QD1845" s="401"/>
      <c r="QE1845" s="401"/>
      <c r="QF1845" s="401"/>
      <c r="QG1845" s="401"/>
      <c r="QH1845" s="401"/>
      <c r="QI1845" s="401"/>
      <c r="QJ1845" s="401"/>
      <c r="QK1845" s="401"/>
      <c r="QL1845" s="401"/>
      <c r="QM1845" s="401"/>
      <c r="QN1845" s="401"/>
      <c r="QO1845" s="401"/>
      <c r="QP1845" s="401"/>
      <c r="QQ1845" s="401"/>
      <c r="QR1845" s="401"/>
      <c r="QS1845" s="401"/>
      <c r="QT1845" s="401"/>
      <c r="QU1845" s="401"/>
      <c r="QV1845" s="401"/>
      <c r="QW1845" s="401"/>
      <c r="QX1845" s="401"/>
      <c r="QY1845" s="401"/>
      <c r="QZ1845" s="401"/>
      <c r="RA1845" s="401"/>
      <c r="RB1845" s="401"/>
      <c r="RC1845" s="401"/>
      <c r="RD1845" s="401"/>
      <c r="RE1845" s="401"/>
      <c r="RF1845" s="401"/>
      <c r="RG1845" s="401"/>
      <c r="RH1845" s="401"/>
      <c r="RI1845" s="401"/>
      <c r="RJ1845" s="401"/>
      <c r="RK1845" s="401"/>
      <c r="RL1845" s="401"/>
      <c r="RM1845" s="401"/>
      <c r="RN1845" s="401"/>
      <c r="RO1845" s="401"/>
      <c r="RP1845" s="401"/>
      <c r="RQ1845" s="401"/>
      <c r="RR1845" s="401"/>
      <c r="RS1845" s="401"/>
      <c r="RT1845" s="401"/>
      <c r="RU1845" s="401"/>
      <c r="RV1845" s="401"/>
      <c r="RW1845" s="401"/>
      <c r="RX1845" s="401"/>
      <c r="RY1845" s="401"/>
      <c r="RZ1845" s="401"/>
      <c r="SA1845" s="401"/>
      <c r="SB1845" s="401"/>
      <c r="SC1845" s="401"/>
      <c r="SD1845" s="401"/>
      <c r="SE1845" s="401"/>
      <c r="SF1845" s="401"/>
      <c r="SG1845" s="401"/>
      <c r="SH1845" s="401"/>
      <c r="SI1845" s="401"/>
      <c r="SJ1845" s="401"/>
      <c r="SK1845" s="401"/>
      <c r="SL1845" s="401"/>
      <c r="SM1845" s="401"/>
      <c r="SN1845" s="401"/>
      <c r="SO1845" s="401"/>
      <c r="SP1845" s="401"/>
      <c r="SQ1845" s="401"/>
      <c r="SR1845" s="401"/>
      <c r="SS1845" s="401"/>
      <c r="ST1845" s="401"/>
      <c r="SU1845" s="401"/>
      <c r="SV1845" s="401"/>
      <c r="SW1845" s="401"/>
      <c r="SX1845" s="401"/>
      <c r="SY1845" s="401"/>
      <c r="SZ1845" s="401"/>
      <c r="TA1845" s="401"/>
      <c r="TB1845" s="401"/>
      <c r="TC1845" s="401"/>
      <c r="TD1845" s="401"/>
      <c r="TE1845" s="401"/>
      <c r="TF1845" s="401"/>
      <c r="TG1845" s="401"/>
      <c r="TH1845" s="401"/>
      <c r="TI1845" s="401"/>
      <c r="TJ1845" s="401"/>
      <c r="TK1845" s="401"/>
      <c r="TL1845" s="401"/>
      <c r="TM1845" s="401"/>
      <c r="TN1845" s="401"/>
      <c r="TO1845" s="401"/>
      <c r="TP1845" s="401"/>
      <c r="TQ1845" s="401"/>
      <c r="TR1845" s="401"/>
      <c r="TS1845" s="401"/>
      <c r="TT1845" s="401"/>
      <c r="TU1845" s="401"/>
      <c r="TV1845" s="401"/>
      <c r="TW1845" s="401"/>
      <c r="TX1845" s="401"/>
      <c r="TY1845" s="401"/>
      <c r="TZ1845" s="401"/>
      <c r="UA1845" s="401"/>
      <c r="UB1845" s="401"/>
      <c r="UC1845" s="401"/>
      <c r="UD1845" s="401"/>
      <c r="UE1845" s="401"/>
      <c r="UF1845" s="401"/>
      <c r="UG1845" s="401"/>
      <c r="UH1845" s="401"/>
      <c r="UI1845" s="401"/>
      <c r="UJ1845" s="401"/>
      <c r="UK1845" s="401"/>
      <c r="UL1845" s="401"/>
      <c r="UM1845" s="401"/>
      <c r="UN1845" s="401"/>
      <c r="UO1845" s="401"/>
      <c r="UP1845" s="401"/>
      <c r="UQ1845" s="401"/>
      <c r="UR1845" s="401"/>
      <c r="US1845" s="401"/>
      <c r="UT1845" s="401"/>
      <c r="UU1845" s="401"/>
      <c r="UV1845" s="401"/>
      <c r="UW1845" s="401"/>
      <c r="UX1845" s="401"/>
      <c r="UY1845" s="401"/>
      <c r="UZ1845" s="401"/>
      <c r="VA1845" s="401"/>
      <c r="VB1845" s="401"/>
      <c r="VC1845" s="401"/>
      <c r="VD1845" s="401"/>
      <c r="VE1845" s="401"/>
      <c r="VF1845" s="401"/>
      <c r="VG1845" s="401"/>
      <c r="VH1845" s="401"/>
      <c r="VI1845" s="401"/>
      <c r="VJ1845" s="401"/>
      <c r="VK1845" s="401"/>
      <c r="VL1845" s="401"/>
      <c r="VM1845" s="401"/>
      <c r="VN1845" s="401"/>
      <c r="VO1845" s="401"/>
      <c r="VP1845" s="401"/>
      <c r="VQ1845" s="401"/>
      <c r="VR1845" s="401"/>
      <c r="VS1845" s="401"/>
      <c r="VT1845" s="401"/>
      <c r="VU1845" s="401"/>
      <c r="VV1845" s="401"/>
      <c r="VW1845" s="401"/>
      <c r="VX1845" s="401"/>
      <c r="VY1845" s="401"/>
      <c r="VZ1845" s="401"/>
      <c r="WA1845" s="401"/>
      <c r="WB1845" s="401"/>
      <c r="WC1845" s="401"/>
      <c r="WD1845" s="401"/>
      <c r="WE1845" s="401"/>
      <c r="WF1845" s="401"/>
      <c r="WG1845" s="401"/>
      <c r="WH1845" s="401"/>
      <c r="WI1845" s="401"/>
      <c r="WJ1845" s="401"/>
      <c r="WK1845" s="401"/>
      <c r="WL1845" s="401"/>
      <c r="WM1845" s="401"/>
      <c r="WN1845" s="401"/>
      <c r="WO1845" s="401"/>
      <c r="WP1845" s="401"/>
      <c r="WQ1845" s="401"/>
      <c r="WR1845" s="401"/>
      <c r="WS1845" s="401"/>
      <c r="WT1845" s="401"/>
      <c r="WU1845" s="401"/>
      <c r="WV1845" s="401"/>
      <c r="WW1845" s="401"/>
      <c r="WX1845" s="401"/>
      <c r="WY1845" s="401"/>
      <c r="WZ1845" s="401"/>
      <c r="XA1845" s="401"/>
      <c r="XB1845" s="401"/>
      <c r="XC1845" s="401"/>
      <c r="XD1845" s="401"/>
      <c r="XE1845" s="401"/>
      <c r="XF1845" s="401"/>
      <c r="XG1845" s="401"/>
      <c r="XH1845" s="401"/>
      <c r="XI1845" s="401"/>
      <c r="XJ1845" s="401"/>
      <c r="XK1845" s="401"/>
      <c r="XL1845" s="401"/>
      <c r="XM1845" s="401"/>
      <c r="XN1845" s="401"/>
      <c r="XO1845" s="401"/>
      <c r="XP1845" s="401"/>
      <c r="XQ1845" s="401"/>
      <c r="XR1845" s="401"/>
      <c r="XS1845" s="401"/>
      <c r="XT1845" s="401"/>
      <c r="XU1845" s="401"/>
      <c r="XV1845" s="401"/>
      <c r="XW1845" s="401"/>
      <c r="XX1845" s="401"/>
      <c r="XY1845" s="401"/>
      <c r="XZ1845" s="401"/>
      <c r="YA1845" s="401"/>
      <c r="YB1845" s="401"/>
      <c r="YC1845" s="401"/>
      <c r="YD1845" s="401"/>
      <c r="YE1845" s="401"/>
      <c r="YF1845" s="401"/>
      <c r="YG1845" s="401"/>
      <c r="YH1845" s="401"/>
      <c r="YI1845" s="401"/>
      <c r="YJ1845" s="401"/>
      <c r="YK1845" s="401"/>
      <c r="YL1845" s="401"/>
      <c r="YM1845" s="401"/>
      <c r="YN1845" s="401"/>
      <c r="YO1845" s="401"/>
      <c r="YP1845" s="401"/>
      <c r="YQ1845" s="401"/>
      <c r="YR1845" s="401"/>
      <c r="YS1845" s="401"/>
      <c r="YT1845" s="401"/>
      <c r="YU1845" s="401"/>
      <c r="YV1845" s="401"/>
      <c r="YW1845" s="401"/>
      <c r="YX1845" s="401"/>
      <c r="YY1845" s="401"/>
      <c r="YZ1845" s="401"/>
      <c r="ZA1845" s="401"/>
      <c r="ZB1845" s="401"/>
      <c r="ZC1845" s="401"/>
      <c r="ZD1845" s="401"/>
      <c r="ZE1845" s="401"/>
      <c r="ZF1845" s="401"/>
      <c r="ZG1845" s="401"/>
      <c r="ZH1845" s="401"/>
      <c r="ZI1845" s="401"/>
      <c r="ZJ1845" s="401"/>
      <c r="ZK1845" s="401"/>
      <c r="ZL1845" s="401"/>
      <c r="ZM1845" s="401"/>
      <c r="ZN1845" s="401"/>
      <c r="ZO1845" s="401"/>
      <c r="ZP1845" s="401"/>
      <c r="ZQ1845" s="401"/>
      <c r="ZR1845" s="401"/>
      <c r="ZS1845" s="401"/>
      <c r="ZT1845" s="401"/>
      <c r="ZU1845" s="401"/>
      <c r="ZV1845" s="401"/>
      <c r="ZW1845" s="401"/>
      <c r="ZX1845" s="401"/>
      <c r="ZY1845" s="401"/>
      <c r="ZZ1845" s="401"/>
      <c r="AAA1845" s="401"/>
      <c r="AAB1845" s="401"/>
      <c r="AAC1845" s="401"/>
      <c r="AAD1845" s="401"/>
      <c r="AAE1845" s="401"/>
      <c r="AAF1845" s="401"/>
      <c r="AAG1845" s="401"/>
      <c r="AAH1845" s="401"/>
      <c r="AAI1845" s="401"/>
      <c r="AAJ1845" s="401"/>
      <c r="AAK1845" s="401"/>
      <c r="AAL1845" s="401"/>
      <c r="AAM1845" s="401"/>
      <c r="AAN1845" s="401"/>
      <c r="AAO1845" s="401"/>
      <c r="AAP1845" s="401"/>
      <c r="AAQ1845" s="401"/>
      <c r="AAR1845" s="401"/>
      <c r="AAS1845" s="401"/>
      <c r="AAT1845" s="401"/>
      <c r="AAU1845" s="401"/>
      <c r="AAV1845" s="401"/>
      <c r="AAW1845" s="401"/>
      <c r="AAX1845" s="401"/>
      <c r="AAY1845" s="401"/>
      <c r="AAZ1845" s="401"/>
      <c r="ABA1845" s="401"/>
      <c r="ABB1845" s="401"/>
      <c r="ABC1845" s="401"/>
      <c r="ABD1845" s="401"/>
      <c r="ABE1845" s="401"/>
      <c r="ABF1845" s="401"/>
      <c r="ABG1845" s="401"/>
      <c r="ABH1845" s="401"/>
      <c r="ABI1845" s="401"/>
      <c r="ABJ1845" s="401"/>
      <c r="ABK1845" s="401"/>
      <c r="ABL1845" s="401"/>
      <c r="ABM1845" s="401"/>
      <c r="ABN1845" s="401"/>
      <c r="ABO1845" s="401"/>
      <c r="ABP1845" s="401"/>
      <c r="ABQ1845" s="401"/>
      <c r="ABR1845" s="401"/>
      <c r="ABS1845" s="401"/>
      <c r="ABT1845" s="401"/>
      <c r="ABU1845" s="401"/>
      <c r="ABV1845" s="401"/>
      <c r="ABW1845" s="401"/>
      <c r="ABX1845" s="401"/>
      <c r="ABY1845" s="401"/>
      <c r="ABZ1845" s="401"/>
      <c r="ACA1845" s="401"/>
      <c r="ACB1845" s="401"/>
      <c r="ACC1845" s="401"/>
      <c r="ACD1845" s="401"/>
      <c r="ACE1845" s="401"/>
      <c r="ACF1845" s="401"/>
      <c r="ACG1845" s="401"/>
      <c r="ACH1845" s="401"/>
      <c r="ACI1845" s="401"/>
      <c r="ACJ1845" s="401"/>
      <c r="ACK1845" s="401"/>
      <c r="ACL1845" s="401"/>
      <c r="ACM1845" s="401"/>
      <c r="ACN1845" s="401"/>
      <c r="ACO1845" s="401"/>
      <c r="ACP1845" s="401"/>
      <c r="ACQ1845" s="401"/>
      <c r="ACR1845" s="401"/>
      <c r="ACS1845" s="401"/>
      <c r="ACT1845" s="401"/>
      <c r="ACU1845" s="401"/>
      <c r="ACV1845" s="401"/>
      <c r="ACW1845" s="401"/>
      <c r="ACX1845" s="401"/>
      <c r="ACY1845" s="401"/>
      <c r="ACZ1845" s="401"/>
      <c r="ADA1845" s="401"/>
      <c r="ADB1845" s="401"/>
      <c r="ADC1845" s="401"/>
      <c r="ADD1845" s="401"/>
      <c r="ADE1845" s="401"/>
      <c r="ADF1845" s="401"/>
      <c r="ADG1845" s="401"/>
      <c r="ADH1845" s="401"/>
      <c r="ADI1845" s="401"/>
      <c r="ADJ1845" s="401"/>
      <c r="ADK1845" s="401"/>
      <c r="ADL1845" s="401"/>
      <c r="ADM1845" s="401"/>
      <c r="ADN1845" s="401"/>
      <c r="ADO1845" s="401"/>
      <c r="ADP1845" s="401"/>
      <c r="ADQ1845" s="401"/>
      <c r="ADR1845" s="401"/>
      <c r="ADS1845" s="401"/>
      <c r="ADT1845" s="401"/>
      <c r="ADU1845" s="401"/>
      <c r="ADV1845" s="401"/>
      <c r="ADW1845" s="401"/>
      <c r="ADX1845" s="401"/>
      <c r="ADY1845" s="401"/>
      <c r="ADZ1845" s="401"/>
      <c r="AEA1845" s="401"/>
      <c r="AEB1845" s="401"/>
      <c r="AEC1845" s="401"/>
      <c r="AED1845" s="401"/>
      <c r="AEE1845" s="401"/>
      <c r="AEF1845" s="401"/>
      <c r="AEG1845" s="401"/>
      <c r="AEH1845" s="401"/>
      <c r="AEI1845" s="401"/>
      <c r="AEJ1845" s="401"/>
      <c r="AEK1845" s="401"/>
      <c r="AEL1845" s="401"/>
      <c r="AEM1845" s="401"/>
      <c r="AEN1845" s="401"/>
      <c r="AEO1845" s="401"/>
      <c r="AEP1845" s="401"/>
      <c r="AEQ1845" s="401"/>
      <c r="AER1845" s="401"/>
      <c r="AES1845" s="401"/>
      <c r="AET1845" s="401"/>
      <c r="AEU1845" s="401"/>
      <c r="AEV1845" s="401"/>
      <c r="AEW1845" s="401"/>
      <c r="AEX1845" s="401"/>
      <c r="AEY1845" s="401"/>
      <c r="AEZ1845" s="401"/>
      <c r="AFA1845" s="401"/>
      <c r="AFB1845" s="401"/>
      <c r="AFC1845" s="401"/>
      <c r="AFD1845" s="401"/>
      <c r="AFE1845" s="401"/>
      <c r="AFF1845" s="401"/>
      <c r="AFG1845" s="401"/>
      <c r="AFH1845" s="401"/>
      <c r="AFI1845" s="401"/>
      <c r="AFJ1845" s="401"/>
      <c r="AFK1845" s="401"/>
      <c r="AFL1845" s="401"/>
      <c r="AFM1845" s="401"/>
      <c r="AFN1845" s="401"/>
      <c r="AFO1845" s="401"/>
      <c r="AFP1845" s="401"/>
      <c r="AFQ1845" s="401"/>
      <c r="AFR1845" s="401"/>
      <c r="AFS1845" s="401"/>
      <c r="AFT1845" s="401"/>
      <c r="AFU1845" s="401"/>
      <c r="AFV1845" s="401"/>
      <c r="AFW1845" s="401"/>
      <c r="AFX1845" s="401"/>
      <c r="AFY1845" s="401"/>
      <c r="AFZ1845" s="401"/>
      <c r="AGA1845" s="401"/>
      <c r="AGB1845" s="401"/>
      <c r="AGC1845" s="401"/>
      <c r="AGD1845" s="401"/>
      <c r="AGE1845" s="401"/>
      <c r="AGF1845" s="401"/>
      <c r="AGG1845" s="401"/>
      <c r="AGH1845" s="401"/>
      <c r="AGI1845" s="401"/>
      <c r="AGJ1845" s="401"/>
      <c r="AGK1845" s="401"/>
      <c r="AGL1845" s="401"/>
      <c r="AGM1845" s="401"/>
      <c r="AGN1845" s="401"/>
      <c r="AGO1845" s="401"/>
      <c r="AGP1845" s="401"/>
      <c r="AGQ1845" s="401"/>
      <c r="AGR1845" s="401"/>
      <c r="AGS1845" s="401"/>
      <c r="AGT1845" s="401"/>
      <c r="AGU1845" s="401"/>
      <c r="AGV1845" s="401"/>
      <c r="AGW1845" s="401"/>
      <c r="AGX1845" s="401"/>
      <c r="AGY1845" s="401"/>
      <c r="AGZ1845" s="401"/>
      <c r="AHA1845" s="401"/>
      <c r="AHB1845" s="401"/>
      <c r="AHC1845" s="401"/>
      <c r="AHD1845" s="401"/>
      <c r="AHE1845" s="401"/>
      <c r="AHF1845" s="401"/>
      <c r="AHG1845" s="401"/>
      <c r="AHH1845" s="401"/>
      <c r="AHI1845" s="401"/>
      <c r="AHJ1845" s="401"/>
      <c r="AHK1845" s="401"/>
      <c r="AHL1845" s="401"/>
      <c r="AHM1845" s="401"/>
      <c r="AHN1845" s="401"/>
      <c r="AHO1845" s="401"/>
      <c r="AHP1845" s="401"/>
      <c r="AHQ1845" s="401"/>
      <c r="AHR1845" s="401"/>
      <c r="AHS1845" s="401"/>
      <c r="AHT1845" s="401"/>
      <c r="AHU1845" s="401"/>
      <c r="AHV1845" s="401"/>
      <c r="AHW1845" s="401"/>
      <c r="AHX1845" s="401"/>
      <c r="AHY1845" s="401"/>
      <c r="AHZ1845" s="401"/>
      <c r="AIA1845" s="401"/>
      <c r="AIB1845" s="401"/>
      <c r="AIC1845" s="401"/>
      <c r="AID1845" s="401"/>
      <c r="AIE1845" s="401"/>
      <c r="AIF1845" s="401"/>
      <c r="AIG1845" s="401"/>
      <c r="AIH1845" s="401"/>
      <c r="AII1845" s="401"/>
      <c r="AIJ1845" s="401"/>
      <c r="AIK1845" s="401"/>
      <c r="AIL1845" s="401"/>
      <c r="AIM1845" s="401"/>
      <c r="AIN1845" s="401"/>
      <c r="AIO1845" s="401"/>
      <c r="AIP1845" s="401"/>
      <c r="AIQ1845" s="401"/>
      <c r="AIR1845" s="401"/>
      <c r="AIS1845" s="401"/>
      <c r="AIT1845" s="401"/>
      <c r="AIU1845" s="401"/>
      <c r="AIV1845" s="401"/>
      <c r="AIW1845" s="401"/>
      <c r="AIX1845" s="401"/>
      <c r="AIY1845" s="401"/>
      <c r="AIZ1845" s="401"/>
      <c r="AJA1845" s="401"/>
      <c r="AJB1845" s="401"/>
      <c r="AJC1845" s="401"/>
      <c r="AJD1845" s="401"/>
      <c r="AJE1845" s="401"/>
      <c r="AJF1845" s="401"/>
      <c r="AJG1845" s="401"/>
      <c r="AJH1845" s="401"/>
      <c r="AJI1845" s="401"/>
      <c r="AJJ1845" s="401"/>
      <c r="AJK1845" s="401"/>
      <c r="AJL1845" s="401"/>
      <c r="AJM1845" s="401"/>
      <c r="AJN1845" s="401"/>
      <c r="AJO1845" s="401"/>
      <c r="AJP1845" s="401"/>
      <c r="AJQ1845" s="401"/>
      <c r="AJR1845" s="401"/>
      <c r="AJS1845" s="401"/>
      <c r="AJT1845" s="401"/>
      <c r="AJU1845" s="401"/>
      <c r="AJV1845" s="401"/>
      <c r="AJW1845" s="401"/>
      <c r="AJX1845" s="401"/>
      <c r="AJY1845" s="401"/>
      <c r="AJZ1845" s="401"/>
      <c r="AKA1845" s="401"/>
      <c r="AKB1845" s="401"/>
      <c r="AKC1845" s="401"/>
      <c r="AKD1845" s="401"/>
      <c r="AKE1845" s="401"/>
      <c r="AKF1845" s="401"/>
      <c r="AKG1845" s="401"/>
      <c r="AKH1845" s="401"/>
      <c r="AKI1845" s="401"/>
      <c r="AKJ1845" s="401"/>
      <c r="AKK1845" s="401"/>
      <c r="AKL1845" s="401"/>
      <c r="AKM1845" s="401"/>
      <c r="AKN1845" s="401"/>
      <c r="AKO1845" s="401"/>
      <c r="AKP1845" s="401"/>
      <c r="AKQ1845" s="401"/>
      <c r="AKR1845" s="401"/>
      <c r="AKS1845" s="401"/>
      <c r="AKT1845" s="401"/>
      <c r="AKU1845" s="401"/>
      <c r="AKV1845" s="401"/>
      <c r="AKW1845" s="401"/>
      <c r="AKX1845" s="401"/>
      <c r="AKY1845" s="401"/>
      <c r="AKZ1845" s="401"/>
      <c r="ALA1845" s="401"/>
      <c r="ALB1845" s="401"/>
      <c r="ALC1845" s="401"/>
      <c r="ALD1845" s="401"/>
      <c r="ALE1845" s="401"/>
      <c r="ALF1845" s="401"/>
      <c r="ALG1845" s="401"/>
      <c r="ALH1845" s="401"/>
      <c r="ALI1845" s="401"/>
      <c r="ALJ1845" s="401"/>
      <c r="ALK1845" s="401"/>
      <c r="ALL1845" s="401"/>
      <c r="ALM1845" s="401"/>
      <c r="ALN1845" s="401"/>
      <c r="ALO1845" s="401"/>
      <c r="ALP1845" s="401"/>
      <c r="ALQ1845" s="401"/>
      <c r="ALR1845" s="401"/>
      <c r="ALS1845" s="401"/>
      <c r="ALT1845" s="401"/>
      <c r="ALU1845" s="401"/>
      <c r="ALV1845" s="401"/>
      <c r="ALW1845" s="401"/>
      <c r="ALX1845" s="401"/>
      <c r="ALY1845" s="401"/>
      <c r="ALZ1845" s="401"/>
      <c r="AMA1845" s="401"/>
      <c r="AMB1845" s="401"/>
      <c r="AMC1845" s="401"/>
      <c r="AMD1845" s="401"/>
      <c r="AME1845" s="401"/>
      <c r="AMF1845" s="401"/>
      <c r="AMG1845" s="401"/>
      <c r="AMH1845" s="401"/>
      <c r="AMI1845" s="401"/>
      <c r="AMJ1845" s="401"/>
      <c r="AMK1845" s="401"/>
      <c r="AML1845" s="401"/>
      <c r="AMM1845" s="401"/>
      <c r="AMN1845" s="401"/>
      <c r="AMO1845" s="401"/>
      <c r="AMP1845" s="401"/>
      <c r="AMQ1845" s="401"/>
      <c r="AMR1845" s="401"/>
      <c r="AMS1845" s="401"/>
      <c r="AMT1845" s="401"/>
      <c r="AMU1845" s="401"/>
      <c r="AMV1845" s="401"/>
      <c r="AMW1845" s="401"/>
      <c r="AMX1845" s="401"/>
      <c r="AMY1845" s="401"/>
      <c r="AMZ1845" s="401"/>
      <c r="ANA1845" s="401"/>
      <c r="ANB1845" s="401"/>
      <c r="ANC1845" s="401"/>
      <c r="AND1845" s="401"/>
      <c r="ANE1845" s="401"/>
      <c r="ANF1845" s="401"/>
      <c r="ANG1845" s="401"/>
      <c r="ANH1845" s="401"/>
      <c r="ANI1845" s="401"/>
      <c r="ANJ1845" s="401"/>
      <c r="ANK1845" s="401"/>
      <c r="ANL1845" s="401"/>
      <c r="ANM1845" s="401"/>
      <c r="ANN1845" s="401"/>
      <c r="ANO1845" s="401"/>
      <c r="ANP1845" s="401"/>
      <c r="ANQ1845" s="401"/>
      <c r="ANR1845" s="401"/>
      <c r="ANS1845" s="401"/>
      <c r="ANT1845" s="401"/>
      <c r="ANU1845" s="401"/>
      <c r="ANV1845" s="401"/>
      <c r="ANW1845" s="401"/>
      <c r="ANX1845" s="401"/>
      <c r="ANY1845" s="401"/>
      <c r="ANZ1845" s="401"/>
      <c r="AOA1845" s="401"/>
      <c r="AOB1845" s="401"/>
      <c r="AOC1845" s="401"/>
      <c r="AOD1845" s="401"/>
      <c r="AOE1845" s="401"/>
      <c r="AOF1845" s="401"/>
      <c r="AOG1845" s="401"/>
      <c r="AOH1845" s="401"/>
      <c r="AOI1845" s="401"/>
      <c r="AOJ1845" s="401"/>
      <c r="AOK1845" s="401"/>
      <c r="AOL1845" s="401"/>
      <c r="AOM1845" s="401"/>
      <c r="AON1845" s="401"/>
      <c r="AOO1845" s="401"/>
      <c r="AOP1845" s="401"/>
      <c r="AOQ1845" s="401"/>
      <c r="AOR1845" s="401"/>
      <c r="AOS1845" s="401"/>
      <c r="AOT1845" s="401"/>
      <c r="AOU1845" s="401"/>
      <c r="AOV1845" s="401"/>
      <c r="AOW1845" s="401"/>
      <c r="AOX1845" s="401"/>
      <c r="AOY1845" s="401"/>
      <c r="AOZ1845" s="401"/>
      <c r="APA1845" s="401"/>
      <c r="APB1845" s="401"/>
      <c r="APC1845" s="401"/>
      <c r="APD1845" s="401"/>
      <c r="APE1845" s="401"/>
      <c r="APF1845" s="401"/>
      <c r="APG1845" s="401"/>
      <c r="APH1845" s="401"/>
      <c r="API1845" s="401"/>
      <c r="APJ1845" s="401"/>
      <c r="APK1845" s="401"/>
      <c r="APL1845" s="401"/>
      <c r="APM1845" s="401"/>
      <c r="APN1845" s="401"/>
      <c r="APO1845" s="401"/>
      <c r="APP1845" s="401"/>
      <c r="APQ1845" s="401"/>
      <c r="APR1845" s="401"/>
      <c r="APS1845" s="401"/>
      <c r="APT1845" s="401"/>
      <c r="APU1845" s="401"/>
      <c r="APV1845" s="401"/>
      <c r="APW1845" s="401"/>
      <c r="APX1845" s="401"/>
      <c r="APY1845" s="401"/>
      <c r="APZ1845" s="401"/>
      <c r="AQA1845" s="401"/>
      <c r="AQB1845" s="401"/>
      <c r="AQC1845" s="401"/>
      <c r="AQD1845" s="401"/>
      <c r="AQE1845" s="401"/>
      <c r="AQF1845" s="401"/>
      <c r="AQG1845" s="401"/>
      <c r="AQH1845" s="401"/>
      <c r="AQI1845" s="401"/>
      <c r="AQJ1845" s="401"/>
      <c r="AQK1845" s="401"/>
      <c r="AQL1845" s="401"/>
      <c r="AQM1845" s="401"/>
      <c r="AQN1845" s="401"/>
      <c r="AQO1845" s="401"/>
      <c r="AQP1845" s="401"/>
      <c r="AQQ1845" s="401"/>
      <c r="AQR1845" s="401"/>
      <c r="AQS1845" s="401"/>
      <c r="AQT1845" s="401"/>
      <c r="AQU1845" s="401"/>
      <c r="AQV1845" s="401"/>
      <c r="AQW1845" s="401"/>
      <c r="AQX1845" s="401"/>
      <c r="AQY1845" s="401"/>
      <c r="AQZ1845" s="401"/>
      <c r="ARA1845" s="401"/>
      <c r="ARB1845" s="401"/>
      <c r="ARC1845" s="401"/>
      <c r="ARD1845" s="401"/>
      <c r="ARE1845" s="401"/>
      <c r="ARF1845" s="401"/>
      <c r="ARG1845" s="401"/>
      <c r="ARH1845" s="401"/>
      <c r="ARI1845" s="401"/>
      <c r="ARJ1845" s="401"/>
      <c r="ARK1845" s="401"/>
      <c r="ARL1845" s="401"/>
      <c r="ARM1845" s="401"/>
      <c r="ARN1845" s="401"/>
      <c r="ARO1845" s="401"/>
      <c r="ARP1845" s="401"/>
      <c r="ARQ1845" s="401"/>
      <c r="ARR1845" s="401"/>
      <c r="ARS1845" s="401"/>
      <c r="ART1845" s="401"/>
      <c r="ARU1845" s="401"/>
      <c r="ARV1845" s="401"/>
      <c r="ARW1845" s="401"/>
      <c r="ARX1845" s="401"/>
      <c r="ARY1845" s="401"/>
      <c r="ARZ1845" s="401"/>
      <c r="ASA1845" s="401"/>
      <c r="ASB1845" s="401"/>
      <c r="ASC1845" s="401"/>
      <c r="ASD1845" s="401"/>
      <c r="ASE1845" s="401"/>
      <c r="ASF1845" s="401"/>
      <c r="ASG1845" s="401"/>
      <c r="ASH1845" s="401"/>
      <c r="ASI1845" s="401"/>
      <c r="ASJ1845" s="401"/>
      <c r="ASK1845" s="401"/>
      <c r="ASL1845" s="401"/>
      <c r="ASM1845" s="401"/>
      <c r="ASN1845" s="401"/>
      <c r="ASO1845" s="401"/>
      <c r="ASP1845" s="401"/>
      <c r="ASQ1845" s="401"/>
      <c r="ASR1845" s="401"/>
      <c r="ASS1845" s="401"/>
      <c r="AST1845" s="401"/>
      <c r="ASU1845" s="401"/>
      <c r="ASV1845" s="401"/>
      <c r="ASW1845" s="401"/>
      <c r="ASX1845" s="401"/>
      <c r="ASY1845" s="401"/>
      <c r="ASZ1845" s="401"/>
      <c r="ATA1845" s="401"/>
      <c r="ATB1845" s="401"/>
      <c r="ATC1845" s="401"/>
      <c r="ATD1845" s="401"/>
      <c r="ATE1845" s="401"/>
      <c r="ATF1845" s="401"/>
      <c r="ATG1845" s="401"/>
      <c r="ATH1845" s="401"/>
      <c r="ATI1845" s="401"/>
      <c r="ATJ1845" s="401"/>
      <c r="ATK1845" s="401"/>
      <c r="ATL1845" s="401"/>
      <c r="ATM1845" s="401"/>
      <c r="ATN1845" s="401"/>
      <c r="ATO1845" s="401"/>
      <c r="ATP1845" s="401"/>
      <c r="ATQ1845" s="401"/>
      <c r="ATR1845" s="401"/>
      <c r="ATS1845" s="401"/>
      <c r="ATT1845" s="401"/>
      <c r="ATU1845" s="401"/>
      <c r="ATV1845" s="401"/>
      <c r="ATW1845" s="401"/>
      <c r="ATX1845" s="401"/>
      <c r="ATY1845" s="401"/>
      <c r="ATZ1845" s="401"/>
      <c r="AUA1845" s="401"/>
      <c r="AUB1845" s="401"/>
      <c r="AUC1845" s="401"/>
      <c r="AUD1845" s="401"/>
      <c r="AUE1845" s="401"/>
      <c r="AUF1845" s="401"/>
      <c r="AUG1845" s="401"/>
      <c r="AUH1845" s="401"/>
      <c r="AUI1845" s="401"/>
      <c r="AUJ1845" s="401"/>
      <c r="AUK1845" s="401"/>
      <c r="AUL1845" s="401"/>
      <c r="AUM1845" s="401"/>
      <c r="AUN1845" s="401"/>
      <c r="AUO1845" s="401"/>
      <c r="AUP1845" s="401"/>
      <c r="AUQ1845" s="401"/>
      <c r="AUR1845" s="401"/>
      <c r="AUS1845" s="401"/>
      <c r="AUT1845" s="401"/>
      <c r="AUU1845" s="401"/>
      <c r="AUV1845" s="401"/>
      <c r="AUW1845" s="401"/>
      <c r="AUX1845" s="401"/>
      <c r="AUY1845" s="401"/>
      <c r="AUZ1845" s="401"/>
      <c r="AVA1845" s="401"/>
      <c r="AVB1845" s="401"/>
      <c r="AVC1845" s="401"/>
      <c r="AVD1845" s="401"/>
      <c r="AVE1845" s="401"/>
      <c r="AVF1845" s="401"/>
      <c r="AVG1845" s="401"/>
      <c r="AVH1845" s="401"/>
      <c r="AVI1845" s="401"/>
      <c r="AVJ1845" s="401"/>
      <c r="AVK1845" s="401"/>
      <c r="AVL1845" s="401"/>
      <c r="AVM1845" s="401"/>
      <c r="AVN1845" s="401"/>
      <c r="AVO1845" s="401"/>
      <c r="AVP1845" s="401"/>
      <c r="AVQ1845" s="401"/>
      <c r="AVR1845" s="401"/>
      <c r="AVS1845" s="401"/>
      <c r="AVT1845" s="401"/>
      <c r="AVU1845" s="401"/>
      <c r="AVV1845" s="401"/>
      <c r="AVW1845" s="401"/>
      <c r="AVX1845" s="401"/>
      <c r="AVY1845" s="401"/>
      <c r="AVZ1845" s="401"/>
      <c r="AWA1845" s="401"/>
      <c r="AWB1845" s="401"/>
      <c r="AWC1845" s="401"/>
      <c r="AWD1845" s="401"/>
      <c r="AWE1845" s="401"/>
      <c r="AWF1845" s="401"/>
      <c r="AWG1845" s="401"/>
      <c r="AWH1845" s="401"/>
      <c r="AWI1845" s="401"/>
      <c r="AWJ1845" s="401"/>
      <c r="AWK1845" s="401"/>
      <c r="AWL1845" s="401"/>
      <c r="AWM1845" s="401"/>
      <c r="AWN1845" s="401"/>
      <c r="AWO1845" s="401"/>
      <c r="AWP1845" s="401"/>
      <c r="AWQ1845" s="401"/>
      <c r="AWR1845" s="401"/>
      <c r="AWS1845" s="401"/>
      <c r="AWT1845" s="401"/>
      <c r="AWU1845" s="401"/>
      <c r="AWV1845" s="401"/>
      <c r="AWW1845" s="401"/>
      <c r="AWX1845" s="401"/>
      <c r="AWY1845" s="401"/>
      <c r="AWZ1845" s="401"/>
      <c r="AXA1845" s="401"/>
      <c r="AXB1845" s="401"/>
      <c r="AXC1845" s="401"/>
      <c r="AXD1845" s="401"/>
      <c r="AXE1845" s="401"/>
      <c r="AXF1845" s="401"/>
      <c r="AXG1845" s="401"/>
      <c r="AXH1845" s="401"/>
      <c r="AXI1845" s="401"/>
      <c r="AXJ1845" s="401"/>
      <c r="AXK1845" s="401"/>
      <c r="AXL1845" s="401"/>
      <c r="AXM1845" s="401"/>
      <c r="AXN1845" s="401"/>
      <c r="AXO1845" s="401"/>
      <c r="AXP1845" s="401"/>
      <c r="AXQ1845" s="401"/>
      <c r="AXR1845" s="401"/>
      <c r="AXS1845" s="401"/>
      <c r="AXT1845" s="401"/>
      <c r="AXU1845" s="401"/>
      <c r="AXV1845" s="401"/>
      <c r="AXW1845" s="401"/>
      <c r="AXX1845" s="401"/>
      <c r="AXY1845" s="401"/>
      <c r="AXZ1845" s="401"/>
      <c r="AYA1845" s="401"/>
      <c r="AYB1845" s="401"/>
      <c r="AYC1845" s="401"/>
      <c r="AYD1845" s="401"/>
      <c r="AYE1845" s="401"/>
      <c r="AYF1845" s="401"/>
      <c r="AYG1845" s="401"/>
      <c r="AYH1845" s="401"/>
      <c r="AYI1845" s="401"/>
      <c r="AYJ1845" s="401"/>
      <c r="AYK1845" s="401"/>
      <c r="AYL1845" s="401"/>
      <c r="AYM1845" s="401"/>
      <c r="AYN1845" s="401"/>
      <c r="AYO1845" s="401"/>
      <c r="AYP1845" s="401"/>
      <c r="AYQ1845" s="401"/>
      <c r="AYR1845" s="401"/>
      <c r="AYS1845" s="401"/>
      <c r="AYT1845" s="401"/>
      <c r="AYU1845" s="401"/>
      <c r="AYV1845" s="401"/>
      <c r="AYW1845" s="401"/>
      <c r="AYX1845" s="401"/>
      <c r="AYY1845" s="401"/>
      <c r="AYZ1845" s="401"/>
      <c r="AZA1845" s="401"/>
      <c r="AZB1845" s="401"/>
      <c r="AZC1845" s="401"/>
      <c r="AZD1845" s="401"/>
      <c r="AZE1845" s="401"/>
      <c r="AZF1845" s="401"/>
      <c r="AZG1845" s="401"/>
      <c r="AZH1845" s="401"/>
      <c r="AZI1845" s="401"/>
      <c r="AZJ1845" s="401"/>
      <c r="AZK1845" s="401"/>
      <c r="AZL1845" s="401"/>
      <c r="AZM1845" s="401"/>
      <c r="AZN1845" s="401"/>
      <c r="AZO1845" s="401"/>
      <c r="AZP1845" s="401"/>
      <c r="AZQ1845" s="401"/>
      <c r="AZR1845" s="401"/>
      <c r="AZS1845" s="401"/>
      <c r="AZT1845" s="401"/>
      <c r="AZU1845" s="401"/>
      <c r="AZV1845" s="401"/>
      <c r="AZW1845" s="401"/>
      <c r="AZX1845" s="401"/>
      <c r="AZY1845" s="401"/>
      <c r="AZZ1845" s="401"/>
      <c r="BAA1845" s="401"/>
      <c r="BAB1845" s="401"/>
      <c r="BAC1845" s="401"/>
      <c r="BAD1845" s="401"/>
      <c r="BAE1845" s="401"/>
      <c r="BAF1845" s="401"/>
      <c r="BAG1845" s="401"/>
      <c r="BAH1845" s="401"/>
      <c r="BAI1845" s="401"/>
      <c r="BAJ1845" s="401"/>
      <c r="BAK1845" s="401"/>
      <c r="BAL1845" s="401"/>
      <c r="BAM1845" s="401"/>
      <c r="BAN1845" s="401"/>
      <c r="BAO1845" s="401"/>
      <c r="BAP1845" s="401"/>
      <c r="BAQ1845" s="401"/>
      <c r="BAR1845" s="401"/>
      <c r="BAS1845" s="401"/>
      <c r="BAT1845" s="401"/>
      <c r="BAU1845" s="401"/>
      <c r="BAV1845" s="401"/>
      <c r="BAW1845" s="401"/>
      <c r="BAX1845" s="401"/>
      <c r="BAY1845" s="401"/>
      <c r="BAZ1845" s="401"/>
      <c r="BBA1845" s="401"/>
      <c r="BBB1845" s="401"/>
      <c r="BBC1845" s="401"/>
      <c r="BBD1845" s="401"/>
      <c r="BBE1845" s="401"/>
      <c r="BBF1845" s="401"/>
      <c r="BBG1845" s="401"/>
      <c r="BBH1845" s="401"/>
      <c r="BBI1845" s="401"/>
      <c r="BBJ1845" s="401"/>
      <c r="BBK1845" s="401"/>
      <c r="BBL1845" s="401"/>
      <c r="BBM1845" s="401"/>
      <c r="BBN1845" s="401"/>
      <c r="BBO1845" s="401"/>
      <c r="BBP1845" s="401"/>
      <c r="BBQ1845" s="401"/>
      <c r="BBR1845" s="401"/>
      <c r="BBS1845" s="401"/>
      <c r="BBT1845" s="401"/>
      <c r="BBU1845" s="401"/>
      <c r="BBV1845" s="401"/>
      <c r="BBW1845" s="401"/>
      <c r="BBX1845" s="401"/>
      <c r="BBY1845" s="401"/>
      <c r="BBZ1845" s="401"/>
      <c r="BCA1845" s="401"/>
      <c r="BCB1845" s="401"/>
      <c r="BCC1845" s="401"/>
      <c r="BCD1845" s="401"/>
      <c r="BCE1845" s="401"/>
      <c r="BCF1845" s="401"/>
      <c r="BCG1845" s="401"/>
      <c r="BCH1845" s="401"/>
      <c r="BCI1845" s="401"/>
      <c r="BCJ1845" s="401"/>
      <c r="BCK1845" s="401"/>
      <c r="BCL1845" s="401"/>
      <c r="BCM1845" s="401"/>
      <c r="BCN1845" s="401"/>
      <c r="BCO1845" s="401"/>
      <c r="BCP1845" s="401"/>
      <c r="BCQ1845" s="401"/>
      <c r="BCR1845" s="401"/>
      <c r="BCS1845" s="401"/>
      <c r="BCT1845" s="401"/>
      <c r="BCU1845" s="401"/>
      <c r="BCV1845" s="401"/>
      <c r="BCW1845" s="401"/>
      <c r="BCX1845" s="401"/>
      <c r="BCY1845" s="401"/>
      <c r="BCZ1845" s="401"/>
      <c r="BDA1845" s="401"/>
      <c r="BDB1845" s="401"/>
      <c r="BDC1845" s="401"/>
      <c r="BDD1845" s="401"/>
      <c r="BDE1845" s="401"/>
      <c r="BDF1845" s="401"/>
      <c r="BDG1845" s="401"/>
      <c r="BDH1845" s="401"/>
      <c r="BDI1845" s="401"/>
      <c r="BDJ1845" s="401"/>
      <c r="BDK1845" s="401"/>
      <c r="BDL1845" s="401"/>
      <c r="BDM1845" s="401"/>
      <c r="BDN1845" s="401"/>
      <c r="BDO1845" s="401"/>
      <c r="BDP1845" s="401"/>
      <c r="BDQ1845" s="401"/>
      <c r="BDR1845" s="401"/>
      <c r="BDS1845" s="401"/>
      <c r="BDT1845" s="401"/>
      <c r="BDU1845" s="401"/>
      <c r="BDV1845" s="401"/>
      <c r="BDW1845" s="401"/>
      <c r="BDX1845" s="401"/>
      <c r="BDY1845" s="401"/>
      <c r="BDZ1845" s="401"/>
      <c r="BEA1845" s="401"/>
      <c r="BEB1845" s="401"/>
      <c r="BEC1845" s="401"/>
      <c r="BED1845" s="401"/>
      <c r="BEE1845" s="401"/>
      <c r="BEF1845" s="401"/>
      <c r="BEG1845" s="401"/>
      <c r="BEH1845" s="401"/>
      <c r="BEI1845" s="401"/>
      <c r="BEJ1845" s="401"/>
      <c r="BEK1845" s="401"/>
      <c r="BEL1845" s="401"/>
      <c r="BEM1845" s="401"/>
      <c r="BEN1845" s="401"/>
      <c r="BEO1845" s="401"/>
      <c r="BEP1845" s="401"/>
      <c r="BEQ1845" s="401"/>
      <c r="BER1845" s="401"/>
      <c r="BES1845" s="401"/>
      <c r="BET1845" s="401"/>
      <c r="BEU1845" s="401"/>
      <c r="BEV1845" s="401"/>
      <c r="BEW1845" s="401"/>
      <c r="BEX1845" s="401"/>
      <c r="BEY1845" s="401"/>
      <c r="BEZ1845" s="401"/>
      <c r="BFA1845" s="401"/>
      <c r="BFB1845" s="401"/>
      <c r="BFC1845" s="401"/>
      <c r="BFD1845" s="401"/>
      <c r="BFE1845" s="401"/>
      <c r="BFF1845" s="401"/>
      <c r="BFG1845" s="401"/>
      <c r="BFH1845" s="401"/>
      <c r="BFI1845" s="401"/>
      <c r="BFJ1845" s="401"/>
      <c r="BFK1845" s="401"/>
      <c r="BFL1845" s="401"/>
      <c r="BFM1845" s="401"/>
      <c r="BFN1845" s="401"/>
      <c r="BFO1845" s="401"/>
      <c r="BFP1845" s="401"/>
      <c r="BFQ1845" s="401"/>
      <c r="BFR1845" s="401"/>
      <c r="BFS1845" s="401"/>
      <c r="BFT1845" s="401"/>
      <c r="BFU1845" s="401"/>
      <c r="BFV1845" s="401"/>
      <c r="BFW1845" s="401"/>
      <c r="BFX1845" s="401"/>
      <c r="BFY1845" s="401"/>
      <c r="BFZ1845" s="401"/>
      <c r="BGA1845" s="401"/>
      <c r="BGB1845" s="401"/>
      <c r="BGC1845" s="401"/>
      <c r="BGD1845" s="401"/>
      <c r="BGE1845" s="401"/>
      <c r="BGF1845" s="401"/>
      <c r="BGG1845" s="401"/>
      <c r="BGH1845" s="401"/>
      <c r="BGI1845" s="401"/>
      <c r="BGJ1845" s="401"/>
      <c r="BGK1845" s="401"/>
      <c r="BGL1845" s="401"/>
      <c r="BGM1845" s="401"/>
      <c r="BGN1845" s="401"/>
      <c r="BGO1845" s="401"/>
      <c r="BGP1845" s="401"/>
      <c r="BGQ1845" s="401"/>
      <c r="BGR1845" s="401"/>
      <c r="BGS1845" s="401"/>
      <c r="BGT1845" s="401"/>
      <c r="BGU1845" s="401"/>
      <c r="BGV1845" s="401"/>
      <c r="BGW1845" s="401"/>
      <c r="BGX1845" s="401"/>
      <c r="BGY1845" s="401"/>
      <c r="BGZ1845" s="401"/>
      <c r="BHA1845" s="401"/>
      <c r="BHB1845" s="401"/>
      <c r="BHC1845" s="401"/>
      <c r="BHD1845" s="401"/>
      <c r="BHE1845" s="401"/>
      <c r="BHF1845" s="401"/>
      <c r="BHG1845" s="401"/>
      <c r="BHH1845" s="401"/>
      <c r="BHI1845" s="401"/>
      <c r="BHJ1845" s="401"/>
      <c r="BHK1845" s="401"/>
      <c r="BHL1845" s="401"/>
      <c r="BHM1845" s="401"/>
      <c r="BHN1845" s="401"/>
      <c r="BHO1845" s="401"/>
      <c r="BHP1845" s="401"/>
      <c r="BHQ1845" s="401"/>
      <c r="BHR1845" s="401"/>
      <c r="BHS1845" s="401"/>
      <c r="BHT1845" s="401"/>
      <c r="BHU1845" s="401"/>
      <c r="BHV1845" s="401"/>
      <c r="BHW1845" s="401"/>
      <c r="BHX1845" s="401"/>
      <c r="BHY1845" s="401"/>
      <c r="BHZ1845" s="401"/>
      <c r="BIA1845" s="401"/>
      <c r="BIB1845" s="401"/>
      <c r="BIC1845" s="401"/>
      <c r="BID1845" s="401"/>
      <c r="BIE1845" s="401"/>
      <c r="BIF1845" s="401"/>
      <c r="BIG1845" s="401"/>
      <c r="BIH1845" s="401"/>
      <c r="BII1845" s="401"/>
      <c r="BIJ1845" s="401"/>
      <c r="BIK1845" s="401"/>
      <c r="BIL1845" s="401"/>
      <c r="BIM1845" s="401"/>
      <c r="BIN1845" s="401"/>
      <c r="BIO1845" s="401"/>
      <c r="BIP1845" s="401"/>
      <c r="BIQ1845" s="401"/>
      <c r="BIR1845" s="401"/>
      <c r="BIS1845" s="401"/>
      <c r="BIT1845" s="401"/>
      <c r="BIU1845" s="401"/>
      <c r="BIV1845" s="401"/>
      <c r="BIW1845" s="401"/>
      <c r="BIX1845" s="401"/>
      <c r="BIY1845" s="401"/>
      <c r="BIZ1845" s="401"/>
      <c r="BJA1845" s="401"/>
      <c r="BJB1845" s="401"/>
      <c r="BJC1845" s="401"/>
      <c r="BJD1845" s="401"/>
      <c r="BJE1845" s="401"/>
      <c r="BJF1845" s="401"/>
      <c r="BJG1845" s="401"/>
      <c r="BJH1845" s="401"/>
      <c r="BJI1845" s="401"/>
      <c r="BJJ1845" s="401"/>
      <c r="BJK1845" s="401"/>
      <c r="BJL1845" s="401"/>
      <c r="BJM1845" s="401"/>
      <c r="BJN1845" s="401"/>
      <c r="BJO1845" s="401"/>
      <c r="BJP1845" s="401"/>
      <c r="BJQ1845" s="401"/>
      <c r="BJR1845" s="401"/>
      <c r="BJS1845" s="401"/>
      <c r="BJT1845" s="401"/>
      <c r="BJU1845" s="401"/>
      <c r="BJV1845" s="401"/>
      <c r="BJW1845" s="401"/>
      <c r="BJX1845" s="401"/>
      <c r="BJY1845" s="401"/>
      <c r="BJZ1845" s="401"/>
      <c r="BKA1845" s="401"/>
      <c r="BKB1845" s="401"/>
      <c r="BKC1845" s="401"/>
      <c r="BKD1845" s="401"/>
      <c r="BKE1845" s="401"/>
      <c r="BKF1845" s="401"/>
      <c r="BKG1845" s="401"/>
      <c r="BKH1845" s="401"/>
      <c r="BKI1845" s="401"/>
      <c r="BKJ1845" s="401"/>
      <c r="BKK1845" s="401"/>
      <c r="BKL1845" s="401"/>
      <c r="BKM1845" s="401"/>
      <c r="BKN1845" s="401"/>
      <c r="BKO1845" s="401"/>
      <c r="BKP1845" s="401"/>
      <c r="BKQ1845" s="401"/>
      <c r="BKR1845" s="401"/>
      <c r="BKS1845" s="401"/>
      <c r="BKT1845" s="401"/>
      <c r="BKU1845" s="401"/>
      <c r="BKV1845" s="401"/>
      <c r="BKW1845" s="401"/>
      <c r="BKX1845" s="401"/>
      <c r="BKY1845" s="401"/>
      <c r="BKZ1845" s="401"/>
      <c r="BLA1845" s="401"/>
      <c r="BLB1845" s="401"/>
      <c r="BLC1845" s="401"/>
      <c r="BLD1845" s="401"/>
      <c r="BLE1845" s="401"/>
      <c r="BLF1845" s="401"/>
      <c r="BLG1845" s="401"/>
      <c r="BLH1845" s="401"/>
      <c r="BLI1845" s="401"/>
      <c r="BLJ1845" s="401"/>
      <c r="BLK1845" s="401"/>
      <c r="BLL1845" s="401"/>
      <c r="BLM1845" s="401"/>
      <c r="BLN1845" s="401"/>
      <c r="BLO1845" s="401"/>
      <c r="BLP1845" s="401"/>
      <c r="BLQ1845" s="401"/>
      <c r="BLR1845" s="401"/>
      <c r="BLS1845" s="401"/>
      <c r="BLT1845" s="401"/>
      <c r="BLU1845" s="401"/>
      <c r="BLV1845" s="401"/>
      <c r="BLW1845" s="401"/>
      <c r="BLX1845" s="401"/>
      <c r="BLY1845" s="401"/>
      <c r="BLZ1845" s="401"/>
      <c r="BMA1845" s="401"/>
      <c r="BMB1845" s="401"/>
      <c r="BMC1845" s="401"/>
      <c r="BMD1845" s="401"/>
      <c r="BME1845" s="401"/>
      <c r="BMF1845" s="401"/>
      <c r="BMG1845" s="401"/>
      <c r="BMH1845" s="401"/>
      <c r="BMI1845" s="401"/>
      <c r="BMJ1845" s="401"/>
      <c r="BMK1845" s="401"/>
      <c r="BML1845" s="401"/>
      <c r="BMM1845" s="401"/>
      <c r="BMN1845" s="401"/>
      <c r="BMO1845" s="401"/>
      <c r="BMP1845" s="401"/>
      <c r="BMQ1845" s="401"/>
      <c r="BMR1845" s="401"/>
      <c r="BMS1845" s="401"/>
      <c r="BMT1845" s="401"/>
      <c r="BMU1845" s="401"/>
      <c r="BMV1845" s="401"/>
      <c r="BMW1845" s="401"/>
      <c r="BMX1845" s="401"/>
      <c r="BMY1845" s="401"/>
      <c r="BMZ1845" s="401"/>
      <c r="BNA1845" s="401"/>
      <c r="BNB1845" s="401"/>
      <c r="BNC1845" s="401"/>
      <c r="BND1845" s="401"/>
      <c r="BNE1845" s="401"/>
      <c r="BNF1845" s="401"/>
      <c r="BNG1845" s="401"/>
      <c r="BNH1845" s="401"/>
      <c r="BNI1845" s="401"/>
      <c r="BNJ1845" s="401"/>
      <c r="BNK1845" s="401"/>
      <c r="BNL1845" s="401"/>
      <c r="BNM1845" s="401"/>
      <c r="BNN1845" s="401"/>
      <c r="BNO1845" s="401"/>
      <c r="BNP1845" s="401"/>
      <c r="BNQ1845" s="401"/>
      <c r="BNR1845" s="401"/>
      <c r="BNS1845" s="401"/>
      <c r="BNT1845" s="401"/>
      <c r="BNU1845" s="401"/>
      <c r="BNV1845" s="401"/>
      <c r="BNW1845" s="401"/>
      <c r="BNX1845" s="401"/>
      <c r="BNY1845" s="401"/>
      <c r="BNZ1845" s="401"/>
      <c r="BOA1845" s="401"/>
      <c r="BOB1845" s="401"/>
      <c r="BOC1845" s="401"/>
      <c r="BOD1845" s="401"/>
      <c r="BOE1845" s="401"/>
      <c r="BOF1845" s="401"/>
      <c r="BOG1845" s="401"/>
      <c r="BOH1845" s="401"/>
      <c r="BOI1845" s="401"/>
      <c r="BOJ1845" s="401"/>
      <c r="BOK1845" s="401"/>
      <c r="BOL1845" s="401"/>
      <c r="BOM1845" s="401"/>
      <c r="BON1845" s="401"/>
      <c r="BOO1845" s="401"/>
      <c r="BOP1845" s="401"/>
      <c r="BOQ1845" s="401"/>
      <c r="BOR1845" s="401"/>
      <c r="BOS1845" s="401"/>
      <c r="BOT1845" s="401"/>
      <c r="BOU1845" s="401"/>
      <c r="BOV1845" s="401"/>
      <c r="BOW1845" s="401"/>
      <c r="BOX1845" s="401"/>
      <c r="BOY1845" s="401"/>
      <c r="BOZ1845" s="401"/>
      <c r="BPA1845" s="401"/>
      <c r="BPB1845" s="401"/>
      <c r="BPC1845" s="401"/>
      <c r="BPD1845" s="401"/>
      <c r="BPE1845" s="401"/>
      <c r="BPF1845" s="401"/>
      <c r="BPG1845" s="401"/>
      <c r="BPH1845" s="401"/>
      <c r="BPI1845" s="401"/>
      <c r="BPJ1845" s="401"/>
      <c r="BPK1845" s="401"/>
      <c r="BPL1845" s="401"/>
      <c r="BPM1845" s="401"/>
      <c r="BPN1845" s="401"/>
      <c r="BPO1845" s="401"/>
      <c r="BPP1845" s="401"/>
      <c r="BPQ1845" s="401"/>
      <c r="BPR1845" s="401"/>
      <c r="BPS1845" s="401"/>
      <c r="BPT1845" s="401"/>
      <c r="BPU1845" s="401"/>
      <c r="BPV1845" s="401"/>
      <c r="BPW1845" s="401"/>
      <c r="BPX1845" s="401"/>
      <c r="BPY1845" s="401"/>
      <c r="BPZ1845" s="401"/>
      <c r="BQA1845" s="401"/>
      <c r="BQB1845" s="401"/>
      <c r="BQC1845" s="401"/>
      <c r="BQD1845" s="401"/>
      <c r="BQE1845" s="401"/>
      <c r="BQF1845" s="401"/>
      <c r="BQG1845" s="401"/>
      <c r="BQH1845" s="401"/>
      <c r="BQI1845" s="401"/>
      <c r="BQJ1845" s="401"/>
      <c r="BQK1845" s="401"/>
      <c r="BQL1845" s="401"/>
      <c r="BQM1845" s="401"/>
      <c r="BQN1845" s="401"/>
      <c r="BQO1845" s="401"/>
      <c r="BQP1845" s="401"/>
      <c r="BQQ1845" s="401"/>
      <c r="BQR1845" s="401"/>
      <c r="BQS1845" s="401"/>
      <c r="BQT1845" s="401"/>
      <c r="BQU1845" s="401"/>
      <c r="BQV1845" s="401"/>
      <c r="BQW1845" s="401"/>
      <c r="BQX1845" s="401"/>
      <c r="BQY1845" s="401"/>
      <c r="BQZ1845" s="401"/>
      <c r="BRA1845" s="401"/>
      <c r="BRB1845" s="401"/>
      <c r="BRC1845" s="401"/>
      <c r="BRD1845" s="401"/>
      <c r="BRE1845" s="401"/>
      <c r="BRF1845" s="401"/>
      <c r="BRG1845" s="401"/>
      <c r="BRH1845" s="401"/>
      <c r="BRI1845" s="401"/>
      <c r="BRJ1845" s="401"/>
      <c r="BRK1845" s="401"/>
      <c r="BRL1845" s="401"/>
      <c r="BRM1845" s="401"/>
      <c r="BRN1845" s="401"/>
      <c r="BRO1845" s="401"/>
      <c r="BRP1845" s="401"/>
      <c r="BRQ1845" s="401"/>
      <c r="BRR1845" s="401"/>
      <c r="BRS1845" s="401"/>
      <c r="BRT1845" s="401"/>
      <c r="BRU1845" s="401"/>
      <c r="BRV1845" s="401"/>
      <c r="BRW1845" s="401"/>
      <c r="BRX1845" s="401"/>
      <c r="BRY1845" s="401"/>
      <c r="BRZ1845" s="401"/>
      <c r="BSA1845" s="401"/>
      <c r="BSB1845" s="401"/>
      <c r="BSC1845" s="401"/>
      <c r="BSD1845" s="401"/>
      <c r="BSE1845" s="401"/>
      <c r="BSF1845" s="401"/>
      <c r="BSG1845" s="401"/>
      <c r="BSH1845" s="401"/>
      <c r="BSI1845" s="401"/>
      <c r="BSJ1845" s="401"/>
      <c r="BSK1845" s="401"/>
      <c r="BSL1845" s="401"/>
      <c r="BSM1845" s="401"/>
      <c r="BSN1845" s="401"/>
      <c r="BSO1845" s="401"/>
      <c r="BSP1845" s="401"/>
      <c r="BSQ1845" s="401"/>
      <c r="BSR1845" s="401"/>
      <c r="BSS1845" s="401"/>
      <c r="BST1845" s="401"/>
      <c r="BSU1845" s="401"/>
      <c r="BSV1845" s="401"/>
      <c r="BSW1845" s="401"/>
      <c r="BSX1845" s="401"/>
      <c r="BSY1845" s="401"/>
      <c r="BSZ1845" s="401"/>
      <c r="BTA1845" s="401"/>
      <c r="BTB1845" s="401"/>
      <c r="BTC1845" s="401"/>
      <c r="BTD1845" s="401"/>
      <c r="BTE1845" s="401"/>
      <c r="BTF1845" s="401"/>
      <c r="BTG1845" s="401"/>
      <c r="BTH1845" s="401"/>
      <c r="BTI1845" s="401"/>
      <c r="BTJ1845" s="401"/>
      <c r="BTK1845" s="401"/>
      <c r="BTL1845" s="401"/>
      <c r="BTM1845" s="401"/>
      <c r="BTN1845" s="401"/>
      <c r="BTO1845" s="401"/>
      <c r="BTP1845" s="401"/>
      <c r="BTQ1845" s="401"/>
      <c r="BTR1845" s="401"/>
      <c r="BTS1845" s="401"/>
      <c r="BTT1845" s="401"/>
      <c r="BTU1845" s="401"/>
      <c r="BTV1845" s="401"/>
      <c r="BTW1845" s="401"/>
      <c r="BTX1845" s="401"/>
      <c r="BTY1845" s="401"/>
      <c r="BTZ1845" s="401"/>
      <c r="BUA1845" s="401"/>
      <c r="BUB1845" s="401"/>
      <c r="BUC1845" s="401"/>
      <c r="BUD1845" s="401"/>
      <c r="BUE1845" s="401"/>
      <c r="BUF1845" s="401"/>
      <c r="BUG1845" s="401"/>
      <c r="BUH1845" s="401"/>
      <c r="BUI1845" s="401"/>
      <c r="BUJ1845" s="401"/>
      <c r="BUK1845" s="401"/>
      <c r="BUL1845" s="401"/>
      <c r="BUM1845" s="401"/>
      <c r="BUN1845" s="401"/>
      <c r="BUO1845" s="401"/>
      <c r="BUP1845" s="401"/>
      <c r="BUQ1845" s="401"/>
      <c r="BUR1845" s="401"/>
      <c r="BUS1845" s="401"/>
      <c r="BUT1845" s="401"/>
      <c r="BUU1845" s="401"/>
      <c r="BUV1845" s="401"/>
      <c r="BUW1845" s="401"/>
      <c r="BUX1845" s="401"/>
      <c r="BUY1845" s="401"/>
      <c r="BUZ1845" s="401"/>
      <c r="BVA1845" s="401"/>
      <c r="BVB1845" s="401"/>
      <c r="BVC1845" s="401"/>
      <c r="BVD1845" s="401"/>
      <c r="BVE1845" s="401"/>
      <c r="BVF1845" s="401"/>
      <c r="BVG1845" s="401"/>
      <c r="BVH1845" s="401"/>
      <c r="BVI1845" s="401"/>
      <c r="BVJ1845" s="401"/>
      <c r="BVK1845" s="401"/>
      <c r="BVL1845" s="401"/>
      <c r="BVM1845" s="401"/>
      <c r="BVN1845" s="401"/>
      <c r="BVO1845" s="401"/>
      <c r="BVP1845" s="401"/>
      <c r="BVQ1845" s="401"/>
      <c r="BVR1845" s="401"/>
      <c r="BVS1845" s="401"/>
      <c r="BVT1845" s="401"/>
      <c r="BVU1845" s="401"/>
      <c r="BVV1845" s="401"/>
      <c r="BVW1845" s="401"/>
      <c r="BVX1845" s="401"/>
      <c r="BVY1845" s="401"/>
      <c r="BVZ1845" s="401"/>
      <c r="BWA1845" s="401"/>
      <c r="BWB1845" s="401"/>
      <c r="BWC1845" s="401"/>
      <c r="BWD1845" s="401"/>
      <c r="BWE1845" s="401"/>
      <c r="BWF1845" s="401"/>
      <c r="BWG1845" s="401"/>
      <c r="BWH1845" s="401"/>
      <c r="BWI1845" s="401"/>
      <c r="BWJ1845" s="401"/>
      <c r="BWK1845" s="401"/>
      <c r="BWL1845" s="401"/>
      <c r="BWM1845" s="401"/>
      <c r="BWN1845" s="401"/>
      <c r="BWO1845" s="401"/>
      <c r="BWP1845" s="401"/>
      <c r="BWQ1845" s="401"/>
      <c r="BWR1845" s="401"/>
      <c r="BWS1845" s="401"/>
      <c r="BWT1845" s="401"/>
      <c r="BWU1845" s="401"/>
      <c r="BWV1845" s="401"/>
      <c r="BWW1845" s="401"/>
      <c r="BWX1845" s="401"/>
      <c r="BWY1845" s="401"/>
      <c r="BWZ1845" s="401"/>
      <c r="BXA1845" s="401"/>
      <c r="BXB1845" s="401"/>
      <c r="BXC1845" s="401"/>
      <c r="BXD1845" s="401"/>
      <c r="BXE1845" s="401"/>
      <c r="BXF1845" s="401"/>
      <c r="BXG1845" s="401"/>
      <c r="BXH1845" s="401"/>
      <c r="BXI1845" s="401"/>
      <c r="BXJ1845" s="401"/>
      <c r="BXK1845" s="401"/>
      <c r="BXL1845" s="401"/>
      <c r="BXM1845" s="401"/>
      <c r="BXN1845" s="401"/>
      <c r="BXO1845" s="401"/>
      <c r="BXP1845" s="401"/>
      <c r="BXQ1845" s="401"/>
      <c r="BXR1845" s="401"/>
      <c r="BXS1845" s="401"/>
      <c r="BXT1845" s="401"/>
      <c r="BXU1845" s="401"/>
      <c r="BXV1845" s="401"/>
      <c r="BXW1845" s="401"/>
      <c r="BXX1845" s="401"/>
      <c r="BXY1845" s="401"/>
      <c r="BXZ1845" s="401"/>
      <c r="BYA1845" s="401"/>
      <c r="BYB1845" s="401"/>
      <c r="BYC1845" s="401"/>
      <c r="BYD1845" s="401"/>
      <c r="BYE1845" s="401"/>
      <c r="BYF1845" s="401"/>
      <c r="BYG1845" s="401"/>
      <c r="BYH1845" s="401"/>
      <c r="BYI1845" s="401"/>
      <c r="BYJ1845" s="401"/>
      <c r="BYK1845" s="401"/>
      <c r="BYL1845" s="401"/>
      <c r="BYM1845" s="401"/>
      <c r="BYN1845" s="401"/>
      <c r="BYO1845" s="401"/>
      <c r="BYP1845" s="401"/>
      <c r="BYQ1845" s="401"/>
      <c r="BYR1845" s="401"/>
      <c r="BYS1845" s="401"/>
      <c r="BYT1845" s="401"/>
      <c r="BYU1845" s="401"/>
      <c r="BYV1845" s="401"/>
      <c r="BYW1845" s="401"/>
      <c r="BYX1845" s="401"/>
      <c r="BYY1845" s="401"/>
      <c r="BYZ1845" s="401"/>
      <c r="BZA1845" s="401"/>
      <c r="BZB1845" s="401"/>
      <c r="BZC1845" s="401"/>
      <c r="BZD1845" s="401"/>
      <c r="BZE1845" s="401"/>
      <c r="BZF1845" s="401"/>
      <c r="BZG1845" s="401"/>
      <c r="BZH1845" s="401"/>
      <c r="BZI1845" s="401"/>
      <c r="BZJ1845" s="401"/>
      <c r="BZK1845" s="401"/>
      <c r="BZL1845" s="401"/>
      <c r="BZM1845" s="401"/>
      <c r="BZN1845" s="401"/>
      <c r="BZO1845" s="401"/>
      <c r="BZP1845" s="401"/>
      <c r="BZQ1845" s="401"/>
      <c r="BZR1845" s="401"/>
      <c r="BZS1845" s="401"/>
      <c r="BZT1845" s="401"/>
      <c r="BZU1845" s="401"/>
      <c r="BZV1845" s="401"/>
      <c r="BZW1845" s="401"/>
      <c r="BZX1845" s="401"/>
      <c r="BZY1845" s="401"/>
      <c r="BZZ1845" s="401"/>
      <c r="CAA1845" s="401"/>
      <c r="CAB1845" s="401"/>
      <c r="CAC1845" s="401"/>
      <c r="CAD1845" s="401"/>
      <c r="CAE1845" s="401"/>
      <c r="CAF1845" s="401"/>
      <c r="CAG1845" s="401"/>
      <c r="CAH1845" s="401"/>
      <c r="CAI1845" s="401"/>
      <c r="CAJ1845" s="401"/>
      <c r="CAK1845" s="401"/>
      <c r="CAL1845" s="401"/>
      <c r="CAM1845" s="401"/>
      <c r="CAN1845" s="401"/>
      <c r="CAO1845" s="401"/>
      <c r="CAP1845" s="401"/>
      <c r="CAQ1845" s="401"/>
      <c r="CAR1845" s="401"/>
      <c r="CAS1845" s="401"/>
      <c r="CAT1845" s="401"/>
      <c r="CAU1845" s="401"/>
      <c r="CAV1845" s="401"/>
      <c r="CAW1845" s="401"/>
      <c r="CAX1845" s="401"/>
      <c r="CAY1845" s="401"/>
      <c r="CAZ1845" s="401"/>
      <c r="CBA1845" s="401"/>
      <c r="CBB1845" s="401"/>
      <c r="CBC1845" s="401"/>
      <c r="CBD1845" s="401"/>
      <c r="CBE1845" s="401"/>
      <c r="CBF1845" s="401"/>
      <c r="CBG1845" s="401"/>
      <c r="CBH1845" s="401"/>
      <c r="CBI1845" s="401"/>
      <c r="CBJ1845" s="401"/>
      <c r="CBK1845" s="401"/>
      <c r="CBL1845" s="401"/>
      <c r="CBM1845" s="401"/>
      <c r="CBN1845" s="401"/>
      <c r="CBO1845" s="401"/>
      <c r="CBP1845" s="401"/>
      <c r="CBQ1845" s="401"/>
      <c r="CBR1845" s="401"/>
      <c r="CBS1845" s="401"/>
      <c r="CBT1845" s="401"/>
      <c r="CBU1845" s="401"/>
      <c r="CBV1845" s="401"/>
      <c r="CBW1845" s="401"/>
      <c r="CBX1845" s="401"/>
      <c r="CBY1845" s="401"/>
      <c r="CBZ1845" s="401"/>
      <c r="CCA1845" s="401"/>
      <c r="CCB1845" s="401"/>
      <c r="CCC1845" s="401"/>
      <c r="CCD1845" s="401"/>
      <c r="CCE1845" s="401"/>
      <c r="CCF1845" s="401"/>
      <c r="CCG1845" s="401"/>
      <c r="CCH1845" s="401"/>
      <c r="CCI1845" s="401"/>
      <c r="CCJ1845" s="401"/>
      <c r="CCK1845" s="401"/>
      <c r="CCL1845" s="401"/>
      <c r="CCM1845" s="401"/>
      <c r="CCN1845" s="401"/>
      <c r="CCO1845" s="401"/>
      <c r="CCP1845" s="401"/>
      <c r="CCQ1845" s="401"/>
      <c r="CCR1845" s="401"/>
      <c r="CCS1845" s="401"/>
      <c r="CCT1845" s="401"/>
      <c r="CCU1845" s="401"/>
      <c r="CCV1845" s="401"/>
      <c r="CCW1845" s="401"/>
      <c r="CCX1845" s="401"/>
      <c r="CCY1845" s="401"/>
      <c r="CCZ1845" s="401"/>
      <c r="CDA1845" s="401"/>
      <c r="CDB1845" s="401"/>
      <c r="CDC1845" s="401"/>
      <c r="CDD1845" s="401"/>
      <c r="CDE1845" s="401"/>
      <c r="CDF1845" s="401"/>
      <c r="CDG1845" s="401"/>
      <c r="CDH1845" s="401"/>
      <c r="CDI1845" s="401"/>
      <c r="CDJ1845" s="401"/>
      <c r="CDK1845" s="401"/>
      <c r="CDL1845" s="401"/>
      <c r="CDM1845" s="401"/>
      <c r="CDN1845" s="401"/>
      <c r="CDO1845" s="401"/>
      <c r="CDP1845" s="401"/>
      <c r="CDQ1845" s="401"/>
      <c r="CDR1845" s="401"/>
      <c r="CDS1845" s="401"/>
      <c r="CDT1845" s="401"/>
      <c r="CDU1845" s="401"/>
      <c r="CDV1845" s="401"/>
      <c r="CDW1845" s="401"/>
      <c r="CDX1845" s="401"/>
      <c r="CDY1845" s="401"/>
      <c r="CDZ1845" s="401"/>
      <c r="CEA1845" s="401"/>
      <c r="CEB1845" s="401"/>
      <c r="CEC1845" s="401"/>
      <c r="CED1845" s="401"/>
      <c r="CEE1845" s="401"/>
      <c r="CEF1845" s="401"/>
      <c r="CEG1845" s="401"/>
      <c r="CEH1845" s="401"/>
      <c r="CEI1845" s="401"/>
      <c r="CEJ1845" s="401"/>
      <c r="CEK1845" s="401"/>
      <c r="CEL1845" s="401"/>
      <c r="CEM1845" s="401"/>
      <c r="CEN1845" s="401"/>
      <c r="CEO1845" s="401"/>
      <c r="CEP1845" s="401"/>
      <c r="CEQ1845" s="401"/>
      <c r="CER1845" s="401"/>
      <c r="CES1845" s="401"/>
      <c r="CET1845" s="401"/>
      <c r="CEU1845" s="401"/>
      <c r="CEV1845" s="401"/>
      <c r="CEW1845" s="401"/>
      <c r="CEX1845" s="401"/>
      <c r="CEY1845" s="401"/>
      <c r="CEZ1845" s="401"/>
      <c r="CFA1845" s="401"/>
      <c r="CFB1845" s="401"/>
      <c r="CFC1845" s="401"/>
      <c r="CFD1845" s="401"/>
      <c r="CFE1845" s="401"/>
      <c r="CFF1845" s="401"/>
      <c r="CFG1845" s="401"/>
      <c r="CFH1845" s="401"/>
      <c r="CFI1845" s="401"/>
      <c r="CFJ1845" s="401"/>
      <c r="CFK1845" s="401"/>
      <c r="CFL1845" s="401"/>
      <c r="CFM1845" s="401"/>
      <c r="CFN1845" s="401"/>
      <c r="CFO1845" s="401"/>
      <c r="CFP1845" s="401"/>
      <c r="CFQ1845" s="401"/>
      <c r="CFR1845" s="401"/>
      <c r="CFS1845" s="401"/>
      <c r="CFT1845" s="401"/>
      <c r="CFU1845" s="401"/>
      <c r="CFV1845" s="401"/>
      <c r="CFW1845" s="401"/>
      <c r="CFX1845" s="401"/>
      <c r="CFY1845" s="401"/>
      <c r="CFZ1845" s="401"/>
      <c r="CGA1845" s="401"/>
      <c r="CGB1845" s="401"/>
      <c r="CGC1845" s="401"/>
      <c r="CGD1845" s="401"/>
      <c r="CGE1845" s="401"/>
      <c r="CGF1845" s="401"/>
      <c r="CGG1845" s="401"/>
      <c r="CGH1845" s="401"/>
      <c r="CGI1845" s="401"/>
      <c r="CGJ1845" s="401"/>
      <c r="CGK1845" s="401"/>
      <c r="CGL1845" s="401"/>
      <c r="CGM1845" s="401"/>
      <c r="CGN1845" s="401"/>
      <c r="CGO1845" s="401"/>
      <c r="CGP1845" s="401"/>
      <c r="CGQ1845" s="401"/>
      <c r="CGR1845" s="401"/>
      <c r="CGS1845" s="401"/>
      <c r="CGT1845" s="401"/>
      <c r="CGU1845" s="401"/>
      <c r="CGV1845" s="401"/>
      <c r="CGW1845" s="401"/>
      <c r="CGX1845" s="401"/>
      <c r="CGY1845" s="401"/>
      <c r="CGZ1845" s="401"/>
      <c r="CHA1845" s="401"/>
      <c r="CHB1845" s="401"/>
      <c r="CHC1845" s="401"/>
      <c r="CHD1845" s="401"/>
      <c r="CHE1845" s="401"/>
      <c r="CHF1845" s="401"/>
      <c r="CHG1845" s="401"/>
      <c r="CHH1845" s="401"/>
      <c r="CHI1845" s="401"/>
      <c r="CHJ1845" s="401"/>
      <c r="CHK1845" s="401"/>
      <c r="CHL1845" s="401"/>
      <c r="CHM1845" s="401"/>
      <c r="CHN1845" s="401"/>
      <c r="CHO1845" s="401"/>
      <c r="CHP1845" s="401"/>
      <c r="CHQ1845" s="401"/>
      <c r="CHR1845" s="401"/>
      <c r="CHS1845" s="401"/>
      <c r="CHT1845" s="401"/>
      <c r="CHU1845" s="401"/>
      <c r="CHV1845" s="401"/>
      <c r="CHW1845" s="401"/>
      <c r="CHX1845" s="401"/>
      <c r="CHY1845" s="401"/>
      <c r="CHZ1845" s="401"/>
      <c r="CIA1845" s="401"/>
      <c r="CIB1845" s="401"/>
      <c r="CIC1845" s="401"/>
      <c r="CID1845" s="401"/>
      <c r="CIE1845" s="401"/>
      <c r="CIF1845" s="401"/>
      <c r="CIG1845" s="401"/>
      <c r="CIH1845" s="401"/>
      <c r="CII1845" s="401"/>
      <c r="CIJ1845" s="401"/>
      <c r="CIK1845" s="401"/>
      <c r="CIL1845" s="401"/>
      <c r="CIM1845" s="401"/>
      <c r="CIN1845" s="401"/>
      <c r="CIO1845" s="401"/>
      <c r="CIP1845" s="401"/>
      <c r="CIQ1845" s="401"/>
      <c r="CIR1845" s="401"/>
      <c r="CIS1845" s="401"/>
      <c r="CIT1845" s="401"/>
      <c r="CIU1845" s="401"/>
      <c r="CIV1845" s="401"/>
      <c r="CIW1845" s="401"/>
      <c r="CIX1845" s="401"/>
      <c r="CIY1845" s="401"/>
      <c r="CIZ1845" s="401"/>
      <c r="CJA1845" s="401"/>
      <c r="CJB1845" s="401"/>
      <c r="CJC1845" s="401"/>
      <c r="CJD1845" s="401"/>
      <c r="CJE1845" s="401"/>
      <c r="CJF1845" s="401"/>
      <c r="CJG1845" s="401"/>
      <c r="CJH1845" s="401"/>
      <c r="CJI1845" s="401"/>
      <c r="CJJ1845" s="401"/>
      <c r="CJK1845" s="401"/>
      <c r="CJL1845" s="401"/>
      <c r="CJM1845" s="401"/>
      <c r="CJN1845" s="401"/>
      <c r="CJO1845" s="401"/>
      <c r="CJP1845" s="401"/>
      <c r="CJQ1845" s="401"/>
      <c r="CJR1845" s="401"/>
      <c r="CJS1845" s="401"/>
      <c r="CJT1845" s="401"/>
      <c r="CJU1845" s="401"/>
      <c r="CJV1845" s="401"/>
      <c r="CJW1845" s="401"/>
      <c r="CJX1845" s="401"/>
      <c r="CJY1845" s="401"/>
      <c r="CJZ1845" s="401"/>
      <c r="CKA1845" s="401"/>
      <c r="CKB1845" s="401"/>
      <c r="CKC1845" s="401"/>
      <c r="CKD1845" s="401"/>
      <c r="CKE1845" s="401"/>
      <c r="CKF1845" s="401"/>
      <c r="CKG1845" s="401"/>
      <c r="CKH1845" s="401"/>
      <c r="CKI1845" s="401"/>
      <c r="CKJ1845" s="401"/>
      <c r="CKK1845" s="401"/>
      <c r="CKL1845" s="401"/>
      <c r="CKM1845" s="401"/>
      <c r="CKN1845" s="401"/>
      <c r="CKO1845" s="401"/>
      <c r="CKP1845" s="401"/>
      <c r="CKQ1845" s="401"/>
      <c r="CKR1845" s="401"/>
      <c r="CKS1845" s="401"/>
      <c r="CKT1845" s="401"/>
      <c r="CKU1845" s="401"/>
      <c r="CKV1845" s="401"/>
      <c r="CKW1845" s="401"/>
      <c r="CKX1845" s="401"/>
      <c r="CKY1845" s="401"/>
      <c r="CKZ1845" s="401"/>
      <c r="CLA1845" s="401"/>
      <c r="CLB1845" s="401"/>
      <c r="CLC1845" s="401"/>
      <c r="CLD1845" s="401"/>
      <c r="CLE1845" s="401"/>
      <c r="CLF1845" s="401"/>
      <c r="CLG1845" s="401"/>
      <c r="CLH1845" s="401"/>
      <c r="CLI1845" s="401"/>
      <c r="CLJ1845" s="401"/>
      <c r="CLK1845" s="401"/>
      <c r="CLL1845" s="401"/>
      <c r="CLM1845" s="401"/>
      <c r="CLN1845" s="401"/>
      <c r="CLO1845" s="401"/>
      <c r="CLP1845" s="401"/>
      <c r="CLQ1845" s="401"/>
      <c r="CLR1845" s="401"/>
      <c r="CLS1845" s="401"/>
      <c r="CLT1845" s="401"/>
      <c r="CLU1845" s="401"/>
      <c r="CLV1845" s="401"/>
      <c r="CLW1845" s="401"/>
      <c r="CLX1845" s="401"/>
      <c r="CLY1845" s="401"/>
      <c r="CLZ1845" s="401"/>
      <c r="CMA1845" s="401"/>
      <c r="CMB1845" s="401"/>
      <c r="CMC1845" s="401"/>
      <c r="CMD1845" s="401"/>
      <c r="CME1845" s="401"/>
      <c r="CMF1845" s="401"/>
      <c r="CMG1845" s="401"/>
      <c r="CMH1845" s="401"/>
      <c r="CMI1845" s="401"/>
      <c r="CMJ1845" s="401"/>
      <c r="CMK1845" s="401"/>
      <c r="CML1845" s="401"/>
      <c r="CMM1845" s="401"/>
      <c r="CMN1845" s="401"/>
      <c r="CMO1845" s="401"/>
      <c r="CMP1845" s="401"/>
      <c r="CMQ1845" s="401"/>
      <c r="CMR1845" s="401"/>
      <c r="CMS1845" s="401"/>
      <c r="CMT1845" s="401"/>
      <c r="CMU1845" s="401"/>
      <c r="CMV1845" s="401"/>
      <c r="CMW1845" s="401"/>
      <c r="CMX1845" s="401"/>
      <c r="CMY1845" s="401"/>
      <c r="CMZ1845" s="401"/>
      <c r="CNA1845" s="401"/>
      <c r="CNB1845" s="401"/>
      <c r="CNC1845" s="401"/>
      <c r="CND1845" s="401"/>
      <c r="CNE1845" s="401"/>
      <c r="CNF1845" s="401"/>
      <c r="CNG1845" s="401"/>
      <c r="CNH1845" s="401"/>
      <c r="CNI1845" s="401"/>
      <c r="CNJ1845" s="401"/>
      <c r="CNK1845" s="401"/>
      <c r="CNL1845" s="401"/>
      <c r="CNM1845" s="401"/>
      <c r="CNN1845" s="401"/>
      <c r="CNO1845" s="401"/>
      <c r="CNP1845" s="401"/>
      <c r="CNQ1845" s="401"/>
      <c r="CNR1845" s="401"/>
      <c r="CNS1845" s="401"/>
      <c r="CNT1845" s="401"/>
      <c r="CNU1845" s="401"/>
      <c r="CNV1845" s="401"/>
      <c r="CNW1845" s="401"/>
      <c r="CNX1845" s="401"/>
      <c r="CNY1845" s="401"/>
      <c r="CNZ1845" s="401"/>
      <c r="COA1845" s="401"/>
      <c r="COB1845" s="401"/>
      <c r="COC1845" s="401"/>
      <c r="COD1845" s="401"/>
      <c r="COE1845" s="401"/>
      <c r="COF1845" s="401"/>
      <c r="COG1845" s="401"/>
      <c r="COH1845" s="401"/>
      <c r="COI1845" s="401"/>
      <c r="COJ1845" s="401"/>
      <c r="COK1845" s="401"/>
      <c r="COL1845" s="401"/>
      <c r="COM1845" s="401"/>
      <c r="CON1845" s="401"/>
      <c r="COO1845" s="401"/>
      <c r="COP1845" s="401"/>
      <c r="COQ1845" s="401"/>
      <c r="COR1845" s="401"/>
      <c r="COS1845" s="401"/>
      <c r="COT1845" s="401"/>
      <c r="COU1845" s="401"/>
      <c r="COV1845" s="401"/>
      <c r="COW1845" s="401"/>
      <c r="COX1845" s="401"/>
      <c r="COY1845" s="401"/>
      <c r="COZ1845" s="401"/>
      <c r="CPA1845" s="401"/>
      <c r="CPB1845" s="401"/>
      <c r="CPC1845" s="401"/>
      <c r="CPD1845" s="401"/>
      <c r="CPE1845" s="401"/>
      <c r="CPF1845" s="401"/>
      <c r="CPG1845" s="401"/>
      <c r="CPH1845" s="401"/>
      <c r="CPI1845" s="401"/>
      <c r="CPJ1845" s="401"/>
      <c r="CPK1845" s="401"/>
      <c r="CPL1845" s="401"/>
      <c r="CPM1845" s="401"/>
      <c r="CPN1845" s="401"/>
      <c r="CPO1845" s="401"/>
      <c r="CPP1845" s="401"/>
      <c r="CPQ1845" s="401"/>
      <c r="CPR1845" s="401"/>
      <c r="CPS1845" s="401"/>
      <c r="CPT1845" s="401"/>
      <c r="CPU1845" s="401"/>
      <c r="CPV1845" s="401"/>
      <c r="CPW1845" s="401"/>
      <c r="CPX1845" s="401"/>
      <c r="CPY1845" s="401"/>
      <c r="CPZ1845" s="401"/>
      <c r="CQA1845" s="401"/>
      <c r="CQB1845" s="401"/>
      <c r="CQC1845" s="401"/>
      <c r="CQD1845" s="401"/>
      <c r="CQE1845" s="401"/>
      <c r="CQF1845" s="401"/>
      <c r="CQG1845" s="401"/>
      <c r="CQH1845" s="401"/>
      <c r="CQI1845" s="401"/>
      <c r="CQJ1845" s="401"/>
      <c r="CQK1845" s="401"/>
      <c r="CQL1845" s="401"/>
      <c r="CQM1845" s="401"/>
      <c r="CQN1845" s="401"/>
      <c r="CQO1845" s="401"/>
      <c r="CQP1845" s="401"/>
      <c r="CQQ1845" s="401"/>
      <c r="CQR1845" s="401"/>
      <c r="CQS1845" s="401"/>
      <c r="CQT1845" s="401"/>
      <c r="CQU1845" s="401"/>
      <c r="CQV1845" s="401"/>
      <c r="CQW1845" s="401"/>
      <c r="CQX1845" s="401"/>
      <c r="CQY1845" s="401"/>
      <c r="CQZ1845" s="401"/>
      <c r="CRA1845" s="401"/>
      <c r="CRB1845" s="401"/>
      <c r="CRC1845" s="401"/>
      <c r="CRD1845" s="401"/>
      <c r="CRE1845" s="401"/>
      <c r="CRF1845" s="401"/>
      <c r="CRG1845" s="401"/>
      <c r="CRH1845" s="401"/>
      <c r="CRI1845" s="401"/>
      <c r="CRJ1845" s="401"/>
      <c r="CRK1845" s="401"/>
      <c r="CRL1845" s="401"/>
      <c r="CRM1845" s="401"/>
      <c r="CRN1845" s="401"/>
      <c r="CRO1845" s="401"/>
      <c r="CRP1845" s="401"/>
      <c r="CRQ1845" s="401"/>
      <c r="CRR1845" s="401"/>
      <c r="CRS1845" s="401"/>
      <c r="CRT1845" s="401"/>
      <c r="CRU1845" s="401"/>
      <c r="CRV1845" s="401"/>
      <c r="CRW1845" s="401"/>
      <c r="CRX1845" s="401"/>
      <c r="CRY1845" s="401"/>
      <c r="CRZ1845" s="401"/>
      <c r="CSA1845" s="401"/>
      <c r="CSB1845" s="401"/>
      <c r="CSC1845" s="401"/>
      <c r="CSD1845" s="401"/>
      <c r="CSE1845" s="401"/>
      <c r="CSF1845" s="401"/>
      <c r="CSG1845" s="401"/>
      <c r="CSH1845" s="401"/>
      <c r="CSI1845" s="401"/>
      <c r="CSJ1845" s="401"/>
      <c r="CSK1845" s="401"/>
      <c r="CSL1845" s="401"/>
      <c r="CSM1845" s="401"/>
      <c r="CSN1845" s="401"/>
      <c r="CSO1845" s="401"/>
      <c r="CSP1845" s="401"/>
      <c r="CSQ1845" s="401"/>
      <c r="CSR1845" s="401"/>
      <c r="CSS1845" s="401"/>
      <c r="CST1845" s="401"/>
      <c r="CSU1845" s="401"/>
      <c r="CSV1845" s="401"/>
      <c r="CSW1845" s="401"/>
      <c r="CSX1845" s="401"/>
      <c r="CSY1845" s="401"/>
      <c r="CSZ1845" s="401"/>
      <c r="CTA1845" s="401"/>
      <c r="CTB1845" s="401"/>
      <c r="CTC1845" s="401"/>
      <c r="CTD1845" s="401"/>
      <c r="CTE1845" s="401"/>
      <c r="CTF1845" s="401"/>
      <c r="CTG1845" s="401"/>
      <c r="CTH1845" s="401"/>
      <c r="CTI1845" s="401"/>
      <c r="CTJ1845" s="401"/>
      <c r="CTK1845" s="401"/>
      <c r="CTL1845" s="401"/>
      <c r="CTM1845" s="401"/>
      <c r="CTN1845" s="401"/>
      <c r="CTO1845" s="401"/>
      <c r="CTP1845" s="401"/>
      <c r="CTQ1845" s="401"/>
      <c r="CTR1845" s="401"/>
      <c r="CTS1845" s="401"/>
      <c r="CTT1845" s="401"/>
      <c r="CTU1845" s="401"/>
      <c r="CTV1845" s="401"/>
      <c r="CTW1845" s="401"/>
      <c r="CTX1845" s="401"/>
      <c r="CTY1845" s="401"/>
      <c r="CTZ1845" s="401"/>
      <c r="CUA1845" s="401"/>
      <c r="CUB1845" s="401"/>
      <c r="CUC1845" s="401"/>
      <c r="CUD1845" s="401"/>
      <c r="CUE1845" s="401"/>
      <c r="CUF1845" s="401"/>
      <c r="CUG1845" s="401"/>
      <c r="CUH1845" s="401"/>
      <c r="CUI1845" s="401"/>
      <c r="CUJ1845" s="401"/>
      <c r="CUK1845" s="401"/>
      <c r="CUL1845" s="401"/>
      <c r="CUM1845" s="401"/>
      <c r="CUN1845" s="401"/>
      <c r="CUO1845" s="401"/>
      <c r="CUP1845" s="401"/>
      <c r="CUQ1845" s="401"/>
      <c r="CUR1845" s="401"/>
      <c r="CUS1845" s="401"/>
      <c r="CUT1845" s="401"/>
      <c r="CUU1845" s="401"/>
      <c r="CUV1845" s="401"/>
      <c r="CUW1845" s="401"/>
      <c r="CUX1845" s="401"/>
      <c r="CUY1845" s="401"/>
      <c r="CUZ1845" s="401"/>
      <c r="CVA1845" s="401"/>
      <c r="CVB1845" s="401"/>
      <c r="CVC1845" s="401"/>
      <c r="CVD1845" s="401"/>
      <c r="CVE1845" s="401"/>
      <c r="CVF1845" s="401"/>
      <c r="CVG1845" s="401"/>
      <c r="CVH1845" s="401"/>
      <c r="CVI1845" s="401"/>
      <c r="CVJ1845" s="401"/>
      <c r="CVK1845" s="401"/>
      <c r="CVL1845" s="401"/>
      <c r="CVM1845" s="401"/>
      <c r="CVN1845" s="401"/>
      <c r="CVO1845" s="401"/>
      <c r="CVP1845" s="401"/>
      <c r="CVQ1845" s="401"/>
      <c r="CVR1845" s="401"/>
      <c r="CVS1845" s="401"/>
      <c r="CVT1845" s="401"/>
      <c r="CVU1845" s="401"/>
      <c r="CVV1845" s="401"/>
      <c r="CVW1845" s="401"/>
      <c r="CVX1845" s="401"/>
      <c r="CVY1845" s="401"/>
      <c r="CVZ1845" s="401"/>
      <c r="CWA1845" s="401"/>
      <c r="CWB1845" s="401"/>
      <c r="CWC1845" s="401"/>
      <c r="CWD1845" s="401"/>
      <c r="CWE1845" s="401"/>
      <c r="CWF1845" s="401"/>
      <c r="CWG1845" s="401"/>
      <c r="CWH1845" s="401"/>
      <c r="CWI1845" s="401"/>
      <c r="CWJ1845" s="401"/>
      <c r="CWK1845" s="401"/>
      <c r="CWL1845" s="401"/>
      <c r="CWM1845" s="401"/>
      <c r="CWN1845" s="401"/>
      <c r="CWO1845" s="401"/>
      <c r="CWP1845" s="401"/>
      <c r="CWQ1845" s="401"/>
      <c r="CWR1845" s="401"/>
      <c r="CWS1845" s="401"/>
      <c r="CWT1845" s="401"/>
      <c r="CWU1845" s="401"/>
      <c r="CWV1845" s="401"/>
      <c r="CWW1845" s="401"/>
      <c r="CWX1845" s="401"/>
      <c r="CWY1845" s="401"/>
      <c r="CWZ1845" s="401"/>
      <c r="CXA1845" s="401"/>
      <c r="CXB1845" s="401"/>
      <c r="CXC1845" s="401"/>
      <c r="CXD1845" s="401"/>
      <c r="CXE1845" s="401"/>
      <c r="CXF1845" s="401"/>
      <c r="CXG1845" s="401"/>
      <c r="CXH1845" s="401"/>
      <c r="CXI1845" s="401"/>
      <c r="CXJ1845" s="401"/>
      <c r="CXK1845" s="401"/>
      <c r="CXL1845" s="401"/>
      <c r="CXM1845" s="401"/>
      <c r="CXN1845" s="401"/>
      <c r="CXO1845" s="401"/>
      <c r="CXP1845" s="401"/>
      <c r="CXQ1845" s="401"/>
      <c r="CXR1845" s="401"/>
      <c r="CXS1845" s="401"/>
      <c r="CXT1845" s="401"/>
      <c r="CXU1845" s="401"/>
      <c r="CXV1845" s="401"/>
      <c r="CXW1845" s="401"/>
      <c r="CXX1845" s="401"/>
      <c r="CXY1845" s="401"/>
      <c r="CXZ1845" s="401"/>
      <c r="CYA1845" s="401"/>
      <c r="CYB1845" s="401"/>
      <c r="CYC1845" s="401"/>
      <c r="CYD1845" s="401"/>
      <c r="CYE1845" s="401"/>
      <c r="CYF1845" s="401"/>
      <c r="CYG1845" s="401"/>
      <c r="CYH1845" s="401"/>
      <c r="CYI1845" s="401"/>
      <c r="CYJ1845" s="401"/>
      <c r="CYK1845" s="401"/>
      <c r="CYL1845" s="401"/>
      <c r="CYM1845" s="401"/>
      <c r="CYN1845" s="401"/>
      <c r="CYO1845" s="401"/>
      <c r="CYP1845" s="401"/>
      <c r="CYQ1845" s="401"/>
      <c r="CYR1845" s="401"/>
      <c r="CYS1845" s="401"/>
      <c r="CYT1845" s="401"/>
      <c r="CYU1845" s="401"/>
      <c r="CYV1845" s="401"/>
      <c r="CYW1845" s="401"/>
      <c r="CYX1845" s="401"/>
      <c r="CYY1845" s="401"/>
      <c r="CYZ1845" s="401"/>
      <c r="CZA1845" s="401"/>
      <c r="CZB1845" s="401"/>
      <c r="CZC1845" s="401"/>
      <c r="CZD1845" s="401"/>
      <c r="CZE1845" s="401"/>
      <c r="CZF1845" s="401"/>
      <c r="CZG1845" s="401"/>
      <c r="CZH1845" s="401"/>
      <c r="CZI1845" s="401"/>
      <c r="CZJ1845" s="401"/>
      <c r="CZK1845" s="401"/>
      <c r="CZL1845" s="401"/>
      <c r="CZM1845" s="401"/>
      <c r="CZN1845" s="401"/>
      <c r="CZO1845" s="401"/>
      <c r="CZP1845" s="401"/>
      <c r="CZQ1845" s="401"/>
      <c r="CZR1845" s="401"/>
      <c r="CZS1845" s="401"/>
      <c r="CZT1845" s="401"/>
      <c r="CZU1845" s="401"/>
      <c r="CZV1845" s="401"/>
      <c r="CZW1845" s="401"/>
      <c r="CZX1845" s="401"/>
      <c r="CZY1845" s="401"/>
      <c r="CZZ1845" s="401"/>
      <c r="DAA1845" s="401"/>
      <c r="DAB1845" s="401"/>
      <c r="DAC1845" s="401"/>
      <c r="DAD1845" s="401"/>
      <c r="DAE1845" s="401"/>
      <c r="DAF1845" s="401"/>
      <c r="DAG1845" s="401"/>
      <c r="DAH1845" s="401"/>
      <c r="DAI1845" s="401"/>
      <c r="DAJ1845" s="401"/>
      <c r="DAK1845" s="401"/>
      <c r="DAL1845" s="401"/>
      <c r="DAM1845" s="401"/>
      <c r="DAN1845" s="401"/>
      <c r="DAO1845" s="401"/>
      <c r="DAP1845" s="401"/>
      <c r="DAQ1845" s="401"/>
      <c r="DAR1845" s="401"/>
      <c r="DAS1845" s="401"/>
      <c r="DAT1845" s="401"/>
      <c r="DAU1845" s="401"/>
      <c r="DAV1845" s="401"/>
      <c r="DAW1845" s="401"/>
      <c r="DAX1845" s="401"/>
      <c r="DAY1845" s="401"/>
      <c r="DAZ1845" s="401"/>
      <c r="DBA1845" s="401"/>
      <c r="DBB1845" s="401"/>
      <c r="DBC1845" s="401"/>
      <c r="DBD1845" s="401"/>
      <c r="DBE1845" s="401"/>
      <c r="DBF1845" s="401"/>
      <c r="DBG1845" s="401"/>
      <c r="DBH1845" s="401"/>
      <c r="DBI1845" s="401"/>
      <c r="DBJ1845" s="401"/>
      <c r="DBK1845" s="401"/>
      <c r="DBL1845" s="401"/>
      <c r="DBM1845" s="401"/>
      <c r="DBN1845" s="401"/>
      <c r="DBO1845" s="401"/>
      <c r="DBP1845" s="401"/>
      <c r="DBQ1845" s="401"/>
      <c r="DBR1845" s="401"/>
      <c r="DBS1845" s="401"/>
      <c r="DBT1845" s="401"/>
      <c r="DBU1845" s="401"/>
      <c r="DBV1845" s="401"/>
      <c r="DBW1845" s="401"/>
      <c r="DBX1845" s="401"/>
      <c r="DBY1845" s="401"/>
      <c r="DBZ1845" s="401"/>
      <c r="DCA1845" s="401"/>
      <c r="DCB1845" s="401"/>
      <c r="DCC1845" s="401"/>
      <c r="DCD1845" s="401"/>
      <c r="DCE1845" s="401"/>
      <c r="DCF1845" s="401"/>
      <c r="DCG1845" s="401"/>
      <c r="DCH1845" s="401"/>
      <c r="DCI1845" s="401"/>
      <c r="DCJ1845" s="401"/>
      <c r="DCK1845" s="401"/>
      <c r="DCL1845" s="401"/>
      <c r="DCM1845" s="401"/>
      <c r="DCN1845" s="401"/>
      <c r="DCO1845" s="401"/>
      <c r="DCP1845" s="401"/>
      <c r="DCQ1845" s="401"/>
      <c r="DCR1845" s="401"/>
      <c r="DCS1845" s="401"/>
      <c r="DCT1845" s="401"/>
      <c r="DCU1845" s="401"/>
      <c r="DCV1845" s="401"/>
      <c r="DCW1845" s="401"/>
      <c r="DCX1845" s="401"/>
      <c r="DCY1845" s="401"/>
      <c r="DCZ1845" s="401"/>
      <c r="DDA1845" s="401"/>
      <c r="DDB1845" s="401"/>
      <c r="DDC1845" s="401"/>
      <c r="DDD1845" s="401"/>
      <c r="DDE1845" s="401"/>
      <c r="DDF1845" s="401"/>
      <c r="DDG1845" s="401"/>
      <c r="DDH1845" s="401"/>
      <c r="DDI1845" s="401"/>
      <c r="DDJ1845" s="401"/>
      <c r="DDK1845" s="401"/>
      <c r="DDL1845" s="401"/>
      <c r="DDM1845" s="401"/>
      <c r="DDN1845" s="401"/>
      <c r="DDO1845" s="401"/>
      <c r="DDP1845" s="401"/>
      <c r="DDQ1845" s="401"/>
      <c r="DDR1845" s="401"/>
      <c r="DDS1845" s="401"/>
      <c r="DDT1845" s="401"/>
      <c r="DDU1845" s="401"/>
      <c r="DDV1845" s="401"/>
      <c r="DDW1845" s="401"/>
      <c r="DDX1845" s="401"/>
      <c r="DDY1845" s="401"/>
      <c r="DDZ1845" s="401"/>
      <c r="DEA1845" s="401"/>
      <c r="DEB1845" s="401"/>
      <c r="DEC1845" s="401"/>
      <c r="DED1845" s="401"/>
      <c r="DEE1845" s="401"/>
      <c r="DEF1845" s="401"/>
      <c r="DEG1845" s="401"/>
      <c r="DEH1845" s="401"/>
      <c r="DEI1845" s="401"/>
      <c r="DEJ1845" s="401"/>
      <c r="DEK1845" s="401"/>
      <c r="DEL1845" s="401"/>
      <c r="DEM1845" s="401"/>
      <c r="DEN1845" s="401"/>
      <c r="DEO1845" s="401"/>
      <c r="DEP1845" s="401"/>
      <c r="DEQ1845" s="401"/>
      <c r="DER1845" s="401"/>
      <c r="DES1845" s="401"/>
      <c r="DET1845" s="401"/>
      <c r="DEU1845" s="401"/>
      <c r="DEV1845" s="401"/>
      <c r="DEW1845" s="401"/>
      <c r="DEX1845" s="401"/>
      <c r="DEY1845" s="401"/>
      <c r="DEZ1845" s="401"/>
      <c r="DFA1845" s="401"/>
      <c r="DFB1845" s="401"/>
      <c r="DFC1845" s="401"/>
      <c r="DFD1845" s="401"/>
      <c r="DFE1845" s="401"/>
      <c r="DFF1845" s="401"/>
      <c r="DFG1845" s="401"/>
      <c r="DFH1845" s="401"/>
      <c r="DFI1845" s="401"/>
      <c r="DFJ1845" s="401"/>
      <c r="DFK1845" s="401"/>
      <c r="DFL1845" s="401"/>
      <c r="DFM1845" s="401"/>
      <c r="DFN1845" s="401"/>
      <c r="DFO1845" s="401"/>
      <c r="DFP1845" s="401"/>
      <c r="DFQ1845" s="401"/>
      <c r="DFR1845" s="401"/>
      <c r="DFS1845" s="401"/>
      <c r="DFT1845" s="401"/>
      <c r="DFU1845" s="401"/>
      <c r="DFV1845" s="401"/>
      <c r="DFW1845" s="401"/>
      <c r="DFX1845" s="401"/>
      <c r="DFY1845" s="401"/>
      <c r="DFZ1845" s="401"/>
      <c r="DGA1845" s="401"/>
      <c r="DGB1845" s="401"/>
      <c r="DGC1845" s="401"/>
      <c r="DGD1845" s="401"/>
      <c r="DGE1845" s="401"/>
      <c r="DGF1845" s="401"/>
      <c r="DGG1845" s="401"/>
      <c r="DGH1845" s="401"/>
      <c r="DGI1845" s="401"/>
      <c r="DGJ1845" s="401"/>
      <c r="DGK1845" s="401"/>
      <c r="DGL1845" s="401"/>
      <c r="DGM1845" s="401"/>
      <c r="DGN1845" s="401"/>
      <c r="DGO1845" s="401"/>
      <c r="DGP1845" s="401"/>
      <c r="DGQ1845" s="401"/>
      <c r="DGR1845" s="401"/>
      <c r="DGS1845" s="401"/>
      <c r="DGT1845" s="401"/>
      <c r="DGU1845" s="401"/>
      <c r="DGV1845" s="401"/>
      <c r="DGW1845" s="401"/>
      <c r="DGX1845" s="401"/>
      <c r="DGY1845" s="401"/>
      <c r="DGZ1845" s="401"/>
      <c r="DHA1845" s="401"/>
      <c r="DHB1845" s="401"/>
      <c r="DHC1845" s="401"/>
      <c r="DHD1845" s="401"/>
      <c r="DHE1845" s="401"/>
      <c r="DHF1845" s="401"/>
      <c r="DHG1845" s="401"/>
      <c r="DHH1845" s="401"/>
      <c r="DHI1845" s="401"/>
      <c r="DHJ1845" s="401"/>
      <c r="DHK1845" s="401"/>
      <c r="DHL1845" s="401"/>
      <c r="DHM1845" s="401"/>
      <c r="DHN1845" s="401"/>
      <c r="DHO1845" s="401"/>
      <c r="DHP1845" s="401"/>
      <c r="DHQ1845" s="401"/>
      <c r="DHR1845" s="401"/>
      <c r="DHS1845" s="401"/>
      <c r="DHT1845" s="401"/>
      <c r="DHU1845" s="401"/>
      <c r="DHV1845" s="401"/>
      <c r="DHW1845" s="401"/>
      <c r="DHX1845" s="401"/>
      <c r="DHY1845" s="401"/>
      <c r="DHZ1845" s="401"/>
      <c r="DIA1845" s="401"/>
      <c r="DIB1845" s="401"/>
      <c r="DIC1845" s="401"/>
      <c r="DID1845" s="401"/>
      <c r="DIE1845" s="401"/>
      <c r="DIF1845" s="401"/>
      <c r="DIG1845" s="401"/>
      <c r="DIH1845" s="401"/>
      <c r="DII1845" s="401"/>
      <c r="DIJ1845" s="401"/>
      <c r="DIK1845" s="401"/>
      <c r="DIL1845" s="401"/>
      <c r="DIM1845" s="401"/>
      <c r="DIN1845" s="401"/>
      <c r="DIO1845" s="401"/>
      <c r="DIP1845" s="401"/>
      <c r="DIQ1845" s="401"/>
      <c r="DIR1845" s="401"/>
      <c r="DIS1845" s="401"/>
      <c r="DIT1845" s="401"/>
      <c r="DIU1845" s="401"/>
      <c r="DIV1845" s="401"/>
      <c r="DIW1845" s="401"/>
      <c r="DIX1845" s="401"/>
      <c r="DIY1845" s="401"/>
      <c r="DIZ1845" s="401"/>
      <c r="DJA1845" s="401"/>
      <c r="DJB1845" s="401"/>
      <c r="DJC1845" s="401"/>
      <c r="DJD1845" s="401"/>
      <c r="DJE1845" s="401"/>
      <c r="DJF1845" s="401"/>
      <c r="DJG1845" s="401"/>
      <c r="DJH1845" s="401"/>
      <c r="DJI1845" s="401"/>
      <c r="DJJ1845" s="401"/>
      <c r="DJK1845" s="401"/>
      <c r="DJL1845" s="401"/>
      <c r="DJM1845" s="401"/>
      <c r="DJN1845" s="401"/>
      <c r="DJO1845" s="401"/>
      <c r="DJP1845" s="401"/>
      <c r="DJQ1845" s="401"/>
      <c r="DJR1845" s="401"/>
      <c r="DJS1845" s="401"/>
      <c r="DJT1845" s="401"/>
      <c r="DJU1845" s="401"/>
      <c r="DJV1845" s="401"/>
      <c r="DJW1845" s="401"/>
      <c r="DJX1845" s="401"/>
      <c r="DJY1845" s="401"/>
      <c r="DJZ1845" s="401"/>
      <c r="DKA1845" s="401"/>
      <c r="DKB1845" s="401"/>
      <c r="DKC1845" s="401"/>
      <c r="DKD1845" s="401"/>
      <c r="DKE1845" s="401"/>
      <c r="DKF1845" s="401"/>
      <c r="DKG1845" s="401"/>
      <c r="DKH1845" s="401"/>
      <c r="DKI1845" s="401"/>
      <c r="DKJ1845" s="401"/>
      <c r="DKK1845" s="401"/>
      <c r="DKL1845" s="401"/>
      <c r="DKM1845" s="401"/>
      <c r="DKN1845" s="401"/>
      <c r="DKO1845" s="401"/>
      <c r="DKP1845" s="401"/>
      <c r="DKQ1845" s="401"/>
      <c r="DKR1845" s="401"/>
      <c r="DKS1845" s="401"/>
      <c r="DKT1845" s="401"/>
      <c r="DKU1845" s="401"/>
      <c r="DKV1845" s="401"/>
      <c r="DKW1845" s="401"/>
      <c r="DKX1845" s="401"/>
      <c r="DKY1845" s="401"/>
      <c r="DKZ1845" s="401"/>
      <c r="DLA1845" s="401"/>
      <c r="DLB1845" s="401"/>
      <c r="DLC1845" s="401"/>
      <c r="DLD1845" s="401"/>
      <c r="DLE1845" s="401"/>
      <c r="DLF1845" s="401"/>
      <c r="DLG1845" s="401"/>
      <c r="DLH1845" s="401"/>
      <c r="DLI1845" s="401"/>
      <c r="DLJ1845" s="401"/>
      <c r="DLK1845" s="401"/>
      <c r="DLL1845" s="401"/>
      <c r="DLM1845" s="401"/>
      <c r="DLN1845" s="401"/>
      <c r="DLO1845" s="401"/>
      <c r="DLP1845" s="401"/>
      <c r="DLQ1845" s="401"/>
      <c r="DLR1845" s="401"/>
      <c r="DLS1845" s="401"/>
      <c r="DLT1845" s="401"/>
      <c r="DLU1845" s="401"/>
      <c r="DLV1845" s="401"/>
      <c r="DLW1845" s="401"/>
      <c r="DLX1845" s="401"/>
      <c r="DLY1845" s="401"/>
      <c r="DLZ1845" s="401"/>
      <c r="DMA1845" s="401"/>
      <c r="DMB1845" s="401"/>
      <c r="DMC1845" s="401"/>
      <c r="DMD1845" s="401"/>
      <c r="DME1845" s="401"/>
      <c r="DMF1845" s="401"/>
      <c r="DMG1845" s="401"/>
      <c r="DMH1845" s="401"/>
      <c r="DMI1845" s="401"/>
      <c r="DMJ1845" s="401"/>
      <c r="DMK1845" s="401"/>
      <c r="DML1845" s="401"/>
      <c r="DMM1845" s="401"/>
      <c r="DMN1845" s="401"/>
      <c r="DMO1845" s="401"/>
      <c r="DMP1845" s="401"/>
      <c r="DMQ1845" s="401"/>
      <c r="DMR1845" s="401"/>
      <c r="DMS1845" s="401"/>
      <c r="DMT1845" s="401"/>
      <c r="DMU1845" s="401"/>
      <c r="DMV1845" s="401"/>
      <c r="DMW1845" s="401"/>
      <c r="DMX1845" s="401"/>
      <c r="DMY1845" s="401"/>
      <c r="DMZ1845" s="401"/>
      <c r="DNA1845" s="401"/>
      <c r="DNB1845" s="401"/>
      <c r="DNC1845" s="401"/>
      <c r="DND1845" s="401"/>
      <c r="DNE1845" s="401"/>
      <c r="DNF1845" s="401"/>
      <c r="DNG1845" s="401"/>
      <c r="DNH1845" s="401"/>
      <c r="DNI1845" s="401"/>
      <c r="DNJ1845" s="401"/>
      <c r="DNK1845" s="401"/>
      <c r="DNL1845" s="401"/>
      <c r="DNM1845" s="401"/>
      <c r="DNN1845" s="401"/>
      <c r="DNO1845" s="401"/>
      <c r="DNP1845" s="401"/>
      <c r="DNQ1845" s="401"/>
      <c r="DNR1845" s="401"/>
      <c r="DNS1845" s="401"/>
      <c r="DNT1845" s="401"/>
      <c r="DNU1845" s="401"/>
      <c r="DNV1845" s="401"/>
      <c r="DNW1845" s="401"/>
      <c r="DNX1845" s="401"/>
      <c r="DNY1845" s="401"/>
      <c r="DNZ1845" s="401"/>
      <c r="DOA1845" s="401"/>
      <c r="DOB1845" s="401"/>
      <c r="DOC1845" s="401"/>
      <c r="DOD1845" s="401"/>
      <c r="DOE1845" s="401"/>
      <c r="DOF1845" s="401"/>
      <c r="DOG1845" s="401"/>
      <c r="DOH1845" s="401"/>
      <c r="DOI1845" s="401"/>
      <c r="DOJ1845" s="401"/>
      <c r="DOK1845" s="401"/>
      <c r="DOL1845" s="401"/>
      <c r="DOM1845" s="401"/>
      <c r="DON1845" s="401"/>
      <c r="DOO1845" s="401"/>
      <c r="DOP1845" s="401"/>
      <c r="DOQ1845" s="401"/>
      <c r="DOR1845" s="401"/>
      <c r="DOS1845" s="401"/>
      <c r="DOT1845" s="401"/>
      <c r="DOU1845" s="401"/>
      <c r="DOV1845" s="401"/>
      <c r="DOW1845" s="401"/>
      <c r="DOX1845" s="401"/>
      <c r="DOY1845" s="401"/>
      <c r="DOZ1845" s="401"/>
      <c r="DPA1845" s="401"/>
      <c r="DPB1845" s="401"/>
      <c r="DPC1845" s="401"/>
      <c r="DPD1845" s="401"/>
      <c r="DPE1845" s="401"/>
      <c r="DPF1845" s="401"/>
      <c r="DPG1845" s="401"/>
      <c r="DPH1845" s="401"/>
      <c r="DPI1845" s="401"/>
      <c r="DPJ1845" s="401"/>
      <c r="DPK1845" s="401"/>
      <c r="DPL1845" s="401"/>
      <c r="DPM1845" s="401"/>
      <c r="DPN1845" s="401"/>
      <c r="DPO1845" s="401"/>
      <c r="DPP1845" s="401"/>
      <c r="DPQ1845" s="401"/>
      <c r="DPR1845" s="401"/>
      <c r="DPS1845" s="401"/>
      <c r="DPT1845" s="401"/>
      <c r="DPU1845" s="401"/>
      <c r="DPV1845" s="401"/>
      <c r="DPW1845" s="401"/>
      <c r="DPX1845" s="401"/>
      <c r="DPY1845" s="401"/>
      <c r="DPZ1845" s="401"/>
      <c r="DQA1845" s="401"/>
      <c r="DQB1845" s="401"/>
      <c r="DQC1845" s="401"/>
      <c r="DQD1845" s="401"/>
      <c r="DQE1845" s="401"/>
      <c r="DQF1845" s="401"/>
      <c r="DQG1845" s="401"/>
      <c r="DQH1845" s="401"/>
      <c r="DQI1845" s="401"/>
      <c r="DQJ1845" s="401"/>
      <c r="DQK1845" s="401"/>
      <c r="DQL1845" s="401"/>
      <c r="DQM1845" s="401"/>
      <c r="DQN1845" s="401"/>
      <c r="DQO1845" s="401"/>
      <c r="DQP1845" s="401"/>
      <c r="DQQ1845" s="401"/>
      <c r="DQR1845" s="401"/>
      <c r="DQS1845" s="401"/>
      <c r="DQT1845" s="401"/>
      <c r="DQU1845" s="401"/>
      <c r="DQV1845" s="401"/>
      <c r="DQW1845" s="401"/>
      <c r="DQX1845" s="401"/>
      <c r="DQY1845" s="401"/>
      <c r="DQZ1845" s="401"/>
      <c r="DRA1845" s="401"/>
      <c r="DRB1845" s="401"/>
      <c r="DRC1845" s="401"/>
      <c r="DRD1845" s="401"/>
      <c r="DRE1845" s="401"/>
      <c r="DRF1845" s="401"/>
      <c r="DRG1845" s="401"/>
      <c r="DRH1845" s="401"/>
      <c r="DRI1845" s="401"/>
      <c r="DRJ1845" s="401"/>
      <c r="DRK1845" s="401"/>
      <c r="DRL1845" s="401"/>
      <c r="DRM1845" s="401"/>
      <c r="DRN1845" s="401"/>
      <c r="DRO1845" s="401"/>
      <c r="DRP1845" s="401"/>
      <c r="DRQ1845" s="401"/>
      <c r="DRR1845" s="401"/>
      <c r="DRS1845" s="401"/>
      <c r="DRT1845" s="401"/>
      <c r="DRU1845" s="401"/>
      <c r="DRV1845" s="401"/>
      <c r="DRW1845" s="401"/>
      <c r="DRX1845" s="401"/>
      <c r="DRY1845" s="401"/>
      <c r="DRZ1845" s="401"/>
      <c r="DSA1845" s="401"/>
      <c r="DSB1845" s="401"/>
      <c r="DSC1845" s="401"/>
      <c r="DSD1845" s="401"/>
      <c r="DSE1845" s="401"/>
      <c r="DSF1845" s="401"/>
      <c r="DSG1845" s="401"/>
      <c r="DSH1845" s="401"/>
      <c r="DSI1845" s="401"/>
      <c r="DSJ1845" s="401"/>
      <c r="DSK1845" s="401"/>
      <c r="DSL1845" s="401"/>
      <c r="DSM1845" s="401"/>
      <c r="DSN1845" s="401"/>
      <c r="DSO1845" s="401"/>
      <c r="DSP1845" s="401"/>
      <c r="DSQ1845" s="401"/>
      <c r="DSR1845" s="401"/>
      <c r="DSS1845" s="401"/>
      <c r="DST1845" s="401"/>
      <c r="DSU1845" s="401"/>
      <c r="DSV1845" s="401"/>
      <c r="DSW1845" s="401"/>
      <c r="DSX1845" s="401"/>
      <c r="DSY1845" s="401"/>
      <c r="DSZ1845" s="401"/>
      <c r="DTA1845" s="401"/>
      <c r="DTB1845" s="401"/>
      <c r="DTC1845" s="401"/>
      <c r="DTD1845" s="401"/>
      <c r="DTE1845" s="401"/>
      <c r="DTF1845" s="401"/>
      <c r="DTG1845" s="401"/>
      <c r="DTH1845" s="401"/>
      <c r="DTI1845" s="401"/>
      <c r="DTJ1845" s="401"/>
      <c r="DTK1845" s="401"/>
      <c r="DTL1845" s="401"/>
      <c r="DTM1845" s="401"/>
      <c r="DTN1845" s="401"/>
      <c r="DTO1845" s="401"/>
      <c r="DTP1845" s="401"/>
      <c r="DTQ1845" s="401"/>
      <c r="DTR1845" s="401"/>
      <c r="DTS1845" s="401"/>
      <c r="DTT1845" s="401"/>
      <c r="DTU1845" s="401"/>
      <c r="DTV1845" s="401"/>
      <c r="DTW1845" s="401"/>
      <c r="DTX1845" s="401"/>
      <c r="DTY1845" s="401"/>
      <c r="DTZ1845" s="401"/>
      <c r="DUA1845" s="401"/>
      <c r="DUB1845" s="401"/>
      <c r="DUC1845" s="401"/>
      <c r="DUD1845" s="401"/>
      <c r="DUE1845" s="401"/>
      <c r="DUF1845" s="401"/>
      <c r="DUG1845" s="401"/>
      <c r="DUH1845" s="401"/>
      <c r="DUI1845" s="401"/>
      <c r="DUJ1845" s="401"/>
      <c r="DUK1845" s="401"/>
      <c r="DUL1845" s="401"/>
      <c r="DUM1845" s="401"/>
      <c r="DUN1845" s="401"/>
      <c r="DUO1845" s="401"/>
      <c r="DUP1845" s="401"/>
      <c r="DUQ1845" s="401"/>
      <c r="DUR1845" s="401"/>
      <c r="DUS1845" s="401"/>
      <c r="DUT1845" s="401"/>
      <c r="DUU1845" s="401"/>
      <c r="DUV1845" s="401"/>
      <c r="DUW1845" s="401"/>
      <c r="DUX1845" s="401"/>
      <c r="DUY1845" s="401"/>
      <c r="DUZ1845" s="401"/>
      <c r="DVA1845" s="401"/>
      <c r="DVB1845" s="401"/>
      <c r="DVC1845" s="401"/>
      <c r="DVD1845" s="401"/>
      <c r="DVE1845" s="401"/>
      <c r="DVF1845" s="401"/>
      <c r="DVG1845" s="401"/>
      <c r="DVH1845" s="401"/>
      <c r="DVI1845" s="401"/>
      <c r="DVJ1845" s="401"/>
      <c r="DVK1845" s="401"/>
      <c r="DVL1845" s="401"/>
      <c r="DVM1845" s="401"/>
      <c r="DVN1845" s="401"/>
      <c r="DVO1845" s="401"/>
      <c r="DVP1845" s="401"/>
      <c r="DVQ1845" s="401"/>
      <c r="DVR1845" s="401"/>
      <c r="DVS1845" s="401"/>
      <c r="DVT1845" s="401"/>
      <c r="DVU1845" s="401"/>
      <c r="DVV1845" s="401"/>
      <c r="DVW1845" s="401"/>
      <c r="DVX1845" s="401"/>
      <c r="DVY1845" s="401"/>
      <c r="DVZ1845" s="401"/>
      <c r="DWA1845" s="401"/>
      <c r="DWB1845" s="401"/>
      <c r="DWC1845" s="401"/>
      <c r="DWD1845" s="401"/>
      <c r="DWE1845" s="401"/>
      <c r="DWF1845" s="401"/>
      <c r="DWG1845" s="401"/>
      <c r="DWH1845" s="401"/>
      <c r="DWI1845" s="401"/>
      <c r="DWJ1845" s="401"/>
      <c r="DWK1845" s="401"/>
      <c r="DWL1845" s="401"/>
      <c r="DWM1845" s="401"/>
      <c r="DWN1845" s="401"/>
      <c r="DWO1845" s="401"/>
      <c r="DWP1845" s="401"/>
      <c r="DWQ1845" s="401"/>
      <c r="DWR1845" s="401"/>
      <c r="DWS1845" s="401"/>
      <c r="DWT1845" s="401"/>
      <c r="DWU1845" s="401"/>
      <c r="DWV1845" s="401"/>
      <c r="DWW1845" s="401"/>
      <c r="DWX1845" s="401"/>
      <c r="DWY1845" s="401"/>
      <c r="DWZ1845" s="401"/>
      <c r="DXA1845" s="401"/>
      <c r="DXB1845" s="401"/>
      <c r="DXC1845" s="401"/>
      <c r="DXD1845" s="401"/>
      <c r="DXE1845" s="401"/>
      <c r="DXF1845" s="401"/>
      <c r="DXG1845" s="401"/>
      <c r="DXH1845" s="401"/>
      <c r="DXI1845" s="401"/>
      <c r="DXJ1845" s="401"/>
      <c r="DXK1845" s="401"/>
      <c r="DXL1845" s="401"/>
      <c r="DXM1845" s="401"/>
      <c r="DXN1845" s="401"/>
      <c r="DXO1845" s="401"/>
      <c r="DXP1845" s="401"/>
      <c r="DXQ1845" s="401"/>
      <c r="DXR1845" s="401"/>
      <c r="DXS1845" s="401"/>
      <c r="DXT1845" s="401"/>
      <c r="DXU1845" s="401"/>
      <c r="DXV1845" s="401"/>
      <c r="DXW1845" s="401"/>
      <c r="DXX1845" s="401"/>
      <c r="DXY1845" s="401"/>
      <c r="DXZ1845" s="401"/>
      <c r="DYA1845" s="401"/>
      <c r="DYB1845" s="401"/>
      <c r="DYC1845" s="401"/>
      <c r="DYD1845" s="401"/>
      <c r="DYE1845" s="401"/>
      <c r="DYF1845" s="401"/>
      <c r="DYG1845" s="401"/>
      <c r="DYH1845" s="401"/>
      <c r="DYI1845" s="401"/>
      <c r="DYJ1845" s="401"/>
      <c r="DYK1845" s="401"/>
      <c r="DYL1845" s="401"/>
      <c r="DYM1845" s="401"/>
      <c r="DYN1845" s="401"/>
      <c r="DYO1845" s="401"/>
      <c r="DYP1845" s="401"/>
      <c r="DYQ1845" s="401"/>
      <c r="DYR1845" s="401"/>
      <c r="DYS1845" s="401"/>
      <c r="DYT1845" s="401"/>
      <c r="DYU1845" s="401"/>
      <c r="DYV1845" s="401"/>
      <c r="DYW1845" s="401"/>
      <c r="DYX1845" s="401"/>
      <c r="DYY1845" s="401"/>
      <c r="DYZ1845" s="401"/>
      <c r="DZA1845" s="401"/>
      <c r="DZB1845" s="401"/>
      <c r="DZC1845" s="401"/>
      <c r="DZD1845" s="401"/>
      <c r="DZE1845" s="401"/>
      <c r="DZF1845" s="401"/>
      <c r="DZG1845" s="401"/>
      <c r="DZH1845" s="401"/>
      <c r="DZI1845" s="401"/>
      <c r="DZJ1845" s="401"/>
      <c r="DZK1845" s="401"/>
      <c r="DZL1845" s="401"/>
      <c r="DZM1845" s="401"/>
      <c r="DZN1845" s="401"/>
      <c r="DZO1845" s="401"/>
      <c r="DZP1845" s="401"/>
      <c r="DZQ1845" s="401"/>
      <c r="DZR1845" s="401"/>
      <c r="DZS1845" s="401"/>
      <c r="DZT1845" s="401"/>
      <c r="DZU1845" s="401"/>
      <c r="DZV1845" s="401"/>
      <c r="DZW1845" s="401"/>
      <c r="DZX1845" s="401"/>
      <c r="DZY1845" s="401"/>
      <c r="DZZ1845" s="401"/>
      <c r="EAA1845" s="401"/>
      <c r="EAB1845" s="401"/>
      <c r="EAC1845" s="401"/>
      <c r="EAD1845" s="401"/>
      <c r="EAE1845" s="401"/>
      <c r="EAF1845" s="401"/>
      <c r="EAG1845" s="401"/>
      <c r="EAH1845" s="401"/>
      <c r="EAI1845" s="401"/>
      <c r="EAJ1845" s="401"/>
      <c r="EAK1845" s="401"/>
      <c r="EAL1845" s="401"/>
      <c r="EAM1845" s="401"/>
      <c r="EAN1845" s="401"/>
      <c r="EAO1845" s="401"/>
      <c r="EAP1845" s="401"/>
      <c r="EAQ1845" s="401"/>
      <c r="EAR1845" s="401"/>
      <c r="EAS1845" s="401"/>
      <c r="EAT1845" s="401"/>
      <c r="EAU1845" s="401"/>
      <c r="EAV1845" s="401"/>
      <c r="EAW1845" s="401"/>
      <c r="EAX1845" s="401"/>
      <c r="EAY1845" s="401"/>
      <c r="EAZ1845" s="401"/>
      <c r="EBA1845" s="401"/>
      <c r="EBB1845" s="401"/>
      <c r="EBC1845" s="401"/>
      <c r="EBD1845" s="401"/>
      <c r="EBE1845" s="401"/>
      <c r="EBF1845" s="401"/>
      <c r="EBG1845" s="401"/>
      <c r="EBH1845" s="401"/>
      <c r="EBI1845" s="401"/>
      <c r="EBJ1845" s="401"/>
      <c r="EBK1845" s="401"/>
      <c r="EBL1845" s="401"/>
      <c r="EBM1845" s="401"/>
      <c r="EBN1845" s="401"/>
      <c r="EBO1845" s="401"/>
      <c r="EBP1845" s="401"/>
      <c r="EBQ1845" s="401"/>
      <c r="EBR1845" s="401"/>
      <c r="EBS1845" s="401"/>
      <c r="EBT1845" s="401"/>
      <c r="EBU1845" s="401"/>
      <c r="EBV1845" s="401"/>
      <c r="EBW1845" s="401"/>
      <c r="EBX1845" s="401"/>
      <c r="EBY1845" s="401"/>
      <c r="EBZ1845" s="401"/>
      <c r="ECA1845" s="401"/>
      <c r="ECB1845" s="401"/>
      <c r="ECC1845" s="401"/>
      <c r="ECD1845" s="401"/>
      <c r="ECE1845" s="401"/>
      <c r="ECF1845" s="401"/>
      <c r="ECG1845" s="401"/>
      <c r="ECH1845" s="401"/>
      <c r="ECI1845" s="401"/>
      <c r="ECJ1845" s="401"/>
      <c r="ECK1845" s="401"/>
      <c r="ECL1845" s="401"/>
      <c r="ECM1845" s="401"/>
      <c r="ECN1845" s="401"/>
      <c r="ECO1845" s="401"/>
      <c r="ECP1845" s="401"/>
      <c r="ECQ1845" s="401"/>
      <c r="ECR1845" s="401"/>
      <c r="ECS1845" s="401"/>
      <c r="ECT1845" s="401"/>
      <c r="ECU1845" s="401"/>
      <c r="ECV1845" s="401"/>
      <c r="ECW1845" s="401"/>
      <c r="ECX1845" s="401"/>
      <c r="ECY1845" s="401"/>
      <c r="ECZ1845" s="401"/>
      <c r="EDA1845" s="401"/>
      <c r="EDB1845" s="401"/>
      <c r="EDC1845" s="401"/>
      <c r="EDD1845" s="401"/>
      <c r="EDE1845" s="401"/>
      <c r="EDF1845" s="401"/>
      <c r="EDG1845" s="401"/>
      <c r="EDH1845" s="401"/>
      <c r="EDI1845" s="401"/>
      <c r="EDJ1845" s="401"/>
      <c r="EDK1845" s="401"/>
      <c r="EDL1845" s="401"/>
      <c r="EDM1845" s="401"/>
      <c r="EDN1845" s="401"/>
      <c r="EDO1845" s="401"/>
      <c r="EDP1845" s="401"/>
      <c r="EDQ1845" s="401"/>
      <c r="EDR1845" s="401"/>
      <c r="EDS1845" s="401"/>
      <c r="EDT1845" s="401"/>
      <c r="EDU1845" s="401"/>
      <c r="EDV1845" s="401"/>
      <c r="EDW1845" s="401"/>
      <c r="EDX1845" s="401"/>
      <c r="EDY1845" s="401"/>
      <c r="EDZ1845" s="401"/>
      <c r="EEA1845" s="401"/>
      <c r="EEB1845" s="401"/>
      <c r="EEC1845" s="401"/>
      <c r="EED1845" s="401"/>
      <c r="EEE1845" s="401"/>
      <c r="EEF1845" s="401"/>
      <c r="EEG1845" s="401"/>
      <c r="EEH1845" s="401"/>
      <c r="EEI1845" s="401"/>
      <c r="EEJ1845" s="401"/>
      <c r="EEK1845" s="401"/>
      <c r="EEL1845" s="401"/>
      <c r="EEM1845" s="401"/>
      <c r="EEN1845" s="401"/>
      <c r="EEO1845" s="401"/>
      <c r="EEP1845" s="401"/>
      <c r="EEQ1845" s="401"/>
      <c r="EER1845" s="401"/>
      <c r="EES1845" s="401"/>
      <c r="EET1845" s="401"/>
      <c r="EEU1845" s="401"/>
      <c r="EEV1845" s="401"/>
      <c r="EEW1845" s="401"/>
      <c r="EEX1845" s="401"/>
      <c r="EEY1845" s="401"/>
      <c r="EEZ1845" s="401"/>
      <c r="EFA1845" s="401"/>
      <c r="EFB1845" s="401"/>
      <c r="EFC1845" s="401"/>
      <c r="EFD1845" s="401"/>
      <c r="EFE1845" s="401"/>
      <c r="EFF1845" s="401"/>
      <c r="EFG1845" s="401"/>
      <c r="EFH1845" s="401"/>
      <c r="EFI1845" s="401"/>
      <c r="EFJ1845" s="401"/>
      <c r="EFK1845" s="401"/>
      <c r="EFL1845" s="401"/>
      <c r="EFM1845" s="401"/>
      <c r="EFN1845" s="401"/>
      <c r="EFO1845" s="401"/>
      <c r="EFP1845" s="401"/>
      <c r="EFQ1845" s="401"/>
      <c r="EFR1845" s="401"/>
      <c r="EFS1845" s="401"/>
      <c r="EFT1845" s="401"/>
      <c r="EFU1845" s="401"/>
      <c r="EFV1845" s="401"/>
      <c r="EFW1845" s="401"/>
      <c r="EFX1845" s="401"/>
      <c r="EFY1845" s="401"/>
      <c r="EFZ1845" s="401"/>
      <c r="EGA1845" s="401"/>
      <c r="EGB1845" s="401"/>
      <c r="EGC1845" s="401"/>
      <c r="EGD1845" s="401"/>
      <c r="EGE1845" s="401"/>
      <c r="EGF1845" s="401"/>
      <c r="EGG1845" s="401"/>
      <c r="EGH1845" s="401"/>
      <c r="EGI1845" s="401"/>
      <c r="EGJ1845" s="401"/>
      <c r="EGK1845" s="401"/>
      <c r="EGL1845" s="401"/>
      <c r="EGM1845" s="401"/>
      <c r="EGN1845" s="401"/>
      <c r="EGO1845" s="401"/>
      <c r="EGP1845" s="401"/>
      <c r="EGQ1845" s="401"/>
      <c r="EGR1845" s="401"/>
      <c r="EGS1845" s="401"/>
      <c r="EGT1845" s="401"/>
      <c r="EGU1845" s="401"/>
      <c r="EGV1845" s="401"/>
      <c r="EGW1845" s="401"/>
      <c r="EGX1845" s="401"/>
      <c r="EGY1845" s="401"/>
      <c r="EGZ1845" s="401"/>
      <c r="EHA1845" s="401"/>
      <c r="EHB1845" s="401"/>
      <c r="EHC1845" s="401"/>
      <c r="EHD1845" s="401"/>
      <c r="EHE1845" s="401"/>
      <c r="EHF1845" s="401"/>
      <c r="EHG1845" s="401"/>
      <c r="EHH1845" s="401"/>
      <c r="EHI1845" s="401"/>
      <c r="EHJ1845" s="401"/>
      <c r="EHK1845" s="401"/>
      <c r="EHL1845" s="401"/>
      <c r="EHM1845" s="401"/>
      <c r="EHN1845" s="401"/>
      <c r="EHO1845" s="401"/>
      <c r="EHP1845" s="401"/>
      <c r="EHQ1845" s="401"/>
      <c r="EHR1845" s="401"/>
      <c r="EHS1845" s="401"/>
      <c r="EHT1845" s="401"/>
      <c r="EHU1845" s="401"/>
      <c r="EHV1845" s="401"/>
      <c r="EHW1845" s="401"/>
      <c r="EHX1845" s="401"/>
      <c r="EHY1845" s="401"/>
      <c r="EHZ1845" s="401"/>
      <c r="EIA1845" s="401"/>
      <c r="EIB1845" s="401"/>
      <c r="EIC1845" s="401"/>
      <c r="EID1845" s="401"/>
      <c r="EIE1845" s="401"/>
      <c r="EIF1845" s="401"/>
      <c r="EIG1845" s="401"/>
      <c r="EIH1845" s="401"/>
      <c r="EII1845" s="401"/>
      <c r="EIJ1845" s="401"/>
      <c r="EIK1845" s="401"/>
      <c r="EIL1845" s="401"/>
      <c r="EIM1845" s="401"/>
      <c r="EIN1845" s="401"/>
      <c r="EIO1845" s="401"/>
      <c r="EIP1845" s="401"/>
      <c r="EIQ1845" s="401"/>
      <c r="EIR1845" s="401"/>
      <c r="EIS1845" s="401"/>
      <c r="EIT1845" s="401"/>
      <c r="EIU1845" s="401"/>
      <c r="EIV1845" s="401"/>
      <c r="EIW1845" s="401"/>
      <c r="EIX1845" s="401"/>
      <c r="EIY1845" s="401"/>
      <c r="EIZ1845" s="401"/>
      <c r="EJA1845" s="401"/>
      <c r="EJB1845" s="401"/>
      <c r="EJC1845" s="401"/>
      <c r="EJD1845" s="401"/>
      <c r="EJE1845" s="401"/>
      <c r="EJF1845" s="401"/>
      <c r="EJG1845" s="401"/>
      <c r="EJH1845" s="401"/>
      <c r="EJI1845" s="401"/>
      <c r="EJJ1845" s="401"/>
      <c r="EJK1845" s="401"/>
      <c r="EJL1845" s="401"/>
      <c r="EJM1845" s="401"/>
      <c r="EJN1845" s="401"/>
      <c r="EJO1845" s="401"/>
      <c r="EJP1845" s="401"/>
      <c r="EJQ1845" s="401"/>
      <c r="EJR1845" s="401"/>
      <c r="EJS1845" s="401"/>
      <c r="EJT1845" s="401"/>
      <c r="EJU1845" s="401"/>
      <c r="EJV1845" s="401"/>
      <c r="EJW1845" s="401"/>
      <c r="EJX1845" s="401"/>
      <c r="EJY1845" s="401"/>
      <c r="EJZ1845" s="401"/>
      <c r="EKA1845" s="401"/>
      <c r="EKB1845" s="401"/>
      <c r="EKC1845" s="401"/>
      <c r="EKD1845" s="401"/>
      <c r="EKE1845" s="401"/>
      <c r="EKF1845" s="401"/>
      <c r="EKG1845" s="401"/>
      <c r="EKH1845" s="401"/>
      <c r="EKI1845" s="401"/>
      <c r="EKJ1845" s="401"/>
      <c r="EKK1845" s="401"/>
      <c r="EKL1845" s="401"/>
      <c r="EKM1845" s="401"/>
      <c r="EKN1845" s="401"/>
      <c r="EKO1845" s="401"/>
      <c r="EKP1845" s="401"/>
      <c r="EKQ1845" s="401"/>
      <c r="EKR1845" s="401"/>
      <c r="EKS1845" s="401"/>
      <c r="EKT1845" s="401"/>
      <c r="EKU1845" s="401"/>
      <c r="EKV1845" s="401"/>
      <c r="EKW1845" s="401"/>
      <c r="EKX1845" s="401"/>
      <c r="EKY1845" s="401"/>
      <c r="EKZ1845" s="401"/>
      <c r="ELA1845" s="401"/>
      <c r="ELB1845" s="401"/>
      <c r="ELC1845" s="401"/>
      <c r="ELD1845" s="401"/>
      <c r="ELE1845" s="401"/>
      <c r="ELF1845" s="401"/>
      <c r="ELG1845" s="401"/>
      <c r="ELH1845" s="401"/>
      <c r="ELI1845" s="401"/>
      <c r="ELJ1845" s="401"/>
      <c r="ELK1845" s="401"/>
      <c r="ELL1845" s="401"/>
      <c r="ELM1845" s="401"/>
      <c r="ELN1845" s="401"/>
      <c r="ELO1845" s="401"/>
      <c r="ELP1845" s="401"/>
      <c r="ELQ1845" s="401"/>
      <c r="ELR1845" s="401"/>
      <c r="ELS1845" s="401"/>
      <c r="ELT1845" s="401"/>
      <c r="ELU1845" s="401"/>
      <c r="ELV1845" s="401"/>
      <c r="ELW1845" s="401"/>
      <c r="ELX1845" s="401"/>
      <c r="ELY1845" s="401"/>
      <c r="ELZ1845" s="401"/>
      <c r="EMA1845" s="401"/>
      <c r="EMB1845" s="401"/>
      <c r="EMC1845" s="401"/>
      <c r="EMD1845" s="401"/>
      <c r="EME1845" s="401"/>
      <c r="EMF1845" s="401"/>
      <c r="EMG1845" s="401"/>
      <c r="EMH1845" s="401"/>
      <c r="EMI1845" s="401"/>
      <c r="EMJ1845" s="401"/>
      <c r="EMK1845" s="401"/>
      <c r="EML1845" s="401"/>
      <c r="EMM1845" s="401"/>
      <c r="EMN1845" s="401"/>
      <c r="EMO1845" s="401"/>
      <c r="EMP1845" s="401"/>
      <c r="EMQ1845" s="401"/>
      <c r="EMR1845" s="401"/>
      <c r="EMS1845" s="401"/>
      <c r="EMT1845" s="401"/>
      <c r="EMU1845" s="401"/>
      <c r="EMV1845" s="401"/>
      <c r="EMW1845" s="401"/>
      <c r="EMX1845" s="401"/>
      <c r="EMY1845" s="401"/>
      <c r="EMZ1845" s="401"/>
      <c r="ENA1845" s="401"/>
      <c r="ENB1845" s="401"/>
      <c r="ENC1845" s="401"/>
      <c r="END1845" s="401"/>
      <c r="ENE1845" s="401"/>
      <c r="ENF1845" s="401"/>
      <c r="ENG1845" s="401"/>
      <c r="ENH1845" s="401"/>
      <c r="ENI1845" s="401"/>
      <c r="ENJ1845" s="401"/>
      <c r="ENK1845" s="401"/>
      <c r="ENL1845" s="401"/>
      <c r="ENM1845" s="401"/>
      <c r="ENN1845" s="401"/>
      <c r="ENO1845" s="401"/>
      <c r="ENP1845" s="401"/>
      <c r="ENQ1845" s="401"/>
      <c r="ENR1845" s="401"/>
      <c r="ENS1845" s="401"/>
      <c r="ENT1845" s="401"/>
      <c r="ENU1845" s="401"/>
      <c r="ENV1845" s="401"/>
      <c r="ENW1845" s="401"/>
      <c r="ENX1845" s="401"/>
      <c r="ENY1845" s="401"/>
      <c r="ENZ1845" s="401"/>
      <c r="EOA1845" s="401"/>
      <c r="EOB1845" s="401"/>
      <c r="EOC1845" s="401"/>
      <c r="EOD1845" s="401"/>
      <c r="EOE1845" s="401"/>
      <c r="EOF1845" s="401"/>
      <c r="EOG1845" s="401"/>
      <c r="EOH1845" s="401"/>
      <c r="EOI1845" s="401"/>
      <c r="EOJ1845" s="401"/>
      <c r="EOK1845" s="401"/>
      <c r="EOL1845" s="401"/>
      <c r="EOM1845" s="401"/>
      <c r="EON1845" s="401"/>
      <c r="EOO1845" s="401"/>
      <c r="EOP1845" s="401"/>
      <c r="EOQ1845" s="401"/>
      <c r="EOR1845" s="401"/>
      <c r="EOS1845" s="401"/>
      <c r="EOT1845" s="401"/>
      <c r="EOU1845" s="401"/>
      <c r="EOV1845" s="401"/>
      <c r="EOW1845" s="401"/>
      <c r="EOX1845" s="401"/>
      <c r="EOY1845" s="401"/>
      <c r="EOZ1845" s="401"/>
      <c r="EPA1845" s="401"/>
      <c r="EPB1845" s="401"/>
      <c r="EPC1845" s="401"/>
      <c r="EPD1845" s="401"/>
      <c r="EPE1845" s="401"/>
      <c r="EPF1845" s="401"/>
      <c r="EPG1845" s="401"/>
      <c r="EPH1845" s="401"/>
      <c r="EPI1845" s="401"/>
      <c r="EPJ1845" s="401"/>
      <c r="EPK1845" s="401"/>
      <c r="EPL1845" s="401"/>
      <c r="EPM1845" s="401"/>
      <c r="EPN1845" s="401"/>
      <c r="EPO1845" s="401"/>
      <c r="EPP1845" s="401"/>
      <c r="EPQ1845" s="401"/>
      <c r="EPR1845" s="401"/>
      <c r="EPS1845" s="401"/>
      <c r="EPT1845" s="401"/>
      <c r="EPU1845" s="401"/>
      <c r="EPV1845" s="401"/>
      <c r="EPW1845" s="401"/>
      <c r="EPX1845" s="401"/>
      <c r="EPY1845" s="401"/>
      <c r="EPZ1845" s="401"/>
      <c r="EQA1845" s="401"/>
      <c r="EQB1845" s="401"/>
      <c r="EQC1845" s="401"/>
      <c r="EQD1845" s="401"/>
      <c r="EQE1845" s="401"/>
      <c r="EQF1845" s="401"/>
      <c r="EQG1845" s="401"/>
      <c r="EQH1845" s="401"/>
      <c r="EQI1845" s="401"/>
      <c r="EQJ1845" s="401"/>
      <c r="EQK1845" s="401"/>
      <c r="EQL1845" s="401"/>
      <c r="EQM1845" s="401"/>
      <c r="EQN1845" s="401"/>
      <c r="EQO1845" s="401"/>
      <c r="EQP1845" s="401"/>
      <c r="EQQ1845" s="401"/>
      <c r="EQR1845" s="401"/>
      <c r="EQS1845" s="401"/>
      <c r="EQT1845" s="401"/>
      <c r="EQU1845" s="401"/>
      <c r="EQV1845" s="401"/>
      <c r="EQW1845" s="401"/>
      <c r="EQX1845" s="401"/>
      <c r="EQY1845" s="401"/>
      <c r="EQZ1845" s="401"/>
      <c r="ERA1845" s="401"/>
      <c r="ERB1845" s="401"/>
      <c r="ERC1845" s="401"/>
      <c r="ERD1845" s="401"/>
      <c r="ERE1845" s="401"/>
      <c r="ERF1845" s="401"/>
      <c r="ERG1845" s="401"/>
      <c r="ERH1845" s="401"/>
      <c r="ERI1845" s="401"/>
      <c r="ERJ1845" s="401"/>
      <c r="ERK1845" s="401"/>
      <c r="ERL1845" s="401"/>
      <c r="ERM1845" s="401"/>
      <c r="ERN1845" s="401"/>
      <c r="ERO1845" s="401"/>
      <c r="ERP1845" s="401"/>
      <c r="ERQ1845" s="401"/>
      <c r="ERR1845" s="401"/>
      <c r="ERS1845" s="401"/>
      <c r="ERT1845" s="401"/>
      <c r="ERU1845" s="401"/>
      <c r="ERV1845" s="401"/>
      <c r="ERW1845" s="401"/>
      <c r="ERX1845" s="401"/>
      <c r="ERY1845" s="401"/>
      <c r="ERZ1845" s="401"/>
      <c r="ESA1845" s="401"/>
      <c r="ESB1845" s="401"/>
      <c r="ESC1845" s="401"/>
      <c r="ESD1845" s="401"/>
      <c r="ESE1845" s="401"/>
      <c r="ESF1845" s="401"/>
      <c r="ESG1845" s="401"/>
      <c r="ESH1845" s="401"/>
      <c r="ESI1845" s="401"/>
      <c r="ESJ1845" s="401"/>
      <c r="ESK1845" s="401"/>
      <c r="ESL1845" s="401"/>
      <c r="ESM1845" s="401"/>
      <c r="ESN1845" s="401"/>
      <c r="ESO1845" s="401"/>
      <c r="ESP1845" s="401"/>
      <c r="ESQ1845" s="401"/>
      <c r="ESR1845" s="401"/>
      <c r="ESS1845" s="401"/>
      <c r="EST1845" s="401"/>
      <c r="ESU1845" s="401"/>
      <c r="ESV1845" s="401"/>
      <c r="ESW1845" s="401"/>
      <c r="ESX1845" s="401"/>
      <c r="ESY1845" s="401"/>
      <c r="ESZ1845" s="401"/>
      <c r="ETA1845" s="401"/>
      <c r="ETB1845" s="401"/>
      <c r="ETC1845" s="401"/>
      <c r="ETD1845" s="401"/>
      <c r="ETE1845" s="401"/>
      <c r="ETF1845" s="401"/>
      <c r="ETG1845" s="401"/>
      <c r="ETH1845" s="401"/>
      <c r="ETI1845" s="401"/>
      <c r="ETJ1845" s="401"/>
      <c r="ETK1845" s="401"/>
      <c r="ETL1845" s="401"/>
      <c r="ETM1845" s="401"/>
      <c r="ETN1845" s="401"/>
      <c r="ETO1845" s="401"/>
      <c r="ETP1845" s="401"/>
      <c r="ETQ1845" s="401"/>
      <c r="ETR1845" s="401"/>
      <c r="ETS1845" s="401"/>
      <c r="ETT1845" s="401"/>
      <c r="ETU1845" s="401"/>
      <c r="ETV1845" s="401"/>
      <c r="ETW1845" s="401"/>
      <c r="ETX1845" s="401"/>
      <c r="ETY1845" s="401"/>
      <c r="ETZ1845" s="401"/>
      <c r="EUA1845" s="401"/>
      <c r="EUB1845" s="401"/>
      <c r="EUC1845" s="401"/>
      <c r="EUD1845" s="401"/>
      <c r="EUE1845" s="401"/>
      <c r="EUF1845" s="401"/>
      <c r="EUG1845" s="401"/>
      <c r="EUH1845" s="401"/>
      <c r="EUI1845" s="401"/>
      <c r="EUJ1845" s="401"/>
      <c r="EUK1845" s="401"/>
      <c r="EUL1845" s="401"/>
      <c r="EUM1845" s="401"/>
      <c r="EUN1845" s="401"/>
      <c r="EUO1845" s="401"/>
      <c r="EUP1845" s="401"/>
      <c r="EUQ1845" s="401"/>
      <c r="EUR1845" s="401"/>
      <c r="EUS1845" s="401"/>
      <c r="EUT1845" s="401"/>
      <c r="EUU1845" s="401"/>
      <c r="EUV1845" s="401"/>
      <c r="EUW1845" s="401"/>
      <c r="EUX1845" s="401"/>
      <c r="EUY1845" s="401"/>
      <c r="EUZ1845" s="401"/>
      <c r="EVA1845" s="401"/>
      <c r="EVB1845" s="401"/>
      <c r="EVC1845" s="401"/>
      <c r="EVD1845" s="401"/>
      <c r="EVE1845" s="401"/>
      <c r="EVF1845" s="401"/>
      <c r="EVG1845" s="401"/>
      <c r="EVH1845" s="401"/>
      <c r="EVI1845" s="401"/>
      <c r="EVJ1845" s="401"/>
      <c r="EVK1845" s="401"/>
      <c r="EVL1845" s="401"/>
      <c r="EVM1845" s="401"/>
      <c r="EVN1845" s="401"/>
      <c r="EVO1845" s="401"/>
      <c r="EVP1845" s="401"/>
      <c r="EVQ1845" s="401"/>
      <c r="EVR1845" s="401"/>
      <c r="EVS1845" s="401"/>
      <c r="EVT1845" s="401"/>
      <c r="EVU1845" s="401"/>
      <c r="EVV1845" s="401"/>
      <c r="EVW1845" s="401"/>
      <c r="EVX1845" s="401"/>
      <c r="EVY1845" s="401"/>
      <c r="EVZ1845" s="401"/>
      <c r="EWA1845" s="401"/>
      <c r="EWB1845" s="401"/>
      <c r="EWC1845" s="401"/>
      <c r="EWD1845" s="401"/>
      <c r="EWE1845" s="401"/>
      <c r="EWF1845" s="401"/>
      <c r="EWG1845" s="401"/>
      <c r="EWH1845" s="401"/>
      <c r="EWI1845" s="401"/>
      <c r="EWJ1845" s="401"/>
      <c r="EWK1845" s="401"/>
      <c r="EWL1845" s="401"/>
      <c r="EWM1845" s="401"/>
      <c r="EWN1845" s="401"/>
      <c r="EWO1845" s="401"/>
      <c r="EWP1845" s="401"/>
      <c r="EWQ1845" s="401"/>
      <c r="EWR1845" s="401"/>
      <c r="EWS1845" s="401"/>
      <c r="EWT1845" s="401"/>
      <c r="EWU1845" s="401"/>
      <c r="EWV1845" s="401"/>
      <c r="EWW1845" s="401"/>
      <c r="EWX1845" s="401"/>
      <c r="EWY1845" s="401"/>
      <c r="EWZ1845" s="401"/>
      <c r="EXA1845" s="401"/>
      <c r="EXB1845" s="401"/>
      <c r="EXC1845" s="401"/>
      <c r="EXD1845" s="401"/>
      <c r="EXE1845" s="401"/>
      <c r="EXF1845" s="401"/>
      <c r="EXG1845" s="401"/>
      <c r="EXH1845" s="401"/>
      <c r="EXI1845" s="401"/>
      <c r="EXJ1845" s="401"/>
      <c r="EXK1845" s="401"/>
      <c r="EXL1845" s="401"/>
      <c r="EXM1845" s="401"/>
      <c r="EXN1845" s="401"/>
      <c r="EXO1845" s="401"/>
      <c r="EXP1845" s="401"/>
      <c r="EXQ1845" s="401"/>
      <c r="EXR1845" s="401"/>
      <c r="EXS1845" s="401"/>
      <c r="EXT1845" s="401"/>
      <c r="EXU1845" s="401"/>
      <c r="EXV1845" s="401"/>
      <c r="EXW1845" s="401"/>
      <c r="EXX1845" s="401"/>
      <c r="EXY1845" s="401"/>
      <c r="EXZ1845" s="401"/>
      <c r="EYA1845" s="401"/>
      <c r="EYB1845" s="401"/>
      <c r="EYC1845" s="401"/>
      <c r="EYD1845" s="401"/>
      <c r="EYE1845" s="401"/>
      <c r="EYF1845" s="401"/>
      <c r="EYG1845" s="401"/>
      <c r="EYH1845" s="401"/>
      <c r="EYI1845" s="401"/>
      <c r="EYJ1845" s="401"/>
      <c r="EYK1845" s="401"/>
      <c r="EYL1845" s="401"/>
      <c r="EYM1845" s="401"/>
      <c r="EYN1845" s="401"/>
      <c r="EYO1845" s="401"/>
      <c r="EYP1845" s="401"/>
      <c r="EYQ1845" s="401"/>
      <c r="EYR1845" s="401"/>
      <c r="EYS1845" s="401"/>
      <c r="EYT1845" s="401"/>
      <c r="EYU1845" s="401"/>
      <c r="EYV1845" s="401"/>
      <c r="EYW1845" s="401"/>
      <c r="EYX1845" s="401"/>
      <c r="EYY1845" s="401"/>
      <c r="EYZ1845" s="401"/>
      <c r="EZA1845" s="401"/>
      <c r="EZB1845" s="401"/>
      <c r="EZC1845" s="401"/>
      <c r="EZD1845" s="401"/>
      <c r="EZE1845" s="401"/>
      <c r="EZF1845" s="401"/>
      <c r="EZG1845" s="401"/>
      <c r="EZH1845" s="401"/>
      <c r="EZI1845" s="401"/>
      <c r="EZJ1845" s="401"/>
      <c r="EZK1845" s="401"/>
      <c r="EZL1845" s="401"/>
      <c r="EZM1845" s="401"/>
      <c r="EZN1845" s="401"/>
      <c r="EZO1845" s="401"/>
      <c r="EZP1845" s="401"/>
      <c r="EZQ1845" s="401"/>
      <c r="EZR1845" s="401"/>
      <c r="EZS1845" s="401"/>
      <c r="EZT1845" s="401"/>
      <c r="EZU1845" s="401"/>
      <c r="EZV1845" s="401"/>
      <c r="EZW1845" s="401"/>
      <c r="EZX1845" s="401"/>
      <c r="EZY1845" s="401"/>
      <c r="EZZ1845" s="401"/>
      <c r="FAA1845" s="401"/>
      <c r="FAB1845" s="401"/>
      <c r="FAC1845" s="401"/>
      <c r="FAD1845" s="401"/>
      <c r="FAE1845" s="401"/>
      <c r="FAF1845" s="401"/>
      <c r="FAG1845" s="401"/>
      <c r="FAH1845" s="401"/>
      <c r="FAI1845" s="401"/>
      <c r="FAJ1845" s="401"/>
      <c r="FAK1845" s="401"/>
      <c r="FAL1845" s="401"/>
      <c r="FAM1845" s="401"/>
      <c r="FAN1845" s="401"/>
      <c r="FAO1845" s="401"/>
      <c r="FAP1845" s="401"/>
      <c r="FAQ1845" s="401"/>
      <c r="FAR1845" s="401"/>
      <c r="FAS1845" s="401"/>
      <c r="FAT1845" s="401"/>
      <c r="FAU1845" s="401"/>
      <c r="FAV1845" s="401"/>
      <c r="FAW1845" s="401"/>
      <c r="FAX1845" s="401"/>
      <c r="FAY1845" s="401"/>
      <c r="FAZ1845" s="401"/>
      <c r="FBA1845" s="401"/>
      <c r="FBB1845" s="401"/>
      <c r="FBC1845" s="401"/>
      <c r="FBD1845" s="401"/>
      <c r="FBE1845" s="401"/>
      <c r="FBF1845" s="401"/>
      <c r="FBG1845" s="401"/>
      <c r="FBH1845" s="401"/>
      <c r="FBI1845" s="401"/>
      <c r="FBJ1845" s="401"/>
      <c r="FBK1845" s="401"/>
      <c r="FBL1845" s="401"/>
      <c r="FBM1845" s="401"/>
      <c r="FBN1845" s="401"/>
      <c r="FBO1845" s="401"/>
      <c r="FBP1845" s="401"/>
      <c r="FBQ1845" s="401"/>
      <c r="FBR1845" s="401"/>
      <c r="FBS1845" s="401"/>
      <c r="FBT1845" s="401"/>
      <c r="FBU1845" s="401"/>
      <c r="FBV1845" s="401"/>
      <c r="FBW1845" s="401"/>
      <c r="FBX1845" s="401"/>
      <c r="FBY1845" s="401"/>
      <c r="FBZ1845" s="401"/>
      <c r="FCA1845" s="401"/>
      <c r="FCB1845" s="401"/>
      <c r="FCC1845" s="401"/>
      <c r="FCD1845" s="401"/>
      <c r="FCE1845" s="401"/>
      <c r="FCF1845" s="401"/>
      <c r="FCG1845" s="401"/>
      <c r="FCH1845" s="401"/>
      <c r="FCI1845" s="401"/>
      <c r="FCJ1845" s="401"/>
      <c r="FCK1845" s="401"/>
      <c r="FCL1845" s="401"/>
      <c r="FCM1845" s="401"/>
      <c r="FCN1845" s="401"/>
      <c r="FCO1845" s="401"/>
      <c r="FCP1845" s="401"/>
      <c r="FCQ1845" s="401"/>
      <c r="FCR1845" s="401"/>
      <c r="FCS1845" s="401"/>
      <c r="FCT1845" s="401"/>
      <c r="FCU1845" s="401"/>
      <c r="FCV1845" s="401"/>
      <c r="FCW1845" s="401"/>
      <c r="FCX1845" s="401"/>
      <c r="FCY1845" s="401"/>
      <c r="FCZ1845" s="401"/>
      <c r="FDA1845" s="401"/>
      <c r="FDB1845" s="401"/>
      <c r="FDC1845" s="401"/>
      <c r="FDD1845" s="401"/>
      <c r="FDE1845" s="401"/>
      <c r="FDF1845" s="401"/>
      <c r="FDG1845" s="401"/>
      <c r="FDH1845" s="401"/>
      <c r="FDI1845" s="401"/>
      <c r="FDJ1845" s="401"/>
      <c r="FDK1845" s="401"/>
      <c r="FDL1845" s="401"/>
      <c r="FDM1845" s="401"/>
      <c r="FDN1845" s="401"/>
      <c r="FDO1845" s="401"/>
      <c r="FDP1845" s="401"/>
      <c r="FDQ1845" s="401"/>
      <c r="FDR1845" s="401"/>
      <c r="FDS1845" s="401"/>
      <c r="FDT1845" s="401"/>
      <c r="FDU1845" s="401"/>
      <c r="FDV1845" s="401"/>
      <c r="FDW1845" s="401"/>
      <c r="FDX1845" s="401"/>
      <c r="FDY1845" s="401"/>
      <c r="FDZ1845" s="401"/>
      <c r="FEA1845" s="401"/>
      <c r="FEB1845" s="401"/>
      <c r="FEC1845" s="401"/>
      <c r="FED1845" s="401"/>
      <c r="FEE1845" s="401"/>
      <c r="FEF1845" s="401"/>
      <c r="FEG1845" s="401"/>
      <c r="FEH1845" s="401"/>
      <c r="FEI1845" s="401"/>
      <c r="FEJ1845" s="401"/>
      <c r="FEK1845" s="401"/>
      <c r="FEL1845" s="401"/>
      <c r="FEM1845" s="401"/>
      <c r="FEN1845" s="401"/>
      <c r="FEO1845" s="401"/>
      <c r="FEP1845" s="401"/>
      <c r="FEQ1845" s="401"/>
      <c r="FER1845" s="401"/>
      <c r="FES1845" s="401"/>
      <c r="FET1845" s="401"/>
      <c r="FEU1845" s="401"/>
      <c r="FEV1845" s="401"/>
      <c r="FEW1845" s="401"/>
      <c r="FEX1845" s="401"/>
      <c r="FEY1845" s="401"/>
      <c r="FEZ1845" s="401"/>
      <c r="FFA1845" s="401"/>
      <c r="FFB1845" s="401"/>
      <c r="FFC1845" s="401"/>
      <c r="FFD1845" s="401"/>
      <c r="FFE1845" s="401"/>
      <c r="FFF1845" s="401"/>
      <c r="FFG1845" s="401"/>
      <c r="FFH1845" s="401"/>
      <c r="FFI1845" s="401"/>
      <c r="FFJ1845" s="401"/>
      <c r="FFK1845" s="401"/>
      <c r="FFL1845" s="401"/>
      <c r="FFM1845" s="401"/>
      <c r="FFN1845" s="401"/>
      <c r="FFO1845" s="401"/>
      <c r="FFP1845" s="401"/>
      <c r="FFQ1845" s="401"/>
      <c r="FFR1845" s="401"/>
      <c r="FFS1845" s="401"/>
      <c r="FFT1845" s="401"/>
      <c r="FFU1845" s="401"/>
      <c r="FFV1845" s="401"/>
      <c r="FFW1845" s="401"/>
      <c r="FFX1845" s="401"/>
      <c r="FFY1845" s="401"/>
      <c r="FFZ1845" s="401"/>
      <c r="FGA1845" s="401"/>
      <c r="FGB1845" s="401"/>
      <c r="FGC1845" s="401"/>
      <c r="FGD1845" s="401"/>
      <c r="FGE1845" s="401"/>
      <c r="FGF1845" s="401"/>
      <c r="FGG1845" s="401"/>
      <c r="FGH1845" s="401"/>
      <c r="FGI1845" s="401"/>
      <c r="FGJ1845" s="401"/>
      <c r="FGK1845" s="401"/>
      <c r="FGL1845" s="401"/>
      <c r="FGM1845" s="401"/>
      <c r="FGN1845" s="401"/>
      <c r="FGO1845" s="401"/>
      <c r="FGP1845" s="401"/>
      <c r="FGQ1845" s="401"/>
      <c r="FGR1845" s="401"/>
      <c r="FGS1845" s="401"/>
      <c r="FGT1845" s="401"/>
      <c r="FGU1845" s="401"/>
      <c r="FGV1845" s="401"/>
      <c r="FGW1845" s="401"/>
      <c r="FGX1845" s="401"/>
      <c r="FGY1845" s="401"/>
      <c r="FGZ1845" s="401"/>
      <c r="FHA1845" s="401"/>
      <c r="FHB1845" s="401"/>
      <c r="FHC1845" s="401"/>
      <c r="FHD1845" s="401"/>
      <c r="FHE1845" s="401"/>
      <c r="FHF1845" s="401"/>
      <c r="FHG1845" s="401"/>
      <c r="FHH1845" s="401"/>
      <c r="FHI1845" s="401"/>
      <c r="FHJ1845" s="401"/>
      <c r="FHK1845" s="401"/>
      <c r="FHL1845" s="401"/>
      <c r="FHM1845" s="401"/>
      <c r="FHN1845" s="401"/>
      <c r="FHO1845" s="401"/>
      <c r="FHP1845" s="401"/>
      <c r="FHQ1845" s="401"/>
      <c r="FHR1845" s="401"/>
      <c r="FHS1845" s="401"/>
      <c r="FHT1845" s="401"/>
      <c r="FHU1845" s="401"/>
      <c r="FHV1845" s="401"/>
      <c r="FHW1845" s="401"/>
      <c r="FHX1845" s="401"/>
      <c r="FHY1845" s="401"/>
      <c r="FHZ1845" s="401"/>
      <c r="FIA1845" s="401"/>
      <c r="FIB1845" s="401"/>
      <c r="FIC1845" s="401"/>
      <c r="FID1845" s="401"/>
      <c r="FIE1845" s="401"/>
      <c r="FIF1845" s="401"/>
      <c r="FIG1845" s="401"/>
      <c r="FIH1845" s="401"/>
      <c r="FII1845" s="401"/>
      <c r="FIJ1845" s="401"/>
      <c r="FIK1845" s="401"/>
      <c r="FIL1845" s="401"/>
      <c r="FIM1845" s="401"/>
      <c r="FIN1845" s="401"/>
      <c r="FIO1845" s="401"/>
      <c r="FIP1845" s="401"/>
      <c r="FIQ1845" s="401"/>
      <c r="FIR1845" s="401"/>
      <c r="FIS1845" s="401"/>
      <c r="FIT1845" s="401"/>
      <c r="FIU1845" s="401"/>
      <c r="FIV1845" s="401"/>
      <c r="FIW1845" s="401"/>
      <c r="FIX1845" s="401"/>
      <c r="FIY1845" s="401"/>
      <c r="FIZ1845" s="401"/>
      <c r="FJA1845" s="401"/>
      <c r="FJB1845" s="401"/>
      <c r="FJC1845" s="401"/>
      <c r="FJD1845" s="401"/>
      <c r="FJE1845" s="401"/>
      <c r="FJF1845" s="401"/>
      <c r="FJG1845" s="401"/>
      <c r="FJH1845" s="401"/>
      <c r="FJI1845" s="401"/>
      <c r="FJJ1845" s="401"/>
      <c r="FJK1845" s="401"/>
      <c r="FJL1845" s="401"/>
      <c r="FJM1845" s="401"/>
      <c r="FJN1845" s="401"/>
      <c r="FJO1845" s="401"/>
      <c r="FJP1845" s="401"/>
      <c r="FJQ1845" s="401"/>
      <c r="FJR1845" s="401"/>
      <c r="FJS1845" s="401"/>
      <c r="FJT1845" s="401"/>
      <c r="FJU1845" s="401"/>
      <c r="FJV1845" s="401"/>
      <c r="FJW1845" s="401"/>
      <c r="FJX1845" s="401"/>
      <c r="FJY1845" s="401"/>
      <c r="FJZ1845" s="401"/>
      <c r="FKA1845" s="401"/>
      <c r="FKB1845" s="401"/>
      <c r="FKC1845" s="401"/>
      <c r="FKD1845" s="401"/>
      <c r="FKE1845" s="401"/>
      <c r="FKF1845" s="401"/>
      <c r="FKG1845" s="401"/>
      <c r="FKH1845" s="401"/>
      <c r="FKI1845" s="401"/>
      <c r="FKJ1845" s="401"/>
      <c r="FKK1845" s="401"/>
      <c r="FKL1845" s="401"/>
      <c r="FKM1845" s="401"/>
      <c r="FKN1845" s="401"/>
      <c r="FKO1845" s="401"/>
      <c r="FKP1845" s="401"/>
      <c r="FKQ1845" s="401"/>
      <c r="FKR1845" s="401"/>
      <c r="FKS1845" s="401"/>
      <c r="FKT1845" s="401"/>
      <c r="FKU1845" s="401"/>
      <c r="FKV1845" s="401"/>
      <c r="FKW1845" s="401"/>
      <c r="FKX1845" s="401"/>
      <c r="FKY1845" s="401"/>
      <c r="FKZ1845" s="401"/>
      <c r="FLA1845" s="401"/>
      <c r="FLB1845" s="401"/>
      <c r="FLC1845" s="401"/>
      <c r="FLD1845" s="401"/>
      <c r="FLE1845" s="401"/>
      <c r="FLF1845" s="401"/>
      <c r="FLG1845" s="401"/>
      <c r="FLH1845" s="401"/>
      <c r="FLI1845" s="401"/>
      <c r="FLJ1845" s="401"/>
      <c r="FLK1845" s="401"/>
      <c r="FLL1845" s="401"/>
      <c r="FLM1845" s="401"/>
      <c r="FLN1845" s="401"/>
      <c r="FLO1845" s="401"/>
      <c r="FLP1845" s="401"/>
      <c r="FLQ1845" s="401"/>
      <c r="FLR1845" s="401"/>
      <c r="FLS1845" s="401"/>
      <c r="FLT1845" s="401"/>
      <c r="FLU1845" s="401"/>
      <c r="FLV1845" s="401"/>
      <c r="FLW1845" s="401"/>
      <c r="FLX1845" s="401"/>
      <c r="FLY1845" s="401"/>
      <c r="FLZ1845" s="401"/>
      <c r="FMA1845" s="401"/>
      <c r="FMB1845" s="401"/>
      <c r="FMC1845" s="401"/>
      <c r="FMD1845" s="401"/>
      <c r="FME1845" s="401"/>
      <c r="FMF1845" s="401"/>
      <c r="FMG1845" s="401"/>
      <c r="FMH1845" s="401"/>
      <c r="FMI1845" s="401"/>
      <c r="FMJ1845" s="401"/>
      <c r="FMK1845" s="401"/>
      <c r="FML1845" s="401"/>
      <c r="FMM1845" s="401"/>
      <c r="FMN1845" s="401"/>
      <c r="FMO1845" s="401"/>
      <c r="FMP1845" s="401"/>
      <c r="FMQ1845" s="401"/>
      <c r="FMR1845" s="401"/>
      <c r="FMS1845" s="401"/>
      <c r="FMT1845" s="401"/>
      <c r="FMU1845" s="401"/>
      <c r="FMV1845" s="401"/>
      <c r="FMW1845" s="401"/>
      <c r="FMX1845" s="401"/>
      <c r="FMY1845" s="401"/>
      <c r="FMZ1845" s="401"/>
      <c r="FNA1845" s="401"/>
      <c r="FNB1845" s="401"/>
      <c r="FNC1845" s="401"/>
      <c r="FND1845" s="401"/>
      <c r="FNE1845" s="401"/>
      <c r="FNF1845" s="401"/>
      <c r="FNG1845" s="401"/>
      <c r="FNH1845" s="401"/>
      <c r="FNI1845" s="401"/>
      <c r="FNJ1845" s="401"/>
      <c r="FNK1845" s="401"/>
      <c r="FNL1845" s="401"/>
      <c r="FNM1845" s="401"/>
      <c r="FNN1845" s="401"/>
      <c r="FNO1845" s="401"/>
      <c r="FNP1845" s="401"/>
      <c r="FNQ1845" s="401"/>
      <c r="FNR1845" s="401"/>
      <c r="FNS1845" s="401"/>
      <c r="FNT1845" s="401"/>
      <c r="FNU1845" s="401"/>
      <c r="FNV1845" s="401"/>
      <c r="FNW1845" s="401"/>
      <c r="FNX1845" s="401"/>
      <c r="FNY1845" s="401"/>
      <c r="FNZ1845" s="401"/>
      <c r="FOA1845" s="401"/>
      <c r="FOB1845" s="401"/>
      <c r="FOC1845" s="401"/>
      <c r="FOD1845" s="401"/>
      <c r="FOE1845" s="401"/>
      <c r="FOF1845" s="401"/>
      <c r="FOG1845" s="401"/>
      <c r="FOH1845" s="401"/>
      <c r="FOI1845" s="401"/>
      <c r="FOJ1845" s="401"/>
      <c r="FOK1845" s="401"/>
      <c r="FOL1845" s="401"/>
      <c r="FOM1845" s="401"/>
      <c r="FON1845" s="401"/>
      <c r="FOO1845" s="401"/>
      <c r="FOP1845" s="401"/>
      <c r="FOQ1845" s="401"/>
      <c r="FOR1845" s="401"/>
      <c r="FOS1845" s="401"/>
      <c r="FOT1845" s="401"/>
      <c r="FOU1845" s="401"/>
      <c r="FOV1845" s="401"/>
      <c r="FOW1845" s="401"/>
      <c r="FOX1845" s="401"/>
      <c r="FOY1845" s="401"/>
      <c r="FOZ1845" s="401"/>
      <c r="FPA1845" s="401"/>
      <c r="FPB1845" s="401"/>
      <c r="FPC1845" s="401"/>
      <c r="FPD1845" s="401"/>
      <c r="FPE1845" s="401"/>
      <c r="FPF1845" s="401"/>
      <c r="FPG1845" s="401"/>
      <c r="FPH1845" s="401"/>
      <c r="FPI1845" s="401"/>
      <c r="FPJ1845" s="401"/>
      <c r="FPK1845" s="401"/>
      <c r="FPL1845" s="401"/>
      <c r="FPM1845" s="401"/>
      <c r="FPN1845" s="401"/>
      <c r="FPO1845" s="401"/>
      <c r="FPP1845" s="401"/>
      <c r="FPQ1845" s="401"/>
      <c r="FPR1845" s="401"/>
      <c r="FPS1845" s="401"/>
      <c r="FPT1845" s="401"/>
      <c r="FPU1845" s="401"/>
      <c r="FPV1845" s="401"/>
      <c r="FPW1845" s="401"/>
      <c r="FPX1845" s="401"/>
      <c r="FPY1845" s="401"/>
      <c r="FPZ1845" s="401"/>
      <c r="FQA1845" s="401"/>
      <c r="FQB1845" s="401"/>
      <c r="FQC1845" s="401"/>
      <c r="FQD1845" s="401"/>
      <c r="FQE1845" s="401"/>
      <c r="FQF1845" s="401"/>
      <c r="FQG1845" s="401"/>
      <c r="FQH1845" s="401"/>
      <c r="FQI1845" s="401"/>
      <c r="FQJ1845" s="401"/>
      <c r="FQK1845" s="401"/>
      <c r="FQL1845" s="401"/>
      <c r="FQM1845" s="401"/>
      <c r="FQN1845" s="401"/>
      <c r="FQO1845" s="401"/>
      <c r="FQP1845" s="401"/>
      <c r="FQQ1845" s="401"/>
      <c r="FQR1845" s="401"/>
      <c r="FQS1845" s="401"/>
      <c r="FQT1845" s="401"/>
      <c r="FQU1845" s="401"/>
      <c r="FQV1845" s="401"/>
      <c r="FQW1845" s="401"/>
      <c r="FQX1845" s="401"/>
      <c r="FQY1845" s="401"/>
      <c r="FQZ1845" s="401"/>
      <c r="FRA1845" s="401"/>
      <c r="FRB1845" s="401"/>
      <c r="FRC1845" s="401"/>
      <c r="FRD1845" s="401"/>
      <c r="FRE1845" s="401"/>
      <c r="FRF1845" s="401"/>
      <c r="FRG1845" s="401"/>
      <c r="FRH1845" s="401"/>
      <c r="FRI1845" s="401"/>
      <c r="FRJ1845" s="401"/>
      <c r="FRK1845" s="401"/>
      <c r="FRL1845" s="401"/>
      <c r="FRM1845" s="401"/>
      <c r="FRN1845" s="401"/>
      <c r="FRO1845" s="401"/>
      <c r="FRP1845" s="401"/>
      <c r="FRQ1845" s="401"/>
      <c r="FRR1845" s="401"/>
      <c r="FRS1845" s="401"/>
      <c r="FRT1845" s="401"/>
      <c r="FRU1845" s="401"/>
      <c r="FRV1845" s="401"/>
      <c r="FRW1845" s="401"/>
      <c r="FRX1845" s="401"/>
      <c r="FRY1845" s="401"/>
      <c r="FRZ1845" s="401"/>
      <c r="FSA1845" s="401"/>
      <c r="FSB1845" s="401"/>
      <c r="FSC1845" s="401"/>
      <c r="FSD1845" s="401"/>
      <c r="FSE1845" s="401"/>
      <c r="FSF1845" s="401"/>
      <c r="FSG1845" s="401"/>
      <c r="FSH1845" s="401"/>
      <c r="FSI1845" s="401"/>
      <c r="FSJ1845" s="401"/>
      <c r="FSK1845" s="401"/>
      <c r="FSL1845" s="401"/>
      <c r="FSM1845" s="401"/>
      <c r="FSN1845" s="401"/>
      <c r="FSO1845" s="401"/>
      <c r="FSP1845" s="401"/>
      <c r="FSQ1845" s="401"/>
      <c r="FSR1845" s="401"/>
      <c r="FSS1845" s="401"/>
      <c r="FST1845" s="401"/>
      <c r="FSU1845" s="401"/>
      <c r="FSV1845" s="401"/>
      <c r="FSW1845" s="401"/>
      <c r="FSX1845" s="401"/>
      <c r="FSY1845" s="401"/>
      <c r="FSZ1845" s="401"/>
      <c r="FTA1845" s="401"/>
      <c r="FTB1845" s="401"/>
      <c r="FTC1845" s="401"/>
      <c r="FTD1845" s="401"/>
      <c r="FTE1845" s="401"/>
      <c r="FTF1845" s="401"/>
      <c r="FTG1845" s="401"/>
      <c r="FTH1845" s="401"/>
      <c r="FTI1845" s="401"/>
      <c r="FTJ1845" s="401"/>
      <c r="FTK1845" s="401"/>
      <c r="FTL1845" s="401"/>
      <c r="FTM1845" s="401"/>
      <c r="FTN1845" s="401"/>
      <c r="FTO1845" s="401"/>
      <c r="FTP1845" s="401"/>
      <c r="FTQ1845" s="401"/>
      <c r="FTR1845" s="401"/>
      <c r="FTS1845" s="401"/>
      <c r="FTT1845" s="401"/>
      <c r="FTU1845" s="401"/>
      <c r="FTV1845" s="401"/>
      <c r="FTW1845" s="401"/>
      <c r="FTX1845" s="401"/>
      <c r="FTY1845" s="401"/>
      <c r="FTZ1845" s="401"/>
      <c r="FUA1845" s="401"/>
      <c r="FUB1845" s="401"/>
      <c r="FUC1845" s="401"/>
      <c r="FUD1845" s="401"/>
      <c r="FUE1845" s="401"/>
      <c r="FUF1845" s="401"/>
      <c r="FUG1845" s="401"/>
      <c r="FUH1845" s="401"/>
      <c r="FUI1845" s="401"/>
      <c r="FUJ1845" s="401"/>
      <c r="FUK1845" s="401"/>
      <c r="FUL1845" s="401"/>
      <c r="FUM1845" s="401"/>
      <c r="FUN1845" s="401"/>
      <c r="FUO1845" s="401"/>
      <c r="FUP1845" s="401"/>
      <c r="FUQ1845" s="401"/>
      <c r="FUR1845" s="401"/>
      <c r="FUS1845" s="401"/>
      <c r="FUT1845" s="401"/>
      <c r="FUU1845" s="401"/>
      <c r="FUV1845" s="401"/>
      <c r="FUW1845" s="401"/>
      <c r="FUX1845" s="401"/>
      <c r="FUY1845" s="401"/>
      <c r="FUZ1845" s="401"/>
      <c r="FVA1845" s="401"/>
      <c r="FVB1845" s="401"/>
      <c r="FVC1845" s="401"/>
      <c r="FVD1845" s="401"/>
      <c r="FVE1845" s="401"/>
      <c r="FVF1845" s="401"/>
      <c r="FVG1845" s="401"/>
      <c r="FVH1845" s="401"/>
      <c r="FVI1845" s="401"/>
      <c r="FVJ1845" s="401"/>
      <c r="FVK1845" s="401"/>
      <c r="FVL1845" s="401"/>
      <c r="FVM1845" s="401"/>
      <c r="FVN1845" s="401"/>
      <c r="FVO1845" s="401"/>
      <c r="FVP1845" s="401"/>
      <c r="FVQ1845" s="401"/>
      <c r="FVR1845" s="401"/>
      <c r="FVS1845" s="401"/>
      <c r="FVT1845" s="401"/>
      <c r="FVU1845" s="401"/>
      <c r="FVV1845" s="401"/>
      <c r="FVW1845" s="401"/>
      <c r="FVX1845" s="401"/>
      <c r="FVY1845" s="401"/>
      <c r="FVZ1845" s="401"/>
      <c r="FWA1845" s="401"/>
      <c r="FWB1845" s="401"/>
      <c r="FWC1845" s="401"/>
      <c r="FWD1845" s="401"/>
      <c r="FWE1845" s="401"/>
      <c r="FWF1845" s="401"/>
      <c r="FWG1845" s="401"/>
      <c r="FWH1845" s="401"/>
      <c r="FWI1845" s="401"/>
      <c r="FWJ1845" s="401"/>
      <c r="FWK1845" s="401"/>
      <c r="FWL1845" s="401"/>
      <c r="FWM1845" s="401"/>
      <c r="FWN1845" s="401"/>
      <c r="FWO1845" s="401"/>
      <c r="FWP1845" s="401"/>
      <c r="FWQ1845" s="401"/>
      <c r="FWR1845" s="401"/>
      <c r="FWS1845" s="401"/>
      <c r="FWT1845" s="401"/>
      <c r="FWU1845" s="401"/>
      <c r="FWV1845" s="401"/>
      <c r="FWW1845" s="401"/>
      <c r="FWX1845" s="401"/>
      <c r="FWY1845" s="401"/>
      <c r="FWZ1845" s="401"/>
      <c r="FXA1845" s="401"/>
      <c r="FXB1845" s="401"/>
      <c r="FXC1845" s="401"/>
      <c r="FXD1845" s="401"/>
      <c r="FXE1845" s="401"/>
      <c r="FXF1845" s="401"/>
      <c r="FXG1845" s="401"/>
      <c r="FXH1845" s="401"/>
      <c r="FXI1845" s="401"/>
      <c r="FXJ1845" s="401"/>
      <c r="FXK1845" s="401"/>
      <c r="FXL1845" s="401"/>
      <c r="FXM1845" s="401"/>
      <c r="FXN1845" s="401"/>
      <c r="FXO1845" s="401"/>
      <c r="FXP1845" s="401"/>
      <c r="FXQ1845" s="401"/>
      <c r="FXR1845" s="401"/>
      <c r="FXS1845" s="401"/>
      <c r="FXT1845" s="401"/>
      <c r="FXU1845" s="401"/>
      <c r="FXV1845" s="401"/>
      <c r="FXW1845" s="401"/>
      <c r="FXX1845" s="401"/>
      <c r="FXY1845" s="401"/>
      <c r="FXZ1845" s="401"/>
      <c r="FYA1845" s="401"/>
      <c r="FYB1845" s="401"/>
      <c r="FYC1845" s="401"/>
      <c r="FYD1845" s="401"/>
      <c r="FYE1845" s="401"/>
      <c r="FYF1845" s="401"/>
      <c r="FYG1845" s="401"/>
      <c r="FYH1845" s="401"/>
      <c r="FYI1845" s="401"/>
      <c r="FYJ1845" s="401"/>
      <c r="FYK1845" s="401"/>
      <c r="FYL1845" s="401"/>
      <c r="FYM1845" s="401"/>
      <c r="FYN1845" s="401"/>
      <c r="FYO1845" s="401"/>
      <c r="FYP1845" s="401"/>
      <c r="FYQ1845" s="401"/>
      <c r="FYR1845" s="401"/>
      <c r="FYS1845" s="401"/>
      <c r="FYT1845" s="401"/>
      <c r="FYU1845" s="401"/>
      <c r="FYV1845" s="401"/>
      <c r="FYW1845" s="401"/>
      <c r="FYX1845" s="401"/>
      <c r="FYY1845" s="401"/>
      <c r="FYZ1845" s="401"/>
      <c r="FZA1845" s="401"/>
      <c r="FZB1845" s="401"/>
      <c r="FZC1845" s="401"/>
      <c r="FZD1845" s="401"/>
      <c r="FZE1845" s="401"/>
      <c r="FZF1845" s="401"/>
      <c r="FZG1845" s="401"/>
      <c r="FZH1845" s="401"/>
      <c r="FZI1845" s="401"/>
      <c r="FZJ1845" s="401"/>
      <c r="FZK1845" s="401"/>
      <c r="FZL1845" s="401"/>
      <c r="FZM1845" s="401"/>
      <c r="FZN1845" s="401"/>
      <c r="FZO1845" s="401"/>
      <c r="FZP1845" s="401"/>
      <c r="FZQ1845" s="401"/>
      <c r="FZR1845" s="401"/>
      <c r="FZS1845" s="401"/>
      <c r="FZT1845" s="401"/>
      <c r="FZU1845" s="401"/>
      <c r="FZV1845" s="401"/>
      <c r="FZW1845" s="401"/>
      <c r="FZX1845" s="401"/>
      <c r="FZY1845" s="401"/>
      <c r="FZZ1845" s="401"/>
      <c r="GAA1845" s="401"/>
      <c r="GAB1845" s="401"/>
      <c r="GAC1845" s="401"/>
      <c r="GAD1845" s="401"/>
      <c r="GAE1845" s="401"/>
      <c r="GAF1845" s="401"/>
      <c r="GAG1845" s="401"/>
      <c r="GAH1845" s="401"/>
      <c r="GAI1845" s="401"/>
      <c r="GAJ1845" s="401"/>
      <c r="GAK1845" s="401"/>
      <c r="GAL1845" s="401"/>
      <c r="GAM1845" s="401"/>
      <c r="GAN1845" s="401"/>
      <c r="GAO1845" s="401"/>
      <c r="GAP1845" s="401"/>
      <c r="GAQ1845" s="401"/>
      <c r="GAR1845" s="401"/>
      <c r="GAS1845" s="401"/>
      <c r="GAT1845" s="401"/>
      <c r="GAU1845" s="401"/>
      <c r="GAV1845" s="401"/>
      <c r="GAW1845" s="401"/>
      <c r="GAX1845" s="401"/>
      <c r="GAY1845" s="401"/>
      <c r="GAZ1845" s="401"/>
      <c r="GBA1845" s="401"/>
      <c r="GBB1845" s="401"/>
      <c r="GBC1845" s="401"/>
      <c r="GBD1845" s="401"/>
      <c r="GBE1845" s="401"/>
      <c r="GBF1845" s="401"/>
      <c r="GBG1845" s="401"/>
      <c r="GBH1845" s="401"/>
      <c r="GBI1845" s="401"/>
      <c r="GBJ1845" s="401"/>
      <c r="GBK1845" s="401"/>
      <c r="GBL1845" s="401"/>
      <c r="GBM1845" s="401"/>
      <c r="GBN1845" s="401"/>
      <c r="GBO1845" s="401"/>
      <c r="GBP1845" s="401"/>
      <c r="GBQ1845" s="401"/>
      <c r="GBR1845" s="401"/>
      <c r="GBS1845" s="401"/>
      <c r="GBT1845" s="401"/>
      <c r="GBU1845" s="401"/>
      <c r="GBV1845" s="401"/>
      <c r="GBW1845" s="401"/>
      <c r="GBX1845" s="401"/>
      <c r="GBY1845" s="401"/>
      <c r="GBZ1845" s="401"/>
      <c r="GCA1845" s="401"/>
      <c r="GCB1845" s="401"/>
      <c r="GCC1845" s="401"/>
      <c r="GCD1845" s="401"/>
      <c r="GCE1845" s="401"/>
      <c r="GCF1845" s="401"/>
      <c r="GCG1845" s="401"/>
      <c r="GCH1845" s="401"/>
      <c r="GCI1845" s="401"/>
      <c r="GCJ1845" s="401"/>
      <c r="GCK1845" s="401"/>
      <c r="GCL1845" s="401"/>
      <c r="GCM1845" s="401"/>
      <c r="GCN1845" s="401"/>
      <c r="GCO1845" s="401"/>
      <c r="GCP1845" s="401"/>
      <c r="GCQ1845" s="401"/>
      <c r="GCR1845" s="401"/>
      <c r="GCS1845" s="401"/>
      <c r="GCT1845" s="401"/>
      <c r="GCU1845" s="401"/>
      <c r="GCV1845" s="401"/>
      <c r="GCW1845" s="401"/>
      <c r="GCX1845" s="401"/>
      <c r="GCY1845" s="401"/>
      <c r="GCZ1845" s="401"/>
      <c r="GDA1845" s="401"/>
      <c r="GDB1845" s="401"/>
      <c r="GDC1845" s="401"/>
      <c r="GDD1845" s="401"/>
      <c r="GDE1845" s="401"/>
      <c r="GDF1845" s="401"/>
      <c r="GDG1845" s="401"/>
      <c r="GDH1845" s="401"/>
      <c r="GDI1845" s="401"/>
      <c r="GDJ1845" s="401"/>
      <c r="GDK1845" s="401"/>
      <c r="GDL1845" s="401"/>
      <c r="GDM1845" s="401"/>
      <c r="GDN1845" s="401"/>
      <c r="GDO1845" s="401"/>
      <c r="GDP1845" s="401"/>
      <c r="GDQ1845" s="401"/>
      <c r="GDR1845" s="401"/>
      <c r="GDS1845" s="401"/>
      <c r="GDT1845" s="401"/>
      <c r="GDU1845" s="401"/>
      <c r="GDV1845" s="401"/>
      <c r="GDW1845" s="401"/>
      <c r="GDX1845" s="401"/>
      <c r="GDY1845" s="401"/>
      <c r="GDZ1845" s="401"/>
      <c r="GEA1845" s="401"/>
      <c r="GEB1845" s="401"/>
      <c r="GEC1845" s="401"/>
      <c r="GED1845" s="401"/>
      <c r="GEE1845" s="401"/>
      <c r="GEF1845" s="401"/>
      <c r="GEG1845" s="401"/>
      <c r="GEH1845" s="401"/>
      <c r="GEI1845" s="401"/>
      <c r="GEJ1845" s="401"/>
      <c r="GEK1845" s="401"/>
      <c r="GEL1845" s="401"/>
      <c r="GEM1845" s="401"/>
      <c r="GEN1845" s="401"/>
      <c r="GEO1845" s="401"/>
      <c r="GEP1845" s="401"/>
      <c r="GEQ1845" s="401"/>
      <c r="GER1845" s="401"/>
      <c r="GES1845" s="401"/>
      <c r="GET1845" s="401"/>
      <c r="GEU1845" s="401"/>
      <c r="GEV1845" s="401"/>
      <c r="GEW1845" s="401"/>
      <c r="GEX1845" s="401"/>
      <c r="GEY1845" s="401"/>
      <c r="GEZ1845" s="401"/>
      <c r="GFA1845" s="401"/>
      <c r="GFB1845" s="401"/>
      <c r="GFC1845" s="401"/>
      <c r="GFD1845" s="401"/>
      <c r="GFE1845" s="401"/>
      <c r="GFF1845" s="401"/>
      <c r="GFG1845" s="401"/>
      <c r="GFH1845" s="401"/>
      <c r="GFI1845" s="401"/>
      <c r="GFJ1845" s="401"/>
      <c r="GFK1845" s="401"/>
      <c r="GFL1845" s="401"/>
      <c r="GFM1845" s="401"/>
      <c r="GFN1845" s="401"/>
      <c r="GFO1845" s="401"/>
      <c r="GFP1845" s="401"/>
      <c r="GFQ1845" s="401"/>
      <c r="GFR1845" s="401"/>
      <c r="GFS1845" s="401"/>
      <c r="GFT1845" s="401"/>
      <c r="GFU1845" s="401"/>
      <c r="GFV1845" s="401"/>
      <c r="GFW1845" s="401"/>
      <c r="GFX1845" s="401"/>
      <c r="GFY1845" s="401"/>
      <c r="GFZ1845" s="401"/>
      <c r="GGA1845" s="401"/>
      <c r="GGB1845" s="401"/>
      <c r="GGC1845" s="401"/>
      <c r="GGD1845" s="401"/>
      <c r="GGE1845" s="401"/>
      <c r="GGF1845" s="401"/>
      <c r="GGG1845" s="401"/>
      <c r="GGH1845" s="401"/>
      <c r="GGI1845" s="401"/>
      <c r="GGJ1845" s="401"/>
      <c r="GGK1845" s="401"/>
      <c r="GGL1845" s="401"/>
      <c r="GGM1845" s="401"/>
      <c r="GGN1845" s="401"/>
      <c r="GGO1845" s="401"/>
      <c r="GGP1845" s="401"/>
      <c r="GGQ1845" s="401"/>
      <c r="GGR1845" s="401"/>
      <c r="GGS1845" s="401"/>
      <c r="GGT1845" s="401"/>
      <c r="GGU1845" s="401"/>
      <c r="GGV1845" s="401"/>
      <c r="GGW1845" s="401"/>
      <c r="GGX1845" s="401"/>
      <c r="GGY1845" s="401"/>
      <c r="GGZ1845" s="401"/>
      <c r="GHA1845" s="401"/>
      <c r="GHB1845" s="401"/>
      <c r="GHC1845" s="401"/>
      <c r="GHD1845" s="401"/>
      <c r="GHE1845" s="401"/>
      <c r="GHF1845" s="401"/>
      <c r="GHG1845" s="401"/>
      <c r="GHH1845" s="401"/>
      <c r="GHI1845" s="401"/>
      <c r="GHJ1845" s="401"/>
      <c r="GHK1845" s="401"/>
      <c r="GHL1845" s="401"/>
      <c r="GHM1845" s="401"/>
      <c r="GHN1845" s="401"/>
      <c r="GHO1845" s="401"/>
      <c r="GHP1845" s="401"/>
      <c r="GHQ1845" s="401"/>
      <c r="GHR1845" s="401"/>
      <c r="GHS1845" s="401"/>
      <c r="GHT1845" s="401"/>
      <c r="GHU1845" s="401"/>
      <c r="GHV1845" s="401"/>
      <c r="GHW1845" s="401"/>
      <c r="GHX1845" s="401"/>
      <c r="GHY1845" s="401"/>
      <c r="GHZ1845" s="401"/>
      <c r="GIA1845" s="401"/>
      <c r="GIB1845" s="401"/>
      <c r="GIC1845" s="401"/>
      <c r="GID1845" s="401"/>
      <c r="GIE1845" s="401"/>
      <c r="GIF1845" s="401"/>
      <c r="GIG1845" s="401"/>
      <c r="GIH1845" s="401"/>
      <c r="GII1845" s="401"/>
      <c r="GIJ1845" s="401"/>
      <c r="GIK1845" s="401"/>
      <c r="GIL1845" s="401"/>
      <c r="GIM1845" s="401"/>
      <c r="GIN1845" s="401"/>
      <c r="GIO1845" s="401"/>
      <c r="GIP1845" s="401"/>
      <c r="GIQ1845" s="401"/>
      <c r="GIR1845" s="401"/>
      <c r="GIS1845" s="401"/>
      <c r="GIT1845" s="401"/>
      <c r="GIU1845" s="401"/>
      <c r="GIV1845" s="401"/>
      <c r="GIW1845" s="401"/>
      <c r="GIX1845" s="401"/>
      <c r="GIY1845" s="401"/>
      <c r="GIZ1845" s="401"/>
      <c r="GJA1845" s="401"/>
      <c r="GJB1845" s="401"/>
      <c r="GJC1845" s="401"/>
      <c r="GJD1845" s="401"/>
      <c r="GJE1845" s="401"/>
      <c r="GJF1845" s="401"/>
      <c r="GJG1845" s="401"/>
      <c r="GJH1845" s="401"/>
      <c r="GJI1845" s="401"/>
      <c r="GJJ1845" s="401"/>
      <c r="GJK1845" s="401"/>
      <c r="GJL1845" s="401"/>
      <c r="GJM1845" s="401"/>
      <c r="GJN1845" s="401"/>
      <c r="GJO1845" s="401"/>
      <c r="GJP1845" s="401"/>
      <c r="GJQ1845" s="401"/>
      <c r="GJR1845" s="401"/>
      <c r="GJS1845" s="401"/>
      <c r="GJT1845" s="401"/>
      <c r="GJU1845" s="401"/>
      <c r="GJV1845" s="401"/>
      <c r="GJW1845" s="401"/>
      <c r="GJX1845" s="401"/>
      <c r="GJY1845" s="401"/>
      <c r="GJZ1845" s="401"/>
      <c r="GKA1845" s="401"/>
      <c r="GKB1845" s="401"/>
      <c r="GKC1845" s="401"/>
      <c r="GKD1845" s="401"/>
      <c r="GKE1845" s="401"/>
      <c r="GKF1845" s="401"/>
      <c r="GKG1845" s="401"/>
      <c r="GKH1845" s="401"/>
      <c r="GKI1845" s="401"/>
      <c r="GKJ1845" s="401"/>
      <c r="GKK1845" s="401"/>
      <c r="GKL1845" s="401"/>
      <c r="GKM1845" s="401"/>
      <c r="GKN1845" s="401"/>
      <c r="GKO1845" s="401"/>
      <c r="GKP1845" s="401"/>
      <c r="GKQ1845" s="401"/>
      <c r="GKR1845" s="401"/>
      <c r="GKS1845" s="401"/>
      <c r="GKT1845" s="401"/>
      <c r="GKU1845" s="401"/>
      <c r="GKV1845" s="401"/>
      <c r="GKW1845" s="401"/>
      <c r="GKX1845" s="401"/>
      <c r="GKY1845" s="401"/>
      <c r="GKZ1845" s="401"/>
      <c r="GLA1845" s="401"/>
      <c r="GLB1845" s="401"/>
      <c r="GLC1845" s="401"/>
      <c r="GLD1845" s="401"/>
      <c r="GLE1845" s="401"/>
      <c r="GLF1845" s="401"/>
      <c r="GLG1845" s="401"/>
      <c r="GLH1845" s="401"/>
      <c r="GLI1845" s="401"/>
      <c r="GLJ1845" s="401"/>
      <c r="GLK1845" s="401"/>
      <c r="GLL1845" s="401"/>
      <c r="GLM1845" s="401"/>
      <c r="GLN1845" s="401"/>
      <c r="GLO1845" s="401"/>
      <c r="GLP1845" s="401"/>
      <c r="GLQ1845" s="401"/>
      <c r="GLR1845" s="401"/>
      <c r="GLS1845" s="401"/>
      <c r="GLT1845" s="401"/>
      <c r="GLU1845" s="401"/>
      <c r="GLV1845" s="401"/>
      <c r="GLW1845" s="401"/>
      <c r="GLX1845" s="401"/>
      <c r="GLY1845" s="401"/>
      <c r="GLZ1845" s="401"/>
      <c r="GMA1845" s="401"/>
      <c r="GMB1845" s="401"/>
      <c r="GMC1845" s="401"/>
      <c r="GMD1845" s="401"/>
      <c r="GME1845" s="401"/>
      <c r="GMF1845" s="401"/>
      <c r="GMG1845" s="401"/>
      <c r="GMH1845" s="401"/>
      <c r="GMI1845" s="401"/>
      <c r="GMJ1845" s="401"/>
      <c r="GMK1845" s="401"/>
      <c r="GML1845" s="401"/>
      <c r="GMM1845" s="401"/>
      <c r="GMN1845" s="401"/>
      <c r="GMO1845" s="401"/>
      <c r="GMP1845" s="401"/>
      <c r="GMQ1845" s="401"/>
      <c r="GMR1845" s="401"/>
      <c r="GMS1845" s="401"/>
      <c r="GMT1845" s="401"/>
      <c r="GMU1845" s="401"/>
      <c r="GMV1845" s="401"/>
      <c r="GMW1845" s="401"/>
      <c r="GMX1845" s="401"/>
      <c r="GMY1845" s="401"/>
      <c r="GMZ1845" s="401"/>
      <c r="GNA1845" s="401"/>
      <c r="GNB1845" s="401"/>
      <c r="GNC1845" s="401"/>
      <c r="GND1845" s="401"/>
      <c r="GNE1845" s="401"/>
      <c r="GNF1845" s="401"/>
      <c r="GNG1845" s="401"/>
      <c r="GNH1845" s="401"/>
      <c r="GNI1845" s="401"/>
      <c r="GNJ1845" s="401"/>
      <c r="GNK1845" s="401"/>
      <c r="GNL1845" s="401"/>
      <c r="GNM1845" s="401"/>
      <c r="GNN1845" s="401"/>
      <c r="GNO1845" s="401"/>
      <c r="GNP1845" s="401"/>
      <c r="GNQ1845" s="401"/>
      <c r="GNR1845" s="401"/>
      <c r="GNS1845" s="401"/>
      <c r="GNT1845" s="401"/>
      <c r="GNU1845" s="401"/>
      <c r="GNV1845" s="401"/>
      <c r="GNW1845" s="401"/>
      <c r="GNX1845" s="401"/>
      <c r="GNY1845" s="401"/>
      <c r="GNZ1845" s="401"/>
      <c r="GOA1845" s="401"/>
      <c r="GOB1845" s="401"/>
      <c r="GOC1845" s="401"/>
      <c r="GOD1845" s="401"/>
      <c r="GOE1845" s="401"/>
      <c r="GOF1845" s="401"/>
      <c r="GOG1845" s="401"/>
      <c r="GOH1845" s="401"/>
      <c r="GOI1845" s="401"/>
      <c r="GOJ1845" s="401"/>
      <c r="GOK1845" s="401"/>
      <c r="GOL1845" s="401"/>
      <c r="GOM1845" s="401"/>
      <c r="GON1845" s="401"/>
      <c r="GOO1845" s="401"/>
      <c r="GOP1845" s="401"/>
      <c r="GOQ1845" s="401"/>
      <c r="GOR1845" s="401"/>
      <c r="GOS1845" s="401"/>
      <c r="GOT1845" s="401"/>
      <c r="GOU1845" s="401"/>
      <c r="GOV1845" s="401"/>
      <c r="GOW1845" s="401"/>
      <c r="GOX1845" s="401"/>
      <c r="GOY1845" s="401"/>
      <c r="GOZ1845" s="401"/>
      <c r="GPA1845" s="401"/>
      <c r="GPB1845" s="401"/>
      <c r="GPC1845" s="401"/>
      <c r="GPD1845" s="401"/>
      <c r="GPE1845" s="401"/>
      <c r="GPF1845" s="401"/>
      <c r="GPG1845" s="401"/>
      <c r="GPH1845" s="401"/>
      <c r="GPI1845" s="401"/>
      <c r="GPJ1845" s="401"/>
      <c r="GPK1845" s="401"/>
      <c r="GPL1845" s="401"/>
      <c r="GPM1845" s="401"/>
      <c r="GPN1845" s="401"/>
      <c r="GPO1845" s="401"/>
      <c r="GPP1845" s="401"/>
      <c r="GPQ1845" s="401"/>
      <c r="GPR1845" s="401"/>
      <c r="GPS1845" s="401"/>
      <c r="GPT1845" s="401"/>
      <c r="GPU1845" s="401"/>
      <c r="GPV1845" s="401"/>
      <c r="GPW1845" s="401"/>
      <c r="GPX1845" s="401"/>
      <c r="GPY1845" s="401"/>
      <c r="GPZ1845" s="401"/>
      <c r="GQA1845" s="401"/>
      <c r="GQB1845" s="401"/>
      <c r="GQC1845" s="401"/>
      <c r="GQD1845" s="401"/>
      <c r="GQE1845" s="401"/>
      <c r="GQF1845" s="401"/>
      <c r="GQG1845" s="401"/>
      <c r="GQH1845" s="401"/>
      <c r="GQI1845" s="401"/>
      <c r="GQJ1845" s="401"/>
      <c r="GQK1845" s="401"/>
      <c r="GQL1845" s="401"/>
      <c r="GQM1845" s="401"/>
      <c r="GQN1845" s="401"/>
      <c r="GQO1845" s="401"/>
      <c r="GQP1845" s="401"/>
      <c r="GQQ1845" s="401"/>
      <c r="GQR1845" s="401"/>
      <c r="GQS1845" s="401"/>
      <c r="GQT1845" s="401"/>
      <c r="GQU1845" s="401"/>
      <c r="GQV1845" s="401"/>
      <c r="GQW1845" s="401"/>
      <c r="GQX1845" s="401"/>
      <c r="GQY1845" s="401"/>
      <c r="GQZ1845" s="401"/>
      <c r="GRA1845" s="401"/>
      <c r="GRB1845" s="401"/>
      <c r="GRC1845" s="401"/>
      <c r="GRD1845" s="401"/>
      <c r="GRE1845" s="401"/>
      <c r="GRF1845" s="401"/>
      <c r="GRG1845" s="401"/>
      <c r="GRH1845" s="401"/>
      <c r="GRI1845" s="401"/>
      <c r="GRJ1845" s="401"/>
      <c r="GRK1845" s="401"/>
      <c r="GRL1845" s="401"/>
      <c r="GRM1845" s="401"/>
      <c r="GRN1845" s="401"/>
      <c r="GRO1845" s="401"/>
      <c r="GRP1845" s="401"/>
      <c r="GRQ1845" s="401"/>
      <c r="GRR1845" s="401"/>
      <c r="GRS1845" s="401"/>
      <c r="GRT1845" s="401"/>
      <c r="GRU1845" s="401"/>
      <c r="GRV1845" s="401"/>
      <c r="GRW1845" s="401"/>
      <c r="GRX1845" s="401"/>
      <c r="GRY1845" s="401"/>
      <c r="GRZ1845" s="401"/>
      <c r="GSA1845" s="401"/>
      <c r="GSB1845" s="401"/>
      <c r="GSC1845" s="401"/>
      <c r="GSD1845" s="401"/>
      <c r="GSE1845" s="401"/>
      <c r="GSF1845" s="401"/>
      <c r="GSG1845" s="401"/>
      <c r="GSH1845" s="401"/>
      <c r="GSI1845" s="401"/>
      <c r="GSJ1845" s="401"/>
      <c r="GSK1845" s="401"/>
      <c r="GSL1845" s="401"/>
      <c r="GSM1845" s="401"/>
      <c r="GSN1845" s="401"/>
      <c r="GSO1845" s="401"/>
      <c r="GSP1845" s="401"/>
      <c r="GSQ1845" s="401"/>
      <c r="GSR1845" s="401"/>
      <c r="GSS1845" s="401"/>
      <c r="GST1845" s="401"/>
      <c r="GSU1845" s="401"/>
      <c r="GSV1845" s="401"/>
      <c r="GSW1845" s="401"/>
      <c r="GSX1845" s="401"/>
      <c r="GSY1845" s="401"/>
      <c r="GSZ1845" s="401"/>
      <c r="GTA1845" s="401"/>
      <c r="GTB1845" s="401"/>
      <c r="GTC1845" s="401"/>
      <c r="GTD1845" s="401"/>
      <c r="GTE1845" s="401"/>
      <c r="GTF1845" s="401"/>
      <c r="GTG1845" s="401"/>
      <c r="GTH1845" s="401"/>
      <c r="GTI1845" s="401"/>
      <c r="GTJ1845" s="401"/>
      <c r="GTK1845" s="401"/>
      <c r="GTL1845" s="401"/>
      <c r="GTM1845" s="401"/>
      <c r="GTN1845" s="401"/>
      <c r="GTO1845" s="401"/>
      <c r="GTP1845" s="401"/>
      <c r="GTQ1845" s="401"/>
      <c r="GTR1845" s="401"/>
      <c r="GTS1845" s="401"/>
      <c r="GTT1845" s="401"/>
      <c r="GTU1845" s="401"/>
      <c r="GTV1845" s="401"/>
      <c r="GTW1845" s="401"/>
      <c r="GTX1845" s="401"/>
      <c r="GTY1845" s="401"/>
      <c r="GTZ1845" s="401"/>
      <c r="GUA1845" s="401"/>
      <c r="GUB1845" s="401"/>
      <c r="GUC1845" s="401"/>
      <c r="GUD1845" s="401"/>
      <c r="GUE1845" s="401"/>
      <c r="GUF1845" s="401"/>
      <c r="GUG1845" s="401"/>
      <c r="GUH1845" s="401"/>
      <c r="GUI1845" s="401"/>
      <c r="GUJ1845" s="401"/>
      <c r="GUK1845" s="401"/>
      <c r="GUL1845" s="401"/>
      <c r="GUM1845" s="401"/>
      <c r="GUN1845" s="401"/>
      <c r="GUO1845" s="401"/>
      <c r="GUP1845" s="401"/>
      <c r="GUQ1845" s="401"/>
      <c r="GUR1845" s="401"/>
      <c r="GUS1845" s="401"/>
      <c r="GUT1845" s="401"/>
      <c r="GUU1845" s="401"/>
      <c r="GUV1845" s="401"/>
      <c r="GUW1845" s="401"/>
      <c r="GUX1845" s="401"/>
      <c r="GUY1845" s="401"/>
      <c r="GUZ1845" s="401"/>
      <c r="GVA1845" s="401"/>
      <c r="GVB1845" s="401"/>
      <c r="GVC1845" s="401"/>
      <c r="GVD1845" s="401"/>
      <c r="GVE1845" s="401"/>
      <c r="GVF1845" s="401"/>
      <c r="GVG1845" s="401"/>
      <c r="GVH1845" s="401"/>
      <c r="GVI1845" s="401"/>
      <c r="GVJ1845" s="401"/>
      <c r="GVK1845" s="401"/>
      <c r="GVL1845" s="401"/>
      <c r="GVM1845" s="401"/>
      <c r="GVN1845" s="401"/>
      <c r="GVO1845" s="401"/>
      <c r="GVP1845" s="401"/>
      <c r="GVQ1845" s="401"/>
      <c r="GVR1845" s="401"/>
      <c r="GVS1845" s="401"/>
      <c r="GVT1845" s="401"/>
      <c r="GVU1845" s="401"/>
      <c r="GVV1845" s="401"/>
      <c r="GVW1845" s="401"/>
      <c r="GVX1845" s="401"/>
      <c r="GVY1845" s="401"/>
      <c r="GVZ1845" s="401"/>
      <c r="GWA1845" s="401"/>
      <c r="GWB1845" s="401"/>
      <c r="GWC1845" s="401"/>
      <c r="GWD1845" s="401"/>
      <c r="GWE1845" s="401"/>
      <c r="GWF1845" s="401"/>
      <c r="GWG1845" s="401"/>
      <c r="GWH1845" s="401"/>
      <c r="GWI1845" s="401"/>
      <c r="GWJ1845" s="401"/>
      <c r="GWK1845" s="401"/>
      <c r="GWL1845" s="401"/>
      <c r="GWM1845" s="401"/>
      <c r="GWN1845" s="401"/>
      <c r="GWO1845" s="401"/>
      <c r="GWP1845" s="401"/>
      <c r="GWQ1845" s="401"/>
      <c r="GWR1845" s="401"/>
      <c r="GWS1845" s="401"/>
      <c r="GWT1845" s="401"/>
      <c r="GWU1845" s="401"/>
      <c r="GWV1845" s="401"/>
      <c r="GWW1845" s="401"/>
      <c r="GWX1845" s="401"/>
      <c r="GWY1845" s="401"/>
      <c r="GWZ1845" s="401"/>
      <c r="GXA1845" s="401"/>
      <c r="GXB1845" s="401"/>
      <c r="GXC1845" s="401"/>
      <c r="GXD1845" s="401"/>
      <c r="GXE1845" s="401"/>
      <c r="GXF1845" s="401"/>
      <c r="GXG1845" s="401"/>
      <c r="GXH1845" s="401"/>
      <c r="GXI1845" s="401"/>
      <c r="GXJ1845" s="401"/>
      <c r="GXK1845" s="401"/>
      <c r="GXL1845" s="401"/>
      <c r="GXM1845" s="401"/>
      <c r="GXN1845" s="401"/>
      <c r="GXO1845" s="401"/>
      <c r="GXP1845" s="401"/>
      <c r="GXQ1845" s="401"/>
      <c r="GXR1845" s="401"/>
      <c r="GXS1845" s="401"/>
      <c r="GXT1845" s="401"/>
      <c r="GXU1845" s="401"/>
      <c r="GXV1845" s="401"/>
      <c r="GXW1845" s="401"/>
      <c r="GXX1845" s="401"/>
      <c r="GXY1845" s="401"/>
      <c r="GXZ1845" s="401"/>
      <c r="GYA1845" s="401"/>
      <c r="GYB1845" s="401"/>
      <c r="GYC1845" s="401"/>
      <c r="GYD1845" s="401"/>
      <c r="GYE1845" s="401"/>
      <c r="GYF1845" s="401"/>
      <c r="GYG1845" s="401"/>
      <c r="GYH1845" s="401"/>
      <c r="GYI1845" s="401"/>
      <c r="GYJ1845" s="401"/>
      <c r="GYK1845" s="401"/>
      <c r="GYL1845" s="401"/>
      <c r="GYM1845" s="401"/>
      <c r="GYN1845" s="401"/>
      <c r="GYO1845" s="401"/>
      <c r="GYP1845" s="401"/>
      <c r="GYQ1845" s="401"/>
      <c r="GYR1845" s="401"/>
      <c r="GYS1845" s="401"/>
      <c r="GYT1845" s="401"/>
      <c r="GYU1845" s="401"/>
      <c r="GYV1845" s="401"/>
      <c r="GYW1845" s="401"/>
      <c r="GYX1845" s="401"/>
      <c r="GYY1845" s="401"/>
      <c r="GYZ1845" s="401"/>
      <c r="GZA1845" s="401"/>
      <c r="GZB1845" s="401"/>
      <c r="GZC1845" s="401"/>
      <c r="GZD1845" s="401"/>
      <c r="GZE1845" s="401"/>
      <c r="GZF1845" s="401"/>
      <c r="GZG1845" s="401"/>
      <c r="GZH1845" s="401"/>
      <c r="GZI1845" s="401"/>
      <c r="GZJ1845" s="401"/>
      <c r="GZK1845" s="401"/>
      <c r="GZL1845" s="401"/>
      <c r="GZM1845" s="401"/>
      <c r="GZN1845" s="401"/>
      <c r="GZO1845" s="401"/>
      <c r="GZP1845" s="401"/>
      <c r="GZQ1845" s="401"/>
      <c r="GZR1845" s="401"/>
      <c r="GZS1845" s="401"/>
      <c r="GZT1845" s="401"/>
      <c r="GZU1845" s="401"/>
      <c r="GZV1845" s="401"/>
      <c r="GZW1845" s="401"/>
      <c r="GZX1845" s="401"/>
      <c r="GZY1845" s="401"/>
      <c r="GZZ1845" s="401"/>
      <c r="HAA1845" s="401"/>
      <c r="HAB1845" s="401"/>
      <c r="HAC1845" s="401"/>
      <c r="HAD1845" s="401"/>
      <c r="HAE1845" s="401"/>
      <c r="HAF1845" s="401"/>
      <c r="HAG1845" s="401"/>
      <c r="HAH1845" s="401"/>
      <c r="HAI1845" s="401"/>
      <c r="HAJ1845" s="401"/>
      <c r="HAK1845" s="401"/>
      <c r="HAL1845" s="401"/>
      <c r="HAM1845" s="401"/>
      <c r="HAN1845" s="401"/>
      <c r="HAO1845" s="401"/>
      <c r="HAP1845" s="401"/>
      <c r="HAQ1845" s="401"/>
      <c r="HAR1845" s="401"/>
      <c r="HAS1845" s="401"/>
      <c r="HAT1845" s="401"/>
      <c r="HAU1845" s="401"/>
      <c r="HAV1845" s="401"/>
      <c r="HAW1845" s="401"/>
      <c r="HAX1845" s="401"/>
      <c r="HAY1845" s="401"/>
      <c r="HAZ1845" s="401"/>
      <c r="HBA1845" s="401"/>
      <c r="HBB1845" s="401"/>
      <c r="HBC1845" s="401"/>
      <c r="HBD1845" s="401"/>
      <c r="HBE1845" s="401"/>
      <c r="HBF1845" s="401"/>
      <c r="HBG1845" s="401"/>
      <c r="HBH1845" s="401"/>
      <c r="HBI1845" s="401"/>
      <c r="HBJ1845" s="401"/>
      <c r="HBK1845" s="401"/>
      <c r="HBL1845" s="401"/>
      <c r="HBM1845" s="401"/>
      <c r="HBN1845" s="401"/>
      <c r="HBO1845" s="401"/>
      <c r="HBP1845" s="401"/>
      <c r="HBQ1845" s="401"/>
      <c r="HBR1845" s="401"/>
      <c r="HBS1845" s="401"/>
      <c r="HBT1845" s="401"/>
      <c r="HBU1845" s="401"/>
      <c r="HBV1845" s="401"/>
      <c r="HBW1845" s="401"/>
      <c r="HBX1845" s="401"/>
      <c r="HBY1845" s="401"/>
      <c r="HBZ1845" s="401"/>
      <c r="HCA1845" s="401"/>
      <c r="HCB1845" s="401"/>
      <c r="HCC1845" s="401"/>
      <c r="HCD1845" s="401"/>
      <c r="HCE1845" s="401"/>
      <c r="HCF1845" s="401"/>
      <c r="HCG1845" s="401"/>
      <c r="HCH1845" s="401"/>
      <c r="HCI1845" s="401"/>
      <c r="HCJ1845" s="401"/>
      <c r="HCK1845" s="401"/>
      <c r="HCL1845" s="401"/>
      <c r="HCM1845" s="401"/>
      <c r="HCN1845" s="401"/>
      <c r="HCO1845" s="401"/>
      <c r="HCP1845" s="401"/>
      <c r="HCQ1845" s="401"/>
      <c r="HCR1845" s="401"/>
      <c r="HCS1845" s="401"/>
      <c r="HCT1845" s="401"/>
      <c r="HCU1845" s="401"/>
      <c r="HCV1845" s="401"/>
      <c r="HCW1845" s="401"/>
      <c r="HCX1845" s="401"/>
      <c r="HCY1845" s="401"/>
      <c r="HCZ1845" s="401"/>
      <c r="HDA1845" s="401"/>
      <c r="HDB1845" s="401"/>
      <c r="HDC1845" s="401"/>
      <c r="HDD1845" s="401"/>
      <c r="HDE1845" s="401"/>
      <c r="HDF1845" s="401"/>
      <c r="HDG1845" s="401"/>
      <c r="HDH1845" s="401"/>
      <c r="HDI1845" s="401"/>
      <c r="HDJ1845" s="401"/>
      <c r="HDK1845" s="401"/>
      <c r="HDL1845" s="401"/>
      <c r="HDM1845" s="401"/>
      <c r="HDN1845" s="401"/>
      <c r="HDO1845" s="401"/>
      <c r="HDP1845" s="401"/>
      <c r="HDQ1845" s="401"/>
      <c r="HDR1845" s="401"/>
      <c r="HDS1845" s="401"/>
      <c r="HDT1845" s="401"/>
      <c r="HDU1845" s="401"/>
      <c r="HDV1845" s="401"/>
      <c r="HDW1845" s="401"/>
      <c r="HDX1845" s="401"/>
      <c r="HDY1845" s="401"/>
      <c r="HDZ1845" s="401"/>
      <c r="HEA1845" s="401"/>
      <c r="HEB1845" s="401"/>
      <c r="HEC1845" s="401"/>
      <c r="HED1845" s="401"/>
      <c r="HEE1845" s="401"/>
      <c r="HEF1845" s="401"/>
      <c r="HEG1845" s="401"/>
      <c r="HEH1845" s="401"/>
      <c r="HEI1845" s="401"/>
      <c r="HEJ1845" s="401"/>
      <c r="HEK1845" s="401"/>
      <c r="HEL1845" s="401"/>
      <c r="HEM1845" s="401"/>
      <c r="HEN1845" s="401"/>
      <c r="HEO1845" s="401"/>
      <c r="HEP1845" s="401"/>
      <c r="HEQ1845" s="401"/>
      <c r="HER1845" s="401"/>
      <c r="HES1845" s="401"/>
      <c r="HET1845" s="401"/>
      <c r="HEU1845" s="401"/>
      <c r="HEV1845" s="401"/>
      <c r="HEW1845" s="401"/>
      <c r="HEX1845" s="401"/>
      <c r="HEY1845" s="401"/>
      <c r="HEZ1845" s="401"/>
      <c r="HFA1845" s="401"/>
      <c r="HFB1845" s="401"/>
      <c r="HFC1845" s="401"/>
      <c r="HFD1845" s="401"/>
      <c r="HFE1845" s="401"/>
      <c r="HFF1845" s="401"/>
      <c r="HFG1845" s="401"/>
      <c r="HFH1845" s="401"/>
      <c r="HFI1845" s="401"/>
      <c r="HFJ1845" s="401"/>
      <c r="HFK1845" s="401"/>
      <c r="HFL1845" s="401"/>
      <c r="HFM1845" s="401"/>
      <c r="HFN1845" s="401"/>
      <c r="HFO1845" s="401"/>
      <c r="HFP1845" s="401"/>
      <c r="HFQ1845" s="401"/>
      <c r="HFR1845" s="401"/>
      <c r="HFS1845" s="401"/>
      <c r="HFT1845" s="401"/>
      <c r="HFU1845" s="401"/>
      <c r="HFV1845" s="401"/>
      <c r="HFW1845" s="401"/>
      <c r="HFX1845" s="401"/>
      <c r="HFY1845" s="401"/>
      <c r="HFZ1845" s="401"/>
      <c r="HGA1845" s="401"/>
      <c r="HGB1845" s="401"/>
      <c r="HGC1845" s="401"/>
      <c r="HGD1845" s="401"/>
      <c r="HGE1845" s="401"/>
      <c r="HGF1845" s="401"/>
      <c r="HGG1845" s="401"/>
      <c r="HGH1845" s="401"/>
      <c r="HGI1845" s="401"/>
      <c r="HGJ1845" s="401"/>
      <c r="HGK1845" s="401"/>
      <c r="HGL1845" s="401"/>
      <c r="HGM1845" s="401"/>
      <c r="HGN1845" s="401"/>
      <c r="HGO1845" s="401"/>
      <c r="HGP1845" s="401"/>
      <c r="HGQ1845" s="401"/>
      <c r="HGR1845" s="401"/>
      <c r="HGS1845" s="401"/>
      <c r="HGT1845" s="401"/>
      <c r="HGU1845" s="401"/>
      <c r="HGV1845" s="401"/>
      <c r="HGW1845" s="401"/>
      <c r="HGX1845" s="401"/>
      <c r="HGY1845" s="401"/>
      <c r="HGZ1845" s="401"/>
      <c r="HHA1845" s="401"/>
      <c r="HHB1845" s="401"/>
      <c r="HHC1845" s="401"/>
      <c r="HHD1845" s="401"/>
      <c r="HHE1845" s="401"/>
      <c r="HHF1845" s="401"/>
      <c r="HHG1845" s="401"/>
      <c r="HHH1845" s="401"/>
      <c r="HHI1845" s="401"/>
      <c r="HHJ1845" s="401"/>
      <c r="HHK1845" s="401"/>
      <c r="HHL1845" s="401"/>
      <c r="HHM1845" s="401"/>
      <c r="HHN1845" s="401"/>
      <c r="HHO1845" s="401"/>
      <c r="HHP1845" s="401"/>
      <c r="HHQ1845" s="401"/>
      <c r="HHR1845" s="401"/>
      <c r="HHS1845" s="401"/>
      <c r="HHT1845" s="401"/>
      <c r="HHU1845" s="401"/>
      <c r="HHV1845" s="401"/>
      <c r="HHW1845" s="401"/>
      <c r="HHX1845" s="401"/>
      <c r="HHY1845" s="401"/>
      <c r="HHZ1845" s="401"/>
      <c r="HIA1845" s="401"/>
      <c r="HIB1845" s="401"/>
      <c r="HIC1845" s="401"/>
      <c r="HID1845" s="401"/>
      <c r="HIE1845" s="401"/>
      <c r="HIF1845" s="401"/>
      <c r="HIG1845" s="401"/>
      <c r="HIH1845" s="401"/>
      <c r="HII1845" s="401"/>
      <c r="HIJ1845" s="401"/>
      <c r="HIK1845" s="401"/>
      <c r="HIL1845" s="401"/>
      <c r="HIM1845" s="401"/>
      <c r="HIN1845" s="401"/>
      <c r="HIO1845" s="401"/>
      <c r="HIP1845" s="401"/>
      <c r="HIQ1845" s="401"/>
      <c r="HIR1845" s="401"/>
      <c r="HIS1845" s="401"/>
      <c r="HIT1845" s="401"/>
      <c r="HIU1845" s="401"/>
      <c r="HIV1845" s="401"/>
      <c r="HIW1845" s="401"/>
      <c r="HIX1845" s="401"/>
      <c r="HIY1845" s="401"/>
      <c r="HIZ1845" s="401"/>
      <c r="HJA1845" s="401"/>
      <c r="HJB1845" s="401"/>
      <c r="HJC1845" s="401"/>
      <c r="HJD1845" s="401"/>
      <c r="HJE1845" s="401"/>
      <c r="HJF1845" s="401"/>
      <c r="HJG1845" s="401"/>
      <c r="HJH1845" s="401"/>
      <c r="HJI1845" s="401"/>
      <c r="HJJ1845" s="401"/>
      <c r="HJK1845" s="401"/>
      <c r="HJL1845" s="401"/>
      <c r="HJM1845" s="401"/>
      <c r="HJN1845" s="401"/>
      <c r="HJO1845" s="401"/>
      <c r="HJP1845" s="401"/>
      <c r="HJQ1845" s="401"/>
      <c r="HJR1845" s="401"/>
      <c r="HJS1845" s="401"/>
      <c r="HJT1845" s="401"/>
      <c r="HJU1845" s="401"/>
      <c r="HJV1845" s="401"/>
      <c r="HJW1845" s="401"/>
      <c r="HJX1845" s="401"/>
      <c r="HJY1845" s="401"/>
      <c r="HJZ1845" s="401"/>
      <c r="HKA1845" s="401"/>
      <c r="HKB1845" s="401"/>
      <c r="HKC1845" s="401"/>
      <c r="HKD1845" s="401"/>
      <c r="HKE1845" s="401"/>
      <c r="HKF1845" s="401"/>
      <c r="HKG1845" s="401"/>
      <c r="HKH1845" s="401"/>
      <c r="HKI1845" s="401"/>
      <c r="HKJ1845" s="401"/>
      <c r="HKK1845" s="401"/>
      <c r="HKL1845" s="401"/>
      <c r="HKM1845" s="401"/>
      <c r="HKN1845" s="401"/>
      <c r="HKO1845" s="401"/>
      <c r="HKP1845" s="401"/>
      <c r="HKQ1845" s="401"/>
      <c r="HKR1845" s="401"/>
      <c r="HKS1845" s="401"/>
      <c r="HKT1845" s="401"/>
      <c r="HKU1845" s="401"/>
      <c r="HKV1845" s="401"/>
      <c r="HKW1845" s="401"/>
      <c r="HKX1845" s="401"/>
      <c r="HKY1845" s="401"/>
      <c r="HKZ1845" s="401"/>
      <c r="HLA1845" s="401"/>
      <c r="HLB1845" s="401"/>
      <c r="HLC1845" s="401"/>
      <c r="HLD1845" s="401"/>
      <c r="HLE1845" s="401"/>
      <c r="HLF1845" s="401"/>
      <c r="HLG1845" s="401"/>
      <c r="HLH1845" s="401"/>
      <c r="HLI1845" s="401"/>
      <c r="HLJ1845" s="401"/>
      <c r="HLK1845" s="401"/>
      <c r="HLL1845" s="401"/>
      <c r="HLM1845" s="401"/>
      <c r="HLN1845" s="401"/>
      <c r="HLO1845" s="401"/>
      <c r="HLP1845" s="401"/>
      <c r="HLQ1845" s="401"/>
      <c r="HLR1845" s="401"/>
      <c r="HLS1845" s="401"/>
      <c r="HLT1845" s="401"/>
      <c r="HLU1845" s="401"/>
      <c r="HLV1845" s="401"/>
      <c r="HLW1845" s="401"/>
      <c r="HLX1845" s="401"/>
      <c r="HLY1845" s="401"/>
      <c r="HLZ1845" s="401"/>
      <c r="HMA1845" s="401"/>
      <c r="HMB1845" s="401"/>
      <c r="HMC1845" s="401"/>
      <c r="HMD1845" s="401"/>
      <c r="HME1845" s="401"/>
      <c r="HMF1845" s="401"/>
      <c r="HMG1845" s="401"/>
      <c r="HMH1845" s="401"/>
      <c r="HMI1845" s="401"/>
      <c r="HMJ1845" s="401"/>
      <c r="HMK1845" s="401"/>
      <c r="HML1845" s="401"/>
      <c r="HMM1845" s="401"/>
      <c r="HMN1845" s="401"/>
      <c r="HMO1845" s="401"/>
      <c r="HMP1845" s="401"/>
      <c r="HMQ1845" s="401"/>
      <c r="HMR1845" s="401"/>
      <c r="HMS1845" s="401"/>
      <c r="HMT1845" s="401"/>
      <c r="HMU1845" s="401"/>
      <c r="HMV1845" s="401"/>
      <c r="HMW1845" s="401"/>
      <c r="HMX1845" s="401"/>
      <c r="HMY1845" s="401"/>
      <c r="HMZ1845" s="401"/>
      <c r="HNA1845" s="401"/>
      <c r="HNB1845" s="401"/>
      <c r="HNC1845" s="401"/>
      <c r="HND1845" s="401"/>
      <c r="HNE1845" s="401"/>
      <c r="HNF1845" s="401"/>
      <c r="HNG1845" s="401"/>
      <c r="HNH1845" s="401"/>
      <c r="HNI1845" s="401"/>
      <c r="HNJ1845" s="401"/>
      <c r="HNK1845" s="401"/>
      <c r="HNL1845" s="401"/>
      <c r="HNM1845" s="401"/>
      <c r="HNN1845" s="401"/>
      <c r="HNO1845" s="401"/>
      <c r="HNP1845" s="401"/>
      <c r="HNQ1845" s="401"/>
      <c r="HNR1845" s="401"/>
      <c r="HNS1845" s="401"/>
      <c r="HNT1845" s="401"/>
      <c r="HNU1845" s="401"/>
      <c r="HNV1845" s="401"/>
      <c r="HNW1845" s="401"/>
      <c r="HNX1845" s="401"/>
      <c r="HNY1845" s="401"/>
      <c r="HNZ1845" s="401"/>
      <c r="HOA1845" s="401"/>
      <c r="HOB1845" s="401"/>
      <c r="HOC1845" s="401"/>
      <c r="HOD1845" s="401"/>
      <c r="HOE1845" s="401"/>
      <c r="HOF1845" s="401"/>
      <c r="HOG1845" s="401"/>
      <c r="HOH1845" s="401"/>
      <c r="HOI1845" s="401"/>
      <c r="HOJ1845" s="401"/>
      <c r="HOK1845" s="401"/>
      <c r="HOL1845" s="401"/>
      <c r="HOM1845" s="401"/>
      <c r="HON1845" s="401"/>
      <c r="HOO1845" s="401"/>
      <c r="HOP1845" s="401"/>
      <c r="HOQ1845" s="401"/>
      <c r="HOR1845" s="401"/>
      <c r="HOS1845" s="401"/>
      <c r="HOT1845" s="401"/>
      <c r="HOU1845" s="401"/>
      <c r="HOV1845" s="401"/>
      <c r="HOW1845" s="401"/>
      <c r="HOX1845" s="401"/>
      <c r="HOY1845" s="401"/>
      <c r="HOZ1845" s="401"/>
      <c r="HPA1845" s="401"/>
      <c r="HPB1845" s="401"/>
      <c r="HPC1845" s="401"/>
      <c r="HPD1845" s="401"/>
      <c r="HPE1845" s="401"/>
      <c r="HPF1845" s="401"/>
      <c r="HPG1845" s="401"/>
      <c r="HPH1845" s="401"/>
      <c r="HPI1845" s="401"/>
      <c r="HPJ1845" s="401"/>
      <c r="HPK1845" s="401"/>
      <c r="HPL1845" s="401"/>
      <c r="HPM1845" s="401"/>
      <c r="HPN1845" s="401"/>
      <c r="HPO1845" s="401"/>
      <c r="HPP1845" s="401"/>
      <c r="HPQ1845" s="401"/>
      <c r="HPR1845" s="401"/>
      <c r="HPS1845" s="401"/>
      <c r="HPT1845" s="401"/>
      <c r="HPU1845" s="401"/>
      <c r="HPV1845" s="401"/>
      <c r="HPW1845" s="401"/>
      <c r="HPX1845" s="401"/>
      <c r="HPY1845" s="401"/>
      <c r="HPZ1845" s="401"/>
      <c r="HQA1845" s="401"/>
      <c r="HQB1845" s="401"/>
      <c r="HQC1845" s="401"/>
      <c r="HQD1845" s="401"/>
      <c r="HQE1845" s="401"/>
      <c r="HQF1845" s="401"/>
      <c r="HQG1845" s="401"/>
      <c r="HQH1845" s="401"/>
      <c r="HQI1845" s="401"/>
      <c r="HQJ1845" s="401"/>
      <c r="HQK1845" s="401"/>
      <c r="HQL1845" s="401"/>
      <c r="HQM1845" s="401"/>
      <c r="HQN1845" s="401"/>
      <c r="HQO1845" s="401"/>
      <c r="HQP1845" s="401"/>
      <c r="HQQ1845" s="401"/>
      <c r="HQR1845" s="401"/>
      <c r="HQS1845" s="401"/>
      <c r="HQT1845" s="401"/>
      <c r="HQU1845" s="401"/>
      <c r="HQV1845" s="401"/>
      <c r="HQW1845" s="401"/>
      <c r="HQX1845" s="401"/>
      <c r="HQY1845" s="401"/>
      <c r="HQZ1845" s="401"/>
      <c r="HRA1845" s="401"/>
      <c r="HRB1845" s="401"/>
      <c r="HRC1845" s="401"/>
      <c r="HRD1845" s="401"/>
      <c r="HRE1845" s="401"/>
      <c r="HRF1845" s="401"/>
      <c r="HRG1845" s="401"/>
      <c r="HRH1845" s="401"/>
      <c r="HRI1845" s="401"/>
      <c r="HRJ1845" s="401"/>
      <c r="HRK1845" s="401"/>
      <c r="HRL1845" s="401"/>
      <c r="HRM1845" s="401"/>
      <c r="HRN1845" s="401"/>
      <c r="HRO1845" s="401"/>
      <c r="HRP1845" s="401"/>
      <c r="HRQ1845" s="401"/>
      <c r="HRR1845" s="401"/>
      <c r="HRS1845" s="401"/>
      <c r="HRT1845" s="401"/>
      <c r="HRU1845" s="401"/>
      <c r="HRV1845" s="401"/>
      <c r="HRW1845" s="401"/>
      <c r="HRX1845" s="401"/>
      <c r="HRY1845" s="401"/>
      <c r="HRZ1845" s="401"/>
      <c r="HSA1845" s="401"/>
      <c r="HSB1845" s="401"/>
      <c r="HSC1845" s="401"/>
      <c r="HSD1845" s="401"/>
      <c r="HSE1845" s="401"/>
      <c r="HSF1845" s="401"/>
      <c r="HSG1845" s="401"/>
      <c r="HSH1845" s="401"/>
      <c r="HSI1845" s="401"/>
      <c r="HSJ1845" s="401"/>
      <c r="HSK1845" s="401"/>
      <c r="HSL1845" s="401"/>
      <c r="HSM1845" s="401"/>
      <c r="HSN1845" s="401"/>
      <c r="HSO1845" s="401"/>
      <c r="HSP1845" s="401"/>
      <c r="HSQ1845" s="401"/>
      <c r="HSR1845" s="401"/>
      <c r="HSS1845" s="401"/>
      <c r="HST1845" s="401"/>
      <c r="HSU1845" s="401"/>
      <c r="HSV1845" s="401"/>
      <c r="HSW1845" s="401"/>
      <c r="HSX1845" s="401"/>
      <c r="HSY1845" s="401"/>
      <c r="HSZ1845" s="401"/>
      <c r="HTA1845" s="401"/>
      <c r="HTB1845" s="401"/>
      <c r="HTC1845" s="401"/>
      <c r="HTD1845" s="401"/>
      <c r="HTE1845" s="401"/>
      <c r="HTF1845" s="401"/>
      <c r="HTG1845" s="401"/>
      <c r="HTH1845" s="401"/>
      <c r="HTI1845" s="401"/>
      <c r="HTJ1845" s="401"/>
      <c r="HTK1845" s="401"/>
      <c r="HTL1845" s="401"/>
      <c r="HTM1845" s="401"/>
      <c r="HTN1845" s="401"/>
      <c r="HTO1845" s="401"/>
      <c r="HTP1845" s="401"/>
      <c r="HTQ1845" s="401"/>
      <c r="HTR1845" s="401"/>
      <c r="HTS1845" s="401"/>
      <c r="HTT1845" s="401"/>
      <c r="HTU1845" s="401"/>
      <c r="HTV1845" s="401"/>
      <c r="HTW1845" s="401"/>
      <c r="HTX1845" s="401"/>
      <c r="HTY1845" s="401"/>
      <c r="HTZ1845" s="401"/>
      <c r="HUA1845" s="401"/>
      <c r="HUB1845" s="401"/>
      <c r="HUC1845" s="401"/>
      <c r="HUD1845" s="401"/>
      <c r="HUE1845" s="401"/>
      <c r="HUF1845" s="401"/>
      <c r="HUG1845" s="401"/>
      <c r="HUH1845" s="401"/>
      <c r="HUI1845" s="401"/>
      <c r="HUJ1845" s="401"/>
      <c r="HUK1845" s="401"/>
      <c r="HUL1845" s="401"/>
      <c r="HUM1845" s="401"/>
      <c r="HUN1845" s="401"/>
      <c r="HUO1845" s="401"/>
      <c r="HUP1845" s="401"/>
      <c r="HUQ1845" s="401"/>
      <c r="HUR1845" s="401"/>
      <c r="HUS1845" s="401"/>
      <c r="HUT1845" s="401"/>
      <c r="HUU1845" s="401"/>
      <c r="HUV1845" s="401"/>
      <c r="HUW1845" s="401"/>
      <c r="HUX1845" s="401"/>
      <c r="HUY1845" s="401"/>
      <c r="HUZ1845" s="401"/>
      <c r="HVA1845" s="401"/>
      <c r="HVB1845" s="401"/>
      <c r="HVC1845" s="401"/>
      <c r="HVD1845" s="401"/>
      <c r="HVE1845" s="401"/>
      <c r="HVF1845" s="401"/>
      <c r="HVG1845" s="401"/>
      <c r="HVH1845" s="401"/>
      <c r="HVI1845" s="401"/>
      <c r="HVJ1845" s="401"/>
      <c r="HVK1845" s="401"/>
      <c r="HVL1845" s="401"/>
      <c r="HVM1845" s="401"/>
      <c r="HVN1845" s="401"/>
      <c r="HVO1845" s="401"/>
      <c r="HVP1845" s="401"/>
      <c r="HVQ1845" s="401"/>
      <c r="HVR1845" s="401"/>
      <c r="HVS1845" s="401"/>
      <c r="HVT1845" s="401"/>
      <c r="HVU1845" s="401"/>
      <c r="HVV1845" s="401"/>
      <c r="HVW1845" s="401"/>
      <c r="HVX1845" s="401"/>
      <c r="HVY1845" s="401"/>
      <c r="HVZ1845" s="401"/>
      <c r="HWA1845" s="401"/>
      <c r="HWB1845" s="401"/>
      <c r="HWC1845" s="401"/>
      <c r="HWD1845" s="401"/>
      <c r="HWE1845" s="401"/>
      <c r="HWF1845" s="401"/>
      <c r="HWG1845" s="401"/>
      <c r="HWH1845" s="401"/>
      <c r="HWI1845" s="401"/>
      <c r="HWJ1845" s="401"/>
      <c r="HWK1845" s="401"/>
      <c r="HWL1845" s="401"/>
      <c r="HWM1845" s="401"/>
      <c r="HWN1845" s="401"/>
      <c r="HWO1845" s="401"/>
      <c r="HWP1845" s="401"/>
      <c r="HWQ1845" s="401"/>
      <c r="HWR1845" s="401"/>
      <c r="HWS1845" s="401"/>
      <c r="HWT1845" s="401"/>
      <c r="HWU1845" s="401"/>
      <c r="HWV1845" s="401"/>
      <c r="HWW1845" s="401"/>
      <c r="HWX1845" s="401"/>
      <c r="HWY1845" s="401"/>
      <c r="HWZ1845" s="401"/>
      <c r="HXA1845" s="401"/>
      <c r="HXB1845" s="401"/>
      <c r="HXC1845" s="401"/>
      <c r="HXD1845" s="401"/>
      <c r="HXE1845" s="401"/>
      <c r="HXF1845" s="401"/>
      <c r="HXG1845" s="401"/>
      <c r="HXH1845" s="401"/>
      <c r="HXI1845" s="401"/>
      <c r="HXJ1845" s="401"/>
      <c r="HXK1845" s="401"/>
      <c r="HXL1845" s="401"/>
      <c r="HXM1845" s="401"/>
      <c r="HXN1845" s="401"/>
      <c r="HXO1845" s="401"/>
      <c r="HXP1845" s="401"/>
      <c r="HXQ1845" s="401"/>
      <c r="HXR1845" s="401"/>
      <c r="HXS1845" s="401"/>
      <c r="HXT1845" s="401"/>
      <c r="HXU1845" s="401"/>
      <c r="HXV1845" s="401"/>
      <c r="HXW1845" s="401"/>
      <c r="HXX1845" s="401"/>
      <c r="HXY1845" s="401"/>
      <c r="HXZ1845" s="401"/>
      <c r="HYA1845" s="401"/>
      <c r="HYB1845" s="401"/>
      <c r="HYC1845" s="401"/>
      <c r="HYD1845" s="401"/>
      <c r="HYE1845" s="401"/>
      <c r="HYF1845" s="401"/>
      <c r="HYG1845" s="401"/>
      <c r="HYH1845" s="401"/>
      <c r="HYI1845" s="401"/>
      <c r="HYJ1845" s="401"/>
      <c r="HYK1845" s="401"/>
      <c r="HYL1845" s="401"/>
      <c r="HYM1845" s="401"/>
      <c r="HYN1845" s="401"/>
      <c r="HYO1845" s="401"/>
      <c r="HYP1845" s="401"/>
      <c r="HYQ1845" s="401"/>
      <c r="HYR1845" s="401"/>
      <c r="HYS1845" s="401"/>
      <c r="HYT1845" s="401"/>
      <c r="HYU1845" s="401"/>
      <c r="HYV1845" s="401"/>
      <c r="HYW1845" s="401"/>
      <c r="HYX1845" s="401"/>
      <c r="HYY1845" s="401"/>
      <c r="HYZ1845" s="401"/>
      <c r="HZA1845" s="401"/>
      <c r="HZB1845" s="401"/>
      <c r="HZC1845" s="401"/>
      <c r="HZD1845" s="401"/>
      <c r="HZE1845" s="401"/>
      <c r="HZF1845" s="401"/>
      <c r="HZG1845" s="401"/>
      <c r="HZH1845" s="401"/>
      <c r="HZI1845" s="401"/>
      <c r="HZJ1845" s="401"/>
      <c r="HZK1845" s="401"/>
      <c r="HZL1845" s="401"/>
      <c r="HZM1845" s="401"/>
      <c r="HZN1845" s="401"/>
      <c r="HZO1845" s="401"/>
      <c r="HZP1845" s="401"/>
      <c r="HZQ1845" s="401"/>
      <c r="HZR1845" s="401"/>
      <c r="HZS1845" s="401"/>
      <c r="HZT1845" s="401"/>
      <c r="HZU1845" s="401"/>
      <c r="HZV1845" s="401"/>
      <c r="HZW1845" s="401"/>
      <c r="HZX1845" s="401"/>
      <c r="HZY1845" s="401"/>
      <c r="HZZ1845" s="401"/>
      <c r="IAA1845" s="401"/>
      <c r="IAB1845" s="401"/>
      <c r="IAC1845" s="401"/>
      <c r="IAD1845" s="401"/>
      <c r="IAE1845" s="401"/>
      <c r="IAF1845" s="401"/>
      <c r="IAG1845" s="401"/>
      <c r="IAH1845" s="401"/>
      <c r="IAI1845" s="401"/>
      <c r="IAJ1845" s="401"/>
      <c r="IAK1845" s="401"/>
      <c r="IAL1845" s="401"/>
      <c r="IAM1845" s="401"/>
      <c r="IAN1845" s="401"/>
      <c r="IAO1845" s="401"/>
      <c r="IAP1845" s="401"/>
      <c r="IAQ1845" s="401"/>
      <c r="IAR1845" s="401"/>
      <c r="IAS1845" s="401"/>
      <c r="IAT1845" s="401"/>
      <c r="IAU1845" s="401"/>
      <c r="IAV1845" s="401"/>
      <c r="IAW1845" s="401"/>
      <c r="IAX1845" s="401"/>
      <c r="IAY1845" s="401"/>
      <c r="IAZ1845" s="401"/>
      <c r="IBA1845" s="401"/>
      <c r="IBB1845" s="401"/>
      <c r="IBC1845" s="401"/>
      <c r="IBD1845" s="401"/>
      <c r="IBE1845" s="401"/>
      <c r="IBF1845" s="401"/>
      <c r="IBG1845" s="401"/>
      <c r="IBH1845" s="401"/>
      <c r="IBI1845" s="401"/>
      <c r="IBJ1845" s="401"/>
      <c r="IBK1845" s="401"/>
      <c r="IBL1845" s="401"/>
      <c r="IBM1845" s="401"/>
      <c r="IBN1845" s="401"/>
      <c r="IBO1845" s="401"/>
      <c r="IBP1845" s="401"/>
      <c r="IBQ1845" s="401"/>
      <c r="IBR1845" s="401"/>
      <c r="IBS1845" s="401"/>
      <c r="IBT1845" s="401"/>
      <c r="IBU1845" s="401"/>
      <c r="IBV1845" s="401"/>
      <c r="IBW1845" s="401"/>
      <c r="IBX1845" s="401"/>
      <c r="IBY1845" s="401"/>
      <c r="IBZ1845" s="401"/>
      <c r="ICA1845" s="401"/>
      <c r="ICB1845" s="401"/>
      <c r="ICC1845" s="401"/>
      <c r="ICD1845" s="401"/>
      <c r="ICE1845" s="401"/>
      <c r="ICF1845" s="401"/>
      <c r="ICG1845" s="401"/>
      <c r="ICH1845" s="401"/>
      <c r="ICI1845" s="401"/>
      <c r="ICJ1845" s="401"/>
      <c r="ICK1845" s="401"/>
      <c r="ICL1845" s="401"/>
      <c r="ICM1845" s="401"/>
      <c r="ICN1845" s="401"/>
      <c r="ICO1845" s="401"/>
      <c r="ICP1845" s="401"/>
      <c r="ICQ1845" s="401"/>
      <c r="ICR1845" s="401"/>
      <c r="ICS1845" s="401"/>
      <c r="ICT1845" s="401"/>
      <c r="ICU1845" s="401"/>
      <c r="ICV1845" s="401"/>
      <c r="ICW1845" s="401"/>
      <c r="ICX1845" s="401"/>
      <c r="ICY1845" s="401"/>
      <c r="ICZ1845" s="401"/>
      <c r="IDA1845" s="401"/>
      <c r="IDB1845" s="401"/>
      <c r="IDC1845" s="401"/>
      <c r="IDD1845" s="401"/>
      <c r="IDE1845" s="401"/>
      <c r="IDF1845" s="401"/>
      <c r="IDG1845" s="401"/>
      <c r="IDH1845" s="401"/>
      <c r="IDI1845" s="401"/>
      <c r="IDJ1845" s="401"/>
      <c r="IDK1845" s="401"/>
      <c r="IDL1845" s="401"/>
      <c r="IDM1845" s="401"/>
      <c r="IDN1845" s="401"/>
      <c r="IDO1845" s="401"/>
      <c r="IDP1845" s="401"/>
      <c r="IDQ1845" s="401"/>
      <c r="IDR1845" s="401"/>
      <c r="IDS1845" s="401"/>
      <c r="IDT1845" s="401"/>
      <c r="IDU1845" s="401"/>
      <c r="IDV1845" s="401"/>
      <c r="IDW1845" s="401"/>
      <c r="IDX1845" s="401"/>
      <c r="IDY1845" s="401"/>
      <c r="IDZ1845" s="401"/>
      <c r="IEA1845" s="401"/>
      <c r="IEB1845" s="401"/>
      <c r="IEC1845" s="401"/>
      <c r="IED1845" s="401"/>
      <c r="IEE1845" s="401"/>
      <c r="IEF1845" s="401"/>
      <c r="IEG1845" s="401"/>
      <c r="IEH1845" s="401"/>
      <c r="IEI1845" s="401"/>
      <c r="IEJ1845" s="401"/>
      <c r="IEK1845" s="401"/>
      <c r="IEL1845" s="401"/>
      <c r="IEM1845" s="401"/>
      <c r="IEN1845" s="401"/>
      <c r="IEO1845" s="401"/>
      <c r="IEP1845" s="401"/>
      <c r="IEQ1845" s="401"/>
      <c r="IER1845" s="401"/>
      <c r="IES1845" s="401"/>
      <c r="IET1845" s="401"/>
      <c r="IEU1845" s="401"/>
      <c r="IEV1845" s="401"/>
      <c r="IEW1845" s="401"/>
      <c r="IEX1845" s="401"/>
      <c r="IEY1845" s="401"/>
      <c r="IEZ1845" s="401"/>
      <c r="IFA1845" s="401"/>
      <c r="IFB1845" s="401"/>
      <c r="IFC1845" s="401"/>
      <c r="IFD1845" s="401"/>
      <c r="IFE1845" s="401"/>
      <c r="IFF1845" s="401"/>
      <c r="IFG1845" s="401"/>
      <c r="IFH1845" s="401"/>
      <c r="IFI1845" s="401"/>
      <c r="IFJ1845" s="401"/>
      <c r="IFK1845" s="401"/>
      <c r="IFL1845" s="401"/>
      <c r="IFM1845" s="401"/>
      <c r="IFN1845" s="401"/>
      <c r="IFO1845" s="401"/>
      <c r="IFP1845" s="401"/>
      <c r="IFQ1845" s="401"/>
      <c r="IFR1845" s="401"/>
      <c r="IFS1845" s="401"/>
      <c r="IFT1845" s="401"/>
      <c r="IFU1845" s="401"/>
      <c r="IFV1845" s="401"/>
      <c r="IFW1845" s="401"/>
      <c r="IFX1845" s="401"/>
      <c r="IFY1845" s="401"/>
      <c r="IFZ1845" s="401"/>
      <c r="IGA1845" s="401"/>
      <c r="IGB1845" s="401"/>
      <c r="IGC1845" s="401"/>
      <c r="IGD1845" s="401"/>
      <c r="IGE1845" s="401"/>
      <c r="IGF1845" s="401"/>
      <c r="IGG1845" s="401"/>
      <c r="IGH1845" s="401"/>
      <c r="IGI1845" s="401"/>
      <c r="IGJ1845" s="401"/>
      <c r="IGK1845" s="401"/>
      <c r="IGL1845" s="401"/>
      <c r="IGM1845" s="401"/>
      <c r="IGN1845" s="401"/>
      <c r="IGO1845" s="401"/>
      <c r="IGP1845" s="401"/>
      <c r="IGQ1845" s="401"/>
      <c r="IGR1845" s="401"/>
      <c r="IGS1845" s="401"/>
      <c r="IGT1845" s="401"/>
      <c r="IGU1845" s="401"/>
      <c r="IGV1845" s="401"/>
      <c r="IGW1845" s="401"/>
      <c r="IGX1845" s="401"/>
      <c r="IGY1845" s="401"/>
      <c r="IGZ1845" s="401"/>
      <c r="IHA1845" s="401"/>
      <c r="IHB1845" s="401"/>
      <c r="IHC1845" s="401"/>
      <c r="IHD1845" s="401"/>
      <c r="IHE1845" s="401"/>
      <c r="IHF1845" s="401"/>
      <c r="IHG1845" s="401"/>
      <c r="IHH1845" s="401"/>
      <c r="IHI1845" s="401"/>
      <c r="IHJ1845" s="401"/>
      <c r="IHK1845" s="401"/>
      <c r="IHL1845" s="401"/>
      <c r="IHM1845" s="401"/>
      <c r="IHN1845" s="401"/>
      <c r="IHO1845" s="401"/>
      <c r="IHP1845" s="401"/>
      <c r="IHQ1845" s="401"/>
      <c r="IHR1845" s="401"/>
      <c r="IHS1845" s="401"/>
      <c r="IHT1845" s="401"/>
      <c r="IHU1845" s="401"/>
      <c r="IHV1845" s="401"/>
      <c r="IHW1845" s="401"/>
      <c r="IHX1845" s="401"/>
      <c r="IHY1845" s="401"/>
      <c r="IHZ1845" s="401"/>
      <c r="IIA1845" s="401"/>
      <c r="IIB1845" s="401"/>
      <c r="IIC1845" s="401"/>
      <c r="IID1845" s="401"/>
      <c r="IIE1845" s="401"/>
      <c r="IIF1845" s="401"/>
      <c r="IIG1845" s="401"/>
      <c r="IIH1845" s="401"/>
      <c r="III1845" s="401"/>
      <c r="IIJ1845" s="401"/>
      <c r="IIK1845" s="401"/>
      <c r="IIL1845" s="401"/>
      <c r="IIM1845" s="401"/>
      <c r="IIN1845" s="401"/>
      <c r="IIO1845" s="401"/>
      <c r="IIP1845" s="401"/>
      <c r="IIQ1845" s="401"/>
      <c r="IIR1845" s="401"/>
      <c r="IIS1845" s="401"/>
      <c r="IIT1845" s="401"/>
      <c r="IIU1845" s="401"/>
      <c r="IIV1845" s="401"/>
      <c r="IIW1845" s="401"/>
      <c r="IIX1845" s="401"/>
      <c r="IIY1845" s="401"/>
      <c r="IIZ1845" s="401"/>
      <c r="IJA1845" s="401"/>
      <c r="IJB1845" s="401"/>
      <c r="IJC1845" s="401"/>
      <c r="IJD1845" s="401"/>
      <c r="IJE1845" s="401"/>
      <c r="IJF1845" s="401"/>
      <c r="IJG1845" s="401"/>
      <c r="IJH1845" s="401"/>
      <c r="IJI1845" s="401"/>
      <c r="IJJ1845" s="401"/>
      <c r="IJK1845" s="401"/>
      <c r="IJL1845" s="401"/>
      <c r="IJM1845" s="401"/>
      <c r="IJN1845" s="401"/>
      <c r="IJO1845" s="401"/>
      <c r="IJP1845" s="401"/>
      <c r="IJQ1845" s="401"/>
      <c r="IJR1845" s="401"/>
      <c r="IJS1845" s="401"/>
      <c r="IJT1845" s="401"/>
      <c r="IJU1845" s="401"/>
      <c r="IJV1845" s="401"/>
      <c r="IJW1845" s="401"/>
      <c r="IJX1845" s="401"/>
      <c r="IJY1845" s="401"/>
      <c r="IJZ1845" s="401"/>
      <c r="IKA1845" s="401"/>
      <c r="IKB1845" s="401"/>
      <c r="IKC1845" s="401"/>
      <c r="IKD1845" s="401"/>
      <c r="IKE1845" s="401"/>
      <c r="IKF1845" s="401"/>
      <c r="IKG1845" s="401"/>
      <c r="IKH1845" s="401"/>
      <c r="IKI1845" s="401"/>
      <c r="IKJ1845" s="401"/>
      <c r="IKK1845" s="401"/>
      <c r="IKL1845" s="401"/>
      <c r="IKM1845" s="401"/>
      <c r="IKN1845" s="401"/>
      <c r="IKO1845" s="401"/>
      <c r="IKP1845" s="401"/>
      <c r="IKQ1845" s="401"/>
      <c r="IKR1845" s="401"/>
      <c r="IKS1845" s="401"/>
      <c r="IKT1845" s="401"/>
      <c r="IKU1845" s="401"/>
      <c r="IKV1845" s="401"/>
      <c r="IKW1845" s="401"/>
      <c r="IKX1845" s="401"/>
      <c r="IKY1845" s="401"/>
      <c r="IKZ1845" s="401"/>
      <c r="ILA1845" s="401"/>
      <c r="ILB1845" s="401"/>
      <c r="ILC1845" s="401"/>
      <c r="ILD1845" s="401"/>
      <c r="ILE1845" s="401"/>
      <c r="ILF1845" s="401"/>
      <c r="ILG1845" s="401"/>
      <c r="ILH1845" s="401"/>
      <c r="ILI1845" s="401"/>
      <c r="ILJ1845" s="401"/>
      <c r="ILK1845" s="401"/>
      <c r="ILL1845" s="401"/>
      <c r="ILM1845" s="401"/>
      <c r="ILN1845" s="401"/>
      <c r="ILO1845" s="401"/>
      <c r="ILP1845" s="401"/>
      <c r="ILQ1845" s="401"/>
      <c r="ILR1845" s="401"/>
      <c r="ILS1845" s="401"/>
      <c r="ILT1845" s="401"/>
      <c r="ILU1845" s="401"/>
      <c r="ILV1845" s="401"/>
      <c r="ILW1845" s="401"/>
      <c r="ILX1845" s="401"/>
      <c r="ILY1845" s="401"/>
      <c r="ILZ1845" s="401"/>
      <c r="IMA1845" s="401"/>
      <c r="IMB1845" s="401"/>
      <c r="IMC1845" s="401"/>
      <c r="IMD1845" s="401"/>
      <c r="IME1845" s="401"/>
      <c r="IMF1845" s="401"/>
      <c r="IMG1845" s="401"/>
      <c r="IMH1845" s="401"/>
      <c r="IMI1845" s="401"/>
      <c r="IMJ1845" s="401"/>
      <c r="IMK1845" s="401"/>
      <c r="IML1845" s="401"/>
      <c r="IMM1845" s="401"/>
      <c r="IMN1845" s="401"/>
      <c r="IMO1845" s="401"/>
      <c r="IMP1845" s="401"/>
      <c r="IMQ1845" s="401"/>
      <c r="IMR1845" s="401"/>
      <c r="IMS1845" s="401"/>
      <c r="IMT1845" s="401"/>
      <c r="IMU1845" s="401"/>
      <c r="IMV1845" s="401"/>
      <c r="IMW1845" s="401"/>
      <c r="IMX1845" s="401"/>
      <c r="IMY1845" s="401"/>
      <c r="IMZ1845" s="401"/>
      <c r="INA1845" s="401"/>
      <c r="INB1845" s="401"/>
      <c r="INC1845" s="401"/>
      <c r="IND1845" s="401"/>
      <c r="INE1845" s="401"/>
      <c r="INF1845" s="401"/>
      <c r="ING1845" s="401"/>
      <c r="INH1845" s="401"/>
      <c r="INI1845" s="401"/>
      <c r="INJ1845" s="401"/>
      <c r="INK1845" s="401"/>
      <c r="INL1845" s="401"/>
      <c r="INM1845" s="401"/>
      <c r="INN1845" s="401"/>
      <c r="INO1845" s="401"/>
      <c r="INP1845" s="401"/>
      <c r="INQ1845" s="401"/>
      <c r="INR1845" s="401"/>
      <c r="INS1845" s="401"/>
      <c r="INT1845" s="401"/>
      <c r="INU1845" s="401"/>
      <c r="INV1845" s="401"/>
      <c r="INW1845" s="401"/>
      <c r="INX1845" s="401"/>
      <c r="INY1845" s="401"/>
      <c r="INZ1845" s="401"/>
      <c r="IOA1845" s="401"/>
      <c r="IOB1845" s="401"/>
      <c r="IOC1845" s="401"/>
      <c r="IOD1845" s="401"/>
      <c r="IOE1845" s="401"/>
      <c r="IOF1845" s="401"/>
      <c r="IOG1845" s="401"/>
      <c r="IOH1845" s="401"/>
      <c r="IOI1845" s="401"/>
      <c r="IOJ1845" s="401"/>
      <c r="IOK1845" s="401"/>
      <c r="IOL1845" s="401"/>
      <c r="IOM1845" s="401"/>
      <c r="ION1845" s="401"/>
      <c r="IOO1845" s="401"/>
      <c r="IOP1845" s="401"/>
      <c r="IOQ1845" s="401"/>
      <c r="IOR1845" s="401"/>
      <c r="IOS1845" s="401"/>
      <c r="IOT1845" s="401"/>
      <c r="IOU1845" s="401"/>
      <c r="IOV1845" s="401"/>
      <c r="IOW1845" s="401"/>
      <c r="IOX1845" s="401"/>
      <c r="IOY1845" s="401"/>
      <c r="IOZ1845" s="401"/>
      <c r="IPA1845" s="401"/>
      <c r="IPB1845" s="401"/>
      <c r="IPC1845" s="401"/>
      <c r="IPD1845" s="401"/>
      <c r="IPE1845" s="401"/>
      <c r="IPF1845" s="401"/>
      <c r="IPG1845" s="401"/>
      <c r="IPH1845" s="401"/>
      <c r="IPI1845" s="401"/>
      <c r="IPJ1845" s="401"/>
      <c r="IPK1845" s="401"/>
      <c r="IPL1845" s="401"/>
      <c r="IPM1845" s="401"/>
      <c r="IPN1845" s="401"/>
      <c r="IPO1845" s="401"/>
      <c r="IPP1845" s="401"/>
      <c r="IPQ1845" s="401"/>
      <c r="IPR1845" s="401"/>
      <c r="IPS1845" s="401"/>
      <c r="IPT1845" s="401"/>
      <c r="IPU1845" s="401"/>
      <c r="IPV1845" s="401"/>
      <c r="IPW1845" s="401"/>
      <c r="IPX1845" s="401"/>
      <c r="IPY1845" s="401"/>
      <c r="IPZ1845" s="401"/>
      <c r="IQA1845" s="401"/>
      <c r="IQB1845" s="401"/>
      <c r="IQC1845" s="401"/>
      <c r="IQD1845" s="401"/>
      <c r="IQE1845" s="401"/>
      <c r="IQF1845" s="401"/>
      <c r="IQG1845" s="401"/>
      <c r="IQH1845" s="401"/>
      <c r="IQI1845" s="401"/>
      <c r="IQJ1845" s="401"/>
      <c r="IQK1845" s="401"/>
      <c r="IQL1845" s="401"/>
      <c r="IQM1845" s="401"/>
      <c r="IQN1845" s="401"/>
      <c r="IQO1845" s="401"/>
      <c r="IQP1845" s="401"/>
      <c r="IQQ1845" s="401"/>
      <c r="IQR1845" s="401"/>
      <c r="IQS1845" s="401"/>
      <c r="IQT1845" s="401"/>
      <c r="IQU1845" s="401"/>
      <c r="IQV1845" s="401"/>
      <c r="IQW1845" s="401"/>
      <c r="IQX1845" s="401"/>
      <c r="IQY1845" s="401"/>
      <c r="IQZ1845" s="401"/>
      <c r="IRA1845" s="401"/>
      <c r="IRB1845" s="401"/>
      <c r="IRC1845" s="401"/>
      <c r="IRD1845" s="401"/>
      <c r="IRE1845" s="401"/>
      <c r="IRF1845" s="401"/>
      <c r="IRG1845" s="401"/>
      <c r="IRH1845" s="401"/>
      <c r="IRI1845" s="401"/>
      <c r="IRJ1845" s="401"/>
      <c r="IRK1845" s="401"/>
      <c r="IRL1845" s="401"/>
      <c r="IRM1845" s="401"/>
      <c r="IRN1845" s="401"/>
      <c r="IRO1845" s="401"/>
      <c r="IRP1845" s="401"/>
      <c r="IRQ1845" s="401"/>
      <c r="IRR1845" s="401"/>
      <c r="IRS1845" s="401"/>
      <c r="IRT1845" s="401"/>
      <c r="IRU1845" s="401"/>
      <c r="IRV1845" s="401"/>
      <c r="IRW1845" s="401"/>
      <c r="IRX1845" s="401"/>
      <c r="IRY1845" s="401"/>
      <c r="IRZ1845" s="401"/>
      <c r="ISA1845" s="401"/>
      <c r="ISB1845" s="401"/>
      <c r="ISC1845" s="401"/>
      <c r="ISD1845" s="401"/>
      <c r="ISE1845" s="401"/>
      <c r="ISF1845" s="401"/>
      <c r="ISG1845" s="401"/>
      <c r="ISH1845" s="401"/>
      <c r="ISI1845" s="401"/>
      <c r="ISJ1845" s="401"/>
      <c r="ISK1845" s="401"/>
      <c r="ISL1845" s="401"/>
      <c r="ISM1845" s="401"/>
      <c r="ISN1845" s="401"/>
      <c r="ISO1845" s="401"/>
      <c r="ISP1845" s="401"/>
      <c r="ISQ1845" s="401"/>
      <c r="ISR1845" s="401"/>
      <c r="ISS1845" s="401"/>
      <c r="IST1845" s="401"/>
      <c r="ISU1845" s="401"/>
      <c r="ISV1845" s="401"/>
      <c r="ISW1845" s="401"/>
      <c r="ISX1845" s="401"/>
      <c r="ISY1845" s="401"/>
      <c r="ISZ1845" s="401"/>
      <c r="ITA1845" s="401"/>
      <c r="ITB1845" s="401"/>
      <c r="ITC1845" s="401"/>
      <c r="ITD1845" s="401"/>
      <c r="ITE1845" s="401"/>
      <c r="ITF1845" s="401"/>
      <c r="ITG1845" s="401"/>
      <c r="ITH1845" s="401"/>
      <c r="ITI1845" s="401"/>
      <c r="ITJ1845" s="401"/>
      <c r="ITK1845" s="401"/>
      <c r="ITL1845" s="401"/>
      <c r="ITM1845" s="401"/>
      <c r="ITN1845" s="401"/>
      <c r="ITO1845" s="401"/>
      <c r="ITP1845" s="401"/>
      <c r="ITQ1845" s="401"/>
      <c r="ITR1845" s="401"/>
      <c r="ITS1845" s="401"/>
      <c r="ITT1845" s="401"/>
      <c r="ITU1845" s="401"/>
      <c r="ITV1845" s="401"/>
      <c r="ITW1845" s="401"/>
      <c r="ITX1845" s="401"/>
      <c r="ITY1845" s="401"/>
      <c r="ITZ1845" s="401"/>
      <c r="IUA1845" s="401"/>
      <c r="IUB1845" s="401"/>
      <c r="IUC1845" s="401"/>
      <c r="IUD1845" s="401"/>
      <c r="IUE1845" s="401"/>
      <c r="IUF1845" s="401"/>
      <c r="IUG1845" s="401"/>
      <c r="IUH1845" s="401"/>
      <c r="IUI1845" s="401"/>
      <c r="IUJ1845" s="401"/>
      <c r="IUK1845" s="401"/>
      <c r="IUL1845" s="401"/>
      <c r="IUM1845" s="401"/>
      <c r="IUN1845" s="401"/>
      <c r="IUO1845" s="401"/>
      <c r="IUP1845" s="401"/>
      <c r="IUQ1845" s="401"/>
      <c r="IUR1845" s="401"/>
      <c r="IUS1845" s="401"/>
      <c r="IUT1845" s="401"/>
      <c r="IUU1845" s="401"/>
      <c r="IUV1845" s="401"/>
      <c r="IUW1845" s="401"/>
      <c r="IUX1845" s="401"/>
      <c r="IUY1845" s="401"/>
      <c r="IUZ1845" s="401"/>
      <c r="IVA1845" s="401"/>
      <c r="IVB1845" s="401"/>
      <c r="IVC1845" s="401"/>
      <c r="IVD1845" s="401"/>
      <c r="IVE1845" s="401"/>
      <c r="IVF1845" s="401"/>
      <c r="IVG1845" s="401"/>
      <c r="IVH1845" s="401"/>
      <c r="IVI1845" s="401"/>
      <c r="IVJ1845" s="401"/>
      <c r="IVK1845" s="401"/>
      <c r="IVL1845" s="401"/>
      <c r="IVM1845" s="401"/>
      <c r="IVN1845" s="401"/>
      <c r="IVO1845" s="401"/>
      <c r="IVP1845" s="401"/>
      <c r="IVQ1845" s="401"/>
      <c r="IVR1845" s="401"/>
      <c r="IVS1845" s="401"/>
      <c r="IVT1845" s="401"/>
      <c r="IVU1845" s="401"/>
      <c r="IVV1845" s="401"/>
      <c r="IVW1845" s="401"/>
      <c r="IVX1845" s="401"/>
      <c r="IVY1845" s="401"/>
      <c r="IVZ1845" s="401"/>
      <c r="IWA1845" s="401"/>
      <c r="IWB1845" s="401"/>
      <c r="IWC1845" s="401"/>
      <c r="IWD1845" s="401"/>
      <c r="IWE1845" s="401"/>
      <c r="IWF1845" s="401"/>
      <c r="IWG1845" s="401"/>
      <c r="IWH1845" s="401"/>
      <c r="IWI1845" s="401"/>
      <c r="IWJ1845" s="401"/>
      <c r="IWK1845" s="401"/>
      <c r="IWL1845" s="401"/>
      <c r="IWM1845" s="401"/>
      <c r="IWN1845" s="401"/>
      <c r="IWO1845" s="401"/>
      <c r="IWP1845" s="401"/>
      <c r="IWQ1845" s="401"/>
      <c r="IWR1845" s="401"/>
      <c r="IWS1845" s="401"/>
      <c r="IWT1845" s="401"/>
      <c r="IWU1845" s="401"/>
      <c r="IWV1845" s="401"/>
      <c r="IWW1845" s="401"/>
      <c r="IWX1845" s="401"/>
      <c r="IWY1845" s="401"/>
      <c r="IWZ1845" s="401"/>
      <c r="IXA1845" s="401"/>
      <c r="IXB1845" s="401"/>
      <c r="IXC1845" s="401"/>
      <c r="IXD1845" s="401"/>
      <c r="IXE1845" s="401"/>
      <c r="IXF1845" s="401"/>
      <c r="IXG1845" s="401"/>
      <c r="IXH1845" s="401"/>
      <c r="IXI1845" s="401"/>
      <c r="IXJ1845" s="401"/>
      <c r="IXK1845" s="401"/>
      <c r="IXL1845" s="401"/>
      <c r="IXM1845" s="401"/>
      <c r="IXN1845" s="401"/>
      <c r="IXO1845" s="401"/>
      <c r="IXP1845" s="401"/>
      <c r="IXQ1845" s="401"/>
      <c r="IXR1845" s="401"/>
      <c r="IXS1845" s="401"/>
      <c r="IXT1845" s="401"/>
      <c r="IXU1845" s="401"/>
      <c r="IXV1845" s="401"/>
      <c r="IXW1845" s="401"/>
      <c r="IXX1845" s="401"/>
      <c r="IXY1845" s="401"/>
      <c r="IXZ1845" s="401"/>
      <c r="IYA1845" s="401"/>
      <c r="IYB1845" s="401"/>
      <c r="IYC1845" s="401"/>
      <c r="IYD1845" s="401"/>
      <c r="IYE1845" s="401"/>
      <c r="IYF1845" s="401"/>
      <c r="IYG1845" s="401"/>
      <c r="IYH1845" s="401"/>
      <c r="IYI1845" s="401"/>
      <c r="IYJ1845" s="401"/>
      <c r="IYK1845" s="401"/>
      <c r="IYL1845" s="401"/>
      <c r="IYM1845" s="401"/>
      <c r="IYN1845" s="401"/>
      <c r="IYO1845" s="401"/>
      <c r="IYP1845" s="401"/>
      <c r="IYQ1845" s="401"/>
      <c r="IYR1845" s="401"/>
      <c r="IYS1845" s="401"/>
      <c r="IYT1845" s="401"/>
      <c r="IYU1845" s="401"/>
      <c r="IYV1845" s="401"/>
      <c r="IYW1845" s="401"/>
      <c r="IYX1845" s="401"/>
      <c r="IYY1845" s="401"/>
      <c r="IYZ1845" s="401"/>
      <c r="IZA1845" s="401"/>
      <c r="IZB1845" s="401"/>
      <c r="IZC1845" s="401"/>
      <c r="IZD1845" s="401"/>
      <c r="IZE1845" s="401"/>
      <c r="IZF1845" s="401"/>
      <c r="IZG1845" s="401"/>
      <c r="IZH1845" s="401"/>
      <c r="IZI1845" s="401"/>
      <c r="IZJ1845" s="401"/>
      <c r="IZK1845" s="401"/>
      <c r="IZL1845" s="401"/>
      <c r="IZM1845" s="401"/>
      <c r="IZN1845" s="401"/>
      <c r="IZO1845" s="401"/>
      <c r="IZP1845" s="401"/>
      <c r="IZQ1845" s="401"/>
      <c r="IZR1845" s="401"/>
      <c r="IZS1845" s="401"/>
      <c r="IZT1845" s="401"/>
      <c r="IZU1845" s="401"/>
      <c r="IZV1845" s="401"/>
      <c r="IZW1845" s="401"/>
      <c r="IZX1845" s="401"/>
      <c r="IZY1845" s="401"/>
      <c r="IZZ1845" s="401"/>
      <c r="JAA1845" s="401"/>
      <c r="JAB1845" s="401"/>
      <c r="JAC1845" s="401"/>
      <c r="JAD1845" s="401"/>
      <c r="JAE1845" s="401"/>
      <c r="JAF1845" s="401"/>
      <c r="JAG1845" s="401"/>
      <c r="JAH1845" s="401"/>
      <c r="JAI1845" s="401"/>
      <c r="JAJ1845" s="401"/>
      <c r="JAK1845" s="401"/>
      <c r="JAL1845" s="401"/>
      <c r="JAM1845" s="401"/>
      <c r="JAN1845" s="401"/>
      <c r="JAO1845" s="401"/>
      <c r="JAP1845" s="401"/>
      <c r="JAQ1845" s="401"/>
      <c r="JAR1845" s="401"/>
      <c r="JAS1845" s="401"/>
      <c r="JAT1845" s="401"/>
      <c r="JAU1845" s="401"/>
      <c r="JAV1845" s="401"/>
      <c r="JAW1845" s="401"/>
      <c r="JAX1845" s="401"/>
      <c r="JAY1845" s="401"/>
      <c r="JAZ1845" s="401"/>
      <c r="JBA1845" s="401"/>
      <c r="JBB1845" s="401"/>
      <c r="JBC1845" s="401"/>
      <c r="JBD1845" s="401"/>
      <c r="JBE1845" s="401"/>
      <c r="JBF1845" s="401"/>
      <c r="JBG1845" s="401"/>
      <c r="JBH1845" s="401"/>
      <c r="JBI1845" s="401"/>
      <c r="JBJ1845" s="401"/>
      <c r="JBK1845" s="401"/>
      <c r="JBL1845" s="401"/>
      <c r="JBM1845" s="401"/>
      <c r="JBN1845" s="401"/>
      <c r="JBO1845" s="401"/>
      <c r="JBP1845" s="401"/>
      <c r="JBQ1845" s="401"/>
      <c r="JBR1845" s="401"/>
      <c r="JBS1845" s="401"/>
      <c r="JBT1845" s="401"/>
      <c r="JBU1845" s="401"/>
      <c r="JBV1845" s="401"/>
      <c r="JBW1845" s="401"/>
      <c r="JBX1845" s="401"/>
      <c r="JBY1845" s="401"/>
      <c r="JBZ1845" s="401"/>
      <c r="JCA1845" s="401"/>
      <c r="JCB1845" s="401"/>
      <c r="JCC1845" s="401"/>
      <c r="JCD1845" s="401"/>
      <c r="JCE1845" s="401"/>
      <c r="JCF1845" s="401"/>
      <c r="JCG1845" s="401"/>
      <c r="JCH1845" s="401"/>
      <c r="JCI1845" s="401"/>
      <c r="JCJ1845" s="401"/>
      <c r="JCK1845" s="401"/>
      <c r="JCL1845" s="401"/>
      <c r="JCM1845" s="401"/>
      <c r="JCN1845" s="401"/>
      <c r="JCO1845" s="401"/>
      <c r="JCP1845" s="401"/>
      <c r="JCQ1845" s="401"/>
      <c r="JCR1845" s="401"/>
      <c r="JCS1845" s="401"/>
      <c r="JCT1845" s="401"/>
      <c r="JCU1845" s="401"/>
      <c r="JCV1845" s="401"/>
      <c r="JCW1845" s="401"/>
      <c r="JCX1845" s="401"/>
      <c r="JCY1845" s="401"/>
      <c r="JCZ1845" s="401"/>
      <c r="JDA1845" s="401"/>
      <c r="JDB1845" s="401"/>
      <c r="JDC1845" s="401"/>
      <c r="JDD1845" s="401"/>
      <c r="JDE1845" s="401"/>
      <c r="JDF1845" s="401"/>
      <c r="JDG1845" s="401"/>
      <c r="JDH1845" s="401"/>
      <c r="JDI1845" s="401"/>
      <c r="JDJ1845" s="401"/>
      <c r="JDK1845" s="401"/>
      <c r="JDL1845" s="401"/>
      <c r="JDM1845" s="401"/>
      <c r="JDN1845" s="401"/>
      <c r="JDO1845" s="401"/>
      <c r="JDP1845" s="401"/>
      <c r="JDQ1845" s="401"/>
      <c r="JDR1845" s="401"/>
      <c r="JDS1845" s="401"/>
      <c r="JDT1845" s="401"/>
      <c r="JDU1845" s="401"/>
      <c r="JDV1845" s="401"/>
      <c r="JDW1845" s="401"/>
      <c r="JDX1845" s="401"/>
      <c r="JDY1845" s="401"/>
      <c r="JDZ1845" s="401"/>
      <c r="JEA1845" s="401"/>
      <c r="JEB1845" s="401"/>
      <c r="JEC1845" s="401"/>
      <c r="JED1845" s="401"/>
      <c r="JEE1845" s="401"/>
      <c r="JEF1845" s="401"/>
      <c r="JEG1845" s="401"/>
      <c r="JEH1845" s="401"/>
      <c r="JEI1845" s="401"/>
      <c r="JEJ1845" s="401"/>
      <c r="JEK1845" s="401"/>
      <c r="JEL1845" s="401"/>
      <c r="JEM1845" s="401"/>
      <c r="JEN1845" s="401"/>
      <c r="JEO1845" s="401"/>
      <c r="JEP1845" s="401"/>
      <c r="JEQ1845" s="401"/>
      <c r="JER1845" s="401"/>
      <c r="JES1845" s="401"/>
      <c r="JET1845" s="401"/>
      <c r="JEU1845" s="401"/>
      <c r="JEV1845" s="401"/>
      <c r="JEW1845" s="401"/>
      <c r="JEX1845" s="401"/>
      <c r="JEY1845" s="401"/>
      <c r="JEZ1845" s="401"/>
      <c r="JFA1845" s="401"/>
      <c r="JFB1845" s="401"/>
      <c r="JFC1845" s="401"/>
      <c r="JFD1845" s="401"/>
      <c r="JFE1845" s="401"/>
      <c r="JFF1845" s="401"/>
      <c r="JFG1845" s="401"/>
      <c r="JFH1845" s="401"/>
      <c r="JFI1845" s="401"/>
      <c r="JFJ1845" s="401"/>
      <c r="JFK1845" s="401"/>
      <c r="JFL1845" s="401"/>
      <c r="JFM1845" s="401"/>
      <c r="JFN1845" s="401"/>
      <c r="JFO1845" s="401"/>
      <c r="JFP1845" s="401"/>
      <c r="JFQ1845" s="401"/>
      <c r="JFR1845" s="401"/>
      <c r="JFS1845" s="401"/>
      <c r="JFT1845" s="401"/>
      <c r="JFU1845" s="401"/>
      <c r="JFV1845" s="401"/>
      <c r="JFW1845" s="401"/>
      <c r="JFX1845" s="401"/>
      <c r="JFY1845" s="401"/>
      <c r="JFZ1845" s="401"/>
      <c r="JGA1845" s="401"/>
      <c r="JGB1845" s="401"/>
      <c r="JGC1845" s="401"/>
      <c r="JGD1845" s="401"/>
      <c r="JGE1845" s="401"/>
      <c r="JGF1845" s="401"/>
      <c r="JGG1845" s="401"/>
      <c r="JGH1845" s="401"/>
      <c r="JGI1845" s="401"/>
      <c r="JGJ1845" s="401"/>
      <c r="JGK1845" s="401"/>
      <c r="JGL1845" s="401"/>
      <c r="JGM1845" s="401"/>
      <c r="JGN1845" s="401"/>
      <c r="JGO1845" s="401"/>
      <c r="JGP1845" s="401"/>
      <c r="JGQ1845" s="401"/>
      <c r="JGR1845" s="401"/>
      <c r="JGS1845" s="401"/>
      <c r="JGT1845" s="401"/>
      <c r="JGU1845" s="401"/>
      <c r="JGV1845" s="401"/>
      <c r="JGW1845" s="401"/>
      <c r="JGX1845" s="401"/>
      <c r="JGY1845" s="401"/>
      <c r="JGZ1845" s="401"/>
      <c r="JHA1845" s="401"/>
      <c r="JHB1845" s="401"/>
      <c r="JHC1845" s="401"/>
      <c r="JHD1845" s="401"/>
      <c r="JHE1845" s="401"/>
      <c r="JHF1845" s="401"/>
      <c r="JHG1845" s="401"/>
      <c r="JHH1845" s="401"/>
      <c r="JHI1845" s="401"/>
      <c r="JHJ1845" s="401"/>
      <c r="JHK1845" s="401"/>
      <c r="JHL1845" s="401"/>
      <c r="JHM1845" s="401"/>
      <c r="JHN1845" s="401"/>
      <c r="JHO1845" s="401"/>
      <c r="JHP1845" s="401"/>
      <c r="JHQ1845" s="401"/>
      <c r="JHR1845" s="401"/>
      <c r="JHS1845" s="401"/>
      <c r="JHT1845" s="401"/>
      <c r="JHU1845" s="401"/>
      <c r="JHV1845" s="401"/>
      <c r="JHW1845" s="401"/>
      <c r="JHX1845" s="401"/>
      <c r="JHY1845" s="401"/>
      <c r="JHZ1845" s="401"/>
      <c r="JIA1845" s="401"/>
      <c r="JIB1845" s="401"/>
      <c r="JIC1845" s="401"/>
      <c r="JID1845" s="401"/>
      <c r="JIE1845" s="401"/>
      <c r="JIF1845" s="401"/>
      <c r="JIG1845" s="401"/>
      <c r="JIH1845" s="401"/>
      <c r="JII1845" s="401"/>
      <c r="JIJ1845" s="401"/>
      <c r="JIK1845" s="401"/>
      <c r="JIL1845" s="401"/>
      <c r="JIM1845" s="401"/>
      <c r="JIN1845" s="401"/>
      <c r="JIO1845" s="401"/>
      <c r="JIP1845" s="401"/>
      <c r="JIQ1845" s="401"/>
      <c r="JIR1845" s="401"/>
      <c r="JIS1845" s="401"/>
      <c r="JIT1845" s="401"/>
      <c r="JIU1845" s="401"/>
      <c r="JIV1845" s="401"/>
      <c r="JIW1845" s="401"/>
      <c r="JIX1845" s="401"/>
      <c r="JIY1845" s="401"/>
      <c r="JIZ1845" s="401"/>
      <c r="JJA1845" s="401"/>
      <c r="JJB1845" s="401"/>
      <c r="JJC1845" s="401"/>
      <c r="JJD1845" s="401"/>
      <c r="JJE1845" s="401"/>
      <c r="JJF1845" s="401"/>
      <c r="JJG1845" s="401"/>
      <c r="JJH1845" s="401"/>
      <c r="JJI1845" s="401"/>
      <c r="JJJ1845" s="401"/>
      <c r="JJK1845" s="401"/>
      <c r="JJL1845" s="401"/>
      <c r="JJM1845" s="401"/>
      <c r="JJN1845" s="401"/>
      <c r="JJO1845" s="401"/>
      <c r="JJP1845" s="401"/>
      <c r="JJQ1845" s="401"/>
      <c r="JJR1845" s="401"/>
      <c r="JJS1845" s="401"/>
      <c r="JJT1845" s="401"/>
      <c r="JJU1845" s="401"/>
      <c r="JJV1845" s="401"/>
      <c r="JJW1845" s="401"/>
      <c r="JJX1845" s="401"/>
      <c r="JJY1845" s="401"/>
      <c r="JJZ1845" s="401"/>
      <c r="JKA1845" s="401"/>
      <c r="JKB1845" s="401"/>
      <c r="JKC1845" s="401"/>
      <c r="JKD1845" s="401"/>
      <c r="JKE1845" s="401"/>
      <c r="JKF1845" s="401"/>
      <c r="JKG1845" s="401"/>
      <c r="JKH1845" s="401"/>
      <c r="JKI1845" s="401"/>
      <c r="JKJ1845" s="401"/>
      <c r="JKK1845" s="401"/>
      <c r="JKL1845" s="401"/>
      <c r="JKM1845" s="401"/>
      <c r="JKN1845" s="401"/>
      <c r="JKO1845" s="401"/>
      <c r="JKP1845" s="401"/>
      <c r="JKQ1845" s="401"/>
      <c r="JKR1845" s="401"/>
      <c r="JKS1845" s="401"/>
      <c r="JKT1845" s="401"/>
      <c r="JKU1845" s="401"/>
      <c r="JKV1845" s="401"/>
      <c r="JKW1845" s="401"/>
      <c r="JKX1845" s="401"/>
      <c r="JKY1845" s="401"/>
      <c r="JKZ1845" s="401"/>
      <c r="JLA1845" s="401"/>
      <c r="JLB1845" s="401"/>
      <c r="JLC1845" s="401"/>
      <c r="JLD1845" s="401"/>
      <c r="JLE1845" s="401"/>
      <c r="JLF1845" s="401"/>
      <c r="JLG1845" s="401"/>
      <c r="JLH1845" s="401"/>
      <c r="JLI1845" s="401"/>
      <c r="JLJ1845" s="401"/>
      <c r="JLK1845" s="401"/>
      <c r="JLL1845" s="401"/>
      <c r="JLM1845" s="401"/>
      <c r="JLN1845" s="401"/>
      <c r="JLO1845" s="401"/>
      <c r="JLP1845" s="401"/>
      <c r="JLQ1845" s="401"/>
      <c r="JLR1845" s="401"/>
      <c r="JLS1845" s="401"/>
      <c r="JLT1845" s="401"/>
      <c r="JLU1845" s="401"/>
      <c r="JLV1845" s="401"/>
      <c r="JLW1845" s="401"/>
      <c r="JLX1845" s="401"/>
      <c r="JLY1845" s="401"/>
      <c r="JLZ1845" s="401"/>
      <c r="JMA1845" s="401"/>
      <c r="JMB1845" s="401"/>
      <c r="JMC1845" s="401"/>
      <c r="JMD1845" s="401"/>
      <c r="JME1845" s="401"/>
      <c r="JMF1845" s="401"/>
      <c r="JMG1845" s="401"/>
      <c r="JMH1845" s="401"/>
      <c r="JMI1845" s="401"/>
      <c r="JMJ1845" s="401"/>
      <c r="JMK1845" s="401"/>
      <c r="JML1845" s="401"/>
      <c r="JMM1845" s="401"/>
      <c r="JMN1845" s="401"/>
      <c r="JMO1845" s="401"/>
      <c r="JMP1845" s="401"/>
      <c r="JMQ1845" s="401"/>
      <c r="JMR1845" s="401"/>
      <c r="JMS1845" s="401"/>
      <c r="JMT1845" s="401"/>
      <c r="JMU1845" s="401"/>
      <c r="JMV1845" s="401"/>
      <c r="JMW1845" s="401"/>
      <c r="JMX1845" s="401"/>
      <c r="JMY1845" s="401"/>
      <c r="JMZ1845" s="401"/>
      <c r="JNA1845" s="401"/>
      <c r="JNB1845" s="401"/>
      <c r="JNC1845" s="401"/>
      <c r="JND1845" s="401"/>
      <c r="JNE1845" s="401"/>
      <c r="JNF1845" s="401"/>
      <c r="JNG1845" s="401"/>
      <c r="JNH1845" s="401"/>
      <c r="JNI1845" s="401"/>
      <c r="JNJ1845" s="401"/>
      <c r="JNK1845" s="401"/>
      <c r="JNL1845" s="401"/>
      <c r="JNM1845" s="401"/>
      <c r="JNN1845" s="401"/>
      <c r="JNO1845" s="401"/>
      <c r="JNP1845" s="401"/>
      <c r="JNQ1845" s="401"/>
      <c r="JNR1845" s="401"/>
      <c r="JNS1845" s="401"/>
      <c r="JNT1845" s="401"/>
      <c r="JNU1845" s="401"/>
      <c r="JNV1845" s="401"/>
      <c r="JNW1845" s="401"/>
      <c r="JNX1845" s="401"/>
      <c r="JNY1845" s="401"/>
      <c r="JNZ1845" s="401"/>
      <c r="JOA1845" s="401"/>
      <c r="JOB1845" s="401"/>
      <c r="JOC1845" s="401"/>
      <c r="JOD1845" s="401"/>
      <c r="JOE1845" s="401"/>
      <c r="JOF1845" s="401"/>
      <c r="JOG1845" s="401"/>
      <c r="JOH1845" s="401"/>
      <c r="JOI1845" s="401"/>
      <c r="JOJ1845" s="401"/>
      <c r="JOK1845" s="401"/>
      <c r="JOL1845" s="401"/>
      <c r="JOM1845" s="401"/>
      <c r="JON1845" s="401"/>
      <c r="JOO1845" s="401"/>
      <c r="JOP1845" s="401"/>
      <c r="JOQ1845" s="401"/>
      <c r="JOR1845" s="401"/>
      <c r="JOS1845" s="401"/>
      <c r="JOT1845" s="401"/>
      <c r="JOU1845" s="401"/>
      <c r="JOV1845" s="401"/>
      <c r="JOW1845" s="401"/>
      <c r="JOX1845" s="401"/>
      <c r="JOY1845" s="401"/>
      <c r="JOZ1845" s="401"/>
      <c r="JPA1845" s="401"/>
      <c r="JPB1845" s="401"/>
      <c r="JPC1845" s="401"/>
      <c r="JPD1845" s="401"/>
      <c r="JPE1845" s="401"/>
      <c r="JPF1845" s="401"/>
      <c r="JPG1845" s="401"/>
      <c r="JPH1845" s="401"/>
      <c r="JPI1845" s="401"/>
      <c r="JPJ1845" s="401"/>
      <c r="JPK1845" s="401"/>
      <c r="JPL1845" s="401"/>
      <c r="JPM1845" s="401"/>
      <c r="JPN1845" s="401"/>
      <c r="JPO1845" s="401"/>
      <c r="JPP1845" s="401"/>
      <c r="JPQ1845" s="401"/>
      <c r="JPR1845" s="401"/>
      <c r="JPS1845" s="401"/>
      <c r="JPT1845" s="401"/>
      <c r="JPU1845" s="401"/>
      <c r="JPV1845" s="401"/>
      <c r="JPW1845" s="401"/>
      <c r="JPX1845" s="401"/>
      <c r="JPY1845" s="401"/>
      <c r="JPZ1845" s="401"/>
      <c r="JQA1845" s="401"/>
      <c r="JQB1845" s="401"/>
      <c r="JQC1845" s="401"/>
      <c r="JQD1845" s="401"/>
      <c r="JQE1845" s="401"/>
      <c r="JQF1845" s="401"/>
      <c r="JQG1845" s="401"/>
      <c r="JQH1845" s="401"/>
      <c r="JQI1845" s="401"/>
      <c r="JQJ1845" s="401"/>
      <c r="JQK1845" s="401"/>
      <c r="JQL1845" s="401"/>
      <c r="JQM1845" s="401"/>
      <c r="JQN1845" s="401"/>
      <c r="JQO1845" s="401"/>
      <c r="JQP1845" s="401"/>
      <c r="JQQ1845" s="401"/>
      <c r="JQR1845" s="401"/>
      <c r="JQS1845" s="401"/>
      <c r="JQT1845" s="401"/>
      <c r="JQU1845" s="401"/>
      <c r="JQV1845" s="401"/>
      <c r="JQW1845" s="401"/>
      <c r="JQX1845" s="401"/>
      <c r="JQY1845" s="401"/>
      <c r="JQZ1845" s="401"/>
      <c r="JRA1845" s="401"/>
      <c r="JRB1845" s="401"/>
      <c r="JRC1845" s="401"/>
      <c r="JRD1845" s="401"/>
      <c r="JRE1845" s="401"/>
      <c r="JRF1845" s="401"/>
      <c r="JRG1845" s="401"/>
      <c r="JRH1845" s="401"/>
      <c r="JRI1845" s="401"/>
      <c r="JRJ1845" s="401"/>
      <c r="JRK1845" s="401"/>
      <c r="JRL1845" s="401"/>
      <c r="JRM1845" s="401"/>
      <c r="JRN1845" s="401"/>
      <c r="JRO1845" s="401"/>
      <c r="JRP1845" s="401"/>
      <c r="JRQ1845" s="401"/>
      <c r="JRR1845" s="401"/>
      <c r="JRS1845" s="401"/>
      <c r="JRT1845" s="401"/>
      <c r="JRU1845" s="401"/>
      <c r="JRV1845" s="401"/>
      <c r="JRW1845" s="401"/>
      <c r="JRX1845" s="401"/>
      <c r="JRY1845" s="401"/>
      <c r="JRZ1845" s="401"/>
      <c r="JSA1845" s="401"/>
      <c r="JSB1845" s="401"/>
      <c r="JSC1845" s="401"/>
      <c r="JSD1845" s="401"/>
      <c r="JSE1845" s="401"/>
      <c r="JSF1845" s="401"/>
      <c r="JSG1845" s="401"/>
      <c r="JSH1845" s="401"/>
      <c r="JSI1845" s="401"/>
      <c r="JSJ1845" s="401"/>
      <c r="JSK1845" s="401"/>
      <c r="JSL1845" s="401"/>
      <c r="JSM1845" s="401"/>
      <c r="JSN1845" s="401"/>
      <c r="JSO1845" s="401"/>
      <c r="JSP1845" s="401"/>
      <c r="JSQ1845" s="401"/>
      <c r="JSR1845" s="401"/>
      <c r="JSS1845" s="401"/>
      <c r="JST1845" s="401"/>
      <c r="JSU1845" s="401"/>
      <c r="JSV1845" s="401"/>
      <c r="JSW1845" s="401"/>
      <c r="JSX1845" s="401"/>
      <c r="JSY1845" s="401"/>
      <c r="JSZ1845" s="401"/>
      <c r="JTA1845" s="401"/>
      <c r="JTB1845" s="401"/>
      <c r="JTC1845" s="401"/>
      <c r="JTD1845" s="401"/>
      <c r="JTE1845" s="401"/>
      <c r="JTF1845" s="401"/>
      <c r="JTG1845" s="401"/>
      <c r="JTH1845" s="401"/>
      <c r="JTI1845" s="401"/>
      <c r="JTJ1845" s="401"/>
      <c r="JTK1845" s="401"/>
      <c r="JTL1845" s="401"/>
      <c r="JTM1845" s="401"/>
      <c r="JTN1845" s="401"/>
      <c r="JTO1845" s="401"/>
      <c r="JTP1845" s="401"/>
      <c r="JTQ1845" s="401"/>
      <c r="JTR1845" s="401"/>
      <c r="JTS1845" s="401"/>
      <c r="JTT1845" s="401"/>
      <c r="JTU1845" s="401"/>
      <c r="JTV1845" s="401"/>
      <c r="JTW1845" s="401"/>
      <c r="JTX1845" s="401"/>
      <c r="JTY1845" s="401"/>
      <c r="JTZ1845" s="401"/>
      <c r="JUA1845" s="401"/>
      <c r="JUB1845" s="401"/>
      <c r="JUC1845" s="401"/>
      <c r="JUD1845" s="401"/>
      <c r="JUE1845" s="401"/>
      <c r="JUF1845" s="401"/>
      <c r="JUG1845" s="401"/>
      <c r="JUH1845" s="401"/>
      <c r="JUI1845" s="401"/>
      <c r="JUJ1845" s="401"/>
      <c r="JUK1845" s="401"/>
      <c r="JUL1845" s="401"/>
      <c r="JUM1845" s="401"/>
      <c r="JUN1845" s="401"/>
      <c r="JUO1845" s="401"/>
      <c r="JUP1845" s="401"/>
      <c r="JUQ1845" s="401"/>
      <c r="JUR1845" s="401"/>
      <c r="JUS1845" s="401"/>
      <c r="JUT1845" s="401"/>
      <c r="JUU1845" s="401"/>
      <c r="JUV1845" s="401"/>
      <c r="JUW1845" s="401"/>
      <c r="JUX1845" s="401"/>
      <c r="JUY1845" s="401"/>
      <c r="JUZ1845" s="401"/>
      <c r="JVA1845" s="401"/>
      <c r="JVB1845" s="401"/>
      <c r="JVC1845" s="401"/>
      <c r="JVD1845" s="401"/>
      <c r="JVE1845" s="401"/>
      <c r="JVF1845" s="401"/>
      <c r="JVG1845" s="401"/>
      <c r="JVH1845" s="401"/>
      <c r="JVI1845" s="401"/>
      <c r="JVJ1845" s="401"/>
      <c r="JVK1845" s="401"/>
      <c r="JVL1845" s="401"/>
      <c r="JVM1845" s="401"/>
      <c r="JVN1845" s="401"/>
      <c r="JVO1845" s="401"/>
      <c r="JVP1845" s="401"/>
      <c r="JVQ1845" s="401"/>
      <c r="JVR1845" s="401"/>
      <c r="JVS1845" s="401"/>
      <c r="JVT1845" s="401"/>
      <c r="JVU1845" s="401"/>
      <c r="JVV1845" s="401"/>
      <c r="JVW1845" s="401"/>
      <c r="JVX1845" s="401"/>
      <c r="JVY1845" s="401"/>
      <c r="JVZ1845" s="401"/>
      <c r="JWA1845" s="401"/>
      <c r="JWB1845" s="401"/>
      <c r="JWC1845" s="401"/>
      <c r="JWD1845" s="401"/>
      <c r="JWE1845" s="401"/>
      <c r="JWF1845" s="401"/>
      <c r="JWG1845" s="401"/>
      <c r="JWH1845" s="401"/>
      <c r="JWI1845" s="401"/>
      <c r="JWJ1845" s="401"/>
      <c r="JWK1845" s="401"/>
      <c r="JWL1845" s="401"/>
      <c r="JWM1845" s="401"/>
      <c r="JWN1845" s="401"/>
      <c r="JWO1845" s="401"/>
      <c r="JWP1845" s="401"/>
      <c r="JWQ1845" s="401"/>
      <c r="JWR1845" s="401"/>
      <c r="JWS1845" s="401"/>
      <c r="JWT1845" s="401"/>
      <c r="JWU1845" s="401"/>
      <c r="JWV1845" s="401"/>
      <c r="JWW1845" s="401"/>
      <c r="JWX1845" s="401"/>
      <c r="JWY1845" s="401"/>
      <c r="JWZ1845" s="401"/>
      <c r="JXA1845" s="401"/>
      <c r="JXB1845" s="401"/>
      <c r="JXC1845" s="401"/>
      <c r="JXD1845" s="401"/>
      <c r="JXE1845" s="401"/>
      <c r="JXF1845" s="401"/>
      <c r="JXG1845" s="401"/>
      <c r="JXH1845" s="401"/>
      <c r="JXI1845" s="401"/>
      <c r="JXJ1845" s="401"/>
      <c r="JXK1845" s="401"/>
      <c r="JXL1845" s="401"/>
      <c r="JXM1845" s="401"/>
      <c r="JXN1845" s="401"/>
      <c r="JXO1845" s="401"/>
      <c r="JXP1845" s="401"/>
      <c r="JXQ1845" s="401"/>
      <c r="JXR1845" s="401"/>
      <c r="JXS1845" s="401"/>
      <c r="JXT1845" s="401"/>
      <c r="JXU1845" s="401"/>
      <c r="JXV1845" s="401"/>
      <c r="JXW1845" s="401"/>
      <c r="JXX1845" s="401"/>
      <c r="JXY1845" s="401"/>
      <c r="JXZ1845" s="401"/>
      <c r="JYA1845" s="401"/>
      <c r="JYB1845" s="401"/>
      <c r="JYC1845" s="401"/>
      <c r="JYD1845" s="401"/>
      <c r="JYE1845" s="401"/>
      <c r="JYF1845" s="401"/>
      <c r="JYG1845" s="401"/>
      <c r="JYH1845" s="401"/>
      <c r="JYI1845" s="401"/>
      <c r="JYJ1845" s="401"/>
      <c r="JYK1845" s="401"/>
      <c r="JYL1845" s="401"/>
      <c r="JYM1845" s="401"/>
      <c r="JYN1845" s="401"/>
      <c r="JYO1845" s="401"/>
      <c r="JYP1845" s="401"/>
      <c r="JYQ1845" s="401"/>
      <c r="JYR1845" s="401"/>
      <c r="JYS1845" s="401"/>
      <c r="JYT1845" s="401"/>
      <c r="JYU1845" s="401"/>
      <c r="JYV1845" s="401"/>
      <c r="JYW1845" s="401"/>
      <c r="JYX1845" s="401"/>
      <c r="JYY1845" s="401"/>
      <c r="JYZ1845" s="401"/>
      <c r="JZA1845" s="401"/>
      <c r="JZB1845" s="401"/>
      <c r="JZC1845" s="401"/>
      <c r="JZD1845" s="401"/>
      <c r="JZE1845" s="401"/>
      <c r="JZF1845" s="401"/>
      <c r="JZG1845" s="401"/>
      <c r="JZH1845" s="401"/>
      <c r="JZI1845" s="401"/>
      <c r="JZJ1845" s="401"/>
      <c r="JZK1845" s="401"/>
      <c r="JZL1845" s="401"/>
      <c r="JZM1845" s="401"/>
      <c r="JZN1845" s="401"/>
      <c r="JZO1845" s="401"/>
      <c r="JZP1845" s="401"/>
      <c r="JZQ1845" s="401"/>
      <c r="JZR1845" s="401"/>
      <c r="JZS1845" s="401"/>
      <c r="JZT1845" s="401"/>
      <c r="JZU1845" s="401"/>
      <c r="JZV1845" s="401"/>
      <c r="JZW1845" s="401"/>
      <c r="JZX1845" s="401"/>
      <c r="JZY1845" s="401"/>
      <c r="JZZ1845" s="401"/>
      <c r="KAA1845" s="401"/>
      <c r="KAB1845" s="401"/>
      <c r="KAC1845" s="401"/>
      <c r="KAD1845" s="401"/>
      <c r="KAE1845" s="401"/>
      <c r="KAF1845" s="401"/>
      <c r="KAG1845" s="401"/>
      <c r="KAH1845" s="401"/>
      <c r="KAI1845" s="401"/>
      <c r="KAJ1845" s="401"/>
      <c r="KAK1845" s="401"/>
      <c r="KAL1845" s="401"/>
      <c r="KAM1845" s="401"/>
      <c r="KAN1845" s="401"/>
      <c r="KAO1845" s="401"/>
      <c r="KAP1845" s="401"/>
      <c r="KAQ1845" s="401"/>
      <c r="KAR1845" s="401"/>
      <c r="KAS1845" s="401"/>
      <c r="KAT1845" s="401"/>
      <c r="KAU1845" s="401"/>
      <c r="KAV1845" s="401"/>
      <c r="KAW1845" s="401"/>
      <c r="KAX1845" s="401"/>
      <c r="KAY1845" s="401"/>
      <c r="KAZ1845" s="401"/>
      <c r="KBA1845" s="401"/>
      <c r="KBB1845" s="401"/>
      <c r="KBC1845" s="401"/>
      <c r="KBD1845" s="401"/>
      <c r="KBE1845" s="401"/>
      <c r="KBF1845" s="401"/>
      <c r="KBG1845" s="401"/>
      <c r="KBH1845" s="401"/>
      <c r="KBI1845" s="401"/>
      <c r="KBJ1845" s="401"/>
      <c r="KBK1845" s="401"/>
      <c r="KBL1845" s="401"/>
      <c r="KBM1845" s="401"/>
      <c r="KBN1845" s="401"/>
      <c r="KBO1845" s="401"/>
      <c r="KBP1845" s="401"/>
      <c r="KBQ1845" s="401"/>
      <c r="KBR1845" s="401"/>
      <c r="KBS1845" s="401"/>
      <c r="KBT1845" s="401"/>
      <c r="KBU1845" s="401"/>
      <c r="KBV1845" s="401"/>
      <c r="KBW1845" s="401"/>
      <c r="KBX1845" s="401"/>
      <c r="KBY1845" s="401"/>
      <c r="KBZ1845" s="401"/>
      <c r="KCA1845" s="401"/>
      <c r="KCB1845" s="401"/>
      <c r="KCC1845" s="401"/>
      <c r="KCD1845" s="401"/>
      <c r="KCE1845" s="401"/>
      <c r="KCF1845" s="401"/>
      <c r="KCG1845" s="401"/>
      <c r="KCH1845" s="401"/>
      <c r="KCI1845" s="401"/>
      <c r="KCJ1845" s="401"/>
      <c r="KCK1845" s="401"/>
      <c r="KCL1845" s="401"/>
      <c r="KCM1845" s="401"/>
      <c r="KCN1845" s="401"/>
      <c r="KCO1845" s="401"/>
      <c r="KCP1845" s="401"/>
      <c r="KCQ1845" s="401"/>
      <c r="KCR1845" s="401"/>
      <c r="KCS1845" s="401"/>
      <c r="KCT1845" s="401"/>
      <c r="KCU1845" s="401"/>
      <c r="KCV1845" s="401"/>
      <c r="KCW1845" s="401"/>
      <c r="KCX1845" s="401"/>
      <c r="KCY1845" s="401"/>
      <c r="KCZ1845" s="401"/>
      <c r="KDA1845" s="401"/>
      <c r="KDB1845" s="401"/>
      <c r="KDC1845" s="401"/>
      <c r="KDD1845" s="401"/>
      <c r="KDE1845" s="401"/>
      <c r="KDF1845" s="401"/>
      <c r="KDG1845" s="401"/>
      <c r="KDH1845" s="401"/>
      <c r="KDI1845" s="401"/>
      <c r="KDJ1845" s="401"/>
      <c r="KDK1845" s="401"/>
      <c r="KDL1845" s="401"/>
      <c r="KDM1845" s="401"/>
      <c r="KDN1845" s="401"/>
      <c r="KDO1845" s="401"/>
      <c r="KDP1845" s="401"/>
      <c r="KDQ1845" s="401"/>
      <c r="KDR1845" s="401"/>
      <c r="KDS1845" s="401"/>
      <c r="KDT1845" s="401"/>
      <c r="KDU1845" s="401"/>
      <c r="KDV1845" s="401"/>
      <c r="KDW1845" s="401"/>
      <c r="KDX1845" s="401"/>
      <c r="KDY1845" s="401"/>
      <c r="KDZ1845" s="401"/>
      <c r="KEA1845" s="401"/>
      <c r="KEB1845" s="401"/>
      <c r="KEC1845" s="401"/>
      <c r="KED1845" s="401"/>
      <c r="KEE1845" s="401"/>
      <c r="KEF1845" s="401"/>
      <c r="KEG1845" s="401"/>
      <c r="KEH1845" s="401"/>
      <c r="KEI1845" s="401"/>
      <c r="KEJ1845" s="401"/>
      <c r="KEK1845" s="401"/>
      <c r="KEL1845" s="401"/>
      <c r="KEM1845" s="401"/>
      <c r="KEN1845" s="401"/>
      <c r="KEO1845" s="401"/>
      <c r="KEP1845" s="401"/>
      <c r="KEQ1845" s="401"/>
      <c r="KER1845" s="401"/>
      <c r="KES1845" s="401"/>
      <c r="KET1845" s="401"/>
      <c r="KEU1845" s="401"/>
      <c r="KEV1845" s="401"/>
      <c r="KEW1845" s="401"/>
      <c r="KEX1845" s="401"/>
      <c r="KEY1845" s="401"/>
      <c r="KEZ1845" s="401"/>
      <c r="KFA1845" s="401"/>
      <c r="KFB1845" s="401"/>
      <c r="KFC1845" s="401"/>
      <c r="KFD1845" s="401"/>
      <c r="KFE1845" s="401"/>
      <c r="KFF1845" s="401"/>
      <c r="KFG1845" s="401"/>
      <c r="KFH1845" s="401"/>
      <c r="KFI1845" s="401"/>
      <c r="KFJ1845" s="401"/>
      <c r="KFK1845" s="401"/>
      <c r="KFL1845" s="401"/>
      <c r="KFM1845" s="401"/>
      <c r="KFN1845" s="401"/>
      <c r="KFO1845" s="401"/>
      <c r="KFP1845" s="401"/>
      <c r="KFQ1845" s="401"/>
      <c r="KFR1845" s="401"/>
      <c r="KFS1845" s="401"/>
      <c r="KFT1845" s="401"/>
      <c r="KFU1845" s="401"/>
      <c r="KFV1845" s="401"/>
      <c r="KFW1845" s="401"/>
      <c r="KFX1845" s="401"/>
      <c r="KFY1845" s="401"/>
      <c r="KFZ1845" s="401"/>
      <c r="KGA1845" s="401"/>
      <c r="KGB1845" s="401"/>
      <c r="KGC1845" s="401"/>
      <c r="KGD1845" s="401"/>
      <c r="KGE1845" s="401"/>
      <c r="KGF1845" s="401"/>
      <c r="KGG1845" s="401"/>
      <c r="KGH1845" s="401"/>
      <c r="KGI1845" s="401"/>
      <c r="KGJ1845" s="401"/>
      <c r="KGK1845" s="401"/>
      <c r="KGL1845" s="401"/>
      <c r="KGM1845" s="401"/>
      <c r="KGN1845" s="401"/>
      <c r="KGO1845" s="401"/>
      <c r="KGP1845" s="401"/>
      <c r="KGQ1845" s="401"/>
      <c r="KGR1845" s="401"/>
      <c r="KGS1845" s="401"/>
      <c r="KGT1845" s="401"/>
      <c r="KGU1845" s="401"/>
      <c r="KGV1845" s="401"/>
      <c r="KGW1845" s="401"/>
      <c r="KGX1845" s="401"/>
      <c r="KGY1845" s="401"/>
      <c r="KGZ1845" s="401"/>
      <c r="KHA1845" s="401"/>
      <c r="KHB1845" s="401"/>
      <c r="KHC1845" s="401"/>
      <c r="KHD1845" s="401"/>
      <c r="KHE1845" s="401"/>
      <c r="KHF1845" s="401"/>
      <c r="KHG1845" s="401"/>
      <c r="KHH1845" s="401"/>
      <c r="KHI1845" s="401"/>
      <c r="KHJ1845" s="401"/>
      <c r="KHK1845" s="401"/>
      <c r="KHL1845" s="401"/>
      <c r="KHM1845" s="401"/>
      <c r="KHN1845" s="401"/>
      <c r="KHO1845" s="401"/>
      <c r="KHP1845" s="401"/>
      <c r="KHQ1845" s="401"/>
      <c r="KHR1845" s="401"/>
      <c r="KHS1845" s="401"/>
      <c r="KHT1845" s="401"/>
      <c r="KHU1845" s="401"/>
      <c r="KHV1845" s="401"/>
      <c r="KHW1845" s="401"/>
      <c r="KHX1845" s="401"/>
      <c r="KHY1845" s="401"/>
      <c r="KHZ1845" s="401"/>
      <c r="KIA1845" s="401"/>
      <c r="KIB1845" s="401"/>
      <c r="KIC1845" s="401"/>
      <c r="KID1845" s="401"/>
      <c r="KIE1845" s="401"/>
      <c r="KIF1845" s="401"/>
      <c r="KIG1845" s="401"/>
      <c r="KIH1845" s="401"/>
      <c r="KII1845" s="401"/>
      <c r="KIJ1845" s="401"/>
      <c r="KIK1845" s="401"/>
      <c r="KIL1845" s="401"/>
      <c r="KIM1845" s="401"/>
      <c r="KIN1845" s="401"/>
      <c r="KIO1845" s="401"/>
      <c r="KIP1845" s="401"/>
      <c r="KIQ1845" s="401"/>
      <c r="KIR1845" s="401"/>
      <c r="KIS1845" s="401"/>
      <c r="KIT1845" s="401"/>
      <c r="KIU1845" s="401"/>
      <c r="KIV1845" s="401"/>
      <c r="KIW1845" s="401"/>
      <c r="KIX1845" s="401"/>
      <c r="KIY1845" s="401"/>
      <c r="KIZ1845" s="401"/>
      <c r="KJA1845" s="401"/>
      <c r="KJB1845" s="401"/>
      <c r="KJC1845" s="401"/>
      <c r="KJD1845" s="401"/>
      <c r="KJE1845" s="401"/>
      <c r="KJF1845" s="401"/>
      <c r="KJG1845" s="401"/>
      <c r="KJH1845" s="401"/>
      <c r="KJI1845" s="401"/>
      <c r="KJJ1845" s="401"/>
      <c r="KJK1845" s="401"/>
      <c r="KJL1845" s="401"/>
      <c r="KJM1845" s="401"/>
      <c r="KJN1845" s="401"/>
      <c r="KJO1845" s="401"/>
      <c r="KJP1845" s="401"/>
      <c r="KJQ1845" s="401"/>
      <c r="KJR1845" s="401"/>
      <c r="KJS1845" s="401"/>
      <c r="KJT1845" s="401"/>
      <c r="KJU1845" s="401"/>
      <c r="KJV1845" s="401"/>
      <c r="KJW1845" s="401"/>
      <c r="KJX1845" s="401"/>
      <c r="KJY1845" s="401"/>
      <c r="KJZ1845" s="401"/>
      <c r="KKA1845" s="401"/>
      <c r="KKB1845" s="401"/>
      <c r="KKC1845" s="401"/>
      <c r="KKD1845" s="401"/>
      <c r="KKE1845" s="401"/>
      <c r="KKF1845" s="401"/>
      <c r="KKG1845" s="401"/>
      <c r="KKH1845" s="401"/>
      <c r="KKI1845" s="401"/>
      <c r="KKJ1845" s="401"/>
      <c r="KKK1845" s="401"/>
      <c r="KKL1845" s="401"/>
      <c r="KKM1845" s="401"/>
      <c r="KKN1845" s="401"/>
      <c r="KKO1845" s="401"/>
      <c r="KKP1845" s="401"/>
      <c r="KKQ1845" s="401"/>
      <c r="KKR1845" s="401"/>
      <c r="KKS1845" s="401"/>
      <c r="KKT1845" s="401"/>
      <c r="KKU1845" s="401"/>
      <c r="KKV1845" s="401"/>
      <c r="KKW1845" s="401"/>
      <c r="KKX1845" s="401"/>
      <c r="KKY1845" s="401"/>
      <c r="KKZ1845" s="401"/>
      <c r="KLA1845" s="401"/>
      <c r="KLB1845" s="401"/>
      <c r="KLC1845" s="401"/>
      <c r="KLD1845" s="401"/>
      <c r="KLE1845" s="401"/>
      <c r="KLF1845" s="401"/>
      <c r="KLG1845" s="401"/>
      <c r="KLH1845" s="401"/>
      <c r="KLI1845" s="401"/>
      <c r="KLJ1845" s="401"/>
      <c r="KLK1845" s="401"/>
      <c r="KLL1845" s="401"/>
      <c r="KLM1845" s="401"/>
      <c r="KLN1845" s="401"/>
      <c r="KLO1845" s="401"/>
      <c r="KLP1845" s="401"/>
      <c r="KLQ1845" s="401"/>
      <c r="KLR1845" s="401"/>
      <c r="KLS1845" s="401"/>
      <c r="KLT1845" s="401"/>
      <c r="KLU1845" s="401"/>
      <c r="KLV1845" s="401"/>
      <c r="KLW1845" s="401"/>
      <c r="KLX1845" s="401"/>
      <c r="KLY1845" s="401"/>
      <c r="KLZ1845" s="401"/>
      <c r="KMA1845" s="401"/>
      <c r="KMB1845" s="401"/>
      <c r="KMC1845" s="401"/>
      <c r="KMD1845" s="401"/>
      <c r="KME1845" s="401"/>
      <c r="KMF1845" s="401"/>
      <c r="KMG1845" s="401"/>
      <c r="KMH1845" s="401"/>
      <c r="KMI1845" s="401"/>
      <c r="KMJ1845" s="401"/>
      <c r="KMK1845" s="401"/>
      <c r="KML1845" s="401"/>
      <c r="KMM1845" s="401"/>
      <c r="KMN1845" s="401"/>
      <c r="KMO1845" s="401"/>
      <c r="KMP1845" s="401"/>
      <c r="KMQ1845" s="401"/>
      <c r="KMR1845" s="401"/>
      <c r="KMS1845" s="401"/>
      <c r="KMT1845" s="401"/>
      <c r="KMU1845" s="401"/>
      <c r="KMV1845" s="401"/>
      <c r="KMW1845" s="401"/>
      <c r="KMX1845" s="401"/>
      <c r="KMY1845" s="401"/>
      <c r="KMZ1845" s="401"/>
      <c r="KNA1845" s="401"/>
      <c r="KNB1845" s="401"/>
      <c r="KNC1845" s="401"/>
      <c r="KND1845" s="401"/>
      <c r="KNE1845" s="401"/>
      <c r="KNF1845" s="401"/>
      <c r="KNG1845" s="401"/>
      <c r="KNH1845" s="401"/>
      <c r="KNI1845" s="401"/>
      <c r="KNJ1845" s="401"/>
      <c r="KNK1845" s="401"/>
      <c r="KNL1845" s="401"/>
      <c r="KNM1845" s="401"/>
      <c r="KNN1845" s="401"/>
      <c r="KNO1845" s="401"/>
      <c r="KNP1845" s="401"/>
      <c r="KNQ1845" s="401"/>
      <c r="KNR1845" s="401"/>
      <c r="KNS1845" s="401"/>
      <c r="KNT1845" s="401"/>
      <c r="KNU1845" s="401"/>
      <c r="KNV1845" s="401"/>
      <c r="KNW1845" s="401"/>
      <c r="KNX1845" s="401"/>
      <c r="KNY1845" s="401"/>
      <c r="KNZ1845" s="401"/>
      <c r="KOA1845" s="401"/>
      <c r="KOB1845" s="401"/>
      <c r="KOC1845" s="401"/>
      <c r="KOD1845" s="401"/>
      <c r="KOE1845" s="401"/>
      <c r="KOF1845" s="401"/>
      <c r="KOG1845" s="401"/>
      <c r="KOH1845" s="401"/>
      <c r="KOI1845" s="401"/>
      <c r="KOJ1845" s="401"/>
      <c r="KOK1845" s="401"/>
      <c r="KOL1845" s="401"/>
      <c r="KOM1845" s="401"/>
      <c r="KON1845" s="401"/>
      <c r="KOO1845" s="401"/>
      <c r="KOP1845" s="401"/>
      <c r="KOQ1845" s="401"/>
      <c r="KOR1845" s="401"/>
      <c r="KOS1845" s="401"/>
      <c r="KOT1845" s="401"/>
      <c r="KOU1845" s="401"/>
      <c r="KOV1845" s="401"/>
      <c r="KOW1845" s="401"/>
      <c r="KOX1845" s="401"/>
      <c r="KOY1845" s="401"/>
      <c r="KOZ1845" s="401"/>
      <c r="KPA1845" s="401"/>
      <c r="KPB1845" s="401"/>
      <c r="KPC1845" s="401"/>
      <c r="KPD1845" s="401"/>
      <c r="KPE1845" s="401"/>
      <c r="KPF1845" s="401"/>
      <c r="KPG1845" s="401"/>
      <c r="KPH1845" s="401"/>
      <c r="KPI1845" s="401"/>
      <c r="KPJ1845" s="401"/>
      <c r="KPK1845" s="401"/>
      <c r="KPL1845" s="401"/>
      <c r="KPM1845" s="401"/>
      <c r="KPN1845" s="401"/>
      <c r="KPO1845" s="401"/>
      <c r="KPP1845" s="401"/>
      <c r="KPQ1845" s="401"/>
      <c r="KPR1845" s="401"/>
      <c r="KPS1845" s="401"/>
      <c r="KPT1845" s="401"/>
      <c r="KPU1845" s="401"/>
      <c r="KPV1845" s="401"/>
      <c r="KPW1845" s="401"/>
      <c r="KPX1845" s="401"/>
      <c r="KPY1845" s="401"/>
      <c r="KPZ1845" s="401"/>
      <c r="KQA1845" s="401"/>
      <c r="KQB1845" s="401"/>
      <c r="KQC1845" s="401"/>
      <c r="KQD1845" s="401"/>
      <c r="KQE1845" s="401"/>
      <c r="KQF1845" s="401"/>
      <c r="KQG1845" s="401"/>
      <c r="KQH1845" s="401"/>
      <c r="KQI1845" s="401"/>
      <c r="KQJ1845" s="401"/>
      <c r="KQK1845" s="401"/>
      <c r="KQL1845" s="401"/>
      <c r="KQM1845" s="401"/>
      <c r="KQN1845" s="401"/>
      <c r="KQO1845" s="401"/>
      <c r="KQP1845" s="401"/>
      <c r="KQQ1845" s="401"/>
      <c r="KQR1845" s="401"/>
      <c r="KQS1845" s="401"/>
      <c r="KQT1845" s="401"/>
      <c r="KQU1845" s="401"/>
      <c r="KQV1845" s="401"/>
      <c r="KQW1845" s="401"/>
      <c r="KQX1845" s="401"/>
      <c r="KQY1845" s="401"/>
      <c r="KQZ1845" s="401"/>
      <c r="KRA1845" s="401"/>
      <c r="KRB1845" s="401"/>
      <c r="KRC1845" s="401"/>
      <c r="KRD1845" s="401"/>
      <c r="KRE1845" s="401"/>
      <c r="KRF1845" s="401"/>
      <c r="KRG1845" s="401"/>
      <c r="KRH1845" s="401"/>
      <c r="KRI1845" s="401"/>
      <c r="KRJ1845" s="401"/>
      <c r="KRK1845" s="401"/>
      <c r="KRL1845" s="401"/>
      <c r="KRM1845" s="401"/>
      <c r="KRN1845" s="401"/>
      <c r="KRO1845" s="401"/>
      <c r="KRP1845" s="401"/>
      <c r="KRQ1845" s="401"/>
      <c r="KRR1845" s="401"/>
      <c r="KRS1845" s="401"/>
      <c r="KRT1845" s="401"/>
      <c r="KRU1845" s="401"/>
      <c r="KRV1845" s="401"/>
      <c r="KRW1845" s="401"/>
      <c r="KRX1845" s="401"/>
      <c r="KRY1845" s="401"/>
      <c r="KRZ1845" s="401"/>
      <c r="KSA1845" s="401"/>
      <c r="KSB1845" s="401"/>
      <c r="KSC1845" s="401"/>
      <c r="KSD1845" s="401"/>
      <c r="KSE1845" s="401"/>
      <c r="KSF1845" s="401"/>
      <c r="KSG1845" s="401"/>
      <c r="KSH1845" s="401"/>
      <c r="KSI1845" s="401"/>
      <c r="KSJ1845" s="401"/>
      <c r="KSK1845" s="401"/>
      <c r="KSL1845" s="401"/>
      <c r="KSM1845" s="401"/>
      <c r="KSN1845" s="401"/>
      <c r="KSO1845" s="401"/>
      <c r="KSP1845" s="401"/>
      <c r="KSQ1845" s="401"/>
      <c r="KSR1845" s="401"/>
      <c r="KSS1845" s="401"/>
      <c r="KST1845" s="401"/>
      <c r="KSU1845" s="401"/>
      <c r="KSV1845" s="401"/>
      <c r="KSW1845" s="401"/>
      <c r="KSX1845" s="401"/>
      <c r="KSY1845" s="401"/>
      <c r="KSZ1845" s="401"/>
      <c r="KTA1845" s="401"/>
      <c r="KTB1845" s="401"/>
      <c r="KTC1845" s="401"/>
      <c r="KTD1845" s="401"/>
      <c r="KTE1845" s="401"/>
      <c r="KTF1845" s="401"/>
      <c r="KTG1845" s="401"/>
      <c r="KTH1845" s="401"/>
      <c r="KTI1845" s="401"/>
      <c r="KTJ1845" s="401"/>
      <c r="KTK1845" s="401"/>
      <c r="KTL1845" s="401"/>
      <c r="KTM1845" s="401"/>
      <c r="KTN1845" s="401"/>
      <c r="KTO1845" s="401"/>
      <c r="KTP1845" s="401"/>
      <c r="KTQ1845" s="401"/>
      <c r="KTR1845" s="401"/>
      <c r="KTS1845" s="401"/>
      <c r="KTT1845" s="401"/>
      <c r="KTU1845" s="401"/>
      <c r="KTV1845" s="401"/>
      <c r="KTW1845" s="401"/>
      <c r="KTX1845" s="401"/>
      <c r="KTY1845" s="401"/>
      <c r="KTZ1845" s="401"/>
      <c r="KUA1845" s="401"/>
      <c r="KUB1845" s="401"/>
      <c r="KUC1845" s="401"/>
      <c r="KUD1845" s="401"/>
      <c r="KUE1845" s="401"/>
      <c r="KUF1845" s="401"/>
      <c r="KUG1845" s="401"/>
      <c r="KUH1845" s="401"/>
      <c r="KUI1845" s="401"/>
      <c r="KUJ1845" s="401"/>
      <c r="KUK1845" s="401"/>
      <c r="KUL1845" s="401"/>
      <c r="KUM1845" s="401"/>
      <c r="KUN1845" s="401"/>
      <c r="KUO1845" s="401"/>
      <c r="KUP1845" s="401"/>
      <c r="KUQ1845" s="401"/>
      <c r="KUR1845" s="401"/>
      <c r="KUS1845" s="401"/>
      <c r="KUT1845" s="401"/>
      <c r="KUU1845" s="401"/>
      <c r="KUV1845" s="401"/>
      <c r="KUW1845" s="401"/>
      <c r="KUX1845" s="401"/>
      <c r="KUY1845" s="401"/>
      <c r="KUZ1845" s="401"/>
      <c r="KVA1845" s="401"/>
      <c r="KVB1845" s="401"/>
      <c r="KVC1845" s="401"/>
      <c r="KVD1845" s="401"/>
      <c r="KVE1845" s="401"/>
      <c r="KVF1845" s="401"/>
      <c r="KVG1845" s="401"/>
      <c r="KVH1845" s="401"/>
      <c r="KVI1845" s="401"/>
      <c r="KVJ1845" s="401"/>
      <c r="KVK1845" s="401"/>
      <c r="KVL1845" s="401"/>
      <c r="KVM1845" s="401"/>
      <c r="KVN1845" s="401"/>
      <c r="KVO1845" s="401"/>
      <c r="KVP1845" s="401"/>
      <c r="KVQ1845" s="401"/>
      <c r="KVR1845" s="401"/>
      <c r="KVS1845" s="401"/>
      <c r="KVT1845" s="401"/>
      <c r="KVU1845" s="401"/>
      <c r="KVV1845" s="401"/>
      <c r="KVW1845" s="401"/>
      <c r="KVX1845" s="401"/>
      <c r="KVY1845" s="401"/>
      <c r="KVZ1845" s="401"/>
      <c r="KWA1845" s="401"/>
      <c r="KWB1845" s="401"/>
      <c r="KWC1845" s="401"/>
      <c r="KWD1845" s="401"/>
      <c r="KWE1845" s="401"/>
      <c r="KWF1845" s="401"/>
      <c r="KWG1845" s="401"/>
      <c r="KWH1845" s="401"/>
      <c r="KWI1845" s="401"/>
      <c r="KWJ1845" s="401"/>
      <c r="KWK1845" s="401"/>
      <c r="KWL1845" s="401"/>
      <c r="KWM1845" s="401"/>
      <c r="KWN1845" s="401"/>
      <c r="KWO1845" s="401"/>
      <c r="KWP1845" s="401"/>
      <c r="KWQ1845" s="401"/>
      <c r="KWR1845" s="401"/>
      <c r="KWS1845" s="401"/>
      <c r="KWT1845" s="401"/>
      <c r="KWU1845" s="401"/>
      <c r="KWV1845" s="401"/>
      <c r="KWW1845" s="401"/>
      <c r="KWX1845" s="401"/>
      <c r="KWY1845" s="401"/>
      <c r="KWZ1845" s="401"/>
      <c r="KXA1845" s="401"/>
      <c r="KXB1845" s="401"/>
      <c r="KXC1845" s="401"/>
      <c r="KXD1845" s="401"/>
      <c r="KXE1845" s="401"/>
      <c r="KXF1845" s="401"/>
      <c r="KXG1845" s="401"/>
      <c r="KXH1845" s="401"/>
      <c r="KXI1845" s="401"/>
      <c r="KXJ1845" s="401"/>
      <c r="KXK1845" s="401"/>
      <c r="KXL1845" s="401"/>
      <c r="KXM1845" s="401"/>
      <c r="KXN1845" s="401"/>
      <c r="KXO1845" s="401"/>
      <c r="KXP1845" s="401"/>
      <c r="KXQ1845" s="401"/>
      <c r="KXR1845" s="401"/>
      <c r="KXS1845" s="401"/>
      <c r="KXT1845" s="401"/>
      <c r="KXU1845" s="401"/>
      <c r="KXV1845" s="401"/>
      <c r="KXW1845" s="401"/>
      <c r="KXX1845" s="401"/>
      <c r="KXY1845" s="401"/>
      <c r="KXZ1845" s="401"/>
      <c r="KYA1845" s="401"/>
      <c r="KYB1845" s="401"/>
      <c r="KYC1845" s="401"/>
      <c r="KYD1845" s="401"/>
      <c r="KYE1845" s="401"/>
      <c r="KYF1845" s="401"/>
      <c r="KYG1845" s="401"/>
      <c r="KYH1845" s="401"/>
      <c r="KYI1845" s="401"/>
      <c r="KYJ1845" s="401"/>
      <c r="KYK1845" s="401"/>
      <c r="KYL1845" s="401"/>
      <c r="KYM1845" s="401"/>
      <c r="KYN1845" s="401"/>
      <c r="KYO1845" s="401"/>
      <c r="KYP1845" s="401"/>
      <c r="KYQ1845" s="401"/>
      <c r="KYR1845" s="401"/>
      <c r="KYS1845" s="401"/>
      <c r="KYT1845" s="401"/>
      <c r="KYU1845" s="401"/>
      <c r="KYV1845" s="401"/>
      <c r="KYW1845" s="401"/>
      <c r="KYX1845" s="401"/>
      <c r="KYY1845" s="401"/>
      <c r="KYZ1845" s="401"/>
      <c r="KZA1845" s="401"/>
      <c r="KZB1845" s="401"/>
      <c r="KZC1845" s="401"/>
      <c r="KZD1845" s="401"/>
      <c r="KZE1845" s="401"/>
      <c r="KZF1845" s="401"/>
      <c r="KZG1845" s="401"/>
      <c r="KZH1845" s="401"/>
      <c r="KZI1845" s="401"/>
      <c r="KZJ1845" s="401"/>
      <c r="KZK1845" s="401"/>
      <c r="KZL1845" s="401"/>
      <c r="KZM1845" s="401"/>
      <c r="KZN1845" s="401"/>
      <c r="KZO1845" s="401"/>
      <c r="KZP1845" s="401"/>
      <c r="KZQ1845" s="401"/>
      <c r="KZR1845" s="401"/>
      <c r="KZS1845" s="401"/>
      <c r="KZT1845" s="401"/>
      <c r="KZU1845" s="401"/>
      <c r="KZV1845" s="401"/>
      <c r="KZW1845" s="401"/>
      <c r="KZX1845" s="401"/>
      <c r="KZY1845" s="401"/>
      <c r="KZZ1845" s="401"/>
      <c r="LAA1845" s="401"/>
      <c r="LAB1845" s="401"/>
      <c r="LAC1845" s="401"/>
      <c r="LAD1845" s="401"/>
      <c r="LAE1845" s="401"/>
      <c r="LAF1845" s="401"/>
      <c r="LAG1845" s="401"/>
      <c r="LAH1845" s="401"/>
      <c r="LAI1845" s="401"/>
      <c r="LAJ1845" s="401"/>
      <c r="LAK1845" s="401"/>
      <c r="LAL1845" s="401"/>
      <c r="LAM1845" s="401"/>
      <c r="LAN1845" s="401"/>
      <c r="LAO1845" s="401"/>
      <c r="LAP1845" s="401"/>
      <c r="LAQ1845" s="401"/>
      <c r="LAR1845" s="401"/>
      <c r="LAS1845" s="401"/>
      <c r="LAT1845" s="401"/>
      <c r="LAU1845" s="401"/>
      <c r="LAV1845" s="401"/>
      <c r="LAW1845" s="401"/>
      <c r="LAX1845" s="401"/>
      <c r="LAY1845" s="401"/>
      <c r="LAZ1845" s="401"/>
      <c r="LBA1845" s="401"/>
      <c r="LBB1845" s="401"/>
      <c r="LBC1845" s="401"/>
      <c r="LBD1845" s="401"/>
      <c r="LBE1845" s="401"/>
      <c r="LBF1845" s="401"/>
      <c r="LBG1845" s="401"/>
      <c r="LBH1845" s="401"/>
      <c r="LBI1845" s="401"/>
      <c r="LBJ1845" s="401"/>
      <c r="LBK1845" s="401"/>
      <c r="LBL1845" s="401"/>
      <c r="LBM1845" s="401"/>
      <c r="LBN1845" s="401"/>
      <c r="LBO1845" s="401"/>
      <c r="LBP1845" s="401"/>
      <c r="LBQ1845" s="401"/>
      <c r="LBR1845" s="401"/>
      <c r="LBS1845" s="401"/>
      <c r="LBT1845" s="401"/>
      <c r="LBU1845" s="401"/>
      <c r="LBV1845" s="401"/>
      <c r="LBW1845" s="401"/>
      <c r="LBX1845" s="401"/>
      <c r="LBY1845" s="401"/>
      <c r="LBZ1845" s="401"/>
      <c r="LCA1845" s="401"/>
      <c r="LCB1845" s="401"/>
      <c r="LCC1845" s="401"/>
      <c r="LCD1845" s="401"/>
      <c r="LCE1845" s="401"/>
      <c r="LCF1845" s="401"/>
      <c r="LCG1845" s="401"/>
      <c r="LCH1845" s="401"/>
      <c r="LCI1845" s="401"/>
      <c r="LCJ1845" s="401"/>
      <c r="LCK1845" s="401"/>
      <c r="LCL1845" s="401"/>
      <c r="LCM1845" s="401"/>
      <c r="LCN1845" s="401"/>
      <c r="LCO1845" s="401"/>
      <c r="LCP1845" s="401"/>
      <c r="LCQ1845" s="401"/>
      <c r="LCR1845" s="401"/>
      <c r="LCS1845" s="401"/>
      <c r="LCT1845" s="401"/>
      <c r="LCU1845" s="401"/>
      <c r="LCV1845" s="401"/>
      <c r="LCW1845" s="401"/>
      <c r="LCX1845" s="401"/>
      <c r="LCY1845" s="401"/>
      <c r="LCZ1845" s="401"/>
      <c r="LDA1845" s="401"/>
      <c r="LDB1845" s="401"/>
      <c r="LDC1845" s="401"/>
      <c r="LDD1845" s="401"/>
      <c r="LDE1845" s="401"/>
      <c r="LDF1845" s="401"/>
      <c r="LDG1845" s="401"/>
      <c r="LDH1845" s="401"/>
      <c r="LDI1845" s="401"/>
      <c r="LDJ1845" s="401"/>
      <c r="LDK1845" s="401"/>
      <c r="LDL1845" s="401"/>
      <c r="LDM1845" s="401"/>
      <c r="LDN1845" s="401"/>
      <c r="LDO1845" s="401"/>
      <c r="LDP1845" s="401"/>
      <c r="LDQ1845" s="401"/>
      <c r="LDR1845" s="401"/>
      <c r="LDS1845" s="401"/>
      <c r="LDT1845" s="401"/>
      <c r="LDU1845" s="401"/>
      <c r="LDV1845" s="401"/>
      <c r="LDW1845" s="401"/>
      <c r="LDX1845" s="401"/>
      <c r="LDY1845" s="401"/>
      <c r="LDZ1845" s="401"/>
      <c r="LEA1845" s="401"/>
      <c r="LEB1845" s="401"/>
      <c r="LEC1845" s="401"/>
      <c r="LED1845" s="401"/>
      <c r="LEE1845" s="401"/>
      <c r="LEF1845" s="401"/>
      <c r="LEG1845" s="401"/>
      <c r="LEH1845" s="401"/>
      <c r="LEI1845" s="401"/>
      <c r="LEJ1845" s="401"/>
      <c r="LEK1845" s="401"/>
      <c r="LEL1845" s="401"/>
      <c r="LEM1845" s="401"/>
      <c r="LEN1845" s="401"/>
      <c r="LEO1845" s="401"/>
      <c r="LEP1845" s="401"/>
      <c r="LEQ1845" s="401"/>
      <c r="LER1845" s="401"/>
      <c r="LES1845" s="401"/>
      <c r="LET1845" s="401"/>
      <c r="LEU1845" s="401"/>
      <c r="LEV1845" s="401"/>
      <c r="LEW1845" s="401"/>
      <c r="LEX1845" s="401"/>
      <c r="LEY1845" s="401"/>
      <c r="LEZ1845" s="401"/>
      <c r="LFA1845" s="401"/>
      <c r="LFB1845" s="401"/>
      <c r="LFC1845" s="401"/>
      <c r="LFD1845" s="401"/>
      <c r="LFE1845" s="401"/>
      <c r="LFF1845" s="401"/>
      <c r="LFG1845" s="401"/>
      <c r="LFH1845" s="401"/>
      <c r="LFI1845" s="401"/>
      <c r="LFJ1845" s="401"/>
      <c r="LFK1845" s="401"/>
      <c r="LFL1845" s="401"/>
      <c r="LFM1845" s="401"/>
      <c r="LFN1845" s="401"/>
      <c r="LFO1845" s="401"/>
      <c r="LFP1845" s="401"/>
      <c r="LFQ1845" s="401"/>
      <c r="LFR1845" s="401"/>
      <c r="LFS1845" s="401"/>
      <c r="LFT1845" s="401"/>
      <c r="LFU1845" s="401"/>
      <c r="LFV1845" s="401"/>
      <c r="LFW1845" s="401"/>
      <c r="LFX1845" s="401"/>
      <c r="LFY1845" s="401"/>
      <c r="LFZ1845" s="401"/>
      <c r="LGA1845" s="401"/>
      <c r="LGB1845" s="401"/>
      <c r="LGC1845" s="401"/>
      <c r="LGD1845" s="401"/>
      <c r="LGE1845" s="401"/>
      <c r="LGF1845" s="401"/>
      <c r="LGG1845" s="401"/>
      <c r="LGH1845" s="401"/>
      <c r="LGI1845" s="401"/>
      <c r="LGJ1845" s="401"/>
      <c r="LGK1845" s="401"/>
      <c r="LGL1845" s="401"/>
      <c r="LGM1845" s="401"/>
      <c r="LGN1845" s="401"/>
      <c r="LGO1845" s="401"/>
      <c r="LGP1845" s="401"/>
      <c r="LGQ1845" s="401"/>
      <c r="LGR1845" s="401"/>
      <c r="LGS1845" s="401"/>
      <c r="LGT1845" s="401"/>
      <c r="LGU1845" s="401"/>
      <c r="LGV1845" s="401"/>
      <c r="LGW1845" s="401"/>
      <c r="LGX1845" s="401"/>
      <c r="LGY1845" s="401"/>
      <c r="LGZ1845" s="401"/>
      <c r="LHA1845" s="401"/>
      <c r="LHB1845" s="401"/>
      <c r="LHC1845" s="401"/>
      <c r="LHD1845" s="401"/>
      <c r="LHE1845" s="401"/>
      <c r="LHF1845" s="401"/>
      <c r="LHG1845" s="401"/>
      <c r="LHH1845" s="401"/>
      <c r="LHI1845" s="401"/>
      <c r="LHJ1845" s="401"/>
      <c r="LHK1845" s="401"/>
      <c r="LHL1845" s="401"/>
      <c r="LHM1845" s="401"/>
      <c r="LHN1845" s="401"/>
      <c r="LHO1845" s="401"/>
      <c r="LHP1845" s="401"/>
      <c r="LHQ1845" s="401"/>
      <c r="LHR1845" s="401"/>
      <c r="LHS1845" s="401"/>
      <c r="LHT1845" s="401"/>
      <c r="LHU1845" s="401"/>
      <c r="LHV1845" s="401"/>
      <c r="LHW1845" s="401"/>
      <c r="LHX1845" s="401"/>
      <c r="LHY1845" s="401"/>
      <c r="LHZ1845" s="401"/>
      <c r="LIA1845" s="401"/>
      <c r="LIB1845" s="401"/>
      <c r="LIC1845" s="401"/>
      <c r="LID1845" s="401"/>
      <c r="LIE1845" s="401"/>
      <c r="LIF1845" s="401"/>
      <c r="LIG1845" s="401"/>
      <c r="LIH1845" s="401"/>
      <c r="LII1845" s="401"/>
      <c r="LIJ1845" s="401"/>
      <c r="LIK1845" s="401"/>
      <c r="LIL1845" s="401"/>
      <c r="LIM1845" s="401"/>
      <c r="LIN1845" s="401"/>
      <c r="LIO1845" s="401"/>
      <c r="LIP1845" s="401"/>
      <c r="LIQ1845" s="401"/>
      <c r="LIR1845" s="401"/>
      <c r="LIS1845" s="401"/>
      <c r="LIT1845" s="401"/>
      <c r="LIU1845" s="401"/>
      <c r="LIV1845" s="401"/>
      <c r="LIW1845" s="401"/>
      <c r="LIX1845" s="401"/>
      <c r="LIY1845" s="401"/>
      <c r="LIZ1845" s="401"/>
      <c r="LJA1845" s="401"/>
      <c r="LJB1845" s="401"/>
      <c r="LJC1845" s="401"/>
      <c r="LJD1845" s="401"/>
      <c r="LJE1845" s="401"/>
      <c r="LJF1845" s="401"/>
      <c r="LJG1845" s="401"/>
      <c r="LJH1845" s="401"/>
      <c r="LJI1845" s="401"/>
      <c r="LJJ1845" s="401"/>
      <c r="LJK1845" s="401"/>
      <c r="LJL1845" s="401"/>
      <c r="LJM1845" s="401"/>
      <c r="LJN1845" s="401"/>
      <c r="LJO1845" s="401"/>
      <c r="LJP1845" s="401"/>
      <c r="LJQ1845" s="401"/>
      <c r="LJR1845" s="401"/>
      <c r="LJS1845" s="401"/>
      <c r="LJT1845" s="401"/>
      <c r="LJU1845" s="401"/>
      <c r="LJV1845" s="401"/>
      <c r="LJW1845" s="401"/>
      <c r="LJX1845" s="401"/>
      <c r="LJY1845" s="401"/>
      <c r="LJZ1845" s="401"/>
      <c r="LKA1845" s="401"/>
      <c r="LKB1845" s="401"/>
      <c r="LKC1845" s="401"/>
      <c r="LKD1845" s="401"/>
      <c r="LKE1845" s="401"/>
      <c r="LKF1845" s="401"/>
      <c r="LKG1845" s="401"/>
      <c r="LKH1845" s="401"/>
      <c r="LKI1845" s="401"/>
      <c r="LKJ1845" s="401"/>
      <c r="LKK1845" s="401"/>
      <c r="LKL1845" s="401"/>
      <c r="LKM1845" s="401"/>
      <c r="LKN1845" s="401"/>
      <c r="LKO1845" s="401"/>
      <c r="LKP1845" s="401"/>
      <c r="LKQ1845" s="401"/>
      <c r="LKR1845" s="401"/>
      <c r="LKS1845" s="401"/>
      <c r="LKT1845" s="401"/>
      <c r="LKU1845" s="401"/>
      <c r="LKV1845" s="401"/>
      <c r="LKW1845" s="401"/>
      <c r="LKX1845" s="401"/>
      <c r="LKY1845" s="401"/>
      <c r="LKZ1845" s="401"/>
      <c r="LLA1845" s="401"/>
      <c r="LLB1845" s="401"/>
      <c r="LLC1845" s="401"/>
      <c r="LLD1845" s="401"/>
      <c r="LLE1845" s="401"/>
      <c r="LLF1845" s="401"/>
      <c r="LLG1845" s="401"/>
      <c r="LLH1845" s="401"/>
      <c r="LLI1845" s="401"/>
      <c r="LLJ1845" s="401"/>
      <c r="LLK1845" s="401"/>
      <c r="LLL1845" s="401"/>
      <c r="LLM1845" s="401"/>
      <c r="LLN1845" s="401"/>
      <c r="LLO1845" s="401"/>
      <c r="LLP1845" s="401"/>
      <c r="LLQ1845" s="401"/>
      <c r="LLR1845" s="401"/>
      <c r="LLS1845" s="401"/>
      <c r="LLT1845" s="401"/>
      <c r="LLU1845" s="401"/>
      <c r="LLV1845" s="401"/>
      <c r="LLW1845" s="401"/>
      <c r="LLX1845" s="401"/>
      <c r="LLY1845" s="401"/>
      <c r="LLZ1845" s="401"/>
      <c r="LMA1845" s="401"/>
      <c r="LMB1845" s="401"/>
      <c r="LMC1845" s="401"/>
      <c r="LMD1845" s="401"/>
      <c r="LME1845" s="401"/>
      <c r="LMF1845" s="401"/>
      <c r="LMG1845" s="401"/>
      <c r="LMH1845" s="401"/>
      <c r="LMI1845" s="401"/>
      <c r="LMJ1845" s="401"/>
      <c r="LMK1845" s="401"/>
      <c r="LML1845" s="401"/>
      <c r="LMM1845" s="401"/>
      <c r="LMN1845" s="401"/>
      <c r="LMO1845" s="401"/>
      <c r="LMP1845" s="401"/>
      <c r="LMQ1845" s="401"/>
      <c r="LMR1845" s="401"/>
      <c r="LMS1845" s="401"/>
      <c r="LMT1845" s="401"/>
      <c r="LMU1845" s="401"/>
      <c r="LMV1845" s="401"/>
      <c r="LMW1845" s="401"/>
      <c r="LMX1845" s="401"/>
      <c r="LMY1845" s="401"/>
      <c r="LMZ1845" s="401"/>
      <c r="LNA1845" s="401"/>
      <c r="LNB1845" s="401"/>
      <c r="LNC1845" s="401"/>
      <c r="LND1845" s="401"/>
      <c r="LNE1845" s="401"/>
      <c r="LNF1845" s="401"/>
      <c r="LNG1845" s="401"/>
      <c r="LNH1845" s="401"/>
      <c r="LNI1845" s="401"/>
      <c r="LNJ1845" s="401"/>
      <c r="LNK1845" s="401"/>
      <c r="LNL1845" s="401"/>
      <c r="LNM1845" s="401"/>
      <c r="LNN1845" s="401"/>
      <c r="LNO1845" s="401"/>
      <c r="LNP1845" s="401"/>
      <c r="LNQ1845" s="401"/>
      <c r="LNR1845" s="401"/>
      <c r="LNS1845" s="401"/>
      <c r="LNT1845" s="401"/>
      <c r="LNU1845" s="401"/>
      <c r="LNV1845" s="401"/>
      <c r="LNW1845" s="401"/>
      <c r="LNX1845" s="401"/>
      <c r="LNY1845" s="401"/>
      <c r="LNZ1845" s="401"/>
      <c r="LOA1845" s="401"/>
      <c r="LOB1845" s="401"/>
      <c r="LOC1845" s="401"/>
      <c r="LOD1845" s="401"/>
      <c r="LOE1845" s="401"/>
      <c r="LOF1845" s="401"/>
      <c r="LOG1845" s="401"/>
      <c r="LOH1845" s="401"/>
      <c r="LOI1845" s="401"/>
      <c r="LOJ1845" s="401"/>
      <c r="LOK1845" s="401"/>
      <c r="LOL1845" s="401"/>
      <c r="LOM1845" s="401"/>
      <c r="LON1845" s="401"/>
      <c r="LOO1845" s="401"/>
      <c r="LOP1845" s="401"/>
      <c r="LOQ1845" s="401"/>
      <c r="LOR1845" s="401"/>
      <c r="LOS1845" s="401"/>
      <c r="LOT1845" s="401"/>
      <c r="LOU1845" s="401"/>
      <c r="LOV1845" s="401"/>
      <c r="LOW1845" s="401"/>
      <c r="LOX1845" s="401"/>
      <c r="LOY1845" s="401"/>
      <c r="LOZ1845" s="401"/>
      <c r="LPA1845" s="401"/>
      <c r="LPB1845" s="401"/>
      <c r="LPC1845" s="401"/>
      <c r="LPD1845" s="401"/>
      <c r="LPE1845" s="401"/>
      <c r="LPF1845" s="401"/>
      <c r="LPG1845" s="401"/>
      <c r="LPH1845" s="401"/>
      <c r="LPI1845" s="401"/>
      <c r="LPJ1845" s="401"/>
      <c r="LPK1845" s="401"/>
      <c r="LPL1845" s="401"/>
      <c r="LPM1845" s="401"/>
      <c r="LPN1845" s="401"/>
      <c r="LPO1845" s="401"/>
      <c r="LPP1845" s="401"/>
      <c r="LPQ1845" s="401"/>
      <c r="LPR1845" s="401"/>
      <c r="LPS1845" s="401"/>
      <c r="LPT1845" s="401"/>
      <c r="LPU1845" s="401"/>
      <c r="LPV1845" s="401"/>
      <c r="LPW1845" s="401"/>
      <c r="LPX1845" s="401"/>
      <c r="LPY1845" s="401"/>
      <c r="LPZ1845" s="401"/>
      <c r="LQA1845" s="401"/>
      <c r="LQB1845" s="401"/>
      <c r="LQC1845" s="401"/>
      <c r="LQD1845" s="401"/>
      <c r="LQE1845" s="401"/>
      <c r="LQF1845" s="401"/>
      <c r="LQG1845" s="401"/>
      <c r="LQH1845" s="401"/>
      <c r="LQI1845" s="401"/>
      <c r="LQJ1845" s="401"/>
      <c r="LQK1845" s="401"/>
      <c r="LQL1845" s="401"/>
      <c r="LQM1845" s="401"/>
      <c r="LQN1845" s="401"/>
      <c r="LQO1845" s="401"/>
      <c r="LQP1845" s="401"/>
      <c r="LQQ1845" s="401"/>
      <c r="LQR1845" s="401"/>
      <c r="LQS1845" s="401"/>
      <c r="LQT1845" s="401"/>
      <c r="LQU1845" s="401"/>
      <c r="LQV1845" s="401"/>
      <c r="LQW1845" s="401"/>
      <c r="LQX1845" s="401"/>
      <c r="LQY1845" s="401"/>
      <c r="LQZ1845" s="401"/>
      <c r="LRA1845" s="401"/>
      <c r="LRB1845" s="401"/>
      <c r="LRC1845" s="401"/>
      <c r="LRD1845" s="401"/>
      <c r="LRE1845" s="401"/>
      <c r="LRF1845" s="401"/>
      <c r="LRG1845" s="401"/>
      <c r="LRH1845" s="401"/>
      <c r="LRI1845" s="401"/>
      <c r="LRJ1845" s="401"/>
      <c r="LRK1845" s="401"/>
      <c r="LRL1845" s="401"/>
      <c r="LRM1845" s="401"/>
      <c r="LRN1845" s="401"/>
      <c r="LRO1845" s="401"/>
      <c r="LRP1845" s="401"/>
      <c r="LRQ1845" s="401"/>
      <c r="LRR1845" s="401"/>
      <c r="LRS1845" s="401"/>
      <c r="LRT1845" s="401"/>
      <c r="LRU1845" s="401"/>
      <c r="LRV1845" s="401"/>
      <c r="LRW1845" s="401"/>
      <c r="LRX1845" s="401"/>
      <c r="LRY1845" s="401"/>
      <c r="LRZ1845" s="401"/>
      <c r="LSA1845" s="401"/>
      <c r="LSB1845" s="401"/>
      <c r="LSC1845" s="401"/>
      <c r="LSD1845" s="401"/>
      <c r="LSE1845" s="401"/>
      <c r="LSF1845" s="401"/>
      <c r="LSG1845" s="401"/>
      <c r="LSH1845" s="401"/>
      <c r="LSI1845" s="401"/>
      <c r="LSJ1845" s="401"/>
      <c r="LSK1845" s="401"/>
      <c r="LSL1845" s="401"/>
      <c r="LSM1845" s="401"/>
      <c r="LSN1845" s="401"/>
      <c r="LSO1845" s="401"/>
      <c r="LSP1845" s="401"/>
      <c r="LSQ1845" s="401"/>
      <c r="LSR1845" s="401"/>
      <c r="LSS1845" s="401"/>
      <c r="LST1845" s="401"/>
      <c r="LSU1845" s="401"/>
      <c r="LSV1845" s="401"/>
      <c r="LSW1845" s="401"/>
      <c r="LSX1845" s="401"/>
      <c r="LSY1845" s="401"/>
      <c r="LSZ1845" s="401"/>
      <c r="LTA1845" s="401"/>
      <c r="LTB1845" s="401"/>
      <c r="LTC1845" s="401"/>
      <c r="LTD1845" s="401"/>
      <c r="LTE1845" s="401"/>
      <c r="LTF1845" s="401"/>
      <c r="LTG1845" s="401"/>
      <c r="LTH1845" s="401"/>
      <c r="LTI1845" s="401"/>
      <c r="LTJ1845" s="401"/>
      <c r="LTK1845" s="401"/>
      <c r="LTL1845" s="401"/>
      <c r="LTM1845" s="401"/>
      <c r="LTN1845" s="401"/>
      <c r="LTO1845" s="401"/>
      <c r="LTP1845" s="401"/>
      <c r="LTQ1845" s="401"/>
      <c r="LTR1845" s="401"/>
      <c r="LTS1845" s="401"/>
      <c r="LTT1845" s="401"/>
      <c r="LTU1845" s="401"/>
      <c r="LTV1845" s="401"/>
      <c r="LTW1845" s="401"/>
      <c r="LTX1845" s="401"/>
      <c r="LTY1845" s="401"/>
      <c r="LTZ1845" s="401"/>
      <c r="LUA1845" s="401"/>
      <c r="LUB1845" s="401"/>
      <c r="LUC1845" s="401"/>
      <c r="LUD1845" s="401"/>
      <c r="LUE1845" s="401"/>
      <c r="LUF1845" s="401"/>
      <c r="LUG1845" s="401"/>
      <c r="LUH1845" s="401"/>
      <c r="LUI1845" s="401"/>
      <c r="LUJ1845" s="401"/>
      <c r="LUK1845" s="401"/>
      <c r="LUL1845" s="401"/>
      <c r="LUM1845" s="401"/>
      <c r="LUN1845" s="401"/>
      <c r="LUO1845" s="401"/>
      <c r="LUP1845" s="401"/>
      <c r="LUQ1845" s="401"/>
      <c r="LUR1845" s="401"/>
      <c r="LUS1845" s="401"/>
      <c r="LUT1845" s="401"/>
      <c r="LUU1845" s="401"/>
      <c r="LUV1845" s="401"/>
      <c r="LUW1845" s="401"/>
      <c r="LUX1845" s="401"/>
      <c r="LUY1845" s="401"/>
      <c r="LUZ1845" s="401"/>
      <c r="LVA1845" s="401"/>
      <c r="LVB1845" s="401"/>
      <c r="LVC1845" s="401"/>
      <c r="LVD1845" s="401"/>
      <c r="LVE1845" s="401"/>
      <c r="LVF1845" s="401"/>
      <c r="LVG1845" s="401"/>
      <c r="LVH1845" s="401"/>
      <c r="LVI1845" s="401"/>
      <c r="LVJ1845" s="401"/>
      <c r="LVK1845" s="401"/>
      <c r="LVL1845" s="401"/>
      <c r="LVM1845" s="401"/>
      <c r="LVN1845" s="401"/>
      <c r="LVO1845" s="401"/>
      <c r="LVP1845" s="401"/>
      <c r="LVQ1845" s="401"/>
      <c r="LVR1845" s="401"/>
      <c r="LVS1845" s="401"/>
      <c r="LVT1845" s="401"/>
      <c r="LVU1845" s="401"/>
      <c r="LVV1845" s="401"/>
      <c r="LVW1845" s="401"/>
      <c r="LVX1845" s="401"/>
      <c r="LVY1845" s="401"/>
      <c r="LVZ1845" s="401"/>
      <c r="LWA1845" s="401"/>
      <c r="LWB1845" s="401"/>
      <c r="LWC1845" s="401"/>
      <c r="LWD1845" s="401"/>
      <c r="LWE1845" s="401"/>
      <c r="LWF1845" s="401"/>
      <c r="LWG1845" s="401"/>
      <c r="LWH1845" s="401"/>
      <c r="LWI1845" s="401"/>
      <c r="LWJ1845" s="401"/>
      <c r="LWK1845" s="401"/>
      <c r="LWL1845" s="401"/>
      <c r="LWM1845" s="401"/>
      <c r="LWN1845" s="401"/>
      <c r="LWO1845" s="401"/>
      <c r="LWP1845" s="401"/>
      <c r="LWQ1845" s="401"/>
      <c r="LWR1845" s="401"/>
      <c r="LWS1845" s="401"/>
      <c r="LWT1845" s="401"/>
      <c r="LWU1845" s="401"/>
      <c r="LWV1845" s="401"/>
      <c r="LWW1845" s="401"/>
      <c r="LWX1845" s="401"/>
      <c r="LWY1845" s="401"/>
      <c r="LWZ1845" s="401"/>
      <c r="LXA1845" s="401"/>
      <c r="LXB1845" s="401"/>
      <c r="LXC1845" s="401"/>
      <c r="LXD1845" s="401"/>
      <c r="LXE1845" s="401"/>
      <c r="LXF1845" s="401"/>
      <c r="LXG1845" s="401"/>
      <c r="LXH1845" s="401"/>
      <c r="LXI1845" s="401"/>
      <c r="LXJ1845" s="401"/>
      <c r="LXK1845" s="401"/>
      <c r="LXL1845" s="401"/>
      <c r="LXM1845" s="401"/>
      <c r="LXN1845" s="401"/>
      <c r="LXO1845" s="401"/>
      <c r="LXP1845" s="401"/>
      <c r="LXQ1845" s="401"/>
      <c r="LXR1845" s="401"/>
      <c r="LXS1845" s="401"/>
      <c r="LXT1845" s="401"/>
      <c r="LXU1845" s="401"/>
      <c r="LXV1845" s="401"/>
      <c r="LXW1845" s="401"/>
      <c r="LXX1845" s="401"/>
      <c r="LXY1845" s="401"/>
      <c r="LXZ1845" s="401"/>
      <c r="LYA1845" s="401"/>
      <c r="LYB1845" s="401"/>
      <c r="LYC1845" s="401"/>
      <c r="LYD1845" s="401"/>
      <c r="LYE1845" s="401"/>
      <c r="LYF1845" s="401"/>
      <c r="LYG1845" s="401"/>
      <c r="LYH1845" s="401"/>
      <c r="LYI1845" s="401"/>
      <c r="LYJ1845" s="401"/>
      <c r="LYK1845" s="401"/>
      <c r="LYL1845" s="401"/>
      <c r="LYM1845" s="401"/>
      <c r="LYN1845" s="401"/>
      <c r="LYO1845" s="401"/>
      <c r="LYP1845" s="401"/>
      <c r="LYQ1845" s="401"/>
      <c r="LYR1845" s="401"/>
      <c r="LYS1845" s="401"/>
      <c r="LYT1845" s="401"/>
      <c r="LYU1845" s="401"/>
      <c r="LYV1845" s="401"/>
      <c r="LYW1845" s="401"/>
      <c r="LYX1845" s="401"/>
      <c r="LYY1845" s="401"/>
      <c r="LYZ1845" s="401"/>
      <c r="LZA1845" s="401"/>
      <c r="LZB1845" s="401"/>
      <c r="LZC1845" s="401"/>
      <c r="LZD1845" s="401"/>
      <c r="LZE1845" s="401"/>
      <c r="LZF1845" s="401"/>
      <c r="LZG1845" s="401"/>
      <c r="LZH1845" s="401"/>
      <c r="LZI1845" s="401"/>
      <c r="LZJ1845" s="401"/>
      <c r="LZK1845" s="401"/>
      <c r="LZL1845" s="401"/>
      <c r="LZM1845" s="401"/>
      <c r="LZN1845" s="401"/>
      <c r="LZO1845" s="401"/>
      <c r="LZP1845" s="401"/>
      <c r="LZQ1845" s="401"/>
      <c r="LZR1845" s="401"/>
      <c r="LZS1845" s="401"/>
      <c r="LZT1845" s="401"/>
      <c r="LZU1845" s="401"/>
      <c r="LZV1845" s="401"/>
      <c r="LZW1845" s="401"/>
      <c r="LZX1845" s="401"/>
      <c r="LZY1845" s="401"/>
      <c r="LZZ1845" s="401"/>
      <c r="MAA1845" s="401"/>
      <c r="MAB1845" s="401"/>
      <c r="MAC1845" s="401"/>
      <c r="MAD1845" s="401"/>
      <c r="MAE1845" s="401"/>
      <c r="MAF1845" s="401"/>
      <c r="MAG1845" s="401"/>
      <c r="MAH1845" s="401"/>
      <c r="MAI1845" s="401"/>
      <c r="MAJ1845" s="401"/>
      <c r="MAK1845" s="401"/>
      <c r="MAL1845" s="401"/>
      <c r="MAM1845" s="401"/>
      <c r="MAN1845" s="401"/>
      <c r="MAO1845" s="401"/>
      <c r="MAP1845" s="401"/>
      <c r="MAQ1845" s="401"/>
      <c r="MAR1845" s="401"/>
      <c r="MAS1845" s="401"/>
      <c r="MAT1845" s="401"/>
      <c r="MAU1845" s="401"/>
      <c r="MAV1845" s="401"/>
      <c r="MAW1845" s="401"/>
      <c r="MAX1845" s="401"/>
      <c r="MAY1845" s="401"/>
      <c r="MAZ1845" s="401"/>
      <c r="MBA1845" s="401"/>
      <c r="MBB1845" s="401"/>
      <c r="MBC1845" s="401"/>
      <c r="MBD1845" s="401"/>
      <c r="MBE1845" s="401"/>
      <c r="MBF1845" s="401"/>
      <c r="MBG1845" s="401"/>
      <c r="MBH1845" s="401"/>
      <c r="MBI1845" s="401"/>
      <c r="MBJ1845" s="401"/>
      <c r="MBK1845" s="401"/>
      <c r="MBL1845" s="401"/>
      <c r="MBM1845" s="401"/>
      <c r="MBN1845" s="401"/>
      <c r="MBO1845" s="401"/>
      <c r="MBP1845" s="401"/>
      <c r="MBQ1845" s="401"/>
      <c r="MBR1845" s="401"/>
      <c r="MBS1845" s="401"/>
      <c r="MBT1845" s="401"/>
      <c r="MBU1845" s="401"/>
      <c r="MBV1845" s="401"/>
      <c r="MBW1845" s="401"/>
      <c r="MBX1845" s="401"/>
      <c r="MBY1845" s="401"/>
      <c r="MBZ1845" s="401"/>
      <c r="MCA1845" s="401"/>
      <c r="MCB1845" s="401"/>
      <c r="MCC1845" s="401"/>
      <c r="MCD1845" s="401"/>
      <c r="MCE1845" s="401"/>
      <c r="MCF1845" s="401"/>
      <c r="MCG1845" s="401"/>
      <c r="MCH1845" s="401"/>
      <c r="MCI1845" s="401"/>
      <c r="MCJ1845" s="401"/>
      <c r="MCK1845" s="401"/>
      <c r="MCL1845" s="401"/>
      <c r="MCM1845" s="401"/>
      <c r="MCN1845" s="401"/>
      <c r="MCO1845" s="401"/>
      <c r="MCP1845" s="401"/>
      <c r="MCQ1845" s="401"/>
      <c r="MCR1845" s="401"/>
      <c r="MCS1845" s="401"/>
      <c r="MCT1845" s="401"/>
      <c r="MCU1845" s="401"/>
      <c r="MCV1845" s="401"/>
      <c r="MCW1845" s="401"/>
      <c r="MCX1845" s="401"/>
      <c r="MCY1845" s="401"/>
      <c r="MCZ1845" s="401"/>
      <c r="MDA1845" s="401"/>
      <c r="MDB1845" s="401"/>
      <c r="MDC1845" s="401"/>
      <c r="MDD1845" s="401"/>
      <c r="MDE1845" s="401"/>
      <c r="MDF1845" s="401"/>
      <c r="MDG1845" s="401"/>
      <c r="MDH1845" s="401"/>
      <c r="MDI1845" s="401"/>
      <c r="MDJ1845" s="401"/>
      <c r="MDK1845" s="401"/>
      <c r="MDL1845" s="401"/>
      <c r="MDM1845" s="401"/>
      <c r="MDN1845" s="401"/>
      <c r="MDO1845" s="401"/>
      <c r="MDP1845" s="401"/>
      <c r="MDQ1845" s="401"/>
      <c r="MDR1845" s="401"/>
      <c r="MDS1845" s="401"/>
      <c r="MDT1845" s="401"/>
      <c r="MDU1845" s="401"/>
      <c r="MDV1845" s="401"/>
      <c r="MDW1845" s="401"/>
      <c r="MDX1845" s="401"/>
      <c r="MDY1845" s="401"/>
      <c r="MDZ1845" s="401"/>
      <c r="MEA1845" s="401"/>
      <c r="MEB1845" s="401"/>
      <c r="MEC1845" s="401"/>
      <c r="MED1845" s="401"/>
      <c r="MEE1845" s="401"/>
      <c r="MEF1845" s="401"/>
      <c r="MEG1845" s="401"/>
      <c r="MEH1845" s="401"/>
      <c r="MEI1845" s="401"/>
      <c r="MEJ1845" s="401"/>
      <c r="MEK1845" s="401"/>
      <c r="MEL1845" s="401"/>
      <c r="MEM1845" s="401"/>
      <c r="MEN1845" s="401"/>
      <c r="MEO1845" s="401"/>
      <c r="MEP1845" s="401"/>
      <c r="MEQ1845" s="401"/>
      <c r="MER1845" s="401"/>
      <c r="MES1845" s="401"/>
      <c r="MET1845" s="401"/>
      <c r="MEU1845" s="401"/>
      <c r="MEV1845" s="401"/>
      <c r="MEW1845" s="401"/>
      <c r="MEX1845" s="401"/>
      <c r="MEY1845" s="401"/>
      <c r="MEZ1845" s="401"/>
      <c r="MFA1845" s="401"/>
      <c r="MFB1845" s="401"/>
      <c r="MFC1845" s="401"/>
      <c r="MFD1845" s="401"/>
      <c r="MFE1845" s="401"/>
      <c r="MFF1845" s="401"/>
      <c r="MFG1845" s="401"/>
      <c r="MFH1845" s="401"/>
      <c r="MFI1845" s="401"/>
      <c r="MFJ1845" s="401"/>
      <c r="MFK1845" s="401"/>
      <c r="MFL1845" s="401"/>
      <c r="MFM1845" s="401"/>
      <c r="MFN1845" s="401"/>
      <c r="MFO1845" s="401"/>
      <c r="MFP1845" s="401"/>
      <c r="MFQ1845" s="401"/>
      <c r="MFR1845" s="401"/>
      <c r="MFS1845" s="401"/>
      <c r="MFT1845" s="401"/>
      <c r="MFU1845" s="401"/>
      <c r="MFV1845" s="401"/>
      <c r="MFW1845" s="401"/>
      <c r="MFX1845" s="401"/>
      <c r="MFY1845" s="401"/>
      <c r="MFZ1845" s="401"/>
      <c r="MGA1845" s="401"/>
      <c r="MGB1845" s="401"/>
      <c r="MGC1845" s="401"/>
      <c r="MGD1845" s="401"/>
      <c r="MGE1845" s="401"/>
      <c r="MGF1845" s="401"/>
      <c r="MGG1845" s="401"/>
      <c r="MGH1845" s="401"/>
      <c r="MGI1845" s="401"/>
      <c r="MGJ1845" s="401"/>
      <c r="MGK1845" s="401"/>
      <c r="MGL1845" s="401"/>
      <c r="MGM1845" s="401"/>
      <c r="MGN1845" s="401"/>
      <c r="MGO1845" s="401"/>
      <c r="MGP1845" s="401"/>
      <c r="MGQ1845" s="401"/>
      <c r="MGR1845" s="401"/>
      <c r="MGS1845" s="401"/>
      <c r="MGT1845" s="401"/>
      <c r="MGU1845" s="401"/>
      <c r="MGV1845" s="401"/>
      <c r="MGW1845" s="401"/>
      <c r="MGX1845" s="401"/>
      <c r="MGY1845" s="401"/>
      <c r="MGZ1845" s="401"/>
      <c r="MHA1845" s="401"/>
      <c r="MHB1845" s="401"/>
      <c r="MHC1845" s="401"/>
      <c r="MHD1845" s="401"/>
      <c r="MHE1845" s="401"/>
      <c r="MHF1845" s="401"/>
      <c r="MHG1845" s="401"/>
      <c r="MHH1845" s="401"/>
      <c r="MHI1845" s="401"/>
      <c r="MHJ1845" s="401"/>
      <c r="MHK1845" s="401"/>
      <c r="MHL1845" s="401"/>
      <c r="MHM1845" s="401"/>
      <c r="MHN1845" s="401"/>
      <c r="MHO1845" s="401"/>
      <c r="MHP1845" s="401"/>
      <c r="MHQ1845" s="401"/>
      <c r="MHR1845" s="401"/>
      <c r="MHS1845" s="401"/>
      <c r="MHT1845" s="401"/>
      <c r="MHU1845" s="401"/>
      <c r="MHV1845" s="401"/>
      <c r="MHW1845" s="401"/>
      <c r="MHX1845" s="401"/>
      <c r="MHY1845" s="401"/>
      <c r="MHZ1845" s="401"/>
      <c r="MIA1845" s="401"/>
      <c r="MIB1845" s="401"/>
      <c r="MIC1845" s="401"/>
      <c r="MID1845" s="401"/>
      <c r="MIE1845" s="401"/>
      <c r="MIF1845" s="401"/>
      <c r="MIG1845" s="401"/>
      <c r="MIH1845" s="401"/>
      <c r="MII1845" s="401"/>
      <c r="MIJ1845" s="401"/>
      <c r="MIK1845" s="401"/>
      <c r="MIL1845" s="401"/>
      <c r="MIM1845" s="401"/>
      <c r="MIN1845" s="401"/>
      <c r="MIO1845" s="401"/>
      <c r="MIP1845" s="401"/>
      <c r="MIQ1845" s="401"/>
      <c r="MIR1845" s="401"/>
      <c r="MIS1845" s="401"/>
      <c r="MIT1845" s="401"/>
      <c r="MIU1845" s="401"/>
      <c r="MIV1845" s="401"/>
      <c r="MIW1845" s="401"/>
      <c r="MIX1845" s="401"/>
      <c r="MIY1845" s="401"/>
      <c r="MIZ1845" s="401"/>
      <c r="MJA1845" s="401"/>
      <c r="MJB1845" s="401"/>
      <c r="MJC1845" s="401"/>
      <c r="MJD1845" s="401"/>
      <c r="MJE1845" s="401"/>
      <c r="MJF1845" s="401"/>
      <c r="MJG1845" s="401"/>
      <c r="MJH1845" s="401"/>
      <c r="MJI1845" s="401"/>
      <c r="MJJ1845" s="401"/>
      <c r="MJK1845" s="401"/>
      <c r="MJL1845" s="401"/>
      <c r="MJM1845" s="401"/>
      <c r="MJN1845" s="401"/>
      <c r="MJO1845" s="401"/>
      <c r="MJP1845" s="401"/>
      <c r="MJQ1845" s="401"/>
      <c r="MJR1845" s="401"/>
      <c r="MJS1845" s="401"/>
      <c r="MJT1845" s="401"/>
      <c r="MJU1845" s="401"/>
      <c r="MJV1845" s="401"/>
      <c r="MJW1845" s="401"/>
      <c r="MJX1845" s="401"/>
      <c r="MJY1845" s="401"/>
      <c r="MJZ1845" s="401"/>
      <c r="MKA1845" s="401"/>
      <c r="MKB1845" s="401"/>
      <c r="MKC1845" s="401"/>
      <c r="MKD1845" s="401"/>
      <c r="MKE1845" s="401"/>
      <c r="MKF1845" s="401"/>
      <c r="MKG1845" s="401"/>
      <c r="MKH1845" s="401"/>
      <c r="MKI1845" s="401"/>
      <c r="MKJ1845" s="401"/>
      <c r="MKK1845" s="401"/>
      <c r="MKL1845" s="401"/>
      <c r="MKM1845" s="401"/>
      <c r="MKN1845" s="401"/>
      <c r="MKO1845" s="401"/>
      <c r="MKP1845" s="401"/>
      <c r="MKQ1845" s="401"/>
      <c r="MKR1845" s="401"/>
      <c r="MKS1845" s="401"/>
      <c r="MKT1845" s="401"/>
      <c r="MKU1845" s="401"/>
      <c r="MKV1845" s="401"/>
      <c r="MKW1845" s="401"/>
      <c r="MKX1845" s="401"/>
      <c r="MKY1845" s="401"/>
      <c r="MKZ1845" s="401"/>
      <c r="MLA1845" s="401"/>
      <c r="MLB1845" s="401"/>
      <c r="MLC1845" s="401"/>
      <c r="MLD1845" s="401"/>
      <c r="MLE1845" s="401"/>
      <c r="MLF1845" s="401"/>
      <c r="MLG1845" s="401"/>
      <c r="MLH1845" s="401"/>
      <c r="MLI1845" s="401"/>
      <c r="MLJ1845" s="401"/>
      <c r="MLK1845" s="401"/>
      <c r="MLL1845" s="401"/>
      <c r="MLM1845" s="401"/>
      <c r="MLN1845" s="401"/>
      <c r="MLO1845" s="401"/>
      <c r="MLP1845" s="401"/>
      <c r="MLQ1845" s="401"/>
      <c r="MLR1845" s="401"/>
      <c r="MLS1845" s="401"/>
      <c r="MLT1845" s="401"/>
      <c r="MLU1845" s="401"/>
      <c r="MLV1845" s="401"/>
      <c r="MLW1845" s="401"/>
      <c r="MLX1845" s="401"/>
      <c r="MLY1845" s="401"/>
      <c r="MLZ1845" s="401"/>
      <c r="MMA1845" s="401"/>
      <c r="MMB1845" s="401"/>
      <c r="MMC1845" s="401"/>
      <c r="MMD1845" s="401"/>
      <c r="MME1845" s="401"/>
      <c r="MMF1845" s="401"/>
      <c r="MMG1845" s="401"/>
      <c r="MMH1845" s="401"/>
      <c r="MMI1845" s="401"/>
      <c r="MMJ1845" s="401"/>
      <c r="MMK1845" s="401"/>
      <c r="MML1845" s="401"/>
      <c r="MMM1845" s="401"/>
      <c r="MMN1845" s="401"/>
      <c r="MMO1845" s="401"/>
      <c r="MMP1845" s="401"/>
      <c r="MMQ1845" s="401"/>
      <c r="MMR1845" s="401"/>
      <c r="MMS1845" s="401"/>
      <c r="MMT1845" s="401"/>
      <c r="MMU1845" s="401"/>
      <c r="MMV1845" s="401"/>
      <c r="MMW1845" s="401"/>
      <c r="MMX1845" s="401"/>
      <c r="MMY1845" s="401"/>
      <c r="MMZ1845" s="401"/>
      <c r="MNA1845" s="401"/>
      <c r="MNB1845" s="401"/>
      <c r="MNC1845" s="401"/>
      <c r="MND1845" s="401"/>
      <c r="MNE1845" s="401"/>
      <c r="MNF1845" s="401"/>
      <c r="MNG1845" s="401"/>
      <c r="MNH1845" s="401"/>
      <c r="MNI1845" s="401"/>
      <c r="MNJ1845" s="401"/>
      <c r="MNK1845" s="401"/>
      <c r="MNL1845" s="401"/>
      <c r="MNM1845" s="401"/>
      <c r="MNN1845" s="401"/>
      <c r="MNO1845" s="401"/>
      <c r="MNP1845" s="401"/>
      <c r="MNQ1845" s="401"/>
      <c r="MNR1845" s="401"/>
      <c r="MNS1845" s="401"/>
      <c r="MNT1845" s="401"/>
      <c r="MNU1845" s="401"/>
      <c r="MNV1845" s="401"/>
      <c r="MNW1845" s="401"/>
      <c r="MNX1845" s="401"/>
      <c r="MNY1845" s="401"/>
      <c r="MNZ1845" s="401"/>
      <c r="MOA1845" s="401"/>
      <c r="MOB1845" s="401"/>
      <c r="MOC1845" s="401"/>
      <c r="MOD1845" s="401"/>
      <c r="MOE1845" s="401"/>
      <c r="MOF1845" s="401"/>
      <c r="MOG1845" s="401"/>
      <c r="MOH1845" s="401"/>
      <c r="MOI1845" s="401"/>
      <c r="MOJ1845" s="401"/>
      <c r="MOK1845" s="401"/>
      <c r="MOL1845" s="401"/>
      <c r="MOM1845" s="401"/>
      <c r="MON1845" s="401"/>
      <c r="MOO1845" s="401"/>
      <c r="MOP1845" s="401"/>
      <c r="MOQ1845" s="401"/>
      <c r="MOR1845" s="401"/>
      <c r="MOS1845" s="401"/>
      <c r="MOT1845" s="401"/>
      <c r="MOU1845" s="401"/>
      <c r="MOV1845" s="401"/>
      <c r="MOW1845" s="401"/>
      <c r="MOX1845" s="401"/>
      <c r="MOY1845" s="401"/>
      <c r="MOZ1845" s="401"/>
      <c r="MPA1845" s="401"/>
      <c r="MPB1845" s="401"/>
      <c r="MPC1845" s="401"/>
      <c r="MPD1845" s="401"/>
      <c r="MPE1845" s="401"/>
      <c r="MPF1845" s="401"/>
      <c r="MPG1845" s="401"/>
      <c r="MPH1845" s="401"/>
      <c r="MPI1845" s="401"/>
      <c r="MPJ1845" s="401"/>
      <c r="MPK1845" s="401"/>
      <c r="MPL1845" s="401"/>
      <c r="MPM1845" s="401"/>
      <c r="MPN1845" s="401"/>
      <c r="MPO1845" s="401"/>
      <c r="MPP1845" s="401"/>
      <c r="MPQ1845" s="401"/>
      <c r="MPR1845" s="401"/>
      <c r="MPS1845" s="401"/>
      <c r="MPT1845" s="401"/>
      <c r="MPU1845" s="401"/>
      <c r="MPV1845" s="401"/>
      <c r="MPW1845" s="401"/>
      <c r="MPX1845" s="401"/>
      <c r="MPY1845" s="401"/>
      <c r="MPZ1845" s="401"/>
      <c r="MQA1845" s="401"/>
      <c r="MQB1845" s="401"/>
      <c r="MQC1845" s="401"/>
      <c r="MQD1845" s="401"/>
      <c r="MQE1845" s="401"/>
      <c r="MQF1845" s="401"/>
      <c r="MQG1845" s="401"/>
      <c r="MQH1845" s="401"/>
      <c r="MQI1845" s="401"/>
      <c r="MQJ1845" s="401"/>
      <c r="MQK1845" s="401"/>
      <c r="MQL1845" s="401"/>
      <c r="MQM1845" s="401"/>
      <c r="MQN1845" s="401"/>
      <c r="MQO1845" s="401"/>
      <c r="MQP1845" s="401"/>
      <c r="MQQ1845" s="401"/>
      <c r="MQR1845" s="401"/>
      <c r="MQS1845" s="401"/>
      <c r="MQT1845" s="401"/>
      <c r="MQU1845" s="401"/>
      <c r="MQV1845" s="401"/>
      <c r="MQW1845" s="401"/>
      <c r="MQX1845" s="401"/>
      <c r="MQY1845" s="401"/>
      <c r="MQZ1845" s="401"/>
      <c r="MRA1845" s="401"/>
      <c r="MRB1845" s="401"/>
      <c r="MRC1845" s="401"/>
      <c r="MRD1845" s="401"/>
      <c r="MRE1845" s="401"/>
      <c r="MRF1845" s="401"/>
      <c r="MRG1845" s="401"/>
      <c r="MRH1845" s="401"/>
      <c r="MRI1845" s="401"/>
      <c r="MRJ1845" s="401"/>
      <c r="MRK1845" s="401"/>
      <c r="MRL1845" s="401"/>
      <c r="MRM1845" s="401"/>
      <c r="MRN1845" s="401"/>
      <c r="MRO1845" s="401"/>
      <c r="MRP1845" s="401"/>
      <c r="MRQ1845" s="401"/>
      <c r="MRR1845" s="401"/>
      <c r="MRS1845" s="401"/>
      <c r="MRT1845" s="401"/>
      <c r="MRU1845" s="401"/>
      <c r="MRV1845" s="401"/>
      <c r="MRW1845" s="401"/>
      <c r="MRX1845" s="401"/>
      <c r="MRY1845" s="401"/>
      <c r="MRZ1845" s="401"/>
      <c r="MSA1845" s="401"/>
      <c r="MSB1845" s="401"/>
      <c r="MSC1845" s="401"/>
      <c r="MSD1845" s="401"/>
      <c r="MSE1845" s="401"/>
      <c r="MSF1845" s="401"/>
      <c r="MSG1845" s="401"/>
      <c r="MSH1845" s="401"/>
      <c r="MSI1845" s="401"/>
      <c r="MSJ1845" s="401"/>
      <c r="MSK1845" s="401"/>
      <c r="MSL1845" s="401"/>
      <c r="MSM1845" s="401"/>
      <c r="MSN1845" s="401"/>
      <c r="MSO1845" s="401"/>
      <c r="MSP1845" s="401"/>
      <c r="MSQ1845" s="401"/>
      <c r="MSR1845" s="401"/>
      <c r="MSS1845" s="401"/>
      <c r="MST1845" s="401"/>
      <c r="MSU1845" s="401"/>
      <c r="MSV1845" s="401"/>
      <c r="MSW1845" s="401"/>
      <c r="MSX1845" s="401"/>
      <c r="MSY1845" s="401"/>
      <c r="MSZ1845" s="401"/>
      <c r="MTA1845" s="401"/>
      <c r="MTB1845" s="401"/>
      <c r="MTC1845" s="401"/>
      <c r="MTD1845" s="401"/>
      <c r="MTE1845" s="401"/>
      <c r="MTF1845" s="401"/>
      <c r="MTG1845" s="401"/>
      <c r="MTH1845" s="401"/>
      <c r="MTI1845" s="401"/>
      <c r="MTJ1845" s="401"/>
      <c r="MTK1845" s="401"/>
      <c r="MTL1845" s="401"/>
      <c r="MTM1845" s="401"/>
      <c r="MTN1845" s="401"/>
      <c r="MTO1845" s="401"/>
      <c r="MTP1845" s="401"/>
      <c r="MTQ1845" s="401"/>
      <c r="MTR1845" s="401"/>
      <c r="MTS1845" s="401"/>
      <c r="MTT1845" s="401"/>
      <c r="MTU1845" s="401"/>
      <c r="MTV1845" s="401"/>
      <c r="MTW1845" s="401"/>
      <c r="MTX1845" s="401"/>
      <c r="MTY1845" s="401"/>
      <c r="MTZ1845" s="401"/>
      <c r="MUA1845" s="401"/>
      <c r="MUB1845" s="401"/>
      <c r="MUC1845" s="401"/>
      <c r="MUD1845" s="401"/>
      <c r="MUE1845" s="401"/>
      <c r="MUF1845" s="401"/>
      <c r="MUG1845" s="401"/>
      <c r="MUH1845" s="401"/>
      <c r="MUI1845" s="401"/>
      <c r="MUJ1845" s="401"/>
      <c r="MUK1845" s="401"/>
      <c r="MUL1845" s="401"/>
      <c r="MUM1845" s="401"/>
      <c r="MUN1845" s="401"/>
      <c r="MUO1845" s="401"/>
      <c r="MUP1845" s="401"/>
      <c r="MUQ1845" s="401"/>
      <c r="MUR1845" s="401"/>
      <c r="MUS1845" s="401"/>
      <c r="MUT1845" s="401"/>
      <c r="MUU1845" s="401"/>
      <c r="MUV1845" s="401"/>
      <c r="MUW1845" s="401"/>
      <c r="MUX1845" s="401"/>
      <c r="MUY1845" s="401"/>
      <c r="MUZ1845" s="401"/>
      <c r="MVA1845" s="401"/>
      <c r="MVB1845" s="401"/>
      <c r="MVC1845" s="401"/>
      <c r="MVD1845" s="401"/>
      <c r="MVE1845" s="401"/>
      <c r="MVF1845" s="401"/>
      <c r="MVG1845" s="401"/>
      <c r="MVH1845" s="401"/>
      <c r="MVI1845" s="401"/>
      <c r="MVJ1845" s="401"/>
      <c r="MVK1845" s="401"/>
      <c r="MVL1845" s="401"/>
      <c r="MVM1845" s="401"/>
      <c r="MVN1845" s="401"/>
      <c r="MVO1845" s="401"/>
      <c r="MVP1845" s="401"/>
      <c r="MVQ1845" s="401"/>
      <c r="MVR1845" s="401"/>
      <c r="MVS1845" s="401"/>
      <c r="MVT1845" s="401"/>
      <c r="MVU1845" s="401"/>
      <c r="MVV1845" s="401"/>
      <c r="MVW1845" s="401"/>
      <c r="MVX1845" s="401"/>
      <c r="MVY1845" s="401"/>
      <c r="MVZ1845" s="401"/>
      <c r="MWA1845" s="401"/>
      <c r="MWB1845" s="401"/>
      <c r="MWC1845" s="401"/>
      <c r="MWD1845" s="401"/>
      <c r="MWE1845" s="401"/>
      <c r="MWF1845" s="401"/>
      <c r="MWG1845" s="401"/>
      <c r="MWH1845" s="401"/>
      <c r="MWI1845" s="401"/>
      <c r="MWJ1845" s="401"/>
      <c r="MWK1845" s="401"/>
      <c r="MWL1845" s="401"/>
      <c r="MWM1845" s="401"/>
      <c r="MWN1845" s="401"/>
      <c r="MWO1845" s="401"/>
      <c r="MWP1845" s="401"/>
      <c r="MWQ1845" s="401"/>
      <c r="MWR1845" s="401"/>
      <c r="MWS1845" s="401"/>
      <c r="MWT1845" s="401"/>
      <c r="MWU1845" s="401"/>
      <c r="MWV1845" s="401"/>
      <c r="MWW1845" s="401"/>
      <c r="MWX1845" s="401"/>
      <c r="MWY1845" s="401"/>
      <c r="MWZ1845" s="401"/>
      <c r="MXA1845" s="401"/>
      <c r="MXB1845" s="401"/>
      <c r="MXC1845" s="401"/>
      <c r="MXD1845" s="401"/>
      <c r="MXE1845" s="401"/>
      <c r="MXF1845" s="401"/>
      <c r="MXG1845" s="401"/>
      <c r="MXH1845" s="401"/>
      <c r="MXI1845" s="401"/>
      <c r="MXJ1845" s="401"/>
      <c r="MXK1845" s="401"/>
      <c r="MXL1845" s="401"/>
      <c r="MXM1845" s="401"/>
      <c r="MXN1845" s="401"/>
      <c r="MXO1845" s="401"/>
      <c r="MXP1845" s="401"/>
      <c r="MXQ1845" s="401"/>
      <c r="MXR1845" s="401"/>
      <c r="MXS1845" s="401"/>
      <c r="MXT1845" s="401"/>
      <c r="MXU1845" s="401"/>
      <c r="MXV1845" s="401"/>
      <c r="MXW1845" s="401"/>
      <c r="MXX1845" s="401"/>
      <c r="MXY1845" s="401"/>
      <c r="MXZ1845" s="401"/>
      <c r="MYA1845" s="401"/>
      <c r="MYB1845" s="401"/>
      <c r="MYC1845" s="401"/>
      <c r="MYD1845" s="401"/>
      <c r="MYE1845" s="401"/>
      <c r="MYF1845" s="401"/>
      <c r="MYG1845" s="401"/>
      <c r="MYH1845" s="401"/>
      <c r="MYI1845" s="401"/>
      <c r="MYJ1845" s="401"/>
      <c r="MYK1845" s="401"/>
      <c r="MYL1845" s="401"/>
      <c r="MYM1845" s="401"/>
      <c r="MYN1845" s="401"/>
      <c r="MYO1845" s="401"/>
      <c r="MYP1845" s="401"/>
      <c r="MYQ1845" s="401"/>
      <c r="MYR1845" s="401"/>
      <c r="MYS1845" s="401"/>
      <c r="MYT1845" s="401"/>
      <c r="MYU1845" s="401"/>
      <c r="MYV1845" s="401"/>
      <c r="MYW1845" s="401"/>
      <c r="MYX1845" s="401"/>
      <c r="MYY1845" s="401"/>
      <c r="MYZ1845" s="401"/>
      <c r="MZA1845" s="401"/>
      <c r="MZB1845" s="401"/>
      <c r="MZC1845" s="401"/>
      <c r="MZD1845" s="401"/>
      <c r="MZE1845" s="401"/>
      <c r="MZF1845" s="401"/>
      <c r="MZG1845" s="401"/>
      <c r="MZH1845" s="401"/>
      <c r="MZI1845" s="401"/>
      <c r="MZJ1845" s="401"/>
      <c r="MZK1845" s="401"/>
      <c r="MZL1845" s="401"/>
      <c r="MZM1845" s="401"/>
      <c r="MZN1845" s="401"/>
      <c r="MZO1845" s="401"/>
      <c r="MZP1845" s="401"/>
      <c r="MZQ1845" s="401"/>
      <c r="MZR1845" s="401"/>
      <c r="MZS1845" s="401"/>
      <c r="MZT1845" s="401"/>
      <c r="MZU1845" s="401"/>
      <c r="MZV1845" s="401"/>
      <c r="MZW1845" s="401"/>
      <c r="MZX1845" s="401"/>
      <c r="MZY1845" s="401"/>
      <c r="MZZ1845" s="401"/>
      <c r="NAA1845" s="401"/>
      <c r="NAB1845" s="401"/>
      <c r="NAC1845" s="401"/>
      <c r="NAD1845" s="401"/>
      <c r="NAE1845" s="401"/>
      <c r="NAF1845" s="401"/>
      <c r="NAG1845" s="401"/>
      <c r="NAH1845" s="401"/>
      <c r="NAI1845" s="401"/>
      <c r="NAJ1845" s="401"/>
      <c r="NAK1845" s="401"/>
      <c r="NAL1845" s="401"/>
      <c r="NAM1845" s="401"/>
      <c r="NAN1845" s="401"/>
      <c r="NAO1845" s="401"/>
      <c r="NAP1845" s="401"/>
      <c r="NAQ1845" s="401"/>
      <c r="NAR1845" s="401"/>
      <c r="NAS1845" s="401"/>
      <c r="NAT1845" s="401"/>
      <c r="NAU1845" s="401"/>
      <c r="NAV1845" s="401"/>
      <c r="NAW1845" s="401"/>
      <c r="NAX1845" s="401"/>
      <c r="NAY1845" s="401"/>
      <c r="NAZ1845" s="401"/>
      <c r="NBA1845" s="401"/>
      <c r="NBB1845" s="401"/>
      <c r="NBC1845" s="401"/>
      <c r="NBD1845" s="401"/>
      <c r="NBE1845" s="401"/>
      <c r="NBF1845" s="401"/>
      <c r="NBG1845" s="401"/>
      <c r="NBH1845" s="401"/>
      <c r="NBI1845" s="401"/>
      <c r="NBJ1845" s="401"/>
      <c r="NBK1845" s="401"/>
      <c r="NBL1845" s="401"/>
      <c r="NBM1845" s="401"/>
      <c r="NBN1845" s="401"/>
      <c r="NBO1845" s="401"/>
      <c r="NBP1845" s="401"/>
      <c r="NBQ1845" s="401"/>
      <c r="NBR1845" s="401"/>
      <c r="NBS1845" s="401"/>
      <c r="NBT1845" s="401"/>
      <c r="NBU1845" s="401"/>
      <c r="NBV1845" s="401"/>
      <c r="NBW1845" s="401"/>
      <c r="NBX1845" s="401"/>
      <c r="NBY1845" s="401"/>
      <c r="NBZ1845" s="401"/>
      <c r="NCA1845" s="401"/>
      <c r="NCB1845" s="401"/>
      <c r="NCC1845" s="401"/>
      <c r="NCD1845" s="401"/>
      <c r="NCE1845" s="401"/>
      <c r="NCF1845" s="401"/>
      <c r="NCG1845" s="401"/>
      <c r="NCH1845" s="401"/>
      <c r="NCI1845" s="401"/>
      <c r="NCJ1845" s="401"/>
      <c r="NCK1845" s="401"/>
      <c r="NCL1845" s="401"/>
      <c r="NCM1845" s="401"/>
      <c r="NCN1845" s="401"/>
      <c r="NCO1845" s="401"/>
      <c r="NCP1845" s="401"/>
      <c r="NCQ1845" s="401"/>
      <c r="NCR1845" s="401"/>
      <c r="NCS1845" s="401"/>
      <c r="NCT1845" s="401"/>
      <c r="NCU1845" s="401"/>
      <c r="NCV1845" s="401"/>
      <c r="NCW1845" s="401"/>
      <c r="NCX1845" s="401"/>
      <c r="NCY1845" s="401"/>
      <c r="NCZ1845" s="401"/>
      <c r="NDA1845" s="401"/>
      <c r="NDB1845" s="401"/>
      <c r="NDC1845" s="401"/>
      <c r="NDD1845" s="401"/>
      <c r="NDE1845" s="401"/>
      <c r="NDF1845" s="401"/>
      <c r="NDG1845" s="401"/>
      <c r="NDH1845" s="401"/>
      <c r="NDI1845" s="401"/>
      <c r="NDJ1845" s="401"/>
      <c r="NDK1845" s="401"/>
      <c r="NDL1845" s="401"/>
      <c r="NDM1845" s="401"/>
      <c r="NDN1845" s="401"/>
      <c r="NDO1845" s="401"/>
      <c r="NDP1845" s="401"/>
      <c r="NDQ1845" s="401"/>
      <c r="NDR1845" s="401"/>
      <c r="NDS1845" s="401"/>
      <c r="NDT1845" s="401"/>
      <c r="NDU1845" s="401"/>
      <c r="NDV1845" s="401"/>
      <c r="NDW1845" s="401"/>
      <c r="NDX1845" s="401"/>
      <c r="NDY1845" s="401"/>
      <c r="NDZ1845" s="401"/>
      <c r="NEA1845" s="401"/>
      <c r="NEB1845" s="401"/>
      <c r="NEC1845" s="401"/>
      <c r="NED1845" s="401"/>
      <c r="NEE1845" s="401"/>
      <c r="NEF1845" s="401"/>
      <c r="NEG1845" s="401"/>
      <c r="NEH1845" s="401"/>
      <c r="NEI1845" s="401"/>
      <c r="NEJ1845" s="401"/>
      <c r="NEK1845" s="401"/>
      <c r="NEL1845" s="401"/>
      <c r="NEM1845" s="401"/>
      <c r="NEN1845" s="401"/>
      <c r="NEO1845" s="401"/>
      <c r="NEP1845" s="401"/>
      <c r="NEQ1845" s="401"/>
      <c r="NER1845" s="401"/>
      <c r="NES1845" s="401"/>
      <c r="NET1845" s="401"/>
      <c r="NEU1845" s="401"/>
      <c r="NEV1845" s="401"/>
      <c r="NEW1845" s="401"/>
      <c r="NEX1845" s="401"/>
      <c r="NEY1845" s="401"/>
      <c r="NEZ1845" s="401"/>
      <c r="NFA1845" s="401"/>
      <c r="NFB1845" s="401"/>
      <c r="NFC1845" s="401"/>
      <c r="NFD1845" s="401"/>
      <c r="NFE1845" s="401"/>
      <c r="NFF1845" s="401"/>
      <c r="NFG1845" s="401"/>
      <c r="NFH1845" s="401"/>
      <c r="NFI1845" s="401"/>
      <c r="NFJ1845" s="401"/>
      <c r="NFK1845" s="401"/>
      <c r="NFL1845" s="401"/>
      <c r="NFM1845" s="401"/>
      <c r="NFN1845" s="401"/>
      <c r="NFO1845" s="401"/>
      <c r="NFP1845" s="401"/>
      <c r="NFQ1845" s="401"/>
      <c r="NFR1845" s="401"/>
      <c r="NFS1845" s="401"/>
      <c r="NFT1845" s="401"/>
      <c r="NFU1845" s="401"/>
      <c r="NFV1845" s="401"/>
      <c r="NFW1845" s="401"/>
      <c r="NFX1845" s="401"/>
      <c r="NFY1845" s="401"/>
      <c r="NFZ1845" s="401"/>
      <c r="NGA1845" s="401"/>
      <c r="NGB1845" s="401"/>
      <c r="NGC1845" s="401"/>
      <c r="NGD1845" s="401"/>
      <c r="NGE1845" s="401"/>
      <c r="NGF1845" s="401"/>
      <c r="NGG1845" s="401"/>
      <c r="NGH1845" s="401"/>
      <c r="NGI1845" s="401"/>
      <c r="NGJ1845" s="401"/>
      <c r="NGK1845" s="401"/>
      <c r="NGL1845" s="401"/>
      <c r="NGM1845" s="401"/>
      <c r="NGN1845" s="401"/>
      <c r="NGO1845" s="401"/>
      <c r="NGP1845" s="401"/>
      <c r="NGQ1845" s="401"/>
      <c r="NGR1845" s="401"/>
      <c r="NGS1845" s="401"/>
      <c r="NGT1845" s="401"/>
      <c r="NGU1845" s="401"/>
      <c r="NGV1845" s="401"/>
      <c r="NGW1845" s="401"/>
      <c r="NGX1845" s="401"/>
      <c r="NGY1845" s="401"/>
      <c r="NGZ1845" s="401"/>
      <c r="NHA1845" s="401"/>
      <c r="NHB1845" s="401"/>
      <c r="NHC1845" s="401"/>
      <c r="NHD1845" s="401"/>
      <c r="NHE1845" s="401"/>
      <c r="NHF1845" s="401"/>
      <c r="NHG1845" s="401"/>
      <c r="NHH1845" s="401"/>
      <c r="NHI1845" s="401"/>
      <c r="NHJ1845" s="401"/>
      <c r="NHK1845" s="401"/>
      <c r="NHL1845" s="401"/>
      <c r="NHM1845" s="401"/>
      <c r="NHN1845" s="401"/>
      <c r="NHO1845" s="401"/>
      <c r="NHP1845" s="401"/>
      <c r="NHQ1845" s="401"/>
      <c r="NHR1845" s="401"/>
      <c r="NHS1845" s="401"/>
      <c r="NHT1845" s="401"/>
      <c r="NHU1845" s="401"/>
      <c r="NHV1845" s="401"/>
      <c r="NHW1845" s="401"/>
      <c r="NHX1845" s="401"/>
      <c r="NHY1845" s="401"/>
      <c r="NHZ1845" s="401"/>
      <c r="NIA1845" s="401"/>
      <c r="NIB1845" s="401"/>
      <c r="NIC1845" s="401"/>
      <c r="NID1845" s="401"/>
      <c r="NIE1845" s="401"/>
      <c r="NIF1845" s="401"/>
      <c r="NIG1845" s="401"/>
      <c r="NIH1845" s="401"/>
      <c r="NII1845" s="401"/>
      <c r="NIJ1845" s="401"/>
      <c r="NIK1845" s="401"/>
      <c r="NIL1845" s="401"/>
      <c r="NIM1845" s="401"/>
      <c r="NIN1845" s="401"/>
      <c r="NIO1845" s="401"/>
      <c r="NIP1845" s="401"/>
      <c r="NIQ1845" s="401"/>
      <c r="NIR1845" s="401"/>
      <c r="NIS1845" s="401"/>
      <c r="NIT1845" s="401"/>
      <c r="NIU1845" s="401"/>
      <c r="NIV1845" s="401"/>
      <c r="NIW1845" s="401"/>
      <c r="NIX1845" s="401"/>
      <c r="NIY1845" s="401"/>
      <c r="NIZ1845" s="401"/>
      <c r="NJA1845" s="401"/>
      <c r="NJB1845" s="401"/>
      <c r="NJC1845" s="401"/>
      <c r="NJD1845" s="401"/>
      <c r="NJE1845" s="401"/>
      <c r="NJF1845" s="401"/>
      <c r="NJG1845" s="401"/>
      <c r="NJH1845" s="401"/>
      <c r="NJI1845" s="401"/>
      <c r="NJJ1845" s="401"/>
      <c r="NJK1845" s="401"/>
      <c r="NJL1845" s="401"/>
      <c r="NJM1845" s="401"/>
      <c r="NJN1845" s="401"/>
      <c r="NJO1845" s="401"/>
      <c r="NJP1845" s="401"/>
      <c r="NJQ1845" s="401"/>
      <c r="NJR1845" s="401"/>
      <c r="NJS1845" s="401"/>
      <c r="NJT1845" s="401"/>
      <c r="NJU1845" s="401"/>
      <c r="NJV1845" s="401"/>
      <c r="NJW1845" s="401"/>
      <c r="NJX1845" s="401"/>
      <c r="NJY1845" s="401"/>
      <c r="NJZ1845" s="401"/>
      <c r="NKA1845" s="401"/>
      <c r="NKB1845" s="401"/>
      <c r="NKC1845" s="401"/>
      <c r="NKD1845" s="401"/>
      <c r="NKE1845" s="401"/>
      <c r="NKF1845" s="401"/>
      <c r="NKG1845" s="401"/>
      <c r="NKH1845" s="401"/>
      <c r="NKI1845" s="401"/>
      <c r="NKJ1845" s="401"/>
      <c r="NKK1845" s="401"/>
      <c r="NKL1845" s="401"/>
      <c r="NKM1845" s="401"/>
      <c r="NKN1845" s="401"/>
      <c r="NKO1845" s="401"/>
      <c r="NKP1845" s="401"/>
      <c r="NKQ1845" s="401"/>
      <c r="NKR1845" s="401"/>
      <c r="NKS1845" s="401"/>
      <c r="NKT1845" s="401"/>
      <c r="NKU1845" s="401"/>
      <c r="NKV1845" s="401"/>
      <c r="NKW1845" s="401"/>
      <c r="NKX1845" s="401"/>
      <c r="NKY1845" s="401"/>
      <c r="NKZ1845" s="401"/>
      <c r="NLA1845" s="401"/>
      <c r="NLB1845" s="401"/>
      <c r="NLC1845" s="401"/>
      <c r="NLD1845" s="401"/>
      <c r="NLE1845" s="401"/>
      <c r="NLF1845" s="401"/>
      <c r="NLG1845" s="401"/>
      <c r="NLH1845" s="401"/>
      <c r="NLI1845" s="401"/>
      <c r="NLJ1845" s="401"/>
      <c r="NLK1845" s="401"/>
      <c r="NLL1845" s="401"/>
      <c r="NLM1845" s="401"/>
      <c r="NLN1845" s="401"/>
      <c r="NLO1845" s="401"/>
      <c r="NLP1845" s="401"/>
      <c r="NLQ1845" s="401"/>
      <c r="NLR1845" s="401"/>
      <c r="NLS1845" s="401"/>
      <c r="NLT1845" s="401"/>
      <c r="NLU1845" s="401"/>
      <c r="NLV1845" s="401"/>
      <c r="NLW1845" s="401"/>
      <c r="NLX1845" s="401"/>
      <c r="NLY1845" s="401"/>
      <c r="NLZ1845" s="401"/>
      <c r="NMA1845" s="401"/>
      <c r="NMB1845" s="401"/>
      <c r="NMC1845" s="401"/>
      <c r="NMD1845" s="401"/>
      <c r="NME1845" s="401"/>
      <c r="NMF1845" s="401"/>
      <c r="NMG1845" s="401"/>
      <c r="NMH1845" s="401"/>
      <c r="NMI1845" s="401"/>
      <c r="NMJ1845" s="401"/>
      <c r="NMK1845" s="401"/>
      <c r="NML1845" s="401"/>
      <c r="NMM1845" s="401"/>
      <c r="NMN1845" s="401"/>
      <c r="NMO1845" s="401"/>
      <c r="NMP1845" s="401"/>
      <c r="NMQ1845" s="401"/>
      <c r="NMR1845" s="401"/>
      <c r="NMS1845" s="401"/>
      <c r="NMT1845" s="401"/>
      <c r="NMU1845" s="401"/>
      <c r="NMV1845" s="401"/>
      <c r="NMW1845" s="401"/>
      <c r="NMX1845" s="401"/>
      <c r="NMY1845" s="401"/>
      <c r="NMZ1845" s="401"/>
      <c r="NNA1845" s="401"/>
      <c r="NNB1845" s="401"/>
      <c r="NNC1845" s="401"/>
      <c r="NND1845" s="401"/>
      <c r="NNE1845" s="401"/>
      <c r="NNF1845" s="401"/>
      <c r="NNG1845" s="401"/>
      <c r="NNH1845" s="401"/>
      <c r="NNI1845" s="401"/>
      <c r="NNJ1845" s="401"/>
      <c r="NNK1845" s="401"/>
      <c r="NNL1845" s="401"/>
      <c r="NNM1845" s="401"/>
      <c r="NNN1845" s="401"/>
      <c r="NNO1845" s="401"/>
      <c r="NNP1845" s="401"/>
      <c r="NNQ1845" s="401"/>
      <c r="NNR1845" s="401"/>
      <c r="NNS1845" s="401"/>
      <c r="NNT1845" s="401"/>
      <c r="NNU1845" s="401"/>
      <c r="NNV1845" s="401"/>
      <c r="NNW1845" s="401"/>
      <c r="NNX1845" s="401"/>
      <c r="NNY1845" s="401"/>
      <c r="NNZ1845" s="401"/>
      <c r="NOA1845" s="401"/>
      <c r="NOB1845" s="401"/>
      <c r="NOC1845" s="401"/>
      <c r="NOD1845" s="401"/>
      <c r="NOE1845" s="401"/>
      <c r="NOF1845" s="401"/>
      <c r="NOG1845" s="401"/>
      <c r="NOH1845" s="401"/>
      <c r="NOI1845" s="401"/>
      <c r="NOJ1845" s="401"/>
      <c r="NOK1845" s="401"/>
      <c r="NOL1845" s="401"/>
      <c r="NOM1845" s="401"/>
      <c r="NON1845" s="401"/>
      <c r="NOO1845" s="401"/>
      <c r="NOP1845" s="401"/>
      <c r="NOQ1845" s="401"/>
      <c r="NOR1845" s="401"/>
      <c r="NOS1845" s="401"/>
      <c r="NOT1845" s="401"/>
      <c r="NOU1845" s="401"/>
      <c r="NOV1845" s="401"/>
      <c r="NOW1845" s="401"/>
      <c r="NOX1845" s="401"/>
      <c r="NOY1845" s="401"/>
      <c r="NOZ1845" s="401"/>
      <c r="NPA1845" s="401"/>
      <c r="NPB1845" s="401"/>
      <c r="NPC1845" s="401"/>
      <c r="NPD1845" s="401"/>
      <c r="NPE1845" s="401"/>
      <c r="NPF1845" s="401"/>
      <c r="NPG1845" s="401"/>
      <c r="NPH1845" s="401"/>
      <c r="NPI1845" s="401"/>
      <c r="NPJ1845" s="401"/>
      <c r="NPK1845" s="401"/>
      <c r="NPL1845" s="401"/>
      <c r="NPM1845" s="401"/>
      <c r="NPN1845" s="401"/>
      <c r="NPO1845" s="401"/>
      <c r="NPP1845" s="401"/>
      <c r="NPQ1845" s="401"/>
      <c r="NPR1845" s="401"/>
      <c r="NPS1845" s="401"/>
      <c r="NPT1845" s="401"/>
      <c r="NPU1845" s="401"/>
      <c r="NPV1845" s="401"/>
      <c r="NPW1845" s="401"/>
      <c r="NPX1845" s="401"/>
      <c r="NPY1845" s="401"/>
      <c r="NPZ1845" s="401"/>
      <c r="NQA1845" s="401"/>
      <c r="NQB1845" s="401"/>
      <c r="NQC1845" s="401"/>
      <c r="NQD1845" s="401"/>
      <c r="NQE1845" s="401"/>
      <c r="NQF1845" s="401"/>
      <c r="NQG1845" s="401"/>
      <c r="NQH1845" s="401"/>
      <c r="NQI1845" s="401"/>
      <c r="NQJ1845" s="401"/>
      <c r="NQK1845" s="401"/>
      <c r="NQL1845" s="401"/>
      <c r="NQM1845" s="401"/>
      <c r="NQN1845" s="401"/>
      <c r="NQO1845" s="401"/>
      <c r="NQP1845" s="401"/>
      <c r="NQQ1845" s="401"/>
      <c r="NQR1845" s="401"/>
      <c r="NQS1845" s="401"/>
      <c r="NQT1845" s="401"/>
      <c r="NQU1845" s="401"/>
      <c r="NQV1845" s="401"/>
      <c r="NQW1845" s="401"/>
      <c r="NQX1845" s="401"/>
      <c r="NQY1845" s="401"/>
      <c r="NQZ1845" s="401"/>
      <c r="NRA1845" s="401"/>
      <c r="NRB1845" s="401"/>
      <c r="NRC1845" s="401"/>
      <c r="NRD1845" s="401"/>
      <c r="NRE1845" s="401"/>
      <c r="NRF1845" s="401"/>
      <c r="NRG1845" s="401"/>
      <c r="NRH1845" s="401"/>
      <c r="NRI1845" s="401"/>
      <c r="NRJ1845" s="401"/>
      <c r="NRK1845" s="401"/>
      <c r="NRL1845" s="401"/>
      <c r="NRM1845" s="401"/>
      <c r="NRN1845" s="401"/>
      <c r="NRO1845" s="401"/>
      <c r="NRP1845" s="401"/>
      <c r="NRQ1845" s="401"/>
      <c r="NRR1845" s="401"/>
      <c r="NRS1845" s="401"/>
      <c r="NRT1845" s="401"/>
      <c r="NRU1845" s="401"/>
      <c r="NRV1845" s="401"/>
      <c r="NRW1845" s="401"/>
      <c r="NRX1845" s="401"/>
      <c r="NRY1845" s="401"/>
      <c r="NRZ1845" s="401"/>
      <c r="NSA1845" s="401"/>
      <c r="NSB1845" s="401"/>
      <c r="NSC1845" s="401"/>
      <c r="NSD1845" s="401"/>
      <c r="NSE1845" s="401"/>
      <c r="NSF1845" s="401"/>
      <c r="NSG1845" s="401"/>
      <c r="NSH1845" s="401"/>
      <c r="NSI1845" s="401"/>
      <c r="NSJ1845" s="401"/>
      <c r="NSK1845" s="401"/>
      <c r="NSL1845" s="401"/>
      <c r="NSM1845" s="401"/>
      <c r="NSN1845" s="401"/>
      <c r="NSO1845" s="401"/>
      <c r="NSP1845" s="401"/>
      <c r="NSQ1845" s="401"/>
      <c r="NSR1845" s="401"/>
      <c r="NSS1845" s="401"/>
      <c r="NST1845" s="401"/>
      <c r="NSU1845" s="401"/>
      <c r="NSV1845" s="401"/>
      <c r="NSW1845" s="401"/>
      <c r="NSX1845" s="401"/>
      <c r="NSY1845" s="401"/>
      <c r="NSZ1845" s="401"/>
      <c r="NTA1845" s="401"/>
      <c r="NTB1845" s="401"/>
      <c r="NTC1845" s="401"/>
      <c r="NTD1845" s="401"/>
      <c r="NTE1845" s="401"/>
      <c r="NTF1845" s="401"/>
      <c r="NTG1845" s="401"/>
      <c r="NTH1845" s="401"/>
      <c r="NTI1845" s="401"/>
      <c r="NTJ1845" s="401"/>
      <c r="NTK1845" s="401"/>
      <c r="NTL1845" s="401"/>
      <c r="NTM1845" s="401"/>
      <c r="NTN1845" s="401"/>
      <c r="NTO1845" s="401"/>
      <c r="NTP1845" s="401"/>
      <c r="NTQ1845" s="401"/>
      <c r="NTR1845" s="401"/>
      <c r="NTS1845" s="401"/>
      <c r="NTT1845" s="401"/>
      <c r="NTU1845" s="401"/>
      <c r="NTV1845" s="401"/>
      <c r="NTW1845" s="401"/>
      <c r="NTX1845" s="401"/>
      <c r="NTY1845" s="401"/>
      <c r="NTZ1845" s="401"/>
      <c r="NUA1845" s="401"/>
      <c r="NUB1845" s="401"/>
      <c r="NUC1845" s="401"/>
      <c r="NUD1845" s="401"/>
      <c r="NUE1845" s="401"/>
      <c r="NUF1845" s="401"/>
      <c r="NUG1845" s="401"/>
      <c r="NUH1845" s="401"/>
      <c r="NUI1845" s="401"/>
      <c r="NUJ1845" s="401"/>
      <c r="NUK1845" s="401"/>
      <c r="NUL1845" s="401"/>
      <c r="NUM1845" s="401"/>
      <c r="NUN1845" s="401"/>
      <c r="NUO1845" s="401"/>
      <c r="NUP1845" s="401"/>
      <c r="NUQ1845" s="401"/>
      <c r="NUR1845" s="401"/>
      <c r="NUS1845" s="401"/>
      <c r="NUT1845" s="401"/>
      <c r="NUU1845" s="401"/>
      <c r="NUV1845" s="401"/>
      <c r="NUW1845" s="401"/>
      <c r="NUX1845" s="401"/>
      <c r="NUY1845" s="401"/>
      <c r="NUZ1845" s="401"/>
      <c r="NVA1845" s="401"/>
      <c r="NVB1845" s="401"/>
      <c r="NVC1845" s="401"/>
      <c r="NVD1845" s="401"/>
      <c r="NVE1845" s="401"/>
      <c r="NVF1845" s="401"/>
      <c r="NVG1845" s="401"/>
      <c r="NVH1845" s="401"/>
      <c r="NVI1845" s="401"/>
      <c r="NVJ1845" s="401"/>
      <c r="NVK1845" s="401"/>
      <c r="NVL1845" s="401"/>
      <c r="NVM1845" s="401"/>
      <c r="NVN1845" s="401"/>
      <c r="NVO1845" s="401"/>
      <c r="NVP1845" s="401"/>
      <c r="NVQ1845" s="401"/>
      <c r="NVR1845" s="401"/>
      <c r="NVS1845" s="401"/>
      <c r="NVT1845" s="401"/>
      <c r="NVU1845" s="401"/>
      <c r="NVV1845" s="401"/>
      <c r="NVW1845" s="401"/>
      <c r="NVX1845" s="401"/>
      <c r="NVY1845" s="401"/>
      <c r="NVZ1845" s="401"/>
      <c r="NWA1845" s="401"/>
      <c r="NWB1845" s="401"/>
      <c r="NWC1845" s="401"/>
      <c r="NWD1845" s="401"/>
      <c r="NWE1845" s="401"/>
      <c r="NWF1845" s="401"/>
      <c r="NWG1845" s="401"/>
      <c r="NWH1845" s="401"/>
      <c r="NWI1845" s="401"/>
      <c r="NWJ1845" s="401"/>
      <c r="NWK1845" s="401"/>
      <c r="NWL1845" s="401"/>
      <c r="NWM1845" s="401"/>
      <c r="NWN1845" s="401"/>
      <c r="NWO1845" s="401"/>
      <c r="NWP1845" s="401"/>
      <c r="NWQ1845" s="401"/>
      <c r="NWR1845" s="401"/>
      <c r="NWS1845" s="401"/>
      <c r="NWT1845" s="401"/>
      <c r="NWU1845" s="401"/>
      <c r="NWV1845" s="401"/>
      <c r="NWW1845" s="401"/>
      <c r="NWX1845" s="401"/>
      <c r="NWY1845" s="401"/>
      <c r="NWZ1845" s="401"/>
      <c r="NXA1845" s="401"/>
      <c r="NXB1845" s="401"/>
      <c r="NXC1845" s="401"/>
      <c r="NXD1845" s="401"/>
      <c r="NXE1845" s="401"/>
      <c r="NXF1845" s="401"/>
      <c r="NXG1845" s="401"/>
      <c r="NXH1845" s="401"/>
      <c r="NXI1845" s="401"/>
      <c r="NXJ1845" s="401"/>
      <c r="NXK1845" s="401"/>
      <c r="NXL1845" s="401"/>
      <c r="NXM1845" s="401"/>
      <c r="NXN1845" s="401"/>
      <c r="NXO1845" s="401"/>
      <c r="NXP1845" s="401"/>
      <c r="NXQ1845" s="401"/>
      <c r="NXR1845" s="401"/>
      <c r="NXS1845" s="401"/>
      <c r="NXT1845" s="401"/>
      <c r="NXU1845" s="401"/>
      <c r="NXV1845" s="401"/>
      <c r="NXW1845" s="401"/>
      <c r="NXX1845" s="401"/>
      <c r="NXY1845" s="401"/>
      <c r="NXZ1845" s="401"/>
      <c r="NYA1845" s="401"/>
      <c r="NYB1845" s="401"/>
      <c r="NYC1845" s="401"/>
      <c r="NYD1845" s="401"/>
      <c r="NYE1845" s="401"/>
      <c r="NYF1845" s="401"/>
      <c r="NYG1845" s="401"/>
      <c r="NYH1845" s="401"/>
      <c r="NYI1845" s="401"/>
      <c r="NYJ1845" s="401"/>
      <c r="NYK1845" s="401"/>
      <c r="NYL1845" s="401"/>
      <c r="NYM1845" s="401"/>
      <c r="NYN1845" s="401"/>
      <c r="NYO1845" s="401"/>
      <c r="NYP1845" s="401"/>
      <c r="NYQ1845" s="401"/>
      <c r="NYR1845" s="401"/>
      <c r="NYS1845" s="401"/>
      <c r="NYT1845" s="401"/>
      <c r="NYU1845" s="401"/>
      <c r="NYV1845" s="401"/>
      <c r="NYW1845" s="401"/>
      <c r="NYX1845" s="401"/>
      <c r="NYY1845" s="401"/>
      <c r="NYZ1845" s="401"/>
      <c r="NZA1845" s="401"/>
      <c r="NZB1845" s="401"/>
      <c r="NZC1845" s="401"/>
      <c r="NZD1845" s="401"/>
      <c r="NZE1845" s="401"/>
      <c r="NZF1845" s="401"/>
      <c r="NZG1845" s="401"/>
      <c r="NZH1845" s="401"/>
      <c r="NZI1845" s="401"/>
      <c r="NZJ1845" s="401"/>
      <c r="NZK1845" s="401"/>
      <c r="NZL1845" s="401"/>
      <c r="NZM1845" s="401"/>
      <c r="NZN1845" s="401"/>
      <c r="NZO1845" s="401"/>
      <c r="NZP1845" s="401"/>
      <c r="NZQ1845" s="401"/>
      <c r="NZR1845" s="401"/>
      <c r="NZS1845" s="401"/>
      <c r="NZT1845" s="401"/>
      <c r="NZU1845" s="401"/>
      <c r="NZV1845" s="401"/>
      <c r="NZW1845" s="401"/>
      <c r="NZX1845" s="401"/>
      <c r="NZY1845" s="401"/>
      <c r="NZZ1845" s="401"/>
      <c r="OAA1845" s="401"/>
      <c r="OAB1845" s="401"/>
      <c r="OAC1845" s="401"/>
      <c r="OAD1845" s="401"/>
      <c r="OAE1845" s="401"/>
      <c r="OAF1845" s="401"/>
      <c r="OAG1845" s="401"/>
      <c r="OAH1845" s="401"/>
      <c r="OAI1845" s="401"/>
      <c r="OAJ1845" s="401"/>
      <c r="OAK1845" s="401"/>
      <c r="OAL1845" s="401"/>
      <c r="OAM1845" s="401"/>
      <c r="OAN1845" s="401"/>
      <c r="OAO1845" s="401"/>
      <c r="OAP1845" s="401"/>
      <c r="OAQ1845" s="401"/>
      <c r="OAR1845" s="401"/>
      <c r="OAS1845" s="401"/>
      <c r="OAT1845" s="401"/>
      <c r="OAU1845" s="401"/>
      <c r="OAV1845" s="401"/>
      <c r="OAW1845" s="401"/>
      <c r="OAX1845" s="401"/>
      <c r="OAY1845" s="401"/>
      <c r="OAZ1845" s="401"/>
      <c r="OBA1845" s="401"/>
      <c r="OBB1845" s="401"/>
      <c r="OBC1845" s="401"/>
      <c r="OBD1845" s="401"/>
      <c r="OBE1845" s="401"/>
      <c r="OBF1845" s="401"/>
      <c r="OBG1845" s="401"/>
      <c r="OBH1845" s="401"/>
      <c r="OBI1845" s="401"/>
      <c r="OBJ1845" s="401"/>
      <c r="OBK1845" s="401"/>
      <c r="OBL1845" s="401"/>
      <c r="OBM1845" s="401"/>
      <c r="OBN1845" s="401"/>
      <c r="OBO1845" s="401"/>
      <c r="OBP1845" s="401"/>
      <c r="OBQ1845" s="401"/>
      <c r="OBR1845" s="401"/>
      <c r="OBS1845" s="401"/>
      <c r="OBT1845" s="401"/>
      <c r="OBU1845" s="401"/>
      <c r="OBV1845" s="401"/>
      <c r="OBW1845" s="401"/>
      <c r="OBX1845" s="401"/>
      <c r="OBY1845" s="401"/>
      <c r="OBZ1845" s="401"/>
      <c r="OCA1845" s="401"/>
      <c r="OCB1845" s="401"/>
      <c r="OCC1845" s="401"/>
      <c r="OCD1845" s="401"/>
      <c r="OCE1845" s="401"/>
      <c r="OCF1845" s="401"/>
      <c r="OCG1845" s="401"/>
      <c r="OCH1845" s="401"/>
      <c r="OCI1845" s="401"/>
      <c r="OCJ1845" s="401"/>
      <c r="OCK1845" s="401"/>
      <c r="OCL1845" s="401"/>
      <c r="OCM1845" s="401"/>
      <c r="OCN1845" s="401"/>
      <c r="OCO1845" s="401"/>
      <c r="OCP1845" s="401"/>
      <c r="OCQ1845" s="401"/>
      <c r="OCR1845" s="401"/>
      <c r="OCS1845" s="401"/>
      <c r="OCT1845" s="401"/>
      <c r="OCU1845" s="401"/>
      <c r="OCV1845" s="401"/>
      <c r="OCW1845" s="401"/>
      <c r="OCX1845" s="401"/>
      <c r="OCY1845" s="401"/>
      <c r="OCZ1845" s="401"/>
      <c r="ODA1845" s="401"/>
      <c r="ODB1845" s="401"/>
      <c r="ODC1845" s="401"/>
      <c r="ODD1845" s="401"/>
      <c r="ODE1845" s="401"/>
      <c r="ODF1845" s="401"/>
      <c r="ODG1845" s="401"/>
      <c r="ODH1845" s="401"/>
      <c r="ODI1845" s="401"/>
      <c r="ODJ1845" s="401"/>
      <c r="ODK1845" s="401"/>
      <c r="ODL1845" s="401"/>
      <c r="ODM1845" s="401"/>
      <c r="ODN1845" s="401"/>
      <c r="ODO1845" s="401"/>
      <c r="ODP1845" s="401"/>
      <c r="ODQ1845" s="401"/>
      <c r="ODR1845" s="401"/>
      <c r="ODS1845" s="401"/>
      <c r="ODT1845" s="401"/>
      <c r="ODU1845" s="401"/>
      <c r="ODV1845" s="401"/>
      <c r="ODW1845" s="401"/>
      <c r="ODX1845" s="401"/>
      <c r="ODY1845" s="401"/>
      <c r="ODZ1845" s="401"/>
      <c r="OEA1845" s="401"/>
      <c r="OEB1845" s="401"/>
      <c r="OEC1845" s="401"/>
      <c r="OED1845" s="401"/>
      <c r="OEE1845" s="401"/>
      <c r="OEF1845" s="401"/>
      <c r="OEG1845" s="401"/>
      <c r="OEH1845" s="401"/>
      <c r="OEI1845" s="401"/>
      <c r="OEJ1845" s="401"/>
      <c r="OEK1845" s="401"/>
      <c r="OEL1845" s="401"/>
      <c r="OEM1845" s="401"/>
      <c r="OEN1845" s="401"/>
      <c r="OEO1845" s="401"/>
      <c r="OEP1845" s="401"/>
      <c r="OEQ1845" s="401"/>
      <c r="OER1845" s="401"/>
      <c r="OES1845" s="401"/>
      <c r="OET1845" s="401"/>
      <c r="OEU1845" s="401"/>
      <c r="OEV1845" s="401"/>
      <c r="OEW1845" s="401"/>
      <c r="OEX1845" s="401"/>
      <c r="OEY1845" s="401"/>
      <c r="OEZ1845" s="401"/>
      <c r="OFA1845" s="401"/>
      <c r="OFB1845" s="401"/>
      <c r="OFC1845" s="401"/>
      <c r="OFD1845" s="401"/>
      <c r="OFE1845" s="401"/>
      <c r="OFF1845" s="401"/>
      <c r="OFG1845" s="401"/>
      <c r="OFH1845" s="401"/>
      <c r="OFI1845" s="401"/>
      <c r="OFJ1845" s="401"/>
      <c r="OFK1845" s="401"/>
      <c r="OFL1845" s="401"/>
      <c r="OFM1845" s="401"/>
      <c r="OFN1845" s="401"/>
      <c r="OFO1845" s="401"/>
      <c r="OFP1845" s="401"/>
      <c r="OFQ1845" s="401"/>
      <c r="OFR1845" s="401"/>
      <c r="OFS1845" s="401"/>
      <c r="OFT1845" s="401"/>
      <c r="OFU1845" s="401"/>
      <c r="OFV1845" s="401"/>
      <c r="OFW1845" s="401"/>
      <c r="OFX1845" s="401"/>
      <c r="OFY1845" s="401"/>
      <c r="OFZ1845" s="401"/>
      <c r="OGA1845" s="401"/>
      <c r="OGB1845" s="401"/>
      <c r="OGC1845" s="401"/>
      <c r="OGD1845" s="401"/>
      <c r="OGE1845" s="401"/>
      <c r="OGF1845" s="401"/>
      <c r="OGG1845" s="401"/>
      <c r="OGH1845" s="401"/>
      <c r="OGI1845" s="401"/>
      <c r="OGJ1845" s="401"/>
      <c r="OGK1845" s="401"/>
      <c r="OGL1845" s="401"/>
      <c r="OGM1845" s="401"/>
      <c r="OGN1845" s="401"/>
      <c r="OGO1845" s="401"/>
      <c r="OGP1845" s="401"/>
      <c r="OGQ1845" s="401"/>
      <c r="OGR1845" s="401"/>
      <c r="OGS1845" s="401"/>
      <c r="OGT1845" s="401"/>
      <c r="OGU1845" s="401"/>
      <c r="OGV1845" s="401"/>
      <c r="OGW1845" s="401"/>
      <c r="OGX1845" s="401"/>
      <c r="OGY1845" s="401"/>
      <c r="OGZ1845" s="401"/>
      <c r="OHA1845" s="401"/>
      <c r="OHB1845" s="401"/>
      <c r="OHC1845" s="401"/>
      <c r="OHD1845" s="401"/>
      <c r="OHE1845" s="401"/>
      <c r="OHF1845" s="401"/>
      <c r="OHG1845" s="401"/>
      <c r="OHH1845" s="401"/>
      <c r="OHI1845" s="401"/>
      <c r="OHJ1845" s="401"/>
      <c r="OHK1845" s="401"/>
      <c r="OHL1845" s="401"/>
      <c r="OHM1845" s="401"/>
      <c r="OHN1845" s="401"/>
      <c r="OHO1845" s="401"/>
      <c r="OHP1845" s="401"/>
      <c r="OHQ1845" s="401"/>
      <c r="OHR1845" s="401"/>
      <c r="OHS1845" s="401"/>
      <c r="OHT1845" s="401"/>
      <c r="OHU1845" s="401"/>
      <c r="OHV1845" s="401"/>
      <c r="OHW1845" s="401"/>
      <c r="OHX1845" s="401"/>
      <c r="OHY1845" s="401"/>
      <c r="OHZ1845" s="401"/>
      <c r="OIA1845" s="401"/>
      <c r="OIB1845" s="401"/>
      <c r="OIC1845" s="401"/>
      <c r="OID1845" s="401"/>
      <c r="OIE1845" s="401"/>
      <c r="OIF1845" s="401"/>
      <c r="OIG1845" s="401"/>
      <c r="OIH1845" s="401"/>
      <c r="OII1845" s="401"/>
      <c r="OIJ1845" s="401"/>
      <c r="OIK1845" s="401"/>
      <c r="OIL1845" s="401"/>
      <c r="OIM1845" s="401"/>
      <c r="OIN1845" s="401"/>
      <c r="OIO1845" s="401"/>
      <c r="OIP1845" s="401"/>
      <c r="OIQ1845" s="401"/>
      <c r="OIR1845" s="401"/>
      <c r="OIS1845" s="401"/>
      <c r="OIT1845" s="401"/>
      <c r="OIU1845" s="401"/>
      <c r="OIV1845" s="401"/>
      <c r="OIW1845" s="401"/>
      <c r="OIX1845" s="401"/>
      <c r="OIY1845" s="401"/>
      <c r="OIZ1845" s="401"/>
      <c r="OJA1845" s="401"/>
      <c r="OJB1845" s="401"/>
      <c r="OJC1845" s="401"/>
      <c r="OJD1845" s="401"/>
      <c r="OJE1845" s="401"/>
      <c r="OJF1845" s="401"/>
      <c r="OJG1845" s="401"/>
      <c r="OJH1845" s="401"/>
      <c r="OJI1845" s="401"/>
      <c r="OJJ1845" s="401"/>
      <c r="OJK1845" s="401"/>
      <c r="OJL1845" s="401"/>
      <c r="OJM1845" s="401"/>
      <c r="OJN1845" s="401"/>
      <c r="OJO1845" s="401"/>
      <c r="OJP1845" s="401"/>
      <c r="OJQ1845" s="401"/>
      <c r="OJR1845" s="401"/>
      <c r="OJS1845" s="401"/>
      <c r="OJT1845" s="401"/>
      <c r="OJU1845" s="401"/>
      <c r="OJV1845" s="401"/>
      <c r="OJW1845" s="401"/>
      <c r="OJX1845" s="401"/>
      <c r="OJY1845" s="401"/>
      <c r="OJZ1845" s="401"/>
      <c r="OKA1845" s="401"/>
      <c r="OKB1845" s="401"/>
      <c r="OKC1845" s="401"/>
      <c r="OKD1845" s="401"/>
      <c r="OKE1845" s="401"/>
      <c r="OKF1845" s="401"/>
      <c r="OKG1845" s="401"/>
      <c r="OKH1845" s="401"/>
      <c r="OKI1845" s="401"/>
      <c r="OKJ1845" s="401"/>
      <c r="OKK1845" s="401"/>
      <c r="OKL1845" s="401"/>
      <c r="OKM1845" s="401"/>
      <c r="OKN1845" s="401"/>
      <c r="OKO1845" s="401"/>
      <c r="OKP1845" s="401"/>
      <c r="OKQ1845" s="401"/>
      <c r="OKR1845" s="401"/>
      <c r="OKS1845" s="401"/>
      <c r="OKT1845" s="401"/>
      <c r="OKU1845" s="401"/>
      <c r="OKV1845" s="401"/>
      <c r="OKW1845" s="401"/>
      <c r="OKX1845" s="401"/>
      <c r="OKY1845" s="401"/>
      <c r="OKZ1845" s="401"/>
      <c r="OLA1845" s="401"/>
      <c r="OLB1845" s="401"/>
      <c r="OLC1845" s="401"/>
      <c r="OLD1845" s="401"/>
      <c r="OLE1845" s="401"/>
      <c r="OLF1845" s="401"/>
      <c r="OLG1845" s="401"/>
      <c r="OLH1845" s="401"/>
      <c r="OLI1845" s="401"/>
      <c r="OLJ1845" s="401"/>
      <c r="OLK1845" s="401"/>
      <c r="OLL1845" s="401"/>
      <c r="OLM1845" s="401"/>
      <c r="OLN1845" s="401"/>
      <c r="OLO1845" s="401"/>
      <c r="OLP1845" s="401"/>
      <c r="OLQ1845" s="401"/>
      <c r="OLR1845" s="401"/>
      <c r="OLS1845" s="401"/>
      <c r="OLT1845" s="401"/>
      <c r="OLU1845" s="401"/>
      <c r="OLV1845" s="401"/>
      <c r="OLW1845" s="401"/>
      <c r="OLX1845" s="401"/>
      <c r="OLY1845" s="401"/>
      <c r="OLZ1845" s="401"/>
      <c r="OMA1845" s="401"/>
      <c r="OMB1845" s="401"/>
      <c r="OMC1845" s="401"/>
      <c r="OMD1845" s="401"/>
      <c r="OME1845" s="401"/>
      <c r="OMF1845" s="401"/>
      <c r="OMG1845" s="401"/>
      <c r="OMH1845" s="401"/>
      <c r="OMI1845" s="401"/>
      <c r="OMJ1845" s="401"/>
      <c r="OMK1845" s="401"/>
      <c r="OML1845" s="401"/>
      <c r="OMM1845" s="401"/>
      <c r="OMN1845" s="401"/>
      <c r="OMO1845" s="401"/>
      <c r="OMP1845" s="401"/>
      <c r="OMQ1845" s="401"/>
      <c r="OMR1845" s="401"/>
      <c r="OMS1845" s="401"/>
      <c r="OMT1845" s="401"/>
      <c r="OMU1845" s="401"/>
      <c r="OMV1845" s="401"/>
      <c r="OMW1845" s="401"/>
      <c r="OMX1845" s="401"/>
      <c r="OMY1845" s="401"/>
      <c r="OMZ1845" s="401"/>
      <c r="ONA1845" s="401"/>
      <c r="ONB1845" s="401"/>
      <c r="ONC1845" s="401"/>
      <c r="OND1845" s="401"/>
      <c r="ONE1845" s="401"/>
      <c r="ONF1845" s="401"/>
      <c r="ONG1845" s="401"/>
      <c r="ONH1845" s="401"/>
      <c r="ONI1845" s="401"/>
      <c r="ONJ1845" s="401"/>
      <c r="ONK1845" s="401"/>
      <c r="ONL1845" s="401"/>
      <c r="ONM1845" s="401"/>
      <c r="ONN1845" s="401"/>
      <c r="ONO1845" s="401"/>
      <c r="ONP1845" s="401"/>
      <c r="ONQ1845" s="401"/>
      <c r="ONR1845" s="401"/>
      <c r="ONS1845" s="401"/>
      <c r="ONT1845" s="401"/>
      <c r="ONU1845" s="401"/>
      <c r="ONV1845" s="401"/>
      <c r="ONW1845" s="401"/>
      <c r="ONX1845" s="401"/>
      <c r="ONY1845" s="401"/>
      <c r="ONZ1845" s="401"/>
      <c r="OOA1845" s="401"/>
      <c r="OOB1845" s="401"/>
      <c r="OOC1845" s="401"/>
      <c r="OOD1845" s="401"/>
      <c r="OOE1845" s="401"/>
      <c r="OOF1845" s="401"/>
      <c r="OOG1845" s="401"/>
      <c r="OOH1845" s="401"/>
      <c r="OOI1845" s="401"/>
      <c r="OOJ1845" s="401"/>
      <c r="OOK1845" s="401"/>
      <c r="OOL1845" s="401"/>
      <c r="OOM1845" s="401"/>
      <c r="OON1845" s="401"/>
      <c r="OOO1845" s="401"/>
      <c r="OOP1845" s="401"/>
      <c r="OOQ1845" s="401"/>
      <c r="OOR1845" s="401"/>
      <c r="OOS1845" s="401"/>
      <c r="OOT1845" s="401"/>
      <c r="OOU1845" s="401"/>
      <c r="OOV1845" s="401"/>
      <c r="OOW1845" s="401"/>
      <c r="OOX1845" s="401"/>
      <c r="OOY1845" s="401"/>
      <c r="OOZ1845" s="401"/>
      <c r="OPA1845" s="401"/>
      <c r="OPB1845" s="401"/>
      <c r="OPC1845" s="401"/>
      <c r="OPD1845" s="401"/>
      <c r="OPE1845" s="401"/>
      <c r="OPF1845" s="401"/>
      <c r="OPG1845" s="401"/>
      <c r="OPH1845" s="401"/>
      <c r="OPI1845" s="401"/>
      <c r="OPJ1845" s="401"/>
      <c r="OPK1845" s="401"/>
      <c r="OPL1845" s="401"/>
      <c r="OPM1845" s="401"/>
      <c r="OPN1845" s="401"/>
      <c r="OPO1845" s="401"/>
      <c r="OPP1845" s="401"/>
      <c r="OPQ1845" s="401"/>
      <c r="OPR1845" s="401"/>
      <c r="OPS1845" s="401"/>
      <c r="OPT1845" s="401"/>
      <c r="OPU1845" s="401"/>
      <c r="OPV1845" s="401"/>
      <c r="OPW1845" s="401"/>
      <c r="OPX1845" s="401"/>
      <c r="OPY1845" s="401"/>
      <c r="OPZ1845" s="401"/>
      <c r="OQA1845" s="401"/>
      <c r="OQB1845" s="401"/>
      <c r="OQC1845" s="401"/>
      <c r="OQD1845" s="401"/>
      <c r="OQE1845" s="401"/>
      <c r="OQF1845" s="401"/>
      <c r="OQG1845" s="401"/>
      <c r="OQH1845" s="401"/>
      <c r="OQI1845" s="401"/>
      <c r="OQJ1845" s="401"/>
      <c r="OQK1845" s="401"/>
      <c r="OQL1845" s="401"/>
      <c r="OQM1845" s="401"/>
      <c r="OQN1845" s="401"/>
      <c r="OQO1845" s="401"/>
      <c r="OQP1845" s="401"/>
      <c r="OQQ1845" s="401"/>
      <c r="OQR1845" s="401"/>
      <c r="OQS1845" s="401"/>
      <c r="OQT1845" s="401"/>
      <c r="OQU1845" s="401"/>
      <c r="OQV1845" s="401"/>
      <c r="OQW1845" s="401"/>
      <c r="OQX1845" s="401"/>
      <c r="OQY1845" s="401"/>
      <c r="OQZ1845" s="401"/>
      <c r="ORA1845" s="401"/>
      <c r="ORB1845" s="401"/>
      <c r="ORC1845" s="401"/>
      <c r="ORD1845" s="401"/>
      <c r="ORE1845" s="401"/>
      <c r="ORF1845" s="401"/>
      <c r="ORG1845" s="401"/>
      <c r="ORH1845" s="401"/>
      <c r="ORI1845" s="401"/>
      <c r="ORJ1845" s="401"/>
      <c r="ORK1845" s="401"/>
      <c r="ORL1845" s="401"/>
      <c r="ORM1845" s="401"/>
      <c r="ORN1845" s="401"/>
      <c r="ORO1845" s="401"/>
      <c r="ORP1845" s="401"/>
      <c r="ORQ1845" s="401"/>
      <c r="ORR1845" s="401"/>
      <c r="ORS1845" s="401"/>
      <c r="ORT1845" s="401"/>
      <c r="ORU1845" s="401"/>
      <c r="ORV1845" s="401"/>
      <c r="ORW1845" s="401"/>
      <c r="ORX1845" s="401"/>
      <c r="ORY1845" s="401"/>
      <c r="ORZ1845" s="401"/>
      <c r="OSA1845" s="401"/>
      <c r="OSB1845" s="401"/>
      <c r="OSC1845" s="401"/>
      <c r="OSD1845" s="401"/>
      <c r="OSE1845" s="401"/>
      <c r="OSF1845" s="401"/>
      <c r="OSG1845" s="401"/>
      <c r="OSH1845" s="401"/>
      <c r="OSI1845" s="401"/>
      <c r="OSJ1845" s="401"/>
      <c r="OSK1845" s="401"/>
      <c r="OSL1845" s="401"/>
      <c r="OSM1845" s="401"/>
      <c r="OSN1845" s="401"/>
      <c r="OSO1845" s="401"/>
      <c r="OSP1845" s="401"/>
      <c r="OSQ1845" s="401"/>
      <c r="OSR1845" s="401"/>
      <c r="OSS1845" s="401"/>
      <c r="OST1845" s="401"/>
      <c r="OSU1845" s="401"/>
      <c r="OSV1845" s="401"/>
      <c r="OSW1845" s="401"/>
      <c r="OSX1845" s="401"/>
      <c r="OSY1845" s="401"/>
      <c r="OSZ1845" s="401"/>
      <c r="OTA1845" s="401"/>
      <c r="OTB1845" s="401"/>
      <c r="OTC1845" s="401"/>
      <c r="OTD1845" s="401"/>
      <c r="OTE1845" s="401"/>
      <c r="OTF1845" s="401"/>
      <c r="OTG1845" s="401"/>
      <c r="OTH1845" s="401"/>
      <c r="OTI1845" s="401"/>
      <c r="OTJ1845" s="401"/>
      <c r="OTK1845" s="401"/>
      <c r="OTL1845" s="401"/>
      <c r="OTM1845" s="401"/>
      <c r="OTN1845" s="401"/>
      <c r="OTO1845" s="401"/>
      <c r="OTP1845" s="401"/>
      <c r="OTQ1845" s="401"/>
      <c r="OTR1845" s="401"/>
      <c r="OTS1845" s="401"/>
      <c r="OTT1845" s="401"/>
      <c r="OTU1845" s="401"/>
      <c r="OTV1845" s="401"/>
      <c r="OTW1845" s="401"/>
      <c r="OTX1845" s="401"/>
      <c r="OTY1845" s="401"/>
      <c r="OTZ1845" s="401"/>
      <c r="OUA1845" s="401"/>
      <c r="OUB1845" s="401"/>
      <c r="OUC1845" s="401"/>
      <c r="OUD1845" s="401"/>
      <c r="OUE1845" s="401"/>
      <c r="OUF1845" s="401"/>
      <c r="OUG1845" s="401"/>
      <c r="OUH1845" s="401"/>
      <c r="OUI1845" s="401"/>
      <c r="OUJ1845" s="401"/>
      <c r="OUK1845" s="401"/>
      <c r="OUL1845" s="401"/>
      <c r="OUM1845" s="401"/>
      <c r="OUN1845" s="401"/>
      <c r="OUO1845" s="401"/>
      <c r="OUP1845" s="401"/>
      <c r="OUQ1845" s="401"/>
      <c r="OUR1845" s="401"/>
      <c r="OUS1845" s="401"/>
      <c r="OUT1845" s="401"/>
      <c r="OUU1845" s="401"/>
      <c r="OUV1845" s="401"/>
      <c r="OUW1845" s="401"/>
      <c r="OUX1845" s="401"/>
      <c r="OUY1845" s="401"/>
      <c r="OUZ1845" s="401"/>
      <c r="OVA1845" s="401"/>
      <c r="OVB1845" s="401"/>
      <c r="OVC1845" s="401"/>
      <c r="OVD1845" s="401"/>
      <c r="OVE1845" s="401"/>
      <c r="OVF1845" s="401"/>
      <c r="OVG1845" s="401"/>
      <c r="OVH1845" s="401"/>
      <c r="OVI1845" s="401"/>
      <c r="OVJ1845" s="401"/>
      <c r="OVK1845" s="401"/>
      <c r="OVL1845" s="401"/>
      <c r="OVM1845" s="401"/>
      <c r="OVN1845" s="401"/>
      <c r="OVO1845" s="401"/>
      <c r="OVP1845" s="401"/>
      <c r="OVQ1845" s="401"/>
      <c r="OVR1845" s="401"/>
      <c r="OVS1845" s="401"/>
      <c r="OVT1845" s="401"/>
      <c r="OVU1845" s="401"/>
      <c r="OVV1845" s="401"/>
      <c r="OVW1845" s="401"/>
      <c r="OVX1845" s="401"/>
      <c r="OVY1845" s="401"/>
      <c r="OVZ1845" s="401"/>
      <c r="OWA1845" s="401"/>
      <c r="OWB1845" s="401"/>
      <c r="OWC1845" s="401"/>
      <c r="OWD1845" s="401"/>
      <c r="OWE1845" s="401"/>
      <c r="OWF1845" s="401"/>
      <c r="OWG1845" s="401"/>
      <c r="OWH1845" s="401"/>
      <c r="OWI1845" s="401"/>
      <c r="OWJ1845" s="401"/>
      <c r="OWK1845" s="401"/>
      <c r="OWL1845" s="401"/>
      <c r="OWM1845" s="401"/>
      <c r="OWN1845" s="401"/>
      <c r="OWO1845" s="401"/>
      <c r="OWP1845" s="401"/>
      <c r="OWQ1845" s="401"/>
      <c r="OWR1845" s="401"/>
      <c r="OWS1845" s="401"/>
      <c r="OWT1845" s="401"/>
      <c r="OWU1845" s="401"/>
      <c r="OWV1845" s="401"/>
      <c r="OWW1845" s="401"/>
      <c r="OWX1845" s="401"/>
      <c r="OWY1845" s="401"/>
      <c r="OWZ1845" s="401"/>
      <c r="OXA1845" s="401"/>
      <c r="OXB1845" s="401"/>
      <c r="OXC1845" s="401"/>
      <c r="OXD1845" s="401"/>
      <c r="OXE1845" s="401"/>
      <c r="OXF1845" s="401"/>
      <c r="OXG1845" s="401"/>
      <c r="OXH1845" s="401"/>
      <c r="OXI1845" s="401"/>
      <c r="OXJ1845" s="401"/>
      <c r="OXK1845" s="401"/>
      <c r="OXL1845" s="401"/>
      <c r="OXM1845" s="401"/>
      <c r="OXN1845" s="401"/>
      <c r="OXO1845" s="401"/>
      <c r="OXP1845" s="401"/>
      <c r="OXQ1845" s="401"/>
      <c r="OXR1845" s="401"/>
      <c r="OXS1845" s="401"/>
      <c r="OXT1845" s="401"/>
      <c r="OXU1845" s="401"/>
      <c r="OXV1845" s="401"/>
      <c r="OXW1845" s="401"/>
      <c r="OXX1845" s="401"/>
      <c r="OXY1845" s="401"/>
      <c r="OXZ1845" s="401"/>
      <c r="OYA1845" s="401"/>
      <c r="OYB1845" s="401"/>
      <c r="OYC1845" s="401"/>
      <c r="OYD1845" s="401"/>
      <c r="OYE1845" s="401"/>
      <c r="OYF1845" s="401"/>
      <c r="OYG1845" s="401"/>
      <c r="OYH1845" s="401"/>
      <c r="OYI1845" s="401"/>
      <c r="OYJ1845" s="401"/>
      <c r="OYK1845" s="401"/>
      <c r="OYL1845" s="401"/>
      <c r="OYM1845" s="401"/>
      <c r="OYN1845" s="401"/>
      <c r="OYO1845" s="401"/>
      <c r="OYP1845" s="401"/>
      <c r="OYQ1845" s="401"/>
      <c r="OYR1845" s="401"/>
      <c r="OYS1845" s="401"/>
      <c r="OYT1845" s="401"/>
      <c r="OYU1845" s="401"/>
      <c r="OYV1845" s="401"/>
      <c r="OYW1845" s="401"/>
      <c r="OYX1845" s="401"/>
      <c r="OYY1845" s="401"/>
      <c r="OYZ1845" s="401"/>
      <c r="OZA1845" s="401"/>
      <c r="OZB1845" s="401"/>
      <c r="OZC1845" s="401"/>
      <c r="OZD1845" s="401"/>
      <c r="OZE1845" s="401"/>
      <c r="OZF1845" s="401"/>
      <c r="OZG1845" s="401"/>
      <c r="OZH1845" s="401"/>
      <c r="OZI1845" s="401"/>
      <c r="OZJ1845" s="401"/>
      <c r="OZK1845" s="401"/>
      <c r="OZL1845" s="401"/>
      <c r="OZM1845" s="401"/>
      <c r="OZN1845" s="401"/>
      <c r="OZO1845" s="401"/>
      <c r="OZP1845" s="401"/>
      <c r="OZQ1845" s="401"/>
      <c r="OZR1845" s="401"/>
      <c r="OZS1845" s="401"/>
      <c r="OZT1845" s="401"/>
      <c r="OZU1845" s="401"/>
      <c r="OZV1845" s="401"/>
      <c r="OZW1845" s="401"/>
      <c r="OZX1845" s="401"/>
      <c r="OZY1845" s="401"/>
      <c r="OZZ1845" s="401"/>
      <c r="PAA1845" s="401"/>
      <c r="PAB1845" s="401"/>
      <c r="PAC1845" s="401"/>
      <c r="PAD1845" s="401"/>
      <c r="PAE1845" s="401"/>
      <c r="PAF1845" s="401"/>
      <c r="PAG1845" s="401"/>
      <c r="PAH1845" s="401"/>
      <c r="PAI1845" s="401"/>
      <c r="PAJ1845" s="401"/>
      <c r="PAK1845" s="401"/>
      <c r="PAL1845" s="401"/>
      <c r="PAM1845" s="401"/>
      <c r="PAN1845" s="401"/>
      <c r="PAO1845" s="401"/>
      <c r="PAP1845" s="401"/>
      <c r="PAQ1845" s="401"/>
      <c r="PAR1845" s="401"/>
      <c r="PAS1845" s="401"/>
      <c r="PAT1845" s="401"/>
      <c r="PAU1845" s="401"/>
      <c r="PAV1845" s="401"/>
      <c r="PAW1845" s="401"/>
      <c r="PAX1845" s="401"/>
      <c r="PAY1845" s="401"/>
      <c r="PAZ1845" s="401"/>
      <c r="PBA1845" s="401"/>
      <c r="PBB1845" s="401"/>
      <c r="PBC1845" s="401"/>
      <c r="PBD1845" s="401"/>
      <c r="PBE1845" s="401"/>
      <c r="PBF1845" s="401"/>
      <c r="PBG1845" s="401"/>
      <c r="PBH1845" s="401"/>
      <c r="PBI1845" s="401"/>
      <c r="PBJ1845" s="401"/>
      <c r="PBK1845" s="401"/>
      <c r="PBL1845" s="401"/>
      <c r="PBM1845" s="401"/>
      <c r="PBN1845" s="401"/>
      <c r="PBO1845" s="401"/>
      <c r="PBP1845" s="401"/>
      <c r="PBQ1845" s="401"/>
      <c r="PBR1845" s="401"/>
      <c r="PBS1845" s="401"/>
      <c r="PBT1845" s="401"/>
      <c r="PBU1845" s="401"/>
      <c r="PBV1845" s="401"/>
      <c r="PBW1845" s="401"/>
      <c r="PBX1845" s="401"/>
      <c r="PBY1845" s="401"/>
      <c r="PBZ1845" s="401"/>
      <c r="PCA1845" s="401"/>
      <c r="PCB1845" s="401"/>
      <c r="PCC1845" s="401"/>
      <c r="PCD1845" s="401"/>
      <c r="PCE1845" s="401"/>
      <c r="PCF1845" s="401"/>
      <c r="PCG1845" s="401"/>
      <c r="PCH1845" s="401"/>
      <c r="PCI1845" s="401"/>
      <c r="PCJ1845" s="401"/>
      <c r="PCK1845" s="401"/>
      <c r="PCL1845" s="401"/>
      <c r="PCM1845" s="401"/>
      <c r="PCN1845" s="401"/>
      <c r="PCO1845" s="401"/>
      <c r="PCP1845" s="401"/>
      <c r="PCQ1845" s="401"/>
      <c r="PCR1845" s="401"/>
      <c r="PCS1845" s="401"/>
      <c r="PCT1845" s="401"/>
      <c r="PCU1845" s="401"/>
      <c r="PCV1845" s="401"/>
      <c r="PCW1845" s="401"/>
      <c r="PCX1845" s="401"/>
      <c r="PCY1845" s="401"/>
      <c r="PCZ1845" s="401"/>
      <c r="PDA1845" s="401"/>
      <c r="PDB1845" s="401"/>
      <c r="PDC1845" s="401"/>
      <c r="PDD1845" s="401"/>
      <c r="PDE1845" s="401"/>
      <c r="PDF1845" s="401"/>
      <c r="PDG1845" s="401"/>
      <c r="PDH1845" s="401"/>
      <c r="PDI1845" s="401"/>
      <c r="PDJ1845" s="401"/>
      <c r="PDK1845" s="401"/>
      <c r="PDL1845" s="401"/>
      <c r="PDM1845" s="401"/>
      <c r="PDN1845" s="401"/>
      <c r="PDO1845" s="401"/>
      <c r="PDP1845" s="401"/>
      <c r="PDQ1845" s="401"/>
      <c r="PDR1845" s="401"/>
      <c r="PDS1845" s="401"/>
      <c r="PDT1845" s="401"/>
      <c r="PDU1845" s="401"/>
      <c r="PDV1845" s="401"/>
      <c r="PDW1845" s="401"/>
      <c r="PDX1845" s="401"/>
      <c r="PDY1845" s="401"/>
      <c r="PDZ1845" s="401"/>
      <c r="PEA1845" s="401"/>
      <c r="PEB1845" s="401"/>
      <c r="PEC1845" s="401"/>
      <c r="PED1845" s="401"/>
      <c r="PEE1845" s="401"/>
      <c r="PEF1845" s="401"/>
      <c r="PEG1845" s="401"/>
      <c r="PEH1845" s="401"/>
      <c r="PEI1845" s="401"/>
      <c r="PEJ1845" s="401"/>
      <c r="PEK1845" s="401"/>
      <c r="PEL1845" s="401"/>
      <c r="PEM1845" s="401"/>
      <c r="PEN1845" s="401"/>
      <c r="PEO1845" s="401"/>
      <c r="PEP1845" s="401"/>
      <c r="PEQ1845" s="401"/>
      <c r="PER1845" s="401"/>
      <c r="PES1845" s="401"/>
      <c r="PET1845" s="401"/>
      <c r="PEU1845" s="401"/>
      <c r="PEV1845" s="401"/>
      <c r="PEW1845" s="401"/>
      <c r="PEX1845" s="401"/>
      <c r="PEY1845" s="401"/>
      <c r="PEZ1845" s="401"/>
      <c r="PFA1845" s="401"/>
      <c r="PFB1845" s="401"/>
      <c r="PFC1845" s="401"/>
      <c r="PFD1845" s="401"/>
      <c r="PFE1845" s="401"/>
      <c r="PFF1845" s="401"/>
      <c r="PFG1845" s="401"/>
      <c r="PFH1845" s="401"/>
      <c r="PFI1845" s="401"/>
      <c r="PFJ1845" s="401"/>
      <c r="PFK1845" s="401"/>
      <c r="PFL1845" s="401"/>
      <c r="PFM1845" s="401"/>
      <c r="PFN1845" s="401"/>
      <c r="PFO1845" s="401"/>
      <c r="PFP1845" s="401"/>
      <c r="PFQ1845" s="401"/>
      <c r="PFR1845" s="401"/>
      <c r="PFS1845" s="401"/>
      <c r="PFT1845" s="401"/>
      <c r="PFU1845" s="401"/>
      <c r="PFV1845" s="401"/>
      <c r="PFW1845" s="401"/>
      <c r="PFX1845" s="401"/>
      <c r="PFY1845" s="401"/>
      <c r="PFZ1845" s="401"/>
      <c r="PGA1845" s="401"/>
      <c r="PGB1845" s="401"/>
      <c r="PGC1845" s="401"/>
      <c r="PGD1845" s="401"/>
      <c r="PGE1845" s="401"/>
      <c r="PGF1845" s="401"/>
      <c r="PGG1845" s="401"/>
      <c r="PGH1845" s="401"/>
      <c r="PGI1845" s="401"/>
      <c r="PGJ1845" s="401"/>
      <c r="PGK1845" s="401"/>
      <c r="PGL1845" s="401"/>
      <c r="PGM1845" s="401"/>
      <c r="PGN1845" s="401"/>
      <c r="PGO1845" s="401"/>
      <c r="PGP1845" s="401"/>
      <c r="PGQ1845" s="401"/>
      <c r="PGR1845" s="401"/>
      <c r="PGS1845" s="401"/>
      <c r="PGT1845" s="401"/>
      <c r="PGU1845" s="401"/>
      <c r="PGV1845" s="401"/>
      <c r="PGW1845" s="401"/>
      <c r="PGX1845" s="401"/>
      <c r="PGY1845" s="401"/>
      <c r="PGZ1845" s="401"/>
      <c r="PHA1845" s="401"/>
      <c r="PHB1845" s="401"/>
      <c r="PHC1845" s="401"/>
      <c r="PHD1845" s="401"/>
      <c r="PHE1845" s="401"/>
      <c r="PHF1845" s="401"/>
      <c r="PHG1845" s="401"/>
      <c r="PHH1845" s="401"/>
      <c r="PHI1845" s="401"/>
      <c r="PHJ1845" s="401"/>
      <c r="PHK1845" s="401"/>
      <c r="PHL1845" s="401"/>
      <c r="PHM1845" s="401"/>
      <c r="PHN1845" s="401"/>
      <c r="PHO1845" s="401"/>
      <c r="PHP1845" s="401"/>
      <c r="PHQ1845" s="401"/>
      <c r="PHR1845" s="401"/>
      <c r="PHS1845" s="401"/>
      <c r="PHT1845" s="401"/>
      <c r="PHU1845" s="401"/>
      <c r="PHV1845" s="401"/>
      <c r="PHW1845" s="401"/>
      <c r="PHX1845" s="401"/>
      <c r="PHY1845" s="401"/>
      <c r="PHZ1845" s="401"/>
      <c r="PIA1845" s="401"/>
      <c r="PIB1845" s="401"/>
      <c r="PIC1845" s="401"/>
      <c r="PID1845" s="401"/>
      <c r="PIE1845" s="401"/>
      <c r="PIF1845" s="401"/>
      <c r="PIG1845" s="401"/>
      <c r="PIH1845" s="401"/>
      <c r="PII1845" s="401"/>
      <c r="PIJ1845" s="401"/>
      <c r="PIK1845" s="401"/>
      <c r="PIL1845" s="401"/>
      <c r="PIM1845" s="401"/>
      <c r="PIN1845" s="401"/>
      <c r="PIO1845" s="401"/>
      <c r="PIP1845" s="401"/>
      <c r="PIQ1845" s="401"/>
      <c r="PIR1845" s="401"/>
      <c r="PIS1845" s="401"/>
      <c r="PIT1845" s="401"/>
      <c r="PIU1845" s="401"/>
      <c r="PIV1845" s="401"/>
      <c r="PIW1845" s="401"/>
      <c r="PIX1845" s="401"/>
      <c r="PIY1845" s="401"/>
      <c r="PIZ1845" s="401"/>
      <c r="PJA1845" s="401"/>
      <c r="PJB1845" s="401"/>
      <c r="PJC1845" s="401"/>
      <c r="PJD1845" s="401"/>
      <c r="PJE1845" s="401"/>
      <c r="PJF1845" s="401"/>
      <c r="PJG1845" s="401"/>
      <c r="PJH1845" s="401"/>
      <c r="PJI1845" s="401"/>
      <c r="PJJ1845" s="401"/>
      <c r="PJK1845" s="401"/>
      <c r="PJL1845" s="401"/>
      <c r="PJM1845" s="401"/>
      <c r="PJN1845" s="401"/>
      <c r="PJO1845" s="401"/>
      <c r="PJP1845" s="401"/>
      <c r="PJQ1845" s="401"/>
      <c r="PJR1845" s="401"/>
      <c r="PJS1845" s="401"/>
      <c r="PJT1845" s="401"/>
      <c r="PJU1845" s="401"/>
      <c r="PJV1845" s="401"/>
      <c r="PJW1845" s="401"/>
      <c r="PJX1845" s="401"/>
      <c r="PJY1845" s="401"/>
      <c r="PJZ1845" s="401"/>
      <c r="PKA1845" s="401"/>
      <c r="PKB1845" s="401"/>
      <c r="PKC1845" s="401"/>
      <c r="PKD1845" s="401"/>
      <c r="PKE1845" s="401"/>
      <c r="PKF1845" s="401"/>
      <c r="PKG1845" s="401"/>
      <c r="PKH1845" s="401"/>
      <c r="PKI1845" s="401"/>
      <c r="PKJ1845" s="401"/>
      <c r="PKK1845" s="401"/>
      <c r="PKL1845" s="401"/>
      <c r="PKM1845" s="401"/>
      <c r="PKN1845" s="401"/>
      <c r="PKO1845" s="401"/>
      <c r="PKP1845" s="401"/>
      <c r="PKQ1845" s="401"/>
      <c r="PKR1845" s="401"/>
      <c r="PKS1845" s="401"/>
      <c r="PKT1845" s="401"/>
      <c r="PKU1845" s="401"/>
      <c r="PKV1845" s="401"/>
      <c r="PKW1845" s="401"/>
      <c r="PKX1845" s="401"/>
      <c r="PKY1845" s="401"/>
      <c r="PKZ1845" s="401"/>
      <c r="PLA1845" s="401"/>
      <c r="PLB1845" s="401"/>
      <c r="PLC1845" s="401"/>
      <c r="PLD1845" s="401"/>
      <c r="PLE1845" s="401"/>
      <c r="PLF1845" s="401"/>
      <c r="PLG1845" s="401"/>
      <c r="PLH1845" s="401"/>
      <c r="PLI1845" s="401"/>
      <c r="PLJ1845" s="401"/>
      <c r="PLK1845" s="401"/>
      <c r="PLL1845" s="401"/>
      <c r="PLM1845" s="401"/>
      <c r="PLN1845" s="401"/>
      <c r="PLO1845" s="401"/>
      <c r="PLP1845" s="401"/>
      <c r="PLQ1845" s="401"/>
      <c r="PLR1845" s="401"/>
      <c r="PLS1845" s="401"/>
      <c r="PLT1845" s="401"/>
      <c r="PLU1845" s="401"/>
      <c r="PLV1845" s="401"/>
      <c r="PLW1845" s="401"/>
      <c r="PLX1845" s="401"/>
      <c r="PLY1845" s="401"/>
      <c r="PLZ1845" s="401"/>
      <c r="PMA1845" s="401"/>
      <c r="PMB1845" s="401"/>
      <c r="PMC1845" s="401"/>
      <c r="PMD1845" s="401"/>
      <c r="PME1845" s="401"/>
      <c r="PMF1845" s="401"/>
      <c r="PMG1845" s="401"/>
      <c r="PMH1845" s="401"/>
      <c r="PMI1845" s="401"/>
      <c r="PMJ1845" s="401"/>
      <c r="PMK1845" s="401"/>
      <c r="PML1845" s="401"/>
      <c r="PMM1845" s="401"/>
      <c r="PMN1845" s="401"/>
      <c r="PMO1845" s="401"/>
      <c r="PMP1845" s="401"/>
      <c r="PMQ1845" s="401"/>
      <c r="PMR1845" s="401"/>
      <c r="PMS1845" s="401"/>
      <c r="PMT1845" s="401"/>
      <c r="PMU1845" s="401"/>
      <c r="PMV1845" s="401"/>
      <c r="PMW1845" s="401"/>
      <c r="PMX1845" s="401"/>
      <c r="PMY1845" s="401"/>
      <c r="PMZ1845" s="401"/>
      <c r="PNA1845" s="401"/>
      <c r="PNB1845" s="401"/>
      <c r="PNC1845" s="401"/>
      <c r="PND1845" s="401"/>
      <c r="PNE1845" s="401"/>
      <c r="PNF1845" s="401"/>
      <c r="PNG1845" s="401"/>
      <c r="PNH1845" s="401"/>
      <c r="PNI1845" s="401"/>
      <c r="PNJ1845" s="401"/>
      <c r="PNK1845" s="401"/>
      <c r="PNL1845" s="401"/>
      <c r="PNM1845" s="401"/>
      <c r="PNN1845" s="401"/>
      <c r="PNO1845" s="401"/>
      <c r="PNP1845" s="401"/>
      <c r="PNQ1845" s="401"/>
      <c r="PNR1845" s="401"/>
      <c r="PNS1845" s="401"/>
      <c r="PNT1845" s="401"/>
      <c r="PNU1845" s="401"/>
      <c r="PNV1845" s="401"/>
      <c r="PNW1845" s="401"/>
      <c r="PNX1845" s="401"/>
      <c r="PNY1845" s="401"/>
      <c r="PNZ1845" s="401"/>
      <c r="POA1845" s="401"/>
      <c r="POB1845" s="401"/>
      <c r="POC1845" s="401"/>
      <c r="POD1845" s="401"/>
      <c r="POE1845" s="401"/>
      <c r="POF1845" s="401"/>
      <c r="POG1845" s="401"/>
      <c r="POH1845" s="401"/>
      <c r="POI1845" s="401"/>
      <c r="POJ1845" s="401"/>
      <c r="POK1845" s="401"/>
      <c r="POL1845" s="401"/>
      <c r="POM1845" s="401"/>
      <c r="PON1845" s="401"/>
      <c r="POO1845" s="401"/>
      <c r="POP1845" s="401"/>
      <c r="POQ1845" s="401"/>
      <c r="POR1845" s="401"/>
      <c r="POS1845" s="401"/>
      <c r="POT1845" s="401"/>
      <c r="POU1845" s="401"/>
      <c r="POV1845" s="401"/>
      <c r="POW1845" s="401"/>
      <c r="POX1845" s="401"/>
      <c r="POY1845" s="401"/>
      <c r="POZ1845" s="401"/>
      <c r="PPA1845" s="401"/>
      <c r="PPB1845" s="401"/>
      <c r="PPC1845" s="401"/>
      <c r="PPD1845" s="401"/>
      <c r="PPE1845" s="401"/>
      <c r="PPF1845" s="401"/>
      <c r="PPG1845" s="401"/>
      <c r="PPH1845" s="401"/>
      <c r="PPI1845" s="401"/>
      <c r="PPJ1845" s="401"/>
      <c r="PPK1845" s="401"/>
      <c r="PPL1845" s="401"/>
      <c r="PPM1845" s="401"/>
      <c r="PPN1845" s="401"/>
      <c r="PPO1845" s="401"/>
      <c r="PPP1845" s="401"/>
      <c r="PPQ1845" s="401"/>
      <c r="PPR1845" s="401"/>
      <c r="PPS1845" s="401"/>
      <c r="PPT1845" s="401"/>
      <c r="PPU1845" s="401"/>
      <c r="PPV1845" s="401"/>
      <c r="PPW1845" s="401"/>
      <c r="PPX1845" s="401"/>
      <c r="PPY1845" s="401"/>
      <c r="PPZ1845" s="401"/>
      <c r="PQA1845" s="401"/>
      <c r="PQB1845" s="401"/>
      <c r="PQC1845" s="401"/>
      <c r="PQD1845" s="401"/>
      <c r="PQE1845" s="401"/>
      <c r="PQF1845" s="401"/>
      <c r="PQG1845" s="401"/>
      <c r="PQH1845" s="401"/>
      <c r="PQI1845" s="401"/>
      <c r="PQJ1845" s="401"/>
      <c r="PQK1845" s="401"/>
      <c r="PQL1845" s="401"/>
      <c r="PQM1845" s="401"/>
      <c r="PQN1845" s="401"/>
      <c r="PQO1845" s="401"/>
      <c r="PQP1845" s="401"/>
      <c r="PQQ1845" s="401"/>
      <c r="PQR1845" s="401"/>
      <c r="PQS1845" s="401"/>
      <c r="PQT1845" s="401"/>
      <c r="PQU1845" s="401"/>
      <c r="PQV1845" s="401"/>
      <c r="PQW1845" s="401"/>
      <c r="PQX1845" s="401"/>
      <c r="PQY1845" s="401"/>
      <c r="PQZ1845" s="401"/>
      <c r="PRA1845" s="401"/>
      <c r="PRB1845" s="401"/>
      <c r="PRC1845" s="401"/>
      <c r="PRD1845" s="401"/>
      <c r="PRE1845" s="401"/>
      <c r="PRF1845" s="401"/>
      <c r="PRG1845" s="401"/>
      <c r="PRH1845" s="401"/>
      <c r="PRI1845" s="401"/>
      <c r="PRJ1845" s="401"/>
      <c r="PRK1845" s="401"/>
      <c r="PRL1845" s="401"/>
      <c r="PRM1845" s="401"/>
      <c r="PRN1845" s="401"/>
      <c r="PRO1845" s="401"/>
      <c r="PRP1845" s="401"/>
      <c r="PRQ1845" s="401"/>
      <c r="PRR1845" s="401"/>
      <c r="PRS1845" s="401"/>
      <c r="PRT1845" s="401"/>
      <c r="PRU1845" s="401"/>
      <c r="PRV1845" s="401"/>
      <c r="PRW1845" s="401"/>
      <c r="PRX1845" s="401"/>
      <c r="PRY1845" s="401"/>
      <c r="PRZ1845" s="401"/>
      <c r="PSA1845" s="401"/>
      <c r="PSB1845" s="401"/>
      <c r="PSC1845" s="401"/>
      <c r="PSD1845" s="401"/>
      <c r="PSE1845" s="401"/>
      <c r="PSF1845" s="401"/>
      <c r="PSG1845" s="401"/>
      <c r="PSH1845" s="401"/>
      <c r="PSI1845" s="401"/>
      <c r="PSJ1845" s="401"/>
      <c r="PSK1845" s="401"/>
      <c r="PSL1845" s="401"/>
      <c r="PSM1845" s="401"/>
      <c r="PSN1845" s="401"/>
      <c r="PSO1845" s="401"/>
      <c r="PSP1845" s="401"/>
      <c r="PSQ1845" s="401"/>
      <c r="PSR1845" s="401"/>
      <c r="PSS1845" s="401"/>
      <c r="PST1845" s="401"/>
      <c r="PSU1845" s="401"/>
      <c r="PSV1845" s="401"/>
      <c r="PSW1845" s="401"/>
      <c r="PSX1845" s="401"/>
      <c r="PSY1845" s="401"/>
      <c r="PSZ1845" s="401"/>
      <c r="PTA1845" s="401"/>
      <c r="PTB1845" s="401"/>
      <c r="PTC1845" s="401"/>
      <c r="PTD1845" s="401"/>
      <c r="PTE1845" s="401"/>
      <c r="PTF1845" s="401"/>
      <c r="PTG1845" s="401"/>
      <c r="PTH1845" s="401"/>
      <c r="PTI1845" s="401"/>
      <c r="PTJ1845" s="401"/>
      <c r="PTK1845" s="401"/>
      <c r="PTL1845" s="401"/>
      <c r="PTM1845" s="401"/>
      <c r="PTN1845" s="401"/>
      <c r="PTO1845" s="401"/>
      <c r="PTP1845" s="401"/>
      <c r="PTQ1845" s="401"/>
      <c r="PTR1845" s="401"/>
      <c r="PTS1845" s="401"/>
      <c r="PTT1845" s="401"/>
      <c r="PTU1845" s="401"/>
      <c r="PTV1845" s="401"/>
      <c r="PTW1845" s="401"/>
      <c r="PTX1845" s="401"/>
      <c r="PTY1845" s="401"/>
      <c r="PTZ1845" s="401"/>
      <c r="PUA1845" s="401"/>
      <c r="PUB1845" s="401"/>
      <c r="PUC1845" s="401"/>
      <c r="PUD1845" s="401"/>
      <c r="PUE1845" s="401"/>
      <c r="PUF1845" s="401"/>
      <c r="PUG1845" s="401"/>
      <c r="PUH1845" s="401"/>
      <c r="PUI1845" s="401"/>
      <c r="PUJ1845" s="401"/>
      <c r="PUK1845" s="401"/>
      <c r="PUL1845" s="401"/>
      <c r="PUM1845" s="401"/>
      <c r="PUN1845" s="401"/>
      <c r="PUO1845" s="401"/>
      <c r="PUP1845" s="401"/>
      <c r="PUQ1845" s="401"/>
      <c r="PUR1845" s="401"/>
      <c r="PUS1845" s="401"/>
      <c r="PUT1845" s="401"/>
      <c r="PUU1845" s="401"/>
      <c r="PUV1845" s="401"/>
      <c r="PUW1845" s="401"/>
      <c r="PUX1845" s="401"/>
      <c r="PUY1845" s="401"/>
      <c r="PUZ1845" s="401"/>
      <c r="PVA1845" s="401"/>
      <c r="PVB1845" s="401"/>
      <c r="PVC1845" s="401"/>
      <c r="PVD1845" s="401"/>
      <c r="PVE1845" s="401"/>
      <c r="PVF1845" s="401"/>
      <c r="PVG1845" s="401"/>
      <c r="PVH1845" s="401"/>
      <c r="PVI1845" s="401"/>
      <c r="PVJ1845" s="401"/>
      <c r="PVK1845" s="401"/>
      <c r="PVL1845" s="401"/>
      <c r="PVM1845" s="401"/>
      <c r="PVN1845" s="401"/>
      <c r="PVO1845" s="401"/>
      <c r="PVP1845" s="401"/>
      <c r="PVQ1845" s="401"/>
      <c r="PVR1845" s="401"/>
      <c r="PVS1845" s="401"/>
      <c r="PVT1845" s="401"/>
      <c r="PVU1845" s="401"/>
      <c r="PVV1845" s="401"/>
      <c r="PVW1845" s="401"/>
      <c r="PVX1845" s="401"/>
      <c r="PVY1845" s="401"/>
      <c r="PVZ1845" s="401"/>
      <c r="PWA1845" s="401"/>
      <c r="PWB1845" s="401"/>
      <c r="PWC1845" s="401"/>
      <c r="PWD1845" s="401"/>
      <c r="PWE1845" s="401"/>
      <c r="PWF1845" s="401"/>
      <c r="PWG1845" s="401"/>
      <c r="PWH1845" s="401"/>
      <c r="PWI1845" s="401"/>
      <c r="PWJ1845" s="401"/>
      <c r="PWK1845" s="401"/>
      <c r="PWL1845" s="401"/>
      <c r="PWM1845" s="401"/>
      <c r="PWN1845" s="401"/>
      <c r="PWO1845" s="401"/>
      <c r="PWP1845" s="401"/>
      <c r="PWQ1845" s="401"/>
      <c r="PWR1845" s="401"/>
      <c r="PWS1845" s="401"/>
      <c r="PWT1845" s="401"/>
      <c r="PWU1845" s="401"/>
      <c r="PWV1845" s="401"/>
      <c r="PWW1845" s="401"/>
      <c r="PWX1845" s="401"/>
      <c r="PWY1845" s="401"/>
      <c r="PWZ1845" s="401"/>
      <c r="PXA1845" s="401"/>
      <c r="PXB1845" s="401"/>
      <c r="PXC1845" s="401"/>
      <c r="PXD1845" s="401"/>
      <c r="PXE1845" s="401"/>
      <c r="PXF1845" s="401"/>
      <c r="PXG1845" s="401"/>
      <c r="PXH1845" s="401"/>
      <c r="PXI1845" s="401"/>
      <c r="PXJ1845" s="401"/>
      <c r="PXK1845" s="401"/>
      <c r="PXL1845" s="401"/>
      <c r="PXM1845" s="401"/>
      <c r="PXN1845" s="401"/>
      <c r="PXO1845" s="401"/>
      <c r="PXP1845" s="401"/>
      <c r="PXQ1845" s="401"/>
      <c r="PXR1845" s="401"/>
      <c r="PXS1845" s="401"/>
      <c r="PXT1845" s="401"/>
      <c r="PXU1845" s="401"/>
      <c r="PXV1845" s="401"/>
      <c r="PXW1845" s="401"/>
      <c r="PXX1845" s="401"/>
      <c r="PXY1845" s="401"/>
      <c r="PXZ1845" s="401"/>
      <c r="PYA1845" s="401"/>
      <c r="PYB1845" s="401"/>
      <c r="PYC1845" s="401"/>
      <c r="PYD1845" s="401"/>
      <c r="PYE1845" s="401"/>
      <c r="PYF1845" s="401"/>
      <c r="PYG1845" s="401"/>
      <c r="PYH1845" s="401"/>
      <c r="PYI1845" s="401"/>
      <c r="PYJ1845" s="401"/>
      <c r="PYK1845" s="401"/>
      <c r="PYL1845" s="401"/>
      <c r="PYM1845" s="401"/>
      <c r="PYN1845" s="401"/>
      <c r="PYO1845" s="401"/>
      <c r="PYP1845" s="401"/>
      <c r="PYQ1845" s="401"/>
      <c r="PYR1845" s="401"/>
      <c r="PYS1845" s="401"/>
      <c r="PYT1845" s="401"/>
      <c r="PYU1845" s="401"/>
      <c r="PYV1845" s="401"/>
      <c r="PYW1845" s="401"/>
      <c r="PYX1845" s="401"/>
      <c r="PYY1845" s="401"/>
      <c r="PYZ1845" s="401"/>
      <c r="PZA1845" s="401"/>
      <c r="PZB1845" s="401"/>
      <c r="PZC1845" s="401"/>
      <c r="PZD1845" s="401"/>
      <c r="PZE1845" s="401"/>
      <c r="PZF1845" s="401"/>
      <c r="PZG1845" s="401"/>
      <c r="PZH1845" s="401"/>
      <c r="PZI1845" s="401"/>
      <c r="PZJ1845" s="401"/>
      <c r="PZK1845" s="401"/>
      <c r="PZL1845" s="401"/>
      <c r="PZM1845" s="401"/>
      <c r="PZN1845" s="401"/>
      <c r="PZO1845" s="401"/>
      <c r="PZP1845" s="401"/>
      <c r="PZQ1845" s="401"/>
      <c r="PZR1845" s="401"/>
      <c r="PZS1845" s="401"/>
      <c r="PZT1845" s="401"/>
      <c r="PZU1845" s="401"/>
      <c r="PZV1845" s="401"/>
      <c r="PZW1845" s="401"/>
      <c r="PZX1845" s="401"/>
      <c r="PZY1845" s="401"/>
      <c r="PZZ1845" s="401"/>
      <c r="QAA1845" s="401"/>
      <c r="QAB1845" s="401"/>
      <c r="QAC1845" s="401"/>
      <c r="QAD1845" s="401"/>
      <c r="QAE1845" s="401"/>
      <c r="QAF1845" s="401"/>
      <c r="QAG1845" s="401"/>
      <c r="QAH1845" s="401"/>
      <c r="QAI1845" s="401"/>
      <c r="QAJ1845" s="401"/>
      <c r="QAK1845" s="401"/>
      <c r="QAL1845" s="401"/>
      <c r="QAM1845" s="401"/>
      <c r="QAN1845" s="401"/>
      <c r="QAO1845" s="401"/>
      <c r="QAP1845" s="401"/>
      <c r="QAQ1845" s="401"/>
      <c r="QAR1845" s="401"/>
      <c r="QAS1845" s="401"/>
      <c r="QAT1845" s="401"/>
      <c r="QAU1845" s="401"/>
      <c r="QAV1845" s="401"/>
      <c r="QAW1845" s="401"/>
      <c r="QAX1845" s="401"/>
      <c r="QAY1845" s="401"/>
      <c r="QAZ1845" s="401"/>
      <c r="QBA1845" s="401"/>
      <c r="QBB1845" s="401"/>
      <c r="QBC1845" s="401"/>
      <c r="QBD1845" s="401"/>
      <c r="QBE1845" s="401"/>
      <c r="QBF1845" s="401"/>
      <c r="QBG1845" s="401"/>
      <c r="QBH1845" s="401"/>
      <c r="QBI1845" s="401"/>
      <c r="QBJ1845" s="401"/>
      <c r="QBK1845" s="401"/>
      <c r="QBL1845" s="401"/>
      <c r="QBM1845" s="401"/>
      <c r="QBN1845" s="401"/>
      <c r="QBO1845" s="401"/>
      <c r="QBP1845" s="401"/>
      <c r="QBQ1845" s="401"/>
      <c r="QBR1845" s="401"/>
      <c r="QBS1845" s="401"/>
      <c r="QBT1845" s="401"/>
      <c r="QBU1845" s="401"/>
      <c r="QBV1845" s="401"/>
      <c r="QBW1845" s="401"/>
      <c r="QBX1845" s="401"/>
      <c r="QBY1845" s="401"/>
      <c r="QBZ1845" s="401"/>
      <c r="QCA1845" s="401"/>
      <c r="QCB1845" s="401"/>
      <c r="QCC1845" s="401"/>
      <c r="QCD1845" s="401"/>
      <c r="QCE1845" s="401"/>
      <c r="QCF1845" s="401"/>
      <c r="QCG1845" s="401"/>
      <c r="QCH1845" s="401"/>
      <c r="QCI1845" s="401"/>
      <c r="QCJ1845" s="401"/>
      <c r="QCK1845" s="401"/>
      <c r="QCL1845" s="401"/>
      <c r="QCM1845" s="401"/>
      <c r="QCN1845" s="401"/>
      <c r="QCO1845" s="401"/>
      <c r="QCP1845" s="401"/>
      <c r="QCQ1845" s="401"/>
      <c r="QCR1845" s="401"/>
      <c r="QCS1845" s="401"/>
      <c r="QCT1845" s="401"/>
      <c r="QCU1845" s="401"/>
      <c r="QCV1845" s="401"/>
      <c r="QCW1845" s="401"/>
      <c r="QCX1845" s="401"/>
      <c r="QCY1845" s="401"/>
      <c r="QCZ1845" s="401"/>
      <c r="QDA1845" s="401"/>
      <c r="QDB1845" s="401"/>
      <c r="QDC1845" s="401"/>
      <c r="QDD1845" s="401"/>
      <c r="QDE1845" s="401"/>
      <c r="QDF1845" s="401"/>
      <c r="QDG1845" s="401"/>
      <c r="QDH1845" s="401"/>
      <c r="QDI1845" s="401"/>
      <c r="QDJ1845" s="401"/>
      <c r="QDK1845" s="401"/>
      <c r="QDL1845" s="401"/>
      <c r="QDM1845" s="401"/>
      <c r="QDN1845" s="401"/>
      <c r="QDO1845" s="401"/>
      <c r="QDP1845" s="401"/>
      <c r="QDQ1845" s="401"/>
      <c r="QDR1845" s="401"/>
      <c r="QDS1845" s="401"/>
      <c r="QDT1845" s="401"/>
      <c r="QDU1845" s="401"/>
      <c r="QDV1845" s="401"/>
      <c r="QDW1845" s="401"/>
      <c r="QDX1845" s="401"/>
      <c r="QDY1845" s="401"/>
      <c r="QDZ1845" s="401"/>
      <c r="QEA1845" s="401"/>
      <c r="QEB1845" s="401"/>
      <c r="QEC1845" s="401"/>
      <c r="QED1845" s="401"/>
      <c r="QEE1845" s="401"/>
      <c r="QEF1845" s="401"/>
      <c r="QEG1845" s="401"/>
      <c r="QEH1845" s="401"/>
      <c r="QEI1845" s="401"/>
      <c r="QEJ1845" s="401"/>
      <c r="QEK1845" s="401"/>
      <c r="QEL1845" s="401"/>
      <c r="QEM1845" s="401"/>
      <c r="QEN1845" s="401"/>
      <c r="QEO1845" s="401"/>
      <c r="QEP1845" s="401"/>
      <c r="QEQ1845" s="401"/>
      <c r="QER1845" s="401"/>
      <c r="QES1845" s="401"/>
      <c r="QET1845" s="401"/>
      <c r="QEU1845" s="401"/>
      <c r="QEV1845" s="401"/>
      <c r="QEW1845" s="401"/>
      <c r="QEX1845" s="401"/>
      <c r="QEY1845" s="401"/>
      <c r="QEZ1845" s="401"/>
      <c r="QFA1845" s="401"/>
      <c r="QFB1845" s="401"/>
      <c r="QFC1845" s="401"/>
      <c r="QFD1845" s="401"/>
      <c r="QFE1845" s="401"/>
      <c r="QFF1845" s="401"/>
      <c r="QFG1845" s="401"/>
      <c r="QFH1845" s="401"/>
      <c r="QFI1845" s="401"/>
      <c r="QFJ1845" s="401"/>
      <c r="QFK1845" s="401"/>
      <c r="QFL1845" s="401"/>
      <c r="QFM1845" s="401"/>
      <c r="QFN1845" s="401"/>
      <c r="QFO1845" s="401"/>
      <c r="QFP1845" s="401"/>
      <c r="QFQ1845" s="401"/>
      <c r="QFR1845" s="401"/>
      <c r="QFS1845" s="401"/>
      <c r="QFT1845" s="401"/>
      <c r="QFU1845" s="401"/>
      <c r="QFV1845" s="401"/>
      <c r="QFW1845" s="401"/>
      <c r="QFX1845" s="401"/>
      <c r="QFY1845" s="401"/>
      <c r="QFZ1845" s="401"/>
      <c r="QGA1845" s="401"/>
      <c r="QGB1845" s="401"/>
      <c r="QGC1845" s="401"/>
      <c r="QGD1845" s="401"/>
      <c r="QGE1845" s="401"/>
      <c r="QGF1845" s="401"/>
      <c r="QGG1845" s="401"/>
      <c r="QGH1845" s="401"/>
      <c r="QGI1845" s="401"/>
      <c r="QGJ1845" s="401"/>
      <c r="QGK1845" s="401"/>
      <c r="QGL1845" s="401"/>
      <c r="QGM1845" s="401"/>
      <c r="QGN1845" s="401"/>
      <c r="QGO1845" s="401"/>
      <c r="QGP1845" s="401"/>
      <c r="QGQ1845" s="401"/>
      <c r="QGR1845" s="401"/>
      <c r="QGS1845" s="401"/>
      <c r="QGT1845" s="401"/>
      <c r="QGU1845" s="401"/>
      <c r="QGV1845" s="401"/>
      <c r="QGW1845" s="401"/>
      <c r="QGX1845" s="401"/>
      <c r="QGY1845" s="401"/>
      <c r="QGZ1845" s="401"/>
      <c r="QHA1845" s="401"/>
      <c r="QHB1845" s="401"/>
      <c r="QHC1845" s="401"/>
      <c r="QHD1845" s="401"/>
      <c r="QHE1845" s="401"/>
      <c r="QHF1845" s="401"/>
      <c r="QHG1845" s="401"/>
      <c r="QHH1845" s="401"/>
      <c r="QHI1845" s="401"/>
      <c r="QHJ1845" s="401"/>
      <c r="QHK1845" s="401"/>
      <c r="QHL1845" s="401"/>
      <c r="QHM1845" s="401"/>
      <c r="QHN1845" s="401"/>
      <c r="QHO1845" s="401"/>
      <c r="QHP1845" s="401"/>
      <c r="QHQ1845" s="401"/>
      <c r="QHR1845" s="401"/>
      <c r="QHS1845" s="401"/>
      <c r="QHT1845" s="401"/>
      <c r="QHU1845" s="401"/>
      <c r="QHV1845" s="401"/>
      <c r="QHW1845" s="401"/>
      <c r="QHX1845" s="401"/>
      <c r="QHY1845" s="401"/>
      <c r="QHZ1845" s="401"/>
      <c r="QIA1845" s="401"/>
      <c r="QIB1845" s="401"/>
      <c r="QIC1845" s="401"/>
      <c r="QID1845" s="401"/>
      <c r="QIE1845" s="401"/>
      <c r="QIF1845" s="401"/>
      <c r="QIG1845" s="401"/>
      <c r="QIH1845" s="401"/>
      <c r="QII1845" s="401"/>
      <c r="QIJ1845" s="401"/>
      <c r="QIK1845" s="401"/>
      <c r="QIL1845" s="401"/>
      <c r="QIM1845" s="401"/>
      <c r="QIN1845" s="401"/>
      <c r="QIO1845" s="401"/>
      <c r="QIP1845" s="401"/>
      <c r="QIQ1845" s="401"/>
      <c r="QIR1845" s="401"/>
      <c r="QIS1845" s="401"/>
      <c r="QIT1845" s="401"/>
      <c r="QIU1845" s="401"/>
      <c r="QIV1845" s="401"/>
      <c r="QIW1845" s="401"/>
      <c r="QIX1845" s="401"/>
      <c r="QIY1845" s="401"/>
      <c r="QIZ1845" s="401"/>
      <c r="QJA1845" s="401"/>
      <c r="QJB1845" s="401"/>
      <c r="QJC1845" s="401"/>
      <c r="QJD1845" s="401"/>
      <c r="QJE1845" s="401"/>
      <c r="QJF1845" s="401"/>
      <c r="QJG1845" s="401"/>
      <c r="QJH1845" s="401"/>
      <c r="QJI1845" s="401"/>
      <c r="QJJ1845" s="401"/>
      <c r="QJK1845" s="401"/>
      <c r="QJL1845" s="401"/>
      <c r="QJM1845" s="401"/>
      <c r="QJN1845" s="401"/>
      <c r="QJO1845" s="401"/>
      <c r="QJP1845" s="401"/>
      <c r="QJQ1845" s="401"/>
      <c r="QJR1845" s="401"/>
      <c r="QJS1845" s="401"/>
      <c r="QJT1845" s="401"/>
      <c r="QJU1845" s="401"/>
      <c r="QJV1845" s="401"/>
      <c r="QJW1845" s="401"/>
      <c r="QJX1845" s="401"/>
      <c r="QJY1845" s="401"/>
      <c r="QJZ1845" s="401"/>
      <c r="QKA1845" s="401"/>
      <c r="QKB1845" s="401"/>
      <c r="QKC1845" s="401"/>
      <c r="QKD1845" s="401"/>
      <c r="QKE1845" s="401"/>
      <c r="QKF1845" s="401"/>
      <c r="QKG1845" s="401"/>
      <c r="QKH1845" s="401"/>
      <c r="QKI1845" s="401"/>
      <c r="QKJ1845" s="401"/>
      <c r="QKK1845" s="401"/>
      <c r="QKL1845" s="401"/>
      <c r="QKM1845" s="401"/>
      <c r="QKN1845" s="401"/>
      <c r="QKO1845" s="401"/>
      <c r="QKP1845" s="401"/>
      <c r="QKQ1845" s="401"/>
      <c r="QKR1845" s="401"/>
      <c r="QKS1845" s="401"/>
      <c r="QKT1845" s="401"/>
      <c r="QKU1845" s="401"/>
      <c r="QKV1845" s="401"/>
      <c r="QKW1845" s="401"/>
      <c r="QKX1845" s="401"/>
      <c r="QKY1845" s="401"/>
      <c r="QKZ1845" s="401"/>
      <c r="QLA1845" s="401"/>
      <c r="QLB1845" s="401"/>
      <c r="QLC1845" s="401"/>
      <c r="QLD1845" s="401"/>
      <c r="QLE1845" s="401"/>
      <c r="QLF1845" s="401"/>
      <c r="QLG1845" s="401"/>
      <c r="QLH1845" s="401"/>
      <c r="QLI1845" s="401"/>
      <c r="QLJ1845" s="401"/>
      <c r="QLK1845" s="401"/>
      <c r="QLL1845" s="401"/>
      <c r="QLM1845" s="401"/>
      <c r="QLN1845" s="401"/>
      <c r="QLO1845" s="401"/>
      <c r="QLP1845" s="401"/>
      <c r="QLQ1845" s="401"/>
      <c r="QLR1845" s="401"/>
      <c r="QLS1845" s="401"/>
      <c r="QLT1845" s="401"/>
      <c r="QLU1845" s="401"/>
      <c r="QLV1845" s="401"/>
      <c r="QLW1845" s="401"/>
      <c r="QLX1845" s="401"/>
      <c r="QLY1845" s="401"/>
      <c r="QLZ1845" s="401"/>
      <c r="QMA1845" s="401"/>
      <c r="QMB1845" s="401"/>
      <c r="QMC1845" s="401"/>
      <c r="QMD1845" s="401"/>
      <c r="QME1845" s="401"/>
      <c r="QMF1845" s="401"/>
      <c r="QMG1845" s="401"/>
      <c r="QMH1845" s="401"/>
      <c r="QMI1845" s="401"/>
      <c r="QMJ1845" s="401"/>
      <c r="QMK1845" s="401"/>
      <c r="QML1845" s="401"/>
      <c r="QMM1845" s="401"/>
      <c r="QMN1845" s="401"/>
      <c r="QMO1845" s="401"/>
      <c r="QMP1845" s="401"/>
      <c r="QMQ1845" s="401"/>
      <c r="QMR1845" s="401"/>
      <c r="QMS1845" s="401"/>
      <c r="QMT1845" s="401"/>
      <c r="QMU1845" s="401"/>
      <c r="QMV1845" s="401"/>
      <c r="QMW1845" s="401"/>
      <c r="QMX1845" s="401"/>
      <c r="QMY1845" s="401"/>
      <c r="QMZ1845" s="401"/>
      <c r="QNA1845" s="401"/>
      <c r="QNB1845" s="401"/>
      <c r="QNC1845" s="401"/>
      <c r="QND1845" s="401"/>
      <c r="QNE1845" s="401"/>
      <c r="QNF1845" s="401"/>
      <c r="QNG1845" s="401"/>
      <c r="QNH1845" s="401"/>
      <c r="QNI1845" s="401"/>
      <c r="QNJ1845" s="401"/>
      <c r="QNK1845" s="401"/>
      <c r="QNL1845" s="401"/>
      <c r="QNM1845" s="401"/>
      <c r="QNN1845" s="401"/>
      <c r="QNO1845" s="401"/>
      <c r="QNP1845" s="401"/>
      <c r="QNQ1845" s="401"/>
      <c r="QNR1845" s="401"/>
      <c r="QNS1845" s="401"/>
      <c r="QNT1845" s="401"/>
      <c r="QNU1845" s="401"/>
      <c r="QNV1845" s="401"/>
      <c r="QNW1845" s="401"/>
      <c r="QNX1845" s="401"/>
      <c r="QNY1845" s="401"/>
      <c r="QNZ1845" s="401"/>
      <c r="QOA1845" s="401"/>
      <c r="QOB1845" s="401"/>
      <c r="QOC1845" s="401"/>
      <c r="QOD1845" s="401"/>
      <c r="QOE1845" s="401"/>
      <c r="QOF1845" s="401"/>
      <c r="QOG1845" s="401"/>
      <c r="QOH1845" s="401"/>
      <c r="QOI1845" s="401"/>
      <c r="QOJ1845" s="401"/>
      <c r="QOK1845" s="401"/>
      <c r="QOL1845" s="401"/>
      <c r="QOM1845" s="401"/>
      <c r="QON1845" s="401"/>
      <c r="QOO1845" s="401"/>
      <c r="QOP1845" s="401"/>
      <c r="QOQ1845" s="401"/>
      <c r="QOR1845" s="401"/>
      <c r="QOS1845" s="401"/>
      <c r="QOT1845" s="401"/>
      <c r="QOU1845" s="401"/>
      <c r="QOV1845" s="401"/>
      <c r="QOW1845" s="401"/>
      <c r="QOX1845" s="401"/>
      <c r="QOY1845" s="401"/>
      <c r="QOZ1845" s="401"/>
      <c r="QPA1845" s="401"/>
      <c r="QPB1845" s="401"/>
      <c r="QPC1845" s="401"/>
      <c r="QPD1845" s="401"/>
      <c r="QPE1845" s="401"/>
      <c r="QPF1845" s="401"/>
      <c r="QPG1845" s="401"/>
      <c r="QPH1845" s="401"/>
      <c r="QPI1845" s="401"/>
      <c r="QPJ1845" s="401"/>
      <c r="QPK1845" s="401"/>
      <c r="QPL1845" s="401"/>
      <c r="QPM1845" s="401"/>
      <c r="QPN1845" s="401"/>
      <c r="QPO1845" s="401"/>
      <c r="QPP1845" s="401"/>
      <c r="QPQ1845" s="401"/>
      <c r="QPR1845" s="401"/>
      <c r="QPS1845" s="401"/>
      <c r="QPT1845" s="401"/>
      <c r="QPU1845" s="401"/>
      <c r="QPV1845" s="401"/>
      <c r="QPW1845" s="401"/>
      <c r="QPX1845" s="401"/>
      <c r="QPY1845" s="401"/>
      <c r="QPZ1845" s="401"/>
      <c r="QQA1845" s="401"/>
      <c r="QQB1845" s="401"/>
      <c r="QQC1845" s="401"/>
      <c r="QQD1845" s="401"/>
      <c r="QQE1845" s="401"/>
      <c r="QQF1845" s="401"/>
      <c r="QQG1845" s="401"/>
      <c r="QQH1845" s="401"/>
      <c r="QQI1845" s="401"/>
      <c r="QQJ1845" s="401"/>
      <c r="QQK1845" s="401"/>
      <c r="QQL1845" s="401"/>
      <c r="QQM1845" s="401"/>
      <c r="QQN1845" s="401"/>
      <c r="QQO1845" s="401"/>
      <c r="QQP1845" s="401"/>
      <c r="QQQ1845" s="401"/>
      <c r="QQR1845" s="401"/>
      <c r="QQS1845" s="401"/>
      <c r="QQT1845" s="401"/>
      <c r="QQU1845" s="401"/>
      <c r="QQV1845" s="401"/>
      <c r="QQW1845" s="401"/>
      <c r="QQX1845" s="401"/>
      <c r="QQY1845" s="401"/>
      <c r="QQZ1845" s="401"/>
      <c r="QRA1845" s="401"/>
      <c r="QRB1845" s="401"/>
      <c r="QRC1845" s="401"/>
      <c r="QRD1845" s="401"/>
      <c r="QRE1845" s="401"/>
      <c r="QRF1845" s="401"/>
      <c r="QRG1845" s="401"/>
      <c r="QRH1845" s="401"/>
      <c r="QRI1845" s="401"/>
      <c r="QRJ1845" s="401"/>
      <c r="QRK1845" s="401"/>
      <c r="QRL1845" s="401"/>
      <c r="QRM1845" s="401"/>
      <c r="QRN1845" s="401"/>
      <c r="QRO1845" s="401"/>
      <c r="QRP1845" s="401"/>
      <c r="QRQ1845" s="401"/>
      <c r="QRR1845" s="401"/>
      <c r="QRS1845" s="401"/>
      <c r="QRT1845" s="401"/>
      <c r="QRU1845" s="401"/>
      <c r="QRV1845" s="401"/>
      <c r="QRW1845" s="401"/>
      <c r="QRX1845" s="401"/>
      <c r="QRY1845" s="401"/>
      <c r="QRZ1845" s="401"/>
      <c r="QSA1845" s="401"/>
      <c r="QSB1845" s="401"/>
      <c r="QSC1845" s="401"/>
      <c r="QSD1845" s="401"/>
      <c r="QSE1845" s="401"/>
      <c r="QSF1845" s="401"/>
      <c r="QSG1845" s="401"/>
      <c r="QSH1845" s="401"/>
      <c r="QSI1845" s="401"/>
      <c r="QSJ1845" s="401"/>
      <c r="QSK1845" s="401"/>
      <c r="QSL1845" s="401"/>
      <c r="QSM1845" s="401"/>
      <c r="QSN1845" s="401"/>
      <c r="QSO1845" s="401"/>
      <c r="QSP1845" s="401"/>
      <c r="QSQ1845" s="401"/>
      <c r="QSR1845" s="401"/>
      <c r="QSS1845" s="401"/>
      <c r="QST1845" s="401"/>
      <c r="QSU1845" s="401"/>
      <c r="QSV1845" s="401"/>
      <c r="QSW1845" s="401"/>
      <c r="QSX1845" s="401"/>
      <c r="QSY1845" s="401"/>
      <c r="QSZ1845" s="401"/>
      <c r="QTA1845" s="401"/>
      <c r="QTB1845" s="401"/>
      <c r="QTC1845" s="401"/>
      <c r="QTD1845" s="401"/>
      <c r="QTE1845" s="401"/>
      <c r="QTF1845" s="401"/>
      <c r="QTG1845" s="401"/>
      <c r="QTH1845" s="401"/>
      <c r="QTI1845" s="401"/>
      <c r="QTJ1845" s="401"/>
      <c r="QTK1845" s="401"/>
      <c r="QTL1845" s="401"/>
      <c r="QTM1845" s="401"/>
      <c r="QTN1845" s="401"/>
      <c r="QTO1845" s="401"/>
      <c r="QTP1845" s="401"/>
      <c r="QTQ1845" s="401"/>
      <c r="QTR1845" s="401"/>
      <c r="QTS1845" s="401"/>
      <c r="QTT1845" s="401"/>
      <c r="QTU1845" s="401"/>
      <c r="QTV1845" s="401"/>
      <c r="QTW1845" s="401"/>
      <c r="QTX1845" s="401"/>
      <c r="QTY1845" s="401"/>
      <c r="QTZ1845" s="401"/>
      <c r="QUA1845" s="401"/>
      <c r="QUB1845" s="401"/>
      <c r="QUC1845" s="401"/>
      <c r="QUD1845" s="401"/>
      <c r="QUE1845" s="401"/>
      <c r="QUF1845" s="401"/>
      <c r="QUG1845" s="401"/>
      <c r="QUH1845" s="401"/>
      <c r="QUI1845" s="401"/>
      <c r="QUJ1845" s="401"/>
      <c r="QUK1845" s="401"/>
      <c r="QUL1845" s="401"/>
      <c r="QUM1845" s="401"/>
      <c r="QUN1845" s="401"/>
      <c r="QUO1845" s="401"/>
      <c r="QUP1845" s="401"/>
      <c r="QUQ1845" s="401"/>
      <c r="QUR1845" s="401"/>
      <c r="QUS1845" s="401"/>
      <c r="QUT1845" s="401"/>
      <c r="QUU1845" s="401"/>
      <c r="QUV1845" s="401"/>
      <c r="QUW1845" s="401"/>
      <c r="QUX1845" s="401"/>
      <c r="QUY1845" s="401"/>
      <c r="QUZ1845" s="401"/>
      <c r="QVA1845" s="401"/>
      <c r="QVB1845" s="401"/>
      <c r="QVC1845" s="401"/>
      <c r="QVD1845" s="401"/>
      <c r="QVE1845" s="401"/>
      <c r="QVF1845" s="401"/>
      <c r="QVG1845" s="401"/>
      <c r="QVH1845" s="401"/>
      <c r="QVI1845" s="401"/>
      <c r="QVJ1845" s="401"/>
      <c r="QVK1845" s="401"/>
      <c r="QVL1845" s="401"/>
      <c r="QVM1845" s="401"/>
      <c r="QVN1845" s="401"/>
      <c r="QVO1845" s="401"/>
      <c r="QVP1845" s="401"/>
      <c r="QVQ1845" s="401"/>
      <c r="QVR1845" s="401"/>
      <c r="QVS1845" s="401"/>
      <c r="QVT1845" s="401"/>
      <c r="QVU1845" s="401"/>
      <c r="QVV1845" s="401"/>
      <c r="QVW1845" s="401"/>
      <c r="QVX1845" s="401"/>
      <c r="QVY1845" s="401"/>
      <c r="QVZ1845" s="401"/>
      <c r="QWA1845" s="401"/>
      <c r="QWB1845" s="401"/>
      <c r="QWC1845" s="401"/>
      <c r="QWD1845" s="401"/>
      <c r="QWE1845" s="401"/>
      <c r="QWF1845" s="401"/>
      <c r="QWG1845" s="401"/>
      <c r="QWH1845" s="401"/>
      <c r="QWI1845" s="401"/>
      <c r="QWJ1845" s="401"/>
      <c r="QWK1845" s="401"/>
      <c r="QWL1845" s="401"/>
      <c r="QWM1845" s="401"/>
      <c r="QWN1845" s="401"/>
      <c r="QWO1845" s="401"/>
      <c r="QWP1845" s="401"/>
      <c r="QWQ1845" s="401"/>
      <c r="QWR1845" s="401"/>
      <c r="QWS1845" s="401"/>
      <c r="QWT1845" s="401"/>
      <c r="QWU1845" s="401"/>
      <c r="QWV1845" s="401"/>
      <c r="QWW1845" s="401"/>
      <c r="QWX1845" s="401"/>
      <c r="QWY1845" s="401"/>
      <c r="QWZ1845" s="401"/>
      <c r="QXA1845" s="401"/>
      <c r="QXB1845" s="401"/>
      <c r="QXC1845" s="401"/>
      <c r="QXD1845" s="401"/>
      <c r="QXE1845" s="401"/>
      <c r="QXF1845" s="401"/>
      <c r="QXG1845" s="401"/>
      <c r="QXH1845" s="401"/>
      <c r="QXI1845" s="401"/>
      <c r="QXJ1845" s="401"/>
      <c r="QXK1845" s="401"/>
      <c r="QXL1845" s="401"/>
      <c r="QXM1845" s="401"/>
      <c r="QXN1845" s="401"/>
      <c r="QXO1845" s="401"/>
      <c r="QXP1845" s="401"/>
      <c r="QXQ1845" s="401"/>
      <c r="QXR1845" s="401"/>
      <c r="QXS1845" s="401"/>
      <c r="QXT1845" s="401"/>
      <c r="QXU1845" s="401"/>
      <c r="QXV1845" s="401"/>
      <c r="QXW1845" s="401"/>
      <c r="QXX1845" s="401"/>
      <c r="QXY1845" s="401"/>
      <c r="QXZ1845" s="401"/>
      <c r="QYA1845" s="401"/>
      <c r="QYB1845" s="401"/>
      <c r="QYC1845" s="401"/>
      <c r="QYD1845" s="401"/>
      <c r="QYE1845" s="401"/>
      <c r="QYF1845" s="401"/>
      <c r="QYG1845" s="401"/>
      <c r="QYH1845" s="401"/>
      <c r="QYI1845" s="401"/>
      <c r="QYJ1845" s="401"/>
      <c r="QYK1845" s="401"/>
      <c r="QYL1845" s="401"/>
      <c r="QYM1845" s="401"/>
      <c r="QYN1845" s="401"/>
      <c r="QYO1845" s="401"/>
      <c r="QYP1845" s="401"/>
      <c r="QYQ1845" s="401"/>
      <c r="QYR1845" s="401"/>
      <c r="QYS1845" s="401"/>
      <c r="QYT1845" s="401"/>
      <c r="QYU1845" s="401"/>
      <c r="QYV1845" s="401"/>
      <c r="QYW1845" s="401"/>
      <c r="QYX1845" s="401"/>
      <c r="QYY1845" s="401"/>
      <c r="QYZ1845" s="401"/>
      <c r="QZA1845" s="401"/>
      <c r="QZB1845" s="401"/>
      <c r="QZC1845" s="401"/>
      <c r="QZD1845" s="401"/>
      <c r="QZE1845" s="401"/>
      <c r="QZF1845" s="401"/>
      <c r="QZG1845" s="401"/>
      <c r="QZH1845" s="401"/>
      <c r="QZI1845" s="401"/>
      <c r="QZJ1845" s="401"/>
      <c r="QZK1845" s="401"/>
      <c r="QZL1845" s="401"/>
      <c r="QZM1845" s="401"/>
      <c r="QZN1845" s="401"/>
      <c r="QZO1845" s="401"/>
      <c r="QZP1845" s="401"/>
      <c r="QZQ1845" s="401"/>
      <c r="QZR1845" s="401"/>
      <c r="QZS1845" s="401"/>
      <c r="QZT1845" s="401"/>
      <c r="QZU1845" s="401"/>
      <c r="QZV1845" s="401"/>
      <c r="QZW1845" s="401"/>
      <c r="QZX1845" s="401"/>
      <c r="QZY1845" s="401"/>
      <c r="QZZ1845" s="401"/>
      <c r="RAA1845" s="401"/>
      <c r="RAB1845" s="401"/>
      <c r="RAC1845" s="401"/>
      <c r="RAD1845" s="401"/>
      <c r="RAE1845" s="401"/>
      <c r="RAF1845" s="401"/>
      <c r="RAG1845" s="401"/>
      <c r="RAH1845" s="401"/>
      <c r="RAI1845" s="401"/>
      <c r="RAJ1845" s="401"/>
      <c r="RAK1845" s="401"/>
      <c r="RAL1845" s="401"/>
      <c r="RAM1845" s="401"/>
      <c r="RAN1845" s="401"/>
      <c r="RAO1845" s="401"/>
      <c r="RAP1845" s="401"/>
      <c r="RAQ1845" s="401"/>
      <c r="RAR1845" s="401"/>
      <c r="RAS1845" s="401"/>
      <c r="RAT1845" s="401"/>
      <c r="RAU1845" s="401"/>
      <c r="RAV1845" s="401"/>
      <c r="RAW1845" s="401"/>
      <c r="RAX1845" s="401"/>
      <c r="RAY1845" s="401"/>
      <c r="RAZ1845" s="401"/>
      <c r="RBA1845" s="401"/>
      <c r="RBB1845" s="401"/>
      <c r="RBC1845" s="401"/>
      <c r="RBD1845" s="401"/>
      <c r="RBE1845" s="401"/>
      <c r="RBF1845" s="401"/>
      <c r="RBG1845" s="401"/>
      <c r="RBH1845" s="401"/>
      <c r="RBI1845" s="401"/>
      <c r="RBJ1845" s="401"/>
      <c r="RBK1845" s="401"/>
      <c r="RBL1845" s="401"/>
      <c r="RBM1845" s="401"/>
      <c r="RBN1845" s="401"/>
      <c r="RBO1845" s="401"/>
      <c r="RBP1845" s="401"/>
      <c r="RBQ1845" s="401"/>
      <c r="RBR1845" s="401"/>
      <c r="RBS1845" s="401"/>
      <c r="RBT1845" s="401"/>
      <c r="RBU1845" s="401"/>
      <c r="RBV1845" s="401"/>
      <c r="RBW1845" s="401"/>
      <c r="RBX1845" s="401"/>
      <c r="RBY1845" s="401"/>
      <c r="RBZ1845" s="401"/>
      <c r="RCA1845" s="401"/>
      <c r="RCB1845" s="401"/>
      <c r="RCC1845" s="401"/>
      <c r="RCD1845" s="401"/>
      <c r="RCE1845" s="401"/>
      <c r="RCF1845" s="401"/>
      <c r="RCG1845" s="401"/>
      <c r="RCH1845" s="401"/>
      <c r="RCI1845" s="401"/>
      <c r="RCJ1845" s="401"/>
      <c r="RCK1845" s="401"/>
      <c r="RCL1845" s="401"/>
      <c r="RCM1845" s="401"/>
      <c r="RCN1845" s="401"/>
      <c r="RCO1845" s="401"/>
      <c r="RCP1845" s="401"/>
      <c r="RCQ1845" s="401"/>
      <c r="RCR1845" s="401"/>
      <c r="RCS1845" s="401"/>
      <c r="RCT1845" s="401"/>
      <c r="RCU1845" s="401"/>
      <c r="RCV1845" s="401"/>
      <c r="RCW1845" s="401"/>
      <c r="RCX1845" s="401"/>
      <c r="RCY1845" s="401"/>
      <c r="RCZ1845" s="401"/>
      <c r="RDA1845" s="401"/>
      <c r="RDB1845" s="401"/>
      <c r="RDC1845" s="401"/>
      <c r="RDD1845" s="401"/>
      <c r="RDE1845" s="401"/>
      <c r="RDF1845" s="401"/>
      <c r="RDG1845" s="401"/>
      <c r="RDH1845" s="401"/>
      <c r="RDI1845" s="401"/>
      <c r="RDJ1845" s="401"/>
      <c r="RDK1845" s="401"/>
      <c r="RDL1845" s="401"/>
      <c r="RDM1845" s="401"/>
      <c r="RDN1845" s="401"/>
      <c r="RDO1845" s="401"/>
      <c r="RDP1845" s="401"/>
      <c r="RDQ1845" s="401"/>
      <c r="RDR1845" s="401"/>
      <c r="RDS1845" s="401"/>
      <c r="RDT1845" s="401"/>
      <c r="RDU1845" s="401"/>
      <c r="RDV1845" s="401"/>
      <c r="RDW1845" s="401"/>
      <c r="RDX1845" s="401"/>
      <c r="RDY1845" s="401"/>
      <c r="RDZ1845" s="401"/>
      <c r="REA1845" s="401"/>
      <c r="REB1845" s="401"/>
      <c r="REC1845" s="401"/>
      <c r="RED1845" s="401"/>
      <c r="REE1845" s="401"/>
      <c r="REF1845" s="401"/>
      <c r="REG1845" s="401"/>
      <c r="REH1845" s="401"/>
      <c r="REI1845" s="401"/>
      <c r="REJ1845" s="401"/>
      <c r="REK1845" s="401"/>
      <c r="REL1845" s="401"/>
      <c r="REM1845" s="401"/>
      <c r="REN1845" s="401"/>
      <c r="REO1845" s="401"/>
      <c r="REP1845" s="401"/>
      <c r="REQ1845" s="401"/>
      <c r="RER1845" s="401"/>
      <c r="RES1845" s="401"/>
      <c r="RET1845" s="401"/>
      <c r="REU1845" s="401"/>
      <c r="REV1845" s="401"/>
      <c r="REW1845" s="401"/>
      <c r="REX1845" s="401"/>
      <c r="REY1845" s="401"/>
      <c r="REZ1845" s="401"/>
      <c r="RFA1845" s="401"/>
      <c r="RFB1845" s="401"/>
      <c r="RFC1845" s="401"/>
      <c r="RFD1845" s="401"/>
      <c r="RFE1845" s="401"/>
      <c r="RFF1845" s="401"/>
      <c r="RFG1845" s="401"/>
      <c r="RFH1845" s="401"/>
      <c r="RFI1845" s="401"/>
      <c r="RFJ1845" s="401"/>
      <c r="RFK1845" s="401"/>
      <c r="RFL1845" s="401"/>
      <c r="RFM1845" s="401"/>
      <c r="RFN1845" s="401"/>
      <c r="RFO1845" s="401"/>
      <c r="RFP1845" s="401"/>
      <c r="RFQ1845" s="401"/>
      <c r="RFR1845" s="401"/>
      <c r="RFS1845" s="401"/>
      <c r="RFT1845" s="401"/>
      <c r="RFU1845" s="401"/>
      <c r="RFV1845" s="401"/>
      <c r="RFW1845" s="401"/>
      <c r="RFX1845" s="401"/>
      <c r="RFY1845" s="401"/>
      <c r="RFZ1845" s="401"/>
      <c r="RGA1845" s="401"/>
      <c r="RGB1845" s="401"/>
      <c r="RGC1845" s="401"/>
      <c r="RGD1845" s="401"/>
      <c r="RGE1845" s="401"/>
      <c r="RGF1845" s="401"/>
      <c r="RGG1845" s="401"/>
      <c r="RGH1845" s="401"/>
      <c r="RGI1845" s="401"/>
      <c r="RGJ1845" s="401"/>
      <c r="RGK1845" s="401"/>
      <c r="RGL1845" s="401"/>
      <c r="RGM1845" s="401"/>
      <c r="RGN1845" s="401"/>
      <c r="RGO1845" s="401"/>
      <c r="RGP1845" s="401"/>
      <c r="RGQ1845" s="401"/>
      <c r="RGR1845" s="401"/>
      <c r="RGS1845" s="401"/>
      <c r="RGT1845" s="401"/>
      <c r="RGU1845" s="401"/>
      <c r="RGV1845" s="401"/>
      <c r="RGW1845" s="401"/>
      <c r="RGX1845" s="401"/>
      <c r="RGY1845" s="401"/>
      <c r="RGZ1845" s="401"/>
      <c r="RHA1845" s="401"/>
      <c r="RHB1845" s="401"/>
      <c r="RHC1845" s="401"/>
      <c r="RHD1845" s="401"/>
      <c r="RHE1845" s="401"/>
      <c r="RHF1845" s="401"/>
      <c r="RHG1845" s="401"/>
      <c r="RHH1845" s="401"/>
      <c r="RHI1845" s="401"/>
      <c r="RHJ1845" s="401"/>
      <c r="RHK1845" s="401"/>
      <c r="RHL1845" s="401"/>
      <c r="RHM1845" s="401"/>
      <c r="RHN1845" s="401"/>
      <c r="RHO1845" s="401"/>
      <c r="RHP1845" s="401"/>
      <c r="RHQ1845" s="401"/>
      <c r="RHR1845" s="401"/>
      <c r="RHS1845" s="401"/>
      <c r="RHT1845" s="401"/>
      <c r="RHU1845" s="401"/>
      <c r="RHV1845" s="401"/>
      <c r="RHW1845" s="401"/>
      <c r="RHX1845" s="401"/>
      <c r="RHY1845" s="401"/>
      <c r="RHZ1845" s="401"/>
      <c r="RIA1845" s="401"/>
      <c r="RIB1845" s="401"/>
      <c r="RIC1845" s="401"/>
      <c r="RID1845" s="401"/>
      <c r="RIE1845" s="401"/>
      <c r="RIF1845" s="401"/>
      <c r="RIG1845" s="401"/>
      <c r="RIH1845" s="401"/>
      <c r="RII1845" s="401"/>
      <c r="RIJ1845" s="401"/>
      <c r="RIK1845" s="401"/>
      <c r="RIL1845" s="401"/>
      <c r="RIM1845" s="401"/>
      <c r="RIN1845" s="401"/>
      <c r="RIO1845" s="401"/>
      <c r="RIP1845" s="401"/>
      <c r="RIQ1845" s="401"/>
      <c r="RIR1845" s="401"/>
      <c r="RIS1845" s="401"/>
      <c r="RIT1845" s="401"/>
      <c r="RIU1845" s="401"/>
      <c r="RIV1845" s="401"/>
      <c r="RIW1845" s="401"/>
      <c r="RIX1845" s="401"/>
      <c r="RIY1845" s="401"/>
      <c r="RIZ1845" s="401"/>
      <c r="RJA1845" s="401"/>
      <c r="RJB1845" s="401"/>
      <c r="RJC1845" s="401"/>
      <c r="RJD1845" s="401"/>
      <c r="RJE1845" s="401"/>
      <c r="RJF1845" s="401"/>
      <c r="RJG1845" s="401"/>
      <c r="RJH1845" s="401"/>
      <c r="RJI1845" s="401"/>
      <c r="RJJ1845" s="401"/>
      <c r="RJK1845" s="401"/>
      <c r="RJL1845" s="401"/>
      <c r="RJM1845" s="401"/>
      <c r="RJN1845" s="401"/>
      <c r="RJO1845" s="401"/>
      <c r="RJP1845" s="401"/>
      <c r="RJQ1845" s="401"/>
      <c r="RJR1845" s="401"/>
      <c r="RJS1845" s="401"/>
      <c r="RJT1845" s="401"/>
      <c r="RJU1845" s="401"/>
      <c r="RJV1845" s="401"/>
      <c r="RJW1845" s="401"/>
      <c r="RJX1845" s="401"/>
      <c r="RJY1845" s="401"/>
      <c r="RJZ1845" s="401"/>
      <c r="RKA1845" s="401"/>
      <c r="RKB1845" s="401"/>
      <c r="RKC1845" s="401"/>
      <c r="RKD1845" s="401"/>
      <c r="RKE1845" s="401"/>
      <c r="RKF1845" s="401"/>
      <c r="RKG1845" s="401"/>
      <c r="RKH1845" s="401"/>
      <c r="RKI1845" s="401"/>
      <c r="RKJ1845" s="401"/>
      <c r="RKK1845" s="401"/>
      <c r="RKL1845" s="401"/>
      <c r="RKM1845" s="401"/>
      <c r="RKN1845" s="401"/>
      <c r="RKO1845" s="401"/>
      <c r="RKP1845" s="401"/>
      <c r="RKQ1845" s="401"/>
      <c r="RKR1845" s="401"/>
      <c r="RKS1845" s="401"/>
      <c r="RKT1845" s="401"/>
      <c r="RKU1845" s="401"/>
      <c r="RKV1845" s="401"/>
      <c r="RKW1845" s="401"/>
      <c r="RKX1845" s="401"/>
      <c r="RKY1845" s="401"/>
      <c r="RKZ1845" s="401"/>
      <c r="RLA1845" s="401"/>
      <c r="RLB1845" s="401"/>
      <c r="RLC1845" s="401"/>
      <c r="RLD1845" s="401"/>
      <c r="RLE1845" s="401"/>
      <c r="RLF1845" s="401"/>
      <c r="RLG1845" s="401"/>
      <c r="RLH1845" s="401"/>
      <c r="RLI1845" s="401"/>
      <c r="RLJ1845" s="401"/>
      <c r="RLK1845" s="401"/>
      <c r="RLL1845" s="401"/>
      <c r="RLM1845" s="401"/>
      <c r="RLN1845" s="401"/>
      <c r="RLO1845" s="401"/>
      <c r="RLP1845" s="401"/>
      <c r="RLQ1845" s="401"/>
      <c r="RLR1845" s="401"/>
      <c r="RLS1845" s="401"/>
      <c r="RLT1845" s="401"/>
      <c r="RLU1845" s="401"/>
      <c r="RLV1845" s="401"/>
      <c r="RLW1845" s="401"/>
      <c r="RLX1845" s="401"/>
      <c r="RLY1845" s="401"/>
      <c r="RLZ1845" s="401"/>
      <c r="RMA1845" s="401"/>
      <c r="RMB1845" s="401"/>
      <c r="RMC1845" s="401"/>
      <c r="RMD1845" s="401"/>
      <c r="RME1845" s="401"/>
      <c r="RMF1845" s="401"/>
      <c r="RMG1845" s="401"/>
      <c r="RMH1845" s="401"/>
      <c r="RMI1845" s="401"/>
      <c r="RMJ1845" s="401"/>
      <c r="RMK1845" s="401"/>
      <c r="RML1845" s="401"/>
      <c r="RMM1845" s="401"/>
      <c r="RMN1845" s="401"/>
      <c r="RMO1845" s="401"/>
      <c r="RMP1845" s="401"/>
      <c r="RMQ1845" s="401"/>
      <c r="RMR1845" s="401"/>
      <c r="RMS1845" s="401"/>
      <c r="RMT1845" s="401"/>
      <c r="RMU1845" s="401"/>
      <c r="RMV1845" s="401"/>
      <c r="RMW1845" s="401"/>
      <c r="RMX1845" s="401"/>
      <c r="RMY1845" s="401"/>
      <c r="RMZ1845" s="401"/>
      <c r="RNA1845" s="401"/>
      <c r="RNB1845" s="401"/>
      <c r="RNC1845" s="401"/>
      <c r="RND1845" s="401"/>
      <c r="RNE1845" s="401"/>
      <c r="RNF1845" s="401"/>
      <c r="RNG1845" s="401"/>
      <c r="RNH1845" s="401"/>
      <c r="RNI1845" s="401"/>
      <c r="RNJ1845" s="401"/>
      <c r="RNK1845" s="401"/>
      <c r="RNL1845" s="401"/>
      <c r="RNM1845" s="401"/>
      <c r="RNN1845" s="401"/>
      <c r="RNO1845" s="401"/>
      <c r="RNP1845" s="401"/>
      <c r="RNQ1845" s="401"/>
      <c r="RNR1845" s="401"/>
      <c r="RNS1845" s="401"/>
      <c r="RNT1845" s="401"/>
      <c r="RNU1845" s="401"/>
      <c r="RNV1845" s="401"/>
      <c r="RNW1845" s="401"/>
      <c r="RNX1845" s="401"/>
      <c r="RNY1845" s="401"/>
      <c r="RNZ1845" s="401"/>
      <c r="ROA1845" s="401"/>
      <c r="ROB1845" s="401"/>
      <c r="ROC1845" s="401"/>
      <c r="ROD1845" s="401"/>
      <c r="ROE1845" s="401"/>
      <c r="ROF1845" s="401"/>
      <c r="ROG1845" s="401"/>
      <c r="ROH1845" s="401"/>
      <c r="ROI1845" s="401"/>
      <c r="ROJ1845" s="401"/>
      <c r="ROK1845" s="401"/>
      <c r="ROL1845" s="401"/>
      <c r="ROM1845" s="401"/>
      <c r="RON1845" s="401"/>
      <c r="ROO1845" s="401"/>
      <c r="ROP1845" s="401"/>
      <c r="ROQ1845" s="401"/>
      <c r="ROR1845" s="401"/>
      <c r="ROS1845" s="401"/>
      <c r="ROT1845" s="401"/>
      <c r="ROU1845" s="401"/>
      <c r="ROV1845" s="401"/>
      <c r="ROW1845" s="401"/>
      <c r="ROX1845" s="401"/>
      <c r="ROY1845" s="401"/>
      <c r="ROZ1845" s="401"/>
      <c r="RPA1845" s="401"/>
      <c r="RPB1845" s="401"/>
      <c r="RPC1845" s="401"/>
      <c r="RPD1845" s="401"/>
      <c r="RPE1845" s="401"/>
      <c r="RPF1845" s="401"/>
      <c r="RPG1845" s="401"/>
      <c r="RPH1845" s="401"/>
      <c r="RPI1845" s="401"/>
      <c r="RPJ1845" s="401"/>
      <c r="RPK1845" s="401"/>
      <c r="RPL1845" s="401"/>
      <c r="RPM1845" s="401"/>
      <c r="RPN1845" s="401"/>
      <c r="RPO1845" s="401"/>
      <c r="RPP1845" s="401"/>
      <c r="RPQ1845" s="401"/>
      <c r="RPR1845" s="401"/>
      <c r="RPS1845" s="401"/>
      <c r="RPT1845" s="401"/>
      <c r="RPU1845" s="401"/>
      <c r="RPV1845" s="401"/>
      <c r="RPW1845" s="401"/>
      <c r="RPX1845" s="401"/>
      <c r="RPY1845" s="401"/>
      <c r="RPZ1845" s="401"/>
      <c r="RQA1845" s="401"/>
      <c r="RQB1845" s="401"/>
      <c r="RQC1845" s="401"/>
      <c r="RQD1845" s="401"/>
      <c r="RQE1845" s="401"/>
      <c r="RQF1845" s="401"/>
      <c r="RQG1845" s="401"/>
      <c r="RQH1845" s="401"/>
      <c r="RQI1845" s="401"/>
      <c r="RQJ1845" s="401"/>
      <c r="RQK1845" s="401"/>
      <c r="RQL1845" s="401"/>
      <c r="RQM1845" s="401"/>
      <c r="RQN1845" s="401"/>
      <c r="RQO1845" s="401"/>
      <c r="RQP1845" s="401"/>
      <c r="RQQ1845" s="401"/>
      <c r="RQR1845" s="401"/>
      <c r="RQS1845" s="401"/>
      <c r="RQT1845" s="401"/>
      <c r="RQU1845" s="401"/>
      <c r="RQV1845" s="401"/>
      <c r="RQW1845" s="401"/>
      <c r="RQX1845" s="401"/>
      <c r="RQY1845" s="401"/>
      <c r="RQZ1845" s="401"/>
      <c r="RRA1845" s="401"/>
      <c r="RRB1845" s="401"/>
      <c r="RRC1845" s="401"/>
      <c r="RRD1845" s="401"/>
      <c r="RRE1845" s="401"/>
      <c r="RRF1845" s="401"/>
      <c r="RRG1845" s="401"/>
      <c r="RRH1845" s="401"/>
      <c r="RRI1845" s="401"/>
      <c r="RRJ1845" s="401"/>
      <c r="RRK1845" s="401"/>
      <c r="RRL1845" s="401"/>
      <c r="RRM1845" s="401"/>
      <c r="RRN1845" s="401"/>
      <c r="RRO1845" s="401"/>
      <c r="RRP1845" s="401"/>
      <c r="RRQ1845" s="401"/>
      <c r="RRR1845" s="401"/>
      <c r="RRS1845" s="401"/>
      <c r="RRT1845" s="401"/>
      <c r="RRU1845" s="401"/>
      <c r="RRV1845" s="401"/>
      <c r="RRW1845" s="401"/>
      <c r="RRX1845" s="401"/>
      <c r="RRY1845" s="401"/>
      <c r="RRZ1845" s="401"/>
      <c r="RSA1845" s="401"/>
      <c r="RSB1845" s="401"/>
      <c r="RSC1845" s="401"/>
      <c r="RSD1845" s="401"/>
      <c r="RSE1845" s="401"/>
      <c r="RSF1845" s="401"/>
      <c r="RSG1845" s="401"/>
      <c r="RSH1845" s="401"/>
      <c r="RSI1845" s="401"/>
      <c r="RSJ1845" s="401"/>
      <c r="RSK1845" s="401"/>
      <c r="RSL1845" s="401"/>
      <c r="RSM1845" s="401"/>
      <c r="RSN1845" s="401"/>
      <c r="RSO1845" s="401"/>
      <c r="RSP1845" s="401"/>
      <c r="RSQ1845" s="401"/>
      <c r="RSR1845" s="401"/>
      <c r="RSS1845" s="401"/>
      <c r="RST1845" s="401"/>
      <c r="RSU1845" s="401"/>
      <c r="RSV1845" s="401"/>
      <c r="RSW1845" s="401"/>
      <c r="RSX1845" s="401"/>
      <c r="RSY1845" s="401"/>
      <c r="RSZ1845" s="401"/>
      <c r="RTA1845" s="401"/>
      <c r="RTB1845" s="401"/>
      <c r="RTC1845" s="401"/>
      <c r="RTD1845" s="401"/>
      <c r="RTE1845" s="401"/>
      <c r="RTF1845" s="401"/>
      <c r="RTG1845" s="401"/>
      <c r="RTH1845" s="401"/>
      <c r="RTI1845" s="401"/>
      <c r="RTJ1845" s="401"/>
      <c r="RTK1845" s="401"/>
      <c r="RTL1845" s="401"/>
      <c r="RTM1845" s="401"/>
      <c r="RTN1845" s="401"/>
      <c r="RTO1845" s="401"/>
      <c r="RTP1845" s="401"/>
      <c r="RTQ1845" s="401"/>
      <c r="RTR1845" s="401"/>
      <c r="RTS1845" s="401"/>
      <c r="RTT1845" s="401"/>
      <c r="RTU1845" s="401"/>
      <c r="RTV1845" s="401"/>
      <c r="RTW1845" s="401"/>
      <c r="RTX1845" s="401"/>
      <c r="RTY1845" s="401"/>
      <c r="RTZ1845" s="401"/>
      <c r="RUA1845" s="401"/>
      <c r="RUB1845" s="401"/>
      <c r="RUC1845" s="401"/>
      <c r="RUD1845" s="401"/>
      <c r="RUE1845" s="401"/>
      <c r="RUF1845" s="401"/>
      <c r="RUG1845" s="401"/>
      <c r="RUH1845" s="401"/>
      <c r="RUI1845" s="401"/>
      <c r="RUJ1845" s="401"/>
      <c r="RUK1845" s="401"/>
      <c r="RUL1845" s="401"/>
      <c r="RUM1845" s="401"/>
      <c r="RUN1845" s="401"/>
      <c r="RUO1845" s="401"/>
      <c r="RUP1845" s="401"/>
      <c r="RUQ1845" s="401"/>
      <c r="RUR1845" s="401"/>
      <c r="RUS1845" s="401"/>
      <c r="RUT1845" s="401"/>
      <c r="RUU1845" s="401"/>
      <c r="RUV1845" s="401"/>
      <c r="RUW1845" s="401"/>
      <c r="RUX1845" s="401"/>
      <c r="RUY1845" s="401"/>
      <c r="RUZ1845" s="401"/>
      <c r="RVA1845" s="401"/>
      <c r="RVB1845" s="401"/>
      <c r="RVC1845" s="401"/>
      <c r="RVD1845" s="401"/>
      <c r="RVE1845" s="401"/>
      <c r="RVF1845" s="401"/>
      <c r="RVG1845" s="401"/>
      <c r="RVH1845" s="401"/>
      <c r="RVI1845" s="401"/>
      <c r="RVJ1845" s="401"/>
      <c r="RVK1845" s="401"/>
      <c r="RVL1845" s="401"/>
      <c r="RVM1845" s="401"/>
      <c r="RVN1845" s="401"/>
      <c r="RVO1845" s="401"/>
      <c r="RVP1845" s="401"/>
      <c r="RVQ1845" s="401"/>
      <c r="RVR1845" s="401"/>
      <c r="RVS1845" s="401"/>
      <c r="RVT1845" s="401"/>
      <c r="RVU1845" s="401"/>
      <c r="RVV1845" s="401"/>
      <c r="RVW1845" s="401"/>
      <c r="RVX1845" s="401"/>
      <c r="RVY1845" s="401"/>
      <c r="RVZ1845" s="401"/>
      <c r="RWA1845" s="401"/>
      <c r="RWB1845" s="401"/>
      <c r="RWC1845" s="401"/>
      <c r="RWD1845" s="401"/>
      <c r="RWE1845" s="401"/>
      <c r="RWF1845" s="401"/>
      <c r="RWG1845" s="401"/>
      <c r="RWH1845" s="401"/>
      <c r="RWI1845" s="401"/>
      <c r="RWJ1845" s="401"/>
      <c r="RWK1845" s="401"/>
      <c r="RWL1845" s="401"/>
      <c r="RWM1845" s="401"/>
      <c r="RWN1845" s="401"/>
      <c r="RWO1845" s="401"/>
      <c r="RWP1845" s="401"/>
      <c r="RWQ1845" s="401"/>
      <c r="RWR1845" s="401"/>
      <c r="RWS1845" s="401"/>
      <c r="RWT1845" s="401"/>
      <c r="RWU1845" s="401"/>
      <c r="RWV1845" s="401"/>
      <c r="RWW1845" s="401"/>
      <c r="RWX1845" s="401"/>
      <c r="RWY1845" s="401"/>
      <c r="RWZ1845" s="401"/>
      <c r="RXA1845" s="401"/>
      <c r="RXB1845" s="401"/>
      <c r="RXC1845" s="401"/>
      <c r="RXD1845" s="401"/>
      <c r="RXE1845" s="401"/>
      <c r="RXF1845" s="401"/>
      <c r="RXG1845" s="401"/>
      <c r="RXH1845" s="401"/>
      <c r="RXI1845" s="401"/>
      <c r="RXJ1845" s="401"/>
      <c r="RXK1845" s="401"/>
      <c r="RXL1845" s="401"/>
      <c r="RXM1845" s="401"/>
      <c r="RXN1845" s="401"/>
      <c r="RXO1845" s="401"/>
      <c r="RXP1845" s="401"/>
      <c r="RXQ1845" s="401"/>
      <c r="RXR1845" s="401"/>
      <c r="RXS1845" s="401"/>
      <c r="RXT1845" s="401"/>
      <c r="RXU1845" s="401"/>
      <c r="RXV1845" s="401"/>
      <c r="RXW1845" s="401"/>
      <c r="RXX1845" s="401"/>
      <c r="RXY1845" s="401"/>
      <c r="RXZ1845" s="401"/>
      <c r="RYA1845" s="401"/>
      <c r="RYB1845" s="401"/>
      <c r="RYC1845" s="401"/>
      <c r="RYD1845" s="401"/>
      <c r="RYE1845" s="401"/>
      <c r="RYF1845" s="401"/>
      <c r="RYG1845" s="401"/>
      <c r="RYH1845" s="401"/>
      <c r="RYI1845" s="401"/>
      <c r="RYJ1845" s="401"/>
      <c r="RYK1845" s="401"/>
      <c r="RYL1845" s="401"/>
      <c r="RYM1845" s="401"/>
      <c r="RYN1845" s="401"/>
      <c r="RYO1845" s="401"/>
      <c r="RYP1845" s="401"/>
      <c r="RYQ1845" s="401"/>
      <c r="RYR1845" s="401"/>
      <c r="RYS1845" s="401"/>
      <c r="RYT1845" s="401"/>
      <c r="RYU1845" s="401"/>
      <c r="RYV1845" s="401"/>
      <c r="RYW1845" s="401"/>
      <c r="RYX1845" s="401"/>
      <c r="RYY1845" s="401"/>
      <c r="RYZ1845" s="401"/>
      <c r="RZA1845" s="401"/>
      <c r="RZB1845" s="401"/>
      <c r="RZC1845" s="401"/>
      <c r="RZD1845" s="401"/>
      <c r="RZE1845" s="401"/>
      <c r="RZF1845" s="401"/>
      <c r="RZG1845" s="401"/>
      <c r="RZH1845" s="401"/>
      <c r="RZI1845" s="401"/>
      <c r="RZJ1845" s="401"/>
      <c r="RZK1845" s="401"/>
      <c r="RZL1845" s="401"/>
      <c r="RZM1845" s="401"/>
      <c r="RZN1845" s="401"/>
      <c r="RZO1845" s="401"/>
      <c r="RZP1845" s="401"/>
      <c r="RZQ1845" s="401"/>
      <c r="RZR1845" s="401"/>
      <c r="RZS1845" s="401"/>
      <c r="RZT1845" s="401"/>
      <c r="RZU1845" s="401"/>
      <c r="RZV1845" s="401"/>
      <c r="RZW1845" s="401"/>
      <c r="RZX1845" s="401"/>
      <c r="RZY1845" s="401"/>
      <c r="RZZ1845" s="401"/>
      <c r="SAA1845" s="401"/>
      <c r="SAB1845" s="401"/>
      <c r="SAC1845" s="401"/>
      <c r="SAD1845" s="401"/>
      <c r="SAE1845" s="401"/>
      <c r="SAF1845" s="401"/>
      <c r="SAG1845" s="401"/>
      <c r="SAH1845" s="401"/>
      <c r="SAI1845" s="401"/>
      <c r="SAJ1845" s="401"/>
      <c r="SAK1845" s="401"/>
      <c r="SAL1845" s="401"/>
      <c r="SAM1845" s="401"/>
      <c r="SAN1845" s="401"/>
      <c r="SAO1845" s="401"/>
      <c r="SAP1845" s="401"/>
      <c r="SAQ1845" s="401"/>
      <c r="SAR1845" s="401"/>
      <c r="SAS1845" s="401"/>
      <c r="SAT1845" s="401"/>
      <c r="SAU1845" s="401"/>
      <c r="SAV1845" s="401"/>
      <c r="SAW1845" s="401"/>
      <c r="SAX1845" s="401"/>
      <c r="SAY1845" s="401"/>
      <c r="SAZ1845" s="401"/>
      <c r="SBA1845" s="401"/>
      <c r="SBB1845" s="401"/>
      <c r="SBC1845" s="401"/>
      <c r="SBD1845" s="401"/>
      <c r="SBE1845" s="401"/>
      <c r="SBF1845" s="401"/>
      <c r="SBG1845" s="401"/>
      <c r="SBH1845" s="401"/>
      <c r="SBI1845" s="401"/>
      <c r="SBJ1845" s="401"/>
      <c r="SBK1845" s="401"/>
      <c r="SBL1845" s="401"/>
      <c r="SBM1845" s="401"/>
      <c r="SBN1845" s="401"/>
      <c r="SBO1845" s="401"/>
      <c r="SBP1845" s="401"/>
      <c r="SBQ1845" s="401"/>
      <c r="SBR1845" s="401"/>
      <c r="SBS1845" s="401"/>
      <c r="SBT1845" s="401"/>
      <c r="SBU1845" s="401"/>
      <c r="SBV1845" s="401"/>
      <c r="SBW1845" s="401"/>
      <c r="SBX1845" s="401"/>
      <c r="SBY1845" s="401"/>
      <c r="SBZ1845" s="401"/>
      <c r="SCA1845" s="401"/>
      <c r="SCB1845" s="401"/>
      <c r="SCC1845" s="401"/>
      <c r="SCD1845" s="401"/>
      <c r="SCE1845" s="401"/>
      <c r="SCF1845" s="401"/>
      <c r="SCG1845" s="401"/>
      <c r="SCH1845" s="401"/>
      <c r="SCI1845" s="401"/>
      <c r="SCJ1845" s="401"/>
      <c r="SCK1845" s="401"/>
      <c r="SCL1845" s="401"/>
      <c r="SCM1845" s="401"/>
      <c r="SCN1845" s="401"/>
      <c r="SCO1845" s="401"/>
      <c r="SCP1845" s="401"/>
      <c r="SCQ1845" s="401"/>
      <c r="SCR1845" s="401"/>
      <c r="SCS1845" s="401"/>
      <c r="SCT1845" s="401"/>
      <c r="SCU1845" s="401"/>
      <c r="SCV1845" s="401"/>
      <c r="SCW1845" s="401"/>
      <c r="SCX1845" s="401"/>
      <c r="SCY1845" s="401"/>
      <c r="SCZ1845" s="401"/>
      <c r="SDA1845" s="401"/>
      <c r="SDB1845" s="401"/>
      <c r="SDC1845" s="401"/>
      <c r="SDD1845" s="401"/>
      <c r="SDE1845" s="401"/>
      <c r="SDF1845" s="401"/>
      <c r="SDG1845" s="401"/>
      <c r="SDH1845" s="401"/>
      <c r="SDI1845" s="401"/>
      <c r="SDJ1845" s="401"/>
      <c r="SDK1845" s="401"/>
      <c r="SDL1845" s="401"/>
      <c r="SDM1845" s="401"/>
      <c r="SDN1845" s="401"/>
      <c r="SDO1845" s="401"/>
      <c r="SDP1845" s="401"/>
      <c r="SDQ1845" s="401"/>
      <c r="SDR1845" s="401"/>
      <c r="SDS1845" s="401"/>
      <c r="SDT1845" s="401"/>
      <c r="SDU1845" s="401"/>
      <c r="SDV1845" s="401"/>
      <c r="SDW1845" s="401"/>
      <c r="SDX1845" s="401"/>
      <c r="SDY1845" s="401"/>
      <c r="SDZ1845" s="401"/>
      <c r="SEA1845" s="401"/>
      <c r="SEB1845" s="401"/>
      <c r="SEC1845" s="401"/>
      <c r="SED1845" s="401"/>
      <c r="SEE1845" s="401"/>
      <c r="SEF1845" s="401"/>
      <c r="SEG1845" s="401"/>
      <c r="SEH1845" s="401"/>
      <c r="SEI1845" s="401"/>
      <c r="SEJ1845" s="401"/>
      <c r="SEK1845" s="401"/>
      <c r="SEL1845" s="401"/>
      <c r="SEM1845" s="401"/>
      <c r="SEN1845" s="401"/>
      <c r="SEO1845" s="401"/>
      <c r="SEP1845" s="401"/>
      <c r="SEQ1845" s="401"/>
      <c r="SER1845" s="401"/>
      <c r="SES1845" s="401"/>
      <c r="SET1845" s="401"/>
      <c r="SEU1845" s="401"/>
      <c r="SEV1845" s="401"/>
      <c r="SEW1845" s="401"/>
      <c r="SEX1845" s="401"/>
      <c r="SEY1845" s="401"/>
      <c r="SEZ1845" s="401"/>
      <c r="SFA1845" s="401"/>
      <c r="SFB1845" s="401"/>
      <c r="SFC1845" s="401"/>
      <c r="SFD1845" s="401"/>
      <c r="SFE1845" s="401"/>
      <c r="SFF1845" s="401"/>
      <c r="SFG1845" s="401"/>
      <c r="SFH1845" s="401"/>
      <c r="SFI1845" s="401"/>
      <c r="SFJ1845" s="401"/>
      <c r="SFK1845" s="401"/>
      <c r="SFL1845" s="401"/>
      <c r="SFM1845" s="401"/>
      <c r="SFN1845" s="401"/>
      <c r="SFO1845" s="401"/>
      <c r="SFP1845" s="401"/>
      <c r="SFQ1845" s="401"/>
      <c r="SFR1845" s="401"/>
      <c r="SFS1845" s="401"/>
      <c r="SFT1845" s="401"/>
      <c r="SFU1845" s="401"/>
      <c r="SFV1845" s="401"/>
      <c r="SFW1845" s="401"/>
      <c r="SFX1845" s="401"/>
      <c r="SFY1845" s="401"/>
      <c r="SFZ1845" s="401"/>
      <c r="SGA1845" s="401"/>
      <c r="SGB1845" s="401"/>
      <c r="SGC1845" s="401"/>
      <c r="SGD1845" s="401"/>
      <c r="SGE1845" s="401"/>
      <c r="SGF1845" s="401"/>
      <c r="SGG1845" s="401"/>
      <c r="SGH1845" s="401"/>
      <c r="SGI1845" s="401"/>
      <c r="SGJ1845" s="401"/>
      <c r="SGK1845" s="401"/>
      <c r="SGL1845" s="401"/>
      <c r="SGM1845" s="401"/>
      <c r="SGN1845" s="401"/>
      <c r="SGO1845" s="401"/>
      <c r="SGP1845" s="401"/>
      <c r="SGQ1845" s="401"/>
      <c r="SGR1845" s="401"/>
      <c r="SGS1845" s="401"/>
      <c r="SGT1845" s="401"/>
      <c r="SGU1845" s="401"/>
      <c r="SGV1845" s="401"/>
      <c r="SGW1845" s="401"/>
      <c r="SGX1845" s="401"/>
      <c r="SGY1845" s="401"/>
      <c r="SGZ1845" s="401"/>
      <c r="SHA1845" s="401"/>
      <c r="SHB1845" s="401"/>
      <c r="SHC1845" s="401"/>
      <c r="SHD1845" s="401"/>
      <c r="SHE1845" s="401"/>
      <c r="SHF1845" s="401"/>
      <c r="SHG1845" s="401"/>
      <c r="SHH1845" s="401"/>
      <c r="SHI1845" s="401"/>
      <c r="SHJ1845" s="401"/>
      <c r="SHK1845" s="401"/>
      <c r="SHL1845" s="401"/>
      <c r="SHM1845" s="401"/>
      <c r="SHN1845" s="401"/>
      <c r="SHO1845" s="401"/>
      <c r="SHP1845" s="401"/>
      <c r="SHQ1845" s="401"/>
      <c r="SHR1845" s="401"/>
      <c r="SHS1845" s="401"/>
      <c r="SHT1845" s="401"/>
      <c r="SHU1845" s="401"/>
      <c r="SHV1845" s="401"/>
      <c r="SHW1845" s="401"/>
      <c r="SHX1845" s="401"/>
      <c r="SHY1845" s="401"/>
      <c r="SHZ1845" s="401"/>
      <c r="SIA1845" s="401"/>
      <c r="SIB1845" s="401"/>
      <c r="SIC1845" s="401"/>
      <c r="SID1845" s="401"/>
      <c r="SIE1845" s="401"/>
      <c r="SIF1845" s="401"/>
      <c r="SIG1845" s="401"/>
      <c r="SIH1845" s="401"/>
      <c r="SII1845" s="401"/>
      <c r="SIJ1845" s="401"/>
      <c r="SIK1845" s="401"/>
      <c r="SIL1845" s="401"/>
      <c r="SIM1845" s="401"/>
      <c r="SIN1845" s="401"/>
      <c r="SIO1845" s="401"/>
      <c r="SIP1845" s="401"/>
      <c r="SIQ1845" s="401"/>
      <c r="SIR1845" s="401"/>
      <c r="SIS1845" s="401"/>
      <c r="SIT1845" s="401"/>
      <c r="SIU1845" s="401"/>
      <c r="SIV1845" s="401"/>
      <c r="SIW1845" s="401"/>
      <c r="SIX1845" s="401"/>
      <c r="SIY1845" s="401"/>
      <c r="SIZ1845" s="401"/>
      <c r="SJA1845" s="401"/>
      <c r="SJB1845" s="401"/>
      <c r="SJC1845" s="401"/>
      <c r="SJD1845" s="401"/>
      <c r="SJE1845" s="401"/>
      <c r="SJF1845" s="401"/>
      <c r="SJG1845" s="401"/>
      <c r="SJH1845" s="401"/>
      <c r="SJI1845" s="401"/>
      <c r="SJJ1845" s="401"/>
      <c r="SJK1845" s="401"/>
      <c r="SJL1845" s="401"/>
      <c r="SJM1845" s="401"/>
      <c r="SJN1845" s="401"/>
      <c r="SJO1845" s="401"/>
      <c r="SJP1845" s="401"/>
      <c r="SJQ1845" s="401"/>
      <c r="SJR1845" s="401"/>
      <c r="SJS1845" s="401"/>
      <c r="SJT1845" s="401"/>
      <c r="SJU1845" s="401"/>
      <c r="SJV1845" s="401"/>
      <c r="SJW1845" s="401"/>
      <c r="SJX1845" s="401"/>
      <c r="SJY1845" s="401"/>
      <c r="SJZ1845" s="401"/>
      <c r="SKA1845" s="401"/>
      <c r="SKB1845" s="401"/>
      <c r="SKC1845" s="401"/>
      <c r="SKD1845" s="401"/>
      <c r="SKE1845" s="401"/>
      <c r="SKF1845" s="401"/>
      <c r="SKG1845" s="401"/>
      <c r="SKH1845" s="401"/>
      <c r="SKI1845" s="401"/>
      <c r="SKJ1845" s="401"/>
      <c r="SKK1845" s="401"/>
      <c r="SKL1845" s="401"/>
      <c r="SKM1845" s="401"/>
      <c r="SKN1845" s="401"/>
      <c r="SKO1845" s="401"/>
      <c r="SKP1845" s="401"/>
      <c r="SKQ1845" s="401"/>
      <c r="SKR1845" s="401"/>
      <c r="SKS1845" s="401"/>
      <c r="SKT1845" s="401"/>
      <c r="SKU1845" s="401"/>
      <c r="SKV1845" s="401"/>
      <c r="SKW1845" s="401"/>
      <c r="SKX1845" s="401"/>
      <c r="SKY1845" s="401"/>
      <c r="SKZ1845" s="401"/>
      <c r="SLA1845" s="401"/>
      <c r="SLB1845" s="401"/>
      <c r="SLC1845" s="401"/>
      <c r="SLD1845" s="401"/>
      <c r="SLE1845" s="401"/>
      <c r="SLF1845" s="401"/>
      <c r="SLG1845" s="401"/>
      <c r="SLH1845" s="401"/>
      <c r="SLI1845" s="401"/>
      <c r="SLJ1845" s="401"/>
      <c r="SLK1845" s="401"/>
      <c r="SLL1845" s="401"/>
      <c r="SLM1845" s="401"/>
      <c r="SLN1845" s="401"/>
      <c r="SLO1845" s="401"/>
      <c r="SLP1845" s="401"/>
      <c r="SLQ1845" s="401"/>
      <c r="SLR1845" s="401"/>
      <c r="SLS1845" s="401"/>
      <c r="SLT1845" s="401"/>
      <c r="SLU1845" s="401"/>
      <c r="SLV1845" s="401"/>
      <c r="SLW1845" s="401"/>
      <c r="SLX1845" s="401"/>
      <c r="SLY1845" s="401"/>
      <c r="SLZ1845" s="401"/>
      <c r="SMA1845" s="401"/>
      <c r="SMB1845" s="401"/>
      <c r="SMC1845" s="401"/>
      <c r="SMD1845" s="401"/>
      <c r="SME1845" s="401"/>
      <c r="SMF1845" s="401"/>
      <c r="SMG1845" s="401"/>
      <c r="SMH1845" s="401"/>
      <c r="SMI1845" s="401"/>
      <c r="SMJ1845" s="401"/>
      <c r="SMK1845" s="401"/>
      <c r="SML1845" s="401"/>
      <c r="SMM1845" s="401"/>
      <c r="SMN1845" s="401"/>
      <c r="SMO1845" s="401"/>
      <c r="SMP1845" s="401"/>
      <c r="SMQ1845" s="401"/>
      <c r="SMR1845" s="401"/>
      <c r="SMS1845" s="401"/>
      <c r="SMT1845" s="401"/>
      <c r="SMU1845" s="401"/>
      <c r="SMV1845" s="401"/>
      <c r="SMW1845" s="401"/>
      <c r="SMX1845" s="401"/>
      <c r="SMY1845" s="401"/>
      <c r="SMZ1845" s="401"/>
      <c r="SNA1845" s="401"/>
      <c r="SNB1845" s="401"/>
      <c r="SNC1845" s="401"/>
      <c r="SND1845" s="401"/>
      <c r="SNE1845" s="401"/>
      <c r="SNF1845" s="401"/>
      <c r="SNG1845" s="401"/>
      <c r="SNH1845" s="401"/>
      <c r="SNI1845" s="401"/>
      <c r="SNJ1845" s="401"/>
      <c r="SNK1845" s="401"/>
      <c r="SNL1845" s="401"/>
      <c r="SNM1845" s="401"/>
      <c r="SNN1845" s="401"/>
      <c r="SNO1845" s="401"/>
      <c r="SNP1845" s="401"/>
      <c r="SNQ1845" s="401"/>
      <c r="SNR1845" s="401"/>
      <c r="SNS1845" s="401"/>
      <c r="SNT1845" s="401"/>
      <c r="SNU1845" s="401"/>
      <c r="SNV1845" s="401"/>
      <c r="SNW1845" s="401"/>
      <c r="SNX1845" s="401"/>
      <c r="SNY1845" s="401"/>
      <c r="SNZ1845" s="401"/>
      <c r="SOA1845" s="401"/>
      <c r="SOB1845" s="401"/>
      <c r="SOC1845" s="401"/>
      <c r="SOD1845" s="401"/>
      <c r="SOE1845" s="401"/>
      <c r="SOF1845" s="401"/>
      <c r="SOG1845" s="401"/>
      <c r="SOH1845" s="401"/>
      <c r="SOI1845" s="401"/>
      <c r="SOJ1845" s="401"/>
      <c r="SOK1845" s="401"/>
      <c r="SOL1845" s="401"/>
      <c r="SOM1845" s="401"/>
      <c r="SON1845" s="401"/>
      <c r="SOO1845" s="401"/>
      <c r="SOP1845" s="401"/>
      <c r="SOQ1845" s="401"/>
      <c r="SOR1845" s="401"/>
      <c r="SOS1845" s="401"/>
      <c r="SOT1845" s="401"/>
      <c r="SOU1845" s="401"/>
      <c r="SOV1845" s="401"/>
      <c r="SOW1845" s="401"/>
      <c r="SOX1845" s="401"/>
      <c r="SOY1845" s="401"/>
      <c r="SOZ1845" s="401"/>
      <c r="SPA1845" s="401"/>
      <c r="SPB1845" s="401"/>
      <c r="SPC1845" s="401"/>
      <c r="SPD1845" s="401"/>
      <c r="SPE1845" s="401"/>
      <c r="SPF1845" s="401"/>
      <c r="SPG1845" s="401"/>
      <c r="SPH1845" s="401"/>
      <c r="SPI1845" s="401"/>
      <c r="SPJ1845" s="401"/>
      <c r="SPK1845" s="401"/>
      <c r="SPL1845" s="401"/>
      <c r="SPM1845" s="401"/>
      <c r="SPN1845" s="401"/>
      <c r="SPO1845" s="401"/>
      <c r="SPP1845" s="401"/>
      <c r="SPQ1845" s="401"/>
      <c r="SPR1845" s="401"/>
      <c r="SPS1845" s="401"/>
      <c r="SPT1845" s="401"/>
      <c r="SPU1845" s="401"/>
      <c r="SPV1845" s="401"/>
      <c r="SPW1845" s="401"/>
      <c r="SPX1845" s="401"/>
      <c r="SPY1845" s="401"/>
      <c r="SPZ1845" s="401"/>
      <c r="SQA1845" s="401"/>
      <c r="SQB1845" s="401"/>
      <c r="SQC1845" s="401"/>
      <c r="SQD1845" s="401"/>
      <c r="SQE1845" s="401"/>
      <c r="SQF1845" s="401"/>
      <c r="SQG1845" s="401"/>
      <c r="SQH1845" s="401"/>
      <c r="SQI1845" s="401"/>
      <c r="SQJ1845" s="401"/>
      <c r="SQK1845" s="401"/>
      <c r="SQL1845" s="401"/>
      <c r="SQM1845" s="401"/>
      <c r="SQN1845" s="401"/>
      <c r="SQO1845" s="401"/>
      <c r="SQP1845" s="401"/>
      <c r="SQQ1845" s="401"/>
      <c r="SQR1845" s="401"/>
      <c r="SQS1845" s="401"/>
      <c r="SQT1845" s="401"/>
      <c r="SQU1845" s="401"/>
      <c r="SQV1845" s="401"/>
      <c r="SQW1845" s="401"/>
      <c r="SQX1845" s="401"/>
      <c r="SQY1845" s="401"/>
      <c r="SQZ1845" s="401"/>
      <c r="SRA1845" s="401"/>
      <c r="SRB1845" s="401"/>
      <c r="SRC1845" s="401"/>
      <c r="SRD1845" s="401"/>
      <c r="SRE1845" s="401"/>
      <c r="SRF1845" s="401"/>
      <c r="SRG1845" s="401"/>
      <c r="SRH1845" s="401"/>
      <c r="SRI1845" s="401"/>
      <c r="SRJ1845" s="401"/>
      <c r="SRK1845" s="401"/>
      <c r="SRL1845" s="401"/>
      <c r="SRM1845" s="401"/>
      <c r="SRN1845" s="401"/>
      <c r="SRO1845" s="401"/>
      <c r="SRP1845" s="401"/>
      <c r="SRQ1845" s="401"/>
      <c r="SRR1845" s="401"/>
      <c r="SRS1845" s="401"/>
      <c r="SRT1845" s="401"/>
      <c r="SRU1845" s="401"/>
      <c r="SRV1845" s="401"/>
      <c r="SRW1845" s="401"/>
      <c r="SRX1845" s="401"/>
      <c r="SRY1845" s="401"/>
      <c r="SRZ1845" s="401"/>
      <c r="SSA1845" s="401"/>
      <c r="SSB1845" s="401"/>
      <c r="SSC1845" s="401"/>
      <c r="SSD1845" s="401"/>
      <c r="SSE1845" s="401"/>
      <c r="SSF1845" s="401"/>
      <c r="SSG1845" s="401"/>
      <c r="SSH1845" s="401"/>
      <c r="SSI1845" s="401"/>
      <c r="SSJ1845" s="401"/>
      <c r="SSK1845" s="401"/>
      <c r="SSL1845" s="401"/>
      <c r="SSM1845" s="401"/>
      <c r="SSN1845" s="401"/>
      <c r="SSO1845" s="401"/>
      <c r="SSP1845" s="401"/>
      <c r="SSQ1845" s="401"/>
      <c r="SSR1845" s="401"/>
      <c r="SSS1845" s="401"/>
      <c r="SST1845" s="401"/>
      <c r="SSU1845" s="401"/>
      <c r="SSV1845" s="401"/>
      <c r="SSW1845" s="401"/>
      <c r="SSX1845" s="401"/>
      <c r="SSY1845" s="401"/>
      <c r="SSZ1845" s="401"/>
      <c r="STA1845" s="401"/>
      <c r="STB1845" s="401"/>
      <c r="STC1845" s="401"/>
      <c r="STD1845" s="401"/>
      <c r="STE1845" s="401"/>
      <c r="STF1845" s="401"/>
      <c r="STG1845" s="401"/>
      <c r="STH1845" s="401"/>
      <c r="STI1845" s="401"/>
      <c r="STJ1845" s="401"/>
      <c r="STK1845" s="401"/>
      <c r="STL1845" s="401"/>
      <c r="STM1845" s="401"/>
      <c r="STN1845" s="401"/>
      <c r="STO1845" s="401"/>
      <c r="STP1845" s="401"/>
      <c r="STQ1845" s="401"/>
      <c r="STR1845" s="401"/>
      <c r="STS1845" s="401"/>
      <c r="STT1845" s="401"/>
      <c r="STU1845" s="401"/>
      <c r="STV1845" s="401"/>
      <c r="STW1845" s="401"/>
      <c r="STX1845" s="401"/>
      <c r="STY1845" s="401"/>
      <c r="STZ1845" s="401"/>
      <c r="SUA1845" s="401"/>
      <c r="SUB1845" s="401"/>
      <c r="SUC1845" s="401"/>
      <c r="SUD1845" s="401"/>
      <c r="SUE1845" s="401"/>
      <c r="SUF1845" s="401"/>
      <c r="SUG1845" s="401"/>
      <c r="SUH1845" s="401"/>
      <c r="SUI1845" s="401"/>
      <c r="SUJ1845" s="401"/>
      <c r="SUK1845" s="401"/>
      <c r="SUL1845" s="401"/>
      <c r="SUM1845" s="401"/>
      <c r="SUN1845" s="401"/>
      <c r="SUO1845" s="401"/>
      <c r="SUP1845" s="401"/>
      <c r="SUQ1845" s="401"/>
      <c r="SUR1845" s="401"/>
      <c r="SUS1845" s="401"/>
      <c r="SUT1845" s="401"/>
      <c r="SUU1845" s="401"/>
      <c r="SUV1845" s="401"/>
      <c r="SUW1845" s="401"/>
      <c r="SUX1845" s="401"/>
      <c r="SUY1845" s="401"/>
      <c r="SUZ1845" s="401"/>
      <c r="SVA1845" s="401"/>
      <c r="SVB1845" s="401"/>
      <c r="SVC1845" s="401"/>
      <c r="SVD1845" s="401"/>
      <c r="SVE1845" s="401"/>
      <c r="SVF1845" s="401"/>
      <c r="SVG1845" s="401"/>
      <c r="SVH1845" s="401"/>
      <c r="SVI1845" s="401"/>
      <c r="SVJ1845" s="401"/>
      <c r="SVK1845" s="401"/>
      <c r="SVL1845" s="401"/>
      <c r="SVM1845" s="401"/>
      <c r="SVN1845" s="401"/>
      <c r="SVO1845" s="401"/>
      <c r="SVP1845" s="401"/>
      <c r="SVQ1845" s="401"/>
      <c r="SVR1845" s="401"/>
      <c r="SVS1845" s="401"/>
      <c r="SVT1845" s="401"/>
      <c r="SVU1845" s="401"/>
      <c r="SVV1845" s="401"/>
      <c r="SVW1845" s="401"/>
      <c r="SVX1845" s="401"/>
      <c r="SVY1845" s="401"/>
      <c r="SVZ1845" s="401"/>
      <c r="SWA1845" s="401"/>
      <c r="SWB1845" s="401"/>
      <c r="SWC1845" s="401"/>
      <c r="SWD1845" s="401"/>
      <c r="SWE1845" s="401"/>
      <c r="SWF1845" s="401"/>
      <c r="SWG1845" s="401"/>
      <c r="SWH1845" s="401"/>
      <c r="SWI1845" s="401"/>
      <c r="SWJ1845" s="401"/>
      <c r="SWK1845" s="401"/>
      <c r="SWL1845" s="401"/>
      <c r="SWM1845" s="401"/>
      <c r="SWN1845" s="401"/>
      <c r="SWO1845" s="401"/>
      <c r="SWP1845" s="401"/>
      <c r="SWQ1845" s="401"/>
      <c r="SWR1845" s="401"/>
      <c r="SWS1845" s="401"/>
      <c r="SWT1845" s="401"/>
      <c r="SWU1845" s="401"/>
      <c r="SWV1845" s="401"/>
      <c r="SWW1845" s="401"/>
      <c r="SWX1845" s="401"/>
      <c r="SWY1845" s="401"/>
      <c r="SWZ1845" s="401"/>
      <c r="SXA1845" s="401"/>
      <c r="SXB1845" s="401"/>
      <c r="SXC1845" s="401"/>
      <c r="SXD1845" s="401"/>
      <c r="SXE1845" s="401"/>
      <c r="SXF1845" s="401"/>
      <c r="SXG1845" s="401"/>
      <c r="SXH1845" s="401"/>
      <c r="SXI1845" s="401"/>
      <c r="SXJ1845" s="401"/>
      <c r="SXK1845" s="401"/>
      <c r="SXL1845" s="401"/>
      <c r="SXM1845" s="401"/>
      <c r="SXN1845" s="401"/>
      <c r="SXO1845" s="401"/>
      <c r="SXP1845" s="401"/>
      <c r="SXQ1845" s="401"/>
      <c r="SXR1845" s="401"/>
      <c r="SXS1845" s="401"/>
      <c r="SXT1845" s="401"/>
      <c r="SXU1845" s="401"/>
      <c r="SXV1845" s="401"/>
      <c r="SXW1845" s="401"/>
      <c r="SXX1845" s="401"/>
      <c r="SXY1845" s="401"/>
      <c r="SXZ1845" s="401"/>
      <c r="SYA1845" s="401"/>
      <c r="SYB1845" s="401"/>
      <c r="SYC1845" s="401"/>
      <c r="SYD1845" s="401"/>
      <c r="SYE1845" s="401"/>
      <c r="SYF1845" s="401"/>
      <c r="SYG1845" s="401"/>
      <c r="SYH1845" s="401"/>
      <c r="SYI1845" s="401"/>
      <c r="SYJ1845" s="401"/>
      <c r="SYK1845" s="401"/>
      <c r="SYL1845" s="401"/>
      <c r="SYM1845" s="401"/>
      <c r="SYN1845" s="401"/>
      <c r="SYO1845" s="401"/>
      <c r="SYP1845" s="401"/>
      <c r="SYQ1845" s="401"/>
      <c r="SYR1845" s="401"/>
      <c r="SYS1845" s="401"/>
      <c r="SYT1845" s="401"/>
      <c r="SYU1845" s="401"/>
      <c r="SYV1845" s="401"/>
      <c r="SYW1845" s="401"/>
      <c r="SYX1845" s="401"/>
      <c r="SYY1845" s="401"/>
      <c r="SYZ1845" s="401"/>
      <c r="SZA1845" s="401"/>
      <c r="SZB1845" s="401"/>
      <c r="SZC1845" s="401"/>
      <c r="SZD1845" s="401"/>
      <c r="SZE1845" s="401"/>
      <c r="SZF1845" s="401"/>
      <c r="SZG1845" s="401"/>
      <c r="SZH1845" s="401"/>
      <c r="SZI1845" s="401"/>
      <c r="SZJ1845" s="401"/>
      <c r="SZK1845" s="401"/>
      <c r="SZL1845" s="401"/>
      <c r="SZM1845" s="401"/>
      <c r="SZN1845" s="401"/>
      <c r="SZO1845" s="401"/>
      <c r="SZP1845" s="401"/>
      <c r="SZQ1845" s="401"/>
      <c r="SZR1845" s="401"/>
      <c r="SZS1845" s="401"/>
      <c r="SZT1845" s="401"/>
      <c r="SZU1845" s="401"/>
      <c r="SZV1845" s="401"/>
      <c r="SZW1845" s="401"/>
      <c r="SZX1845" s="401"/>
      <c r="SZY1845" s="401"/>
      <c r="SZZ1845" s="401"/>
      <c r="TAA1845" s="401"/>
      <c r="TAB1845" s="401"/>
      <c r="TAC1845" s="401"/>
      <c r="TAD1845" s="401"/>
      <c r="TAE1845" s="401"/>
      <c r="TAF1845" s="401"/>
      <c r="TAG1845" s="401"/>
      <c r="TAH1845" s="401"/>
      <c r="TAI1845" s="401"/>
      <c r="TAJ1845" s="401"/>
      <c r="TAK1845" s="401"/>
      <c r="TAL1845" s="401"/>
      <c r="TAM1845" s="401"/>
      <c r="TAN1845" s="401"/>
      <c r="TAO1845" s="401"/>
      <c r="TAP1845" s="401"/>
      <c r="TAQ1845" s="401"/>
      <c r="TAR1845" s="401"/>
      <c r="TAS1845" s="401"/>
      <c r="TAT1845" s="401"/>
      <c r="TAU1845" s="401"/>
      <c r="TAV1845" s="401"/>
      <c r="TAW1845" s="401"/>
      <c r="TAX1845" s="401"/>
      <c r="TAY1845" s="401"/>
      <c r="TAZ1845" s="401"/>
      <c r="TBA1845" s="401"/>
      <c r="TBB1845" s="401"/>
      <c r="TBC1845" s="401"/>
      <c r="TBD1845" s="401"/>
      <c r="TBE1845" s="401"/>
      <c r="TBF1845" s="401"/>
      <c r="TBG1845" s="401"/>
      <c r="TBH1845" s="401"/>
      <c r="TBI1845" s="401"/>
      <c r="TBJ1845" s="401"/>
      <c r="TBK1845" s="401"/>
      <c r="TBL1845" s="401"/>
      <c r="TBM1845" s="401"/>
      <c r="TBN1845" s="401"/>
      <c r="TBO1845" s="401"/>
      <c r="TBP1845" s="401"/>
      <c r="TBQ1845" s="401"/>
      <c r="TBR1845" s="401"/>
      <c r="TBS1845" s="401"/>
      <c r="TBT1845" s="401"/>
      <c r="TBU1845" s="401"/>
      <c r="TBV1845" s="401"/>
      <c r="TBW1845" s="401"/>
      <c r="TBX1845" s="401"/>
      <c r="TBY1845" s="401"/>
      <c r="TBZ1845" s="401"/>
      <c r="TCA1845" s="401"/>
      <c r="TCB1845" s="401"/>
      <c r="TCC1845" s="401"/>
      <c r="TCD1845" s="401"/>
      <c r="TCE1845" s="401"/>
      <c r="TCF1845" s="401"/>
      <c r="TCG1845" s="401"/>
      <c r="TCH1845" s="401"/>
      <c r="TCI1845" s="401"/>
      <c r="TCJ1845" s="401"/>
      <c r="TCK1845" s="401"/>
      <c r="TCL1845" s="401"/>
      <c r="TCM1845" s="401"/>
      <c r="TCN1845" s="401"/>
      <c r="TCO1845" s="401"/>
      <c r="TCP1845" s="401"/>
      <c r="TCQ1845" s="401"/>
      <c r="TCR1845" s="401"/>
      <c r="TCS1845" s="401"/>
      <c r="TCT1845" s="401"/>
      <c r="TCU1845" s="401"/>
      <c r="TCV1845" s="401"/>
      <c r="TCW1845" s="401"/>
      <c r="TCX1845" s="401"/>
      <c r="TCY1845" s="401"/>
      <c r="TCZ1845" s="401"/>
      <c r="TDA1845" s="401"/>
      <c r="TDB1845" s="401"/>
      <c r="TDC1845" s="401"/>
      <c r="TDD1845" s="401"/>
      <c r="TDE1845" s="401"/>
      <c r="TDF1845" s="401"/>
      <c r="TDG1845" s="401"/>
      <c r="TDH1845" s="401"/>
      <c r="TDI1845" s="401"/>
      <c r="TDJ1845" s="401"/>
      <c r="TDK1845" s="401"/>
      <c r="TDL1845" s="401"/>
      <c r="TDM1845" s="401"/>
      <c r="TDN1845" s="401"/>
      <c r="TDO1845" s="401"/>
      <c r="TDP1845" s="401"/>
      <c r="TDQ1845" s="401"/>
      <c r="TDR1845" s="401"/>
      <c r="TDS1845" s="401"/>
      <c r="TDT1845" s="401"/>
      <c r="TDU1845" s="401"/>
      <c r="TDV1845" s="401"/>
      <c r="TDW1845" s="401"/>
      <c r="TDX1845" s="401"/>
      <c r="TDY1845" s="401"/>
      <c r="TDZ1845" s="401"/>
      <c r="TEA1845" s="401"/>
      <c r="TEB1845" s="401"/>
      <c r="TEC1845" s="401"/>
      <c r="TED1845" s="401"/>
      <c r="TEE1845" s="401"/>
      <c r="TEF1845" s="401"/>
      <c r="TEG1845" s="401"/>
      <c r="TEH1845" s="401"/>
      <c r="TEI1845" s="401"/>
      <c r="TEJ1845" s="401"/>
      <c r="TEK1845" s="401"/>
      <c r="TEL1845" s="401"/>
      <c r="TEM1845" s="401"/>
      <c r="TEN1845" s="401"/>
      <c r="TEO1845" s="401"/>
      <c r="TEP1845" s="401"/>
      <c r="TEQ1845" s="401"/>
      <c r="TER1845" s="401"/>
      <c r="TES1845" s="401"/>
      <c r="TET1845" s="401"/>
      <c r="TEU1845" s="401"/>
      <c r="TEV1845" s="401"/>
      <c r="TEW1845" s="401"/>
      <c r="TEX1845" s="401"/>
      <c r="TEY1845" s="401"/>
      <c r="TEZ1845" s="401"/>
      <c r="TFA1845" s="401"/>
      <c r="TFB1845" s="401"/>
      <c r="TFC1845" s="401"/>
      <c r="TFD1845" s="401"/>
      <c r="TFE1845" s="401"/>
      <c r="TFF1845" s="401"/>
      <c r="TFG1845" s="401"/>
      <c r="TFH1845" s="401"/>
      <c r="TFI1845" s="401"/>
      <c r="TFJ1845" s="401"/>
      <c r="TFK1845" s="401"/>
      <c r="TFL1845" s="401"/>
      <c r="TFM1845" s="401"/>
      <c r="TFN1845" s="401"/>
      <c r="TFO1845" s="401"/>
      <c r="TFP1845" s="401"/>
      <c r="TFQ1845" s="401"/>
      <c r="TFR1845" s="401"/>
      <c r="TFS1845" s="401"/>
      <c r="TFT1845" s="401"/>
      <c r="TFU1845" s="401"/>
      <c r="TFV1845" s="401"/>
      <c r="TFW1845" s="401"/>
      <c r="TFX1845" s="401"/>
      <c r="TFY1845" s="401"/>
      <c r="TFZ1845" s="401"/>
      <c r="TGA1845" s="401"/>
      <c r="TGB1845" s="401"/>
      <c r="TGC1845" s="401"/>
      <c r="TGD1845" s="401"/>
      <c r="TGE1845" s="401"/>
      <c r="TGF1845" s="401"/>
      <c r="TGG1845" s="401"/>
      <c r="TGH1845" s="401"/>
      <c r="TGI1845" s="401"/>
      <c r="TGJ1845" s="401"/>
      <c r="TGK1845" s="401"/>
      <c r="TGL1845" s="401"/>
      <c r="TGM1845" s="401"/>
      <c r="TGN1845" s="401"/>
      <c r="TGO1845" s="401"/>
      <c r="TGP1845" s="401"/>
      <c r="TGQ1845" s="401"/>
      <c r="TGR1845" s="401"/>
      <c r="TGS1845" s="401"/>
      <c r="TGT1845" s="401"/>
      <c r="TGU1845" s="401"/>
      <c r="TGV1845" s="401"/>
      <c r="TGW1845" s="401"/>
      <c r="TGX1845" s="401"/>
      <c r="TGY1845" s="401"/>
      <c r="TGZ1845" s="401"/>
      <c r="THA1845" s="401"/>
      <c r="THB1845" s="401"/>
      <c r="THC1845" s="401"/>
      <c r="THD1845" s="401"/>
      <c r="THE1845" s="401"/>
      <c r="THF1845" s="401"/>
      <c r="THG1845" s="401"/>
      <c r="THH1845" s="401"/>
      <c r="THI1845" s="401"/>
      <c r="THJ1845" s="401"/>
      <c r="THK1845" s="401"/>
      <c r="THL1845" s="401"/>
      <c r="THM1845" s="401"/>
      <c r="THN1845" s="401"/>
      <c r="THO1845" s="401"/>
      <c r="THP1845" s="401"/>
      <c r="THQ1845" s="401"/>
      <c r="THR1845" s="401"/>
      <c r="THS1845" s="401"/>
      <c r="THT1845" s="401"/>
      <c r="THU1845" s="401"/>
      <c r="THV1845" s="401"/>
      <c r="THW1845" s="401"/>
      <c r="THX1845" s="401"/>
      <c r="THY1845" s="401"/>
      <c r="THZ1845" s="401"/>
      <c r="TIA1845" s="401"/>
      <c r="TIB1845" s="401"/>
      <c r="TIC1845" s="401"/>
      <c r="TID1845" s="401"/>
      <c r="TIE1845" s="401"/>
      <c r="TIF1845" s="401"/>
      <c r="TIG1845" s="401"/>
      <c r="TIH1845" s="401"/>
      <c r="TII1845" s="401"/>
      <c r="TIJ1845" s="401"/>
      <c r="TIK1845" s="401"/>
      <c r="TIL1845" s="401"/>
      <c r="TIM1845" s="401"/>
      <c r="TIN1845" s="401"/>
      <c r="TIO1845" s="401"/>
      <c r="TIP1845" s="401"/>
      <c r="TIQ1845" s="401"/>
      <c r="TIR1845" s="401"/>
      <c r="TIS1845" s="401"/>
      <c r="TIT1845" s="401"/>
      <c r="TIU1845" s="401"/>
      <c r="TIV1845" s="401"/>
      <c r="TIW1845" s="401"/>
      <c r="TIX1845" s="401"/>
      <c r="TIY1845" s="401"/>
      <c r="TIZ1845" s="401"/>
      <c r="TJA1845" s="401"/>
      <c r="TJB1845" s="401"/>
      <c r="TJC1845" s="401"/>
      <c r="TJD1845" s="401"/>
      <c r="TJE1845" s="401"/>
      <c r="TJF1845" s="401"/>
      <c r="TJG1845" s="401"/>
      <c r="TJH1845" s="401"/>
      <c r="TJI1845" s="401"/>
      <c r="TJJ1845" s="401"/>
      <c r="TJK1845" s="401"/>
      <c r="TJL1845" s="401"/>
      <c r="TJM1845" s="401"/>
      <c r="TJN1845" s="401"/>
      <c r="TJO1845" s="401"/>
      <c r="TJP1845" s="401"/>
      <c r="TJQ1845" s="401"/>
      <c r="TJR1845" s="401"/>
      <c r="TJS1845" s="401"/>
      <c r="TJT1845" s="401"/>
      <c r="TJU1845" s="401"/>
      <c r="TJV1845" s="401"/>
      <c r="TJW1845" s="401"/>
      <c r="TJX1845" s="401"/>
      <c r="TJY1845" s="401"/>
      <c r="TJZ1845" s="401"/>
      <c r="TKA1845" s="401"/>
      <c r="TKB1845" s="401"/>
      <c r="TKC1845" s="401"/>
      <c r="TKD1845" s="401"/>
      <c r="TKE1845" s="401"/>
      <c r="TKF1845" s="401"/>
      <c r="TKG1845" s="401"/>
      <c r="TKH1845" s="401"/>
      <c r="TKI1845" s="401"/>
      <c r="TKJ1845" s="401"/>
      <c r="TKK1845" s="401"/>
      <c r="TKL1845" s="401"/>
      <c r="TKM1845" s="401"/>
      <c r="TKN1845" s="401"/>
      <c r="TKO1845" s="401"/>
      <c r="TKP1845" s="401"/>
      <c r="TKQ1845" s="401"/>
      <c r="TKR1845" s="401"/>
      <c r="TKS1845" s="401"/>
      <c r="TKT1845" s="401"/>
      <c r="TKU1845" s="401"/>
      <c r="TKV1845" s="401"/>
      <c r="TKW1845" s="401"/>
      <c r="TKX1845" s="401"/>
      <c r="TKY1845" s="401"/>
      <c r="TKZ1845" s="401"/>
      <c r="TLA1845" s="401"/>
      <c r="TLB1845" s="401"/>
      <c r="TLC1845" s="401"/>
      <c r="TLD1845" s="401"/>
      <c r="TLE1845" s="401"/>
      <c r="TLF1845" s="401"/>
      <c r="TLG1845" s="401"/>
      <c r="TLH1845" s="401"/>
      <c r="TLI1845" s="401"/>
      <c r="TLJ1845" s="401"/>
      <c r="TLK1845" s="401"/>
      <c r="TLL1845" s="401"/>
      <c r="TLM1845" s="401"/>
      <c r="TLN1845" s="401"/>
      <c r="TLO1845" s="401"/>
      <c r="TLP1845" s="401"/>
      <c r="TLQ1845" s="401"/>
      <c r="TLR1845" s="401"/>
      <c r="TLS1845" s="401"/>
      <c r="TLT1845" s="401"/>
      <c r="TLU1845" s="401"/>
      <c r="TLV1845" s="401"/>
      <c r="TLW1845" s="401"/>
      <c r="TLX1845" s="401"/>
      <c r="TLY1845" s="401"/>
      <c r="TLZ1845" s="401"/>
      <c r="TMA1845" s="401"/>
      <c r="TMB1845" s="401"/>
      <c r="TMC1845" s="401"/>
      <c r="TMD1845" s="401"/>
      <c r="TME1845" s="401"/>
      <c r="TMF1845" s="401"/>
      <c r="TMG1845" s="401"/>
      <c r="TMH1845" s="401"/>
      <c r="TMI1845" s="401"/>
      <c r="TMJ1845" s="401"/>
      <c r="TMK1845" s="401"/>
      <c r="TML1845" s="401"/>
      <c r="TMM1845" s="401"/>
      <c r="TMN1845" s="401"/>
      <c r="TMO1845" s="401"/>
      <c r="TMP1845" s="401"/>
      <c r="TMQ1845" s="401"/>
      <c r="TMR1845" s="401"/>
      <c r="TMS1845" s="401"/>
      <c r="TMT1845" s="401"/>
      <c r="TMU1845" s="401"/>
      <c r="TMV1845" s="401"/>
      <c r="TMW1845" s="401"/>
      <c r="TMX1845" s="401"/>
      <c r="TMY1845" s="401"/>
      <c r="TMZ1845" s="401"/>
      <c r="TNA1845" s="401"/>
      <c r="TNB1845" s="401"/>
      <c r="TNC1845" s="401"/>
      <c r="TND1845" s="401"/>
      <c r="TNE1845" s="401"/>
      <c r="TNF1845" s="401"/>
      <c r="TNG1845" s="401"/>
      <c r="TNH1845" s="401"/>
      <c r="TNI1845" s="401"/>
      <c r="TNJ1845" s="401"/>
      <c r="TNK1845" s="401"/>
      <c r="TNL1845" s="401"/>
      <c r="TNM1845" s="401"/>
      <c r="TNN1845" s="401"/>
      <c r="TNO1845" s="401"/>
      <c r="TNP1845" s="401"/>
      <c r="TNQ1845" s="401"/>
      <c r="TNR1845" s="401"/>
      <c r="TNS1845" s="401"/>
      <c r="TNT1845" s="401"/>
      <c r="TNU1845" s="401"/>
      <c r="TNV1845" s="401"/>
      <c r="TNW1845" s="401"/>
      <c r="TNX1845" s="401"/>
      <c r="TNY1845" s="401"/>
      <c r="TNZ1845" s="401"/>
      <c r="TOA1845" s="401"/>
      <c r="TOB1845" s="401"/>
      <c r="TOC1845" s="401"/>
      <c r="TOD1845" s="401"/>
      <c r="TOE1845" s="401"/>
      <c r="TOF1845" s="401"/>
      <c r="TOG1845" s="401"/>
      <c r="TOH1845" s="401"/>
      <c r="TOI1845" s="401"/>
      <c r="TOJ1845" s="401"/>
      <c r="TOK1845" s="401"/>
      <c r="TOL1845" s="401"/>
      <c r="TOM1845" s="401"/>
      <c r="TON1845" s="401"/>
      <c r="TOO1845" s="401"/>
      <c r="TOP1845" s="401"/>
      <c r="TOQ1845" s="401"/>
      <c r="TOR1845" s="401"/>
      <c r="TOS1845" s="401"/>
      <c r="TOT1845" s="401"/>
      <c r="TOU1845" s="401"/>
      <c r="TOV1845" s="401"/>
      <c r="TOW1845" s="401"/>
      <c r="TOX1845" s="401"/>
      <c r="TOY1845" s="401"/>
      <c r="TOZ1845" s="401"/>
      <c r="TPA1845" s="401"/>
      <c r="TPB1845" s="401"/>
      <c r="TPC1845" s="401"/>
      <c r="TPD1845" s="401"/>
      <c r="TPE1845" s="401"/>
      <c r="TPF1845" s="401"/>
      <c r="TPG1845" s="401"/>
      <c r="TPH1845" s="401"/>
      <c r="TPI1845" s="401"/>
      <c r="TPJ1845" s="401"/>
      <c r="TPK1845" s="401"/>
      <c r="TPL1845" s="401"/>
      <c r="TPM1845" s="401"/>
      <c r="TPN1845" s="401"/>
      <c r="TPO1845" s="401"/>
      <c r="TPP1845" s="401"/>
      <c r="TPQ1845" s="401"/>
      <c r="TPR1845" s="401"/>
      <c r="TPS1845" s="401"/>
      <c r="TPT1845" s="401"/>
      <c r="TPU1845" s="401"/>
      <c r="TPV1845" s="401"/>
      <c r="TPW1845" s="401"/>
      <c r="TPX1845" s="401"/>
      <c r="TPY1845" s="401"/>
      <c r="TPZ1845" s="401"/>
      <c r="TQA1845" s="401"/>
      <c r="TQB1845" s="401"/>
      <c r="TQC1845" s="401"/>
      <c r="TQD1845" s="401"/>
      <c r="TQE1845" s="401"/>
      <c r="TQF1845" s="401"/>
      <c r="TQG1845" s="401"/>
      <c r="TQH1845" s="401"/>
      <c r="TQI1845" s="401"/>
      <c r="TQJ1845" s="401"/>
      <c r="TQK1845" s="401"/>
      <c r="TQL1845" s="401"/>
      <c r="TQM1845" s="401"/>
      <c r="TQN1845" s="401"/>
      <c r="TQO1845" s="401"/>
      <c r="TQP1845" s="401"/>
      <c r="TQQ1845" s="401"/>
      <c r="TQR1845" s="401"/>
      <c r="TQS1845" s="401"/>
      <c r="TQT1845" s="401"/>
      <c r="TQU1845" s="401"/>
      <c r="TQV1845" s="401"/>
      <c r="TQW1845" s="401"/>
      <c r="TQX1845" s="401"/>
      <c r="TQY1845" s="401"/>
      <c r="TQZ1845" s="401"/>
      <c r="TRA1845" s="401"/>
      <c r="TRB1845" s="401"/>
      <c r="TRC1845" s="401"/>
      <c r="TRD1845" s="401"/>
      <c r="TRE1845" s="401"/>
      <c r="TRF1845" s="401"/>
      <c r="TRG1845" s="401"/>
      <c r="TRH1845" s="401"/>
      <c r="TRI1845" s="401"/>
      <c r="TRJ1845" s="401"/>
      <c r="TRK1845" s="401"/>
      <c r="TRL1845" s="401"/>
      <c r="TRM1845" s="401"/>
      <c r="TRN1845" s="401"/>
      <c r="TRO1845" s="401"/>
      <c r="TRP1845" s="401"/>
      <c r="TRQ1845" s="401"/>
      <c r="TRR1845" s="401"/>
      <c r="TRS1845" s="401"/>
      <c r="TRT1845" s="401"/>
      <c r="TRU1845" s="401"/>
      <c r="TRV1845" s="401"/>
      <c r="TRW1845" s="401"/>
      <c r="TRX1845" s="401"/>
      <c r="TRY1845" s="401"/>
      <c r="TRZ1845" s="401"/>
      <c r="TSA1845" s="401"/>
      <c r="TSB1845" s="401"/>
      <c r="TSC1845" s="401"/>
      <c r="TSD1845" s="401"/>
      <c r="TSE1845" s="401"/>
      <c r="TSF1845" s="401"/>
      <c r="TSG1845" s="401"/>
      <c r="TSH1845" s="401"/>
      <c r="TSI1845" s="401"/>
      <c r="TSJ1845" s="401"/>
      <c r="TSK1845" s="401"/>
      <c r="TSL1845" s="401"/>
      <c r="TSM1845" s="401"/>
      <c r="TSN1845" s="401"/>
      <c r="TSO1845" s="401"/>
      <c r="TSP1845" s="401"/>
      <c r="TSQ1845" s="401"/>
      <c r="TSR1845" s="401"/>
      <c r="TSS1845" s="401"/>
      <c r="TST1845" s="401"/>
      <c r="TSU1845" s="401"/>
      <c r="TSV1845" s="401"/>
      <c r="TSW1845" s="401"/>
      <c r="TSX1845" s="401"/>
      <c r="TSY1845" s="401"/>
      <c r="TSZ1845" s="401"/>
      <c r="TTA1845" s="401"/>
      <c r="TTB1845" s="401"/>
      <c r="TTC1845" s="401"/>
      <c r="TTD1845" s="401"/>
      <c r="TTE1845" s="401"/>
      <c r="TTF1845" s="401"/>
      <c r="TTG1845" s="401"/>
      <c r="TTH1845" s="401"/>
      <c r="TTI1845" s="401"/>
      <c r="TTJ1845" s="401"/>
      <c r="TTK1845" s="401"/>
      <c r="TTL1845" s="401"/>
      <c r="TTM1845" s="401"/>
      <c r="TTN1845" s="401"/>
      <c r="TTO1845" s="401"/>
      <c r="TTP1845" s="401"/>
      <c r="TTQ1845" s="401"/>
      <c r="TTR1845" s="401"/>
      <c r="TTS1845" s="401"/>
      <c r="TTT1845" s="401"/>
      <c r="TTU1845" s="401"/>
      <c r="TTV1845" s="401"/>
      <c r="TTW1845" s="401"/>
      <c r="TTX1845" s="401"/>
      <c r="TTY1845" s="401"/>
      <c r="TTZ1845" s="401"/>
      <c r="TUA1845" s="401"/>
      <c r="TUB1845" s="401"/>
      <c r="TUC1845" s="401"/>
      <c r="TUD1845" s="401"/>
      <c r="TUE1845" s="401"/>
      <c r="TUF1845" s="401"/>
      <c r="TUG1845" s="401"/>
      <c r="TUH1845" s="401"/>
      <c r="TUI1845" s="401"/>
      <c r="TUJ1845" s="401"/>
      <c r="TUK1845" s="401"/>
      <c r="TUL1845" s="401"/>
      <c r="TUM1845" s="401"/>
      <c r="TUN1845" s="401"/>
      <c r="TUO1845" s="401"/>
      <c r="TUP1845" s="401"/>
      <c r="TUQ1845" s="401"/>
      <c r="TUR1845" s="401"/>
      <c r="TUS1845" s="401"/>
      <c r="TUT1845" s="401"/>
      <c r="TUU1845" s="401"/>
      <c r="TUV1845" s="401"/>
      <c r="TUW1845" s="401"/>
      <c r="TUX1845" s="401"/>
      <c r="TUY1845" s="401"/>
      <c r="TUZ1845" s="401"/>
      <c r="TVA1845" s="401"/>
      <c r="TVB1845" s="401"/>
      <c r="TVC1845" s="401"/>
      <c r="TVD1845" s="401"/>
      <c r="TVE1845" s="401"/>
      <c r="TVF1845" s="401"/>
      <c r="TVG1845" s="401"/>
      <c r="TVH1845" s="401"/>
      <c r="TVI1845" s="401"/>
      <c r="TVJ1845" s="401"/>
      <c r="TVK1845" s="401"/>
      <c r="TVL1845" s="401"/>
      <c r="TVM1845" s="401"/>
      <c r="TVN1845" s="401"/>
      <c r="TVO1845" s="401"/>
      <c r="TVP1845" s="401"/>
      <c r="TVQ1845" s="401"/>
      <c r="TVR1845" s="401"/>
      <c r="TVS1845" s="401"/>
      <c r="TVT1845" s="401"/>
      <c r="TVU1845" s="401"/>
      <c r="TVV1845" s="401"/>
      <c r="TVW1845" s="401"/>
      <c r="TVX1845" s="401"/>
      <c r="TVY1845" s="401"/>
      <c r="TVZ1845" s="401"/>
      <c r="TWA1845" s="401"/>
      <c r="TWB1845" s="401"/>
      <c r="TWC1845" s="401"/>
      <c r="TWD1845" s="401"/>
      <c r="TWE1845" s="401"/>
      <c r="TWF1845" s="401"/>
      <c r="TWG1845" s="401"/>
      <c r="TWH1845" s="401"/>
      <c r="TWI1845" s="401"/>
      <c r="TWJ1845" s="401"/>
      <c r="TWK1845" s="401"/>
      <c r="TWL1845" s="401"/>
      <c r="TWM1845" s="401"/>
      <c r="TWN1845" s="401"/>
      <c r="TWO1845" s="401"/>
      <c r="TWP1845" s="401"/>
      <c r="TWQ1845" s="401"/>
      <c r="TWR1845" s="401"/>
      <c r="TWS1845" s="401"/>
      <c r="TWT1845" s="401"/>
      <c r="TWU1845" s="401"/>
      <c r="TWV1845" s="401"/>
      <c r="TWW1845" s="401"/>
      <c r="TWX1845" s="401"/>
      <c r="TWY1845" s="401"/>
      <c r="TWZ1845" s="401"/>
      <c r="TXA1845" s="401"/>
      <c r="TXB1845" s="401"/>
      <c r="TXC1845" s="401"/>
      <c r="TXD1845" s="401"/>
      <c r="TXE1845" s="401"/>
      <c r="TXF1845" s="401"/>
      <c r="TXG1845" s="401"/>
      <c r="TXH1845" s="401"/>
      <c r="TXI1845" s="401"/>
      <c r="TXJ1845" s="401"/>
      <c r="TXK1845" s="401"/>
      <c r="TXL1845" s="401"/>
      <c r="TXM1845" s="401"/>
      <c r="TXN1845" s="401"/>
      <c r="TXO1845" s="401"/>
      <c r="TXP1845" s="401"/>
      <c r="TXQ1845" s="401"/>
      <c r="TXR1845" s="401"/>
      <c r="TXS1845" s="401"/>
      <c r="TXT1845" s="401"/>
      <c r="TXU1845" s="401"/>
      <c r="TXV1845" s="401"/>
      <c r="TXW1845" s="401"/>
      <c r="TXX1845" s="401"/>
      <c r="TXY1845" s="401"/>
      <c r="TXZ1845" s="401"/>
      <c r="TYA1845" s="401"/>
      <c r="TYB1845" s="401"/>
      <c r="TYC1845" s="401"/>
      <c r="TYD1845" s="401"/>
      <c r="TYE1845" s="401"/>
      <c r="TYF1845" s="401"/>
      <c r="TYG1845" s="401"/>
      <c r="TYH1845" s="401"/>
      <c r="TYI1845" s="401"/>
      <c r="TYJ1845" s="401"/>
      <c r="TYK1845" s="401"/>
      <c r="TYL1845" s="401"/>
      <c r="TYM1845" s="401"/>
      <c r="TYN1845" s="401"/>
      <c r="TYO1845" s="401"/>
      <c r="TYP1845" s="401"/>
      <c r="TYQ1845" s="401"/>
      <c r="TYR1845" s="401"/>
      <c r="TYS1845" s="401"/>
      <c r="TYT1845" s="401"/>
      <c r="TYU1845" s="401"/>
      <c r="TYV1845" s="401"/>
      <c r="TYW1845" s="401"/>
      <c r="TYX1845" s="401"/>
      <c r="TYY1845" s="401"/>
      <c r="TYZ1845" s="401"/>
      <c r="TZA1845" s="401"/>
      <c r="TZB1845" s="401"/>
      <c r="TZC1845" s="401"/>
      <c r="TZD1845" s="401"/>
      <c r="TZE1845" s="401"/>
      <c r="TZF1845" s="401"/>
      <c r="TZG1845" s="401"/>
      <c r="TZH1845" s="401"/>
      <c r="TZI1845" s="401"/>
      <c r="TZJ1845" s="401"/>
      <c r="TZK1845" s="401"/>
      <c r="TZL1845" s="401"/>
      <c r="TZM1845" s="401"/>
      <c r="TZN1845" s="401"/>
      <c r="TZO1845" s="401"/>
      <c r="TZP1845" s="401"/>
      <c r="TZQ1845" s="401"/>
      <c r="TZR1845" s="401"/>
      <c r="TZS1845" s="401"/>
      <c r="TZT1845" s="401"/>
      <c r="TZU1845" s="401"/>
      <c r="TZV1845" s="401"/>
      <c r="TZW1845" s="401"/>
      <c r="TZX1845" s="401"/>
      <c r="TZY1845" s="401"/>
      <c r="TZZ1845" s="401"/>
      <c r="UAA1845" s="401"/>
      <c r="UAB1845" s="401"/>
      <c r="UAC1845" s="401"/>
      <c r="UAD1845" s="401"/>
      <c r="UAE1845" s="401"/>
      <c r="UAF1845" s="401"/>
      <c r="UAG1845" s="401"/>
      <c r="UAH1845" s="401"/>
      <c r="UAI1845" s="401"/>
      <c r="UAJ1845" s="401"/>
      <c r="UAK1845" s="401"/>
      <c r="UAL1845" s="401"/>
      <c r="UAM1845" s="401"/>
      <c r="UAN1845" s="401"/>
      <c r="UAO1845" s="401"/>
      <c r="UAP1845" s="401"/>
      <c r="UAQ1845" s="401"/>
      <c r="UAR1845" s="401"/>
      <c r="UAS1845" s="401"/>
      <c r="UAT1845" s="401"/>
      <c r="UAU1845" s="401"/>
      <c r="UAV1845" s="401"/>
      <c r="UAW1845" s="401"/>
      <c r="UAX1845" s="401"/>
      <c r="UAY1845" s="401"/>
      <c r="UAZ1845" s="401"/>
      <c r="UBA1845" s="401"/>
      <c r="UBB1845" s="401"/>
      <c r="UBC1845" s="401"/>
      <c r="UBD1845" s="401"/>
      <c r="UBE1845" s="401"/>
      <c r="UBF1845" s="401"/>
      <c r="UBG1845" s="401"/>
      <c r="UBH1845" s="401"/>
      <c r="UBI1845" s="401"/>
      <c r="UBJ1845" s="401"/>
      <c r="UBK1845" s="401"/>
      <c r="UBL1845" s="401"/>
      <c r="UBM1845" s="401"/>
      <c r="UBN1845" s="401"/>
      <c r="UBO1845" s="401"/>
      <c r="UBP1845" s="401"/>
      <c r="UBQ1845" s="401"/>
      <c r="UBR1845" s="401"/>
      <c r="UBS1845" s="401"/>
      <c r="UBT1845" s="401"/>
      <c r="UBU1845" s="401"/>
      <c r="UBV1845" s="401"/>
      <c r="UBW1845" s="401"/>
      <c r="UBX1845" s="401"/>
      <c r="UBY1845" s="401"/>
      <c r="UBZ1845" s="401"/>
      <c r="UCA1845" s="401"/>
      <c r="UCB1845" s="401"/>
      <c r="UCC1845" s="401"/>
      <c r="UCD1845" s="401"/>
      <c r="UCE1845" s="401"/>
      <c r="UCF1845" s="401"/>
      <c r="UCG1845" s="401"/>
      <c r="UCH1845" s="401"/>
      <c r="UCI1845" s="401"/>
      <c r="UCJ1845" s="401"/>
      <c r="UCK1845" s="401"/>
      <c r="UCL1845" s="401"/>
      <c r="UCM1845" s="401"/>
      <c r="UCN1845" s="401"/>
      <c r="UCO1845" s="401"/>
      <c r="UCP1845" s="401"/>
      <c r="UCQ1845" s="401"/>
      <c r="UCR1845" s="401"/>
      <c r="UCS1845" s="401"/>
      <c r="UCT1845" s="401"/>
      <c r="UCU1845" s="401"/>
      <c r="UCV1845" s="401"/>
      <c r="UCW1845" s="401"/>
      <c r="UCX1845" s="401"/>
      <c r="UCY1845" s="401"/>
      <c r="UCZ1845" s="401"/>
      <c r="UDA1845" s="401"/>
      <c r="UDB1845" s="401"/>
      <c r="UDC1845" s="401"/>
      <c r="UDD1845" s="401"/>
      <c r="UDE1845" s="401"/>
      <c r="UDF1845" s="401"/>
      <c r="UDG1845" s="401"/>
      <c r="UDH1845" s="401"/>
      <c r="UDI1845" s="401"/>
      <c r="UDJ1845" s="401"/>
      <c r="UDK1845" s="401"/>
      <c r="UDL1845" s="401"/>
      <c r="UDM1845" s="401"/>
      <c r="UDN1845" s="401"/>
      <c r="UDO1845" s="401"/>
      <c r="UDP1845" s="401"/>
      <c r="UDQ1845" s="401"/>
      <c r="UDR1845" s="401"/>
      <c r="UDS1845" s="401"/>
      <c r="UDT1845" s="401"/>
      <c r="UDU1845" s="401"/>
      <c r="UDV1845" s="401"/>
      <c r="UDW1845" s="401"/>
      <c r="UDX1845" s="401"/>
      <c r="UDY1845" s="401"/>
      <c r="UDZ1845" s="401"/>
      <c r="UEA1845" s="401"/>
      <c r="UEB1845" s="401"/>
      <c r="UEC1845" s="401"/>
      <c r="UED1845" s="401"/>
      <c r="UEE1845" s="401"/>
      <c r="UEF1845" s="401"/>
      <c r="UEG1845" s="401"/>
      <c r="UEH1845" s="401"/>
      <c r="UEI1845" s="401"/>
      <c r="UEJ1845" s="401"/>
      <c r="UEK1845" s="401"/>
      <c r="UEL1845" s="401"/>
      <c r="UEM1845" s="401"/>
      <c r="UEN1845" s="401"/>
      <c r="UEO1845" s="401"/>
      <c r="UEP1845" s="401"/>
      <c r="UEQ1845" s="401"/>
      <c r="UER1845" s="401"/>
      <c r="UES1845" s="401"/>
      <c r="UET1845" s="401"/>
      <c r="UEU1845" s="401"/>
      <c r="UEV1845" s="401"/>
      <c r="UEW1845" s="401"/>
      <c r="UEX1845" s="401"/>
      <c r="UEY1845" s="401"/>
      <c r="UEZ1845" s="401"/>
      <c r="UFA1845" s="401"/>
      <c r="UFB1845" s="401"/>
      <c r="UFC1845" s="401"/>
      <c r="UFD1845" s="401"/>
      <c r="UFE1845" s="401"/>
      <c r="UFF1845" s="401"/>
      <c r="UFG1845" s="401"/>
      <c r="UFH1845" s="401"/>
      <c r="UFI1845" s="401"/>
      <c r="UFJ1845" s="401"/>
      <c r="UFK1845" s="401"/>
      <c r="UFL1845" s="401"/>
      <c r="UFM1845" s="401"/>
      <c r="UFN1845" s="401"/>
      <c r="UFO1845" s="401"/>
      <c r="UFP1845" s="401"/>
      <c r="UFQ1845" s="401"/>
      <c r="UFR1845" s="401"/>
      <c r="UFS1845" s="401"/>
      <c r="UFT1845" s="401"/>
      <c r="UFU1845" s="401"/>
      <c r="UFV1845" s="401"/>
      <c r="UFW1845" s="401"/>
      <c r="UFX1845" s="401"/>
      <c r="UFY1845" s="401"/>
      <c r="UFZ1845" s="401"/>
      <c r="UGA1845" s="401"/>
      <c r="UGB1845" s="401"/>
      <c r="UGC1845" s="401"/>
      <c r="UGD1845" s="401"/>
      <c r="UGE1845" s="401"/>
      <c r="UGF1845" s="401"/>
      <c r="UGG1845" s="401"/>
      <c r="UGH1845" s="401"/>
      <c r="UGI1845" s="401"/>
      <c r="UGJ1845" s="401"/>
      <c r="UGK1845" s="401"/>
      <c r="UGL1845" s="401"/>
      <c r="UGM1845" s="401"/>
      <c r="UGN1845" s="401"/>
      <c r="UGO1845" s="401"/>
      <c r="UGP1845" s="401"/>
      <c r="UGQ1845" s="401"/>
      <c r="UGR1845" s="401"/>
      <c r="UGS1845" s="401"/>
      <c r="UGT1845" s="401"/>
      <c r="UGU1845" s="401"/>
      <c r="UGV1845" s="401"/>
      <c r="UGW1845" s="401"/>
      <c r="UGX1845" s="401"/>
      <c r="UGY1845" s="401"/>
      <c r="UGZ1845" s="401"/>
      <c r="UHA1845" s="401"/>
      <c r="UHB1845" s="401"/>
      <c r="UHC1845" s="401"/>
      <c r="UHD1845" s="401"/>
      <c r="UHE1845" s="401"/>
      <c r="UHF1845" s="401"/>
      <c r="UHG1845" s="401"/>
      <c r="UHH1845" s="401"/>
      <c r="UHI1845" s="401"/>
      <c r="UHJ1845" s="401"/>
      <c r="UHK1845" s="401"/>
      <c r="UHL1845" s="401"/>
      <c r="UHM1845" s="401"/>
      <c r="UHN1845" s="401"/>
      <c r="UHO1845" s="401"/>
      <c r="UHP1845" s="401"/>
      <c r="UHQ1845" s="401"/>
      <c r="UHR1845" s="401"/>
      <c r="UHS1845" s="401"/>
      <c r="UHT1845" s="401"/>
      <c r="UHU1845" s="401"/>
      <c r="UHV1845" s="401"/>
      <c r="UHW1845" s="401"/>
      <c r="UHX1845" s="401"/>
      <c r="UHY1845" s="401"/>
      <c r="UHZ1845" s="401"/>
      <c r="UIA1845" s="401"/>
      <c r="UIB1845" s="401"/>
      <c r="UIC1845" s="401"/>
      <c r="UID1845" s="401"/>
      <c r="UIE1845" s="401"/>
      <c r="UIF1845" s="401"/>
      <c r="UIG1845" s="401"/>
      <c r="UIH1845" s="401"/>
      <c r="UII1845" s="401"/>
      <c r="UIJ1845" s="401"/>
      <c r="UIK1845" s="401"/>
      <c r="UIL1845" s="401"/>
      <c r="UIM1845" s="401"/>
      <c r="UIN1845" s="401"/>
      <c r="UIO1845" s="401"/>
      <c r="UIP1845" s="401"/>
      <c r="UIQ1845" s="401"/>
      <c r="UIR1845" s="401"/>
      <c r="UIS1845" s="401"/>
      <c r="UIT1845" s="401"/>
      <c r="UIU1845" s="401"/>
      <c r="UIV1845" s="401"/>
      <c r="UIW1845" s="401"/>
      <c r="UIX1845" s="401"/>
      <c r="UIY1845" s="401"/>
      <c r="UIZ1845" s="401"/>
      <c r="UJA1845" s="401"/>
      <c r="UJB1845" s="401"/>
      <c r="UJC1845" s="401"/>
      <c r="UJD1845" s="401"/>
      <c r="UJE1845" s="401"/>
      <c r="UJF1845" s="401"/>
      <c r="UJG1845" s="401"/>
      <c r="UJH1845" s="401"/>
      <c r="UJI1845" s="401"/>
      <c r="UJJ1845" s="401"/>
      <c r="UJK1845" s="401"/>
      <c r="UJL1845" s="401"/>
      <c r="UJM1845" s="401"/>
      <c r="UJN1845" s="401"/>
      <c r="UJO1845" s="401"/>
      <c r="UJP1845" s="401"/>
      <c r="UJQ1845" s="401"/>
      <c r="UJR1845" s="401"/>
      <c r="UJS1845" s="401"/>
      <c r="UJT1845" s="401"/>
      <c r="UJU1845" s="401"/>
      <c r="UJV1845" s="401"/>
      <c r="UJW1845" s="401"/>
      <c r="UJX1845" s="401"/>
      <c r="UJY1845" s="401"/>
      <c r="UJZ1845" s="401"/>
      <c r="UKA1845" s="401"/>
      <c r="UKB1845" s="401"/>
      <c r="UKC1845" s="401"/>
      <c r="UKD1845" s="401"/>
      <c r="UKE1845" s="401"/>
      <c r="UKF1845" s="401"/>
      <c r="UKG1845" s="401"/>
      <c r="UKH1845" s="401"/>
      <c r="UKI1845" s="401"/>
      <c r="UKJ1845" s="401"/>
      <c r="UKK1845" s="401"/>
      <c r="UKL1845" s="401"/>
      <c r="UKM1845" s="401"/>
      <c r="UKN1845" s="401"/>
      <c r="UKO1845" s="401"/>
      <c r="UKP1845" s="401"/>
      <c r="UKQ1845" s="401"/>
      <c r="UKR1845" s="401"/>
      <c r="UKS1845" s="401"/>
      <c r="UKT1845" s="401"/>
      <c r="UKU1845" s="401"/>
      <c r="UKV1845" s="401"/>
      <c r="UKW1845" s="401"/>
      <c r="UKX1845" s="401"/>
      <c r="UKY1845" s="401"/>
      <c r="UKZ1845" s="401"/>
      <c r="ULA1845" s="401"/>
      <c r="ULB1845" s="401"/>
      <c r="ULC1845" s="401"/>
      <c r="ULD1845" s="401"/>
      <c r="ULE1845" s="401"/>
      <c r="ULF1845" s="401"/>
      <c r="ULG1845" s="401"/>
      <c r="ULH1845" s="401"/>
      <c r="ULI1845" s="401"/>
      <c r="ULJ1845" s="401"/>
      <c r="ULK1845" s="401"/>
      <c r="ULL1845" s="401"/>
      <c r="ULM1845" s="401"/>
      <c r="ULN1845" s="401"/>
      <c r="ULO1845" s="401"/>
      <c r="ULP1845" s="401"/>
      <c r="ULQ1845" s="401"/>
      <c r="ULR1845" s="401"/>
      <c r="ULS1845" s="401"/>
      <c r="ULT1845" s="401"/>
      <c r="ULU1845" s="401"/>
      <c r="ULV1845" s="401"/>
      <c r="ULW1845" s="401"/>
      <c r="ULX1845" s="401"/>
      <c r="ULY1845" s="401"/>
      <c r="ULZ1845" s="401"/>
      <c r="UMA1845" s="401"/>
      <c r="UMB1845" s="401"/>
      <c r="UMC1845" s="401"/>
      <c r="UMD1845" s="401"/>
      <c r="UME1845" s="401"/>
      <c r="UMF1845" s="401"/>
      <c r="UMG1845" s="401"/>
      <c r="UMH1845" s="401"/>
      <c r="UMI1845" s="401"/>
      <c r="UMJ1845" s="401"/>
      <c r="UMK1845" s="401"/>
      <c r="UML1845" s="401"/>
      <c r="UMM1845" s="401"/>
      <c r="UMN1845" s="401"/>
      <c r="UMO1845" s="401"/>
      <c r="UMP1845" s="401"/>
      <c r="UMQ1845" s="401"/>
      <c r="UMR1845" s="401"/>
      <c r="UMS1845" s="401"/>
      <c r="UMT1845" s="401"/>
      <c r="UMU1845" s="401"/>
      <c r="UMV1845" s="401"/>
      <c r="UMW1845" s="401"/>
      <c r="UMX1845" s="401"/>
      <c r="UMY1845" s="401"/>
      <c r="UMZ1845" s="401"/>
      <c r="UNA1845" s="401"/>
      <c r="UNB1845" s="401"/>
      <c r="UNC1845" s="401"/>
      <c r="UND1845" s="401"/>
      <c r="UNE1845" s="401"/>
      <c r="UNF1845" s="401"/>
      <c r="UNG1845" s="401"/>
      <c r="UNH1845" s="401"/>
      <c r="UNI1845" s="401"/>
      <c r="UNJ1845" s="401"/>
      <c r="UNK1845" s="401"/>
      <c r="UNL1845" s="401"/>
      <c r="UNM1845" s="401"/>
      <c r="UNN1845" s="401"/>
      <c r="UNO1845" s="401"/>
      <c r="UNP1845" s="401"/>
      <c r="UNQ1845" s="401"/>
      <c r="UNR1845" s="401"/>
      <c r="UNS1845" s="401"/>
      <c r="UNT1845" s="401"/>
      <c r="UNU1845" s="401"/>
      <c r="UNV1845" s="401"/>
      <c r="UNW1845" s="401"/>
      <c r="UNX1845" s="401"/>
      <c r="UNY1845" s="401"/>
      <c r="UNZ1845" s="401"/>
      <c r="UOA1845" s="401"/>
      <c r="UOB1845" s="401"/>
      <c r="UOC1845" s="401"/>
      <c r="UOD1845" s="401"/>
      <c r="UOE1845" s="401"/>
      <c r="UOF1845" s="401"/>
      <c r="UOG1845" s="401"/>
      <c r="UOH1845" s="401"/>
      <c r="UOI1845" s="401"/>
      <c r="UOJ1845" s="401"/>
      <c r="UOK1845" s="401"/>
      <c r="UOL1845" s="401"/>
      <c r="UOM1845" s="401"/>
      <c r="UON1845" s="401"/>
      <c r="UOO1845" s="401"/>
      <c r="UOP1845" s="401"/>
      <c r="UOQ1845" s="401"/>
      <c r="UOR1845" s="401"/>
      <c r="UOS1845" s="401"/>
      <c r="UOT1845" s="401"/>
      <c r="UOU1845" s="401"/>
      <c r="UOV1845" s="401"/>
      <c r="UOW1845" s="401"/>
      <c r="UOX1845" s="401"/>
      <c r="UOY1845" s="401"/>
      <c r="UOZ1845" s="401"/>
      <c r="UPA1845" s="401"/>
      <c r="UPB1845" s="401"/>
      <c r="UPC1845" s="401"/>
      <c r="UPD1845" s="401"/>
      <c r="UPE1845" s="401"/>
      <c r="UPF1845" s="401"/>
      <c r="UPG1845" s="401"/>
      <c r="UPH1845" s="401"/>
      <c r="UPI1845" s="401"/>
      <c r="UPJ1845" s="401"/>
      <c r="UPK1845" s="401"/>
      <c r="UPL1845" s="401"/>
      <c r="UPM1845" s="401"/>
      <c r="UPN1845" s="401"/>
      <c r="UPO1845" s="401"/>
      <c r="UPP1845" s="401"/>
      <c r="UPQ1845" s="401"/>
      <c r="UPR1845" s="401"/>
      <c r="UPS1845" s="401"/>
      <c r="UPT1845" s="401"/>
      <c r="UPU1845" s="401"/>
      <c r="UPV1845" s="401"/>
      <c r="UPW1845" s="401"/>
      <c r="UPX1845" s="401"/>
      <c r="UPY1845" s="401"/>
      <c r="UPZ1845" s="401"/>
      <c r="UQA1845" s="401"/>
      <c r="UQB1845" s="401"/>
      <c r="UQC1845" s="401"/>
      <c r="UQD1845" s="401"/>
      <c r="UQE1845" s="401"/>
      <c r="UQF1845" s="401"/>
      <c r="UQG1845" s="401"/>
      <c r="UQH1845" s="401"/>
      <c r="UQI1845" s="401"/>
      <c r="UQJ1845" s="401"/>
      <c r="UQK1845" s="401"/>
      <c r="UQL1845" s="401"/>
      <c r="UQM1845" s="401"/>
      <c r="UQN1845" s="401"/>
      <c r="UQO1845" s="401"/>
      <c r="UQP1845" s="401"/>
      <c r="UQQ1845" s="401"/>
      <c r="UQR1845" s="401"/>
      <c r="UQS1845" s="401"/>
      <c r="UQT1845" s="401"/>
      <c r="UQU1845" s="401"/>
      <c r="UQV1845" s="401"/>
      <c r="UQW1845" s="401"/>
      <c r="UQX1845" s="401"/>
      <c r="UQY1845" s="401"/>
      <c r="UQZ1845" s="401"/>
      <c r="URA1845" s="401"/>
      <c r="URB1845" s="401"/>
      <c r="URC1845" s="401"/>
      <c r="URD1845" s="401"/>
      <c r="URE1845" s="401"/>
      <c r="URF1845" s="401"/>
      <c r="URG1845" s="401"/>
      <c r="URH1845" s="401"/>
      <c r="URI1845" s="401"/>
      <c r="URJ1845" s="401"/>
      <c r="URK1845" s="401"/>
      <c r="URL1845" s="401"/>
      <c r="URM1845" s="401"/>
      <c r="URN1845" s="401"/>
      <c r="URO1845" s="401"/>
      <c r="URP1845" s="401"/>
      <c r="URQ1845" s="401"/>
      <c r="URR1845" s="401"/>
      <c r="URS1845" s="401"/>
      <c r="URT1845" s="401"/>
      <c r="URU1845" s="401"/>
      <c r="URV1845" s="401"/>
      <c r="URW1845" s="401"/>
      <c r="URX1845" s="401"/>
      <c r="URY1845" s="401"/>
      <c r="URZ1845" s="401"/>
      <c r="USA1845" s="401"/>
      <c r="USB1845" s="401"/>
      <c r="USC1845" s="401"/>
      <c r="USD1845" s="401"/>
      <c r="USE1845" s="401"/>
      <c r="USF1845" s="401"/>
      <c r="USG1845" s="401"/>
      <c r="USH1845" s="401"/>
      <c r="USI1845" s="401"/>
      <c r="USJ1845" s="401"/>
      <c r="USK1845" s="401"/>
      <c r="USL1845" s="401"/>
      <c r="USM1845" s="401"/>
      <c r="USN1845" s="401"/>
      <c r="USO1845" s="401"/>
      <c r="USP1845" s="401"/>
      <c r="USQ1845" s="401"/>
      <c r="USR1845" s="401"/>
      <c r="USS1845" s="401"/>
      <c r="UST1845" s="401"/>
      <c r="USU1845" s="401"/>
      <c r="USV1845" s="401"/>
      <c r="USW1845" s="401"/>
      <c r="USX1845" s="401"/>
      <c r="USY1845" s="401"/>
      <c r="USZ1845" s="401"/>
      <c r="UTA1845" s="401"/>
      <c r="UTB1845" s="401"/>
      <c r="UTC1845" s="401"/>
      <c r="UTD1845" s="401"/>
      <c r="UTE1845" s="401"/>
      <c r="UTF1845" s="401"/>
      <c r="UTG1845" s="401"/>
      <c r="UTH1845" s="401"/>
      <c r="UTI1845" s="401"/>
      <c r="UTJ1845" s="401"/>
      <c r="UTK1845" s="401"/>
      <c r="UTL1845" s="401"/>
      <c r="UTM1845" s="401"/>
      <c r="UTN1845" s="401"/>
      <c r="UTO1845" s="401"/>
      <c r="UTP1845" s="401"/>
      <c r="UTQ1845" s="401"/>
      <c r="UTR1845" s="401"/>
      <c r="UTS1845" s="401"/>
      <c r="UTT1845" s="401"/>
      <c r="UTU1845" s="401"/>
      <c r="UTV1845" s="401"/>
      <c r="UTW1845" s="401"/>
      <c r="UTX1845" s="401"/>
      <c r="UTY1845" s="401"/>
      <c r="UTZ1845" s="401"/>
      <c r="UUA1845" s="401"/>
      <c r="UUB1845" s="401"/>
      <c r="UUC1845" s="401"/>
      <c r="UUD1845" s="401"/>
      <c r="UUE1845" s="401"/>
      <c r="UUF1845" s="401"/>
      <c r="UUG1845" s="401"/>
      <c r="UUH1845" s="401"/>
      <c r="UUI1845" s="401"/>
      <c r="UUJ1845" s="401"/>
      <c r="UUK1845" s="401"/>
      <c r="UUL1845" s="401"/>
      <c r="UUM1845" s="401"/>
      <c r="UUN1845" s="401"/>
      <c r="UUO1845" s="401"/>
      <c r="UUP1845" s="401"/>
      <c r="UUQ1845" s="401"/>
      <c r="UUR1845" s="401"/>
      <c r="UUS1845" s="401"/>
      <c r="UUT1845" s="401"/>
      <c r="UUU1845" s="401"/>
      <c r="UUV1845" s="401"/>
      <c r="UUW1845" s="401"/>
      <c r="UUX1845" s="401"/>
      <c r="UUY1845" s="401"/>
      <c r="UUZ1845" s="401"/>
      <c r="UVA1845" s="401"/>
      <c r="UVB1845" s="401"/>
      <c r="UVC1845" s="401"/>
      <c r="UVD1845" s="401"/>
      <c r="UVE1845" s="401"/>
      <c r="UVF1845" s="401"/>
      <c r="UVG1845" s="401"/>
      <c r="UVH1845" s="401"/>
      <c r="UVI1845" s="401"/>
      <c r="UVJ1845" s="401"/>
      <c r="UVK1845" s="401"/>
      <c r="UVL1845" s="401"/>
      <c r="UVM1845" s="401"/>
      <c r="UVN1845" s="401"/>
      <c r="UVO1845" s="401"/>
      <c r="UVP1845" s="401"/>
      <c r="UVQ1845" s="401"/>
      <c r="UVR1845" s="401"/>
      <c r="UVS1845" s="401"/>
      <c r="UVT1845" s="401"/>
      <c r="UVU1845" s="401"/>
      <c r="UVV1845" s="401"/>
      <c r="UVW1845" s="401"/>
      <c r="UVX1845" s="401"/>
      <c r="UVY1845" s="401"/>
      <c r="UVZ1845" s="401"/>
      <c r="UWA1845" s="401"/>
      <c r="UWB1845" s="401"/>
      <c r="UWC1845" s="401"/>
      <c r="UWD1845" s="401"/>
      <c r="UWE1845" s="401"/>
      <c r="UWF1845" s="401"/>
      <c r="UWG1845" s="401"/>
      <c r="UWH1845" s="401"/>
      <c r="UWI1845" s="401"/>
      <c r="UWJ1845" s="401"/>
      <c r="UWK1845" s="401"/>
      <c r="UWL1845" s="401"/>
      <c r="UWM1845" s="401"/>
      <c r="UWN1845" s="401"/>
      <c r="UWO1845" s="401"/>
      <c r="UWP1845" s="401"/>
      <c r="UWQ1845" s="401"/>
      <c r="UWR1845" s="401"/>
      <c r="UWS1845" s="401"/>
      <c r="UWT1845" s="401"/>
      <c r="UWU1845" s="401"/>
      <c r="UWV1845" s="401"/>
      <c r="UWW1845" s="401"/>
      <c r="UWX1845" s="401"/>
      <c r="UWY1845" s="401"/>
      <c r="UWZ1845" s="401"/>
      <c r="UXA1845" s="401"/>
      <c r="UXB1845" s="401"/>
      <c r="UXC1845" s="401"/>
      <c r="UXD1845" s="401"/>
      <c r="UXE1845" s="401"/>
      <c r="UXF1845" s="401"/>
      <c r="UXG1845" s="401"/>
      <c r="UXH1845" s="401"/>
      <c r="UXI1845" s="401"/>
      <c r="UXJ1845" s="401"/>
      <c r="UXK1845" s="401"/>
      <c r="UXL1845" s="401"/>
      <c r="UXM1845" s="401"/>
      <c r="UXN1845" s="401"/>
      <c r="UXO1845" s="401"/>
      <c r="UXP1845" s="401"/>
      <c r="UXQ1845" s="401"/>
      <c r="UXR1845" s="401"/>
      <c r="UXS1845" s="401"/>
      <c r="UXT1845" s="401"/>
      <c r="UXU1845" s="401"/>
      <c r="UXV1845" s="401"/>
      <c r="UXW1845" s="401"/>
      <c r="UXX1845" s="401"/>
      <c r="UXY1845" s="401"/>
      <c r="UXZ1845" s="401"/>
      <c r="UYA1845" s="401"/>
      <c r="UYB1845" s="401"/>
      <c r="UYC1845" s="401"/>
      <c r="UYD1845" s="401"/>
      <c r="UYE1845" s="401"/>
      <c r="UYF1845" s="401"/>
      <c r="UYG1845" s="401"/>
      <c r="UYH1845" s="401"/>
      <c r="UYI1845" s="401"/>
      <c r="UYJ1845" s="401"/>
      <c r="UYK1845" s="401"/>
      <c r="UYL1845" s="401"/>
      <c r="UYM1845" s="401"/>
      <c r="UYN1845" s="401"/>
      <c r="UYO1845" s="401"/>
      <c r="UYP1845" s="401"/>
      <c r="UYQ1845" s="401"/>
      <c r="UYR1845" s="401"/>
      <c r="UYS1845" s="401"/>
      <c r="UYT1845" s="401"/>
      <c r="UYU1845" s="401"/>
      <c r="UYV1845" s="401"/>
      <c r="UYW1845" s="401"/>
      <c r="UYX1845" s="401"/>
      <c r="UYY1845" s="401"/>
      <c r="UYZ1845" s="401"/>
      <c r="UZA1845" s="401"/>
      <c r="UZB1845" s="401"/>
      <c r="UZC1845" s="401"/>
      <c r="UZD1845" s="401"/>
      <c r="UZE1845" s="401"/>
      <c r="UZF1845" s="401"/>
      <c r="UZG1845" s="401"/>
      <c r="UZH1845" s="401"/>
      <c r="UZI1845" s="401"/>
      <c r="UZJ1845" s="401"/>
      <c r="UZK1845" s="401"/>
      <c r="UZL1845" s="401"/>
      <c r="UZM1845" s="401"/>
      <c r="UZN1845" s="401"/>
      <c r="UZO1845" s="401"/>
      <c r="UZP1845" s="401"/>
      <c r="UZQ1845" s="401"/>
      <c r="UZR1845" s="401"/>
      <c r="UZS1845" s="401"/>
      <c r="UZT1845" s="401"/>
      <c r="UZU1845" s="401"/>
      <c r="UZV1845" s="401"/>
      <c r="UZW1845" s="401"/>
      <c r="UZX1845" s="401"/>
      <c r="UZY1845" s="401"/>
      <c r="UZZ1845" s="401"/>
      <c r="VAA1845" s="401"/>
      <c r="VAB1845" s="401"/>
      <c r="VAC1845" s="401"/>
      <c r="VAD1845" s="401"/>
      <c r="VAE1845" s="401"/>
      <c r="VAF1845" s="401"/>
      <c r="VAG1845" s="401"/>
      <c r="VAH1845" s="401"/>
      <c r="VAI1845" s="401"/>
      <c r="VAJ1845" s="401"/>
      <c r="VAK1845" s="401"/>
      <c r="VAL1845" s="401"/>
      <c r="VAM1845" s="401"/>
      <c r="VAN1845" s="401"/>
      <c r="VAO1845" s="401"/>
      <c r="VAP1845" s="401"/>
      <c r="VAQ1845" s="401"/>
      <c r="VAR1845" s="401"/>
      <c r="VAS1845" s="401"/>
      <c r="VAT1845" s="401"/>
      <c r="VAU1845" s="401"/>
      <c r="VAV1845" s="401"/>
      <c r="VAW1845" s="401"/>
      <c r="VAX1845" s="401"/>
      <c r="VAY1845" s="401"/>
      <c r="VAZ1845" s="401"/>
      <c r="VBA1845" s="401"/>
      <c r="VBB1845" s="401"/>
      <c r="VBC1845" s="401"/>
      <c r="VBD1845" s="401"/>
      <c r="VBE1845" s="401"/>
      <c r="VBF1845" s="401"/>
      <c r="VBG1845" s="401"/>
      <c r="VBH1845" s="401"/>
      <c r="VBI1845" s="401"/>
      <c r="VBJ1845" s="401"/>
      <c r="VBK1845" s="401"/>
      <c r="VBL1845" s="401"/>
      <c r="VBM1845" s="401"/>
      <c r="VBN1845" s="401"/>
      <c r="VBO1845" s="401"/>
      <c r="VBP1845" s="401"/>
      <c r="VBQ1845" s="401"/>
      <c r="VBR1845" s="401"/>
      <c r="VBS1845" s="401"/>
      <c r="VBT1845" s="401"/>
      <c r="VBU1845" s="401"/>
      <c r="VBV1845" s="401"/>
      <c r="VBW1845" s="401"/>
      <c r="VBX1845" s="401"/>
      <c r="VBY1845" s="401"/>
      <c r="VBZ1845" s="401"/>
      <c r="VCA1845" s="401"/>
      <c r="VCB1845" s="401"/>
      <c r="VCC1845" s="401"/>
      <c r="VCD1845" s="401"/>
      <c r="VCE1845" s="401"/>
      <c r="VCF1845" s="401"/>
      <c r="VCG1845" s="401"/>
      <c r="VCH1845" s="401"/>
      <c r="VCI1845" s="401"/>
      <c r="VCJ1845" s="401"/>
      <c r="VCK1845" s="401"/>
      <c r="VCL1845" s="401"/>
      <c r="VCM1845" s="401"/>
      <c r="VCN1845" s="401"/>
      <c r="VCO1845" s="401"/>
      <c r="VCP1845" s="401"/>
      <c r="VCQ1845" s="401"/>
      <c r="VCR1845" s="401"/>
      <c r="VCS1845" s="401"/>
      <c r="VCT1845" s="401"/>
      <c r="VCU1845" s="401"/>
      <c r="VCV1845" s="401"/>
      <c r="VCW1845" s="401"/>
      <c r="VCX1845" s="401"/>
      <c r="VCY1845" s="401"/>
      <c r="VCZ1845" s="401"/>
      <c r="VDA1845" s="401"/>
      <c r="VDB1845" s="401"/>
      <c r="VDC1845" s="401"/>
      <c r="VDD1845" s="401"/>
      <c r="VDE1845" s="401"/>
      <c r="VDF1845" s="401"/>
      <c r="VDG1845" s="401"/>
      <c r="VDH1845" s="401"/>
      <c r="VDI1845" s="401"/>
      <c r="VDJ1845" s="401"/>
      <c r="VDK1845" s="401"/>
      <c r="VDL1845" s="401"/>
      <c r="VDM1845" s="401"/>
      <c r="VDN1845" s="401"/>
      <c r="VDO1845" s="401"/>
      <c r="VDP1845" s="401"/>
      <c r="VDQ1845" s="401"/>
      <c r="VDR1845" s="401"/>
      <c r="VDS1845" s="401"/>
      <c r="VDT1845" s="401"/>
      <c r="VDU1845" s="401"/>
      <c r="VDV1845" s="401"/>
      <c r="VDW1845" s="401"/>
      <c r="VDX1845" s="401"/>
      <c r="VDY1845" s="401"/>
      <c r="VDZ1845" s="401"/>
      <c r="VEA1845" s="401"/>
      <c r="VEB1845" s="401"/>
      <c r="VEC1845" s="401"/>
      <c r="VED1845" s="401"/>
      <c r="VEE1845" s="401"/>
      <c r="VEF1845" s="401"/>
      <c r="VEG1845" s="401"/>
      <c r="VEH1845" s="401"/>
      <c r="VEI1845" s="401"/>
      <c r="VEJ1845" s="401"/>
      <c r="VEK1845" s="401"/>
      <c r="VEL1845" s="401"/>
      <c r="VEM1845" s="401"/>
      <c r="VEN1845" s="401"/>
      <c r="VEO1845" s="401"/>
      <c r="VEP1845" s="401"/>
      <c r="VEQ1845" s="401"/>
      <c r="VER1845" s="401"/>
      <c r="VES1845" s="401"/>
      <c r="VET1845" s="401"/>
      <c r="VEU1845" s="401"/>
      <c r="VEV1845" s="401"/>
      <c r="VEW1845" s="401"/>
      <c r="VEX1845" s="401"/>
      <c r="VEY1845" s="401"/>
      <c r="VEZ1845" s="401"/>
      <c r="VFA1845" s="401"/>
      <c r="VFB1845" s="401"/>
      <c r="VFC1845" s="401"/>
      <c r="VFD1845" s="401"/>
      <c r="VFE1845" s="401"/>
      <c r="VFF1845" s="401"/>
      <c r="VFG1845" s="401"/>
      <c r="VFH1845" s="401"/>
      <c r="VFI1845" s="401"/>
      <c r="VFJ1845" s="401"/>
      <c r="VFK1845" s="401"/>
      <c r="VFL1845" s="401"/>
      <c r="VFM1845" s="401"/>
      <c r="VFN1845" s="401"/>
      <c r="VFO1845" s="401"/>
      <c r="VFP1845" s="401"/>
      <c r="VFQ1845" s="401"/>
      <c r="VFR1845" s="401"/>
      <c r="VFS1845" s="401"/>
      <c r="VFT1845" s="401"/>
      <c r="VFU1845" s="401"/>
      <c r="VFV1845" s="401"/>
      <c r="VFW1845" s="401"/>
      <c r="VFX1845" s="401"/>
      <c r="VFY1845" s="401"/>
      <c r="VFZ1845" s="401"/>
      <c r="VGA1845" s="401"/>
      <c r="VGB1845" s="401"/>
      <c r="VGC1845" s="401"/>
      <c r="VGD1845" s="401"/>
      <c r="VGE1845" s="401"/>
      <c r="VGF1845" s="401"/>
      <c r="VGG1845" s="401"/>
      <c r="VGH1845" s="401"/>
      <c r="VGI1845" s="401"/>
      <c r="VGJ1845" s="401"/>
      <c r="VGK1845" s="401"/>
      <c r="VGL1845" s="401"/>
      <c r="VGM1845" s="401"/>
      <c r="VGN1845" s="401"/>
      <c r="VGO1845" s="401"/>
      <c r="VGP1845" s="401"/>
      <c r="VGQ1845" s="401"/>
      <c r="VGR1845" s="401"/>
      <c r="VGS1845" s="401"/>
      <c r="VGT1845" s="401"/>
      <c r="VGU1845" s="401"/>
      <c r="VGV1845" s="401"/>
      <c r="VGW1845" s="401"/>
      <c r="VGX1845" s="401"/>
      <c r="VGY1845" s="401"/>
      <c r="VGZ1845" s="401"/>
      <c r="VHA1845" s="401"/>
      <c r="VHB1845" s="401"/>
      <c r="VHC1845" s="401"/>
      <c r="VHD1845" s="401"/>
      <c r="VHE1845" s="401"/>
      <c r="VHF1845" s="401"/>
      <c r="VHG1845" s="401"/>
      <c r="VHH1845" s="401"/>
      <c r="VHI1845" s="401"/>
      <c r="VHJ1845" s="401"/>
      <c r="VHK1845" s="401"/>
      <c r="VHL1845" s="401"/>
      <c r="VHM1845" s="401"/>
      <c r="VHN1845" s="401"/>
      <c r="VHO1845" s="401"/>
      <c r="VHP1845" s="401"/>
      <c r="VHQ1845" s="401"/>
      <c r="VHR1845" s="401"/>
      <c r="VHS1845" s="401"/>
      <c r="VHT1845" s="401"/>
      <c r="VHU1845" s="401"/>
      <c r="VHV1845" s="401"/>
      <c r="VHW1845" s="401"/>
      <c r="VHX1845" s="401"/>
      <c r="VHY1845" s="401"/>
      <c r="VHZ1845" s="401"/>
      <c r="VIA1845" s="401"/>
      <c r="VIB1845" s="401"/>
      <c r="VIC1845" s="401"/>
      <c r="VID1845" s="401"/>
      <c r="VIE1845" s="401"/>
      <c r="VIF1845" s="401"/>
      <c r="VIG1845" s="401"/>
      <c r="VIH1845" s="401"/>
      <c r="VII1845" s="401"/>
      <c r="VIJ1845" s="401"/>
      <c r="VIK1845" s="401"/>
      <c r="VIL1845" s="401"/>
      <c r="VIM1845" s="401"/>
      <c r="VIN1845" s="401"/>
      <c r="VIO1845" s="401"/>
      <c r="VIP1845" s="401"/>
      <c r="VIQ1845" s="401"/>
      <c r="VIR1845" s="401"/>
      <c r="VIS1845" s="401"/>
      <c r="VIT1845" s="401"/>
      <c r="VIU1845" s="401"/>
      <c r="VIV1845" s="401"/>
      <c r="VIW1845" s="401"/>
      <c r="VIX1845" s="401"/>
      <c r="VIY1845" s="401"/>
      <c r="VIZ1845" s="401"/>
      <c r="VJA1845" s="401"/>
      <c r="VJB1845" s="401"/>
      <c r="VJC1845" s="401"/>
      <c r="VJD1845" s="401"/>
      <c r="VJE1845" s="401"/>
      <c r="VJF1845" s="401"/>
      <c r="VJG1845" s="401"/>
      <c r="VJH1845" s="401"/>
      <c r="VJI1845" s="401"/>
      <c r="VJJ1845" s="401"/>
      <c r="VJK1845" s="401"/>
      <c r="VJL1845" s="401"/>
      <c r="VJM1845" s="401"/>
      <c r="VJN1845" s="401"/>
      <c r="VJO1845" s="401"/>
      <c r="VJP1845" s="401"/>
      <c r="VJQ1845" s="401"/>
      <c r="VJR1845" s="401"/>
      <c r="VJS1845" s="401"/>
      <c r="VJT1845" s="401"/>
      <c r="VJU1845" s="401"/>
      <c r="VJV1845" s="401"/>
      <c r="VJW1845" s="401"/>
      <c r="VJX1845" s="401"/>
      <c r="VJY1845" s="401"/>
      <c r="VJZ1845" s="401"/>
      <c r="VKA1845" s="401"/>
      <c r="VKB1845" s="401"/>
      <c r="VKC1845" s="401"/>
      <c r="VKD1845" s="401"/>
      <c r="VKE1845" s="401"/>
      <c r="VKF1845" s="401"/>
      <c r="VKG1845" s="401"/>
      <c r="VKH1845" s="401"/>
      <c r="VKI1845" s="401"/>
      <c r="VKJ1845" s="401"/>
      <c r="VKK1845" s="401"/>
      <c r="VKL1845" s="401"/>
      <c r="VKM1845" s="401"/>
      <c r="VKN1845" s="401"/>
      <c r="VKO1845" s="401"/>
      <c r="VKP1845" s="401"/>
      <c r="VKQ1845" s="401"/>
      <c r="VKR1845" s="401"/>
      <c r="VKS1845" s="401"/>
      <c r="VKT1845" s="401"/>
      <c r="VKU1845" s="401"/>
      <c r="VKV1845" s="401"/>
      <c r="VKW1845" s="401"/>
      <c r="VKX1845" s="401"/>
      <c r="VKY1845" s="401"/>
      <c r="VKZ1845" s="401"/>
      <c r="VLA1845" s="401"/>
      <c r="VLB1845" s="401"/>
      <c r="VLC1845" s="401"/>
      <c r="VLD1845" s="401"/>
      <c r="VLE1845" s="401"/>
      <c r="VLF1845" s="401"/>
      <c r="VLG1845" s="401"/>
      <c r="VLH1845" s="401"/>
      <c r="VLI1845" s="401"/>
      <c r="VLJ1845" s="401"/>
      <c r="VLK1845" s="401"/>
      <c r="VLL1845" s="401"/>
      <c r="VLM1845" s="401"/>
      <c r="VLN1845" s="401"/>
      <c r="VLO1845" s="401"/>
      <c r="VLP1845" s="401"/>
      <c r="VLQ1845" s="401"/>
      <c r="VLR1845" s="401"/>
      <c r="VLS1845" s="401"/>
      <c r="VLT1845" s="401"/>
      <c r="VLU1845" s="401"/>
      <c r="VLV1845" s="401"/>
      <c r="VLW1845" s="401"/>
      <c r="VLX1845" s="401"/>
      <c r="VLY1845" s="401"/>
      <c r="VLZ1845" s="401"/>
      <c r="VMA1845" s="401"/>
      <c r="VMB1845" s="401"/>
      <c r="VMC1845" s="401"/>
      <c r="VMD1845" s="401"/>
      <c r="VME1845" s="401"/>
      <c r="VMF1845" s="401"/>
      <c r="VMG1845" s="401"/>
      <c r="VMH1845" s="401"/>
      <c r="VMI1845" s="401"/>
      <c r="VMJ1845" s="401"/>
      <c r="VMK1845" s="401"/>
      <c r="VML1845" s="401"/>
      <c r="VMM1845" s="401"/>
      <c r="VMN1845" s="401"/>
      <c r="VMO1845" s="401"/>
      <c r="VMP1845" s="401"/>
      <c r="VMQ1845" s="401"/>
      <c r="VMR1845" s="401"/>
      <c r="VMS1845" s="401"/>
      <c r="VMT1845" s="401"/>
      <c r="VMU1845" s="401"/>
      <c r="VMV1845" s="401"/>
      <c r="VMW1845" s="401"/>
      <c r="VMX1845" s="401"/>
      <c r="VMY1845" s="401"/>
      <c r="VMZ1845" s="401"/>
      <c r="VNA1845" s="401"/>
      <c r="VNB1845" s="401"/>
      <c r="VNC1845" s="401"/>
      <c r="VND1845" s="401"/>
      <c r="VNE1845" s="401"/>
      <c r="VNF1845" s="401"/>
      <c r="VNG1845" s="401"/>
      <c r="VNH1845" s="401"/>
      <c r="VNI1845" s="401"/>
      <c r="VNJ1845" s="401"/>
      <c r="VNK1845" s="401"/>
      <c r="VNL1845" s="401"/>
      <c r="VNM1845" s="401"/>
      <c r="VNN1845" s="401"/>
      <c r="VNO1845" s="401"/>
      <c r="VNP1845" s="401"/>
      <c r="VNQ1845" s="401"/>
      <c r="VNR1845" s="401"/>
      <c r="VNS1845" s="401"/>
      <c r="VNT1845" s="401"/>
      <c r="VNU1845" s="401"/>
      <c r="VNV1845" s="401"/>
      <c r="VNW1845" s="401"/>
      <c r="VNX1845" s="401"/>
      <c r="VNY1845" s="401"/>
      <c r="VNZ1845" s="401"/>
      <c r="VOA1845" s="401"/>
      <c r="VOB1845" s="401"/>
      <c r="VOC1845" s="401"/>
      <c r="VOD1845" s="401"/>
      <c r="VOE1845" s="401"/>
      <c r="VOF1845" s="401"/>
      <c r="VOG1845" s="401"/>
      <c r="VOH1845" s="401"/>
      <c r="VOI1845" s="401"/>
      <c r="VOJ1845" s="401"/>
      <c r="VOK1845" s="401"/>
      <c r="VOL1845" s="401"/>
      <c r="VOM1845" s="401"/>
      <c r="VON1845" s="401"/>
      <c r="VOO1845" s="401"/>
      <c r="VOP1845" s="401"/>
      <c r="VOQ1845" s="401"/>
      <c r="VOR1845" s="401"/>
      <c r="VOS1845" s="401"/>
      <c r="VOT1845" s="401"/>
      <c r="VOU1845" s="401"/>
      <c r="VOV1845" s="401"/>
      <c r="VOW1845" s="401"/>
      <c r="VOX1845" s="401"/>
      <c r="VOY1845" s="401"/>
      <c r="VOZ1845" s="401"/>
      <c r="VPA1845" s="401"/>
      <c r="VPB1845" s="401"/>
      <c r="VPC1845" s="401"/>
      <c r="VPD1845" s="401"/>
      <c r="VPE1845" s="401"/>
      <c r="VPF1845" s="401"/>
      <c r="VPG1845" s="401"/>
      <c r="VPH1845" s="401"/>
      <c r="VPI1845" s="401"/>
      <c r="VPJ1845" s="401"/>
      <c r="VPK1845" s="401"/>
      <c r="VPL1845" s="401"/>
      <c r="VPM1845" s="401"/>
      <c r="VPN1845" s="401"/>
      <c r="VPO1845" s="401"/>
      <c r="VPP1845" s="401"/>
      <c r="VPQ1845" s="401"/>
      <c r="VPR1845" s="401"/>
      <c r="VPS1845" s="401"/>
      <c r="VPT1845" s="401"/>
      <c r="VPU1845" s="401"/>
      <c r="VPV1845" s="401"/>
      <c r="VPW1845" s="401"/>
      <c r="VPX1845" s="401"/>
      <c r="VPY1845" s="401"/>
      <c r="VPZ1845" s="401"/>
      <c r="VQA1845" s="401"/>
      <c r="VQB1845" s="401"/>
      <c r="VQC1845" s="401"/>
      <c r="VQD1845" s="401"/>
      <c r="VQE1845" s="401"/>
      <c r="VQF1845" s="401"/>
      <c r="VQG1845" s="401"/>
      <c r="VQH1845" s="401"/>
      <c r="VQI1845" s="401"/>
      <c r="VQJ1845" s="401"/>
      <c r="VQK1845" s="401"/>
      <c r="VQL1845" s="401"/>
      <c r="VQM1845" s="401"/>
      <c r="VQN1845" s="401"/>
      <c r="VQO1845" s="401"/>
      <c r="VQP1845" s="401"/>
      <c r="VQQ1845" s="401"/>
      <c r="VQR1845" s="401"/>
      <c r="VQS1845" s="401"/>
      <c r="VQT1845" s="401"/>
      <c r="VQU1845" s="401"/>
      <c r="VQV1845" s="401"/>
      <c r="VQW1845" s="401"/>
      <c r="VQX1845" s="401"/>
      <c r="VQY1845" s="401"/>
      <c r="VQZ1845" s="401"/>
      <c r="VRA1845" s="401"/>
      <c r="VRB1845" s="401"/>
      <c r="VRC1845" s="401"/>
      <c r="VRD1845" s="401"/>
      <c r="VRE1845" s="401"/>
      <c r="VRF1845" s="401"/>
      <c r="VRG1845" s="401"/>
      <c r="VRH1845" s="401"/>
      <c r="VRI1845" s="401"/>
      <c r="VRJ1845" s="401"/>
      <c r="VRK1845" s="401"/>
      <c r="VRL1845" s="401"/>
      <c r="VRM1845" s="401"/>
      <c r="VRN1845" s="401"/>
      <c r="VRO1845" s="401"/>
      <c r="VRP1845" s="401"/>
      <c r="VRQ1845" s="401"/>
      <c r="VRR1845" s="401"/>
      <c r="VRS1845" s="401"/>
      <c r="VRT1845" s="401"/>
      <c r="VRU1845" s="401"/>
      <c r="VRV1845" s="401"/>
      <c r="VRW1845" s="401"/>
      <c r="VRX1845" s="401"/>
      <c r="VRY1845" s="401"/>
      <c r="VRZ1845" s="401"/>
      <c r="VSA1845" s="401"/>
      <c r="VSB1845" s="401"/>
      <c r="VSC1845" s="401"/>
      <c r="VSD1845" s="401"/>
      <c r="VSE1845" s="401"/>
      <c r="VSF1845" s="401"/>
      <c r="VSG1845" s="401"/>
      <c r="VSH1845" s="401"/>
      <c r="VSI1845" s="401"/>
      <c r="VSJ1845" s="401"/>
      <c r="VSK1845" s="401"/>
      <c r="VSL1845" s="401"/>
      <c r="VSM1845" s="401"/>
      <c r="VSN1845" s="401"/>
      <c r="VSO1845" s="401"/>
      <c r="VSP1845" s="401"/>
      <c r="VSQ1845" s="401"/>
      <c r="VSR1845" s="401"/>
      <c r="VSS1845" s="401"/>
      <c r="VST1845" s="401"/>
      <c r="VSU1845" s="401"/>
      <c r="VSV1845" s="401"/>
      <c r="VSW1845" s="401"/>
      <c r="VSX1845" s="401"/>
      <c r="VSY1845" s="401"/>
      <c r="VSZ1845" s="401"/>
      <c r="VTA1845" s="401"/>
      <c r="VTB1845" s="401"/>
      <c r="VTC1845" s="401"/>
      <c r="VTD1845" s="401"/>
      <c r="VTE1845" s="401"/>
      <c r="VTF1845" s="401"/>
      <c r="VTG1845" s="401"/>
      <c r="VTH1845" s="401"/>
      <c r="VTI1845" s="401"/>
      <c r="VTJ1845" s="401"/>
      <c r="VTK1845" s="401"/>
      <c r="VTL1845" s="401"/>
      <c r="VTM1845" s="401"/>
      <c r="VTN1845" s="401"/>
      <c r="VTO1845" s="401"/>
      <c r="VTP1845" s="401"/>
      <c r="VTQ1845" s="401"/>
      <c r="VTR1845" s="401"/>
      <c r="VTS1845" s="401"/>
      <c r="VTT1845" s="401"/>
      <c r="VTU1845" s="401"/>
      <c r="VTV1845" s="401"/>
      <c r="VTW1845" s="401"/>
      <c r="VTX1845" s="401"/>
      <c r="VTY1845" s="401"/>
      <c r="VTZ1845" s="401"/>
      <c r="VUA1845" s="401"/>
      <c r="VUB1845" s="401"/>
      <c r="VUC1845" s="401"/>
      <c r="VUD1845" s="401"/>
      <c r="VUE1845" s="401"/>
      <c r="VUF1845" s="401"/>
      <c r="VUG1845" s="401"/>
      <c r="VUH1845" s="401"/>
      <c r="VUI1845" s="401"/>
      <c r="VUJ1845" s="401"/>
      <c r="VUK1845" s="401"/>
      <c r="VUL1845" s="401"/>
      <c r="VUM1845" s="401"/>
      <c r="VUN1845" s="401"/>
      <c r="VUO1845" s="401"/>
      <c r="VUP1845" s="401"/>
      <c r="VUQ1845" s="401"/>
      <c r="VUR1845" s="401"/>
      <c r="VUS1845" s="401"/>
      <c r="VUT1845" s="401"/>
      <c r="VUU1845" s="401"/>
      <c r="VUV1845" s="401"/>
      <c r="VUW1845" s="401"/>
      <c r="VUX1845" s="401"/>
      <c r="VUY1845" s="401"/>
      <c r="VUZ1845" s="401"/>
      <c r="VVA1845" s="401"/>
      <c r="VVB1845" s="401"/>
      <c r="VVC1845" s="401"/>
      <c r="VVD1845" s="401"/>
      <c r="VVE1845" s="401"/>
      <c r="VVF1845" s="401"/>
      <c r="VVG1845" s="401"/>
      <c r="VVH1845" s="401"/>
      <c r="VVI1845" s="401"/>
      <c r="VVJ1845" s="401"/>
      <c r="VVK1845" s="401"/>
      <c r="VVL1845" s="401"/>
      <c r="VVM1845" s="401"/>
      <c r="VVN1845" s="401"/>
      <c r="VVO1845" s="401"/>
      <c r="VVP1845" s="401"/>
      <c r="VVQ1845" s="401"/>
      <c r="VVR1845" s="401"/>
      <c r="VVS1845" s="401"/>
      <c r="VVT1845" s="401"/>
      <c r="VVU1845" s="401"/>
      <c r="VVV1845" s="401"/>
      <c r="VVW1845" s="401"/>
      <c r="VVX1845" s="401"/>
      <c r="VVY1845" s="401"/>
      <c r="VVZ1845" s="401"/>
      <c r="VWA1845" s="401"/>
      <c r="VWB1845" s="401"/>
      <c r="VWC1845" s="401"/>
      <c r="VWD1845" s="401"/>
      <c r="VWE1845" s="401"/>
      <c r="VWF1845" s="401"/>
      <c r="VWG1845" s="401"/>
      <c r="VWH1845" s="401"/>
      <c r="VWI1845" s="401"/>
      <c r="VWJ1845" s="401"/>
      <c r="VWK1845" s="401"/>
      <c r="VWL1845" s="401"/>
      <c r="VWM1845" s="401"/>
      <c r="VWN1845" s="401"/>
      <c r="VWO1845" s="401"/>
      <c r="VWP1845" s="401"/>
      <c r="VWQ1845" s="401"/>
      <c r="VWR1845" s="401"/>
      <c r="VWS1845" s="401"/>
      <c r="VWT1845" s="401"/>
      <c r="VWU1845" s="401"/>
      <c r="VWV1845" s="401"/>
      <c r="VWW1845" s="401"/>
      <c r="VWX1845" s="401"/>
      <c r="VWY1845" s="401"/>
      <c r="VWZ1845" s="401"/>
      <c r="VXA1845" s="401"/>
      <c r="VXB1845" s="401"/>
      <c r="VXC1845" s="401"/>
      <c r="VXD1845" s="401"/>
      <c r="VXE1845" s="401"/>
      <c r="VXF1845" s="401"/>
      <c r="VXG1845" s="401"/>
      <c r="VXH1845" s="401"/>
      <c r="VXI1845" s="401"/>
      <c r="VXJ1845" s="401"/>
      <c r="VXK1845" s="401"/>
      <c r="VXL1845" s="401"/>
      <c r="VXM1845" s="401"/>
      <c r="VXN1845" s="401"/>
      <c r="VXO1845" s="401"/>
      <c r="VXP1845" s="401"/>
      <c r="VXQ1845" s="401"/>
      <c r="VXR1845" s="401"/>
      <c r="VXS1845" s="401"/>
      <c r="VXT1845" s="401"/>
      <c r="VXU1845" s="401"/>
      <c r="VXV1845" s="401"/>
      <c r="VXW1845" s="401"/>
      <c r="VXX1845" s="401"/>
      <c r="VXY1845" s="401"/>
      <c r="VXZ1845" s="401"/>
      <c r="VYA1845" s="401"/>
      <c r="VYB1845" s="401"/>
      <c r="VYC1845" s="401"/>
      <c r="VYD1845" s="401"/>
      <c r="VYE1845" s="401"/>
      <c r="VYF1845" s="401"/>
      <c r="VYG1845" s="401"/>
      <c r="VYH1845" s="401"/>
      <c r="VYI1845" s="401"/>
      <c r="VYJ1845" s="401"/>
      <c r="VYK1845" s="401"/>
      <c r="VYL1845" s="401"/>
      <c r="VYM1845" s="401"/>
      <c r="VYN1845" s="401"/>
      <c r="VYO1845" s="401"/>
      <c r="VYP1845" s="401"/>
      <c r="VYQ1845" s="401"/>
      <c r="VYR1845" s="401"/>
      <c r="VYS1845" s="401"/>
      <c r="VYT1845" s="401"/>
      <c r="VYU1845" s="401"/>
      <c r="VYV1845" s="401"/>
      <c r="VYW1845" s="401"/>
      <c r="VYX1845" s="401"/>
      <c r="VYY1845" s="401"/>
      <c r="VYZ1845" s="401"/>
      <c r="VZA1845" s="401"/>
      <c r="VZB1845" s="401"/>
      <c r="VZC1845" s="401"/>
      <c r="VZD1845" s="401"/>
      <c r="VZE1845" s="401"/>
      <c r="VZF1845" s="401"/>
      <c r="VZG1845" s="401"/>
      <c r="VZH1845" s="401"/>
      <c r="VZI1845" s="401"/>
      <c r="VZJ1845" s="401"/>
      <c r="VZK1845" s="401"/>
      <c r="VZL1845" s="401"/>
      <c r="VZM1845" s="401"/>
      <c r="VZN1845" s="401"/>
      <c r="VZO1845" s="401"/>
      <c r="VZP1845" s="401"/>
      <c r="VZQ1845" s="401"/>
      <c r="VZR1845" s="401"/>
      <c r="VZS1845" s="401"/>
      <c r="VZT1845" s="401"/>
      <c r="VZU1845" s="401"/>
      <c r="VZV1845" s="401"/>
      <c r="VZW1845" s="401"/>
      <c r="VZX1845" s="401"/>
      <c r="VZY1845" s="401"/>
      <c r="VZZ1845" s="401"/>
      <c r="WAA1845" s="401"/>
      <c r="WAB1845" s="401"/>
      <c r="WAC1845" s="401"/>
      <c r="WAD1845" s="401"/>
      <c r="WAE1845" s="401"/>
      <c r="WAF1845" s="401"/>
      <c r="WAG1845" s="401"/>
      <c r="WAH1845" s="401"/>
      <c r="WAI1845" s="401"/>
      <c r="WAJ1845" s="401"/>
      <c r="WAK1845" s="401"/>
      <c r="WAL1845" s="401"/>
      <c r="WAM1845" s="401"/>
      <c r="WAN1845" s="401"/>
      <c r="WAO1845" s="401"/>
      <c r="WAP1845" s="401"/>
      <c r="WAQ1845" s="401"/>
      <c r="WAR1845" s="401"/>
      <c r="WAS1845" s="401"/>
      <c r="WAT1845" s="401"/>
      <c r="WAU1845" s="401"/>
      <c r="WAV1845" s="401"/>
      <c r="WAW1845" s="401"/>
      <c r="WAX1845" s="401"/>
      <c r="WAY1845" s="401"/>
      <c r="WAZ1845" s="401"/>
      <c r="WBA1845" s="401"/>
      <c r="WBB1845" s="401"/>
      <c r="WBC1845" s="401"/>
      <c r="WBD1845" s="401"/>
      <c r="WBE1845" s="401"/>
      <c r="WBF1845" s="401"/>
      <c r="WBG1845" s="401"/>
      <c r="WBH1845" s="401"/>
      <c r="WBI1845" s="401"/>
      <c r="WBJ1845" s="401"/>
      <c r="WBK1845" s="401"/>
      <c r="WBL1845" s="401"/>
      <c r="WBM1845" s="401"/>
      <c r="WBN1845" s="401"/>
      <c r="WBO1845" s="401"/>
      <c r="WBP1845" s="401"/>
      <c r="WBQ1845" s="401"/>
      <c r="WBR1845" s="401"/>
      <c r="WBS1845" s="401"/>
      <c r="WBT1845" s="401"/>
      <c r="WBU1845" s="401"/>
      <c r="WBV1845" s="401"/>
      <c r="WBW1845" s="401"/>
      <c r="WBX1845" s="401"/>
      <c r="WBY1845" s="401"/>
      <c r="WBZ1845" s="401"/>
      <c r="WCA1845" s="401"/>
      <c r="WCB1845" s="401"/>
      <c r="WCC1845" s="401"/>
      <c r="WCD1845" s="401"/>
      <c r="WCE1845" s="401"/>
      <c r="WCF1845" s="401"/>
      <c r="WCG1845" s="401"/>
      <c r="WCH1845" s="401"/>
      <c r="WCI1845" s="401"/>
      <c r="WCJ1845" s="401"/>
      <c r="WCK1845" s="401"/>
      <c r="WCL1845" s="401"/>
      <c r="WCM1845" s="401"/>
      <c r="WCN1845" s="401"/>
      <c r="WCO1845" s="401"/>
      <c r="WCP1845" s="401"/>
      <c r="WCQ1845" s="401"/>
      <c r="WCR1845" s="401"/>
      <c r="WCS1845" s="401"/>
      <c r="WCT1845" s="401"/>
      <c r="WCU1845" s="401"/>
      <c r="WCV1845" s="401"/>
      <c r="WCW1845" s="401"/>
      <c r="WCX1845" s="401"/>
      <c r="WCY1845" s="401"/>
      <c r="WCZ1845" s="401"/>
      <c r="WDA1845" s="401"/>
      <c r="WDB1845" s="401"/>
      <c r="WDC1845" s="401"/>
      <c r="WDD1845" s="401"/>
      <c r="WDE1845" s="401"/>
      <c r="WDF1845" s="401"/>
      <c r="WDG1845" s="401"/>
      <c r="WDH1845" s="401"/>
      <c r="WDI1845" s="401"/>
      <c r="WDJ1845" s="401"/>
      <c r="WDK1845" s="401"/>
      <c r="WDL1845" s="401"/>
      <c r="WDM1845" s="401"/>
      <c r="WDN1845" s="401"/>
      <c r="WDO1845" s="401"/>
      <c r="WDP1845" s="401"/>
      <c r="WDQ1845" s="401"/>
      <c r="WDR1845" s="401"/>
      <c r="WDS1845" s="401"/>
      <c r="WDT1845" s="401"/>
      <c r="WDU1845" s="401"/>
      <c r="WDV1845" s="401"/>
      <c r="WDW1845" s="401"/>
      <c r="WDX1845" s="401"/>
      <c r="WDY1845" s="401"/>
      <c r="WDZ1845" s="401"/>
      <c r="WEA1845" s="401"/>
      <c r="WEB1845" s="401"/>
      <c r="WEC1845" s="401"/>
      <c r="WED1845" s="401"/>
      <c r="WEE1845" s="401"/>
      <c r="WEF1845" s="401"/>
      <c r="WEG1845" s="401"/>
      <c r="WEH1845" s="401"/>
      <c r="WEI1845" s="401"/>
      <c r="WEJ1845" s="401"/>
      <c r="WEK1845" s="401"/>
      <c r="WEL1845" s="401"/>
      <c r="WEM1845" s="401"/>
      <c r="WEN1845" s="401"/>
      <c r="WEO1845" s="401"/>
      <c r="WEP1845" s="401"/>
      <c r="WEQ1845" s="401"/>
      <c r="WER1845" s="401"/>
      <c r="WES1845" s="401"/>
      <c r="WET1845" s="401"/>
      <c r="WEU1845" s="401"/>
      <c r="WEV1845" s="401"/>
      <c r="WEW1845" s="401"/>
      <c r="WEX1845" s="401"/>
      <c r="WEY1845" s="401"/>
      <c r="WEZ1845" s="401"/>
      <c r="WFA1845" s="401"/>
      <c r="WFB1845" s="401"/>
      <c r="WFC1845" s="401"/>
      <c r="WFD1845" s="401"/>
      <c r="WFE1845" s="401"/>
      <c r="WFF1845" s="401"/>
      <c r="WFG1845" s="401"/>
      <c r="WFH1845" s="401"/>
      <c r="WFI1845" s="401"/>
      <c r="WFJ1845" s="401"/>
      <c r="WFK1845" s="401"/>
      <c r="WFL1845" s="401"/>
      <c r="WFM1845" s="401"/>
      <c r="WFN1845" s="401"/>
      <c r="WFO1845" s="401"/>
      <c r="WFP1845" s="401"/>
      <c r="WFQ1845" s="401"/>
      <c r="WFR1845" s="401"/>
      <c r="WFS1845" s="401"/>
      <c r="WFT1845" s="401"/>
      <c r="WFU1845" s="401"/>
      <c r="WFV1845" s="401"/>
      <c r="WFW1845" s="401"/>
      <c r="WFX1845" s="401"/>
      <c r="WFY1845" s="401"/>
      <c r="WFZ1845" s="401"/>
      <c r="WGA1845" s="401"/>
      <c r="WGB1845" s="401"/>
      <c r="WGC1845" s="401"/>
      <c r="WGD1845" s="401"/>
      <c r="WGE1845" s="401"/>
      <c r="WGF1845" s="401"/>
      <c r="WGG1845" s="401"/>
      <c r="WGH1845" s="401"/>
      <c r="WGI1845" s="401"/>
      <c r="WGJ1845" s="401"/>
      <c r="WGK1845" s="401"/>
      <c r="WGL1845" s="401"/>
      <c r="WGM1845" s="401"/>
      <c r="WGN1845" s="401"/>
      <c r="WGO1845" s="401"/>
      <c r="WGP1845" s="401"/>
      <c r="WGQ1845" s="401"/>
      <c r="WGR1845" s="401"/>
      <c r="WGS1845" s="401"/>
      <c r="WGT1845" s="401"/>
      <c r="WGU1845" s="401"/>
      <c r="WGV1845" s="401"/>
      <c r="WGW1845" s="401"/>
      <c r="WGX1845" s="401"/>
      <c r="WGY1845" s="401"/>
      <c r="WGZ1845" s="401"/>
      <c r="WHA1845" s="401"/>
      <c r="WHB1845" s="401"/>
      <c r="WHC1845" s="401"/>
      <c r="WHD1845" s="401"/>
      <c r="WHE1845" s="401"/>
      <c r="WHF1845" s="401"/>
      <c r="WHG1845" s="401"/>
      <c r="WHH1845" s="401"/>
      <c r="WHI1845" s="401"/>
      <c r="WHJ1845" s="401"/>
      <c r="WHK1845" s="401"/>
      <c r="WHL1845" s="401"/>
      <c r="WHM1845" s="401"/>
      <c r="WHN1845" s="401"/>
      <c r="WHO1845" s="401"/>
      <c r="WHP1845" s="401"/>
      <c r="WHQ1845" s="401"/>
      <c r="WHR1845" s="401"/>
      <c r="WHS1845" s="401"/>
      <c r="WHT1845" s="401"/>
      <c r="WHU1845" s="401"/>
      <c r="WHV1845" s="401"/>
      <c r="WHW1845" s="401"/>
      <c r="WHX1845" s="401"/>
      <c r="WHY1845" s="401"/>
      <c r="WHZ1845" s="401"/>
      <c r="WIA1845" s="401"/>
      <c r="WIB1845" s="401"/>
      <c r="WIC1845" s="401"/>
      <c r="WID1845" s="401"/>
      <c r="WIE1845" s="401"/>
      <c r="WIF1845" s="401"/>
      <c r="WIG1845" s="401"/>
      <c r="WIH1845" s="401"/>
      <c r="WII1845" s="401"/>
      <c r="WIJ1845" s="401"/>
      <c r="WIK1845" s="401"/>
      <c r="WIL1845" s="401"/>
      <c r="WIM1845" s="401"/>
      <c r="WIN1845" s="401"/>
      <c r="WIO1845" s="401"/>
      <c r="WIP1845" s="401"/>
      <c r="WIQ1845" s="401"/>
      <c r="WIR1845" s="401"/>
      <c r="WIS1845" s="401"/>
      <c r="WIT1845" s="401"/>
      <c r="WIU1845" s="401"/>
      <c r="WIV1845" s="401"/>
      <c r="WIW1845" s="401"/>
      <c r="WIX1845" s="401"/>
      <c r="WIY1845" s="401"/>
      <c r="WIZ1845" s="401"/>
      <c r="WJA1845" s="401"/>
      <c r="WJB1845" s="401"/>
      <c r="WJC1845" s="401"/>
      <c r="WJD1845" s="401"/>
      <c r="WJE1845" s="401"/>
      <c r="WJF1845" s="401"/>
      <c r="WJG1845" s="401"/>
      <c r="WJH1845" s="401"/>
      <c r="WJI1845" s="401"/>
      <c r="WJJ1845" s="401"/>
      <c r="WJK1845" s="401"/>
      <c r="WJL1845" s="401"/>
      <c r="WJM1845" s="401"/>
      <c r="WJN1845" s="401"/>
      <c r="WJO1845" s="401"/>
      <c r="WJP1845" s="401"/>
      <c r="WJQ1845" s="401"/>
      <c r="WJR1845" s="401"/>
      <c r="WJS1845" s="401"/>
      <c r="WJT1845" s="401"/>
      <c r="WJU1845" s="401"/>
      <c r="WJV1845" s="401"/>
      <c r="WJW1845" s="401"/>
      <c r="WJX1845" s="401"/>
      <c r="WJY1845" s="401"/>
      <c r="WJZ1845" s="401"/>
      <c r="WKA1845" s="401"/>
      <c r="WKB1845" s="401"/>
      <c r="WKC1845" s="401"/>
      <c r="WKD1845" s="401"/>
      <c r="WKE1845" s="401"/>
      <c r="WKF1845" s="401"/>
      <c r="WKG1845" s="401"/>
      <c r="WKH1845" s="401"/>
      <c r="WKI1845" s="401"/>
      <c r="WKJ1845" s="401"/>
      <c r="WKK1845" s="401"/>
      <c r="WKL1845" s="401"/>
      <c r="WKM1845" s="401"/>
      <c r="WKN1845" s="401"/>
      <c r="WKO1845" s="401"/>
      <c r="WKP1845" s="401"/>
      <c r="WKQ1845" s="401"/>
      <c r="WKR1845" s="401"/>
      <c r="WKS1845" s="401"/>
      <c r="WKT1845" s="401"/>
      <c r="WKU1845" s="401"/>
      <c r="WKV1845" s="401"/>
      <c r="WKW1845" s="401"/>
      <c r="WKX1845" s="401"/>
      <c r="WKY1845" s="401"/>
      <c r="WKZ1845" s="401"/>
      <c r="WLA1845" s="401"/>
      <c r="WLB1845" s="401"/>
      <c r="WLC1845" s="401"/>
      <c r="WLD1845" s="401"/>
      <c r="WLE1845" s="401"/>
      <c r="WLF1845" s="401"/>
      <c r="WLG1845" s="401"/>
      <c r="WLH1845" s="401"/>
      <c r="WLI1845" s="401"/>
      <c r="WLJ1845" s="401"/>
      <c r="WLK1845" s="401"/>
      <c r="WLL1845" s="401"/>
      <c r="WLM1845" s="401"/>
      <c r="WLN1845" s="401"/>
      <c r="WLO1845" s="401"/>
      <c r="WLP1845" s="401"/>
      <c r="WLQ1845" s="401"/>
      <c r="WLR1845" s="401"/>
      <c r="WLS1845" s="401"/>
      <c r="WLT1845" s="401"/>
      <c r="WLU1845" s="401"/>
      <c r="WLV1845" s="401"/>
      <c r="WLW1845" s="401"/>
      <c r="WLX1845" s="401"/>
      <c r="WLY1845" s="401"/>
      <c r="WLZ1845" s="401"/>
      <c r="WMA1845" s="401"/>
      <c r="WMB1845" s="401"/>
      <c r="WMC1845" s="401"/>
      <c r="WMD1845" s="401"/>
      <c r="WME1845" s="401"/>
      <c r="WMF1845" s="401"/>
      <c r="WMG1845" s="401"/>
      <c r="WMH1845" s="401"/>
      <c r="WMI1845" s="401"/>
      <c r="WMJ1845" s="401"/>
      <c r="WMK1845" s="401"/>
      <c r="WML1845" s="401"/>
      <c r="WMM1845" s="401"/>
      <c r="WMN1845" s="401"/>
      <c r="WMO1845" s="401"/>
      <c r="WMP1845" s="401"/>
      <c r="WMQ1845" s="401"/>
      <c r="WMR1845" s="401"/>
      <c r="WMS1845" s="401"/>
      <c r="WMT1845" s="401"/>
      <c r="WMU1845" s="401"/>
      <c r="WMV1845" s="401"/>
      <c r="WMW1845" s="401"/>
      <c r="WMX1845" s="401"/>
      <c r="WMY1845" s="401"/>
      <c r="WMZ1845" s="401"/>
      <c r="WNA1845" s="401"/>
      <c r="WNB1845" s="401"/>
      <c r="WNC1845" s="401"/>
      <c r="WND1845" s="401"/>
      <c r="WNE1845" s="401"/>
      <c r="WNF1845" s="401"/>
      <c r="WNG1845" s="401"/>
      <c r="WNH1845" s="401"/>
      <c r="WNI1845" s="401"/>
      <c r="WNJ1845" s="401"/>
      <c r="WNK1845" s="401"/>
      <c r="WNL1845" s="401"/>
      <c r="WNM1845" s="401"/>
      <c r="WNN1845" s="401"/>
      <c r="WNO1845" s="401"/>
      <c r="WNP1845" s="401"/>
      <c r="WNQ1845" s="401"/>
      <c r="WNR1845" s="401"/>
      <c r="WNS1845" s="401"/>
      <c r="WNT1845" s="401"/>
      <c r="WNU1845" s="401"/>
      <c r="WNV1845" s="401"/>
      <c r="WNW1845" s="401"/>
      <c r="WNX1845" s="401"/>
      <c r="WNY1845" s="401"/>
      <c r="WNZ1845" s="401"/>
      <c r="WOA1845" s="401"/>
      <c r="WOB1845" s="401"/>
      <c r="WOC1845" s="401"/>
      <c r="WOD1845" s="401"/>
      <c r="WOE1845" s="401"/>
      <c r="WOF1845" s="401"/>
      <c r="WOG1845" s="401"/>
      <c r="WOH1845" s="401"/>
      <c r="WOI1845" s="401"/>
      <c r="WOJ1845" s="401"/>
      <c r="WOK1845" s="401"/>
      <c r="WOL1845" s="401"/>
      <c r="WOM1845" s="401"/>
      <c r="WON1845" s="401"/>
      <c r="WOO1845" s="401"/>
      <c r="WOP1845" s="401"/>
      <c r="WOQ1845" s="401"/>
      <c r="WOR1845" s="401"/>
      <c r="WOS1845" s="401"/>
      <c r="WOT1845" s="401"/>
      <c r="WOU1845" s="401"/>
      <c r="WOV1845" s="401"/>
      <c r="WOW1845" s="401"/>
      <c r="WOX1845" s="401"/>
      <c r="WOY1845" s="401"/>
      <c r="WOZ1845" s="401"/>
      <c r="WPA1845" s="401"/>
      <c r="WPB1845" s="401"/>
      <c r="WPC1845" s="401"/>
      <c r="WPD1845" s="401"/>
      <c r="WPE1845" s="401"/>
      <c r="WPF1845" s="401"/>
      <c r="WPG1845" s="401"/>
      <c r="WPH1845" s="401"/>
      <c r="WPI1845" s="401"/>
      <c r="WPJ1845" s="401"/>
      <c r="WPK1845" s="401"/>
      <c r="WPL1845" s="401"/>
      <c r="WPM1845" s="401"/>
      <c r="WPN1845" s="401"/>
      <c r="WPO1845" s="401"/>
      <c r="WPP1845" s="401"/>
      <c r="WPQ1845" s="401"/>
      <c r="WPR1845" s="401"/>
      <c r="WPS1845" s="401"/>
      <c r="WPT1845" s="401"/>
      <c r="WPU1845" s="401"/>
      <c r="WPV1845" s="401"/>
      <c r="WPW1845" s="401"/>
      <c r="WPX1845" s="401"/>
      <c r="WPY1845" s="401"/>
      <c r="WPZ1845" s="401"/>
      <c r="WQA1845" s="401"/>
      <c r="WQB1845" s="401"/>
      <c r="WQC1845" s="401"/>
      <c r="WQD1845" s="401"/>
      <c r="WQE1845" s="401"/>
      <c r="WQF1845" s="401"/>
      <c r="WQG1845" s="401"/>
      <c r="WQH1845" s="401"/>
      <c r="WQI1845" s="401"/>
      <c r="WQJ1845" s="401"/>
      <c r="WQK1845" s="401"/>
      <c r="WQL1845" s="401"/>
      <c r="WQM1845" s="401"/>
      <c r="WQN1845" s="401"/>
      <c r="WQO1845" s="401"/>
      <c r="WQP1845" s="401"/>
      <c r="WQQ1845" s="401"/>
      <c r="WQR1845" s="401"/>
      <c r="WQS1845" s="401"/>
      <c r="WQT1845" s="401"/>
      <c r="WQU1845" s="401"/>
      <c r="WQV1845" s="401"/>
      <c r="WQW1845" s="401"/>
      <c r="WQX1845" s="401"/>
      <c r="WQY1845" s="401"/>
      <c r="WQZ1845" s="401"/>
      <c r="WRA1845" s="401"/>
      <c r="WRB1845" s="401"/>
      <c r="WRC1845" s="401"/>
      <c r="WRD1845" s="401"/>
      <c r="WRE1845" s="401"/>
      <c r="WRF1845" s="401"/>
      <c r="WRG1845" s="401"/>
      <c r="WRH1845" s="401"/>
      <c r="WRI1845" s="401"/>
      <c r="WRJ1845" s="401"/>
      <c r="WRK1845" s="401"/>
      <c r="WRL1845" s="401"/>
      <c r="WRM1845" s="401"/>
      <c r="WRN1845" s="401"/>
      <c r="WRO1845" s="401"/>
      <c r="WRP1845" s="401"/>
      <c r="WRQ1845" s="401"/>
      <c r="WRR1845" s="401"/>
      <c r="WRS1845" s="401"/>
      <c r="WRT1845" s="401"/>
      <c r="WRU1845" s="401"/>
      <c r="WRV1845" s="401"/>
      <c r="WRW1845" s="401"/>
      <c r="WRX1845" s="401"/>
      <c r="WRY1845" s="401"/>
      <c r="WRZ1845" s="401"/>
      <c r="WSA1845" s="401"/>
      <c r="WSB1845" s="401"/>
      <c r="WSC1845" s="401"/>
      <c r="WSD1845" s="401"/>
      <c r="WSE1845" s="401"/>
      <c r="WSF1845" s="401"/>
      <c r="WSG1845" s="401"/>
      <c r="WSH1845" s="401"/>
      <c r="WSI1845" s="401"/>
      <c r="WSJ1845" s="401"/>
      <c r="WSK1845" s="401"/>
      <c r="WSL1845" s="401"/>
      <c r="WSM1845" s="401"/>
      <c r="WSN1845" s="401"/>
      <c r="WSO1845" s="401"/>
      <c r="WSP1845" s="401"/>
      <c r="WSQ1845" s="401"/>
      <c r="WSR1845" s="401"/>
      <c r="WSS1845" s="401"/>
      <c r="WST1845" s="401"/>
      <c r="WSU1845" s="401"/>
      <c r="WSV1845" s="401"/>
      <c r="WSW1845" s="401"/>
      <c r="WSX1845" s="401"/>
      <c r="WSY1845" s="401"/>
      <c r="WSZ1845" s="401"/>
      <c r="WTA1845" s="401"/>
      <c r="WTB1845" s="401"/>
      <c r="WTC1845" s="401"/>
      <c r="WTD1845" s="401"/>
      <c r="WTE1845" s="401"/>
      <c r="WTF1845" s="401"/>
      <c r="WTG1845" s="401"/>
      <c r="WTH1845" s="401"/>
      <c r="WTI1845" s="401"/>
      <c r="WTJ1845" s="401"/>
      <c r="WTK1845" s="401"/>
      <c r="WTL1845" s="401"/>
      <c r="WTM1845" s="401"/>
      <c r="WTN1845" s="401"/>
      <c r="WTO1845" s="401"/>
      <c r="WTP1845" s="401"/>
      <c r="WTQ1845" s="401"/>
      <c r="WTR1845" s="401"/>
      <c r="WTS1845" s="401"/>
      <c r="WTT1845" s="401"/>
      <c r="WTU1845" s="401"/>
      <c r="WTV1845" s="401"/>
      <c r="WTW1845" s="401"/>
      <c r="WTX1845" s="401"/>
      <c r="WTY1845" s="401"/>
      <c r="WTZ1845" s="401"/>
      <c r="WUA1845" s="401"/>
      <c r="WUB1845" s="401"/>
      <c r="WUC1845" s="401"/>
      <c r="WUD1845" s="401"/>
      <c r="WUE1845" s="401"/>
      <c r="WUF1845" s="401"/>
      <c r="WUG1845" s="401"/>
      <c r="WUH1845" s="401"/>
      <c r="WUI1845" s="401"/>
      <c r="WUJ1845" s="401"/>
      <c r="WUK1845" s="401"/>
      <c r="WUL1845" s="401"/>
      <c r="WUM1845" s="401"/>
      <c r="WUN1845" s="401"/>
      <c r="WUO1845" s="401"/>
      <c r="WUP1845" s="401"/>
      <c r="WUQ1845" s="401"/>
      <c r="WUR1845" s="401"/>
      <c r="WUS1845" s="401"/>
      <c r="WUT1845" s="401"/>
      <c r="WUU1845" s="401"/>
      <c r="WUV1845" s="401"/>
      <c r="WUW1845" s="401"/>
      <c r="WUX1845" s="401"/>
      <c r="WUY1845" s="401"/>
      <c r="WUZ1845" s="401"/>
      <c r="WVA1845" s="401"/>
      <c r="WVB1845" s="401"/>
      <c r="WVC1845" s="401"/>
      <c r="WVD1845" s="401"/>
      <c r="WVE1845" s="401"/>
    </row>
    <row r="1846" spans="1:16125" s="399" customFormat="1">
      <c r="A1846" s="397"/>
      <c r="B1846" s="397"/>
      <c r="C1846" s="400"/>
      <c r="D1846" s="400"/>
      <c r="E1846" s="5022"/>
      <c r="K1846" s="397"/>
      <c r="L1846" s="401"/>
      <c r="M1846" s="401"/>
      <c r="N1846" s="401"/>
      <c r="O1846" s="401"/>
      <c r="P1846" s="401"/>
      <c r="Q1846" s="401"/>
      <c r="R1846" s="401"/>
      <c r="S1846" s="401"/>
      <c r="T1846" s="401"/>
      <c r="U1846" s="401"/>
      <c r="V1846" s="401"/>
      <c r="W1846" s="401"/>
      <c r="X1846" s="401"/>
      <c r="Y1846" s="401"/>
      <c r="Z1846" s="401"/>
      <c r="AA1846" s="401"/>
      <c r="AB1846" s="401"/>
      <c r="AC1846" s="401"/>
      <c r="AD1846" s="401"/>
      <c r="AE1846" s="401"/>
      <c r="AF1846" s="401"/>
      <c r="AG1846" s="401"/>
      <c r="AH1846" s="401"/>
      <c r="AI1846" s="401"/>
      <c r="AJ1846" s="401"/>
      <c r="AK1846" s="401"/>
      <c r="AL1846" s="401"/>
      <c r="AM1846" s="401"/>
      <c r="AN1846" s="401"/>
      <c r="AO1846" s="401"/>
      <c r="AP1846" s="401"/>
      <c r="AQ1846" s="401"/>
      <c r="AR1846" s="401"/>
      <c r="AS1846" s="401"/>
      <c r="AT1846" s="401"/>
      <c r="AU1846" s="401"/>
      <c r="AV1846" s="401"/>
      <c r="AW1846" s="401"/>
      <c r="AX1846" s="401"/>
      <c r="AY1846" s="401"/>
      <c r="AZ1846" s="401"/>
      <c r="BA1846" s="401"/>
      <c r="BB1846" s="401"/>
      <c r="BC1846" s="401"/>
      <c r="BD1846" s="401"/>
      <c r="BE1846" s="401"/>
      <c r="BF1846" s="401"/>
      <c r="BG1846" s="401"/>
      <c r="BH1846" s="401"/>
      <c r="BI1846" s="401"/>
      <c r="BJ1846" s="401"/>
      <c r="BK1846" s="401"/>
      <c r="BL1846" s="401"/>
      <c r="BM1846" s="401"/>
      <c r="BN1846" s="401"/>
      <c r="BO1846" s="401"/>
      <c r="BP1846" s="401"/>
      <c r="BQ1846" s="401"/>
      <c r="BR1846" s="401"/>
      <c r="BS1846" s="401"/>
      <c r="BT1846" s="401"/>
      <c r="BU1846" s="401"/>
      <c r="BV1846" s="401"/>
      <c r="BW1846" s="401"/>
      <c r="BX1846" s="401"/>
      <c r="BY1846" s="401"/>
      <c r="BZ1846" s="401"/>
      <c r="CA1846" s="401"/>
      <c r="CB1846" s="401"/>
      <c r="CC1846" s="401"/>
      <c r="CD1846" s="401"/>
      <c r="CE1846" s="401"/>
      <c r="CF1846" s="401"/>
      <c r="CG1846" s="401"/>
      <c r="CH1846" s="401"/>
      <c r="CI1846" s="401"/>
      <c r="CJ1846" s="401"/>
      <c r="CK1846" s="401"/>
      <c r="CL1846" s="401"/>
      <c r="CM1846" s="401"/>
      <c r="CN1846" s="401"/>
      <c r="CO1846" s="401"/>
      <c r="CP1846" s="401"/>
      <c r="CQ1846" s="401"/>
      <c r="CR1846" s="401"/>
      <c r="CS1846" s="401"/>
      <c r="CT1846" s="401"/>
      <c r="CU1846" s="401"/>
      <c r="CV1846" s="401"/>
      <c r="CW1846" s="401"/>
      <c r="CX1846" s="401"/>
      <c r="CY1846" s="401"/>
      <c r="CZ1846" s="401"/>
      <c r="DA1846" s="401"/>
      <c r="DB1846" s="401"/>
      <c r="DC1846" s="401"/>
      <c r="DD1846" s="401"/>
      <c r="DE1846" s="401"/>
      <c r="DF1846" s="401"/>
      <c r="DG1846" s="401"/>
      <c r="DH1846" s="401"/>
      <c r="DI1846" s="401"/>
      <c r="DJ1846" s="401"/>
      <c r="DK1846" s="401"/>
      <c r="DL1846" s="401"/>
      <c r="DM1846" s="401"/>
      <c r="DN1846" s="401"/>
      <c r="DO1846" s="401"/>
      <c r="DP1846" s="401"/>
      <c r="DQ1846" s="401"/>
      <c r="DR1846" s="401"/>
      <c r="DS1846" s="401"/>
      <c r="DT1846" s="401"/>
      <c r="DU1846" s="401"/>
      <c r="DV1846" s="401"/>
      <c r="DW1846" s="401"/>
      <c r="DX1846" s="401"/>
      <c r="DY1846" s="401"/>
      <c r="DZ1846" s="401"/>
      <c r="EA1846" s="401"/>
      <c r="EB1846" s="401"/>
      <c r="EC1846" s="401"/>
      <c r="ED1846" s="401"/>
      <c r="EE1846" s="401"/>
      <c r="EF1846" s="401"/>
      <c r="EG1846" s="401"/>
      <c r="EH1846" s="401"/>
      <c r="EI1846" s="401"/>
      <c r="EJ1846" s="401"/>
      <c r="EK1846" s="401"/>
      <c r="EL1846" s="401"/>
      <c r="EM1846" s="401"/>
      <c r="EN1846" s="401"/>
      <c r="EO1846" s="401"/>
      <c r="EP1846" s="401"/>
      <c r="EQ1846" s="401"/>
      <c r="ER1846" s="401"/>
      <c r="ES1846" s="401"/>
      <c r="ET1846" s="401"/>
      <c r="EU1846" s="401"/>
      <c r="EV1846" s="401"/>
      <c r="EW1846" s="401"/>
      <c r="EX1846" s="401"/>
      <c r="EY1846" s="401"/>
      <c r="EZ1846" s="401"/>
      <c r="FA1846" s="401"/>
      <c r="FB1846" s="401"/>
      <c r="FC1846" s="401"/>
      <c r="FD1846" s="401"/>
      <c r="FE1846" s="401"/>
      <c r="FF1846" s="401"/>
      <c r="FG1846" s="401"/>
      <c r="FH1846" s="401"/>
      <c r="FI1846" s="401"/>
      <c r="FJ1846" s="401"/>
      <c r="FK1846" s="401"/>
      <c r="FL1846" s="401"/>
      <c r="FM1846" s="401"/>
      <c r="FN1846" s="401"/>
      <c r="FO1846" s="401"/>
      <c r="FP1846" s="401"/>
      <c r="FQ1846" s="401"/>
      <c r="FR1846" s="401"/>
      <c r="FS1846" s="401"/>
      <c r="FT1846" s="401"/>
      <c r="FU1846" s="401"/>
      <c r="FV1846" s="401"/>
      <c r="FW1846" s="401"/>
      <c r="FX1846" s="401"/>
      <c r="FY1846" s="401"/>
      <c r="FZ1846" s="401"/>
      <c r="GA1846" s="401"/>
      <c r="GB1846" s="401"/>
      <c r="GC1846" s="401"/>
      <c r="GD1846" s="401"/>
      <c r="GE1846" s="401"/>
      <c r="GF1846" s="401"/>
      <c r="GG1846" s="401"/>
      <c r="GH1846" s="401"/>
      <c r="GI1846" s="401"/>
      <c r="GJ1846" s="401"/>
      <c r="GK1846" s="401"/>
      <c r="GL1846" s="401"/>
      <c r="GM1846" s="401"/>
      <c r="GN1846" s="401"/>
      <c r="GO1846" s="401"/>
      <c r="GP1846" s="401"/>
      <c r="GQ1846" s="401"/>
      <c r="GR1846" s="401"/>
      <c r="GS1846" s="401"/>
      <c r="GT1846" s="401"/>
      <c r="GU1846" s="401"/>
      <c r="GV1846" s="401"/>
      <c r="GW1846" s="401"/>
      <c r="GX1846" s="401"/>
      <c r="GY1846" s="401"/>
      <c r="GZ1846" s="401"/>
      <c r="HA1846" s="401"/>
      <c r="HB1846" s="401"/>
      <c r="HC1846" s="401"/>
      <c r="HD1846" s="401"/>
      <c r="HE1846" s="401"/>
      <c r="HF1846" s="401"/>
      <c r="HG1846" s="401"/>
      <c r="HH1846" s="401"/>
      <c r="HI1846" s="401"/>
      <c r="HJ1846" s="401"/>
      <c r="HK1846" s="401"/>
      <c r="HL1846" s="401"/>
      <c r="HM1846" s="401"/>
      <c r="HN1846" s="401"/>
      <c r="HO1846" s="401"/>
      <c r="HP1846" s="401"/>
      <c r="HQ1846" s="401"/>
      <c r="HR1846" s="401"/>
      <c r="HS1846" s="401"/>
      <c r="HT1846" s="401"/>
      <c r="HU1846" s="401"/>
      <c r="HV1846" s="401"/>
      <c r="HW1846" s="401"/>
      <c r="HX1846" s="401"/>
      <c r="HY1846" s="401"/>
      <c r="HZ1846" s="401"/>
      <c r="IA1846" s="401"/>
      <c r="IB1846" s="401"/>
      <c r="IC1846" s="401"/>
      <c r="ID1846" s="401"/>
      <c r="IE1846" s="401"/>
      <c r="IF1846" s="401"/>
      <c r="IG1846" s="401"/>
      <c r="IH1846" s="401"/>
      <c r="II1846" s="401"/>
      <c r="IJ1846" s="401"/>
      <c r="IK1846" s="401"/>
      <c r="IL1846" s="401"/>
      <c r="IM1846" s="401"/>
      <c r="IN1846" s="401"/>
      <c r="IO1846" s="401"/>
      <c r="IP1846" s="401"/>
      <c r="IQ1846" s="401"/>
      <c r="IR1846" s="401"/>
      <c r="IS1846" s="401"/>
      <c r="IT1846" s="401"/>
      <c r="IU1846" s="401"/>
      <c r="IV1846" s="401"/>
      <c r="IW1846" s="401"/>
      <c r="IX1846" s="401"/>
      <c r="IY1846" s="401"/>
      <c r="IZ1846" s="401"/>
      <c r="JA1846" s="401"/>
      <c r="JB1846" s="401"/>
      <c r="JC1846" s="401"/>
      <c r="JD1846" s="401"/>
      <c r="JE1846" s="401"/>
      <c r="JF1846" s="401"/>
      <c r="JG1846" s="401"/>
      <c r="JH1846" s="401"/>
      <c r="JI1846" s="401"/>
      <c r="JJ1846" s="401"/>
      <c r="JK1846" s="401"/>
      <c r="JL1846" s="401"/>
      <c r="JM1846" s="401"/>
      <c r="JN1846" s="401"/>
      <c r="JO1846" s="401"/>
      <c r="JP1846" s="401"/>
      <c r="JQ1846" s="401"/>
      <c r="JR1846" s="401"/>
      <c r="JS1846" s="401"/>
      <c r="JT1846" s="401"/>
      <c r="JU1846" s="401"/>
      <c r="JV1846" s="401"/>
      <c r="JW1846" s="401"/>
      <c r="JX1846" s="401"/>
      <c r="JY1846" s="401"/>
      <c r="JZ1846" s="401"/>
      <c r="KA1846" s="401"/>
      <c r="KB1846" s="401"/>
      <c r="KC1846" s="401"/>
      <c r="KD1846" s="401"/>
      <c r="KE1846" s="401"/>
      <c r="KF1846" s="401"/>
      <c r="KG1846" s="401"/>
      <c r="KH1846" s="401"/>
      <c r="KI1846" s="401"/>
      <c r="KJ1846" s="401"/>
      <c r="KK1846" s="401"/>
      <c r="KL1846" s="401"/>
      <c r="KM1846" s="401"/>
      <c r="KN1846" s="401"/>
      <c r="KO1846" s="401"/>
      <c r="KP1846" s="401"/>
      <c r="KQ1846" s="401"/>
      <c r="KR1846" s="401"/>
      <c r="KS1846" s="401"/>
      <c r="KT1846" s="401"/>
      <c r="KU1846" s="401"/>
      <c r="KV1846" s="401"/>
      <c r="KW1846" s="401"/>
      <c r="KX1846" s="401"/>
      <c r="KY1846" s="401"/>
      <c r="KZ1846" s="401"/>
      <c r="LA1846" s="401"/>
      <c r="LB1846" s="401"/>
      <c r="LC1846" s="401"/>
      <c r="LD1846" s="401"/>
      <c r="LE1846" s="401"/>
      <c r="LF1846" s="401"/>
      <c r="LG1846" s="401"/>
      <c r="LH1846" s="401"/>
      <c r="LI1846" s="401"/>
      <c r="LJ1846" s="401"/>
      <c r="LK1846" s="401"/>
      <c r="LL1846" s="401"/>
      <c r="LM1846" s="401"/>
      <c r="LN1846" s="401"/>
      <c r="LO1846" s="401"/>
      <c r="LP1846" s="401"/>
      <c r="LQ1846" s="401"/>
      <c r="LR1846" s="401"/>
      <c r="LS1846" s="401"/>
      <c r="LT1846" s="401"/>
      <c r="LU1846" s="401"/>
      <c r="LV1846" s="401"/>
      <c r="LW1846" s="401"/>
      <c r="LX1846" s="401"/>
      <c r="LY1846" s="401"/>
      <c r="LZ1846" s="401"/>
      <c r="MA1846" s="401"/>
      <c r="MB1846" s="401"/>
      <c r="MC1846" s="401"/>
      <c r="MD1846" s="401"/>
      <c r="ME1846" s="401"/>
      <c r="MF1846" s="401"/>
      <c r="MG1846" s="401"/>
      <c r="MH1846" s="401"/>
      <c r="MI1846" s="401"/>
      <c r="MJ1846" s="401"/>
      <c r="MK1846" s="401"/>
      <c r="ML1846" s="401"/>
      <c r="MM1846" s="401"/>
      <c r="MN1846" s="401"/>
      <c r="MO1846" s="401"/>
      <c r="MP1846" s="401"/>
      <c r="MQ1846" s="401"/>
      <c r="MR1846" s="401"/>
      <c r="MS1846" s="401"/>
      <c r="MT1846" s="401"/>
      <c r="MU1846" s="401"/>
      <c r="MV1846" s="401"/>
      <c r="MW1846" s="401"/>
      <c r="MX1846" s="401"/>
      <c r="MY1846" s="401"/>
      <c r="MZ1846" s="401"/>
      <c r="NA1846" s="401"/>
      <c r="NB1846" s="401"/>
      <c r="NC1846" s="401"/>
      <c r="ND1846" s="401"/>
      <c r="NE1846" s="401"/>
      <c r="NF1846" s="401"/>
      <c r="NG1846" s="401"/>
      <c r="NH1846" s="401"/>
      <c r="NI1846" s="401"/>
      <c r="NJ1846" s="401"/>
      <c r="NK1846" s="401"/>
      <c r="NL1846" s="401"/>
      <c r="NM1846" s="401"/>
      <c r="NN1846" s="401"/>
      <c r="NO1846" s="401"/>
      <c r="NP1846" s="401"/>
      <c r="NQ1846" s="401"/>
      <c r="NR1846" s="401"/>
      <c r="NS1846" s="401"/>
      <c r="NT1846" s="401"/>
      <c r="NU1846" s="401"/>
      <c r="NV1846" s="401"/>
      <c r="NW1846" s="401"/>
      <c r="NX1846" s="401"/>
      <c r="NY1846" s="401"/>
      <c r="NZ1846" s="401"/>
      <c r="OA1846" s="401"/>
      <c r="OB1846" s="401"/>
      <c r="OC1846" s="401"/>
      <c r="OD1846" s="401"/>
      <c r="OE1846" s="401"/>
      <c r="OF1846" s="401"/>
      <c r="OG1846" s="401"/>
      <c r="OH1846" s="401"/>
      <c r="OI1846" s="401"/>
      <c r="OJ1846" s="401"/>
      <c r="OK1846" s="401"/>
      <c r="OL1846" s="401"/>
      <c r="OM1846" s="401"/>
      <c r="ON1846" s="401"/>
      <c r="OO1846" s="401"/>
      <c r="OP1846" s="401"/>
      <c r="OQ1846" s="401"/>
      <c r="OR1846" s="401"/>
      <c r="OS1846" s="401"/>
      <c r="OT1846" s="401"/>
      <c r="OU1846" s="401"/>
      <c r="OV1846" s="401"/>
      <c r="OW1846" s="401"/>
      <c r="OX1846" s="401"/>
      <c r="OY1846" s="401"/>
      <c r="OZ1846" s="401"/>
      <c r="PA1846" s="401"/>
      <c r="PB1846" s="401"/>
      <c r="PC1846" s="401"/>
      <c r="PD1846" s="401"/>
      <c r="PE1846" s="401"/>
      <c r="PF1846" s="401"/>
      <c r="PG1846" s="401"/>
      <c r="PH1846" s="401"/>
      <c r="PI1846" s="401"/>
      <c r="PJ1846" s="401"/>
      <c r="PK1846" s="401"/>
      <c r="PL1846" s="401"/>
      <c r="PM1846" s="401"/>
      <c r="PN1846" s="401"/>
      <c r="PO1846" s="401"/>
      <c r="PP1846" s="401"/>
      <c r="PQ1846" s="401"/>
      <c r="PR1846" s="401"/>
      <c r="PS1846" s="401"/>
      <c r="PT1846" s="401"/>
      <c r="PU1846" s="401"/>
      <c r="PV1846" s="401"/>
      <c r="PW1846" s="401"/>
      <c r="PX1846" s="401"/>
      <c r="PY1846" s="401"/>
      <c r="PZ1846" s="401"/>
      <c r="QA1846" s="401"/>
      <c r="QB1846" s="401"/>
      <c r="QC1846" s="401"/>
      <c r="QD1846" s="401"/>
      <c r="QE1846" s="401"/>
      <c r="QF1846" s="401"/>
      <c r="QG1846" s="401"/>
      <c r="QH1846" s="401"/>
      <c r="QI1846" s="401"/>
      <c r="QJ1846" s="401"/>
      <c r="QK1846" s="401"/>
      <c r="QL1846" s="401"/>
      <c r="QM1846" s="401"/>
      <c r="QN1846" s="401"/>
      <c r="QO1846" s="401"/>
      <c r="QP1846" s="401"/>
      <c r="QQ1846" s="401"/>
      <c r="QR1846" s="401"/>
      <c r="QS1846" s="401"/>
      <c r="QT1846" s="401"/>
      <c r="QU1846" s="401"/>
      <c r="QV1846" s="401"/>
      <c r="QW1846" s="401"/>
      <c r="QX1846" s="401"/>
      <c r="QY1846" s="401"/>
      <c r="QZ1846" s="401"/>
      <c r="RA1846" s="401"/>
      <c r="RB1846" s="401"/>
      <c r="RC1846" s="401"/>
      <c r="RD1846" s="401"/>
      <c r="RE1846" s="401"/>
      <c r="RF1846" s="401"/>
      <c r="RG1846" s="401"/>
      <c r="RH1846" s="401"/>
      <c r="RI1846" s="401"/>
      <c r="RJ1846" s="401"/>
      <c r="RK1846" s="401"/>
      <c r="RL1846" s="401"/>
      <c r="RM1846" s="401"/>
      <c r="RN1846" s="401"/>
      <c r="RO1846" s="401"/>
      <c r="RP1846" s="401"/>
      <c r="RQ1846" s="401"/>
      <c r="RR1846" s="401"/>
      <c r="RS1846" s="401"/>
      <c r="RT1846" s="401"/>
      <c r="RU1846" s="401"/>
      <c r="RV1846" s="401"/>
      <c r="RW1846" s="401"/>
      <c r="RX1846" s="401"/>
      <c r="RY1846" s="401"/>
      <c r="RZ1846" s="401"/>
      <c r="SA1846" s="401"/>
      <c r="SB1846" s="401"/>
      <c r="SC1846" s="401"/>
      <c r="SD1846" s="401"/>
      <c r="SE1846" s="401"/>
      <c r="SF1846" s="401"/>
      <c r="SG1846" s="401"/>
      <c r="SH1846" s="401"/>
      <c r="SI1846" s="401"/>
      <c r="SJ1846" s="401"/>
      <c r="SK1846" s="401"/>
      <c r="SL1846" s="401"/>
      <c r="SM1846" s="401"/>
      <c r="SN1846" s="401"/>
      <c r="SO1846" s="401"/>
      <c r="SP1846" s="401"/>
      <c r="SQ1846" s="401"/>
      <c r="SR1846" s="401"/>
      <c r="SS1846" s="401"/>
      <c r="ST1846" s="401"/>
      <c r="SU1846" s="401"/>
      <c r="SV1846" s="401"/>
      <c r="SW1846" s="401"/>
      <c r="SX1846" s="401"/>
      <c r="SY1846" s="401"/>
      <c r="SZ1846" s="401"/>
      <c r="TA1846" s="401"/>
      <c r="TB1846" s="401"/>
      <c r="TC1846" s="401"/>
      <c r="TD1846" s="401"/>
      <c r="TE1846" s="401"/>
      <c r="TF1846" s="401"/>
      <c r="TG1846" s="401"/>
      <c r="TH1846" s="401"/>
      <c r="TI1846" s="401"/>
      <c r="TJ1846" s="401"/>
      <c r="TK1846" s="401"/>
      <c r="TL1846" s="401"/>
      <c r="TM1846" s="401"/>
      <c r="TN1846" s="401"/>
      <c r="TO1846" s="401"/>
      <c r="TP1846" s="401"/>
      <c r="TQ1846" s="401"/>
      <c r="TR1846" s="401"/>
      <c r="TS1846" s="401"/>
      <c r="TT1846" s="401"/>
      <c r="TU1846" s="401"/>
      <c r="TV1846" s="401"/>
      <c r="TW1846" s="401"/>
      <c r="TX1846" s="401"/>
      <c r="TY1846" s="401"/>
      <c r="TZ1846" s="401"/>
      <c r="UA1846" s="401"/>
      <c r="UB1846" s="401"/>
      <c r="UC1846" s="401"/>
      <c r="UD1846" s="401"/>
      <c r="UE1846" s="401"/>
      <c r="UF1846" s="401"/>
      <c r="UG1846" s="401"/>
      <c r="UH1846" s="401"/>
      <c r="UI1846" s="401"/>
      <c r="UJ1846" s="401"/>
      <c r="UK1846" s="401"/>
      <c r="UL1846" s="401"/>
      <c r="UM1846" s="401"/>
      <c r="UN1846" s="401"/>
      <c r="UO1846" s="401"/>
      <c r="UP1846" s="401"/>
      <c r="UQ1846" s="401"/>
      <c r="UR1846" s="401"/>
      <c r="US1846" s="401"/>
      <c r="UT1846" s="401"/>
      <c r="UU1846" s="401"/>
      <c r="UV1846" s="401"/>
      <c r="UW1846" s="401"/>
      <c r="UX1846" s="401"/>
      <c r="UY1846" s="401"/>
      <c r="UZ1846" s="401"/>
      <c r="VA1846" s="401"/>
      <c r="VB1846" s="401"/>
      <c r="VC1846" s="401"/>
      <c r="VD1846" s="401"/>
      <c r="VE1846" s="401"/>
      <c r="VF1846" s="401"/>
      <c r="VG1846" s="401"/>
      <c r="VH1846" s="401"/>
      <c r="VI1846" s="401"/>
      <c r="VJ1846" s="401"/>
      <c r="VK1846" s="401"/>
      <c r="VL1846" s="401"/>
      <c r="VM1846" s="401"/>
      <c r="VN1846" s="401"/>
      <c r="VO1846" s="401"/>
      <c r="VP1846" s="401"/>
      <c r="VQ1846" s="401"/>
      <c r="VR1846" s="401"/>
      <c r="VS1846" s="401"/>
      <c r="VT1846" s="401"/>
      <c r="VU1846" s="401"/>
      <c r="VV1846" s="401"/>
      <c r="VW1846" s="401"/>
      <c r="VX1846" s="401"/>
      <c r="VY1846" s="401"/>
      <c r="VZ1846" s="401"/>
      <c r="WA1846" s="401"/>
      <c r="WB1846" s="401"/>
      <c r="WC1846" s="401"/>
      <c r="WD1846" s="401"/>
      <c r="WE1846" s="401"/>
      <c r="WF1846" s="401"/>
      <c r="WG1846" s="401"/>
      <c r="WH1846" s="401"/>
      <c r="WI1846" s="401"/>
      <c r="WJ1846" s="401"/>
      <c r="WK1846" s="401"/>
      <c r="WL1846" s="401"/>
      <c r="WM1846" s="401"/>
      <c r="WN1846" s="401"/>
      <c r="WO1846" s="401"/>
      <c r="WP1846" s="401"/>
      <c r="WQ1846" s="401"/>
      <c r="WR1846" s="401"/>
      <c r="WS1846" s="401"/>
      <c r="WT1846" s="401"/>
      <c r="WU1846" s="401"/>
      <c r="WV1846" s="401"/>
      <c r="WW1846" s="401"/>
      <c r="WX1846" s="401"/>
      <c r="WY1846" s="401"/>
      <c r="WZ1846" s="401"/>
      <c r="XA1846" s="401"/>
      <c r="XB1846" s="401"/>
      <c r="XC1846" s="401"/>
      <c r="XD1846" s="401"/>
      <c r="XE1846" s="401"/>
      <c r="XF1846" s="401"/>
      <c r="XG1846" s="401"/>
      <c r="XH1846" s="401"/>
      <c r="XI1846" s="401"/>
      <c r="XJ1846" s="401"/>
      <c r="XK1846" s="401"/>
      <c r="XL1846" s="401"/>
      <c r="XM1846" s="401"/>
      <c r="XN1846" s="401"/>
      <c r="XO1846" s="401"/>
      <c r="XP1846" s="401"/>
      <c r="XQ1846" s="401"/>
      <c r="XR1846" s="401"/>
      <c r="XS1846" s="401"/>
      <c r="XT1846" s="401"/>
      <c r="XU1846" s="401"/>
      <c r="XV1846" s="401"/>
      <c r="XW1846" s="401"/>
      <c r="XX1846" s="401"/>
      <c r="XY1846" s="401"/>
      <c r="XZ1846" s="401"/>
      <c r="YA1846" s="401"/>
      <c r="YB1846" s="401"/>
      <c r="YC1846" s="401"/>
      <c r="YD1846" s="401"/>
      <c r="YE1846" s="401"/>
      <c r="YF1846" s="401"/>
      <c r="YG1846" s="401"/>
      <c r="YH1846" s="401"/>
      <c r="YI1846" s="401"/>
      <c r="YJ1846" s="401"/>
      <c r="YK1846" s="401"/>
      <c r="YL1846" s="401"/>
      <c r="YM1846" s="401"/>
      <c r="YN1846" s="401"/>
      <c r="YO1846" s="401"/>
      <c r="YP1846" s="401"/>
      <c r="YQ1846" s="401"/>
      <c r="YR1846" s="401"/>
      <c r="YS1846" s="401"/>
      <c r="YT1846" s="401"/>
      <c r="YU1846" s="401"/>
      <c r="YV1846" s="401"/>
      <c r="YW1846" s="401"/>
      <c r="YX1846" s="401"/>
      <c r="YY1846" s="401"/>
      <c r="YZ1846" s="401"/>
      <c r="ZA1846" s="401"/>
      <c r="ZB1846" s="401"/>
      <c r="ZC1846" s="401"/>
      <c r="ZD1846" s="401"/>
      <c r="ZE1846" s="401"/>
      <c r="ZF1846" s="401"/>
      <c r="ZG1846" s="401"/>
      <c r="ZH1846" s="401"/>
      <c r="ZI1846" s="401"/>
      <c r="ZJ1846" s="401"/>
      <c r="ZK1846" s="401"/>
      <c r="ZL1846" s="401"/>
      <c r="ZM1846" s="401"/>
      <c r="ZN1846" s="401"/>
      <c r="ZO1846" s="401"/>
      <c r="ZP1846" s="401"/>
      <c r="ZQ1846" s="401"/>
      <c r="ZR1846" s="401"/>
      <c r="ZS1846" s="401"/>
      <c r="ZT1846" s="401"/>
      <c r="ZU1846" s="401"/>
      <c r="ZV1846" s="401"/>
      <c r="ZW1846" s="401"/>
      <c r="ZX1846" s="401"/>
      <c r="ZY1846" s="401"/>
      <c r="ZZ1846" s="401"/>
      <c r="AAA1846" s="401"/>
      <c r="AAB1846" s="401"/>
      <c r="AAC1846" s="401"/>
      <c r="AAD1846" s="401"/>
      <c r="AAE1846" s="401"/>
      <c r="AAF1846" s="401"/>
      <c r="AAG1846" s="401"/>
      <c r="AAH1846" s="401"/>
      <c r="AAI1846" s="401"/>
      <c r="AAJ1846" s="401"/>
      <c r="AAK1846" s="401"/>
      <c r="AAL1846" s="401"/>
      <c r="AAM1846" s="401"/>
      <c r="AAN1846" s="401"/>
      <c r="AAO1846" s="401"/>
      <c r="AAP1846" s="401"/>
      <c r="AAQ1846" s="401"/>
      <c r="AAR1846" s="401"/>
      <c r="AAS1846" s="401"/>
      <c r="AAT1846" s="401"/>
      <c r="AAU1846" s="401"/>
      <c r="AAV1846" s="401"/>
      <c r="AAW1846" s="401"/>
      <c r="AAX1846" s="401"/>
      <c r="AAY1846" s="401"/>
      <c r="AAZ1846" s="401"/>
      <c r="ABA1846" s="401"/>
      <c r="ABB1846" s="401"/>
      <c r="ABC1846" s="401"/>
      <c r="ABD1846" s="401"/>
      <c r="ABE1846" s="401"/>
      <c r="ABF1846" s="401"/>
      <c r="ABG1846" s="401"/>
      <c r="ABH1846" s="401"/>
      <c r="ABI1846" s="401"/>
      <c r="ABJ1846" s="401"/>
      <c r="ABK1846" s="401"/>
      <c r="ABL1846" s="401"/>
      <c r="ABM1846" s="401"/>
      <c r="ABN1846" s="401"/>
      <c r="ABO1846" s="401"/>
      <c r="ABP1846" s="401"/>
      <c r="ABQ1846" s="401"/>
      <c r="ABR1846" s="401"/>
      <c r="ABS1846" s="401"/>
      <c r="ABT1846" s="401"/>
      <c r="ABU1846" s="401"/>
      <c r="ABV1846" s="401"/>
      <c r="ABW1846" s="401"/>
      <c r="ABX1846" s="401"/>
      <c r="ABY1846" s="401"/>
      <c r="ABZ1846" s="401"/>
      <c r="ACA1846" s="401"/>
      <c r="ACB1846" s="401"/>
      <c r="ACC1846" s="401"/>
      <c r="ACD1846" s="401"/>
      <c r="ACE1846" s="401"/>
      <c r="ACF1846" s="401"/>
      <c r="ACG1846" s="401"/>
      <c r="ACH1846" s="401"/>
      <c r="ACI1846" s="401"/>
      <c r="ACJ1846" s="401"/>
      <c r="ACK1846" s="401"/>
      <c r="ACL1846" s="401"/>
      <c r="ACM1846" s="401"/>
      <c r="ACN1846" s="401"/>
      <c r="ACO1846" s="401"/>
      <c r="ACP1846" s="401"/>
      <c r="ACQ1846" s="401"/>
      <c r="ACR1846" s="401"/>
      <c r="ACS1846" s="401"/>
      <c r="ACT1846" s="401"/>
      <c r="ACU1846" s="401"/>
      <c r="ACV1846" s="401"/>
      <c r="ACW1846" s="401"/>
      <c r="ACX1846" s="401"/>
      <c r="ACY1846" s="401"/>
      <c r="ACZ1846" s="401"/>
      <c r="ADA1846" s="401"/>
      <c r="ADB1846" s="401"/>
      <c r="ADC1846" s="401"/>
      <c r="ADD1846" s="401"/>
      <c r="ADE1846" s="401"/>
      <c r="ADF1846" s="401"/>
      <c r="ADG1846" s="401"/>
      <c r="ADH1846" s="401"/>
      <c r="ADI1846" s="401"/>
      <c r="ADJ1846" s="401"/>
      <c r="ADK1846" s="401"/>
      <c r="ADL1846" s="401"/>
      <c r="ADM1846" s="401"/>
      <c r="ADN1846" s="401"/>
      <c r="ADO1846" s="401"/>
      <c r="ADP1846" s="401"/>
      <c r="ADQ1846" s="401"/>
      <c r="ADR1846" s="401"/>
      <c r="ADS1846" s="401"/>
      <c r="ADT1846" s="401"/>
      <c r="ADU1846" s="401"/>
      <c r="ADV1846" s="401"/>
      <c r="ADW1846" s="401"/>
      <c r="ADX1846" s="401"/>
      <c r="ADY1846" s="401"/>
      <c r="ADZ1846" s="401"/>
      <c r="AEA1846" s="401"/>
      <c r="AEB1846" s="401"/>
      <c r="AEC1846" s="401"/>
      <c r="AED1846" s="401"/>
      <c r="AEE1846" s="401"/>
      <c r="AEF1846" s="401"/>
      <c r="AEG1846" s="401"/>
      <c r="AEH1846" s="401"/>
      <c r="AEI1846" s="401"/>
      <c r="AEJ1846" s="401"/>
      <c r="AEK1846" s="401"/>
      <c r="AEL1846" s="401"/>
      <c r="AEM1846" s="401"/>
      <c r="AEN1846" s="401"/>
      <c r="AEO1846" s="401"/>
      <c r="AEP1846" s="401"/>
      <c r="AEQ1846" s="401"/>
      <c r="AER1846" s="401"/>
      <c r="AES1846" s="401"/>
      <c r="AET1846" s="401"/>
      <c r="AEU1846" s="401"/>
      <c r="AEV1846" s="401"/>
      <c r="AEW1846" s="401"/>
      <c r="AEX1846" s="401"/>
      <c r="AEY1846" s="401"/>
      <c r="AEZ1846" s="401"/>
      <c r="AFA1846" s="401"/>
      <c r="AFB1846" s="401"/>
      <c r="AFC1846" s="401"/>
      <c r="AFD1846" s="401"/>
      <c r="AFE1846" s="401"/>
      <c r="AFF1846" s="401"/>
      <c r="AFG1846" s="401"/>
      <c r="AFH1846" s="401"/>
      <c r="AFI1846" s="401"/>
      <c r="AFJ1846" s="401"/>
      <c r="AFK1846" s="401"/>
      <c r="AFL1846" s="401"/>
      <c r="AFM1846" s="401"/>
      <c r="AFN1846" s="401"/>
      <c r="AFO1846" s="401"/>
      <c r="AFP1846" s="401"/>
      <c r="AFQ1846" s="401"/>
      <c r="AFR1846" s="401"/>
      <c r="AFS1846" s="401"/>
      <c r="AFT1846" s="401"/>
      <c r="AFU1846" s="401"/>
      <c r="AFV1846" s="401"/>
      <c r="AFW1846" s="401"/>
      <c r="AFX1846" s="401"/>
      <c r="AFY1846" s="401"/>
      <c r="AFZ1846" s="401"/>
      <c r="AGA1846" s="401"/>
      <c r="AGB1846" s="401"/>
      <c r="AGC1846" s="401"/>
      <c r="AGD1846" s="401"/>
      <c r="AGE1846" s="401"/>
      <c r="AGF1846" s="401"/>
      <c r="AGG1846" s="401"/>
      <c r="AGH1846" s="401"/>
      <c r="AGI1846" s="401"/>
      <c r="AGJ1846" s="401"/>
      <c r="AGK1846" s="401"/>
      <c r="AGL1846" s="401"/>
      <c r="AGM1846" s="401"/>
      <c r="AGN1846" s="401"/>
      <c r="AGO1846" s="401"/>
      <c r="AGP1846" s="401"/>
      <c r="AGQ1846" s="401"/>
      <c r="AGR1846" s="401"/>
      <c r="AGS1846" s="401"/>
      <c r="AGT1846" s="401"/>
      <c r="AGU1846" s="401"/>
      <c r="AGV1846" s="401"/>
      <c r="AGW1846" s="401"/>
      <c r="AGX1846" s="401"/>
      <c r="AGY1846" s="401"/>
      <c r="AGZ1846" s="401"/>
      <c r="AHA1846" s="401"/>
      <c r="AHB1846" s="401"/>
      <c r="AHC1846" s="401"/>
      <c r="AHD1846" s="401"/>
      <c r="AHE1846" s="401"/>
      <c r="AHF1846" s="401"/>
      <c r="AHG1846" s="401"/>
      <c r="AHH1846" s="401"/>
      <c r="AHI1846" s="401"/>
      <c r="AHJ1846" s="401"/>
      <c r="AHK1846" s="401"/>
      <c r="AHL1846" s="401"/>
      <c r="AHM1846" s="401"/>
      <c r="AHN1846" s="401"/>
      <c r="AHO1846" s="401"/>
      <c r="AHP1846" s="401"/>
      <c r="AHQ1846" s="401"/>
      <c r="AHR1846" s="401"/>
      <c r="AHS1846" s="401"/>
      <c r="AHT1846" s="401"/>
      <c r="AHU1846" s="401"/>
      <c r="AHV1846" s="401"/>
      <c r="AHW1846" s="401"/>
      <c r="AHX1846" s="401"/>
      <c r="AHY1846" s="401"/>
      <c r="AHZ1846" s="401"/>
      <c r="AIA1846" s="401"/>
      <c r="AIB1846" s="401"/>
      <c r="AIC1846" s="401"/>
      <c r="AID1846" s="401"/>
      <c r="AIE1846" s="401"/>
      <c r="AIF1846" s="401"/>
      <c r="AIG1846" s="401"/>
      <c r="AIH1846" s="401"/>
      <c r="AII1846" s="401"/>
      <c r="AIJ1846" s="401"/>
      <c r="AIK1846" s="401"/>
      <c r="AIL1846" s="401"/>
      <c r="AIM1846" s="401"/>
      <c r="AIN1846" s="401"/>
      <c r="AIO1846" s="401"/>
      <c r="AIP1846" s="401"/>
      <c r="AIQ1846" s="401"/>
      <c r="AIR1846" s="401"/>
      <c r="AIS1846" s="401"/>
      <c r="AIT1846" s="401"/>
      <c r="AIU1846" s="401"/>
      <c r="AIV1846" s="401"/>
      <c r="AIW1846" s="401"/>
      <c r="AIX1846" s="401"/>
      <c r="AIY1846" s="401"/>
      <c r="AIZ1846" s="401"/>
      <c r="AJA1846" s="401"/>
      <c r="AJB1846" s="401"/>
      <c r="AJC1846" s="401"/>
      <c r="AJD1846" s="401"/>
      <c r="AJE1846" s="401"/>
      <c r="AJF1846" s="401"/>
      <c r="AJG1846" s="401"/>
      <c r="AJH1846" s="401"/>
      <c r="AJI1846" s="401"/>
      <c r="AJJ1846" s="401"/>
      <c r="AJK1846" s="401"/>
      <c r="AJL1846" s="401"/>
      <c r="AJM1846" s="401"/>
      <c r="AJN1846" s="401"/>
      <c r="AJO1846" s="401"/>
      <c r="AJP1846" s="401"/>
      <c r="AJQ1846" s="401"/>
      <c r="AJR1846" s="401"/>
      <c r="AJS1846" s="401"/>
      <c r="AJT1846" s="401"/>
      <c r="AJU1846" s="401"/>
      <c r="AJV1846" s="401"/>
      <c r="AJW1846" s="401"/>
      <c r="AJX1846" s="401"/>
      <c r="AJY1846" s="401"/>
      <c r="AJZ1846" s="401"/>
      <c r="AKA1846" s="401"/>
      <c r="AKB1846" s="401"/>
      <c r="AKC1846" s="401"/>
      <c r="AKD1846" s="401"/>
      <c r="AKE1846" s="401"/>
      <c r="AKF1846" s="401"/>
      <c r="AKG1846" s="401"/>
      <c r="AKH1846" s="401"/>
      <c r="AKI1846" s="401"/>
      <c r="AKJ1846" s="401"/>
      <c r="AKK1846" s="401"/>
      <c r="AKL1846" s="401"/>
      <c r="AKM1846" s="401"/>
      <c r="AKN1846" s="401"/>
      <c r="AKO1846" s="401"/>
      <c r="AKP1846" s="401"/>
      <c r="AKQ1846" s="401"/>
      <c r="AKR1846" s="401"/>
      <c r="AKS1846" s="401"/>
      <c r="AKT1846" s="401"/>
      <c r="AKU1846" s="401"/>
      <c r="AKV1846" s="401"/>
      <c r="AKW1846" s="401"/>
      <c r="AKX1846" s="401"/>
      <c r="AKY1846" s="401"/>
      <c r="AKZ1846" s="401"/>
      <c r="ALA1846" s="401"/>
      <c r="ALB1846" s="401"/>
      <c r="ALC1846" s="401"/>
      <c r="ALD1846" s="401"/>
      <c r="ALE1846" s="401"/>
      <c r="ALF1846" s="401"/>
      <c r="ALG1846" s="401"/>
      <c r="ALH1846" s="401"/>
      <c r="ALI1846" s="401"/>
      <c r="ALJ1846" s="401"/>
      <c r="ALK1846" s="401"/>
      <c r="ALL1846" s="401"/>
      <c r="ALM1846" s="401"/>
      <c r="ALN1846" s="401"/>
      <c r="ALO1846" s="401"/>
      <c r="ALP1846" s="401"/>
      <c r="ALQ1846" s="401"/>
      <c r="ALR1846" s="401"/>
      <c r="ALS1846" s="401"/>
      <c r="ALT1846" s="401"/>
      <c r="ALU1846" s="401"/>
      <c r="ALV1846" s="401"/>
      <c r="ALW1846" s="401"/>
      <c r="ALX1846" s="401"/>
      <c r="ALY1846" s="401"/>
      <c r="ALZ1846" s="401"/>
      <c r="AMA1846" s="401"/>
      <c r="AMB1846" s="401"/>
      <c r="AMC1846" s="401"/>
      <c r="AMD1846" s="401"/>
      <c r="AME1846" s="401"/>
      <c r="AMF1846" s="401"/>
      <c r="AMG1846" s="401"/>
      <c r="AMH1846" s="401"/>
      <c r="AMI1846" s="401"/>
      <c r="AMJ1846" s="401"/>
      <c r="AMK1846" s="401"/>
      <c r="AML1846" s="401"/>
      <c r="AMM1846" s="401"/>
      <c r="AMN1846" s="401"/>
      <c r="AMO1846" s="401"/>
      <c r="AMP1846" s="401"/>
      <c r="AMQ1846" s="401"/>
      <c r="AMR1846" s="401"/>
      <c r="AMS1846" s="401"/>
      <c r="AMT1846" s="401"/>
      <c r="AMU1846" s="401"/>
      <c r="AMV1846" s="401"/>
      <c r="AMW1846" s="401"/>
      <c r="AMX1846" s="401"/>
      <c r="AMY1846" s="401"/>
      <c r="AMZ1846" s="401"/>
      <c r="ANA1846" s="401"/>
      <c r="ANB1846" s="401"/>
      <c r="ANC1846" s="401"/>
      <c r="AND1846" s="401"/>
      <c r="ANE1846" s="401"/>
      <c r="ANF1846" s="401"/>
      <c r="ANG1846" s="401"/>
      <c r="ANH1846" s="401"/>
      <c r="ANI1846" s="401"/>
      <c r="ANJ1846" s="401"/>
      <c r="ANK1846" s="401"/>
      <c r="ANL1846" s="401"/>
      <c r="ANM1846" s="401"/>
      <c r="ANN1846" s="401"/>
      <c r="ANO1846" s="401"/>
      <c r="ANP1846" s="401"/>
      <c r="ANQ1846" s="401"/>
      <c r="ANR1846" s="401"/>
      <c r="ANS1846" s="401"/>
      <c r="ANT1846" s="401"/>
      <c r="ANU1846" s="401"/>
      <c r="ANV1846" s="401"/>
      <c r="ANW1846" s="401"/>
      <c r="ANX1846" s="401"/>
      <c r="ANY1846" s="401"/>
      <c r="ANZ1846" s="401"/>
      <c r="AOA1846" s="401"/>
      <c r="AOB1846" s="401"/>
      <c r="AOC1846" s="401"/>
      <c r="AOD1846" s="401"/>
      <c r="AOE1846" s="401"/>
      <c r="AOF1846" s="401"/>
      <c r="AOG1846" s="401"/>
      <c r="AOH1846" s="401"/>
      <c r="AOI1846" s="401"/>
      <c r="AOJ1846" s="401"/>
      <c r="AOK1846" s="401"/>
      <c r="AOL1846" s="401"/>
      <c r="AOM1846" s="401"/>
      <c r="AON1846" s="401"/>
      <c r="AOO1846" s="401"/>
      <c r="AOP1846" s="401"/>
      <c r="AOQ1846" s="401"/>
      <c r="AOR1846" s="401"/>
      <c r="AOS1846" s="401"/>
      <c r="AOT1846" s="401"/>
      <c r="AOU1846" s="401"/>
      <c r="AOV1846" s="401"/>
      <c r="AOW1846" s="401"/>
      <c r="AOX1846" s="401"/>
      <c r="AOY1846" s="401"/>
      <c r="AOZ1846" s="401"/>
      <c r="APA1846" s="401"/>
      <c r="APB1846" s="401"/>
      <c r="APC1846" s="401"/>
      <c r="APD1846" s="401"/>
      <c r="APE1846" s="401"/>
      <c r="APF1846" s="401"/>
      <c r="APG1846" s="401"/>
      <c r="APH1846" s="401"/>
      <c r="API1846" s="401"/>
      <c r="APJ1846" s="401"/>
      <c r="APK1846" s="401"/>
      <c r="APL1846" s="401"/>
      <c r="APM1846" s="401"/>
      <c r="APN1846" s="401"/>
      <c r="APO1846" s="401"/>
      <c r="APP1846" s="401"/>
      <c r="APQ1846" s="401"/>
      <c r="APR1846" s="401"/>
      <c r="APS1846" s="401"/>
      <c r="APT1846" s="401"/>
      <c r="APU1846" s="401"/>
      <c r="APV1846" s="401"/>
      <c r="APW1846" s="401"/>
      <c r="APX1846" s="401"/>
      <c r="APY1846" s="401"/>
      <c r="APZ1846" s="401"/>
      <c r="AQA1846" s="401"/>
      <c r="AQB1846" s="401"/>
      <c r="AQC1846" s="401"/>
      <c r="AQD1846" s="401"/>
      <c r="AQE1846" s="401"/>
      <c r="AQF1846" s="401"/>
      <c r="AQG1846" s="401"/>
      <c r="AQH1846" s="401"/>
      <c r="AQI1846" s="401"/>
      <c r="AQJ1846" s="401"/>
      <c r="AQK1846" s="401"/>
      <c r="AQL1846" s="401"/>
      <c r="AQM1846" s="401"/>
      <c r="AQN1846" s="401"/>
      <c r="AQO1846" s="401"/>
      <c r="AQP1846" s="401"/>
      <c r="AQQ1846" s="401"/>
      <c r="AQR1846" s="401"/>
      <c r="AQS1846" s="401"/>
      <c r="AQT1846" s="401"/>
      <c r="AQU1846" s="401"/>
      <c r="AQV1846" s="401"/>
      <c r="AQW1846" s="401"/>
      <c r="AQX1846" s="401"/>
      <c r="AQY1846" s="401"/>
      <c r="AQZ1846" s="401"/>
      <c r="ARA1846" s="401"/>
      <c r="ARB1846" s="401"/>
      <c r="ARC1846" s="401"/>
      <c r="ARD1846" s="401"/>
      <c r="ARE1846" s="401"/>
      <c r="ARF1846" s="401"/>
      <c r="ARG1846" s="401"/>
      <c r="ARH1846" s="401"/>
      <c r="ARI1846" s="401"/>
      <c r="ARJ1846" s="401"/>
      <c r="ARK1846" s="401"/>
      <c r="ARL1846" s="401"/>
      <c r="ARM1846" s="401"/>
      <c r="ARN1846" s="401"/>
      <c r="ARO1846" s="401"/>
      <c r="ARP1846" s="401"/>
      <c r="ARQ1846" s="401"/>
      <c r="ARR1846" s="401"/>
      <c r="ARS1846" s="401"/>
      <c r="ART1846" s="401"/>
      <c r="ARU1846" s="401"/>
      <c r="ARV1846" s="401"/>
      <c r="ARW1846" s="401"/>
      <c r="ARX1846" s="401"/>
      <c r="ARY1846" s="401"/>
      <c r="ARZ1846" s="401"/>
      <c r="ASA1846" s="401"/>
      <c r="ASB1846" s="401"/>
      <c r="ASC1846" s="401"/>
      <c r="ASD1846" s="401"/>
      <c r="ASE1846" s="401"/>
      <c r="ASF1846" s="401"/>
      <c r="ASG1846" s="401"/>
      <c r="ASH1846" s="401"/>
      <c r="ASI1846" s="401"/>
      <c r="ASJ1846" s="401"/>
      <c r="ASK1846" s="401"/>
      <c r="ASL1846" s="401"/>
      <c r="ASM1846" s="401"/>
      <c r="ASN1846" s="401"/>
      <c r="ASO1846" s="401"/>
      <c r="ASP1846" s="401"/>
      <c r="ASQ1846" s="401"/>
      <c r="ASR1846" s="401"/>
      <c r="ASS1846" s="401"/>
      <c r="AST1846" s="401"/>
      <c r="ASU1846" s="401"/>
      <c r="ASV1846" s="401"/>
      <c r="ASW1846" s="401"/>
      <c r="ASX1846" s="401"/>
      <c r="ASY1846" s="401"/>
      <c r="ASZ1846" s="401"/>
      <c r="ATA1846" s="401"/>
      <c r="ATB1846" s="401"/>
      <c r="ATC1846" s="401"/>
      <c r="ATD1846" s="401"/>
      <c r="ATE1846" s="401"/>
      <c r="ATF1846" s="401"/>
      <c r="ATG1846" s="401"/>
      <c r="ATH1846" s="401"/>
      <c r="ATI1846" s="401"/>
      <c r="ATJ1846" s="401"/>
      <c r="ATK1846" s="401"/>
      <c r="ATL1846" s="401"/>
      <c r="ATM1846" s="401"/>
      <c r="ATN1846" s="401"/>
      <c r="ATO1846" s="401"/>
      <c r="ATP1846" s="401"/>
      <c r="ATQ1846" s="401"/>
      <c r="ATR1846" s="401"/>
      <c r="ATS1846" s="401"/>
      <c r="ATT1846" s="401"/>
      <c r="ATU1846" s="401"/>
      <c r="ATV1846" s="401"/>
      <c r="ATW1846" s="401"/>
      <c r="ATX1846" s="401"/>
      <c r="ATY1846" s="401"/>
      <c r="ATZ1846" s="401"/>
      <c r="AUA1846" s="401"/>
      <c r="AUB1846" s="401"/>
      <c r="AUC1846" s="401"/>
      <c r="AUD1846" s="401"/>
      <c r="AUE1846" s="401"/>
      <c r="AUF1846" s="401"/>
      <c r="AUG1846" s="401"/>
      <c r="AUH1846" s="401"/>
      <c r="AUI1846" s="401"/>
      <c r="AUJ1846" s="401"/>
      <c r="AUK1846" s="401"/>
      <c r="AUL1846" s="401"/>
      <c r="AUM1846" s="401"/>
      <c r="AUN1846" s="401"/>
      <c r="AUO1846" s="401"/>
      <c r="AUP1846" s="401"/>
      <c r="AUQ1846" s="401"/>
      <c r="AUR1846" s="401"/>
      <c r="AUS1846" s="401"/>
      <c r="AUT1846" s="401"/>
      <c r="AUU1846" s="401"/>
      <c r="AUV1846" s="401"/>
      <c r="AUW1846" s="401"/>
      <c r="AUX1846" s="401"/>
      <c r="AUY1846" s="401"/>
      <c r="AUZ1846" s="401"/>
      <c r="AVA1846" s="401"/>
      <c r="AVB1846" s="401"/>
      <c r="AVC1846" s="401"/>
      <c r="AVD1846" s="401"/>
      <c r="AVE1846" s="401"/>
      <c r="AVF1846" s="401"/>
      <c r="AVG1846" s="401"/>
      <c r="AVH1846" s="401"/>
      <c r="AVI1846" s="401"/>
      <c r="AVJ1846" s="401"/>
      <c r="AVK1846" s="401"/>
      <c r="AVL1846" s="401"/>
      <c r="AVM1846" s="401"/>
      <c r="AVN1846" s="401"/>
      <c r="AVO1846" s="401"/>
      <c r="AVP1846" s="401"/>
      <c r="AVQ1846" s="401"/>
      <c r="AVR1846" s="401"/>
      <c r="AVS1846" s="401"/>
      <c r="AVT1846" s="401"/>
      <c r="AVU1846" s="401"/>
      <c r="AVV1846" s="401"/>
      <c r="AVW1846" s="401"/>
      <c r="AVX1846" s="401"/>
      <c r="AVY1846" s="401"/>
      <c r="AVZ1846" s="401"/>
      <c r="AWA1846" s="401"/>
      <c r="AWB1846" s="401"/>
      <c r="AWC1846" s="401"/>
      <c r="AWD1846" s="401"/>
      <c r="AWE1846" s="401"/>
      <c r="AWF1846" s="401"/>
      <c r="AWG1846" s="401"/>
      <c r="AWH1846" s="401"/>
      <c r="AWI1846" s="401"/>
      <c r="AWJ1846" s="401"/>
      <c r="AWK1846" s="401"/>
      <c r="AWL1846" s="401"/>
      <c r="AWM1846" s="401"/>
      <c r="AWN1846" s="401"/>
      <c r="AWO1846" s="401"/>
      <c r="AWP1846" s="401"/>
      <c r="AWQ1846" s="401"/>
      <c r="AWR1846" s="401"/>
      <c r="AWS1846" s="401"/>
      <c r="AWT1846" s="401"/>
      <c r="AWU1846" s="401"/>
      <c r="AWV1846" s="401"/>
      <c r="AWW1846" s="401"/>
      <c r="AWX1846" s="401"/>
      <c r="AWY1846" s="401"/>
      <c r="AWZ1846" s="401"/>
      <c r="AXA1846" s="401"/>
      <c r="AXB1846" s="401"/>
      <c r="AXC1846" s="401"/>
      <c r="AXD1846" s="401"/>
      <c r="AXE1846" s="401"/>
      <c r="AXF1846" s="401"/>
      <c r="AXG1846" s="401"/>
      <c r="AXH1846" s="401"/>
      <c r="AXI1846" s="401"/>
      <c r="AXJ1846" s="401"/>
      <c r="AXK1846" s="401"/>
      <c r="AXL1846" s="401"/>
      <c r="AXM1846" s="401"/>
      <c r="AXN1846" s="401"/>
      <c r="AXO1846" s="401"/>
      <c r="AXP1846" s="401"/>
      <c r="AXQ1846" s="401"/>
      <c r="AXR1846" s="401"/>
      <c r="AXS1846" s="401"/>
      <c r="AXT1846" s="401"/>
      <c r="AXU1846" s="401"/>
      <c r="AXV1846" s="401"/>
      <c r="AXW1846" s="401"/>
      <c r="AXX1846" s="401"/>
      <c r="AXY1846" s="401"/>
      <c r="AXZ1846" s="401"/>
      <c r="AYA1846" s="401"/>
      <c r="AYB1846" s="401"/>
      <c r="AYC1846" s="401"/>
      <c r="AYD1846" s="401"/>
      <c r="AYE1846" s="401"/>
      <c r="AYF1846" s="401"/>
      <c r="AYG1846" s="401"/>
      <c r="AYH1846" s="401"/>
      <c r="AYI1846" s="401"/>
      <c r="AYJ1846" s="401"/>
      <c r="AYK1846" s="401"/>
      <c r="AYL1846" s="401"/>
      <c r="AYM1846" s="401"/>
      <c r="AYN1846" s="401"/>
      <c r="AYO1846" s="401"/>
      <c r="AYP1846" s="401"/>
      <c r="AYQ1846" s="401"/>
      <c r="AYR1846" s="401"/>
      <c r="AYS1846" s="401"/>
      <c r="AYT1846" s="401"/>
      <c r="AYU1846" s="401"/>
      <c r="AYV1846" s="401"/>
      <c r="AYW1846" s="401"/>
      <c r="AYX1846" s="401"/>
      <c r="AYY1846" s="401"/>
      <c r="AYZ1846" s="401"/>
      <c r="AZA1846" s="401"/>
      <c r="AZB1846" s="401"/>
      <c r="AZC1846" s="401"/>
      <c r="AZD1846" s="401"/>
      <c r="AZE1846" s="401"/>
      <c r="AZF1846" s="401"/>
      <c r="AZG1846" s="401"/>
      <c r="AZH1846" s="401"/>
      <c r="AZI1846" s="401"/>
      <c r="AZJ1846" s="401"/>
      <c r="AZK1846" s="401"/>
      <c r="AZL1846" s="401"/>
      <c r="AZM1846" s="401"/>
      <c r="AZN1846" s="401"/>
      <c r="AZO1846" s="401"/>
      <c r="AZP1846" s="401"/>
      <c r="AZQ1846" s="401"/>
      <c r="AZR1846" s="401"/>
      <c r="AZS1846" s="401"/>
      <c r="AZT1846" s="401"/>
      <c r="AZU1846" s="401"/>
      <c r="AZV1846" s="401"/>
      <c r="AZW1846" s="401"/>
      <c r="AZX1846" s="401"/>
      <c r="AZY1846" s="401"/>
      <c r="AZZ1846" s="401"/>
      <c r="BAA1846" s="401"/>
      <c r="BAB1846" s="401"/>
      <c r="BAC1846" s="401"/>
      <c r="BAD1846" s="401"/>
      <c r="BAE1846" s="401"/>
      <c r="BAF1846" s="401"/>
      <c r="BAG1846" s="401"/>
      <c r="BAH1846" s="401"/>
      <c r="BAI1846" s="401"/>
      <c r="BAJ1846" s="401"/>
      <c r="BAK1846" s="401"/>
      <c r="BAL1846" s="401"/>
      <c r="BAM1846" s="401"/>
      <c r="BAN1846" s="401"/>
      <c r="BAO1846" s="401"/>
      <c r="BAP1846" s="401"/>
      <c r="BAQ1846" s="401"/>
      <c r="BAR1846" s="401"/>
      <c r="BAS1846" s="401"/>
      <c r="BAT1846" s="401"/>
      <c r="BAU1846" s="401"/>
      <c r="BAV1846" s="401"/>
      <c r="BAW1846" s="401"/>
      <c r="BAX1846" s="401"/>
      <c r="BAY1846" s="401"/>
      <c r="BAZ1846" s="401"/>
      <c r="BBA1846" s="401"/>
      <c r="BBB1846" s="401"/>
      <c r="BBC1846" s="401"/>
      <c r="BBD1846" s="401"/>
      <c r="BBE1846" s="401"/>
      <c r="BBF1846" s="401"/>
      <c r="BBG1846" s="401"/>
      <c r="BBH1846" s="401"/>
      <c r="BBI1846" s="401"/>
      <c r="BBJ1846" s="401"/>
      <c r="BBK1846" s="401"/>
      <c r="BBL1846" s="401"/>
      <c r="BBM1846" s="401"/>
      <c r="BBN1846" s="401"/>
      <c r="BBO1846" s="401"/>
      <c r="BBP1846" s="401"/>
      <c r="BBQ1846" s="401"/>
      <c r="BBR1846" s="401"/>
      <c r="BBS1846" s="401"/>
      <c r="BBT1846" s="401"/>
      <c r="BBU1846" s="401"/>
      <c r="BBV1846" s="401"/>
      <c r="BBW1846" s="401"/>
      <c r="BBX1846" s="401"/>
      <c r="BBY1846" s="401"/>
      <c r="BBZ1846" s="401"/>
      <c r="BCA1846" s="401"/>
      <c r="BCB1846" s="401"/>
      <c r="BCC1846" s="401"/>
      <c r="BCD1846" s="401"/>
      <c r="BCE1846" s="401"/>
      <c r="BCF1846" s="401"/>
      <c r="BCG1846" s="401"/>
      <c r="BCH1846" s="401"/>
      <c r="BCI1846" s="401"/>
      <c r="BCJ1846" s="401"/>
      <c r="BCK1846" s="401"/>
      <c r="BCL1846" s="401"/>
      <c r="BCM1846" s="401"/>
      <c r="BCN1846" s="401"/>
      <c r="BCO1846" s="401"/>
      <c r="BCP1846" s="401"/>
      <c r="BCQ1846" s="401"/>
      <c r="BCR1846" s="401"/>
      <c r="BCS1846" s="401"/>
      <c r="BCT1846" s="401"/>
      <c r="BCU1846" s="401"/>
      <c r="BCV1846" s="401"/>
      <c r="BCW1846" s="401"/>
      <c r="BCX1846" s="401"/>
      <c r="BCY1846" s="401"/>
      <c r="BCZ1846" s="401"/>
      <c r="BDA1846" s="401"/>
      <c r="BDB1846" s="401"/>
      <c r="BDC1846" s="401"/>
      <c r="BDD1846" s="401"/>
      <c r="BDE1846" s="401"/>
      <c r="BDF1846" s="401"/>
      <c r="BDG1846" s="401"/>
      <c r="BDH1846" s="401"/>
      <c r="BDI1846" s="401"/>
      <c r="BDJ1846" s="401"/>
      <c r="BDK1846" s="401"/>
      <c r="BDL1846" s="401"/>
      <c r="BDM1846" s="401"/>
      <c r="BDN1846" s="401"/>
      <c r="BDO1846" s="401"/>
      <c r="BDP1846" s="401"/>
      <c r="BDQ1846" s="401"/>
      <c r="BDR1846" s="401"/>
      <c r="BDS1846" s="401"/>
      <c r="BDT1846" s="401"/>
      <c r="BDU1846" s="401"/>
      <c r="BDV1846" s="401"/>
      <c r="BDW1846" s="401"/>
      <c r="BDX1846" s="401"/>
      <c r="BDY1846" s="401"/>
      <c r="BDZ1846" s="401"/>
      <c r="BEA1846" s="401"/>
      <c r="BEB1846" s="401"/>
      <c r="BEC1846" s="401"/>
      <c r="BED1846" s="401"/>
      <c r="BEE1846" s="401"/>
      <c r="BEF1846" s="401"/>
      <c r="BEG1846" s="401"/>
      <c r="BEH1846" s="401"/>
      <c r="BEI1846" s="401"/>
      <c r="BEJ1846" s="401"/>
      <c r="BEK1846" s="401"/>
      <c r="BEL1846" s="401"/>
      <c r="BEM1846" s="401"/>
      <c r="BEN1846" s="401"/>
      <c r="BEO1846" s="401"/>
      <c r="BEP1846" s="401"/>
      <c r="BEQ1846" s="401"/>
      <c r="BER1846" s="401"/>
      <c r="BES1846" s="401"/>
      <c r="BET1846" s="401"/>
      <c r="BEU1846" s="401"/>
      <c r="BEV1846" s="401"/>
      <c r="BEW1846" s="401"/>
      <c r="BEX1846" s="401"/>
      <c r="BEY1846" s="401"/>
      <c r="BEZ1846" s="401"/>
      <c r="BFA1846" s="401"/>
      <c r="BFB1846" s="401"/>
      <c r="BFC1846" s="401"/>
      <c r="BFD1846" s="401"/>
      <c r="BFE1846" s="401"/>
      <c r="BFF1846" s="401"/>
      <c r="BFG1846" s="401"/>
      <c r="BFH1846" s="401"/>
      <c r="BFI1846" s="401"/>
      <c r="BFJ1846" s="401"/>
      <c r="BFK1846" s="401"/>
      <c r="BFL1846" s="401"/>
      <c r="BFM1846" s="401"/>
      <c r="BFN1846" s="401"/>
      <c r="BFO1846" s="401"/>
      <c r="BFP1846" s="401"/>
      <c r="BFQ1846" s="401"/>
      <c r="BFR1846" s="401"/>
      <c r="BFS1846" s="401"/>
      <c r="BFT1846" s="401"/>
      <c r="BFU1846" s="401"/>
      <c r="BFV1846" s="401"/>
      <c r="BFW1846" s="401"/>
      <c r="BFX1846" s="401"/>
      <c r="BFY1846" s="401"/>
      <c r="BFZ1846" s="401"/>
      <c r="BGA1846" s="401"/>
      <c r="BGB1846" s="401"/>
      <c r="BGC1846" s="401"/>
      <c r="BGD1846" s="401"/>
      <c r="BGE1846" s="401"/>
      <c r="BGF1846" s="401"/>
      <c r="BGG1846" s="401"/>
      <c r="BGH1846" s="401"/>
      <c r="BGI1846" s="401"/>
      <c r="BGJ1846" s="401"/>
      <c r="BGK1846" s="401"/>
      <c r="BGL1846" s="401"/>
      <c r="BGM1846" s="401"/>
      <c r="BGN1846" s="401"/>
      <c r="BGO1846" s="401"/>
      <c r="BGP1846" s="401"/>
      <c r="BGQ1846" s="401"/>
      <c r="BGR1846" s="401"/>
      <c r="BGS1846" s="401"/>
      <c r="BGT1846" s="401"/>
      <c r="BGU1846" s="401"/>
      <c r="BGV1846" s="401"/>
      <c r="BGW1846" s="401"/>
      <c r="BGX1846" s="401"/>
      <c r="BGY1846" s="401"/>
      <c r="BGZ1846" s="401"/>
      <c r="BHA1846" s="401"/>
      <c r="BHB1846" s="401"/>
      <c r="BHC1846" s="401"/>
      <c r="BHD1846" s="401"/>
      <c r="BHE1846" s="401"/>
      <c r="BHF1846" s="401"/>
      <c r="BHG1846" s="401"/>
      <c r="BHH1846" s="401"/>
      <c r="BHI1846" s="401"/>
      <c r="BHJ1846" s="401"/>
      <c r="BHK1846" s="401"/>
      <c r="BHL1846" s="401"/>
      <c r="BHM1846" s="401"/>
      <c r="BHN1846" s="401"/>
      <c r="BHO1846" s="401"/>
      <c r="BHP1846" s="401"/>
      <c r="BHQ1846" s="401"/>
      <c r="BHR1846" s="401"/>
      <c r="BHS1846" s="401"/>
      <c r="BHT1846" s="401"/>
      <c r="BHU1846" s="401"/>
      <c r="BHV1846" s="401"/>
      <c r="BHW1846" s="401"/>
      <c r="BHX1846" s="401"/>
      <c r="BHY1846" s="401"/>
      <c r="BHZ1846" s="401"/>
      <c r="BIA1846" s="401"/>
      <c r="BIB1846" s="401"/>
      <c r="BIC1846" s="401"/>
      <c r="BID1846" s="401"/>
      <c r="BIE1846" s="401"/>
      <c r="BIF1846" s="401"/>
      <c r="BIG1846" s="401"/>
      <c r="BIH1846" s="401"/>
      <c r="BII1846" s="401"/>
      <c r="BIJ1846" s="401"/>
      <c r="BIK1846" s="401"/>
      <c r="BIL1846" s="401"/>
      <c r="BIM1846" s="401"/>
      <c r="BIN1846" s="401"/>
      <c r="BIO1846" s="401"/>
      <c r="BIP1846" s="401"/>
      <c r="BIQ1846" s="401"/>
      <c r="BIR1846" s="401"/>
      <c r="BIS1846" s="401"/>
      <c r="BIT1846" s="401"/>
      <c r="BIU1846" s="401"/>
      <c r="BIV1846" s="401"/>
      <c r="BIW1846" s="401"/>
      <c r="BIX1846" s="401"/>
      <c r="BIY1846" s="401"/>
      <c r="BIZ1846" s="401"/>
      <c r="BJA1846" s="401"/>
      <c r="BJB1846" s="401"/>
      <c r="BJC1846" s="401"/>
      <c r="BJD1846" s="401"/>
      <c r="BJE1846" s="401"/>
      <c r="BJF1846" s="401"/>
      <c r="BJG1846" s="401"/>
      <c r="BJH1846" s="401"/>
      <c r="BJI1846" s="401"/>
      <c r="BJJ1846" s="401"/>
      <c r="BJK1846" s="401"/>
      <c r="BJL1846" s="401"/>
      <c r="BJM1846" s="401"/>
      <c r="BJN1846" s="401"/>
      <c r="BJO1846" s="401"/>
      <c r="BJP1846" s="401"/>
      <c r="BJQ1846" s="401"/>
      <c r="BJR1846" s="401"/>
      <c r="BJS1846" s="401"/>
      <c r="BJT1846" s="401"/>
      <c r="BJU1846" s="401"/>
      <c r="BJV1846" s="401"/>
      <c r="BJW1846" s="401"/>
      <c r="BJX1846" s="401"/>
      <c r="BJY1846" s="401"/>
      <c r="BJZ1846" s="401"/>
      <c r="BKA1846" s="401"/>
      <c r="BKB1846" s="401"/>
      <c r="BKC1846" s="401"/>
      <c r="BKD1846" s="401"/>
      <c r="BKE1846" s="401"/>
      <c r="BKF1846" s="401"/>
      <c r="BKG1846" s="401"/>
      <c r="BKH1846" s="401"/>
      <c r="BKI1846" s="401"/>
      <c r="BKJ1846" s="401"/>
      <c r="BKK1846" s="401"/>
      <c r="BKL1846" s="401"/>
      <c r="BKM1846" s="401"/>
      <c r="BKN1846" s="401"/>
      <c r="BKO1846" s="401"/>
      <c r="BKP1846" s="401"/>
      <c r="BKQ1846" s="401"/>
      <c r="BKR1846" s="401"/>
      <c r="BKS1846" s="401"/>
      <c r="BKT1846" s="401"/>
      <c r="BKU1846" s="401"/>
      <c r="BKV1846" s="401"/>
      <c r="BKW1846" s="401"/>
      <c r="BKX1846" s="401"/>
      <c r="BKY1846" s="401"/>
      <c r="BKZ1846" s="401"/>
      <c r="BLA1846" s="401"/>
      <c r="BLB1846" s="401"/>
      <c r="BLC1846" s="401"/>
      <c r="BLD1846" s="401"/>
      <c r="BLE1846" s="401"/>
      <c r="BLF1846" s="401"/>
      <c r="BLG1846" s="401"/>
      <c r="BLH1846" s="401"/>
      <c r="BLI1846" s="401"/>
      <c r="BLJ1846" s="401"/>
      <c r="BLK1846" s="401"/>
      <c r="BLL1846" s="401"/>
      <c r="BLM1846" s="401"/>
      <c r="BLN1846" s="401"/>
      <c r="BLO1846" s="401"/>
      <c r="BLP1846" s="401"/>
      <c r="BLQ1846" s="401"/>
      <c r="BLR1846" s="401"/>
      <c r="BLS1846" s="401"/>
      <c r="BLT1846" s="401"/>
      <c r="BLU1846" s="401"/>
      <c r="BLV1846" s="401"/>
      <c r="BLW1846" s="401"/>
      <c r="BLX1846" s="401"/>
      <c r="BLY1846" s="401"/>
      <c r="BLZ1846" s="401"/>
      <c r="BMA1846" s="401"/>
      <c r="BMB1846" s="401"/>
      <c r="BMC1846" s="401"/>
      <c r="BMD1846" s="401"/>
      <c r="BME1846" s="401"/>
      <c r="BMF1846" s="401"/>
      <c r="BMG1846" s="401"/>
      <c r="BMH1846" s="401"/>
      <c r="BMI1846" s="401"/>
      <c r="BMJ1846" s="401"/>
      <c r="BMK1846" s="401"/>
      <c r="BML1846" s="401"/>
      <c r="BMM1846" s="401"/>
      <c r="BMN1846" s="401"/>
      <c r="BMO1846" s="401"/>
      <c r="BMP1846" s="401"/>
      <c r="BMQ1846" s="401"/>
      <c r="BMR1846" s="401"/>
      <c r="BMS1846" s="401"/>
      <c r="BMT1846" s="401"/>
      <c r="BMU1846" s="401"/>
      <c r="BMV1846" s="401"/>
      <c r="BMW1846" s="401"/>
      <c r="BMX1846" s="401"/>
      <c r="BMY1846" s="401"/>
      <c r="BMZ1846" s="401"/>
      <c r="BNA1846" s="401"/>
      <c r="BNB1846" s="401"/>
      <c r="BNC1846" s="401"/>
      <c r="BND1846" s="401"/>
      <c r="BNE1846" s="401"/>
      <c r="BNF1846" s="401"/>
      <c r="BNG1846" s="401"/>
      <c r="BNH1846" s="401"/>
      <c r="BNI1846" s="401"/>
      <c r="BNJ1846" s="401"/>
      <c r="BNK1846" s="401"/>
      <c r="BNL1846" s="401"/>
      <c r="BNM1846" s="401"/>
      <c r="BNN1846" s="401"/>
      <c r="BNO1846" s="401"/>
      <c r="BNP1846" s="401"/>
      <c r="BNQ1846" s="401"/>
      <c r="BNR1846" s="401"/>
      <c r="BNS1846" s="401"/>
      <c r="BNT1846" s="401"/>
      <c r="BNU1846" s="401"/>
      <c r="BNV1846" s="401"/>
      <c r="BNW1846" s="401"/>
      <c r="BNX1846" s="401"/>
      <c r="BNY1846" s="401"/>
      <c r="BNZ1846" s="401"/>
      <c r="BOA1846" s="401"/>
      <c r="BOB1846" s="401"/>
      <c r="BOC1846" s="401"/>
      <c r="BOD1846" s="401"/>
      <c r="BOE1846" s="401"/>
      <c r="BOF1846" s="401"/>
      <c r="BOG1846" s="401"/>
      <c r="BOH1846" s="401"/>
      <c r="BOI1846" s="401"/>
      <c r="BOJ1846" s="401"/>
      <c r="BOK1846" s="401"/>
      <c r="BOL1846" s="401"/>
      <c r="BOM1846" s="401"/>
      <c r="BON1846" s="401"/>
      <c r="BOO1846" s="401"/>
      <c r="BOP1846" s="401"/>
      <c r="BOQ1846" s="401"/>
      <c r="BOR1846" s="401"/>
      <c r="BOS1846" s="401"/>
      <c r="BOT1846" s="401"/>
      <c r="BOU1846" s="401"/>
      <c r="BOV1846" s="401"/>
      <c r="BOW1846" s="401"/>
      <c r="BOX1846" s="401"/>
      <c r="BOY1846" s="401"/>
      <c r="BOZ1846" s="401"/>
      <c r="BPA1846" s="401"/>
      <c r="BPB1846" s="401"/>
      <c r="BPC1846" s="401"/>
      <c r="BPD1846" s="401"/>
      <c r="BPE1846" s="401"/>
      <c r="BPF1846" s="401"/>
      <c r="BPG1846" s="401"/>
      <c r="BPH1846" s="401"/>
      <c r="BPI1846" s="401"/>
      <c r="BPJ1846" s="401"/>
      <c r="BPK1846" s="401"/>
      <c r="BPL1846" s="401"/>
      <c r="BPM1846" s="401"/>
      <c r="BPN1846" s="401"/>
      <c r="BPO1846" s="401"/>
      <c r="BPP1846" s="401"/>
      <c r="BPQ1846" s="401"/>
      <c r="BPR1846" s="401"/>
      <c r="BPS1846" s="401"/>
      <c r="BPT1846" s="401"/>
      <c r="BPU1846" s="401"/>
      <c r="BPV1846" s="401"/>
      <c r="BPW1846" s="401"/>
      <c r="BPX1846" s="401"/>
      <c r="BPY1846" s="401"/>
      <c r="BPZ1846" s="401"/>
      <c r="BQA1846" s="401"/>
      <c r="BQB1846" s="401"/>
      <c r="BQC1846" s="401"/>
      <c r="BQD1846" s="401"/>
      <c r="BQE1846" s="401"/>
      <c r="BQF1846" s="401"/>
      <c r="BQG1846" s="401"/>
      <c r="BQH1846" s="401"/>
      <c r="BQI1846" s="401"/>
      <c r="BQJ1846" s="401"/>
      <c r="BQK1846" s="401"/>
      <c r="BQL1846" s="401"/>
      <c r="BQM1846" s="401"/>
      <c r="BQN1846" s="401"/>
      <c r="BQO1846" s="401"/>
      <c r="BQP1846" s="401"/>
      <c r="BQQ1846" s="401"/>
      <c r="BQR1846" s="401"/>
      <c r="BQS1846" s="401"/>
      <c r="BQT1846" s="401"/>
      <c r="BQU1846" s="401"/>
      <c r="BQV1846" s="401"/>
      <c r="BQW1846" s="401"/>
      <c r="BQX1846" s="401"/>
      <c r="BQY1846" s="401"/>
      <c r="BQZ1846" s="401"/>
      <c r="BRA1846" s="401"/>
      <c r="BRB1846" s="401"/>
      <c r="BRC1846" s="401"/>
      <c r="BRD1846" s="401"/>
      <c r="BRE1846" s="401"/>
      <c r="BRF1846" s="401"/>
      <c r="BRG1846" s="401"/>
      <c r="BRH1846" s="401"/>
      <c r="BRI1846" s="401"/>
      <c r="BRJ1846" s="401"/>
      <c r="BRK1846" s="401"/>
      <c r="BRL1846" s="401"/>
      <c r="BRM1846" s="401"/>
      <c r="BRN1846" s="401"/>
      <c r="BRO1846" s="401"/>
      <c r="BRP1846" s="401"/>
      <c r="BRQ1846" s="401"/>
      <c r="BRR1846" s="401"/>
      <c r="BRS1846" s="401"/>
      <c r="BRT1846" s="401"/>
      <c r="BRU1846" s="401"/>
      <c r="BRV1846" s="401"/>
      <c r="BRW1846" s="401"/>
      <c r="BRX1846" s="401"/>
      <c r="BRY1846" s="401"/>
      <c r="BRZ1846" s="401"/>
      <c r="BSA1846" s="401"/>
      <c r="BSB1846" s="401"/>
      <c r="BSC1846" s="401"/>
      <c r="BSD1846" s="401"/>
      <c r="BSE1846" s="401"/>
      <c r="BSF1846" s="401"/>
      <c r="BSG1846" s="401"/>
      <c r="BSH1846" s="401"/>
      <c r="BSI1846" s="401"/>
      <c r="BSJ1846" s="401"/>
      <c r="BSK1846" s="401"/>
      <c r="BSL1846" s="401"/>
      <c r="BSM1846" s="401"/>
      <c r="BSN1846" s="401"/>
      <c r="BSO1846" s="401"/>
      <c r="BSP1846" s="401"/>
      <c r="BSQ1846" s="401"/>
      <c r="BSR1846" s="401"/>
      <c r="BSS1846" s="401"/>
      <c r="BST1846" s="401"/>
      <c r="BSU1846" s="401"/>
      <c r="BSV1846" s="401"/>
      <c r="BSW1846" s="401"/>
      <c r="BSX1846" s="401"/>
      <c r="BSY1846" s="401"/>
      <c r="BSZ1846" s="401"/>
      <c r="BTA1846" s="401"/>
      <c r="BTB1846" s="401"/>
      <c r="BTC1846" s="401"/>
      <c r="BTD1846" s="401"/>
      <c r="BTE1846" s="401"/>
      <c r="BTF1846" s="401"/>
      <c r="BTG1846" s="401"/>
      <c r="BTH1846" s="401"/>
      <c r="BTI1846" s="401"/>
      <c r="BTJ1846" s="401"/>
      <c r="BTK1846" s="401"/>
      <c r="BTL1846" s="401"/>
      <c r="BTM1846" s="401"/>
      <c r="BTN1846" s="401"/>
      <c r="BTO1846" s="401"/>
      <c r="BTP1846" s="401"/>
      <c r="BTQ1846" s="401"/>
      <c r="BTR1846" s="401"/>
      <c r="BTS1846" s="401"/>
      <c r="BTT1846" s="401"/>
      <c r="BTU1846" s="401"/>
      <c r="BTV1846" s="401"/>
      <c r="BTW1846" s="401"/>
      <c r="BTX1846" s="401"/>
      <c r="BTY1846" s="401"/>
      <c r="BTZ1846" s="401"/>
      <c r="BUA1846" s="401"/>
      <c r="BUB1846" s="401"/>
      <c r="BUC1846" s="401"/>
      <c r="BUD1846" s="401"/>
      <c r="BUE1846" s="401"/>
      <c r="BUF1846" s="401"/>
      <c r="BUG1846" s="401"/>
      <c r="BUH1846" s="401"/>
      <c r="BUI1846" s="401"/>
      <c r="BUJ1846" s="401"/>
      <c r="BUK1846" s="401"/>
      <c r="BUL1846" s="401"/>
      <c r="BUM1846" s="401"/>
      <c r="BUN1846" s="401"/>
      <c r="BUO1846" s="401"/>
      <c r="BUP1846" s="401"/>
      <c r="BUQ1846" s="401"/>
      <c r="BUR1846" s="401"/>
      <c r="BUS1846" s="401"/>
      <c r="BUT1846" s="401"/>
      <c r="BUU1846" s="401"/>
      <c r="BUV1846" s="401"/>
      <c r="BUW1846" s="401"/>
      <c r="BUX1846" s="401"/>
      <c r="BUY1846" s="401"/>
      <c r="BUZ1846" s="401"/>
      <c r="BVA1846" s="401"/>
      <c r="BVB1846" s="401"/>
      <c r="BVC1846" s="401"/>
      <c r="BVD1846" s="401"/>
      <c r="BVE1846" s="401"/>
      <c r="BVF1846" s="401"/>
      <c r="BVG1846" s="401"/>
      <c r="BVH1846" s="401"/>
      <c r="BVI1846" s="401"/>
      <c r="BVJ1846" s="401"/>
      <c r="BVK1846" s="401"/>
      <c r="BVL1846" s="401"/>
      <c r="BVM1846" s="401"/>
      <c r="BVN1846" s="401"/>
      <c r="BVO1846" s="401"/>
      <c r="BVP1846" s="401"/>
      <c r="BVQ1846" s="401"/>
      <c r="BVR1846" s="401"/>
      <c r="BVS1846" s="401"/>
      <c r="BVT1846" s="401"/>
      <c r="BVU1846" s="401"/>
      <c r="BVV1846" s="401"/>
      <c r="BVW1846" s="401"/>
      <c r="BVX1846" s="401"/>
      <c r="BVY1846" s="401"/>
      <c r="BVZ1846" s="401"/>
      <c r="BWA1846" s="401"/>
      <c r="BWB1846" s="401"/>
      <c r="BWC1846" s="401"/>
      <c r="BWD1846" s="401"/>
      <c r="BWE1846" s="401"/>
      <c r="BWF1846" s="401"/>
      <c r="BWG1846" s="401"/>
      <c r="BWH1846" s="401"/>
      <c r="BWI1846" s="401"/>
      <c r="BWJ1846" s="401"/>
      <c r="BWK1846" s="401"/>
      <c r="BWL1846" s="401"/>
      <c r="BWM1846" s="401"/>
      <c r="BWN1846" s="401"/>
      <c r="BWO1846" s="401"/>
      <c r="BWP1846" s="401"/>
      <c r="BWQ1846" s="401"/>
      <c r="BWR1846" s="401"/>
      <c r="BWS1846" s="401"/>
      <c r="BWT1846" s="401"/>
      <c r="BWU1846" s="401"/>
      <c r="BWV1846" s="401"/>
      <c r="BWW1846" s="401"/>
      <c r="BWX1846" s="401"/>
      <c r="BWY1846" s="401"/>
      <c r="BWZ1846" s="401"/>
      <c r="BXA1846" s="401"/>
      <c r="BXB1846" s="401"/>
      <c r="BXC1846" s="401"/>
      <c r="BXD1846" s="401"/>
      <c r="BXE1846" s="401"/>
      <c r="BXF1846" s="401"/>
      <c r="BXG1846" s="401"/>
      <c r="BXH1846" s="401"/>
      <c r="BXI1846" s="401"/>
      <c r="BXJ1846" s="401"/>
      <c r="BXK1846" s="401"/>
      <c r="BXL1846" s="401"/>
      <c r="BXM1846" s="401"/>
      <c r="BXN1846" s="401"/>
      <c r="BXO1846" s="401"/>
      <c r="BXP1846" s="401"/>
      <c r="BXQ1846" s="401"/>
      <c r="BXR1846" s="401"/>
      <c r="BXS1846" s="401"/>
      <c r="BXT1846" s="401"/>
      <c r="BXU1846" s="401"/>
      <c r="BXV1846" s="401"/>
      <c r="BXW1846" s="401"/>
      <c r="BXX1846" s="401"/>
      <c r="BXY1846" s="401"/>
      <c r="BXZ1846" s="401"/>
      <c r="BYA1846" s="401"/>
      <c r="BYB1846" s="401"/>
      <c r="BYC1846" s="401"/>
      <c r="BYD1846" s="401"/>
      <c r="BYE1846" s="401"/>
      <c r="BYF1846" s="401"/>
      <c r="BYG1846" s="401"/>
      <c r="BYH1846" s="401"/>
      <c r="BYI1846" s="401"/>
      <c r="BYJ1846" s="401"/>
      <c r="BYK1846" s="401"/>
      <c r="BYL1846" s="401"/>
      <c r="BYM1846" s="401"/>
      <c r="BYN1846" s="401"/>
      <c r="BYO1846" s="401"/>
      <c r="BYP1846" s="401"/>
      <c r="BYQ1846" s="401"/>
      <c r="BYR1846" s="401"/>
      <c r="BYS1846" s="401"/>
      <c r="BYT1846" s="401"/>
      <c r="BYU1846" s="401"/>
      <c r="BYV1846" s="401"/>
      <c r="BYW1846" s="401"/>
      <c r="BYX1846" s="401"/>
      <c r="BYY1846" s="401"/>
      <c r="BYZ1846" s="401"/>
      <c r="BZA1846" s="401"/>
      <c r="BZB1846" s="401"/>
      <c r="BZC1846" s="401"/>
      <c r="BZD1846" s="401"/>
      <c r="BZE1846" s="401"/>
      <c r="BZF1846" s="401"/>
      <c r="BZG1846" s="401"/>
      <c r="BZH1846" s="401"/>
      <c r="BZI1846" s="401"/>
      <c r="BZJ1846" s="401"/>
      <c r="BZK1846" s="401"/>
      <c r="BZL1846" s="401"/>
      <c r="BZM1846" s="401"/>
      <c r="BZN1846" s="401"/>
      <c r="BZO1846" s="401"/>
      <c r="BZP1846" s="401"/>
      <c r="BZQ1846" s="401"/>
      <c r="BZR1846" s="401"/>
      <c r="BZS1846" s="401"/>
      <c r="BZT1846" s="401"/>
      <c r="BZU1846" s="401"/>
      <c r="BZV1846" s="401"/>
      <c r="BZW1846" s="401"/>
      <c r="BZX1846" s="401"/>
      <c r="BZY1846" s="401"/>
      <c r="BZZ1846" s="401"/>
      <c r="CAA1846" s="401"/>
      <c r="CAB1846" s="401"/>
      <c r="CAC1846" s="401"/>
      <c r="CAD1846" s="401"/>
      <c r="CAE1846" s="401"/>
      <c r="CAF1846" s="401"/>
      <c r="CAG1846" s="401"/>
      <c r="CAH1846" s="401"/>
      <c r="CAI1846" s="401"/>
      <c r="CAJ1846" s="401"/>
      <c r="CAK1846" s="401"/>
      <c r="CAL1846" s="401"/>
      <c r="CAM1846" s="401"/>
      <c r="CAN1846" s="401"/>
      <c r="CAO1846" s="401"/>
      <c r="CAP1846" s="401"/>
      <c r="CAQ1846" s="401"/>
      <c r="CAR1846" s="401"/>
      <c r="CAS1846" s="401"/>
      <c r="CAT1846" s="401"/>
      <c r="CAU1846" s="401"/>
      <c r="CAV1846" s="401"/>
      <c r="CAW1846" s="401"/>
      <c r="CAX1846" s="401"/>
      <c r="CAY1846" s="401"/>
      <c r="CAZ1846" s="401"/>
      <c r="CBA1846" s="401"/>
      <c r="CBB1846" s="401"/>
      <c r="CBC1846" s="401"/>
      <c r="CBD1846" s="401"/>
      <c r="CBE1846" s="401"/>
      <c r="CBF1846" s="401"/>
      <c r="CBG1846" s="401"/>
      <c r="CBH1846" s="401"/>
      <c r="CBI1846" s="401"/>
      <c r="CBJ1846" s="401"/>
      <c r="CBK1846" s="401"/>
      <c r="CBL1846" s="401"/>
      <c r="CBM1846" s="401"/>
      <c r="CBN1846" s="401"/>
      <c r="CBO1846" s="401"/>
      <c r="CBP1846" s="401"/>
      <c r="CBQ1846" s="401"/>
      <c r="CBR1846" s="401"/>
      <c r="CBS1846" s="401"/>
      <c r="CBT1846" s="401"/>
      <c r="CBU1846" s="401"/>
      <c r="CBV1846" s="401"/>
      <c r="CBW1846" s="401"/>
      <c r="CBX1846" s="401"/>
      <c r="CBY1846" s="401"/>
      <c r="CBZ1846" s="401"/>
      <c r="CCA1846" s="401"/>
      <c r="CCB1846" s="401"/>
      <c r="CCC1846" s="401"/>
      <c r="CCD1846" s="401"/>
      <c r="CCE1846" s="401"/>
      <c r="CCF1846" s="401"/>
      <c r="CCG1846" s="401"/>
      <c r="CCH1846" s="401"/>
      <c r="CCI1846" s="401"/>
      <c r="CCJ1846" s="401"/>
      <c r="CCK1846" s="401"/>
      <c r="CCL1846" s="401"/>
      <c r="CCM1846" s="401"/>
      <c r="CCN1846" s="401"/>
      <c r="CCO1846" s="401"/>
      <c r="CCP1846" s="401"/>
      <c r="CCQ1846" s="401"/>
      <c r="CCR1846" s="401"/>
      <c r="CCS1846" s="401"/>
      <c r="CCT1846" s="401"/>
      <c r="CCU1846" s="401"/>
      <c r="CCV1846" s="401"/>
      <c r="CCW1846" s="401"/>
      <c r="CCX1846" s="401"/>
      <c r="CCY1846" s="401"/>
      <c r="CCZ1846" s="401"/>
      <c r="CDA1846" s="401"/>
      <c r="CDB1846" s="401"/>
      <c r="CDC1846" s="401"/>
      <c r="CDD1846" s="401"/>
      <c r="CDE1846" s="401"/>
      <c r="CDF1846" s="401"/>
      <c r="CDG1846" s="401"/>
      <c r="CDH1846" s="401"/>
      <c r="CDI1846" s="401"/>
      <c r="CDJ1846" s="401"/>
      <c r="CDK1846" s="401"/>
      <c r="CDL1846" s="401"/>
      <c r="CDM1846" s="401"/>
      <c r="CDN1846" s="401"/>
      <c r="CDO1846" s="401"/>
      <c r="CDP1846" s="401"/>
      <c r="CDQ1846" s="401"/>
      <c r="CDR1846" s="401"/>
      <c r="CDS1846" s="401"/>
      <c r="CDT1846" s="401"/>
      <c r="CDU1846" s="401"/>
      <c r="CDV1846" s="401"/>
      <c r="CDW1846" s="401"/>
      <c r="CDX1846" s="401"/>
      <c r="CDY1846" s="401"/>
      <c r="CDZ1846" s="401"/>
      <c r="CEA1846" s="401"/>
      <c r="CEB1846" s="401"/>
      <c r="CEC1846" s="401"/>
      <c r="CED1846" s="401"/>
      <c r="CEE1846" s="401"/>
      <c r="CEF1846" s="401"/>
      <c r="CEG1846" s="401"/>
      <c r="CEH1846" s="401"/>
      <c r="CEI1846" s="401"/>
      <c r="CEJ1846" s="401"/>
      <c r="CEK1846" s="401"/>
      <c r="CEL1846" s="401"/>
      <c r="CEM1846" s="401"/>
      <c r="CEN1846" s="401"/>
      <c r="CEO1846" s="401"/>
      <c r="CEP1846" s="401"/>
      <c r="CEQ1846" s="401"/>
      <c r="CER1846" s="401"/>
      <c r="CES1846" s="401"/>
      <c r="CET1846" s="401"/>
      <c r="CEU1846" s="401"/>
      <c r="CEV1846" s="401"/>
      <c r="CEW1846" s="401"/>
      <c r="CEX1846" s="401"/>
      <c r="CEY1846" s="401"/>
      <c r="CEZ1846" s="401"/>
      <c r="CFA1846" s="401"/>
      <c r="CFB1846" s="401"/>
      <c r="CFC1846" s="401"/>
      <c r="CFD1846" s="401"/>
      <c r="CFE1846" s="401"/>
      <c r="CFF1846" s="401"/>
      <c r="CFG1846" s="401"/>
      <c r="CFH1846" s="401"/>
      <c r="CFI1846" s="401"/>
      <c r="CFJ1846" s="401"/>
      <c r="CFK1846" s="401"/>
      <c r="CFL1846" s="401"/>
      <c r="CFM1846" s="401"/>
      <c r="CFN1846" s="401"/>
      <c r="CFO1846" s="401"/>
      <c r="CFP1846" s="401"/>
      <c r="CFQ1846" s="401"/>
      <c r="CFR1846" s="401"/>
      <c r="CFS1846" s="401"/>
      <c r="CFT1846" s="401"/>
      <c r="CFU1846" s="401"/>
      <c r="CFV1846" s="401"/>
      <c r="CFW1846" s="401"/>
      <c r="CFX1846" s="401"/>
      <c r="CFY1846" s="401"/>
      <c r="CFZ1846" s="401"/>
      <c r="CGA1846" s="401"/>
      <c r="CGB1846" s="401"/>
      <c r="CGC1846" s="401"/>
      <c r="CGD1846" s="401"/>
      <c r="CGE1846" s="401"/>
      <c r="CGF1846" s="401"/>
      <c r="CGG1846" s="401"/>
      <c r="CGH1846" s="401"/>
      <c r="CGI1846" s="401"/>
      <c r="CGJ1846" s="401"/>
      <c r="CGK1846" s="401"/>
      <c r="CGL1846" s="401"/>
      <c r="CGM1846" s="401"/>
      <c r="CGN1846" s="401"/>
      <c r="CGO1846" s="401"/>
      <c r="CGP1846" s="401"/>
      <c r="CGQ1846" s="401"/>
      <c r="CGR1846" s="401"/>
      <c r="CGS1846" s="401"/>
      <c r="CGT1846" s="401"/>
      <c r="CGU1846" s="401"/>
      <c r="CGV1846" s="401"/>
      <c r="CGW1846" s="401"/>
      <c r="CGX1846" s="401"/>
      <c r="CGY1846" s="401"/>
      <c r="CGZ1846" s="401"/>
      <c r="CHA1846" s="401"/>
      <c r="CHB1846" s="401"/>
      <c r="CHC1846" s="401"/>
      <c r="CHD1846" s="401"/>
      <c r="CHE1846" s="401"/>
      <c r="CHF1846" s="401"/>
      <c r="CHG1846" s="401"/>
      <c r="CHH1846" s="401"/>
      <c r="CHI1846" s="401"/>
      <c r="CHJ1846" s="401"/>
      <c r="CHK1846" s="401"/>
      <c r="CHL1846" s="401"/>
      <c r="CHM1846" s="401"/>
      <c r="CHN1846" s="401"/>
      <c r="CHO1846" s="401"/>
      <c r="CHP1846" s="401"/>
      <c r="CHQ1846" s="401"/>
      <c r="CHR1846" s="401"/>
      <c r="CHS1846" s="401"/>
      <c r="CHT1846" s="401"/>
      <c r="CHU1846" s="401"/>
      <c r="CHV1846" s="401"/>
      <c r="CHW1846" s="401"/>
      <c r="CHX1846" s="401"/>
      <c r="CHY1846" s="401"/>
      <c r="CHZ1846" s="401"/>
      <c r="CIA1846" s="401"/>
      <c r="CIB1846" s="401"/>
      <c r="CIC1846" s="401"/>
      <c r="CID1846" s="401"/>
      <c r="CIE1846" s="401"/>
      <c r="CIF1846" s="401"/>
      <c r="CIG1846" s="401"/>
      <c r="CIH1846" s="401"/>
      <c r="CII1846" s="401"/>
      <c r="CIJ1846" s="401"/>
      <c r="CIK1846" s="401"/>
      <c r="CIL1846" s="401"/>
      <c r="CIM1846" s="401"/>
      <c r="CIN1846" s="401"/>
      <c r="CIO1846" s="401"/>
      <c r="CIP1846" s="401"/>
      <c r="CIQ1846" s="401"/>
      <c r="CIR1846" s="401"/>
      <c r="CIS1846" s="401"/>
      <c r="CIT1846" s="401"/>
      <c r="CIU1846" s="401"/>
      <c r="CIV1846" s="401"/>
      <c r="CIW1846" s="401"/>
      <c r="CIX1846" s="401"/>
      <c r="CIY1846" s="401"/>
      <c r="CIZ1846" s="401"/>
      <c r="CJA1846" s="401"/>
      <c r="CJB1846" s="401"/>
      <c r="CJC1846" s="401"/>
      <c r="CJD1846" s="401"/>
      <c r="CJE1846" s="401"/>
      <c r="CJF1846" s="401"/>
      <c r="CJG1846" s="401"/>
      <c r="CJH1846" s="401"/>
      <c r="CJI1846" s="401"/>
      <c r="CJJ1846" s="401"/>
      <c r="CJK1846" s="401"/>
      <c r="CJL1846" s="401"/>
      <c r="CJM1846" s="401"/>
      <c r="CJN1846" s="401"/>
      <c r="CJO1846" s="401"/>
      <c r="CJP1846" s="401"/>
      <c r="CJQ1846" s="401"/>
      <c r="CJR1846" s="401"/>
      <c r="CJS1846" s="401"/>
      <c r="CJT1846" s="401"/>
      <c r="CJU1846" s="401"/>
      <c r="CJV1846" s="401"/>
      <c r="CJW1846" s="401"/>
      <c r="CJX1846" s="401"/>
      <c r="CJY1846" s="401"/>
      <c r="CJZ1846" s="401"/>
      <c r="CKA1846" s="401"/>
      <c r="CKB1846" s="401"/>
      <c r="CKC1846" s="401"/>
      <c r="CKD1846" s="401"/>
      <c r="CKE1846" s="401"/>
      <c r="CKF1846" s="401"/>
      <c r="CKG1846" s="401"/>
      <c r="CKH1846" s="401"/>
      <c r="CKI1846" s="401"/>
      <c r="CKJ1846" s="401"/>
      <c r="CKK1846" s="401"/>
      <c r="CKL1846" s="401"/>
      <c r="CKM1846" s="401"/>
      <c r="CKN1846" s="401"/>
      <c r="CKO1846" s="401"/>
      <c r="CKP1846" s="401"/>
      <c r="CKQ1846" s="401"/>
      <c r="CKR1846" s="401"/>
      <c r="CKS1846" s="401"/>
      <c r="CKT1846" s="401"/>
      <c r="CKU1846" s="401"/>
      <c r="CKV1846" s="401"/>
      <c r="CKW1846" s="401"/>
      <c r="CKX1846" s="401"/>
      <c r="CKY1846" s="401"/>
      <c r="CKZ1846" s="401"/>
      <c r="CLA1846" s="401"/>
      <c r="CLB1846" s="401"/>
      <c r="CLC1846" s="401"/>
      <c r="CLD1846" s="401"/>
      <c r="CLE1846" s="401"/>
      <c r="CLF1846" s="401"/>
      <c r="CLG1846" s="401"/>
      <c r="CLH1846" s="401"/>
      <c r="CLI1846" s="401"/>
      <c r="CLJ1846" s="401"/>
      <c r="CLK1846" s="401"/>
      <c r="CLL1846" s="401"/>
      <c r="CLM1846" s="401"/>
      <c r="CLN1846" s="401"/>
      <c r="CLO1846" s="401"/>
      <c r="CLP1846" s="401"/>
      <c r="CLQ1846" s="401"/>
      <c r="CLR1846" s="401"/>
      <c r="CLS1846" s="401"/>
      <c r="CLT1846" s="401"/>
      <c r="CLU1846" s="401"/>
      <c r="CLV1846" s="401"/>
      <c r="CLW1846" s="401"/>
      <c r="CLX1846" s="401"/>
      <c r="CLY1846" s="401"/>
      <c r="CLZ1846" s="401"/>
      <c r="CMA1846" s="401"/>
      <c r="CMB1846" s="401"/>
      <c r="CMC1846" s="401"/>
      <c r="CMD1846" s="401"/>
      <c r="CME1846" s="401"/>
      <c r="CMF1846" s="401"/>
      <c r="CMG1846" s="401"/>
      <c r="CMH1846" s="401"/>
      <c r="CMI1846" s="401"/>
      <c r="CMJ1846" s="401"/>
      <c r="CMK1846" s="401"/>
      <c r="CML1846" s="401"/>
      <c r="CMM1846" s="401"/>
      <c r="CMN1846" s="401"/>
      <c r="CMO1846" s="401"/>
      <c r="CMP1846" s="401"/>
      <c r="CMQ1846" s="401"/>
      <c r="CMR1846" s="401"/>
      <c r="CMS1846" s="401"/>
      <c r="CMT1846" s="401"/>
      <c r="CMU1846" s="401"/>
      <c r="CMV1846" s="401"/>
      <c r="CMW1846" s="401"/>
      <c r="CMX1846" s="401"/>
      <c r="CMY1846" s="401"/>
      <c r="CMZ1846" s="401"/>
      <c r="CNA1846" s="401"/>
      <c r="CNB1846" s="401"/>
      <c r="CNC1846" s="401"/>
      <c r="CND1846" s="401"/>
      <c r="CNE1846" s="401"/>
      <c r="CNF1846" s="401"/>
      <c r="CNG1846" s="401"/>
      <c r="CNH1846" s="401"/>
      <c r="CNI1846" s="401"/>
      <c r="CNJ1846" s="401"/>
      <c r="CNK1846" s="401"/>
      <c r="CNL1846" s="401"/>
      <c r="CNM1846" s="401"/>
      <c r="CNN1846" s="401"/>
      <c r="CNO1846" s="401"/>
      <c r="CNP1846" s="401"/>
      <c r="CNQ1846" s="401"/>
      <c r="CNR1846" s="401"/>
      <c r="CNS1846" s="401"/>
      <c r="CNT1846" s="401"/>
      <c r="CNU1846" s="401"/>
      <c r="CNV1846" s="401"/>
      <c r="CNW1846" s="401"/>
      <c r="CNX1846" s="401"/>
      <c r="CNY1846" s="401"/>
      <c r="CNZ1846" s="401"/>
      <c r="COA1846" s="401"/>
      <c r="COB1846" s="401"/>
      <c r="COC1846" s="401"/>
      <c r="COD1846" s="401"/>
      <c r="COE1846" s="401"/>
      <c r="COF1846" s="401"/>
      <c r="COG1846" s="401"/>
      <c r="COH1846" s="401"/>
      <c r="COI1846" s="401"/>
      <c r="COJ1846" s="401"/>
      <c r="COK1846" s="401"/>
      <c r="COL1846" s="401"/>
      <c r="COM1846" s="401"/>
      <c r="CON1846" s="401"/>
      <c r="COO1846" s="401"/>
      <c r="COP1846" s="401"/>
      <c r="COQ1846" s="401"/>
      <c r="COR1846" s="401"/>
      <c r="COS1846" s="401"/>
      <c r="COT1846" s="401"/>
      <c r="COU1846" s="401"/>
      <c r="COV1846" s="401"/>
      <c r="COW1846" s="401"/>
      <c r="COX1846" s="401"/>
      <c r="COY1846" s="401"/>
      <c r="COZ1846" s="401"/>
      <c r="CPA1846" s="401"/>
      <c r="CPB1846" s="401"/>
      <c r="CPC1846" s="401"/>
      <c r="CPD1846" s="401"/>
      <c r="CPE1846" s="401"/>
      <c r="CPF1846" s="401"/>
      <c r="CPG1846" s="401"/>
      <c r="CPH1846" s="401"/>
      <c r="CPI1846" s="401"/>
      <c r="CPJ1846" s="401"/>
      <c r="CPK1846" s="401"/>
      <c r="CPL1846" s="401"/>
      <c r="CPM1846" s="401"/>
      <c r="CPN1846" s="401"/>
      <c r="CPO1846" s="401"/>
      <c r="CPP1846" s="401"/>
      <c r="CPQ1846" s="401"/>
      <c r="CPR1846" s="401"/>
      <c r="CPS1846" s="401"/>
      <c r="CPT1846" s="401"/>
      <c r="CPU1846" s="401"/>
      <c r="CPV1846" s="401"/>
      <c r="CPW1846" s="401"/>
      <c r="CPX1846" s="401"/>
      <c r="CPY1846" s="401"/>
      <c r="CPZ1846" s="401"/>
      <c r="CQA1846" s="401"/>
      <c r="CQB1846" s="401"/>
      <c r="CQC1846" s="401"/>
      <c r="CQD1846" s="401"/>
      <c r="CQE1846" s="401"/>
      <c r="CQF1846" s="401"/>
      <c r="CQG1846" s="401"/>
      <c r="CQH1846" s="401"/>
      <c r="CQI1846" s="401"/>
      <c r="CQJ1846" s="401"/>
      <c r="CQK1846" s="401"/>
      <c r="CQL1846" s="401"/>
      <c r="CQM1846" s="401"/>
      <c r="CQN1846" s="401"/>
      <c r="CQO1846" s="401"/>
      <c r="CQP1846" s="401"/>
      <c r="CQQ1846" s="401"/>
      <c r="CQR1846" s="401"/>
      <c r="CQS1846" s="401"/>
      <c r="CQT1846" s="401"/>
      <c r="CQU1846" s="401"/>
      <c r="CQV1846" s="401"/>
      <c r="CQW1846" s="401"/>
      <c r="CQX1846" s="401"/>
      <c r="CQY1846" s="401"/>
      <c r="CQZ1846" s="401"/>
      <c r="CRA1846" s="401"/>
      <c r="CRB1846" s="401"/>
      <c r="CRC1846" s="401"/>
      <c r="CRD1846" s="401"/>
      <c r="CRE1846" s="401"/>
      <c r="CRF1846" s="401"/>
      <c r="CRG1846" s="401"/>
      <c r="CRH1846" s="401"/>
      <c r="CRI1846" s="401"/>
      <c r="CRJ1846" s="401"/>
      <c r="CRK1846" s="401"/>
      <c r="CRL1846" s="401"/>
      <c r="CRM1846" s="401"/>
      <c r="CRN1846" s="401"/>
      <c r="CRO1846" s="401"/>
      <c r="CRP1846" s="401"/>
      <c r="CRQ1846" s="401"/>
      <c r="CRR1846" s="401"/>
      <c r="CRS1846" s="401"/>
      <c r="CRT1846" s="401"/>
      <c r="CRU1846" s="401"/>
      <c r="CRV1846" s="401"/>
      <c r="CRW1846" s="401"/>
      <c r="CRX1846" s="401"/>
      <c r="CRY1846" s="401"/>
      <c r="CRZ1846" s="401"/>
      <c r="CSA1846" s="401"/>
      <c r="CSB1846" s="401"/>
      <c r="CSC1846" s="401"/>
      <c r="CSD1846" s="401"/>
      <c r="CSE1846" s="401"/>
      <c r="CSF1846" s="401"/>
      <c r="CSG1846" s="401"/>
      <c r="CSH1846" s="401"/>
      <c r="CSI1846" s="401"/>
      <c r="CSJ1846" s="401"/>
      <c r="CSK1846" s="401"/>
      <c r="CSL1846" s="401"/>
      <c r="CSM1846" s="401"/>
      <c r="CSN1846" s="401"/>
      <c r="CSO1846" s="401"/>
      <c r="CSP1846" s="401"/>
      <c r="CSQ1846" s="401"/>
      <c r="CSR1846" s="401"/>
      <c r="CSS1846" s="401"/>
      <c r="CST1846" s="401"/>
      <c r="CSU1846" s="401"/>
      <c r="CSV1846" s="401"/>
      <c r="CSW1846" s="401"/>
      <c r="CSX1846" s="401"/>
      <c r="CSY1846" s="401"/>
      <c r="CSZ1846" s="401"/>
      <c r="CTA1846" s="401"/>
      <c r="CTB1846" s="401"/>
      <c r="CTC1846" s="401"/>
      <c r="CTD1846" s="401"/>
      <c r="CTE1846" s="401"/>
      <c r="CTF1846" s="401"/>
      <c r="CTG1846" s="401"/>
      <c r="CTH1846" s="401"/>
      <c r="CTI1846" s="401"/>
      <c r="CTJ1846" s="401"/>
      <c r="CTK1846" s="401"/>
      <c r="CTL1846" s="401"/>
      <c r="CTM1846" s="401"/>
      <c r="CTN1846" s="401"/>
      <c r="CTO1846" s="401"/>
      <c r="CTP1846" s="401"/>
      <c r="CTQ1846" s="401"/>
      <c r="CTR1846" s="401"/>
      <c r="CTS1846" s="401"/>
      <c r="CTT1846" s="401"/>
      <c r="CTU1846" s="401"/>
      <c r="CTV1846" s="401"/>
      <c r="CTW1846" s="401"/>
      <c r="CTX1846" s="401"/>
      <c r="CTY1846" s="401"/>
      <c r="CTZ1846" s="401"/>
      <c r="CUA1846" s="401"/>
      <c r="CUB1846" s="401"/>
      <c r="CUC1846" s="401"/>
      <c r="CUD1846" s="401"/>
      <c r="CUE1846" s="401"/>
      <c r="CUF1846" s="401"/>
      <c r="CUG1846" s="401"/>
      <c r="CUH1846" s="401"/>
      <c r="CUI1846" s="401"/>
      <c r="CUJ1846" s="401"/>
      <c r="CUK1846" s="401"/>
      <c r="CUL1846" s="401"/>
      <c r="CUM1846" s="401"/>
      <c r="CUN1846" s="401"/>
      <c r="CUO1846" s="401"/>
      <c r="CUP1846" s="401"/>
      <c r="CUQ1846" s="401"/>
      <c r="CUR1846" s="401"/>
      <c r="CUS1846" s="401"/>
      <c r="CUT1846" s="401"/>
      <c r="CUU1846" s="401"/>
      <c r="CUV1846" s="401"/>
      <c r="CUW1846" s="401"/>
      <c r="CUX1846" s="401"/>
      <c r="CUY1846" s="401"/>
      <c r="CUZ1846" s="401"/>
      <c r="CVA1846" s="401"/>
      <c r="CVB1846" s="401"/>
      <c r="CVC1846" s="401"/>
      <c r="CVD1846" s="401"/>
      <c r="CVE1846" s="401"/>
      <c r="CVF1846" s="401"/>
      <c r="CVG1846" s="401"/>
      <c r="CVH1846" s="401"/>
      <c r="CVI1846" s="401"/>
      <c r="CVJ1846" s="401"/>
      <c r="CVK1846" s="401"/>
      <c r="CVL1846" s="401"/>
      <c r="CVM1846" s="401"/>
      <c r="CVN1846" s="401"/>
      <c r="CVO1846" s="401"/>
      <c r="CVP1846" s="401"/>
      <c r="CVQ1846" s="401"/>
      <c r="CVR1846" s="401"/>
      <c r="CVS1846" s="401"/>
      <c r="CVT1846" s="401"/>
      <c r="CVU1846" s="401"/>
      <c r="CVV1846" s="401"/>
      <c r="CVW1846" s="401"/>
      <c r="CVX1846" s="401"/>
      <c r="CVY1846" s="401"/>
      <c r="CVZ1846" s="401"/>
      <c r="CWA1846" s="401"/>
      <c r="CWB1846" s="401"/>
      <c r="CWC1846" s="401"/>
      <c r="CWD1846" s="401"/>
      <c r="CWE1846" s="401"/>
      <c r="CWF1846" s="401"/>
      <c r="CWG1846" s="401"/>
      <c r="CWH1846" s="401"/>
      <c r="CWI1846" s="401"/>
      <c r="CWJ1846" s="401"/>
      <c r="CWK1846" s="401"/>
      <c r="CWL1846" s="401"/>
      <c r="CWM1846" s="401"/>
      <c r="CWN1846" s="401"/>
      <c r="CWO1846" s="401"/>
      <c r="CWP1846" s="401"/>
      <c r="CWQ1846" s="401"/>
      <c r="CWR1846" s="401"/>
      <c r="CWS1846" s="401"/>
      <c r="CWT1846" s="401"/>
      <c r="CWU1846" s="401"/>
      <c r="CWV1846" s="401"/>
      <c r="CWW1846" s="401"/>
      <c r="CWX1846" s="401"/>
      <c r="CWY1846" s="401"/>
      <c r="CWZ1846" s="401"/>
      <c r="CXA1846" s="401"/>
      <c r="CXB1846" s="401"/>
      <c r="CXC1846" s="401"/>
      <c r="CXD1846" s="401"/>
      <c r="CXE1846" s="401"/>
      <c r="CXF1846" s="401"/>
      <c r="CXG1846" s="401"/>
      <c r="CXH1846" s="401"/>
      <c r="CXI1846" s="401"/>
      <c r="CXJ1846" s="401"/>
      <c r="CXK1846" s="401"/>
      <c r="CXL1846" s="401"/>
      <c r="CXM1846" s="401"/>
      <c r="CXN1846" s="401"/>
      <c r="CXO1846" s="401"/>
      <c r="CXP1846" s="401"/>
      <c r="CXQ1846" s="401"/>
      <c r="CXR1846" s="401"/>
      <c r="CXS1846" s="401"/>
      <c r="CXT1846" s="401"/>
      <c r="CXU1846" s="401"/>
      <c r="CXV1846" s="401"/>
      <c r="CXW1846" s="401"/>
      <c r="CXX1846" s="401"/>
      <c r="CXY1846" s="401"/>
      <c r="CXZ1846" s="401"/>
      <c r="CYA1846" s="401"/>
      <c r="CYB1846" s="401"/>
      <c r="CYC1846" s="401"/>
      <c r="CYD1846" s="401"/>
      <c r="CYE1846" s="401"/>
      <c r="CYF1846" s="401"/>
      <c r="CYG1846" s="401"/>
      <c r="CYH1846" s="401"/>
      <c r="CYI1846" s="401"/>
      <c r="CYJ1846" s="401"/>
      <c r="CYK1846" s="401"/>
      <c r="CYL1846" s="401"/>
      <c r="CYM1846" s="401"/>
      <c r="CYN1846" s="401"/>
      <c r="CYO1846" s="401"/>
      <c r="CYP1846" s="401"/>
      <c r="CYQ1846" s="401"/>
      <c r="CYR1846" s="401"/>
      <c r="CYS1846" s="401"/>
      <c r="CYT1846" s="401"/>
      <c r="CYU1846" s="401"/>
      <c r="CYV1846" s="401"/>
      <c r="CYW1846" s="401"/>
      <c r="CYX1846" s="401"/>
      <c r="CYY1846" s="401"/>
      <c r="CYZ1846" s="401"/>
      <c r="CZA1846" s="401"/>
      <c r="CZB1846" s="401"/>
      <c r="CZC1846" s="401"/>
      <c r="CZD1846" s="401"/>
      <c r="CZE1846" s="401"/>
      <c r="CZF1846" s="401"/>
      <c r="CZG1846" s="401"/>
      <c r="CZH1846" s="401"/>
      <c r="CZI1846" s="401"/>
      <c r="CZJ1846" s="401"/>
      <c r="CZK1846" s="401"/>
      <c r="CZL1846" s="401"/>
      <c r="CZM1846" s="401"/>
      <c r="CZN1846" s="401"/>
      <c r="CZO1846" s="401"/>
      <c r="CZP1846" s="401"/>
      <c r="CZQ1846" s="401"/>
      <c r="CZR1846" s="401"/>
      <c r="CZS1846" s="401"/>
      <c r="CZT1846" s="401"/>
      <c r="CZU1846" s="401"/>
      <c r="CZV1846" s="401"/>
      <c r="CZW1846" s="401"/>
      <c r="CZX1846" s="401"/>
      <c r="CZY1846" s="401"/>
      <c r="CZZ1846" s="401"/>
      <c r="DAA1846" s="401"/>
      <c r="DAB1846" s="401"/>
      <c r="DAC1846" s="401"/>
      <c r="DAD1846" s="401"/>
      <c r="DAE1846" s="401"/>
      <c r="DAF1846" s="401"/>
      <c r="DAG1846" s="401"/>
      <c r="DAH1846" s="401"/>
      <c r="DAI1846" s="401"/>
      <c r="DAJ1846" s="401"/>
      <c r="DAK1846" s="401"/>
      <c r="DAL1846" s="401"/>
      <c r="DAM1846" s="401"/>
      <c r="DAN1846" s="401"/>
      <c r="DAO1846" s="401"/>
      <c r="DAP1846" s="401"/>
      <c r="DAQ1846" s="401"/>
      <c r="DAR1846" s="401"/>
      <c r="DAS1846" s="401"/>
      <c r="DAT1846" s="401"/>
      <c r="DAU1846" s="401"/>
      <c r="DAV1846" s="401"/>
      <c r="DAW1846" s="401"/>
      <c r="DAX1846" s="401"/>
      <c r="DAY1846" s="401"/>
      <c r="DAZ1846" s="401"/>
      <c r="DBA1846" s="401"/>
      <c r="DBB1846" s="401"/>
      <c r="DBC1846" s="401"/>
      <c r="DBD1846" s="401"/>
      <c r="DBE1846" s="401"/>
      <c r="DBF1846" s="401"/>
      <c r="DBG1846" s="401"/>
      <c r="DBH1846" s="401"/>
      <c r="DBI1846" s="401"/>
      <c r="DBJ1846" s="401"/>
      <c r="DBK1846" s="401"/>
      <c r="DBL1846" s="401"/>
      <c r="DBM1846" s="401"/>
      <c r="DBN1846" s="401"/>
      <c r="DBO1846" s="401"/>
      <c r="DBP1846" s="401"/>
      <c r="DBQ1846" s="401"/>
      <c r="DBR1846" s="401"/>
      <c r="DBS1846" s="401"/>
      <c r="DBT1846" s="401"/>
      <c r="DBU1846" s="401"/>
      <c r="DBV1846" s="401"/>
      <c r="DBW1846" s="401"/>
      <c r="DBX1846" s="401"/>
      <c r="DBY1846" s="401"/>
      <c r="DBZ1846" s="401"/>
      <c r="DCA1846" s="401"/>
      <c r="DCB1846" s="401"/>
      <c r="DCC1846" s="401"/>
      <c r="DCD1846" s="401"/>
      <c r="DCE1846" s="401"/>
      <c r="DCF1846" s="401"/>
      <c r="DCG1846" s="401"/>
      <c r="DCH1846" s="401"/>
      <c r="DCI1846" s="401"/>
      <c r="DCJ1846" s="401"/>
      <c r="DCK1846" s="401"/>
      <c r="DCL1846" s="401"/>
      <c r="DCM1846" s="401"/>
      <c r="DCN1846" s="401"/>
      <c r="DCO1846" s="401"/>
      <c r="DCP1846" s="401"/>
      <c r="DCQ1846" s="401"/>
      <c r="DCR1846" s="401"/>
      <c r="DCS1846" s="401"/>
      <c r="DCT1846" s="401"/>
      <c r="DCU1846" s="401"/>
      <c r="DCV1846" s="401"/>
      <c r="DCW1846" s="401"/>
      <c r="DCX1846" s="401"/>
      <c r="DCY1846" s="401"/>
      <c r="DCZ1846" s="401"/>
      <c r="DDA1846" s="401"/>
      <c r="DDB1846" s="401"/>
      <c r="DDC1846" s="401"/>
      <c r="DDD1846" s="401"/>
      <c r="DDE1846" s="401"/>
      <c r="DDF1846" s="401"/>
      <c r="DDG1846" s="401"/>
      <c r="DDH1846" s="401"/>
      <c r="DDI1846" s="401"/>
      <c r="DDJ1846" s="401"/>
      <c r="DDK1846" s="401"/>
      <c r="DDL1846" s="401"/>
      <c r="DDM1846" s="401"/>
      <c r="DDN1846" s="401"/>
      <c r="DDO1846" s="401"/>
      <c r="DDP1846" s="401"/>
      <c r="DDQ1846" s="401"/>
      <c r="DDR1846" s="401"/>
      <c r="DDS1846" s="401"/>
      <c r="DDT1846" s="401"/>
      <c r="DDU1846" s="401"/>
      <c r="DDV1846" s="401"/>
      <c r="DDW1846" s="401"/>
      <c r="DDX1846" s="401"/>
      <c r="DDY1846" s="401"/>
      <c r="DDZ1846" s="401"/>
      <c r="DEA1846" s="401"/>
      <c r="DEB1846" s="401"/>
      <c r="DEC1846" s="401"/>
      <c r="DED1846" s="401"/>
      <c r="DEE1846" s="401"/>
      <c r="DEF1846" s="401"/>
      <c r="DEG1846" s="401"/>
      <c r="DEH1846" s="401"/>
      <c r="DEI1846" s="401"/>
      <c r="DEJ1846" s="401"/>
      <c r="DEK1846" s="401"/>
      <c r="DEL1846" s="401"/>
      <c r="DEM1846" s="401"/>
      <c r="DEN1846" s="401"/>
      <c r="DEO1846" s="401"/>
      <c r="DEP1846" s="401"/>
      <c r="DEQ1846" s="401"/>
      <c r="DER1846" s="401"/>
      <c r="DES1846" s="401"/>
      <c r="DET1846" s="401"/>
      <c r="DEU1846" s="401"/>
      <c r="DEV1846" s="401"/>
      <c r="DEW1846" s="401"/>
      <c r="DEX1846" s="401"/>
      <c r="DEY1846" s="401"/>
      <c r="DEZ1846" s="401"/>
      <c r="DFA1846" s="401"/>
      <c r="DFB1846" s="401"/>
      <c r="DFC1846" s="401"/>
      <c r="DFD1846" s="401"/>
      <c r="DFE1846" s="401"/>
      <c r="DFF1846" s="401"/>
      <c r="DFG1846" s="401"/>
      <c r="DFH1846" s="401"/>
      <c r="DFI1846" s="401"/>
      <c r="DFJ1846" s="401"/>
      <c r="DFK1846" s="401"/>
      <c r="DFL1846" s="401"/>
      <c r="DFM1846" s="401"/>
      <c r="DFN1846" s="401"/>
      <c r="DFO1846" s="401"/>
      <c r="DFP1846" s="401"/>
      <c r="DFQ1846" s="401"/>
      <c r="DFR1846" s="401"/>
      <c r="DFS1846" s="401"/>
      <c r="DFT1846" s="401"/>
      <c r="DFU1846" s="401"/>
      <c r="DFV1846" s="401"/>
      <c r="DFW1846" s="401"/>
      <c r="DFX1846" s="401"/>
      <c r="DFY1846" s="401"/>
      <c r="DFZ1846" s="401"/>
      <c r="DGA1846" s="401"/>
      <c r="DGB1846" s="401"/>
      <c r="DGC1846" s="401"/>
      <c r="DGD1846" s="401"/>
      <c r="DGE1846" s="401"/>
      <c r="DGF1846" s="401"/>
      <c r="DGG1846" s="401"/>
      <c r="DGH1846" s="401"/>
      <c r="DGI1846" s="401"/>
      <c r="DGJ1846" s="401"/>
      <c r="DGK1846" s="401"/>
      <c r="DGL1846" s="401"/>
      <c r="DGM1846" s="401"/>
      <c r="DGN1846" s="401"/>
      <c r="DGO1846" s="401"/>
      <c r="DGP1846" s="401"/>
      <c r="DGQ1846" s="401"/>
      <c r="DGR1846" s="401"/>
      <c r="DGS1846" s="401"/>
      <c r="DGT1846" s="401"/>
      <c r="DGU1846" s="401"/>
      <c r="DGV1846" s="401"/>
      <c r="DGW1846" s="401"/>
      <c r="DGX1846" s="401"/>
      <c r="DGY1846" s="401"/>
      <c r="DGZ1846" s="401"/>
      <c r="DHA1846" s="401"/>
      <c r="DHB1846" s="401"/>
      <c r="DHC1846" s="401"/>
      <c r="DHD1846" s="401"/>
      <c r="DHE1846" s="401"/>
      <c r="DHF1846" s="401"/>
      <c r="DHG1846" s="401"/>
      <c r="DHH1846" s="401"/>
      <c r="DHI1846" s="401"/>
      <c r="DHJ1846" s="401"/>
      <c r="DHK1846" s="401"/>
      <c r="DHL1846" s="401"/>
      <c r="DHM1846" s="401"/>
      <c r="DHN1846" s="401"/>
      <c r="DHO1846" s="401"/>
      <c r="DHP1846" s="401"/>
      <c r="DHQ1846" s="401"/>
      <c r="DHR1846" s="401"/>
      <c r="DHS1846" s="401"/>
      <c r="DHT1846" s="401"/>
      <c r="DHU1846" s="401"/>
      <c r="DHV1846" s="401"/>
      <c r="DHW1846" s="401"/>
      <c r="DHX1846" s="401"/>
      <c r="DHY1846" s="401"/>
      <c r="DHZ1846" s="401"/>
      <c r="DIA1846" s="401"/>
      <c r="DIB1846" s="401"/>
      <c r="DIC1846" s="401"/>
      <c r="DID1846" s="401"/>
      <c r="DIE1846" s="401"/>
      <c r="DIF1846" s="401"/>
      <c r="DIG1846" s="401"/>
      <c r="DIH1846" s="401"/>
      <c r="DII1846" s="401"/>
      <c r="DIJ1846" s="401"/>
      <c r="DIK1846" s="401"/>
      <c r="DIL1846" s="401"/>
      <c r="DIM1846" s="401"/>
      <c r="DIN1846" s="401"/>
      <c r="DIO1846" s="401"/>
      <c r="DIP1846" s="401"/>
      <c r="DIQ1846" s="401"/>
      <c r="DIR1846" s="401"/>
      <c r="DIS1846" s="401"/>
      <c r="DIT1846" s="401"/>
      <c r="DIU1846" s="401"/>
      <c r="DIV1846" s="401"/>
      <c r="DIW1846" s="401"/>
      <c r="DIX1846" s="401"/>
      <c r="DIY1846" s="401"/>
      <c r="DIZ1846" s="401"/>
      <c r="DJA1846" s="401"/>
      <c r="DJB1846" s="401"/>
      <c r="DJC1846" s="401"/>
      <c r="DJD1846" s="401"/>
      <c r="DJE1846" s="401"/>
      <c r="DJF1846" s="401"/>
      <c r="DJG1846" s="401"/>
      <c r="DJH1846" s="401"/>
      <c r="DJI1846" s="401"/>
      <c r="DJJ1846" s="401"/>
      <c r="DJK1846" s="401"/>
      <c r="DJL1846" s="401"/>
      <c r="DJM1846" s="401"/>
      <c r="DJN1846" s="401"/>
      <c r="DJO1846" s="401"/>
      <c r="DJP1846" s="401"/>
      <c r="DJQ1846" s="401"/>
      <c r="DJR1846" s="401"/>
      <c r="DJS1846" s="401"/>
      <c r="DJT1846" s="401"/>
      <c r="DJU1846" s="401"/>
      <c r="DJV1846" s="401"/>
      <c r="DJW1846" s="401"/>
      <c r="DJX1846" s="401"/>
      <c r="DJY1846" s="401"/>
      <c r="DJZ1846" s="401"/>
      <c r="DKA1846" s="401"/>
      <c r="DKB1846" s="401"/>
      <c r="DKC1846" s="401"/>
      <c r="DKD1846" s="401"/>
      <c r="DKE1846" s="401"/>
      <c r="DKF1846" s="401"/>
      <c r="DKG1846" s="401"/>
      <c r="DKH1846" s="401"/>
      <c r="DKI1846" s="401"/>
      <c r="DKJ1846" s="401"/>
      <c r="DKK1846" s="401"/>
      <c r="DKL1846" s="401"/>
      <c r="DKM1846" s="401"/>
      <c r="DKN1846" s="401"/>
      <c r="DKO1846" s="401"/>
      <c r="DKP1846" s="401"/>
      <c r="DKQ1846" s="401"/>
      <c r="DKR1846" s="401"/>
      <c r="DKS1846" s="401"/>
      <c r="DKT1846" s="401"/>
      <c r="DKU1846" s="401"/>
      <c r="DKV1846" s="401"/>
      <c r="DKW1846" s="401"/>
      <c r="DKX1846" s="401"/>
      <c r="DKY1846" s="401"/>
      <c r="DKZ1846" s="401"/>
      <c r="DLA1846" s="401"/>
      <c r="DLB1846" s="401"/>
      <c r="DLC1846" s="401"/>
      <c r="DLD1846" s="401"/>
      <c r="DLE1846" s="401"/>
      <c r="DLF1846" s="401"/>
      <c r="DLG1846" s="401"/>
      <c r="DLH1846" s="401"/>
      <c r="DLI1846" s="401"/>
      <c r="DLJ1846" s="401"/>
      <c r="DLK1846" s="401"/>
      <c r="DLL1846" s="401"/>
      <c r="DLM1846" s="401"/>
      <c r="DLN1846" s="401"/>
      <c r="DLO1846" s="401"/>
      <c r="DLP1846" s="401"/>
      <c r="DLQ1846" s="401"/>
      <c r="DLR1846" s="401"/>
      <c r="DLS1846" s="401"/>
      <c r="DLT1846" s="401"/>
      <c r="DLU1846" s="401"/>
      <c r="DLV1846" s="401"/>
      <c r="DLW1846" s="401"/>
      <c r="DLX1846" s="401"/>
      <c r="DLY1846" s="401"/>
      <c r="DLZ1846" s="401"/>
      <c r="DMA1846" s="401"/>
      <c r="DMB1846" s="401"/>
      <c r="DMC1846" s="401"/>
      <c r="DMD1846" s="401"/>
      <c r="DME1846" s="401"/>
      <c r="DMF1846" s="401"/>
      <c r="DMG1846" s="401"/>
      <c r="DMH1846" s="401"/>
      <c r="DMI1846" s="401"/>
      <c r="DMJ1846" s="401"/>
      <c r="DMK1846" s="401"/>
      <c r="DML1846" s="401"/>
      <c r="DMM1846" s="401"/>
      <c r="DMN1846" s="401"/>
      <c r="DMO1846" s="401"/>
      <c r="DMP1846" s="401"/>
      <c r="DMQ1846" s="401"/>
      <c r="DMR1846" s="401"/>
      <c r="DMS1846" s="401"/>
      <c r="DMT1846" s="401"/>
      <c r="DMU1846" s="401"/>
      <c r="DMV1846" s="401"/>
      <c r="DMW1846" s="401"/>
      <c r="DMX1846" s="401"/>
      <c r="DMY1846" s="401"/>
      <c r="DMZ1846" s="401"/>
      <c r="DNA1846" s="401"/>
      <c r="DNB1846" s="401"/>
      <c r="DNC1846" s="401"/>
      <c r="DND1846" s="401"/>
      <c r="DNE1846" s="401"/>
      <c r="DNF1846" s="401"/>
      <c r="DNG1846" s="401"/>
      <c r="DNH1846" s="401"/>
      <c r="DNI1846" s="401"/>
      <c r="DNJ1846" s="401"/>
      <c r="DNK1846" s="401"/>
      <c r="DNL1846" s="401"/>
      <c r="DNM1846" s="401"/>
      <c r="DNN1846" s="401"/>
      <c r="DNO1846" s="401"/>
      <c r="DNP1846" s="401"/>
      <c r="DNQ1846" s="401"/>
      <c r="DNR1846" s="401"/>
      <c r="DNS1846" s="401"/>
      <c r="DNT1846" s="401"/>
      <c r="DNU1846" s="401"/>
      <c r="DNV1846" s="401"/>
      <c r="DNW1846" s="401"/>
      <c r="DNX1846" s="401"/>
      <c r="DNY1846" s="401"/>
      <c r="DNZ1846" s="401"/>
      <c r="DOA1846" s="401"/>
      <c r="DOB1846" s="401"/>
      <c r="DOC1846" s="401"/>
      <c r="DOD1846" s="401"/>
      <c r="DOE1846" s="401"/>
      <c r="DOF1846" s="401"/>
      <c r="DOG1846" s="401"/>
      <c r="DOH1846" s="401"/>
      <c r="DOI1846" s="401"/>
      <c r="DOJ1846" s="401"/>
      <c r="DOK1846" s="401"/>
      <c r="DOL1846" s="401"/>
      <c r="DOM1846" s="401"/>
      <c r="DON1846" s="401"/>
      <c r="DOO1846" s="401"/>
      <c r="DOP1846" s="401"/>
      <c r="DOQ1846" s="401"/>
      <c r="DOR1846" s="401"/>
      <c r="DOS1846" s="401"/>
      <c r="DOT1846" s="401"/>
      <c r="DOU1846" s="401"/>
      <c r="DOV1846" s="401"/>
      <c r="DOW1846" s="401"/>
      <c r="DOX1846" s="401"/>
      <c r="DOY1846" s="401"/>
      <c r="DOZ1846" s="401"/>
      <c r="DPA1846" s="401"/>
      <c r="DPB1846" s="401"/>
      <c r="DPC1846" s="401"/>
      <c r="DPD1846" s="401"/>
      <c r="DPE1846" s="401"/>
      <c r="DPF1846" s="401"/>
      <c r="DPG1846" s="401"/>
      <c r="DPH1846" s="401"/>
      <c r="DPI1846" s="401"/>
      <c r="DPJ1846" s="401"/>
      <c r="DPK1846" s="401"/>
      <c r="DPL1846" s="401"/>
      <c r="DPM1846" s="401"/>
      <c r="DPN1846" s="401"/>
      <c r="DPO1846" s="401"/>
      <c r="DPP1846" s="401"/>
      <c r="DPQ1846" s="401"/>
      <c r="DPR1846" s="401"/>
      <c r="DPS1846" s="401"/>
      <c r="DPT1846" s="401"/>
      <c r="DPU1846" s="401"/>
      <c r="DPV1846" s="401"/>
      <c r="DPW1846" s="401"/>
      <c r="DPX1846" s="401"/>
      <c r="DPY1846" s="401"/>
      <c r="DPZ1846" s="401"/>
      <c r="DQA1846" s="401"/>
      <c r="DQB1846" s="401"/>
      <c r="DQC1846" s="401"/>
      <c r="DQD1846" s="401"/>
      <c r="DQE1846" s="401"/>
      <c r="DQF1846" s="401"/>
      <c r="DQG1846" s="401"/>
      <c r="DQH1846" s="401"/>
      <c r="DQI1846" s="401"/>
      <c r="DQJ1846" s="401"/>
      <c r="DQK1846" s="401"/>
      <c r="DQL1846" s="401"/>
      <c r="DQM1846" s="401"/>
      <c r="DQN1846" s="401"/>
      <c r="DQO1846" s="401"/>
      <c r="DQP1846" s="401"/>
      <c r="DQQ1846" s="401"/>
      <c r="DQR1846" s="401"/>
      <c r="DQS1846" s="401"/>
      <c r="DQT1846" s="401"/>
      <c r="DQU1846" s="401"/>
      <c r="DQV1846" s="401"/>
      <c r="DQW1846" s="401"/>
      <c r="DQX1846" s="401"/>
      <c r="DQY1846" s="401"/>
      <c r="DQZ1846" s="401"/>
      <c r="DRA1846" s="401"/>
      <c r="DRB1846" s="401"/>
      <c r="DRC1846" s="401"/>
      <c r="DRD1846" s="401"/>
      <c r="DRE1846" s="401"/>
      <c r="DRF1846" s="401"/>
      <c r="DRG1846" s="401"/>
      <c r="DRH1846" s="401"/>
      <c r="DRI1846" s="401"/>
      <c r="DRJ1846" s="401"/>
      <c r="DRK1846" s="401"/>
      <c r="DRL1846" s="401"/>
      <c r="DRM1846" s="401"/>
      <c r="DRN1846" s="401"/>
      <c r="DRO1846" s="401"/>
      <c r="DRP1846" s="401"/>
      <c r="DRQ1846" s="401"/>
      <c r="DRR1846" s="401"/>
      <c r="DRS1846" s="401"/>
      <c r="DRT1846" s="401"/>
      <c r="DRU1846" s="401"/>
      <c r="DRV1846" s="401"/>
      <c r="DRW1846" s="401"/>
      <c r="DRX1846" s="401"/>
      <c r="DRY1846" s="401"/>
      <c r="DRZ1846" s="401"/>
      <c r="DSA1846" s="401"/>
      <c r="DSB1846" s="401"/>
      <c r="DSC1846" s="401"/>
      <c r="DSD1846" s="401"/>
      <c r="DSE1846" s="401"/>
      <c r="DSF1846" s="401"/>
      <c r="DSG1846" s="401"/>
      <c r="DSH1846" s="401"/>
      <c r="DSI1846" s="401"/>
      <c r="DSJ1846" s="401"/>
      <c r="DSK1846" s="401"/>
      <c r="DSL1846" s="401"/>
      <c r="DSM1846" s="401"/>
      <c r="DSN1846" s="401"/>
      <c r="DSO1846" s="401"/>
      <c r="DSP1846" s="401"/>
      <c r="DSQ1846" s="401"/>
      <c r="DSR1846" s="401"/>
      <c r="DSS1846" s="401"/>
      <c r="DST1846" s="401"/>
      <c r="DSU1846" s="401"/>
      <c r="DSV1846" s="401"/>
      <c r="DSW1846" s="401"/>
      <c r="DSX1846" s="401"/>
      <c r="DSY1846" s="401"/>
      <c r="DSZ1846" s="401"/>
      <c r="DTA1846" s="401"/>
      <c r="DTB1846" s="401"/>
      <c r="DTC1846" s="401"/>
      <c r="DTD1846" s="401"/>
      <c r="DTE1846" s="401"/>
      <c r="DTF1846" s="401"/>
      <c r="DTG1846" s="401"/>
      <c r="DTH1846" s="401"/>
      <c r="DTI1846" s="401"/>
      <c r="DTJ1846" s="401"/>
      <c r="DTK1846" s="401"/>
      <c r="DTL1846" s="401"/>
      <c r="DTM1846" s="401"/>
      <c r="DTN1846" s="401"/>
      <c r="DTO1846" s="401"/>
      <c r="DTP1846" s="401"/>
      <c r="DTQ1846" s="401"/>
      <c r="DTR1846" s="401"/>
      <c r="DTS1846" s="401"/>
      <c r="DTT1846" s="401"/>
      <c r="DTU1846" s="401"/>
      <c r="DTV1846" s="401"/>
      <c r="DTW1846" s="401"/>
      <c r="DTX1846" s="401"/>
      <c r="DTY1846" s="401"/>
      <c r="DTZ1846" s="401"/>
      <c r="DUA1846" s="401"/>
      <c r="DUB1846" s="401"/>
      <c r="DUC1846" s="401"/>
      <c r="DUD1846" s="401"/>
      <c r="DUE1846" s="401"/>
      <c r="DUF1846" s="401"/>
      <c r="DUG1846" s="401"/>
      <c r="DUH1846" s="401"/>
      <c r="DUI1846" s="401"/>
      <c r="DUJ1846" s="401"/>
      <c r="DUK1846" s="401"/>
      <c r="DUL1846" s="401"/>
      <c r="DUM1846" s="401"/>
      <c r="DUN1846" s="401"/>
      <c r="DUO1846" s="401"/>
      <c r="DUP1846" s="401"/>
      <c r="DUQ1846" s="401"/>
      <c r="DUR1846" s="401"/>
      <c r="DUS1846" s="401"/>
      <c r="DUT1846" s="401"/>
      <c r="DUU1846" s="401"/>
      <c r="DUV1846" s="401"/>
      <c r="DUW1846" s="401"/>
      <c r="DUX1846" s="401"/>
      <c r="DUY1846" s="401"/>
      <c r="DUZ1846" s="401"/>
      <c r="DVA1846" s="401"/>
      <c r="DVB1846" s="401"/>
      <c r="DVC1846" s="401"/>
      <c r="DVD1846" s="401"/>
      <c r="DVE1846" s="401"/>
      <c r="DVF1846" s="401"/>
      <c r="DVG1846" s="401"/>
      <c r="DVH1846" s="401"/>
      <c r="DVI1846" s="401"/>
      <c r="DVJ1846" s="401"/>
      <c r="DVK1846" s="401"/>
      <c r="DVL1846" s="401"/>
      <c r="DVM1846" s="401"/>
      <c r="DVN1846" s="401"/>
      <c r="DVO1846" s="401"/>
      <c r="DVP1846" s="401"/>
      <c r="DVQ1846" s="401"/>
      <c r="DVR1846" s="401"/>
      <c r="DVS1846" s="401"/>
      <c r="DVT1846" s="401"/>
      <c r="DVU1846" s="401"/>
      <c r="DVV1846" s="401"/>
      <c r="DVW1846" s="401"/>
      <c r="DVX1846" s="401"/>
      <c r="DVY1846" s="401"/>
      <c r="DVZ1846" s="401"/>
      <c r="DWA1846" s="401"/>
      <c r="DWB1846" s="401"/>
      <c r="DWC1846" s="401"/>
      <c r="DWD1846" s="401"/>
      <c r="DWE1846" s="401"/>
      <c r="DWF1846" s="401"/>
      <c r="DWG1846" s="401"/>
      <c r="DWH1846" s="401"/>
      <c r="DWI1846" s="401"/>
      <c r="DWJ1846" s="401"/>
      <c r="DWK1846" s="401"/>
      <c r="DWL1846" s="401"/>
      <c r="DWM1846" s="401"/>
      <c r="DWN1846" s="401"/>
      <c r="DWO1846" s="401"/>
      <c r="DWP1846" s="401"/>
      <c r="DWQ1846" s="401"/>
      <c r="DWR1846" s="401"/>
      <c r="DWS1846" s="401"/>
      <c r="DWT1846" s="401"/>
      <c r="DWU1846" s="401"/>
      <c r="DWV1846" s="401"/>
      <c r="DWW1846" s="401"/>
      <c r="DWX1846" s="401"/>
      <c r="DWY1846" s="401"/>
      <c r="DWZ1846" s="401"/>
      <c r="DXA1846" s="401"/>
      <c r="DXB1846" s="401"/>
      <c r="DXC1846" s="401"/>
      <c r="DXD1846" s="401"/>
      <c r="DXE1846" s="401"/>
      <c r="DXF1846" s="401"/>
      <c r="DXG1846" s="401"/>
      <c r="DXH1846" s="401"/>
      <c r="DXI1846" s="401"/>
      <c r="DXJ1846" s="401"/>
      <c r="DXK1846" s="401"/>
      <c r="DXL1846" s="401"/>
      <c r="DXM1846" s="401"/>
      <c r="DXN1846" s="401"/>
      <c r="DXO1846" s="401"/>
      <c r="DXP1846" s="401"/>
      <c r="DXQ1846" s="401"/>
      <c r="DXR1846" s="401"/>
      <c r="DXS1846" s="401"/>
      <c r="DXT1846" s="401"/>
      <c r="DXU1846" s="401"/>
      <c r="DXV1846" s="401"/>
      <c r="DXW1846" s="401"/>
      <c r="DXX1846" s="401"/>
      <c r="DXY1846" s="401"/>
      <c r="DXZ1846" s="401"/>
      <c r="DYA1846" s="401"/>
      <c r="DYB1846" s="401"/>
      <c r="DYC1846" s="401"/>
      <c r="DYD1846" s="401"/>
      <c r="DYE1846" s="401"/>
      <c r="DYF1846" s="401"/>
      <c r="DYG1846" s="401"/>
      <c r="DYH1846" s="401"/>
      <c r="DYI1846" s="401"/>
      <c r="DYJ1846" s="401"/>
      <c r="DYK1846" s="401"/>
      <c r="DYL1846" s="401"/>
      <c r="DYM1846" s="401"/>
      <c r="DYN1846" s="401"/>
      <c r="DYO1846" s="401"/>
      <c r="DYP1846" s="401"/>
      <c r="DYQ1846" s="401"/>
      <c r="DYR1846" s="401"/>
      <c r="DYS1846" s="401"/>
      <c r="DYT1846" s="401"/>
      <c r="DYU1846" s="401"/>
      <c r="DYV1846" s="401"/>
      <c r="DYW1846" s="401"/>
      <c r="DYX1846" s="401"/>
      <c r="DYY1846" s="401"/>
      <c r="DYZ1846" s="401"/>
      <c r="DZA1846" s="401"/>
      <c r="DZB1846" s="401"/>
      <c r="DZC1846" s="401"/>
      <c r="DZD1846" s="401"/>
      <c r="DZE1846" s="401"/>
      <c r="DZF1846" s="401"/>
      <c r="DZG1846" s="401"/>
      <c r="DZH1846" s="401"/>
      <c r="DZI1846" s="401"/>
      <c r="DZJ1846" s="401"/>
      <c r="DZK1846" s="401"/>
      <c r="DZL1846" s="401"/>
      <c r="DZM1846" s="401"/>
      <c r="DZN1846" s="401"/>
      <c r="DZO1846" s="401"/>
      <c r="DZP1846" s="401"/>
      <c r="DZQ1846" s="401"/>
      <c r="DZR1846" s="401"/>
      <c r="DZS1846" s="401"/>
      <c r="DZT1846" s="401"/>
      <c r="DZU1846" s="401"/>
      <c r="DZV1846" s="401"/>
      <c r="DZW1846" s="401"/>
      <c r="DZX1846" s="401"/>
      <c r="DZY1846" s="401"/>
      <c r="DZZ1846" s="401"/>
      <c r="EAA1846" s="401"/>
      <c r="EAB1846" s="401"/>
      <c r="EAC1846" s="401"/>
      <c r="EAD1846" s="401"/>
      <c r="EAE1846" s="401"/>
      <c r="EAF1846" s="401"/>
      <c r="EAG1846" s="401"/>
      <c r="EAH1846" s="401"/>
      <c r="EAI1846" s="401"/>
      <c r="EAJ1846" s="401"/>
      <c r="EAK1846" s="401"/>
      <c r="EAL1846" s="401"/>
      <c r="EAM1846" s="401"/>
      <c r="EAN1846" s="401"/>
      <c r="EAO1846" s="401"/>
      <c r="EAP1846" s="401"/>
      <c r="EAQ1846" s="401"/>
      <c r="EAR1846" s="401"/>
      <c r="EAS1846" s="401"/>
      <c r="EAT1846" s="401"/>
      <c r="EAU1846" s="401"/>
      <c r="EAV1846" s="401"/>
      <c r="EAW1846" s="401"/>
      <c r="EAX1846" s="401"/>
      <c r="EAY1846" s="401"/>
      <c r="EAZ1846" s="401"/>
      <c r="EBA1846" s="401"/>
      <c r="EBB1846" s="401"/>
      <c r="EBC1846" s="401"/>
      <c r="EBD1846" s="401"/>
      <c r="EBE1846" s="401"/>
      <c r="EBF1846" s="401"/>
      <c r="EBG1846" s="401"/>
      <c r="EBH1846" s="401"/>
      <c r="EBI1846" s="401"/>
      <c r="EBJ1846" s="401"/>
      <c r="EBK1846" s="401"/>
      <c r="EBL1846" s="401"/>
      <c r="EBM1846" s="401"/>
      <c r="EBN1846" s="401"/>
      <c r="EBO1846" s="401"/>
      <c r="EBP1846" s="401"/>
      <c r="EBQ1846" s="401"/>
      <c r="EBR1846" s="401"/>
      <c r="EBS1846" s="401"/>
      <c r="EBT1846" s="401"/>
      <c r="EBU1846" s="401"/>
      <c r="EBV1846" s="401"/>
      <c r="EBW1846" s="401"/>
      <c r="EBX1846" s="401"/>
      <c r="EBY1846" s="401"/>
      <c r="EBZ1846" s="401"/>
      <c r="ECA1846" s="401"/>
      <c r="ECB1846" s="401"/>
      <c r="ECC1846" s="401"/>
      <c r="ECD1846" s="401"/>
      <c r="ECE1846" s="401"/>
      <c r="ECF1846" s="401"/>
      <c r="ECG1846" s="401"/>
      <c r="ECH1846" s="401"/>
      <c r="ECI1846" s="401"/>
      <c r="ECJ1846" s="401"/>
      <c r="ECK1846" s="401"/>
      <c r="ECL1846" s="401"/>
      <c r="ECM1846" s="401"/>
      <c r="ECN1846" s="401"/>
      <c r="ECO1846" s="401"/>
      <c r="ECP1846" s="401"/>
      <c r="ECQ1846" s="401"/>
      <c r="ECR1846" s="401"/>
      <c r="ECS1846" s="401"/>
      <c r="ECT1846" s="401"/>
      <c r="ECU1846" s="401"/>
      <c r="ECV1846" s="401"/>
      <c r="ECW1846" s="401"/>
      <c r="ECX1846" s="401"/>
      <c r="ECY1846" s="401"/>
      <c r="ECZ1846" s="401"/>
      <c r="EDA1846" s="401"/>
      <c r="EDB1846" s="401"/>
      <c r="EDC1846" s="401"/>
      <c r="EDD1846" s="401"/>
      <c r="EDE1846" s="401"/>
      <c r="EDF1846" s="401"/>
      <c r="EDG1846" s="401"/>
      <c r="EDH1846" s="401"/>
      <c r="EDI1846" s="401"/>
      <c r="EDJ1846" s="401"/>
      <c r="EDK1846" s="401"/>
      <c r="EDL1846" s="401"/>
      <c r="EDM1846" s="401"/>
      <c r="EDN1846" s="401"/>
      <c r="EDO1846" s="401"/>
      <c r="EDP1846" s="401"/>
      <c r="EDQ1846" s="401"/>
      <c r="EDR1846" s="401"/>
      <c r="EDS1846" s="401"/>
      <c r="EDT1846" s="401"/>
      <c r="EDU1846" s="401"/>
      <c r="EDV1846" s="401"/>
      <c r="EDW1846" s="401"/>
      <c r="EDX1846" s="401"/>
      <c r="EDY1846" s="401"/>
      <c r="EDZ1846" s="401"/>
      <c r="EEA1846" s="401"/>
      <c r="EEB1846" s="401"/>
      <c r="EEC1846" s="401"/>
      <c r="EED1846" s="401"/>
      <c r="EEE1846" s="401"/>
      <c r="EEF1846" s="401"/>
      <c r="EEG1846" s="401"/>
      <c r="EEH1846" s="401"/>
      <c r="EEI1846" s="401"/>
      <c r="EEJ1846" s="401"/>
      <c r="EEK1846" s="401"/>
      <c r="EEL1846" s="401"/>
      <c r="EEM1846" s="401"/>
      <c r="EEN1846" s="401"/>
      <c r="EEO1846" s="401"/>
      <c r="EEP1846" s="401"/>
      <c r="EEQ1846" s="401"/>
      <c r="EER1846" s="401"/>
      <c r="EES1846" s="401"/>
      <c r="EET1846" s="401"/>
      <c r="EEU1846" s="401"/>
      <c r="EEV1846" s="401"/>
      <c r="EEW1846" s="401"/>
      <c r="EEX1846" s="401"/>
      <c r="EEY1846" s="401"/>
      <c r="EEZ1846" s="401"/>
      <c r="EFA1846" s="401"/>
      <c r="EFB1846" s="401"/>
      <c r="EFC1846" s="401"/>
      <c r="EFD1846" s="401"/>
      <c r="EFE1846" s="401"/>
      <c r="EFF1846" s="401"/>
      <c r="EFG1846" s="401"/>
      <c r="EFH1846" s="401"/>
      <c r="EFI1846" s="401"/>
      <c r="EFJ1846" s="401"/>
      <c r="EFK1846" s="401"/>
      <c r="EFL1846" s="401"/>
      <c r="EFM1846" s="401"/>
      <c r="EFN1846" s="401"/>
      <c r="EFO1846" s="401"/>
      <c r="EFP1846" s="401"/>
      <c r="EFQ1846" s="401"/>
      <c r="EFR1846" s="401"/>
      <c r="EFS1846" s="401"/>
      <c r="EFT1846" s="401"/>
      <c r="EFU1846" s="401"/>
      <c r="EFV1846" s="401"/>
      <c r="EFW1846" s="401"/>
      <c r="EFX1846" s="401"/>
      <c r="EFY1846" s="401"/>
      <c r="EFZ1846" s="401"/>
      <c r="EGA1846" s="401"/>
      <c r="EGB1846" s="401"/>
      <c r="EGC1846" s="401"/>
      <c r="EGD1846" s="401"/>
      <c r="EGE1846" s="401"/>
      <c r="EGF1846" s="401"/>
      <c r="EGG1846" s="401"/>
      <c r="EGH1846" s="401"/>
      <c r="EGI1846" s="401"/>
      <c r="EGJ1846" s="401"/>
      <c r="EGK1846" s="401"/>
      <c r="EGL1846" s="401"/>
      <c r="EGM1846" s="401"/>
      <c r="EGN1846" s="401"/>
      <c r="EGO1846" s="401"/>
      <c r="EGP1846" s="401"/>
      <c r="EGQ1846" s="401"/>
      <c r="EGR1846" s="401"/>
      <c r="EGS1846" s="401"/>
      <c r="EGT1846" s="401"/>
      <c r="EGU1846" s="401"/>
      <c r="EGV1846" s="401"/>
      <c r="EGW1846" s="401"/>
      <c r="EGX1846" s="401"/>
      <c r="EGY1846" s="401"/>
      <c r="EGZ1846" s="401"/>
      <c r="EHA1846" s="401"/>
      <c r="EHB1846" s="401"/>
      <c r="EHC1846" s="401"/>
      <c r="EHD1846" s="401"/>
      <c r="EHE1846" s="401"/>
      <c r="EHF1846" s="401"/>
      <c r="EHG1846" s="401"/>
      <c r="EHH1846" s="401"/>
      <c r="EHI1846" s="401"/>
      <c r="EHJ1846" s="401"/>
      <c r="EHK1846" s="401"/>
      <c r="EHL1846" s="401"/>
      <c r="EHM1846" s="401"/>
      <c r="EHN1846" s="401"/>
      <c r="EHO1846" s="401"/>
      <c r="EHP1846" s="401"/>
      <c r="EHQ1846" s="401"/>
      <c r="EHR1846" s="401"/>
      <c r="EHS1846" s="401"/>
      <c r="EHT1846" s="401"/>
      <c r="EHU1846" s="401"/>
      <c r="EHV1846" s="401"/>
      <c r="EHW1846" s="401"/>
      <c r="EHX1846" s="401"/>
      <c r="EHY1846" s="401"/>
      <c r="EHZ1846" s="401"/>
      <c r="EIA1846" s="401"/>
      <c r="EIB1846" s="401"/>
      <c r="EIC1846" s="401"/>
      <c r="EID1846" s="401"/>
      <c r="EIE1846" s="401"/>
      <c r="EIF1846" s="401"/>
      <c r="EIG1846" s="401"/>
      <c r="EIH1846" s="401"/>
      <c r="EII1846" s="401"/>
      <c r="EIJ1846" s="401"/>
      <c r="EIK1846" s="401"/>
      <c r="EIL1846" s="401"/>
      <c r="EIM1846" s="401"/>
      <c r="EIN1846" s="401"/>
      <c r="EIO1846" s="401"/>
      <c r="EIP1846" s="401"/>
      <c r="EIQ1846" s="401"/>
      <c r="EIR1846" s="401"/>
      <c r="EIS1846" s="401"/>
      <c r="EIT1846" s="401"/>
      <c r="EIU1846" s="401"/>
      <c r="EIV1846" s="401"/>
      <c r="EIW1846" s="401"/>
      <c r="EIX1846" s="401"/>
      <c r="EIY1846" s="401"/>
      <c r="EIZ1846" s="401"/>
      <c r="EJA1846" s="401"/>
      <c r="EJB1846" s="401"/>
      <c r="EJC1846" s="401"/>
      <c r="EJD1846" s="401"/>
      <c r="EJE1846" s="401"/>
      <c r="EJF1846" s="401"/>
      <c r="EJG1846" s="401"/>
      <c r="EJH1846" s="401"/>
      <c r="EJI1846" s="401"/>
      <c r="EJJ1846" s="401"/>
      <c r="EJK1846" s="401"/>
      <c r="EJL1846" s="401"/>
      <c r="EJM1846" s="401"/>
      <c r="EJN1846" s="401"/>
      <c r="EJO1846" s="401"/>
      <c r="EJP1846" s="401"/>
      <c r="EJQ1846" s="401"/>
      <c r="EJR1846" s="401"/>
      <c r="EJS1846" s="401"/>
      <c r="EJT1846" s="401"/>
      <c r="EJU1846" s="401"/>
      <c r="EJV1846" s="401"/>
      <c r="EJW1846" s="401"/>
      <c r="EJX1846" s="401"/>
      <c r="EJY1846" s="401"/>
      <c r="EJZ1846" s="401"/>
      <c r="EKA1846" s="401"/>
      <c r="EKB1846" s="401"/>
      <c r="EKC1846" s="401"/>
      <c r="EKD1846" s="401"/>
      <c r="EKE1846" s="401"/>
      <c r="EKF1846" s="401"/>
      <c r="EKG1846" s="401"/>
      <c r="EKH1846" s="401"/>
      <c r="EKI1846" s="401"/>
      <c r="EKJ1846" s="401"/>
      <c r="EKK1846" s="401"/>
      <c r="EKL1846" s="401"/>
      <c r="EKM1846" s="401"/>
      <c r="EKN1846" s="401"/>
      <c r="EKO1846" s="401"/>
      <c r="EKP1846" s="401"/>
      <c r="EKQ1846" s="401"/>
      <c r="EKR1846" s="401"/>
      <c r="EKS1846" s="401"/>
      <c r="EKT1846" s="401"/>
      <c r="EKU1846" s="401"/>
      <c r="EKV1846" s="401"/>
      <c r="EKW1846" s="401"/>
      <c r="EKX1846" s="401"/>
      <c r="EKY1846" s="401"/>
      <c r="EKZ1846" s="401"/>
      <c r="ELA1846" s="401"/>
      <c r="ELB1846" s="401"/>
      <c r="ELC1846" s="401"/>
      <c r="ELD1846" s="401"/>
      <c r="ELE1846" s="401"/>
      <c r="ELF1846" s="401"/>
      <c r="ELG1846" s="401"/>
      <c r="ELH1846" s="401"/>
      <c r="ELI1846" s="401"/>
      <c r="ELJ1846" s="401"/>
      <c r="ELK1846" s="401"/>
      <c r="ELL1846" s="401"/>
      <c r="ELM1846" s="401"/>
      <c r="ELN1846" s="401"/>
      <c r="ELO1846" s="401"/>
      <c r="ELP1846" s="401"/>
      <c r="ELQ1846" s="401"/>
      <c r="ELR1846" s="401"/>
      <c r="ELS1846" s="401"/>
      <c r="ELT1846" s="401"/>
      <c r="ELU1846" s="401"/>
      <c r="ELV1846" s="401"/>
      <c r="ELW1846" s="401"/>
      <c r="ELX1846" s="401"/>
      <c r="ELY1846" s="401"/>
      <c r="ELZ1846" s="401"/>
      <c r="EMA1846" s="401"/>
      <c r="EMB1846" s="401"/>
      <c r="EMC1846" s="401"/>
      <c r="EMD1846" s="401"/>
      <c r="EME1846" s="401"/>
      <c r="EMF1846" s="401"/>
      <c r="EMG1846" s="401"/>
      <c r="EMH1846" s="401"/>
      <c r="EMI1846" s="401"/>
      <c r="EMJ1846" s="401"/>
      <c r="EMK1846" s="401"/>
      <c r="EML1846" s="401"/>
      <c r="EMM1846" s="401"/>
      <c r="EMN1846" s="401"/>
      <c r="EMO1846" s="401"/>
      <c r="EMP1846" s="401"/>
      <c r="EMQ1846" s="401"/>
      <c r="EMR1846" s="401"/>
      <c r="EMS1846" s="401"/>
      <c r="EMT1846" s="401"/>
      <c r="EMU1846" s="401"/>
      <c r="EMV1846" s="401"/>
      <c r="EMW1846" s="401"/>
      <c r="EMX1846" s="401"/>
      <c r="EMY1846" s="401"/>
      <c r="EMZ1846" s="401"/>
      <c r="ENA1846" s="401"/>
      <c r="ENB1846" s="401"/>
      <c r="ENC1846" s="401"/>
      <c r="END1846" s="401"/>
      <c r="ENE1846" s="401"/>
      <c r="ENF1846" s="401"/>
      <c r="ENG1846" s="401"/>
      <c r="ENH1846" s="401"/>
      <c r="ENI1846" s="401"/>
      <c r="ENJ1846" s="401"/>
      <c r="ENK1846" s="401"/>
      <c r="ENL1846" s="401"/>
      <c r="ENM1846" s="401"/>
      <c r="ENN1846" s="401"/>
      <c r="ENO1846" s="401"/>
      <c r="ENP1846" s="401"/>
      <c r="ENQ1846" s="401"/>
      <c r="ENR1846" s="401"/>
      <c r="ENS1846" s="401"/>
      <c r="ENT1846" s="401"/>
      <c r="ENU1846" s="401"/>
      <c r="ENV1846" s="401"/>
      <c r="ENW1846" s="401"/>
      <c r="ENX1846" s="401"/>
      <c r="ENY1846" s="401"/>
      <c r="ENZ1846" s="401"/>
      <c r="EOA1846" s="401"/>
      <c r="EOB1846" s="401"/>
      <c r="EOC1846" s="401"/>
      <c r="EOD1846" s="401"/>
      <c r="EOE1846" s="401"/>
      <c r="EOF1846" s="401"/>
      <c r="EOG1846" s="401"/>
      <c r="EOH1846" s="401"/>
      <c r="EOI1846" s="401"/>
      <c r="EOJ1846" s="401"/>
      <c r="EOK1846" s="401"/>
      <c r="EOL1846" s="401"/>
      <c r="EOM1846" s="401"/>
      <c r="EON1846" s="401"/>
      <c r="EOO1846" s="401"/>
      <c r="EOP1846" s="401"/>
      <c r="EOQ1846" s="401"/>
      <c r="EOR1846" s="401"/>
      <c r="EOS1846" s="401"/>
      <c r="EOT1846" s="401"/>
      <c r="EOU1846" s="401"/>
      <c r="EOV1846" s="401"/>
      <c r="EOW1846" s="401"/>
      <c r="EOX1846" s="401"/>
      <c r="EOY1846" s="401"/>
      <c r="EOZ1846" s="401"/>
      <c r="EPA1846" s="401"/>
      <c r="EPB1846" s="401"/>
      <c r="EPC1846" s="401"/>
      <c r="EPD1846" s="401"/>
      <c r="EPE1846" s="401"/>
      <c r="EPF1846" s="401"/>
      <c r="EPG1846" s="401"/>
      <c r="EPH1846" s="401"/>
      <c r="EPI1846" s="401"/>
      <c r="EPJ1846" s="401"/>
      <c r="EPK1846" s="401"/>
      <c r="EPL1846" s="401"/>
      <c r="EPM1846" s="401"/>
      <c r="EPN1846" s="401"/>
      <c r="EPO1846" s="401"/>
      <c r="EPP1846" s="401"/>
      <c r="EPQ1846" s="401"/>
      <c r="EPR1846" s="401"/>
      <c r="EPS1846" s="401"/>
      <c r="EPT1846" s="401"/>
      <c r="EPU1846" s="401"/>
      <c r="EPV1846" s="401"/>
      <c r="EPW1846" s="401"/>
      <c r="EPX1846" s="401"/>
      <c r="EPY1846" s="401"/>
      <c r="EPZ1846" s="401"/>
      <c r="EQA1846" s="401"/>
      <c r="EQB1846" s="401"/>
      <c r="EQC1846" s="401"/>
      <c r="EQD1846" s="401"/>
      <c r="EQE1846" s="401"/>
      <c r="EQF1846" s="401"/>
      <c r="EQG1846" s="401"/>
      <c r="EQH1846" s="401"/>
      <c r="EQI1846" s="401"/>
      <c r="EQJ1846" s="401"/>
      <c r="EQK1846" s="401"/>
      <c r="EQL1846" s="401"/>
      <c r="EQM1846" s="401"/>
      <c r="EQN1846" s="401"/>
      <c r="EQO1846" s="401"/>
      <c r="EQP1846" s="401"/>
      <c r="EQQ1846" s="401"/>
      <c r="EQR1846" s="401"/>
      <c r="EQS1846" s="401"/>
      <c r="EQT1846" s="401"/>
      <c r="EQU1846" s="401"/>
      <c r="EQV1846" s="401"/>
      <c r="EQW1846" s="401"/>
      <c r="EQX1846" s="401"/>
      <c r="EQY1846" s="401"/>
      <c r="EQZ1846" s="401"/>
      <c r="ERA1846" s="401"/>
      <c r="ERB1846" s="401"/>
      <c r="ERC1846" s="401"/>
      <c r="ERD1846" s="401"/>
      <c r="ERE1846" s="401"/>
      <c r="ERF1846" s="401"/>
      <c r="ERG1846" s="401"/>
      <c r="ERH1846" s="401"/>
      <c r="ERI1846" s="401"/>
      <c r="ERJ1846" s="401"/>
      <c r="ERK1846" s="401"/>
      <c r="ERL1846" s="401"/>
      <c r="ERM1846" s="401"/>
      <c r="ERN1846" s="401"/>
      <c r="ERO1846" s="401"/>
      <c r="ERP1846" s="401"/>
      <c r="ERQ1846" s="401"/>
      <c r="ERR1846" s="401"/>
      <c r="ERS1846" s="401"/>
      <c r="ERT1846" s="401"/>
      <c r="ERU1846" s="401"/>
      <c r="ERV1846" s="401"/>
      <c r="ERW1846" s="401"/>
      <c r="ERX1846" s="401"/>
      <c r="ERY1846" s="401"/>
      <c r="ERZ1846" s="401"/>
      <c r="ESA1846" s="401"/>
      <c r="ESB1846" s="401"/>
      <c r="ESC1846" s="401"/>
      <c r="ESD1846" s="401"/>
      <c r="ESE1846" s="401"/>
      <c r="ESF1846" s="401"/>
      <c r="ESG1846" s="401"/>
      <c r="ESH1846" s="401"/>
      <c r="ESI1846" s="401"/>
      <c r="ESJ1846" s="401"/>
      <c r="ESK1846" s="401"/>
      <c r="ESL1846" s="401"/>
      <c r="ESM1846" s="401"/>
      <c r="ESN1846" s="401"/>
      <c r="ESO1846" s="401"/>
      <c r="ESP1846" s="401"/>
      <c r="ESQ1846" s="401"/>
      <c r="ESR1846" s="401"/>
      <c r="ESS1846" s="401"/>
      <c r="EST1846" s="401"/>
      <c r="ESU1846" s="401"/>
      <c r="ESV1846" s="401"/>
      <c r="ESW1846" s="401"/>
      <c r="ESX1846" s="401"/>
      <c r="ESY1846" s="401"/>
      <c r="ESZ1846" s="401"/>
      <c r="ETA1846" s="401"/>
      <c r="ETB1846" s="401"/>
      <c r="ETC1846" s="401"/>
      <c r="ETD1846" s="401"/>
      <c r="ETE1846" s="401"/>
      <c r="ETF1846" s="401"/>
      <c r="ETG1846" s="401"/>
      <c r="ETH1846" s="401"/>
      <c r="ETI1846" s="401"/>
      <c r="ETJ1846" s="401"/>
      <c r="ETK1846" s="401"/>
      <c r="ETL1846" s="401"/>
      <c r="ETM1846" s="401"/>
      <c r="ETN1846" s="401"/>
      <c r="ETO1846" s="401"/>
      <c r="ETP1846" s="401"/>
      <c r="ETQ1846" s="401"/>
      <c r="ETR1846" s="401"/>
      <c r="ETS1846" s="401"/>
      <c r="ETT1846" s="401"/>
      <c r="ETU1846" s="401"/>
      <c r="ETV1846" s="401"/>
      <c r="ETW1846" s="401"/>
      <c r="ETX1846" s="401"/>
      <c r="ETY1846" s="401"/>
      <c r="ETZ1846" s="401"/>
      <c r="EUA1846" s="401"/>
      <c r="EUB1846" s="401"/>
      <c r="EUC1846" s="401"/>
      <c r="EUD1846" s="401"/>
      <c r="EUE1846" s="401"/>
      <c r="EUF1846" s="401"/>
      <c r="EUG1846" s="401"/>
      <c r="EUH1846" s="401"/>
      <c r="EUI1846" s="401"/>
      <c r="EUJ1846" s="401"/>
      <c r="EUK1846" s="401"/>
      <c r="EUL1846" s="401"/>
      <c r="EUM1846" s="401"/>
      <c r="EUN1846" s="401"/>
      <c r="EUO1846" s="401"/>
      <c r="EUP1846" s="401"/>
      <c r="EUQ1846" s="401"/>
      <c r="EUR1846" s="401"/>
      <c r="EUS1846" s="401"/>
      <c r="EUT1846" s="401"/>
      <c r="EUU1846" s="401"/>
      <c r="EUV1846" s="401"/>
      <c r="EUW1846" s="401"/>
      <c r="EUX1846" s="401"/>
      <c r="EUY1846" s="401"/>
      <c r="EUZ1846" s="401"/>
      <c r="EVA1846" s="401"/>
      <c r="EVB1846" s="401"/>
      <c r="EVC1846" s="401"/>
      <c r="EVD1846" s="401"/>
      <c r="EVE1846" s="401"/>
      <c r="EVF1846" s="401"/>
      <c r="EVG1846" s="401"/>
      <c r="EVH1846" s="401"/>
      <c r="EVI1846" s="401"/>
      <c r="EVJ1846" s="401"/>
      <c r="EVK1846" s="401"/>
      <c r="EVL1846" s="401"/>
      <c r="EVM1846" s="401"/>
      <c r="EVN1846" s="401"/>
      <c r="EVO1846" s="401"/>
      <c r="EVP1846" s="401"/>
      <c r="EVQ1846" s="401"/>
      <c r="EVR1846" s="401"/>
      <c r="EVS1846" s="401"/>
      <c r="EVT1846" s="401"/>
      <c r="EVU1846" s="401"/>
      <c r="EVV1846" s="401"/>
      <c r="EVW1846" s="401"/>
      <c r="EVX1846" s="401"/>
      <c r="EVY1846" s="401"/>
      <c r="EVZ1846" s="401"/>
      <c r="EWA1846" s="401"/>
      <c r="EWB1846" s="401"/>
      <c r="EWC1846" s="401"/>
      <c r="EWD1846" s="401"/>
      <c r="EWE1846" s="401"/>
      <c r="EWF1846" s="401"/>
      <c r="EWG1846" s="401"/>
      <c r="EWH1846" s="401"/>
      <c r="EWI1846" s="401"/>
      <c r="EWJ1846" s="401"/>
      <c r="EWK1846" s="401"/>
      <c r="EWL1846" s="401"/>
      <c r="EWM1846" s="401"/>
      <c r="EWN1846" s="401"/>
      <c r="EWO1846" s="401"/>
      <c r="EWP1846" s="401"/>
      <c r="EWQ1846" s="401"/>
      <c r="EWR1846" s="401"/>
      <c r="EWS1846" s="401"/>
      <c r="EWT1846" s="401"/>
      <c r="EWU1846" s="401"/>
      <c r="EWV1846" s="401"/>
      <c r="EWW1846" s="401"/>
      <c r="EWX1846" s="401"/>
      <c r="EWY1846" s="401"/>
      <c r="EWZ1846" s="401"/>
      <c r="EXA1846" s="401"/>
      <c r="EXB1846" s="401"/>
      <c r="EXC1846" s="401"/>
      <c r="EXD1846" s="401"/>
      <c r="EXE1846" s="401"/>
      <c r="EXF1846" s="401"/>
      <c r="EXG1846" s="401"/>
      <c r="EXH1846" s="401"/>
      <c r="EXI1846" s="401"/>
      <c r="EXJ1846" s="401"/>
      <c r="EXK1846" s="401"/>
      <c r="EXL1846" s="401"/>
      <c r="EXM1846" s="401"/>
      <c r="EXN1846" s="401"/>
      <c r="EXO1846" s="401"/>
      <c r="EXP1846" s="401"/>
      <c r="EXQ1846" s="401"/>
      <c r="EXR1846" s="401"/>
      <c r="EXS1846" s="401"/>
      <c r="EXT1846" s="401"/>
      <c r="EXU1846" s="401"/>
      <c r="EXV1846" s="401"/>
      <c r="EXW1846" s="401"/>
      <c r="EXX1846" s="401"/>
      <c r="EXY1846" s="401"/>
      <c r="EXZ1846" s="401"/>
      <c r="EYA1846" s="401"/>
      <c r="EYB1846" s="401"/>
      <c r="EYC1846" s="401"/>
      <c r="EYD1846" s="401"/>
      <c r="EYE1846" s="401"/>
      <c r="EYF1846" s="401"/>
      <c r="EYG1846" s="401"/>
      <c r="EYH1846" s="401"/>
      <c r="EYI1846" s="401"/>
      <c r="EYJ1846" s="401"/>
      <c r="EYK1846" s="401"/>
      <c r="EYL1846" s="401"/>
      <c r="EYM1846" s="401"/>
      <c r="EYN1846" s="401"/>
      <c r="EYO1846" s="401"/>
      <c r="EYP1846" s="401"/>
      <c r="EYQ1846" s="401"/>
      <c r="EYR1846" s="401"/>
      <c r="EYS1846" s="401"/>
      <c r="EYT1846" s="401"/>
      <c r="EYU1846" s="401"/>
      <c r="EYV1846" s="401"/>
      <c r="EYW1846" s="401"/>
      <c r="EYX1846" s="401"/>
      <c r="EYY1846" s="401"/>
      <c r="EYZ1846" s="401"/>
      <c r="EZA1846" s="401"/>
      <c r="EZB1846" s="401"/>
      <c r="EZC1846" s="401"/>
      <c r="EZD1846" s="401"/>
      <c r="EZE1846" s="401"/>
      <c r="EZF1846" s="401"/>
      <c r="EZG1846" s="401"/>
      <c r="EZH1846" s="401"/>
      <c r="EZI1846" s="401"/>
      <c r="EZJ1846" s="401"/>
      <c r="EZK1846" s="401"/>
      <c r="EZL1846" s="401"/>
      <c r="EZM1846" s="401"/>
      <c r="EZN1846" s="401"/>
      <c r="EZO1846" s="401"/>
      <c r="EZP1846" s="401"/>
      <c r="EZQ1846" s="401"/>
      <c r="EZR1846" s="401"/>
      <c r="EZS1846" s="401"/>
      <c r="EZT1846" s="401"/>
      <c r="EZU1846" s="401"/>
      <c r="EZV1846" s="401"/>
      <c r="EZW1846" s="401"/>
      <c r="EZX1846" s="401"/>
      <c r="EZY1846" s="401"/>
      <c r="EZZ1846" s="401"/>
      <c r="FAA1846" s="401"/>
      <c r="FAB1846" s="401"/>
      <c r="FAC1846" s="401"/>
      <c r="FAD1846" s="401"/>
      <c r="FAE1846" s="401"/>
      <c r="FAF1846" s="401"/>
      <c r="FAG1846" s="401"/>
      <c r="FAH1846" s="401"/>
      <c r="FAI1846" s="401"/>
      <c r="FAJ1846" s="401"/>
      <c r="FAK1846" s="401"/>
      <c r="FAL1846" s="401"/>
      <c r="FAM1846" s="401"/>
      <c r="FAN1846" s="401"/>
      <c r="FAO1846" s="401"/>
      <c r="FAP1846" s="401"/>
      <c r="FAQ1846" s="401"/>
      <c r="FAR1846" s="401"/>
      <c r="FAS1846" s="401"/>
      <c r="FAT1846" s="401"/>
      <c r="FAU1846" s="401"/>
      <c r="FAV1846" s="401"/>
      <c r="FAW1846" s="401"/>
      <c r="FAX1846" s="401"/>
      <c r="FAY1846" s="401"/>
      <c r="FAZ1846" s="401"/>
      <c r="FBA1846" s="401"/>
      <c r="FBB1846" s="401"/>
      <c r="FBC1846" s="401"/>
      <c r="FBD1846" s="401"/>
      <c r="FBE1846" s="401"/>
      <c r="FBF1846" s="401"/>
      <c r="FBG1846" s="401"/>
      <c r="FBH1846" s="401"/>
      <c r="FBI1846" s="401"/>
      <c r="FBJ1846" s="401"/>
      <c r="FBK1846" s="401"/>
      <c r="FBL1846" s="401"/>
      <c r="FBM1846" s="401"/>
      <c r="FBN1846" s="401"/>
      <c r="FBO1846" s="401"/>
      <c r="FBP1846" s="401"/>
      <c r="FBQ1846" s="401"/>
      <c r="FBR1846" s="401"/>
      <c r="FBS1846" s="401"/>
      <c r="FBT1846" s="401"/>
      <c r="FBU1846" s="401"/>
      <c r="FBV1846" s="401"/>
      <c r="FBW1846" s="401"/>
      <c r="FBX1846" s="401"/>
      <c r="FBY1846" s="401"/>
      <c r="FBZ1846" s="401"/>
      <c r="FCA1846" s="401"/>
      <c r="FCB1846" s="401"/>
      <c r="FCC1846" s="401"/>
      <c r="FCD1846" s="401"/>
      <c r="FCE1846" s="401"/>
      <c r="FCF1846" s="401"/>
      <c r="FCG1846" s="401"/>
      <c r="FCH1846" s="401"/>
      <c r="FCI1846" s="401"/>
      <c r="FCJ1846" s="401"/>
      <c r="FCK1846" s="401"/>
      <c r="FCL1846" s="401"/>
      <c r="FCM1846" s="401"/>
      <c r="FCN1846" s="401"/>
      <c r="FCO1846" s="401"/>
      <c r="FCP1846" s="401"/>
      <c r="FCQ1846" s="401"/>
      <c r="FCR1846" s="401"/>
      <c r="FCS1846" s="401"/>
      <c r="FCT1846" s="401"/>
      <c r="FCU1846" s="401"/>
      <c r="FCV1846" s="401"/>
      <c r="FCW1846" s="401"/>
      <c r="FCX1846" s="401"/>
      <c r="FCY1846" s="401"/>
      <c r="FCZ1846" s="401"/>
      <c r="FDA1846" s="401"/>
      <c r="FDB1846" s="401"/>
      <c r="FDC1846" s="401"/>
      <c r="FDD1846" s="401"/>
      <c r="FDE1846" s="401"/>
      <c r="FDF1846" s="401"/>
      <c r="FDG1846" s="401"/>
      <c r="FDH1846" s="401"/>
      <c r="FDI1846" s="401"/>
      <c r="FDJ1846" s="401"/>
      <c r="FDK1846" s="401"/>
      <c r="FDL1846" s="401"/>
      <c r="FDM1846" s="401"/>
      <c r="FDN1846" s="401"/>
      <c r="FDO1846" s="401"/>
      <c r="FDP1846" s="401"/>
      <c r="FDQ1846" s="401"/>
      <c r="FDR1846" s="401"/>
      <c r="FDS1846" s="401"/>
      <c r="FDT1846" s="401"/>
      <c r="FDU1846" s="401"/>
      <c r="FDV1846" s="401"/>
      <c r="FDW1846" s="401"/>
      <c r="FDX1846" s="401"/>
      <c r="FDY1846" s="401"/>
      <c r="FDZ1846" s="401"/>
      <c r="FEA1846" s="401"/>
      <c r="FEB1846" s="401"/>
      <c r="FEC1846" s="401"/>
      <c r="FED1846" s="401"/>
      <c r="FEE1846" s="401"/>
      <c r="FEF1846" s="401"/>
      <c r="FEG1846" s="401"/>
      <c r="FEH1846" s="401"/>
      <c r="FEI1846" s="401"/>
      <c r="FEJ1846" s="401"/>
      <c r="FEK1846" s="401"/>
      <c r="FEL1846" s="401"/>
      <c r="FEM1846" s="401"/>
      <c r="FEN1846" s="401"/>
      <c r="FEO1846" s="401"/>
      <c r="FEP1846" s="401"/>
      <c r="FEQ1846" s="401"/>
      <c r="FER1846" s="401"/>
      <c r="FES1846" s="401"/>
      <c r="FET1846" s="401"/>
      <c r="FEU1846" s="401"/>
      <c r="FEV1846" s="401"/>
      <c r="FEW1846" s="401"/>
      <c r="FEX1846" s="401"/>
      <c r="FEY1846" s="401"/>
      <c r="FEZ1846" s="401"/>
      <c r="FFA1846" s="401"/>
      <c r="FFB1846" s="401"/>
      <c r="FFC1846" s="401"/>
      <c r="FFD1846" s="401"/>
      <c r="FFE1846" s="401"/>
      <c r="FFF1846" s="401"/>
      <c r="FFG1846" s="401"/>
      <c r="FFH1846" s="401"/>
      <c r="FFI1846" s="401"/>
      <c r="FFJ1846" s="401"/>
      <c r="FFK1846" s="401"/>
      <c r="FFL1846" s="401"/>
      <c r="FFM1846" s="401"/>
      <c r="FFN1846" s="401"/>
      <c r="FFO1846" s="401"/>
      <c r="FFP1846" s="401"/>
      <c r="FFQ1846" s="401"/>
      <c r="FFR1846" s="401"/>
      <c r="FFS1846" s="401"/>
      <c r="FFT1846" s="401"/>
      <c r="FFU1846" s="401"/>
      <c r="FFV1846" s="401"/>
      <c r="FFW1846" s="401"/>
      <c r="FFX1846" s="401"/>
      <c r="FFY1846" s="401"/>
      <c r="FFZ1846" s="401"/>
      <c r="FGA1846" s="401"/>
      <c r="FGB1846" s="401"/>
      <c r="FGC1846" s="401"/>
      <c r="FGD1846" s="401"/>
      <c r="FGE1846" s="401"/>
      <c r="FGF1846" s="401"/>
      <c r="FGG1846" s="401"/>
      <c r="FGH1846" s="401"/>
      <c r="FGI1846" s="401"/>
      <c r="FGJ1846" s="401"/>
      <c r="FGK1846" s="401"/>
      <c r="FGL1846" s="401"/>
      <c r="FGM1846" s="401"/>
      <c r="FGN1846" s="401"/>
      <c r="FGO1846" s="401"/>
      <c r="FGP1846" s="401"/>
      <c r="FGQ1846" s="401"/>
      <c r="FGR1846" s="401"/>
      <c r="FGS1846" s="401"/>
      <c r="FGT1846" s="401"/>
      <c r="FGU1846" s="401"/>
      <c r="FGV1846" s="401"/>
      <c r="FGW1846" s="401"/>
      <c r="FGX1846" s="401"/>
      <c r="FGY1846" s="401"/>
      <c r="FGZ1846" s="401"/>
      <c r="FHA1846" s="401"/>
      <c r="FHB1846" s="401"/>
      <c r="FHC1846" s="401"/>
      <c r="FHD1846" s="401"/>
      <c r="FHE1846" s="401"/>
      <c r="FHF1846" s="401"/>
      <c r="FHG1846" s="401"/>
      <c r="FHH1846" s="401"/>
      <c r="FHI1846" s="401"/>
      <c r="FHJ1846" s="401"/>
      <c r="FHK1846" s="401"/>
      <c r="FHL1846" s="401"/>
      <c r="FHM1846" s="401"/>
      <c r="FHN1846" s="401"/>
      <c r="FHO1846" s="401"/>
      <c r="FHP1846" s="401"/>
      <c r="FHQ1846" s="401"/>
      <c r="FHR1846" s="401"/>
      <c r="FHS1846" s="401"/>
      <c r="FHT1846" s="401"/>
      <c r="FHU1846" s="401"/>
      <c r="FHV1846" s="401"/>
      <c r="FHW1846" s="401"/>
      <c r="FHX1846" s="401"/>
      <c r="FHY1846" s="401"/>
      <c r="FHZ1846" s="401"/>
      <c r="FIA1846" s="401"/>
      <c r="FIB1846" s="401"/>
      <c r="FIC1846" s="401"/>
      <c r="FID1846" s="401"/>
      <c r="FIE1846" s="401"/>
      <c r="FIF1846" s="401"/>
      <c r="FIG1846" s="401"/>
      <c r="FIH1846" s="401"/>
      <c r="FII1846" s="401"/>
      <c r="FIJ1846" s="401"/>
      <c r="FIK1846" s="401"/>
      <c r="FIL1846" s="401"/>
      <c r="FIM1846" s="401"/>
      <c r="FIN1846" s="401"/>
      <c r="FIO1846" s="401"/>
      <c r="FIP1846" s="401"/>
      <c r="FIQ1846" s="401"/>
      <c r="FIR1846" s="401"/>
      <c r="FIS1846" s="401"/>
      <c r="FIT1846" s="401"/>
      <c r="FIU1846" s="401"/>
      <c r="FIV1846" s="401"/>
      <c r="FIW1846" s="401"/>
      <c r="FIX1846" s="401"/>
      <c r="FIY1846" s="401"/>
      <c r="FIZ1846" s="401"/>
      <c r="FJA1846" s="401"/>
      <c r="FJB1846" s="401"/>
      <c r="FJC1846" s="401"/>
      <c r="FJD1846" s="401"/>
      <c r="FJE1846" s="401"/>
      <c r="FJF1846" s="401"/>
      <c r="FJG1846" s="401"/>
      <c r="FJH1846" s="401"/>
      <c r="FJI1846" s="401"/>
      <c r="FJJ1846" s="401"/>
      <c r="FJK1846" s="401"/>
      <c r="FJL1846" s="401"/>
      <c r="FJM1846" s="401"/>
      <c r="FJN1846" s="401"/>
      <c r="FJO1846" s="401"/>
      <c r="FJP1846" s="401"/>
      <c r="FJQ1846" s="401"/>
      <c r="FJR1846" s="401"/>
      <c r="FJS1846" s="401"/>
      <c r="FJT1846" s="401"/>
      <c r="FJU1846" s="401"/>
      <c r="FJV1846" s="401"/>
      <c r="FJW1846" s="401"/>
      <c r="FJX1846" s="401"/>
      <c r="FJY1846" s="401"/>
      <c r="FJZ1846" s="401"/>
      <c r="FKA1846" s="401"/>
      <c r="FKB1846" s="401"/>
      <c r="FKC1846" s="401"/>
      <c r="FKD1846" s="401"/>
      <c r="FKE1846" s="401"/>
      <c r="FKF1846" s="401"/>
      <c r="FKG1846" s="401"/>
      <c r="FKH1846" s="401"/>
      <c r="FKI1846" s="401"/>
      <c r="FKJ1846" s="401"/>
      <c r="FKK1846" s="401"/>
      <c r="FKL1846" s="401"/>
      <c r="FKM1846" s="401"/>
      <c r="FKN1846" s="401"/>
      <c r="FKO1846" s="401"/>
      <c r="FKP1846" s="401"/>
      <c r="FKQ1846" s="401"/>
      <c r="FKR1846" s="401"/>
      <c r="FKS1846" s="401"/>
      <c r="FKT1846" s="401"/>
      <c r="FKU1846" s="401"/>
      <c r="FKV1846" s="401"/>
      <c r="FKW1846" s="401"/>
      <c r="FKX1846" s="401"/>
      <c r="FKY1846" s="401"/>
      <c r="FKZ1846" s="401"/>
      <c r="FLA1846" s="401"/>
      <c r="FLB1846" s="401"/>
      <c r="FLC1846" s="401"/>
      <c r="FLD1846" s="401"/>
      <c r="FLE1846" s="401"/>
      <c r="FLF1846" s="401"/>
      <c r="FLG1846" s="401"/>
      <c r="FLH1846" s="401"/>
      <c r="FLI1846" s="401"/>
      <c r="FLJ1846" s="401"/>
      <c r="FLK1846" s="401"/>
      <c r="FLL1846" s="401"/>
      <c r="FLM1846" s="401"/>
      <c r="FLN1846" s="401"/>
      <c r="FLO1846" s="401"/>
      <c r="FLP1846" s="401"/>
      <c r="FLQ1846" s="401"/>
      <c r="FLR1846" s="401"/>
      <c r="FLS1846" s="401"/>
      <c r="FLT1846" s="401"/>
      <c r="FLU1846" s="401"/>
      <c r="FLV1846" s="401"/>
      <c r="FLW1846" s="401"/>
      <c r="FLX1846" s="401"/>
      <c r="FLY1846" s="401"/>
      <c r="FLZ1846" s="401"/>
      <c r="FMA1846" s="401"/>
      <c r="FMB1846" s="401"/>
      <c r="FMC1846" s="401"/>
      <c r="FMD1846" s="401"/>
      <c r="FME1846" s="401"/>
      <c r="FMF1846" s="401"/>
      <c r="FMG1846" s="401"/>
      <c r="FMH1846" s="401"/>
      <c r="FMI1846" s="401"/>
      <c r="FMJ1846" s="401"/>
      <c r="FMK1846" s="401"/>
      <c r="FML1846" s="401"/>
      <c r="FMM1846" s="401"/>
      <c r="FMN1846" s="401"/>
      <c r="FMO1846" s="401"/>
      <c r="FMP1846" s="401"/>
      <c r="FMQ1846" s="401"/>
      <c r="FMR1846" s="401"/>
      <c r="FMS1846" s="401"/>
      <c r="FMT1846" s="401"/>
      <c r="FMU1846" s="401"/>
      <c r="FMV1846" s="401"/>
      <c r="FMW1846" s="401"/>
      <c r="FMX1846" s="401"/>
      <c r="FMY1846" s="401"/>
      <c r="FMZ1846" s="401"/>
      <c r="FNA1846" s="401"/>
      <c r="FNB1846" s="401"/>
      <c r="FNC1846" s="401"/>
      <c r="FND1846" s="401"/>
      <c r="FNE1846" s="401"/>
      <c r="FNF1846" s="401"/>
      <c r="FNG1846" s="401"/>
      <c r="FNH1846" s="401"/>
      <c r="FNI1846" s="401"/>
      <c r="FNJ1846" s="401"/>
      <c r="FNK1846" s="401"/>
      <c r="FNL1846" s="401"/>
      <c r="FNM1846" s="401"/>
      <c r="FNN1846" s="401"/>
      <c r="FNO1846" s="401"/>
      <c r="FNP1846" s="401"/>
      <c r="FNQ1846" s="401"/>
      <c r="FNR1846" s="401"/>
      <c r="FNS1846" s="401"/>
      <c r="FNT1846" s="401"/>
      <c r="FNU1846" s="401"/>
      <c r="FNV1846" s="401"/>
      <c r="FNW1846" s="401"/>
      <c r="FNX1846" s="401"/>
      <c r="FNY1846" s="401"/>
      <c r="FNZ1846" s="401"/>
      <c r="FOA1846" s="401"/>
      <c r="FOB1846" s="401"/>
      <c r="FOC1846" s="401"/>
      <c r="FOD1846" s="401"/>
      <c r="FOE1846" s="401"/>
      <c r="FOF1846" s="401"/>
      <c r="FOG1846" s="401"/>
      <c r="FOH1846" s="401"/>
      <c r="FOI1846" s="401"/>
      <c r="FOJ1846" s="401"/>
      <c r="FOK1846" s="401"/>
      <c r="FOL1846" s="401"/>
      <c r="FOM1846" s="401"/>
      <c r="FON1846" s="401"/>
      <c r="FOO1846" s="401"/>
      <c r="FOP1846" s="401"/>
      <c r="FOQ1846" s="401"/>
      <c r="FOR1846" s="401"/>
      <c r="FOS1846" s="401"/>
      <c r="FOT1846" s="401"/>
      <c r="FOU1846" s="401"/>
      <c r="FOV1846" s="401"/>
      <c r="FOW1846" s="401"/>
      <c r="FOX1846" s="401"/>
      <c r="FOY1846" s="401"/>
      <c r="FOZ1846" s="401"/>
      <c r="FPA1846" s="401"/>
      <c r="FPB1846" s="401"/>
      <c r="FPC1846" s="401"/>
      <c r="FPD1846" s="401"/>
      <c r="FPE1846" s="401"/>
      <c r="FPF1846" s="401"/>
      <c r="FPG1846" s="401"/>
      <c r="FPH1846" s="401"/>
      <c r="FPI1846" s="401"/>
      <c r="FPJ1846" s="401"/>
      <c r="FPK1846" s="401"/>
      <c r="FPL1846" s="401"/>
      <c r="FPM1846" s="401"/>
      <c r="FPN1846" s="401"/>
      <c r="FPO1846" s="401"/>
      <c r="FPP1846" s="401"/>
      <c r="FPQ1846" s="401"/>
      <c r="FPR1846" s="401"/>
      <c r="FPS1846" s="401"/>
      <c r="FPT1846" s="401"/>
      <c r="FPU1846" s="401"/>
      <c r="FPV1846" s="401"/>
      <c r="FPW1846" s="401"/>
      <c r="FPX1846" s="401"/>
      <c r="FPY1846" s="401"/>
      <c r="FPZ1846" s="401"/>
      <c r="FQA1846" s="401"/>
      <c r="FQB1846" s="401"/>
      <c r="FQC1846" s="401"/>
      <c r="FQD1846" s="401"/>
      <c r="FQE1846" s="401"/>
      <c r="FQF1846" s="401"/>
      <c r="FQG1846" s="401"/>
      <c r="FQH1846" s="401"/>
      <c r="FQI1846" s="401"/>
      <c r="FQJ1846" s="401"/>
      <c r="FQK1846" s="401"/>
      <c r="FQL1846" s="401"/>
      <c r="FQM1846" s="401"/>
      <c r="FQN1846" s="401"/>
      <c r="FQO1846" s="401"/>
      <c r="FQP1846" s="401"/>
      <c r="FQQ1846" s="401"/>
      <c r="FQR1846" s="401"/>
      <c r="FQS1846" s="401"/>
      <c r="FQT1846" s="401"/>
      <c r="FQU1846" s="401"/>
      <c r="FQV1846" s="401"/>
      <c r="FQW1846" s="401"/>
      <c r="FQX1846" s="401"/>
      <c r="FQY1846" s="401"/>
      <c r="FQZ1846" s="401"/>
      <c r="FRA1846" s="401"/>
      <c r="FRB1846" s="401"/>
      <c r="FRC1846" s="401"/>
      <c r="FRD1846" s="401"/>
      <c r="FRE1846" s="401"/>
      <c r="FRF1846" s="401"/>
      <c r="FRG1846" s="401"/>
      <c r="FRH1846" s="401"/>
      <c r="FRI1846" s="401"/>
      <c r="FRJ1846" s="401"/>
      <c r="FRK1846" s="401"/>
      <c r="FRL1846" s="401"/>
      <c r="FRM1846" s="401"/>
      <c r="FRN1846" s="401"/>
      <c r="FRO1846" s="401"/>
      <c r="FRP1846" s="401"/>
      <c r="FRQ1846" s="401"/>
      <c r="FRR1846" s="401"/>
      <c r="FRS1846" s="401"/>
      <c r="FRT1846" s="401"/>
      <c r="FRU1846" s="401"/>
      <c r="FRV1846" s="401"/>
      <c r="FRW1846" s="401"/>
      <c r="FRX1846" s="401"/>
      <c r="FRY1846" s="401"/>
      <c r="FRZ1846" s="401"/>
      <c r="FSA1846" s="401"/>
      <c r="FSB1846" s="401"/>
      <c r="FSC1846" s="401"/>
      <c r="FSD1846" s="401"/>
      <c r="FSE1846" s="401"/>
      <c r="FSF1846" s="401"/>
      <c r="FSG1846" s="401"/>
      <c r="FSH1846" s="401"/>
      <c r="FSI1846" s="401"/>
      <c r="FSJ1846" s="401"/>
      <c r="FSK1846" s="401"/>
      <c r="FSL1846" s="401"/>
      <c r="FSM1846" s="401"/>
      <c r="FSN1846" s="401"/>
      <c r="FSO1846" s="401"/>
      <c r="FSP1846" s="401"/>
      <c r="FSQ1846" s="401"/>
      <c r="FSR1846" s="401"/>
      <c r="FSS1846" s="401"/>
      <c r="FST1846" s="401"/>
      <c r="FSU1846" s="401"/>
      <c r="FSV1846" s="401"/>
      <c r="FSW1846" s="401"/>
      <c r="FSX1846" s="401"/>
      <c r="FSY1846" s="401"/>
      <c r="FSZ1846" s="401"/>
      <c r="FTA1846" s="401"/>
      <c r="FTB1846" s="401"/>
      <c r="FTC1846" s="401"/>
      <c r="FTD1846" s="401"/>
      <c r="FTE1846" s="401"/>
      <c r="FTF1846" s="401"/>
      <c r="FTG1846" s="401"/>
      <c r="FTH1846" s="401"/>
      <c r="FTI1846" s="401"/>
      <c r="FTJ1846" s="401"/>
      <c r="FTK1846" s="401"/>
      <c r="FTL1846" s="401"/>
      <c r="FTM1846" s="401"/>
      <c r="FTN1846" s="401"/>
      <c r="FTO1846" s="401"/>
      <c r="FTP1846" s="401"/>
      <c r="FTQ1846" s="401"/>
      <c r="FTR1846" s="401"/>
      <c r="FTS1846" s="401"/>
      <c r="FTT1846" s="401"/>
      <c r="FTU1846" s="401"/>
      <c r="FTV1846" s="401"/>
      <c r="FTW1846" s="401"/>
      <c r="FTX1846" s="401"/>
      <c r="FTY1846" s="401"/>
      <c r="FTZ1846" s="401"/>
      <c r="FUA1846" s="401"/>
      <c r="FUB1846" s="401"/>
      <c r="FUC1846" s="401"/>
      <c r="FUD1846" s="401"/>
      <c r="FUE1846" s="401"/>
      <c r="FUF1846" s="401"/>
      <c r="FUG1846" s="401"/>
      <c r="FUH1846" s="401"/>
      <c r="FUI1846" s="401"/>
      <c r="FUJ1846" s="401"/>
      <c r="FUK1846" s="401"/>
      <c r="FUL1846" s="401"/>
      <c r="FUM1846" s="401"/>
      <c r="FUN1846" s="401"/>
      <c r="FUO1846" s="401"/>
      <c r="FUP1846" s="401"/>
      <c r="FUQ1846" s="401"/>
      <c r="FUR1846" s="401"/>
      <c r="FUS1846" s="401"/>
      <c r="FUT1846" s="401"/>
      <c r="FUU1846" s="401"/>
      <c r="FUV1846" s="401"/>
      <c r="FUW1846" s="401"/>
      <c r="FUX1846" s="401"/>
      <c r="FUY1846" s="401"/>
      <c r="FUZ1846" s="401"/>
      <c r="FVA1846" s="401"/>
      <c r="FVB1846" s="401"/>
      <c r="FVC1846" s="401"/>
      <c r="FVD1846" s="401"/>
      <c r="FVE1846" s="401"/>
      <c r="FVF1846" s="401"/>
      <c r="FVG1846" s="401"/>
      <c r="FVH1846" s="401"/>
      <c r="FVI1846" s="401"/>
      <c r="FVJ1846" s="401"/>
      <c r="FVK1846" s="401"/>
      <c r="FVL1846" s="401"/>
      <c r="FVM1846" s="401"/>
      <c r="FVN1846" s="401"/>
      <c r="FVO1846" s="401"/>
      <c r="FVP1846" s="401"/>
      <c r="FVQ1846" s="401"/>
      <c r="FVR1846" s="401"/>
      <c r="FVS1846" s="401"/>
      <c r="FVT1846" s="401"/>
      <c r="FVU1846" s="401"/>
      <c r="FVV1846" s="401"/>
      <c r="FVW1846" s="401"/>
      <c r="FVX1846" s="401"/>
      <c r="FVY1846" s="401"/>
      <c r="FVZ1846" s="401"/>
      <c r="FWA1846" s="401"/>
      <c r="FWB1846" s="401"/>
      <c r="FWC1846" s="401"/>
      <c r="FWD1846" s="401"/>
      <c r="FWE1846" s="401"/>
      <c r="FWF1846" s="401"/>
      <c r="FWG1846" s="401"/>
      <c r="FWH1846" s="401"/>
      <c r="FWI1846" s="401"/>
      <c r="FWJ1846" s="401"/>
      <c r="FWK1846" s="401"/>
      <c r="FWL1846" s="401"/>
      <c r="FWM1846" s="401"/>
      <c r="FWN1846" s="401"/>
      <c r="FWO1846" s="401"/>
      <c r="FWP1846" s="401"/>
      <c r="FWQ1846" s="401"/>
      <c r="FWR1846" s="401"/>
      <c r="FWS1846" s="401"/>
      <c r="FWT1846" s="401"/>
      <c r="FWU1846" s="401"/>
      <c r="FWV1846" s="401"/>
      <c r="FWW1846" s="401"/>
      <c r="FWX1846" s="401"/>
      <c r="FWY1846" s="401"/>
      <c r="FWZ1846" s="401"/>
      <c r="FXA1846" s="401"/>
      <c r="FXB1846" s="401"/>
      <c r="FXC1846" s="401"/>
      <c r="FXD1846" s="401"/>
      <c r="FXE1846" s="401"/>
      <c r="FXF1846" s="401"/>
      <c r="FXG1846" s="401"/>
      <c r="FXH1846" s="401"/>
      <c r="FXI1846" s="401"/>
      <c r="FXJ1846" s="401"/>
      <c r="FXK1846" s="401"/>
      <c r="FXL1846" s="401"/>
      <c r="FXM1846" s="401"/>
      <c r="FXN1846" s="401"/>
      <c r="FXO1846" s="401"/>
      <c r="FXP1846" s="401"/>
      <c r="FXQ1846" s="401"/>
      <c r="FXR1846" s="401"/>
      <c r="FXS1846" s="401"/>
      <c r="FXT1846" s="401"/>
      <c r="FXU1846" s="401"/>
      <c r="FXV1846" s="401"/>
      <c r="FXW1846" s="401"/>
      <c r="FXX1846" s="401"/>
      <c r="FXY1846" s="401"/>
      <c r="FXZ1846" s="401"/>
      <c r="FYA1846" s="401"/>
      <c r="FYB1846" s="401"/>
      <c r="FYC1846" s="401"/>
      <c r="FYD1846" s="401"/>
      <c r="FYE1846" s="401"/>
      <c r="FYF1846" s="401"/>
      <c r="FYG1846" s="401"/>
      <c r="FYH1846" s="401"/>
      <c r="FYI1846" s="401"/>
      <c r="FYJ1846" s="401"/>
      <c r="FYK1846" s="401"/>
      <c r="FYL1846" s="401"/>
      <c r="FYM1846" s="401"/>
      <c r="FYN1846" s="401"/>
      <c r="FYO1846" s="401"/>
      <c r="FYP1846" s="401"/>
      <c r="FYQ1846" s="401"/>
      <c r="FYR1846" s="401"/>
      <c r="FYS1846" s="401"/>
      <c r="FYT1846" s="401"/>
      <c r="FYU1846" s="401"/>
      <c r="FYV1846" s="401"/>
      <c r="FYW1846" s="401"/>
      <c r="FYX1846" s="401"/>
      <c r="FYY1846" s="401"/>
      <c r="FYZ1846" s="401"/>
      <c r="FZA1846" s="401"/>
      <c r="FZB1846" s="401"/>
      <c r="FZC1846" s="401"/>
      <c r="FZD1846" s="401"/>
      <c r="FZE1846" s="401"/>
      <c r="FZF1846" s="401"/>
      <c r="FZG1846" s="401"/>
      <c r="FZH1846" s="401"/>
      <c r="FZI1846" s="401"/>
      <c r="FZJ1846" s="401"/>
      <c r="FZK1846" s="401"/>
      <c r="FZL1846" s="401"/>
      <c r="FZM1846" s="401"/>
      <c r="FZN1846" s="401"/>
      <c r="FZO1846" s="401"/>
      <c r="FZP1846" s="401"/>
      <c r="FZQ1846" s="401"/>
      <c r="FZR1846" s="401"/>
      <c r="FZS1846" s="401"/>
      <c r="FZT1846" s="401"/>
      <c r="FZU1846" s="401"/>
      <c r="FZV1846" s="401"/>
      <c r="FZW1846" s="401"/>
      <c r="FZX1846" s="401"/>
      <c r="FZY1846" s="401"/>
      <c r="FZZ1846" s="401"/>
      <c r="GAA1846" s="401"/>
      <c r="GAB1846" s="401"/>
      <c r="GAC1846" s="401"/>
      <c r="GAD1846" s="401"/>
      <c r="GAE1846" s="401"/>
      <c r="GAF1846" s="401"/>
      <c r="GAG1846" s="401"/>
      <c r="GAH1846" s="401"/>
      <c r="GAI1846" s="401"/>
      <c r="GAJ1846" s="401"/>
      <c r="GAK1846" s="401"/>
      <c r="GAL1846" s="401"/>
      <c r="GAM1846" s="401"/>
      <c r="GAN1846" s="401"/>
      <c r="GAO1846" s="401"/>
      <c r="GAP1846" s="401"/>
      <c r="GAQ1846" s="401"/>
      <c r="GAR1846" s="401"/>
      <c r="GAS1846" s="401"/>
      <c r="GAT1846" s="401"/>
      <c r="GAU1846" s="401"/>
      <c r="GAV1846" s="401"/>
      <c r="GAW1846" s="401"/>
      <c r="GAX1846" s="401"/>
      <c r="GAY1846" s="401"/>
      <c r="GAZ1846" s="401"/>
      <c r="GBA1846" s="401"/>
      <c r="GBB1846" s="401"/>
      <c r="GBC1846" s="401"/>
      <c r="GBD1846" s="401"/>
      <c r="GBE1846" s="401"/>
      <c r="GBF1846" s="401"/>
      <c r="GBG1846" s="401"/>
      <c r="GBH1846" s="401"/>
      <c r="GBI1846" s="401"/>
      <c r="GBJ1846" s="401"/>
      <c r="GBK1846" s="401"/>
      <c r="GBL1846" s="401"/>
      <c r="GBM1846" s="401"/>
      <c r="GBN1846" s="401"/>
      <c r="GBO1846" s="401"/>
      <c r="GBP1846" s="401"/>
      <c r="GBQ1846" s="401"/>
      <c r="GBR1846" s="401"/>
      <c r="GBS1846" s="401"/>
      <c r="GBT1846" s="401"/>
      <c r="GBU1846" s="401"/>
      <c r="GBV1846" s="401"/>
      <c r="GBW1846" s="401"/>
      <c r="GBX1846" s="401"/>
      <c r="GBY1846" s="401"/>
      <c r="GBZ1846" s="401"/>
      <c r="GCA1846" s="401"/>
      <c r="GCB1846" s="401"/>
      <c r="GCC1846" s="401"/>
      <c r="GCD1846" s="401"/>
      <c r="GCE1846" s="401"/>
      <c r="GCF1846" s="401"/>
      <c r="GCG1846" s="401"/>
      <c r="GCH1846" s="401"/>
      <c r="GCI1846" s="401"/>
      <c r="GCJ1846" s="401"/>
      <c r="GCK1846" s="401"/>
      <c r="GCL1846" s="401"/>
      <c r="GCM1846" s="401"/>
      <c r="GCN1846" s="401"/>
      <c r="GCO1846" s="401"/>
      <c r="GCP1846" s="401"/>
      <c r="GCQ1846" s="401"/>
      <c r="GCR1846" s="401"/>
      <c r="GCS1846" s="401"/>
      <c r="GCT1846" s="401"/>
      <c r="GCU1846" s="401"/>
      <c r="GCV1846" s="401"/>
      <c r="GCW1846" s="401"/>
      <c r="GCX1846" s="401"/>
      <c r="GCY1846" s="401"/>
      <c r="GCZ1846" s="401"/>
      <c r="GDA1846" s="401"/>
      <c r="GDB1846" s="401"/>
      <c r="GDC1846" s="401"/>
      <c r="GDD1846" s="401"/>
      <c r="GDE1846" s="401"/>
      <c r="GDF1846" s="401"/>
      <c r="GDG1846" s="401"/>
      <c r="GDH1846" s="401"/>
      <c r="GDI1846" s="401"/>
      <c r="GDJ1846" s="401"/>
      <c r="GDK1846" s="401"/>
      <c r="GDL1846" s="401"/>
      <c r="GDM1846" s="401"/>
      <c r="GDN1846" s="401"/>
      <c r="GDO1846" s="401"/>
      <c r="GDP1846" s="401"/>
      <c r="GDQ1846" s="401"/>
      <c r="GDR1846" s="401"/>
      <c r="GDS1846" s="401"/>
      <c r="GDT1846" s="401"/>
      <c r="GDU1846" s="401"/>
      <c r="GDV1846" s="401"/>
      <c r="GDW1846" s="401"/>
      <c r="GDX1846" s="401"/>
      <c r="GDY1846" s="401"/>
      <c r="GDZ1846" s="401"/>
      <c r="GEA1846" s="401"/>
      <c r="GEB1846" s="401"/>
      <c r="GEC1846" s="401"/>
      <c r="GED1846" s="401"/>
      <c r="GEE1846" s="401"/>
      <c r="GEF1846" s="401"/>
      <c r="GEG1846" s="401"/>
      <c r="GEH1846" s="401"/>
      <c r="GEI1846" s="401"/>
      <c r="GEJ1846" s="401"/>
      <c r="GEK1846" s="401"/>
      <c r="GEL1846" s="401"/>
      <c r="GEM1846" s="401"/>
      <c r="GEN1846" s="401"/>
      <c r="GEO1846" s="401"/>
      <c r="GEP1846" s="401"/>
      <c r="GEQ1846" s="401"/>
      <c r="GER1846" s="401"/>
      <c r="GES1846" s="401"/>
      <c r="GET1846" s="401"/>
      <c r="GEU1846" s="401"/>
      <c r="GEV1846" s="401"/>
      <c r="GEW1846" s="401"/>
      <c r="GEX1846" s="401"/>
      <c r="GEY1846" s="401"/>
      <c r="GEZ1846" s="401"/>
      <c r="GFA1846" s="401"/>
      <c r="GFB1846" s="401"/>
      <c r="GFC1846" s="401"/>
      <c r="GFD1846" s="401"/>
      <c r="GFE1846" s="401"/>
      <c r="GFF1846" s="401"/>
      <c r="GFG1846" s="401"/>
      <c r="GFH1846" s="401"/>
      <c r="GFI1846" s="401"/>
      <c r="GFJ1846" s="401"/>
      <c r="GFK1846" s="401"/>
      <c r="GFL1846" s="401"/>
      <c r="GFM1846" s="401"/>
      <c r="GFN1846" s="401"/>
      <c r="GFO1846" s="401"/>
      <c r="GFP1846" s="401"/>
      <c r="GFQ1846" s="401"/>
      <c r="GFR1846" s="401"/>
      <c r="GFS1846" s="401"/>
      <c r="GFT1846" s="401"/>
      <c r="GFU1846" s="401"/>
      <c r="GFV1846" s="401"/>
      <c r="GFW1846" s="401"/>
      <c r="GFX1846" s="401"/>
      <c r="GFY1846" s="401"/>
      <c r="GFZ1846" s="401"/>
      <c r="GGA1846" s="401"/>
      <c r="GGB1846" s="401"/>
      <c r="GGC1846" s="401"/>
      <c r="GGD1846" s="401"/>
      <c r="GGE1846" s="401"/>
      <c r="GGF1846" s="401"/>
      <c r="GGG1846" s="401"/>
      <c r="GGH1846" s="401"/>
      <c r="GGI1846" s="401"/>
      <c r="GGJ1846" s="401"/>
      <c r="GGK1846" s="401"/>
      <c r="GGL1846" s="401"/>
      <c r="GGM1846" s="401"/>
      <c r="GGN1846" s="401"/>
      <c r="GGO1846" s="401"/>
      <c r="GGP1846" s="401"/>
      <c r="GGQ1846" s="401"/>
      <c r="GGR1846" s="401"/>
      <c r="GGS1846" s="401"/>
      <c r="GGT1846" s="401"/>
      <c r="GGU1846" s="401"/>
      <c r="GGV1846" s="401"/>
      <c r="GGW1846" s="401"/>
      <c r="GGX1846" s="401"/>
      <c r="GGY1846" s="401"/>
      <c r="GGZ1846" s="401"/>
      <c r="GHA1846" s="401"/>
      <c r="GHB1846" s="401"/>
      <c r="GHC1846" s="401"/>
      <c r="GHD1846" s="401"/>
      <c r="GHE1846" s="401"/>
      <c r="GHF1846" s="401"/>
      <c r="GHG1846" s="401"/>
      <c r="GHH1846" s="401"/>
      <c r="GHI1846" s="401"/>
      <c r="GHJ1846" s="401"/>
      <c r="GHK1846" s="401"/>
      <c r="GHL1846" s="401"/>
      <c r="GHM1846" s="401"/>
      <c r="GHN1846" s="401"/>
      <c r="GHO1846" s="401"/>
      <c r="GHP1846" s="401"/>
      <c r="GHQ1846" s="401"/>
      <c r="GHR1846" s="401"/>
      <c r="GHS1846" s="401"/>
      <c r="GHT1846" s="401"/>
      <c r="GHU1846" s="401"/>
      <c r="GHV1846" s="401"/>
      <c r="GHW1846" s="401"/>
      <c r="GHX1846" s="401"/>
      <c r="GHY1846" s="401"/>
      <c r="GHZ1846" s="401"/>
      <c r="GIA1846" s="401"/>
      <c r="GIB1846" s="401"/>
      <c r="GIC1846" s="401"/>
      <c r="GID1846" s="401"/>
      <c r="GIE1846" s="401"/>
      <c r="GIF1846" s="401"/>
      <c r="GIG1846" s="401"/>
      <c r="GIH1846" s="401"/>
      <c r="GII1846" s="401"/>
      <c r="GIJ1846" s="401"/>
      <c r="GIK1846" s="401"/>
      <c r="GIL1846" s="401"/>
      <c r="GIM1846" s="401"/>
      <c r="GIN1846" s="401"/>
      <c r="GIO1846" s="401"/>
      <c r="GIP1846" s="401"/>
      <c r="GIQ1846" s="401"/>
      <c r="GIR1846" s="401"/>
      <c r="GIS1846" s="401"/>
      <c r="GIT1846" s="401"/>
      <c r="GIU1846" s="401"/>
      <c r="GIV1846" s="401"/>
      <c r="GIW1846" s="401"/>
      <c r="GIX1846" s="401"/>
      <c r="GIY1846" s="401"/>
      <c r="GIZ1846" s="401"/>
      <c r="GJA1846" s="401"/>
      <c r="GJB1846" s="401"/>
      <c r="GJC1846" s="401"/>
      <c r="GJD1846" s="401"/>
      <c r="GJE1846" s="401"/>
      <c r="GJF1846" s="401"/>
      <c r="GJG1846" s="401"/>
      <c r="GJH1846" s="401"/>
      <c r="GJI1846" s="401"/>
      <c r="GJJ1846" s="401"/>
      <c r="GJK1846" s="401"/>
      <c r="GJL1846" s="401"/>
      <c r="GJM1846" s="401"/>
      <c r="GJN1846" s="401"/>
      <c r="GJO1846" s="401"/>
      <c r="GJP1846" s="401"/>
      <c r="GJQ1846" s="401"/>
      <c r="GJR1846" s="401"/>
      <c r="GJS1846" s="401"/>
      <c r="GJT1846" s="401"/>
      <c r="GJU1846" s="401"/>
      <c r="GJV1846" s="401"/>
      <c r="GJW1846" s="401"/>
      <c r="GJX1846" s="401"/>
      <c r="GJY1846" s="401"/>
      <c r="GJZ1846" s="401"/>
      <c r="GKA1846" s="401"/>
      <c r="GKB1846" s="401"/>
      <c r="GKC1846" s="401"/>
      <c r="GKD1846" s="401"/>
      <c r="GKE1846" s="401"/>
      <c r="GKF1846" s="401"/>
      <c r="GKG1846" s="401"/>
      <c r="GKH1846" s="401"/>
      <c r="GKI1846" s="401"/>
      <c r="GKJ1846" s="401"/>
      <c r="GKK1846" s="401"/>
      <c r="GKL1846" s="401"/>
      <c r="GKM1846" s="401"/>
      <c r="GKN1846" s="401"/>
      <c r="GKO1846" s="401"/>
      <c r="GKP1846" s="401"/>
      <c r="GKQ1846" s="401"/>
      <c r="GKR1846" s="401"/>
      <c r="GKS1846" s="401"/>
      <c r="GKT1846" s="401"/>
      <c r="GKU1846" s="401"/>
      <c r="GKV1846" s="401"/>
      <c r="GKW1846" s="401"/>
      <c r="GKX1846" s="401"/>
      <c r="GKY1846" s="401"/>
      <c r="GKZ1846" s="401"/>
      <c r="GLA1846" s="401"/>
      <c r="GLB1846" s="401"/>
      <c r="GLC1846" s="401"/>
      <c r="GLD1846" s="401"/>
      <c r="GLE1846" s="401"/>
      <c r="GLF1846" s="401"/>
      <c r="GLG1846" s="401"/>
      <c r="GLH1846" s="401"/>
      <c r="GLI1846" s="401"/>
      <c r="GLJ1846" s="401"/>
      <c r="GLK1846" s="401"/>
      <c r="GLL1846" s="401"/>
      <c r="GLM1846" s="401"/>
      <c r="GLN1846" s="401"/>
      <c r="GLO1846" s="401"/>
      <c r="GLP1846" s="401"/>
      <c r="GLQ1846" s="401"/>
      <c r="GLR1846" s="401"/>
      <c r="GLS1846" s="401"/>
      <c r="GLT1846" s="401"/>
      <c r="GLU1846" s="401"/>
      <c r="GLV1846" s="401"/>
      <c r="GLW1846" s="401"/>
      <c r="GLX1846" s="401"/>
      <c r="GLY1846" s="401"/>
      <c r="GLZ1846" s="401"/>
      <c r="GMA1846" s="401"/>
      <c r="GMB1846" s="401"/>
      <c r="GMC1846" s="401"/>
      <c r="GMD1846" s="401"/>
      <c r="GME1846" s="401"/>
      <c r="GMF1846" s="401"/>
      <c r="GMG1846" s="401"/>
      <c r="GMH1846" s="401"/>
      <c r="GMI1846" s="401"/>
      <c r="GMJ1846" s="401"/>
      <c r="GMK1846" s="401"/>
      <c r="GML1846" s="401"/>
      <c r="GMM1846" s="401"/>
      <c r="GMN1846" s="401"/>
      <c r="GMO1846" s="401"/>
      <c r="GMP1846" s="401"/>
      <c r="GMQ1846" s="401"/>
      <c r="GMR1846" s="401"/>
      <c r="GMS1846" s="401"/>
      <c r="GMT1846" s="401"/>
      <c r="GMU1846" s="401"/>
      <c r="GMV1846" s="401"/>
      <c r="GMW1846" s="401"/>
      <c r="GMX1846" s="401"/>
      <c r="GMY1846" s="401"/>
      <c r="GMZ1846" s="401"/>
      <c r="GNA1846" s="401"/>
      <c r="GNB1846" s="401"/>
      <c r="GNC1846" s="401"/>
      <c r="GND1846" s="401"/>
      <c r="GNE1846" s="401"/>
      <c r="GNF1846" s="401"/>
      <c r="GNG1846" s="401"/>
      <c r="GNH1846" s="401"/>
      <c r="GNI1846" s="401"/>
      <c r="GNJ1846" s="401"/>
      <c r="GNK1846" s="401"/>
      <c r="GNL1846" s="401"/>
      <c r="GNM1846" s="401"/>
      <c r="GNN1846" s="401"/>
      <c r="GNO1846" s="401"/>
      <c r="GNP1846" s="401"/>
      <c r="GNQ1846" s="401"/>
      <c r="GNR1846" s="401"/>
      <c r="GNS1846" s="401"/>
      <c r="GNT1846" s="401"/>
      <c r="GNU1846" s="401"/>
      <c r="GNV1846" s="401"/>
      <c r="GNW1846" s="401"/>
      <c r="GNX1846" s="401"/>
      <c r="GNY1846" s="401"/>
      <c r="GNZ1846" s="401"/>
      <c r="GOA1846" s="401"/>
      <c r="GOB1846" s="401"/>
      <c r="GOC1846" s="401"/>
      <c r="GOD1846" s="401"/>
      <c r="GOE1846" s="401"/>
      <c r="GOF1846" s="401"/>
      <c r="GOG1846" s="401"/>
      <c r="GOH1846" s="401"/>
      <c r="GOI1846" s="401"/>
      <c r="GOJ1846" s="401"/>
      <c r="GOK1846" s="401"/>
      <c r="GOL1846" s="401"/>
      <c r="GOM1846" s="401"/>
      <c r="GON1846" s="401"/>
      <c r="GOO1846" s="401"/>
      <c r="GOP1846" s="401"/>
      <c r="GOQ1846" s="401"/>
      <c r="GOR1846" s="401"/>
      <c r="GOS1846" s="401"/>
      <c r="GOT1846" s="401"/>
      <c r="GOU1846" s="401"/>
      <c r="GOV1846" s="401"/>
      <c r="GOW1846" s="401"/>
      <c r="GOX1846" s="401"/>
      <c r="GOY1846" s="401"/>
      <c r="GOZ1846" s="401"/>
      <c r="GPA1846" s="401"/>
      <c r="GPB1846" s="401"/>
      <c r="GPC1846" s="401"/>
      <c r="GPD1846" s="401"/>
      <c r="GPE1846" s="401"/>
      <c r="GPF1846" s="401"/>
      <c r="GPG1846" s="401"/>
      <c r="GPH1846" s="401"/>
      <c r="GPI1846" s="401"/>
      <c r="GPJ1846" s="401"/>
      <c r="GPK1846" s="401"/>
      <c r="GPL1846" s="401"/>
      <c r="GPM1846" s="401"/>
      <c r="GPN1846" s="401"/>
      <c r="GPO1846" s="401"/>
      <c r="GPP1846" s="401"/>
      <c r="GPQ1846" s="401"/>
      <c r="GPR1846" s="401"/>
      <c r="GPS1846" s="401"/>
      <c r="GPT1846" s="401"/>
      <c r="GPU1846" s="401"/>
      <c r="GPV1846" s="401"/>
      <c r="GPW1846" s="401"/>
      <c r="GPX1846" s="401"/>
      <c r="GPY1846" s="401"/>
      <c r="GPZ1846" s="401"/>
      <c r="GQA1846" s="401"/>
      <c r="GQB1846" s="401"/>
      <c r="GQC1846" s="401"/>
      <c r="GQD1846" s="401"/>
      <c r="GQE1846" s="401"/>
      <c r="GQF1846" s="401"/>
      <c r="GQG1846" s="401"/>
      <c r="GQH1846" s="401"/>
      <c r="GQI1846" s="401"/>
      <c r="GQJ1846" s="401"/>
      <c r="GQK1846" s="401"/>
      <c r="GQL1846" s="401"/>
      <c r="GQM1846" s="401"/>
      <c r="GQN1846" s="401"/>
      <c r="GQO1846" s="401"/>
      <c r="GQP1846" s="401"/>
      <c r="GQQ1846" s="401"/>
      <c r="GQR1846" s="401"/>
      <c r="GQS1846" s="401"/>
      <c r="GQT1846" s="401"/>
      <c r="GQU1846" s="401"/>
      <c r="GQV1846" s="401"/>
      <c r="GQW1846" s="401"/>
      <c r="GQX1846" s="401"/>
      <c r="GQY1846" s="401"/>
      <c r="GQZ1846" s="401"/>
      <c r="GRA1846" s="401"/>
      <c r="GRB1846" s="401"/>
      <c r="GRC1846" s="401"/>
      <c r="GRD1846" s="401"/>
      <c r="GRE1846" s="401"/>
      <c r="GRF1846" s="401"/>
      <c r="GRG1846" s="401"/>
      <c r="GRH1846" s="401"/>
      <c r="GRI1846" s="401"/>
      <c r="GRJ1846" s="401"/>
      <c r="GRK1846" s="401"/>
      <c r="GRL1846" s="401"/>
      <c r="GRM1846" s="401"/>
      <c r="GRN1846" s="401"/>
      <c r="GRO1846" s="401"/>
      <c r="GRP1846" s="401"/>
      <c r="GRQ1846" s="401"/>
      <c r="GRR1846" s="401"/>
      <c r="GRS1846" s="401"/>
      <c r="GRT1846" s="401"/>
      <c r="GRU1846" s="401"/>
      <c r="GRV1846" s="401"/>
      <c r="GRW1846" s="401"/>
      <c r="GRX1846" s="401"/>
      <c r="GRY1846" s="401"/>
      <c r="GRZ1846" s="401"/>
      <c r="GSA1846" s="401"/>
      <c r="GSB1846" s="401"/>
      <c r="GSC1846" s="401"/>
      <c r="GSD1846" s="401"/>
      <c r="GSE1846" s="401"/>
      <c r="GSF1846" s="401"/>
      <c r="GSG1846" s="401"/>
      <c r="GSH1846" s="401"/>
      <c r="GSI1846" s="401"/>
      <c r="GSJ1846" s="401"/>
      <c r="GSK1846" s="401"/>
      <c r="GSL1846" s="401"/>
      <c r="GSM1846" s="401"/>
      <c r="GSN1846" s="401"/>
      <c r="GSO1846" s="401"/>
      <c r="GSP1846" s="401"/>
      <c r="GSQ1846" s="401"/>
      <c r="GSR1846" s="401"/>
      <c r="GSS1846" s="401"/>
      <c r="GST1846" s="401"/>
      <c r="GSU1846" s="401"/>
      <c r="GSV1846" s="401"/>
      <c r="GSW1846" s="401"/>
      <c r="GSX1846" s="401"/>
      <c r="GSY1846" s="401"/>
      <c r="GSZ1846" s="401"/>
      <c r="GTA1846" s="401"/>
      <c r="GTB1846" s="401"/>
      <c r="GTC1846" s="401"/>
      <c r="GTD1846" s="401"/>
      <c r="GTE1846" s="401"/>
      <c r="GTF1846" s="401"/>
      <c r="GTG1846" s="401"/>
      <c r="GTH1846" s="401"/>
      <c r="GTI1846" s="401"/>
      <c r="GTJ1846" s="401"/>
      <c r="GTK1846" s="401"/>
      <c r="GTL1846" s="401"/>
      <c r="GTM1846" s="401"/>
      <c r="GTN1846" s="401"/>
      <c r="GTO1846" s="401"/>
      <c r="GTP1846" s="401"/>
      <c r="GTQ1846" s="401"/>
      <c r="GTR1846" s="401"/>
      <c r="GTS1846" s="401"/>
      <c r="GTT1846" s="401"/>
      <c r="GTU1846" s="401"/>
      <c r="GTV1846" s="401"/>
      <c r="GTW1846" s="401"/>
      <c r="GTX1846" s="401"/>
      <c r="GTY1846" s="401"/>
      <c r="GTZ1846" s="401"/>
      <c r="GUA1846" s="401"/>
      <c r="GUB1846" s="401"/>
      <c r="GUC1846" s="401"/>
      <c r="GUD1846" s="401"/>
      <c r="GUE1846" s="401"/>
      <c r="GUF1846" s="401"/>
      <c r="GUG1846" s="401"/>
      <c r="GUH1846" s="401"/>
      <c r="GUI1846" s="401"/>
      <c r="GUJ1846" s="401"/>
      <c r="GUK1846" s="401"/>
      <c r="GUL1846" s="401"/>
      <c r="GUM1846" s="401"/>
      <c r="GUN1846" s="401"/>
      <c r="GUO1846" s="401"/>
      <c r="GUP1846" s="401"/>
      <c r="GUQ1846" s="401"/>
      <c r="GUR1846" s="401"/>
      <c r="GUS1846" s="401"/>
      <c r="GUT1846" s="401"/>
      <c r="GUU1846" s="401"/>
      <c r="GUV1846" s="401"/>
      <c r="GUW1846" s="401"/>
      <c r="GUX1846" s="401"/>
      <c r="GUY1846" s="401"/>
      <c r="GUZ1846" s="401"/>
      <c r="GVA1846" s="401"/>
      <c r="GVB1846" s="401"/>
      <c r="GVC1846" s="401"/>
      <c r="GVD1846" s="401"/>
      <c r="GVE1846" s="401"/>
      <c r="GVF1846" s="401"/>
      <c r="GVG1846" s="401"/>
      <c r="GVH1846" s="401"/>
      <c r="GVI1846" s="401"/>
      <c r="GVJ1846" s="401"/>
      <c r="GVK1846" s="401"/>
      <c r="GVL1846" s="401"/>
      <c r="GVM1846" s="401"/>
      <c r="GVN1846" s="401"/>
      <c r="GVO1846" s="401"/>
      <c r="GVP1846" s="401"/>
      <c r="GVQ1846" s="401"/>
      <c r="GVR1846" s="401"/>
      <c r="GVS1846" s="401"/>
      <c r="GVT1846" s="401"/>
      <c r="GVU1846" s="401"/>
      <c r="GVV1846" s="401"/>
      <c r="GVW1846" s="401"/>
      <c r="GVX1846" s="401"/>
      <c r="GVY1846" s="401"/>
      <c r="GVZ1846" s="401"/>
      <c r="GWA1846" s="401"/>
      <c r="GWB1846" s="401"/>
      <c r="GWC1846" s="401"/>
      <c r="GWD1846" s="401"/>
      <c r="GWE1846" s="401"/>
      <c r="GWF1846" s="401"/>
      <c r="GWG1846" s="401"/>
      <c r="GWH1846" s="401"/>
      <c r="GWI1846" s="401"/>
      <c r="GWJ1846" s="401"/>
      <c r="GWK1846" s="401"/>
      <c r="GWL1846" s="401"/>
      <c r="GWM1846" s="401"/>
      <c r="GWN1846" s="401"/>
      <c r="GWO1846" s="401"/>
      <c r="GWP1846" s="401"/>
      <c r="GWQ1846" s="401"/>
      <c r="GWR1846" s="401"/>
      <c r="GWS1846" s="401"/>
      <c r="GWT1846" s="401"/>
      <c r="GWU1846" s="401"/>
      <c r="GWV1846" s="401"/>
      <c r="GWW1846" s="401"/>
      <c r="GWX1846" s="401"/>
      <c r="GWY1846" s="401"/>
      <c r="GWZ1846" s="401"/>
      <c r="GXA1846" s="401"/>
      <c r="GXB1846" s="401"/>
      <c r="GXC1846" s="401"/>
      <c r="GXD1846" s="401"/>
      <c r="GXE1846" s="401"/>
      <c r="GXF1846" s="401"/>
      <c r="GXG1846" s="401"/>
      <c r="GXH1846" s="401"/>
      <c r="GXI1846" s="401"/>
      <c r="GXJ1846" s="401"/>
      <c r="GXK1846" s="401"/>
      <c r="GXL1846" s="401"/>
      <c r="GXM1846" s="401"/>
      <c r="GXN1846" s="401"/>
      <c r="GXO1846" s="401"/>
      <c r="GXP1846" s="401"/>
      <c r="GXQ1846" s="401"/>
      <c r="GXR1846" s="401"/>
      <c r="GXS1846" s="401"/>
      <c r="GXT1846" s="401"/>
      <c r="GXU1846" s="401"/>
      <c r="GXV1846" s="401"/>
      <c r="GXW1846" s="401"/>
      <c r="GXX1846" s="401"/>
      <c r="GXY1846" s="401"/>
      <c r="GXZ1846" s="401"/>
      <c r="GYA1846" s="401"/>
      <c r="GYB1846" s="401"/>
      <c r="GYC1846" s="401"/>
      <c r="GYD1846" s="401"/>
      <c r="GYE1846" s="401"/>
      <c r="GYF1846" s="401"/>
      <c r="GYG1846" s="401"/>
      <c r="GYH1846" s="401"/>
      <c r="GYI1846" s="401"/>
      <c r="GYJ1846" s="401"/>
      <c r="GYK1846" s="401"/>
      <c r="GYL1846" s="401"/>
      <c r="GYM1846" s="401"/>
      <c r="GYN1846" s="401"/>
      <c r="GYO1846" s="401"/>
      <c r="GYP1846" s="401"/>
      <c r="GYQ1846" s="401"/>
      <c r="GYR1846" s="401"/>
      <c r="GYS1846" s="401"/>
      <c r="GYT1846" s="401"/>
      <c r="GYU1846" s="401"/>
      <c r="GYV1846" s="401"/>
      <c r="GYW1846" s="401"/>
      <c r="GYX1846" s="401"/>
      <c r="GYY1846" s="401"/>
      <c r="GYZ1846" s="401"/>
      <c r="GZA1846" s="401"/>
      <c r="GZB1846" s="401"/>
      <c r="GZC1846" s="401"/>
      <c r="GZD1846" s="401"/>
      <c r="GZE1846" s="401"/>
      <c r="GZF1846" s="401"/>
      <c r="GZG1846" s="401"/>
      <c r="GZH1846" s="401"/>
      <c r="GZI1846" s="401"/>
      <c r="GZJ1846" s="401"/>
      <c r="GZK1846" s="401"/>
      <c r="GZL1846" s="401"/>
      <c r="GZM1846" s="401"/>
      <c r="GZN1846" s="401"/>
      <c r="GZO1846" s="401"/>
      <c r="GZP1846" s="401"/>
      <c r="GZQ1846" s="401"/>
      <c r="GZR1846" s="401"/>
      <c r="GZS1846" s="401"/>
      <c r="GZT1846" s="401"/>
      <c r="GZU1846" s="401"/>
      <c r="GZV1846" s="401"/>
      <c r="GZW1846" s="401"/>
      <c r="GZX1846" s="401"/>
      <c r="GZY1846" s="401"/>
      <c r="GZZ1846" s="401"/>
      <c r="HAA1846" s="401"/>
      <c r="HAB1846" s="401"/>
      <c r="HAC1846" s="401"/>
      <c r="HAD1846" s="401"/>
      <c r="HAE1846" s="401"/>
      <c r="HAF1846" s="401"/>
      <c r="HAG1846" s="401"/>
      <c r="HAH1846" s="401"/>
      <c r="HAI1846" s="401"/>
      <c r="HAJ1846" s="401"/>
      <c r="HAK1846" s="401"/>
      <c r="HAL1846" s="401"/>
      <c r="HAM1846" s="401"/>
      <c r="HAN1846" s="401"/>
      <c r="HAO1846" s="401"/>
      <c r="HAP1846" s="401"/>
      <c r="HAQ1846" s="401"/>
      <c r="HAR1846" s="401"/>
      <c r="HAS1846" s="401"/>
      <c r="HAT1846" s="401"/>
      <c r="HAU1846" s="401"/>
      <c r="HAV1846" s="401"/>
      <c r="HAW1846" s="401"/>
      <c r="HAX1846" s="401"/>
      <c r="HAY1846" s="401"/>
      <c r="HAZ1846" s="401"/>
      <c r="HBA1846" s="401"/>
      <c r="HBB1846" s="401"/>
      <c r="HBC1846" s="401"/>
      <c r="HBD1846" s="401"/>
      <c r="HBE1846" s="401"/>
      <c r="HBF1846" s="401"/>
      <c r="HBG1846" s="401"/>
      <c r="HBH1846" s="401"/>
      <c r="HBI1846" s="401"/>
      <c r="HBJ1846" s="401"/>
      <c r="HBK1846" s="401"/>
      <c r="HBL1846" s="401"/>
      <c r="HBM1846" s="401"/>
      <c r="HBN1846" s="401"/>
      <c r="HBO1846" s="401"/>
      <c r="HBP1846" s="401"/>
      <c r="HBQ1846" s="401"/>
      <c r="HBR1846" s="401"/>
      <c r="HBS1846" s="401"/>
      <c r="HBT1846" s="401"/>
      <c r="HBU1846" s="401"/>
      <c r="HBV1846" s="401"/>
      <c r="HBW1846" s="401"/>
      <c r="HBX1846" s="401"/>
      <c r="HBY1846" s="401"/>
      <c r="HBZ1846" s="401"/>
      <c r="HCA1846" s="401"/>
      <c r="HCB1846" s="401"/>
      <c r="HCC1846" s="401"/>
      <c r="HCD1846" s="401"/>
      <c r="HCE1846" s="401"/>
      <c r="HCF1846" s="401"/>
      <c r="HCG1846" s="401"/>
      <c r="HCH1846" s="401"/>
      <c r="HCI1846" s="401"/>
      <c r="HCJ1846" s="401"/>
      <c r="HCK1846" s="401"/>
      <c r="HCL1846" s="401"/>
      <c r="HCM1846" s="401"/>
      <c r="HCN1846" s="401"/>
      <c r="HCO1846" s="401"/>
      <c r="HCP1846" s="401"/>
      <c r="HCQ1846" s="401"/>
      <c r="HCR1846" s="401"/>
      <c r="HCS1846" s="401"/>
      <c r="HCT1846" s="401"/>
      <c r="HCU1846" s="401"/>
      <c r="HCV1846" s="401"/>
      <c r="HCW1846" s="401"/>
      <c r="HCX1846" s="401"/>
      <c r="HCY1846" s="401"/>
      <c r="HCZ1846" s="401"/>
      <c r="HDA1846" s="401"/>
      <c r="HDB1846" s="401"/>
      <c r="HDC1846" s="401"/>
      <c r="HDD1846" s="401"/>
      <c r="HDE1846" s="401"/>
      <c r="HDF1846" s="401"/>
      <c r="HDG1846" s="401"/>
      <c r="HDH1846" s="401"/>
      <c r="HDI1846" s="401"/>
      <c r="HDJ1846" s="401"/>
      <c r="HDK1846" s="401"/>
      <c r="HDL1846" s="401"/>
      <c r="HDM1846" s="401"/>
      <c r="HDN1846" s="401"/>
      <c r="HDO1846" s="401"/>
      <c r="HDP1846" s="401"/>
      <c r="HDQ1846" s="401"/>
      <c r="HDR1846" s="401"/>
      <c r="HDS1846" s="401"/>
      <c r="HDT1846" s="401"/>
      <c r="HDU1846" s="401"/>
      <c r="HDV1846" s="401"/>
      <c r="HDW1846" s="401"/>
      <c r="HDX1846" s="401"/>
      <c r="HDY1846" s="401"/>
      <c r="HDZ1846" s="401"/>
      <c r="HEA1846" s="401"/>
      <c r="HEB1846" s="401"/>
      <c r="HEC1846" s="401"/>
      <c r="HED1846" s="401"/>
      <c r="HEE1846" s="401"/>
      <c r="HEF1846" s="401"/>
      <c r="HEG1846" s="401"/>
      <c r="HEH1846" s="401"/>
      <c r="HEI1846" s="401"/>
      <c r="HEJ1846" s="401"/>
      <c r="HEK1846" s="401"/>
      <c r="HEL1846" s="401"/>
      <c r="HEM1846" s="401"/>
      <c r="HEN1846" s="401"/>
      <c r="HEO1846" s="401"/>
      <c r="HEP1846" s="401"/>
      <c r="HEQ1846" s="401"/>
      <c r="HER1846" s="401"/>
      <c r="HES1846" s="401"/>
      <c r="HET1846" s="401"/>
      <c r="HEU1846" s="401"/>
      <c r="HEV1846" s="401"/>
      <c r="HEW1846" s="401"/>
      <c r="HEX1846" s="401"/>
      <c r="HEY1846" s="401"/>
      <c r="HEZ1846" s="401"/>
      <c r="HFA1846" s="401"/>
      <c r="HFB1846" s="401"/>
      <c r="HFC1846" s="401"/>
      <c r="HFD1846" s="401"/>
      <c r="HFE1846" s="401"/>
      <c r="HFF1846" s="401"/>
      <c r="HFG1846" s="401"/>
      <c r="HFH1846" s="401"/>
      <c r="HFI1846" s="401"/>
      <c r="HFJ1846" s="401"/>
      <c r="HFK1846" s="401"/>
      <c r="HFL1846" s="401"/>
      <c r="HFM1846" s="401"/>
      <c r="HFN1846" s="401"/>
      <c r="HFO1846" s="401"/>
      <c r="HFP1846" s="401"/>
      <c r="HFQ1846" s="401"/>
      <c r="HFR1846" s="401"/>
      <c r="HFS1846" s="401"/>
      <c r="HFT1846" s="401"/>
      <c r="HFU1846" s="401"/>
      <c r="HFV1846" s="401"/>
      <c r="HFW1846" s="401"/>
      <c r="HFX1846" s="401"/>
      <c r="HFY1846" s="401"/>
      <c r="HFZ1846" s="401"/>
      <c r="HGA1846" s="401"/>
      <c r="HGB1846" s="401"/>
      <c r="HGC1846" s="401"/>
      <c r="HGD1846" s="401"/>
      <c r="HGE1846" s="401"/>
      <c r="HGF1846" s="401"/>
      <c r="HGG1846" s="401"/>
      <c r="HGH1846" s="401"/>
      <c r="HGI1846" s="401"/>
      <c r="HGJ1846" s="401"/>
      <c r="HGK1846" s="401"/>
      <c r="HGL1846" s="401"/>
      <c r="HGM1846" s="401"/>
      <c r="HGN1846" s="401"/>
      <c r="HGO1846" s="401"/>
      <c r="HGP1846" s="401"/>
      <c r="HGQ1846" s="401"/>
      <c r="HGR1846" s="401"/>
      <c r="HGS1846" s="401"/>
      <c r="HGT1846" s="401"/>
      <c r="HGU1846" s="401"/>
      <c r="HGV1846" s="401"/>
      <c r="HGW1846" s="401"/>
      <c r="HGX1846" s="401"/>
      <c r="HGY1846" s="401"/>
      <c r="HGZ1846" s="401"/>
      <c r="HHA1846" s="401"/>
      <c r="HHB1846" s="401"/>
      <c r="HHC1846" s="401"/>
      <c r="HHD1846" s="401"/>
      <c r="HHE1846" s="401"/>
      <c r="HHF1846" s="401"/>
      <c r="HHG1846" s="401"/>
      <c r="HHH1846" s="401"/>
      <c r="HHI1846" s="401"/>
      <c r="HHJ1846" s="401"/>
      <c r="HHK1846" s="401"/>
      <c r="HHL1846" s="401"/>
      <c r="HHM1846" s="401"/>
      <c r="HHN1846" s="401"/>
      <c r="HHO1846" s="401"/>
      <c r="HHP1846" s="401"/>
      <c r="HHQ1846" s="401"/>
      <c r="HHR1846" s="401"/>
      <c r="HHS1846" s="401"/>
      <c r="HHT1846" s="401"/>
      <c r="HHU1846" s="401"/>
      <c r="HHV1846" s="401"/>
      <c r="HHW1846" s="401"/>
      <c r="HHX1846" s="401"/>
      <c r="HHY1846" s="401"/>
      <c r="HHZ1846" s="401"/>
      <c r="HIA1846" s="401"/>
      <c r="HIB1846" s="401"/>
      <c r="HIC1846" s="401"/>
      <c r="HID1846" s="401"/>
      <c r="HIE1846" s="401"/>
      <c r="HIF1846" s="401"/>
      <c r="HIG1846" s="401"/>
      <c r="HIH1846" s="401"/>
      <c r="HII1846" s="401"/>
      <c r="HIJ1846" s="401"/>
      <c r="HIK1846" s="401"/>
      <c r="HIL1846" s="401"/>
      <c r="HIM1846" s="401"/>
      <c r="HIN1846" s="401"/>
      <c r="HIO1846" s="401"/>
      <c r="HIP1846" s="401"/>
      <c r="HIQ1846" s="401"/>
      <c r="HIR1846" s="401"/>
      <c r="HIS1846" s="401"/>
      <c r="HIT1846" s="401"/>
      <c r="HIU1846" s="401"/>
      <c r="HIV1846" s="401"/>
      <c r="HIW1846" s="401"/>
      <c r="HIX1846" s="401"/>
      <c r="HIY1846" s="401"/>
      <c r="HIZ1846" s="401"/>
      <c r="HJA1846" s="401"/>
      <c r="HJB1846" s="401"/>
      <c r="HJC1846" s="401"/>
      <c r="HJD1846" s="401"/>
      <c r="HJE1846" s="401"/>
      <c r="HJF1846" s="401"/>
      <c r="HJG1846" s="401"/>
      <c r="HJH1846" s="401"/>
      <c r="HJI1846" s="401"/>
      <c r="HJJ1846" s="401"/>
      <c r="HJK1846" s="401"/>
      <c r="HJL1846" s="401"/>
      <c r="HJM1846" s="401"/>
      <c r="HJN1846" s="401"/>
      <c r="HJO1846" s="401"/>
      <c r="HJP1846" s="401"/>
      <c r="HJQ1846" s="401"/>
      <c r="HJR1846" s="401"/>
      <c r="HJS1846" s="401"/>
      <c r="HJT1846" s="401"/>
      <c r="HJU1846" s="401"/>
      <c r="HJV1846" s="401"/>
      <c r="HJW1846" s="401"/>
      <c r="HJX1846" s="401"/>
      <c r="HJY1846" s="401"/>
      <c r="HJZ1846" s="401"/>
      <c r="HKA1846" s="401"/>
      <c r="HKB1846" s="401"/>
      <c r="HKC1846" s="401"/>
      <c r="HKD1846" s="401"/>
      <c r="HKE1846" s="401"/>
      <c r="HKF1846" s="401"/>
      <c r="HKG1846" s="401"/>
      <c r="HKH1846" s="401"/>
      <c r="HKI1846" s="401"/>
      <c r="HKJ1846" s="401"/>
      <c r="HKK1846" s="401"/>
      <c r="HKL1846" s="401"/>
      <c r="HKM1846" s="401"/>
      <c r="HKN1846" s="401"/>
      <c r="HKO1846" s="401"/>
      <c r="HKP1846" s="401"/>
      <c r="HKQ1846" s="401"/>
      <c r="HKR1846" s="401"/>
      <c r="HKS1846" s="401"/>
      <c r="HKT1846" s="401"/>
      <c r="HKU1846" s="401"/>
      <c r="HKV1846" s="401"/>
      <c r="HKW1846" s="401"/>
      <c r="HKX1846" s="401"/>
      <c r="HKY1846" s="401"/>
      <c r="HKZ1846" s="401"/>
      <c r="HLA1846" s="401"/>
      <c r="HLB1846" s="401"/>
      <c r="HLC1846" s="401"/>
      <c r="HLD1846" s="401"/>
      <c r="HLE1846" s="401"/>
      <c r="HLF1846" s="401"/>
      <c r="HLG1846" s="401"/>
      <c r="HLH1846" s="401"/>
      <c r="HLI1846" s="401"/>
      <c r="HLJ1846" s="401"/>
      <c r="HLK1846" s="401"/>
      <c r="HLL1846" s="401"/>
      <c r="HLM1846" s="401"/>
      <c r="HLN1846" s="401"/>
      <c r="HLO1846" s="401"/>
      <c r="HLP1846" s="401"/>
      <c r="HLQ1846" s="401"/>
      <c r="HLR1846" s="401"/>
      <c r="HLS1846" s="401"/>
      <c r="HLT1846" s="401"/>
      <c r="HLU1846" s="401"/>
      <c r="HLV1846" s="401"/>
      <c r="HLW1846" s="401"/>
      <c r="HLX1846" s="401"/>
      <c r="HLY1846" s="401"/>
      <c r="HLZ1846" s="401"/>
      <c r="HMA1846" s="401"/>
      <c r="HMB1846" s="401"/>
      <c r="HMC1846" s="401"/>
      <c r="HMD1846" s="401"/>
      <c r="HME1846" s="401"/>
      <c r="HMF1846" s="401"/>
      <c r="HMG1846" s="401"/>
      <c r="HMH1846" s="401"/>
      <c r="HMI1846" s="401"/>
      <c r="HMJ1846" s="401"/>
      <c r="HMK1846" s="401"/>
      <c r="HML1846" s="401"/>
      <c r="HMM1846" s="401"/>
      <c r="HMN1846" s="401"/>
      <c r="HMO1846" s="401"/>
      <c r="HMP1846" s="401"/>
      <c r="HMQ1846" s="401"/>
      <c r="HMR1846" s="401"/>
      <c r="HMS1846" s="401"/>
      <c r="HMT1846" s="401"/>
      <c r="HMU1846" s="401"/>
      <c r="HMV1846" s="401"/>
      <c r="HMW1846" s="401"/>
      <c r="HMX1846" s="401"/>
      <c r="HMY1846" s="401"/>
      <c r="HMZ1846" s="401"/>
      <c r="HNA1846" s="401"/>
      <c r="HNB1846" s="401"/>
      <c r="HNC1846" s="401"/>
      <c r="HND1846" s="401"/>
      <c r="HNE1846" s="401"/>
      <c r="HNF1846" s="401"/>
      <c r="HNG1846" s="401"/>
      <c r="HNH1846" s="401"/>
      <c r="HNI1846" s="401"/>
      <c r="HNJ1846" s="401"/>
      <c r="HNK1846" s="401"/>
      <c r="HNL1846" s="401"/>
      <c r="HNM1846" s="401"/>
      <c r="HNN1846" s="401"/>
      <c r="HNO1846" s="401"/>
      <c r="HNP1846" s="401"/>
      <c r="HNQ1846" s="401"/>
      <c r="HNR1846" s="401"/>
      <c r="HNS1846" s="401"/>
      <c r="HNT1846" s="401"/>
      <c r="HNU1846" s="401"/>
      <c r="HNV1846" s="401"/>
      <c r="HNW1846" s="401"/>
      <c r="HNX1846" s="401"/>
      <c r="HNY1846" s="401"/>
      <c r="HNZ1846" s="401"/>
      <c r="HOA1846" s="401"/>
      <c r="HOB1846" s="401"/>
      <c r="HOC1846" s="401"/>
      <c r="HOD1846" s="401"/>
      <c r="HOE1846" s="401"/>
      <c r="HOF1846" s="401"/>
      <c r="HOG1846" s="401"/>
      <c r="HOH1846" s="401"/>
      <c r="HOI1846" s="401"/>
      <c r="HOJ1846" s="401"/>
      <c r="HOK1846" s="401"/>
      <c r="HOL1846" s="401"/>
      <c r="HOM1846" s="401"/>
      <c r="HON1846" s="401"/>
      <c r="HOO1846" s="401"/>
      <c r="HOP1846" s="401"/>
      <c r="HOQ1846" s="401"/>
      <c r="HOR1846" s="401"/>
      <c r="HOS1846" s="401"/>
      <c r="HOT1846" s="401"/>
      <c r="HOU1846" s="401"/>
      <c r="HOV1846" s="401"/>
      <c r="HOW1846" s="401"/>
      <c r="HOX1846" s="401"/>
      <c r="HOY1846" s="401"/>
      <c r="HOZ1846" s="401"/>
      <c r="HPA1846" s="401"/>
      <c r="HPB1846" s="401"/>
      <c r="HPC1846" s="401"/>
      <c r="HPD1846" s="401"/>
      <c r="HPE1846" s="401"/>
      <c r="HPF1846" s="401"/>
      <c r="HPG1846" s="401"/>
      <c r="HPH1846" s="401"/>
      <c r="HPI1846" s="401"/>
      <c r="HPJ1846" s="401"/>
      <c r="HPK1846" s="401"/>
      <c r="HPL1846" s="401"/>
      <c r="HPM1846" s="401"/>
      <c r="HPN1846" s="401"/>
      <c r="HPO1846" s="401"/>
      <c r="HPP1846" s="401"/>
      <c r="HPQ1846" s="401"/>
      <c r="HPR1846" s="401"/>
      <c r="HPS1846" s="401"/>
      <c r="HPT1846" s="401"/>
      <c r="HPU1846" s="401"/>
      <c r="HPV1846" s="401"/>
      <c r="HPW1846" s="401"/>
      <c r="HPX1846" s="401"/>
      <c r="HPY1846" s="401"/>
      <c r="HPZ1846" s="401"/>
      <c r="HQA1846" s="401"/>
      <c r="HQB1846" s="401"/>
      <c r="HQC1846" s="401"/>
      <c r="HQD1846" s="401"/>
      <c r="HQE1846" s="401"/>
      <c r="HQF1846" s="401"/>
      <c r="HQG1846" s="401"/>
      <c r="HQH1846" s="401"/>
      <c r="HQI1846" s="401"/>
      <c r="HQJ1846" s="401"/>
      <c r="HQK1846" s="401"/>
      <c r="HQL1846" s="401"/>
      <c r="HQM1846" s="401"/>
      <c r="HQN1846" s="401"/>
      <c r="HQO1846" s="401"/>
      <c r="HQP1846" s="401"/>
      <c r="HQQ1846" s="401"/>
      <c r="HQR1846" s="401"/>
      <c r="HQS1846" s="401"/>
      <c r="HQT1846" s="401"/>
      <c r="HQU1846" s="401"/>
      <c r="HQV1846" s="401"/>
      <c r="HQW1846" s="401"/>
      <c r="HQX1846" s="401"/>
      <c r="HQY1846" s="401"/>
      <c r="HQZ1846" s="401"/>
      <c r="HRA1846" s="401"/>
      <c r="HRB1846" s="401"/>
      <c r="HRC1846" s="401"/>
      <c r="HRD1846" s="401"/>
      <c r="HRE1846" s="401"/>
      <c r="HRF1846" s="401"/>
      <c r="HRG1846" s="401"/>
      <c r="HRH1846" s="401"/>
      <c r="HRI1846" s="401"/>
      <c r="HRJ1846" s="401"/>
      <c r="HRK1846" s="401"/>
      <c r="HRL1846" s="401"/>
      <c r="HRM1846" s="401"/>
      <c r="HRN1846" s="401"/>
      <c r="HRO1846" s="401"/>
      <c r="HRP1846" s="401"/>
      <c r="HRQ1846" s="401"/>
      <c r="HRR1846" s="401"/>
      <c r="HRS1846" s="401"/>
      <c r="HRT1846" s="401"/>
      <c r="HRU1846" s="401"/>
      <c r="HRV1846" s="401"/>
      <c r="HRW1846" s="401"/>
      <c r="HRX1846" s="401"/>
      <c r="HRY1846" s="401"/>
      <c r="HRZ1846" s="401"/>
      <c r="HSA1846" s="401"/>
      <c r="HSB1846" s="401"/>
      <c r="HSC1846" s="401"/>
      <c r="HSD1846" s="401"/>
      <c r="HSE1846" s="401"/>
      <c r="HSF1846" s="401"/>
      <c r="HSG1846" s="401"/>
      <c r="HSH1846" s="401"/>
      <c r="HSI1846" s="401"/>
      <c r="HSJ1846" s="401"/>
      <c r="HSK1846" s="401"/>
      <c r="HSL1846" s="401"/>
      <c r="HSM1846" s="401"/>
      <c r="HSN1846" s="401"/>
      <c r="HSO1846" s="401"/>
      <c r="HSP1846" s="401"/>
      <c r="HSQ1846" s="401"/>
      <c r="HSR1846" s="401"/>
      <c r="HSS1846" s="401"/>
      <c r="HST1846" s="401"/>
      <c r="HSU1846" s="401"/>
      <c r="HSV1846" s="401"/>
      <c r="HSW1846" s="401"/>
      <c r="HSX1846" s="401"/>
      <c r="HSY1846" s="401"/>
      <c r="HSZ1846" s="401"/>
      <c r="HTA1846" s="401"/>
      <c r="HTB1846" s="401"/>
      <c r="HTC1846" s="401"/>
      <c r="HTD1846" s="401"/>
      <c r="HTE1846" s="401"/>
      <c r="HTF1846" s="401"/>
      <c r="HTG1846" s="401"/>
      <c r="HTH1846" s="401"/>
      <c r="HTI1846" s="401"/>
      <c r="HTJ1846" s="401"/>
      <c r="HTK1846" s="401"/>
      <c r="HTL1846" s="401"/>
      <c r="HTM1846" s="401"/>
      <c r="HTN1846" s="401"/>
      <c r="HTO1846" s="401"/>
      <c r="HTP1846" s="401"/>
      <c r="HTQ1846" s="401"/>
      <c r="HTR1846" s="401"/>
      <c r="HTS1846" s="401"/>
      <c r="HTT1846" s="401"/>
      <c r="HTU1846" s="401"/>
      <c r="HTV1846" s="401"/>
      <c r="HTW1846" s="401"/>
      <c r="HTX1846" s="401"/>
      <c r="HTY1846" s="401"/>
      <c r="HTZ1846" s="401"/>
      <c r="HUA1846" s="401"/>
      <c r="HUB1846" s="401"/>
      <c r="HUC1846" s="401"/>
      <c r="HUD1846" s="401"/>
      <c r="HUE1846" s="401"/>
      <c r="HUF1846" s="401"/>
      <c r="HUG1846" s="401"/>
      <c r="HUH1846" s="401"/>
      <c r="HUI1846" s="401"/>
      <c r="HUJ1846" s="401"/>
      <c r="HUK1846" s="401"/>
      <c r="HUL1846" s="401"/>
      <c r="HUM1846" s="401"/>
      <c r="HUN1846" s="401"/>
      <c r="HUO1846" s="401"/>
      <c r="HUP1846" s="401"/>
      <c r="HUQ1846" s="401"/>
      <c r="HUR1846" s="401"/>
      <c r="HUS1846" s="401"/>
      <c r="HUT1846" s="401"/>
      <c r="HUU1846" s="401"/>
      <c r="HUV1846" s="401"/>
      <c r="HUW1846" s="401"/>
      <c r="HUX1846" s="401"/>
      <c r="HUY1846" s="401"/>
      <c r="HUZ1846" s="401"/>
      <c r="HVA1846" s="401"/>
      <c r="HVB1846" s="401"/>
      <c r="HVC1846" s="401"/>
      <c r="HVD1846" s="401"/>
      <c r="HVE1846" s="401"/>
      <c r="HVF1846" s="401"/>
      <c r="HVG1846" s="401"/>
      <c r="HVH1846" s="401"/>
      <c r="HVI1846" s="401"/>
      <c r="HVJ1846" s="401"/>
      <c r="HVK1846" s="401"/>
      <c r="HVL1846" s="401"/>
      <c r="HVM1846" s="401"/>
      <c r="HVN1846" s="401"/>
      <c r="HVO1846" s="401"/>
      <c r="HVP1846" s="401"/>
      <c r="HVQ1846" s="401"/>
      <c r="HVR1846" s="401"/>
      <c r="HVS1846" s="401"/>
      <c r="HVT1846" s="401"/>
      <c r="HVU1846" s="401"/>
      <c r="HVV1846" s="401"/>
      <c r="HVW1846" s="401"/>
      <c r="HVX1846" s="401"/>
      <c r="HVY1846" s="401"/>
      <c r="HVZ1846" s="401"/>
      <c r="HWA1846" s="401"/>
      <c r="HWB1846" s="401"/>
      <c r="HWC1846" s="401"/>
      <c r="HWD1846" s="401"/>
      <c r="HWE1846" s="401"/>
      <c r="HWF1846" s="401"/>
      <c r="HWG1846" s="401"/>
      <c r="HWH1846" s="401"/>
      <c r="HWI1846" s="401"/>
      <c r="HWJ1846" s="401"/>
      <c r="HWK1846" s="401"/>
      <c r="HWL1846" s="401"/>
      <c r="HWM1846" s="401"/>
      <c r="HWN1846" s="401"/>
      <c r="HWO1846" s="401"/>
      <c r="HWP1846" s="401"/>
      <c r="HWQ1846" s="401"/>
      <c r="HWR1846" s="401"/>
      <c r="HWS1846" s="401"/>
      <c r="HWT1846" s="401"/>
      <c r="HWU1846" s="401"/>
      <c r="HWV1846" s="401"/>
      <c r="HWW1846" s="401"/>
      <c r="HWX1846" s="401"/>
      <c r="HWY1846" s="401"/>
      <c r="HWZ1846" s="401"/>
      <c r="HXA1846" s="401"/>
      <c r="HXB1846" s="401"/>
      <c r="HXC1846" s="401"/>
      <c r="HXD1846" s="401"/>
      <c r="HXE1846" s="401"/>
      <c r="HXF1846" s="401"/>
      <c r="HXG1846" s="401"/>
      <c r="HXH1846" s="401"/>
      <c r="HXI1846" s="401"/>
      <c r="HXJ1846" s="401"/>
      <c r="HXK1846" s="401"/>
      <c r="HXL1846" s="401"/>
      <c r="HXM1846" s="401"/>
      <c r="HXN1846" s="401"/>
      <c r="HXO1846" s="401"/>
      <c r="HXP1846" s="401"/>
      <c r="HXQ1846" s="401"/>
      <c r="HXR1846" s="401"/>
      <c r="HXS1846" s="401"/>
      <c r="HXT1846" s="401"/>
      <c r="HXU1846" s="401"/>
      <c r="HXV1846" s="401"/>
      <c r="HXW1846" s="401"/>
      <c r="HXX1846" s="401"/>
      <c r="HXY1846" s="401"/>
      <c r="HXZ1846" s="401"/>
      <c r="HYA1846" s="401"/>
      <c r="HYB1846" s="401"/>
      <c r="HYC1846" s="401"/>
      <c r="HYD1846" s="401"/>
      <c r="HYE1846" s="401"/>
      <c r="HYF1846" s="401"/>
      <c r="HYG1846" s="401"/>
      <c r="HYH1846" s="401"/>
      <c r="HYI1846" s="401"/>
      <c r="HYJ1846" s="401"/>
      <c r="HYK1846" s="401"/>
      <c r="HYL1846" s="401"/>
      <c r="HYM1846" s="401"/>
      <c r="HYN1846" s="401"/>
      <c r="HYO1846" s="401"/>
      <c r="HYP1846" s="401"/>
      <c r="HYQ1846" s="401"/>
      <c r="HYR1846" s="401"/>
      <c r="HYS1846" s="401"/>
      <c r="HYT1846" s="401"/>
      <c r="HYU1846" s="401"/>
      <c r="HYV1846" s="401"/>
      <c r="HYW1846" s="401"/>
      <c r="HYX1846" s="401"/>
      <c r="HYY1846" s="401"/>
      <c r="HYZ1846" s="401"/>
      <c r="HZA1846" s="401"/>
      <c r="HZB1846" s="401"/>
      <c r="HZC1846" s="401"/>
      <c r="HZD1846" s="401"/>
      <c r="HZE1846" s="401"/>
      <c r="HZF1846" s="401"/>
      <c r="HZG1846" s="401"/>
      <c r="HZH1846" s="401"/>
      <c r="HZI1846" s="401"/>
      <c r="HZJ1846" s="401"/>
      <c r="HZK1846" s="401"/>
      <c r="HZL1846" s="401"/>
      <c r="HZM1846" s="401"/>
      <c r="HZN1846" s="401"/>
      <c r="HZO1846" s="401"/>
      <c r="HZP1846" s="401"/>
      <c r="HZQ1846" s="401"/>
      <c r="HZR1846" s="401"/>
      <c r="HZS1846" s="401"/>
      <c r="HZT1846" s="401"/>
      <c r="HZU1846" s="401"/>
      <c r="HZV1846" s="401"/>
      <c r="HZW1846" s="401"/>
      <c r="HZX1846" s="401"/>
      <c r="HZY1846" s="401"/>
      <c r="HZZ1846" s="401"/>
      <c r="IAA1846" s="401"/>
      <c r="IAB1846" s="401"/>
      <c r="IAC1846" s="401"/>
      <c r="IAD1846" s="401"/>
      <c r="IAE1846" s="401"/>
      <c r="IAF1846" s="401"/>
      <c r="IAG1846" s="401"/>
      <c r="IAH1846" s="401"/>
      <c r="IAI1846" s="401"/>
      <c r="IAJ1846" s="401"/>
      <c r="IAK1846" s="401"/>
      <c r="IAL1846" s="401"/>
      <c r="IAM1846" s="401"/>
      <c r="IAN1846" s="401"/>
      <c r="IAO1846" s="401"/>
      <c r="IAP1846" s="401"/>
      <c r="IAQ1846" s="401"/>
      <c r="IAR1846" s="401"/>
      <c r="IAS1846" s="401"/>
      <c r="IAT1846" s="401"/>
      <c r="IAU1846" s="401"/>
      <c r="IAV1846" s="401"/>
      <c r="IAW1846" s="401"/>
      <c r="IAX1846" s="401"/>
      <c r="IAY1846" s="401"/>
      <c r="IAZ1846" s="401"/>
      <c r="IBA1846" s="401"/>
      <c r="IBB1846" s="401"/>
      <c r="IBC1846" s="401"/>
      <c r="IBD1846" s="401"/>
      <c r="IBE1846" s="401"/>
      <c r="IBF1846" s="401"/>
      <c r="IBG1846" s="401"/>
      <c r="IBH1846" s="401"/>
      <c r="IBI1846" s="401"/>
      <c r="IBJ1846" s="401"/>
      <c r="IBK1846" s="401"/>
      <c r="IBL1846" s="401"/>
      <c r="IBM1846" s="401"/>
      <c r="IBN1846" s="401"/>
      <c r="IBO1846" s="401"/>
      <c r="IBP1846" s="401"/>
      <c r="IBQ1846" s="401"/>
      <c r="IBR1846" s="401"/>
      <c r="IBS1846" s="401"/>
      <c r="IBT1846" s="401"/>
      <c r="IBU1846" s="401"/>
      <c r="IBV1846" s="401"/>
      <c r="IBW1846" s="401"/>
      <c r="IBX1846" s="401"/>
      <c r="IBY1846" s="401"/>
      <c r="IBZ1846" s="401"/>
      <c r="ICA1846" s="401"/>
      <c r="ICB1846" s="401"/>
      <c r="ICC1846" s="401"/>
      <c r="ICD1846" s="401"/>
      <c r="ICE1846" s="401"/>
      <c r="ICF1846" s="401"/>
      <c r="ICG1846" s="401"/>
      <c r="ICH1846" s="401"/>
      <c r="ICI1846" s="401"/>
      <c r="ICJ1846" s="401"/>
      <c r="ICK1846" s="401"/>
      <c r="ICL1846" s="401"/>
      <c r="ICM1846" s="401"/>
      <c r="ICN1846" s="401"/>
      <c r="ICO1846" s="401"/>
      <c r="ICP1846" s="401"/>
      <c r="ICQ1846" s="401"/>
      <c r="ICR1846" s="401"/>
      <c r="ICS1846" s="401"/>
      <c r="ICT1846" s="401"/>
      <c r="ICU1846" s="401"/>
      <c r="ICV1846" s="401"/>
      <c r="ICW1846" s="401"/>
      <c r="ICX1846" s="401"/>
      <c r="ICY1846" s="401"/>
      <c r="ICZ1846" s="401"/>
      <c r="IDA1846" s="401"/>
      <c r="IDB1846" s="401"/>
      <c r="IDC1846" s="401"/>
      <c r="IDD1846" s="401"/>
      <c r="IDE1846" s="401"/>
      <c r="IDF1846" s="401"/>
      <c r="IDG1846" s="401"/>
      <c r="IDH1846" s="401"/>
      <c r="IDI1846" s="401"/>
      <c r="IDJ1846" s="401"/>
      <c r="IDK1846" s="401"/>
      <c r="IDL1846" s="401"/>
      <c r="IDM1846" s="401"/>
      <c r="IDN1846" s="401"/>
      <c r="IDO1846" s="401"/>
      <c r="IDP1846" s="401"/>
      <c r="IDQ1846" s="401"/>
      <c r="IDR1846" s="401"/>
      <c r="IDS1846" s="401"/>
      <c r="IDT1846" s="401"/>
      <c r="IDU1846" s="401"/>
      <c r="IDV1846" s="401"/>
      <c r="IDW1846" s="401"/>
      <c r="IDX1846" s="401"/>
      <c r="IDY1846" s="401"/>
      <c r="IDZ1846" s="401"/>
      <c r="IEA1846" s="401"/>
      <c r="IEB1846" s="401"/>
      <c r="IEC1846" s="401"/>
      <c r="IED1846" s="401"/>
      <c r="IEE1846" s="401"/>
      <c r="IEF1846" s="401"/>
      <c r="IEG1846" s="401"/>
      <c r="IEH1846" s="401"/>
      <c r="IEI1846" s="401"/>
      <c r="IEJ1846" s="401"/>
      <c r="IEK1846" s="401"/>
      <c r="IEL1846" s="401"/>
      <c r="IEM1846" s="401"/>
      <c r="IEN1846" s="401"/>
      <c r="IEO1846" s="401"/>
      <c r="IEP1846" s="401"/>
      <c r="IEQ1846" s="401"/>
      <c r="IER1846" s="401"/>
      <c r="IES1846" s="401"/>
      <c r="IET1846" s="401"/>
      <c r="IEU1846" s="401"/>
      <c r="IEV1846" s="401"/>
      <c r="IEW1846" s="401"/>
      <c r="IEX1846" s="401"/>
      <c r="IEY1846" s="401"/>
      <c r="IEZ1846" s="401"/>
      <c r="IFA1846" s="401"/>
      <c r="IFB1846" s="401"/>
      <c r="IFC1846" s="401"/>
      <c r="IFD1846" s="401"/>
      <c r="IFE1846" s="401"/>
      <c r="IFF1846" s="401"/>
      <c r="IFG1846" s="401"/>
      <c r="IFH1846" s="401"/>
      <c r="IFI1846" s="401"/>
      <c r="IFJ1846" s="401"/>
      <c r="IFK1846" s="401"/>
      <c r="IFL1846" s="401"/>
      <c r="IFM1846" s="401"/>
      <c r="IFN1846" s="401"/>
      <c r="IFO1846" s="401"/>
      <c r="IFP1846" s="401"/>
      <c r="IFQ1846" s="401"/>
      <c r="IFR1846" s="401"/>
      <c r="IFS1846" s="401"/>
      <c r="IFT1846" s="401"/>
      <c r="IFU1846" s="401"/>
      <c r="IFV1846" s="401"/>
      <c r="IFW1846" s="401"/>
      <c r="IFX1846" s="401"/>
      <c r="IFY1846" s="401"/>
      <c r="IFZ1846" s="401"/>
      <c r="IGA1846" s="401"/>
      <c r="IGB1846" s="401"/>
      <c r="IGC1846" s="401"/>
      <c r="IGD1846" s="401"/>
      <c r="IGE1846" s="401"/>
      <c r="IGF1846" s="401"/>
      <c r="IGG1846" s="401"/>
      <c r="IGH1846" s="401"/>
      <c r="IGI1846" s="401"/>
      <c r="IGJ1846" s="401"/>
      <c r="IGK1846" s="401"/>
      <c r="IGL1846" s="401"/>
      <c r="IGM1846" s="401"/>
      <c r="IGN1846" s="401"/>
      <c r="IGO1846" s="401"/>
      <c r="IGP1846" s="401"/>
      <c r="IGQ1846" s="401"/>
      <c r="IGR1846" s="401"/>
      <c r="IGS1846" s="401"/>
      <c r="IGT1846" s="401"/>
      <c r="IGU1846" s="401"/>
      <c r="IGV1846" s="401"/>
      <c r="IGW1846" s="401"/>
      <c r="IGX1846" s="401"/>
      <c r="IGY1846" s="401"/>
      <c r="IGZ1846" s="401"/>
      <c r="IHA1846" s="401"/>
      <c r="IHB1846" s="401"/>
      <c r="IHC1846" s="401"/>
      <c r="IHD1846" s="401"/>
      <c r="IHE1846" s="401"/>
      <c r="IHF1846" s="401"/>
      <c r="IHG1846" s="401"/>
      <c r="IHH1846" s="401"/>
      <c r="IHI1846" s="401"/>
      <c r="IHJ1846" s="401"/>
      <c r="IHK1846" s="401"/>
      <c r="IHL1846" s="401"/>
      <c r="IHM1846" s="401"/>
      <c r="IHN1846" s="401"/>
      <c r="IHO1846" s="401"/>
      <c r="IHP1846" s="401"/>
      <c r="IHQ1846" s="401"/>
      <c r="IHR1846" s="401"/>
      <c r="IHS1846" s="401"/>
      <c r="IHT1846" s="401"/>
      <c r="IHU1846" s="401"/>
      <c r="IHV1846" s="401"/>
      <c r="IHW1846" s="401"/>
      <c r="IHX1846" s="401"/>
      <c r="IHY1846" s="401"/>
      <c r="IHZ1846" s="401"/>
      <c r="IIA1846" s="401"/>
      <c r="IIB1846" s="401"/>
      <c r="IIC1846" s="401"/>
      <c r="IID1846" s="401"/>
      <c r="IIE1846" s="401"/>
      <c r="IIF1846" s="401"/>
      <c r="IIG1846" s="401"/>
      <c r="IIH1846" s="401"/>
      <c r="III1846" s="401"/>
      <c r="IIJ1846" s="401"/>
      <c r="IIK1846" s="401"/>
      <c r="IIL1846" s="401"/>
      <c r="IIM1846" s="401"/>
      <c r="IIN1846" s="401"/>
      <c r="IIO1846" s="401"/>
      <c r="IIP1846" s="401"/>
      <c r="IIQ1846" s="401"/>
      <c r="IIR1846" s="401"/>
      <c r="IIS1846" s="401"/>
      <c r="IIT1846" s="401"/>
      <c r="IIU1846" s="401"/>
      <c r="IIV1846" s="401"/>
      <c r="IIW1846" s="401"/>
      <c r="IIX1846" s="401"/>
      <c r="IIY1846" s="401"/>
      <c r="IIZ1846" s="401"/>
      <c r="IJA1846" s="401"/>
      <c r="IJB1846" s="401"/>
      <c r="IJC1846" s="401"/>
      <c r="IJD1846" s="401"/>
      <c r="IJE1846" s="401"/>
      <c r="IJF1846" s="401"/>
      <c r="IJG1846" s="401"/>
      <c r="IJH1846" s="401"/>
      <c r="IJI1846" s="401"/>
      <c r="IJJ1846" s="401"/>
      <c r="IJK1846" s="401"/>
      <c r="IJL1846" s="401"/>
      <c r="IJM1846" s="401"/>
      <c r="IJN1846" s="401"/>
      <c r="IJO1846" s="401"/>
      <c r="IJP1846" s="401"/>
      <c r="IJQ1846" s="401"/>
      <c r="IJR1846" s="401"/>
      <c r="IJS1846" s="401"/>
      <c r="IJT1846" s="401"/>
      <c r="IJU1846" s="401"/>
      <c r="IJV1846" s="401"/>
      <c r="IJW1846" s="401"/>
      <c r="IJX1846" s="401"/>
      <c r="IJY1846" s="401"/>
      <c r="IJZ1846" s="401"/>
      <c r="IKA1846" s="401"/>
      <c r="IKB1846" s="401"/>
      <c r="IKC1846" s="401"/>
      <c r="IKD1846" s="401"/>
      <c r="IKE1846" s="401"/>
      <c r="IKF1846" s="401"/>
      <c r="IKG1846" s="401"/>
      <c r="IKH1846" s="401"/>
      <c r="IKI1846" s="401"/>
      <c r="IKJ1846" s="401"/>
      <c r="IKK1846" s="401"/>
      <c r="IKL1846" s="401"/>
      <c r="IKM1846" s="401"/>
      <c r="IKN1846" s="401"/>
      <c r="IKO1846" s="401"/>
      <c r="IKP1846" s="401"/>
      <c r="IKQ1846" s="401"/>
      <c r="IKR1846" s="401"/>
      <c r="IKS1846" s="401"/>
      <c r="IKT1846" s="401"/>
      <c r="IKU1846" s="401"/>
      <c r="IKV1846" s="401"/>
      <c r="IKW1846" s="401"/>
      <c r="IKX1846" s="401"/>
      <c r="IKY1846" s="401"/>
      <c r="IKZ1846" s="401"/>
      <c r="ILA1846" s="401"/>
      <c r="ILB1846" s="401"/>
      <c r="ILC1846" s="401"/>
      <c r="ILD1846" s="401"/>
      <c r="ILE1846" s="401"/>
      <c r="ILF1846" s="401"/>
      <c r="ILG1846" s="401"/>
      <c r="ILH1846" s="401"/>
      <c r="ILI1846" s="401"/>
      <c r="ILJ1846" s="401"/>
      <c r="ILK1846" s="401"/>
      <c r="ILL1846" s="401"/>
      <c r="ILM1846" s="401"/>
      <c r="ILN1846" s="401"/>
      <c r="ILO1846" s="401"/>
      <c r="ILP1846" s="401"/>
      <c r="ILQ1846" s="401"/>
      <c r="ILR1846" s="401"/>
      <c r="ILS1846" s="401"/>
      <c r="ILT1846" s="401"/>
      <c r="ILU1846" s="401"/>
      <c r="ILV1846" s="401"/>
      <c r="ILW1846" s="401"/>
      <c r="ILX1846" s="401"/>
      <c r="ILY1846" s="401"/>
      <c r="ILZ1846" s="401"/>
      <c r="IMA1846" s="401"/>
      <c r="IMB1846" s="401"/>
      <c r="IMC1846" s="401"/>
      <c r="IMD1846" s="401"/>
      <c r="IME1846" s="401"/>
      <c r="IMF1846" s="401"/>
      <c r="IMG1846" s="401"/>
      <c r="IMH1846" s="401"/>
      <c r="IMI1846" s="401"/>
      <c r="IMJ1846" s="401"/>
      <c r="IMK1846" s="401"/>
      <c r="IML1846" s="401"/>
      <c r="IMM1846" s="401"/>
      <c r="IMN1846" s="401"/>
      <c r="IMO1846" s="401"/>
      <c r="IMP1846" s="401"/>
      <c r="IMQ1846" s="401"/>
      <c r="IMR1846" s="401"/>
      <c r="IMS1846" s="401"/>
      <c r="IMT1846" s="401"/>
      <c r="IMU1846" s="401"/>
      <c r="IMV1846" s="401"/>
      <c r="IMW1846" s="401"/>
      <c r="IMX1846" s="401"/>
      <c r="IMY1846" s="401"/>
      <c r="IMZ1846" s="401"/>
      <c r="INA1846" s="401"/>
      <c r="INB1846" s="401"/>
      <c r="INC1846" s="401"/>
      <c r="IND1846" s="401"/>
      <c r="INE1846" s="401"/>
      <c r="INF1846" s="401"/>
      <c r="ING1846" s="401"/>
      <c r="INH1846" s="401"/>
      <c r="INI1846" s="401"/>
      <c r="INJ1846" s="401"/>
      <c r="INK1846" s="401"/>
      <c r="INL1846" s="401"/>
      <c r="INM1846" s="401"/>
      <c r="INN1846" s="401"/>
      <c r="INO1846" s="401"/>
      <c r="INP1846" s="401"/>
      <c r="INQ1846" s="401"/>
      <c r="INR1846" s="401"/>
      <c r="INS1846" s="401"/>
      <c r="INT1846" s="401"/>
      <c r="INU1846" s="401"/>
      <c r="INV1846" s="401"/>
      <c r="INW1846" s="401"/>
      <c r="INX1846" s="401"/>
      <c r="INY1846" s="401"/>
      <c r="INZ1846" s="401"/>
      <c r="IOA1846" s="401"/>
      <c r="IOB1846" s="401"/>
      <c r="IOC1846" s="401"/>
      <c r="IOD1846" s="401"/>
      <c r="IOE1846" s="401"/>
      <c r="IOF1846" s="401"/>
      <c r="IOG1846" s="401"/>
      <c r="IOH1846" s="401"/>
      <c r="IOI1846" s="401"/>
      <c r="IOJ1846" s="401"/>
      <c r="IOK1846" s="401"/>
      <c r="IOL1846" s="401"/>
      <c r="IOM1846" s="401"/>
      <c r="ION1846" s="401"/>
      <c r="IOO1846" s="401"/>
      <c r="IOP1846" s="401"/>
      <c r="IOQ1846" s="401"/>
      <c r="IOR1846" s="401"/>
      <c r="IOS1846" s="401"/>
      <c r="IOT1846" s="401"/>
      <c r="IOU1846" s="401"/>
      <c r="IOV1846" s="401"/>
      <c r="IOW1846" s="401"/>
      <c r="IOX1846" s="401"/>
      <c r="IOY1846" s="401"/>
      <c r="IOZ1846" s="401"/>
      <c r="IPA1846" s="401"/>
      <c r="IPB1846" s="401"/>
      <c r="IPC1846" s="401"/>
      <c r="IPD1846" s="401"/>
      <c r="IPE1846" s="401"/>
      <c r="IPF1846" s="401"/>
      <c r="IPG1846" s="401"/>
      <c r="IPH1846" s="401"/>
      <c r="IPI1846" s="401"/>
      <c r="IPJ1846" s="401"/>
      <c r="IPK1846" s="401"/>
      <c r="IPL1846" s="401"/>
      <c r="IPM1846" s="401"/>
      <c r="IPN1846" s="401"/>
      <c r="IPO1846" s="401"/>
      <c r="IPP1846" s="401"/>
      <c r="IPQ1846" s="401"/>
      <c r="IPR1846" s="401"/>
      <c r="IPS1846" s="401"/>
      <c r="IPT1846" s="401"/>
      <c r="IPU1846" s="401"/>
      <c r="IPV1846" s="401"/>
      <c r="IPW1846" s="401"/>
      <c r="IPX1846" s="401"/>
      <c r="IPY1846" s="401"/>
      <c r="IPZ1846" s="401"/>
      <c r="IQA1846" s="401"/>
      <c r="IQB1846" s="401"/>
      <c r="IQC1846" s="401"/>
      <c r="IQD1846" s="401"/>
      <c r="IQE1846" s="401"/>
      <c r="IQF1846" s="401"/>
      <c r="IQG1846" s="401"/>
      <c r="IQH1846" s="401"/>
      <c r="IQI1846" s="401"/>
      <c r="IQJ1846" s="401"/>
      <c r="IQK1846" s="401"/>
      <c r="IQL1846" s="401"/>
      <c r="IQM1846" s="401"/>
      <c r="IQN1846" s="401"/>
      <c r="IQO1846" s="401"/>
      <c r="IQP1846" s="401"/>
      <c r="IQQ1846" s="401"/>
      <c r="IQR1846" s="401"/>
      <c r="IQS1846" s="401"/>
      <c r="IQT1846" s="401"/>
      <c r="IQU1846" s="401"/>
      <c r="IQV1846" s="401"/>
      <c r="IQW1846" s="401"/>
      <c r="IQX1846" s="401"/>
      <c r="IQY1846" s="401"/>
      <c r="IQZ1846" s="401"/>
      <c r="IRA1846" s="401"/>
      <c r="IRB1846" s="401"/>
      <c r="IRC1846" s="401"/>
      <c r="IRD1846" s="401"/>
      <c r="IRE1846" s="401"/>
      <c r="IRF1846" s="401"/>
      <c r="IRG1846" s="401"/>
      <c r="IRH1846" s="401"/>
      <c r="IRI1846" s="401"/>
      <c r="IRJ1846" s="401"/>
      <c r="IRK1846" s="401"/>
      <c r="IRL1846" s="401"/>
      <c r="IRM1846" s="401"/>
      <c r="IRN1846" s="401"/>
      <c r="IRO1846" s="401"/>
      <c r="IRP1846" s="401"/>
      <c r="IRQ1846" s="401"/>
      <c r="IRR1846" s="401"/>
      <c r="IRS1846" s="401"/>
      <c r="IRT1846" s="401"/>
      <c r="IRU1846" s="401"/>
      <c r="IRV1846" s="401"/>
      <c r="IRW1846" s="401"/>
      <c r="IRX1846" s="401"/>
      <c r="IRY1846" s="401"/>
      <c r="IRZ1846" s="401"/>
      <c r="ISA1846" s="401"/>
      <c r="ISB1846" s="401"/>
      <c r="ISC1846" s="401"/>
      <c r="ISD1846" s="401"/>
      <c r="ISE1846" s="401"/>
      <c r="ISF1846" s="401"/>
      <c r="ISG1846" s="401"/>
      <c r="ISH1846" s="401"/>
      <c r="ISI1846" s="401"/>
      <c r="ISJ1846" s="401"/>
      <c r="ISK1846" s="401"/>
      <c r="ISL1846" s="401"/>
      <c r="ISM1846" s="401"/>
      <c r="ISN1846" s="401"/>
      <c r="ISO1846" s="401"/>
      <c r="ISP1846" s="401"/>
      <c r="ISQ1846" s="401"/>
      <c r="ISR1846" s="401"/>
      <c r="ISS1846" s="401"/>
      <c r="IST1846" s="401"/>
      <c r="ISU1846" s="401"/>
      <c r="ISV1846" s="401"/>
      <c r="ISW1846" s="401"/>
      <c r="ISX1846" s="401"/>
      <c r="ISY1846" s="401"/>
      <c r="ISZ1846" s="401"/>
      <c r="ITA1846" s="401"/>
      <c r="ITB1846" s="401"/>
      <c r="ITC1846" s="401"/>
      <c r="ITD1846" s="401"/>
      <c r="ITE1846" s="401"/>
      <c r="ITF1846" s="401"/>
      <c r="ITG1846" s="401"/>
      <c r="ITH1846" s="401"/>
      <c r="ITI1846" s="401"/>
      <c r="ITJ1846" s="401"/>
      <c r="ITK1846" s="401"/>
      <c r="ITL1846" s="401"/>
      <c r="ITM1846" s="401"/>
      <c r="ITN1846" s="401"/>
      <c r="ITO1846" s="401"/>
      <c r="ITP1846" s="401"/>
      <c r="ITQ1846" s="401"/>
      <c r="ITR1846" s="401"/>
      <c r="ITS1846" s="401"/>
      <c r="ITT1846" s="401"/>
      <c r="ITU1846" s="401"/>
      <c r="ITV1846" s="401"/>
      <c r="ITW1846" s="401"/>
      <c r="ITX1846" s="401"/>
      <c r="ITY1846" s="401"/>
      <c r="ITZ1846" s="401"/>
      <c r="IUA1846" s="401"/>
      <c r="IUB1846" s="401"/>
      <c r="IUC1846" s="401"/>
      <c r="IUD1846" s="401"/>
      <c r="IUE1846" s="401"/>
      <c r="IUF1846" s="401"/>
      <c r="IUG1846" s="401"/>
      <c r="IUH1846" s="401"/>
      <c r="IUI1846" s="401"/>
      <c r="IUJ1846" s="401"/>
      <c r="IUK1846" s="401"/>
      <c r="IUL1846" s="401"/>
      <c r="IUM1846" s="401"/>
      <c r="IUN1846" s="401"/>
      <c r="IUO1846" s="401"/>
      <c r="IUP1846" s="401"/>
      <c r="IUQ1846" s="401"/>
      <c r="IUR1846" s="401"/>
      <c r="IUS1846" s="401"/>
      <c r="IUT1846" s="401"/>
      <c r="IUU1846" s="401"/>
      <c r="IUV1846" s="401"/>
      <c r="IUW1846" s="401"/>
      <c r="IUX1846" s="401"/>
      <c r="IUY1846" s="401"/>
      <c r="IUZ1846" s="401"/>
      <c r="IVA1846" s="401"/>
      <c r="IVB1846" s="401"/>
      <c r="IVC1846" s="401"/>
      <c r="IVD1846" s="401"/>
      <c r="IVE1846" s="401"/>
      <c r="IVF1846" s="401"/>
      <c r="IVG1846" s="401"/>
      <c r="IVH1846" s="401"/>
      <c r="IVI1846" s="401"/>
      <c r="IVJ1846" s="401"/>
      <c r="IVK1846" s="401"/>
      <c r="IVL1846" s="401"/>
      <c r="IVM1846" s="401"/>
      <c r="IVN1846" s="401"/>
      <c r="IVO1846" s="401"/>
      <c r="IVP1846" s="401"/>
      <c r="IVQ1846" s="401"/>
      <c r="IVR1846" s="401"/>
      <c r="IVS1846" s="401"/>
      <c r="IVT1846" s="401"/>
      <c r="IVU1846" s="401"/>
      <c r="IVV1846" s="401"/>
      <c r="IVW1846" s="401"/>
      <c r="IVX1846" s="401"/>
      <c r="IVY1846" s="401"/>
      <c r="IVZ1846" s="401"/>
      <c r="IWA1846" s="401"/>
      <c r="IWB1846" s="401"/>
      <c r="IWC1846" s="401"/>
      <c r="IWD1846" s="401"/>
      <c r="IWE1846" s="401"/>
      <c r="IWF1846" s="401"/>
      <c r="IWG1846" s="401"/>
      <c r="IWH1846" s="401"/>
      <c r="IWI1846" s="401"/>
      <c r="IWJ1846" s="401"/>
      <c r="IWK1846" s="401"/>
      <c r="IWL1846" s="401"/>
      <c r="IWM1846" s="401"/>
      <c r="IWN1846" s="401"/>
      <c r="IWO1846" s="401"/>
      <c r="IWP1846" s="401"/>
      <c r="IWQ1846" s="401"/>
      <c r="IWR1846" s="401"/>
      <c r="IWS1846" s="401"/>
      <c r="IWT1846" s="401"/>
      <c r="IWU1846" s="401"/>
      <c r="IWV1846" s="401"/>
      <c r="IWW1846" s="401"/>
      <c r="IWX1846" s="401"/>
      <c r="IWY1846" s="401"/>
      <c r="IWZ1846" s="401"/>
      <c r="IXA1846" s="401"/>
      <c r="IXB1846" s="401"/>
      <c r="IXC1846" s="401"/>
      <c r="IXD1846" s="401"/>
      <c r="IXE1846" s="401"/>
      <c r="IXF1846" s="401"/>
      <c r="IXG1846" s="401"/>
      <c r="IXH1846" s="401"/>
      <c r="IXI1846" s="401"/>
      <c r="IXJ1846" s="401"/>
      <c r="IXK1846" s="401"/>
      <c r="IXL1846" s="401"/>
      <c r="IXM1846" s="401"/>
      <c r="IXN1846" s="401"/>
      <c r="IXO1846" s="401"/>
      <c r="IXP1846" s="401"/>
      <c r="IXQ1846" s="401"/>
      <c r="IXR1846" s="401"/>
      <c r="IXS1846" s="401"/>
      <c r="IXT1846" s="401"/>
      <c r="IXU1846" s="401"/>
      <c r="IXV1846" s="401"/>
      <c r="IXW1846" s="401"/>
      <c r="IXX1846" s="401"/>
      <c r="IXY1846" s="401"/>
      <c r="IXZ1846" s="401"/>
      <c r="IYA1846" s="401"/>
      <c r="IYB1846" s="401"/>
      <c r="IYC1846" s="401"/>
      <c r="IYD1846" s="401"/>
      <c r="IYE1846" s="401"/>
      <c r="IYF1846" s="401"/>
      <c r="IYG1846" s="401"/>
      <c r="IYH1846" s="401"/>
      <c r="IYI1846" s="401"/>
      <c r="IYJ1846" s="401"/>
      <c r="IYK1846" s="401"/>
      <c r="IYL1846" s="401"/>
      <c r="IYM1846" s="401"/>
      <c r="IYN1846" s="401"/>
      <c r="IYO1846" s="401"/>
      <c r="IYP1846" s="401"/>
      <c r="IYQ1846" s="401"/>
      <c r="IYR1846" s="401"/>
      <c r="IYS1846" s="401"/>
      <c r="IYT1846" s="401"/>
      <c r="IYU1846" s="401"/>
      <c r="IYV1846" s="401"/>
      <c r="IYW1846" s="401"/>
      <c r="IYX1846" s="401"/>
      <c r="IYY1846" s="401"/>
      <c r="IYZ1846" s="401"/>
      <c r="IZA1846" s="401"/>
      <c r="IZB1846" s="401"/>
      <c r="IZC1846" s="401"/>
      <c r="IZD1846" s="401"/>
      <c r="IZE1846" s="401"/>
      <c r="IZF1846" s="401"/>
      <c r="IZG1846" s="401"/>
      <c r="IZH1846" s="401"/>
      <c r="IZI1846" s="401"/>
      <c r="IZJ1846" s="401"/>
      <c r="IZK1846" s="401"/>
      <c r="IZL1846" s="401"/>
      <c r="IZM1846" s="401"/>
      <c r="IZN1846" s="401"/>
      <c r="IZO1846" s="401"/>
      <c r="IZP1846" s="401"/>
      <c r="IZQ1846" s="401"/>
      <c r="IZR1846" s="401"/>
      <c r="IZS1846" s="401"/>
      <c r="IZT1846" s="401"/>
      <c r="IZU1846" s="401"/>
      <c r="IZV1846" s="401"/>
      <c r="IZW1846" s="401"/>
      <c r="IZX1846" s="401"/>
      <c r="IZY1846" s="401"/>
      <c r="IZZ1846" s="401"/>
      <c r="JAA1846" s="401"/>
      <c r="JAB1846" s="401"/>
      <c r="JAC1846" s="401"/>
      <c r="JAD1846" s="401"/>
      <c r="JAE1846" s="401"/>
      <c r="JAF1846" s="401"/>
      <c r="JAG1846" s="401"/>
      <c r="JAH1846" s="401"/>
      <c r="JAI1846" s="401"/>
      <c r="JAJ1846" s="401"/>
      <c r="JAK1846" s="401"/>
      <c r="JAL1846" s="401"/>
      <c r="JAM1846" s="401"/>
      <c r="JAN1846" s="401"/>
      <c r="JAO1846" s="401"/>
      <c r="JAP1846" s="401"/>
      <c r="JAQ1846" s="401"/>
      <c r="JAR1846" s="401"/>
      <c r="JAS1846" s="401"/>
      <c r="JAT1846" s="401"/>
      <c r="JAU1846" s="401"/>
      <c r="JAV1846" s="401"/>
      <c r="JAW1846" s="401"/>
      <c r="JAX1846" s="401"/>
      <c r="JAY1846" s="401"/>
      <c r="JAZ1846" s="401"/>
      <c r="JBA1846" s="401"/>
      <c r="JBB1846" s="401"/>
      <c r="JBC1846" s="401"/>
      <c r="JBD1846" s="401"/>
      <c r="JBE1846" s="401"/>
      <c r="JBF1846" s="401"/>
      <c r="JBG1846" s="401"/>
      <c r="JBH1846" s="401"/>
      <c r="JBI1846" s="401"/>
      <c r="JBJ1846" s="401"/>
      <c r="JBK1846" s="401"/>
      <c r="JBL1846" s="401"/>
      <c r="JBM1846" s="401"/>
      <c r="JBN1846" s="401"/>
      <c r="JBO1846" s="401"/>
      <c r="JBP1846" s="401"/>
      <c r="JBQ1846" s="401"/>
      <c r="JBR1846" s="401"/>
      <c r="JBS1846" s="401"/>
      <c r="JBT1846" s="401"/>
      <c r="JBU1846" s="401"/>
      <c r="JBV1846" s="401"/>
      <c r="JBW1846" s="401"/>
      <c r="JBX1846" s="401"/>
      <c r="JBY1846" s="401"/>
      <c r="JBZ1846" s="401"/>
      <c r="JCA1846" s="401"/>
      <c r="JCB1846" s="401"/>
      <c r="JCC1846" s="401"/>
      <c r="JCD1846" s="401"/>
      <c r="JCE1846" s="401"/>
      <c r="JCF1846" s="401"/>
      <c r="JCG1846" s="401"/>
      <c r="JCH1846" s="401"/>
      <c r="JCI1846" s="401"/>
      <c r="JCJ1846" s="401"/>
      <c r="JCK1846" s="401"/>
      <c r="JCL1846" s="401"/>
      <c r="JCM1846" s="401"/>
      <c r="JCN1846" s="401"/>
      <c r="JCO1846" s="401"/>
      <c r="JCP1846" s="401"/>
      <c r="JCQ1846" s="401"/>
      <c r="JCR1846" s="401"/>
      <c r="JCS1846" s="401"/>
      <c r="JCT1846" s="401"/>
      <c r="JCU1846" s="401"/>
      <c r="JCV1846" s="401"/>
      <c r="JCW1846" s="401"/>
      <c r="JCX1846" s="401"/>
      <c r="JCY1846" s="401"/>
      <c r="JCZ1846" s="401"/>
      <c r="JDA1846" s="401"/>
      <c r="JDB1846" s="401"/>
      <c r="JDC1846" s="401"/>
      <c r="JDD1846" s="401"/>
      <c r="JDE1846" s="401"/>
      <c r="JDF1846" s="401"/>
      <c r="JDG1846" s="401"/>
      <c r="JDH1846" s="401"/>
      <c r="JDI1846" s="401"/>
      <c r="JDJ1846" s="401"/>
      <c r="JDK1846" s="401"/>
      <c r="JDL1846" s="401"/>
      <c r="JDM1846" s="401"/>
      <c r="JDN1846" s="401"/>
      <c r="JDO1846" s="401"/>
      <c r="JDP1846" s="401"/>
      <c r="JDQ1846" s="401"/>
      <c r="JDR1846" s="401"/>
      <c r="JDS1846" s="401"/>
      <c r="JDT1846" s="401"/>
      <c r="JDU1846" s="401"/>
      <c r="JDV1846" s="401"/>
      <c r="JDW1846" s="401"/>
      <c r="JDX1846" s="401"/>
      <c r="JDY1846" s="401"/>
      <c r="JDZ1846" s="401"/>
      <c r="JEA1846" s="401"/>
      <c r="JEB1846" s="401"/>
      <c r="JEC1846" s="401"/>
      <c r="JED1846" s="401"/>
      <c r="JEE1846" s="401"/>
      <c r="JEF1846" s="401"/>
      <c r="JEG1846" s="401"/>
      <c r="JEH1846" s="401"/>
      <c r="JEI1846" s="401"/>
      <c r="JEJ1846" s="401"/>
      <c r="JEK1846" s="401"/>
      <c r="JEL1846" s="401"/>
      <c r="JEM1846" s="401"/>
      <c r="JEN1846" s="401"/>
      <c r="JEO1846" s="401"/>
      <c r="JEP1846" s="401"/>
      <c r="JEQ1846" s="401"/>
      <c r="JER1846" s="401"/>
      <c r="JES1846" s="401"/>
      <c r="JET1846" s="401"/>
      <c r="JEU1846" s="401"/>
      <c r="JEV1846" s="401"/>
      <c r="JEW1846" s="401"/>
      <c r="JEX1846" s="401"/>
      <c r="JEY1846" s="401"/>
      <c r="JEZ1846" s="401"/>
      <c r="JFA1846" s="401"/>
      <c r="JFB1846" s="401"/>
      <c r="JFC1846" s="401"/>
      <c r="JFD1846" s="401"/>
      <c r="JFE1846" s="401"/>
      <c r="JFF1846" s="401"/>
      <c r="JFG1846" s="401"/>
      <c r="JFH1846" s="401"/>
      <c r="JFI1846" s="401"/>
      <c r="JFJ1846" s="401"/>
      <c r="JFK1846" s="401"/>
      <c r="JFL1846" s="401"/>
      <c r="JFM1846" s="401"/>
      <c r="JFN1846" s="401"/>
      <c r="JFO1846" s="401"/>
      <c r="JFP1846" s="401"/>
      <c r="JFQ1846" s="401"/>
      <c r="JFR1846" s="401"/>
      <c r="JFS1846" s="401"/>
      <c r="JFT1846" s="401"/>
      <c r="JFU1846" s="401"/>
      <c r="JFV1846" s="401"/>
      <c r="JFW1846" s="401"/>
      <c r="JFX1846" s="401"/>
      <c r="JFY1846" s="401"/>
      <c r="JFZ1846" s="401"/>
      <c r="JGA1846" s="401"/>
      <c r="JGB1846" s="401"/>
      <c r="JGC1846" s="401"/>
      <c r="JGD1846" s="401"/>
      <c r="JGE1846" s="401"/>
      <c r="JGF1846" s="401"/>
      <c r="JGG1846" s="401"/>
      <c r="JGH1846" s="401"/>
      <c r="JGI1846" s="401"/>
      <c r="JGJ1846" s="401"/>
      <c r="JGK1846" s="401"/>
      <c r="JGL1846" s="401"/>
      <c r="JGM1846" s="401"/>
      <c r="JGN1846" s="401"/>
      <c r="JGO1846" s="401"/>
      <c r="JGP1846" s="401"/>
      <c r="JGQ1846" s="401"/>
      <c r="JGR1846" s="401"/>
      <c r="JGS1846" s="401"/>
      <c r="JGT1846" s="401"/>
      <c r="JGU1846" s="401"/>
      <c r="JGV1846" s="401"/>
      <c r="JGW1846" s="401"/>
      <c r="JGX1846" s="401"/>
      <c r="JGY1846" s="401"/>
      <c r="JGZ1846" s="401"/>
      <c r="JHA1846" s="401"/>
      <c r="JHB1846" s="401"/>
      <c r="JHC1846" s="401"/>
      <c r="JHD1846" s="401"/>
      <c r="JHE1846" s="401"/>
      <c r="JHF1846" s="401"/>
      <c r="JHG1846" s="401"/>
      <c r="JHH1846" s="401"/>
      <c r="JHI1846" s="401"/>
      <c r="JHJ1846" s="401"/>
      <c r="JHK1846" s="401"/>
      <c r="JHL1846" s="401"/>
      <c r="JHM1846" s="401"/>
      <c r="JHN1846" s="401"/>
      <c r="JHO1846" s="401"/>
      <c r="JHP1846" s="401"/>
      <c r="JHQ1846" s="401"/>
      <c r="JHR1846" s="401"/>
      <c r="JHS1846" s="401"/>
      <c r="JHT1846" s="401"/>
      <c r="JHU1846" s="401"/>
      <c r="JHV1846" s="401"/>
      <c r="JHW1846" s="401"/>
      <c r="JHX1846" s="401"/>
      <c r="JHY1846" s="401"/>
      <c r="JHZ1846" s="401"/>
      <c r="JIA1846" s="401"/>
      <c r="JIB1846" s="401"/>
      <c r="JIC1846" s="401"/>
      <c r="JID1846" s="401"/>
      <c r="JIE1846" s="401"/>
      <c r="JIF1846" s="401"/>
      <c r="JIG1846" s="401"/>
      <c r="JIH1846" s="401"/>
      <c r="JII1846" s="401"/>
      <c r="JIJ1846" s="401"/>
      <c r="JIK1846" s="401"/>
      <c r="JIL1846" s="401"/>
      <c r="JIM1846" s="401"/>
      <c r="JIN1846" s="401"/>
      <c r="JIO1846" s="401"/>
      <c r="JIP1846" s="401"/>
      <c r="JIQ1846" s="401"/>
      <c r="JIR1846" s="401"/>
      <c r="JIS1846" s="401"/>
      <c r="JIT1846" s="401"/>
      <c r="JIU1846" s="401"/>
      <c r="JIV1846" s="401"/>
      <c r="JIW1846" s="401"/>
      <c r="JIX1846" s="401"/>
      <c r="JIY1846" s="401"/>
      <c r="JIZ1846" s="401"/>
      <c r="JJA1846" s="401"/>
      <c r="JJB1846" s="401"/>
      <c r="JJC1846" s="401"/>
      <c r="JJD1846" s="401"/>
      <c r="JJE1846" s="401"/>
      <c r="JJF1846" s="401"/>
      <c r="JJG1846" s="401"/>
      <c r="JJH1846" s="401"/>
      <c r="JJI1846" s="401"/>
      <c r="JJJ1846" s="401"/>
      <c r="JJK1846" s="401"/>
      <c r="JJL1846" s="401"/>
      <c r="JJM1846" s="401"/>
      <c r="JJN1846" s="401"/>
      <c r="JJO1846" s="401"/>
      <c r="JJP1846" s="401"/>
      <c r="JJQ1846" s="401"/>
      <c r="JJR1846" s="401"/>
      <c r="JJS1846" s="401"/>
      <c r="JJT1846" s="401"/>
      <c r="JJU1846" s="401"/>
      <c r="JJV1846" s="401"/>
      <c r="JJW1846" s="401"/>
      <c r="JJX1846" s="401"/>
      <c r="JJY1846" s="401"/>
      <c r="JJZ1846" s="401"/>
      <c r="JKA1846" s="401"/>
      <c r="JKB1846" s="401"/>
      <c r="JKC1846" s="401"/>
      <c r="JKD1846" s="401"/>
      <c r="JKE1846" s="401"/>
      <c r="JKF1846" s="401"/>
      <c r="JKG1846" s="401"/>
      <c r="JKH1846" s="401"/>
      <c r="JKI1846" s="401"/>
      <c r="JKJ1846" s="401"/>
      <c r="JKK1846" s="401"/>
      <c r="JKL1846" s="401"/>
      <c r="JKM1846" s="401"/>
      <c r="JKN1846" s="401"/>
      <c r="JKO1846" s="401"/>
      <c r="JKP1846" s="401"/>
      <c r="JKQ1846" s="401"/>
      <c r="JKR1846" s="401"/>
      <c r="JKS1846" s="401"/>
      <c r="JKT1846" s="401"/>
      <c r="JKU1846" s="401"/>
      <c r="JKV1846" s="401"/>
      <c r="JKW1846" s="401"/>
      <c r="JKX1846" s="401"/>
      <c r="JKY1846" s="401"/>
      <c r="JKZ1846" s="401"/>
      <c r="JLA1846" s="401"/>
      <c r="JLB1846" s="401"/>
      <c r="JLC1846" s="401"/>
      <c r="JLD1846" s="401"/>
      <c r="JLE1846" s="401"/>
      <c r="JLF1846" s="401"/>
      <c r="JLG1846" s="401"/>
      <c r="JLH1846" s="401"/>
      <c r="JLI1846" s="401"/>
      <c r="JLJ1846" s="401"/>
      <c r="JLK1846" s="401"/>
      <c r="JLL1846" s="401"/>
      <c r="JLM1846" s="401"/>
      <c r="JLN1846" s="401"/>
      <c r="JLO1846" s="401"/>
      <c r="JLP1846" s="401"/>
      <c r="JLQ1846" s="401"/>
      <c r="JLR1846" s="401"/>
      <c r="JLS1846" s="401"/>
      <c r="JLT1846" s="401"/>
      <c r="JLU1846" s="401"/>
      <c r="JLV1846" s="401"/>
      <c r="JLW1846" s="401"/>
      <c r="JLX1846" s="401"/>
      <c r="JLY1846" s="401"/>
      <c r="JLZ1846" s="401"/>
      <c r="JMA1846" s="401"/>
      <c r="JMB1846" s="401"/>
      <c r="JMC1846" s="401"/>
      <c r="JMD1846" s="401"/>
      <c r="JME1846" s="401"/>
      <c r="JMF1846" s="401"/>
      <c r="JMG1846" s="401"/>
      <c r="JMH1846" s="401"/>
      <c r="JMI1846" s="401"/>
      <c r="JMJ1846" s="401"/>
      <c r="JMK1846" s="401"/>
      <c r="JML1846" s="401"/>
      <c r="JMM1846" s="401"/>
      <c r="JMN1846" s="401"/>
      <c r="JMO1846" s="401"/>
      <c r="JMP1846" s="401"/>
      <c r="JMQ1846" s="401"/>
      <c r="JMR1846" s="401"/>
      <c r="JMS1846" s="401"/>
      <c r="JMT1846" s="401"/>
      <c r="JMU1846" s="401"/>
      <c r="JMV1846" s="401"/>
      <c r="JMW1846" s="401"/>
      <c r="JMX1846" s="401"/>
      <c r="JMY1846" s="401"/>
      <c r="JMZ1846" s="401"/>
      <c r="JNA1846" s="401"/>
      <c r="JNB1846" s="401"/>
      <c r="JNC1846" s="401"/>
      <c r="JND1846" s="401"/>
      <c r="JNE1846" s="401"/>
      <c r="JNF1846" s="401"/>
      <c r="JNG1846" s="401"/>
      <c r="JNH1846" s="401"/>
      <c r="JNI1846" s="401"/>
      <c r="JNJ1846" s="401"/>
      <c r="JNK1846" s="401"/>
      <c r="JNL1846" s="401"/>
      <c r="JNM1846" s="401"/>
      <c r="JNN1846" s="401"/>
      <c r="JNO1846" s="401"/>
      <c r="JNP1846" s="401"/>
      <c r="JNQ1846" s="401"/>
      <c r="JNR1846" s="401"/>
      <c r="JNS1846" s="401"/>
      <c r="JNT1846" s="401"/>
      <c r="JNU1846" s="401"/>
      <c r="JNV1846" s="401"/>
      <c r="JNW1846" s="401"/>
      <c r="JNX1846" s="401"/>
      <c r="JNY1846" s="401"/>
      <c r="JNZ1846" s="401"/>
      <c r="JOA1846" s="401"/>
      <c r="JOB1846" s="401"/>
      <c r="JOC1846" s="401"/>
      <c r="JOD1846" s="401"/>
      <c r="JOE1846" s="401"/>
      <c r="JOF1846" s="401"/>
      <c r="JOG1846" s="401"/>
      <c r="JOH1846" s="401"/>
      <c r="JOI1846" s="401"/>
      <c r="JOJ1846" s="401"/>
      <c r="JOK1846" s="401"/>
      <c r="JOL1846" s="401"/>
      <c r="JOM1846" s="401"/>
      <c r="JON1846" s="401"/>
      <c r="JOO1846" s="401"/>
      <c r="JOP1846" s="401"/>
      <c r="JOQ1846" s="401"/>
      <c r="JOR1846" s="401"/>
      <c r="JOS1846" s="401"/>
      <c r="JOT1846" s="401"/>
      <c r="JOU1846" s="401"/>
      <c r="JOV1846" s="401"/>
      <c r="JOW1846" s="401"/>
      <c r="JOX1846" s="401"/>
      <c r="JOY1846" s="401"/>
      <c r="JOZ1846" s="401"/>
      <c r="JPA1846" s="401"/>
      <c r="JPB1846" s="401"/>
      <c r="JPC1846" s="401"/>
      <c r="JPD1846" s="401"/>
      <c r="JPE1846" s="401"/>
      <c r="JPF1846" s="401"/>
      <c r="JPG1846" s="401"/>
      <c r="JPH1846" s="401"/>
      <c r="JPI1846" s="401"/>
      <c r="JPJ1846" s="401"/>
      <c r="JPK1846" s="401"/>
      <c r="JPL1846" s="401"/>
      <c r="JPM1846" s="401"/>
      <c r="JPN1846" s="401"/>
      <c r="JPO1846" s="401"/>
      <c r="JPP1846" s="401"/>
      <c r="JPQ1846" s="401"/>
      <c r="JPR1846" s="401"/>
      <c r="JPS1846" s="401"/>
      <c r="JPT1846" s="401"/>
      <c r="JPU1846" s="401"/>
      <c r="JPV1846" s="401"/>
      <c r="JPW1846" s="401"/>
      <c r="JPX1846" s="401"/>
      <c r="JPY1846" s="401"/>
      <c r="JPZ1846" s="401"/>
      <c r="JQA1846" s="401"/>
      <c r="JQB1846" s="401"/>
      <c r="JQC1846" s="401"/>
      <c r="JQD1846" s="401"/>
      <c r="JQE1846" s="401"/>
      <c r="JQF1846" s="401"/>
      <c r="JQG1846" s="401"/>
      <c r="JQH1846" s="401"/>
      <c r="JQI1846" s="401"/>
      <c r="JQJ1846" s="401"/>
      <c r="JQK1846" s="401"/>
      <c r="JQL1846" s="401"/>
      <c r="JQM1846" s="401"/>
      <c r="JQN1846" s="401"/>
      <c r="JQO1846" s="401"/>
      <c r="JQP1846" s="401"/>
      <c r="JQQ1846" s="401"/>
      <c r="JQR1846" s="401"/>
      <c r="JQS1846" s="401"/>
      <c r="JQT1846" s="401"/>
      <c r="JQU1846" s="401"/>
      <c r="JQV1846" s="401"/>
      <c r="JQW1846" s="401"/>
      <c r="JQX1846" s="401"/>
      <c r="JQY1846" s="401"/>
      <c r="JQZ1846" s="401"/>
      <c r="JRA1846" s="401"/>
      <c r="JRB1846" s="401"/>
      <c r="JRC1846" s="401"/>
      <c r="JRD1846" s="401"/>
      <c r="JRE1846" s="401"/>
      <c r="JRF1846" s="401"/>
      <c r="JRG1846" s="401"/>
      <c r="JRH1846" s="401"/>
      <c r="JRI1846" s="401"/>
      <c r="JRJ1846" s="401"/>
      <c r="JRK1846" s="401"/>
      <c r="JRL1846" s="401"/>
      <c r="JRM1846" s="401"/>
      <c r="JRN1846" s="401"/>
      <c r="JRO1846" s="401"/>
      <c r="JRP1846" s="401"/>
      <c r="JRQ1846" s="401"/>
      <c r="JRR1846" s="401"/>
      <c r="JRS1846" s="401"/>
      <c r="JRT1846" s="401"/>
      <c r="JRU1846" s="401"/>
      <c r="JRV1846" s="401"/>
      <c r="JRW1846" s="401"/>
      <c r="JRX1846" s="401"/>
      <c r="JRY1846" s="401"/>
      <c r="JRZ1846" s="401"/>
      <c r="JSA1846" s="401"/>
      <c r="JSB1846" s="401"/>
      <c r="JSC1846" s="401"/>
      <c r="JSD1846" s="401"/>
      <c r="JSE1846" s="401"/>
      <c r="JSF1846" s="401"/>
      <c r="JSG1846" s="401"/>
      <c r="JSH1846" s="401"/>
      <c r="JSI1846" s="401"/>
      <c r="JSJ1846" s="401"/>
      <c r="JSK1846" s="401"/>
      <c r="JSL1846" s="401"/>
      <c r="JSM1846" s="401"/>
      <c r="JSN1846" s="401"/>
      <c r="JSO1846" s="401"/>
      <c r="JSP1846" s="401"/>
      <c r="JSQ1846" s="401"/>
      <c r="JSR1846" s="401"/>
      <c r="JSS1846" s="401"/>
      <c r="JST1846" s="401"/>
      <c r="JSU1846" s="401"/>
      <c r="JSV1846" s="401"/>
      <c r="JSW1846" s="401"/>
      <c r="JSX1846" s="401"/>
      <c r="JSY1846" s="401"/>
      <c r="JSZ1846" s="401"/>
      <c r="JTA1846" s="401"/>
      <c r="JTB1846" s="401"/>
      <c r="JTC1846" s="401"/>
      <c r="JTD1846" s="401"/>
      <c r="JTE1846" s="401"/>
      <c r="JTF1846" s="401"/>
      <c r="JTG1846" s="401"/>
      <c r="JTH1846" s="401"/>
      <c r="JTI1846" s="401"/>
      <c r="JTJ1846" s="401"/>
      <c r="JTK1846" s="401"/>
      <c r="JTL1846" s="401"/>
      <c r="JTM1846" s="401"/>
      <c r="JTN1846" s="401"/>
      <c r="JTO1846" s="401"/>
      <c r="JTP1846" s="401"/>
      <c r="JTQ1846" s="401"/>
      <c r="JTR1846" s="401"/>
      <c r="JTS1846" s="401"/>
      <c r="JTT1846" s="401"/>
      <c r="JTU1846" s="401"/>
      <c r="JTV1846" s="401"/>
      <c r="JTW1846" s="401"/>
      <c r="JTX1846" s="401"/>
      <c r="JTY1846" s="401"/>
      <c r="JTZ1846" s="401"/>
      <c r="JUA1846" s="401"/>
      <c r="JUB1846" s="401"/>
      <c r="JUC1846" s="401"/>
      <c r="JUD1846" s="401"/>
      <c r="JUE1846" s="401"/>
      <c r="JUF1846" s="401"/>
      <c r="JUG1846" s="401"/>
      <c r="JUH1846" s="401"/>
      <c r="JUI1846" s="401"/>
      <c r="JUJ1846" s="401"/>
      <c r="JUK1846" s="401"/>
      <c r="JUL1846" s="401"/>
      <c r="JUM1846" s="401"/>
      <c r="JUN1846" s="401"/>
      <c r="JUO1846" s="401"/>
      <c r="JUP1846" s="401"/>
      <c r="JUQ1846" s="401"/>
      <c r="JUR1846" s="401"/>
      <c r="JUS1846" s="401"/>
      <c r="JUT1846" s="401"/>
      <c r="JUU1846" s="401"/>
      <c r="JUV1846" s="401"/>
      <c r="JUW1846" s="401"/>
      <c r="JUX1846" s="401"/>
      <c r="JUY1846" s="401"/>
      <c r="JUZ1846" s="401"/>
      <c r="JVA1846" s="401"/>
      <c r="JVB1846" s="401"/>
      <c r="JVC1846" s="401"/>
      <c r="JVD1846" s="401"/>
      <c r="JVE1846" s="401"/>
      <c r="JVF1846" s="401"/>
      <c r="JVG1846" s="401"/>
      <c r="JVH1846" s="401"/>
      <c r="JVI1846" s="401"/>
      <c r="JVJ1846" s="401"/>
      <c r="JVK1846" s="401"/>
      <c r="JVL1846" s="401"/>
      <c r="JVM1846" s="401"/>
      <c r="JVN1846" s="401"/>
      <c r="JVO1846" s="401"/>
      <c r="JVP1846" s="401"/>
      <c r="JVQ1846" s="401"/>
      <c r="JVR1846" s="401"/>
      <c r="JVS1846" s="401"/>
      <c r="JVT1846" s="401"/>
      <c r="JVU1846" s="401"/>
      <c r="JVV1846" s="401"/>
      <c r="JVW1846" s="401"/>
      <c r="JVX1846" s="401"/>
      <c r="JVY1846" s="401"/>
      <c r="JVZ1846" s="401"/>
      <c r="JWA1846" s="401"/>
      <c r="JWB1846" s="401"/>
      <c r="JWC1846" s="401"/>
      <c r="JWD1846" s="401"/>
      <c r="JWE1846" s="401"/>
      <c r="JWF1846" s="401"/>
      <c r="JWG1846" s="401"/>
      <c r="JWH1846" s="401"/>
      <c r="JWI1846" s="401"/>
      <c r="JWJ1846" s="401"/>
      <c r="JWK1846" s="401"/>
      <c r="JWL1846" s="401"/>
      <c r="JWM1846" s="401"/>
      <c r="JWN1846" s="401"/>
      <c r="JWO1846" s="401"/>
      <c r="JWP1846" s="401"/>
      <c r="JWQ1846" s="401"/>
      <c r="JWR1846" s="401"/>
      <c r="JWS1846" s="401"/>
      <c r="JWT1846" s="401"/>
      <c r="JWU1846" s="401"/>
      <c r="JWV1846" s="401"/>
      <c r="JWW1846" s="401"/>
      <c r="JWX1846" s="401"/>
      <c r="JWY1846" s="401"/>
      <c r="JWZ1846" s="401"/>
      <c r="JXA1846" s="401"/>
      <c r="JXB1846" s="401"/>
      <c r="JXC1846" s="401"/>
      <c r="JXD1846" s="401"/>
      <c r="JXE1846" s="401"/>
      <c r="JXF1846" s="401"/>
      <c r="JXG1846" s="401"/>
      <c r="JXH1846" s="401"/>
      <c r="JXI1846" s="401"/>
      <c r="JXJ1846" s="401"/>
      <c r="JXK1846" s="401"/>
      <c r="JXL1846" s="401"/>
      <c r="JXM1846" s="401"/>
      <c r="JXN1846" s="401"/>
      <c r="JXO1846" s="401"/>
      <c r="JXP1846" s="401"/>
      <c r="JXQ1846" s="401"/>
      <c r="JXR1846" s="401"/>
      <c r="JXS1846" s="401"/>
      <c r="JXT1846" s="401"/>
      <c r="JXU1846" s="401"/>
      <c r="JXV1846" s="401"/>
      <c r="JXW1846" s="401"/>
      <c r="JXX1846" s="401"/>
      <c r="JXY1846" s="401"/>
      <c r="JXZ1846" s="401"/>
      <c r="JYA1846" s="401"/>
      <c r="JYB1846" s="401"/>
      <c r="JYC1846" s="401"/>
      <c r="JYD1846" s="401"/>
      <c r="JYE1846" s="401"/>
      <c r="JYF1846" s="401"/>
      <c r="JYG1846" s="401"/>
      <c r="JYH1846" s="401"/>
      <c r="JYI1846" s="401"/>
      <c r="JYJ1846" s="401"/>
      <c r="JYK1846" s="401"/>
      <c r="JYL1846" s="401"/>
      <c r="JYM1846" s="401"/>
      <c r="JYN1846" s="401"/>
      <c r="JYO1846" s="401"/>
      <c r="JYP1846" s="401"/>
      <c r="JYQ1846" s="401"/>
      <c r="JYR1846" s="401"/>
      <c r="JYS1846" s="401"/>
      <c r="JYT1846" s="401"/>
      <c r="JYU1846" s="401"/>
      <c r="JYV1846" s="401"/>
      <c r="JYW1846" s="401"/>
      <c r="JYX1846" s="401"/>
      <c r="JYY1846" s="401"/>
      <c r="JYZ1846" s="401"/>
      <c r="JZA1846" s="401"/>
      <c r="JZB1846" s="401"/>
      <c r="JZC1846" s="401"/>
      <c r="JZD1846" s="401"/>
      <c r="JZE1846" s="401"/>
      <c r="JZF1846" s="401"/>
      <c r="JZG1846" s="401"/>
      <c r="JZH1846" s="401"/>
      <c r="JZI1846" s="401"/>
      <c r="JZJ1846" s="401"/>
      <c r="JZK1846" s="401"/>
      <c r="JZL1846" s="401"/>
      <c r="JZM1846" s="401"/>
      <c r="JZN1846" s="401"/>
      <c r="JZO1846" s="401"/>
      <c r="JZP1846" s="401"/>
      <c r="JZQ1846" s="401"/>
      <c r="JZR1846" s="401"/>
      <c r="JZS1846" s="401"/>
      <c r="JZT1846" s="401"/>
      <c r="JZU1846" s="401"/>
      <c r="JZV1846" s="401"/>
      <c r="JZW1846" s="401"/>
      <c r="JZX1846" s="401"/>
      <c r="JZY1846" s="401"/>
      <c r="JZZ1846" s="401"/>
      <c r="KAA1846" s="401"/>
      <c r="KAB1846" s="401"/>
      <c r="KAC1846" s="401"/>
      <c r="KAD1846" s="401"/>
      <c r="KAE1846" s="401"/>
      <c r="KAF1846" s="401"/>
      <c r="KAG1846" s="401"/>
      <c r="KAH1846" s="401"/>
      <c r="KAI1846" s="401"/>
      <c r="KAJ1846" s="401"/>
      <c r="KAK1846" s="401"/>
      <c r="KAL1846" s="401"/>
      <c r="KAM1846" s="401"/>
      <c r="KAN1846" s="401"/>
      <c r="KAO1846" s="401"/>
      <c r="KAP1846" s="401"/>
      <c r="KAQ1846" s="401"/>
      <c r="KAR1846" s="401"/>
      <c r="KAS1846" s="401"/>
      <c r="KAT1846" s="401"/>
      <c r="KAU1846" s="401"/>
      <c r="KAV1846" s="401"/>
      <c r="KAW1846" s="401"/>
      <c r="KAX1846" s="401"/>
      <c r="KAY1846" s="401"/>
      <c r="KAZ1846" s="401"/>
      <c r="KBA1846" s="401"/>
      <c r="KBB1846" s="401"/>
      <c r="KBC1846" s="401"/>
      <c r="KBD1846" s="401"/>
      <c r="KBE1846" s="401"/>
      <c r="KBF1846" s="401"/>
      <c r="KBG1846" s="401"/>
      <c r="KBH1846" s="401"/>
      <c r="KBI1846" s="401"/>
      <c r="KBJ1846" s="401"/>
      <c r="KBK1846" s="401"/>
      <c r="KBL1846" s="401"/>
      <c r="KBM1846" s="401"/>
      <c r="KBN1846" s="401"/>
      <c r="KBO1846" s="401"/>
      <c r="KBP1846" s="401"/>
      <c r="KBQ1846" s="401"/>
      <c r="KBR1846" s="401"/>
      <c r="KBS1846" s="401"/>
      <c r="KBT1846" s="401"/>
      <c r="KBU1846" s="401"/>
      <c r="KBV1846" s="401"/>
      <c r="KBW1846" s="401"/>
      <c r="KBX1846" s="401"/>
      <c r="KBY1846" s="401"/>
      <c r="KBZ1846" s="401"/>
      <c r="KCA1846" s="401"/>
      <c r="KCB1846" s="401"/>
      <c r="KCC1846" s="401"/>
      <c r="KCD1846" s="401"/>
      <c r="KCE1846" s="401"/>
      <c r="KCF1846" s="401"/>
      <c r="KCG1846" s="401"/>
      <c r="KCH1846" s="401"/>
      <c r="KCI1846" s="401"/>
      <c r="KCJ1846" s="401"/>
      <c r="KCK1846" s="401"/>
      <c r="KCL1846" s="401"/>
      <c r="KCM1846" s="401"/>
      <c r="KCN1846" s="401"/>
      <c r="KCO1846" s="401"/>
      <c r="KCP1846" s="401"/>
      <c r="KCQ1846" s="401"/>
      <c r="KCR1846" s="401"/>
      <c r="KCS1846" s="401"/>
      <c r="KCT1846" s="401"/>
      <c r="KCU1846" s="401"/>
      <c r="KCV1846" s="401"/>
      <c r="KCW1846" s="401"/>
      <c r="KCX1846" s="401"/>
      <c r="KCY1846" s="401"/>
      <c r="KCZ1846" s="401"/>
      <c r="KDA1846" s="401"/>
      <c r="KDB1846" s="401"/>
      <c r="KDC1846" s="401"/>
      <c r="KDD1846" s="401"/>
      <c r="KDE1846" s="401"/>
      <c r="KDF1846" s="401"/>
      <c r="KDG1846" s="401"/>
      <c r="KDH1846" s="401"/>
      <c r="KDI1846" s="401"/>
      <c r="KDJ1846" s="401"/>
      <c r="KDK1846" s="401"/>
      <c r="KDL1846" s="401"/>
      <c r="KDM1846" s="401"/>
      <c r="KDN1846" s="401"/>
      <c r="KDO1846" s="401"/>
      <c r="KDP1846" s="401"/>
      <c r="KDQ1846" s="401"/>
      <c r="KDR1846" s="401"/>
      <c r="KDS1846" s="401"/>
      <c r="KDT1846" s="401"/>
      <c r="KDU1846" s="401"/>
      <c r="KDV1846" s="401"/>
      <c r="KDW1846" s="401"/>
      <c r="KDX1846" s="401"/>
      <c r="KDY1846" s="401"/>
      <c r="KDZ1846" s="401"/>
      <c r="KEA1846" s="401"/>
      <c r="KEB1846" s="401"/>
      <c r="KEC1846" s="401"/>
      <c r="KED1846" s="401"/>
      <c r="KEE1846" s="401"/>
      <c r="KEF1846" s="401"/>
      <c r="KEG1846" s="401"/>
      <c r="KEH1846" s="401"/>
      <c r="KEI1846" s="401"/>
      <c r="KEJ1846" s="401"/>
      <c r="KEK1846" s="401"/>
      <c r="KEL1846" s="401"/>
      <c r="KEM1846" s="401"/>
      <c r="KEN1846" s="401"/>
      <c r="KEO1846" s="401"/>
      <c r="KEP1846" s="401"/>
      <c r="KEQ1846" s="401"/>
      <c r="KER1846" s="401"/>
      <c r="KES1846" s="401"/>
      <c r="KET1846" s="401"/>
      <c r="KEU1846" s="401"/>
      <c r="KEV1846" s="401"/>
      <c r="KEW1846" s="401"/>
      <c r="KEX1846" s="401"/>
      <c r="KEY1846" s="401"/>
      <c r="KEZ1846" s="401"/>
      <c r="KFA1846" s="401"/>
      <c r="KFB1846" s="401"/>
      <c r="KFC1846" s="401"/>
      <c r="KFD1846" s="401"/>
      <c r="KFE1846" s="401"/>
      <c r="KFF1846" s="401"/>
      <c r="KFG1846" s="401"/>
      <c r="KFH1846" s="401"/>
      <c r="KFI1846" s="401"/>
      <c r="KFJ1846" s="401"/>
      <c r="KFK1846" s="401"/>
      <c r="KFL1846" s="401"/>
      <c r="KFM1846" s="401"/>
      <c r="KFN1846" s="401"/>
      <c r="KFO1846" s="401"/>
      <c r="KFP1846" s="401"/>
      <c r="KFQ1846" s="401"/>
      <c r="KFR1846" s="401"/>
      <c r="KFS1846" s="401"/>
      <c r="KFT1846" s="401"/>
      <c r="KFU1846" s="401"/>
      <c r="KFV1846" s="401"/>
      <c r="KFW1846" s="401"/>
      <c r="KFX1846" s="401"/>
      <c r="KFY1846" s="401"/>
      <c r="KFZ1846" s="401"/>
      <c r="KGA1846" s="401"/>
      <c r="KGB1846" s="401"/>
      <c r="KGC1846" s="401"/>
      <c r="KGD1846" s="401"/>
      <c r="KGE1846" s="401"/>
      <c r="KGF1846" s="401"/>
      <c r="KGG1846" s="401"/>
      <c r="KGH1846" s="401"/>
      <c r="KGI1846" s="401"/>
      <c r="KGJ1846" s="401"/>
      <c r="KGK1846" s="401"/>
      <c r="KGL1846" s="401"/>
      <c r="KGM1846" s="401"/>
      <c r="KGN1846" s="401"/>
      <c r="KGO1846" s="401"/>
      <c r="KGP1846" s="401"/>
      <c r="KGQ1846" s="401"/>
      <c r="KGR1846" s="401"/>
      <c r="KGS1846" s="401"/>
      <c r="KGT1846" s="401"/>
      <c r="KGU1846" s="401"/>
      <c r="KGV1846" s="401"/>
      <c r="KGW1846" s="401"/>
      <c r="KGX1846" s="401"/>
      <c r="KGY1846" s="401"/>
      <c r="KGZ1846" s="401"/>
      <c r="KHA1846" s="401"/>
      <c r="KHB1846" s="401"/>
      <c r="KHC1846" s="401"/>
      <c r="KHD1846" s="401"/>
      <c r="KHE1846" s="401"/>
      <c r="KHF1846" s="401"/>
      <c r="KHG1846" s="401"/>
      <c r="KHH1846" s="401"/>
      <c r="KHI1846" s="401"/>
      <c r="KHJ1846" s="401"/>
      <c r="KHK1846" s="401"/>
      <c r="KHL1846" s="401"/>
      <c r="KHM1846" s="401"/>
      <c r="KHN1846" s="401"/>
      <c r="KHO1846" s="401"/>
      <c r="KHP1846" s="401"/>
      <c r="KHQ1846" s="401"/>
      <c r="KHR1846" s="401"/>
      <c r="KHS1846" s="401"/>
      <c r="KHT1846" s="401"/>
      <c r="KHU1846" s="401"/>
      <c r="KHV1846" s="401"/>
      <c r="KHW1846" s="401"/>
      <c r="KHX1846" s="401"/>
      <c r="KHY1846" s="401"/>
      <c r="KHZ1846" s="401"/>
      <c r="KIA1846" s="401"/>
      <c r="KIB1846" s="401"/>
      <c r="KIC1846" s="401"/>
      <c r="KID1846" s="401"/>
      <c r="KIE1846" s="401"/>
      <c r="KIF1846" s="401"/>
      <c r="KIG1846" s="401"/>
      <c r="KIH1846" s="401"/>
      <c r="KII1846" s="401"/>
      <c r="KIJ1846" s="401"/>
      <c r="KIK1846" s="401"/>
      <c r="KIL1846" s="401"/>
      <c r="KIM1846" s="401"/>
      <c r="KIN1846" s="401"/>
      <c r="KIO1846" s="401"/>
      <c r="KIP1846" s="401"/>
      <c r="KIQ1846" s="401"/>
      <c r="KIR1846" s="401"/>
      <c r="KIS1846" s="401"/>
      <c r="KIT1846" s="401"/>
      <c r="KIU1846" s="401"/>
      <c r="KIV1846" s="401"/>
      <c r="KIW1846" s="401"/>
      <c r="KIX1846" s="401"/>
      <c r="KIY1846" s="401"/>
      <c r="KIZ1846" s="401"/>
      <c r="KJA1846" s="401"/>
      <c r="KJB1846" s="401"/>
      <c r="KJC1846" s="401"/>
      <c r="KJD1846" s="401"/>
      <c r="KJE1846" s="401"/>
      <c r="KJF1846" s="401"/>
      <c r="KJG1846" s="401"/>
      <c r="KJH1846" s="401"/>
      <c r="KJI1846" s="401"/>
      <c r="KJJ1846" s="401"/>
      <c r="KJK1846" s="401"/>
      <c r="KJL1846" s="401"/>
      <c r="KJM1846" s="401"/>
      <c r="KJN1846" s="401"/>
      <c r="KJO1846" s="401"/>
      <c r="KJP1846" s="401"/>
      <c r="KJQ1846" s="401"/>
      <c r="KJR1846" s="401"/>
      <c r="KJS1846" s="401"/>
      <c r="KJT1846" s="401"/>
      <c r="KJU1846" s="401"/>
      <c r="KJV1846" s="401"/>
      <c r="KJW1846" s="401"/>
      <c r="KJX1846" s="401"/>
      <c r="KJY1846" s="401"/>
      <c r="KJZ1846" s="401"/>
      <c r="KKA1846" s="401"/>
      <c r="KKB1846" s="401"/>
      <c r="KKC1846" s="401"/>
      <c r="KKD1846" s="401"/>
      <c r="KKE1846" s="401"/>
      <c r="KKF1846" s="401"/>
      <c r="KKG1846" s="401"/>
      <c r="KKH1846" s="401"/>
      <c r="KKI1846" s="401"/>
      <c r="KKJ1846" s="401"/>
      <c r="KKK1846" s="401"/>
      <c r="KKL1846" s="401"/>
      <c r="KKM1846" s="401"/>
      <c r="KKN1846" s="401"/>
      <c r="KKO1846" s="401"/>
      <c r="KKP1846" s="401"/>
      <c r="KKQ1846" s="401"/>
      <c r="KKR1846" s="401"/>
      <c r="KKS1846" s="401"/>
      <c r="KKT1846" s="401"/>
      <c r="KKU1846" s="401"/>
      <c r="KKV1846" s="401"/>
      <c r="KKW1846" s="401"/>
      <c r="KKX1846" s="401"/>
      <c r="KKY1846" s="401"/>
      <c r="KKZ1846" s="401"/>
      <c r="KLA1846" s="401"/>
      <c r="KLB1846" s="401"/>
      <c r="KLC1846" s="401"/>
      <c r="KLD1846" s="401"/>
      <c r="KLE1846" s="401"/>
      <c r="KLF1846" s="401"/>
      <c r="KLG1846" s="401"/>
      <c r="KLH1846" s="401"/>
      <c r="KLI1846" s="401"/>
      <c r="KLJ1846" s="401"/>
      <c r="KLK1846" s="401"/>
      <c r="KLL1846" s="401"/>
      <c r="KLM1846" s="401"/>
      <c r="KLN1846" s="401"/>
      <c r="KLO1846" s="401"/>
      <c r="KLP1846" s="401"/>
      <c r="KLQ1846" s="401"/>
      <c r="KLR1846" s="401"/>
      <c r="KLS1846" s="401"/>
      <c r="KLT1846" s="401"/>
      <c r="KLU1846" s="401"/>
      <c r="KLV1846" s="401"/>
      <c r="KLW1846" s="401"/>
      <c r="KLX1846" s="401"/>
      <c r="KLY1846" s="401"/>
      <c r="KLZ1846" s="401"/>
      <c r="KMA1846" s="401"/>
      <c r="KMB1846" s="401"/>
      <c r="KMC1846" s="401"/>
      <c r="KMD1846" s="401"/>
      <c r="KME1846" s="401"/>
      <c r="KMF1846" s="401"/>
      <c r="KMG1846" s="401"/>
      <c r="KMH1846" s="401"/>
      <c r="KMI1846" s="401"/>
      <c r="KMJ1846" s="401"/>
      <c r="KMK1846" s="401"/>
      <c r="KML1846" s="401"/>
      <c r="KMM1846" s="401"/>
      <c r="KMN1846" s="401"/>
      <c r="KMO1846" s="401"/>
      <c r="KMP1846" s="401"/>
      <c r="KMQ1846" s="401"/>
      <c r="KMR1846" s="401"/>
      <c r="KMS1846" s="401"/>
      <c r="KMT1846" s="401"/>
      <c r="KMU1846" s="401"/>
      <c r="KMV1846" s="401"/>
      <c r="KMW1846" s="401"/>
      <c r="KMX1846" s="401"/>
      <c r="KMY1846" s="401"/>
      <c r="KMZ1846" s="401"/>
      <c r="KNA1846" s="401"/>
      <c r="KNB1846" s="401"/>
      <c r="KNC1846" s="401"/>
      <c r="KND1846" s="401"/>
      <c r="KNE1846" s="401"/>
      <c r="KNF1846" s="401"/>
      <c r="KNG1846" s="401"/>
      <c r="KNH1846" s="401"/>
      <c r="KNI1846" s="401"/>
      <c r="KNJ1846" s="401"/>
      <c r="KNK1846" s="401"/>
      <c r="KNL1846" s="401"/>
      <c r="KNM1846" s="401"/>
      <c r="KNN1846" s="401"/>
      <c r="KNO1846" s="401"/>
      <c r="KNP1846" s="401"/>
      <c r="KNQ1846" s="401"/>
      <c r="KNR1846" s="401"/>
      <c r="KNS1846" s="401"/>
      <c r="KNT1846" s="401"/>
      <c r="KNU1846" s="401"/>
      <c r="KNV1846" s="401"/>
      <c r="KNW1846" s="401"/>
      <c r="KNX1846" s="401"/>
      <c r="KNY1846" s="401"/>
      <c r="KNZ1846" s="401"/>
      <c r="KOA1846" s="401"/>
      <c r="KOB1846" s="401"/>
      <c r="KOC1846" s="401"/>
      <c r="KOD1846" s="401"/>
      <c r="KOE1846" s="401"/>
      <c r="KOF1846" s="401"/>
      <c r="KOG1846" s="401"/>
      <c r="KOH1846" s="401"/>
      <c r="KOI1846" s="401"/>
      <c r="KOJ1846" s="401"/>
      <c r="KOK1846" s="401"/>
      <c r="KOL1846" s="401"/>
      <c r="KOM1846" s="401"/>
      <c r="KON1846" s="401"/>
      <c r="KOO1846" s="401"/>
      <c r="KOP1846" s="401"/>
      <c r="KOQ1846" s="401"/>
      <c r="KOR1846" s="401"/>
      <c r="KOS1846" s="401"/>
      <c r="KOT1846" s="401"/>
      <c r="KOU1846" s="401"/>
      <c r="KOV1846" s="401"/>
      <c r="KOW1846" s="401"/>
      <c r="KOX1846" s="401"/>
      <c r="KOY1846" s="401"/>
      <c r="KOZ1846" s="401"/>
      <c r="KPA1846" s="401"/>
      <c r="KPB1846" s="401"/>
      <c r="KPC1846" s="401"/>
      <c r="KPD1846" s="401"/>
      <c r="KPE1846" s="401"/>
      <c r="KPF1846" s="401"/>
      <c r="KPG1846" s="401"/>
      <c r="KPH1846" s="401"/>
      <c r="KPI1846" s="401"/>
      <c r="KPJ1846" s="401"/>
      <c r="KPK1846" s="401"/>
      <c r="KPL1846" s="401"/>
      <c r="KPM1846" s="401"/>
      <c r="KPN1846" s="401"/>
      <c r="KPO1846" s="401"/>
      <c r="KPP1846" s="401"/>
      <c r="KPQ1846" s="401"/>
      <c r="KPR1846" s="401"/>
      <c r="KPS1846" s="401"/>
      <c r="KPT1846" s="401"/>
      <c r="KPU1846" s="401"/>
      <c r="KPV1846" s="401"/>
      <c r="KPW1846" s="401"/>
      <c r="KPX1846" s="401"/>
      <c r="KPY1846" s="401"/>
      <c r="KPZ1846" s="401"/>
      <c r="KQA1846" s="401"/>
      <c r="KQB1846" s="401"/>
      <c r="KQC1846" s="401"/>
      <c r="KQD1846" s="401"/>
      <c r="KQE1846" s="401"/>
      <c r="KQF1846" s="401"/>
      <c r="KQG1846" s="401"/>
      <c r="KQH1846" s="401"/>
      <c r="KQI1846" s="401"/>
      <c r="KQJ1846" s="401"/>
      <c r="KQK1846" s="401"/>
      <c r="KQL1846" s="401"/>
      <c r="KQM1846" s="401"/>
      <c r="KQN1846" s="401"/>
      <c r="KQO1846" s="401"/>
      <c r="KQP1846" s="401"/>
      <c r="KQQ1846" s="401"/>
      <c r="KQR1846" s="401"/>
      <c r="KQS1846" s="401"/>
      <c r="KQT1846" s="401"/>
      <c r="KQU1846" s="401"/>
      <c r="KQV1846" s="401"/>
      <c r="KQW1846" s="401"/>
      <c r="KQX1846" s="401"/>
      <c r="KQY1846" s="401"/>
      <c r="KQZ1846" s="401"/>
      <c r="KRA1846" s="401"/>
      <c r="KRB1846" s="401"/>
      <c r="KRC1846" s="401"/>
      <c r="KRD1846" s="401"/>
      <c r="KRE1846" s="401"/>
      <c r="KRF1846" s="401"/>
      <c r="KRG1846" s="401"/>
      <c r="KRH1846" s="401"/>
      <c r="KRI1846" s="401"/>
      <c r="KRJ1846" s="401"/>
      <c r="KRK1846" s="401"/>
      <c r="KRL1846" s="401"/>
      <c r="KRM1846" s="401"/>
      <c r="KRN1846" s="401"/>
      <c r="KRO1846" s="401"/>
      <c r="KRP1846" s="401"/>
      <c r="KRQ1846" s="401"/>
      <c r="KRR1846" s="401"/>
      <c r="KRS1846" s="401"/>
      <c r="KRT1846" s="401"/>
      <c r="KRU1846" s="401"/>
      <c r="KRV1846" s="401"/>
      <c r="KRW1846" s="401"/>
      <c r="KRX1846" s="401"/>
      <c r="KRY1846" s="401"/>
      <c r="KRZ1846" s="401"/>
      <c r="KSA1846" s="401"/>
      <c r="KSB1846" s="401"/>
      <c r="KSC1846" s="401"/>
      <c r="KSD1846" s="401"/>
      <c r="KSE1846" s="401"/>
      <c r="KSF1846" s="401"/>
      <c r="KSG1846" s="401"/>
      <c r="KSH1846" s="401"/>
      <c r="KSI1846" s="401"/>
      <c r="KSJ1846" s="401"/>
      <c r="KSK1846" s="401"/>
      <c r="KSL1846" s="401"/>
      <c r="KSM1846" s="401"/>
      <c r="KSN1846" s="401"/>
      <c r="KSO1846" s="401"/>
      <c r="KSP1846" s="401"/>
      <c r="KSQ1846" s="401"/>
      <c r="KSR1846" s="401"/>
      <c r="KSS1846" s="401"/>
      <c r="KST1846" s="401"/>
      <c r="KSU1846" s="401"/>
      <c r="KSV1846" s="401"/>
      <c r="KSW1846" s="401"/>
      <c r="KSX1846" s="401"/>
      <c r="KSY1846" s="401"/>
      <c r="KSZ1846" s="401"/>
      <c r="KTA1846" s="401"/>
      <c r="KTB1846" s="401"/>
      <c r="KTC1846" s="401"/>
      <c r="KTD1846" s="401"/>
      <c r="KTE1846" s="401"/>
      <c r="KTF1846" s="401"/>
      <c r="KTG1846" s="401"/>
      <c r="KTH1846" s="401"/>
      <c r="KTI1846" s="401"/>
      <c r="KTJ1846" s="401"/>
      <c r="KTK1846" s="401"/>
      <c r="KTL1846" s="401"/>
      <c r="KTM1846" s="401"/>
      <c r="KTN1846" s="401"/>
      <c r="KTO1846" s="401"/>
      <c r="KTP1846" s="401"/>
      <c r="KTQ1846" s="401"/>
      <c r="KTR1846" s="401"/>
      <c r="KTS1846" s="401"/>
      <c r="KTT1846" s="401"/>
      <c r="KTU1846" s="401"/>
      <c r="KTV1846" s="401"/>
      <c r="KTW1846" s="401"/>
      <c r="KTX1846" s="401"/>
      <c r="KTY1846" s="401"/>
      <c r="KTZ1846" s="401"/>
      <c r="KUA1846" s="401"/>
      <c r="KUB1846" s="401"/>
      <c r="KUC1846" s="401"/>
      <c r="KUD1846" s="401"/>
      <c r="KUE1846" s="401"/>
      <c r="KUF1846" s="401"/>
      <c r="KUG1846" s="401"/>
      <c r="KUH1846" s="401"/>
      <c r="KUI1846" s="401"/>
      <c r="KUJ1846" s="401"/>
      <c r="KUK1846" s="401"/>
      <c r="KUL1846" s="401"/>
      <c r="KUM1846" s="401"/>
      <c r="KUN1846" s="401"/>
      <c r="KUO1846" s="401"/>
      <c r="KUP1846" s="401"/>
      <c r="KUQ1846" s="401"/>
      <c r="KUR1846" s="401"/>
      <c r="KUS1846" s="401"/>
      <c r="KUT1846" s="401"/>
      <c r="KUU1846" s="401"/>
      <c r="KUV1846" s="401"/>
      <c r="KUW1846" s="401"/>
      <c r="KUX1846" s="401"/>
      <c r="KUY1846" s="401"/>
      <c r="KUZ1846" s="401"/>
      <c r="KVA1846" s="401"/>
      <c r="KVB1846" s="401"/>
      <c r="KVC1846" s="401"/>
      <c r="KVD1846" s="401"/>
      <c r="KVE1846" s="401"/>
      <c r="KVF1846" s="401"/>
      <c r="KVG1846" s="401"/>
      <c r="KVH1846" s="401"/>
      <c r="KVI1846" s="401"/>
      <c r="KVJ1846" s="401"/>
      <c r="KVK1846" s="401"/>
      <c r="KVL1846" s="401"/>
      <c r="KVM1846" s="401"/>
      <c r="KVN1846" s="401"/>
      <c r="KVO1846" s="401"/>
      <c r="KVP1846" s="401"/>
      <c r="KVQ1846" s="401"/>
      <c r="KVR1846" s="401"/>
      <c r="KVS1846" s="401"/>
      <c r="KVT1846" s="401"/>
      <c r="KVU1846" s="401"/>
      <c r="KVV1846" s="401"/>
      <c r="KVW1846" s="401"/>
      <c r="KVX1846" s="401"/>
      <c r="KVY1846" s="401"/>
      <c r="KVZ1846" s="401"/>
      <c r="KWA1846" s="401"/>
      <c r="KWB1846" s="401"/>
      <c r="KWC1846" s="401"/>
      <c r="KWD1846" s="401"/>
      <c r="KWE1846" s="401"/>
      <c r="KWF1846" s="401"/>
      <c r="KWG1846" s="401"/>
      <c r="KWH1846" s="401"/>
      <c r="KWI1846" s="401"/>
      <c r="KWJ1846" s="401"/>
      <c r="KWK1846" s="401"/>
      <c r="KWL1846" s="401"/>
      <c r="KWM1846" s="401"/>
      <c r="KWN1846" s="401"/>
      <c r="KWO1846" s="401"/>
      <c r="KWP1846" s="401"/>
      <c r="KWQ1846" s="401"/>
      <c r="KWR1846" s="401"/>
      <c r="KWS1846" s="401"/>
      <c r="KWT1846" s="401"/>
      <c r="KWU1846" s="401"/>
      <c r="KWV1846" s="401"/>
      <c r="KWW1846" s="401"/>
      <c r="KWX1846" s="401"/>
      <c r="KWY1846" s="401"/>
      <c r="KWZ1846" s="401"/>
      <c r="KXA1846" s="401"/>
      <c r="KXB1846" s="401"/>
      <c r="KXC1846" s="401"/>
      <c r="KXD1846" s="401"/>
      <c r="KXE1846" s="401"/>
      <c r="KXF1846" s="401"/>
      <c r="KXG1846" s="401"/>
      <c r="KXH1846" s="401"/>
      <c r="KXI1846" s="401"/>
      <c r="KXJ1846" s="401"/>
      <c r="KXK1846" s="401"/>
      <c r="KXL1846" s="401"/>
      <c r="KXM1846" s="401"/>
      <c r="KXN1846" s="401"/>
      <c r="KXO1846" s="401"/>
      <c r="KXP1846" s="401"/>
      <c r="KXQ1846" s="401"/>
      <c r="KXR1846" s="401"/>
      <c r="KXS1846" s="401"/>
      <c r="KXT1846" s="401"/>
      <c r="KXU1846" s="401"/>
      <c r="KXV1846" s="401"/>
      <c r="KXW1846" s="401"/>
      <c r="KXX1846" s="401"/>
      <c r="KXY1846" s="401"/>
      <c r="KXZ1846" s="401"/>
      <c r="KYA1846" s="401"/>
      <c r="KYB1846" s="401"/>
      <c r="KYC1846" s="401"/>
      <c r="KYD1846" s="401"/>
      <c r="KYE1846" s="401"/>
      <c r="KYF1846" s="401"/>
      <c r="KYG1846" s="401"/>
      <c r="KYH1846" s="401"/>
      <c r="KYI1846" s="401"/>
      <c r="KYJ1846" s="401"/>
      <c r="KYK1846" s="401"/>
      <c r="KYL1846" s="401"/>
      <c r="KYM1846" s="401"/>
      <c r="KYN1846" s="401"/>
      <c r="KYO1846" s="401"/>
      <c r="KYP1846" s="401"/>
      <c r="KYQ1846" s="401"/>
      <c r="KYR1846" s="401"/>
      <c r="KYS1846" s="401"/>
      <c r="KYT1846" s="401"/>
      <c r="KYU1846" s="401"/>
      <c r="KYV1846" s="401"/>
      <c r="KYW1846" s="401"/>
      <c r="KYX1846" s="401"/>
      <c r="KYY1846" s="401"/>
      <c r="KYZ1846" s="401"/>
      <c r="KZA1846" s="401"/>
      <c r="KZB1846" s="401"/>
      <c r="KZC1846" s="401"/>
      <c r="KZD1846" s="401"/>
      <c r="KZE1846" s="401"/>
      <c r="KZF1846" s="401"/>
      <c r="KZG1846" s="401"/>
      <c r="KZH1846" s="401"/>
      <c r="KZI1846" s="401"/>
      <c r="KZJ1846" s="401"/>
      <c r="KZK1846" s="401"/>
      <c r="KZL1846" s="401"/>
      <c r="KZM1846" s="401"/>
      <c r="KZN1846" s="401"/>
      <c r="KZO1846" s="401"/>
      <c r="KZP1846" s="401"/>
      <c r="KZQ1846" s="401"/>
      <c r="KZR1846" s="401"/>
      <c r="KZS1846" s="401"/>
      <c r="KZT1846" s="401"/>
      <c r="KZU1846" s="401"/>
      <c r="KZV1846" s="401"/>
      <c r="KZW1846" s="401"/>
      <c r="KZX1846" s="401"/>
      <c r="KZY1846" s="401"/>
      <c r="KZZ1846" s="401"/>
      <c r="LAA1846" s="401"/>
      <c r="LAB1846" s="401"/>
      <c r="LAC1846" s="401"/>
      <c r="LAD1846" s="401"/>
      <c r="LAE1846" s="401"/>
      <c r="LAF1846" s="401"/>
      <c r="LAG1846" s="401"/>
      <c r="LAH1846" s="401"/>
      <c r="LAI1846" s="401"/>
      <c r="LAJ1846" s="401"/>
      <c r="LAK1846" s="401"/>
      <c r="LAL1846" s="401"/>
      <c r="LAM1846" s="401"/>
      <c r="LAN1846" s="401"/>
      <c r="LAO1846" s="401"/>
      <c r="LAP1846" s="401"/>
      <c r="LAQ1846" s="401"/>
      <c r="LAR1846" s="401"/>
      <c r="LAS1846" s="401"/>
      <c r="LAT1846" s="401"/>
      <c r="LAU1846" s="401"/>
      <c r="LAV1846" s="401"/>
      <c r="LAW1846" s="401"/>
      <c r="LAX1846" s="401"/>
      <c r="LAY1846" s="401"/>
      <c r="LAZ1846" s="401"/>
      <c r="LBA1846" s="401"/>
      <c r="LBB1846" s="401"/>
      <c r="LBC1846" s="401"/>
      <c r="LBD1846" s="401"/>
      <c r="LBE1846" s="401"/>
      <c r="LBF1846" s="401"/>
      <c r="LBG1846" s="401"/>
      <c r="LBH1846" s="401"/>
      <c r="LBI1846" s="401"/>
      <c r="LBJ1846" s="401"/>
      <c r="LBK1846" s="401"/>
      <c r="LBL1846" s="401"/>
      <c r="LBM1846" s="401"/>
      <c r="LBN1846" s="401"/>
      <c r="LBO1846" s="401"/>
      <c r="LBP1846" s="401"/>
      <c r="LBQ1846" s="401"/>
      <c r="LBR1846" s="401"/>
      <c r="LBS1846" s="401"/>
      <c r="LBT1846" s="401"/>
      <c r="LBU1846" s="401"/>
      <c r="LBV1846" s="401"/>
      <c r="LBW1846" s="401"/>
      <c r="LBX1846" s="401"/>
      <c r="LBY1846" s="401"/>
      <c r="LBZ1846" s="401"/>
      <c r="LCA1846" s="401"/>
      <c r="LCB1846" s="401"/>
      <c r="LCC1846" s="401"/>
      <c r="LCD1846" s="401"/>
      <c r="LCE1846" s="401"/>
      <c r="LCF1846" s="401"/>
      <c r="LCG1846" s="401"/>
      <c r="LCH1846" s="401"/>
      <c r="LCI1846" s="401"/>
      <c r="LCJ1846" s="401"/>
      <c r="LCK1846" s="401"/>
      <c r="LCL1846" s="401"/>
      <c r="LCM1846" s="401"/>
      <c r="LCN1846" s="401"/>
      <c r="LCO1846" s="401"/>
      <c r="LCP1846" s="401"/>
      <c r="LCQ1846" s="401"/>
      <c r="LCR1846" s="401"/>
      <c r="LCS1846" s="401"/>
      <c r="LCT1846" s="401"/>
      <c r="LCU1846" s="401"/>
      <c r="LCV1846" s="401"/>
      <c r="LCW1846" s="401"/>
      <c r="LCX1846" s="401"/>
      <c r="LCY1846" s="401"/>
      <c r="LCZ1846" s="401"/>
      <c r="LDA1846" s="401"/>
      <c r="LDB1846" s="401"/>
      <c r="LDC1846" s="401"/>
      <c r="LDD1846" s="401"/>
      <c r="LDE1846" s="401"/>
      <c r="LDF1846" s="401"/>
      <c r="LDG1846" s="401"/>
      <c r="LDH1846" s="401"/>
      <c r="LDI1846" s="401"/>
      <c r="LDJ1846" s="401"/>
      <c r="LDK1846" s="401"/>
      <c r="LDL1846" s="401"/>
      <c r="LDM1846" s="401"/>
      <c r="LDN1846" s="401"/>
      <c r="LDO1846" s="401"/>
      <c r="LDP1846" s="401"/>
      <c r="LDQ1846" s="401"/>
      <c r="LDR1846" s="401"/>
      <c r="LDS1846" s="401"/>
      <c r="LDT1846" s="401"/>
      <c r="LDU1846" s="401"/>
      <c r="LDV1846" s="401"/>
      <c r="LDW1846" s="401"/>
      <c r="LDX1846" s="401"/>
      <c r="LDY1846" s="401"/>
      <c r="LDZ1846" s="401"/>
      <c r="LEA1846" s="401"/>
      <c r="LEB1846" s="401"/>
      <c r="LEC1846" s="401"/>
      <c r="LED1846" s="401"/>
      <c r="LEE1846" s="401"/>
      <c r="LEF1846" s="401"/>
      <c r="LEG1846" s="401"/>
      <c r="LEH1846" s="401"/>
      <c r="LEI1846" s="401"/>
      <c r="LEJ1846" s="401"/>
      <c r="LEK1846" s="401"/>
      <c r="LEL1846" s="401"/>
      <c r="LEM1846" s="401"/>
      <c r="LEN1846" s="401"/>
      <c r="LEO1846" s="401"/>
      <c r="LEP1846" s="401"/>
      <c r="LEQ1846" s="401"/>
      <c r="LER1846" s="401"/>
      <c r="LES1846" s="401"/>
      <c r="LET1846" s="401"/>
      <c r="LEU1846" s="401"/>
      <c r="LEV1846" s="401"/>
      <c r="LEW1846" s="401"/>
      <c r="LEX1846" s="401"/>
      <c r="LEY1846" s="401"/>
      <c r="LEZ1846" s="401"/>
      <c r="LFA1846" s="401"/>
      <c r="LFB1846" s="401"/>
      <c r="LFC1846" s="401"/>
      <c r="LFD1846" s="401"/>
      <c r="LFE1846" s="401"/>
      <c r="LFF1846" s="401"/>
      <c r="LFG1846" s="401"/>
      <c r="LFH1846" s="401"/>
      <c r="LFI1846" s="401"/>
      <c r="LFJ1846" s="401"/>
      <c r="LFK1846" s="401"/>
      <c r="LFL1846" s="401"/>
      <c r="LFM1846" s="401"/>
      <c r="LFN1846" s="401"/>
      <c r="LFO1846" s="401"/>
      <c r="LFP1846" s="401"/>
      <c r="LFQ1846" s="401"/>
      <c r="LFR1846" s="401"/>
      <c r="LFS1846" s="401"/>
      <c r="LFT1846" s="401"/>
      <c r="LFU1846" s="401"/>
      <c r="LFV1846" s="401"/>
      <c r="LFW1846" s="401"/>
      <c r="LFX1846" s="401"/>
      <c r="LFY1846" s="401"/>
      <c r="LFZ1846" s="401"/>
      <c r="LGA1846" s="401"/>
      <c r="LGB1846" s="401"/>
      <c r="LGC1846" s="401"/>
      <c r="LGD1846" s="401"/>
      <c r="LGE1846" s="401"/>
      <c r="LGF1846" s="401"/>
      <c r="LGG1846" s="401"/>
      <c r="LGH1846" s="401"/>
      <c r="LGI1846" s="401"/>
      <c r="LGJ1846" s="401"/>
      <c r="LGK1846" s="401"/>
      <c r="LGL1846" s="401"/>
      <c r="LGM1846" s="401"/>
      <c r="LGN1846" s="401"/>
      <c r="LGO1846" s="401"/>
      <c r="LGP1846" s="401"/>
      <c r="LGQ1846" s="401"/>
      <c r="LGR1846" s="401"/>
      <c r="LGS1846" s="401"/>
      <c r="LGT1846" s="401"/>
      <c r="LGU1846" s="401"/>
      <c r="LGV1846" s="401"/>
      <c r="LGW1846" s="401"/>
      <c r="LGX1846" s="401"/>
      <c r="LGY1846" s="401"/>
      <c r="LGZ1846" s="401"/>
      <c r="LHA1846" s="401"/>
      <c r="LHB1846" s="401"/>
      <c r="LHC1846" s="401"/>
      <c r="LHD1846" s="401"/>
      <c r="LHE1846" s="401"/>
      <c r="LHF1846" s="401"/>
      <c r="LHG1846" s="401"/>
      <c r="LHH1846" s="401"/>
      <c r="LHI1846" s="401"/>
      <c r="LHJ1846" s="401"/>
      <c r="LHK1846" s="401"/>
      <c r="LHL1846" s="401"/>
      <c r="LHM1846" s="401"/>
      <c r="LHN1846" s="401"/>
      <c r="LHO1846" s="401"/>
      <c r="LHP1846" s="401"/>
      <c r="LHQ1846" s="401"/>
      <c r="LHR1846" s="401"/>
      <c r="LHS1846" s="401"/>
      <c r="LHT1846" s="401"/>
      <c r="LHU1846" s="401"/>
      <c r="LHV1846" s="401"/>
      <c r="LHW1846" s="401"/>
      <c r="LHX1846" s="401"/>
      <c r="LHY1846" s="401"/>
      <c r="LHZ1846" s="401"/>
      <c r="LIA1846" s="401"/>
      <c r="LIB1846" s="401"/>
      <c r="LIC1846" s="401"/>
      <c r="LID1846" s="401"/>
      <c r="LIE1846" s="401"/>
      <c r="LIF1846" s="401"/>
      <c r="LIG1846" s="401"/>
      <c r="LIH1846" s="401"/>
      <c r="LII1846" s="401"/>
      <c r="LIJ1846" s="401"/>
      <c r="LIK1846" s="401"/>
      <c r="LIL1846" s="401"/>
      <c r="LIM1846" s="401"/>
      <c r="LIN1846" s="401"/>
      <c r="LIO1846" s="401"/>
      <c r="LIP1846" s="401"/>
      <c r="LIQ1846" s="401"/>
      <c r="LIR1846" s="401"/>
      <c r="LIS1846" s="401"/>
      <c r="LIT1846" s="401"/>
      <c r="LIU1846" s="401"/>
      <c r="LIV1846" s="401"/>
      <c r="LIW1846" s="401"/>
      <c r="LIX1846" s="401"/>
      <c r="LIY1846" s="401"/>
      <c r="LIZ1846" s="401"/>
      <c r="LJA1846" s="401"/>
      <c r="LJB1846" s="401"/>
      <c r="LJC1846" s="401"/>
      <c r="LJD1846" s="401"/>
      <c r="LJE1846" s="401"/>
      <c r="LJF1846" s="401"/>
      <c r="LJG1846" s="401"/>
      <c r="LJH1846" s="401"/>
      <c r="LJI1846" s="401"/>
      <c r="LJJ1846" s="401"/>
      <c r="LJK1846" s="401"/>
      <c r="LJL1846" s="401"/>
      <c r="LJM1846" s="401"/>
      <c r="LJN1846" s="401"/>
      <c r="LJO1846" s="401"/>
      <c r="LJP1846" s="401"/>
      <c r="LJQ1846" s="401"/>
      <c r="LJR1846" s="401"/>
      <c r="LJS1846" s="401"/>
      <c r="LJT1846" s="401"/>
      <c r="LJU1846" s="401"/>
      <c r="LJV1846" s="401"/>
      <c r="LJW1846" s="401"/>
      <c r="LJX1846" s="401"/>
      <c r="LJY1846" s="401"/>
      <c r="LJZ1846" s="401"/>
      <c r="LKA1846" s="401"/>
      <c r="LKB1846" s="401"/>
      <c r="LKC1846" s="401"/>
      <c r="LKD1846" s="401"/>
      <c r="LKE1846" s="401"/>
      <c r="LKF1846" s="401"/>
      <c r="LKG1846" s="401"/>
      <c r="LKH1846" s="401"/>
      <c r="LKI1846" s="401"/>
      <c r="LKJ1846" s="401"/>
      <c r="LKK1846" s="401"/>
      <c r="LKL1846" s="401"/>
      <c r="LKM1846" s="401"/>
      <c r="LKN1846" s="401"/>
      <c r="LKO1846" s="401"/>
      <c r="LKP1846" s="401"/>
      <c r="LKQ1846" s="401"/>
      <c r="LKR1846" s="401"/>
      <c r="LKS1846" s="401"/>
      <c r="LKT1846" s="401"/>
      <c r="LKU1846" s="401"/>
      <c r="LKV1846" s="401"/>
      <c r="LKW1846" s="401"/>
      <c r="LKX1846" s="401"/>
      <c r="LKY1846" s="401"/>
      <c r="LKZ1846" s="401"/>
      <c r="LLA1846" s="401"/>
      <c r="LLB1846" s="401"/>
      <c r="LLC1846" s="401"/>
      <c r="LLD1846" s="401"/>
      <c r="LLE1846" s="401"/>
      <c r="LLF1846" s="401"/>
      <c r="LLG1846" s="401"/>
      <c r="LLH1846" s="401"/>
      <c r="LLI1846" s="401"/>
      <c r="LLJ1846" s="401"/>
      <c r="LLK1846" s="401"/>
      <c r="LLL1846" s="401"/>
      <c r="LLM1846" s="401"/>
      <c r="LLN1846" s="401"/>
      <c r="LLO1846" s="401"/>
      <c r="LLP1846" s="401"/>
      <c r="LLQ1846" s="401"/>
      <c r="LLR1846" s="401"/>
      <c r="LLS1846" s="401"/>
      <c r="LLT1846" s="401"/>
      <c r="LLU1846" s="401"/>
      <c r="LLV1846" s="401"/>
      <c r="LLW1846" s="401"/>
      <c r="LLX1846" s="401"/>
      <c r="LLY1846" s="401"/>
      <c r="LLZ1846" s="401"/>
      <c r="LMA1846" s="401"/>
      <c r="LMB1846" s="401"/>
      <c r="LMC1846" s="401"/>
      <c r="LMD1846" s="401"/>
      <c r="LME1846" s="401"/>
      <c r="LMF1846" s="401"/>
      <c r="LMG1846" s="401"/>
      <c r="LMH1846" s="401"/>
      <c r="LMI1846" s="401"/>
      <c r="LMJ1846" s="401"/>
      <c r="LMK1846" s="401"/>
      <c r="LML1846" s="401"/>
      <c r="LMM1846" s="401"/>
      <c r="LMN1846" s="401"/>
      <c r="LMO1846" s="401"/>
      <c r="LMP1846" s="401"/>
      <c r="LMQ1846" s="401"/>
      <c r="LMR1846" s="401"/>
      <c r="LMS1846" s="401"/>
      <c r="LMT1846" s="401"/>
      <c r="LMU1846" s="401"/>
      <c r="LMV1846" s="401"/>
      <c r="LMW1846" s="401"/>
      <c r="LMX1846" s="401"/>
      <c r="LMY1846" s="401"/>
      <c r="LMZ1846" s="401"/>
      <c r="LNA1846" s="401"/>
      <c r="LNB1846" s="401"/>
      <c r="LNC1846" s="401"/>
      <c r="LND1846" s="401"/>
      <c r="LNE1846" s="401"/>
      <c r="LNF1846" s="401"/>
      <c r="LNG1846" s="401"/>
      <c r="LNH1846" s="401"/>
      <c r="LNI1846" s="401"/>
      <c r="LNJ1846" s="401"/>
      <c r="LNK1846" s="401"/>
      <c r="LNL1846" s="401"/>
      <c r="LNM1846" s="401"/>
      <c r="LNN1846" s="401"/>
      <c r="LNO1846" s="401"/>
      <c r="LNP1846" s="401"/>
      <c r="LNQ1846" s="401"/>
      <c r="LNR1846" s="401"/>
      <c r="LNS1846" s="401"/>
      <c r="LNT1846" s="401"/>
      <c r="LNU1846" s="401"/>
      <c r="LNV1846" s="401"/>
      <c r="LNW1846" s="401"/>
      <c r="LNX1846" s="401"/>
      <c r="LNY1846" s="401"/>
      <c r="LNZ1846" s="401"/>
      <c r="LOA1846" s="401"/>
      <c r="LOB1846" s="401"/>
      <c r="LOC1846" s="401"/>
      <c r="LOD1846" s="401"/>
      <c r="LOE1846" s="401"/>
      <c r="LOF1846" s="401"/>
      <c r="LOG1846" s="401"/>
      <c r="LOH1846" s="401"/>
      <c r="LOI1846" s="401"/>
      <c r="LOJ1846" s="401"/>
      <c r="LOK1846" s="401"/>
      <c r="LOL1846" s="401"/>
      <c r="LOM1846" s="401"/>
      <c r="LON1846" s="401"/>
      <c r="LOO1846" s="401"/>
      <c r="LOP1846" s="401"/>
      <c r="LOQ1846" s="401"/>
      <c r="LOR1846" s="401"/>
      <c r="LOS1846" s="401"/>
      <c r="LOT1846" s="401"/>
      <c r="LOU1846" s="401"/>
      <c r="LOV1846" s="401"/>
      <c r="LOW1846" s="401"/>
      <c r="LOX1846" s="401"/>
      <c r="LOY1846" s="401"/>
      <c r="LOZ1846" s="401"/>
      <c r="LPA1846" s="401"/>
      <c r="LPB1846" s="401"/>
      <c r="LPC1846" s="401"/>
      <c r="LPD1846" s="401"/>
      <c r="LPE1846" s="401"/>
      <c r="LPF1846" s="401"/>
      <c r="LPG1846" s="401"/>
      <c r="LPH1846" s="401"/>
      <c r="LPI1846" s="401"/>
      <c r="LPJ1846" s="401"/>
      <c r="LPK1846" s="401"/>
      <c r="LPL1846" s="401"/>
      <c r="LPM1846" s="401"/>
      <c r="LPN1846" s="401"/>
      <c r="LPO1846" s="401"/>
      <c r="LPP1846" s="401"/>
      <c r="LPQ1846" s="401"/>
      <c r="LPR1846" s="401"/>
      <c r="LPS1846" s="401"/>
      <c r="LPT1846" s="401"/>
      <c r="LPU1846" s="401"/>
      <c r="LPV1846" s="401"/>
      <c r="LPW1846" s="401"/>
      <c r="LPX1846" s="401"/>
      <c r="LPY1846" s="401"/>
      <c r="LPZ1846" s="401"/>
      <c r="LQA1846" s="401"/>
      <c r="LQB1846" s="401"/>
      <c r="LQC1846" s="401"/>
      <c r="LQD1846" s="401"/>
      <c r="LQE1846" s="401"/>
      <c r="LQF1846" s="401"/>
      <c r="LQG1846" s="401"/>
      <c r="LQH1846" s="401"/>
      <c r="LQI1846" s="401"/>
      <c r="LQJ1846" s="401"/>
      <c r="LQK1846" s="401"/>
      <c r="LQL1846" s="401"/>
      <c r="LQM1846" s="401"/>
      <c r="LQN1846" s="401"/>
      <c r="LQO1846" s="401"/>
      <c r="LQP1846" s="401"/>
      <c r="LQQ1846" s="401"/>
      <c r="LQR1846" s="401"/>
      <c r="LQS1846" s="401"/>
      <c r="LQT1846" s="401"/>
      <c r="LQU1846" s="401"/>
      <c r="LQV1846" s="401"/>
      <c r="LQW1846" s="401"/>
      <c r="LQX1846" s="401"/>
      <c r="LQY1846" s="401"/>
      <c r="LQZ1846" s="401"/>
      <c r="LRA1846" s="401"/>
      <c r="LRB1846" s="401"/>
      <c r="LRC1846" s="401"/>
      <c r="LRD1846" s="401"/>
      <c r="LRE1846" s="401"/>
      <c r="LRF1846" s="401"/>
      <c r="LRG1846" s="401"/>
      <c r="LRH1846" s="401"/>
      <c r="LRI1846" s="401"/>
      <c r="LRJ1846" s="401"/>
      <c r="LRK1846" s="401"/>
      <c r="LRL1846" s="401"/>
      <c r="LRM1846" s="401"/>
      <c r="LRN1846" s="401"/>
      <c r="LRO1846" s="401"/>
      <c r="LRP1846" s="401"/>
      <c r="LRQ1846" s="401"/>
      <c r="LRR1846" s="401"/>
      <c r="LRS1846" s="401"/>
      <c r="LRT1846" s="401"/>
      <c r="LRU1846" s="401"/>
      <c r="LRV1846" s="401"/>
      <c r="LRW1846" s="401"/>
      <c r="LRX1846" s="401"/>
      <c r="LRY1846" s="401"/>
      <c r="LRZ1846" s="401"/>
      <c r="LSA1846" s="401"/>
      <c r="LSB1846" s="401"/>
      <c r="LSC1846" s="401"/>
      <c r="LSD1846" s="401"/>
      <c r="LSE1846" s="401"/>
      <c r="LSF1846" s="401"/>
      <c r="LSG1846" s="401"/>
      <c r="LSH1846" s="401"/>
      <c r="LSI1846" s="401"/>
      <c r="LSJ1846" s="401"/>
      <c r="LSK1846" s="401"/>
      <c r="LSL1846" s="401"/>
      <c r="LSM1846" s="401"/>
      <c r="LSN1846" s="401"/>
      <c r="LSO1846" s="401"/>
      <c r="LSP1846" s="401"/>
      <c r="LSQ1846" s="401"/>
      <c r="LSR1846" s="401"/>
      <c r="LSS1846" s="401"/>
      <c r="LST1846" s="401"/>
      <c r="LSU1846" s="401"/>
      <c r="LSV1846" s="401"/>
      <c r="LSW1846" s="401"/>
      <c r="LSX1846" s="401"/>
      <c r="LSY1846" s="401"/>
      <c r="LSZ1846" s="401"/>
      <c r="LTA1846" s="401"/>
      <c r="LTB1846" s="401"/>
      <c r="LTC1846" s="401"/>
      <c r="LTD1846" s="401"/>
      <c r="LTE1846" s="401"/>
      <c r="LTF1846" s="401"/>
      <c r="LTG1846" s="401"/>
      <c r="LTH1846" s="401"/>
      <c r="LTI1846" s="401"/>
      <c r="LTJ1846" s="401"/>
      <c r="LTK1846" s="401"/>
      <c r="LTL1846" s="401"/>
      <c r="LTM1846" s="401"/>
      <c r="LTN1846" s="401"/>
      <c r="LTO1846" s="401"/>
      <c r="LTP1846" s="401"/>
      <c r="LTQ1846" s="401"/>
      <c r="LTR1846" s="401"/>
      <c r="LTS1846" s="401"/>
      <c r="LTT1846" s="401"/>
      <c r="LTU1846" s="401"/>
      <c r="LTV1846" s="401"/>
      <c r="LTW1846" s="401"/>
      <c r="LTX1846" s="401"/>
      <c r="LTY1846" s="401"/>
      <c r="LTZ1846" s="401"/>
      <c r="LUA1846" s="401"/>
      <c r="LUB1846" s="401"/>
      <c r="LUC1846" s="401"/>
      <c r="LUD1846" s="401"/>
      <c r="LUE1846" s="401"/>
      <c r="LUF1846" s="401"/>
      <c r="LUG1846" s="401"/>
      <c r="LUH1846" s="401"/>
      <c r="LUI1846" s="401"/>
      <c r="LUJ1846" s="401"/>
      <c r="LUK1846" s="401"/>
      <c r="LUL1846" s="401"/>
      <c r="LUM1846" s="401"/>
      <c r="LUN1846" s="401"/>
      <c r="LUO1846" s="401"/>
      <c r="LUP1846" s="401"/>
      <c r="LUQ1846" s="401"/>
      <c r="LUR1846" s="401"/>
      <c r="LUS1846" s="401"/>
      <c r="LUT1846" s="401"/>
      <c r="LUU1846" s="401"/>
      <c r="LUV1846" s="401"/>
      <c r="LUW1846" s="401"/>
      <c r="LUX1846" s="401"/>
      <c r="LUY1846" s="401"/>
      <c r="LUZ1846" s="401"/>
      <c r="LVA1846" s="401"/>
      <c r="LVB1846" s="401"/>
      <c r="LVC1846" s="401"/>
      <c r="LVD1846" s="401"/>
      <c r="LVE1846" s="401"/>
      <c r="LVF1846" s="401"/>
      <c r="LVG1846" s="401"/>
      <c r="LVH1846" s="401"/>
      <c r="LVI1846" s="401"/>
      <c r="LVJ1846" s="401"/>
      <c r="LVK1846" s="401"/>
      <c r="LVL1846" s="401"/>
      <c r="LVM1846" s="401"/>
      <c r="LVN1846" s="401"/>
      <c r="LVO1846" s="401"/>
      <c r="LVP1846" s="401"/>
      <c r="LVQ1846" s="401"/>
      <c r="LVR1846" s="401"/>
      <c r="LVS1846" s="401"/>
      <c r="LVT1846" s="401"/>
      <c r="LVU1846" s="401"/>
      <c r="LVV1846" s="401"/>
      <c r="LVW1846" s="401"/>
      <c r="LVX1846" s="401"/>
      <c r="LVY1846" s="401"/>
      <c r="LVZ1846" s="401"/>
      <c r="LWA1846" s="401"/>
      <c r="LWB1846" s="401"/>
      <c r="LWC1846" s="401"/>
      <c r="LWD1846" s="401"/>
      <c r="LWE1846" s="401"/>
      <c r="LWF1846" s="401"/>
      <c r="LWG1846" s="401"/>
      <c r="LWH1846" s="401"/>
      <c r="LWI1846" s="401"/>
      <c r="LWJ1846" s="401"/>
      <c r="LWK1846" s="401"/>
      <c r="LWL1846" s="401"/>
      <c r="LWM1846" s="401"/>
      <c r="LWN1846" s="401"/>
      <c r="LWO1846" s="401"/>
      <c r="LWP1846" s="401"/>
      <c r="LWQ1846" s="401"/>
      <c r="LWR1846" s="401"/>
      <c r="LWS1846" s="401"/>
      <c r="LWT1846" s="401"/>
      <c r="LWU1846" s="401"/>
      <c r="LWV1846" s="401"/>
      <c r="LWW1846" s="401"/>
      <c r="LWX1846" s="401"/>
      <c r="LWY1846" s="401"/>
      <c r="LWZ1846" s="401"/>
      <c r="LXA1846" s="401"/>
      <c r="LXB1846" s="401"/>
      <c r="LXC1846" s="401"/>
      <c r="LXD1846" s="401"/>
      <c r="LXE1846" s="401"/>
      <c r="LXF1846" s="401"/>
      <c r="LXG1846" s="401"/>
      <c r="LXH1846" s="401"/>
      <c r="LXI1846" s="401"/>
      <c r="LXJ1846" s="401"/>
      <c r="LXK1846" s="401"/>
      <c r="LXL1846" s="401"/>
      <c r="LXM1846" s="401"/>
      <c r="LXN1846" s="401"/>
      <c r="LXO1846" s="401"/>
      <c r="LXP1846" s="401"/>
      <c r="LXQ1846" s="401"/>
      <c r="LXR1846" s="401"/>
      <c r="LXS1846" s="401"/>
      <c r="LXT1846" s="401"/>
      <c r="LXU1846" s="401"/>
      <c r="LXV1846" s="401"/>
      <c r="LXW1846" s="401"/>
      <c r="LXX1846" s="401"/>
      <c r="LXY1846" s="401"/>
      <c r="LXZ1846" s="401"/>
      <c r="LYA1846" s="401"/>
      <c r="LYB1846" s="401"/>
      <c r="LYC1846" s="401"/>
      <c r="LYD1846" s="401"/>
      <c r="LYE1846" s="401"/>
      <c r="LYF1846" s="401"/>
      <c r="LYG1846" s="401"/>
      <c r="LYH1846" s="401"/>
      <c r="LYI1846" s="401"/>
      <c r="LYJ1846" s="401"/>
      <c r="LYK1846" s="401"/>
      <c r="LYL1846" s="401"/>
      <c r="LYM1846" s="401"/>
      <c r="LYN1846" s="401"/>
      <c r="LYO1846" s="401"/>
      <c r="LYP1846" s="401"/>
      <c r="LYQ1846" s="401"/>
      <c r="LYR1846" s="401"/>
      <c r="LYS1846" s="401"/>
      <c r="LYT1846" s="401"/>
      <c r="LYU1846" s="401"/>
      <c r="LYV1846" s="401"/>
      <c r="LYW1846" s="401"/>
      <c r="LYX1846" s="401"/>
      <c r="LYY1846" s="401"/>
      <c r="LYZ1846" s="401"/>
      <c r="LZA1846" s="401"/>
      <c r="LZB1846" s="401"/>
      <c r="LZC1846" s="401"/>
      <c r="LZD1846" s="401"/>
      <c r="LZE1846" s="401"/>
      <c r="LZF1846" s="401"/>
      <c r="LZG1846" s="401"/>
      <c r="LZH1846" s="401"/>
      <c r="LZI1846" s="401"/>
      <c r="LZJ1846" s="401"/>
      <c r="LZK1846" s="401"/>
      <c r="LZL1846" s="401"/>
      <c r="LZM1846" s="401"/>
      <c r="LZN1846" s="401"/>
      <c r="LZO1846" s="401"/>
      <c r="LZP1846" s="401"/>
      <c r="LZQ1846" s="401"/>
      <c r="LZR1846" s="401"/>
      <c r="LZS1846" s="401"/>
      <c r="LZT1846" s="401"/>
      <c r="LZU1846" s="401"/>
      <c r="LZV1846" s="401"/>
      <c r="LZW1846" s="401"/>
      <c r="LZX1846" s="401"/>
      <c r="LZY1846" s="401"/>
      <c r="LZZ1846" s="401"/>
      <c r="MAA1846" s="401"/>
      <c r="MAB1846" s="401"/>
      <c r="MAC1846" s="401"/>
      <c r="MAD1846" s="401"/>
      <c r="MAE1846" s="401"/>
      <c r="MAF1846" s="401"/>
      <c r="MAG1846" s="401"/>
      <c r="MAH1846" s="401"/>
      <c r="MAI1846" s="401"/>
      <c r="MAJ1846" s="401"/>
      <c r="MAK1846" s="401"/>
      <c r="MAL1846" s="401"/>
      <c r="MAM1846" s="401"/>
      <c r="MAN1846" s="401"/>
      <c r="MAO1846" s="401"/>
      <c r="MAP1846" s="401"/>
      <c r="MAQ1846" s="401"/>
      <c r="MAR1846" s="401"/>
      <c r="MAS1846" s="401"/>
      <c r="MAT1846" s="401"/>
      <c r="MAU1846" s="401"/>
      <c r="MAV1846" s="401"/>
      <c r="MAW1846" s="401"/>
      <c r="MAX1846" s="401"/>
      <c r="MAY1846" s="401"/>
      <c r="MAZ1846" s="401"/>
      <c r="MBA1846" s="401"/>
      <c r="MBB1846" s="401"/>
      <c r="MBC1846" s="401"/>
      <c r="MBD1846" s="401"/>
      <c r="MBE1846" s="401"/>
      <c r="MBF1846" s="401"/>
      <c r="MBG1846" s="401"/>
      <c r="MBH1846" s="401"/>
      <c r="MBI1846" s="401"/>
      <c r="MBJ1846" s="401"/>
      <c r="MBK1846" s="401"/>
      <c r="MBL1846" s="401"/>
      <c r="MBM1846" s="401"/>
      <c r="MBN1846" s="401"/>
      <c r="MBO1846" s="401"/>
      <c r="MBP1846" s="401"/>
      <c r="MBQ1846" s="401"/>
      <c r="MBR1846" s="401"/>
      <c r="MBS1846" s="401"/>
      <c r="MBT1846" s="401"/>
      <c r="MBU1846" s="401"/>
      <c r="MBV1846" s="401"/>
      <c r="MBW1846" s="401"/>
      <c r="MBX1846" s="401"/>
      <c r="MBY1846" s="401"/>
      <c r="MBZ1846" s="401"/>
      <c r="MCA1846" s="401"/>
      <c r="MCB1846" s="401"/>
      <c r="MCC1846" s="401"/>
      <c r="MCD1846" s="401"/>
      <c r="MCE1846" s="401"/>
      <c r="MCF1846" s="401"/>
      <c r="MCG1846" s="401"/>
      <c r="MCH1846" s="401"/>
      <c r="MCI1846" s="401"/>
      <c r="MCJ1846" s="401"/>
      <c r="MCK1846" s="401"/>
      <c r="MCL1846" s="401"/>
      <c r="MCM1846" s="401"/>
      <c r="MCN1846" s="401"/>
      <c r="MCO1846" s="401"/>
      <c r="MCP1846" s="401"/>
      <c r="MCQ1846" s="401"/>
      <c r="MCR1846" s="401"/>
      <c r="MCS1846" s="401"/>
      <c r="MCT1846" s="401"/>
      <c r="MCU1846" s="401"/>
      <c r="MCV1846" s="401"/>
      <c r="MCW1846" s="401"/>
      <c r="MCX1846" s="401"/>
      <c r="MCY1846" s="401"/>
      <c r="MCZ1846" s="401"/>
      <c r="MDA1846" s="401"/>
      <c r="MDB1846" s="401"/>
      <c r="MDC1846" s="401"/>
      <c r="MDD1846" s="401"/>
      <c r="MDE1846" s="401"/>
      <c r="MDF1846" s="401"/>
      <c r="MDG1846" s="401"/>
      <c r="MDH1846" s="401"/>
      <c r="MDI1846" s="401"/>
      <c r="MDJ1846" s="401"/>
      <c r="MDK1846" s="401"/>
      <c r="MDL1846" s="401"/>
      <c r="MDM1846" s="401"/>
      <c r="MDN1846" s="401"/>
      <c r="MDO1846" s="401"/>
      <c r="MDP1846" s="401"/>
      <c r="MDQ1846" s="401"/>
      <c r="MDR1846" s="401"/>
      <c r="MDS1846" s="401"/>
      <c r="MDT1846" s="401"/>
      <c r="MDU1846" s="401"/>
      <c r="MDV1846" s="401"/>
      <c r="MDW1846" s="401"/>
      <c r="MDX1846" s="401"/>
      <c r="MDY1846" s="401"/>
      <c r="MDZ1846" s="401"/>
      <c r="MEA1846" s="401"/>
      <c r="MEB1846" s="401"/>
      <c r="MEC1846" s="401"/>
      <c r="MED1846" s="401"/>
      <c r="MEE1846" s="401"/>
      <c r="MEF1846" s="401"/>
      <c r="MEG1846" s="401"/>
      <c r="MEH1846" s="401"/>
      <c r="MEI1846" s="401"/>
      <c r="MEJ1846" s="401"/>
      <c r="MEK1846" s="401"/>
      <c r="MEL1846" s="401"/>
      <c r="MEM1846" s="401"/>
      <c r="MEN1846" s="401"/>
      <c r="MEO1846" s="401"/>
      <c r="MEP1846" s="401"/>
      <c r="MEQ1846" s="401"/>
      <c r="MER1846" s="401"/>
      <c r="MES1846" s="401"/>
      <c r="MET1846" s="401"/>
      <c r="MEU1846" s="401"/>
      <c r="MEV1846" s="401"/>
      <c r="MEW1846" s="401"/>
      <c r="MEX1846" s="401"/>
      <c r="MEY1846" s="401"/>
      <c r="MEZ1846" s="401"/>
      <c r="MFA1846" s="401"/>
      <c r="MFB1846" s="401"/>
      <c r="MFC1846" s="401"/>
      <c r="MFD1846" s="401"/>
      <c r="MFE1846" s="401"/>
      <c r="MFF1846" s="401"/>
      <c r="MFG1846" s="401"/>
      <c r="MFH1846" s="401"/>
      <c r="MFI1846" s="401"/>
      <c r="MFJ1846" s="401"/>
      <c r="MFK1846" s="401"/>
      <c r="MFL1846" s="401"/>
      <c r="MFM1846" s="401"/>
      <c r="MFN1846" s="401"/>
      <c r="MFO1846" s="401"/>
      <c r="MFP1846" s="401"/>
      <c r="MFQ1846" s="401"/>
      <c r="MFR1846" s="401"/>
      <c r="MFS1846" s="401"/>
      <c r="MFT1846" s="401"/>
      <c r="MFU1846" s="401"/>
      <c r="MFV1846" s="401"/>
      <c r="MFW1846" s="401"/>
      <c r="MFX1846" s="401"/>
      <c r="MFY1846" s="401"/>
      <c r="MFZ1846" s="401"/>
      <c r="MGA1846" s="401"/>
      <c r="MGB1846" s="401"/>
      <c r="MGC1846" s="401"/>
      <c r="MGD1846" s="401"/>
      <c r="MGE1846" s="401"/>
      <c r="MGF1846" s="401"/>
      <c r="MGG1846" s="401"/>
      <c r="MGH1846" s="401"/>
      <c r="MGI1846" s="401"/>
      <c r="MGJ1846" s="401"/>
      <c r="MGK1846" s="401"/>
      <c r="MGL1846" s="401"/>
      <c r="MGM1846" s="401"/>
      <c r="MGN1846" s="401"/>
      <c r="MGO1846" s="401"/>
      <c r="MGP1846" s="401"/>
      <c r="MGQ1846" s="401"/>
      <c r="MGR1846" s="401"/>
      <c r="MGS1846" s="401"/>
      <c r="MGT1846" s="401"/>
      <c r="MGU1846" s="401"/>
      <c r="MGV1846" s="401"/>
      <c r="MGW1846" s="401"/>
      <c r="MGX1846" s="401"/>
      <c r="MGY1846" s="401"/>
      <c r="MGZ1846" s="401"/>
      <c r="MHA1846" s="401"/>
      <c r="MHB1846" s="401"/>
      <c r="MHC1846" s="401"/>
      <c r="MHD1846" s="401"/>
      <c r="MHE1846" s="401"/>
      <c r="MHF1846" s="401"/>
      <c r="MHG1846" s="401"/>
      <c r="MHH1846" s="401"/>
      <c r="MHI1846" s="401"/>
      <c r="MHJ1846" s="401"/>
      <c r="MHK1846" s="401"/>
      <c r="MHL1846" s="401"/>
      <c r="MHM1846" s="401"/>
      <c r="MHN1846" s="401"/>
      <c r="MHO1846" s="401"/>
      <c r="MHP1846" s="401"/>
      <c r="MHQ1846" s="401"/>
      <c r="MHR1846" s="401"/>
      <c r="MHS1846" s="401"/>
      <c r="MHT1846" s="401"/>
      <c r="MHU1846" s="401"/>
      <c r="MHV1846" s="401"/>
      <c r="MHW1846" s="401"/>
      <c r="MHX1846" s="401"/>
      <c r="MHY1846" s="401"/>
      <c r="MHZ1846" s="401"/>
      <c r="MIA1846" s="401"/>
      <c r="MIB1846" s="401"/>
      <c r="MIC1846" s="401"/>
      <c r="MID1846" s="401"/>
      <c r="MIE1846" s="401"/>
      <c r="MIF1846" s="401"/>
      <c r="MIG1846" s="401"/>
      <c r="MIH1846" s="401"/>
      <c r="MII1846" s="401"/>
      <c r="MIJ1846" s="401"/>
      <c r="MIK1846" s="401"/>
      <c r="MIL1846" s="401"/>
      <c r="MIM1846" s="401"/>
      <c r="MIN1846" s="401"/>
      <c r="MIO1846" s="401"/>
      <c r="MIP1846" s="401"/>
      <c r="MIQ1846" s="401"/>
      <c r="MIR1846" s="401"/>
      <c r="MIS1846" s="401"/>
      <c r="MIT1846" s="401"/>
      <c r="MIU1846" s="401"/>
      <c r="MIV1846" s="401"/>
      <c r="MIW1846" s="401"/>
      <c r="MIX1846" s="401"/>
      <c r="MIY1846" s="401"/>
      <c r="MIZ1846" s="401"/>
      <c r="MJA1846" s="401"/>
      <c r="MJB1846" s="401"/>
      <c r="MJC1846" s="401"/>
      <c r="MJD1846" s="401"/>
      <c r="MJE1846" s="401"/>
      <c r="MJF1846" s="401"/>
      <c r="MJG1846" s="401"/>
      <c r="MJH1846" s="401"/>
      <c r="MJI1846" s="401"/>
      <c r="MJJ1846" s="401"/>
      <c r="MJK1846" s="401"/>
      <c r="MJL1846" s="401"/>
      <c r="MJM1846" s="401"/>
      <c r="MJN1846" s="401"/>
      <c r="MJO1846" s="401"/>
      <c r="MJP1846" s="401"/>
      <c r="MJQ1846" s="401"/>
      <c r="MJR1846" s="401"/>
      <c r="MJS1846" s="401"/>
      <c r="MJT1846" s="401"/>
      <c r="MJU1846" s="401"/>
      <c r="MJV1846" s="401"/>
      <c r="MJW1846" s="401"/>
      <c r="MJX1846" s="401"/>
      <c r="MJY1846" s="401"/>
      <c r="MJZ1846" s="401"/>
      <c r="MKA1846" s="401"/>
      <c r="MKB1846" s="401"/>
      <c r="MKC1846" s="401"/>
      <c r="MKD1846" s="401"/>
      <c r="MKE1846" s="401"/>
      <c r="MKF1846" s="401"/>
      <c r="MKG1846" s="401"/>
      <c r="MKH1846" s="401"/>
      <c r="MKI1846" s="401"/>
      <c r="MKJ1846" s="401"/>
      <c r="MKK1846" s="401"/>
      <c r="MKL1846" s="401"/>
      <c r="MKM1846" s="401"/>
      <c r="MKN1846" s="401"/>
      <c r="MKO1846" s="401"/>
      <c r="MKP1846" s="401"/>
      <c r="MKQ1846" s="401"/>
      <c r="MKR1846" s="401"/>
      <c r="MKS1846" s="401"/>
      <c r="MKT1846" s="401"/>
      <c r="MKU1846" s="401"/>
      <c r="MKV1846" s="401"/>
      <c r="MKW1846" s="401"/>
      <c r="MKX1846" s="401"/>
      <c r="MKY1846" s="401"/>
      <c r="MKZ1846" s="401"/>
      <c r="MLA1846" s="401"/>
      <c r="MLB1846" s="401"/>
      <c r="MLC1846" s="401"/>
      <c r="MLD1846" s="401"/>
      <c r="MLE1846" s="401"/>
      <c r="MLF1846" s="401"/>
      <c r="MLG1846" s="401"/>
      <c r="MLH1846" s="401"/>
      <c r="MLI1846" s="401"/>
      <c r="MLJ1846" s="401"/>
      <c r="MLK1846" s="401"/>
      <c r="MLL1846" s="401"/>
      <c r="MLM1846" s="401"/>
      <c r="MLN1846" s="401"/>
      <c r="MLO1846" s="401"/>
      <c r="MLP1846" s="401"/>
      <c r="MLQ1846" s="401"/>
      <c r="MLR1846" s="401"/>
      <c r="MLS1846" s="401"/>
      <c r="MLT1846" s="401"/>
      <c r="MLU1846" s="401"/>
      <c r="MLV1846" s="401"/>
      <c r="MLW1846" s="401"/>
      <c r="MLX1846" s="401"/>
      <c r="MLY1846" s="401"/>
      <c r="MLZ1846" s="401"/>
      <c r="MMA1846" s="401"/>
      <c r="MMB1846" s="401"/>
      <c r="MMC1846" s="401"/>
      <c r="MMD1846" s="401"/>
      <c r="MME1846" s="401"/>
      <c r="MMF1846" s="401"/>
      <c r="MMG1846" s="401"/>
      <c r="MMH1846" s="401"/>
      <c r="MMI1846" s="401"/>
      <c r="MMJ1846" s="401"/>
      <c r="MMK1846" s="401"/>
      <c r="MML1846" s="401"/>
      <c r="MMM1846" s="401"/>
      <c r="MMN1846" s="401"/>
      <c r="MMO1846" s="401"/>
      <c r="MMP1846" s="401"/>
      <c r="MMQ1846" s="401"/>
      <c r="MMR1846" s="401"/>
      <c r="MMS1846" s="401"/>
      <c r="MMT1846" s="401"/>
      <c r="MMU1846" s="401"/>
      <c r="MMV1846" s="401"/>
      <c r="MMW1846" s="401"/>
      <c r="MMX1846" s="401"/>
      <c r="MMY1846" s="401"/>
      <c r="MMZ1846" s="401"/>
      <c r="MNA1846" s="401"/>
      <c r="MNB1846" s="401"/>
      <c r="MNC1846" s="401"/>
      <c r="MND1846" s="401"/>
      <c r="MNE1846" s="401"/>
      <c r="MNF1846" s="401"/>
      <c r="MNG1846" s="401"/>
      <c r="MNH1846" s="401"/>
      <c r="MNI1846" s="401"/>
      <c r="MNJ1846" s="401"/>
      <c r="MNK1846" s="401"/>
      <c r="MNL1846" s="401"/>
      <c r="MNM1846" s="401"/>
      <c r="MNN1846" s="401"/>
      <c r="MNO1846" s="401"/>
      <c r="MNP1846" s="401"/>
      <c r="MNQ1846" s="401"/>
      <c r="MNR1846" s="401"/>
      <c r="MNS1846" s="401"/>
      <c r="MNT1846" s="401"/>
      <c r="MNU1846" s="401"/>
      <c r="MNV1846" s="401"/>
      <c r="MNW1846" s="401"/>
      <c r="MNX1846" s="401"/>
      <c r="MNY1846" s="401"/>
      <c r="MNZ1846" s="401"/>
      <c r="MOA1846" s="401"/>
      <c r="MOB1846" s="401"/>
      <c r="MOC1846" s="401"/>
      <c r="MOD1846" s="401"/>
      <c r="MOE1846" s="401"/>
      <c r="MOF1846" s="401"/>
      <c r="MOG1846" s="401"/>
      <c r="MOH1846" s="401"/>
      <c r="MOI1846" s="401"/>
      <c r="MOJ1846" s="401"/>
      <c r="MOK1846" s="401"/>
      <c r="MOL1846" s="401"/>
      <c r="MOM1846" s="401"/>
      <c r="MON1846" s="401"/>
      <c r="MOO1846" s="401"/>
      <c r="MOP1846" s="401"/>
      <c r="MOQ1846" s="401"/>
      <c r="MOR1846" s="401"/>
      <c r="MOS1846" s="401"/>
      <c r="MOT1846" s="401"/>
      <c r="MOU1846" s="401"/>
      <c r="MOV1846" s="401"/>
      <c r="MOW1846" s="401"/>
      <c r="MOX1846" s="401"/>
      <c r="MOY1846" s="401"/>
      <c r="MOZ1846" s="401"/>
      <c r="MPA1846" s="401"/>
      <c r="MPB1846" s="401"/>
      <c r="MPC1846" s="401"/>
      <c r="MPD1846" s="401"/>
      <c r="MPE1846" s="401"/>
      <c r="MPF1846" s="401"/>
      <c r="MPG1846" s="401"/>
      <c r="MPH1846" s="401"/>
      <c r="MPI1846" s="401"/>
      <c r="MPJ1846" s="401"/>
      <c r="MPK1846" s="401"/>
      <c r="MPL1846" s="401"/>
      <c r="MPM1846" s="401"/>
      <c r="MPN1846" s="401"/>
      <c r="MPO1846" s="401"/>
      <c r="MPP1846" s="401"/>
      <c r="MPQ1846" s="401"/>
      <c r="MPR1846" s="401"/>
      <c r="MPS1846" s="401"/>
      <c r="MPT1846" s="401"/>
      <c r="MPU1846" s="401"/>
      <c r="MPV1846" s="401"/>
      <c r="MPW1846" s="401"/>
      <c r="MPX1846" s="401"/>
      <c r="MPY1846" s="401"/>
      <c r="MPZ1846" s="401"/>
      <c r="MQA1846" s="401"/>
      <c r="MQB1846" s="401"/>
      <c r="MQC1846" s="401"/>
      <c r="MQD1846" s="401"/>
      <c r="MQE1846" s="401"/>
      <c r="MQF1846" s="401"/>
      <c r="MQG1846" s="401"/>
      <c r="MQH1846" s="401"/>
      <c r="MQI1846" s="401"/>
      <c r="MQJ1846" s="401"/>
      <c r="MQK1846" s="401"/>
      <c r="MQL1846" s="401"/>
      <c r="MQM1846" s="401"/>
      <c r="MQN1846" s="401"/>
      <c r="MQO1846" s="401"/>
      <c r="MQP1846" s="401"/>
      <c r="MQQ1846" s="401"/>
      <c r="MQR1846" s="401"/>
      <c r="MQS1846" s="401"/>
      <c r="MQT1846" s="401"/>
      <c r="MQU1846" s="401"/>
      <c r="MQV1846" s="401"/>
      <c r="MQW1846" s="401"/>
      <c r="MQX1846" s="401"/>
      <c r="MQY1846" s="401"/>
      <c r="MQZ1846" s="401"/>
      <c r="MRA1846" s="401"/>
      <c r="MRB1846" s="401"/>
      <c r="MRC1846" s="401"/>
      <c r="MRD1846" s="401"/>
      <c r="MRE1846" s="401"/>
      <c r="MRF1846" s="401"/>
      <c r="MRG1846" s="401"/>
      <c r="MRH1846" s="401"/>
      <c r="MRI1846" s="401"/>
      <c r="MRJ1846" s="401"/>
      <c r="MRK1846" s="401"/>
      <c r="MRL1846" s="401"/>
      <c r="MRM1846" s="401"/>
      <c r="MRN1846" s="401"/>
      <c r="MRO1846" s="401"/>
      <c r="MRP1846" s="401"/>
      <c r="MRQ1846" s="401"/>
      <c r="MRR1846" s="401"/>
      <c r="MRS1846" s="401"/>
      <c r="MRT1846" s="401"/>
      <c r="MRU1846" s="401"/>
      <c r="MRV1846" s="401"/>
      <c r="MRW1846" s="401"/>
      <c r="MRX1846" s="401"/>
      <c r="MRY1846" s="401"/>
      <c r="MRZ1846" s="401"/>
      <c r="MSA1846" s="401"/>
      <c r="MSB1846" s="401"/>
      <c r="MSC1846" s="401"/>
      <c r="MSD1846" s="401"/>
      <c r="MSE1846" s="401"/>
      <c r="MSF1846" s="401"/>
      <c r="MSG1846" s="401"/>
      <c r="MSH1846" s="401"/>
      <c r="MSI1846" s="401"/>
      <c r="MSJ1846" s="401"/>
      <c r="MSK1846" s="401"/>
      <c r="MSL1846" s="401"/>
      <c r="MSM1846" s="401"/>
      <c r="MSN1846" s="401"/>
      <c r="MSO1846" s="401"/>
      <c r="MSP1846" s="401"/>
      <c r="MSQ1846" s="401"/>
      <c r="MSR1846" s="401"/>
      <c r="MSS1846" s="401"/>
      <c r="MST1846" s="401"/>
      <c r="MSU1846" s="401"/>
      <c r="MSV1846" s="401"/>
      <c r="MSW1846" s="401"/>
      <c r="MSX1846" s="401"/>
      <c r="MSY1846" s="401"/>
      <c r="MSZ1846" s="401"/>
      <c r="MTA1846" s="401"/>
      <c r="MTB1846" s="401"/>
      <c r="MTC1846" s="401"/>
      <c r="MTD1846" s="401"/>
      <c r="MTE1846" s="401"/>
      <c r="MTF1846" s="401"/>
      <c r="MTG1846" s="401"/>
      <c r="MTH1846" s="401"/>
      <c r="MTI1846" s="401"/>
      <c r="MTJ1846" s="401"/>
      <c r="MTK1846" s="401"/>
      <c r="MTL1846" s="401"/>
      <c r="MTM1846" s="401"/>
      <c r="MTN1846" s="401"/>
      <c r="MTO1846" s="401"/>
      <c r="MTP1846" s="401"/>
      <c r="MTQ1846" s="401"/>
      <c r="MTR1846" s="401"/>
      <c r="MTS1846" s="401"/>
      <c r="MTT1846" s="401"/>
      <c r="MTU1846" s="401"/>
      <c r="MTV1846" s="401"/>
      <c r="MTW1846" s="401"/>
      <c r="MTX1846" s="401"/>
      <c r="MTY1846" s="401"/>
      <c r="MTZ1846" s="401"/>
      <c r="MUA1846" s="401"/>
      <c r="MUB1846" s="401"/>
      <c r="MUC1846" s="401"/>
      <c r="MUD1846" s="401"/>
      <c r="MUE1846" s="401"/>
      <c r="MUF1846" s="401"/>
      <c r="MUG1846" s="401"/>
      <c r="MUH1846" s="401"/>
      <c r="MUI1846" s="401"/>
      <c r="MUJ1846" s="401"/>
      <c r="MUK1846" s="401"/>
      <c r="MUL1846" s="401"/>
      <c r="MUM1846" s="401"/>
      <c r="MUN1846" s="401"/>
      <c r="MUO1846" s="401"/>
      <c r="MUP1846" s="401"/>
      <c r="MUQ1846" s="401"/>
      <c r="MUR1846" s="401"/>
      <c r="MUS1846" s="401"/>
      <c r="MUT1846" s="401"/>
      <c r="MUU1846" s="401"/>
      <c r="MUV1846" s="401"/>
      <c r="MUW1846" s="401"/>
      <c r="MUX1846" s="401"/>
      <c r="MUY1846" s="401"/>
      <c r="MUZ1846" s="401"/>
      <c r="MVA1846" s="401"/>
      <c r="MVB1846" s="401"/>
      <c r="MVC1846" s="401"/>
      <c r="MVD1846" s="401"/>
      <c r="MVE1846" s="401"/>
      <c r="MVF1846" s="401"/>
      <c r="MVG1846" s="401"/>
      <c r="MVH1846" s="401"/>
      <c r="MVI1846" s="401"/>
      <c r="MVJ1846" s="401"/>
      <c r="MVK1846" s="401"/>
      <c r="MVL1846" s="401"/>
      <c r="MVM1846" s="401"/>
      <c r="MVN1846" s="401"/>
      <c r="MVO1846" s="401"/>
      <c r="MVP1846" s="401"/>
      <c r="MVQ1846" s="401"/>
      <c r="MVR1846" s="401"/>
      <c r="MVS1846" s="401"/>
      <c r="MVT1846" s="401"/>
      <c r="MVU1846" s="401"/>
      <c r="MVV1846" s="401"/>
      <c r="MVW1846" s="401"/>
      <c r="MVX1846" s="401"/>
      <c r="MVY1846" s="401"/>
      <c r="MVZ1846" s="401"/>
      <c r="MWA1846" s="401"/>
      <c r="MWB1846" s="401"/>
      <c r="MWC1846" s="401"/>
      <c r="MWD1846" s="401"/>
      <c r="MWE1846" s="401"/>
      <c r="MWF1846" s="401"/>
      <c r="MWG1846" s="401"/>
      <c r="MWH1846" s="401"/>
      <c r="MWI1846" s="401"/>
      <c r="MWJ1846" s="401"/>
      <c r="MWK1846" s="401"/>
      <c r="MWL1846" s="401"/>
      <c r="MWM1846" s="401"/>
      <c r="MWN1846" s="401"/>
      <c r="MWO1846" s="401"/>
      <c r="MWP1846" s="401"/>
      <c r="MWQ1846" s="401"/>
      <c r="MWR1846" s="401"/>
      <c r="MWS1846" s="401"/>
      <c r="MWT1846" s="401"/>
      <c r="MWU1846" s="401"/>
      <c r="MWV1846" s="401"/>
      <c r="MWW1846" s="401"/>
      <c r="MWX1846" s="401"/>
      <c r="MWY1846" s="401"/>
      <c r="MWZ1846" s="401"/>
      <c r="MXA1846" s="401"/>
      <c r="MXB1846" s="401"/>
      <c r="MXC1846" s="401"/>
      <c r="MXD1846" s="401"/>
      <c r="MXE1846" s="401"/>
      <c r="MXF1846" s="401"/>
      <c r="MXG1846" s="401"/>
      <c r="MXH1846" s="401"/>
      <c r="MXI1846" s="401"/>
      <c r="MXJ1846" s="401"/>
      <c r="MXK1846" s="401"/>
      <c r="MXL1846" s="401"/>
      <c r="MXM1846" s="401"/>
      <c r="MXN1846" s="401"/>
      <c r="MXO1846" s="401"/>
      <c r="MXP1846" s="401"/>
      <c r="MXQ1846" s="401"/>
      <c r="MXR1846" s="401"/>
      <c r="MXS1846" s="401"/>
      <c r="MXT1846" s="401"/>
      <c r="MXU1846" s="401"/>
      <c r="MXV1846" s="401"/>
      <c r="MXW1846" s="401"/>
      <c r="MXX1846" s="401"/>
      <c r="MXY1846" s="401"/>
      <c r="MXZ1846" s="401"/>
      <c r="MYA1846" s="401"/>
      <c r="MYB1846" s="401"/>
      <c r="MYC1846" s="401"/>
      <c r="MYD1846" s="401"/>
      <c r="MYE1846" s="401"/>
      <c r="MYF1846" s="401"/>
      <c r="MYG1846" s="401"/>
      <c r="MYH1846" s="401"/>
      <c r="MYI1846" s="401"/>
      <c r="MYJ1846" s="401"/>
      <c r="MYK1846" s="401"/>
      <c r="MYL1846" s="401"/>
      <c r="MYM1846" s="401"/>
      <c r="MYN1846" s="401"/>
      <c r="MYO1846" s="401"/>
      <c r="MYP1846" s="401"/>
      <c r="MYQ1846" s="401"/>
      <c r="MYR1846" s="401"/>
      <c r="MYS1846" s="401"/>
      <c r="MYT1846" s="401"/>
      <c r="MYU1846" s="401"/>
      <c r="MYV1846" s="401"/>
      <c r="MYW1846" s="401"/>
      <c r="MYX1846" s="401"/>
      <c r="MYY1846" s="401"/>
      <c r="MYZ1846" s="401"/>
      <c r="MZA1846" s="401"/>
      <c r="MZB1846" s="401"/>
      <c r="MZC1846" s="401"/>
      <c r="MZD1846" s="401"/>
      <c r="MZE1846" s="401"/>
      <c r="MZF1846" s="401"/>
      <c r="MZG1846" s="401"/>
      <c r="MZH1846" s="401"/>
      <c r="MZI1846" s="401"/>
      <c r="MZJ1846" s="401"/>
      <c r="MZK1846" s="401"/>
      <c r="MZL1846" s="401"/>
      <c r="MZM1846" s="401"/>
      <c r="MZN1846" s="401"/>
      <c r="MZO1846" s="401"/>
      <c r="MZP1846" s="401"/>
      <c r="MZQ1846" s="401"/>
      <c r="MZR1846" s="401"/>
      <c r="MZS1846" s="401"/>
      <c r="MZT1846" s="401"/>
      <c r="MZU1846" s="401"/>
      <c r="MZV1846" s="401"/>
      <c r="MZW1846" s="401"/>
      <c r="MZX1846" s="401"/>
      <c r="MZY1846" s="401"/>
      <c r="MZZ1846" s="401"/>
      <c r="NAA1846" s="401"/>
      <c r="NAB1846" s="401"/>
      <c r="NAC1846" s="401"/>
      <c r="NAD1846" s="401"/>
      <c r="NAE1846" s="401"/>
      <c r="NAF1846" s="401"/>
      <c r="NAG1846" s="401"/>
      <c r="NAH1846" s="401"/>
      <c r="NAI1846" s="401"/>
      <c r="NAJ1846" s="401"/>
      <c r="NAK1846" s="401"/>
      <c r="NAL1846" s="401"/>
      <c r="NAM1846" s="401"/>
      <c r="NAN1846" s="401"/>
      <c r="NAO1846" s="401"/>
      <c r="NAP1846" s="401"/>
      <c r="NAQ1846" s="401"/>
      <c r="NAR1846" s="401"/>
      <c r="NAS1846" s="401"/>
      <c r="NAT1846" s="401"/>
      <c r="NAU1846" s="401"/>
      <c r="NAV1846" s="401"/>
      <c r="NAW1846" s="401"/>
      <c r="NAX1846" s="401"/>
      <c r="NAY1846" s="401"/>
      <c r="NAZ1846" s="401"/>
      <c r="NBA1846" s="401"/>
      <c r="NBB1846" s="401"/>
      <c r="NBC1846" s="401"/>
      <c r="NBD1846" s="401"/>
      <c r="NBE1846" s="401"/>
      <c r="NBF1846" s="401"/>
      <c r="NBG1846" s="401"/>
      <c r="NBH1846" s="401"/>
      <c r="NBI1846" s="401"/>
      <c r="NBJ1846" s="401"/>
      <c r="NBK1846" s="401"/>
      <c r="NBL1846" s="401"/>
      <c r="NBM1846" s="401"/>
      <c r="NBN1846" s="401"/>
      <c r="NBO1846" s="401"/>
      <c r="NBP1846" s="401"/>
      <c r="NBQ1846" s="401"/>
      <c r="NBR1846" s="401"/>
      <c r="NBS1846" s="401"/>
      <c r="NBT1846" s="401"/>
      <c r="NBU1846" s="401"/>
      <c r="NBV1846" s="401"/>
      <c r="NBW1846" s="401"/>
      <c r="NBX1846" s="401"/>
      <c r="NBY1846" s="401"/>
      <c r="NBZ1846" s="401"/>
      <c r="NCA1846" s="401"/>
      <c r="NCB1846" s="401"/>
      <c r="NCC1846" s="401"/>
      <c r="NCD1846" s="401"/>
      <c r="NCE1846" s="401"/>
      <c r="NCF1846" s="401"/>
      <c r="NCG1846" s="401"/>
      <c r="NCH1846" s="401"/>
      <c r="NCI1846" s="401"/>
      <c r="NCJ1846" s="401"/>
      <c r="NCK1846" s="401"/>
      <c r="NCL1846" s="401"/>
      <c r="NCM1846" s="401"/>
      <c r="NCN1846" s="401"/>
      <c r="NCO1846" s="401"/>
      <c r="NCP1846" s="401"/>
      <c r="NCQ1846" s="401"/>
      <c r="NCR1846" s="401"/>
      <c r="NCS1846" s="401"/>
      <c r="NCT1846" s="401"/>
      <c r="NCU1846" s="401"/>
      <c r="NCV1846" s="401"/>
      <c r="NCW1846" s="401"/>
      <c r="NCX1846" s="401"/>
      <c r="NCY1846" s="401"/>
      <c r="NCZ1846" s="401"/>
      <c r="NDA1846" s="401"/>
      <c r="NDB1846" s="401"/>
      <c r="NDC1846" s="401"/>
      <c r="NDD1846" s="401"/>
      <c r="NDE1846" s="401"/>
      <c r="NDF1846" s="401"/>
      <c r="NDG1846" s="401"/>
      <c r="NDH1846" s="401"/>
      <c r="NDI1846" s="401"/>
      <c r="NDJ1846" s="401"/>
      <c r="NDK1846" s="401"/>
      <c r="NDL1846" s="401"/>
      <c r="NDM1846" s="401"/>
      <c r="NDN1846" s="401"/>
      <c r="NDO1846" s="401"/>
      <c r="NDP1846" s="401"/>
      <c r="NDQ1846" s="401"/>
      <c r="NDR1846" s="401"/>
      <c r="NDS1846" s="401"/>
      <c r="NDT1846" s="401"/>
      <c r="NDU1846" s="401"/>
      <c r="NDV1846" s="401"/>
      <c r="NDW1846" s="401"/>
      <c r="NDX1846" s="401"/>
      <c r="NDY1846" s="401"/>
      <c r="NDZ1846" s="401"/>
      <c r="NEA1846" s="401"/>
      <c r="NEB1846" s="401"/>
      <c r="NEC1846" s="401"/>
      <c r="NED1846" s="401"/>
      <c r="NEE1846" s="401"/>
      <c r="NEF1846" s="401"/>
      <c r="NEG1846" s="401"/>
      <c r="NEH1846" s="401"/>
      <c r="NEI1846" s="401"/>
      <c r="NEJ1846" s="401"/>
      <c r="NEK1846" s="401"/>
      <c r="NEL1846" s="401"/>
      <c r="NEM1846" s="401"/>
      <c r="NEN1846" s="401"/>
      <c r="NEO1846" s="401"/>
      <c r="NEP1846" s="401"/>
      <c r="NEQ1846" s="401"/>
      <c r="NER1846" s="401"/>
      <c r="NES1846" s="401"/>
      <c r="NET1846" s="401"/>
      <c r="NEU1846" s="401"/>
      <c r="NEV1846" s="401"/>
      <c r="NEW1846" s="401"/>
      <c r="NEX1846" s="401"/>
      <c r="NEY1846" s="401"/>
      <c r="NEZ1846" s="401"/>
      <c r="NFA1846" s="401"/>
      <c r="NFB1846" s="401"/>
      <c r="NFC1846" s="401"/>
      <c r="NFD1846" s="401"/>
      <c r="NFE1846" s="401"/>
      <c r="NFF1846" s="401"/>
      <c r="NFG1846" s="401"/>
      <c r="NFH1846" s="401"/>
      <c r="NFI1846" s="401"/>
      <c r="NFJ1846" s="401"/>
      <c r="NFK1846" s="401"/>
      <c r="NFL1846" s="401"/>
      <c r="NFM1846" s="401"/>
      <c r="NFN1846" s="401"/>
      <c r="NFO1846" s="401"/>
      <c r="NFP1846" s="401"/>
      <c r="NFQ1846" s="401"/>
      <c r="NFR1846" s="401"/>
      <c r="NFS1846" s="401"/>
      <c r="NFT1846" s="401"/>
      <c r="NFU1846" s="401"/>
      <c r="NFV1846" s="401"/>
      <c r="NFW1846" s="401"/>
      <c r="NFX1846" s="401"/>
      <c r="NFY1846" s="401"/>
      <c r="NFZ1846" s="401"/>
      <c r="NGA1846" s="401"/>
      <c r="NGB1846" s="401"/>
      <c r="NGC1846" s="401"/>
      <c r="NGD1846" s="401"/>
      <c r="NGE1846" s="401"/>
      <c r="NGF1846" s="401"/>
      <c r="NGG1846" s="401"/>
      <c r="NGH1846" s="401"/>
      <c r="NGI1846" s="401"/>
      <c r="NGJ1846" s="401"/>
      <c r="NGK1846" s="401"/>
      <c r="NGL1846" s="401"/>
      <c r="NGM1846" s="401"/>
      <c r="NGN1846" s="401"/>
      <c r="NGO1846" s="401"/>
      <c r="NGP1846" s="401"/>
      <c r="NGQ1846" s="401"/>
      <c r="NGR1846" s="401"/>
      <c r="NGS1846" s="401"/>
      <c r="NGT1846" s="401"/>
      <c r="NGU1846" s="401"/>
      <c r="NGV1846" s="401"/>
      <c r="NGW1846" s="401"/>
      <c r="NGX1846" s="401"/>
      <c r="NGY1846" s="401"/>
      <c r="NGZ1846" s="401"/>
      <c r="NHA1846" s="401"/>
      <c r="NHB1846" s="401"/>
      <c r="NHC1846" s="401"/>
      <c r="NHD1846" s="401"/>
      <c r="NHE1846" s="401"/>
      <c r="NHF1846" s="401"/>
      <c r="NHG1846" s="401"/>
      <c r="NHH1846" s="401"/>
      <c r="NHI1846" s="401"/>
      <c r="NHJ1846" s="401"/>
      <c r="NHK1846" s="401"/>
      <c r="NHL1846" s="401"/>
      <c r="NHM1846" s="401"/>
      <c r="NHN1846" s="401"/>
      <c r="NHO1846" s="401"/>
      <c r="NHP1846" s="401"/>
      <c r="NHQ1846" s="401"/>
      <c r="NHR1846" s="401"/>
      <c r="NHS1846" s="401"/>
      <c r="NHT1846" s="401"/>
      <c r="NHU1846" s="401"/>
      <c r="NHV1846" s="401"/>
      <c r="NHW1846" s="401"/>
      <c r="NHX1846" s="401"/>
      <c r="NHY1846" s="401"/>
      <c r="NHZ1846" s="401"/>
      <c r="NIA1846" s="401"/>
      <c r="NIB1846" s="401"/>
      <c r="NIC1846" s="401"/>
      <c r="NID1846" s="401"/>
      <c r="NIE1846" s="401"/>
      <c r="NIF1846" s="401"/>
      <c r="NIG1846" s="401"/>
      <c r="NIH1846" s="401"/>
      <c r="NII1846" s="401"/>
      <c r="NIJ1846" s="401"/>
      <c r="NIK1846" s="401"/>
      <c r="NIL1846" s="401"/>
      <c r="NIM1846" s="401"/>
      <c r="NIN1846" s="401"/>
      <c r="NIO1846" s="401"/>
      <c r="NIP1846" s="401"/>
      <c r="NIQ1846" s="401"/>
      <c r="NIR1846" s="401"/>
      <c r="NIS1846" s="401"/>
      <c r="NIT1846" s="401"/>
      <c r="NIU1846" s="401"/>
      <c r="NIV1846" s="401"/>
      <c r="NIW1846" s="401"/>
      <c r="NIX1846" s="401"/>
      <c r="NIY1846" s="401"/>
      <c r="NIZ1846" s="401"/>
      <c r="NJA1846" s="401"/>
      <c r="NJB1846" s="401"/>
      <c r="NJC1846" s="401"/>
      <c r="NJD1846" s="401"/>
      <c r="NJE1846" s="401"/>
      <c r="NJF1846" s="401"/>
      <c r="NJG1846" s="401"/>
      <c r="NJH1846" s="401"/>
      <c r="NJI1846" s="401"/>
      <c r="NJJ1846" s="401"/>
      <c r="NJK1846" s="401"/>
      <c r="NJL1846" s="401"/>
      <c r="NJM1846" s="401"/>
      <c r="NJN1846" s="401"/>
      <c r="NJO1846" s="401"/>
      <c r="NJP1846" s="401"/>
      <c r="NJQ1846" s="401"/>
      <c r="NJR1846" s="401"/>
      <c r="NJS1846" s="401"/>
      <c r="NJT1846" s="401"/>
      <c r="NJU1846" s="401"/>
      <c r="NJV1846" s="401"/>
      <c r="NJW1846" s="401"/>
      <c r="NJX1846" s="401"/>
      <c r="NJY1846" s="401"/>
      <c r="NJZ1846" s="401"/>
      <c r="NKA1846" s="401"/>
      <c r="NKB1846" s="401"/>
      <c r="NKC1846" s="401"/>
      <c r="NKD1846" s="401"/>
      <c r="NKE1846" s="401"/>
      <c r="NKF1846" s="401"/>
      <c r="NKG1846" s="401"/>
      <c r="NKH1846" s="401"/>
      <c r="NKI1846" s="401"/>
      <c r="NKJ1846" s="401"/>
      <c r="NKK1846" s="401"/>
      <c r="NKL1846" s="401"/>
      <c r="NKM1846" s="401"/>
      <c r="NKN1846" s="401"/>
      <c r="NKO1846" s="401"/>
      <c r="NKP1846" s="401"/>
      <c r="NKQ1846" s="401"/>
      <c r="NKR1846" s="401"/>
      <c r="NKS1846" s="401"/>
      <c r="NKT1846" s="401"/>
      <c r="NKU1846" s="401"/>
      <c r="NKV1846" s="401"/>
      <c r="NKW1846" s="401"/>
      <c r="NKX1846" s="401"/>
      <c r="NKY1846" s="401"/>
      <c r="NKZ1846" s="401"/>
      <c r="NLA1846" s="401"/>
      <c r="NLB1846" s="401"/>
      <c r="NLC1846" s="401"/>
      <c r="NLD1846" s="401"/>
      <c r="NLE1846" s="401"/>
      <c r="NLF1846" s="401"/>
      <c r="NLG1846" s="401"/>
      <c r="NLH1846" s="401"/>
      <c r="NLI1846" s="401"/>
      <c r="NLJ1846" s="401"/>
      <c r="NLK1846" s="401"/>
      <c r="NLL1846" s="401"/>
      <c r="NLM1846" s="401"/>
      <c r="NLN1846" s="401"/>
      <c r="NLO1846" s="401"/>
      <c r="NLP1846" s="401"/>
      <c r="NLQ1846" s="401"/>
      <c r="NLR1846" s="401"/>
      <c r="NLS1846" s="401"/>
      <c r="NLT1846" s="401"/>
      <c r="NLU1846" s="401"/>
      <c r="NLV1846" s="401"/>
      <c r="NLW1846" s="401"/>
      <c r="NLX1846" s="401"/>
      <c r="NLY1846" s="401"/>
      <c r="NLZ1846" s="401"/>
      <c r="NMA1846" s="401"/>
      <c r="NMB1846" s="401"/>
      <c r="NMC1846" s="401"/>
      <c r="NMD1846" s="401"/>
      <c r="NME1846" s="401"/>
      <c r="NMF1846" s="401"/>
      <c r="NMG1846" s="401"/>
      <c r="NMH1846" s="401"/>
      <c r="NMI1846" s="401"/>
      <c r="NMJ1846" s="401"/>
      <c r="NMK1846" s="401"/>
      <c r="NML1846" s="401"/>
      <c r="NMM1846" s="401"/>
      <c r="NMN1846" s="401"/>
      <c r="NMO1846" s="401"/>
      <c r="NMP1846" s="401"/>
      <c r="NMQ1846" s="401"/>
      <c r="NMR1846" s="401"/>
      <c r="NMS1846" s="401"/>
      <c r="NMT1846" s="401"/>
      <c r="NMU1846" s="401"/>
      <c r="NMV1846" s="401"/>
      <c r="NMW1846" s="401"/>
      <c r="NMX1846" s="401"/>
      <c r="NMY1846" s="401"/>
      <c r="NMZ1846" s="401"/>
      <c r="NNA1846" s="401"/>
      <c r="NNB1846" s="401"/>
      <c r="NNC1846" s="401"/>
      <c r="NND1846" s="401"/>
      <c r="NNE1846" s="401"/>
      <c r="NNF1846" s="401"/>
      <c r="NNG1846" s="401"/>
      <c r="NNH1846" s="401"/>
      <c r="NNI1846" s="401"/>
      <c r="NNJ1846" s="401"/>
      <c r="NNK1846" s="401"/>
      <c r="NNL1846" s="401"/>
      <c r="NNM1846" s="401"/>
      <c r="NNN1846" s="401"/>
      <c r="NNO1846" s="401"/>
      <c r="NNP1846" s="401"/>
      <c r="NNQ1846" s="401"/>
      <c r="NNR1846" s="401"/>
      <c r="NNS1846" s="401"/>
      <c r="NNT1846" s="401"/>
      <c r="NNU1846" s="401"/>
      <c r="NNV1846" s="401"/>
      <c r="NNW1846" s="401"/>
      <c r="NNX1846" s="401"/>
      <c r="NNY1846" s="401"/>
      <c r="NNZ1846" s="401"/>
      <c r="NOA1846" s="401"/>
      <c r="NOB1846" s="401"/>
      <c r="NOC1846" s="401"/>
      <c r="NOD1846" s="401"/>
      <c r="NOE1846" s="401"/>
      <c r="NOF1846" s="401"/>
      <c r="NOG1846" s="401"/>
      <c r="NOH1846" s="401"/>
      <c r="NOI1846" s="401"/>
      <c r="NOJ1846" s="401"/>
      <c r="NOK1846" s="401"/>
      <c r="NOL1846" s="401"/>
      <c r="NOM1846" s="401"/>
      <c r="NON1846" s="401"/>
      <c r="NOO1846" s="401"/>
      <c r="NOP1846" s="401"/>
      <c r="NOQ1846" s="401"/>
      <c r="NOR1846" s="401"/>
      <c r="NOS1846" s="401"/>
      <c r="NOT1846" s="401"/>
      <c r="NOU1846" s="401"/>
      <c r="NOV1846" s="401"/>
      <c r="NOW1846" s="401"/>
      <c r="NOX1846" s="401"/>
      <c r="NOY1846" s="401"/>
      <c r="NOZ1846" s="401"/>
      <c r="NPA1846" s="401"/>
      <c r="NPB1846" s="401"/>
      <c r="NPC1846" s="401"/>
      <c r="NPD1846" s="401"/>
      <c r="NPE1846" s="401"/>
      <c r="NPF1846" s="401"/>
      <c r="NPG1846" s="401"/>
      <c r="NPH1846" s="401"/>
      <c r="NPI1846" s="401"/>
      <c r="NPJ1846" s="401"/>
      <c r="NPK1846" s="401"/>
      <c r="NPL1846" s="401"/>
      <c r="NPM1846" s="401"/>
      <c r="NPN1846" s="401"/>
      <c r="NPO1846" s="401"/>
      <c r="NPP1846" s="401"/>
      <c r="NPQ1846" s="401"/>
      <c r="NPR1846" s="401"/>
      <c r="NPS1846" s="401"/>
      <c r="NPT1846" s="401"/>
      <c r="NPU1846" s="401"/>
      <c r="NPV1846" s="401"/>
      <c r="NPW1846" s="401"/>
      <c r="NPX1846" s="401"/>
      <c r="NPY1846" s="401"/>
      <c r="NPZ1846" s="401"/>
      <c r="NQA1846" s="401"/>
      <c r="NQB1846" s="401"/>
      <c r="NQC1846" s="401"/>
      <c r="NQD1846" s="401"/>
      <c r="NQE1846" s="401"/>
      <c r="NQF1846" s="401"/>
      <c r="NQG1846" s="401"/>
      <c r="NQH1846" s="401"/>
      <c r="NQI1846" s="401"/>
      <c r="NQJ1846" s="401"/>
      <c r="NQK1846" s="401"/>
      <c r="NQL1846" s="401"/>
      <c r="NQM1846" s="401"/>
      <c r="NQN1846" s="401"/>
      <c r="NQO1846" s="401"/>
      <c r="NQP1846" s="401"/>
      <c r="NQQ1846" s="401"/>
      <c r="NQR1846" s="401"/>
      <c r="NQS1846" s="401"/>
      <c r="NQT1846" s="401"/>
      <c r="NQU1846" s="401"/>
      <c r="NQV1846" s="401"/>
      <c r="NQW1846" s="401"/>
      <c r="NQX1846" s="401"/>
      <c r="NQY1846" s="401"/>
      <c r="NQZ1846" s="401"/>
      <c r="NRA1846" s="401"/>
      <c r="NRB1846" s="401"/>
      <c r="NRC1846" s="401"/>
      <c r="NRD1846" s="401"/>
      <c r="NRE1846" s="401"/>
      <c r="NRF1846" s="401"/>
      <c r="NRG1846" s="401"/>
      <c r="NRH1846" s="401"/>
      <c r="NRI1846" s="401"/>
      <c r="NRJ1846" s="401"/>
      <c r="NRK1846" s="401"/>
      <c r="NRL1846" s="401"/>
      <c r="NRM1846" s="401"/>
      <c r="NRN1846" s="401"/>
      <c r="NRO1846" s="401"/>
      <c r="NRP1846" s="401"/>
      <c r="NRQ1846" s="401"/>
      <c r="NRR1846" s="401"/>
      <c r="NRS1846" s="401"/>
      <c r="NRT1846" s="401"/>
      <c r="NRU1846" s="401"/>
      <c r="NRV1846" s="401"/>
      <c r="NRW1846" s="401"/>
      <c r="NRX1846" s="401"/>
      <c r="NRY1846" s="401"/>
      <c r="NRZ1846" s="401"/>
      <c r="NSA1846" s="401"/>
      <c r="NSB1846" s="401"/>
      <c r="NSC1846" s="401"/>
      <c r="NSD1846" s="401"/>
      <c r="NSE1846" s="401"/>
      <c r="NSF1846" s="401"/>
      <c r="NSG1846" s="401"/>
      <c r="NSH1846" s="401"/>
      <c r="NSI1846" s="401"/>
      <c r="NSJ1846" s="401"/>
      <c r="NSK1846" s="401"/>
      <c r="NSL1846" s="401"/>
      <c r="NSM1846" s="401"/>
      <c r="NSN1846" s="401"/>
      <c r="NSO1846" s="401"/>
      <c r="NSP1846" s="401"/>
      <c r="NSQ1846" s="401"/>
      <c r="NSR1846" s="401"/>
      <c r="NSS1846" s="401"/>
      <c r="NST1846" s="401"/>
      <c r="NSU1846" s="401"/>
      <c r="NSV1846" s="401"/>
      <c r="NSW1846" s="401"/>
      <c r="NSX1846" s="401"/>
      <c r="NSY1846" s="401"/>
      <c r="NSZ1846" s="401"/>
      <c r="NTA1846" s="401"/>
      <c r="NTB1846" s="401"/>
      <c r="NTC1846" s="401"/>
      <c r="NTD1846" s="401"/>
      <c r="NTE1846" s="401"/>
      <c r="NTF1846" s="401"/>
      <c r="NTG1846" s="401"/>
      <c r="NTH1846" s="401"/>
      <c r="NTI1846" s="401"/>
      <c r="NTJ1846" s="401"/>
      <c r="NTK1846" s="401"/>
      <c r="NTL1846" s="401"/>
      <c r="NTM1846" s="401"/>
      <c r="NTN1846" s="401"/>
      <c r="NTO1846" s="401"/>
      <c r="NTP1846" s="401"/>
      <c r="NTQ1846" s="401"/>
      <c r="NTR1846" s="401"/>
      <c r="NTS1846" s="401"/>
      <c r="NTT1846" s="401"/>
      <c r="NTU1846" s="401"/>
      <c r="NTV1846" s="401"/>
      <c r="NTW1846" s="401"/>
      <c r="NTX1846" s="401"/>
      <c r="NTY1846" s="401"/>
      <c r="NTZ1846" s="401"/>
      <c r="NUA1846" s="401"/>
      <c r="NUB1846" s="401"/>
      <c r="NUC1846" s="401"/>
      <c r="NUD1846" s="401"/>
      <c r="NUE1846" s="401"/>
      <c r="NUF1846" s="401"/>
      <c r="NUG1846" s="401"/>
      <c r="NUH1846" s="401"/>
      <c r="NUI1846" s="401"/>
      <c r="NUJ1846" s="401"/>
      <c r="NUK1846" s="401"/>
      <c r="NUL1846" s="401"/>
      <c r="NUM1846" s="401"/>
      <c r="NUN1846" s="401"/>
      <c r="NUO1846" s="401"/>
      <c r="NUP1846" s="401"/>
      <c r="NUQ1846" s="401"/>
      <c r="NUR1846" s="401"/>
      <c r="NUS1846" s="401"/>
      <c r="NUT1846" s="401"/>
      <c r="NUU1846" s="401"/>
      <c r="NUV1846" s="401"/>
      <c r="NUW1846" s="401"/>
      <c r="NUX1846" s="401"/>
      <c r="NUY1846" s="401"/>
      <c r="NUZ1846" s="401"/>
      <c r="NVA1846" s="401"/>
      <c r="NVB1846" s="401"/>
      <c r="NVC1846" s="401"/>
      <c r="NVD1846" s="401"/>
      <c r="NVE1846" s="401"/>
      <c r="NVF1846" s="401"/>
      <c r="NVG1846" s="401"/>
      <c r="NVH1846" s="401"/>
      <c r="NVI1846" s="401"/>
      <c r="NVJ1846" s="401"/>
      <c r="NVK1846" s="401"/>
      <c r="NVL1846" s="401"/>
      <c r="NVM1846" s="401"/>
      <c r="NVN1846" s="401"/>
      <c r="NVO1846" s="401"/>
      <c r="NVP1846" s="401"/>
      <c r="NVQ1846" s="401"/>
      <c r="NVR1846" s="401"/>
      <c r="NVS1846" s="401"/>
      <c r="NVT1846" s="401"/>
      <c r="NVU1846" s="401"/>
      <c r="NVV1846" s="401"/>
      <c r="NVW1846" s="401"/>
      <c r="NVX1846" s="401"/>
      <c r="NVY1846" s="401"/>
      <c r="NVZ1846" s="401"/>
      <c r="NWA1846" s="401"/>
      <c r="NWB1846" s="401"/>
      <c r="NWC1846" s="401"/>
      <c r="NWD1846" s="401"/>
      <c r="NWE1846" s="401"/>
      <c r="NWF1846" s="401"/>
      <c r="NWG1846" s="401"/>
      <c r="NWH1846" s="401"/>
      <c r="NWI1846" s="401"/>
      <c r="NWJ1846" s="401"/>
      <c r="NWK1846" s="401"/>
      <c r="NWL1846" s="401"/>
      <c r="NWM1846" s="401"/>
      <c r="NWN1846" s="401"/>
      <c r="NWO1846" s="401"/>
      <c r="NWP1846" s="401"/>
      <c r="NWQ1846" s="401"/>
      <c r="NWR1846" s="401"/>
      <c r="NWS1846" s="401"/>
      <c r="NWT1846" s="401"/>
      <c r="NWU1846" s="401"/>
      <c r="NWV1846" s="401"/>
      <c r="NWW1846" s="401"/>
      <c r="NWX1846" s="401"/>
      <c r="NWY1846" s="401"/>
      <c r="NWZ1846" s="401"/>
      <c r="NXA1846" s="401"/>
      <c r="NXB1846" s="401"/>
      <c r="NXC1846" s="401"/>
      <c r="NXD1846" s="401"/>
      <c r="NXE1846" s="401"/>
      <c r="NXF1846" s="401"/>
      <c r="NXG1846" s="401"/>
      <c r="NXH1846" s="401"/>
      <c r="NXI1846" s="401"/>
      <c r="NXJ1846" s="401"/>
      <c r="NXK1846" s="401"/>
      <c r="NXL1846" s="401"/>
      <c r="NXM1846" s="401"/>
      <c r="NXN1846" s="401"/>
      <c r="NXO1846" s="401"/>
      <c r="NXP1846" s="401"/>
      <c r="NXQ1846" s="401"/>
      <c r="NXR1846" s="401"/>
      <c r="NXS1846" s="401"/>
      <c r="NXT1846" s="401"/>
      <c r="NXU1846" s="401"/>
      <c r="NXV1846" s="401"/>
      <c r="NXW1846" s="401"/>
      <c r="NXX1846" s="401"/>
      <c r="NXY1846" s="401"/>
      <c r="NXZ1846" s="401"/>
      <c r="NYA1846" s="401"/>
      <c r="NYB1846" s="401"/>
      <c r="NYC1846" s="401"/>
      <c r="NYD1846" s="401"/>
      <c r="NYE1846" s="401"/>
      <c r="NYF1846" s="401"/>
      <c r="NYG1846" s="401"/>
      <c r="NYH1846" s="401"/>
      <c r="NYI1846" s="401"/>
      <c r="NYJ1846" s="401"/>
      <c r="NYK1846" s="401"/>
      <c r="NYL1846" s="401"/>
      <c r="NYM1846" s="401"/>
      <c r="NYN1846" s="401"/>
      <c r="NYO1846" s="401"/>
      <c r="NYP1846" s="401"/>
      <c r="NYQ1846" s="401"/>
      <c r="NYR1846" s="401"/>
      <c r="NYS1846" s="401"/>
      <c r="NYT1846" s="401"/>
      <c r="NYU1846" s="401"/>
      <c r="NYV1846" s="401"/>
      <c r="NYW1846" s="401"/>
      <c r="NYX1846" s="401"/>
      <c r="NYY1846" s="401"/>
      <c r="NYZ1846" s="401"/>
      <c r="NZA1846" s="401"/>
      <c r="NZB1846" s="401"/>
      <c r="NZC1846" s="401"/>
      <c r="NZD1846" s="401"/>
      <c r="NZE1846" s="401"/>
      <c r="NZF1846" s="401"/>
      <c r="NZG1846" s="401"/>
      <c r="NZH1846" s="401"/>
      <c r="NZI1846" s="401"/>
      <c r="NZJ1846" s="401"/>
      <c r="NZK1846" s="401"/>
      <c r="NZL1846" s="401"/>
      <c r="NZM1846" s="401"/>
      <c r="NZN1846" s="401"/>
      <c r="NZO1846" s="401"/>
      <c r="NZP1846" s="401"/>
      <c r="NZQ1846" s="401"/>
      <c r="NZR1846" s="401"/>
      <c r="NZS1846" s="401"/>
      <c r="NZT1846" s="401"/>
      <c r="NZU1846" s="401"/>
      <c r="NZV1846" s="401"/>
      <c r="NZW1846" s="401"/>
      <c r="NZX1846" s="401"/>
      <c r="NZY1846" s="401"/>
      <c r="NZZ1846" s="401"/>
      <c r="OAA1846" s="401"/>
      <c r="OAB1846" s="401"/>
      <c r="OAC1846" s="401"/>
      <c r="OAD1846" s="401"/>
      <c r="OAE1846" s="401"/>
      <c r="OAF1846" s="401"/>
      <c r="OAG1846" s="401"/>
      <c r="OAH1846" s="401"/>
      <c r="OAI1846" s="401"/>
      <c r="OAJ1846" s="401"/>
      <c r="OAK1846" s="401"/>
      <c r="OAL1846" s="401"/>
      <c r="OAM1846" s="401"/>
      <c r="OAN1846" s="401"/>
      <c r="OAO1846" s="401"/>
      <c r="OAP1846" s="401"/>
      <c r="OAQ1846" s="401"/>
      <c r="OAR1846" s="401"/>
      <c r="OAS1846" s="401"/>
      <c r="OAT1846" s="401"/>
      <c r="OAU1846" s="401"/>
      <c r="OAV1846" s="401"/>
      <c r="OAW1846" s="401"/>
      <c r="OAX1846" s="401"/>
      <c r="OAY1846" s="401"/>
      <c r="OAZ1846" s="401"/>
      <c r="OBA1846" s="401"/>
      <c r="OBB1846" s="401"/>
      <c r="OBC1846" s="401"/>
      <c r="OBD1846" s="401"/>
      <c r="OBE1846" s="401"/>
      <c r="OBF1846" s="401"/>
      <c r="OBG1846" s="401"/>
      <c r="OBH1846" s="401"/>
      <c r="OBI1846" s="401"/>
      <c r="OBJ1846" s="401"/>
      <c r="OBK1846" s="401"/>
      <c r="OBL1846" s="401"/>
      <c r="OBM1846" s="401"/>
      <c r="OBN1846" s="401"/>
      <c r="OBO1846" s="401"/>
      <c r="OBP1846" s="401"/>
      <c r="OBQ1846" s="401"/>
      <c r="OBR1846" s="401"/>
      <c r="OBS1846" s="401"/>
      <c r="OBT1846" s="401"/>
      <c r="OBU1846" s="401"/>
      <c r="OBV1846" s="401"/>
      <c r="OBW1846" s="401"/>
      <c r="OBX1846" s="401"/>
      <c r="OBY1846" s="401"/>
      <c r="OBZ1846" s="401"/>
      <c r="OCA1846" s="401"/>
      <c r="OCB1846" s="401"/>
      <c r="OCC1846" s="401"/>
      <c r="OCD1846" s="401"/>
      <c r="OCE1846" s="401"/>
      <c r="OCF1846" s="401"/>
      <c r="OCG1846" s="401"/>
      <c r="OCH1846" s="401"/>
      <c r="OCI1846" s="401"/>
      <c r="OCJ1846" s="401"/>
      <c r="OCK1846" s="401"/>
      <c r="OCL1846" s="401"/>
      <c r="OCM1846" s="401"/>
      <c r="OCN1846" s="401"/>
      <c r="OCO1846" s="401"/>
      <c r="OCP1846" s="401"/>
      <c r="OCQ1846" s="401"/>
      <c r="OCR1846" s="401"/>
      <c r="OCS1846" s="401"/>
      <c r="OCT1846" s="401"/>
      <c r="OCU1846" s="401"/>
      <c r="OCV1846" s="401"/>
      <c r="OCW1846" s="401"/>
      <c r="OCX1846" s="401"/>
      <c r="OCY1846" s="401"/>
      <c r="OCZ1846" s="401"/>
      <c r="ODA1846" s="401"/>
      <c r="ODB1846" s="401"/>
      <c r="ODC1846" s="401"/>
      <c r="ODD1846" s="401"/>
      <c r="ODE1846" s="401"/>
      <c r="ODF1846" s="401"/>
      <c r="ODG1846" s="401"/>
      <c r="ODH1846" s="401"/>
      <c r="ODI1846" s="401"/>
      <c r="ODJ1846" s="401"/>
      <c r="ODK1846" s="401"/>
      <c r="ODL1846" s="401"/>
      <c r="ODM1846" s="401"/>
      <c r="ODN1846" s="401"/>
      <c r="ODO1846" s="401"/>
      <c r="ODP1846" s="401"/>
      <c r="ODQ1846" s="401"/>
      <c r="ODR1846" s="401"/>
      <c r="ODS1846" s="401"/>
      <c r="ODT1846" s="401"/>
      <c r="ODU1846" s="401"/>
      <c r="ODV1846" s="401"/>
      <c r="ODW1846" s="401"/>
      <c r="ODX1846" s="401"/>
      <c r="ODY1846" s="401"/>
      <c r="ODZ1846" s="401"/>
      <c r="OEA1846" s="401"/>
      <c r="OEB1846" s="401"/>
      <c r="OEC1846" s="401"/>
      <c r="OED1846" s="401"/>
      <c r="OEE1846" s="401"/>
      <c r="OEF1846" s="401"/>
      <c r="OEG1846" s="401"/>
      <c r="OEH1846" s="401"/>
      <c r="OEI1846" s="401"/>
      <c r="OEJ1846" s="401"/>
      <c r="OEK1846" s="401"/>
      <c r="OEL1846" s="401"/>
      <c r="OEM1846" s="401"/>
      <c r="OEN1846" s="401"/>
      <c r="OEO1846" s="401"/>
      <c r="OEP1846" s="401"/>
      <c r="OEQ1846" s="401"/>
      <c r="OER1846" s="401"/>
      <c r="OES1846" s="401"/>
      <c r="OET1846" s="401"/>
      <c r="OEU1846" s="401"/>
      <c r="OEV1846" s="401"/>
      <c r="OEW1846" s="401"/>
      <c r="OEX1846" s="401"/>
      <c r="OEY1846" s="401"/>
      <c r="OEZ1846" s="401"/>
      <c r="OFA1846" s="401"/>
      <c r="OFB1846" s="401"/>
      <c r="OFC1846" s="401"/>
      <c r="OFD1846" s="401"/>
      <c r="OFE1846" s="401"/>
      <c r="OFF1846" s="401"/>
      <c r="OFG1846" s="401"/>
      <c r="OFH1846" s="401"/>
      <c r="OFI1846" s="401"/>
      <c r="OFJ1846" s="401"/>
      <c r="OFK1846" s="401"/>
      <c r="OFL1846" s="401"/>
      <c r="OFM1846" s="401"/>
      <c r="OFN1846" s="401"/>
      <c r="OFO1846" s="401"/>
      <c r="OFP1846" s="401"/>
      <c r="OFQ1846" s="401"/>
      <c r="OFR1846" s="401"/>
      <c r="OFS1846" s="401"/>
      <c r="OFT1846" s="401"/>
      <c r="OFU1846" s="401"/>
      <c r="OFV1846" s="401"/>
      <c r="OFW1846" s="401"/>
      <c r="OFX1846" s="401"/>
      <c r="OFY1846" s="401"/>
      <c r="OFZ1846" s="401"/>
      <c r="OGA1846" s="401"/>
      <c r="OGB1846" s="401"/>
      <c r="OGC1846" s="401"/>
      <c r="OGD1846" s="401"/>
      <c r="OGE1846" s="401"/>
      <c r="OGF1846" s="401"/>
      <c r="OGG1846" s="401"/>
      <c r="OGH1846" s="401"/>
      <c r="OGI1846" s="401"/>
      <c r="OGJ1846" s="401"/>
      <c r="OGK1846" s="401"/>
      <c r="OGL1846" s="401"/>
      <c r="OGM1846" s="401"/>
      <c r="OGN1846" s="401"/>
      <c r="OGO1846" s="401"/>
      <c r="OGP1846" s="401"/>
      <c r="OGQ1846" s="401"/>
      <c r="OGR1846" s="401"/>
      <c r="OGS1846" s="401"/>
      <c r="OGT1846" s="401"/>
      <c r="OGU1846" s="401"/>
      <c r="OGV1846" s="401"/>
      <c r="OGW1846" s="401"/>
      <c r="OGX1846" s="401"/>
      <c r="OGY1846" s="401"/>
      <c r="OGZ1846" s="401"/>
      <c r="OHA1846" s="401"/>
      <c r="OHB1846" s="401"/>
      <c r="OHC1846" s="401"/>
      <c r="OHD1846" s="401"/>
      <c r="OHE1846" s="401"/>
      <c r="OHF1846" s="401"/>
      <c r="OHG1846" s="401"/>
      <c r="OHH1846" s="401"/>
      <c r="OHI1846" s="401"/>
      <c r="OHJ1846" s="401"/>
      <c r="OHK1846" s="401"/>
      <c r="OHL1846" s="401"/>
      <c r="OHM1846" s="401"/>
      <c r="OHN1846" s="401"/>
      <c r="OHO1846" s="401"/>
      <c r="OHP1846" s="401"/>
      <c r="OHQ1846" s="401"/>
      <c r="OHR1846" s="401"/>
      <c r="OHS1846" s="401"/>
      <c r="OHT1846" s="401"/>
      <c r="OHU1846" s="401"/>
      <c r="OHV1846" s="401"/>
      <c r="OHW1846" s="401"/>
      <c r="OHX1846" s="401"/>
      <c r="OHY1846" s="401"/>
      <c r="OHZ1846" s="401"/>
      <c r="OIA1846" s="401"/>
      <c r="OIB1846" s="401"/>
      <c r="OIC1846" s="401"/>
      <c r="OID1846" s="401"/>
      <c r="OIE1846" s="401"/>
      <c r="OIF1846" s="401"/>
      <c r="OIG1846" s="401"/>
      <c r="OIH1846" s="401"/>
      <c r="OII1846" s="401"/>
      <c r="OIJ1846" s="401"/>
      <c r="OIK1846" s="401"/>
      <c r="OIL1846" s="401"/>
      <c r="OIM1846" s="401"/>
      <c r="OIN1846" s="401"/>
      <c r="OIO1846" s="401"/>
      <c r="OIP1846" s="401"/>
      <c r="OIQ1846" s="401"/>
      <c r="OIR1846" s="401"/>
      <c r="OIS1846" s="401"/>
      <c r="OIT1846" s="401"/>
      <c r="OIU1846" s="401"/>
      <c r="OIV1846" s="401"/>
      <c r="OIW1846" s="401"/>
      <c r="OIX1846" s="401"/>
      <c r="OIY1846" s="401"/>
      <c r="OIZ1846" s="401"/>
      <c r="OJA1846" s="401"/>
      <c r="OJB1846" s="401"/>
      <c r="OJC1846" s="401"/>
      <c r="OJD1846" s="401"/>
      <c r="OJE1846" s="401"/>
      <c r="OJF1846" s="401"/>
      <c r="OJG1846" s="401"/>
      <c r="OJH1846" s="401"/>
      <c r="OJI1846" s="401"/>
      <c r="OJJ1846" s="401"/>
      <c r="OJK1846" s="401"/>
      <c r="OJL1846" s="401"/>
      <c r="OJM1846" s="401"/>
      <c r="OJN1846" s="401"/>
      <c r="OJO1846" s="401"/>
      <c r="OJP1846" s="401"/>
      <c r="OJQ1846" s="401"/>
      <c r="OJR1846" s="401"/>
      <c r="OJS1846" s="401"/>
      <c r="OJT1846" s="401"/>
      <c r="OJU1846" s="401"/>
      <c r="OJV1846" s="401"/>
      <c r="OJW1846" s="401"/>
      <c r="OJX1846" s="401"/>
      <c r="OJY1846" s="401"/>
      <c r="OJZ1846" s="401"/>
      <c r="OKA1846" s="401"/>
      <c r="OKB1846" s="401"/>
      <c r="OKC1846" s="401"/>
      <c r="OKD1846" s="401"/>
      <c r="OKE1846" s="401"/>
      <c r="OKF1846" s="401"/>
      <c r="OKG1846" s="401"/>
      <c r="OKH1846" s="401"/>
      <c r="OKI1846" s="401"/>
      <c r="OKJ1846" s="401"/>
      <c r="OKK1846" s="401"/>
      <c r="OKL1846" s="401"/>
      <c r="OKM1846" s="401"/>
      <c r="OKN1846" s="401"/>
      <c r="OKO1846" s="401"/>
      <c r="OKP1846" s="401"/>
      <c r="OKQ1846" s="401"/>
      <c r="OKR1846" s="401"/>
      <c r="OKS1846" s="401"/>
      <c r="OKT1846" s="401"/>
      <c r="OKU1846" s="401"/>
      <c r="OKV1846" s="401"/>
      <c r="OKW1846" s="401"/>
      <c r="OKX1846" s="401"/>
      <c r="OKY1846" s="401"/>
      <c r="OKZ1846" s="401"/>
      <c r="OLA1846" s="401"/>
      <c r="OLB1846" s="401"/>
      <c r="OLC1846" s="401"/>
      <c r="OLD1846" s="401"/>
      <c r="OLE1846" s="401"/>
      <c r="OLF1846" s="401"/>
      <c r="OLG1846" s="401"/>
      <c r="OLH1846" s="401"/>
      <c r="OLI1846" s="401"/>
      <c r="OLJ1846" s="401"/>
      <c r="OLK1846" s="401"/>
      <c r="OLL1846" s="401"/>
      <c r="OLM1846" s="401"/>
      <c r="OLN1846" s="401"/>
      <c r="OLO1846" s="401"/>
      <c r="OLP1846" s="401"/>
      <c r="OLQ1846" s="401"/>
      <c r="OLR1846" s="401"/>
      <c r="OLS1846" s="401"/>
      <c r="OLT1846" s="401"/>
      <c r="OLU1846" s="401"/>
      <c r="OLV1846" s="401"/>
      <c r="OLW1846" s="401"/>
      <c r="OLX1846" s="401"/>
      <c r="OLY1846" s="401"/>
      <c r="OLZ1846" s="401"/>
      <c r="OMA1846" s="401"/>
      <c r="OMB1846" s="401"/>
      <c r="OMC1846" s="401"/>
      <c r="OMD1846" s="401"/>
      <c r="OME1846" s="401"/>
      <c r="OMF1846" s="401"/>
      <c r="OMG1846" s="401"/>
      <c r="OMH1846" s="401"/>
      <c r="OMI1846" s="401"/>
      <c r="OMJ1846" s="401"/>
      <c r="OMK1846" s="401"/>
      <c r="OML1846" s="401"/>
      <c r="OMM1846" s="401"/>
      <c r="OMN1846" s="401"/>
      <c r="OMO1846" s="401"/>
      <c r="OMP1846" s="401"/>
      <c r="OMQ1846" s="401"/>
      <c r="OMR1846" s="401"/>
      <c r="OMS1846" s="401"/>
      <c r="OMT1846" s="401"/>
      <c r="OMU1846" s="401"/>
      <c r="OMV1846" s="401"/>
      <c r="OMW1846" s="401"/>
      <c r="OMX1846" s="401"/>
      <c r="OMY1846" s="401"/>
      <c r="OMZ1846" s="401"/>
      <c r="ONA1846" s="401"/>
      <c r="ONB1846" s="401"/>
      <c r="ONC1846" s="401"/>
      <c r="OND1846" s="401"/>
      <c r="ONE1846" s="401"/>
      <c r="ONF1846" s="401"/>
      <c r="ONG1846" s="401"/>
      <c r="ONH1846" s="401"/>
      <c r="ONI1846" s="401"/>
      <c r="ONJ1846" s="401"/>
      <c r="ONK1846" s="401"/>
      <c r="ONL1846" s="401"/>
      <c r="ONM1846" s="401"/>
      <c r="ONN1846" s="401"/>
      <c r="ONO1846" s="401"/>
      <c r="ONP1846" s="401"/>
      <c r="ONQ1846" s="401"/>
      <c r="ONR1846" s="401"/>
      <c r="ONS1846" s="401"/>
      <c r="ONT1846" s="401"/>
      <c r="ONU1846" s="401"/>
      <c r="ONV1846" s="401"/>
      <c r="ONW1846" s="401"/>
      <c r="ONX1846" s="401"/>
      <c r="ONY1846" s="401"/>
      <c r="ONZ1846" s="401"/>
      <c r="OOA1846" s="401"/>
      <c r="OOB1846" s="401"/>
      <c r="OOC1846" s="401"/>
      <c r="OOD1846" s="401"/>
      <c r="OOE1846" s="401"/>
      <c r="OOF1846" s="401"/>
      <c r="OOG1846" s="401"/>
      <c r="OOH1846" s="401"/>
      <c r="OOI1846" s="401"/>
      <c r="OOJ1846" s="401"/>
      <c r="OOK1846" s="401"/>
      <c r="OOL1846" s="401"/>
      <c r="OOM1846" s="401"/>
      <c r="OON1846" s="401"/>
      <c r="OOO1846" s="401"/>
      <c r="OOP1846" s="401"/>
      <c r="OOQ1846" s="401"/>
      <c r="OOR1846" s="401"/>
      <c r="OOS1846" s="401"/>
      <c r="OOT1846" s="401"/>
      <c r="OOU1846" s="401"/>
      <c r="OOV1846" s="401"/>
      <c r="OOW1846" s="401"/>
      <c r="OOX1846" s="401"/>
      <c r="OOY1846" s="401"/>
      <c r="OOZ1846" s="401"/>
      <c r="OPA1846" s="401"/>
      <c r="OPB1846" s="401"/>
      <c r="OPC1846" s="401"/>
      <c r="OPD1846" s="401"/>
      <c r="OPE1846" s="401"/>
      <c r="OPF1846" s="401"/>
      <c r="OPG1846" s="401"/>
      <c r="OPH1846" s="401"/>
      <c r="OPI1846" s="401"/>
      <c r="OPJ1846" s="401"/>
      <c r="OPK1846" s="401"/>
      <c r="OPL1846" s="401"/>
      <c r="OPM1846" s="401"/>
      <c r="OPN1846" s="401"/>
      <c r="OPO1846" s="401"/>
      <c r="OPP1846" s="401"/>
      <c r="OPQ1846" s="401"/>
      <c r="OPR1846" s="401"/>
      <c r="OPS1846" s="401"/>
      <c r="OPT1846" s="401"/>
      <c r="OPU1846" s="401"/>
      <c r="OPV1846" s="401"/>
      <c r="OPW1846" s="401"/>
      <c r="OPX1846" s="401"/>
      <c r="OPY1846" s="401"/>
      <c r="OPZ1846" s="401"/>
      <c r="OQA1846" s="401"/>
      <c r="OQB1846" s="401"/>
      <c r="OQC1846" s="401"/>
      <c r="OQD1846" s="401"/>
      <c r="OQE1846" s="401"/>
      <c r="OQF1846" s="401"/>
      <c r="OQG1846" s="401"/>
      <c r="OQH1846" s="401"/>
      <c r="OQI1846" s="401"/>
      <c r="OQJ1846" s="401"/>
      <c r="OQK1846" s="401"/>
      <c r="OQL1846" s="401"/>
      <c r="OQM1846" s="401"/>
      <c r="OQN1846" s="401"/>
      <c r="OQO1846" s="401"/>
      <c r="OQP1846" s="401"/>
      <c r="OQQ1846" s="401"/>
      <c r="OQR1846" s="401"/>
      <c r="OQS1846" s="401"/>
      <c r="OQT1846" s="401"/>
      <c r="OQU1846" s="401"/>
      <c r="OQV1846" s="401"/>
      <c r="OQW1846" s="401"/>
      <c r="OQX1846" s="401"/>
      <c r="OQY1846" s="401"/>
      <c r="OQZ1846" s="401"/>
      <c r="ORA1846" s="401"/>
      <c r="ORB1846" s="401"/>
      <c r="ORC1846" s="401"/>
      <c r="ORD1846" s="401"/>
      <c r="ORE1846" s="401"/>
      <c r="ORF1846" s="401"/>
      <c r="ORG1846" s="401"/>
      <c r="ORH1846" s="401"/>
      <c r="ORI1846" s="401"/>
      <c r="ORJ1846" s="401"/>
      <c r="ORK1846" s="401"/>
      <c r="ORL1846" s="401"/>
      <c r="ORM1846" s="401"/>
      <c r="ORN1846" s="401"/>
      <c r="ORO1846" s="401"/>
      <c r="ORP1846" s="401"/>
      <c r="ORQ1846" s="401"/>
      <c r="ORR1846" s="401"/>
      <c r="ORS1846" s="401"/>
      <c r="ORT1846" s="401"/>
      <c r="ORU1846" s="401"/>
      <c r="ORV1846" s="401"/>
      <c r="ORW1846" s="401"/>
      <c r="ORX1846" s="401"/>
      <c r="ORY1846" s="401"/>
      <c r="ORZ1846" s="401"/>
      <c r="OSA1846" s="401"/>
      <c r="OSB1846" s="401"/>
      <c r="OSC1846" s="401"/>
      <c r="OSD1846" s="401"/>
      <c r="OSE1846" s="401"/>
      <c r="OSF1846" s="401"/>
      <c r="OSG1846" s="401"/>
      <c r="OSH1846" s="401"/>
      <c r="OSI1846" s="401"/>
      <c r="OSJ1846" s="401"/>
      <c r="OSK1846" s="401"/>
      <c r="OSL1846" s="401"/>
      <c r="OSM1846" s="401"/>
      <c r="OSN1846" s="401"/>
      <c r="OSO1846" s="401"/>
      <c r="OSP1846" s="401"/>
      <c r="OSQ1846" s="401"/>
      <c r="OSR1846" s="401"/>
      <c r="OSS1846" s="401"/>
      <c r="OST1846" s="401"/>
      <c r="OSU1846" s="401"/>
      <c r="OSV1846" s="401"/>
      <c r="OSW1846" s="401"/>
      <c r="OSX1846" s="401"/>
      <c r="OSY1846" s="401"/>
      <c r="OSZ1846" s="401"/>
      <c r="OTA1846" s="401"/>
      <c r="OTB1846" s="401"/>
      <c r="OTC1846" s="401"/>
      <c r="OTD1846" s="401"/>
      <c r="OTE1846" s="401"/>
      <c r="OTF1846" s="401"/>
      <c r="OTG1846" s="401"/>
      <c r="OTH1846" s="401"/>
      <c r="OTI1846" s="401"/>
      <c r="OTJ1846" s="401"/>
      <c r="OTK1846" s="401"/>
      <c r="OTL1846" s="401"/>
      <c r="OTM1846" s="401"/>
      <c r="OTN1846" s="401"/>
      <c r="OTO1846" s="401"/>
      <c r="OTP1846" s="401"/>
      <c r="OTQ1846" s="401"/>
      <c r="OTR1846" s="401"/>
      <c r="OTS1846" s="401"/>
      <c r="OTT1846" s="401"/>
      <c r="OTU1846" s="401"/>
      <c r="OTV1846" s="401"/>
      <c r="OTW1846" s="401"/>
      <c r="OTX1846" s="401"/>
      <c r="OTY1846" s="401"/>
      <c r="OTZ1846" s="401"/>
      <c r="OUA1846" s="401"/>
      <c r="OUB1846" s="401"/>
      <c r="OUC1846" s="401"/>
      <c r="OUD1846" s="401"/>
      <c r="OUE1846" s="401"/>
      <c r="OUF1846" s="401"/>
      <c r="OUG1846" s="401"/>
      <c r="OUH1846" s="401"/>
      <c r="OUI1846" s="401"/>
      <c r="OUJ1846" s="401"/>
      <c r="OUK1846" s="401"/>
      <c r="OUL1846" s="401"/>
      <c r="OUM1846" s="401"/>
      <c r="OUN1846" s="401"/>
      <c r="OUO1846" s="401"/>
      <c r="OUP1846" s="401"/>
      <c r="OUQ1846" s="401"/>
      <c r="OUR1846" s="401"/>
      <c r="OUS1846" s="401"/>
      <c r="OUT1846" s="401"/>
      <c r="OUU1846" s="401"/>
      <c r="OUV1846" s="401"/>
      <c r="OUW1846" s="401"/>
      <c r="OUX1846" s="401"/>
      <c r="OUY1846" s="401"/>
      <c r="OUZ1846" s="401"/>
      <c r="OVA1846" s="401"/>
      <c r="OVB1846" s="401"/>
      <c r="OVC1846" s="401"/>
      <c r="OVD1846" s="401"/>
      <c r="OVE1846" s="401"/>
      <c r="OVF1846" s="401"/>
      <c r="OVG1846" s="401"/>
      <c r="OVH1846" s="401"/>
      <c r="OVI1846" s="401"/>
      <c r="OVJ1846" s="401"/>
      <c r="OVK1846" s="401"/>
      <c r="OVL1846" s="401"/>
      <c r="OVM1846" s="401"/>
      <c r="OVN1846" s="401"/>
      <c r="OVO1846" s="401"/>
      <c r="OVP1846" s="401"/>
      <c r="OVQ1846" s="401"/>
      <c r="OVR1846" s="401"/>
      <c r="OVS1846" s="401"/>
      <c r="OVT1846" s="401"/>
      <c r="OVU1846" s="401"/>
      <c r="OVV1846" s="401"/>
      <c r="OVW1846" s="401"/>
      <c r="OVX1846" s="401"/>
      <c r="OVY1846" s="401"/>
      <c r="OVZ1846" s="401"/>
      <c r="OWA1846" s="401"/>
      <c r="OWB1846" s="401"/>
      <c r="OWC1846" s="401"/>
      <c r="OWD1846" s="401"/>
      <c r="OWE1846" s="401"/>
      <c r="OWF1846" s="401"/>
      <c r="OWG1846" s="401"/>
      <c r="OWH1846" s="401"/>
      <c r="OWI1846" s="401"/>
      <c r="OWJ1846" s="401"/>
      <c r="OWK1846" s="401"/>
      <c r="OWL1846" s="401"/>
      <c r="OWM1846" s="401"/>
      <c r="OWN1846" s="401"/>
      <c r="OWO1846" s="401"/>
      <c r="OWP1846" s="401"/>
      <c r="OWQ1846" s="401"/>
      <c r="OWR1846" s="401"/>
      <c r="OWS1846" s="401"/>
      <c r="OWT1846" s="401"/>
      <c r="OWU1846" s="401"/>
      <c r="OWV1846" s="401"/>
      <c r="OWW1846" s="401"/>
      <c r="OWX1846" s="401"/>
      <c r="OWY1846" s="401"/>
      <c r="OWZ1846" s="401"/>
      <c r="OXA1846" s="401"/>
      <c r="OXB1846" s="401"/>
      <c r="OXC1846" s="401"/>
      <c r="OXD1846" s="401"/>
      <c r="OXE1846" s="401"/>
      <c r="OXF1846" s="401"/>
      <c r="OXG1846" s="401"/>
      <c r="OXH1846" s="401"/>
      <c r="OXI1846" s="401"/>
      <c r="OXJ1846" s="401"/>
      <c r="OXK1846" s="401"/>
      <c r="OXL1846" s="401"/>
      <c r="OXM1846" s="401"/>
      <c r="OXN1846" s="401"/>
      <c r="OXO1846" s="401"/>
      <c r="OXP1846" s="401"/>
      <c r="OXQ1846" s="401"/>
      <c r="OXR1846" s="401"/>
      <c r="OXS1846" s="401"/>
      <c r="OXT1846" s="401"/>
      <c r="OXU1846" s="401"/>
      <c r="OXV1846" s="401"/>
      <c r="OXW1846" s="401"/>
      <c r="OXX1846" s="401"/>
      <c r="OXY1846" s="401"/>
      <c r="OXZ1846" s="401"/>
      <c r="OYA1846" s="401"/>
      <c r="OYB1846" s="401"/>
      <c r="OYC1846" s="401"/>
      <c r="OYD1846" s="401"/>
      <c r="OYE1846" s="401"/>
      <c r="OYF1846" s="401"/>
      <c r="OYG1846" s="401"/>
      <c r="OYH1846" s="401"/>
      <c r="OYI1846" s="401"/>
      <c r="OYJ1846" s="401"/>
      <c r="OYK1846" s="401"/>
      <c r="OYL1846" s="401"/>
      <c r="OYM1846" s="401"/>
      <c r="OYN1846" s="401"/>
      <c r="OYO1846" s="401"/>
      <c r="OYP1846" s="401"/>
      <c r="OYQ1846" s="401"/>
      <c r="OYR1846" s="401"/>
      <c r="OYS1846" s="401"/>
      <c r="OYT1846" s="401"/>
      <c r="OYU1846" s="401"/>
      <c r="OYV1846" s="401"/>
      <c r="OYW1846" s="401"/>
      <c r="OYX1846" s="401"/>
      <c r="OYY1846" s="401"/>
      <c r="OYZ1846" s="401"/>
      <c r="OZA1846" s="401"/>
      <c r="OZB1846" s="401"/>
      <c r="OZC1846" s="401"/>
      <c r="OZD1846" s="401"/>
      <c r="OZE1846" s="401"/>
      <c r="OZF1846" s="401"/>
      <c r="OZG1846" s="401"/>
      <c r="OZH1846" s="401"/>
      <c r="OZI1846" s="401"/>
      <c r="OZJ1846" s="401"/>
      <c r="OZK1846" s="401"/>
      <c r="OZL1846" s="401"/>
      <c r="OZM1846" s="401"/>
      <c r="OZN1846" s="401"/>
      <c r="OZO1846" s="401"/>
      <c r="OZP1846" s="401"/>
      <c r="OZQ1846" s="401"/>
      <c r="OZR1846" s="401"/>
      <c r="OZS1846" s="401"/>
      <c r="OZT1846" s="401"/>
      <c r="OZU1846" s="401"/>
      <c r="OZV1846" s="401"/>
      <c r="OZW1846" s="401"/>
      <c r="OZX1846" s="401"/>
      <c r="OZY1846" s="401"/>
      <c r="OZZ1846" s="401"/>
      <c r="PAA1846" s="401"/>
      <c r="PAB1846" s="401"/>
      <c r="PAC1846" s="401"/>
      <c r="PAD1846" s="401"/>
      <c r="PAE1846" s="401"/>
      <c r="PAF1846" s="401"/>
      <c r="PAG1846" s="401"/>
      <c r="PAH1846" s="401"/>
      <c r="PAI1846" s="401"/>
      <c r="PAJ1846" s="401"/>
      <c r="PAK1846" s="401"/>
      <c r="PAL1846" s="401"/>
      <c r="PAM1846" s="401"/>
      <c r="PAN1846" s="401"/>
      <c r="PAO1846" s="401"/>
      <c r="PAP1846" s="401"/>
      <c r="PAQ1846" s="401"/>
      <c r="PAR1846" s="401"/>
      <c r="PAS1846" s="401"/>
      <c r="PAT1846" s="401"/>
      <c r="PAU1846" s="401"/>
      <c r="PAV1846" s="401"/>
      <c r="PAW1846" s="401"/>
      <c r="PAX1846" s="401"/>
      <c r="PAY1846" s="401"/>
      <c r="PAZ1846" s="401"/>
      <c r="PBA1846" s="401"/>
      <c r="PBB1846" s="401"/>
      <c r="PBC1846" s="401"/>
      <c r="PBD1846" s="401"/>
      <c r="PBE1846" s="401"/>
      <c r="PBF1846" s="401"/>
      <c r="PBG1846" s="401"/>
      <c r="PBH1846" s="401"/>
      <c r="PBI1846" s="401"/>
      <c r="PBJ1846" s="401"/>
      <c r="PBK1846" s="401"/>
      <c r="PBL1846" s="401"/>
      <c r="PBM1846" s="401"/>
      <c r="PBN1846" s="401"/>
      <c r="PBO1846" s="401"/>
      <c r="PBP1846" s="401"/>
      <c r="PBQ1846" s="401"/>
      <c r="PBR1846" s="401"/>
      <c r="PBS1846" s="401"/>
      <c r="PBT1846" s="401"/>
      <c r="PBU1846" s="401"/>
      <c r="PBV1846" s="401"/>
      <c r="PBW1846" s="401"/>
      <c r="PBX1846" s="401"/>
      <c r="PBY1846" s="401"/>
      <c r="PBZ1846" s="401"/>
      <c r="PCA1846" s="401"/>
      <c r="PCB1846" s="401"/>
      <c r="PCC1846" s="401"/>
      <c r="PCD1846" s="401"/>
      <c r="PCE1846" s="401"/>
      <c r="PCF1846" s="401"/>
      <c r="PCG1846" s="401"/>
      <c r="PCH1846" s="401"/>
      <c r="PCI1846" s="401"/>
      <c r="PCJ1846" s="401"/>
      <c r="PCK1846" s="401"/>
      <c r="PCL1846" s="401"/>
      <c r="PCM1846" s="401"/>
      <c r="PCN1846" s="401"/>
      <c r="PCO1846" s="401"/>
      <c r="PCP1846" s="401"/>
      <c r="PCQ1846" s="401"/>
      <c r="PCR1846" s="401"/>
      <c r="PCS1846" s="401"/>
      <c r="PCT1846" s="401"/>
      <c r="PCU1846" s="401"/>
      <c r="PCV1846" s="401"/>
      <c r="PCW1846" s="401"/>
      <c r="PCX1846" s="401"/>
      <c r="PCY1846" s="401"/>
      <c r="PCZ1846" s="401"/>
      <c r="PDA1846" s="401"/>
      <c r="PDB1846" s="401"/>
      <c r="PDC1846" s="401"/>
      <c r="PDD1846" s="401"/>
      <c r="PDE1846" s="401"/>
      <c r="PDF1846" s="401"/>
      <c r="PDG1846" s="401"/>
      <c r="PDH1846" s="401"/>
      <c r="PDI1846" s="401"/>
      <c r="PDJ1846" s="401"/>
      <c r="PDK1846" s="401"/>
      <c r="PDL1846" s="401"/>
      <c r="PDM1846" s="401"/>
      <c r="PDN1846" s="401"/>
      <c r="PDO1846" s="401"/>
      <c r="PDP1846" s="401"/>
      <c r="PDQ1846" s="401"/>
      <c r="PDR1846" s="401"/>
      <c r="PDS1846" s="401"/>
      <c r="PDT1846" s="401"/>
      <c r="PDU1846" s="401"/>
      <c r="PDV1846" s="401"/>
      <c r="PDW1846" s="401"/>
      <c r="PDX1846" s="401"/>
      <c r="PDY1846" s="401"/>
      <c r="PDZ1846" s="401"/>
      <c r="PEA1846" s="401"/>
      <c r="PEB1846" s="401"/>
      <c r="PEC1846" s="401"/>
      <c r="PED1846" s="401"/>
      <c r="PEE1846" s="401"/>
      <c r="PEF1846" s="401"/>
      <c r="PEG1846" s="401"/>
      <c r="PEH1846" s="401"/>
      <c r="PEI1846" s="401"/>
      <c r="PEJ1846" s="401"/>
      <c r="PEK1846" s="401"/>
      <c r="PEL1846" s="401"/>
      <c r="PEM1846" s="401"/>
      <c r="PEN1846" s="401"/>
      <c r="PEO1846" s="401"/>
      <c r="PEP1846" s="401"/>
      <c r="PEQ1846" s="401"/>
      <c r="PER1846" s="401"/>
      <c r="PES1846" s="401"/>
      <c r="PET1846" s="401"/>
      <c r="PEU1846" s="401"/>
      <c r="PEV1846" s="401"/>
      <c r="PEW1846" s="401"/>
      <c r="PEX1846" s="401"/>
      <c r="PEY1846" s="401"/>
      <c r="PEZ1846" s="401"/>
      <c r="PFA1846" s="401"/>
      <c r="PFB1846" s="401"/>
      <c r="PFC1846" s="401"/>
      <c r="PFD1846" s="401"/>
      <c r="PFE1846" s="401"/>
      <c r="PFF1846" s="401"/>
      <c r="PFG1846" s="401"/>
      <c r="PFH1846" s="401"/>
      <c r="PFI1846" s="401"/>
      <c r="PFJ1846" s="401"/>
      <c r="PFK1846" s="401"/>
      <c r="PFL1846" s="401"/>
      <c r="PFM1846" s="401"/>
      <c r="PFN1846" s="401"/>
      <c r="PFO1846" s="401"/>
      <c r="PFP1846" s="401"/>
      <c r="PFQ1846" s="401"/>
      <c r="PFR1846" s="401"/>
      <c r="PFS1846" s="401"/>
      <c r="PFT1846" s="401"/>
      <c r="PFU1846" s="401"/>
      <c r="PFV1846" s="401"/>
      <c r="PFW1846" s="401"/>
      <c r="PFX1846" s="401"/>
      <c r="PFY1846" s="401"/>
      <c r="PFZ1846" s="401"/>
      <c r="PGA1846" s="401"/>
      <c r="PGB1846" s="401"/>
      <c r="PGC1846" s="401"/>
      <c r="PGD1846" s="401"/>
      <c r="PGE1846" s="401"/>
      <c r="PGF1846" s="401"/>
      <c r="PGG1846" s="401"/>
      <c r="PGH1846" s="401"/>
      <c r="PGI1846" s="401"/>
      <c r="PGJ1846" s="401"/>
      <c r="PGK1846" s="401"/>
      <c r="PGL1846" s="401"/>
      <c r="PGM1846" s="401"/>
      <c r="PGN1846" s="401"/>
      <c r="PGO1846" s="401"/>
      <c r="PGP1846" s="401"/>
      <c r="PGQ1846" s="401"/>
      <c r="PGR1846" s="401"/>
      <c r="PGS1846" s="401"/>
      <c r="PGT1846" s="401"/>
      <c r="PGU1846" s="401"/>
      <c r="PGV1846" s="401"/>
      <c r="PGW1846" s="401"/>
      <c r="PGX1846" s="401"/>
      <c r="PGY1846" s="401"/>
      <c r="PGZ1846" s="401"/>
      <c r="PHA1846" s="401"/>
      <c r="PHB1846" s="401"/>
      <c r="PHC1846" s="401"/>
      <c r="PHD1846" s="401"/>
      <c r="PHE1846" s="401"/>
      <c r="PHF1846" s="401"/>
      <c r="PHG1846" s="401"/>
      <c r="PHH1846" s="401"/>
      <c r="PHI1846" s="401"/>
      <c r="PHJ1846" s="401"/>
      <c r="PHK1846" s="401"/>
      <c r="PHL1846" s="401"/>
      <c r="PHM1846" s="401"/>
      <c r="PHN1846" s="401"/>
      <c r="PHO1846" s="401"/>
      <c r="PHP1846" s="401"/>
      <c r="PHQ1846" s="401"/>
      <c r="PHR1846" s="401"/>
      <c r="PHS1846" s="401"/>
      <c r="PHT1846" s="401"/>
      <c r="PHU1846" s="401"/>
      <c r="PHV1846" s="401"/>
      <c r="PHW1846" s="401"/>
      <c r="PHX1846" s="401"/>
      <c r="PHY1846" s="401"/>
      <c r="PHZ1846" s="401"/>
      <c r="PIA1846" s="401"/>
      <c r="PIB1846" s="401"/>
      <c r="PIC1846" s="401"/>
      <c r="PID1846" s="401"/>
      <c r="PIE1846" s="401"/>
      <c r="PIF1846" s="401"/>
      <c r="PIG1846" s="401"/>
      <c r="PIH1846" s="401"/>
      <c r="PII1846" s="401"/>
      <c r="PIJ1846" s="401"/>
      <c r="PIK1846" s="401"/>
      <c r="PIL1846" s="401"/>
      <c r="PIM1846" s="401"/>
      <c r="PIN1846" s="401"/>
      <c r="PIO1846" s="401"/>
      <c r="PIP1846" s="401"/>
      <c r="PIQ1846" s="401"/>
      <c r="PIR1846" s="401"/>
      <c r="PIS1846" s="401"/>
      <c r="PIT1846" s="401"/>
      <c r="PIU1846" s="401"/>
      <c r="PIV1846" s="401"/>
      <c r="PIW1846" s="401"/>
      <c r="PIX1846" s="401"/>
      <c r="PIY1846" s="401"/>
      <c r="PIZ1846" s="401"/>
      <c r="PJA1846" s="401"/>
      <c r="PJB1846" s="401"/>
      <c r="PJC1846" s="401"/>
      <c r="PJD1846" s="401"/>
      <c r="PJE1846" s="401"/>
      <c r="PJF1846" s="401"/>
      <c r="PJG1846" s="401"/>
      <c r="PJH1846" s="401"/>
      <c r="PJI1846" s="401"/>
      <c r="PJJ1846" s="401"/>
      <c r="PJK1846" s="401"/>
      <c r="PJL1846" s="401"/>
      <c r="PJM1846" s="401"/>
      <c r="PJN1846" s="401"/>
      <c r="PJO1846" s="401"/>
      <c r="PJP1846" s="401"/>
      <c r="PJQ1846" s="401"/>
      <c r="PJR1846" s="401"/>
      <c r="PJS1846" s="401"/>
      <c r="PJT1846" s="401"/>
      <c r="PJU1846" s="401"/>
      <c r="PJV1846" s="401"/>
      <c r="PJW1846" s="401"/>
      <c r="PJX1846" s="401"/>
      <c r="PJY1846" s="401"/>
      <c r="PJZ1846" s="401"/>
      <c r="PKA1846" s="401"/>
      <c r="PKB1846" s="401"/>
      <c r="PKC1846" s="401"/>
      <c r="PKD1846" s="401"/>
      <c r="PKE1846" s="401"/>
      <c r="PKF1846" s="401"/>
      <c r="PKG1846" s="401"/>
      <c r="PKH1846" s="401"/>
      <c r="PKI1846" s="401"/>
      <c r="PKJ1846" s="401"/>
      <c r="PKK1846" s="401"/>
      <c r="PKL1846" s="401"/>
      <c r="PKM1846" s="401"/>
      <c r="PKN1846" s="401"/>
      <c r="PKO1846" s="401"/>
      <c r="PKP1846" s="401"/>
      <c r="PKQ1846" s="401"/>
      <c r="PKR1846" s="401"/>
      <c r="PKS1846" s="401"/>
      <c r="PKT1846" s="401"/>
      <c r="PKU1846" s="401"/>
      <c r="PKV1846" s="401"/>
      <c r="PKW1846" s="401"/>
      <c r="PKX1846" s="401"/>
      <c r="PKY1846" s="401"/>
      <c r="PKZ1846" s="401"/>
      <c r="PLA1846" s="401"/>
      <c r="PLB1846" s="401"/>
      <c r="PLC1846" s="401"/>
      <c r="PLD1846" s="401"/>
      <c r="PLE1846" s="401"/>
      <c r="PLF1846" s="401"/>
      <c r="PLG1846" s="401"/>
      <c r="PLH1846" s="401"/>
      <c r="PLI1846" s="401"/>
      <c r="PLJ1846" s="401"/>
      <c r="PLK1846" s="401"/>
      <c r="PLL1846" s="401"/>
      <c r="PLM1846" s="401"/>
      <c r="PLN1846" s="401"/>
      <c r="PLO1846" s="401"/>
      <c r="PLP1846" s="401"/>
      <c r="PLQ1846" s="401"/>
      <c r="PLR1846" s="401"/>
      <c r="PLS1846" s="401"/>
      <c r="PLT1846" s="401"/>
      <c r="PLU1846" s="401"/>
      <c r="PLV1846" s="401"/>
      <c r="PLW1846" s="401"/>
      <c r="PLX1846" s="401"/>
      <c r="PLY1846" s="401"/>
      <c r="PLZ1846" s="401"/>
      <c r="PMA1846" s="401"/>
      <c r="PMB1846" s="401"/>
      <c r="PMC1846" s="401"/>
      <c r="PMD1846" s="401"/>
      <c r="PME1846" s="401"/>
      <c r="PMF1846" s="401"/>
      <c r="PMG1846" s="401"/>
      <c r="PMH1846" s="401"/>
      <c r="PMI1846" s="401"/>
      <c r="PMJ1846" s="401"/>
      <c r="PMK1846" s="401"/>
      <c r="PML1846" s="401"/>
      <c r="PMM1846" s="401"/>
      <c r="PMN1846" s="401"/>
      <c r="PMO1846" s="401"/>
      <c r="PMP1846" s="401"/>
      <c r="PMQ1846" s="401"/>
      <c r="PMR1846" s="401"/>
      <c r="PMS1846" s="401"/>
      <c r="PMT1846" s="401"/>
      <c r="PMU1846" s="401"/>
      <c r="PMV1846" s="401"/>
      <c r="PMW1846" s="401"/>
      <c r="PMX1846" s="401"/>
      <c r="PMY1846" s="401"/>
      <c r="PMZ1846" s="401"/>
      <c r="PNA1846" s="401"/>
      <c r="PNB1846" s="401"/>
      <c r="PNC1846" s="401"/>
      <c r="PND1846" s="401"/>
      <c r="PNE1846" s="401"/>
      <c r="PNF1846" s="401"/>
      <c r="PNG1846" s="401"/>
      <c r="PNH1846" s="401"/>
      <c r="PNI1846" s="401"/>
      <c r="PNJ1846" s="401"/>
      <c r="PNK1846" s="401"/>
      <c r="PNL1846" s="401"/>
      <c r="PNM1846" s="401"/>
      <c r="PNN1846" s="401"/>
      <c r="PNO1846" s="401"/>
      <c r="PNP1846" s="401"/>
      <c r="PNQ1846" s="401"/>
      <c r="PNR1846" s="401"/>
      <c r="PNS1846" s="401"/>
      <c r="PNT1846" s="401"/>
      <c r="PNU1846" s="401"/>
      <c r="PNV1846" s="401"/>
      <c r="PNW1846" s="401"/>
      <c r="PNX1846" s="401"/>
      <c r="PNY1846" s="401"/>
      <c r="PNZ1846" s="401"/>
      <c r="POA1846" s="401"/>
      <c r="POB1846" s="401"/>
      <c r="POC1846" s="401"/>
      <c r="POD1846" s="401"/>
      <c r="POE1846" s="401"/>
      <c r="POF1846" s="401"/>
      <c r="POG1846" s="401"/>
      <c r="POH1846" s="401"/>
      <c r="POI1846" s="401"/>
      <c r="POJ1846" s="401"/>
      <c r="POK1846" s="401"/>
      <c r="POL1846" s="401"/>
      <c r="POM1846" s="401"/>
      <c r="PON1846" s="401"/>
      <c r="POO1846" s="401"/>
      <c r="POP1846" s="401"/>
      <c r="POQ1846" s="401"/>
      <c r="POR1846" s="401"/>
      <c r="POS1846" s="401"/>
      <c r="POT1846" s="401"/>
      <c r="POU1846" s="401"/>
      <c r="POV1846" s="401"/>
      <c r="POW1846" s="401"/>
      <c r="POX1846" s="401"/>
      <c r="POY1846" s="401"/>
      <c r="POZ1846" s="401"/>
      <c r="PPA1846" s="401"/>
      <c r="PPB1846" s="401"/>
      <c r="PPC1846" s="401"/>
      <c r="PPD1846" s="401"/>
      <c r="PPE1846" s="401"/>
      <c r="PPF1846" s="401"/>
      <c r="PPG1846" s="401"/>
      <c r="PPH1846" s="401"/>
      <c r="PPI1846" s="401"/>
      <c r="PPJ1846" s="401"/>
      <c r="PPK1846" s="401"/>
      <c r="PPL1846" s="401"/>
      <c r="PPM1846" s="401"/>
      <c r="PPN1846" s="401"/>
      <c r="PPO1846" s="401"/>
      <c r="PPP1846" s="401"/>
      <c r="PPQ1846" s="401"/>
      <c r="PPR1846" s="401"/>
      <c r="PPS1846" s="401"/>
      <c r="PPT1846" s="401"/>
      <c r="PPU1846" s="401"/>
      <c r="PPV1846" s="401"/>
      <c r="PPW1846" s="401"/>
      <c r="PPX1846" s="401"/>
      <c r="PPY1846" s="401"/>
      <c r="PPZ1846" s="401"/>
      <c r="PQA1846" s="401"/>
      <c r="PQB1846" s="401"/>
      <c r="PQC1846" s="401"/>
      <c r="PQD1846" s="401"/>
      <c r="PQE1846" s="401"/>
      <c r="PQF1846" s="401"/>
      <c r="PQG1846" s="401"/>
      <c r="PQH1846" s="401"/>
      <c r="PQI1846" s="401"/>
      <c r="PQJ1846" s="401"/>
      <c r="PQK1846" s="401"/>
      <c r="PQL1846" s="401"/>
      <c r="PQM1846" s="401"/>
      <c r="PQN1846" s="401"/>
      <c r="PQO1846" s="401"/>
      <c r="PQP1846" s="401"/>
      <c r="PQQ1846" s="401"/>
      <c r="PQR1846" s="401"/>
      <c r="PQS1846" s="401"/>
      <c r="PQT1846" s="401"/>
      <c r="PQU1846" s="401"/>
      <c r="PQV1846" s="401"/>
      <c r="PQW1846" s="401"/>
      <c r="PQX1846" s="401"/>
      <c r="PQY1846" s="401"/>
      <c r="PQZ1846" s="401"/>
      <c r="PRA1846" s="401"/>
      <c r="PRB1846" s="401"/>
      <c r="PRC1846" s="401"/>
      <c r="PRD1846" s="401"/>
      <c r="PRE1846" s="401"/>
      <c r="PRF1846" s="401"/>
      <c r="PRG1846" s="401"/>
      <c r="PRH1846" s="401"/>
      <c r="PRI1846" s="401"/>
      <c r="PRJ1846" s="401"/>
      <c r="PRK1846" s="401"/>
      <c r="PRL1846" s="401"/>
      <c r="PRM1846" s="401"/>
      <c r="PRN1846" s="401"/>
      <c r="PRO1846" s="401"/>
      <c r="PRP1846" s="401"/>
      <c r="PRQ1846" s="401"/>
      <c r="PRR1846" s="401"/>
      <c r="PRS1846" s="401"/>
      <c r="PRT1846" s="401"/>
      <c r="PRU1846" s="401"/>
      <c r="PRV1846" s="401"/>
      <c r="PRW1846" s="401"/>
      <c r="PRX1846" s="401"/>
      <c r="PRY1846" s="401"/>
      <c r="PRZ1846" s="401"/>
      <c r="PSA1846" s="401"/>
      <c r="PSB1846" s="401"/>
      <c r="PSC1846" s="401"/>
      <c r="PSD1846" s="401"/>
      <c r="PSE1846" s="401"/>
      <c r="PSF1846" s="401"/>
      <c r="PSG1846" s="401"/>
      <c r="PSH1846" s="401"/>
      <c r="PSI1846" s="401"/>
      <c r="PSJ1846" s="401"/>
      <c r="PSK1846" s="401"/>
      <c r="PSL1846" s="401"/>
      <c r="PSM1846" s="401"/>
      <c r="PSN1846" s="401"/>
      <c r="PSO1846" s="401"/>
      <c r="PSP1846" s="401"/>
      <c r="PSQ1846" s="401"/>
      <c r="PSR1846" s="401"/>
      <c r="PSS1846" s="401"/>
      <c r="PST1846" s="401"/>
      <c r="PSU1846" s="401"/>
      <c r="PSV1846" s="401"/>
      <c r="PSW1846" s="401"/>
      <c r="PSX1846" s="401"/>
      <c r="PSY1846" s="401"/>
      <c r="PSZ1846" s="401"/>
      <c r="PTA1846" s="401"/>
      <c r="PTB1846" s="401"/>
      <c r="PTC1846" s="401"/>
      <c r="PTD1846" s="401"/>
      <c r="PTE1846" s="401"/>
      <c r="PTF1846" s="401"/>
      <c r="PTG1846" s="401"/>
      <c r="PTH1846" s="401"/>
      <c r="PTI1846" s="401"/>
      <c r="PTJ1846" s="401"/>
      <c r="PTK1846" s="401"/>
      <c r="PTL1846" s="401"/>
      <c r="PTM1846" s="401"/>
      <c r="PTN1846" s="401"/>
      <c r="PTO1846" s="401"/>
      <c r="PTP1846" s="401"/>
      <c r="PTQ1846" s="401"/>
      <c r="PTR1846" s="401"/>
      <c r="PTS1846" s="401"/>
      <c r="PTT1846" s="401"/>
      <c r="PTU1846" s="401"/>
      <c r="PTV1846" s="401"/>
      <c r="PTW1846" s="401"/>
      <c r="PTX1846" s="401"/>
      <c r="PTY1846" s="401"/>
      <c r="PTZ1846" s="401"/>
      <c r="PUA1846" s="401"/>
      <c r="PUB1846" s="401"/>
      <c r="PUC1846" s="401"/>
      <c r="PUD1846" s="401"/>
      <c r="PUE1846" s="401"/>
      <c r="PUF1846" s="401"/>
      <c r="PUG1846" s="401"/>
      <c r="PUH1846" s="401"/>
      <c r="PUI1846" s="401"/>
      <c r="PUJ1846" s="401"/>
      <c r="PUK1846" s="401"/>
      <c r="PUL1846" s="401"/>
      <c r="PUM1846" s="401"/>
      <c r="PUN1846" s="401"/>
      <c r="PUO1846" s="401"/>
      <c r="PUP1846" s="401"/>
      <c r="PUQ1846" s="401"/>
      <c r="PUR1846" s="401"/>
      <c r="PUS1846" s="401"/>
      <c r="PUT1846" s="401"/>
      <c r="PUU1846" s="401"/>
      <c r="PUV1846" s="401"/>
      <c r="PUW1846" s="401"/>
      <c r="PUX1846" s="401"/>
      <c r="PUY1846" s="401"/>
      <c r="PUZ1846" s="401"/>
      <c r="PVA1846" s="401"/>
      <c r="PVB1846" s="401"/>
      <c r="PVC1846" s="401"/>
      <c r="PVD1846" s="401"/>
      <c r="PVE1846" s="401"/>
      <c r="PVF1846" s="401"/>
      <c r="PVG1846" s="401"/>
      <c r="PVH1846" s="401"/>
      <c r="PVI1846" s="401"/>
      <c r="PVJ1846" s="401"/>
      <c r="PVK1846" s="401"/>
      <c r="PVL1846" s="401"/>
      <c r="PVM1846" s="401"/>
      <c r="PVN1846" s="401"/>
      <c r="PVO1846" s="401"/>
      <c r="PVP1846" s="401"/>
      <c r="PVQ1846" s="401"/>
      <c r="PVR1846" s="401"/>
      <c r="PVS1846" s="401"/>
      <c r="PVT1846" s="401"/>
      <c r="PVU1846" s="401"/>
      <c r="PVV1846" s="401"/>
      <c r="PVW1846" s="401"/>
      <c r="PVX1846" s="401"/>
      <c r="PVY1846" s="401"/>
      <c r="PVZ1846" s="401"/>
      <c r="PWA1846" s="401"/>
      <c r="PWB1846" s="401"/>
      <c r="PWC1846" s="401"/>
      <c r="PWD1846" s="401"/>
      <c r="PWE1846" s="401"/>
      <c r="PWF1846" s="401"/>
      <c r="PWG1846" s="401"/>
      <c r="PWH1846" s="401"/>
      <c r="PWI1846" s="401"/>
      <c r="PWJ1846" s="401"/>
      <c r="PWK1846" s="401"/>
      <c r="PWL1846" s="401"/>
      <c r="PWM1846" s="401"/>
      <c r="PWN1846" s="401"/>
      <c r="PWO1846" s="401"/>
      <c r="PWP1846" s="401"/>
      <c r="PWQ1846" s="401"/>
      <c r="PWR1846" s="401"/>
      <c r="PWS1846" s="401"/>
      <c r="PWT1846" s="401"/>
      <c r="PWU1846" s="401"/>
      <c r="PWV1846" s="401"/>
      <c r="PWW1846" s="401"/>
      <c r="PWX1846" s="401"/>
      <c r="PWY1846" s="401"/>
      <c r="PWZ1846" s="401"/>
      <c r="PXA1846" s="401"/>
      <c r="PXB1846" s="401"/>
      <c r="PXC1846" s="401"/>
      <c r="PXD1846" s="401"/>
      <c r="PXE1846" s="401"/>
      <c r="PXF1846" s="401"/>
      <c r="PXG1846" s="401"/>
      <c r="PXH1846" s="401"/>
      <c r="PXI1846" s="401"/>
      <c r="PXJ1846" s="401"/>
      <c r="PXK1846" s="401"/>
      <c r="PXL1846" s="401"/>
      <c r="PXM1846" s="401"/>
      <c r="PXN1846" s="401"/>
      <c r="PXO1846" s="401"/>
      <c r="PXP1846" s="401"/>
      <c r="PXQ1846" s="401"/>
      <c r="PXR1846" s="401"/>
      <c r="PXS1846" s="401"/>
      <c r="PXT1846" s="401"/>
      <c r="PXU1846" s="401"/>
      <c r="PXV1846" s="401"/>
      <c r="PXW1846" s="401"/>
      <c r="PXX1846" s="401"/>
      <c r="PXY1846" s="401"/>
      <c r="PXZ1846" s="401"/>
      <c r="PYA1846" s="401"/>
      <c r="PYB1846" s="401"/>
      <c r="PYC1846" s="401"/>
      <c r="PYD1846" s="401"/>
      <c r="PYE1846" s="401"/>
      <c r="PYF1846" s="401"/>
      <c r="PYG1846" s="401"/>
      <c r="PYH1846" s="401"/>
      <c r="PYI1846" s="401"/>
      <c r="PYJ1846" s="401"/>
      <c r="PYK1846" s="401"/>
      <c r="PYL1846" s="401"/>
      <c r="PYM1846" s="401"/>
      <c r="PYN1846" s="401"/>
      <c r="PYO1846" s="401"/>
      <c r="PYP1846" s="401"/>
      <c r="PYQ1846" s="401"/>
      <c r="PYR1846" s="401"/>
      <c r="PYS1846" s="401"/>
      <c r="PYT1846" s="401"/>
      <c r="PYU1846" s="401"/>
      <c r="PYV1846" s="401"/>
      <c r="PYW1846" s="401"/>
      <c r="PYX1846" s="401"/>
      <c r="PYY1846" s="401"/>
      <c r="PYZ1846" s="401"/>
      <c r="PZA1846" s="401"/>
      <c r="PZB1846" s="401"/>
      <c r="PZC1846" s="401"/>
      <c r="PZD1846" s="401"/>
      <c r="PZE1846" s="401"/>
      <c r="PZF1846" s="401"/>
      <c r="PZG1846" s="401"/>
      <c r="PZH1846" s="401"/>
      <c r="PZI1846" s="401"/>
      <c r="PZJ1846" s="401"/>
      <c r="PZK1846" s="401"/>
      <c r="PZL1846" s="401"/>
      <c r="PZM1846" s="401"/>
      <c r="PZN1846" s="401"/>
      <c r="PZO1846" s="401"/>
      <c r="PZP1846" s="401"/>
      <c r="PZQ1846" s="401"/>
      <c r="PZR1846" s="401"/>
      <c r="PZS1846" s="401"/>
      <c r="PZT1846" s="401"/>
      <c r="PZU1846" s="401"/>
      <c r="PZV1846" s="401"/>
      <c r="PZW1846" s="401"/>
      <c r="PZX1846" s="401"/>
      <c r="PZY1846" s="401"/>
      <c r="PZZ1846" s="401"/>
      <c r="QAA1846" s="401"/>
      <c r="QAB1846" s="401"/>
      <c r="QAC1846" s="401"/>
      <c r="QAD1846" s="401"/>
      <c r="QAE1846" s="401"/>
      <c r="QAF1846" s="401"/>
      <c r="QAG1846" s="401"/>
      <c r="QAH1846" s="401"/>
      <c r="QAI1846" s="401"/>
      <c r="QAJ1846" s="401"/>
      <c r="QAK1846" s="401"/>
      <c r="QAL1846" s="401"/>
      <c r="QAM1846" s="401"/>
      <c r="QAN1846" s="401"/>
      <c r="QAO1846" s="401"/>
      <c r="QAP1846" s="401"/>
      <c r="QAQ1846" s="401"/>
      <c r="QAR1846" s="401"/>
      <c r="QAS1846" s="401"/>
      <c r="QAT1846" s="401"/>
      <c r="QAU1846" s="401"/>
      <c r="QAV1846" s="401"/>
      <c r="QAW1846" s="401"/>
      <c r="QAX1846" s="401"/>
      <c r="QAY1846" s="401"/>
      <c r="QAZ1846" s="401"/>
      <c r="QBA1846" s="401"/>
      <c r="QBB1846" s="401"/>
      <c r="QBC1846" s="401"/>
      <c r="QBD1846" s="401"/>
      <c r="QBE1846" s="401"/>
      <c r="QBF1846" s="401"/>
      <c r="QBG1846" s="401"/>
      <c r="QBH1846" s="401"/>
      <c r="QBI1846" s="401"/>
      <c r="QBJ1846" s="401"/>
      <c r="QBK1846" s="401"/>
      <c r="QBL1846" s="401"/>
      <c r="QBM1846" s="401"/>
      <c r="QBN1846" s="401"/>
      <c r="QBO1846" s="401"/>
      <c r="QBP1846" s="401"/>
      <c r="QBQ1846" s="401"/>
      <c r="QBR1846" s="401"/>
      <c r="QBS1846" s="401"/>
      <c r="QBT1846" s="401"/>
      <c r="QBU1846" s="401"/>
      <c r="QBV1846" s="401"/>
      <c r="QBW1846" s="401"/>
      <c r="QBX1846" s="401"/>
      <c r="QBY1846" s="401"/>
      <c r="QBZ1846" s="401"/>
      <c r="QCA1846" s="401"/>
      <c r="QCB1846" s="401"/>
      <c r="QCC1846" s="401"/>
      <c r="QCD1846" s="401"/>
      <c r="QCE1846" s="401"/>
      <c r="QCF1846" s="401"/>
      <c r="QCG1846" s="401"/>
      <c r="QCH1846" s="401"/>
      <c r="QCI1846" s="401"/>
      <c r="QCJ1846" s="401"/>
      <c r="QCK1846" s="401"/>
      <c r="QCL1846" s="401"/>
      <c r="QCM1846" s="401"/>
      <c r="QCN1846" s="401"/>
      <c r="QCO1846" s="401"/>
      <c r="QCP1846" s="401"/>
      <c r="QCQ1846" s="401"/>
      <c r="QCR1846" s="401"/>
      <c r="QCS1846" s="401"/>
      <c r="QCT1846" s="401"/>
      <c r="QCU1846" s="401"/>
      <c r="QCV1846" s="401"/>
      <c r="QCW1846" s="401"/>
      <c r="QCX1846" s="401"/>
      <c r="QCY1846" s="401"/>
      <c r="QCZ1846" s="401"/>
      <c r="QDA1846" s="401"/>
      <c r="QDB1846" s="401"/>
      <c r="QDC1846" s="401"/>
      <c r="QDD1846" s="401"/>
      <c r="QDE1846" s="401"/>
      <c r="QDF1846" s="401"/>
      <c r="QDG1846" s="401"/>
      <c r="QDH1846" s="401"/>
      <c r="QDI1846" s="401"/>
      <c r="QDJ1846" s="401"/>
      <c r="QDK1846" s="401"/>
      <c r="QDL1846" s="401"/>
      <c r="QDM1846" s="401"/>
      <c r="QDN1846" s="401"/>
      <c r="QDO1846" s="401"/>
      <c r="QDP1846" s="401"/>
      <c r="QDQ1846" s="401"/>
      <c r="QDR1846" s="401"/>
      <c r="QDS1846" s="401"/>
      <c r="QDT1846" s="401"/>
      <c r="QDU1846" s="401"/>
      <c r="QDV1846" s="401"/>
      <c r="QDW1846" s="401"/>
      <c r="QDX1846" s="401"/>
      <c r="QDY1846" s="401"/>
      <c r="QDZ1846" s="401"/>
      <c r="QEA1846" s="401"/>
      <c r="QEB1846" s="401"/>
      <c r="QEC1846" s="401"/>
      <c r="QED1846" s="401"/>
      <c r="QEE1846" s="401"/>
      <c r="QEF1846" s="401"/>
      <c r="QEG1846" s="401"/>
      <c r="QEH1846" s="401"/>
      <c r="QEI1846" s="401"/>
      <c r="QEJ1846" s="401"/>
      <c r="QEK1846" s="401"/>
      <c r="QEL1846" s="401"/>
      <c r="QEM1846" s="401"/>
      <c r="QEN1846" s="401"/>
      <c r="QEO1846" s="401"/>
      <c r="QEP1846" s="401"/>
      <c r="QEQ1846" s="401"/>
      <c r="QER1846" s="401"/>
      <c r="QES1846" s="401"/>
      <c r="QET1846" s="401"/>
      <c r="QEU1846" s="401"/>
      <c r="QEV1846" s="401"/>
      <c r="QEW1846" s="401"/>
      <c r="QEX1846" s="401"/>
      <c r="QEY1846" s="401"/>
      <c r="QEZ1846" s="401"/>
      <c r="QFA1846" s="401"/>
      <c r="QFB1846" s="401"/>
      <c r="QFC1846" s="401"/>
      <c r="QFD1846" s="401"/>
      <c r="QFE1846" s="401"/>
      <c r="QFF1846" s="401"/>
      <c r="QFG1846" s="401"/>
      <c r="QFH1846" s="401"/>
      <c r="QFI1846" s="401"/>
      <c r="QFJ1846" s="401"/>
      <c r="QFK1846" s="401"/>
      <c r="QFL1846" s="401"/>
      <c r="QFM1846" s="401"/>
      <c r="QFN1846" s="401"/>
      <c r="QFO1846" s="401"/>
      <c r="QFP1846" s="401"/>
      <c r="QFQ1846" s="401"/>
      <c r="QFR1846" s="401"/>
      <c r="QFS1846" s="401"/>
      <c r="QFT1846" s="401"/>
      <c r="QFU1846" s="401"/>
      <c r="QFV1846" s="401"/>
      <c r="QFW1846" s="401"/>
      <c r="QFX1846" s="401"/>
      <c r="QFY1846" s="401"/>
      <c r="QFZ1846" s="401"/>
      <c r="QGA1846" s="401"/>
      <c r="QGB1846" s="401"/>
      <c r="QGC1846" s="401"/>
      <c r="QGD1846" s="401"/>
      <c r="QGE1846" s="401"/>
      <c r="QGF1846" s="401"/>
      <c r="QGG1846" s="401"/>
      <c r="QGH1846" s="401"/>
      <c r="QGI1846" s="401"/>
      <c r="QGJ1846" s="401"/>
      <c r="QGK1846" s="401"/>
      <c r="QGL1846" s="401"/>
      <c r="QGM1846" s="401"/>
      <c r="QGN1846" s="401"/>
      <c r="QGO1846" s="401"/>
      <c r="QGP1846" s="401"/>
      <c r="QGQ1846" s="401"/>
      <c r="QGR1846" s="401"/>
      <c r="QGS1846" s="401"/>
      <c r="QGT1846" s="401"/>
      <c r="QGU1846" s="401"/>
      <c r="QGV1846" s="401"/>
      <c r="QGW1846" s="401"/>
      <c r="QGX1846" s="401"/>
      <c r="QGY1846" s="401"/>
      <c r="QGZ1846" s="401"/>
      <c r="QHA1846" s="401"/>
      <c r="QHB1846" s="401"/>
      <c r="QHC1846" s="401"/>
      <c r="QHD1846" s="401"/>
      <c r="QHE1846" s="401"/>
      <c r="QHF1846" s="401"/>
      <c r="QHG1846" s="401"/>
      <c r="QHH1846" s="401"/>
      <c r="QHI1846" s="401"/>
      <c r="QHJ1846" s="401"/>
      <c r="QHK1846" s="401"/>
      <c r="QHL1846" s="401"/>
      <c r="QHM1846" s="401"/>
      <c r="QHN1846" s="401"/>
      <c r="QHO1846" s="401"/>
      <c r="QHP1846" s="401"/>
      <c r="QHQ1846" s="401"/>
      <c r="QHR1846" s="401"/>
      <c r="QHS1846" s="401"/>
      <c r="QHT1846" s="401"/>
      <c r="QHU1846" s="401"/>
      <c r="QHV1846" s="401"/>
      <c r="QHW1846" s="401"/>
      <c r="QHX1846" s="401"/>
      <c r="QHY1846" s="401"/>
      <c r="QHZ1846" s="401"/>
      <c r="QIA1846" s="401"/>
      <c r="QIB1846" s="401"/>
      <c r="QIC1846" s="401"/>
      <c r="QID1846" s="401"/>
      <c r="QIE1846" s="401"/>
      <c r="QIF1846" s="401"/>
      <c r="QIG1846" s="401"/>
      <c r="QIH1846" s="401"/>
      <c r="QII1846" s="401"/>
      <c r="QIJ1846" s="401"/>
      <c r="QIK1846" s="401"/>
      <c r="QIL1846" s="401"/>
      <c r="QIM1846" s="401"/>
      <c r="QIN1846" s="401"/>
      <c r="QIO1846" s="401"/>
      <c r="QIP1846" s="401"/>
      <c r="QIQ1846" s="401"/>
      <c r="QIR1846" s="401"/>
      <c r="QIS1846" s="401"/>
      <c r="QIT1846" s="401"/>
      <c r="QIU1846" s="401"/>
      <c r="QIV1846" s="401"/>
      <c r="QIW1846" s="401"/>
      <c r="QIX1846" s="401"/>
      <c r="QIY1846" s="401"/>
      <c r="QIZ1846" s="401"/>
      <c r="QJA1846" s="401"/>
      <c r="QJB1846" s="401"/>
      <c r="QJC1846" s="401"/>
      <c r="QJD1846" s="401"/>
      <c r="QJE1846" s="401"/>
      <c r="QJF1846" s="401"/>
      <c r="QJG1846" s="401"/>
      <c r="QJH1846" s="401"/>
      <c r="QJI1846" s="401"/>
      <c r="QJJ1846" s="401"/>
      <c r="QJK1846" s="401"/>
      <c r="QJL1846" s="401"/>
      <c r="QJM1846" s="401"/>
      <c r="QJN1846" s="401"/>
      <c r="QJO1846" s="401"/>
      <c r="QJP1846" s="401"/>
      <c r="QJQ1846" s="401"/>
      <c r="QJR1846" s="401"/>
      <c r="QJS1846" s="401"/>
      <c r="QJT1846" s="401"/>
      <c r="QJU1846" s="401"/>
      <c r="QJV1846" s="401"/>
      <c r="QJW1846" s="401"/>
      <c r="QJX1846" s="401"/>
      <c r="QJY1846" s="401"/>
      <c r="QJZ1846" s="401"/>
      <c r="QKA1846" s="401"/>
      <c r="QKB1846" s="401"/>
      <c r="QKC1846" s="401"/>
      <c r="QKD1846" s="401"/>
      <c r="QKE1846" s="401"/>
      <c r="QKF1846" s="401"/>
      <c r="QKG1846" s="401"/>
      <c r="QKH1846" s="401"/>
      <c r="QKI1846" s="401"/>
      <c r="QKJ1846" s="401"/>
      <c r="QKK1846" s="401"/>
      <c r="QKL1846" s="401"/>
      <c r="QKM1846" s="401"/>
      <c r="QKN1846" s="401"/>
      <c r="QKO1846" s="401"/>
      <c r="QKP1846" s="401"/>
      <c r="QKQ1846" s="401"/>
      <c r="QKR1846" s="401"/>
      <c r="QKS1846" s="401"/>
      <c r="QKT1846" s="401"/>
      <c r="QKU1846" s="401"/>
      <c r="QKV1846" s="401"/>
      <c r="QKW1846" s="401"/>
      <c r="QKX1846" s="401"/>
      <c r="QKY1846" s="401"/>
      <c r="QKZ1846" s="401"/>
      <c r="QLA1846" s="401"/>
      <c r="QLB1846" s="401"/>
      <c r="QLC1846" s="401"/>
      <c r="QLD1846" s="401"/>
      <c r="QLE1846" s="401"/>
      <c r="QLF1846" s="401"/>
      <c r="QLG1846" s="401"/>
      <c r="QLH1846" s="401"/>
      <c r="QLI1846" s="401"/>
      <c r="QLJ1846" s="401"/>
      <c r="QLK1846" s="401"/>
      <c r="QLL1846" s="401"/>
      <c r="QLM1846" s="401"/>
      <c r="QLN1846" s="401"/>
      <c r="QLO1846" s="401"/>
      <c r="QLP1846" s="401"/>
      <c r="QLQ1846" s="401"/>
      <c r="QLR1846" s="401"/>
      <c r="QLS1846" s="401"/>
      <c r="QLT1846" s="401"/>
      <c r="QLU1846" s="401"/>
      <c r="QLV1846" s="401"/>
      <c r="QLW1846" s="401"/>
      <c r="QLX1846" s="401"/>
      <c r="QLY1846" s="401"/>
      <c r="QLZ1846" s="401"/>
      <c r="QMA1846" s="401"/>
      <c r="QMB1846" s="401"/>
      <c r="QMC1846" s="401"/>
      <c r="QMD1846" s="401"/>
      <c r="QME1846" s="401"/>
      <c r="QMF1846" s="401"/>
      <c r="QMG1846" s="401"/>
      <c r="QMH1846" s="401"/>
      <c r="QMI1846" s="401"/>
      <c r="QMJ1846" s="401"/>
      <c r="QMK1846" s="401"/>
      <c r="QML1846" s="401"/>
      <c r="QMM1846" s="401"/>
      <c r="QMN1846" s="401"/>
      <c r="QMO1846" s="401"/>
      <c r="QMP1846" s="401"/>
      <c r="QMQ1846" s="401"/>
      <c r="QMR1846" s="401"/>
      <c r="QMS1846" s="401"/>
      <c r="QMT1846" s="401"/>
      <c r="QMU1846" s="401"/>
      <c r="QMV1846" s="401"/>
      <c r="QMW1846" s="401"/>
      <c r="QMX1846" s="401"/>
      <c r="QMY1846" s="401"/>
      <c r="QMZ1846" s="401"/>
      <c r="QNA1846" s="401"/>
      <c r="QNB1846" s="401"/>
      <c r="QNC1846" s="401"/>
      <c r="QND1846" s="401"/>
      <c r="QNE1846" s="401"/>
      <c r="QNF1846" s="401"/>
      <c r="QNG1846" s="401"/>
      <c r="QNH1846" s="401"/>
      <c r="QNI1846" s="401"/>
      <c r="QNJ1846" s="401"/>
      <c r="QNK1846" s="401"/>
      <c r="QNL1846" s="401"/>
      <c r="QNM1846" s="401"/>
      <c r="QNN1846" s="401"/>
      <c r="QNO1846" s="401"/>
      <c r="QNP1846" s="401"/>
      <c r="QNQ1846" s="401"/>
      <c r="QNR1846" s="401"/>
      <c r="QNS1846" s="401"/>
      <c r="QNT1846" s="401"/>
      <c r="QNU1846" s="401"/>
      <c r="QNV1846" s="401"/>
      <c r="QNW1846" s="401"/>
      <c r="QNX1846" s="401"/>
      <c r="QNY1846" s="401"/>
      <c r="QNZ1846" s="401"/>
      <c r="QOA1846" s="401"/>
      <c r="QOB1846" s="401"/>
      <c r="QOC1846" s="401"/>
      <c r="QOD1846" s="401"/>
      <c r="QOE1846" s="401"/>
      <c r="QOF1846" s="401"/>
      <c r="QOG1846" s="401"/>
      <c r="QOH1846" s="401"/>
      <c r="QOI1846" s="401"/>
      <c r="QOJ1846" s="401"/>
      <c r="QOK1846" s="401"/>
      <c r="QOL1846" s="401"/>
      <c r="QOM1846" s="401"/>
      <c r="QON1846" s="401"/>
      <c r="QOO1846" s="401"/>
      <c r="QOP1846" s="401"/>
      <c r="QOQ1846" s="401"/>
      <c r="QOR1846" s="401"/>
      <c r="QOS1846" s="401"/>
      <c r="QOT1846" s="401"/>
      <c r="QOU1846" s="401"/>
      <c r="QOV1846" s="401"/>
      <c r="QOW1846" s="401"/>
      <c r="QOX1846" s="401"/>
      <c r="QOY1846" s="401"/>
      <c r="QOZ1846" s="401"/>
      <c r="QPA1846" s="401"/>
      <c r="QPB1846" s="401"/>
      <c r="QPC1846" s="401"/>
      <c r="QPD1846" s="401"/>
      <c r="QPE1846" s="401"/>
      <c r="QPF1846" s="401"/>
      <c r="QPG1846" s="401"/>
      <c r="QPH1846" s="401"/>
      <c r="QPI1846" s="401"/>
      <c r="QPJ1846" s="401"/>
      <c r="QPK1846" s="401"/>
      <c r="QPL1846" s="401"/>
      <c r="QPM1846" s="401"/>
      <c r="QPN1846" s="401"/>
      <c r="QPO1846" s="401"/>
      <c r="QPP1846" s="401"/>
      <c r="QPQ1846" s="401"/>
      <c r="QPR1846" s="401"/>
      <c r="QPS1846" s="401"/>
      <c r="QPT1846" s="401"/>
      <c r="QPU1846" s="401"/>
      <c r="QPV1846" s="401"/>
      <c r="QPW1846" s="401"/>
      <c r="QPX1846" s="401"/>
      <c r="QPY1846" s="401"/>
      <c r="QPZ1846" s="401"/>
      <c r="QQA1846" s="401"/>
      <c r="QQB1846" s="401"/>
      <c r="QQC1846" s="401"/>
      <c r="QQD1846" s="401"/>
      <c r="QQE1846" s="401"/>
      <c r="QQF1846" s="401"/>
      <c r="QQG1846" s="401"/>
      <c r="QQH1846" s="401"/>
      <c r="QQI1846" s="401"/>
      <c r="QQJ1846" s="401"/>
      <c r="QQK1846" s="401"/>
      <c r="QQL1846" s="401"/>
      <c r="QQM1846" s="401"/>
      <c r="QQN1846" s="401"/>
      <c r="QQO1846" s="401"/>
      <c r="QQP1846" s="401"/>
      <c r="QQQ1846" s="401"/>
      <c r="QQR1846" s="401"/>
      <c r="QQS1846" s="401"/>
      <c r="QQT1846" s="401"/>
      <c r="QQU1846" s="401"/>
      <c r="QQV1846" s="401"/>
      <c r="QQW1846" s="401"/>
      <c r="QQX1846" s="401"/>
      <c r="QQY1846" s="401"/>
      <c r="QQZ1846" s="401"/>
      <c r="QRA1846" s="401"/>
      <c r="QRB1846" s="401"/>
      <c r="QRC1846" s="401"/>
      <c r="QRD1846" s="401"/>
      <c r="QRE1846" s="401"/>
      <c r="QRF1846" s="401"/>
      <c r="QRG1846" s="401"/>
      <c r="QRH1846" s="401"/>
      <c r="QRI1846" s="401"/>
      <c r="QRJ1846" s="401"/>
      <c r="QRK1846" s="401"/>
      <c r="QRL1846" s="401"/>
      <c r="QRM1846" s="401"/>
      <c r="QRN1846" s="401"/>
      <c r="QRO1846" s="401"/>
      <c r="QRP1846" s="401"/>
      <c r="QRQ1846" s="401"/>
      <c r="QRR1846" s="401"/>
      <c r="QRS1846" s="401"/>
      <c r="QRT1846" s="401"/>
      <c r="QRU1846" s="401"/>
      <c r="QRV1846" s="401"/>
      <c r="QRW1846" s="401"/>
      <c r="QRX1846" s="401"/>
      <c r="QRY1846" s="401"/>
      <c r="QRZ1846" s="401"/>
      <c r="QSA1846" s="401"/>
      <c r="QSB1846" s="401"/>
      <c r="QSC1846" s="401"/>
      <c r="QSD1846" s="401"/>
      <c r="QSE1846" s="401"/>
      <c r="QSF1846" s="401"/>
      <c r="QSG1846" s="401"/>
      <c r="QSH1846" s="401"/>
      <c r="QSI1846" s="401"/>
      <c r="QSJ1846" s="401"/>
      <c r="QSK1846" s="401"/>
      <c r="QSL1846" s="401"/>
      <c r="QSM1846" s="401"/>
      <c r="QSN1846" s="401"/>
      <c r="QSO1846" s="401"/>
      <c r="QSP1846" s="401"/>
      <c r="QSQ1846" s="401"/>
      <c r="QSR1846" s="401"/>
      <c r="QSS1846" s="401"/>
      <c r="QST1846" s="401"/>
      <c r="QSU1846" s="401"/>
      <c r="QSV1846" s="401"/>
      <c r="QSW1846" s="401"/>
      <c r="QSX1846" s="401"/>
      <c r="QSY1846" s="401"/>
      <c r="QSZ1846" s="401"/>
      <c r="QTA1846" s="401"/>
      <c r="QTB1846" s="401"/>
      <c r="QTC1846" s="401"/>
      <c r="QTD1846" s="401"/>
      <c r="QTE1846" s="401"/>
      <c r="QTF1846" s="401"/>
      <c r="QTG1846" s="401"/>
      <c r="QTH1846" s="401"/>
      <c r="QTI1846" s="401"/>
      <c r="QTJ1846" s="401"/>
      <c r="QTK1846" s="401"/>
      <c r="QTL1846" s="401"/>
      <c r="QTM1846" s="401"/>
      <c r="QTN1846" s="401"/>
      <c r="QTO1846" s="401"/>
      <c r="QTP1846" s="401"/>
      <c r="QTQ1846" s="401"/>
      <c r="QTR1846" s="401"/>
      <c r="QTS1846" s="401"/>
      <c r="QTT1846" s="401"/>
      <c r="QTU1846" s="401"/>
      <c r="QTV1846" s="401"/>
      <c r="QTW1846" s="401"/>
      <c r="QTX1846" s="401"/>
      <c r="QTY1846" s="401"/>
      <c r="QTZ1846" s="401"/>
      <c r="QUA1846" s="401"/>
      <c r="QUB1846" s="401"/>
      <c r="QUC1846" s="401"/>
      <c r="QUD1846" s="401"/>
      <c r="QUE1846" s="401"/>
      <c r="QUF1846" s="401"/>
      <c r="QUG1846" s="401"/>
      <c r="QUH1846" s="401"/>
      <c r="QUI1846" s="401"/>
      <c r="QUJ1846" s="401"/>
      <c r="QUK1846" s="401"/>
      <c r="QUL1846" s="401"/>
      <c r="QUM1846" s="401"/>
      <c r="QUN1846" s="401"/>
      <c r="QUO1846" s="401"/>
      <c r="QUP1846" s="401"/>
      <c r="QUQ1846" s="401"/>
      <c r="QUR1846" s="401"/>
      <c r="QUS1846" s="401"/>
      <c r="QUT1846" s="401"/>
      <c r="QUU1846" s="401"/>
      <c r="QUV1846" s="401"/>
      <c r="QUW1846" s="401"/>
      <c r="QUX1846" s="401"/>
      <c r="QUY1846" s="401"/>
      <c r="QUZ1846" s="401"/>
      <c r="QVA1846" s="401"/>
      <c r="QVB1846" s="401"/>
      <c r="QVC1846" s="401"/>
      <c r="QVD1846" s="401"/>
      <c r="QVE1846" s="401"/>
      <c r="QVF1846" s="401"/>
      <c r="QVG1846" s="401"/>
      <c r="QVH1846" s="401"/>
      <c r="QVI1846" s="401"/>
      <c r="QVJ1846" s="401"/>
      <c r="QVK1846" s="401"/>
      <c r="QVL1846" s="401"/>
      <c r="QVM1846" s="401"/>
      <c r="QVN1846" s="401"/>
      <c r="QVO1846" s="401"/>
      <c r="QVP1846" s="401"/>
      <c r="QVQ1846" s="401"/>
      <c r="QVR1846" s="401"/>
      <c r="QVS1846" s="401"/>
      <c r="QVT1846" s="401"/>
      <c r="QVU1846" s="401"/>
      <c r="QVV1846" s="401"/>
      <c r="QVW1846" s="401"/>
      <c r="QVX1846" s="401"/>
      <c r="QVY1846" s="401"/>
      <c r="QVZ1846" s="401"/>
      <c r="QWA1846" s="401"/>
      <c r="QWB1846" s="401"/>
      <c r="QWC1846" s="401"/>
      <c r="QWD1846" s="401"/>
      <c r="QWE1846" s="401"/>
      <c r="QWF1846" s="401"/>
      <c r="QWG1846" s="401"/>
      <c r="QWH1846" s="401"/>
      <c r="QWI1846" s="401"/>
      <c r="QWJ1846" s="401"/>
      <c r="QWK1846" s="401"/>
      <c r="QWL1846" s="401"/>
      <c r="QWM1846" s="401"/>
      <c r="QWN1846" s="401"/>
      <c r="QWO1846" s="401"/>
      <c r="QWP1846" s="401"/>
      <c r="QWQ1846" s="401"/>
      <c r="QWR1846" s="401"/>
      <c r="QWS1846" s="401"/>
      <c r="QWT1846" s="401"/>
      <c r="QWU1846" s="401"/>
      <c r="QWV1846" s="401"/>
      <c r="QWW1846" s="401"/>
      <c r="QWX1846" s="401"/>
      <c r="QWY1846" s="401"/>
      <c r="QWZ1846" s="401"/>
      <c r="QXA1846" s="401"/>
      <c r="QXB1846" s="401"/>
      <c r="QXC1846" s="401"/>
      <c r="QXD1846" s="401"/>
      <c r="QXE1846" s="401"/>
      <c r="QXF1846" s="401"/>
      <c r="QXG1846" s="401"/>
      <c r="QXH1846" s="401"/>
      <c r="QXI1846" s="401"/>
      <c r="QXJ1846" s="401"/>
      <c r="QXK1846" s="401"/>
      <c r="QXL1846" s="401"/>
      <c r="QXM1846" s="401"/>
      <c r="QXN1846" s="401"/>
      <c r="QXO1846" s="401"/>
      <c r="QXP1846" s="401"/>
      <c r="QXQ1846" s="401"/>
      <c r="QXR1846" s="401"/>
      <c r="QXS1846" s="401"/>
      <c r="QXT1846" s="401"/>
      <c r="QXU1846" s="401"/>
      <c r="QXV1846" s="401"/>
      <c r="QXW1846" s="401"/>
      <c r="QXX1846" s="401"/>
      <c r="QXY1846" s="401"/>
      <c r="QXZ1846" s="401"/>
      <c r="QYA1846" s="401"/>
      <c r="QYB1846" s="401"/>
      <c r="QYC1846" s="401"/>
      <c r="QYD1846" s="401"/>
      <c r="QYE1846" s="401"/>
      <c r="QYF1846" s="401"/>
      <c r="QYG1846" s="401"/>
      <c r="QYH1846" s="401"/>
      <c r="QYI1846" s="401"/>
      <c r="QYJ1846" s="401"/>
      <c r="QYK1846" s="401"/>
      <c r="QYL1846" s="401"/>
      <c r="QYM1846" s="401"/>
      <c r="QYN1846" s="401"/>
      <c r="QYO1846" s="401"/>
      <c r="QYP1846" s="401"/>
      <c r="QYQ1846" s="401"/>
      <c r="QYR1846" s="401"/>
      <c r="QYS1846" s="401"/>
      <c r="QYT1846" s="401"/>
      <c r="QYU1846" s="401"/>
      <c r="QYV1846" s="401"/>
      <c r="QYW1846" s="401"/>
      <c r="QYX1846" s="401"/>
      <c r="QYY1846" s="401"/>
      <c r="QYZ1846" s="401"/>
      <c r="QZA1846" s="401"/>
      <c r="QZB1846" s="401"/>
      <c r="QZC1846" s="401"/>
      <c r="QZD1846" s="401"/>
      <c r="QZE1846" s="401"/>
      <c r="QZF1846" s="401"/>
      <c r="QZG1846" s="401"/>
      <c r="QZH1846" s="401"/>
      <c r="QZI1846" s="401"/>
      <c r="QZJ1846" s="401"/>
      <c r="QZK1846" s="401"/>
      <c r="QZL1846" s="401"/>
      <c r="QZM1846" s="401"/>
      <c r="QZN1846" s="401"/>
      <c r="QZO1846" s="401"/>
      <c r="QZP1846" s="401"/>
      <c r="QZQ1846" s="401"/>
      <c r="QZR1846" s="401"/>
      <c r="QZS1846" s="401"/>
      <c r="QZT1846" s="401"/>
      <c r="QZU1846" s="401"/>
      <c r="QZV1846" s="401"/>
      <c r="QZW1846" s="401"/>
      <c r="QZX1846" s="401"/>
      <c r="QZY1846" s="401"/>
      <c r="QZZ1846" s="401"/>
      <c r="RAA1846" s="401"/>
      <c r="RAB1846" s="401"/>
      <c r="RAC1846" s="401"/>
      <c r="RAD1846" s="401"/>
      <c r="RAE1846" s="401"/>
      <c r="RAF1846" s="401"/>
      <c r="RAG1846" s="401"/>
      <c r="RAH1846" s="401"/>
      <c r="RAI1846" s="401"/>
      <c r="RAJ1846" s="401"/>
      <c r="RAK1846" s="401"/>
      <c r="RAL1846" s="401"/>
      <c r="RAM1846" s="401"/>
      <c r="RAN1846" s="401"/>
      <c r="RAO1846" s="401"/>
      <c r="RAP1846" s="401"/>
      <c r="RAQ1846" s="401"/>
      <c r="RAR1846" s="401"/>
      <c r="RAS1846" s="401"/>
      <c r="RAT1846" s="401"/>
      <c r="RAU1846" s="401"/>
      <c r="RAV1846" s="401"/>
      <c r="RAW1846" s="401"/>
      <c r="RAX1846" s="401"/>
      <c r="RAY1846" s="401"/>
      <c r="RAZ1846" s="401"/>
      <c r="RBA1846" s="401"/>
      <c r="RBB1846" s="401"/>
      <c r="RBC1846" s="401"/>
      <c r="RBD1846" s="401"/>
      <c r="RBE1846" s="401"/>
      <c r="RBF1846" s="401"/>
      <c r="RBG1846" s="401"/>
      <c r="RBH1846" s="401"/>
      <c r="RBI1846" s="401"/>
      <c r="RBJ1846" s="401"/>
      <c r="RBK1846" s="401"/>
      <c r="RBL1846" s="401"/>
      <c r="RBM1846" s="401"/>
      <c r="RBN1846" s="401"/>
      <c r="RBO1846" s="401"/>
      <c r="RBP1846" s="401"/>
      <c r="RBQ1846" s="401"/>
      <c r="RBR1846" s="401"/>
      <c r="RBS1846" s="401"/>
      <c r="RBT1846" s="401"/>
      <c r="RBU1846" s="401"/>
      <c r="RBV1846" s="401"/>
      <c r="RBW1846" s="401"/>
      <c r="RBX1846" s="401"/>
      <c r="RBY1846" s="401"/>
      <c r="RBZ1846" s="401"/>
      <c r="RCA1846" s="401"/>
      <c r="RCB1846" s="401"/>
      <c r="RCC1846" s="401"/>
      <c r="RCD1846" s="401"/>
      <c r="RCE1846" s="401"/>
      <c r="RCF1846" s="401"/>
      <c r="RCG1846" s="401"/>
      <c r="RCH1846" s="401"/>
      <c r="RCI1846" s="401"/>
      <c r="RCJ1846" s="401"/>
      <c r="RCK1846" s="401"/>
      <c r="RCL1846" s="401"/>
      <c r="RCM1846" s="401"/>
      <c r="RCN1846" s="401"/>
      <c r="RCO1846" s="401"/>
      <c r="RCP1846" s="401"/>
      <c r="RCQ1846" s="401"/>
      <c r="RCR1846" s="401"/>
      <c r="RCS1846" s="401"/>
      <c r="RCT1846" s="401"/>
      <c r="RCU1846" s="401"/>
      <c r="RCV1846" s="401"/>
      <c r="RCW1846" s="401"/>
      <c r="RCX1846" s="401"/>
      <c r="RCY1846" s="401"/>
      <c r="RCZ1846" s="401"/>
      <c r="RDA1846" s="401"/>
      <c r="RDB1846" s="401"/>
      <c r="RDC1846" s="401"/>
      <c r="RDD1846" s="401"/>
      <c r="RDE1846" s="401"/>
      <c r="RDF1846" s="401"/>
      <c r="RDG1846" s="401"/>
      <c r="RDH1846" s="401"/>
      <c r="RDI1846" s="401"/>
      <c r="RDJ1846" s="401"/>
      <c r="RDK1846" s="401"/>
      <c r="RDL1846" s="401"/>
      <c r="RDM1846" s="401"/>
      <c r="RDN1846" s="401"/>
      <c r="RDO1846" s="401"/>
      <c r="RDP1846" s="401"/>
      <c r="RDQ1846" s="401"/>
      <c r="RDR1846" s="401"/>
      <c r="RDS1846" s="401"/>
      <c r="RDT1846" s="401"/>
      <c r="RDU1846" s="401"/>
      <c r="RDV1846" s="401"/>
      <c r="RDW1846" s="401"/>
      <c r="RDX1846" s="401"/>
      <c r="RDY1846" s="401"/>
      <c r="RDZ1846" s="401"/>
      <c r="REA1846" s="401"/>
      <c r="REB1846" s="401"/>
      <c r="REC1846" s="401"/>
      <c r="RED1846" s="401"/>
      <c r="REE1846" s="401"/>
      <c r="REF1846" s="401"/>
      <c r="REG1846" s="401"/>
      <c r="REH1846" s="401"/>
      <c r="REI1846" s="401"/>
      <c r="REJ1846" s="401"/>
      <c r="REK1846" s="401"/>
      <c r="REL1846" s="401"/>
      <c r="REM1846" s="401"/>
      <c r="REN1846" s="401"/>
      <c r="REO1846" s="401"/>
      <c r="REP1846" s="401"/>
      <c r="REQ1846" s="401"/>
      <c r="RER1846" s="401"/>
      <c r="RES1846" s="401"/>
      <c r="RET1846" s="401"/>
      <c r="REU1846" s="401"/>
      <c r="REV1846" s="401"/>
      <c r="REW1846" s="401"/>
      <c r="REX1846" s="401"/>
      <c r="REY1846" s="401"/>
      <c r="REZ1846" s="401"/>
      <c r="RFA1846" s="401"/>
      <c r="RFB1846" s="401"/>
      <c r="RFC1846" s="401"/>
      <c r="RFD1846" s="401"/>
      <c r="RFE1846" s="401"/>
      <c r="RFF1846" s="401"/>
      <c r="RFG1846" s="401"/>
      <c r="RFH1846" s="401"/>
      <c r="RFI1846" s="401"/>
      <c r="RFJ1846" s="401"/>
      <c r="RFK1846" s="401"/>
      <c r="RFL1846" s="401"/>
      <c r="RFM1846" s="401"/>
      <c r="RFN1846" s="401"/>
      <c r="RFO1846" s="401"/>
      <c r="RFP1846" s="401"/>
      <c r="RFQ1846" s="401"/>
      <c r="RFR1846" s="401"/>
      <c r="RFS1846" s="401"/>
      <c r="RFT1846" s="401"/>
      <c r="RFU1846" s="401"/>
      <c r="RFV1846" s="401"/>
      <c r="RFW1846" s="401"/>
      <c r="RFX1846" s="401"/>
      <c r="RFY1846" s="401"/>
      <c r="RFZ1846" s="401"/>
      <c r="RGA1846" s="401"/>
      <c r="RGB1846" s="401"/>
      <c r="RGC1846" s="401"/>
      <c r="RGD1846" s="401"/>
      <c r="RGE1846" s="401"/>
      <c r="RGF1846" s="401"/>
      <c r="RGG1846" s="401"/>
      <c r="RGH1846" s="401"/>
      <c r="RGI1846" s="401"/>
      <c r="RGJ1846" s="401"/>
      <c r="RGK1846" s="401"/>
      <c r="RGL1846" s="401"/>
      <c r="RGM1846" s="401"/>
      <c r="RGN1846" s="401"/>
      <c r="RGO1846" s="401"/>
      <c r="RGP1846" s="401"/>
      <c r="RGQ1846" s="401"/>
      <c r="RGR1846" s="401"/>
      <c r="RGS1846" s="401"/>
      <c r="RGT1846" s="401"/>
      <c r="RGU1846" s="401"/>
      <c r="RGV1846" s="401"/>
      <c r="RGW1846" s="401"/>
      <c r="RGX1846" s="401"/>
      <c r="RGY1846" s="401"/>
      <c r="RGZ1846" s="401"/>
      <c r="RHA1846" s="401"/>
      <c r="RHB1846" s="401"/>
      <c r="RHC1846" s="401"/>
      <c r="RHD1846" s="401"/>
      <c r="RHE1846" s="401"/>
      <c r="RHF1846" s="401"/>
      <c r="RHG1846" s="401"/>
      <c r="RHH1846" s="401"/>
      <c r="RHI1846" s="401"/>
      <c r="RHJ1846" s="401"/>
      <c r="RHK1846" s="401"/>
      <c r="RHL1846" s="401"/>
      <c r="RHM1846" s="401"/>
      <c r="RHN1846" s="401"/>
      <c r="RHO1846" s="401"/>
      <c r="RHP1846" s="401"/>
      <c r="RHQ1846" s="401"/>
      <c r="RHR1846" s="401"/>
      <c r="RHS1846" s="401"/>
      <c r="RHT1846" s="401"/>
      <c r="RHU1846" s="401"/>
      <c r="RHV1846" s="401"/>
      <c r="RHW1846" s="401"/>
      <c r="RHX1846" s="401"/>
      <c r="RHY1846" s="401"/>
      <c r="RHZ1846" s="401"/>
      <c r="RIA1846" s="401"/>
      <c r="RIB1846" s="401"/>
      <c r="RIC1846" s="401"/>
      <c r="RID1846" s="401"/>
      <c r="RIE1846" s="401"/>
      <c r="RIF1846" s="401"/>
      <c r="RIG1846" s="401"/>
      <c r="RIH1846" s="401"/>
      <c r="RII1846" s="401"/>
      <c r="RIJ1846" s="401"/>
      <c r="RIK1846" s="401"/>
      <c r="RIL1846" s="401"/>
      <c r="RIM1846" s="401"/>
      <c r="RIN1846" s="401"/>
      <c r="RIO1846" s="401"/>
      <c r="RIP1846" s="401"/>
      <c r="RIQ1846" s="401"/>
      <c r="RIR1846" s="401"/>
      <c r="RIS1846" s="401"/>
      <c r="RIT1846" s="401"/>
      <c r="RIU1846" s="401"/>
      <c r="RIV1846" s="401"/>
      <c r="RIW1846" s="401"/>
      <c r="RIX1846" s="401"/>
      <c r="RIY1846" s="401"/>
      <c r="RIZ1846" s="401"/>
      <c r="RJA1846" s="401"/>
      <c r="RJB1846" s="401"/>
      <c r="RJC1846" s="401"/>
      <c r="RJD1846" s="401"/>
      <c r="RJE1846" s="401"/>
      <c r="RJF1846" s="401"/>
      <c r="RJG1846" s="401"/>
      <c r="RJH1846" s="401"/>
      <c r="RJI1846" s="401"/>
      <c r="RJJ1846" s="401"/>
      <c r="RJK1846" s="401"/>
      <c r="RJL1846" s="401"/>
      <c r="RJM1846" s="401"/>
      <c r="RJN1846" s="401"/>
      <c r="RJO1846" s="401"/>
      <c r="RJP1846" s="401"/>
      <c r="RJQ1846" s="401"/>
      <c r="RJR1846" s="401"/>
      <c r="RJS1846" s="401"/>
      <c r="RJT1846" s="401"/>
      <c r="RJU1846" s="401"/>
      <c r="RJV1846" s="401"/>
      <c r="RJW1846" s="401"/>
      <c r="RJX1846" s="401"/>
      <c r="RJY1846" s="401"/>
      <c r="RJZ1846" s="401"/>
      <c r="RKA1846" s="401"/>
      <c r="RKB1846" s="401"/>
      <c r="RKC1846" s="401"/>
      <c r="RKD1846" s="401"/>
      <c r="RKE1846" s="401"/>
      <c r="RKF1846" s="401"/>
      <c r="RKG1846" s="401"/>
      <c r="RKH1846" s="401"/>
      <c r="RKI1846" s="401"/>
      <c r="RKJ1846" s="401"/>
      <c r="RKK1846" s="401"/>
      <c r="RKL1846" s="401"/>
      <c r="RKM1846" s="401"/>
      <c r="RKN1846" s="401"/>
      <c r="RKO1846" s="401"/>
      <c r="RKP1846" s="401"/>
      <c r="RKQ1846" s="401"/>
      <c r="RKR1846" s="401"/>
      <c r="RKS1846" s="401"/>
      <c r="RKT1846" s="401"/>
      <c r="RKU1846" s="401"/>
      <c r="RKV1846" s="401"/>
      <c r="RKW1846" s="401"/>
      <c r="RKX1846" s="401"/>
      <c r="RKY1846" s="401"/>
      <c r="RKZ1846" s="401"/>
      <c r="RLA1846" s="401"/>
      <c r="RLB1846" s="401"/>
      <c r="RLC1846" s="401"/>
      <c r="RLD1846" s="401"/>
      <c r="RLE1846" s="401"/>
      <c r="RLF1846" s="401"/>
      <c r="RLG1846" s="401"/>
      <c r="RLH1846" s="401"/>
      <c r="RLI1846" s="401"/>
      <c r="RLJ1846" s="401"/>
      <c r="RLK1846" s="401"/>
      <c r="RLL1846" s="401"/>
      <c r="RLM1846" s="401"/>
      <c r="RLN1846" s="401"/>
      <c r="RLO1846" s="401"/>
      <c r="RLP1846" s="401"/>
      <c r="RLQ1846" s="401"/>
      <c r="RLR1846" s="401"/>
      <c r="RLS1846" s="401"/>
      <c r="RLT1846" s="401"/>
      <c r="RLU1846" s="401"/>
      <c r="RLV1846" s="401"/>
      <c r="RLW1846" s="401"/>
      <c r="RLX1846" s="401"/>
      <c r="RLY1846" s="401"/>
      <c r="RLZ1846" s="401"/>
      <c r="RMA1846" s="401"/>
      <c r="RMB1846" s="401"/>
      <c r="RMC1846" s="401"/>
      <c r="RMD1846" s="401"/>
      <c r="RME1846" s="401"/>
      <c r="RMF1846" s="401"/>
      <c r="RMG1846" s="401"/>
      <c r="RMH1846" s="401"/>
      <c r="RMI1846" s="401"/>
      <c r="RMJ1846" s="401"/>
      <c r="RMK1846" s="401"/>
      <c r="RML1846" s="401"/>
      <c r="RMM1846" s="401"/>
      <c r="RMN1846" s="401"/>
      <c r="RMO1846" s="401"/>
      <c r="RMP1846" s="401"/>
      <c r="RMQ1846" s="401"/>
      <c r="RMR1846" s="401"/>
      <c r="RMS1846" s="401"/>
      <c r="RMT1846" s="401"/>
      <c r="RMU1846" s="401"/>
      <c r="RMV1846" s="401"/>
      <c r="RMW1846" s="401"/>
      <c r="RMX1846" s="401"/>
      <c r="RMY1846" s="401"/>
      <c r="RMZ1846" s="401"/>
      <c r="RNA1846" s="401"/>
      <c r="RNB1846" s="401"/>
      <c r="RNC1846" s="401"/>
      <c r="RND1846" s="401"/>
      <c r="RNE1846" s="401"/>
      <c r="RNF1846" s="401"/>
      <c r="RNG1846" s="401"/>
      <c r="RNH1846" s="401"/>
      <c r="RNI1846" s="401"/>
      <c r="RNJ1846" s="401"/>
      <c r="RNK1846" s="401"/>
      <c r="RNL1846" s="401"/>
      <c r="RNM1846" s="401"/>
      <c r="RNN1846" s="401"/>
      <c r="RNO1846" s="401"/>
      <c r="RNP1846" s="401"/>
      <c r="RNQ1846" s="401"/>
      <c r="RNR1846" s="401"/>
      <c r="RNS1846" s="401"/>
      <c r="RNT1846" s="401"/>
      <c r="RNU1846" s="401"/>
      <c r="RNV1846" s="401"/>
      <c r="RNW1846" s="401"/>
      <c r="RNX1846" s="401"/>
      <c r="RNY1846" s="401"/>
      <c r="RNZ1846" s="401"/>
      <c r="ROA1846" s="401"/>
      <c r="ROB1846" s="401"/>
      <c r="ROC1846" s="401"/>
      <c r="ROD1846" s="401"/>
      <c r="ROE1846" s="401"/>
      <c r="ROF1846" s="401"/>
      <c r="ROG1846" s="401"/>
      <c r="ROH1846" s="401"/>
      <c r="ROI1846" s="401"/>
      <c r="ROJ1846" s="401"/>
      <c r="ROK1846" s="401"/>
      <c r="ROL1846" s="401"/>
      <c r="ROM1846" s="401"/>
      <c r="RON1846" s="401"/>
      <c r="ROO1846" s="401"/>
      <c r="ROP1846" s="401"/>
      <c r="ROQ1846" s="401"/>
      <c r="ROR1846" s="401"/>
      <c r="ROS1846" s="401"/>
      <c r="ROT1846" s="401"/>
      <c r="ROU1846" s="401"/>
      <c r="ROV1846" s="401"/>
      <c r="ROW1846" s="401"/>
      <c r="ROX1846" s="401"/>
      <c r="ROY1846" s="401"/>
      <c r="ROZ1846" s="401"/>
      <c r="RPA1846" s="401"/>
      <c r="RPB1846" s="401"/>
      <c r="RPC1846" s="401"/>
      <c r="RPD1846" s="401"/>
      <c r="RPE1846" s="401"/>
      <c r="RPF1846" s="401"/>
      <c r="RPG1846" s="401"/>
      <c r="RPH1846" s="401"/>
      <c r="RPI1846" s="401"/>
      <c r="RPJ1846" s="401"/>
      <c r="RPK1846" s="401"/>
      <c r="RPL1846" s="401"/>
      <c r="RPM1846" s="401"/>
      <c r="RPN1846" s="401"/>
      <c r="RPO1846" s="401"/>
      <c r="RPP1846" s="401"/>
      <c r="RPQ1846" s="401"/>
      <c r="RPR1846" s="401"/>
      <c r="RPS1846" s="401"/>
      <c r="RPT1846" s="401"/>
      <c r="RPU1846" s="401"/>
      <c r="RPV1846" s="401"/>
      <c r="RPW1846" s="401"/>
      <c r="RPX1846" s="401"/>
      <c r="RPY1846" s="401"/>
      <c r="RPZ1846" s="401"/>
      <c r="RQA1846" s="401"/>
      <c r="RQB1846" s="401"/>
      <c r="RQC1846" s="401"/>
      <c r="RQD1846" s="401"/>
      <c r="RQE1846" s="401"/>
      <c r="RQF1846" s="401"/>
      <c r="RQG1846" s="401"/>
      <c r="RQH1846" s="401"/>
      <c r="RQI1846" s="401"/>
      <c r="RQJ1846" s="401"/>
      <c r="RQK1846" s="401"/>
      <c r="RQL1846" s="401"/>
      <c r="RQM1846" s="401"/>
      <c r="RQN1846" s="401"/>
      <c r="RQO1846" s="401"/>
      <c r="RQP1846" s="401"/>
      <c r="RQQ1846" s="401"/>
      <c r="RQR1846" s="401"/>
      <c r="RQS1846" s="401"/>
      <c r="RQT1846" s="401"/>
      <c r="RQU1846" s="401"/>
      <c r="RQV1846" s="401"/>
      <c r="RQW1846" s="401"/>
      <c r="RQX1846" s="401"/>
      <c r="RQY1846" s="401"/>
      <c r="RQZ1846" s="401"/>
      <c r="RRA1846" s="401"/>
      <c r="RRB1846" s="401"/>
      <c r="RRC1846" s="401"/>
      <c r="RRD1846" s="401"/>
      <c r="RRE1846" s="401"/>
      <c r="RRF1846" s="401"/>
      <c r="RRG1846" s="401"/>
      <c r="RRH1846" s="401"/>
      <c r="RRI1846" s="401"/>
      <c r="RRJ1846" s="401"/>
      <c r="RRK1846" s="401"/>
      <c r="RRL1846" s="401"/>
      <c r="RRM1846" s="401"/>
      <c r="RRN1846" s="401"/>
      <c r="RRO1846" s="401"/>
      <c r="RRP1846" s="401"/>
      <c r="RRQ1846" s="401"/>
      <c r="RRR1846" s="401"/>
      <c r="RRS1846" s="401"/>
      <c r="RRT1846" s="401"/>
      <c r="RRU1846" s="401"/>
      <c r="RRV1846" s="401"/>
      <c r="RRW1846" s="401"/>
      <c r="RRX1846" s="401"/>
      <c r="RRY1846" s="401"/>
      <c r="RRZ1846" s="401"/>
      <c r="RSA1846" s="401"/>
      <c r="RSB1846" s="401"/>
      <c r="RSC1846" s="401"/>
      <c r="RSD1846" s="401"/>
      <c r="RSE1846" s="401"/>
      <c r="RSF1846" s="401"/>
      <c r="RSG1846" s="401"/>
      <c r="RSH1846" s="401"/>
      <c r="RSI1846" s="401"/>
      <c r="RSJ1846" s="401"/>
      <c r="RSK1846" s="401"/>
      <c r="RSL1846" s="401"/>
      <c r="RSM1846" s="401"/>
      <c r="RSN1846" s="401"/>
      <c r="RSO1846" s="401"/>
      <c r="RSP1846" s="401"/>
      <c r="RSQ1846" s="401"/>
      <c r="RSR1846" s="401"/>
      <c r="RSS1846" s="401"/>
      <c r="RST1846" s="401"/>
      <c r="RSU1846" s="401"/>
      <c r="RSV1846" s="401"/>
      <c r="RSW1846" s="401"/>
      <c r="RSX1846" s="401"/>
      <c r="RSY1846" s="401"/>
      <c r="RSZ1846" s="401"/>
      <c r="RTA1846" s="401"/>
      <c r="RTB1846" s="401"/>
      <c r="RTC1846" s="401"/>
      <c r="RTD1846" s="401"/>
      <c r="RTE1846" s="401"/>
      <c r="RTF1846" s="401"/>
      <c r="RTG1846" s="401"/>
      <c r="RTH1846" s="401"/>
      <c r="RTI1846" s="401"/>
      <c r="RTJ1846" s="401"/>
      <c r="RTK1846" s="401"/>
      <c r="RTL1846" s="401"/>
      <c r="RTM1846" s="401"/>
      <c r="RTN1846" s="401"/>
      <c r="RTO1846" s="401"/>
      <c r="RTP1846" s="401"/>
      <c r="RTQ1846" s="401"/>
      <c r="RTR1846" s="401"/>
      <c r="RTS1846" s="401"/>
      <c r="RTT1846" s="401"/>
      <c r="RTU1846" s="401"/>
      <c r="RTV1846" s="401"/>
      <c r="RTW1846" s="401"/>
      <c r="RTX1846" s="401"/>
      <c r="RTY1846" s="401"/>
      <c r="RTZ1846" s="401"/>
      <c r="RUA1846" s="401"/>
      <c r="RUB1846" s="401"/>
      <c r="RUC1846" s="401"/>
      <c r="RUD1846" s="401"/>
      <c r="RUE1846" s="401"/>
      <c r="RUF1846" s="401"/>
      <c r="RUG1846" s="401"/>
      <c r="RUH1846" s="401"/>
      <c r="RUI1846" s="401"/>
      <c r="RUJ1846" s="401"/>
      <c r="RUK1846" s="401"/>
      <c r="RUL1846" s="401"/>
      <c r="RUM1846" s="401"/>
      <c r="RUN1846" s="401"/>
      <c r="RUO1846" s="401"/>
      <c r="RUP1846" s="401"/>
      <c r="RUQ1846" s="401"/>
      <c r="RUR1846" s="401"/>
      <c r="RUS1846" s="401"/>
      <c r="RUT1846" s="401"/>
      <c r="RUU1846" s="401"/>
      <c r="RUV1846" s="401"/>
      <c r="RUW1846" s="401"/>
      <c r="RUX1846" s="401"/>
      <c r="RUY1846" s="401"/>
      <c r="RUZ1846" s="401"/>
      <c r="RVA1846" s="401"/>
      <c r="RVB1846" s="401"/>
      <c r="RVC1846" s="401"/>
      <c r="RVD1846" s="401"/>
      <c r="RVE1846" s="401"/>
      <c r="RVF1846" s="401"/>
      <c r="RVG1846" s="401"/>
      <c r="RVH1846" s="401"/>
      <c r="RVI1846" s="401"/>
      <c r="RVJ1846" s="401"/>
      <c r="RVK1846" s="401"/>
      <c r="RVL1846" s="401"/>
      <c r="RVM1846" s="401"/>
      <c r="RVN1846" s="401"/>
      <c r="RVO1846" s="401"/>
      <c r="RVP1846" s="401"/>
      <c r="RVQ1846" s="401"/>
      <c r="RVR1846" s="401"/>
      <c r="RVS1846" s="401"/>
      <c r="RVT1846" s="401"/>
      <c r="RVU1846" s="401"/>
      <c r="RVV1846" s="401"/>
      <c r="RVW1846" s="401"/>
      <c r="RVX1846" s="401"/>
      <c r="RVY1846" s="401"/>
      <c r="RVZ1846" s="401"/>
      <c r="RWA1846" s="401"/>
      <c r="RWB1846" s="401"/>
      <c r="RWC1846" s="401"/>
      <c r="RWD1846" s="401"/>
      <c r="RWE1846" s="401"/>
      <c r="RWF1846" s="401"/>
      <c r="RWG1846" s="401"/>
      <c r="RWH1846" s="401"/>
      <c r="RWI1846" s="401"/>
      <c r="RWJ1846" s="401"/>
      <c r="RWK1846" s="401"/>
      <c r="RWL1846" s="401"/>
      <c r="RWM1846" s="401"/>
      <c r="RWN1846" s="401"/>
      <c r="RWO1846" s="401"/>
      <c r="RWP1846" s="401"/>
      <c r="RWQ1846" s="401"/>
      <c r="RWR1846" s="401"/>
      <c r="RWS1846" s="401"/>
      <c r="RWT1846" s="401"/>
      <c r="RWU1846" s="401"/>
      <c r="RWV1846" s="401"/>
      <c r="RWW1846" s="401"/>
      <c r="RWX1846" s="401"/>
      <c r="RWY1846" s="401"/>
      <c r="RWZ1846" s="401"/>
      <c r="RXA1846" s="401"/>
      <c r="RXB1846" s="401"/>
      <c r="RXC1846" s="401"/>
      <c r="RXD1846" s="401"/>
      <c r="RXE1846" s="401"/>
      <c r="RXF1846" s="401"/>
      <c r="RXG1846" s="401"/>
      <c r="RXH1846" s="401"/>
      <c r="RXI1846" s="401"/>
      <c r="RXJ1846" s="401"/>
      <c r="RXK1846" s="401"/>
      <c r="RXL1846" s="401"/>
      <c r="RXM1846" s="401"/>
      <c r="RXN1846" s="401"/>
      <c r="RXO1846" s="401"/>
      <c r="RXP1846" s="401"/>
      <c r="RXQ1846" s="401"/>
      <c r="RXR1846" s="401"/>
      <c r="RXS1846" s="401"/>
      <c r="RXT1846" s="401"/>
      <c r="RXU1846" s="401"/>
      <c r="RXV1846" s="401"/>
      <c r="RXW1846" s="401"/>
      <c r="RXX1846" s="401"/>
      <c r="RXY1846" s="401"/>
      <c r="RXZ1846" s="401"/>
      <c r="RYA1846" s="401"/>
      <c r="RYB1846" s="401"/>
      <c r="RYC1846" s="401"/>
      <c r="RYD1846" s="401"/>
      <c r="RYE1846" s="401"/>
      <c r="RYF1846" s="401"/>
      <c r="RYG1846" s="401"/>
      <c r="RYH1846" s="401"/>
      <c r="RYI1846" s="401"/>
      <c r="RYJ1846" s="401"/>
      <c r="RYK1846" s="401"/>
      <c r="RYL1846" s="401"/>
      <c r="RYM1846" s="401"/>
      <c r="RYN1846" s="401"/>
      <c r="RYO1846" s="401"/>
      <c r="RYP1846" s="401"/>
      <c r="RYQ1846" s="401"/>
      <c r="RYR1846" s="401"/>
      <c r="RYS1846" s="401"/>
      <c r="RYT1846" s="401"/>
      <c r="RYU1846" s="401"/>
      <c r="RYV1846" s="401"/>
      <c r="RYW1846" s="401"/>
      <c r="RYX1846" s="401"/>
      <c r="RYY1846" s="401"/>
      <c r="RYZ1846" s="401"/>
      <c r="RZA1846" s="401"/>
      <c r="RZB1846" s="401"/>
      <c r="RZC1846" s="401"/>
      <c r="RZD1846" s="401"/>
      <c r="RZE1846" s="401"/>
      <c r="RZF1846" s="401"/>
      <c r="RZG1846" s="401"/>
      <c r="RZH1846" s="401"/>
      <c r="RZI1846" s="401"/>
      <c r="RZJ1846" s="401"/>
      <c r="RZK1846" s="401"/>
      <c r="RZL1846" s="401"/>
      <c r="RZM1846" s="401"/>
      <c r="RZN1846" s="401"/>
      <c r="RZO1846" s="401"/>
      <c r="RZP1846" s="401"/>
      <c r="RZQ1846" s="401"/>
      <c r="RZR1846" s="401"/>
      <c r="RZS1846" s="401"/>
      <c r="RZT1846" s="401"/>
      <c r="RZU1846" s="401"/>
      <c r="RZV1846" s="401"/>
      <c r="RZW1846" s="401"/>
      <c r="RZX1846" s="401"/>
      <c r="RZY1846" s="401"/>
      <c r="RZZ1846" s="401"/>
      <c r="SAA1846" s="401"/>
      <c r="SAB1846" s="401"/>
      <c r="SAC1846" s="401"/>
      <c r="SAD1846" s="401"/>
      <c r="SAE1846" s="401"/>
      <c r="SAF1846" s="401"/>
      <c r="SAG1846" s="401"/>
      <c r="SAH1846" s="401"/>
      <c r="SAI1846" s="401"/>
      <c r="SAJ1846" s="401"/>
      <c r="SAK1846" s="401"/>
      <c r="SAL1846" s="401"/>
      <c r="SAM1846" s="401"/>
      <c r="SAN1846" s="401"/>
      <c r="SAO1846" s="401"/>
      <c r="SAP1846" s="401"/>
      <c r="SAQ1846" s="401"/>
      <c r="SAR1846" s="401"/>
      <c r="SAS1846" s="401"/>
      <c r="SAT1846" s="401"/>
      <c r="SAU1846" s="401"/>
      <c r="SAV1846" s="401"/>
      <c r="SAW1846" s="401"/>
      <c r="SAX1846" s="401"/>
      <c r="SAY1846" s="401"/>
      <c r="SAZ1846" s="401"/>
      <c r="SBA1846" s="401"/>
      <c r="SBB1846" s="401"/>
      <c r="SBC1846" s="401"/>
      <c r="SBD1846" s="401"/>
      <c r="SBE1846" s="401"/>
      <c r="SBF1846" s="401"/>
      <c r="SBG1846" s="401"/>
      <c r="SBH1846" s="401"/>
      <c r="SBI1846" s="401"/>
      <c r="SBJ1846" s="401"/>
      <c r="SBK1846" s="401"/>
      <c r="SBL1846" s="401"/>
      <c r="SBM1846" s="401"/>
      <c r="SBN1846" s="401"/>
      <c r="SBO1846" s="401"/>
      <c r="SBP1846" s="401"/>
      <c r="SBQ1846" s="401"/>
      <c r="SBR1846" s="401"/>
      <c r="SBS1846" s="401"/>
      <c r="SBT1846" s="401"/>
      <c r="SBU1846" s="401"/>
      <c r="SBV1846" s="401"/>
      <c r="SBW1846" s="401"/>
      <c r="SBX1846" s="401"/>
      <c r="SBY1846" s="401"/>
      <c r="SBZ1846" s="401"/>
      <c r="SCA1846" s="401"/>
      <c r="SCB1846" s="401"/>
      <c r="SCC1846" s="401"/>
      <c r="SCD1846" s="401"/>
      <c r="SCE1846" s="401"/>
      <c r="SCF1846" s="401"/>
      <c r="SCG1846" s="401"/>
      <c r="SCH1846" s="401"/>
      <c r="SCI1846" s="401"/>
      <c r="SCJ1846" s="401"/>
      <c r="SCK1846" s="401"/>
      <c r="SCL1846" s="401"/>
      <c r="SCM1846" s="401"/>
      <c r="SCN1846" s="401"/>
      <c r="SCO1846" s="401"/>
      <c r="SCP1846" s="401"/>
      <c r="SCQ1846" s="401"/>
      <c r="SCR1846" s="401"/>
      <c r="SCS1846" s="401"/>
      <c r="SCT1846" s="401"/>
      <c r="SCU1846" s="401"/>
      <c r="SCV1846" s="401"/>
      <c r="SCW1846" s="401"/>
      <c r="SCX1846" s="401"/>
      <c r="SCY1846" s="401"/>
      <c r="SCZ1846" s="401"/>
      <c r="SDA1846" s="401"/>
      <c r="SDB1846" s="401"/>
      <c r="SDC1846" s="401"/>
      <c r="SDD1846" s="401"/>
      <c r="SDE1846" s="401"/>
      <c r="SDF1846" s="401"/>
      <c r="SDG1846" s="401"/>
      <c r="SDH1846" s="401"/>
      <c r="SDI1846" s="401"/>
      <c r="SDJ1846" s="401"/>
      <c r="SDK1846" s="401"/>
      <c r="SDL1846" s="401"/>
      <c r="SDM1846" s="401"/>
      <c r="SDN1846" s="401"/>
      <c r="SDO1846" s="401"/>
      <c r="SDP1846" s="401"/>
      <c r="SDQ1846" s="401"/>
      <c r="SDR1846" s="401"/>
      <c r="SDS1846" s="401"/>
      <c r="SDT1846" s="401"/>
      <c r="SDU1846" s="401"/>
      <c r="SDV1846" s="401"/>
      <c r="SDW1846" s="401"/>
      <c r="SDX1846" s="401"/>
      <c r="SDY1846" s="401"/>
      <c r="SDZ1846" s="401"/>
      <c r="SEA1846" s="401"/>
      <c r="SEB1846" s="401"/>
      <c r="SEC1846" s="401"/>
      <c r="SED1846" s="401"/>
      <c r="SEE1846" s="401"/>
      <c r="SEF1846" s="401"/>
      <c r="SEG1846" s="401"/>
      <c r="SEH1846" s="401"/>
      <c r="SEI1846" s="401"/>
      <c r="SEJ1846" s="401"/>
      <c r="SEK1846" s="401"/>
      <c r="SEL1846" s="401"/>
      <c r="SEM1846" s="401"/>
      <c r="SEN1846" s="401"/>
      <c r="SEO1846" s="401"/>
      <c r="SEP1846" s="401"/>
      <c r="SEQ1846" s="401"/>
      <c r="SER1846" s="401"/>
      <c r="SES1846" s="401"/>
      <c r="SET1846" s="401"/>
      <c r="SEU1846" s="401"/>
      <c r="SEV1846" s="401"/>
      <c r="SEW1846" s="401"/>
      <c r="SEX1846" s="401"/>
      <c r="SEY1846" s="401"/>
      <c r="SEZ1846" s="401"/>
      <c r="SFA1846" s="401"/>
      <c r="SFB1846" s="401"/>
      <c r="SFC1846" s="401"/>
      <c r="SFD1846" s="401"/>
      <c r="SFE1846" s="401"/>
      <c r="SFF1846" s="401"/>
      <c r="SFG1846" s="401"/>
      <c r="SFH1846" s="401"/>
      <c r="SFI1846" s="401"/>
      <c r="SFJ1846" s="401"/>
      <c r="SFK1846" s="401"/>
      <c r="SFL1846" s="401"/>
      <c r="SFM1846" s="401"/>
      <c r="SFN1846" s="401"/>
      <c r="SFO1846" s="401"/>
      <c r="SFP1846" s="401"/>
      <c r="SFQ1846" s="401"/>
      <c r="SFR1846" s="401"/>
      <c r="SFS1846" s="401"/>
      <c r="SFT1846" s="401"/>
      <c r="SFU1846" s="401"/>
      <c r="SFV1846" s="401"/>
      <c r="SFW1846" s="401"/>
      <c r="SFX1846" s="401"/>
      <c r="SFY1846" s="401"/>
      <c r="SFZ1846" s="401"/>
      <c r="SGA1846" s="401"/>
      <c r="SGB1846" s="401"/>
      <c r="SGC1846" s="401"/>
      <c r="SGD1846" s="401"/>
      <c r="SGE1846" s="401"/>
      <c r="SGF1846" s="401"/>
      <c r="SGG1846" s="401"/>
      <c r="SGH1846" s="401"/>
      <c r="SGI1846" s="401"/>
      <c r="SGJ1846" s="401"/>
      <c r="SGK1846" s="401"/>
      <c r="SGL1846" s="401"/>
      <c r="SGM1846" s="401"/>
      <c r="SGN1846" s="401"/>
      <c r="SGO1846" s="401"/>
      <c r="SGP1846" s="401"/>
      <c r="SGQ1846" s="401"/>
      <c r="SGR1846" s="401"/>
      <c r="SGS1846" s="401"/>
      <c r="SGT1846" s="401"/>
      <c r="SGU1846" s="401"/>
      <c r="SGV1846" s="401"/>
      <c r="SGW1846" s="401"/>
      <c r="SGX1846" s="401"/>
      <c r="SGY1846" s="401"/>
      <c r="SGZ1846" s="401"/>
      <c r="SHA1846" s="401"/>
      <c r="SHB1846" s="401"/>
      <c r="SHC1846" s="401"/>
      <c r="SHD1846" s="401"/>
      <c r="SHE1846" s="401"/>
      <c r="SHF1846" s="401"/>
      <c r="SHG1846" s="401"/>
      <c r="SHH1846" s="401"/>
      <c r="SHI1846" s="401"/>
      <c r="SHJ1846" s="401"/>
      <c r="SHK1846" s="401"/>
      <c r="SHL1846" s="401"/>
      <c r="SHM1846" s="401"/>
      <c r="SHN1846" s="401"/>
      <c r="SHO1846" s="401"/>
      <c r="SHP1846" s="401"/>
      <c r="SHQ1846" s="401"/>
      <c r="SHR1846" s="401"/>
      <c r="SHS1846" s="401"/>
      <c r="SHT1846" s="401"/>
      <c r="SHU1846" s="401"/>
      <c r="SHV1846" s="401"/>
      <c r="SHW1846" s="401"/>
      <c r="SHX1846" s="401"/>
      <c r="SHY1846" s="401"/>
      <c r="SHZ1846" s="401"/>
      <c r="SIA1846" s="401"/>
      <c r="SIB1846" s="401"/>
      <c r="SIC1846" s="401"/>
      <c r="SID1846" s="401"/>
      <c r="SIE1846" s="401"/>
      <c r="SIF1846" s="401"/>
      <c r="SIG1846" s="401"/>
      <c r="SIH1846" s="401"/>
      <c r="SII1846" s="401"/>
      <c r="SIJ1846" s="401"/>
      <c r="SIK1846" s="401"/>
      <c r="SIL1846" s="401"/>
      <c r="SIM1846" s="401"/>
      <c r="SIN1846" s="401"/>
      <c r="SIO1846" s="401"/>
      <c r="SIP1846" s="401"/>
      <c r="SIQ1846" s="401"/>
      <c r="SIR1846" s="401"/>
      <c r="SIS1846" s="401"/>
      <c r="SIT1846" s="401"/>
      <c r="SIU1846" s="401"/>
      <c r="SIV1846" s="401"/>
      <c r="SIW1846" s="401"/>
      <c r="SIX1846" s="401"/>
      <c r="SIY1846" s="401"/>
      <c r="SIZ1846" s="401"/>
      <c r="SJA1846" s="401"/>
      <c r="SJB1846" s="401"/>
      <c r="SJC1846" s="401"/>
      <c r="SJD1846" s="401"/>
      <c r="SJE1846" s="401"/>
      <c r="SJF1846" s="401"/>
      <c r="SJG1846" s="401"/>
      <c r="SJH1846" s="401"/>
      <c r="SJI1846" s="401"/>
      <c r="SJJ1846" s="401"/>
      <c r="SJK1846" s="401"/>
      <c r="SJL1846" s="401"/>
      <c r="SJM1846" s="401"/>
      <c r="SJN1846" s="401"/>
      <c r="SJO1846" s="401"/>
      <c r="SJP1846" s="401"/>
      <c r="SJQ1846" s="401"/>
      <c r="SJR1846" s="401"/>
      <c r="SJS1846" s="401"/>
      <c r="SJT1846" s="401"/>
      <c r="SJU1846" s="401"/>
      <c r="SJV1846" s="401"/>
      <c r="SJW1846" s="401"/>
      <c r="SJX1846" s="401"/>
      <c r="SJY1846" s="401"/>
      <c r="SJZ1846" s="401"/>
      <c r="SKA1846" s="401"/>
      <c r="SKB1846" s="401"/>
      <c r="SKC1846" s="401"/>
      <c r="SKD1846" s="401"/>
      <c r="SKE1846" s="401"/>
      <c r="SKF1846" s="401"/>
      <c r="SKG1846" s="401"/>
      <c r="SKH1846" s="401"/>
      <c r="SKI1846" s="401"/>
      <c r="SKJ1846" s="401"/>
      <c r="SKK1846" s="401"/>
      <c r="SKL1846" s="401"/>
      <c r="SKM1846" s="401"/>
      <c r="SKN1846" s="401"/>
      <c r="SKO1846" s="401"/>
      <c r="SKP1846" s="401"/>
      <c r="SKQ1846" s="401"/>
      <c r="SKR1846" s="401"/>
      <c r="SKS1846" s="401"/>
      <c r="SKT1846" s="401"/>
      <c r="SKU1846" s="401"/>
      <c r="SKV1846" s="401"/>
      <c r="SKW1846" s="401"/>
      <c r="SKX1846" s="401"/>
      <c r="SKY1846" s="401"/>
      <c r="SKZ1846" s="401"/>
      <c r="SLA1846" s="401"/>
      <c r="SLB1846" s="401"/>
      <c r="SLC1846" s="401"/>
      <c r="SLD1846" s="401"/>
      <c r="SLE1846" s="401"/>
      <c r="SLF1846" s="401"/>
      <c r="SLG1846" s="401"/>
      <c r="SLH1846" s="401"/>
      <c r="SLI1846" s="401"/>
      <c r="SLJ1846" s="401"/>
      <c r="SLK1846" s="401"/>
      <c r="SLL1846" s="401"/>
      <c r="SLM1846" s="401"/>
      <c r="SLN1846" s="401"/>
      <c r="SLO1846" s="401"/>
      <c r="SLP1846" s="401"/>
      <c r="SLQ1846" s="401"/>
      <c r="SLR1846" s="401"/>
      <c r="SLS1846" s="401"/>
      <c r="SLT1846" s="401"/>
      <c r="SLU1846" s="401"/>
      <c r="SLV1846" s="401"/>
      <c r="SLW1846" s="401"/>
      <c r="SLX1846" s="401"/>
      <c r="SLY1846" s="401"/>
      <c r="SLZ1846" s="401"/>
      <c r="SMA1846" s="401"/>
      <c r="SMB1846" s="401"/>
      <c r="SMC1846" s="401"/>
      <c r="SMD1846" s="401"/>
      <c r="SME1846" s="401"/>
      <c r="SMF1846" s="401"/>
      <c r="SMG1846" s="401"/>
      <c r="SMH1846" s="401"/>
      <c r="SMI1846" s="401"/>
      <c r="SMJ1846" s="401"/>
      <c r="SMK1846" s="401"/>
      <c r="SML1846" s="401"/>
      <c r="SMM1846" s="401"/>
      <c r="SMN1846" s="401"/>
      <c r="SMO1846" s="401"/>
      <c r="SMP1846" s="401"/>
      <c r="SMQ1846" s="401"/>
      <c r="SMR1846" s="401"/>
      <c r="SMS1846" s="401"/>
      <c r="SMT1846" s="401"/>
      <c r="SMU1846" s="401"/>
      <c r="SMV1846" s="401"/>
      <c r="SMW1846" s="401"/>
      <c r="SMX1846" s="401"/>
      <c r="SMY1846" s="401"/>
      <c r="SMZ1846" s="401"/>
      <c r="SNA1846" s="401"/>
      <c r="SNB1846" s="401"/>
      <c r="SNC1846" s="401"/>
      <c r="SND1846" s="401"/>
      <c r="SNE1846" s="401"/>
      <c r="SNF1846" s="401"/>
      <c r="SNG1846" s="401"/>
      <c r="SNH1846" s="401"/>
      <c r="SNI1846" s="401"/>
      <c r="SNJ1846" s="401"/>
      <c r="SNK1846" s="401"/>
      <c r="SNL1846" s="401"/>
      <c r="SNM1846" s="401"/>
      <c r="SNN1846" s="401"/>
      <c r="SNO1846" s="401"/>
      <c r="SNP1846" s="401"/>
      <c r="SNQ1846" s="401"/>
      <c r="SNR1846" s="401"/>
      <c r="SNS1846" s="401"/>
      <c r="SNT1846" s="401"/>
      <c r="SNU1846" s="401"/>
      <c r="SNV1846" s="401"/>
      <c r="SNW1846" s="401"/>
      <c r="SNX1846" s="401"/>
      <c r="SNY1846" s="401"/>
      <c r="SNZ1846" s="401"/>
      <c r="SOA1846" s="401"/>
      <c r="SOB1846" s="401"/>
      <c r="SOC1846" s="401"/>
      <c r="SOD1846" s="401"/>
      <c r="SOE1846" s="401"/>
      <c r="SOF1846" s="401"/>
      <c r="SOG1846" s="401"/>
      <c r="SOH1846" s="401"/>
      <c r="SOI1846" s="401"/>
      <c r="SOJ1846" s="401"/>
      <c r="SOK1846" s="401"/>
      <c r="SOL1846" s="401"/>
      <c r="SOM1846" s="401"/>
      <c r="SON1846" s="401"/>
      <c r="SOO1846" s="401"/>
      <c r="SOP1846" s="401"/>
      <c r="SOQ1846" s="401"/>
      <c r="SOR1846" s="401"/>
      <c r="SOS1846" s="401"/>
      <c r="SOT1846" s="401"/>
      <c r="SOU1846" s="401"/>
      <c r="SOV1846" s="401"/>
      <c r="SOW1846" s="401"/>
      <c r="SOX1846" s="401"/>
      <c r="SOY1846" s="401"/>
      <c r="SOZ1846" s="401"/>
      <c r="SPA1846" s="401"/>
      <c r="SPB1846" s="401"/>
      <c r="SPC1846" s="401"/>
      <c r="SPD1846" s="401"/>
      <c r="SPE1846" s="401"/>
      <c r="SPF1846" s="401"/>
      <c r="SPG1846" s="401"/>
      <c r="SPH1846" s="401"/>
      <c r="SPI1846" s="401"/>
      <c r="SPJ1846" s="401"/>
      <c r="SPK1846" s="401"/>
      <c r="SPL1846" s="401"/>
      <c r="SPM1846" s="401"/>
      <c r="SPN1846" s="401"/>
      <c r="SPO1846" s="401"/>
      <c r="SPP1846" s="401"/>
      <c r="SPQ1846" s="401"/>
      <c r="SPR1846" s="401"/>
      <c r="SPS1846" s="401"/>
      <c r="SPT1846" s="401"/>
      <c r="SPU1846" s="401"/>
      <c r="SPV1846" s="401"/>
      <c r="SPW1846" s="401"/>
      <c r="SPX1846" s="401"/>
      <c r="SPY1846" s="401"/>
      <c r="SPZ1846" s="401"/>
      <c r="SQA1846" s="401"/>
      <c r="SQB1846" s="401"/>
      <c r="SQC1846" s="401"/>
      <c r="SQD1846" s="401"/>
      <c r="SQE1846" s="401"/>
      <c r="SQF1846" s="401"/>
      <c r="SQG1846" s="401"/>
      <c r="SQH1846" s="401"/>
      <c r="SQI1846" s="401"/>
      <c r="SQJ1846" s="401"/>
      <c r="SQK1846" s="401"/>
      <c r="SQL1846" s="401"/>
      <c r="SQM1846" s="401"/>
      <c r="SQN1846" s="401"/>
      <c r="SQO1846" s="401"/>
      <c r="SQP1846" s="401"/>
      <c r="SQQ1846" s="401"/>
      <c r="SQR1846" s="401"/>
      <c r="SQS1846" s="401"/>
      <c r="SQT1846" s="401"/>
      <c r="SQU1846" s="401"/>
      <c r="SQV1846" s="401"/>
      <c r="SQW1846" s="401"/>
      <c r="SQX1846" s="401"/>
      <c r="SQY1846" s="401"/>
      <c r="SQZ1846" s="401"/>
      <c r="SRA1846" s="401"/>
      <c r="SRB1846" s="401"/>
      <c r="SRC1846" s="401"/>
      <c r="SRD1846" s="401"/>
      <c r="SRE1846" s="401"/>
      <c r="SRF1846" s="401"/>
      <c r="SRG1846" s="401"/>
      <c r="SRH1846" s="401"/>
      <c r="SRI1846" s="401"/>
      <c r="SRJ1846" s="401"/>
      <c r="SRK1846" s="401"/>
      <c r="SRL1846" s="401"/>
      <c r="SRM1846" s="401"/>
      <c r="SRN1846" s="401"/>
      <c r="SRO1846" s="401"/>
      <c r="SRP1846" s="401"/>
      <c r="SRQ1846" s="401"/>
      <c r="SRR1846" s="401"/>
      <c r="SRS1846" s="401"/>
      <c r="SRT1846" s="401"/>
      <c r="SRU1846" s="401"/>
      <c r="SRV1846" s="401"/>
      <c r="SRW1846" s="401"/>
      <c r="SRX1846" s="401"/>
      <c r="SRY1846" s="401"/>
      <c r="SRZ1846" s="401"/>
      <c r="SSA1846" s="401"/>
      <c r="SSB1846" s="401"/>
      <c r="SSC1846" s="401"/>
      <c r="SSD1846" s="401"/>
      <c r="SSE1846" s="401"/>
      <c r="SSF1846" s="401"/>
      <c r="SSG1846" s="401"/>
      <c r="SSH1846" s="401"/>
      <c r="SSI1846" s="401"/>
      <c r="SSJ1846" s="401"/>
      <c r="SSK1846" s="401"/>
      <c r="SSL1846" s="401"/>
      <c r="SSM1846" s="401"/>
      <c r="SSN1846" s="401"/>
      <c r="SSO1846" s="401"/>
      <c r="SSP1846" s="401"/>
      <c r="SSQ1846" s="401"/>
      <c r="SSR1846" s="401"/>
      <c r="SSS1846" s="401"/>
      <c r="SST1846" s="401"/>
      <c r="SSU1846" s="401"/>
      <c r="SSV1846" s="401"/>
      <c r="SSW1846" s="401"/>
      <c r="SSX1846" s="401"/>
      <c r="SSY1846" s="401"/>
      <c r="SSZ1846" s="401"/>
      <c r="STA1846" s="401"/>
      <c r="STB1846" s="401"/>
      <c r="STC1846" s="401"/>
      <c r="STD1846" s="401"/>
      <c r="STE1846" s="401"/>
      <c r="STF1846" s="401"/>
      <c r="STG1846" s="401"/>
      <c r="STH1846" s="401"/>
      <c r="STI1846" s="401"/>
      <c r="STJ1846" s="401"/>
      <c r="STK1846" s="401"/>
      <c r="STL1846" s="401"/>
      <c r="STM1846" s="401"/>
      <c r="STN1846" s="401"/>
      <c r="STO1846" s="401"/>
      <c r="STP1846" s="401"/>
      <c r="STQ1846" s="401"/>
      <c r="STR1846" s="401"/>
      <c r="STS1846" s="401"/>
      <c r="STT1846" s="401"/>
      <c r="STU1846" s="401"/>
      <c r="STV1846" s="401"/>
      <c r="STW1846" s="401"/>
      <c r="STX1846" s="401"/>
      <c r="STY1846" s="401"/>
      <c r="STZ1846" s="401"/>
      <c r="SUA1846" s="401"/>
      <c r="SUB1846" s="401"/>
      <c r="SUC1846" s="401"/>
      <c r="SUD1846" s="401"/>
      <c r="SUE1846" s="401"/>
      <c r="SUF1846" s="401"/>
      <c r="SUG1846" s="401"/>
      <c r="SUH1846" s="401"/>
      <c r="SUI1846" s="401"/>
      <c r="SUJ1846" s="401"/>
      <c r="SUK1846" s="401"/>
      <c r="SUL1846" s="401"/>
      <c r="SUM1846" s="401"/>
      <c r="SUN1846" s="401"/>
      <c r="SUO1846" s="401"/>
      <c r="SUP1846" s="401"/>
      <c r="SUQ1846" s="401"/>
      <c r="SUR1846" s="401"/>
      <c r="SUS1846" s="401"/>
      <c r="SUT1846" s="401"/>
      <c r="SUU1846" s="401"/>
      <c r="SUV1846" s="401"/>
      <c r="SUW1846" s="401"/>
      <c r="SUX1846" s="401"/>
      <c r="SUY1846" s="401"/>
      <c r="SUZ1846" s="401"/>
      <c r="SVA1846" s="401"/>
      <c r="SVB1846" s="401"/>
      <c r="SVC1846" s="401"/>
      <c r="SVD1846" s="401"/>
      <c r="SVE1846" s="401"/>
      <c r="SVF1846" s="401"/>
      <c r="SVG1846" s="401"/>
      <c r="SVH1846" s="401"/>
      <c r="SVI1846" s="401"/>
      <c r="SVJ1846" s="401"/>
      <c r="SVK1846" s="401"/>
      <c r="SVL1846" s="401"/>
      <c r="SVM1846" s="401"/>
      <c r="SVN1846" s="401"/>
      <c r="SVO1846" s="401"/>
      <c r="SVP1846" s="401"/>
      <c r="SVQ1846" s="401"/>
      <c r="SVR1846" s="401"/>
      <c r="SVS1846" s="401"/>
      <c r="SVT1846" s="401"/>
      <c r="SVU1846" s="401"/>
      <c r="SVV1846" s="401"/>
      <c r="SVW1846" s="401"/>
      <c r="SVX1846" s="401"/>
      <c r="SVY1846" s="401"/>
      <c r="SVZ1846" s="401"/>
      <c r="SWA1846" s="401"/>
      <c r="SWB1846" s="401"/>
      <c r="SWC1846" s="401"/>
      <c r="SWD1846" s="401"/>
      <c r="SWE1846" s="401"/>
      <c r="SWF1846" s="401"/>
      <c r="SWG1846" s="401"/>
      <c r="SWH1846" s="401"/>
      <c r="SWI1846" s="401"/>
      <c r="SWJ1846" s="401"/>
      <c r="SWK1846" s="401"/>
      <c r="SWL1846" s="401"/>
      <c r="SWM1846" s="401"/>
      <c r="SWN1846" s="401"/>
      <c r="SWO1846" s="401"/>
      <c r="SWP1846" s="401"/>
      <c r="SWQ1846" s="401"/>
      <c r="SWR1846" s="401"/>
      <c r="SWS1846" s="401"/>
      <c r="SWT1846" s="401"/>
      <c r="SWU1846" s="401"/>
      <c r="SWV1846" s="401"/>
      <c r="SWW1846" s="401"/>
      <c r="SWX1846" s="401"/>
      <c r="SWY1846" s="401"/>
      <c r="SWZ1846" s="401"/>
      <c r="SXA1846" s="401"/>
      <c r="SXB1846" s="401"/>
      <c r="SXC1846" s="401"/>
      <c r="SXD1846" s="401"/>
      <c r="SXE1846" s="401"/>
      <c r="SXF1846" s="401"/>
      <c r="SXG1846" s="401"/>
      <c r="SXH1846" s="401"/>
      <c r="SXI1846" s="401"/>
      <c r="SXJ1846" s="401"/>
      <c r="SXK1846" s="401"/>
      <c r="SXL1846" s="401"/>
      <c r="SXM1846" s="401"/>
      <c r="SXN1846" s="401"/>
      <c r="SXO1846" s="401"/>
      <c r="SXP1846" s="401"/>
      <c r="SXQ1846" s="401"/>
      <c r="SXR1846" s="401"/>
      <c r="SXS1846" s="401"/>
      <c r="SXT1846" s="401"/>
      <c r="SXU1846" s="401"/>
      <c r="SXV1846" s="401"/>
      <c r="SXW1846" s="401"/>
      <c r="SXX1846" s="401"/>
      <c r="SXY1846" s="401"/>
      <c r="SXZ1846" s="401"/>
      <c r="SYA1846" s="401"/>
      <c r="SYB1846" s="401"/>
      <c r="SYC1846" s="401"/>
      <c r="SYD1846" s="401"/>
      <c r="SYE1846" s="401"/>
      <c r="SYF1846" s="401"/>
      <c r="SYG1846" s="401"/>
      <c r="SYH1846" s="401"/>
      <c r="SYI1846" s="401"/>
      <c r="SYJ1846" s="401"/>
      <c r="SYK1846" s="401"/>
      <c r="SYL1846" s="401"/>
      <c r="SYM1846" s="401"/>
      <c r="SYN1846" s="401"/>
      <c r="SYO1846" s="401"/>
      <c r="SYP1846" s="401"/>
      <c r="SYQ1846" s="401"/>
      <c r="SYR1846" s="401"/>
      <c r="SYS1846" s="401"/>
      <c r="SYT1846" s="401"/>
      <c r="SYU1846" s="401"/>
      <c r="SYV1846" s="401"/>
      <c r="SYW1846" s="401"/>
      <c r="SYX1846" s="401"/>
      <c r="SYY1846" s="401"/>
      <c r="SYZ1846" s="401"/>
      <c r="SZA1846" s="401"/>
      <c r="SZB1846" s="401"/>
      <c r="SZC1846" s="401"/>
      <c r="SZD1846" s="401"/>
      <c r="SZE1846" s="401"/>
      <c r="SZF1846" s="401"/>
      <c r="SZG1846" s="401"/>
      <c r="SZH1846" s="401"/>
      <c r="SZI1846" s="401"/>
      <c r="SZJ1846" s="401"/>
      <c r="SZK1846" s="401"/>
      <c r="SZL1846" s="401"/>
      <c r="SZM1846" s="401"/>
      <c r="SZN1846" s="401"/>
      <c r="SZO1846" s="401"/>
      <c r="SZP1846" s="401"/>
      <c r="SZQ1846" s="401"/>
      <c r="SZR1846" s="401"/>
      <c r="SZS1846" s="401"/>
      <c r="SZT1846" s="401"/>
      <c r="SZU1846" s="401"/>
      <c r="SZV1846" s="401"/>
      <c r="SZW1846" s="401"/>
      <c r="SZX1846" s="401"/>
      <c r="SZY1846" s="401"/>
      <c r="SZZ1846" s="401"/>
      <c r="TAA1846" s="401"/>
      <c r="TAB1846" s="401"/>
      <c r="TAC1846" s="401"/>
      <c r="TAD1846" s="401"/>
      <c r="TAE1846" s="401"/>
      <c r="TAF1846" s="401"/>
      <c r="TAG1846" s="401"/>
      <c r="TAH1846" s="401"/>
      <c r="TAI1846" s="401"/>
      <c r="TAJ1846" s="401"/>
      <c r="TAK1846" s="401"/>
      <c r="TAL1846" s="401"/>
      <c r="TAM1846" s="401"/>
      <c r="TAN1846" s="401"/>
      <c r="TAO1846" s="401"/>
      <c r="TAP1846" s="401"/>
      <c r="TAQ1846" s="401"/>
      <c r="TAR1846" s="401"/>
      <c r="TAS1846" s="401"/>
      <c r="TAT1846" s="401"/>
      <c r="TAU1846" s="401"/>
      <c r="TAV1846" s="401"/>
      <c r="TAW1846" s="401"/>
      <c r="TAX1846" s="401"/>
      <c r="TAY1846" s="401"/>
      <c r="TAZ1846" s="401"/>
      <c r="TBA1846" s="401"/>
      <c r="TBB1846" s="401"/>
      <c r="TBC1846" s="401"/>
      <c r="TBD1846" s="401"/>
      <c r="TBE1846" s="401"/>
      <c r="TBF1846" s="401"/>
      <c r="TBG1846" s="401"/>
      <c r="TBH1846" s="401"/>
      <c r="TBI1846" s="401"/>
      <c r="TBJ1846" s="401"/>
      <c r="TBK1846" s="401"/>
      <c r="TBL1846" s="401"/>
      <c r="TBM1846" s="401"/>
      <c r="TBN1846" s="401"/>
      <c r="TBO1846" s="401"/>
      <c r="TBP1846" s="401"/>
      <c r="TBQ1846" s="401"/>
      <c r="TBR1846" s="401"/>
      <c r="TBS1846" s="401"/>
      <c r="TBT1846" s="401"/>
      <c r="TBU1846" s="401"/>
      <c r="TBV1846" s="401"/>
      <c r="TBW1846" s="401"/>
      <c r="TBX1846" s="401"/>
      <c r="TBY1846" s="401"/>
      <c r="TBZ1846" s="401"/>
      <c r="TCA1846" s="401"/>
      <c r="TCB1846" s="401"/>
      <c r="TCC1846" s="401"/>
      <c r="TCD1846" s="401"/>
      <c r="TCE1846" s="401"/>
      <c r="TCF1846" s="401"/>
      <c r="TCG1846" s="401"/>
      <c r="TCH1846" s="401"/>
      <c r="TCI1846" s="401"/>
      <c r="TCJ1846" s="401"/>
      <c r="TCK1846" s="401"/>
      <c r="TCL1846" s="401"/>
      <c r="TCM1846" s="401"/>
      <c r="TCN1846" s="401"/>
      <c r="TCO1846" s="401"/>
      <c r="TCP1846" s="401"/>
      <c r="TCQ1846" s="401"/>
      <c r="TCR1846" s="401"/>
      <c r="TCS1846" s="401"/>
      <c r="TCT1846" s="401"/>
      <c r="TCU1846" s="401"/>
      <c r="TCV1846" s="401"/>
      <c r="TCW1846" s="401"/>
      <c r="TCX1846" s="401"/>
      <c r="TCY1846" s="401"/>
      <c r="TCZ1846" s="401"/>
      <c r="TDA1846" s="401"/>
      <c r="TDB1846" s="401"/>
      <c r="TDC1846" s="401"/>
      <c r="TDD1846" s="401"/>
      <c r="TDE1846" s="401"/>
      <c r="TDF1846" s="401"/>
      <c r="TDG1846" s="401"/>
      <c r="TDH1846" s="401"/>
      <c r="TDI1846" s="401"/>
      <c r="TDJ1846" s="401"/>
      <c r="TDK1846" s="401"/>
      <c r="TDL1846" s="401"/>
      <c r="TDM1846" s="401"/>
      <c r="TDN1846" s="401"/>
      <c r="TDO1846" s="401"/>
      <c r="TDP1846" s="401"/>
      <c r="TDQ1846" s="401"/>
      <c r="TDR1846" s="401"/>
      <c r="TDS1846" s="401"/>
      <c r="TDT1846" s="401"/>
      <c r="TDU1846" s="401"/>
      <c r="TDV1846" s="401"/>
      <c r="TDW1846" s="401"/>
      <c r="TDX1846" s="401"/>
      <c r="TDY1846" s="401"/>
      <c r="TDZ1846" s="401"/>
      <c r="TEA1846" s="401"/>
      <c r="TEB1846" s="401"/>
      <c r="TEC1846" s="401"/>
      <c r="TED1846" s="401"/>
      <c r="TEE1846" s="401"/>
      <c r="TEF1846" s="401"/>
      <c r="TEG1846" s="401"/>
      <c r="TEH1846" s="401"/>
      <c r="TEI1846" s="401"/>
      <c r="TEJ1846" s="401"/>
      <c r="TEK1846" s="401"/>
      <c r="TEL1846" s="401"/>
      <c r="TEM1846" s="401"/>
      <c r="TEN1846" s="401"/>
      <c r="TEO1846" s="401"/>
      <c r="TEP1846" s="401"/>
      <c r="TEQ1846" s="401"/>
      <c r="TER1846" s="401"/>
      <c r="TES1846" s="401"/>
      <c r="TET1846" s="401"/>
      <c r="TEU1846" s="401"/>
      <c r="TEV1846" s="401"/>
      <c r="TEW1846" s="401"/>
      <c r="TEX1846" s="401"/>
      <c r="TEY1846" s="401"/>
      <c r="TEZ1846" s="401"/>
      <c r="TFA1846" s="401"/>
      <c r="TFB1846" s="401"/>
      <c r="TFC1846" s="401"/>
      <c r="TFD1846" s="401"/>
      <c r="TFE1846" s="401"/>
      <c r="TFF1846" s="401"/>
      <c r="TFG1846" s="401"/>
      <c r="TFH1846" s="401"/>
      <c r="TFI1846" s="401"/>
      <c r="TFJ1846" s="401"/>
      <c r="TFK1846" s="401"/>
      <c r="TFL1846" s="401"/>
      <c r="TFM1846" s="401"/>
      <c r="TFN1846" s="401"/>
      <c r="TFO1846" s="401"/>
      <c r="TFP1846" s="401"/>
      <c r="TFQ1846" s="401"/>
      <c r="TFR1846" s="401"/>
      <c r="TFS1846" s="401"/>
      <c r="TFT1846" s="401"/>
      <c r="TFU1846" s="401"/>
      <c r="TFV1846" s="401"/>
      <c r="TFW1846" s="401"/>
      <c r="TFX1846" s="401"/>
      <c r="TFY1846" s="401"/>
      <c r="TFZ1846" s="401"/>
      <c r="TGA1846" s="401"/>
      <c r="TGB1846" s="401"/>
      <c r="TGC1846" s="401"/>
      <c r="TGD1846" s="401"/>
      <c r="TGE1846" s="401"/>
      <c r="TGF1846" s="401"/>
      <c r="TGG1846" s="401"/>
      <c r="TGH1846" s="401"/>
      <c r="TGI1846" s="401"/>
      <c r="TGJ1846" s="401"/>
      <c r="TGK1846" s="401"/>
      <c r="TGL1846" s="401"/>
      <c r="TGM1846" s="401"/>
      <c r="TGN1846" s="401"/>
      <c r="TGO1846" s="401"/>
      <c r="TGP1846" s="401"/>
      <c r="TGQ1846" s="401"/>
      <c r="TGR1846" s="401"/>
      <c r="TGS1846" s="401"/>
      <c r="TGT1846" s="401"/>
      <c r="TGU1846" s="401"/>
      <c r="TGV1846" s="401"/>
      <c r="TGW1846" s="401"/>
      <c r="TGX1846" s="401"/>
      <c r="TGY1846" s="401"/>
      <c r="TGZ1846" s="401"/>
      <c r="THA1846" s="401"/>
      <c r="THB1846" s="401"/>
      <c r="THC1846" s="401"/>
      <c r="THD1846" s="401"/>
      <c r="THE1846" s="401"/>
      <c r="THF1846" s="401"/>
      <c r="THG1846" s="401"/>
      <c r="THH1846" s="401"/>
      <c r="THI1846" s="401"/>
      <c r="THJ1846" s="401"/>
      <c r="THK1846" s="401"/>
      <c r="THL1846" s="401"/>
      <c r="THM1846" s="401"/>
      <c r="THN1846" s="401"/>
      <c r="THO1846" s="401"/>
      <c r="THP1846" s="401"/>
      <c r="THQ1846" s="401"/>
      <c r="THR1846" s="401"/>
      <c r="THS1846" s="401"/>
      <c r="THT1846" s="401"/>
      <c r="THU1846" s="401"/>
      <c r="THV1846" s="401"/>
      <c r="THW1846" s="401"/>
      <c r="THX1846" s="401"/>
      <c r="THY1846" s="401"/>
      <c r="THZ1846" s="401"/>
      <c r="TIA1846" s="401"/>
      <c r="TIB1846" s="401"/>
      <c r="TIC1846" s="401"/>
      <c r="TID1846" s="401"/>
      <c r="TIE1846" s="401"/>
      <c r="TIF1846" s="401"/>
      <c r="TIG1846" s="401"/>
      <c r="TIH1846" s="401"/>
      <c r="TII1846" s="401"/>
      <c r="TIJ1846" s="401"/>
      <c r="TIK1846" s="401"/>
      <c r="TIL1846" s="401"/>
      <c r="TIM1846" s="401"/>
      <c r="TIN1846" s="401"/>
      <c r="TIO1846" s="401"/>
      <c r="TIP1846" s="401"/>
      <c r="TIQ1846" s="401"/>
      <c r="TIR1846" s="401"/>
      <c r="TIS1846" s="401"/>
      <c r="TIT1846" s="401"/>
      <c r="TIU1846" s="401"/>
      <c r="TIV1846" s="401"/>
      <c r="TIW1846" s="401"/>
      <c r="TIX1846" s="401"/>
      <c r="TIY1846" s="401"/>
      <c r="TIZ1846" s="401"/>
      <c r="TJA1846" s="401"/>
      <c r="TJB1846" s="401"/>
      <c r="TJC1846" s="401"/>
      <c r="TJD1846" s="401"/>
      <c r="TJE1846" s="401"/>
      <c r="TJF1846" s="401"/>
      <c r="TJG1846" s="401"/>
      <c r="TJH1846" s="401"/>
      <c r="TJI1846" s="401"/>
      <c r="TJJ1846" s="401"/>
      <c r="TJK1846" s="401"/>
      <c r="TJL1846" s="401"/>
      <c r="TJM1846" s="401"/>
      <c r="TJN1846" s="401"/>
      <c r="TJO1846" s="401"/>
      <c r="TJP1846" s="401"/>
      <c r="TJQ1846" s="401"/>
      <c r="TJR1846" s="401"/>
      <c r="TJS1846" s="401"/>
      <c r="TJT1846" s="401"/>
      <c r="TJU1846" s="401"/>
      <c r="TJV1846" s="401"/>
      <c r="TJW1846" s="401"/>
      <c r="TJX1846" s="401"/>
      <c r="TJY1846" s="401"/>
      <c r="TJZ1846" s="401"/>
      <c r="TKA1846" s="401"/>
      <c r="TKB1846" s="401"/>
      <c r="TKC1846" s="401"/>
      <c r="TKD1846" s="401"/>
      <c r="TKE1846" s="401"/>
      <c r="TKF1846" s="401"/>
      <c r="TKG1846" s="401"/>
      <c r="TKH1846" s="401"/>
      <c r="TKI1846" s="401"/>
      <c r="TKJ1846" s="401"/>
      <c r="TKK1846" s="401"/>
      <c r="TKL1846" s="401"/>
      <c r="TKM1846" s="401"/>
      <c r="TKN1846" s="401"/>
      <c r="TKO1846" s="401"/>
      <c r="TKP1846" s="401"/>
      <c r="TKQ1846" s="401"/>
      <c r="TKR1846" s="401"/>
      <c r="TKS1846" s="401"/>
      <c r="TKT1846" s="401"/>
      <c r="TKU1846" s="401"/>
      <c r="TKV1846" s="401"/>
      <c r="TKW1846" s="401"/>
      <c r="TKX1846" s="401"/>
      <c r="TKY1846" s="401"/>
      <c r="TKZ1846" s="401"/>
      <c r="TLA1846" s="401"/>
      <c r="TLB1846" s="401"/>
      <c r="TLC1846" s="401"/>
      <c r="TLD1846" s="401"/>
      <c r="TLE1846" s="401"/>
      <c r="TLF1846" s="401"/>
      <c r="TLG1846" s="401"/>
      <c r="TLH1846" s="401"/>
      <c r="TLI1846" s="401"/>
      <c r="TLJ1846" s="401"/>
      <c r="TLK1846" s="401"/>
      <c r="TLL1846" s="401"/>
      <c r="TLM1846" s="401"/>
      <c r="TLN1846" s="401"/>
      <c r="TLO1846" s="401"/>
      <c r="TLP1846" s="401"/>
      <c r="TLQ1846" s="401"/>
      <c r="TLR1846" s="401"/>
      <c r="TLS1846" s="401"/>
      <c r="TLT1846" s="401"/>
      <c r="TLU1846" s="401"/>
      <c r="TLV1846" s="401"/>
      <c r="TLW1846" s="401"/>
      <c r="TLX1846" s="401"/>
      <c r="TLY1846" s="401"/>
      <c r="TLZ1846" s="401"/>
      <c r="TMA1846" s="401"/>
      <c r="TMB1846" s="401"/>
      <c r="TMC1846" s="401"/>
      <c r="TMD1846" s="401"/>
      <c r="TME1846" s="401"/>
      <c r="TMF1846" s="401"/>
      <c r="TMG1846" s="401"/>
      <c r="TMH1846" s="401"/>
      <c r="TMI1846" s="401"/>
      <c r="TMJ1846" s="401"/>
      <c r="TMK1846" s="401"/>
      <c r="TML1846" s="401"/>
      <c r="TMM1846" s="401"/>
      <c r="TMN1846" s="401"/>
      <c r="TMO1846" s="401"/>
      <c r="TMP1846" s="401"/>
      <c r="TMQ1846" s="401"/>
      <c r="TMR1846" s="401"/>
      <c r="TMS1846" s="401"/>
      <c r="TMT1846" s="401"/>
      <c r="TMU1846" s="401"/>
      <c r="TMV1846" s="401"/>
      <c r="TMW1846" s="401"/>
      <c r="TMX1846" s="401"/>
      <c r="TMY1846" s="401"/>
      <c r="TMZ1846" s="401"/>
      <c r="TNA1846" s="401"/>
      <c r="TNB1846" s="401"/>
      <c r="TNC1846" s="401"/>
      <c r="TND1846" s="401"/>
      <c r="TNE1846" s="401"/>
      <c r="TNF1846" s="401"/>
      <c r="TNG1846" s="401"/>
      <c r="TNH1846" s="401"/>
      <c r="TNI1846" s="401"/>
      <c r="TNJ1846" s="401"/>
      <c r="TNK1846" s="401"/>
      <c r="TNL1846" s="401"/>
      <c r="TNM1846" s="401"/>
      <c r="TNN1846" s="401"/>
      <c r="TNO1846" s="401"/>
      <c r="TNP1846" s="401"/>
      <c r="TNQ1846" s="401"/>
      <c r="TNR1846" s="401"/>
      <c r="TNS1846" s="401"/>
      <c r="TNT1846" s="401"/>
      <c r="TNU1846" s="401"/>
      <c r="TNV1846" s="401"/>
      <c r="TNW1846" s="401"/>
      <c r="TNX1846" s="401"/>
      <c r="TNY1846" s="401"/>
      <c r="TNZ1846" s="401"/>
      <c r="TOA1846" s="401"/>
      <c r="TOB1846" s="401"/>
      <c r="TOC1846" s="401"/>
      <c r="TOD1846" s="401"/>
      <c r="TOE1846" s="401"/>
      <c r="TOF1846" s="401"/>
      <c r="TOG1846" s="401"/>
      <c r="TOH1846" s="401"/>
      <c r="TOI1846" s="401"/>
      <c r="TOJ1846" s="401"/>
      <c r="TOK1846" s="401"/>
      <c r="TOL1846" s="401"/>
      <c r="TOM1846" s="401"/>
      <c r="TON1846" s="401"/>
      <c r="TOO1846" s="401"/>
      <c r="TOP1846" s="401"/>
      <c r="TOQ1846" s="401"/>
      <c r="TOR1846" s="401"/>
      <c r="TOS1846" s="401"/>
      <c r="TOT1846" s="401"/>
      <c r="TOU1846" s="401"/>
      <c r="TOV1846" s="401"/>
      <c r="TOW1846" s="401"/>
      <c r="TOX1846" s="401"/>
      <c r="TOY1846" s="401"/>
      <c r="TOZ1846" s="401"/>
      <c r="TPA1846" s="401"/>
      <c r="TPB1846" s="401"/>
      <c r="TPC1846" s="401"/>
      <c r="TPD1846" s="401"/>
      <c r="TPE1846" s="401"/>
      <c r="TPF1846" s="401"/>
      <c r="TPG1846" s="401"/>
      <c r="TPH1846" s="401"/>
      <c r="TPI1846" s="401"/>
      <c r="TPJ1846" s="401"/>
      <c r="TPK1846" s="401"/>
      <c r="TPL1846" s="401"/>
      <c r="TPM1846" s="401"/>
      <c r="TPN1846" s="401"/>
      <c r="TPO1846" s="401"/>
      <c r="TPP1846" s="401"/>
      <c r="TPQ1846" s="401"/>
      <c r="TPR1846" s="401"/>
      <c r="TPS1846" s="401"/>
      <c r="TPT1846" s="401"/>
      <c r="TPU1846" s="401"/>
      <c r="TPV1846" s="401"/>
      <c r="TPW1846" s="401"/>
      <c r="TPX1846" s="401"/>
      <c r="TPY1846" s="401"/>
      <c r="TPZ1846" s="401"/>
      <c r="TQA1846" s="401"/>
      <c r="TQB1846" s="401"/>
      <c r="TQC1846" s="401"/>
      <c r="TQD1846" s="401"/>
      <c r="TQE1846" s="401"/>
      <c r="TQF1846" s="401"/>
      <c r="TQG1846" s="401"/>
      <c r="TQH1846" s="401"/>
      <c r="TQI1846" s="401"/>
      <c r="TQJ1846" s="401"/>
      <c r="TQK1846" s="401"/>
      <c r="TQL1846" s="401"/>
      <c r="TQM1846" s="401"/>
      <c r="TQN1846" s="401"/>
      <c r="TQO1846" s="401"/>
      <c r="TQP1846" s="401"/>
      <c r="TQQ1846" s="401"/>
      <c r="TQR1846" s="401"/>
      <c r="TQS1846" s="401"/>
      <c r="TQT1846" s="401"/>
      <c r="TQU1846" s="401"/>
      <c r="TQV1846" s="401"/>
      <c r="TQW1846" s="401"/>
      <c r="TQX1846" s="401"/>
      <c r="TQY1846" s="401"/>
      <c r="TQZ1846" s="401"/>
      <c r="TRA1846" s="401"/>
      <c r="TRB1846" s="401"/>
      <c r="TRC1846" s="401"/>
      <c r="TRD1846" s="401"/>
      <c r="TRE1846" s="401"/>
      <c r="TRF1846" s="401"/>
      <c r="TRG1846" s="401"/>
      <c r="TRH1846" s="401"/>
      <c r="TRI1846" s="401"/>
      <c r="TRJ1846" s="401"/>
      <c r="TRK1846" s="401"/>
      <c r="TRL1846" s="401"/>
      <c r="TRM1846" s="401"/>
      <c r="TRN1846" s="401"/>
      <c r="TRO1846" s="401"/>
      <c r="TRP1846" s="401"/>
      <c r="TRQ1846" s="401"/>
      <c r="TRR1846" s="401"/>
      <c r="TRS1846" s="401"/>
      <c r="TRT1846" s="401"/>
      <c r="TRU1846" s="401"/>
      <c r="TRV1846" s="401"/>
      <c r="TRW1846" s="401"/>
      <c r="TRX1846" s="401"/>
      <c r="TRY1846" s="401"/>
      <c r="TRZ1846" s="401"/>
      <c r="TSA1846" s="401"/>
      <c r="TSB1846" s="401"/>
      <c r="TSC1846" s="401"/>
      <c r="TSD1846" s="401"/>
      <c r="TSE1846" s="401"/>
      <c r="TSF1846" s="401"/>
      <c r="TSG1846" s="401"/>
      <c r="TSH1846" s="401"/>
      <c r="TSI1846" s="401"/>
      <c r="TSJ1846" s="401"/>
      <c r="TSK1846" s="401"/>
      <c r="TSL1846" s="401"/>
      <c r="TSM1846" s="401"/>
      <c r="TSN1846" s="401"/>
      <c r="TSO1846" s="401"/>
      <c r="TSP1846" s="401"/>
      <c r="TSQ1846" s="401"/>
      <c r="TSR1846" s="401"/>
      <c r="TSS1846" s="401"/>
      <c r="TST1846" s="401"/>
      <c r="TSU1846" s="401"/>
      <c r="TSV1846" s="401"/>
      <c r="TSW1846" s="401"/>
      <c r="TSX1846" s="401"/>
      <c r="TSY1846" s="401"/>
      <c r="TSZ1846" s="401"/>
      <c r="TTA1846" s="401"/>
      <c r="TTB1846" s="401"/>
      <c r="TTC1846" s="401"/>
      <c r="TTD1846" s="401"/>
      <c r="TTE1846" s="401"/>
      <c r="TTF1846" s="401"/>
      <c r="TTG1846" s="401"/>
      <c r="TTH1846" s="401"/>
      <c r="TTI1846" s="401"/>
      <c r="TTJ1846" s="401"/>
      <c r="TTK1846" s="401"/>
      <c r="TTL1846" s="401"/>
      <c r="TTM1846" s="401"/>
      <c r="TTN1846" s="401"/>
      <c r="TTO1846" s="401"/>
      <c r="TTP1846" s="401"/>
      <c r="TTQ1846" s="401"/>
      <c r="TTR1846" s="401"/>
      <c r="TTS1846" s="401"/>
      <c r="TTT1846" s="401"/>
      <c r="TTU1846" s="401"/>
      <c r="TTV1846" s="401"/>
      <c r="TTW1846" s="401"/>
      <c r="TTX1846" s="401"/>
      <c r="TTY1846" s="401"/>
      <c r="TTZ1846" s="401"/>
      <c r="TUA1846" s="401"/>
      <c r="TUB1846" s="401"/>
      <c r="TUC1846" s="401"/>
      <c r="TUD1846" s="401"/>
      <c r="TUE1846" s="401"/>
      <c r="TUF1846" s="401"/>
      <c r="TUG1846" s="401"/>
      <c r="TUH1846" s="401"/>
      <c r="TUI1846" s="401"/>
      <c r="TUJ1846" s="401"/>
      <c r="TUK1846" s="401"/>
      <c r="TUL1846" s="401"/>
      <c r="TUM1846" s="401"/>
      <c r="TUN1846" s="401"/>
      <c r="TUO1846" s="401"/>
      <c r="TUP1846" s="401"/>
      <c r="TUQ1846" s="401"/>
      <c r="TUR1846" s="401"/>
      <c r="TUS1846" s="401"/>
      <c r="TUT1846" s="401"/>
      <c r="TUU1846" s="401"/>
      <c r="TUV1846" s="401"/>
      <c r="TUW1846" s="401"/>
      <c r="TUX1846" s="401"/>
      <c r="TUY1846" s="401"/>
      <c r="TUZ1846" s="401"/>
      <c r="TVA1846" s="401"/>
      <c r="TVB1846" s="401"/>
      <c r="TVC1846" s="401"/>
      <c r="TVD1846" s="401"/>
      <c r="TVE1846" s="401"/>
      <c r="TVF1846" s="401"/>
      <c r="TVG1846" s="401"/>
      <c r="TVH1846" s="401"/>
      <c r="TVI1846" s="401"/>
      <c r="TVJ1846" s="401"/>
      <c r="TVK1846" s="401"/>
      <c r="TVL1846" s="401"/>
      <c r="TVM1846" s="401"/>
      <c r="TVN1846" s="401"/>
      <c r="TVO1846" s="401"/>
      <c r="TVP1846" s="401"/>
      <c r="TVQ1846" s="401"/>
      <c r="TVR1846" s="401"/>
      <c r="TVS1846" s="401"/>
      <c r="TVT1846" s="401"/>
      <c r="TVU1846" s="401"/>
      <c r="TVV1846" s="401"/>
      <c r="TVW1846" s="401"/>
      <c r="TVX1846" s="401"/>
      <c r="TVY1846" s="401"/>
      <c r="TVZ1846" s="401"/>
      <c r="TWA1846" s="401"/>
      <c r="TWB1846" s="401"/>
      <c r="TWC1846" s="401"/>
      <c r="TWD1846" s="401"/>
      <c r="TWE1846" s="401"/>
      <c r="TWF1846" s="401"/>
      <c r="TWG1846" s="401"/>
      <c r="TWH1846" s="401"/>
      <c r="TWI1846" s="401"/>
      <c r="TWJ1846" s="401"/>
      <c r="TWK1846" s="401"/>
      <c r="TWL1846" s="401"/>
      <c r="TWM1846" s="401"/>
      <c r="TWN1846" s="401"/>
      <c r="TWO1846" s="401"/>
      <c r="TWP1846" s="401"/>
      <c r="TWQ1846" s="401"/>
      <c r="TWR1846" s="401"/>
      <c r="TWS1846" s="401"/>
      <c r="TWT1846" s="401"/>
      <c r="TWU1846" s="401"/>
      <c r="TWV1846" s="401"/>
      <c r="TWW1846" s="401"/>
      <c r="TWX1846" s="401"/>
      <c r="TWY1846" s="401"/>
      <c r="TWZ1846" s="401"/>
      <c r="TXA1846" s="401"/>
      <c r="TXB1846" s="401"/>
      <c r="TXC1846" s="401"/>
      <c r="TXD1846" s="401"/>
      <c r="TXE1846" s="401"/>
      <c r="TXF1846" s="401"/>
      <c r="TXG1846" s="401"/>
      <c r="TXH1846" s="401"/>
      <c r="TXI1846" s="401"/>
      <c r="TXJ1846" s="401"/>
      <c r="TXK1846" s="401"/>
      <c r="TXL1846" s="401"/>
      <c r="TXM1846" s="401"/>
      <c r="TXN1846" s="401"/>
      <c r="TXO1846" s="401"/>
      <c r="TXP1846" s="401"/>
      <c r="TXQ1846" s="401"/>
      <c r="TXR1846" s="401"/>
      <c r="TXS1846" s="401"/>
      <c r="TXT1846" s="401"/>
      <c r="TXU1846" s="401"/>
      <c r="TXV1846" s="401"/>
      <c r="TXW1846" s="401"/>
      <c r="TXX1846" s="401"/>
      <c r="TXY1846" s="401"/>
      <c r="TXZ1846" s="401"/>
      <c r="TYA1846" s="401"/>
      <c r="TYB1846" s="401"/>
      <c r="TYC1846" s="401"/>
      <c r="TYD1846" s="401"/>
      <c r="TYE1846" s="401"/>
      <c r="TYF1846" s="401"/>
      <c r="TYG1846" s="401"/>
      <c r="TYH1846" s="401"/>
      <c r="TYI1846" s="401"/>
      <c r="TYJ1846" s="401"/>
      <c r="TYK1846" s="401"/>
      <c r="TYL1846" s="401"/>
      <c r="TYM1846" s="401"/>
      <c r="TYN1846" s="401"/>
      <c r="TYO1846" s="401"/>
      <c r="TYP1846" s="401"/>
      <c r="TYQ1846" s="401"/>
      <c r="TYR1846" s="401"/>
      <c r="TYS1846" s="401"/>
      <c r="TYT1846" s="401"/>
      <c r="TYU1846" s="401"/>
      <c r="TYV1846" s="401"/>
      <c r="TYW1846" s="401"/>
      <c r="TYX1846" s="401"/>
      <c r="TYY1846" s="401"/>
      <c r="TYZ1846" s="401"/>
      <c r="TZA1846" s="401"/>
      <c r="TZB1846" s="401"/>
      <c r="TZC1846" s="401"/>
      <c r="TZD1846" s="401"/>
      <c r="TZE1846" s="401"/>
      <c r="TZF1846" s="401"/>
      <c r="TZG1846" s="401"/>
      <c r="TZH1846" s="401"/>
      <c r="TZI1846" s="401"/>
      <c r="TZJ1846" s="401"/>
      <c r="TZK1846" s="401"/>
      <c r="TZL1846" s="401"/>
      <c r="TZM1846" s="401"/>
      <c r="TZN1846" s="401"/>
      <c r="TZO1846" s="401"/>
      <c r="TZP1846" s="401"/>
      <c r="TZQ1846" s="401"/>
      <c r="TZR1846" s="401"/>
      <c r="TZS1846" s="401"/>
      <c r="TZT1846" s="401"/>
      <c r="TZU1846" s="401"/>
      <c r="TZV1846" s="401"/>
      <c r="TZW1846" s="401"/>
      <c r="TZX1846" s="401"/>
      <c r="TZY1846" s="401"/>
      <c r="TZZ1846" s="401"/>
      <c r="UAA1846" s="401"/>
      <c r="UAB1846" s="401"/>
      <c r="UAC1846" s="401"/>
      <c r="UAD1846" s="401"/>
      <c r="UAE1846" s="401"/>
      <c r="UAF1846" s="401"/>
      <c r="UAG1846" s="401"/>
      <c r="UAH1846" s="401"/>
      <c r="UAI1846" s="401"/>
      <c r="UAJ1846" s="401"/>
      <c r="UAK1846" s="401"/>
      <c r="UAL1846" s="401"/>
      <c r="UAM1846" s="401"/>
      <c r="UAN1846" s="401"/>
      <c r="UAO1846" s="401"/>
      <c r="UAP1846" s="401"/>
      <c r="UAQ1846" s="401"/>
      <c r="UAR1846" s="401"/>
      <c r="UAS1846" s="401"/>
      <c r="UAT1846" s="401"/>
      <c r="UAU1846" s="401"/>
      <c r="UAV1846" s="401"/>
      <c r="UAW1846" s="401"/>
      <c r="UAX1846" s="401"/>
      <c r="UAY1846" s="401"/>
      <c r="UAZ1846" s="401"/>
      <c r="UBA1846" s="401"/>
      <c r="UBB1846" s="401"/>
      <c r="UBC1846" s="401"/>
      <c r="UBD1846" s="401"/>
      <c r="UBE1846" s="401"/>
      <c r="UBF1846" s="401"/>
      <c r="UBG1846" s="401"/>
      <c r="UBH1846" s="401"/>
      <c r="UBI1846" s="401"/>
      <c r="UBJ1846" s="401"/>
      <c r="UBK1846" s="401"/>
      <c r="UBL1846" s="401"/>
      <c r="UBM1846" s="401"/>
      <c r="UBN1846" s="401"/>
      <c r="UBO1846" s="401"/>
      <c r="UBP1846" s="401"/>
      <c r="UBQ1846" s="401"/>
      <c r="UBR1846" s="401"/>
      <c r="UBS1846" s="401"/>
      <c r="UBT1846" s="401"/>
      <c r="UBU1846" s="401"/>
      <c r="UBV1846" s="401"/>
      <c r="UBW1846" s="401"/>
      <c r="UBX1846" s="401"/>
      <c r="UBY1846" s="401"/>
      <c r="UBZ1846" s="401"/>
      <c r="UCA1846" s="401"/>
      <c r="UCB1846" s="401"/>
      <c r="UCC1846" s="401"/>
      <c r="UCD1846" s="401"/>
      <c r="UCE1846" s="401"/>
      <c r="UCF1846" s="401"/>
      <c r="UCG1846" s="401"/>
      <c r="UCH1846" s="401"/>
      <c r="UCI1846" s="401"/>
      <c r="UCJ1846" s="401"/>
      <c r="UCK1846" s="401"/>
      <c r="UCL1846" s="401"/>
      <c r="UCM1846" s="401"/>
      <c r="UCN1846" s="401"/>
      <c r="UCO1846" s="401"/>
      <c r="UCP1846" s="401"/>
      <c r="UCQ1846" s="401"/>
      <c r="UCR1846" s="401"/>
      <c r="UCS1846" s="401"/>
      <c r="UCT1846" s="401"/>
      <c r="UCU1846" s="401"/>
      <c r="UCV1846" s="401"/>
      <c r="UCW1846" s="401"/>
      <c r="UCX1846" s="401"/>
      <c r="UCY1846" s="401"/>
      <c r="UCZ1846" s="401"/>
      <c r="UDA1846" s="401"/>
      <c r="UDB1846" s="401"/>
      <c r="UDC1846" s="401"/>
      <c r="UDD1846" s="401"/>
      <c r="UDE1846" s="401"/>
      <c r="UDF1846" s="401"/>
      <c r="UDG1846" s="401"/>
      <c r="UDH1846" s="401"/>
      <c r="UDI1846" s="401"/>
      <c r="UDJ1846" s="401"/>
      <c r="UDK1846" s="401"/>
      <c r="UDL1846" s="401"/>
      <c r="UDM1846" s="401"/>
      <c r="UDN1846" s="401"/>
      <c r="UDO1846" s="401"/>
      <c r="UDP1846" s="401"/>
      <c r="UDQ1846" s="401"/>
      <c r="UDR1846" s="401"/>
      <c r="UDS1846" s="401"/>
      <c r="UDT1846" s="401"/>
      <c r="UDU1846" s="401"/>
      <c r="UDV1846" s="401"/>
      <c r="UDW1846" s="401"/>
      <c r="UDX1846" s="401"/>
      <c r="UDY1846" s="401"/>
      <c r="UDZ1846" s="401"/>
      <c r="UEA1846" s="401"/>
      <c r="UEB1846" s="401"/>
      <c r="UEC1846" s="401"/>
      <c r="UED1846" s="401"/>
      <c r="UEE1846" s="401"/>
      <c r="UEF1846" s="401"/>
      <c r="UEG1846" s="401"/>
      <c r="UEH1846" s="401"/>
      <c r="UEI1846" s="401"/>
      <c r="UEJ1846" s="401"/>
      <c r="UEK1846" s="401"/>
      <c r="UEL1846" s="401"/>
      <c r="UEM1846" s="401"/>
      <c r="UEN1846" s="401"/>
      <c r="UEO1846" s="401"/>
      <c r="UEP1846" s="401"/>
      <c r="UEQ1846" s="401"/>
      <c r="UER1846" s="401"/>
      <c r="UES1846" s="401"/>
      <c r="UET1846" s="401"/>
      <c r="UEU1846" s="401"/>
      <c r="UEV1846" s="401"/>
      <c r="UEW1846" s="401"/>
      <c r="UEX1846" s="401"/>
      <c r="UEY1846" s="401"/>
      <c r="UEZ1846" s="401"/>
      <c r="UFA1846" s="401"/>
      <c r="UFB1846" s="401"/>
      <c r="UFC1846" s="401"/>
      <c r="UFD1846" s="401"/>
      <c r="UFE1846" s="401"/>
      <c r="UFF1846" s="401"/>
      <c r="UFG1846" s="401"/>
      <c r="UFH1846" s="401"/>
      <c r="UFI1846" s="401"/>
      <c r="UFJ1846" s="401"/>
      <c r="UFK1846" s="401"/>
      <c r="UFL1846" s="401"/>
      <c r="UFM1846" s="401"/>
      <c r="UFN1846" s="401"/>
      <c r="UFO1846" s="401"/>
      <c r="UFP1846" s="401"/>
      <c r="UFQ1846" s="401"/>
      <c r="UFR1846" s="401"/>
      <c r="UFS1846" s="401"/>
      <c r="UFT1846" s="401"/>
      <c r="UFU1846" s="401"/>
      <c r="UFV1846" s="401"/>
      <c r="UFW1846" s="401"/>
      <c r="UFX1846" s="401"/>
      <c r="UFY1846" s="401"/>
      <c r="UFZ1846" s="401"/>
      <c r="UGA1846" s="401"/>
      <c r="UGB1846" s="401"/>
      <c r="UGC1846" s="401"/>
      <c r="UGD1846" s="401"/>
      <c r="UGE1846" s="401"/>
      <c r="UGF1846" s="401"/>
      <c r="UGG1846" s="401"/>
      <c r="UGH1846" s="401"/>
      <c r="UGI1846" s="401"/>
      <c r="UGJ1846" s="401"/>
      <c r="UGK1846" s="401"/>
      <c r="UGL1846" s="401"/>
      <c r="UGM1846" s="401"/>
      <c r="UGN1846" s="401"/>
      <c r="UGO1846" s="401"/>
      <c r="UGP1846" s="401"/>
      <c r="UGQ1846" s="401"/>
      <c r="UGR1846" s="401"/>
      <c r="UGS1846" s="401"/>
      <c r="UGT1846" s="401"/>
      <c r="UGU1846" s="401"/>
      <c r="UGV1846" s="401"/>
      <c r="UGW1846" s="401"/>
      <c r="UGX1846" s="401"/>
      <c r="UGY1846" s="401"/>
      <c r="UGZ1846" s="401"/>
      <c r="UHA1846" s="401"/>
      <c r="UHB1846" s="401"/>
      <c r="UHC1846" s="401"/>
      <c r="UHD1846" s="401"/>
      <c r="UHE1846" s="401"/>
      <c r="UHF1846" s="401"/>
      <c r="UHG1846" s="401"/>
      <c r="UHH1846" s="401"/>
      <c r="UHI1846" s="401"/>
      <c r="UHJ1846" s="401"/>
      <c r="UHK1846" s="401"/>
      <c r="UHL1846" s="401"/>
      <c r="UHM1846" s="401"/>
      <c r="UHN1846" s="401"/>
      <c r="UHO1846" s="401"/>
      <c r="UHP1846" s="401"/>
      <c r="UHQ1846" s="401"/>
      <c r="UHR1846" s="401"/>
      <c r="UHS1846" s="401"/>
      <c r="UHT1846" s="401"/>
      <c r="UHU1846" s="401"/>
      <c r="UHV1846" s="401"/>
      <c r="UHW1846" s="401"/>
      <c r="UHX1846" s="401"/>
      <c r="UHY1846" s="401"/>
      <c r="UHZ1846" s="401"/>
      <c r="UIA1846" s="401"/>
      <c r="UIB1846" s="401"/>
      <c r="UIC1846" s="401"/>
      <c r="UID1846" s="401"/>
      <c r="UIE1846" s="401"/>
      <c r="UIF1846" s="401"/>
      <c r="UIG1846" s="401"/>
      <c r="UIH1846" s="401"/>
      <c r="UII1846" s="401"/>
      <c r="UIJ1846" s="401"/>
      <c r="UIK1846" s="401"/>
      <c r="UIL1846" s="401"/>
      <c r="UIM1846" s="401"/>
      <c r="UIN1846" s="401"/>
      <c r="UIO1846" s="401"/>
      <c r="UIP1846" s="401"/>
      <c r="UIQ1846" s="401"/>
      <c r="UIR1846" s="401"/>
      <c r="UIS1846" s="401"/>
      <c r="UIT1846" s="401"/>
      <c r="UIU1846" s="401"/>
      <c r="UIV1846" s="401"/>
      <c r="UIW1846" s="401"/>
      <c r="UIX1846" s="401"/>
      <c r="UIY1846" s="401"/>
      <c r="UIZ1846" s="401"/>
      <c r="UJA1846" s="401"/>
      <c r="UJB1846" s="401"/>
      <c r="UJC1846" s="401"/>
      <c r="UJD1846" s="401"/>
      <c r="UJE1846" s="401"/>
      <c r="UJF1846" s="401"/>
      <c r="UJG1846" s="401"/>
      <c r="UJH1846" s="401"/>
      <c r="UJI1846" s="401"/>
      <c r="UJJ1846" s="401"/>
      <c r="UJK1846" s="401"/>
      <c r="UJL1846" s="401"/>
      <c r="UJM1846" s="401"/>
      <c r="UJN1846" s="401"/>
      <c r="UJO1846" s="401"/>
      <c r="UJP1846" s="401"/>
      <c r="UJQ1846" s="401"/>
      <c r="UJR1846" s="401"/>
      <c r="UJS1846" s="401"/>
      <c r="UJT1846" s="401"/>
      <c r="UJU1846" s="401"/>
      <c r="UJV1846" s="401"/>
      <c r="UJW1846" s="401"/>
      <c r="UJX1846" s="401"/>
      <c r="UJY1846" s="401"/>
      <c r="UJZ1846" s="401"/>
      <c r="UKA1846" s="401"/>
      <c r="UKB1846" s="401"/>
      <c r="UKC1846" s="401"/>
      <c r="UKD1846" s="401"/>
      <c r="UKE1846" s="401"/>
      <c r="UKF1846" s="401"/>
      <c r="UKG1846" s="401"/>
      <c r="UKH1846" s="401"/>
      <c r="UKI1846" s="401"/>
      <c r="UKJ1846" s="401"/>
      <c r="UKK1846" s="401"/>
      <c r="UKL1846" s="401"/>
      <c r="UKM1846" s="401"/>
      <c r="UKN1846" s="401"/>
      <c r="UKO1846" s="401"/>
      <c r="UKP1846" s="401"/>
      <c r="UKQ1846" s="401"/>
      <c r="UKR1846" s="401"/>
      <c r="UKS1846" s="401"/>
      <c r="UKT1846" s="401"/>
      <c r="UKU1846" s="401"/>
      <c r="UKV1846" s="401"/>
      <c r="UKW1846" s="401"/>
      <c r="UKX1846" s="401"/>
      <c r="UKY1846" s="401"/>
      <c r="UKZ1846" s="401"/>
      <c r="ULA1846" s="401"/>
      <c r="ULB1846" s="401"/>
      <c r="ULC1846" s="401"/>
      <c r="ULD1846" s="401"/>
      <c r="ULE1846" s="401"/>
      <c r="ULF1846" s="401"/>
      <c r="ULG1846" s="401"/>
      <c r="ULH1846" s="401"/>
      <c r="ULI1846" s="401"/>
      <c r="ULJ1846" s="401"/>
      <c r="ULK1846" s="401"/>
      <c r="ULL1846" s="401"/>
      <c r="ULM1846" s="401"/>
      <c r="ULN1846" s="401"/>
      <c r="ULO1846" s="401"/>
      <c r="ULP1846" s="401"/>
      <c r="ULQ1846" s="401"/>
      <c r="ULR1846" s="401"/>
      <c r="ULS1846" s="401"/>
      <c r="ULT1846" s="401"/>
      <c r="ULU1846" s="401"/>
      <c r="ULV1846" s="401"/>
      <c r="ULW1846" s="401"/>
      <c r="ULX1846" s="401"/>
      <c r="ULY1846" s="401"/>
      <c r="ULZ1846" s="401"/>
      <c r="UMA1846" s="401"/>
      <c r="UMB1846" s="401"/>
      <c r="UMC1846" s="401"/>
      <c r="UMD1846" s="401"/>
      <c r="UME1846" s="401"/>
      <c r="UMF1846" s="401"/>
      <c r="UMG1846" s="401"/>
      <c r="UMH1846" s="401"/>
      <c r="UMI1846" s="401"/>
      <c r="UMJ1846" s="401"/>
      <c r="UMK1846" s="401"/>
      <c r="UML1846" s="401"/>
      <c r="UMM1846" s="401"/>
      <c r="UMN1846" s="401"/>
      <c r="UMO1846" s="401"/>
      <c r="UMP1846" s="401"/>
      <c r="UMQ1846" s="401"/>
      <c r="UMR1846" s="401"/>
      <c r="UMS1846" s="401"/>
      <c r="UMT1846" s="401"/>
      <c r="UMU1846" s="401"/>
      <c r="UMV1846" s="401"/>
      <c r="UMW1846" s="401"/>
      <c r="UMX1846" s="401"/>
      <c r="UMY1846" s="401"/>
      <c r="UMZ1846" s="401"/>
      <c r="UNA1846" s="401"/>
      <c r="UNB1846" s="401"/>
      <c r="UNC1846" s="401"/>
      <c r="UND1846" s="401"/>
      <c r="UNE1846" s="401"/>
      <c r="UNF1846" s="401"/>
      <c r="UNG1846" s="401"/>
      <c r="UNH1846" s="401"/>
      <c r="UNI1846" s="401"/>
      <c r="UNJ1846" s="401"/>
      <c r="UNK1846" s="401"/>
      <c r="UNL1846" s="401"/>
      <c r="UNM1846" s="401"/>
      <c r="UNN1846" s="401"/>
      <c r="UNO1846" s="401"/>
      <c r="UNP1846" s="401"/>
      <c r="UNQ1846" s="401"/>
      <c r="UNR1846" s="401"/>
      <c r="UNS1846" s="401"/>
      <c r="UNT1846" s="401"/>
      <c r="UNU1846" s="401"/>
      <c r="UNV1846" s="401"/>
      <c r="UNW1846" s="401"/>
      <c r="UNX1846" s="401"/>
      <c r="UNY1846" s="401"/>
      <c r="UNZ1846" s="401"/>
      <c r="UOA1846" s="401"/>
      <c r="UOB1846" s="401"/>
      <c r="UOC1846" s="401"/>
      <c r="UOD1846" s="401"/>
      <c r="UOE1846" s="401"/>
      <c r="UOF1846" s="401"/>
      <c r="UOG1846" s="401"/>
      <c r="UOH1846" s="401"/>
      <c r="UOI1846" s="401"/>
      <c r="UOJ1846" s="401"/>
      <c r="UOK1846" s="401"/>
      <c r="UOL1846" s="401"/>
      <c r="UOM1846" s="401"/>
      <c r="UON1846" s="401"/>
      <c r="UOO1846" s="401"/>
      <c r="UOP1846" s="401"/>
      <c r="UOQ1846" s="401"/>
      <c r="UOR1846" s="401"/>
      <c r="UOS1846" s="401"/>
      <c r="UOT1846" s="401"/>
      <c r="UOU1846" s="401"/>
      <c r="UOV1846" s="401"/>
      <c r="UOW1846" s="401"/>
      <c r="UOX1846" s="401"/>
      <c r="UOY1846" s="401"/>
      <c r="UOZ1846" s="401"/>
      <c r="UPA1846" s="401"/>
      <c r="UPB1846" s="401"/>
      <c r="UPC1846" s="401"/>
      <c r="UPD1846" s="401"/>
      <c r="UPE1846" s="401"/>
      <c r="UPF1846" s="401"/>
      <c r="UPG1846" s="401"/>
      <c r="UPH1846" s="401"/>
      <c r="UPI1846" s="401"/>
      <c r="UPJ1846" s="401"/>
      <c r="UPK1846" s="401"/>
      <c r="UPL1846" s="401"/>
      <c r="UPM1846" s="401"/>
      <c r="UPN1846" s="401"/>
      <c r="UPO1846" s="401"/>
      <c r="UPP1846" s="401"/>
      <c r="UPQ1846" s="401"/>
      <c r="UPR1846" s="401"/>
      <c r="UPS1846" s="401"/>
      <c r="UPT1846" s="401"/>
      <c r="UPU1846" s="401"/>
      <c r="UPV1846" s="401"/>
      <c r="UPW1846" s="401"/>
      <c r="UPX1846" s="401"/>
      <c r="UPY1846" s="401"/>
      <c r="UPZ1846" s="401"/>
      <c r="UQA1846" s="401"/>
      <c r="UQB1846" s="401"/>
      <c r="UQC1846" s="401"/>
      <c r="UQD1846" s="401"/>
      <c r="UQE1846" s="401"/>
      <c r="UQF1846" s="401"/>
      <c r="UQG1846" s="401"/>
      <c r="UQH1846" s="401"/>
      <c r="UQI1846" s="401"/>
      <c r="UQJ1846" s="401"/>
      <c r="UQK1846" s="401"/>
      <c r="UQL1846" s="401"/>
      <c r="UQM1846" s="401"/>
      <c r="UQN1846" s="401"/>
      <c r="UQO1846" s="401"/>
      <c r="UQP1846" s="401"/>
      <c r="UQQ1846" s="401"/>
      <c r="UQR1846" s="401"/>
      <c r="UQS1846" s="401"/>
      <c r="UQT1846" s="401"/>
      <c r="UQU1846" s="401"/>
      <c r="UQV1846" s="401"/>
      <c r="UQW1846" s="401"/>
      <c r="UQX1846" s="401"/>
      <c r="UQY1846" s="401"/>
      <c r="UQZ1846" s="401"/>
      <c r="URA1846" s="401"/>
      <c r="URB1846" s="401"/>
      <c r="URC1846" s="401"/>
      <c r="URD1846" s="401"/>
      <c r="URE1846" s="401"/>
      <c r="URF1846" s="401"/>
      <c r="URG1846" s="401"/>
      <c r="URH1846" s="401"/>
      <c r="URI1846" s="401"/>
      <c r="URJ1846" s="401"/>
      <c r="URK1846" s="401"/>
      <c r="URL1846" s="401"/>
      <c r="URM1846" s="401"/>
      <c r="URN1846" s="401"/>
      <c r="URO1846" s="401"/>
      <c r="URP1846" s="401"/>
      <c r="URQ1846" s="401"/>
      <c r="URR1846" s="401"/>
      <c r="URS1846" s="401"/>
      <c r="URT1846" s="401"/>
      <c r="URU1846" s="401"/>
      <c r="URV1846" s="401"/>
      <c r="URW1846" s="401"/>
      <c r="URX1846" s="401"/>
      <c r="URY1846" s="401"/>
      <c r="URZ1846" s="401"/>
      <c r="USA1846" s="401"/>
      <c r="USB1846" s="401"/>
      <c r="USC1846" s="401"/>
      <c r="USD1846" s="401"/>
      <c r="USE1846" s="401"/>
      <c r="USF1846" s="401"/>
      <c r="USG1846" s="401"/>
      <c r="USH1846" s="401"/>
      <c r="USI1846" s="401"/>
      <c r="USJ1846" s="401"/>
      <c r="USK1846" s="401"/>
      <c r="USL1846" s="401"/>
      <c r="USM1846" s="401"/>
      <c r="USN1846" s="401"/>
      <c r="USO1846" s="401"/>
      <c r="USP1846" s="401"/>
      <c r="USQ1846" s="401"/>
      <c r="USR1846" s="401"/>
      <c r="USS1846" s="401"/>
      <c r="UST1846" s="401"/>
      <c r="USU1846" s="401"/>
      <c r="USV1846" s="401"/>
      <c r="USW1846" s="401"/>
      <c r="USX1846" s="401"/>
      <c r="USY1846" s="401"/>
      <c r="USZ1846" s="401"/>
      <c r="UTA1846" s="401"/>
      <c r="UTB1846" s="401"/>
      <c r="UTC1846" s="401"/>
      <c r="UTD1846" s="401"/>
      <c r="UTE1846" s="401"/>
      <c r="UTF1846" s="401"/>
      <c r="UTG1846" s="401"/>
      <c r="UTH1846" s="401"/>
      <c r="UTI1846" s="401"/>
      <c r="UTJ1846" s="401"/>
      <c r="UTK1846" s="401"/>
      <c r="UTL1846" s="401"/>
      <c r="UTM1846" s="401"/>
      <c r="UTN1846" s="401"/>
      <c r="UTO1846" s="401"/>
      <c r="UTP1846" s="401"/>
      <c r="UTQ1846" s="401"/>
      <c r="UTR1846" s="401"/>
      <c r="UTS1846" s="401"/>
      <c r="UTT1846" s="401"/>
      <c r="UTU1846" s="401"/>
      <c r="UTV1846" s="401"/>
      <c r="UTW1846" s="401"/>
      <c r="UTX1846" s="401"/>
      <c r="UTY1846" s="401"/>
      <c r="UTZ1846" s="401"/>
      <c r="UUA1846" s="401"/>
      <c r="UUB1846" s="401"/>
      <c r="UUC1846" s="401"/>
      <c r="UUD1846" s="401"/>
      <c r="UUE1846" s="401"/>
      <c r="UUF1846" s="401"/>
      <c r="UUG1846" s="401"/>
      <c r="UUH1846" s="401"/>
      <c r="UUI1846" s="401"/>
      <c r="UUJ1846" s="401"/>
      <c r="UUK1846" s="401"/>
      <c r="UUL1846" s="401"/>
      <c r="UUM1846" s="401"/>
      <c r="UUN1846" s="401"/>
      <c r="UUO1846" s="401"/>
      <c r="UUP1846" s="401"/>
      <c r="UUQ1846" s="401"/>
      <c r="UUR1846" s="401"/>
      <c r="UUS1846" s="401"/>
      <c r="UUT1846" s="401"/>
      <c r="UUU1846" s="401"/>
      <c r="UUV1846" s="401"/>
      <c r="UUW1846" s="401"/>
      <c r="UUX1846" s="401"/>
      <c r="UUY1846" s="401"/>
      <c r="UUZ1846" s="401"/>
      <c r="UVA1846" s="401"/>
      <c r="UVB1846" s="401"/>
      <c r="UVC1846" s="401"/>
      <c r="UVD1846" s="401"/>
      <c r="UVE1846" s="401"/>
      <c r="UVF1846" s="401"/>
      <c r="UVG1846" s="401"/>
      <c r="UVH1846" s="401"/>
      <c r="UVI1846" s="401"/>
      <c r="UVJ1846" s="401"/>
      <c r="UVK1846" s="401"/>
      <c r="UVL1846" s="401"/>
      <c r="UVM1846" s="401"/>
      <c r="UVN1846" s="401"/>
      <c r="UVO1846" s="401"/>
      <c r="UVP1846" s="401"/>
      <c r="UVQ1846" s="401"/>
      <c r="UVR1846" s="401"/>
      <c r="UVS1846" s="401"/>
      <c r="UVT1846" s="401"/>
      <c r="UVU1846" s="401"/>
      <c r="UVV1846" s="401"/>
      <c r="UVW1846" s="401"/>
      <c r="UVX1846" s="401"/>
      <c r="UVY1846" s="401"/>
      <c r="UVZ1846" s="401"/>
      <c r="UWA1846" s="401"/>
      <c r="UWB1846" s="401"/>
      <c r="UWC1846" s="401"/>
      <c r="UWD1846" s="401"/>
      <c r="UWE1846" s="401"/>
      <c r="UWF1846" s="401"/>
      <c r="UWG1846" s="401"/>
      <c r="UWH1846" s="401"/>
      <c r="UWI1846" s="401"/>
      <c r="UWJ1846" s="401"/>
      <c r="UWK1846" s="401"/>
      <c r="UWL1846" s="401"/>
      <c r="UWM1846" s="401"/>
      <c r="UWN1846" s="401"/>
      <c r="UWO1846" s="401"/>
      <c r="UWP1846" s="401"/>
      <c r="UWQ1846" s="401"/>
      <c r="UWR1846" s="401"/>
      <c r="UWS1846" s="401"/>
      <c r="UWT1846" s="401"/>
      <c r="UWU1846" s="401"/>
      <c r="UWV1846" s="401"/>
      <c r="UWW1846" s="401"/>
      <c r="UWX1846" s="401"/>
      <c r="UWY1846" s="401"/>
      <c r="UWZ1846" s="401"/>
      <c r="UXA1846" s="401"/>
      <c r="UXB1846" s="401"/>
      <c r="UXC1846" s="401"/>
      <c r="UXD1846" s="401"/>
      <c r="UXE1846" s="401"/>
      <c r="UXF1846" s="401"/>
      <c r="UXG1846" s="401"/>
      <c r="UXH1846" s="401"/>
      <c r="UXI1846" s="401"/>
      <c r="UXJ1846" s="401"/>
      <c r="UXK1846" s="401"/>
      <c r="UXL1846" s="401"/>
      <c r="UXM1846" s="401"/>
      <c r="UXN1846" s="401"/>
      <c r="UXO1846" s="401"/>
      <c r="UXP1846" s="401"/>
      <c r="UXQ1846" s="401"/>
      <c r="UXR1846" s="401"/>
      <c r="UXS1846" s="401"/>
      <c r="UXT1846" s="401"/>
      <c r="UXU1846" s="401"/>
      <c r="UXV1846" s="401"/>
      <c r="UXW1846" s="401"/>
      <c r="UXX1846" s="401"/>
      <c r="UXY1846" s="401"/>
      <c r="UXZ1846" s="401"/>
      <c r="UYA1846" s="401"/>
      <c r="UYB1846" s="401"/>
      <c r="UYC1846" s="401"/>
      <c r="UYD1846" s="401"/>
      <c r="UYE1846" s="401"/>
      <c r="UYF1846" s="401"/>
      <c r="UYG1846" s="401"/>
      <c r="UYH1846" s="401"/>
      <c r="UYI1846" s="401"/>
      <c r="UYJ1846" s="401"/>
      <c r="UYK1846" s="401"/>
      <c r="UYL1846" s="401"/>
      <c r="UYM1846" s="401"/>
      <c r="UYN1846" s="401"/>
      <c r="UYO1846" s="401"/>
      <c r="UYP1846" s="401"/>
      <c r="UYQ1846" s="401"/>
      <c r="UYR1846" s="401"/>
      <c r="UYS1846" s="401"/>
      <c r="UYT1846" s="401"/>
      <c r="UYU1846" s="401"/>
      <c r="UYV1846" s="401"/>
      <c r="UYW1846" s="401"/>
      <c r="UYX1846" s="401"/>
      <c r="UYY1846" s="401"/>
      <c r="UYZ1846" s="401"/>
      <c r="UZA1846" s="401"/>
      <c r="UZB1846" s="401"/>
      <c r="UZC1846" s="401"/>
      <c r="UZD1846" s="401"/>
      <c r="UZE1846" s="401"/>
      <c r="UZF1846" s="401"/>
      <c r="UZG1846" s="401"/>
      <c r="UZH1846" s="401"/>
      <c r="UZI1846" s="401"/>
      <c r="UZJ1846" s="401"/>
      <c r="UZK1846" s="401"/>
      <c r="UZL1846" s="401"/>
      <c r="UZM1846" s="401"/>
      <c r="UZN1846" s="401"/>
      <c r="UZO1846" s="401"/>
      <c r="UZP1846" s="401"/>
      <c r="UZQ1846" s="401"/>
      <c r="UZR1846" s="401"/>
      <c r="UZS1846" s="401"/>
      <c r="UZT1846" s="401"/>
      <c r="UZU1846" s="401"/>
      <c r="UZV1846" s="401"/>
      <c r="UZW1846" s="401"/>
      <c r="UZX1846" s="401"/>
      <c r="UZY1846" s="401"/>
      <c r="UZZ1846" s="401"/>
      <c r="VAA1846" s="401"/>
      <c r="VAB1846" s="401"/>
      <c r="VAC1846" s="401"/>
      <c r="VAD1846" s="401"/>
      <c r="VAE1846" s="401"/>
      <c r="VAF1846" s="401"/>
      <c r="VAG1846" s="401"/>
      <c r="VAH1846" s="401"/>
      <c r="VAI1846" s="401"/>
      <c r="VAJ1846" s="401"/>
      <c r="VAK1846" s="401"/>
      <c r="VAL1846" s="401"/>
      <c r="VAM1846" s="401"/>
      <c r="VAN1846" s="401"/>
      <c r="VAO1846" s="401"/>
      <c r="VAP1846" s="401"/>
      <c r="VAQ1846" s="401"/>
      <c r="VAR1846" s="401"/>
      <c r="VAS1846" s="401"/>
      <c r="VAT1846" s="401"/>
      <c r="VAU1846" s="401"/>
      <c r="VAV1846" s="401"/>
      <c r="VAW1846" s="401"/>
      <c r="VAX1846" s="401"/>
      <c r="VAY1846" s="401"/>
      <c r="VAZ1846" s="401"/>
      <c r="VBA1846" s="401"/>
      <c r="VBB1846" s="401"/>
      <c r="VBC1846" s="401"/>
      <c r="VBD1846" s="401"/>
      <c r="VBE1846" s="401"/>
      <c r="VBF1846" s="401"/>
      <c r="VBG1846" s="401"/>
      <c r="VBH1846" s="401"/>
      <c r="VBI1846" s="401"/>
      <c r="VBJ1846" s="401"/>
      <c r="VBK1846" s="401"/>
      <c r="VBL1846" s="401"/>
      <c r="VBM1846" s="401"/>
      <c r="VBN1846" s="401"/>
      <c r="VBO1846" s="401"/>
      <c r="VBP1846" s="401"/>
      <c r="VBQ1846" s="401"/>
      <c r="VBR1846" s="401"/>
      <c r="VBS1846" s="401"/>
      <c r="VBT1846" s="401"/>
      <c r="VBU1846" s="401"/>
      <c r="VBV1846" s="401"/>
      <c r="VBW1846" s="401"/>
      <c r="VBX1846" s="401"/>
      <c r="VBY1846" s="401"/>
      <c r="VBZ1846" s="401"/>
      <c r="VCA1846" s="401"/>
      <c r="VCB1846" s="401"/>
      <c r="VCC1846" s="401"/>
      <c r="VCD1846" s="401"/>
      <c r="VCE1846" s="401"/>
      <c r="VCF1846" s="401"/>
      <c r="VCG1846" s="401"/>
      <c r="VCH1846" s="401"/>
      <c r="VCI1846" s="401"/>
      <c r="VCJ1846" s="401"/>
      <c r="VCK1846" s="401"/>
      <c r="VCL1846" s="401"/>
      <c r="VCM1846" s="401"/>
      <c r="VCN1846" s="401"/>
      <c r="VCO1846" s="401"/>
      <c r="VCP1846" s="401"/>
      <c r="VCQ1846" s="401"/>
      <c r="VCR1846" s="401"/>
      <c r="VCS1846" s="401"/>
      <c r="VCT1846" s="401"/>
      <c r="VCU1846" s="401"/>
      <c r="VCV1846" s="401"/>
      <c r="VCW1846" s="401"/>
      <c r="VCX1846" s="401"/>
      <c r="VCY1846" s="401"/>
      <c r="VCZ1846" s="401"/>
      <c r="VDA1846" s="401"/>
      <c r="VDB1846" s="401"/>
      <c r="VDC1846" s="401"/>
      <c r="VDD1846" s="401"/>
      <c r="VDE1846" s="401"/>
      <c r="VDF1846" s="401"/>
      <c r="VDG1846" s="401"/>
      <c r="VDH1846" s="401"/>
      <c r="VDI1846" s="401"/>
      <c r="VDJ1846" s="401"/>
      <c r="VDK1846" s="401"/>
      <c r="VDL1846" s="401"/>
      <c r="VDM1846" s="401"/>
      <c r="VDN1846" s="401"/>
      <c r="VDO1846" s="401"/>
      <c r="VDP1846" s="401"/>
      <c r="VDQ1846" s="401"/>
      <c r="VDR1846" s="401"/>
      <c r="VDS1846" s="401"/>
      <c r="VDT1846" s="401"/>
      <c r="VDU1846" s="401"/>
      <c r="VDV1846" s="401"/>
      <c r="VDW1846" s="401"/>
      <c r="VDX1846" s="401"/>
      <c r="VDY1846" s="401"/>
      <c r="VDZ1846" s="401"/>
      <c r="VEA1846" s="401"/>
      <c r="VEB1846" s="401"/>
      <c r="VEC1846" s="401"/>
      <c r="VED1846" s="401"/>
      <c r="VEE1846" s="401"/>
      <c r="VEF1846" s="401"/>
      <c r="VEG1846" s="401"/>
      <c r="VEH1846" s="401"/>
      <c r="VEI1846" s="401"/>
      <c r="VEJ1846" s="401"/>
      <c r="VEK1846" s="401"/>
      <c r="VEL1846" s="401"/>
      <c r="VEM1846" s="401"/>
      <c r="VEN1846" s="401"/>
      <c r="VEO1846" s="401"/>
      <c r="VEP1846" s="401"/>
      <c r="VEQ1846" s="401"/>
      <c r="VER1846" s="401"/>
      <c r="VES1846" s="401"/>
      <c r="VET1846" s="401"/>
      <c r="VEU1846" s="401"/>
      <c r="VEV1846" s="401"/>
      <c r="VEW1846" s="401"/>
      <c r="VEX1846" s="401"/>
      <c r="VEY1846" s="401"/>
      <c r="VEZ1846" s="401"/>
      <c r="VFA1846" s="401"/>
      <c r="VFB1846" s="401"/>
      <c r="VFC1846" s="401"/>
      <c r="VFD1846" s="401"/>
      <c r="VFE1846" s="401"/>
      <c r="VFF1846" s="401"/>
      <c r="VFG1846" s="401"/>
      <c r="VFH1846" s="401"/>
      <c r="VFI1846" s="401"/>
      <c r="VFJ1846" s="401"/>
      <c r="VFK1846" s="401"/>
      <c r="VFL1846" s="401"/>
      <c r="VFM1846" s="401"/>
      <c r="VFN1846" s="401"/>
      <c r="VFO1846" s="401"/>
      <c r="VFP1846" s="401"/>
      <c r="VFQ1846" s="401"/>
      <c r="VFR1846" s="401"/>
      <c r="VFS1846" s="401"/>
      <c r="VFT1846" s="401"/>
      <c r="VFU1846" s="401"/>
      <c r="VFV1846" s="401"/>
      <c r="VFW1846" s="401"/>
      <c r="VFX1846" s="401"/>
      <c r="VFY1846" s="401"/>
      <c r="VFZ1846" s="401"/>
      <c r="VGA1846" s="401"/>
      <c r="VGB1846" s="401"/>
      <c r="VGC1846" s="401"/>
      <c r="VGD1846" s="401"/>
      <c r="VGE1846" s="401"/>
      <c r="VGF1846" s="401"/>
      <c r="VGG1846" s="401"/>
      <c r="VGH1846" s="401"/>
      <c r="VGI1846" s="401"/>
      <c r="VGJ1846" s="401"/>
      <c r="VGK1846" s="401"/>
      <c r="VGL1846" s="401"/>
      <c r="VGM1846" s="401"/>
      <c r="VGN1846" s="401"/>
      <c r="VGO1846" s="401"/>
      <c r="VGP1846" s="401"/>
      <c r="VGQ1846" s="401"/>
      <c r="VGR1846" s="401"/>
      <c r="VGS1846" s="401"/>
      <c r="VGT1846" s="401"/>
      <c r="VGU1846" s="401"/>
      <c r="VGV1846" s="401"/>
      <c r="VGW1846" s="401"/>
      <c r="VGX1846" s="401"/>
      <c r="VGY1846" s="401"/>
      <c r="VGZ1846" s="401"/>
      <c r="VHA1846" s="401"/>
      <c r="VHB1846" s="401"/>
      <c r="VHC1846" s="401"/>
      <c r="VHD1846" s="401"/>
      <c r="VHE1846" s="401"/>
      <c r="VHF1846" s="401"/>
      <c r="VHG1846" s="401"/>
      <c r="VHH1846" s="401"/>
      <c r="VHI1846" s="401"/>
      <c r="VHJ1846" s="401"/>
      <c r="VHK1846" s="401"/>
      <c r="VHL1846" s="401"/>
      <c r="VHM1846" s="401"/>
      <c r="VHN1846" s="401"/>
      <c r="VHO1846" s="401"/>
      <c r="VHP1846" s="401"/>
      <c r="VHQ1846" s="401"/>
      <c r="VHR1846" s="401"/>
      <c r="VHS1846" s="401"/>
      <c r="VHT1846" s="401"/>
      <c r="VHU1846" s="401"/>
      <c r="VHV1846" s="401"/>
      <c r="VHW1846" s="401"/>
      <c r="VHX1846" s="401"/>
      <c r="VHY1846" s="401"/>
      <c r="VHZ1846" s="401"/>
      <c r="VIA1846" s="401"/>
      <c r="VIB1846" s="401"/>
      <c r="VIC1846" s="401"/>
      <c r="VID1846" s="401"/>
      <c r="VIE1846" s="401"/>
      <c r="VIF1846" s="401"/>
      <c r="VIG1846" s="401"/>
      <c r="VIH1846" s="401"/>
      <c r="VII1846" s="401"/>
      <c r="VIJ1846" s="401"/>
      <c r="VIK1846" s="401"/>
      <c r="VIL1846" s="401"/>
      <c r="VIM1846" s="401"/>
      <c r="VIN1846" s="401"/>
      <c r="VIO1846" s="401"/>
      <c r="VIP1846" s="401"/>
      <c r="VIQ1846" s="401"/>
      <c r="VIR1846" s="401"/>
      <c r="VIS1846" s="401"/>
      <c r="VIT1846" s="401"/>
      <c r="VIU1846" s="401"/>
      <c r="VIV1846" s="401"/>
      <c r="VIW1846" s="401"/>
      <c r="VIX1846" s="401"/>
      <c r="VIY1846" s="401"/>
      <c r="VIZ1846" s="401"/>
      <c r="VJA1846" s="401"/>
      <c r="VJB1846" s="401"/>
      <c r="VJC1846" s="401"/>
      <c r="VJD1846" s="401"/>
      <c r="VJE1846" s="401"/>
      <c r="VJF1846" s="401"/>
      <c r="VJG1846" s="401"/>
      <c r="VJH1846" s="401"/>
      <c r="VJI1846" s="401"/>
      <c r="VJJ1846" s="401"/>
      <c r="VJK1846" s="401"/>
      <c r="VJL1846" s="401"/>
      <c r="VJM1846" s="401"/>
      <c r="VJN1846" s="401"/>
      <c r="VJO1846" s="401"/>
      <c r="VJP1846" s="401"/>
      <c r="VJQ1846" s="401"/>
      <c r="VJR1846" s="401"/>
      <c r="VJS1846" s="401"/>
      <c r="VJT1846" s="401"/>
      <c r="VJU1846" s="401"/>
      <c r="VJV1846" s="401"/>
      <c r="VJW1846" s="401"/>
      <c r="VJX1846" s="401"/>
      <c r="VJY1846" s="401"/>
      <c r="VJZ1846" s="401"/>
      <c r="VKA1846" s="401"/>
      <c r="VKB1846" s="401"/>
      <c r="VKC1846" s="401"/>
      <c r="VKD1846" s="401"/>
      <c r="VKE1846" s="401"/>
      <c r="VKF1846" s="401"/>
      <c r="VKG1846" s="401"/>
      <c r="VKH1846" s="401"/>
      <c r="VKI1846" s="401"/>
      <c r="VKJ1846" s="401"/>
      <c r="VKK1846" s="401"/>
      <c r="VKL1846" s="401"/>
      <c r="VKM1846" s="401"/>
      <c r="VKN1846" s="401"/>
      <c r="VKO1846" s="401"/>
      <c r="VKP1846" s="401"/>
      <c r="VKQ1846" s="401"/>
      <c r="VKR1846" s="401"/>
      <c r="VKS1846" s="401"/>
      <c r="VKT1846" s="401"/>
      <c r="VKU1846" s="401"/>
      <c r="VKV1846" s="401"/>
      <c r="VKW1846" s="401"/>
      <c r="VKX1846" s="401"/>
      <c r="VKY1846" s="401"/>
      <c r="VKZ1846" s="401"/>
      <c r="VLA1846" s="401"/>
      <c r="VLB1846" s="401"/>
      <c r="VLC1846" s="401"/>
      <c r="VLD1846" s="401"/>
      <c r="VLE1846" s="401"/>
      <c r="VLF1846" s="401"/>
      <c r="VLG1846" s="401"/>
      <c r="VLH1846" s="401"/>
      <c r="VLI1846" s="401"/>
      <c r="VLJ1846" s="401"/>
      <c r="VLK1846" s="401"/>
      <c r="VLL1846" s="401"/>
      <c r="VLM1846" s="401"/>
      <c r="VLN1846" s="401"/>
      <c r="VLO1846" s="401"/>
      <c r="VLP1846" s="401"/>
      <c r="VLQ1846" s="401"/>
      <c r="VLR1846" s="401"/>
      <c r="VLS1846" s="401"/>
      <c r="VLT1846" s="401"/>
      <c r="VLU1846" s="401"/>
      <c r="VLV1846" s="401"/>
      <c r="VLW1846" s="401"/>
      <c r="VLX1846" s="401"/>
      <c r="VLY1846" s="401"/>
      <c r="VLZ1846" s="401"/>
      <c r="VMA1846" s="401"/>
      <c r="VMB1846" s="401"/>
      <c r="VMC1846" s="401"/>
      <c r="VMD1846" s="401"/>
      <c r="VME1846" s="401"/>
      <c r="VMF1846" s="401"/>
      <c r="VMG1846" s="401"/>
      <c r="VMH1846" s="401"/>
      <c r="VMI1846" s="401"/>
      <c r="VMJ1846" s="401"/>
      <c r="VMK1846" s="401"/>
      <c r="VML1846" s="401"/>
      <c r="VMM1846" s="401"/>
      <c r="VMN1846" s="401"/>
      <c r="VMO1846" s="401"/>
      <c r="VMP1846" s="401"/>
      <c r="VMQ1846" s="401"/>
      <c r="VMR1846" s="401"/>
      <c r="VMS1846" s="401"/>
      <c r="VMT1846" s="401"/>
      <c r="VMU1846" s="401"/>
      <c r="VMV1846" s="401"/>
      <c r="VMW1846" s="401"/>
      <c r="VMX1846" s="401"/>
      <c r="VMY1846" s="401"/>
      <c r="VMZ1846" s="401"/>
      <c r="VNA1846" s="401"/>
      <c r="VNB1846" s="401"/>
      <c r="VNC1846" s="401"/>
      <c r="VND1846" s="401"/>
      <c r="VNE1846" s="401"/>
      <c r="VNF1846" s="401"/>
      <c r="VNG1846" s="401"/>
      <c r="VNH1846" s="401"/>
      <c r="VNI1846" s="401"/>
      <c r="VNJ1846" s="401"/>
      <c r="VNK1846" s="401"/>
      <c r="VNL1846" s="401"/>
      <c r="VNM1846" s="401"/>
      <c r="VNN1846" s="401"/>
      <c r="VNO1846" s="401"/>
      <c r="VNP1846" s="401"/>
      <c r="VNQ1846" s="401"/>
      <c r="VNR1846" s="401"/>
      <c r="VNS1846" s="401"/>
      <c r="VNT1846" s="401"/>
      <c r="VNU1846" s="401"/>
      <c r="VNV1846" s="401"/>
      <c r="VNW1846" s="401"/>
      <c r="VNX1846" s="401"/>
      <c r="VNY1846" s="401"/>
      <c r="VNZ1846" s="401"/>
      <c r="VOA1846" s="401"/>
      <c r="VOB1846" s="401"/>
      <c r="VOC1846" s="401"/>
      <c r="VOD1846" s="401"/>
      <c r="VOE1846" s="401"/>
      <c r="VOF1846" s="401"/>
      <c r="VOG1846" s="401"/>
      <c r="VOH1846" s="401"/>
      <c r="VOI1846" s="401"/>
      <c r="VOJ1846" s="401"/>
      <c r="VOK1846" s="401"/>
      <c r="VOL1846" s="401"/>
      <c r="VOM1846" s="401"/>
      <c r="VON1846" s="401"/>
      <c r="VOO1846" s="401"/>
      <c r="VOP1846" s="401"/>
      <c r="VOQ1846" s="401"/>
      <c r="VOR1846" s="401"/>
      <c r="VOS1846" s="401"/>
      <c r="VOT1846" s="401"/>
      <c r="VOU1846" s="401"/>
      <c r="VOV1846" s="401"/>
      <c r="VOW1846" s="401"/>
      <c r="VOX1846" s="401"/>
      <c r="VOY1846" s="401"/>
      <c r="VOZ1846" s="401"/>
      <c r="VPA1846" s="401"/>
      <c r="VPB1846" s="401"/>
      <c r="VPC1846" s="401"/>
      <c r="VPD1846" s="401"/>
      <c r="VPE1846" s="401"/>
      <c r="VPF1846" s="401"/>
      <c r="VPG1846" s="401"/>
      <c r="VPH1846" s="401"/>
      <c r="VPI1846" s="401"/>
      <c r="VPJ1846" s="401"/>
      <c r="VPK1846" s="401"/>
      <c r="VPL1846" s="401"/>
      <c r="VPM1846" s="401"/>
      <c r="VPN1846" s="401"/>
      <c r="VPO1846" s="401"/>
      <c r="VPP1846" s="401"/>
      <c r="VPQ1846" s="401"/>
      <c r="VPR1846" s="401"/>
      <c r="VPS1846" s="401"/>
      <c r="VPT1846" s="401"/>
      <c r="VPU1846" s="401"/>
      <c r="VPV1846" s="401"/>
      <c r="VPW1846" s="401"/>
      <c r="VPX1846" s="401"/>
      <c r="VPY1846" s="401"/>
      <c r="VPZ1846" s="401"/>
      <c r="VQA1846" s="401"/>
      <c r="VQB1846" s="401"/>
      <c r="VQC1846" s="401"/>
      <c r="VQD1846" s="401"/>
      <c r="VQE1846" s="401"/>
      <c r="VQF1846" s="401"/>
      <c r="VQG1846" s="401"/>
      <c r="VQH1846" s="401"/>
      <c r="VQI1846" s="401"/>
      <c r="VQJ1846" s="401"/>
      <c r="VQK1846" s="401"/>
      <c r="VQL1846" s="401"/>
      <c r="VQM1846" s="401"/>
      <c r="VQN1846" s="401"/>
      <c r="VQO1846" s="401"/>
      <c r="VQP1846" s="401"/>
      <c r="VQQ1846" s="401"/>
      <c r="VQR1846" s="401"/>
      <c r="VQS1846" s="401"/>
      <c r="VQT1846" s="401"/>
      <c r="VQU1846" s="401"/>
      <c r="VQV1846" s="401"/>
      <c r="VQW1846" s="401"/>
      <c r="VQX1846" s="401"/>
      <c r="VQY1846" s="401"/>
      <c r="VQZ1846" s="401"/>
      <c r="VRA1846" s="401"/>
      <c r="VRB1846" s="401"/>
      <c r="VRC1846" s="401"/>
      <c r="VRD1846" s="401"/>
      <c r="VRE1846" s="401"/>
      <c r="VRF1846" s="401"/>
      <c r="VRG1846" s="401"/>
      <c r="VRH1846" s="401"/>
      <c r="VRI1846" s="401"/>
      <c r="VRJ1846" s="401"/>
      <c r="VRK1846" s="401"/>
      <c r="VRL1846" s="401"/>
      <c r="VRM1846" s="401"/>
      <c r="VRN1846" s="401"/>
      <c r="VRO1846" s="401"/>
      <c r="VRP1846" s="401"/>
      <c r="VRQ1846" s="401"/>
      <c r="VRR1846" s="401"/>
      <c r="VRS1846" s="401"/>
      <c r="VRT1846" s="401"/>
      <c r="VRU1846" s="401"/>
      <c r="VRV1846" s="401"/>
      <c r="VRW1846" s="401"/>
      <c r="VRX1846" s="401"/>
      <c r="VRY1846" s="401"/>
      <c r="VRZ1846" s="401"/>
      <c r="VSA1846" s="401"/>
      <c r="VSB1846" s="401"/>
      <c r="VSC1846" s="401"/>
      <c r="VSD1846" s="401"/>
      <c r="VSE1846" s="401"/>
      <c r="VSF1846" s="401"/>
      <c r="VSG1846" s="401"/>
      <c r="VSH1846" s="401"/>
      <c r="VSI1846" s="401"/>
      <c r="VSJ1846" s="401"/>
      <c r="VSK1846" s="401"/>
      <c r="VSL1846" s="401"/>
      <c r="VSM1846" s="401"/>
      <c r="VSN1846" s="401"/>
      <c r="VSO1846" s="401"/>
      <c r="VSP1846" s="401"/>
      <c r="VSQ1846" s="401"/>
      <c r="VSR1846" s="401"/>
      <c r="VSS1846" s="401"/>
      <c r="VST1846" s="401"/>
      <c r="VSU1846" s="401"/>
      <c r="VSV1846" s="401"/>
      <c r="VSW1846" s="401"/>
      <c r="VSX1846" s="401"/>
      <c r="VSY1846" s="401"/>
      <c r="VSZ1846" s="401"/>
      <c r="VTA1846" s="401"/>
      <c r="VTB1846" s="401"/>
      <c r="VTC1846" s="401"/>
      <c r="VTD1846" s="401"/>
      <c r="VTE1846" s="401"/>
      <c r="VTF1846" s="401"/>
      <c r="VTG1846" s="401"/>
      <c r="VTH1846" s="401"/>
      <c r="VTI1846" s="401"/>
      <c r="VTJ1846" s="401"/>
      <c r="VTK1846" s="401"/>
      <c r="VTL1846" s="401"/>
      <c r="VTM1846" s="401"/>
      <c r="VTN1846" s="401"/>
      <c r="VTO1846" s="401"/>
      <c r="VTP1846" s="401"/>
      <c r="VTQ1846" s="401"/>
      <c r="VTR1846" s="401"/>
      <c r="VTS1846" s="401"/>
      <c r="VTT1846" s="401"/>
      <c r="VTU1846" s="401"/>
      <c r="VTV1846" s="401"/>
      <c r="VTW1846" s="401"/>
      <c r="VTX1846" s="401"/>
      <c r="VTY1846" s="401"/>
      <c r="VTZ1846" s="401"/>
      <c r="VUA1846" s="401"/>
      <c r="VUB1846" s="401"/>
      <c r="VUC1846" s="401"/>
      <c r="VUD1846" s="401"/>
      <c r="VUE1846" s="401"/>
      <c r="VUF1846" s="401"/>
      <c r="VUG1846" s="401"/>
      <c r="VUH1846" s="401"/>
      <c r="VUI1846" s="401"/>
      <c r="VUJ1846" s="401"/>
      <c r="VUK1846" s="401"/>
      <c r="VUL1846" s="401"/>
      <c r="VUM1846" s="401"/>
      <c r="VUN1846" s="401"/>
      <c r="VUO1846" s="401"/>
      <c r="VUP1846" s="401"/>
      <c r="VUQ1846" s="401"/>
      <c r="VUR1846" s="401"/>
      <c r="VUS1846" s="401"/>
      <c r="VUT1846" s="401"/>
      <c r="VUU1846" s="401"/>
      <c r="VUV1846" s="401"/>
      <c r="VUW1846" s="401"/>
      <c r="VUX1846" s="401"/>
      <c r="VUY1846" s="401"/>
      <c r="VUZ1846" s="401"/>
      <c r="VVA1846" s="401"/>
      <c r="VVB1846" s="401"/>
      <c r="VVC1846" s="401"/>
      <c r="VVD1846" s="401"/>
      <c r="VVE1846" s="401"/>
      <c r="VVF1846" s="401"/>
      <c r="VVG1846" s="401"/>
      <c r="VVH1846" s="401"/>
      <c r="VVI1846" s="401"/>
      <c r="VVJ1846" s="401"/>
      <c r="VVK1846" s="401"/>
      <c r="VVL1846" s="401"/>
      <c r="VVM1846" s="401"/>
      <c r="VVN1846" s="401"/>
      <c r="VVO1846" s="401"/>
      <c r="VVP1846" s="401"/>
      <c r="VVQ1846" s="401"/>
      <c r="VVR1846" s="401"/>
      <c r="VVS1846" s="401"/>
      <c r="VVT1846" s="401"/>
      <c r="VVU1846" s="401"/>
      <c r="VVV1846" s="401"/>
      <c r="VVW1846" s="401"/>
      <c r="VVX1846" s="401"/>
      <c r="VVY1846" s="401"/>
      <c r="VVZ1846" s="401"/>
      <c r="VWA1846" s="401"/>
      <c r="VWB1846" s="401"/>
      <c r="VWC1846" s="401"/>
      <c r="VWD1846" s="401"/>
      <c r="VWE1846" s="401"/>
      <c r="VWF1846" s="401"/>
      <c r="VWG1846" s="401"/>
      <c r="VWH1846" s="401"/>
      <c r="VWI1846" s="401"/>
      <c r="VWJ1846" s="401"/>
      <c r="VWK1846" s="401"/>
      <c r="VWL1846" s="401"/>
      <c r="VWM1846" s="401"/>
      <c r="VWN1846" s="401"/>
      <c r="VWO1846" s="401"/>
      <c r="VWP1846" s="401"/>
      <c r="VWQ1846" s="401"/>
      <c r="VWR1846" s="401"/>
      <c r="VWS1846" s="401"/>
      <c r="VWT1846" s="401"/>
      <c r="VWU1846" s="401"/>
      <c r="VWV1846" s="401"/>
      <c r="VWW1846" s="401"/>
      <c r="VWX1846" s="401"/>
      <c r="VWY1846" s="401"/>
      <c r="VWZ1846" s="401"/>
      <c r="VXA1846" s="401"/>
      <c r="VXB1846" s="401"/>
      <c r="VXC1846" s="401"/>
      <c r="VXD1846" s="401"/>
      <c r="VXE1846" s="401"/>
      <c r="VXF1846" s="401"/>
      <c r="VXG1846" s="401"/>
      <c r="VXH1846" s="401"/>
      <c r="VXI1846" s="401"/>
      <c r="VXJ1846" s="401"/>
      <c r="VXK1846" s="401"/>
      <c r="VXL1846" s="401"/>
      <c r="VXM1846" s="401"/>
      <c r="VXN1846" s="401"/>
      <c r="VXO1846" s="401"/>
      <c r="VXP1846" s="401"/>
      <c r="VXQ1846" s="401"/>
      <c r="VXR1846" s="401"/>
      <c r="VXS1846" s="401"/>
      <c r="VXT1846" s="401"/>
      <c r="VXU1846" s="401"/>
      <c r="VXV1846" s="401"/>
      <c r="VXW1846" s="401"/>
      <c r="VXX1846" s="401"/>
      <c r="VXY1846" s="401"/>
      <c r="VXZ1846" s="401"/>
      <c r="VYA1846" s="401"/>
      <c r="VYB1846" s="401"/>
      <c r="VYC1846" s="401"/>
      <c r="VYD1846" s="401"/>
      <c r="VYE1846" s="401"/>
      <c r="VYF1846" s="401"/>
      <c r="VYG1846" s="401"/>
      <c r="VYH1846" s="401"/>
      <c r="VYI1846" s="401"/>
      <c r="VYJ1846" s="401"/>
      <c r="VYK1846" s="401"/>
      <c r="VYL1846" s="401"/>
      <c r="VYM1846" s="401"/>
      <c r="VYN1846" s="401"/>
      <c r="VYO1846" s="401"/>
      <c r="VYP1846" s="401"/>
      <c r="VYQ1846" s="401"/>
      <c r="VYR1846" s="401"/>
      <c r="VYS1846" s="401"/>
      <c r="VYT1846" s="401"/>
      <c r="VYU1846" s="401"/>
      <c r="VYV1846" s="401"/>
      <c r="VYW1846" s="401"/>
      <c r="VYX1846" s="401"/>
      <c r="VYY1846" s="401"/>
      <c r="VYZ1846" s="401"/>
      <c r="VZA1846" s="401"/>
      <c r="VZB1846" s="401"/>
      <c r="VZC1846" s="401"/>
      <c r="VZD1846" s="401"/>
      <c r="VZE1846" s="401"/>
      <c r="VZF1846" s="401"/>
      <c r="VZG1846" s="401"/>
      <c r="VZH1846" s="401"/>
      <c r="VZI1846" s="401"/>
      <c r="VZJ1846" s="401"/>
      <c r="VZK1846" s="401"/>
      <c r="VZL1846" s="401"/>
      <c r="VZM1846" s="401"/>
      <c r="VZN1846" s="401"/>
      <c r="VZO1846" s="401"/>
      <c r="VZP1846" s="401"/>
      <c r="VZQ1846" s="401"/>
      <c r="VZR1846" s="401"/>
      <c r="VZS1846" s="401"/>
      <c r="VZT1846" s="401"/>
      <c r="VZU1846" s="401"/>
      <c r="VZV1846" s="401"/>
      <c r="VZW1846" s="401"/>
      <c r="VZX1846" s="401"/>
      <c r="VZY1846" s="401"/>
      <c r="VZZ1846" s="401"/>
      <c r="WAA1846" s="401"/>
      <c r="WAB1846" s="401"/>
      <c r="WAC1846" s="401"/>
      <c r="WAD1846" s="401"/>
      <c r="WAE1846" s="401"/>
      <c r="WAF1846" s="401"/>
      <c r="WAG1846" s="401"/>
      <c r="WAH1846" s="401"/>
      <c r="WAI1846" s="401"/>
      <c r="WAJ1846" s="401"/>
      <c r="WAK1846" s="401"/>
      <c r="WAL1846" s="401"/>
      <c r="WAM1846" s="401"/>
      <c r="WAN1846" s="401"/>
      <c r="WAO1846" s="401"/>
      <c r="WAP1846" s="401"/>
      <c r="WAQ1846" s="401"/>
      <c r="WAR1846" s="401"/>
      <c r="WAS1846" s="401"/>
      <c r="WAT1846" s="401"/>
      <c r="WAU1846" s="401"/>
      <c r="WAV1846" s="401"/>
      <c r="WAW1846" s="401"/>
      <c r="WAX1846" s="401"/>
      <c r="WAY1846" s="401"/>
      <c r="WAZ1846" s="401"/>
      <c r="WBA1846" s="401"/>
      <c r="WBB1846" s="401"/>
      <c r="WBC1846" s="401"/>
      <c r="WBD1846" s="401"/>
      <c r="WBE1846" s="401"/>
      <c r="WBF1846" s="401"/>
      <c r="WBG1846" s="401"/>
      <c r="WBH1846" s="401"/>
      <c r="WBI1846" s="401"/>
      <c r="WBJ1846" s="401"/>
      <c r="WBK1846" s="401"/>
      <c r="WBL1846" s="401"/>
      <c r="WBM1846" s="401"/>
      <c r="WBN1846" s="401"/>
      <c r="WBO1846" s="401"/>
      <c r="WBP1846" s="401"/>
      <c r="WBQ1846" s="401"/>
      <c r="WBR1846" s="401"/>
      <c r="WBS1846" s="401"/>
      <c r="WBT1846" s="401"/>
      <c r="WBU1846" s="401"/>
      <c r="WBV1846" s="401"/>
      <c r="WBW1846" s="401"/>
      <c r="WBX1846" s="401"/>
      <c r="WBY1846" s="401"/>
      <c r="WBZ1846" s="401"/>
      <c r="WCA1846" s="401"/>
      <c r="WCB1846" s="401"/>
      <c r="WCC1846" s="401"/>
      <c r="WCD1846" s="401"/>
      <c r="WCE1846" s="401"/>
      <c r="WCF1846" s="401"/>
      <c r="WCG1846" s="401"/>
      <c r="WCH1846" s="401"/>
      <c r="WCI1846" s="401"/>
      <c r="WCJ1846" s="401"/>
      <c r="WCK1846" s="401"/>
      <c r="WCL1846" s="401"/>
      <c r="WCM1846" s="401"/>
      <c r="WCN1846" s="401"/>
      <c r="WCO1846" s="401"/>
      <c r="WCP1846" s="401"/>
      <c r="WCQ1846" s="401"/>
      <c r="WCR1846" s="401"/>
      <c r="WCS1846" s="401"/>
      <c r="WCT1846" s="401"/>
      <c r="WCU1846" s="401"/>
      <c r="WCV1846" s="401"/>
      <c r="WCW1846" s="401"/>
      <c r="WCX1846" s="401"/>
      <c r="WCY1846" s="401"/>
      <c r="WCZ1846" s="401"/>
      <c r="WDA1846" s="401"/>
      <c r="WDB1846" s="401"/>
      <c r="WDC1846" s="401"/>
      <c r="WDD1846" s="401"/>
      <c r="WDE1846" s="401"/>
      <c r="WDF1846" s="401"/>
      <c r="WDG1846" s="401"/>
      <c r="WDH1846" s="401"/>
      <c r="WDI1846" s="401"/>
      <c r="WDJ1846" s="401"/>
      <c r="WDK1846" s="401"/>
      <c r="WDL1846" s="401"/>
      <c r="WDM1846" s="401"/>
      <c r="WDN1846" s="401"/>
      <c r="WDO1846" s="401"/>
      <c r="WDP1846" s="401"/>
      <c r="WDQ1846" s="401"/>
      <c r="WDR1846" s="401"/>
      <c r="WDS1846" s="401"/>
      <c r="WDT1846" s="401"/>
      <c r="WDU1846" s="401"/>
      <c r="WDV1846" s="401"/>
      <c r="WDW1846" s="401"/>
      <c r="WDX1846" s="401"/>
      <c r="WDY1846" s="401"/>
      <c r="WDZ1846" s="401"/>
      <c r="WEA1846" s="401"/>
      <c r="WEB1846" s="401"/>
      <c r="WEC1846" s="401"/>
      <c r="WED1846" s="401"/>
      <c r="WEE1846" s="401"/>
      <c r="WEF1846" s="401"/>
      <c r="WEG1846" s="401"/>
      <c r="WEH1846" s="401"/>
      <c r="WEI1846" s="401"/>
      <c r="WEJ1846" s="401"/>
      <c r="WEK1846" s="401"/>
      <c r="WEL1846" s="401"/>
      <c r="WEM1846" s="401"/>
      <c r="WEN1846" s="401"/>
      <c r="WEO1846" s="401"/>
      <c r="WEP1846" s="401"/>
      <c r="WEQ1846" s="401"/>
      <c r="WER1846" s="401"/>
      <c r="WES1846" s="401"/>
      <c r="WET1846" s="401"/>
      <c r="WEU1846" s="401"/>
      <c r="WEV1846" s="401"/>
      <c r="WEW1846" s="401"/>
      <c r="WEX1846" s="401"/>
      <c r="WEY1846" s="401"/>
      <c r="WEZ1846" s="401"/>
      <c r="WFA1846" s="401"/>
      <c r="WFB1846" s="401"/>
      <c r="WFC1846" s="401"/>
      <c r="WFD1846" s="401"/>
      <c r="WFE1846" s="401"/>
      <c r="WFF1846" s="401"/>
      <c r="WFG1846" s="401"/>
      <c r="WFH1846" s="401"/>
      <c r="WFI1846" s="401"/>
      <c r="WFJ1846" s="401"/>
      <c r="WFK1846" s="401"/>
      <c r="WFL1846" s="401"/>
      <c r="WFM1846" s="401"/>
      <c r="WFN1846" s="401"/>
      <c r="WFO1846" s="401"/>
      <c r="WFP1846" s="401"/>
      <c r="WFQ1846" s="401"/>
      <c r="WFR1846" s="401"/>
      <c r="WFS1846" s="401"/>
      <c r="WFT1846" s="401"/>
      <c r="WFU1846" s="401"/>
      <c r="WFV1846" s="401"/>
      <c r="WFW1846" s="401"/>
      <c r="WFX1846" s="401"/>
      <c r="WFY1846" s="401"/>
      <c r="WFZ1846" s="401"/>
      <c r="WGA1846" s="401"/>
      <c r="WGB1846" s="401"/>
      <c r="WGC1846" s="401"/>
      <c r="WGD1846" s="401"/>
      <c r="WGE1846" s="401"/>
      <c r="WGF1846" s="401"/>
      <c r="WGG1846" s="401"/>
      <c r="WGH1846" s="401"/>
      <c r="WGI1846" s="401"/>
      <c r="WGJ1846" s="401"/>
      <c r="WGK1846" s="401"/>
      <c r="WGL1846" s="401"/>
      <c r="WGM1846" s="401"/>
      <c r="WGN1846" s="401"/>
      <c r="WGO1846" s="401"/>
      <c r="WGP1846" s="401"/>
      <c r="WGQ1846" s="401"/>
      <c r="WGR1846" s="401"/>
      <c r="WGS1846" s="401"/>
      <c r="WGT1846" s="401"/>
      <c r="WGU1846" s="401"/>
      <c r="WGV1846" s="401"/>
      <c r="WGW1846" s="401"/>
      <c r="WGX1846" s="401"/>
      <c r="WGY1846" s="401"/>
      <c r="WGZ1846" s="401"/>
      <c r="WHA1846" s="401"/>
      <c r="WHB1846" s="401"/>
      <c r="WHC1846" s="401"/>
      <c r="WHD1846" s="401"/>
      <c r="WHE1846" s="401"/>
      <c r="WHF1846" s="401"/>
      <c r="WHG1846" s="401"/>
      <c r="WHH1846" s="401"/>
      <c r="WHI1846" s="401"/>
      <c r="WHJ1846" s="401"/>
      <c r="WHK1846" s="401"/>
      <c r="WHL1846" s="401"/>
      <c r="WHM1846" s="401"/>
      <c r="WHN1846" s="401"/>
      <c r="WHO1846" s="401"/>
      <c r="WHP1846" s="401"/>
      <c r="WHQ1846" s="401"/>
      <c r="WHR1846" s="401"/>
      <c r="WHS1846" s="401"/>
      <c r="WHT1846" s="401"/>
      <c r="WHU1846" s="401"/>
      <c r="WHV1846" s="401"/>
      <c r="WHW1846" s="401"/>
      <c r="WHX1846" s="401"/>
      <c r="WHY1846" s="401"/>
      <c r="WHZ1846" s="401"/>
      <c r="WIA1846" s="401"/>
      <c r="WIB1846" s="401"/>
      <c r="WIC1846" s="401"/>
      <c r="WID1846" s="401"/>
      <c r="WIE1846" s="401"/>
      <c r="WIF1846" s="401"/>
      <c r="WIG1846" s="401"/>
      <c r="WIH1846" s="401"/>
      <c r="WII1846" s="401"/>
      <c r="WIJ1846" s="401"/>
      <c r="WIK1846" s="401"/>
      <c r="WIL1846" s="401"/>
      <c r="WIM1846" s="401"/>
      <c r="WIN1846" s="401"/>
      <c r="WIO1846" s="401"/>
      <c r="WIP1846" s="401"/>
      <c r="WIQ1846" s="401"/>
      <c r="WIR1846" s="401"/>
      <c r="WIS1846" s="401"/>
      <c r="WIT1846" s="401"/>
      <c r="WIU1846" s="401"/>
      <c r="WIV1846" s="401"/>
      <c r="WIW1846" s="401"/>
      <c r="WIX1846" s="401"/>
      <c r="WIY1846" s="401"/>
      <c r="WIZ1846" s="401"/>
      <c r="WJA1846" s="401"/>
      <c r="WJB1846" s="401"/>
      <c r="WJC1846" s="401"/>
      <c r="WJD1846" s="401"/>
      <c r="WJE1846" s="401"/>
      <c r="WJF1846" s="401"/>
      <c r="WJG1846" s="401"/>
      <c r="WJH1846" s="401"/>
      <c r="WJI1846" s="401"/>
      <c r="WJJ1846" s="401"/>
      <c r="WJK1846" s="401"/>
      <c r="WJL1846" s="401"/>
      <c r="WJM1846" s="401"/>
      <c r="WJN1846" s="401"/>
      <c r="WJO1846" s="401"/>
      <c r="WJP1846" s="401"/>
      <c r="WJQ1846" s="401"/>
      <c r="WJR1846" s="401"/>
      <c r="WJS1846" s="401"/>
      <c r="WJT1846" s="401"/>
      <c r="WJU1846" s="401"/>
      <c r="WJV1846" s="401"/>
      <c r="WJW1846" s="401"/>
      <c r="WJX1846" s="401"/>
      <c r="WJY1846" s="401"/>
      <c r="WJZ1846" s="401"/>
      <c r="WKA1846" s="401"/>
      <c r="WKB1846" s="401"/>
      <c r="WKC1846" s="401"/>
      <c r="WKD1846" s="401"/>
      <c r="WKE1846" s="401"/>
      <c r="WKF1846" s="401"/>
      <c r="WKG1846" s="401"/>
      <c r="WKH1846" s="401"/>
      <c r="WKI1846" s="401"/>
      <c r="WKJ1846" s="401"/>
      <c r="WKK1846" s="401"/>
      <c r="WKL1846" s="401"/>
      <c r="WKM1846" s="401"/>
      <c r="WKN1846" s="401"/>
      <c r="WKO1846" s="401"/>
      <c r="WKP1846" s="401"/>
      <c r="WKQ1846" s="401"/>
      <c r="WKR1846" s="401"/>
      <c r="WKS1846" s="401"/>
      <c r="WKT1846" s="401"/>
      <c r="WKU1846" s="401"/>
      <c r="WKV1846" s="401"/>
      <c r="WKW1846" s="401"/>
      <c r="WKX1846" s="401"/>
      <c r="WKY1846" s="401"/>
      <c r="WKZ1846" s="401"/>
      <c r="WLA1846" s="401"/>
      <c r="WLB1846" s="401"/>
      <c r="WLC1846" s="401"/>
      <c r="WLD1846" s="401"/>
      <c r="WLE1846" s="401"/>
      <c r="WLF1846" s="401"/>
      <c r="WLG1846" s="401"/>
      <c r="WLH1846" s="401"/>
      <c r="WLI1846" s="401"/>
      <c r="WLJ1846" s="401"/>
      <c r="WLK1846" s="401"/>
      <c r="WLL1846" s="401"/>
      <c r="WLM1846" s="401"/>
      <c r="WLN1846" s="401"/>
      <c r="WLO1846" s="401"/>
      <c r="WLP1846" s="401"/>
      <c r="WLQ1846" s="401"/>
      <c r="WLR1846" s="401"/>
      <c r="WLS1846" s="401"/>
      <c r="WLT1846" s="401"/>
      <c r="WLU1846" s="401"/>
      <c r="WLV1846" s="401"/>
      <c r="WLW1846" s="401"/>
      <c r="WLX1846" s="401"/>
      <c r="WLY1846" s="401"/>
      <c r="WLZ1846" s="401"/>
      <c r="WMA1846" s="401"/>
      <c r="WMB1846" s="401"/>
      <c r="WMC1846" s="401"/>
      <c r="WMD1846" s="401"/>
      <c r="WME1846" s="401"/>
      <c r="WMF1846" s="401"/>
      <c r="WMG1846" s="401"/>
      <c r="WMH1846" s="401"/>
      <c r="WMI1846" s="401"/>
      <c r="WMJ1846" s="401"/>
      <c r="WMK1846" s="401"/>
      <c r="WML1846" s="401"/>
      <c r="WMM1846" s="401"/>
      <c r="WMN1846" s="401"/>
      <c r="WMO1846" s="401"/>
      <c r="WMP1846" s="401"/>
      <c r="WMQ1846" s="401"/>
      <c r="WMR1846" s="401"/>
      <c r="WMS1846" s="401"/>
      <c r="WMT1846" s="401"/>
      <c r="WMU1846" s="401"/>
      <c r="WMV1846" s="401"/>
      <c r="WMW1846" s="401"/>
      <c r="WMX1846" s="401"/>
      <c r="WMY1846" s="401"/>
      <c r="WMZ1846" s="401"/>
      <c r="WNA1846" s="401"/>
      <c r="WNB1846" s="401"/>
      <c r="WNC1846" s="401"/>
      <c r="WND1846" s="401"/>
      <c r="WNE1846" s="401"/>
      <c r="WNF1846" s="401"/>
      <c r="WNG1846" s="401"/>
      <c r="WNH1846" s="401"/>
      <c r="WNI1846" s="401"/>
      <c r="WNJ1846" s="401"/>
      <c r="WNK1846" s="401"/>
      <c r="WNL1846" s="401"/>
      <c r="WNM1846" s="401"/>
      <c r="WNN1846" s="401"/>
      <c r="WNO1846" s="401"/>
      <c r="WNP1846" s="401"/>
      <c r="WNQ1846" s="401"/>
      <c r="WNR1846" s="401"/>
      <c r="WNS1846" s="401"/>
      <c r="WNT1846" s="401"/>
      <c r="WNU1846" s="401"/>
      <c r="WNV1846" s="401"/>
      <c r="WNW1846" s="401"/>
      <c r="WNX1846" s="401"/>
      <c r="WNY1846" s="401"/>
      <c r="WNZ1846" s="401"/>
      <c r="WOA1846" s="401"/>
      <c r="WOB1846" s="401"/>
      <c r="WOC1846" s="401"/>
      <c r="WOD1846" s="401"/>
      <c r="WOE1846" s="401"/>
      <c r="WOF1846" s="401"/>
      <c r="WOG1846" s="401"/>
      <c r="WOH1846" s="401"/>
      <c r="WOI1846" s="401"/>
      <c r="WOJ1846" s="401"/>
      <c r="WOK1846" s="401"/>
      <c r="WOL1846" s="401"/>
      <c r="WOM1846" s="401"/>
      <c r="WON1846" s="401"/>
      <c r="WOO1846" s="401"/>
      <c r="WOP1846" s="401"/>
      <c r="WOQ1846" s="401"/>
      <c r="WOR1846" s="401"/>
      <c r="WOS1846" s="401"/>
      <c r="WOT1846" s="401"/>
      <c r="WOU1846" s="401"/>
      <c r="WOV1846" s="401"/>
      <c r="WOW1846" s="401"/>
      <c r="WOX1846" s="401"/>
      <c r="WOY1846" s="401"/>
      <c r="WOZ1846" s="401"/>
      <c r="WPA1846" s="401"/>
      <c r="WPB1846" s="401"/>
      <c r="WPC1846" s="401"/>
      <c r="WPD1846" s="401"/>
      <c r="WPE1846" s="401"/>
      <c r="WPF1846" s="401"/>
      <c r="WPG1846" s="401"/>
      <c r="WPH1846" s="401"/>
      <c r="WPI1846" s="401"/>
      <c r="WPJ1846" s="401"/>
      <c r="WPK1846" s="401"/>
      <c r="WPL1846" s="401"/>
      <c r="WPM1846" s="401"/>
      <c r="WPN1846" s="401"/>
      <c r="WPO1846" s="401"/>
      <c r="WPP1846" s="401"/>
      <c r="WPQ1846" s="401"/>
      <c r="WPR1846" s="401"/>
      <c r="WPS1846" s="401"/>
      <c r="WPT1846" s="401"/>
      <c r="WPU1846" s="401"/>
      <c r="WPV1846" s="401"/>
      <c r="WPW1846" s="401"/>
      <c r="WPX1846" s="401"/>
      <c r="WPY1846" s="401"/>
      <c r="WPZ1846" s="401"/>
      <c r="WQA1846" s="401"/>
      <c r="WQB1846" s="401"/>
      <c r="WQC1846" s="401"/>
      <c r="WQD1846" s="401"/>
      <c r="WQE1846" s="401"/>
      <c r="WQF1846" s="401"/>
      <c r="WQG1846" s="401"/>
      <c r="WQH1846" s="401"/>
      <c r="WQI1846" s="401"/>
      <c r="WQJ1846" s="401"/>
      <c r="WQK1846" s="401"/>
      <c r="WQL1846" s="401"/>
      <c r="WQM1846" s="401"/>
      <c r="WQN1846" s="401"/>
      <c r="WQO1846" s="401"/>
      <c r="WQP1846" s="401"/>
      <c r="WQQ1846" s="401"/>
      <c r="WQR1846" s="401"/>
      <c r="WQS1846" s="401"/>
      <c r="WQT1846" s="401"/>
      <c r="WQU1846" s="401"/>
      <c r="WQV1846" s="401"/>
      <c r="WQW1846" s="401"/>
      <c r="WQX1846" s="401"/>
      <c r="WQY1846" s="401"/>
      <c r="WQZ1846" s="401"/>
      <c r="WRA1846" s="401"/>
      <c r="WRB1846" s="401"/>
      <c r="WRC1846" s="401"/>
      <c r="WRD1846" s="401"/>
      <c r="WRE1846" s="401"/>
      <c r="WRF1846" s="401"/>
      <c r="WRG1846" s="401"/>
      <c r="WRH1846" s="401"/>
      <c r="WRI1846" s="401"/>
      <c r="WRJ1846" s="401"/>
      <c r="WRK1846" s="401"/>
      <c r="WRL1846" s="401"/>
      <c r="WRM1846" s="401"/>
      <c r="WRN1846" s="401"/>
      <c r="WRO1846" s="401"/>
      <c r="WRP1846" s="401"/>
      <c r="WRQ1846" s="401"/>
      <c r="WRR1846" s="401"/>
      <c r="WRS1846" s="401"/>
      <c r="WRT1846" s="401"/>
      <c r="WRU1846" s="401"/>
      <c r="WRV1846" s="401"/>
      <c r="WRW1846" s="401"/>
      <c r="WRX1846" s="401"/>
      <c r="WRY1846" s="401"/>
      <c r="WRZ1846" s="401"/>
      <c r="WSA1846" s="401"/>
      <c r="WSB1846" s="401"/>
      <c r="WSC1846" s="401"/>
      <c r="WSD1846" s="401"/>
      <c r="WSE1846" s="401"/>
      <c r="WSF1846" s="401"/>
      <c r="WSG1846" s="401"/>
      <c r="WSH1846" s="401"/>
      <c r="WSI1846" s="401"/>
      <c r="WSJ1846" s="401"/>
      <c r="WSK1846" s="401"/>
      <c r="WSL1846" s="401"/>
      <c r="WSM1846" s="401"/>
      <c r="WSN1846" s="401"/>
      <c r="WSO1846" s="401"/>
      <c r="WSP1846" s="401"/>
      <c r="WSQ1846" s="401"/>
      <c r="WSR1846" s="401"/>
      <c r="WSS1846" s="401"/>
      <c r="WST1846" s="401"/>
      <c r="WSU1846" s="401"/>
      <c r="WSV1846" s="401"/>
      <c r="WSW1846" s="401"/>
      <c r="WSX1846" s="401"/>
      <c r="WSY1846" s="401"/>
      <c r="WSZ1846" s="401"/>
      <c r="WTA1846" s="401"/>
      <c r="WTB1846" s="401"/>
      <c r="WTC1846" s="401"/>
      <c r="WTD1846" s="401"/>
      <c r="WTE1846" s="401"/>
      <c r="WTF1846" s="401"/>
      <c r="WTG1846" s="401"/>
      <c r="WTH1846" s="401"/>
      <c r="WTI1846" s="401"/>
      <c r="WTJ1846" s="401"/>
      <c r="WTK1846" s="401"/>
      <c r="WTL1846" s="401"/>
      <c r="WTM1846" s="401"/>
      <c r="WTN1846" s="401"/>
      <c r="WTO1846" s="401"/>
      <c r="WTP1846" s="401"/>
      <c r="WTQ1846" s="401"/>
      <c r="WTR1846" s="401"/>
      <c r="WTS1846" s="401"/>
      <c r="WTT1846" s="401"/>
      <c r="WTU1846" s="401"/>
      <c r="WTV1846" s="401"/>
      <c r="WTW1846" s="401"/>
      <c r="WTX1846" s="401"/>
      <c r="WTY1846" s="401"/>
      <c r="WTZ1846" s="401"/>
      <c r="WUA1846" s="401"/>
      <c r="WUB1846" s="401"/>
      <c r="WUC1846" s="401"/>
      <c r="WUD1846" s="401"/>
      <c r="WUE1846" s="401"/>
      <c r="WUF1846" s="401"/>
      <c r="WUG1846" s="401"/>
      <c r="WUH1846" s="401"/>
      <c r="WUI1846" s="401"/>
      <c r="WUJ1846" s="401"/>
      <c r="WUK1846" s="401"/>
      <c r="WUL1846" s="401"/>
      <c r="WUM1846" s="401"/>
      <c r="WUN1846" s="401"/>
      <c r="WUO1846" s="401"/>
      <c r="WUP1846" s="401"/>
      <c r="WUQ1846" s="401"/>
      <c r="WUR1846" s="401"/>
      <c r="WUS1846" s="401"/>
      <c r="WUT1846" s="401"/>
      <c r="WUU1846" s="401"/>
      <c r="WUV1846" s="401"/>
      <c r="WUW1846" s="401"/>
      <c r="WUX1846" s="401"/>
      <c r="WUY1846" s="401"/>
      <c r="WUZ1846" s="401"/>
      <c r="WVA1846" s="401"/>
      <c r="WVB1846" s="401"/>
      <c r="WVC1846" s="401"/>
      <c r="WVD1846" s="401"/>
      <c r="WVE1846" s="401"/>
    </row>
    <row r="1847" spans="1:16125" s="399" customFormat="1">
      <c r="A1847" s="397"/>
      <c r="B1847" s="397"/>
      <c r="C1847" s="400"/>
      <c r="D1847" s="400"/>
      <c r="E1847" s="5022"/>
      <c r="K1847" s="397"/>
      <c r="L1847" s="401"/>
      <c r="M1847" s="401"/>
      <c r="N1847" s="401"/>
      <c r="O1847" s="401"/>
      <c r="P1847" s="401"/>
      <c r="Q1847" s="401"/>
      <c r="R1847" s="401"/>
      <c r="S1847" s="401"/>
      <c r="T1847" s="401"/>
      <c r="U1847" s="401"/>
      <c r="V1847" s="401"/>
      <c r="W1847" s="401"/>
      <c r="X1847" s="401"/>
      <c r="Y1847" s="401"/>
      <c r="Z1847" s="401"/>
      <c r="AA1847" s="401"/>
      <c r="AB1847" s="401"/>
      <c r="AC1847" s="401"/>
      <c r="AD1847" s="401"/>
      <c r="AE1847" s="401"/>
      <c r="AF1847" s="401"/>
      <c r="AG1847" s="401"/>
      <c r="AH1847" s="401"/>
      <c r="AI1847" s="401"/>
      <c r="AJ1847" s="401"/>
      <c r="AK1847" s="401"/>
      <c r="AL1847" s="401"/>
      <c r="AM1847" s="401"/>
      <c r="AN1847" s="401"/>
      <c r="AO1847" s="401"/>
      <c r="AP1847" s="401"/>
      <c r="AQ1847" s="401"/>
      <c r="AR1847" s="401"/>
      <c r="AS1847" s="401"/>
      <c r="AT1847" s="401"/>
      <c r="AU1847" s="401"/>
      <c r="AV1847" s="401"/>
      <c r="AW1847" s="401"/>
      <c r="AX1847" s="401"/>
      <c r="AY1847" s="401"/>
      <c r="AZ1847" s="401"/>
      <c r="BA1847" s="401"/>
      <c r="BB1847" s="401"/>
      <c r="BC1847" s="401"/>
      <c r="BD1847" s="401"/>
      <c r="BE1847" s="401"/>
      <c r="BF1847" s="401"/>
      <c r="BG1847" s="401"/>
      <c r="BH1847" s="401"/>
      <c r="BI1847" s="401"/>
      <c r="BJ1847" s="401"/>
      <c r="BK1847" s="401"/>
      <c r="BL1847" s="401"/>
      <c r="BM1847" s="401"/>
      <c r="BN1847" s="401"/>
      <c r="BO1847" s="401"/>
      <c r="BP1847" s="401"/>
      <c r="BQ1847" s="401"/>
      <c r="BR1847" s="401"/>
      <c r="BS1847" s="401"/>
      <c r="BT1847" s="401"/>
      <c r="BU1847" s="401"/>
      <c r="BV1847" s="401"/>
      <c r="BW1847" s="401"/>
      <c r="BX1847" s="401"/>
      <c r="BY1847" s="401"/>
      <c r="BZ1847" s="401"/>
      <c r="CA1847" s="401"/>
      <c r="CB1847" s="401"/>
      <c r="CC1847" s="401"/>
      <c r="CD1847" s="401"/>
      <c r="CE1847" s="401"/>
      <c r="CF1847" s="401"/>
      <c r="CG1847" s="401"/>
      <c r="CH1847" s="401"/>
      <c r="CI1847" s="401"/>
      <c r="CJ1847" s="401"/>
      <c r="CK1847" s="401"/>
      <c r="CL1847" s="401"/>
      <c r="CM1847" s="401"/>
      <c r="CN1847" s="401"/>
      <c r="CO1847" s="401"/>
      <c r="CP1847" s="401"/>
      <c r="CQ1847" s="401"/>
      <c r="CR1847" s="401"/>
      <c r="CS1847" s="401"/>
      <c r="CT1847" s="401"/>
      <c r="CU1847" s="401"/>
      <c r="CV1847" s="401"/>
      <c r="CW1847" s="401"/>
      <c r="CX1847" s="401"/>
      <c r="CY1847" s="401"/>
      <c r="CZ1847" s="401"/>
      <c r="DA1847" s="401"/>
      <c r="DB1847" s="401"/>
      <c r="DC1847" s="401"/>
      <c r="DD1847" s="401"/>
      <c r="DE1847" s="401"/>
      <c r="DF1847" s="401"/>
      <c r="DG1847" s="401"/>
      <c r="DH1847" s="401"/>
      <c r="DI1847" s="401"/>
      <c r="DJ1847" s="401"/>
      <c r="DK1847" s="401"/>
      <c r="DL1847" s="401"/>
      <c r="DM1847" s="401"/>
      <c r="DN1847" s="401"/>
      <c r="DO1847" s="401"/>
      <c r="DP1847" s="401"/>
      <c r="DQ1847" s="401"/>
      <c r="DR1847" s="401"/>
      <c r="DS1847" s="401"/>
      <c r="DT1847" s="401"/>
      <c r="DU1847" s="401"/>
      <c r="DV1847" s="401"/>
      <c r="DW1847" s="401"/>
      <c r="DX1847" s="401"/>
      <c r="DY1847" s="401"/>
      <c r="DZ1847" s="401"/>
      <c r="EA1847" s="401"/>
      <c r="EB1847" s="401"/>
      <c r="EC1847" s="401"/>
      <c r="ED1847" s="401"/>
      <c r="EE1847" s="401"/>
      <c r="EF1847" s="401"/>
      <c r="EG1847" s="401"/>
      <c r="EH1847" s="401"/>
      <c r="EI1847" s="401"/>
      <c r="EJ1847" s="401"/>
      <c r="EK1847" s="401"/>
      <c r="EL1847" s="401"/>
      <c r="EM1847" s="401"/>
      <c r="EN1847" s="401"/>
      <c r="EO1847" s="401"/>
      <c r="EP1847" s="401"/>
      <c r="EQ1847" s="401"/>
      <c r="ER1847" s="401"/>
      <c r="ES1847" s="401"/>
      <c r="ET1847" s="401"/>
      <c r="EU1847" s="401"/>
      <c r="EV1847" s="401"/>
      <c r="EW1847" s="401"/>
      <c r="EX1847" s="401"/>
      <c r="EY1847" s="401"/>
      <c r="EZ1847" s="401"/>
      <c r="FA1847" s="401"/>
      <c r="FB1847" s="401"/>
      <c r="FC1847" s="401"/>
      <c r="FD1847" s="401"/>
      <c r="FE1847" s="401"/>
      <c r="FF1847" s="401"/>
      <c r="FG1847" s="401"/>
      <c r="FH1847" s="401"/>
      <c r="FI1847" s="401"/>
      <c r="FJ1847" s="401"/>
      <c r="FK1847" s="401"/>
      <c r="FL1847" s="401"/>
      <c r="FM1847" s="401"/>
      <c r="FN1847" s="401"/>
      <c r="FO1847" s="401"/>
      <c r="FP1847" s="401"/>
      <c r="FQ1847" s="401"/>
      <c r="FR1847" s="401"/>
      <c r="FS1847" s="401"/>
      <c r="FT1847" s="401"/>
      <c r="FU1847" s="401"/>
      <c r="FV1847" s="401"/>
      <c r="FW1847" s="401"/>
      <c r="FX1847" s="401"/>
      <c r="FY1847" s="401"/>
      <c r="FZ1847" s="401"/>
      <c r="GA1847" s="401"/>
      <c r="GB1847" s="401"/>
      <c r="GC1847" s="401"/>
      <c r="GD1847" s="401"/>
      <c r="GE1847" s="401"/>
      <c r="GF1847" s="401"/>
      <c r="GG1847" s="401"/>
      <c r="GH1847" s="401"/>
      <c r="GI1847" s="401"/>
      <c r="GJ1847" s="401"/>
      <c r="GK1847" s="401"/>
      <c r="GL1847" s="401"/>
      <c r="GM1847" s="401"/>
      <c r="GN1847" s="401"/>
      <c r="GO1847" s="401"/>
      <c r="GP1847" s="401"/>
      <c r="GQ1847" s="401"/>
      <c r="GR1847" s="401"/>
      <c r="GS1847" s="401"/>
      <c r="GT1847" s="401"/>
      <c r="GU1847" s="401"/>
      <c r="GV1847" s="401"/>
      <c r="GW1847" s="401"/>
      <c r="GX1847" s="401"/>
      <c r="GY1847" s="401"/>
      <c r="GZ1847" s="401"/>
      <c r="HA1847" s="401"/>
      <c r="HB1847" s="401"/>
      <c r="HC1847" s="401"/>
      <c r="HD1847" s="401"/>
      <c r="HE1847" s="401"/>
      <c r="HF1847" s="401"/>
      <c r="HG1847" s="401"/>
      <c r="HH1847" s="401"/>
      <c r="HI1847" s="401"/>
      <c r="HJ1847" s="401"/>
      <c r="HK1847" s="401"/>
      <c r="HL1847" s="401"/>
      <c r="HM1847" s="401"/>
      <c r="HN1847" s="401"/>
      <c r="HO1847" s="401"/>
      <c r="HP1847" s="401"/>
      <c r="HQ1847" s="401"/>
      <c r="HR1847" s="401"/>
      <c r="HS1847" s="401"/>
      <c r="HT1847" s="401"/>
      <c r="HU1847" s="401"/>
      <c r="HV1847" s="401"/>
      <c r="HW1847" s="401"/>
      <c r="HX1847" s="401"/>
      <c r="HY1847" s="401"/>
      <c r="HZ1847" s="401"/>
      <c r="IA1847" s="401"/>
      <c r="IB1847" s="401"/>
      <c r="IC1847" s="401"/>
      <c r="ID1847" s="401"/>
      <c r="IE1847" s="401"/>
      <c r="IF1847" s="401"/>
      <c r="IG1847" s="401"/>
      <c r="IH1847" s="401"/>
      <c r="II1847" s="401"/>
      <c r="IJ1847" s="401"/>
      <c r="IK1847" s="401"/>
      <c r="IL1847" s="401"/>
      <c r="IM1847" s="401"/>
      <c r="IN1847" s="401"/>
      <c r="IO1847" s="401"/>
      <c r="IP1847" s="401"/>
      <c r="IQ1847" s="401"/>
      <c r="IR1847" s="401"/>
      <c r="IS1847" s="401"/>
      <c r="IT1847" s="401"/>
      <c r="IU1847" s="401"/>
      <c r="IV1847" s="401"/>
      <c r="IW1847" s="401"/>
      <c r="IX1847" s="401"/>
      <c r="IY1847" s="401"/>
      <c r="IZ1847" s="401"/>
      <c r="JA1847" s="401"/>
      <c r="JB1847" s="401"/>
      <c r="JC1847" s="401"/>
      <c r="JD1847" s="401"/>
      <c r="JE1847" s="401"/>
      <c r="JF1847" s="401"/>
      <c r="JG1847" s="401"/>
      <c r="JH1847" s="401"/>
      <c r="JI1847" s="401"/>
      <c r="JJ1847" s="401"/>
      <c r="JK1847" s="401"/>
      <c r="JL1847" s="401"/>
      <c r="JM1847" s="401"/>
      <c r="JN1847" s="401"/>
      <c r="JO1847" s="401"/>
      <c r="JP1847" s="401"/>
      <c r="JQ1847" s="401"/>
      <c r="JR1847" s="401"/>
      <c r="JS1847" s="401"/>
      <c r="JT1847" s="401"/>
      <c r="JU1847" s="401"/>
      <c r="JV1847" s="401"/>
      <c r="JW1847" s="401"/>
      <c r="JX1847" s="401"/>
      <c r="JY1847" s="401"/>
      <c r="JZ1847" s="401"/>
      <c r="KA1847" s="401"/>
      <c r="KB1847" s="401"/>
      <c r="KC1847" s="401"/>
      <c r="KD1847" s="401"/>
      <c r="KE1847" s="401"/>
      <c r="KF1847" s="401"/>
      <c r="KG1847" s="401"/>
      <c r="KH1847" s="401"/>
      <c r="KI1847" s="401"/>
      <c r="KJ1847" s="401"/>
      <c r="KK1847" s="401"/>
      <c r="KL1847" s="401"/>
      <c r="KM1847" s="401"/>
      <c r="KN1847" s="401"/>
      <c r="KO1847" s="401"/>
      <c r="KP1847" s="401"/>
      <c r="KQ1847" s="401"/>
      <c r="KR1847" s="401"/>
      <c r="KS1847" s="401"/>
      <c r="KT1847" s="401"/>
      <c r="KU1847" s="401"/>
      <c r="KV1847" s="401"/>
      <c r="KW1847" s="401"/>
      <c r="KX1847" s="401"/>
      <c r="KY1847" s="401"/>
      <c r="KZ1847" s="401"/>
      <c r="LA1847" s="401"/>
      <c r="LB1847" s="401"/>
      <c r="LC1847" s="401"/>
      <c r="LD1847" s="401"/>
      <c r="LE1847" s="401"/>
      <c r="LF1847" s="401"/>
      <c r="LG1847" s="401"/>
      <c r="LH1847" s="401"/>
      <c r="LI1847" s="401"/>
      <c r="LJ1847" s="401"/>
      <c r="LK1847" s="401"/>
      <c r="LL1847" s="401"/>
      <c r="LM1847" s="401"/>
      <c r="LN1847" s="401"/>
      <c r="LO1847" s="401"/>
      <c r="LP1847" s="401"/>
      <c r="LQ1847" s="401"/>
      <c r="LR1847" s="401"/>
      <c r="LS1847" s="401"/>
      <c r="LT1847" s="401"/>
      <c r="LU1847" s="401"/>
      <c r="LV1847" s="401"/>
      <c r="LW1847" s="401"/>
      <c r="LX1847" s="401"/>
      <c r="LY1847" s="401"/>
      <c r="LZ1847" s="401"/>
      <c r="MA1847" s="401"/>
      <c r="MB1847" s="401"/>
      <c r="MC1847" s="401"/>
      <c r="MD1847" s="401"/>
      <c r="ME1847" s="401"/>
      <c r="MF1847" s="401"/>
      <c r="MG1847" s="401"/>
      <c r="MH1847" s="401"/>
      <c r="MI1847" s="401"/>
      <c r="MJ1847" s="401"/>
      <c r="MK1847" s="401"/>
      <c r="ML1847" s="401"/>
      <c r="MM1847" s="401"/>
      <c r="MN1847" s="401"/>
      <c r="MO1847" s="401"/>
      <c r="MP1847" s="401"/>
      <c r="MQ1847" s="401"/>
      <c r="MR1847" s="401"/>
      <c r="MS1847" s="401"/>
      <c r="MT1847" s="401"/>
      <c r="MU1847" s="401"/>
      <c r="MV1847" s="401"/>
      <c r="MW1847" s="401"/>
      <c r="MX1847" s="401"/>
      <c r="MY1847" s="401"/>
      <c r="MZ1847" s="401"/>
      <c r="NA1847" s="401"/>
      <c r="NB1847" s="401"/>
      <c r="NC1847" s="401"/>
      <c r="ND1847" s="401"/>
      <c r="NE1847" s="401"/>
      <c r="NF1847" s="401"/>
      <c r="NG1847" s="401"/>
      <c r="NH1847" s="401"/>
      <c r="NI1847" s="401"/>
      <c r="NJ1847" s="401"/>
      <c r="NK1847" s="401"/>
      <c r="NL1847" s="401"/>
      <c r="NM1847" s="401"/>
      <c r="NN1847" s="401"/>
      <c r="NO1847" s="401"/>
      <c r="NP1847" s="401"/>
      <c r="NQ1847" s="401"/>
      <c r="NR1847" s="401"/>
      <c r="NS1847" s="401"/>
      <c r="NT1847" s="401"/>
      <c r="NU1847" s="401"/>
      <c r="NV1847" s="401"/>
      <c r="NW1847" s="401"/>
      <c r="NX1847" s="401"/>
      <c r="NY1847" s="401"/>
      <c r="NZ1847" s="401"/>
      <c r="OA1847" s="401"/>
      <c r="OB1847" s="401"/>
      <c r="OC1847" s="401"/>
      <c r="OD1847" s="401"/>
      <c r="OE1847" s="401"/>
      <c r="OF1847" s="401"/>
      <c r="OG1847" s="401"/>
      <c r="OH1847" s="401"/>
      <c r="OI1847" s="401"/>
      <c r="OJ1847" s="401"/>
      <c r="OK1847" s="401"/>
      <c r="OL1847" s="401"/>
      <c r="OM1847" s="401"/>
      <c r="ON1847" s="401"/>
      <c r="OO1847" s="401"/>
      <c r="OP1847" s="401"/>
      <c r="OQ1847" s="401"/>
      <c r="OR1847" s="401"/>
      <c r="OS1847" s="401"/>
      <c r="OT1847" s="401"/>
      <c r="OU1847" s="401"/>
      <c r="OV1847" s="401"/>
      <c r="OW1847" s="401"/>
      <c r="OX1847" s="401"/>
      <c r="OY1847" s="401"/>
      <c r="OZ1847" s="401"/>
      <c r="PA1847" s="401"/>
      <c r="PB1847" s="401"/>
      <c r="PC1847" s="401"/>
      <c r="PD1847" s="401"/>
      <c r="PE1847" s="401"/>
      <c r="PF1847" s="401"/>
      <c r="PG1847" s="401"/>
      <c r="PH1847" s="401"/>
      <c r="PI1847" s="401"/>
      <c r="PJ1847" s="401"/>
      <c r="PK1847" s="401"/>
      <c r="PL1847" s="401"/>
      <c r="PM1847" s="401"/>
      <c r="PN1847" s="401"/>
      <c r="PO1847" s="401"/>
      <c r="PP1847" s="401"/>
      <c r="PQ1847" s="401"/>
      <c r="PR1847" s="401"/>
      <c r="PS1847" s="401"/>
      <c r="PT1847" s="401"/>
      <c r="PU1847" s="401"/>
      <c r="PV1847" s="401"/>
      <c r="PW1847" s="401"/>
      <c r="PX1847" s="401"/>
      <c r="PY1847" s="401"/>
      <c r="PZ1847" s="401"/>
      <c r="QA1847" s="401"/>
      <c r="QB1847" s="401"/>
      <c r="QC1847" s="401"/>
      <c r="QD1847" s="401"/>
      <c r="QE1847" s="401"/>
      <c r="QF1847" s="401"/>
      <c r="QG1847" s="401"/>
      <c r="QH1847" s="401"/>
      <c r="QI1847" s="401"/>
      <c r="QJ1847" s="401"/>
      <c r="QK1847" s="401"/>
      <c r="QL1847" s="401"/>
      <c r="QM1847" s="401"/>
      <c r="QN1847" s="401"/>
      <c r="QO1847" s="401"/>
      <c r="QP1847" s="401"/>
      <c r="QQ1847" s="401"/>
      <c r="QR1847" s="401"/>
      <c r="QS1847" s="401"/>
      <c r="QT1847" s="401"/>
      <c r="QU1847" s="401"/>
      <c r="QV1847" s="401"/>
      <c r="QW1847" s="401"/>
      <c r="QX1847" s="401"/>
      <c r="QY1847" s="401"/>
      <c r="QZ1847" s="401"/>
      <c r="RA1847" s="401"/>
      <c r="RB1847" s="401"/>
      <c r="RC1847" s="401"/>
      <c r="RD1847" s="401"/>
      <c r="RE1847" s="401"/>
      <c r="RF1847" s="401"/>
      <c r="RG1847" s="401"/>
      <c r="RH1847" s="401"/>
      <c r="RI1847" s="401"/>
      <c r="RJ1847" s="401"/>
      <c r="RK1847" s="401"/>
      <c r="RL1847" s="401"/>
      <c r="RM1847" s="401"/>
      <c r="RN1847" s="401"/>
      <c r="RO1847" s="401"/>
      <c r="RP1847" s="401"/>
      <c r="RQ1847" s="401"/>
      <c r="RR1847" s="401"/>
      <c r="RS1847" s="401"/>
      <c r="RT1847" s="401"/>
      <c r="RU1847" s="401"/>
      <c r="RV1847" s="401"/>
      <c r="RW1847" s="401"/>
      <c r="RX1847" s="401"/>
      <c r="RY1847" s="401"/>
      <c r="RZ1847" s="401"/>
      <c r="SA1847" s="401"/>
      <c r="SB1847" s="401"/>
      <c r="SC1847" s="401"/>
      <c r="SD1847" s="401"/>
      <c r="SE1847" s="401"/>
      <c r="SF1847" s="401"/>
      <c r="SG1847" s="401"/>
      <c r="SH1847" s="401"/>
      <c r="SI1847" s="401"/>
      <c r="SJ1847" s="401"/>
      <c r="SK1847" s="401"/>
      <c r="SL1847" s="401"/>
      <c r="SM1847" s="401"/>
      <c r="SN1847" s="401"/>
      <c r="SO1847" s="401"/>
      <c r="SP1847" s="401"/>
      <c r="SQ1847" s="401"/>
      <c r="SR1847" s="401"/>
      <c r="SS1847" s="401"/>
      <c r="ST1847" s="401"/>
      <c r="SU1847" s="401"/>
      <c r="SV1847" s="401"/>
      <c r="SW1847" s="401"/>
      <c r="SX1847" s="401"/>
      <c r="SY1847" s="401"/>
      <c r="SZ1847" s="401"/>
      <c r="TA1847" s="401"/>
      <c r="TB1847" s="401"/>
      <c r="TC1847" s="401"/>
      <c r="TD1847" s="401"/>
      <c r="TE1847" s="401"/>
      <c r="TF1847" s="401"/>
      <c r="TG1847" s="401"/>
      <c r="TH1847" s="401"/>
      <c r="TI1847" s="401"/>
      <c r="TJ1847" s="401"/>
      <c r="TK1847" s="401"/>
      <c r="TL1847" s="401"/>
      <c r="TM1847" s="401"/>
      <c r="TN1847" s="401"/>
      <c r="TO1847" s="401"/>
      <c r="TP1847" s="401"/>
      <c r="TQ1847" s="401"/>
      <c r="TR1847" s="401"/>
      <c r="TS1847" s="401"/>
      <c r="TT1847" s="401"/>
      <c r="TU1847" s="401"/>
      <c r="TV1847" s="401"/>
      <c r="TW1847" s="401"/>
      <c r="TX1847" s="401"/>
      <c r="TY1847" s="401"/>
      <c r="TZ1847" s="401"/>
      <c r="UA1847" s="401"/>
      <c r="UB1847" s="401"/>
      <c r="UC1847" s="401"/>
      <c r="UD1847" s="401"/>
      <c r="UE1847" s="401"/>
      <c r="UF1847" s="401"/>
      <c r="UG1847" s="401"/>
      <c r="UH1847" s="401"/>
      <c r="UI1847" s="401"/>
      <c r="UJ1847" s="401"/>
      <c r="UK1847" s="401"/>
      <c r="UL1847" s="401"/>
      <c r="UM1847" s="401"/>
      <c r="UN1847" s="401"/>
      <c r="UO1847" s="401"/>
      <c r="UP1847" s="401"/>
      <c r="UQ1847" s="401"/>
      <c r="UR1847" s="401"/>
      <c r="US1847" s="401"/>
      <c r="UT1847" s="401"/>
      <c r="UU1847" s="401"/>
      <c r="UV1847" s="401"/>
      <c r="UW1847" s="401"/>
      <c r="UX1847" s="401"/>
      <c r="UY1847" s="401"/>
      <c r="UZ1847" s="401"/>
      <c r="VA1847" s="401"/>
      <c r="VB1847" s="401"/>
      <c r="VC1847" s="401"/>
      <c r="VD1847" s="401"/>
      <c r="VE1847" s="401"/>
      <c r="VF1847" s="401"/>
      <c r="VG1847" s="401"/>
      <c r="VH1847" s="401"/>
      <c r="VI1847" s="401"/>
      <c r="VJ1847" s="401"/>
      <c r="VK1847" s="401"/>
      <c r="VL1847" s="401"/>
      <c r="VM1847" s="401"/>
      <c r="VN1847" s="401"/>
      <c r="VO1847" s="401"/>
      <c r="VP1847" s="401"/>
      <c r="VQ1847" s="401"/>
      <c r="VR1847" s="401"/>
      <c r="VS1847" s="401"/>
      <c r="VT1847" s="401"/>
      <c r="VU1847" s="401"/>
      <c r="VV1847" s="401"/>
      <c r="VW1847" s="401"/>
      <c r="VX1847" s="401"/>
      <c r="VY1847" s="401"/>
      <c r="VZ1847" s="401"/>
      <c r="WA1847" s="401"/>
      <c r="WB1847" s="401"/>
      <c r="WC1847" s="401"/>
      <c r="WD1847" s="401"/>
      <c r="WE1847" s="401"/>
      <c r="WF1847" s="401"/>
      <c r="WG1847" s="401"/>
      <c r="WH1847" s="401"/>
      <c r="WI1847" s="401"/>
      <c r="WJ1847" s="401"/>
      <c r="WK1847" s="401"/>
      <c r="WL1847" s="401"/>
      <c r="WM1847" s="401"/>
      <c r="WN1847" s="401"/>
      <c r="WO1847" s="401"/>
      <c r="WP1847" s="401"/>
      <c r="WQ1847" s="401"/>
      <c r="WR1847" s="401"/>
      <c r="WS1847" s="401"/>
      <c r="WT1847" s="401"/>
      <c r="WU1847" s="401"/>
      <c r="WV1847" s="401"/>
      <c r="WW1847" s="401"/>
      <c r="WX1847" s="401"/>
      <c r="WY1847" s="401"/>
      <c r="WZ1847" s="401"/>
      <c r="XA1847" s="401"/>
      <c r="XB1847" s="401"/>
      <c r="XC1847" s="401"/>
      <c r="XD1847" s="401"/>
      <c r="XE1847" s="401"/>
      <c r="XF1847" s="401"/>
      <c r="XG1847" s="401"/>
      <c r="XH1847" s="401"/>
      <c r="XI1847" s="401"/>
      <c r="XJ1847" s="401"/>
      <c r="XK1847" s="401"/>
      <c r="XL1847" s="401"/>
      <c r="XM1847" s="401"/>
      <c r="XN1847" s="401"/>
      <c r="XO1847" s="401"/>
      <c r="XP1847" s="401"/>
      <c r="XQ1847" s="401"/>
      <c r="XR1847" s="401"/>
      <c r="XS1847" s="401"/>
      <c r="XT1847" s="401"/>
      <c r="XU1847" s="401"/>
      <c r="XV1847" s="401"/>
      <c r="XW1847" s="401"/>
      <c r="XX1847" s="401"/>
      <c r="XY1847" s="401"/>
      <c r="XZ1847" s="401"/>
      <c r="YA1847" s="401"/>
      <c r="YB1847" s="401"/>
      <c r="YC1847" s="401"/>
      <c r="YD1847" s="401"/>
      <c r="YE1847" s="401"/>
      <c r="YF1847" s="401"/>
      <c r="YG1847" s="401"/>
      <c r="YH1847" s="401"/>
      <c r="YI1847" s="401"/>
      <c r="YJ1847" s="401"/>
      <c r="YK1847" s="401"/>
      <c r="YL1847" s="401"/>
      <c r="YM1847" s="401"/>
      <c r="YN1847" s="401"/>
      <c r="YO1847" s="401"/>
      <c r="YP1847" s="401"/>
      <c r="YQ1847" s="401"/>
      <c r="YR1847" s="401"/>
      <c r="YS1847" s="401"/>
      <c r="YT1847" s="401"/>
      <c r="YU1847" s="401"/>
      <c r="YV1847" s="401"/>
      <c r="YW1847" s="401"/>
      <c r="YX1847" s="401"/>
      <c r="YY1847" s="401"/>
      <c r="YZ1847" s="401"/>
      <c r="ZA1847" s="401"/>
      <c r="ZB1847" s="401"/>
      <c r="ZC1847" s="401"/>
      <c r="ZD1847" s="401"/>
      <c r="ZE1847" s="401"/>
      <c r="ZF1847" s="401"/>
      <c r="ZG1847" s="401"/>
      <c r="ZH1847" s="401"/>
      <c r="ZI1847" s="401"/>
      <c r="ZJ1847" s="401"/>
      <c r="ZK1847" s="401"/>
      <c r="ZL1847" s="401"/>
      <c r="ZM1847" s="401"/>
      <c r="ZN1847" s="401"/>
      <c r="ZO1847" s="401"/>
      <c r="ZP1847" s="401"/>
      <c r="ZQ1847" s="401"/>
      <c r="ZR1847" s="401"/>
      <c r="ZS1847" s="401"/>
      <c r="ZT1847" s="401"/>
      <c r="ZU1847" s="401"/>
      <c r="ZV1847" s="401"/>
      <c r="ZW1847" s="401"/>
      <c r="ZX1847" s="401"/>
      <c r="ZY1847" s="401"/>
      <c r="ZZ1847" s="401"/>
      <c r="AAA1847" s="401"/>
      <c r="AAB1847" s="401"/>
      <c r="AAC1847" s="401"/>
      <c r="AAD1847" s="401"/>
      <c r="AAE1847" s="401"/>
      <c r="AAF1847" s="401"/>
      <c r="AAG1847" s="401"/>
      <c r="AAH1847" s="401"/>
      <c r="AAI1847" s="401"/>
      <c r="AAJ1847" s="401"/>
      <c r="AAK1847" s="401"/>
      <c r="AAL1847" s="401"/>
      <c r="AAM1847" s="401"/>
      <c r="AAN1847" s="401"/>
      <c r="AAO1847" s="401"/>
      <c r="AAP1847" s="401"/>
      <c r="AAQ1847" s="401"/>
      <c r="AAR1847" s="401"/>
      <c r="AAS1847" s="401"/>
      <c r="AAT1847" s="401"/>
      <c r="AAU1847" s="401"/>
      <c r="AAV1847" s="401"/>
      <c r="AAW1847" s="401"/>
      <c r="AAX1847" s="401"/>
      <c r="AAY1847" s="401"/>
      <c r="AAZ1847" s="401"/>
      <c r="ABA1847" s="401"/>
      <c r="ABB1847" s="401"/>
      <c r="ABC1847" s="401"/>
      <c r="ABD1847" s="401"/>
      <c r="ABE1847" s="401"/>
      <c r="ABF1847" s="401"/>
      <c r="ABG1847" s="401"/>
      <c r="ABH1847" s="401"/>
      <c r="ABI1847" s="401"/>
      <c r="ABJ1847" s="401"/>
      <c r="ABK1847" s="401"/>
      <c r="ABL1847" s="401"/>
      <c r="ABM1847" s="401"/>
      <c r="ABN1847" s="401"/>
      <c r="ABO1847" s="401"/>
      <c r="ABP1847" s="401"/>
      <c r="ABQ1847" s="401"/>
      <c r="ABR1847" s="401"/>
      <c r="ABS1847" s="401"/>
      <c r="ABT1847" s="401"/>
      <c r="ABU1847" s="401"/>
      <c r="ABV1847" s="401"/>
      <c r="ABW1847" s="401"/>
      <c r="ABX1847" s="401"/>
      <c r="ABY1847" s="401"/>
      <c r="ABZ1847" s="401"/>
      <c r="ACA1847" s="401"/>
      <c r="ACB1847" s="401"/>
      <c r="ACC1847" s="401"/>
      <c r="ACD1847" s="401"/>
      <c r="ACE1847" s="401"/>
      <c r="ACF1847" s="401"/>
      <c r="ACG1847" s="401"/>
      <c r="ACH1847" s="401"/>
      <c r="ACI1847" s="401"/>
      <c r="ACJ1847" s="401"/>
      <c r="ACK1847" s="401"/>
      <c r="ACL1847" s="401"/>
      <c r="ACM1847" s="401"/>
      <c r="ACN1847" s="401"/>
      <c r="ACO1847" s="401"/>
      <c r="ACP1847" s="401"/>
      <c r="ACQ1847" s="401"/>
      <c r="ACR1847" s="401"/>
      <c r="ACS1847" s="401"/>
      <c r="ACT1847" s="401"/>
      <c r="ACU1847" s="401"/>
      <c r="ACV1847" s="401"/>
      <c r="ACW1847" s="401"/>
      <c r="ACX1847" s="401"/>
      <c r="ACY1847" s="401"/>
      <c r="ACZ1847" s="401"/>
      <c r="ADA1847" s="401"/>
      <c r="ADB1847" s="401"/>
      <c r="ADC1847" s="401"/>
      <c r="ADD1847" s="401"/>
      <c r="ADE1847" s="401"/>
      <c r="ADF1847" s="401"/>
      <c r="ADG1847" s="401"/>
      <c r="ADH1847" s="401"/>
      <c r="ADI1847" s="401"/>
      <c r="ADJ1847" s="401"/>
      <c r="ADK1847" s="401"/>
      <c r="ADL1847" s="401"/>
      <c r="ADM1847" s="401"/>
      <c r="ADN1847" s="401"/>
      <c r="ADO1847" s="401"/>
      <c r="ADP1847" s="401"/>
      <c r="ADQ1847" s="401"/>
      <c r="ADR1847" s="401"/>
      <c r="ADS1847" s="401"/>
      <c r="ADT1847" s="401"/>
      <c r="ADU1847" s="401"/>
      <c r="ADV1847" s="401"/>
      <c r="ADW1847" s="401"/>
      <c r="ADX1847" s="401"/>
      <c r="ADY1847" s="401"/>
      <c r="ADZ1847" s="401"/>
      <c r="AEA1847" s="401"/>
      <c r="AEB1847" s="401"/>
      <c r="AEC1847" s="401"/>
      <c r="AED1847" s="401"/>
      <c r="AEE1847" s="401"/>
      <c r="AEF1847" s="401"/>
      <c r="AEG1847" s="401"/>
      <c r="AEH1847" s="401"/>
      <c r="AEI1847" s="401"/>
      <c r="AEJ1847" s="401"/>
      <c r="AEK1847" s="401"/>
      <c r="AEL1847" s="401"/>
      <c r="AEM1847" s="401"/>
      <c r="AEN1847" s="401"/>
      <c r="AEO1847" s="401"/>
      <c r="AEP1847" s="401"/>
      <c r="AEQ1847" s="401"/>
      <c r="AER1847" s="401"/>
      <c r="AES1847" s="401"/>
      <c r="AET1847" s="401"/>
      <c r="AEU1847" s="401"/>
      <c r="AEV1847" s="401"/>
      <c r="AEW1847" s="401"/>
      <c r="AEX1847" s="401"/>
      <c r="AEY1847" s="401"/>
      <c r="AEZ1847" s="401"/>
      <c r="AFA1847" s="401"/>
      <c r="AFB1847" s="401"/>
      <c r="AFC1847" s="401"/>
      <c r="AFD1847" s="401"/>
      <c r="AFE1847" s="401"/>
      <c r="AFF1847" s="401"/>
      <c r="AFG1847" s="401"/>
      <c r="AFH1847" s="401"/>
      <c r="AFI1847" s="401"/>
      <c r="AFJ1847" s="401"/>
      <c r="AFK1847" s="401"/>
      <c r="AFL1847" s="401"/>
      <c r="AFM1847" s="401"/>
      <c r="AFN1847" s="401"/>
      <c r="AFO1847" s="401"/>
      <c r="AFP1847" s="401"/>
      <c r="AFQ1847" s="401"/>
      <c r="AFR1847" s="401"/>
      <c r="AFS1847" s="401"/>
      <c r="AFT1847" s="401"/>
      <c r="AFU1847" s="401"/>
      <c r="AFV1847" s="401"/>
      <c r="AFW1847" s="401"/>
      <c r="AFX1847" s="401"/>
      <c r="AFY1847" s="401"/>
      <c r="AFZ1847" s="401"/>
      <c r="AGA1847" s="401"/>
      <c r="AGB1847" s="401"/>
      <c r="AGC1847" s="401"/>
      <c r="AGD1847" s="401"/>
      <c r="AGE1847" s="401"/>
      <c r="AGF1847" s="401"/>
      <c r="AGG1847" s="401"/>
      <c r="AGH1847" s="401"/>
      <c r="AGI1847" s="401"/>
      <c r="AGJ1847" s="401"/>
      <c r="AGK1847" s="401"/>
      <c r="AGL1847" s="401"/>
      <c r="AGM1847" s="401"/>
      <c r="AGN1847" s="401"/>
      <c r="AGO1847" s="401"/>
      <c r="AGP1847" s="401"/>
      <c r="AGQ1847" s="401"/>
      <c r="AGR1847" s="401"/>
      <c r="AGS1847" s="401"/>
      <c r="AGT1847" s="401"/>
      <c r="AGU1847" s="401"/>
      <c r="AGV1847" s="401"/>
      <c r="AGW1847" s="401"/>
      <c r="AGX1847" s="401"/>
      <c r="AGY1847" s="401"/>
      <c r="AGZ1847" s="401"/>
      <c r="AHA1847" s="401"/>
      <c r="AHB1847" s="401"/>
      <c r="AHC1847" s="401"/>
      <c r="AHD1847" s="401"/>
      <c r="AHE1847" s="401"/>
      <c r="AHF1847" s="401"/>
      <c r="AHG1847" s="401"/>
      <c r="AHH1847" s="401"/>
      <c r="AHI1847" s="401"/>
      <c r="AHJ1847" s="401"/>
      <c r="AHK1847" s="401"/>
      <c r="AHL1847" s="401"/>
      <c r="AHM1847" s="401"/>
      <c r="AHN1847" s="401"/>
      <c r="AHO1847" s="401"/>
      <c r="AHP1847" s="401"/>
      <c r="AHQ1847" s="401"/>
      <c r="AHR1847" s="401"/>
      <c r="AHS1847" s="401"/>
      <c r="AHT1847" s="401"/>
      <c r="AHU1847" s="401"/>
      <c r="AHV1847" s="401"/>
      <c r="AHW1847" s="401"/>
      <c r="AHX1847" s="401"/>
      <c r="AHY1847" s="401"/>
      <c r="AHZ1847" s="401"/>
      <c r="AIA1847" s="401"/>
      <c r="AIB1847" s="401"/>
      <c r="AIC1847" s="401"/>
      <c r="AID1847" s="401"/>
      <c r="AIE1847" s="401"/>
      <c r="AIF1847" s="401"/>
      <c r="AIG1847" s="401"/>
      <c r="AIH1847" s="401"/>
      <c r="AII1847" s="401"/>
      <c r="AIJ1847" s="401"/>
      <c r="AIK1847" s="401"/>
      <c r="AIL1847" s="401"/>
      <c r="AIM1847" s="401"/>
      <c r="AIN1847" s="401"/>
      <c r="AIO1847" s="401"/>
      <c r="AIP1847" s="401"/>
      <c r="AIQ1847" s="401"/>
      <c r="AIR1847" s="401"/>
      <c r="AIS1847" s="401"/>
      <c r="AIT1847" s="401"/>
      <c r="AIU1847" s="401"/>
      <c r="AIV1847" s="401"/>
      <c r="AIW1847" s="401"/>
      <c r="AIX1847" s="401"/>
      <c r="AIY1847" s="401"/>
      <c r="AIZ1847" s="401"/>
      <c r="AJA1847" s="401"/>
      <c r="AJB1847" s="401"/>
      <c r="AJC1847" s="401"/>
      <c r="AJD1847" s="401"/>
      <c r="AJE1847" s="401"/>
      <c r="AJF1847" s="401"/>
      <c r="AJG1847" s="401"/>
      <c r="AJH1847" s="401"/>
      <c r="AJI1847" s="401"/>
      <c r="AJJ1847" s="401"/>
      <c r="AJK1847" s="401"/>
      <c r="AJL1847" s="401"/>
      <c r="AJM1847" s="401"/>
      <c r="AJN1847" s="401"/>
      <c r="AJO1847" s="401"/>
      <c r="AJP1847" s="401"/>
      <c r="AJQ1847" s="401"/>
      <c r="AJR1847" s="401"/>
      <c r="AJS1847" s="401"/>
      <c r="AJT1847" s="401"/>
      <c r="AJU1847" s="401"/>
      <c r="AJV1847" s="401"/>
      <c r="AJW1847" s="401"/>
      <c r="AJX1847" s="401"/>
      <c r="AJY1847" s="401"/>
      <c r="AJZ1847" s="401"/>
      <c r="AKA1847" s="401"/>
      <c r="AKB1847" s="401"/>
      <c r="AKC1847" s="401"/>
      <c r="AKD1847" s="401"/>
      <c r="AKE1847" s="401"/>
      <c r="AKF1847" s="401"/>
      <c r="AKG1847" s="401"/>
      <c r="AKH1847" s="401"/>
      <c r="AKI1847" s="401"/>
      <c r="AKJ1847" s="401"/>
      <c r="AKK1847" s="401"/>
      <c r="AKL1847" s="401"/>
      <c r="AKM1847" s="401"/>
      <c r="AKN1847" s="401"/>
      <c r="AKO1847" s="401"/>
      <c r="AKP1847" s="401"/>
      <c r="AKQ1847" s="401"/>
      <c r="AKR1847" s="401"/>
      <c r="AKS1847" s="401"/>
      <c r="AKT1847" s="401"/>
      <c r="AKU1847" s="401"/>
      <c r="AKV1847" s="401"/>
      <c r="AKW1847" s="401"/>
      <c r="AKX1847" s="401"/>
      <c r="AKY1847" s="401"/>
      <c r="AKZ1847" s="401"/>
      <c r="ALA1847" s="401"/>
      <c r="ALB1847" s="401"/>
      <c r="ALC1847" s="401"/>
      <c r="ALD1847" s="401"/>
      <c r="ALE1847" s="401"/>
      <c r="ALF1847" s="401"/>
      <c r="ALG1847" s="401"/>
      <c r="ALH1847" s="401"/>
      <c r="ALI1847" s="401"/>
      <c r="ALJ1847" s="401"/>
      <c r="ALK1847" s="401"/>
      <c r="ALL1847" s="401"/>
      <c r="ALM1847" s="401"/>
      <c r="ALN1847" s="401"/>
      <c r="ALO1847" s="401"/>
      <c r="ALP1847" s="401"/>
      <c r="ALQ1847" s="401"/>
      <c r="ALR1847" s="401"/>
      <c r="ALS1847" s="401"/>
      <c r="ALT1847" s="401"/>
      <c r="ALU1847" s="401"/>
      <c r="ALV1847" s="401"/>
      <c r="ALW1847" s="401"/>
      <c r="ALX1847" s="401"/>
      <c r="ALY1847" s="401"/>
      <c r="ALZ1847" s="401"/>
      <c r="AMA1847" s="401"/>
      <c r="AMB1847" s="401"/>
      <c r="AMC1847" s="401"/>
      <c r="AMD1847" s="401"/>
      <c r="AME1847" s="401"/>
      <c r="AMF1847" s="401"/>
      <c r="AMG1847" s="401"/>
      <c r="AMH1847" s="401"/>
      <c r="AMI1847" s="401"/>
      <c r="AMJ1847" s="401"/>
      <c r="AMK1847" s="401"/>
      <c r="AML1847" s="401"/>
      <c r="AMM1847" s="401"/>
      <c r="AMN1847" s="401"/>
      <c r="AMO1847" s="401"/>
      <c r="AMP1847" s="401"/>
      <c r="AMQ1847" s="401"/>
      <c r="AMR1847" s="401"/>
      <c r="AMS1847" s="401"/>
      <c r="AMT1847" s="401"/>
      <c r="AMU1847" s="401"/>
      <c r="AMV1847" s="401"/>
      <c r="AMW1847" s="401"/>
      <c r="AMX1847" s="401"/>
      <c r="AMY1847" s="401"/>
      <c r="AMZ1847" s="401"/>
      <c r="ANA1847" s="401"/>
      <c r="ANB1847" s="401"/>
      <c r="ANC1847" s="401"/>
      <c r="AND1847" s="401"/>
      <c r="ANE1847" s="401"/>
      <c r="ANF1847" s="401"/>
      <c r="ANG1847" s="401"/>
      <c r="ANH1847" s="401"/>
      <c r="ANI1847" s="401"/>
      <c r="ANJ1847" s="401"/>
      <c r="ANK1847" s="401"/>
      <c r="ANL1847" s="401"/>
      <c r="ANM1847" s="401"/>
      <c r="ANN1847" s="401"/>
      <c r="ANO1847" s="401"/>
      <c r="ANP1847" s="401"/>
      <c r="ANQ1847" s="401"/>
      <c r="ANR1847" s="401"/>
      <c r="ANS1847" s="401"/>
      <c r="ANT1847" s="401"/>
      <c r="ANU1847" s="401"/>
      <c r="ANV1847" s="401"/>
      <c r="ANW1847" s="401"/>
      <c r="ANX1847" s="401"/>
      <c r="ANY1847" s="401"/>
      <c r="ANZ1847" s="401"/>
      <c r="AOA1847" s="401"/>
      <c r="AOB1847" s="401"/>
      <c r="AOC1847" s="401"/>
      <c r="AOD1847" s="401"/>
      <c r="AOE1847" s="401"/>
      <c r="AOF1847" s="401"/>
      <c r="AOG1847" s="401"/>
      <c r="AOH1847" s="401"/>
      <c r="AOI1847" s="401"/>
      <c r="AOJ1847" s="401"/>
      <c r="AOK1847" s="401"/>
      <c r="AOL1847" s="401"/>
      <c r="AOM1847" s="401"/>
      <c r="AON1847" s="401"/>
      <c r="AOO1847" s="401"/>
      <c r="AOP1847" s="401"/>
      <c r="AOQ1847" s="401"/>
      <c r="AOR1847" s="401"/>
      <c r="AOS1847" s="401"/>
      <c r="AOT1847" s="401"/>
      <c r="AOU1847" s="401"/>
      <c r="AOV1847" s="401"/>
      <c r="AOW1847" s="401"/>
      <c r="AOX1847" s="401"/>
      <c r="AOY1847" s="401"/>
      <c r="AOZ1847" s="401"/>
      <c r="APA1847" s="401"/>
      <c r="APB1847" s="401"/>
      <c r="APC1847" s="401"/>
      <c r="APD1847" s="401"/>
      <c r="APE1847" s="401"/>
      <c r="APF1847" s="401"/>
      <c r="APG1847" s="401"/>
      <c r="APH1847" s="401"/>
      <c r="API1847" s="401"/>
      <c r="APJ1847" s="401"/>
      <c r="APK1847" s="401"/>
      <c r="APL1847" s="401"/>
      <c r="APM1847" s="401"/>
      <c r="APN1847" s="401"/>
      <c r="APO1847" s="401"/>
      <c r="APP1847" s="401"/>
      <c r="APQ1847" s="401"/>
      <c r="APR1847" s="401"/>
      <c r="APS1847" s="401"/>
      <c r="APT1847" s="401"/>
      <c r="APU1847" s="401"/>
      <c r="APV1847" s="401"/>
      <c r="APW1847" s="401"/>
      <c r="APX1847" s="401"/>
      <c r="APY1847" s="401"/>
      <c r="APZ1847" s="401"/>
      <c r="AQA1847" s="401"/>
      <c r="AQB1847" s="401"/>
      <c r="AQC1847" s="401"/>
      <c r="AQD1847" s="401"/>
      <c r="AQE1847" s="401"/>
      <c r="AQF1847" s="401"/>
      <c r="AQG1847" s="401"/>
      <c r="AQH1847" s="401"/>
      <c r="AQI1847" s="401"/>
      <c r="AQJ1847" s="401"/>
      <c r="AQK1847" s="401"/>
      <c r="AQL1847" s="401"/>
      <c r="AQM1847" s="401"/>
      <c r="AQN1847" s="401"/>
      <c r="AQO1847" s="401"/>
      <c r="AQP1847" s="401"/>
      <c r="AQQ1847" s="401"/>
      <c r="AQR1847" s="401"/>
      <c r="AQS1847" s="401"/>
      <c r="AQT1847" s="401"/>
      <c r="AQU1847" s="401"/>
      <c r="AQV1847" s="401"/>
      <c r="AQW1847" s="401"/>
      <c r="AQX1847" s="401"/>
      <c r="AQY1847" s="401"/>
      <c r="AQZ1847" s="401"/>
      <c r="ARA1847" s="401"/>
      <c r="ARB1847" s="401"/>
      <c r="ARC1847" s="401"/>
      <c r="ARD1847" s="401"/>
      <c r="ARE1847" s="401"/>
      <c r="ARF1847" s="401"/>
      <c r="ARG1847" s="401"/>
      <c r="ARH1847" s="401"/>
      <c r="ARI1847" s="401"/>
      <c r="ARJ1847" s="401"/>
      <c r="ARK1847" s="401"/>
      <c r="ARL1847" s="401"/>
      <c r="ARM1847" s="401"/>
      <c r="ARN1847" s="401"/>
      <c r="ARO1847" s="401"/>
      <c r="ARP1847" s="401"/>
      <c r="ARQ1847" s="401"/>
      <c r="ARR1847" s="401"/>
      <c r="ARS1847" s="401"/>
      <c r="ART1847" s="401"/>
      <c r="ARU1847" s="401"/>
      <c r="ARV1847" s="401"/>
      <c r="ARW1847" s="401"/>
      <c r="ARX1847" s="401"/>
      <c r="ARY1847" s="401"/>
      <c r="ARZ1847" s="401"/>
      <c r="ASA1847" s="401"/>
      <c r="ASB1847" s="401"/>
      <c r="ASC1847" s="401"/>
      <c r="ASD1847" s="401"/>
      <c r="ASE1847" s="401"/>
      <c r="ASF1847" s="401"/>
      <c r="ASG1847" s="401"/>
      <c r="ASH1847" s="401"/>
      <c r="ASI1847" s="401"/>
      <c r="ASJ1847" s="401"/>
      <c r="ASK1847" s="401"/>
      <c r="ASL1847" s="401"/>
      <c r="ASM1847" s="401"/>
      <c r="ASN1847" s="401"/>
      <c r="ASO1847" s="401"/>
      <c r="ASP1847" s="401"/>
      <c r="ASQ1847" s="401"/>
      <c r="ASR1847" s="401"/>
      <c r="ASS1847" s="401"/>
      <c r="AST1847" s="401"/>
      <c r="ASU1847" s="401"/>
      <c r="ASV1847" s="401"/>
      <c r="ASW1847" s="401"/>
      <c r="ASX1847" s="401"/>
      <c r="ASY1847" s="401"/>
      <c r="ASZ1847" s="401"/>
      <c r="ATA1847" s="401"/>
      <c r="ATB1847" s="401"/>
      <c r="ATC1847" s="401"/>
      <c r="ATD1847" s="401"/>
      <c r="ATE1847" s="401"/>
      <c r="ATF1847" s="401"/>
      <c r="ATG1847" s="401"/>
      <c r="ATH1847" s="401"/>
      <c r="ATI1847" s="401"/>
      <c r="ATJ1847" s="401"/>
      <c r="ATK1847" s="401"/>
      <c r="ATL1847" s="401"/>
      <c r="ATM1847" s="401"/>
      <c r="ATN1847" s="401"/>
      <c r="ATO1847" s="401"/>
      <c r="ATP1847" s="401"/>
      <c r="ATQ1847" s="401"/>
      <c r="ATR1847" s="401"/>
      <c r="ATS1847" s="401"/>
      <c r="ATT1847" s="401"/>
      <c r="ATU1847" s="401"/>
      <c r="ATV1847" s="401"/>
      <c r="ATW1847" s="401"/>
      <c r="ATX1847" s="401"/>
      <c r="ATY1847" s="401"/>
      <c r="ATZ1847" s="401"/>
      <c r="AUA1847" s="401"/>
      <c r="AUB1847" s="401"/>
      <c r="AUC1847" s="401"/>
      <c r="AUD1847" s="401"/>
      <c r="AUE1847" s="401"/>
      <c r="AUF1847" s="401"/>
      <c r="AUG1847" s="401"/>
      <c r="AUH1847" s="401"/>
      <c r="AUI1847" s="401"/>
      <c r="AUJ1847" s="401"/>
      <c r="AUK1847" s="401"/>
      <c r="AUL1847" s="401"/>
      <c r="AUM1847" s="401"/>
      <c r="AUN1847" s="401"/>
      <c r="AUO1847" s="401"/>
      <c r="AUP1847" s="401"/>
      <c r="AUQ1847" s="401"/>
      <c r="AUR1847" s="401"/>
      <c r="AUS1847" s="401"/>
      <c r="AUT1847" s="401"/>
      <c r="AUU1847" s="401"/>
      <c r="AUV1847" s="401"/>
      <c r="AUW1847" s="401"/>
      <c r="AUX1847" s="401"/>
      <c r="AUY1847" s="401"/>
      <c r="AUZ1847" s="401"/>
      <c r="AVA1847" s="401"/>
      <c r="AVB1847" s="401"/>
      <c r="AVC1847" s="401"/>
      <c r="AVD1847" s="401"/>
      <c r="AVE1847" s="401"/>
      <c r="AVF1847" s="401"/>
      <c r="AVG1847" s="401"/>
      <c r="AVH1847" s="401"/>
      <c r="AVI1847" s="401"/>
      <c r="AVJ1847" s="401"/>
      <c r="AVK1847" s="401"/>
      <c r="AVL1847" s="401"/>
      <c r="AVM1847" s="401"/>
      <c r="AVN1847" s="401"/>
      <c r="AVO1847" s="401"/>
      <c r="AVP1847" s="401"/>
      <c r="AVQ1847" s="401"/>
      <c r="AVR1847" s="401"/>
      <c r="AVS1847" s="401"/>
      <c r="AVT1847" s="401"/>
      <c r="AVU1847" s="401"/>
      <c r="AVV1847" s="401"/>
      <c r="AVW1847" s="401"/>
      <c r="AVX1847" s="401"/>
      <c r="AVY1847" s="401"/>
      <c r="AVZ1847" s="401"/>
      <c r="AWA1847" s="401"/>
      <c r="AWB1847" s="401"/>
      <c r="AWC1847" s="401"/>
      <c r="AWD1847" s="401"/>
      <c r="AWE1847" s="401"/>
      <c r="AWF1847" s="401"/>
      <c r="AWG1847" s="401"/>
      <c r="AWH1847" s="401"/>
      <c r="AWI1847" s="401"/>
      <c r="AWJ1847" s="401"/>
      <c r="AWK1847" s="401"/>
      <c r="AWL1847" s="401"/>
      <c r="AWM1847" s="401"/>
      <c r="AWN1847" s="401"/>
      <c r="AWO1847" s="401"/>
      <c r="AWP1847" s="401"/>
      <c r="AWQ1847" s="401"/>
      <c r="AWR1847" s="401"/>
      <c r="AWS1847" s="401"/>
      <c r="AWT1847" s="401"/>
      <c r="AWU1847" s="401"/>
      <c r="AWV1847" s="401"/>
      <c r="AWW1847" s="401"/>
      <c r="AWX1847" s="401"/>
      <c r="AWY1847" s="401"/>
      <c r="AWZ1847" s="401"/>
      <c r="AXA1847" s="401"/>
      <c r="AXB1847" s="401"/>
      <c r="AXC1847" s="401"/>
      <c r="AXD1847" s="401"/>
      <c r="AXE1847" s="401"/>
      <c r="AXF1847" s="401"/>
      <c r="AXG1847" s="401"/>
      <c r="AXH1847" s="401"/>
      <c r="AXI1847" s="401"/>
      <c r="AXJ1847" s="401"/>
      <c r="AXK1847" s="401"/>
      <c r="AXL1847" s="401"/>
      <c r="AXM1847" s="401"/>
      <c r="AXN1847" s="401"/>
      <c r="AXO1847" s="401"/>
      <c r="AXP1847" s="401"/>
      <c r="AXQ1847" s="401"/>
      <c r="AXR1847" s="401"/>
      <c r="AXS1847" s="401"/>
      <c r="AXT1847" s="401"/>
      <c r="AXU1847" s="401"/>
      <c r="AXV1847" s="401"/>
      <c r="AXW1847" s="401"/>
      <c r="AXX1847" s="401"/>
      <c r="AXY1847" s="401"/>
      <c r="AXZ1847" s="401"/>
      <c r="AYA1847" s="401"/>
      <c r="AYB1847" s="401"/>
      <c r="AYC1847" s="401"/>
      <c r="AYD1847" s="401"/>
      <c r="AYE1847" s="401"/>
      <c r="AYF1847" s="401"/>
      <c r="AYG1847" s="401"/>
      <c r="AYH1847" s="401"/>
      <c r="AYI1847" s="401"/>
      <c r="AYJ1847" s="401"/>
      <c r="AYK1847" s="401"/>
      <c r="AYL1847" s="401"/>
      <c r="AYM1847" s="401"/>
      <c r="AYN1847" s="401"/>
      <c r="AYO1847" s="401"/>
      <c r="AYP1847" s="401"/>
      <c r="AYQ1847" s="401"/>
      <c r="AYR1847" s="401"/>
      <c r="AYS1847" s="401"/>
      <c r="AYT1847" s="401"/>
      <c r="AYU1847" s="401"/>
      <c r="AYV1847" s="401"/>
      <c r="AYW1847" s="401"/>
      <c r="AYX1847" s="401"/>
      <c r="AYY1847" s="401"/>
      <c r="AYZ1847" s="401"/>
      <c r="AZA1847" s="401"/>
      <c r="AZB1847" s="401"/>
      <c r="AZC1847" s="401"/>
      <c r="AZD1847" s="401"/>
      <c r="AZE1847" s="401"/>
      <c r="AZF1847" s="401"/>
      <c r="AZG1847" s="401"/>
      <c r="AZH1847" s="401"/>
      <c r="AZI1847" s="401"/>
      <c r="AZJ1847" s="401"/>
      <c r="AZK1847" s="401"/>
      <c r="AZL1847" s="401"/>
      <c r="AZM1847" s="401"/>
      <c r="AZN1847" s="401"/>
      <c r="AZO1847" s="401"/>
      <c r="AZP1847" s="401"/>
      <c r="AZQ1847" s="401"/>
      <c r="AZR1847" s="401"/>
      <c r="AZS1847" s="401"/>
      <c r="AZT1847" s="401"/>
      <c r="AZU1847" s="401"/>
      <c r="AZV1847" s="401"/>
      <c r="AZW1847" s="401"/>
      <c r="AZX1847" s="401"/>
      <c r="AZY1847" s="401"/>
      <c r="AZZ1847" s="401"/>
      <c r="BAA1847" s="401"/>
      <c r="BAB1847" s="401"/>
      <c r="BAC1847" s="401"/>
      <c r="BAD1847" s="401"/>
      <c r="BAE1847" s="401"/>
      <c r="BAF1847" s="401"/>
      <c r="BAG1847" s="401"/>
      <c r="BAH1847" s="401"/>
      <c r="BAI1847" s="401"/>
      <c r="BAJ1847" s="401"/>
      <c r="BAK1847" s="401"/>
      <c r="BAL1847" s="401"/>
      <c r="BAM1847" s="401"/>
      <c r="BAN1847" s="401"/>
      <c r="BAO1847" s="401"/>
      <c r="BAP1847" s="401"/>
      <c r="BAQ1847" s="401"/>
      <c r="BAR1847" s="401"/>
      <c r="BAS1847" s="401"/>
      <c r="BAT1847" s="401"/>
      <c r="BAU1847" s="401"/>
      <c r="BAV1847" s="401"/>
      <c r="BAW1847" s="401"/>
      <c r="BAX1847" s="401"/>
      <c r="BAY1847" s="401"/>
      <c r="BAZ1847" s="401"/>
      <c r="BBA1847" s="401"/>
      <c r="BBB1847" s="401"/>
      <c r="BBC1847" s="401"/>
      <c r="BBD1847" s="401"/>
      <c r="BBE1847" s="401"/>
      <c r="BBF1847" s="401"/>
      <c r="BBG1847" s="401"/>
      <c r="BBH1847" s="401"/>
      <c r="BBI1847" s="401"/>
      <c r="BBJ1847" s="401"/>
      <c r="BBK1847" s="401"/>
      <c r="BBL1847" s="401"/>
      <c r="BBM1847" s="401"/>
      <c r="BBN1847" s="401"/>
      <c r="BBO1847" s="401"/>
      <c r="BBP1847" s="401"/>
      <c r="BBQ1847" s="401"/>
      <c r="BBR1847" s="401"/>
      <c r="BBS1847" s="401"/>
      <c r="BBT1847" s="401"/>
      <c r="BBU1847" s="401"/>
      <c r="BBV1847" s="401"/>
      <c r="BBW1847" s="401"/>
      <c r="BBX1847" s="401"/>
      <c r="BBY1847" s="401"/>
      <c r="BBZ1847" s="401"/>
      <c r="BCA1847" s="401"/>
      <c r="BCB1847" s="401"/>
      <c r="BCC1847" s="401"/>
      <c r="BCD1847" s="401"/>
      <c r="BCE1847" s="401"/>
      <c r="BCF1847" s="401"/>
      <c r="BCG1847" s="401"/>
      <c r="BCH1847" s="401"/>
      <c r="BCI1847" s="401"/>
      <c r="BCJ1847" s="401"/>
      <c r="BCK1847" s="401"/>
      <c r="BCL1847" s="401"/>
      <c r="BCM1847" s="401"/>
      <c r="BCN1847" s="401"/>
      <c r="BCO1847" s="401"/>
      <c r="BCP1847" s="401"/>
      <c r="BCQ1847" s="401"/>
      <c r="BCR1847" s="401"/>
      <c r="BCS1847" s="401"/>
      <c r="BCT1847" s="401"/>
      <c r="BCU1847" s="401"/>
      <c r="BCV1847" s="401"/>
      <c r="BCW1847" s="401"/>
      <c r="BCX1847" s="401"/>
      <c r="BCY1847" s="401"/>
      <c r="BCZ1847" s="401"/>
      <c r="BDA1847" s="401"/>
      <c r="BDB1847" s="401"/>
      <c r="BDC1847" s="401"/>
      <c r="BDD1847" s="401"/>
      <c r="BDE1847" s="401"/>
      <c r="BDF1847" s="401"/>
      <c r="BDG1847" s="401"/>
      <c r="BDH1847" s="401"/>
      <c r="BDI1847" s="401"/>
      <c r="BDJ1847" s="401"/>
      <c r="BDK1847" s="401"/>
      <c r="BDL1847" s="401"/>
      <c r="BDM1847" s="401"/>
      <c r="BDN1847" s="401"/>
      <c r="BDO1847" s="401"/>
      <c r="BDP1847" s="401"/>
      <c r="BDQ1847" s="401"/>
      <c r="BDR1847" s="401"/>
      <c r="BDS1847" s="401"/>
      <c r="BDT1847" s="401"/>
      <c r="BDU1847" s="401"/>
      <c r="BDV1847" s="401"/>
      <c r="BDW1847" s="401"/>
      <c r="BDX1847" s="401"/>
      <c r="BDY1847" s="401"/>
      <c r="BDZ1847" s="401"/>
      <c r="BEA1847" s="401"/>
      <c r="BEB1847" s="401"/>
      <c r="BEC1847" s="401"/>
      <c r="BED1847" s="401"/>
      <c r="BEE1847" s="401"/>
      <c r="BEF1847" s="401"/>
      <c r="BEG1847" s="401"/>
      <c r="BEH1847" s="401"/>
      <c r="BEI1847" s="401"/>
      <c r="BEJ1847" s="401"/>
      <c r="BEK1847" s="401"/>
      <c r="BEL1847" s="401"/>
      <c r="BEM1847" s="401"/>
      <c r="BEN1847" s="401"/>
      <c r="BEO1847" s="401"/>
      <c r="BEP1847" s="401"/>
      <c r="BEQ1847" s="401"/>
      <c r="BER1847" s="401"/>
      <c r="BES1847" s="401"/>
      <c r="BET1847" s="401"/>
      <c r="BEU1847" s="401"/>
      <c r="BEV1847" s="401"/>
      <c r="BEW1847" s="401"/>
      <c r="BEX1847" s="401"/>
      <c r="BEY1847" s="401"/>
      <c r="BEZ1847" s="401"/>
      <c r="BFA1847" s="401"/>
      <c r="BFB1847" s="401"/>
      <c r="BFC1847" s="401"/>
      <c r="BFD1847" s="401"/>
      <c r="BFE1847" s="401"/>
      <c r="BFF1847" s="401"/>
      <c r="BFG1847" s="401"/>
      <c r="BFH1847" s="401"/>
      <c r="BFI1847" s="401"/>
      <c r="BFJ1847" s="401"/>
      <c r="BFK1847" s="401"/>
      <c r="BFL1847" s="401"/>
      <c r="BFM1847" s="401"/>
      <c r="BFN1847" s="401"/>
      <c r="BFO1847" s="401"/>
      <c r="BFP1847" s="401"/>
      <c r="BFQ1847" s="401"/>
      <c r="BFR1847" s="401"/>
      <c r="BFS1847" s="401"/>
      <c r="BFT1847" s="401"/>
      <c r="BFU1847" s="401"/>
      <c r="BFV1847" s="401"/>
      <c r="BFW1847" s="401"/>
      <c r="BFX1847" s="401"/>
      <c r="BFY1847" s="401"/>
      <c r="BFZ1847" s="401"/>
      <c r="BGA1847" s="401"/>
      <c r="BGB1847" s="401"/>
      <c r="BGC1847" s="401"/>
      <c r="BGD1847" s="401"/>
      <c r="BGE1847" s="401"/>
      <c r="BGF1847" s="401"/>
      <c r="BGG1847" s="401"/>
      <c r="BGH1847" s="401"/>
      <c r="BGI1847" s="401"/>
      <c r="BGJ1847" s="401"/>
      <c r="BGK1847" s="401"/>
      <c r="BGL1847" s="401"/>
      <c r="BGM1847" s="401"/>
      <c r="BGN1847" s="401"/>
      <c r="BGO1847" s="401"/>
      <c r="BGP1847" s="401"/>
      <c r="BGQ1847" s="401"/>
      <c r="BGR1847" s="401"/>
      <c r="BGS1847" s="401"/>
      <c r="BGT1847" s="401"/>
      <c r="BGU1847" s="401"/>
      <c r="BGV1847" s="401"/>
      <c r="BGW1847" s="401"/>
      <c r="BGX1847" s="401"/>
      <c r="BGY1847" s="401"/>
      <c r="BGZ1847" s="401"/>
      <c r="BHA1847" s="401"/>
      <c r="BHB1847" s="401"/>
      <c r="BHC1847" s="401"/>
      <c r="BHD1847" s="401"/>
      <c r="BHE1847" s="401"/>
      <c r="BHF1847" s="401"/>
      <c r="BHG1847" s="401"/>
      <c r="BHH1847" s="401"/>
      <c r="BHI1847" s="401"/>
      <c r="BHJ1847" s="401"/>
      <c r="BHK1847" s="401"/>
      <c r="BHL1847" s="401"/>
      <c r="BHM1847" s="401"/>
      <c r="BHN1847" s="401"/>
      <c r="BHO1847" s="401"/>
      <c r="BHP1847" s="401"/>
      <c r="BHQ1847" s="401"/>
      <c r="BHR1847" s="401"/>
      <c r="BHS1847" s="401"/>
      <c r="BHT1847" s="401"/>
      <c r="BHU1847" s="401"/>
      <c r="BHV1847" s="401"/>
      <c r="BHW1847" s="401"/>
      <c r="BHX1847" s="401"/>
      <c r="BHY1847" s="401"/>
      <c r="BHZ1847" s="401"/>
      <c r="BIA1847" s="401"/>
      <c r="BIB1847" s="401"/>
      <c r="BIC1847" s="401"/>
      <c r="BID1847" s="401"/>
      <c r="BIE1847" s="401"/>
      <c r="BIF1847" s="401"/>
      <c r="BIG1847" s="401"/>
      <c r="BIH1847" s="401"/>
      <c r="BII1847" s="401"/>
      <c r="BIJ1847" s="401"/>
      <c r="BIK1847" s="401"/>
      <c r="BIL1847" s="401"/>
      <c r="BIM1847" s="401"/>
      <c r="BIN1847" s="401"/>
      <c r="BIO1847" s="401"/>
      <c r="BIP1847" s="401"/>
      <c r="BIQ1847" s="401"/>
      <c r="BIR1847" s="401"/>
      <c r="BIS1847" s="401"/>
      <c r="BIT1847" s="401"/>
      <c r="BIU1847" s="401"/>
      <c r="BIV1847" s="401"/>
      <c r="BIW1847" s="401"/>
      <c r="BIX1847" s="401"/>
      <c r="BIY1847" s="401"/>
      <c r="BIZ1847" s="401"/>
      <c r="BJA1847" s="401"/>
      <c r="BJB1847" s="401"/>
      <c r="BJC1847" s="401"/>
      <c r="BJD1847" s="401"/>
      <c r="BJE1847" s="401"/>
      <c r="BJF1847" s="401"/>
      <c r="BJG1847" s="401"/>
      <c r="BJH1847" s="401"/>
      <c r="BJI1847" s="401"/>
      <c r="BJJ1847" s="401"/>
      <c r="BJK1847" s="401"/>
      <c r="BJL1847" s="401"/>
      <c r="BJM1847" s="401"/>
      <c r="BJN1847" s="401"/>
      <c r="BJO1847" s="401"/>
      <c r="BJP1847" s="401"/>
      <c r="BJQ1847" s="401"/>
      <c r="BJR1847" s="401"/>
      <c r="BJS1847" s="401"/>
      <c r="BJT1847" s="401"/>
      <c r="BJU1847" s="401"/>
      <c r="BJV1847" s="401"/>
      <c r="BJW1847" s="401"/>
      <c r="BJX1847" s="401"/>
      <c r="BJY1847" s="401"/>
      <c r="BJZ1847" s="401"/>
      <c r="BKA1847" s="401"/>
      <c r="BKB1847" s="401"/>
      <c r="BKC1847" s="401"/>
      <c r="BKD1847" s="401"/>
      <c r="BKE1847" s="401"/>
      <c r="BKF1847" s="401"/>
      <c r="BKG1847" s="401"/>
      <c r="BKH1847" s="401"/>
      <c r="BKI1847" s="401"/>
      <c r="BKJ1847" s="401"/>
      <c r="BKK1847" s="401"/>
      <c r="BKL1847" s="401"/>
      <c r="BKM1847" s="401"/>
      <c r="BKN1847" s="401"/>
      <c r="BKO1847" s="401"/>
      <c r="BKP1847" s="401"/>
      <c r="BKQ1847" s="401"/>
      <c r="BKR1847" s="401"/>
      <c r="BKS1847" s="401"/>
      <c r="BKT1847" s="401"/>
      <c r="BKU1847" s="401"/>
      <c r="BKV1847" s="401"/>
      <c r="BKW1847" s="401"/>
      <c r="BKX1847" s="401"/>
      <c r="BKY1847" s="401"/>
      <c r="BKZ1847" s="401"/>
      <c r="BLA1847" s="401"/>
      <c r="BLB1847" s="401"/>
      <c r="BLC1847" s="401"/>
      <c r="BLD1847" s="401"/>
      <c r="BLE1847" s="401"/>
      <c r="BLF1847" s="401"/>
      <c r="BLG1847" s="401"/>
      <c r="BLH1847" s="401"/>
      <c r="BLI1847" s="401"/>
      <c r="BLJ1847" s="401"/>
      <c r="BLK1847" s="401"/>
      <c r="BLL1847" s="401"/>
      <c r="BLM1847" s="401"/>
      <c r="BLN1847" s="401"/>
      <c r="BLO1847" s="401"/>
      <c r="BLP1847" s="401"/>
      <c r="BLQ1847" s="401"/>
      <c r="BLR1847" s="401"/>
      <c r="BLS1847" s="401"/>
      <c r="BLT1847" s="401"/>
      <c r="BLU1847" s="401"/>
      <c r="BLV1847" s="401"/>
      <c r="BLW1847" s="401"/>
      <c r="BLX1847" s="401"/>
      <c r="BLY1847" s="401"/>
      <c r="BLZ1847" s="401"/>
      <c r="BMA1847" s="401"/>
      <c r="BMB1847" s="401"/>
      <c r="BMC1847" s="401"/>
      <c r="BMD1847" s="401"/>
      <c r="BME1847" s="401"/>
      <c r="BMF1847" s="401"/>
      <c r="BMG1847" s="401"/>
      <c r="BMH1847" s="401"/>
      <c r="BMI1847" s="401"/>
      <c r="BMJ1847" s="401"/>
      <c r="BMK1847" s="401"/>
      <c r="BML1847" s="401"/>
      <c r="BMM1847" s="401"/>
      <c r="BMN1847" s="401"/>
      <c r="BMO1847" s="401"/>
      <c r="BMP1847" s="401"/>
      <c r="BMQ1847" s="401"/>
      <c r="BMR1847" s="401"/>
      <c r="BMS1847" s="401"/>
      <c r="BMT1847" s="401"/>
      <c r="BMU1847" s="401"/>
      <c r="BMV1847" s="401"/>
      <c r="BMW1847" s="401"/>
      <c r="BMX1847" s="401"/>
      <c r="BMY1847" s="401"/>
      <c r="BMZ1847" s="401"/>
      <c r="BNA1847" s="401"/>
      <c r="BNB1847" s="401"/>
      <c r="BNC1847" s="401"/>
      <c r="BND1847" s="401"/>
      <c r="BNE1847" s="401"/>
      <c r="BNF1847" s="401"/>
      <c r="BNG1847" s="401"/>
      <c r="BNH1847" s="401"/>
      <c r="BNI1847" s="401"/>
      <c r="BNJ1847" s="401"/>
      <c r="BNK1847" s="401"/>
      <c r="BNL1847" s="401"/>
      <c r="BNM1847" s="401"/>
      <c r="BNN1847" s="401"/>
      <c r="BNO1847" s="401"/>
      <c r="BNP1847" s="401"/>
      <c r="BNQ1847" s="401"/>
      <c r="BNR1847" s="401"/>
      <c r="BNS1847" s="401"/>
      <c r="BNT1847" s="401"/>
      <c r="BNU1847" s="401"/>
      <c r="BNV1847" s="401"/>
      <c r="BNW1847" s="401"/>
      <c r="BNX1847" s="401"/>
      <c r="BNY1847" s="401"/>
      <c r="BNZ1847" s="401"/>
      <c r="BOA1847" s="401"/>
      <c r="BOB1847" s="401"/>
      <c r="BOC1847" s="401"/>
      <c r="BOD1847" s="401"/>
      <c r="BOE1847" s="401"/>
      <c r="BOF1847" s="401"/>
      <c r="BOG1847" s="401"/>
      <c r="BOH1847" s="401"/>
      <c r="BOI1847" s="401"/>
      <c r="BOJ1847" s="401"/>
      <c r="BOK1847" s="401"/>
      <c r="BOL1847" s="401"/>
      <c r="BOM1847" s="401"/>
      <c r="BON1847" s="401"/>
      <c r="BOO1847" s="401"/>
      <c r="BOP1847" s="401"/>
      <c r="BOQ1847" s="401"/>
      <c r="BOR1847" s="401"/>
      <c r="BOS1847" s="401"/>
      <c r="BOT1847" s="401"/>
      <c r="BOU1847" s="401"/>
      <c r="BOV1847" s="401"/>
      <c r="BOW1847" s="401"/>
      <c r="BOX1847" s="401"/>
      <c r="BOY1847" s="401"/>
      <c r="BOZ1847" s="401"/>
      <c r="BPA1847" s="401"/>
      <c r="BPB1847" s="401"/>
      <c r="BPC1847" s="401"/>
      <c r="BPD1847" s="401"/>
      <c r="BPE1847" s="401"/>
      <c r="BPF1847" s="401"/>
      <c r="BPG1847" s="401"/>
      <c r="BPH1847" s="401"/>
      <c r="BPI1847" s="401"/>
      <c r="BPJ1847" s="401"/>
      <c r="BPK1847" s="401"/>
      <c r="BPL1847" s="401"/>
      <c r="BPM1847" s="401"/>
      <c r="BPN1847" s="401"/>
      <c r="BPO1847" s="401"/>
      <c r="BPP1847" s="401"/>
      <c r="BPQ1847" s="401"/>
      <c r="BPR1847" s="401"/>
      <c r="BPS1847" s="401"/>
      <c r="BPT1847" s="401"/>
      <c r="BPU1847" s="401"/>
      <c r="BPV1847" s="401"/>
      <c r="BPW1847" s="401"/>
      <c r="BPX1847" s="401"/>
      <c r="BPY1847" s="401"/>
      <c r="BPZ1847" s="401"/>
      <c r="BQA1847" s="401"/>
      <c r="BQB1847" s="401"/>
      <c r="BQC1847" s="401"/>
      <c r="BQD1847" s="401"/>
      <c r="BQE1847" s="401"/>
      <c r="BQF1847" s="401"/>
      <c r="BQG1847" s="401"/>
      <c r="BQH1847" s="401"/>
      <c r="BQI1847" s="401"/>
      <c r="BQJ1847" s="401"/>
      <c r="BQK1847" s="401"/>
      <c r="BQL1847" s="401"/>
      <c r="BQM1847" s="401"/>
      <c r="BQN1847" s="401"/>
      <c r="BQO1847" s="401"/>
      <c r="BQP1847" s="401"/>
      <c r="BQQ1847" s="401"/>
      <c r="BQR1847" s="401"/>
      <c r="BQS1847" s="401"/>
      <c r="BQT1847" s="401"/>
      <c r="BQU1847" s="401"/>
      <c r="BQV1847" s="401"/>
      <c r="BQW1847" s="401"/>
      <c r="BQX1847" s="401"/>
      <c r="BQY1847" s="401"/>
      <c r="BQZ1847" s="401"/>
      <c r="BRA1847" s="401"/>
      <c r="BRB1847" s="401"/>
      <c r="BRC1847" s="401"/>
      <c r="BRD1847" s="401"/>
      <c r="BRE1847" s="401"/>
      <c r="BRF1847" s="401"/>
      <c r="BRG1847" s="401"/>
      <c r="BRH1847" s="401"/>
      <c r="BRI1847" s="401"/>
      <c r="BRJ1847" s="401"/>
      <c r="BRK1847" s="401"/>
      <c r="BRL1847" s="401"/>
      <c r="BRM1847" s="401"/>
      <c r="BRN1847" s="401"/>
      <c r="BRO1847" s="401"/>
      <c r="BRP1847" s="401"/>
      <c r="BRQ1847" s="401"/>
      <c r="BRR1847" s="401"/>
      <c r="BRS1847" s="401"/>
      <c r="BRT1847" s="401"/>
      <c r="BRU1847" s="401"/>
      <c r="BRV1847" s="401"/>
      <c r="BRW1847" s="401"/>
      <c r="BRX1847" s="401"/>
      <c r="BRY1847" s="401"/>
      <c r="BRZ1847" s="401"/>
      <c r="BSA1847" s="401"/>
      <c r="BSB1847" s="401"/>
      <c r="BSC1847" s="401"/>
      <c r="BSD1847" s="401"/>
      <c r="BSE1847" s="401"/>
      <c r="BSF1847" s="401"/>
      <c r="BSG1847" s="401"/>
      <c r="BSH1847" s="401"/>
      <c r="BSI1847" s="401"/>
      <c r="BSJ1847" s="401"/>
      <c r="BSK1847" s="401"/>
      <c r="BSL1847" s="401"/>
      <c r="BSM1847" s="401"/>
      <c r="BSN1847" s="401"/>
      <c r="BSO1847" s="401"/>
      <c r="BSP1847" s="401"/>
      <c r="BSQ1847" s="401"/>
      <c r="BSR1847" s="401"/>
      <c r="BSS1847" s="401"/>
      <c r="BST1847" s="401"/>
      <c r="BSU1847" s="401"/>
      <c r="BSV1847" s="401"/>
      <c r="BSW1847" s="401"/>
      <c r="BSX1847" s="401"/>
      <c r="BSY1847" s="401"/>
      <c r="BSZ1847" s="401"/>
      <c r="BTA1847" s="401"/>
      <c r="BTB1847" s="401"/>
      <c r="BTC1847" s="401"/>
      <c r="BTD1847" s="401"/>
      <c r="BTE1847" s="401"/>
      <c r="BTF1847" s="401"/>
      <c r="BTG1847" s="401"/>
      <c r="BTH1847" s="401"/>
      <c r="BTI1847" s="401"/>
      <c r="BTJ1847" s="401"/>
      <c r="BTK1847" s="401"/>
      <c r="BTL1847" s="401"/>
      <c r="BTM1847" s="401"/>
      <c r="BTN1847" s="401"/>
      <c r="BTO1847" s="401"/>
      <c r="BTP1847" s="401"/>
      <c r="BTQ1847" s="401"/>
      <c r="BTR1847" s="401"/>
      <c r="BTS1847" s="401"/>
      <c r="BTT1847" s="401"/>
      <c r="BTU1847" s="401"/>
      <c r="BTV1847" s="401"/>
      <c r="BTW1847" s="401"/>
      <c r="BTX1847" s="401"/>
      <c r="BTY1847" s="401"/>
      <c r="BTZ1847" s="401"/>
      <c r="BUA1847" s="401"/>
      <c r="BUB1847" s="401"/>
      <c r="BUC1847" s="401"/>
      <c r="BUD1847" s="401"/>
      <c r="BUE1847" s="401"/>
      <c r="BUF1847" s="401"/>
      <c r="BUG1847" s="401"/>
      <c r="BUH1847" s="401"/>
      <c r="BUI1847" s="401"/>
      <c r="BUJ1847" s="401"/>
      <c r="BUK1847" s="401"/>
      <c r="BUL1847" s="401"/>
      <c r="BUM1847" s="401"/>
      <c r="BUN1847" s="401"/>
      <c r="BUO1847" s="401"/>
      <c r="BUP1847" s="401"/>
      <c r="BUQ1847" s="401"/>
      <c r="BUR1847" s="401"/>
      <c r="BUS1847" s="401"/>
      <c r="BUT1847" s="401"/>
      <c r="BUU1847" s="401"/>
      <c r="BUV1847" s="401"/>
      <c r="BUW1847" s="401"/>
      <c r="BUX1847" s="401"/>
      <c r="BUY1847" s="401"/>
      <c r="BUZ1847" s="401"/>
      <c r="BVA1847" s="401"/>
      <c r="BVB1847" s="401"/>
      <c r="BVC1847" s="401"/>
      <c r="BVD1847" s="401"/>
      <c r="BVE1847" s="401"/>
      <c r="BVF1847" s="401"/>
      <c r="BVG1847" s="401"/>
      <c r="BVH1847" s="401"/>
      <c r="BVI1847" s="401"/>
      <c r="BVJ1847" s="401"/>
      <c r="BVK1847" s="401"/>
      <c r="BVL1847" s="401"/>
      <c r="BVM1847" s="401"/>
      <c r="BVN1847" s="401"/>
      <c r="BVO1847" s="401"/>
      <c r="BVP1847" s="401"/>
      <c r="BVQ1847" s="401"/>
      <c r="BVR1847" s="401"/>
      <c r="BVS1847" s="401"/>
      <c r="BVT1847" s="401"/>
      <c r="BVU1847" s="401"/>
      <c r="BVV1847" s="401"/>
      <c r="BVW1847" s="401"/>
      <c r="BVX1847" s="401"/>
      <c r="BVY1847" s="401"/>
      <c r="BVZ1847" s="401"/>
      <c r="BWA1847" s="401"/>
      <c r="BWB1847" s="401"/>
      <c r="BWC1847" s="401"/>
      <c r="BWD1847" s="401"/>
      <c r="BWE1847" s="401"/>
      <c r="BWF1847" s="401"/>
      <c r="BWG1847" s="401"/>
      <c r="BWH1847" s="401"/>
      <c r="BWI1847" s="401"/>
      <c r="BWJ1847" s="401"/>
      <c r="BWK1847" s="401"/>
      <c r="BWL1847" s="401"/>
      <c r="BWM1847" s="401"/>
      <c r="BWN1847" s="401"/>
      <c r="BWO1847" s="401"/>
      <c r="BWP1847" s="401"/>
      <c r="BWQ1847" s="401"/>
      <c r="BWR1847" s="401"/>
      <c r="BWS1847" s="401"/>
      <c r="BWT1847" s="401"/>
      <c r="BWU1847" s="401"/>
      <c r="BWV1847" s="401"/>
      <c r="BWW1847" s="401"/>
      <c r="BWX1847" s="401"/>
      <c r="BWY1847" s="401"/>
      <c r="BWZ1847" s="401"/>
      <c r="BXA1847" s="401"/>
      <c r="BXB1847" s="401"/>
      <c r="BXC1847" s="401"/>
      <c r="BXD1847" s="401"/>
      <c r="BXE1847" s="401"/>
      <c r="BXF1847" s="401"/>
      <c r="BXG1847" s="401"/>
      <c r="BXH1847" s="401"/>
      <c r="BXI1847" s="401"/>
      <c r="BXJ1847" s="401"/>
      <c r="BXK1847" s="401"/>
      <c r="BXL1847" s="401"/>
      <c r="BXM1847" s="401"/>
      <c r="BXN1847" s="401"/>
      <c r="BXO1847" s="401"/>
      <c r="BXP1847" s="401"/>
      <c r="BXQ1847" s="401"/>
      <c r="BXR1847" s="401"/>
      <c r="BXS1847" s="401"/>
      <c r="BXT1847" s="401"/>
      <c r="BXU1847" s="401"/>
      <c r="BXV1847" s="401"/>
      <c r="BXW1847" s="401"/>
      <c r="BXX1847" s="401"/>
      <c r="BXY1847" s="401"/>
      <c r="BXZ1847" s="401"/>
      <c r="BYA1847" s="401"/>
      <c r="BYB1847" s="401"/>
      <c r="BYC1847" s="401"/>
      <c r="BYD1847" s="401"/>
      <c r="BYE1847" s="401"/>
      <c r="BYF1847" s="401"/>
      <c r="BYG1847" s="401"/>
      <c r="BYH1847" s="401"/>
      <c r="BYI1847" s="401"/>
      <c r="BYJ1847" s="401"/>
      <c r="BYK1847" s="401"/>
      <c r="BYL1847" s="401"/>
      <c r="BYM1847" s="401"/>
      <c r="BYN1847" s="401"/>
      <c r="BYO1847" s="401"/>
      <c r="BYP1847" s="401"/>
      <c r="BYQ1847" s="401"/>
      <c r="BYR1847" s="401"/>
      <c r="BYS1847" s="401"/>
      <c r="BYT1847" s="401"/>
      <c r="BYU1847" s="401"/>
      <c r="BYV1847" s="401"/>
      <c r="BYW1847" s="401"/>
      <c r="BYX1847" s="401"/>
      <c r="BYY1847" s="401"/>
      <c r="BYZ1847" s="401"/>
      <c r="BZA1847" s="401"/>
      <c r="BZB1847" s="401"/>
      <c r="BZC1847" s="401"/>
      <c r="BZD1847" s="401"/>
      <c r="BZE1847" s="401"/>
      <c r="BZF1847" s="401"/>
      <c r="BZG1847" s="401"/>
      <c r="BZH1847" s="401"/>
      <c r="BZI1847" s="401"/>
      <c r="BZJ1847" s="401"/>
      <c r="BZK1847" s="401"/>
      <c r="BZL1847" s="401"/>
      <c r="BZM1847" s="401"/>
      <c r="BZN1847" s="401"/>
      <c r="BZO1847" s="401"/>
      <c r="BZP1847" s="401"/>
      <c r="BZQ1847" s="401"/>
      <c r="BZR1847" s="401"/>
      <c r="BZS1847" s="401"/>
      <c r="BZT1847" s="401"/>
      <c r="BZU1847" s="401"/>
      <c r="BZV1847" s="401"/>
      <c r="BZW1847" s="401"/>
      <c r="BZX1847" s="401"/>
      <c r="BZY1847" s="401"/>
      <c r="BZZ1847" s="401"/>
      <c r="CAA1847" s="401"/>
      <c r="CAB1847" s="401"/>
      <c r="CAC1847" s="401"/>
      <c r="CAD1847" s="401"/>
      <c r="CAE1847" s="401"/>
      <c r="CAF1847" s="401"/>
      <c r="CAG1847" s="401"/>
      <c r="CAH1847" s="401"/>
      <c r="CAI1847" s="401"/>
      <c r="CAJ1847" s="401"/>
      <c r="CAK1847" s="401"/>
      <c r="CAL1847" s="401"/>
      <c r="CAM1847" s="401"/>
      <c r="CAN1847" s="401"/>
      <c r="CAO1847" s="401"/>
      <c r="CAP1847" s="401"/>
      <c r="CAQ1847" s="401"/>
      <c r="CAR1847" s="401"/>
      <c r="CAS1847" s="401"/>
      <c r="CAT1847" s="401"/>
      <c r="CAU1847" s="401"/>
      <c r="CAV1847" s="401"/>
      <c r="CAW1847" s="401"/>
      <c r="CAX1847" s="401"/>
      <c r="CAY1847" s="401"/>
      <c r="CAZ1847" s="401"/>
      <c r="CBA1847" s="401"/>
      <c r="CBB1847" s="401"/>
      <c r="CBC1847" s="401"/>
      <c r="CBD1847" s="401"/>
      <c r="CBE1847" s="401"/>
      <c r="CBF1847" s="401"/>
      <c r="CBG1847" s="401"/>
      <c r="CBH1847" s="401"/>
      <c r="CBI1847" s="401"/>
      <c r="CBJ1847" s="401"/>
      <c r="CBK1847" s="401"/>
      <c r="CBL1847" s="401"/>
      <c r="CBM1847" s="401"/>
      <c r="CBN1847" s="401"/>
      <c r="CBO1847" s="401"/>
      <c r="CBP1847" s="401"/>
      <c r="CBQ1847" s="401"/>
      <c r="CBR1847" s="401"/>
      <c r="CBS1847" s="401"/>
      <c r="CBT1847" s="401"/>
      <c r="CBU1847" s="401"/>
      <c r="CBV1847" s="401"/>
      <c r="CBW1847" s="401"/>
      <c r="CBX1847" s="401"/>
      <c r="CBY1847" s="401"/>
      <c r="CBZ1847" s="401"/>
      <c r="CCA1847" s="401"/>
      <c r="CCB1847" s="401"/>
      <c r="CCC1847" s="401"/>
      <c r="CCD1847" s="401"/>
      <c r="CCE1847" s="401"/>
      <c r="CCF1847" s="401"/>
      <c r="CCG1847" s="401"/>
      <c r="CCH1847" s="401"/>
      <c r="CCI1847" s="401"/>
      <c r="CCJ1847" s="401"/>
      <c r="CCK1847" s="401"/>
      <c r="CCL1847" s="401"/>
      <c r="CCM1847" s="401"/>
      <c r="CCN1847" s="401"/>
      <c r="CCO1847" s="401"/>
      <c r="CCP1847" s="401"/>
      <c r="CCQ1847" s="401"/>
      <c r="CCR1847" s="401"/>
      <c r="CCS1847" s="401"/>
      <c r="CCT1847" s="401"/>
      <c r="CCU1847" s="401"/>
      <c r="CCV1847" s="401"/>
      <c r="CCW1847" s="401"/>
      <c r="CCX1847" s="401"/>
      <c r="CCY1847" s="401"/>
      <c r="CCZ1847" s="401"/>
      <c r="CDA1847" s="401"/>
      <c r="CDB1847" s="401"/>
      <c r="CDC1847" s="401"/>
      <c r="CDD1847" s="401"/>
      <c r="CDE1847" s="401"/>
      <c r="CDF1847" s="401"/>
      <c r="CDG1847" s="401"/>
      <c r="CDH1847" s="401"/>
      <c r="CDI1847" s="401"/>
      <c r="CDJ1847" s="401"/>
      <c r="CDK1847" s="401"/>
      <c r="CDL1847" s="401"/>
      <c r="CDM1847" s="401"/>
      <c r="CDN1847" s="401"/>
      <c r="CDO1847" s="401"/>
      <c r="CDP1847" s="401"/>
      <c r="CDQ1847" s="401"/>
      <c r="CDR1847" s="401"/>
      <c r="CDS1847" s="401"/>
      <c r="CDT1847" s="401"/>
      <c r="CDU1847" s="401"/>
      <c r="CDV1847" s="401"/>
      <c r="CDW1847" s="401"/>
      <c r="CDX1847" s="401"/>
      <c r="CDY1847" s="401"/>
      <c r="CDZ1847" s="401"/>
      <c r="CEA1847" s="401"/>
      <c r="CEB1847" s="401"/>
      <c r="CEC1847" s="401"/>
      <c r="CED1847" s="401"/>
      <c r="CEE1847" s="401"/>
      <c r="CEF1847" s="401"/>
      <c r="CEG1847" s="401"/>
      <c r="CEH1847" s="401"/>
      <c r="CEI1847" s="401"/>
      <c r="CEJ1847" s="401"/>
      <c r="CEK1847" s="401"/>
      <c r="CEL1847" s="401"/>
      <c r="CEM1847" s="401"/>
      <c r="CEN1847" s="401"/>
      <c r="CEO1847" s="401"/>
      <c r="CEP1847" s="401"/>
      <c r="CEQ1847" s="401"/>
      <c r="CER1847" s="401"/>
      <c r="CES1847" s="401"/>
      <c r="CET1847" s="401"/>
      <c r="CEU1847" s="401"/>
      <c r="CEV1847" s="401"/>
      <c r="CEW1847" s="401"/>
      <c r="CEX1847" s="401"/>
      <c r="CEY1847" s="401"/>
      <c r="CEZ1847" s="401"/>
      <c r="CFA1847" s="401"/>
      <c r="CFB1847" s="401"/>
      <c r="CFC1847" s="401"/>
      <c r="CFD1847" s="401"/>
      <c r="CFE1847" s="401"/>
      <c r="CFF1847" s="401"/>
      <c r="CFG1847" s="401"/>
      <c r="CFH1847" s="401"/>
      <c r="CFI1847" s="401"/>
      <c r="CFJ1847" s="401"/>
      <c r="CFK1847" s="401"/>
      <c r="CFL1847" s="401"/>
      <c r="CFM1847" s="401"/>
      <c r="CFN1847" s="401"/>
      <c r="CFO1847" s="401"/>
      <c r="CFP1847" s="401"/>
      <c r="CFQ1847" s="401"/>
      <c r="CFR1847" s="401"/>
      <c r="CFS1847" s="401"/>
      <c r="CFT1847" s="401"/>
      <c r="CFU1847" s="401"/>
      <c r="CFV1847" s="401"/>
      <c r="CFW1847" s="401"/>
      <c r="CFX1847" s="401"/>
      <c r="CFY1847" s="401"/>
      <c r="CFZ1847" s="401"/>
      <c r="CGA1847" s="401"/>
      <c r="CGB1847" s="401"/>
      <c r="CGC1847" s="401"/>
      <c r="CGD1847" s="401"/>
      <c r="CGE1847" s="401"/>
      <c r="CGF1847" s="401"/>
      <c r="CGG1847" s="401"/>
      <c r="CGH1847" s="401"/>
      <c r="CGI1847" s="401"/>
      <c r="CGJ1847" s="401"/>
      <c r="CGK1847" s="401"/>
      <c r="CGL1847" s="401"/>
      <c r="CGM1847" s="401"/>
      <c r="CGN1847" s="401"/>
      <c r="CGO1847" s="401"/>
      <c r="CGP1847" s="401"/>
      <c r="CGQ1847" s="401"/>
      <c r="CGR1847" s="401"/>
      <c r="CGS1847" s="401"/>
      <c r="CGT1847" s="401"/>
      <c r="CGU1847" s="401"/>
      <c r="CGV1847" s="401"/>
      <c r="CGW1847" s="401"/>
      <c r="CGX1847" s="401"/>
      <c r="CGY1847" s="401"/>
      <c r="CGZ1847" s="401"/>
      <c r="CHA1847" s="401"/>
      <c r="CHB1847" s="401"/>
      <c r="CHC1847" s="401"/>
      <c r="CHD1847" s="401"/>
      <c r="CHE1847" s="401"/>
      <c r="CHF1847" s="401"/>
      <c r="CHG1847" s="401"/>
      <c r="CHH1847" s="401"/>
      <c r="CHI1847" s="401"/>
      <c r="CHJ1847" s="401"/>
      <c r="CHK1847" s="401"/>
      <c r="CHL1847" s="401"/>
      <c r="CHM1847" s="401"/>
      <c r="CHN1847" s="401"/>
      <c r="CHO1847" s="401"/>
      <c r="CHP1847" s="401"/>
      <c r="CHQ1847" s="401"/>
      <c r="CHR1847" s="401"/>
      <c r="CHS1847" s="401"/>
      <c r="CHT1847" s="401"/>
      <c r="CHU1847" s="401"/>
      <c r="CHV1847" s="401"/>
      <c r="CHW1847" s="401"/>
      <c r="CHX1847" s="401"/>
      <c r="CHY1847" s="401"/>
      <c r="CHZ1847" s="401"/>
      <c r="CIA1847" s="401"/>
      <c r="CIB1847" s="401"/>
      <c r="CIC1847" s="401"/>
      <c r="CID1847" s="401"/>
      <c r="CIE1847" s="401"/>
      <c r="CIF1847" s="401"/>
      <c r="CIG1847" s="401"/>
      <c r="CIH1847" s="401"/>
      <c r="CII1847" s="401"/>
      <c r="CIJ1847" s="401"/>
      <c r="CIK1847" s="401"/>
      <c r="CIL1847" s="401"/>
      <c r="CIM1847" s="401"/>
      <c r="CIN1847" s="401"/>
      <c r="CIO1847" s="401"/>
      <c r="CIP1847" s="401"/>
      <c r="CIQ1847" s="401"/>
      <c r="CIR1847" s="401"/>
      <c r="CIS1847" s="401"/>
      <c r="CIT1847" s="401"/>
      <c r="CIU1847" s="401"/>
      <c r="CIV1847" s="401"/>
      <c r="CIW1847" s="401"/>
      <c r="CIX1847" s="401"/>
      <c r="CIY1847" s="401"/>
      <c r="CIZ1847" s="401"/>
      <c r="CJA1847" s="401"/>
      <c r="CJB1847" s="401"/>
      <c r="CJC1847" s="401"/>
      <c r="CJD1847" s="401"/>
      <c r="CJE1847" s="401"/>
      <c r="CJF1847" s="401"/>
      <c r="CJG1847" s="401"/>
      <c r="CJH1847" s="401"/>
      <c r="CJI1847" s="401"/>
      <c r="CJJ1847" s="401"/>
      <c r="CJK1847" s="401"/>
      <c r="CJL1847" s="401"/>
      <c r="CJM1847" s="401"/>
      <c r="CJN1847" s="401"/>
      <c r="CJO1847" s="401"/>
      <c r="CJP1847" s="401"/>
      <c r="CJQ1847" s="401"/>
      <c r="CJR1847" s="401"/>
      <c r="CJS1847" s="401"/>
      <c r="CJT1847" s="401"/>
      <c r="CJU1847" s="401"/>
      <c r="CJV1847" s="401"/>
      <c r="CJW1847" s="401"/>
      <c r="CJX1847" s="401"/>
      <c r="CJY1847" s="401"/>
      <c r="CJZ1847" s="401"/>
      <c r="CKA1847" s="401"/>
      <c r="CKB1847" s="401"/>
      <c r="CKC1847" s="401"/>
      <c r="CKD1847" s="401"/>
      <c r="CKE1847" s="401"/>
      <c r="CKF1847" s="401"/>
      <c r="CKG1847" s="401"/>
      <c r="CKH1847" s="401"/>
      <c r="CKI1847" s="401"/>
      <c r="CKJ1847" s="401"/>
      <c r="CKK1847" s="401"/>
      <c r="CKL1847" s="401"/>
      <c r="CKM1847" s="401"/>
      <c r="CKN1847" s="401"/>
      <c r="CKO1847" s="401"/>
      <c r="CKP1847" s="401"/>
      <c r="CKQ1847" s="401"/>
      <c r="CKR1847" s="401"/>
      <c r="CKS1847" s="401"/>
      <c r="CKT1847" s="401"/>
      <c r="CKU1847" s="401"/>
      <c r="CKV1847" s="401"/>
      <c r="CKW1847" s="401"/>
      <c r="CKX1847" s="401"/>
      <c r="CKY1847" s="401"/>
      <c r="CKZ1847" s="401"/>
      <c r="CLA1847" s="401"/>
      <c r="CLB1847" s="401"/>
      <c r="CLC1847" s="401"/>
      <c r="CLD1847" s="401"/>
      <c r="CLE1847" s="401"/>
      <c r="CLF1847" s="401"/>
      <c r="CLG1847" s="401"/>
      <c r="CLH1847" s="401"/>
      <c r="CLI1847" s="401"/>
      <c r="CLJ1847" s="401"/>
      <c r="CLK1847" s="401"/>
      <c r="CLL1847" s="401"/>
      <c r="CLM1847" s="401"/>
      <c r="CLN1847" s="401"/>
      <c r="CLO1847" s="401"/>
      <c r="CLP1847" s="401"/>
      <c r="CLQ1847" s="401"/>
      <c r="CLR1847" s="401"/>
      <c r="CLS1847" s="401"/>
      <c r="CLT1847" s="401"/>
      <c r="CLU1847" s="401"/>
      <c r="CLV1847" s="401"/>
      <c r="CLW1847" s="401"/>
      <c r="CLX1847" s="401"/>
      <c r="CLY1847" s="401"/>
      <c r="CLZ1847" s="401"/>
      <c r="CMA1847" s="401"/>
      <c r="CMB1847" s="401"/>
      <c r="CMC1847" s="401"/>
      <c r="CMD1847" s="401"/>
      <c r="CME1847" s="401"/>
      <c r="CMF1847" s="401"/>
      <c r="CMG1847" s="401"/>
      <c r="CMH1847" s="401"/>
      <c r="CMI1847" s="401"/>
      <c r="CMJ1847" s="401"/>
      <c r="CMK1847" s="401"/>
      <c r="CML1847" s="401"/>
      <c r="CMM1847" s="401"/>
      <c r="CMN1847" s="401"/>
      <c r="CMO1847" s="401"/>
      <c r="CMP1847" s="401"/>
      <c r="CMQ1847" s="401"/>
      <c r="CMR1847" s="401"/>
      <c r="CMS1847" s="401"/>
      <c r="CMT1847" s="401"/>
      <c r="CMU1847" s="401"/>
      <c r="CMV1847" s="401"/>
      <c r="CMW1847" s="401"/>
      <c r="CMX1847" s="401"/>
      <c r="CMY1847" s="401"/>
      <c r="CMZ1847" s="401"/>
      <c r="CNA1847" s="401"/>
      <c r="CNB1847" s="401"/>
      <c r="CNC1847" s="401"/>
      <c r="CND1847" s="401"/>
      <c r="CNE1847" s="401"/>
      <c r="CNF1847" s="401"/>
      <c r="CNG1847" s="401"/>
      <c r="CNH1847" s="401"/>
      <c r="CNI1847" s="401"/>
      <c r="CNJ1847" s="401"/>
      <c r="CNK1847" s="401"/>
      <c r="CNL1847" s="401"/>
      <c r="CNM1847" s="401"/>
      <c r="CNN1847" s="401"/>
      <c r="CNO1847" s="401"/>
      <c r="CNP1847" s="401"/>
      <c r="CNQ1847" s="401"/>
      <c r="CNR1847" s="401"/>
      <c r="CNS1847" s="401"/>
      <c r="CNT1847" s="401"/>
      <c r="CNU1847" s="401"/>
      <c r="CNV1847" s="401"/>
      <c r="CNW1847" s="401"/>
      <c r="CNX1847" s="401"/>
      <c r="CNY1847" s="401"/>
      <c r="CNZ1847" s="401"/>
      <c r="COA1847" s="401"/>
      <c r="COB1847" s="401"/>
      <c r="COC1847" s="401"/>
      <c r="COD1847" s="401"/>
      <c r="COE1847" s="401"/>
      <c r="COF1847" s="401"/>
      <c r="COG1847" s="401"/>
      <c r="COH1847" s="401"/>
      <c r="COI1847" s="401"/>
      <c r="COJ1847" s="401"/>
      <c r="COK1847" s="401"/>
      <c r="COL1847" s="401"/>
      <c r="COM1847" s="401"/>
      <c r="CON1847" s="401"/>
      <c r="COO1847" s="401"/>
      <c r="COP1847" s="401"/>
      <c r="COQ1847" s="401"/>
      <c r="COR1847" s="401"/>
      <c r="COS1847" s="401"/>
      <c r="COT1847" s="401"/>
      <c r="COU1847" s="401"/>
      <c r="COV1847" s="401"/>
      <c r="COW1847" s="401"/>
      <c r="COX1847" s="401"/>
      <c r="COY1847" s="401"/>
      <c r="COZ1847" s="401"/>
      <c r="CPA1847" s="401"/>
      <c r="CPB1847" s="401"/>
      <c r="CPC1847" s="401"/>
      <c r="CPD1847" s="401"/>
      <c r="CPE1847" s="401"/>
      <c r="CPF1847" s="401"/>
      <c r="CPG1847" s="401"/>
      <c r="CPH1847" s="401"/>
      <c r="CPI1847" s="401"/>
      <c r="CPJ1847" s="401"/>
      <c r="CPK1847" s="401"/>
      <c r="CPL1847" s="401"/>
      <c r="CPM1847" s="401"/>
      <c r="CPN1847" s="401"/>
      <c r="CPO1847" s="401"/>
      <c r="CPP1847" s="401"/>
      <c r="CPQ1847" s="401"/>
      <c r="CPR1847" s="401"/>
      <c r="CPS1847" s="401"/>
      <c r="CPT1847" s="401"/>
      <c r="CPU1847" s="401"/>
      <c r="CPV1847" s="401"/>
      <c r="CPW1847" s="401"/>
      <c r="CPX1847" s="401"/>
      <c r="CPY1847" s="401"/>
      <c r="CPZ1847" s="401"/>
      <c r="CQA1847" s="401"/>
      <c r="CQB1847" s="401"/>
      <c r="CQC1847" s="401"/>
      <c r="CQD1847" s="401"/>
      <c r="CQE1847" s="401"/>
      <c r="CQF1847" s="401"/>
      <c r="CQG1847" s="401"/>
      <c r="CQH1847" s="401"/>
      <c r="CQI1847" s="401"/>
      <c r="CQJ1847" s="401"/>
      <c r="CQK1847" s="401"/>
      <c r="CQL1847" s="401"/>
      <c r="CQM1847" s="401"/>
      <c r="CQN1847" s="401"/>
      <c r="CQO1847" s="401"/>
      <c r="CQP1847" s="401"/>
      <c r="CQQ1847" s="401"/>
      <c r="CQR1847" s="401"/>
      <c r="CQS1847" s="401"/>
      <c r="CQT1847" s="401"/>
      <c r="CQU1847" s="401"/>
      <c r="CQV1847" s="401"/>
      <c r="CQW1847" s="401"/>
      <c r="CQX1847" s="401"/>
      <c r="CQY1847" s="401"/>
      <c r="CQZ1847" s="401"/>
      <c r="CRA1847" s="401"/>
      <c r="CRB1847" s="401"/>
      <c r="CRC1847" s="401"/>
      <c r="CRD1847" s="401"/>
      <c r="CRE1847" s="401"/>
      <c r="CRF1847" s="401"/>
      <c r="CRG1847" s="401"/>
      <c r="CRH1847" s="401"/>
      <c r="CRI1847" s="401"/>
      <c r="CRJ1847" s="401"/>
      <c r="CRK1847" s="401"/>
      <c r="CRL1847" s="401"/>
      <c r="CRM1847" s="401"/>
      <c r="CRN1847" s="401"/>
      <c r="CRO1847" s="401"/>
      <c r="CRP1847" s="401"/>
      <c r="CRQ1847" s="401"/>
      <c r="CRR1847" s="401"/>
      <c r="CRS1847" s="401"/>
      <c r="CRT1847" s="401"/>
      <c r="CRU1847" s="401"/>
      <c r="CRV1847" s="401"/>
      <c r="CRW1847" s="401"/>
      <c r="CRX1847" s="401"/>
      <c r="CRY1847" s="401"/>
      <c r="CRZ1847" s="401"/>
      <c r="CSA1847" s="401"/>
      <c r="CSB1847" s="401"/>
      <c r="CSC1847" s="401"/>
      <c r="CSD1847" s="401"/>
      <c r="CSE1847" s="401"/>
      <c r="CSF1847" s="401"/>
      <c r="CSG1847" s="401"/>
      <c r="CSH1847" s="401"/>
      <c r="CSI1847" s="401"/>
      <c r="CSJ1847" s="401"/>
      <c r="CSK1847" s="401"/>
      <c r="CSL1847" s="401"/>
      <c r="CSM1847" s="401"/>
      <c r="CSN1847" s="401"/>
      <c r="CSO1847" s="401"/>
      <c r="CSP1847" s="401"/>
      <c r="CSQ1847" s="401"/>
      <c r="CSR1847" s="401"/>
      <c r="CSS1847" s="401"/>
      <c r="CST1847" s="401"/>
      <c r="CSU1847" s="401"/>
      <c r="CSV1847" s="401"/>
      <c r="CSW1847" s="401"/>
      <c r="CSX1847" s="401"/>
      <c r="CSY1847" s="401"/>
      <c r="CSZ1847" s="401"/>
      <c r="CTA1847" s="401"/>
      <c r="CTB1847" s="401"/>
      <c r="CTC1847" s="401"/>
      <c r="CTD1847" s="401"/>
      <c r="CTE1847" s="401"/>
      <c r="CTF1847" s="401"/>
      <c r="CTG1847" s="401"/>
      <c r="CTH1847" s="401"/>
      <c r="CTI1847" s="401"/>
      <c r="CTJ1847" s="401"/>
      <c r="CTK1847" s="401"/>
      <c r="CTL1847" s="401"/>
      <c r="CTM1847" s="401"/>
      <c r="CTN1847" s="401"/>
      <c r="CTO1847" s="401"/>
      <c r="CTP1847" s="401"/>
      <c r="CTQ1847" s="401"/>
      <c r="CTR1847" s="401"/>
      <c r="CTS1847" s="401"/>
      <c r="CTT1847" s="401"/>
      <c r="CTU1847" s="401"/>
      <c r="CTV1847" s="401"/>
      <c r="CTW1847" s="401"/>
      <c r="CTX1847" s="401"/>
      <c r="CTY1847" s="401"/>
      <c r="CTZ1847" s="401"/>
      <c r="CUA1847" s="401"/>
      <c r="CUB1847" s="401"/>
      <c r="CUC1847" s="401"/>
      <c r="CUD1847" s="401"/>
      <c r="CUE1847" s="401"/>
      <c r="CUF1847" s="401"/>
      <c r="CUG1847" s="401"/>
      <c r="CUH1847" s="401"/>
      <c r="CUI1847" s="401"/>
      <c r="CUJ1847" s="401"/>
      <c r="CUK1847" s="401"/>
      <c r="CUL1847" s="401"/>
      <c r="CUM1847" s="401"/>
      <c r="CUN1847" s="401"/>
      <c r="CUO1847" s="401"/>
      <c r="CUP1847" s="401"/>
      <c r="CUQ1847" s="401"/>
      <c r="CUR1847" s="401"/>
      <c r="CUS1847" s="401"/>
      <c r="CUT1847" s="401"/>
      <c r="CUU1847" s="401"/>
      <c r="CUV1847" s="401"/>
      <c r="CUW1847" s="401"/>
      <c r="CUX1847" s="401"/>
      <c r="CUY1847" s="401"/>
      <c r="CUZ1847" s="401"/>
      <c r="CVA1847" s="401"/>
      <c r="CVB1847" s="401"/>
      <c r="CVC1847" s="401"/>
      <c r="CVD1847" s="401"/>
      <c r="CVE1847" s="401"/>
      <c r="CVF1847" s="401"/>
      <c r="CVG1847" s="401"/>
      <c r="CVH1847" s="401"/>
      <c r="CVI1847" s="401"/>
      <c r="CVJ1847" s="401"/>
      <c r="CVK1847" s="401"/>
      <c r="CVL1847" s="401"/>
      <c r="CVM1847" s="401"/>
      <c r="CVN1847" s="401"/>
      <c r="CVO1847" s="401"/>
      <c r="CVP1847" s="401"/>
      <c r="CVQ1847" s="401"/>
      <c r="CVR1847" s="401"/>
      <c r="CVS1847" s="401"/>
      <c r="CVT1847" s="401"/>
      <c r="CVU1847" s="401"/>
      <c r="CVV1847" s="401"/>
      <c r="CVW1847" s="401"/>
      <c r="CVX1847" s="401"/>
      <c r="CVY1847" s="401"/>
      <c r="CVZ1847" s="401"/>
      <c r="CWA1847" s="401"/>
      <c r="CWB1847" s="401"/>
      <c r="CWC1847" s="401"/>
      <c r="CWD1847" s="401"/>
      <c r="CWE1847" s="401"/>
      <c r="CWF1847" s="401"/>
      <c r="CWG1847" s="401"/>
      <c r="CWH1847" s="401"/>
      <c r="CWI1847" s="401"/>
      <c r="CWJ1847" s="401"/>
      <c r="CWK1847" s="401"/>
      <c r="CWL1847" s="401"/>
      <c r="CWM1847" s="401"/>
      <c r="CWN1847" s="401"/>
      <c r="CWO1847" s="401"/>
      <c r="CWP1847" s="401"/>
      <c r="CWQ1847" s="401"/>
      <c r="CWR1847" s="401"/>
      <c r="CWS1847" s="401"/>
      <c r="CWT1847" s="401"/>
      <c r="CWU1847" s="401"/>
      <c r="CWV1847" s="401"/>
      <c r="CWW1847" s="401"/>
      <c r="CWX1847" s="401"/>
      <c r="CWY1847" s="401"/>
      <c r="CWZ1847" s="401"/>
      <c r="CXA1847" s="401"/>
      <c r="CXB1847" s="401"/>
      <c r="CXC1847" s="401"/>
      <c r="CXD1847" s="401"/>
      <c r="CXE1847" s="401"/>
      <c r="CXF1847" s="401"/>
      <c r="CXG1847" s="401"/>
      <c r="CXH1847" s="401"/>
      <c r="CXI1847" s="401"/>
      <c r="CXJ1847" s="401"/>
      <c r="CXK1847" s="401"/>
      <c r="CXL1847" s="401"/>
      <c r="CXM1847" s="401"/>
      <c r="CXN1847" s="401"/>
      <c r="CXO1847" s="401"/>
      <c r="CXP1847" s="401"/>
      <c r="CXQ1847" s="401"/>
      <c r="CXR1847" s="401"/>
      <c r="CXS1847" s="401"/>
      <c r="CXT1847" s="401"/>
      <c r="CXU1847" s="401"/>
      <c r="CXV1847" s="401"/>
      <c r="CXW1847" s="401"/>
      <c r="CXX1847" s="401"/>
      <c r="CXY1847" s="401"/>
      <c r="CXZ1847" s="401"/>
      <c r="CYA1847" s="401"/>
      <c r="CYB1847" s="401"/>
      <c r="CYC1847" s="401"/>
      <c r="CYD1847" s="401"/>
      <c r="CYE1847" s="401"/>
      <c r="CYF1847" s="401"/>
      <c r="CYG1847" s="401"/>
      <c r="CYH1847" s="401"/>
      <c r="CYI1847" s="401"/>
      <c r="CYJ1847" s="401"/>
      <c r="CYK1847" s="401"/>
      <c r="CYL1847" s="401"/>
      <c r="CYM1847" s="401"/>
      <c r="CYN1847" s="401"/>
      <c r="CYO1847" s="401"/>
      <c r="CYP1847" s="401"/>
      <c r="CYQ1847" s="401"/>
      <c r="CYR1847" s="401"/>
      <c r="CYS1847" s="401"/>
      <c r="CYT1847" s="401"/>
      <c r="CYU1847" s="401"/>
      <c r="CYV1847" s="401"/>
      <c r="CYW1847" s="401"/>
      <c r="CYX1847" s="401"/>
      <c r="CYY1847" s="401"/>
      <c r="CYZ1847" s="401"/>
      <c r="CZA1847" s="401"/>
      <c r="CZB1847" s="401"/>
      <c r="CZC1847" s="401"/>
      <c r="CZD1847" s="401"/>
      <c r="CZE1847" s="401"/>
      <c r="CZF1847" s="401"/>
      <c r="CZG1847" s="401"/>
      <c r="CZH1847" s="401"/>
      <c r="CZI1847" s="401"/>
      <c r="CZJ1847" s="401"/>
      <c r="CZK1847" s="401"/>
      <c r="CZL1847" s="401"/>
      <c r="CZM1847" s="401"/>
      <c r="CZN1847" s="401"/>
      <c r="CZO1847" s="401"/>
      <c r="CZP1847" s="401"/>
      <c r="CZQ1847" s="401"/>
      <c r="CZR1847" s="401"/>
      <c r="CZS1847" s="401"/>
      <c r="CZT1847" s="401"/>
      <c r="CZU1847" s="401"/>
      <c r="CZV1847" s="401"/>
      <c r="CZW1847" s="401"/>
      <c r="CZX1847" s="401"/>
      <c r="CZY1847" s="401"/>
      <c r="CZZ1847" s="401"/>
      <c r="DAA1847" s="401"/>
      <c r="DAB1847" s="401"/>
      <c r="DAC1847" s="401"/>
      <c r="DAD1847" s="401"/>
      <c r="DAE1847" s="401"/>
      <c r="DAF1847" s="401"/>
      <c r="DAG1847" s="401"/>
      <c r="DAH1847" s="401"/>
      <c r="DAI1847" s="401"/>
      <c r="DAJ1847" s="401"/>
      <c r="DAK1847" s="401"/>
      <c r="DAL1847" s="401"/>
      <c r="DAM1847" s="401"/>
      <c r="DAN1847" s="401"/>
      <c r="DAO1847" s="401"/>
      <c r="DAP1847" s="401"/>
      <c r="DAQ1847" s="401"/>
      <c r="DAR1847" s="401"/>
      <c r="DAS1847" s="401"/>
      <c r="DAT1847" s="401"/>
      <c r="DAU1847" s="401"/>
      <c r="DAV1847" s="401"/>
      <c r="DAW1847" s="401"/>
      <c r="DAX1847" s="401"/>
      <c r="DAY1847" s="401"/>
      <c r="DAZ1847" s="401"/>
      <c r="DBA1847" s="401"/>
      <c r="DBB1847" s="401"/>
      <c r="DBC1847" s="401"/>
      <c r="DBD1847" s="401"/>
      <c r="DBE1847" s="401"/>
      <c r="DBF1847" s="401"/>
      <c r="DBG1847" s="401"/>
      <c r="DBH1847" s="401"/>
      <c r="DBI1847" s="401"/>
      <c r="DBJ1847" s="401"/>
      <c r="DBK1847" s="401"/>
      <c r="DBL1847" s="401"/>
      <c r="DBM1847" s="401"/>
      <c r="DBN1847" s="401"/>
      <c r="DBO1847" s="401"/>
      <c r="DBP1847" s="401"/>
      <c r="DBQ1847" s="401"/>
      <c r="DBR1847" s="401"/>
      <c r="DBS1847" s="401"/>
      <c r="DBT1847" s="401"/>
      <c r="DBU1847" s="401"/>
      <c r="DBV1847" s="401"/>
      <c r="DBW1847" s="401"/>
      <c r="DBX1847" s="401"/>
      <c r="DBY1847" s="401"/>
      <c r="DBZ1847" s="401"/>
      <c r="DCA1847" s="401"/>
      <c r="DCB1847" s="401"/>
      <c r="DCC1847" s="401"/>
      <c r="DCD1847" s="401"/>
      <c r="DCE1847" s="401"/>
      <c r="DCF1847" s="401"/>
      <c r="DCG1847" s="401"/>
      <c r="DCH1847" s="401"/>
      <c r="DCI1847" s="401"/>
      <c r="DCJ1847" s="401"/>
      <c r="DCK1847" s="401"/>
      <c r="DCL1847" s="401"/>
      <c r="DCM1847" s="401"/>
      <c r="DCN1847" s="401"/>
      <c r="DCO1847" s="401"/>
      <c r="DCP1847" s="401"/>
      <c r="DCQ1847" s="401"/>
      <c r="DCR1847" s="401"/>
      <c r="DCS1847" s="401"/>
      <c r="DCT1847" s="401"/>
      <c r="DCU1847" s="401"/>
      <c r="DCV1847" s="401"/>
      <c r="DCW1847" s="401"/>
      <c r="DCX1847" s="401"/>
      <c r="DCY1847" s="401"/>
      <c r="DCZ1847" s="401"/>
      <c r="DDA1847" s="401"/>
      <c r="DDB1847" s="401"/>
      <c r="DDC1847" s="401"/>
      <c r="DDD1847" s="401"/>
      <c r="DDE1847" s="401"/>
      <c r="DDF1847" s="401"/>
      <c r="DDG1847" s="401"/>
      <c r="DDH1847" s="401"/>
      <c r="DDI1847" s="401"/>
      <c r="DDJ1847" s="401"/>
      <c r="DDK1847" s="401"/>
      <c r="DDL1847" s="401"/>
      <c r="DDM1847" s="401"/>
      <c r="DDN1847" s="401"/>
      <c r="DDO1847" s="401"/>
      <c r="DDP1847" s="401"/>
      <c r="DDQ1847" s="401"/>
      <c r="DDR1847" s="401"/>
      <c r="DDS1847" s="401"/>
      <c r="DDT1847" s="401"/>
      <c r="DDU1847" s="401"/>
      <c r="DDV1847" s="401"/>
      <c r="DDW1847" s="401"/>
      <c r="DDX1847" s="401"/>
      <c r="DDY1847" s="401"/>
      <c r="DDZ1847" s="401"/>
      <c r="DEA1847" s="401"/>
      <c r="DEB1847" s="401"/>
      <c r="DEC1847" s="401"/>
      <c r="DED1847" s="401"/>
      <c r="DEE1847" s="401"/>
      <c r="DEF1847" s="401"/>
      <c r="DEG1847" s="401"/>
      <c r="DEH1847" s="401"/>
      <c r="DEI1847" s="401"/>
      <c r="DEJ1847" s="401"/>
      <c r="DEK1847" s="401"/>
      <c r="DEL1847" s="401"/>
      <c r="DEM1847" s="401"/>
      <c r="DEN1847" s="401"/>
      <c r="DEO1847" s="401"/>
      <c r="DEP1847" s="401"/>
      <c r="DEQ1847" s="401"/>
      <c r="DER1847" s="401"/>
      <c r="DES1847" s="401"/>
      <c r="DET1847" s="401"/>
      <c r="DEU1847" s="401"/>
      <c r="DEV1847" s="401"/>
      <c r="DEW1847" s="401"/>
      <c r="DEX1847" s="401"/>
      <c r="DEY1847" s="401"/>
      <c r="DEZ1847" s="401"/>
      <c r="DFA1847" s="401"/>
      <c r="DFB1847" s="401"/>
      <c r="DFC1847" s="401"/>
      <c r="DFD1847" s="401"/>
      <c r="DFE1847" s="401"/>
      <c r="DFF1847" s="401"/>
      <c r="DFG1847" s="401"/>
      <c r="DFH1847" s="401"/>
      <c r="DFI1847" s="401"/>
      <c r="DFJ1847" s="401"/>
      <c r="DFK1847" s="401"/>
      <c r="DFL1847" s="401"/>
      <c r="DFM1847" s="401"/>
      <c r="DFN1847" s="401"/>
      <c r="DFO1847" s="401"/>
      <c r="DFP1847" s="401"/>
      <c r="DFQ1847" s="401"/>
      <c r="DFR1847" s="401"/>
      <c r="DFS1847" s="401"/>
      <c r="DFT1847" s="401"/>
      <c r="DFU1847" s="401"/>
      <c r="DFV1847" s="401"/>
      <c r="DFW1847" s="401"/>
      <c r="DFX1847" s="401"/>
      <c r="DFY1847" s="401"/>
      <c r="DFZ1847" s="401"/>
      <c r="DGA1847" s="401"/>
      <c r="DGB1847" s="401"/>
      <c r="DGC1847" s="401"/>
      <c r="DGD1847" s="401"/>
      <c r="DGE1847" s="401"/>
      <c r="DGF1847" s="401"/>
      <c r="DGG1847" s="401"/>
      <c r="DGH1847" s="401"/>
      <c r="DGI1847" s="401"/>
      <c r="DGJ1847" s="401"/>
      <c r="DGK1847" s="401"/>
      <c r="DGL1847" s="401"/>
      <c r="DGM1847" s="401"/>
      <c r="DGN1847" s="401"/>
      <c r="DGO1847" s="401"/>
      <c r="DGP1847" s="401"/>
      <c r="DGQ1847" s="401"/>
      <c r="DGR1847" s="401"/>
      <c r="DGS1847" s="401"/>
      <c r="DGT1847" s="401"/>
      <c r="DGU1847" s="401"/>
      <c r="DGV1847" s="401"/>
      <c r="DGW1847" s="401"/>
      <c r="DGX1847" s="401"/>
      <c r="DGY1847" s="401"/>
      <c r="DGZ1847" s="401"/>
      <c r="DHA1847" s="401"/>
      <c r="DHB1847" s="401"/>
      <c r="DHC1847" s="401"/>
      <c r="DHD1847" s="401"/>
      <c r="DHE1847" s="401"/>
      <c r="DHF1847" s="401"/>
      <c r="DHG1847" s="401"/>
      <c r="DHH1847" s="401"/>
      <c r="DHI1847" s="401"/>
      <c r="DHJ1847" s="401"/>
      <c r="DHK1847" s="401"/>
      <c r="DHL1847" s="401"/>
      <c r="DHM1847" s="401"/>
      <c r="DHN1847" s="401"/>
      <c r="DHO1847" s="401"/>
      <c r="DHP1847" s="401"/>
      <c r="DHQ1847" s="401"/>
      <c r="DHR1847" s="401"/>
      <c r="DHS1847" s="401"/>
      <c r="DHT1847" s="401"/>
      <c r="DHU1847" s="401"/>
      <c r="DHV1847" s="401"/>
      <c r="DHW1847" s="401"/>
      <c r="DHX1847" s="401"/>
      <c r="DHY1847" s="401"/>
      <c r="DHZ1847" s="401"/>
      <c r="DIA1847" s="401"/>
      <c r="DIB1847" s="401"/>
      <c r="DIC1847" s="401"/>
      <c r="DID1847" s="401"/>
      <c r="DIE1847" s="401"/>
      <c r="DIF1847" s="401"/>
      <c r="DIG1847" s="401"/>
      <c r="DIH1847" s="401"/>
      <c r="DII1847" s="401"/>
      <c r="DIJ1847" s="401"/>
      <c r="DIK1847" s="401"/>
      <c r="DIL1847" s="401"/>
      <c r="DIM1847" s="401"/>
      <c r="DIN1847" s="401"/>
      <c r="DIO1847" s="401"/>
      <c r="DIP1847" s="401"/>
      <c r="DIQ1847" s="401"/>
      <c r="DIR1847" s="401"/>
      <c r="DIS1847" s="401"/>
      <c r="DIT1847" s="401"/>
      <c r="DIU1847" s="401"/>
      <c r="DIV1847" s="401"/>
      <c r="DIW1847" s="401"/>
      <c r="DIX1847" s="401"/>
      <c r="DIY1847" s="401"/>
      <c r="DIZ1847" s="401"/>
      <c r="DJA1847" s="401"/>
      <c r="DJB1847" s="401"/>
      <c r="DJC1847" s="401"/>
      <c r="DJD1847" s="401"/>
      <c r="DJE1847" s="401"/>
      <c r="DJF1847" s="401"/>
      <c r="DJG1847" s="401"/>
      <c r="DJH1847" s="401"/>
      <c r="DJI1847" s="401"/>
      <c r="DJJ1847" s="401"/>
      <c r="DJK1847" s="401"/>
      <c r="DJL1847" s="401"/>
      <c r="DJM1847" s="401"/>
      <c r="DJN1847" s="401"/>
      <c r="DJO1847" s="401"/>
      <c r="DJP1847" s="401"/>
      <c r="DJQ1847" s="401"/>
      <c r="DJR1847" s="401"/>
      <c r="DJS1847" s="401"/>
      <c r="DJT1847" s="401"/>
      <c r="DJU1847" s="401"/>
      <c r="DJV1847" s="401"/>
      <c r="DJW1847" s="401"/>
      <c r="DJX1847" s="401"/>
      <c r="DJY1847" s="401"/>
      <c r="DJZ1847" s="401"/>
      <c r="DKA1847" s="401"/>
      <c r="DKB1847" s="401"/>
      <c r="DKC1847" s="401"/>
      <c r="DKD1847" s="401"/>
      <c r="DKE1847" s="401"/>
      <c r="DKF1847" s="401"/>
      <c r="DKG1847" s="401"/>
      <c r="DKH1847" s="401"/>
      <c r="DKI1847" s="401"/>
      <c r="DKJ1847" s="401"/>
      <c r="DKK1847" s="401"/>
      <c r="DKL1847" s="401"/>
      <c r="DKM1847" s="401"/>
      <c r="DKN1847" s="401"/>
      <c r="DKO1847" s="401"/>
      <c r="DKP1847" s="401"/>
      <c r="DKQ1847" s="401"/>
      <c r="DKR1847" s="401"/>
      <c r="DKS1847" s="401"/>
      <c r="DKT1847" s="401"/>
      <c r="DKU1847" s="401"/>
      <c r="DKV1847" s="401"/>
      <c r="DKW1847" s="401"/>
      <c r="DKX1847" s="401"/>
      <c r="DKY1847" s="401"/>
      <c r="DKZ1847" s="401"/>
      <c r="DLA1847" s="401"/>
      <c r="DLB1847" s="401"/>
      <c r="DLC1847" s="401"/>
      <c r="DLD1847" s="401"/>
      <c r="DLE1847" s="401"/>
      <c r="DLF1847" s="401"/>
      <c r="DLG1847" s="401"/>
      <c r="DLH1847" s="401"/>
      <c r="DLI1847" s="401"/>
      <c r="DLJ1847" s="401"/>
      <c r="DLK1847" s="401"/>
      <c r="DLL1847" s="401"/>
      <c r="DLM1847" s="401"/>
      <c r="DLN1847" s="401"/>
      <c r="DLO1847" s="401"/>
      <c r="DLP1847" s="401"/>
      <c r="DLQ1847" s="401"/>
      <c r="DLR1847" s="401"/>
      <c r="DLS1847" s="401"/>
      <c r="DLT1847" s="401"/>
      <c r="DLU1847" s="401"/>
      <c r="DLV1847" s="401"/>
      <c r="DLW1847" s="401"/>
      <c r="DLX1847" s="401"/>
      <c r="DLY1847" s="401"/>
      <c r="DLZ1847" s="401"/>
      <c r="DMA1847" s="401"/>
      <c r="DMB1847" s="401"/>
      <c r="DMC1847" s="401"/>
      <c r="DMD1847" s="401"/>
      <c r="DME1847" s="401"/>
      <c r="DMF1847" s="401"/>
      <c r="DMG1847" s="401"/>
      <c r="DMH1847" s="401"/>
      <c r="DMI1847" s="401"/>
      <c r="DMJ1847" s="401"/>
      <c r="DMK1847" s="401"/>
      <c r="DML1847" s="401"/>
      <c r="DMM1847" s="401"/>
      <c r="DMN1847" s="401"/>
      <c r="DMO1847" s="401"/>
      <c r="DMP1847" s="401"/>
      <c r="DMQ1847" s="401"/>
      <c r="DMR1847" s="401"/>
      <c r="DMS1847" s="401"/>
      <c r="DMT1847" s="401"/>
      <c r="DMU1847" s="401"/>
      <c r="DMV1847" s="401"/>
      <c r="DMW1847" s="401"/>
      <c r="DMX1847" s="401"/>
      <c r="DMY1847" s="401"/>
      <c r="DMZ1847" s="401"/>
      <c r="DNA1847" s="401"/>
      <c r="DNB1847" s="401"/>
      <c r="DNC1847" s="401"/>
      <c r="DND1847" s="401"/>
      <c r="DNE1847" s="401"/>
      <c r="DNF1847" s="401"/>
      <c r="DNG1847" s="401"/>
      <c r="DNH1847" s="401"/>
      <c r="DNI1847" s="401"/>
      <c r="DNJ1847" s="401"/>
      <c r="DNK1847" s="401"/>
      <c r="DNL1847" s="401"/>
      <c r="DNM1847" s="401"/>
      <c r="DNN1847" s="401"/>
      <c r="DNO1847" s="401"/>
      <c r="DNP1847" s="401"/>
      <c r="DNQ1847" s="401"/>
      <c r="DNR1847" s="401"/>
      <c r="DNS1847" s="401"/>
      <c r="DNT1847" s="401"/>
      <c r="DNU1847" s="401"/>
      <c r="DNV1847" s="401"/>
      <c r="DNW1847" s="401"/>
      <c r="DNX1847" s="401"/>
      <c r="DNY1847" s="401"/>
      <c r="DNZ1847" s="401"/>
      <c r="DOA1847" s="401"/>
      <c r="DOB1847" s="401"/>
      <c r="DOC1847" s="401"/>
      <c r="DOD1847" s="401"/>
      <c r="DOE1847" s="401"/>
      <c r="DOF1847" s="401"/>
      <c r="DOG1847" s="401"/>
      <c r="DOH1847" s="401"/>
      <c r="DOI1847" s="401"/>
      <c r="DOJ1847" s="401"/>
      <c r="DOK1847" s="401"/>
      <c r="DOL1847" s="401"/>
      <c r="DOM1847" s="401"/>
      <c r="DON1847" s="401"/>
      <c r="DOO1847" s="401"/>
      <c r="DOP1847" s="401"/>
      <c r="DOQ1847" s="401"/>
      <c r="DOR1847" s="401"/>
      <c r="DOS1847" s="401"/>
      <c r="DOT1847" s="401"/>
      <c r="DOU1847" s="401"/>
      <c r="DOV1847" s="401"/>
      <c r="DOW1847" s="401"/>
      <c r="DOX1847" s="401"/>
      <c r="DOY1847" s="401"/>
      <c r="DOZ1847" s="401"/>
      <c r="DPA1847" s="401"/>
      <c r="DPB1847" s="401"/>
      <c r="DPC1847" s="401"/>
      <c r="DPD1847" s="401"/>
      <c r="DPE1847" s="401"/>
      <c r="DPF1847" s="401"/>
      <c r="DPG1847" s="401"/>
      <c r="DPH1847" s="401"/>
      <c r="DPI1847" s="401"/>
      <c r="DPJ1847" s="401"/>
      <c r="DPK1847" s="401"/>
      <c r="DPL1847" s="401"/>
      <c r="DPM1847" s="401"/>
      <c r="DPN1847" s="401"/>
      <c r="DPO1847" s="401"/>
      <c r="DPP1847" s="401"/>
      <c r="DPQ1847" s="401"/>
      <c r="DPR1847" s="401"/>
      <c r="DPS1847" s="401"/>
      <c r="DPT1847" s="401"/>
      <c r="DPU1847" s="401"/>
      <c r="DPV1847" s="401"/>
      <c r="DPW1847" s="401"/>
      <c r="DPX1847" s="401"/>
      <c r="DPY1847" s="401"/>
      <c r="DPZ1847" s="401"/>
      <c r="DQA1847" s="401"/>
      <c r="DQB1847" s="401"/>
      <c r="DQC1847" s="401"/>
      <c r="DQD1847" s="401"/>
      <c r="DQE1847" s="401"/>
      <c r="DQF1847" s="401"/>
      <c r="DQG1847" s="401"/>
      <c r="DQH1847" s="401"/>
      <c r="DQI1847" s="401"/>
      <c r="DQJ1847" s="401"/>
      <c r="DQK1847" s="401"/>
      <c r="DQL1847" s="401"/>
      <c r="DQM1847" s="401"/>
      <c r="DQN1847" s="401"/>
      <c r="DQO1847" s="401"/>
      <c r="DQP1847" s="401"/>
      <c r="DQQ1847" s="401"/>
      <c r="DQR1847" s="401"/>
      <c r="DQS1847" s="401"/>
      <c r="DQT1847" s="401"/>
      <c r="DQU1847" s="401"/>
      <c r="DQV1847" s="401"/>
      <c r="DQW1847" s="401"/>
      <c r="DQX1847" s="401"/>
      <c r="DQY1847" s="401"/>
      <c r="DQZ1847" s="401"/>
      <c r="DRA1847" s="401"/>
      <c r="DRB1847" s="401"/>
      <c r="DRC1847" s="401"/>
      <c r="DRD1847" s="401"/>
      <c r="DRE1847" s="401"/>
      <c r="DRF1847" s="401"/>
      <c r="DRG1847" s="401"/>
      <c r="DRH1847" s="401"/>
      <c r="DRI1847" s="401"/>
      <c r="DRJ1847" s="401"/>
      <c r="DRK1847" s="401"/>
      <c r="DRL1847" s="401"/>
      <c r="DRM1847" s="401"/>
      <c r="DRN1847" s="401"/>
      <c r="DRO1847" s="401"/>
      <c r="DRP1847" s="401"/>
      <c r="DRQ1847" s="401"/>
      <c r="DRR1847" s="401"/>
      <c r="DRS1847" s="401"/>
      <c r="DRT1847" s="401"/>
      <c r="DRU1847" s="401"/>
      <c r="DRV1847" s="401"/>
      <c r="DRW1847" s="401"/>
      <c r="DRX1847" s="401"/>
      <c r="DRY1847" s="401"/>
      <c r="DRZ1847" s="401"/>
      <c r="DSA1847" s="401"/>
      <c r="DSB1847" s="401"/>
      <c r="DSC1847" s="401"/>
      <c r="DSD1847" s="401"/>
      <c r="DSE1847" s="401"/>
      <c r="DSF1847" s="401"/>
      <c r="DSG1847" s="401"/>
      <c r="DSH1847" s="401"/>
      <c r="DSI1847" s="401"/>
      <c r="DSJ1847" s="401"/>
      <c r="DSK1847" s="401"/>
      <c r="DSL1847" s="401"/>
      <c r="DSM1847" s="401"/>
      <c r="DSN1847" s="401"/>
      <c r="DSO1847" s="401"/>
      <c r="DSP1847" s="401"/>
      <c r="DSQ1847" s="401"/>
      <c r="DSR1847" s="401"/>
      <c r="DSS1847" s="401"/>
      <c r="DST1847" s="401"/>
      <c r="DSU1847" s="401"/>
      <c r="DSV1847" s="401"/>
      <c r="DSW1847" s="401"/>
      <c r="DSX1847" s="401"/>
      <c r="DSY1847" s="401"/>
      <c r="DSZ1847" s="401"/>
      <c r="DTA1847" s="401"/>
      <c r="DTB1847" s="401"/>
      <c r="DTC1847" s="401"/>
      <c r="DTD1847" s="401"/>
      <c r="DTE1847" s="401"/>
      <c r="DTF1847" s="401"/>
      <c r="DTG1847" s="401"/>
      <c r="DTH1847" s="401"/>
      <c r="DTI1847" s="401"/>
      <c r="DTJ1847" s="401"/>
      <c r="DTK1847" s="401"/>
      <c r="DTL1847" s="401"/>
      <c r="DTM1847" s="401"/>
      <c r="DTN1847" s="401"/>
      <c r="DTO1847" s="401"/>
      <c r="DTP1847" s="401"/>
      <c r="DTQ1847" s="401"/>
      <c r="DTR1847" s="401"/>
      <c r="DTS1847" s="401"/>
      <c r="DTT1847" s="401"/>
      <c r="DTU1847" s="401"/>
      <c r="DTV1847" s="401"/>
      <c r="DTW1847" s="401"/>
      <c r="DTX1847" s="401"/>
      <c r="DTY1847" s="401"/>
      <c r="DTZ1847" s="401"/>
      <c r="DUA1847" s="401"/>
      <c r="DUB1847" s="401"/>
      <c r="DUC1847" s="401"/>
      <c r="DUD1847" s="401"/>
      <c r="DUE1847" s="401"/>
      <c r="DUF1847" s="401"/>
      <c r="DUG1847" s="401"/>
      <c r="DUH1847" s="401"/>
      <c r="DUI1847" s="401"/>
      <c r="DUJ1847" s="401"/>
      <c r="DUK1847" s="401"/>
      <c r="DUL1847" s="401"/>
      <c r="DUM1847" s="401"/>
      <c r="DUN1847" s="401"/>
      <c r="DUO1847" s="401"/>
      <c r="DUP1847" s="401"/>
      <c r="DUQ1847" s="401"/>
      <c r="DUR1847" s="401"/>
      <c r="DUS1847" s="401"/>
      <c r="DUT1847" s="401"/>
      <c r="DUU1847" s="401"/>
      <c r="DUV1847" s="401"/>
      <c r="DUW1847" s="401"/>
      <c r="DUX1847" s="401"/>
      <c r="DUY1847" s="401"/>
      <c r="DUZ1847" s="401"/>
      <c r="DVA1847" s="401"/>
      <c r="DVB1847" s="401"/>
      <c r="DVC1847" s="401"/>
      <c r="DVD1847" s="401"/>
      <c r="DVE1847" s="401"/>
      <c r="DVF1847" s="401"/>
      <c r="DVG1847" s="401"/>
      <c r="DVH1847" s="401"/>
      <c r="DVI1847" s="401"/>
      <c r="DVJ1847" s="401"/>
      <c r="DVK1847" s="401"/>
      <c r="DVL1847" s="401"/>
      <c r="DVM1847" s="401"/>
      <c r="DVN1847" s="401"/>
      <c r="DVO1847" s="401"/>
      <c r="DVP1847" s="401"/>
      <c r="DVQ1847" s="401"/>
      <c r="DVR1847" s="401"/>
      <c r="DVS1847" s="401"/>
      <c r="DVT1847" s="401"/>
      <c r="DVU1847" s="401"/>
      <c r="DVV1847" s="401"/>
      <c r="DVW1847" s="401"/>
      <c r="DVX1847" s="401"/>
      <c r="DVY1847" s="401"/>
      <c r="DVZ1847" s="401"/>
      <c r="DWA1847" s="401"/>
      <c r="DWB1847" s="401"/>
      <c r="DWC1847" s="401"/>
      <c r="DWD1847" s="401"/>
      <c r="DWE1847" s="401"/>
      <c r="DWF1847" s="401"/>
      <c r="DWG1847" s="401"/>
      <c r="DWH1847" s="401"/>
      <c r="DWI1847" s="401"/>
      <c r="DWJ1847" s="401"/>
      <c r="DWK1847" s="401"/>
      <c r="DWL1847" s="401"/>
      <c r="DWM1847" s="401"/>
      <c r="DWN1847" s="401"/>
      <c r="DWO1847" s="401"/>
      <c r="DWP1847" s="401"/>
      <c r="DWQ1847" s="401"/>
      <c r="DWR1847" s="401"/>
      <c r="DWS1847" s="401"/>
      <c r="DWT1847" s="401"/>
      <c r="DWU1847" s="401"/>
      <c r="DWV1847" s="401"/>
      <c r="DWW1847" s="401"/>
      <c r="DWX1847" s="401"/>
      <c r="DWY1847" s="401"/>
      <c r="DWZ1847" s="401"/>
      <c r="DXA1847" s="401"/>
      <c r="DXB1847" s="401"/>
      <c r="DXC1847" s="401"/>
      <c r="DXD1847" s="401"/>
      <c r="DXE1847" s="401"/>
      <c r="DXF1847" s="401"/>
      <c r="DXG1847" s="401"/>
      <c r="DXH1847" s="401"/>
      <c r="DXI1847" s="401"/>
      <c r="DXJ1847" s="401"/>
      <c r="DXK1847" s="401"/>
      <c r="DXL1847" s="401"/>
      <c r="DXM1847" s="401"/>
      <c r="DXN1847" s="401"/>
      <c r="DXO1847" s="401"/>
      <c r="DXP1847" s="401"/>
      <c r="DXQ1847" s="401"/>
      <c r="DXR1847" s="401"/>
      <c r="DXS1847" s="401"/>
      <c r="DXT1847" s="401"/>
      <c r="DXU1847" s="401"/>
      <c r="DXV1847" s="401"/>
      <c r="DXW1847" s="401"/>
      <c r="DXX1847" s="401"/>
      <c r="DXY1847" s="401"/>
      <c r="DXZ1847" s="401"/>
      <c r="DYA1847" s="401"/>
      <c r="DYB1847" s="401"/>
      <c r="DYC1847" s="401"/>
      <c r="DYD1847" s="401"/>
      <c r="DYE1847" s="401"/>
      <c r="DYF1847" s="401"/>
      <c r="DYG1847" s="401"/>
      <c r="DYH1847" s="401"/>
      <c r="DYI1847" s="401"/>
      <c r="DYJ1847" s="401"/>
      <c r="DYK1847" s="401"/>
      <c r="DYL1847" s="401"/>
      <c r="DYM1847" s="401"/>
      <c r="DYN1847" s="401"/>
      <c r="DYO1847" s="401"/>
      <c r="DYP1847" s="401"/>
      <c r="DYQ1847" s="401"/>
      <c r="DYR1847" s="401"/>
      <c r="DYS1847" s="401"/>
      <c r="DYT1847" s="401"/>
      <c r="DYU1847" s="401"/>
      <c r="DYV1847" s="401"/>
      <c r="DYW1847" s="401"/>
      <c r="DYX1847" s="401"/>
      <c r="DYY1847" s="401"/>
      <c r="DYZ1847" s="401"/>
      <c r="DZA1847" s="401"/>
      <c r="DZB1847" s="401"/>
      <c r="DZC1847" s="401"/>
      <c r="DZD1847" s="401"/>
      <c r="DZE1847" s="401"/>
      <c r="DZF1847" s="401"/>
      <c r="DZG1847" s="401"/>
      <c r="DZH1847" s="401"/>
      <c r="DZI1847" s="401"/>
      <c r="DZJ1847" s="401"/>
      <c r="DZK1847" s="401"/>
      <c r="DZL1847" s="401"/>
      <c r="DZM1847" s="401"/>
      <c r="DZN1847" s="401"/>
      <c r="DZO1847" s="401"/>
      <c r="DZP1847" s="401"/>
      <c r="DZQ1847" s="401"/>
      <c r="DZR1847" s="401"/>
      <c r="DZS1847" s="401"/>
      <c r="DZT1847" s="401"/>
      <c r="DZU1847" s="401"/>
      <c r="DZV1847" s="401"/>
      <c r="DZW1847" s="401"/>
      <c r="DZX1847" s="401"/>
      <c r="DZY1847" s="401"/>
      <c r="DZZ1847" s="401"/>
      <c r="EAA1847" s="401"/>
      <c r="EAB1847" s="401"/>
      <c r="EAC1847" s="401"/>
      <c r="EAD1847" s="401"/>
      <c r="EAE1847" s="401"/>
      <c r="EAF1847" s="401"/>
      <c r="EAG1847" s="401"/>
      <c r="EAH1847" s="401"/>
      <c r="EAI1847" s="401"/>
      <c r="EAJ1847" s="401"/>
      <c r="EAK1847" s="401"/>
      <c r="EAL1847" s="401"/>
      <c r="EAM1847" s="401"/>
      <c r="EAN1847" s="401"/>
      <c r="EAO1847" s="401"/>
      <c r="EAP1847" s="401"/>
      <c r="EAQ1847" s="401"/>
      <c r="EAR1847" s="401"/>
      <c r="EAS1847" s="401"/>
      <c r="EAT1847" s="401"/>
      <c r="EAU1847" s="401"/>
      <c r="EAV1847" s="401"/>
      <c r="EAW1847" s="401"/>
      <c r="EAX1847" s="401"/>
      <c r="EAY1847" s="401"/>
      <c r="EAZ1847" s="401"/>
      <c r="EBA1847" s="401"/>
      <c r="EBB1847" s="401"/>
      <c r="EBC1847" s="401"/>
      <c r="EBD1847" s="401"/>
      <c r="EBE1847" s="401"/>
      <c r="EBF1847" s="401"/>
      <c r="EBG1847" s="401"/>
      <c r="EBH1847" s="401"/>
      <c r="EBI1847" s="401"/>
      <c r="EBJ1847" s="401"/>
      <c r="EBK1847" s="401"/>
      <c r="EBL1847" s="401"/>
      <c r="EBM1847" s="401"/>
      <c r="EBN1847" s="401"/>
      <c r="EBO1847" s="401"/>
      <c r="EBP1847" s="401"/>
      <c r="EBQ1847" s="401"/>
      <c r="EBR1847" s="401"/>
      <c r="EBS1847" s="401"/>
      <c r="EBT1847" s="401"/>
      <c r="EBU1847" s="401"/>
      <c r="EBV1847" s="401"/>
      <c r="EBW1847" s="401"/>
      <c r="EBX1847" s="401"/>
      <c r="EBY1847" s="401"/>
      <c r="EBZ1847" s="401"/>
      <c r="ECA1847" s="401"/>
      <c r="ECB1847" s="401"/>
      <c r="ECC1847" s="401"/>
      <c r="ECD1847" s="401"/>
      <c r="ECE1847" s="401"/>
      <c r="ECF1847" s="401"/>
      <c r="ECG1847" s="401"/>
      <c r="ECH1847" s="401"/>
      <c r="ECI1847" s="401"/>
      <c r="ECJ1847" s="401"/>
      <c r="ECK1847" s="401"/>
      <c r="ECL1847" s="401"/>
      <c r="ECM1847" s="401"/>
      <c r="ECN1847" s="401"/>
      <c r="ECO1847" s="401"/>
      <c r="ECP1847" s="401"/>
      <c r="ECQ1847" s="401"/>
      <c r="ECR1847" s="401"/>
      <c r="ECS1847" s="401"/>
      <c r="ECT1847" s="401"/>
      <c r="ECU1847" s="401"/>
      <c r="ECV1847" s="401"/>
      <c r="ECW1847" s="401"/>
      <c r="ECX1847" s="401"/>
      <c r="ECY1847" s="401"/>
      <c r="ECZ1847" s="401"/>
      <c r="EDA1847" s="401"/>
      <c r="EDB1847" s="401"/>
      <c r="EDC1847" s="401"/>
      <c r="EDD1847" s="401"/>
      <c r="EDE1847" s="401"/>
      <c r="EDF1847" s="401"/>
      <c r="EDG1847" s="401"/>
      <c r="EDH1847" s="401"/>
      <c r="EDI1847" s="401"/>
      <c r="EDJ1847" s="401"/>
      <c r="EDK1847" s="401"/>
      <c r="EDL1847" s="401"/>
      <c r="EDM1847" s="401"/>
      <c r="EDN1847" s="401"/>
      <c r="EDO1847" s="401"/>
      <c r="EDP1847" s="401"/>
      <c r="EDQ1847" s="401"/>
      <c r="EDR1847" s="401"/>
      <c r="EDS1847" s="401"/>
      <c r="EDT1847" s="401"/>
      <c r="EDU1847" s="401"/>
      <c r="EDV1847" s="401"/>
      <c r="EDW1847" s="401"/>
      <c r="EDX1847" s="401"/>
      <c r="EDY1847" s="401"/>
      <c r="EDZ1847" s="401"/>
      <c r="EEA1847" s="401"/>
      <c r="EEB1847" s="401"/>
      <c r="EEC1847" s="401"/>
      <c r="EED1847" s="401"/>
      <c r="EEE1847" s="401"/>
      <c r="EEF1847" s="401"/>
      <c r="EEG1847" s="401"/>
      <c r="EEH1847" s="401"/>
      <c r="EEI1847" s="401"/>
      <c r="EEJ1847" s="401"/>
      <c r="EEK1847" s="401"/>
      <c r="EEL1847" s="401"/>
      <c r="EEM1847" s="401"/>
      <c r="EEN1847" s="401"/>
      <c r="EEO1847" s="401"/>
      <c r="EEP1847" s="401"/>
      <c r="EEQ1847" s="401"/>
      <c r="EER1847" s="401"/>
      <c r="EES1847" s="401"/>
      <c r="EET1847" s="401"/>
      <c r="EEU1847" s="401"/>
      <c r="EEV1847" s="401"/>
      <c r="EEW1847" s="401"/>
      <c r="EEX1847" s="401"/>
      <c r="EEY1847" s="401"/>
      <c r="EEZ1847" s="401"/>
      <c r="EFA1847" s="401"/>
      <c r="EFB1847" s="401"/>
      <c r="EFC1847" s="401"/>
      <c r="EFD1847" s="401"/>
      <c r="EFE1847" s="401"/>
      <c r="EFF1847" s="401"/>
      <c r="EFG1847" s="401"/>
      <c r="EFH1847" s="401"/>
      <c r="EFI1847" s="401"/>
      <c r="EFJ1847" s="401"/>
      <c r="EFK1847" s="401"/>
      <c r="EFL1847" s="401"/>
      <c r="EFM1847" s="401"/>
      <c r="EFN1847" s="401"/>
      <c r="EFO1847" s="401"/>
      <c r="EFP1847" s="401"/>
      <c r="EFQ1847" s="401"/>
      <c r="EFR1847" s="401"/>
      <c r="EFS1847" s="401"/>
      <c r="EFT1847" s="401"/>
      <c r="EFU1847" s="401"/>
      <c r="EFV1847" s="401"/>
      <c r="EFW1847" s="401"/>
      <c r="EFX1847" s="401"/>
      <c r="EFY1847" s="401"/>
      <c r="EFZ1847" s="401"/>
      <c r="EGA1847" s="401"/>
      <c r="EGB1847" s="401"/>
      <c r="EGC1847" s="401"/>
      <c r="EGD1847" s="401"/>
      <c r="EGE1847" s="401"/>
      <c r="EGF1847" s="401"/>
      <c r="EGG1847" s="401"/>
      <c r="EGH1847" s="401"/>
      <c r="EGI1847" s="401"/>
      <c r="EGJ1847" s="401"/>
      <c r="EGK1847" s="401"/>
      <c r="EGL1847" s="401"/>
      <c r="EGM1847" s="401"/>
      <c r="EGN1847" s="401"/>
      <c r="EGO1847" s="401"/>
      <c r="EGP1847" s="401"/>
      <c r="EGQ1847" s="401"/>
      <c r="EGR1847" s="401"/>
      <c r="EGS1847" s="401"/>
      <c r="EGT1847" s="401"/>
      <c r="EGU1847" s="401"/>
      <c r="EGV1847" s="401"/>
      <c r="EGW1847" s="401"/>
      <c r="EGX1847" s="401"/>
      <c r="EGY1847" s="401"/>
      <c r="EGZ1847" s="401"/>
      <c r="EHA1847" s="401"/>
      <c r="EHB1847" s="401"/>
      <c r="EHC1847" s="401"/>
      <c r="EHD1847" s="401"/>
      <c r="EHE1847" s="401"/>
      <c r="EHF1847" s="401"/>
      <c r="EHG1847" s="401"/>
      <c r="EHH1847" s="401"/>
      <c r="EHI1847" s="401"/>
      <c r="EHJ1847" s="401"/>
      <c r="EHK1847" s="401"/>
      <c r="EHL1847" s="401"/>
      <c r="EHM1847" s="401"/>
      <c r="EHN1847" s="401"/>
      <c r="EHO1847" s="401"/>
      <c r="EHP1847" s="401"/>
      <c r="EHQ1847" s="401"/>
      <c r="EHR1847" s="401"/>
      <c r="EHS1847" s="401"/>
      <c r="EHT1847" s="401"/>
      <c r="EHU1847" s="401"/>
      <c r="EHV1847" s="401"/>
      <c r="EHW1847" s="401"/>
      <c r="EHX1847" s="401"/>
      <c r="EHY1847" s="401"/>
      <c r="EHZ1847" s="401"/>
      <c r="EIA1847" s="401"/>
      <c r="EIB1847" s="401"/>
      <c r="EIC1847" s="401"/>
      <c r="EID1847" s="401"/>
      <c r="EIE1847" s="401"/>
      <c r="EIF1847" s="401"/>
      <c r="EIG1847" s="401"/>
      <c r="EIH1847" s="401"/>
      <c r="EII1847" s="401"/>
      <c r="EIJ1847" s="401"/>
      <c r="EIK1847" s="401"/>
      <c r="EIL1847" s="401"/>
      <c r="EIM1847" s="401"/>
      <c r="EIN1847" s="401"/>
      <c r="EIO1847" s="401"/>
      <c r="EIP1847" s="401"/>
      <c r="EIQ1847" s="401"/>
      <c r="EIR1847" s="401"/>
      <c r="EIS1847" s="401"/>
      <c r="EIT1847" s="401"/>
      <c r="EIU1847" s="401"/>
      <c r="EIV1847" s="401"/>
      <c r="EIW1847" s="401"/>
      <c r="EIX1847" s="401"/>
      <c r="EIY1847" s="401"/>
      <c r="EIZ1847" s="401"/>
      <c r="EJA1847" s="401"/>
      <c r="EJB1847" s="401"/>
      <c r="EJC1847" s="401"/>
      <c r="EJD1847" s="401"/>
      <c r="EJE1847" s="401"/>
      <c r="EJF1847" s="401"/>
      <c r="EJG1847" s="401"/>
      <c r="EJH1847" s="401"/>
      <c r="EJI1847" s="401"/>
      <c r="EJJ1847" s="401"/>
      <c r="EJK1847" s="401"/>
      <c r="EJL1847" s="401"/>
      <c r="EJM1847" s="401"/>
      <c r="EJN1847" s="401"/>
      <c r="EJO1847" s="401"/>
      <c r="EJP1847" s="401"/>
      <c r="EJQ1847" s="401"/>
      <c r="EJR1847" s="401"/>
      <c r="EJS1847" s="401"/>
      <c r="EJT1847" s="401"/>
      <c r="EJU1847" s="401"/>
      <c r="EJV1847" s="401"/>
      <c r="EJW1847" s="401"/>
      <c r="EJX1847" s="401"/>
      <c r="EJY1847" s="401"/>
      <c r="EJZ1847" s="401"/>
      <c r="EKA1847" s="401"/>
      <c r="EKB1847" s="401"/>
      <c r="EKC1847" s="401"/>
      <c r="EKD1847" s="401"/>
      <c r="EKE1847" s="401"/>
      <c r="EKF1847" s="401"/>
      <c r="EKG1847" s="401"/>
      <c r="EKH1847" s="401"/>
      <c r="EKI1847" s="401"/>
      <c r="EKJ1847" s="401"/>
      <c r="EKK1847" s="401"/>
      <c r="EKL1847" s="401"/>
      <c r="EKM1847" s="401"/>
      <c r="EKN1847" s="401"/>
      <c r="EKO1847" s="401"/>
      <c r="EKP1847" s="401"/>
      <c r="EKQ1847" s="401"/>
      <c r="EKR1847" s="401"/>
      <c r="EKS1847" s="401"/>
      <c r="EKT1847" s="401"/>
      <c r="EKU1847" s="401"/>
      <c r="EKV1847" s="401"/>
      <c r="EKW1847" s="401"/>
      <c r="EKX1847" s="401"/>
      <c r="EKY1847" s="401"/>
      <c r="EKZ1847" s="401"/>
      <c r="ELA1847" s="401"/>
      <c r="ELB1847" s="401"/>
      <c r="ELC1847" s="401"/>
      <c r="ELD1847" s="401"/>
      <c r="ELE1847" s="401"/>
      <c r="ELF1847" s="401"/>
      <c r="ELG1847" s="401"/>
      <c r="ELH1847" s="401"/>
      <c r="ELI1847" s="401"/>
      <c r="ELJ1847" s="401"/>
      <c r="ELK1847" s="401"/>
      <c r="ELL1847" s="401"/>
      <c r="ELM1847" s="401"/>
      <c r="ELN1847" s="401"/>
      <c r="ELO1847" s="401"/>
      <c r="ELP1847" s="401"/>
      <c r="ELQ1847" s="401"/>
      <c r="ELR1847" s="401"/>
      <c r="ELS1847" s="401"/>
      <c r="ELT1847" s="401"/>
      <c r="ELU1847" s="401"/>
      <c r="ELV1847" s="401"/>
      <c r="ELW1847" s="401"/>
      <c r="ELX1847" s="401"/>
      <c r="ELY1847" s="401"/>
      <c r="ELZ1847" s="401"/>
      <c r="EMA1847" s="401"/>
      <c r="EMB1847" s="401"/>
      <c r="EMC1847" s="401"/>
      <c r="EMD1847" s="401"/>
      <c r="EME1847" s="401"/>
      <c r="EMF1847" s="401"/>
      <c r="EMG1847" s="401"/>
      <c r="EMH1847" s="401"/>
      <c r="EMI1847" s="401"/>
      <c r="EMJ1847" s="401"/>
      <c r="EMK1847" s="401"/>
      <c r="EML1847" s="401"/>
      <c r="EMM1847" s="401"/>
      <c r="EMN1847" s="401"/>
      <c r="EMO1847" s="401"/>
      <c r="EMP1847" s="401"/>
      <c r="EMQ1847" s="401"/>
      <c r="EMR1847" s="401"/>
      <c r="EMS1847" s="401"/>
      <c r="EMT1847" s="401"/>
      <c r="EMU1847" s="401"/>
      <c r="EMV1847" s="401"/>
      <c r="EMW1847" s="401"/>
      <c r="EMX1847" s="401"/>
      <c r="EMY1847" s="401"/>
      <c r="EMZ1847" s="401"/>
      <c r="ENA1847" s="401"/>
      <c r="ENB1847" s="401"/>
      <c r="ENC1847" s="401"/>
      <c r="END1847" s="401"/>
      <c r="ENE1847" s="401"/>
      <c r="ENF1847" s="401"/>
      <c r="ENG1847" s="401"/>
      <c r="ENH1847" s="401"/>
      <c r="ENI1847" s="401"/>
      <c r="ENJ1847" s="401"/>
      <c r="ENK1847" s="401"/>
      <c r="ENL1847" s="401"/>
      <c r="ENM1847" s="401"/>
      <c r="ENN1847" s="401"/>
      <c r="ENO1847" s="401"/>
      <c r="ENP1847" s="401"/>
      <c r="ENQ1847" s="401"/>
      <c r="ENR1847" s="401"/>
      <c r="ENS1847" s="401"/>
      <c r="ENT1847" s="401"/>
      <c r="ENU1847" s="401"/>
      <c r="ENV1847" s="401"/>
      <c r="ENW1847" s="401"/>
      <c r="ENX1847" s="401"/>
      <c r="ENY1847" s="401"/>
      <c r="ENZ1847" s="401"/>
      <c r="EOA1847" s="401"/>
      <c r="EOB1847" s="401"/>
      <c r="EOC1847" s="401"/>
      <c r="EOD1847" s="401"/>
      <c r="EOE1847" s="401"/>
      <c r="EOF1847" s="401"/>
      <c r="EOG1847" s="401"/>
      <c r="EOH1847" s="401"/>
      <c r="EOI1847" s="401"/>
      <c r="EOJ1847" s="401"/>
      <c r="EOK1847" s="401"/>
      <c r="EOL1847" s="401"/>
      <c r="EOM1847" s="401"/>
      <c r="EON1847" s="401"/>
      <c r="EOO1847" s="401"/>
      <c r="EOP1847" s="401"/>
      <c r="EOQ1847" s="401"/>
      <c r="EOR1847" s="401"/>
      <c r="EOS1847" s="401"/>
      <c r="EOT1847" s="401"/>
      <c r="EOU1847" s="401"/>
      <c r="EOV1847" s="401"/>
      <c r="EOW1847" s="401"/>
      <c r="EOX1847" s="401"/>
      <c r="EOY1847" s="401"/>
      <c r="EOZ1847" s="401"/>
      <c r="EPA1847" s="401"/>
      <c r="EPB1847" s="401"/>
      <c r="EPC1847" s="401"/>
      <c r="EPD1847" s="401"/>
      <c r="EPE1847" s="401"/>
      <c r="EPF1847" s="401"/>
      <c r="EPG1847" s="401"/>
      <c r="EPH1847" s="401"/>
      <c r="EPI1847" s="401"/>
      <c r="EPJ1847" s="401"/>
      <c r="EPK1847" s="401"/>
      <c r="EPL1847" s="401"/>
      <c r="EPM1847" s="401"/>
      <c r="EPN1847" s="401"/>
      <c r="EPO1847" s="401"/>
      <c r="EPP1847" s="401"/>
      <c r="EPQ1847" s="401"/>
      <c r="EPR1847" s="401"/>
      <c r="EPS1847" s="401"/>
      <c r="EPT1847" s="401"/>
      <c r="EPU1847" s="401"/>
      <c r="EPV1847" s="401"/>
      <c r="EPW1847" s="401"/>
      <c r="EPX1847" s="401"/>
      <c r="EPY1847" s="401"/>
      <c r="EPZ1847" s="401"/>
      <c r="EQA1847" s="401"/>
      <c r="EQB1847" s="401"/>
      <c r="EQC1847" s="401"/>
      <c r="EQD1847" s="401"/>
      <c r="EQE1847" s="401"/>
      <c r="EQF1847" s="401"/>
      <c r="EQG1847" s="401"/>
      <c r="EQH1847" s="401"/>
      <c r="EQI1847" s="401"/>
      <c r="EQJ1847" s="401"/>
      <c r="EQK1847" s="401"/>
      <c r="EQL1847" s="401"/>
      <c r="EQM1847" s="401"/>
      <c r="EQN1847" s="401"/>
      <c r="EQO1847" s="401"/>
      <c r="EQP1847" s="401"/>
      <c r="EQQ1847" s="401"/>
      <c r="EQR1847" s="401"/>
      <c r="EQS1847" s="401"/>
      <c r="EQT1847" s="401"/>
      <c r="EQU1847" s="401"/>
      <c r="EQV1847" s="401"/>
      <c r="EQW1847" s="401"/>
      <c r="EQX1847" s="401"/>
      <c r="EQY1847" s="401"/>
      <c r="EQZ1847" s="401"/>
      <c r="ERA1847" s="401"/>
      <c r="ERB1847" s="401"/>
      <c r="ERC1847" s="401"/>
      <c r="ERD1847" s="401"/>
      <c r="ERE1847" s="401"/>
      <c r="ERF1847" s="401"/>
      <c r="ERG1847" s="401"/>
      <c r="ERH1847" s="401"/>
      <c r="ERI1847" s="401"/>
      <c r="ERJ1847" s="401"/>
      <c r="ERK1847" s="401"/>
      <c r="ERL1847" s="401"/>
      <c r="ERM1847" s="401"/>
      <c r="ERN1847" s="401"/>
      <c r="ERO1847" s="401"/>
      <c r="ERP1847" s="401"/>
      <c r="ERQ1847" s="401"/>
      <c r="ERR1847" s="401"/>
      <c r="ERS1847" s="401"/>
      <c r="ERT1847" s="401"/>
      <c r="ERU1847" s="401"/>
      <c r="ERV1847" s="401"/>
      <c r="ERW1847" s="401"/>
      <c r="ERX1847" s="401"/>
      <c r="ERY1847" s="401"/>
      <c r="ERZ1847" s="401"/>
      <c r="ESA1847" s="401"/>
      <c r="ESB1847" s="401"/>
      <c r="ESC1847" s="401"/>
      <c r="ESD1847" s="401"/>
      <c r="ESE1847" s="401"/>
      <c r="ESF1847" s="401"/>
      <c r="ESG1847" s="401"/>
      <c r="ESH1847" s="401"/>
      <c r="ESI1847" s="401"/>
      <c r="ESJ1847" s="401"/>
      <c r="ESK1847" s="401"/>
      <c r="ESL1847" s="401"/>
      <c r="ESM1847" s="401"/>
      <c r="ESN1847" s="401"/>
      <c r="ESO1847" s="401"/>
      <c r="ESP1847" s="401"/>
      <c r="ESQ1847" s="401"/>
      <c r="ESR1847" s="401"/>
      <c r="ESS1847" s="401"/>
      <c r="EST1847" s="401"/>
      <c r="ESU1847" s="401"/>
      <c r="ESV1847" s="401"/>
      <c r="ESW1847" s="401"/>
      <c r="ESX1847" s="401"/>
      <c r="ESY1847" s="401"/>
      <c r="ESZ1847" s="401"/>
      <c r="ETA1847" s="401"/>
      <c r="ETB1847" s="401"/>
      <c r="ETC1847" s="401"/>
      <c r="ETD1847" s="401"/>
      <c r="ETE1847" s="401"/>
      <c r="ETF1847" s="401"/>
      <c r="ETG1847" s="401"/>
      <c r="ETH1847" s="401"/>
      <c r="ETI1847" s="401"/>
      <c r="ETJ1847" s="401"/>
      <c r="ETK1847" s="401"/>
      <c r="ETL1847" s="401"/>
      <c r="ETM1847" s="401"/>
      <c r="ETN1847" s="401"/>
      <c r="ETO1847" s="401"/>
      <c r="ETP1847" s="401"/>
      <c r="ETQ1847" s="401"/>
      <c r="ETR1847" s="401"/>
      <c r="ETS1847" s="401"/>
      <c r="ETT1847" s="401"/>
      <c r="ETU1847" s="401"/>
      <c r="ETV1847" s="401"/>
      <c r="ETW1847" s="401"/>
      <c r="ETX1847" s="401"/>
      <c r="ETY1847" s="401"/>
      <c r="ETZ1847" s="401"/>
      <c r="EUA1847" s="401"/>
      <c r="EUB1847" s="401"/>
      <c r="EUC1847" s="401"/>
      <c r="EUD1847" s="401"/>
      <c r="EUE1847" s="401"/>
      <c r="EUF1847" s="401"/>
      <c r="EUG1847" s="401"/>
      <c r="EUH1847" s="401"/>
      <c r="EUI1847" s="401"/>
      <c r="EUJ1847" s="401"/>
      <c r="EUK1847" s="401"/>
      <c r="EUL1847" s="401"/>
      <c r="EUM1847" s="401"/>
      <c r="EUN1847" s="401"/>
      <c r="EUO1847" s="401"/>
      <c r="EUP1847" s="401"/>
      <c r="EUQ1847" s="401"/>
      <c r="EUR1847" s="401"/>
      <c r="EUS1847" s="401"/>
      <c r="EUT1847" s="401"/>
      <c r="EUU1847" s="401"/>
      <c r="EUV1847" s="401"/>
      <c r="EUW1847" s="401"/>
      <c r="EUX1847" s="401"/>
      <c r="EUY1847" s="401"/>
      <c r="EUZ1847" s="401"/>
      <c r="EVA1847" s="401"/>
      <c r="EVB1847" s="401"/>
      <c r="EVC1847" s="401"/>
      <c r="EVD1847" s="401"/>
      <c r="EVE1847" s="401"/>
      <c r="EVF1847" s="401"/>
      <c r="EVG1847" s="401"/>
      <c r="EVH1847" s="401"/>
      <c r="EVI1847" s="401"/>
      <c r="EVJ1847" s="401"/>
      <c r="EVK1847" s="401"/>
      <c r="EVL1847" s="401"/>
      <c r="EVM1847" s="401"/>
      <c r="EVN1847" s="401"/>
      <c r="EVO1847" s="401"/>
      <c r="EVP1847" s="401"/>
      <c r="EVQ1847" s="401"/>
      <c r="EVR1847" s="401"/>
      <c r="EVS1847" s="401"/>
      <c r="EVT1847" s="401"/>
      <c r="EVU1847" s="401"/>
      <c r="EVV1847" s="401"/>
      <c r="EVW1847" s="401"/>
      <c r="EVX1847" s="401"/>
      <c r="EVY1847" s="401"/>
      <c r="EVZ1847" s="401"/>
      <c r="EWA1847" s="401"/>
      <c r="EWB1847" s="401"/>
      <c r="EWC1847" s="401"/>
      <c r="EWD1847" s="401"/>
      <c r="EWE1847" s="401"/>
      <c r="EWF1847" s="401"/>
      <c r="EWG1847" s="401"/>
      <c r="EWH1847" s="401"/>
      <c r="EWI1847" s="401"/>
      <c r="EWJ1847" s="401"/>
      <c r="EWK1847" s="401"/>
      <c r="EWL1847" s="401"/>
      <c r="EWM1847" s="401"/>
      <c r="EWN1847" s="401"/>
      <c r="EWO1847" s="401"/>
      <c r="EWP1847" s="401"/>
      <c r="EWQ1847" s="401"/>
      <c r="EWR1847" s="401"/>
      <c r="EWS1847" s="401"/>
      <c r="EWT1847" s="401"/>
      <c r="EWU1847" s="401"/>
      <c r="EWV1847" s="401"/>
      <c r="EWW1847" s="401"/>
      <c r="EWX1847" s="401"/>
      <c r="EWY1847" s="401"/>
      <c r="EWZ1847" s="401"/>
      <c r="EXA1847" s="401"/>
      <c r="EXB1847" s="401"/>
      <c r="EXC1847" s="401"/>
      <c r="EXD1847" s="401"/>
      <c r="EXE1847" s="401"/>
      <c r="EXF1847" s="401"/>
      <c r="EXG1847" s="401"/>
      <c r="EXH1847" s="401"/>
      <c r="EXI1847" s="401"/>
      <c r="EXJ1847" s="401"/>
      <c r="EXK1847" s="401"/>
      <c r="EXL1847" s="401"/>
      <c r="EXM1847" s="401"/>
      <c r="EXN1847" s="401"/>
      <c r="EXO1847" s="401"/>
      <c r="EXP1847" s="401"/>
      <c r="EXQ1847" s="401"/>
      <c r="EXR1847" s="401"/>
      <c r="EXS1847" s="401"/>
      <c r="EXT1847" s="401"/>
      <c r="EXU1847" s="401"/>
      <c r="EXV1847" s="401"/>
      <c r="EXW1847" s="401"/>
      <c r="EXX1847" s="401"/>
      <c r="EXY1847" s="401"/>
      <c r="EXZ1847" s="401"/>
      <c r="EYA1847" s="401"/>
      <c r="EYB1847" s="401"/>
      <c r="EYC1847" s="401"/>
      <c r="EYD1847" s="401"/>
      <c r="EYE1847" s="401"/>
      <c r="EYF1847" s="401"/>
      <c r="EYG1847" s="401"/>
      <c r="EYH1847" s="401"/>
      <c r="EYI1847" s="401"/>
      <c r="EYJ1847" s="401"/>
      <c r="EYK1847" s="401"/>
      <c r="EYL1847" s="401"/>
      <c r="EYM1847" s="401"/>
      <c r="EYN1847" s="401"/>
      <c r="EYO1847" s="401"/>
      <c r="EYP1847" s="401"/>
      <c r="EYQ1847" s="401"/>
      <c r="EYR1847" s="401"/>
      <c r="EYS1847" s="401"/>
      <c r="EYT1847" s="401"/>
      <c r="EYU1847" s="401"/>
      <c r="EYV1847" s="401"/>
      <c r="EYW1847" s="401"/>
      <c r="EYX1847" s="401"/>
      <c r="EYY1847" s="401"/>
      <c r="EYZ1847" s="401"/>
      <c r="EZA1847" s="401"/>
      <c r="EZB1847" s="401"/>
      <c r="EZC1847" s="401"/>
      <c r="EZD1847" s="401"/>
      <c r="EZE1847" s="401"/>
      <c r="EZF1847" s="401"/>
      <c r="EZG1847" s="401"/>
      <c r="EZH1847" s="401"/>
      <c r="EZI1847" s="401"/>
      <c r="EZJ1847" s="401"/>
      <c r="EZK1847" s="401"/>
      <c r="EZL1847" s="401"/>
      <c r="EZM1847" s="401"/>
      <c r="EZN1847" s="401"/>
      <c r="EZO1847" s="401"/>
      <c r="EZP1847" s="401"/>
      <c r="EZQ1847" s="401"/>
      <c r="EZR1847" s="401"/>
      <c r="EZS1847" s="401"/>
      <c r="EZT1847" s="401"/>
      <c r="EZU1847" s="401"/>
      <c r="EZV1847" s="401"/>
      <c r="EZW1847" s="401"/>
      <c r="EZX1847" s="401"/>
      <c r="EZY1847" s="401"/>
      <c r="EZZ1847" s="401"/>
      <c r="FAA1847" s="401"/>
      <c r="FAB1847" s="401"/>
      <c r="FAC1847" s="401"/>
      <c r="FAD1847" s="401"/>
      <c r="FAE1847" s="401"/>
      <c r="FAF1847" s="401"/>
      <c r="FAG1847" s="401"/>
      <c r="FAH1847" s="401"/>
      <c r="FAI1847" s="401"/>
      <c r="FAJ1847" s="401"/>
      <c r="FAK1847" s="401"/>
      <c r="FAL1847" s="401"/>
      <c r="FAM1847" s="401"/>
      <c r="FAN1847" s="401"/>
      <c r="FAO1847" s="401"/>
      <c r="FAP1847" s="401"/>
      <c r="FAQ1847" s="401"/>
      <c r="FAR1847" s="401"/>
      <c r="FAS1847" s="401"/>
      <c r="FAT1847" s="401"/>
      <c r="FAU1847" s="401"/>
      <c r="FAV1847" s="401"/>
      <c r="FAW1847" s="401"/>
      <c r="FAX1847" s="401"/>
      <c r="FAY1847" s="401"/>
      <c r="FAZ1847" s="401"/>
      <c r="FBA1847" s="401"/>
      <c r="FBB1847" s="401"/>
      <c r="FBC1847" s="401"/>
      <c r="FBD1847" s="401"/>
      <c r="FBE1847" s="401"/>
      <c r="FBF1847" s="401"/>
      <c r="FBG1847" s="401"/>
      <c r="FBH1847" s="401"/>
      <c r="FBI1847" s="401"/>
      <c r="FBJ1847" s="401"/>
      <c r="FBK1847" s="401"/>
      <c r="FBL1847" s="401"/>
      <c r="FBM1847" s="401"/>
      <c r="FBN1847" s="401"/>
      <c r="FBO1847" s="401"/>
      <c r="FBP1847" s="401"/>
      <c r="FBQ1847" s="401"/>
      <c r="FBR1847" s="401"/>
      <c r="FBS1847" s="401"/>
      <c r="FBT1847" s="401"/>
      <c r="FBU1847" s="401"/>
      <c r="FBV1847" s="401"/>
      <c r="FBW1847" s="401"/>
      <c r="FBX1847" s="401"/>
      <c r="FBY1847" s="401"/>
      <c r="FBZ1847" s="401"/>
      <c r="FCA1847" s="401"/>
      <c r="FCB1847" s="401"/>
      <c r="FCC1847" s="401"/>
      <c r="FCD1847" s="401"/>
      <c r="FCE1847" s="401"/>
      <c r="FCF1847" s="401"/>
      <c r="FCG1847" s="401"/>
      <c r="FCH1847" s="401"/>
      <c r="FCI1847" s="401"/>
      <c r="FCJ1847" s="401"/>
      <c r="FCK1847" s="401"/>
      <c r="FCL1847" s="401"/>
      <c r="FCM1847" s="401"/>
      <c r="FCN1847" s="401"/>
      <c r="FCO1847" s="401"/>
      <c r="FCP1847" s="401"/>
      <c r="FCQ1847" s="401"/>
      <c r="FCR1847" s="401"/>
      <c r="FCS1847" s="401"/>
      <c r="FCT1847" s="401"/>
      <c r="FCU1847" s="401"/>
      <c r="FCV1847" s="401"/>
      <c r="FCW1847" s="401"/>
      <c r="FCX1847" s="401"/>
      <c r="FCY1847" s="401"/>
      <c r="FCZ1847" s="401"/>
      <c r="FDA1847" s="401"/>
      <c r="FDB1847" s="401"/>
      <c r="FDC1847" s="401"/>
      <c r="FDD1847" s="401"/>
      <c r="FDE1847" s="401"/>
      <c r="FDF1847" s="401"/>
      <c r="FDG1847" s="401"/>
      <c r="FDH1847" s="401"/>
      <c r="FDI1847" s="401"/>
      <c r="FDJ1847" s="401"/>
      <c r="FDK1847" s="401"/>
      <c r="FDL1847" s="401"/>
      <c r="FDM1847" s="401"/>
      <c r="FDN1847" s="401"/>
      <c r="FDO1847" s="401"/>
      <c r="FDP1847" s="401"/>
      <c r="FDQ1847" s="401"/>
      <c r="FDR1847" s="401"/>
      <c r="FDS1847" s="401"/>
      <c r="FDT1847" s="401"/>
      <c r="FDU1847" s="401"/>
      <c r="FDV1847" s="401"/>
      <c r="FDW1847" s="401"/>
      <c r="FDX1847" s="401"/>
      <c r="FDY1847" s="401"/>
      <c r="FDZ1847" s="401"/>
      <c r="FEA1847" s="401"/>
      <c r="FEB1847" s="401"/>
      <c r="FEC1847" s="401"/>
      <c r="FED1847" s="401"/>
      <c r="FEE1847" s="401"/>
      <c r="FEF1847" s="401"/>
      <c r="FEG1847" s="401"/>
      <c r="FEH1847" s="401"/>
      <c r="FEI1847" s="401"/>
      <c r="FEJ1847" s="401"/>
      <c r="FEK1847" s="401"/>
      <c r="FEL1847" s="401"/>
      <c r="FEM1847" s="401"/>
      <c r="FEN1847" s="401"/>
      <c r="FEO1847" s="401"/>
      <c r="FEP1847" s="401"/>
      <c r="FEQ1847" s="401"/>
      <c r="FER1847" s="401"/>
      <c r="FES1847" s="401"/>
      <c r="FET1847" s="401"/>
      <c r="FEU1847" s="401"/>
      <c r="FEV1847" s="401"/>
      <c r="FEW1847" s="401"/>
      <c r="FEX1847" s="401"/>
      <c r="FEY1847" s="401"/>
      <c r="FEZ1847" s="401"/>
      <c r="FFA1847" s="401"/>
      <c r="FFB1847" s="401"/>
      <c r="FFC1847" s="401"/>
      <c r="FFD1847" s="401"/>
      <c r="FFE1847" s="401"/>
      <c r="FFF1847" s="401"/>
      <c r="FFG1847" s="401"/>
      <c r="FFH1847" s="401"/>
      <c r="FFI1847" s="401"/>
      <c r="FFJ1847" s="401"/>
      <c r="FFK1847" s="401"/>
      <c r="FFL1847" s="401"/>
      <c r="FFM1847" s="401"/>
      <c r="FFN1847" s="401"/>
      <c r="FFO1847" s="401"/>
      <c r="FFP1847" s="401"/>
      <c r="FFQ1847" s="401"/>
      <c r="FFR1847" s="401"/>
      <c r="FFS1847" s="401"/>
      <c r="FFT1847" s="401"/>
      <c r="FFU1847" s="401"/>
      <c r="FFV1847" s="401"/>
      <c r="FFW1847" s="401"/>
      <c r="FFX1847" s="401"/>
      <c r="FFY1847" s="401"/>
      <c r="FFZ1847" s="401"/>
      <c r="FGA1847" s="401"/>
      <c r="FGB1847" s="401"/>
      <c r="FGC1847" s="401"/>
      <c r="FGD1847" s="401"/>
      <c r="FGE1847" s="401"/>
      <c r="FGF1847" s="401"/>
      <c r="FGG1847" s="401"/>
      <c r="FGH1847" s="401"/>
      <c r="FGI1847" s="401"/>
      <c r="FGJ1847" s="401"/>
      <c r="FGK1847" s="401"/>
      <c r="FGL1847" s="401"/>
      <c r="FGM1847" s="401"/>
      <c r="FGN1847" s="401"/>
      <c r="FGO1847" s="401"/>
      <c r="FGP1847" s="401"/>
      <c r="FGQ1847" s="401"/>
      <c r="FGR1847" s="401"/>
      <c r="FGS1847" s="401"/>
      <c r="FGT1847" s="401"/>
      <c r="FGU1847" s="401"/>
      <c r="FGV1847" s="401"/>
      <c r="FGW1847" s="401"/>
      <c r="FGX1847" s="401"/>
      <c r="FGY1847" s="401"/>
      <c r="FGZ1847" s="401"/>
      <c r="FHA1847" s="401"/>
      <c r="FHB1847" s="401"/>
      <c r="FHC1847" s="401"/>
      <c r="FHD1847" s="401"/>
      <c r="FHE1847" s="401"/>
      <c r="FHF1847" s="401"/>
      <c r="FHG1847" s="401"/>
      <c r="FHH1847" s="401"/>
      <c r="FHI1847" s="401"/>
      <c r="FHJ1847" s="401"/>
      <c r="FHK1847" s="401"/>
      <c r="FHL1847" s="401"/>
      <c r="FHM1847" s="401"/>
      <c r="FHN1847" s="401"/>
      <c r="FHO1847" s="401"/>
      <c r="FHP1847" s="401"/>
      <c r="FHQ1847" s="401"/>
      <c r="FHR1847" s="401"/>
      <c r="FHS1847" s="401"/>
      <c r="FHT1847" s="401"/>
      <c r="FHU1847" s="401"/>
      <c r="FHV1847" s="401"/>
      <c r="FHW1847" s="401"/>
      <c r="FHX1847" s="401"/>
      <c r="FHY1847" s="401"/>
      <c r="FHZ1847" s="401"/>
      <c r="FIA1847" s="401"/>
      <c r="FIB1847" s="401"/>
      <c r="FIC1847" s="401"/>
      <c r="FID1847" s="401"/>
      <c r="FIE1847" s="401"/>
      <c r="FIF1847" s="401"/>
      <c r="FIG1847" s="401"/>
      <c r="FIH1847" s="401"/>
      <c r="FII1847" s="401"/>
      <c r="FIJ1847" s="401"/>
      <c r="FIK1847" s="401"/>
      <c r="FIL1847" s="401"/>
      <c r="FIM1847" s="401"/>
      <c r="FIN1847" s="401"/>
      <c r="FIO1847" s="401"/>
      <c r="FIP1847" s="401"/>
      <c r="FIQ1847" s="401"/>
      <c r="FIR1847" s="401"/>
      <c r="FIS1847" s="401"/>
      <c r="FIT1847" s="401"/>
      <c r="FIU1847" s="401"/>
      <c r="FIV1847" s="401"/>
      <c r="FIW1847" s="401"/>
      <c r="FIX1847" s="401"/>
      <c r="FIY1847" s="401"/>
      <c r="FIZ1847" s="401"/>
      <c r="FJA1847" s="401"/>
      <c r="FJB1847" s="401"/>
      <c r="FJC1847" s="401"/>
      <c r="FJD1847" s="401"/>
      <c r="FJE1847" s="401"/>
      <c r="FJF1847" s="401"/>
      <c r="FJG1847" s="401"/>
      <c r="FJH1847" s="401"/>
      <c r="FJI1847" s="401"/>
      <c r="FJJ1847" s="401"/>
      <c r="FJK1847" s="401"/>
      <c r="FJL1847" s="401"/>
      <c r="FJM1847" s="401"/>
      <c r="FJN1847" s="401"/>
      <c r="FJO1847" s="401"/>
      <c r="FJP1847" s="401"/>
      <c r="FJQ1847" s="401"/>
      <c r="FJR1847" s="401"/>
      <c r="FJS1847" s="401"/>
      <c r="FJT1847" s="401"/>
      <c r="FJU1847" s="401"/>
      <c r="FJV1847" s="401"/>
      <c r="FJW1847" s="401"/>
      <c r="FJX1847" s="401"/>
      <c r="FJY1847" s="401"/>
      <c r="FJZ1847" s="401"/>
      <c r="FKA1847" s="401"/>
      <c r="FKB1847" s="401"/>
      <c r="FKC1847" s="401"/>
      <c r="FKD1847" s="401"/>
      <c r="FKE1847" s="401"/>
      <c r="FKF1847" s="401"/>
      <c r="FKG1847" s="401"/>
      <c r="FKH1847" s="401"/>
      <c r="FKI1847" s="401"/>
      <c r="FKJ1847" s="401"/>
      <c r="FKK1847" s="401"/>
      <c r="FKL1847" s="401"/>
      <c r="FKM1847" s="401"/>
      <c r="FKN1847" s="401"/>
      <c r="FKO1847" s="401"/>
      <c r="FKP1847" s="401"/>
      <c r="FKQ1847" s="401"/>
      <c r="FKR1847" s="401"/>
      <c r="FKS1847" s="401"/>
      <c r="FKT1847" s="401"/>
      <c r="FKU1847" s="401"/>
      <c r="FKV1847" s="401"/>
      <c r="FKW1847" s="401"/>
      <c r="FKX1847" s="401"/>
      <c r="FKY1847" s="401"/>
      <c r="FKZ1847" s="401"/>
      <c r="FLA1847" s="401"/>
      <c r="FLB1847" s="401"/>
      <c r="FLC1847" s="401"/>
      <c r="FLD1847" s="401"/>
      <c r="FLE1847" s="401"/>
      <c r="FLF1847" s="401"/>
      <c r="FLG1847" s="401"/>
      <c r="FLH1847" s="401"/>
      <c r="FLI1847" s="401"/>
      <c r="FLJ1847" s="401"/>
      <c r="FLK1847" s="401"/>
      <c r="FLL1847" s="401"/>
      <c r="FLM1847" s="401"/>
      <c r="FLN1847" s="401"/>
      <c r="FLO1847" s="401"/>
      <c r="FLP1847" s="401"/>
      <c r="FLQ1847" s="401"/>
      <c r="FLR1847" s="401"/>
      <c r="FLS1847" s="401"/>
      <c r="FLT1847" s="401"/>
      <c r="FLU1847" s="401"/>
      <c r="FLV1847" s="401"/>
      <c r="FLW1847" s="401"/>
      <c r="FLX1847" s="401"/>
      <c r="FLY1847" s="401"/>
      <c r="FLZ1847" s="401"/>
      <c r="FMA1847" s="401"/>
      <c r="FMB1847" s="401"/>
      <c r="FMC1847" s="401"/>
      <c r="FMD1847" s="401"/>
      <c r="FME1847" s="401"/>
      <c r="FMF1847" s="401"/>
      <c r="FMG1847" s="401"/>
      <c r="FMH1847" s="401"/>
      <c r="FMI1847" s="401"/>
      <c r="FMJ1847" s="401"/>
      <c r="FMK1847" s="401"/>
      <c r="FML1847" s="401"/>
      <c r="FMM1847" s="401"/>
      <c r="FMN1847" s="401"/>
      <c r="FMO1847" s="401"/>
      <c r="FMP1847" s="401"/>
      <c r="FMQ1847" s="401"/>
      <c r="FMR1847" s="401"/>
      <c r="FMS1847" s="401"/>
      <c r="FMT1847" s="401"/>
      <c r="FMU1847" s="401"/>
      <c r="FMV1847" s="401"/>
      <c r="FMW1847" s="401"/>
      <c r="FMX1847" s="401"/>
      <c r="FMY1847" s="401"/>
      <c r="FMZ1847" s="401"/>
      <c r="FNA1847" s="401"/>
      <c r="FNB1847" s="401"/>
      <c r="FNC1847" s="401"/>
      <c r="FND1847" s="401"/>
      <c r="FNE1847" s="401"/>
      <c r="FNF1847" s="401"/>
      <c r="FNG1847" s="401"/>
      <c r="FNH1847" s="401"/>
      <c r="FNI1847" s="401"/>
      <c r="FNJ1847" s="401"/>
      <c r="FNK1847" s="401"/>
      <c r="FNL1847" s="401"/>
      <c r="FNM1847" s="401"/>
      <c r="FNN1847" s="401"/>
      <c r="FNO1847" s="401"/>
      <c r="FNP1847" s="401"/>
      <c r="FNQ1847" s="401"/>
      <c r="FNR1847" s="401"/>
      <c r="FNS1847" s="401"/>
      <c r="FNT1847" s="401"/>
      <c r="FNU1847" s="401"/>
      <c r="FNV1847" s="401"/>
      <c r="FNW1847" s="401"/>
      <c r="FNX1847" s="401"/>
      <c r="FNY1847" s="401"/>
      <c r="FNZ1847" s="401"/>
      <c r="FOA1847" s="401"/>
      <c r="FOB1847" s="401"/>
      <c r="FOC1847" s="401"/>
      <c r="FOD1847" s="401"/>
      <c r="FOE1847" s="401"/>
      <c r="FOF1847" s="401"/>
      <c r="FOG1847" s="401"/>
      <c r="FOH1847" s="401"/>
      <c r="FOI1847" s="401"/>
      <c r="FOJ1847" s="401"/>
      <c r="FOK1847" s="401"/>
      <c r="FOL1847" s="401"/>
      <c r="FOM1847" s="401"/>
      <c r="FON1847" s="401"/>
      <c r="FOO1847" s="401"/>
      <c r="FOP1847" s="401"/>
      <c r="FOQ1847" s="401"/>
      <c r="FOR1847" s="401"/>
      <c r="FOS1847" s="401"/>
      <c r="FOT1847" s="401"/>
      <c r="FOU1847" s="401"/>
      <c r="FOV1847" s="401"/>
      <c r="FOW1847" s="401"/>
      <c r="FOX1847" s="401"/>
      <c r="FOY1847" s="401"/>
      <c r="FOZ1847" s="401"/>
      <c r="FPA1847" s="401"/>
      <c r="FPB1847" s="401"/>
      <c r="FPC1847" s="401"/>
      <c r="FPD1847" s="401"/>
      <c r="FPE1847" s="401"/>
      <c r="FPF1847" s="401"/>
      <c r="FPG1847" s="401"/>
      <c r="FPH1847" s="401"/>
      <c r="FPI1847" s="401"/>
      <c r="FPJ1847" s="401"/>
      <c r="FPK1847" s="401"/>
      <c r="FPL1847" s="401"/>
      <c r="FPM1847" s="401"/>
      <c r="FPN1847" s="401"/>
      <c r="FPO1847" s="401"/>
      <c r="FPP1847" s="401"/>
      <c r="FPQ1847" s="401"/>
      <c r="FPR1847" s="401"/>
      <c r="FPS1847" s="401"/>
      <c r="FPT1847" s="401"/>
      <c r="FPU1847" s="401"/>
      <c r="FPV1847" s="401"/>
      <c r="FPW1847" s="401"/>
      <c r="FPX1847" s="401"/>
      <c r="FPY1847" s="401"/>
      <c r="FPZ1847" s="401"/>
      <c r="FQA1847" s="401"/>
      <c r="FQB1847" s="401"/>
      <c r="FQC1847" s="401"/>
      <c r="FQD1847" s="401"/>
      <c r="FQE1847" s="401"/>
      <c r="FQF1847" s="401"/>
      <c r="FQG1847" s="401"/>
      <c r="FQH1847" s="401"/>
      <c r="FQI1847" s="401"/>
      <c r="FQJ1847" s="401"/>
      <c r="FQK1847" s="401"/>
      <c r="FQL1847" s="401"/>
      <c r="FQM1847" s="401"/>
      <c r="FQN1847" s="401"/>
      <c r="FQO1847" s="401"/>
      <c r="FQP1847" s="401"/>
      <c r="FQQ1847" s="401"/>
      <c r="FQR1847" s="401"/>
      <c r="FQS1847" s="401"/>
      <c r="FQT1847" s="401"/>
      <c r="FQU1847" s="401"/>
      <c r="FQV1847" s="401"/>
      <c r="FQW1847" s="401"/>
      <c r="FQX1847" s="401"/>
      <c r="FQY1847" s="401"/>
      <c r="FQZ1847" s="401"/>
      <c r="FRA1847" s="401"/>
      <c r="FRB1847" s="401"/>
      <c r="FRC1847" s="401"/>
      <c r="FRD1847" s="401"/>
      <c r="FRE1847" s="401"/>
      <c r="FRF1847" s="401"/>
      <c r="FRG1847" s="401"/>
      <c r="FRH1847" s="401"/>
      <c r="FRI1847" s="401"/>
      <c r="FRJ1847" s="401"/>
      <c r="FRK1847" s="401"/>
      <c r="FRL1847" s="401"/>
      <c r="FRM1847" s="401"/>
      <c r="FRN1847" s="401"/>
      <c r="FRO1847" s="401"/>
      <c r="FRP1847" s="401"/>
      <c r="FRQ1847" s="401"/>
      <c r="FRR1847" s="401"/>
      <c r="FRS1847" s="401"/>
      <c r="FRT1847" s="401"/>
      <c r="FRU1847" s="401"/>
      <c r="FRV1847" s="401"/>
      <c r="FRW1847" s="401"/>
      <c r="FRX1847" s="401"/>
      <c r="FRY1847" s="401"/>
      <c r="FRZ1847" s="401"/>
      <c r="FSA1847" s="401"/>
      <c r="FSB1847" s="401"/>
      <c r="FSC1847" s="401"/>
      <c r="FSD1847" s="401"/>
      <c r="FSE1847" s="401"/>
      <c r="FSF1847" s="401"/>
      <c r="FSG1847" s="401"/>
      <c r="FSH1847" s="401"/>
      <c r="FSI1847" s="401"/>
      <c r="FSJ1847" s="401"/>
      <c r="FSK1847" s="401"/>
      <c r="FSL1847" s="401"/>
      <c r="FSM1847" s="401"/>
      <c r="FSN1847" s="401"/>
      <c r="FSO1847" s="401"/>
      <c r="FSP1847" s="401"/>
      <c r="FSQ1847" s="401"/>
      <c r="FSR1847" s="401"/>
      <c r="FSS1847" s="401"/>
      <c r="FST1847" s="401"/>
      <c r="FSU1847" s="401"/>
      <c r="FSV1847" s="401"/>
      <c r="FSW1847" s="401"/>
      <c r="FSX1847" s="401"/>
      <c r="FSY1847" s="401"/>
      <c r="FSZ1847" s="401"/>
      <c r="FTA1847" s="401"/>
      <c r="FTB1847" s="401"/>
      <c r="FTC1847" s="401"/>
      <c r="FTD1847" s="401"/>
      <c r="FTE1847" s="401"/>
      <c r="FTF1847" s="401"/>
      <c r="FTG1847" s="401"/>
      <c r="FTH1847" s="401"/>
      <c r="FTI1847" s="401"/>
      <c r="FTJ1847" s="401"/>
      <c r="FTK1847" s="401"/>
      <c r="FTL1847" s="401"/>
      <c r="FTM1847" s="401"/>
      <c r="FTN1847" s="401"/>
      <c r="FTO1847" s="401"/>
      <c r="FTP1847" s="401"/>
      <c r="FTQ1847" s="401"/>
      <c r="FTR1847" s="401"/>
      <c r="FTS1847" s="401"/>
      <c r="FTT1847" s="401"/>
      <c r="FTU1847" s="401"/>
      <c r="FTV1847" s="401"/>
      <c r="FTW1847" s="401"/>
      <c r="FTX1847" s="401"/>
      <c r="FTY1847" s="401"/>
      <c r="FTZ1847" s="401"/>
      <c r="FUA1847" s="401"/>
      <c r="FUB1847" s="401"/>
      <c r="FUC1847" s="401"/>
      <c r="FUD1847" s="401"/>
      <c r="FUE1847" s="401"/>
      <c r="FUF1847" s="401"/>
      <c r="FUG1847" s="401"/>
      <c r="FUH1847" s="401"/>
      <c r="FUI1847" s="401"/>
      <c r="FUJ1847" s="401"/>
      <c r="FUK1847" s="401"/>
      <c r="FUL1847" s="401"/>
      <c r="FUM1847" s="401"/>
      <c r="FUN1847" s="401"/>
      <c r="FUO1847" s="401"/>
      <c r="FUP1847" s="401"/>
      <c r="FUQ1847" s="401"/>
      <c r="FUR1847" s="401"/>
      <c r="FUS1847" s="401"/>
      <c r="FUT1847" s="401"/>
      <c r="FUU1847" s="401"/>
      <c r="FUV1847" s="401"/>
      <c r="FUW1847" s="401"/>
      <c r="FUX1847" s="401"/>
      <c r="FUY1847" s="401"/>
      <c r="FUZ1847" s="401"/>
      <c r="FVA1847" s="401"/>
      <c r="FVB1847" s="401"/>
      <c r="FVC1847" s="401"/>
      <c r="FVD1847" s="401"/>
      <c r="FVE1847" s="401"/>
      <c r="FVF1847" s="401"/>
      <c r="FVG1847" s="401"/>
      <c r="FVH1847" s="401"/>
      <c r="FVI1847" s="401"/>
      <c r="FVJ1847" s="401"/>
      <c r="FVK1847" s="401"/>
      <c r="FVL1847" s="401"/>
      <c r="FVM1847" s="401"/>
      <c r="FVN1847" s="401"/>
      <c r="FVO1847" s="401"/>
      <c r="FVP1847" s="401"/>
      <c r="FVQ1847" s="401"/>
      <c r="FVR1847" s="401"/>
      <c r="FVS1847" s="401"/>
      <c r="FVT1847" s="401"/>
      <c r="FVU1847" s="401"/>
      <c r="FVV1847" s="401"/>
      <c r="FVW1847" s="401"/>
      <c r="FVX1847" s="401"/>
      <c r="FVY1847" s="401"/>
      <c r="FVZ1847" s="401"/>
      <c r="FWA1847" s="401"/>
      <c r="FWB1847" s="401"/>
      <c r="FWC1847" s="401"/>
      <c r="FWD1847" s="401"/>
      <c r="FWE1847" s="401"/>
      <c r="FWF1847" s="401"/>
      <c r="FWG1847" s="401"/>
      <c r="FWH1847" s="401"/>
      <c r="FWI1847" s="401"/>
      <c r="FWJ1847" s="401"/>
      <c r="FWK1847" s="401"/>
      <c r="FWL1847" s="401"/>
      <c r="FWM1847" s="401"/>
      <c r="FWN1847" s="401"/>
      <c r="FWO1847" s="401"/>
      <c r="FWP1847" s="401"/>
      <c r="FWQ1847" s="401"/>
      <c r="FWR1847" s="401"/>
      <c r="FWS1847" s="401"/>
      <c r="FWT1847" s="401"/>
      <c r="FWU1847" s="401"/>
      <c r="FWV1847" s="401"/>
      <c r="FWW1847" s="401"/>
      <c r="FWX1847" s="401"/>
      <c r="FWY1847" s="401"/>
      <c r="FWZ1847" s="401"/>
      <c r="FXA1847" s="401"/>
      <c r="FXB1847" s="401"/>
      <c r="FXC1847" s="401"/>
      <c r="FXD1847" s="401"/>
      <c r="FXE1847" s="401"/>
      <c r="FXF1847" s="401"/>
      <c r="FXG1847" s="401"/>
      <c r="FXH1847" s="401"/>
      <c r="FXI1847" s="401"/>
      <c r="FXJ1847" s="401"/>
      <c r="FXK1847" s="401"/>
      <c r="FXL1847" s="401"/>
      <c r="FXM1847" s="401"/>
      <c r="FXN1847" s="401"/>
      <c r="FXO1847" s="401"/>
      <c r="FXP1847" s="401"/>
      <c r="FXQ1847" s="401"/>
      <c r="FXR1847" s="401"/>
      <c r="FXS1847" s="401"/>
      <c r="FXT1847" s="401"/>
      <c r="FXU1847" s="401"/>
      <c r="FXV1847" s="401"/>
      <c r="FXW1847" s="401"/>
      <c r="FXX1847" s="401"/>
      <c r="FXY1847" s="401"/>
      <c r="FXZ1847" s="401"/>
      <c r="FYA1847" s="401"/>
      <c r="FYB1847" s="401"/>
      <c r="FYC1847" s="401"/>
      <c r="FYD1847" s="401"/>
      <c r="FYE1847" s="401"/>
      <c r="FYF1847" s="401"/>
      <c r="FYG1847" s="401"/>
      <c r="FYH1847" s="401"/>
      <c r="FYI1847" s="401"/>
      <c r="FYJ1847" s="401"/>
      <c r="FYK1847" s="401"/>
      <c r="FYL1847" s="401"/>
      <c r="FYM1847" s="401"/>
      <c r="FYN1847" s="401"/>
      <c r="FYO1847" s="401"/>
      <c r="FYP1847" s="401"/>
      <c r="FYQ1847" s="401"/>
      <c r="FYR1847" s="401"/>
      <c r="FYS1847" s="401"/>
      <c r="FYT1847" s="401"/>
      <c r="FYU1847" s="401"/>
      <c r="FYV1847" s="401"/>
      <c r="FYW1847" s="401"/>
      <c r="FYX1847" s="401"/>
      <c r="FYY1847" s="401"/>
      <c r="FYZ1847" s="401"/>
      <c r="FZA1847" s="401"/>
      <c r="FZB1847" s="401"/>
      <c r="FZC1847" s="401"/>
      <c r="FZD1847" s="401"/>
      <c r="FZE1847" s="401"/>
      <c r="FZF1847" s="401"/>
      <c r="FZG1847" s="401"/>
      <c r="FZH1847" s="401"/>
      <c r="FZI1847" s="401"/>
      <c r="FZJ1847" s="401"/>
      <c r="FZK1847" s="401"/>
      <c r="FZL1847" s="401"/>
      <c r="FZM1847" s="401"/>
      <c r="FZN1847" s="401"/>
      <c r="FZO1847" s="401"/>
      <c r="FZP1847" s="401"/>
      <c r="FZQ1847" s="401"/>
      <c r="FZR1847" s="401"/>
      <c r="FZS1847" s="401"/>
      <c r="FZT1847" s="401"/>
      <c r="FZU1847" s="401"/>
      <c r="FZV1847" s="401"/>
      <c r="FZW1847" s="401"/>
      <c r="FZX1847" s="401"/>
      <c r="FZY1847" s="401"/>
      <c r="FZZ1847" s="401"/>
      <c r="GAA1847" s="401"/>
      <c r="GAB1847" s="401"/>
      <c r="GAC1847" s="401"/>
      <c r="GAD1847" s="401"/>
      <c r="GAE1847" s="401"/>
      <c r="GAF1847" s="401"/>
      <c r="GAG1847" s="401"/>
      <c r="GAH1847" s="401"/>
      <c r="GAI1847" s="401"/>
      <c r="GAJ1847" s="401"/>
      <c r="GAK1847" s="401"/>
      <c r="GAL1847" s="401"/>
      <c r="GAM1847" s="401"/>
      <c r="GAN1847" s="401"/>
      <c r="GAO1847" s="401"/>
      <c r="GAP1847" s="401"/>
      <c r="GAQ1847" s="401"/>
      <c r="GAR1847" s="401"/>
      <c r="GAS1847" s="401"/>
      <c r="GAT1847" s="401"/>
      <c r="GAU1847" s="401"/>
      <c r="GAV1847" s="401"/>
      <c r="GAW1847" s="401"/>
      <c r="GAX1847" s="401"/>
      <c r="GAY1847" s="401"/>
      <c r="GAZ1847" s="401"/>
      <c r="GBA1847" s="401"/>
      <c r="GBB1847" s="401"/>
      <c r="GBC1847" s="401"/>
      <c r="GBD1847" s="401"/>
      <c r="GBE1847" s="401"/>
      <c r="GBF1847" s="401"/>
      <c r="GBG1847" s="401"/>
      <c r="GBH1847" s="401"/>
      <c r="GBI1847" s="401"/>
      <c r="GBJ1847" s="401"/>
      <c r="GBK1847" s="401"/>
      <c r="GBL1847" s="401"/>
      <c r="GBM1847" s="401"/>
      <c r="GBN1847" s="401"/>
      <c r="GBO1847" s="401"/>
      <c r="GBP1847" s="401"/>
      <c r="GBQ1847" s="401"/>
      <c r="GBR1847" s="401"/>
      <c r="GBS1847" s="401"/>
      <c r="GBT1847" s="401"/>
      <c r="GBU1847" s="401"/>
      <c r="GBV1847" s="401"/>
      <c r="GBW1847" s="401"/>
      <c r="GBX1847" s="401"/>
      <c r="GBY1847" s="401"/>
      <c r="GBZ1847" s="401"/>
      <c r="GCA1847" s="401"/>
      <c r="GCB1847" s="401"/>
      <c r="GCC1847" s="401"/>
      <c r="GCD1847" s="401"/>
      <c r="GCE1847" s="401"/>
      <c r="GCF1847" s="401"/>
      <c r="GCG1847" s="401"/>
      <c r="GCH1847" s="401"/>
      <c r="GCI1847" s="401"/>
      <c r="GCJ1847" s="401"/>
      <c r="GCK1847" s="401"/>
      <c r="GCL1847" s="401"/>
      <c r="GCM1847" s="401"/>
      <c r="GCN1847" s="401"/>
      <c r="GCO1847" s="401"/>
      <c r="GCP1847" s="401"/>
      <c r="GCQ1847" s="401"/>
      <c r="GCR1847" s="401"/>
      <c r="GCS1847" s="401"/>
      <c r="GCT1847" s="401"/>
      <c r="GCU1847" s="401"/>
      <c r="GCV1847" s="401"/>
      <c r="GCW1847" s="401"/>
      <c r="GCX1847" s="401"/>
      <c r="GCY1847" s="401"/>
      <c r="GCZ1847" s="401"/>
      <c r="GDA1847" s="401"/>
      <c r="GDB1847" s="401"/>
      <c r="GDC1847" s="401"/>
      <c r="GDD1847" s="401"/>
      <c r="GDE1847" s="401"/>
      <c r="GDF1847" s="401"/>
      <c r="GDG1847" s="401"/>
      <c r="GDH1847" s="401"/>
      <c r="GDI1847" s="401"/>
      <c r="GDJ1847" s="401"/>
      <c r="GDK1847" s="401"/>
      <c r="GDL1847" s="401"/>
      <c r="GDM1847" s="401"/>
      <c r="GDN1847" s="401"/>
      <c r="GDO1847" s="401"/>
      <c r="GDP1847" s="401"/>
      <c r="GDQ1847" s="401"/>
      <c r="GDR1847" s="401"/>
      <c r="GDS1847" s="401"/>
      <c r="GDT1847" s="401"/>
      <c r="GDU1847" s="401"/>
      <c r="GDV1847" s="401"/>
      <c r="GDW1847" s="401"/>
      <c r="GDX1847" s="401"/>
      <c r="GDY1847" s="401"/>
      <c r="GDZ1847" s="401"/>
      <c r="GEA1847" s="401"/>
      <c r="GEB1847" s="401"/>
      <c r="GEC1847" s="401"/>
      <c r="GED1847" s="401"/>
      <c r="GEE1847" s="401"/>
      <c r="GEF1847" s="401"/>
      <c r="GEG1847" s="401"/>
      <c r="GEH1847" s="401"/>
      <c r="GEI1847" s="401"/>
      <c r="GEJ1847" s="401"/>
      <c r="GEK1847" s="401"/>
      <c r="GEL1847" s="401"/>
      <c r="GEM1847" s="401"/>
      <c r="GEN1847" s="401"/>
      <c r="GEO1847" s="401"/>
      <c r="GEP1847" s="401"/>
      <c r="GEQ1847" s="401"/>
      <c r="GER1847" s="401"/>
      <c r="GES1847" s="401"/>
      <c r="GET1847" s="401"/>
      <c r="GEU1847" s="401"/>
      <c r="GEV1847" s="401"/>
      <c r="GEW1847" s="401"/>
      <c r="GEX1847" s="401"/>
      <c r="GEY1847" s="401"/>
      <c r="GEZ1847" s="401"/>
      <c r="GFA1847" s="401"/>
      <c r="GFB1847" s="401"/>
      <c r="GFC1847" s="401"/>
      <c r="GFD1847" s="401"/>
      <c r="GFE1847" s="401"/>
      <c r="GFF1847" s="401"/>
      <c r="GFG1847" s="401"/>
      <c r="GFH1847" s="401"/>
      <c r="GFI1847" s="401"/>
      <c r="GFJ1847" s="401"/>
      <c r="GFK1847" s="401"/>
      <c r="GFL1847" s="401"/>
      <c r="GFM1847" s="401"/>
      <c r="GFN1847" s="401"/>
      <c r="GFO1847" s="401"/>
      <c r="GFP1847" s="401"/>
      <c r="GFQ1847" s="401"/>
      <c r="GFR1847" s="401"/>
      <c r="GFS1847" s="401"/>
      <c r="GFT1847" s="401"/>
      <c r="GFU1847" s="401"/>
      <c r="GFV1847" s="401"/>
      <c r="GFW1847" s="401"/>
      <c r="GFX1847" s="401"/>
      <c r="GFY1847" s="401"/>
      <c r="GFZ1847" s="401"/>
      <c r="GGA1847" s="401"/>
      <c r="GGB1847" s="401"/>
      <c r="GGC1847" s="401"/>
      <c r="GGD1847" s="401"/>
      <c r="GGE1847" s="401"/>
      <c r="GGF1847" s="401"/>
      <c r="GGG1847" s="401"/>
      <c r="GGH1847" s="401"/>
      <c r="GGI1847" s="401"/>
      <c r="GGJ1847" s="401"/>
      <c r="GGK1847" s="401"/>
      <c r="GGL1847" s="401"/>
      <c r="GGM1847" s="401"/>
      <c r="GGN1847" s="401"/>
      <c r="GGO1847" s="401"/>
      <c r="GGP1847" s="401"/>
      <c r="GGQ1847" s="401"/>
      <c r="GGR1847" s="401"/>
      <c r="GGS1847" s="401"/>
      <c r="GGT1847" s="401"/>
      <c r="GGU1847" s="401"/>
      <c r="GGV1847" s="401"/>
      <c r="GGW1847" s="401"/>
      <c r="GGX1847" s="401"/>
      <c r="GGY1847" s="401"/>
      <c r="GGZ1847" s="401"/>
      <c r="GHA1847" s="401"/>
      <c r="GHB1847" s="401"/>
      <c r="GHC1847" s="401"/>
      <c r="GHD1847" s="401"/>
      <c r="GHE1847" s="401"/>
      <c r="GHF1847" s="401"/>
      <c r="GHG1847" s="401"/>
      <c r="GHH1847" s="401"/>
      <c r="GHI1847" s="401"/>
      <c r="GHJ1847" s="401"/>
      <c r="GHK1847" s="401"/>
      <c r="GHL1847" s="401"/>
      <c r="GHM1847" s="401"/>
      <c r="GHN1847" s="401"/>
      <c r="GHO1847" s="401"/>
      <c r="GHP1847" s="401"/>
      <c r="GHQ1847" s="401"/>
      <c r="GHR1847" s="401"/>
      <c r="GHS1847" s="401"/>
      <c r="GHT1847" s="401"/>
      <c r="GHU1847" s="401"/>
      <c r="GHV1847" s="401"/>
      <c r="GHW1847" s="401"/>
      <c r="GHX1847" s="401"/>
      <c r="GHY1847" s="401"/>
      <c r="GHZ1847" s="401"/>
      <c r="GIA1847" s="401"/>
      <c r="GIB1847" s="401"/>
      <c r="GIC1847" s="401"/>
      <c r="GID1847" s="401"/>
      <c r="GIE1847" s="401"/>
      <c r="GIF1847" s="401"/>
      <c r="GIG1847" s="401"/>
      <c r="GIH1847" s="401"/>
      <c r="GII1847" s="401"/>
      <c r="GIJ1847" s="401"/>
      <c r="GIK1847" s="401"/>
      <c r="GIL1847" s="401"/>
      <c r="GIM1847" s="401"/>
      <c r="GIN1847" s="401"/>
      <c r="GIO1847" s="401"/>
      <c r="GIP1847" s="401"/>
      <c r="GIQ1847" s="401"/>
      <c r="GIR1847" s="401"/>
      <c r="GIS1847" s="401"/>
      <c r="GIT1847" s="401"/>
      <c r="GIU1847" s="401"/>
      <c r="GIV1847" s="401"/>
      <c r="GIW1847" s="401"/>
      <c r="GIX1847" s="401"/>
      <c r="GIY1847" s="401"/>
      <c r="GIZ1847" s="401"/>
      <c r="GJA1847" s="401"/>
      <c r="GJB1847" s="401"/>
      <c r="GJC1847" s="401"/>
      <c r="GJD1847" s="401"/>
      <c r="GJE1847" s="401"/>
      <c r="GJF1847" s="401"/>
      <c r="GJG1847" s="401"/>
      <c r="GJH1847" s="401"/>
      <c r="GJI1847" s="401"/>
      <c r="GJJ1847" s="401"/>
      <c r="GJK1847" s="401"/>
      <c r="GJL1847" s="401"/>
      <c r="GJM1847" s="401"/>
      <c r="GJN1847" s="401"/>
      <c r="GJO1847" s="401"/>
      <c r="GJP1847" s="401"/>
      <c r="GJQ1847" s="401"/>
      <c r="GJR1847" s="401"/>
      <c r="GJS1847" s="401"/>
      <c r="GJT1847" s="401"/>
      <c r="GJU1847" s="401"/>
      <c r="GJV1847" s="401"/>
      <c r="GJW1847" s="401"/>
      <c r="GJX1847" s="401"/>
      <c r="GJY1847" s="401"/>
      <c r="GJZ1847" s="401"/>
      <c r="GKA1847" s="401"/>
      <c r="GKB1847" s="401"/>
      <c r="GKC1847" s="401"/>
      <c r="GKD1847" s="401"/>
      <c r="GKE1847" s="401"/>
      <c r="GKF1847" s="401"/>
      <c r="GKG1847" s="401"/>
      <c r="GKH1847" s="401"/>
      <c r="GKI1847" s="401"/>
      <c r="GKJ1847" s="401"/>
      <c r="GKK1847" s="401"/>
      <c r="GKL1847" s="401"/>
      <c r="GKM1847" s="401"/>
      <c r="GKN1847" s="401"/>
      <c r="GKO1847" s="401"/>
      <c r="GKP1847" s="401"/>
      <c r="GKQ1847" s="401"/>
      <c r="GKR1847" s="401"/>
      <c r="GKS1847" s="401"/>
      <c r="GKT1847" s="401"/>
      <c r="GKU1847" s="401"/>
      <c r="GKV1847" s="401"/>
      <c r="GKW1847" s="401"/>
      <c r="GKX1847" s="401"/>
      <c r="GKY1847" s="401"/>
      <c r="GKZ1847" s="401"/>
      <c r="GLA1847" s="401"/>
      <c r="GLB1847" s="401"/>
      <c r="GLC1847" s="401"/>
      <c r="GLD1847" s="401"/>
      <c r="GLE1847" s="401"/>
      <c r="GLF1847" s="401"/>
      <c r="GLG1847" s="401"/>
      <c r="GLH1847" s="401"/>
      <c r="GLI1847" s="401"/>
      <c r="GLJ1847" s="401"/>
      <c r="GLK1847" s="401"/>
      <c r="GLL1847" s="401"/>
      <c r="GLM1847" s="401"/>
      <c r="GLN1847" s="401"/>
      <c r="GLO1847" s="401"/>
      <c r="GLP1847" s="401"/>
      <c r="GLQ1847" s="401"/>
      <c r="GLR1847" s="401"/>
      <c r="GLS1847" s="401"/>
      <c r="GLT1847" s="401"/>
      <c r="GLU1847" s="401"/>
      <c r="GLV1847" s="401"/>
      <c r="GLW1847" s="401"/>
      <c r="GLX1847" s="401"/>
      <c r="GLY1847" s="401"/>
      <c r="GLZ1847" s="401"/>
      <c r="GMA1847" s="401"/>
      <c r="GMB1847" s="401"/>
      <c r="GMC1847" s="401"/>
      <c r="GMD1847" s="401"/>
      <c r="GME1847" s="401"/>
      <c r="GMF1847" s="401"/>
      <c r="GMG1847" s="401"/>
      <c r="GMH1847" s="401"/>
      <c r="GMI1847" s="401"/>
      <c r="GMJ1847" s="401"/>
      <c r="GMK1847" s="401"/>
      <c r="GML1847" s="401"/>
      <c r="GMM1847" s="401"/>
      <c r="GMN1847" s="401"/>
      <c r="GMO1847" s="401"/>
      <c r="GMP1847" s="401"/>
      <c r="GMQ1847" s="401"/>
      <c r="GMR1847" s="401"/>
      <c r="GMS1847" s="401"/>
      <c r="GMT1847" s="401"/>
      <c r="GMU1847" s="401"/>
      <c r="GMV1847" s="401"/>
      <c r="GMW1847" s="401"/>
      <c r="GMX1847" s="401"/>
      <c r="GMY1847" s="401"/>
      <c r="GMZ1847" s="401"/>
      <c r="GNA1847" s="401"/>
      <c r="GNB1847" s="401"/>
      <c r="GNC1847" s="401"/>
      <c r="GND1847" s="401"/>
      <c r="GNE1847" s="401"/>
      <c r="GNF1847" s="401"/>
      <c r="GNG1847" s="401"/>
      <c r="GNH1847" s="401"/>
      <c r="GNI1847" s="401"/>
      <c r="GNJ1847" s="401"/>
      <c r="GNK1847" s="401"/>
      <c r="GNL1847" s="401"/>
      <c r="GNM1847" s="401"/>
      <c r="GNN1847" s="401"/>
      <c r="GNO1847" s="401"/>
      <c r="GNP1847" s="401"/>
      <c r="GNQ1847" s="401"/>
      <c r="GNR1847" s="401"/>
      <c r="GNS1847" s="401"/>
      <c r="GNT1847" s="401"/>
      <c r="GNU1847" s="401"/>
      <c r="GNV1847" s="401"/>
      <c r="GNW1847" s="401"/>
      <c r="GNX1847" s="401"/>
      <c r="GNY1847" s="401"/>
      <c r="GNZ1847" s="401"/>
      <c r="GOA1847" s="401"/>
      <c r="GOB1847" s="401"/>
      <c r="GOC1847" s="401"/>
      <c r="GOD1847" s="401"/>
      <c r="GOE1847" s="401"/>
      <c r="GOF1847" s="401"/>
      <c r="GOG1847" s="401"/>
      <c r="GOH1847" s="401"/>
      <c r="GOI1847" s="401"/>
      <c r="GOJ1847" s="401"/>
      <c r="GOK1847" s="401"/>
      <c r="GOL1847" s="401"/>
      <c r="GOM1847" s="401"/>
      <c r="GON1847" s="401"/>
      <c r="GOO1847" s="401"/>
      <c r="GOP1847" s="401"/>
      <c r="GOQ1847" s="401"/>
      <c r="GOR1847" s="401"/>
      <c r="GOS1847" s="401"/>
      <c r="GOT1847" s="401"/>
      <c r="GOU1847" s="401"/>
      <c r="GOV1847" s="401"/>
      <c r="GOW1847" s="401"/>
      <c r="GOX1847" s="401"/>
      <c r="GOY1847" s="401"/>
      <c r="GOZ1847" s="401"/>
      <c r="GPA1847" s="401"/>
      <c r="GPB1847" s="401"/>
      <c r="GPC1847" s="401"/>
      <c r="GPD1847" s="401"/>
      <c r="GPE1847" s="401"/>
      <c r="GPF1847" s="401"/>
      <c r="GPG1847" s="401"/>
      <c r="GPH1847" s="401"/>
      <c r="GPI1847" s="401"/>
      <c r="GPJ1847" s="401"/>
      <c r="GPK1847" s="401"/>
      <c r="GPL1847" s="401"/>
      <c r="GPM1847" s="401"/>
      <c r="GPN1847" s="401"/>
      <c r="GPO1847" s="401"/>
      <c r="GPP1847" s="401"/>
      <c r="GPQ1847" s="401"/>
      <c r="GPR1847" s="401"/>
      <c r="GPS1847" s="401"/>
      <c r="GPT1847" s="401"/>
      <c r="GPU1847" s="401"/>
      <c r="GPV1847" s="401"/>
      <c r="GPW1847" s="401"/>
      <c r="GPX1847" s="401"/>
      <c r="GPY1847" s="401"/>
      <c r="GPZ1847" s="401"/>
      <c r="GQA1847" s="401"/>
      <c r="GQB1847" s="401"/>
      <c r="GQC1847" s="401"/>
      <c r="GQD1847" s="401"/>
      <c r="GQE1847" s="401"/>
      <c r="GQF1847" s="401"/>
      <c r="GQG1847" s="401"/>
      <c r="GQH1847" s="401"/>
      <c r="GQI1847" s="401"/>
      <c r="GQJ1847" s="401"/>
      <c r="GQK1847" s="401"/>
      <c r="GQL1847" s="401"/>
      <c r="GQM1847" s="401"/>
      <c r="GQN1847" s="401"/>
      <c r="GQO1847" s="401"/>
      <c r="GQP1847" s="401"/>
      <c r="GQQ1847" s="401"/>
      <c r="GQR1847" s="401"/>
      <c r="GQS1847" s="401"/>
      <c r="GQT1847" s="401"/>
      <c r="GQU1847" s="401"/>
      <c r="GQV1847" s="401"/>
      <c r="GQW1847" s="401"/>
      <c r="GQX1847" s="401"/>
      <c r="GQY1847" s="401"/>
      <c r="GQZ1847" s="401"/>
      <c r="GRA1847" s="401"/>
      <c r="GRB1847" s="401"/>
      <c r="GRC1847" s="401"/>
      <c r="GRD1847" s="401"/>
      <c r="GRE1847" s="401"/>
      <c r="GRF1847" s="401"/>
      <c r="GRG1847" s="401"/>
      <c r="GRH1847" s="401"/>
      <c r="GRI1847" s="401"/>
      <c r="GRJ1847" s="401"/>
      <c r="GRK1847" s="401"/>
      <c r="GRL1847" s="401"/>
      <c r="GRM1847" s="401"/>
      <c r="GRN1847" s="401"/>
      <c r="GRO1847" s="401"/>
      <c r="GRP1847" s="401"/>
      <c r="GRQ1847" s="401"/>
      <c r="GRR1847" s="401"/>
      <c r="GRS1847" s="401"/>
      <c r="GRT1847" s="401"/>
      <c r="GRU1847" s="401"/>
      <c r="GRV1847" s="401"/>
      <c r="GRW1847" s="401"/>
      <c r="GRX1847" s="401"/>
      <c r="GRY1847" s="401"/>
      <c r="GRZ1847" s="401"/>
      <c r="GSA1847" s="401"/>
      <c r="GSB1847" s="401"/>
      <c r="GSC1847" s="401"/>
      <c r="GSD1847" s="401"/>
      <c r="GSE1847" s="401"/>
      <c r="GSF1847" s="401"/>
      <c r="GSG1847" s="401"/>
      <c r="GSH1847" s="401"/>
      <c r="GSI1847" s="401"/>
      <c r="GSJ1847" s="401"/>
      <c r="GSK1847" s="401"/>
      <c r="GSL1847" s="401"/>
      <c r="GSM1847" s="401"/>
      <c r="GSN1847" s="401"/>
      <c r="GSO1847" s="401"/>
      <c r="GSP1847" s="401"/>
      <c r="GSQ1847" s="401"/>
      <c r="GSR1847" s="401"/>
      <c r="GSS1847" s="401"/>
      <c r="GST1847" s="401"/>
      <c r="GSU1847" s="401"/>
      <c r="GSV1847" s="401"/>
      <c r="GSW1847" s="401"/>
      <c r="GSX1847" s="401"/>
      <c r="GSY1847" s="401"/>
      <c r="GSZ1847" s="401"/>
      <c r="GTA1847" s="401"/>
      <c r="GTB1847" s="401"/>
      <c r="GTC1847" s="401"/>
      <c r="GTD1847" s="401"/>
      <c r="GTE1847" s="401"/>
      <c r="GTF1847" s="401"/>
      <c r="GTG1847" s="401"/>
      <c r="GTH1847" s="401"/>
      <c r="GTI1847" s="401"/>
      <c r="GTJ1847" s="401"/>
      <c r="GTK1847" s="401"/>
      <c r="GTL1847" s="401"/>
      <c r="GTM1847" s="401"/>
      <c r="GTN1847" s="401"/>
      <c r="GTO1847" s="401"/>
      <c r="GTP1847" s="401"/>
      <c r="GTQ1847" s="401"/>
      <c r="GTR1847" s="401"/>
      <c r="GTS1847" s="401"/>
      <c r="GTT1847" s="401"/>
      <c r="GTU1847" s="401"/>
      <c r="GTV1847" s="401"/>
      <c r="GTW1847" s="401"/>
      <c r="GTX1847" s="401"/>
      <c r="GTY1847" s="401"/>
      <c r="GTZ1847" s="401"/>
      <c r="GUA1847" s="401"/>
      <c r="GUB1847" s="401"/>
      <c r="GUC1847" s="401"/>
      <c r="GUD1847" s="401"/>
      <c r="GUE1847" s="401"/>
      <c r="GUF1847" s="401"/>
      <c r="GUG1847" s="401"/>
      <c r="GUH1847" s="401"/>
      <c r="GUI1847" s="401"/>
      <c r="GUJ1847" s="401"/>
      <c r="GUK1847" s="401"/>
      <c r="GUL1847" s="401"/>
      <c r="GUM1847" s="401"/>
      <c r="GUN1847" s="401"/>
      <c r="GUO1847" s="401"/>
      <c r="GUP1847" s="401"/>
      <c r="GUQ1847" s="401"/>
      <c r="GUR1847" s="401"/>
      <c r="GUS1847" s="401"/>
      <c r="GUT1847" s="401"/>
      <c r="GUU1847" s="401"/>
      <c r="GUV1847" s="401"/>
      <c r="GUW1847" s="401"/>
      <c r="GUX1847" s="401"/>
      <c r="GUY1847" s="401"/>
      <c r="GUZ1847" s="401"/>
      <c r="GVA1847" s="401"/>
      <c r="GVB1847" s="401"/>
      <c r="GVC1847" s="401"/>
      <c r="GVD1847" s="401"/>
      <c r="GVE1847" s="401"/>
      <c r="GVF1847" s="401"/>
      <c r="GVG1847" s="401"/>
      <c r="GVH1847" s="401"/>
      <c r="GVI1847" s="401"/>
      <c r="GVJ1847" s="401"/>
      <c r="GVK1847" s="401"/>
      <c r="GVL1847" s="401"/>
      <c r="GVM1847" s="401"/>
      <c r="GVN1847" s="401"/>
      <c r="GVO1847" s="401"/>
      <c r="GVP1847" s="401"/>
      <c r="GVQ1847" s="401"/>
      <c r="GVR1847" s="401"/>
      <c r="GVS1847" s="401"/>
      <c r="GVT1847" s="401"/>
      <c r="GVU1847" s="401"/>
      <c r="GVV1847" s="401"/>
      <c r="GVW1847" s="401"/>
      <c r="GVX1847" s="401"/>
      <c r="GVY1847" s="401"/>
      <c r="GVZ1847" s="401"/>
      <c r="GWA1847" s="401"/>
      <c r="GWB1847" s="401"/>
      <c r="GWC1847" s="401"/>
      <c r="GWD1847" s="401"/>
      <c r="GWE1847" s="401"/>
      <c r="GWF1847" s="401"/>
      <c r="GWG1847" s="401"/>
      <c r="GWH1847" s="401"/>
      <c r="GWI1847" s="401"/>
      <c r="GWJ1847" s="401"/>
      <c r="GWK1847" s="401"/>
      <c r="GWL1847" s="401"/>
      <c r="GWM1847" s="401"/>
      <c r="GWN1847" s="401"/>
      <c r="GWO1847" s="401"/>
      <c r="GWP1847" s="401"/>
      <c r="GWQ1847" s="401"/>
      <c r="GWR1847" s="401"/>
      <c r="GWS1847" s="401"/>
      <c r="GWT1847" s="401"/>
      <c r="GWU1847" s="401"/>
      <c r="GWV1847" s="401"/>
      <c r="GWW1847" s="401"/>
      <c r="GWX1847" s="401"/>
      <c r="GWY1847" s="401"/>
      <c r="GWZ1847" s="401"/>
      <c r="GXA1847" s="401"/>
      <c r="GXB1847" s="401"/>
      <c r="GXC1847" s="401"/>
      <c r="GXD1847" s="401"/>
      <c r="GXE1847" s="401"/>
      <c r="GXF1847" s="401"/>
      <c r="GXG1847" s="401"/>
      <c r="GXH1847" s="401"/>
      <c r="GXI1847" s="401"/>
      <c r="GXJ1847" s="401"/>
      <c r="GXK1847" s="401"/>
      <c r="GXL1847" s="401"/>
      <c r="GXM1847" s="401"/>
      <c r="GXN1847" s="401"/>
      <c r="GXO1847" s="401"/>
      <c r="GXP1847" s="401"/>
      <c r="GXQ1847" s="401"/>
      <c r="GXR1847" s="401"/>
      <c r="GXS1847" s="401"/>
      <c r="GXT1847" s="401"/>
      <c r="GXU1847" s="401"/>
      <c r="GXV1847" s="401"/>
      <c r="GXW1847" s="401"/>
      <c r="GXX1847" s="401"/>
      <c r="GXY1847" s="401"/>
      <c r="GXZ1847" s="401"/>
      <c r="GYA1847" s="401"/>
      <c r="GYB1847" s="401"/>
      <c r="GYC1847" s="401"/>
      <c r="GYD1847" s="401"/>
      <c r="GYE1847" s="401"/>
      <c r="GYF1847" s="401"/>
      <c r="GYG1847" s="401"/>
      <c r="GYH1847" s="401"/>
      <c r="GYI1847" s="401"/>
      <c r="GYJ1847" s="401"/>
      <c r="GYK1847" s="401"/>
      <c r="GYL1847" s="401"/>
      <c r="GYM1847" s="401"/>
      <c r="GYN1847" s="401"/>
      <c r="GYO1847" s="401"/>
      <c r="GYP1847" s="401"/>
      <c r="GYQ1847" s="401"/>
      <c r="GYR1847" s="401"/>
      <c r="GYS1847" s="401"/>
      <c r="GYT1847" s="401"/>
      <c r="GYU1847" s="401"/>
      <c r="GYV1847" s="401"/>
      <c r="GYW1847" s="401"/>
      <c r="GYX1847" s="401"/>
      <c r="GYY1847" s="401"/>
      <c r="GYZ1847" s="401"/>
      <c r="GZA1847" s="401"/>
      <c r="GZB1847" s="401"/>
      <c r="GZC1847" s="401"/>
      <c r="GZD1847" s="401"/>
      <c r="GZE1847" s="401"/>
      <c r="GZF1847" s="401"/>
      <c r="GZG1847" s="401"/>
      <c r="GZH1847" s="401"/>
      <c r="GZI1847" s="401"/>
      <c r="GZJ1847" s="401"/>
      <c r="GZK1847" s="401"/>
      <c r="GZL1847" s="401"/>
      <c r="GZM1847" s="401"/>
      <c r="GZN1847" s="401"/>
      <c r="GZO1847" s="401"/>
      <c r="GZP1847" s="401"/>
      <c r="GZQ1847" s="401"/>
      <c r="GZR1847" s="401"/>
      <c r="GZS1847" s="401"/>
      <c r="GZT1847" s="401"/>
      <c r="GZU1847" s="401"/>
      <c r="GZV1847" s="401"/>
      <c r="GZW1847" s="401"/>
      <c r="GZX1847" s="401"/>
      <c r="GZY1847" s="401"/>
      <c r="GZZ1847" s="401"/>
      <c r="HAA1847" s="401"/>
      <c r="HAB1847" s="401"/>
      <c r="HAC1847" s="401"/>
      <c r="HAD1847" s="401"/>
      <c r="HAE1847" s="401"/>
      <c r="HAF1847" s="401"/>
      <c r="HAG1847" s="401"/>
      <c r="HAH1847" s="401"/>
      <c r="HAI1847" s="401"/>
      <c r="HAJ1847" s="401"/>
      <c r="HAK1847" s="401"/>
      <c r="HAL1847" s="401"/>
      <c r="HAM1847" s="401"/>
      <c r="HAN1847" s="401"/>
      <c r="HAO1847" s="401"/>
      <c r="HAP1847" s="401"/>
      <c r="HAQ1847" s="401"/>
      <c r="HAR1847" s="401"/>
      <c r="HAS1847" s="401"/>
      <c r="HAT1847" s="401"/>
      <c r="HAU1847" s="401"/>
      <c r="HAV1847" s="401"/>
      <c r="HAW1847" s="401"/>
      <c r="HAX1847" s="401"/>
      <c r="HAY1847" s="401"/>
      <c r="HAZ1847" s="401"/>
      <c r="HBA1847" s="401"/>
      <c r="HBB1847" s="401"/>
      <c r="HBC1847" s="401"/>
      <c r="HBD1847" s="401"/>
      <c r="HBE1847" s="401"/>
      <c r="HBF1847" s="401"/>
      <c r="HBG1847" s="401"/>
      <c r="HBH1847" s="401"/>
      <c r="HBI1847" s="401"/>
      <c r="HBJ1847" s="401"/>
      <c r="HBK1847" s="401"/>
      <c r="HBL1847" s="401"/>
      <c r="HBM1847" s="401"/>
      <c r="HBN1847" s="401"/>
      <c r="HBO1847" s="401"/>
      <c r="HBP1847" s="401"/>
      <c r="HBQ1847" s="401"/>
      <c r="HBR1847" s="401"/>
      <c r="HBS1847" s="401"/>
      <c r="HBT1847" s="401"/>
      <c r="HBU1847" s="401"/>
      <c r="HBV1847" s="401"/>
      <c r="HBW1847" s="401"/>
      <c r="HBX1847" s="401"/>
      <c r="HBY1847" s="401"/>
      <c r="HBZ1847" s="401"/>
      <c r="HCA1847" s="401"/>
      <c r="HCB1847" s="401"/>
      <c r="HCC1847" s="401"/>
      <c r="HCD1847" s="401"/>
      <c r="HCE1847" s="401"/>
      <c r="HCF1847" s="401"/>
      <c r="HCG1847" s="401"/>
      <c r="HCH1847" s="401"/>
      <c r="HCI1847" s="401"/>
      <c r="HCJ1847" s="401"/>
      <c r="HCK1847" s="401"/>
      <c r="HCL1847" s="401"/>
      <c r="HCM1847" s="401"/>
      <c r="HCN1847" s="401"/>
      <c r="HCO1847" s="401"/>
      <c r="HCP1847" s="401"/>
      <c r="HCQ1847" s="401"/>
      <c r="HCR1847" s="401"/>
      <c r="HCS1847" s="401"/>
      <c r="HCT1847" s="401"/>
      <c r="HCU1847" s="401"/>
      <c r="HCV1847" s="401"/>
      <c r="HCW1847" s="401"/>
      <c r="HCX1847" s="401"/>
      <c r="HCY1847" s="401"/>
      <c r="HCZ1847" s="401"/>
      <c r="HDA1847" s="401"/>
      <c r="HDB1847" s="401"/>
      <c r="HDC1847" s="401"/>
      <c r="HDD1847" s="401"/>
      <c r="HDE1847" s="401"/>
      <c r="HDF1847" s="401"/>
      <c r="HDG1847" s="401"/>
      <c r="HDH1847" s="401"/>
      <c r="HDI1847" s="401"/>
      <c r="HDJ1847" s="401"/>
      <c r="HDK1847" s="401"/>
      <c r="HDL1847" s="401"/>
      <c r="HDM1847" s="401"/>
      <c r="HDN1847" s="401"/>
      <c r="HDO1847" s="401"/>
      <c r="HDP1847" s="401"/>
      <c r="HDQ1847" s="401"/>
      <c r="HDR1847" s="401"/>
      <c r="HDS1847" s="401"/>
      <c r="HDT1847" s="401"/>
      <c r="HDU1847" s="401"/>
      <c r="HDV1847" s="401"/>
      <c r="HDW1847" s="401"/>
      <c r="HDX1847" s="401"/>
      <c r="HDY1847" s="401"/>
      <c r="HDZ1847" s="401"/>
      <c r="HEA1847" s="401"/>
      <c r="HEB1847" s="401"/>
      <c r="HEC1847" s="401"/>
      <c r="HED1847" s="401"/>
      <c r="HEE1847" s="401"/>
      <c r="HEF1847" s="401"/>
      <c r="HEG1847" s="401"/>
      <c r="HEH1847" s="401"/>
      <c r="HEI1847" s="401"/>
      <c r="HEJ1847" s="401"/>
      <c r="HEK1847" s="401"/>
      <c r="HEL1847" s="401"/>
      <c r="HEM1847" s="401"/>
      <c r="HEN1847" s="401"/>
      <c r="HEO1847" s="401"/>
      <c r="HEP1847" s="401"/>
      <c r="HEQ1847" s="401"/>
      <c r="HER1847" s="401"/>
      <c r="HES1847" s="401"/>
      <c r="HET1847" s="401"/>
      <c r="HEU1847" s="401"/>
      <c r="HEV1847" s="401"/>
      <c r="HEW1847" s="401"/>
      <c r="HEX1847" s="401"/>
      <c r="HEY1847" s="401"/>
      <c r="HEZ1847" s="401"/>
      <c r="HFA1847" s="401"/>
      <c r="HFB1847" s="401"/>
      <c r="HFC1847" s="401"/>
      <c r="HFD1847" s="401"/>
      <c r="HFE1847" s="401"/>
      <c r="HFF1847" s="401"/>
      <c r="HFG1847" s="401"/>
      <c r="HFH1847" s="401"/>
      <c r="HFI1847" s="401"/>
      <c r="HFJ1847" s="401"/>
      <c r="HFK1847" s="401"/>
      <c r="HFL1847" s="401"/>
      <c r="HFM1847" s="401"/>
      <c r="HFN1847" s="401"/>
      <c r="HFO1847" s="401"/>
      <c r="HFP1847" s="401"/>
      <c r="HFQ1847" s="401"/>
      <c r="HFR1847" s="401"/>
      <c r="HFS1847" s="401"/>
      <c r="HFT1847" s="401"/>
      <c r="HFU1847" s="401"/>
      <c r="HFV1847" s="401"/>
      <c r="HFW1847" s="401"/>
      <c r="HFX1847" s="401"/>
      <c r="HFY1847" s="401"/>
      <c r="HFZ1847" s="401"/>
      <c r="HGA1847" s="401"/>
      <c r="HGB1847" s="401"/>
      <c r="HGC1847" s="401"/>
      <c r="HGD1847" s="401"/>
      <c r="HGE1847" s="401"/>
      <c r="HGF1847" s="401"/>
      <c r="HGG1847" s="401"/>
      <c r="HGH1847" s="401"/>
      <c r="HGI1847" s="401"/>
      <c r="HGJ1847" s="401"/>
      <c r="HGK1847" s="401"/>
      <c r="HGL1847" s="401"/>
      <c r="HGM1847" s="401"/>
      <c r="HGN1847" s="401"/>
      <c r="HGO1847" s="401"/>
      <c r="HGP1847" s="401"/>
      <c r="HGQ1847" s="401"/>
      <c r="HGR1847" s="401"/>
      <c r="HGS1847" s="401"/>
      <c r="HGT1847" s="401"/>
      <c r="HGU1847" s="401"/>
      <c r="HGV1847" s="401"/>
      <c r="HGW1847" s="401"/>
      <c r="HGX1847" s="401"/>
      <c r="HGY1847" s="401"/>
      <c r="HGZ1847" s="401"/>
      <c r="HHA1847" s="401"/>
      <c r="HHB1847" s="401"/>
      <c r="HHC1847" s="401"/>
      <c r="HHD1847" s="401"/>
      <c r="HHE1847" s="401"/>
      <c r="HHF1847" s="401"/>
      <c r="HHG1847" s="401"/>
      <c r="HHH1847" s="401"/>
      <c r="HHI1847" s="401"/>
      <c r="HHJ1847" s="401"/>
      <c r="HHK1847" s="401"/>
      <c r="HHL1847" s="401"/>
      <c r="HHM1847" s="401"/>
      <c r="HHN1847" s="401"/>
      <c r="HHO1847" s="401"/>
      <c r="HHP1847" s="401"/>
      <c r="HHQ1847" s="401"/>
      <c r="HHR1847" s="401"/>
      <c r="HHS1847" s="401"/>
      <c r="HHT1847" s="401"/>
      <c r="HHU1847" s="401"/>
      <c r="HHV1847" s="401"/>
      <c r="HHW1847" s="401"/>
      <c r="HHX1847" s="401"/>
      <c r="HHY1847" s="401"/>
      <c r="HHZ1847" s="401"/>
      <c r="HIA1847" s="401"/>
      <c r="HIB1847" s="401"/>
      <c r="HIC1847" s="401"/>
      <c r="HID1847" s="401"/>
      <c r="HIE1847" s="401"/>
      <c r="HIF1847" s="401"/>
      <c r="HIG1847" s="401"/>
      <c r="HIH1847" s="401"/>
      <c r="HII1847" s="401"/>
      <c r="HIJ1847" s="401"/>
      <c r="HIK1847" s="401"/>
      <c r="HIL1847" s="401"/>
      <c r="HIM1847" s="401"/>
      <c r="HIN1847" s="401"/>
      <c r="HIO1847" s="401"/>
      <c r="HIP1847" s="401"/>
      <c r="HIQ1847" s="401"/>
      <c r="HIR1847" s="401"/>
      <c r="HIS1847" s="401"/>
      <c r="HIT1847" s="401"/>
      <c r="HIU1847" s="401"/>
      <c r="HIV1847" s="401"/>
      <c r="HIW1847" s="401"/>
      <c r="HIX1847" s="401"/>
      <c r="HIY1847" s="401"/>
      <c r="HIZ1847" s="401"/>
      <c r="HJA1847" s="401"/>
      <c r="HJB1847" s="401"/>
      <c r="HJC1847" s="401"/>
      <c r="HJD1847" s="401"/>
      <c r="HJE1847" s="401"/>
      <c r="HJF1847" s="401"/>
      <c r="HJG1847" s="401"/>
      <c r="HJH1847" s="401"/>
      <c r="HJI1847" s="401"/>
      <c r="HJJ1847" s="401"/>
      <c r="HJK1847" s="401"/>
      <c r="HJL1847" s="401"/>
      <c r="HJM1847" s="401"/>
      <c r="HJN1847" s="401"/>
      <c r="HJO1847" s="401"/>
      <c r="HJP1847" s="401"/>
      <c r="HJQ1847" s="401"/>
      <c r="HJR1847" s="401"/>
      <c r="HJS1847" s="401"/>
      <c r="HJT1847" s="401"/>
      <c r="HJU1847" s="401"/>
      <c r="HJV1847" s="401"/>
      <c r="HJW1847" s="401"/>
      <c r="HJX1847" s="401"/>
      <c r="HJY1847" s="401"/>
      <c r="HJZ1847" s="401"/>
      <c r="HKA1847" s="401"/>
      <c r="HKB1847" s="401"/>
      <c r="HKC1847" s="401"/>
      <c r="HKD1847" s="401"/>
      <c r="HKE1847" s="401"/>
      <c r="HKF1847" s="401"/>
      <c r="HKG1847" s="401"/>
      <c r="HKH1847" s="401"/>
      <c r="HKI1847" s="401"/>
      <c r="HKJ1847" s="401"/>
      <c r="HKK1847" s="401"/>
      <c r="HKL1847" s="401"/>
      <c r="HKM1847" s="401"/>
      <c r="HKN1847" s="401"/>
      <c r="HKO1847" s="401"/>
      <c r="HKP1847" s="401"/>
      <c r="HKQ1847" s="401"/>
      <c r="HKR1847" s="401"/>
      <c r="HKS1847" s="401"/>
      <c r="HKT1847" s="401"/>
      <c r="HKU1847" s="401"/>
      <c r="HKV1847" s="401"/>
      <c r="HKW1847" s="401"/>
      <c r="HKX1847" s="401"/>
      <c r="HKY1847" s="401"/>
      <c r="HKZ1847" s="401"/>
      <c r="HLA1847" s="401"/>
      <c r="HLB1847" s="401"/>
      <c r="HLC1847" s="401"/>
      <c r="HLD1847" s="401"/>
      <c r="HLE1847" s="401"/>
      <c r="HLF1847" s="401"/>
      <c r="HLG1847" s="401"/>
      <c r="HLH1847" s="401"/>
      <c r="HLI1847" s="401"/>
      <c r="HLJ1847" s="401"/>
      <c r="HLK1847" s="401"/>
      <c r="HLL1847" s="401"/>
      <c r="HLM1847" s="401"/>
      <c r="HLN1847" s="401"/>
      <c r="HLO1847" s="401"/>
      <c r="HLP1847" s="401"/>
      <c r="HLQ1847" s="401"/>
      <c r="HLR1847" s="401"/>
      <c r="HLS1847" s="401"/>
      <c r="HLT1847" s="401"/>
      <c r="HLU1847" s="401"/>
      <c r="HLV1847" s="401"/>
      <c r="HLW1847" s="401"/>
      <c r="HLX1847" s="401"/>
      <c r="HLY1847" s="401"/>
      <c r="HLZ1847" s="401"/>
      <c r="HMA1847" s="401"/>
      <c r="HMB1847" s="401"/>
      <c r="HMC1847" s="401"/>
      <c r="HMD1847" s="401"/>
      <c r="HME1847" s="401"/>
      <c r="HMF1847" s="401"/>
      <c r="HMG1847" s="401"/>
      <c r="HMH1847" s="401"/>
      <c r="HMI1847" s="401"/>
      <c r="HMJ1847" s="401"/>
      <c r="HMK1847" s="401"/>
      <c r="HML1847" s="401"/>
      <c r="HMM1847" s="401"/>
      <c r="HMN1847" s="401"/>
      <c r="HMO1847" s="401"/>
      <c r="HMP1847" s="401"/>
      <c r="HMQ1847" s="401"/>
      <c r="HMR1847" s="401"/>
      <c r="HMS1847" s="401"/>
      <c r="HMT1847" s="401"/>
      <c r="HMU1847" s="401"/>
      <c r="HMV1847" s="401"/>
      <c r="HMW1847" s="401"/>
      <c r="HMX1847" s="401"/>
      <c r="HMY1847" s="401"/>
      <c r="HMZ1847" s="401"/>
      <c r="HNA1847" s="401"/>
      <c r="HNB1847" s="401"/>
      <c r="HNC1847" s="401"/>
      <c r="HND1847" s="401"/>
      <c r="HNE1847" s="401"/>
      <c r="HNF1847" s="401"/>
      <c r="HNG1847" s="401"/>
      <c r="HNH1847" s="401"/>
      <c r="HNI1847" s="401"/>
      <c r="HNJ1847" s="401"/>
      <c r="HNK1847" s="401"/>
      <c r="HNL1847" s="401"/>
      <c r="HNM1847" s="401"/>
      <c r="HNN1847" s="401"/>
      <c r="HNO1847" s="401"/>
      <c r="HNP1847" s="401"/>
      <c r="HNQ1847" s="401"/>
      <c r="HNR1847" s="401"/>
      <c r="HNS1847" s="401"/>
      <c r="HNT1847" s="401"/>
      <c r="HNU1847" s="401"/>
      <c r="HNV1847" s="401"/>
      <c r="HNW1847" s="401"/>
      <c r="HNX1847" s="401"/>
      <c r="HNY1847" s="401"/>
      <c r="HNZ1847" s="401"/>
      <c r="HOA1847" s="401"/>
      <c r="HOB1847" s="401"/>
      <c r="HOC1847" s="401"/>
      <c r="HOD1847" s="401"/>
      <c r="HOE1847" s="401"/>
      <c r="HOF1847" s="401"/>
      <c r="HOG1847" s="401"/>
      <c r="HOH1847" s="401"/>
      <c r="HOI1847" s="401"/>
      <c r="HOJ1847" s="401"/>
      <c r="HOK1847" s="401"/>
      <c r="HOL1847" s="401"/>
      <c r="HOM1847" s="401"/>
      <c r="HON1847" s="401"/>
      <c r="HOO1847" s="401"/>
      <c r="HOP1847" s="401"/>
      <c r="HOQ1847" s="401"/>
      <c r="HOR1847" s="401"/>
      <c r="HOS1847" s="401"/>
      <c r="HOT1847" s="401"/>
      <c r="HOU1847" s="401"/>
      <c r="HOV1847" s="401"/>
      <c r="HOW1847" s="401"/>
      <c r="HOX1847" s="401"/>
      <c r="HOY1847" s="401"/>
      <c r="HOZ1847" s="401"/>
      <c r="HPA1847" s="401"/>
      <c r="HPB1847" s="401"/>
      <c r="HPC1847" s="401"/>
      <c r="HPD1847" s="401"/>
      <c r="HPE1847" s="401"/>
      <c r="HPF1847" s="401"/>
      <c r="HPG1847" s="401"/>
      <c r="HPH1847" s="401"/>
      <c r="HPI1847" s="401"/>
      <c r="HPJ1847" s="401"/>
      <c r="HPK1847" s="401"/>
      <c r="HPL1847" s="401"/>
      <c r="HPM1847" s="401"/>
      <c r="HPN1847" s="401"/>
      <c r="HPO1847" s="401"/>
      <c r="HPP1847" s="401"/>
      <c r="HPQ1847" s="401"/>
      <c r="HPR1847" s="401"/>
      <c r="HPS1847" s="401"/>
      <c r="HPT1847" s="401"/>
      <c r="HPU1847" s="401"/>
      <c r="HPV1847" s="401"/>
      <c r="HPW1847" s="401"/>
      <c r="HPX1847" s="401"/>
      <c r="HPY1847" s="401"/>
      <c r="HPZ1847" s="401"/>
      <c r="HQA1847" s="401"/>
      <c r="HQB1847" s="401"/>
      <c r="HQC1847" s="401"/>
      <c r="HQD1847" s="401"/>
      <c r="HQE1847" s="401"/>
      <c r="HQF1847" s="401"/>
      <c r="HQG1847" s="401"/>
      <c r="HQH1847" s="401"/>
      <c r="HQI1847" s="401"/>
      <c r="HQJ1847" s="401"/>
      <c r="HQK1847" s="401"/>
      <c r="HQL1847" s="401"/>
      <c r="HQM1847" s="401"/>
      <c r="HQN1847" s="401"/>
      <c r="HQO1847" s="401"/>
      <c r="HQP1847" s="401"/>
      <c r="HQQ1847" s="401"/>
      <c r="HQR1847" s="401"/>
      <c r="HQS1847" s="401"/>
      <c r="HQT1847" s="401"/>
      <c r="HQU1847" s="401"/>
      <c r="HQV1847" s="401"/>
      <c r="HQW1847" s="401"/>
      <c r="HQX1847" s="401"/>
      <c r="HQY1847" s="401"/>
      <c r="HQZ1847" s="401"/>
      <c r="HRA1847" s="401"/>
      <c r="HRB1847" s="401"/>
      <c r="HRC1847" s="401"/>
      <c r="HRD1847" s="401"/>
      <c r="HRE1847" s="401"/>
      <c r="HRF1847" s="401"/>
      <c r="HRG1847" s="401"/>
      <c r="HRH1847" s="401"/>
      <c r="HRI1847" s="401"/>
      <c r="HRJ1847" s="401"/>
      <c r="HRK1847" s="401"/>
      <c r="HRL1847" s="401"/>
      <c r="HRM1847" s="401"/>
      <c r="HRN1847" s="401"/>
      <c r="HRO1847" s="401"/>
      <c r="HRP1847" s="401"/>
      <c r="HRQ1847" s="401"/>
      <c r="HRR1847" s="401"/>
      <c r="HRS1847" s="401"/>
      <c r="HRT1847" s="401"/>
      <c r="HRU1847" s="401"/>
      <c r="HRV1847" s="401"/>
      <c r="HRW1847" s="401"/>
      <c r="HRX1847" s="401"/>
      <c r="HRY1847" s="401"/>
      <c r="HRZ1847" s="401"/>
      <c r="HSA1847" s="401"/>
      <c r="HSB1847" s="401"/>
      <c r="HSC1847" s="401"/>
      <c r="HSD1847" s="401"/>
      <c r="HSE1847" s="401"/>
      <c r="HSF1847" s="401"/>
      <c r="HSG1847" s="401"/>
      <c r="HSH1847" s="401"/>
      <c r="HSI1847" s="401"/>
      <c r="HSJ1847" s="401"/>
      <c r="HSK1847" s="401"/>
      <c r="HSL1847" s="401"/>
      <c r="HSM1847" s="401"/>
      <c r="HSN1847" s="401"/>
      <c r="HSO1847" s="401"/>
      <c r="HSP1847" s="401"/>
      <c r="HSQ1847" s="401"/>
      <c r="HSR1847" s="401"/>
      <c r="HSS1847" s="401"/>
      <c r="HST1847" s="401"/>
      <c r="HSU1847" s="401"/>
      <c r="HSV1847" s="401"/>
      <c r="HSW1847" s="401"/>
      <c r="HSX1847" s="401"/>
      <c r="HSY1847" s="401"/>
      <c r="HSZ1847" s="401"/>
      <c r="HTA1847" s="401"/>
      <c r="HTB1847" s="401"/>
      <c r="HTC1847" s="401"/>
      <c r="HTD1847" s="401"/>
      <c r="HTE1847" s="401"/>
      <c r="HTF1847" s="401"/>
      <c r="HTG1847" s="401"/>
      <c r="HTH1847" s="401"/>
      <c r="HTI1847" s="401"/>
      <c r="HTJ1847" s="401"/>
      <c r="HTK1847" s="401"/>
      <c r="HTL1847" s="401"/>
      <c r="HTM1847" s="401"/>
      <c r="HTN1847" s="401"/>
      <c r="HTO1847" s="401"/>
      <c r="HTP1847" s="401"/>
      <c r="HTQ1847" s="401"/>
      <c r="HTR1847" s="401"/>
      <c r="HTS1847" s="401"/>
      <c r="HTT1847" s="401"/>
      <c r="HTU1847" s="401"/>
      <c r="HTV1847" s="401"/>
      <c r="HTW1847" s="401"/>
      <c r="HTX1847" s="401"/>
      <c r="HTY1847" s="401"/>
      <c r="HTZ1847" s="401"/>
      <c r="HUA1847" s="401"/>
      <c r="HUB1847" s="401"/>
      <c r="HUC1847" s="401"/>
      <c r="HUD1847" s="401"/>
      <c r="HUE1847" s="401"/>
      <c r="HUF1847" s="401"/>
      <c r="HUG1847" s="401"/>
      <c r="HUH1847" s="401"/>
      <c r="HUI1847" s="401"/>
      <c r="HUJ1847" s="401"/>
      <c r="HUK1847" s="401"/>
      <c r="HUL1847" s="401"/>
      <c r="HUM1847" s="401"/>
      <c r="HUN1847" s="401"/>
      <c r="HUO1847" s="401"/>
      <c r="HUP1847" s="401"/>
      <c r="HUQ1847" s="401"/>
      <c r="HUR1847" s="401"/>
      <c r="HUS1847" s="401"/>
      <c r="HUT1847" s="401"/>
      <c r="HUU1847" s="401"/>
      <c r="HUV1847" s="401"/>
      <c r="HUW1847" s="401"/>
      <c r="HUX1847" s="401"/>
      <c r="HUY1847" s="401"/>
      <c r="HUZ1847" s="401"/>
      <c r="HVA1847" s="401"/>
      <c r="HVB1847" s="401"/>
      <c r="HVC1847" s="401"/>
      <c r="HVD1847" s="401"/>
      <c r="HVE1847" s="401"/>
      <c r="HVF1847" s="401"/>
      <c r="HVG1847" s="401"/>
      <c r="HVH1847" s="401"/>
      <c r="HVI1847" s="401"/>
      <c r="HVJ1847" s="401"/>
      <c r="HVK1847" s="401"/>
      <c r="HVL1847" s="401"/>
      <c r="HVM1847" s="401"/>
      <c r="HVN1847" s="401"/>
      <c r="HVO1847" s="401"/>
      <c r="HVP1847" s="401"/>
      <c r="HVQ1847" s="401"/>
      <c r="HVR1847" s="401"/>
      <c r="HVS1847" s="401"/>
      <c r="HVT1847" s="401"/>
      <c r="HVU1847" s="401"/>
      <c r="HVV1847" s="401"/>
      <c r="HVW1847" s="401"/>
      <c r="HVX1847" s="401"/>
      <c r="HVY1847" s="401"/>
      <c r="HVZ1847" s="401"/>
      <c r="HWA1847" s="401"/>
      <c r="HWB1847" s="401"/>
      <c r="HWC1847" s="401"/>
      <c r="HWD1847" s="401"/>
      <c r="HWE1847" s="401"/>
      <c r="HWF1847" s="401"/>
      <c r="HWG1847" s="401"/>
      <c r="HWH1847" s="401"/>
      <c r="HWI1847" s="401"/>
      <c r="HWJ1847" s="401"/>
      <c r="HWK1847" s="401"/>
      <c r="HWL1847" s="401"/>
      <c r="HWM1847" s="401"/>
      <c r="HWN1847" s="401"/>
      <c r="HWO1847" s="401"/>
      <c r="HWP1847" s="401"/>
      <c r="HWQ1847" s="401"/>
      <c r="HWR1847" s="401"/>
      <c r="HWS1847" s="401"/>
      <c r="HWT1847" s="401"/>
      <c r="HWU1847" s="401"/>
      <c r="HWV1847" s="401"/>
      <c r="HWW1847" s="401"/>
      <c r="HWX1847" s="401"/>
      <c r="HWY1847" s="401"/>
      <c r="HWZ1847" s="401"/>
      <c r="HXA1847" s="401"/>
      <c r="HXB1847" s="401"/>
      <c r="HXC1847" s="401"/>
      <c r="HXD1847" s="401"/>
      <c r="HXE1847" s="401"/>
      <c r="HXF1847" s="401"/>
      <c r="HXG1847" s="401"/>
      <c r="HXH1847" s="401"/>
      <c r="HXI1847" s="401"/>
      <c r="HXJ1847" s="401"/>
      <c r="HXK1847" s="401"/>
      <c r="HXL1847" s="401"/>
      <c r="HXM1847" s="401"/>
      <c r="HXN1847" s="401"/>
      <c r="HXO1847" s="401"/>
      <c r="HXP1847" s="401"/>
      <c r="HXQ1847" s="401"/>
      <c r="HXR1847" s="401"/>
      <c r="HXS1847" s="401"/>
      <c r="HXT1847" s="401"/>
      <c r="HXU1847" s="401"/>
      <c r="HXV1847" s="401"/>
      <c r="HXW1847" s="401"/>
      <c r="HXX1847" s="401"/>
      <c r="HXY1847" s="401"/>
      <c r="HXZ1847" s="401"/>
      <c r="HYA1847" s="401"/>
      <c r="HYB1847" s="401"/>
      <c r="HYC1847" s="401"/>
      <c r="HYD1847" s="401"/>
      <c r="HYE1847" s="401"/>
      <c r="HYF1847" s="401"/>
      <c r="HYG1847" s="401"/>
      <c r="HYH1847" s="401"/>
      <c r="HYI1847" s="401"/>
      <c r="HYJ1847" s="401"/>
      <c r="HYK1847" s="401"/>
      <c r="HYL1847" s="401"/>
      <c r="HYM1847" s="401"/>
      <c r="HYN1847" s="401"/>
      <c r="HYO1847" s="401"/>
      <c r="HYP1847" s="401"/>
      <c r="HYQ1847" s="401"/>
      <c r="HYR1847" s="401"/>
      <c r="HYS1847" s="401"/>
      <c r="HYT1847" s="401"/>
      <c r="HYU1847" s="401"/>
      <c r="HYV1847" s="401"/>
      <c r="HYW1847" s="401"/>
      <c r="HYX1847" s="401"/>
      <c r="HYY1847" s="401"/>
      <c r="HYZ1847" s="401"/>
      <c r="HZA1847" s="401"/>
      <c r="HZB1847" s="401"/>
      <c r="HZC1847" s="401"/>
      <c r="HZD1847" s="401"/>
      <c r="HZE1847" s="401"/>
      <c r="HZF1847" s="401"/>
      <c r="HZG1847" s="401"/>
      <c r="HZH1847" s="401"/>
      <c r="HZI1847" s="401"/>
      <c r="HZJ1847" s="401"/>
      <c r="HZK1847" s="401"/>
      <c r="HZL1847" s="401"/>
      <c r="HZM1847" s="401"/>
      <c r="HZN1847" s="401"/>
      <c r="HZO1847" s="401"/>
      <c r="HZP1847" s="401"/>
      <c r="HZQ1847" s="401"/>
      <c r="HZR1847" s="401"/>
      <c r="HZS1847" s="401"/>
      <c r="HZT1847" s="401"/>
      <c r="HZU1847" s="401"/>
      <c r="HZV1847" s="401"/>
      <c r="HZW1847" s="401"/>
      <c r="HZX1847" s="401"/>
      <c r="HZY1847" s="401"/>
      <c r="HZZ1847" s="401"/>
      <c r="IAA1847" s="401"/>
      <c r="IAB1847" s="401"/>
      <c r="IAC1847" s="401"/>
      <c r="IAD1847" s="401"/>
      <c r="IAE1847" s="401"/>
      <c r="IAF1847" s="401"/>
      <c r="IAG1847" s="401"/>
      <c r="IAH1847" s="401"/>
      <c r="IAI1847" s="401"/>
      <c r="IAJ1847" s="401"/>
      <c r="IAK1847" s="401"/>
      <c r="IAL1847" s="401"/>
      <c r="IAM1847" s="401"/>
      <c r="IAN1847" s="401"/>
      <c r="IAO1847" s="401"/>
      <c r="IAP1847" s="401"/>
      <c r="IAQ1847" s="401"/>
      <c r="IAR1847" s="401"/>
      <c r="IAS1847" s="401"/>
      <c r="IAT1847" s="401"/>
      <c r="IAU1847" s="401"/>
      <c r="IAV1847" s="401"/>
      <c r="IAW1847" s="401"/>
      <c r="IAX1847" s="401"/>
      <c r="IAY1847" s="401"/>
      <c r="IAZ1847" s="401"/>
      <c r="IBA1847" s="401"/>
      <c r="IBB1847" s="401"/>
      <c r="IBC1847" s="401"/>
      <c r="IBD1847" s="401"/>
      <c r="IBE1847" s="401"/>
      <c r="IBF1847" s="401"/>
      <c r="IBG1847" s="401"/>
      <c r="IBH1847" s="401"/>
      <c r="IBI1847" s="401"/>
      <c r="IBJ1847" s="401"/>
      <c r="IBK1847" s="401"/>
      <c r="IBL1847" s="401"/>
      <c r="IBM1847" s="401"/>
      <c r="IBN1847" s="401"/>
      <c r="IBO1847" s="401"/>
      <c r="IBP1847" s="401"/>
      <c r="IBQ1847" s="401"/>
      <c r="IBR1847" s="401"/>
      <c r="IBS1847" s="401"/>
      <c r="IBT1847" s="401"/>
      <c r="IBU1847" s="401"/>
      <c r="IBV1847" s="401"/>
      <c r="IBW1847" s="401"/>
      <c r="IBX1847" s="401"/>
      <c r="IBY1847" s="401"/>
      <c r="IBZ1847" s="401"/>
      <c r="ICA1847" s="401"/>
      <c r="ICB1847" s="401"/>
      <c r="ICC1847" s="401"/>
      <c r="ICD1847" s="401"/>
      <c r="ICE1847" s="401"/>
      <c r="ICF1847" s="401"/>
      <c r="ICG1847" s="401"/>
      <c r="ICH1847" s="401"/>
      <c r="ICI1847" s="401"/>
      <c r="ICJ1847" s="401"/>
      <c r="ICK1847" s="401"/>
      <c r="ICL1847" s="401"/>
      <c r="ICM1847" s="401"/>
      <c r="ICN1847" s="401"/>
      <c r="ICO1847" s="401"/>
      <c r="ICP1847" s="401"/>
      <c r="ICQ1847" s="401"/>
      <c r="ICR1847" s="401"/>
      <c r="ICS1847" s="401"/>
      <c r="ICT1847" s="401"/>
      <c r="ICU1847" s="401"/>
      <c r="ICV1847" s="401"/>
      <c r="ICW1847" s="401"/>
      <c r="ICX1847" s="401"/>
      <c r="ICY1847" s="401"/>
      <c r="ICZ1847" s="401"/>
      <c r="IDA1847" s="401"/>
      <c r="IDB1847" s="401"/>
      <c r="IDC1847" s="401"/>
      <c r="IDD1847" s="401"/>
      <c r="IDE1847" s="401"/>
      <c r="IDF1847" s="401"/>
      <c r="IDG1847" s="401"/>
      <c r="IDH1847" s="401"/>
      <c r="IDI1847" s="401"/>
      <c r="IDJ1847" s="401"/>
      <c r="IDK1847" s="401"/>
      <c r="IDL1847" s="401"/>
      <c r="IDM1847" s="401"/>
      <c r="IDN1847" s="401"/>
      <c r="IDO1847" s="401"/>
      <c r="IDP1847" s="401"/>
      <c r="IDQ1847" s="401"/>
      <c r="IDR1847" s="401"/>
      <c r="IDS1847" s="401"/>
      <c r="IDT1847" s="401"/>
      <c r="IDU1847" s="401"/>
      <c r="IDV1847" s="401"/>
      <c r="IDW1847" s="401"/>
      <c r="IDX1847" s="401"/>
      <c r="IDY1847" s="401"/>
      <c r="IDZ1847" s="401"/>
      <c r="IEA1847" s="401"/>
      <c r="IEB1847" s="401"/>
      <c r="IEC1847" s="401"/>
      <c r="IED1847" s="401"/>
      <c r="IEE1847" s="401"/>
      <c r="IEF1847" s="401"/>
      <c r="IEG1847" s="401"/>
      <c r="IEH1847" s="401"/>
      <c r="IEI1847" s="401"/>
      <c r="IEJ1847" s="401"/>
      <c r="IEK1847" s="401"/>
      <c r="IEL1847" s="401"/>
      <c r="IEM1847" s="401"/>
      <c r="IEN1847" s="401"/>
      <c r="IEO1847" s="401"/>
      <c r="IEP1847" s="401"/>
      <c r="IEQ1847" s="401"/>
      <c r="IER1847" s="401"/>
      <c r="IES1847" s="401"/>
      <c r="IET1847" s="401"/>
      <c r="IEU1847" s="401"/>
      <c r="IEV1847" s="401"/>
      <c r="IEW1847" s="401"/>
      <c r="IEX1847" s="401"/>
      <c r="IEY1847" s="401"/>
      <c r="IEZ1847" s="401"/>
      <c r="IFA1847" s="401"/>
      <c r="IFB1847" s="401"/>
      <c r="IFC1847" s="401"/>
      <c r="IFD1847" s="401"/>
      <c r="IFE1847" s="401"/>
      <c r="IFF1847" s="401"/>
      <c r="IFG1847" s="401"/>
      <c r="IFH1847" s="401"/>
      <c r="IFI1847" s="401"/>
      <c r="IFJ1847" s="401"/>
      <c r="IFK1847" s="401"/>
      <c r="IFL1847" s="401"/>
      <c r="IFM1847" s="401"/>
      <c r="IFN1847" s="401"/>
      <c r="IFO1847" s="401"/>
      <c r="IFP1847" s="401"/>
      <c r="IFQ1847" s="401"/>
      <c r="IFR1847" s="401"/>
      <c r="IFS1847" s="401"/>
      <c r="IFT1847" s="401"/>
      <c r="IFU1847" s="401"/>
      <c r="IFV1847" s="401"/>
      <c r="IFW1847" s="401"/>
      <c r="IFX1847" s="401"/>
      <c r="IFY1847" s="401"/>
      <c r="IFZ1847" s="401"/>
      <c r="IGA1847" s="401"/>
      <c r="IGB1847" s="401"/>
      <c r="IGC1847" s="401"/>
      <c r="IGD1847" s="401"/>
      <c r="IGE1847" s="401"/>
      <c r="IGF1847" s="401"/>
      <c r="IGG1847" s="401"/>
      <c r="IGH1847" s="401"/>
      <c r="IGI1847" s="401"/>
      <c r="IGJ1847" s="401"/>
      <c r="IGK1847" s="401"/>
      <c r="IGL1847" s="401"/>
      <c r="IGM1847" s="401"/>
      <c r="IGN1847" s="401"/>
      <c r="IGO1847" s="401"/>
      <c r="IGP1847" s="401"/>
      <c r="IGQ1847" s="401"/>
      <c r="IGR1847" s="401"/>
      <c r="IGS1847" s="401"/>
      <c r="IGT1847" s="401"/>
      <c r="IGU1847" s="401"/>
      <c r="IGV1847" s="401"/>
      <c r="IGW1847" s="401"/>
      <c r="IGX1847" s="401"/>
      <c r="IGY1847" s="401"/>
      <c r="IGZ1847" s="401"/>
      <c r="IHA1847" s="401"/>
      <c r="IHB1847" s="401"/>
      <c r="IHC1847" s="401"/>
      <c r="IHD1847" s="401"/>
      <c r="IHE1847" s="401"/>
      <c r="IHF1847" s="401"/>
      <c r="IHG1847" s="401"/>
      <c r="IHH1847" s="401"/>
      <c r="IHI1847" s="401"/>
      <c r="IHJ1847" s="401"/>
      <c r="IHK1847" s="401"/>
      <c r="IHL1847" s="401"/>
      <c r="IHM1847" s="401"/>
      <c r="IHN1847" s="401"/>
      <c r="IHO1847" s="401"/>
      <c r="IHP1847" s="401"/>
      <c r="IHQ1847" s="401"/>
      <c r="IHR1847" s="401"/>
      <c r="IHS1847" s="401"/>
      <c r="IHT1847" s="401"/>
      <c r="IHU1847" s="401"/>
      <c r="IHV1847" s="401"/>
      <c r="IHW1847" s="401"/>
      <c r="IHX1847" s="401"/>
      <c r="IHY1847" s="401"/>
      <c r="IHZ1847" s="401"/>
      <c r="IIA1847" s="401"/>
      <c r="IIB1847" s="401"/>
      <c r="IIC1847" s="401"/>
      <c r="IID1847" s="401"/>
      <c r="IIE1847" s="401"/>
      <c r="IIF1847" s="401"/>
      <c r="IIG1847" s="401"/>
      <c r="IIH1847" s="401"/>
      <c r="III1847" s="401"/>
      <c r="IIJ1847" s="401"/>
      <c r="IIK1847" s="401"/>
      <c r="IIL1847" s="401"/>
      <c r="IIM1847" s="401"/>
      <c r="IIN1847" s="401"/>
      <c r="IIO1847" s="401"/>
      <c r="IIP1847" s="401"/>
      <c r="IIQ1847" s="401"/>
      <c r="IIR1847" s="401"/>
      <c r="IIS1847" s="401"/>
      <c r="IIT1847" s="401"/>
      <c r="IIU1847" s="401"/>
      <c r="IIV1847" s="401"/>
      <c r="IIW1847" s="401"/>
      <c r="IIX1847" s="401"/>
      <c r="IIY1847" s="401"/>
      <c r="IIZ1847" s="401"/>
      <c r="IJA1847" s="401"/>
      <c r="IJB1847" s="401"/>
      <c r="IJC1847" s="401"/>
      <c r="IJD1847" s="401"/>
      <c r="IJE1847" s="401"/>
      <c r="IJF1847" s="401"/>
      <c r="IJG1847" s="401"/>
      <c r="IJH1847" s="401"/>
      <c r="IJI1847" s="401"/>
      <c r="IJJ1847" s="401"/>
      <c r="IJK1847" s="401"/>
      <c r="IJL1847" s="401"/>
      <c r="IJM1847" s="401"/>
      <c r="IJN1847" s="401"/>
      <c r="IJO1847" s="401"/>
      <c r="IJP1847" s="401"/>
      <c r="IJQ1847" s="401"/>
      <c r="IJR1847" s="401"/>
      <c r="IJS1847" s="401"/>
      <c r="IJT1847" s="401"/>
      <c r="IJU1847" s="401"/>
      <c r="IJV1847" s="401"/>
      <c r="IJW1847" s="401"/>
      <c r="IJX1847" s="401"/>
      <c r="IJY1847" s="401"/>
      <c r="IJZ1847" s="401"/>
      <c r="IKA1847" s="401"/>
      <c r="IKB1847" s="401"/>
      <c r="IKC1847" s="401"/>
      <c r="IKD1847" s="401"/>
      <c r="IKE1847" s="401"/>
      <c r="IKF1847" s="401"/>
      <c r="IKG1847" s="401"/>
      <c r="IKH1847" s="401"/>
      <c r="IKI1847" s="401"/>
      <c r="IKJ1847" s="401"/>
      <c r="IKK1847" s="401"/>
      <c r="IKL1847" s="401"/>
      <c r="IKM1847" s="401"/>
      <c r="IKN1847" s="401"/>
      <c r="IKO1847" s="401"/>
      <c r="IKP1847" s="401"/>
      <c r="IKQ1847" s="401"/>
      <c r="IKR1847" s="401"/>
      <c r="IKS1847" s="401"/>
      <c r="IKT1847" s="401"/>
      <c r="IKU1847" s="401"/>
      <c r="IKV1847" s="401"/>
      <c r="IKW1847" s="401"/>
      <c r="IKX1847" s="401"/>
      <c r="IKY1847" s="401"/>
      <c r="IKZ1847" s="401"/>
      <c r="ILA1847" s="401"/>
      <c r="ILB1847" s="401"/>
      <c r="ILC1847" s="401"/>
      <c r="ILD1847" s="401"/>
      <c r="ILE1847" s="401"/>
      <c r="ILF1847" s="401"/>
      <c r="ILG1847" s="401"/>
      <c r="ILH1847" s="401"/>
      <c r="ILI1847" s="401"/>
      <c r="ILJ1847" s="401"/>
      <c r="ILK1847" s="401"/>
      <c r="ILL1847" s="401"/>
      <c r="ILM1847" s="401"/>
      <c r="ILN1847" s="401"/>
      <c r="ILO1847" s="401"/>
      <c r="ILP1847" s="401"/>
      <c r="ILQ1847" s="401"/>
      <c r="ILR1847" s="401"/>
      <c r="ILS1847" s="401"/>
      <c r="ILT1847" s="401"/>
      <c r="ILU1847" s="401"/>
      <c r="ILV1847" s="401"/>
      <c r="ILW1847" s="401"/>
      <c r="ILX1847" s="401"/>
      <c r="ILY1847" s="401"/>
      <c r="ILZ1847" s="401"/>
      <c r="IMA1847" s="401"/>
      <c r="IMB1847" s="401"/>
      <c r="IMC1847" s="401"/>
      <c r="IMD1847" s="401"/>
      <c r="IME1847" s="401"/>
      <c r="IMF1847" s="401"/>
      <c r="IMG1847" s="401"/>
      <c r="IMH1847" s="401"/>
      <c r="IMI1847" s="401"/>
      <c r="IMJ1847" s="401"/>
      <c r="IMK1847" s="401"/>
      <c r="IML1847" s="401"/>
      <c r="IMM1847" s="401"/>
      <c r="IMN1847" s="401"/>
      <c r="IMO1847" s="401"/>
      <c r="IMP1847" s="401"/>
      <c r="IMQ1847" s="401"/>
      <c r="IMR1847" s="401"/>
      <c r="IMS1847" s="401"/>
      <c r="IMT1847" s="401"/>
      <c r="IMU1847" s="401"/>
      <c r="IMV1847" s="401"/>
      <c r="IMW1847" s="401"/>
      <c r="IMX1847" s="401"/>
      <c r="IMY1847" s="401"/>
      <c r="IMZ1847" s="401"/>
      <c r="INA1847" s="401"/>
      <c r="INB1847" s="401"/>
      <c r="INC1847" s="401"/>
      <c r="IND1847" s="401"/>
      <c r="INE1847" s="401"/>
      <c r="INF1847" s="401"/>
      <c r="ING1847" s="401"/>
      <c r="INH1847" s="401"/>
      <c r="INI1847" s="401"/>
      <c r="INJ1847" s="401"/>
      <c r="INK1847" s="401"/>
      <c r="INL1847" s="401"/>
      <c r="INM1847" s="401"/>
      <c r="INN1847" s="401"/>
      <c r="INO1847" s="401"/>
      <c r="INP1847" s="401"/>
      <c r="INQ1847" s="401"/>
      <c r="INR1847" s="401"/>
      <c r="INS1847" s="401"/>
      <c r="INT1847" s="401"/>
      <c r="INU1847" s="401"/>
      <c r="INV1847" s="401"/>
      <c r="INW1847" s="401"/>
      <c r="INX1847" s="401"/>
      <c r="INY1847" s="401"/>
      <c r="INZ1847" s="401"/>
      <c r="IOA1847" s="401"/>
      <c r="IOB1847" s="401"/>
      <c r="IOC1847" s="401"/>
      <c r="IOD1847" s="401"/>
      <c r="IOE1847" s="401"/>
      <c r="IOF1847" s="401"/>
      <c r="IOG1847" s="401"/>
      <c r="IOH1847" s="401"/>
      <c r="IOI1847" s="401"/>
      <c r="IOJ1847" s="401"/>
      <c r="IOK1847" s="401"/>
      <c r="IOL1847" s="401"/>
      <c r="IOM1847" s="401"/>
      <c r="ION1847" s="401"/>
      <c r="IOO1847" s="401"/>
      <c r="IOP1847" s="401"/>
      <c r="IOQ1847" s="401"/>
      <c r="IOR1847" s="401"/>
      <c r="IOS1847" s="401"/>
      <c r="IOT1847" s="401"/>
      <c r="IOU1847" s="401"/>
      <c r="IOV1847" s="401"/>
      <c r="IOW1847" s="401"/>
      <c r="IOX1847" s="401"/>
      <c r="IOY1847" s="401"/>
      <c r="IOZ1847" s="401"/>
      <c r="IPA1847" s="401"/>
      <c r="IPB1847" s="401"/>
      <c r="IPC1847" s="401"/>
      <c r="IPD1847" s="401"/>
      <c r="IPE1847" s="401"/>
      <c r="IPF1847" s="401"/>
      <c r="IPG1847" s="401"/>
      <c r="IPH1847" s="401"/>
      <c r="IPI1847" s="401"/>
      <c r="IPJ1847" s="401"/>
      <c r="IPK1847" s="401"/>
      <c r="IPL1847" s="401"/>
      <c r="IPM1847" s="401"/>
      <c r="IPN1847" s="401"/>
      <c r="IPO1847" s="401"/>
      <c r="IPP1847" s="401"/>
      <c r="IPQ1847" s="401"/>
      <c r="IPR1847" s="401"/>
      <c r="IPS1847" s="401"/>
      <c r="IPT1847" s="401"/>
      <c r="IPU1847" s="401"/>
      <c r="IPV1847" s="401"/>
      <c r="IPW1847" s="401"/>
      <c r="IPX1847" s="401"/>
      <c r="IPY1847" s="401"/>
      <c r="IPZ1847" s="401"/>
      <c r="IQA1847" s="401"/>
      <c r="IQB1847" s="401"/>
      <c r="IQC1847" s="401"/>
      <c r="IQD1847" s="401"/>
      <c r="IQE1847" s="401"/>
      <c r="IQF1847" s="401"/>
      <c r="IQG1847" s="401"/>
      <c r="IQH1847" s="401"/>
      <c r="IQI1847" s="401"/>
      <c r="IQJ1847" s="401"/>
      <c r="IQK1847" s="401"/>
      <c r="IQL1847" s="401"/>
      <c r="IQM1847" s="401"/>
      <c r="IQN1847" s="401"/>
      <c r="IQO1847" s="401"/>
      <c r="IQP1847" s="401"/>
      <c r="IQQ1847" s="401"/>
      <c r="IQR1847" s="401"/>
      <c r="IQS1847" s="401"/>
      <c r="IQT1847" s="401"/>
      <c r="IQU1847" s="401"/>
      <c r="IQV1847" s="401"/>
      <c r="IQW1847" s="401"/>
      <c r="IQX1847" s="401"/>
      <c r="IQY1847" s="401"/>
      <c r="IQZ1847" s="401"/>
      <c r="IRA1847" s="401"/>
      <c r="IRB1847" s="401"/>
      <c r="IRC1847" s="401"/>
      <c r="IRD1847" s="401"/>
      <c r="IRE1847" s="401"/>
      <c r="IRF1847" s="401"/>
      <c r="IRG1847" s="401"/>
      <c r="IRH1847" s="401"/>
      <c r="IRI1847" s="401"/>
      <c r="IRJ1847" s="401"/>
      <c r="IRK1847" s="401"/>
      <c r="IRL1847" s="401"/>
      <c r="IRM1847" s="401"/>
      <c r="IRN1847" s="401"/>
      <c r="IRO1847" s="401"/>
      <c r="IRP1847" s="401"/>
      <c r="IRQ1847" s="401"/>
      <c r="IRR1847" s="401"/>
      <c r="IRS1847" s="401"/>
      <c r="IRT1847" s="401"/>
      <c r="IRU1847" s="401"/>
      <c r="IRV1847" s="401"/>
      <c r="IRW1847" s="401"/>
      <c r="IRX1847" s="401"/>
      <c r="IRY1847" s="401"/>
      <c r="IRZ1847" s="401"/>
      <c r="ISA1847" s="401"/>
      <c r="ISB1847" s="401"/>
      <c r="ISC1847" s="401"/>
      <c r="ISD1847" s="401"/>
      <c r="ISE1847" s="401"/>
      <c r="ISF1847" s="401"/>
      <c r="ISG1847" s="401"/>
      <c r="ISH1847" s="401"/>
      <c r="ISI1847" s="401"/>
      <c r="ISJ1847" s="401"/>
      <c r="ISK1847" s="401"/>
      <c r="ISL1847" s="401"/>
      <c r="ISM1847" s="401"/>
      <c r="ISN1847" s="401"/>
      <c r="ISO1847" s="401"/>
      <c r="ISP1847" s="401"/>
      <c r="ISQ1847" s="401"/>
      <c r="ISR1847" s="401"/>
      <c r="ISS1847" s="401"/>
      <c r="IST1847" s="401"/>
      <c r="ISU1847" s="401"/>
      <c r="ISV1847" s="401"/>
      <c r="ISW1847" s="401"/>
      <c r="ISX1847" s="401"/>
      <c r="ISY1847" s="401"/>
      <c r="ISZ1847" s="401"/>
      <c r="ITA1847" s="401"/>
      <c r="ITB1847" s="401"/>
      <c r="ITC1847" s="401"/>
      <c r="ITD1847" s="401"/>
      <c r="ITE1847" s="401"/>
      <c r="ITF1847" s="401"/>
      <c r="ITG1847" s="401"/>
      <c r="ITH1847" s="401"/>
      <c r="ITI1847" s="401"/>
      <c r="ITJ1847" s="401"/>
      <c r="ITK1847" s="401"/>
      <c r="ITL1847" s="401"/>
      <c r="ITM1847" s="401"/>
      <c r="ITN1847" s="401"/>
      <c r="ITO1847" s="401"/>
      <c r="ITP1847" s="401"/>
      <c r="ITQ1847" s="401"/>
      <c r="ITR1847" s="401"/>
      <c r="ITS1847" s="401"/>
      <c r="ITT1847" s="401"/>
      <c r="ITU1847" s="401"/>
      <c r="ITV1847" s="401"/>
      <c r="ITW1847" s="401"/>
      <c r="ITX1847" s="401"/>
      <c r="ITY1847" s="401"/>
      <c r="ITZ1847" s="401"/>
      <c r="IUA1847" s="401"/>
      <c r="IUB1847" s="401"/>
      <c r="IUC1847" s="401"/>
      <c r="IUD1847" s="401"/>
      <c r="IUE1847" s="401"/>
      <c r="IUF1847" s="401"/>
      <c r="IUG1847" s="401"/>
      <c r="IUH1847" s="401"/>
      <c r="IUI1847" s="401"/>
      <c r="IUJ1847" s="401"/>
      <c r="IUK1847" s="401"/>
      <c r="IUL1847" s="401"/>
      <c r="IUM1847" s="401"/>
      <c r="IUN1847" s="401"/>
      <c r="IUO1847" s="401"/>
      <c r="IUP1847" s="401"/>
      <c r="IUQ1847" s="401"/>
      <c r="IUR1847" s="401"/>
      <c r="IUS1847" s="401"/>
      <c r="IUT1847" s="401"/>
      <c r="IUU1847" s="401"/>
      <c r="IUV1847" s="401"/>
      <c r="IUW1847" s="401"/>
      <c r="IUX1847" s="401"/>
      <c r="IUY1847" s="401"/>
      <c r="IUZ1847" s="401"/>
      <c r="IVA1847" s="401"/>
      <c r="IVB1847" s="401"/>
      <c r="IVC1847" s="401"/>
      <c r="IVD1847" s="401"/>
      <c r="IVE1847" s="401"/>
      <c r="IVF1847" s="401"/>
      <c r="IVG1847" s="401"/>
      <c r="IVH1847" s="401"/>
      <c r="IVI1847" s="401"/>
      <c r="IVJ1847" s="401"/>
      <c r="IVK1847" s="401"/>
      <c r="IVL1847" s="401"/>
      <c r="IVM1847" s="401"/>
      <c r="IVN1847" s="401"/>
      <c r="IVO1847" s="401"/>
      <c r="IVP1847" s="401"/>
      <c r="IVQ1847" s="401"/>
      <c r="IVR1847" s="401"/>
      <c r="IVS1847" s="401"/>
      <c r="IVT1847" s="401"/>
      <c r="IVU1847" s="401"/>
      <c r="IVV1847" s="401"/>
      <c r="IVW1847" s="401"/>
      <c r="IVX1847" s="401"/>
      <c r="IVY1847" s="401"/>
      <c r="IVZ1847" s="401"/>
      <c r="IWA1847" s="401"/>
      <c r="IWB1847" s="401"/>
      <c r="IWC1847" s="401"/>
      <c r="IWD1847" s="401"/>
      <c r="IWE1847" s="401"/>
      <c r="IWF1847" s="401"/>
      <c r="IWG1847" s="401"/>
      <c r="IWH1847" s="401"/>
      <c r="IWI1847" s="401"/>
      <c r="IWJ1847" s="401"/>
      <c r="IWK1847" s="401"/>
      <c r="IWL1847" s="401"/>
      <c r="IWM1847" s="401"/>
      <c r="IWN1847" s="401"/>
      <c r="IWO1847" s="401"/>
      <c r="IWP1847" s="401"/>
      <c r="IWQ1847" s="401"/>
      <c r="IWR1847" s="401"/>
      <c r="IWS1847" s="401"/>
      <c r="IWT1847" s="401"/>
      <c r="IWU1847" s="401"/>
      <c r="IWV1847" s="401"/>
      <c r="IWW1847" s="401"/>
      <c r="IWX1847" s="401"/>
      <c r="IWY1847" s="401"/>
      <c r="IWZ1847" s="401"/>
      <c r="IXA1847" s="401"/>
      <c r="IXB1847" s="401"/>
      <c r="IXC1847" s="401"/>
      <c r="IXD1847" s="401"/>
      <c r="IXE1847" s="401"/>
      <c r="IXF1847" s="401"/>
      <c r="IXG1847" s="401"/>
      <c r="IXH1847" s="401"/>
      <c r="IXI1847" s="401"/>
      <c r="IXJ1847" s="401"/>
      <c r="IXK1847" s="401"/>
      <c r="IXL1847" s="401"/>
      <c r="IXM1847" s="401"/>
      <c r="IXN1847" s="401"/>
      <c r="IXO1847" s="401"/>
      <c r="IXP1847" s="401"/>
      <c r="IXQ1847" s="401"/>
      <c r="IXR1847" s="401"/>
      <c r="IXS1847" s="401"/>
      <c r="IXT1847" s="401"/>
      <c r="IXU1847" s="401"/>
      <c r="IXV1847" s="401"/>
      <c r="IXW1847" s="401"/>
      <c r="IXX1847" s="401"/>
      <c r="IXY1847" s="401"/>
      <c r="IXZ1847" s="401"/>
      <c r="IYA1847" s="401"/>
      <c r="IYB1847" s="401"/>
      <c r="IYC1847" s="401"/>
      <c r="IYD1847" s="401"/>
      <c r="IYE1847" s="401"/>
      <c r="IYF1847" s="401"/>
      <c r="IYG1847" s="401"/>
      <c r="IYH1847" s="401"/>
      <c r="IYI1847" s="401"/>
      <c r="IYJ1847" s="401"/>
      <c r="IYK1847" s="401"/>
      <c r="IYL1847" s="401"/>
      <c r="IYM1847" s="401"/>
      <c r="IYN1847" s="401"/>
      <c r="IYO1847" s="401"/>
      <c r="IYP1847" s="401"/>
      <c r="IYQ1847" s="401"/>
      <c r="IYR1847" s="401"/>
      <c r="IYS1847" s="401"/>
      <c r="IYT1847" s="401"/>
      <c r="IYU1847" s="401"/>
      <c r="IYV1847" s="401"/>
      <c r="IYW1847" s="401"/>
      <c r="IYX1847" s="401"/>
      <c r="IYY1847" s="401"/>
      <c r="IYZ1847" s="401"/>
      <c r="IZA1847" s="401"/>
      <c r="IZB1847" s="401"/>
      <c r="IZC1847" s="401"/>
      <c r="IZD1847" s="401"/>
      <c r="IZE1847" s="401"/>
      <c r="IZF1847" s="401"/>
      <c r="IZG1847" s="401"/>
      <c r="IZH1847" s="401"/>
      <c r="IZI1847" s="401"/>
      <c r="IZJ1847" s="401"/>
      <c r="IZK1847" s="401"/>
      <c r="IZL1847" s="401"/>
      <c r="IZM1847" s="401"/>
      <c r="IZN1847" s="401"/>
      <c r="IZO1847" s="401"/>
      <c r="IZP1847" s="401"/>
      <c r="IZQ1847" s="401"/>
      <c r="IZR1847" s="401"/>
      <c r="IZS1847" s="401"/>
      <c r="IZT1847" s="401"/>
      <c r="IZU1847" s="401"/>
      <c r="IZV1847" s="401"/>
      <c r="IZW1847" s="401"/>
      <c r="IZX1847" s="401"/>
      <c r="IZY1847" s="401"/>
      <c r="IZZ1847" s="401"/>
      <c r="JAA1847" s="401"/>
      <c r="JAB1847" s="401"/>
      <c r="JAC1847" s="401"/>
      <c r="JAD1847" s="401"/>
      <c r="JAE1847" s="401"/>
      <c r="JAF1847" s="401"/>
      <c r="JAG1847" s="401"/>
      <c r="JAH1847" s="401"/>
      <c r="JAI1847" s="401"/>
      <c r="JAJ1847" s="401"/>
      <c r="JAK1847" s="401"/>
      <c r="JAL1847" s="401"/>
      <c r="JAM1847" s="401"/>
      <c r="JAN1847" s="401"/>
      <c r="JAO1847" s="401"/>
      <c r="JAP1847" s="401"/>
      <c r="JAQ1847" s="401"/>
      <c r="JAR1847" s="401"/>
      <c r="JAS1847" s="401"/>
      <c r="JAT1847" s="401"/>
      <c r="JAU1847" s="401"/>
      <c r="JAV1847" s="401"/>
      <c r="JAW1847" s="401"/>
      <c r="JAX1847" s="401"/>
      <c r="JAY1847" s="401"/>
      <c r="JAZ1847" s="401"/>
      <c r="JBA1847" s="401"/>
      <c r="JBB1847" s="401"/>
      <c r="JBC1847" s="401"/>
      <c r="JBD1847" s="401"/>
      <c r="JBE1847" s="401"/>
      <c r="JBF1847" s="401"/>
      <c r="JBG1847" s="401"/>
      <c r="JBH1847" s="401"/>
      <c r="JBI1847" s="401"/>
      <c r="JBJ1847" s="401"/>
      <c r="JBK1847" s="401"/>
      <c r="JBL1847" s="401"/>
      <c r="JBM1847" s="401"/>
      <c r="JBN1847" s="401"/>
      <c r="JBO1847" s="401"/>
      <c r="JBP1847" s="401"/>
      <c r="JBQ1847" s="401"/>
      <c r="JBR1847" s="401"/>
      <c r="JBS1847" s="401"/>
      <c r="JBT1847" s="401"/>
      <c r="JBU1847" s="401"/>
      <c r="JBV1847" s="401"/>
      <c r="JBW1847" s="401"/>
      <c r="JBX1847" s="401"/>
      <c r="JBY1847" s="401"/>
      <c r="JBZ1847" s="401"/>
      <c r="JCA1847" s="401"/>
      <c r="JCB1847" s="401"/>
      <c r="JCC1847" s="401"/>
      <c r="JCD1847" s="401"/>
      <c r="JCE1847" s="401"/>
      <c r="JCF1847" s="401"/>
      <c r="JCG1847" s="401"/>
      <c r="JCH1847" s="401"/>
      <c r="JCI1847" s="401"/>
      <c r="JCJ1847" s="401"/>
      <c r="JCK1847" s="401"/>
      <c r="JCL1847" s="401"/>
      <c r="JCM1847" s="401"/>
      <c r="JCN1847" s="401"/>
      <c r="JCO1847" s="401"/>
      <c r="JCP1847" s="401"/>
      <c r="JCQ1847" s="401"/>
      <c r="JCR1847" s="401"/>
      <c r="JCS1847" s="401"/>
      <c r="JCT1847" s="401"/>
      <c r="JCU1847" s="401"/>
      <c r="JCV1847" s="401"/>
      <c r="JCW1847" s="401"/>
      <c r="JCX1847" s="401"/>
      <c r="JCY1847" s="401"/>
      <c r="JCZ1847" s="401"/>
      <c r="JDA1847" s="401"/>
      <c r="JDB1847" s="401"/>
      <c r="JDC1847" s="401"/>
      <c r="JDD1847" s="401"/>
      <c r="JDE1847" s="401"/>
      <c r="JDF1847" s="401"/>
      <c r="JDG1847" s="401"/>
      <c r="JDH1847" s="401"/>
      <c r="JDI1847" s="401"/>
      <c r="JDJ1847" s="401"/>
      <c r="JDK1847" s="401"/>
      <c r="JDL1847" s="401"/>
      <c r="JDM1847" s="401"/>
      <c r="JDN1847" s="401"/>
      <c r="JDO1847" s="401"/>
      <c r="JDP1847" s="401"/>
      <c r="JDQ1847" s="401"/>
      <c r="JDR1847" s="401"/>
      <c r="JDS1847" s="401"/>
      <c r="JDT1847" s="401"/>
      <c r="JDU1847" s="401"/>
      <c r="JDV1847" s="401"/>
      <c r="JDW1847" s="401"/>
      <c r="JDX1847" s="401"/>
      <c r="JDY1847" s="401"/>
      <c r="JDZ1847" s="401"/>
      <c r="JEA1847" s="401"/>
      <c r="JEB1847" s="401"/>
      <c r="JEC1847" s="401"/>
      <c r="JED1847" s="401"/>
      <c r="JEE1847" s="401"/>
      <c r="JEF1847" s="401"/>
      <c r="JEG1847" s="401"/>
      <c r="JEH1847" s="401"/>
      <c r="JEI1847" s="401"/>
      <c r="JEJ1847" s="401"/>
      <c r="JEK1847" s="401"/>
      <c r="JEL1847" s="401"/>
      <c r="JEM1847" s="401"/>
      <c r="JEN1847" s="401"/>
      <c r="JEO1847" s="401"/>
      <c r="JEP1847" s="401"/>
      <c r="JEQ1847" s="401"/>
      <c r="JER1847" s="401"/>
      <c r="JES1847" s="401"/>
      <c r="JET1847" s="401"/>
      <c r="JEU1847" s="401"/>
      <c r="JEV1847" s="401"/>
      <c r="JEW1847" s="401"/>
      <c r="JEX1847" s="401"/>
      <c r="JEY1847" s="401"/>
      <c r="JEZ1847" s="401"/>
      <c r="JFA1847" s="401"/>
      <c r="JFB1847" s="401"/>
      <c r="JFC1847" s="401"/>
      <c r="JFD1847" s="401"/>
      <c r="JFE1847" s="401"/>
      <c r="JFF1847" s="401"/>
      <c r="JFG1847" s="401"/>
      <c r="JFH1847" s="401"/>
      <c r="JFI1847" s="401"/>
      <c r="JFJ1847" s="401"/>
      <c r="JFK1847" s="401"/>
      <c r="JFL1847" s="401"/>
      <c r="JFM1847" s="401"/>
      <c r="JFN1847" s="401"/>
      <c r="JFO1847" s="401"/>
      <c r="JFP1847" s="401"/>
      <c r="JFQ1847" s="401"/>
      <c r="JFR1847" s="401"/>
      <c r="JFS1847" s="401"/>
      <c r="JFT1847" s="401"/>
      <c r="JFU1847" s="401"/>
      <c r="JFV1847" s="401"/>
      <c r="JFW1847" s="401"/>
      <c r="JFX1847" s="401"/>
      <c r="JFY1847" s="401"/>
      <c r="JFZ1847" s="401"/>
      <c r="JGA1847" s="401"/>
      <c r="JGB1847" s="401"/>
      <c r="JGC1847" s="401"/>
      <c r="JGD1847" s="401"/>
      <c r="JGE1847" s="401"/>
      <c r="JGF1847" s="401"/>
      <c r="JGG1847" s="401"/>
      <c r="JGH1847" s="401"/>
      <c r="JGI1847" s="401"/>
      <c r="JGJ1847" s="401"/>
      <c r="JGK1847" s="401"/>
      <c r="JGL1847" s="401"/>
      <c r="JGM1847" s="401"/>
      <c r="JGN1847" s="401"/>
      <c r="JGO1847" s="401"/>
      <c r="JGP1847" s="401"/>
      <c r="JGQ1847" s="401"/>
      <c r="JGR1847" s="401"/>
      <c r="JGS1847" s="401"/>
      <c r="JGT1847" s="401"/>
      <c r="JGU1847" s="401"/>
      <c r="JGV1847" s="401"/>
      <c r="JGW1847" s="401"/>
      <c r="JGX1847" s="401"/>
      <c r="JGY1847" s="401"/>
      <c r="JGZ1847" s="401"/>
      <c r="JHA1847" s="401"/>
      <c r="JHB1847" s="401"/>
      <c r="JHC1847" s="401"/>
      <c r="JHD1847" s="401"/>
      <c r="JHE1847" s="401"/>
      <c r="JHF1847" s="401"/>
      <c r="JHG1847" s="401"/>
      <c r="JHH1847" s="401"/>
      <c r="JHI1847" s="401"/>
      <c r="JHJ1847" s="401"/>
      <c r="JHK1847" s="401"/>
      <c r="JHL1847" s="401"/>
      <c r="JHM1847" s="401"/>
      <c r="JHN1847" s="401"/>
      <c r="JHO1847" s="401"/>
      <c r="JHP1847" s="401"/>
      <c r="JHQ1847" s="401"/>
      <c r="JHR1847" s="401"/>
      <c r="JHS1847" s="401"/>
      <c r="JHT1847" s="401"/>
      <c r="JHU1847" s="401"/>
      <c r="JHV1847" s="401"/>
      <c r="JHW1847" s="401"/>
      <c r="JHX1847" s="401"/>
      <c r="JHY1847" s="401"/>
      <c r="JHZ1847" s="401"/>
      <c r="JIA1847" s="401"/>
      <c r="JIB1847" s="401"/>
      <c r="JIC1847" s="401"/>
      <c r="JID1847" s="401"/>
      <c r="JIE1847" s="401"/>
      <c r="JIF1847" s="401"/>
      <c r="JIG1847" s="401"/>
      <c r="JIH1847" s="401"/>
      <c r="JII1847" s="401"/>
      <c r="JIJ1847" s="401"/>
      <c r="JIK1847" s="401"/>
      <c r="JIL1847" s="401"/>
      <c r="JIM1847" s="401"/>
      <c r="JIN1847" s="401"/>
      <c r="JIO1847" s="401"/>
      <c r="JIP1847" s="401"/>
      <c r="JIQ1847" s="401"/>
      <c r="JIR1847" s="401"/>
      <c r="JIS1847" s="401"/>
      <c r="JIT1847" s="401"/>
      <c r="JIU1847" s="401"/>
      <c r="JIV1847" s="401"/>
      <c r="JIW1847" s="401"/>
      <c r="JIX1847" s="401"/>
      <c r="JIY1847" s="401"/>
      <c r="JIZ1847" s="401"/>
      <c r="JJA1847" s="401"/>
      <c r="JJB1847" s="401"/>
      <c r="JJC1847" s="401"/>
      <c r="JJD1847" s="401"/>
      <c r="JJE1847" s="401"/>
      <c r="JJF1847" s="401"/>
      <c r="JJG1847" s="401"/>
      <c r="JJH1847" s="401"/>
      <c r="JJI1847" s="401"/>
      <c r="JJJ1847" s="401"/>
      <c r="JJK1847" s="401"/>
      <c r="JJL1847" s="401"/>
      <c r="JJM1847" s="401"/>
      <c r="JJN1847" s="401"/>
      <c r="JJO1847" s="401"/>
      <c r="JJP1847" s="401"/>
      <c r="JJQ1847" s="401"/>
      <c r="JJR1847" s="401"/>
      <c r="JJS1847" s="401"/>
      <c r="JJT1847" s="401"/>
      <c r="JJU1847" s="401"/>
      <c r="JJV1847" s="401"/>
      <c r="JJW1847" s="401"/>
      <c r="JJX1847" s="401"/>
      <c r="JJY1847" s="401"/>
      <c r="JJZ1847" s="401"/>
      <c r="JKA1847" s="401"/>
      <c r="JKB1847" s="401"/>
      <c r="JKC1847" s="401"/>
      <c r="JKD1847" s="401"/>
      <c r="JKE1847" s="401"/>
      <c r="JKF1847" s="401"/>
      <c r="JKG1847" s="401"/>
      <c r="JKH1847" s="401"/>
      <c r="JKI1847" s="401"/>
      <c r="JKJ1847" s="401"/>
      <c r="JKK1847" s="401"/>
      <c r="JKL1847" s="401"/>
      <c r="JKM1847" s="401"/>
      <c r="JKN1847" s="401"/>
      <c r="JKO1847" s="401"/>
      <c r="JKP1847" s="401"/>
      <c r="JKQ1847" s="401"/>
      <c r="JKR1847" s="401"/>
      <c r="JKS1847" s="401"/>
      <c r="JKT1847" s="401"/>
      <c r="JKU1847" s="401"/>
      <c r="JKV1847" s="401"/>
      <c r="JKW1847" s="401"/>
      <c r="JKX1847" s="401"/>
      <c r="JKY1847" s="401"/>
      <c r="JKZ1847" s="401"/>
      <c r="JLA1847" s="401"/>
      <c r="JLB1847" s="401"/>
      <c r="JLC1847" s="401"/>
      <c r="JLD1847" s="401"/>
      <c r="JLE1847" s="401"/>
      <c r="JLF1847" s="401"/>
      <c r="JLG1847" s="401"/>
      <c r="JLH1847" s="401"/>
      <c r="JLI1847" s="401"/>
      <c r="JLJ1847" s="401"/>
      <c r="JLK1847" s="401"/>
      <c r="JLL1847" s="401"/>
      <c r="JLM1847" s="401"/>
      <c r="JLN1847" s="401"/>
      <c r="JLO1847" s="401"/>
      <c r="JLP1847" s="401"/>
      <c r="JLQ1847" s="401"/>
      <c r="JLR1847" s="401"/>
      <c r="JLS1847" s="401"/>
      <c r="JLT1847" s="401"/>
      <c r="JLU1847" s="401"/>
      <c r="JLV1847" s="401"/>
      <c r="JLW1847" s="401"/>
      <c r="JLX1847" s="401"/>
      <c r="JLY1847" s="401"/>
      <c r="JLZ1847" s="401"/>
      <c r="JMA1847" s="401"/>
      <c r="JMB1847" s="401"/>
      <c r="JMC1847" s="401"/>
      <c r="JMD1847" s="401"/>
      <c r="JME1847" s="401"/>
      <c r="JMF1847" s="401"/>
      <c r="JMG1847" s="401"/>
      <c r="JMH1847" s="401"/>
      <c r="JMI1847" s="401"/>
      <c r="JMJ1847" s="401"/>
      <c r="JMK1847" s="401"/>
      <c r="JML1847" s="401"/>
      <c r="JMM1847" s="401"/>
      <c r="JMN1847" s="401"/>
      <c r="JMO1847" s="401"/>
      <c r="JMP1847" s="401"/>
      <c r="JMQ1847" s="401"/>
      <c r="JMR1847" s="401"/>
      <c r="JMS1847" s="401"/>
      <c r="JMT1847" s="401"/>
      <c r="JMU1847" s="401"/>
      <c r="JMV1847" s="401"/>
      <c r="JMW1847" s="401"/>
      <c r="JMX1847" s="401"/>
      <c r="JMY1847" s="401"/>
      <c r="JMZ1847" s="401"/>
      <c r="JNA1847" s="401"/>
      <c r="JNB1847" s="401"/>
      <c r="JNC1847" s="401"/>
      <c r="JND1847" s="401"/>
      <c r="JNE1847" s="401"/>
      <c r="JNF1847" s="401"/>
      <c r="JNG1847" s="401"/>
      <c r="JNH1847" s="401"/>
      <c r="JNI1847" s="401"/>
      <c r="JNJ1847" s="401"/>
      <c r="JNK1847" s="401"/>
      <c r="JNL1847" s="401"/>
      <c r="JNM1847" s="401"/>
      <c r="JNN1847" s="401"/>
      <c r="JNO1847" s="401"/>
      <c r="JNP1847" s="401"/>
      <c r="JNQ1847" s="401"/>
      <c r="JNR1847" s="401"/>
      <c r="JNS1847" s="401"/>
      <c r="JNT1847" s="401"/>
      <c r="JNU1847" s="401"/>
      <c r="JNV1847" s="401"/>
      <c r="JNW1847" s="401"/>
      <c r="JNX1847" s="401"/>
      <c r="JNY1847" s="401"/>
      <c r="JNZ1847" s="401"/>
      <c r="JOA1847" s="401"/>
      <c r="JOB1847" s="401"/>
      <c r="JOC1847" s="401"/>
      <c r="JOD1847" s="401"/>
      <c r="JOE1847" s="401"/>
      <c r="JOF1847" s="401"/>
      <c r="JOG1847" s="401"/>
      <c r="JOH1847" s="401"/>
      <c r="JOI1847" s="401"/>
      <c r="JOJ1847" s="401"/>
      <c r="JOK1847" s="401"/>
      <c r="JOL1847" s="401"/>
      <c r="JOM1847" s="401"/>
      <c r="JON1847" s="401"/>
      <c r="JOO1847" s="401"/>
      <c r="JOP1847" s="401"/>
      <c r="JOQ1847" s="401"/>
      <c r="JOR1847" s="401"/>
      <c r="JOS1847" s="401"/>
      <c r="JOT1847" s="401"/>
      <c r="JOU1847" s="401"/>
      <c r="JOV1847" s="401"/>
      <c r="JOW1847" s="401"/>
      <c r="JOX1847" s="401"/>
      <c r="JOY1847" s="401"/>
      <c r="JOZ1847" s="401"/>
      <c r="JPA1847" s="401"/>
      <c r="JPB1847" s="401"/>
      <c r="JPC1847" s="401"/>
      <c r="JPD1847" s="401"/>
      <c r="JPE1847" s="401"/>
      <c r="JPF1847" s="401"/>
      <c r="JPG1847" s="401"/>
      <c r="JPH1847" s="401"/>
      <c r="JPI1847" s="401"/>
      <c r="JPJ1847" s="401"/>
      <c r="JPK1847" s="401"/>
      <c r="JPL1847" s="401"/>
      <c r="JPM1847" s="401"/>
      <c r="JPN1847" s="401"/>
      <c r="JPO1847" s="401"/>
      <c r="JPP1847" s="401"/>
      <c r="JPQ1847" s="401"/>
      <c r="JPR1847" s="401"/>
      <c r="JPS1847" s="401"/>
      <c r="JPT1847" s="401"/>
      <c r="JPU1847" s="401"/>
      <c r="JPV1847" s="401"/>
      <c r="JPW1847" s="401"/>
      <c r="JPX1847" s="401"/>
      <c r="JPY1847" s="401"/>
      <c r="JPZ1847" s="401"/>
      <c r="JQA1847" s="401"/>
      <c r="JQB1847" s="401"/>
      <c r="JQC1847" s="401"/>
      <c r="JQD1847" s="401"/>
      <c r="JQE1847" s="401"/>
      <c r="JQF1847" s="401"/>
      <c r="JQG1847" s="401"/>
      <c r="JQH1847" s="401"/>
      <c r="JQI1847" s="401"/>
      <c r="JQJ1847" s="401"/>
      <c r="JQK1847" s="401"/>
      <c r="JQL1847" s="401"/>
      <c r="JQM1847" s="401"/>
      <c r="JQN1847" s="401"/>
      <c r="JQO1847" s="401"/>
      <c r="JQP1847" s="401"/>
      <c r="JQQ1847" s="401"/>
      <c r="JQR1847" s="401"/>
      <c r="JQS1847" s="401"/>
      <c r="JQT1847" s="401"/>
      <c r="JQU1847" s="401"/>
      <c r="JQV1847" s="401"/>
      <c r="JQW1847" s="401"/>
      <c r="JQX1847" s="401"/>
      <c r="JQY1847" s="401"/>
      <c r="JQZ1847" s="401"/>
      <c r="JRA1847" s="401"/>
      <c r="JRB1847" s="401"/>
      <c r="JRC1847" s="401"/>
      <c r="JRD1847" s="401"/>
      <c r="JRE1847" s="401"/>
      <c r="JRF1847" s="401"/>
      <c r="JRG1847" s="401"/>
      <c r="JRH1847" s="401"/>
      <c r="JRI1847" s="401"/>
      <c r="JRJ1847" s="401"/>
      <c r="JRK1847" s="401"/>
      <c r="JRL1847" s="401"/>
      <c r="JRM1847" s="401"/>
      <c r="JRN1847" s="401"/>
      <c r="JRO1847" s="401"/>
      <c r="JRP1847" s="401"/>
      <c r="JRQ1847" s="401"/>
      <c r="JRR1847" s="401"/>
      <c r="JRS1847" s="401"/>
      <c r="JRT1847" s="401"/>
      <c r="JRU1847" s="401"/>
      <c r="JRV1847" s="401"/>
      <c r="JRW1847" s="401"/>
      <c r="JRX1847" s="401"/>
      <c r="JRY1847" s="401"/>
      <c r="JRZ1847" s="401"/>
      <c r="JSA1847" s="401"/>
      <c r="JSB1847" s="401"/>
      <c r="JSC1847" s="401"/>
      <c r="JSD1847" s="401"/>
      <c r="JSE1847" s="401"/>
      <c r="JSF1847" s="401"/>
      <c r="JSG1847" s="401"/>
      <c r="JSH1847" s="401"/>
      <c r="JSI1847" s="401"/>
      <c r="JSJ1847" s="401"/>
      <c r="JSK1847" s="401"/>
      <c r="JSL1847" s="401"/>
      <c r="JSM1847" s="401"/>
      <c r="JSN1847" s="401"/>
      <c r="JSO1847" s="401"/>
      <c r="JSP1847" s="401"/>
      <c r="JSQ1847" s="401"/>
      <c r="JSR1847" s="401"/>
      <c r="JSS1847" s="401"/>
      <c r="JST1847" s="401"/>
      <c r="JSU1847" s="401"/>
      <c r="JSV1847" s="401"/>
      <c r="JSW1847" s="401"/>
      <c r="JSX1847" s="401"/>
      <c r="JSY1847" s="401"/>
      <c r="JSZ1847" s="401"/>
      <c r="JTA1847" s="401"/>
      <c r="JTB1847" s="401"/>
      <c r="JTC1847" s="401"/>
      <c r="JTD1847" s="401"/>
      <c r="JTE1847" s="401"/>
      <c r="JTF1847" s="401"/>
      <c r="JTG1847" s="401"/>
      <c r="JTH1847" s="401"/>
      <c r="JTI1847" s="401"/>
      <c r="JTJ1847" s="401"/>
      <c r="JTK1847" s="401"/>
      <c r="JTL1847" s="401"/>
      <c r="JTM1847" s="401"/>
      <c r="JTN1847" s="401"/>
      <c r="JTO1847" s="401"/>
      <c r="JTP1847" s="401"/>
      <c r="JTQ1847" s="401"/>
      <c r="JTR1847" s="401"/>
      <c r="JTS1847" s="401"/>
      <c r="JTT1847" s="401"/>
      <c r="JTU1847" s="401"/>
      <c r="JTV1847" s="401"/>
      <c r="JTW1847" s="401"/>
      <c r="JTX1847" s="401"/>
      <c r="JTY1847" s="401"/>
      <c r="JTZ1847" s="401"/>
      <c r="JUA1847" s="401"/>
      <c r="JUB1847" s="401"/>
      <c r="JUC1847" s="401"/>
      <c r="JUD1847" s="401"/>
      <c r="JUE1847" s="401"/>
      <c r="JUF1847" s="401"/>
      <c r="JUG1847" s="401"/>
      <c r="JUH1847" s="401"/>
      <c r="JUI1847" s="401"/>
      <c r="JUJ1847" s="401"/>
      <c r="JUK1847" s="401"/>
      <c r="JUL1847" s="401"/>
      <c r="JUM1847" s="401"/>
      <c r="JUN1847" s="401"/>
      <c r="JUO1847" s="401"/>
      <c r="JUP1847" s="401"/>
      <c r="JUQ1847" s="401"/>
      <c r="JUR1847" s="401"/>
      <c r="JUS1847" s="401"/>
      <c r="JUT1847" s="401"/>
      <c r="JUU1847" s="401"/>
      <c r="JUV1847" s="401"/>
      <c r="JUW1847" s="401"/>
      <c r="JUX1847" s="401"/>
      <c r="JUY1847" s="401"/>
      <c r="JUZ1847" s="401"/>
      <c r="JVA1847" s="401"/>
      <c r="JVB1847" s="401"/>
      <c r="JVC1847" s="401"/>
      <c r="JVD1847" s="401"/>
      <c r="JVE1847" s="401"/>
      <c r="JVF1847" s="401"/>
      <c r="JVG1847" s="401"/>
      <c r="JVH1847" s="401"/>
      <c r="JVI1847" s="401"/>
      <c r="JVJ1847" s="401"/>
      <c r="JVK1847" s="401"/>
      <c r="JVL1847" s="401"/>
      <c r="JVM1847" s="401"/>
      <c r="JVN1847" s="401"/>
      <c r="JVO1847" s="401"/>
      <c r="JVP1847" s="401"/>
      <c r="JVQ1847" s="401"/>
      <c r="JVR1847" s="401"/>
      <c r="JVS1847" s="401"/>
      <c r="JVT1847" s="401"/>
      <c r="JVU1847" s="401"/>
      <c r="JVV1847" s="401"/>
      <c r="JVW1847" s="401"/>
      <c r="JVX1847" s="401"/>
      <c r="JVY1847" s="401"/>
      <c r="JVZ1847" s="401"/>
      <c r="JWA1847" s="401"/>
      <c r="JWB1847" s="401"/>
      <c r="JWC1847" s="401"/>
      <c r="JWD1847" s="401"/>
      <c r="JWE1847" s="401"/>
      <c r="JWF1847" s="401"/>
      <c r="JWG1847" s="401"/>
      <c r="JWH1847" s="401"/>
      <c r="JWI1847" s="401"/>
      <c r="JWJ1847" s="401"/>
      <c r="JWK1847" s="401"/>
      <c r="JWL1847" s="401"/>
      <c r="JWM1847" s="401"/>
      <c r="JWN1847" s="401"/>
      <c r="JWO1847" s="401"/>
      <c r="JWP1847" s="401"/>
      <c r="JWQ1847" s="401"/>
      <c r="JWR1847" s="401"/>
      <c r="JWS1847" s="401"/>
      <c r="JWT1847" s="401"/>
      <c r="JWU1847" s="401"/>
      <c r="JWV1847" s="401"/>
      <c r="JWW1847" s="401"/>
      <c r="JWX1847" s="401"/>
      <c r="JWY1847" s="401"/>
      <c r="JWZ1847" s="401"/>
      <c r="JXA1847" s="401"/>
      <c r="JXB1847" s="401"/>
      <c r="JXC1847" s="401"/>
      <c r="JXD1847" s="401"/>
      <c r="JXE1847" s="401"/>
      <c r="JXF1847" s="401"/>
      <c r="JXG1847" s="401"/>
      <c r="JXH1847" s="401"/>
      <c r="JXI1847" s="401"/>
      <c r="JXJ1847" s="401"/>
      <c r="JXK1847" s="401"/>
      <c r="JXL1847" s="401"/>
      <c r="JXM1847" s="401"/>
      <c r="JXN1847" s="401"/>
      <c r="JXO1847" s="401"/>
      <c r="JXP1847" s="401"/>
      <c r="JXQ1847" s="401"/>
      <c r="JXR1847" s="401"/>
      <c r="JXS1847" s="401"/>
      <c r="JXT1847" s="401"/>
      <c r="JXU1847" s="401"/>
      <c r="JXV1847" s="401"/>
      <c r="JXW1847" s="401"/>
      <c r="JXX1847" s="401"/>
      <c r="JXY1847" s="401"/>
      <c r="JXZ1847" s="401"/>
      <c r="JYA1847" s="401"/>
      <c r="JYB1847" s="401"/>
      <c r="JYC1847" s="401"/>
      <c r="JYD1847" s="401"/>
      <c r="JYE1847" s="401"/>
      <c r="JYF1847" s="401"/>
      <c r="JYG1847" s="401"/>
      <c r="JYH1847" s="401"/>
      <c r="JYI1847" s="401"/>
      <c r="JYJ1847" s="401"/>
      <c r="JYK1847" s="401"/>
      <c r="JYL1847" s="401"/>
      <c r="JYM1847" s="401"/>
      <c r="JYN1847" s="401"/>
      <c r="JYO1847" s="401"/>
      <c r="JYP1847" s="401"/>
      <c r="JYQ1847" s="401"/>
      <c r="JYR1847" s="401"/>
      <c r="JYS1847" s="401"/>
      <c r="JYT1847" s="401"/>
      <c r="JYU1847" s="401"/>
      <c r="JYV1847" s="401"/>
      <c r="JYW1847" s="401"/>
      <c r="JYX1847" s="401"/>
      <c r="JYY1847" s="401"/>
      <c r="JYZ1847" s="401"/>
      <c r="JZA1847" s="401"/>
      <c r="JZB1847" s="401"/>
      <c r="JZC1847" s="401"/>
      <c r="JZD1847" s="401"/>
      <c r="JZE1847" s="401"/>
      <c r="JZF1847" s="401"/>
      <c r="JZG1847" s="401"/>
      <c r="JZH1847" s="401"/>
      <c r="JZI1847" s="401"/>
      <c r="JZJ1847" s="401"/>
      <c r="JZK1847" s="401"/>
      <c r="JZL1847" s="401"/>
      <c r="JZM1847" s="401"/>
      <c r="JZN1847" s="401"/>
      <c r="JZO1847" s="401"/>
      <c r="JZP1847" s="401"/>
      <c r="JZQ1847" s="401"/>
      <c r="JZR1847" s="401"/>
      <c r="JZS1847" s="401"/>
      <c r="JZT1847" s="401"/>
      <c r="JZU1847" s="401"/>
      <c r="JZV1847" s="401"/>
      <c r="JZW1847" s="401"/>
      <c r="JZX1847" s="401"/>
      <c r="JZY1847" s="401"/>
      <c r="JZZ1847" s="401"/>
      <c r="KAA1847" s="401"/>
      <c r="KAB1847" s="401"/>
      <c r="KAC1847" s="401"/>
      <c r="KAD1847" s="401"/>
      <c r="KAE1847" s="401"/>
      <c r="KAF1847" s="401"/>
      <c r="KAG1847" s="401"/>
      <c r="KAH1847" s="401"/>
      <c r="KAI1847" s="401"/>
      <c r="KAJ1847" s="401"/>
      <c r="KAK1847" s="401"/>
      <c r="KAL1847" s="401"/>
      <c r="KAM1847" s="401"/>
      <c r="KAN1847" s="401"/>
      <c r="KAO1847" s="401"/>
      <c r="KAP1847" s="401"/>
      <c r="KAQ1847" s="401"/>
      <c r="KAR1847" s="401"/>
      <c r="KAS1847" s="401"/>
      <c r="KAT1847" s="401"/>
      <c r="KAU1847" s="401"/>
      <c r="KAV1847" s="401"/>
      <c r="KAW1847" s="401"/>
      <c r="KAX1847" s="401"/>
      <c r="KAY1847" s="401"/>
      <c r="KAZ1847" s="401"/>
      <c r="KBA1847" s="401"/>
      <c r="KBB1847" s="401"/>
      <c r="KBC1847" s="401"/>
      <c r="KBD1847" s="401"/>
      <c r="KBE1847" s="401"/>
      <c r="KBF1847" s="401"/>
      <c r="KBG1847" s="401"/>
      <c r="KBH1847" s="401"/>
      <c r="KBI1847" s="401"/>
      <c r="KBJ1847" s="401"/>
      <c r="KBK1847" s="401"/>
      <c r="KBL1847" s="401"/>
      <c r="KBM1847" s="401"/>
      <c r="KBN1847" s="401"/>
      <c r="KBO1847" s="401"/>
      <c r="KBP1847" s="401"/>
      <c r="KBQ1847" s="401"/>
      <c r="KBR1847" s="401"/>
      <c r="KBS1847" s="401"/>
      <c r="KBT1847" s="401"/>
      <c r="KBU1847" s="401"/>
      <c r="KBV1847" s="401"/>
      <c r="KBW1847" s="401"/>
      <c r="KBX1847" s="401"/>
      <c r="KBY1847" s="401"/>
      <c r="KBZ1847" s="401"/>
      <c r="KCA1847" s="401"/>
      <c r="KCB1847" s="401"/>
      <c r="KCC1847" s="401"/>
      <c r="KCD1847" s="401"/>
      <c r="KCE1847" s="401"/>
      <c r="KCF1847" s="401"/>
      <c r="KCG1847" s="401"/>
      <c r="KCH1847" s="401"/>
      <c r="KCI1847" s="401"/>
      <c r="KCJ1847" s="401"/>
      <c r="KCK1847" s="401"/>
      <c r="KCL1847" s="401"/>
      <c r="KCM1847" s="401"/>
      <c r="KCN1847" s="401"/>
      <c r="KCO1847" s="401"/>
      <c r="KCP1847" s="401"/>
      <c r="KCQ1847" s="401"/>
      <c r="KCR1847" s="401"/>
      <c r="KCS1847" s="401"/>
      <c r="KCT1847" s="401"/>
      <c r="KCU1847" s="401"/>
      <c r="KCV1847" s="401"/>
      <c r="KCW1847" s="401"/>
      <c r="KCX1847" s="401"/>
      <c r="KCY1847" s="401"/>
      <c r="KCZ1847" s="401"/>
      <c r="KDA1847" s="401"/>
      <c r="KDB1847" s="401"/>
      <c r="KDC1847" s="401"/>
      <c r="KDD1847" s="401"/>
      <c r="KDE1847" s="401"/>
      <c r="KDF1847" s="401"/>
      <c r="KDG1847" s="401"/>
      <c r="KDH1847" s="401"/>
      <c r="KDI1847" s="401"/>
      <c r="KDJ1847" s="401"/>
      <c r="KDK1847" s="401"/>
      <c r="KDL1847" s="401"/>
      <c r="KDM1847" s="401"/>
      <c r="KDN1847" s="401"/>
      <c r="KDO1847" s="401"/>
      <c r="KDP1847" s="401"/>
      <c r="KDQ1847" s="401"/>
      <c r="KDR1847" s="401"/>
      <c r="KDS1847" s="401"/>
      <c r="KDT1847" s="401"/>
      <c r="KDU1847" s="401"/>
      <c r="KDV1847" s="401"/>
      <c r="KDW1847" s="401"/>
      <c r="KDX1847" s="401"/>
      <c r="KDY1847" s="401"/>
      <c r="KDZ1847" s="401"/>
      <c r="KEA1847" s="401"/>
      <c r="KEB1847" s="401"/>
      <c r="KEC1847" s="401"/>
      <c r="KED1847" s="401"/>
      <c r="KEE1847" s="401"/>
      <c r="KEF1847" s="401"/>
      <c r="KEG1847" s="401"/>
      <c r="KEH1847" s="401"/>
      <c r="KEI1847" s="401"/>
      <c r="KEJ1847" s="401"/>
      <c r="KEK1847" s="401"/>
      <c r="KEL1847" s="401"/>
      <c r="KEM1847" s="401"/>
      <c r="KEN1847" s="401"/>
      <c r="KEO1847" s="401"/>
      <c r="KEP1847" s="401"/>
      <c r="KEQ1847" s="401"/>
      <c r="KER1847" s="401"/>
      <c r="KES1847" s="401"/>
      <c r="KET1847" s="401"/>
      <c r="KEU1847" s="401"/>
      <c r="KEV1847" s="401"/>
      <c r="KEW1847" s="401"/>
      <c r="KEX1847" s="401"/>
      <c r="KEY1847" s="401"/>
      <c r="KEZ1847" s="401"/>
      <c r="KFA1847" s="401"/>
      <c r="KFB1847" s="401"/>
      <c r="KFC1847" s="401"/>
      <c r="KFD1847" s="401"/>
      <c r="KFE1847" s="401"/>
      <c r="KFF1847" s="401"/>
      <c r="KFG1847" s="401"/>
      <c r="KFH1847" s="401"/>
      <c r="KFI1847" s="401"/>
      <c r="KFJ1847" s="401"/>
      <c r="KFK1847" s="401"/>
      <c r="KFL1847" s="401"/>
      <c r="KFM1847" s="401"/>
      <c r="KFN1847" s="401"/>
      <c r="KFO1847" s="401"/>
      <c r="KFP1847" s="401"/>
      <c r="KFQ1847" s="401"/>
      <c r="KFR1847" s="401"/>
      <c r="KFS1847" s="401"/>
      <c r="KFT1847" s="401"/>
      <c r="KFU1847" s="401"/>
      <c r="KFV1847" s="401"/>
      <c r="KFW1847" s="401"/>
      <c r="KFX1847" s="401"/>
      <c r="KFY1847" s="401"/>
      <c r="KFZ1847" s="401"/>
      <c r="KGA1847" s="401"/>
      <c r="KGB1847" s="401"/>
      <c r="KGC1847" s="401"/>
      <c r="KGD1847" s="401"/>
      <c r="KGE1847" s="401"/>
      <c r="KGF1847" s="401"/>
      <c r="KGG1847" s="401"/>
      <c r="KGH1847" s="401"/>
      <c r="KGI1847" s="401"/>
      <c r="KGJ1847" s="401"/>
      <c r="KGK1847" s="401"/>
      <c r="KGL1847" s="401"/>
      <c r="KGM1847" s="401"/>
      <c r="KGN1847" s="401"/>
      <c r="KGO1847" s="401"/>
      <c r="KGP1847" s="401"/>
      <c r="KGQ1847" s="401"/>
      <c r="KGR1847" s="401"/>
      <c r="KGS1847" s="401"/>
      <c r="KGT1847" s="401"/>
      <c r="KGU1847" s="401"/>
      <c r="KGV1847" s="401"/>
      <c r="KGW1847" s="401"/>
      <c r="KGX1847" s="401"/>
      <c r="KGY1847" s="401"/>
      <c r="KGZ1847" s="401"/>
      <c r="KHA1847" s="401"/>
      <c r="KHB1847" s="401"/>
      <c r="KHC1847" s="401"/>
      <c r="KHD1847" s="401"/>
      <c r="KHE1847" s="401"/>
      <c r="KHF1847" s="401"/>
      <c r="KHG1847" s="401"/>
      <c r="KHH1847" s="401"/>
      <c r="KHI1847" s="401"/>
      <c r="KHJ1847" s="401"/>
      <c r="KHK1847" s="401"/>
      <c r="KHL1847" s="401"/>
      <c r="KHM1847" s="401"/>
      <c r="KHN1847" s="401"/>
      <c r="KHO1847" s="401"/>
      <c r="KHP1847" s="401"/>
      <c r="KHQ1847" s="401"/>
      <c r="KHR1847" s="401"/>
      <c r="KHS1847" s="401"/>
      <c r="KHT1847" s="401"/>
      <c r="KHU1847" s="401"/>
      <c r="KHV1847" s="401"/>
      <c r="KHW1847" s="401"/>
      <c r="KHX1847" s="401"/>
      <c r="KHY1847" s="401"/>
      <c r="KHZ1847" s="401"/>
      <c r="KIA1847" s="401"/>
      <c r="KIB1847" s="401"/>
      <c r="KIC1847" s="401"/>
      <c r="KID1847" s="401"/>
      <c r="KIE1847" s="401"/>
      <c r="KIF1847" s="401"/>
      <c r="KIG1847" s="401"/>
      <c r="KIH1847" s="401"/>
      <c r="KII1847" s="401"/>
      <c r="KIJ1847" s="401"/>
      <c r="KIK1847" s="401"/>
      <c r="KIL1847" s="401"/>
      <c r="KIM1847" s="401"/>
      <c r="KIN1847" s="401"/>
      <c r="KIO1847" s="401"/>
      <c r="KIP1847" s="401"/>
      <c r="KIQ1847" s="401"/>
      <c r="KIR1847" s="401"/>
      <c r="KIS1847" s="401"/>
      <c r="KIT1847" s="401"/>
      <c r="KIU1847" s="401"/>
      <c r="KIV1847" s="401"/>
      <c r="KIW1847" s="401"/>
      <c r="KIX1847" s="401"/>
      <c r="KIY1847" s="401"/>
      <c r="KIZ1847" s="401"/>
      <c r="KJA1847" s="401"/>
      <c r="KJB1847" s="401"/>
      <c r="KJC1847" s="401"/>
      <c r="KJD1847" s="401"/>
      <c r="KJE1847" s="401"/>
      <c r="KJF1847" s="401"/>
      <c r="KJG1847" s="401"/>
      <c r="KJH1847" s="401"/>
      <c r="KJI1847" s="401"/>
      <c r="KJJ1847" s="401"/>
      <c r="KJK1847" s="401"/>
      <c r="KJL1847" s="401"/>
      <c r="KJM1847" s="401"/>
      <c r="KJN1847" s="401"/>
      <c r="KJO1847" s="401"/>
      <c r="KJP1847" s="401"/>
      <c r="KJQ1847" s="401"/>
      <c r="KJR1847" s="401"/>
      <c r="KJS1847" s="401"/>
      <c r="KJT1847" s="401"/>
      <c r="KJU1847" s="401"/>
      <c r="KJV1847" s="401"/>
      <c r="KJW1847" s="401"/>
      <c r="KJX1847" s="401"/>
      <c r="KJY1847" s="401"/>
      <c r="KJZ1847" s="401"/>
      <c r="KKA1847" s="401"/>
      <c r="KKB1847" s="401"/>
      <c r="KKC1847" s="401"/>
      <c r="KKD1847" s="401"/>
      <c r="KKE1847" s="401"/>
      <c r="KKF1847" s="401"/>
      <c r="KKG1847" s="401"/>
      <c r="KKH1847" s="401"/>
      <c r="KKI1847" s="401"/>
      <c r="KKJ1847" s="401"/>
      <c r="KKK1847" s="401"/>
      <c r="KKL1847" s="401"/>
      <c r="KKM1847" s="401"/>
      <c r="KKN1847" s="401"/>
      <c r="KKO1847" s="401"/>
      <c r="KKP1847" s="401"/>
      <c r="KKQ1847" s="401"/>
      <c r="KKR1847" s="401"/>
      <c r="KKS1847" s="401"/>
      <c r="KKT1847" s="401"/>
      <c r="KKU1847" s="401"/>
      <c r="KKV1847" s="401"/>
      <c r="KKW1847" s="401"/>
      <c r="KKX1847" s="401"/>
      <c r="KKY1847" s="401"/>
      <c r="KKZ1847" s="401"/>
      <c r="KLA1847" s="401"/>
      <c r="KLB1847" s="401"/>
      <c r="KLC1847" s="401"/>
      <c r="KLD1847" s="401"/>
      <c r="KLE1847" s="401"/>
      <c r="KLF1847" s="401"/>
      <c r="KLG1847" s="401"/>
      <c r="KLH1847" s="401"/>
      <c r="KLI1847" s="401"/>
      <c r="KLJ1847" s="401"/>
      <c r="KLK1847" s="401"/>
      <c r="KLL1847" s="401"/>
      <c r="KLM1847" s="401"/>
      <c r="KLN1847" s="401"/>
      <c r="KLO1847" s="401"/>
      <c r="KLP1847" s="401"/>
      <c r="KLQ1847" s="401"/>
      <c r="KLR1847" s="401"/>
      <c r="KLS1847" s="401"/>
      <c r="KLT1847" s="401"/>
      <c r="KLU1847" s="401"/>
      <c r="KLV1847" s="401"/>
      <c r="KLW1847" s="401"/>
      <c r="KLX1847" s="401"/>
      <c r="KLY1847" s="401"/>
      <c r="KLZ1847" s="401"/>
      <c r="KMA1847" s="401"/>
      <c r="KMB1847" s="401"/>
      <c r="KMC1847" s="401"/>
      <c r="KMD1847" s="401"/>
      <c r="KME1847" s="401"/>
      <c r="KMF1847" s="401"/>
      <c r="KMG1847" s="401"/>
      <c r="KMH1847" s="401"/>
      <c r="KMI1847" s="401"/>
      <c r="KMJ1847" s="401"/>
      <c r="KMK1847" s="401"/>
      <c r="KML1847" s="401"/>
      <c r="KMM1847" s="401"/>
      <c r="KMN1847" s="401"/>
      <c r="KMO1847" s="401"/>
      <c r="KMP1847" s="401"/>
      <c r="KMQ1847" s="401"/>
      <c r="KMR1847" s="401"/>
      <c r="KMS1847" s="401"/>
      <c r="KMT1847" s="401"/>
      <c r="KMU1847" s="401"/>
      <c r="KMV1847" s="401"/>
      <c r="KMW1847" s="401"/>
      <c r="KMX1847" s="401"/>
      <c r="KMY1847" s="401"/>
      <c r="KMZ1847" s="401"/>
      <c r="KNA1847" s="401"/>
      <c r="KNB1847" s="401"/>
      <c r="KNC1847" s="401"/>
      <c r="KND1847" s="401"/>
      <c r="KNE1847" s="401"/>
      <c r="KNF1847" s="401"/>
      <c r="KNG1847" s="401"/>
      <c r="KNH1847" s="401"/>
      <c r="KNI1847" s="401"/>
      <c r="KNJ1847" s="401"/>
      <c r="KNK1847" s="401"/>
      <c r="KNL1847" s="401"/>
      <c r="KNM1847" s="401"/>
      <c r="KNN1847" s="401"/>
      <c r="KNO1847" s="401"/>
      <c r="KNP1847" s="401"/>
      <c r="KNQ1847" s="401"/>
      <c r="KNR1847" s="401"/>
      <c r="KNS1847" s="401"/>
      <c r="KNT1847" s="401"/>
      <c r="KNU1847" s="401"/>
      <c r="KNV1847" s="401"/>
      <c r="KNW1847" s="401"/>
      <c r="KNX1847" s="401"/>
      <c r="KNY1847" s="401"/>
      <c r="KNZ1847" s="401"/>
      <c r="KOA1847" s="401"/>
      <c r="KOB1847" s="401"/>
      <c r="KOC1847" s="401"/>
      <c r="KOD1847" s="401"/>
      <c r="KOE1847" s="401"/>
      <c r="KOF1847" s="401"/>
      <c r="KOG1847" s="401"/>
      <c r="KOH1847" s="401"/>
      <c r="KOI1847" s="401"/>
      <c r="KOJ1847" s="401"/>
      <c r="KOK1847" s="401"/>
      <c r="KOL1847" s="401"/>
      <c r="KOM1847" s="401"/>
      <c r="KON1847" s="401"/>
      <c r="KOO1847" s="401"/>
      <c r="KOP1847" s="401"/>
      <c r="KOQ1847" s="401"/>
      <c r="KOR1847" s="401"/>
      <c r="KOS1847" s="401"/>
      <c r="KOT1847" s="401"/>
      <c r="KOU1847" s="401"/>
      <c r="KOV1847" s="401"/>
      <c r="KOW1847" s="401"/>
      <c r="KOX1847" s="401"/>
      <c r="KOY1847" s="401"/>
      <c r="KOZ1847" s="401"/>
      <c r="KPA1847" s="401"/>
      <c r="KPB1847" s="401"/>
      <c r="KPC1847" s="401"/>
      <c r="KPD1847" s="401"/>
      <c r="KPE1847" s="401"/>
      <c r="KPF1847" s="401"/>
      <c r="KPG1847" s="401"/>
      <c r="KPH1847" s="401"/>
      <c r="KPI1847" s="401"/>
      <c r="KPJ1847" s="401"/>
      <c r="KPK1847" s="401"/>
      <c r="KPL1847" s="401"/>
      <c r="KPM1847" s="401"/>
      <c r="KPN1847" s="401"/>
      <c r="KPO1847" s="401"/>
      <c r="KPP1847" s="401"/>
      <c r="KPQ1847" s="401"/>
      <c r="KPR1847" s="401"/>
      <c r="KPS1847" s="401"/>
      <c r="KPT1847" s="401"/>
      <c r="KPU1847" s="401"/>
      <c r="KPV1847" s="401"/>
      <c r="KPW1847" s="401"/>
      <c r="KPX1847" s="401"/>
      <c r="KPY1847" s="401"/>
      <c r="KPZ1847" s="401"/>
      <c r="KQA1847" s="401"/>
      <c r="KQB1847" s="401"/>
      <c r="KQC1847" s="401"/>
      <c r="KQD1847" s="401"/>
      <c r="KQE1847" s="401"/>
      <c r="KQF1847" s="401"/>
      <c r="KQG1847" s="401"/>
      <c r="KQH1847" s="401"/>
      <c r="KQI1847" s="401"/>
      <c r="KQJ1847" s="401"/>
      <c r="KQK1847" s="401"/>
      <c r="KQL1847" s="401"/>
      <c r="KQM1847" s="401"/>
      <c r="KQN1847" s="401"/>
      <c r="KQO1847" s="401"/>
      <c r="KQP1847" s="401"/>
      <c r="KQQ1847" s="401"/>
      <c r="KQR1847" s="401"/>
      <c r="KQS1847" s="401"/>
      <c r="KQT1847" s="401"/>
      <c r="KQU1847" s="401"/>
      <c r="KQV1847" s="401"/>
      <c r="KQW1847" s="401"/>
      <c r="KQX1847" s="401"/>
      <c r="KQY1847" s="401"/>
      <c r="KQZ1847" s="401"/>
      <c r="KRA1847" s="401"/>
      <c r="KRB1847" s="401"/>
      <c r="KRC1847" s="401"/>
      <c r="KRD1847" s="401"/>
      <c r="KRE1847" s="401"/>
      <c r="KRF1847" s="401"/>
      <c r="KRG1847" s="401"/>
      <c r="KRH1847" s="401"/>
      <c r="KRI1847" s="401"/>
      <c r="KRJ1847" s="401"/>
      <c r="KRK1847" s="401"/>
      <c r="KRL1847" s="401"/>
      <c r="KRM1847" s="401"/>
      <c r="KRN1847" s="401"/>
      <c r="KRO1847" s="401"/>
      <c r="KRP1847" s="401"/>
      <c r="KRQ1847" s="401"/>
      <c r="KRR1847" s="401"/>
      <c r="KRS1847" s="401"/>
      <c r="KRT1847" s="401"/>
      <c r="KRU1847" s="401"/>
      <c r="KRV1847" s="401"/>
      <c r="KRW1847" s="401"/>
      <c r="KRX1847" s="401"/>
      <c r="KRY1847" s="401"/>
      <c r="KRZ1847" s="401"/>
      <c r="KSA1847" s="401"/>
      <c r="KSB1847" s="401"/>
      <c r="KSC1847" s="401"/>
      <c r="KSD1847" s="401"/>
      <c r="KSE1847" s="401"/>
      <c r="KSF1847" s="401"/>
      <c r="KSG1847" s="401"/>
      <c r="KSH1847" s="401"/>
      <c r="KSI1847" s="401"/>
      <c r="KSJ1847" s="401"/>
      <c r="KSK1847" s="401"/>
      <c r="KSL1847" s="401"/>
      <c r="KSM1847" s="401"/>
      <c r="KSN1847" s="401"/>
      <c r="KSO1847" s="401"/>
      <c r="KSP1847" s="401"/>
      <c r="KSQ1847" s="401"/>
      <c r="KSR1847" s="401"/>
      <c r="KSS1847" s="401"/>
      <c r="KST1847" s="401"/>
      <c r="KSU1847" s="401"/>
      <c r="KSV1847" s="401"/>
      <c r="KSW1847" s="401"/>
      <c r="KSX1847" s="401"/>
      <c r="KSY1847" s="401"/>
      <c r="KSZ1847" s="401"/>
      <c r="KTA1847" s="401"/>
      <c r="KTB1847" s="401"/>
      <c r="KTC1847" s="401"/>
      <c r="KTD1847" s="401"/>
      <c r="KTE1847" s="401"/>
      <c r="KTF1847" s="401"/>
      <c r="KTG1847" s="401"/>
      <c r="KTH1847" s="401"/>
      <c r="KTI1847" s="401"/>
      <c r="KTJ1847" s="401"/>
      <c r="KTK1847" s="401"/>
      <c r="KTL1847" s="401"/>
      <c r="KTM1847" s="401"/>
      <c r="KTN1847" s="401"/>
      <c r="KTO1847" s="401"/>
      <c r="KTP1847" s="401"/>
      <c r="KTQ1847" s="401"/>
      <c r="KTR1847" s="401"/>
      <c r="KTS1847" s="401"/>
      <c r="KTT1847" s="401"/>
      <c r="KTU1847" s="401"/>
      <c r="KTV1847" s="401"/>
      <c r="KTW1847" s="401"/>
      <c r="KTX1847" s="401"/>
      <c r="KTY1847" s="401"/>
      <c r="KTZ1847" s="401"/>
      <c r="KUA1847" s="401"/>
      <c r="KUB1847" s="401"/>
      <c r="KUC1847" s="401"/>
      <c r="KUD1847" s="401"/>
      <c r="KUE1847" s="401"/>
      <c r="KUF1847" s="401"/>
      <c r="KUG1847" s="401"/>
      <c r="KUH1847" s="401"/>
      <c r="KUI1847" s="401"/>
      <c r="KUJ1847" s="401"/>
      <c r="KUK1847" s="401"/>
      <c r="KUL1847" s="401"/>
      <c r="KUM1847" s="401"/>
      <c r="KUN1847" s="401"/>
      <c r="KUO1847" s="401"/>
      <c r="KUP1847" s="401"/>
      <c r="KUQ1847" s="401"/>
      <c r="KUR1847" s="401"/>
      <c r="KUS1847" s="401"/>
      <c r="KUT1847" s="401"/>
      <c r="KUU1847" s="401"/>
      <c r="KUV1847" s="401"/>
      <c r="KUW1847" s="401"/>
      <c r="KUX1847" s="401"/>
      <c r="KUY1847" s="401"/>
      <c r="KUZ1847" s="401"/>
      <c r="KVA1847" s="401"/>
      <c r="KVB1847" s="401"/>
      <c r="KVC1847" s="401"/>
      <c r="KVD1847" s="401"/>
      <c r="KVE1847" s="401"/>
      <c r="KVF1847" s="401"/>
      <c r="KVG1847" s="401"/>
      <c r="KVH1847" s="401"/>
      <c r="KVI1847" s="401"/>
      <c r="KVJ1847" s="401"/>
      <c r="KVK1847" s="401"/>
      <c r="KVL1847" s="401"/>
      <c r="KVM1847" s="401"/>
      <c r="KVN1847" s="401"/>
      <c r="KVO1847" s="401"/>
      <c r="KVP1847" s="401"/>
      <c r="KVQ1847" s="401"/>
      <c r="KVR1847" s="401"/>
      <c r="KVS1847" s="401"/>
      <c r="KVT1847" s="401"/>
      <c r="KVU1847" s="401"/>
      <c r="KVV1847" s="401"/>
      <c r="KVW1847" s="401"/>
      <c r="KVX1847" s="401"/>
      <c r="KVY1847" s="401"/>
      <c r="KVZ1847" s="401"/>
      <c r="KWA1847" s="401"/>
      <c r="KWB1847" s="401"/>
      <c r="KWC1847" s="401"/>
      <c r="KWD1847" s="401"/>
      <c r="KWE1847" s="401"/>
      <c r="KWF1847" s="401"/>
      <c r="KWG1847" s="401"/>
      <c r="KWH1847" s="401"/>
      <c r="KWI1847" s="401"/>
      <c r="KWJ1847" s="401"/>
      <c r="KWK1847" s="401"/>
      <c r="KWL1847" s="401"/>
      <c r="KWM1847" s="401"/>
      <c r="KWN1847" s="401"/>
      <c r="KWO1847" s="401"/>
      <c r="KWP1847" s="401"/>
      <c r="KWQ1847" s="401"/>
      <c r="KWR1847" s="401"/>
      <c r="KWS1847" s="401"/>
      <c r="KWT1847" s="401"/>
      <c r="KWU1847" s="401"/>
      <c r="KWV1847" s="401"/>
      <c r="KWW1847" s="401"/>
      <c r="KWX1847" s="401"/>
      <c r="KWY1847" s="401"/>
      <c r="KWZ1847" s="401"/>
      <c r="KXA1847" s="401"/>
      <c r="KXB1847" s="401"/>
      <c r="KXC1847" s="401"/>
      <c r="KXD1847" s="401"/>
      <c r="KXE1847" s="401"/>
      <c r="KXF1847" s="401"/>
      <c r="KXG1847" s="401"/>
      <c r="KXH1847" s="401"/>
      <c r="KXI1847" s="401"/>
      <c r="KXJ1847" s="401"/>
      <c r="KXK1847" s="401"/>
      <c r="KXL1847" s="401"/>
      <c r="KXM1847" s="401"/>
      <c r="KXN1847" s="401"/>
      <c r="KXO1847" s="401"/>
      <c r="KXP1847" s="401"/>
      <c r="KXQ1847" s="401"/>
      <c r="KXR1847" s="401"/>
      <c r="KXS1847" s="401"/>
      <c r="KXT1847" s="401"/>
      <c r="KXU1847" s="401"/>
      <c r="KXV1847" s="401"/>
      <c r="KXW1847" s="401"/>
      <c r="KXX1847" s="401"/>
      <c r="KXY1847" s="401"/>
      <c r="KXZ1847" s="401"/>
      <c r="KYA1847" s="401"/>
      <c r="KYB1847" s="401"/>
      <c r="KYC1847" s="401"/>
      <c r="KYD1847" s="401"/>
      <c r="KYE1847" s="401"/>
      <c r="KYF1847" s="401"/>
      <c r="KYG1847" s="401"/>
      <c r="KYH1847" s="401"/>
      <c r="KYI1847" s="401"/>
      <c r="KYJ1847" s="401"/>
      <c r="KYK1847" s="401"/>
      <c r="KYL1847" s="401"/>
      <c r="KYM1847" s="401"/>
      <c r="KYN1847" s="401"/>
      <c r="KYO1847" s="401"/>
      <c r="KYP1847" s="401"/>
      <c r="KYQ1847" s="401"/>
      <c r="KYR1847" s="401"/>
      <c r="KYS1847" s="401"/>
      <c r="KYT1847" s="401"/>
      <c r="KYU1847" s="401"/>
      <c r="KYV1847" s="401"/>
      <c r="KYW1847" s="401"/>
      <c r="KYX1847" s="401"/>
      <c r="KYY1847" s="401"/>
      <c r="KYZ1847" s="401"/>
      <c r="KZA1847" s="401"/>
      <c r="KZB1847" s="401"/>
      <c r="KZC1847" s="401"/>
      <c r="KZD1847" s="401"/>
      <c r="KZE1847" s="401"/>
      <c r="KZF1847" s="401"/>
      <c r="KZG1847" s="401"/>
      <c r="KZH1847" s="401"/>
      <c r="KZI1847" s="401"/>
      <c r="KZJ1847" s="401"/>
      <c r="KZK1847" s="401"/>
      <c r="KZL1847" s="401"/>
      <c r="KZM1847" s="401"/>
      <c r="KZN1847" s="401"/>
      <c r="KZO1847" s="401"/>
      <c r="KZP1847" s="401"/>
      <c r="KZQ1847" s="401"/>
      <c r="KZR1847" s="401"/>
      <c r="KZS1847" s="401"/>
      <c r="KZT1847" s="401"/>
      <c r="KZU1847" s="401"/>
      <c r="KZV1847" s="401"/>
      <c r="KZW1847" s="401"/>
      <c r="KZX1847" s="401"/>
      <c r="KZY1847" s="401"/>
      <c r="KZZ1847" s="401"/>
      <c r="LAA1847" s="401"/>
      <c r="LAB1847" s="401"/>
      <c r="LAC1847" s="401"/>
      <c r="LAD1847" s="401"/>
      <c r="LAE1847" s="401"/>
      <c r="LAF1847" s="401"/>
      <c r="LAG1847" s="401"/>
      <c r="LAH1847" s="401"/>
      <c r="LAI1847" s="401"/>
      <c r="LAJ1847" s="401"/>
      <c r="LAK1847" s="401"/>
      <c r="LAL1847" s="401"/>
      <c r="LAM1847" s="401"/>
      <c r="LAN1847" s="401"/>
      <c r="LAO1847" s="401"/>
      <c r="LAP1847" s="401"/>
      <c r="LAQ1847" s="401"/>
      <c r="LAR1847" s="401"/>
      <c r="LAS1847" s="401"/>
      <c r="LAT1847" s="401"/>
      <c r="LAU1847" s="401"/>
      <c r="LAV1847" s="401"/>
      <c r="LAW1847" s="401"/>
      <c r="LAX1847" s="401"/>
      <c r="LAY1847" s="401"/>
      <c r="LAZ1847" s="401"/>
      <c r="LBA1847" s="401"/>
      <c r="LBB1847" s="401"/>
      <c r="LBC1847" s="401"/>
      <c r="LBD1847" s="401"/>
      <c r="LBE1847" s="401"/>
      <c r="LBF1847" s="401"/>
      <c r="LBG1847" s="401"/>
      <c r="LBH1847" s="401"/>
      <c r="LBI1847" s="401"/>
      <c r="LBJ1847" s="401"/>
      <c r="LBK1847" s="401"/>
      <c r="LBL1847" s="401"/>
      <c r="LBM1847" s="401"/>
      <c r="LBN1847" s="401"/>
      <c r="LBO1847" s="401"/>
      <c r="LBP1847" s="401"/>
      <c r="LBQ1847" s="401"/>
      <c r="LBR1847" s="401"/>
      <c r="LBS1847" s="401"/>
      <c r="LBT1847" s="401"/>
      <c r="LBU1847" s="401"/>
      <c r="LBV1847" s="401"/>
      <c r="LBW1847" s="401"/>
      <c r="LBX1847" s="401"/>
      <c r="LBY1847" s="401"/>
      <c r="LBZ1847" s="401"/>
      <c r="LCA1847" s="401"/>
      <c r="LCB1847" s="401"/>
      <c r="LCC1847" s="401"/>
      <c r="LCD1847" s="401"/>
      <c r="LCE1847" s="401"/>
      <c r="LCF1847" s="401"/>
      <c r="LCG1847" s="401"/>
      <c r="LCH1847" s="401"/>
      <c r="LCI1847" s="401"/>
      <c r="LCJ1847" s="401"/>
      <c r="LCK1847" s="401"/>
      <c r="LCL1847" s="401"/>
      <c r="LCM1847" s="401"/>
      <c r="LCN1847" s="401"/>
      <c r="LCO1847" s="401"/>
      <c r="LCP1847" s="401"/>
      <c r="LCQ1847" s="401"/>
      <c r="LCR1847" s="401"/>
      <c r="LCS1847" s="401"/>
      <c r="LCT1847" s="401"/>
      <c r="LCU1847" s="401"/>
      <c r="LCV1847" s="401"/>
      <c r="LCW1847" s="401"/>
      <c r="LCX1847" s="401"/>
      <c r="LCY1847" s="401"/>
      <c r="LCZ1847" s="401"/>
      <c r="LDA1847" s="401"/>
      <c r="LDB1847" s="401"/>
      <c r="LDC1847" s="401"/>
      <c r="LDD1847" s="401"/>
      <c r="LDE1847" s="401"/>
      <c r="LDF1847" s="401"/>
      <c r="LDG1847" s="401"/>
      <c r="LDH1847" s="401"/>
      <c r="LDI1847" s="401"/>
      <c r="LDJ1847" s="401"/>
      <c r="LDK1847" s="401"/>
      <c r="LDL1847" s="401"/>
      <c r="LDM1847" s="401"/>
      <c r="LDN1847" s="401"/>
      <c r="LDO1847" s="401"/>
      <c r="LDP1847" s="401"/>
      <c r="LDQ1847" s="401"/>
      <c r="LDR1847" s="401"/>
      <c r="LDS1847" s="401"/>
      <c r="LDT1847" s="401"/>
      <c r="LDU1847" s="401"/>
      <c r="LDV1847" s="401"/>
      <c r="LDW1847" s="401"/>
      <c r="LDX1847" s="401"/>
      <c r="LDY1847" s="401"/>
      <c r="LDZ1847" s="401"/>
      <c r="LEA1847" s="401"/>
      <c r="LEB1847" s="401"/>
      <c r="LEC1847" s="401"/>
      <c r="LED1847" s="401"/>
      <c r="LEE1847" s="401"/>
      <c r="LEF1847" s="401"/>
      <c r="LEG1847" s="401"/>
      <c r="LEH1847" s="401"/>
      <c r="LEI1847" s="401"/>
      <c r="LEJ1847" s="401"/>
      <c r="LEK1847" s="401"/>
      <c r="LEL1847" s="401"/>
      <c r="LEM1847" s="401"/>
      <c r="LEN1847" s="401"/>
      <c r="LEO1847" s="401"/>
      <c r="LEP1847" s="401"/>
      <c r="LEQ1847" s="401"/>
      <c r="LER1847" s="401"/>
      <c r="LES1847" s="401"/>
      <c r="LET1847" s="401"/>
      <c r="LEU1847" s="401"/>
      <c r="LEV1847" s="401"/>
      <c r="LEW1847" s="401"/>
      <c r="LEX1847" s="401"/>
      <c r="LEY1847" s="401"/>
      <c r="LEZ1847" s="401"/>
      <c r="LFA1847" s="401"/>
      <c r="LFB1847" s="401"/>
      <c r="LFC1847" s="401"/>
      <c r="LFD1847" s="401"/>
      <c r="LFE1847" s="401"/>
      <c r="LFF1847" s="401"/>
      <c r="LFG1847" s="401"/>
      <c r="LFH1847" s="401"/>
      <c r="LFI1847" s="401"/>
      <c r="LFJ1847" s="401"/>
      <c r="LFK1847" s="401"/>
      <c r="LFL1847" s="401"/>
      <c r="LFM1847" s="401"/>
      <c r="LFN1847" s="401"/>
      <c r="LFO1847" s="401"/>
      <c r="LFP1847" s="401"/>
      <c r="LFQ1847" s="401"/>
      <c r="LFR1847" s="401"/>
      <c r="LFS1847" s="401"/>
      <c r="LFT1847" s="401"/>
      <c r="LFU1847" s="401"/>
      <c r="LFV1847" s="401"/>
      <c r="LFW1847" s="401"/>
      <c r="LFX1847" s="401"/>
      <c r="LFY1847" s="401"/>
      <c r="LFZ1847" s="401"/>
      <c r="LGA1847" s="401"/>
      <c r="LGB1847" s="401"/>
      <c r="LGC1847" s="401"/>
      <c r="LGD1847" s="401"/>
      <c r="LGE1847" s="401"/>
      <c r="LGF1847" s="401"/>
      <c r="LGG1847" s="401"/>
      <c r="LGH1847" s="401"/>
      <c r="LGI1847" s="401"/>
      <c r="LGJ1847" s="401"/>
      <c r="LGK1847" s="401"/>
      <c r="LGL1847" s="401"/>
      <c r="LGM1847" s="401"/>
      <c r="LGN1847" s="401"/>
      <c r="LGO1847" s="401"/>
      <c r="LGP1847" s="401"/>
      <c r="LGQ1847" s="401"/>
      <c r="LGR1847" s="401"/>
      <c r="LGS1847" s="401"/>
      <c r="LGT1847" s="401"/>
      <c r="LGU1847" s="401"/>
      <c r="LGV1847" s="401"/>
      <c r="LGW1847" s="401"/>
      <c r="LGX1847" s="401"/>
      <c r="LGY1847" s="401"/>
      <c r="LGZ1847" s="401"/>
      <c r="LHA1847" s="401"/>
      <c r="LHB1847" s="401"/>
      <c r="LHC1847" s="401"/>
      <c r="LHD1847" s="401"/>
      <c r="LHE1847" s="401"/>
      <c r="LHF1847" s="401"/>
      <c r="LHG1847" s="401"/>
      <c r="LHH1847" s="401"/>
      <c r="LHI1847" s="401"/>
      <c r="LHJ1847" s="401"/>
      <c r="LHK1847" s="401"/>
      <c r="LHL1847" s="401"/>
      <c r="LHM1847" s="401"/>
      <c r="LHN1847" s="401"/>
      <c r="LHO1847" s="401"/>
      <c r="LHP1847" s="401"/>
      <c r="LHQ1847" s="401"/>
      <c r="LHR1847" s="401"/>
      <c r="LHS1847" s="401"/>
      <c r="LHT1847" s="401"/>
      <c r="LHU1847" s="401"/>
      <c r="LHV1847" s="401"/>
      <c r="LHW1847" s="401"/>
      <c r="LHX1847" s="401"/>
      <c r="LHY1847" s="401"/>
      <c r="LHZ1847" s="401"/>
      <c r="LIA1847" s="401"/>
      <c r="LIB1847" s="401"/>
      <c r="LIC1847" s="401"/>
      <c r="LID1847" s="401"/>
      <c r="LIE1847" s="401"/>
      <c r="LIF1847" s="401"/>
      <c r="LIG1847" s="401"/>
      <c r="LIH1847" s="401"/>
      <c r="LII1847" s="401"/>
      <c r="LIJ1847" s="401"/>
      <c r="LIK1847" s="401"/>
      <c r="LIL1847" s="401"/>
      <c r="LIM1847" s="401"/>
      <c r="LIN1847" s="401"/>
      <c r="LIO1847" s="401"/>
      <c r="LIP1847" s="401"/>
      <c r="LIQ1847" s="401"/>
      <c r="LIR1847" s="401"/>
      <c r="LIS1847" s="401"/>
      <c r="LIT1847" s="401"/>
      <c r="LIU1847" s="401"/>
      <c r="LIV1847" s="401"/>
      <c r="LIW1847" s="401"/>
      <c r="LIX1847" s="401"/>
      <c r="LIY1847" s="401"/>
      <c r="LIZ1847" s="401"/>
      <c r="LJA1847" s="401"/>
      <c r="LJB1847" s="401"/>
      <c r="LJC1847" s="401"/>
      <c r="LJD1847" s="401"/>
      <c r="LJE1847" s="401"/>
      <c r="LJF1847" s="401"/>
      <c r="LJG1847" s="401"/>
      <c r="LJH1847" s="401"/>
      <c r="LJI1847" s="401"/>
      <c r="LJJ1847" s="401"/>
      <c r="LJK1847" s="401"/>
      <c r="LJL1847" s="401"/>
      <c r="LJM1847" s="401"/>
      <c r="LJN1847" s="401"/>
      <c r="LJO1847" s="401"/>
      <c r="LJP1847" s="401"/>
      <c r="LJQ1847" s="401"/>
      <c r="LJR1847" s="401"/>
      <c r="LJS1847" s="401"/>
      <c r="LJT1847" s="401"/>
      <c r="LJU1847" s="401"/>
      <c r="LJV1847" s="401"/>
      <c r="LJW1847" s="401"/>
      <c r="LJX1847" s="401"/>
      <c r="LJY1847" s="401"/>
      <c r="LJZ1847" s="401"/>
      <c r="LKA1847" s="401"/>
      <c r="LKB1847" s="401"/>
      <c r="LKC1847" s="401"/>
      <c r="LKD1847" s="401"/>
      <c r="LKE1847" s="401"/>
      <c r="LKF1847" s="401"/>
      <c r="LKG1847" s="401"/>
      <c r="LKH1847" s="401"/>
      <c r="LKI1847" s="401"/>
      <c r="LKJ1847" s="401"/>
      <c r="LKK1847" s="401"/>
      <c r="LKL1847" s="401"/>
      <c r="LKM1847" s="401"/>
      <c r="LKN1847" s="401"/>
      <c r="LKO1847" s="401"/>
      <c r="LKP1847" s="401"/>
      <c r="LKQ1847" s="401"/>
      <c r="LKR1847" s="401"/>
      <c r="LKS1847" s="401"/>
      <c r="LKT1847" s="401"/>
      <c r="LKU1847" s="401"/>
      <c r="LKV1847" s="401"/>
      <c r="LKW1847" s="401"/>
      <c r="LKX1847" s="401"/>
      <c r="LKY1847" s="401"/>
      <c r="LKZ1847" s="401"/>
      <c r="LLA1847" s="401"/>
      <c r="LLB1847" s="401"/>
      <c r="LLC1847" s="401"/>
      <c r="LLD1847" s="401"/>
      <c r="LLE1847" s="401"/>
      <c r="LLF1847" s="401"/>
      <c r="LLG1847" s="401"/>
      <c r="LLH1847" s="401"/>
      <c r="LLI1847" s="401"/>
      <c r="LLJ1847" s="401"/>
      <c r="LLK1847" s="401"/>
      <c r="LLL1847" s="401"/>
      <c r="LLM1847" s="401"/>
      <c r="LLN1847" s="401"/>
      <c r="LLO1847" s="401"/>
      <c r="LLP1847" s="401"/>
      <c r="LLQ1847" s="401"/>
      <c r="LLR1847" s="401"/>
      <c r="LLS1847" s="401"/>
      <c r="LLT1847" s="401"/>
      <c r="LLU1847" s="401"/>
      <c r="LLV1847" s="401"/>
      <c r="LLW1847" s="401"/>
      <c r="LLX1847" s="401"/>
      <c r="LLY1847" s="401"/>
      <c r="LLZ1847" s="401"/>
      <c r="LMA1847" s="401"/>
      <c r="LMB1847" s="401"/>
      <c r="LMC1847" s="401"/>
      <c r="LMD1847" s="401"/>
      <c r="LME1847" s="401"/>
      <c r="LMF1847" s="401"/>
      <c r="LMG1847" s="401"/>
      <c r="LMH1847" s="401"/>
      <c r="LMI1847" s="401"/>
      <c r="LMJ1847" s="401"/>
      <c r="LMK1847" s="401"/>
      <c r="LML1847" s="401"/>
      <c r="LMM1847" s="401"/>
      <c r="LMN1847" s="401"/>
      <c r="LMO1847" s="401"/>
      <c r="LMP1847" s="401"/>
      <c r="LMQ1847" s="401"/>
      <c r="LMR1847" s="401"/>
      <c r="LMS1847" s="401"/>
      <c r="LMT1847" s="401"/>
      <c r="LMU1847" s="401"/>
      <c r="LMV1847" s="401"/>
      <c r="LMW1847" s="401"/>
      <c r="LMX1847" s="401"/>
      <c r="LMY1847" s="401"/>
      <c r="LMZ1847" s="401"/>
      <c r="LNA1847" s="401"/>
      <c r="LNB1847" s="401"/>
      <c r="LNC1847" s="401"/>
      <c r="LND1847" s="401"/>
      <c r="LNE1847" s="401"/>
      <c r="LNF1847" s="401"/>
      <c r="LNG1847" s="401"/>
      <c r="LNH1847" s="401"/>
      <c r="LNI1847" s="401"/>
      <c r="LNJ1847" s="401"/>
      <c r="LNK1847" s="401"/>
      <c r="LNL1847" s="401"/>
      <c r="LNM1847" s="401"/>
      <c r="LNN1847" s="401"/>
      <c r="LNO1847" s="401"/>
      <c r="LNP1847" s="401"/>
      <c r="LNQ1847" s="401"/>
      <c r="LNR1847" s="401"/>
      <c r="LNS1847" s="401"/>
      <c r="LNT1847" s="401"/>
      <c r="LNU1847" s="401"/>
      <c r="LNV1847" s="401"/>
      <c r="LNW1847" s="401"/>
      <c r="LNX1847" s="401"/>
      <c r="LNY1847" s="401"/>
      <c r="LNZ1847" s="401"/>
      <c r="LOA1847" s="401"/>
      <c r="LOB1847" s="401"/>
      <c r="LOC1847" s="401"/>
      <c r="LOD1847" s="401"/>
      <c r="LOE1847" s="401"/>
      <c r="LOF1847" s="401"/>
      <c r="LOG1847" s="401"/>
      <c r="LOH1847" s="401"/>
      <c r="LOI1847" s="401"/>
      <c r="LOJ1847" s="401"/>
      <c r="LOK1847" s="401"/>
      <c r="LOL1847" s="401"/>
      <c r="LOM1847" s="401"/>
      <c r="LON1847" s="401"/>
      <c r="LOO1847" s="401"/>
      <c r="LOP1847" s="401"/>
      <c r="LOQ1847" s="401"/>
      <c r="LOR1847" s="401"/>
      <c r="LOS1847" s="401"/>
      <c r="LOT1847" s="401"/>
      <c r="LOU1847" s="401"/>
      <c r="LOV1847" s="401"/>
      <c r="LOW1847" s="401"/>
      <c r="LOX1847" s="401"/>
      <c r="LOY1847" s="401"/>
      <c r="LOZ1847" s="401"/>
      <c r="LPA1847" s="401"/>
      <c r="LPB1847" s="401"/>
      <c r="LPC1847" s="401"/>
      <c r="LPD1847" s="401"/>
      <c r="LPE1847" s="401"/>
      <c r="LPF1847" s="401"/>
      <c r="LPG1847" s="401"/>
      <c r="LPH1847" s="401"/>
      <c r="LPI1847" s="401"/>
      <c r="LPJ1847" s="401"/>
      <c r="LPK1847" s="401"/>
      <c r="LPL1847" s="401"/>
      <c r="LPM1847" s="401"/>
      <c r="LPN1847" s="401"/>
      <c r="LPO1847" s="401"/>
      <c r="LPP1847" s="401"/>
      <c r="LPQ1847" s="401"/>
      <c r="LPR1847" s="401"/>
      <c r="LPS1847" s="401"/>
      <c r="LPT1847" s="401"/>
      <c r="LPU1847" s="401"/>
      <c r="LPV1847" s="401"/>
      <c r="LPW1847" s="401"/>
      <c r="LPX1847" s="401"/>
      <c r="LPY1847" s="401"/>
      <c r="LPZ1847" s="401"/>
      <c r="LQA1847" s="401"/>
      <c r="LQB1847" s="401"/>
      <c r="LQC1847" s="401"/>
      <c r="LQD1847" s="401"/>
      <c r="LQE1847" s="401"/>
      <c r="LQF1847" s="401"/>
      <c r="LQG1847" s="401"/>
      <c r="LQH1847" s="401"/>
      <c r="LQI1847" s="401"/>
      <c r="LQJ1847" s="401"/>
      <c r="LQK1847" s="401"/>
      <c r="LQL1847" s="401"/>
      <c r="LQM1847" s="401"/>
      <c r="LQN1847" s="401"/>
      <c r="LQO1847" s="401"/>
      <c r="LQP1847" s="401"/>
      <c r="LQQ1847" s="401"/>
      <c r="LQR1847" s="401"/>
      <c r="LQS1847" s="401"/>
      <c r="LQT1847" s="401"/>
      <c r="LQU1847" s="401"/>
      <c r="LQV1847" s="401"/>
      <c r="LQW1847" s="401"/>
      <c r="LQX1847" s="401"/>
      <c r="LQY1847" s="401"/>
      <c r="LQZ1847" s="401"/>
      <c r="LRA1847" s="401"/>
      <c r="LRB1847" s="401"/>
      <c r="LRC1847" s="401"/>
      <c r="LRD1847" s="401"/>
      <c r="LRE1847" s="401"/>
      <c r="LRF1847" s="401"/>
      <c r="LRG1847" s="401"/>
      <c r="LRH1847" s="401"/>
      <c r="LRI1847" s="401"/>
      <c r="LRJ1847" s="401"/>
      <c r="LRK1847" s="401"/>
      <c r="LRL1847" s="401"/>
      <c r="LRM1847" s="401"/>
      <c r="LRN1847" s="401"/>
      <c r="LRO1847" s="401"/>
      <c r="LRP1847" s="401"/>
      <c r="LRQ1847" s="401"/>
      <c r="LRR1847" s="401"/>
      <c r="LRS1847" s="401"/>
      <c r="LRT1847" s="401"/>
      <c r="LRU1847" s="401"/>
      <c r="LRV1847" s="401"/>
      <c r="LRW1847" s="401"/>
      <c r="LRX1847" s="401"/>
      <c r="LRY1847" s="401"/>
      <c r="LRZ1847" s="401"/>
      <c r="LSA1847" s="401"/>
      <c r="LSB1847" s="401"/>
      <c r="LSC1847" s="401"/>
      <c r="LSD1847" s="401"/>
      <c r="LSE1847" s="401"/>
      <c r="LSF1847" s="401"/>
      <c r="LSG1847" s="401"/>
      <c r="LSH1847" s="401"/>
      <c r="LSI1847" s="401"/>
      <c r="LSJ1847" s="401"/>
      <c r="LSK1847" s="401"/>
      <c r="LSL1847" s="401"/>
      <c r="LSM1847" s="401"/>
      <c r="LSN1847" s="401"/>
      <c r="LSO1847" s="401"/>
      <c r="LSP1847" s="401"/>
      <c r="LSQ1847" s="401"/>
      <c r="LSR1847" s="401"/>
      <c r="LSS1847" s="401"/>
      <c r="LST1847" s="401"/>
      <c r="LSU1847" s="401"/>
      <c r="LSV1847" s="401"/>
      <c r="LSW1847" s="401"/>
      <c r="LSX1847" s="401"/>
      <c r="LSY1847" s="401"/>
      <c r="LSZ1847" s="401"/>
      <c r="LTA1847" s="401"/>
      <c r="LTB1847" s="401"/>
      <c r="LTC1847" s="401"/>
      <c r="LTD1847" s="401"/>
      <c r="LTE1847" s="401"/>
      <c r="LTF1847" s="401"/>
      <c r="LTG1847" s="401"/>
      <c r="LTH1847" s="401"/>
      <c r="LTI1847" s="401"/>
      <c r="LTJ1847" s="401"/>
      <c r="LTK1847" s="401"/>
      <c r="LTL1847" s="401"/>
      <c r="LTM1847" s="401"/>
      <c r="LTN1847" s="401"/>
      <c r="LTO1847" s="401"/>
      <c r="LTP1847" s="401"/>
      <c r="LTQ1847" s="401"/>
      <c r="LTR1847" s="401"/>
      <c r="LTS1847" s="401"/>
      <c r="LTT1847" s="401"/>
      <c r="LTU1847" s="401"/>
      <c r="LTV1847" s="401"/>
      <c r="LTW1847" s="401"/>
      <c r="LTX1847" s="401"/>
      <c r="LTY1847" s="401"/>
      <c r="LTZ1847" s="401"/>
      <c r="LUA1847" s="401"/>
      <c r="LUB1847" s="401"/>
      <c r="LUC1847" s="401"/>
      <c r="LUD1847" s="401"/>
      <c r="LUE1847" s="401"/>
      <c r="LUF1847" s="401"/>
      <c r="LUG1847" s="401"/>
      <c r="LUH1847" s="401"/>
      <c r="LUI1847" s="401"/>
      <c r="LUJ1847" s="401"/>
      <c r="LUK1847" s="401"/>
      <c r="LUL1847" s="401"/>
      <c r="LUM1847" s="401"/>
      <c r="LUN1847" s="401"/>
      <c r="LUO1847" s="401"/>
      <c r="LUP1847" s="401"/>
      <c r="LUQ1847" s="401"/>
      <c r="LUR1847" s="401"/>
      <c r="LUS1847" s="401"/>
      <c r="LUT1847" s="401"/>
      <c r="LUU1847" s="401"/>
      <c r="LUV1847" s="401"/>
      <c r="LUW1847" s="401"/>
      <c r="LUX1847" s="401"/>
      <c r="LUY1847" s="401"/>
      <c r="LUZ1847" s="401"/>
      <c r="LVA1847" s="401"/>
      <c r="LVB1847" s="401"/>
      <c r="LVC1847" s="401"/>
      <c r="LVD1847" s="401"/>
      <c r="LVE1847" s="401"/>
      <c r="LVF1847" s="401"/>
      <c r="LVG1847" s="401"/>
      <c r="LVH1847" s="401"/>
      <c r="LVI1847" s="401"/>
      <c r="LVJ1847" s="401"/>
      <c r="LVK1847" s="401"/>
      <c r="LVL1847" s="401"/>
      <c r="LVM1847" s="401"/>
      <c r="LVN1847" s="401"/>
      <c r="LVO1847" s="401"/>
      <c r="LVP1847" s="401"/>
      <c r="LVQ1847" s="401"/>
      <c r="LVR1847" s="401"/>
      <c r="LVS1847" s="401"/>
      <c r="LVT1847" s="401"/>
      <c r="LVU1847" s="401"/>
      <c r="LVV1847" s="401"/>
      <c r="LVW1847" s="401"/>
      <c r="LVX1847" s="401"/>
      <c r="LVY1847" s="401"/>
      <c r="LVZ1847" s="401"/>
      <c r="LWA1847" s="401"/>
      <c r="LWB1847" s="401"/>
      <c r="LWC1847" s="401"/>
      <c r="LWD1847" s="401"/>
      <c r="LWE1847" s="401"/>
      <c r="LWF1847" s="401"/>
      <c r="LWG1847" s="401"/>
      <c r="LWH1847" s="401"/>
      <c r="LWI1847" s="401"/>
      <c r="LWJ1847" s="401"/>
      <c r="LWK1847" s="401"/>
      <c r="LWL1847" s="401"/>
      <c r="LWM1847" s="401"/>
      <c r="LWN1847" s="401"/>
      <c r="LWO1847" s="401"/>
      <c r="LWP1847" s="401"/>
      <c r="LWQ1847" s="401"/>
      <c r="LWR1847" s="401"/>
      <c r="LWS1847" s="401"/>
      <c r="LWT1847" s="401"/>
      <c r="LWU1847" s="401"/>
      <c r="LWV1847" s="401"/>
      <c r="LWW1847" s="401"/>
      <c r="LWX1847" s="401"/>
      <c r="LWY1847" s="401"/>
      <c r="LWZ1847" s="401"/>
      <c r="LXA1847" s="401"/>
      <c r="LXB1847" s="401"/>
      <c r="LXC1847" s="401"/>
      <c r="LXD1847" s="401"/>
      <c r="LXE1847" s="401"/>
      <c r="LXF1847" s="401"/>
      <c r="LXG1847" s="401"/>
      <c r="LXH1847" s="401"/>
      <c r="LXI1847" s="401"/>
      <c r="LXJ1847" s="401"/>
      <c r="LXK1847" s="401"/>
      <c r="LXL1847" s="401"/>
      <c r="LXM1847" s="401"/>
      <c r="LXN1847" s="401"/>
      <c r="LXO1847" s="401"/>
      <c r="LXP1847" s="401"/>
      <c r="LXQ1847" s="401"/>
      <c r="LXR1847" s="401"/>
      <c r="LXS1847" s="401"/>
      <c r="LXT1847" s="401"/>
      <c r="LXU1847" s="401"/>
      <c r="LXV1847" s="401"/>
      <c r="LXW1847" s="401"/>
      <c r="LXX1847" s="401"/>
      <c r="LXY1847" s="401"/>
      <c r="LXZ1847" s="401"/>
      <c r="LYA1847" s="401"/>
      <c r="LYB1847" s="401"/>
      <c r="LYC1847" s="401"/>
      <c r="LYD1847" s="401"/>
      <c r="LYE1847" s="401"/>
      <c r="LYF1847" s="401"/>
      <c r="LYG1847" s="401"/>
      <c r="LYH1847" s="401"/>
      <c r="LYI1847" s="401"/>
      <c r="LYJ1847" s="401"/>
      <c r="LYK1847" s="401"/>
      <c r="LYL1847" s="401"/>
      <c r="LYM1847" s="401"/>
      <c r="LYN1847" s="401"/>
      <c r="LYO1847" s="401"/>
      <c r="LYP1847" s="401"/>
      <c r="LYQ1847" s="401"/>
      <c r="LYR1847" s="401"/>
      <c r="LYS1847" s="401"/>
      <c r="LYT1847" s="401"/>
      <c r="LYU1847" s="401"/>
      <c r="LYV1847" s="401"/>
      <c r="LYW1847" s="401"/>
      <c r="LYX1847" s="401"/>
      <c r="LYY1847" s="401"/>
      <c r="LYZ1847" s="401"/>
      <c r="LZA1847" s="401"/>
      <c r="LZB1847" s="401"/>
      <c r="LZC1847" s="401"/>
      <c r="LZD1847" s="401"/>
      <c r="LZE1847" s="401"/>
      <c r="LZF1847" s="401"/>
      <c r="LZG1847" s="401"/>
      <c r="LZH1847" s="401"/>
      <c r="LZI1847" s="401"/>
      <c r="LZJ1847" s="401"/>
      <c r="LZK1847" s="401"/>
      <c r="LZL1847" s="401"/>
      <c r="LZM1847" s="401"/>
      <c r="LZN1847" s="401"/>
      <c r="LZO1847" s="401"/>
      <c r="LZP1847" s="401"/>
      <c r="LZQ1847" s="401"/>
      <c r="LZR1847" s="401"/>
      <c r="LZS1847" s="401"/>
      <c r="LZT1847" s="401"/>
      <c r="LZU1847" s="401"/>
      <c r="LZV1847" s="401"/>
      <c r="LZW1847" s="401"/>
      <c r="LZX1847" s="401"/>
      <c r="LZY1847" s="401"/>
      <c r="LZZ1847" s="401"/>
      <c r="MAA1847" s="401"/>
      <c r="MAB1847" s="401"/>
      <c r="MAC1847" s="401"/>
      <c r="MAD1847" s="401"/>
      <c r="MAE1847" s="401"/>
      <c r="MAF1847" s="401"/>
      <c r="MAG1847" s="401"/>
      <c r="MAH1847" s="401"/>
      <c r="MAI1847" s="401"/>
      <c r="MAJ1847" s="401"/>
      <c r="MAK1847" s="401"/>
      <c r="MAL1847" s="401"/>
      <c r="MAM1847" s="401"/>
      <c r="MAN1847" s="401"/>
      <c r="MAO1847" s="401"/>
      <c r="MAP1847" s="401"/>
      <c r="MAQ1847" s="401"/>
      <c r="MAR1847" s="401"/>
      <c r="MAS1847" s="401"/>
      <c r="MAT1847" s="401"/>
      <c r="MAU1847" s="401"/>
      <c r="MAV1847" s="401"/>
      <c r="MAW1847" s="401"/>
      <c r="MAX1847" s="401"/>
      <c r="MAY1847" s="401"/>
      <c r="MAZ1847" s="401"/>
      <c r="MBA1847" s="401"/>
      <c r="MBB1847" s="401"/>
      <c r="MBC1847" s="401"/>
      <c r="MBD1847" s="401"/>
      <c r="MBE1847" s="401"/>
      <c r="MBF1847" s="401"/>
      <c r="MBG1847" s="401"/>
      <c r="MBH1847" s="401"/>
      <c r="MBI1847" s="401"/>
      <c r="MBJ1847" s="401"/>
      <c r="MBK1847" s="401"/>
      <c r="MBL1847" s="401"/>
      <c r="MBM1847" s="401"/>
      <c r="MBN1847" s="401"/>
      <c r="MBO1847" s="401"/>
      <c r="MBP1847" s="401"/>
      <c r="MBQ1847" s="401"/>
      <c r="MBR1847" s="401"/>
      <c r="MBS1847" s="401"/>
      <c r="MBT1847" s="401"/>
      <c r="MBU1847" s="401"/>
      <c r="MBV1847" s="401"/>
      <c r="MBW1847" s="401"/>
      <c r="MBX1847" s="401"/>
      <c r="MBY1847" s="401"/>
      <c r="MBZ1847" s="401"/>
      <c r="MCA1847" s="401"/>
      <c r="MCB1847" s="401"/>
      <c r="MCC1847" s="401"/>
      <c r="MCD1847" s="401"/>
      <c r="MCE1847" s="401"/>
      <c r="MCF1847" s="401"/>
      <c r="MCG1847" s="401"/>
      <c r="MCH1847" s="401"/>
      <c r="MCI1847" s="401"/>
      <c r="MCJ1847" s="401"/>
      <c r="MCK1847" s="401"/>
      <c r="MCL1847" s="401"/>
      <c r="MCM1847" s="401"/>
      <c r="MCN1847" s="401"/>
      <c r="MCO1847" s="401"/>
      <c r="MCP1847" s="401"/>
      <c r="MCQ1847" s="401"/>
      <c r="MCR1847" s="401"/>
      <c r="MCS1847" s="401"/>
      <c r="MCT1847" s="401"/>
      <c r="MCU1847" s="401"/>
      <c r="MCV1847" s="401"/>
      <c r="MCW1847" s="401"/>
      <c r="MCX1847" s="401"/>
      <c r="MCY1847" s="401"/>
      <c r="MCZ1847" s="401"/>
      <c r="MDA1847" s="401"/>
      <c r="MDB1847" s="401"/>
      <c r="MDC1847" s="401"/>
      <c r="MDD1847" s="401"/>
      <c r="MDE1847" s="401"/>
      <c r="MDF1847" s="401"/>
      <c r="MDG1847" s="401"/>
      <c r="MDH1847" s="401"/>
      <c r="MDI1847" s="401"/>
      <c r="MDJ1847" s="401"/>
      <c r="MDK1847" s="401"/>
      <c r="MDL1847" s="401"/>
      <c r="MDM1847" s="401"/>
      <c r="MDN1847" s="401"/>
      <c r="MDO1847" s="401"/>
      <c r="MDP1847" s="401"/>
      <c r="MDQ1847" s="401"/>
      <c r="MDR1847" s="401"/>
      <c r="MDS1847" s="401"/>
      <c r="MDT1847" s="401"/>
      <c r="MDU1847" s="401"/>
      <c r="MDV1847" s="401"/>
      <c r="MDW1847" s="401"/>
      <c r="MDX1847" s="401"/>
      <c r="MDY1847" s="401"/>
      <c r="MDZ1847" s="401"/>
      <c r="MEA1847" s="401"/>
      <c r="MEB1847" s="401"/>
      <c r="MEC1847" s="401"/>
      <c r="MED1847" s="401"/>
      <c r="MEE1847" s="401"/>
      <c r="MEF1847" s="401"/>
      <c r="MEG1847" s="401"/>
      <c r="MEH1847" s="401"/>
      <c r="MEI1847" s="401"/>
      <c r="MEJ1847" s="401"/>
      <c r="MEK1847" s="401"/>
      <c r="MEL1847" s="401"/>
      <c r="MEM1847" s="401"/>
      <c r="MEN1847" s="401"/>
      <c r="MEO1847" s="401"/>
      <c r="MEP1847" s="401"/>
      <c r="MEQ1847" s="401"/>
      <c r="MER1847" s="401"/>
      <c r="MES1847" s="401"/>
      <c r="MET1847" s="401"/>
      <c r="MEU1847" s="401"/>
      <c r="MEV1847" s="401"/>
      <c r="MEW1847" s="401"/>
      <c r="MEX1847" s="401"/>
      <c r="MEY1847" s="401"/>
      <c r="MEZ1847" s="401"/>
      <c r="MFA1847" s="401"/>
      <c r="MFB1847" s="401"/>
      <c r="MFC1847" s="401"/>
      <c r="MFD1847" s="401"/>
      <c r="MFE1847" s="401"/>
      <c r="MFF1847" s="401"/>
      <c r="MFG1847" s="401"/>
      <c r="MFH1847" s="401"/>
      <c r="MFI1847" s="401"/>
      <c r="MFJ1847" s="401"/>
      <c r="MFK1847" s="401"/>
      <c r="MFL1847" s="401"/>
      <c r="MFM1847" s="401"/>
      <c r="MFN1847" s="401"/>
      <c r="MFO1847" s="401"/>
      <c r="MFP1847" s="401"/>
      <c r="MFQ1847" s="401"/>
      <c r="MFR1847" s="401"/>
      <c r="MFS1847" s="401"/>
      <c r="MFT1847" s="401"/>
      <c r="MFU1847" s="401"/>
      <c r="MFV1847" s="401"/>
      <c r="MFW1847" s="401"/>
      <c r="MFX1847" s="401"/>
      <c r="MFY1847" s="401"/>
      <c r="MFZ1847" s="401"/>
      <c r="MGA1847" s="401"/>
      <c r="MGB1847" s="401"/>
      <c r="MGC1847" s="401"/>
      <c r="MGD1847" s="401"/>
      <c r="MGE1847" s="401"/>
      <c r="MGF1847" s="401"/>
      <c r="MGG1847" s="401"/>
      <c r="MGH1847" s="401"/>
      <c r="MGI1847" s="401"/>
      <c r="MGJ1847" s="401"/>
      <c r="MGK1847" s="401"/>
      <c r="MGL1847" s="401"/>
      <c r="MGM1847" s="401"/>
      <c r="MGN1847" s="401"/>
      <c r="MGO1847" s="401"/>
      <c r="MGP1847" s="401"/>
      <c r="MGQ1847" s="401"/>
      <c r="MGR1847" s="401"/>
      <c r="MGS1847" s="401"/>
      <c r="MGT1847" s="401"/>
      <c r="MGU1847" s="401"/>
      <c r="MGV1847" s="401"/>
      <c r="MGW1847" s="401"/>
      <c r="MGX1847" s="401"/>
      <c r="MGY1847" s="401"/>
      <c r="MGZ1847" s="401"/>
      <c r="MHA1847" s="401"/>
      <c r="MHB1847" s="401"/>
      <c r="MHC1847" s="401"/>
      <c r="MHD1847" s="401"/>
      <c r="MHE1847" s="401"/>
      <c r="MHF1847" s="401"/>
      <c r="MHG1847" s="401"/>
      <c r="MHH1847" s="401"/>
      <c r="MHI1847" s="401"/>
      <c r="MHJ1847" s="401"/>
      <c r="MHK1847" s="401"/>
      <c r="MHL1847" s="401"/>
      <c r="MHM1847" s="401"/>
      <c r="MHN1847" s="401"/>
      <c r="MHO1847" s="401"/>
      <c r="MHP1847" s="401"/>
      <c r="MHQ1847" s="401"/>
      <c r="MHR1847" s="401"/>
      <c r="MHS1847" s="401"/>
      <c r="MHT1847" s="401"/>
      <c r="MHU1847" s="401"/>
      <c r="MHV1847" s="401"/>
      <c r="MHW1847" s="401"/>
      <c r="MHX1847" s="401"/>
      <c r="MHY1847" s="401"/>
      <c r="MHZ1847" s="401"/>
      <c r="MIA1847" s="401"/>
      <c r="MIB1847" s="401"/>
      <c r="MIC1847" s="401"/>
      <c r="MID1847" s="401"/>
      <c r="MIE1847" s="401"/>
      <c r="MIF1847" s="401"/>
      <c r="MIG1847" s="401"/>
      <c r="MIH1847" s="401"/>
      <c r="MII1847" s="401"/>
      <c r="MIJ1847" s="401"/>
      <c r="MIK1847" s="401"/>
      <c r="MIL1847" s="401"/>
      <c r="MIM1847" s="401"/>
      <c r="MIN1847" s="401"/>
      <c r="MIO1847" s="401"/>
      <c r="MIP1847" s="401"/>
      <c r="MIQ1847" s="401"/>
      <c r="MIR1847" s="401"/>
      <c r="MIS1847" s="401"/>
      <c r="MIT1847" s="401"/>
      <c r="MIU1847" s="401"/>
      <c r="MIV1847" s="401"/>
      <c r="MIW1847" s="401"/>
      <c r="MIX1847" s="401"/>
      <c r="MIY1847" s="401"/>
      <c r="MIZ1847" s="401"/>
      <c r="MJA1847" s="401"/>
      <c r="MJB1847" s="401"/>
      <c r="MJC1847" s="401"/>
      <c r="MJD1847" s="401"/>
      <c r="MJE1847" s="401"/>
      <c r="MJF1847" s="401"/>
      <c r="MJG1847" s="401"/>
      <c r="MJH1847" s="401"/>
      <c r="MJI1847" s="401"/>
      <c r="MJJ1847" s="401"/>
      <c r="MJK1847" s="401"/>
      <c r="MJL1847" s="401"/>
      <c r="MJM1847" s="401"/>
      <c r="MJN1847" s="401"/>
      <c r="MJO1847" s="401"/>
      <c r="MJP1847" s="401"/>
      <c r="MJQ1847" s="401"/>
      <c r="MJR1847" s="401"/>
      <c r="MJS1847" s="401"/>
      <c r="MJT1847" s="401"/>
      <c r="MJU1847" s="401"/>
      <c r="MJV1847" s="401"/>
      <c r="MJW1847" s="401"/>
      <c r="MJX1847" s="401"/>
      <c r="MJY1847" s="401"/>
      <c r="MJZ1847" s="401"/>
      <c r="MKA1847" s="401"/>
      <c r="MKB1847" s="401"/>
      <c r="MKC1847" s="401"/>
      <c r="MKD1847" s="401"/>
      <c r="MKE1847" s="401"/>
      <c r="MKF1847" s="401"/>
      <c r="MKG1847" s="401"/>
      <c r="MKH1847" s="401"/>
      <c r="MKI1847" s="401"/>
      <c r="MKJ1847" s="401"/>
      <c r="MKK1847" s="401"/>
      <c r="MKL1847" s="401"/>
      <c r="MKM1847" s="401"/>
      <c r="MKN1847" s="401"/>
      <c r="MKO1847" s="401"/>
      <c r="MKP1847" s="401"/>
      <c r="MKQ1847" s="401"/>
      <c r="MKR1847" s="401"/>
      <c r="MKS1847" s="401"/>
      <c r="MKT1847" s="401"/>
      <c r="MKU1847" s="401"/>
      <c r="MKV1847" s="401"/>
      <c r="MKW1847" s="401"/>
      <c r="MKX1847" s="401"/>
      <c r="MKY1847" s="401"/>
      <c r="MKZ1847" s="401"/>
      <c r="MLA1847" s="401"/>
      <c r="MLB1847" s="401"/>
      <c r="MLC1847" s="401"/>
      <c r="MLD1847" s="401"/>
      <c r="MLE1847" s="401"/>
      <c r="MLF1847" s="401"/>
      <c r="MLG1847" s="401"/>
      <c r="MLH1847" s="401"/>
      <c r="MLI1847" s="401"/>
      <c r="MLJ1847" s="401"/>
      <c r="MLK1847" s="401"/>
      <c r="MLL1847" s="401"/>
      <c r="MLM1847" s="401"/>
      <c r="MLN1847" s="401"/>
      <c r="MLO1847" s="401"/>
      <c r="MLP1847" s="401"/>
      <c r="MLQ1847" s="401"/>
      <c r="MLR1847" s="401"/>
      <c r="MLS1847" s="401"/>
      <c r="MLT1847" s="401"/>
      <c r="MLU1847" s="401"/>
      <c r="MLV1847" s="401"/>
      <c r="MLW1847" s="401"/>
      <c r="MLX1847" s="401"/>
      <c r="MLY1847" s="401"/>
      <c r="MLZ1847" s="401"/>
      <c r="MMA1847" s="401"/>
      <c r="MMB1847" s="401"/>
      <c r="MMC1847" s="401"/>
      <c r="MMD1847" s="401"/>
      <c r="MME1847" s="401"/>
      <c r="MMF1847" s="401"/>
      <c r="MMG1847" s="401"/>
      <c r="MMH1847" s="401"/>
      <c r="MMI1847" s="401"/>
      <c r="MMJ1847" s="401"/>
      <c r="MMK1847" s="401"/>
      <c r="MML1847" s="401"/>
      <c r="MMM1847" s="401"/>
      <c r="MMN1847" s="401"/>
      <c r="MMO1847" s="401"/>
      <c r="MMP1847" s="401"/>
      <c r="MMQ1847" s="401"/>
      <c r="MMR1847" s="401"/>
      <c r="MMS1847" s="401"/>
      <c r="MMT1847" s="401"/>
      <c r="MMU1847" s="401"/>
      <c r="MMV1847" s="401"/>
      <c r="MMW1847" s="401"/>
      <c r="MMX1847" s="401"/>
      <c r="MMY1847" s="401"/>
      <c r="MMZ1847" s="401"/>
      <c r="MNA1847" s="401"/>
      <c r="MNB1847" s="401"/>
      <c r="MNC1847" s="401"/>
      <c r="MND1847" s="401"/>
      <c r="MNE1847" s="401"/>
      <c r="MNF1847" s="401"/>
      <c r="MNG1847" s="401"/>
      <c r="MNH1847" s="401"/>
      <c r="MNI1847" s="401"/>
      <c r="MNJ1847" s="401"/>
      <c r="MNK1847" s="401"/>
      <c r="MNL1847" s="401"/>
      <c r="MNM1847" s="401"/>
      <c r="MNN1847" s="401"/>
      <c r="MNO1847" s="401"/>
      <c r="MNP1847" s="401"/>
      <c r="MNQ1847" s="401"/>
      <c r="MNR1847" s="401"/>
      <c r="MNS1847" s="401"/>
      <c r="MNT1847" s="401"/>
      <c r="MNU1847" s="401"/>
      <c r="MNV1847" s="401"/>
      <c r="MNW1847" s="401"/>
      <c r="MNX1847" s="401"/>
      <c r="MNY1847" s="401"/>
      <c r="MNZ1847" s="401"/>
      <c r="MOA1847" s="401"/>
      <c r="MOB1847" s="401"/>
      <c r="MOC1847" s="401"/>
      <c r="MOD1847" s="401"/>
      <c r="MOE1847" s="401"/>
      <c r="MOF1847" s="401"/>
      <c r="MOG1847" s="401"/>
      <c r="MOH1847" s="401"/>
      <c r="MOI1847" s="401"/>
      <c r="MOJ1847" s="401"/>
      <c r="MOK1847" s="401"/>
      <c r="MOL1847" s="401"/>
      <c r="MOM1847" s="401"/>
      <c r="MON1847" s="401"/>
      <c r="MOO1847" s="401"/>
      <c r="MOP1847" s="401"/>
      <c r="MOQ1847" s="401"/>
      <c r="MOR1847" s="401"/>
      <c r="MOS1847" s="401"/>
      <c r="MOT1847" s="401"/>
      <c r="MOU1847" s="401"/>
      <c r="MOV1847" s="401"/>
      <c r="MOW1847" s="401"/>
      <c r="MOX1847" s="401"/>
      <c r="MOY1847" s="401"/>
      <c r="MOZ1847" s="401"/>
      <c r="MPA1847" s="401"/>
      <c r="MPB1847" s="401"/>
      <c r="MPC1847" s="401"/>
      <c r="MPD1847" s="401"/>
      <c r="MPE1847" s="401"/>
      <c r="MPF1847" s="401"/>
      <c r="MPG1847" s="401"/>
      <c r="MPH1847" s="401"/>
      <c r="MPI1847" s="401"/>
      <c r="MPJ1847" s="401"/>
      <c r="MPK1847" s="401"/>
      <c r="MPL1847" s="401"/>
      <c r="MPM1847" s="401"/>
      <c r="MPN1847" s="401"/>
      <c r="MPO1847" s="401"/>
      <c r="MPP1847" s="401"/>
      <c r="MPQ1847" s="401"/>
      <c r="MPR1847" s="401"/>
      <c r="MPS1847" s="401"/>
      <c r="MPT1847" s="401"/>
      <c r="MPU1847" s="401"/>
      <c r="MPV1847" s="401"/>
      <c r="MPW1847" s="401"/>
      <c r="MPX1847" s="401"/>
      <c r="MPY1847" s="401"/>
      <c r="MPZ1847" s="401"/>
      <c r="MQA1847" s="401"/>
      <c r="MQB1847" s="401"/>
      <c r="MQC1847" s="401"/>
      <c r="MQD1847" s="401"/>
      <c r="MQE1847" s="401"/>
      <c r="MQF1847" s="401"/>
      <c r="MQG1847" s="401"/>
      <c r="MQH1847" s="401"/>
      <c r="MQI1847" s="401"/>
      <c r="MQJ1847" s="401"/>
      <c r="MQK1847" s="401"/>
      <c r="MQL1847" s="401"/>
      <c r="MQM1847" s="401"/>
      <c r="MQN1847" s="401"/>
      <c r="MQO1847" s="401"/>
      <c r="MQP1847" s="401"/>
      <c r="MQQ1847" s="401"/>
      <c r="MQR1847" s="401"/>
      <c r="MQS1847" s="401"/>
      <c r="MQT1847" s="401"/>
      <c r="MQU1847" s="401"/>
      <c r="MQV1847" s="401"/>
      <c r="MQW1847" s="401"/>
      <c r="MQX1847" s="401"/>
      <c r="MQY1847" s="401"/>
      <c r="MQZ1847" s="401"/>
      <c r="MRA1847" s="401"/>
      <c r="MRB1847" s="401"/>
      <c r="MRC1847" s="401"/>
      <c r="MRD1847" s="401"/>
      <c r="MRE1847" s="401"/>
      <c r="MRF1847" s="401"/>
      <c r="MRG1847" s="401"/>
      <c r="MRH1847" s="401"/>
      <c r="MRI1847" s="401"/>
      <c r="MRJ1847" s="401"/>
      <c r="MRK1847" s="401"/>
      <c r="MRL1847" s="401"/>
      <c r="MRM1847" s="401"/>
      <c r="MRN1847" s="401"/>
      <c r="MRO1847" s="401"/>
      <c r="MRP1847" s="401"/>
      <c r="MRQ1847" s="401"/>
      <c r="MRR1847" s="401"/>
      <c r="MRS1847" s="401"/>
      <c r="MRT1847" s="401"/>
      <c r="MRU1847" s="401"/>
      <c r="MRV1847" s="401"/>
      <c r="MRW1847" s="401"/>
      <c r="MRX1847" s="401"/>
      <c r="MRY1847" s="401"/>
      <c r="MRZ1847" s="401"/>
      <c r="MSA1847" s="401"/>
      <c r="MSB1847" s="401"/>
      <c r="MSC1847" s="401"/>
      <c r="MSD1847" s="401"/>
      <c r="MSE1847" s="401"/>
      <c r="MSF1847" s="401"/>
      <c r="MSG1847" s="401"/>
      <c r="MSH1847" s="401"/>
      <c r="MSI1847" s="401"/>
      <c r="MSJ1847" s="401"/>
      <c r="MSK1847" s="401"/>
      <c r="MSL1847" s="401"/>
      <c r="MSM1847" s="401"/>
      <c r="MSN1847" s="401"/>
      <c r="MSO1847" s="401"/>
      <c r="MSP1847" s="401"/>
      <c r="MSQ1847" s="401"/>
      <c r="MSR1847" s="401"/>
      <c r="MSS1847" s="401"/>
      <c r="MST1847" s="401"/>
      <c r="MSU1847" s="401"/>
      <c r="MSV1847" s="401"/>
      <c r="MSW1847" s="401"/>
      <c r="MSX1847" s="401"/>
      <c r="MSY1847" s="401"/>
      <c r="MSZ1847" s="401"/>
      <c r="MTA1847" s="401"/>
      <c r="MTB1847" s="401"/>
      <c r="MTC1847" s="401"/>
      <c r="MTD1847" s="401"/>
      <c r="MTE1847" s="401"/>
      <c r="MTF1847" s="401"/>
      <c r="MTG1847" s="401"/>
      <c r="MTH1847" s="401"/>
      <c r="MTI1847" s="401"/>
      <c r="MTJ1847" s="401"/>
      <c r="MTK1847" s="401"/>
      <c r="MTL1847" s="401"/>
      <c r="MTM1847" s="401"/>
      <c r="MTN1847" s="401"/>
      <c r="MTO1847" s="401"/>
      <c r="MTP1847" s="401"/>
      <c r="MTQ1847" s="401"/>
      <c r="MTR1847" s="401"/>
      <c r="MTS1847" s="401"/>
      <c r="MTT1847" s="401"/>
      <c r="MTU1847" s="401"/>
      <c r="MTV1847" s="401"/>
      <c r="MTW1847" s="401"/>
      <c r="MTX1847" s="401"/>
      <c r="MTY1847" s="401"/>
      <c r="MTZ1847" s="401"/>
      <c r="MUA1847" s="401"/>
      <c r="MUB1847" s="401"/>
      <c r="MUC1847" s="401"/>
      <c r="MUD1847" s="401"/>
      <c r="MUE1847" s="401"/>
      <c r="MUF1847" s="401"/>
      <c r="MUG1847" s="401"/>
      <c r="MUH1847" s="401"/>
      <c r="MUI1847" s="401"/>
      <c r="MUJ1847" s="401"/>
      <c r="MUK1847" s="401"/>
      <c r="MUL1847" s="401"/>
      <c r="MUM1847" s="401"/>
      <c r="MUN1847" s="401"/>
      <c r="MUO1847" s="401"/>
      <c r="MUP1847" s="401"/>
      <c r="MUQ1847" s="401"/>
      <c r="MUR1847" s="401"/>
      <c r="MUS1847" s="401"/>
      <c r="MUT1847" s="401"/>
      <c r="MUU1847" s="401"/>
      <c r="MUV1847" s="401"/>
      <c r="MUW1847" s="401"/>
      <c r="MUX1847" s="401"/>
      <c r="MUY1847" s="401"/>
      <c r="MUZ1847" s="401"/>
      <c r="MVA1847" s="401"/>
      <c r="MVB1847" s="401"/>
      <c r="MVC1847" s="401"/>
      <c r="MVD1847" s="401"/>
      <c r="MVE1847" s="401"/>
      <c r="MVF1847" s="401"/>
      <c r="MVG1847" s="401"/>
      <c r="MVH1847" s="401"/>
      <c r="MVI1847" s="401"/>
      <c r="MVJ1847" s="401"/>
      <c r="MVK1847" s="401"/>
      <c r="MVL1847" s="401"/>
      <c r="MVM1847" s="401"/>
      <c r="MVN1847" s="401"/>
      <c r="MVO1847" s="401"/>
      <c r="MVP1847" s="401"/>
      <c r="MVQ1847" s="401"/>
      <c r="MVR1847" s="401"/>
      <c r="MVS1847" s="401"/>
      <c r="MVT1847" s="401"/>
      <c r="MVU1847" s="401"/>
      <c r="MVV1847" s="401"/>
      <c r="MVW1847" s="401"/>
      <c r="MVX1847" s="401"/>
      <c r="MVY1847" s="401"/>
      <c r="MVZ1847" s="401"/>
      <c r="MWA1847" s="401"/>
      <c r="MWB1847" s="401"/>
      <c r="MWC1847" s="401"/>
      <c r="MWD1847" s="401"/>
      <c r="MWE1847" s="401"/>
      <c r="MWF1847" s="401"/>
      <c r="MWG1847" s="401"/>
      <c r="MWH1847" s="401"/>
      <c r="MWI1847" s="401"/>
      <c r="MWJ1847" s="401"/>
      <c r="MWK1847" s="401"/>
      <c r="MWL1847" s="401"/>
      <c r="MWM1847" s="401"/>
      <c r="MWN1847" s="401"/>
      <c r="MWO1847" s="401"/>
      <c r="MWP1847" s="401"/>
      <c r="MWQ1847" s="401"/>
      <c r="MWR1847" s="401"/>
      <c r="MWS1847" s="401"/>
      <c r="MWT1847" s="401"/>
      <c r="MWU1847" s="401"/>
      <c r="MWV1847" s="401"/>
      <c r="MWW1847" s="401"/>
      <c r="MWX1847" s="401"/>
      <c r="MWY1847" s="401"/>
      <c r="MWZ1847" s="401"/>
      <c r="MXA1847" s="401"/>
      <c r="MXB1847" s="401"/>
      <c r="MXC1847" s="401"/>
      <c r="MXD1847" s="401"/>
      <c r="MXE1847" s="401"/>
      <c r="MXF1847" s="401"/>
      <c r="MXG1847" s="401"/>
      <c r="MXH1847" s="401"/>
      <c r="MXI1847" s="401"/>
      <c r="MXJ1847" s="401"/>
      <c r="MXK1847" s="401"/>
      <c r="MXL1847" s="401"/>
      <c r="MXM1847" s="401"/>
      <c r="MXN1847" s="401"/>
      <c r="MXO1847" s="401"/>
      <c r="MXP1847" s="401"/>
      <c r="MXQ1847" s="401"/>
      <c r="MXR1847" s="401"/>
      <c r="MXS1847" s="401"/>
      <c r="MXT1847" s="401"/>
      <c r="MXU1847" s="401"/>
      <c r="MXV1847" s="401"/>
      <c r="MXW1847" s="401"/>
      <c r="MXX1847" s="401"/>
      <c r="MXY1847" s="401"/>
      <c r="MXZ1847" s="401"/>
      <c r="MYA1847" s="401"/>
      <c r="MYB1847" s="401"/>
      <c r="MYC1847" s="401"/>
      <c r="MYD1847" s="401"/>
      <c r="MYE1847" s="401"/>
      <c r="MYF1847" s="401"/>
      <c r="MYG1847" s="401"/>
      <c r="MYH1847" s="401"/>
      <c r="MYI1847" s="401"/>
      <c r="MYJ1847" s="401"/>
      <c r="MYK1847" s="401"/>
      <c r="MYL1847" s="401"/>
      <c r="MYM1847" s="401"/>
      <c r="MYN1847" s="401"/>
      <c r="MYO1847" s="401"/>
      <c r="MYP1847" s="401"/>
      <c r="MYQ1847" s="401"/>
      <c r="MYR1847" s="401"/>
      <c r="MYS1847" s="401"/>
      <c r="MYT1847" s="401"/>
      <c r="MYU1847" s="401"/>
      <c r="MYV1847" s="401"/>
      <c r="MYW1847" s="401"/>
      <c r="MYX1847" s="401"/>
      <c r="MYY1847" s="401"/>
      <c r="MYZ1847" s="401"/>
      <c r="MZA1847" s="401"/>
      <c r="MZB1847" s="401"/>
      <c r="MZC1847" s="401"/>
      <c r="MZD1847" s="401"/>
      <c r="MZE1847" s="401"/>
      <c r="MZF1847" s="401"/>
      <c r="MZG1847" s="401"/>
      <c r="MZH1847" s="401"/>
      <c r="MZI1847" s="401"/>
      <c r="MZJ1847" s="401"/>
      <c r="MZK1847" s="401"/>
      <c r="MZL1847" s="401"/>
      <c r="MZM1847" s="401"/>
      <c r="MZN1847" s="401"/>
      <c r="MZO1847" s="401"/>
      <c r="MZP1847" s="401"/>
      <c r="MZQ1847" s="401"/>
      <c r="MZR1847" s="401"/>
      <c r="MZS1847" s="401"/>
      <c r="MZT1847" s="401"/>
      <c r="MZU1847" s="401"/>
      <c r="MZV1847" s="401"/>
      <c r="MZW1847" s="401"/>
      <c r="MZX1847" s="401"/>
      <c r="MZY1847" s="401"/>
      <c r="MZZ1847" s="401"/>
      <c r="NAA1847" s="401"/>
      <c r="NAB1847" s="401"/>
      <c r="NAC1847" s="401"/>
      <c r="NAD1847" s="401"/>
      <c r="NAE1847" s="401"/>
      <c r="NAF1847" s="401"/>
      <c r="NAG1847" s="401"/>
      <c r="NAH1847" s="401"/>
      <c r="NAI1847" s="401"/>
      <c r="NAJ1847" s="401"/>
      <c r="NAK1847" s="401"/>
      <c r="NAL1847" s="401"/>
      <c r="NAM1847" s="401"/>
      <c r="NAN1847" s="401"/>
      <c r="NAO1847" s="401"/>
      <c r="NAP1847" s="401"/>
      <c r="NAQ1847" s="401"/>
      <c r="NAR1847" s="401"/>
      <c r="NAS1847" s="401"/>
      <c r="NAT1847" s="401"/>
      <c r="NAU1847" s="401"/>
      <c r="NAV1847" s="401"/>
      <c r="NAW1847" s="401"/>
      <c r="NAX1847" s="401"/>
      <c r="NAY1847" s="401"/>
      <c r="NAZ1847" s="401"/>
      <c r="NBA1847" s="401"/>
      <c r="NBB1847" s="401"/>
      <c r="NBC1847" s="401"/>
      <c r="NBD1847" s="401"/>
      <c r="NBE1847" s="401"/>
      <c r="NBF1847" s="401"/>
      <c r="NBG1847" s="401"/>
      <c r="NBH1847" s="401"/>
      <c r="NBI1847" s="401"/>
      <c r="NBJ1847" s="401"/>
      <c r="NBK1847" s="401"/>
      <c r="NBL1847" s="401"/>
      <c r="NBM1847" s="401"/>
      <c r="NBN1847" s="401"/>
      <c r="NBO1847" s="401"/>
      <c r="NBP1847" s="401"/>
      <c r="NBQ1847" s="401"/>
      <c r="NBR1847" s="401"/>
      <c r="NBS1847" s="401"/>
      <c r="NBT1847" s="401"/>
      <c r="NBU1847" s="401"/>
      <c r="NBV1847" s="401"/>
      <c r="NBW1847" s="401"/>
      <c r="NBX1847" s="401"/>
      <c r="NBY1847" s="401"/>
      <c r="NBZ1847" s="401"/>
      <c r="NCA1847" s="401"/>
      <c r="NCB1847" s="401"/>
      <c r="NCC1847" s="401"/>
      <c r="NCD1847" s="401"/>
      <c r="NCE1847" s="401"/>
      <c r="NCF1847" s="401"/>
      <c r="NCG1847" s="401"/>
      <c r="NCH1847" s="401"/>
      <c r="NCI1847" s="401"/>
      <c r="NCJ1847" s="401"/>
      <c r="NCK1847" s="401"/>
      <c r="NCL1847" s="401"/>
      <c r="NCM1847" s="401"/>
      <c r="NCN1847" s="401"/>
      <c r="NCO1847" s="401"/>
      <c r="NCP1847" s="401"/>
      <c r="NCQ1847" s="401"/>
      <c r="NCR1847" s="401"/>
      <c r="NCS1847" s="401"/>
      <c r="NCT1847" s="401"/>
      <c r="NCU1847" s="401"/>
      <c r="NCV1847" s="401"/>
      <c r="NCW1847" s="401"/>
      <c r="NCX1847" s="401"/>
      <c r="NCY1847" s="401"/>
      <c r="NCZ1847" s="401"/>
      <c r="NDA1847" s="401"/>
      <c r="NDB1847" s="401"/>
      <c r="NDC1847" s="401"/>
      <c r="NDD1847" s="401"/>
      <c r="NDE1847" s="401"/>
      <c r="NDF1847" s="401"/>
      <c r="NDG1847" s="401"/>
      <c r="NDH1847" s="401"/>
      <c r="NDI1847" s="401"/>
      <c r="NDJ1847" s="401"/>
      <c r="NDK1847" s="401"/>
      <c r="NDL1847" s="401"/>
      <c r="NDM1847" s="401"/>
      <c r="NDN1847" s="401"/>
      <c r="NDO1847" s="401"/>
      <c r="NDP1847" s="401"/>
      <c r="NDQ1847" s="401"/>
      <c r="NDR1847" s="401"/>
      <c r="NDS1847" s="401"/>
      <c r="NDT1847" s="401"/>
      <c r="NDU1847" s="401"/>
      <c r="NDV1847" s="401"/>
      <c r="NDW1847" s="401"/>
      <c r="NDX1847" s="401"/>
      <c r="NDY1847" s="401"/>
      <c r="NDZ1847" s="401"/>
      <c r="NEA1847" s="401"/>
      <c r="NEB1847" s="401"/>
      <c r="NEC1847" s="401"/>
      <c r="NED1847" s="401"/>
      <c r="NEE1847" s="401"/>
      <c r="NEF1847" s="401"/>
      <c r="NEG1847" s="401"/>
      <c r="NEH1847" s="401"/>
      <c r="NEI1847" s="401"/>
      <c r="NEJ1847" s="401"/>
      <c r="NEK1847" s="401"/>
      <c r="NEL1847" s="401"/>
      <c r="NEM1847" s="401"/>
      <c r="NEN1847" s="401"/>
      <c r="NEO1847" s="401"/>
      <c r="NEP1847" s="401"/>
      <c r="NEQ1847" s="401"/>
      <c r="NER1847" s="401"/>
      <c r="NES1847" s="401"/>
      <c r="NET1847" s="401"/>
      <c r="NEU1847" s="401"/>
      <c r="NEV1847" s="401"/>
      <c r="NEW1847" s="401"/>
      <c r="NEX1847" s="401"/>
      <c r="NEY1847" s="401"/>
      <c r="NEZ1847" s="401"/>
      <c r="NFA1847" s="401"/>
      <c r="NFB1847" s="401"/>
      <c r="NFC1847" s="401"/>
      <c r="NFD1847" s="401"/>
      <c r="NFE1847" s="401"/>
      <c r="NFF1847" s="401"/>
      <c r="NFG1847" s="401"/>
      <c r="NFH1847" s="401"/>
      <c r="NFI1847" s="401"/>
      <c r="NFJ1847" s="401"/>
      <c r="NFK1847" s="401"/>
      <c r="NFL1847" s="401"/>
      <c r="NFM1847" s="401"/>
      <c r="NFN1847" s="401"/>
      <c r="NFO1847" s="401"/>
      <c r="NFP1847" s="401"/>
      <c r="NFQ1847" s="401"/>
      <c r="NFR1847" s="401"/>
      <c r="NFS1847" s="401"/>
      <c r="NFT1847" s="401"/>
      <c r="NFU1847" s="401"/>
      <c r="NFV1847" s="401"/>
      <c r="NFW1847" s="401"/>
      <c r="NFX1847" s="401"/>
      <c r="NFY1847" s="401"/>
      <c r="NFZ1847" s="401"/>
      <c r="NGA1847" s="401"/>
      <c r="NGB1847" s="401"/>
      <c r="NGC1847" s="401"/>
      <c r="NGD1847" s="401"/>
      <c r="NGE1847" s="401"/>
      <c r="NGF1847" s="401"/>
      <c r="NGG1847" s="401"/>
      <c r="NGH1847" s="401"/>
      <c r="NGI1847" s="401"/>
      <c r="NGJ1847" s="401"/>
      <c r="NGK1847" s="401"/>
      <c r="NGL1847" s="401"/>
      <c r="NGM1847" s="401"/>
      <c r="NGN1847" s="401"/>
      <c r="NGO1847" s="401"/>
      <c r="NGP1847" s="401"/>
      <c r="NGQ1847" s="401"/>
      <c r="NGR1847" s="401"/>
      <c r="NGS1847" s="401"/>
      <c r="NGT1847" s="401"/>
      <c r="NGU1847" s="401"/>
      <c r="NGV1847" s="401"/>
      <c r="NGW1847" s="401"/>
      <c r="NGX1847" s="401"/>
      <c r="NGY1847" s="401"/>
      <c r="NGZ1847" s="401"/>
      <c r="NHA1847" s="401"/>
      <c r="NHB1847" s="401"/>
      <c r="NHC1847" s="401"/>
      <c r="NHD1847" s="401"/>
      <c r="NHE1847" s="401"/>
      <c r="NHF1847" s="401"/>
      <c r="NHG1847" s="401"/>
      <c r="NHH1847" s="401"/>
      <c r="NHI1847" s="401"/>
      <c r="NHJ1847" s="401"/>
      <c r="NHK1847" s="401"/>
      <c r="NHL1847" s="401"/>
      <c r="NHM1847" s="401"/>
      <c r="NHN1847" s="401"/>
      <c r="NHO1847" s="401"/>
      <c r="NHP1847" s="401"/>
      <c r="NHQ1847" s="401"/>
      <c r="NHR1847" s="401"/>
      <c r="NHS1847" s="401"/>
      <c r="NHT1847" s="401"/>
      <c r="NHU1847" s="401"/>
      <c r="NHV1847" s="401"/>
      <c r="NHW1847" s="401"/>
      <c r="NHX1847" s="401"/>
      <c r="NHY1847" s="401"/>
      <c r="NHZ1847" s="401"/>
      <c r="NIA1847" s="401"/>
      <c r="NIB1847" s="401"/>
      <c r="NIC1847" s="401"/>
      <c r="NID1847" s="401"/>
      <c r="NIE1847" s="401"/>
      <c r="NIF1847" s="401"/>
      <c r="NIG1847" s="401"/>
      <c r="NIH1847" s="401"/>
      <c r="NII1847" s="401"/>
      <c r="NIJ1847" s="401"/>
      <c r="NIK1847" s="401"/>
      <c r="NIL1847" s="401"/>
      <c r="NIM1847" s="401"/>
      <c r="NIN1847" s="401"/>
      <c r="NIO1847" s="401"/>
      <c r="NIP1847" s="401"/>
      <c r="NIQ1847" s="401"/>
      <c r="NIR1847" s="401"/>
      <c r="NIS1847" s="401"/>
      <c r="NIT1847" s="401"/>
      <c r="NIU1847" s="401"/>
      <c r="NIV1847" s="401"/>
      <c r="NIW1847" s="401"/>
      <c r="NIX1847" s="401"/>
      <c r="NIY1847" s="401"/>
      <c r="NIZ1847" s="401"/>
      <c r="NJA1847" s="401"/>
      <c r="NJB1847" s="401"/>
      <c r="NJC1847" s="401"/>
      <c r="NJD1847" s="401"/>
      <c r="NJE1847" s="401"/>
      <c r="NJF1847" s="401"/>
      <c r="NJG1847" s="401"/>
      <c r="NJH1847" s="401"/>
      <c r="NJI1847" s="401"/>
      <c r="NJJ1847" s="401"/>
      <c r="NJK1847" s="401"/>
      <c r="NJL1847" s="401"/>
      <c r="NJM1847" s="401"/>
      <c r="NJN1847" s="401"/>
      <c r="NJO1847" s="401"/>
      <c r="NJP1847" s="401"/>
      <c r="NJQ1847" s="401"/>
      <c r="NJR1847" s="401"/>
      <c r="NJS1847" s="401"/>
      <c r="NJT1847" s="401"/>
      <c r="NJU1847" s="401"/>
      <c r="NJV1847" s="401"/>
      <c r="NJW1847" s="401"/>
      <c r="NJX1847" s="401"/>
      <c r="NJY1847" s="401"/>
      <c r="NJZ1847" s="401"/>
      <c r="NKA1847" s="401"/>
      <c r="NKB1847" s="401"/>
      <c r="NKC1847" s="401"/>
      <c r="NKD1847" s="401"/>
      <c r="NKE1847" s="401"/>
      <c r="NKF1847" s="401"/>
      <c r="NKG1847" s="401"/>
      <c r="NKH1847" s="401"/>
      <c r="NKI1847" s="401"/>
      <c r="NKJ1847" s="401"/>
      <c r="NKK1847" s="401"/>
      <c r="NKL1847" s="401"/>
      <c r="NKM1847" s="401"/>
      <c r="NKN1847" s="401"/>
      <c r="NKO1847" s="401"/>
      <c r="NKP1847" s="401"/>
      <c r="NKQ1847" s="401"/>
      <c r="NKR1847" s="401"/>
      <c r="NKS1847" s="401"/>
      <c r="NKT1847" s="401"/>
      <c r="NKU1847" s="401"/>
      <c r="NKV1847" s="401"/>
      <c r="NKW1847" s="401"/>
      <c r="NKX1847" s="401"/>
      <c r="NKY1847" s="401"/>
      <c r="NKZ1847" s="401"/>
      <c r="NLA1847" s="401"/>
      <c r="NLB1847" s="401"/>
      <c r="NLC1847" s="401"/>
      <c r="NLD1847" s="401"/>
      <c r="NLE1847" s="401"/>
      <c r="NLF1847" s="401"/>
      <c r="NLG1847" s="401"/>
      <c r="NLH1847" s="401"/>
      <c r="NLI1847" s="401"/>
      <c r="NLJ1847" s="401"/>
      <c r="NLK1847" s="401"/>
      <c r="NLL1847" s="401"/>
      <c r="NLM1847" s="401"/>
      <c r="NLN1847" s="401"/>
      <c r="NLO1847" s="401"/>
      <c r="NLP1847" s="401"/>
      <c r="NLQ1847" s="401"/>
      <c r="NLR1847" s="401"/>
      <c r="NLS1847" s="401"/>
      <c r="NLT1847" s="401"/>
      <c r="NLU1847" s="401"/>
      <c r="NLV1847" s="401"/>
      <c r="NLW1847" s="401"/>
      <c r="NLX1847" s="401"/>
      <c r="NLY1847" s="401"/>
      <c r="NLZ1847" s="401"/>
      <c r="NMA1847" s="401"/>
      <c r="NMB1847" s="401"/>
      <c r="NMC1847" s="401"/>
      <c r="NMD1847" s="401"/>
      <c r="NME1847" s="401"/>
      <c r="NMF1847" s="401"/>
      <c r="NMG1847" s="401"/>
      <c r="NMH1847" s="401"/>
      <c r="NMI1847" s="401"/>
      <c r="NMJ1847" s="401"/>
      <c r="NMK1847" s="401"/>
      <c r="NML1847" s="401"/>
      <c r="NMM1847" s="401"/>
      <c r="NMN1847" s="401"/>
      <c r="NMO1847" s="401"/>
      <c r="NMP1847" s="401"/>
      <c r="NMQ1847" s="401"/>
      <c r="NMR1847" s="401"/>
      <c r="NMS1847" s="401"/>
      <c r="NMT1847" s="401"/>
      <c r="NMU1847" s="401"/>
      <c r="NMV1847" s="401"/>
      <c r="NMW1847" s="401"/>
      <c r="NMX1847" s="401"/>
      <c r="NMY1847" s="401"/>
      <c r="NMZ1847" s="401"/>
      <c r="NNA1847" s="401"/>
      <c r="NNB1847" s="401"/>
      <c r="NNC1847" s="401"/>
      <c r="NND1847" s="401"/>
      <c r="NNE1847" s="401"/>
      <c r="NNF1847" s="401"/>
      <c r="NNG1847" s="401"/>
      <c r="NNH1847" s="401"/>
      <c r="NNI1847" s="401"/>
      <c r="NNJ1847" s="401"/>
      <c r="NNK1847" s="401"/>
      <c r="NNL1847" s="401"/>
      <c r="NNM1847" s="401"/>
      <c r="NNN1847" s="401"/>
      <c r="NNO1847" s="401"/>
      <c r="NNP1847" s="401"/>
      <c r="NNQ1847" s="401"/>
      <c r="NNR1847" s="401"/>
      <c r="NNS1847" s="401"/>
      <c r="NNT1847" s="401"/>
      <c r="NNU1847" s="401"/>
      <c r="NNV1847" s="401"/>
      <c r="NNW1847" s="401"/>
      <c r="NNX1847" s="401"/>
      <c r="NNY1847" s="401"/>
      <c r="NNZ1847" s="401"/>
      <c r="NOA1847" s="401"/>
      <c r="NOB1847" s="401"/>
      <c r="NOC1847" s="401"/>
      <c r="NOD1847" s="401"/>
      <c r="NOE1847" s="401"/>
      <c r="NOF1847" s="401"/>
      <c r="NOG1847" s="401"/>
      <c r="NOH1847" s="401"/>
      <c r="NOI1847" s="401"/>
      <c r="NOJ1847" s="401"/>
      <c r="NOK1847" s="401"/>
      <c r="NOL1847" s="401"/>
      <c r="NOM1847" s="401"/>
      <c r="NON1847" s="401"/>
      <c r="NOO1847" s="401"/>
      <c r="NOP1847" s="401"/>
      <c r="NOQ1847" s="401"/>
      <c r="NOR1847" s="401"/>
      <c r="NOS1847" s="401"/>
      <c r="NOT1847" s="401"/>
      <c r="NOU1847" s="401"/>
      <c r="NOV1847" s="401"/>
      <c r="NOW1847" s="401"/>
      <c r="NOX1847" s="401"/>
      <c r="NOY1847" s="401"/>
      <c r="NOZ1847" s="401"/>
      <c r="NPA1847" s="401"/>
      <c r="NPB1847" s="401"/>
      <c r="NPC1847" s="401"/>
      <c r="NPD1847" s="401"/>
      <c r="NPE1847" s="401"/>
      <c r="NPF1847" s="401"/>
      <c r="NPG1847" s="401"/>
      <c r="NPH1847" s="401"/>
      <c r="NPI1847" s="401"/>
      <c r="NPJ1847" s="401"/>
      <c r="NPK1847" s="401"/>
      <c r="NPL1847" s="401"/>
      <c r="NPM1847" s="401"/>
      <c r="NPN1847" s="401"/>
      <c r="NPO1847" s="401"/>
      <c r="NPP1847" s="401"/>
      <c r="NPQ1847" s="401"/>
      <c r="NPR1847" s="401"/>
      <c r="NPS1847" s="401"/>
      <c r="NPT1847" s="401"/>
      <c r="NPU1847" s="401"/>
      <c r="NPV1847" s="401"/>
      <c r="NPW1847" s="401"/>
      <c r="NPX1847" s="401"/>
      <c r="NPY1847" s="401"/>
      <c r="NPZ1847" s="401"/>
      <c r="NQA1847" s="401"/>
      <c r="NQB1847" s="401"/>
      <c r="NQC1847" s="401"/>
      <c r="NQD1847" s="401"/>
      <c r="NQE1847" s="401"/>
      <c r="NQF1847" s="401"/>
      <c r="NQG1847" s="401"/>
      <c r="NQH1847" s="401"/>
      <c r="NQI1847" s="401"/>
      <c r="NQJ1847" s="401"/>
      <c r="NQK1847" s="401"/>
      <c r="NQL1847" s="401"/>
      <c r="NQM1847" s="401"/>
      <c r="NQN1847" s="401"/>
      <c r="NQO1847" s="401"/>
      <c r="NQP1847" s="401"/>
      <c r="NQQ1847" s="401"/>
      <c r="NQR1847" s="401"/>
      <c r="NQS1847" s="401"/>
      <c r="NQT1847" s="401"/>
      <c r="NQU1847" s="401"/>
      <c r="NQV1847" s="401"/>
      <c r="NQW1847" s="401"/>
      <c r="NQX1847" s="401"/>
      <c r="NQY1847" s="401"/>
      <c r="NQZ1847" s="401"/>
      <c r="NRA1847" s="401"/>
      <c r="NRB1847" s="401"/>
      <c r="NRC1847" s="401"/>
      <c r="NRD1847" s="401"/>
      <c r="NRE1847" s="401"/>
      <c r="NRF1847" s="401"/>
      <c r="NRG1847" s="401"/>
      <c r="NRH1847" s="401"/>
      <c r="NRI1847" s="401"/>
      <c r="NRJ1847" s="401"/>
      <c r="NRK1847" s="401"/>
      <c r="NRL1847" s="401"/>
      <c r="NRM1847" s="401"/>
      <c r="NRN1847" s="401"/>
      <c r="NRO1847" s="401"/>
      <c r="NRP1847" s="401"/>
      <c r="NRQ1847" s="401"/>
      <c r="NRR1847" s="401"/>
      <c r="NRS1847" s="401"/>
      <c r="NRT1847" s="401"/>
      <c r="NRU1847" s="401"/>
      <c r="NRV1847" s="401"/>
      <c r="NRW1847" s="401"/>
      <c r="NRX1847" s="401"/>
      <c r="NRY1847" s="401"/>
      <c r="NRZ1847" s="401"/>
      <c r="NSA1847" s="401"/>
      <c r="NSB1847" s="401"/>
      <c r="NSC1847" s="401"/>
      <c r="NSD1847" s="401"/>
      <c r="NSE1847" s="401"/>
      <c r="NSF1847" s="401"/>
      <c r="NSG1847" s="401"/>
      <c r="NSH1847" s="401"/>
      <c r="NSI1847" s="401"/>
      <c r="NSJ1847" s="401"/>
      <c r="NSK1847" s="401"/>
      <c r="NSL1847" s="401"/>
      <c r="NSM1847" s="401"/>
      <c r="NSN1847" s="401"/>
      <c r="NSO1847" s="401"/>
      <c r="NSP1847" s="401"/>
      <c r="NSQ1847" s="401"/>
      <c r="NSR1847" s="401"/>
      <c r="NSS1847" s="401"/>
      <c r="NST1847" s="401"/>
      <c r="NSU1847" s="401"/>
      <c r="NSV1847" s="401"/>
      <c r="NSW1847" s="401"/>
      <c r="NSX1847" s="401"/>
      <c r="NSY1847" s="401"/>
      <c r="NSZ1847" s="401"/>
      <c r="NTA1847" s="401"/>
      <c r="NTB1847" s="401"/>
      <c r="NTC1847" s="401"/>
      <c r="NTD1847" s="401"/>
      <c r="NTE1847" s="401"/>
      <c r="NTF1847" s="401"/>
      <c r="NTG1847" s="401"/>
      <c r="NTH1847" s="401"/>
      <c r="NTI1847" s="401"/>
      <c r="NTJ1847" s="401"/>
      <c r="NTK1847" s="401"/>
      <c r="NTL1847" s="401"/>
      <c r="NTM1847" s="401"/>
      <c r="NTN1847" s="401"/>
      <c r="NTO1847" s="401"/>
      <c r="NTP1847" s="401"/>
      <c r="NTQ1847" s="401"/>
      <c r="NTR1847" s="401"/>
      <c r="NTS1847" s="401"/>
      <c r="NTT1847" s="401"/>
      <c r="NTU1847" s="401"/>
      <c r="NTV1847" s="401"/>
      <c r="NTW1847" s="401"/>
      <c r="NTX1847" s="401"/>
      <c r="NTY1847" s="401"/>
      <c r="NTZ1847" s="401"/>
      <c r="NUA1847" s="401"/>
      <c r="NUB1847" s="401"/>
      <c r="NUC1847" s="401"/>
      <c r="NUD1847" s="401"/>
      <c r="NUE1847" s="401"/>
      <c r="NUF1847" s="401"/>
      <c r="NUG1847" s="401"/>
      <c r="NUH1847" s="401"/>
      <c r="NUI1847" s="401"/>
      <c r="NUJ1847" s="401"/>
      <c r="NUK1847" s="401"/>
      <c r="NUL1847" s="401"/>
      <c r="NUM1847" s="401"/>
      <c r="NUN1847" s="401"/>
      <c r="NUO1847" s="401"/>
      <c r="NUP1847" s="401"/>
      <c r="NUQ1847" s="401"/>
      <c r="NUR1847" s="401"/>
      <c r="NUS1847" s="401"/>
      <c r="NUT1847" s="401"/>
      <c r="NUU1847" s="401"/>
      <c r="NUV1847" s="401"/>
      <c r="NUW1847" s="401"/>
      <c r="NUX1847" s="401"/>
      <c r="NUY1847" s="401"/>
      <c r="NUZ1847" s="401"/>
      <c r="NVA1847" s="401"/>
      <c r="NVB1847" s="401"/>
      <c r="NVC1847" s="401"/>
      <c r="NVD1847" s="401"/>
      <c r="NVE1847" s="401"/>
      <c r="NVF1847" s="401"/>
      <c r="NVG1847" s="401"/>
      <c r="NVH1847" s="401"/>
      <c r="NVI1847" s="401"/>
      <c r="NVJ1847" s="401"/>
      <c r="NVK1847" s="401"/>
      <c r="NVL1847" s="401"/>
      <c r="NVM1847" s="401"/>
      <c r="NVN1847" s="401"/>
      <c r="NVO1847" s="401"/>
      <c r="NVP1847" s="401"/>
      <c r="NVQ1847" s="401"/>
      <c r="NVR1847" s="401"/>
      <c r="NVS1847" s="401"/>
      <c r="NVT1847" s="401"/>
      <c r="NVU1847" s="401"/>
      <c r="NVV1847" s="401"/>
      <c r="NVW1847" s="401"/>
      <c r="NVX1847" s="401"/>
      <c r="NVY1847" s="401"/>
      <c r="NVZ1847" s="401"/>
      <c r="NWA1847" s="401"/>
      <c r="NWB1847" s="401"/>
      <c r="NWC1847" s="401"/>
      <c r="NWD1847" s="401"/>
      <c r="NWE1847" s="401"/>
      <c r="NWF1847" s="401"/>
      <c r="NWG1847" s="401"/>
      <c r="NWH1847" s="401"/>
      <c r="NWI1847" s="401"/>
      <c r="NWJ1847" s="401"/>
      <c r="NWK1847" s="401"/>
      <c r="NWL1847" s="401"/>
      <c r="NWM1847" s="401"/>
      <c r="NWN1847" s="401"/>
      <c r="NWO1847" s="401"/>
      <c r="NWP1847" s="401"/>
      <c r="NWQ1847" s="401"/>
      <c r="NWR1847" s="401"/>
      <c r="NWS1847" s="401"/>
      <c r="NWT1847" s="401"/>
      <c r="NWU1847" s="401"/>
      <c r="NWV1847" s="401"/>
      <c r="NWW1847" s="401"/>
      <c r="NWX1847" s="401"/>
      <c r="NWY1847" s="401"/>
      <c r="NWZ1847" s="401"/>
      <c r="NXA1847" s="401"/>
      <c r="NXB1847" s="401"/>
      <c r="NXC1847" s="401"/>
      <c r="NXD1847" s="401"/>
      <c r="NXE1847" s="401"/>
      <c r="NXF1847" s="401"/>
      <c r="NXG1847" s="401"/>
      <c r="NXH1847" s="401"/>
      <c r="NXI1847" s="401"/>
      <c r="NXJ1847" s="401"/>
      <c r="NXK1847" s="401"/>
      <c r="NXL1847" s="401"/>
      <c r="NXM1847" s="401"/>
      <c r="NXN1847" s="401"/>
      <c r="NXO1847" s="401"/>
      <c r="NXP1847" s="401"/>
      <c r="NXQ1847" s="401"/>
      <c r="NXR1847" s="401"/>
      <c r="NXS1847" s="401"/>
      <c r="NXT1847" s="401"/>
      <c r="NXU1847" s="401"/>
      <c r="NXV1847" s="401"/>
      <c r="NXW1847" s="401"/>
      <c r="NXX1847" s="401"/>
      <c r="NXY1847" s="401"/>
      <c r="NXZ1847" s="401"/>
      <c r="NYA1847" s="401"/>
      <c r="NYB1847" s="401"/>
      <c r="NYC1847" s="401"/>
      <c r="NYD1847" s="401"/>
      <c r="NYE1847" s="401"/>
      <c r="NYF1847" s="401"/>
      <c r="NYG1847" s="401"/>
      <c r="NYH1847" s="401"/>
      <c r="NYI1847" s="401"/>
      <c r="NYJ1847" s="401"/>
      <c r="NYK1847" s="401"/>
      <c r="NYL1847" s="401"/>
      <c r="NYM1847" s="401"/>
      <c r="NYN1847" s="401"/>
      <c r="NYO1847" s="401"/>
      <c r="NYP1847" s="401"/>
      <c r="NYQ1847" s="401"/>
      <c r="NYR1847" s="401"/>
      <c r="NYS1847" s="401"/>
      <c r="NYT1847" s="401"/>
      <c r="NYU1847" s="401"/>
      <c r="NYV1847" s="401"/>
      <c r="NYW1847" s="401"/>
      <c r="NYX1847" s="401"/>
      <c r="NYY1847" s="401"/>
      <c r="NYZ1847" s="401"/>
      <c r="NZA1847" s="401"/>
      <c r="NZB1847" s="401"/>
      <c r="NZC1847" s="401"/>
      <c r="NZD1847" s="401"/>
      <c r="NZE1847" s="401"/>
      <c r="NZF1847" s="401"/>
      <c r="NZG1847" s="401"/>
      <c r="NZH1847" s="401"/>
      <c r="NZI1847" s="401"/>
      <c r="NZJ1847" s="401"/>
      <c r="NZK1847" s="401"/>
      <c r="NZL1847" s="401"/>
      <c r="NZM1847" s="401"/>
      <c r="NZN1847" s="401"/>
      <c r="NZO1847" s="401"/>
      <c r="NZP1847" s="401"/>
      <c r="NZQ1847" s="401"/>
      <c r="NZR1847" s="401"/>
      <c r="NZS1847" s="401"/>
      <c r="NZT1847" s="401"/>
      <c r="NZU1847" s="401"/>
      <c r="NZV1847" s="401"/>
      <c r="NZW1847" s="401"/>
      <c r="NZX1847" s="401"/>
      <c r="NZY1847" s="401"/>
      <c r="NZZ1847" s="401"/>
      <c r="OAA1847" s="401"/>
      <c r="OAB1847" s="401"/>
      <c r="OAC1847" s="401"/>
      <c r="OAD1847" s="401"/>
      <c r="OAE1847" s="401"/>
      <c r="OAF1847" s="401"/>
      <c r="OAG1847" s="401"/>
      <c r="OAH1847" s="401"/>
      <c r="OAI1847" s="401"/>
      <c r="OAJ1847" s="401"/>
      <c r="OAK1847" s="401"/>
      <c r="OAL1847" s="401"/>
      <c r="OAM1847" s="401"/>
      <c r="OAN1847" s="401"/>
      <c r="OAO1847" s="401"/>
      <c r="OAP1847" s="401"/>
      <c r="OAQ1847" s="401"/>
      <c r="OAR1847" s="401"/>
      <c r="OAS1847" s="401"/>
      <c r="OAT1847" s="401"/>
      <c r="OAU1847" s="401"/>
      <c r="OAV1847" s="401"/>
      <c r="OAW1847" s="401"/>
      <c r="OAX1847" s="401"/>
      <c r="OAY1847" s="401"/>
      <c r="OAZ1847" s="401"/>
      <c r="OBA1847" s="401"/>
      <c r="OBB1847" s="401"/>
      <c r="OBC1847" s="401"/>
      <c r="OBD1847" s="401"/>
      <c r="OBE1847" s="401"/>
      <c r="OBF1847" s="401"/>
      <c r="OBG1847" s="401"/>
      <c r="OBH1847" s="401"/>
      <c r="OBI1847" s="401"/>
      <c r="OBJ1847" s="401"/>
      <c r="OBK1847" s="401"/>
      <c r="OBL1847" s="401"/>
      <c r="OBM1847" s="401"/>
      <c r="OBN1847" s="401"/>
      <c r="OBO1847" s="401"/>
      <c r="OBP1847" s="401"/>
      <c r="OBQ1847" s="401"/>
      <c r="OBR1847" s="401"/>
      <c r="OBS1847" s="401"/>
      <c r="OBT1847" s="401"/>
      <c r="OBU1847" s="401"/>
      <c r="OBV1847" s="401"/>
      <c r="OBW1847" s="401"/>
      <c r="OBX1847" s="401"/>
      <c r="OBY1847" s="401"/>
      <c r="OBZ1847" s="401"/>
      <c r="OCA1847" s="401"/>
      <c r="OCB1847" s="401"/>
      <c r="OCC1847" s="401"/>
      <c r="OCD1847" s="401"/>
      <c r="OCE1847" s="401"/>
      <c r="OCF1847" s="401"/>
      <c r="OCG1847" s="401"/>
      <c r="OCH1847" s="401"/>
      <c r="OCI1847" s="401"/>
      <c r="OCJ1847" s="401"/>
      <c r="OCK1847" s="401"/>
      <c r="OCL1847" s="401"/>
      <c r="OCM1847" s="401"/>
      <c r="OCN1847" s="401"/>
      <c r="OCO1847" s="401"/>
      <c r="OCP1847" s="401"/>
      <c r="OCQ1847" s="401"/>
      <c r="OCR1847" s="401"/>
      <c r="OCS1847" s="401"/>
      <c r="OCT1847" s="401"/>
      <c r="OCU1847" s="401"/>
      <c r="OCV1847" s="401"/>
      <c r="OCW1847" s="401"/>
      <c r="OCX1847" s="401"/>
      <c r="OCY1847" s="401"/>
      <c r="OCZ1847" s="401"/>
      <c r="ODA1847" s="401"/>
      <c r="ODB1847" s="401"/>
      <c r="ODC1847" s="401"/>
      <c r="ODD1847" s="401"/>
      <c r="ODE1847" s="401"/>
      <c r="ODF1847" s="401"/>
      <c r="ODG1847" s="401"/>
      <c r="ODH1847" s="401"/>
      <c r="ODI1847" s="401"/>
      <c r="ODJ1847" s="401"/>
      <c r="ODK1847" s="401"/>
      <c r="ODL1847" s="401"/>
      <c r="ODM1847" s="401"/>
      <c r="ODN1847" s="401"/>
      <c r="ODO1847" s="401"/>
      <c r="ODP1847" s="401"/>
      <c r="ODQ1847" s="401"/>
      <c r="ODR1847" s="401"/>
      <c r="ODS1847" s="401"/>
      <c r="ODT1847" s="401"/>
      <c r="ODU1847" s="401"/>
      <c r="ODV1847" s="401"/>
      <c r="ODW1847" s="401"/>
      <c r="ODX1847" s="401"/>
      <c r="ODY1847" s="401"/>
      <c r="ODZ1847" s="401"/>
      <c r="OEA1847" s="401"/>
      <c r="OEB1847" s="401"/>
      <c r="OEC1847" s="401"/>
      <c r="OED1847" s="401"/>
      <c r="OEE1847" s="401"/>
      <c r="OEF1847" s="401"/>
      <c r="OEG1847" s="401"/>
      <c r="OEH1847" s="401"/>
      <c r="OEI1847" s="401"/>
      <c r="OEJ1847" s="401"/>
      <c r="OEK1847" s="401"/>
      <c r="OEL1847" s="401"/>
      <c r="OEM1847" s="401"/>
      <c r="OEN1847" s="401"/>
      <c r="OEO1847" s="401"/>
      <c r="OEP1847" s="401"/>
      <c r="OEQ1847" s="401"/>
      <c r="OER1847" s="401"/>
      <c r="OES1847" s="401"/>
      <c r="OET1847" s="401"/>
      <c r="OEU1847" s="401"/>
      <c r="OEV1847" s="401"/>
      <c r="OEW1847" s="401"/>
      <c r="OEX1847" s="401"/>
      <c r="OEY1847" s="401"/>
      <c r="OEZ1847" s="401"/>
      <c r="OFA1847" s="401"/>
      <c r="OFB1847" s="401"/>
      <c r="OFC1847" s="401"/>
      <c r="OFD1847" s="401"/>
      <c r="OFE1847" s="401"/>
      <c r="OFF1847" s="401"/>
      <c r="OFG1847" s="401"/>
      <c r="OFH1847" s="401"/>
      <c r="OFI1847" s="401"/>
      <c r="OFJ1847" s="401"/>
      <c r="OFK1847" s="401"/>
      <c r="OFL1847" s="401"/>
      <c r="OFM1847" s="401"/>
      <c r="OFN1847" s="401"/>
      <c r="OFO1847" s="401"/>
      <c r="OFP1847" s="401"/>
      <c r="OFQ1847" s="401"/>
      <c r="OFR1847" s="401"/>
      <c r="OFS1847" s="401"/>
      <c r="OFT1847" s="401"/>
      <c r="OFU1847" s="401"/>
      <c r="OFV1847" s="401"/>
      <c r="OFW1847" s="401"/>
      <c r="OFX1847" s="401"/>
      <c r="OFY1847" s="401"/>
      <c r="OFZ1847" s="401"/>
      <c r="OGA1847" s="401"/>
      <c r="OGB1847" s="401"/>
      <c r="OGC1847" s="401"/>
      <c r="OGD1847" s="401"/>
      <c r="OGE1847" s="401"/>
      <c r="OGF1847" s="401"/>
      <c r="OGG1847" s="401"/>
      <c r="OGH1847" s="401"/>
      <c r="OGI1847" s="401"/>
      <c r="OGJ1847" s="401"/>
      <c r="OGK1847" s="401"/>
      <c r="OGL1847" s="401"/>
      <c r="OGM1847" s="401"/>
      <c r="OGN1847" s="401"/>
      <c r="OGO1847" s="401"/>
      <c r="OGP1847" s="401"/>
      <c r="OGQ1847" s="401"/>
      <c r="OGR1847" s="401"/>
      <c r="OGS1847" s="401"/>
      <c r="OGT1847" s="401"/>
      <c r="OGU1847" s="401"/>
      <c r="OGV1847" s="401"/>
      <c r="OGW1847" s="401"/>
      <c r="OGX1847" s="401"/>
      <c r="OGY1847" s="401"/>
      <c r="OGZ1847" s="401"/>
      <c r="OHA1847" s="401"/>
      <c r="OHB1847" s="401"/>
      <c r="OHC1847" s="401"/>
      <c r="OHD1847" s="401"/>
      <c r="OHE1847" s="401"/>
      <c r="OHF1847" s="401"/>
      <c r="OHG1847" s="401"/>
      <c r="OHH1847" s="401"/>
      <c r="OHI1847" s="401"/>
      <c r="OHJ1847" s="401"/>
      <c r="OHK1847" s="401"/>
      <c r="OHL1847" s="401"/>
      <c r="OHM1847" s="401"/>
      <c r="OHN1847" s="401"/>
      <c r="OHO1847" s="401"/>
      <c r="OHP1847" s="401"/>
      <c r="OHQ1847" s="401"/>
      <c r="OHR1847" s="401"/>
      <c r="OHS1847" s="401"/>
      <c r="OHT1847" s="401"/>
      <c r="OHU1847" s="401"/>
      <c r="OHV1847" s="401"/>
      <c r="OHW1847" s="401"/>
      <c r="OHX1847" s="401"/>
      <c r="OHY1847" s="401"/>
      <c r="OHZ1847" s="401"/>
      <c r="OIA1847" s="401"/>
      <c r="OIB1847" s="401"/>
      <c r="OIC1847" s="401"/>
      <c r="OID1847" s="401"/>
      <c r="OIE1847" s="401"/>
      <c r="OIF1847" s="401"/>
      <c r="OIG1847" s="401"/>
      <c r="OIH1847" s="401"/>
      <c r="OII1847" s="401"/>
      <c r="OIJ1847" s="401"/>
      <c r="OIK1847" s="401"/>
      <c r="OIL1847" s="401"/>
      <c r="OIM1847" s="401"/>
      <c r="OIN1847" s="401"/>
      <c r="OIO1847" s="401"/>
      <c r="OIP1847" s="401"/>
      <c r="OIQ1847" s="401"/>
      <c r="OIR1847" s="401"/>
      <c r="OIS1847" s="401"/>
      <c r="OIT1847" s="401"/>
      <c r="OIU1847" s="401"/>
      <c r="OIV1847" s="401"/>
      <c r="OIW1847" s="401"/>
      <c r="OIX1847" s="401"/>
      <c r="OIY1847" s="401"/>
      <c r="OIZ1847" s="401"/>
      <c r="OJA1847" s="401"/>
      <c r="OJB1847" s="401"/>
      <c r="OJC1847" s="401"/>
      <c r="OJD1847" s="401"/>
      <c r="OJE1847" s="401"/>
      <c r="OJF1847" s="401"/>
      <c r="OJG1847" s="401"/>
      <c r="OJH1847" s="401"/>
      <c r="OJI1847" s="401"/>
      <c r="OJJ1847" s="401"/>
      <c r="OJK1847" s="401"/>
      <c r="OJL1847" s="401"/>
      <c r="OJM1847" s="401"/>
      <c r="OJN1847" s="401"/>
      <c r="OJO1847" s="401"/>
      <c r="OJP1847" s="401"/>
      <c r="OJQ1847" s="401"/>
      <c r="OJR1847" s="401"/>
      <c r="OJS1847" s="401"/>
      <c r="OJT1847" s="401"/>
      <c r="OJU1847" s="401"/>
      <c r="OJV1847" s="401"/>
      <c r="OJW1847" s="401"/>
      <c r="OJX1847" s="401"/>
      <c r="OJY1847" s="401"/>
      <c r="OJZ1847" s="401"/>
      <c r="OKA1847" s="401"/>
      <c r="OKB1847" s="401"/>
      <c r="OKC1847" s="401"/>
      <c r="OKD1847" s="401"/>
      <c r="OKE1847" s="401"/>
      <c r="OKF1847" s="401"/>
      <c r="OKG1847" s="401"/>
      <c r="OKH1847" s="401"/>
      <c r="OKI1847" s="401"/>
      <c r="OKJ1847" s="401"/>
      <c r="OKK1847" s="401"/>
      <c r="OKL1847" s="401"/>
      <c r="OKM1847" s="401"/>
      <c r="OKN1847" s="401"/>
      <c r="OKO1847" s="401"/>
      <c r="OKP1847" s="401"/>
      <c r="OKQ1847" s="401"/>
      <c r="OKR1847" s="401"/>
      <c r="OKS1847" s="401"/>
      <c r="OKT1847" s="401"/>
      <c r="OKU1847" s="401"/>
      <c r="OKV1847" s="401"/>
      <c r="OKW1847" s="401"/>
      <c r="OKX1847" s="401"/>
      <c r="OKY1847" s="401"/>
      <c r="OKZ1847" s="401"/>
      <c r="OLA1847" s="401"/>
      <c r="OLB1847" s="401"/>
      <c r="OLC1847" s="401"/>
      <c r="OLD1847" s="401"/>
      <c r="OLE1847" s="401"/>
      <c r="OLF1847" s="401"/>
      <c r="OLG1847" s="401"/>
      <c r="OLH1847" s="401"/>
      <c r="OLI1847" s="401"/>
      <c r="OLJ1847" s="401"/>
      <c r="OLK1847" s="401"/>
      <c r="OLL1847" s="401"/>
      <c r="OLM1847" s="401"/>
      <c r="OLN1847" s="401"/>
      <c r="OLO1847" s="401"/>
      <c r="OLP1847" s="401"/>
      <c r="OLQ1847" s="401"/>
      <c r="OLR1847" s="401"/>
      <c r="OLS1847" s="401"/>
      <c r="OLT1847" s="401"/>
      <c r="OLU1847" s="401"/>
      <c r="OLV1847" s="401"/>
      <c r="OLW1847" s="401"/>
      <c r="OLX1847" s="401"/>
      <c r="OLY1847" s="401"/>
      <c r="OLZ1847" s="401"/>
      <c r="OMA1847" s="401"/>
      <c r="OMB1847" s="401"/>
      <c r="OMC1847" s="401"/>
      <c r="OMD1847" s="401"/>
      <c r="OME1847" s="401"/>
      <c r="OMF1847" s="401"/>
      <c r="OMG1847" s="401"/>
      <c r="OMH1847" s="401"/>
      <c r="OMI1847" s="401"/>
      <c r="OMJ1847" s="401"/>
      <c r="OMK1847" s="401"/>
      <c r="OML1847" s="401"/>
      <c r="OMM1847" s="401"/>
      <c r="OMN1847" s="401"/>
      <c r="OMO1847" s="401"/>
      <c r="OMP1847" s="401"/>
      <c r="OMQ1847" s="401"/>
      <c r="OMR1847" s="401"/>
      <c r="OMS1847" s="401"/>
      <c r="OMT1847" s="401"/>
      <c r="OMU1847" s="401"/>
      <c r="OMV1847" s="401"/>
      <c r="OMW1847" s="401"/>
      <c r="OMX1847" s="401"/>
      <c r="OMY1847" s="401"/>
      <c r="OMZ1847" s="401"/>
      <c r="ONA1847" s="401"/>
      <c r="ONB1847" s="401"/>
      <c r="ONC1847" s="401"/>
      <c r="OND1847" s="401"/>
      <c r="ONE1847" s="401"/>
      <c r="ONF1847" s="401"/>
      <c r="ONG1847" s="401"/>
      <c r="ONH1847" s="401"/>
      <c r="ONI1847" s="401"/>
      <c r="ONJ1847" s="401"/>
      <c r="ONK1847" s="401"/>
      <c r="ONL1847" s="401"/>
      <c r="ONM1847" s="401"/>
      <c r="ONN1847" s="401"/>
      <c r="ONO1847" s="401"/>
      <c r="ONP1847" s="401"/>
      <c r="ONQ1847" s="401"/>
      <c r="ONR1847" s="401"/>
      <c r="ONS1847" s="401"/>
      <c r="ONT1847" s="401"/>
      <c r="ONU1847" s="401"/>
      <c r="ONV1847" s="401"/>
      <c r="ONW1847" s="401"/>
      <c r="ONX1847" s="401"/>
      <c r="ONY1847" s="401"/>
      <c r="ONZ1847" s="401"/>
      <c r="OOA1847" s="401"/>
      <c r="OOB1847" s="401"/>
      <c r="OOC1847" s="401"/>
      <c r="OOD1847" s="401"/>
      <c r="OOE1847" s="401"/>
      <c r="OOF1847" s="401"/>
      <c r="OOG1847" s="401"/>
      <c r="OOH1847" s="401"/>
      <c r="OOI1847" s="401"/>
      <c r="OOJ1847" s="401"/>
      <c r="OOK1847" s="401"/>
      <c r="OOL1847" s="401"/>
      <c r="OOM1847" s="401"/>
      <c r="OON1847" s="401"/>
      <c r="OOO1847" s="401"/>
      <c r="OOP1847" s="401"/>
      <c r="OOQ1847" s="401"/>
      <c r="OOR1847" s="401"/>
      <c r="OOS1847" s="401"/>
      <c r="OOT1847" s="401"/>
      <c r="OOU1847" s="401"/>
      <c r="OOV1847" s="401"/>
      <c r="OOW1847" s="401"/>
      <c r="OOX1847" s="401"/>
      <c r="OOY1847" s="401"/>
      <c r="OOZ1847" s="401"/>
      <c r="OPA1847" s="401"/>
      <c r="OPB1847" s="401"/>
      <c r="OPC1847" s="401"/>
      <c r="OPD1847" s="401"/>
      <c r="OPE1847" s="401"/>
      <c r="OPF1847" s="401"/>
      <c r="OPG1847" s="401"/>
      <c r="OPH1847" s="401"/>
      <c r="OPI1847" s="401"/>
      <c r="OPJ1847" s="401"/>
      <c r="OPK1847" s="401"/>
      <c r="OPL1847" s="401"/>
      <c r="OPM1847" s="401"/>
      <c r="OPN1847" s="401"/>
      <c r="OPO1847" s="401"/>
      <c r="OPP1847" s="401"/>
      <c r="OPQ1847" s="401"/>
      <c r="OPR1847" s="401"/>
      <c r="OPS1847" s="401"/>
      <c r="OPT1847" s="401"/>
      <c r="OPU1847" s="401"/>
      <c r="OPV1847" s="401"/>
      <c r="OPW1847" s="401"/>
      <c r="OPX1847" s="401"/>
      <c r="OPY1847" s="401"/>
      <c r="OPZ1847" s="401"/>
      <c r="OQA1847" s="401"/>
      <c r="OQB1847" s="401"/>
      <c r="OQC1847" s="401"/>
      <c r="OQD1847" s="401"/>
      <c r="OQE1847" s="401"/>
      <c r="OQF1847" s="401"/>
      <c r="OQG1847" s="401"/>
      <c r="OQH1847" s="401"/>
      <c r="OQI1847" s="401"/>
      <c r="OQJ1847" s="401"/>
      <c r="OQK1847" s="401"/>
      <c r="OQL1847" s="401"/>
      <c r="OQM1847" s="401"/>
      <c r="OQN1847" s="401"/>
      <c r="OQO1847" s="401"/>
      <c r="OQP1847" s="401"/>
      <c r="OQQ1847" s="401"/>
      <c r="OQR1847" s="401"/>
      <c r="OQS1847" s="401"/>
      <c r="OQT1847" s="401"/>
      <c r="OQU1847" s="401"/>
      <c r="OQV1847" s="401"/>
      <c r="OQW1847" s="401"/>
      <c r="OQX1847" s="401"/>
      <c r="OQY1847" s="401"/>
      <c r="OQZ1847" s="401"/>
      <c r="ORA1847" s="401"/>
      <c r="ORB1847" s="401"/>
      <c r="ORC1847" s="401"/>
      <c r="ORD1847" s="401"/>
      <c r="ORE1847" s="401"/>
      <c r="ORF1847" s="401"/>
      <c r="ORG1847" s="401"/>
      <c r="ORH1847" s="401"/>
      <c r="ORI1847" s="401"/>
      <c r="ORJ1847" s="401"/>
      <c r="ORK1847" s="401"/>
      <c r="ORL1847" s="401"/>
      <c r="ORM1847" s="401"/>
      <c r="ORN1847" s="401"/>
      <c r="ORO1847" s="401"/>
      <c r="ORP1847" s="401"/>
      <c r="ORQ1847" s="401"/>
      <c r="ORR1847" s="401"/>
      <c r="ORS1847" s="401"/>
      <c r="ORT1847" s="401"/>
      <c r="ORU1847" s="401"/>
      <c r="ORV1847" s="401"/>
      <c r="ORW1847" s="401"/>
      <c r="ORX1847" s="401"/>
      <c r="ORY1847" s="401"/>
      <c r="ORZ1847" s="401"/>
      <c r="OSA1847" s="401"/>
      <c r="OSB1847" s="401"/>
      <c r="OSC1847" s="401"/>
      <c r="OSD1847" s="401"/>
      <c r="OSE1847" s="401"/>
      <c r="OSF1847" s="401"/>
      <c r="OSG1847" s="401"/>
      <c r="OSH1847" s="401"/>
      <c r="OSI1847" s="401"/>
      <c r="OSJ1847" s="401"/>
      <c r="OSK1847" s="401"/>
      <c r="OSL1847" s="401"/>
      <c r="OSM1847" s="401"/>
      <c r="OSN1847" s="401"/>
      <c r="OSO1847" s="401"/>
      <c r="OSP1847" s="401"/>
      <c r="OSQ1847" s="401"/>
      <c r="OSR1847" s="401"/>
      <c r="OSS1847" s="401"/>
      <c r="OST1847" s="401"/>
      <c r="OSU1847" s="401"/>
      <c r="OSV1847" s="401"/>
      <c r="OSW1847" s="401"/>
      <c r="OSX1847" s="401"/>
      <c r="OSY1847" s="401"/>
      <c r="OSZ1847" s="401"/>
      <c r="OTA1847" s="401"/>
      <c r="OTB1847" s="401"/>
      <c r="OTC1847" s="401"/>
      <c r="OTD1847" s="401"/>
      <c r="OTE1847" s="401"/>
      <c r="OTF1847" s="401"/>
      <c r="OTG1847" s="401"/>
      <c r="OTH1847" s="401"/>
      <c r="OTI1847" s="401"/>
      <c r="OTJ1847" s="401"/>
      <c r="OTK1847" s="401"/>
      <c r="OTL1847" s="401"/>
      <c r="OTM1847" s="401"/>
      <c r="OTN1847" s="401"/>
      <c r="OTO1847" s="401"/>
      <c r="OTP1847" s="401"/>
      <c r="OTQ1847" s="401"/>
      <c r="OTR1847" s="401"/>
      <c r="OTS1847" s="401"/>
      <c r="OTT1847" s="401"/>
      <c r="OTU1847" s="401"/>
      <c r="OTV1847" s="401"/>
      <c r="OTW1847" s="401"/>
      <c r="OTX1847" s="401"/>
      <c r="OTY1847" s="401"/>
      <c r="OTZ1847" s="401"/>
      <c r="OUA1847" s="401"/>
      <c r="OUB1847" s="401"/>
      <c r="OUC1847" s="401"/>
      <c r="OUD1847" s="401"/>
      <c r="OUE1847" s="401"/>
      <c r="OUF1847" s="401"/>
      <c r="OUG1847" s="401"/>
      <c r="OUH1847" s="401"/>
      <c r="OUI1847" s="401"/>
      <c r="OUJ1847" s="401"/>
      <c r="OUK1847" s="401"/>
      <c r="OUL1847" s="401"/>
      <c r="OUM1847" s="401"/>
      <c r="OUN1847" s="401"/>
      <c r="OUO1847" s="401"/>
      <c r="OUP1847" s="401"/>
      <c r="OUQ1847" s="401"/>
      <c r="OUR1847" s="401"/>
      <c r="OUS1847" s="401"/>
      <c r="OUT1847" s="401"/>
      <c r="OUU1847" s="401"/>
      <c r="OUV1847" s="401"/>
      <c r="OUW1847" s="401"/>
      <c r="OUX1847" s="401"/>
      <c r="OUY1847" s="401"/>
      <c r="OUZ1847" s="401"/>
      <c r="OVA1847" s="401"/>
      <c r="OVB1847" s="401"/>
      <c r="OVC1847" s="401"/>
      <c r="OVD1847" s="401"/>
      <c r="OVE1847" s="401"/>
      <c r="OVF1847" s="401"/>
      <c r="OVG1847" s="401"/>
      <c r="OVH1847" s="401"/>
      <c r="OVI1847" s="401"/>
      <c r="OVJ1847" s="401"/>
      <c r="OVK1847" s="401"/>
      <c r="OVL1847" s="401"/>
      <c r="OVM1847" s="401"/>
      <c r="OVN1847" s="401"/>
      <c r="OVO1847" s="401"/>
      <c r="OVP1847" s="401"/>
      <c r="OVQ1847" s="401"/>
      <c r="OVR1847" s="401"/>
      <c r="OVS1847" s="401"/>
      <c r="OVT1847" s="401"/>
      <c r="OVU1847" s="401"/>
      <c r="OVV1847" s="401"/>
      <c r="OVW1847" s="401"/>
      <c r="OVX1847" s="401"/>
      <c r="OVY1847" s="401"/>
      <c r="OVZ1847" s="401"/>
      <c r="OWA1847" s="401"/>
      <c r="OWB1847" s="401"/>
      <c r="OWC1847" s="401"/>
      <c r="OWD1847" s="401"/>
      <c r="OWE1847" s="401"/>
      <c r="OWF1847" s="401"/>
      <c r="OWG1847" s="401"/>
      <c r="OWH1847" s="401"/>
      <c r="OWI1847" s="401"/>
      <c r="OWJ1847" s="401"/>
      <c r="OWK1847" s="401"/>
      <c r="OWL1847" s="401"/>
      <c r="OWM1847" s="401"/>
      <c r="OWN1847" s="401"/>
      <c r="OWO1847" s="401"/>
      <c r="OWP1847" s="401"/>
      <c r="OWQ1847" s="401"/>
      <c r="OWR1847" s="401"/>
      <c r="OWS1847" s="401"/>
      <c r="OWT1847" s="401"/>
      <c r="OWU1847" s="401"/>
      <c r="OWV1847" s="401"/>
      <c r="OWW1847" s="401"/>
      <c r="OWX1847" s="401"/>
      <c r="OWY1847" s="401"/>
      <c r="OWZ1847" s="401"/>
      <c r="OXA1847" s="401"/>
      <c r="OXB1847" s="401"/>
      <c r="OXC1847" s="401"/>
      <c r="OXD1847" s="401"/>
      <c r="OXE1847" s="401"/>
      <c r="OXF1847" s="401"/>
      <c r="OXG1847" s="401"/>
      <c r="OXH1847" s="401"/>
      <c r="OXI1847" s="401"/>
      <c r="OXJ1847" s="401"/>
      <c r="OXK1847" s="401"/>
      <c r="OXL1847" s="401"/>
      <c r="OXM1847" s="401"/>
      <c r="OXN1847" s="401"/>
      <c r="OXO1847" s="401"/>
      <c r="OXP1847" s="401"/>
      <c r="OXQ1847" s="401"/>
      <c r="OXR1847" s="401"/>
      <c r="OXS1847" s="401"/>
      <c r="OXT1847" s="401"/>
      <c r="OXU1847" s="401"/>
      <c r="OXV1847" s="401"/>
      <c r="OXW1847" s="401"/>
      <c r="OXX1847" s="401"/>
      <c r="OXY1847" s="401"/>
      <c r="OXZ1847" s="401"/>
      <c r="OYA1847" s="401"/>
      <c r="OYB1847" s="401"/>
      <c r="OYC1847" s="401"/>
      <c r="OYD1847" s="401"/>
      <c r="OYE1847" s="401"/>
      <c r="OYF1847" s="401"/>
      <c r="OYG1847" s="401"/>
      <c r="OYH1847" s="401"/>
      <c r="OYI1847" s="401"/>
      <c r="OYJ1847" s="401"/>
      <c r="OYK1847" s="401"/>
      <c r="OYL1847" s="401"/>
      <c r="OYM1847" s="401"/>
      <c r="OYN1847" s="401"/>
      <c r="OYO1847" s="401"/>
      <c r="OYP1847" s="401"/>
      <c r="OYQ1847" s="401"/>
      <c r="OYR1847" s="401"/>
      <c r="OYS1847" s="401"/>
      <c r="OYT1847" s="401"/>
      <c r="OYU1847" s="401"/>
      <c r="OYV1847" s="401"/>
      <c r="OYW1847" s="401"/>
      <c r="OYX1847" s="401"/>
      <c r="OYY1847" s="401"/>
      <c r="OYZ1847" s="401"/>
      <c r="OZA1847" s="401"/>
      <c r="OZB1847" s="401"/>
      <c r="OZC1847" s="401"/>
      <c r="OZD1847" s="401"/>
      <c r="OZE1847" s="401"/>
      <c r="OZF1847" s="401"/>
      <c r="OZG1847" s="401"/>
      <c r="OZH1847" s="401"/>
      <c r="OZI1847" s="401"/>
      <c r="OZJ1847" s="401"/>
      <c r="OZK1847" s="401"/>
      <c r="OZL1847" s="401"/>
      <c r="OZM1847" s="401"/>
      <c r="OZN1847" s="401"/>
      <c r="OZO1847" s="401"/>
      <c r="OZP1847" s="401"/>
      <c r="OZQ1847" s="401"/>
      <c r="OZR1847" s="401"/>
      <c r="OZS1847" s="401"/>
      <c r="OZT1847" s="401"/>
      <c r="OZU1847" s="401"/>
      <c r="OZV1847" s="401"/>
      <c r="OZW1847" s="401"/>
      <c r="OZX1847" s="401"/>
      <c r="OZY1847" s="401"/>
      <c r="OZZ1847" s="401"/>
      <c r="PAA1847" s="401"/>
      <c r="PAB1847" s="401"/>
      <c r="PAC1847" s="401"/>
      <c r="PAD1847" s="401"/>
      <c r="PAE1847" s="401"/>
      <c r="PAF1847" s="401"/>
      <c r="PAG1847" s="401"/>
      <c r="PAH1847" s="401"/>
      <c r="PAI1847" s="401"/>
      <c r="PAJ1847" s="401"/>
      <c r="PAK1847" s="401"/>
      <c r="PAL1847" s="401"/>
      <c r="PAM1847" s="401"/>
      <c r="PAN1847" s="401"/>
      <c r="PAO1847" s="401"/>
      <c r="PAP1847" s="401"/>
      <c r="PAQ1847" s="401"/>
      <c r="PAR1847" s="401"/>
      <c r="PAS1847" s="401"/>
      <c r="PAT1847" s="401"/>
      <c r="PAU1847" s="401"/>
      <c r="PAV1847" s="401"/>
      <c r="PAW1847" s="401"/>
      <c r="PAX1847" s="401"/>
      <c r="PAY1847" s="401"/>
      <c r="PAZ1847" s="401"/>
      <c r="PBA1847" s="401"/>
      <c r="PBB1847" s="401"/>
      <c r="PBC1847" s="401"/>
      <c r="PBD1847" s="401"/>
      <c r="PBE1847" s="401"/>
      <c r="PBF1847" s="401"/>
      <c r="PBG1847" s="401"/>
      <c r="PBH1847" s="401"/>
      <c r="PBI1847" s="401"/>
      <c r="PBJ1847" s="401"/>
      <c r="PBK1847" s="401"/>
      <c r="PBL1847" s="401"/>
      <c r="PBM1847" s="401"/>
      <c r="PBN1847" s="401"/>
      <c r="PBO1847" s="401"/>
      <c r="PBP1847" s="401"/>
      <c r="PBQ1847" s="401"/>
      <c r="PBR1847" s="401"/>
      <c r="PBS1847" s="401"/>
      <c r="PBT1847" s="401"/>
      <c r="PBU1847" s="401"/>
      <c r="PBV1847" s="401"/>
      <c r="PBW1847" s="401"/>
      <c r="PBX1847" s="401"/>
      <c r="PBY1847" s="401"/>
      <c r="PBZ1847" s="401"/>
      <c r="PCA1847" s="401"/>
      <c r="PCB1847" s="401"/>
      <c r="PCC1847" s="401"/>
      <c r="PCD1847" s="401"/>
      <c r="PCE1847" s="401"/>
      <c r="PCF1847" s="401"/>
      <c r="PCG1847" s="401"/>
      <c r="PCH1847" s="401"/>
      <c r="PCI1847" s="401"/>
      <c r="PCJ1847" s="401"/>
      <c r="PCK1847" s="401"/>
      <c r="PCL1847" s="401"/>
      <c r="PCM1847" s="401"/>
      <c r="PCN1847" s="401"/>
      <c r="PCO1847" s="401"/>
      <c r="PCP1847" s="401"/>
      <c r="PCQ1847" s="401"/>
      <c r="PCR1847" s="401"/>
      <c r="PCS1847" s="401"/>
      <c r="PCT1847" s="401"/>
      <c r="PCU1847" s="401"/>
      <c r="PCV1847" s="401"/>
      <c r="PCW1847" s="401"/>
      <c r="PCX1847" s="401"/>
      <c r="PCY1847" s="401"/>
      <c r="PCZ1847" s="401"/>
      <c r="PDA1847" s="401"/>
      <c r="PDB1847" s="401"/>
      <c r="PDC1847" s="401"/>
      <c r="PDD1847" s="401"/>
      <c r="PDE1847" s="401"/>
      <c r="PDF1847" s="401"/>
      <c r="PDG1847" s="401"/>
      <c r="PDH1847" s="401"/>
      <c r="PDI1847" s="401"/>
      <c r="PDJ1847" s="401"/>
      <c r="PDK1847" s="401"/>
      <c r="PDL1847" s="401"/>
      <c r="PDM1847" s="401"/>
      <c r="PDN1847" s="401"/>
      <c r="PDO1847" s="401"/>
      <c r="PDP1847" s="401"/>
      <c r="PDQ1847" s="401"/>
      <c r="PDR1847" s="401"/>
      <c r="PDS1847" s="401"/>
      <c r="PDT1847" s="401"/>
      <c r="PDU1847" s="401"/>
      <c r="PDV1847" s="401"/>
      <c r="PDW1847" s="401"/>
      <c r="PDX1847" s="401"/>
      <c r="PDY1847" s="401"/>
      <c r="PDZ1847" s="401"/>
      <c r="PEA1847" s="401"/>
      <c r="PEB1847" s="401"/>
      <c r="PEC1847" s="401"/>
      <c r="PED1847" s="401"/>
      <c r="PEE1847" s="401"/>
      <c r="PEF1847" s="401"/>
      <c r="PEG1847" s="401"/>
      <c r="PEH1847" s="401"/>
      <c r="PEI1847" s="401"/>
      <c r="PEJ1847" s="401"/>
      <c r="PEK1847" s="401"/>
      <c r="PEL1847" s="401"/>
      <c r="PEM1847" s="401"/>
      <c r="PEN1847" s="401"/>
      <c r="PEO1847" s="401"/>
      <c r="PEP1847" s="401"/>
      <c r="PEQ1847" s="401"/>
      <c r="PER1847" s="401"/>
      <c r="PES1847" s="401"/>
      <c r="PET1847" s="401"/>
      <c r="PEU1847" s="401"/>
      <c r="PEV1847" s="401"/>
      <c r="PEW1847" s="401"/>
      <c r="PEX1847" s="401"/>
      <c r="PEY1847" s="401"/>
      <c r="PEZ1847" s="401"/>
      <c r="PFA1847" s="401"/>
      <c r="PFB1847" s="401"/>
      <c r="PFC1847" s="401"/>
      <c r="PFD1847" s="401"/>
      <c r="PFE1847" s="401"/>
      <c r="PFF1847" s="401"/>
      <c r="PFG1847" s="401"/>
      <c r="PFH1847" s="401"/>
      <c r="PFI1847" s="401"/>
      <c r="PFJ1847" s="401"/>
      <c r="PFK1847" s="401"/>
      <c r="PFL1847" s="401"/>
      <c r="PFM1847" s="401"/>
      <c r="PFN1847" s="401"/>
      <c r="PFO1847" s="401"/>
      <c r="PFP1847" s="401"/>
      <c r="PFQ1847" s="401"/>
      <c r="PFR1847" s="401"/>
      <c r="PFS1847" s="401"/>
      <c r="PFT1847" s="401"/>
      <c r="PFU1847" s="401"/>
      <c r="PFV1847" s="401"/>
      <c r="PFW1847" s="401"/>
      <c r="PFX1847" s="401"/>
      <c r="PFY1847" s="401"/>
      <c r="PFZ1847" s="401"/>
      <c r="PGA1847" s="401"/>
      <c r="PGB1847" s="401"/>
      <c r="PGC1847" s="401"/>
      <c r="PGD1847" s="401"/>
      <c r="PGE1847" s="401"/>
      <c r="PGF1847" s="401"/>
      <c r="PGG1847" s="401"/>
      <c r="PGH1847" s="401"/>
      <c r="PGI1847" s="401"/>
      <c r="PGJ1847" s="401"/>
      <c r="PGK1847" s="401"/>
      <c r="PGL1847" s="401"/>
      <c r="PGM1847" s="401"/>
      <c r="PGN1847" s="401"/>
      <c r="PGO1847" s="401"/>
      <c r="PGP1847" s="401"/>
      <c r="PGQ1847" s="401"/>
      <c r="PGR1847" s="401"/>
      <c r="PGS1847" s="401"/>
      <c r="PGT1847" s="401"/>
      <c r="PGU1847" s="401"/>
      <c r="PGV1847" s="401"/>
      <c r="PGW1847" s="401"/>
      <c r="PGX1847" s="401"/>
      <c r="PGY1847" s="401"/>
      <c r="PGZ1847" s="401"/>
      <c r="PHA1847" s="401"/>
      <c r="PHB1847" s="401"/>
      <c r="PHC1847" s="401"/>
      <c r="PHD1847" s="401"/>
      <c r="PHE1847" s="401"/>
      <c r="PHF1847" s="401"/>
      <c r="PHG1847" s="401"/>
      <c r="PHH1847" s="401"/>
      <c r="PHI1847" s="401"/>
      <c r="PHJ1847" s="401"/>
      <c r="PHK1847" s="401"/>
      <c r="PHL1847" s="401"/>
      <c r="PHM1847" s="401"/>
      <c r="PHN1847" s="401"/>
      <c r="PHO1847" s="401"/>
      <c r="PHP1847" s="401"/>
      <c r="PHQ1847" s="401"/>
      <c r="PHR1847" s="401"/>
      <c r="PHS1847" s="401"/>
      <c r="PHT1847" s="401"/>
      <c r="PHU1847" s="401"/>
      <c r="PHV1847" s="401"/>
      <c r="PHW1847" s="401"/>
      <c r="PHX1847" s="401"/>
      <c r="PHY1847" s="401"/>
      <c r="PHZ1847" s="401"/>
      <c r="PIA1847" s="401"/>
      <c r="PIB1847" s="401"/>
      <c r="PIC1847" s="401"/>
      <c r="PID1847" s="401"/>
      <c r="PIE1847" s="401"/>
      <c r="PIF1847" s="401"/>
      <c r="PIG1847" s="401"/>
      <c r="PIH1847" s="401"/>
      <c r="PII1847" s="401"/>
      <c r="PIJ1847" s="401"/>
      <c r="PIK1847" s="401"/>
      <c r="PIL1847" s="401"/>
      <c r="PIM1847" s="401"/>
      <c r="PIN1847" s="401"/>
      <c r="PIO1847" s="401"/>
      <c r="PIP1847" s="401"/>
      <c r="PIQ1847" s="401"/>
      <c r="PIR1847" s="401"/>
      <c r="PIS1847" s="401"/>
      <c r="PIT1847" s="401"/>
      <c r="PIU1847" s="401"/>
      <c r="PIV1847" s="401"/>
      <c r="PIW1847" s="401"/>
      <c r="PIX1847" s="401"/>
      <c r="PIY1847" s="401"/>
      <c r="PIZ1847" s="401"/>
      <c r="PJA1847" s="401"/>
      <c r="PJB1847" s="401"/>
      <c r="PJC1847" s="401"/>
      <c r="PJD1847" s="401"/>
      <c r="PJE1847" s="401"/>
      <c r="PJF1847" s="401"/>
      <c r="PJG1847" s="401"/>
      <c r="PJH1847" s="401"/>
      <c r="PJI1847" s="401"/>
      <c r="PJJ1847" s="401"/>
      <c r="PJK1847" s="401"/>
      <c r="PJL1847" s="401"/>
      <c r="PJM1847" s="401"/>
      <c r="PJN1847" s="401"/>
      <c r="PJO1847" s="401"/>
      <c r="PJP1847" s="401"/>
      <c r="PJQ1847" s="401"/>
      <c r="PJR1847" s="401"/>
      <c r="PJS1847" s="401"/>
      <c r="PJT1847" s="401"/>
      <c r="PJU1847" s="401"/>
      <c r="PJV1847" s="401"/>
      <c r="PJW1847" s="401"/>
      <c r="PJX1847" s="401"/>
      <c r="PJY1847" s="401"/>
      <c r="PJZ1847" s="401"/>
      <c r="PKA1847" s="401"/>
      <c r="PKB1847" s="401"/>
      <c r="PKC1847" s="401"/>
      <c r="PKD1847" s="401"/>
      <c r="PKE1847" s="401"/>
      <c r="PKF1847" s="401"/>
      <c r="PKG1847" s="401"/>
      <c r="PKH1847" s="401"/>
      <c r="PKI1847" s="401"/>
      <c r="PKJ1847" s="401"/>
      <c r="PKK1847" s="401"/>
      <c r="PKL1847" s="401"/>
      <c r="PKM1847" s="401"/>
      <c r="PKN1847" s="401"/>
      <c r="PKO1847" s="401"/>
      <c r="PKP1847" s="401"/>
      <c r="PKQ1847" s="401"/>
      <c r="PKR1847" s="401"/>
      <c r="PKS1847" s="401"/>
      <c r="PKT1847" s="401"/>
      <c r="PKU1847" s="401"/>
      <c r="PKV1847" s="401"/>
      <c r="PKW1847" s="401"/>
      <c r="PKX1847" s="401"/>
      <c r="PKY1847" s="401"/>
      <c r="PKZ1847" s="401"/>
      <c r="PLA1847" s="401"/>
      <c r="PLB1847" s="401"/>
      <c r="PLC1847" s="401"/>
      <c r="PLD1847" s="401"/>
      <c r="PLE1847" s="401"/>
      <c r="PLF1847" s="401"/>
      <c r="PLG1847" s="401"/>
      <c r="PLH1847" s="401"/>
      <c r="PLI1847" s="401"/>
      <c r="PLJ1847" s="401"/>
      <c r="PLK1847" s="401"/>
      <c r="PLL1847" s="401"/>
      <c r="PLM1847" s="401"/>
      <c r="PLN1847" s="401"/>
      <c r="PLO1847" s="401"/>
      <c r="PLP1847" s="401"/>
      <c r="PLQ1847" s="401"/>
      <c r="PLR1847" s="401"/>
      <c r="PLS1847" s="401"/>
      <c r="PLT1847" s="401"/>
      <c r="PLU1847" s="401"/>
      <c r="PLV1847" s="401"/>
      <c r="PLW1847" s="401"/>
      <c r="PLX1847" s="401"/>
      <c r="PLY1847" s="401"/>
      <c r="PLZ1847" s="401"/>
      <c r="PMA1847" s="401"/>
      <c r="PMB1847" s="401"/>
      <c r="PMC1847" s="401"/>
      <c r="PMD1847" s="401"/>
      <c r="PME1847" s="401"/>
      <c r="PMF1847" s="401"/>
      <c r="PMG1847" s="401"/>
      <c r="PMH1847" s="401"/>
      <c r="PMI1847" s="401"/>
      <c r="PMJ1847" s="401"/>
      <c r="PMK1847" s="401"/>
      <c r="PML1847" s="401"/>
      <c r="PMM1847" s="401"/>
      <c r="PMN1847" s="401"/>
      <c r="PMO1847" s="401"/>
      <c r="PMP1847" s="401"/>
      <c r="PMQ1847" s="401"/>
      <c r="PMR1847" s="401"/>
      <c r="PMS1847" s="401"/>
      <c r="PMT1847" s="401"/>
      <c r="PMU1847" s="401"/>
      <c r="PMV1847" s="401"/>
      <c r="PMW1847" s="401"/>
      <c r="PMX1847" s="401"/>
      <c r="PMY1847" s="401"/>
      <c r="PMZ1847" s="401"/>
      <c r="PNA1847" s="401"/>
      <c r="PNB1847" s="401"/>
      <c r="PNC1847" s="401"/>
      <c r="PND1847" s="401"/>
      <c r="PNE1847" s="401"/>
      <c r="PNF1847" s="401"/>
      <c r="PNG1847" s="401"/>
      <c r="PNH1847" s="401"/>
      <c r="PNI1847" s="401"/>
      <c r="PNJ1847" s="401"/>
      <c r="PNK1847" s="401"/>
      <c r="PNL1847" s="401"/>
      <c r="PNM1847" s="401"/>
      <c r="PNN1847" s="401"/>
      <c r="PNO1847" s="401"/>
      <c r="PNP1847" s="401"/>
      <c r="PNQ1847" s="401"/>
      <c r="PNR1847" s="401"/>
      <c r="PNS1847" s="401"/>
      <c r="PNT1847" s="401"/>
      <c r="PNU1847" s="401"/>
      <c r="PNV1847" s="401"/>
      <c r="PNW1847" s="401"/>
      <c r="PNX1847" s="401"/>
      <c r="PNY1847" s="401"/>
      <c r="PNZ1847" s="401"/>
      <c r="POA1847" s="401"/>
      <c r="POB1847" s="401"/>
      <c r="POC1847" s="401"/>
      <c r="POD1847" s="401"/>
      <c r="POE1847" s="401"/>
      <c r="POF1847" s="401"/>
      <c r="POG1847" s="401"/>
      <c r="POH1847" s="401"/>
      <c r="POI1847" s="401"/>
      <c r="POJ1847" s="401"/>
      <c r="POK1847" s="401"/>
      <c r="POL1847" s="401"/>
      <c r="POM1847" s="401"/>
      <c r="PON1847" s="401"/>
      <c r="POO1847" s="401"/>
      <c r="POP1847" s="401"/>
      <c r="POQ1847" s="401"/>
      <c r="POR1847" s="401"/>
      <c r="POS1847" s="401"/>
      <c r="POT1847" s="401"/>
      <c r="POU1847" s="401"/>
      <c r="POV1847" s="401"/>
      <c r="POW1847" s="401"/>
      <c r="POX1847" s="401"/>
      <c r="POY1847" s="401"/>
      <c r="POZ1847" s="401"/>
      <c r="PPA1847" s="401"/>
      <c r="PPB1847" s="401"/>
      <c r="PPC1847" s="401"/>
      <c r="PPD1847" s="401"/>
      <c r="PPE1847" s="401"/>
      <c r="PPF1847" s="401"/>
      <c r="PPG1847" s="401"/>
      <c r="PPH1847" s="401"/>
      <c r="PPI1847" s="401"/>
      <c r="PPJ1847" s="401"/>
      <c r="PPK1847" s="401"/>
      <c r="PPL1847" s="401"/>
      <c r="PPM1847" s="401"/>
      <c r="PPN1847" s="401"/>
      <c r="PPO1847" s="401"/>
      <c r="PPP1847" s="401"/>
      <c r="PPQ1847" s="401"/>
      <c r="PPR1847" s="401"/>
      <c r="PPS1847" s="401"/>
      <c r="PPT1847" s="401"/>
      <c r="PPU1847" s="401"/>
      <c r="PPV1847" s="401"/>
      <c r="PPW1847" s="401"/>
      <c r="PPX1847" s="401"/>
      <c r="PPY1847" s="401"/>
      <c r="PPZ1847" s="401"/>
      <c r="PQA1847" s="401"/>
      <c r="PQB1847" s="401"/>
      <c r="PQC1847" s="401"/>
      <c r="PQD1847" s="401"/>
      <c r="PQE1847" s="401"/>
      <c r="PQF1847" s="401"/>
      <c r="PQG1847" s="401"/>
      <c r="PQH1847" s="401"/>
      <c r="PQI1847" s="401"/>
      <c r="PQJ1847" s="401"/>
      <c r="PQK1847" s="401"/>
      <c r="PQL1847" s="401"/>
      <c r="PQM1847" s="401"/>
      <c r="PQN1847" s="401"/>
      <c r="PQO1847" s="401"/>
      <c r="PQP1847" s="401"/>
      <c r="PQQ1847" s="401"/>
      <c r="PQR1847" s="401"/>
      <c r="PQS1847" s="401"/>
      <c r="PQT1847" s="401"/>
      <c r="PQU1847" s="401"/>
      <c r="PQV1847" s="401"/>
      <c r="PQW1847" s="401"/>
      <c r="PQX1847" s="401"/>
      <c r="PQY1847" s="401"/>
      <c r="PQZ1847" s="401"/>
      <c r="PRA1847" s="401"/>
      <c r="PRB1847" s="401"/>
      <c r="PRC1847" s="401"/>
      <c r="PRD1847" s="401"/>
      <c r="PRE1847" s="401"/>
      <c r="PRF1847" s="401"/>
      <c r="PRG1847" s="401"/>
      <c r="PRH1847" s="401"/>
      <c r="PRI1847" s="401"/>
      <c r="PRJ1847" s="401"/>
      <c r="PRK1847" s="401"/>
      <c r="PRL1847" s="401"/>
      <c r="PRM1847" s="401"/>
      <c r="PRN1847" s="401"/>
      <c r="PRO1847" s="401"/>
      <c r="PRP1847" s="401"/>
      <c r="PRQ1847" s="401"/>
      <c r="PRR1847" s="401"/>
      <c r="PRS1847" s="401"/>
      <c r="PRT1847" s="401"/>
      <c r="PRU1847" s="401"/>
      <c r="PRV1847" s="401"/>
      <c r="PRW1847" s="401"/>
      <c r="PRX1847" s="401"/>
      <c r="PRY1847" s="401"/>
      <c r="PRZ1847" s="401"/>
      <c r="PSA1847" s="401"/>
      <c r="PSB1847" s="401"/>
      <c r="PSC1847" s="401"/>
      <c r="PSD1847" s="401"/>
      <c r="PSE1847" s="401"/>
      <c r="PSF1847" s="401"/>
      <c r="PSG1847" s="401"/>
      <c r="PSH1847" s="401"/>
      <c r="PSI1847" s="401"/>
      <c r="PSJ1847" s="401"/>
      <c r="PSK1847" s="401"/>
      <c r="PSL1847" s="401"/>
      <c r="PSM1847" s="401"/>
      <c r="PSN1847" s="401"/>
      <c r="PSO1847" s="401"/>
      <c r="PSP1847" s="401"/>
      <c r="PSQ1847" s="401"/>
      <c r="PSR1847" s="401"/>
      <c r="PSS1847" s="401"/>
      <c r="PST1847" s="401"/>
      <c r="PSU1847" s="401"/>
      <c r="PSV1847" s="401"/>
      <c r="PSW1847" s="401"/>
      <c r="PSX1847" s="401"/>
      <c r="PSY1847" s="401"/>
      <c r="PSZ1847" s="401"/>
      <c r="PTA1847" s="401"/>
      <c r="PTB1847" s="401"/>
      <c r="PTC1847" s="401"/>
      <c r="PTD1847" s="401"/>
      <c r="PTE1847" s="401"/>
      <c r="PTF1847" s="401"/>
      <c r="PTG1847" s="401"/>
      <c r="PTH1847" s="401"/>
      <c r="PTI1847" s="401"/>
      <c r="PTJ1847" s="401"/>
      <c r="PTK1847" s="401"/>
      <c r="PTL1847" s="401"/>
      <c r="PTM1847" s="401"/>
      <c r="PTN1847" s="401"/>
      <c r="PTO1847" s="401"/>
      <c r="PTP1847" s="401"/>
      <c r="PTQ1847" s="401"/>
      <c r="PTR1847" s="401"/>
      <c r="PTS1847" s="401"/>
      <c r="PTT1847" s="401"/>
      <c r="PTU1847" s="401"/>
      <c r="PTV1847" s="401"/>
      <c r="PTW1847" s="401"/>
      <c r="PTX1847" s="401"/>
      <c r="PTY1847" s="401"/>
      <c r="PTZ1847" s="401"/>
      <c r="PUA1847" s="401"/>
      <c r="PUB1847" s="401"/>
      <c r="PUC1847" s="401"/>
      <c r="PUD1847" s="401"/>
      <c r="PUE1847" s="401"/>
      <c r="PUF1847" s="401"/>
      <c r="PUG1847" s="401"/>
      <c r="PUH1847" s="401"/>
      <c r="PUI1847" s="401"/>
      <c r="PUJ1847" s="401"/>
      <c r="PUK1847" s="401"/>
      <c r="PUL1847" s="401"/>
      <c r="PUM1847" s="401"/>
      <c r="PUN1847" s="401"/>
      <c r="PUO1847" s="401"/>
      <c r="PUP1847" s="401"/>
      <c r="PUQ1847" s="401"/>
      <c r="PUR1847" s="401"/>
      <c r="PUS1847" s="401"/>
      <c r="PUT1847" s="401"/>
      <c r="PUU1847" s="401"/>
      <c r="PUV1847" s="401"/>
      <c r="PUW1847" s="401"/>
      <c r="PUX1847" s="401"/>
      <c r="PUY1847" s="401"/>
      <c r="PUZ1847" s="401"/>
      <c r="PVA1847" s="401"/>
      <c r="PVB1847" s="401"/>
      <c r="PVC1847" s="401"/>
      <c r="PVD1847" s="401"/>
      <c r="PVE1847" s="401"/>
      <c r="PVF1847" s="401"/>
      <c r="PVG1847" s="401"/>
      <c r="PVH1847" s="401"/>
      <c r="PVI1847" s="401"/>
      <c r="PVJ1847" s="401"/>
      <c r="PVK1847" s="401"/>
      <c r="PVL1847" s="401"/>
      <c r="PVM1847" s="401"/>
      <c r="PVN1847" s="401"/>
      <c r="PVO1847" s="401"/>
      <c r="PVP1847" s="401"/>
      <c r="PVQ1847" s="401"/>
      <c r="PVR1847" s="401"/>
      <c r="PVS1847" s="401"/>
      <c r="PVT1847" s="401"/>
      <c r="PVU1847" s="401"/>
      <c r="PVV1847" s="401"/>
      <c r="PVW1847" s="401"/>
      <c r="PVX1847" s="401"/>
      <c r="PVY1847" s="401"/>
      <c r="PVZ1847" s="401"/>
      <c r="PWA1847" s="401"/>
      <c r="PWB1847" s="401"/>
      <c r="PWC1847" s="401"/>
      <c r="PWD1847" s="401"/>
      <c r="PWE1847" s="401"/>
      <c r="PWF1847" s="401"/>
      <c r="PWG1847" s="401"/>
      <c r="PWH1847" s="401"/>
      <c r="PWI1847" s="401"/>
      <c r="PWJ1847" s="401"/>
      <c r="PWK1847" s="401"/>
      <c r="PWL1847" s="401"/>
      <c r="PWM1847" s="401"/>
      <c r="PWN1847" s="401"/>
      <c r="PWO1847" s="401"/>
      <c r="PWP1847" s="401"/>
      <c r="PWQ1847" s="401"/>
      <c r="PWR1847" s="401"/>
      <c r="PWS1847" s="401"/>
      <c r="PWT1847" s="401"/>
      <c r="PWU1847" s="401"/>
      <c r="PWV1847" s="401"/>
      <c r="PWW1847" s="401"/>
      <c r="PWX1847" s="401"/>
      <c r="PWY1847" s="401"/>
      <c r="PWZ1847" s="401"/>
      <c r="PXA1847" s="401"/>
      <c r="PXB1847" s="401"/>
      <c r="PXC1847" s="401"/>
      <c r="PXD1847" s="401"/>
      <c r="PXE1847" s="401"/>
      <c r="PXF1847" s="401"/>
      <c r="PXG1847" s="401"/>
      <c r="PXH1847" s="401"/>
      <c r="PXI1847" s="401"/>
      <c r="PXJ1847" s="401"/>
      <c r="PXK1847" s="401"/>
      <c r="PXL1847" s="401"/>
      <c r="PXM1847" s="401"/>
      <c r="PXN1847" s="401"/>
      <c r="PXO1847" s="401"/>
      <c r="PXP1847" s="401"/>
      <c r="PXQ1847" s="401"/>
      <c r="PXR1847" s="401"/>
      <c r="PXS1847" s="401"/>
      <c r="PXT1847" s="401"/>
      <c r="PXU1847" s="401"/>
      <c r="PXV1847" s="401"/>
      <c r="PXW1847" s="401"/>
      <c r="PXX1847" s="401"/>
      <c r="PXY1847" s="401"/>
      <c r="PXZ1847" s="401"/>
      <c r="PYA1847" s="401"/>
      <c r="PYB1847" s="401"/>
      <c r="PYC1847" s="401"/>
      <c r="PYD1847" s="401"/>
      <c r="PYE1847" s="401"/>
      <c r="PYF1847" s="401"/>
      <c r="PYG1847" s="401"/>
      <c r="PYH1847" s="401"/>
      <c r="PYI1847" s="401"/>
      <c r="PYJ1847" s="401"/>
      <c r="PYK1847" s="401"/>
      <c r="PYL1847" s="401"/>
      <c r="PYM1847" s="401"/>
      <c r="PYN1847" s="401"/>
      <c r="PYO1847" s="401"/>
      <c r="PYP1847" s="401"/>
      <c r="PYQ1847" s="401"/>
      <c r="PYR1847" s="401"/>
      <c r="PYS1847" s="401"/>
      <c r="PYT1847" s="401"/>
      <c r="PYU1847" s="401"/>
      <c r="PYV1847" s="401"/>
      <c r="PYW1847" s="401"/>
      <c r="PYX1847" s="401"/>
      <c r="PYY1847" s="401"/>
      <c r="PYZ1847" s="401"/>
      <c r="PZA1847" s="401"/>
      <c r="PZB1847" s="401"/>
      <c r="PZC1847" s="401"/>
      <c r="PZD1847" s="401"/>
      <c r="PZE1847" s="401"/>
      <c r="PZF1847" s="401"/>
      <c r="PZG1847" s="401"/>
      <c r="PZH1847" s="401"/>
      <c r="PZI1847" s="401"/>
      <c r="PZJ1847" s="401"/>
      <c r="PZK1847" s="401"/>
      <c r="PZL1847" s="401"/>
      <c r="PZM1847" s="401"/>
      <c r="PZN1847" s="401"/>
      <c r="PZO1847" s="401"/>
      <c r="PZP1847" s="401"/>
      <c r="PZQ1847" s="401"/>
      <c r="PZR1847" s="401"/>
      <c r="PZS1847" s="401"/>
      <c r="PZT1847" s="401"/>
      <c r="PZU1847" s="401"/>
      <c r="PZV1847" s="401"/>
      <c r="PZW1847" s="401"/>
      <c r="PZX1847" s="401"/>
      <c r="PZY1847" s="401"/>
      <c r="PZZ1847" s="401"/>
      <c r="QAA1847" s="401"/>
      <c r="QAB1847" s="401"/>
      <c r="QAC1847" s="401"/>
      <c r="QAD1847" s="401"/>
      <c r="QAE1847" s="401"/>
      <c r="QAF1847" s="401"/>
      <c r="QAG1847" s="401"/>
      <c r="QAH1847" s="401"/>
      <c r="QAI1847" s="401"/>
      <c r="QAJ1847" s="401"/>
      <c r="QAK1847" s="401"/>
      <c r="QAL1847" s="401"/>
      <c r="QAM1847" s="401"/>
      <c r="QAN1847" s="401"/>
      <c r="QAO1847" s="401"/>
      <c r="QAP1847" s="401"/>
      <c r="QAQ1847" s="401"/>
      <c r="QAR1847" s="401"/>
      <c r="QAS1847" s="401"/>
      <c r="QAT1847" s="401"/>
      <c r="QAU1847" s="401"/>
      <c r="QAV1847" s="401"/>
      <c r="QAW1847" s="401"/>
      <c r="QAX1847" s="401"/>
      <c r="QAY1847" s="401"/>
      <c r="QAZ1847" s="401"/>
      <c r="QBA1847" s="401"/>
      <c r="QBB1847" s="401"/>
      <c r="QBC1847" s="401"/>
      <c r="QBD1847" s="401"/>
      <c r="QBE1847" s="401"/>
      <c r="QBF1847" s="401"/>
      <c r="QBG1847" s="401"/>
      <c r="QBH1847" s="401"/>
      <c r="QBI1847" s="401"/>
      <c r="QBJ1847" s="401"/>
      <c r="QBK1847" s="401"/>
      <c r="QBL1847" s="401"/>
      <c r="QBM1847" s="401"/>
      <c r="QBN1847" s="401"/>
      <c r="QBO1847" s="401"/>
      <c r="QBP1847" s="401"/>
      <c r="QBQ1847" s="401"/>
      <c r="QBR1847" s="401"/>
      <c r="QBS1847" s="401"/>
      <c r="QBT1847" s="401"/>
      <c r="QBU1847" s="401"/>
      <c r="QBV1847" s="401"/>
      <c r="QBW1847" s="401"/>
      <c r="QBX1847" s="401"/>
      <c r="QBY1847" s="401"/>
      <c r="QBZ1847" s="401"/>
      <c r="QCA1847" s="401"/>
      <c r="QCB1847" s="401"/>
      <c r="QCC1847" s="401"/>
      <c r="QCD1847" s="401"/>
      <c r="QCE1847" s="401"/>
      <c r="QCF1847" s="401"/>
      <c r="QCG1847" s="401"/>
      <c r="QCH1847" s="401"/>
      <c r="QCI1847" s="401"/>
      <c r="QCJ1847" s="401"/>
      <c r="QCK1847" s="401"/>
      <c r="QCL1847" s="401"/>
      <c r="QCM1847" s="401"/>
      <c r="QCN1847" s="401"/>
      <c r="QCO1847" s="401"/>
      <c r="QCP1847" s="401"/>
      <c r="QCQ1847" s="401"/>
      <c r="QCR1847" s="401"/>
      <c r="QCS1847" s="401"/>
      <c r="QCT1847" s="401"/>
      <c r="QCU1847" s="401"/>
      <c r="QCV1847" s="401"/>
      <c r="QCW1847" s="401"/>
      <c r="QCX1847" s="401"/>
      <c r="QCY1847" s="401"/>
      <c r="QCZ1847" s="401"/>
      <c r="QDA1847" s="401"/>
      <c r="QDB1847" s="401"/>
      <c r="QDC1847" s="401"/>
      <c r="QDD1847" s="401"/>
      <c r="QDE1847" s="401"/>
      <c r="QDF1847" s="401"/>
      <c r="QDG1847" s="401"/>
      <c r="QDH1847" s="401"/>
      <c r="QDI1847" s="401"/>
      <c r="QDJ1847" s="401"/>
      <c r="QDK1847" s="401"/>
      <c r="QDL1847" s="401"/>
      <c r="QDM1847" s="401"/>
      <c r="QDN1847" s="401"/>
      <c r="QDO1847" s="401"/>
      <c r="QDP1847" s="401"/>
      <c r="QDQ1847" s="401"/>
      <c r="QDR1847" s="401"/>
      <c r="QDS1847" s="401"/>
      <c r="QDT1847" s="401"/>
      <c r="QDU1847" s="401"/>
      <c r="QDV1847" s="401"/>
      <c r="QDW1847" s="401"/>
      <c r="QDX1847" s="401"/>
      <c r="QDY1847" s="401"/>
      <c r="QDZ1847" s="401"/>
      <c r="QEA1847" s="401"/>
      <c r="QEB1847" s="401"/>
      <c r="QEC1847" s="401"/>
      <c r="QED1847" s="401"/>
      <c r="QEE1847" s="401"/>
      <c r="QEF1847" s="401"/>
      <c r="QEG1847" s="401"/>
      <c r="QEH1847" s="401"/>
      <c r="QEI1847" s="401"/>
      <c r="QEJ1847" s="401"/>
      <c r="QEK1847" s="401"/>
      <c r="QEL1847" s="401"/>
      <c r="QEM1847" s="401"/>
      <c r="QEN1847" s="401"/>
      <c r="QEO1847" s="401"/>
      <c r="QEP1847" s="401"/>
      <c r="QEQ1847" s="401"/>
      <c r="QER1847" s="401"/>
      <c r="QES1847" s="401"/>
      <c r="QET1847" s="401"/>
      <c r="QEU1847" s="401"/>
      <c r="QEV1847" s="401"/>
      <c r="QEW1847" s="401"/>
      <c r="QEX1847" s="401"/>
      <c r="QEY1847" s="401"/>
      <c r="QEZ1847" s="401"/>
      <c r="QFA1847" s="401"/>
      <c r="QFB1847" s="401"/>
      <c r="QFC1847" s="401"/>
      <c r="QFD1847" s="401"/>
      <c r="QFE1847" s="401"/>
      <c r="QFF1847" s="401"/>
      <c r="QFG1847" s="401"/>
      <c r="QFH1847" s="401"/>
      <c r="QFI1847" s="401"/>
      <c r="QFJ1847" s="401"/>
      <c r="QFK1847" s="401"/>
      <c r="QFL1847" s="401"/>
      <c r="QFM1847" s="401"/>
      <c r="QFN1847" s="401"/>
      <c r="QFO1847" s="401"/>
      <c r="QFP1847" s="401"/>
      <c r="QFQ1847" s="401"/>
      <c r="QFR1847" s="401"/>
      <c r="QFS1847" s="401"/>
      <c r="QFT1847" s="401"/>
      <c r="QFU1847" s="401"/>
      <c r="QFV1847" s="401"/>
      <c r="QFW1847" s="401"/>
      <c r="QFX1847" s="401"/>
      <c r="QFY1847" s="401"/>
      <c r="QFZ1847" s="401"/>
      <c r="QGA1847" s="401"/>
      <c r="QGB1847" s="401"/>
      <c r="QGC1847" s="401"/>
      <c r="QGD1847" s="401"/>
      <c r="QGE1847" s="401"/>
      <c r="QGF1847" s="401"/>
      <c r="QGG1847" s="401"/>
      <c r="QGH1847" s="401"/>
      <c r="QGI1847" s="401"/>
      <c r="QGJ1847" s="401"/>
      <c r="QGK1847" s="401"/>
      <c r="QGL1847" s="401"/>
      <c r="QGM1847" s="401"/>
      <c r="QGN1847" s="401"/>
      <c r="QGO1847" s="401"/>
      <c r="QGP1847" s="401"/>
      <c r="QGQ1847" s="401"/>
      <c r="QGR1847" s="401"/>
      <c r="QGS1847" s="401"/>
      <c r="QGT1847" s="401"/>
      <c r="QGU1847" s="401"/>
      <c r="QGV1847" s="401"/>
      <c r="QGW1847" s="401"/>
      <c r="QGX1847" s="401"/>
      <c r="QGY1847" s="401"/>
      <c r="QGZ1847" s="401"/>
      <c r="QHA1847" s="401"/>
      <c r="QHB1847" s="401"/>
      <c r="QHC1847" s="401"/>
      <c r="QHD1847" s="401"/>
      <c r="QHE1847" s="401"/>
      <c r="QHF1847" s="401"/>
      <c r="QHG1847" s="401"/>
      <c r="QHH1847" s="401"/>
      <c r="QHI1847" s="401"/>
      <c r="QHJ1847" s="401"/>
      <c r="QHK1847" s="401"/>
      <c r="QHL1847" s="401"/>
      <c r="QHM1847" s="401"/>
      <c r="QHN1847" s="401"/>
      <c r="QHO1847" s="401"/>
      <c r="QHP1847" s="401"/>
      <c r="QHQ1847" s="401"/>
      <c r="QHR1847" s="401"/>
      <c r="QHS1847" s="401"/>
      <c r="QHT1847" s="401"/>
      <c r="QHU1847" s="401"/>
      <c r="QHV1847" s="401"/>
      <c r="QHW1847" s="401"/>
      <c r="QHX1847" s="401"/>
      <c r="QHY1847" s="401"/>
      <c r="QHZ1847" s="401"/>
      <c r="QIA1847" s="401"/>
      <c r="QIB1847" s="401"/>
      <c r="QIC1847" s="401"/>
      <c r="QID1847" s="401"/>
      <c r="QIE1847" s="401"/>
      <c r="QIF1847" s="401"/>
      <c r="QIG1847" s="401"/>
      <c r="QIH1847" s="401"/>
      <c r="QII1847" s="401"/>
      <c r="QIJ1847" s="401"/>
      <c r="QIK1847" s="401"/>
      <c r="QIL1847" s="401"/>
      <c r="QIM1847" s="401"/>
      <c r="QIN1847" s="401"/>
      <c r="QIO1847" s="401"/>
      <c r="QIP1847" s="401"/>
      <c r="QIQ1847" s="401"/>
      <c r="QIR1847" s="401"/>
      <c r="QIS1847" s="401"/>
      <c r="QIT1847" s="401"/>
      <c r="QIU1847" s="401"/>
      <c r="QIV1847" s="401"/>
      <c r="QIW1847" s="401"/>
      <c r="QIX1847" s="401"/>
      <c r="QIY1847" s="401"/>
      <c r="QIZ1847" s="401"/>
      <c r="QJA1847" s="401"/>
      <c r="QJB1847" s="401"/>
      <c r="QJC1847" s="401"/>
      <c r="QJD1847" s="401"/>
      <c r="QJE1847" s="401"/>
      <c r="QJF1847" s="401"/>
      <c r="QJG1847" s="401"/>
      <c r="QJH1847" s="401"/>
      <c r="QJI1847" s="401"/>
      <c r="QJJ1847" s="401"/>
      <c r="QJK1847" s="401"/>
      <c r="QJL1847" s="401"/>
      <c r="QJM1847" s="401"/>
      <c r="QJN1847" s="401"/>
      <c r="QJO1847" s="401"/>
      <c r="QJP1847" s="401"/>
      <c r="QJQ1847" s="401"/>
      <c r="QJR1847" s="401"/>
      <c r="QJS1847" s="401"/>
      <c r="QJT1847" s="401"/>
      <c r="QJU1847" s="401"/>
      <c r="QJV1847" s="401"/>
      <c r="QJW1847" s="401"/>
      <c r="QJX1847" s="401"/>
      <c r="QJY1847" s="401"/>
      <c r="QJZ1847" s="401"/>
      <c r="QKA1847" s="401"/>
      <c r="QKB1847" s="401"/>
      <c r="QKC1847" s="401"/>
      <c r="QKD1847" s="401"/>
      <c r="QKE1847" s="401"/>
      <c r="QKF1847" s="401"/>
      <c r="QKG1847" s="401"/>
      <c r="QKH1847" s="401"/>
      <c r="QKI1847" s="401"/>
      <c r="QKJ1847" s="401"/>
      <c r="QKK1847" s="401"/>
      <c r="QKL1847" s="401"/>
      <c r="QKM1847" s="401"/>
      <c r="QKN1847" s="401"/>
      <c r="QKO1847" s="401"/>
      <c r="QKP1847" s="401"/>
      <c r="QKQ1847" s="401"/>
      <c r="QKR1847" s="401"/>
      <c r="QKS1847" s="401"/>
      <c r="QKT1847" s="401"/>
      <c r="QKU1847" s="401"/>
      <c r="QKV1847" s="401"/>
      <c r="QKW1847" s="401"/>
      <c r="QKX1847" s="401"/>
      <c r="QKY1847" s="401"/>
      <c r="QKZ1847" s="401"/>
      <c r="QLA1847" s="401"/>
      <c r="QLB1847" s="401"/>
      <c r="QLC1847" s="401"/>
      <c r="QLD1847" s="401"/>
      <c r="QLE1847" s="401"/>
      <c r="QLF1847" s="401"/>
      <c r="QLG1847" s="401"/>
      <c r="QLH1847" s="401"/>
      <c r="QLI1847" s="401"/>
      <c r="QLJ1847" s="401"/>
      <c r="QLK1847" s="401"/>
      <c r="QLL1847" s="401"/>
      <c r="QLM1847" s="401"/>
      <c r="QLN1847" s="401"/>
      <c r="QLO1847" s="401"/>
      <c r="QLP1847" s="401"/>
      <c r="QLQ1847" s="401"/>
      <c r="QLR1847" s="401"/>
      <c r="QLS1847" s="401"/>
      <c r="QLT1847" s="401"/>
      <c r="QLU1847" s="401"/>
      <c r="QLV1847" s="401"/>
      <c r="QLW1847" s="401"/>
      <c r="QLX1847" s="401"/>
      <c r="QLY1847" s="401"/>
      <c r="QLZ1847" s="401"/>
      <c r="QMA1847" s="401"/>
      <c r="QMB1847" s="401"/>
      <c r="QMC1847" s="401"/>
      <c r="QMD1847" s="401"/>
      <c r="QME1847" s="401"/>
      <c r="QMF1847" s="401"/>
      <c r="QMG1847" s="401"/>
      <c r="QMH1847" s="401"/>
      <c r="QMI1847" s="401"/>
      <c r="QMJ1847" s="401"/>
      <c r="QMK1847" s="401"/>
      <c r="QML1847" s="401"/>
      <c r="QMM1847" s="401"/>
      <c r="QMN1847" s="401"/>
      <c r="QMO1847" s="401"/>
      <c r="QMP1847" s="401"/>
      <c r="QMQ1847" s="401"/>
      <c r="QMR1847" s="401"/>
      <c r="QMS1847" s="401"/>
      <c r="QMT1847" s="401"/>
      <c r="QMU1847" s="401"/>
      <c r="QMV1847" s="401"/>
      <c r="QMW1847" s="401"/>
      <c r="QMX1847" s="401"/>
      <c r="QMY1847" s="401"/>
      <c r="QMZ1847" s="401"/>
      <c r="QNA1847" s="401"/>
      <c r="QNB1847" s="401"/>
      <c r="QNC1847" s="401"/>
      <c r="QND1847" s="401"/>
      <c r="QNE1847" s="401"/>
      <c r="QNF1847" s="401"/>
      <c r="QNG1847" s="401"/>
      <c r="QNH1847" s="401"/>
      <c r="QNI1847" s="401"/>
      <c r="QNJ1847" s="401"/>
      <c r="QNK1847" s="401"/>
      <c r="QNL1847" s="401"/>
      <c r="QNM1847" s="401"/>
      <c r="QNN1847" s="401"/>
      <c r="QNO1847" s="401"/>
      <c r="QNP1847" s="401"/>
      <c r="QNQ1847" s="401"/>
      <c r="QNR1847" s="401"/>
      <c r="QNS1847" s="401"/>
      <c r="QNT1847" s="401"/>
      <c r="QNU1847" s="401"/>
      <c r="QNV1847" s="401"/>
      <c r="QNW1847" s="401"/>
      <c r="QNX1847" s="401"/>
      <c r="QNY1847" s="401"/>
      <c r="QNZ1847" s="401"/>
      <c r="QOA1847" s="401"/>
      <c r="QOB1847" s="401"/>
      <c r="QOC1847" s="401"/>
      <c r="QOD1847" s="401"/>
      <c r="QOE1847" s="401"/>
      <c r="QOF1847" s="401"/>
      <c r="QOG1847" s="401"/>
      <c r="QOH1847" s="401"/>
      <c r="QOI1847" s="401"/>
      <c r="QOJ1847" s="401"/>
      <c r="QOK1847" s="401"/>
      <c r="QOL1847" s="401"/>
      <c r="QOM1847" s="401"/>
      <c r="QON1847" s="401"/>
      <c r="QOO1847" s="401"/>
      <c r="QOP1847" s="401"/>
      <c r="QOQ1847" s="401"/>
      <c r="QOR1847" s="401"/>
      <c r="QOS1847" s="401"/>
      <c r="QOT1847" s="401"/>
      <c r="QOU1847" s="401"/>
      <c r="QOV1847" s="401"/>
      <c r="QOW1847" s="401"/>
      <c r="QOX1847" s="401"/>
      <c r="QOY1847" s="401"/>
      <c r="QOZ1847" s="401"/>
      <c r="QPA1847" s="401"/>
      <c r="QPB1847" s="401"/>
      <c r="QPC1847" s="401"/>
      <c r="QPD1847" s="401"/>
      <c r="QPE1847" s="401"/>
      <c r="QPF1847" s="401"/>
      <c r="QPG1847" s="401"/>
      <c r="QPH1847" s="401"/>
      <c r="QPI1847" s="401"/>
      <c r="QPJ1847" s="401"/>
      <c r="QPK1847" s="401"/>
      <c r="QPL1847" s="401"/>
      <c r="QPM1847" s="401"/>
      <c r="QPN1847" s="401"/>
      <c r="QPO1847" s="401"/>
      <c r="QPP1847" s="401"/>
      <c r="QPQ1847" s="401"/>
      <c r="QPR1847" s="401"/>
      <c r="QPS1847" s="401"/>
      <c r="QPT1847" s="401"/>
      <c r="QPU1847" s="401"/>
      <c r="QPV1847" s="401"/>
      <c r="QPW1847" s="401"/>
      <c r="QPX1847" s="401"/>
      <c r="QPY1847" s="401"/>
      <c r="QPZ1847" s="401"/>
      <c r="QQA1847" s="401"/>
      <c r="QQB1847" s="401"/>
      <c r="QQC1847" s="401"/>
      <c r="QQD1847" s="401"/>
      <c r="QQE1847" s="401"/>
      <c r="QQF1847" s="401"/>
      <c r="QQG1847" s="401"/>
      <c r="QQH1847" s="401"/>
      <c r="QQI1847" s="401"/>
      <c r="QQJ1847" s="401"/>
      <c r="QQK1847" s="401"/>
      <c r="QQL1847" s="401"/>
      <c r="QQM1847" s="401"/>
      <c r="QQN1847" s="401"/>
      <c r="QQO1847" s="401"/>
      <c r="QQP1847" s="401"/>
      <c r="QQQ1847" s="401"/>
      <c r="QQR1847" s="401"/>
      <c r="QQS1847" s="401"/>
      <c r="QQT1847" s="401"/>
      <c r="QQU1847" s="401"/>
      <c r="QQV1847" s="401"/>
      <c r="QQW1847" s="401"/>
      <c r="QQX1847" s="401"/>
      <c r="QQY1847" s="401"/>
      <c r="QQZ1847" s="401"/>
      <c r="QRA1847" s="401"/>
      <c r="QRB1847" s="401"/>
      <c r="QRC1847" s="401"/>
      <c r="QRD1847" s="401"/>
      <c r="QRE1847" s="401"/>
      <c r="QRF1847" s="401"/>
      <c r="QRG1847" s="401"/>
      <c r="QRH1847" s="401"/>
      <c r="QRI1847" s="401"/>
      <c r="QRJ1847" s="401"/>
      <c r="QRK1847" s="401"/>
      <c r="QRL1847" s="401"/>
      <c r="QRM1847" s="401"/>
      <c r="QRN1847" s="401"/>
      <c r="QRO1847" s="401"/>
      <c r="QRP1847" s="401"/>
      <c r="QRQ1847" s="401"/>
      <c r="QRR1847" s="401"/>
      <c r="QRS1847" s="401"/>
      <c r="QRT1847" s="401"/>
      <c r="QRU1847" s="401"/>
      <c r="QRV1847" s="401"/>
      <c r="QRW1847" s="401"/>
      <c r="QRX1847" s="401"/>
      <c r="QRY1847" s="401"/>
      <c r="QRZ1847" s="401"/>
      <c r="QSA1847" s="401"/>
      <c r="QSB1847" s="401"/>
      <c r="QSC1847" s="401"/>
      <c r="QSD1847" s="401"/>
      <c r="QSE1847" s="401"/>
      <c r="QSF1847" s="401"/>
      <c r="QSG1847" s="401"/>
      <c r="QSH1847" s="401"/>
      <c r="QSI1847" s="401"/>
      <c r="QSJ1847" s="401"/>
      <c r="QSK1847" s="401"/>
      <c r="QSL1847" s="401"/>
      <c r="QSM1847" s="401"/>
      <c r="QSN1847" s="401"/>
      <c r="QSO1847" s="401"/>
      <c r="QSP1847" s="401"/>
      <c r="QSQ1847" s="401"/>
      <c r="QSR1847" s="401"/>
      <c r="QSS1847" s="401"/>
      <c r="QST1847" s="401"/>
      <c r="QSU1847" s="401"/>
      <c r="QSV1847" s="401"/>
      <c r="QSW1847" s="401"/>
      <c r="QSX1847" s="401"/>
      <c r="QSY1847" s="401"/>
      <c r="QSZ1847" s="401"/>
      <c r="QTA1847" s="401"/>
      <c r="QTB1847" s="401"/>
      <c r="QTC1847" s="401"/>
      <c r="QTD1847" s="401"/>
      <c r="QTE1847" s="401"/>
      <c r="QTF1847" s="401"/>
      <c r="QTG1847" s="401"/>
      <c r="QTH1847" s="401"/>
      <c r="QTI1847" s="401"/>
      <c r="QTJ1847" s="401"/>
      <c r="QTK1847" s="401"/>
      <c r="QTL1847" s="401"/>
      <c r="QTM1847" s="401"/>
      <c r="QTN1847" s="401"/>
      <c r="QTO1847" s="401"/>
      <c r="QTP1847" s="401"/>
      <c r="QTQ1847" s="401"/>
      <c r="QTR1847" s="401"/>
      <c r="QTS1847" s="401"/>
      <c r="QTT1847" s="401"/>
      <c r="QTU1847" s="401"/>
      <c r="QTV1847" s="401"/>
      <c r="QTW1847" s="401"/>
      <c r="QTX1847" s="401"/>
      <c r="QTY1847" s="401"/>
      <c r="QTZ1847" s="401"/>
      <c r="QUA1847" s="401"/>
      <c r="QUB1847" s="401"/>
      <c r="QUC1847" s="401"/>
      <c r="QUD1847" s="401"/>
      <c r="QUE1847" s="401"/>
      <c r="QUF1847" s="401"/>
      <c r="QUG1847" s="401"/>
      <c r="QUH1847" s="401"/>
      <c r="QUI1847" s="401"/>
      <c r="QUJ1847" s="401"/>
      <c r="QUK1847" s="401"/>
      <c r="QUL1847" s="401"/>
      <c r="QUM1847" s="401"/>
      <c r="QUN1847" s="401"/>
      <c r="QUO1847" s="401"/>
      <c r="QUP1847" s="401"/>
      <c r="QUQ1847" s="401"/>
      <c r="QUR1847" s="401"/>
      <c r="QUS1847" s="401"/>
      <c r="QUT1847" s="401"/>
      <c r="QUU1847" s="401"/>
      <c r="QUV1847" s="401"/>
      <c r="QUW1847" s="401"/>
      <c r="QUX1847" s="401"/>
      <c r="QUY1847" s="401"/>
      <c r="QUZ1847" s="401"/>
      <c r="QVA1847" s="401"/>
      <c r="QVB1847" s="401"/>
      <c r="QVC1847" s="401"/>
      <c r="QVD1847" s="401"/>
      <c r="QVE1847" s="401"/>
      <c r="QVF1847" s="401"/>
      <c r="QVG1847" s="401"/>
      <c r="QVH1847" s="401"/>
      <c r="QVI1847" s="401"/>
      <c r="QVJ1847" s="401"/>
      <c r="QVK1847" s="401"/>
      <c r="QVL1847" s="401"/>
      <c r="QVM1847" s="401"/>
      <c r="QVN1847" s="401"/>
      <c r="QVO1847" s="401"/>
      <c r="QVP1847" s="401"/>
      <c r="QVQ1847" s="401"/>
      <c r="QVR1847" s="401"/>
      <c r="QVS1847" s="401"/>
      <c r="QVT1847" s="401"/>
      <c r="QVU1847" s="401"/>
      <c r="QVV1847" s="401"/>
      <c r="QVW1847" s="401"/>
      <c r="QVX1847" s="401"/>
      <c r="QVY1847" s="401"/>
      <c r="QVZ1847" s="401"/>
      <c r="QWA1847" s="401"/>
      <c r="QWB1847" s="401"/>
      <c r="QWC1847" s="401"/>
      <c r="QWD1847" s="401"/>
      <c r="QWE1847" s="401"/>
      <c r="QWF1847" s="401"/>
      <c r="QWG1847" s="401"/>
      <c r="QWH1847" s="401"/>
      <c r="QWI1847" s="401"/>
      <c r="QWJ1847" s="401"/>
      <c r="QWK1847" s="401"/>
      <c r="QWL1847" s="401"/>
      <c r="QWM1847" s="401"/>
      <c r="QWN1847" s="401"/>
      <c r="QWO1847" s="401"/>
      <c r="QWP1847" s="401"/>
      <c r="QWQ1847" s="401"/>
      <c r="QWR1847" s="401"/>
      <c r="QWS1847" s="401"/>
      <c r="QWT1847" s="401"/>
      <c r="QWU1847" s="401"/>
      <c r="QWV1847" s="401"/>
      <c r="QWW1847" s="401"/>
      <c r="QWX1847" s="401"/>
      <c r="QWY1847" s="401"/>
      <c r="QWZ1847" s="401"/>
      <c r="QXA1847" s="401"/>
      <c r="QXB1847" s="401"/>
      <c r="QXC1847" s="401"/>
      <c r="QXD1847" s="401"/>
      <c r="QXE1847" s="401"/>
      <c r="QXF1847" s="401"/>
      <c r="QXG1847" s="401"/>
      <c r="QXH1847" s="401"/>
      <c r="QXI1847" s="401"/>
      <c r="QXJ1847" s="401"/>
      <c r="QXK1847" s="401"/>
      <c r="QXL1847" s="401"/>
      <c r="QXM1847" s="401"/>
      <c r="QXN1847" s="401"/>
      <c r="QXO1847" s="401"/>
      <c r="QXP1847" s="401"/>
      <c r="QXQ1847" s="401"/>
      <c r="QXR1847" s="401"/>
      <c r="QXS1847" s="401"/>
      <c r="QXT1847" s="401"/>
      <c r="QXU1847" s="401"/>
      <c r="QXV1847" s="401"/>
      <c r="QXW1847" s="401"/>
      <c r="QXX1847" s="401"/>
      <c r="QXY1847" s="401"/>
      <c r="QXZ1847" s="401"/>
      <c r="QYA1847" s="401"/>
      <c r="QYB1847" s="401"/>
      <c r="QYC1847" s="401"/>
      <c r="QYD1847" s="401"/>
      <c r="QYE1847" s="401"/>
      <c r="QYF1847" s="401"/>
      <c r="QYG1847" s="401"/>
      <c r="QYH1847" s="401"/>
      <c r="QYI1847" s="401"/>
      <c r="QYJ1847" s="401"/>
      <c r="QYK1847" s="401"/>
      <c r="QYL1847" s="401"/>
      <c r="QYM1847" s="401"/>
      <c r="QYN1847" s="401"/>
      <c r="QYO1847" s="401"/>
      <c r="QYP1847" s="401"/>
      <c r="QYQ1847" s="401"/>
      <c r="QYR1847" s="401"/>
      <c r="QYS1847" s="401"/>
      <c r="QYT1847" s="401"/>
      <c r="QYU1847" s="401"/>
      <c r="QYV1847" s="401"/>
      <c r="QYW1847" s="401"/>
      <c r="QYX1847" s="401"/>
      <c r="QYY1847" s="401"/>
      <c r="QYZ1847" s="401"/>
      <c r="QZA1847" s="401"/>
      <c r="QZB1847" s="401"/>
      <c r="QZC1847" s="401"/>
      <c r="QZD1847" s="401"/>
      <c r="QZE1847" s="401"/>
      <c r="QZF1847" s="401"/>
      <c r="QZG1847" s="401"/>
      <c r="QZH1847" s="401"/>
      <c r="QZI1847" s="401"/>
      <c r="QZJ1847" s="401"/>
      <c r="QZK1847" s="401"/>
      <c r="QZL1847" s="401"/>
      <c r="QZM1847" s="401"/>
      <c r="QZN1847" s="401"/>
      <c r="QZO1847" s="401"/>
      <c r="QZP1847" s="401"/>
      <c r="QZQ1847" s="401"/>
      <c r="QZR1847" s="401"/>
      <c r="QZS1847" s="401"/>
      <c r="QZT1847" s="401"/>
      <c r="QZU1847" s="401"/>
      <c r="QZV1847" s="401"/>
      <c r="QZW1847" s="401"/>
      <c r="QZX1847" s="401"/>
      <c r="QZY1847" s="401"/>
      <c r="QZZ1847" s="401"/>
      <c r="RAA1847" s="401"/>
      <c r="RAB1847" s="401"/>
      <c r="RAC1847" s="401"/>
      <c r="RAD1847" s="401"/>
      <c r="RAE1847" s="401"/>
      <c r="RAF1847" s="401"/>
      <c r="RAG1847" s="401"/>
      <c r="RAH1847" s="401"/>
      <c r="RAI1847" s="401"/>
      <c r="RAJ1847" s="401"/>
      <c r="RAK1847" s="401"/>
      <c r="RAL1847" s="401"/>
      <c r="RAM1847" s="401"/>
      <c r="RAN1847" s="401"/>
      <c r="RAO1847" s="401"/>
      <c r="RAP1847" s="401"/>
      <c r="RAQ1847" s="401"/>
      <c r="RAR1847" s="401"/>
      <c r="RAS1847" s="401"/>
      <c r="RAT1847" s="401"/>
      <c r="RAU1847" s="401"/>
      <c r="RAV1847" s="401"/>
      <c r="RAW1847" s="401"/>
      <c r="RAX1847" s="401"/>
      <c r="RAY1847" s="401"/>
      <c r="RAZ1847" s="401"/>
      <c r="RBA1847" s="401"/>
      <c r="RBB1847" s="401"/>
      <c r="RBC1847" s="401"/>
      <c r="RBD1847" s="401"/>
      <c r="RBE1847" s="401"/>
      <c r="RBF1847" s="401"/>
      <c r="RBG1847" s="401"/>
      <c r="RBH1847" s="401"/>
      <c r="RBI1847" s="401"/>
      <c r="RBJ1847" s="401"/>
      <c r="RBK1847" s="401"/>
      <c r="RBL1847" s="401"/>
      <c r="RBM1847" s="401"/>
      <c r="RBN1847" s="401"/>
      <c r="RBO1847" s="401"/>
      <c r="RBP1847" s="401"/>
      <c r="RBQ1847" s="401"/>
      <c r="RBR1847" s="401"/>
      <c r="RBS1847" s="401"/>
      <c r="RBT1847" s="401"/>
      <c r="RBU1847" s="401"/>
      <c r="RBV1847" s="401"/>
      <c r="RBW1847" s="401"/>
      <c r="RBX1847" s="401"/>
      <c r="RBY1847" s="401"/>
      <c r="RBZ1847" s="401"/>
      <c r="RCA1847" s="401"/>
      <c r="RCB1847" s="401"/>
      <c r="RCC1847" s="401"/>
      <c r="RCD1847" s="401"/>
      <c r="RCE1847" s="401"/>
      <c r="RCF1847" s="401"/>
      <c r="RCG1847" s="401"/>
      <c r="RCH1847" s="401"/>
      <c r="RCI1847" s="401"/>
      <c r="RCJ1847" s="401"/>
      <c r="RCK1847" s="401"/>
      <c r="RCL1847" s="401"/>
      <c r="RCM1847" s="401"/>
      <c r="RCN1847" s="401"/>
      <c r="RCO1847" s="401"/>
      <c r="RCP1847" s="401"/>
      <c r="RCQ1847" s="401"/>
      <c r="RCR1847" s="401"/>
      <c r="RCS1847" s="401"/>
      <c r="RCT1847" s="401"/>
      <c r="RCU1847" s="401"/>
      <c r="RCV1847" s="401"/>
      <c r="RCW1847" s="401"/>
      <c r="RCX1847" s="401"/>
      <c r="RCY1847" s="401"/>
      <c r="RCZ1847" s="401"/>
      <c r="RDA1847" s="401"/>
      <c r="RDB1847" s="401"/>
      <c r="RDC1847" s="401"/>
      <c r="RDD1847" s="401"/>
      <c r="RDE1847" s="401"/>
      <c r="RDF1847" s="401"/>
      <c r="RDG1847" s="401"/>
      <c r="RDH1847" s="401"/>
      <c r="RDI1847" s="401"/>
      <c r="RDJ1847" s="401"/>
      <c r="RDK1847" s="401"/>
      <c r="RDL1847" s="401"/>
      <c r="RDM1847" s="401"/>
      <c r="RDN1847" s="401"/>
      <c r="RDO1847" s="401"/>
      <c r="RDP1847" s="401"/>
      <c r="RDQ1847" s="401"/>
      <c r="RDR1847" s="401"/>
      <c r="RDS1847" s="401"/>
      <c r="RDT1847" s="401"/>
      <c r="RDU1847" s="401"/>
      <c r="RDV1847" s="401"/>
      <c r="RDW1847" s="401"/>
      <c r="RDX1847" s="401"/>
      <c r="RDY1847" s="401"/>
      <c r="RDZ1847" s="401"/>
      <c r="REA1847" s="401"/>
      <c r="REB1847" s="401"/>
      <c r="REC1847" s="401"/>
      <c r="RED1847" s="401"/>
      <c r="REE1847" s="401"/>
      <c r="REF1847" s="401"/>
      <c r="REG1847" s="401"/>
      <c r="REH1847" s="401"/>
      <c r="REI1847" s="401"/>
      <c r="REJ1847" s="401"/>
      <c r="REK1847" s="401"/>
      <c r="REL1847" s="401"/>
      <c r="REM1847" s="401"/>
      <c r="REN1847" s="401"/>
      <c r="REO1847" s="401"/>
      <c r="REP1847" s="401"/>
      <c r="REQ1847" s="401"/>
      <c r="RER1847" s="401"/>
      <c r="RES1847" s="401"/>
      <c r="RET1847" s="401"/>
      <c r="REU1847" s="401"/>
      <c r="REV1847" s="401"/>
      <c r="REW1847" s="401"/>
      <c r="REX1847" s="401"/>
      <c r="REY1847" s="401"/>
      <c r="REZ1847" s="401"/>
      <c r="RFA1847" s="401"/>
      <c r="RFB1847" s="401"/>
      <c r="RFC1847" s="401"/>
      <c r="RFD1847" s="401"/>
      <c r="RFE1847" s="401"/>
      <c r="RFF1847" s="401"/>
      <c r="RFG1847" s="401"/>
      <c r="RFH1847" s="401"/>
      <c r="RFI1847" s="401"/>
      <c r="RFJ1847" s="401"/>
      <c r="RFK1847" s="401"/>
      <c r="RFL1847" s="401"/>
      <c r="RFM1847" s="401"/>
      <c r="RFN1847" s="401"/>
      <c r="RFO1847" s="401"/>
      <c r="RFP1847" s="401"/>
      <c r="RFQ1847" s="401"/>
      <c r="RFR1847" s="401"/>
      <c r="RFS1847" s="401"/>
      <c r="RFT1847" s="401"/>
      <c r="RFU1847" s="401"/>
      <c r="RFV1847" s="401"/>
      <c r="RFW1847" s="401"/>
      <c r="RFX1847" s="401"/>
      <c r="RFY1847" s="401"/>
      <c r="RFZ1847" s="401"/>
      <c r="RGA1847" s="401"/>
      <c r="RGB1847" s="401"/>
      <c r="RGC1847" s="401"/>
      <c r="RGD1847" s="401"/>
      <c r="RGE1847" s="401"/>
      <c r="RGF1847" s="401"/>
      <c r="RGG1847" s="401"/>
      <c r="RGH1847" s="401"/>
      <c r="RGI1847" s="401"/>
      <c r="RGJ1847" s="401"/>
      <c r="RGK1847" s="401"/>
      <c r="RGL1847" s="401"/>
      <c r="RGM1847" s="401"/>
      <c r="RGN1847" s="401"/>
      <c r="RGO1847" s="401"/>
      <c r="RGP1847" s="401"/>
      <c r="RGQ1847" s="401"/>
      <c r="RGR1847" s="401"/>
      <c r="RGS1847" s="401"/>
      <c r="RGT1847" s="401"/>
      <c r="RGU1847" s="401"/>
      <c r="RGV1847" s="401"/>
      <c r="RGW1847" s="401"/>
      <c r="RGX1847" s="401"/>
      <c r="RGY1847" s="401"/>
      <c r="RGZ1847" s="401"/>
      <c r="RHA1847" s="401"/>
      <c r="RHB1847" s="401"/>
      <c r="RHC1847" s="401"/>
      <c r="RHD1847" s="401"/>
      <c r="RHE1847" s="401"/>
      <c r="RHF1847" s="401"/>
      <c r="RHG1847" s="401"/>
      <c r="RHH1847" s="401"/>
      <c r="RHI1847" s="401"/>
      <c r="RHJ1847" s="401"/>
      <c r="RHK1847" s="401"/>
      <c r="RHL1847" s="401"/>
      <c r="RHM1847" s="401"/>
      <c r="RHN1847" s="401"/>
      <c r="RHO1847" s="401"/>
      <c r="RHP1847" s="401"/>
      <c r="RHQ1847" s="401"/>
      <c r="RHR1847" s="401"/>
      <c r="RHS1847" s="401"/>
      <c r="RHT1847" s="401"/>
      <c r="RHU1847" s="401"/>
      <c r="RHV1847" s="401"/>
      <c r="RHW1847" s="401"/>
      <c r="RHX1847" s="401"/>
      <c r="RHY1847" s="401"/>
      <c r="RHZ1847" s="401"/>
      <c r="RIA1847" s="401"/>
      <c r="RIB1847" s="401"/>
      <c r="RIC1847" s="401"/>
      <c r="RID1847" s="401"/>
      <c r="RIE1847" s="401"/>
      <c r="RIF1847" s="401"/>
      <c r="RIG1847" s="401"/>
      <c r="RIH1847" s="401"/>
      <c r="RII1847" s="401"/>
      <c r="RIJ1847" s="401"/>
      <c r="RIK1847" s="401"/>
      <c r="RIL1847" s="401"/>
      <c r="RIM1847" s="401"/>
      <c r="RIN1847" s="401"/>
      <c r="RIO1847" s="401"/>
      <c r="RIP1847" s="401"/>
      <c r="RIQ1847" s="401"/>
      <c r="RIR1847" s="401"/>
      <c r="RIS1847" s="401"/>
      <c r="RIT1847" s="401"/>
      <c r="RIU1847" s="401"/>
      <c r="RIV1847" s="401"/>
      <c r="RIW1847" s="401"/>
      <c r="RIX1847" s="401"/>
      <c r="RIY1847" s="401"/>
      <c r="RIZ1847" s="401"/>
      <c r="RJA1847" s="401"/>
      <c r="RJB1847" s="401"/>
      <c r="RJC1847" s="401"/>
      <c r="RJD1847" s="401"/>
      <c r="RJE1847" s="401"/>
      <c r="RJF1847" s="401"/>
      <c r="RJG1847" s="401"/>
      <c r="RJH1847" s="401"/>
      <c r="RJI1847" s="401"/>
      <c r="RJJ1847" s="401"/>
      <c r="RJK1847" s="401"/>
      <c r="RJL1847" s="401"/>
      <c r="RJM1847" s="401"/>
      <c r="RJN1847" s="401"/>
      <c r="RJO1847" s="401"/>
      <c r="RJP1847" s="401"/>
      <c r="RJQ1847" s="401"/>
      <c r="RJR1847" s="401"/>
      <c r="RJS1847" s="401"/>
      <c r="RJT1847" s="401"/>
      <c r="RJU1847" s="401"/>
      <c r="RJV1847" s="401"/>
      <c r="RJW1847" s="401"/>
      <c r="RJX1847" s="401"/>
      <c r="RJY1847" s="401"/>
      <c r="RJZ1847" s="401"/>
      <c r="RKA1847" s="401"/>
      <c r="RKB1847" s="401"/>
      <c r="RKC1847" s="401"/>
      <c r="RKD1847" s="401"/>
      <c r="RKE1847" s="401"/>
      <c r="RKF1847" s="401"/>
      <c r="RKG1847" s="401"/>
      <c r="RKH1847" s="401"/>
      <c r="RKI1847" s="401"/>
      <c r="RKJ1847" s="401"/>
      <c r="RKK1847" s="401"/>
      <c r="RKL1847" s="401"/>
      <c r="RKM1847" s="401"/>
      <c r="RKN1847" s="401"/>
      <c r="RKO1847" s="401"/>
      <c r="RKP1847" s="401"/>
      <c r="RKQ1847" s="401"/>
      <c r="RKR1847" s="401"/>
      <c r="RKS1847" s="401"/>
      <c r="RKT1847" s="401"/>
      <c r="RKU1847" s="401"/>
      <c r="RKV1847" s="401"/>
      <c r="RKW1847" s="401"/>
      <c r="RKX1847" s="401"/>
      <c r="RKY1847" s="401"/>
      <c r="RKZ1847" s="401"/>
      <c r="RLA1847" s="401"/>
      <c r="RLB1847" s="401"/>
      <c r="RLC1847" s="401"/>
      <c r="RLD1847" s="401"/>
      <c r="RLE1847" s="401"/>
      <c r="RLF1847" s="401"/>
      <c r="RLG1847" s="401"/>
      <c r="RLH1847" s="401"/>
      <c r="RLI1847" s="401"/>
      <c r="RLJ1847" s="401"/>
      <c r="RLK1847" s="401"/>
      <c r="RLL1847" s="401"/>
      <c r="RLM1847" s="401"/>
      <c r="RLN1847" s="401"/>
      <c r="RLO1847" s="401"/>
      <c r="RLP1847" s="401"/>
      <c r="RLQ1847" s="401"/>
      <c r="RLR1847" s="401"/>
      <c r="RLS1847" s="401"/>
      <c r="RLT1847" s="401"/>
      <c r="RLU1847" s="401"/>
      <c r="RLV1847" s="401"/>
      <c r="RLW1847" s="401"/>
      <c r="RLX1847" s="401"/>
      <c r="RLY1847" s="401"/>
      <c r="RLZ1847" s="401"/>
      <c r="RMA1847" s="401"/>
      <c r="RMB1847" s="401"/>
      <c r="RMC1847" s="401"/>
      <c r="RMD1847" s="401"/>
      <c r="RME1847" s="401"/>
      <c r="RMF1847" s="401"/>
      <c r="RMG1847" s="401"/>
      <c r="RMH1847" s="401"/>
      <c r="RMI1847" s="401"/>
      <c r="RMJ1847" s="401"/>
      <c r="RMK1847" s="401"/>
      <c r="RML1847" s="401"/>
      <c r="RMM1847" s="401"/>
      <c r="RMN1847" s="401"/>
      <c r="RMO1847" s="401"/>
      <c r="RMP1847" s="401"/>
      <c r="RMQ1847" s="401"/>
      <c r="RMR1847" s="401"/>
      <c r="RMS1847" s="401"/>
      <c r="RMT1847" s="401"/>
      <c r="RMU1847" s="401"/>
      <c r="RMV1847" s="401"/>
      <c r="RMW1847" s="401"/>
      <c r="RMX1847" s="401"/>
      <c r="RMY1847" s="401"/>
      <c r="RMZ1847" s="401"/>
      <c r="RNA1847" s="401"/>
      <c r="RNB1847" s="401"/>
      <c r="RNC1847" s="401"/>
      <c r="RND1847" s="401"/>
      <c r="RNE1847" s="401"/>
      <c r="RNF1847" s="401"/>
      <c r="RNG1847" s="401"/>
      <c r="RNH1847" s="401"/>
      <c r="RNI1847" s="401"/>
      <c r="RNJ1847" s="401"/>
      <c r="RNK1847" s="401"/>
      <c r="RNL1847" s="401"/>
      <c r="RNM1847" s="401"/>
      <c r="RNN1847" s="401"/>
      <c r="RNO1847" s="401"/>
      <c r="RNP1847" s="401"/>
      <c r="RNQ1847" s="401"/>
      <c r="RNR1847" s="401"/>
      <c r="RNS1847" s="401"/>
      <c r="RNT1847" s="401"/>
      <c r="RNU1847" s="401"/>
      <c r="RNV1847" s="401"/>
      <c r="RNW1847" s="401"/>
      <c r="RNX1847" s="401"/>
      <c r="RNY1847" s="401"/>
      <c r="RNZ1847" s="401"/>
      <c r="ROA1847" s="401"/>
      <c r="ROB1847" s="401"/>
      <c r="ROC1847" s="401"/>
      <c r="ROD1847" s="401"/>
      <c r="ROE1847" s="401"/>
      <c r="ROF1847" s="401"/>
      <c r="ROG1847" s="401"/>
      <c r="ROH1847" s="401"/>
      <c r="ROI1847" s="401"/>
      <c r="ROJ1847" s="401"/>
      <c r="ROK1847" s="401"/>
      <c r="ROL1847" s="401"/>
      <c r="ROM1847" s="401"/>
      <c r="RON1847" s="401"/>
      <c r="ROO1847" s="401"/>
      <c r="ROP1847" s="401"/>
      <c r="ROQ1847" s="401"/>
      <c r="ROR1847" s="401"/>
      <c r="ROS1847" s="401"/>
      <c r="ROT1847" s="401"/>
      <c r="ROU1847" s="401"/>
      <c r="ROV1847" s="401"/>
      <c r="ROW1847" s="401"/>
      <c r="ROX1847" s="401"/>
      <c r="ROY1847" s="401"/>
      <c r="ROZ1847" s="401"/>
      <c r="RPA1847" s="401"/>
      <c r="RPB1847" s="401"/>
      <c r="RPC1847" s="401"/>
      <c r="RPD1847" s="401"/>
      <c r="RPE1847" s="401"/>
      <c r="RPF1847" s="401"/>
      <c r="RPG1847" s="401"/>
      <c r="RPH1847" s="401"/>
      <c r="RPI1847" s="401"/>
      <c r="RPJ1847" s="401"/>
      <c r="RPK1847" s="401"/>
      <c r="RPL1847" s="401"/>
      <c r="RPM1847" s="401"/>
      <c r="RPN1847" s="401"/>
      <c r="RPO1847" s="401"/>
      <c r="RPP1847" s="401"/>
      <c r="RPQ1847" s="401"/>
      <c r="RPR1847" s="401"/>
      <c r="RPS1847" s="401"/>
      <c r="RPT1847" s="401"/>
      <c r="RPU1847" s="401"/>
      <c r="RPV1847" s="401"/>
      <c r="RPW1847" s="401"/>
      <c r="RPX1847" s="401"/>
      <c r="RPY1847" s="401"/>
      <c r="RPZ1847" s="401"/>
      <c r="RQA1847" s="401"/>
      <c r="RQB1847" s="401"/>
      <c r="RQC1847" s="401"/>
      <c r="RQD1847" s="401"/>
      <c r="RQE1847" s="401"/>
      <c r="RQF1847" s="401"/>
      <c r="RQG1847" s="401"/>
      <c r="RQH1847" s="401"/>
      <c r="RQI1847" s="401"/>
      <c r="RQJ1847" s="401"/>
      <c r="RQK1847" s="401"/>
      <c r="RQL1847" s="401"/>
      <c r="RQM1847" s="401"/>
      <c r="RQN1847" s="401"/>
      <c r="RQO1847" s="401"/>
      <c r="RQP1847" s="401"/>
      <c r="RQQ1847" s="401"/>
      <c r="RQR1847" s="401"/>
      <c r="RQS1847" s="401"/>
      <c r="RQT1847" s="401"/>
      <c r="RQU1847" s="401"/>
      <c r="RQV1847" s="401"/>
      <c r="RQW1847" s="401"/>
      <c r="RQX1847" s="401"/>
      <c r="RQY1847" s="401"/>
      <c r="RQZ1847" s="401"/>
      <c r="RRA1847" s="401"/>
      <c r="RRB1847" s="401"/>
      <c r="RRC1847" s="401"/>
      <c r="RRD1847" s="401"/>
      <c r="RRE1847" s="401"/>
      <c r="RRF1847" s="401"/>
      <c r="RRG1847" s="401"/>
      <c r="RRH1847" s="401"/>
      <c r="RRI1847" s="401"/>
      <c r="RRJ1847" s="401"/>
      <c r="RRK1847" s="401"/>
      <c r="RRL1847" s="401"/>
      <c r="RRM1847" s="401"/>
      <c r="RRN1847" s="401"/>
      <c r="RRO1847" s="401"/>
      <c r="RRP1847" s="401"/>
      <c r="RRQ1847" s="401"/>
      <c r="RRR1847" s="401"/>
      <c r="RRS1847" s="401"/>
      <c r="RRT1847" s="401"/>
      <c r="RRU1847" s="401"/>
      <c r="RRV1847" s="401"/>
      <c r="RRW1847" s="401"/>
      <c r="RRX1847" s="401"/>
      <c r="RRY1847" s="401"/>
      <c r="RRZ1847" s="401"/>
      <c r="RSA1847" s="401"/>
      <c r="RSB1847" s="401"/>
      <c r="RSC1847" s="401"/>
      <c r="RSD1847" s="401"/>
      <c r="RSE1847" s="401"/>
      <c r="RSF1847" s="401"/>
      <c r="RSG1847" s="401"/>
      <c r="RSH1847" s="401"/>
      <c r="RSI1847" s="401"/>
      <c r="RSJ1847" s="401"/>
      <c r="RSK1847" s="401"/>
      <c r="RSL1847" s="401"/>
      <c r="RSM1847" s="401"/>
      <c r="RSN1847" s="401"/>
      <c r="RSO1847" s="401"/>
      <c r="RSP1847" s="401"/>
      <c r="RSQ1847" s="401"/>
      <c r="RSR1847" s="401"/>
      <c r="RSS1847" s="401"/>
      <c r="RST1847" s="401"/>
      <c r="RSU1847" s="401"/>
      <c r="RSV1847" s="401"/>
      <c r="RSW1847" s="401"/>
      <c r="RSX1847" s="401"/>
      <c r="RSY1847" s="401"/>
      <c r="RSZ1847" s="401"/>
      <c r="RTA1847" s="401"/>
      <c r="RTB1847" s="401"/>
      <c r="RTC1847" s="401"/>
      <c r="RTD1847" s="401"/>
      <c r="RTE1847" s="401"/>
      <c r="RTF1847" s="401"/>
      <c r="RTG1847" s="401"/>
      <c r="RTH1847" s="401"/>
      <c r="RTI1847" s="401"/>
      <c r="RTJ1847" s="401"/>
      <c r="RTK1847" s="401"/>
      <c r="RTL1847" s="401"/>
      <c r="RTM1847" s="401"/>
      <c r="RTN1847" s="401"/>
      <c r="RTO1847" s="401"/>
      <c r="RTP1847" s="401"/>
      <c r="RTQ1847" s="401"/>
      <c r="RTR1847" s="401"/>
      <c r="RTS1847" s="401"/>
      <c r="RTT1847" s="401"/>
      <c r="RTU1847" s="401"/>
      <c r="RTV1847" s="401"/>
      <c r="RTW1847" s="401"/>
      <c r="RTX1847" s="401"/>
      <c r="RTY1847" s="401"/>
      <c r="RTZ1847" s="401"/>
      <c r="RUA1847" s="401"/>
      <c r="RUB1847" s="401"/>
      <c r="RUC1847" s="401"/>
      <c r="RUD1847" s="401"/>
      <c r="RUE1847" s="401"/>
      <c r="RUF1847" s="401"/>
      <c r="RUG1847" s="401"/>
      <c r="RUH1847" s="401"/>
      <c r="RUI1847" s="401"/>
      <c r="RUJ1847" s="401"/>
      <c r="RUK1847" s="401"/>
      <c r="RUL1847" s="401"/>
      <c r="RUM1847" s="401"/>
      <c r="RUN1847" s="401"/>
      <c r="RUO1847" s="401"/>
      <c r="RUP1847" s="401"/>
      <c r="RUQ1847" s="401"/>
      <c r="RUR1847" s="401"/>
      <c r="RUS1847" s="401"/>
      <c r="RUT1847" s="401"/>
      <c r="RUU1847" s="401"/>
      <c r="RUV1847" s="401"/>
      <c r="RUW1847" s="401"/>
      <c r="RUX1847" s="401"/>
      <c r="RUY1847" s="401"/>
      <c r="RUZ1847" s="401"/>
      <c r="RVA1847" s="401"/>
      <c r="RVB1847" s="401"/>
      <c r="RVC1847" s="401"/>
      <c r="RVD1847" s="401"/>
      <c r="RVE1847" s="401"/>
      <c r="RVF1847" s="401"/>
      <c r="RVG1847" s="401"/>
      <c r="RVH1847" s="401"/>
      <c r="RVI1847" s="401"/>
      <c r="RVJ1847" s="401"/>
      <c r="RVK1847" s="401"/>
      <c r="RVL1847" s="401"/>
      <c r="RVM1847" s="401"/>
      <c r="RVN1847" s="401"/>
      <c r="RVO1847" s="401"/>
      <c r="RVP1847" s="401"/>
      <c r="RVQ1847" s="401"/>
      <c r="RVR1847" s="401"/>
      <c r="RVS1847" s="401"/>
      <c r="RVT1847" s="401"/>
      <c r="RVU1847" s="401"/>
      <c r="RVV1847" s="401"/>
      <c r="RVW1847" s="401"/>
      <c r="RVX1847" s="401"/>
      <c r="RVY1847" s="401"/>
      <c r="RVZ1847" s="401"/>
      <c r="RWA1847" s="401"/>
      <c r="RWB1847" s="401"/>
      <c r="RWC1847" s="401"/>
      <c r="RWD1847" s="401"/>
      <c r="RWE1847" s="401"/>
      <c r="RWF1847" s="401"/>
      <c r="RWG1847" s="401"/>
      <c r="RWH1847" s="401"/>
      <c r="RWI1847" s="401"/>
      <c r="RWJ1847" s="401"/>
      <c r="RWK1847" s="401"/>
      <c r="RWL1847" s="401"/>
      <c r="RWM1847" s="401"/>
      <c r="RWN1847" s="401"/>
      <c r="RWO1847" s="401"/>
      <c r="RWP1847" s="401"/>
      <c r="RWQ1847" s="401"/>
      <c r="RWR1847" s="401"/>
      <c r="RWS1847" s="401"/>
      <c r="RWT1847" s="401"/>
      <c r="RWU1847" s="401"/>
      <c r="RWV1847" s="401"/>
      <c r="RWW1847" s="401"/>
      <c r="RWX1847" s="401"/>
      <c r="RWY1847" s="401"/>
      <c r="RWZ1847" s="401"/>
      <c r="RXA1847" s="401"/>
      <c r="RXB1847" s="401"/>
      <c r="RXC1847" s="401"/>
      <c r="RXD1847" s="401"/>
      <c r="RXE1847" s="401"/>
      <c r="RXF1847" s="401"/>
      <c r="RXG1847" s="401"/>
      <c r="RXH1847" s="401"/>
      <c r="RXI1847" s="401"/>
      <c r="RXJ1847" s="401"/>
      <c r="RXK1847" s="401"/>
      <c r="RXL1847" s="401"/>
      <c r="RXM1847" s="401"/>
      <c r="RXN1847" s="401"/>
      <c r="RXO1847" s="401"/>
      <c r="RXP1847" s="401"/>
      <c r="RXQ1847" s="401"/>
      <c r="RXR1847" s="401"/>
      <c r="RXS1847" s="401"/>
      <c r="RXT1847" s="401"/>
      <c r="RXU1847" s="401"/>
      <c r="RXV1847" s="401"/>
      <c r="RXW1847" s="401"/>
      <c r="RXX1847" s="401"/>
      <c r="RXY1847" s="401"/>
      <c r="RXZ1847" s="401"/>
      <c r="RYA1847" s="401"/>
      <c r="RYB1847" s="401"/>
      <c r="RYC1847" s="401"/>
      <c r="RYD1847" s="401"/>
      <c r="RYE1847" s="401"/>
      <c r="RYF1847" s="401"/>
      <c r="RYG1847" s="401"/>
      <c r="RYH1847" s="401"/>
      <c r="RYI1847" s="401"/>
      <c r="RYJ1847" s="401"/>
      <c r="RYK1847" s="401"/>
      <c r="RYL1847" s="401"/>
      <c r="RYM1847" s="401"/>
      <c r="RYN1847" s="401"/>
      <c r="RYO1847" s="401"/>
      <c r="RYP1847" s="401"/>
      <c r="RYQ1847" s="401"/>
      <c r="RYR1847" s="401"/>
      <c r="RYS1847" s="401"/>
      <c r="RYT1847" s="401"/>
      <c r="RYU1847" s="401"/>
      <c r="RYV1847" s="401"/>
      <c r="RYW1847" s="401"/>
      <c r="RYX1847" s="401"/>
      <c r="RYY1847" s="401"/>
      <c r="RYZ1847" s="401"/>
      <c r="RZA1847" s="401"/>
      <c r="RZB1847" s="401"/>
      <c r="RZC1847" s="401"/>
      <c r="RZD1847" s="401"/>
      <c r="RZE1847" s="401"/>
      <c r="RZF1847" s="401"/>
      <c r="RZG1847" s="401"/>
      <c r="RZH1847" s="401"/>
      <c r="RZI1847" s="401"/>
      <c r="RZJ1847" s="401"/>
      <c r="RZK1847" s="401"/>
      <c r="RZL1847" s="401"/>
      <c r="RZM1847" s="401"/>
      <c r="RZN1847" s="401"/>
      <c r="RZO1847" s="401"/>
      <c r="RZP1847" s="401"/>
      <c r="RZQ1847" s="401"/>
      <c r="RZR1847" s="401"/>
      <c r="RZS1847" s="401"/>
      <c r="RZT1847" s="401"/>
      <c r="RZU1847" s="401"/>
      <c r="RZV1847" s="401"/>
      <c r="RZW1847" s="401"/>
      <c r="RZX1847" s="401"/>
      <c r="RZY1847" s="401"/>
      <c r="RZZ1847" s="401"/>
      <c r="SAA1847" s="401"/>
      <c r="SAB1847" s="401"/>
      <c r="SAC1847" s="401"/>
      <c r="SAD1847" s="401"/>
      <c r="SAE1847" s="401"/>
      <c r="SAF1847" s="401"/>
      <c r="SAG1847" s="401"/>
      <c r="SAH1847" s="401"/>
      <c r="SAI1847" s="401"/>
      <c r="SAJ1847" s="401"/>
      <c r="SAK1847" s="401"/>
      <c r="SAL1847" s="401"/>
      <c r="SAM1847" s="401"/>
      <c r="SAN1847" s="401"/>
      <c r="SAO1847" s="401"/>
      <c r="SAP1847" s="401"/>
      <c r="SAQ1847" s="401"/>
      <c r="SAR1847" s="401"/>
      <c r="SAS1847" s="401"/>
      <c r="SAT1847" s="401"/>
      <c r="SAU1847" s="401"/>
      <c r="SAV1847" s="401"/>
      <c r="SAW1847" s="401"/>
      <c r="SAX1847" s="401"/>
      <c r="SAY1847" s="401"/>
      <c r="SAZ1847" s="401"/>
      <c r="SBA1847" s="401"/>
      <c r="SBB1847" s="401"/>
      <c r="SBC1847" s="401"/>
      <c r="SBD1847" s="401"/>
      <c r="SBE1847" s="401"/>
      <c r="SBF1847" s="401"/>
      <c r="SBG1847" s="401"/>
      <c r="SBH1847" s="401"/>
      <c r="SBI1847" s="401"/>
      <c r="SBJ1847" s="401"/>
      <c r="SBK1847" s="401"/>
      <c r="SBL1847" s="401"/>
      <c r="SBM1847" s="401"/>
      <c r="SBN1847" s="401"/>
      <c r="SBO1847" s="401"/>
      <c r="SBP1847" s="401"/>
      <c r="SBQ1847" s="401"/>
      <c r="SBR1847" s="401"/>
      <c r="SBS1847" s="401"/>
      <c r="SBT1847" s="401"/>
      <c r="SBU1847" s="401"/>
      <c r="SBV1847" s="401"/>
      <c r="SBW1847" s="401"/>
      <c r="SBX1847" s="401"/>
      <c r="SBY1847" s="401"/>
      <c r="SBZ1847" s="401"/>
      <c r="SCA1847" s="401"/>
      <c r="SCB1847" s="401"/>
      <c r="SCC1847" s="401"/>
      <c r="SCD1847" s="401"/>
      <c r="SCE1847" s="401"/>
      <c r="SCF1847" s="401"/>
      <c r="SCG1847" s="401"/>
      <c r="SCH1847" s="401"/>
      <c r="SCI1847" s="401"/>
      <c r="SCJ1847" s="401"/>
      <c r="SCK1847" s="401"/>
      <c r="SCL1847" s="401"/>
      <c r="SCM1847" s="401"/>
      <c r="SCN1847" s="401"/>
      <c r="SCO1847" s="401"/>
      <c r="SCP1847" s="401"/>
      <c r="SCQ1847" s="401"/>
      <c r="SCR1847" s="401"/>
      <c r="SCS1847" s="401"/>
      <c r="SCT1847" s="401"/>
      <c r="SCU1847" s="401"/>
      <c r="SCV1847" s="401"/>
      <c r="SCW1847" s="401"/>
      <c r="SCX1847" s="401"/>
      <c r="SCY1847" s="401"/>
      <c r="SCZ1847" s="401"/>
      <c r="SDA1847" s="401"/>
      <c r="SDB1847" s="401"/>
      <c r="SDC1847" s="401"/>
      <c r="SDD1847" s="401"/>
      <c r="SDE1847" s="401"/>
      <c r="SDF1847" s="401"/>
      <c r="SDG1847" s="401"/>
      <c r="SDH1847" s="401"/>
      <c r="SDI1847" s="401"/>
      <c r="SDJ1847" s="401"/>
      <c r="SDK1847" s="401"/>
      <c r="SDL1847" s="401"/>
      <c r="SDM1847" s="401"/>
      <c r="SDN1847" s="401"/>
      <c r="SDO1847" s="401"/>
      <c r="SDP1847" s="401"/>
      <c r="SDQ1847" s="401"/>
      <c r="SDR1847" s="401"/>
      <c r="SDS1847" s="401"/>
      <c r="SDT1847" s="401"/>
      <c r="SDU1847" s="401"/>
      <c r="SDV1847" s="401"/>
      <c r="SDW1847" s="401"/>
      <c r="SDX1847" s="401"/>
      <c r="SDY1847" s="401"/>
      <c r="SDZ1847" s="401"/>
      <c r="SEA1847" s="401"/>
      <c r="SEB1847" s="401"/>
      <c r="SEC1847" s="401"/>
      <c r="SED1847" s="401"/>
      <c r="SEE1847" s="401"/>
      <c r="SEF1847" s="401"/>
      <c r="SEG1847" s="401"/>
      <c r="SEH1847" s="401"/>
      <c r="SEI1847" s="401"/>
      <c r="SEJ1847" s="401"/>
      <c r="SEK1847" s="401"/>
      <c r="SEL1847" s="401"/>
      <c r="SEM1847" s="401"/>
      <c r="SEN1847" s="401"/>
      <c r="SEO1847" s="401"/>
      <c r="SEP1847" s="401"/>
      <c r="SEQ1847" s="401"/>
      <c r="SER1847" s="401"/>
      <c r="SES1847" s="401"/>
      <c r="SET1847" s="401"/>
      <c r="SEU1847" s="401"/>
      <c r="SEV1847" s="401"/>
      <c r="SEW1847" s="401"/>
      <c r="SEX1847" s="401"/>
      <c r="SEY1847" s="401"/>
      <c r="SEZ1847" s="401"/>
      <c r="SFA1847" s="401"/>
      <c r="SFB1847" s="401"/>
      <c r="SFC1847" s="401"/>
      <c r="SFD1847" s="401"/>
      <c r="SFE1847" s="401"/>
      <c r="SFF1847" s="401"/>
      <c r="SFG1847" s="401"/>
      <c r="SFH1847" s="401"/>
      <c r="SFI1847" s="401"/>
      <c r="SFJ1847" s="401"/>
      <c r="SFK1847" s="401"/>
      <c r="SFL1847" s="401"/>
      <c r="SFM1847" s="401"/>
      <c r="SFN1847" s="401"/>
      <c r="SFO1847" s="401"/>
      <c r="SFP1847" s="401"/>
      <c r="SFQ1847" s="401"/>
      <c r="SFR1847" s="401"/>
      <c r="SFS1847" s="401"/>
      <c r="SFT1847" s="401"/>
      <c r="SFU1847" s="401"/>
      <c r="SFV1847" s="401"/>
      <c r="SFW1847" s="401"/>
      <c r="SFX1847" s="401"/>
      <c r="SFY1847" s="401"/>
      <c r="SFZ1847" s="401"/>
      <c r="SGA1847" s="401"/>
      <c r="SGB1847" s="401"/>
      <c r="SGC1847" s="401"/>
      <c r="SGD1847" s="401"/>
      <c r="SGE1847" s="401"/>
      <c r="SGF1847" s="401"/>
      <c r="SGG1847" s="401"/>
      <c r="SGH1847" s="401"/>
      <c r="SGI1847" s="401"/>
      <c r="SGJ1847" s="401"/>
      <c r="SGK1847" s="401"/>
      <c r="SGL1847" s="401"/>
      <c r="SGM1847" s="401"/>
      <c r="SGN1847" s="401"/>
      <c r="SGO1847" s="401"/>
      <c r="SGP1847" s="401"/>
      <c r="SGQ1847" s="401"/>
      <c r="SGR1847" s="401"/>
      <c r="SGS1847" s="401"/>
      <c r="SGT1847" s="401"/>
      <c r="SGU1847" s="401"/>
      <c r="SGV1847" s="401"/>
      <c r="SGW1847" s="401"/>
      <c r="SGX1847" s="401"/>
      <c r="SGY1847" s="401"/>
      <c r="SGZ1847" s="401"/>
      <c r="SHA1847" s="401"/>
      <c r="SHB1847" s="401"/>
      <c r="SHC1847" s="401"/>
      <c r="SHD1847" s="401"/>
      <c r="SHE1847" s="401"/>
      <c r="SHF1847" s="401"/>
      <c r="SHG1847" s="401"/>
      <c r="SHH1847" s="401"/>
      <c r="SHI1847" s="401"/>
      <c r="SHJ1847" s="401"/>
      <c r="SHK1847" s="401"/>
      <c r="SHL1847" s="401"/>
      <c r="SHM1847" s="401"/>
      <c r="SHN1847" s="401"/>
      <c r="SHO1847" s="401"/>
      <c r="SHP1847" s="401"/>
      <c r="SHQ1847" s="401"/>
      <c r="SHR1847" s="401"/>
      <c r="SHS1847" s="401"/>
      <c r="SHT1847" s="401"/>
      <c r="SHU1847" s="401"/>
      <c r="SHV1847" s="401"/>
      <c r="SHW1847" s="401"/>
      <c r="SHX1847" s="401"/>
      <c r="SHY1847" s="401"/>
      <c r="SHZ1847" s="401"/>
      <c r="SIA1847" s="401"/>
      <c r="SIB1847" s="401"/>
      <c r="SIC1847" s="401"/>
      <c r="SID1847" s="401"/>
      <c r="SIE1847" s="401"/>
      <c r="SIF1847" s="401"/>
      <c r="SIG1847" s="401"/>
      <c r="SIH1847" s="401"/>
      <c r="SII1847" s="401"/>
      <c r="SIJ1847" s="401"/>
      <c r="SIK1847" s="401"/>
      <c r="SIL1847" s="401"/>
      <c r="SIM1847" s="401"/>
      <c r="SIN1847" s="401"/>
      <c r="SIO1847" s="401"/>
      <c r="SIP1847" s="401"/>
      <c r="SIQ1847" s="401"/>
      <c r="SIR1847" s="401"/>
      <c r="SIS1847" s="401"/>
      <c r="SIT1847" s="401"/>
      <c r="SIU1847" s="401"/>
      <c r="SIV1847" s="401"/>
      <c r="SIW1847" s="401"/>
      <c r="SIX1847" s="401"/>
      <c r="SIY1847" s="401"/>
      <c r="SIZ1847" s="401"/>
      <c r="SJA1847" s="401"/>
      <c r="SJB1847" s="401"/>
      <c r="SJC1847" s="401"/>
      <c r="SJD1847" s="401"/>
      <c r="SJE1847" s="401"/>
      <c r="SJF1847" s="401"/>
      <c r="SJG1847" s="401"/>
      <c r="SJH1847" s="401"/>
      <c r="SJI1847" s="401"/>
      <c r="SJJ1847" s="401"/>
      <c r="SJK1847" s="401"/>
      <c r="SJL1847" s="401"/>
      <c r="SJM1847" s="401"/>
      <c r="SJN1847" s="401"/>
      <c r="SJO1847" s="401"/>
      <c r="SJP1847" s="401"/>
      <c r="SJQ1847" s="401"/>
      <c r="SJR1847" s="401"/>
      <c r="SJS1847" s="401"/>
      <c r="SJT1847" s="401"/>
      <c r="SJU1847" s="401"/>
      <c r="SJV1847" s="401"/>
      <c r="SJW1847" s="401"/>
      <c r="SJX1847" s="401"/>
      <c r="SJY1847" s="401"/>
      <c r="SJZ1847" s="401"/>
      <c r="SKA1847" s="401"/>
      <c r="SKB1847" s="401"/>
      <c r="SKC1847" s="401"/>
      <c r="SKD1847" s="401"/>
      <c r="SKE1847" s="401"/>
      <c r="SKF1847" s="401"/>
      <c r="SKG1847" s="401"/>
      <c r="SKH1847" s="401"/>
      <c r="SKI1847" s="401"/>
      <c r="SKJ1847" s="401"/>
      <c r="SKK1847" s="401"/>
      <c r="SKL1847" s="401"/>
      <c r="SKM1847" s="401"/>
      <c r="SKN1847" s="401"/>
      <c r="SKO1847" s="401"/>
      <c r="SKP1847" s="401"/>
      <c r="SKQ1847" s="401"/>
      <c r="SKR1847" s="401"/>
      <c r="SKS1847" s="401"/>
      <c r="SKT1847" s="401"/>
      <c r="SKU1847" s="401"/>
      <c r="SKV1847" s="401"/>
      <c r="SKW1847" s="401"/>
      <c r="SKX1847" s="401"/>
      <c r="SKY1847" s="401"/>
      <c r="SKZ1847" s="401"/>
      <c r="SLA1847" s="401"/>
      <c r="SLB1847" s="401"/>
      <c r="SLC1847" s="401"/>
      <c r="SLD1847" s="401"/>
      <c r="SLE1847" s="401"/>
      <c r="SLF1847" s="401"/>
      <c r="SLG1847" s="401"/>
      <c r="SLH1847" s="401"/>
      <c r="SLI1847" s="401"/>
      <c r="SLJ1847" s="401"/>
      <c r="SLK1847" s="401"/>
      <c r="SLL1847" s="401"/>
      <c r="SLM1847" s="401"/>
      <c r="SLN1847" s="401"/>
      <c r="SLO1847" s="401"/>
      <c r="SLP1847" s="401"/>
      <c r="SLQ1847" s="401"/>
      <c r="SLR1847" s="401"/>
      <c r="SLS1847" s="401"/>
      <c r="SLT1847" s="401"/>
      <c r="SLU1847" s="401"/>
      <c r="SLV1847" s="401"/>
      <c r="SLW1847" s="401"/>
      <c r="SLX1847" s="401"/>
      <c r="SLY1847" s="401"/>
      <c r="SLZ1847" s="401"/>
      <c r="SMA1847" s="401"/>
      <c r="SMB1847" s="401"/>
      <c r="SMC1847" s="401"/>
      <c r="SMD1847" s="401"/>
      <c r="SME1847" s="401"/>
      <c r="SMF1847" s="401"/>
      <c r="SMG1847" s="401"/>
      <c r="SMH1847" s="401"/>
      <c r="SMI1847" s="401"/>
      <c r="SMJ1847" s="401"/>
      <c r="SMK1847" s="401"/>
      <c r="SML1847" s="401"/>
      <c r="SMM1847" s="401"/>
      <c r="SMN1847" s="401"/>
      <c r="SMO1847" s="401"/>
      <c r="SMP1847" s="401"/>
      <c r="SMQ1847" s="401"/>
      <c r="SMR1847" s="401"/>
      <c r="SMS1847" s="401"/>
      <c r="SMT1847" s="401"/>
      <c r="SMU1847" s="401"/>
      <c r="SMV1847" s="401"/>
      <c r="SMW1847" s="401"/>
      <c r="SMX1847" s="401"/>
      <c r="SMY1847" s="401"/>
      <c r="SMZ1847" s="401"/>
      <c r="SNA1847" s="401"/>
      <c r="SNB1847" s="401"/>
      <c r="SNC1847" s="401"/>
      <c r="SND1847" s="401"/>
      <c r="SNE1847" s="401"/>
      <c r="SNF1847" s="401"/>
      <c r="SNG1847" s="401"/>
      <c r="SNH1847" s="401"/>
      <c r="SNI1847" s="401"/>
      <c r="SNJ1847" s="401"/>
      <c r="SNK1847" s="401"/>
      <c r="SNL1847" s="401"/>
      <c r="SNM1847" s="401"/>
      <c r="SNN1847" s="401"/>
      <c r="SNO1847" s="401"/>
      <c r="SNP1847" s="401"/>
      <c r="SNQ1847" s="401"/>
      <c r="SNR1847" s="401"/>
      <c r="SNS1847" s="401"/>
      <c r="SNT1847" s="401"/>
      <c r="SNU1847" s="401"/>
      <c r="SNV1847" s="401"/>
      <c r="SNW1847" s="401"/>
      <c r="SNX1847" s="401"/>
      <c r="SNY1847" s="401"/>
      <c r="SNZ1847" s="401"/>
      <c r="SOA1847" s="401"/>
      <c r="SOB1847" s="401"/>
      <c r="SOC1847" s="401"/>
      <c r="SOD1847" s="401"/>
      <c r="SOE1847" s="401"/>
      <c r="SOF1847" s="401"/>
      <c r="SOG1847" s="401"/>
      <c r="SOH1847" s="401"/>
      <c r="SOI1847" s="401"/>
      <c r="SOJ1847" s="401"/>
      <c r="SOK1847" s="401"/>
      <c r="SOL1847" s="401"/>
      <c r="SOM1847" s="401"/>
      <c r="SON1847" s="401"/>
      <c r="SOO1847" s="401"/>
      <c r="SOP1847" s="401"/>
      <c r="SOQ1847" s="401"/>
      <c r="SOR1847" s="401"/>
      <c r="SOS1847" s="401"/>
      <c r="SOT1847" s="401"/>
      <c r="SOU1847" s="401"/>
      <c r="SOV1847" s="401"/>
      <c r="SOW1847" s="401"/>
      <c r="SOX1847" s="401"/>
      <c r="SOY1847" s="401"/>
      <c r="SOZ1847" s="401"/>
      <c r="SPA1847" s="401"/>
      <c r="SPB1847" s="401"/>
      <c r="SPC1847" s="401"/>
      <c r="SPD1847" s="401"/>
      <c r="SPE1847" s="401"/>
      <c r="SPF1847" s="401"/>
      <c r="SPG1847" s="401"/>
      <c r="SPH1847" s="401"/>
      <c r="SPI1847" s="401"/>
      <c r="SPJ1847" s="401"/>
      <c r="SPK1847" s="401"/>
      <c r="SPL1847" s="401"/>
      <c r="SPM1847" s="401"/>
      <c r="SPN1847" s="401"/>
      <c r="SPO1847" s="401"/>
      <c r="SPP1847" s="401"/>
      <c r="SPQ1847" s="401"/>
      <c r="SPR1847" s="401"/>
      <c r="SPS1847" s="401"/>
      <c r="SPT1847" s="401"/>
      <c r="SPU1847" s="401"/>
      <c r="SPV1847" s="401"/>
      <c r="SPW1847" s="401"/>
      <c r="SPX1847" s="401"/>
      <c r="SPY1847" s="401"/>
      <c r="SPZ1847" s="401"/>
      <c r="SQA1847" s="401"/>
      <c r="SQB1847" s="401"/>
      <c r="SQC1847" s="401"/>
      <c r="SQD1847" s="401"/>
      <c r="SQE1847" s="401"/>
      <c r="SQF1847" s="401"/>
      <c r="SQG1847" s="401"/>
      <c r="SQH1847" s="401"/>
      <c r="SQI1847" s="401"/>
      <c r="SQJ1847" s="401"/>
      <c r="SQK1847" s="401"/>
      <c r="SQL1847" s="401"/>
      <c r="SQM1847" s="401"/>
      <c r="SQN1847" s="401"/>
      <c r="SQO1847" s="401"/>
      <c r="SQP1847" s="401"/>
      <c r="SQQ1847" s="401"/>
      <c r="SQR1847" s="401"/>
      <c r="SQS1847" s="401"/>
      <c r="SQT1847" s="401"/>
      <c r="SQU1847" s="401"/>
      <c r="SQV1847" s="401"/>
      <c r="SQW1847" s="401"/>
      <c r="SQX1847" s="401"/>
      <c r="SQY1847" s="401"/>
      <c r="SQZ1847" s="401"/>
      <c r="SRA1847" s="401"/>
      <c r="SRB1847" s="401"/>
      <c r="SRC1847" s="401"/>
      <c r="SRD1847" s="401"/>
      <c r="SRE1847" s="401"/>
      <c r="SRF1847" s="401"/>
      <c r="SRG1847" s="401"/>
      <c r="SRH1847" s="401"/>
      <c r="SRI1847" s="401"/>
      <c r="SRJ1847" s="401"/>
      <c r="SRK1847" s="401"/>
      <c r="SRL1847" s="401"/>
      <c r="SRM1847" s="401"/>
      <c r="SRN1847" s="401"/>
      <c r="SRO1847" s="401"/>
      <c r="SRP1847" s="401"/>
      <c r="SRQ1847" s="401"/>
      <c r="SRR1847" s="401"/>
      <c r="SRS1847" s="401"/>
      <c r="SRT1847" s="401"/>
      <c r="SRU1847" s="401"/>
      <c r="SRV1847" s="401"/>
      <c r="SRW1847" s="401"/>
      <c r="SRX1847" s="401"/>
      <c r="SRY1847" s="401"/>
      <c r="SRZ1847" s="401"/>
      <c r="SSA1847" s="401"/>
      <c r="SSB1847" s="401"/>
      <c r="SSC1847" s="401"/>
      <c r="SSD1847" s="401"/>
      <c r="SSE1847" s="401"/>
      <c r="SSF1847" s="401"/>
      <c r="SSG1847" s="401"/>
      <c r="SSH1847" s="401"/>
      <c r="SSI1847" s="401"/>
      <c r="SSJ1847" s="401"/>
      <c r="SSK1847" s="401"/>
      <c r="SSL1847" s="401"/>
      <c r="SSM1847" s="401"/>
      <c r="SSN1847" s="401"/>
      <c r="SSO1847" s="401"/>
      <c r="SSP1847" s="401"/>
      <c r="SSQ1847" s="401"/>
      <c r="SSR1847" s="401"/>
      <c r="SSS1847" s="401"/>
      <c r="SST1847" s="401"/>
      <c r="SSU1847" s="401"/>
      <c r="SSV1847" s="401"/>
      <c r="SSW1847" s="401"/>
      <c r="SSX1847" s="401"/>
      <c r="SSY1847" s="401"/>
      <c r="SSZ1847" s="401"/>
      <c r="STA1847" s="401"/>
      <c r="STB1847" s="401"/>
      <c r="STC1847" s="401"/>
      <c r="STD1847" s="401"/>
      <c r="STE1847" s="401"/>
      <c r="STF1847" s="401"/>
      <c r="STG1847" s="401"/>
      <c r="STH1847" s="401"/>
      <c r="STI1847" s="401"/>
      <c r="STJ1847" s="401"/>
      <c r="STK1847" s="401"/>
      <c r="STL1847" s="401"/>
      <c r="STM1847" s="401"/>
      <c r="STN1847" s="401"/>
      <c r="STO1847" s="401"/>
      <c r="STP1847" s="401"/>
      <c r="STQ1847" s="401"/>
      <c r="STR1847" s="401"/>
      <c r="STS1847" s="401"/>
      <c r="STT1847" s="401"/>
      <c r="STU1847" s="401"/>
      <c r="STV1847" s="401"/>
      <c r="STW1847" s="401"/>
      <c r="STX1847" s="401"/>
      <c r="STY1847" s="401"/>
      <c r="STZ1847" s="401"/>
      <c r="SUA1847" s="401"/>
      <c r="SUB1847" s="401"/>
      <c r="SUC1847" s="401"/>
      <c r="SUD1847" s="401"/>
      <c r="SUE1847" s="401"/>
      <c r="SUF1847" s="401"/>
      <c r="SUG1847" s="401"/>
      <c r="SUH1847" s="401"/>
      <c r="SUI1847" s="401"/>
      <c r="SUJ1847" s="401"/>
      <c r="SUK1847" s="401"/>
      <c r="SUL1847" s="401"/>
      <c r="SUM1847" s="401"/>
      <c r="SUN1847" s="401"/>
      <c r="SUO1847" s="401"/>
      <c r="SUP1847" s="401"/>
      <c r="SUQ1847" s="401"/>
      <c r="SUR1847" s="401"/>
      <c r="SUS1847" s="401"/>
      <c r="SUT1847" s="401"/>
      <c r="SUU1847" s="401"/>
      <c r="SUV1847" s="401"/>
      <c r="SUW1847" s="401"/>
      <c r="SUX1847" s="401"/>
      <c r="SUY1847" s="401"/>
      <c r="SUZ1847" s="401"/>
      <c r="SVA1847" s="401"/>
      <c r="SVB1847" s="401"/>
      <c r="SVC1847" s="401"/>
      <c r="SVD1847" s="401"/>
      <c r="SVE1847" s="401"/>
      <c r="SVF1847" s="401"/>
      <c r="SVG1847" s="401"/>
      <c r="SVH1847" s="401"/>
      <c r="SVI1847" s="401"/>
      <c r="SVJ1847" s="401"/>
      <c r="SVK1847" s="401"/>
      <c r="SVL1847" s="401"/>
      <c r="SVM1847" s="401"/>
      <c r="SVN1847" s="401"/>
      <c r="SVO1847" s="401"/>
      <c r="SVP1847" s="401"/>
      <c r="SVQ1847" s="401"/>
      <c r="SVR1847" s="401"/>
      <c r="SVS1847" s="401"/>
      <c r="SVT1847" s="401"/>
      <c r="SVU1847" s="401"/>
      <c r="SVV1847" s="401"/>
      <c r="SVW1847" s="401"/>
      <c r="SVX1847" s="401"/>
      <c r="SVY1847" s="401"/>
      <c r="SVZ1847" s="401"/>
      <c r="SWA1847" s="401"/>
      <c r="SWB1847" s="401"/>
      <c r="SWC1847" s="401"/>
      <c r="SWD1847" s="401"/>
      <c r="SWE1847" s="401"/>
      <c r="SWF1847" s="401"/>
      <c r="SWG1847" s="401"/>
      <c r="SWH1847" s="401"/>
      <c r="SWI1847" s="401"/>
      <c r="SWJ1847" s="401"/>
      <c r="SWK1847" s="401"/>
      <c r="SWL1847" s="401"/>
      <c r="SWM1847" s="401"/>
      <c r="SWN1847" s="401"/>
      <c r="SWO1847" s="401"/>
      <c r="SWP1847" s="401"/>
      <c r="SWQ1847" s="401"/>
      <c r="SWR1847" s="401"/>
      <c r="SWS1847" s="401"/>
      <c r="SWT1847" s="401"/>
      <c r="SWU1847" s="401"/>
      <c r="SWV1847" s="401"/>
      <c r="SWW1847" s="401"/>
      <c r="SWX1847" s="401"/>
      <c r="SWY1847" s="401"/>
      <c r="SWZ1847" s="401"/>
      <c r="SXA1847" s="401"/>
      <c r="SXB1847" s="401"/>
      <c r="SXC1847" s="401"/>
      <c r="SXD1847" s="401"/>
      <c r="SXE1847" s="401"/>
      <c r="SXF1847" s="401"/>
      <c r="SXG1847" s="401"/>
      <c r="SXH1847" s="401"/>
      <c r="SXI1847" s="401"/>
      <c r="SXJ1847" s="401"/>
      <c r="SXK1847" s="401"/>
      <c r="SXL1847" s="401"/>
      <c r="SXM1847" s="401"/>
      <c r="SXN1847" s="401"/>
      <c r="SXO1847" s="401"/>
      <c r="SXP1847" s="401"/>
      <c r="SXQ1847" s="401"/>
      <c r="SXR1847" s="401"/>
      <c r="SXS1847" s="401"/>
      <c r="SXT1847" s="401"/>
      <c r="SXU1847" s="401"/>
      <c r="SXV1847" s="401"/>
      <c r="SXW1847" s="401"/>
      <c r="SXX1847" s="401"/>
      <c r="SXY1847" s="401"/>
      <c r="SXZ1847" s="401"/>
      <c r="SYA1847" s="401"/>
      <c r="SYB1847" s="401"/>
      <c r="SYC1847" s="401"/>
      <c r="SYD1847" s="401"/>
      <c r="SYE1847" s="401"/>
      <c r="SYF1847" s="401"/>
      <c r="SYG1847" s="401"/>
      <c r="SYH1847" s="401"/>
      <c r="SYI1847" s="401"/>
      <c r="SYJ1847" s="401"/>
      <c r="SYK1847" s="401"/>
      <c r="SYL1847" s="401"/>
      <c r="SYM1847" s="401"/>
      <c r="SYN1847" s="401"/>
      <c r="SYO1847" s="401"/>
      <c r="SYP1847" s="401"/>
      <c r="SYQ1847" s="401"/>
      <c r="SYR1847" s="401"/>
      <c r="SYS1847" s="401"/>
      <c r="SYT1847" s="401"/>
      <c r="SYU1847" s="401"/>
      <c r="SYV1847" s="401"/>
      <c r="SYW1847" s="401"/>
      <c r="SYX1847" s="401"/>
      <c r="SYY1847" s="401"/>
      <c r="SYZ1847" s="401"/>
      <c r="SZA1847" s="401"/>
      <c r="SZB1847" s="401"/>
      <c r="SZC1847" s="401"/>
      <c r="SZD1847" s="401"/>
      <c r="SZE1847" s="401"/>
      <c r="SZF1847" s="401"/>
      <c r="SZG1847" s="401"/>
      <c r="SZH1847" s="401"/>
      <c r="SZI1847" s="401"/>
      <c r="SZJ1847" s="401"/>
      <c r="SZK1847" s="401"/>
      <c r="SZL1847" s="401"/>
      <c r="SZM1847" s="401"/>
      <c r="SZN1847" s="401"/>
      <c r="SZO1847" s="401"/>
      <c r="SZP1847" s="401"/>
      <c r="SZQ1847" s="401"/>
      <c r="SZR1847" s="401"/>
      <c r="SZS1847" s="401"/>
      <c r="SZT1847" s="401"/>
      <c r="SZU1847" s="401"/>
      <c r="SZV1847" s="401"/>
      <c r="SZW1847" s="401"/>
      <c r="SZX1847" s="401"/>
      <c r="SZY1847" s="401"/>
      <c r="SZZ1847" s="401"/>
      <c r="TAA1847" s="401"/>
      <c r="TAB1847" s="401"/>
      <c r="TAC1847" s="401"/>
      <c r="TAD1847" s="401"/>
      <c r="TAE1847" s="401"/>
      <c r="TAF1847" s="401"/>
      <c r="TAG1847" s="401"/>
      <c r="TAH1847" s="401"/>
      <c r="TAI1847" s="401"/>
      <c r="TAJ1847" s="401"/>
      <c r="TAK1847" s="401"/>
      <c r="TAL1847" s="401"/>
      <c r="TAM1847" s="401"/>
      <c r="TAN1847" s="401"/>
      <c r="TAO1847" s="401"/>
      <c r="TAP1847" s="401"/>
      <c r="TAQ1847" s="401"/>
      <c r="TAR1847" s="401"/>
      <c r="TAS1847" s="401"/>
      <c r="TAT1847" s="401"/>
      <c r="TAU1847" s="401"/>
      <c r="TAV1847" s="401"/>
      <c r="TAW1847" s="401"/>
      <c r="TAX1847" s="401"/>
      <c r="TAY1847" s="401"/>
      <c r="TAZ1847" s="401"/>
      <c r="TBA1847" s="401"/>
      <c r="TBB1847" s="401"/>
      <c r="TBC1847" s="401"/>
      <c r="TBD1847" s="401"/>
      <c r="TBE1847" s="401"/>
      <c r="TBF1847" s="401"/>
      <c r="TBG1847" s="401"/>
      <c r="TBH1847" s="401"/>
      <c r="TBI1847" s="401"/>
      <c r="TBJ1847" s="401"/>
      <c r="TBK1847" s="401"/>
      <c r="TBL1847" s="401"/>
      <c r="TBM1847" s="401"/>
      <c r="TBN1847" s="401"/>
      <c r="TBO1847" s="401"/>
      <c r="TBP1847" s="401"/>
      <c r="TBQ1847" s="401"/>
      <c r="TBR1847" s="401"/>
      <c r="TBS1847" s="401"/>
      <c r="TBT1847" s="401"/>
      <c r="TBU1847" s="401"/>
      <c r="TBV1847" s="401"/>
      <c r="TBW1847" s="401"/>
      <c r="TBX1847" s="401"/>
      <c r="TBY1847" s="401"/>
      <c r="TBZ1847" s="401"/>
      <c r="TCA1847" s="401"/>
      <c r="TCB1847" s="401"/>
      <c r="TCC1847" s="401"/>
      <c r="TCD1847" s="401"/>
      <c r="TCE1847" s="401"/>
      <c r="TCF1847" s="401"/>
      <c r="TCG1847" s="401"/>
      <c r="TCH1847" s="401"/>
      <c r="TCI1847" s="401"/>
      <c r="TCJ1847" s="401"/>
      <c r="TCK1847" s="401"/>
      <c r="TCL1847" s="401"/>
      <c r="TCM1847" s="401"/>
      <c r="TCN1847" s="401"/>
      <c r="TCO1847" s="401"/>
      <c r="TCP1847" s="401"/>
      <c r="TCQ1847" s="401"/>
      <c r="TCR1847" s="401"/>
      <c r="TCS1847" s="401"/>
      <c r="TCT1847" s="401"/>
      <c r="TCU1847" s="401"/>
      <c r="TCV1847" s="401"/>
      <c r="TCW1847" s="401"/>
      <c r="TCX1847" s="401"/>
      <c r="TCY1847" s="401"/>
      <c r="TCZ1847" s="401"/>
      <c r="TDA1847" s="401"/>
      <c r="TDB1847" s="401"/>
      <c r="TDC1847" s="401"/>
      <c r="TDD1847" s="401"/>
      <c r="TDE1847" s="401"/>
      <c r="TDF1847" s="401"/>
      <c r="TDG1847" s="401"/>
      <c r="TDH1847" s="401"/>
      <c r="TDI1847" s="401"/>
      <c r="TDJ1847" s="401"/>
      <c r="TDK1847" s="401"/>
      <c r="TDL1847" s="401"/>
      <c r="TDM1847" s="401"/>
      <c r="TDN1847" s="401"/>
      <c r="TDO1847" s="401"/>
      <c r="TDP1847" s="401"/>
      <c r="TDQ1847" s="401"/>
      <c r="TDR1847" s="401"/>
      <c r="TDS1847" s="401"/>
      <c r="TDT1847" s="401"/>
      <c r="TDU1847" s="401"/>
      <c r="TDV1847" s="401"/>
      <c r="TDW1847" s="401"/>
      <c r="TDX1847" s="401"/>
      <c r="TDY1847" s="401"/>
      <c r="TDZ1847" s="401"/>
      <c r="TEA1847" s="401"/>
      <c r="TEB1847" s="401"/>
      <c r="TEC1847" s="401"/>
      <c r="TED1847" s="401"/>
      <c r="TEE1847" s="401"/>
      <c r="TEF1847" s="401"/>
      <c r="TEG1847" s="401"/>
      <c r="TEH1847" s="401"/>
      <c r="TEI1847" s="401"/>
      <c r="TEJ1847" s="401"/>
      <c r="TEK1847" s="401"/>
      <c r="TEL1847" s="401"/>
      <c r="TEM1847" s="401"/>
      <c r="TEN1847" s="401"/>
      <c r="TEO1847" s="401"/>
      <c r="TEP1847" s="401"/>
      <c r="TEQ1847" s="401"/>
      <c r="TER1847" s="401"/>
      <c r="TES1847" s="401"/>
      <c r="TET1847" s="401"/>
      <c r="TEU1847" s="401"/>
      <c r="TEV1847" s="401"/>
      <c r="TEW1847" s="401"/>
      <c r="TEX1847" s="401"/>
      <c r="TEY1847" s="401"/>
      <c r="TEZ1847" s="401"/>
      <c r="TFA1847" s="401"/>
      <c r="TFB1847" s="401"/>
      <c r="TFC1847" s="401"/>
      <c r="TFD1847" s="401"/>
      <c r="TFE1847" s="401"/>
      <c r="TFF1847" s="401"/>
      <c r="TFG1847" s="401"/>
      <c r="TFH1847" s="401"/>
      <c r="TFI1847" s="401"/>
      <c r="TFJ1847" s="401"/>
      <c r="TFK1847" s="401"/>
      <c r="TFL1847" s="401"/>
      <c r="TFM1847" s="401"/>
      <c r="TFN1847" s="401"/>
      <c r="TFO1847" s="401"/>
      <c r="TFP1847" s="401"/>
      <c r="TFQ1847" s="401"/>
      <c r="TFR1847" s="401"/>
      <c r="TFS1847" s="401"/>
      <c r="TFT1847" s="401"/>
      <c r="TFU1847" s="401"/>
      <c r="TFV1847" s="401"/>
      <c r="TFW1847" s="401"/>
      <c r="TFX1847" s="401"/>
      <c r="TFY1847" s="401"/>
      <c r="TFZ1847" s="401"/>
      <c r="TGA1847" s="401"/>
      <c r="TGB1847" s="401"/>
      <c r="TGC1847" s="401"/>
      <c r="TGD1847" s="401"/>
      <c r="TGE1847" s="401"/>
      <c r="TGF1847" s="401"/>
      <c r="TGG1847" s="401"/>
      <c r="TGH1847" s="401"/>
      <c r="TGI1847" s="401"/>
      <c r="TGJ1847" s="401"/>
      <c r="TGK1847" s="401"/>
      <c r="TGL1847" s="401"/>
      <c r="TGM1847" s="401"/>
      <c r="TGN1847" s="401"/>
      <c r="TGO1847" s="401"/>
      <c r="TGP1847" s="401"/>
      <c r="TGQ1847" s="401"/>
      <c r="TGR1847" s="401"/>
      <c r="TGS1847" s="401"/>
      <c r="TGT1847" s="401"/>
      <c r="TGU1847" s="401"/>
      <c r="TGV1847" s="401"/>
      <c r="TGW1847" s="401"/>
      <c r="TGX1847" s="401"/>
      <c r="TGY1847" s="401"/>
      <c r="TGZ1847" s="401"/>
      <c r="THA1847" s="401"/>
      <c r="THB1847" s="401"/>
      <c r="THC1847" s="401"/>
      <c r="THD1847" s="401"/>
      <c r="THE1847" s="401"/>
      <c r="THF1847" s="401"/>
      <c r="THG1847" s="401"/>
      <c r="THH1847" s="401"/>
      <c r="THI1847" s="401"/>
      <c r="THJ1847" s="401"/>
      <c r="THK1847" s="401"/>
      <c r="THL1847" s="401"/>
      <c r="THM1847" s="401"/>
      <c r="THN1847" s="401"/>
      <c r="THO1847" s="401"/>
      <c r="THP1847" s="401"/>
      <c r="THQ1847" s="401"/>
      <c r="THR1847" s="401"/>
      <c r="THS1847" s="401"/>
      <c r="THT1847" s="401"/>
      <c r="THU1847" s="401"/>
      <c r="THV1847" s="401"/>
      <c r="THW1847" s="401"/>
      <c r="THX1847" s="401"/>
      <c r="THY1847" s="401"/>
      <c r="THZ1847" s="401"/>
      <c r="TIA1847" s="401"/>
      <c r="TIB1847" s="401"/>
      <c r="TIC1847" s="401"/>
      <c r="TID1847" s="401"/>
      <c r="TIE1847" s="401"/>
      <c r="TIF1847" s="401"/>
      <c r="TIG1847" s="401"/>
      <c r="TIH1847" s="401"/>
      <c r="TII1847" s="401"/>
      <c r="TIJ1847" s="401"/>
      <c r="TIK1847" s="401"/>
      <c r="TIL1847" s="401"/>
      <c r="TIM1847" s="401"/>
      <c r="TIN1847" s="401"/>
      <c r="TIO1847" s="401"/>
      <c r="TIP1847" s="401"/>
      <c r="TIQ1847" s="401"/>
      <c r="TIR1847" s="401"/>
      <c r="TIS1847" s="401"/>
      <c r="TIT1847" s="401"/>
      <c r="TIU1847" s="401"/>
      <c r="TIV1847" s="401"/>
      <c r="TIW1847" s="401"/>
      <c r="TIX1847" s="401"/>
      <c r="TIY1847" s="401"/>
      <c r="TIZ1847" s="401"/>
      <c r="TJA1847" s="401"/>
      <c r="TJB1847" s="401"/>
      <c r="TJC1847" s="401"/>
      <c r="TJD1847" s="401"/>
      <c r="TJE1847" s="401"/>
      <c r="TJF1847" s="401"/>
      <c r="TJG1847" s="401"/>
      <c r="TJH1847" s="401"/>
      <c r="TJI1847" s="401"/>
      <c r="TJJ1847" s="401"/>
      <c r="TJK1847" s="401"/>
      <c r="TJL1847" s="401"/>
      <c r="TJM1847" s="401"/>
      <c r="TJN1847" s="401"/>
      <c r="TJO1847" s="401"/>
      <c r="TJP1847" s="401"/>
      <c r="TJQ1847" s="401"/>
      <c r="TJR1847" s="401"/>
      <c r="TJS1847" s="401"/>
      <c r="TJT1847" s="401"/>
      <c r="TJU1847" s="401"/>
      <c r="TJV1847" s="401"/>
      <c r="TJW1847" s="401"/>
      <c r="TJX1847" s="401"/>
      <c r="TJY1847" s="401"/>
      <c r="TJZ1847" s="401"/>
      <c r="TKA1847" s="401"/>
      <c r="TKB1847" s="401"/>
      <c r="TKC1847" s="401"/>
      <c r="TKD1847" s="401"/>
      <c r="TKE1847" s="401"/>
      <c r="TKF1847" s="401"/>
      <c r="TKG1847" s="401"/>
      <c r="TKH1847" s="401"/>
      <c r="TKI1847" s="401"/>
      <c r="TKJ1847" s="401"/>
      <c r="TKK1847" s="401"/>
      <c r="TKL1847" s="401"/>
      <c r="TKM1847" s="401"/>
      <c r="TKN1847" s="401"/>
      <c r="TKO1847" s="401"/>
      <c r="TKP1847" s="401"/>
      <c r="TKQ1847" s="401"/>
      <c r="TKR1847" s="401"/>
      <c r="TKS1847" s="401"/>
      <c r="TKT1847" s="401"/>
      <c r="TKU1847" s="401"/>
      <c r="TKV1847" s="401"/>
      <c r="TKW1847" s="401"/>
      <c r="TKX1847" s="401"/>
      <c r="TKY1847" s="401"/>
      <c r="TKZ1847" s="401"/>
      <c r="TLA1847" s="401"/>
      <c r="TLB1847" s="401"/>
      <c r="TLC1847" s="401"/>
      <c r="TLD1847" s="401"/>
      <c r="TLE1847" s="401"/>
      <c r="TLF1847" s="401"/>
      <c r="TLG1847" s="401"/>
      <c r="TLH1847" s="401"/>
      <c r="TLI1847" s="401"/>
      <c r="TLJ1847" s="401"/>
      <c r="TLK1847" s="401"/>
      <c r="TLL1847" s="401"/>
      <c r="TLM1847" s="401"/>
      <c r="TLN1847" s="401"/>
      <c r="TLO1847" s="401"/>
      <c r="TLP1847" s="401"/>
      <c r="TLQ1847" s="401"/>
      <c r="TLR1847" s="401"/>
      <c r="TLS1847" s="401"/>
      <c r="TLT1847" s="401"/>
      <c r="TLU1847" s="401"/>
      <c r="TLV1847" s="401"/>
      <c r="TLW1847" s="401"/>
      <c r="TLX1847" s="401"/>
      <c r="TLY1847" s="401"/>
      <c r="TLZ1847" s="401"/>
      <c r="TMA1847" s="401"/>
      <c r="TMB1847" s="401"/>
      <c r="TMC1847" s="401"/>
      <c r="TMD1847" s="401"/>
      <c r="TME1847" s="401"/>
      <c r="TMF1847" s="401"/>
      <c r="TMG1847" s="401"/>
      <c r="TMH1847" s="401"/>
      <c r="TMI1847" s="401"/>
      <c r="TMJ1847" s="401"/>
      <c r="TMK1847" s="401"/>
      <c r="TML1847" s="401"/>
      <c r="TMM1847" s="401"/>
      <c r="TMN1847" s="401"/>
      <c r="TMO1847" s="401"/>
      <c r="TMP1847" s="401"/>
      <c r="TMQ1847" s="401"/>
      <c r="TMR1847" s="401"/>
      <c r="TMS1847" s="401"/>
      <c r="TMT1847" s="401"/>
      <c r="TMU1847" s="401"/>
      <c r="TMV1847" s="401"/>
      <c r="TMW1847" s="401"/>
      <c r="TMX1847" s="401"/>
      <c r="TMY1847" s="401"/>
      <c r="TMZ1847" s="401"/>
      <c r="TNA1847" s="401"/>
      <c r="TNB1847" s="401"/>
      <c r="TNC1847" s="401"/>
      <c r="TND1847" s="401"/>
      <c r="TNE1847" s="401"/>
      <c r="TNF1847" s="401"/>
      <c r="TNG1847" s="401"/>
      <c r="TNH1847" s="401"/>
      <c r="TNI1847" s="401"/>
      <c r="TNJ1847" s="401"/>
      <c r="TNK1847" s="401"/>
      <c r="TNL1847" s="401"/>
      <c r="TNM1847" s="401"/>
      <c r="TNN1847" s="401"/>
      <c r="TNO1847" s="401"/>
      <c r="TNP1847" s="401"/>
      <c r="TNQ1847" s="401"/>
      <c r="TNR1847" s="401"/>
      <c r="TNS1847" s="401"/>
      <c r="TNT1847" s="401"/>
      <c r="TNU1847" s="401"/>
      <c r="TNV1847" s="401"/>
      <c r="TNW1847" s="401"/>
      <c r="TNX1847" s="401"/>
      <c r="TNY1847" s="401"/>
      <c r="TNZ1847" s="401"/>
      <c r="TOA1847" s="401"/>
      <c r="TOB1847" s="401"/>
      <c r="TOC1847" s="401"/>
      <c r="TOD1847" s="401"/>
      <c r="TOE1847" s="401"/>
      <c r="TOF1847" s="401"/>
      <c r="TOG1847" s="401"/>
      <c r="TOH1847" s="401"/>
      <c r="TOI1847" s="401"/>
      <c r="TOJ1847" s="401"/>
      <c r="TOK1847" s="401"/>
      <c r="TOL1847" s="401"/>
      <c r="TOM1847" s="401"/>
      <c r="TON1847" s="401"/>
      <c r="TOO1847" s="401"/>
      <c r="TOP1847" s="401"/>
      <c r="TOQ1847" s="401"/>
      <c r="TOR1847" s="401"/>
      <c r="TOS1847" s="401"/>
      <c r="TOT1847" s="401"/>
      <c r="TOU1847" s="401"/>
      <c r="TOV1847" s="401"/>
      <c r="TOW1847" s="401"/>
      <c r="TOX1847" s="401"/>
      <c r="TOY1847" s="401"/>
      <c r="TOZ1847" s="401"/>
      <c r="TPA1847" s="401"/>
      <c r="TPB1847" s="401"/>
      <c r="TPC1847" s="401"/>
      <c r="TPD1847" s="401"/>
      <c r="TPE1847" s="401"/>
      <c r="TPF1847" s="401"/>
      <c r="TPG1847" s="401"/>
      <c r="TPH1847" s="401"/>
      <c r="TPI1847" s="401"/>
      <c r="TPJ1847" s="401"/>
      <c r="TPK1847" s="401"/>
      <c r="TPL1847" s="401"/>
      <c r="TPM1847" s="401"/>
      <c r="TPN1847" s="401"/>
      <c r="TPO1847" s="401"/>
      <c r="TPP1847" s="401"/>
      <c r="TPQ1847" s="401"/>
      <c r="TPR1847" s="401"/>
      <c r="TPS1847" s="401"/>
      <c r="TPT1847" s="401"/>
      <c r="TPU1847" s="401"/>
      <c r="TPV1847" s="401"/>
      <c r="TPW1847" s="401"/>
      <c r="TPX1847" s="401"/>
      <c r="TPY1847" s="401"/>
      <c r="TPZ1847" s="401"/>
      <c r="TQA1847" s="401"/>
      <c r="TQB1847" s="401"/>
      <c r="TQC1847" s="401"/>
      <c r="TQD1847" s="401"/>
      <c r="TQE1847" s="401"/>
      <c r="TQF1847" s="401"/>
      <c r="TQG1847" s="401"/>
      <c r="TQH1847" s="401"/>
      <c r="TQI1847" s="401"/>
      <c r="TQJ1847" s="401"/>
      <c r="TQK1847" s="401"/>
      <c r="TQL1847" s="401"/>
      <c r="TQM1847" s="401"/>
      <c r="TQN1847" s="401"/>
      <c r="TQO1847" s="401"/>
      <c r="TQP1847" s="401"/>
      <c r="TQQ1847" s="401"/>
      <c r="TQR1847" s="401"/>
      <c r="TQS1847" s="401"/>
      <c r="TQT1847" s="401"/>
      <c r="TQU1847" s="401"/>
      <c r="TQV1847" s="401"/>
      <c r="TQW1847" s="401"/>
      <c r="TQX1847" s="401"/>
      <c r="TQY1847" s="401"/>
      <c r="TQZ1847" s="401"/>
      <c r="TRA1847" s="401"/>
      <c r="TRB1847" s="401"/>
      <c r="TRC1847" s="401"/>
      <c r="TRD1847" s="401"/>
      <c r="TRE1847" s="401"/>
      <c r="TRF1847" s="401"/>
      <c r="TRG1847" s="401"/>
      <c r="TRH1847" s="401"/>
      <c r="TRI1847" s="401"/>
      <c r="TRJ1847" s="401"/>
      <c r="TRK1847" s="401"/>
      <c r="TRL1847" s="401"/>
      <c r="TRM1847" s="401"/>
      <c r="TRN1847" s="401"/>
      <c r="TRO1847" s="401"/>
      <c r="TRP1847" s="401"/>
      <c r="TRQ1847" s="401"/>
      <c r="TRR1847" s="401"/>
      <c r="TRS1847" s="401"/>
      <c r="TRT1847" s="401"/>
      <c r="TRU1847" s="401"/>
      <c r="TRV1847" s="401"/>
      <c r="TRW1847" s="401"/>
      <c r="TRX1847" s="401"/>
      <c r="TRY1847" s="401"/>
      <c r="TRZ1847" s="401"/>
      <c r="TSA1847" s="401"/>
      <c r="TSB1847" s="401"/>
      <c r="TSC1847" s="401"/>
      <c r="TSD1847" s="401"/>
      <c r="TSE1847" s="401"/>
      <c r="TSF1847" s="401"/>
      <c r="TSG1847" s="401"/>
      <c r="TSH1847" s="401"/>
      <c r="TSI1847" s="401"/>
      <c r="TSJ1847" s="401"/>
      <c r="TSK1847" s="401"/>
      <c r="TSL1847" s="401"/>
      <c r="TSM1847" s="401"/>
      <c r="TSN1847" s="401"/>
      <c r="TSO1847" s="401"/>
      <c r="TSP1847" s="401"/>
      <c r="TSQ1847" s="401"/>
      <c r="TSR1847" s="401"/>
      <c r="TSS1847" s="401"/>
      <c r="TST1847" s="401"/>
      <c r="TSU1847" s="401"/>
      <c r="TSV1847" s="401"/>
      <c r="TSW1847" s="401"/>
      <c r="TSX1847" s="401"/>
      <c r="TSY1847" s="401"/>
      <c r="TSZ1847" s="401"/>
      <c r="TTA1847" s="401"/>
      <c r="TTB1847" s="401"/>
      <c r="TTC1847" s="401"/>
      <c r="TTD1847" s="401"/>
      <c r="TTE1847" s="401"/>
      <c r="TTF1847" s="401"/>
      <c r="TTG1847" s="401"/>
      <c r="TTH1847" s="401"/>
      <c r="TTI1847" s="401"/>
      <c r="TTJ1847" s="401"/>
      <c r="TTK1847" s="401"/>
      <c r="TTL1847" s="401"/>
      <c r="TTM1847" s="401"/>
      <c r="TTN1847" s="401"/>
      <c r="TTO1847" s="401"/>
      <c r="TTP1847" s="401"/>
      <c r="TTQ1847" s="401"/>
      <c r="TTR1847" s="401"/>
      <c r="TTS1847" s="401"/>
      <c r="TTT1847" s="401"/>
      <c r="TTU1847" s="401"/>
      <c r="TTV1847" s="401"/>
      <c r="TTW1847" s="401"/>
      <c r="TTX1847" s="401"/>
      <c r="TTY1847" s="401"/>
      <c r="TTZ1847" s="401"/>
      <c r="TUA1847" s="401"/>
      <c r="TUB1847" s="401"/>
      <c r="TUC1847" s="401"/>
      <c r="TUD1847" s="401"/>
      <c r="TUE1847" s="401"/>
      <c r="TUF1847" s="401"/>
      <c r="TUG1847" s="401"/>
      <c r="TUH1847" s="401"/>
      <c r="TUI1847" s="401"/>
      <c r="TUJ1847" s="401"/>
      <c r="TUK1847" s="401"/>
      <c r="TUL1847" s="401"/>
      <c r="TUM1847" s="401"/>
      <c r="TUN1847" s="401"/>
      <c r="TUO1847" s="401"/>
      <c r="TUP1847" s="401"/>
      <c r="TUQ1847" s="401"/>
      <c r="TUR1847" s="401"/>
      <c r="TUS1847" s="401"/>
      <c r="TUT1847" s="401"/>
      <c r="TUU1847" s="401"/>
      <c r="TUV1847" s="401"/>
      <c r="TUW1847" s="401"/>
      <c r="TUX1847" s="401"/>
      <c r="TUY1847" s="401"/>
      <c r="TUZ1847" s="401"/>
      <c r="TVA1847" s="401"/>
      <c r="TVB1847" s="401"/>
      <c r="TVC1847" s="401"/>
      <c r="TVD1847" s="401"/>
      <c r="TVE1847" s="401"/>
      <c r="TVF1847" s="401"/>
      <c r="TVG1847" s="401"/>
      <c r="TVH1847" s="401"/>
      <c r="TVI1847" s="401"/>
      <c r="TVJ1847" s="401"/>
      <c r="TVK1847" s="401"/>
      <c r="TVL1847" s="401"/>
      <c r="TVM1847" s="401"/>
      <c r="TVN1847" s="401"/>
      <c r="TVO1847" s="401"/>
      <c r="TVP1847" s="401"/>
      <c r="TVQ1847" s="401"/>
      <c r="TVR1847" s="401"/>
      <c r="TVS1847" s="401"/>
      <c r="TVT1847" s="401"/>
      <c r="TVU1847" s="401"/>
      <c r="TVV1847" s="401"/>
      <c r="TVW1847" s="401"/>
      <c r="TVX1847" s="401"/>
      <c r="TVY1847" s="401"/>
      <c r="TVZ1847" s="401"/>
      <c r="TWA1847" s="401"/>
      <c r="TWB1847" s="401"/>
      <c r="TWC1847" s="401"/>
      <c r="TWD1847" s="401"/>
      <c r="TWE1847" s="401"/>
      <c r="TWF1847" s="401"/>
      <c r="TWG1847" s="401"/>
      <c r="TWH1847" s="401"/>
      <c r="TWI1847" s="401"/>
      <c r="TWJ1847" s="401"/>
      <c r="TWK1847" s="401"/>
      <c r="TWL1847" s="401"/>
      <c r="TWM1847" s="401"/>
      <c r="TWN1847" s="401"/>
      <c r="TWO1847" s="401"/>
      <c r="TWP1847" s="401"/>
      <c r="TWQ1847" s="401"/>
      <c r="TWR1847" s="401"/>
      <c r="TWS1847" s="401"/>
      <c r="TWT1847" s="401"/>
      <c r="TWU1847" s="401"/>
      <c r="TWV1847" s="401"/>
      <c r="TWW1847" s="401"/>
      <c r="TWX1847" s="401"/>
      <c r="TWY1847" s="401"/>
      <c r="TWZ1847" s="401"/>
      <c r="TXA1847" s="401"/>
      <c r="TXB1847" s="401"/>
      <c r="TXC1847" s="401"/>
      <c r="TXD1847" s="401"/>
      <c r="TXE1847" s="401"/>
      <c r="TXF1847" s="401"/>
      <c r="TXG1847" s="401"/>
      <c r="TXH1847" s="401"/>
      <c r="TXI1847" s="401"/>
      <c r="TXJ1847" s="401"/>
      <c r="TXK1847" s="401"/>
      <c r="TXL1847" s="401"/>
      <c r="TXM1847" s="401"/>
      <c r="TXN1847" s="401"/>
      <c r="TXO1847" s="401"/>
      <c r="TXP1847" s="401"/>
      <c r="TXQ1847" s="401"/>
      <c r="TXR1847" s="401"/>
      <c r="TXS1847" s="401"/>
      <c r="TXT1847" s="401"/>
      <c r="TXU1847" s="401"/>
      <c r="TXV1847" s="401"/>
      <c r="TXW1847" s="401"/>
      <c r="TXX1847" s="401"/>
      <c r="TXY1847" s="401"/>
      <c r="TXZ1847" s="401"/>
      <c r="TYA1847" s="401"/>
      <c r="TYB1847" s="401"/>
      <c r="TYC1847" s="401"/>
      <c r="TYD1847" s="401"/>
      <c r="TYE1847" s="401"/>
      <c r="TYF1847" s="401"/>
      <c r="TYG1847" s="401"/>
      <c r="TYH1847" s="401"/>
      <c r="TYI1847" s="401"/>
      <c r="TYJ1847" s="401"/>
      <c r="TYK1847" s="401"/>
      <c r="TYL1847" s="401"/>
      <c r="TYM1847" s="401"/>
      <c r="TYN1847" s="401"/>
      <c r="TYO1847" s="401"/>
      <c r="TYP1847" s="401"/>
      <c r="TYQ1847" s="401"/>
      <c r="TYR1847" s="401"/>
      <c r="TYS1847" s="401"/>
      <c r="TYT1847" s="401"/>
      <c r="TYU1847" s="401"/>
      <c r="TYV1847" s="401"/>
      <c r="TYW1847" s="401"/>
      <c r="TYX1847" s="401"/>
      <c r="TYY1847" s="401"/>
      <c r="TYZ1847" s="401"/>
      <c r="TZA1847" s="401"/>
      <c r="TZB1847" s="401"/>
      <c r="TZC1847" s="401"/>
      <c r="TZD1847" s="401"/>
      <c r="TZE1847" s="401"/>
      <c r="TZF1847" s="401"/>
      <c r="TZG1847" s="401"/>
      <c r="TZH1847" s="401"/>
      <c r="TZI1847" s="401"/>
      <c r="TZJ1847" s="401"/>
      <c r="TZK1847" s="401"/>
      <c r="TZL1847" s="401"/>
      <c r="TZM1847" s="401"/>
      <c r="TZN1847" s="401"/>
      <c r="TZO1847" s="401"/>
      <c r="TZP1847" s="401"/>
      <c r="TZQ1847" s="401"/>
      <c r="TZR1847" s="401"/>
      <c r="TZS1847" s="401"/>
      <c r="TZT1847" s="401"/>
      <c r="TZU1847" s="401"/>
      <c r="TZV1847" s="401"/>
      <c r="TZW1847" s="401"/>
      <c r="TZX1847" s="401"/>
      <c r="TZY1847" s="401"/>
      <c r="TZZ1847" s="401"/>
      <c r="UAA1847" s="401"/>
      <c r="UAB1847" s="401"/>
      <c r="UAC1847" s="401"/>
      <c r="UAD1847" s="401"/>
      <c r="UAE1847" s="401"/>
      <c r="UAF1847" s="401"/>
      <c r="UAG1847" s="401"/>
      <c r="UAH1847" s="401"/>
      <c r="UAI1847" s="401"/>
      <c r="UAJ1847" s="401"/>
      <c r="UAK1847" s="401"/>
      <c r="UAL1847" s="401"/>
      <c r="UAM1847" s="401"/>
      <c r="UAN1847" s="401"/>
      <c r="UAO1847" s="401"/>
      <c r="UAP1847" s="401"/>
      <c r="UAQ1847" s="401"/>
      <c r="UAR1847" s="401"/>
      <c r="UAS1847" s="401"/>
      <c r="UAT1847" s="401"/>
      <c r="UAU1847" s="401"/>
      <c r="UAV1847" s="401"/>
      <c r="UAW1847" s="401"/>
      <c r="UAX1847" s="401"/>
      <c r="UAY1847" s="401"/>
      <c r="UAZ1847" s="401"/>
      <c r="UBA1847" s="401"/>
      <c r="UBB1847" s="401"/>
      <c r="UBC1847" s="401"/>
      <c r="UBD1847" s="401"/>
      <c r="UBE1847" s="401"/>
      <c r="UBF1847" s="401"/>
      <c r="UBG1847" s="401"/>
      <c r="UBH1847" s="401"/>
      <c r="UBI1847" s="401"/>
      <c r="UBJ1847" s="401"/>
      <c r="UBK1847" s="401"/>
      <c r="UBL1847" s="401"/>
      <c r="UBM1847" s="401"/>
      <c r="UBN1847" s="401"/>
      <c r="UBO1847" s="401"/>
      <c r="UBP1847" s="401"/>
      <c r="UBQ1847" s="401"/>
      <c r="UBR1847" s="401"/>
      <c r="UBS1847" s="401"/>
      <c r="UBT1847" s="401"/>
      <c r="UBU1847" s="401"/>
      <c r="UBV1847" s="401"/>
      <c r="UBW1847" s="401"/>
      <c r="UBX1847" s="401"/>
      <c r="UBY1847" s="401"/>
      <c r="UBZ1847" s="401"/>
      <c r="UCA1847" s="401"/>
      <c r="UCB1847" s="401"/>
      <c r="UCC1847" s="401"/>
      <c r="UCD1847" s="401"/>
      <c r="UCE1847" s="401"/>
      <c r="UCF1847" s="401"/>
      <c r="UCG1847" s="401"/>
      <c r="UCH1847" s="401"/>
      <c r="UCI1847" s="401"/>
      <c r="UCJ1847" s="401"/>
      <c r="UCK1847" s="401"/>
      <c r="UCL1847" s="401"/>
      <c r="UCM1847" s="401"/>
      <c r="UCN1847" s="401"/>
      <c r="UCO1847" s="401"/>
      <c r="UCP1847" s="401"/>
      <c r="UCQ1847" s="401"/>
      <c r="UCR1847" s="401"/>
      <c r="UCS1847" s="401"/>
      <c r="UCT1847" s="401"/>
      <c r="UCU1847" s="401"/>
      <c r="UCV1847" s="401"/>
      <c r="UCW1847" s="401"/>
      <c r="UCX1847" s="401"/>
      <c r="UCY1847" s="401"/>
      <c r="UCZ1847" s="401"/>
      <c r="UDA1847" s="401"/>
      <c r="UDB1847" s="401"/>
      <c r="UDC1847" s="401"/>
      <c r="UDD1847" s="401"/>
      <c r="UDE1847" s="401"/>
      <c r="UDF1847" s="401"/>
      <c r="UDG1847" s="401"/>
      <c r="UDH1847" s="401"/>
      <c r="UDI1847" s="401"/>
      <c r="UDJ1847" s="401"/>
      <c r="UDK1847" s="401"/>
      <c r="UDL1847" s="401"/>
      <c r="UDM1847" s="401"/>
      <c r="UDN1847" s="401"/>
      <c r="UDO1847" s="401"/>
      <c r="UDP1847" s="401"/>
      <c r="UDQ1847" s="401"/>
      <c r="UDR1847" s="401"/>
      <c r="UDS1847" s="401"/>
      <c r="UDT1847" s="401"/>
      <c r="UDU1847" s="401"/>
      <c r="UDV1847" s="401"/>
      <c r="UDW1847" s="401"/>
      <c r="UDX1847" s="401"/>
      <c r="UDY1847" s="401"/>
      <c r="UDZ1847" s="401"/>
      <c r="UEA1847" s="401"/>
      <c r="UEB1847" s="401"/>
      <c r="UEC1847" s="401"/>
      <c r="UED1847" s="401"/>
      <c r="UEE1847" s="401"/>
      <c r="UEF1847" s="401"/>
      <c r="UEG1847" s="401"/>
      <c r="UEH1847" s="401"/>
      <c r="UEI1847" s="401"/>
      <c r="UEJ1847" s="401"/>
      <c r="UEK1847" s="401"/>
      <c r="UEL1847" s="401"/>
      <c r="UEM1847" s="401"/>
      <c r="UEN1847" s="401"/>
      <c r="UEO1847" s="401"/>
      <c r="UEP1847" s="401"/>
      <c r="UEQ1847" s="401"/>
      <c r="UER1847" s="401"/>
      <c r="UES1847" s="401"/>
      <c r="UET1847" s="401"/>
      <c r="UEU1847" s="401"/>
      <c r="UEV1847" s="401"/>
      <c r="UEW1847" s="401"/>
      <c r="UEX1847" s="401"/>
      <c r="UEY1847" s="401"/>
      <c r="UEZ1847" s="401"/>
      <c r="UFA1847" s="401"/>
      <c r="UFB1847" s="401"/>
      <c r="UFC1847" s="401"/>
      <c r="UFD1847" s="401"/>
      <c r="UFE1847" s="401"/>
      <c r="UFF1847" s="401"/>
      <c r="UFG1847" s="401"/>
      <c r="UFH1847" s="401"/>
      <c r="UFI1847" s="401"/>
      <c r="UFJ1847" s="401"/>
      <c r="UFK1847" s="401"/>
      <c r="UFL1847" s="401"/>
      <c r="UFM1847" s="401"/>
      <c r="UFN1847" s="401"/>
      <c r="UFO1847" s="401"/>
      <c r="UFP1847" s="401"/>
      <c r="UFQ1847" s="401"/>
      <c r="UFR1847" s="401"/>
      <c r="UFS1847" s="401"/>
      <c r="UFT1847" s="401"/>
      <c r="UFU1847" s="401"/>
      <c r="UFV1847" s="401"/>
      <c r="UFW1847" s="401"/>
      <c r="UFX1847" s="401"/>
      <c r="UFY1847" s="401"/>
      <c r="UFZ1847" s="401"/>
      <c r="UGA1847" s="401"/>
      <c r="UGB1847" s="401"/>
      <c r="UGC1847" s="401"/>
      <c r="UGD1847" s="401"/>
      <c r="UGE1847" s="401"/>
      <c r="UGF1847" s="401"/>
      <c r="UGG1847" s="401"/>
      <c r="UGH1847" s="401"/>
      <c r="UGI1847" s="401"/>
      <c r="UGJ1847" s="401"/>
      <c r="UGK1847" s="401"/>
      <c r="UGL1847" s="401"/>
      <c r="UGM1847" s="401"/>
      <c r="UGN1847" s="401"/>
      <c r="UGO1847" s="401"/>
      <c r="UGP1847" s="401"/>
      <c r="UGQ1847" s="401"/>
      <c r="UGR1847" s="401"/>
      <c r="UGS1847" s="401"/>
      <c r="UGT1847" s="401"/>
      <c r="UGU1847" s="401"/>
      <c r="UGV1847" s="401"/>
      <c r="UGW1847" s="401"/>
      <c r="UGX1847" s="401"/>
      <c r="UGY1847" s="401"/>
      <c r="UGZ1847" s="401"/>
      <c r="UHA1847" s="401"/>
      <c r="UHB1847" s="401"/>
      <c r="UHC1847" s="401"/>
      <c r="UHD1847" s="401"/>
      <c r="UHE1847" s="401"/>
      <c r="UHF1847" s="401"/>
      <c r="UHG1847" s="401"/>
      <c r="UHH1847" s="401"/>
      <c r="UHI1847" s="401"/>
      <c r="UHJ1847" s="401"/>
      <c r="UHK1847" s="401"/>
      <c r="UHL1847" s="401"/>
      <c r="UHM1847" s="401"/>
      <c r="UHN1847" s="401"/>
      <c r="UHO1847" s="401"/>
      <c r="UHP1847" s="401"/>
      <c r="UHQ1847" s="401"/>
      <c r="UHR1847" s="401"/>
      <c r="UHS1847" s="401"/>
      <c r="UHT1847" s="401"/>
      <c r="UHU1847" s="401"/>
      <c r="UHV1847" s="401"/>
      <c r="UHW1847" s="401"/>
      <c r="UHX1847" s="401"/>
      <c r="UHY1847" s="401"/>
      <c r="UHZ1847" s="401"/>
      <c r="UIA1847" s="401"/>
      <c r="UIB1847" s="401"/>
      <c r="UIC1847" s="401"/>
      <c r="UID1847" s="401"/>
      <c r="UIE1847" s="401"/>
      <c r="UIF1847" s="401"/>
      <c r="UIG1847" s="401"/>
      <c r="UIH1847" s="401"/>
      <c r="UII1847" s="401"/>
      <c r="UIJ1847" s="401"/>
      <c r="UIK1847" s="401"/>
      <c r="UIL1847" s="401"/>
      <c r="UIM1847" s="401"/>
      <c r="UIN1847" s="401"/>
      <c r="UIO1847" s="401"/>
      <c r="UIP1847" s="401"/>
      <c r="UIQ1847" s="401"/>
      <c r="UIR1847" s="401"/>
      <c r="UIS1847" s="401"/>
      <c r="UIT1847" s="401"/>
      <c r="UIU1847" s="401"/>
      <c r="UIV1847" s="401"/>
      <c r="UIW1847" s="401"/>
      <c r="UIX1847" s="401"/>
      <c r="UIY1847" s="401"/>
      <c r="UIZ1847" s="401"/>
      <c r="UJA1847" s="401"/>
      <c r="UJB1847" s="401"/>
      <c r="UJC1847" s="401"/>
      <c r="UJD1847" s="401"/>
      <c r="UJE1847" s="401"/>
      <c r="UJF1847" s="401"/>
      <c r="UJG1847" s="401"/>
      <c r="UJH1847" s="401"/>
      <c r="UJI1847" s="401"/>
      <c r="UJJ1847" s="401"/>
      <c r="UJK1847" s="401"/>
      <c r="UJL1847" s="401"/>
      <c r="UJM1847" s="401"/>
      <c r="UJN1847" s="401"/>
      <c r="UJO1847" s="401"/>
      <c r="UJP1847" s="401"/>
      <c r="UJQ1847" s="401"/>
      <c r="UJR1847" s="401"/>
      <c r="UJS1847" s="401"/>
      <c r="UJT1847" s="401"/>
      <c r="UJU1847" s="401"/>
      <c r="UJV1847" s="401"/>
      <c r="UJW1847" s="401"/>
      <c r="UJX1847" s="401"/>
      <c r="UJY1847" s="401"/>
      <c r="UJZ1847" s="401"/>
      <c r="UKA1847" s="401"/>
      <c r="UKB1847" s="401"/>
      <c r="UKC1847" s="401"/>
      <c r="UKD1847" s="401"/>
      <c r="UKE1847" s="401"/>
      <c r="UKF1847" s="401"/>
      <c r="UKG1847" s="401"/>
      <c r="UKH1847" s="401"/>
      <c r="UKI1847" s="401"/>
      <c r="UKJ1847" s="401"/>
      <c r="UKK1847" s="401"/>
      <c r="UKL1847" s="401"/>
      <c r="UKM1847" s="401"/>
      <c r="UKN1847" s="401"/>
      <c r="UKO1847" s="401"/>
      <c r="UKP1847" s="401"/>
      <c r="UKQ1847" s="401"/>
      <c r="UKR1847" s="401"/>
      <c r="UKS1847" s="401"/>
      <c r="UKT1847" s="401"/>
      <c r="UKU1847" s="401"/>
      <c r="UKV1847" s="401"/>
      <c r="UKW1847" s="401"/>
      <c r="UKX1847" s="401"/>
      <c r="UKY1847" s="401"/>
      <c r="UKZ1847" s="401"/>
      <c r="ULA1847" s="401"/>
      <c r="ULB1847" s="401"/>
      <c r="ULC1847" s="401"/>
      <c r="ULD1847" s="401"/>
      <c r="ULE1847" s="401"/>
      <c r="ULF1847" s="401"/>
      <c r="ULG1847" s="401"/>
      <c r="ULH1847" s="401"/>
      <c r="ULI1847" s="401"/>
      <c r="ULJ1847" s="401"/>
      <c r="ULK1847" s="401"/>
      <c r="ULL1847" s="401"/>
      <c r="ULM1847" s="401"/>
      <c r="ULN1847" s="401"/>
      <c r="ULO1847" s="401"/>
      <c r="ULP1847" s="401"/>
      <c r="ULQ1847" s="401"/>
      <c r="ULR1847" s="401"/>
      <c r="ULS1847" s="401"/>
      <c r="ULT1847" s="401"/>
      <c r="ULU1847" s="401"/>
      <c r="ULV1847" s="401"/>
      <c r="ULW1847" s="401"/>
      <c r="ULX1847" s="401"/>
      <c r="ULY1847" s="401"/>
      <c r="ULZ1847" s="401"/>
      <c r="UMA1847" s="401"/>
      <c r="UMB1847" s="401"/>
      <c r="UMC1847" s="401"/>
      <c r="UMD1847" s="401"/>
      <c r="UME1847" s="401"/>
      <c r="UMF1847" s="401"/>
      <c r="UMG1847" s="401"/>
      <c r="UMH1847" s="401"/>
      <c r="UMI1847" s="401"/>
      <c r="UMJ1847" s="401"/>
      <c r="UMK1847" s="401"/>
      <c r="UML1847" s="401"/>
      <c r="UMM1847" s="401"/>
      <c r="UMN1847" s="401"/>
      <c r="UMO1847" s="401"/>
      <c r="UMP1847" s="401"/>
      <c r="UMQ1847" s="401"/>
      <c r="UMR1847" s="401"/>
      <c r="UMS1847" s="401"/>
      <c r="UMT1847" s="401"/>
      <c r="UMU1847" s="401"/>
      <c r="UMV1847" s="401"/>
      <c r="UMW1847" s="401"/>
      <c r="UMX1847" s="401"/>
      <c r="UMY1847" s="401"/>
      <c r="UMZ1847" s="401"/>
      <c r="UNA1847" s="401"/>
      <c r="UNB1847" s="401"/>
      <c r="UNC1847" s="401"/>
      <c r="UND1847" s="401"/>
      <c r="UNE1847" s="401"/>
      <c r="UNF1847" s="401"/>
      <c r="UNG1847" s="401"/>
      <c r="UNH1847" s="401"/>
      <c r="UNI1847" s="401"/>
      <c r="UNJ1847" s="401"/>
      <c r="UNK1847" s="401"/>
      <c r="UNL1847" s="401"/>
      <c r="UNM1847" s="401"/>
      <c r="UNN1847" s="401"/>
      <c r="UNO1847" s="401"/>
      <c r="UNP1847" s="401"/>
      <c r="UNQ1847" s="401"/>
      <c r="UNR1847" s="401"/>
      <c r="UNS1847" s="401"/>
      <c r="UNT1847" s="401"/>
      <c r="UNU1847" s="401"/>
      <c r="UNV1847" s="401"/>
      <c r="UNW1847" s="401"/>
      <c r="UNX1847" s="401"/>
      <c r="UNY1847" s="401"/>
      <c r="UNZ1847" s="401"/>
      <c r="UOA1847" s="401"/>
      <c r="UOB1847" s="401"/>
      <c r="UOC1847" s="401"/>
      <c r="UOD1847" s="401"/>
      <c r="UOE1847" s="401"/>
      <c r="UOF1847" s="401"/>
      <c r="UOG1847" s="401"/>
      <c r="UOH1847" s="401"/>
      <c r="UOI1847" s="401"/>
      <c r="UOJ1847" s="401"/>
      <c r="UOK1847" s="401"/>
      <c r="UOL1847" s="401"/>
      <c r="UOM1847" s="401"/>
      <c r="UON1847" s="401"/>
      <c r="UOO1847" s="401"/>
      <c r="UOP1847" s="401"/>
      <c r="UOQ1847" s="401"/>
      <c r="UOR1847" s="401"/>
      <c r="UOS1847" s="401"/>
      <c r="UOT1847" s="401"/>
      <c r="UOU1847" s="401"/>
      <c r="UOV1847" s="401"/>
      <c r="UOW1847" s="401"/>
      <c r="UOX1847" s="401"/>
      <c r="UOY1847" s="401"/>
      <c r="UOZ1847" s="401"/>
      <c r="UPA1847" s="401"/>
      <c r="UPB1847" s="401"/>
      <c r="UPC1847" s="401"/>
      <c r="UPD1847" s="401"/>
      <c r="UPE1847" s="401"/>
      <c r="UPF1847" s="401"/>
      <c r="UPG1847" s="401"/>
      <c r="UPH1847" s="401"/>
      <c r="UPI1847" s="401"/>
      <c r="UPJ1847" s="401"/>
      <c r="UPK1847" s="401"/>
      <c r="UPL1847" s="401"/>
      <c r="UPM1847" s="401"/>
      <c r="UPN1847" s="401"/>
      <c r="UPO1847" s="401"/>
      <c r="UPP1847" s="401"/>
      <c r="UPQ1847" s="401"/>
      <c r="UPR1847" s="401"/>
      <c r="UPS1847" s="401"/>
      <c r="UPT1847" s="401"/>
      <c r="UPU1847" s="401"/>
      <c r="UPV1847" s="401"/>
      <c r="UPW1847" s="401"/>
      <c r="UPX1847" s="401"/>
      <c r="UPY1847" s="401"/>
      <c r="UPZ1847" s="401"/>
      <c r="UQA1847" s="401"/>
      <c r="UQB1847" s="401"/>
      <c r="UQC1847" s="401"/>
      <c r="UQD1847" s="401"/>
      <c r="UQE1847" s="401"/>
      <c r="UQF1847" s="401"/>
      <c r="UQG1847" s="401"/>
      <c r="UQH1847" s="401"/>
      <c r="UQI1847" s="401"/>
      <c r="UQJ1847" s="401"/>
      <c r="UQK1847" s="401"/>
      <c r="UQL1847" s="401"/>
      <c r="UQM1847" s="401"/>
      <c r="UQN1847" s="401"/>
      <c r="UQO1847" s="401"/>
      <c r="UQP1847" s="401"/>
      <c r="UQQ1847" s="401"/>
      <c r="UQR1847" s="401"/>
      <c r="UQS1847" s="401"/>
      <c r="UQT1847" s="401"/>
      <c r="UQU1847" s="401"/>
      <c r="UQV1847" s="401"/>
      <c r="UQW1847" s="401"/>
      <c r="UQX1847" s="401"/>
      <c r="UQY1847" s="401"/>
      <c r="UQZ1847" s="401"/>
      <c r="URA1847" s="401"/>
      <c r="URB1847" s="401"/>
      <c r="URC1847" s="401"/>
      <c r="URD1847" s="401"/>
      <c r="URE1847" s="401"/>
      <c r="URF1847" s="401"/>
      <c r="URG1847" s="401"/>
      <c r="URH1847" s="401"/>
      <c r="URI1847" s="401"/>
      <c r="URJ1847" s="401"/>
      <c r="URK1847" s="401"/>
      <c r="URL1847" s="401"/>
      <c r="URM1847" s="401"/>
      <c r="URN1847" s="401"/>
      <c r="URO1847" s="401"/>
      <c r="URP1847" s="401"/>
      <c r="URQ1847" s="401"/>
      <c r="URR1847" s="401"/>
      <c r="URS1847" s="401"/>
      <c r="URT1847" s="401"/>
      <c r="URU1847" s="401"/>
      <c r="URV1847" s="401"/>
      <c r="URW1847" s="401"/>
      <c r="URX1847" s="401"/>
      <c r="URY1847" s="401"/>
      <c r="URZ1847" s="401"/>
      <c r="USA1847" s="401"/>
      <c r="USB1847" s="401"/>
      <c r="USC1847" s="401"/>
      <c r="USD1847" s="401"/>
      <c r="USE1847" s="401"/>
      <c r="USF1847" s="401"/>
      <c r="USG1847" s="401"/>
      <c r="USH1847" s="401"/>
      <c r="USI1847" s="401"/>
      <c r="USJ1847" s="401"/>
      <c r="USK1847" s="401"/>
      <c r="USL1847" s="401"/>
      <c r="USM1847" s="401"/>
      <c r="USN1847" s="401"/>
      <c r="USO1847" s="401"/>
      <c r="USP1847" s="401"/>
      <c r="USQ1847" s="401"/>
      <c r="USR1847" s="401"/>
      <c r="USS1847" s="401"/>
      <c r="UST1847" s="401"/>
      <c r="USU1847" s="401"/>
      <c r="USV1847" s="401"/>
      <c r="USW1847" s="401"/>
      <c r="USX1847" s="401"/>
      <c r="USY1847" s="401"/>
      <c r="USZ1847" s="401"/>
      <c r="UTA1847" s="401"/>
      <c r="UTB1847" s="401"/>
      <c r="UTC1847" s="401"/>
      <c r="UTD1847" s="401"/>
      <c r="UTE1847" s="401"/>
      <c r="UTF1847" s="401"/>
      <c r="UTG1847" s="401"/>
      <c r="UTH1847" s="401"/>
      <c r="UTI1847" s="401"/>
      <c r="UTJ1847" s="401"/>
      <c r="UTK1847" s="401"/>
      <c r="UTL1847" s="401"/>
      <c r="UTM1847" s="401"/>
      <c r="UTN1847" s="401"/>
      <c r="UTO1847" s="401"/>
      <c r="UTP1847" s="401"/>
      <c r="UTQ1847" s="401"/>
      <c r="UTR1847" s="401"/>
      <c r="UTS1847" s="401"/>
      <c r="UTT1847" s="401"/>
      <c r="UTU1847" s="401"/>
      <c r="UTV1847" s="401"/>
      <c r="UTW1847" s="401"/>
      <c r="UTX1847" s="401"/>
      <c r="UTY1847" s="401"/>
      <c r="UTZ1847" s="401"/>
      <c r="UUA1847" s="401"/>
      <c r="UUB1847" s="401"/>
      <c r="UUC1847" s="401"/>
      <c r="UUD1847" s="401"/>
      <c r="UUE1847" s="401"/>
      <c r="UUF1847" s="401"/>
      <c r="UUG1847" s="401"/>
      <c r="UUH1847" s="401"/>
      <c r="UUI1847" s="401"/>
      <c r="UUJ1847" s="401"/>
      <c r="UUK1847" s="401"/>
      <c r="UUL1847" s="401"/>
      <c r="UUM1847" s="401"/>
      <c r="UUN1847" s="401"/>
      <c r="UUO1847" s="401"/>
      <c r="UUP1847" s="401"/>
      <c r="UUQ1847" s="401"/>
      <c r="UUR1847" s="401"/>
      <c r="UUS1847" s="401"/>
      <c r="UUT1847" s="401"/>
      <c r="UUU1847" s="401"/>
      <c r="UUV1847" s="401"/>
      <c r="UUW1847" s="401"/>
      <c r="UUX1847" s="401"/>
      <c r="UUY1847" s="401"/>
      <c r="UUZ1847" s="401"/>
      <c r="UVA1847" s="401"/>
      <c r="UVB1847" s="401"/>
      <c r="UVC1847" s="401"/>
      <c r="UVD1847" s="401"/>
      <c r="UVE1847" s="401"/>
      <c r="UVF1847" s="401"/>
      <c r="UVG1847" s="401"/>
      <c r="UVH1847" s="401"/>
      <c r="UVI1847" s="401"/>
      <c r="UVJ1847" s="401"/>
      <c r="UVK1847" s="401"/>
      <c r="UVL1847" s="401"/>
      <c r="UVM1847" s="401"/>
      <c r="UVN1847" s="401"/>
      <c r="UVO1847" s="401"/>
      <c r="UVP1847" s="401"/>
      <c r="UVQ1847" s="401"/>
      <c r="UVR1847" s="401"/>
      <c r="UVS1847" s="401"/>
      <c r="UVT1847" s="401"/>
      <c r="UVU1847" s="401"/>
      <c r="UVV1847" s="401"/>
      <c r="UVW1847" s="401"/>
      <c r="UVX1847" s="401"/>
      <c r="UVY1847" s="401"/>
      <c r="UVZ1847" s="401"/>
      <c r="UWA1847" s="401"/>
      <c r="UWB1847" s="401"/>
      <c r="UWC1847" s="401"/>
      <c r="UWD1847" s="401"/>
      <c r="UWE1847" s="401"/>
      <c r="UWF1847" s="401"/>
      <c r="UWG1847" s="401"/>
      <c r="UWH1847" s="401"/>
      <c r="UWI1847" s="401"/>
      <c r="UWJ1847" s="401"/>
      <c r="UWK1847" s="401"/>
      <c r="UWL1847" s="401"/>
      <c r="UWM1847" s="401"/>
      <c r="UWN1847" s="401"/>
      <c r="UWO1847" s="401"/>
      <c r="UWP1847" s="401"/>
      <c r="UWQ1847" s="401"/>
      <c r="UWR1847" s="401"/>
      <c r="UWS1847" s="401"/>
      <c r="UWT1847" s="401"/>
      <c r="UWU1847" s="401"/>
      <c r="UWV1847" s="401"/>
      <c r="UWW1847" s="401"/>
      <c r="UWX1847" s="401"/>
      <c r="UWY1847" s="401"/>
      <c r="UWZ1847" s="401"/>
      <c r="UXA1847" s="401"/>
      <c r="UXB1847" s="401"/>
      <c r="UXC1847" s="401"/>
      <c r="UXD1847" s="401"/>
      <c r="UXE1847" s="401"/>
      <c r="UXF1847" s="401"/>
      <c r="UXG1847" s="401"/>
      <c r="UXH1847" s="401"/>
      <c r="UXI1847" s="401"/>
      <c r="UXJ1847" s="401"/>
      <c r="UXK1847" s="401"/>
      <c r="UXL1847" s="401"/>
      <c r="UXM1847" s="401"/>
      <c r="UXN1847" s="401"/>
      <c r="UXO1847" s="401"/>
      <c r="UXP1847" s="401"/>
      <c r="UXQ1847" s="401"/>
      <c r="UXR1847" s="401"/>
      <c r="UXS1847" s="401"/>
      <c r="UXT1847" s="401"/>
      <c r="UXU1847" s="401"/>
      <c r="UXV1847" s="401"/>
      <c r="UXW1847" s="401"/>
      <c r="UXX1847" s="401"/>
      <c r="UXY1847" s="401"/>
      <c r="UXZ1847" s="401"/>
      <c r="UYA1847" s="401"/>
      <c r="UYB1847" s="401"/>
      <c r="UYC1847" s="401"/>
      <c r="UYD1847" s="401"/>
      <c r="UYE1847" s="401"/>
      <c r="UYF1847" s="401"/>
      <c r="UYG1847" s="401"/>
      <c r="UYH1847" s="401"/>
      <c r="UYI1847" s="401"/>
      <c r="UYJ1847" s="401"/>
      <c r="UYK1847" s="401"/>
      <c r="UYL1847" s="401"/>
      <c r="UYM1847" s="401"/>
      <c r="UYN1847" s="401"/>
      <c r="UYO1847" s="401"/>
      <c r="UYP1847" s="401"/>
      <c r="UYQ1847" s="401"/>
      <c r="UYR1847" s="401"/>
      <c r="UYS1847" s="401"/>
      <c r="UYT1847" s="401"/>
      <c r="UYU1847" s="401"/>
      <c r="UYV1847" s="401"/>
      <c r="UYW1847" s="401"/>
      <c r="UYX1847" s="401"/>
      <c r="UYY1847" s="401"/>
      <c r="UYZ1847" s="401"/>
      <c r="UZA1847" s="401"/>
      <c r="UZB1847" s="401"/>
      <c r="UZC1847" s="401"/>
      <c r="UZD1847" s="401"/>
      <c r="UZE1847" s="401"/>
      <c r="UZF1847" s="401"/>
      <c r="UZG1847" s="401"/>
      <c r="UZH1847" s="401"/>
      <c r="UZI1847" s="401"/>
      <c r="UZJ1847" s="401"/>
      <c r="UZK1847" s="401"/>
      <c r="UZL1847" s="401"/>
      <c r="UZM1847" s="401"/>
      <c r="UZN1847" s="401"/>
      <c r="UZO1847" s="401"/>
      <c r="UZP1847" s="401"/>
      <c r="UZQ1847" s="401"/>
      <c r="UZR1847" s="401"/>
      <c r="UZS1847" s="401"/>
      <c r="UZT1847" s="401"/>
      <c r="UZU1847" s="401"/>
      <c r="UZV1847" s="401"/>
      <c r="UZW1847" s="401"/>
      <c r="UZX1847" s="401"/>
      <c r="UZY1847" s="401"/>
      <c r="UZZ1847" s="401"/>
      <c r="VAA1847" s="401"/>
      <c r="VAB1847" s="401"/>
      <c r="VAC1847" s="401"/>
      <c r="VAD1847" s="401"/>
      <c r="VAE1847" s="401"/>
      <c r="VAF1847" s="401"/>
      <c r="VAG1847" s="401"/>
      <c r="VAH1847" s="401"/>
      <c r="VAI1847" s="401"/>
      <c r="VAJ1847" s="401"/>
      <c r="VAK1847" s="401"/>
      <c r="VAL1847" s="401"/>
      <c r="VAM1847" s="401"/>
      <c r="VAN1847" s="401"/>
      <c r="VAO1847" s="401"/>
      <c r="VAP1847" s="401"/>
      <c r="VAQ1847" s="401"/>
      <c r="VAR1847" s="401"/>
      <c r="VAS1847" s="401"/>
      <c r="VAT1847" s="401"/>
      <c r="VAU1847" s="401"/>
      <c r="VAV1847" s="401"/>
      <c r="VAW1847" s="401"/>
      <c r="VAX1847" s="401"/>
      <c r="VAY1847" s="401"/>
      <c r="VAZ1847" s="401"/>
      <c r="VBA1847" s="401"/>
      <c r="VBB1847" s="401"/>
      <c r="VBC1847" s="401"/>
      <c r="VBD1847" s="401"/>
      <c r="VBE1847" s="401"/>
      <c r="VBF1847" s="401"/>
      <c r="VBG1847" s="401"/>
      <c r="VBH1847" s="401"/>
      <c r="VBI1847" s="401"/>
      <c r="VBJ1847" s="401"/>
      <c r="VBK1847" s="401"/>
      <c r="VBL1847" s="401"/>
      <c r="VBM1847" s="401"/>
      <c r="VBN1847" s="401"/>
      <c r="VBO1847" s="401"/>
      <c r="VBP1847" s="401"/>
      <c r="VBQ1847" s="401"/>
      <c r="VBR1847" s="401"/>
      <c r="VBS1847" s="401"/>
      <c r="VBT1847" s="401"/>
      <c r="VBU1847" s="401"/>
      <c r="VBV1847" s="401"/>
      <c r="VBW1847" s="401"/>
      <c r="VBX1847" s="401"/>
      <c r="VBY1847" s="401"/>
      <c r="VBZ1847" s="401"/>
      <c r="VCA1847" s="401"/>
      <c r="VCB1847" s="401"/>
      <c r="VCC1847" s="401"/>
      <c r="VCD1847" s="401"/>
      <c r="VCE1847" s="401"/>
      <c r="VCF1847" s="401"/>
      <c r="VCG1847" s="401"/>
      <c r="VCH1847" s="401"/>
      <c r="VCI1847" s="401"/>
      <c r="VCJ1847" s="401"/>
      <c r="VCK1847" s="401"/>
      <c r="VCL1847" s="401"/>
      <c r="VCM1847" s="401"/>
      <c r="VCN1847" s="401"/>
      <c r="VCO1847" s="401"/>
      <c r="VCP1847" s="401"/>
      <c r="VCQ1847" s="401"/>
      <c r="VCR1847" s="401"/>
      <c r="VCS1847" s="401"/>
      <c r="VCT1847" s="401"/>
      <c r="VCU1847" s="401"/>
      <c r="VCV1847" s="401"/>
      <c r="VCW1847" s="401"/>
      <c r="VCX1847" s="401"/>
      <c r="VCY1847" s="401"/>
      <c r="VCZ1847" s="401"/>
      <c r="VDA1847" s="401"/>
      <c r="VDB1847" s="401"/>
      <c r="VDC1847" s="401"/>
      <c r="VDD1847" s="401"/>
      <c r="VDE1847" s="401"/>
      <c r="VDF1847" s="401"/>
      <c r="VDG1847" s="401"/>
      <c r="VDH1847" s="401"/>
      <c r="VDI1847" s="401"/>
      <c r="VDJ1847" s="401"/>
      <c r="VDK1847" s="401"/>
      <c r="VDL1847" s="401"/>
      <c r="VDM1847" s="401"/>
      <c r="VDN1847" s="401"/>
      <c r="VDO1847" s="401"/>
      <c r="VDP1847" s="401"/>
      <c r="VDQ1847" s="401"/>
      <c r="VDR1847" s="401"/>
      <c r="VDS1847" s="401"/>
      <c r="VDT1847" s="401"/>
      <c r="VDU1847" s="401"/>
      <c r="VDV1847" s="401"/>
      <c r="VDW1847" s="401"/>
      <c r="VDX1847" s="401"/>
      <c r="VDY1847" s="401"/>
      <c r="VDZ1847" s="401"/>
      <c r="VEA1847" s="401"/>
      <c r="VEB1847" s="401"/>
      <c r="VEC1847" s="401"/>
      <c r="VED1847" s="401"/>
      <c r="VEE1847" s="401"/>
      <c r="VEF1847" s="401"/>
      <c r="VEG1847" s="401"/>
      <c r="VEH1847" s="401"/>
      <c r="VEI1847" s="401"/>
      <c r="VEJ1847" s="401"/>
      <c r="VEK1847" s="401"/>
      <c r="VEL1847" s="401"/>
      <c r="VEM1847" s="401"/>
      <c r="VEN1847" s="401"/>
      <c r="VEO1847" s="401"/>
      <c r="VEP1847" s="401"/>
      <c r="VEQ1847" s="401"/>
      <c r="VER1847" s="401"/>
      <c r="VES1847" s="401"/>
      <c r="VET1847" s="401"/>
      <c r="VEU1847" s="401"/>
      <c r="VEV1847" s="401"/>
      <c r="VEW1847" s="401"/>
      <c r="VEX1847" s="401"/>
      <c r="VEY1847" s="401"/>
      <c r="VEZ1847" s="401"/>
      <c r="VFA1847" s="401"/>
      <c r="VFB1847" s="401"/>
      <c r="VFC1847" s="401"/>
      <c r="VFD1847" s="401"/>
      <c r="VFE1847" s="401"/>
      <c r="VFF1847" s="401"/>
      <c r="VFG1847" s="401"/>
      <c r="VFH1847" s="401"/>
      <c r="VFI1847" s="401"/>
      <c r="VFJ1847" s="401"/>
      <c r="VFK1847" s="401"/>
      <c r="VFL1847" s="401"/>
      <c r="VFM1847" s="401"/>
      <c r="VFN1847" s="401"/>
      <c r="VFO1847" s="401"/>
      <c r="VFP1847" s="401"/>
      <c r="VFQ1847" s="401"/>
      <c r="VFR1847" s="401"/>
      <c r="VFS1847" s="401"/>
      <c r="VFT1847" s="401"/>
      <c r="VFU1847" s="401"/>
      <c r="VFV1847" s="401"/>
      <c r="VFW1847" s="401"/>
      <c r="VFX1847" s="401"/>
      <c r="VFY1847" s="401"/>
      <c r="VFZ1847" s="401"/>
      <c r="VGA1847" s="401"/>
      <c r="VGB1847" s="401"/>
      <c r="VGC1847" s="401"/>
      <c r="VGD1847" s="401"/>
      <c r="VGE1847" s="401"/>
      <c r="VGF1847" s="401"/>
      <c r="VGG1847" s="401"/>
      <c r="VGH1847" s="401"/>
      <c r="VGI1847" s="401"/>
      <c r="VGJ1847" s="401"/>
      <c r="VGK1847" s="401"/>
      <c r="VGL1847" s="401"/>
      <c r="VGM1847" s="401"/>
      <c r="VGN1847" s="401"/>
      <c r="VGO1847" s="401"/>
      <c r="VGP1847" s="401"/>
      <c r="VGQ1847" s="401"/>
      <c r="VGR1847" s="401"/>
      <c r="VGS1847" s="401"/>
      <c r="VGT1847" s="401"/>
      <c r="VGU1847" s="401"/>
      <c r="VGV1847" s="401"/>
      <c r="VGW1847" s="401"/>
      <c r="VGX1847" s="401"/>
      <c r="VGY1847" s="401"/>
      <c r="VGZ1847" s="401"/>
      <c r="VHA1847" s="401"/>
      <c r="VHB1847" s="401"/>
      <c r="VHC1847" s="401"/>
      <c r="VHD1847" s="401"/>
      <c r="VHE1847" s="401"/>
      <c r="VHF1847" s="401"/>
      <c r="VHG1847" s="401"/>
      <c r="VHH1847" s="401"/>
      <c r="VHI1847" s="401"/>
      <c r="VHJ1847" s="401"/>
      <c r="VHK1847" s="401"/>
      <c r="VHL1847" s="401"/>
      <c r="VHM1847" s="401"/>
      <c r="VHN1847" s="401"/>
      <c r="VHO1847" s="401"/>
      <c r="VHP1847" s="401"/>
      <c r="VHQ1847" s="401"/>
      <c r="VHR1847" s="401"/>
      <c r="VHS1847" s="401"/>
      <c r="VHT1847" s="401"/>
      <c r="VHU1847" s="401"/>
      <c r="VHV1847" s="401"/>
      <c r="VHW1847" s="401"/>
      <c r="VHX1847" s="401"/>
      <c r="VHY1847" s="401"/>
      <c r="VHZ1847" s="401"/>
      <c r="VIA1847" s="401"/>
      <c r="VIB1847" s="401"/>
      <c r="VIC1847" s="401"/>
      <c r="VID1847" s="401"/>
      <c r="VIE1847" s="401"/>
      <c r="VIF1847" s="401"/>
      <c r="VIG1847" s="401"/>
      <c r="VIH1847" s="401"/>
      <c r="VII1847" s="401"/>
      <c r="VIJ1847" s="401"/>
      <c r="VIK1847" s="401"/>
      <c r="VIL1847" s="401"/>
      <c r="VIM1847" s="401"/>
      <c r="VIN1847" s="401"/>
      <c r="VIO1847" s="401"/>
      <c r="VIP1847" s="401"/>
      <c r="VIQ1847" s="401"/>
      <c r="VIR1847" s="401"/>
      <c r="VIS1847" s="401"/>
      <c r="VIT1847" s="401"/>
      <c r="VIU1847" s="401"/>
      <c r="VIV1847" s="401"/>
      <c r="VIW1847" s="401"/>
      <c r="VIX1847" s="401"/>
      <c r="VIY1847" s="401"/>
      <c r="VIZ1847" s="401"/>
      <c r="VJA1847" s="401"/>
      <c r="VJB1847" s="401"/>
      <c r="VJC1847" s="401"/>
      <c r="VJD1847" s="401"/>
      <c r="VJE1847" s="401"/>
      <c r="VJF1847" s="401"/>
      <c r="VJG1847" s="401"/>
      <c r="VJH1847" s="401"/>
      <c r="VJI1847" s="401"/>
      <c r="VJJ1847" s="401"/>
      <c r="VJK1847" s="401"/>
      <c r="VJL1847" s="401"/>
      <c r="VJM1847" s="401"/>
      <c r="VJN1847" s="401"/>
      <c r="VJO1847" s="401"/>
      <c r="VJP1847" s="401"/>
      <c r="VJQ1847" s="401"/>
      <c r="VJR1847" s="401"/>
      <c r="VJS1847" s="401"/>
      <c r="VJT1847" s="401"/>
      <c r="VJU1847" s="401"/>
      <c r="VJV1847" s="401"/>
      <c r="VJW1847" s="401"/>
      <c r="VJX1847" s="401"/>
      <c r="VJY1847" s="401"/>
      <c r="VJZ1847" s="401"/>
      <c r="VKA1847" s="401"/>
      <c r="VKB1847" s="401"/>
      <c r="VKC1847" s="401"/>
      <c r="VKD1847" s="401"/>
      <c r="VKE1847" s="401"/>
      <c r="VKF1847" s="401"/>
      <c r="VKG1847" s="401"/>
      <c r="VKH1847" s="401"/>
      <c r="VKI1847" s="401"/>
      <c r="VKJ1847" s="401"/>
      <c r="VKK1847" s="401"/>
      <c r="VKL1847" s="401"/>
      <c r="VKM1847" s="401"/>
      <c r="VKN1847" s="401"/>
      <c r="VKO1847" s="401"/>
      <c r="VKP1847" s="401"/>
      <c r="VKQ1847" s="401"/>
      <c r="VKR1847" s="401"/>
      <c r="VKS1847" s="401"/>
      <c r="VKT1847" s="401"/>
      <c r="VKU1847" s="401"/>
      <c r="VKV1847" s="401"/>
      <c r="VKW1847" s="401"/>
      <c r="VKX1847" s="401"/>
      <c r="VKY1847" s="401"/>
      <c r="VKZ1847" s="401"/>
      <c r="VLA1847" s="401"/>
      <c r="VLB1847" s="401"/>
      <c r="VLC1847" s="401"/>
      <c r="VLD1847" s="401"/>
      <c r="VLE1847" s="401"/>
      <c r="VLF1847" s="401"/>
      <c r="VLG1847" s="401"/>
      <c r="VLH1847" s="401"/>
      <c r="VLI1847" s="401"/>
      <c r="VLJ1847" s="401"/>
      <c r="VLK1847" s="401"/>
      <c r="VLL1847" s="401"/>
      <c r="VLM1847" s="401"/>
      <c r="VLN1847" s="401"/>
      <c r="VLO1847" s="401"/>
      <c r="VLP1847" s="401"/>
      <c r="VLQ1847" s="401"/>
      <c r="VLR1847" s="401"/>
      <c r="VLS1847" s="401"/>
      <c r="VLT1847" s="401"/>
      <c r="VLU1847" s="401"/>
      <c r="VLV1847" s="401"/>
      <c r="VLW1847" s="401"/>
      <c r="VLX1847" s="401"/>
      <c r="VLY1847" s="401"/>
      <c r="VLZ1847" s="401"/>
      <c r="VMA1847" s="401"/>
      <c r="VMB1847" s="401"/>
      <c r="VMC1847" s="401"/>
      <c r="VMD1847" s="401"/>
      <c r="VME1847" s="401"/>
      <c r="VMF1847" s="401"/>
      <c r="VMG1847" s="401"/>
      <c r="VMH1847" s="401"/>
      <c r="VMI1847" s="401"/>
      <c r="VMJ1847" s="401"/>
      <c r="VMK1847" s="401"/>
      <c r="VML1847" s="401"/>
      <c r="VMM1847" s="401"/>
      <c r="VMN1847" s="401"/>
      <c r="VMO1847" s="401"/>
      <c r="VMP1847" s="401"/>
      <c r="VMQ1847" s="401"/>
      <c r="VMR1847" s="401"/>
      <c r="VMS1847" s="401"/>
      <c r="VMT1847" s="401"/>
      <c r="VMU1847" s="401"/>
      <c r="VMV1847" s="401"/>
      <c r="VMW1847" s="401"/>
      <c r="VMX1847" s="401"/>
      <c r="VMY1847" s="401"/>
      <c r="VMZ1847" s="401"/>
      <c r="VNA1847" s="401"/>
      <c r="VNB1847" s="401"/>
      <c r="VNC1847" s="401"/>
      <c r="VND1847" s="401"/>
      <c r="VNE1847" s="401"/>
      <c r="VNF1847" s="401"/>
      <c r="VNG1847" s="401"/>
      <c r="VNH1847" s="401"/>
      <c r="VNI1847" s="401"/>
      <c r="VNJ1847" s="401"/>
      <c r="VNK1847" s="401"/>
      <c r="VNL1847" s="401"/>
      <c r="VNM1847" s="401"/>
      <c r="VNN1847" s="401"/>
      <c r="VNO1847" s="401"/>
      <c r="VNP1847" s="401"/>
      <c r="VNQ1847" s="401"/>
      <c r="VNR1847" s="401"/>
      <c r="VNS1847" s="401"/>
      <c r="VNT1847" s="401"/>
      <c r="VNU1847" s="401"/>
      <c r="VNV1847" s="401"/>
      <c r="VNW1847" s="401"/>
      <c r="VNX1847" s="401"/>
      <c r="VNY1847" s="401"/>
      <c r="VNZ1847" s="401"/>
      <c r="VOA1847" s="401"/>
      <c r="VOB1847" s="401"/>
      <c r="VOC1847" s="401"/>
      <c r="VOD1847" s="401"/>
      <c r="VOE1847" s="401"/>
      <c r="VOF1847" s="401"/>
      <c r="VOG1847" s="401"/>
      <c r="VOH1847" s="401"/>
      <c r="VOI1847" s="401"/>
      <c r="VOJ1847" s="401"/>
      <c r="VOK1847" s="401"/>
      <c r="VOL1847" s="401"/>
      <c r="VOM1847" s="401"/>
      <c r="VON1847" s="401"/>
      <c r="VOO1847" s="401"/>
      <c r="VOP1847" s="401"/>
      <c r="VOQ1847" s="401"/>
      <c r="VOR1847" s="401"/>
      <c r="VOS1847" s="401"/>
      <c r="VOT1847" s="401"/>
      <c r="VOU1847" s="401"/>
      <c r="VOV1847" s="401"/>
      <c r="VOW1847" s="401"/>
      <c r="VOX1847" s="401"/>
      <c r="VOY1847" s="401"/>
      <c r="VOZ1847" s="401"/>
      <c r="VPA1847" s="401"/>
      <c r="VPB1847" s="401"/>
      <c r="VPC1847" s="401"/>
      <c r="VPD1847" s="401"/>
      <c r="VPE1847" s="401"/>
      <c r="VPF1847" s="401"/>
      <c r="VPG1847" s="401"/>
      <c r="VPH1847" s="401"/>
      <c r="VPI1847" s="401"/>
      <c r="VPJ1847" s="401"/>
      <c r="VPK1847" s="401"/>
      <c r="VPL1847" s="401"/>
      <c r="VPM1847" s="401"/>
      <c r="VPN1847" s="401"/>
      <c r="VPO1847" s="401"/>
      <c r="VPP1847" s="401"/>
      <c r="VPQ1847" s="401"/>
      <c r="VPR1847" s="401"/>
      <c r="VPS1847" s="401"/>
      <c r="VPT1847" s="401"/>
      <c r="VPU1847" s="401"/>
      <c r="VPV1847" s="401"/>
      <c r="VPW1847" s="401"/>
      <c r="VPX1847" s="401"/>
      <c r="VPY1847" s="401"/>
      <c r="VPZ1847" s="401"/>
      <c r="VQA1847" s="401"/>
      <c r="VQB1847" s="401"/>
      <c r="VQC1847" s="401"/>
      <c r="VQD1847" s="401"/>
      <c r="VQE1847" s="401"/>
      <c r="VQF1847" s="401"/>
      <c r="VQG1847" s="401"/>
      <c r="VQH1847" s="401"/>
      <c r="VQI1847" s="401"/>
      <c r="VQJ1847" s="401"/>
      <c r="VQK1847" s="401"/>
      <c r="VQL1847" s="401"/>
      <c r="VQM1847" s="401"/>
      <c r="VQN1847" s="401"/>
      <c r="VQO1847" s="401"/>
      <c r="VQP1847" s="401"/>
      <c r="VQQ1847" s="401"/>
      <c r="VQR1847" s="401"/>
      <c r="VQS1847" s="401"/>
      <c r="VQT1847" s="401"/>
      <c r="VQU1847" s="401"/>
      <c r="VQV1847" s="401"/>
      <c r="VQW1847" s="401"/>
      <c r="VQX1847" s="401"/>
      <c r="VQY1847" s="401"/>
      <c r="VQZ1847" s="401"/>
      <c r="VRA1847" s="401"/>
      <c r="VRB1847" s="401"/>
      <c r="VRC1847" s="401"/>
      <c r="VRD1847" s="401"/>
      <c r="VRE1847" s="401"/>
      <c r="VRF1847" s="401"/>
      <c r="VRG1847" s="401"/>
      <c r="VRH1847" s="401"/>
      <c r="VRI1847" s="401"/>
      <c r="VRJ1847" s="401"/>
      <c r="VRK1847" s="401"/>
      <c r="VRL1847" s="401"/>
      <c r="VRM1847" s="401"/>
      <c r="VRN1847" s="401"/>
      <c r="VRO1847" s="401"/>
      <c r="VRP1847" s="401"/>
      <c r="VRQ1847" s="401"/>
      <c r="VRR1847" s="401"/>
      <c r="VRS1847" s="401"/>
      <c r="VRT1847" s="401"/>
      <c r="VRU1847" s="401"/>
      <c r="VRV1847" s="401"/>
      <c r="VRW1847" s="401"/>
      <c r="VRX1847" s="401"/>
      <c r="VRY1847" s="401"/>
      <c r="VRZ1847" s="401"/>
      <c r="VSA1847" s="401"/>
      <c r="VSB1847" s="401"/>
      <c r="VSC1847" s="401"/>
      <c r="VSD1847" s="401"/>
      <c r="VSE1847" s="401"/>
      <c r="VSF1847" s="401"/>
      <c r="VSG1847" s="401"/>
      <c r="VSH1847" s="401"/>
      <c r="VSI1847" s="401"/>
      <c r="VSJ1847" s="401"/>
      <c r="VSK1847" s="401"/>
      <c r="VSL1847" s="401"/>
      <c r="VSM1847" s="401"/>
      <c r="VSN1847" s="401"/>
      <c r="VSO1847" s="401"/>
      <c r="VSP1847" s="401"/>
      <c r="VSQ1847" s="401"/>
      <c r="VSR1847" s="401"/>
      <c r="VSS1847" s="401"/>
      <c r="VST1847" s="401"/>
      <c r="VSU1847" s="401"/>
      <c r="VSV1847" s="401"/>
      <c r="VSW1847" s="401"/>
      <c r="VSX1847" s="401"/>
      <c r="VSY1847" s="401"/>
      <c r="VSZ1847" s="401"/>
      <c r="VTA1847" s="401"/>
      <c r="VTB1847" s="401"/>
      <c r="VTC1847" s="401"/>
      <c r="VTD1847" s="401"/>
      <c r="VTE1847" s="401"/>
      <c r="VTF1847" s="401"/>
      <c r="VTG1847" s="401"/>
      <c r="VTH1847" s="401"/>
      <c r="VTI1847" s="401"/>
      <c r="VTJ1847" s="401"/>
      <c r="VTK1847" s="401"/>
      <c r="VTL1847" s="401"/>
      <c r="VTM1847" s="401"/>
      <c r="VTN1847" s="401"/>
      <c r="VTO1847" s="401"/>
      <c r="VTP1847" s="401"/>
      <c r="VTQ1847" s="401"/>
      <c r="VTR1847" s="401"/>
      <c r="VTS1847" s="401"/>
      <c r="VTT1847" s="401"/>
      <c r="VTU1847" s="401"/>
      <c r="VTV1847" s="401"/>
      <c r="VTW1847" s="401"/>
      <c r="VTX1847" s="401"/>
      <c r="VTY1847" s="401"/>
      <c r="VTZ1847" s="401"/>
      <c r="VUA1847" s="401"/>
      <c r="VUB1847" s="401"/>
      <c r="VUC1847" s="401"/>
      <c r="VUD1847" s="401"/>
      <c r="VUE1847" s="401"/>
      <c r="VUF1847" s="401"/>
      <c r="VUG1847" s="401"/>
      <c r="VUH1847" s="401"/>
      <c r="VUI1847" s="401"/>
      <c r="VUJ1847" s="401"/>
      <c r="VUK1847" s="401"/>
      <c r="VUL1847" s="401"/>
      <c r="VUM1847" s="401"/>
      <c r="VUN1847" s="401"/>
      <c r="VUO1847" s="401"/>
      <c r="VUP1847" s="401"/>
      <c r="VUQ1847" s="401"/>
      <c r="VUR1847" s="401"/>
      <c r="VUS1847" s="401"/>
      <c r="VUT1847" s="401"/>
      <c r="VUU1847" s="401"/>
      <c r="VUV1847" s="401"/>
      <c r="VUW1847" s="401"/>
      <c r="VUX1847" s="401"/>
      <c r="VUY1847" s="401"/>
      <c r="VUZ1847" s="401"/>
      <c r="VVA1847" s="401"/>
      <c r="VVB1847" s="401"/>
      <c r="VVC1847" s="401"/>
      <c r="VVD1847" s="401"/>
      <c r="VVE1847" s="401"/>
      <c r="VVF1847" s="401"/>
      <c r="VVG1847" s="401"/>
      <c r="VVH1847" s="401"/>
      <c r="VVI1847" s="401"/>
      <c r="VVJ1847" s="401"/>
      <c r="VVK1847" s="401"/>
      <c r="VVL1847" s="401"/>
      <c r="VVM1847" s="401"/>
      <c r="VVN1847" s="401"/>
      <c r="VVO1847" s="401"/>
      <c r="VVP1847" s="401"/>
      <c r="VVQ1847" s="401"/>
      <c r="VVR1847" s="401"/>
      <c r="VVS1847" s="401"/>
      <c r="VVT1847" s="401"/>
      <c r="VVU1847" s="401"/>
      <c r="VVV1847" s="401"/>
      <c r="VVW1847" s="401"/>
      <c r="VVX1847" s="401"/>
      <c r="VVY1847" s="401"/>
      <c r="VVZ1847" s="401"/>
      <c r="VWA1847" s="401"/>
      <c r="VWB1847" s="401"/>
      <c r="VWC1847" s="401"/>
      <c r="VWD1847" s="401"/>
      <c r="VWE1847" s="401"/>
      <c r="VWF1847" s="401"/>
      <c r="VWG1847" s="401"/>
      <c r="VWH1847" s="401"/>
      <c r="VWI1847" s="401"/>
      <c r="VWJ1847" s="401"/>
      <c r="VWK1847" s="401"/>
      <c r="VWL1847" s="401"/>
      <c r="VWM1847" s="401"/>
      <c r="VWN1847" s="401"/>
      <c r="VWO1847" s="401"/>
      <c r="VWP1847" s="401"/>
      <c r="VWQ1847" s="401"/>
      <c r="VWR1847" s="401"/>
      <c r="VWS1847" s="401"/>
      <c r="VWT1847" s="401"/>
      <c r="VWU1847" s="401"/>
      <c r="VWV1847" s="401"/>
      <c r="VWW1847" s="401"/>
      <c r="VWX1847" s="401"/>
      <c r="VWY1847" s="401"/>
      <c r="VWZ1847" s="401"/>
      <c r="VXA1847" s="401"/>
      <c r="VXB1847" s="401"/>
      <c r="VXC1847" s="401"/>
      <c r="VXD1847" s="401"/>
      <c r="VXE1847" s="401"/>
      <c r="VXF1847" s="401"/>
      <c r="VXG1847" s="401"/>
      <c r="VXH1847" s="401"/>
      <c r="VXI1847" s="401"/>
      <c r="VXJ1847" s="401"/>
      <c r="VXK1847" s="401"/>
      <c r="VXL1847" s="401"/>
      <c r="VXM1847" s="401"/>
      <c r="VXN1847" s="401"/>
      <c r="VXO1847" s="401"/>
      <c r="VXP1847" s="401"/>
      <c r="VXQ1847" s="401"/>
      <c r="VXR1847" s="401"/>
      <c r="VXS1847" s="401"/>
      <c r="VXT1847" s="401"/>
      <c r="VXU1847" s="401"/>
      <c r="VXV1847" s="401"/>
      <c r="VXW1847" s="401"/>
      <c r="VXX1847" s="401"/>
      <c r="VXY1847" s="401"/>
      <c r="VXZ1847" s="401"/>
      <c r="VYA1847" s="401"/>
      <c r="VYB1847" s="401"/>
      <c r="VYC1847" s="401"/>
      <c r="VYD1847" s="401"/>
      <c r="VYE1847" s="401"/>
      <c r="VYF1847" s="401"/>
      <c r="VYG1847" s="401"/>
      <c r="VYH1847" s="401"/>
      <c r="VYI1847" s="401"/>
      <c r="VYJ1847" s="401"/>
      <c r="VYK1847" s="401"/>
      <c r="VYL1847" s="401"/>
      <c r="VYM1847" s="401"/>
      <c r="VYN1847" s="401"/>
      <c r="VYO1847" s="401"/>
      <c r="VYP1847" s="401"/>
      <c r="VYQ1847" s="401"/>
      <c r="VYR1847" s="401"/>
      <c r="VYS1847" s="401"/>
      <c r="VYT1847" s="401"/>
      <c r="VYU1847" s="401"/>
      <c r="VYV1847" s="401"/>
      <c r="VYW1847" s="401"/>
      <c r="VYX1847" s="401"/>
      <c r="VYY1847" s="401"/>
      <c r="VYZ1847" s="401"/>
      <c r="VZA1847" s="401"/>
      <c r="VZB1847" s="401"/>
      <c r="VZC1847" s="401"/>
      <c r="VZD1847" s="401"/>
      <c r="VZE1847" s="401"/>
      <c r="VZF1847" s="401"/>
      <c r="VZG1847" s="401"/>
      <c r="VZH1847" s="401"/>
      <c r="VZI1847" s="401"/>
      <c r="VZJ1847" s="401"/>
      <c r="VZK1847" s="401"/>
      <c r="VZL1847" s="401"/>
      <c r="VZM1847" s="401"/>
      <c r="VZN1847" s="401"/>
      <c r="VZO1847" s="401"/>
      <c r="VZP1847" s="401"/>
      <c r="VZQ1847" s="401"/>
      <c r="VZR1847" s="401"/>
      <c r="VZS1847" s="401"/>
      <c r="VZT1847" s="401"/>
      <c r="VZU1847" s="401"/>
      <c r="VZV1847" s="401"/>
      <c r="VZW1847" s="401"/>
      <c r="VZX1847" s="401"/>
      <c r="VZY1847" s="401"/>
      <c r="VZZ1847" s="401"/>
      <c r="WAA1847" s="401"/>
      <c r="WAB1847" s="401"/>
      <c r="WAC1847" s="401"/>
      <c r="WAD1847" s="401"/>
      <c r="WAE1847" s="401"/>
      <c r="WAF1847" s="401"/>
      <c r="WAG1847" s="401"/>
      <c r="WAH1847" s="401"/>
      <c r="WAI1847" s="401"/>
      <c r="WAJ1847" s="401"/>
      <c r="WAK1847" s="401"/>
      <c r="WAL1847" s="401"/>
      <c r="WAM1847" s="401"/>
      <c r="WAN1847" s="401"/>
      <c r="WAO1847" s="401"/>
      <c r="WAP1847" s="401"/>
      <c r="WAQ1847" s="401"/>
      <c r="WAR1847" s="401"/>
      <c r="WAS1847" s="401"/>
      <c r="WAT1847" s="401"/>
      <c r="WAU1847" s="401"/>
      <c r="WAV1847" s="401"/>
      <c r="WAW1847" s="401"/>
      <c r="WAX1847" s="401"/>
      <c r="WAY1847" s="401"/>
      <c r="WAZ1847" s="401"/>
      <c r="WBA1847" s="401"/>
      <c r="WBB1847" s="401"/>
      <c r="WBC1847" s="401"/>
      <c r="WBD1847" s="401"/>
      <c r="WBE1847" s="401"/>
      <c r="WBF1847" s="401"/>
      <c r="WBG1847" s="401"/>
      <c r="WBH1847" s="401"/>
      <c r="WBI1847" s="401"/>
      <c r="WBJ1847" s="401"/>
      <c r="WBK1847" s="401"/>
      <c r="WBL1847" s="401"/>
      <c r="WBM1847" s="401"/>
      <c r="WBN1847" s="401"/>
      <c r="WBO1847" s="401"/>
      <c r="WBP1847" s="401"/>
      <c r="WBQ1847" s="401"/>
      <c r="WBR1847" s="401"/>
      <c r="WBS1847" s="401"/>
      <c r="WBT1847" s="401"/>
      <c r="WBU1847" s="401"/>
      <c r="WBV1847" s="401"/>
      <c r="WBW1847" s="401"/>
      <c r="WBX1847" s="401"/>
      <c r="WBY1847" s="401"/>
      <c r="WBZ1847" s="401"/>
      <c r="WCA1847" s="401"/>
      <c r="WCB1847" s="401"/>
      <c r="WCC1847" s="401"/>
      <c r="WCD1847" s="401"/>
      <c r="WCE1847" s="401"/>
      <c r="WCF1847" s="401"/>
      <c r="WCG1847" s="401"/>
      <c r="WCH1847" s="401"/>
      <c r="WCI1847" s="401"/>
      <c r="WCJ1847" s="401"/>
      <c r="WCK1847" s="401"/>
      <c r="WCL1847" s="401"/>
      <c r="WCM1847" s="401"/>
      <c r="WCN1847" s="401"/>
      <c r="WCO1847" s="401"/>
      <c r="WCP1847" s="401"/>
      <c r="WCQ1847" s="401"/>
      <c r="WCR1847" s="401"/>
      <c r="WCS1847" s="401"/>
      <c r="WCT1847" s="401"/>
      <c r="WCU1847" s="401"/>
      <c r="WCV1847" s="401"/>
      <c r="WCW1847" s="401"/>
      <c r="WCX1847" s="401"/>
      <c r="WCY1847" s="401"/>
      <c r="WCZ1847" s="401"/>
      <c r="WDA1847" s="401"/>
      <c r="WDB1847" s="401"/>
      <c r="WDC1847" s="401"/>
      <c r="WDD1847" s="401"/>
      <c r="WDE1847" s="401"/>
      <c r="WDF1847" s="401"/>
      <c r="WDG1847" s="401"/>
      <c r="WDH1847" s="401"/>
      <c r="WDI1847" s="401"/>
      <c r="WDJ1847" s="401"/>
      <c r="WDK1847" s="401"/>
      <c r="WDL1847" s="401"/>
      <c r="WDM1847" s="401"/>
      <c r="WDN1847" s="401"/>
      <c r="WDO1847" s="401"/>
      <c r="WDP1847" s="401"/>
      <c r="WDQ1847" s="401"/>
      <c r="WDR1847" s="401"/>
      <c r="WDS1847" s="401"/>
      <c r="WDT1847" s="401"/>
      <c r="WDU1847" s="401"/>
      <c r="WDV1847" s="401"/>
      <c r="WDW1847" s="401"/>
      <c r="WDX1847" s="401"/>
      <c r="WDY1847" s="401"/>
      <c r="WDZ1847" s="401"/>
      <c r="WEA1847" s="401"/>
      <c r="WEB1847" s="401"/>
      <c r="WEC1847" s="401"/>
      <c r="WED1847" s="401"/>
      <c r="WEE1847" s="401"/>
      <c r="WEF1847" s="401"/>
      <c r="WEG1847" s="401"/>
      <c r="WEH1847" s="401"/>
      <c r="WEI1847" s="401"/>
      <c r="WEJ1847" s="401"/>
      <c r="WEK1847" s="401"/>
      <c r="WEL1847" s="401"/>
      <c r="WEM1847" s="401"/>
      <c r="WEN1847" s="401"/>
      <c r="WEO1847" s="401"/>
      <c r="WEP1847" s="401"/>
      <c r="WEQ1847" s="401"/>
      <c r="WER1847" s="401"/>
      <c r="WES1847" s="401"/>
      <c r="WET1847" s="401"/>
      <c r="WEU1847" s="401"/>
      <c r="WEV1847" s="401"/>
      <c r="WEW1847" s="401"/>
      <c r="WEX1847" s="401"/>
      <c r="WEY1847" s="401"/>
      <c r="WEZ1847" s="401"/>
      <c r="WFA1847" s="401"/>
      <c r="WFB1847" s="401"/>
      <c r="WFC1847" s="401"/>
      <c r="WFD1847" s="401"/>
      <c r="WFE1847" s="401"/>
      <c r="WFF1847" s="401"/>
      <c r="WFG1847" s="401"/>
      <c r="WFH1847" s="401"/>
      <c r="WFI1847" s="401"/>
      <c r="WFJ1847" s="401"/>
      <c r="WFK1847" s="401"/>
      <c r="WFL1847" s="401"/>
      <c r="WFM1847" s="401"/>
      <c r="WFN1847" s="401"/>
      <c r="WFO1847" s="401"/>
      <c r="WFP1847" s="401"/>
      <c r="WFQ1847" s="401"/>
      <c r="WFR1847" s="401"/>
      <c r="WFS1847" s="401"/>
      <c r="WFT1847" s="401"/>
      <c r="WFU1847" s="401"/>
      <c r="WFV1847" s="401"/>
      <c r="WFW1847" s="401"/>
      <c r="WFX1847" s="401"/>
      <c r="WFY1847" s="401"/>
      <c r="WFZ1847" s="401"/>
      <c r="WGA1847" s="401"/>
      <c r="WGB1847" s="401"/>
      <c r="WGC1847" s="401"/>
      <c r="WGD1847" s="401"/>
      <c r="WGE1847" s="401"/>
      <c r="WGF1847" s="401"/>
      <c r="WGG1847" s="401"/>
      <c r="WGH1847" s="401"/>
      <c r="WGI1847" s="401"/>
      <c r="WGJ1847" s="401"/>
      <c r="WGK1847" s="401"/>
      <c r="WGL1847" s="401"/>
      <c r="WGM1847" s="401"/>
      <c r="WGN1847" s="401"/>
      <c r="WGO1847" s="401"/>
      <c r="WGP1847" s="401"/>
      <c r="WGQ1847" s="401"/>
      <c r="WGR1847" s="401"/>
      <c r="WGS1847" s="401"/>
      <c r="WGT1847" s="401"/>
      <c r="WGU1847" s="401"/>
      <c r="WGV1847" s="401"/>
      <c r="WGW1847" s="401"/>
      <c r="WGX1847" s="401"/>
      <c r="WGY1847" s="401"/>
      <c r="WGZ1847" s="401"/>
      <c r="WHA1847" s="401"/>
      <c r="WHB1847" s="401"/>
      <c r="WHC1847" s="401"/>
      <c r="WHD1847" s="401"/>
      <c r="WHE1847" s="401"/>
      <c r="WHF1847" s="401"/>
      <c r="WHG1847" s="401"/>
      <c r="WHH1847" s="401"/>
      <c r="WHI1847" s="401"/>
      <c r="WHJ1847" s="401"/>
      <c r="WHK1847" s="401"/>
      <c r="WHL1847" s="401"/>
      <c r="WHM1847" s="401"/>
      <c r="WHN1847" s="401"/>
      <c r="WHO1847" s="401"/>
      <c r="WHP1847" s="401"/>
      <c r="WHQ1847" s="401"/>
      <c r="WHR1847" s="401"/>
      <c r="WHS1847" s="401"/>
      <c r="WHT1847" s="401"/>
      <c r="WHU1847" s="401"/>
      <c r="WHV1847" s="401"/>
      <c r="WHW1847" s="401"/>
      <c r="WHX1847" s="401"/>
      <c r="WHY1847" s="401"/>
      <c r="WHZ1847" s="401"/>
      <c r="WIA1847" s="401"/>
      <c r="WIB1847" s="401"/>
      <c r="WIC1847" s="401"/>
      <c r="WID1847" s="401"/>
      <c r="WIE1847" s="401"/>
      <c r="WIF1847" s="401"/>
      <c r="WIG1847" s="401"/>
      <c r="WIH1847" s="401"/>
      <c r="WII1847" s="401"/>
      <c r="WIJ1847" s="401"/>
      <c r="WIK1847" s="401"/>
      <c r="WIL1847" s="401"/>
      <c r="WIM1847" s="401"/>
      <c r="WIN1847" s="401"/>
      <c r="WIO1847" s="401"/>
      <c r="WIP1847" s="401"/>
      <c r="WIQ1847" s="401"/>
      <c r="WIR1847" s="401"/>
      <c r="WIS1847" s="401"/>
      <c r="WIT1847" s="401"/>
      <c r="WIU1847" s="401"/>
      <c r="WIV1847" s="401"/>
      <c r="WIW1847" s="401"/>
      <c r="WIX1847" s="401"/>
      <c r="WIY1847" s="401"/>
      <c r="WIZ1847" s="401"/>
      <c r="WJA1847" s="401"/>
      <c r="WJB1847" s="401"/>
      <c r="WJC1847" s="401"/>
      <c r="WJD1847" s="401"/>
      <c r="WJE1847" s="401"/>
      <c r="WJF1847" s="401"/>
      <c r="WJG1847" s="401"/>
      <c r="WJH1847" s="401"/>
      <c r="WJI1847" s="401"/>
      <c r="WJJ1847" s="401"/>
      <c r="WJK1847" s="401"/>
      <c r="WJL1847" s="401"/>
      <c r="WJM1847" s="401"/>
      <c r="WJN1847" s="401"/>
      <c r="WJO1847" s="401"/>
      <c r="WJP1847" s="401"/>
      <c r="WJQ1847" s="401"/>
      <c r="WJR1847" s="401"/>
      <c r="WJS1847" s="401"/>
      <c r="WJT1847" s="401"/>
      <c r="WJU1847" s="401"/>
      <c r="WJV1847" s="401"/>
      <c r="WJW1847" s="401"/>
      <c r="WJX1847" s="401"/>
      <c r="WJY1847" s="401"/>
      <c r="WJZ1847" s="401"/>
      <c r="WKA1847" s="401"/>
      <c r="WKB1847" s="401"/>
      <c r="WKC1847" s="401"/>
      <c r="WKD1847" s="401"/>
      <c r="WKE1847" s="401"/>
      <c r="WKF1847" s="401"/>
      <c r="WKG1847" s="401"/>
      <c r="WKH1847" s="401"/>
      <c r="WKI1847" s="401"/>
      <c r="WKJ1847" s="401"/>
      <c r="WKK1847" s="401"/>
      <c r="WKL1847" s="401"/>
      <c r="WKM1847" s="401"/>
      <c r="WKN1847" s="401"/>
      <c r="WKO1847" s="401"/>
      <c r="WKP1847" s="401"/>
      <c r="WKQ1847" s="401"/>
      <c r="WKR1847" s="401"/>
      <c r="WKS1847" s="401"/>
      <c r="WKT1847" s="401"/>
      <c r="WKU1847" s="401"/>
      <c r="WKV1847" s="401"/>
      <c r="WKW1847" s="401"/>
      <c r="WKX1847" s="401"/>
      <c r="WKY1847" s="401"/>
      <c r="WKZ1847" s="401"/>
      <c r="WLA1847" s="401"/>
      <c r="WLB1847" s="401"/>
      <c r="WLC1847" s="401"/>
      <c r="WLD1847" s="401"/>
      <c r="WLE1847" s="401"/>
      <c r="WLF1847" s="401"/>
      <c r="WLG1847" s="401"/>
      <c r="WLH1847" s="401"/>
      <c r="WLI1847" s="401"/>
      <c r="WLJ1847" s="401"/>
      <c r="WLK1847" s="401"/>
      <c r="WLL1847" s="401"/>
      <c r="WLM1847" s="401"/>
      <c r="WLN1847" s="401"/>
      <c r="WLO1847" s="401"/>
      <c r="WLP1847" s="401"/>
      <c r="WLQ1847" s="401"/>
      <c r="WLR1847" s="401"/>
      <c r="WLS1847" s="401"/>
      <c r="WLT1847" s="401"/>
      <c r="WLU1847" s="401"/>
      <c r="WLV1847" s="401"/>
      <c r="WLW1847" s="401"/>
      <c r="WLX1847" s="401"/>
      <c r="WLY1847" s="401"/>
      <c r="WLZ1847" s="401"/>
      <c r="WMA1847" s="401"/>
      <c r="WMB1847" s="401"/>
      <c r="WMC1847" s="401"/>
      <c r="WMD1847" s="401"/>
      <c r="WME1847" s="401"/>
      <c r="WMF1847" s="401"/>
      <c r="WMG1847" s="401"/>
      <c r="WMH1847" s="401"/>
      <c r="WMI1847" s="401"/>
      <c r="WMJ1847" s="401"/>
      <c r="WMK1847" s="401"/>
      <c r="WML1847" s="401"/>
      <c r="WMM1847" s="401"/>
      <c r="WMN1847" s="401"/>
      <c r="WMO1847" s="401"/>
      <c r="WMP1847" s="401"/>
      <c r="WMQ1847" s="401"/>
      <c r="WMR1847" s="401"/>
      <c r="WMS1847" s="401"/>
      <c r="WMT1847" s="401"/>
      <c r="WMU1847" s="401"/>
      <c r="WMV1847" s="401"/>
      <c r="WMW1847" s="401"/>
      <c r="WMX1847" s="401"/>
      <c r="WMY1847" s="401"/>
      <c r="WMZ1847" s="401"/>
      <c r="WNA1847" s="401"/>
      <c r="WNB1847" s="401"/>
      <c r="WNC1847" s="401"/>
      <c r="WND1847" s="401"/>
      <c r="WNE1847" s="401"/>
      <c r="WNF1847" s="401"/>
      <c r="WNG1847" s="401"/>
      <c r="WNH1847" s="401"/>
      <c r="WNI1847" s="401"/>
      <c r="WNJ1847" s="401"/>
      <c r="WNK1847" s="401"/>
      <c r="WNL1847" s="401"/>
      <c r="WNM1847" s="401"/>
      <c r="WNN1847" s="401"/>
      <c r="WNO1847" s="401"/>
      <c r="WNP1847" s="401"/>
      <c r="WNQ1847" s="401"/>
      <c r="WNR1847" s="401"/>
      <c r="WNS1847" s="401"/>
      <c r="WNT1847" s="401"/>
      <c r="WNU1847" s="401"/>
      <c r="WNV1847" s="401"/>
      <c r="WNW1847" s="401"/>
      <c r="WNX1847" s="401"/>
      <c r="WNY1847" s="401"/>
      <c r="WNZ1847" s="401"/>
      <c r="WOA1847" s="401"/>
      <c r="WOB1847" s="401"/>
      <c r="WOC1847" s="401"/>
      <c r="WOD1847" s="401"/>
      <c r="WOE1847" s="401"/>
      <c r="WOF1847" s="401"/>
      <c r="WOG1847" s="401"/>
      <c r="WOH1847" s="401"/>
      <c r="WOI1847" s="401"/>
      <c r="WOJ1847" s="401"/>
      <c r="WOK1847" s="401"/>
      <c r="WOL1847" s="401"/>
      <c r="WOM1847" s="401"/>
      <c r="WON1847" s="401"/>
      <c r="WOO1847" s="401"/>
      <c r="WOP1847" s="401"/>
      <c r="WOQ1847" s="401"/>
      <c r="WOR1847" s="401"/>
      <c r="WOS1847" s="401"/>
      <c r="WOT1847" s="401"/>
      <c r="WOU1847" s="401"/>
      <c r="WOV1847" s="401"/>
      <c r="WOW1847" s="401"/>
      <c r="WOX1847" s="401"/>
      <c r="WOY1847" s="401"/>
      <c r="WOZ1847" s="401"/>
      <c r="WPA1847" s="401"/>
      <c r="WPB1847" s="401"/>
      <c r="WPC1847" s="401"/>
      <c r="WPD1847" s="401"/>
      <c r="WPE1847" s="401"/>
      <c r="WPF1847" s="401"/>
      <c r="WPG1847" s="401"/>
      <c r="WPH1847" s="401"/>
      <c r="WPI1847" s="401"/>
      <c r="WPJ1847" s="401"/>
      <c r="WPK1847" s="401"/>
      <c r="WPL1847" s="401"/>
      <c r="WPM1847" s="401"/>
      <c r="WPN1847" s="401"/>
      <c r="WPO1847" s="401"/>
      <c r="WPP1847" s="401"/>
      <c r="WPQ1847" s="401"/>
      <c r="WPR1847" s="401"/>
      <c r="WPS1847" s="401"/>
      <c r="WPT1847" s="401"/>
      <c r="WPU1847" s="401"/>
      <c r="WPV1847" s="401"/>
      <c r="WPW1847" s="401"/>
      <c r="WPX1847" s="401"/>
      <c r="WPY1847" s="401"/>
      <c r="WPZ1847" s="401"/>
      <c r="WQA1847" s="401"/>
      <c r="WQB1847" s="401"/>
      <c r="WQC1847" s="401"/>
      <c r="WQD1847" s="401"/>
      <c r="WQE1847" s="401"/>
      <c r="WQF1847" s="401"/>
      <c r="WQG1847" s="401"/>
      <c r="WQH1847" s="401"/>
      <c r="WQI1847" s="401"/>
      <c r="WQJ1847" s="401"/>
      <c r="WQK1847" s="401"/>
      <c r="WQL1847" s="401"/>
      <c r="WQM1847" s="401"/>
      <c r="WQN1847" s="401"/>
      <c r="WQO1847" s="401"/>
      <c r="WQP1847" s="401"/>
      <c r="WQQ1847" s="401"/>
      <c r="WQR1847" s="401"/>
      <c r="WQS1847" s="401"/>
      <c r="WQT1847" s="401"/>
      <c r="WQU1847" s="401"/>
      <c r="WQV1847" s="401"/>
      <c r="WQW1847" s="401"/>
      <c r="WQX1847" s="401"/>
      <c r="WQY1847" s="401"/>
      <c r="WQZ1847" s="401"/>
      <c r="WRA1847" s="401"/>
      <c r="WRB1847" s="401"/>
      <c r="WRC1847" s="401"/>
      <c r="WRD1847" s="401"/>
      <c r="WRE1847" s="401"/>
      <c r="WRF1847" s="401"/>
      <c r="WRG1847" s="401"/>
      <c r="WRH1847" s="401"/>
      <c r="WRI1847" s="401"/>
      <c r="WRJ1847" s="401"/>
      <c r="WRK1847" s="401"/>
      <c r="WRL1847" s="401"/>
      <c r="WRM1847" s="401"/>
      <c r="WRN1847" s="401"/>
      <c r="WRO1847" s="401"/>
      <c r="WRP1847" s="401"/>
      <c r="WRQ1847" s="401"/>
      <c r="WRR1847" s="401"/>
      <c r="WRS1847" s="401"/>
      <c r="WRT1847" s="401"/>
      <c r="WRU1847" s="401"/>
      <c r="WRV1847" s="401"/>
      <c r="WRW1847" s="401"/>
      <c r="WRX1847" s="401"/>
      <c r="WRY1847" s="401"/>
      <c r="WRZ1847" s="401"/>
      <c r="WSA1847" s="401"/>
      <c r="WSB1847" s="401"/>
      <c r="WSC1847" s="401"/>
      <c r="WSD1847" s="401"/>
      <c r="WSE1847" s="401"/>
      <c r="WSF1847" s="401"/>
      <c r="WSG1847" s="401"/>
      <c r="WSH1847" s="401"/>
      <c r="WSI1847" s="401"/>
      <c r="WSJ1847" s="401"/>
      <c r="WSK1847" s="401"/>
      <c r="WSL1847" s="401"/>
      <c r="WSM1847" s="401"/>
      <c r="WSN1847" s="401"/>
      <c r="WSO1847" s="401"/>
      <c r="WSP1847" s="401"/>
      <c r="WSQ1847" s="401"/>
      <c r="WSR1847" s="401"/>
      <c r="WSS1847" s="401"/>
      <c r="WST1847" s="401"/>
      <c r="WSU1847" s="401"/>
      <c r="WSV1847" s="401"/>
      <c r="WSW1847" s="401"/>
      <c r="WSX1847" s="401"/>
      <c r="WSY1847" s="401"/>
      <c r="WSZ1847" s="401"/>
      <c r="WTA1847" s="401"/>
      <c r="WTB1847" s="401"/>
      <c r="WTC1847" s="401"/>
      <c r="WTD1847" s="401"/>
      <c r="WTE1847" s="401"/>
      <c r="WTF1847" s="401"/>
      <c r="WTG1847" s="401"/>
      <c r="WTH1847" s="401"/>
      <c r="WTI1847" s="401"/>
      <c r="WTJ1847" s="401"/>
      <c r="WTK1847" s="401"/>
      <c r="WTL1847" s="401"/>
      <c r="WTM1847" s="401"/>
      <c r="WTN1847" s="401"/>
      <c r="WTO1847" s="401"/>
      <c r="WTP1847" s="401"/>
      <c r="WTQ1847" s="401"/>
      <c r="WTR1847" s="401"/>
      <c r="WTS1847" s="401"/>
      <c r="WTT1847" s="401"/>
      <c r="WTU1847" s="401"/>
      <c r="WTV1847" s="401"/>
      <c r="WTW1847" s="401"/>
      <c r="WTX1847" s="401"/>
      <c r="WTY1847" s="401"/>
      <c r="WTZ1847" s="401"/>
      <c r="WUA1847" s="401"/>
      <c r="WUB1847" s="401"/>
      <c r="WUC1847" s="401"/>
      <c r="WUD1847" s="401"/>
      <c r="WUE1847" s="401"/>
      <c r="WUF1847" s="401"/>
      <c r="WUG1847" s="401"/>
      <c r="WUH1847" s="401"/>
      <c r="WUI1847" s="401"/>
      <c r="WUJ1847" s="401"/>
      <c r="WUK1847" s="401"/>
      <c r="WUL1847" s="401"/>
      <c r="WUM1847" s="401"/>
      <c r="WUN1847" s="401"/>
      <c r="WUO1847" s="401"/>
      <c r="WUP1847" s="401"/>
      <c r="WUQ1847" s="401"/>
      <c r="WUR1847" s="401"/>
      <c r="WUS1847" s="401"/>
      <c r="WUT1847" s="401"/>
      <c r="WUU1847" s="401"/>
      <c r="WUV1847" s="401"/>
      <c r="WUW1847" s="401"/>
      <c r="WUX1847" s="401"/>
      <c r="WUY1847" s="401"/>
      <c r="WUZ1847" s="401"/>
      <c r="WVA1847" s="401"/>
      <c r="WVB1847" s="401"/>
      <c r="WVC1847" s="401"/>
      <c r="WVD1847" s="401"/>
      <c r="WVE1847" s="401"/>
    </row>
    <row r="1848" spans="1:16125" s="399" customFormat="1">
      <c r="A1848" s="397"/>
      <c r="B1848" s="397"/>
      <c r="C1848" s="400"/>
      <c r="D1848" s="400"/>
      <c r="E1848" s="5030"/>
      <c r="F1848" s="3459"/>
      <c r="G1848" s="3459"/>
      <c r="H1848" s="3459"/>
      <c r="I1848" s="3459"/>
      <c r="J1848" s="3459"/>
      <c r="K1848" s="397"/>
      <c r="L1848" s="401"/>
      <c r="M1848" s="401"/>
      <c r="N1848" s="401"/>
      <c r="O1848" s="401"/>
      <c r="P1848" s="401"/>
      <c r="Q1848" s="401"/>
      <c r="R1848" s="401"/>
      <c r="S1848" s="401"/>
      <c r="T1848" s="401"/>
      <c r="U1848" s="401"/>
      <c r="V1848" s="401"/>
      <c r="W1848" s="401"/>
      <c r="X1848" s="401"/>
      <c r="Y1848" s="401"/>
      <c r="Z1848" s="401"/>
      <c r="AA1848" s="401"/>
      <c r="AB1848" s="401"/>
      <c r="AC1848" s="401"/>
      <c r="AD1848" s="401"/>
      <c r="AE1848" s="401"/>
      <c r="AF1848" s="401"/>
      <c r="AG1848" s="401"/>
      <c r="AH1848" s="401"/>
      <c r="AI1848" s="401"/>
      <c r="AJ1848" s="401"/>
      <c r="AK1848" s="401"/>
      <c r="AL1848" s="401"/>
      <c r="AM1848" s="401"/>
      <c r="AN1848" s="401"/>
      <c r="AO1848" s="401"/>
      <c r="AP1848" s="401"/>
      <c r="AQ1848" s="401"/>
      <c r="AR1848" s="401"/>
      <c r="AS1848" s="401"/>
      <c r="AT1848" s="401"/>
      <c r="AU1848" s="401"/>
      <c r="AV1848" s="401"/>
      <c r="AW1848" s="401"/>
      <c r="AX1848" s="401"/>
      <c r="AY1848" s="401"/>
      <c r="AZ1848" s="401"/>
      <c r="BA1848" s="401"/>
      <c r="BB1848" s="401"/>
      <c r="BC1848" s="401"/>
      <c r="BD1848" s="401"/>
      <c r="BE1848" s="401"/>
      <c r="BF1848" s="401"/>
      <c r="BG1848" s="401"/>
      <c r="BH1848" s="401"/>
      <c r="BI1848" s="401"/>
      <c r="BJ1848" s="401"/>
      <c r="BK1848" s="401"/>
      <c r="BL1848" s="401"/>
      <c r="BM1848" s="401"/>
      <c r="BN1848" s="401"/>
      <c r="BO1848" s="401"/>
      <c r="BP1848" s="401"/>
      <c r="BQ1848" s="401"/>
      <c r="BR1848" s="401"/>
      <c r="BS1848" s="401"/>
      <c r="BT1848" s="401"/>
      <c r="BU1848" s="401"/>
      <c r="BV1848" s="401"/>
      <c r="BW1848" s="401"/>
      <c r="BX1848" s="401"/>
      <c r="BY1848" s="401"/>
      <c r="BZ1848" s="401"/>
      <c r="CA1848" s="401"/>
      <c r="CB1848" s="401"/>
      <c r="CC1848" s="401"/>
      <c r="CD1848" s="401"/>
      <c r="CE1848" s="401"/>
      <c r="CF1848" s="401"/>
      <c r="CG1848" s="401"/>
      <c r="CH1848" s="401"/>
      <c r="CI1848" s="401"/>
      <c r="CJ1848" s="401"/>
      <c r="CK1848" s="401"/>
      <c r="CL1848" s="401"/>
      <c r="CM1848" s="401"/>
      <c r="CN1848" s="401"/>
      <c r="CO1848" s="401"/>
      <c r="CP1848" s="401"/>
      <c r="CQ1848" s="401"/>
      <c r="CR1848" s="401"/>
      <c r="CS1848" s="401"/>
      <c r="CT1848" s="401"/>
      <c r="CU1848" s="401"/>
      <c r="CV1848" s="401"/>
      <c r="CW1848" s="401"/>
      <c r="CX1848" s="401"/>
      <c r="CY1848" s="401"/>
      <c r="CZ1848" s="401"/>
      <c r="DA1848" s="401"/>
      <c r="DB1848" s="401"/>
      <c r="DC1848" s="401"/>
      <c r="DD1848" s="401"/>
      <c r="DE1848" s="401"/>
      <c r="DF1848" s="401"/>
      <c r="DG1848" s="401"/>
      <c r="DH1848" s="401"/>
      <c r="DI1848" s="401"/>
      <c r="DJ1848" s="401"/>
      <c r="DK1848" s="401"/>
      <c r="DL1848" s="401"/>
      <c r="DM1848" s="401"/>
      <c r="DN1848" s="401"/>
      <c r="DO1848" s="401"/>
      <c r="DP1848" s="401"/>
      <c r="DQ1848" s="401"/>
      <c r="DR1848" s="401"/>
      <c r="DS1848" s="401"/>
      <c r="DT1848" s="401"/>
      <c r="DU1848" s="401"/>
      <c r="DV1848" s="401"/>
      <c r="DW1848" s="401"/>
      <c r="DX1848" s="401"/>
      <c r="DY1848" s="401"/>
      <c r="DZ1848" s="401"/>
      <c r="EA1848" s="401"/>
      <c r="EB1848" s="401"/>
      <c r="EC1848" s="401"/>
      <c r="ED1848" s="401"/>
      <c r="EE1848" s="401"/>
      <c r="EF1848" s="401"/>
      <c r="EG1848" s="401"/>
      <c r="EH1848" s="401"/>
      <c r="EI1848" s="401"/>
      <c r="EJ1848" s="401"/>
      <c r="EK1848" s="401"/>
      <c r="EL1848" s="401"/>
      <c r="EM1848" s="401"/>
      <c r="EN1848" s="401"/>
      <c r="EO1848" s="401"/>
      <c r="EP1848" s="401"/>
      <c r="EQ1848" s="401"/>
      <c r="ER1848" s="401"/>
      <c r="ES1848" s="401"/>
      <c r="ET1848" s="401"/>
      <c r="EU1848" s="401"/>
      <c r="EV1848" s="401"/>
      <c r="EW1848" s="401"/>
      <c r="EX1848" s="401"/>
      <c r="EY1848" s="401"/>
      <c r="EZ1848" s="401"/>
      <c r="FA1848" s="401"/>
      <c r="FB1848" s="401"/>
      <c r="FC1848" s="401"/>
      <c r="FD1848" s="401"/>
      <c r="FE1848" s="401"/>
      <c r="FF1848" s="401"/>
      <c r="FG1848" s="401"/>
      <c r="FH1848" s="401"/>
      <c r="FI1848" s="401"/>
      <c r="FJ1848" s="401"/>
      <c r="FK1848" s="401"/>
      <c r="FL1848" s="401"/>
      <c r="FM1848" s="401"/>
      <c r="FN1848" s="401"/>
      <c r="FO1848" s="401"/>
      <c r="FP1848" s="401"/>
      <c r="FQ1848" s="401"/>
      <c r="FR1848" s="401"/>
      <c r="FS1848" s="401"/>
      <c r="FT1848" s="401"/>
      <c r="FU1848" s="401"/>
      <c r="FV1848" s="401"/>
      <c r="FW1848" s="401"/>
      <c r="FX1848" s="401"/>
      <c r="FY1848" s="401"/>
      <c r="FZ1848" s="401"/>
      <c r="GA1848" s="401"/>
      <c r="GB1848" s="401"/>
      <c r="GC1848" s="401"/>
      <c r="GD1848" s="401"/>
      <c r="GE1848" s="401"/>
      <c r="GF1848" s="401"/>
      <c r="GG1848" s="401"/>
      <c r="GH1848" s="401"/>
      <c r="GI1848" s="401"/>
      <c r="GJ1848" s="401"/>
      <c r="GK1848" s="401"/>
      <c r="GL1848" s="401"/>
      <c r="GM1848" s="401"/>
      <c r="GN1848" s="401"/>
      <c r="GO1848" s="401"/>
      <c r="GP1848" s="401"/>
      <c r="GQ1848" s="401"/>
      <c r="GR1848" s="401"/>
      <c r="GS1848" s="401"/>
      <c r="GT1848" s="401"/>
      <c r="GU1848" s="401"/>
      <c r="GV1848" s="401"/>
      <c r="GW1848" s="401"/>
      <c r="GX1848" s="401"/>
      <c r="GY1848" s="401"/>
      <c r="GZ1848" s="401"/>
      <c r="HA1848" s="401"/>
      <c r="HB1848" s="401"/>
      <c r="HC1848" s="401"/>
      <c r="HD1848" s="401"/>
      <c r="HE1848" s="401"/>
      <c r="HF1848" s="401"/>
      <c r="HG1848" s="401"/>
      <c r="HH1848" s="401"/>
      <c r="HI1848" s="401"/>
      <c r="HJ1848" s="401"/>
      <c r="HK1848" s="401"/>
      <c r="HL1848" s="401"/>
      <c r="HM1848" s="401"/>
      <c r="HN1848" s="401"/>
      <c r="HO1848" s="401"/>
      <c r="HP1848" s="401"/>
      <c r="HQ1848" s="401"/>
      <c r="HR1848" s="401"/>
      <c r="HS1848" s="401"/>
      <c r="HT1848" s="401"/>
      <c r="HU1848" s="401"/>
      <c r="HV1848" s="401"/>
      <c r="HW1848" s="401"/>
      <c r="HX1848" s="401"/>
      <c r="HY1848" s="401"/>
      <c r="HZ1848" s="401"/>
      <c r="IA1848" s="401"/>
      <c r="IB1848" s="401"/>
      <c r="IC1848" s="401"/>
      <c r="ID1848" s="401"/>
      <c r="IE1848" s="401"/>
      <c r="IF1848" s="401"/>
      <c r="IG1848" s="401"/>
      <c r="IH1848" s="401"/>
      <c r="II1848" s="401"/>
      <c r="IJ1848" s="401"/>
      <c r="IK1848" s="401"/>
      <c r="IL1848" s="401"/>
      <c r="IM1848" s="401"/>
      <c r="IN1848" s="401"/>
      <c r="IO1848" s="401"/>
      <c r="IP1848" s="401"/>
      <c r="IQ1848" s="401"/>
      <c r="IR1848" s="401"/>
      <c r="IS1848" s="401"/>
      <c r="IT1848" s="401"/>
      <c r="IU1848" s="401"/>
      <c r="IV1848" s="401"/>
      <c r="IW1848" s="401"/>
      <c r="IX1848" s="401"/>
      <c r="IY1848" s="401"/>
      <c r="IZ1848" s="401"/>
      <c r="JA1848" s="401"/>
      <c r="JB1848" s="401"/>
      <c r="JC1848" s="401"/>
      <c r="JD1848" s="401"/>
      <c r="JE1848" s="401"/>
      <c r="JF1848" s="401"/>
      <c r="JG1848" s="401"/>
      <c r="JH1848" s="401"/>
      <c r="JI1848" s="401"/>
      <c r="JJ1848" s="401"/>
      <c r="JK1848" s="401"/>
      <c r="JL1848" s="401"/>
      <c r="JM1848" s="401"/>
      <c r="JN1848" s="401"/>
      <c r="JO1848" s="401"/>
      <c r="JP1848" s="401"/>
      <c r="JQ1848" s="401"/>
      <c r="JR1848" s="401"/>
      <c r="JS1848" s="401"/>
      <c r="JT1848" s="401"/>
      <c r="JU1848" s="401"/>
      <c r="JV1848" s="401"/>
      <c r="JW1848" s="401"/>
      <c r="JX1848" s="401"/>
      <c r="JY1848" s="401"/>
      <c r="JZ1848" s="401"/>
      <c r="KA1848" s="401"/>
      <c r="KB1848" s="401"/>
      <c r="KC1848" s="401"/>
      <c r="KD1848" s="401"/>
      <c r="KE1848" s="401"/>
      <c r="KF1848" s="401"/>
      <c r="KG1848" s="401"/>
      <c r="KH1848" s="401"/>
      <c r="KI1848" s="401"/>
      <c r="KJ1848" s="401"/>
      <c r="KK1848" s="401"/>
      <c r="KL1848" s="401"/>
      <c r="KM1848" s="401"/>
      <c r="KN1848" s="401"/>
      <c r="KO1848" s="401"/>
      <c r="KP1848" s="401"/>
      <c r="KQ1848" s="401"/>
      <c r="KR1848" s="401"/>
      <c r="KS1848" s="401"/>
      <c r="KT1848" s="401"/>
      <c r="KU1848" s="401"/>
      <c r="KV1848" s="401"/>
      <c r="KW1848" s="401"/>
      <c r="KX1848" s="401"/>
      <c r="KY1848" s="401"/>
      <c r="KZ1848" s="401"/>
      <c r="LA1848" s="401"/>
      <c r="LB1848" s="401"/>
      <c r="LC1848" s="401"/>
      <c r="LD1848" s="401"/>
      <c r="LE1848" s="401"/>
      <c r="LF1848" s="401"/>
      <c r="LG1848" s="401"/>
      <c r="LH1848" s="401"/>
      <c r="LI1848" s="401"/>
      <c r="LJ1848" s="401"/>
      <c r="LK1848" s="401"/>
      <c r="LL1848" s="401"/>
      <c r="LM1848" s="401"/>
      <c r="LN1848" s="401"/>
      <c r="LO1848" s="401"/>
      <c r="LP1848" s="401"/>
      <c r="LQ1848" s="401"/>
      <c r="LR1848" s="401"/>
      <c r="LS1848" s="401"/>
      <c r="LT1848" s="401"/>
      <c r="LU1848" s="401"/>
      <c r="LV1848" s="401"/>
      <c r="LW1848" s="401"/>
      <c r="LX1848" s="401"/>
      <c r="LY1848" s="401"/>
      <c r="LZ1848" s="401"/>
      <c r="MA1848" s="401"/>
      <c r="MB1848" s="401"/>
      <c r="MC1848" s="401"/>
      <c r="MD1848" s="401"/>
      <c r="ME1848" s="401"/>
      <c r="MF1848" s="401"/>
      <c r="MG1848" s="401"/>
      <c r="MH1848" s="401"/>
      <c r="MI1848" s="401"/>
      <c r="MJ1848" s="401"/>
      <c r="MK1848" s="401"/>
      <c r="ML1848" s="401"/>
      <c r="MM1848" s="401"/>
      <c r="MN1848" s="401"/>
      <c r="MO1848" s="401"/>
      <c r="MP1848" s="401"/>
      <c r="MQ1848" s="401"/>
      <c r="MR1848" s="401"/>
      <c r="MS1848" s="401"/>
      <c r="MT1848" s="401"/>
      <c r="MU1848" s="401"/>
      <c r="MV1848" s="401"/>
      <c r="MW1848" s="401"/>
      <c r="MX1848" s="401"/>
      <c r="MY1848" s="401"/>
      <c r="MZ1848" s="401"/>
      <c r="NA1848" s="401"/>
      <c r="NB1848" s="401"/>
      <c r="NC1848" s="401"/>
      <c r="ND1848" s="401"/>
      <c r="NE1848" s="401"/>
      <c r="NF1848" s="401"/>
      <c r="NG1848" s="401"/>
      <c r="NH1848" s="401"/>
      <c r="NI1848" s="401"/>
      <c r="NJ1848" s="401"/>
      <c r="NK1848" s="401"/>
      <c r="NL1848" s="401"/>
      <c r="NM1848" s="401"/>
      <c r="NN1848" s="401"/>
      <c r="NO1848" s="401"/>
      <c r="NP1848" s="401"/>
      <c r="NQ1848" s="401"/>
      <c r="NR1848" s="401"/>
      <c r="NS1848" s="401"/>
      <c r="NT1848" s="401"/>
      <c r="NU1848" s="401"/>
      <c r="NV1848" s="401"/>
      <c r="NW1848" s="401"/>
      <c r="NX1848" s="401"/>
      <c r="NY1848" s="401"/>
      <c r="NZ1848" s="401"/>
      <c r="OA1848" s="401"/>
      <c r="OB1848" s="401"/>
      <c r="OC1848" s="401"/>
      <c r="OD1848" s="401"/>
      <c r="OE1848" s="401"/>
      <c r="OF1848" s="401"/>
      <c r="OG1848" s="401"/>
      <c r="OH1848" s="401"/>
      <c r="OI1848" s="401"/>
      <c r="OJ1848" s="401"/>
      <c r="OK1848" s="401"/>
      <c r="OL1848" s="401"/>
      <c r="OM1848" s="401"/>
      <c r="ON1848" s="401"/>
      <c r="OO1848" s="401"/>
      <c r="OP1848" s="401"/>
      <c r="OQ1848" s="401"/>
      <c r="OR1848" s="401"/>
      <c r="OS1848" s="401"/>
      <c r="OT1848" s="401"/>
      <c r="OU1848" s="401"/>
      <c r="OV1848" s="401"/>
      <c r="OW1848" s="401"/>
      <c r="OX1848" s="401"/>
      <c r="OY1848" s="401"/>
      <c r="OZ1848" s="401"/>
      <c r="PA1848" s="401"/>
      <c r="PB1848" s="401"/>
      <c r="PC1848" s="401"/>
      <c r="PD1848" s="401"/>
      <c r="PE1848" s="401"/>
      <c r="PF1848" s="401"/>
      <c r="PG1848" s="401"/>
      <c r="PH1848" s="401"/>
      <c r="PI1848" s="401"/>
      <c r="PJ1848" s="401"/>
      <c r="PK1848" s="401"/>
      <c r="PL1848" s="401"/>
      <c r="PM1848" s="401"/>
      <c r="PN1848" s="401"/>
      <c r="PO1848" s="401"/>
      <c r="PP1848" s="401"/>
      <c r="PQ1848" s="401"/>
      <c r="PR1848" s="401"/>
      <c r="PS1848" s="401"/>
      <c r="PT1848" s="401"/>
      <c r="PU1848" s="401"/>
      <c r="PV1848" s="401"/>
      <c r="PW1848" s="401"/>
      <c r="PX1848" s="401"/>
      <c r="PY1848" s="401"/>
      <c r="PZ1848" s="401"/>
      <c r="QA1848" s="401"/>
      <c r="QB1848" s="401"/>
      <c r="QC1848" s="401"/>
      <c r="QD1848" s="401"/>
      <c r="QE1848" s="401"/>
      <c r="QF1848" s="401"/>
      <c r="QG1848" s="401"/>
      <c r="QH1848" s="401"/>
      <c r="QI1848" s="401"/>
      <c r="QJ1848" s="401"/>
      <c r="QK1848" s="401"/>
      <c r="QL1848" s="401"/>
      <c r="QM1848" s="401"/>
      <c r="QN1848" s="401"/>
      <c r="QO1848" s="401"/>
      <c r="QP1848" s="401"/>
      <c r="QQ1848" s="401"/>
      <c r="QR1848" s="401"/>
      <c r="QS1848" s="401"/>
      <c r="QT1848" s="401"/>
      <c r="QU1848" s="401"/>
      <c r="QV1848" s="401"/>
      <c r="QW1848" s="401"/>
      <c r="QX1848" s="401"/>
      <c r="QY1848" s="401"/>
      <c r="QZ1848" s="401"/>
      <c r="RA1848" s="401"/>
      <c r="RB1848" s="401"/>
      <c r="RC1848" s="401"/>
      <c r="RD1848" s="401"/>
      <c r="RE1848" s="401"/>
      <c r="RF1848" s="401"/>
      <c r="RG1848" s="401"/>
      <c r="RH1848" s="401"/>
      <c r="RI1848" s="401"/>
      <c r="RJ1848" s="401"/>
      <c r="RK1848" s="401"/>
      <c r="RL1848" s="401"/>
      <c r="RM1848" s="401"/>
      <c r="RN1848" s="401"/>
      <c r="RO1848" s="401"/>
      <c r="RP1848" s="401"/>
      <c r="RQ1848" s="401"/>
      <c r="RR1848" s="401"/>
      <c r="RS1848" s="401"/>
      <c r="RT1848" s="401"/>
      <c r="RU1848" s="401"/>
      <c r="RV1848" s="401"/>
      <c r="RW1848" s="401"/>
      <c r="RX1848" s="401"/>
      <c r="RY1848" s="401"/>
      <c r="RZ1848" s="401"/>
      <c r="SA1848" s="401"/>
      <c r="SB1848" s="401"/>
      <c r="SC1848" s="401"/>
      <c r="SD1848" s="401"/>
      <c r="SE1848" s="401"/>
      <c r="SF1848" s="401"/>
      <c r="SG1848" s="401"/>
      <c r="SH1848" s="401"/>
      <c r="SI1848" s="401"/>
      <c r="SJ1848" s="401"/>
      <c r="SK1848" s="401"/>
      <c r="SL1848" s="401"/>
      <c r="SM1848" s="401"/>
      <c r="SN1848" s="401"/>
      <c r="SO1848" s="401"/>
      <c r="SP1848" s="401"/>
      <c r="SQ1848" s="401"/>
      <c r="SR1848" s="401"/>
      <c r="SS1848" s="401"/>
      <c r="ST1848" s="401"/>
      <c r="SU1848" s="401"/>
      <c r="SV1848" s="401"/>
      <c r="SW1848" s="401"/>
      <c r="SX1848" s="401"/>
      <c r="SY1848" s="401"/>
      <c r="SZ1848" s="401"/>
      <c r="TA1848" s="401"/>
      <c r="TB1848" s="401"/>
      <c r="TC1848" s="401"/>
      <c r="TD1848" s="401"/>
      <c r="TE1848" s="401"/>
      <c r="TF1848" s="401"/>
      <c r="TG1848" s="401"/>
      <c r="TH1848" s="401"/>
      <c r="TI1848" s="401"/>
      <c r="TJ1848" s="401"/>
      <c r="TK1848" s="401"/>
      <c r="TL1848" s="401"/>
      <c r="TM1848" s="401"/>
      <c r="TN1848" s="401"/>
      <c r="TO1848" s="401"/>
      <c r="TP1848" s="401"/>
      <c r="TQ1848" s="401"/>
      <c r="TR1848" s="401"/>
      <c r="TS1848" s="401"/>
      <c r="TT1848" s="401"/>
      <c r="TU1848" s="401"/>
      <c r="TV1848" s="401"/>
      <c r="TW1848" s="401"/>
      <c r="TX1848" s="401"/>
      <c r="TY1848" s="401"/>
      <c r="TZ1848" s="401"/>
      <c r="UA1848" s="401"/>
      <c r="UB1848" s="401"/>
      <c r="UC1848" s="401"/>
      <c r="UD1848" s="401"/>
      <c r="UE1848" s="401"/>
      <c r="UF1848" s="401"/>
      <c r="UG1848" s="401"/>
      <c r="UH1848" s="401"/>
      <c r="UI1848" s="401"/>
      <c r="UJ1848" s="401"/>
      <c r="UK1848" s="401"/>
      <c r="UL1848" s="401"/>
      <c r="UM1848" s="401"/>
      <c r="UN1848" s="401"/>
      <c r="UO1848" s="401"/>
      <c r="UP1848" s="401"/>
      <c r="UQ1848" s="401"/>
      <c r="UR1848" s="401"/>
      <c r="US1848" s="401"/>
      <c r="UT1848" s="401"/>
      <c r="UU1848" s="401"/>
      <c r="UV1848" s="401"/>
      <c r="UW1848" s="401"/>
      <c r="UX1848" s="401"/>
      <c r="UY1848" s="401"/>
      <c r="UZ1848" s="401"/>
      <c r="VA1848" s="401"/>
      <c r="VB1848" s="401"/>
      <c r="VC1848" s="401"/>
      <c r="VD1848" s="401"/>
      <c r="VE1848" s="401"/>
      <c r="VF1848" s="401"/>
      <c r="VG1848" s="401"/>
      <c r="VH1848" s="401"/>
      <c r="VI1848" s="401"/>
      <c r="VJ1848" s="401"/>
      <c r="VK1848" s="401"/>
      <c r="VL1848" s="401"/>
      <c r="VM1848" s="401"/>
      <c r="VN1848" s="401"/>
      <c r="VO1848" s="401"/>
      <c r="VP1848" s="401"/>
      <c r="VQ1848" s="401"/>
      <c r="VR1848" s="401"/>
      <c r="VS1848" s="401"/>
      <c r="VT1848" s="401"/>
      <c r="VU1848" s="401"/>
      <c r="VV1848" s="401"/>
      <c r="VW1848" s="401"/>
      <c r="VX1848" s="401"/>
      <c r="VY1848" s="401"/>
      <c r="VZ1848" s="401"/>
      <c r="WA1848" s="401"/>
      <c r="WB1848" s="401"/>
      <c r="WC1848" s="401"/>
      <c r="WD1848" s="401"/>
      <c r="WE1848" s="401"/>
      <c r="WF1848" s="401"/>
      <c r="WG1848" s="401"/>
      <c r="WH1848" s="401"/>
      <c r="WI1848" s="401"/>
      <c r="WJ1848" s="401"/>
      <c r="WK1848" s="401"/>
      <c r="WL1848" s="401"/>
      <c r="WM1848" s="401"/>
      <c r="WN1848" s="401"/>
      <c r="WO1848" s="401"/>
      <c r="WP1848" s="401"/>
      <c r="WQ1848" s="401"/>
      <c r="WR1848" s="401"/>
      <c r="WS1848" s="401"/>
      <c r="WT1848" s="401"/>
      <c r="WU1848" s="401"/>
      <c r="WV1848" s="401"/>
      <c r="WW1848" s="401"/>
      <c r="WX1848" s="401"/>
      <c r="WY1848" s="401"/>
      <c r="WZ1848" s="401"/>
      <c r="XA1848" s="401"/>
      <c r="XB1848" s="401"/>
      <c r="XC1848" s="401"/>
      <c r="XD1848" s="401"/>
      <c r="XE1848" s="401"/>
      <c r="XF1848" s="401"/>
      <c r="XG1848" s="401"/>
      <c r="XH1848" s="401"/>
      <c r="XI1848" s="401"/>
      <c r="XJ1848" s="401"/>
      <c r="XK1848" s="401"/>
      <c r="XL1848" s="401"/>
      <c r="XM1848" s="401"/>
      <c r="XN1848" s="401"/>
      <c r="XO1848" s="401"/>
      <c r="XP1848" s="401"/>
      <c r="XQ1848" s="401"/>
      <c r="XR1848" s="401"/>
      <c r="XS1848" s="401"/>
      <c r="XT1848" s="401"/>
      <c r="XU1848" s="401"/>
      <c r="XV1848" s="401"/>
      <c r="XW1848" s="401"/>
      <c r="XX1848" s="401"/>
      <c r="XY1848" s="401"/>
      <c r="XZ1848" s="401"/>
      <c r="YA1848" s="401"/>
      <c r="YB1848" s="401"/>
      <c r="YC1848" s="401"/>
      <c r="YD1848" s="401"/>
      <c r="YE1848" s="401"/>
      <c r="YF1848" s="401"/>
      <c r="YG1848" s="401"/>
      <c r="YH1848" s="401"/>
      <c r="YI1848" s="401"/>
      <c r="YJ1848" s="401"/>
      <c r="YK1848" s="401"/>
      <c r="YL1848" s="401"/>
      <c r="YM1848" s="401"/>
      <c r="YN1848" s="401"/>
      <c r="YO1848" s="401"/>
      <c r="YP1848" s="401"/>
      <c r="YQ1848" s="401"/>
      <c r="YR1848" s="401"/>
      <c r="YS1848" s="401"/>
      <c r="YT1848" s="401"/>
      <c r="YU1848" s="401"/>
      <c r="YV1848" s="401"/>
      <c r="YW1848" s="401"/>
      <c r="YX1848" s="401"/>
      <c r="YY1848" s="401"/>
      <c r="YZ1848" s="401"/>
      <c r="ZA1848" s="401"/>
      <c r="ZB1848" s="401"/>
      <c r="ZC1848" s="401"/>
      <c r="ZD1848" s="401"/>
      <c r="ZE1848" s="401"/>
      <c r="ZF1848" s="401"/>
      <c r="ZG1848" s="401"/>
      <c r="ZH1848" s="401"/>
      <c r="ZI1848" s="401"/>
      <c r="ZJ1848" s="401"/>
      <c r="ZK1848" s="401"/>
      <c r="ZL1848" s="401"/>
      <c r="ZM1848" s="401"/>
      <c r="ZN1848" s="401"/>
      <c r="ZO1848" s="401"/>
      <c r="ZP1848" s="401"/>
      <c r="ZQ1848" s="401"/>
      <c r="ZR1848" s="401"/>
      <c r="ZS1848" s="401"/>
      <c r="ZT1848" s="401"/>
      <c r="ZU1848" s="401"/>
      <c r="ZV1848" s="401"/>
      <c r="ZW1848" s="401"/>
      <c r="ZX1848" s="401"/>
      <c r="ZY1848" s="401"/>
      <c r="ZZ1848" s="401"/>
      <c r="AAA1848" s="401"/>
      <c r="AAB1848" s="401"/>
      <c r="AAC1848" s="401"/>
      <c r="AAD1848" s="401"/>
      <c r="AAE1848" s="401"/>
      <c r="AAF1848" s="401"/>
      <c r="AAG1848" s="401"/>
      <c r="AAH1848" s="401"/>
      <c r="AAI1848" s="401"/>
      <c r="AAJ1848" s="401"/>
      <c r="AAK1848" s="401"/>
      <c r="AAL1848" s="401"/>
      <c r="AAM1848" s="401"/>
      <c r="AAN1848" s="401"/>
      <c r="AAO1848" s="401"/>
      <c r="AAP1848" s="401"/>
      <c r="AAQ1848" s="401"/>
      <c r="AAR1848" s="401"/>
      <c r="AAS1848" s="401"/>
      <c r="AAT1848" s="401"/>
      <c r="AAU1848" s="401"/>
      <c r="AAV1848" s="401"/>
      <c r="AAW1848" s="401"/>
      <c r="AAX1848" s="401"/>
      <c r="AAY1848" s="401"/>
      <c r="AAZ1848" s="401"/>
      <c r="ABA1848" s="401"/>
      <c r="ABB1848" s="401"/>
      <c r="ABC1848" s="401"/>
      <c r="ABD1848" s="401"/>
      <c r="ABE1848" s="401"/>
      <c r="ABF1848" s="401"/>
      <c r="ABG1848" s="401"/>
      <c r="ABH1848" s="401"/>
      <c r="ABI1848" s="401"/>
      <c r="ABJ1848" s="401"/>
      <c r="ABK1848" s="401"/>
      <c r="ABL1848" s="401"/>
      <c r="ABM1848" s="401"/>
      <c r="ABN1848" s="401"/>
      <c r="ABO1848" s="401"/>
      <c r="ABP1848" s="401"/>
      <c r="ABQ1848" s="401"/>
      <c r="ABR1848" s="401"/>
      <c r="ABS1848" s="401"/>
      <c r="ABT1848" s="401"/>
      <c r="ABU1848" s="401"/>
      <c r="ABV1848" s="401"/>
      <c r="ABW1848" s="401"/>
      <c r="ABX1848" s="401"/>
      <c r="ABY1848" s="401"/>
      <c r="ABZ1848" s="401"/>
      <c r="ACA1848" s="401"/>
      <c r="ACB1848" s="401"/>
      <c r="ACC1848" s="401"/>
      <c r="ACD1848" s="401"/>
      <c r="ACE1848" s="401"/>
      <c r="ACF1848" s="401"/>
      <c r="ACG1848" s="401"/>
      <c r="ACH1848" s="401"/>
      <c r="ACI1848" s="401"/>
      <c r="ACJ1848" s="401"/>
      <c r="ACK1848" s="401"/>
      <c r="ACL1848" s="401"/>
      <c r="ACM1848" s="401"/>
      <c r="ACN1848" s="401"/>
      <c r="ACO1848" s="401"/>
      <c r="ACP1848" s="401"/>
      <c r="ACQ1848" s="401"/>
      <c r="ACR1848" s="401"/>
      <c r="ACS1848" s="401"/>
      <c r="ACT1848" s="401"/>
      <c r="ACU1848" s="401"/>
      <c r="ACV1848" s="401"/>
      <c r="ACW1848" s="401"/>
      <c r="ACX1848" s="401"/>
      <c r="ACY1848" s="401"/>
      <c r="ACZ1848" s="401"/>
      <c r="ADA1848" s="401"/>
      <c r="ADB1848" s="401"/>
      <c r="ADC1848" s="401"/>
      <c r="ADD1848" s="401"/>
      <c r="ADE1848" s="401"/>
      <c r="ADF1848" s="401"/>
      <c r="ADG1848" s="401"/>
      <c r="ADH1848" s="401"/>
      <c r="ADI1848" s="401"/>
      <c r="ADJ1848" s="401"/>
      <c r="ADK1848" s="401"/>
      <c r="ADL1848" s="401"/>
      <c r="ADM1848" s="401"/>
      <c r="ADN1848" s="401"/>
      <c r="ADO1848" s="401"/>
      <c r="ADP1848" s="401"/>
      <c r="ADQ1848" s="401"/>
      <c r="ADR1848" s="401"/>
      <c r="ADS1848" s="401"/>
      <c r="ADT1848" s="401"/>
      <c r="ADU1848" s="401"/>
      <c r="ADV1848" s="401"/>
      <c r="ADW1848" s="401"/>
      <c r="ADX1848" s="401"/>
      <c r="ADY1848" s="401"/>
      <c r="ADZ1848" s="401"/>
      <c r="AEA1848" s="401"/>
      <c r="AEB1848" s="401"/>
      <c r="AEC1848" s="401"/>
      <c r="AED1848" s="401"/>
      <c r="AEE1848" s="401"/>
      <c r="AEF1848" s="401"/>
      <c r="AEG1848" s="401"/>
      <c r="AEH1848" s="401"/>
      <c r="AEI1848" s="401"/>
      <c r="AEJ1848" s="401"/>
      <c r="AEK1848" s="401"/>
      <c r="AEL1848" s="401"/>
      <c r="AEM1848" s="401"/>
      <c r="AEN1848" s="401"/>
      <c r="AEO1848" s="401"/>
      <c r="AEP1848" s="401"/>
      <c r="AEQ1848" s="401"/>
      <c r="AER1848" s="401"/>
      <c r="AES1848" s="401"/>
      <c r="AET1848" s="401"/>
      <c r="AEU1848" s="401"/>
      <c r="AEV1848" s="401"/>
      <c r="AEW1848" s="401"/>
      <c r="AEX1848" s="401"/>
      <c r="AEY1848" s="401"/>
      <c r="AEZ1848" s="401"/>
      <c r="AFA1848" s="401"/>
      <c r="AFB1848" s="401"/>
      <c r="AFC1848" s="401"/>
      <c r="AFD1848" s="401"/>
      <c r="AFE1848" s="401"/>
      <c r="AFF1848" s="401"/>
      <c r="AFG1848" s="401"/>
      <c r="AFH1848" s="401"/>
      <c r="AFI1848" s="401"/>
      <c r="AFJ1848" s="401"/>
      <c r="AFK1848" s="401"/>
      <c r="AFL1848" s="401"/>
      <c r="AFM1848" s="401"/>
      <c r="AFN1848" s="401"/>
      <c r="AFO1848" s="401"/>
      <c r="AFP1848" s="401"/>
      <c r="AFQ1848" s="401"/>
      <c r="AFR1848" s="401"/>
      <c r="AFS1848" s="401"/>
      <c r="AFT1848" s="401"/>
      <c r="AFU1848" s="401"/>
      <c r="AFV1848" s="401"/>
      <c r="AFW1848" s="401"/>
      <c r="AFX1848" s="401"/>
      <c r="AFY1848" s="401"/>
      <c r="AFZ1848" s="401"/>
      <c r="AGA1848" s="401"/>
      <c r="AGB1848" s="401"/>
      <c r="AGC1848" s="401"/>
      <c r="AGD1848" s="401"/>
      <c r="AGE1848" s="401"/>
      <c r="AGF1848" s="401"/>
      <c r="AGG1848" s="401"/>
      <c r="AGH1848" s="401"/>
      <c r="AGI1848" s="401"/>
      <c r="AGJ1848" s="401"/>
      <c r="AGK1848" s="401"/>
      <c r="AGL1848" s="401"/>
      <c r="AGM1848" s="401"/>
      <c r="AGN1848" s="401"/>
      <c r="AGO1848" s="401"/>
      <c r="AGP1848" s="401"/>
      <c r="AGQ1848" s="401"/>
      <c r="AGR1848" s="401"/>
      <c r="AGS1848" s="401"/>
      <c r="AGT1848" s="401"/>
      <c r="AGU1848" s="401"/>
      <c r="AGV1848" s="401"/>
      <c r="AGW1848" s="401"/>
      <c r="AGX1848" s="401"/>
      <c r="AGY1848" s="401"/>
      <c r="AGZ1848" s="401"/>
      <c r="AHA1848" s="401"/>
      <c r="AHB1848" s="401"/>
      <c r="AHC1848" s="401"/>
      <c r="AHD1848" s="401"/>
      <c r="AHE1848" s="401"/>
      <c r="AHF1848" s="401"/>
      <c r="AHG1848" s="401"/>
      <c r="AHH1848" s="401"/>
      <c r="AHI1848" s="401"/>
      <c r="AHJ1848" s="401"/>
      <c r="AHK1848" s="401"/>
      <c r="AHL1848" s="401"/>
      <c r="AHM1848" s="401"/>
      <c r="AHN1848" s="401"/>
      <c r="AHO1848" s="401"/>
      <c r="AHP1848" s="401"/>
      <c r="AHQ1848" s="401"/>
      <c r="AHR1848" s="401"/>
      <c r="AHS1848" s="401"/>
      <c r="AHT1848" s="401"/>
      <c r="AHU1848" s="401"/>
      <c r="AHV1848" s="401"/>
      <c r="AHW1848" s="401"/>
      <c r="AHX1848" s="401"/>
      <c r="AHY1848" s="401"/>
      <c r="AHZ1848" s="401"/>
      <c r="AIA1848" s="401"/>
      <c r="AIB1848" s="401"/>
      <c r="AIC1848" s="401"/>
      <c r="AID1848" s="401"/>
      <c r="AIE1848" s="401"/>
      <c r="AIF1848" s="401"/>
      <c r="AIG1848" s="401"/>
      <c r="AIH1848" s="401"/>
      <c r="AII1848" s="401"/>
      <c r="AIJ1848" s="401"/>
      <c r="AIK1848" s="401"/>
      <c r="AIL1848" s="401"/>
      <c r="AIM1848" s="401"/>
      <c r="AIN1848" s="401"/>
      <c r="AIO1848" s="401"/>
      <c r="AIP1848" s="401"/>
      <c r="AIQ1848" s="401"/>
      <c r="AIR1848" s="401"/>
      <c r="AIS1848" s="401"/>
      <c r="AIT1848" s="401"/>
      <c r="AIU1848" s="401"/>
      <c r="AIV1848" s="401"/>
      <c r="AIW1848" s="401"/>
      <c r="AIX1848" s="401"/>
      <c r="AIY1848" s="401"/>
      <c r="AIZ1848" s="401"/>
      <c r="AJA1848" s="401"/>
      <c r="AJB1848" s="401"/>
      <c r="AJC1848" s="401"/>
      <c r="AJD1848" s="401"/>
      <c r="AJE1848" s="401"/>
      <c r="AJF1848" s="401"/>
      <c r="AJG1848" s="401"/>
      <c r="AJH1848" s="401"/>
      <c r="AJI1848" s="401"/>
      <c r="AJJ1848" s="401"/>
      <c r="AJK1848" s="401"/>
      <c r="AJL1848" s="401"/>
      <c r="AJM1848" s="401"/>
      <c r="AJN1848" s="401"/>
      <c r="AJO1848" s="401"/>
      <c r="AJP1848" s="401"/>
      <c r="AJQ1848" s="401"/>
      <c r="AJR1848" s="401"/>
      <c r="AJS1848" s="401"/>
      <c r="AJT1848" s="401"/>
      <c r="AJU1848" s="401"/>
      <c r="AJV1848" s="401"/>
      <c r="AJW1848" s="401"/>
      <c r="AJX1848" s="401"/>
      <c r="AJY1848" s="401"/>
      <c r="AJZ1848" s="401"/>
      <c r="AKA1848" s="401"/>
      <c r="AKB1848" s="401"/>
      <c r="AKC1848" s="401"/>
      <c r="AKD1848" s="401"/>
      <c r="AKE1848" s="401"/>
      <c r="AKF1848" s="401"/>
      <c r="AKG1848" s="401"/>
      <c r="AKH1848" s="401"/>
      <c r="AKI1848" s="401"/>
      <c r="AKJ1848" s="401"/>
      <c r="AKK1848" s="401"/>
      <c r="AKL1848" s="401"/>
      <c r="AKM1848" s="401"/>
      <c r="AKN1848" s="401"/>
      <c r="AKO1848" s="401"/>
      <c r="AKP1848" s="401"/>
      <c r="AKQ1848" s="401"/>
      <c r="AKR1848" s="401"/>
      <c r="AKS1848" s="401"/>
      <c r="AKT1848" s="401"/>
      <c r="AKU1848" s="401"/>
      <c r="AKV1848" s="401"/>
      <c r="AKW1848" s="401"/>
      <c r="AKX1848" s="401"/>
      <c r="AKY1848" s="401"/>
      <c r="AKZ1848" s="401"/>
      <c r="ALA1848" s="401"/>
      <c r="ALB1848" s="401"/>
      <c r="ALC1848" s="401"/>
      <c r="ALD1848" s="401"/>
      <c r="ALE1848" s="401"/>
      <c r="ALF1848" s="401"/>
      <c r="ALG1848" s="401"/>
      <c r="ALH1848" s="401"/>
      <c r="ALI1848" s="401"/>
      <c r="ALJ1848" s="401"/>
      <c r="ALK1848" s="401"/>
      <c r="ALL1848" s="401"/>
      <c r="ALM1848" s="401"/>
      <c r="ALN1848" s="401"/>
      <c r="ALO1848" s="401"/>
      <c r="ALP1848" s="401"/>
      <c r="ALQ1848" s="401"/>
      <c r="ALR1848" s="401"/>
      <c r="ALS1848" s="401"/>
      <c r="ALT1848" s="401"/>
      <c r="ALU1848" s="401"/>
      <c r="ALV1848" s="401"/>
      <c r="ALW1848" s="401"/>
      <c r="ALX1848" s="401"/>
      <c r="ALY1848" s="401"/>
      <c r="ALZ1848" s="401"/>
      <c r="AMA1848" s="401"/>
      <c r="AMB1848" s="401"/>
      <c r="AMC1848" s="401"/>
      <c r="AMD1848" s="401"/>
      <c r="AME1848" s="401"/>
      <c r="AMF1848" s="401"/>
      <c r="AMG1848" s="401"/>
      <c r="AMH1848" s="401"/>
      <c r="AMI1848" s="401"/>
      <c r="AMJ1848" s="401"/>
      <c r="AMK1848" s="401"/>
      <c r="AML1848" s="401"/>
      <c r="AMM1848" s="401"/>
      <c r="AMN1848" s="401"/>
      <c r="AMO1848" s="401"/>
      <c r="AMP1848" s="401"/>
      <c r="AMQ1848" s="401"/>
      <c r="AMR1848" s="401"/>
      <c r="AMS1848" s="401"/>
      <c r="AMT1848" s="401"/>
      <c r="AMU1848" s="401"/>
      <c r="AMV1848" s="401"/>
      <c r="AMW1848" s="401"/>
      <c r="AMX1848" s="401"/>
      <c r="AMY1848" s="401"/>
      <c r="AMZ1848" s="401"/>
      <c r="ANA1848" s="401"/>
      <c r="ANB1848" s="401"/>
      <c r="ANC1848" s="401"/>
      <c r="AND1848" s="401"/>
      <c r="ANE1848" s="401"/>
      <c r="ANF1848" s="401"/>
      <c r="ANG1848" s="401"/>
      <c r="ANH1848" s="401"/>
      <c r="ANI1848" s="401"/>
      <c r="ANJ1848" s="401"/>
      <c r="ANK1848" s="401"/>
      <c r="ANL1848" s="401"/>
      <c r="ANM1848" s="401"/>
      <c r="ANN1848" s="401"/>
      <c r="ANO1848" s="401"/>
      <c r="ANP1848" s="401"/>
      <c r="ANQ1848" s="401"/>
      <c r="ANR1848" s="401"/>
      <c r="ANS1848" s="401"/>
      <c r="ANT1848" s="401"/>
      <c r="ANU1848" s="401"/>
      <c r="ANV1848" s="401"/>
      <c r="ANW1848" s="401"/>
      <c r="ANX1848" s="401"/>
      <c r="ANY1848" s="401"/>
      <c r="ANZ1848" s="401"/>
      <c r="AOA1848" s="401"/>
      <c r="AOB1848" s="401"/>
      <c r="AOC1848" s="401"/>
      <c r="AOD1848" s="401"/>
      <c r="AOE1848" s="401"/>
      <c r="AOF1848" s="401"/>
      <c r="AOG1848" s="401"/>
      <c r="AOH1848" s="401"/>
      <c r="AOI1848" s="401"/>
      <c r="AOJ1848" s="401"/>
      <c r="AOK1848" s="401"/>
      <c r="AOL1848" s="401"/>
      <c r="AOM1848" s="401"/>
      <c r="AON1848" s="401"/>
      <c r="AOO1848" s="401"/>
      <c r="AOP1848" s="401"/>
      <c r="AOQ1848" s="401"/>
      <c r="AOR1848" s="401"/>
      <c r="AOS1848" s="401"/>
      <c r="AOT1848" s="401"/>
      <c r="AOU1848" s="401"/>
      <c r="AOV1848" s="401"/>
      <c r="AOW1848" s="401"/>
      <c r="AOX1848" s="401"/>
      <c r="AOY1848" s="401"/>
      <c r="AOZ1848" s="401"/>
      <c r="APA1848" s="401"/>
      <c r="APB1848" s="401"/>
      <c r="APC1848" s="401"/>
      <c r="APD1848" s="401"/>
      <c r="APE1848" s="401"/>
      <c r="APF1848" s="401"/>
      <c r="APG1848" s="401"/>
      <c r="APH1848" s="401"/>
      <c r="API1848" s="401"/>
      <c r="APJ1848" s="401"/>
      <c r="APK1848" s="401"/>
      <c r="APL1848" s="401"/>
      <c r="APM1848" s="401"/>
      <c r="APN1848" s="401"/>
      <c r="APO1848" s="401"/>
      <c r="APP1848" s="401"/>
      <c r="APQ1848" s="401"/>
      <c r="APR1848" s="401"/>
      <c r="APS1848" s="401"/>
      <c r="APT1848" s="401"/>
      <c r="APU1848" s="401"/>
      <c r="APV1848" s="401"/>
      <c r="APW1848" s="401"/>
      <c r="APX1848" s="401"/>
      <c r="APY1848" s="401"/>
      <c r="APZ1848" s="401"/>
      <c r="AQA1848" s="401"/>
      <c r="AQB1848" s="401"/>
      <c r="AQC1848" s="401"/>
      <c r="AQD1848" s="401"/>
      <c r="AQE1848" s="401"/>
      <c r="AQF1848" s="401"/>
      <c r="AQG1848" s="401"/>
      <c r="AQH1848" s="401"/>
      <c r="AQI1848" s="401"/>
      <c r="AQJ1848" s="401"/>
      <c r="AQK1848" s="401"/>
      <c r="AQL1848" s="401"/>
      <c r="AQM1848" s="401"/>
      <c r="AQN1848" s="401"/>
      <c r="AQO1848" s="401"/>
      <c r="AQP1848" s="401"/>
      <c r="AQQ1848" s="401"/>
      <c r="AQR1848" s="401"/>
      <c r="AQS1848" s="401"/>
      <c r="AQT1848" s="401"/>
      <c r="AQU1848" s="401"/>
      <c r="AQV1848" s="401"/>
      <c r="AQW1848" s="401"/>
      <c r="AQX1848" s="401"/>
      <c r="AQY1848" s="401"/>
      <c r="AQZ1848" s="401"/>
      <c r="ARA1848" s="401"/>
      <c r="ARB1848" s="401"/>
      <c r="ARC1848" s="401"/>
      <c r="ARD1848" s="401"/>
      <c r="ARE1848" s="401"/>
      <c r="ARF1848" s="401"/>
      <c r="ARG1848" s="401"/>
      <c r="ARH1848" s="401"/>
      <c r="ARI1848" s="401"/>
      <c r="ARJ1848" s="401"/>
      <c r="ARK1848" s="401"/>
      <c r="ARL1848" s="401"/>
      <c r="ARM1848" s="401"/>
      <c r="ARN1848" s="401"/>
      <c r="ARO1848" s="401"/>
      <c r="ARP1848" s="401"/>
      <c r="ARQ1848" s="401"/>
      <c r="ARR1848" s="401"/>
      <c r="ARS1848" s="401"/>
      <c r="ART1848" s="401"/>
      <c r="ARU1848" s="401"/>
      <c r="ARV1848" s="401"/>
      <c r="ARW1848" s="401"/>
      <c r="ARX1848" s="401"/>
      <c r="ARY1848" s="401"/>
      <c r="ARZ1848" s="401"/>
      <c r="ASA1848" s="401"/>
      <c r="ASB1848" s="401"/>
      <c r="ASC1848" s="401"/>
      <c r="ASD1848" s="401"/>
      <c r="ASE1848" s="401"/>
      <c r="ASF1848" s="401"/>
      <c r="ASG1848" s="401"/>
      <c r="ASH1848" s="401"/>
      <c r="ASI1848" s="401"/>
      <c r="ASJ1848" s="401"/>
      <c r="ASK1848" s="401"/>
      <c r="ASL1848" s="401"/>
      <c r="ASM1848" s="401"/>
      <c r="ASN1848" s="401"/>
      <c r="ASO1848" s="401"/>
      <c r="ASP1848" s="401"/>
      <c r="ASQ1848" s="401"/>
      <c r="ASR1848" s="401"/>
      <c r="ASS1848" s="401"/>
      <c r="AST1848" s="401"/>
      <c r="ASU1848" s="401"/>
      <c r="ASV1848" s="401"/>
      <c r="ASW1848" s="401"/>
      <c r="ASX1848" s="401"/>
      <c r="ASY1848" s="401"/>
      <c r="ASZ1848" s="401"/>
      <c r="ATA1848" s="401"/>
      <c r="ATB1848" s="401"/>
      <c r="ATC1848" s="401"/>
      <c r="ATD1848" s="401"/>
      <c r="ATE1848" s="401"/>
      <c r="ATF1848" s="401"/>
      <c r="ATG1848" s="401"/>
      <c r="ATH1848" s="401"/>
      <c r="ATI1848" s="401"/>
      <c r="ATJ1848" s="401"/>
      <c r="ATK1848" s="401"/>
      <c r="ATL1848" s="401"/>
      <c r="ATM1848" s="401"/>
      <c r="ATN1848" s="401"/>
      <c r="ATO1848" s="401"/>
      <c r="ATP1848" s="401"/>
      <c r="ATQ1848" s="401"/>
      <c r="ATR1848" s="401"/>
      <c r="ATS1848" s="401"/>
      <c r="ATT1848" s="401"/>
      <c r="ATU1848" s="401"/>
      <c r="ATV1848" s="401"/>
      <c r="ATW1848" s="401"/>
      <c r="ATX1848" s="401"/>
      <c r="ATY1848" s="401"/>
      <c r="ATZ1848" s="401"/>
      <c r="AUA1848" s="401"/>
      <c r="AUB1848" s="401"/>
      <c r="AUC1848" s="401"/>
      <c r="AUD1848" s="401"/>
      <c r="AUE1848" s="401"/>
      <c r="AUF1848" s="401"/>
      <c r="AUG1848" s="401"/>
      <c r="AUH1848" s="401"/>
      <c r="AUI1848" s="401"/>
      <c r="AUJ1848" s="401"/>
      <c r="AUK1848" s="401"/>
      <c r="AUL1848" s="401"/>
      <c r="AUM1848" s="401"/>
      <c r="AUN1848" s="401"/>
      <c r="AUO1848" s="401"/>
      <c r="AUP1848" s="401"/>
      <c r="AUQ1848" s="401"/>
      <c r="AUR1848" s="401"/>
      <c r="AUS1848" s="401"/>
      <c r="AUT1848" s="401"/>
      <c r="AUU1848" s="401"/>
      <c r="AUV1848" s="401"/>
      <c r="AUW1848" s="401"/>
      <c r="AUX1848" s="401"/>
      <c r="AUY1848" s="401"/>
      <c r="AUZ1848" s="401"/>
      <c r="AVA1848" s="401"/>
      <c r="AVB1848" s="401"/>
      <c r="AVC1848" s="401"/>
      <c r="AVD1848" s="401"/>
      <c r="AVE1848" s="401"/>
      <c r="AVF1848" s="401"/>
      <c r="AVG1848" s="401"/>
      <c r="AVH1848" s="401"/>
      <c r="AVI1848" s="401"/>
      <c r="AVJ1848" s="401"/>
      <c r="AVK1848" s="401"/>
      <c r="AVL1848" s="401"/>
      <c r="AVM1848" s="401"/>
      <c r="AVN1848" s="401"/>
      <c r="AVO1848" s="401"/>
      <c r="AVP1848" s="401"/>
      <c r="AVQ1848" s="401"/>
      <c r="AVR1848" s="401"/>
      <c r="AVS1848" s="401"/>
      <c r="AVT1848" s="401"/>
      <c r="AVU1848" s="401"/>
      <c r="AVV1848" s="401"/>
      <c r="AVW1848" s="401"/>
      <c r="AVX1848" s="401"/>
      <c r="AVY1848" s="401"/>
      <c r="AVZ1848" s="401"/>
      <c r="AWA1848" s="401"/>
      <c r="AWB1848" s="401"/>
      <c r="AWC1848" s="401"/>
      <c r="AWD1848" s="401"/>
      <c r="AWE1848" s="401"/>
      <c r="AWF1848" s="401"/>
      <c r="AWG1848" s="401"/>
      <c r="AWH1848" s="401"/>
      <c r="AWI1848" s="401"/>
      <c r="AWJ1848" s="401"/>
      <c r="AWK1848" s="401"/>
      <c r="AWL1848" s="401"/>
      <c r="AWM1848" s="401"/>
      <c r="AWN1848" s="401"/>
      <c r="AWO1848" s="401"/>
      <c r="AWP1848" s="401"/>
      <c r="AWQ1848" s="401"/>
      <c r="AWR1848" s="401"/>
      <c r="AWS1848" s="401"/>
      <c r="AWT1848" s="401"/>
      <c r="AWU1848" s="401"/>
      <c r="AWV1848" s="401"/>
      <c r="AWW1848" s="401"/>
      <c r="AWX1848" s="401"/>
      <c r="AWY1848" s="401"/>
      <c r="AWZ1848" s="401"/>
      <c r="AXA1848" s="401"/>
      <c r="AXB1848" s="401"/>
      <c r="AXC1848" s="401"/>
      <c r="AXD1848" s="401"/>
      <c r="AXE1848" s="401"/>
      <c r="AXF1848" s="401"/>
      <c r="AXG1848" s="401"/>
      <c r="AXH1848" s="401"/>
      <c r="AXI1848" s="401"/>
      <c r="AXJ1848" s="401"/>
      <c r="AXK1848" s="401"/>
      <c r="AXL1848" s="401"/>
      <c r="AXM1848" s="401"/>
      <c r="AXN1848" s="401"/>
      <c r="AXO1848" s="401"/>
      <c r="AXP1848" s="401"/>
      <c r="AXQ1848" s="401"/>
      <c r="AXR1848" s="401"/>
      <c r="AXS1848" s="401"/>
      <c r="AXT1848" s="401"/>
      <c r="AXU1848" s="401"/>
      <c r="AXV1848" s="401"/>
      <c r="AXW1848" s="401"/>
      <c r="AXX1848" s="401"/>
      <c r="AXY1848" s="401"/>
      <c r="AXZ1848" s="401"/>
      <c r="AYA1848" s="401"/>
      <c r="AYB1848" s="401"/>
      <c r="AYC1848" s="401"/>
      <c r="AYD1848" s="401"/>
      <c r="AYE1848" s="401"/>
      <c r="AYF1848" s="401"/>
      <c r="AYG1848" s="401"/>
      <c r="AYH1848" s="401"/>
      <c r="AYI1848" s="401"/>
      <c r="AYJ1848" s="401"/>
      <c r="AYK1848" s="401"/>
      <c r="AYL1848" s="401"/>
      <c r="AYM1848" s="401"/>
      <c r="AYN1848" s="401"/>
      <c r="AYO1848" s="401"/>
      <c r="AYP1848" s="401"/>
      <c r="AYQ1848" s="401"/>
      <c r="AYR1848" s="401"/>
      <c r="AYS1848" s="401"/>
      <c r="AYT1848" s="401"/>
      <c r="AYU1848" s="401"/>
      <c r="AYV1848" s="401"/>
      <c r="AYW1848" s="401"/>
      <c r="AYX1848" s="401"/>
      <c r="AYY1848" s="401"/>
      <c r="AYZ1848" s="401"/>
      <c r="AZA1848" s="401"/>
      <c r="AZB1848" s="401"/>
      <c r="AZC1848" s="401"/>
      <c r="AZD1848" s="401"/>
      <c r="AZE1848" s="401"/>
      <c r="AZF1848" s="401"/>
      <c r="AZG1848" s="401"/>
      <c r="AZH1848" s="401"/>
      <c r="AZI1848" s="401"/>
      <c r="AZJ1848" s="401"/>
      <c r="AZK1848" s="401"/>
      <c r="AZL1848" s="401"/>
      <c r="AZM1848" s="401"/>
      <c r="AZN1848" s="401"/>
      <c r="AZO1848" s="401"/>
      <c r="AZP1848" s="401"/>
      <c r="AZQ1848" s="401"/>
      <c r="AZR1848" s="401"/>
      <c r="AZS1848" s="401"/>
      <c r="AZT1848" s="401"/>
      <c r="AZU1848" s="401"/>
      <c r="AZV1848" s="401"/>
      <c r="AZW1848" s="401"/>
      <c r="AZX1848" s="401"/>
      <c r="AZY1848" s="401"/>
      <c r="AZZ1848" s="401"/>
      <c r="BAA1848" s="401"/>
      <c r="BAB1848" s="401"/>
      <c r="BAC1848" s="401"/>
      <c r="BAD1848" s="401"/>
      <c r="BAE1848" s="401"/>
      <c r="BAF1848" s="401"/>
      <c r="BAG1848" s="401"/>
      <c r="BAH1848" s="401"/>
      <c r="BAI1848" s="401"/>
      <c r="BAJ1848" s="401"/>
      <c r="BAK1848" s="401"/>
      <c r="BAL1848" s="401"/>
      <c r="BAM1848" s="401"/>
      <c r="BAN1848" s="401"/>
      <c r="BAO1848" s="401"/>
      <c r="BAP1848" s="401"/>
      <c r="BAQ1848" s="401"/>
      <c r="BAR1848" s="401"/>
      <c r="BAS1848" s="401"/>
      <c r="BAT1848" s="401"/>
      <c r="BAU1848" s="401"/>
      <c r="BAV1848" s="401"/>
      <c r="BAW1848" s="401"/>
      <c r="BAX1848" s="401"/>
      <c r="BAY1848" s="401"/>
      <c r="BAZ1848" s="401"/>
      <c r="BBA1848" s="401"/>
      <c r="BBB1848" s="401"/>
      <c r="BBC1848" s="401"/>
      <c r="BBD1848" s="401"/>
      <c r="BBE1848" s="401"/>
      <c r="BBF1848" s="401"/>
      <c r="BBG1848" s="401"/>
      <c r="BBH1848" s="401"/>
      <c r="BBI1848" s="401"/>
      <c r="BBJ1848" s="401"/>
      <c r="BBK1848" s="401"/>
      <c r="BBL1848" s="401"/>
      <c r="BBM1848" s="401"/>
      <c r="BBN1848" s="401"/>
      <c r="BBO1848" s="401"/>
      <c r="BBP1848" s="401"/>
      <c r="BBQ1848" s="401"/>
      <c r="BBR1848" s="401"/>
      <c r="BBS1848" s="401"/>
      <c r="BBT1848" s="401"/>
      <c r="BBU1848" s="401"/>
      <c r="BBV1848" s="401"/>
      <c r="BBW1848" s="401"/>
      <c r="BBX1848" s="401"/>
      <c r="BBY1848" s="401"/>
      <c r="BBZ1848" s="401"/>
      <c r="BCA1848" s="401"/>
      <c r="BCB1848" s="401"/>
      <c r="BCC1848" s="401"/>
      <c r="BCD1848" s="401"/>
      <c r="BCE1848" s="401"/>
      <c r="BCF1848" s="401"/>
      <c r="BCG1848" s="401"/>
      <c r="BCH1848" s="401"/>
      <c r="BCI1848" s="401"/>
      <c r="BCJ1848" s="401"/>
      <c r="BCK1848" s="401"/>
      <c r="BCL1848" s="401"/>
      <c r="BCM1848" s="401"/>
      <c r="BCN1848" s="401"/>
      <c r="BCO1848" s="401"/>
      <c r="BCP1848" s="401"/>
      <c r="BCQ1848" s="401"/>
      <c r="BCR1848" s="401"/>
      <c r="BCS1848" s="401"/>
      <c r="BCT1848" s="401"/>
      <c r="BCU1848" s="401"/>
      <c r="BCV1848" s="401"/>
      <c r="BCW1848" s="401"/>
      <c r="BCX1848" s="401"/>
      <c r="BCY1848" s="401"/>
      <c r="BCZ1848" s="401"/>
      <c r="BDA1848" s="401"/>
      <c r="BDB1848" s="401"/>
      <c r="BDC1848" s="401"/>
      <c r="BDD1848" s="401"/>
      <c r="BDE1848" s="401"/>
      <c r="BDF1848" s="401"/>
      <c r="BDG1848" s="401"/>
      <c r="BDH1848" s="401"/>
      <c r="BDI1848" s="401"/>
      <c r="BDJ1848" s="401"/>
      <c r="BDK1848" s="401"/>
      <c r="BDL1848" s="401"/>
      <c r="BDM1848" s="401"/>
      <c r="BDN1848" s="401"/>
      <c r="BDO1848" s="401"/>
      <c r="BDP1848" s="401"/>
      <c r="BDQ1848" s="401"/>
      <c r="BDR1848" s="401"/>
      <c r="BDS1848" s="401"/>
      <c r="BDT1848" s="401"/>
      <c r="BDU1848" s="401"/>
      <c r="BDV1848" s="401"/>
      <c r="BDW1848" s="401"/>
      <c r="BDX1848" s="401"/>
      <c r="BDY1848" s="401"/>
      <c r="BDZ1848" s="401"/>
      <c r="BEA1848" s="401"/>
      <c r="BEB1848" s="401"/>
      <c r="BEC1848" s="401"/>
      <c r="BED1848" s="401"/>
      <c r="BEE1848" s="401"/>
      <c r="BEF1848" s="401"/>
      <c r="BEG1848" s="401"/>
      <c r="BEH1848" s="401"/>
      <c r="BEI1848" s="401"/>
      <c r="BEJ1848" s="401"/>
      <c r="BEK1848" s="401"/>
      <c r="BEL1848" s="401"/>
      <c r="BEM1848" s="401"/>
      <c r="BEN1848" s="401"/>
      <c r="BEO1848" s="401"/>
      <c r="BEP1848" s="401"/>
      <c r="BEQ1848" s="401"/>
      <c r="BER1848" s="401"/>
      <c r="BES1848" s="401"/>
      <c r="BET1848" s="401"/>
      <c r="BEU1848" s="401"/>
      <c r="BEV1848" s="401"/>
      <c r="BEW1848" s="401"/>
      <c r="BEX1848" s="401"/>
      <c r="BEY1848" s="401"/>
      <c r="BEZ1848" s="401"/>
      <c r="BFA1848" s="401"/>
      <c r="BFB1848" s="401"/>
      <c r="BFC1848" s="401"/>
      <c r="BFD1848" s="401"/>
      <c r="BFE1848" s="401"/>
      <c r="BFF1848" s="401"/>
      <c r="BFG1848" s="401"/>
      <c r="BFH1848" s="401"/>
      <c r="BFI1848" s="401"/>
      <c r="BFJ1848" s="401"/>
      <c r="BFK1848" s="401"/>
      <c r="BFL1848" s="401"/>
      <c r="BFM1848" s="401"/>
      <c r="BFN1848" s="401"/>
      <c r="BFO1848" s="401"/>
      <c r="BFP1848" s="401"/>
      <c r="BFQ1848" s="401"/>
      <c r="BFR1848" s="401"/>
      <c r="BFS1848" s="401"/>
      <c r="BFT1848" s="401"/>
      <c r="BFU1848" s="401"/>
      <c r="BFV1848" s="401"/>
      <c r="BFW1848" s="401"/>
      <c r="BFX1848" s="401"/>
      <c r="BFY1848" s="401"/>
      <c r="BFZ1848" s="401"/>
      <c r="BGA1848" s="401"/>
      <c r="BGB1848" s="401"/>
      <c r="BGC1848" s="401"/>
      <c r="BGD1848" s="401"/>
      <c r="BGE1848" s="401"/>
      <c r="BGF1848" s="401"/>
      <c r="BGG1848" s="401"/>
      <c r="BGH1848" s="401"/>
      <c r="BGI1848" s="401"/>
      <c r="BGJ1848" s="401"/>
      <c r="BGK1848" s="401"/>
      <c r="BGL1848" s="401"/>
      <c r="BGM1848" s="401"/>
      <c r="BGN1848" s="401"/>
      <c r="BGO1848" s="401"/>
      <c r="BGP1848" s="401"/>
      <c r="BGQ1848" s="401"/>
      <c r="BGR1848" s="401"/>
      <c r="BGS1848" s="401"/>
      <c r="BGT1848" s="401"/>
      <c r="BGU1848" s="401"/>
      <c r="BGV1848" s="401"/>
      <c r="BGW1848" s="401"/>
      <c r="BGX1848" s="401"/>
      <c r="BGY1848" s="401"/>
      <c r="BGZ1848" s="401"/>
      <c r="BHA1848" s="401"/>
      <c r="BHB1848" s="401"/>
      <c r="BHC1848" s="401"/>
      <c r="BHD1848" s="401"/>
      <c r="BHE1848" s="401"/>
      <c r="BHF1848" s="401"/>
      <c r="BHG1848" s="401"/>
      <c r="BHH1848" s="401"/>
      <c r="BHI1848" s="401"/>
      <c r="BHJ1848" s="401"/>
      <c r="BHK1848" s="401"/>
      <c r="BHL1848" s="401"/>
      <c r="BHM1848" s="401"/>
      <c r="BHN1848" s="401"/>
      <c r="BHO1848" s="401"/>
      <c r="BHP1848" s="401"/>
      <c r="BHQ1848" s="401"/>
      <c r="BHR1848" s="401"/>
      <c r="BHS1848" s="401"/>
      <c r="BHT1848" s="401"/>
      <c r="BHU1848" s="401"/>
      <c r="BHV1848" s="401"/>
      <c r="BHW1848" s="401"/>
      <c r="BHX1848" s="401"/>
      <c r="BHY1848" s="401"/>
      <c r="BHZ1848" s="401"/>
      <c r="BIA1848" s="401"/>
      <c r="BIB1848" s="401"/>
      <c r="BIC1848" s="401"/>
      <c r="BID1848" s="401"/>
      <c r="BIE1848" s="401"/>
      <c r="BIF1848" s="401"/>
      <c r="BIG1848" s="401"/>
      <c r="BIH1848" s="401"/>
      <c r="BII1848" s="401"/>
      <c r="BIJ1848" s="401"/>
      <c r="BIK1848" s="401"/>
      <c r="BIL1848" s="401"/>
      <c r="BIM1848" s="401"/>
      <c r="BIN1848" s="401"/>
      <c r="BIO1848" s="401"/>
      <c r="BIP1848" s="401"/>
      <c r="BIQ1848" s="401"/>
      <c r="BIR1848" s="401"/>
      <c r="BIS1848" s="401"/>
      <c r="BIT1848" s="401"/>
      <c r="BIU1848" s="401"/>
      <c r="BIV1848" s="401"/>
      <c r="BIW1848" s="401"/>
      <c r="BIX1848" s="401"/>
      <c r="BIY1848" s="401"/>
      <c r="BIZ1848" s="401"/>
      <c r="BJA1848" s="401"/>
      <c r="BJB1848" s="401"/>
      <c r="BJC1848" s="401"/>
      <c r="BJD1848" s="401"/>
      <c r="BJE1848" s="401"/>
      <c r="BJF1848" s="401"/>
      <c r="BJG1848" s="401"/>
      <c r="BJH1848" s="401"/>
      <c r="BJI1848" s="401"/>
      <c r="BJJ1848" s="401"/>
      <c r="BJK1848" s="401"/>
      <c r="BJL1848" s="401"/>
      <c r="BJM1848" s="401"/>
      <c r="BJN1848" s="401"/>
      <c r="BJO1848" s="401"/>
      <c r="BJP1848" s="401"/>
      <c r="BJQ1848" s="401"/>
      <c r="BJR1848" s="401"/>
      <c r="BJS1848" s="401"/>
      <c r="BJT1848" s="401"/>
      <c r="BJU1848" s="401"/>
      <c r="BJV1848" s="401"/>
      <c r="BJW1848" s="401"/>
      <c r="BJX1848" s="401"/>
      <c r="BJY1848" s="401"/>
      <c r="BJZ1848" s="401"/>
      <c r="BKA1848" s="401"/>
      <c r="BKB1848" s="401"/>
      <c r="BKC1848" s="401"/>
      <c r="BKD1848" s="401"/>
      <c r="BKE1848" s="401"/>
      <c r="BKF1848" s="401"/>
      <c r="BKG1848" s="401"/>
      <c r="BKH1848" s="401"/>
      <c r="BKI1848" s="401"/>
      <c r="BKJ1848" s="401"/>
      <c r="BKK1848" s="401"/>
      <c r="BKL1848" s="401"/>
      <c r="BKM1848" s="401"/>
      <c r="BKN1848" s="401"/>
      <c r="BKO1848" s="401"/>
      <c r="BKP1848" s="401"/>
      <c r="BKQ1848" s="401"/>
      <c r="BKR1848" s="401"/>
      <c r="BKS1848" s="401"/>
      <c r="BKT1848" s="401"/>
      <c r="BKU1848" s="401"/>
      <c r="BKV1848" s="401"/>
      <c r="BKW1848" s="401"/>
      <c r="BKX1848" s="401"/>
      <c r="BKY1848" s="401"/>
      <c r="BKZ1848" s="401"/>
      <c r="BLA1848" s="401"/>
      <c r="BLB1848" s="401"/>
      <c r="BLC1848" s="401"/>
      <c r="BLD1848" s="401"/>
      <c r="BLE1848" s="401"/>
      <c r="BLF1848" s="401"/>
      <c r="BLG1848" s="401"/>
      <c r="BLH1848" s="401"/>
      <c r="BLI1848" s="401"/>
      <c r="BLJ1848" s="401"/>
      <c r="BLK1848" s="401"/>
      <c r="BLL1848" s="401"/>
      <c r="BLM1848" s="401"/>
      <c r="BLN1848" s="401"/>
      <c r="BLO1848" s="401"/>
      <c r="BLP1848" s="401"/>
      <c r="BLQ1848" s="401"/>
      <c r="BLR1848" s="401"/>
      <c r="BLS1848" s="401"/>
      <c r="BLT1848" s="401"/>
      <c r="BLU1848" s="401"/>
      <c r="BLV1848" s="401"/>
      <c r="BLW1848" s="401"/>
      <c r="BLX1848" s="401"/>
      <c r="BLY1848" s="401"/>
      <c r="BLZ1848" s="401"/>
      <c r="BMA1848" s="401"/>
      <c r="BMB1848" s="401"/>
      <c r="BMC1848" s="401"/>
      <c r="BMD1848" s="401"/>
      <c r="BME1848" s="401"/>
      <c r="BMF1848" s="401"/>
      <c r="BMG1848" s="401"/>
      <c r="BMH1848" s="401"/>
      <c r="BMI1848" s="401"/>
      <c r="BMJ1848" s="401"/>
      <c r="BMK1848" s="401"/>
      <c r="BML1848" s="401"/>
      <c r="BMM1848" s="401"/>
      <c r="BMN1848" s="401"/>
      <c r="BMO1848" s="401"/>
      <c r="BMP1848" s="401"/>
      <c r="BMQ1848" s="401"/>
      <c r="BMR1848" s="401"/>
      <c r="BMS1848" s="401"/>
      <c r="BMT1848" s="401"/>
      <c r="BMU1848" s="401"/>
      <c r="BMV1848" s="401"/>
      <c r="BMW1848" s="401"/>
      <c r="BMX1848" s="401"/>
      <c r="BMY1848" s="401"/>
      <c r="BMZ1848" s="401"/>
      <c r="BNA1848" s="401"/>
      <c r="BNB1848" s="401"/>
      <c r="BNC1848" s="401"/>
      <c r="BND1848" s="401"/>
      <c r="BNE1848" s="401"/>
      <c r="BNF1848" s="401"/>
      <c r="BNG1848" s="401"/>
      <c r="BNH1848" s="401"/>
      <c r="BNI1848" s="401"/>
      <c r="BNJ1848" s="401"/>
      <c r="BNK1848" s="401"/>
      <c r="BNL1848" s="401"/>
      <c r="BNM1848" s="401"/>
      <c r="BNN1848" s="401"/>
      <c r="BNO1848" s="401"/>
      <c r="BNP1848" s="401"/>
      <c r="BNQ1848" s="401"/>
      <c r="BNR1848" s="401"/>
      <c r="BNS1848" s="401"/>
      <c r="BNT1848" s="401"/>
      <c r="BNU1848" s="401"/>
      <c r="BNV1848" s="401"/>
      <c r="BNW1848" s="401"/>
      <c r="BNX1848" s="401"/>
      <c r="BNY1848" s="401"/>
      <c r="BNZ1848" s="401"/>
      <c r="BOA1848" s="401"/>
      <c r="BOB1848" s="401"/>
      <c r="BOC1848" s="401"/>
      <c r="BOD1848" s="401"/>
      <c r="BOE1848" s="401"/>
      <c r="BOF1848" s="401"/>
      <c r="BOG1848" s="401"/>
      <c r="BOH1848" s="401"/>
      <c r="BOI1848" s="401"/>
      <c r="BOJ1848" s="401"/>
      <c r="BOK1848" s="401"/>
      <c r="BOL1848" s="401"/>
      <c r="BOM1848" s="401"/>
      <c r="BON1848" s="401"/>
      <c r="BOO1848" s="401"/>
      <c r="BOP1848" s="401"/>
      <c r="BOQ1848" s="401"/>
      <c r="BOR1848" s="401"/>
      <c r="BOS1848" s="401"/>
      <c r="BOT1848" s="401"/>
      <c r="BOU1848" s="401"/>
      <c r="BOV1848" s="401"/>
      <c r="BOW1848" s="401"/>
      <c r="BOX1848" s="401"/>
      <c r="BOY1848" s="401"/>
      <c r="BOZ1848" s="401"/>
      <c r="BPA1848" s="401"/>
      <c r="BPB1848" s="401"/>
      <c r="BPC1848" s="401"/>
      <c r="BPD1848" s="401"/>
      <c r="BPE1848" s="401"/>
      <c r="BPF1848" s="401"/>
      <c r="BPG1848" s="401"/>
      <c r="BPH1848" s="401"/>
      <c r="BPI1848" s="401"/>
      <c r="BPJ1848" s="401"/>
      <c r="BPK1848" s="401"/>
      <c r="BPL1848" s="401"/>
      <c r="BPM1848" s="401"/>
      <c r="BPN1848" s="401"/>
      <c r="BPO1848" s="401"/>
      <c r="BPP1848" s="401"/>
      <c r="BPQ1848" s="401"/>
      <c r="BPR1848" s="401"/>
      <c r="BPS1848" s="401"/>
      <c r="BPT1848" s="401"/>
      <c r="BPU1848" s="401"/>
      <c r="BPV1848" s="401"/>
      <c r="BPW1848" s="401"/>
      <c r="BPX1848" s="401"/>
      <c r="BPY1848" s="401"/>
      <c r="BPZ1848" s="401"/>
      <c r="BQA1848" s="401"/>
      <c r="BQB1848" s="401"/>
      <c r="BQC1848" s="401"/>
      <c r="BQD1848" s="401"/>
      <c r="BQE1848" s="401"/>
      <c r="BQF1848" s="401"/>
      <c r="BQG1848" s="401"/>
      <c r="BQH1848" s="401"/>
      <c r="BQI1848" s="401"/>
      <c r="BQJ1848" s="401"/>
      <c r="BQK1848" s="401"/>
      <c r="BQL1848" s="401"/>
      <c r="BQM1848" s="401"/>
      <c r="BQN1848" s="401"/>
      <c r="BQO1848" s="401"/>
      <c r="BQP1848" s="401"/>
      <c r="BQQ1848" s="401"/>
      <c r="BQR1848" s="401"/>
      <c r="BQS1848" s="401"/>
      <c r="BQT1848" s="401"/>
      <c r="BQU1848" s="401"/>
      <c r="BQV1848" s="401"/>
      <c r="BQW1848" s="401"/>
      <c r="BQX1848" s="401"/>
      <c r="BQY1848" s="401"/>
      <c r="BQZ1848" s="401"/>
      <c r="BRA1848" s="401"/>
      <c r="BRB1848" s="401"/>
      <c r="BRC1848" s="401"/>
      <c r="BRD1848" s="401"/>
      <c r="BRE1848" s="401"/>
      <c r="BRF1848" s="401"/>
      <c r="BRG1848" s="401"/>
      <c r="BRH1848" s="401"/>
      <c r="BRI1848" s="401"/>
      <c r="BRJ1848" s="401"/>
      <c r="BRK1848" s="401"/>
      <c r="BRL1848" s="401"/>
      <c r="BRM1848" s="401"/>
      <c r="BRN1848" s="401"/>
      <c r="BRO1848" s="401"/>
      <c r="BRP1848" s="401"/>
      <c r="BRQ1848" s="401"/>
      <c r="BRR1848" s="401"/>
      <c r="BRS1848" s="401"/>
      <c r="BRT1848" s="401"/>
      <c r="BRU1848" s="401"/>
      <c r="BRV1848" s="401"/>
      <c r="BRW1848" s="401"/>
      <c r="BRX1848" s="401"/>
      <c r="BRY1848" s="401"/>
      <c r="BRZ1848" s="401"/>
      <c r="BSA1848" s="401"/>
      <c r="BSB1848" s="401"/>
      <c r="BSC1848" s="401"/>
      <c r="BSD1848" s="401"/>
      <c r="BSE1848" s="401"/>
      <c r="BSF1848" s="401"/>
      <c r="BSG1848" s="401"/>
      <c r="BSH1848" s="401"/>
      <c r="BSI1848" s="401"/>
      <c r="BSJ1848" s="401"/>
      <c r="BSK1848" s="401"/>
      <c r="BSL1848" s="401"/>
      <c r="BSM1848" s="401"/>
      <c r="BSN1848" s="401"/>
      <c r="BSO1848" s="401"/>
      <c r="BSP1848" s="401"/>
      <c r="BSQ1848" s="401"/>
      <c r="BSR1848" s="401"/>
      <c r="BSS1848" s="401"/>
      <c r="BST1848" s="401"/>
      <c r="BSU1848" s="401"/>
      <c r="BSV1848" s="401"/>
      <c r="BSW1848" s="401"/>
      <c r="BSX1848" s="401"/>
      <c r="BSY1848" s="401"/>
      <c r="BSZ1848" s="401"/>
      <c r="BTA1848" s="401"/>
      <c r="BTB1848" s="401"/>
      <c r="BTC1848" s="401"/>
      <c r="BTD1848" s="401"/>
      <c r="BTE1848" s="401"/>
      <c r="BTF1848" s="401"/>
      <c r="BTG1848" s="401"/>
      <c r="BTH1848" s="401"/>
      <c r="BTI1848" s="401"/>
      <c r="BTJ1848" s="401"/>
      <c r="BTK1848" s="401"/>
      <c r="BTL1848" s="401"/>
      <c r="BTM1848" s="401"/>
      <c r="BTN1848" s="401"/>
      <c r="BTO1848" s="401"/>
      <c r="BTP1848" s="401"/>
      <c r="BTQ1848" s="401"/>
      <c r="BTR1848" s="401"/>
      <c r="BTS1848" s="401"/>
      <c r="BTT1848" s="401"/>
      <c r="BTU1848" s="401"/>
      <c r="BTV1848" s="401"/>
      <c r="BTW1848" s="401"/>
      <c r="BTX1848" s="401"/>
      <c r="BTY1848" s="401"/>
      <c r="BTZ1848" s="401"/>
      <c r="BUA1848" s="401"/>
      <c r="BUB1848" s="401"/>
      <c r="BUC1848" s="401"/>
      <c r="BUD1848" s="401"/>
      <c r="BUE1848" s="401"/>
      <c r="BUF1848" s="401"/>
      <c r="BUG1848" s="401"/>
      <c r="BUH1848" s="401"/>
      <c r="BUI1848" s="401"/>
      <c r="BUJ1848" s="401"/>
      <c r="BUK1848" s="401"/>
      <c r="BUL1848" s="401"/>
      <c r="BUM1848" s="401"/>
      <c r="BUN1848" s="401"/>
      <c r="BUO1848" s="401"/>
      <c r="BUP1848" s="401"/>
      <c r="BUQ1848" s="401"/>
      <c r="BUR1848" s="401"/>
      <c r="BUS1848" s="401"/>
      <c r="BUT1848" s="401"/>
      <c r="BUU1848" s="401"/>
      <c r="BUV1848" s="401"/>
      <c r="BUW1848" s="401"/>
      <c r="BUX1848" s="401"/>
      <c r="BUY1848" s="401"/>
      <c r="BUZ1848" s="401"/>
      <c r="BVA1848" s="401"/>
      <c r="BVB1848" s="401"/>
      <c r="BVC1848" s="401"/>
      <c r="BVD1848" s="401"/>
      <c r="BVE1848" s="401"/>
      <c r="BVF1848" s="401"/>
      <c r="BVG1848" s="401"/>
      <c r="BVH1848" s="401"/>
      <c r="BVI1848" s="401"/>
      <c r="BVJ1848" s="401"/>
      <c r="BVK1848" s="401"/>
      <c r="BVL1848" s="401"/>
      <c r="BVM1848" s="401"/>
      <c r="BVN1848" s="401"/>
      <c r="BVO1848" s="401"/>
      <c r="BVP1848" s="401"/>
      <c r="BVQ1848" s="401"/>
      <c r="BVR1848" s="401"/>
      <c r="BVS1848" s="401"/>
      <c r="BVT1848" s="401"/>
      <c r="BVU1848" s="401"/>
      <c r="BVV1848" s="401"/>
      <c r="BVW1848" s="401"/>
      <c r="BVX1848" s="401"/>
      <c r="BVY1848" s="401"/>
      <c r="BVZ1848" s="401"/>
      <c r="BWA1848" s="401"/>
      <c r="BWB1848" s="401"/>
      <c r="BWC1848" s="401"/>
      <c r="BWD1848" s="401"/>
      <c r="BWE1848" s="401"/>
      <c r="BWF1848" s="401"/>
      <c r="BWG1848" s="401"/>
      <c r="BWH1848" s="401"/>
      <c r="BWI1848" s="401"/>
      <c r="BWJ1848" s="401"/>
      <c r="BWK1848" s="401"/>
      <c r="BWL1848" s="401"/>
      <c r="BWM1848" s="401"/>
      <c r="BWN1848" s="401"/>
      <c r="BWO1848" s="401"/>
      <c r="BWP1848" s="401"/>
      <c r="BWQ1848" s="401"/>
      <c r="BWR1848" s="401"/>
      <c r="BWS1848" s="401"/>
      <c r="BWT1848" s="401"/>
      <c r="BWU1848" s="401"/>
      <c r="BWV1848" s="401"/>
      <c r="BWW1848" s="401"/>
      <c r="BWX1848" s="401"/>
      <c r="BWY1848" s="401"/>
      <c r="BWZ1848" s="401"/>
      <c r="BXA1848" s="401"/>
      <c r="BXB1848" s="401"/>
      <c r="BXC1848" s="401"/>
      <c r="BXD1848" s="401"/>
      <c r="BXE1848" s="401"/>
      <c r="BXF1848" s="401"/>
      <c r="BXG1848" s="401"/>
      <c r="BXH1848" s="401"/>
      <c r="BXI1848" s="401"/>
      <c r="BXJ1848" s="401"/>
      <c r="BXK1848" s="401"/>
      <c r="BXL1848" s="401"/>
      <c r="BXM1848" s="401"/>
      <c r="BXN1848" s="401"/>
      <c r="BXO1848" s="401"/>
      <c r="BXP1848" s="401"/>
      <c r="BXQ1848" s="401"/>
      <c r="BXR1848" s="401"/>
      <c r="BXS1848" s="401"/>
      <c r="BXT1848" s="401"/>
      <c r="BXU1848" s="401"/>
      <c r="BXV1848" s="401"/>
      <c r="BXW1848" s="401"/>
      <c r="BXX1848" s="401"/>
      <c r="BXY1848" s="401"/>
      <c r="BXZ1848" s="401"/>
      <c r="BYA1848" s="401"/>
      <c r="BYB1848" s="401"/>
      <c r="BYC1848" s="401"/>
      <c r="BYD1848" s="401"/>
      <c r="BYE1848" s="401"/>
      <c r="BYF1848" s="401"/>
      <c r="BYG1848" s="401"/>
      <c r="BYH1848" s="401"/>
      <c r="BYI1848" s="401"/>
      <c r="BYJ1848" s="401"/>
      <c r="BYK1848" s="401"/>
      <c r="BYL1848" s="401"/>
      <c r="BYM1848" s="401"/>
      <c r="BYN1848" s="401"/>
      <c r="BYO1848" s="401"/>
      <c r="BYP1848" s="401"/>
      <c r="BYQ1848" s="401"/>
      <c r="BYR1848" s="401"/>
      <c r="BYS1848" s="401"/>
      <c r="BYT1848" s="401"/>
      <c r="BYU1848" s="401"/>
      <c r="BYV1848" s="401"/>
      <c r="BYW1848" s="401"/>
      <c r="BYX1848" s="401"/>
      <c r="BYY1848" s="401"/>
      <c r="BYZ1848" s="401"/>
      <c r="BZA1848" s="401"/>
      <c r="BZB1848" s="401"/>
      <c r="BZC1848" s="401"/>
      <c r="BZD1848" s="401"/>
      <c r="BZE1848" s="401"/>
      <c r="BZF1848" s="401"/>
      <c r="BZG1848" s="401"/>
      <c r="BZH1848" s="401"/>
      <c r="BZI1848" s="401"/>
      <c r="BZJ1848" s="401"/>
      <c r="BZK1848" s="401"/>
      <c r="BZL1848" s="401"/>
      <c r="BZM1848" s="401"/>
      <c r="BZN1848" s="401"/>
      <c r="BZO1848" s="401"/>
      <c r="BZP1848" s="401"/>
      <c r="BZQ1848" s="401"/>
      <c r="BZR1848" s="401"/>
      <c r="BZS1848" s="401"/>
      <c r="BZT1848" s="401"/>
      <c r="BZU1848" s="401"/>
      <c r="BZV1848" s="401"/>
      <c r="BZW1848" s="401"/>
      <c r="BZX1848" s="401"/>
      <c r="BZY1848" s="401"/>
      <c r="BZZ1848" s="401"/>
      <c r="CAA1848" s="401"/>
      <c r="CAB1848" s="401"/>
      <c r="CAC1848" s="401"/>
      <c r="CAD1848" s="401"/>
      <c r="CAE1848" s="401"/>
      <c r="CAF1848" s="401"/>
      <c r="CAG1848" s="401"/>
      <c r="CAH1848" s="401"/>
      <c r="CAI1848" s="401"/>
      <c r="CAJ1848" s="401"/>
      <c r="CAK1848" s="401"/>
      <c r="CAL1848" s="401"/>
      <c r="CAM1848" s="401"/>
      <c r="CAN1848" s="401"/>
      <c r="CAO1848" s="401"/>
      <c r="CAP1848" s="401"/>
      <c r="CAQ1848" s="401"/>
      <c r="CAR1848" s="401"/>
      <c r="CAS1848" s="401"/>
      <c r="CAT1848" s="401"/>
      <c r="CAU1848" s="401"/>
      <c r="CAV1848" s="401"/>
      <c r="CAW1848" s="401"/>
      <c r="CAX1848" s="401"/>
      <c r="CAY1848" s="401"/>
      <c r="CAZ1848" s="401"/>
      <c r="CBA1848" s="401"/>
      <c r="CBB1848" s="401"/>
      <c r="CBC1848" s="401"/>
      <c r="CBD1848" s="401"/>
      <c r="CBE1848" s="401"/>
      <c r="CBF1848" s="401"/>
      <c r="CBG1848" s="401"/>
      <c r="CBH1848" s="401"/>
      <c r="CBI1848" s="401"/>
      <c r="CBJ1848" s="401"/>
      <c r="CBK1848" s="401"/>
      <c r="CBL1848" s="401"/>
      <c r="CBM1848" s="401"/>
      <c r="CBN1848" s="401"/>
      <c r="CBO1848" s="401"/>
      <c r="CBP1848" s="401"/>
      <c r="CBQ1848" s="401"/>
      <c r="CBR1848" s="401"/>
      <c r="CBS1848" s="401"/>
      <c r="CBT1848" s="401"/>
      <c r="CBU1848" s="401"/>
      <c r="CBV1848" s="401"/>
      <c r="CBW1848" s="401"/>
      <c r="CBX1848" s="401"/>
      <c r="CBY1848" s="401"/>
      <c r="CBZ1848" s="401"/>
      <c r="CCA1848" s="401"/>
      <c r="CCB1848" s="401"/>
      <c r="CCC1848" s="401"/>
      <c r="CCD1848" s="401"/>
      <c r="CCE1848" s="401"/>
      <c r="CCF1848" s="401"/>
      <c r="CCG1848" s="401"/>
      <c r="CCH1848" s="401"/>
      <c r="CCI1848" s="401"/>
      <c r="CCJ1848" s="401"/>
      <c r="CCK1848" s="401"/>
      <c r="CCL1848" s="401"/>
      <c r="CCM1848" s="401"/>
      <c r="CCN1848" s="401"/>
      <c r="CCO1848" s="401"/>
      <c r="CCP1848" s="401"/>
      <c r="CCQ1848" s="401"/>
      <c r="CCR1848" s="401"/>
      <c r="CCS1848" s="401"/>
      <c r="CCT1848" s="401"/>
      <c r="CCU1848" s="401"/>
      <c r="CCV1848" s="401"/>
      <c r="CCW1848" s="401"/>
      <c r="CCX1848" s="401"/>
      <c r="CCY1848" s="401"/>
      <c r="CCZ1848" s="401"/>
      <c r="CDA1848" s="401"/>
      <c r="CDB1848" s="401"/>
      <c r="CDC1848" s="401"/>
      <c r="CDD1848" s="401"/>
      <c r="CDE1848" s="401"/>
      <c r="CDF1848" s="401"/>
      <c r="CDG1848" s="401"/>
      <c r="CDH1848" s="401"/>
      <c r="CDI1848" s="401"/>
      <c r="CDJ1848" s="401"/>
      <c r="CDK1848" s="401"/>
      <c r="CDL1848" s="401"/>
      <c r="CDM1848" s="401"/>
      <c r="CDN1848" s="401"/>
      <c r="CDO1848" s="401"/>
      <c r="CDP1848" s="401"/>
      <c r="CDQ1848" s="401"/>
      <c r="CDR1848" s="401"/>
      <c r="CDS1848" s="401"/>
      <c r="CDT1848" s="401"/>
      <c r="CDU1848" s="401"/>
      <c r="CDV1848" s="401"/>
      <c r="CDW1848" s="401"/>
      <c r="CDX1848" s="401"/>
      <c r="CDY1848" s="401"/>
      <c r="CDZ1848" s="401"/>
      <c r="CEA1848" s="401"/>
      <c r="CEB1848" s="401"/>
      <c r="CEC1848" s="401"/>
      <c r="CED1848" s="401"/>
      <c r="CEE1848" s="401"/>
      <c r="CEF1848" s="401"/>
      <c r="CEG1848" s="401"/>
      <c r="CEH1848" s="401"/>
      <c r="CEI1848" s="401"/>
      <c r="CEJ1848" s="401"/>
      <c r="CEK1848" s="401"/>
      <c r="CEL1848" s="401"/>
      <c r="CEM1848" s="401"/>
      <c r="CEN1848" s="401"/>
      <c r="CEO1848" s="401"/>
      <c r="CEP1848" s="401"/>
      <c r="CEQ1848" s="401"/>
      <c r="CER1848" s="401"/>
      <c r="CES1848" s="401"/>
      <c r="CET1848" s="401"/>
      <c r="CEU1848" s="401"/>
      <c r="CEV1848" s="401"/>
      <c r="CEW1848" s="401"/>
      <c r="CEX1848" s="401"/>
      <c r="CEY1848" s="401"/>
      <c r="CEZ1848" s="401"/>
      <c r="CFA1848" s="401"/>
      <c r="CFB1848" s="401"/>
      <c r="CFC1848" s="401"/>
      <c r="CFD1848" s="401"/>
      <c r="CFE1848" s="401"/>
      <c r="CFF1848" s="401"/>
      <c r="CFG1848" s="401"/>
      <c r="CFH1848" s="401"/>
      <c r="CFI1848" s="401"/>
      <c r="CFJ1848" s="401"/>
      <c r="CFK1848" s="401"/>
      <c r="CFL1848" s="401"/>
      <c r="CFM1848" s="401"/>
      <c r="CFN1848" s="401"/>
      <c r="CFO1848" s="401"/>
      <c r="CFP1848" s="401"/>
      <c r="CFQ1848" s="401"/>
      <c r="CFR1848" s="401"/>
      <c r="CFS1848" s="401"/>
      <c r="CFT1848" s="401"/>
      <c r="CFU1848" s="401"/>
      <c r="CFV1848" s="401"/>
      <c r="CFW1848" s="401"/>
      <c r="CFX1848" s="401"/>
      <c r="CFY1848" s="401"/>
      <c r="CFZ1848" s="401"/>
      <c r="CGA1848" s="401"/>
      <c r="CGB1848" s="401"/>
      <c r="CGC1848" s="401"/>
      <c r="CGD1848" s="401"/>
      <c r="CGE1848" s="401"/>
      <c r="CGF1848" s="401"/>
      <c r="CGG1848" s="401"/>
      <c r="CGH1848" s="401"/>
      <c r="CGI1848" s="401"/>
      <c r="CGJ1848" s="401"/>
      <c r="CGK1848" s="401"/>
      <c r="CGL1848" s="401"/>
      <c r="CGM1848" s="401"/>
      <c r="CGN1848" s="401"/>
      <c r="CGO1848" s="401"/>
      <c r="CGP1848" s="401"/>
      <c r="CGQ1848" s="401"/>
      <c r="CGR1848" s="401"/>
      <c r="CGS1848" s="401"/>
      <c r="CGT1848" s="401"/>
      <c r="CGU1848" s="401"/>
      <c r="CGV1848" s="401"/>
      <c r="CGW1848" s="401"/>
      <c r="CGX1848" s="401"/>
      <c r="CGY1848" s="401"/>
      <c r="CGZ1848" s="401"/>
      <c r="CHA1848" s="401"/>
      <c r="CHB1848" s="401"/>
      <c r="CHC1848" s="401"/>
      <c r="CHD1848" s="401"/>
      <c r="CHE1848" s="401"/>
      <c r="CHF1848" s="401"/>
      <c r="CHG1848" s="401"/>
      <c r="CHH1848" s="401"/>
      <c r="CHI1848" s="401"/>
      <c r="CHJ1848" s="401"/>
      <c r="CHK1848" s="401"/>
      <c r="CHL1848" s="401"/>
      <c r="CHM1848" s="401"/>
      <c r="CHN1848" s="401"/>
      <c r="CHO1848" s="401"/>
      <c r="CHP1848" s="401"/>
      <c r="CHQ1848" s="401"/>
      <c r="CHR1848" s="401"/>
      <c r="CHS1848" s="401"/>
      <c r="CHT1848" s="401"/>
      <c r="CHU1848" s="401"/>
      <c r="CHV1848" s="401"/>
      <c r="CHW1848" s="401"/>
      <c r="CHX1848" s="401"/>
      <c r="CHY1848" s="401"/>
      <c r="CHZ1848" s="401"/>
      <c r="CIA1848" s="401"/>
      <c r="CIB1848" s="401"/>
      <c r="CIC1848" s="401"/>
      <c r="CID1848" s="401"/>
      <c r="CIE1848" s="401"/>
      <c r="CIF1848" s="401"/>
      <c r="CIG1848" s="401"/>
      <c r="CIH1848" s="401"/>
      <c r="CII1848" s="401"/>
      <c r="CIJ1848" s="401"/>
      <c r="CIK1848" s="401"/>
      <c r="CIL1848" s="401"/>
      <c r="CIM1848" s="401"/>
      <c r="CIN1848" s="401"/>
      <c r="CIO1848" s="401"/>
      <c r="CIP1848" s="401"/>
      <c r="CIQ1848" s="401"/>
      <c r="CIR1848" s="401"/>
      <c r="CIS1848" s="401"/>
      <c r="CIT1848" s="401"/>
      <c r="CIU1848" s="401"/>
      <c r="CIV1848" s="401"/>
      <c r="CIW1848" s="401"/>
      <c r="CIX1848" s="401"/>
      <c r="CIY1848" s="401"/>
      <c r="CIZ1848" s="401"/>
      <c r="CJA1848" s="401"/>
      <c r="CJB1848" s="401"/>
      <c r="CJC1848" s="401"/>
      <c r="CJD1848" s="401"/>
      <c r="CJE1848" s="401"/>
      <c r="CJF1848" s="401"/>
      <c r="CJG1848" s="401"/>
      <c r="CJH1848" s="401"/>
      <c r="CJI1848" s="401"/>
      <c r="CJJ1848" s="401"/>
      <c r="CJK1848" s="401"/>
      <c r="CJL1848" s="401"/>
      <c r="CJM1848" s="401"/>
      <c r="CJN1848" s="401"/>
      <c r="CJO1848" s="401"/>
      <c r="CJP1848" s="401"/>
      <c r="CJQ1848" s="401"/>
      <c r="CJR1848" s="401"/>
      <c r="CJS1848" s="401"/>
      <c r="CJT1848" s="401"/>
      <c r="CJU1848" s="401"/>
      <c r="CJV1848" s="401"/>
      <c r="CJW1848" s="401"/>
      <c r="CJX1848" s="401"/>
      <c r="CJY1848" s="401"/>
      <c r="CJZ1848" s="401"/>
      <c r="CKA1848" s="401"/>
      <c r="CKB1848" s="401"/>
      <c r="CKC1848" s="401"/>
      <c r="CKD1848" s="401"/>
      <c r="CKE1848" s="401"/>
      <c r="CKF1848" s="401"/>
      <c r="CKG1848" s="401"/>
      <c r="CKH1848" s="401"/>
      <c r="CKI1848" s="401"/>
      <c r="CKJ1848" s="401"/>
      <c r="CKK1848" s="401"/>
      <c r="CKL1848" s="401"/>
      <c r="CKM1848" s="401"/>
      <c r="CKN1848" s="401"/>
      <c r="CKO1848" s="401"/>
      <c r="CKP1848" s="401"/>
      <c r="CKQ1848" s="401"/>
      <c r="CKR1848" s="401"/>
      <c r="CKS1848" s="401"/>
      <c r="CKT1848" s="401"/>
      <c r="CKU1848" s="401"/>
      <c r="CKV1848" s="401"/>
      <c r="CKW1848" s="401"/>
      <c r="CKX1848" s="401"/>
      <c r="CKY1848" s="401"/>
      <c r="CKZ1848" s="401"/>
      <c r="CLA1848" s="401"/>
      <c r="CLB1848" s="401"/>
      <c r="CLC1848" s="401"/>
      <c r="CLD1848" s="401"/>
      <c r="CLE1848" s="401"/>
      <c r="CLF1848" s="401"/>
      <c r="CLG1848" s="401"/>
      <c r="CLH1848" s="401"/>
      <c r="CLI1848" s="401"/>
      <c r="CLJ1848" s="401"/>
      <c r="CLK1848" s="401"/>
      <c r="CLL1848" s="401"/>
      <c r="CLM1848" s="401"/>
      <c r="CLN1848" s="401"/>
      <c r="CLO1848" s="401"/>
      <c r="CLP1848" s="401"/>
      <c r="CLQ1848" s="401"/>
      <c r="CLR1848" s="401"/>
      <c r="CLS1848" s="401"/>
      <c r="CLT1848" s="401"/>
      <c r="CLU1848" s="401"/>
      <c r="CLV1848" s="401"/>
      <c r="CLW1848" s="401"/>
      <c r="CLX1848" s="401"/>
      <c r="CLY1848" s="401"/>
      <c r="CLZ1848" s="401"/>
      <c r="CMA1848" s="401"/>
      <c r="CMB1848" s="401"/>
      <c r="CMC1848" s="401"/>
      <c r="CMD1848" s="401"/>
      <c r="CME1848" s="401"/>
      <c r="CMF1848" s="401"/>
      <c r="CMG1848" s="401"/>
      <c r="CMH1848" s="401"/>
      <c r="CMI1848" s="401"/>
      <c r="CMJ1848" s="401"/>
      <c r="CMK1848" s="401"/>
      <c r="CML1848" s="401"/>
      <c r="CMM1848" s="401"/>
      <c r="CMN1848" s="401"/>
      <c r="CMO1848" s="401"/>
      <c r="CMP1848" s="401"/>
      <c r="CMQ1848" s="401"/>
      <c r="CMR1848" s="401"/>
      <c r="CMS1848" s="401"/>
      <c r="CMT1848" s="401"/>
      <c r="CMU1848" s="401"/>
      <c r="CMV1848" s="401"/>
      <c r="CMW1848" s="401"/>
      <c r="CMX1848" s="401"/>
      <c r="CMY1848" s="401"/>
      <c r="CMZ1848" s="401"/>
      <c r="CNA1848" s="401"/>
      <c r="CNB1848" s="401"/>
      <c r="CNC1848" s="401"/>
      <c r="CND1848" s="401"/>
      <c r="CNE1848" s="401"/>
      <c r="CNF1848" s="401"/>
      <c r="CNG1848" s="401"/>
      <c r="CNH1848" s="401"/>
      <c r="CNI1848" s="401"/>
      <c r="CNJ1848" s="401"/>
      <c r="CNK1848" s="401"/>
      <c r="CNL1848" s="401"/>
      <c r="CNM1848" s="401"/>
      <c r="CNN1848" s="401"/>
      <c r="CNO1848" s="401"/>
      <c r="CNP1848" s="401"/>
      <c r="CNQ1848" s="401"/>
      <c r="CNR1848" s="401"/>
      <c r="CNS1848" s="401"/>
      <c r="CNT1848" s="401"/>
      <c r="CNU1848" s="401"/>
      <c r="CNV1848" s="401"/>
      <c r="CNW1848" s="401"/>
      <c r="CNX1848" s="401"/>
      <c r="CNY1848" s="401"/>
      <c r="CNZ1848" s="401"/>
      <c r="COA1848" s="401"/>
      <c r="COB1848" s="401"/>
      <c r="COC1848" s="401"/>
      <c r="COD1848" s="401"/>
      <c r="COE1848" s="401"/>
      <c r="COF1848" s="401"/>
      <c r="COG1848" s="401"/>
      <c r="COH1848" s="401"/>
      <c r="COI1848" s="401"/>
      <c r="COJ1848" s="401"/>
      <c r="COK1848" s="401"/>
      <c r="COL1848" s="401"/>
      <c r="COM1848" s="401"/>
      <c r="CON1848" s="401"/>
      <c r="COO1848" s="401"/>
      <c r="COP1848" s="401"/>
      <c r="COQ1848" s="401"/>
      <c r="COR1848" s="401"/>
      <c r="COS1848" s="401"/>
      <c r="COT1848" s="401"/>
      <c r="COU1848" s="401"/>
      <c r="COV1848" s="401"/>
      <c r="COW1848" s="401"/>
      <c r="COX1848" s="401"/>
      <c r="COY1848" s="401"/>
      <c r="COZ1848" s="401"/>
      <c r="CPA1848" s="401"/>
      <c r="CPB1848" s="401"/>
      <c r="CPC1848" s="401"/>
      <c r="CPD1848" s="401"/>
      <c r="CPE1848" s="401"/>
      <c r="CPF1848" s="401"/>
      <c r="CPG1848" s="401"/>
      <c r="CPH1848" s="401"/>
      <c r="CPI1848" s="401"/>
      <c r="CPJ1848" s="401"/>
      <c r="CPK1848" s="401"/>
      <c r="CPL1848" s="401"/>
      <c r="CPM1848" s="401"/>
      <c r="CPN1848" s="401"/>
      <c r="CPO1848" s="401"/>
      <c r="CPP1848" s="401"/>
      <c r="CPQ1848" s="401"/>
      <c r="CPR1848" s="401"/>
      <c r="CPS1848" s="401"/>
      <c r="CPT1848" s="401"/>
      <c r="CPU1848" s="401"/>
      <c r="CPV1848" s="401"/>
      <c r="CPW1848" s="401"/>
      <c r="CPX1848" s="401"/>
      <c r="CPY1848" s="401"/>
      <c r="CPZ1848" s="401"/>
      <c r="CQA1848" s="401"/>
      <c r="CQB1848" s="401"/>
      <c r="CQC1848" s="401"/>
      <c r="CQD1848" s="401"/>
      <c r="CQE1848" s="401"/>
      <c r="CQF1848" s="401"/>
      <c r="CQG1848" s="401"/>
      <c r="CQH1848" s="401"/>
      <c r="CQI1848" s="401"/>
      <c r="CQJ1848" s="401"/>
      <c r="CQK1848" s="401"/>
      <c r="CQL1848" s="401"/>
      <c r="CQM1848" s="401"/>
      <c r="CQN1848" s="401"/>
      <c r="CQO1848" s="401"/>
      <c r="CQP1848" s="401"/>
      <c r="CQQ1848" s="401"/>
      <c r="CQR1848" s="401"/>
      <c r="CQS1848" s="401"/>
      <c r="CQT1848" s="401"/>
      <c r="CQU1848" s="401"/>
      <c r="CQV1848" s="401"/>
      <c r="CQW1848" s="401"/>
      <c r="CQX1848" s="401"/>
      <c r="CQY1848" s="401"/>
      <c r="CQZ1848" s="401"/>
      <c r="CRA1848" s="401"/>
      <c r="CRB1848" s="401"/>
      <c r="CRC1848" s="401"/>
      <c r="CRD1848" s="401"/>
      <c r="CRE1848" s="401"/>
      <c r="CRF1848" s="401"/>
      <c r="CRG1848" s="401"/>
      <c r="CRH1848" s="401"/>
      <c r="CRI1848" s="401"/>
      <c r="CRJ1848" s="401"/>
      <c r="CRK1848" s="401"/>
      <c r="CRL1848" s="401"/>
      <c r="CRM1848" s="401"/>
      <c r="CRN1848" s="401"/>
      <c r="CRO1848" s="401"/>
      <c r="CRP1848" s="401"/>
      <c r="CRQ1848" s="401"/>
      <c r="CRR1848" s="401"/>
      <c r="CRS1848" s="401"/>
      <c r="CRT1848" s="401"/>
      <c r="CRU1848" s="401"/>
      <c r="CRV1848" s="401"/>
      <c r="CRW1848" s="401"/>
      <c r="CRX1848" s="401"/>
      <c r="CRY1848" s="401"/>
      <c r="CRZ1848" s="401"/>
      <c r="CSA1848" s="401"/>
      <c r="CSB1848" s="401"/>
      <c r="CSC1848" s="401"/>
      <c r="CSD1848" s="401"/>
      <c r="CSE1848" s="401"/>
      <c r="CSF1848" s="401"/>
      <c r="CSG1848" s="401"/>
      <c r="CSH1848" s="401"/>
      <c r="CSI1848" s="401"/>
      <c r="CSJ1848" s="401"/>
      <c r="CSK1848" s="401"/>
      <c r="CSL1848" s="401"/>
      <c r="CSM1848" s="401"/>
      <c r="CSN1848" s="401"/>
      <c r="CSO1848" s="401"/>
      <c r="CSP1848" s="401"/>
      <c r="CSQ1848" s="401"/>
      <c r="CSR1848" s="401"/>
      <c r="CSS1848" s="401"/>
      <c r="CST1848" s="401"/>
      <c r="CSU1848" s="401"/>
      <c r="CSV1848" s="401"/>
      <c r="CSW1848" s="401"/>
      <c r="CSX1848" s="401"/>
      <c r="CSY1848" s="401"/>
      <c r="CSZ1848" s="401"/>
      <c r="CTA1848" s="401"/>
      <c r="CTB1848" s="401"/>
      <c r="CTC1848" s="401"/>
      <c r="CTD1848" s="401"/>
      <c r="CTE1848" s="401"/>
      <c r="CTF1848" s="401"/>
      <c r="CTG1848" s="401"/>
      <c r="CTH1848" s="401"/>
      <c r="CTI1848" s="401"/>
      <c r="CTJ1848" s="401"/>
      <c r="CTK1848" s="401"/>
      <c r="CTL1848" s="401"/>
      <c r="CTM1848" s="401"/>
      <c r="CTN1848" s="401"/>
      <c r="CTO1848" s="401"/>
      <c r="CTP1848" s="401"/>
      <c r="CTQ1848" s="401"/>
      <c r="CTR1848" s="401"/>
      <c r="CTS1848" s="401"/>
      <c r="CTT1848" s="401"/>
      <c r="CTU1848" s="401"/>
      <c r="CTV1848" s="401"/>
      <c r="CTW1848" s="401"/>
      <c r="CTX1848" s="401"/>
      <c r="CTY1848" s="401"/>
      <c r="CTZ1848" s="401"/>
      <c r="CUA1848" s="401"/>
      <c r="CUB1848" s="401"/>
      <c r="CUC1848" s="401"/>
      <c r="CUD1848" s="401"/>
      <c r="CUE1848" s="401"/>
      <c r="CUF1848" s="401"/>
      <c r="CUG1848" s="401"/>
      <c r="CUH1848" s="401"/>
      <c r="CUI1848" s="401"/>
      <c r="CUJ1848" s="401"/>
      <c r="CUK1848" s="401"/>
      <c r="CUL1848" s="401"/>
      <c r="CUM1848" s="401"/>
      <c r="CUN1848" s="401"/>
      <c r="CUO1848" s="401"/>
      <c r="CUP1848" s="401"/>
      <c r="CUQ1848" s="401"/>
      <c r="CUR1848" s="401"/>
      <c r="CUS1848" s="401"/>
      <c r="CUT1848" s="401"/>
      <c r="CUU1848" s="401"/>
      <c r="CUV1848" s="401"/>
      <c r="CUW1848" s="401"/>
      <c r="CUX1848" s="401"/>
      <c r="CUY1848" s="401"/>
      <c r="CUZ1848" s="401"/>
      <c r="CVA1848" s="401"/>
      <c r="CVB1848" s="401"/>
      <c r="CVC1848" s="401"/>
      <c r="CVD1848" s="401"/>
      <c r="CVE1848" s="401"/>
      <c r="CVF1848" s="401"/>
      <c r="CVG1848" s="401"/>
      <c r="CVH1848" s="401"/>
      <c r="CVI1848" s="401"/>
      <c r="CVJ1848" s="401"/>
      <c r="CVK1848" s="401"/>
      <c r="CVL1848" s="401"/>
      <c r="CVM1848" s="401"/>
      <c r="CVN1848" s="401"/>
      <c r="CVO1848" s="401"/>
      <c r="CVP1848" s="401"/>
      <c r="CVQ1848" s="401"/>
      <c r="CVR1848" s="401"/>
      <c r="CVS1848" s="401"/>
      <c r="CVT1848" s="401"/>
      <c r="CVU1848" s="401"/>
      <c r="CVV1848" s="401"/>
      <c r="CVW1848" s="401"/>
      <c r="CVX1848" s="401"/>
      <c r="CVY1848" s="401"/>
      <c r="CVZ1848" s="401"/>
      <c r="CWA1848" s="401"/>
      <c r="CWB1848" s="401"/>
      <c r="CWC1848" s="401"/>
      <c r="CWD1848" s="401"/>
      <c r="CWE1848" s="401"/>
      <c r="CWF1848" s="401"/>
      <c r="CWG1848" s="401"/>
      <c r="CWH1848" s="401"/>
      <c r="CWI1848" s="401"/>
      <c r="CWJ1848" s="401"/>
      <c r="CWK1848" s="401"/>
      <c r="CWL1848" s="401"/>
      <c r="CWM1848" s="401"/>
      <c r="CWN1848" s="401"/>
      <c r="CWO1848" s="401"/>
      <c r="CWP1848" s="401"/>
      <c r="CWQ1848" s="401"/>
      <c r="CWR1848" s="401"/>
      <c r="CWS1848" s="401"/>
      <c r="CWT1848" s="401"/>
      <c r="CWU1848" s="401"/>
      <c r="CWV1848" s="401"/>
      <c r="CWW1848" s="401"/>
      <c r="CWX1848" s="401"/>
      <c r="CWY1848" s="401"/>
      <c r="CWZ1848" s="401"/>
      <c r="CXA1848" s="401"/>
      <c r="CXB1848" s="401"/>
      <c r="CXC1848" s="401"/>
      <c r="CXD1848" s="401"/>
      <c r="CXE1848" s="401"/>
      <c r="CXF1848" s="401"/>
      <c r="CXG1848" s="401"/>
      <c r="CXH1848" s="401"/>
      <c r="CXI1848" s="401"/>
      <c r="CXJ1848" s="401"/>
      <c r="CXK1848" s="401"/>
      <c r="CXL1848" s="401"/>
      <c r="CXM1848" s="401"/>
      <c r="CXN1848" s="401"/>
      <c r="CXO1848" s="401"/>
      <c r="CXP1848" s="401"/>
      <c r="CXQ1848" s="401"/>
      <c r="CXR1848" s="401"/>
      <c r="CXS1848" s="401"/>
      <c r="CXT1848" s="401"/>
      <c r="CXU1848" s="401"/>
      <c r="CXV1848" s="401"/>
      <c r="CXW1848" s="401"/>
      <c r="CXX1848" s="401"/>
      <c r="CXY1848" s="401"/>
      <c r="CXZ1848" s="401"/>
      <c r="CYA1848" s="401"/>
      <c r="CYB1848" s="401"/>
      <c r="CYC1848" s="401"/>
      <c r="CYD1848" s="401"/>
      <c r="CYE1848" s="401"/>
      <c r="CYF1848" s="401"/>
      <c r="CYG1848" s="401"/>
      <c r="CYH1848" s="401"/>
      <c r="CYI1848" s="401"/>
      <c r="CYJ1848" s="401"/>
      <c r="CYK1848" s="401"/>
      <c r="CYL1848" s="401"/>
      <c r="CYM1848" s="401"/>
      <c r="CYN1848" s="401"/>
      <c r="CYO1848" s="401"/>
      <c r="CYP1848" s="401"/>
      <c r="CYQ1848" s="401"/>
      <c r="CYR1848" s="401"/>
      <c r="CYS1848" s="401"/>
      <c r="CYT1848" s="401"/>
      <c r="CYU1848" s="401"/>
      <c r="CYV1848" s="401"/>
      <c r="CYW1848" s="401"/>
      <c r="CYX1848" s="401"/>
      <c r="CYY1848" s="401"/>
      <c r="CYZ1848" s="401"/>
      <c r="CZA1848" s="401"/>
      <c r="CZB1848" s="401"/>
      <c r="CZC1848" s="401"/>
      <c r="CZD1848" s="401"/>
      <c r="CZE1848" s="401"/>
      <c r="CZF1848" s="401"/>
      <c r="CZG1848" s="401"/>
      <c r="CZH1848" s="401"/>
      <c r="CZI1848" s="401"/>
      <c r="CZJ1848" s="401"/>
      <c r="CZK1848" s="401"/>
      <c r="CZL1848" s="401"/>
      <c r="CZM1848" s="401"/>
      <c r="CZN1848" s="401"/>
      <c r="CZO1848" s="401"/>
      <c r="CZP1848" s="401"/>
      <c r="CZQ1848" s="401"/>
      <c r="CZR1848" s="401"/>
      <c r="CZS1848" s="401"/>
      <c r="CZT1848" s="401"/>
      <c r="CZU1848" s="401"/>
      <c r="CZV1848" s="401"/>
      <c r="CZW1848" s="401"/>
      <c r="CZX1848" s="401"/>
      <c r="CZY1848" s="401"/>
      <c r="CZZ1848" s="401"/>
      <c r="DAA1848" s="401"/>
      <c r="DAB1848" s="401"/>
      <c r="DAC1848" s="401"/>
      <c r="DAD1848" s="401"/>
      <c r="DAE1848" s="401"/>
      <c r="DAF1848" s="401"/>
      <c r="DAG1848" s="401"/>
      <c r="DAH1848" s="401"/>
      <c r="DAI1848" s="401"/>
      <c r="DAJ1848" s="401"/>
      <c r="DAK1848" s="401"/>
      <c r="DAL1848" s="401"/>
      <c r="DAM1848" s="401"/>
      <c r="DAN1848" s="401"/>
      <c r="DAO1848" s="401"/>
      <c r="DAP1848" s="401"/>
      <c r="DAQ1848" s="401"/>
      <c r="DAR1848" s="401"/>
      <c r="DAS1848" s="401"/>
      <c r="DAT1848" s="401"/>
      <c r="DAU1848" s="401"/>
      <c r="DAV1848" s="401"/>
      <c r="DAW1848" s="401"/>
      <c r="DAX1848" s="401"/>
      <c r="DAY1848" s="401"/>
      <c r="DAZ1848" s="401"/>
      <c r="DBA1848" s="401"/>
      <c r="DBB1848" s="401"/>
      <c r="DBC1848" s="401"/>
      <c r="DBD1848" s="401"/>
      <c r="DBE1848" s="401"/>
      <c r="DBF1848" s="401"/>
      <c r="DBG1848" s="401"/>
      <c r="DBH1848" s="401"/>
      <c r="DBI1848" s="401"/>
      <c r="DBJ1848" s="401"/>
      <c r="DBK1848" s="401"/>
      <c r="DBL1848" s="401"/>
      <c r="DBM1848" s="401"/>
      <c r="DBN1848" s="401"/>
      <c r="DBO1848" s="401"/>
      <c r="DBP1848" s="401"/>
      <c r="DBQ1848" s="401"/>
      <c r="DBR1848" s="401"/>
      <c r="DBS1848" s="401"/>
      <c r="DBT1848" s="401"/>
      <c r="DBU1848" s="401"/>
      <c r="DBV1848" s="401"/>
      <c r="DBW1848" s="401"/>
      <c r="DBX1848" s="401"/>
      <c r="DBY1848" s="401"/>
      <c r="DBZ1848" s="401"/>
      <c r="DCA1848" s="401"/>
      <c r="DCB1848" s="401"/>
      <c r="DCC1848" s="401"/>
      <c r="DCD1848" s="401"/>
      <c r="DCE1848" s="401"/>
      <c r="DCF1848" s="401"/>
      <c r="DCG1848" s="401"/>
      <c r="DCH1848" s="401"/>
      <c r="DCI1848" s="401"/>
      <c r="DCJ1848" s="401"/>
      <c r="DCK1848" s="401"/>
      <c r="DCL1848" s="401"/>
      <c r="DCM1848" s="401"/>
      <c r="DCN1848" s="401"/>
      <c r="DCO1848" s="401"/>
      <c r="DCP1848" s="401"/>
      <c r="DCQ1848" s="401"/>
      <c r="DCR1848" s="401"/>
      <c r="DCS1848" s="401"/>
      <c r="DCT1848" s="401"/>
      <c r="DCU1848" s="401"/>
      <c r="DCV1848" s="401"/>
      <c r="DCW1848" s="401"/>
      <c r="DCX1848" s="401"/>
      <c r="DCY1848" s="401"/>
      <c r="DCZ1848" s="401"/>
      <c r="DDA1848" s="401"/>
      <c r="DDB1848" s="401"/>
      <c r="DDC1848" s="401"/>
      <c r="DDD1848" s="401"/>
      <c r="DDE1848" s="401"/>
      <c r="DDF1848" s="401"/>
      <c r="DDG1848" s="401"/>
      <c r="DDH1848" s="401"/>
      <c r="DDI1848" s="401"/>
      <c r="DDJ1848" s="401"/>
      <c r="DDK1848" s="401"/>
      <c r="DDL1848" s="401"/>
      <c r="DDM1848" s="401"/>
      <c r="DDN1848" s="401"/>
      <c r="DDO1848" s="401"/>
      <c r="DDP1848" s="401"/>
      <c r="DDQ1848" s="401"/>
      <c r="DDR1848" s="401"/>
      <c r="DDS1848" s="401"/>
      <c r="DDT1848" s="401"/>
      <c r="DDU1848" s="401"/>
      <c r="DDV1848" s="401"/>
      <c r="DDW1848" s="401"/>
      <c r="DDX1848" s="401"/>
      <c r="DDY1848" s="401"/>
      <c r="DDZ1848" s="401"/>
      <c r="DEA1848" s="401"/>
      <c r="DEB1848" s="401"/>
      <c r="DEC1848" s="401"/>
      <c r="DED1848" s="401"/>
      <c r="DEE1848" s="401"/>
      <c r="DEF1848" s="401"/>
      <c r="DEG1848" s="401"/>
      <c r="DEH1848" s="401"/>
      <c r="DEI1848" s="401"/>
      <c r="DEJ1848" s="401"/>
      <c r="DEK1848" s="401"/>
      <c r="DEL1848" s="401"/>
      <c r="DEM1848" s="401"/>
      <c r="DEN1848" s="401"/>
      <c r="DEO1848" s="401"/>
      <c r="DEP1848" s="401"/>
      <c r="DEQ1848" s="401"/>
      <c r="DER1848" s="401"/>
      <c r="DES1848" s="401"/>
      <c r="DET1848" s="401"/>
      <c r="DEU1848" s="401"/>
      <c r="DEV1848" s="401"/>
      <c r="DEW1848" s="401"/>
      <c r="DEX1848" s="401"/>
      <c r="DEY1848" s="401"/>
      <c r="DEZ1848" s="401"/>
      <c r="DFA1848" s="401"/>
      <c r="DFB1848" s="401"/>
      <c r="DFC1848" s="401"/>
      <c r="DFD1848" s="401"/>
      <c r="DFE1848" s="401"/>
      <c r="DFF1848" s="401"/>
      <c r="DFG1848" s="401"/>
      <c r="DFH1848" s="401"/>
      <c r="DFI1848" s="401"/>
      <c r="DFJ1848" s="401"/>
      <c r="DFK1848" s="401"/>
      <c r="DFL1848" s="401"/>
      <c r="DFM1848" s="401"/>
      <c r="DFN1848" s="401"/>
      <c r="DFO1848" s="401"/>
      <c r="DFP1848" s="401"/>
      <c r="DFQ1848" s="401"/>
      <c r="DFR1848" s="401"/>
      <c r="DFS1848" s="401"/>
      <c r="DFT1848" s="401"/>
      <c r="DFU1848" s="401"/>
      <c r="DFV1848" s="401"/>
      <c r="DFW1848" s="401"/>
      <c r="DFX1848" s="401"/>
      <c r="DFY1848" s="401"/>
      <c r="DFZ1848" s="401"/>
      <c r="DGA1848" s="401"/>
      <c r="DGB1848" s="401"/>
      <c r="DGC1848" s="401"/>
      <c r="DGD1848" s="401"/>
      <c r="DGE1848" s="401"/>
      <c r="DGF1848" s="401"/>
      <c r="DGG1848" s="401"/>
      <c r="DGH1848" s="401"/>
      <c r="DGI1848" s="401"/>
      <c r="DGJ1848" s="401"/>
      <c r="DGK1848" s="401"/>
      <c r="DGL1848" s="401"/>
      <c r="DGM1848" s="401"/>
      <c r="DGN1848" s="401"/>
      <c r="DGO1848" s="401"/>
      <c r="DGP1848" s="401"/>
      <c r="DGQ1848" s="401"/>
      <c r="DGR1848" s="401"/>
      <c r="DGS1848" s="401"/>
      <c r="DGT1848" s="401"/>
      <c r="DGU1848" s="401"/>
      <c r="DGV1848" s="401"/>
      <c r="DGW1848" s="401"/>
      <c r="DGX1848" s="401"/>
      <c r="DGY1848" s="401"/>
      <c r="DGZ1848" s="401"/>
      <c r="DHA1848" s="401"/>
      <c r="DHB1848" s="401"/>
      <c r="DHC1848" s="401"/>
      <c r="DHD1848" s="401"/>
      <c r="DHE1848" s="401"/>
      <c r="DHF1848" s="401"/>
      <c r="DHG1848" s="401"/>
      <c r="DHH1848" s="401"/>
      <c r="DHI1848" s="401"/>
      <c r="DHJ1848" s="401"/>
      <c r="DHK1848" s="401"/>
      <c r="DHL1848" s="401"/>
      <c r="DHM1848" s="401"/>
      <c r="DHN1848" s="401"/>
      <c r="DHO1848" s="401"/>
      <c r="DHP1848" s="401"/>
      <c r="DHQ1848" s="401"/>
      <c r="DHR1848" s="401"/>
      <c r="DHS1848" s="401"/>
      <c r="DHT1848" s="401"/>
      <c r="DHU1848" s="401"/>
      <c r="DHV1848" s="401"/>
      <c r="DHW1848" s="401"/>
      <c r="DHX1848" s="401"/>
      <c r="DHY1848" s="401"/>
      <c r="DHZ1848" s="401"/>
      <c r="DIA1848" s="401"/>
      <c r="DIB1848" s="401"/>
      <c r="DIC1848" s="401"/>
      <c r="DID1848" s="401"/>
      <c r="DIE1848" s="401"/>
      <c r="DIF1848" s="401"/>
      <c r="DIG1848" s="401"/>
      <c r="DIH1848" s="401"/>
      <c r="DII1848" s="401"/>
      <c r="DIJ1848" s="401"/>
      <c r="DIK1848" s="401"/>
      <c r="DIL1848" s="401"/>
      <c r="DIM1848" s="401"/>
      <c r="DIN1848" s="401"/>
      <c r="DIO1848" s="401"/>
      <c r="DIP1848" s="401"/>
      <c r="DIQ1848" s="401"/>
      <c r="DIR1848" s="401"/>
      <c r="DIS1848" s="401"/>
      <c r="DIT1848" s="401"/>
      <c r="DIU1848" s="401"/>
      <c r="DIV1848" s="401"/>
      <c r="DIW1848" s="401"/>
      <c r="DIX1848" s="401"/>
      <c r="DIY1848" s="401"/>
      <c r="DIZ1848" s="401"/>
      <c r="DJA1848" s="401"/>
      <c r="DJB1848" s="401"/>
      <c r="DJC1848" s="401"/>
      <c r="DJD1848" s="401"/>
      <c r="DJE1848" s="401"/>
      <c r="DJF1848" s="401"/>
      <c r="DJG1848" s="401"/>
      <c r="DJH1848" s="401"/>
      <c r="DJI1848" s="401"/>
      <c r="DJJ1848" s="401"/>
      <c r="DJK1848" s="401"/>
      <c r="DJL1848" s="401"/>
      <c r="DJM1848" s="401"/>
      <c r="DJN1848" s="401"/>
      <c r="DJO1848" s="401"/>
      <c r="DJP1848" s="401"/>
      <c r="DJQ1848" s="401"/>
      <c r="DJR1848" s="401"/>
      <c r="DJS1848" s="401"/>
      <c r="DJT1848" s="401"/>
      <c r="DJU1848" s="401"/>
      <c r="DJV1848" s="401"/>
      <c r="DJW1848" s="401"/>
      <c r="DJX1848" s="401"/>
      <c r="DJY1848" s="401"/>
      <c r="DJZ1848" s="401"/>
      <c r="DKA1848" s="401"/>
      <c r="DKB1848" s="401"/>
      <c r="DKC1848" s="401"/>
      <c r="DKD1848" s="401"/>
      <c r="DKE1848" s="401"/>
      <c r="DKF1848" s="401"/>
      <c r="DKG1848" s="401"/>
      <c r="DKH1848" s="401"/>
      <c r="DKI1848" s="401"/>
      <c r="DKJ1848" s="401"/>
      <c r="DKK1848" s="401"/>
      <c r="DKL1848" s="401"/>
      <c r="DKM1848" s="401"/>
      <c r="DKN1848" s="401"/>
      <c r="DKO1848" s="401"/>
      <c r="DKP1848" s="401"/>
      <c r="DKQ1848" s="401"/>
      <c r="DKR1848" s="401"/>
      <c r="DKS1848" s="401"/>
      <c r="DKT1848" s="401"/>
      <c r="DKU1848" s="401"/>
      <c r="DKV1848" s="401"/>
      <c r="DKW1848" s="401"/>
      <c r="DKX1848" s="401"/>
      <c r="DKY1848" s="401"/>
      <c r="DKZ1848" s="401"/>
      <c r="DLA1848" s="401"/>
      <c r="DLB1848" s="401"/>
      <c r="DLC1848" s="401"/>
      <c r="DLD1848" s="401"/>
      <c r="DLE1848" s="401"/>
      <c r="DLF1848" s="401"/>
      <c r="DLG1848" s="401"/>
      <c r="DLH1848" s="401"/>
      <c r="DLI1848" s="401"/>
      <c r="DLJ1848" s="401"/>
      <c r="DLK1848" s="401"/>
      <c r="DLL1848" s="401"/>
      <c r="DLM1848" s="401"/>
      <c r="DLN1848" s="401"/>
      <c r="DLO1848" s="401"/>
      <c r="DLP1848" s="401"/>
      <c r="DLQ1848" s="401"/>
      <c r="DLR1848" s="401"/>
      <c r="DLS1848" s="401"/>
      <c r="DLT1848" s="401"/>
      <c r="DLU1848" s="401"/>
      <c r="DLV1848" s="401"/>
      <c r="DLW1848" s="401"/>
      <c r="DLX1848" s="401"/>
      <c r="DLY1848" s="401"/>
      <c r="DLZ1848" s="401"/>
      <c r="DMA1848" s="401"/>
      <c r="DMB1848" s="401"/>
      <c r="DMC1848" s="401"/>
      <c r="DMD1848" s="401"/>
      <c r="DME1848" s="401"/>
      <c r="DMF1848" s="401"/>
      <c r="DMG1848" s="401"/>
      <c r="DMH1848" s="401"/>
      <c r="DMI1848" s="401"/>
      <c r="DMJ1848" s="401"/>
      <c r="DMK1848" s="401"/>
      <c r="DML1848" s="401"/>
      <c r="DMM1848" s="401"/>
      <c r="DMN1848" s="401"/>
      <c r="DMO1848" s="401"/>
      <c r="DMP1848" s="401"/>
      <c r="DMQ1848" s="401"/>
      <c r="DMR1848" s="401"/>
      <c r="DMS1848" s="401"/>
      <c r="DMT1848" s="401"/>
      <c r="DMU1848" s="401"/>
      <c r="DMV1848" s="401"/>
      <c r="DMW1848" s="401"/>
      <c r="DMX1848" s="401"/>
      <c r="DMY1848" s="401"/>
      <c r="DMZ1848" s="401"/>
      <c r="DNA1848" s="401"/>
      <c r="DNB1848" s="401"/>
      <c r="DNC1848" s="401"/>
      <c r="DND1848" s="401"/>
      <c r="DNE1848" s="401"/>
      <c r="DNF1848" s="401"/>
      <c r="DNG1848" s="401"/>
      <c r="DNH1848" s="401"/>
      <c r="DNI1848" s="401"/>
      <c r="DNJ1848" s="401"/>
      <c r="DNK1848" s="401"/>
      <c r="DNL1848" s="401"/>
      <c r="DNM1848" s="401"/>
      <c r="DNN1848" s="401"/>
      <c r="DNO1848" s="401"/>
      <c r="DNP1848" s="401"/>
      <c r="DNQ1848" s="401"/>
      <c r="DNR1848" s="401"/>
      <c r="DNS1848" s="401"/>
      <c r="DNT1848" s="401"/>
      <c r="DNU1848" s="401"/>
      <c r="DNV1848" s="401"/>
      <c r="DNW1848" s="401"/>
      <c r="DNX1848" s="401"/>
      <c r="DNY1848" s="401"/>
      <c r="DNZ1848" s="401"/>
      <c r="DOA1848" s="401"/>
      <c r="DOB1848" s="401"/>
      <c r="DOC1848" s="401"/>
      <c r="DOD1848" s="401"/>
      <c r="DOE1848" s="401"/>
      <c r="DOF1848" s="401"/>
      <c r="DOG1848" s="401"/>
      <c r="DOH1848" s="401"/>
      <c r="DOI1848" s="401"/>
      <c r="DOJ1848" s="401"/>
      <c r="DOK1848" s="401"/>
      <c r="DOL1848" s="401"/>
      <c r="DOM1848" s="401"/>
      <c r="DON1848" s="401"/>
      <c r="DOO1848" s="401"/>
      <c r="DOP1848" s="401"/>
      <c r="DOQ1848" s="401"/>
      <c r="DOR1848" s="401"/>
      <c r="DOS1848" s="401"/>
      <c r="DOT1848" s="401"/>
      <c r="DOU1848" s="401"/>
      <c r="DOV1848" s="401"/>
      <c r="DOW1848" s="401"/>
      <c r="DOX1848" s="401"/>
      <c r="DOY1848" s="401"/>
      <c r="DOZ1848" s="401"/>
      <c r="DPA1848" s="401"/>
      <c r="DPB1848" s="401"/>
      <c r="DPC1848" s="401"/>
      <c r="DPD1848" s="401"/>
      <c r="DPE1848" s="401"/>
      <c r="DPF1848" s="401"/>
      <c r="DPG1848" s="401"/>
      <c r="DPH1848" s="401"/>
      <c r="DPI1848" s="401"/>
      <c r="DPJ1848" s="401"/>
      <c r="DPK1848" s="401"/>
      <c r="DPL1848" s="401"/>
      <c r="DPM1848" s="401"/>
      <c r="DPN1848" s="401"/>
      <c r="DPO1848" s="401"/>
      <c r="DPP1848" s="401"/>
      <c r="DPQ1848" s="401"/>
      <c r="DPR1848" s="401"/>
      <c r="DPS1848" s="401"/>
      <c r="DPT1848" s="401"/>
      <c r="DPU1848" s="401"/>
      <c r="DPV1848" s="401"/>
      <c r="DPW1848" s="401"/>
      <c r="DPX1848" s="401"/>
      <c r="DPY1848" s="401"/>
      <c r="DPZ1848" s="401"/>
      <c r="DQA1848" s="401"/>
      <c r="DQB1848" s="401"/>
      <c r="DQC1848" s="401"/>
      <c r="DQD1848" s="401"/>
      <c r="DQE1848" s="401"/>
      <c r="DQF1848" s="401"/>
      <c r="DQG1848" s="401"/>
      <c r="DQH1848" s="401"/>
      <c r="DQI1848" s="401"/>
      <c r="DQJ1848" s="401"/>
      <c r="DQK1848" s="401"/>
      <c r="DQL1848" s="401"/>
      <c r="DQM1848" s="401"/>
      <c r="DQN1848" s="401"/>
      <c r="DQO1848" s="401"/>
      <c r="DQP1848" s="401"/>
      <c r="DQQ1848" s="401"/>
      <c r="DQR1848" s="401"/>
      <c r="DQS1848" s="401"/>
      <c r="DQT1848" s="401"/>
      <c r="DQU1848" s="401"/>
      <c r="DQV1848" s="401"/>
      <c r="DQW1848" s="401"/>
      <c r="DQX1848" s="401"/>
      <c r="DQY1848" s="401"/>
      <c r="DQZ1848" s="401"/>
      <c r="DRA1848" s="401"/>
      <c r="DRB1848" s="401"/>
      <c r="DRC1848" s="401"/>
      <c r="DRD1848" s="401"/>
      <c r="DRE1848" s="401"/>
      <c r="DRF1848" s="401"/>
      <c r="DRG1848" s="401"/>
      <c r="DRH1848" s="401"/>
      <c r="DRI1848" s="401"/>
      <c r="DRJ1848" s="401"/>
      <c r="DRK1848" s="401"/>
      <c r="DRL1848" s="401"/>
      <c r="DRM1848" s="401"/>
      <c r="DRN1848" s="401"/>
      <c r="DRO1848" s="401"/>
      <c r="DRP1848" s="401"/>
      <c r="DRQ1848" s="401"/>
      <c r="DRR1848" s="401"/>
      <c r="DRS1848" s="401"/>
      <c r="DRT1848" s="401"/>
      <c r="DRU1848" s="401"/>
      <c r="DRV1848" s="401"/>
      <c r="DRW1848" s="401"/>
      <c r="DRX1848" s="401"/>
      <c r="DRY1848" s="401"/>
      <c r="DRZ1848" s="401"/>
      <c r="DSA1848" s="401"/>
      <c r="DSB1848" s="401"/>
      <c r="DSC1848" s="401"/>
      <c r="DSD1848" s="401"/>
      <c r="DSE1848" s="401"/>
      <c r="DSF1848" s="401"/>
      <c r="DSG1848" s="401"/>
      <c r="DSH1848" s="401"/>
      <c r="DSI1848" s="401"/>
      <c r="DSJ1848" s="401"/>
      <c r="DSK1848" s="401"/>
      <c r="DSL1848" s="401"/>
      <c r="DSM1848" s="401"/>
      <c r="DSN1848" s="401"/>
      <c r="DSO1848" s="401"/>
      <c r="DSP1848" s="401"/>
      <c r="DSQ1848" s="401"/>
      <c r="DSR1848" s="401"/>
      <c r="DSS1848" s="401"/>
      <c r="DST1848" s="401"/>
      <c r="DSU1848" s="401"/>
      <c r="DSV1848" s="401"/>
      <c r="DSW1848" s="401"/>
      <c r="DSX1848" s="401"/>
      <c r="DSY1848" s="401"/>
      <c r="DSZ1848" s="401"/>
      <c r="DTA1848" s="401"/>
      <c r="DTB1848" s="401"/>
      <c r="DTC1848" s="401"/>
      <c r="DTD1848" s="401"/>
      <c r="DTE1848" s="401"/>
      <c r="DTF1848" s="401"/>
      <c r="DTG1848" s="401"/>
      <c r="DTH1848" s="401"/>
      <c r="DTI1848" s="401"/>
      <c r="DTJ1848" s="401"/>
      <c r="DTK1848" s="401"/>
      <c r="DTL1848" s="401"/>
      <c r="DTM1848" s="401"/>
      <c r="DTN1848" s="401"/>
      <c r="DTO1848" s="401"/>
      <c r="DTP1848" s="401"/>
      <c r="DTQ1848" s="401"/>
      <c r="DTR1848" s="401"/>
      <c r="DTS1848" s="401"/>
      <c r="DTT1848" s="401"/>
      <c r="DTU1848" s="401"/>
      <c r="DTV1848" s="401"/>
      <c r="DTW1848" s="401"/>
      <c r="DTX1848" s="401"/>
      <c r="DTY1848" s="401"/>
      <c r="DTZ1848" s="401"/>
      <c r="DUA1848" s="401"/>
      <c r="DUB1848" s="401"/>
      <c r="DUC1848" s="401"/>
      <c r="DUD1848" s="401"/>
      <c r="DUE1848" s="401"/>
      <c r="DUF1848" s="401"/>
      <c r="DUG1848" s="401"/>
      <c r="DUH1848" s="401"/>
      <c r="DUI1848" s="401"/>
      <c r="DUJ1848" s="401"/>
      <c r="DUK1848" s="401"/>
      <c r="DUL1848" s="401"/>
      <c r="DUM1848" s="401"/>
      <c r="DUN1848" s="401"/>
      <c r="DUO1848" s="401"/>
      <c r="DUP1848" s="401"/>
      <c r="DUQ1848" s="401"/>
      <c r="DUR1848" s="401"/>
      <c r="DUS1848" s="401"/>
      <c r="DUT1848" s="401"/>
      <c r="DUU1848" s="401"/>
      <c r="DUV1848" s="401"/>
      <c r="DUW1848" s="401"/>
      <c r="DUX1848" s="401"/>
      <c r="DUY1848" s="401"/>
      <c r="DUZ1848" s="401"/>
      <c r="DVA1848" s="401"/>
      <c r="DVB1848" s="401"/>
      <c r="DVC1848" s="401"/>
      <c r="DVD1848" s="401"/>
      <c r="DVE1848" s="401"/>
      <c r="DVF1848" s="401"/>
      <c r="DVG1848" s="401"/>
      <c r="DVH1848" s="401"/>
      <c r="DVI1848" s="401"/>
      <c r="DVJ1848" s="401"/>
      <c r="DVK1848" s="401"/>
      <c r="DVL1848" s="401"/>
      <c r="DVM1848" s="401"/>
      <c r="DVN1848" s="401"/>
      <c r="DVO1848" s="401"/>
      <c r="DVP1848" s="401"/>
      <c r="DVQ1848" s="401"/>
      <c r="DVR1848" s="401"/>
      <c r="DVS1848" s="401"/>
      <c r="DVT1848" s="401"/>
      <c r="DVU1848" s="401"/>
      <c r="DVV1848" s="401"/>
      <c r="DVW1848" s="401"/>
      <c r="DVX1848" s="401"/>
      <c r="DVY1848" s="401"/>
      <c r="DVZ1848" s="401"/>
      <c r="DWA1848" s="401"/>
      <c r="DWB1848" s="401"/>
      <c r="DWC1848" s="401"/>
      <c r="DWD1848" s="401"/>
      <c r="DWE1848" s="401"/>
      <c r="DWF1848" s="401"/>
      <c r="DWG1848" s="401"/>
      <c r="DWH1848" s="401"/>
      <c r="DWI1848" s="401"/>
      <c r="DWJ1848" s="401"/>
      <c r="DWK1848" s="401"/>
      <c r="DWL1848" s="401"/>
      <c r="DWM1848" s="401"/>
      <c r="DWN1848" s="401"/>
      <c r="DWO1848" s="401"/>
      <c r="DWP1848" s="401"/>
      <c r="DWQ1848" s="401"/>
      <c r="DWR1848" s="401"/>
      <c r="DWS1848" s="401"/>
      <c r="DWT1848" s="401"/>
      <c r="DWU1848" s="401"/>
      <c r="DWV1848" s="401"/>
      <c r="DWW1848" s="401"/>
      <c r="DWX1848" s="401"/>
      <c r="DWY1848" s="401"/>
      <c r="DWZ1848" s="401"/>
      <c r="DXA1848" s="401"/>
      <c r="DXB1848" s="401"/>
      <c r="DXC1848" s="401"/>
      <c r="DXD1848" s="401"/>
      <c r="DXE1848" s="401"/>
      <c r="DXF1848" s="401"/>
      <c r="DXG1848" s="401"/>
      <c r="DXH1848" s="401"/>
      <c r="DXI1848" s="401"/>
      <c r="DXJ1848" s="401"/>
      <c r="DXK1848" s="401"/>
      <c r="DXL1848" s="401"/>
      <c r="DXM1848" s="401"/>
      <c r="DXN1848" s="401"/>
      <c r="DXO1848" s="401"/>
      <c r="DXP1848" s="401"/>
      <c r="DXQ1848" s="401"/>
      <c r="DXR1848" s="401"/>
      <c r="DXS1848" s="401"/>
      <c r="DXT1848" s="401"/>
      <c r="DXU1848" s="401"/>
      <c r="DXV1848" s="401"/>
      <c r="DXW1848" s="401"/>
      <c r="DXX1848" s="401"/>
      <c r="DXY1848" s="401"/>
      <c r="DXZ1848" s="401"/>
      <c r="DYA1848" s="401"/>
      <c r="DYB1848" s="401"/>
      <c r="DYC1848" s="401"/>
      <c r="DYD1848" s="401"/>
      <c r="DYE1848" s="401"/>
      <c r="DYF1848" s="401"/>
      <c r="DYG1848" s="401"/>
      <c r="DYH1848" s="401"/>
      <c r="DYI1848" s="401"/>
      <c r="DYJ1848" s="401"/>
      <c r="DYK1848" s="401"/>
      <c r="DYL1848" s="401"/>
      <c r="DYM1848" s="401"/>
      <c r="DYN1848" s="401"/>
      <c r="DYO1848" s="401"/>
      <c r="DYP1848" s="401"/>
      <c r="DYQ1848" s="401"/>
      <c r="DYR1848" s="401"/>
      <c r="DYS1848" s="401"/>
      <c r="DYT1848" s="401"/>
      <c r="DYU1848" s="401"/>
      <c r="DYV1848" s="401"/>
      <c r="DYW1848" s="401"/>
      <c r="DYX1848" s="401"/>
      <c r="DYY1848" s="401"/>
      <c r="DYZ1848" s="401"/>
      <c r="DZA1848" s="401"/>
      <c r="DZB1848" s="401"/>
      <c r="DZC1848" s="401"/>
      <c r="DZD1848" s="401"/>
      <c r="DZE1848" s="401"/>
      <c r="DZF1848" s="401"/>
      <c r="DZG1848" s="401"/>
      <c r="DZH1848" s="401"/>
      <c r="DZI1848" s="401"/>
      <c r="DZJ1848" s="401"/>
      <c r="DZK1848" s="401"/>
      <c r="DZL1848" s="401"/>
      <c r="DZM1848" s="401"/>
      <c r="DZN1848" s="401"/>
      <c r="DZO1848" s="401"/>
      <c r="DZP1848" s="401"/>
      <c r="DZQ1848" s="401"/>
      <c r="DZR1848" s="401"/>
      <c r="DZS1848" s="401"/>
      <c r="DZT1848" s="401"/>
      <c r="DZU1848" s="401"/>
      <c r="DZV1848" s="401"/>
      <c r="DZW1848" s="401"/>
      <c r="DZX1848" s="401"/>
      <c r="DZY1848" s="401"/>
      <c r="DZZ1848" s="401"/>
      <c r="EAA1848" s="401"/>
      <c r="EAB1848" s="401"/>
      <c r="EAC1848" s="401"/>
      <c r="EAD1848" s="401"/>
      <c r="EAE1848" s="401"/>
      <c r="EAF1848" s="401"/>
      <c r="EAG1848" s="401"/>
      <c r="EAH1848" s="401"/>
      <c r="EAI1848" s="401"/>
      <c r="EAJ1848" s="401"/>
      <c r="EAK1848" s="401"/>
      <c r="EAL1848" s="401"/>
      <c r="EAM1848" s="401"/>
      <c r="EAN1848" s="401"/>
      <c r="EAO1848" s="401"/>
      <c r="EAP1848" s="401"/>
      <c r="EAQ1848" s="401"/>
      <c r="EAR1848" s="401"/>
      <c r="EAS1848" s="401"/>
      <c r="EAT1848" s="401"/>
      <c r="EAU1848" s="401"/>
      <c r="EAV1848" s="401"/>
      <c r="EAW1848" s="401"/>
      <c r="EAX1848" s="401"/>
      <c r="EAY1848" s="401"/>
      <c r="EAZ1848" s="401"/>
      <c r="EBA1848" s="401"/>
      <c r="EBB1848" s="401"/>
      <c r="EBC1848" s="401"/>
      <c r="EBD1848" s="401"/>
      <c r="EBE1848" s="401"/>
      <c r="EBF1848" s="401"/>
      <c r="EBG1848" s="401"/>
      <c r="EBH1848" s="401"/>
      <c r="EBI1848" s="401"/>
      <c r="EBJ1848" s="401"/>
      <c r="EBK1848" s="401"/>
      <c r="EBL1848" s="401"/>
      <c r="EBM1848" s="401"/>
      <c r="EBN1848" s="401"/>
      <c r="EBO1848" s="401"/>
      <c r="EBP1848" s="401"/>
      <c r="EBQ1848" s="401"/>
      <c r="EBR1848" s="401"/>
      <c r="EBS1848" s="401"/>
      <c r="EBT1848" s="401"/>
      <c r="EBU1848" s="401"/>
      <c r="EBV1848" s="401"/>
      <c r="EBW1848" s="401"/>
      <c r="EBX1848" s="401"/>
      <c r="EBY1848" s="401"/>
      <c r="EBZ1848" s="401"/>
      <c r="ECA1848" s="401"/>
      <c r="ECB1848" s="401"/>
      <c r="ECC1848" s="401"/>
      <c r="ECD1848" s="401"/>
      <c r="ECE1848" s="401"/>
      <c r="ECF1848" s="401"/>
      <c r="ECG1848" s="401"/>
      <c r="ECH1848" s="401"/>
      <c r="ECI1848" s="401"/>
      <c r="ECJ1848" s="401"/>
      <c r="ECK1848" s="401"/>
      <c r="ECL1848" s="401"/>
      <c r="ECM1848" s="401"/>
      <c r="ECN1848" s="401"/>
      <c r="ECO1848" s="401"/>
      <c r="ECP1848" s="401"/>
      <c r="ECQ1848" s="401"/>
      <c r="ECR1848" s="401"/>
      <c r="ECS1848" s="401"/>
      <c r="ECT1848" s="401"/>
      <c r="ECU1848" s="401"/>
      <c r="ECV1848" s="401"/>
      <c r="ECW1848" s="401"/>
      <c r="ECX1848" s="401"/>
      <c r="ECY1848" s="401"/>
      <c r="ECZ1848" s="401"/>
      <c r="EDA1848" s="401"/>
      <c r="EDB1848" s="401"/>
      <c r="EDC1848" s="401"/>
      <c r="EDD1848" s="401"/>
      <c r="EDE1848" s="401"/>
      <c r="EDF1848" s="401"/>
      <c r="EDG1848" s="401"/>
      <c r="EDH1848" s="401"/>
      <c r="EDI1848" s="401"/>
      <c r="EDJ1848" s="401"/>
      <c r="EDK1848" s="401"/>
      <c r="EDL1848" s="401"/>
      <c r="EDM1848" s="401"/>
      <c r="EDN1848" s="401"/>
      <c r="EDO1848" s="401"/>
      <c r="EDP1848" s="401"/>
      <c r="EDQ1848" s="401"/>
      <c r="EDR1848" s="401"/>
      <c r="EDS1848" s="401"/>
      <c r="EDT1848" s="401"/>
      <c r="EDU1848" s="401"/>
      <c r="EDV1848" s="401"/>
      <c r="EDW1848" s="401"/>
      <c r="EDX1848" s="401"/>
      <c r="EDY1848" s="401"/>
      <c r="EDZ1848" s="401"/>
      <c r="EEA1848" s="401"/>
      <c r="EEB1848" s="401"/>
      <c r="EEC1848" s="401"/>
      <c r="EED1848" s="401"/>
      <c r="EEE1848" s="401"/>
      <c r="EEF1848" s="401"/>
      <c r="EEG1848" s="401"/>
      <c r="EEH1848" s="401"/>
      <c r="EEI1848" s="401"/>
      <c r="EEJ1848" s="401"/>
      <c r="EEK1848" s="401"/>
      <c r="EEL1848" s="401"/>
      <c r="EEM1848" s="401"/>
      <c r="EEN1848" s="401"/>
      <c r="EEO1848" s="401"/>
      <c r="EEP1848" s="401"/>
      <c r="EEQ1848" s="401"/>
      <c r="EER1848" s="401"/>
      <c r="EES1848" s="401"/>
      <c r="EET1848" s="401"/>
      <c r="EEU1848" s="401"/>
      <c r="EEV1848" s="401"/>
      <c r="EEW1848" s="401"/>
      <c r="EEX1848" s="401"/>
      <c r="EEY1848" s="401"/>
      <c r="EEZ1848" s="401"/>
      <c r="EFA1848" s="401"/>
      <c r="EFB1848" s="401"/>
      <c r="EFC1848" s="401"/>
      <c r="EFD1848" s="401"/>
      <c r="EFE1848" s="401"/>
      <c r="EFF1848" s="401"/>
      <c r="EFG1848" s="401"/>
      <c r="EFH1848" s="401"/>
      <c r="EFI1848" s="401"/>
      <c r="EFJ1848" s="401"/>
      <c r="EFK1848" s="401"/>
      <c r="EFL1848" s="401"/>
      <c r="EFM1848" s="401"/>
      <c r="EFN1848" s="401"/>
      <c r="EFO1848" s="401"/>
      <c r="EFP1848" s="401"/>
      <c r="EFQ1848" s="401"/>
      <c r="EFR1848" s="401"/>
      <c r="EFS1848" s="401"/>
      <c r="EFT1848" s="401"/>
      <c r="EFU1848" s="401"/>
      <c r="EFV1848" s="401"/>
      <c r="EFW1848" s="401"/>
      <c r="EFX1848" s="401"/>
      <c r="EFY1848" s="401"/>
      <c r="EFZ1848" s="401"/>
      <c r="EGA1848" s="401"/>
      <c r="EGB1848" s="401"/>
      <c r="EGC1848" s="401"/>
      <c r="EGD1848" s="401"/>
      <c r="EGE1848" s="401"/>
      <c r="EGF1848" s="401"/>
      <c r="EGG1848" s="401"/>
      <c r="EGH1848" s="401"/>
      <c r="EGI1848" s="401"/>
      <c r="EGJ1848" s="401"/>
      <c r="EGK1848" s="401"/>
      <c r="EGL1848" s="401"/>
      <c r="EGM1848" s="401"/>
      <c r="EGN1848" s="401"/>
      <c r="EGO1848" s="401"/>
      <c r="EGP1848" s="401"/>
      <c r="EGQ1848" s="401"/>
      <c r="EGR1848" s="401"/>
      <c r="EGS1848" s="401"/>
      <c r="EGT1848" s="401"/>
      <c r="EGU1848" s="401"/>
      <c r="EGV1848" s="401"/>
      <c r="EGW1848" s="401"/>
      <c r="EGX1848" s="401"/>
      <c r="EGY1848" s="401"/>
      <c r="EGZ1848" s="401"/>
      <c r="EHA1848" s="401"/>
      <c r="EHB1848" s="401"/>
      <c r="EHC1848" s="401"/>
      <c r="EHD1848" s="401"/>
      <c r="EHE1848" s="401"/>
      <c r="EHF1848" s="401"/>
      <c r="EHG1848" s="401"/>
      <c r="EHH1848" s="401"/>
      <c r="EHI1848" s="401"/>
      <c r="EHJ1848" s="401"/>
      <c r="EHK1848" s="401"/>
      <c r="EHL1848" s="401"/>
      <c r="EHM1848" s="401"/>
      <c r="EHN1848" s="401"/>
      <c r="EHO1848" s="401"/>
      <c r="EHP1848" s="401"/>
      <c r="EHQ1848" s="401"/>
      <c r="EHR1848" s="401"/>
      <c r="EHS1848" s="401"/>
      <c r="EHT1848" s="401"/>
      <c r="EHU1848" s="401"/>
      <c r="EHV1848" s="401"/>
      <c r="EHW1848" s="401"/>
      <c r="EHX1848" s="401"/>
      <c r="EHY1848" s="401"/>
      <c r="EHZ1848" s="401"/>
      <c r="EIA1848" s="401"/>
      <c r="EIB1848" s="401"/>
      <c r="EIC1848" s="401"/>
      <c r="EID1848" s="401"/>
      <c r="EIE1848" s="401"/>
      <c r="EIF1848" s="401"/>
      <c r="EIG1848" s="401"/>
      <c r="EIH1848" s="401"/>
      <c r="EII1848" s="401"/>
      <c r="EIJ1848" s="401"/>
      <c r="EIK1848" s="401"/>
      <c r="EIL1848" s="401"/>
      <c r="EIM1848" s="401"/>
      <c r="EIN1848" s="401"/>
      <c r="EIO1848" s="401"/>
      <c r="EIP1848" s="401"/>
      <c r="EIQ1848" s="401"/>
      <c r="EIR1848" s="401"/>
      <c r="EIS1848" s="401"/>
      <c r="EIT1848" s="401"/>
      <c r="EIU1848" s="401"/>
      <c r="EIV1848" s="401"/>
      <c r="EIW1848" s="401"/>
      <c r="EIX1848" s="401"/>
      <c r="EIY1848" s="401"/>
      <c r="EIZ1848" s="401"/>
      <c r="EJA1848" s="401"/>
      <c r="EJB1848" s="401"/>
      <c r="EJC1848" s="401"/>
      <c r="EJD1848" s="401"/>
      <c r="EJE1848" s="401"/>
      <c r="EJF1848" s="401"/>
      <c r="EJG1848" s="401"/>
      <c r="EJH1848" s="401"/>
      <c r="EJI1848" s="401"/>
      <c r="EJJ1848" s="401"/>
      <c r="EJK1848" s="401"/>
      <c r="EJL1848" s="401"/>
      <c r="EJM1848" s="401"/>
      <c r="EJN1848" s="401"/>
      <c r="EJO1848" s="401"/>
      <c r="EJP1848" s="401"/>
      <c r="EJQ1848" s="401"/>
      <c r="EJR1848" s="401"/>
      <c r="EJS1848" s="401"/>
      <c r="EJT1848" s="401"/>
      <c r="EJU1848" s="401"/>
      <c r="EJV1848" s="401"/>
      <c r="EJW1848" s="401"/>
      <c r="EJX1848" s="401"/>
      <c r="EJY1848" s="401"/>
      <c r="EJZ1848" s="401"/>
      <c r="EKA1848" s="401"/>
      <c r="EKB1848" s="401"/>
      <c r="EKC1848" s="401"/>
      <c r="EKD1848" s="401"/>
      <c r="EKE1848" s="401"/>
      <c r="EKF1848" s="401"/>
      <c r="EKG1848" s="401"/>
      <c r="EKH1848" s="401"/>
      <c r="EKI1848" s="401"/>
      <c r="EKJ1848" s="401"/>
      <c r="EKK1848" s="401"/>
      <c r="EKL1848" s="401"/>
      <c r="EKM1848" s="401"/>
      <c r="EKN1848" s="401"/>
      <c r="EKO1848" s="401"/>
      <c r="EKP1848" s="401"/>
      <c r="EKQ1848" s="401"/>
      <c r="EKR1848" s="401"/>
      <c r="EKS1848" s="401"/>
      <c r="EKT1848" s="401"/>
      <c r="EKU1848" s="401"/>
      <c r="EKV1848" s="401"/>
      <c r="EKW1848" s="401"/>
      <c r="EKX1848" s="401"/>
      <c r="EKY1848" s="401"/>
      <c r="EKZ1848" s="401"/>
      <c r="ELA1848" s="401"/>
      <c r="ELB1848" s="401"/>
      <c r="ELC1848" s="401"/>
      <c r="ELD1848" s="401"/>
      <c r="ELE1848" s="401"/>
      <c r="ELF1848" s="401"/>
      <c r="ELG1848" s="401"/>
      <c r="ELH1848" s="401"/>
      <c r="ELI1848" s="401"/>
      <c r="ELJ1848" s="401"/>
      <c r="ELK1848" s="401"/>
      <c r="ELL1848" s="401"/>
      <c r="ELM1848" s="401"/>
      <c r="ELN1848" s="401"/>
      <c r="ELO1848" s="401"/>
      <c r="ELP1848" s="401"/>
      <c r="ELQ1848" s="401"/>
      <c r="ELR1848" s="401"/>
      <c r="ELS1848" s="401"/>
      <c r="ELT1848" s="401"/>
      <c r="ELU1848" s="401"/>
      <c r="ELV1848" s="401"/>
      <c r="ELW1848" s="401"/>
      <c r="ELX1848" s="401"/>
      <c r="ELY1848" s="401"/>
      <c r="ELZ1848" s="401"/>
      <c r="EMA1848" s="401"/>
      <c r="EMB1848" s="401"/>
      <c r="EMC1848" s="401"/>
      <c r="EMD1848" s="401"/>
      <c r="EME1848" s="401"/>
      <c r="EMF1848" s="401"/>
      <c r="EMG1848" s="401"/>
      <c r="EMH1848" s="401"/>
      <c r="EMI1848" s="401"/>
      <c r="EMJ1848" s="401"/>
      <c r="EMK1848" s="401"/>
      <c r="EML1848" s="401"/>
      <c r="EMM1848" s="401"/>
      <c r="EMN1848" s="401"/>
      <c r="EMO1848" s="401"/>
      <c r="EMP1848" s="401"/>
      <c r="EMQ1848" s="401"/>
      <c r="EMR1848" s="401"/>
      <c r="EMS1848" s="401"/>
      <c r="EMT1848" s="401"/>
      <c r="EMU1848" s="401"/>
      <c r="EMV1848" s="401"/>
      <c r="EMW1848" s="401"/>
      <c r="EMX1848" s="401"/>
      <c r="EMY1848" s="401"/>
      <c r="EMZ1848" s="401"/>
      <c r="ENA1848" s="401"/>
      <c r="ENB1848" s="401"/>
      <c r="ENC1848" s="401"/>
      <c r="END1848" s="401"/>
      <c r="ENE1848" s="401"/>
      <c r="ENF1848" s="401"/>
      <c r="ENG1848" s="401"/>
      <c r="ENH1848" s="401"/>
      <c r="ENI1848" s="401"/>
      <c r="ENJ1848" s="401"/>
      <c r="ENK1848" s="401"/>
      <c r="ENL1848" s="401"/>
      <c r="ENM1848" s="401"/>
      <c r="ENN1848" s="401"/>
      <c r="ENO1848" s="401"/>
      <c r="ENP1848" s="401"/>
      <c r="ENQ1848" s="401"/>
      <c r="ENR1848" s="401"/>
      <c r="ENS1848" s="401"/>
      <c r="ENT1848" s="401"/>
      <c r="ENU1848" s="401"/>
      <c r="ENV1848" s="401"/>
      <c r="ENW1848" s="401"/>
      <c r="ENX1848" s="401"/>
      <c r="ENY1848" s="401"/>
      <c r="ENZ1848" s="401"/>
      <c r="EOA1848" s="401"/>
      <c r="EOB1848" s="401"/>
      <c r="EOC1848" s="401"/>
      <c r="EOD1848" s="401"/>
      <c r="EOE1848" s="401"/>
      <c r="EOF1848" s="401"/>
      <c r="EOG1848" s="401"/>
      <c r="EOH1848" s="401"/>
      <c r="EOI1848" s="401"/>
      <c r="EOJ1848" s="401"/>
      <c r="EOK1848" s="401"/>
      <c r="EOL1848" s="401"/>
      <c r="EOM1848" s="401"/>
      <c r="EON1848" s="401"/>
      <c r="EOO1848" s="401"/>
      <c r="EOP1848" s="401"/>
      <c r="EOQ1848" s="401"/>
      <c r="EOR1848" s="401"/>
      <c r="EOS1848" s="401"/>
      <c r="EOT1848" s="401"/>
      <c r="EOU1848" s="401"/>
      <c r="EOV1848" s="401"/>
      <c r="EOW1848" s="401"/>
      <c r="EOX1848" s="401"/>
      <c r="EOY1848" s="401"/>
      <c r="EOZ1848" s="401"/>
      <c r="EPA1848" s="401"/>
      <c r="EPB1848" s="401"/>
      <c r="EPC1848" s="401"/>
      <c r="EPD1848" s="401"/>
      <c r="EPE1848" s="401"/>
      <c r="EPF1848" s="401"/>
      <c r="EPG1848" s="401"/>
      <c r="EPH1848" s="401"/>
      <c r="EPI1848" s="401"/>
      <c r="EPJ1848" s="401"/>
      <c r="EPK1848" s="401"/>
      <c r="EPL1848" s="401"/>
      <c r="EPM1848" s="401"/>
      <c r="EPN1848" s="401"/>
      <c r="EPO1848" s="401"/>
      <c r="EPP1848" s="401"/>
      <c r="EPQ1848" s="401"/>
      <c r="EPR1848" s="401"/>
      <c r="EPS1848" s="401"/>
      <c r="EPT1848" s="401"/>
      <c r="EPU1848" s="401"/>
      <c r="EPV1848" s="401"/>
      <c r="EPW1848" s="401"/>
      <c r="EPX1848" s="401"/>
      <c r="EPY1848" s="401"/>
      <c r="EPZ1848" s="401"/>
      <c r="EQA1848" s="401"/>
      <c r="EQB1848" s="401"/>
      <c r="EQC1848" s="401"/>
      <c r="EQD1848" s="401"/>
      <c r="EQE1848" s="401"/>
      <c r="EQF1848" s="401"/>
      <c r="EQG1848" s="401"/>
      <c r="EQH1848" s="401"/>
      <c r="EQI1848" s="401"/>
      <c r="EQJ1848" s="401"/>
      <c r="EQK1848" s="401"/>
      <c r="EQL1848" s="401"/>
      <c r="EQM1848" s="401"/>
      <c r="EQN1848" s="401"/>
      <c r="EQO1848" s="401"/>
      <c r="EQP1848" s="401"/>
      <c r="EQQ1848" s="401"/>
      <c r="EQR1848" s="401"/>
      <c r="EQS1848" s="401"/>
      <c r="EQT1848" s="401"/>
      <c r="EQU1848" s="401"/>
      <c r="EQV1848" s="401"/>
      <c r="EQW1848" s="401"/>
      <c r="EQX1848" s="401"/>
      <c r="EQY1848" s="401"/>
      <c r="EQZ1848" s="401"/>
      <c r="ERA1848" s="401"/>
      <c r="ERB1848" s="401"/>
      <c r="ERC1848" s="401"/>
      <c r="ERD1848" s="401"/>
      <c r="ERE1848" s="401"/>
      <c r="ERF1848" s="401"/>
      <c r="ERG1848" s="401"/>
      <c r="ERH1848" s="401"/>
      <c r="ERI1848" s="401"/>
      <c r="ERJ1848" s="401"/>
      <c r="ERK1848" s="401"/>
      <c r="ERL1848" s="401"/>
      <c r="ERM1848" s="401"/>
      <c r="ERN1848" s="401"/>
      <c r="ERO1848" s="401"/>
      <c r="ERP1848" s="401"/>
      <c r="ERQ1848" s="401"/>
      <c r="ERR1848" s="401"/>
      <c r="ERS1848" s="401"/>
      <c r="ERT1848" s="401"/>
      <c r="ERU1848" s="401"/>
      <c r="ERV1848" s="401"/>
      <c r="ERW1848" s="401"/>
      <c r="ERX1848" s="401"/>
      <c r="ERY1848" s="401"/>
      <c r="ERZ1848" s="401"/>
      <c r="ESA1848" s="401"/>
      <c r="ESB1848" s="401"/>
      <c r="ESC1848" s="401"/>
      <c r="ESD1848" s="401"/>
      <c r="ESE1848" s="401"/>
      <c r="ESF1848" s="401"/>
      <c r="ESG1848" s="401"/>
      <c r="ESH1848" s="401"/>
      <c r="ESI1848" s="401"/>
      <c r="ESJ1848" s="401"/>
      <c r="ESK1848" s="401"/>
      <c r="ESL1848" s="401"/>
      <c r="ESM1848" s="401"/>
      <c r="ESN1848" s="401"/>
      <c r="ESO1848" s="401"/>
      <c r="ESP1848" s="401"/>
      <c r="ESQ1848" s="401"/>
      <c r="ESR1848" s="401"/>
      <c r="ESS1848" s="401"/>
      <c r="EST1848" s="401"/>
      <c r="ESU1848" s="401"/>
      <c r="ESV1848" s="401"/>
      <c r="ESW1848" s="401"/>
      <c r="ESX1848" s="401"/>
      <c r="ESY1848" s="401"/>
      <c r="ESZ1848" s="401"/>
      <c r="ETA1848" s="401"/>
      <c r="ETB1848" s="401"/>
      <c r="ETC1848" s="401"/>
      <c r="ETD1848" s="401"/>
      <c r="ETE1848" s="401"/>
      <c r="ETF1848" s="401"/>
      <c r="ETG1848" s="401"/>
      <c r="ETH1848" s="401"/>
      <c r="ETI1848" s="401"/>
      <c r="ETJ1848" s="401"/>
      <c r="ETK1848" s="401"/>
      <c r="ETL1848" s="401"/>
      <c r="ETM1848" s="401"/>
      <c r="ETN1848" s="401"/>
      <c r="ETO1848" s="401"/>
      <c r="ETP1848" s="401"/>
      <c r="ETQ1848" s="401"/>
      <c r="ETR1848" s="401"/>
      <c r="ETS1848" s="401"/>
      <c r="ETT1848" s="401"/>
      <c r="ETU1848" s="401"/>
      <c r="ETV1848" s="401"/>
      <c r="ETW1848" s="401"/>
      <c r="ETX1848" s="401"/>
      <c r="ETY1848" s="401"/>
      <c r="ETZ1848" s="401"/>
      <c r="EUA1848" s="401"/>
      <c r="EUB1848" s="401"/>
      <c r="EUC1848" s="401"/>
      <c r="EUD1848" s="401"/>
      <c r="EUE1848" s="401"/>
      <c r="EUF1848" s="401"/>
      <c r="EUG1848" s="401"/>
      <c r="EUH1848" s="401"/>
      <c r="EUI1848" s="401"/>
      <c r="EUJ1848" s="401"/>
      <c r="EUK1848" s="401"/>
      <c r="EUL1848" s="401"/>
      <c r="EUM1848" s="401"/>
      <c r="EUN1848" s="401"/>
      <c r="EUO1848" s="401"/>
      <c r="EUP1848" s="401"/>
      <c r="EUQ1848" s="401"/>
      <c r="EUR1848" s="401"/>
      <c r="EUS1848" s="401"/>
      <c r="EUT1848" s="401"/>
      <c r="EUU1848" s="401"/>
      <c r="EUV1848" s="401"/>
      <c r="EUW1848" s="401"/>
      <c r="EUX1848" s="401"/>
      <c r="EUY1848" s="401"/>
      <c r="EUZ1848" s="401"/>
      <c r="EVA1848" s="401"/>
      <c r="EVB1848" s="401"/>
      <c r="EVC1848" s="401"/>
      <c r="EVD1848" s="401"/>
      <c r="EVE1848" s="401"/>
      <c r="EVF1848" s="401"/>
      <c r="EVG1848" s="401"/>
      <c r="EVH1848" s="401"/>
      <c r="EVI1848" s="401"/>
      <c r="EVJ1848" s="401"/>
      <c r="EVK1848" s="401"/>
      <c r="EVL1848" s="401"/>
      <c r="EVM1848" s="401"/>
      <c r="EVN1848" s="401"/>
      <c r="EVO1848" s="401"/>
      <c r="EVP1848" s="401"/>
      <c r="EVQ1848" s="401"/>
      <c r="EVR1848" s="401"/>
      <c r="EVS1848" s="401"/>
      <c r="EVT1848" s="401"/>
      <c r="EVU1848" s="401"/>
      <c r="EVV1848" s="401"/>
      <c r="EVW1848" s="401"/>
      <c r="EVX1848" s="401"/>
      <c r="EVY1848" s="401"/>
      <c r="EVZ1848" s="401"/>
      <c r="EWA1848" s="401"/>
      <c r="EWB1848" s="401"/>
      <c r="EWC1848" s="401"/>
      <c r="EWD1848" s="401"/>
      <c r="EWE1848" s="401"/>
      <c r="EWF1848" s="401"/>
      <c r="EWG1848" s="401"/>
      <c r="EWH1848" s="401"/>
      <c r="EWI1848" s="401"/>
      <c r="EWJ1848" s="401"/>
      <c r="EWK1848" s="401"/>
      <c r="EWL1848" s="401"/>
      <c r="EWM1848" s="401"/>
      <c r="EWN1848" s="401"/>
      <c r="EWO1848" s="401"/>
      <c r="EWP1848" s="401"/>
      <c r="EWQ1848" s="401"/>
      <c r="EWR1848" s="401"/>
      <c r="EWS1848" s="401"/>
      <c r="EWT1848" s="401"/>
      <c r="EWU1848" s="401"/>
      <c r="EWV1848" s="401"/>
      <c r="EWW1848" s="401"/>
      <c r="EWX1848" s="401"/>
      <c r="EWY1848" s="401"/>
      <c r="EWZ1848" s="401"/>
      <c r="EXA1848" s="401"/>
      <c r="EXB1848" s="401"/>
      <c r="EXC1848" s="401"/>
      <c r="EXD1848" s="401"/>
      <c r="EXE1848" s="401"/>
      <c r="EXF1848" s="401"/>
      <c r="EXG1848" s="401"/>
      <c r="EXH1848" s="401"/>
      <c r="EXI1848" s="401"/>
      <c r="EXJ1848" s="401"/>
      <c r="EXK1848" s="401"/>
      <c r="EXL1848" s="401"/>
      <c r="EXM1848" s="401"/>
      <c r="EXN1848" s="401"/>
      <c r="EXO1848" s="401"/>
      <c r="EXP1848" s="401"/>
      <c r="EXQ1848" s="401"/>
      <c r="EXR1848" s="401"/>
      <c r="EXS1848" s="401"/>
      <c r="EXT1848" s="401"/>
      <c r="EXU1848" s="401"/>
      <c r="EXV1848" s="401"/>
      <c r="EXW1848" s="401"/>
      <c r="EXX1848" s="401"/>
      <c r="EXY1848" s="401"/>
      <c r="EXZ1848" s="401"/>
      <c r="EYA1848" s="401"/>
      <c r="EYB1848" s="401"/>
      <c r="EYC1848" s="401"/>
      <c r="EYD1848" s="401"/>
      <c r="EYE1848" s="401"/>
      <c r="EYF1848" s="401"/>
      <c r="EYG1848" s="401"/>
      <c r="EYH1848" s="401"/>
      <c r="EYI1848" s="401"/>
      <c r="EYJ1848" s="401"/>
      <c r="EYK1848" s="401"/>
      <c r="EYL1848" s="401"/>
      <c r="EYM1848" s="401"/>
      <c r="EYN1848" s="401"/>
      <c r="EYO1848" s="401"/>
      <c r="EYP1848" s="401"/>
      <c r="EYQ1848" s="401"/>
      <c r="EYR1848" s="401"/>
      <c r="EYS1848" s="401"/>
      <c r="EYT1848" s="401"/>
      <c r="EYU1848" s="401"/>
      <c r="EYV1848" s="401"/>
      <c r="EYW1848" s="401"/>
      <c r="EYX1848" s="401"/>
      <c r="EYY1848" s="401"/>
      <c r="EYZ1848" s="401"/>
      <c r="EZA1848" s="401"/>
      <c r="EZB1848" s="401"/>
      <c r="EZC1848" s="401"/>
      <c r="EZD1848" s="401"/>
      <c r="EZE1848" s="401"/>
      <c r="EZF1848" s="401"/>
      <c r="EZG1848" s="401"/>
      <c r="EZH1848" s="401"/>
      <c r="EZI1848" s="401"/>
      <c r="EZJ1848" s="401"/>
      <c r="EZK1848" s="401"/>
      <c r="EZL1848" s="401"/>
      <c r="EZM1848" s="401"/>
      <c r="EZN1848" s="401"/>
      <c r="EZO1848" s="401"/>
      <c r="EZP1848" s="401"/>
      <c r="EZQ1848" s="401"/>
      <c r="EZR1848" s="401"/>
      <c r="EZS1848" s="401"/>
      <c r="EZT1848" s="401"/>
      <c r="EZU1848" s="401"/>
      <c r="EZV1848" s="401"/>
      <c r="EZW1848" s="401"/>
      <c r="EZX1848" s="401"/>
      <c r="EZY1848" s="401"/>
      <c r="EZZ1848" s="401"/>
      <c r="FAA1848" s="401"/>
      <c r="FAB1848" s="401"/>
      <c r="FAC1848" s="401"/>
      <c r="FAD1848" s="401"/>
      <c r="FAE1848" s="401"/>
      <c r="FAF1848" s="401"/>
      <c r="FAG1848" s="401"/>
      <c r="FAH1848" s="401"/>
      <c r="FAI1848" s="401"/>
      <c r="FAJ1848" s="401"/>
      <c r="FAK1848" s="401"/>
      <c r="FAL1848" s="401"/>
      <c r="FAM1848" s="401"/>
      <c r="FAN1848" s="401"/>
      <c r="FAO1848" s="401"/>
      <c r="FAP1848" s="401"/>
      <c r="FAQ1848" s="401"/>
      <c r="FAR1848" s="401"/>
      <c r="FAS1848" s="401"/>
      <c r="FAT1848" s="401"/>
      <c r="FAU1848" s="401"/>
      <c r="FAV1848" s="401"/>
      <c r="FAW1848" s="401"/>
      <c r="FAX1848" s="401"/>
      <c r="FAY1848" s="401"/>
      <c r="FAZ1848" s="401"/>
      <c r="FBA1848" s="401"/>
      <c r="FBB1848" s="401"/>
      <c r="FBC1848" s="401"/>
      <c r="FBD1848" s="401"/>
      <c r="FBE1848" s="401"/>
      <c r="FBF1848" s="401"/>
      <c r="FBG1848" s="401"/>
      <c r="FBH1848" s="401"/>
      <c r="FBI1848" s="401"/>
      <c r="FBJ1848" s="401"/>
      <c r="FBK1848" s="401"/>
      <c r="FBL1848" s="401"/>
      <c r="FBM1848" s="401"/>
      <c r="FBN1848" s="401"/>
      <c r="FBO1848" s="401"/>
      <c r="FBP1848" s="401"/>
      <c r="FBQ1848" s="401"/>
      <c r="FBR1848" s="401"/>
      <c r="FBS1848" s="401"/>
      <c r="FBT1848" s="401"/>
      <c r="FBU1848" s="401"/>
      <c r="FBV1848" s="401"/>
      <c r="FBW1848" s="401"/>
      <c r="FBX1848" s="401"/>
      <c r="FBY1848" s="401"/>
      <c r="FBZ1848" s="401"/>
      <c r="FCA1848" s="401"/>
      <c r="FCB1848" s="401"/>
      <c r="FCC1848" s="401"/>
      <c r="FCD1848" s="401"/>
      <c r="FCE1848" s="401"/>
      <c r="FCF1848" s="401"/>
      <c r="FCG1848" s="401"/>
      <c r="FCH1848" s="401"/>
      <c r="FCI1848" s="401"/>
      <c r="FCJ1848" s="401"/>
      <c r="FCK1848" s="401"/>
      <c r="FCL1848" s="401"/>
      <c r="FCM1848" s="401"/>
      <c r="FCN1848" s="401"/>
      <c r="FCO1848" s="401"/>
      <c r="FCP1848" s="401"/>
      <c r="FCQ1848" s="401"/>
      <c r="FCR1848" s="401"/>
      <c r="FCS1848" s="401"/>
      <c r="FCT1848" s="401"/>
      <c r="FCU1848" s="401"/>
      <c r="FCV1848" s="401"/>
      <c r="FCW1848" s="401"/>
      <c r="FCX1848" s="401"/>
      <c r="FCY1848" s="401"/>
      <c r="FCZ1848" s="401"/>
      <c r="FDA1848" s="401"/>
      <c r="FDB1848" s="401"/>
      <c r="FDC1848" s="401"/>
      <c r="FDD1848" s="401"/>
      <c r="FDE1848" s="401"/>
      <c r="FDF1848" s="401"/>
      <c r="FDG1848" s="401"/>
      <c r="FDH1848" s="401"/>
      <c r="FDI1848" s="401"/>
      <c r="FDJ1848" s="401"/>
      <c r="FDK1848" s="401"/>
      <c r="FDL1848" s="401"/>
      <c r="FDM1848" s="401"/>
      <c r="FDN1848" s="401"/>
      <c r="FDO1848" s="401"/>
      <c r="FDP1848" s="401"/>
      <c r="FDQ1848" s="401"/>
      <c r="FDR1848" s="401"/>
      <c r="FDS1848" s="401"/>
      <c r="FDT1848" s="401"/>
      <c r="FDU1848" s="401"/>
      <c r="FDV1848" s="401"/>
      <c r="FDW1848" s="401"/>
      <c r="FDX1848" s="401"/>
      <c r="FDY1848" s="401"/>
      <c r="FDZ1848" s="401"/>
      <c r="FEA1848" s="401"/>
      <c r="FEB1848" s="401"/>
      <c r="FEC1848" s="401"/>
      <c r="FED1848" s="401"/>
      <c r="FEE1848" s="401"/>
      <c r="FEF1848" s="401"/>
      <c r="FEG1848" s="401"/>
      <c r="FEH1848" s="401"/>
      <c r="FEI1848" s="401"/>
      <c r="FEJ1848" s="401"/>
      <c r="FEK1848" s="401"/>
      <c r="FEL1848" s="401"/>
      <c r="FEM1848" s="401"/>
      <c r="FEN1848" s="401"/>
      <c r="FEO1848" s="401"/>
      <c r="FEP1848" s="401"/>
      <c r="FEQ1848" s="401"/>
      <c r="FER1848" s="401"/>
      <c r="FES1848" s="401"/>
      <c r="FET1848" s="401"/>
      <c r="FEU1848" s="401"/>
      <c r="FEV1848" s="401"/>
      <c r="FEW1848" s="401"/>
      <c r="FEX1848" s="401"/>
      <c r="FEY1848" s="401"/>
      <c r="FEZ1848" s="401"/>
      <c r="FFA1848" s="401"/>
      <c r="FFB1848" s="401"/>
      <c r="FFC1848" s="401"/>
      <c r="FFD1848" s="401"/>
      <c r="FFE1848" s="401"/>
      <c r="FFF1848" s="401"/>
      <c r="FFG1848" s="401"/>
      <c r="FFH1848" s="401"/>
      <c r="FFI1848" s="401"/>
      <c r="FFJ1848" s="401"/>
      <c r="FFK1848" s="401"/>
      <c r="FFL1848" s="401"/>
      <c r="FFM1848" s="401"/>
      <c r="FFN1848" s="401"/>
      <c r="FFO1848" s="401"/>
      <c r="FFP1848" s="401"/>
      <c r="FFQ1848" s="401"/>
      <c r="FFR1848" s="401"/>
      <c r="FFS1848" s="401"/>
      <c r="FFT1848" s="401"/>
      <c r="FFU1848" s="401"/>
      <c r="FFV1848" s="401"/>
      <c r="FFW1848" s="401"/>
      <c r="FFX1848" s="401"/>
      <c r="FFY1848" s="401"/>
      <c r="FFZ1848" s="401"/>
      <c r="FGA1848" s="401"/>
      <c r="FGB1848" s="401"/>
      <c r="FGC1848" s="401"/>
      <c r="FGD1848" s="401"/>
      <c r="FGE1848" s="401"/>
      <c r="FGF1848" s="401"/>
      <c r="FGG1848" s="401"/>
      <c r="FGH1848" s="401"/>
      <c r="FGI1848" s="401"/>
      <c r="FGJ1848" s="401"/>
      <c r="FGK1848" s="401"/>
      <c r="FGL1848" s="401"/>
      <c r="FGM1848" s="401"/>
      <c r="FGN1848" s="401"/>
      <c r="FGO1848" s="401"/>
      <c r="FGP1848" s="401"/>
      <c r="FGQ1848" s="401"/>
      <c r="FGR1848" s="401"/>
      <c r="FGS1848" s="401"/>
      <c r="FGT1848" s="401"/>
      <c r="FGU1848" s="401"/>
      <c r="FGV1848" s="401"/>
      <c r="FGW1848" s="401"/>
      <c r="FGX1848" s="401"/>
      <c r="FGY1848" s="401"/>
      <c r="FGZ1848" s="401"/>
      <c r="FHA1848" s="401"/>
      <c r="FHB1848" s="401"/>
      <c r="FHC1848" s="401"/>
      <c r="FHD1848" s="401"/>
      <c r="FHE1848" s="401"/>
      <c r="FHF1848" s="401"/>
      <c r="FHG1848" s="401"/>
      <c r="FHH1848" s="401"/>
      <c r="FHI1848" s="401"/>
      <c r="FHJ1848" s="401"/>
      <c r="FHK1848" s="401"/>
      <c r="FHL1848" s="401"/>
      <c r="FHM1848" s="401"/>
      <c r="FHN1848" s="401"/>
      <c r="FHO1848" s="401"/>
      <c r="FHP1848" s="401"/>
      <c r="FHQ1848" s="401"/>
      <c r="FHR1848" s="401"/>
      <c r="FHS1848" s="401"/>
      <c r="FHT1848" s="401"/>
      <c r="FHU1848" s="401"/>
      <c r="FHV1848" s="401"/>
      <c r="FHW1848" s="401"/>
      <c r="FHX1848" s="401"/>
      <c r="FHY1848" s="401"/>
      <c r="FHZ1848" s="401"/>
      <c r="FIA1848" s="401"/>
      <c r="FIB1848" s="401"/>
      <c r="FIC1848" s="401"/>
      <c r="FID1848" s="401"/>
      <c r="FIE1848" s="401"/>
      <c r="FIF1848" s="401"/>
      <c r="FIG1848" s="401"/>
      <c r="FIH1848" s="401"/>
      <c r="FII1848" s="401"/>
      <c r="FIJ1848" s="401"/>
      <c r="FIK1848" s="401"/>
      <c r="FIL1848" s="401"/>
      <c r="FIM1848" s="401"/>
      <c r="FIN1848" s="401"/>
      <c r="FIO1848" s="401"/>
      <c r="FIP1848" s="401"/>
      <c r="FIQ1848" s="401"/>
      <c r="FIR1848" s="401"/>
      <c r="FIS1848" s="401"/>
      <c r="FIT1848" s="401"/>
      <c r="FIU1848" s="401"/>
      <c r="FIV1848" s="401"/>
      <c r="FIW1848" s="401"/>
      <c r="FIX1848" s="401"/>
      <c r="FIY1848" s="401"/>
      <c r="FIZ1848" s="401"/>
      <c r="FJA1848" s="401"/>
      <c r="FJB1848" s="401"/>
      <c r="FJC1848" s="401"/>
      <c r="FJD1848" s="401"/>
      <c r="FJE1848" s="401"/>
      <c r="FJF1848" s="401"/>
      <c r="FJG1848" s="401"/>
      <c r="FJH1848" s="401"/>
      <c r="FJI1848" s="401"/>
      <c r="FJJ1848" s="401"/>
      <c r="FJK1848" s="401"/>
      <c r="FJL1848" s="401"/>
      <c r="FJM1848" s="401"/>
      <c r="FJN1848" s="401"/>
      <c r="FJO1848" s="401"/>
      <c r="FJP1848" s="401"/>
      <c r="FJQ1848" s="401"/>
      <c r="FJR1848" s="401"/>
      <c r="FJS1848" s="401"/>
      <c r="FJT1848" s="401"/>
      <c r="FJU1848" s="401"/>
      <c r="FJV1848" s="401"/>
      <c r="FJW1848" s="401"/>
      <c r="FJX1848" s="401"/>
      <c r="FJY1848" s="401"/>
      <c r="FJZ1848" s="401"/>
      <c r="FKA1848" s="401"/>
      <c r="FKB1848" s="401"/>
      <c r="FKC1848" s="401"/>
      <c r="FKD1848" s="401"/>
      <c r="FKE1848" s="401"/>
      <c r="FKF1848" s="401"/>
      <c r="FKG1848" s="401"/>
      <c r="FKH1848" s="401"/>
      <c r="FKI1848" s="401"/>
      <c r="FKJ1848" s="401"/>
      <c r="FKK1848" s="401"/>
      <c r="FKL1848" s="401"/>
      <c r="FKM1848" s="401"/>
      <c r="FKN1848" s="401"/>
      <c r="FKO1848" s="401"/>
      <c r="FKP1848" s="401"/>
      <c r="FKQ1848" s="401"/>
      <c r="FKR1848" s="401"/>
      <c r="FKS1848" s="401"/>
      <c r="FKT1848" s="401"/>
      <c r="FKU1848" s="401"/>
      <c r="FKV1848" s="401"/>
      <c r="FKW1848" s="401"/>
      <c r="FKX1848" s="401"/>
      <c r="FKY1848" s="401"/>
      <c r="FKZ1848" s="401"/>
      <c r="FLA1848" s="401"/>
      <c r="FLB1848" s="401"/>
      <c r="FLC1848" s="401"/>
      <c r="FLD1848" s="401"/>
      <c r="FLE1848" s="401"/>
      <c r="FLF1848" s="401"/>
      <c r="FLG1848" s="401"/>
      <c r="FLH1848" s="401"/>
      <c r="FLI1848" s="401"/>
      <c r="FLJ1848" s="401"/>
      <c r="FLK1848" s="401"/>
      <c r="FLL1848" s="401"/>
      <c r="FLM1848" s="401"/>
      <c r="FLN1848" s="401"/>
      <c r="FLO1848" s="401"/>
      <c r="FLP1848" s="401"/>
      <c r="FLQ1848" s="401"/>
      <c r="FLR1848" s="401"/>
      <c r="FLS1848" s="401"/>
      <c r="FLT1848" s="401"/>
      <c r="FLU1848" s="401"/>
      <c r="FLV1848" s="401"/>
      <c r="FLW1848" s="401"/>
      <c r="FLX1848" s="401"/>
      <c r="FLY1848" s="401"/>
      <c r="FLZ1848" s="401"/>
      <c r="FMA1848" s="401"/>
      <c r="FMB1848" s="401"/>
      <c r="FMC1848" s="401"/>
      <c r="FMD1848" s="401"/>
      <c r="FME1848" s="401"/>
      <c r="FMF1848" s="401"/>
      <c r="FMG1848" s="401"/>
      <c r="FMH1848" s="401"/>
      <c r="FMI1848" s="401"/>
      <c r="FMJ1848" s="401"/>
      <c r="FMK1848" s="401"/>
      <c r="FML1848" s="401"/>
      <c r="FMM1848" s="401"/>
      <c r="FMN1848" s="401"/>
      <c r="FMO1848" s="401"/>
      <c r="FMP1848" s="401"/>
      <c r="FMQ1848" s="401"/>
      <c r="FMR1848" s="401"/>
      <c r="FMS1848" s="401"/>
      <c r="FMT1848" s="401"/>
      <c r="FMU1848" s="401"/>
      <c r="FMV1848" s="401"/>
      <c r="FMW1848" s="401"/>
      <c r="FMX1848" s="401"/>
      <c r="FMY1848" s="401"/>
      <c r="FMZ1848" s="401"/>
      <c r="FNA1848" s="401"/>
      <c r="FNB1848" s="401"/>
      <c r="FNC1848" s="401"/>
      <c r="FND1848" s="401"/>
      <c r="FNE1848" s="401"/>
      <c r="FNF1848" s="401"/>
      <c r="FNG1848" s="401"/>
      <c r="FNH1848" s="401"/>
      <c r="FNI1848" s="401"/>
      <c r="FNJ1848" s="401"/>
      <c r="FNK1848" s="401"/>
      <c r="FNL1848" s="401"/>
      <c r="FNM1848" s="401"/>
      <c r="FNN1848" s="401"/>
      <c r="FNO1848" s="401"/>
      <c r="FNP1848" s="401"/>
      <c r="FNQ1848" s="401"/>
      <c r="FNR1848" s="401"/>
      <c r="FNS1848" s="401"/>
      <c r="FNT1848" s="401"/>
      <c r="FNU1848" s="401"/>
      <c r="FNV1848" s="401"/>
      <c r="FNW1848" s="401"/>
      <c r="FNX1848" s="401"/>
      <c r="FNY1848" s="401"/>
      <c r="FNZ1848" s="401"/>
      <c r="FOA1848" s="401"/>
      <c r="FOB1848" s="401"/>
      <c r="FOC1848" s="401"/>
      <c r="FOD1848" s="401"/>
      <c r="FOE1848" s="401"/>
      <c r="FOF1848" s="401"/>
      <c r="FOG1848" s="401"/>
      <c r="FOH1848" s="401"/>
      <c r="FOI1848" s="401"/>
      <c r="FOJ1848" s="401"/>
      <c r="FOK1848" s="401"/>
      <c r="FOL1848" s="401"/>
      <c r="FOM1848" s="401"/>
      <c r="FON1848" s="401"/>
      <c r="FOO1848" s="401"/>
      <c r="FOP1848" s="401"/>
      <c r="FOQ1848" s="401"/>
      <c r="FOR1848" s="401"/>
      <c r="FOS1848" s="401"/>
      <c r="FOT1848" s="401"/>
      <c r="FOU1848" s="401"/>
      <c r="FOV1848" s="401"/>
      <c r="FOW1848" s="401"/>
      <c r="FOX1848" s="401"/>
      <c r="FOY1848" s="401"/>
      <c r="FOZ1848" s="401"/>
      <c r="FPA1848" s="401"/>
      <c r="FPB1848" s="401"/>
      <c r="FPC1848" s="401"/>
      <c r="FPD1848" s="401"/>
      <c r="FPE1848" s="401"/>
      <c r="FPF1848" s="401"/>
      <c r="FPG1848" s="401"/>
      <c r="FPH1848" s="401"/>
      <c r="FPI1848" s="401"/>
      <c r="FPJ1848" s="401"/>
      <c r="FPK1848" s="401"/>
      <c r="FPL1848" s="401"/>
      <c r="FPM1848" s="401"/>
      <c r="FPN1848" s="401"/>
      <c r="FPO1848" s="401"/>
      <c r="FPP1848" s="401"/>
      <c r="FPQ1848" s="401"/>
      <c r="FPR1848" s="401"/>
      <c r="FPS1848" s="401"/>
      <c r="FPT1848" s="401"/>
      <c r="FPU1848" s="401"/>
      <c r="FPV1848" s="401"/>
      <c r="FPW1848" s="401"/>
      <c r="FPX1848" s="401"/>
      <c r="FPY1848" s="401"/>
      <c r="FPZ1848" s="401"/>
      <c r="FQA1848" s="401"/>
      <c r="FQB1848" s="401"/>
      <c r="FQC1848" s="401"/>
      <c r="FQD1848" s="401"/>
      <c r="FQE1848" s="401"/>
      <c r="FQF1848" s="401"/>
      <c r="FQG1848" s="401"/>
      <c r="FQH1848" s="401"/>
      <c r="FQI1848" s="401"/>
      <c r="FQJ1848" s="401"/>
      <c r="FQK1848" s="401"/>
      <c r="FQL1848" s="401"/>
      <c r="FQM1848" s="401"/>
      <c r="FQN1848" s="401"/>
      <c r="FQO1848" s="401"/>
      <c r="FQP1848" s="401"/>
      <c r="FQQ1848" s="401"/>
      <c r="FQR1848" s="401"/>
      <c r="FQS1848" s="401"/>
      <c r="FQT1848" s="401"/>
      <c r="FQU1848" s="401"/>
      <c r="FQV1848" s="401"/>
      <c r="FQW1848" s="401"/>
      <c r="FQX1848" s="401"/>
      <c r="FQY1848" s="401"/>
      <c r="FQZ1848" s="401"/>
      <c r="FRA1848" s="401"/>
      <c r="FRB1848" s="401"/>
      <c r="FRC1848" s="401"/>
      <c r="FRD1848" s="401"/>
      <c r="FRE1848" s="401"/>
      <c r="FRF1848" s="401"/>
      <c r="FRG1848" s="401"/>
      <c r="FRH1848" s="401"/>
      <c r="FRI1848" s="401"/>
      <c r="FRJ1848" s="401"/>
      <c r="FRK1848" s="401"/>
      <c r="FRL1848" s="401"/>
      <c r="FRM1848" s="401"/>
      <c r="FRN1848" s="401"/>
      <c r="FRO1848" s="401"/>
      <c r="FRP1848" s="401"/>
      <c r="FRQ1848" s="401"/>
      <c r="FRR1848" s="401"/>
      <c r="FRS1848" s="401"/>
      <c r="FRT1848" s="401"/>
      <c r="FRU1848" s="401"/>
      <c r="FRV1848" s="401"/>
      <c r="FRW1848" s="401"/>
      <c r="FRX1848" s="401"/>
      <c r="FRY1848" s="401"/>
      <c r="FRZ1848" s="401"/>
      <c r="FSA1848" s="401"/>
      <c r="FSB1848" s="401"/>
      <c r="FSC1848" s="401"/>
      <c r="FSD1848" s="401"/>
      <c r="FSE1848" s="401"/>
      <c r="FSF1848" s="401"/>
      <c r="FSG1848" s="401"/>
      <c r="FSH1848" s="401"/>
      <c r="FSI1848" s="401"/>
      <c r="FSJ1848" s="401"/>
      <c r="FSK1848" s="401"/>
      <c r="FSL1848" s="401"/>
      <c r="FSM1848" s="401"/>
      <c r="FSN1848" s="401"/>
      <c r="FSO1848" s="401"/>
      <c r="FSP1848" s="401"/>
      <c r="FSQ1848" s="401"/>
      <c r="FSR1848" s="401"/>
      <c r="FSS1848" s="401"/>
      <c r="FST1848" s="401"/>
      <c r="FSU1848" s="401"/>
      <c r="FSV1848" s="401"/>
      <c r="FSW1848" s="401"/>
      <c r="FSX1848" s="401"/>
      <c r="FSY1848" s="401"/>
      <c r="FSZ1848" s="401"/>
      <c r="FTA1848" s="401"/>
      <c r="FTB1848" s="401"/>
      <c r="FTC1848" s="401"/>
      <c r="FTD1848" s="401"/>
      <c r="FTE1848" s="401"/>
      <c r="FTF1848" s="401"/>
      <c r="FTG1848" s="401"/>
      <c r="FTH1848" s="401"/>
      <c r="FTI1848" s="401"/>
      <c r="FTJ1848" s="401"/>
      <c r="FTK1848" s="401"/>
      <c r="FTL1848" s="401"/>
      <c r="FTM1848" s="401"/>
      <c r="FTN1848" s="401"/>
      <c r="FTO1848" s="401"/>
      <c r="FTP1848" s="401"/>
      <c r="FTQ1848" s="401"/>
      <c r="FTR1848" s="401"/>
      <c r="FTS1848" s="401"/>
      <c r="FTT1848" s="401"/>
      <c r="FTU1848" s="401"/>
      <c r="FTV1848" s="401"/>
      <c r="FTW1848" s="401"/>
      <c r="FTX1848" s="401"/>
      <c r="FTY1848" s="401"/>
      <c r="FTZ1848" s="401"/>
      <c r="FUA1848" s="401"/>
      <c r="FUB1848" s="401"/>
      <c r="FUC1848" s="401"/>
      <c r="FUD1848" s="401"/>
      <c r="FUE1848" s="401"/>
      <c r="FUF1848" s="401"/>
      <c r="FUG1848" s="401"/>
      <c r="FUH1848" s="401"/>
      <c r="FUI1848" s="401"/>
      <c r="FUJ1848" s="401"/>
      <c r="FUK1848" s="401"/>
      <c r="FUL1848" s="401"/>
      <c r="FUM1848" s="401"/>
      <c r="FUN1848" s="401"/>
      <c r="FUO1848" s="401"/>
      <c r="FUP1848" s="401"/>
      <c r="FUQ1848" s="401"/>
      <c r="FUR1848" s="401"/>
      <c r="FUS1848" s="401"/>
      <c r="FUT1848" s="401"/>
      <c r="FUU1848" s="401"/>
      <c r="FUV1848" s="401"/>
      <c r="FUW1848" s="401"/>
      <c r="FUX1848" s="401"/>
      <c r="FUY1848" s="401"/>
      <c r="FUZ1848" s="401"/>
      <c r="FVA1848" s="401"/>
      <c r="FVB1848" s="401"/>
      <c r="FVC1848" s="401"/>
      <c r="FVD1848" s="401"/>
      <c r="FVE1848" s="401"/>
      <c r="FVF1848" s="401"/>
      <c r="FVG1848" s="401"/>
      <c r="FVH1848" s="401"/>
      <c r="FVI1848" s="401"/>
      <c r="FVJ1848" s="401"/>
      <c r="FVK1848" s="401"/>
      <c r="FVL1848" s="401"/>
      <c r="FVM1848" s="401"/>
      <c r="FVN1848" s="401"/>
      <c r="FVO1848" s="401"/>
      <c r="FVP1848" s="401"/>
      <c r="FVQ1848" s="401"/>
      <c r="FVR1848" s="401"/>
      <c r="FVS1848" s="401"/>
      <c r="FVT1848" s="401"/>
      <c r="FVU1848" s="401"/>
      <c r="FVV1848" s="401"/>
      <c r="FVW1848" s="401"/>
      <c r="FVX1848" s="401"/>
      <c r="FVY1848" s="401"/>
      <c r="FVZ1848" s="401"/>
      <c r="FWA1848" s="401"/>
      <c r="FWB1848" s="401"/>
      <c r="FWC1848" s="401"/>
      <c r="FWD1848" s="401"/>
      <c r="FWE1848" s="401"/>
      <c r="FWF1848" s="401"/>
      <c r="FWG1848" s="401"/>
      <c r="FWH1848" s="401"/>
      <c r="FWI1848" s="401"/>
      <c r="FWJ1848" s="401"/>
      <c r="FWK1848" s="401"/>
      <c r="FWL1848" s="401"/>
      <c r="FWM1848" s="401"/>
      <c r="FWN1848" s="401"/>
      <c r="FWO1848" s="401"/>
      <c r="FWP1848" s="401"/>
      <c r="FWQ1848" s="401"/>
      <c r="FWR1848" s="401"/>
      <c r="FWS1848" s="401"/>
      <c r="FWT1848" s="401"/>
      <c r="FWU1848" s="401"/>
      <c r="FWV1848" s="401"/>
      <c r="FWW1848" s="401"/>
      <c r="FWX1848" s="401"/>
      <c r="FWY1848" s="401"/>
      <c r="FWZ1848" s="401"/>
      <c r="FXA1848" s="401"/>
      <c r="FXB1848" s="401"/>
      <c r="FXC1848" s="401"/>
      <c r="FXD1848" s="401"/>
      <c r="FXE1848" s="401"/>
      <c r="FXF1848" s="401"/>
      <c r="FXG1848" s="401"/>
      <c r="FXH1848" s="401"/>
      <c r="FXI1848" s="401"/>
      <c r="FXJ1848" s="401"/>
      <c r="FXK1848" s="401"/>
      <c r="FXL1848" s="401"/>
      <c r="FXM1848" s="401"/>
      <c r="FXN1848" s="401"/>
      <c r="FXO1848" s="401"/>
      <c r="FXP1848" s="401"/>
      <c r="FXQ1848" s="401"/>
      <c r="FXR1848" s="401"/>
      <c r="FXS1848" s="401"/>
      <c r="FXT1848" s="401"/>
      <c r="FXU1848" s="401"/>
      <c r="FXV1848" s="401"/>
      <c r="FXW1848" s="401"/>
      <c r="FXX1848" s="401"/>
      <c r="FXY1848" s="401"/>
      <c r="FXZ1848" s="401"/>
      <c r="FYA1848" s="401"/>
      <c r="FYB1848" s="401"/>
      <c r="FYC1848" s="401"/>
      <c r="FYD1848" s="401"/>
      <c r="FYE1848" s="401"/>
      <c r="FYF1848" s="401"/>
      <c r="FYG1848" s="401"/>
      <c r="FYH1848" s="401"/>
      <c r="FYI1848" s="401"/>
      <c r="FYJ1848" s="401"/>
      <c r="FYK1848" s="401"/>
      <c r="FYL1848" s="401"/>
      <c r="FYM1848" s="401"/>
      <c r="FYN1848" s="401"/>
      <c r="FYO1848" s="401"/>
      <c r="FYP1848" s="401"/>
      <c r="FYQ1848" s="401"/>
      <c r="FYR1848" s="401"/>
      <c r="FYS1848" s="401"/>
      <c r="FYT1848" s="401"/>
      <c r="FYU1848" s="401"/>
      <c r="FYV1848" s="401"/>
      <c r="FYW1848" s="401"/>
      <c r="FYX1848" s="401"/>
      <c r="FYY1848" s="401"/>
      <c r="FYZ1848" s="401"/>
      <c r="FZA1848" s="401"/>
      <c r="FZB1848" s="401"/>
      <c r="FZC1848" s="401"/>
      <c r="FZD1848" s="401"/>
      <c r="FZE1848" s="401"/>
      <c r="FZF1848" s="401"/>
      <c r="FZG1848" s="401"/>
      <c r="FZH1848" s="401"/>
      <c r="FZI1848" s="401"/>
      <c r="FZJ1848" s="401"/>
      <c r="FZK1848" s="401"/>
      <c r="FZL1848" s="401"/>
      <c r="FZM1848" s="401"/>
      <c r="FZN1848" s="401"/>
      <c r="FZO1848" s="401"/>
      <c r="FZP1848" s="401"/>
      <c r="FZQ1848" s="401"/>
      <c r="FZR1848" s="401"/>
      <c r="FZS1848" s="401"/>
      <c r="FZT1848" s="401"/>
      <c r="FZU1848" s="401"/>
      <c r="FZV1848" s="401"/>
      <c r="FZW1848" s="401"/>
      <c r="FZX1848" s="401"/>
      <c r="FZY1848" s="401"/>
      <c r="FZZ1848" s="401"/>
      <c r="GAA1848" s="401"/>
      <c r="GAB1848" s="401"/>
      <c r="GAC1848" s="401"/>
      <c r="GAD1848" s="401"/>
      <c r="GAE1848" s="401"/>
      <c r="GAF1848" s="401"/>
      <c r="GAG1848" s="401"/>
      <c r="GAH1848" s="401"/>
      <c r="GAI1848" s="401"/>
      <c r="GAJ1848" s="401"/>
      <c r="GAK1848" s="401"/>
      <c r="GAL1848" s="401"/>
      <c r="GAM1848" s="401"/>
      <c r="GAN1848" s="401"/>
      <c r="GAO1848" s="401"/>
      <c r="GAP1848" s="401"/>
      <c r="GAQ1848" s="401"/>
      <c r="GAR1848" s="401"/>
      <c r="GAS1848" s="401"/>
      <c r="GAT1848" s="401"/>
      <c r="GAU1848" s="401"/>
      <c r="GAV1848" s="401"/>
      <c r="GAW1848" s="401"/>
      <c r="GAX1848" s="401"/>
      <c r="GAY1848" s="401"/>
      <c r="GAZ1848" s="401"/>
      <c r="GBA1848" s="401"/>
      <c r="GBB1848" s="401"/>
      <c r="GBC1848" s="401"/>
      <c r="GBD1848" s="401"/>
      <c r="GBE1848" s="401"/>
      <c r="GBF1848" s="401"/>
      <c r="GBG1848" s="401"/>
      <c r="GBH1848" s="401"/>
      <c r="GBI1848" s="401"/>
      <c r="GBJ1848" s="401"/>
      <c r="GBK1848" s="401"/>
      <c r="GBL1848" s="401"/>
      <c r="GBM1848" s="401"/>
      <c r="GBN1848" s="401"/>
      <c r="GBO1848" s="401"/>
      <c r="GBP1848" s="401"/>
      <c r="GBQ1848" s="401"/>
      <c r="GBR1848" s="401"/>
      <c r="GBS1848" s="401"/>
      <c r="GBT1848" s="401"/>
      <c r="GBU1848" s="401"/>
      <c r="GBV1848" s="401"/>
      <c r="GBW1848" s="401"/>
      <c r="GBX1848" s="401"/>
      <c r="GBY1848" s="401"/>
      <c r="GBZ1848" s="401"/>
      <c r="GCA1848" s="401"/>
      <c r="GCB1848" s="401"/>
      <c r="GCC1848" s="401"/>
      <c r="GCD1848" s="401"/>
      <c r="GCE1848" s="401"/>
      <c r="GCF1848" s="401"/>
      <c r="GCG1848" s="401"/>
      <c r="GCH1848" s="401"/>
      <c r="GCI1848" s="401"/>
      <c r="GCJ1848" s="401"/>
      <c r="GCK1848" s="401"/>
      <c r="GCL1848" s="401"/>
      <c r="GCM1848" s="401"/>
      <c r="GCN1848" s="401"/>
      <c r="GCO1848" s="401"/>
      <c r="GCP1848" s="401"/>
      <c r="GCQ1848" s="401"/>
      <c r="GCR1848" s="401"/>
      <c r="GCS1848" s="401"/>
      <c r="GCT1848" s="401"/>
      <c r="GCU1848" s="401"/>
      <c r="GCV1848" s="401"/>
      <c r="GCW1848" s="401"/>
      <c r="GCX1848" s="401"/>
      <c r="GCY1848" s="401"/>
      <c r="GCZ1848" s="401"/>
      <c r="GDA1848" s="401"/>
      <c r="GDB1848" s="401"/>
      <c r="GDC1848" s="401"/>
      <c r="GDD1848" s="401"/>
      <c r="GDE1848" s="401"/>
      <c r="GDF1848" s="401"/>
      <c r="GDG1848" s="401"/>
      <c r="GDH1848" s="401"/>
      <c r="GDI1848" s="401"/>
      <c r="GDJ1848" s="401"/>
      <c r="GDK1848" s="401"/>
      <c r="GDL1848" s="401"/>
      <c r="GDM1848" s="401"/>
      <c r="GDN1848" s="401"/>
      <c r="GDO1848" s="401"/>
      <c r="GDP1848" s="401"/>
      <c r="GDQ1848" s="401"/>
      <c r="GDR1848" s="401"/>
      <c r="GDS1848" s="401"/>
      <c r="GDT1848" s="401"/>
      <c r="GDU1848" s="401"/>
      <c r="GDV1848" s="401"/>
      <c r="GDW1848" s="401"/>
      <c r="GDX1848" s="401"/>
      <c r="GDY1848" s="401"/>
      <c r="GDZ1848" s="401"/>
      <c r="GEA1848" s="401"/>
      <c r="GEB1848" s="401"/>
      <c r="GEC1848" s="401"/>
      <c r="GED1848" s="401"/>
      <c r="GEE1848" s="401"/>
      <c r="GEF1848" s="401"/>
      <c r="GEG1848" s="401"/>
      <c r="GEH1848" s="401"/>
      <c r="GEI1848" s="401"/>
      <c r="GEJ1848" s="401"/>
      <c r="GEK1848" s="401"/>
      <c r="GEL1848" s="401"/>
      <c r="GEM1848" s="401"/>
      <c r="GEN1848" s="401"/>
      <c r="GEO1848" s="401"/>
      <c r="GEP1848" s="401"/>
      <c r="GEQ1848" s="401"/>
      <c r="GER1848" s="401"/>
      <c r="GES1848" s="401"/>
      <c r="GET1848" s="401"/>
      <c r="GEU1848" s="401"/>
      <c r="GEV1848" s="401"/>
      <c r="GEW1848" s="401"/>
      <c r="GEX1848" s="401"/>
      <c r="GEY1848" s="401"/>
      <c r="GEZ1848" s="401"/>
      <c r="GFA1848" s="401"/>
      <c r="GFB1848" s="401"/>
      <c r="GFC1848" s="401"/>
      <c r="GFD1848" s="401"/>
      <c r="GFE1848" s="401"/>
      <c r="GFF1848" s="401"/>
      <c r="GFG1848" s="401"/>
      <c r="GFH1848" s="401"/>
      <c r="GFI1848" s="401"/>
      <c r="GFJ1848" s="401"/>
      <c r="GFK1848" s="401"/>
      <c r="GFL1848" s="401"/>
      <c r="GFM1848" s="401"/>
      <c r="GFN1848" s="401"/>
      <c r="GFO1848" s="401"/>
      <c r="GFP1848" s="401"/>
      <c r="GFQ1848" s="401"/>
      <c r="GFR1848" s="401"/>
      <c r="GFS1848" s="401"/>
      <c r="GFT1848" s="401"/>
      <c r="GFU1848" s="401"/>
      <c r="GFV1848" s="401"/>
      <c r="GFW1848" s="401"/>
      <c r="GFX1848" s="401"/>
      <c r="GFY1848" s="401"/>
      <c r="GFZ1848" s="401"/>
      <c r="GGA1848" s="401"/>
      <c r="GGB1848" s="401"/>
      <c r="GGC1848" s="401"/>
      <c r="GGD1848" s="401"/>
      <c r="GGE1848" s="401"/>
      <c r="GGF1848" s="401"/>
      <c r="GGG1848" s="401"/>
      <c r="GGH1848" s="401"/>
      <c r="GGI1848" s="401"/>
      <c r="GGJ1848" s="401"/>
      <c r="GGK1848" s="401"/>
      <c r="GGL1848" s="401"/>
      <c r="GGM1848" s="401"/>
      <c r="GGN1848" s="401"/>
      <c r="GGO1848" s="401"/>
      <c r="GGP1848" s="401"/>
      <c r="GGQ1848" s="401"/>
      <c r="GGR1848" s="401"/>
      <c r="GGS1848" s="401"/>
      <c r="GGT1848" s="401"/>
      <c r="GGU1848" s="401"/>
      <c r="GGV1848" s="401"/>
      <c r="GGW1848" s="401"/>
      <c r="GGX1848" s="401"/>
      <c r="GGY1848" s="401"/>
      <c r="GGZ1848" s="401"/>
      <c r="GHA1848" s="401"/>
      <c r="GHB1848" s="401"/>
      <c r="GHC1848" s="401"/>
      <c r="GHD1848" s="401"/>
      <c r="GHE1848" s="401"/>
      <c r="GHF1848" s="401"/>
      <c r="GHG1848" s="401"/>
      <c r="GHH1848" s="401"/>
      <c r="GHI1848" s="401"/>
      <c r="GHJ1848" s="401"/>
      <c r="GHK1848" s="401"/>
      <c r="GHL1848" s="401"/>
      <c r="GHM1848" s="401"/>
      <c r="GHN1848" s="401"/>
      <c r="GHO1848" s="401"/>
      <c r="GHP1848" s="401"/>
      <c r="GHQ1848" s="401"/>
      <c r="GHR1848" s="401"/>
      <c r="GHS1848" s="401"/>
      <c r="GHT1848" s="401"/>
      <c r="GHU1848" s="401"/>
      <c r="GHV1848" s="401"/>
      <c r="GHW1848" s="401"/>
      <c r="GHX1848" s="401"/>
      <c r="GHY1848" s="401"/>
      <c r="GHZ1848" s="401"/>
      <c r="GIA1848" s="401"/>
      <c r="GIB1848" s="401"/>
      <c r="GIC1848" s="401"/>
      <c r="GID1848" s="401"/>
      <c r="GIE1848" s="401"/>
      <c r="GIF1848" s="401"/>
      <c r="GIG1848" s="401"/>
      <c r="GIH1848" s="401"/>
      <c r="GII1848" s="401"/>
      <c r="GIJ1848" s="401"/>
      <c r="GIK1848" s="401"/>
      <c r="GIL1848" s="401"/>
      <c r="GIM1848" s="401"/>
      <c r="GIN1848" s="401"/>
      <c r="GIO1848" s="401"/>
      <c r="GIP1848" s="401"/>
      <c r="GIQ1848" s="401"/>
      <c r="GIR1848" s="401"/>
      <c r="GIS1848" s="401"/>
      <c r="GIT1848" s="401"/>
      <c r="GIU1848" s="401"/>
      <c r="GIV1848" s="401"/>
      <c r="GIW1848" s="401"/>
      <c r="GIX1848" s="401"/>
      <c r="GIY1848" s="401"/>
      <c r="GIZ1848" s="401"/>
      <c r="GJA1848" s="401"/>
      <c r="GJB1848" s="401"/>
      <c r="GJC1848" s="401"/>
      <c r="GJD1848" s="401"/>
      <c r="GJE1848" s="401"/>
      <c r="GJF1848" s="401"/>
      <c r="GJG1848" s="401"/>
      <c r="GJH1848" s="401"/>
      <c r="GJI1848" s="401"/>
      <c r="GJJ1848" s="401"/>
      <c r="GJK1848" s="401"/>
      <c r="GJL1848" s="401"/>
      <c r="GJM1848" s="401"/>
      <c r="GJN1848" s="401"/>
      <c r="GJO1848" s="401"/>
      <c r="GJP1848" s="401"/>
      <c r="GJQ1848" s="401"/>
      <c r="GJR1848" s="401"/>
      <c r="GJS1848" s="401"/>
      <c r="GJT1848" s="401"/>
      <c r="GJU1848" s="401"/>
      <c r="GJV1848" s="401"/>
      <c r="GJW1848" s="401"/>
      <c r="GJX1848" s="401"/>
      <c r="GJY1848" s="401"/>
      <c r="GJZ1848" s="401"/>
      <c r="GKA1848" s="401"/>
      <c r="GKB1848" s="401"/>
      <c r="GKC1848" s="401"/>
      <c r="GKD1848" s="401"/>
      <c r="GKE1848" s="401"/>
      <c r="GKF1848" s="401"/>
      <c r="GKG1848" s="401"/>
      <c r="GKH1848" s="401"/>
      <c r="GKI1848" s="401"/>
      <c r="GKJ1848" s="401"/>
      <c r="GKK1848" s="401"/>
      <c r="GKL1848" s="401"/>
      <c r="GKM1848" s="401"/>
      <c r="GKN1848" s="401"/>
      <c r="GKO1848" s="401"/>
      <c r="GKP1848" s="401"/>
      <c r="GKQ1848" s="401"/>
      <c r="GKR1848" s="401"/>
      <c r="GKS1848" s="401"/>
      <c r="GKT1848" s="401"/>
      <c r="GKU1848" s="401"/>
      <c r="GKV1848" s="401"/>
      <c r="GKW1848" s="401"/>
      <c r="GKX1848" s="401"/>
      <c r="GKY1848" s="401"/>
      <c r="GKZ1848" s="401"/>
      <c r="GLA1848" s="401"/>
      <c r="GLB1848" s="401"/>
      <c r="GLC1848" s="401"/>
      <c r="GLD1848" s="401"/>
      <c r="GLE1848" s="401"/>
      <c r="GLF1848" s="401"/>
      <c r="GLG1848" s="401"/>
      <c r="GLH1848" s="401"/>
      <c r="GLI1848" s="401"/>
      <c r="GLJ1848" s="401"/>
      <c r="GLK1848" s="401"/>
      <c r="GLL1848" s="401"/>
      <c r="GLM1848" s="401"/>
      <c r="GLN1848" s="401"/>
      <c r="GLO1848" s="401"/>
      <c r="GLP1848" s="401"/>
      <c r="GLQ1848" s="401"/>
      <c r="GLR1848" s="401"/>
      <c r="GLS1848" s="401"/>
      <c r="GLT1848" s="401"/>
      <c r="GLU1848" s="401"/>
      <c r="GLV1848" s="401"/>
      <c r="GLW1848" s="401"/>
      <c r="GLX1848" s="401"/>
      <c r="GLY1848" s="401"/>
      <c r="GLZ1848" s="401"/>
      <c r="GMA1848" s="401"/>
      <c r="GMB1848" s="401"/>
      <c r="GMC1848" s="401"/>
      <c r="GMD1848" s="401"/>
      <c r="GME1848" s="401"/>
      <c r="GMF1848" s="401"/>
      <c r="GMG1848" s="401"/>
      <c r="GMH1848" s="401"/>
      <c r="GMI1848" s="401"/>
      <c r="GMJ1848" s="401"/>
      <c r="GMK1848" s="401"/>
      <c r="GML1848" s="401"/>
      <c r="GMM1848" s="401"/>
      <c r="GMN1848" s="401"/>
      <c r="GMO1848" s="401"/>
      <c r="GMP1848" s="401"/>
      <c r="GMQ1848" s="401"/>
      <c r="GMR1848" s="401"/>
      <c r="GMS1848" s="401"/>
      <c r="GMT1848" s="401"/>
      <c r="GMU1848" s="401"/>
      <c r="GMV1848" s="401"/>
      <c r="GMW1848" s="401"/>
      <c r="GMX1848" s="401"/>
      <c r="GMY1848" s="401"/>
      <c r="GMZ1848" s="401"/>
      <c r="GNA1848" s="401"/>
      <c r="GNB1848" s="401"/>
      <c r="GNC1848" s="401"/>
      <c r="GND1848" s="401"/>
      <c r="GNE1848" s="401"/>
      <c r="GNF1848" s="401"/>
      <c r="GNG1848" s="401"/>
      <c r="GNH1848" s="401"/>
      <c r="GNI1848" s="401"/>
      <c r="GNJ1848" s="401"/>
      <c r="GNK1848" s="401"/>
      <c r="GNL1848" s="401"/>
      <c r="GNM1848" s="401"/>
      <c r="GNN1848" s="401"/>
      <c r="GNO1848" s="401"/>
      <c r="GNP1848" s="401"/>
      <c r="GNQ1848" s="401"/>
      <c r="GNR1848" s="401"/>
      <c r="GNS1848" s="401"/>
      <c r="GNT1848" s="401"/>
      <c r="GNU1848" s="401"/>
      <c r="GNV1848" s="401"/>
      <c r="GNW1848" s="401"/>
      <c r="GNX1848" s="401"/>
      <c r="GNY1848" s="401"/>
      <c r="GNZ1848" s="401"/>
      <c r="GOA1848" s="401"/>
      <c r="GOB1848" s="401"/>
      <c r="GOC1848" s="401"/>
      <c r="GOD1848" s="401"/>
      <c r="GOE1848" s="401"/>
      <c r="GOF1848" s="401"/>
      <c r="GOG1848" s="401"/>
      <c r="GOH1848" s="401"/>
      <c r="GOI1848" s="401"/>
      <c r="GOJ1848" s="401"/>
      <c r="GOK1848" s="401"/>
      <c r="GOL1848" s="401"/>
      <c r="GOM1848" s="401"/>
      <c r="GON1848" s="401"/>
      <c r="GOO1848" s="401"/>
      <c r="GOP1848" s="401"/>
      <c r="GOQ1848" s="401"/>
      <c r="GOR1848" s="401"/>
      <c r="GOS1848" s="401"/>
      <c r="GOT1848" s="401"/>
      <c r="GOU1848" s="401"/>
      <c r="GOV1848" s="401"/>
      <c r="GOW1848" s="401"/>
      <c r="GOX1848" s="401"/>
      <c r="GOY1848" s="401"/>
      <c r="GOZ1848" s="401"/>
      <c r="GPA1848" s="401"/>
      <c r="GPB1848" s="401"/>
      <c r="GPC1848" s="401"/>
      <c r="GPD1848" s="401"/>
      <c r="GPE1848" s="401"/>
      <c r="GPF1848" s="401"/>
      <c r="GPG1848" s="401"/>
      <c r="GPH1848" s="401"/>
      <c r="GPI1848" s="401"/>
      <c r="GPJ1848" s="401"/>
      <c r="GPK1848" s="401"/>
      <c r="GPL1848" s="401"/>
      <c r="GPM1848" s="401"/>
      <c r="GPN1848" s="401"/>
      <c r="GPO1848" s="401"/>
      <c r="GPP1848" s="401"/>
      <c r="GPQ1848" s="401"/>
      <c r="GPR1848" s="401"/>
      <c r="GPS1848" s="401"/>
      <c r="GPT1848" s="401"/>
      <c r="GPU1848" s="401"/>
      <c r="GPV1848" s="401"/>
      <c r="GPW1848" s="401"/>
      <c r="GPX1848" s="401"/>
      <c r="GPY1848" s="401"/>
      <c r="GPZ1848" s="401"/>
      <c r="GQA1848" s="401"/>
      <c r="GQB1848" s="401"/>
      <c r="GQC1848" s="401"/>
      <c r="GQD1848" s="401"/>
      <c r="GQE1848" s="401"/>
      <c r="GQF1848" s="401"/>
      <c r="GQG1848" s="401"/>
      <c r="GQH1848" s="401"/>
      <c r="GQI1848" s="401"/>
      <c r="GQJ1848" s="401"/>
      <c r="GQK1848" s="401"/>
      <c r="GQL1848" s="401"/>
      <c r="GQM1848" s="401"/>
      <c r="GQN1848" s="401"/>
      <c r="GQO1848" s="401"/>
      <c r="GQP1848" s="401"/>
      <c r="GQQ1848" s="401"/>
      <c r="GQR1848" s="401"/>
      <c r="GQS1848" s="401"/>
      <c r="GQT1848" s="401"/>
      <c r="GQU1848" s="401"/>
      <c r="GQV1848" s="401"/>
      <c r="GQW1848" s="401"/>
      <c r="GQX1848" s="401"/>
      <c r="GQY1848" s="401"/>
      <c r="GQZ1848" s="401"/>
      <c r="GRA1848" s="401"/>
      <c r="GRB1848" s="401"/>
      <c r="GRC1848" s="401"/>
      <c r="GRD1848" s="401"/>
      <c r="GRE1848" s="401"/>
      <c r="GRF1848" s="401"/>
      <c r="GRG1848" s="401"/>
      <c r="GRH1848" s="401"/>
      <c r="GRI1848" s="401"/>
      <c r="GRJ1848" s="401"/>
      <c r="GRK1848" s="401"/>
      <c r="GRL1848" s="401"/>
      <c r="GRM1848" s="401"/>
      <c r="GRN1848" s="401"/>
      <c r="GRO1848" s="401"/>
      <c r="GRP1848" s="401"/>
      <c r="GRQ1848" s="401"/>
      <c r="GRR1848" s="401"/>
      <c r="GRS1848" s="401"/>
      <c r="GRT1848" s="401"/>
      <c r="GRU1848" s="401"/>
      <c r="GRV1848" s="401"/>
      <c r="GRW1848" s="401"/>
      <c r="GRX1848" s="401"/>
      <c r="GRY1848" s="401"/>
      <c r="GRZ1848" s="401"/>
      <c r="GSA1848" s="401"/>
      <c r="GSB1848" s="401"/>
      <c r="GSC1848" s="401"/>
      <c r="GSD1848" s="401"/>
      <c r="GSE1848" s="401"/>
      <c r="GSF1848" s="401"/>
      <c r="GSG1848" s="401"/>
      <c r="GSH1848" s="401"/>
      <c r="GSI1848" s="401"/>
      <c r="GSJ1848" s="401"/>
      <c r="GSK1848" s="401"/>
      <c r="GSL1848" s="401"/>
      <c r="GSM1848" s="401"/>
      <c r="GSN1848" s="401"/>
      <c r="GSO1848" s="401"/>
      <c r="GSP1848" s="401"/>
      <c r="GSQ1848" s="401"/>
      <c r="GSR1848" s="401"/>
      <c r="GSS1848" s="401"/>
      <c r="GST1848" s="401"/>
      <c r="GSU1848" s="401"/>
      <c r="GSV1848" s="401"/>
      <c r="GSW1848" s="401"/>
      <c r="GSX1848" s="401"/>
      <c r="GSY1848" s="401"/>
      <c r="GSZ1848" s="401"/>
      <c r="GTA1848" s="401"/>
      <c r="GTB1848" s="401"/>
      <c r="GTC1848" s="401"/>
      <c r="GTD1848" s="401"/>
      <c r="GTE1848" s="401"/>
      <c r="GTF1848" s="401"/>
      <c r="GTG1848" s="401"/>
      <c r="GTH1848" s="401"/>
      <c r="GTI1848" s="401"/>
      <c r="GTJ1848" s="401"/>
      <c r="GTK1848" s="401"/>
      <c r="GTL1848" s="401"/>
      <c r="GTM1848" s="401"/>
      <c r="GTN1848" s="401"/>
      <c r="GTO1848" s="401"/>
      <c r="GTP1848" s="401"/>
      <c r="GTQ1848" s="401"/>
      <c r="GTR1848" s="401"/>
      <c r="GTS1848" s="401"/>
      <c r="GTT1848" s="401"/>
      <c r="GTU1848" s="401"/>
      <c r="GTV1848" s="401"/>
      <c r="GTW1848" s="401"/>
      <c r="GTX1848" s="401"/>
      <c r="GTY1848" s="401"/>
      <c r="GTZ1848" s="401"/>
      <c r="GUA1848" s="401"/>
      <c r="GUB1848" s="401"/>
      <c r="GUC1848" s="401"/>
      <c r="GUD1848" s="401"/>
      <c r="GUE1848" s="401"/>
      <c r="GUF1848" s="401"/>
      <c r="GUG1848" s="401"/>
      <c r="GUH1848" s="401"/>
      <c r="GUI1848" s="401"/>
      <c r="GUJ1848" s="401"/>
      <c r="GUK1848" s="401"/>
      <c r="GUL1848" s="401"/>
      <c r="GUM1848" s="401"/>
      <c r="GUN1848" s="401"/>
      <c r="GUO1848" s="401"/>
      <c r="GUP1848" s="401"/>
      <c r="GUQ1848" s="401"/>
      <c r="GUR1848" s="401"/>
      <c r="GUS1848" s="401"/>
      <c r="GUT1848" s="401"/>
      <c r="GUU1848" s="401"/>
      <c r="GUV1848" s="401"/>
      <c r="GUW1848" s="401"/>
      <c r="GUX1848" s="401"/>
      <c r="GUY1848" s="401"/>
      <c r="GUZ1848" s="401"/>
      <c r="GVA1848" s="401"/>
      <c r="GVB1848" s="401"/>
      <c r="GVC1848" s="401"/>
      <c r="GVD1848" s="401"/>
      <c r="GVE1848" s="401"/>
      <c r="GVF1848" s="401"/>
      <c r="GVG1848" s="401"/>
      <c r="GVH1848" s="401"/>
      <c r="GVI1848" s="401"/>
      <c r="GVJ1848" s="401"/>
      <c r="GVK1848" s="401"/>
      <c r="GVL1848" s="401"/>
      <c r="GVM1848" s="401"/>
      <c r="GVN1848" s="401"/>
      <c r="GVO1848" s="401"/>
      <c r="GVP1848" s="401"/>
      <c r="GVQ1848" s="401"/>
      <c r="GVR1848" s="401"/>
      <c r="GVS1848" s="401"/>
      <c r="GVT1848" s="401"/>
      <c r="GVU1848" s="401"/>
      <c r="GVV1848" s="401"/>
      <c r="GVW1848" s="401"/>
      <c r="GVX1848" s="401"/>
      <c r="GVY1848" s="401"/>
      <c r="GVZ1848" s="401"/>
      <c r="GWA1848" s="401"/>
      <c r="GWB1848" s="401"/>
      <c r="GWC1848" s="401"/>
      <c r="GWD1848" s="401"/>
      <c r="GWE1848" s="401"/>
      <c r="GWF1848" s="401"/>
      <c r="GWG1848" s="401"/>
      <c r="GWH1848" s="401"/>
      <c r="GWI1848" s="401"/>
      <c r="GWJ1848" s="401"/>
      <c r="GWK1848" s="401"/>
      <c r="GWL1848" s="401"/>
      <c r="GWM1848" s="401"/>
      <c r="GWN1848" s="401"/>
      <c r="GWO1848" s="401"/>
      <c r="GWP1848" s="401"/>
      <c r="GWQ1848" s="401"/>
      <c r="GWR1848" s="401"/>
      <c r="GWS1848" s="401"/>
      <c r="GWT1848" s="401"/>
      <c r="GWU1848" s="401"/>
      <c r="GWV1848" s="401"/>
      <c r="GWW1848" s="401"/>
      <c r="GWX1848" s="401"/>
      <c r="GWY1848" s="401"/>
      <c r="GWZ1848" s="401"/>
      <c r="GXA1848" s="401"/>
      <c r="GXB1848" s="401"/>
      <c r="GXC1848" s="401"/>
      <c r="GXD1848" s="401"/>
      <c r="GXE1848" s="401"/>
      <c r="GXF1848" s="401"/>
      <c r="GXG1848" s="401"/>
      <c r="GXH1848" s="401"/>
      <c r="GXI1848" s="401"/>
      <c r="GXJ1848" s="401"/>
      <c r="GXK1848" s="401"/>
      <c r="GXL1848" s="401"/>
      <c r="GXM1848" s="401"/>
      <c r="GXN1848" s="401"/>
      <c r="GXO1848" s="401"/>
      <c r="GXP1848" s="401"/>
      <c r="GXQ1848" s="401"/>
      <c r="GXR1848" s="401"/>
      <c r="GXS1848" s="401"/>
      <c r="GXT1848" s="401"/>
      <c r="GXU1848" s="401"/>
      <c r="GXV1848" s="401"/>
      <c r="GXW1848" s="401"/>
      <c r="GXX1848" s="401"/>
      <c r="GXY1848" s="401"/>
      <c r="GXZ1848" s="401"/>
      <c r="GYA1848" s="401"/>
      <c r="GYB1848" s="401"/>
      <c r="GYC1848" s="401"/>
      <c r="GYD1848" s="401"/>
      <c r="GYE1848" s="401"/>
      <c r="GYF1848" s="401"/>
      <c r="GYG1848" s="401"/>
      <c r="GYH1848" s="401"/>
      <c r="GYI1848" s="401"/>
      <c r="GYJ1848" s="401"/>
      <c r="GYK1848" s="401"/>
      <c r="GYL1848" s="401"/>
      <c r="GYM1848" s="401"/>
      <c r="GYN1848" s="401"/>
      <c r="GYO1848" s="401"/>
      <c r="GYP1848" s="401"/>
      <c r="GYQ1848" s="401"/>
      <c r="GYR1848" s="401"/>
      <c r="GYS1848" s="401"/>
      <c r="GYT1848" s="401"/>
      <c r="GYU1848" s="401"/>
      <c r="GYV1848" s="401"/>
      <c r="GYW1848" s="401"/>
      <c r="GYX1848" s="401"/>
      <c r="GYY1848" s="401"/>
      <c r="GYZ1848" s="401"/>
      <c r="GZA1848" s="401"/>
      <c r="GZB1848" s="401"/>
      <c r="GZC1848" s="401"/>
      <c r="GZD1848" s="401"/>
      <c r="GZE1848" s="401"/>
      <c r="GZF1848" s="401"/>
      <c r="GZG1848" s="401"/>
      <c r="GZH1848" s="401"/>
      <c r="GZI1848" s="401"/>
      <c r="GZJ1848" s="401"/>
      <c r="GZK1848" s="401"/>
      <c r="GZL1848" s="401"/>
      <c r="GZM1848" s="401"/>
      <c r="GZN1848" s="401"/>
      <c r="GZO1848" s="401"/>
      <c r="GZP1848" s="401"/>
      <c r="GZQ1848" s="401"/>
      <c r="GZR1848" s="401"/>
      <c r="GZS1848" s="401"/>
      <c r="GZT1848" s="401"/>
      <c r="GZU1848" s="401"/>
      <c r="GZV1848" s="401"/>
      <c r="GZW1848" s="401"/>
      <c r="GZX1848" s="401"/>
      <c r="GZY1848" s="401"/>
      <c r="GZZ1848" s="401"/>
      <c r="HAA1848" s="401"/>
      <c r="HAB1848" s="401"/>
      <c r="HAC1848" s="401"/>
      <c r="HAD1848" s="401"/>
      <c r="HAE1848" s="401"/>
      <c r="HAF1848" s="401"/>
      <c r="HAG1848" s="401"/>
      <c r="HAH1848" s="401"/>
      <c r="HAI1848" s="401"/>
      <c r="HAJ1848" s="401"/>
      <c r="HAK1848" s="401"/>
      <c r="HAL1848" s="401"/>
      <c r="HAM1848" s="401"/>
      <c r="HAN1848" s="401"/>
      <c r="HAO1848" s="401"/>
      <c r="HAP1848" s="401"/>
      <c r="HAQ1848" s="401"/>
      <c r="HAR1848" s="401"/>
      <c r="HAS1848" s="401"/>
      <c r="HAT1848" s="401"/>
      <c r="HAU1848" s="401"/>
      <c r="HAV1848" s="401"/>
      <c r="HAW1848" s="401"/>
      <c r="HAX1848" s="401"/>
      <c r="HAY1848" s="401"/>
      <c r="HAZ1848" s="401"/>
      <c r="HBA1848" s="401"/>
      <c r="HBB1848" s="401"/>
      <c r="HBC1848" s="401"/>
      <c r="HBD1848" s="401"/>
      <c r="HBE1848" s="401"/>
      <c r="HBF1848" s="401"/>
      <c r="HBG1848" s="401"/>
      <c r="HBH1848" s="401"/>
      <c r="HBI1848" s="401"/>
      <c r="HBJ1848" s="401"/>
      <c r="HBK1848" s="401"/>
      <c r="HBL1848" s="401"/>
      <c r="HBM1848" s="401"/>
      <c r="HBN1848" s="401"/>
      <c r="HBO1848" s="401"/>
      <c r="HBP1848" s="401"/>
      <c r="HBQ1848" s="401"/>
      <c r="HBR1848" s="401"/>
      <c r="HBS1848" s="401"/>
      <c r="HBT1848" s="401"/>
      <c r="HBU1848" s="401"/>
      <c r="HBV1848" s="401"/>
      <c r="HBW1848" s="401"/>
      <c r="HBX1848" s="401"/>
      <c r="HBY1848" s="401"/>
      <c r="HBZ1848" s="401"/>
      <c r="HCA1848" s="401"/>
      <c r="HCB1848" s="401"/>
      <c r="HCC1848" s="401"/>
      <c r="HCD1848" s="401"/>
      <c r="HCE1848" s="401"/>
      <c r="HCF1848" s="401"/>
      <c r="HCG1848" s="401"/>
      <c r="HCH1848" s="401"/>
      <c r="HCI1848" s="401"/>
      <c r="HCJ1848" s="401"/>
      <c r="HCK1848" s="401"/>
      <c r="HCL1848" s="401"/>
      <c r="HCM1848" s="401"/>
      <c r="HCN1848" s="401"/>
      <c r="HCO1848" s="401"/>
      <c r="HCP1848" s="401"/>
      <c r="HCQ1848" s="401"/>
      <c r="HCR1848" s="401"/>
      <c r="HCS1848" s="401"/>
      <c r="HCT1848" s="401"/>
      <c r="HCU1848" s="401"/>
      <c r="HCV1848" s="401"/>
      <c r="HCW1848" s="401"/>
      <c r="HCX1848" s="401"/>
      <c r="HCY1848" s="401"/>
      <c r="HCZ1848" s="401"/>
      <c r="HDA1848" s="401"/>
      <c r="HDB1848" s="401"/>
      <c r="HDC1848" s="401"/>
      <c r="HDD1848" s="401"/>
      <c r="HDE1848" s="401"/>
      <c r="HDF1848" s="401"/>
      <c r="HDG1848" s="401"/>
      <c r="HDH1848" s="401"/>
      <c r="HDI1848" s="401"/>
      <c r="HDJ1848" s="401"/>
      <c r="HDK1848" s="401"/>
      <c r="HDL1848" s="401"/>
      <c r="HDM1848" s="401"/>
      <c r="HDN1848" s="401"/>
      <c r="HDO1848" s="401"/>
      <c r="HDP1848" s="401"/>
      <c r="HDQ1848" s="401"/>
      <c r="HDR1848" s="401"/>
      <c r="HDS1848" s="401"/>
      <c r="HDT1848" s="401"/>
      <c r="HDU1848" s="401"/>
      <c r="HDV1848" s="401"/>
      <c r="HDW1848" s="401"/>
      <c r="HDX1848" s="401"/>
      <c r="HDY1848" s="401"/>
      <c r="HDZ1848" s="401"/>
      <c r="HEA1848" s="401"/>
      <c r="HEB1848" s="401"/>
      <c r="HEC1848" s="401"/>
      <c r="HED1848" s="401"/>
      <c r="HEE1848" s="401"/>
      <c r="HEF1848" s="401"/>
      <c r="HEG1848" s="401"/>
      <c r="HEH1848" s="401"/>
      <c r="HEI1848" s="401"/>
      <c r="HEJ1848" s="401"/>
      <c r="HEK1848" s="401"/>
      <c r="HEL1848" s="401"/>
      <c r="HEM1848" s="401"/>
      <c r="HEN1848" s="401"/>
      <c r="HEO1848" s="401"/>
      <c r="HEP1848" s="401"/>
      <c r="HEQ1848" s="401"/>
      <c r="HER1848" s="401"/>
      <c r="HES1848" s="401"/>
      <c r="HET1848" s="401"/>
      <c r="HEU1848" s="401"/>
      <c r="HEV1848" s="401"/>
      <c r="HEW1848" s="401"/>
      <c r="HEX1848" s="401"/>
      <c r="HEY1848" s="401"/>
      <c r="HEZ1848" s="401"/>
      <c r="HFA1848" s="401"/>
      <c r="HFB1848" s="401"/>
      <c r="HFC1848" s="401"/>
      <c r="HFD1848" s="401"/>
      <c r="HFE1848" s="401"/>
      <c r="HFF1848" s="401"/>
      <c r="HFG1848" s="401"/>
      <c r="HFH1848" s="401"/>
      <c r="HFI1848" s="401"/>
      <c r="HFJ1848" s="401"/>
      <c r="HFK1848" s="401"/>
      <c r="HFL1848" s="401"/>
      <c r="HFM1848" s="401"/>
      <c r="HFN1848" s="401"/>
      <c r="HFO1848" s="401"/>
      <c r="HFP1848" s="401"/>
      <c r="HFQ1848" s="401"/>
      <c r="HFR1848" s="401"/>
      <c r="HFS1848" s="401"/>
      <c r="HFT1848" s="401"/>
      <c r="HFU1848" s="401"/>
      <c r="HFV1848" s="401"/>
      <c r="HFW1848" s="401"/>
      <c r="HFX1848" s="401"/>
      <c r="HFY1848" s="401"/>
      <c r="HFZ1848" s="401"/>
      <c r="HGA1848" s="401"/>
      <c r="HGB1848" s="401"/>
      <c r="HGC1848" s="401"/>
      <c r="HGD1848" s="401"/>
      <c r="HGE1848" s="401"/>
      <c r="HGF1848" s="401"/>
      <c r="HGG1848" s="401"/>
      <c r="HGH1848" s="401"/>
      <c r="HGI1848" s="401"/>
      <c r="HGJ1848" s="401"/>
      <c r="HGK1848" s="401"/>
      <c r="HGL1848" s="401"/>
      <c r="HGM1848" s="401"/>
      <c r="HGN1848" s="401"/>
      <c r="HGO1848" s="401"/>
      <c r="HGP1848" s="401"/>
      <c r="HGQ1848" s="401"/>
      <c r="HGR1848" s="401"/>
      <c r="HGS1848" s="401"/>
      <c r="HGT1848" s="401"/>
      <c r="HGU1848" s="401"/>
      <c r="HGV1848" s="401"/>
      <c r="HGW1848" s="401"/>
      <c r="HGX1848" s="401"/>
      <c r="HGY1848" s="401"/>
      <c r="HGZ1848" s="401"/>
      <c r="HHA1848" s="401"/>
      <c r="HHB1848" s="401"/>
      <c r="HHC1848" s="401"/>
      <c r="HHD1848" s="401"/>
      <c r="HHE1848" s="401"/>
      <c r="HHF1848" s="401"/>
      <c r="HHG1848" s="401"/>
      <c r="HHH1848" s="401"/>
      <c r="HHI1848" s="401"/>
      <c r="HHJ1848" s="401"/>
      <c r="HHK1848" s="401"/>
      <c r="HHL1848" s="401"/>
      <c r="HHM1848" s="401"/>
      <c r="HHN1848" s="401"/>
      <c r="HHO1848" s="401"/>
      <c r="HHP1848" s="401"/>
      <c r="HHQ1848" s="401"/>
      <c r="HHR1848" s="401"/>
      <c r="HHS1848" s="401"/>
      <c r="HHT1848" s="401"/>
      <c r="HHU1848" s="401"/>
      <c r="HHV1848" s="401"/>
      <c r="HHW1848" s="401"/>
      <c r="HHX1848" s="401"/>
      <c r="HHY1848" s="401"/>
      <c r="HHZ1848" s="401"/>
      <c r="HIA1848" s="401"/>
      <c r="HIB1848" s="401"/>
      <c r="HIC1848" s="401"/>
      <c r="HID1848" s="401"/>
      <c r="HIE1848" s="401"/>
      <c r="HIF1848" s="401"/>
      <c r="HIG1848" s="401"/>
      <c r="HIH1848" s="401"/>
      <c r="HII1848" s="401"/>
      <c r="HIJ1848" s="401"/>
      <c r="HIK1848" s="401"/>
      <c r="HIL1848" s="401"/>
      <c r="HIM1848" s="401"/>
      <c r="HIN1848" s="401"/>
      <c r="HIO1848" s="401"/>
      <c r="HIP1848" s="401"/>
      <c r="HIQ1848" s="401"/>
      <c r="HIR1848" s="401"/>
      <c r="HIS1848" s="401"/>
      <c r="HIT1848" s="401"/>
      <c r="HIU1848" s="401"/>
      <c r="HIV1848" s="401"/>
      <c r="HIW1848" s="401"/>
      <c r="HIX1848" s="401"/>
      <c r="HIY1848" s="401"/>
      <c r="HIZ1848" s="401"/>
      <c r="HJA1848" s="401"/>
      <c r="HJB1848" s="401"/>
      <c r="HJC1848" s="401"/>
      <c r="HJD1848" s="401"/>
      <c r="HJE1848" s="401"/>
      <c r="HJF1848" s="401"/>
      <c r="HJG1848" s="401"/>
      <c r="HJH1848" s="401"/>
      <c r="HJI1848" s="401"/>
      <c r="HJJ1848" s="401"/>
      <c r="HJK1848" s="401"/>
      <c r="HJL1848" s="401"/>
      <c r="HJM1848" s="401"/>
      <c r="HJN1848" s="401"/>
      <c r="HJO1848" s="401"/>
      <c r="HJP1848" s="401"/>
      <c r="HJQ1848" s="401"/>
      <c r="HJR1848" s="401"/>
      <c r="HJS1848" s="401"/>
      <c r="HJT1848" s="401"/>
      <c r="HJU1848" s="401"/>
      <c r="HJV1848" s="401"/>
      <c r="HJW1848" s="401"/>
      <c r="HJX1848" s="401"/>
      <c r="HJY1848" s="401"/>
      <c r="HJZ1848" s="401"/>
      <c r="HKA1848" s="401"/>
      <c r="HKB1848" s="401"/>
      <c r="HKC1848" s="401"/>
      <c r="HKD1848" s="401"/>
      <c r="HKE1848" s="401"/>
      <c r="HKF1848" s="401"/>
      <c r="HKG1848" s="401"/>
      <c r="HKH1848" s="401"/>
      <c r="HKI1848" s="401"/>
      <c r="HKJ1848" s="401"/>
      <c r="HKK1848" s="401"/>
      <c r="HKL1848" s="401"/>
      <c r="HKM1848" s="401"/>
      <c r="HKN1848" s="401"/>
      <c r="HKO1848" s="401"/>
      <c r="HKP1848" s="401"/>
      <c r="HKQ1848" s="401"/>
      <c r="HKR1848" s="401"/>
      <c r="HKS1848" s="401"/>
      <c r="HKT1848" s="401"/>
      <c r="HKU1848" s="401"/>
      <c r="HKV1848" s="401"/>
      <c r="HKW1848" s="401"/>
      <c r="HKX1848" s="401"/>
      <c r="HKY1848" s="401"/>
      <c r="HKZ1848" s="401"/>
      <c r="HLA1848" s="401"/>
      <c r="HLB1848" s="401"/>
      <c r="HLC1848" s="401"/>
      <c r="HLD1848" s="401"/>
      <c r="HLE1848" s="401"/>
      <c r="HLF1848" s="401"/>
      <c r="HLG1848" s="401"/>
      <c r="HLH1848" s="401"/>
      <c r="HLI1848" s="401"/>
      <c r="HLJ1848" s="401"/>
      <c r="HLK1848" s="401"/>
      <c r="HLL1848" s="401"/>
      <c r="HLM1848" s="401"/>
      <c r="HLN1848" s="401"/>
      <c r="HLO1848" s="401"/>
      <c r="HLP1848" s="401"/>
      <c r="HLQ1848" s="401"/>
      <c r="HLR1848" s="401"/>
      <c r="HLS1848" s="401"/>
      <c r="HLT1848" s="401"/>
      <c r="HLU1848" s="401"/>
      <c r="HLV1848" s="401"/>
      <c r="HLW1848" s="401"/>
      <c r="HLX1848" s="401"/>
      <c r="HLY1848" s="401"/>
      <c r="HLZ1848" s="401"/>
      <c r="HMA1848" s="401"/>
      <c r="HMB1848" s="401"/>
      <c r="HMC1848" s="401"/>
      <c r="HMD1848" s="401"/>
      <c r="HME1848" s="401"/>
      <c r="HMF1848" s="401"/>
      <c r="HMG1848" s="401"/>
      <c r="HMH1848" s="401"/>
      <c r="HMI1848" s="401"/>
      <c r="HMJ1848" s="401"/>
      <c r="HMK1848" s="401"/>
      <c r="HML1848" s="401"/>
      <c r="HMM1848" s="401"/>
      <c r="HMN1848" s="401"/>
      <c r="HMO1848" s="401"/>
      <c r="HMP1848" s="401"/>
      <c r="HMQ1848" s="401"/>
      <c r="HMR1848" s="401"/>
      <c r="HMS1848" s="401"/>
      <c r="HMT1848" s="401"/>
      <c r="HMU1848" s="401"/>
      <c r="HMV1848" s="401"/>
      <c r="HMW1848" s="401"/>
      <c r="HMX1848" s="401"/>
      <c r="HMY1848" s="401"/>
      <c r="HMZ1848" s="401"/>
      <c r="HNA1848" s="401"/>
      <c r="HNB1848" s="401"/>
      <c r="HNC1848" s="401"/>
      <c r="HND1848" s="401"/>
      <c r="HNE1848" s="401"/>
      <c r="HNF1848" s="401"/>
      <c r="HNG1848" s="401"/>
      <c r="HNH1848" s="401"/>
      <c r="HNI1848" s="401"/>
      <c r="HNJ1848" s="401"/>
      <c r="HNK1848" s="401"/>
      <c r="HNL1848" s="401"/>
      <c r="HNM1848" s="401"/>
      <c r="HNN1848" s="401"/>
      <c r="HNO1848" s="401"/>
      <c r="HNP1848" s="401"/>
      <c r="HNQ1848" s="401"/>
      <c r="HNR1848" s="401"/>
      <c r="HNS1848" s="401"/>
      <c r="HNT1848" s="401"/>
      <c r="HNU1848" s="401"/>
      <c r="HNV1848" s="401"/>
      <c r="HNW1848" s="401"/>
      <c r="HNX1848" s="401"/>
      <c r="HNY1848" s="401"/>
      <c r="HNZ1848" s="401"/>
      <c r="HOA1848" s="401"/>
      <c r="HOB1848" s="401"/>
      <c r="HOC1848" s="401"/>
      <c r="HOD1848" s="401"/>
      <c r="HOE1848" s="401"/>
      <c r="HOF1848" s="401"/>
      <c r="HOG1848" s="401"/>
      <c r="HOH1848" s="401"/>
      <c r="HOI1848" s="401"/>
      <c r="HOJ1848" s="401"/>
      <c r="HOK1848" s="401"/>
      <c r="HOL1848" s="401"/>
      <c r="HOM1848" s="401"/>
      <c r="HON1848" s="401"/>
      <c r="HOO1848" s="401"/>
      <c r="HOP1848" s="401"/>
      <c r="HOQ1848" s="401"/>
      <c r="HOR1848" s="401"/>
      <c r="HOS1848" s="401"/>
      <c r="HOT1848" s="401"/>
      <c r="HOU1848" s="401"/>
      <c r="HOV1848" s="401"/>
      <c r="HOW1848" s="401"/>
      <c r="HOX1848" s="401"/>
      <c r="HOY1848" s="401"/>
      <c r="HOZ1848" s="401"/>
      <c r="HPA1848" s="401"/>
      <c r="HPB1848" s="401"/>
      <c r="HPC1848" s="401"/>
      <c r="HPD1848" s="401"/>
      <c r="HPE1848" s="401"/>
      <c r="HPF1848" s="401"/>
      <c r="HPG1848" s="401"/>
      <c r="HPH1848" s="401"/>
      <c r="HPI1848" s="401"/>
      <c r="HPJ1848" s="401"/>
      <c r="HPK1848" s="401"/>
      <c r="HPL1848" s="401"/>
      <c r="HPM1848" s="401"/>
      <c r="HPN1848" s="401"/>
      <c r="HPO1848" s="401"/>
      <c r="HPP1848" s="401"/>
      <c r="HPQ1848" s="401"/>
      <c r="HPR1848" s="401"/>
      <c r="HPS1848" s="401"/>
      <c r="HPT1848" s="401"/>
      <c r="HPU1848" s="401"/>
      <c r="HPV1848" s="401"/>
      <c r="HPW1848" s="401"/>
      <c r="HPX1848" s="401"/>
      <c r="HPY1848" s="401"/>
      <c r="HPZ1848" s="401"/>
      <c r="HQA1848" s="401"/>
      <c r="HQB1848" s="401"/>
      <c r="HQC1848" s="401"/>
      <c r="HQD1848" s="401"/>
      <c r="HQE1848" s="401"/>
      <c r="HQF1848" s="401"/>
      <c r="HQG1848" s="401"/>
      <c r="HQH1848" s="401"/>
      <c r="HQI1848" s="401"/>
      <c r="HQJ1848" s="401"/>
      <c r="HQK1848" s="401"/>
      <c r="HQL1848" s="401"/>
      <c r="HQM1848" s="401"/>
      <c r="HQN1848" s="401"/>
      <c r="HQO1848" s="401"/>
      <c r="HQP1848" s="401"/>
      <c r="HQQ1848" s="401"/>
      <c r="HQR1848" s="401"/>
      <c r="HQS1848" s="401"/>
      <c r="HQT1848" s="401"/>
      <c r="HQU1848" s="401"/>
      <c r="HQV1848" s="401"/>
      <c r="HQW1848" s="401"/>
      <c r="HQX1848" s="401"/>
      <c r="HQY1848" s="401"/>
      <c r="HQZ1848" s="401"/>
      <c r="HRA1848" s="401"/>
      <c r="HRB1848" s="401"/>
      <c r="HRC1848" s="401"/>
      <c r="HRD1848" s="401"/>
      <c r="HRE1848" s="401"/>
      <c r="HRF1848" s="401"/>
      <c r="HRG1848" s="401"/>
      <c r="HRH1848" s="401"/>
      <c r="HRI1848" s="401"/>
      <c r="HRJ1848" s="401"/>
      <c r="HRK1848" s="401"/>
      <c r="HRL1848" s="401"/>
      <c r="HRM1848" s="401"/>
      <c r="HRN1848" s="401"/>
      <c r="HRO1848" s="401"/>
      <c r="HRP1848" s="401"/>
      <c r="HRQ1848" s="401"/>
      <c r="HRR1848" s="401"/>
      <c r="HRS1848" s="401"/>
      <c r="HRT1848" s="401"/>
      <c r="HRU1848" s="401"/>
      <c r="HRV1848" s="401"/>
      <c r="HRW1848" s="401"/>
      <c r="HRX1848" s="401"/>
      <c r="HRY1848" s="401"/>
      <c r="HRZ1848" s="401"/>
      <c r="HSA1848" s="401"/>
      <c r="HSB1848" s="401"/>
      <c r="HSC1848" s="401"/>
      <c r="HSD1848" s="401"/>
      <c r="HSE1848" s="401"/>
      <c r="HSF1848" s="401"/>
      <c r="HSG1848" s="401"/>
      <c r="HSH1848" s="401"/>
      <c r="HSI1848" s="401"/>
      <c r="HSJ1848" s="401"/>
      <c r="HSK1848" s="401"/>
      <c r="HSL1848" s="401"/>
      <c r="HSM1848" s="401"/>
      <c r="HSN1848" s="401"/>
      <c r="HSO1848" s="401"/>
      <c r="HSP1848" s="401"/>
      <c r="HSQ1848" s="401"/>
      <c r="HSR1848" s="401"/>
      <c r="HSS1848" s="401"/>
      <c r="HST1848" s="401"/>
      <c r="HSU1848" s="401"/>
      <c r="HSV1848" s="401"/>
      <c r="HSW1848" s="401"/>
      <c r="HSX1848" s="401"/>
      <c r="HSY1848" s="401"/>
      <c r="HSZ1848" s="401"/>
      <c r="HTA1848" s="401"/>
      <c r="HTB1848" s="401"/>
      <c r="HTC1848" s="401"/>
      <c r="HTD1848" s="401"/>
      <c r="HTE1848" s="401"/>
      <c r="HTF1848" s="401"/>
      <c r="HTG1848" s="401"/>
      <c r="HTH1848" s="401"/>
      <c r="HTI1848" s="401"/>
      <c r="HTJ1848" s="401"/>
      <c r="HTK1848" s="401"/>
      <c r="HTL1848" s="401"/>
      <c r="HTM1848" s="401"/>
      <c r="HTN1848" s="401"/>
      <c r="HTO1848" s="401"/>
      <c r="HTP1848" s="401"/>
      <c r="HTQ1848" s="401"/>
      <c r="HTR1848" s="401"/>
      <c r="HTS1848" s="401"/>
      <c r="HTT1848" s="401"/>
      <c r="HTU1848" s="401"/>
      <c r="HTV1848" s="401"/>
      <c r="HTW1848" s="401"/>
      <c r="HTX1848" s="401"/>
      <c r="HTY1848" s="401"/>
      <c r="HTZ1848" s="401"/>
      <c r="HUA1848" s="401"/>
      <c r="HUB1848" s="401"/>
      <c r="HUC1848" s="401"/>
      <c r="HUD1848" s="401"/>
      <c r="HUE1848" s="401"/>
      <c r="HUF1848" s="401"/>
      <c r="HUG1848" s="401"/>
      <c r="HUH1848" s="401"/>
      <c r="HUI1848" s="401"/>
      <c r="HUJ1848" s="401"/>
      <c r="HUK1848" s="401"/>
      <c r="HUL1848" s="401"/>
      <c r="HUM1848" s="401"/>
      <c r="HUN1848" s="401"/>
      <c r="HUO1848" s="401"/>
      <c r="HUP1848" s="401"/>
      <c r="HUQ1848" s="401"/>
      <c r="HUR1848" s="401"/>
      <c r="HUS1848" s="401"/>
      <c r="HUT1848" s="401"/>
      <c r="HUU1848" s="401"/>
      <c r="HUV1848" s="401"/>
      <c r="HUW1848" s="401"/>
      <c r="HUX1848" s="401"/>
      <c r="HUY1848" s="401"/>
      <c r="HUZ1848" s="401"/>
      <c r="HVA1848" s="401"/>
      <c r="HVB1848" s="401"/>
      <c r="HVC1848" s="401"/>
      <c r="HVD1848" s="401"/>
      <c r="HVE1848" s="401"/>
      <c r="HVF1848" s="401"/>
      <c r="HVG1848" s="401"/>
      <c r="HVH1848" s="401"/>
      <c r="HVI1848" s="401"/>
      <c r="HVJ1848" s="401"/>
      <c r="HVK1848" s="401"/>
      <c r="HVL1848" s="401"/>
      <c r="HVM1848" s="401"/>
      <c r="HVN1848" s="401"/>
      <c r="HVO1848" s="401"/>
      <c r="HVP1848" s="401"/>
      <c r="HVQ1848" s="401"/>
      <c r="HVR1848" s="401"/>
      <c r="HVS1848" s="401"/>
      <c r="HVT1848" s="401"/>
      <c r="HVU1848" s="401"/>
      <c r="HVV1848" s="401"/>
      <c r="HVW1848" s="401"/>
      <c r="HVX1848" s="401"/>
      <c r="HVY1848" s="401"/>
      <c r="HVZ1848" s="401"/>
      <c r="HWA1848" s="401"/>
      <c r="HWB1848" s="401"/>
      <c r="HWC1848" s="401"/>
      <c r="HWD1848" s="401"/>
      <c r="HWE1848" s="401"/>
      <c r="HWF1848" s="401"/>
      <c r="HWG1848" s="401"/>
      <c r="HWH1848" s="401"/>
      <c r="HWI1848" s="401"/>
      <c r="HWJ1848" s="401"/>
      <c r="HWK1848" s="401"/>
      <c r="HWL1848" s="401"/>
      <c r="HWM1848" s="401"/>
      <c r="HWN1848" s="401"/>
      <c r="HWO1848" s="401"/>
      <c r="HWP1848" s="401"/>
      <c r="HWQ1848" s="401"/>
      <c r="HWR1848" s="401"/>
      <c r="HWS1848" s="401"/>
      <c r="HWT1848" s="401"/>
      <c r="HWU1848" s="401"/>
      <c r="HWV1848" s="401"/>
      <c r="HWW1848" s="401"/>
      <c r="HWX1848" s="401"/>
      <c r="HWY1848" s="401"/>
      <c r="HWZ1848" s="401"/>
      <c r="HXA1848" s="401"/>
      <c r="HXB1848" s="401"/>
      <c r="HXC1848" s="401"/>
      <c r="HXD1848" s="401"/>
      <c r="HXE1848" s="401"/>
      <c r="HXF1848" s="401"/>
      <c r="HXG1848" s="401"/>
      <c r="HXH1848" s="401"/>
      <c r="HXI1848" s="401"/>
      <c r="HXJ1848" s="401"/>
      <c r="HXK1848" s="401"/>
      <c r="HXL1848" s="401"/>
      <c r="HXM1848" s="401"/>
      <c r="HXN1848" s="401"/>
      <c r="HXO1848" s="401"/>
      <c r="HXP1848" s="401"/>
      <c r="HXQ1848" s="401"/>
      <c r="HXR1848" s="401"/>
      <c r="HXS1848" s="401"/>
      <c r="HXT1848" s="401"/>
      <c r="HXU1848" s="401"/>
      <c r="HXV1848" s="401"/>
      <c r="HXW1848" s="401"/>
      <c r="HXX1848" s="401"/>
      <c r="HXY1848" s="401"/>
      <c r="HXZ1848" s="401"/>
      <c r="HYA1848" s="401"/>
      <c r="HYB1848" s="401"/>
      <c r="HYC1848" s="401"/>
      <c r="HYD1848" s="401"/>
      <c r="HYE1848" s="401"/>
      <c r="HYF1848" s="401"/>
      <c r="HYG1848" s="401"/>
      <c r="HYH1848" s="401"/>
      <c r="HYI1848" s="401"/>
      <c r="HYJ1848" s="401"/>
      <c r="HYK1848" s="401"/>
      <c r="HYL1848" s="401"/>
      <c r="HYM1848" s="401"/>
      <c r="HYN1848" s="401"/>
      <c r="HYO1848" s="401"/>
      <c r="HYP1848" s="401"/>
      <c r="HYQ1848" s="401"/>
      <c r="HYR1848" s="401"/>
      <c r="HYS1848" s="401"/>
      <c r="HYT1848" s="401"/>
      <c r="HYU1848" s="401"/>
      <c r="HYV1848" s="401"/>
      <c r="HYW1848" s="401"/>
      <c r="HYX1848" s="401"/>
      <c r="HYY1848" s="401"/>
      <c r="HYZ1848" s="401"/>
      <c r="HZA1848" s="401"/>
      <c r="HZB1848" s="401"/>
      <c r="HZC1848" s="401"/>
      <c r="HZD1848" s="401"/>
      <c r="HZE1848" s="401"/>
      <c r="HZF1848" s="401"/>
      <c r="HZG1848" s="401"/>
      <c r="HZH1848" s="401"/>
      <c r="HZI1848" s="401"/>
      <c r="HZJ1848" s="401"/>
      <c r="HZK1848" s="401"/>
      <c r="HZL1848" s="401"/>
      <c r="HZM1848" s="401"/>
      <c r="HZN1848" s="401"/>
      <c r="HZO1848" s="401"/>
      <c r="HZP1848" s="401"/>
      <c r="HZQ1848" s="401"/>
      <c r="HZR1848" s="401"/>
      <c r="HZS1848" s="401"/>
      <c r="HZT1848" s="401"/>
      <c r="HZU1848" s="401"/>
      <c r="HZV1848" s="401"/>
      <c r="HZW1848" s="401"/>
      <c r="HZX1848" s="401"/>
      <c r="HZY1848" s="401"/>
      <c r="HZZ1848" s="401"/>
      <c r="IAA1848" s="401"/>
      <c r="IAB1848" s="401"/>
      <c r="IAC1848" s="401"/>
      <c r="IAD1848" s="401"/>
      <c r="IAE1848" s="401"/>
      <c r="IAF1848" s="401"/>
      <c r="IAG1848" s="401"/>
      <c r="IAH1848" s="401"/>
      <c r="IAI1848" s="401"/>
      <c r="IAJ1848" s="401"/>
      <c r="IAK1848" s="401"/>
      <c r="IAL1848" s="401"/>
      <c r="IAM1848" s="401"/>
      <c r="IAN1848" s="401"/>
      <c r="IAO1848" s="401"/>
      <c r="IAP1848" s="401"/>
      <c r="IAQ1848" s="401"/>
      <c r="IAR1848" s="401"/>
      <c r="IAS1848" s="401"/>
      <c r="IAT1848" s="401"/>
      <c r="IAU1848" s="401"/>
      <c r="IAV1848" s="401"/>
      <c r="IAW1848" s="401"/>
      <c r="IAX1848" s="401"/>
      <c r="IAY1848" s="401"/>
      <c r="IAZ1848" s="401"/>
      <c r="IBA1848" s="401"/>
      <c r="IBB1848" s="401"/>
      <c r="IBC1848" s="401"/>
      <c r="IBD1848" s="401"/>
      <c r="IBE1848" s="401"/>
      <c r="IBF1848" s="401"/>
      <c r="IBG1848" s="401"/>
      <c r="IBH1848" s="401"/>
      <c r="IBI1848" s="401"/>
      <c r="IBJ1848" s="401"/>
      <c r="IBK1848" s="401"/>
      <c r="IBL1848" s="401"/>
      <c r="IBM1848" s="401"/>
      <c r="IBN1848" s="401"/>
      <c r="IBO1848" s="401"/>
      <c r="IBP1848" s="401"/>
      <c r="IBQ1848" s="401"/>
      <c r="IBR1848" s="401"/>
      <c r="IBS1848" s="401"/>
      <c r="IBT1848" s="401"/>
      <c r="IBU1848" s="401"/>
      <c r="IBV1848" s="401"/>
      <c r="IBW1848" s="401"/>
      <c r="IBX1848" s="401"/>
      <c r="IBY1848" s="401"/>
      <c r="IBZ1848" s="401"/>
      <c r="ICA1848" s="401"/>
      <c r="ICB1848" s="401"/>
      <c r="ICC1848" s="401"/>
      <c r="ICD1848" s="401"/>
      <c r="ICE1848" s="401"/>
      <c r="ICF1848" s="401"/>
      <c r="ICG1848" s="401"/>
      <c r="ICH1848" s="401"/>
      <c r="ICI1848" s="401"/>
      <c r="ICJ1848" s="401"/>
      <c r="ICK1848" s="401"/>
      <c r="ICL1848" s="401"/>
      <c r="ICM1848" s="401"/>
      <c r="ICN1848" s="401"/>
      <c r="ICO1848" s="401"/>
      <c r="ICP1848" s="401"/>
      <c r="ICQ1848" s="401"/>
      <c r="ICR1848" s="401"/>
      <c r="ICS1848" s="401"/>
      <c r="ICT1848" s="401"/>
      <c r="ICU1848" s="401"/>
      <c r="ICV1848" s="401"/>
      <c r="ICW1848" s="401"/>
      <c r="ICX1848" s="401"/>
      <c r="ICY1848" s="401"/>
      <c r="ICZ1848" s="401"/>
      <c r="IDA1848" s="401"/>
      <c r="IDB1848" s="401"/>
      <c r="IDC1848" s="401"/>
      <c r="IDD1848" s="401"/>
      <c r="IDE1848" s="401"/>
      <c r="IDF1848" s="401"/>
      <c r="IDG1848" s="401"/>
      <c r="IDH1848" s="401"/>
      <c r="IDI1848" s="401"/>
      <c r="IDJ1848" s="401"/>
      <c r="IDK1848" s="401"/>
      <c r="IDL1848" s="401"/>
      <c r="IDM1848" s="401"/>
      <c r="IDN1848" s="401"/>
      <c r="IDO1848" s="401"/>
      <c r="IDP1848" s="401"/>
      <c r="IDQ1848" s="401"/>
      <c r="IDR1848" s="401"/>
      <c r="IDS1848" s="401"/>
      <c r="IDT1848" s="401"/>
      <c r="IDU1848" s="401"/>
      <c r="IDV1848" s="401"/>
      <c r="IDW1848" s="401"/>
      <c r="IDX1848" s="401"/>
      <c r="IDY1848" s="401"/>
      <c r="IDZ1848" s="401"/>
      <c r="IEA1848" s="401"/>
      <c r="IEB1848" s="401"/>
      <c r="IEC1848" s="401"/>
      <c r="IED1848" s="401"/>
      <c r="IEE1848" s="401"/>
      <c r="IEF1848" s="401"/>
      <c r="IEG1848" s="401"/>
      <c r="IEH1848" s="401"/>
      <c r="IEI1848" s="401"/>
      <c r="IEJ1848" s="401"/>
      <c r="IEK1848" s="401"/>
      <c r="IEL1848" s="401"/>
      <c r="IEM1848" s="401"/>
      <c r="IEN1848" s="401"/>
      <c r="IEO1848" s="401"/>
      <c r="IEP1848" s="401"/>
      <c r="IEQ1848" s="401"/>
      <c r="IER1848" s="401"/>
      <c r="IES1848" s="401"/>
      <c r="IET1848" s="401"/>
      <c r="IEU1848" s="401"/>
      <c r="IEV1848" s="401"/>
      <c r="IEW1848" s="401"/>
      <c r="IEX1848" s="401"/>
      <c r="IEY1848" s="401"/>
      <c r="IEZ1848" s="401"/>
      <c r="IFA1848" s="401"/>
      <c r="IFB1848" s="401"/>
      <c r="IFC1848" s="401"/>
      <c r="IFD1848" s="401"/>
      <c r="IFE1848" s="401"/>
      <c r="IFF1848" s="401"/>
      <c r="IFG1848" s="401"/>
      <c r="IFH1848" s="401"/>
      <c r="IFI1848" s="401"/>
      <c r="IFJ1848" s="401"/>
      <c r="IFK1848" s="401"/>
      <c r="IFL1848" s="401"/>
      <c r="IFM1848" s="401"/>
      <c r="IFN1848" s="401"/>
      <c r="IFO1848" s="401"/>
      <c r="IFP1848" s="401"/>
      <c r="IFQ1848" s="401"/>
      <c r="IFR1848" s="401"/>
      <c r="IFS1848" s="401"/>
      <c r="IFT1848" s="401"/>
      <c r="IFU1848" s="401"/>
      <c r="IFV1848" s="401"/>
      <c r="IFW1848" s="401"/>
      <c r="IFX1848" s="401"/>
      <c r="IFY1848" s="401"/>
      <c r="IFZ1848" s="401"/>
      <c r="IGA1848" s="401"/>
      <c r="IGB1848" s="401"/>
      <c r="IGC1848" s="401"/>
      <c r="IGD1848" s="401"/>
      <c r="IGE1848" s="401"/>
      <c r="IGF1848" s="401"/>
      <c r="IGG1848" s="401"/>
      <c r="IGH1848" s="401"/>
      <c r="IGI1848" s="401"/>
      <c r="IGJ1848" s="401"/>
      <c r="IGK1848" s="401"/>
      <c r="IGL1848" s="401"/>
      <c r="IGM1848" s="401"/>
      <c r="IGN1848" s="401"/>
      <c r="IGO1848" s="401"/>
      <c r="IGP1848" s="401"/>
      <c r="IGQ1848" s="401"/>
      <c r="IGR1848" s="401"/>
      <c r="IGS1848" s="401"/>
      <c r="IGT1848" s="401"/>
      <c r="IGU1848" s="401"/>
      <c r="IGV1848" s="401"/>
      <c r="IGW1848" s="401"/>
      <c r="IGX1848" s="401"/>
      <c r="IGY1848" s="401"/>
      <c r="IGZ1848" s="401"/>
      <c r="IHA1848" s="401"/>
      <c r="IHB1848" s="401"/>
      <c r="IHC1848" s="401"/>
      <c r="IHD1848" s="401"/>
      <c r="IHE1848" s="401"/>
      <c r="IHF1848" s="401"/>
      <c r="IHG1848" s="401"/>
      <c r="IHH1848" s="401"/>
      <c r="IHI1848" s="401"/>
      <c r="IHJ1848" s="401"/>
      <c r="IHK1848" s="401"/>
      <c r="IHL1848" s="401"/>
      <c r="IHM1848" s="401"/>
      <c r="IHN1848" s="401"/>
      <c r="IHO1848" s="401"/>
      <c r="IHP1848" s="401"/>
      <c r="IHQ1848" s="401"/>
      <c r="IHR1848" s="401"/>
      <c r="IHS1848" s="401"/>
      <c r="IHT1848" s="401"/>
      <c r="IHU1848" s="401"/>
      <c r="IHV1848" s="401"/>
      <c r="IHW1848" s="401"/>
      <c r="IHX1848" s="401"/>
      <c r="IHY1848" s="401"/>
      <c r="IHZ1848" s="401"/>
      <c r="IIA1848" s="401"/>
      <c r="IIB1848" s="401"/>
      <c r="IIC1848" s="401"/>
      <c r="IID1848" s="401"/>
      <c r="IIE1848" s="401"/>
      <c r="IIF1848" s="401"/>
      <c r="IIG1848" s="401"/>
      <c r="IIH1848" s="401"/>
      <c r="III1848" s="401"/>
      <c r="IIJ1848" s="401"/>
      <c r="IIK1848" s="401"/>
      <c r="IIL1848" s="401"/>
      <c r="IIM1848" s="401"/>
      <c r="IIN1848" s="401"/>
      <c r="IIO1848" s="401"/>
      <c r="IIP1848" s="401"/>
      <c r="IIQ1848" s="401"/>
      <c r="IIR1848" s="401"/>
      <c r="IIS1848" s="401"/>
      <c r="IIT1848" s="401"/>
      <c r="IIU1848" s="401"/>
      <c r="IIV1848" s="401"/>
      <c r="IIW1848" s="401"/>
      <c r="IIX1848" s="401"/>
      <c r="IIY1848" s="401"/>
      <c r="IIZ1848" s="401"/>
      <c r="IJA1848" s="401"/>
      <c r="IJB1848" s="401"/>
      <c r="IJC1848" s="401"/>
      <c r="IJD1848" s="401"/>
      <c r="IJE1848" s="401"/>
      <c r="IJF1848" s="401"/>
      <c r="IJG1848" s="401"/>
      <c r="IJH1848" s="401"/>
      <c r="IJI1848" s="401"/>
      <c r="IJJ1848" s="401"/>
      <c r="IJK1848" s="401"/>
      <c r="IJL1848" s="401"/>
      <c r="IJM1848" s="401"/>
      <c r="IJN1848" s="401"/>
      <c r="IJO1848" s="401"/>
      <c r="IJP1848" s="401"/>
      <c r="IJQ1848" s="401"/>
      <c r="IJR1848" s="401"/>
      <c r="IJS1848" s="401"/>
      <c r="IJT1848" s="401"/>
      <c r="IJU1848" s="401"/>
      <c r="IJV1848" s="401"/>
      <c r="IJW1848" s="401"/>
      <c r="IJX1848" s="401"/>
      <c r="IJY1848" s="401"/>
      <c r="IJZ1848" s="401"/>
      <c r="IKA1848" s="401"/>
      <c r="IKB1848" s="401"/>
      <c r="IKC1848" s="401"/>
      <c r="IKD1848" s="401"/>
      <c r="IKE1848" s="401"/>
      <c r="IKF1848" s="401"/>
      <c r="IKG1848" s="401"/>
      <c r="IKH1848" s="401"/>
      <c r="IKI1848" s="401"/>
      <c r="IKJ1848" s="401"/>
      <c r="IKK1848" s="401"/>
      <c r="IKL1848" s="401"/>
      <c r="IKM1848" s="401"/>
      <c r="IKN1848" s="401"/>
      <c r="IKO1848" s="401"/>
      <c r="IKP1848" s="401"/>
      <c r="IKQ1848" s="401"/>
      <c r="IKR1848" s="401"/>
      <c r="IKS1848" s="401"/>
      <c r="IKT1848" s="401"/>
      <c r="IKU1848" s="401"/>
      <c r="IKV1848" s="401"/>
      <c r="IKW1848" s="401"/>
      <c r="IKX1848" s="401"/>
      <c r="IKY1848" s="401"/>
      <c r="IKZ1848" s="401"/>
      <c r="ILA1848" s="401"/>
      <c r="ILB1848" s="401"/>
      <c r="ILC1848" s="401"/>
      <c r="ILD1848" s="401"/>
      <c r="ILE1848" s="401"/>
      <c r="ILF1848" s="401"/>
      <c r="ILG1848" s="401"/>
      <c r="ILH1848" s="401"/>
      <c r="ILI1848" s="401"/>
      <c r="ILJ1848" s="401"/>
      <c r="ILK1848" s="401"/>
      <c r="ILL1848" s="401"/>
      <c r="ILM1848" s="401"/>
      <c r="ILN1848" s="401"/>
      <c r="ILO1848" s="401"/>
      <c r="ILP1848" s="401"/>
      <c r="ILQ1848" s="401"/>
      <c r="ILR1848" s="401"/>
      <c r="ILS1848" s="401"/>
      <c r="ILT1848" s="401"/>
      <c r="ILU1848" s="401"/>
      <c r="ILV1848" s="401"/>
      <c r="ILW1848" s="401"/>
      <c r="ILX1848" s="401"/>
      <c r="ILY1848" s="401"/>
      <c r="ILZ1848" s="401"/>
      <c r="IMA1848" s="401"/>
      <c r="IMB1848" s="401"/>
      <c r="IMC1848" s="401"/>
      <c r="IMD1848" s="401"/>
      <c r="IME1848" s="401"/>
      <c r="IMF1848" s="401"/>
      <c r="IMG1848" s="401"/>
      <c r="IMH1848" s="401"/>
      <c r="IMI1848" s="401"/>
      <c r="IMJ1848" s="401"/>
      <c r="IMK1848" s="401"/>
      <c r="IML1848" s="401"/>
      <c r="IMM1848" s="401"/>
      <c r="IMN1848" s="401"/>
      <c r="IMO1848" s="401"/>
      <c r="IMP1848" s="401"/>
      <c r="IMQ1848" s="401"/>
      <c r="IMR1848" s="401"/>
      <c r="IMS1848" s="401"/>
      <c r="IMT1848" s="401"/>
      <c r="IMU1848" s="401"/>
      <c r="IMV1848" s="401"/>
      <c r="IMW1848" s="401"/>
      <c r="IMX1848" s="401"/>
      <c r="IMY1848" s="401"/>
      <c r="IMZ1848" s="401"/>
      <c r="INA1848" s="401"/>
      <c r="INB1848" s="401"/>
      <c r="INC1848" s="401"/>
      <c r="IND1848" s="401"/>
      <c r="INE1848" s="401"/>
      <c r="INF1848" s="401"/>
      <c r="ING1848" s="401"/>
      <c r="INH1848" s="401"/>
      <c r="INI1848" s="401"/>
      <c r="INJ1848" s="401"/>
      <c r="INK1848" s="401"/>
      <c r="INL1848" s="401"/>
      <c r="INM1848" s="401"/>
      <c r="INN1848" s="401"/>
      <c r="INO1848" s="401"/>
      <c r="INP1848" s="401"/>
      <c r="INQ1848" s="401"/>
      <c r="INR1848" s="401"/>
      <c r="INS1848" s="401"/>
      <c r="INT1848" s="401"/>
      <c r="INU1848" s="401"/>
      <c r="INV1848" s="401"/>
      <c r="INW1848" s="401"/>
      <c r="INX1848" s="401"/>
      <c r="INY1848" s="401"/>
      <c r="INZ1848" s="401"/>
      <c r="IOA1848" s="401"/>
      <c r="IOB1848" s="401"/>
      <c r="IOC1848" s="401"/>
      <c r="IOD1848" s="401"/>
      <c r="IOE1848" s="401"/>
      <c r="IOF1848" s="401"/>
      <c r="IOG1848" s="401"/>
      <c r="IOH1848" s="401"/>
      <c r="IOI1848" s="401"/>
      <c r="IOJ1848" s="401"/>
      <c r="IOK1848" s="401"/>
      <c r="IOL1848" s="401"/>
      <c r="IOM1848" s="401"/>
      <c r="ION1848" s="401"/>
      <c r="IOO1848" s="401"/>
      <c r="IOP1848" s="401"/>
      <c r="IOQ1848" s="401"/>
      <c r="IOR1848" s="401"/>
      <c r="IOS1848" s="401"/>
      <c r="IOT1848" s="401"/>
      <c r="IOU1848" s="401"/>
      <c r="IOV1848" s="401"/>
      <c r="IOW1848" s="401"/>
      <c r="IOX1848" s="401"/>
      <c r="IOY1848" s="401"/>
      <c r="IOZ1848" s="401"/>
      <c r="IPA1848" s="401"/>
      <c r="IPB1848" s="401"/>
      <c r="IPC1848" s="401"/>
      <c r="IPD1848" s="401"/>
      <c r="IPE1848" s="401"/>
      <c r="IPF1848" s="401"/>
      <c r="IPG1848" s="401"/>
      <c r="IPH1848" s="401"/>
      <c r="IPI1848" s="401"/>
      <c r="IPJ1848" s="401"/>
      <c r="IPK1848" s="401"/>
      <c r="IPL1848" s="401"/>
      <c r="IPM1848" s="401"/>
      <c r="IPN1848" s="401"/>
      <c r="IPO1848" s="401"/>
      <c r="IPP1848" s="401"/>
      <c r="IPQ1848" s="401"/>
      <c r="IPR1848" s="401"/>
      <c r="IPS1848" s="401"/>
      <c r="IPT1848" s="401"/>
      <c r="IPU1848" s="401"/>
      <c r="IPV1848" s="401"/>
      <c r="IPW1848" s="401"/>
      <c r="IPX1848" s="401"/>
      <c r="IPY1848" s="401"/>
      <c r="IPZ1848" s="401"/>
      <c r="IQA1848" s="401"/>
      <c r="IQB1848" s="401"/>
      <c r="IQC1848" s="401"/>
      <c r="IQD1848" s="401"/>
      <c r="IQE1848" s="401"/>
      <c r="IQF1848" s="401"/>
      <c r="IQG1848" s="401"/>
      <c r="IQH1848" s="401"/>
      <c r="IQI1848" s="401"/>
      <c r="IQJ1848" s="401"/>
      <c r="IQK1848" s="401"/>
      <c r="IQL1848" s="401"/>
      <c r="IQM1848" s="401"/>
      <c r="IQN1848" s="401"/>
      <c r="IQO1848" s="401"/>
      <c r="IQP1848" s="401"/>
      <c r="IQQ1848" s="401"/>
      <c r="IQR1848" s="401"/>
      <c r="IQS1848" s="401"/>
      <c r="IQT1848" s="401"/>
      <c r="IQU1848" s="401"/>
      <c r="IQV1848" s="401"/>
      <c r="IQW1848" s="401"/>
      <c r="IQX1848" s="401"/>
      <c r="IQY1848" s="401"/>
      <c r="IQZ1848" s="401"/>
      <c r="IRA1848" s="401"/>
      <c r="IRB1848" s="401"/>
      <c r="IRC1848" s="401"/>
      <c r="IRD1848" s="401"/>
      <c r="IRE1848" s="401"/>
      <c r="IRF1848" s="401"/>
      <c r="IRG1848" s="401"/>
      <c r="IRH1848" s="401"/>
      <c r="IRI1848" s="401"/>
      <c r="IRJ1848" s="401"/>
      <c r="IRK1848" s="401"/>
      <c r="IRL1848" s="401"/>
      <c r="IRM1848" s="401"/>
      <c r="IRN1848" s="401"/>
      <c r="IRO1848" s="401"/>
      <c r="IRP1848" s="401"/>
      <c r="IRQ1848" s="401"/>
      <c r="IRR1848" s="401"/>
      <c r="IRS1848" s="401"/>
      <c r="IRT1848" s="401"/>
      <c r="IRU1848" s="401"/>
      <c r="IRV1848" s="401"/>
      <c r="IRW1848" s="401"/>
      <c r="IRX1848" s="401"/>
      <c r="IRY1848" s="401"/>
      <c r="IRZ1848" s="401"/>
      <c r="ISA1848" s="401"/>
      <c r="ISB1848" s="401"/>
      <c r="ISC1848" s="401"/>
      <c r="ISD1848" s="401"/>
      <c r="ISE1848" s="401"/>
      <c r="ISF1848" s="401"/>
      <c r="ISG1848" s="401"/>
      <c r="ISH1848" s="401"/>
      <c r="ISI1848" s="401"/>
      <c r="ISJ1848" s="401"/>
      <c r="ISK1848" s="401"/>
      <c r="ISL1848" s="401"/>
      <c r="ISM1848" s="401"/>
      <c r="ISN1848" s="401"/>
      <c r="ISO1848" s="401"/>
      <c r="ISP1848" s="401"/>
      <c r="ISQ1848" s="401"/>
      <c r="ISR1848" s="401"/>
      <c r="ISS1848" s="401"/>
      <c r="IST1848" s="401"/>
      <c r="ISU1848" s="401"/>
      <c r="ISV1848" s="401"/>
      <c r="ISW1848" s="401"/>
      <c r="ISX1848" s="401"/>
      <c r="ISY1848" s="401"/>
      <c r="ISZ1848" s="401"/>
      <c r="ITA1848" s="401"/>
      <c r="ITB1848" s="401"/>
      <c r="ITC1848" s="401"/>
      <c r="ITD1848" s="401"/>
      <c r="ITE1848" s="401"/>
      <c r="ITF1848" s="401"/>
      <c r="ITG1848" s="401"/>
      <c r="ITH1848" s="401"/>
      <c r="ITI1848" s="401"/>
      <c r="ITJ1848" s="401"/>
      <c r="ITK1848" s="401"/>
      <c r="ITL1848" s="401"/>
      <c r="ITM1848" s="401"/>
      <c r="ITN1848" s="401"/>
      <c r="ITO1848" s="401"/>
      <c r="ITP1848" s="401"/>
      <c r="ITQ1848" s="401"/>
      <c r="ITR1848" s="401"/>
      <c r="ITS1848" s="401"/>
      <c r="ITT1848" s="401"/>
      <c r="ITU1848" s="401"/>
      <c r="ITV1848" s="401"/>
      <c r="ITW1848" s="401"/>
      <c r="ITX1848" s="401"/>
      <c r="ITY1848" s="401"/>
      <c r="ITZ1848" s="401"/>
      <c r="IUA1848" s="401"/>
      <c r="IUB1848" s="401"/>
      <c r="IUC1848" s="401"/>
      <c r="IUD1848" s="401"/>
      <c r="IUE1848" s="401"/>
      <c r="IUF1848" s="401"/>
      <c r="IUG1848" s="401"/>
      <c r="IUH1848" s="401"/>
      <c r="IUI1848" s="401"/>
      <c r="IUJ1848" s="401"/>
      <c r="IUK1848" s="401"/>
      <c r="IUL1848" s="401"/>
      <c r="IUM1848" s="401"/>
      <c r="IUN1848" s="401"/>
      <c r="IUO1848" s="401"/>
      <c r="IUP1848" s="401"/>
      <c r="IUQ1848" s="401"/>
      <c r="IUR1848" s="401"/>
      <c r="IUS1848" s="401"/>
      <c r="IUT1848" s="401"/>
      <c r="IUU1848" s="401"/>
      <c r="IUV1848" s="401"/>
      <c r="IUW1848" s="401"/>
      <c r="IUX1848" s="401"/>
      <c r="IUY1848" s="401"/>
      <c r="IUZ1848" s="401"/>
      <c r="IVA1848" s="401"/>
      <c r="IVB1848" s="401"/>
      <c r="IVC1848" s="401"/>
      <c r="IVD1848" s="401"/>
      <c r="IVE1848" s="401"/>
      <c r="IVF1848" s="401"/>
      <c r="IVG1848" s="401"/>
      <c r="IVH1848" s="401"/>
      <c r="IVI1848" s="401"/>
      <c r="IVJ1848" s="401"/>
      <c r="IVK1848" s="401"/>
      <c r="IVL1848" s="401"/>
      <c r="IVM1848" s="401"/>
      <c r="IVN1848" s="401"/>
      <c r="IVO1848" s="401"/>
      <c r="IVP1848" s="401"/>
      <c r="IVQ1848" s="401"/>
      <c r="IVR1848" s="401"/>
      <c r="IVS1848" s="401"/>
      <c r="IVT1848" s="401"/>
      <c r="IVU1848" s="401"/>
      <c r="IVV1848" s="401"/>
      <c r="IVW1848" s="401"/>
      <c r="IVX1848" s="401"/>
      <c r="IVY1848" s="401"/>
      <c r="IVZ1848" s="401"/>
      <c r="IWA1848" s="401"/>
      <c r="IWB1848" s="401"/>
      <c r="IWC1848" s="401"/>
      <c r="IWD1848" s="401"/>
      <c r="IWE1848" s="401"/>
      <c r="IWF1848" s="401"/>
      <c r="IWG1848" s="401"/>
      <c r="IWH1848" s="401"/>
      <c r="IWI1848" s="401"/>
      <c r="IWJ1848" s="401"/>
      <c r="IWK1848" s="401"/>
      <c r="IWL1848" s="401"/>
      <c r="IWM1848" s="401"/>
      <c r="IWN1848" s="401"/>
      <c r="IWO1848" s="401"/>
      <c r="IWP1848" s="401"/>
      <c r="IWQ1848" s="401"/>
      <c r="IWR1848" s="401"/>
      <c r="IWS1848" s="401"/>
      <c r="IWT1848" s="401"/>
      <c r="IWU1848" s="401"/>
      <c r="IWV1848" s="401"/>
      <c r="IWW1848" s="401"/>
      <c r="IWX1848" s="401"/>
      <c r="IWY1848" s="401"/>
      <c r="IWZ1848" s="401"/>
      <c r="IXA1848" s="401"/>
      <c r="IXB1848" s="401"/>
      <c r="IXC1848" s="401"/>
      <c r="IXD1848" s="401"/>
      <c r="IXE1848" s="401"/>
      <c r="IXF1848" s="401"/>
      <c r="IXG1848" s="401"/>
      <c r="IXH1848" s="401"/>
      <c r="IXI1848" s="401"/>
      <c r="IXJ1848" s="401"/>
      <c r="IXK1848" s="401"/>
      <c r="IXL1848" s="401"/>
      <c r="IXM1848" s="401"/>
      <c r="IXN1848" s="401"/>
      <c r="IXO1848" s="401"/>
      <c r="IXP1848" s="401"/>
      <c r="IXQ1848" s="401"/>
      <c r="IXR1848" s="401"/>
      <c r="IXS1848" s="401"/>
      <c r="IXT1848" s="401"/>
      <c r="IXU1848" s="401"/>
      <c r="IXV1848" s="401"/>
      <c r="IXW1848" s="401"/>
      <c r="IXX1848" s="401"/>
      <c r="IXY1848" s="401"/>
      <c r="IXZ1848" s="401"/>
      <c r="IYA1848" s="401"/>
      <c r="IYB1848" s="401"/>
      <c r="IYC1848" s="401"/>
      <c r="IYD1848" s="401"/>
      <c r="IYE1848" s="401"/>
      <c r="IYF1848" s="401"/>
      <c r="IYG1848" s="401"/>
      <c r="IYH1848" s="401"/>
      <c r="IYI1848" s="401"/>
      <c r="IYJ1848" s="401"/>
      <c r="IYK1848" s="401"/>
      <c r="IYL1848" s="401"/>
      <c r="IYM1848" s="401"/>
      <c r="IYN1848" s="401"/>
      <c r="IYO1848" s="401"/>
      <c r="IYP1848" s="401"/>
      <c r="IYQ1848" s="401"/>
      <c r="IYR1848" s="401"/>
      <c r="IYS1848" s="401"/>
      <c r="IYT1848" s="401"/>
      <c r="IYU1848" s="401"/>
      <c r="IYV1848" s="401"/>
      <c r="IYW1848" s="401"/>
      <c r="IYX1848" s="401"/>
      <c r="IYY1848" s="401"/>
      <c r="IYZ1848" s="401"/>
      <c r="IZA1848" s="401"/>
      <c r="IZB1848" s="401"/>
      <c r="IZC1848" s="401"/>
      <c r="IZD1848" s="401"/>
      <c r="IZE1848" s="401"/>
      <c r="IZF1848" s="401"/>
      <c r="IZG1848" s="401"/>
      <c r="IZH1848" s="401"/>
      <c r="IZI1848" s="401"/>
      <c r="IZJ1848" s="401"/>
      <c r="IZK1848" s="401"/>
      <c r="IZL1848" s="401"/>
      <c r="IZM1848" s="401"/>
      <c r="IZN1848" s="401"/>
      <c r="IZO1848" s="401"/>
      <c r="IZP1848" s="401"/>
      <c r="IZQ1848" s="401"/>
      <c r="IZR1848" s="401"/>
      <c r="IZS1848" s="401"/>
      <c r="IZT1848" s="401"/>
      <c r="IZU1848" s="401"/>
      <c r="IZV1848" s="401"/>
      <c r="IZW1848" s="401"/>
      <c r="IZX1848" s="401"/>
      <c r="IZY1848" s="401"/>
      <c r="IZZ1848" s="401"/>
      <c r="JAA1848" s="401"/>
      <c r="JAB1848" s="401"/>
      <c r="JAC1848" s="401"/>
      <c r="JAD1848" s="401"/>
      <c r="JAE1848" s="401"/>
      <c r="JAF1848" s="401"/>
      <c r="JAG1848" s="401"/>
      <c r="JAH1848" s="401"/>
      <c r="JAI1848" s="401"/>
      <c r="JAJ1848" s="401"/>
      <c r="JAK1848" s="401"/>
      <c r="JAL1848" s="401"/>
      <c r="JAM1848" s="401"/>
      <c r="JAN1848" s="401"/>
      <c r="JAO1848" s="401"/>
      <c r="JAP1848" s="401"/>
      <c r="JAQ1848" s="401"/>
      <c r="JAR1848" s="401"/>
      <c r="JAS1848" s="401"/>
      <c r="JAT1848" s="401"/>
      <c r="JAU1848" s="401"/>
      <c r="JAV1848" s="401"/>
      <c r="JAW1848" s="401"/>
      <c r="JAX1848" s="401"/>
      <c r="JAY1848" s="401"/>
      <c r="JAZ1848" s="401"/>
      <c r="JBA1848" s="401"/>
      <c r="JBB1848" s="401"/>
      <c r="JBC1848" s="401"/>
      <c r="JBD1848" s="401"/>
      <c r="JBE1848" s="401"/>
      <c r="JBF1848" s="401"/>
      <c r="JBG1848" s="401"/>
      <c r="JBH1848" s="401"/>
      <c r="JBI1848" s="401"/>
      <c r="JBJ1848" s="401"/>
      <c r="JBK1848" s="401"/>
      <c r="JBL1848" s="401"/>
      <c r="JBM1848" s="401"/>
      <c r="JBN1848" s="401"/>
      <c r="JBO1848" s="401"/>
      <c r="JBP1848" s="401"/>
      <c r="JBQ1848" s="401"/>
      <c r="JBR1848" s="401"/>
      <c r="JBS1848" s="401"/>
      <c r="JBT1848" s="401"/>
      <c r="JBU1848" s="401"/>
      <c r="JBV1848" s="401"/>
      <c r="JBW1848" s="401"/>
      <c r="JBX1848" s="401"/>
      <c r="JBY1848" s="401"/>
      <c r="JBZ1848" s="401"/>
      <c r="JCA1848" s="401"/>
      <c r="JCB1848" s="401"/>
      <c r="JCC1848" s="401"/>
      <c r="JCD1848" s="401"/>
      <c r="JCE1848" s="401"/>
      <c r="JCF1848" s="401"/>
      <c r="JCG1848" s="401"/>
      <c r="JCH1848" s="401"/>
      <c r="JCI1848" s="401"/>
      <c r="JCJ1848" s="401"/>
      <c r="JCK1848" s="401"/>
      <c r="JCL1848" s="401"/>
      <c r="JCM1848" s="401"/>
      <c r="JCN1848" s="401"/>
      <c r="JCO1848" s="401"/>
      <c r="JCP1848" s="401"/>
      <c r="JCQ1848" s="401"/>
      <c r="JCR1848" s="401"/>
      <c r="JCS1848" s="401"/>
      <c r="JCT1848" s="401"/>
      <c r="JCU1848" s="401"/>
      <c r="JCV1848" s="401"/>
      <c r="JCW1848" s="401"/>
      <c r="JCX1848" s="401"/>
      <c r="JCY1848" s="401"/>
      <c r="JCZ1848" s="401"/>
      <c r="JDA1848" s="401"/>
      <c r="JDB1848" s="401"/>
      <c r="JDC1848" s="401"/>
      <c r="JDD1848" s="401"/>
      <c r="JDE1848" s="401"/>
      <c r="JDF1848" s="401"/>
      <c r="JDG1848" s="401"/>
      <c r="JDH1848" s="401"/>
      <c r="JDI1848" s="401"/>
      <c r="JDJ1848" s="401"/>
      <c r="JDK1848" s="401"/>
      <c r="JDL1848" s="401"/>
      <c r="JDM1848" s="401"/>
      <c r="JDN1848" s="401"/>
      <c r="JDO1848" s="401"/>
      <c r="JDP1848" s="401"/>
      <c r="JDQ1848" s="401"/>
      <c r="JDR1848" s="401"/>
      <c r="JDS1848" s="401"/>
      <c r="JDT1848" s="401"/>
      <c r="JDU1848" s="401"/>
      <c r="JDV1848" s="401"/>
      <c r="JDW1848" s="401"/>
      <c r="JDX1848" s="401"/>
      <c r="JDY1848" s="401"/>
      <c r="JDZ1848" s="401"/>
      <c r="JEA1848" s="401"/>
      <c r="JEB1848" s="401"/>
      <c r="JEC1848" s="401"/>
      <c r="JED1848" s="401"/>
      <c r="JEE1848" s="401"/>
      <c r="JEF1848" s="401"/>
      <c r="JEG1848" s="401"/>
      <c r="JEH1848" s="401"/>
      <c r="JEI1848" s="401"/>
      <c r="JEJ1848" s="401"/>
      <c r="JEK1848" s="401"/>
      <c r="JEL1848" s="401"/>
      <c r="JEM1848" s="401"/>
      <c r="JEN1848" s="401"/>
      <c r="JEO1848" s="401"/>
      <c r="JEP1848" s="401"/>
      <c r="JEQ1848" s="401"/>
      <c r="JER1848" s="401"/>
      <c r="JES1848" s="401"/>
      <c r="JET1848" s="401"/>
      <c r="JEU1848" s="401"/>
      <c r="JEV1848" s="401"/>
      <c r="JEW1848" s="401"/>
      <c r="JEX1848" s="401"/>
      <c r="JEY1848" s="401"/>
      <c r="JEZ1848" s="401"/>
      <c r="JFA1848" s="401"/>
      <c r="JFB1848" s="401"/>
      <c r="JFC1848" s="401"/>
      <c r="JFD1848" s="401"/>
      <c r="JFE1848" s="401"/>
      <c r="JFF1848" s="401"/>
      <c r="JFG1848" s="401"/>
      <c r="JFH1848" s="401"/>
      <c r="JFI1848" s="401"/>
      <c r="JFJ1848" s="401"/>
      <c r="JFK1848" s="401"/>
      <c r="JFL1848" s="401"/>
      <c r="JFM1848" s="401"/>
      <c r="JFN1848" s="401"/>
      <c r="JFO1848" s="401"/>
      <c r="JFP1848" s="401"/>
      <c r="JFQ1848" s="401"/>
      <c r="JFR1848" s="401"/>
      <c r="JFS1848" s="401"/>
      <c r="JFT1848" s="401"/>
      <c r="JFU1848" s="401"/>
      <c r="JFV1848" s="401"/>
      <c r="JFW1848" s="401"/>
      <c r="JFX1848" s="401"/>
      <c r="JFY1848" s="401"/>
      <c r="JFZ1848" s="401"/>
      <c r="JGA1848" s="401"/>
      <c r="JGB1848" s="401"/>
      <c r="JGC1848" s="401"/>
      <c r="JGD1848" s="401"/>
      <c r="JGE1848" s="401"/>
      <c r="JGF1848" s="401"/>
      <c r="JGG1848" s="401"/>
      <c r="JGH1848" s="401"/>
      <c r="JGI1848" s="401"/>
      <c r="JGJ1848" s="401"/>
      <c r="JGK1848" s="401"/>
      <c r="JGL1848" s="401"/>
      <c r="JGM1848" s="401"/>
      <c r="JGN1848" s="401"/>
      <c r="JGO1848" s="401"/>
      <c r="JGP1848" s="401"/>
      <c r="JGQ1848" s="401"/>
      <c r="JGR1848" s="401"/>
      <c r="JGS1848" s="401"/>
      <c r="JGT1848" s="401"/>
      <c r="JGU1848" s="401"/>
      <c r="JGV1848" s="401"/>
      <c r="JGW1848" s="401"/>
      <c r="JGX1848" s="401"/>
      <c r="JGY1848" s="401"/>
      <c r="JGZ1848" s="401"/>
      <c r="JHA1848" s="401"/>
      <c r="JHB1848" s="401"/>
      <c r="JHC1848" s="401"/>
      <c r="JHD1848" s="401"/>
      <c r="JHE1848" s="401"/>
      <c r="JHF1848" s="401"/>
      <c r="JHG1848" s="401"/>
      <c r="JHH1848" s="401"/>
      <c r="JHI1848" s="401"/>
      <c r="JHJ1848" s="401"/>
      <c r="JHK1848" s="401"/>
      <c r="JHL1848" s="401"/>
      <c r="JHM1848" s="401"/>
      <c r="JHN1848" s="401"/>
      <c r="JHO1848" s="401"/>
      <c r="JHP1848" s="401"/>
      <c r="JHQ1848" s="401"/>
      <c r="JHR1848" s="401"/>
      <c r="JHS1848" s="401"/>
      <c r="JHT1848" s="401"/>
      <c r="JHU1848" s="401"/>
      <c r="JHV1848" s="401"/>
      <c r="JHW1848" s="401"/>
      <c r="JHX1848" s="401"/>
      <c r="JHY1848" s="401"/>
      <c r="JHZ1848" s="401"/>
      <c r="JIA1848" s="401"/>
      <c r="JIB1848" s="401"/>
      <c r="JIC1848" s="401"/>
      <c r="JID1848" s="401"/>
      <c r="JIE1848" s="401"/>
      <c r="JIF1848" s="401"/>
      <c r="JIG1848" s="401"/>
      <c r="JIH1848" s="401"/>
      <c r="JII1848" s="401"/>
      <c r="JIJ1848" s="401"/>
      <c r="JIK1848" s="401"/>
      <c r="JIL1848" s="401"/>
      <c r="JIM1848" s="401"/>
      <c r="JIN1848" s="401"/>
      <c r="JIO1848" s="401"/>
      <c r="JIP1848" s="401"/>
      <c r="JIQ1848" s="401"/>
      <c r="JIR1848" s="401"/>
      <c r="JIS1848" s="401"/>
      <c r="JIT1848" s="401"/>
      <c r="JIU1848" s="401"/>
      <c r="JIV1848" s="401"/>
      <c r="JIW1848" s="401"/>
      <c r="JIX1848" s="401"/>
      <c r="JIY1848" s="401"/>
      <c r="JIZ1848" s="401"/>
      <c r="JJA1848" s="401"/>
      <c r="JJB1848" s="401"/>
      <c r="JJC1848" s="401"/>
      <c r="JJD1848" s="401"/>
      <c r="JJE1848" s="401"/>
      <c r="JJF1848" s="401"/>
      <c r="JJG1848" s="401"/>
      <c r="JJH1848" s="401"/>
      <c r="JJI1848" s="401"/>
      <c r="JJJ1848" s="401"/>
      <c r="JJK1848" s="401"/>
      <c r="JJL1848" s="401"/>
      <c r="JJM1848" s="401"/>
      <c r="JJN1848" s="401"/>
      <c r="JJO1848" s="401"/>
      <c r="JJP1848" s="401"/>
      <c r="JJQ1848" s="401"/>
      <c r="JJR1848" s="401"/>
      <c r="JJS1848" s="401"/>
      <c r="JJT1848" s="401"/>
      <c r="JJU1848" s="401"/>
      <c r="JJV1848" s="401"/>
      <c r="JJW1848" s="401"/>
      <c r="JJX1848" s="401"/>
      <c r="JJY1848" s="401"/>
      <c r="JJZ1848" s="401"/>
      <c r="JKA1848" s="401"/>
      <c r="JKB1848" s="401"/>
      <c r="JKC1848" s="401"/>
      <c r="JKD1848" s="401"/>
      <c r="JKE1848" s="401"/>
      <c r="JKF1848" s="401"/>
      <c r="JKG1848" s="401"/>
      <c r="JKH1848" s="401"/>
      <c r="JKI1848" s="401"/>
      <c r="JKJ1848" s="401"/>
      <c r="JKK1848" s="401"/>
      <c r="JKL1848" s="401"/>
      <c r="JKM1848" s="401"/>
      <c r="JKN1848" s="401"/>
      <c r="JKO1848" s="401"/>
      <c r="JKP1848" s="401"/>
      <c r="JKQ1848" s="401"/>
      <c r="JKR1848" s="401"/>
      <c r="JKS1848" s="401"/>
      <c r="JKT1848" s="401"/>
      <c r="JKU1848" s="401"/>
      <c r="JKV1848" s="401"/>
      <c r="JKW1848" s="401"/>
      <c r="JKX1848" s="401"/>
      <c r="JKY1848" s="401"/>
      <c r="JKZ1848" s="401"/>
      <c r="JLA1848" s="401"/>
      <c r="JLB1848" s="401"/>
      <c r="JLC1848" s="401"/>
      <c r="JLD1848" s="401"/>
      <c r="JLE1848" s="401"/>
      <c r="JLF1848" s="401"/>
      <c r="JLG1848" s="401"/>
      <c r="JLH1848" s="401"/>
      <c r="JLI1848" s="401"/>
      <c r="JLJ1848" s="401"/>
      <c r="JLK1848" s="401"/>
      <c r="JLL1848" s="401"/>
      <c r="JLM1848" s="401"/>
      <c r="JLN1848" s="401"/>
      <c r="JLO1848" s="401"/>
      <c r="JLP1848" s="401"/>
      <c r="JLQ1848" s="401"/>
      <c r="JLR1848" s="401"/>
      <c r="JLS1848" s="401"/>
      <c r="JLT1848" s="401"/>
      <c r="JLU1848" s="401"/>
      <c r="JLV1848" s="401"/>
      <c r="JLW1848" s="401"/>
      <c r="JLX1848" s="401"/>
      <c r="JLY1848" s="401"/>
      <c r="JLZ1848" s="401"/>
      <c r="JMA1848" s="401"/>
      <c r="JMB1848" s="401"/>
      <c r="JMC1848" s="401"/>
      <c r="JMD1848" s="401"/>
      <c r="JME1848" s="401"/>
      <c r="JMF1848" s="401"/>
      <c r="JMG1848" s="401"/>
      <c r="JMH1848" s="401"/>
      <c r="JMI1848" s="401"/>
      <c r="JMJ1848" s="401"/>
      <c r="JMK1848" s="401"/>
      <c r="JML1848" s="401"/>
      <c r="JMM1848" s="401"/>
      <c r="JMN1848" s="401"/>
      <c r="JMO1848" s="401"/>
      <c r="JMP1848" s="401"/>
      <c r="JMQ1848" s="401"/>
      <c r="JMR1848" s="401"/>
      <c r="JMS1848" s="401"/>
      <c r="JMT1848" s="401"/>
      <c r="JMU1848" s="401"/>
      <c r="JMV1848" s="401"/>
      <c r="JMW1848" s="401"/>
      <c r="JMX1848" s="401"/>
      <c r="JMY1848" s="401"/>
      <c r="JMZ1848" s="401"/>
      <c r="JNA1848" s="401"/>
      <c r="JNB1848" s="401"/>
      <c r="JNC1848" s="401"/>
      <c r="JND1848" s="401"/>
      <c r="JNE1848" s="401"/>
      <c r="JNF1848" s="401"/>
      <c r="JNG1848" s="401"/>
      <c r="JNH1848" s="401"/>
      <c r="JNI1848" s="401"/>
      <c r="JNJ1848" s="401"/>
      <c r="JNK1848" s="401"/>
      <c r="JNL1848" s="401"/>
      <c r="JNM1848" s="401"/>
      <c r="JNN1848" s="401"/>
      <c r="JNO1848" s="401"/>
      <c r="JNP1848" s="401"/>
      <c r="JNQ1848" s="401"/>
      <c r="JNR1848" s="401"/>
      <c r="JNS1848" s="401"/>
      <c r="JNT1848" s="401"/>
      <c r="JNU1848" s="401"/>
      <c r="JNV1848" s="401"/>
      <c r="JNW1848" s="401"/>
      <c r="JNX1848" s="401"/>
      <c r="JNY1848" s="401"/>
      <c r="JNZ1848" s="401"/>
      <c r="JOA1848" s="401"/>
      <c r="JOB1848" s="401"/>
      <c r="JOC1848" s="401"/>
      <c r="JOD1848" s="401"/>
      <c r="JOE1848" s="401"/>
      <c r="JOF1848" s="401"/>
      <c r="JOG1848" s="401"/>
      <c r="JOH1848" s="401"/>
      <c r="JOI1848" s="401"/>
      <c r="JOJ1848" s="401"/>
      <c r="JOK1848" s="401"/>
      <c r="JOL1848" s="401"/>
      <c r="JOM1848" s="401"/>
      <c r="JON1848" s="401"/>
      <c r="JOO1848" s="401"/>
      <c r="JOP1848" s="401"/>
      <c r="JOQ1848" s="401"/>
      <c r="JOR1848" s="401"/>
      <c r="JOS1848" s="401"/>
      <c r="JOT1848" s="401"/>
      <c r="JOU1848" s="401"/>
      <c r="JOV1848" s="401"/>
      <c r="JOW1848" s="401"/>
      <c r="JOX1848" s="401"/>
      <c r="JOY1848" s="401"/>
      <c r="JOZ1848" s="401"/>
      <c r="JPA1848" s="401"/>
      <c r="JPB1848" s="401"/>
      <c r="JPC1848" s="401"/>
      <c r="JPD1848" s="401"/>
      <c r="JPE1848" s="401"/>
      <c r="JPF1848" s="401"/>
      <c r="JPG1848" s="401"/>
      <c r="JPH1848" s="401"/>
      <c r="JPI1848" s="401"/>
      <c r="JPJ1848" s="401"/>
      <c r="JPK1848" s="401"/>
      <c r="JPL1848" s="401"/>
      <c r="JPM1848" s="401"/>
      <c r="JPN1848" s="401"/>
      <c r="JPO1848" s="401"/>
      <c r="JPP1848" s="401"/>
      <c r="JPQ1848" s="401"/>
      <c r="JPR1848" s="401"/>
      <c r="JPS1848" s="401"/>
      <c r="JPT1848" s="401"/>
      <c r="JPU1848" s="401"/>
      <c r="JPV1848" s="401"/>
      <c r="JPW1848" s="401"/>
      <c r="JPX1848" s="401"/>
      <c r="JPY1848" s="401"/>
      <c r="JPZ1848" s="401"/>
      <c r="JQA1848" s="401"/>
      <c r="JQB1848" s="401"/>
      <c r="JQC1848" s="401"/>
      <c r="JQD1848" s="401"/>
      <c r="JQE1848" s="401"/>
      <c r="JQF1848" s="401"/>
      <c r="JQG1848" s="401"/>
      <c r="JQH1848" s="401"/>
      <c r="JQI1848" s="401"/>
      <c r="JQJ1848" s="401"/>
      <c r="JQK1848" s="401"/>
      <c r="JQL1848" s="401"/>
      <c r="JQM1848" s="401"/>
      <c r="JQN1848" s="401"/>
      <c r="JQO1848" s="401"/>
      <c r="JQP1848" s="401"/>
      <c r="JQQ1848" s="401"/>
      <c r="JQR1848" s="401"/>
      <c r="JQS1848" s="401"/>
      <c r="JQT1848" s="401"/>
      <c r="JQU1848" s="401"/>
      <c r="JQV1848" s="401"/>
      <c r="JQW1848" s="401"/>
      <c r="JQX1848" s="401"/>
      <c r="JQY1848" s="401"/>
      <c r="JQZ1848" s="401"/>
      <c r="JRA1848" s="401"/>
      <c r="JRB1848" s="401"/>
      <c r="JRC1848" s="401"/>
      <c r="JRD1848" s="401"/>
      <c r="JRE1848" s="401"/>
      <c r="JRF1848" s="401"/>
      <c r="JRG1848" s="401"/>
      <c r="JRH1848" s="401"/>
      <c r="JRI1848" s="401"/>
      <c r="JRJ1848" s="401"/>
      <c r="JRK1848" s="401"/>
      <c r="JRL1848" s="401"/>
      <c r="JRM1848" s="401"/>
      <c r="JRN1848" s="401"/>
      <c r="JRO1848" s="401"/>
      <c r="JRP1848" s="401"/>
      <c r="JRQ1848" s="401"/>
      <c r="JRR1848" s="401"/>
      <c r="JRS1848" s="401"/>
      <c r="JRT1848" s="401"/>
      <c r="JRU1848" s="401"/>
      <c r="JRV1848" s="401"/>
      <c r="JRW1848" s="401"/>
      <c r="JRX1848" s="401"/>
      <c r="JRY1848" s="401"/>
      <c r="JRZ1848" s="401"/>
      <c r="JSA1848" s="401"/>
      <c r="JSB1848" s="401"/>
      <c r="JSC1848" s="401"/>
      <c r="JSD1848" s="401"/>
      <c r="JSE1848" s="401"/>
      <c r="JSF1848" s="401"/>
      <c r="JSG1848" s="401"/>
      <c r="JSH1848" s="401"/>
      <c r="JSI1848" s="401"/>
      <c r="JSJ1848" s="401"/>
      <c r="JSK1848" s="401"/>
      <c r="JSL1848" s="401"/>
      <c r="JSM1848" s="401"/>
      <c r="JSN1848" s="401"/>
      <c r="JSO1848" s="401"/>
      <c r="JSP1848" s="401"/>
      <c r="JSQ1848" s="401"/>
      <c r="JSR1848" s="401"/>
      <c r="JSS1848" s="401"/>
      <c r="JST1848" s="401"/>
      <c r="JSU1848" s="401"/>
      <c r="JSV1848" s="401"/>
      <c r="JSW1848" s="401"/>
      <c r="JSX1848" s="401"/>
      <c r="JSY1848" s="401"/>
      <c r="JSZ1848" s="401"/>
      <c r="JTA1848" s="401"/>
      <c r="JTB1848" s="401"/>
      <c r="JTC1848" s="401"/>
      <c r="JTD1848" s="401"/>
      <c r="JTE1848" s="401"/>
      <c r="JTF1848" s="401"/>
      <c r="JTG1848" s="401"/>
      <c r="JTH1848" s="401"/>
      <c r="JTI1848" s="401"/>
      <c r="JTJ1848" s="401"/>
      <c r="JTK1848" s="401"/>
      <c r="JTL1848" s="401"/>
      <c r="JTM1848" s="401"/>
      <c r="JTN1848" s="401"/>
      <c r="JTO1848" s="401"/>
      <c r="JTP1848" s="401"/>
      <c r="JTQ1848" s="401"/>
      <c r="JTR1848" s="401"/>
      <c r="JTS1848" s="401"/>
      <c r="JTT1848" s="401"/>
      <c r="JTU1848" s="401"/>
      <c r="JTV1848" s="401"/>
      <c r="JTW1848" s="401"/>
      <c r="JTX1848" s="401"/>
      <c r="JTY1848" s="401"/>
      <c r="JTZ1848" s="401"/>
      <c r="JUA1848" s="401"/>
      <c r="JUB1848" s="401"/>
      <c r="JUC1848" s="401"/>
      <c r="JUD1848" s="401"/>
      <c r="JUE1848" s="401"/>
      <c r="JUF1848" s="401"/>
      <c r="JUG1848" s="401"/>
      <c r="JUH1848" s="401"/>
      <c r="JUI1848" s="401"/>
      <c r="JUJ1848" s="401"/>
      <c r="JUK1848" s="401"/>
      <c r="JUL1848" s="401"/>
      <c r="JUM1848" s="401"/>
      <c r="JUN1848" s="401"/>
      <c r="JUO1848" s="401"/>
      <c r="JUP1848" s="401"/>
      <c r="JUQ1848" s="401"/>
      <c r="JUR1848" s="401"/>
      <c r="JUS1848" s="401"/>
      <c r="JUT1848" s="401"/>
      <c r="JUU1848" s="401"/>
      <c r="JUV1848" s="401"/>
      <c r="JUW1848" s="401"/>
      <c r="JUX1848" s="401"/>
      <c r="JUY1848" s="401"/>
      <c r="JUZ1848" s="401"/>
      <c r="JVA1848" s="401"/>
      <c r="JVB1848" s="401"/>
      <c r="JVC1848" s="401"/>
      <c r="JVD1848" s="401"/>
      <c r="JVE1848" s="401"/>
      <c r="JVF1848" s="401"/>
      <c r="JVG1848" s="401"/>
      <c r="JVH1848" s="401"/>
      <c r="JVI1848" s="401"/>
      <c r="JVJ1848" s="401"/>
      <c r="JVK1848" s="401"/>
      <c r="JVL1848" s="401"/>
      <c r="JVM1848" s="401"/>
      <c r="JVN1848" s="401"/>
      <c r="JVO1848" s="401"/>
      <c r="JVP1848" s="401"/>
      <c r="JVQ1848" s="401"/>
      <c r="JVR1848" s="401"/>
      <c r="JVS1848" s="401"/>
      <c r="JVT1848" s="401"/>
      <c r="JVU1848" s="401"/>
      <c r="JVV1848" s="401"/>
      <c r="JVW1848" s="401"/>
      <c r="JVX1848" s="401"/>
      <c r="JVY1848" s="401"/>
      <c r="JVZ1848" s="401"/>
      <c r="JWA1848" s="401"/>
      <c r="JWB1848" s="401"/>
      <c r="JWC1848" s="401"/>
      <c r="JWD1848" s="401"/>
      <c r="JWE1848" s="401"/>
      <c r="JWF1848" s="401"/>
      <c r="JWG1848" s="401"/>
      <c r="JWH1848" s="401"/>
      <c r="JWI1848" s="401"/>
      <c r="JWJ1848" s="401"/>
      <c r="JWK1848" s="401"/>
      <c r="JWL1848" s="401"/>
      <c r="JWM1848" s="401"/>
      <c r="JWN1848" s="401"/>
      <c r="JWO1848" s="401"/>
      <c r="JWP1848" s="401"/>
      <c r="JWQ1848" s="401"/>
      <c r="JWR1848" s="401"/>
      <c r="JWS1848" s="401"/>
      <c r="JWT1848" s="401"/>
      <c r="JWU1848" s="401"/>
      <c r="JWV1848" s="401"/>
      <c r="JWW1848" s="401"/>
      <c r="JWX1848" s="401"/>
      <c r="JWY1848" s="401"/>
      <c r="JWZ1848" s="401"/>
      <c r="JXA1848" s="401"/>
      <c r="JXB1848" s="401"/>
      <c r="JXC1848" s="401"/>
      <c r="JXD1848" s="401"/>
      <c r="JXE1848" s="401"/>
      <c r="JXF1848" s="401"/>
      <c r="JXG1848" s="401"/>
      <c r="JXH1848" s="401"/>
      <c r="JXI1848" s="401"/>
      <c r="JXJ1848" s="401"/>
      <c r="JXK1848" s="401"/>
      <c r="JXL1848" s="401"/>
      <c r="JXM1848" s="401"/>
      <c r="JXN1848" s="401"/>
      <c r="JXO1848" s="401"/>
      <c r="JXP1848" s="401"/>
      <c r="JXQ1848" s="401"/>
      <c r="JXR1848" s="401"/>
      <c r="JXS1848" s="401"/>
      <c r="JXT1848" s="401"/>
      <c r="JXU1848" s="401"/>
      <c r="JXV1848" s="401"/>
      <c r="JXW1848" s="401"/>
      <c r="JXX1848" s="401"/>
      <c r="JXY1848" s="401"/>
      <c r="JXZ1848" s="401"/>
      <c r="JYA1848" s="401"/>
      <c r="JYB1848" s="401"/>
      <c r="JYC1848" s="401"/>
      <c r="JYD1848" s="401"/>
      <c r="JYE1848" s="401"/>
      <c r="JYF1848" s="401"/>
      <c r="JYG1848" s="401"/>
      <c r="JYH1848" s="401"/>
      <c r="JYI1848" s="401"/>
      <c r="JYJ1848" s="401"/>
      <c r="JYK1848" s="401"/>
      <c r="JYL1848" s="401"/>
      <c r="JYM1848" s="401"/>
      <c r="JYN1848" s="401"/>
      <c r="JYO1848" s="401"/>
      <c r="JYP1848" s="401"/>
      <c r="JYQ1848" s="401"/>
      <c r="JYR1848" s="401"/>
      <c r="JYS1848" s="401"/>
      <c r="JYT1848" s="401"/>
      <c r="JYU1848" s="401"/>
      <c r="JYV1848" s="401"/>
      <c r="JYW1848" s="401"/>
      <c r="JYX1848" s="401"/>
      <c r="JYY1848" s="401"/>
      <c r="JYZ1848" s="401"/>
      <c r="JZA1848" s="401"/>
      <c r="JZB1848" s="401"/>
      <c r="JZC1848" s="401"/>
      <c r="JZD1848" s="401"/>
      <c r="JZE1848" s="401"/>
      <c r="JZF1848" s="401"/>
      <c r="JZG1848" s="401"/>
      <c r="JZH1848" s="401"/>
      <c r="JZI1848" s="401"/>
      <c r="JZJ1848" s="401"/>
      <c r="JZK1848" s="401"/>
      <c r="JZL1848" s="401"/>
      <c r="JZM1848" s="401"/>
      <c r="JZN1848" s="401"/>
      <c r="JZO1848" s="401"/>
      <c r="JZP1848" s="401"/>
      <c r="JZQ1848" s="401"/>
      <c r="JZR1848" s="401"/>
      <c r="JZS1848" s="401"/>
      <c r="JZT1848" s="401"/>
      <c r="JZU1848" s="401"/>
      <c r="JZV1848" s="401"/>
      <c r="JZW1848" s="401"/>
      <c r="JZX1848" s="401"/>
      <c r="JZY1848" s="401"/>
      <c r="JZZ1848" s="401"/>
      <c r="KAA1848" s="401"/>
      <c r="KAB1848" s="401"/>
      <c r="KAC1848" s="401"/>
      <c r="KAD1848" s="401"/>
      <c r="KAE1848" s="401"/>
      <c r="KAF1848" s="401"/>
      <c r="KAG1848" s="401"/>
      <c r="KAH1848" s="401"/>
      <c r="KAI1848" s="401"/>
      <c r="KAJ1848" s="401"/>
      <c r="KAK1848" s="401"/>
      <c r="KAL1848" s="401"/>
      <c r="KAM1848" s="401"/>
      <c r="KAN1848" s="401"/>
      <c r="KAO1848" s="401"/>
      <c r="KAP1848" s="401"/>
      <c r="KAQ1848" s="401"/>
      <c r="KAR1848" s="401"/>
      <c r="KAS1848" s="401"/>
      <c r="KAT1848" s="401"/>
      <c r="KAU1848" s="401"/>
      <c r="KAV1848" s="401"/>
      <c r="KAW1848" s="401"/>
      <c r="KAX1848" s="401"/>
      <c r="KAY1848" s="401"/>
      <c r="KAZ1848" s="401"/>
      <c r="KBA1848" s="401"/>
      <c r="KBB1848" s="401"/>
      <c r="KBC1848" s="401"/>
      <c r="KBD1848" s="401"/>
      <c r="KBE1848" s="401"/>
      <c r="KBF1848" s="401"/>
      <c r="KBG1848" s="401"/>
      <c r="KBH1848" s="401"/>
      <c r="KBI1848" s="401"/>
      <c r="KBJ1848" s="401"/>
      <c r="KBK1848" s="401"/>
      <c r="KBL1848" s="401"/>
      <c r="KBM1848" s="401"/>
      <c r="KBN1848" s="401"/>
      <c r="KBO1848" s="401"/>
      <c r="KBP1848" s="401"/>
      <c r="KBQ1848" s="401"/>
      <c r="KBR1848" s="401"/>
      <c r="KBS1848" s="401"/>
      <c r="KBT1848" s="401"/>
      <c r="KBU1848" s="401"/>
      <c r="KBV1848" s="401"/>
      <c r="KBW1848" s="401"/>
      <c r="KBX1848" s="401"/>
      <c r="KBY1848" s="401"/>
      <c r="KBZ1848" s="401"/>
      <c r="KCA1848" s="401"/>
      <c r="KCB1848" s="401"/>
      <c r="KCC1848" s="401"/>
      <c r="KCD1848" s="401"/>
      <c r="KCE1848" s="401"/>
      <c r="KCF1848" s="401"/>
      <c r="KCG1848" s="401"/>
      <c r="KCH1848" s="401"/>
      <c r="KCI1848" s="401"/>
      <c r="KCJ1848" s="401"/>
      <c r="KCK1848" s="401"/>
      <c r="KCL1848" s="401"/>
      <c r="KCM1848" s="401"/>
      <c r="KCN1848" s="401"/>
      <c r="KCO1848" s="401"/>
      <c r="KCP1848" s="401"/>
      <c r="KCQ1848" s="401"/>
      <c r="KCR1848" s="401"/>
      <c r="KCS1848" s="401"/>
      <c r="KCT1848" s="401"/>
      <c r="KCU1848" s="401"/>
      <c r="KCV1848" s="401"/>
      <c r="KCW1848" s="401"/>
      <c r="KCX1848" s="401"/>
      <c r="KCY1848" s="401"/>
      <c r="KCZ1848" s="401"/>
      <c r="KDA1848" s="401"/>
      <c r="KDB1848" s="401"/>
      <c r="KDC1848" s="401"/>
      <c r="KDD1848" s="401"/>
      <c r="KDE1848" s="401"/>
      <c r="KDF1848" s="401"/>
      <c r="KDG1848" s="401"/>
      <c r="KDH1848" s="401"/>
      <c r="KDI1848" s="401"/>
      <c r="KDJ1848" s="401"/>
      <c r="KDK1848" s="401"/>
      <c r="KDL1848" s="401"/>
      <c r="KDM1848" s="401"/>
      <c r="KDN1848" s="401"/>
      <c r="KDO1848" s="401"/>
      <c r="KDP1848" s="401"/>
      <c r="KDQ1848" s="401"/>
      <c r="KDR1848" s="401"/>
      <c r="KDS1848" s="401"/>
      <c r="KDT1848" s="401"/>
      <c r="KDU1848" s="401"/>
      <c r="KDV1848" s="401"/>
      <c r="KDW1848" s="401"/>
      <c r="KDX1848" s="401"/>
      <c r="KDY1848" s="401"/>
      <c r="KDZ1848" s="401"/>
      <c r="KEA1848" s="401"/>
      <c r="KEB1848" s="401"/>
      <c r="KEC1848" s="401"/>
      <c r="KED1848" s="401"/>
      <c r="KEE1848" s="401"/>
      <c r="KEF1848" s="401"/>
      <c r="KEG1848" s="401"/>
      <c r="KEH1848" s="401"/>
      <c r="KEI1848" s="401"/>
      <c r="KEJ1848" s="401"/>
      <c r="KEK1848" s="401"/>
      <c r="KEL1848" s="401"/>
      <c r="KEM1848" s="401"/>
      <c r="KEN1848" s="401"/>
      <c r="KEO1848" s="401"/>
      <c r="KEP1848" s="401"/>
      <c r="KEQ1848" s="401"/>
      <c r="KER1848" s="401"/>
      <c r="KES1848" s="401"/>
      <c r="KET1848" s="401"/>
      <c r="KEU1848" s="401"/>
      <c r="KEV1848" s="401"/>
      <c r="KEW1848" s="401"/>
      <c r="KEX1848" s="401"/>
      <c r="KEY1848" s="401"/>
      <c r="KEZ1848" s="401"/>
      <c r="KFA1848" s="401"/>
      <c r="KFB1848" s="401"/>
      <c r="KFC1848" s="401"/>
      <c r="KFD1848" s="401"/>
      <c r="KFE1848" s="401"/>
      <c r="KFF1848" s="401"/>
      <c r="KFG1848" s="401"/>
      <c r="KFH1848" s="401"/>
      <c r="KFI1848" s="401"/>
      <c r="KFJ1848" s="401"/>
      <c r="KFK1848" s="401"/>
      <c r="KFL1848" s="401"/>
      <c r="KFM1848" s="401"/>
      <c r="KFN1848" s="401"/>
      <c r="KFO1848" s="401"/>
      <c r="KFP1848" s="401"/>
      <c r="KFQ1848" s="401"/>
      <c r="KFR1848" s="401"/>
      <c r="KFS1848" s="401"/>
      <c r="KFT1848" s="401"/>
      <c r="KFU1848" s="401"/>
      <c r="KFV1848" s="401"/>
      <c r="KFW1848" s="401"/>
      <c r="KFX1848" s="401"/>
      <c r="KFY1848" s="401"/>
      <c r="KFZ1848" s="401"/>
      <c r="KGA1848" s="401"/>
      <c r="KGB1848" s="401"/>
      <c r="KGC1848" s="401"/>
      <c r="KGD1848" s="401"/>
      <c r="KGE1848" s="401"/>
      <c r="KGF1848" s="401"/>
      <c r="KGG1848" s="401"/>
      <c r="KGH1848" s="401"/>
      <c r="KGI1848" s="401"/>
      <c r="KGJ1848" s="401"/>
      <c r="KGK1848" s="401"/>
      <c r="KGL1848" s="401"/>
      <c r="KGM1848" s="401"/>
      <c r="KGN1848" s="401"/>
      <c r="KGO1848" s="401"/>
      <c r="KGP1848" s="401"/>
      <c r="KGQ1848" s="401"/>
      <c r="KGR1848" s="401"/>
      <c r="KGS1848" s="401"/>
      <c r="KGT1848" s="401"/>
      <c r="KGU1848" s="401"/>
      <c r="KGV1848" s="401"/>
      <c r="KGW1848" s="401"/>
      <c r="KGX1848" s="401"/>
      <c r="KGY1848" s="401"/>
      <c r="KGZ1848" s="401"/>
      <c r="KHA1848" s="401"/>
      <c r="KHB1848" s="401"/>
      <c r="KHC1848" s="401"/>
      <c r="KHD1848" s="401"/>
      <c r="KHE1848" s="401"/>
      <c r="KHF1848" s="401"/>
      <c r="KHG1848" s="401"/>
      <c r="KHH1848" s="401"/>
      <c r="KHI1848" s="401"/>
      <c r="KHJ1848" s="401"/>
      <c r="KHK1848" s="401"/>
      <c r="KHL1848" s="401"/>
      <c r="KHM1848" s="401"/>
      <c r="KHN1848" s="401"/>
      <c r="KHO1848" s="401"/>
      <c r="KHP1848" s="401"/>
      <c r="KHQ1848" s="401"/>
      <c r="KHR1848" s="401"/>
      <c r="KHS1848" s="401"/>
      <c r="KHT1848" s="401"/>
      <c r="KHU1848" s="401"/>
      <c r="KHV1848" s="401"/>
      <c r="KHW1848" s="401"/>
      <c r="KHX1848" s="401"/>
      <c r="KHY1848" s="401"/>
      <c r="KHZ1848" s="401"/>
      <c r="KIA1848" s="401"/>
      <c r="KIB1848" s="401"/>
      <c r="KIC1848" s="401"/>
      <c r="KID1848" s="401"/>
      <c r="KIE1848" s="401"/>
      <c r="KIF1848" s="401"/>
      <c r="KIG1848" s="401"/>
      <c r="KIH1848" s="401"/>
      <c r="KII1848" s="401"/>
      <c r="KIJ1848" s="401"/>
      <c r="KIK1848" s="401"/>
      <c r="KIL1848" s="401"/>
      <c r="KIM1848" s="401"/>
      <c r="KIN1848" s="401"/>
      <c r="KIO1848" s="401"/>
      <c r="KIP1848" s="401"/>
      <c r="KIQ1848" s="401"/>
      <c r="KIR1848" s="401"/>
      <c r="KIS1848" s="401"/>
      <c r="KIT1848" s="401"/>
      <c r="KIU1848" s="401"/>
      <c r="KIV1848" s="401"/>
      <c r="KIW1848" s="401"/>
      <c r="KIX1848" s="401"/>
      <c r="KIY1848" s="401"/>
      <c r="KIZ1848" s="401"/>
      <c r="KJA1848" s="401"/>
      <c r="KJB1848" s="401"/>
      <c r="KJC1848" s="401"/>
      <c r="KJD1848" s="401"/>
      <c r="KJE1848" s="401"/>
      <c r="KJF1848" s="401"/>
      <c r="KJG1848" s="401"/>
      <c r="KJH1848" s="401"/>
      <c r="KJI1848" s="401"/>
      <c r="KJJ1848" s="401"/>
      <c r="KJK1848" s="401"/>
      <c r="KJL1848" s="401"/>
      <c r="KJM1848" s="401"/>
      <c r="KJN1848" s="401"/>
      <c r="KJO1848" s="401"/>
      <c r="KJP1848" s="401"/>
      <c r="KJQ1848" s="401"/>
      <c r="KJR1848" s="401"/>
      <c r="KJS1848" s="401"/>
      <c r="KJT1848" s="401"/>
      <c r="KJU1848" s="401"/>
      <c r="KJV1848" s="401"/>
      <c r="KJW1848" s="401"/>
      <c r="KJX1848" s="401"/>
      <c r="KJY1848" s="401"/>
      <c r="KJZ1848" s="401"/>
      <c r="KKA1848" s="401"/>
      <c r="KKB1848" s="401"/>
      <c r="KKC1848" s="401"/>
      <c r="KKD1848" s="401"/>
      <c r="KKE1848" s="401"/>
      <c r="KKF1848" s="401"/>
      <c r="KKG1848" s="401"/>
      <c r="KKH1848" s="401"/>
      <c r="KKI1848" s="401"/>
      <c r="KKJ1848" s="401"/>
      <c r="KKK1848" s="401"/>
      <c r="KKL1848" s="401"/>
      <c r="KKM1848" s="401"/>
      <c r="KKN1848" s="401"/>
      <c r="KKO1848" s="401"/>
      <c r="KKP1848" s="401"/>
      <c r="KKQ1848" s="401"/>
      <c r="KKR1848" s="401"/>
      <c r="KKS1848" s="401"/>
      <c r="KKT1848" s="401"/>
      <c r="KKU1848" s="401"/>
      <c r="KKV1848" s="401"/>
      <c r="KKW1848" s="401"/>
      <c r="KKX1848" s="401"/>
      <c r="KKY1848" s="401"/>
      <c r="KKZ1848" s="401"/>
      <c r="KLA1848" s="401"/>
      <c r="KLB1848" s="401"/>
      <c r="KLC1848" s="401"/>
      <c r="KLD1848" s="401"/>
      <c r="KLE1848" s="401"/>
      <c r="KLF1848" s="401"/>
      <c r="KLG1848" s="401"/>
      <c r="KLH1848" s="401"/>
      <c r="KLI1848" s="401"/>
      <c r="KLJ1848" s="401"/>
      <c r="KLK1848" s="401"/>
      <c r="KLL1848" s="401"/>
      <c r="KLM1848" s="401"/>
      <c r="KLN1848" s="401"/>
      <c r="KLO1848" s="401"/>
      <c r="KLP1848" s="401"/>
      <c r="KLQ1848" s="401"/>
      <c r="KLR1848" s="401"/>
      <c r="KLS1848" s="401"/>
      <c r="KLT1848" s="401"/>
      <c r="KLU1848" s="401"/>
      <c r="KLV1848" s="401"/>
      <c r="KLW1848" s="401"/>
      <c r="KLX1848" s="401"/>
      <c r="KLY1848" s="401"/>
      <c r="KLZ1848" s="401"/>
      <c r="KMA1848" s="401"/>
      <c r="KMB1848" s="401"/>
      <c r="KMC1848" s="401"/>
      <c r="KMD1848" s="401"/>
      <c r="KME1848" s="401"/>
      <c r="KMF1848" s="401"/>
      <c r="KMG1848" s="401"/>
      <c r="KMH1848" s="401"/>
      <c r="KMI1848" s="401"/>
      <c r="KMJ1848" s="401"/>
      <c r="KMK1848" s="401"/>
      <c r="KML1848" s="401"/>
      <c r="KMM1848" s="401"/>
      <c r="KMN1848" s="401"/>
      <c r="KMO1848" s="401"/>
      <c r="KMP1848" s="401"/>
      <c r="KMQ1848" s="401"/>
      <c r="KMR1848" s="401"/>
      <c r="KMS1848" s="401"/>
      <c r="KMT1848" s="401"/>
      <c r="KMU1848" s="401"/>
      <c r="KMV1848" s="401"/>
      <c r="KMW1848" s="401"/>
      <c r="KMX1848" s="401"/>
      <c r="KMY1848" s="401"/>
      <c r="KMZ1848" s="401"/>
      <c r="KNA1848" s="401"/>
      <c r="KNB1848" s="401"/>
      <c r="KNC1848" s="401"/>
      <c r="KND1848" s="401"/>
      <c r="KNE1848" s="401"/>
      <c r="KNF1848" s="401"/>
      <c r="KNG1848" s="401"/>
      <c r="KNH1848" s="401"/>
      <c r="KNI1848" s="401"/>
      <c r="KNJ1848" s="401"/>
      <c r="KNK1848" s="401"/>
      <c r="KNL1848" s="401"/>
      <c r="KNM1848" s="401"/>
      <c r="KNN1848" s="401"/>
      <c r="KNO1848" s="401"/>
      <c r="KNP1848" s="401"/>
      <c r="KNQ1848" s="401"/>
      <c r="KNR1848" s="401"/>
      <c r="KNS1848" s="401"/>
      <c r="KNT1848" s="401"/>
      <c r="KNU1848" s="401"/>
      <c r="KNV1848" s="401"/>
      <c r="KNW1848" s="401"/>
      <c r="KNX1848" s="401"/>
      <c r="KNY1848" s="401"/>
      <c r="KNZ1848" s="401"/>
      <c r="KOA1848" s="401"/>
      <c r="KOB1848" s="401"/>
      <c r="KOC1848" s="401"/>
      <c r="KOD1848" s="401"/>
      <c r="KOE1848" s="401"/>
      <c r="KOF1848" s="401"/>
      <c r="KOG1848" s="401"/>
      <c r="KOH1848" s="401"/>
      <c r="KOI1848" s="401"/>
      <c r="KOJ1848" s="401"/>
      <c r="KOK1848" s="401"/>
      <c r="KOL1848" s="401"/>
      <c r="KOM1848" s="401"/>
      <c r="KON1848" s="401"/>
      <c r="KOO1848" s="401"/>
      <c r="KOP1848" s="401"/>
      <c r="KOQ1848" s="401"/>
      <c r="KOR1848" s="401"/>
      <c r="KOS1848" s="401"/>
      <c r="KOT1848" s="401"/>
      <c r="KOU1848" s="401"/>
      <c r="KOV1848" s="401"/>
      <c r="KOW1848" s="401"/>
      <c r="KOX1848" s="401"/>
      <c r="KOY1848" s="401"/>
      <c r="KOZ1848" s="401"/>
      <c r="KPA1848" s="401"/>
      <c r="KPB1848" s="401"/>
      <c r="KPC1848" s="401"/>
      <c r="KPD1848" s="401"/>
      <c r="KPE1848" s="401"/>
      <c r="KPF1848" s="401"/>
      <c r="KPG1848" s="401"/>
      <c r="KPH1848" s="401"/>
      <c r="KPI1848" s="401"/>
      <c r="KPJ1848" s="401"/>
      <c r="KPK1848" s="401"/>
      <c r="KPL1848" s="401"/>
      <c r="KPM1848" s="401"/>
      <c r="KPN1848" s="401"/>
      <c r="KPO1848" s="401"/>
      <c r="KPP1848" s="401"/>
      <c r="KPQ1848" s="401"/>
      <c r="KPR1848" s="401"/>
      <c r="KPS1848" s="401"/>
      <c r="KPT1848" s="401"/>
      <c r="KPU1848" s="401"/>
      <c r="KPV1848" s="401"/>
      <c r="KPW1848" s="401"/>
      <c r="KPX1848" s="401"/>
      <c r="KPY1848" s="401"/>
      <c r="KPZ1848" s="401"/>
      <c r="KQA1848" s="401"/>
      <c r="KQB1848" s="401"/>
      <c r="KQC1848" s="401"/>
      <c r="KQD1848" s="401"/>
      <c r="KQE1848" s="401"/>
      <c r="KQF1848" s="401"/>
      <c r="KQG1848" s="401"/>
      <c r="KQH1848" s="401"/>
      <c r="KQI1848" s="401"/>
      <c r="KQJ1848" s="401"/>
      <c r="KQK1848" s="401"/>
      <c r="KQL1848" s="401"/>
      <c r="KQM1848" s="401"/>
      <c r="KQN1848" s="401"/>
      <c r="KQO1848" s="401"/>
      <c r="KQP1848" s="401"/>
      <c r="KQQ1848" s="401"/>
      <c r="KQR1848" s="401"/>
      <c r="KQS1848" s="401"/>
      <c r="KQT1848" s="401"/>
      <c r="KQU1848" s="401"/>
      <c r="KQV1848" s="401"/>
      <c r="KQW1848" s="401"/>
      <c r="KQX1848" s="401"/>
      <c r="KQY1848" s="401"/>
      <c r="KQZ1848" s="401"/>
      <c r="KRA1848" s="401"/>
      <c r="KRB1848" s="401"/>
      <c r="KRC1848" s="401"/>
      <c r="KRD1848" s="401"/>
      <c r="KRE1848" s="401"/>
      <c r="KRF1848" s="401"/>
      <c r="KRG1848" s="401"/>
      <c r="KRH1848" s="401"/>
      <c r="KRI1848" s="401"/>
      <c r="KRJ1848" s="401"/>
      <c r="KRK1848" s="401"/>
      <c r="KRL1848" s="401"/>
      <c r="KRM1848" s="401"/>
      <c r="KRN1848" s="401"/>
      <c r="KRO1848" s="401"/>
      <c r="KRP1848" s="401"/>
      <c r="KRQ1848" s="401"/>
      <c r="KRR1848" s="401"/>
      <c r="KRS1848" s="401"/>
      <c r="KRT1848" s="401"/>
      <c r="KRU1848" s="401"/>
      <c r="KRV1848" s="401"/>
      <c r="KRW1848" s="401"/>
      <c r="KRX1848" s="401"/>
      <c r="KRY1848" s="401"/>
      <c r="KRZ1848" s="401"/>
      <c r="KSA1848" s="401"/>
      <c r="KSB1848" s="401"/>
      <c r="KSC1848" s="401"/>
      <c r="KSD1848" s="401"/>
      <c r="KSE1848" s="401"/>
      <c r="KSF1848" s="401"/>
      <c r="KSG1848" s="401"/>
      <c r="KSH1848" s="401"/>
      <c r="KSI1848" s="401"/>
      <c r="KSJ1848" s="401"/>
      <c r="KSK1848" s="401"/>
      <c r="KSL1848" s="401"/>
      <c r="KSM1848" s="401"/>
      <c r="KSN1848" s="401"/>
      <c r="KSO1848" s="401"/>
      <c r="KSP1848" s="401"/>
      <c r="KSQ1848" s="401"/>
      <c r="KSR1848" s="401"/>
      <c r="KSS1848" s="401"/>
      <c r="KST1848" s="401"/>
      <c r="KSU1848" s="401"/>
      <c r="KSV1848" s="401"/>
      <c r="KSW1848" s="401"/>
      <c r="KSX1848" s="401"/>
      <c r="KSY1848" s="401"/>
      <c r="KSZ1848" s="401"/>
      <c r="KTA1848" s="401"/>
      <c r="KTB1848" s="401"/>
      <c r="KTC1848" s="401"/>
      <c r="KTD1848" s="401"/>
      <c r="KTE1848" s="401"/>
      <c r="KTF1848" s="401"/>
      <c r="KTG1848" s="401"/>
      <c r="KTH1848" s="401"/>
      <c r="KTI1848" s="401"/>
      <c r="KTJ1848" s="401"/>
      <c r="KTK1848" s="401"/>
      <c r="KTL1848" s="401"/>
      <c r="KTM1848" s="401"/>
      <c r="KTN1848" s="401"/>
      <c r="KTO1848" s="401"/>
      <c r="KTP1848" s="401"/>
      <c r="KTQ1848" s="401"/>
      <c r="KTR1848" s="401"/>
      <c r="KTS1848" s="401"/>
      <c r="KTT1848" s="401"/>
      <c r="KTU1848" s="401"/>
      <c r="KTV1848" s="401"/>
      <c r="KTW1848" s="401"/>
      <c r="KTX1848" s="401"/>
      <c r="KTY1848" s="401"/>
      <c r="KTZ1848" s="401"/>
      <c r="KUA1848" s="401"/>
      <c r="KUB1848" s="401"/>
      <c r="KUC1848" s="401"/>
      <c r="KUD1848" s="401"/>
      <c r="KUE1848" s="401"/>
      <c r="KUF1848" s="401"/>
      <c r="KUG1848" s="401"/>
      <c r="KUH1848" s="401"/>
      <c r="KUI1848" s="401"/>
      <c r="KUJ1848" s="401"/>
      <c r="KUK1848" s="401"/>
      <c r="KUL1848" s="401"/>
      <c r="KUM1848" s="401"/>
      <c r="KUN1848" s="401"/>
      <c r="KUO1848" s="401"/>
      <c r="KUP1848" s="401"/>
      <c r="KUQ1848" s="401"/>
      <c r="KUR1848" s="401"/>
      <c r="KUS1848" s="401"/>
      <c r="KUT1848" s="401"/>
      <c r="KUU1848" s="401"/>
      <c r="KUV1848" s="401"/>
      <c r="KUW1848" s="401"/>
      <c r="KUX1848" s="401"/>
      <c r="KUY1848" s="401"/>
      <c r="KUZ1848" s="401"/>
      <c r="KVA1848" s="401"/>
      <c r="KVB1848" s="401"/>
      <c r="KVC1848" s="401"/>
      <c r="KVD1848" s="401"/>
      <c r="KVE1848" s="401"/>
      <c r="KVF1848" s="401"/>
      <c r="KVG1848" s="401"/>
      <c r="KVH1848" s="401"/>
      <c r="KVI1848" s="401"/>
      <c r="KVJ1848" s="401"/>
      <c r="KVK1848" s="401"/>
      <c r="KVL1848" s="401"/>
      <c r="KVM1848" s="401"/>
      <c r="KVN1848" s="401"/>
      <c r="KVO1848" s="401"/>
      <c r="KVP1848" s="401"/>
      <c r="KVQ1848" s="401"/>
      <c r="KVR1848" s="401"/>
      <c r="KVS1848" s="401"/>
      <c r="KVT1848" s="401"/>
      <c r="KVU1848" s="401"/>
      <c r="KVV1848" s="401"/>
      <c r="KVW1848" s="401"/>
      <c r="KVX1848" s="401"/>
      <c r="KVY1848" s="401"/>
      <c r="KVZ1848" s="401"/>
      <c r="KWA1848" s="401"/>
      <c r="KWB1848" s="401"/>
      <c r="KWC1848" s="401"/>
      <c r="KWD1848" s="401"/>
      <c r="KWE1848" s="401"/>
      <c r="KWF1848" s="401"/>
      <c r="KWG1848" s="401"/>
      <c r="KWH1848" s="401"/>
      <c r="KWI1848" s="401"/>
      <c r="KWJ1848" s="401"/>
      <c r="KWK1848" s="401"/>
      <c r="KWL1848" s="401"/>
      <c r="KWM1848" s="401"/>
      <c r="KWN1848" s="401"/>
      <c r="KWO1848" s="401"/>
      <c r="KWP1848" s="401"/>
      <c r="KWQ1848" s="401"/>
      <c r="KWR1848" s="401"/>
      <c r="KWS1848" s="401"/>
      <c r="KWT1848" s="401"/>
      <c r="KWU1848" s="401"/>
      <c r="KWV1848" s="401"/>
      <c r="KWW1848" s="401"/>
      <c r="KWX1848" s="401"/>
      <c r="KWY1848" s="401"/>
      <c r="KWZ1848" s="401"/>
      <c r="KXA1848" s="401"/>
      <c r="KXB1848" s="401"/>
      <c r="KXC1848" s="401"/>
      <c r="KXD1848" s="401"/>
      <c r="KXE1848" s="401"/>
      <c r="KXF1848" s="401"/>
      <c r="KXG1848" s="401"/>
      <c r="KXH1848" s="401"/>
      <c r="KXI1848" s="401"/>
      <c r="KXJ1848" s="401"/>
      <c r="KXK1848" s="401"/>
      <c r="KXL1848" s="401"/>
      <c r="KXM1848" s="401"/>
      <c r="KXN1848" s="401"/>
      <c r="KXO1848" s="401"/>
      <c r="KXP1848" s="401"/>
      <c r="KXQ1848" s="401"/>
      <c r="KXR1848" s="401"/>
      <c r="KXS1848" s="401"/>
      <c r="KXT1848" s="401"/>
      <c r="KXU1848" s="401"/>
      <c r="KXV1848" s="401"/>
      <c r="KXW1848" s="401"/>
      <c r="KXX1848" s="401"/>
      <c r="KXY1848" s="401"/>
      <c r="KXZ1848" s="401"/>
      <c r="KYA1848" s="401"/>
      <c r="KYB1848" s="401"/>
      <c r="KYC1848" s="401"/>
      <c r="KYD1848" s="401"/>
      <c r="KYE1848" s="401"/>
      <c r="KYF1848" s="401"/>
      <c r="KYG1848" s="401"/>
      <c r="KYH1848" s="401"/>
      <c r="KYI1848" s="401"/>
      <c r="KYJ1848" s="401"/>
      <c r="KYK1848" s="401"/>
      <c r="KYL1848" s="401"/>
      <c r="KYM1848" s="401"/>
      <c r="KYN1848" s="401"/>
      <c r="KYO1848" s="401"/>
      <c r="KYP1848" s="401"/>
      <c r="KYQ1848" s="401"/>
      <c r="KYR1848" s="401"/>
      <c r="KYS1848" s="401"/>
      <c r="KYT1848" s="401"/>
      <c r="KYU1848" s="401"/>
      <c r="KYV1848" s="401"/>
      <c r="KYW1848" s="401"/>
      <c r="KYX1848" s="401"/>
      <c r="KYY1848" s="401"/>
      <c r="KYZ1848" s="401"/>
      <c r="KZA1848" s="401"/>
      <c r="KZB1848" s="401"/>
      <c r="KZC1848" s="401"/>
      <c r="KZD1848" s="401"/>
      <c r="KZE1848" s="401"/>
      <c r="KZF1848" s="401"/>
      <c r="KZG1848" s="401"/>
      <c r="KZH1848" s="401"/>
      <c r="KZI1848" s="401"/>
      <c r="KZJ1848" s="401"/>
      <c r="KZK1848" s="401"/>
      <c r="KZL1848" s="401"/>
      <c r="KZM1848" s="401"/>
      <c r="KZN1848" s="401"/>
      <c r="KZO1848" s="401"/>
      <c r="KZP1848" s="401"/>
      <c r="KZQ1848" s="401"/>
      <c r="KZR1848" s="401"/>
      <c r="KZS1848" s="401"/>
      <c r="KZT1848" s="401"/>
      <c r="KZU1848" s="401"/>
      <c r="KZV1848" s="401"/>
      <c r="KZW1848" s="401"/>
      <c r="KZX1848" s="401"/>
      <c r="KZY1848" s="401"/>
      <c r="KZZ1848" s="401"/>
      <c r="LAA1848" s="401"/>
      <c r="LAB1848" s="401"/>
      <c r="LAC1848" s="401"/>
      <c r="LAD1848" s="401"/>
      <c r="LAE1848" s="401"/>
      <c r="LAF1848" s="401"/>
      <c r="LAG1848" s="401"/>
      <c r="LAH1848" s="401"/>
      <c r="LAI1848" s="401"/>
      <c r="LAJ1848" s="401"/>
      <c r="LAK1848" s="401"/>
      <c r="LAL1848" s="401"/>
      <c r="LAM1848" s="401"/>
      <c r="LAN1848" s="401"/>
      <c r="LAO1848" s="401"/>
      <c r="LAP1848" s="401"/>
      <c r="LAQ1848" s="401"/>
      <c r="LAR1848" s="401"/>
      <c r="LAS1848" s="401"/>
      <c r="LAT1848" s="401"/>
      <c r="LAU1848" s="401"/>
      <c r="LAV1848" s="401"/>
      <c r="LAW1848" s="401"/>
      <c r="LAX1848" s="401"/>
      <c r="LAY1848" s="401"/>
      <c r="LAZ1848" s="401"/>
      <c r="LBA1848" s="401"/>
      <c r="LBB1848" s="401"/>
      <c r="LBC1848" s="401"/>
      <c r="LBD1848" s="401"/>
      <c r="LBE1848" s="401"/>
      <c r="LBF1848" s="401"/>
      <c r="LBG1848" s="401"/>
      <c r="LBH1848" s="401"/>
      <c r="LBI1848" s="401"/>
      <c r="LBJ1848" s="401"/>
      <c r="LBK1848" s="401"/>
      <c r="LBL1848" s="401"/>
      <c r="LBM1848" s="401"/>
      <c r="LBN1848" s="401"/>
      <c r="LBO1848" s="401"/>
      <c r="LBP1848" s="401"/>
      <c r="LBQ1848" s="401"/>
      <c r="LBR1848" s="401"/>
      <c r="LBS1848" s="401"/>
      <c r="LBT1848" s="401"/>
      <c r="LBU1848" s="401"/>
      <c r="LBV1848" s="401"/>
      <c r="LBW1848" s="401"/>
      <c r="LBX1848" s="401"/>
      <c r="LBY1848" s="401"/>
      <c r="LBZ1848" s="401"/>
      <c r="LCA1848" s="401"/>
      <c r="LCB1848" s="401"/>
      <c r="LCC1848" s="401"/>
      <c r="LCD1848" s="401"/>
      <c r="LCE1848" s="401"/>
      <c r="LCF1848" s="401"/>
      <c r="LCG1848" s="401"/>
      <c r="LCH1848" s="401"/>
      <c r="LCI1848" s="401"/>
      <c r="LCJ1848" s="401"/>
      <c r="LCK1848" s="401"/>
      <c r="LCL1848" s="401"/>
      <c r="LCM1848" s="401"/>
      <c r="LCN1848" s="401"/>
      <c r="LCO1848" s="401"/>
      <c r="LCP1848" s="401"/>
      <c r="LCQ1848" s="401"/>
      <c r="LCR1848" s="401"/>
      <c r="LCS1848" s="401"/>
      <c r="LCT1848" s="401"/>
      <c r="LCU1848" s="401"/>
      <c r="LCV1848" s="401"/>
      <c r="LCW1848" s="401"/>
      <c r="LCX1848" s="401"/>
      <c r="LCY1848" s="401"/>
      <c r="LCZ1848" s="401"/>
      <c r="LDA1848" s="401"/>
      <c r="LDB1848" s="401"/>
      <c r="LDC1848" s="401"/>
      <c r="LDD1848" s="401"/>
      <c r="LDE1848" s="401"/>
      <c r="LDF1848" s="401"/>
      <c r="LDG1848" s="401"/>
      <c r="LDH1848" s="401"/>
      <c r="LDI1848" s="401"/>
      <c r="LDJ1848" s="401"/>
      <c r="LDK1848" s="401"/>
      <c r="LDL1848" s="401"/>
      <c r="LDM1848" s="401"/>
      <c r="LDN1848" s="401"/>
      <c r="LDO1848" s="401"/>
      <c r="LDP1848" s="401"/>
      <c r="LDQ1848" s="401"/>
      <c r="LDR1848" s="401"/>
      <c r="LDS1848" s="401"/>
      <c r="LDT1848" s="401"/>
      <c r="LDU1848" s="401"/>
      <c r="LDV1848" s="401"/>
      <c r="LDW1848" s="401"/>
      <c r="LDX1848" s="401"/>
      <c r="LDY1848" s="401"/>
      <c r="LDZ1848" s="401"/>
      <c r="LEA1848" s="401"/>
      <c r="LEB1848" s="401"/>
      <c r="LEC1848" s="401"/>
      <c r="LED1848" s="401"/>
      <c r="LEE1848" s="401"/>
      <c r="LEF1848" s="401"/>
      <c r="LEG1848" s="401"/>
      <c r="LEH1848" s="401"/>
      <c r="LEI1848" s="401"/>
      <c r="LEJ1848" s="401"/>
      <c r="LEK1848" s="401"/>
      <c r="LEL1848" s="401"/>
      <c r="LEM1848" s="401"/>
      <c r="LEN1848" s="401"/>
      <c r="LEO1848" s="401"/>
      <c r="LEP1848" s="401"/>
      <c r="LEQ1848" s="401"/>
      <c r="LER1848" s="401"/>
      <c r="LES1848" s="401"/>
      <c r="LET1848" s="401"/>
      <c r="LEU1848" s="401"/>
      <c r="LEV1848" s="401"/>
      <c r="LEW1848" s="401"/>
      <c r="LEX1848" s="401"/>
      <c r="LEY1848" s="401"/>
      <c r="LEZ1848" s="401"/>
      <c r="LFA1848" s="401"/>
      <c r="LFB1848" s="401"/>
      <c r="LFC1848" s="401"/>
      <c r="LFD1848" s="401"/>
      <c r="LFE1848" s="401"/>
      <c r="LFF1848" s="401"/>
      <c r="LFG1848" s="401"/>
      <c r="LFH1848" s="401"/>
      <c r="LFI1848" s="401"/>
      <c r="LFJ1848" s="401"/>
      <c r="LFK1848" s="401"/>
      <c r="LFL1848" s="401"/>
      <c r="LFM1848" s="401"/>
      <c r="LFN1848" s="401"/>
      <c r="LFO1848" s="401"/>
      <c r="LFP1848" s="401"/>
      <c r="LFQ1848" s="401"/>
      <c r="LFR1848" s="401"/>
      <c r="LFS1848" s="401"/>
      <c r="LFT1848" s="401"/>
      <c r="LFU1848" s="401"/>
      <c r="LFV1848" s="401"/>
      <c r="LFW1848" s="401"/>
      <c r="LFX1848" s="401"/>
      <c r="LFY1848" s="401"/>
      <c r="LFZ1848" s="401"/>
      <c r="LGA1848" s="401"/>
      <c r="LGB1848" s="401"/>
      <c r="LGC1848" s="401"/>
      <c r="LGD1848" s="401"/>
      <c r="LGE1848" s="401"/>
      <c r="LGF1848" s="401"/>
      <c r="LGG1848" s="401"/>
      <c r="LGH1848" s="401"/>
      <c r="LGI1848" s="401"/>
      <c r="LGJ1848" s="401"/>
      <c r="LGK1848" s="401"/>
      <c r="LGL1848" s="401"/>
      <c r="LGM1848" s="401"/>
      <c r="LGN1848" s="401"/>
      <c r="LGO1848" s="401"/>
      <c r="LGP1848" s="401"/>
      <c r="LGQ1848" s="401"/>
      <c r="LGR1848" s="401"/>
      <c r="LGS1848" s="401"/>
      <c r="LGT1848" s="401"/>
      <c r="LGU1848" s="401"/>
      <c r="LGV1848" s="401"/>
      <c r="LGW1848" s="401"/>
      <c r="LGX1848" s="401"/>
      <c r="LGY1848" s="401"/>
      <c r="LGZ1848" s="401"/>
      <c r="LHA1848" s="401"/>
      <c r="LHB1848" s="401"/>
      <c r="LHC1848" s="401"/>
      <c r="LHD1848" s="401"/>
      <c r="LHE1848" s="401"/>
      <c r="LHF1848" s="401"/>
      <c r="LHG1848" s="401"/>
      <c r="LHH1848" s="401"/>
      <c r="LHI1848" s="401"/>
      <c r="LHJ1848" s="401"/>
      <c r="LHK1848" s="401"/>
      <c r="LHL1848" s="401"/>
      <c r="LHM1848" s="401"/>
      <c r="LHN1848" s="401"/>
      <c r="LHO1848" s="401"/>
      <c r="LHP1848" s="401"/>
      <c r="LHQ1848" s="401"/>
      <c r="LHR1848" s="401"/>
      <c r="LHS1848" s="401"/>
      <c r="LHT1848" s="401"/>
      <c r="LHU1848" s="401"/>
      <c r="LHV1848" s="401"/>
      <c r="LHW1848" s="401"/>
      <c r="LHX1848" s="401"/>
      <c r="LHY1848" s="401"/>
      <c r="LHZ1848" s="401"/>
      <c r="LIA1848" s="401"/>
      <c r="LIB1848" s="401"/>
      <c r="LIC1848" s="401"/>
      <c r="LID1848" s="401"/>
      <c r="LIE1848" s="401"/>
      <c r="LIF1848" s="401"/>
      <c r="LIG1848" s="401"/>
      <c r="LIH1848" s="401"/>
      <c r="LII1848" s="401"/>
      <c r="LIJ1848" s="401"/>
      <c r="LIK1848" s="401"/>
      <c r="LIL1848" s="401"/>
      <c r="LIM1848" s="401"/>
      <c r="LIN1848" s="401"/>
      <c r="LIO1848" s="401"/>
      <c r="LIP1848" s="401"/>
      <c r="LIQ1848" s="401"/>
      <c r="LIR1848" s="401"/>
      <c r="LIS1848" s="401"/>
      <c r="LIT1848" s="401"/>
      <c r="LIU1848" s="401"/>
      <c r="LIV1848" s="401"/>
      <c r="LIW1848" s="401"/>
      <c r="LIX1848" s="401"/>
      <c r="LIY1848" s="401"/>
      <c r="LIZ1848" s="401"/>
      <c r="LJA1848" s="401"/>
      <c r="LJB1848" s="401"/>
      <c r="LJC1848" s="401"/>
      <c r="LJD1848" s="401"/>
      <c r="LJE1848" s="401"/>
      <c r="LJF1848" s="401"/>
      <c r="LJG1848" s="401"/>
      <c r="LJH1848" s="401"/>
      <c r="LJI1848" s="401"/>
      <c r="LJJ1848" s="401"/>
      <c r="LJK1848" s="401"/>
      <c r="LJL1848" s="401"/>
      <c r="LJM1848" s="401"/>
      <c r="LJN1848" s="401"/>
      <c r="LJO1848" s="401"/>
      <c r="LJP1848" s="401"/>
      <c r="LJQ1848" s="401"/>
      <c r="LJR1848" s="401"/>
      <c r="LJS1848" s="401"/>
      <c r="LJT1848" s="401"/>
      <c r="LJU1848" s="401"/>
      <c r="LJV1848" s="401"/>
      <c r="LJW1848" s="401"/>
      <c r="LJX1848" s="401"/>
      <c r="LJY1848" s="401"/>
      <c r="LJZ1848" s="401"/>
      <c r="LKA1848" s="401"/>
      <c r="LKB1848" s="401"/>
      <c r="LKC1848" s="401"/>
      <c r="LKD1848" s="401"/>
      <c r="LKE1848" s="401"/>
      <c r="LKF1848" s="401"/>
      <c r="LKG1848" s="401"/>
      <c r="LKH1848" s="401"/>
      <c r="LKI1848" s="401"/>
      <c r="LKJ1848" s="401"/>
      <c r="LKK1848" s="401"/>
      <c r="LKL1848" s="401"/>
      <c r="LKM1848" s="401"/>
      <c r="LKN1848" s="401"/>
      <c r="LKO1848" s="401"/>
      <c r="LKP1848" s="401"/>
      <c r="LKQ1848" s="401"/>
      <c r="LKR1848" s="401"/>
      <c r="LKS1848" s="401"/>
      <c r="LKT1848" s="401"/>
      <c r="LKU1848" s="401"/>
      <c r="LKV1848" s="401"/>
      <c r="LKW1848" s="401"/>
      <c r="LKX1848" s="401"/>
      <c r="LKY1848" s="401"/>
      <c r="LKZ1848" s="401"/>
      <c r="LLA1848" s="401"/>
      <c r="LLB1848" s="401"/>
      <c r="LLC1848" s="401"/>
      <c r="LLD1848" s="401"/>
      <c r="LLE1848" s="401"/>
      <c r="LLF1848" s="401"/>
      <c r="LLG1848" s="401"/>
      <c r="LLH1848" s="401"/>
      <c r="LLI1848" s="401"/>
      <c r="LLJ1848" s="401"/>
      <c r="LLK1848" s="401"/>
      <c r="LLL1848" s="401"/>
      <c r="LLM1848" s="401"/>
      <c r="LLN1848" s="401"/>
      <c r="LLO1848" s="401"/>
      <c r="LLP1848" s="401"/>
      <c r="LLQ1848" s="401"/>
      <c r="LLR1848" s="401"/>
      <c r="LLS1848" s="401"/>
      <c r="LLT1848" s="401"/>
      <c r="LLU1848" s="401"/>
      <c r="LLV1848" s="401"/>
      <c r="LLW1848" s="401"/>
      <c r="LLX1848" s="401"/>
      <c r="LLY1848" s="401"/>
      <c r="LLZ1848" s="401"/>
      <c r="LMA1848" s="401"/>
      <c r="LMB1848" s="401"/>
      <c r="LMC1848" s="401"/>
      <c r="LMD1848" s="401"/>
      <c r="LME1848" s="401"/>
      <c r="LMF1848" s="401"/>
      <c r="LMG1848" s="401"/>
      <c r="LMH1848" s="401"/>
      <c r="LMI1848" s="401"/>
      <c r="LMJ1848" s="401"/>
      <c r="LMK1848" s="401"/>
      <c r="LML1848" s="401"/>
      <c r="LMM1848" s="401"/>
      <c r="LMN1848" s="401"/>
      <c r="LMO1848" s="401"/>
      <c r="LMP1848" s="401"/>
      <c r="LMQ1848" s="401"/>
      <c r="LMR1848" s="401"/>
      <c r="LMS1848" s="401"/>
      <c r="LMT1848" s="401"/>
      <c r="LMU1848" s="401"/>
      <c r="LMV1848" s="401"/>
      <c r="LMW1848" s="401"/>
      <c r="LMX1848" s="401"/>
      <c r="LMY1848" s="401"/>
      <c r="LMZ1848" s="401"/>
      <c r="LNA1848" s="401"/>
      <c r="LNB1848" s="401"/>
      <c r="LNC1848" s="401"/>
      <c r="LND1848" s="401"/>
      <c r="LNE1848" s="401"/>
      <c r="LNF1848" s="401"/>
      <c r="LNG1848" s="401"/>
      <c r="LNH1848" s="401"/>
      <c r="LNI1848" s="401"/>
      <c r="LNJ1848" s="401"/>
      <c r="LNK1848" s="401"/>
      <c r="LNL1848" s="401"/>
      <c r="LNM1848" s="401"/>
      <c r="LNN1848" s="401"/>
      <c r="LNO1848" s="401"/>
      <c r="LNP1848" s="401"/>
      <c r="LNQ1848" s="401"/>
      <c r="LNR1848" s="401"/>
      <c r="LNS1848" s="401"/>
      <c r="LNT1848" s="401"/>
      <c r="LNU1848" s="401"/>
      <c r="LNV1848" s="401"/>
      <c r="LNW1848" s="401"/>
      <c r="LNX1848" s="401"/>
      <c r="LNY1848" s="401"/>
      <c r="LNZ1848" s="401"/>
      <c r="LOA1848" s="401"/>
      <c r="LOB1848" s="401"/>
      <c r="LOC1848" s="401"/>
      <c r="LOD1848" s="401"/>
      <c r="LOE1848" s="401"/>
      <c r="LOF1848" s="401"/>
      <c r="LOG1848" s="401"/>
      <c r="LOH1848" s="401"/>
      <c r="LOI1848" s="401"/>
      <c r="LOJ1848" s="401"/>
      <c r="LOK1848" s="401"/>
      <c r="LOL1848" s="401"/>
      <c r="LOM1848" s="401"/>
      <c r="LON1848" s="401"/>
      <c r="LOO1848" s="401"/>
      <c r="LOP1848" s="401"/>
      <c r="LOQ1848" s="401"/>
      <c r="LOR1848" s="401"/>
      <c r="LOS1848" s="401"/>
      <c r="LOT1848" s="401"/>
      <c r="LOU1848" s="401"/>
      <c r="LOV1848" s="401"/>
      <c r="LOW1848" s="401"/>
      <c r="LOX1848" s="401"/>
      <c r="LOY1848" s="401"/>
      <c r="LOZ1848" s="401"/>
      <c r="LPA1848" s="401"/>
      <c r="LPB1848" s="401"/>
      <c r="LPC1848" s="401"/>
      <c r="LPD1848" s="401"/>
      <c r="LPE1848" s="401"/>
      <c r="LPF1848" s="401"/>
      <c r="LPG1848" s="401"/>
      <c r="LPH1848" s="401"/>
      <c r="LPI1848" s="401"/>
      <c r="LPJ1848" s="401"/>
      <c r="LPK1848" s="401"/>
      <c r="LPL1848" s="401"/>
      <c r="LPM1848" s="401"/>
      <c r="LPN1848" s="401"/>
      <c r="LPO1848" s="401"/>
      <c r="LPP1848" s="401"/>
      <c r="LPQ1848" s="401"/>
      <c r="LPR1848" s="401"/>
      <c r="LPS1848" s="401"/>
      <c r="LPT1848" s="401"/>
      <c r="LPU1848" s="401"/>
      <c r="LPV1848" s="401"/>
      <c r="LPW1848" s="401"/>
      <c r="LPX1848" s="401"/>
      <c r="LPY1848" s="401"/>
      <c r="LPZ1848" s="401"/>
      <c r="LQA1848" s="401"/>
      <c r="LQB1848" s="401"/>
      <c r="LQC1848" s="401"/>
      <c r="LQD1848" s="401"/>
      <c r="LQE1848" s="401"/>
      <c r="LQF1848" s="401"/>
      <c r="LQG1848" s="401"/>
      <c r="LQH1848" s="401"/>
      <c r="LQI1848" s="401"/>
      <c r="LQJ1848" s="401"/>
      <c r="LQK1848" s="401"/>
      <c r="LQL1848" s="401"/>
      <c r="LQM1848" s="401"/>
      <c r="LQN1848" s="401"/>
      <c r="LQO1848" s="401"/>
      <c r="LQP1848" s="401"/>
      <c r="LQQ1848" s="401"/>
      <c r="LQR1848" s="401"/>
      <c r="LQS1848" s="401"/>
      <c r="LQT1848" s="401"/>
      <c r="LQU1848" s="401"/>
      <c r="LQV1848" s="401"/>
      <c r="LQW1848" s="401"/>
      <c r="LQX1848" s="401"/>
      <c r="LQY1848" s="401"/>
      <c r="LQZ1848" s="401"/>
      <c r="LRA1848" s="401"/>
      <c r="LRB1848" s="401"/>
      <c r="LRC1848" s="401"/>
      <c r="LRD1848" s="401"/>
      <c r="LRE1848" s="401"/>
      <c r="LRF1848" s="401"/>
      <c r="LRG1848" s="401"/>
      <c r="LRH1848" s="401"/>
      <c r="LRI1848" s="401"/>
      <c r="LRJ1848" s="401"/>
      <c r="LRK1848" s="401"/>
      <c r="LRL1848" s="401"/>
      <c r="LRM1848" s="401"/>
      <c r="LRN1848" s="401"/>
      <c r="LRO1848" s="401"/>
      <c r="LRP1848" s="401"/>
      <c r="LRQ1848" s="401"/>
      <c r="LRR1848" s="401"/>
      <c r="LRS1848" s="401"/>
      <c r="LRT1848" s="401"/>
      <c r="LRU1848" s="401"/>
      <c r="LRV1848" s="401"/>
      <c r="LRW1848" s="401"/>
      <c r="LRX1848" s="401"/>
      <c r="LRY1848" s="401"/>
      <c r="LRZ1848" s="401"/>
      <c r="LSA1848" s="401"/>
      <c r="LSB1848" s="401"/>
      <c r="LSC1848" s="401"/>
      <c r="LSD1848" s="401"/>
      <c r="LSE1848" s="401"/>
      <c r="LSF1848" s="401"/>
      <c r="LSG1848" s="401"/>
      <c r="LSH1848" s="401"/>
      <c r="LSI1848" s="401"/>
      <c r="LSJ1848" s="401"/>
      <c r="LSK1848" s="401"/>
      <c r="LSL1848" s="401"/>
      <c r="LSM1848" s="401"/>
      <c r="LSN1848" s="401"/>
      <c r="LSO1848" s="401"/>
      <c r="LSP1848" s="401"/>
      <c r="LSQ1848" s="401"/>
      <c r="LSR1848" s="401"/>
      <c r="LSS1848" s="401"/>
      <c r="LST1848" s="401"/>
      <c r="LSU1848" s="401"/>
      <c r="LSV1848" s="401"/>
      <c r="LSW1848" s="401"/>
      <c r="LSX1848" s="401"/>
      <c r="LSY1848" s="401"/>
      <c r="LSZ1848" s="401"/>
      <c r="LTA1848" s="401"/>
      <c r="LTB1848" s="401"/>
      <c r="LTC1848" s="401"/>
      <c r="LTD1848" s="401"/>
      <c r="LTE1848" s="401"/>
      <c r="LTF1848" s="401"/>
      <c r="LTG1848" s="401"/>
      <c r="LTH1848" s="401"/>
      <c r="LTI1848" s="401"/>
      <c r="LTJ1848" s="401"/>
      <c r="LTK1848" s="401"/>
      <c r="LTL1848" s="401"/>
      <c r="LTM1848" s="401"/>
      <c r="LTN1848" s="401"/>
      <c r="LTO1848" s="401"/>
      <c r="LTP1848" s="401"/>
      <c r="LTQ1848" s="401"/>
      <c r="LTR1848" s="401"/>
      <c r="LTS1848" s="401"/>
      <c r="LTT1848" s="401"/>
      <c r="LTU1848" s="401"/>
      <c r="LTV1848" s="401"/>
      <c r="LTW1848" s="401"/>
      <c r="LTX1848" s="401"/>
      <c r="LTY1848" s="401"/>
      <c r="LTZ1848" s="401"/>
      <c r="LUA1848" s="401"/>
      <c r="LUB1848" s="401"/>
      <c r="LUC1848" s="401"/>
      <c r="LUD1848" s="401"/>
      <c r="LUE1848" s="401"/>
      <c r="LUF1848" s="401"/>
      <c r="LUG1848" s="401"/>
      <c r="LUH1848" s="401"/>
      <c r="LUI1848" s="401"/>
      <c r="LUJ1848" s="401"/>
      <c r="LUK1848" s="401"/>
      <c r="LUL1848" s="401"/>
      <c r="LUM1848" s="401"/>
      <c r="LUN1848" s="401"/>
      <c r="LUO1848" s="401"/>
      <c r="LUP1848" s="401"/>
      <c r="LUQ1848" s="401"/>
      <c r="LUR1848" s="401"/>
      <c r="LUS1848" s="401"/>
      <c r="LUT1848" s="401"/>
      <c r="LUU1848" s="401"/>
      <c r="LUV1848" s="401"/>
      <c r="LUW1848" s="401"/>
      <c r="LUX1848" s="401"/>
      <c r="LUY1848" s="401"/>
      <c r="LUZ1848" s="401"/>
      <c r="LVA1848" s="401"/>
      <c r="LVB1848" s="401"/>
      <c r="LVC1848" s="401"/>
      <c r="LVD1848" s="401"/>
      <c r="LVE1848" s="401"/>
      <c r="LVF1848" s="401"/>
      <c r="LVG1848" s="401"/>
      <c r="LVH1848" s="401"/>
      <c r="LVI1848" s="401"/>
      <c r="LVJ1848" s="401"/>
      <c r="LVK1848" s="401"/>
      <c r="LVL1848" s="401"/>
      <c r="LVM1848" s="401"/>
      <c r="LVN1848" s="401"/>
      <c r="LVO1848" s="401"/>
      <c r="LVP1848" s="401"/>
      <c r="LVQ1848" s="401"/>
      <c r="LVR1848" s="401"/>
      <c r="LVS1848" s="401"/>
      <c r="LVT1848" s="401"/>
      <c r="LVU1848" s="401"/>
      <c r="LVV1848" s="401"/>
      <c r="LVW1848" s="401"/>
      <c r="LVX1848" s="401"/>
      <c r="LVY1848" s="401"/>
      <c r="LVZ1848" s="401"/>
      <c r="LWA1848" s="401"/>
      <c r="LWB1848" s="401"/>
      <c r="LWC1848" s="401"/>
      <c r="LWD1848" s="401"/>
      <c r="LWE1848" s="401"/>
      <c r="LWF1848" s="401"/>
      <c r="LWG1848" s="401"/>
      <c r="LWH1848" s="401"/>
      <c r="LWI1848" s="401"/>
      <c r="LWJ1848" s="401"/>
      <c r="LWK1848" s="401"/>
      <c r="LWL1848" s="401"/>
      <c r="LWM1848" s="401"/>
      <c r="LWN1848" s="401"/>
      <c r="LWO1848" s="401"/>
      <c r="LWP1848" s="401"/>
      <c r="LWQ1848" s="401"/>
      <c r="LWR1848" s="401"/>
      <c r="LWS1848" s="401"/>
      <c r="LWT1848" s="401"/>
      <c r="LWU1848" s="401"/>
      <c r="LWV1848" s="401"/>
      <c r="LWW1848" s="401"/>
      <c r="LWX1848" s="401"/>
      <c r="LWY1848" s="401"/>
      <c r="LWZ1848" s="401"/>
      <c r="LXA1848" s="401"/>
      <c r="LXB1848" s="401"/>
      <c r="LXC1848" s="401"/>
      <c r="LXD1848" s="401"/>
      <c r="LXE1848" s="401"/>
      <c r="LXF1848" s="401"/>
      <c r="LXG1848" s="401"/>
      <c r="LXH1848" s="401"/>
      <c r="LXI1848" s="401"/>
      <c r="LXJ1848" s="401"/>
      <c r="LXK1848" s="401"/>
      <c r="LXL1848" s="401"/>
      <c r="LXM1848" s="401"/>
      <c r="LXN1848" s="401"/>
      <c r="LXO1848" s="401"/>
      <c r="LXP1848" s="401"/>
      <c r="LXQ1848" s="401"/>
      <c r="LXR1848" s="401"/>
      <c r="LXS1848" s="401"/>
      <c r="LXT1848" s="401"/>
      <c r="LXU1848" s="401"/>
      <c r="LXV1848" s="401"/>
      <c r="LXW1848" s="401"/>
      <c r="LXX1848" s="401"/>
      <c r="LXY1848" s="401"/>
      <c r="LXZ1848" s="401"/>
      <c r="LYA1848" s="401"/>
      <c r="LYB1848" s="401"/>
      <c r="LYC1848" s="401"/>
      <c r="LYD1848" s="401"/>
      <c r="LYE1848" s="401"/>
      <c r="LYF1848" s="401"/>
      <c r="LYG1848" s="401"/>
      <c r="LYH1848" s="401"/>
      <c r="LYI1848" s="401"/>
      <c r="LYJ1848" s="401"/>
      <c r="LYK1848" s="401"/>
      <c r="LYL1848" s="401"/>
      <c r="LYM1848" s="401"/>
      <c r="LYN1848" s="401"/>
      <c r="LYO1848" s="401"/>
      <c r="LYP1848" s="401"/>
      <c r="LYQ1848" s="401"/>
      <c r="LYR1848" s="401"/>
      <c r="LYS1848" s="401"/>
      <c r="LYT1848" s="401"/>
      <c r="LYU1848" s="401"/>
      <c r="LYV1848" s="401"/>
      <c r="LYW1848" s="401"/>
      <c r="LYX1848" s="401"/>
      <c r="LYY1848" s="401"/>
      <c r="LYZ1848" s="401"/>
      <c r="LZA1848" s="401"/>
      <c r="LZB1848" s="401"/>
      <c r="LZC1848" s="401"/>
      <c r="LZD1848" s="401"/>
      <c r="LZE1848" s="401"/>
      <c r="LZF1848" s="401"/>
      <c r="LZG1848" s="401"/>
      <c r="LZH1848" s="401"/>
      <c r="LZI1848" s="401"/>
      <c r="LZJ1848" s="401"/>
      <c r="LZK1848" s="401"/>
      <c r="LZL1848" s="401"/>
      <c r="LZM1848" s="401"/>
      <c r="LZN1848" s="401"/>
      <c r="LZO1848" s="401"/>
      <c r="LZP1848" s="401"/>
      <c r="LZQ1848" s="401"/>
      <c r="LZR1848" s="401"/>
      <c r="LZS1848" s="401"/>
      <c r="LZT1848" s="401"/>
      <c r="LZU1848" s="401"/>
      <c r="LZV1848" s="401"/>
      <c r="LZW1848" s="401"/>
      <c r="LZX1848" s="401"/>
      <c r="LZY1848" s="401"/>
      <c r="LZZ1848" s="401"/>
      <c r="MAA1848" s="401"/>
      <c r="MAB1848" s="401"/>
      <c r="MAC1848" s="401"/>
      <c r="MAD1848" s="401"/>
      <c r="MAE1848" s="401"/>
      <c r="MAF1848" s="401"/>
      <c r="MAG1848" s="401"/>
      <c r="MAH1848" s="401"/>
      <c r="MAI1848" s="401"/>
      <c r="MAJ1848" s="401"/>
      <c r="MAK1848" s="401"/>
      <c r="MAL1848" s="401"/>
      <c r="MAM1848" s="401"/>
      <c r="MAN1848" s="401"/>
      <c r="MAO1848" s="401"/>
      <c r="MAP1848" s="401"/>
      <c r="MAQ1848" s="401"/>
      <c r="MAR1848" s="401"/>
      <c r="MAS1848" s="401"/>
      <c r="MAT1848" s="401"/>
      <c r="MAU1848" s="401"/>
      <c r="MAV1848" s="401"/>
      <c r="MAW1848" s="401"/>
      <c r="MAX1848" s="401"/>
      <c r="MAY1848" s="401"/>
      <c r="MAZ1848" s="401"/>
      <c r="MBA1848" s="401"/>
      <c r="MBB1848" s="401"/>
      <c r="MBC1848" s="401"/>
      <c r="MBD1848" s="401"/>
      <c r="MBE1848" s="401"/>
      <c r="MBF1848" s="401"/>
      <c r="MBG1848" s="401"/>
      <c r="MBH1848" s="401"/>
      <c r="MBI1848" s="401"/>
      <c r="MBJ1848" s="401"/>
      <c r="MBK1848" s="401"/>
      <c r="MBL1848" s="401"/>
      <c r="MBM1848" s="401"/>
      <c r="MBN1848" s="401"/>
      <c r="MBO1848" s="401"/>
      <c r="MBP1848" s="401"/>
      <c r="MBQ1848" s="401"/>
      <c r="MBR1848" s="401"/>
      <c r="MBS1848" s="401"/>
      <c r="MBT1848" s="401"/>
      <c r="MBU1848" s="401"/>
      <c r="MBV1848" s="401"/>
      <c r="MBW1848" s="401"/>
      <c r="MBX1848" s="401"/>
      <c r="MBY1848" s="401"/>
      <c r="MBZ1848" s="401"/>
      <c r="MCA1848" s="401"/>
      <c r="MCB1848" s="401"/>
      <c r="MCC1848" s="401"/>
      <c r="MCD1848" s="401"/>
      <c r="MCE1848" s="401"/>
      <c r="MCF1848" s="401"/>
      <c r="MCG1848" s="401"/>
      <c r="MCH1848" s="401"/>
      <c r="MCI1848" s="401"/>
      <c r="MCJ1848" s="401"/>
      <c r="MCK1848" s="401"/>
      <c r="MCL1848" s="401"/>
      <c r="MCM1848" s="401"/>
      <c r="MCN1848" s="401"/>
      <c r="MCO1848" s="401"/>
      <c r="MCP1848" s="401"/>
      <c r="MCQ1848" s="401"/>
      <c r="MCR1848" s="401"/>
      <c r="MCS1848" s="401"/>
      <c r="MCT1848" s="401"/>
      <c r="MCU1848" s="401"/>
      <c r="MCV1848" s="401"/>
      <c r="MCW1848" s="401"/>
      <c r="MCX1848" s="401"/>
      <c r="MCY1848" s="401"/>
      <c r="MCZ1848" s="401"/>
      <c r="MDA1848" s="401"/>
      <c r="MDB1848" s="401"/>
      <c r="MDC1848" s="401"/>
      <c r="MDD1848" s="401"/>
      <c r="MDE1848" s="401"/>
      <c r="MDF1848" s="401"/>
      <c r="MDG1848" s="401"/>
      <c r="MDH1848" s="401"/>
      <c r="MDI1848" s="401"/>
      <c r="MDJ1848" s="401"/>
      <c r="MDK1848" s="401"/>
      <c r="MDL1848" s="401"/>
      <c r="MDM1848" s="401"/>
      <c r="MDN1848" s="401"/>
      <c r="MDO1848" s="401"/>
      <c r="MDP1848" s="401"/>
      <c r="MDQ1848" s="401"/>
      <c r="MDR1848" s="401"/>
      <c r="MDS1848" s="401"/>
      <c r="MDT1848" s="401"/>
      <c r="MDU1848" s="401"/>
      <c r="MDV1848" s="401"/>
      <c r="MDW1848" s="401"/>
      <c r="MDX1848" s="401"/>
      <c r="MDY1848" s="401"/>
      <c r="MDZ1848" s="401"/>
      <c r="MEA1848" s="401"/>
      <c r="MEB1848" s="401"/>
      <c r="MEC1848" s="401"/>
      <c r="MED1848" s="401"/>
      <c r="MEE1848" s="401"/>
      <c r="MEF1848" s="401"/>
      <c r="MEG1848" s="401"/>
      <c r="MEH1848" s="401"/>
      <c r="MEI1848" s="401"/>
      <c r="MEJ1848" s="401"/>
      <c r="MEK1848" s="401"/>
      <c r="MEL1848" s="401"/>
      <c r="MEM1848" s="401"/>
      <c r="MEN1848" s="401"/>
      <c r="MEO1848" s="401"/>
      <c r="MEP1848" s="401"/>
      <c r="MEQ1848" s="401"/>
      <c r="MER1848" s="401"/>
      <c r="MES1848" s="401"/>
      <c r="MET1848" s="401"/>
      <c r="MEU1848" s="401"/>
      <c r="MEV1848" s="401"/>
      <c r="MEW1848" s="401"/>
      <c r="MEX1848" s="401"/>
      <c r="MEY1848" s="401"/>
      <c r="MEZ1848" s="401"/>
      <c r="MFA1848" s="401"/>
      <c r="MFB1848" s="401"/>
      <c r="MFC1848" s="401"/>
      <c r="MFD1848" s="401"/>
      <c r="MFE1848" s="401"/>
      <c r="MFF1848" s="401"/>
      <c r="MFG1848" s="401"/>
      <c r="MFH1848" s="401"/>
      <c r="MFI1848" s="401"/>
      <c r="MFJ1848" s="401"/>
      <c r="MFK1848" s="401"/>
      <c r="MFL1848" s="401"/>
      <c r="MFM1848" s="401"/>
      <c r="MFN1848" s="401"/>
      <c r="MFO1848" s="401"/>
      <c r="MFP1848" s="401"/>
      <c r="MFQ1848" s="401"/>
      <c r="MFR1848" s="401"/>
      <c r="MFS1848" s="401"/>
      <c r="MFT1848" s="401"/>
      <c r="MFU1848" s="401"/>
      <c r="MFV1848" s="401"/>
      <c r="MFW1848" s="401"/>
      <c r="MFX1848" s="401"/>
      <c r="MFY1848" s="401"/>
      <c r="MFZ1848" s="401"/>
      <c r="MGA1848" s="401"/>
      <c r="MGB1848" s="401"/>
      <c r="MGC1848" s="401"/>
      <c r="MGD1848" s="401"/>
      <c r="MGE1848" s="401"/>
      <c r="MGF1848" s="401"/>
      <c r="MGG1848" s="401"/>
      <c r="MGH1848" s="401"/>
      <c r="MGI1848" s="401"/>
      <c r="MGJ1848" s="401"/>
      <c r="MGK1848" s="401"/>
      <c r="MGL1848" s="401"/>
      <c r="MGM1848" s="401"/>
      <c r="MGN1848" s="401"/>
      <c r="MGO1848" s="401"/>
      <c r="MGP1848" s="401"/>
      <c r="MGQ1848" s="401"/>
      <c r="MGR1848" s="401"/>
      <c r="MGS1848" s="401"/>
      <c r="MGT1848" s="401"/>
      <c r="MGU1848" s="401"/>
      <c r="MGV1848" s="401"/>
      <c r="MGW1848" s="401"/>
      <c r="MGX1848" s="401"/>
      <c r="MGY1848" s="401"/>
      <c r="MGZ1848" s="401"/>
      <c r="MHA1848" s="401"/>
      <c r="MHB1848" s="401"/>
      <c r="MHC1848" s="401"/>
      <c r="MHD1848" s="401"/>
      <c r="MHE1848" s="401"/>
      <c r="MHF1848" s="401"/>
      <c r="MHG1848" s="401"/>
      <c r="MHH1848" s="401"/>
      <c r="MHI1848" s="401"/>
      <c r="MHJ1848" s="401"/>
      <c r="MHK1848" s="401"/>
      <c r="MHL1848" s="401"/>
      <c r="MHM1848" s="401"/>
      <c r="MHN1848" s="401"/>
      <c r="MHO1848" s="401"/>
      <c r="MHP1848" s="401"/>
      <c r="MHQ1848" s="401"/>
      <c r="MHR1848" s="401"/>
      <c r="MHS1848" s="401"/>
      <c r="MHT1848" s="401"/>
      <c r="MHU1848" s="401"/>
      <c r="MHV1848" s="401"/>
      <c r="MHW1848" s="401"/>
      <c r="MHX1848" s="401"/>
      <c r="MHY1848" s="401"/>
      <c r="MHZ1848" s="401"/>
      <c r="MIA1848" s="401"/>
      <c r="MIB1848" s="401"/>
      <c r="MIC1848" s="401"/>
      <c r="MID1848" s="401"/>
      <c r="MIE1848" s="401"/>
      <c r="MIF1848" s="401"/>
      <c r="MIG1848" s="401"/>
      <c r="MIH1848" s="401"/>
      <c r="MII1848" s="401"/>
      <c r="MIJ1848" s="401"/>
      <c r="MIK1848" s="401"/>
      <c r="MIL1848" s="401"/>
      <c r="MIM1848" s="401"/>
      <c r="MIN1848" s="401"/>
      <c r="MIO1848" s="401"/>
      <c r="MIP1848" s="401"/>
      <c r="MIQ1848" s="401"/>
      <c r="MIR1848" s="401"/>
      <c r="MIS1848" s="401"/>
      <c r="MIT1848" s="401"/>
      <c r="MIU1848" s="401"/>
      <c r="MIV1848" s="401"/>
      <c r="MIW1848" s="401"/>
      <c r="MIX1848" s="401"/>
      <c r="MIY1848" s="401"/>
      <c r="MIZ1848" s="401"/>
      <c r="MJA1848" s="401"/>
      <c r="MJB1848" s="401"/>
      <c r="MJC1848" s="401"/>
      <c r="MJD1848" s="401"/>
      <c r="MJE1848" s="401"/>
      <c r="MJF1848" s="401"/>
      <c r="MJG1848" s="401"/>
      <c r="MJH1848" s="401"/>
      <c r="MJI1848" s="401"/>
      <c r="MJJ1848" s="401"/>
      <c r="MJK1848" s="401"/>
      <c r="MJL1848" s="401"/>
      <c r="MJM1848" s="401"/>
      <c r="MJN1848" s="401"/>
      <c r="MJO1848" s="401"/>
      <c r="MJP1848" s="401"/>
      <c r="MJQ1848" s="401"/>
      <c r="MJR1848" s="401"/>
      <c r="MJS1848" s="401"/>
      <c r="MJT1848" s="401"/>
      <c r="MJU1848" s="401"/>
      <c r="MJV1848" s="401"/>
      <c r="MJW1848" s="401"/>
      <c r="MJX1848" s="401"/>
      <c r="MJY1848" s="401"/>
      <c r="MJZ1848" s="401"/>
      <c r="MKA1848" s="401"/>
      <c r="MKB1848" s="401"/>
      <c r="MKC1848" s="401"/>
      <c r="MKD1848" s="401"/>
      <c r="MKE1848" s="401"/>
      <c r="MKF1848" s="401"/>
      <c r="MKG1848" s="401"/>
      <c r="MKH1848" s="401"/>
      <c r="MKI1848" s="401"/>
      <c r="MKJ1848" s="401"/>
      <c r="MKK1848" s="401"/>
      <c r="MKL1848" s="401"/>
      <c r="MKM1848" s="401"/>
      <c r="MKN1848" s="401"/>
      <c r="MKO1848" s="401"/>
      <c r="MKP1848" s="401"/>
      <c r="MKQ1848" s="401"/>
      <c r="MKR1848" s="401"/>
      <c r="MKS1848" s="401"/>
      <c r="MKT1848" s="401"/>
      <c r="MKU1848" s="401"/>
      <c r="MKV1848" s="401"/>
      <c r="MKW1848" s="401"/>
      <c r="MKX1848" s="401"/>
      <c r="MKY1848" s="401"/>
      <c r="MKZ1848" s="401"/>
      <c r="MLA1848" s="401"/>
      <c r="MLB1848" s="401"/>
      <c r="MLC1848" s="401"/>
      <c r="MLD1848" s="401"/>
      <c r="MLE1848" s="401"/>
      <c r="MLF1848" s="401"/>
      <c r="MLG1848" s="401"/>
      <c r="MLH1848" s="401"/>
      <c r="MLI1848" s="401"/>
      <c r="MLJ1848" s="401"/>
      <c r="MLK1848" s="401"/>
      <c r="MLL1848" s="401"/>
      <c r="MLM1848" s="401"/>
      <c r="MLN1848" s="401"/>
      <c r="MLO1848" s="401"/>
      <c r="MLP1848" s="401"/>
      <c r="MLQ1848" s="401"/>
      <c r="MLR1848" s="401"/>
      <c r="MLS1848" s="401"/>
      <c r="MLT1848" s="401"/>
      <c r="MLU1848" s="401"/>
      <c r="MLV1848" s="401"/>
      <c r="MLW1848" s="401"/>
      <c r="MLX1848" s="401"/>
      <c r="MLY1848" s="401"/>
      <c r="MLZ1848" s="401"/>
      <c r="MMA1848" s="401"/>
      <c r="MMB1848" s="401"/>
      <c r="MMC1848" s="401"/>
      <c r="MMD1848" s="401"/>
      <c r="MME1848" s="401"/>
      <c r="MMF1848" s="401"/>
      <c r="MMG1848" s="401"/>
      <c r="MMH1848" s="401"/>
      <c r="MMI1848" s="401"/>
      <c r="MMJ1848" s="401"/>
      <c r="MMK1848" s="401"/>
      <c r="MML1848" s="401"/>
      <c r="MMM1848" s="401"/>
      <c r="MMN1848" s="401"/>
      <c r="MMO1848" s="401"/>
      <c r="MMP1848" s="401"/>
      <c r="MMQ1848" s="401"/>
      <c r="MMR1848" s="401"/>
      <c r="MMS1848" s="401"/>
      <c r="MMT1848" s="401"/>
      <c r="MMU1848" s="401"/>
      <c r="MMV1848" s="401"/>
      <c r="MMW1848" s="401"/>
      <c r="MMX1848" s="401"/>
      <c r="MMY1848" s="401"/>
      <c r="MMZ1848" s="401"/>
      <c r="MNA1848" s="401"/>
      <c r="MNB1848" s="401"/>
      <c r="MNC1848" s="401"/>
      <c r="MND1848" s="401"/>
      <c r="MNE1848" s="401"/>
      <c r="MNF1848" s="401"/>
      <c r="MNG1848" s="401"/>
      <c r="MNH1848" s="401"/>
      <c r="MNI1848" s="401"/>
      <c r="MNJ1848" s="401"/>
      <c r="MNK1848" s="401"/>
      <c r="MNL1848" s="401"/>
      <c r="MNM1848" s="401"/>
      <c r="MNN1848" s="401"/>
      <c r="MNO1848" s="401"/>
      <c r="MNP1848" s="401"/>
      <c r="MNQ1848" s="401"/>
      <c r="MNR1848" s="401"/>
      <c r="MNS1848" s="401"/>
      <c r="MNT1848" s="401"/>
      <c r="MNU1848" s="401"/>
      <c r="MNV1848" s="401"/>
      <c r="MNW1848" s="401"/>
      <c r="MNX1848" s="401"/>
      <c r="MNY1848" s="401"/>
      <c r="MNZ1848" s="401"/>
      <c r="MOA1848" s="401"/>
      <c r="MOB1848" s="401"/>
      <c r="MOC1848" s="401"/>
      <c r="MOD1848" s="401"/>
      <c r="MOE1848" s="401"/>
      <c r="MOF1848" s="401"/>
      <c r="MOG1848" s="401"/>
      <c r="MOH1848" s="401"/>
      <c r="MOI1848" s="401"/>
      <c r="MOJ1848" s="401"/>
      <c r="MOK1848" s="401"/>
      <c r="MOL1848" s="401"/>
      <c r="MOM1848" s="401"/>
      <c r="MON1848" s="401"/>
      <c r="MOO1848" s="401"/>
      <c r="MOP1848" s="401"/>
      <c r="MOQ1848" s="401"/>
      <c r="MOR1848" s="401"/>
      <c r="MOS1848" s="401"/>
      <c r="MOT1848" s="401"/>
      <c r="MOU1848" s="401"/>
      <c r="MOV1848" s="401"/>
      <c r="MOW1848" s="401"/>
      <c r="MOX1848" s="401"/>
      <c r="MOY1848" s="401"/>
      <c r="MOZ1848" s="401"/>
      <c r="MPA1848" s="401"/>
      <c r="MPB1848" s="401"/>
      <c r="MPC1848" s="401"/>
      <c r="MPD1848" s="401"/>
      <c r="MPE1848" s="401"/>
      <c r="MPF1848" s="401"/>
      <c r="MPG1848" s="401"/>
      <c r="MPH1848" s="401"/>
      <c r="MPI1848" s="401"/>
      <c r="MPJ1848" s="401"/>
      <c r="MPK1848" s="401"/>
      <c r="MPL1848" s="401"/>
      <c r="MPM1848" s="401"/>
      <c r="MPN1848" s="401"/>
      <c r="MPO1848" s="401"/>
      <c r="MPP1848" s="401"/>
      <c r="MPQ1848" s="401"/>
      <c r="MPR1848" s="401"/>
      <c r="MPS1848" s="401"/>
      <c r="MPT1848" s="401"/>
      <c r="MPU1848" s="401"/>
      <c r="MPV1848" s="401"/>
      <c r="MPW1848" s="401"/>
      <c r="MPX1848" s="401"/>
      <c r="MPY1848" s="401"/>
      <c r="MPZ1848" s="401"/>
      <c r="MQA1848" s="401"/>
      <c r="MQB1848" s="401"/>
      <c r="MQC1848" s="401"/>
      <c r="MQD1848" s="401"/>
      <c r="MQE1848" s="401"/>
      <c r="MQF1848" s="401"/>
      <c r="MQG1848" s="401"/>
      <c r="MQH1848" s="401"/>
      <c r="MQI1848" s="401"/>
      <c r="MQJ1848" s="401"/>
      <c r="MQK1848" s="401"/>
      <c r="MQL1848" s="401"/>
      <c r="MQM1848" s="401"/>
      <c r="MQN1848" s="401"/>
      <c r="MQO1848" s="401"/>
      <c r="MQP1848" s="401"/>
      <c r="MQQ1848" s="401"/>
      <c r="MQR1848" s="401"/>
      <c r="MQS1848" s="401"/>
      <c r="MQT1848" s="401"/>
      <c r="MQU1848" s="401"/>
      <c r="MQV1848" s="401"/>
      <c r="MQW1848" s="401"/>
      <c r="MQX1848" s="401"/>
      <c r="MQY1848" s="401"/>
      <c r="MQZ1848" s="401"/>
      <c r="MRA1848" s="401"/>
      <c r="MRB1848" s="401"/>
      <c r="MRC1848" s="401"/>
      <c r="MRD1848" s="401"/>
      <c r="MRE1848" s="401"/>
      <c r="MRF1848" s="401"/>
      <c r="MRG1848" s="401"/>
      <c r="MRH1848" s="401"/>
      <c r="MRI1848" s="401"/>
      <c r="MRJ1848" s="401"/>
      <c r="MRK1848" s="401"/>
      <c r="MRL1848" s="401"/>
      <c r="MRM1848" s="401"/>
      <c r="MRN1848" s="401"/>
      <c r="MRO1848" s="401"/>
      <c r="MRP1848" s="401"/>
      <c r="MRQ1848" s="401"/>
      <c r="MRR1848" s="401"/>
      <c r="MRS1848" s="401"/>
      <c r="MRT1848" s="401"/>
      <c r="MRU1848" s="401"/>
      <c r="MRV1848" s="401"/>
      <c r="MRW1848" s="401"/>
      <c r="MRX1848" s="401"/>
      <c r="MRY1848" s="401"/>
      <c r="MRZ1848" s="401"/>
      <c r="MSA1848" s="401"/>
      <c r="MSB1848" s="401"/>
      <c r="MSC1848" s="401"/>
      <c r="MSD1848" s="401"/>
      <c r="MSE1848" s="401"/>
      <c r="MSF1848" s="401"/>
      <c r="MSG1848" s="401"/>
      <c r="MSH1848" s="401"/>
      <c r="MSI1848" s="401"/>
      <c r="MSJ1848" s="401"/>
      <c r="MSK1848" s="401"/>
      <c r="MSL1848" s="401"/>
      <c r="MSM1848" s="401"/>
      <c r="MSN1848" s="401"/>
      <c r="MSO1848" s="401"/>
      <c r="MSP1848" s="401"/>
      <c r="MSQ1848" s="401"/>
      <c r="MSR1848" s="401"/>
      <c r="MSS1848" s="401"/>
      <c r="MST1848" s="401"/>
      <c r="MSU1848" s="401"/>
      <c r="MSV1848" s="401"/>
      <c r="MSW1848" s="401"/>
      <c r="MSX1848" s="401"/>
      <c r="MSY1848" s="401"/>
      <c r="MSZ1848" s="401"/>
      <c r="MTA1848" s="401"/>
      <c r="MTB1848" s="401"/>
      <c r="MTC1848" s="401"/>
      <c r="MTD1848" s="401"/>
      <c r="MTE1848" s="401"/>
      <c r="MTF1848" s="401"/>
      <c r="MTG1848" s="401"/>
      <c r="MTH1848" s="401"/>
      <c r="MTI1848" s="401"/>
      <c r="MTJ1848" s="401"/>
      <c r="MTK1848" s="401"/>
      <c r="MTL1848" s="401"/>
      <c r="MTM1848" s="401"/>
      <c r="MTN1848" s="401"/>
      <c r="MTO1848" s="401"/>
      <c r="MTP1848" s="401"/>
      <c r="MTQ1848" s="401"/>
      <c r="MTR1848" s="401"/>
      <c r="MTS1848" s="401"/>
      <c r="MTT1848" s="401"/>
      <c r="MTU1848" s="401"/>
      <c r="MTV1848" s="401"/>
      <c r="MTW1848" s="401"/>
      <c r="MTX1848" s="401"/>
      <c r="MTY1848" s="401"/>
      <c r="MTZ1848" s="401"/>
      <c r="MUA1848" s="401"/>
      <c r="MUB1848" s="401"/>
      <c r="MUC1848" s="401"/>
      <c r="MUD1848" s="401"/>
      <c r="MUE1848" s="401"/>
      <c r="MUF1848" s="401"/>
      <c r="MUG1848" s="401"/>
      <c r="MUH1848" s="401"/>
      <c r="MUI1848" s="401"/>
      <c r="MUJ1848" s="401"/>
      <c r="MUK1848" s="401"/>
      <c r="MUL1848" s="401"/>
      <c r="MUM1848" s="401"/>
      <c r="MUN1848" s="401"/>
      <c r="MUO1848" s="401"/>
      <c r="MUP1848" s="401"/>
      <c r="MUQ1848" s="401"/>
      <c r="MUR1848" s="401"/>
      <c r="MUS1848" s="401"/>
      <c r="MUT1848" s="401"/>
      <c r="MUU1848" s="401"/>
      <c r="MUV1848" s="401"/>
      <c r="MUW1848" s="401"/>
      <c r="MUX1848" s="401"/>
      <c r="MUY1848" s="401"/>
      <c r="MUZ1848" s="401"/>
      <c r="MVA1848" s="401"/>
      <c r="MVB1848" s="401"/>
      <c r="MVC1848" s="401"/>
      <c r="MVD1848" s="401"/>
      <c r="MVE1848" s="401"/>
      <c r="MVF1848" s="401"/>
      <c r="MVG1848" s="401"/>
      <c r="MVH1848" s="401"/>
      <c r="MVI1848" s="401"/>
      <c r="MVJ1848" s="401"/>
      <c r="MVK1848" s="401"/>
      <c r="MVL1848" s="401"/>
      <c r="MVM1848" s="401"/>
      <c r="MVN1848" s="401"/>
      <c r="MVO1848" s="401"/>
      <c r="MVP1848" s="401"/>
      <c r="MVQ1848" s="401"/>
      <c r="MVR1848" s="401"/>
      <c r="MVS1848" s="401"/>
      <c r="MVT1848" s="401"/>
      <c r="MVU1848" s="401"/>
      <c r="MVV1848" s="401"/>
      <c r="MVW1848" s="401"/>
      <c r="MVX1848" s="401"/>
      <c r="MVY1848" s="401"/>
      <c r="MVZ1848" s="401"/>
      <c r="MWA1848" s="401"/>
      <c r="MWB1848" s="401"/>
      <c r="MWC1848" s="401"/>
      <c r="MWD1848" s="401"/>
      <c r="MWE1848" s="401"/>
      <c r="MWF1848" s="401"/>
      <c r="MWG1848" s="401"/>
      <c r="MWH1848" s="401"/>
      <c r="MWI1848" s="401"/>
      <c r="MWJ1848" s="401"/>
      <c r="MWK1848" s="401"/>
      <c r="MWL1848" s="401"/>
      <c r="MWM1848" s="401"/>
      <c r="MWN1848" s="401"/>
      <c r="MWO1848" s="401"/>
      <c r="MWP1848" s="401"/>
      <c r="MWQ1848" s="401"/>
      <c r="MWR1848" s="401"/>
      <c r="MWS1848" s="401"/>
      <c r="MWT1848" s="401"/>
      <c r="MWU1848" s="401"/>
      <c r="MWV1848" s="401"/>
      <c r="MWW1848" s="401"/>
      <c r="MWX1848" s="401"/>
      <c r="MWY1848" s="401"/>
      <c r="MWZ1848" s="401"/>
      <c r="MXA1848" s="401"/>
      <c r="MXB1848" s="401"/>
      <c r="MXC1848" s="401"/>
      <c r="MXD1848" s="401"/>
      <c r="MXE1848" s="401"/>
      <c r="MXF1848" s="401"/>
      <c r="MXG1848" s="401"/>
      <c r="MXH1848" s="401"/>
      <c r="MXI1848" s="401"/>
      <c r="MXJ1848" s="401"/>
      <c r="MXK1848" s="401"/>
      <c r="MXL1848" s="401"/>
      <c r="MXM1848" s="401"/>
      <c r="MXN1848" s="401"/>
      <c r="MXO1848" s="401"/>
      <c r="MXP1848" s="401"/>
      <c r="MXQ1848" s="401"/>
      <c r="MXR1848" s="401"/>
      <c r="MXS1848" s="401"/>
      <c r="MXT1848" s="401"/>
      <c r="MXU1848" s="401"/>
      <c r="MXV1848" s="401"/>
      <c r="MXW1848" s="401"/>
      <c r="MXX1848" s="401"/>
      <c r="MXY1848" s="401"/>
      <c r="MXZ1848" s="401"/>
      <c r="MYA1848" s="401"/>
      <c r="MYB1848" s="401"/>
      <c r="MYC1848" s="401"/>
      <c r="MYD1848" s="401"/>
      <c r="MYE1848" s="401"/>
      <c r="MYF1848" s="401"/>
      <c r="MYG1848" s="401"/>
      <c r="MYH1848" s="401"/>
      <c r="MYI1848" s="401"/>
      <c r="MYJ1848" s="401"/>
      <c r="MYK1848" s="401"/>
      <c r="MYL1848" s="401"/>
      <c r="MYM1848" s="401"/>
      <c r="MYN1848" s="401"/>
      <c r="MYO1848" s="401"/>
      <c r="MYP1848" s="401"/>
      <c r="MYQ1848" s="401"/>
      <c r="MYR1848" s="401"/>
      <c r="MYS1848" s="401"/>
      <c r="MYT1848" s="401"/>
      <c r="MYU1848" s="401"/>
      <c r="MYV1848" s="401"/>
      <c r="MYW1848" s="401"/>
      <c r="MYX1848" s="401"/>
      <c r="MYY1848" s="401"/>
      <c r="MYZ1848" s="401"/>
      <c r="MZA1848" s="401"/>
      <c r="MZB1848" s="401"/>
      <c r="MZC1848" s="401"/>
      <c r="MZD1848" s="401"/>
      <c r="MZE1848" s="401"/>
      <c r="MZF1848" s="401"/>
      <c r="MZG1848" s="401"/>
      <c r="MZH1848" s="401"/>
      <c r="MZI1848" s="401"/>
      <c r="MZJ1848" s="401"/>
      <c r="MZK1848" s="401"/>
      <c r="MZL1848" s="401"/>
      <c r="MZM1848" s="401"/>
      <c r="MZN1848" s="401"/>
      <c r="MZO1848" s="401"/>
      <c r="MZP1848" s="401"/>
      <c r="MZQ1848" s="401"/>
      <c r="MZR1848" s="401"/>
      <c r="MZS1848" s="401"/>
      <c r="MZT1848" s="401"/>
      <c r="MZU1848" s="401"/>
      <c r="MZV1848" s="401"/>
      <c r="MZW1848" s="401"/>
      <c r="MZX1848" s="401"/>
      <c r="MZY1848" s="401"/>
      <c r="MZZ1848" s="401"/>
      <c r="NAA1848" s="401"/>
      <c r="NAB1848" s="401"/>
      <c r="NAC1848" s="401"/>
      <c r="NAD1848" s="401"/>
      <c r="NAE1848" s="401"/>
      <c r="NAF1848" s="401"/>
      <c r="NAG1848" s="401"/>
      <c r="NAH1848" s="401"/>
      <c r="NAI1848" s="401"/>
      <c r="NAJ1848" s="401"/>
      <c r="NAK1848" s="401"/>
      <c r="NAL1848" s="401"/>
      <c r="NAM1848" s="401"/>
      <c r="NAN1848" s="401"/>
      <c r="NAO1848" s="401"/>
      <c r="NAP1848" s="401"/>
      <c r="NAQ1848" s="401"/>
      <c r="NAR1848" s="401"/>
      <c r="NAS1848" s="401"/>
      <c r="NAT1848" s="401"/>
      <c r="NAU1848" s="401"/>
      <c r="NAV1848" s="401"/>
      <c r="NAW1848" s="401"/>
      <c r="NAX1848" s="401"/>
      <c r="NAY1848" s="401"/>
      <c r="NAZ1848" s="401"/>
      <c r="NBA1848" s="401"/>
      <c r="NBB1848" s="401"/>
      <c r="NBC1848" s="401"/>
      <c r="NBD1848" s="401"/>
      <c r="NBE1848" s="401"/>
      <c r="NBF1848" s="401"/>
      <c r="NBG1848" s="401"/>
      <c r="NBH1848" s="401"/>
      <c r="NBI1848" s="401"/>
      <c r="NBJ1848" s="401"/>
      <c r="NBK1848" s="401"/>
      <c r="NBL1848" s="401"/>
      <c r="NBM1848" s="401"/>
      <c r="NBN1848" s="401"/>
      <c r="NBO1848" s="401"/>
      <c r="NBP1848" s="401"/>
      <c r="NBQ1848" s="401"/>
      <c r="NBR1848" s="401"/>
      <c r="NBS1848" s="401"/>
      <c r="NBT1848" s="401"/>
      <c r="NBU1848" s="401"/>
      <c r="NBV1848" s="401"/>
      <c r="NBW1848" s="401"/>
      <c r="NBX1848" s="401"/>
      <c r="NBY1848" s="401"/>
      <c r="NBZ1848" s="401"/>
      <c r="NCA1848" s="401"/>
      <c r="NCB1848" s="401"/>
      <c r="NCC1848" s="401"/>
      <c r="NCD1848" s="401"/>
      <c r="NCE1848" s="401"/>
      <c r="NCF1848" s="401"/>
      <c r="NCG1848" s="401"/>
      <c r="NCH1848" s="401"/>
      <c r="NCI1848" s="401"/>
      <c r="NCJ1848" s="401"/>
      <c r="NCK1848" s="401"/>
      <c r="NCL1848" s="401"/>
      <c r="NCM1848" s="401"/>
      <c r="NCN1848" s="401"/>
      <c r="NCO1848" s="401"/>
      <c r="NCP1848" s="401"/>
      <c r="NCQ1848" s="401"/>
      <c r="NCR1848" s="401"/>
      <c r="NCS1848" s="401"/>
      <c r="NCT1848" s="401"/>
      <c r="NCU1848" s="401"/>
      <c r="NCV1848" s="401"/>
      <c r="NCW1848" s="401"/>
      <c r="NCX1848" s="401"/>
      <c r="NCY1848" s="401"/>
      <c r="NCZ1848" s="401"/>
      <c r="NDA1848" s="401"/>
      <c r="NDB1848" s="401"/>
      <c r="NDC1848" s="401"/>
      <c r="NDD1848" s="401"/>
      <c r="NDE1848" s="401"/>
      <c r="NDF1848" s="401"/>
      <c r="NDG1848" s="401"/>
      <c r="NDH1848" s="401"/>
      <c r="NDI1848" s="401"/>
      <c r="NDJ1848" s="401"/>
      <c r="NDK1848" s="401"/>
      <c r="NDL1848" s="401"/>
      <c r="NDM1848" s="401"/>
      <c r="NDN1848" s="401"/>
      <c r="NDO1848" s="401"/>
      <c r="NDP1848" s="401"/>
      <c r="NDQ1848" s="401"/>
      <c r="NDR1848" s="401"/>
      <c r="NDS1848" s="401"/>
      <c r="NDT1848" s="401"/>
      <c r="NDU1848" s="401"/>
      <c r="NDV1848" s="401"/>
      <c r="NDW1848" s="401"/>
      <c r="NDX1848" s="401"/>
      <c r="NDY1848" s="401"/>
      <c r="NDZ1848" s="401"/>
      <c r="NEA1848" s="401"/>
      <c r="NEB1848" s="401"/>
      <c r="NEC1848" s="401"/>
      <c r="NED1848" s="401"/>
      <c r="NEE1848" s="401"/>
      <c r="NEF1848" s="401"/>
      <c r="NEG1848" s="401"/>
      <c r="NEH1848" s="401"/>
      <c r="NEI1848" s="401"/>
      <c r="NEJ1848" s="401"/>
      <c r="NEK1848" s="401"/>
      <c r="NEL1848" s="401"/>
      <c r="NEM1848" s="401"/>
      <c r="NEN1848" s="401"/>
      <c r="NEO1848" s="401"/>
      <c r="NEP1848" s="401"/>
      <c r="NEQ1848" s="401"/>
      <c r="NER1848" s="401"/>
      <c r="NES1848" s="401"/>
      <c r="NET1848" s="401"/>
      <c r="NEU1848" s="401"/>
      <c r="NEV1848" s="401"/>
      <c r="NEW1848" s="401"/>
      <c r="NEX1848" s="401"/>
      <c r="NEY1848" s="401"/>
      <c r="NEZ1848" s="401"/>
      <c r="NFA1848" s="401"/>
      <c r="NFB1848" s="401"/>
      <c r="NFC1848" s="401"/>
      <c r="NFD1848" s="401"/>
      <c r="NFE1848" s="401"/>
      <c r="NFF1848" s="401"/>
      <c r="NFG1848" s="401"/>
      <c r="NFH1848" s="401"/>
      <c r="NFI1848" s="401"/>
      <c r="NFJ1848" s="401"/>
      <c r="NFK1848" s="401"/>
      <c r="NFL1848" s="401"/>
      <c r="NFM1848" s="401"/>
      <c r="NFN1848" s="401"/>
      <c r="NFO1848" s="401"/>
      <c r="NFP1848" s="401"/>
      <c r="NFQ1848" s="401"/>
      <c r="NFR1848" s="401"/>
      <c r="NFS1848" s="401"/>
      <c r="NFT1848" s="401"/>
      <c r="NFU1848" s="401"/>
      <c r="NFV1848" s="401"/>
      <c r="NFW1848" s="401"/>
      <c r="NFX1848" s="401"/>
      <c r="NFY1848" s="401"/>
      <c r="NFZ1848" s="401"/>
      <c r="NGA1848" s="401"/>
      <c r="NGB1848" s="401"/>
      <c r="NGC1848" s="401"/>
      <c r="NGD1848" s="401"/>
      <c r="NGE1848" s="401"/>
      <c r="NGF1848" s="401"/>
      <c r="NGG1848" s="401"/>
      <c r="NGH1848" s="401"/>
      <c r="NGI1848" s="401"/>
      <c r="NGJ1848" s="401"/>
      <c r="NGK1848" s="401"/>
      <c r="NGL1848" s="401"/>
      <c r="NGM1848" s="401"/>
      <c r="NGN1848" s="401"/>
      <c r="NGO1848" s="401"/>
      <c r="NGP1848" s="401"/>
      <c r="NGQ1848" s="401"/>
      <c r="NGR1848" s="401"/>
      <c r="NGS1848" s="401"/>
      <c r="NGT1848" s="401"/>
      <c r="NGU1848" s="401"/>
      <c r="NGV1848" s="401"/>
      <c r="NGW1848" s="401"/>
      <c r="NGX1848" s="401"/>
      <c r="NGY1848" s="401"/>
      <c r="NGZ1848" s="401"/>
      <c r="NHA1848" s="401"/>
      <c r="NHB1848" s="401"/>
      <c r="NHC1848" s="401"/>
      <c r="NHD1848" s="401"/>
      <c r="NHE1848" s="401"/>
      <c r="NHF1848" s="401"/>
      <c r="NHG1848" s="401"/>
      <c r="NHH1848" s="401"/>
      <c r="NHI1848" s="401"/>
      <c r="NHJ1848" s="401"/>
      <c r="NHK1848" s="401"/>
      <c r="NHL1848" s="401"/>
      <c r="NHM1848" s="401"/>
      <c r="NHN1848" s="401"/>
      <c r="NHO1848" s="401"/>
      <c r="NHP1848" s="401"/>
      <c r="NHQ1848" s="401"/>
      <c r="NHR1848" s="401"/>
      <c r="NHS1848" s="401"/>
      <c r="NHT1848" s="401"/>
      <c r="NHU1848" s="401"/>
      <c r="NHV1848" s="401"/>
      <c r="NHW1848" s="401"/>
      <c r="NHX1848" s="401"/>
      <c r="NHY1848" s="401"/>
      <c r="NHZ1848" s="401"/>
      <c r="NIA1848" s="401"/>
      <c r="NIB1848" s="401"/>
      <c r="NIC1848" s="401"/>
      <c r="NID1848" s="401"/>
      <c r="NIE1848" s="401"/>
      <c r="NIF1848" s="401"/>
      <c r="NIG1848" s="401"/>
      <c r="NIH1848" s="401"/>
      <c r="NII1848" s="401"/>
      <c r="NIJ1848" s="401"/>
      <c r="NIK1848" s="401"/>
      <c r="NIL1848" s="401"/>
      <c r="NIM1848" s="401"/>
      <c r="NIN1848" s="401"/>
      <c r="NIO1848" s="401"/>
      <c r="NIP1848" s="401"/>
      <c r="NIQ1848" s="401"/>
      <c r="NIR1848" s="401"/>
      <c r="NIS1848" s="401"/>
      <c r="NIT1848" s="401"/>
      <c r="NIU1848" s="401"/>
      <c r="NIV1848" s="401"/>
      <c r="NIW1848" s="401"/>
      <c r="NIX1848" s="401"/>
      <c r="NIY1848" s="401"/>
      <c r="NIZ1848" s="401"/>
      <c r="NJA1848" s="401"/>
      <c r="NJB1848" s="401"/>
      <c r="NJC1848" s="401"/>
      <c r="NJD1848" s="401"/>
      <c r="NJE1848" s="401"/>
      <c r="NJF1848" s="401"/>
      <c r="NJG1848" s="401"/>
      <c r="NJH1848" s="401"/>
      <c r="NJI1848" s="401"/>
      <c r="NJJ1848" s="401"/>
      <c r="NJK1848" s="401"/>
      <c r="NJL1848" s="401"/>
      <c r="NJM1848" s="401"/>
      <c r="NJN1848" s="401"/>
      <c r="NJO1848" s="401"/>
      <c r="NJP1848" s="401"/>
      <c r="NJQ1848" s="401"/>
      <c r="NJR1848" s="401"/>
      <c r="NJS1848" s="401"/>
      <c r="NJT1848" s="401"/>
      <c r="NJU1848" s="401"/>
      <c r="NJV1848" s="401"/>
      <c r="NJW1848" s="401"/>
      <c r="NJX1848" s="401"/>
      <c r="NJY1848" s="401"/>
      <c r="NJZ1848" s="401"/>
      <c r="NKA1848" s="401"/>
      <c r="NKB1848" s="401"/>
      <c r="NKC1848" s="401"/>
      <c r="NKD1848" s="401"/>
      <c r="NKE1848" s="401"/>
      <c r="NKF1848" s="401"/>
      <c r="NKG1848" s="401"/>
      <c r="NKH1848" s="401"/>
      <c r="NKI1848" s="401"/>
      <c r="NKJ1848" s="401"/>
      <c r="NKK1848" s="401"/>
      <c r="NKL1848" s="401"/>
      <c r="NKM1848" s="401"/>
      <c r="NKN1848" s="401"/>
      <c r="NKO1848" s="401"/>
      <c r="NKP1848" s="401"/>
      <c r="NKQ1848" s="401"/>
      <c r="NKR1848" s="401"/>
      <c r="NKS1848" s="401"/>
      <c r="NKT1848" s="401"/>
      <c r="NKU1848" s="401"/>
      <c r="NKV1848" s="401"/>
      <c r="NKW1848" s="401"/>
      <c r="NKX1848" s="401"/>
      <c r="NKY1848" s="401"/>
      <c r="NKZ1848" s="401"/>
      <c r="NLA1848" s="401"/>
      <c r="NLB1848" s="401"/>
      <c r="NLC1848" s="401"/>
      <c r="NLD1848" s="401"/>
      <c r="NLE1848" s="401"/>
      <c r="NLF1848" s="401"/>
      <c r="NLG1848" s="401"/>
      <c r="NLH1848" s="401"/>
      <c r="NLI1848" s="401"/>
      <c r="NLJ1848" s="401"/>
      <c r="NLK1848" s="401"/>
      <c r="NLL1848" s="401"/>
      <c r="NLM1848" s="401"/>
      <c r="NLN1848" s="401"/>
      <c r="NLO1848" s="401"/>
      <c r="NLP1848" s="401"/>
      <c r="NLQ1848" s="401"/>
      <c r="NLR1848" s="401"/>
      <c r="NLS1848" s="401"/>
      <c r="NLT1848" s="401"/>
      <c r="NLU1848" s="401"/>
      <c r="NLV1848" s="401"/>
      <c r="NLW1848" s="401"/>
      <c r="NLX1848" s="401"/>
      <c r="NLY1848" s="401"/>
      <c r="NLZ1848" s="401"/>
      <c r="NMA1848" s="401"/>
      <c r="NMB1848" s="401"/>
      <c r="NMC1848" s="401"/>
      <c r="NMD1848" s="401"/>
      <c r="NME1848" s="401"/>
      <c r="NMF1848" s="401"/>
      <c r="NMG1848" s="401"/>
      <c r="NMH1848" s="401"/>
      <c r="NMI1848" s="401"/>
      <c r="NMJ1848" s="401"/>
      <c r="NMK1848" s="401"/>
      <c r="NML1848" s="401"/>
      <c r="NMM1848" s="401"/>
      <c r="NMN1848" s="401"/>
      <c r="NMO1848" s="401"/>
      <c r="NMP1848" s="401"/>
      <c r="NMQ1848" s="401"/>
      <c r="NMR1848" s="401"/>
      <c r="NMS1848" s="401"/>
      <c r="NMT1848" s="401"/>
      <c r="NMU1848" s="401"/>
      <c r="NMV1848" s="401"/>
      <c r="NMW1848" s="401"/>
      <c r="NMX1848" s="401"/>
      <c r="NMY1848" s="401"/>
      <c r="NMZ1848" s="401"/>
      <c r="NNA1848" s="401"/>
      <c r="NNB1848" s="401"/>
      <c r="NNC1848" s="401"/>
      <c r="NND1848" s="401"/>
      <c r="NNE1848" s="401"/>
      <c r="NNF1848" s="401"/>
      <c r="NNG1848" s="401"/>
      <c r="NNH1848" s="401"/>
      <c r="NNI1848" s="401"/>
      <c r="NNJ1848" s="401"/>
      <c r="NNK1848" s="401"/>
      <c r="NNL1848" s="401"/>
      <c r="NNM1848" s="401"/>
      <c r="NNN1848" s="401"/>
      <c r="NNO1848" s="401"/>
      <c r="NNP1848" s="401"/>
      <c r="NNQ1848" s="401"/>
      <c r="NNR1848" s="401"/>
      <c r="NNS1848" s="401"/>
      <c r="NNT1848" s="401"/>
      <c r="NNU1848" s="401"/>
      <c r="NNV1848" s="401"/>
      <c r="NNW1848" s="401"/>
      <c r="NNX1848" s="401"/>
      <c r="NNY1848" s="401"/>
      <c r="NNZ1848" s="401"/>
      <c r="NOA1848" s="401"/>
      <c r="NOB1848" s="401"/>
      <c r="NOC1848" s="401"/>
      <c r="NOD1848" s="401"/>
      <c r="NOE1848" s="401"/>
      <c r="NOF1848" s="401"/>
      <c r="NOG1848" s="401"/>
      <c r="NOH1848" s="401"/>
      <c r="NOI1848" s="401"/>
      <c r="NOJ1848" s="401"/>
      <c r="NOK1848" s="401"/>
      <c r="NOL1848" s="401"/>
      <c r="NOM1848" s="401"/>
      <c r="NON1848" s="401"/>
      <c r="NOO1848" s="401"/>
      <c r="NOP1848" s="401"/>
      <c r="NOQ1848" s="401"/>
      <c r="NOR1848" s="401"/>
      <c r="NOS1848" s="401"/>
      <c r="NOT1848" s="401"/>
      <c r="NOU1848" s="401"/>
      <c r="NOV1848" s="401"/>
      <c r="NOW1848" s="401"/>
      <c r="NOX1848" s="401"/>
      <c r="NOY1848" s="401"/>
      <c r="NOZ1848" s="401"/>
      <c r="NPA1848" s="401"/>
      <c r="NPB1848" s="401"/>
      <c r="NPC1848" s="401"/>
      <c r="NPD1848" s="401"/>
      <c r="NPE1848" s="401"/>
      <c r="NPF1848" s="401"/>
      <c r="NPG1848" s="401"/>
      <c r="NPH1848" s="401"/>
      <c r="NPI1848" s="401"/>
      <c r="NPJ1848" s="401"/>
      <c r="NPK1848" s="401"/>
      <c r="NPL1848" s="401"/>
      <c r="NPM1848" s="401"/>
      <c r="NPN1848" s="401"/>
      <c r="NPO1848" s="401"/>
      <c r="NPP1848" s="401"/>
      <c r="NPQ1848" s="401"/>
      <c r="NPR1848" s="401"/>
      <c r="NPS1848" s="401"/>
      <c r="NPT1848" s="401"/>
      <c r="NPU1848" s="401"/>
      <c r="NPV1848" s="401"/>
      <c r="NPW1848" s="401"/>
      <c r="NPX1848" s="401"/>
      <c r="NPY1848" s="401"/>
      <c r="NPZ1848" s="401"/>
      <c r="NQA1848" s="401"/>
      <c r="NQB1848" s="401"/>
      <c r="NQC1848" s="401"/>
      <c r="NQD1848" s="401"/>
      <c r="NQE1848" s="401"/>
      <c r="NQF1848" s="401"/>
      <c r="NQG1848" s="401"/>
      <c r="NQH1848" s="401"/>
      <c r="NQI1848" s="401"/>
      <c r="NQJ1848" s="401"/>
      <c r="NQK1848" s="401"/>
      <c r="NQL1848" s="401"/>
      <c r="NQM1848" s="401"/>
      <c r="NQN1848" s="401"/>
      <c r="NQO1848" s="401"/>
      <c r="NQP1848" s="401"/>
      <c r="NQQ1848" s="401"/>
      <c r="NQR1848" s="401"/>
      <c r="NQS1848" s="401"/>
      <c r="NQT1848" s="401"/>
      <c r="NQU1848" s="401"/>
      <c r="NQV1848" s="401"/>
      <c r="NQW1848" s="401"/>
      <c r="NQX1848" s="401"/>
      <c r="NQY1848" s="401"/>
      <c r="NQZ1848" s="401"/>
      <c r="NRA1848" s="401"/>
      <c r="NRB1848" s="401"/>
      <c r="NRC1848" s="401"/>
      <c r="NRD1848" s="401"/>
      <c r="NRE1848" s="401"/>
      <c r="NRF1848" s="401"/>
      <c r="NRG1848" s="401"/>
      <c r="NRH1848" s="401"/>
      <c r="NRI1848" s="401"/>
      <c r="NRJ1848" s="401"/>
      <c r="NRK1848" s="401"/>
      <c r="NRL1848" s="401"/>
      <c r="NRM1848" s="401"/>
      <c r="NRN1848" s="401"/>
      <c r="NRO1848" s="401"/>
      <c r="NRP1848" s="401"/>
      <c r="NRQ1848" s="401"/>
      <c r="NRR1848" s="401"/>
      <c r="NRS1848" s="401"/>
      <c r="NRT1848" s="401"/>
      <c r="NRU1848" s="401"/>
      <c r="NRV1848" s="401"/>
      <c r="NRW1848" s="401"/>
      <c r="NRX1848" s="401"/>
      <c r="NRY1848" s="401"/>
      <c r="NRZ1848" s="401"/>
      <c r="NSA1848" s="401"/>
      <c r="NSB1848" s="401"/>
      <c r="NSC1848" s="401"/>
      <c r="NSD1848" s="401"/>
      <c r="NSE1848" s="401"/>
      <c r="NSF1848" s="401"/>
      <c r="NSG1848" s="401"/>
      <c r="NSH1848" s="401"/>
      <c r="NSI1848" s="401"/>
      <c r="NSJ1848" s="401"/>
      <c r="NSK1848" s="401"/>
      <c r="NSL1848" s="401"/>
      <c r="NSM1848" s="401"/>
      <c r="NSN1848" s="401"/>
      <c r="NSO1848" s="401"/>
      <c r="NSP1848" s="401"/>
      <c r="NSQ1848" s="401"/>
      <c r="NSR1848" s="401"/>
      <c r="NSS1848" s="401"/>
      <c r="NST1848" s="401"/>
      <c r="NSU1848" s="401"/>
      <c r="NSV1848" s="401"/>
      <c r="NSW1848" s="401"/>
      <c r="NSX1848" s="401"/>
      <c r="NSY1848" s="401"/>
      <c r="NSZ1848" s="401"/>
      <c r="NTA1848" s="401"/>
      <c r="NTB1848" s="401"/>
      <c r="NTC1848" s="401"/>
      <c r="NTD1848" s="401"/>
      <c r="NTE1848" s="401"/>
      <c r="NTF1848" s="401"/>
      <c r="NTG1848" s="401"/>
      <c r="NTH1848" s="401"/>
      <c r="NTI1848" s="401"/>
      <c r="NTJ1848" s="401"/>
      <c r="NTK1848" s="401"/>
      <c r="NTL1848" s="401"/>
      <c r="NTM1848" s="401"/>
      <c r="NTN1848" s="401"/>
      <c r="NTO1848" s="401"/>
      <c r="NTP1848" s="401"/>
      <c r="NTQ1848" s="401"/>
      <c r="NTR1848" s="401"/>
      <c r="NTS1848" s="401"/>
      <c r="NTT1848" s="401"/>
      <c r="NTU1848" s="401"/>
      <c r="NTV1848" s="401"/>
      <c r="NTW1848" s="401"/>
      <c r="NTX1848" s="401"/>
      <c r="NTY1848" s="401"/>
      <c r="NTZ1848" s="401"/>
      <c r="NUA1848" s="401"/>
      <c r="NUB1848" s="401"/>
      <c r="NUC1848" s="401"/>
      <c r="NUD1848" s="401"/>
      <c r="NUE1848" s="401"/>
      <c r="NUF1848" s="401"/>
      <c r="NUG1848" s="401"/>
      <c r="NUH1848" s="401"/>
      <c r="NUI1848" s="401"/>
      <c r="NUJ1848" s="401"/>
      <c r="NUK1848" s="401"/>
      <c r="NUL1848" s="401"/>
      <c r="NUM1848" s="401"/>
      <c r="NUN1848" s="401"/>
      <c r="NUO1848" s="401"/>
      <c r="NUP1848" s="401"/>
      <c r="NUQ1848" s="401"/>
      <c r="NUR1848" s="401"/>
      <c r="NUS1848" s="401"/>
      <c r="NUT1848" s="401"/>
      <c r="NUU1848" s="401"/>
      <c r="NUV1848" s="401"/>
      <c r="NUW1848" s="401"/>
      <c r="NUX1848" s="401"/>
      <c r="NUY1848" s="401"/>
      <c r="NUZ1848" s="401"/>
      <c r="NVA1848" s="401"/>
      <c r="NVB1848" s="401"/>
      <c r="NVC1848" s="401"/>
      <c r="NVD1848" s="401"/>
      <c r="NVE1848" s="401"/>
      <c r="NVF1848" s="401"/>
      <c r="NVG1848" s="401"/>
      <c r="NVH1848" s="401"/>
      <c r="NVI1848" s="401"/>
      <c r="NVJ1848" s="401"/>
      <c r="NVK1848" s="401"/>
      <c r="NVL1848" s="401"/>
      <c r="NVM1848" s="401"/>
      <c r="NVN1848" s="401"/>
      <c r="NVO1848" s="401"/>
      <c r="NVP1848" s="401"/>
      <c r="NVQ1848" s="401"/>
      <c r="NVR1848" s="401"/>
      <c r="NVS1848" s="401"/>
      <c r="NVT1848" s="401"/>
      <c r="NVU1848" s="401"/>
      <c r="NVV1848" s="401"/>
      <c r="NVW1848" s="401"/>
      <c r="NVX1848" s="401"/>
      <c r="NVY1848" s="401"/>
      <c r="NVZ1848" s="401"/>
      <c r="NWA1848" s="401"/>
      <c r="NWB1848" s="401"/>
      <c r="NWC1848" s="401"/>
      <c r="NWD1848" s="401"/>
      <c r="NWE1848" s="401"/>
      <c r="NWF1848" s="401"/>
      <c r="NWG1848" s="401"/>
      <c r="NWH1848" s="401"/>
      <c r="NWI1848" s="401"/>
      <c r="NWJ1848" s="401"/>
      <c r="NWK1848" s="401"/>
      <c r="NWL1848" s="401"/>
      <c r="NWM1848" s="401"/>
      <c r="NWN1848" s="401"/>
      <c r="NWO1848" s="401"/>
      <c r="NWP1848" s="401"/>
      <c r="NWQ1848" s="401"/>
      <c r="NWR1848" s="401"/>
      <c r="NWS1848" s="401"/>
      <c r="NWT1848" s="401"/>
      <c r="NWU1848" s="401"/>
      <c r="NWV1848" s="401"/>
      <c r="NWW1848" s="401"/>
      <c r="NWX1848" s="401"/>
      <c r="NWY1848" s="401"/>
      <c r="NWZ1848" s="401"/>
      <c r="NXA1848" s="401"/>
      <c r="NXB1848" s="401"/>
      <c r="NXC1848" s="401"/>
      <c r="NXD1848" s="401"/>
      <c r="NXE1848" s="401"/>
      <c r="NXF1848" s="401"/>
      <c r="NXG1848" s="401"/>
      <c r="NXH1848" s="401"/>
      <c r="NXI1848" s="401"/>
      <c r="NXJ1848" s="401"/>
      <c r="NXK1848" s="401"/>
      <c r="NXL1848" s="401"/>
      <c r="NXM1848" s="401"/>
      <c r="NXN1848" s="401"/>
      <c r="NXO1848" s="401"/>
      <c r="NXP1848" s="401"/>
      <c r="NXQ1848" s="401"/>
      <c r="NXR1848" s="401"/>
      <c r="NXS1848" s="401"/>
      <c r="NXT1848" s="401"/>
      <c r="NXU1848" s="401"/>
      <c r="NXV1848" s="401"/>
      <c r="NXW1848" s="401"/>
      <c r="NXX1848" s="401"/>
      <c r="NXY1848" s="401"/>
      <c r="NXZ1848" s="401"/>
      <c r="NYA1848" s="401"/>
      <c r="NYB1848" s="401"/>
      <c r="NYC1848" s="401"/>
      <c r="NYD1848" s="401"/>
      <c r="NYE1848" s="401"/>
      <c r="NYF1848" s="401"/>
      <c r="NYG1848" s="401"/>
      <c r="NYH1848" s="401"/>
      <c r="NYI1848" s="401"/>
      <c r="NYJ1848" s="401"/>
      <c r="NYK1848" s="401"/>
      <c r="NYL1848" s="401"/>
      <c r="NYM1848" s="401"/>
      <c r="NYN1848" s="401"/>
      <c r="NYO1848" s="401"/>
      <c r="NYP1848" s="401"/>
      <c r="NYQ1848" s="401"/>
      <c r="NYR1848" s="401"/>
      <c r="NYS1848" s="401"/>
      <c r="NYT1848" s="401"/>
      <c r="NYU1848" s="401"/>
      <c r="NYV1848" s="401"/>
      <c r="NYW1848" s="401"/>
      <c r="NYX1848" s="401"/>
      <c r="NYY1848" s="401"/>
      <c r="NYZ1848" s="401"/>
      <c r="NZA1848" s="401"/>
      <c r="NZB1848" s="401"/>
      <c r="NZC1848" s="401"/>
      <c r="NZD1848" s="401"/>
      <c r="NZE1848" s="401"/>
      <c r="NZF1848" s="401"/>
      <c r="NZG1848" s="401"/>
      <c r="NZH1848" s="401"/>
      <c r="NZI1848" s="401"/>
      <c r="NZJ1848" s="401"/>
      <c r="NZK1848" s="401"/>
      <c r="NZL1848" s="401"/>
      <c r="NZM1848" s="401"/>
      <c r="NZN1848" s="401"/>
      <c r="NZO1848" s="401"/>
      <c r="NZP1848" s="401"/>
      <c r="NZQ1848" s="401"/>
      <c r="NZR1848" s="401"/>
      <c r="NZS1848" s="401"/>
      <c r="NZT1848" s="401"/>
      <c r="NZU1848" s="401"/>
      <c r="NZV1848" s="401"/>
      <c r="NZW1848" s="401"/>
      <c r="NZX1848" s="401"/>
      <c r="NZY1848" s="401"/>
      <c r="NZZ1848" s="401"/>
      <c r="OAA1848" s="401"/>
      <c r="OAB1848" s="401"/>
      <c r="OAC1848" s="401"/>
      <c r="OAD1848" s="401"/>
      <c r="OAE1848" s="401"/>
      <c r="OAF1848" s="401"/>
      <c r="OAG1848" s="401"/>
      <c r="OAH1848" s="401"/>
      <c r="OAI1848" s="401"/>
      <c r="OAJ1848" s="401"/>
      <c r="OAK1848" s="401"/>
      <c r="OAL1848" s="401"/>
      <c r="OAM1848" s="401"/>
      <c r="OAN1848" s="401"/>
      <c r="OAO1848" s="401"/>
      <c r="OAP1848" s="401"/>
      <c r="OAQ1848" s="401"/>
      <c r="OAR1848" s="401"/>
      <c r="OAS1848" s="401"/>
      <c r="OAT1848" s="401"/>
      <c r="OAU1848" s="401"/>
      <c r="OAV1848" s="401"/>
      <c r="OAW1848" s="401"/>
      <c r="OAX1848" s="401"/>
      <c r="OAY1848" s="401"/>
      <c r="OAZ1848" s="401"/>
      <c r="OBA1848" s="401"/>
      <c r="OBB1848" s="401"/>
      <c r="OBC1848" s="401"/>
      <c r="OBD1848" s="401"/>
      <c r="OBE1848" s="401"/>
      <c r="OBF1848" s="401"/>
      <c r="OBG1848" s="401"/>
      <c r="OBH1848" s="401"/>
      <c r="OBI1848" s="401"/>
      <c r="OBJ1848" s="401"/>
      <c r="OBK1848" s="401"/>
      <c r="OBL1848" s="401"/>
      <c r="OBM1848" s="401"/>
      <c r="OBN1848" s="401"/>
      <c r="OBO1848" s="401"/>
      <c r="OBP1848" s="401"/>
      <c r="OBQ1848" s="401"/>
      <c r="OBR1848" s="401"/>
      <c r="OBS1848" s="401"/>
      <c r="OBT1848" s="401"/>
      <c r="OBU1848" s="401"/>
      <c r="OBV1848" s="401"/>
      <c r="OBW1848" s="401"/>
      <c r="OBX1848" s="401"/>
      <c r="OBY1848" s="401"/>
      <c r="OBZ1848" s="401"/>
      <c r="OCA1848" s="401"/>
      <c r="OCB1848" s="401"/>
      <c r="OCC1848" s="401"/>
      <c r="OCD1848" s="401"/>
      <c r="OCE1848" s="401"/>
      <c r="OCF1848" s="401"/>
      <c r="OCG1848" s="401"/>
      <c r="OCH1848" s="401"/>
      <c r="OCI1848" s="401"/>
      <c r="OCJ1848" s="401"/>
      <c r="OCK1848" s="401"/>
      <c r="OCL1848" s="401"/>
      <c r="OCM1848" s="401"/>
      <c r="OCN1848" s="401"/>
      <c r="OCO1848" s="401"/>
      <c r="OCP1848" s="401"/>
      <c r="OCQ1848" s="401"/>
      <c r="OCR1848" s="401"/>
      <c r="OCS1848" s="401"/>
      <c r="OCT1848" s="401"/>
      <c r="OCU1848" s="401"/>
      <c r="OCV1848" s="401"/>
      <c r="OCW1848" s="401"/>
      <c r="OCX1848" s="401"/>
      <c r="OCY1848" s="401"/>
      <c r="OCZ1848" s="401"/>
      <c r="ODA1848" s="401"/>
      <c r="ODB1848" s="401"/>
      <c r="ODC1848" s="401"/>
      <c r="ODD1848" s="401"/>
      <c r="ODE1848" s="401"/>
      <c r="ODF1848" s="401"/>
      <c r="ODG1848" s="401"/>
      <c r="ODH1848" s="401"/>
      <c r="ODI1848" s="401"/>
      <c r="ODJ1848" s="401"/>
      <c r="ODK1848" s="401"/>
      <c r="ODL1848" s="401"/>
      <c r="ODM1848" s="401"/>
      <c r="ODN1848" s="401"/>
      <c r="ODO1848" s="401"/>
      <c r="ODP1848" s="401"/>
      <c r="ODQ1848" s="401"/>
      <c r="ODR1848" s="401"/>
      <c r="ODS1848" s="401"/>
      <c r="ODT1848" s="401"/>
      <c r="ODU1848" s="401"/>
      <c r="ODV1848" s="401"/>
      <c r="ODW1848" s="401"/>
      <c r="ODX1848" s="401"/>
      <c r="ODY1848" s="401"/>
      <c r="ODZ1848" s="401"/>
      <c r="OEA1848" s="401"/>
      <c r="OEB1848" s="401"/>
      <c r="OEC1848" s="401"/>
      <c r="OED1848" s="401"/>
      <c r="OEE1848" s="401"/>
      <c r="OEF1848" s="401"/>
      <c r="OEG1848" s="401"/>
      <c r="OEH1848" s="401"/>
      <c r="OEI1848" s="401"/>
      <c r="OEJ1848" s="401"/>
      <c r="OEK1848" s="401"/>
      <c r="OEL1848" s="401"/>
      <c r="OEM1848" s="401"/>
      <c r="OEN1848" s="401"/>
      <c r="OEO1848" s="401"/>
      <c r="OEP1848" s="401"/>
      <c r="OEQ1848" s="401"/>
      <c r="OER1848" s="401"/>
      <c r="OES1848" s="401"/>
      <c r="OET1848" s="401"/>
      <c r="OEU1848" s="401"/>
      <c r="OEV1848" s="401"/>
      <c r="OEW1848" s="401"/>
      <c r="OEX1848" s="401"/>
      <c r="OEY1848" s="401"/>
      <c r="OEZ1848" s="401"/>
      <c r="OFA1848" s="401"/>
      <c r="OFB1848" s="401"/>
      <c r="OFC1848" s="401"/>
      <c r="OFD1848" s="401"/>
      <c r="OFE1848" s="401"/>
      <c r="OFF1848" s="401"/>
      <c r="OFG1848" s="401"/>
      <c r="OFH1848" s="401"/>
      <c r="OFI1848" s="401"/>
      <c r="OFJ1848" s="401"/>
      <c r="OFK1848" s="401"/>
      <c r="OFL1848" s="401"/>
      <c r="OFM1848" s="401"/>
      <c r="OFN1848" s="401"/>
      <c r="OFO1848" s="401"/>
      <c r="OFP1848" s="401"/>
      <c r="OFQ1848" s="401"/>
      <c r="OFR1848" s="401"/>
      <c r="OFS1848" s="401"/>
      <c r="OFT1848" s="401"/>
      <c r="OFU1848" s="401"/>
      <c r="OFV1848" s="401"/>
      <c r="OFW1848" s="401"/>
      <c r="OFX1848" s="401"/>
      <c r="OFY1848" s="401"/>
      <c r="OFZ1848" s="401"/>
      <c r="OGA1848" s="401"/>
      <c r="OGB1848" s="401"/>
      <c r="OGC1848" s="401"/>
      <c r="OGD1848" s="401"/>
      <c r="OGE1848" s="401"/>
      <c r="OGF1848" s="401"/>
      <c r="OGG1848" s="401"/>
      <c r="OGH1848" s="401"/>
      <c r="OGI1848" s="401"/>
      <c r="OGJ1848" s="401"/>
      <c r="OGK1848" s="401"/>
      <c r="OGL1848" s="401"/>
      <c r="OGM1848" s="401"/>
      <c r="OGN1848" s="401"/>
      <c r="OGO1848" s="401"/>
      <c r="OGP1848" s="401"/>
      <c r="OGQ1848" s="401"/>
      <c r="OGR1848" s="401"/>
      <c r="OGS1848" s="401"/>
      <c r="OGT1848" s="401"/>
      <c r="OGU1848" s="401"/>
      <c r="OGV1848" s="401"/>
      <c r="OGW1848" s="401"/>
      <c r="OGX1848" s="401"/>
      <c r="OGY1848" s="401"/>
      <c r="OGZ1848" s="401"/>
      <c r="OHA1848" s="401"/>
      <c r="OHB1848" s="401"/>
      <c r="OHC1848" s="401"/>
      <c r="OHD1848" s="401"/>
      <c r="OHE1848" s="401"/>
      <c r="OHF1848" s="401"/>
      <c r="OHG1848" s="401"/>
      <c r="OHH1848" s="401"/>
      <c r="OHI1848" s="401"/>
      <c r="OHJ1848" s="401"/>
      <c r="OHK1848" s="401"/>
      <c r="OHL1848" s="401"/>
      <c r="OHM1848" s="401"/>
      <c r="OHN1848" s="401"/>
      <c r="OHO1848" s="401"/>
      <c r="OHP1848" s="401"/>
      <c r="OHQ1848" s="401"/>
      <c r="OHR1848" s="401"/>
      <c r="OHS1848" s="401"/>
      <c r="OHT1848" s="401"/>
      <c r="OHU1848" s="401"/>
      <c r="OHV1848" s="401"/>
      <c r="OHW1848" s="401"/>
      <c r="OHX1848" s="401"/>
      <c r="OHY1848" s="401"/>
      <c r="OHZ1848" s="401"/>
      <c r="OIA1848" s="401"/>
      <c r="OIB1848" s="401"/>
      <c r="OIC1848" s="401"/>
      <c r="OID1848" s="401"/>
      <c r="OIE1848" s="401"/>
      <c r="OIF1848" s="401"/>
      <c r="OIG1848" s="401"/>
      <c r="OIH1848" s="401"/>
      <c r="OII1848" s="401"/>
      <c r="OIJ1848" s="401"/>
      <c r="OIK1848" s="401"/>
      <c r="OIL1848" s="401"/>
      <c r="OIM1848" s="401"/>
      <c r="OIN1848" s="401"/>
      <c r="OIO1848" s="401"/>
      <c r="OIP1848" s="401"/>
      <c r="OIQ1848" s="401"/>
      <c r="OIR1848" s="401"/>
      <c r="OIS1848" s="401"/>
      <c r="OIT1848" s="401"/>
      <c r="OIU1848" s="401"/>
      <c r="OIV1848" s="401"/>
      <c r="OIW1848" s="401"/>
      <c r="OIX1848" s="401"/>
      <c r="OIY1848" s="401"/>
      <c r="OIZ1848" s="401"/>
      <c r="OJA1848" s="401"/>
      <c r="OJB1848" s="401"/>
      <c r="OJC1848" s="401"/>
      <c r="OJD1848" s="401"/>
      <c r="OJE1848" s="401"/>
      <c r="OJF1848" s="401"/>
      <c r="OJG1848" s="401"/>
      <c r="OJH1848" s="401"/>
      <c r="OJI1848" s="401"/>
      <c r="OJJ1848" s="401"/>
      <c r="OJK1848" s="401"/>
      <c r="OJL1848" s="401"/>
      <c r="OJM1848" s="401"/>
      <c r="OJN1848" s="401"/>
      <c r="OJO1848" s="401"/>
      <c r="OJP1848" s="401"/>
      <c r="OJQ1848" s="401"/>
      <c r="OJR1848" s="401"/>
      <c r="OJS1848" s="401"/>
      <c r="OJT1848" s="401"/>
      <c r="OJU1848" s="401"/>
      <c r="OJV1848" s="401"/>
      <c r="OJW1848" s="401"/>
      <c r="OJX1848" s="401"/>
      <c r="OJY1848" s="401"/>
      <c r="OJZ1848" s="401"/>
      <c r="OKA1848" s="401"/>
      <c r="OKB1848" s="401"/>
      <c r="OKC1848" s="401"/>
      <c r="OKD1848" s="401"/>
      <c r="OKE1848" s="401"/>
      <c r="OKF1848" s="401"/>
      <c r="OKG1848" s="401"/>
      <c r="OKH1848" s="401"/>
      <c r="OKI1848" s="401"/>
      <c r="OKJ1848" s="401"/>
      <c r="OKK1848" s="401"/>
      <c r="OKL1848" s="401"/>
      <c r="OKM1848" s="401"/>
      <c r="OKN1848" s="401"/>
      <c r="OKO1848" s="401"/>
      <c r="OKP1848" s="401"/>
      <c r="OKQ1848" s="401"/>
      <c r="OKR1848" s="401"/>
      <c r="OKS1848" s="401"/>
      <c r="OKT1848" s="401"/>
      <c r="OKU1848" s="401"/>
      <c r="OKV1848" s="401"/>
      <c r="OKW1848" s="401"/>
      <c r="OKX1848" s="401"/>
      <c r="OKY1848" s="401"/>
      <c r="OKZ1848" s="401"/>
      <c r="OLA1848" s="401"/>
      <c r="OLB1848" s="401"/>
      <c r="OLC1848" s="401"/>
      <c r="OLD1848" s="401"/>
      <c r="OLE1848" s="401"/>
      <c r="OLF1848" s="401"/>
      <c r="OLG1848" s="401"/>
      <c r="OLH1848" s="401"/>
      <c r="OLI1848" s="401"/>
      <c r="OLJ1848" s="401"/>
      <c r="OLK1848" s="401"/>
      <c r="OLL1848" s="401"/>
      <c r="OLM1848" s="401"/>
      <c r="OLN1848" s="401"/>
      <c r="OLO1848" s="401"/>
      <c r="OLP1848" s="401"/>
      <c r="OLQ1848" s="401"/>
      <c r="OLR1848" s="401"/>
      <c r="OLS1848" s="401"/>
      <c r="OLT1848" s="401"/>
      <c r="OLU1848" s="401"/>
      <c r="OLV1848" s="401"/>
      <c r="OLW1848" s="401"/>
      <c r="OLX1848" s="401"/>
      <c r="OLY1848" s="401"/>
      <c r="OLZ1848" s="401"/>
      <c r="OMA1848" s="401"/>
      <c r="OMB1848" s="401"/>
      <c r="OMC1848" s="401"/>
      <c r="OMD1848" s="401"/>
      <c r="OME1848" s="401"/>
      <c r="OMF1848" s="401"/>
      <c r="OMG1848" s="401"/>
      <c r="OMH1848" s="401"/>
      <c r="OMI1848" s="401"/>
      <c r="OMJ1848" s="401"/>
      <c r="OMK1848" s="401"/>
      <c r="OML1848" s="401"/>
      <c r="OMM1848" s="401"/>
      <c r="OMN1848" s="401"/>
      <c r="OMO1848" s="401"/>
      <c r="OMP1848" s="401"/>
      <c r="OMQ1848" s="401"/>
      <c r="OMR1848" s="401"/>
      <c r="OMS1848" s="401"/>
      <c r="OMT1848" s="401"/>
      <c r="OMU1848" s="401"/>
      <c r="OMV1848" s="401"/>
      <c r="OMW1848" s="401"/>
      <c r="OMX1848" s="401"/>
      <c r="OMY1848" s="401"/>
      <c r="OMZ1848" s="401"/>
      <c r="ONA1848" s="401"/>
      <c r="ONB1848" s="401"/>
      <c r="ONC1848" s="401"/>
      <c r="OND1848" s="401"/>
      <c r="ONE1848" s="401"/>
      <c r="ONF1848" s="401"/>
      <c r="ONG1848" s="401"/>
      <c r="ONH1848" s="401"/>
      <c r="ONI1848" s="401"/>
      <c r="ONJ1848" s="401"/>
      <c r="ONK1848" s="401"/>
      <c r="ONL1848" s="401"/>
      <c r="ONM1848" s="401"/>
      <c r="ONN1848" s="401"/>
      <c r="ONO1848" s="401"/>
      <c r="ONP1848" s="401"/>
      <c r="ONQ1848" s="401"/>
      <c r="ONR1848" s="401"/>
      <c r="ONS1848" s="401"/>
      <c r="ONT1848" s="401"/>
      <c r="ONU1848" s="401"/>
      <c r="ONV1848" s="401"/>
      <c r="ONW1848" s="401"/>
      <c r="ONX1848" s="401"/>
      <c r="ONY1848" s="401"/>
      <c r="ONZ1848" s="401"/>
      <c r="OOA1848" s="401"/>
      <c r="OOB1848" s="401"/>
      <c r="OOC1848" s="401"/>
      <c r="OOD1848" s="401"/>
      <c r="OOE1848" s="401"/>
      <c r="OOF1848" s="401"/>
      <c r="OOG1848" s="401"/>
      <c r="OOH1848" s="401"/>
      <c r="OOI1848" s="401"/>
      <c r="OOJ1848" s="401"/>
      <c r="OOK1848" s="401"/>
      <c r="OOL1848" s="401"/>
      <c r="OOM1848" s="401"/>
      <c r="OON1848" s="401"/>
      <c r="OOO1848" s="401"/>
      <c r="OOP1848" s="401"/>
      <c r="OOQ1848" s="401"/>
      <c r="OOR1848" s="401"/>
      <c r="OOS1848" s="401"/>
      <c r="OOT1848" s="401"/>
      <c r="OOU1848" s="401"/>
      <c r="OOV1848" s="401"/>
      <c r="OOW1848" s="401"/>
      <c r="OOX1848" s="401"/>
      <c r="OOY1848" s="401"/>
      <c r="OOZ1848" s="401"/>
      <c r="OPA1848" s="401"/>
      <c r="OPB1848" s="401"/>
      <c r="OPC1848" s="401"/>
      <c r="OPD1848" s="401"/>
      <c r="OPE1848" s="401"/>
      <c r="OPF1848" s="401"/>
      <c r="OPG1848" s="401"/>
      <c r="OPH1848" s="401"/>
      <c r="OPI1848" s="401"/>
      <c r="OPJ1848" s="401"/>
      <c r="OPK1848" s="401"/>
      <c r="OPL1848" s="401"/>
      <c r="OPM1848" s="401"/>
      <c r="OPN1848" s="401"/>
      <c r="OPO1848" s="401"/>
      <c r="OPP1848" s="401"/>
      <c r="OPQ1848" s="401"/>
      <c r="OPR1848" s="401"/>
      <c r="OPS1848" s="401"/>
      <c r="OPT1848" s="401"/>
      <c r="OPU1848" s="401"/>
      <c r="OPV1848" s="401"/>
      <c r="OPW1848" s="401"/>
      <c r="OPX1848" s="401"/>
      <c r="OPY1848" s="401"/>
      <c r="OPZ1848" s="401"/>
      <c r="OQA1848" s="401"/>
      <c r="OQB1848" s="401"/>
      <c r="OQC1848" s="401"/>
      <c r="OQD1848" s="401"/>
      <c r="OQE1848" s="401"/>
      <c r="OQF1848" s="401"/>
      <c r="OQG1848" s="401"/>
      <c r="OQH1848" s="401"/>
      <c r="OQI1848" s="401"/>
      <c r="OQJ1848" s="401"/>
      <c r="OQK1848" s="401"/>
      <c r="OQL1848" s="401"/>
      <c r="OQM1848" s="401"/>
      <c r="OQN1848" s="401"/>
      <c r="OQO1848" s="401"/>
      <c r="OQP1848" s="401"/>
      <c r="OQQ1848" s="401"/>
      <c r="OQR1848" s="401"/>
      <c r="OQS1848" s="401"/>
      <c r="OQT1848" s="401"/>
      <c r="OQU1848" s="401"/>
      <c r="OQV1848" s="401"/>
      <c r="OQW1848" s="401"/>
      <c r="OQX1848" s="401"/>
      <c r="OQY1848" s="401"/>
      <c r="OQZ1848" s="401"/>
      <c r="ORA1848" s="401"/>
      <c r="ORB1848" s="401"/>
      <c r="ORC1848" s="401"/>
      <c r="ORD1848" s="401"/>
      <c r="ORE1848" s="401"/>
      <c r="ORF1848" s="401"/>
      <c r="ORG1848" s="401"/>
      <c r="ORH1848" s="401"/>
      <c r="ORI1848" s="401"/>
      <c r="ORJ1848" s="401"/>
      <c r="ORK1848" s="401"/>
      <c r="ORL1848" s="401"/>
      <c r="ORM1848" s="401"/>
      <c r="ORN1848" s="401"/>
      <c r="ORO1848" s="401"/>
      <c r="ORP1848" s="401"/>
      <c r="ORQ1848" s="401"/>
      <c r="ORR1848" s="401"/>
      <c r="ORS1848" s="401"/>
      <c r="ORT1848" s="401"/>
      <c r="ORU1848" s="401"/>
      <c r="ORV1848" s="401"/>
      <c r="ORW1848" s="401"/>
      <c r="ORX1848" s="401"/>
      <c r="ORY1848" s="401"/>
      <c r="ORZ1848" s="401"/>
      <c r="OSA1848" s="401"/>
      <c r="OSB1848" s="401"/>
      <c r="OSC1848" s="401"/>
      <c r="OSD1848" s="401"/>
      <c r="OSE1848" s="401"/>
      <c r="OSF1848" s="401"/>
      <c r="OSG1848" s="401"/>
      <c r="OSH1848" s="401"/>
      <c r="OSI1848" s="401"/>
      <c r="OSJ1848" s="401"/>
      <c r="OSK1848" s="401"/>
      <c r="OSL1848" s="401"/>
      <c r="OSM1848" s="401"/>
      <c r="OSN1848" s="401"/>
      <c r="OSO1848" s="401"/>
      <c r="OSP1848" s="401"/>
      <c r="OSQ1848" s="401"/>
      <c r="OSR1848" s="401"/>
      <c r="OSS1848" s="401"/>
      <c r="OST1848" s="401"/>
      <c r="OSU1848" s="401"/>
      <c r="OSV1848" s="401"/>
      <c r="OSW1848" s="401"/>
      <c r="OSX1848" s="401"/>
      <c r="OSY1848" s="401"/>
      <c r="OSZ1848" s="401"/>
      <c r="OTA1848" s="401"/>
      <c r="OTB1848" s="401"/>
      <c r="OTC1848" s="401"/>
      <c r="OTD1848" s="401"/>
      <c r="OTE1848" s="401"/>
      <c r="OTF1848" s="401"/>
      <c r="OTG1848" s="401"/>
      <c r="OTH1848" s="401"/>
      <c r="OTI1848" s="401"/>
      <c r="OTJ1848" s="401"/>
      <c r="OTK1848" s="401"/>
      <c r="OTL1848" s="401"/>
      <c r="OTM1848" s="401"/>
      <c r="OTN1848" s="401"/>
      <c r="OTO1848" s="401"/>
      <c r="OTP1848" s="401"/>
      <c r="OTQ1848" s="401"/>
      <c r="OTR1848" s="401"/>
      <c r="OTS1848" s="401"/>
      <c r="OTT1848" s="401"/>
      <c r="OTU1848" s="401"/>
      <c r="OTV1848" s="401"/>
      <c r="OTW1848" s="401"/>
      <c r="OTX1848" s="401"/>
      <c r="OTY1848" s="401"/>
      <c r="OTZ1848" s="401"/>
      <c r="OUA1848" s="401"/>
      <c r="OUB1848" s="401"/>
      <c r="OUC1848" s="401"/>
      <c r="OUD1848" s="401"/>
      <c r="OUE1848" s="401"/>
      <c r="OUF1848" s="401"/>
      <c r="OUG1848" s="401"/>
      <c r="OUH1848" s="401"/>
      <c r="OUI1848" s="401"/>
      <c r="OUJ1848" s="401"/>
      <c r="OUK1848" s="401"/>
      <c r="OUL1848" s="401"/>
      <c r="OUM1848" s="401"/>
      <c r="OUN1848" s="401"/>
      <c r="OUO1848" s="401"/>
      <c r="OUP1848" s="401"/>
      <c r="OUQ1848" s="401"/>
      <c r="OUR1848" s="401"/>
      <c r="OUS1848" s="401"/>
      <c r="OUT1848" s="401"/>
      <c r="OUU1848" s="401"/>
      <c r="OUV1848" s="401"/>
      <c r="OUW1848" s="401"/>
      <c r="OUX1848" s="401"/>
      <c r="OUY1848" s="401"/>
      <c r="OUZ1848" s="401"/>
      <c r="OVA1848" s="401"/>
      <c r="OVB1848" s="401"/>
      <c r="OVC1848" s="401"/>
      <c r="OVD1848" s="401"/>
      <c r="OVE1848" s="401"/>
      <c r="OVF1848" s="401"/>
      <c r="OVG1848" s="401"/>
      <c r="OVH1848" s="401"/>
      <c r="OVI1848" s="401"/>
      <c r="OVJ1848" s="401"/>
      <c r="OVK1848" s="401"/>
      <c r="OVL1848" s="401"/>
      <c r="OVM1848" s="401"/>
      <c r="OVN1848" s="401"/>
      <c r="OVO1848" s="401"/>
      <c r="OVP1848" s="401"/>
      <c r="OVQ1848" s="401"/>
      <c r="OVR1848" s="401"/>
      <c r="OVS1848" s="401"/>
      <c r="OVT1848" s="401"/>
      <c r="OVU1848" s="401"/>
      <c r="OVV1848" s="401"/>
      <c r="OVW1848" s="401"/>
      <c r="OVX1848" s="401"/>
      <c r="OVY1848" s="401"/>
      <c r="OVZ1848" s="401"/>
      <c r="OWA1848" s="401"/>
      <c r="OWB1848" s="401"/>
      <c r="OWC1848" s="401"/>
      <c r="OWD1848" s="401"/>
      <c r="OWE1848" s="401"/>
      <c r="OWF1848" s="401"/>
      <c r="OWG1848" s="401"/>
      <c r="OWH1848" s="401"/>
      <c r="OWI1848" s="401"/>
      <c r="OWJ1848" s="401"/>
      <c r="OWK1848" s="401"/>
      <c r="OWL1848" s="401"/>
      <c r="OWM1848" s="401"/>
      <c r="OWN1848" s="401"/>
      <c r="OWO1848" s="401"/>
      <c r="OWP1848" s="401"/>
      <c r="OWQ1848" s="401"/>
      <c r="OWR1848" s="401"/>
      <c r="OWS1848" s="401"/>
      <c r="OWT1848" s="401"/>
      <c r="OWU1848" s="401"/>
      <c r="OWV1848" s="401"/>
      <c r="OWW1848" s="401"/>
      <c r="OWX1848" s="401"/>
      <c r="OWY1848" s="401"/>
      <c r="OWZ1848" s="401"/>
      <c r="OXA1848" s="401"/>
      <c r="OXB1848" s="401"/>
      <c r="OXC1848" s="401"/>
      <c r="OXD1848" s="401"/>
      <c r="OXE1848" s="401"/>
      <c r="OXF1848" s="401"/>
      <c r="OXG1848" s="401"/>
      <c r="OXH1848" s="401"/>
      <c r="OXI1848" s="401"/>
      <c r="OXJ1848" s="401"/>
      <c r="OXK1848" s="401"/>
      <c r="OXL1848" s="401"/>
      <c r="OXM1848" s="401"/>
      <c r="OXN1848" s="401"/>
      <c r="OXO1848" s="401"/>
      <c r="OXP1848" s="401"/>
      <c r="OXQ1848" s="401"/>
      <c r="OXR1848" s="401"/>
      <c r="OXS1848" s="401"/>
      <c r="OXT1848" s="401"/>
      <c r="OXU1848" s="401"/>
      <c r="OXV1848" s="401"/>
      <c r="OXW1848" s="401"/>
      <c r="OXX1848" s="401"/>
      <c r="OXY1848" s="401"/>
      <c r="OXZ1848" s="401"/>
      <c r="OYA1848" s="401"/>
      <c r="OYB1848" s="401"/>
      <c r="OYC1848" s="401"/>
      <c r="OYD1848" s="401"/>
      <c r="OYE1848" s="401"/>
      <c r="OYF1848" s="401"/>
      <c r="OYG1848" s="401"/>
      <c r="OYH1848" s="401"/>
      <c r="OYI1848" s="401"/>
      <c r="OYJ1848" s="401"/>
      <c r="OYK1848" s="401"/>
      <c r="OYL1848" s="401"/>
      <c r="OYM1848" s="401"/>
      <c r="OYN1848" s="401"/>
      <c r="OYO1848" s="401"/>
      <c r="OYP1848" s="401"/>
      <c r="OYQ1848" s="401"/>
      <c r="OYR1848" s="401"/>
      <c r="OYS1848" s="401"/>
      <c r="OYT1848" s="401"/>
      <c r="OYU1848" s="401"/>
      <c r="OYV1848" s="401"/>
      <c r="OYW1848" s="401"/>
      <c r="OYX1848" s="401"/>
      <c r="OYY1848" s="401"/>
      <c r="OYZ1848" s="401"/>
      <c r="OZA1848" s="401"/>
      <c r="OZB1848" s="401"/>
      <c r="OZC1848" s="401"/>
      <c r="OZD1848" s="401"/>
      <c r="OZE1848" s="401"/>
      <c r="OZF1848" s="401"/>
      <c r="OZG1848" s="401"/>
      <c r="OZH1848" s="401"/>
      <c r="OZI1848" s="401"/>
      <c r="OZJ1848" s="401"/>
      <c r="OZK1848" s="401"/>
      <c r="OZL1848" s="401"/>
      <c r="OZM1848" s="401"/>
      <c r="OZN1848" s="401"/>
      <c r="OZO1848" s="401"/>
      <c r="OZP1848" s="401"/>
      <c r="OZQ1848" s="401"/>
      <c r="OZR1848" s="401"/>
      <c r="OZS1848" s="401"/>
      <c r="OZT1848" s="401"/>
      <c r="OZU1848" s="401"/>
      <c r="OZV1848" s="401"/>
      <c r="OZW1848" s="401"/>
      <c r="OZX1848" s="401"/>
      <c r="OZY1848" s="401"/>
      <c r="OZZ1848" s="401"/>
      <c r="PAA1848" s="401"/>
      <c r="PAB1848" s="401"/>
      <c r="PAC1848" s="401"/>
      <c r="PAD1848" s="401"/>
      <c r="PAE1848" s="401"/>
      <c r="PAF1848" s="401"/>
      <c r="PAG1848" s="401"/>
      <c r="PAH1848" s="401"/>
      <c r="PAI1848" s="401"/>
      <c r="PAJ1848" s="401"/>
      <c r="PAK1848" s="401"/>
      <c r="PAL1848" s="401"/>
      <c r="PAM1848" s="401"/>
      <c r="PAN1848" s="401"/>
      <c r="PAO1848" s="401"/>
      <c r="PAP1848" s="401"/>
      <c r="PAQ1848" s="401"/>
      <c r="PAR1848" s="401"/>
      <c r="PAS1848" s="401"/>
      <c r="PAT1848" s="401"/>
      <c r="PAU1848" s="401"/>
      <c r="PAV1848" s="401"/>
      <c r="PAW1848" s="401"/>
      <c r="PAX1848" s="401"/>
      <c r="PAY1848" s="401"/>
      <c r="PAZ1848" s="401"/>
      <c r="PBA1848" s="401"/>
      <c r="PBB1848" s="401"/>
      <c r="PBC1848" s="401"/>
      <c r="PBD1848" s="401"/>
      <c r="PBE1848" s="401"/>
      <c r="PBF1848" s="401"/>
      <c r="PBG1848" s="401"/>
      <c r="PBH1848" s="401"/>
      <c r="PBI1848" s="401"/>
      <c r="PBJ1848" s="401"/>
      <c r="PBK1848" s="401"/>
      <c r="PBL1848" s="401"/>
      <c r="PBM1848" s="401"/>
      <c r="PBN1848" s="401"/>
      <c r="PBO1848" s="401"/>
      <c r="PBP1848" s="401"/>
      <c r="PBQ1848" s="401"/>
      <c r="PBR1848" s="401"/>
      <c r="PBS1848" s="401"/>
      <c r="PBT1848" s="401"/>
      <c r="PBU1848" s="401"/>
      <c r="PBV1848" s="401"/>
      <c r="PBW1848" s="401"/>
      <c r="PBX1848" s="401"/>
      <c r="PBY1848" s="401"/>
      <c r="PBZ1848" s="401"/>
      <c r="PCA1848" s="401"/>
      <c r="PCB1848" s="401"/>
      <c r="PCC1848" s="401"/>
      <c r="PCD1848" s="401"/>
      <c r="PCE1848" s="401"/>
      <c r="PCF1848" s="401"/>
      <c r="PCG1848" s="401"/>
      <c r="PCH1848" s="401"/>
      <c r="PCI1848" s="401"/>
      <c r="PCJ1848" s="401"/>
      <c r="PCK1848" s="401"/>
      <c r="PCL1848" s="401"/>
      <c r="PCM1848" s="401"/>
      <c r="PCN1848" s="401"/>
      <c r="PCO1848" s="401"/>
      <c r="PCP1848" s="401"/>
      <c r="PCQ1848" s="401"/>
      <c r="PCR1848" s="401"/>
      <c r="PCS1848" s="401"/>
      <c r="PCT1848" s="401"/>
      <c r="PCU1848" s="401"/>
      <c r="PCV1848" s="401"/>
      <c r="PCW1848" s="401"/>
      <c r="PCX1848" s="401"/>
      <c r="PCY1848" s="401"/>
      <c r="PCZ1848" s="401"/>
      <c r="PDA1848" s="401"/>
      <c r="PDB1848" s="401"/>
      <c r="PDC1848" s="401"/>
      <c r="PDD1848" s="401"/>
      <c r="PDE1848" s="401"/>
      <c r="PDF1848" s="401"/>
      <c r="PDG1848" s="401"/>
      <c r="PDH1848" s="401"/>
      <c r="PDI1848" s="401"/>
      <c r="PDJ1848" s="401"/>
      <c r="PDK1848" s="401"/>
      <c r="PDL1848" s="401"/>
      <c r="PDM1848" s="401"/>
      <c r="PDN1848" s="401"/>
      <c r="PDO1848" s="401"/>
      <c r="PDP1848" s="401"/>
      <c r="PDQ1848" s="401"/>
      <c r="PDR1848" s="401"/>
      <c r="PDS1848" s="401"/>
      <c r="PDT1848" s="401"/>
      <c r="PDU1848" s="401"/>
      <c r="PDV1848" s="401"/>
      <c r="PDW1848" s="401"/>
      <c r="PDX1848" s="401"/>
      <c r="PDY1848" s="401"/>
      <c r="PDZ1848" s="401"/>
      <c r="PEA1848" s="401"/>
      <c r="PEB1848" s="401"/>
      <c r="PEC1848" s="401"/>
      <c r="PED1848" s="401"/>
      <c r="PEE1848" s="401"/>
      <c r="PEF1848" s="401"/>
      <c r="PEG1848" s="401"/>
      <c r="PEH1848" s="401"/>
      <c r="PEI1848" s="401"/>
      <c r="PEJ1848" s="401"/>
      <c r="PEK1848" s="401"/>
      <c r="PEL1848" s="401"/>
      <c r="PEM1848" s="401"/>
      <c r="PEN1848" s="401"/>
      <c r="PEO1848" s="401"/>
      <c r="PEP1848" s="401"/>
      <c r="PEQ1848" s="401"/>
      <c r="PER1848" s="401"/>
      <c r="PES1848" s="401"/>
      <c r="PET1848" s="401"/>
      <c r="PEU1848" s="401"/>
      <c r="PEV1848" s="401"/>
      <c r="PEW1848" s="401"/>
      <c r="PEX1848" s="401"/>
      <c r="PEY1848" s="401"/>
      <c r="PEZ1848" s="401"/>
      <c r="PFA1848" s="401"/>
      <c r="PFB1848" s="401"/>
      <c r="PFC1848" s="401"/>
      <c r="PFD1848" s="401"/>
      <c r="PFE1848" s="401"/>
      <c r="PFF1848" s="401"/>
      <c r="PFG1848" s="401"/>
      <c r="PFH1848" s="401"/>
      <c r="PFI1848" s="401"/>
      <c r="PFJ1848" s="401"/>
      <c r="PFK1848" s="401"/>
      <c r="PFL1848" s="401"/>
      <c r="PFM1848" s="401"/>
      <c r="PFN1848" s="401"/>
      <c r="PFO1848" s="401"/>
      <c r="PFP1848" s="401"/>
      <c r="PFQ1848" s="401"/>
      <c r="PFR1848" s="401"/>
      <c r="PFS1848" s="401"/>
      <c r="PFT1848" s="401"/>
      <c r="PFU1848" s="401"/>
      <c r="PFV1848" s="401"/>
      <c r="PFW1848" s="401"/>
      <c r="PFX1848" s="401"/>
      <c r="PFY1848" s="401"/>
      <c r="PFZ1848" s="401"/>
      <c r="PGA1848" s="401"/>
      <c r="PGB1848" s="401"/>
      <c r="PGC1848" s="401"/>
      <c r="PGD1848" s="401"/>
      <c r="PGE1848" s="401"/>
      <c r="PGF1848" s="401"/>
      <c r="PGG1848" s="401"/>
      <c r="PGH1848" s="401"/>
      <c r="PGI1848" s="401"/>
      <c r="PGJ1848" s="401"/>
      <c r="PGK1848" s="401"/>
      <c r="PGL1848" s="401"/>
      <c r="PGM1848" s="401"/>
      <c r="PGN1848" s="401"/>
      <c r="PGO1848" s="401"/>
      <c r="PGP1848" s="401"/>
      <c r="PGQ1848" s="401"/>
      <c r="PGR1848" s="401"/>
      <c r="PGS1848" s="401"/>
      <c r="PGT1848" s="401"/>
      <c r="PGU1848" s="401"/>
      <c r="PGV1848" s="401"/>
      <c r="PGW1848" s="401"/>
      <c r="PGX1848" s="401"/>
      <c r="PGY1848" s="401"/>
      <c r="PGZ1848" s="401"/>
      <c r="PHA1848" s="401"/>
      <c r="PHB1848" s="401"/>
      <c r="PHC1848" s="401"/>
      <c r="PHD1848" s="401"/>
      <c r="PHE1848" s="401"/>
      <c r="PHF1848" s="401"/>
      <c r="PHG1848" s="401"/>
      <c r="PHH1848" s="401"/>
      <c r="PHI1848" s="401"/>
      <c r="PHJ1848" s="401"/>
      <c r="PHK1848" s="401"/>
      <c r="PHL1848" s="401"/>
      <c r="PHM1848" s="401"/>
      <c r="PHN1848" s="401"/>
      <c r="PHO1848" s="401"/>
      <c r="PHP1848" s="401"/>
      <c r="PHQ1848" s="401"/>
      <c r="PHR1848" s="401"/>
      <c r="PHS1848" s="401"/>
      <c r="PHT1848" s="401"/>
      <c r="PHU1848" s="401"/>
      <c r="PHV1848" s="401"/>
      <c r="PHW1848" s="401"/>
      <c r="PHX1848" s="401"/>
      <c r="PHY1848" s="401"/>
      <c r="PHZ1848" s="401"/>
      <c r="PIA1848" s="401"/>
      <c r="PIB1848" s="401"/>
      <c r="PIC1848" s="401"/>
      <c r="PID1848" s="401"/>
      <c r="PIE1848" s="401"/>
      <c r="PIF1848" s="401"/>
      <c r="PIG1848" s="401"/>
      <c r="PIH1848" s="401"/>
      <c r="PII1848" s="401"/>
      <c r="PIJ1848" s="401"/>
      <c r="PIK1848" s="401"/>
      <c r="PIL1848" s="401"/>
      <c r="PIM1848" s="401"/>
      <c r="PIN1848" s="401"/>
      <c r="PIO1848" s="401"/>
      <c r="PIP1848" s="401"/>
      <c r="PIQ1848" s="401"/>
      <c r="PIR1848" s="401"/>
      <c r="PIS1848" s="401"/>
      <c r="PIT1848" s="401"/>
      <c r="PIU1848" s="401"/>
      <c r="PIV1848" s="401"/>
      <c r="PIW1848" s="401"/>
      <c r="PIX1848" s="401"/>
      <c r="PIY1848" s="401"/>
      <c r="PIZ1848" s="401"/>
      <c r="PJA1848" s="401"/>
      <c r="PJB1848" s="401"/>
      <c r="PJC1848" s="401"/>
      <c r="PJD1848" s="401"/>
      <c r="PJE1848" s="401"/>
      <c r="PJF1848" s="401"/>
      <c r="PJG1848" s="401"/>
      <c r="PJH1848" s="401"/>
      <c r="PJI1848" s="401"/>
      <c r="PJJ1848" s="401"/>
      <c r="PJK1848" s="401"/>
      <c r="PJL1848" s="401"/>
      <c r="PJM1848" s="401"/>
      <c r="PJN1848" s="401"/>
      <c r="PJO1848" s="401"/>
      <c r="PJP1848" s="401"/>
      <c r="PJQ1848" s="401"/>
      <c r="PJR1848" s="401"/>
      <c r="PJS1848" s="401"/>
      <c r="PJT1848" s="401"/>
      <c r="PJU1848" s="401"/>
      <c r="PJV1848" s="401"/>
      <c r="PJW1848" s="401"/>
      <c r="PJX1848" s="401"/>
      <c r="PJY1848" s="401"/>
      <c r="PJZ1848" s="401"/>
      <c r="PKA1848" s="401"/>
      <c r="PKB1848" s="401"/>
      <c r="PKC1848" s="401"/>
      <c r="PKD1848" s="401"/>
      <c r="PKE1848" s="401"/>
      <c r="PKF1848" s="401"/>
      <c r="PKG1848" s="401"/>
      <c r="PKH1848" s="401"/>
      <c r="PKI1848" s="401"/>
      <c r="PKJ1848" s="401"/>
      <c r="PKK1848" s="401"/>
      <c r="PKL1848" s="401"/>
      <c r="PKM1848" s="401"/>
      <c r="PKN1848" s="401"/>
      <c r="PKO1848" s="401"/>
      <c r="PKP1848" s="401"/>
      <c r="PKQ1848" s="401"/>
      <c r="PKR1848" s="401"/>
      <c r="PKS1848" s="401"/>
      <c r="PKT1848" s="401"/>
      <c r="PKU1848" s="401"/>
      <c r="PKV1848" s="401"/>
      <c r="PKW1848" s="401"/>
      <c r="PKX1848" s="401"/>
      <c r="PKY1848" s="401"/>
      <c r="PKZ1848" s="401"/>
      <c r="PLA1848" s="401"/>
      <c r="PLB1848" s="401"/>
      <c r="PLC1848" s="401"/>
      <c r="PLD1848" s="401"/>
      <c r="PLE1848" s="401"/>
      <c r="PLF1848" s="401"/>
      <c r="PLG1848" s="401"/>
      <c r="PLH1848" s="401"/>
      <c r="PLI1848" s="401"/>
      <c r="PLJ1848" s="401"/>
      <c r="PLK1848" s="401"/>
      <c r="PLL1848" s="401"/>
      <c r="PLM1848" s="401"/>
      <c r="PLN1848" s="401"/>
      <c r="PLO1848" s="401"/>
      <c r="PLP1848" s="401"/>
      <c r="PLQ1848" s="401"/>
      <c r="PLR1848" s="401"/>
      <c r="PLS1848" s="401"/>
      <c r="PLT1848" s="401"/>
      <c r="PLU1848" s="401"/>
      <c r="PLV1848" s="401"/>
      <c r="PLW1848" s="401"/>
      <c r="PLX1848" s="401"/>
      <c r="PLY1848" s="401"/>
      <c r="PLZ1848" s="401"/>
      <c r="PMA1848" s="401"/>
      <c r="PMB1848" s="401"/>
      <c r="PMC1848" s="401"/>
      <c r="PMD1848" s="401"/>
      <c r="PME1848" s="401"/>
      <c r="PMF1848" s="401"/>
      <c r="PMG1848" s="401"/>
      <c r="PMH1848" s="401"/>
      <c r="PMI1848" s="401"/>
      <c r="PMJ1848" s="401"/>
      <c r="PMK1848" s="401"/>
      <c r="PML1848" s="401"/>
      <c r="PMM1848" s="401"/>
      <c r="PMN1848" s="401"/>
      <c r="PMO1848" s="401"/>
      <c r="PMP1848" s="401"/>
      <c r="PMQ1848" s="401"/>
      <c r="PMR1848" s="401"/>
      <c r="PMS1848" s="401"/>
      <c r="PMT1848" s="401"/>
      <c r="PMU1848" s="401"/>
      <c r="PMV1848" s="401"/>
      <c r="PMW1848" s="401"/>
      <c r="PMX1848" s="401"/>
      <c r="PMY1848" s="401"/>
      <c r="PMZ1848" s="401"/>
      <c r="PNA1848" s="401"/>
      <c r="PNB1848" s="401"/>
      <c r="PNC1848" s="401"/>
      <c r="PND1848" s="401"/>
      <c r="PNE1848" s="401"/>
      <c r="PNF1848" s="401"/>
      <c r="PNG1848" s="401"/>
      <c r="PNH1848" s="401"/>
      <c r="PNI1848" s="401"/>
      <c r="PNJ1848" s="401"/>
      <c r="PNK1848" s="401"/>
      <c r="PNL1848" s="401"/>
      <c r="PNM1848" s="401"/>
      <c r="PNN1848" s="401"/>
      <c r="PNO1848" s="401"/>
      <c r="PNP1848" s="401"/>
      <c r="PNQ1848" s="401"/>
      <c r="PNR1848" s="401"/>
      <c r="PNS1848" s="401"/>
      <c r="PNT1848" s="401"/>
      <c r="PNU1848" s="401"/>
      <c r="PNV1848" s="401"/>
      <c r="PNW1848" s="401"/>
      <c r="PNX1848" s="401"/>
      <c r="PNY1848" s="401"/>
      <c r="PNZ1848" s="401"/>
      <c r="POA1848" s="401"/>
      <c r="POB1848" s="401"/>
      <c r="POC1848" s="401"/>
      <c r="POD1848" s="401"/>
      <c r="POE1848" s="401"/>
      <c r="POF1848" s="401"/>
      <c r="POG1848" s="401"/>
      <c r="POH1848" s="401"/>
      <c r="POI1848" s="401"/>
      <c r="POJ1848" s="401"/>
      <c r="POK1848" s="401"/>
      <c r="POL1848" s="401"/>
      <c r="POM1848" s="401"/>
      <c r="PON1848" s="401"/>
      <c r="POO1848" s="401"/>
      <c r="POP1848" s="401"/>
      <c r="POQ1848" s="401"/>
      <c r="POR1848" s="401"/>
      <c r="POS1848" s="401"/>
      <c r="POT1848" s="401"/>
      <c r="POU1848" s="401"/>
      <c r="POV1848" s="401"/>
      <c r="POW1848" s="401"/>
      <c r="POX1848" s="401"/>
      <c r="POY1848" s="401"/>
      <c r="POZ1848" s="401"/>
      <c r="PPA1848" s="401"/>
      <c r="PPB1848" s="401"/>
      <c r="PPC1848" s="401"/>
      <c r="PPD1848" s="401"/>
      <c r="PPE1848" s="401"/>
      <c r="PPF1848" s="401"/>
      <c r="PPG1848" s="401"/>
      <c r="PPH1848" s="401"/>
      <c r="PPI1848" s="401"/>
      <c r="PPJ1848" s="401"/>
      <c r="PPK1848" s="401"/>
      <c r="PPL1848" s="401"/>
      <c r="PPM1848" s="401"/>
      <c r="PPN1848" s="401"/>
      <c r="PPO1848" s="401"/>
      <c r="PPP1848" s="401"/>
      <c r="PPQ1848" s="401"/>
      <c r="PPR1848" s="401"/>
      <c r="PPS1848" s="401"/>
      <c r="PPT1848" s="401"/>
      <c r="PPU1848" s="401"/>
      <c r="PPV1848" s="401"/>
      <c r="PPW1848" s="401"/>
      <c r="PPX1848" s="401"/>
      <c r="PPY1848" s="401"/>
      <c r="PPZ1848" s="401"/>
      <c r="PQA1848" s="401"/>
      <c r="PQB1848" s="401"/>
      <c r="PQC1848" s="401"/>
      <c r="PQD1848" s="401"/>
      <c r="PQE1848" s="401"/>
      <c r="PQF1848" s="401"/>
      <c r="PQG1848" s="401"/>
      <c r="PQH1848" s="401"/>
      <c r="PQI1848" s="401"/>
      <c r="PQJ1848" s="401"/>
      <c r="PQK1848" s="401"/>
      <c r="PQL1848" s="401"/>
      <c r="PQM1848" s="401"/>
      <c r="PQN1848" s="401"/>
      <c r="PQO1848" s="401"/>
      <c r="PQP1848" s="401"/>
      <c r="PQQ1848" s="401"/>
      <c r="PQR1848" s="401"/>
      <c r="PQS1848" s="401"/>
      <c r="PQT1848" s="401"/>
      <c r="PQU1848" s="401"/>
      <c r="PQV1848" s="401"/>
      <c r="PQW1848" s="401"/>
      <c r="PQX1848" s="401"/>
      <c r="PQY1848" s="401"/>
      <c r="PQZ1848" s="401"/>
      <c r="PRA1848" s="401"/>
      <c r="PRB1848" s="401"/>
      <c r="PRC1848" s="401"/>
      <c r="PRD1848" s="401"/>
      <c r="PRE1848" s="401"/>
      <c r="PRF1848" s="401"/>
      <c r="PRG1848" s="401"/>
      <c r="PRH1848" s="401"/>
      <c r="PRI1848" s="401"/>
      <c r="PRJ1848" s="401"/>
      <c r="PRK1848" s="401"/>
      <c r="PRL1848" s="401"/>
      <c r="PRM1848" s="401"/>
      <c r="PRN1848" s="401"/>
      <c r="PRO1848" s="401"/>
      <c r="PRP1848" s="401"/>
      <c r="PRQ1848" s="401"/>
      <c r="PRR1848" s="401"/>
      <c r="PRS1848" s="401"/>
      <c r="PRT1848" s="401"/>
      <c r="PRU1848" s="401"/>
      <c r="PRV1848" s="401"/>
      <c r="PRW1848" s="401"/>
      <c r="PRX1848" s="401"/>
      <c r="PRY1848" s="401"/>
      <c r="PRZ1848" s="401"/>
      <c r="PSA1848" s="401"/>
      <c r="PSB1848" s="401"/>
      <c r="PSC1848" s="401"/>
      <c r="PSD1848" s="401"/>
      <c r="PSE1848" s="401"/>
      <c r="PSF1848" s="401"/>
      <c r="PSG1848" s="401"/>
      <c r="PSH1848" s="401"/>
      <c r="PSI1848" s="401"/>
      <c r="PSJ1848" s="401"/>
      <c r="PSK1848" s="401"/>
      <c r="PSL1848" s="401"/>
      <c r="PSM1848" s="401"/>
      <c r="PSN1848" s="401"/>
      <c r="PSO1848" s="401"/>
      <c r="PSP1848" s="401"/>
      <c r="PSQ1848" s="401"/>
      <c r="PSR1848" s="401"/>
      <c r="PSS1848" s="401"/>
      <c r="PST1848" s="401"/>
      <c r="PSU1848" s="401"/>
      <c r="PSV1848" s="401"/>
      <c r="PSW1848" s="401"/>
      <c r="PSX1848" s="401"/>
      <c r="PSY1848" s="401"/>
      <c r="PSZ1848" s="401"/>
      <c r="PTA1848" s="401"/>
      <c r="PTB1848" s="401"/>
      <c r="PTC1848" s="401"/>
      <c r="PTD1848" s="401"/>
      <c r="PTE1848" s="401"/>
      <c r="PTF1848" s="401"/>
      <c r="PTG1848" s="401"/>
      <c r="PTH1848" s="401"/>
      <c r="PTI1848" s="401"/>
      <c r="PTJ1848" s="401"/>
      <c r="PTK1848" s="401"/>
      <c r="PTL1848" s="401"/>
      <c r="PTM1848" s="401"/>
      <c r="PTN1848" s="401"/>
      <c r="PTO1848" s="401"/>
      <c r="PTP1848" s="401"/>
      <c r="PTQ1848" s="401"/>
      <c r="PTR1848" s="401"/>
      <c r="PTS1848" s="401"/>
      <c r="PTT1848" s="401"/>
      <c r="PTU1848" s="401"/>
      <c r="PTV1848" s="401"/>
      <c r="PTW1848" s="401"/>
      <c r="PTX1848" s="401"/>
      <c r="PTY1848" s="401"/>
      <c r="PTZ1848" s="401"/>
      <c r="PUA1848" s="401"/>
      <c r="PUB1848" s="401"/>
      <c r="PUC1848" s="401"/>
      <c r="PUD1848" s="401"/>
      <c r="PUE1848" s="401"/>
      <c r="PUF1848" s="401"/>
      <c r="PUG1848" s="401"/>
      <c r="PUH1848" s="401"/>
      <c r="PUI1848" s="401"/>
      <c r="PUJ1848" s="401"/>
      <c r="PUK1848" s="401"/>
      <c r="PUL1848" s="401"/>
      <c r="PUM1848" s="401"/>
      <c r="PUN1848" s="401"/>
      <c r="PUO1848" s="401"/>
      <c r="PUP1848" s="401"/>
      <c r="PUQ1848" s="401"/>
      <c r="PUR1848" s="401"/>
      <c r="PUS1848" s="401"/>
      <c r="PUT1848" s="401"/>
      <c r="PUU1848" s="401"/>
      <c r="PUV1848" s="401"/>
      <c r="PUW1848" s="401"/>
      <c r="PUX1848" s="401"/>
      <c r="PUY1848" s="401"/>
      <c r="PUZ1848" s="401"/>
      <c r="PVA1848" s="401"/>
      <c r="PVB1848" s="401"/>
      <c r="PVC1848" s="401"/>
      <c r="PVD1848" s="401"/>
      <c r="PVE1848" s="401"/>
      <c r="PVF1848" s="401"/>
      <c r="PVG1848" s="401"/>
      <c r="PVH1848" s="401"/>
      <c r="PVI1848" s="401"/>
      <c r="PVJ1848" s="401"/>
      <c r="PVK1848" s="401"/>
      <c r="PVL1848" s="401"/>
      <c r="PVM1848" s="401"/>
      <c r="PVN1848" s="401"/>
      <c r="PVO1848" s="401"/>
      <c r="PVP1848" s="401"/>
      <c r="PVQ1848" s="401"/>
      <c r="PVR1848" s="401"/>
      <c r="PVS1848" s="401"/>
      <c r="PVT1848" s="401"/>
      <c r="PVU1848" s="401"/>
      <c r="PVV1848" s="401"/>
      <c r="PVW1848" s="401"/>
      <c r="PVX1848" s="401"/>
      <c r="PVY1848" s="401"/>
      <c r="PVZ1848" s="401"/>
      <c r="PWA1848" s="401"/>
      <c r="PWB1848" s="401"/>
      <c r="PWC1848" s="401"/>
      <c r="PWD1848" s="401"/>
      <c r="PWE1848" s="401"/>
      <c r="PWF1848" s="401"/>
      <c r="PWG1848" s="401"/>
      <c r="PWH1848" s="401"/>
      <c r="PWI1848" s="401"/>
      <c r="PWJ1848" s="401"/>
      <c r="PWK1848" s="401"/>
      <c r="PWL1848" s="401"/>
      <c r="PWM1848" s="401"/>
      <c r="PWN1848" s="401"/>
      <c r="PWO1848" s="401"/>
      <c r="PWP1848" s="401"/>
      <c r="PWQ1848" s="401"/>
      <c r="PWR1848" s="401"/>
      <c r="PWS1848" s="401"/>
      <c r="PWT1848" s="401"/>
      <c r="PWU1848" s="401"/>
      <c r="PWV1848" s="401"/>
      <c r="PWW1848" s="401"/>
      <c r="PWX1848" s="401"/>
      <c r="PWY1848" s="401"/>
      <c r="PWZ1848" s="401"/>
      <c r="PXA1848" s="401"/>
      <c r="PXB1848" s="401"/>
      <c r="PXC1848" s="401"/>
      <c r="PXD1848" s="401"/>
      <c r="PXE1848" s="401"/>
      <c r="PXF1848" s="401"/>
      <c r="PXG1848" s="401"/>
      <c r="PXH1848" s="401"/>
      <c r="PXI1848" s="401"/>
      <c r="PXJ1848" s="401"/>
      <c r="PXK1848" s="401"/>
      <c r="PXL1848" s="401"/>
      <c r="PXM1848" s="401"/>
      <c r="PXN1848" s="401"/>
      <c r="PXO1848" s="401"/>
      <c r="PXP1848" s="401"/>
      <c r="PXQ1848" s="401"/>
      <c r="PXR1848" s="401"/>
      <c r="PXS1848" s="401"/>
      <c r="PXT1848" s="401"/>
      <c r="PXU1848" s="401"/>
      <c r="PXV1848" s="401"/>
      <c r="PXW1848" s="401"/>
      <c r="PXX1848" s="401"/>
      <c r="PXY1848" s="401"/>
      <c r="PXZ1848" s="401"/>
      <c r="PYA1848" s="401"/>
      <c r="PYB1848" s="401"/>
      <c r="PYC1848" s="401"/>
      <c r="PYD1848" s="401"/>
      <c r="PYE1848" s="401"/>
      <c r="PYF1848" s="401"/>
      <c r="PYG1848" s="401"/>
      <c r="PYH1848" s="401"/>
      <c r="PYI1848" s="401"/>
      <c r="PYJ1848" s="401"/>
      <c r="PYK1848" s="401"/>
      <c r="PYL1848" s="401"/>
      <c r="PYM1848" s="401"/>
      <c r="PYN1848" s="401"/>
      <c r="PYO1848" s="401"/>
      <c r="PYP1848" s="401"/>
      <c r="PYQ1848" s="401"/>
      <c r="PYR1848" s="401"/>
      <c r="PYS1848" s="401"/>
      <c r="PYT1848" s="401"/>
      <c r="PYU1848" s="401"/>
      <c r="PYV1848" s="401"/>
      <c r="PYW1848" s="401"/>
      <c r="PYX1848" s="401"/>
      <c r="PYY1848" s="401"/>
      <c r="PYZ1848" s="401"/>
      <c r="PZA1848" s="401"/>
      <c r="PZB1848" s="401"/>
      <c r="PZC1848" s="401"/>
      <c r="PZD1848" s="401"/>
      <c r="PZE1848" s="401"/>
      <c r="PZF1848" s="401"/>
      <c r="PZG1848" s="401"/>
      <c r="PZH1848" s="401"/>
      <c r="PZI1848" s="401"/>
      <c r="PZJ1848" s="401"/>
      <c r="PZK1848" s="401"/>
      <c r="PZL1848" s="401"/>
      <c r="PZM1848" s="401"/>
      <c r="PZN1848" s="401"/>
      <c r="PZO1848" s="401"/>
      <c r="PZP1848" s="401"/>
      <c r="PZQ1848" s="401"/>
      <c r="PZR1848" s="401"/>
      <c r="PZS1848" s="401"/>
      <c r="PZT1848" s="401"/>
      <c r="PZU1848" s="401"/>
      <c r="PZV1848" s="401"/>
      <c r="PZW1848" s="401"/>
      <c r="PZX1848" s="401"/>
      <c r="PZY1848" s="401"/>
      <c r="PZZ1848" s="401"/>
      <c r="QAA1848" s="401"/>
      <c r="QAB1848" s="401"/>
      <c r="QAC1848" s="401"/>
      <c r="QAD1848" s="401"/>
      <c r="QAE1848" s="401"/>
      <c r="QAF1848" s="401"/>
      <c r="QAG1848" s="401"/>
      <c r="QAH1848" s="401"/>
      <c r="QAI1848" s="401"/>
      <c r="QAJ1848" s="401"/>
      <c r="QAK1848" s="401"/>
      <c r="QAL1848" s="401"/>
      <c r="QAM1848" s="401"/>
      <c r="QAN1848" s="401"/>
      <c r="QAO1848" s="401"/>
      <c r="QAP1848" s="401"/>
      <c r="QAQ1848" s="401"/>
      <c r="QAR1848" s="401"/>
      <c r="QAS1848" s="401"/>
      <c r="QAT1848" s="401"/>
      <c r="QAU1848" s="401"/>
      <c r="QAV1848" s="401"/>
      <c r="QAW1848" s="401"/>
      <c r="QAX1848" s="401"/>
      <c r="QAY1848" s="401"/>
      <c r="QAZ1848" s="401"/>
      <c r="QBA1848" s="401"/>
      <c r="QBB1848" s="401"/>
      <c r="QBC1848" s="401"/>
      <c r="QBD1848" s="401"/>
      <c r="QBE1848" s="401"/>
      <c r="QBF1848" s="401"/>
      <c r="QBG1848" s="401"/>
      <c r="QBH1848" s="401"/>
      <c r="QBI1848" s="401"/>
      <c r="QBJ1848" s="401"/>
      <c r="QBK1848" s="401"/>
      <c r="QBL1848" s="401"/>
      <c r="QBM1848" s="401"/>
      <c r="QBN1848" s="401"/>
      <c r="QBO1848" s="401"/>
      <c r="QBP1848" s="401"/>
      <c r="QBQ1848" s="401"/>
      <c r="QBR1848" s="401"/>
      <c r="QBS1848" s="401"/>
      <c r="QBT1848" s="401"/>
      <c r="QBU1848" s="401"/>
      <c r="QBV1848" s="401"/>
      <c r="QBW1848" s="401"/>
      <c r="QBX1848" s="401"/>
      <c r="QBY1848" s="401"/>
      <c r="QBZ1848" s="401"/>
      <c r="QCA1848" s="401"/>
      <c r="QCB1848" s="401"/>
      <c r="QCC1848" s="401"/>
      <c r="QCD1848" s="401"/>
      <c r="QCE1848" s="401"/>
      <c r="QCF1848" s="401"/>
      <c r="QCG1848" s="401"/>
      <c r="QCH1848" s="401"/>
      <c r="QCI1848" s="401"/>
      <c r="QCJ1848" s="401"/>
      <c r="QCK1848" s="401"/>
      <c r="QCL1848" s="401"/>
      <c r="QCM1848" s="401"/>
      <c r="QCN1848" s="401"/>
      <c r="QCO1848" s="401"/>
      <c r="QCP1848" s="401"/>
      <c r="QCQ1848" s="401"/>
      <c r="QCR1848" s="401"/>
      <c r="QCS1848" s="401"/>
      <c r="QCT1848" s="401"/>
      <c r="QCU1848" s="401"/>
      <c r="QCV1848" s="401"/>
      <c r="QCW1848" s="401"/>
      <c r="QCX1848" s="401"/>
      <c r="QCY1848" s="401"/>
      <c r="QCZ1848" s="401"/>
      <c r="QDA1848" s="401"/>
      <c r="QDB1848" s="401"/>
      <c r="QDC1848" s="401"/>
      <c r="QDD1848" s="401"/>
      <c r="QDE1848" s="401"/>
      <c r="QDF1848" s="401"/>
      <c r="QDG1848" s="401"/>
      <c r="QDH1848" s="401"/>
      <c r="QDI1848" s="401"/>
      <c r="QDJ1848" s="401"/>
      <c r="QDK1848" s="401"/>
      <c r="QDL1848" s="401"/>
      <c r="QDM1848" s="401"/>
      <c r="QDN1848" s="401"/>
      <c r="QDO1848" s="401"/>
      <c r="QDP1848" s="401"/>
      <c r="QDQ1848" s="401"/>
      <c r="QDR1848" s="401"/>
      <c r="QDS1848" s="401"/>
      <c r="QDT1848" s="401"/>
      <c r="QDU1848" s="401"/>
      <c r="QDV1848" s="401"/>
      <c r="QDW1848" s="401"/>
      <c r="QDX1848" s="401"/>
      <c r="QDY1848" s="401"/>
      <c r="QDZ1848" s="401"/>
      <c r="QEA1848" s="401"/>
      <c r="QEB1848" s="401"/>
      <c r="QEC1848" s="401"/>
      <c r="QED1848" s="401"/>
      <c r="QEE1848" s="401"/>
      <c r="QEF1848" s="401"/>
      <c r="QEG1848" s="401"/>
      <c r="QEH1848" s="401"/>
      <c r="QEI1848" s="401"/>
      <c r="QEJ1848" s="401"/>
      <c r="QEK1848" s="401"/>
      <c r="QEL1848" s="401"/>
      <c r="QEM1848" s="401"/>
      <c r="QEN1848" s="401"/>
      <c r="QEO1848" s="401"/>
      <c r="QEP1848" s="401"/>
      <c r="QEQ1848" s="401"/>
      <c r="QER1848" s="401"/>
      <c r="QES1848" s="401"/>
      <c r="QET1848" s="401"/>
      <c r="QEU1848" s="401"/>
      <c r="QEV1848" s="401"/>
      <c r="QEW1848" s="401"/>
      <c r="QEX1848" s="401"/>
      <c r="QEY1848" s="401"/>
      <c r="QEZ1848" s="401"/>
      <c r="QFA1848" s="401"/>
      <c r="QFB1848" s="401"/>
      <c r="QFC1848" s="401"/>
      <c r="QFD1848" s="401"/>
      <c r="QFE1848" s="401"/>
      <c r="QFF1848" s="401"/>
      <c r="QFG1848" s="401"/>
      <c r="QFH1848" s="401"/>
      <c r="QFI1848" s="401"/>
      <c r="QFJ1848" s="401"/>
      <c r="QFK1848" s="401"/>
      <c r="QFL1848" s="401"/>
      <c r="QFM1848" s="401"/>
      <c r="QFN1848" s="401"/>
      <c r="QFO1848" s="401"/>
      <c r="QFP1848" s="401"/>
      <c r="QFQ1848" s="401"/>
      <c r="QFR1848" s="401"/>
      <c r="QFS1848" s="401"/>
      <c r="QFT1848" s="401"/>
      <c r="QFU1848" s="401"/>
      <c r="QFV1848" s="401"/>
      <c r="QFW1848" s="401"/>
      <c r="QFX1848" s="401"/>
      <c r="QFY1848" s="401"/>
      <c r="QFZ1848" s="401"/>
      <c r="QGA1848" s="401"/>
      <c r="QGB1848" s="401"/>
      <c r="QGC1848" s="401"/>
      <c r="QGD1848" s="401"/>
      <c r="QGE1848" s="401"/>
      <c r="QGF1848" s="401"/>
      <c r="QGG1848" s="401"/>
      <c r="QGH1848" s="401"/>
      <c r="QGI1848" s="401"/>
      <c r="QGJ1848" s="401"/>
      <c r="QGK1848" s="401"/>
      <c r="QGL1848" s="401"/>
      <c r="QGM1848" s="401"/>
      <c r="QGN1848" s="401"/>
      <c r="QGO1848" s="401"/>
      <c r="QGP1848" s="401"/>
      <c r="QGQ1848" s="401"/>
      <c r="QGR1848" s="401"/>
      <c r="QGS1848" s="401"/>
      <c r="QGT1848" s="401"/>
      <c r="QGU1848" s="401"/>
      <c r="QGV1848" s="401"/>
      <c r="QGW1848" s="401"/>
      <c r="QGX1848" s="401"/>
      <c r="QGY1848" s="401"/>
      <c r="QGZ1848" s="401"/>
      <c r="QHA1848" s="401"/>
      <c r="QHB1848" s="401"/>
      <c r="QHC1848" s="401"/>
      <c r="QHD1848" s="401"/>
      <c r="QHE1848" s="401"/>
      <c r="QHF1848" s="401"/>
      <c r="QHG1848" s="401"/>
      <c r="QHH1848" s="401"/>
      <c r="QHI1848" s="401"/>
      <c r="QHJ1848" s="401"/>
      <c r="QHK1848" s="401"/>
      <c r="QHL1848" s="401"/>
      <c r="QHM1848" s="401"/>
      <c r="QHN1848" s="401"/>
      <c r="QHO1848" s="401"/>
      <c r="QHP1848" s="401"/>
      <c r="QHQ1848" s="401"/>
      <c r="QHR1848" s="401"/>
      <c r="QHS1848" s="401"/>
      <c r="QHT1848" s="401"/>
      <c r="QHU1848" s="401"/>
      <c r="QHV1848" s="401"/>
      <c r="QHW1848" s="401"/>
      <c r="QHX1848" s="401"/>
      <c r="QHY1848" s="401"/>
      <c r="QHZ1848" s="401"/>
      <c r="QIA1848" s="401"/>
      <c r="QIB1848" s="401"/>
      <c r="QIC1848" s="401"/>
      <c r="QID1848" s="401"/>
      <c r="QIE1848" s="401"/>
      <c r="QIF1848" s="401"/>
      <c r="QIG1848" s="401"/>
      <c r="QIH1848" s="401"/>
      <c r="QII1848" s="401"/>
      <c r="QIJ1848" s="401"/>
      <c r="QIK1848" s="401"/>
      <c r="QIL1848" s="401"/>
      <c r="QIM1848" s="401"/>
      <c r="QIN1848" s="401"/>
      <c r="QIO1848" s="401"/>
      <c r="QIP1848" s="401"/>
      <c r="QIQ1848" s="401"/>
      <c r="QIR1848" s="401"/>
      <c r="QIS1848" s="401"/>
      <c r="QIT1848" s="401"/>
      <c r="QIU1848" s="401"/>
      <c r="QIV1848" s="401"/>
      <c r="QIW1848" s="401"/>
      <c r="QIX1848" s="401"/>
      <c r="QIY1848" s="401"/>
      <c r="QIZ1848" s="401"/>
      <c r="QJA1848" s="401"/>
      <c r="QJB1848" s="401"/>
      <c r="QJC1848" s="401"/>
      <c r="QJD1848" s="401"/>
      <c r="QJE1848" s="401"/>
      <c r="QJF1848" s="401"/>
      <c r="QJG1848" s="401"/>
      <c r="QJH1848" s="401"/>
      <c r="QJI1848" s="401"/>
      <c r="QJJ1848" s="401"/>
      <c r="QJK1848" s="401"/>
      <c r="QJL1848" s="401"/>
      <c r="QJM1848" s="401"/>
      <c r="QJN1848" s="401"/>
      <c r="QJO1848" s="401"/>
      <c r="QJP1848" s="401"/>
      <c r="QJQ1848" s="401"/>
      <c r="QJR1848" s="401"/>
      <c r="QJS1848" s="401"/>
      <c r="QJT1848" s="401"/>
      <c r="QJU1848" s="401"/>
      <c r="QJV1848" s="401"/>
      <c r="QJW1848" s="401"/>
      <c r="QJX1848" s="401"/>
      <c r="QJY1848" s="401"/>
      <c r="QJZ1848" s="401"/>
      <c r="QKA1848" s="401"/>
      <c r="QKB1848" s="401"/>
      <c r="QKC1848" s="401"/>
      <c r="QKD1848" s="401"/>
      <c r="QKE1848" s="401"/>
      <c r="QKF1848" s="401"/>
      <c r="QKG1848" s="401"/>
      <c r="QKH1848" s="401"/>
      <c r="QKI1848" s="401"/>
      <c r="QKJ1848" s="401"/>
      <c r="QKK1848" s="401"/>
      <c r="QKL1848" s="401"/>
      <c r="QKM1848" s="401"/>
      <c r="QKN1848" s="401"/>
      <c r="QKO1848" s="401"/>
      <c r="QKP1848" s="401"/>
      <c r="QKQ1848" s="401"/>
      <c r="QKR1848" s="401"/>
      <c r="QKS1848" s="401"/>
      <c r="QKT1848" s="401"/>
      <c r="QKU1848" s="401"/>
      <c r="QKV1848" s="401"/>
      <c r="QKW1848" s="401"/>
      <c r="QKX1848" s="401"/>
      <c r="QKY1848" s="401"/>
      <c r="QKZ1848" s="401"/>
      <c r="QLA1848" s="401"/>
      <c r="QLB1848" s="401"/>
      <c r="QLC1848" s="401"/>
      <c r="QLD1848" s="401"/>
      <c r="QLE1848" s="401"/>
      <c r="QLF1848" s="401"/>
      <c r="QLG1848" s="401"/>
      <c r="QLH1848" s="401"/>
      <c r="QLI1848" s="401"/>
      <c r="QLJ1848" s="401"/>
      <c r="QLK1848" s="401"/>
      <c r="QLL1848" s="401"/>
      <c r="QLM1848" s="401"/>
      <c r="QLN1848" s="401"/>
      <c r="QLO1848" s="401"/>
      <c r="QLP1848" s="401"/>
      <c r="QLQ1848" s="401"/>
      <c r="QLR1848" s="401"/>
      <c r="QLS1848" s="401"/>
      <c r="QLT1848" s="401"/>
      <c r="QLU1848" s="401"/>
      <c r="QLV1848" s="401"/>
      <c r="QLW1848" s="401"/>
      <c r="QLX1848" s="401"/>
      <c r="QLY1848" s="401"/>
      <c r="QLZ1848" s="401"/>
      <c r="QMA1848" s="401"/>
      <c r="QMB1848" s="401"/>
      <c r="QMC1848" s="401"/>
      <c r="QMD1848" s="401"/>
      <c r="QME1848" s="401"/>
      <c r="QMF1848" s="401"/>
      <c r="QMG1848" s="401"/>
      <c r="QMH1848" s="401"/>
      <c r="QMI1848" s="401"/>
      <c r="QMJ1848" s="401"/>
      <c r="QMK1848" s="401"/>
      <c r="QML1848" s="401"/>
      <c r="QMM1848" s="401"/>
      <c r="QMN1848" s="401"/>
      <c r="QMO1848" s="401"/>
      <c r="QMP1848" s="401"/>
      <c r="QMQ1848" s="401"/>
      <c r="QMR1848" s="401"/>
      <c r="QMS1848" s="401"/>
      <c r="QMT1848" s="401"/>
      <c r="QMU1848" s="401"/>
      <c r="QMV1848" s="401"/>
      <c r="QMW1848" s="401"/>
      <c r="QMX1848" s="401"/>
      <c r="QMY1848" s="401"/>
      <c r="QMZ1848" s="401"/>
      <c r="QNA1848" s="401"/>
      <c r="QNB1848" s="401"/>
      <c r="QNC1848" s="401"/>
      <c r="QND1848" s="401"/>
      <c r="QNE1848" s="401"/>
      <c r="QNF1848" s="401"/>
      <c r="QNG1848" s="401"/>
      <c r="QNH1848" s="401"/>
      <c r="QNI1848" s="401"/>
      <c r="QNJ1848" s="401"/>
      <c r="QNK1848" s="401"/>
      <c r="QNL1848" s="401"/>
      <c r="QNM1848" s="401"/>
      <c r="QNN1848" s="401"/>
      <c r="QNO1848" s="401"/>
      <c r="QNP1848" s="401"/>
      <c r="QNQ1848" s="401"/>
      <c r="QNR1848" s="401"/>
      <c r="QNS1848" s="401"/>
      <c r="QNT1848" s="401"/>
      <c r="QNU1848" s="401"/>
      <c r="QNV1848" s="401"/>
      <c r="QNW1848" s="401"/>
      <c r="QNX1848" s="401"/>
      <c r="QNY1848" s="401"/>
      <c r="QNZ1848" s="401"/>
      <c r="QOA1848" s="401"/>
      <c r="QOB1848" s="401"/>
      <c r="QOC1848" s="401"/>
      <c r="QOD1848" s="401"/>
      <c r="QOE1848" s="401"/>
      <c r="QOF1848" s="401"/>
      <c r="QOG1848" s="401"/>
      <c r="QOH1848" s="401"/>
      <c r="QOI1848" s="401"/>
      <c r="QOJ1848" s="401"/>
      <c r="QOK1848" s="401"/>
      <c r="QOL1848" s="401"/>
      <c r="QOM1848" s="401"/>
      <c r="QON1848" s="401"/>
      <c r="QOO1848" s="401"/>
      <c r="QOP1848" s="401"/>
      <c r="QOQ1848" s="401"/>
      <c r="QOR1848" s="401"/>
      <c r="QOS1848" s="401"/>
      <c r="QOT1848" s="401"/>
      <c r="QOU1848" s="401"/>
      <c r="QOV1848" s="401"/>
      <c r="QOW1848" s="401"/>
      <c r="QOX1848" s="401"/>
      <c r="QOY1848" s="401"/>
      <c r="QOZ1848" s="401"/>
      <c r="QPA1848" s="401"/>
      <c r="QPB1848" s="401"/>
      <c r="QPC1848" s="401"/>
      <c r="QPD1848" s="401"/>
      <c r="QPE1848" s="401"/>
      <c r="QPF1848" s="401"/>
      <c r="QPG1848" s="401"/>
      <c r="QPH1848" s="401"/>
      <c r="QPI1848" s="401"/>
      <c r="QPJ1848" s="401"/>
      <c r="QPK1848" s="401"/>
      <c r="QPL1848" s="401"/>
      <c r="QPM1848" s="401"/>
      <c r="QPN1848" s="401"/>
      <c r="QPO1848" s="401"/>
      <c r="QPP1848" s="401"/>
      <c r="QPQ1848" s="401"/>
      <c r="QPR1848" s="401"/>
      <c r="QPS1848" s="401"/>
      <c r="QPT1848" s="401"/>
      <c r="QPU1848" s="401"/>
      <c r="QPV1848" s="401"/>
      <c r="QPW1848" s="401"/>
      <c r="QPX1848" s="401"/>
      <c r="QPY1848" s="401"/>
      <c r="QPZ1848" s="401"/>
      <c r="QQA1848" s="401"/>
      <c r="QQB1848" s="401"/>
      <c r="QQC1848" s="401"/>
      <c r="QQD1848" s="401"/>
      <c r="QQE1848" s="401"/>
      <c r="QQF1848" s="401"/>
      <c r="QQG1848" s="401"/>
      <c r="QQH1848" s="401"/>
      <c r="QQI1848" s="401"/>
      <c r="QQJ1848" s="401"/>
      <c r="QQK1848" s="401"/>
      <c r="QQL1848" s="401"/>
      <c r="QQM1848" s="401"/>
      <c r="QQN1848" s="401"/>
      <c r="QQO1848" s="401"/>
      <c r="QQP1848" s="401"/>
      <c r="QQQ1848" s="401"/>
      <c r="QQR1848" s="401"/>
      <c r="QQS1848" s="401"/>
      <c r="QQT1848" s="401"/>
      <c r="QQU1848" s="401"/>
      <c r="QQV1848" s="401"/>
      <c r="QQW1848" s="401"/>
      <c r="QQX1848" s="401"/>
      <c r="QQY1848" s="401"/>
      <c r="QQZ1848" s="401"/>
      <c r="QRA1848" s="401"/>
      <c r="QRB1848" s="401"/>
      <c r="QRC1848" s="401"/>
      <c r="QRD1848" s="401"/>
      <c r="QRE1848" s="401"/>
      <c r="QRF1848" s="401"/>
      <c r="QRG1848" s="401"/>
      <c r="QRH1848" s="401"/>
      <c r="QRI1848" s="401"/>
      <c r="QRJ1848" s="401"/>
      <c r="QRK1848" s="401"/>
      <c r="QRL1848" s="401"/>
      <c r="QRM1848" s="401"/>
      <c r="QRN1848" s="401"/>
      <c r="QRO1848" s="401"/>
      <c r="QRP1848" s="401"/>
      <c r="QRQ1848" s="401"/>
      <c r="QRR1848" s="401"/>
      <c r="QRS1848" s="401"/>
      <c r="QRT1848" s="401"/>
      <c r="QRU1848" s="401"/>
      <c r="QRV1848" s="401"/>
      <c r="QRW1848" s="401"/>
      <c r="QRX1848" s="401"/>
      <c r="QRY1848" s="401"/>
      <c r="QRZ1848" s="401"/>
      <c r="QSA1848" s="401"/>
      <c r="QSB1848" s="401"/>
      <c r="QSC1848" s="401"/>
      <c r="QSD1848" s="401"/>
      <c r="QSE1848" s="401"/>
      <c r="QSF1848" s="401"/>
      <c r="QSG1848" s="401"/>
      <c r="QSH1848" s="401"/>
      <c r="QSI1848" s="401"/>
      <c r="QSJ1848" s="401"/>
      <c r="QSK1848" s="401"/>
      <c r="QSL1848" s="401"/>
      <c r="QSM1848" s="401"/>
      <c r="QSN1848" s="401"/>
      <c r="QSO1848" s="401"/>
      <c r="QSP1848" s="401"/>
      <c r="QSQ1848" s="401"/>
      <c r="QSR1848" s="401"/>
      <c r="QSS1848" s="401"/>
      <c r="QST1848" s="401"/>
      <c r="QSU1848" s="401"/>
      <c r="QSV1848" s="401"/>
      <c r="QSW1848" s="401"/>
      <c r="QSX1848" s="401"/>
      <c r="QSY1848" s="401"/>
      <c r="QSZ1848" s="401"/>
      <c r="QTA1848" s="401"/>
      <c r="QTB1848" s="401"/>
      <c r="QTC1848" s="401"/>
      <c r="QTD1848" s="401"/>
      <c r="QTE1848" s="401"/>
      <c r="QTF1848" s="401"/>
      <c r="QTG1848" s="401"/>
      <c r="QTH1848" s="401"/>
      <c r="QTI1848" s="401"/>
      <c r="QTJ1848" s="401"/>
      <c r="QTK1848" s="401"/>
      <c r="QTL1848" s="401"/>
      <c r="QTM1848" s="401"/>
      <c r="QTN1848" s="401"/>
      <c r="QTO1848" s="401"/>
      <c r="QTP1848" s="401"/>
      <c r="QTQ1848" s="401"/>
      <c r="QTR1848" s="401"/>
      <c r="QTS1848" s="401"/>
      <c r="QTT1848" s="401"/>
      <c r="QTU1848" s="401"/>
      <c r="QTV1848" s="401"/>
      <c r="QTW1848" s="401"/>
      <c r="QTX1848" s="401"/>
      <c r="QTY1848" s="401"/>
      <c r="QTZ1848" s="401"/>
      <c r="QUA1848" s="401"/>
      <c r="QUB1848" s="401"/>
      <c r="QUC1848" s="401"/>
      <c r="QUD1848" s="401"/>
      <c r="QUE1848" s="401"/>
      <c r="QUF1848" s="401"/>
      <c r="QUG1848" s="401"/>
      <c r="QUH1848" s="401"/>
      <c r="QUI1848" s="401"/>
      <c r="QUJ1848" s="401"/>
      <c r="QUK1848" s="401"/>
      <c r="QUL1848" s="401"/>
      <c r="QUM1848" s="401"/>
      <c r="QUN1848" s="401"/>
      <c r="QUO1848" s="401"/>
      <c r="QUP1848" s="401"/>
      <c r="QUQ1848" s="401"/>
      <c r="QUR1848" s="401"/>
      <c r="QUS1848" s="401"/>
      <c r="QUT1848" s="401"/>
      <c r="QUU1848" s="401"/>
      <c r="QUV1848" s="401"/>
      <c r="QUW1848" s="401"/>
      <c r="QUX1848" s="401"/>
      <c r="QUY1848" s="401"/>
      <c r="QUZ1848" s="401"/>
      <c r="QVA1848" s="401"/>
      <c r="QVB1848" s="401"/>
      <c r="QVC1848" s="401"/>
      <c r="QVD1848" s="401"/>
      <c r="QVE1848" s="401"/>
      <c r="QVF1848" s="401"/>
      <c r="QVG1848" s="401"/>
      <c r="QVH1848" s="401"/>
      <c r="QVI1848" s="401"/>
      <c r="QVJ1848" s="401"/>
      <c r="QVK1848" s="401"/>
      <c r="QVL1848" s="401"/>
      <c r="QVM1848" s="401"/>
      <c r="QVN1848" s="401"/>
      <c r="QVO1848" s="401"/>
      <c r="QVP1848" s="401"/>
      <c r="QVQ1848" s="401"/>
      <c r="QVR1848" s="401"/>
      <c r="QVS1848" s="401"/>
      <c r="QVT1848" s="401"/>
      <c r="QVU1848" s="401"/>
      <c r="QVV1848" s="401"/>
      <c r="QVW1848" s="401"/>
      <c r="QVX1848" s="401"/>
      <c r="QVY1848" s="401"/>
      <c r="QVZ1848" s="401"/>
      <c r="QWA1848" s="401"/>
      <c r="QWB1848" s="401"/>
      <c r="QWC1848" s="401"/>
      <c r="QWD1848" s="401"/>
      <c r="QWE1848" s="401"/>
      <c r="QWF1848" s="401"/>
      <c r="QWG1848" s="401"/>
      <c r="QWH1848" s="401"/>
      <c r="QWI1848" s="401"/>
      <c r="QWJ1848" s="401"/>
      <c r="QWK1848" s="401"/>
      <c r="QWL1848" s="401"/>
      <c r="QWM1848" s="401"/>
      <c r="QWN1848" s="401"/>
      <c r="QWO1848" s="401"/>
      <c r="QWP1848" s="401"/>
      <c r="QWQ1848" s="401"/>
      <c r="QWR1848" s="401"/>
      <c r="QWS1848" s="401"/>
      <c r="QWT1848" s="401"/>
      <c r="QWU1848" s="401"/>
      <c r="QWV1848" s="401"/>
      <c r="QWW1848" s="401"/>
      <c r="QWX1848" s="401"/>
      <c r="QWY1848" s="401"/>
      <c r="QWZ1848" s="401"/>
      <c r="QXA1848" s="401"/>
      <c r="QXB1848" s="401"/>
      <c r="QXC1848" s="401"/>
      <c r="QXD1848" s="401"/>
      <c r="QXE1848" s="401"/>
      <c r="QXF1848" s="401"/>
      <c r="QXG1848" s="401"/>
      <c r="QXH1848" s="401"/>
      <c r="QXI1848" s="401"/>
      <c r="QXJ1848" s="401"/>
      <c r="QXK1848" s="401"/>
      <c r="QXL1848" s="401"/>
      <c r="QXM1848" s="401"/>
      <c r="QXN1848" s="401"/>
      <c r="QXO1848" s="401"/>
      <c r="QXP1848" s="401"/>
      <c r="QXQ1848" s="401"/>
      <c r="QXR1848" s="401"/>
      <c r="QXS1848" s="401"/>
      <c r="QXT1848" s="401"/>
      <c r="QXU1848" s="401"/>
      <c r="QXV1848" s="401"/>
      <c r="QXW1848" s="401"/>
      <c r="QXX1848" s="401"/>
      <c r="QXY1848" s="401"/>
      <c r="QXZ1848" s="401"/>
      <c r="QYA1848" s="401"/>
      <c r="QYB1848" s="401"/>
      <c r="QYC1848" s="401"/>
      <c r="QYD1848" s="401"/>
      <c r="QYE1848" s="401"/>
      <c r="QYF1848" s="401"/>
      <c r="QYG1848" s="401"/>
      <c r="QYH1848" s="401"/>
      <c r="QYI1848" s="401"/>
      <c r="QYJ1848" s="401"/>
      <c r="QYK1848" s="401"/>
      <c r="QYL1848" s="401"/>
      <c r="QYM1848" s="401"/>
      <c r="QYN1848" s="401"/>
      <c r="QYO1848" s="401"/>
      <c r="QYP1848" s="401"/>
      <c r="QYQ1848" s="401"/>
      <c r="QYR1848" s="401"/>
      <c r="QYS1848" s="401"/>
      <c r="QYT1848" s="401"/>
      <c r="QYU1848" s="401"/>
      <c r="QYV1848" s="401"/>
      <c r="QYW1848" s="401"/>
      <c r="QYX1848" s="401"/>
      <c r="QYY1848" s="401"/>
      <c r="QYZ1848" s="401"/>
      <c r="QZA1848" s="401"/>
      <c r="QZB1848" s="401"/>
      <c r="QZC1848" s="401"/>
      <c r="QZD1848" s="401"/>
      <c r="QZE1848" s="401"/>
      <c r="QZF1848" s="401"/>
      <c r="QZG1848" s="401"/>
      <c r="QZH1848" s="401"/>
      <c r="QZI1848" s="401"/>
      <c r="QZJ1848" s="401"/>
      <c r="QZK1848" s="401"/>
      <c r="QZL1848" s="401"/>
      <c r="QZM1848" s="401"/>
      <c r="QZN1848" s="401"/>
      <c r="QZO1848" s="401"/>
      <c r="QZP1848" s="401"/>
      <c r="QZQ1848" s="401"/>
      <c r="QZR1848" s="401"/>
      <c r="QZS1848" s="401"/>
      <c r="QZT1848" s="401"/>
      <c r="QZU1848" s="401"/>
      <c r="QZV1848" s="401"/>
      <c r="QZW1848" s="401"/>
      <c r="QZX1848" s="401"/>
      <c r="QZY1848" s="401"/>
      <c r="QZZ1848" s="401"/>
      <c r="RAA1848" s="401"/>
      <c r="RAB1848" s="401"/>
      <c r="RAC1848" s="401"/>
      <c r="RAD1848" s="401"/>
      <c r="RAE1848" s="401"/>
      <c r="RAF1848" s="401"/>
      <c r="RAG1848" s="401"/>
      <c r="RAH1848" s="401"/>
      <c r="RAI1848" s="401"/>
      <c r="RAJ1848" s="401"/>
      <c r="RAK1848" s="401"/>
      <c r="RAL1848" s="401"/>
      <c r="RAM1848" s="401"/>
      <c r="RAN1848" s="401"/>
      <c r="RAO1848" s="401"/>
      <c r="RAP1848" s="401"/>
      <c r="RAQ1848" s="401"/>
      <c r="RAR1848" s="401"/>
      <c r="RAS1848" s="401"/>
      <c r="RAT1848" s="401"/>
      <c r="RAU1848" s="401"/>
      <c r="RAV1848" s="401"/>
      <c r="RAW1848" s="401"/>
      <c r="RAX1848" s="401"/>
      <c r="RAY1848" s="401"/>
      <c r="RAZ1848" s="401"/>
      <c r="RBA1848" s="401"/>
      <c r="RBB1848" s="401"/>
      <c r="RBC1848" s="401"/>
      <c r="RBD1848" s="401"/>
      <c r="RBE1848" s="401"/>
      <c r="RBF1848" s="401"/>
      <c r="RBG1848" s="401"/>
      <c r="RBH1848" s="401"/>
      <c r="RBI1848" s="401"/>
      <c r="RBJ1848" s="401"/>
      <c r="RBK1848" s="401"/>
      <c r="RBL1848" s="401"/>
      <c r="RBM1848" s="401"/>
      <c r="RBN1848" s="401"/>
      <c r="RBO1848" s="401"/>
      <c r="RBP1848" s="401"/>
      <c r="RBQ1848" s="401"/>
      <c r="RBR1848" s="401"/>
      <c r="RBS1848" s="401"/>
      <c r="RBT1848" s="401"/>
      <c r="RBU1848" s="401"/>
      <c r="RBV1848" s="401"/>
      <c r="RBW1848" s="401"/>
      <c r="RBX1848" s="401"/>
      <c r="RBY1848" s="401"/>
      <c r="RBZ1848" s="401"/>
      <c r="RCA1848" s="401"/>
      <c r="RCB1848" s="401"/>
      <c r="RCC1848" s="401"/>
      <c r="RCD1848" s="401"/>
      <c r="RCE1848" s="401"/>
      <c r="RCF1848" s="401"/>
      <c r="RCG1848" s="401"/>
      <c r="RCH1848" s="401"/>
      <c r="RCI1848" s="401"/>
      <c r="RCJ1848" s="401"/>
      <c r="RCK1848" s="401"/>
      <c r="RCL1848" s="401"/>
      <c r="RCM1848" s="401"/>
      <c r="RCN1848" s="401"/>
      <c r="RCO1848" s="401"/>
      <c r="RCP1848" s="401"/>
      <c r="RCQ1848" s="401"/>
      <c r="RCR1848" s="401"/>
      <c r="RCS1848" s="401"/>
      <c r="RCT1848" s="401"/>
      <c r="RCU1848" s="401"/>
      <c r="RCV1848" s="401"/>
      <c r="RCW1848" s="401"/>
      <c r="RCX1848" s="401"/>
      <c r="RCY1848" s="401"/>
      <c r="RCZ1848" s="401"/>
      <c r="RDA1848" s="401"/>
      <c r="RDB1848" s="401"/>
      <c r="RDC1848" s="401"/>
      <c r="RDD1848" s="401"/>
      <c r="RDE1848" s="401"/>
      <c r="RDF1848" s="401"/>
      <c r="RDG1848" s="401"/>
      <c r="RDH1848" s="401"/>
      <c r="RDI1848" s="401"/>
      <c r="RDJ1848" s="401"/>
      <c r="RDK1848" s="401"/>
      <c r="RDL1848" s="401"/>
      <c r="RDM1848" s="401"/>
      <c r="RDN1848" s="401"/>
      <c r="RDO1848" s="401"/>
      <c r="RDP1848" s="401"/>
      <c r="RDQ1848" s="401"/>
      <c r="RDR1848" s="401"/>
      <c r="RDS1848" s="401"/>
      <c r="RDT1848" s="401"/>
      <c r="RDU1848" s="401"/>
      <c r="RDV1848" s="401"/>
      <c r="RDW1848" s="401"/>
      <c r="RDX1848" s="401"/>
      <c r="RDY1848" s="401"/>
      <c r="RDZ1848" s="401"/>
      <c r="REA1848" s="401"/>
      <c r="REB1848" s="401"/>
      <c r="REC1848" s="401"/>
      <c r="RED1848" s="401"/>
      <c r="REE1848" s="401"/>
      <c r="REF1848" s="401"/>
      <c r="REG1848" s="401"/>
      <c r="REH1848" s="401"/>
      <c r="REI1848" s="401"/>
      <c r="REJ1848" s="401"/>
      <c r="REK1848" s="401"/>
      <c r="REL1848" s="401"/>
      <c r="REM1848" s="401"/>
      <c r="REN1848" s="401"/>
      <c r="REO1848" s="401"/>
      <c r="REP1848" s="401"/>
      <c r="REQ1848" s="401"/>
      <c r="RER1848" s="401"/>
      <c r="RES1848" s="401"/>
      <c r="RET1848" s="401"/>
      <c r="REU1848" s="401"/>
      <c r="REV1848" s="401"/>
      <c r="REW1848" s="401"/>
      <c r="REX1848" s="401"/>
      <c r="REY1848" s="401"/>
      <c r="REZ1848" s="401"/>
      <c r="RFA1848" s="401"/>
      <c r="RFB1848" s="401"/>
      <c r="RFC1848" s="401"/>
      <c r="RFD1848" s="401"/>
      <c r="RFE1848" s="401"/>
      <c r="RFF1848" s="401"/>
      <c r="RFG1848" s="401"/>
      <c r="RFH1848" s="401"/>
      <c r="RFI1848" s="401"/>
      <c r="RFJ1848" s="401"/>
      <c r="RFK1848" s="401"/>
      <c r="RFL1848" s="401"/>
      <c r="RFM1848" s="401"/>
      <c r="RFN1848" s="401"/>
      <c r="RFO1848" s="401"/>
      <c r="RFP1848" s="401"/>
      <c r="RFQ1848" s="401"/>
      <c r="RFR1848" s="401"/>
      <c r="RFS1848" s="401"/>
      <c r="RFT1848" s="401"/>
      <c r="RFU1848" s="401"/>
      <c r="RFV1848" s="401"/>
      <c r="RFW1848" s="401"/>
      <c r="RFX1848" s="401"/>
      <c r="RFY1848" s="401"/>
      <c r="RFZ1848" s="401"/>
      <c r="RGA1848" s="401"/>
      <c r="RGB1848" s="401"/>
      <c r="RGC1848" s="401"/>
      <c r="RGD1848" s="401"/>
      <c r="RGE1848" s="401"/>
      <c r="RGF1848" s="401"/>
      <c r="RGG1848" s="401"/>
      <c r="RGH1848" s="401"/>
      <c r="RGI1848" s="401"/>
      <c r="RGJ1848" s="401"/>
      <c r="RGK1848" s="401"/>
      <c r="RGL1848" s="401"/>
      <c r="RGM1848" s="401"/>
      <c r="RGN1848" s="401"/>
      <c r="RGO1848" s="401"/>
      <c r="RGP1848" s="401"/>
      <c r="RGQ1848" s="401"/>
      <c r="RGR1848" s="401"/>
      <c r="RGS1848" s="401"/>
      <c r="RGT1848" s="401"/>
      <c r="RGU1848" s="401"/>
      <c r="RGV1848" s="401"/>
      <c r="RGW1848" s="401"/>
      <c r="RGX1848" s="401"/>
      <c r="RGY1848" s="401"/>
      <c r="RGZ1848" s="401"/>
      <c r="RHA1848" s="401"/>
      <c r="RHB1848" s="401"/>
      <c r="RHC1848" s="401"/>
      <c r="RHD1848" s="401"/>
      <c r="RHE1848" s="401"/>
      <c r="RHF1848" s="401"/>
      <c r="RHG1848" s="401"/>
      <c r="RHH1848" s="401"/>
      <c r="RHI1848" s="401"/>
      <c r="RHJ1848" s="401"/>
      <c r="RHK1848" s="401"/>
      <c r="RHL1848" s="401"/>
      <c r="RHM1848" s="401"/>
      <c r="RHN1848" s="401"/>
      <c r="RHO1848" s="401"/>
      <c r="RHP1848" s="401"/>
      <c r="RHQ1848" s="401"/>
      <c r="RHR1848" s="401"/>
      <c r="RHS1848" s="401"/>
      <c r="RHT1848" s="401"/>
      <c r="RHU1848" s="401"/>
      <c r="RHV1848" s="401"/>
      <c r="RHW1848" s="401"/>
      <c r="RHX1848" s="401"/>
      <c r="RHY1848" s="401"/>
      <c r="RHZ1848" s="401"/>
      <c r="RIA1848" s="401"/>
      <c r="RIB1848" s="401"/>
      <c r="RIC1848" s="401"/>
      <c r="RID1848" s="401"/>
      <c r="RIE1848" s="401"/>
      <c r="RIF1848" s="401"/>
      <c r="RIG1848" s="401"/>
      <c r="RIH1848" s="401"/>
      <c r="RII1848" s="401"/>
      <c r="RIJ1848" s="401"/>
      <c r="RIK1848" s="401"/>
      <c r="RIL1848" s="401"/>
      <c r="RIM1848" s="401"/>
      <c r="RIN1848" s="401"/>
      <c r="RIO1848" s="401"/>
      <c r="RIP1848" s="401"/>
      <c r="RIQ1848" s="401"/>
      <c r="RIR1848" s="401"/>
      <c r="RIS1848" s="401"/>
      <c r="RIT1848" s="401"/>
      <c r="RIU1848" s="401"/>
      <c r="RIV1848" s="401"/>
      <c r="RIW1848" s="401"/>
      <c r="RIX1848" s="401"/>
      <c r="RIY1848" s="401"/>
      <c r="RIZ1848" s="401"/>
      <c r="RJA1848" s="401"/>
      <c r="RJB1848" s="401"/>
      <c r="RJC1848" s="401"/>
      <c r="RJD1848" s="401"/>
      <c r="RJE1848" s="401"/>
      <c r="RJF1848" s="401"/>
      <c r="RJG1848" s="401"/>
      <c r="RJH1848" s="401"/>
      <c r="RJI1848" s="401"/>
      <c r="RJJ1848" s="401"/>
      <c r="RJK1848" s="401"/>
      <c r="RJL1848" s="401"/>
      <c r="RJM1848" s="401"/>
      <c r="RJN1848" s="401"/>
      <c r="RJO1848" s="401"/>
      <c r="RJP1848" s="401"/>
      <c r="RJQ1848" s="401"/>
      <c r="RJR1848" s="401"/>
      <c r="RJS1848" s="401"/>
      <c r="RJT1848" s="401"/>
      <c r="RJU1848" s="401"/>
      <c r="RJV1848" s="401"/>
      <c r="RJW1848" s="401"/>
      <c r="RJX1848" s="401"/>
      <c r="RJY1848" s="401"/>
      <c r="RJZ1848" s="401"/>
      <c r="RKA1848" s="401"/>
      <c r="RKB1848" s="401"/>
      <c r="RKC1848" s="401"/>
      <c r="RKD1848" s="401"/>
      <c r="RKE1848" s="401"/>
      <c r="RKF1848" s="401"/>
      <c r="RKG1848" s="401"/>
      <c r="RKH1848" s="401"/>
      <c r="RKI1848" s="401"/>
      <c r="RKJ1848" s="401"/>
      <c r="RKK1848" s="401"/>
      <c r="RKL1848" s="401"/>
      <c r="RKM1848" s="401"/>
      <c r="RKN1848" s="401"/>
      <c r="RKO1848" s="401"/>
      <c r="RKP1848" s="401"/>
      <c r="RKQ1848" s="401"/>
      <c r="RKR1848" s="401"/>
      <c r="RKS1848" s="401"/>
      <c r="RKT1848" s="401"/>
      <c r="RKU1848" s="401"/>
      <c r="RKV1848" s="401"/>
      <c r="RKW1848" s="401"/>
      <c r="RKX1848" s="401"/>
      <c r="RKY1848" s="401"/>
      <c r="RKZ1848" s="401"/>
      <c r="RLA1848" s="401"/>
      <c r="RLB1848" s="401"/>
      <c r="RLC1848" s="401"/>
      <c r="RLD1848" s="401"/>
      <c r="RLE1848" s="401"/>
      <c r="RLF1848" s="401"/>
      <c r="RLG1848" s="401"/>
      <c r="RLH1848" s="401"/>
      <c r="RLI1848" s="401"/>
      <c r="RLJ1848" s="401"/>
      <c r="RLK1848" s="401"/>
      <c r="RLL1848" s="401"/>
      <c r="RLM1848" s="401"/>
      <c r="RLN1848" s="401"/>
      <c r="RLO1848" s="401"/>
      <c r="RLP1848" s="401"/>
      <c r="RLQ1848" s="401"/>
      <c r="RLR1848" s="401"/>
      <c r="RLS1848" s="401"/>
      <c r="RLT1848" s="401"/>
      <c r="RLU1848" s="401"/>
      <c r="RLV1848" s="401"/>
      <c r="RLW1848" s="401"/>
      <c r="RLX1848" s="401"/>
      <c r="RLY1848" s="401"/>
      <c r="RLZ1848" s="401"/>
      <c r="RMA1848" s="401"/>
      <c r="RMB1848" s="401"/>
      <c r="RMC1848" s="401"/>
      <c r="RMD1848" s="401"/>
      <c r="RME1848" s="401"/>
      <c r="RMF1848" s="401"/>
      <c r="RMG1848" s="401"/>
      <c r="RMH1848" s="401"/>
      <c r="RMI1848" s="401"/>
      <c r="RMJ1848" s="401"/>
      <c r="RMK1848" s="401"/>
      <c r="RML1848" s="401"/>
      <c r="RMM1848" s="401"/>
      <c r="RMN1848" s="401"/>
      <c r="RMO1848" s="401"/>
      <c r="RMP1848" s="401"/>
      <c r="RMQ1848" s="401"/>
      <c r="RMR1848" s="401"/>
      <c r="RMS1848" s="401"/>
      <c r="RMT1848" s="401"/>
      <c r="RMU1848" s="401"/>
      <c r="RMV1848" s="401"/>
      <c r="RMW1848" s="401"/>
      <c r="RMX1848" s="401"/>
      <c r="RMY1848" s="401"/>
      <c r="RMZ1848" s="401"/>
      <c r="RNA1848" s="401"/>
      <c r="RNB1848" s="401"/>
      <c r="RNC1848" s="401"/>
      <c r="RND1848" s="401"/>
      <c r="RNE1848" s="401"/>
      <c r="RNF1848" s="401"/>
      <c r="RNG1848" s="401"/>
      <c r="RNH1848" s="401"/>
      <c r="RNI1848" s="401"/>
      <c r="RNJ1848" s="401"/>
      <c r="RNK1848" s="401"/>
      <c r="RNL1848" s="401"/>
      <c r="RNM1848" s="401"/>
      <c r="RNN1848" s="401"/>
      <c r="RNO1848" s="401"/>
      <c r="RNP1848" s="401"/>
      <c r="RNQ1848" s="401"/>
      <c r="RNR1848" s="401"/>
      <c r="RNS1848" s="401"/>
      <c r="RNT1848" s="401"/>
      <c r="RNU1848" s="401"/>
      <c r="RNV1848" s="401"/>
      <c r="RNW1848" s="401"/>
      <c r="RNX1848" s="401"/>
      <c r="RNY1848" s="401"/>
      <c r="RNZ1848" s="401"/>
      <c r="ROA1848" s="401"/>
      <c r="ROB1848" s="401"/>
      <c r="ROC1848" s="401"/>
      <c r="ROD1848" s="401"/>
      <c r="ROE1848" s="401"/>
      <c r="ROF1848" s="401"/>
      <c r="ROG1848" s="401"/>
      <c r="ROH1848" s="401"/>
      <c r="ROI1848" s="401"/>
      <c r="ROJ1848" s="401"/>
      <c r="ROK1848" s="401"/>
      <c r="ROL1848" s="401"/>
      <c r="ROM1848" s="401"/>
      <c r="RON1848" s="401"/>
      <c r="ROO1848" s="401"/>
      <c r="ROP1848" s="401"/>
      <c r="ROQ1848" s="401"/>
      <c r="ROR1848" s="401"/>
      <c r="ROS1848" s="401"/>
      <c r="ROT1848" s="401"/>
      <c r="ROU1848" s="401"/>
      <c r="ROV1848" s="401"/>
      <c r="ROW1848" s="401"/>
      <c r="ROX1848" s="401"/>
      <c r="ROY1848" s="401"/>
      <c r="ROZ1848" s="401"/>
      <c r="RPA1848" s="401"/>
      <c r="RPB1848" s="401"/>
      <c r="RPC1848" s="401"/>
      <c r="RPD1848" s="401"/>
      <c r="RPE1848" s="401"/>
      <c r="RPF1848" s="401"/>
      <c r="RPG1848" s="401"/>
      <c r="RPH1848" s="401"/>
      <c r="RPI1848" s="401"/>
      <c r="RPJ1848" s="401"/>
      <c r="RPK1848" s="401"/>
      <c r="RPL1848" s="401"/>
      <c r="RPM1848" s="401"/>
      <c r="RPN1848" s="401"/>
      <c r="RPO1848" s="401"/>
      <c r="RPP1848" s="401"/>
      <c r="RPQ1848" s="401"/>
      <c r="RPR1848" s="401"/>
      <c r="RPS1848" s="401"/>
      <c r="RPT1848" s="401"/>
      <c r="RPU1848" s="401"/>
      <c r="RPV1848" s="401"/>
      <c r="RPW1848" s="401"/>
      <c r="RPX1848" s="401"/>
      <c r="RPY1848" s="401"/>
      <c r="RPZ1848" s="401"/>
      <c r="RQA1848" s="401"/>
      <c r="RQB1848" s="401"/>
      <c r="RQC1848" s="401"/>
      <c r="RQD1848" s="401"/>
      <c r="RQE1848" s="401"/>
      <c r="RQF1848" s="401"/>
      <c r="RQG1848" s="401"/>
      <c r="RQH1848" s="401"/>
      <c r="RQI1848" s="401"/>
      <c r="RQJ1848" s="401"/>
      <c r="RQK1848" s="401"/>
      <c r="RQL1848" s="401"/>
      <c r="RQM1848" s="401"/>
      <c r="RQN1848" s="401"/>
      <c r="RQO1848" s="401"/>
      <c r="RQP1848" s="401"/>
      <c r="RQQ1848" s="401"/>
      <c r="RQR1848" s="401"/>
      <c r="RQS1848" s="401"/>
      <c r="RQT1848" s="401"/>
      <c r="RQU1848" s="401"/>
      <c r="RQV1848" s="401"/>
      <c r="RQW1848" s="401"/>
      <c r="RQX1848" s="401"/>
      <c r="RQY1848" s="401"/>
      <c r="RQZ1848" s="401"/>
      <c r="RRA1848" s="401"/>
      <c r="RRB1848" s="401"/>
      <c r="RRC1848" s="401"/>
      <c r="RRD1848" s="401"/>
      <c r="RRE1848" s="401"/>
      <c r="RRF1848" s="401"/>
      <c r="RRG1848" s="401"/>
      <c r="RRH1848" s="401"/>
      <c r="RRI1848" s="401"/>
      <c r="RRJ1848" s="401"/>
      <c r="RRK1848" s="401"/>
      <c r="RRL1848" s="401"/>
      <c r="RRM1848" s="401"/>
      <c r="RRN1848" s="401"/>
      <c r="RRO1848" s="401"/>
      <c r="RRP1848" s="401"/>
      <c r="RRQ1848" s="401"/>
      <c r="RRR1848" s="401"/>
      <c r="RRS1848" s="401"/>
      <c r="RRT1848" s="401"/>
      <c r="RRU1848" s="401"/>
      <c r="RRV1848" s="401"/>
      <c r="RRW1848" s="401"/>
      <c r="RRX1848" s="401"/>
      <c r="RRY1848" s="401"/>
      <c r="RRZ1848" s="401"/>
      <c r="RSA1848" s="401"/>
      <c r="RSB1848" s="401"/>
      <c r="RSC1848" s="401"/>
      <c r="RSD1848" s="401"/>
      <c r="RSE1848" s="401"/>
      <c r="RSF1848" s="401"/>
      <c r="RSG1848" s="401"/>
      <c r="RSH1848" s="401"/>
      <c r="RSI1848" s="401"/>
      <c r="RSJ1848" s="401"/>
      <c r="RSK1848" s="401"/>
      <c r="RSL1848" s="401"/>
      <c r="RSM1848" s="401"/>
      <c r="RSN1848" s="401"/>
      <c r="RSO1848" s="401"/>
      <c r="RSP1848" s="401"/>
      <c r="RSQ1848" s="401"/>
      <c r="RSR1848" s="401"/>
      <c r="RSS1848" s="401"/>
      <c r="RST1848" s="401"/>
      <c r="RSU1848" s="401"/>
      <c r="RSV1848" s="401"/>
      <c r="RSW1848" s="401"/>
      <c r="RSX1848" s="401"/>
      <c r="RSY1848" s="401"/>
      <c r="RSZ1848" s="401"/>
      <c r="RTA1848" s="401"/>
      <c r="RTB1848" s="401"/>
      <c r="RTC1848" s="401"/>
      <c r="RTD1848" s="401"/>
      <c r="RTE1848" s="401"/>
      <c r="RTF1848" s="401"/>
      <c r="RTG1848" s="401"/>
      <c r="RTH1848" s="401"/>
      <c r="RTI1848" s="401"/>
      <c r="RTJ1848" s="401"/>
      <c r="RTK1848" s="401"/>
      <c r="RTL1848" s="401"/>
      <c r="RTM1848" s="401"/>
      <c r="RTN1848" s="401"/>
      <c r="RTO1848" s="401"/>
      <c r="RTP1848" s="401"/>
      <c r="RTQ1848" s="401"/>
      <c r="RTR1848" s="401"/>
      <c r="RTS1848" s="401"/>
      <c r="RTT1848" s="401"/>
      <c r="RTU1848" s="401"/>
      <c r="RTV1848" s="401"/>
      <c r="RTW1848" s="401"/>
      <c r="RTX1848" s="401"/>
      <c r="RTY1848" s="401"/>
      <c r="RTZ1848" s="401"/>
      <c r="RUA1848" s="401"/>
      <c r="RUB1848" s="401"/>
      <c r="RUC1848" s="401"/>
      <c r="RUD1848" s="401"/>
      <c r="RUE1848" s="401"/>
      <c r="RUF1848" s="401"/>
      <c r="RUG1848" s="401"/>
      <c r="RUH1848" s="401"/>
      <c r="RUI1848" s="401"/>
      <c r="RUJ1848" s="401"/>
      <c r="RUK1848" s="401"/>
      <c r="RUL1848" s="401"/>
      <c r="RUM1848" s="401"/>
      <c r="RUN1848" s="401"/>
      <c r="RUO1848" s="401"/>
      <c r="RUP1848" s="401"/>
      <c r="RUQ1848" s="401"/>
      <c r="RUR1848" s="401"/>
      <c r="RUS1848" s="401"/>
      <c r="RUT1848" s="401"/>
      <c r="RUU1848" s="401"/>
      <c r="RUV1848" s="401"/>
      <c r="RUW1848" s="401"/>
      <c r="RUX1848" s="401"/>
      <c r="RUY1848" s="401"/>
      <c r="RUZ1848" s="401"/>
      <c r="RVA1848" s="401"/>
      <c r="RVB1848" s="401"/>
      <c r="RVC1848" s="401"/>
      <c r="RVD1848" s="401"/>
      <c r="RVE1848" s="401"/>
      <c r="RVF1848" s="401"/>
      <c r="RVG1848" s="401"/>
      <c r="RVH1848" s="401"/>
      <c r="RVI1848" s="401"/>
      <c r="RVJ1848" s="401"/>
      <c r="RVK1848" s="401"/>
      <c r="RVL1848" s="401"/>
      <c r="RVM1848" s="401"/>
      <c r="RVN1848" s="401"/>
      <c r="RVO1848" s="401"/>
      <c r="RVP1848" s="401"/>
      <c r="RVQ1848" s="401"/>
      <c r="RVR1848" s="401"/>
      <c r="RVS1848" s="401"/>
      <c r="RVT1848" s="401"/>
      <c r="RVU1848" s="401"/>
      <c r="RVV1848" s="401"/>
      <c r="RVW1848" s="401"/>
      <c r="RVX1848" s="401"/>
      <c r="RVY1848" s="401"/>
      <c r="RVZ1848" s="401"/>
      <c r="RWA1848" s="401"/>
      <c r="RWB1848" s="401"/>
      <c r="RWC1848" s="401"/>
      <c r="RWD1848" s="401"/>
      <c r="RWE1848" s="401"/>
      <c r="RWF1848" s="401"/>
      <c r="RWG1848" s="401"/>
      <c r="RWH1848" s="401"/>
      <c r="RWI1848" s="401"/>
      <c r="RWJ1848" s="401"/>
      <c r="RWK1848" s="401"/>
      <c r="RWL1848" s="401"/>
      <c r="RWM1848" s="401"/>
      <c r="RWN1848" s="401"/>
      <c r="RWO1848" s="401"/>
      <c r="RWP1848" s="401"/>
      <c r="RWQ1848" s="401"/>
      <c r="RWR1848" s="401"/>
      <c r="RWS1848" s="401"/>
      <c r="RWT1848" s="401"/>
      <c r="RWU1848" s="401"/>
      <c r="RWV1848" s="401"/>
      <c r="RWW1848" s="401"/>
      <c r="RWX1848" s="401"/>
      <c r="RWY1848" s="401"/>
      <c r="RWZ1848" s="401"/>
      <c r="RXA1848" s="401"/>
      <c r="RXB1848" s="401"/>
      <c r="RXC1848" s="401"/>
      <c r="RXD1848" s="401"/>
      <c r="RXE1848" s="401"/>
      <c r="RXF1848" s="401"/>
      <c r="RXG1848" s="401"/>
      <c r="RXH1848" s="401"/>
      <c r="RXI1848" s="401"/>
      <c r="RXJ1848" s="401"/>
      <c r="RXK1848" s="401"/>
      <c r="RXL1848" s="401"/>
      <c r="RXM1848" s="401"/>
      <c r="RXN1848" s="401"/>
      <c r="RXO1848" s="401"/>
      <c r="RXP1848" s="401"/>
      <c r="RXQ1848" s="401"/>
      <c r="RXR1848" s="401"/>
      <c r="RXS1848" s="401"/>
      <c r="RXT1848" s="401"/>
      <c r="RXU1848" s="401"/>
      <c r="RXV1848" s="401"/>
      <c r="RXW1848" s="401"/>
      <c r="RXX1848" s="401"/>
      <c r="RXY1848" s="401"/>
      <c r="RXZ1848" s="401"/>
      <c r="RYA1848" s="401"/>
      <c r="RYB1848" s="401"/>
      <c r="RYC1848" s="401"/>
      <c r="RYD1848" s="401"/>
      <c r="RYE1848" s="401"/>
      <c r="RYF1848" s="401"/>
      <c r="RYG1848" s="401"/>
      <c r="RYH1848" s="401"/>
      <c r="RYI1848" s="401"/>
      <c r="RYJ1848" s="401"/>
      <c r="RYK1848" s="401"/>
      <c r="RYL1848" s="401"/>
      <c r="RYM1848" s="401"/>
      <c r="RYN1848" s="401"/>
      <c r="RYO1848" s="401"/>
      <c r="RYP1848" s="401"/>
      <c r="RYQ1848" s="401"/>
      <c r="RYR1848" s="401"/>
      <c r="RYS1848" s="401"/>
      <c r="RYT1848" s="401"/>
      <c r="RYU1848" s="401"/>
      <c r="RYV1848" s="401"/>
      <c r="RYW1848" s="401"/>
      <c r="RYX1848" s="401"/>
      <c r="RYY1848" s="401"/>
      <c r="RYZ1848" s="401"/>
      <c r="RZA1848" s="401"/>
      <c r="RZB1848" s="401"/>
      <c r="RZC1848" s="401"/>
      <c r="RZD1848" s="401"/>
      <c r="RZE1848" s="401"/>
      <c r="RZF1848" s="401"/>
      <c r="RZG1848" s="401"/>
      <c r="RZH1848" s="401"/>
      <c r="RZI1848" s="401"/>
      <c r="RZJ1848" s="401"/>
      <c r="RZK1848" s="401"/>
      <c r="RZL1848" s="401"/>
      <c r="RZM1848" s="401"/>
      <c r="RZN1848" s="401"/>
      <c r="RZO1848" s="401"/>
      <c r="RZP1848" s="401"/>
      <c r="RZQ1848" s="401"/>
      <c r="RZR1848" s="401"/>
      <c r="RZS1848" s="401"/>
      <c r="RZT1848" s="401"/>
      <c r="RZU1848" s="401"/>
      <c r="RZV1848" s="401"/>
      <c r="RZW1848" s="401"/>
      <c r="RZX1848" s="401"/>
      <c r="RZY1848" s="401"/>
      <c r="RZZ1848" s="401"/>
      <c r="SAA1848" s="401"/>
      <c r="SAB1848" s="401"/>
      <c r="SAC1848" s="401"/>
      <c r="SAD1848" s="401"/>
      <c r="SAE1848" s="401"/>
      <c r="SAF1848" s="401"/>
      <c r="SAG1848" s="401"/>
      <c r="SAH1848" s="401"/>
      <c r="SAI1848" s="401"/>
      <c r="SAJ1848" s="401"/>
      <c r="SAK1848" s="401"/>
      <c r="SAL1848" s="401"/>
      <c r="SAM1848" s="401"/>
      <c r="SAN1848" s="401"/>
      <c r="SAO1848" s="401"/>
      <c r="SAP1848" s="401"/>
      <c r="SAQ1848" s="401"/>
      <c r="SAR1848" s="401"/>
      <c r="SAS1848" s="401"/>
      <c r="SAT1848" s="401"/>
      <c r="SAU1848" s="401"/>
      <c r="SAV1848" s="401"/>
      <c r="SAW1848" s="401"/>
      <c r="SAX1848" s="401"/>
      <c r="SAY1848" s="401"/>
      <c r="SAZ1848" s="401"/>
      <c r="SBA1848" s="401"/>
      <c r="SBB1848" s="401"/>
      <c r="SBC1848" s="401"/>
      <c r="SBD1848" s="401"/>
      <c r="SBE1848" s="401"/>
      <c r="SBF1848" s="401"/>
      <c r="SBG1848" s="401"/>
      <c r="SBH1848" s="401"/>
      <c r="SBI1848" s="401"/>
      <c r="SBJ1848" s="401"/>
      <c r="SBK1848" s="401"/>
      <c r="SBL1848" s="401"/>
      <c r="SBM1848" s="401"/>
      <c r="SBN1848" s="401"/>
      <c r="SBO1848" s="401"/>
      <c r="SBP1848" s="401"/>
      <c r="SBQ1848" s="401"/>
      <c r="SBR1848" s="401"/>
      <c r="SBS1848" s="401"/>
      <c r="SBT1848" s="401"/>
      <c r="SBU1848" s="401"/>
      <c r="SBV1848" s="401"/>
      <c r="SBW1848" s="401"/>
      <c r="SBX1848" s="401"/>
      <c r="SBY1848" s="401"/>
      <c r="SBZ1848" s="401"/>
      <c r="SCA1848" s="401"/>
      <c r="SCB1848" s="401"/>
      <c r="SCC1848" s="401"/>
      <c r="SCD1848" s="401"/>
      <c r="SCE1848" s="401"/>
      <c r="SCF1848" s="401"/>
      <c r="SCG1848" s="401"/>
      <c r="SCH1848" s="401"/>
      <c r="SCI1848" s="401"/>
      <c r="SCJ1848" s="401"/>
      <c r="SCK1848" s="401"/>
      <c r="SCL1848" s="401"/>
      <c r="SCM1848" s="401"/>
      <c r="SCN1848" s="401"/>
      <c r="SCO1848" s="401"/>
      <c r="SCP1848" s="401"/>
      <c r="SCQ1848" s="401"/>
      <c r="SCR1848" s="401"/>
      <c r="SCS1848" s="401"/>
      <c r="SCT1848" s="401"/>
      <c r="SCU1848" s="401"/>
      <c r="SCV1848" s="401"/>
      <c r="SCW1848" s="401"/>
      <c r="SCX1848" s="401"/>
      <c r="SCY1848" s="401"/>
      <c r="SCZ1848" s="401"/>
      <c r="SDA1848" s="401"/>
      <c r="SDB1848" s="401"/>
      <c r="SDC1848" s="401"/>
      <c r="SDD1848" s="401"/>
      <c r="SDE1848" s="401"/>
      <c r="SDF1848" s="401"/>
      <c r="SDG1848" s="401"/>
      <c r="SDH1848" s="401"/>
      <c r="SDI1848" s="401"/>
      <c r="SDJ1848" s="401"/>
      <c r="SDK1848" s="401"/>
      <c r="SDL1848" s="401"/>
      <c r="SDM1848" s="401"/>
      <c r="SDN1848" s="401"/>
      <c r="SDO1848" s="401"/>
      <c r="SDP1848" s="401"/>
      <c r="SDQ1848" s="401"/>
      <c r="SDR1848" s="401"/>
      <c r="SDS1848" s="401"/>
      <c r="SDT1848" s="401"/>
      <c r="SDU1848" s="401"/>
      <c r="SDV1848" s="401"/>
      <c r="SDW1848" s="401"/>
      <c r="SDX1848" s="401"/>
      <c r="SDY1848" s="401"/>
      <c r="SDZ1848" s="401"/>
      <c r="SEA1848" s="401"/>
      <c r="SEB1848" s="401"/>
      <c r="SEC1848" s="401"/>
      <c r="SED1848" s="401"/>
      <c r="SEE1848" s="401"/>
      <c r="SEF1848" s="401"/>
      <c r="SEG1848" s="401"/>
      <c r="SEH1848" s="401"/>
      <c r="SEI1848" s="401"/>
      <c r="SEJ1848" s="401"/>
      <c r="SEK1848" s="401"/>
      <c r="SEL1848" s="401"/>
      <c r="SEM1848" s="401"/>
      <c r="SEN1848" s="401"/>
      <c r="SEO1848" s="401"/>
      <c r="SEP1848" s="401"/>
      <c r="SEQ1848" s="401"/>
      <c r="SER1848" s="401"/>
      <c r="SES1848" s="401"/>
      <c r="SET1848" s="401"/>
      <c r="SEU1848" s="401"/>
      <c r="SEV1848" s="401"/>
      <c r="SEW1848" s="401"/>
      <c r="SEX1848" s="401"/>
      <c r="SEY1848" s="401"/>
      <c r="SEZ1848" s="401"/>
      <c r="SFA1848" s="401"/>
      <c r="SFB1848" s="401"/>
      <c r="SFC1848" s="401"/>
      <c r="SFD1848" s="401"/>
      <c r="SFE1848" s="401"/>
      <c r="SFF1848" s="401"/>
      <c r="SFG1848" s="401"/>
      <c r="SFH1848" s="401"/>
      <c r="SFI1848" s="401"/>
      <c r="SFJ1848" s="401"/>
      <c r="SFK1848" s="401"/>
      <c r="SFL1848" s="401"/>
      <c r="SFM1848" s="401"/>
      <c r="SFN1848" s="401"/>
      <c r="SFO1848" s="401"/>
      <c r="SFP1848" s="401"/>
      <c r="SFQ1848" s="401"/>
      <c r="SFR1848" s="401"/>
      <c r="SFS1848" s="401"/>
      <c r="SFT1848" s="401"/>
      <c r="SFU1848" s="401"/>
      <c r="SFV1848" s="401"/>
      <c r="SFW1848" s="401"/>
      <c r="SFX1848" s="401"/>
      <c r="SFY1848" s="401"/>
      <c r="SFZ1848" s="401"/>
      <c r="SGA1848" s="401"/>
      <c r="SGB1848" s="401"/>
      <c r="SGC1848" s="401"/>
      <c r="SGD1848" s="401"/>
      <c r="SGE1848" s="401"/>
      <c r="SGF1848" s="401"/>
      <c r="SGG1848" s="401"/>
      <c r="SGH1848" s="401"/>
      <c r="SGI1848" s="401"/>
      <c r="SGJ1848" s="401"/>
      <c r="SGK1848" s="401"/>
      <c r="SGL1848" s="401"/>
      <c r="SGM1848" s="401"/>
      <c r="SGN1848" s="401"/>
      <c r="SGO1848" s="401"/>
      <c r="SGP1848" s="401"/>
      <c r="SGQ1848" s="401"/>
      <c r="SGR1848" s="401"/>
      <c r="SGS1848" s="401"/>
      <c r="SGT1848" s="401"/>
      <c r="SGU1848" s="401"/>
      <c r="SGV1848" s="401"/>
      <c r="SGW1848" s="401"/>
      <c r="SGX1848" s="401"/>
      <c r="SGY1848" s="401"/>
      <c r="SGZ1848" s="401"/>
      <c r="SHA1848" s="401"/>
      <c r="SHB1848" s="401"/>
      <c r="SHC1848" s="401"/>
      <c r="SHD1848" s="401"/>
      <c r="SHE1848" s="401"/>
      <c r="SHF1848" s="401"/>
      <c r="SHG1848" s="401"/>
      <c r="SHH1848" s="401"/>
      <c r="SHI1848" s="401"/>
      <c r="SHJ1848" s="401"/>
      <c r="SHK1848" s="401"/>
      <c r="SHL1848" s="401"/>
      <c r="SHM1848" s="401"/>
      <c r="SHN1848" s="401"/>
      <c r="SHO1848" s="401"/>
      <c r="SHP1848" s="401"/>
      <c r="SHQ1848" s="401"/>
      <c r="SHR1848" s="401"/>
      <c r="SHS1848" s="401"/>
      <c r="SHT1848" s="401"/>
      <c r="SHU1848" s="401"/>
      <c r="SHV1848" s="401"/>
      <c r="SHW1848" s="401"/>
      <c r="SHX1848" s="401"/>
      <c r="SHY1848" s="401"/>
      <c r="SHZ1848" s="401"/>
      <c r="SIA1848" s="401"/>
      <c r="SIB1848" s="401"/>
      <c r="SIC1848" s="401"/>
      <c r="SID1848" s="401"/>
      <c r="SIE1848" s="401"/>
      <c r="SIF1848" s="401"/>
      <c r="SIG1848" s="401"/>
      <c r="SIH1848" s="401"/>
      <c r="SII1848" s="401"/>
      <c r="SIJ1848" s="401"/>
      <c r="SIK1848" s="401"/>
      <c r="SIL1848" s="401"/>
      <c r="SIM1848" s="401"/>
      <c r="SIN1848" s="401"/>
      <c r="SIO1848" s="401"/>
      <c r="SIP1848" s="401"/>
      <c r="SIQ1848" s="401"/>
      <c r="SIR1848" s="401"/>
      <c r="SIS1848" s="401"/>
      <c r="SIT1848" s="401"/>
      <c r="SIU1848" s="401"/>
      <c r="SIV1848" s="401"/>
      <c r="SIW1848" s="401"/>
      <c r="SIX1848" s="401"/>
      <c r="SIY1848" s="401"/>
      <c r="SIZ1848" s="401"/>
      <c r="SJA1848" s="401"/>
      <c r="SJB1848" s="401"/>
      <c r="SJC1848" s="401"/>
      <c r="SJD1848" s="401"/>
      <c r="SJE1848" s="401"/>
      <c r="SJF1848" s="401"/>
      <c r="SJG1848" s="401"/>
      <c r="SJH1848" s="401"/>
      <c r="SJI1848" s="401"/>
      <c r="SJJ1848" s="401"/>
      <c r="SJK1848" s="401"/>
      <c r="SJL1848" s="401"/>
      <c r="SJM1848" s="401"/>
      <c r="SJN1848" s="401"/>
      <c r="SJO1848" s="401"/>
      <c r="SJP1848" s="401"/>
      <c r="SJQ1848" s="401"/>
      <c r="SJR1848" s="401"/>
      <c r="SJS1848" s="401"/>
      <c r="SJT1848" s="401"/>
      <c r="SJU1848" s="401"/>
      <c r="SJV1848" s="401"/>
      <c r="SJW1848" s="401"/>
      <c r="SJX1848" s="401"/>
      <c r="SJY1848" s="401"/>
      <c r="SJZ1848" s="401"/>
      <c r="SKA1848" s="401"/>
      <c r="SKB1848" s="401"/>
      <c r="SKC1848" s="401"/>
      <c r="SKD1848" s="401"/>
      <c r="SKE1848" s="401"/>
      <c r="SKF1848" s="401"/>
      <c r="SKG1848" s="401"/>
      <c r="SKH1848" s="401"/>
      <c r="SKI1848" s="401"/>
      <c r="SKJ1848" s="401"/>
      <c r="SKK1848" s="401"/>
      <c r="SKL1848" s="401"/>
      <c r="SKM1848" s="401"/>
      <c r="SKN1848" s="401"/>
      <c r="SKO1848" s="401"/>
      <c r="SKP1848" s="401"/>
      <c r="SKQ1848" s="401"/>
      <c r="SKR1848" s="401"/>
      <c r="SKS1848" s="401"/>
      <c r="SKT1848" s="401"/>
      <c r="SKU1848" s="401"/>
      <c r="SKV1848" s="401"/>
      <c r="SKW1848" s="401"/>
      <c r="SKX1848" s="401"/>
      <c r="SKY1848" s="401"/>
      <c r="SKZ1848" s="401"/>
      <c r="SLA1848" s="401"/>
      <c r="SLB1848" s="401"/>
      <c r="SLC1848" s="401"/>
      <c r="SLD1848" s="401"/>
      <c r="SLE1848" s="401"/>
      <c r="SLF1848" s="401"/>
      <c r="SLG1848" s="401"/>
      <c r="SLH1848" s="401"/>
      <c r="SLI1848" s="401"/>
      <c r="SLJ1848" s="401"/>
      <c r="SLK1848" s="401"/>
      <c r="SLL1848" s="401"/>
      <c r="SLM1848" s="401"/>
      <c r="SLN1848" s="401"/>
      <c r="SLO1848" s="401"/>
      <c r="SLP1848" s="401"/>
      <c r="SLQ1848" s="401"/>
      <c r="SLR1848" s="401"/>
      <c r="SLS1848" s="401"/>
      <c r="SLT1848" s="401"/>
      <c r="SLU1848" s="401"/>
      <c r="SLV1848" s="401"/>
      <c r="SLW1848" s="401"/>
      <c r="SLX1848" s="401"/>
      <c r="SLY1848" s="401"/>
      <c r="SLZ1848" s="401"/>
      <c r="SMA1848" s="401"/>
      <c r="SMB1848" s="401"/>
      <c r="SMC1848" s="401"/>
      <c r="SMD1848" s="401"/>
      <c r="SME1848" s="401"/>
      <c r="SMF1848" s="401"/>
      <c r="SMG1848" s="401"/>
      <c r="SMH1848" s="401"/>
      <c r="SMI1848" s="401"/>
      <c r="SMJ1848" s="401"/>
      <c r="SMK1848" s="401"/>
      <c r="SML1848" s="401"/>
      <c r="SMM1848" s="401"/>
      <c r="SMN1848" s="401"/>
      <c r="SMO1848" s="401"/>
      <c r="SMP1848" s="401"/>
      <c r="SMQ1848" s="401"/>
      <c r="SMR1848" s="401"/>
      <c r="SMS1848" s="401"/>
      <c r="SMT1848" s="401"/>
      <c r="SMU1848" s="401"/>
      <c r="SMV1848" s="401"/>
      <c r="SMW1848" s="401"/>
      <c r="SMX1848" s="401"/>
      <c r="SMY1848" s="401"/>
      <c r="SMZ1848" s="401"/>
      <c r="SNA1848" s="401"/>
      <c r="SNB1848" s="401"/>
      <c r="SNC1848" s="401"/>
      <c r="SND1848" s="401"/>
      <c r="SNE1848" s="401"/>
      <c r="SNF1848" s="401"/>
      <c r="SNG1848" s="401"/>
      <c r="SNH1848" s="401"/>
      <c r="SNI1848" s="401"/>
      <c r="SNJ1848" s="401"/>
      <c r="SNK1848" s="401"/>
      <c r="SNL1848" s="401"/>
      <c r="SNM1848" s="401"/>
      <c r="SNN1848" s="401"/>
      <c r="SNO1848" s="401"/>
      <c r="SNP1848" s="401"/>
      <c r="SNQ1848" s="401"/>
      <c r="SNR1848" s="401"/>
      <c r="SNS1848" s="401"/>
      <c r="SNT1848" s="401"/>
      <c r="SNU1848" s="401"/>
      <c r="SNV1848" s="401"/>
      <c r="SNW1848" s="401"/>
      <c r="SNX1848" s="401"/>
      <c r="SNY1848" s="401"/>
      <c r="SNZ1848" s="401"/>
      <c r="SOA1848" s="401"/>
      <c r="SOB1848" s="401"/>
      <c r="SOC1848" s="401"/>
      <c r="SOD1848" s="401"/>
      <c r="SOE1848" s="401"/>
      <c r="SOF1848" s="401"/>
      <c r="SOG1848" s="401"/>
      <c r="SOH1848" s="401"/>
      <c r="SOI1848" s="401"/>
      <c r="SOJ1848" s="401"/>
      <c r="SOK1848" s="401"/>
      <c r="SOL1848" s="401"/>
      <c r="SOM1848" s="401"/>
      <c r="SON1848" s="401"/>
      <c r="SOO1848" s="401"/>
      <c r="SOP1848" s="401"/>
      <c r="SOQ1848" s="401"/>
      <c r="SOR1848" s="401"/>
      <c r="SOS1848" s="401"/>
      <c r="SOT1848" s="401"/>
      <c r="SOU1848" s="401"/>
      <c r="SOV1848" s="401"/>
      <c r="SOW1848" s="401"/>
      <c r="SOX1848" s="401"/>
      <c r="SOY1848" s="401"/>
      <c r="SOZ1848" s="401"/>
      <c r="SPA1848" s="401"/>
      <c r="SPB1848" s="401"/>
      <c r="SPC1848" s="401"/>
      <c r="SPD1848" s="401"/>
      <c r="SPE1848" s="401"/>
      <c r="SPF1848" s="401"/>
      <c r="SPG1848" s="401"/>
      <c r="SPH1848" s="401"/>
      <c r="SPI1848" s="401"/>
      <c r="SPJ1848" s="401"/>
      <c r="SPK1848" s="401"/>
      <c r="SPL1848" s="401"/>
      <c r="SPM1848" s="401"/>
      <c r="SPN1848" s="401"/>
      <c r="SPO1848" s="401"/>
      <c r="SPP1848" s="401"/>
      <c r="SPQ1848" s="401"/>
      <c r="SPR1848" s="401"/>
      <c r="SPS1848" s="401"/>
      <c r="SPT1848" s="401"/>
      <c r="SPU1848" s="401"/>
      <c r="SPV1848" s="401"/>
      <c r="SPW1848" s="401"/>
      <c r="SPX1848" s="401"/>
      <c r="SPY1848" s="401"/>
      <c r="SPZ1848" s="401"/>
      <c r="SQA1848" s="401"/>
      <c r="SQB1848" s="401"/>
      <c r="SQC1848" s="401"/>
      <c r="SQD1848" s="401"/>
      <c r="SQE1848" s="401"/>
      <c r="SQF1848" s="401"/>
      <c r="SQG1848" s="401"/>
      <c r="SQH1848" s="401"/>
      <c r="SQI1848" s="401"/>
      <c r="SQJ1848" s="401"/>
      <c r="SQK1848" s="401"/>
      <c r="SQL1848" s="401"/>
      <c r="SQM1848" s="401"/>
      <c r="SQN1848" s="401"/>
      <c r="SQO1848" s="401"/>
      <c r="SQP1848" s="401"/>
      <c r="SQQ1848" s="401"/>
      <c r="SQR1848" s="401"/>
      <c r="SQS1848" s="401"/>
      <c r="SQT1848" s="401"/>
      <c r="SQU1848" s="401"/>
      <c r="SQV1848" s="401"/>
      <c r="SQW1848" s="401"/>
      <c r="SQX1848" s="401"/>
      <c r="SQY1848" s="401"/>
      <c r="SQZ1848" s="401"/>
      <c r="SRA1848" s="401"/>
      <c r="SRB1848" s="401"/>
      <c r="SRC1848" s="401"/>
      <c r="SRD1848" s="401"/>
      <c r="SRE1848" s="401"/>
      <c r="SRF1848" s="401"/>
      <c r="SRG1848" s="401"/>
      <c r="SRH1848" s="401"/>
      <c r="SRI1848" s="401"/>
      <c r="SRJ1848" s="401"/>
      <c r="SRK1848" s="401"/>
      <c r="SRL1848" s="401"/>
      <c r="SRM1848" s="401"/>
      <c r="SRN1848" s="401"/>
      <c r="SRO1848" s="401"/>
      <c r="SRP1848" s="401"/>
      <c r="SRQ1848" s="401"/>
      <c r="SRR1848" s="401"/>
      <c r="SRS1848" s="401"/>
      <c r="SRT1848" s="401"/>
      <c r="SRU1848" s="401"/>
      <c r="SRV1848" s="401"/>
      <c r="SRW1848" s="401"/>
      <c r="SRX1848" s="401"/>
      <c r="SRY1848" s="401"/>
      <c r="SRZ1848" s="401"/>
      <c r="SSA1848" s="401"/>
      <c r="SSB1848" s="401"/>
      <c r="SSC1848" s="401"/>
      <c r="SSD1848" s="401"/>
      <c r="SSE1848" s="401"/>
      <c r="SSF1848" s="401"/>
      <c r="SSG1848" s="401"/>
      <c r="SSH1848" s="401"/>
      <c r="SSI1848" s="401"/>
      <c r="SSJ1848" s="401"/>
      <c r="SSK1848" s="401"/>
      <c r="SSL1848" s="401"/>
      <c r="SSM1848" s="401"/>
      <c r="SSN1848" s="401"/>
      <c r="SSO1848" s="401"/>
      <c r="SSP1848" s="401"/>
      <c r="SSQ1848" s="401"/>
      <c r="SSR1848" s="401"/>
      <c r="SSS1848" s="401"/>
      <c r="SST1848" s="401"/>
      <c r="SSU1848" s="401"/>
      <c r="SSV1848" s="401"/>
      <c r="SSW1848" s="401"/>
      <c r="SSX1848" s="401"/>
      <c r="SSY1848" s="401"/>
      <c r="SSZ1848" s="401"/>
      <c r="STA1848" s="401"/>
      <c r="STB1848" s="401"/>
      <c r="STC1848" s="401"/>
      <c r="STD1848" s="401"/>
      <c r="STE1848" s="401"/>
      <c r="STF1848" s="401"/>
      <c r="STG1848" s="401"/>
      <c r="STH1848" s="401"/>
      <c r="STI1848" s="401"/>
      <c r="STJ1848" s="401"/>
      <c r="STK1848" s="401"/>
      <c r="STL1848" s="401"/>
      <c r="STM1848" s="401"/>
      <c r="STN1848" s="401"/>
      <c r="STO1848" s="401"/>
      <c r="STP1848" s="401"/>
      <c r="STQ1848" s="401"/>
      <c r="STR1848" s="401"/>
      <c r="STS1848" s="401"/>
      <c r="STT1848" s="401"/>
      <c r="STU1848" s="401"/>
      <c r="STV1848" s="401"/>
      <c r="STW1848" s="401"/>
      <c r="STX1848" s="401"/>
      <c r="STY1848" s="401"/>
      <c r="STZ1848" s="401"/>
      <c r="SUA1848" s="401"/>
      <c r="SUB1848" s="401"/>
      <c r="SUC1848" s="401"/>
      <c r="SUD1848" s="401"/>
      <c r="SUE1848" s="401"/>
      <c r="SUF1848" s="401"/>
      <c r="SUG1848" s="401"/>
      <c r="SUH1848" s="401"/>
      <c r="SUI1848" s="401"/>
      <c r="SUJ1848" s="401"/>
      <c r="SUK1848" s="401"/>
      <c r="SUL1848" s="401"/>
      <c r="SUM1848" s="401"/>
      <c r="SUN1848" s="401"/>
      <c r="SUO1848" s="401"/>
      <c r="SUP1848" s="401"/>
      <c r="SUQ1848" s="401"/>
      <c r="SUR1848" s="401"/>
      <c r="SUS1848" s="401"/>
      <c r="SUT1848" s="401"/>
      <c r="SUU1848" s="401"/>
      <c r="SUV1848" s="401"/>
      <c r="SUW1848" s="401"/>
      <c r="SUX1848" s="401"/>
      <c r="SUY1848" s="401"/>
      <c r="SUZ1848" s="401"/>
      <c r="SVA1848" s="401"/>
      <c r="SVB1848" s="401"/>
      <c r="SVC1848" s="401"/>
      <c r="SVD1848" s="401"/>
      <c r="SVE1848" s="401"/>
      <c r="SVF1848" s="401"/>
      <c r="SVG1848" s="401"/>
      <c r="SVH1848" s="401"/>
      <c r="SVI1848" s="401"/>
      <c r="SVJ1848" s="401"/>
      <c r="SVK1848" s="401"/>
      <c r="SVL1848" s="401"/>
      <c r="SVM1848" s="401"/>
      <c r="SVN1848" s="401"/>
      <c r="SVO1848" s="401"/>
      <c r="SVP1848" s="401"/>
      <c r="SVQ1848" s="401"/>
      <c r="SVR1848" s="401"/>
      <c r="SVS1848" s="401"/>
      <c r="SVT1848" s="401"/>
      <c r="SVU1848" s="401"/>
      <c r="SVV1848" s="401"/>
      <c r="SVW1848" s="401"/>
      <c r="SVX1848" s="401"/>
      <c r="SVY1848" s="401"/>
      <c r="SVZ1848" s="401"/>
      <c r="SWA1848" s="401"/>
      <c r="SWB1848" s="401"/>
      <c r="SWC1848" s="401"/>
      <c r="SWD1848" s="401"/>
      <c r="SWE1848" s="401"/>
      <c r="SWF1848" s="401"/>
      <c r="SWG1848" s="401"/>
      <c r="SWH1848" s="401"/>
      <c r="SWI1848" s="401"/>
      <c r="SWJ1848" s="401"/>
      <c r="SWK1848" s="401"/>
      <c r="SWL1848" s="401"/>
      <c r="SWM1848" s="401"/>
      <c r="SWN1848" s="401"/>
      <c r="SWO1848" s="401"/>
      <c r="SWP1848" s="401"/>
      <c r="SWQ1848" s="401"/>
      <c r="SWR1848" s="401"/>
      <c r="SWS1848" s="401"/>
      <c r="SWT1848" s="401"/>
      <c r="SWU1848" s="401"/>
      <c r="SWV1848" s="401"/>
      <c r="SWW1848" s="401"/>
      <c r="SWX1848" s="401"/>
      <c r="SWY1848" s="401"/>
      <c r="SWZ1848" s="401"/>
      <c r="SXA1848" s="401"/>
      <c r="SXB1848" s="401"/>
      <c r="SXC1848" s="401"/>
      <c r="SXD1848" s="401"/>
      <c r="SXE1848" s="401"/>
      <c r="SXF1848" s="401"/>
      <c r="SXG1848" s="401"/>
      <c r="SXH1848" s="401"/>
      <c r="SXI1848" s="401"/>
      <c r="SXJ1848" s="401"/>
      <c r="SXK1848" s="401"/>
      <c r="SXL1848" s="401"/>
      <c r="SXM1848" s="401"/>
      <c r="SXN1848" s="401"/>
      <c r="SXO1848" s="401"/>
      <c r="SXP1848" s="401"/>
      <c r="SXQ1848" s="401"/>
      <c r="SXR1848" s="401"/>
      <c r="SXS1848" s="401"/>
      <c r="SXT1848" s="401"/>
      <c r="SXU1848" s="401"/>
      <c r="SXV1848" s="401"/>
      <c r="SXW1848" s="401"/>
      <c r="SXX1848" s="401"/>
      <c r="SXY1848" s="401"/>
      <c r="SXZ1848" s="401"/>
      <c r="SYA1848" s="401"/>
      <c r="SYB1848" s="401"/>
      <c r="SYC1848" s="401"/>
      <c r="SYD1848" s="401"/>
      <c r="SYE1848" s="401"/>
      <c r="SYF1848" s="401"/>
      <c r="SYG1848" s="401"/>
      <c r="SYH1848" s="401"/>
      <c r="SYI1848" s="401"/>
      <c r="SYJ1848" s="401"/>
      <c r="SYK1848" s="401"/>
      <c r="SYL1848" s="401"/>
      <c r="SYM1848" s="401"/>
      <c r="SYN1848" s="401"/>
      <c r="SYO1848" s="401"/>
      <c r="SYP1848" s="401"/>
      <c r="SYQ1848" s="401"/>
      <c r="SYR1848" s="401"/>
      <c r="SYS1848" s="401"/>
      <c r="SYT1848" s="401"/>
      <c r="SYU1848" s="401"/>
      <c r="SYV1848" s="401"/>
      <c r="SYW1848" s="401"/>
      <c r="SYX1848" s="401"/>
      <c r="SYY1848" s="401"/>
      <c r="SYZ1848" s="401"/>
      <c r="SZA1848" s="401"/>
      <c r="SZB1848" s="401"/>
      <c r="SZC1848" s="401"/>
      <c r="SZD1848" s="401"/>
      <c r="SZE1848" s="401"/>
      <c r="SZF1848" s="401"/>
      <c r="SZG1848" s="401"/>
      <c r="SZH1848" s="401"/>
      <c r="SZI1848" s="401"/>
      <c r="SZJ1848" s="401"/>
      <c r="SZK1848" s="401"/>
      <c r="SZL1848" s="401"/>
      <c r="SZM1848" s="401"/>
      <c r="SZN1848" s="401"/>
      <c r="SZO1848" s="401"/>
      <c r="SZP1848" s="401"/>
      <c r="SZQ1848" s="401"/>
      <c r="SZR1848" s="401"/>
      <c r="SZS1848" s="401"/>
      <c r="SZT1848" s="401"/>
      <c r="SZU1848" s="401"/>
      <c r="SZV1848" s="401"/>
      <c r="SZW1848" s="401"/>
      <c r="SZX1848" s="401"/>
      <c r="SZY1848" s="401"/>
      <c r="SZZ1848" s="401"/>
      <c r="TAA1848" s="401"/>
      <c r="TAB1848" s="401"/>
      <c r="TAC1848" s="401"/>
      <c r="TAD1848" s="401"/>
      <c r="TAE1848" s="401"/>
      <c r="TAF1848" s="401"/>
      <c r="TAG1848" s="401"/>
      <c r="TAH1848" s="401"/>
      <c r="TAI1848" s="401"/>
      <c r="TAJ1848" s="401"/>
      <c r="TAK1848" s="401"/>
      <c r="TAL1848" s="401"/>
      <c r="TAM1848" s="401"/>
      <c r="TAN1848" s="401"/>
      <c r="TAO1848" s="401"/>
      <c r="TAP1848" s="401"/>
      <c r="TAQ1848" s="401"/>
      <c r="TAR1848" s="401"/>
      <c r="TAS1848" s="401"/>
      <c r="TAT1848" s="401"/>
      <c r="TAU1848" s="401"/>
      <c r="TAV1848" s="401"/>
      <c r="TAW1848" s="401"/>
      <c r="TAX1848" s="401"/>
      <c r="TAY1848" s="401"/>
      <c r="TAZ1848" s="401"/>
      <c r="TBA1848" s="401"/>
      <c r="TBB1848" s="401"/>
      <c r="TBC1848" s="401"/>
      <c r="TBD1848" s="401"/>
      <c r="TBE1848" s="401"/>
      <c r="TBF1848" s="401"/>
      <c r="TBG1848" s="401"/>
      <c r="TBH1848" s="401"/>
      <c r="TBI1848" s="401"/>
      <c r="TBJ1848" s="401"/>
      <c r="TBK1848" s="401"/>
      <c r="TBL1848" s="401"/>
      <c r="TBM1848" s="401"/>
      <c r="TBN1848" s="401"/>
      <c r="TBO1848" s="401"/>
      <c r="TBP1848" s="401"/>
      <c r="TBQ1848" s="401"/>
      <c r="TBR1848" s="401"/>
      <c r="TBS1848" s="401"/>
      <c r="TBT1848" s="401"/>
      <c r="TBU1848" s="401"/>
      <c r="TBV1848" s="401"/>
      <c r="TBW1848" s="401"/>
      <c r="TBX1848" s="401"/>
      <c r="TBY1848" s="401"/>
      <c r="TBZ1848" s="401"/>
      <c r="TCA1848" s="401"/>
      <c r="TCB1848" s="401"/>
      <c r="TCC1848" s="401"/>
      <c r="TCD1848" s="401"/>
      <c r="TCE1848" s="401"/>
      <c r="TCF1848" s="401"/>
      <c r="TCG1848" s="401"/>
      <c r="TCH1848" s="401"/>
      <c r="TCI1848" s="401"/>
      <c r="TCJ1848" s="401"/>
      <c r="TCK1848" s="401"/>
      <c r="TCL1848" s="401"/>
      <c r="TCM1848" s="401"/>
      <c r="TCN1848" s="401"/>
      <c r="TCO1848" s="401"/>
      <c r="TCP1848" s="401"/>
      <c r="TCQ1848" s="401"/>
      <c r="TCR1848" s="401"/>
      <c r="TCS1848" s="401"/>
      <c r="TCT1848" s="401"/>
      <c r="TCU1848" s="401"/>
      <c r="TCV1848" s="401"/>
      <c r="TCW1848" s="401"/>
      <c r="TCX1848" s="401"/>
      <c r="TCY1848" s="401"/>
      <c r="TCZ1848" s="401"/>
      <c r="TDA1848" s="401"/>
      <c r="TDB1848" s="401"/>
      <c r="TDC1848" s="401"/>
      <c r="TDD1848" s="401"/>
      <c r="TDE1848" s="401"/>
      <c r="TDF1848" s="401"/>
      <c r="TDG1848" s="401"/>
      <c r="TDH1848" s="401"/>
      <c r="TDI1848" s="401"/>
      <c r="TDJ1848" s="401"/>
      <c r="TDK1848" s="401"/>
      <c r="TDL1848" s="401"/>
      <c r="TDM1848" s="401"/>
      <c r="TDN1848" s="401"/>
      <c r="TDO1848" s="401"/>
      <c r="TDP1848" s="401"/>
      <c r="TDQ1848" s="401"/>
      <c r="TDR1848" s="401"/>
      <c r="TDS1848" s="401"/>
      <c r="TDT1848" s="401"/>
      <c r="TDU1848" s="401"/>
      <c r="TDV1848" s="401"/>
      <c r="TDW1848" s="401"/>
      <c r="TDX1848" s="401"/>
      <c r="TDY1848" s="401"/>
      <c r="TDZ1848" s="401"/>
      <c r="TEA1848" s="401"/>
      <c r="TEB1848" s="401"/>
      <c r="TEC1848" s="401"/>
      <c r="TED1848" s="401"/>
      <c r="TEE1848" s="401"/>
      <c r="TEF1848" s="401"/>
      <c r="TEG1848" s="401"/>
      <c r="TEH1848" s="401"/>
      <c r="TEI1848" s="401"/>
      <c r="TEJ1848" s="401"/>
      <c r="TEK1848" s="401"/>
      <c r="TEL1848" s="401"/>
      <c r="TEM1848" s="401"/>
      <c r="TEN1848" s="401"/>
      <c r="TEO1848" s="401"/>
      <c r="TEP1848" s="401"/>
      <c r="TEQ1848" s="401"/>
      <c r="TER1848" s="401"/>
      <c r="TES1848" s="401"/>
      <c r="TET1848" s="401"/>
      <c r="TEU1848" s="401"/>
      <c r="TEV1848" s="401"/>
      <c r="TEW1848" s="401"/>
      <c r="TEX1848" s="401"/>
      <c r="TEY1848" s="401"/>
      <c r="TEZ1848" s="401"/>
      <c r="TFA1848" s="401"/>
      <c r="TFB1848" s="401"/>
      <c r="TFC1848" s="401"/>
      <c r="TFD1848" s="401"/>
      <c r="TFE1848" s="401"/>
      <c r="TFF1848" s="401"/>
      <c r="TFG1848" s="401"/>
      <c r="TFH1848" s="401"/>
      <c r="TFI1848" s="401"/>
      <c r="TFJ1848" s="401"/>
      <c r="TFK1848" s="401"/>
      <c r="TFL1848" s="401"/>
      <c r="TFM1848" s="401"/>
      <c r="TFN1848" s="401"/>
      <c r="TFO1848" s="401"/>
      <c r="TFP1848" s="401"/>
      <c r="TFQ1848" s="401"/>
      <c r="TFR1848" s="401"/>
      <c r="TFS1848" s="401"/>
      <c r="TFT1848" s="401"/>
      <c r="TFU1848" s="401"/>
      <c r="TFV1848" s="401"/>
      <c r="TFW1848" s="401"/>
      <c r="TFX1848" s="401"/>
      <c r="TFY1848" s="401"/>
      <c r="TFZ1848" s="401"/>
      <c r="TGA1848" s="401"/>
      <c r="TGB1848" s="401"/>
      <c r="TGC1848" s="401"/>
      <c r="TGD1848" s="401"/>
      <c r="TGE1848" s="401"/>
      <c r="TGF1848" s="401"/>
      <c r="TGG1848" s="401"/>
      <c r="TGH1848" s="401"/>
      <c r="TGI1848" s="401"/>
      <c r="TGJ1848" s="401"/>
      <c r="TGK1848" s="401"/>
      <c r="TGL1848" s="401"/>
      <c r="TGM1848" s="401"/>
      <c r="TGN1848" s="401"/>
      <c r="TGO1848" s="401"/>
      <c r="TGP1848" s="401"/>
      <c r="TGQ1848" s="401"/>
      <c r="TGR1848" s="401"/>
      <c r="TGS1848" s="401"/>
      <c r="TGT1848" s="401"/>
      <c r="TGU1848" s="401"/>
      <c r="TGV1848" s="401"/>
      <c r="TGW1848" s="401"/>
      <c r="TGX1848" s="401"/>
      <c r="TGY1848" s="401"/>
      <c r="TGZ1848" s="401"/>
      <c r="THA1848" s="401"/>
      <c r="THB1848" s="401"/>
      <c r="THC1848" s="401"/>
      <c r="THD1848" s="401"/>
      <c r="THE1848" s="401"/>
      <c r="THF1848" s="401"/>
      <c r="THG1848" s="401"/>
      <c r="THH1848" s="401"/>
      <c r="THI1848" s="401"/>
      <c r="THJ1848" s="401"/>
      <c r="THK1848" s="401"/>
      <c r="THL1848" s="401"/>
      <c r="THM1848" s="401"/>
      <c r="THN1848" s="401"/>
      <c r="THO1848" s="401"/>
      <c r="THP1848" s="401"/>
      <c r="THQ1848" s="401"/>
      <c r="THR1848" s="401"/>
      <c r="THS1848" s="401"/>
      <c r="THT1848" s="401"/>
      <c r="THU1848" s="401"/>
      <c r="THV1848" s="401"/>
      <c r="THW1848" s="401"/>
      <c r="THX1848" s="401"/>
      <c r="THY1848" s="401"/>
      <c r="THZ1848" s="401"/>
      <c r="TIA1848" s="401"/>
      <c r="TIB1848" s="401"/>
      <c r="TIC1848" s="401"/>
      <c r="TID1848" s="401"/>
      <c r="TIE1848" s="401"/>
      <c r="TIF1848" s="401"/>
      <c r="TIG1848" s="401"/>
      <c r="TIH1848" s="401"/>
      <c r="TII1848" s="401"/>
      <c r="TIJ1848" s="401"/>
      <c r="TIK1848" s="401"/>
      <c r="TIL1848" s="401"/>
      <c r="TIM1848" s="401"/>
      <c r="TIN1848" s="401"/>
      <c r="TIO1848" s="401"/>
      <c r="TIP1848" s="401"/>
      <c r="TIQ1848" s="401"/>
      <c r="TIR1848" s="401"/>
      <c r="TIS1848" s="401"/>
      <c r="TIT1848" s="401"/>
      <c r="TIU1848" s="401"/>
      <c r="TIV1848" s="401"/>
      <c r="TIW1848" s="401"/>
      <c r="TIX1848" s="401"/>
      <c r="TIY1848" s="401"/>
      <c r="TIZ1848" s="401"/>
      <c r="TJA1848" s="401"/>
      <c r="TJB1848" s="401"/>
      <c r="TJC1848" s="401"/>
      <c r="TJD1848" s="401"/>
      <c r="TJE1848" s="401"/>
      <c r="TJF1848" s="401"/>
      <c r="TJG1848" s="401"/>
      <c r="TJH1848" s="401"/>
      <c r="TJI1848" s="401"/>
      <c r="TJJ1848" s="401"/>
      <c r="TJK1848" s="401"/>
      <c r="TJL1848" s="401"/>
      <c r="TJM1848" s="401"/>
      <c r="TJN1848" s="401"/>
      <c r="TJO1848" s="401"/>
      <c r="TJP1848" s="401"/>
      <c r="TJQ1848" s="401"/>
      <c r="TJR1848" s="401"/>
      <c r="TJS1848" s="401"/>
      <c r="TJT1848" s="401"/>
      <c r="TJU1848" s="401"/>
      <c r="TJV1848" s="401"/>
      <c r="TJW1848" s="401"/>
      <c r="TJX1848" s="401"/>
      <c r="TJY1848" s="401"/>
      <c r="TJZ1848" s="401"/>
      <c r="TKA1848" s="401"/>
      <c r="TKB1848" s="401"/>
      <c r="TKC1848" s="401"/>
      <c r="TKD1848" s="401"/>
      <c r="TKE1848" s="401"/>
      <c r="TKF1848" s="401"/>
      <c r="TKG1848" s="401"/>
      <c r="TKH1848" s="401"/>
      <c r="TKI1848" s="401"/>
      <c r="TKJ1848" s="401"/>
      <c r="TKK1848" s="401"/>
      <c r="TKL1848" s="401"/>
      <c r="TKM1848" s="401"/>
      <c r="TKN1848" s="401"/>
      <c r="TKO1848" s="401"/>
      <c r="TKP1848" s="401"/>
      <c r="TKQ1848" s="401"/>
      <c r="TKR1848" s="401"/>
      <c r="TKS1848" s="401"/>
      <c r="TKT1848" s="401"/>
      <c r="TKU1848" s="401"/>
      <c r="TKV1848" s="401"/>
      <c r="TKW1848" s="401"/>
      <c r="TKX1848" s="401"/>
      <c r="TKY1848" s="401"/>
      <c r="TKZ1848" s="401"/>
      <c r="TLA1848" s="401"/>
      <c r="TLB1848" s="401"/>
      <c r="TLC1848" s="401"/>
      <c r="TLD1848" s="401"/>
      <c r="TLE1848" s="401"/>
      <c r="TLF1848" s="401"/>
      <c r="TLG1848" s="401"/>
      <c r="TLH1848" s="401"/>
      <c r="TLI1848" s="401"/>
      <c r="TLJ1848" s="401"/>
      <c r="TLK1848" s="401"/>
      <c r="TLL1848" s="401"/>
      <c r="TLM1848" s="401"/>
      <c r="TLN1848" s="401"/>
      <c r="TLO1848" s="401"/>
      <c r="TLP1848" s="401"/>
      <c r="TLQ1848" s="401"/>
      <c r="TLR1848" s="401"/>
      <c r="TLS1848" s="401"/>
      <c r="TLT1848" s="401"/>
      <c r="TLU1848" s="401"/>
      <c r="TLV1848" s="401"/>
      <c r="TLW1848" s="401"/>
      <c r="TLX1848" s="401"/>
      <c r="TLY1848" s="401"/>
      <c r="TLZ1848" s="401"/>
      <c r="TMA1848" s="401"/>
      <c r="TMB1848" s="401"/>
      <c r="TMC1848" s="401"/>
      <c r="TMD1848" s="401"/>
      <c r="TME1848" s="401"/>
      <c r="TMF1848" s="401"/>
      <c r="TMG1848" s="401"/>
      <c r="TMH1848" s="401"/>
      <c r="TMI1848" s="401"/>
      <c r="TMJ1848" s="401"/>
      <c r="TMK1848" s="401"/>
      <c r="TML1848" s="401"/>
      <c r="TMM1848" s="401"/>
      <c r="TMN1848" s="401"/>
      <c r="TMO1848" s="401"/>
      <c r="TMP1848" s="401"/>
      <c r="TMQ1848" s="401"/>
      <c r="TMR1848" s="401"/>
      <c r="TMS1848" s="401"/>
      <c r="TMT1848" s="401"/>
      <c r="TMU1848" s="401"/>
      <c r="TMV1848" s="401"/>
      <c r="TMW1848" s="401"/>
      <c r="TMX1848" s="401"/>
      <c r="TMY1848" s="401"/>
      <c r="TMZ1848" s="401"/>
      <c r="TNA1848" s="401"/>
      <c r="TNB1848" s="401"/>
      <c r="TNC1848" s="401"/>
      <c r="TND1848" s="401"/>
      <c r="TNE1848" s="401"/>
      <c r="TNF1848" s="401"/>
      <c r="TNG1848" s="401"/>
      <c r="TNH1848" s="401"/>
      <c r="TNI1848" s="401"/>
      <c r="TNJ1848" s="401"/>
      <c r="TNK1848" s="401"/>
      <c r="TNL1848" s="401"/>
      <c r="TNM1848" s="401"/>
      <c r="TNN1848" s="401"/>
      <c r="TNO1848" s="401"/>
      <c r="TNP1848" s="401"/>
      <c r="TNQ1848" s="401"/>
      <c r="TNR1848" s="401"/>
      <c r="TNS1848" s="401"/>
      <c r="TNT1848" s="401"/>
      <c r="TNU1848" s="401"/>
      <c r="TNV1848" s="401"/>
      <c r="TNW1848" s="401"/>
      <c r="TNX1848" s="401"/>
      <c r="TNY1848" s="401"/>
      <c r="TNZ1848" s="401"/>
      <c r="TOA1848" s="401"/>
      <c r="TOB1848" s="401"/>
      <c r="TOC1848" s="401"/>
      <c r="TOD1848" s="401"/>
      <c r="TOE1848" s="401"/>
      <c r="TOF1848" s="401"/>
      <c r="TOG1848" s="401"/>
      <c r="TOH1848" s="401"/>
      <c r="TOI1848" s="401"/>
      <c r="TOJ1848" s="401"/>
      <c r="TOK1848" s="401"/>
      <c r="TOL1848" s="401"/>
      <c r="TOM1848" s="401"/>
      <c r="TON1848" s="401"/>
      <c r="TOO1848" s="401"/>
      <c r="TOP1848" s="401"/>
      <c r="TOQ1848" s="401"/>
      <c r="TOR1848" s="401"/>
      <c r="TOS1848" s="401"/>
      <c r="TOT1848" s="401"/>
      <c r="TOU1848" s="401"/>
      <c r="TOV1848" s="401"/>
      <c r="TOW1848" s="401"/>
      <c r="TOX1848" s="401"/>
      <c r="TOY1848" s="401"/>
      <c r="TOZ1848" s="401"/>
      <c r="TPA1848" s="401"/>
      <c r="TPB1848" s="401"/>
      <c r="TPC1848" s="401"/>
      <c r="TPD1848" s="401"/>
      <c r="TPE1848" s="401"/>
      <c r="TPF1848" s="401"/>
      <c r="TPG1848" s="401"/>
      <c r="TPH1848" s="401"/>
      <c r="TPI1848" s="401"/>
      <c r="TPJ1848" s="401"/>
      <c r="TPK1848" s="401"/>
      <c r="TPL1848" s="401"/>
      <c r="TPM1848" s="401"/>
      <c r="TPN1848" s="401"/>
      <c r="TPO1848" s="401"/>
      <c r="TPP1848" s="401"/>
      <c r="TPQ1848" s="401"/>
      <c r="TPR1848" s="401"/>
      <c r="TPS1848" s="401"/>
      <c r="TPT1848" s="401"/>
      <c r="TPU1848" s="401"/>
      <c r="TPV1848" s="401"/>
      <c r="TPW1848" s="401"/>
      <c r="TPX1848" s="401"/>
      <c r="TPY1848" s="401"/>
      <c r="TPZ1848" s="401"/>
      <c r="TQA1848" s="401"/>
      <c r="TQB1848" s="401"/>
      <c r="TQC1848" s="401"/>
      <c r="TQD1848" s="401"/>
      <c r="TQE1848" s="401"/>
      <c r="TQF1848" s="401"/>
      <c r="TQG1848" s="401"/>
      <c r="TQH1848" s="401"/>
      <c r="TQI1848" s="401"/>
      <c r="TQJ1848" s="401"/>
      <c r="TQK1848" s="401"/>
      <c r="TQL1848" s="401"/>
      <c r="TQM1848" s="401"/>
      <c r="TQN1848" s="401"/>
      <c r="TQO1848" s="401"/>
      <c r="TQP1848" s="401"/>
      <c r="TQQ1848" s="401"/>
      <c r="TQR1848" s="401"/>
      <c r="TQS1848" s="401"/>
      <c r="TQT1848" s="401"/>
      <c r="TQU1848" s="401"/>
      <c r="TQV1848" s="401"/>
      <c r="TQW1848" s="401"/>
      <c r="TQX1848" s="401"/>
      <c r="TQY1848" s="401"/>
      <c r="TQZ1848" s="401"/>
      <c r="TRA1848" s="401"/>
      <c r="TRB1848" s="401"/>
      <c r="TRC1848" s="401"/>
      <c r="TRD1848" s="401"/>
      <c r="TRE1848" s="401"/>
      <c r="TRF1848" s="401"/>
      <c r="TRG1848" s="401"/>
      <c r="TRH1848" s="401"/>
      <c r="TRI1848" s="401"/>
      <c r="TRJ1848" s="401"/>
      <c r="TRK1848" s="401"/>
      <c r="TRL1848" s="401"/>
      <c r="TRM1848" s="401"/>
      <c r="TRN1848" s="401"/>
      <c r="TRO1848" s="401"/>
      <c r="TRP1848" s="401"/>
      <c r="TRQ1848" s="401"/>
      <c r="TRR1848" s="401"/>
      <c r="TRS1848" s="401"/>
      <c r="TRT1848" s="401"/>
      <c r="TRU1848" s="401"/>
      <c r="TRV1848" s="401"/>
      <c r="TRW1848" s="401"/>
      <c r="TRX1848" s="401"/>
      <c r="TRY1848" s="401"/>
      <c r="TRZ1848" s="401"/>
      <c r="TSA1848" s="401"/>
      <c r="TSB1848" s="401"/>
      <c r="TSC1848" s="401"/>
      <c r="TSD1848" s="401"/>
      <c r="TSE1848" s="401"/>
      <c r="TSF1848" s="401"/>
      <c r="TSG1848" s="401"/>
      <c r="TSH1848" s="401"/>
      <c r="TSI1848" s="401"/>
      <c r="TSJ1848" s="401"/>
      <c r="TSK1848" s="401"/>
      <c r="TSL1848" s="401"/>
      <c r="TSM1848" s="401"/>
      <c r="TSN1848" s="401"/>
      <c r="TSO1848" s="401"/>
      <c r="TSP1848" s="401"/>
      <c r="TSQ1848" s="401"/>
      <c r="TSR1848" s="401"/>
      <c r="TSS1848" s="401"/>
      <c r="TST1848" s="401"/>
      <c r="TSU1848" s="401"/>
      <c r="TSV1848" s="401"/>
      <c r="TSW1848" s="401"/>
      <c r="TSX1848" s="401"/>
      <c r="TSY1848" s="401"/>
      <c r="TSZ1848" s="401"/>
      <c r="TTA1848" s="401"/>
      <c r="TTB1848" s="401"/>
      <c r="TTC1848" s="401"/>
      <c r="TTD1848" s="401"/>
      <c r="TTE1848" s="401"/>
      <c r="TTF1848" s="401"/>
      <c r="TTG1848" s="401"/>
      <c r="TTH1848" s="401"/>
      <c r="TTI1848" s="401"/>
      <c r="TTJ1848" s="401"/>
      <c r="TTK1848" s="401"/>
      <c r="TTL1848" s="401"/>
      <c r="TTM1848" s="401"/>
      <c r="TTN1848" s="401"/>
      <c r="TTO1848" s="401"/>
      <c r="TTP1848" s="401"/>
      <c r="TTQ1848" s="401"/>
      <c r="TTR1848" s="401"/>
      <c r="TTS1848" s="401"/>
      <c r="TTT1848" s="401"/>
      <c r="TTU1848" s="401"/>
      <c r="TTV1848" s="401"/>
      <c r="TTW1848" s="401"/>
      <c r="TTX1848" s="401"/>
      <c r="TTY1848" s="401"/>
      <c r="TTZ1848" s="401"/>
      <c r="TUA1848" s="401"/>
      <c r="TUB1848" s="401"/>
      <c r="TUC1848" s="401"/>
      <c r="TUD1848" s="401"/>
      <c r="TUE1848" s="401"/>
      <c r="TUF1848" s="401"/>
      <c r="TUG1848" s="401"/>
      <c r="TUH1848" s="401"/>
      <c r="TUI1848" s="401"/>
      <c r="TUJ1848" s="401"/>
      <c r="TUK1848" s="401"/>
      <c r="TUL1848" s="401"/>
      <c r="TUM1848" s="401"/>
      <c r="TUN1848" s="401"/>
      <c r="TUO1848" s="401"/>
      <c r="TUP1848" s="401"/>
      <c r="TUQ1848" s="401"/>
      <c r="TUR1848" s="401"/>
      <c r="TUS1848" s="401"/>
      <c r="TUT1848" s="401"/>
      <c r="TUU1848" s="401"/>
      <c r="TUV1848" s="401"/>
      <c r="TUW1848" s="401"/>
      <c r="TUX1848" s="401"/>
      <c r="TUY1848" s="401"/>
      <c r="TUZ1848" s="401"/>
      <c r="TVA1848" s="401"/>
      <c r="TVB1848" s="401"/>
      <c r="TVC1848" s="401"/>
      <c r="TVD1848" s="401"/>
      <c r="TVE1848" s="401"/>
      <c r="TVF1848" s="401"/>
      <c r="TVG1848" s="401"/>
      <c r="TVH1848" s="401"/>
      <c r="TVI1848" s="401"/>
      <c r="TVJ1848" s="401"/>
      <c r="TVK1848" s="401"/>
      <c r="TVL1848" s="401"/>
      <c r="TVM1848" s="401"/>
      <c r="TVN1848" s="401"/>
      <c r="TVO1848" s="401"/>
      <c r="TVP1848" s="401"/>
      <c r="TVQ1848" s="401"/>
      <c r="TVR1848" s="401"/>
      <c r="TVS1848" s="401"/>
      <c r="TVT1848" s="401"/>
      <c r="TVU1848" s="401"/>
      <c r="TVV1848" s="401"/>
      <c r="TVW1848" s="401"/>
      <c r="TVX1848" s="401"/>
      <c r="TVY1848" s="401"/>
      <c r="TVZ1848" s="401"/>
      <c r="TWA1848" s="401"/>
      <c r="TWB1848" s="401"/>
      <c r="TWC1848" s="401"/>
      <c r="TWD1848" s="401"/>
      <c r="TWE1848" s="401"/>
      <c r="TWF1848" s="401"/>
      <c r="TWG1848" s="401"/>
      <c r="TWH1848" s="401"/>
      <c r="TWI1848" s="401"/>
      <c r="TWJ1848" s="401"/>
      <c r="TWK1848" s="401"/>
      <c r="TWL1848" s="401"/>
      <c r="TWM1848" s="401"/>
      <c r="TWN1848" s="401"/>
      <c r="TWO1848" s="401"/>
      <c r="TWP1848" s="401"/>
      <c r="TWQ1848" s="401"/>
      <c r="TWR1848" s="401"/>
      <c r="TWS1848" s="401"/>
      <c r="TWT1848" s="401"/>
      <c r="TWU1848" s="401"/>
      <c r="TWV1848" s="401"/>
      <c r="TWW1848" s="401"/>
      <c r="TWX1848" s="401"/>
      <c r="TWY1848" s="401"/>
      <c r="TWZ1848" s="401"/>
      <c r="TXA1848" s="401"/>
      <c r="TXB1848" s="401"/>
      <c r="TXC1848" s="401"/>
      <c r="TXD1848" s="401"/>
      <c r="TXE1848" s="401"/>
      <c r="TXF1848" s="401"/>
      <c r="TXG1848" s="401"/>
      <c r="TXH1848" s="401"/>
      <c r="TXI1848" s="401"/>
      <c r="TXJ1848" s="401"/>
      <c r="TXK1848" s="401"/>
      <c r="TXL1848" s="401"/>
      <c r="TXM1848" s="401"/>
      <c r="TXN1848" s="401"/>
      <c r="TXO1848" s="401"/>
      <c r="TXP1848" s="401"/>
      <c r="TXQ1848" s="401"/>
      <c r="TXR1848" s="401"/>
      <c r="TXS1848" s="401"/>
      <c r="TXT1848" s="401"/>
      <c r="TXU1848" s="401"/>
      <c r="TXV1848" s="401"/>
      <c r="TXW1848" s="401"/>
      <c r="TXX1848" s="401"/>
      <c r="TXY1848" s="401"/>
      <c r="TXZ1848" s="401"/>
      <c r="TYA1848" s="401"/>
      <c r="TYB1848" s="401"/>
      <c r="TYC1848" s="401"/>
      <c r="TYD1848" s="401"/>
      <c r="TYE1848" s="401"/>
      <c r="TYF1848" s="401"/>
      <c r="TYG1848" s="401"/>
      <c r="TYH1848" s="401"/>
      <c r="TYI1848" s="401"/>
      <c r="TYJ1848" s="401"/>
      <c r="TYK1848" s="401"/>
      <c r="TYL1848" s="401"/>
      <c r="TYM1848" s="401"/>
      <c r="TYN1848" s="401"/>
      <c r="TYO1848" s="401"/>
      <c r="TYP1848" s="401"/>
      <c r="TYQ1848" s="401"/>
      <c r="TYR1848" s="401"/>
      <c r="TYS1848" s="401"/>
      <c r="TYT1848" s="401"/>
      <c r="TYU1848" s="401"/>
      <c r="TYV1848" s="401"/>
      <c r="TYW1848" s="401"/>
      <c r="TYX1848" s="401"/>
      <c r="TYY1848" s="401"/>
      <c r="TYZ1848" s="401"/>
      <c r="TZA1848" s="401"/>
      <c r="TZB1848" s="401"/>
      <c r="TZC1848" s="401"/>
      <c r="TZD1848" s="401"/>
      <c r="TZE1848" s="401"/>
      <c r="TZF1848" s="401"/>
      <c r="TZG1848" s="401"/>
      <c r="TZH1848" s="401"/>
      <c r="TZI1848" s="401"/>
      <c r="TZJ1848" s="401"/>
      <c r="TZK1848" s="401"/>
      <c r="TZL1848" s="401"/>
      <c r="TZM1848" s="401"/>
      <c r="TZN1848" s="401"/>
      <c r="TZO1848" s="401"/>
      <c r="TZP1848" s="401"/>
      <c r="TZQ1848" s="401"/>
      <c r="TZR1848" s="401"/>
      <c r="TZS1848" s="401"/>
      <c r="TZT1848" s="401"/>
      <c r="TZU1848" s="401"/>
      <c r="TZV1848" s="401"/>
      <c r="TZW1848" s="401"/>
      <c r="TZX1848" s="401"/>
      <c r="TZY1848" s="401"/>
      <c r="TZZ1848" s="401"/>
      <c r="UAA1848" s="401"/>
      <c r="UAB1848" s="401"/>
      <c r="UAC1848" s="401"/>
      <c r="UAD1848" s="401"/>
      <c r="UAE1848" s="401"/>
      <c r="UAF1848" s="401"/>
      <c r="UAG1848" s="401"/>
      <c r="UAH1848" s="401"/>
      <c r="UAI1848" s="401"/>
      <c r="UAJ1848" s="401"/>
      <c r="UAK1848" s="401"/>
      <c r="UAL1848" s="401"/>
      <c r="UAM1848" s="401"/>
      <c r="UAN1848" s="401"/>
      <c r="UAO1848" s="401"/>
      <c r="UAP1848" s="401"/>
      <c r="UAQ1848" s="401"/>
      <c r="UAR1848" s="401"/>
      <c r="UAS1848" s="401"/>
      <c r="UAT1848" s="401"/>
      <c r="UAU1848" s="401"/>
      <c r="UAV1848" s="401"/>
      <c r="UAW1848" s="401"/>
      <c r="UAX1848" s="401"/>
      <c r="UAY1848" s="401"/>
      <c r="UAZ1848" s="401"/>
      <c r="UBA1848" s="401"/>
      <c r="UBB1848" s="401"/>
      <c r="UBC1848" s="401"/>
      <c r="UBD1848" s="401"/>
      <c r="UBE1848" s="401"/>
      <c r="UBF1848" s="401"/>
      <c r="UBG1848" s="401"/>
      <c r="UBH1848" s="401"/>
      <c r="UBI1848" s="401"/>
      <c r="UBJ1848" s="401"/>
      <c r="UBK1848" s="401"/>
      <c r="UBL1848" s="401"/>
      <c r="UBM1848" s="401"/>
      <c r="UBN1848" s="401"/>
      <c r="UBO1848" s="401"/>
      <c r="UBP1848" s="401"/>
      <c r="UBQ1848" s="401"/>
      <c r="UBR1848" s="401"/>
      <c r="UBS1848" s="401"/>
      <c r="UBT1848" s="401"/>
      <c r="UBU1848" s="401"/>
      <c r="UBV1848" s="401"/>
      <c r="UBW1848" s="401"/>
      <c r="UBX1848" s="401"/>
      <c r="UBY1848" s="401"/>
      <c r="UBZ1848" s="401"/>
      <c r="UCA1848" s="401"/>
      <c r="UCB1848" s="401"/>
      <c r="UCC1848" s="401"/>
      <c r="UCD1848" s="401"/>
      <c r="UCE1848" s="401"/>
      <c r="UCF1848" s="401"/>
      <c r="UCG1848" s="401"/>
      <c r="UCH1848" s="401"/>
      <c r="UCI1848" s="401"/>
      <c r="UCJ1848" s="401"/>
      <c r="UCK1848" s="401"/>
      <c r="UCL1848" s="401"/>
      <c r="UCM1848" s="401"/>
      <c r="UCN1848" s="401"/>
      <c r="UCO1848" s="401"/>
      <c r="UCP1848" s="401"/>
      <c r="UCQ1848" s="401"/>
      <c r="UCR1848" s="401"/>
      <c r="UCS1848" s="401"/>
      <c r="UCT1848" s="401"/>
      <c r="UCU1848" s="401"/>
      <c r="UCV1848" s="401"/>
      <c r="UCW1848" s="401"/>
      <c r="UCX1848" s="401"/>
      <c r="UCY1848" s="401"/>
      <c r="UCZ1848" s="401"/>
      <c r="UDA1848" s="401"/>
      <c r="UDB1848" s="401"/>
      <c r="UDC1848" s="401"/>
      <c r="UDD1848" s="401"/>
      <c r="UDE1848" s="401"/>
      <c r="UDF1848" s="401"/>
      <c r="UDG1848" s="401"/>
      <c r="UDH1848" s="401"/>
      <c r="UDI1848" s="401"/>
      <c r="UDJ1848" s="401"/>
      <c r="UDK1848" s="401"/>
      <c r="UDL1848" s="401"/>
      <c r="UDM1848" s="401"/>
      <c r="UDN1848" s="401"/>
      <c r="UDO1848" s="401"/>
      <c r="UDP1848" s="401"/>
      <c r="UDQ1848" s="401"/>
      <c r="UDR1848" s="401"/>
      <c r="UDS1848" s="401"/>
      <c r="UDT1848" s="401"/>
      <c r="UDU1848" s="401"/>
      <c r="UDV1848" s="401"/>
      <c r="UDW1848" s="401"/>
      <c r="UDX1848" s="401"/>
      <c r="UDY1848" s="401"/>
      <c r="UDZ1848" s="401"/>
      <c r="UEA1848" s="401"/>
      <c r="UEB1848" s="401"/>
      <c r="UEC1848" s="401"/>
      <c r="UED1848" s="401"/>
      <c r="UEE1848" s="401"/>
      <c r="UEF1848" s="401"/>
      <c r="UEG1848" s="401"/>
      <c r="UEH1848" s="401"/>
      <c r="UEI1848" s="401"/>
      <c r="UEJ1848" s="401"/>
      <c r="UEK1848" s="401"/>
      <c r="UEL1848" s="401"/>
      <c r="UEM1848" s="401"/>
      <c r="UEN1848" s="401"/>
      <c r="UEO1848" s="401"/>
      <c r="UEP1848" s="401"/>
      <c r="UEQ1848" s="401"/>
      <c r="UER1848" s="401"/>
      <c r="UES1848" s="401"/>
      <c r="UET1848" s="401"/>
      <c r="UEU1848" s="401"/>
      <c r="UEV1848" s="401"/>
      <c r="UEW1848" s="401"/>
      <c r="UEX1848" s="401"/>
      <c r="UEY1848" s="401"/>
      <c r="UEZ1848" s="401"/>
      <c r="UFA1848" s="401"/>
      <c r="UFB1848" s="401"/>
      <c r="UFC1848" s="401"/>
      <c r="UFD1848" s="401"/>
      <c r="UFE1848" s="401"/>
      <c r="UFF1848" s="401"/>
      <c r="UFG1848" s="401"/>
      <c r="UFH1848" s="401"/>
      <c r="UFI1848" s="401"/>
      <c r="UFJ1848" s="401"/>
      <c r="UFK1848" s="401"/>
      <c r="UFL1848" s="401"/>
      <c r="UFM1848" s="401"/>
      <c r="UFN1848" s="401"/>
      <c r="UFO1848" s="401"/>
      <c r="UFP1848" s="401"/>
      <c r="UFQ1848" s="401"/>
      <c r="UFR1848" s="401"/>
      <c r="UFS1848" s="401"/>
      <c r="UFT1848" s="401"/>
      <c r="UFU1848" s="401"/>
      <c r="UFV1848" s="401"/>
      <c r="UFW1848" s="401"/>
      <c r="UFX1848" s="401"/>
      <c r="UFY1848" s="401"/>
      <c r="UFZ1848" s="401"/>
      <c r="UGA1848" s="401"/>
      <c r="UGB1848" s="401"/>
      <c r="UGC1848" s="401"/>
      <c r="UGD1848" s="401"/>
      <c r="UGE1848" s="401"/>
      <c r="UGF1848" s="401"/>
      <c r="UGG1848" s="401"/>
      <c r="UGH1848" s="401"/>
      <c r="UGI1848" s="401"/>
      <c r="UGJ1848" s="401"/>
      <c r="UGK1848" s="401"/>
      <c r="UGL1848" s="401"/>
      <c r="UGM1848" s="401"/>
      <c r="UGN1848" s="401"/>
      <c r="UGO1848" s="401"/>
      <c r="UGP1848" s="401"/>
      <c r="UGQ1848" s="401"/>
      <c r="UGR1848" s="401"/>
      <c r="UGS1848" s="401"/>
      <c r="UGT1848" s="401"/>
      <c r="UGU1848" s="401"/>
      <c r="UGV1848" s="401"/>
      <c r="UGW1848" s="401"/>
      <c r="UGX1848" s="401"/>
      <c r="UGY1848" s="401"/>
      <c r="UGZ1848" s="401"/>
      <c r="UHA1848" s="401"/>
      <c r="UHB1848" s="401"/>
      <c r="UHC1848" s="401"/>
      <c r="UHD1848" s="401"/>
      <c r="UHE1848" s="401"/>
      <c r="UHF1848" s="401"/>
      <c r="UHG1848" s="401"/>
      <c r="UHH1848" s="401"/>
      <c r="UHI1848" s="401"/>
      <c r="UHJ1848" s="401"/>
      <c r="UHK1848" s="401"/>
      <c r="UHL1848" s="401"/>
      <c r="UHM1848" s="401"/>
      <c r="UHN1848" s="401"/>
      <c r="UHO1848" s="401"/>
      <c r="UHP1848" s="401"/>
      <c r="UHQ1848" s="401"/>
      <c r="UHR1848" s="401"/>
      <c r="UHS1848" s="401"/>
      <c r="UHT1848" s="401"/>
      <c r="UHU1848" s="401"/>
      <c r="UHV1848" s="401"/>
      <c r="UHW1848" s="401"/>
      <c r="UHX1848" s="401"/>
      <c r="UHY1848" s="401"/>
      <c r="UHZ1848" s="401"/>
      <c r="UIA1848" s="401"/>
      <c r="UIB1848" s="401"/>
      <c r="UIC1848" s="401"/>
      <c r="UID1848" s="401"/>
      <c r="UIE1848" s="401"/>
      <c r="UIF1848" s="401"/>
      <c r="UIG1848" s="401"/>
      <c r="UIH1848" s="401"/>
      <c r="UII1848" s="401"/>
      <c r="UIJ1848" s="401"/>
      <c r="UIK1848" s="401"/>
      <c r="UIL1848" s="401"/>
      <c r="UIM1848" s="401"/>
      <c r="UIN1848" s="401"/>
      <c r="UIO1848" s="401"/>
      <c r="UIP1848" s="401"/>
      <c r="UIQ1848" s="401"/>
      <c r="UIR1848" s="401"/>
      <c r="UIS1848" s="401"/>
      <c r="UIT1848" s="401"/>
      <c r="UIU1848" s="401"/>
      <c r="UIV1848" s="401"/>
      <c r="UIW1848" s="401"/>
      <c r="UIX1848" s="401"/>
      <c r="UIY1848" s="401"/>
      <c r="UIZ1848" s="401"/>
      <c r="UJA1848" s="401"/>
      <c r="UJB1848" s="401"/>
      <c r="UJC1848" s="401"/>
      <c r="UJD1848" s="401"/>
      <c r="UJE1848" s="401"/>
      <c r="UJF1848" s="401"/>
      <c r="UJG1848" s="401"/>
      <c r="UJH1848" s="401"/>
      <c r="UJI1848" s="401"/>
      <c r="UJJ1848" s="401"/>
      <c r="UJK1848" s="401"/>
      <c r="UJL1848" s="401"/>
      <c r="UJM1848" s="401"/>
      <c r="UJN1848" s="401"/>
      <c r="UJO1848" s="401"/>
      <c r="UJP1848" s="401"/>
      <c r="UJQ1848" s="401"/>
      <c r="UJR1848" s="401"/>
      <c r="UJS1848" s="401"/>
      <c r="UJT1848" s="401"/>
      <c r="UJU1848" s="401"/>
      <c r="UJV1848" s="401"/>
      <c r="UJW1848" s="401"/>
      <c r="UJX1848" s="401"/>
      <c r="UJY1848" s="401"/>
      <c r="UJZ1848" s="401"/>
      <c r="UKA1848" s="401"/>
      <c r="UKB1848" s="401"/>
      <c r="UKC1848" s="401"/>
      <c r="UKD1848" s="401"/>
      <c r="UKE1848" s="401"/>
      <c r="UKF1848" s="401"/>
      <c r="UKG1848" s="401"/>
      <c r="UKH1848" s="401"/>
      <c r="UKI1848" s="401"/>
      <c r="UKJ1848" s="401"/>
      <c r="UKK1848" s="401"/>
      <c r="UKL1848" s="401"/>
      <c r="UKM1848" s="401"/>
      <c r="UKN1848" s="401"/>
      <c r="UKO1848" s="401"/>
      <c r="UKP1848" s="401"/>
      <c r="UKQ1848" s="401"/>
      <c r="UKR1848" s="401"/>
      <c r="UKS1848" s="401"/>
      <c r="UKT1848" s="401"/>
      <c r="UKU1848" s="401"/>
      <c r="UKV1848" s="401"/>
      <c r="UKW1848" s="401"/>
      <c r="UKX1848" s="401"/>
      <c r="UKY1848" s="401"/>
      <c r="UKZ1848" s="401"/>
      <c r="ULA1848" s="401"/>
      <c r="ULB1848" s="401"/>
      <c r="ULC1848" s="401"/>
      <c r="ULD1848" s="401"/>
      <c r="ULE1848" s="401"/>
      <c r="ULF1848" s="401"/>
      <c r="ULG1848" s="401"/>
      <c r="ULH1848" s="401"/>
      <c r="ULI1848" s="401"/>
      <c r="ULJ1848" s="401"/>
      <c r="ULK1848" s="401"/>
      <c r="ULL1848" s="401"/>
      <c r="ULM1848" s="401"/>
      <c r="ULN1848" s="401"/>
      <c r="ULO1848" s="401"/>
      <c r="ULP1848" s="401"/>
      <c r="ULQ1848" s="401"/>
      <c r="ULR1848" s="401"/>
      <c r="ULS1848" s="401"/>
      <c r="ULT1848" s="401"/>
      <c r="ULU1848" s="401"/>
      <c r="ULV1848" s="401"/>
      <c r="ULW1848" s="401"/>
      <c r="ULX1848" s="401"/>
      <c r="ULY1848" s="401"/>
      <c r="ULZ1848" s="401"/>
      <c r="UMA1848" s="401"/>
      <c r="UMB1848" s="401"/>
      <c r="UMC1848" s="401"/>
      <c r="UMD1848" s="401"/>
      <c r="UME1848" s="401"/>
      <c r="UMF1848" s="401"/>
      <c r="UMG1848" s="401"/>
      <c r="UMH1848" s="401"/>
      <c r="UMI1848" s="401"/>
      <c r="UMJ1848" s="401"/>
      <c r="UMK1848" s="401"/>
      <c r="UML1848" s="401"/>
      <c r="UMM1848" s="401"/>
      <c r="UMN1848" s="401"/>
      <c r="UMO1848" s="401"/>
      <c r="UMP1848" s="401"/>
      <c r="UMQ1848" s="401"/>
      <c r="UMR1848" s="401"/>
      <c r="UMS1848" s="401"/>
      <c r="UMT1848" s="401"/>
      <c r="UMU1848" s="401"/>
      <c r="UMV1848" s="401"/>
      <c r="UMW1848" s="401"/>
      <c r="UMX1848" s="401"/>
      <c r="UMY1848" s="401"/>
      <c r="UMZ1848" s="401"/>
      <c r="UNA1848" s="401"/>
      <c r="UNB1848" s="401"/>
      <c r="UNC1848" s="401"/>
      <c r="UND1848" s="401"/>
      <c r="UNE1848" s="401"/>
      <c r="UNF1848" s="401"/>
      <c r="UNG1848" s="401"/>
      <c r="UNH1848" s="401"/>
      <c r="UNI1848" s="401"/>
      <c r="UNJ1848" s="401"/>
      <c r="UNK1848" s="401"/>
      <c r="UNL1848" s="401"/>
      <c r="UNM1848" s="401"/>
      <c r="UNN1848" s="401"/>
      <c r="UNO1848" s="401"/>
      <c r="UNP1848" s="401"/>
      <c r="UNQ1848" s="401"/>
      <c r="UNR1848" s="401"/>
      <c r="UNS1848" s="401"/>
      <c r="UNT1848" s="401"/>
      <c r="UNU1848" s="401"/>
      <c r="UNV1848" s="401"/>
      <c r="UNW1848" s="401"/>
      <c r="UNX1848" s="401"/>
      <c r="UNY1848" s="401"/>
      <c r="UNZ1848" s="401"/>
      <c r="UOA1848" s="401"/>
      <c r="UOB1848" s="401"/>
      <c r="UOC1848" s="401"/>
      <c r="UOD1848" s="401"/>
      <c r="UOE1848" s="401"/>
      <c r="UOF1848" s="401"/>
      <c r="UOG1848" s="401"/>
      <c r="UOH1848" s="401"/>
      <c r="UOI1848" s="401"/>
      <c r="UOJ1848" s="401"/>
      <c r="UOK1848" s="401"/>
      <c r="UOL1848" s="401"/>
      <c r="UOM1848" s="401"/>
      <c r="UON1848" s="401"/>
      <c r="UOO1848" s="401"/>
      <c r="UOP1848" s="401"/>
      <c r="UOQ1848" s="401"/>
      <c r="UOR1848" s="401"/>
      <c r="UOS1848" s="401"/>
      <c r="UOT1848" s="401"/>
      <c r="UOU1848" s="401"/>
      <c r="UOV1848" s="401"/>
      <c r="UOW1848" s="401"/>
      <c r="UOX1848" s="401"/>
      <c r="UOY1848" s="401"/>
      <c r="UOZ1848" s="401"/>
      <c r="UPA1848" s="401"/>
      <c r="UPB1848" s="401"/>
      <c r="UPC1848" s="401"/>
      <c r="UPD1848" s="401"/>
      <c r="UPE1848" s="401"/>
      <c r="UPF1848" s="401"/>
      <c r="UPG1848" s="401"/>
      <c r="UPH1848" s="401"/>
      <c r="UPI1848" s="401"/>
      <c r="UPJ1848" s="401"/>
      <c r="UPK1848" s="401"/>
      <c r="UPL1848" s="401"/>
      <c r="UPM1848" s="401"/>
      <c r="UPN1848" s="401"/>
      <c r="UPO1848" s="401"/>
      <c r="UPP1848" s="401"/>
      <c r="UPQ1848" s="401"/>
      <c r="UPR1848" s="401"/>
      <c r="UPS1848" s="401"/>
      <c r="UPT1848" s="401"/>
      <c r="UPU1848" s="401"/>
      <c r="UPV1848" s="401"/>
      <c r="UPW1848" s="401"/>
      <c r="UPX1848" s="401"/>
      <c r="UPY1848" s="401"/>
      <c r="UPZ1848" s="401"/>
      <c r="UQA1848" s="401"/>
      <c r="UQB1848" s="401"/>
      <c r="UQC1848" s="401"/>
      <c r="UQD1848" s="401"/>
      <c r="UQE1848" s="401"/>
      <c r="UQF1848" s="401"/>
      <c r="UQG1848" s="401"/>
      <c r="UQH1848" s="401"/>
      <c r="UQI1848" s="401"/>
      <c r="UQJ1848" s="401"/>
      <c r="UQK1848" s="401"/>
      <c r="UQL1848" s="401"/>
      <c r="UQM1848" s="401"/>
      <c r="UQN1848" s="401"/>
      <c r="UQO1848" s="401"/>
      <c r="UQP1848" s="401"/>
      <c r="UQQ1848" s="401"/>
      <c r="UQR1848" s="401"/>
      <c r="UQS1848" s="401"/>
      <c r="UQT1848" s="401"/>
      <c r="UQU1848" s="401"/>
      <c r="UQV1848" s="401"/>
      <c r="UQW1848" s="401"/>
      <c r="UQX1848" s="401"/>
      <c r="UQY1848" s="401"/>
      <c r="UQZ1848" s="401"/>
      <c r="URA1848" s="401"/>
      <c r="URB1848" s="401"/>
      <c r="URC1848" s="401"/>
      <c r="URD1848" s="401"/>
      <c r="URE1848" s="401"/>
      <c r="URF1848" s="401"/>
      <c r="URG1848" s="401"/>
      <c r="URH1848" s="401"/>
      <c r="URI1848" s="401"/>
      <c r="URJ1848" s="401"/>
      <c r="URK1848" s="401"/>
      <c r="URL1848" s="401"/>
      <c r="URM1848" s="401"/>
      <c r="URN1848" s="401"/>
      <c r="URO1848" s="401"/>
      <c r="URP1848" s="401"/>
      <c r="URQ1848" s="401"/>
      <c r="URR1848" s="401"/>
      <c r="URS1848" s="401"/>
      <c r="URT1848" s="401"/>
      <c r="URU1848" s="401"/>
      <c r="URV1848" s="401"/>
      <c r="URW1848" s="401"/>
      <c r="URX1848" s="401"/>
      <c r="URY1848" s="401"/>
      <c r="URZ1848" s="401"/>
      <c r="USA1848" s="401"/>
      <c r="USB1848" s="401"/>
      <c r="USC1848" s="401"/>
      <c r="USD1848" s="401"/>
      <c r="USE1848" s="401"/>
      <c r="USF1848" s="401"/>
      <c r="USG1848" s="401"/>
      <c r="USH1848" s="401"/>
      <c r="USI1848" s="401"/>
      <c r="USJ1848" s="401"/>
      <c r="USK1848" s="401"/>
      <c r="USL1848" s="401"/>
      <c r="USM1848" s="401"/>
      <c r="USN1848" s="401"/>
      <c r="USO1848" s="401"/>
      <c r="USP1848" s="401"/>
      <c r="USQ1848" s="401"/>
      <c r="USR1848" s="401"/>
      <c r="USS1848" s="401"/>
      <c r="UST1848" s="401"/>
      <c r="USU1848" s="401"/>
      <c r="USV1848" s="401"/>
      <c r="USW1848" s="401"/>
      <c r="USX1848" s="401"/>
      <c r="USY1848" s="401"/>
      <c r="USZ1848" s="401"/>
      <c r="UTA1848" s="401"/>
      <c r="UTB1848" s="401"/>
      <c r="UTC1848" s="401"/>
      <c r="UTD1848" s="401"/>
      <c r="UTE1848" s="401"/>
      <c r="UTF1848" s="401"/>
      <c r="UTG1848" s="401"/>
      <c r="UTH1848" s="401"/>
      <c r="UTI1848" s="401"/>
      <c r="UTJ1848" s="401"/>
      <c r="UTK1848" s="401"/>
      <c r="UTL1848" s="401"/>
      <c r="UTM1848" s="401"/>
      <c r="UTN1848" s="401"/>
      <c r="UTO1848" s="401"/>
      <c r="UTP1848" s="401"/>
      <c r="UTQ1848" s="401"/>
      <c r="UTR1848" s="401"/>
      <c r="UTS1848" s="401"/>
      <c r="UTT1848" s="401"/>
      <c r="UTU1848" s="401"/>
      <c r="UTV1848" s="401"/>
      <c r="UTW1848" s="401"/>
      <c r="UTX1848" s="401"/>
      <c r="UTY1848" s="401"/>
      <c r="UTZ1848" s="401"/>
      <c r="UUA1848" s="401"/>
      <c r="UUB1848" s="401"/>
      <c r="UUC1848" s="401"/>
      <c r="UUD1848" s="401"/>
      <c r="UUE1848" s="401"/>
      <c r="UUF1848" s="401"/>
      <c r="UUG1848" s="401"/>
      <c r="UUH1848" s="401"/>
      <c r="UUI1848" s="401"/>
      <c r="UUJ1848" s="401"/>
      <c r="UUK1848" s="401"/>
      <c r="UUL1848" s="401"/>
      <c r="UUM1848" s="401"/>
      <c r="UUN1848" s="401"/>
      <c r="UUO1848" s="401"/>
      <c r="UUP1848" s="401"/>
      <c r="UUQ1848" s="401"/>
      <c r="UUR1848" s="401"/>
      <c r="UUS1848" s="401"/>
      <c r="UUT1848" s="401"/>
      <c r="UUU1848" s="401"/>
      <c r="UUV1848" s="401"/>
      <c r="UUW1848" s="401"/>
      <c r="UUX1848" s="401"/>
      <c r="UUY1848" s="401"/>
      <c r="UUZ1848" s="401"/>
      <c r="UVA1848" s="401"/>
      <c r="UVB1848" s="401"/>
      <c r="UVC1848" s="401"/>
      <c r="UVD1848" s="401"/>
      <c r="UVE1848" s="401"/>
      <c r="UVF1848" s="401"/>
      <c r="UVG1848" s="401"/>
      <c r="UVH1848" s="401"/>
      <c r="UVI1848" s="401"/>
      <c r="UVJ1848" s="401"/>
      <c r="UVK1848" s="401"/>
      <c r="UVL1848" s="401"/>
      <c r="UVM1848" s="401"/>
      <c r="UVN1848" s="401"/>
      <c r="UVO1848" s="401"/>
      <c r="UVP1848" s="401"/>
      <c r="UVQ1848" s="401"/>
      <c r="UVR1848" s="401"/>
      <c r="UVS1848" s="401"/>
      <c r="UVT1848" s="401"/>
      <c r="UVU1848" s="401"/>
      <c r="UVV1848" s="401"/>
      <c r="UVW1848" s="401"/>
      <c r="UVX1848" s="401"/>
      <c r="UVY1848" s="401"/>
      <c r="UVZ1848" s="401"/>
      <c r="UWA1848" s="401"/>
      <c r="UWB1848" s="401"/>
      <c r="UWC1848" s="401"/>
      <c r="UWD1848" s="401"/>
      <c r="UWE1848" s="401"/>
      <c r="UWF1848" s="401"/>
      <c r="UWG1848" s="401"/>
      <c r="UWH1848" s="401"/>
      <c r="UWI1848" s="401"/>
      <c r="UWJ1848" s="401"/>
      <c r="UWK1848" s="401"/>
      <c r="UWL1848" s="401"/>
      <c r="UWM1848" s="401"/>
      <c r="UWN1848" s="401"/>
      <c r="UWO1848" s="401"/>
      <c r="UWP1848" s="401"/>
      <c r="UWQ1848" s="401"/>
      <c r="UWR1848" s="401"/>
      <c r="UWS1848" s="401"/>
      <c r="UWT1848" s="401"/>
      <c r="UWU1848" s="401"/>
      <c r="UWV1848" s="401"/>
      <c r="UWW1848" s="401"/>
      <c r="UWX1848" s="401"/>
      <c r="UWY1848" s="401"/>
      <c r="UWZ1848" s="401"/>
      <c r="UXA1848" s="401"/>
      <c r="UXB1848" s="401"/>
      <c r="UXC1848" s="401"/>
      <c r="UXD1848" s="401"/>
      <c r="UXE1848" s="401"/>
      <c r="UXF1848" s="401"/>
      <c r="UXG1848" s="401"/>
      <c r="UXH1848" s="401"/>
      <c r="UXI1848" s="401"/>
      <c r="UXJ1848" s="401"/>
      <c r="UXK1848" s="401"/>
      <c r="UXL1848" s="401"/>
      <c r="UXM1848" s="401"/>
      <c r="UXN1848" s="401"/>
      <c r="UXO1848" s="401"/>
      <c r="UXP1848" s="401"/>
      <c r="UXQ1848" s="401"/>
      <c r="UXR1848" s="401"/>
      <c r="UXS1848" s="401"/>
      <c r="UXT1848" s="401"/>
      <c r="UXU1848" s="401"/>
      <c r="UXV1848" s="401"/>
      <c r="UXW1848" s="401"/>
      <c r="UXX1848" s="401"/>
      <c r="UXY1848" s="401"/>
      <c r="UXZ1848" s="401"/>
      <c r="UYA1848" s="401"/>
      <c r="UYB1848" s="401"/>
      <c r="UYC1848" s="401"/>
      <c r="UYD1848" s="401"/>
      <c r="UYE1848" s="401"/>
      <c r="UYF1848" s="401"/>
      <c r="UYG1848" s="401"/>
      <c r="UYH1848" s="401"/>
      <c r="UYI1848" s="401"/>
      <c r="UYJ1848" s="401"/>
      <c r="UYK1848" s="401"/>
      <c r="UYL1848" s="401"/>
      <c r="UYM1848" s="401"/>
      <c r="UYN1848" s="401"/>
      <c r="UYO1848" s="401"/>
      <c r="UYP1848" s="401"/>
      <c r="UYQ1848" s="401"/>
      <c r="UYR1848" s="401"/>
      <c r="UYS1848" s="401"/>
      <c r="UYT1848" s="401"/>
      <c r="UYU1848" s="401"/>
      <c r="UYV1848" s="401"/>
      <c r="UYW1848" s="401"/>
      <c r="UYX1848" s="401"/>
      <c r="UYY1848" s="401"/>
      <c r="UYZ1848" s="401"/>
      <c r="UZA1848" s="401"/>
      <c r="UZB1848" s="401"/>
      <c r="UZC1848" s="401"/>
      <c r="UZD1848" s="401"/>
      <c r="UZE1848" s="401"/>
      <c r="UZF1848" s="401"/>
      <c r="UZG1848" s="401"/>
      <c r="UZH1848" s="401"/>
      <c r="UZI1848" s="401"/>
      <c r="UZJ1848" s="401"/>
      <c r="UZK1848" s="401"/>
      <c r="UZL1848" s="401"/>
      <c r="UZM1848" s="401"/>
      <c r="UZN1848" s="401"/>
      <c r="UZO1848" s="401"/>
      <c r="UZP1848" s="401"/>
      <c r="UZQ1848" s="401"/>
      <c r="UZR1848" s="401"/>
      <c r="UZS1848" s="401"/>
      <c r="UZT1848" s="401"/>
      <c r="UZU1848" s="401"/>
      <c r="UZV1848" s="401"/>
      <c r="UZW1848" s="401"/>
      <c r="UZX1848" s="401"/>
      <c r="UZY1848" s="401"/>
      <c r="UZZ1848" s="401"/>
      <c r="VAA1848" s="401"/>
      <c r="VAB1848" s="401"/>
      <c r="VAC1848" s="401"/>
      <c r="VAD1848" s="401"/>
      <c r="VAE1848" s="401"/>
      <c r="VAF1848" s="401"/>
      <c r="VAG1848" s="401"/>
      <c r="VAH1848" s="401"/>
      <c r="VAI1848" s="401"/>
      <c r="VAJ1848" s="401"/>
      <c r="VAK1848" s="401"/>
      <c r="VAL1848" s="401"/>
      <c r="VAM1848" s="401"/>
      <c r="VAN1848" s="401"/>
      <c r="VAO1848" s="401"/>
      <c r="VAP1848" s="401"/>
      <c r="VAQ1848" s="401"/>
      <c r="VAR1848" s="401"/>
      <c r="VAS1848" s="401"/>
      <c r="VAT1848" s="401"/>
      <c r="VAU1848" s="401"/>
      <c r="VAV1848" s="401"/>
      <c r="VAW1848" s="401"/>
      <c r="VAX1848" s="401"/>
      <c r="VAY1848" s="401"/>
      <c r="VAZ1848" s="401"/>
      <c r="VBA1848" s="401"/>
      <c r="VBB1848" s="401"/>
      <c r="VBC1848" s="401"/>
      <c r="VBD1848" s="401"/>
      <c r="VBE1848" s="401"/>
      <c r="VBF1848" s="401"/>
      <c r="VBG1848" s="401"/>
      <c r="VBH1848" s="401"/>
      <c r="VBI1848" s="401"/>
      <c r="VBJ1848" s="401"/>
      <c r="VBK1848" s="401"/>
      <c r="VBL1848" s="401"/>
      <c r="VBM1848" s="401"/>
      <c r="VBN1848" s="401"/>
      <c r="VBO1848" s="401"/>
      <c r="VBP1848" s="401"/>
      <c r="VBQ1848" s="401"/>
      <c r="VBR1848" s="401"/>
      <c r="VBS1848" s="401"/>
      <c r="VBT1848" s="401"/>
      <c r="VBU1848" s="401"/>
      <c r="VBV1848" s="401"/>
      <c r="VBW1848" s="401"/>
      <c r="VBX1848" s="401"/>
      <c r="VBY1848" s="401"/>
      <c r="VBZ1848" s="401"/>
      <c r="VCA1848" s="401"/>
      <c r="VCB1848" s="401"/>
      <c r="VCC1848" s="401"/>
      <c r="VCD1848" s="401"/>
      <c r="VCE1848" s="401"/>
      <c r="VCF1848" s="401"/>
      <c r="VCG1848" s="401"/>
      <c r="VCH1848" s="401"/>
      <c r="VCI1848" s="401"/>
      <c r="VCJ1848" s="401"/>
      <c r="VCK1848" s="401"/>
      <c r="VCL1848" s="401"/>
      <c r="VCM1848" s="401"/>
      <c r="VCN1848" s="401"/>
      <c r="VCO1848" s="401"/>
      <c r="VCP1848" s="401"/>
      <c r="VCQ1848" s="401"/>
      <c r="VCR1848" s="401"/>
      <c r="VCS1848" s="401"/>
      <c r="VCT1848" s="401"/>
      <c r="VCU1848" s="401"/>
      <c r="VCV1848" s="401"/>
      <c r="VCW1848" s="401"/>
      <c r="VCX1848" s="401"/>
      <c r="VCY1848" s="401"/>
      <c r="VCZ1848" s="401"/>
      <c r="VDA1848" s="401"/>
      <c r="VDB1848" s="401"/>
      <c r="VDC1848" s="401"/>
      <c r="VDD1848" s="401"/>
      <c r="VDE1848" s="401"/>
      <c r="VDF1848" s="401"/>
      <c r="VDG1848" s="401"/>
      <c r="VDH1848" s="401"/>
      <c r="VDI1848" s="401"/>
      <c r="VDJ1848" s="401"/>
      <c r="VDK1848" s="401"/>
      <c r="VDL1848" s="401"/>
      <c r="VDM1848" s="401"/>
      <c r="VDN1848" s="401"/>
      <c r="VDO1848" s="401"/>
      <c r="VDP1848" s="401"/>
      <c r="VDQ1848" s="401"/>
      <c r="VDR1848" s="401"/>
      <c r="VDS1848" s="401"/>
      <c r="VDT1848" s="401"/>
      <c r="VDU1848" s="401"/>
      <c r="VDV1848" s="401"/>
      <c r="VDW1848" s="401"/>
      <c r="VDX1848" s="401"/>
      <c r="VDY1848" s="401"/>
      <c r="VDZ1848" s="401"/>
      <c r="VEA1848" s="401"/>
      <c r="VEB1848" s="401"/>
      <c r="VEC1848" s="401"/>
      <c r="VED1848" s="401"/>
      <c r="VEE1848" s="401"/>
      <c r="VEF1848" s="401"/>
      <c r="VEG1848" s="401"/>
      <c r="VEH1848" s="401"/>
      <c r="VEI1848" s="401"/>
      <c r="VEJ1848" s="401"/>
      <c r="VEK1848" s="401"/>
      <c r="VEL1848" s="401"/>
      <c r="VEM1848" s="401"/>
      <c r="VEN1848" s="401"/>
      <c r="VEO1848" s="401"/>
      <c r="VEP1848" s="401"/>
      <c r="VEQ1848" s="401"/>
      <c r="VER1848" s="401"/>
      <c r="VES1848" s="401"/>
      <c r="VET1848" s="401"/>
      <c r="VEU1848" s="401"/>
      <c r="VEV1848" s="401"/>
      <c r="VEW1848" s="401"/>
      <c r="VEX1848" s="401"/>
      <c r="VEY1848" s="401"/>
      <c r="VEZ1848" s="401"/>
      <c r="VFA1848" s="401"/>
      <c r="VFB1848" s="401"/>
      <c r="VFC1848" s="401"/>
      <c r="VFD1848" s="401"/>
      <c r="VFE1848" s="401"/>
      <c r="VFF1848" s="401"/>
      <c r="VFG1848" s="401"/>
      <c r="VFH1848" s="401"/>
      <c r="VFI1848" s="401"/>
      <c r="VFJ1848" s="401"/>
      <c r="VFK1848" s="401"/>
      <c r="VFL1848" s="401"/>
      <c r="VFM1848" s="401"/>
      <c r="VFN1848" s="401"/>
      <c r="VFO1848" s="401"/>
      <c r="VFP1848" s="401"/>
      <c r="VFQ1848" s="401"/>
      <c r="VFR1848" s="401"/>
      <c r="VFS1848" s="401"/>
      <c r="VFT1848" s="401"/>
      <c r="VFU1848" s="401"/>
      <c r="VFV1848" s="401"/>
      <c r="VFW1848" s="401"/>
      <c r="VFX1848" s="401"/>
      <c r="VFY1848" s="401"/>
      <c r="VFZ1848" s="401"/>
      <c r="VGA1848" s="401"/>
      <c r="VGB1848" s="401"/>
      <c r="VGC1848" s="401"/>
      <c r="VGD1848" s="401"/>
      <c r="VGE1848" s="401"/>
      <c r="VGF1848" s="401"/>
      <c r="VGG1848" s="401"/>
      <c r="VGH1848" s="401"/>
      <c r="VGI1848" s="401"/>
      <c r="VGJ1848" s="401"/>
      <c r="VGK1848" s="401"/>
      <c r="VGL1848" s="401"/>
      <c r="VGM1848" s="401"/>
      <c r="VGN1848" s="401"/>
      <c r="VGO1848" s="401"/>
      <c r="VGP1848" s="401"/>
      <c r="VGQ1848" s="401"/>
      <c r="VGR1848" s="401"/>
      <c r="VGS1848" s="401"/>
      <c r="VGT1848" s="401"/>
      <c r="VGU1848" s="401"/>
      <c r="VGV1848" s="401"/>
      <c r="VGW1848" s="401"/>
      <c r="VGX1848" s="401"/>
      <c r="VGY1848" s="401"/>
      <c r="VGZ1848" s="401"/>
      <c r="VHA1848" s="401"/>
      <c r="VHB1848" s="401"/>
      <c r="VHC1848" s="401"/>
      <c r="VHD1848" s="401"/>
      <c r="VHE1848" s="401"/>
      <c r="VHF1848" s="401"/>
      <c r="VHG1848" s="401"/>
      <c r="VHH1848" s="401"/>
      <c r="VHI1848" s="401"/>
      <c r="VHJ1848" s="401"/>
      <c r="VHK1848" s="401"/>
      <c r="VHL1848" s="401"/>
      <c r="VHM1848" s="401"/>
      <c r="VHN1848" s="401"/>
      <c r="VHO1848" s="401"/>
      <c r="VHP1848" s="401"/>
      <c r="VHQ1848" s="401"/>
      <c r="VHR1848" s="401"/>
      <c r="VHS1848" s="401"/>
      <c r="VHT1848" s="401"/>
      <c r="VHU1848" s="401"/>
      <c r="VHV1848" s="401"/>
      <c r="VHW1848" s="401"/>
      <c r="VHX1848" s="401"/>
      <c r="VHY1848" s="401"/>
      <c r="VHZ1848" s="401"/>
      <c r="VIA1848" s="401"/>
      <c r="VIB1848" s="401"/>
      <c r="VIC1848" s="401"/>
      <c r="VID1848" s="401"/>
      <c r="VIE1848" s="401"/>
      <c r="VIF1848" s="401"/>
      <c r="VIG1848" s="401"/>
      <c r="VIH1848" s="401"/>
      <c r="VII1848" s="401"/>
      <c r="VIJ1848" s="401"/>
      <c r="VIK1848" s="401"/>
      <c r="VIL1848" s="401"/>
      <c r="VIM1848" s="401"/>
      <c r="VIN1848" s="401"/>
      <c r="VIO1848" s="401"/>
      <c r="VIP1848" s="401"/>
      <c r="VIQ1848" s="401"/>
      <c r="VIR1848" s="401"/>
      <c r="VIS1848" s="401"/>
      <c r="VIT1848" s="401"/>
      <c r="VIU1848" s="401"/>
      <c r="VIV1848" s="401"/>
      <c r="VIW1848" s="401"/>
      <c r="VIX1848" s="401"/>
      <c r="VIY1848" s="401"/>
      <c r="VIZ1848" s="401"/>
      <c r="VJA1848" s="401"/>
      <c r="VJB1848" s="401"/>
      <c r="VJC1848" s="401"/>
      <c r="VJD1848" s="401"/>
      <c r="VJE1848" s="401"/>
      <c r="VJF1848" s="401"/>
      <c r="VJG1848" s="401"/>
      <c r="VJH1848" s="401"/>
      <c r="VJI1848" s="401"/>
      <c r="VJJ1848" s="401"/>
      <c r="VJK1848" s="401"/>
      <c r="VJL1848" s="401"/>
      <c r="VJM1848" s="401"/>
      <c r="VJN1848" s="401"/>
      <c r="VJO1848" s="401"/>
      <c r="VJP1848" s="401"/>
      <c r="VJQ1848" s="401"/>
      <c r="VJR1848" s="401"/>
      <c r="VJS1848" s="401"/>
      <c r="VJT1848" s="401"/>
      <c r="VJU1848" s="401"/>
      <c r="VJV1848" s="401"/>
      <c r="VJW1848" s="401"/>
      <c r="VJX1848" s="401"/>
      <c r="VJY1848" s="401"/>
      <c r="VJZ1848" s="401"/>
      <c r="VKA1848" s="401"/>
      <c r="VKB1848" s="401"/>
      <c r="VKC1848" s="401"/>
      <c r="VKD1848" s="401"/>
      <c r="VKE1848" s="401"/>
      <c r="VKF1848" s="401"/>
      <c r="VKG1848" s="401"/>
      <c r="VKH1848" s="401"/>
      <c r="VKI1848" s="401"/>
      <c r="VKJ1848" s="401"/>
      <c r="VKK1848" s="401"/>
      <c r="VKL1848" s="401"/>
      <c r="VKM1848" s="401"/>
      <c r="VKN1848" s="401"/>
      <c r="VKO1848" s="401"/>
      <c r="VKP1848" s="401"/>
      <c r="VKQ1848" s="401"/>
      <c r="VKR1848" s="401"/>
      <c r="VKS1848" s="401"/>
      <c r="VKT1848" s="401"/>
      <c r="VKU1848" s="401"/>
      <c r="VKV1848" s="401"/>
      <c r="VKW1848" s="401"/>
      <c r="VKX1848" s="401"/>
      <c r="VKY1848" s="401"/>
      <c r="VKZ1848" s="401"/>
      <c r="VLA1848" s="401"/>
      <c r="VLB1848" s="401"/>
      <c r="VLC1848" s="401"/>
      <c r="VLD1848" s="401"/>
      <c r="VLE1848" s="401"/>
      <c r="VLF1848" s="401"/>
      <c r="VLG1848" s="401"/>
      <c r="VLH1848" s="401"/>
      <c r="VLI1848" s="401"/>
      <c r="VLJ1848" s="401"/>
      <c r="VLK1848" s="401"/>
      <c r="VLL1848" s="401"/>
      <c r="VLM1848" s="401"/>
      <c r="VLN1848" s="401"/>
      <c r="VLO1848" s="401"/>
      <c r="VLP1848" s="401"/>
      <c r="VLQ1848" s="401"/>
      <c r="VLR1848" s="401"/>
      <c r="VLS1848" s="401"/>
      <c r="VLT1848" s="401"/>
      <c r="VLU1848" s="401"/>
      <c r="VLV1848" s="401"/>
      <c r="VLW1848" s="401"/>
      <c r="VLX1848" s="401"/>
      <c r="VLY1848" s="401"/>
      <c r="VLZ1848" s="401"/>
      <c r="VMA1848" s="401"/>
      <c r="VMB1848" s="401"/>
      <c r="VMC1848" s="401"/>
      <c r="VMD1848" s="401"/>
      <c r="VME1848" s="401"/>
      <c r="VMF1848" s="401"/>
      <c r="VMG1848" s="401"/>
      <c r="VMH1848" s="401"/>
      <c r="VMI1848" s="401"/>
      <c r="VMJ1848" s="401"/>
      <c r="VMK1848" s="401"/>
      <c r="VML1848" s="401"/>
      <c r="VMM1848" s="401"/>
      <c r="VMN1848" s="401"/>
      <c r="VMO1848" s="401"/>
      <c r="VMP1848" s="401"/>
      <c r="VMQ1848" s="401"/>
      <c r="VMR1848" s="401"/>
      <c r="VMS1848" s="401"/>
      <c r="VMT1848" s="401"/>
      <c r="VMU1848" s="401"/>
      <c r="VMV1848" s="401"/>
      <c r="VMW1848" s="401"/>
      <c r="VMX1848" s="401"/>
      <c r="VMY1848" s="401"/>
      <c r="VMZ1848" s="401"/>
      <c r="VNA1848" s="401"/>
      <c r="VNB1848" s="401"/>
      <c r="VNC1848" s="401"/>
      <c r="VND1848" s="401"/>
      <c r="VNE1848" s="401"/>
      <c r="VNF1848" s="401"/>
      <c r="VNG1848" s="401"/>
      <c r="VNH1848" s="401"/>
      <c r="VNI1848" s="401"/>
      <c r="VNJ1848" s="401"/>
      <c r="VNK1848" s="401"/>
      <c r="VNL1848" s="401"/>
      <c r="VNM1848" s="401"/>
      <c r="VNN1848" s="401"/>
      <c r="VNO1848" s="401"/>
      <c r="VNP1848" s="401"/>
      <c r="VNQ1848" s="401"/>
      <c r="VNR1848" s="401"/>
      <c r="VNS1848" s="401"/>
      <c r="VNT1848" s="401"/>
      <c r="VNU1848" s="401"/>
      <c r="VNV1848" s="401"/>
      <c r="VNW1848" s="401"/>
      <c r="VNX1848" s="401"/>
      <c r="VNY1848" s="401"/>
      <c r="VNZ1848" s="401"/>
      <c r="VOA1848" s="401"/>
      <c r="VOB1848" s="401"/>
      <c r="VOC1848" s="401"/>
      <c r="VOD1848" s="401"/>
      <c r="VOE1848" s="401"/>
      <c r="VOF1848" s="401"/>
      <c r="VOG1848" s="401"/>
      <c r="VOH1848" s="401"/>
      <c r="VOI1848" s="401"/>
      <c r="VOJ1848" s="401"/>
      <c r="VOK1848" s="401"/>
      <c r="VOL1848" s="401"/>
      <c r="VOM1848" s="401"/>
      <c r="VON1848" s="401"/>
      <c r="VOO1848" s="401"/>
      <c r="VOP1848" s="401"/>
      <c r="VOQ1848" s="401"/>
      <c r="VOR1848" s="401"/>
      <c r="VOS1848" s="401"/>
      <c r="VOT1848" s="401"/>
      <c r="VOU1848" s="401"/>
      <c r="VOV1848" s="401"/>
      <c r="VOW1848" s="401"/>
      <c r="VOX1848" s="401"/>
      <c r="VOY1848" s="401"/>
      <c r="VOZ1848" s="401"/>
      <c r="VPA1848" s="401"/>
      <c r="VPB1848" s="401"/>
      <c r="VPC1848" s="401"/>
      <c r="VPD1848" s="401"/>
      <c r="VPE1848" s="401"/>
      <c r="VPF1848" s="401"/>
      <c r="VPG1848" s="401"/>
      <c r="VPH1848" s="401"/>
      <c r="VPI1848" s="401"/>
      <c r="VPJ1848" s="401"/>
      <c r="VPK1848" s="401"/>
      <c r="VPL1848" s="401"/>
      <c r="VPM1848" s="401"/>
      <c r="VPN1848" s="401"/>
      <c r="VPO1848" s="401"/>
      <c r="VPP1848" s="401"/>
      <c r="VPQ1848" s="401"/>
      <c r="VPR1848" s="401"/>
      <c r="VPS1848" s="401"/>
      <c r="VPT1848" s="401"/>
      <c r="VPU1848" s="401"/>
      <c r="VPV1848" s="401"/>
      <c r="VPW1848" s="401"/>
      <c r="VPX1848" s="401"/>
      <c r="VPY1848" s="401"/>
      <c r="VPZ1848" s="401"/>
      <c r="VQA1848" s="401"/>
      <c r="VQB1848" s="401"/>
      <c r="VQC1848" s="401"/>
      <c r="VQD1848" s="401"/>
      <c r="VQE1848" s="401"/>
      <c r="VQF1848" s="401"/>
      <c r="VQG1848" s="401"/>
      <c r="VQH1848" s="401"/>
      <c r="VQI1848" s="401"/>
      <c r="VQJ1848" s="401"/>
      <c r="VQK1848" s="401"/>
      <c r="VQL1848" s="401"/>
      <c r="VQM1848" s="401"/>
      <c r="VQN1848" s="401"/>
      <c r="VQO1848" s="401"/>
      <c r="VQP1848" s="401"/>
      <c r="VQQ1848" s="401"/>
      <c r="VQR1848" s="401"/>
      <c r="VQS1848" s="401"/>
      <c r="VQT1848" s="401"/>
      <c r="VQU1848" s="401"/>
      <c r="VQV1848" s="401"/>
      <c r="VQW1848" s="401"/>
      <c r="VQX1848" s="401"/>
      <c r="VQY1848" s="401"/>
      <c r="VQZ1848" s="401"/>
      <c r="VRA1848" s="401"/>
      <c r="VRB1848" s="401"/>
      <c r="VRC1848" s="401"/>
      <c r="VRD1848" s="401"/>
      <c r="VRE1848" s="401"/>
      <c r="VRF1848" s="401"/>
      <c r="VRG1848" s="401"/>
      <c r="VRH1848" s="401"/>
      <c r="VRI1848" s="401"/>
      <c r="VRJ1848" s="401"/>
      <c r="VRK1848" s="401"/>
      <c r="VRL1848" s="401"/>
      <c r="VRM1848" s="401"/>
      <c r="VRN1848" s="401"/>
      <c r="VRO1848" s="401"/>
      <c r="VRP1848" s="401"/>
      <c r="VRQ1848" s="401"/>
      <c r="VRR1848" s="401"/>
      <c r="VRS1848" s="401"/>
      <c r="VRT1848" s="401"/>
      <c r="VRU1848" s="401"/>
      <c r="VRV1848" s="401"/>
      <c r="VRW1848" s="401"/>
      <c r="VRX1848" s="401"/>
      <c r="VRY1848" s="401"/>
      <c r="VRZ1848" s="401"/>
      <c r="VSA1848" s="401"/>
      <c r="VSB1848" s="401"/>
      <c r="VSC1848" s="401"/>
      <c r="VSD1848" s="401"/>
      <c r="VSE1848" s="401"/>
      <c r="VSF1848" s="401"/>
      <c r="VSG1848" s="401"/>
      <c r="VSH1848" s="401"/>
      <c r="VSI1848" s="401"/>
      <c r="VSJ1848" s="401"/>
      <c r="VSK1848" s="401"/>
      <c r="VSL1848" s="401"/>
      <c r="VSM1848" s="401"/>
      <c r="VSN1848" s="401"/>
      <c r="VSO1848" s="401"/>
      <c r="VSP1848" s="401"/>
      <c r="VSQ1848" s="401"/>
      <c r="VSR1848" s="401"/>
      <c r="VSS1848" s="401"/>
      <c r="VST1848" s="401"/>
      <c r="VSU1848" s="401"/>
      <c r="VSV1848" s="401"/>
      <c r="VSW1848" s="401"/>
      <c r="VSX1848" s="401"/>
      <c r="VSY1848" s="401"/>
      <c r="VSZ1848" s="401"/>
      <c r="VTA1848" s="401"/>
      <c r="VTB1848" s="401"/>
      <c r="VTC1848" s="401"/>
      <c r="VTD1848" s="401"/>
      <c r="VTE1848" s="401"/>
      <c r="VTF1848" s="401"/>
      <c r="VTG1848" s="401"/>
      <c r="VTH1848" s="401"/>
      <c r="VTI1848" s="401"/>
      <c r="VTJ1848" s="401"/>
      <c r="VTK1848" s="401"/>
      <c r="VTL1848" s="401"/>
      <c r="VTM1848" s="401"/>
      <c r="VTN1848" s="401"/>
      <c r="VTO1848" s="401"/>
      <c r="VTP1848" s="401"/>
      <c r="VTQ1848" s="401"/>
      <c r="VTR1848" s="401"/>
      <c r="VTS1848" s="401"/>
      <c r="VTT1848" s="401"/>
      <c r="VTU1848" s="401"/>
      <c r="VTV1848" s="401"/>
      <c r="VTW1848" s="401"/>
      <c r="VTX1848" s="401"/>
      <c r="VTY1848" s="401"/>
      <c r="VTZ1848" s="401"/>
      <c r="VUA1848" s="401"/>
      <c r="VUB1848" s="401"/>
      <c r="VUC1848" s="401"/>
      <c r="VUD1848" s="401"/>
      <c r="VUE1848" s="401"/>
      <c r="VUF1848" s="401"/>
      <c r="VUG1848" s="401"/>
      <c r="VUH1848" s="401"/>
      <c r="VUI1848" s="401"/>
      <c r="VUJ1848" s="401"/>
      <c r="VUK1848" s="401"/>
      <c r="VUL1848" s="401"/>
      <c r="VUM1848" s="401"/>
      <c r="VUN1848" s="401"/>
      <c r="VUO1848" s="401"/>
      <c r="VUP1848" s="401"/>
      <c r="VUQ1848" s="401"/>
      <c r="VUR1848" s="401"/>
      <c r="VUS1848" s="401"/>
      <c r="VUT1848" s="401"/>
      <c r="VUU1848" s="401"/>
      <c r="VUV1848" s="401"/>
      <c r="VUW1848" s="401"/>
      <c r="VUX1848" s="401"/>
      <c r="VUY1848" s="401"/>
      <c r="VUZ1848" s="401"/>
      <c r="VVA1848" s="401"/>
      <c r="VVB1848" s="401"/>
      <c r="VVC1848" s="401"/>
      <c r="VVD1848" s="401"/>
      <c r="VVE1848" s="401"/>
      <c r="VVF1848" s="401"/>
      <c r="VVG1848" s="401"/>
      <c r="VVH1848" s="401"/>
      <c r="VVI1848" s="401"/>
      <c r="VVJ1848" s="401"/>
      <c r="VVK1848" s="401"/>
      <c r="VVL1848" s="401"/>
      <c r="VVM1848" s="401"/>
      <c r="VVN1848" s="401"/>
      <c r="VVO1848" s="401"/>
      <c r="VVP1848" s="401"/>
      <c r="VVQ1848" s="401"/>
      <c r="VVR1848" s="401"/>
      <c r="VVS1848" s="401"/>
      <c r="VVT1848" s="401"/>
      <c r="VVU1848" s="401"/>
      <c r="VVV1848" s="401"/>
      <c r="VVW1848" s="401"/>
      <c r="VVX1848" s="401"/>
      <c r="VVY1848" s="401"/>
      <c r="VVZ1848" s="401"/>
      <c r="VWA1848" s="401"/>
      <c r="VWB1848" s="401"/>
      <c r="VWC1848" s="401"/>
      <c r="VWD1848" s="401"/>
      <c r="VWE1848" s="401"/>
      <c r="VWF1848" s="401"/>
      <c r="VWG1848" s="401"/>
      <c r="VWH1848" s="401"/>
      <c r="VWI1848" s="401"/>
      <c r="VWJ1848" s="401"/>
      <c r="VWK1848" s="401"/>
      <c r="VWL1848" s="401"/>
      <c r="VWM1848" s="401"/>
      <c r="VWN1848" s="401"/>
      <c r="VWO1848" s="401"/>
      <c r="VWP1848" s="401"/>
      <c r="VWQ1848" s="401"/>
      <c r="VWR1848" s="401"/>
      <c r="VWS1848" s="401"/>
      <c r="VWT1848" s="401"/>
      <c r="VWU1848" s="401"/>
      <c r="VWV1848" s="401"/>
      <c r="VWW1848" s="401"/>
      <c r="VWX1848" s="401"/>
      <c r="VWY1848" s="401"/>
      <c r="VWZ1848" s="401"/>
      <c r="VXA1848" s="401"/>
      <c r="VXB1848" s="401"/>
      <c r="VXC1848" s="401"/>
      <c r="VXD1848" s="401"/>
      <c r="VXE1848" s="401"/>
      <c r="VXF1848" s="401"/>
      <c r="VXG1848" s="401"/>
      <c r="VXH1848" s="401"/>
      <c r="VXI1848" s="401"/>
      <c r="VXJ1848" s="401"/>
      <c r="VXK1848" s="401"/>
      <c r="VXL1848" s="401"/>
      <c r="VXM1848" s="401"/>
      <c r="VXN1848" s="401"/>
      <c r="VXO1848" s="401"/>
      <c r="VXP1848" s="401"/>
      <c r="VXQ1848" s="401"/>
      <c r="VXR1848" s="401"/>
      <c r="VXS1848" s="401"/>
      <c r="VXT1848" s="401"/>
      <c r="VXU1848" s="401"/>
      <c r="VXV1848" s="401"/>
      <c r="VXW1848" s="401"/>
      <c r="VXX1848" s="401"/>
      <c r="VXY1848" s="401"/>
      <c r="VXZ1848" s="401"/>
      <c r="VYA1848" s="401"/>
      <c r="VYB1848" s="401"/>
      <c r="VYC1848" s="401"/>
      <c r="VYD1848" s="401"/>
      <c r="VYE1848" s="401"/>
      <c r="VYF1848" s="401"/>
      <c r="VYG1848" s="401"/>
      <c r="VYH1848" s="401"/>
      <c r="VYI1848" s="401"/>
      <c r="VYJ1848" s="401"/>
      <c r="VYK1848" s="401"/>
      <c r="VYL1848" s="401"/>
      <c r="VYM1848" s="401"/>
      <c r="VYN1848" s="401"/>
      <c r="VYO1848" s="401"/>
      <c r="VYP1848" s="401"/>
      <c r="VYQ1848" s="401"/>
      <c r="VYR1848" s="401"/>
      <c r="VYS1848" s="401"/>
      <c r="VYT1848" s="401"/>
      <c r="VYU1848" s="401"/>
      <c r="VYV1848" s="401"/>
      <c r="VYW1848" s="401"/>
      <c r="VYX1848" s="401"/>
      <c r="VYY1848" s="401"/>
      <c r="VYZ1848" s="401"/>
      <c r="VZA1848" s="401"/>
      <c r="VZB1848" s="401"/>
      <c r="VZC1848" s="401"/>
      <c r="VZD1848" s="401"/>
      <c r="VZE1848" s="401"/>
      <c r="VZF1848" s="401"/>
      <c r="VZG1848" s="401"/>
      <c r="VZH1848" s="401"/>
      <c r="VZI1848" s="401"/>
      <c r="VZJ1848" s="401"/>
      <c r="VZK1848" s="401"/>
      <c r="VZL1848" s="401"/>
      <c r="VZM1848" s="401"/>
      <c r="VZN1848" s="401"/>
      <c r="VZO1848" s="401"/>
      <c r="VZP1848" s="401"/>
      <c r="VZQ1848" s="401"/>
      <c r="VZR1848" s="401"/>
      <c r="VZS1848" s="401"/>
      <c r="VZT1848" s="401"/>
      <c r="VZU1848" s="401"/>
      <c r="VZV1848" s="401"/>
      <c r="VZW1848" s="401"/>
      <c r="VZX1848" s="401"/>
      <c r="VZY1848" s="401"/>
      <c r="VZZ1848" s="401"/>
      <c r="WAA1848" s="401"/>
      <c r="WAB1848" s="401"/>
      <c r="WAC1848" s="401"/>
      <c r="WAD1848" s="401"/>
      <c r="WAE1848" s="401"/>
      <c r="WAF1848" s="401"/>
      <c r="WAG1848" s="401"/>
      <c r="WAH1848" s="401"/>
      <c r="WAI1848" s="401"/>
      <c r="WAJ1848" s="401"/>
      <c r="WAK1848" s="401"/>
      <c r="WAL1848" s="401"/>
      <c r="WAM1848" s="401"/>
      <c r="WAN1848" s="401"/>
      <c r="WAO1848" s="401"/>
      <c r="WAP1848" s="401"/>
      <c r="WAQ1848" s="401"/>
      <c r="WAR1848" s="401"/>
      <c r="WAS1848" s="401"/>
      <c r="WAT1848" s="401"/>
      <c r="WAU1848" s="401"/>
      <c r="WAV1848" s="401"/>
      <c r="WAW1848" s="401"/>
      <c r="WAX1848" s="401"/>
      <c r="WAY1848" s="401"/>
      <c r="WAZ1848" s="401"/>
      <c r="WBA1848" s="401"/>
      <c r="WBB1848" s="401"/>
      <c r="WBC1848" s="401"/>
      <c r="WBD1848" s="401"/>
      <c r="WBE1848" s="401"/>
      <c r="WBF1848" s="401"/>
      <c r="WBG1848" s="401"/>
      <c r="WBH1848" s="401"/>
      <c r="WBI1848" s="401"/>
      <c r="WBJ1848" s="401"/>
      <c r="WBK1848" s="401"/>
      <c r="WBL1848" s="401"/>
      <c r="WBM1848" s="401"/>
      <c r="WBN1848" s="401"/>
      <c r="WBO1848" s="401"/>
      <c r="WBP1848" s="401"/>
      <c r="WBQ1848" s="401"/>
      <c r="WBR1848" s="401"/>
      <c r="WBS1848" s="401"/>
      <c r="WBT1848" s="401"/>
      <c r="WBU1848" s="401"/>
      <c r="WBV1848" s="401"/>
      <c r="WBW1848" s="401"/>
      <c r="WBX1848" s="401"/>
      <c r="WBY1848" s="401"/>
      <c r="WBZ1848" s="401"/>
      <c r="WCA1848" s="401"/>
      <c r="WCB1848" s="401"/>
      <c r="WCC1848" s="401"/>
      <c r="WCD1848" s="401"/>
      <c r="WCE1848" s="401"/>
      <c r="WCF1848" s="401"/>
      <c r="WCG1848" s="401"/>
      <c r="WCH1848" s="401"/>
      <c r="WCI1848" s="401"/>
      <c r="WCJ1848" s="401"/>
      <c r="WCK1848" s="401"/>
      <c r="WCL1848" s="401"/>
      <c r="WCM1848" s="401"/>
      <c r="WCN1848" s="401"/>
      <c r="WCO1848" s="401"/>
      <c r="WCP1848" s="401"/>
      <c r="WCQ1848" s="401"/>
      <c r="WCR1848" s="401"/>
      <c r="WCS1848" s="401"/>
      <c r="WCT1848" s="401"/>
      <c r="WCU1848" s="401"/>
      <c r="WCV1848" s="401"/>
      <c r="WCW1848" s="401"/>
      <c r="WCX1848" s="401"/>
      <c r="WCY1848" s="401"/>
      <c r="WCZ1848" s="401"/>
      <c r="WDA1848" s="401"/>
      <c r="WDB1848" s="401"/>
      <c r="WDC1848" s="401"/>
      <c r="WDD1848" s="401"/>
      <c r="WDE1848" s="401"/>
      <c r="WDF1848" s="401"/>
      <c r="WDG1848" s="401"/>
      <c r="WDH1848" s="401"/>
      <c r="WDI1848" s="401"/>
      <c r="WDJ1848" s="401"/>
      <c r="WDK1848" s="401"/>
      <c r="WDL1848" s="401"/>
      <c r="WDM1848" s="401"/>
      <c r="WDN1848" s="401"/>
      <c r="WDO1848" s="401"/>
      <c r="WDP1848" s="401"/>
      <c r="WDQ1848" s="401"/>
      <c r="WDR1848" s="401"/>
      <c r="WDS1848" s="401"/>
      <c r="WDT1848" s="401"/>
      <c r="WDU1848" s="401"/>
      <c r="WDV1848" s="401"/>
      <c r="WDW1848" s="401"/>
      <c r="WDX1848" s="401"/>
      <c r="WDY1848" s="401"/>
      <c r="WDZ1848" s="401"/>
      <c r="WEA1848" s="401"/>
      <c r="WEB1848" s="401"/>
      <c r="WEC1848" s="401"/>
      <c r="WED1848" s="401"/>
      <c r="WEE1848" s="401"/>
      <c r="WEF1848" s="401"/>
      <c r="WEG1848" s="401"/>
      <c r="WEH1848" s="401"/>
      <c r="WEI1848" s="401"/>
      <c r="WEJ1848" s="401"/>
      <c r="WEK1848" s="401"/>
      <c r="WEL1848" s="401"/>
      <c r="WEM1848" s="401"/>
      <c r="WEN1848" s="401"/>
      <c r="WEO1848" s="401"/>
      <c r="WEP1848" s="401"/>
      <c r="WEQ1848" s="401"/>
      <c r="WER1848" s="401"/>
      <c r="WES1848" s="401"/>
      <c r="WET1848" s="401"/>
      <c r="WEU1848" s="401"/>
      <c r="WEV1848" s="401"/>
      <c r="WEW1848" s="401"/>
      <c r="WEX1848" s="401"/>
      <c r="WEY1848" s="401"/>
      <c r="WEZ1848" s="401"/>
      <c r="WFA1848" s="401"/>
      <c r="WFB1848" s="401"/>
      <c r="WFC1848" s="401"/>
      <c r="WFD1848" s="401"/>
      <c r="WFE1848" s="401"/>
      <c r="WFF1848" s="401"/>
      <c r="WFG1848" s="401"/>
      <c r="WFH1848" s="401"/>
      <c r="WFI1848" s="401"/>
      <c r="WFJ1848" s="401"/>
      <c r="WFK1848" s="401"/>
      <c r="WFL1848" s="401"/>
      <c r="WFM1848" s="401"/>
      <c r="WFN1848" s="401"/>
      <c r="WFO1848" s="401"/>
      <c r="WFP1848" s="401"/>
      <c r="WFQ1848" s="401"/>
      <c r="WFR1848" s="401"/>
      <c r="WFS1848" s="401"/>
      <c r="WFT1848" s="401"/>
      <c r="WFU1848" s="401"/>
      <c r="WFV1848" s="401"/>
      <c r="WFW1848" s="401"/>
      <c r="WFX1848" s="401"/>
      <c r="WFY1848" s="401"/>
      <c r="WFZ1848" s="401"/>
      <c r="WGA1848" s="401"/>
      <c r="WGB1848" s="401"/>
      <c r="WGC1848" s="401"/>
      <c r="WGD1848" s="401"/>
      <c r="WGE1848" s="401"/>
      <c r="WGF1848" s="401"/>
      <c r="WGG1848" s="401"/>
      <c r="WGH1848" s="401"/>
      <c r="WGI1848" s="401"/>
      <c r="WGJ1848" s="401"/>
      <c r="WGK1848" s="401"/>
      <c r="WGL1848" s="401"/>
      <c r="WGM1848" s="401"/>
      <c r="WGN1848" s="401"/>
      <c r="WGO1848" s="401"/>
      <c r="WGP1848" s="401"/>
      <c r="WGQ1848" s="401"/>
      <c r="WGR1848" s="401"/>
      <c r="WGS1848" s="401"/>
      <c r="WGT1848" s="401"/>
      <c r="WGU1848" s="401"/>
      <c r="WGV1848" s="401"/>
      <c r="WGW1848" s="401"/>
      <c r="WGX1848" s="401"/>
      <c r="WGY1848" s="401"/>
      <c r="WGZ1848" s="401"/>
      <c r="WHA1848" s="401"/>
      <c r="WHB1848" s="401"/>
      <c r="WHC1848" s="401"/>
      <c r="WHD1848" s="401"/>
      <c r="WHE1848" s="401"/>
      <c r="WHF1848" s="401"/>
      <c r="WHG1848" s="401"/>
      <c r="WHH1848" s="401"/>
      <c r="WHI1848" s="401"/>
      <c r="WHJ1848" s="401"/>
      <c r="WHK1848" s="401"/>
      <c r="WHL1848" s="401"/>
      <c r="WHM1848" s="401"/>
      <c r="WHN1848" s="401"/>
      <c r="WHO1848" s="401"/>
      <c r="WHP1848" s="401"/>
      <c r="WHQ1848" s="401"/>
      <c r="WHR1848" s="401"/>
      <c r="WHS1848" s="401"/>
      <c r="WHT1848" s="401"/>
      <c r="WHU1848" s="401"/>
      <c r="WHV1848" s="401"/>
      <c r="WHW1848" s="401"/>
      <c r="WHX1848" s="401"/>
      <c r="WHY1848" s="401"/>
      <c r="WHZ1848" s="401"/>
      <c r="WIA1848" s="401"/>
      <c r="WIB1848" s="401"/>
      <c r="WIC1848" s="401"/>
      <c r="WID1848" s="401"/>
      <c r="WIE1848" s="401"/>
      <c r="WIF1848" s="401"/>
      <c r="WIG1848" s="401"/>
      <c r="WIH1848" s="401"/>
      <c r="WII1848" s="401"/>
      <c r="WIJ1848" s="401"/>
      <c r="WIK1848" s="401"/>
      <c r="WIL1848" s="401"/>
      <c r="WIM1848" s="401"/>
      <c r="WIN1848" s="401"/>
      <c r="WIO1848" s="401"/>
      <c r="WIP1848" s="401"/>
      <c r="WIQ1848" s="401"/>
      <c r="WIR1848" s="401"/>
      <c r="WIS1848" s="401"/>
      <c r="WIT1848" s="401"/>
      <c r="WIU1848" s="401"/>
      <c r="WIV1848" s="401"/>
      <c r="WIW1848" s="401"/>
      <c r="WIX1848" s="401"/>
      <c r="WIY1848" s="401"/>
      <c r="WIZ1848" s="401"/>
      <c r="WJA1848" s="401"/>
      <c r="WJB1848" s="401"/>
      <c r="WJC1848" s="401"/>
      <c r="WJD1848" s="401"/>
      <c r="WJE1848" s="401"/>
      <c r="WJF1848" s="401"/>
      <c r="WJG1848" s="401"/>
      <c r="WJH1848" s="401"/>
      <c r="WJI1848" s="401"/>
      <c r="WJJ1848" s="401"/>
      <c r="WJK1848" s="401"/>
      <c r="WJL1848" s="401"/>
      <c r="WJM1848" s="401"/>
      <c r="WJN1848" s="401"/>
      <c r="WJO1848" s="401"/>
      <c r="WJP1848" s="401"/>
      <c r="WJQ1848" s="401"/>
      <c r="WJR1848" s="401"/>
      <c r="WJS1848" s="401"/>
      <c r="WJT1848" s="401"/>
      <c r="WJU1848" s="401"/>
      <c r="WJV1848" s="401"/>
      <c r="WJW1848" s="401"/>
      <c r="WJX1848" s="401"/>
      <c r="WJY1848" s="401"/>
      <c r="WJZ1848" s="401"/>
      <c r="WKA1848" s="401"/>
      <c r="WKB1848" s="401"/>
      <c r="WKC1848" s="401"/>
      <c r="WKD1848" s="401"/>
      <c r="WKE1848" s="401"/>
      <c r="WKF1848" s="401"/>
      <c r="WKG1848" s="401"/>
      <c r="WKH1848" s="401"/>
      <c r="WKI1848" s="401"/>
      <c r="WKJ1848" s="401"/>
      <c r="WKK1848" s="401"/>
      <c r="WKL1848" s="401"/>
      <c r="WKM1848" s="401"/>
      <c r="WKN1848" s="401"/>
      <c r="WKO1848" s="401"/>
      <c r="WKP1848" s="401"/>
      <c r="WKQ1848" s="401"/>
      <c r="WKR1848" s="401"/>
      <c r="WKS1848" s="401"/>
      <c r="WKT1848" s="401"/>
      <c r="WKU1848" s="401"/>
      <c r="WKV1848" s="401"/>
      <c r="WKW1848" s="401"/>
      <c r="WKX1848" s="401"/>
      <c r="WKY1848" s="401"/>
      <c r="WKZ1848" s="401"/>
      <c r="WLA1848" s="401"/>
      <c r="WLB1848" s="401"/>
      <c r="WLC1848" s="401"/>
      <c r="WLD1848" s="401"/>
      <c r="WLE1848" s="401"/>
      <c r="WLF1848" s="401"/>
      <c r="WLG1848" s="401"/>
      <c r="WLH1848" s="401"/>
      <c r="WLI1848" s="401"/>
      <c r="WLJ1848" s="401"/>
      <c r="WLK1848" s="401"/>
      <c r="WLL1848" s="401"/>
      <c r="WLM1848" s="401"/>
      <c r="WLN1848" s="401"/>
      <c r="WLO1848" s="401"/>
      <c r="WLP1848" s="401"/>
      <c r="WLQ1848" s="401"/>
      <c r="WLR1848" s="401"/>
      <c r="WLS1848" s="401"/>
      <c r="WLT1848" s="401"/>
      <c r="WLU1848" s="401"/>
      <c r="WLV1848" s="401"/>
      <c r="WLW1848" s="401"/>
      <c r="WLX1848" s="401"/>
      <c r="WLY1848" s="401"/>
      <c r="WLZ1848" s="401"/>
      <c r="WMA1848" s="401"/>
      <c r="WMB1848" s="401"/>
      <c r="WMC1848" s="401"/>
      <c r="WMD1848" s="401"/>
      <c r="WME1848" s="401"/>
      <c r="WMF1848" s="401"/>
      <c r="WMG1848" s="401"/>
      <c r="WMH1848" s="401"/>
      <c r="WMI1848" s="401"/>
      <c r="WMJ1848" s="401"/>
      <c r="WMK1848" s="401"/>
      <c r="WML1848" s="401"/>
      <c r="WMM1848" s="401"/>
      <c r="WMN1848" s="401"/>
      <c r="WMO1848" s="401"/>
      <c r="WMP1848" s="401"/>
      <c r="WMQ1848" s="401"/>
      <c r="WMR1848" s="401"/>
      <c r="WMS1848" s="401"/>
      <c r="WMT1848" s="401"/>
      <c r="WMU1848" s="401"/>
      <c r="WMV1848" s="401"/>
      <c r="WMW1848" s="401"/>
      <c r="WMX1848" s="401"/>
      <c r="WMY1848" s="401"/>
      <c r="WMZ1848" s="401"/>
      <c r="WNA1848" s="401"/>
      <c r="WNB1848" s="401"/>
      <c r="WNC1848" s="401"/>
      <c r="WND1848" s="401"/>
      <c r="WNE1848" s="401"/>
      <c r="WNF1848" s="401"/>
      <c r="WNG1848" s="401"/>
      <c r="WNH1848" s="401"/>
      <c r="WNI1848" s="401"/>
      <c r="WNJ1848" s="401"/>
      <c r="WNK1848" s="401"/>
      <c r="WNL1848" s="401"/>
      <c r="WNM1848" s="401"/>
      <c r="WNN1848" s="401"/>
      <c r="WNO1848" s="401"/>
      <c r="WNP1848" s="401"/>
      <c r="WNQ1848" s="401"/>
      <c r="WNR1848" s="401"/>
      <c r="WNS1848" s="401"/>
      <c r="WNT1848" s="401"/>
      <c r="WNU1848" s="401"/>
      <c r="WNV1848" s="401"/>
      <c r="WNW1848" s="401"/>
      <c r="WNX1848" s="401"/>
      <c r="WNY1848" s="401"/>
      <c r="WNZ1848" s="401"/>
      <c r="WOA1848" s="401"/>
      <c r="WOB1848" s="401"/>
      <c r="WOC1848" s="401"/>
      <c r="WOD1848" s="401"/>
      <c r="WOE1848" s="401"/>
      <c r="WOF1848" s="401"/>
      <c r="WOG1848" s="401"/>
      <c r="WOH1848" s="401"/>
      <c r="WOI1848" s="401"/>
      <c r="WOJ1848" s="401"/>
      <c r="WOK1848" s="401"/>
      <c r="WOL1848" s="401"/>
      <c r="WOM1848" s="401"/>
      <c r="WON1848" s="401"/>
      <c r="WOO1848" s="401"/>
      <c r="WOP1848" s="401"/>
      <c r="WOQ1848" s="401"/>
      <c r="WOR1848" s="401"/>
      <c r="WOS1848" s="401"/>
      <c r="WOT1848" s="401"/>
      <c r="WOU1848" s="401"/>
      <c r="WOV1848" s="401"/>
      <c r="WOW1848" s="401"/>
      <c r="WOX1848" s="401"/>
      <c r="WOY1848" s="401"/>
      <c r="WOZ1848" s="401"/>
      <c r="WPA1848" s="401"/>
      <c r="WPB1848" s="401"/>
      <c r="WPC1848" s="401"/>
      <c r="WPD1848" s="401"/>
      <c r="WPE1848" s="401"/>
      <c r="WPF1848" s="401"/>
      <c r="WPG1848" s="401"/>
      <c r="WPH1848" s="401"/>
      <c r="WPI1848" s="401"/>
      <c r="WPJ1848" s="401"/>
      <c r="WPK1848" s="401"/>
      <c r="WPL1848" s="401"/>
      <c r="WPM1848" s="401"/>
      <c r="WPN1848" s="401"/>
      <c r="WPO1848" s="401"/>
      <c r="WPP1848" s="401"/>
      <c r="WPQ1848" s="401"/>
      <c r="WPR1848" s="401"/>
      <c r="WPS1848" s="401"/>
      <c r="WPT1848" s="401"/>
      <c r="WPU1848" s="401"/>
      <c r="WPV1848" s="401"/>
      <c r="WPW1848" s="401"/>
      <c r="WPX1848" s="401"/>
      <c r="WPY1848" s="401"/>
      <c r="WPZ1848" s="401"/>
      <c r="WQA1848" s="401"/>
      <c r="WQB1848" s="401"/>
      <c r="WQC1848" s="401"/>
      <c r="WQD1848" s="401"/>
      <c r="WQE1848" s="401"/>
      <c r="WQF1848" s="401"/>
      <c r="WQG1848" s="401"/>
      <c r="WQH1848" s="401"/>
      <c r="WQI1848" s="401"/>
      <c r="WQJ1848" s="401"/>
      <c r="WQK1848" s="401"/>
      <c r="WQL1848" s="401"/>
      <c r="WQM1848" s="401"/>
      <c r="WQN1848" s="401"/>
      <c r="WQO1848" s="401"/>
      <c r="WQP1848" s="401"/>
      <c r="WQQ1848" s="401"/>
      <c r="WQR1848" s="401"/>
      <c r="WQS1848" s="401"/>
      <c r="WQT1848" s="401"/>
      <c r="WQU1848" s="401"/>
      <c r="WQV1848" s="401"/>
      <c r="WQW1848" s="401"/>
      <c r="WQX1848" s="401"/>
      <c r="WQY1848" s="401"/>
      <c r="WQZ1848" s="401"/>
      <c r="WRA1848" s="401"/>
      <c r="WRB1848" s="401"/>
      <c r="WRC1848" s="401"/>
      <c r="WRD1848" s="401"/>
      <c r="WRE1848" s="401"/>
      <c r="WRF1848" s="401"/>
      <c r="WRG1848" s="401"/>
      <c r="WRH1848" s="401"/>
      <c r="WRI1848" s="401"/>
      <c r="WRJ1848" s="401"/>
      <c r="WRK1848" s="401"/>
      <c r="WRL1848" s="401"/>
      <c r="WRM1848" s="401"/>
      <c r="WRN1848" s="401"/>
      <c r="WRO1848" s="401"/>
      <c r="WRP1848" s="401"/>
      <c r="WRQ1848" s="401"/>
      <c r="WRR1848" s="401"/>
      <c r="WRS1848" s="401"/>
      <c r="WRT1848" s="401"/>
      <c r="WRU1848" s="401"/>
      <c r="WRV1848" s="401"/>
      <c r="WRW1848" s="401"/>
      <c r="WRX1848" s="401"/>
      <c r="WRY1848" s="401"/>
      <c r="WRZ1848" s="401"/>
      <c r="WSA1848" s="401"/>
      <c r="WSB1848" s="401"/>
      <c r="WSC1848" s="401"/>
      <c r="WSD1848" s="401"/>
      <c r="WSE1848" s="401"/>
      <c r="WSF1848" s="401"/>
      <c r="WSG1848" s="401"/>
      <c r="WSH1848" s="401"/>
      <c r="WSI1848" s="401"/>
      <c r="WSJ1848" s="401"/>
      <c r="WSK1848" s="401"/>
      <c r="WSL1848" s="401"/>
      <c r="WSM1848" s="401"/>
      <c r="WSN1848" s="401"/>
      <c r="WSO1848" s="401"/>
      <c r="WSP1848" s="401"/>
      <c r="WSQ1848" s="401"/>
      <c r="WSR1848" s="401"/>
      <c r="WSS1848" s="401"/>
      <c r="WST1848" s="401"/>
      <c r="WSU1848" s="401"/>
      <c r="WSV1848" s="401"/>
      <c r="WSW1848" s="401"/>
      <c r="WSX1848" s="401"/>
      <c r="WSY1848" s="401"/>
      <c r="WSZ1848" s="401"/>
      <c r="WTA1848" s="401"/>
      <c r="WTB1848" s="401"/>
      <c r="WTC1848" s="401"/>
      <c r="WTD1848" s="401"/>
      <c r="WTE1848" s="401"/>
      <c r="WTF1848" s="401"/>
      <c r="WTG1848" s="401"/>
      <c r="WTH1848" s="401"/>
      <c r="WTI1848" s="401"/>
      <c r="WTJ1848" s="401"/>
      <c r="WTK1848" s="401"/>
      <c r="WTL1848" s="401"/>
      <c r="WTM1848" s="401"/>
      <c r="WTN1848" s="401"/>
      <c r="WTO1848" s="401"/>
      <c r="WTP1848" s="401"/>
      <c r="WTQ1848" s="401"/>
      <c r="WTR1848" s="401"/>
      <c r="WTS1848" s="401"/>
      <c r="WTT1848" s="401"/>
      <c r="WTU1848" s="401"/>
      <c r="WTV1848" s="401"/>
      <c r="WTW1848" s="401"/>
      <c r="WTX1848" s="401"/>
      <c r="WTY1848" s="401"/>
      <c r="WTZ1848" s="401"/>
      <c r="WUA1848" s="401"/>
      <c r="WUB1848" s="401"/>
      <c r="WUC1848" s="401"/>
      <c r="WUD1848" s="401"/>
      <c r="WUE1848" s="401"/>
      <c r="WUF1848" s="401"/>
      <c r="WUG1848" s="401"/>
      <c r="WUH1848" s="401"/>
      <c r="WUI1848" s="401"/>
      <c r="WUJ1848" s="401"/>
      <c r="WUK1848" s="401"/>
      <c r="WUL1848" s="401"/>
      <c r="WUM1848" s="401"/>
      <c r="WUN1848" s="401"/>
      <c r="WUO1848" s="401"/>
      <c r="WUP1848" s="401"/>
      <c r="WUQ1848" s="401"/>
      <c r="WUR1848" s="401"/>
      <c r="WUS1848" s="401"/>
      <c r="WUT1848" s="401"/>
      <c r="WUU1848" s="401"/>
      <c r="WUV1848" s="401"/>
      <c r="WUW1848" s="401"/>
      <c r="WUX1848" s="401"/>
      <c r="WUY1848" s="401"/>
      <c r="WUZ1848" s="401"/>
      <c r="WVA1848" s="401"/>
      <c r="WVB1848" s="401"/>
      <c r="WVC1848" s="401"/>
      <c r="WVD1848" s="401"/>
      <c r="WVE1848" s="401"/>
    </row>
    <row r="1849" spans="1:16125" s="399" customFormat="1">
      <c r="A1849" s="397"/>
      <c r="B1849" s="397"/>
      <c r="C1849" s="400"/>
      <c r="D1849" s="400"/>
      <c r="E1849" s="5023"/>
      <c r="G1849" s="397"/>
      <c r="H1849" s="397"/>
      <c r="I1849" s="397"/>
      <c r="J1849" s="397"/>
      <c r="K1849" s="397"/>
      <c r="L1849" s="401"/>
      <c r="M1849" s="401"/>
      <c r="N1849" s="401"/>
      <c r="O1849" s="401"/>
      <c r="P1849" s="401"/>
      <c r="Q1849" s="401"/>
      <c r="R1849" s="401"/>
      <c r="S1849" s="401"/>
      <c r="T1849" s="401"/>
      <c r="U1849" s="401"/>
      <c r="V1849" s="401"/>
      <c r="W1849" s="401"/>
      <c r="X1849" s="401"/>
      <c r="Y1849" s="401"/>
      <c r="Z1849" s="401"/>
      <c r="AA1849" s="401"/>
      <c r="AB1849" s="401"/>
      <c r="AC1849" s="401"/>
      <c r="AD1849" s="401"/>
      <c r="AE1849" s="401"/>
      <c r="AF1849" s="401"/>
      <c r="AG1849" s="401"/>
      <c r="AH1849" s="401"/>
      <c r="AI1849" s="401"/>
      <c r="AJ1849" s="401"/>
      <c r="AK1849" s="401"/>
      <c r="AL1849" s="401"/>
      <c r="AM1849" s="401"/>
      <c r="AN1849" s="401"/>
      <c r="AO1849" s="401"/>
      <c r="AP1849" s="401"/>
      <c r="AQ1849" s="401"/>
      <c r="AR1849" s="401"/>
      <c r="AS1849" s="401"/>
      <c r="AT1849" s="401"/>
      <c r="AU1849" s="401"/>
      <c r="AV1849" s="401"/>
      <c r="AW1849" s="401"/>
      <c r="AX1849" s="401"/>
      <c r="AY1849" s="401"/>
      <c r="AZ1849" s="401"/>
      <c r="BA1849" s="401"/>
      <c r="BB1849" s="401"/>
      <c r="BC1849" s="401"/>
      <c r="BD1849" s="401"/>
      <c r="BE1849" s="401"/>
      <c r="BF1849" s="401"/>
      <c r="BG1849" s="401"/>
      <c r="BH1849" s="401"/>
      <c r="BI1849" s="401"/>
      <c r="BJ1849" s="401"/>
      <c r="BK1849" s="401"/>
      <c r="BL1849" s="401"/>
      <c r="BM1849" s="401"/>
      <c r="BN1849" s="401"/>
      <c r="BO1849" s="401"/>
      <c r="BP1849" s="401"/>
      <c r="BQ1849" s="401"/>
      <c r="BR1849" s="401"/>
      <c r="BS1849" s="401"/>
      <c r="BT1849" s="401"/>
      <c r="BU1849" s="401"/>
      <c r="BV1849" s="401"/>
      <c r="BW1849" s="401"/>
      <c r="BX1849" s="401"/>
      <c r="BY1849" s="401"/>
      <c r="BZ1849" s="401"/>
      <c r="CA1849" s="401"/>
      <c r="CB1849" s="401"/>
      <c r="CC1849" s="401"/>
      <c r="CD1849" s="401"/>
      <c r="CE1849" s="401"/>
      <c r="CF1849" s="401"/>
      <c r="CG1849" s="401"/>
      <c r="CH1849" s="401"/>
      <c r="CI1849" s="401"/>
      <c r="CJ1849" s="401"/>
      <c r="CK1849" s="401"/>
      <c r="CL1849" s="401"/>
      <c r="CM1849" s="401"/>
      <c r="CN1849" s="401"/>
      <c r="CO1849" s="401"/>
      <c r="CP1849" s="401"/>
      <c r="CQ1849" s="401"/>
      <c r="CR1849" s="401"/>
      <c r="CS1849" s="401"/>
      <c r="CT1849" s="401"/>
      <c r="CU1849" s="401"/>
      <c r="CV1849" s="401"/>
      <c r="CW1849" s="401"/>
      <c r="CX1849" s="401"/>
      <c r="CY1849" s="401"/>
      <c r="CZ1849" s="401"/>
      <c r="DA1849" s="401"/>
      <c r="DB1849" s="401"/>
      <c r="DC1849" s="401"/>
      <c r="DD1849" s="401"/>
      <c r="DE1849" s="401"/>
      <c r="DF1849" s="401"/>
      <c r="DG1849" s="401"/>
      <c r="DH1849" s="401"/>
      <c r="DI1849" s="401"/>
      <c r="DJ1849" s="401"/>
      <c r="DK1849" s="401"/>
      <c r="DL1849" s="401"/>
      <c r="DM1849" s="401"/>
      <c r="DN1849" s="401"/>
      <c r="DO1849" s="401"/>
      <c r="DP1849" s="401"/>
      <c r="DQ1849" s="401"/>
      <c r="DR1849" s="401"/>
      <c r="DS1849" s="401"/>
      <c r="DT1849" s="401"/>
      <c r="DU1849" s="401"/>
      <c r="DV1849" s="401"/>
      <c r="DW1849" s="401"/>
      <c r="DX1849" s="401"/>
      <c r="DY1849" s="401"/>
      <c r="DZ1849" s="401"/>
      <c r="EA1849" s="401"/>
      <c r="EB1849" s="401"/>
      <c r="EC1849" s="401"/>
      <c r="ED1849" s="401"/>
      <c r="EE1849" s="401"/>
      <c r="EF1849" s="401"/>
      <c r="EG1849" s="401"/>
      <c r="EH1849" s="401"/>
      <c r="EI1849" s="401"/>
      <c r="EJ1849" s="401"/>
      <c r="EK1849" s="401"/>
      <c r="EL1849" s="401"/>
      <c r="EM1849" s="401"/>
      <c r="EN1849" s="401"/>
      <c r="EO1849" s="401"/>
      <c r="EP1849" s="401"/>
      <c r="EQ1849" s="401"/>
      <c r="ER1849" s="401"/>
      <c r="ES1849" s="401"/>
      <c r="ET1849" s="401"/>
      <c r="EU1849" s="401"/>
      <c r="EV1849" s="401"/>
      <c r="EW1849" s="401"/>
      <c r="EX1849" s="401"/>
      <c r="EY1849" s="401"/>
      <c r="EZ1849" s="401"/>
      <c r="FA1849" s="401"/>
      <c r="FB1849" s="401"/>
      <c r="FC1849" s="401"/>
      <c r="FD1849" s="401"/>
      <c r="FE1849" s="401"/>
      <c r="FF1849" s="401"/>
      <c r="FG1849" s="401"/>
      <c r="FH1849" s="401"/>
      <c r="FI1849" s="401"/>
      <c r="FJ1849" s="401"/>
      <c r="FK1849" s="401"/>
      <c r="FL1849" s="401"/>
      <c r="FM1849" s="401"/>
      <c r="FN1849" s="401"/>
      <c r="FO1849" s="401"/>
      <c r="FP1849" s="401"/>
      <c r="FQ1849" s="401"/>
      <c r="FR1849" s="401"/>
      <c r="FS1849" s="401"/>
      <c r="FT1849" s="401"/>
      <c r="FU1849" s="401"/>
      <c r="FV1849" s="401"/>
      <c r="FW1849" s="401"/>
      <c r="FX1849" s="401"/>
      <c r="FY1849" s="401"/>
      <c r="FZ1849" s="401"/>
      <c r="GA1849" s="401"/>
      <c r="GB1849" s="401"/>
      <c r="GC1849" s="401"/>
      <c r="GD1849" s="401"/>
      <c r="GE1849" s="401"/>
      <c r="GF1849" s="401"/>
      <c r="GG1849" s="401"/>
      <c r="GH1849" s="401"/>
      <c r="GI1849" s="401"/>
      <c r="GJ1849" s="401"/>
      <c r="GK1849" s="401"/>
      <c r="GL1849" s="401"/>
      <c r="GM1849" s="401"/>
      <c r="GN1849" s="401"/>
      <c r="GO1849" s="401"/>
      <c r="GP1849" s="401"/>
      <c r="GQ1849" s="401"/>
      <c r="GR1849" s="401"/>
      <c r="GS1849" s="401"/>
      <c r="GT1849" s="401"/>
      <c r="GU1849" s="401"/>
      <c r="GV1849" s="401"/>
      <c r="GW1849" s="401"/>
      <c r="GX1849" s="401"/>
      <c r="GY1849" s="401"/>
      <c r="GZ1849" s="401"/>
      <c r="HA1849" s="401"/>
      <c r="HB1849" s="401"/>
      <c r="HC1849" s="401"/>
      <c r="HD1849" s="401"/>
      <c r="HE1849" s="401"/>
      <c r="HF1849" s="401"/>
      <c r="HG1849" s="401"/>
      <c r="HH1849" s="401"/>
      <c r="HI1849" s="401"/>
      <c r="HJ1849" s="401"/>
      <c r="HK1849" s="401"/>
      <c r="HL1849" s="401"/>
      <c r="HM1849" s="401"/>
      <c r="HN1849" s="401"/>
      <c r="HO1849" s="401"/>
      <c r="HP1849" s="401"/>
      <c r="HQ1849" s="401"/>
      <c r="HR1849" s="401"/>
      <c r="HS1849" s="401"/>
      <c r="HT1849" s="401"/>
      <c r="HU1849" s="401"/>
      <c r="HV1849" s="401"/>
      <c r="HW1849" s="401"/>
      <c r="HX1849" s="401"/>
      <c r="HY1849" s="401"/>
      <c r="HZ1849" s="401"/>
      <c r="IA1849" s="401"/>
      <c r="IB1849" s="401"/>
      <c r="IC1849" s="401"/>
      <c r="ID1849" s="401"/>
      <c r="IE1849" s="401"/>
      <c r="IF1849" s="401"/>
      <c r="IG1849" s="401"/>
      <c r="IH1849" s="401"/>
      <c r="II1849" s="401"/>
      <c r="IJ1849" s="401"/>
      <c r="IK1849" s="401"/>
      <c r="IL1849" s="401"/>
      <c r="IM1849" s="401"/>
      <c r="IN1849" s="401"/>
      <c r="IO1849" s="401"/>
      <c r="IP1849" s="401"/>
      <c r="IQ1849" s="401"/>
      <c r="IR1849" s="401"/>
      <c r="IS1849" s="401"/>
      <c r="IT1849" s="401"/>
      <c r="IU1849" s="401"/>
      <c r="IV1849" s="401"/>
      <c r="IW1849" s="401"/>
      <c r="IX1849" s="401"/>
      <c r="IY1849" s="401"/>
      <c r="IZ1849" s="401"/>
      <c r="JA1849" s="401"/>
      <c r="JB1849" s="401"/>
      <c r="JC1849" s="401"/>
      <c r="JD1849" s="401"/>
      <c r="JE1849" s="401"/>
      <c r="JF1849" s="401"/>
      <c r="JG1849" s="401"/>
      <c r="JH1849" s="401"/>
      <c r="JI1849" s="401"/>
      <c r="JJ1849" s="401"/>
      <c r="JK1849" s="401"/>
      <c r="JL1849" s="401"/>
      <c r="JM1849" s="401"/>
      <c r="JN1849" s="401"/>
      <c r="JO1849" s="401"/>
      <c r="JP1849" s="401"/>
      <c r="JQ1849" s="401"/>
      <c r="JR1849" s="401"/>
      <c r="JS1849" s="401"/>
      <c r="JT1849" s="401"/>
      <c r="JU1849" s="401"/>
      <c r="JV1849" s="401"/>
      <c r="JW1849" s="401"/>
      <c r="JX1849" s="401"/>
      <c r="JY1849" s="401"/>
      <c r="JZ1849" s="401"/>
      <c r="KA1849" s="401"/>
      <c r="KB1849" s="401"/>
      <c r="KC1849" s="401"/>
      <c r="KD1849" s="401"/>
      <c r="KE1849" s="401"/>
      <c r="KF1849" s="401"/>
      <c r="KG1849" s="401"/>
      <c r="KH1849" s="401"/>
      <c r="KI1849" s="401"/>
      <c r="KJ1849" s="401"/>
      <c r="KK1849" s="401"/>
      <c r="KL1849" s="401"/>
      <c r="KM1849" s="401"/>
      <c r="KN1849" s="401"/>
      <c r="KO1849" s="401"/>
      <c r="KP1849" s="401"/>
      <c r="KQ1849" s="401"/>
      <c r="KR1849" s="401"/>
      <c r="KS1849" s="401"/>
      <c r="KT1849" s="401"/>
      <c r="KU1849" s="401"/>
      <c r="KV1849" s="401"/>
      <c r="KW1849" s="401"/>
      <c r="KX1849" s="401"/>
      <c r="KY1849" s="401"/>
      <c r="KZ1849" s="401"/>
      <c r="LA1849" s="401"/>
      <c r="LB1849" s="401"/>
      <c r="LC1849" s="401"/>
      <c r="LD1849" s="401"/>
      <c r="LE1849" s="401"/>
      <c r="LF1849" s="401"/>
      <c r="LG1849" s="401"/>
      <c r="LH1849" s="401"/>
      <c r="LI1849" s="401"/>
      <c r="LJ1849" s="401"/>
      <c r="LK1849" s="401"/>
      <c r="LL1849" s="401"/>
      <c r="LM1849" s="401"/>
      <c r="LN1849" s="401"/>
      <c r="LO1849" s="401"/>
      <c r="LP1849" s="401"/>
      <c r="LQ1849" s="401"/>
      <c r="LR1849" s="401"/>
      <c r="LS1849" s="401"/>
      <c r="LT1849" s="401"/>
      <c r="LU1849" s="401"/>
      <c r="LV1849" s="401"/>
      <c r="LW1849" s="401"/>
      <c r="LX1849" s="401"/>
      <c r="LY1849" s="401"/>
      <c r="LZ1849" s="401"/>
      <c r="MA1849" s="401"/>
      <c r="MB1849" s="401"/>
      <c r="MC1849" s="401"/>
      <c r="MD1849" s="401"/>
      <c r="ME1849" s="401"/>
      <c r="MF1849" s="401"/>
      <c r="MG1849" s="401"/>
      <c r="MH1849" s="401"/>
      <c r="MI1849" s="401"/>
      <c r="MJ1849" s="401"/>
      <c r="MK1849" s="401"/>
      <c r="ML1849" s="401"/>
      <c r="MM1849" s="401"/>
      <c r="MN1849" s="401"/>
      <c r="MO1849" s="401"/>
      <c r="MP1849" s="401"/>
      <c r="MQ1849" s="401"/>
      <c r="MR1849" s="401"/>
      <c r="MS1849" s="401"/>
      <c r="MT1849" s="401"/>
      <c r="MU1849" s="401"/>
      <c r="MV1849" s="401"/>
      <c r="MW1849" s="401"/>
      <c r="MX1849" s="401"/>
      <c r="MY1849" s="401"/>
      <c r="MZ1849" s="401"/>
      <c r="NA1849" s="401"/>
      <c r="NB1849" s="401"/>
      <c r="NC1849" s="401"/>
      <c r="ND1849" s="401"/>
      <c r="NE1849" s="401"/>
      <c r="NF1849" s="401"/>
      <c r="NG1849" s="401"/>
      <c r="NH1849" s="401"/>
      <c r="NI1849" s="401"/>
      <c r="NJ1849" s="401"/>
      <c r="NK1849" s="401"/>
      <c r="NL1849" s="401"/>
      <c r="NM1849" s="401"/>
      <c r="NN1849" s="401"/>
      <c r="NO1849" s="401"/>
      <c r="NP1849" s="401"/>
      <c r="NQ1849" s="401"/>
      <c r="NR1849" s="401"/>
      <c r="NS1849" s="401"/>
      <c r="NT1849" s="401"/>
      <c r="NU1849" s="401"/>
      <c r="NV1849" s="401"/>
      <c r="NW1849" s="401"/>
      <c r="NX1849" s="401"/>
      <c r="NY1849" s="401"/>
      <c r="NZ1849" s="401"/>
      <c r="OA1849" s="401"/>
      <c r="OB1849" s="401"/>
      <c r="OC1849" s="401"/>
      <c r="OD1849" s="401"/>
      <c r="OE1849" s="401"/>
      <c r="OF1849" s="401"/>
      <c r="OG1849" s="401"/>
      <c r="OH1849" s="401"/>
      <c r="OI1849" s="401"/>
      <c r="OJ1849" s="401"/>
      <c r="OK1849" s="401"/>
      <c r="OL1849" s="401"/>
      <c r="OM1849" s="401"/>
      <c r="ON1849" s="401"/>
      <c r="OO1849" s="401"/>
      <c r="OP1849" s="401"/>
      <c r="OQ1849" s="401"/>
      <c r="OR1849" s="401"/>
      <c r="OS1849" s="401"/>
      <c r="OT1849" s="401"/>
      <c r="OU1849" s="401"/>
      <c r="OV1849" s="401"/>
      <c r="OW1849" s="401"/>
      <c r="OX1849" s="401"/>
      <c r="OY1849" s="401"/>
      <c r="OZ1849" s="401"/>
      <c r="PA1849" s="401"/>
      <c r="PB1849" s="401"/>
      <c r="PC1849" s="401"/>
      <c r="PD1849" s="401"/>
      <c r="PE1849" s="401"/>
      <c r="PF1849" s="401"/>
      <c r="PG1849" s="401"/>
      <c r="PH1849" s="401"/>
      <c r="PI1849" s="401"/>
      <c r="PJ1849" s="401"/>
      <c r="PK1849" s="401"/>
      <c r="PL1849" s="401"/>
      <c r="PM1849" s="401"/>
      <c r="PN1849" s="401"/>
      <c r="PO1849" s="401"/>
      <c r="PP1849" s="401"/>
      <c r="PQ1849" s="401"/>
      <c r="PR1849" s="401"/>
      <c r="PS1849" s="401"/>
      <c r="PT1849" s="401"/>
      <c r="PU1849" s="401"/>
      <c r="PV1849" s="401"/>
      <c r="PW1849" s="401"/>
      <c r="PX1849" s="401"/>
      <c r="PY1849" s="401"/>
      <c r="PZ1849" s="401"/>
      <c r="QA1849" s="401"/>
      <c r="QB1849" s="401"/>
      <c r="QC1849" s="401"/>
      <c r="QD1849" s="401"/>
      <c r="QE1849" s="401"/>
      <c r="QF1849" s="401"/>
      <c r="QG1849" s="401"/>
      <c r="QH1849" s="401"/>
      <c r="QI1849" s="401"/>
      <c r="QJ1849" s="401"/>
      <c r="QK1849" s="401"/>
      <c r="QL1849" s="401"/>
      <c r="QM1849" s="401"/>
      <c r="QN1849" s="401"/>
      <c r="QO1849" s="401"/>
      <c r="QP1849" s="401"/>
      <c r="QQ1849" s="401"/>
      <c r="QR1849" s="401"/>
      <c r="QS1849" s="401"/>
      <c r="QT1849" s="401"/>
      <c r="QU1849" s="401"/>
      <c r="QV1849" s="401"/>
      <c r="QW1849" s="401"/>
      <c r="QX1849" s="401"/>
      <c r="QY1849" s="401"/>
      <c r="QZ1849" s="401"/>
      <c r="RA1849" s="401"/>
      <c r="RB1849" s="401"/>
      <c r="RC1849" s="401"/>
      <c r="RD1849" s="401"/>
      <c r="RE1849" s="401"/>
      <c r="RF1849" s="401"/>
      <c r="RG1849" s="401"/>
      <c r="RH1849" s="401"/>
      <c r="RI1849" s="401"/>
      <c r="RJ1849" s="401"/>
      <c r="RK1849" s="401"/>
      <c r="RL1849" s="401"/>
      <c r="RM1849" s="401"/>
      <c r="RN1849" s="401"/>
      <c r="RO1849" s="401"/>
      <c r="RP1849" s="401"/>
      <c r="RQ1849" s="401"/>
      <c r="RR1849" s="401"/>
      <c r="RS1849" s="401"/>
      <c r="RT1849" s="401"/>
      <c r="RU1849" s="401"/>
      <c r="RV1849" s="401"/>
      <c r="RW1849" s="401"/>
      <c r="RX1849" s="401"/>
      <c r="RY1849" s="401"/>
      <c r="RZ1849" s="401"/>
      <c r="SA1849" s="401"/>
      <c r="SB1849" s="401"/>
      <c r="SC1849" s="401"/>
      <c r="SD1849" s="401"/>
      <c r="SE1849" s="401"/>
      <c r="SF1849" s="401"/>
      <c r="SG1849" s="401"/>
      <c r="SH1849" s="401"/>
      <c r="SI1849" s="401"/>
      <c r="SJ1849" s="401"/>
      <c r="SK1849" s="401"/>
      <c r="SL1849" s="401"/>
      <c r="SM1849" s="401"/>
      <c r="SN1849" s="401"/>
      <c r="SO1849" s="401"/>
      <c r="SP1849" s="401"/>
      <c r="SQ1849" s="401"/>
      <c r="SR1849" s="401"/>
      <c r="SS1849" s="401"/>
      <c r="ST1849" s="401"/>
      <c r="SU1849" s="401"/>
      <c r="SV1849" s="401"/>
      <c r="SW1849" s="401"/>
      <c r="SX1849" s="401"/>
      <c r="SY1849" s="401"/>
      <c r="SZ1849" s="401"/>
      <c r="TA1849" s="401"/>
      <c r="TB1849" s="401"/>
      <c r="TC1849" s="401"/>
      <c r="TD1849" s="401"/>
      <c r="TE1849" s="401"/>
      <c r="TF1849" s="401"/>
      <c r="TG1849" s="401"/>
      <c r="TH1849" s="401"/>
      <c r="TI1849" s="401"/>
      <c r="TJ1849" s="401"/>
      <c r="TK1849" s="401"/>
      <c r="TL1849" s="401"/>
      <c r="TM1849" s="401"/>
      <c r="TN1849" s="401"/>
      <c r="TO1849" s="401"/>
      <c r="TP1849" s="401"/>
      <c r="TQ1849" s="401"/>
      <c r="TR1849" s="401"/>
      <c r="TS1849" s="401"/>
      <c r="TT1849" s="401"/>
      <c r="TU1849" s="401"/>
      <c r="TV1849" s="401"/>
      <c r="TW1849" s="401"/>
      <c r="TX1849" s="401"/>
      <c r="TY1849" s="401"/>
      <c r="TZ1849" s="401"/>
      <c r="UA1849" s="401"/>
      <c r="UB1849" s="401"/>
      <c r="UC1849" s="401"/>
      <c r="UD1849" s="401"/>
      <c r="UE1849" s="401"/>
      <c r="UF1849" s="401"/>
      <c r="UG1849" s="401"/>
      <c r="UH1849" s="401"/>
      <c r="UI1849" s="401"/>
      <c r="UJ1849" s="401"/>
      <c r="UK1849" s="401"/>
      <c r="UL1849" s="401"/>
      <c r="UM1849" s="401"/>
      <c r="UN1849" s="401"/>
      <c r="UO1849" s="401"/>
      <c r="UP1849" s="401"/>
      <c r="UQ1849" s="401"/>
      <c r="UR1849" s="401"/>
      <c r="US1849" s="401"/>
      <c r="UT1849" s="401"/>
      <c r="UU1849" s="401"/>
      <c r="UV1849" s="401"/>
      <c r="UW1849" s="401"/>
      <c r="UX1849" s="401"/>
      <c r="UY1849" s="401"/>
      <c r="UZ1849" s="401"/>
      <c r="VA1849" s="401"/>
      <c r="VB1849" s="401"/>
      <c r="VC1849" s="401"/>
      <c r="VD1849" s="401"/>
      <c r="VE1849" s="401"/>
      <c r="VF1849" s="401"/>
      <c r="VG1849" s="401"/>
      <c r="VH1849" s="401"/>
      <c r="VI1849" s="401"/>
      <c r="VJ1849" s="401"/>
      <c r="VK1849" s="401"/>
      <c r="VL1849" s="401"/>
      <c r="VM1849" s="401"/>
      <c r="VN1849" s="401"/>
      <c r="VO1849" s="401"/>
      <c r="VP1849" s="401"/>
      <c r="VQ1849" s="401"/>
      <c r="VR1849" s="401"/>
      <c r="VS1849" s="401"/>
      <c r="VT1849" s="401"/>
      <c r="VU1849" s="401"/>
      <c r="VV1849" s="401"/>
      <c r="VW1849" s="401"/>
      <c r="VX1849" s="401"/>
      <c r="VY1849" s="401"/>
      <c r="VZ1849" s="401"/>
      <c r="WA1849" s="401"/>
      <c r="WB1849" s="401"/>
      <c r="WC1849" s="401"/>
      <c r="WD1849" s="401"/>
      <c r="WE1849" s="401"/>
      <c r="WF1849" s="401"/>
      <c r="WG1849" s="401"/>
      <c r="WH1849" s="401"/>
      <c r="WI1849" s="401"/>
      <c r="WJ1849" s="401"/>
      <c r="WK1849" s="401"/>
      <c r="WL1849" s="401"/>
      <c r="WM1849" s="401"/>
      <c r="WN1849" s="401"/>
      <c r="WO1849" s="401"/>
      <c r="WP1849" s="401"/>
      <c r="WQ1849" s="401"/>
      <c r="WR1849" s="401"/>
      <c r="WS1849" s="401"/>
      <c r="WT1849" s="401"/>
      <c r="WU1849" s="401"/>
      <c r="WV1849" s="401"/>
      <c r="WW1849" s="401"/>
      <c r="WX1849" s="401"/>
      <c r="WY1849" s="401"/>
      <c r="WZ1849" s="401"/>
      <c r="XA1849" s="401"/>
      <c r="XB1849" s="401"/>
      <c r="XC1849" s="401"/>
      <c r="XD1849" s="401"/>
      <c r="XE1849" s="401"/>
      <c r="XF1849" s="401"/>
      <c r="XG1849" s="401"/>
      <c r="XH1849" s="401"/>
      <c r="XI1849" s="401"/>
      <c r="XJ1849" s="401"/>
      <c r="XK1849" s="401"/>
      <c r="XL1849" s="401"/>
      <c r="XM1849" s="401"/>
      <c r="XN1849" s="401"/>
      <c r="XO1849" s="401"/>
      <c r="XP1849" s="401"/>
      <c r="XQ1849" s="401"/>
      <c r="XR1849" s="401"/>
      <c r="XS1849" s="401"/>
      <c r="XT1849" s="401"/>
      <c r="XU1849" s="401"/>
      <c r="XV1849" s="401"/>
      <c r="XW1849" s="401"/>
      <c r="XX1849" s="401"/>
      <c r="XY1849" s="401"/>
      <c r="XZ1849" s="401"/>
      <c r="YA1849" s="401"/>
      <c r="YB1849" s="401"/>
      <c r="YC1849" s="401"/>
      <c r="YD1849" s="401"/>
      <c r="YE1849" s="401"/>
      <c r="YF1849" s="401"/>
      <c r="YG1849" s="401"/>
      <c r="YH1849" s="401"/>
      <c r="YI1849" s="401"/>
      <c r="YJ1849" s="401"/>
      <c r="YK1849" s="401"/>
      <c r="YL1849" s="401"/>
      <c r="YM1849" s="401"/>
      <c r="YN1849" s="401"/>
      <c r="YO1849" s="401"/>
      <c r="YP1849" s="401"/>
      <c r="YQ1849" s="401"/>
      <c r="YR1849" s="401"/>
      <c r="YS1849" s="401"/>
      <c r="YT1849" s="401"/>
      <c r="YU1849" s="401"/>
      <c r="YV1849" s="401"/>
      <c r="YW1849" s="401"/>
      <c r="YX1849" s="401"/>
      <c r="YY1849" s="401"/>
      <c r="YZ1849" s="401"/>
      <c r="ZA1849" s="401"/>
      <c r="ZB1849" s="401"/>
      <c r="ZC1849" s="401"/>
      <c r="ZD1849" s="401"/>
      <c r="ZE1849" s="401"/>
      <c r="ZF1849" s="401"/>
      <c r="ZG1849" s="401"/>
      <c r="ZH1849" s="401"/>
      <c r="ZI1849" s="401"/>
      <c r="ZJ1849" s="401"/>
      <c r="ZK1849" s="401"/>
      <c r="ZL1849" s="401"/>
      <c r="ZM1849" s="401"/>
      <c r="ZN1849" s="401"/>
      <c r="ZO1849" s="401"/>
      <c r="ZP1849" s="401"/>
      <c r="ZQ1849" s="401"/>
      <c r="ZR1849" s="401"/>
      <c r="ZS1849" s="401"/>
      <c r="ZT1849" s="401"/>
      <c r="ZU1849" s="401"/>
      <c r="ZV1849" s="401"/>
      <c r="ZW1849" s="401"/>
      <c r="ZX1849" s="401"/>
      <c r="ZY1849" s="401"/>
      <c r="ZZ1849" s="401"/>
      <c r="AAA1849" s="401"/>
      <c r="AAB1849" s="401"/>
      <c r="AAC1849" s="401"/>
      <c r="AAD1849" s="401"/>
      <c r="AAE1849" s="401"/>
      <c r="AAF1849" s="401"/>
      <c r="AAG1849" s="401"/>
      <c r="AAH1849" s="401"/>
      <c r="AAI1849" s="401"/>
      <c r="AAJ1849" s="401"/>
      <c r="AAK1849" s="401"/>
      <c r="AAL1849" s="401"/>
      <c r="AAM1849" s="401"/>
      <c r="AAN1849" s="401"/>
      <c r="AAO1849" s="401"/>
      <c r="AAP1849" s="401"/>
      <c r="AAQ1849" s="401"/>
      <c r="AAR1849" s="401"/>
      <c r="AAS1849" s="401"/>
      <c r="AAT1849" s="401"/>
      <c r="AAU1849" s="401"/>
      <c r="AAV1849" s="401"/>
      <c r="AAW1849" s="401"/>
      <c r="AAX1849" s="401"/>
      <c r="AAY1849" s="401"/>
      <c r="AAZ1849" s="401"/>
      <c r="ABA1849" s="401"/>
      <c r="ABB1849" s="401"/>
      <c r="ABC1849" s="401"/>
      <c r="ABD1849" s="401"/>
      <c r="ABE1849" s="401"/>
      <c r="ABF1849" s="401"/>
      <c r="ABG1849" s="401"/>
      <c r="ABH1849" s="401"/>
      <c r="ABI1849" s="401"/>
      <c r="ABJ1849" s="401"/>
      <c r="ABK1849" s="401"/>
      <c r="ABL1849" s="401"/>
      <c r="ABM1849" s="401"/>
      <c r="ABN1849" s="401"/>
      <c r="ABO1849" s="401"/>
      <c r="ABP1849" s="401"/>
      <c r="ABQ1849" s="401"/>
      <c r="ABR1849" s="401"/>
      <c r="ABS1849" s="401"/>
      <c r="ABT1849" s="401"/>
      <c r="ABU1849" s="401"/>
      <c r="ABV1849" s="401"/>
      <c r="ABW1849" s="401"/>
      <c r="ABX1849" s="401"/>
      <c r="ABY1849" s="401"/>
      <c r="ABZ1849" s="401"/>
      <c r="ACA1849" s="401"/>
      <c r="ACB1849" s="401"/>
      <c r="ACC1849" s="401"/>
      <c r="ACD1849" s="401"/>
      <c r="ACE1849" s="401"/>
      <c r="ACF1849" s="401"/>
      <c r="ACG1849" s="401"/>
      <c r="ACH1849" s="401"/>
      <c r="ACI1849" s="401"/>
      <c r="ACJ1849" s="401"/>
      <c r="ACK1849" s="401"/>
      <c r="ACL1849" s="401"/>
      <c r="ACM1849" s="401"/>
      <c r="ACN1849" s="401"/>
      <c r="ACO1849" s="401"/>
      <c r="ACP1849" s="401"/>
      <c r="ACQ1849" s="401"/>
      <c r="ACR1849" s="401"/>
      <c r="ACS1849" s="401"/>
      <c r="ACT1849" s="401"/>
      <c r="ACU1849" s="401"/>
      <c r="ACV1849" s="401"/>
      <c r="ACW1849" s="401"/>
      <c r="ACX1849" s="401"/>
      <c r="ACY1849" s="401"/>
      <c r="ACZ1849" s="401"/>
      <c r="ADA1849" s="401"/>
      <c r="ADB1849" s="401"/>
      <c r="ADC1849" s="401"/>
      <c r="ADD1849" s="401"/>
      <c r="ADE1849" s="401"/>
      <c r="ADF1849" s="401"/>
      <c r="ADG1849" s="401"/>
      <c r="ADH1849" s="401"/>
      <c r="ADI1849" s="401"/>
      <c r="ADJ1849" s="401"/>
      <c r="ADK1849" s="401"/>
      <c r="ADL1849" s="401"/>
      <c r="ADM1849" s="401"/>
      <c r="ADN1849" s="401"/>
      <c r="ADO1849" s="401"/>
      <c r="ADP1849" s="401"/>
      <c r="ADQ1849" s="401"/>
      <c r="ADR1849" s="401"/>
      <c r="ADS1849" s="401"/>
      <c r="ADT1849" s="401"/>
      <c r="ADU1849" s="401"/>
      <c r="ADV1849" s="401"/>
      <c r="ADW1849" s="401"/>
      <c r="ADX1849" s="401"/>
      <c r="ADY1849" s="401"/>
      <c r="ADZ1849" s="401"/>
      <c r="AEA1849" s="401"/>
      <c r="AEB1849" s="401"/>
      <c r="AEC1849" s="401"/>
      <c r="AED1849" s="401"/>
      <c r="AEE1849" s="401"/>
      <c r="AEF1849" s="401"/>
      <c r="AEG1849" s="401"/>
      <c r="AEH1849" s="401"/>
      <c r="AEI1849" s="401"/>
      <c r="AEJ1849" s="401"/>
      <c r="AEK1849" s="401"/>
      <c r="AEL1849" s="401"/>
      <c r="AEM1849" s="401"/>
      <c r="AEN1849" s="401"/>
      <c r="AEO1849" s="401"/>
      <c r="AEP1849" s="401"/>
      <c r="AEQ1849" s="401"/>
      <c r="AER1849" s="401"/>
      <c r="AES1849" s="401"/>
      <c r="AET1849" s="401"/>
      <c r="AEU1849" s="401"/>
      <c r="AEV1849" s="401"/>
      <c r="AEW1849" s="401"/>
      <c r="AEX1849" s="401"/>
      <c r="AEY1849" s="401"/>
      <c r="AEZ1849" s="401"/>
      <c r="AFA1849" s="401"/>
      <c r="AFB1849" s="401"/>
      <c r="AFC1849" s="401"/>
      <c r="AFD1849" s="401"/>
      <c r="AFE1849" s="401"/>
      <c r="AFF1849" s="401"/>
      <c r="AFG1849" s="401"/>
      <c r="AFH1849" s="401"/>
      <c r="AFI1849" s="401"/>
      <c r="AFJ1849" s="401"/>
      <c r="AFK1849" s="401"/>
      <c r="AFL1849" s="401"/>
      <c r="AFM1849" s="401"/>
      <c r="AFN1849" s="401"/>
      <c r="AFO1849" s="401"/>
      <c r="AFP1849" s="401"/>
      <c r="AFQ1849" s="401"/>
      <c r="AFR1849" s="401"/>
      <c r="AFS1849" s="401"/>
      <c r="AFT1849" s="401"/>
      <c r="AFU1849" s="401"/>
      <c r="AFV1849" s="401"/>
      <c r="AFW1849" s="401"/>
      <c r="AFX1849" s="401"/>
      <c r="AFY1849" s="401"/>
      <c r="AFZ1849" s="401"/>
      <c r="AGA1849" s="401"/>
      <c r="AGB1849" s="401"/>
      <c r="AGC1849" s="401"/>
      <c r="AGD1849" s="401"/>
      <c r="AGE1849" s="401"/>
      <c r="AGF1849" s="401"/>
      <c r="AGG1849" s="401"/>
      <c r="AGH1849" s="401"/>
      <c r="AGI1849" s="401"/>
      <c r="AGJ1849" s="401"/>
      <c r="AGK1849" s="401"/>
      <c r="AGL1849" s="401"/>
      <c r="AGM1849" s="401"/>
      <c r="AGN1849" s="401"/>
      <c r="AGO1849" s="401"/>
      <c r="AGP1849" s="401"/>
      <c r="AGQ1849" s="401"/>
      <c r="AGR1849" s="401"/>
      <c r="AGS1849" s="401"/>
      <c r="AGT1849" s="401"/>
      <c r="AGU1849" s="401"/>
      <c r="AGV1849" s="401"/>
      <c r="AGW1849" s="401"/>
      <c r="AGX1849" s="401"/>
      <c r="AGY1849" s="401"/>
      <c r="AGZ1849" s="401"/>
      <c r="AHA1849" s="401"/>
      <c r="AHB1849" s="401"/>
      <c r="AHC1849" s="401"/>
      <c r="AHD1849" s="401"/>
      <c r="AHE1849" s="401"/>
      <c r="AHF1849" s="401"/>
      <c r="AHG1849" s="401"/>
      <c r="AHH1849" s="401"/>
      <c r="AHI1849" s="401"/>
      <c r="AHJ1849" s="401"/>
      <c r="AHK1849" s="401"/>
      <c r="AHL1849" s="401"/>
      <c r="AHM1849" s="401"/>
      <c r="AHN1849" s="401"/>
      <c r="AHO1849" s="401"/>
      <c r="AHP1849" s="401"/>
      <c r="AHQ1849" s="401"/>
      <c r="AHR1849" s="401"/>
      <c r="AHS1849" s="401"/>
      <c r="AHT1849" s="401"/>
      <c r="AHU1849" s="401"/>
      <c r="AHV1849" s="401"/>
      <c r="AHW1849" s="401"/>
      <c r="AHX1849" s="401"/>
      <c r="AHY1849" s="401"/>
      <c r="AHZ1849" s="401"/>
      <c r="AIA1849" s="401"/>
      <c r="AIB1849" s="401"/>
      <c r="AIC1849" s="401"/>
      <c r="AID1849" s="401"/>
      <c r="AIE1849" s="401"/>
      <c r="AIF1849" s="401"/>
      <c r="AIG1849" s="401"/>
      <c r="AIH1849" s="401"/>
      <c r="AII1849" s="401"/>
      <c r="AIJ1849" s="401"/>
      <c r="AIK1849" s="401"/>
      <c r="AIL1849" s="401"/>
      <c r="AIM1849" s="401"/>
      <c r="AIN1849" s="401"/>
      <c r="AIO1849" s="401"/>
      <c r="AIP1849" s="401"/>
      <c r="AIQ1849" s="401"/>
      <c r="AIR1849" s="401"/>
      <c r="AIS1849" s="401"/>
      <c r="AIT1849" s="401"/>
      <c r="AIU1849" s="401"/>
      <c r="AIV1849" s="401"/>
      <c r="AIW1849" s="401"/>
      <c r="AIX1849" s="401"/>
      <c r="AIY1849" s="401"/>
      <c r="AIZ1849" s="401"/>
      <c r="AJA1849" s="401"/>
      <c r="AJB1849" s="401"/>
      <c r="AJC1849" s="401"/>
      <c r="AJD1849" s="401"/>
      <c r="AJE1849" s="401"/>
      <c r="AJF1849" s="401"/>
      <c r="AJG1849" s="401"/>
      <c r="AJH1849" s="401"/>
      <c r="AJI1849" s="401"/>
      <c r="AJJ1849" s="401"/>
      <c r="AJK1849" s="401"/>
      <c r="AJL1849" s="401"/>
      <c r="AJM1849" s="401"/>
      <c r="AJN1849" s="401"/>
      <c r="AJO1849" s="401"/>
      <c r="AJP1849" s="401"/>
      <c r="AJQ1849" s="401"/>
      <c r="AJR1849" s="401"/>
      <c r="AJS1849" s="401"/>
      <c r="AJT1849" s="401"/>
      <c r="AJU1849" s="401"/>
      <c r="AJV1849" s="401"/>
      <c r="AJW1849" s="401"/>
      <c r="AJX1849" s="401"/>
      <c r="AJY1849" s="401"/>
      <c r="AJZ1849" s="401"/>
      <c r="AKA1849" s="401"/>
      <c r="AKB1849" s="401"/>
      <c r="AKC1849" s="401"/>
      <c r="AKD1849" s="401"/>
      <c r="AKE1849" s="401"/>
      <c r="AKF1849" s="401"/>
      <c r="AKG1849" s="401"/>
      <c r="AKH1849" s="401"/>
      <c r="AKI1849" s="401"/>
      <c r="AKJ1849" s="401"/>
      <c r="AKK1849" s="401"/>
      <c r="AKL1849" s="401"/>
      <c r="AKM1849" s="401"/>
      <c r="AKN1849" s="401"/>
      <c r="AKO1849" s="401"/>
      <c r="AKP1849" s="401"/>
      <c r="AKQ1849" s="401"/>
      <c r="AKR1849" s="401"/>
      <c r="AKS1849" s="401"/>
      <c r="AKT1849" s="401"/>
      <c r="AKU1849" s="401"/>
      <c r="AKV1849" s="401"/>
      <c r="AKW1849" s="401"/>
      <c r="AKX1849" s="401"/>
      <c r="AKY1849" s="401"/>
      <c r="AKZ1849" s="401"/>
      <c r="ALA1849" s="401"/>
      <c r="ALB1849" s="401"/>
      <c r="ALC1849" s="401"/>
      <c r="ALD1849" s="401"/>
      <c r="ALE1849" s="401"/>
      <c r="ALF1849" s="401"/>
      <c r="ALG1849" s="401"/>
      <c r="ALH1849" s="401"/>
      <c r="ALI1849" s="401"/>
      <c r="ALJ1849" s="401"/>
      <c r="ALK1849" s="401"/>
      <c r="ALL1849" s="401"/>
      <c r="ALM1849" s="401"/>
      <c r="ALN1849" s="401"/>
      <c r="ALO1849" s="401"/>
      <c r="ALP1849" s="401"/>
      <c r="ALQ1849" s="401"/>
      <c r="ALR1849" s="401"/>
      <c r="ALS1849" s="401"/>
      <c r="ALT1849" s="401"/>
      <c r="ALU1849" s="401"/>
      <c r="ALV1849" s="401"/>
      <c r="ALW1849" s="401"/>
      <c r="ALX1849" s="401"/>
      <c r="ALY1849" s="401"/>
      <c r="ALZ1849" s="401"/>
      <c r="AMA1849" s="401"/>
      <c r="AMB1849" s="401"/>
      <c r="AMC1849" s="401"/>
      <c r="AMD1849" s="401"/>
      <c r="AME1849" s="401"/>
      <c r="AMF1849" s="401"/>
      <c r="AMG1849" s="401"/>
      <c r="AMH1849" s="401"/>
      <c r="AMI1849" s="401"/>
      <c r="AMJ1849" s="401"/>
      <c r="AMK1849" s="401"/>
      <c r="AML1849" s="401"/>
      <c r="AMM1849" s="401"/>
      <c r="AMN1849" s="401"/>
      <c r="AMO1849" s="401"/>
      <c r="AMP1849" s="401"/>
      <c r="AMQ1849" s="401"/>
      <c r="AMR1849" s="401"/>
      <c r="AMS1849" s="401"/>
      <c r="AMT1849" s="401"/>
      <c r="AMU1849" s="401"/>
      <c r="AMV1849" s="401"/>
      <c r="AMW1849" s="401"/>
      <c r="AMX1849" s="401"/>
      <c r="AMY1849" s="401"/>
      <c r="AMZ1849" s="401"/>
      <c r="ANA1849" s="401"/>
      <c r="ANB1849" s="401"/>
      <c r="ANC1849" s="401"/>
      <c r="AND1849" s="401"/>
      <c r="ANE1849" s="401"/>
      <c r="ANF1849" s="401"/>
      <c r="ANG1849" s="401"/>
      <c r="ANH1849" s="401"/>
      <c r="ANI1849" s="401"/>
      <c r="ANJ1849" s="401"/>
      <c r="ANK1849" s="401"/>
      <c r="ANL1849" s="401"/>
      <c r="ANM1849" s="401"/>
      <c r="ANN1849" s="401"/>
      <c r="ANO1849" s="401"/>
      <c r="ANP1849" s="401"/>
      <c r="ANQ1849" s="401"/>
      <c r="ANR1849" s="401"/>
      <c r="ANS1849" s="401"/>
      <c r="ANT1849" s="401"/>
      <c r="ANU1849" s="401"/>
      <c r="ANV1849" s="401"/>
      <c r="ANW1849" s="401"/>
      <c r="ANX1849" s="401"/>
      <c r="ANY1849" s="401"/>
      <c r="ANZ1849" s="401"/>
      <c r="AOA1849" s="401"/>
      <c r="AOB1849" s="401"/>
      <c r="AOC1849" s="401"/>
      <c r="AOD1849" s="401"/>
      <c r="AOE1849" s="401"/>
      <c r="AOF1849" s="401"/>
      <c r="AOG1849" s="401"/>
      <c r="AOH1849" s="401"/>
      <c r="AOI1849" s="401"/>
      <c r="AOJ1849" s="401"/>
      <c r="AOK1849" s="401"/>
      <c r="AOL1849" s="401"/>
      <c r="AOM1849" s="401"/>
      <c r="AON1849" s="401"/>
      <c r="AOO1849" s="401"/>
      <c r="AOP1849" s="401"/>
      <c r="AOQ1849" s="401"/>
      <c r="AOR1849" s="401"/>
      <c r="AOS1849" s="401"/>
      <c r="AOT1849" s="401"/>
      <c r="AOU1849" s="401"/>
      <c r="AOV1849" s="401"/>
      <c r="AOW1849" s="401"/>
      <c r="AOX1849" s="401"/>
      <c r="AOY1849" s="401"/>
      <c r="AOZ1849" s="401"/>
      <c r="APA1849" s="401"/>
      <c r="APB1849" s="401"/>
      <c r="APC1849" s="401"/>
      <c r="APD1849" s="401"/>
      <c r="APE1849" s="401"/>
      <c r="APF1849" s="401"/>
      <c r="APG1849" s="401"/>
      <c r="APH1849" s="401"/>
      <c r="API1849" s="401"/>
      <c r="APJ1849" s="401"/>
      <c r="APK1849" s="401"/>
      <c r="APL1849" s="401"/>
      <c r="APM1849" s="401"/>
      <c r="APN1849" s="401"/>
      <c r="APO1849" s="401"/>
      <c r="APP1849" s="401"/>
      <c r="APQ1849" s="401"/>
      <c r="APR1849" s="401"/>
      <c r="APS1849" s="401"/>
      <c r="APT1849" s="401"/>
      <c r="APU1849" s="401"/>
      <c r="APV1849" s="401"/>
      <c r="APW1849" s="401"/>
      <c r="APX1849" s="401"/>
      <c r="APY1849" s="401"/>
      <c r="APZ1849" s="401"/>
      <c r="AQA1849" s="401"/>
      <c r="AQB1849" s="401"/>
      <c r="AQC1849" s="401"/>
      <c r="AQD1849" s="401"/>
      <c r="AQE1849" s="401"/>
      <c r="AQF1849" s="401"/>
      <c r="AQG1849" s="401"/>
      <c r="AQH1849" s="401"/>
      <c r="AQI1849" s="401"/>
      <c r="AQJ1849" s="401"/>
      <c r="AQK1849" s="401"/>
      <c r="AQL1849" s="401"/>
      <c r="AQM1849" s="401"/>
      <c r="AQN1849" s="401"/>
      <c r="AQO1849" s="401"/>
      <c r="AQP1849" s="401"/>
      <c r="AQQ1849" s="401"/>
      <c r="AQR1849" s="401"/>
      <c r="AQS1849" s="401"/>
      <c r="AQT1849" s="401"/>
      <c r="AQU1849" s="401"/>
      <c r="AQV1849" s="401"/>
      <c r="AQW1849" s="401"/>
      <c r="AQX1849" s="401"/>
      <c r="AQY1849" s="401"/>
      <c r="AQZ1849" s="401"/>
      <c r="ARA1849" s="401"/>
      <c r="ARB1849" s="401"/>
      <c r="ARC1849" s="401"/>
      <c r="ARD1849" s="401"/>
      <c r="ARE1849" s="401"/>
      <c r="ARF1849" s="401"/>
      <c r="ARG1849" s="401"/>
      <c r="ARH1849" s="401"/>
      <c r="ARI1849" s="401"/>
      <c r="ARJ1849" s="401"/>
      <c r="ARK1849" s="401"/>
      <c r="ARL1849" s="401"/>
      <c r="ARM1849" s="401"/>
      <c r="ARN1849" s="401"/>
      <c r="ARO1849" s="401"/>
      <c r="ARP1849" s="401"/>
      <c r="ARQ1849" s="401"/>
      <c r="ARR1849" s="401"/>
      <c r="ARS1849" s="401"/>
      <c r="ART1849" s="401"/>
      <c r="ARU1849" s="401"/>
      <c r="ARV1849" s="401"/>
      <c r="ARW1849" s="401"/>
      <c r="ARX1849" s="401"/>
      <c r="ARY1849" s="401"/>
      <c r="ARZ1849" s="401"/>
      <c r="ASA1849" s="401"/>
      <c r="ASB1849" s="401"/>
      <c r="ASC1849" s="401"/>
      <c r="ASD1849" s="401"/>
      <c r="ASE1849" s="401"/>
      <c r="ASF1849" s="401"/>
      <c r="ASG1849" s="401"/>
      <c r="ASH1849" s="401"/>
      <c r="ASI1849" s="401"/>
      <c r="ASJ1849" s="401"/>
      <c r="ASK1849" s="401"/>
      <c r="ASL1849" s="401"/>
      <c r="ASM1849" s="401"/>
      <c r="ASN1849" s="401"/>
      <c r="ASO1849" s="401"/>
      <c r="ASP1849" s="401"/>
      <c r="ASQ1849" s="401"/>
      <c r="ASR1849" s="401"/>
      <c r="ASS1849" s="401"/>
      <c r="AST1849" s="401"/>
      <c r="ASU1849" s="401"/>
      <c r="ASV1849" s="401"/>
      <c r="ASW1849" s="401"/>
      <c r="ASX1849" s="401"/>
      <c r="ASY1849" s="401"/>
      <c r="ASZ1849" s="401"/>
      <c r="ATA1849" s="401"/>
      <c r="ATB1849" s="401"/>
      <c r="ATC1849" s="401"/>
      <c r="ATD1849" s="401"/>
      <c r="ATE1849" s="401"/>
      <c r="ATF1849" s="401"/>
      <c r="ATG1849" s="401"/>
      <c r="ATH1849" s="401"/>
      <c r="ATI1849" s="401"/>
      <c r="ATJ1849" s="401"/>
      <c r="ATK1849" s="401"/>
      <c r="ATL1849" s="401"/>
      <c r="ATM1849" s="401"/>
      <c r="ATN1849" s="401"/>
      <c r="ATO1849" s="401"/>
      <c r="ATP1849" s="401"/>
      <c r="ATQ1849" s="401"/>
      <c r="ATR1849" s="401"/>
      <c r="ATS1849" s="401"/>
      <c r="ATT1849" s="401"/>
      <c r="ATU1849" s="401"/>
      <c r="ATV1849" s="401"/>
      <c r="ATW1849" s="401"/>
      <c r="ATX1849" s="401"/>
      <c r="ATY1849" s="401"/>
      <c r="ATZ1849" s="401"/>
      <c r="AUA1849" s="401"/>
      <c r="AUB1849" s="401"/>
      <c r="AUC1849" s="401"/>
      <c r="AUD1849" s="401"/>
      <c r="AUE1849" s="401"/>
      <c r="AUF1849" s="401"/>
      <c r="AUG1849" s="401"/>
      <c r="AUH1849" s="401"/>
      <c r="AUI1849" s="401"/>
      <c r="AUJ1849" s="401"/>
      <c r="AUK1849" s="401"/>
      <c r="AUL1849" s="401"/>
      <c r="AUM1849" s="401"/>
      <c r="AUN1849" s="401"/>
      <c r="AUO1849" s="401"/>
      <c r="AUP1849" s="401"/>
      <c r="AUQ1849" s="401"/>
      <c r="AUR1849" s="401"/>
      <c r="AUS1849" s="401"/>
      <c r="AUT1849" s="401"/>
      <c r="AUU1849" s="401"/>
      <c r="AUV1849" s="401"/>
      <c r="AUW1849" s="401"/>
      <c r="AUX1849" s="401"/>
      <c r="AUY1849" s="401"/>
      <c r="AUZ1849" s="401"/>
      <c r="AVA1849" s="401"/>
      <c r="AVB1849" s="401"/>
      <c r="AVC1849" s="401"/>
      <c r="AVD1849" s="401"/>
      <c r="AVE1849" s="401"/>
      <c r="AVF1849" s="401"/>
      <c r="AVG1849" s="401"/>
      <c r="AVH1849" s="401"/>
      <c r="AVI1849" s="401"/>
      <c r="AVJ1849" s="401"/>
      <c r="AVK1849" s="401"/>
      <c r="AVL1849" s="401"/>
      <c r="AVM1849" s="401"/>
      <c r="AVN1849" s="401"/>
      <c r="AVO1849" s="401"/>
      <c r="AVP1849" s="401"/>
      <c r="AVQ1849" s="401"/>
      <c r="AVR1849" s="401"/>
      <c r="AVS1849" s="401"/>
      <c r="AVT1849" s="401"/>
      <c r="AVU1849" s="401"/>
      <c r="AVV1849" s="401"/>
      <c r="AVW1849" s="401"/>
      <c r="AVX1849" s="401"/>
      <c r="AVY1849" s="401"/>
      <c r="AVZ1849" s="401"/>
      <c r="AWA1849" s="401"/>
      <c r="AWB1849" s="401"/>
      <c r="AWC1849" s="401"/>
      <c r="AWD1849" s="401"/>
      <c r="AWE1849" s="401"/>
      <c r="AWF1849" s="401"/>
      <c r="AWG1849" s="401"/>
      <c r="AWH1849" s="401"/>
      <c r="AWI1849" s="401"/>
      <c r="AWJ1849" s="401"/>
      <c r="AWK1849" s="401"/>
      <c r="AWL1849" s="401"/>
      <c r="AWM1849" s="401"/>
      <c r="AWN1849" s="401"/>
      <c r="AWO1849" s="401"/>
      <c r="AWP1849" s="401"/>
      <c r="AWQ1849" s="401"/>
      <c r="AWR1849" s="401"/>
      <c r="AWS1849" s="401"/>
      <c r="AWT1849" s="401"/>
      <c r="AWU1849" s="401"/>
      <c r="AWV1849" s="401"/>
      <c r="AWW1849" s="401"/>
      <c r="AWX1849" s="401"/>
      <c r="AWY1849" s="401"/>
      <c r="AWZ1849" s="401"/>
      <c r="AXA1849" s="401"/>
      <c r="AXB1849" s="401"/>
      <c r="AXC1849" s="401"/>
      <c r="AXD1849" s="401"/>
      <c r="AXE1849" s="401"/>
      <c r="AXF1849" s="401"/>
      <c r="AXG1849" s="401"/>
      <c r="AXH1849" s="401"/>
      <c r="AXI1849" s="401"/>
      <c r="AXJ1849" s="401"/>
      <c r="AXK1849" s="401"/>
      <c r="AXL1849" s="401"/>
      <c r="AXM1849" s="401"/>
      <c r="AXN1849" s="401"/>
      <c r="AXO1849" s="401"/>
      <c r="AXP1849" s="401"/>
      <c r="AXQ1849" s="401"/>
      <c r="AXR1849" s="401"/>
      <c r="AXS1849" s="401"/>
      <c r="AXT1849" s="401"/>
      <c r="AXU1849" s="401"/>
      <c r="AXV1849" s="401"/>
      <c r="AXW1849" s="401"/>
      <c r="AXX1849" s="401"/>
      <c r="AXY1849" s="401"/>
      <c r="AXZ1849" s="401"/>
      <c r="AYA1849" s="401"/>
      <c r="AYB1849" s="401"/>
      <c r="AYC1849" s="401"/>
      <c r="AYD1849" s="401"/>
      <c r="AYE1849" s="401"/>
      <c r="AYF1849" s="401"/>
      <c r="AYG1849" s="401"/>
      <c r="AYH1849" s="401"/>
      <c r="AYI1849" s="401"/>
      <c r="AYJ1849" s="401"/>
      <c r="AYK1849" s="401"/>
      <c r="AYL1849" s="401"/>
      <c r="AYM1849" s="401"/>
      <c r="AYN1849" s="401"/>
      <c r="AYO1849" s="401"/>
      <c r="AYP1849" s="401"/>
      <c r="AYQ1849" s="401"/>
      <c r="AYR1849" s="401"/>
      <c r="AYS1849" s="401"/>
      <c r="AYT1849" s="401"/>
      <c r="AYU1849" s="401"/>
      <c r="AYV1849" s="401"/>
      <c r="AYW1849" s="401"/>
      <c r="AYX1849" s="401"/>
      <c r="AYY1849" s="401"/>
      <c r="AYZ1849" s="401"/>
      <c r="AZA1849" s="401"/>
      <c r="AZB1849" s="401"/>
      <c r="AZC1849" s="401"/>
      <c r="AZD1849" s="401"/>
      <c r="AZE1849" s="401"/>
      <c r="AZF1849" s="401"/>
      <c r="AZG1849" s="401"/>
      <c r="AZH1849" s="401"/>
      <c r="AZI1849" s="401"/>
      <c r="AZJ1849" s="401"/>
      <c r="AZK1849" s="401"/>
      <c r="AZL1849" s="401"/>
      <c r="AZM1849" s="401"/>
      <c r="AZN1849" s="401"/>
      <c r="AZO1849" s="401"/>
      <c r="AZP1849" s="401"/>
      <c r="AZQ1849" s="401"/>
      <c r="AZR1849" s="401"/>
      <c r="AZS1849" s="401"/>
      <c r="AZT1849" s="401"/>
      <c r="AZU1849" s="401"/>
      <c r="AZV1849" s="401"/>
      <c r="AZW1849" s="401"/>
      <c r="AZX1849" s="401"/>
      <c r="AZY1849" s="401"/>
      <c r="AZZ1849" s="401"/>
      <c r="BAA1849" s="401"/>
      <c r="BAB1849" s="401"/>
      <c r="BAC1849" s="401"/>
      <c r="BAD1849" s="401"/>
      <c r="BAE1849" s="401"/>
      <c r="BAF1849" s="401"/>
      <c r="BAG1849" s="401"/>
      <c r="BAH1849" s="401"/>
      <c r="BAI1849" s="401"/>
      <c r="BAJ1849" s="401"/>
      <c r="BAK1849" s="401"/>
      <c r="BAL1849" s="401"/>
      <c r="BAM1849" s="401"/>
      <c r="BAN1849" s="401"/>
      <c r="BAO1849" s="401"/>
      <c r="BAP1849" s="401"/>
      <c r="BAQ1849" s="401"/>
      <c r="BAR1849" s="401"/>
      <c r="BAS1849" s="401"/>
      <c r="BAT1849" s="401"/>
      <c r="BAU1849" s="401"/>
      <c r="BAV1849" s="401"/>
      <c r="BAW1849" s="401"/>
      <c r="BAX1849" s="401"/>
      <c r="BAY1849" s="401"/>
      <c r="BAZ1849" s="401"/>
      <c r="BBA1849" s="401"/>
      <c r="BBB1849" s="401"/>
      <c r="BBC1849" s="401"/>
      <c r="BBD1849" s="401"/>
      <c r="BBE1849" s="401"/>
      <c r="BBF1849" s="401"/>
      <c r="BBG1849" s="401"/>
      <c r="BBH1849" s="401"/>
      <c r="BBI1849" s="401"/>
      <c r="BBJ1849" s="401"/>
      <c r="BBK1849" s="401"/>
      <c r="BBL1849" s="401"/>
      <c r="BBM1849" s="401"/>
      <c r="BBN1849" s="401"/>
      <c r="BBO1849" s="401"/>
      <c r="BBP1849" s="401"/>
      <c r="BBQ1849" s="401"/>
      <c r="BBR1849" s="401"/>
      <c r="BBS1849" s="401"/>
      <c r="BBT1849" s="401"/>
      <c r="BBU1849" s="401"/>
      <c r="BBV1849" s="401"/>
      <c r="BBW1849" s="401"/>
      <c r="BBX1849" s="401"/>
      <c r="BBY1849" s="401"/>
      <c r="BBZ1849" s="401"/>
      <c r="BCA1849" s="401"/>
      <c r="BCB1849" s="401"/>
      <c r="BCC1849" s="401"/>
      <c r="BCD1849" s="401"/>
      <c r="BCE1849" s="401"/>
      <c r="BCF1849" s="401"/>
      <c r="BCG1849" s="401"/>
      <c r="BCH1849" s="401"/>
      <c r="BCI1849" s="401"/>
      <c r="BCJ1849" s="401"/>
      <c r="BCK1849" s="401"/>
      <c r="BCL1849" s="401"/>
      <c r="BCM1849" s="401"/>
      <c r="BCN1849" s="401"/>
      <c r="BCO1849" s="401"/>
      <c r="BCP1849" s="401"/>
      <c r="BCQ1849" s="401"/>
      <c r="BCR1849" s="401"/>
      <c r="BCS1849" s="401"/>
      <c r="BCT1849" s="401"/>
      <c r="BCU1849" s="401"/>
      <c r="BCV1849" s="401"/>
      <c r="BCW1849" s="401"/>
      <c r="BCX1849" s="401"/>
      <c r="BCY1849" s="401"/>
      <c r="BCZ1849" s="401"/>
      <c r="BDA1849" s="401"/>
      <c r="BDB1849" s="401"/>
      <c r="BDC1849" s="401"/>
      <c r="BDD1849" s="401"/>
      <c r="BDE1849" s="401"/>
      <c r="BDF1849" s="401"/>
      <c r="BDG1849" s="401"/>
      <c r="BDH1849" s="401"/>
      <c r="BDI1849" s="401"/>
      <c r="BDJ1849" s="401"/>
      <c r="BDK1849" s="401"/>
      <c r="BDL1849" s="401"/>
      <c r="BDM1849" s="401"/>
      <c r="BDN1849" s="401"/>
      <c r="BDO1849" s="401"/>
      <c r="BDP1849" s="401"/>
      <c r="BDQ1849" s="401"/>
      <c r="BDR1849" s="401"/>
      <c r="BDS1849" s="401"/>
      <c r="BDT1849" s="401"/>
      <c r="BDU1849" s="401"/>
      <c r="BDV1849" s="401"/>
      <c r="BDW1849" s="401"/>
      <c r="BDX1849" s="401"/>
      <c r="BDY1849" s="401"/>
      <c r="BDZ1849" s="401"/>
      <c r="BEA1849" s="401"/>
      <c r="BEB1849" s="401"/>
      <c r="BEC1849" s="401"/>
      <c r="BED1849" s="401"/>
      <c r="BEE1849" s="401"/>
      <c r="BEF1849" s="401"/>
      <c r="BEG1849" s="401"/>
      <c r="BEH1849" s="401"/>
      <c r="BEI1849" s="401"/>
      <c r="BEJ1849" s="401"/>
      <c r="BEK1849" s="401"/>
      <c r="BEL1849" s="401"/>
      <c r="BEM1849" s="401"/>
      <c r="BEN1849" s="401"/>
      <c r="BEO1849" s="401"/>
      <c r="BEP1849" s="401"/>
      <c r="BEQ1849" s="401"/>
      <c r="BER1849" s="401"/>
      <c r="BES1849" s="401"/>
      <c r="BET1849" s="401"/>
      <c r="BEU1849" s="401"/>
      <c r="BEV1849" s="401"/>
      <c r="BEW1849" s="401"/>
      <c r="BEX1849" s="401"/>
      <c r="BEY1849" s="401"/>
      <c r="BEZ1849" s="401"/>
      <c r="BFA1849" s="401"/>
      <c r="BFB1849" s="401"/>
      <c r="BFC1849" s="401"/>
      <c r="BFD1849" s="401"/>
      <c r="BFE1849" s="401"/>
      <c r="BFF1849" s="401"/>
      <c r="BFG1849" s="401"/>
      <c r="BFH1849" s="401"/>
      <c r="BFI1849" s="401"/>
      <c r="BFJ1849" s="401"/>
      <c r="BFK1849" s="401"/>
      <c r="BFL1849" s="401"/>
      <c r="BFM1849" s="401"/>
      <c r="BFN1849" s="401"/>
      <c r="BFO1849" s="401"/>
      <c r="BFP1849" s="401"/>
      <c r="BFQ1849" s="401"/>
      <c r="BFR1849" s="401"/>
      <c r="BFS1849" s="401"/>
      <c r="BFT1849" s="401"/>
      <c r="BFU1849" s="401"/>
      <c r="BFV1849" s="401"/>
      <c r="BFW1849" s="401"/>
      <c r="BFX1849" s="401"/>
      <c r="BFY1849" s="401"/>
      <c r="BFZ1849" s="401"/>
      <c r="BGA1849" s="401"/>
      <c r="BGB1849" s="401"/>
      <c r="BGC1849" s="401"/>
      <c r="BGD1849" s="401"/>
      <c r="BGE1849" s="401"/>
      <c r="BGF1849" s="401"/>
      <c r="BGG1849" s="401"/>
      <c r="BGH1849" s="401"/>
      <c r="BGI1849" s="401"/>
      <c r="BGJ1849" s="401"/>
      <c r="BGK1849" s="401"/>
      <c r="BGL1849" s="401"/>
      <c r="BGM1849" s="401"/>
      <c r="BGN1849" s="401"/>
      <c r="BGO1849" s="401"/>
      <c r="BGP1849" s="401"/>
      <c r="BGQ1849" s="401"/>
      <c r="BGR1849" s="401"/>
      <c r="BGS1849" s="401"/>
      <c r="BGT1849" s="401"/>
      <c r="BGU1849" s="401"/>
      <c r="BGV1849" s="401"/>
      <c r="BGW1849" s="401"/>
      <c r="BGX1849" s="401"/>
      <c r="BGY1849" s="401"/>
      <c r="BGZ1849" s="401"/>
      <c r="BHA1849" s="401"/>
      <c r="BHB1849" s="401"/>
      <c r="BHC1849" s="401"/>
      <c r="BHD1849" s="401"/>
      <c r="BHE1849" s="401"/>
      <c r="BHF1849" s="401"/>
      <c r="BHG1849" s="401"/>
      <c r="BHH1849" s="401"/>
      <c r="BHI1849" s="401"/>
      <c r="BHJ1849" s="401"/>
      <c r="BHK1849" s="401"/>
      <c r="BHL1849" s="401"/>
      <c r="BHM1849" s="401"/>
      <c r="BHN1849" s="401"/>
      <c r="BHO1849" s="401"/>
      <c r="BHP1849" s="401"/>
      <c r="BHQ1849" s="401"/>
      <c r="BHR1849" s="401"/>
      <c r="BHS1849" s="401"/>
      <c r="BHT1849" s="401"/>
      <c r="BHU1849" s="401"/>
      <c r="BHV1849" s="401"/>
      <c r="BHW1849" s="401"/>
      <c r="BHX1849" s="401"/>
      <c r="BHY1849" s="401"/>
      <c r="BHZ1849" s="401"/>
      <c r="BIA1849" s="401"/>
      <c r="BIB1849" s="401"/>
      <c r="BIC1849" s="401"/>
      <c r="BID1849" s="401"/>
      <c r="BIE1849" s="401"/>
      <c r="BIF1849" s="401"/>
      <c r="BIG1849" s="401"/>
      <c r="BIH1849" s="401"/>
      <c r="BII1849" s="401"/>
      <c r="BIJ1849" s="401"/>
      <c r="BIK1849" s="401"/>
      <c r="BIL1849" s="401"/>
      <c r="BIM1849" s="401"/>
      <c r="BIN1849" s="401"/>
      <c r="BIO1849" s="401"/>
      <c r="BIP1849" s="401"/>
      <c r="BIQ1849" s="401"/>
      <c r="BIR1849" s="401"/>
      <c r="BIS1849" s="401"/>
      <c r="BIT1849" s="401"/>
      <c r="BIU1849" s="401"/>
      <c r="BIV1849" s="401"/>
      <c r="BIW1849" s="401"/>
      <c r="BIX1849" s="401"/>
      <c r="BIY1849" s="401"/>
      <c r="BIZ1849" s="401"/>
      <c r="BJA1849" s="401"/>
      <c r="BJB1849" s="401"/>
      <c r="BJC1849" s="401"/>
      <c r="BJD1849" s="401"/>
      <c r="BJE1849" s="401"/>
      <c r="BJF1849" s="401"/>
      <c r="BJG1849" s="401"/>
      <c r="BJH1849" s="401"/>
      <c r="BJI1849" s="401"/>
      <c r="BJJ1849" s="401"/>
      <c r="BJK1849" s="401"/>
      <c r="BJL1849" s="401"/>
      <c r="BJM1849" s="401"/>
      <c r="BJN1849" s="401"/>
      <c r="BJO1849" s="401"/>
      <c r="BJP1849" s="401"/>
      <c r="BJQ1849" s="401"/>
      <c r="BJR1849" s="401"/>
      <c r="BJS1849" s="401"/>
      <c r="BJT1849" s="401"/>
      <c r="BJU1849" s="401"/>
      <c r="BJV1849" s="401"/>
      <c r="BJW1849" s="401"/>
      <c r="BJX1849" s="401"/>
      <c r="BJY1849" s="401"/>
      <c r="BJZ1849" s="401"/>
      <c r="BKA1849" s="401"/>
      <c r="BKB1849" s="401"/>
      <c r="BKC1849" s="401"/>
      <c r="BKD1849" s="401"/>
      <c r="BKE1849" s="401"/>
      <c r="BKF1849" s="401"/>
      <c r="BKG1849" s="401"/>
      <c r="BKH1849" s="401"/>
      <c r="BKI1849" s="401"/>
      <c r="BKJ1849" s="401"/>
      <c r="BKK1849" s="401"/>
      <c r="BKL1849" s="401"/>
      <c r="BKM1849" s="401"/>
      <c r="BKN1849" s="401"/>
      <c r="BKO1849" s="401"/>
      <c r="BKP1849" s="401"/>
      <c r="BKQ1849" s="401"/>
      <c r="BKR1849" s="401"/>
      <c r="BKS1849" s="401"/>
      <c r="BKT1849" s="401"/>
      <c r="BKU1849" s="401"/>
      <c r="BKV1849" s="401"/>
      <c r="BKW1849" s="401"/>
      <c r="BKX1849" s="401"/>
      <c r="BKY1849" s="401"/>
      <c r="BKZ1849" s="401"/>
      <c r="BLA1849" s="401"/>
      <c r="BLB1849" s="401"/>
      <c r="BLC1849" s="401"/>
      <c r="BLD1849" s="401"/>
      <c r="BLE1849" s="401"/>
      <c r="BLF1849" s="401"/>
      <c r="BLG1849" s="401"/>
      <c r="BLH1849" s="401"/>
      <c r="BLI1849" s="401"/>
      <c r="BLJ1849" s="401"/>
      <c r="BLK1849" s="401"/>
      <c r="BLL1849" s="401"/>
      <c r="BLM1849" s="401"/>
      <c r="BLN1849" s="401"/>
      <c r="BLO1849" s="401"/>
      <c r="BLP1849" s="401"/>
      <c r="BLQ1849" s="401"/>
      <c r="BLR1849" s="401"/>
      <c r="BLS1849" s="401"/>
      <c r="BLT1849" s="401"/>
      <c r="BLU1849" s="401"/>
      <c r="BLV1849" s="401"/>
      <c r="BLW1849" s="401"/>
      <c r="BLX1849" s="401"/>
      <c r="BLY1849" s="401"/>
      <c r="BLZ1849" s="401"/>
      <c r="BMA1849" s="401"/>
      <c r="BMB1849" s="401"/>
      <c r="BMC1849" s="401"/>
      <c r="BMD1849" s="401"/>
      <c r="BME1849" s="401"/>
      <c r="BMF1849" s="401"/>
      <c r="BMG1849" s="401"/>
      <c r="BMH1849" s="401"/>
      <c r="BMI1849" s="401"/>
      <c r="BMJ1849" s="401"/>
      <c r="BMK1849" s="401"/>
      <c r="BML1849" s="401"/>
      <c r="BMM1849" s="401"/>
      <c r="BMN1849" s="401"/>
      <c r="BMO1849" s="401"/>
      <c r="BMP1849" s="401"/>
      <c r="BMQ1849" s="401"/>
      <c r="BMR1849" s="401"/>
      <c r="BMS1849" s="401"/>
      <c r="BMT1849" s="401"/>
      <c r="BMU1849" s="401"/>
      <c r="BMV1849" s="401"/>
      <c r="BMW1849" s="401"/>
      <c r="BMX1849" s="401"/>
      <c r="BMY1849" s="401"/>
      <c r="BMZ1849" s="401"/>
      <c r="BNA1849" s="401"/>
      <c r="BNB1849" s="401"/>
      <c r="BNC1849" s="401"/>
      <c r="BND1849" s="401"/>
      <c r="BNE1849" s="401"/>
      <c r="BNF1849" s="401"/>
      <c r="BNG1849" s="401"/>
      <c r="BNH1849" s="401"/>
      <c r="BNI1849" s="401"/>
      <c r="BNJ1849" s="401"/>
      <c r="BNK1849" s="401"/>
      <c r="BNL1849" s="401"/>
      <c r="BNM1849" s="401"/>
      <c r="BNN1849" s="401"/>
      <c r="BNO1849" s="401"/>
      <c r="BNP1849" s="401"/>
      <c r="BNQ1849" s="401"/>
      <c r="BNR1849" s="401"/>
      <c r="BNS1849" s="401"/>
      <c r="BNT1849" s="401"/>
      <c r="BNU1849" s="401"/>
      <c r="BNV1849" s="401"/>
      <c r="BNW1849" s="401"/>
      <c r="BNX1849" s="401"/>
      <c r="BNY1849" s="401"/>
      <c r="BNZ1849" s="401"/>
      <c r="BOA1849" s="401"/>
      <c r="BOB1849" s="401"/>
      <c r="BOC1849" s="401"/>
      <c r="BOD1849" s="401"/>
      <c r="BOE1849" s="401"/>
      <c r="BOF1849" s="401"/>
      <c r="BOG1849" s="401"/>
      <c r="BOH1849" s="401"/>
      <c r="BOI1849" s="401"/>
      <c r="BOJ1849" s="401"/>
      <c r="BOK1849" s="401"/>
      <c r="BOL1849" s="401"/>
      <c r="BOM1849" s="401"/>
      <c r="BON1849" s="401"/>
      <c r="BOO1849" s="401"/>
      <c r="BOP1849" s="401"/>
      <c r="BOQ1849" s="401"/>
      <c r="BOR1849" s="401"/>
      <c r="BOS1849" s="401"/>
      <c r="BOT1849" s="401"/>
      <c r="BOU1849" s="401"/>
      <c r="BOV1849" s="401"/>
      <c r="BOW1849" s="401"/>
      <c r="BOX1849" s="401"/>
      <c r="BOY1849" s="401"/>
      <c r="BOZ1849" s="401"/>
      <c r="BPA1849" s="401"/>
      <c r="BPB1849" s="401"/>
      <c r="BPC1849" s="401"/>
      <c r="BPD1849" s="401"/>
      <c r="BPE1849" s="401"/>
      <c r="BPF1849" s="401"/>
      <c r="BPG1849" s="401"/>
      <c r="BPH1849" s="401"/>
      <c r="BPI1849" s="401"/>
      <c r="BPJ1849" s="401"/>
      <c r="BPK1849" s="401"/>
      <c r="BPL1849" s="401"/>
      <c r="BPM1849" s="401"/>
      <c r="BPN1849" s="401"/>
      <c r="BPO1849" s="401"/>
      <c r="BPP1849" s="401"/>
      <c r="BPQ1849" s="401"/>
      <c r="BPR1849" s="401"/>
      <c r="BPS1849" s="401"/>
      <c r="BPT1849" s="401"/>
      <c r="BPU1849" s="401"/>
      <c r="BPV1849" s="401"/>
      <c r="BPW1849" s="401"/>
      <c r="BPX1849" s="401"/>
      <c r="BPY1849" s="401"/>
      <c r="BPZ1849" s="401"/>
      <c r="BQA1849" s="401"/>
      <c r="BQB1849" s="401"/>
      <c r="BQC1849" s="401"/>
      <c r="BQD1849" s="401"/>
      <c r="BQE1849" s="401"/>
      <c r="BQF1849" s="401"/>
      <c r="BQG1849" s="401"/>
      <c r="BQH1849" s="401"/>
      <c r="BQI1849" s="401"/>
      <c r="BQJ1849" s="401"/>
      <c r="BQK1849" s="401"/>
      <c r="BQL1849" s="401"/>
      <c r="BQM1849" s="401"/>
      <c r="BQN1849" s="401"/>
      <c r="BQO1849" s="401"/>
      <c r="BQP1849" s="401"/>
      <c r="BQQ1849" s="401"/>
      <c r="BQR1849" s="401"/>
      <c r="BQS1849" s="401"/>
      <c r="BQT1849" s="401"/>
      <c r="BQU1849" s="401"/>
      <c r="BQV1849" s="401"/>
      <c r="BQW1849" s="401"/>
      <c r="BQX1849" s="401"/>
      <c r="BQY1849" s="401"/>
      <c r="BQZ1849" s="401"/>
      <c r="BRA1849" s="401"/>
      <c r="BRB1849" s="401"/>
      <c r="BRC1849" s="401"/>
      <c r="BRD1849" s="401"/>
      <c r="BRE1849" s="401"/>
      <c r="BRF1849" s="401"/>
      <c r="BRG1849" s="401"/>
      <c r="BRH1849" s="401"/>
      <c r="BRI1849" s="401"/>
      <c r="BRJ1849" s="401"/>
      <c r="BRK1849" s="401"/>
      <c r="BRL1849" s="401"/>
      <c r="BRM1849" s="401"/>
      <c r="BRN1849" s="401"/>
      <c r="BRO1849" s="401"/>
      <c r="BRP1849" s="401"/>
      <c r="BRQ1849" s="401"/>
      <c r="BRR1849" s="401"/>
      <c r="BRS1849" s="401"/>
      <c r="BRT1849" s="401"/>
      <c r="BRU1849" s="401"/>
      <c r="BRV1849" s="401"/>
      <c r="BRW1849" s="401"/>
      <c r="BRX1849" s="401"/>
      <c r="BRY1849" s="401"/>
      <c r="BRZ1849" s="401"/>
      <c r="BSA1849" s="401"/>
      <c r="BSB1849" s="401"/>
      <c r="BSC1849" s="401"/>
      <c r="BSD1849" s="401"/>
      <c r="BSE1849" s="401"/>
      <c r="BSF1849" s="401"/>
      <c r="BSG1849" s="401"/>
      <c r="BSH1849" s="401"/>
      <c r="BSI1849" s="401"/>
      <c r="BSJ1849" s="401"/>
      <c r="BSK1849" s="401"/>
      <c r="BSL1849" s="401"/>
      <c r="BSM1849" s="401"/>
      <c r="BSN1849" s="401"/>
      <c r="BSO1849" s="401"/>
      <c r="BSP1849" s="401"/>
      <c r="BSQ1849" s="401"/>
      <c r="BSR1849" s="401"/>
      <c r="BSS1849" s="401"/>
      <c r="BST1849" s="401"/>
      <c r="BSU1849" s="401"/>
      <c r="BSV1849" s="401"/>
      <c r="BSW1849" s="401"/>
      <c r="BSX1849" s="401"/>
      <c r="BSY1849" s="401"/>
      <c r="BSZ1849" s="401"/>
      <c r="BTA1849" s="401"/>
      <c r="BTB1849" s="401"/>
      <c r="BTC1849" s="401"/>
      <c r="BTD1849" s="401"/>
      <c r="BTE1849" s="401"/>
      <c r="BTF1849" s="401"/>
      <c r="BTG1849" s="401"/>
      <c r="BTH1849" s="401"/>
      <c r="BTI1849" s="401"/>
      <c r="BTJ1849" s="401"/>
      <c r="BTK1849" s="401"/>
      <c r="BTL1849" s="401"/>
      <c r="BTM1849" s="401"/>
      <c r="BTN1849" s="401"/>
      <c r="BTO1849" s="401"/>
      <c r="BTP1849" s="401"/>
      <c r="BTQ1849" s="401"/>
      <c r="BTR1849" s="401"/>
      <c r="BTS1849" s="401"/>
      <c r="BTT1849" s="401"/>
      <c r="BTU1849" s="401"/>
      <c r="BTV1849" s="401"/>
      <c r="BTW1849" s="401"/>
      <c r="BTX1849" s="401"/>
      <c r="BTY1849" s="401"/>
      <c r="BTZ1849" s="401"/>
      <c r="BUA1849" s="401"/>
      <c r="BUB1849" s="401"/>
      <c r="BUC1849" s="401"/>
      <c r="BUD1849" s="401"/>
      <c r="BUE1849" s="401"/>
      <c r="BUF1849" s="401"/>
      <c r="BUG1849" s="401"/>
      <c r="BUH1849" s="401"/>
      <c r="BUI1849" s="401"/>
      <c r="BUJ1849" s="401"/>
      <c r="BUK1849" s="401"/>
      <c r="BUL1849" s="401"/>
      <c r="BUM1849" s="401"/>
      <c r="BUN1849" s="401"/>
      <c r="BUO1849" s="401"/>
      <c r="BUP1849" s="401"/>
      <c r="BUQ1849" s="401"/>
      <c r="BUR1849" s="401"/>
      <c r="BUS1849" s="401"/>
      <c r="BUT1849" s="401"/>
      <c r="BUU1849" s="401"/>
      <c r="BUV1849" s="401"/>
      <c r="BUW1849" s="401"/>
      <c r="BUX1849" s="401"/>
      <c r="BUY1849" s="401"/>
      <c r="BUZ1849" s="401"/>
      <c r="BVA1849" s="401"/>
      <c r="BVB1849" s="401"/>
      <c r="BVC1849" s="401"/>
      <c r="BVD1849" s="401"/>
      <c r="BVE1849" s="401"/>
      <c r="BVF1849" s="401"/>
      <c r="BVG1849" s="401"/>
      <c r="BVH1849" s="401"/>
      <c r="BVI1849" s="401"/>
      <c r="BVJ1849" s="401"/>
      <c r="BVK1849" s="401"/>
      <c r="BVL1849" s="401"/>
      <c r="BVM1849" s="401"/>
      <c r="BVN1849" s="401"/>
      <c r="BVO1849" s="401"/>
      <c r="BVP1849" s="401"/>
      <c r="BVQ1849" s="401"/>
      <c r="BVR1849" s="401"/>
      <c r="BVS1849" s="401"/>
      <c r="BVT1849" s="401"/>
      <c r="BVU1849" s="401"/>
      <c r="BVV1849" s="401"/>
      <c r="BVW1849" s="401"/>
      <c r="BVX1849" s="401"/>
      <c r="BVY1849" s="401"/>
      <c r="BVZ1849" s="401"/>
      <c r="BWA1849" s="401"/>
      <c r="BWB1849" s="401"/>
      <c r="BWC1849" s="401"/>
      <c r="BWD1849" s="401"/>
      <c r="BWE1849" s="401"/>
      <c r="BWF1849" s="401"/>
      <c r="BWG1849" s="401"/>
      <c r="BWH1849" s="401"/>
      <c r="BWI1849" s="401"/>
      <c r="BWJ1849" s="401"/>
      <c r="BWK1849" s="401"/>
      <c r="BWL1849" s="401"/>
      <c r="BWM1849" s="401"/>
      <c r="BWN1849" s="401"/>
      <c r="BWO1849" s="401"/>
      <c r="BWP1849" s="401"/>
      <c r="BWQ1849" s="401"/>
      <c r="BWR1849" s="401"/>
      <c r="BWS1849" s="401"/>
      <c r="BWT1849" s="401"/>
      <c r="BWU1849" s="401"/>
      <c r="BWV1849" s="401"/>
      <c r="BWW1849" s="401"/>
      <c r="BWX1849" s="401"/>
      <c r="BWY1849" s="401"/>
      <c r="BWZ1849" s="401"/>
      <c r="BXA1849" s="401"/>
      <c r="BXB1849" s="401"/>
      <c r="BXC1849" s="401"/>
      <c r="BXD1849" s="401"/>
      <c r="BXE1849" s="401"/>
      <c r="BXF1849" s="401"/>
      <c r="BXG1849" s="401"/>
      <c r="BXH1849" s="401"/>
      <c r="BXI1849" s="401"/>
      <c r="BXJ1849" s="401"/>
      <c r="BXK1849" s="401"/>
      <c r="BXL1849" s="401"/>
      <c r="BXM1849" s="401"/>
      <c r="BXN1849" s="401"/>
      <c r="BXO1849" s="401"/>
      <c r="BXP1849" s="401"/>
      <c r="BXQ1849" s="401"/>
      <c r="BXR1849" s="401"/>
      <c r="BXS1849" s="401"/>
      <c r="BXT1849" s="401"/>
      <c r="BXU1849" s="401"/>
      <c r="BXV1849" s="401"/>
      <c r="BXW1849" s="401"/>
      <c r="BXX1849" s="401"/>
      <c r="BXY1849" s="401"/>
      <c r="BXZ1849" s="401"/>
      <c r="BYA1849" s="401"/>
      <c r="BYB1849" s="401"/>
      <c r="BYC1849" s="401"/>
      <c r="BYD1849" s="401"/>
      <c r="BYE1849" s="401"/>
      <c r="BYF1849" s="401"/>
      <c r="BYG1849" s="401"/>
      <c r="BYH1849" s="401"/>
      <c r="BYI1849" s="401"/>
      <c r="BYJ1849" s="401"/>
      <c r="BYK1849" s="401"/>
      <c r="BYL1849" s="401"/>
      <c r="BYM1849" s="401"/>
      <c r="BYN1849" s="401"/>
      <c r="BYO1849" s="401"/>
      <c r="BYP1849" s="401"/>
      <c r="BYQ1849" s="401"/>
      <c r="BYR1849" s="401"/>
      <c r="BYS1849" s="401"/>
      <c r="BYT1849" s="401"/>
      <c r="BYU1849" s="401"/>
      <c r="BYV1849" s="401"/>
      <c r="BYW1849" s="401"/>
      <c r="BYX1849" s="401"/>
      <c r="BYY1849" s="401"/>
      <c r="BYZ1849" s="401"/>
      <c r="BZA1849" s="401"/>
      <c r="BZB1849" s="401"/>
      <c r="BZC1849" s="401"/>
      <c r="BZD1849" s="401"/>
      <c r="BZE1849" s="401"/>
      <c r="BZF1849" s="401"/>
      <c r="BZG1849" s="401"/>
      <c r="BZH1849" s="401"/>
      <c r="BZI1849" s="401"/>
      <c r="BZJ1849" s="401"/>
      <c r="BZK1849" s="401"/>
      <c r="BZL1849" s="401"/>
      <c r="BZM1849" s="401"/>
      <c r="BZN1849" s="401"/>
      <c r="BZO1849" s="401"/>
      <c r="BZP1849" s="401"/>
      <c r="BZQ1849" s="401"/>
      <c r="BZR1849" s="401"/>
      <c r="BZS1849" s="401"/>
      <c r="BZT1849" s="401"/>
      <c r="BZU1849" s="401"/>
      <c r="BZV1849" s="401"/>
      <c r="BZW1849" s="401"/>
      <c r="BZX1849" s="401"/>
      <c r="BZY1849" s="401"/>
      <c r="BZZ1849" s="401"/>
      <c r="CAA1849" s="401"/>
      <c r="CAB1849" s="401"/>
      <c r="CAC1849" s="401"/>
      <c r="CAD1849" s="401"/>
      <c r="CAE1849" s="401"/>
      <c r="CAF1849" s="401"/>
      <c r="CAG1849" s="401"/>
      <c r="CAH1849" s="401"/>
      <c r="CAI1849" s="401"/>
      <c r="CAJ1849" s="401"/>
      <c r="CAK1849" s="401"/>
      <c r="CAL1849" s="401"/>
      <c r="CAM1849" s="401"/>
      <c r="CAN1849" s="401"/>
      <c r="CAO1849" s="401"/>
      <c r="CAP1849" s="401"/>
      <c r="CAQ1849" s="401"/>
      <c r="CAR1849" s="401"/>
      <c r="CAS1849" s="401"/>
      <c r="CAT1849" s="401"/>
      <c r="CAU1849" s="401"/>
      <c r="CAV1849" s="401"/>
      <c r="CAW1849" s="401"/>
      <c r="CAX1849" s="401"/>
      <c r="CAY1849" s="401"/>
      <c r="CAZ1849" s="401"/>
      <c r="CBA1849" s="401"/>
      <c r="CBB1849" s="401"/>
      <c r="CBC1849" s="401"/>
      <c r="CBD1849" s="401"/>
      <c r="CBE1849" s="401"/>
      <c r="CBF1849" s="401"/>
      <c r="CBG1849" s="401"/>
      <c r="CBH1849" s="401"/>
      <c r="CBI1849" s="401"/>
      <c r="CBJ1849" s="401"/>
      <c r="CBK1849" s="401"/>
      <c r="CBL1849" s="401"/>
      <c r="CBM1849" s="401"/>
      <c r="CBN1849" s="401"/>
      <c r="CBO1849" s="401"/>
      <c r="CBP1849" s="401"/>
      <c r="CBQ1849" s="401"/>
      <c r="CBR1849" s="401"/>
      <c r="CBS1849" s="401"/>
      <c r="CBT1849" s="401"/>
      <c r="CBU1849" s="401"/>
      <c r="CBV1849" s="401"/>
      <c r="CBW1849" s="401"/>
      <c r="CBX1849" s="401"/>
      <c r="CBY1849" s="401"/>
      <c r="CBZ1849" s="401"/>
      <c r="CCA1849" s="401"/>
      <c r="CCB1849" s="401"/>
      <c r="CCC1849" s="401"/>
      <c r="CCD1849" s="401"/>
      <c r="CCE1849" s="401"/>
      <c r="CCF1849" s="401"/>
      <c r="CCG1849" s="401"/>
      <c r="CCH1849" s="401"/>
      <c r="CCI1849" s="401"/>
      <c r="CCJ1849" s="401"/>
      <c r="CCK1849" s="401"/>
      <c r="CCL1849" s="401"/>
      <c r="CCM1849" s="401"/>
      <c r="CCN1849" s="401"/>
      <c r="CCO1849" s="401"/>
      <c r="CCP1849" s="401"/>
      <c r="CCQ1849" s="401"/>
      <c r="CCR1849" s="401"/>
      <c r="CCS1849" s="401"/>
      <c r="CCT1849" s="401"/>
      <c r="CCU1849" s="401"/>
      <c r="CCV1849" s="401"/>
      <c r="CCW1849" s="401"/>
      <c r="CCX1849" s="401"/>
      <c r="CCY1849" s="401"/>
      <c r="CCZ1849" s="401"/>
      <c r="CDA1849" s="401"/>
      <c r="CDB1849" s="401"/>
      <c r="CDC1849" s="401"/>
      <c r="CDD1849" s="401"/>
      <c r="CDE1849" s="401"/>
      <c r="CDF1849" s="401"/>
      <c r="CDG1849" s="401"/>
      <c r="CDH1849" s="401"/>
      <c r="CDI1849" s="401"/>
      <c r="CDJ1849" s="401"/>
      <c r="CDK1849" s="401"/>
      <c r="CDL1849" s="401"/>
      <c r="CDM1849" s="401"/>
      <c r="CDN1849" s="401"/>
      <c r="CDO1849" s="401"/>
      <c r="CDP1849" s="401"/>
      <c r="CDQ1849" s="401"/>
      <c r="CDR1849" s="401"/>
      <c r="CDS1849" s="401"/>
      <c r="CDT1849" s="401"/>
      <c r="CDU1849" s="401"/>
      <c r="CDV1849" s="401"/>
      <c r="CDW1849" s="401"/>
      <c r="CDX1849" s="401"/>
      <c r="CDY1849" s="401"/>
      <c r="CDZ1849" s="401"/>
      <c r="CEA1849" s="401"/>
      <c r="CEB1849" s="401"/>
      <c r="CEC1849" s="401"/>
      <c r="CED1849" s="401"/>
      <c r="CEE1849" s="401"/>
      <c r="CEF1849" s="401"/>
      <c r="CEG1849" s="401"/>
      <c r="CEH1849" s="401"/>
      <c r="CEI1849" s="401"/>
      <c r="CEJ1849" s="401"/>
      <c r="CEK1849" s="401"/>
      <c r="CEL1849" s="401"/>
      <c r="CEM1849" s="401"/>
      <c r="CEN1849" s="401"/>
      <c r="CEO1849" s="401"/>
      <c r="CEP1849" s="401"/>
      <c r="CEQ1849" s="401"/>
      <c r="CER1849" s="401"/>
      <c r="CES1849" s="401"/>
      <c r="CET1849" s="401"/>
      <c r="CEU1849" s="401"/>
      <c r="CEV1849" s="401"/>
      <c r="CEW1849" s="401"/>
      <c r="CEX1849" s="401"/>
      <c r="CEY1849" s="401"/>
      <c r="CEZ1849" s="401"/>
      <c r="CFA1849" s="401"/>
      <c r="CFB1849" s="401"/>
      <c r="CFC1849" s="401"/>
      <c r="CFD1849" s="401"/>
      <c r="CFE1849" s="401"/>
      <c r="CFF1849" s="401"/>
      <c r="CFG1849" s="401"/>
      <c r="CFH1849" s="401"/>
      <c r="CFI1849" s="401"/>
      <c r="CFJ1849" s="401"/>
      <c r="CFK1849" s="401"/>
      <c r="CFL1849" s="401"/>
      <c r="CFM1849" s="401"/>
      <c r="CFN1849" s="401"/>
      <c r="CFO1849" s="401"/>
      <c r="CFP1849" s="401"/>
      <c r="CFQ1849" s="401"/>
      <c r="CFR1849" s="401"/>
      <c r="CFS1849" s="401"/>
      <c r="CFT1849" s="401"/>
      <c r="CFU1849" s="401"/>
      <c r="CFV1849" s="401"/>
      <c r="CFW1849" s="401"/>
      <c r="CFX1849" s="401"/>
      <c r="CFY1849" s="401"/>
      <c r="CFZ1849" s="401"/>
      <c r="CGA1849" s="401"/>
      <c r="CGB1849" s="401"/>
      <c r="CGC1849" s="401"/>
      <c r="CGD1849" s="401"/>
      <c r="CGE1849" s="401"/>
      <c r="CGF1849" s="401"/>
      <c r="CGG1849" s="401"/>
      <c r="CGH1849" s="401"/>
      <c r="CGI1849" s="401"/>
      <c r="CGJ1849" s="401"/>
      <c r="CGK1849" s="401"/>
      <c r="CGL1849" s="401"/>
      <c r="CGM1849" s="401"/>
      <c r="CGN1849" s="401"/>
      <c r="CGO1849" s="401"/>
      <c r="CGP1849" s="401"/>
      <c r="CGQ1849" s="401"/>
      <c r="CGR1849" s="401"/>
      <c r="CGS1849" s="401"/>
      <c r="CGT1849" s="401"/>
      <c r="CGU1849" s="401"/>
      <c r="CGV1849" s="401"/>
      <c r="CGW1849" s="401"/>
      <c r="CGX1849" s="401"/>
      <c r="CGY1849" s="401"/>
      <c r="CGZ1849" s="401"/>
      <c r="CHA1849" s="401"/>
      <c r="CHB1849" s="401"/>
      <c r="CHC1849" s="401"/>
      <c r="CHD1849" s="401"/>
      <c r="CHE1849" s="401"/>
      <c r="CHF1849" s="401"/>
      <c r="CHG1849" s="401"/>
      <c r="CHH1849" s="401"/>
      <c r="CHI1849" s="401"/>
      <c r="CHJ1849" s="401"/>
      <c r="CHK1849" s="401"/>
      <c r="CHL1849" s="401"/>
      <c r="CHM1849" s="401"/>
      <c r="CHN1849" s="401"/>
      <c r="CHO1849" s="401"/>
      <c r="CHP1849" s="401"/>
      <c r="CHQ1849" s="401"/>
      <c r="CHR1849" s="401"/>
      <c r="CHS1849" s="401"/>
      <c r="CHT1849" s="401"/>
      <c r="CHU1849" s="401"/>
      <c r="CHV1849" s="401"/>
      <c r="CHW1849" s="401"/>
      <c r="CHX1849" s="401"/>
      <c r="CHY1849" s="401"/>
      <c r="CHZ1849" s="401"/>
      <c r="CIA1849" s="401"/>
      <c r="CIB1849" s="401"/>
      <c r="CIC1849" s="401"/>
      <c r="CID1849" s="401"/>
      <c r="CIE1849" s="401"/>
      <c r="CIF1849" s="401"/>
      <c r="CIG1849" s="401"/>
      <c r="CIH1849" s="401"/>
      <c r="CII1849" s="401"/>
      <c r="CIJ1849" s="401"/>
      <c r="CIK1849" s="401"/>
      <c r="CIL1849" s="401"/>
      <c r="CIM1849" s="401"/>
      <c r="CIN1849" s="401"/>
      <c r="CIO1849" s="401"/>
      <c r="CIP1849" s="401"/>
      <c r="CIQ1849" s="401"/>
      <c r="CIR1849" s="401"/>
      <c r="CIS1849" s="401"/>
      <c r="CIT1849" s="401"/>
      <c r="CIU1849" s="401"/>
      <c r="CIV1849" s="401"/>
      <c r="CIW1849" s="401"/>
      <c r="CIX1849" s="401"/>
      <c r="CIY1849" s="401"/>
      <c r="CIZ1849" s="401"/>
      <c r="CJA1849" s="401"/>
      <c r="CJB1849" s="401"/>
      <c r="CJC1849" s="401"/>
      <c r="CJD1849" s="401"/>
      <c r="CJE1849" s="401"/>
      <c r="CJF1849" s="401"/>
      <c r="CJG1849" s="401"/>
      <c r="CJH1849" s="401"/>
      <c r="CJI1849" s="401"/>
      <c r="CJJ1849" s="401"/>
      <c r="CJK1849" s="401"/>
      <c r="CJL1849" s="401"/>
      <c r="CJM1849" s="401"/>
      <c r="CJN1849" s="401"/>
      <c r="CJO1849" s="401"/>
      <c r="CJP1849" s="401"/>
      <c r="CJQ1849" s="401"/>
      <c r="CJR1849" s="401"/>
      <c r="CJS1849" s="401"/>
      <c r="CJT1849" s="401"/>
      <c r="CJU1849" s="401"/>
      <c r="CJV1849" s="401"/>
      <c r="CJW1849" s="401"/>
      <c r="CJX1849" s="401"/>
      <c r="CJY1849" s="401"/>
      <c r="CJZ1849" s="401"/>
      <c r="CKA1849" s="401"/>
      <c r="CKB1849" s="401"/>
      <c r="CKC1849" s="401"/>
      <c r="CKD1849" s="401"/>
      <c r="CKE1849" s="401"/>
      <c r="CKF1849" s="401"/>
      <c r="CKG1849" s="401"/>
      <c r="CKH1849" s="401"/>
      <c r="CKI1849" s="401"/>
      <c r="CKJ1849" s="401"/>
      <c r="CKK1849" s="401"/>
      <c r="CKL1849" s="401"/>
      <c r="CKM1849" s="401"/>
      <c r="CKN1849" s="401"/>
      <c r="CKO1849" s="401"/>
      <c r="CKP1849" s="401"/>
      <c r="CKQ1849" s="401"/>
      <c r="CKR1849" s="401"/>
      <c r="CKS1849" s="401"/>
      <c r="CKT1849" s="401"/>
      <c r="CKU1849" s="401"/>
      <c r="CKV1849" s="401"/>
      <c r="CKW1849" s="401"/>
      <c r="CKX1849" s="401"/>
      <c r="CKY1849" s="401"/>
      <c r="CKZ1849" s="401"/>
      <c r="CLA1849" s="401"/>
      <c r="CLB1849" s="401"/>
      <c r="CLC1849" s="401"/>
      <c r="CLD1849" s="401"/>
      <c r="CLE1849" s="401"/>
      <c r="CLF1849" s="401"/>
      <c r="CLG1849" s="401"/>
      <c r="CLH1849" s="401"/>
      <c r="CLI1849" s="401"/>
      <c r="CLJ1849" s="401"/>
      <c r="CLK1849" s="401"/>
      <c r="CLL1849" s="401"/>
      <c r="CLM1849" s="401"/>
      <c r="CLN1849" s="401"/>
      <c r="CLO1849" s="401"/>
      <c r="CLP1849" s="401"/>
      <c r="CLQ1849" s="401"/>
      <c r="CLR1849" s="401"/>
      <c r="CLS1849" s="401"/>
      <c r="CLT1849" s="401"/>
      <c r="CLU1849" s="401"/>
      <c r="CLV1849" s="401"/>
      <c r="CLW1849" s="401"/>
      <c r="CLX1849" s="401"/>
      <c r="CLY1849" s="401"/>
      <c r="CLZ1849" s="401"/>
      <c r="CMA1849" s="401"/>
      <c r="CMB1849" s="401"/>
      <c r="CMC1849" s="401"/>
      <c r="CMD1849" s="401"/>
      <c r="CME1849" s="401"/>
      <c r="CMF1849" s="401"/>
      <c r="CMG1849" s="401"/>
      <c r="CMH1849" s="401"/>
      <c r="CMI1849" s="401"/>
      <c r="CMJ1849" s="401"/>
      <c r="CMK1849" s="401"/>
      <c r="CML1849" s="401"/>
      <c r="CMM1849" s="401"/>
      <c r="CMN1849" s="401"/>
      <c r="CMO1849" s="401"/>
      <c r="CMP1849" s="401"/>
      <c r="CMQ1849" s="401"/>
      <c r="CMR1849" s="401"/>
      <c r="CMS1849" s="401"/>
      <c r="CMT1849" s="401"/>
      <c r="CMU1849" s="401"/>
      <c r="CMV1849" s="401"/>
      <c r="CMW1849" s="401"/>
      <c r="CMX1849" s="401"/>
      <c r="CMY1849" s="401"/>
      <c r="CMZ1849" s="401"/>
      <c r="CNA1849" s="401"/>
      <c r="CNB1849" s="401"/>
      <c r="CNC1849" s="401"/>
      <c r="CND1849" s="401"/>
      <c r="CNE1849" s="401"/>
      <c r="CNF1849" s="401"/>
      <c r="CNG1849" s="401"/>
      <c r="CNH1849" s="401"/>
      <c r="CNI1849" s="401"/>
      <c r="CNJ1849" s="401"/>
      <c r="CNK1849" s="401"/>
      <c r="CNL1849" s="401"/>
      <c r="CNM1849" s="401"/>
      <c r="CNN1849" s="401"/>
      <c r="CNO1849" s="401"/>
      <c r="CNP1849" s="401"/>
      <c r="CNQ1849" s="401"/>
      <c r="CNR1849" s="401"/>
      <c r="CNS1849" s="401"/>
      <c r="CNT1849" s="401"/>
      <c r="CNU1849" s="401"/>
      <c r="CNV1849" s="401"/>
      <c r="CNW1849" s="401"/>
      <c r="CNX1849" s="401"/>
      <c r="CNY1849" s="401"/>
      <c r="CNZ1849" s="401"/>
      <c r="COA1849" s="401"/>
      <c r="COB1849" s="401"/>
      <c r="COC1849" s="401"/>
      <c r="COD1849" s="401"/>
      <c r="COE1849" s="401"/>
      <c r="COF1849" s="401"/>
      <c r="COG1849" s="401"/>
      <c r="COH1849" s="401"/>
      <c r="COI1849" s="401"/>
      <c r="COJ1849" s="401"/>
      <c r="COK1849" s="401"/>
      <c r="COL1849" s="401"/>
      <c r="COM1849" s="401"/>
      <c r="CON1849" s="401"/>
      <c r="COO1849" s="401"/>
      <c r="COP1849" s="401"/>
      <c r="COQ1849" s="401"/>
      <c r="COR1849" s="401"/>
      <c r="COS1849" s="401"/>
      <c r="COT1849" s="401"/>
      <c r="COU1849" s="401"/>
      <c r="COV1849" s="401"/>
      <c r="COW1849" s="401"/>
      <c r="COX1849" s="401"/>
      <c r="COY1849" s="401"/>
      <c r="COZ1849" s="401"/>
      <c r="CPA1849" s="401"/>
      <c r="CPB1849" s="401"/>
      <c r="CPC1849" s="401"/>
      <c r="CPD1849" s="401"/>
      <c r="CPE1849" s="401"/>
      <c r="CPF1849" s="401"/>
      <c r="CPG1849" s="401"/>
      <c r="CPH1849" s="401"/>
      <c r="CPI1849" s="401"/>
      <c r="CPJ1849" s="401"/>
      <c r="CPK1849" s="401"/>
      <c r="CPL1849" s="401"/>
      <c r="CPM1849" s="401"/>
      <c r="CPN1849" s="401"/>
      <c r="CPO1849" s="401"/>
      <c r="CPP1849" s="401"/>
      <c r="CPQ1849" s="401"/>
      <c r="CPR1849" s="401"/>
      <c r="CPS1849" s="401"/>
      <c r="CPT1849" s="401"/>
      <c r="CPU1849" s="401"/>
      <c r="CPV1849" s="401"/>
      <c r="CPW1849" s="401"/>
      <c r="CPX1849" s="401"/>
      <c r="CPY1849" s="401"/>
      <c r="CPZ1849" s="401"/>
      <c r="CQA1849" s="401"/>
      <c r="CQB1849" s="401"/>
      <c r="CQC1849" s="401"/>
      <c r="CQD1849" s="401"/>
      <c r="CQE1849" s="401"/>
      <c r="CQF1849" s="401"/>
      <c r="CQG1849" s="401"/>
      <c r="CQH1849" s="401"/>
      <c r="CQI1849" s="401"/>
      <c r="CQJ1849" s="401"/>
      <c r="CQK1849" s="401"/>
      <c r="CQL1849" s="401"/>
      <c r="CQM1849" s="401"/>
      <c r="CQN1849" s="401"/>
      <c r="CQO1849" s="401"/>
      <c r="CQP1849" s="401"/>
      <c r="CQQ1849" s="401"/>
      <c r="CQR1849" s="401"/>
      <c r="CQS1849" s="401"/>
      <c r="CQT1849" s="401"/>
      <c r="CQU1849" s="401"/>
      <c r="CQV1849" s="401"/>
      <c r="CQW1849" s="401"/>
      <c r="CQX1849" s="401"/>
      <c r="CQY1849" s="401"/>
      <c r="CQZ1849" s="401"/>
      <c r="CRA1849" s="401"/>
      <c r="CRB1849" s="401"/>
      <c r="CRC1849" s="401"/>
      <c r="CRD1849" s="401"/>
      <c r="CRE1849" s="401"/>
      <c r="CRF1849" s="401"/>
      <c r="CRG1849" s="401"/>
      <c r="CRH1849" s="401"/>
      <c r="CRI1849" s="401"/>
      <c r="CRJ1849" s="401"/>
      <c r="CRK1849" s="401"/>
      <c r="CRL1849" s="401"/>
      <c r="CRM1849" s="401"/>
      <c r="CRN1849" s="401"/>
      <c r="CRO1849" s="401"/>
      <c r="CRP1849" s="401"/>
      <c r="CRQ1849" s="401"/>
      <c r="CRR1849" s="401"/>
      <c r="CRS1849" s="401"/>
      <c r="CRT1849" s="401"/>
      <c r="CRU1849" s="401"/>
      <c r="CRV1849" s="401"/>
      <c r="CRW1849" s="401"/>
      <c r="CRX1849" s="401"/>
      <c r="CRY1849" s="401"/>
      <c r="CRZ1849" s="401"/>
      <c r="CSA1849" s="401"/>
      <c r="CSB1849" s="401"/>
      <c r="CSC1849" s="401"/>
      <c r="CSD1849" s="401"/>
      <c r="CSE1849" s="401"/>
      <c r="CSF1849" s="401"/>
      <c r="CSG1849" s="401"/>
      <c r="CSH1849" s="401"/>
      <c r="CSI1849" s="401"/>
      <c r="CSJ1849" s="401"/>
      <c r="CSK1849" s="401"/>
      <c r="CSL1849" s="401"/>
      <c r="CSM1849" s="401"/>
      <c r="CSN1849" s="401"/>
      <c r="CSO1849" s="401"/>
      <c r="CSP1849" s="401"/>
      <c r="CSQ1849" s="401"/>
      <c r="CSR1849" s="401"/>
      <c r="CSS1849" s="401"/>
      <c r="CST1849" s="401"/>
      <c r="CSU1849" s="401"/>
      <c r="CSV1849" s="401"/>
      <c r="CSW1849" s="401"/>
      <c r="CSX1849" s="401"/>
      <c r="CSY1849" s="401"/>
      <c r="CSZ1849" s="401"/>
      <c r="CTA1849" s="401"/>
      <c r="CTB1849" s="401"/>
      <c r="CTC1849" s="401"/>
      <c r="CTD1849" s="401"/>
      <c r="CTE1849" s="401"/>
      <c r="CTF1849" s="401"/>
      <c r="CTG1849" s="401"/>
      <c r="CTH1849" s="401"/>
      <c r="CTI1849" s="401"/>
      <c r="CTJ1849" s="401"/>
      <c r="CTK1849" s="401"/>
      <c r="CTL1849" s="401"/>
      <c r="CTM1849" s="401"/>
      <c r="CTN1849" s="401"/>
      <c r="CTO1849" s="401"/>
      <c r="CTP1849" s="401"/>
      <c r="CTQ1849" s="401"/>
      <c r="CTR1849" s="401"/>
      <c r="CTS1849" s="401"/>
      <c r="CTT1849" s="401"/>
      <c r="CTU1849" s="401"/>
      <c r="CTV1849" s="401"/>
      <c r="CTW1849" s="401"/>
      <c r="CTX1849" s="401"/>
      <c r="CTY1849" s="401"/>
      <c r="CTZ1849" s="401"/>
      <c r="CUA1849" s="401"/>
      <c r="CUB1849" s="401"/>
      <c r="CUC1849" s="401"/>
      <c r="CUD1849" s="401"/>
      <c r="CUE1849" s="401"/>
      <c r="CUF1849" s="401"/>
      <c r="CUG1849" s="401"/>
      <c r="CUH1849" s="401"/>
      <c r="CUI1849" s="401"/>
      <c r="CUJ1849" s="401"/>
      <c r="CUK1849" s="401"/>
      <c r="CUL1849" s="401"/>
      <c r="CUM1849" s="401"/>
      <c r="CUN1849" s="401"/>
      <c r="CUO1849" s="401"/>
      <c r="CUP1849" s="401"/>
      <c r="CUQ1849" s="401"/>
      <c r="CUR1849" s="401"/>
      <c r="CUS1849" s="401"/>
      <c r="CUT1849" s="401"/>
      <c r="CUU1849" s="401"/>
      <c r="CUV1849" s="401"/>
      <c r="CUW1849" s="401"/>
      <c r="CUX1849" s="401"/>
      <c r="CUY1849" s="401"/>
      <c r="CUZ1849" s="401"/>
      <c r="CVA1849" s="401"/>
      <c r="CVB1849" s="401"/>
      <c r="CVC1849" s="401"/>
      <c r="CVD1849" s="401"/>
      <c r="CVE1849" s="401"/>
      <c r="CVF1849" s="401"/>
      <c r="CVG1849" s="401"/>
      <c r="CVH1849" s="401"/>
      <c r="CVI1849" s="401"/>
      <c r="CVJ1849" s="401"/>
      <c r="CVK1849" s="401"/>
      <c r="CVL1849" s="401"/>
      <c r="CVM1849" s="401"/>
      <c r="CVN1849" s="401"/>
      <c r="CVO1849" s="401"/>
      <c r="CVP1849" s="401"/>
      <c r="CVQ1849" s="401"/>
      <c r="CVR1849" s="401"/>
      <c r="CVS1849" s="401"/>
      <c r="CVT1849" s="401"/>
      <c r="CVU1849" s="401"/>
      <c r="CVV1849" s="401"/>
      <c r="CVW1849" s="401"/>
      <c r="CVX1849" s="401"/>
      <c r="CVY1849" s="401"/>
      <c r="CVZ1849" s="401"/>
      <c r="CWA1849" s="401"/>
      <c r="CWB1849" s="401"/>
      <c r="CWC1849" s="401"/>
      <c r="CWD1849" s="401"/>
      <c r="CWE1849" s="401"/>
      <c r="CWF1849" s="401"/>
      <c r="CWG1849" s="401"/>
      <c r="CWH1849" s="401"/>
      <c r="CWI1849" s="401"/>
      <c r="CWJ1849" s="401"/>
      <c r="CWK1849" s="401"/>
      <c r="CWL1849" s="401"/>
      <c r="CWM1849" s="401"/>
      <c r="CWN1849" s="401"/>
      <c r="CWO1849" s="401"/>
      <c r="CWP1849" s="401"/>
      <c r="CWQ1849" s="401"/>
      <c r="CWR1849" s="401"/>
      <c r="CWS1849" s="401"/>
      <c r="CWT1849" s="401"/>
      <c r="CWU1849" s="401"/>
      <c r="CWV1849" s="401"/>
      <c r="CWW1849" s="401"/>
      <c r="CWX1849" s="401"/>
      <c r="CWY1849" s="401"/>
      <c r="CWZ1849" s="401"/>
      <c r="CXA1849" s="401"/>
      <c r="CXB1849" s="401"/>
      <c r="CXC1849" s="401"/>
      <c r="CXD1849" s="401"/>
      <c r="CXE1849" s="401"/>
      <c r="CXF1849" s="401"/>
      <c r="CXG1849" s="401"/>
      <c r="CXH1849" s="401"/>
      <c r="CXI1849" s="401"/>
      <c r="CXJ1849" s="401"/>
      <c r="CXK1849" s="401"/>
      <c r="CXL1849" s="401"/>
      <c r="CXM1849" s="401"/>
      <c r="CXN1849" s="401"/>
      <c r="CXO1849" s="401"/>
      <c r="CXP1849" s="401"/>
      <c r="CXQ1849" s="401"/>
      <c r="CXR1849" s="401"/>
      <c r="CXS1849" s="401"/>
      <c r="CXT1849" s="401"/>
      <c r="CXU1849" s="401"/>
      <c r="CXV1849" s="401"/>
      <c r="CXW1849" s="401"/>
      <c r="CXX1849" s="401"/>
      <c r="CXY1849" s="401"/>
      <c r="CXZ1849" s="401"/>
      <c r="CYA1849" s="401"/>
      <c r="CYB1849" s="401"/>
      <c r="CYC1849" s="401"/>
      <c r="CYD1849" s="401"/>
      <c r="CYE1849" s="401"/>
      <c r="CYF1849" s="401"/>
      <c r="CYG1849" s="401"/>
      <c r="CYH1849" s="401"/>
      <c r="CYI1849" s="401"/>
      <c r="CYJ1849" s="401"/>
      <c r="CYK1849" s="401"/>
      <c r="CYL1849" s="401"/>
      <c r="CYM1849" s="401"/>
      <c r="CYN1849" s="401"/>
      <c r="CYO1849" s="401"/>
      <c r="CYP1849" s="401"/>
      <c r="CYQ1849" s="401"/>
      <c r="CYR1849" s="401"/>
      <c r="CYS1849" s="401"/>
      <c r="CYT1849" s="401"/>
      <c r="CYU1849" s="401"/>
      <c r="CYV1849" s="401"/>
      <c r="CYW1849" s="401"/>
      <c r="CYX1849" s="401"/>
      <c r="CYY1849" s="401"/>
      <c r="CYZ1849" s="401"/>
      <c r="CZA1849" s="401"/>
      <c r="CZB1849" s="401"/>
      <c r="CZC1849" s="401"/>
      <c r="CZD1849" s="401"/>
      <c r="CZE1849" s="401"/>
      <c r="CZF1849" s="401"/>
      <c r="CZG1849" s="401"/>
      <c r="CZH1849" s="401"/>
      <c r="CZI1849" s="401"/>
      <c r="CZJ1849" s="401"/>
      <c r="CZK1849" s="401"/>
      <c r="CZL1849" s="401"/>
      <c r="CZM1849" s="401"/>
      <c r="CZN1849" s="401"/>
      <c r="CZO1849" s="401"/>
      <c r="CZP1849" s="401"/>
      <c r="CZQ1849" s="401"/>
      <c r="CZR1849" s="401"/>
      <c r="CZS1849" s="401"/>
      <c r="CZT1849" s="401"/>
      <c r="CZU1849" s="401"/>
      <c r="CZV1849" s="401"/>
      <c r="CZW1849" s="401"/>
      <c r="CZX1849" s="401"/>
      <c r="CZY1849" s="401"/>
      <c r="CZZ1849" s="401"/>
      <c r="DAA1849" s="401"/>
      <c r="DAB1849" s="401"/>
      <c r="DAC1849" s="401"/>
      <c r="DAD1849" s="401"/>
      <c r="DAE1849" s="401"/>
      <c r="DAF1849" s="401"/>
      <c r="DAG1849" s="401"/>
      <c r="DAH1849" s="401"/>
      <c r="DAI1849" s="401"/>
      <c r="DAJ1849" s="401"/>
      <c r="DAK1849" s="401"/>
      <c r="DAL1849" s="401"/>
      <c r="DAM1849" s="401"/>
      <c r="DAN1849" s="401"/>
      <c r="DAO1849" s="401"/>
      <c r="DAP1849" s="401"/>
      <c r="DAQ1849" s="401"/>
      <c r="DAR1849" s="401"/>
      <c r="DAS1849" s="401"/>
      <c r="DAT1849" s="401"/>
      <c r="DAU1849" s="401"/>
      <c r="DAV1849" s="401"/>
      <c r="DAW1849" s="401"/>
      <c r="DAX1849" s="401"/>
      <c r="DAY1849" s="401"/>
      <c r="DAZ1849" s="401"/>
      <c r="DBA1849" s="401"/>
      <c r="DBB1849" s="401"/>
      <c r="DBC1849" s="401"/>
      <c r="DBD1849" s="401"/>
      <c r="DBE1849" s="401"/>
      <c r="DBF1849" s="401"/>
      <c r="DBG1849" s="401"/>
      <c r="DBH1849" s="401"/>
      <c r="DBI1849" s="401"/>
      <c r="DBJ1849" s="401"/>
      <c r="DBK1849" s="401"/>
      <c r="DBL1849" s="401"/>
      <c r="DBM1849" s="401"/>
      <c r="DBN1849" s="401"/>
      <c r="DBO1849" s="401"/>
      <c r="DBP1849" s="401"/>
      <c r="DBQ1849" s="401"/>
      <c r="DBR1849" s="401"/>
      <c r="DBS1849" s="401"/>
      <c r="DBT1849" s="401"/>
      <c r="DBU1849" s="401"/>
      <c r="DBV1849" s="401"/>
      <c r="DBW1849" s="401"/>
      <c r="DBX1849" s="401"/>
      <c r="DBY1849" s="401"/>
      <c r="DBZ1849" s="401"/>
      <c r="DCA1849" s="401"/>
      <c r="DCB1849" s="401"/>
      <c r="DCC1849" s="401"/>
      <c r="DCD1849" s="401"/>
      <c r="DCE1849" s="401"/>
      <c r="DCF1849" s="401"/>
      <c r="DCG1849" s="401"/>
      <c r="DCH1849" s="401"/>
      <c r="DCI1849" s="401"/>
      <c r="DCJ1849" s="401"/>
      <c r="DCK1849" s="401"/>
      <c r="DCL1849" s="401"/>
      <c r="DCM1849" s="401"/>
      <c r="DCN1849" s="401"/>
      <c r="DCO1849" s="401"/>
      <c r="DCP1849" s="401"/>
      <c r="DCQ1849" s="401"/>
      <c r="DCR1849" s="401"/>
      <c r="DCS1849" s="401"/>
      <c r="DCT1849" s="401"/>
      <c r="DCU1849" s="401"/>
      <c r="DCV1849" s="401"/>
      <c r="DCW1849" s="401"/>
      <c r="DCX1849" s="401"/>
      <c r="DCY1849" s="401"/>
      <c r="DCZ1849" s="401"/>
      <c r="DDA1849" s="401"/>
      <c r="DDB1849" s="401"/>
      <c r="DDC1849" s="401"/>
      <c r="DDD1849" s="401"/>
      <c r="DDE1849" s="401"/>
      <c r="DDF1849" s="401"/>
      <c r="DDG1849" s="401"/>
      <c r="DDH1849" s="401"/>
      <c r="DDI1849" s="401"/>
      <c r="DDJ1849" s="401"/>
      <c r="DDK1849" s="401"/>
      <c r="DDL1849" s="401"/>
      <c r="DDM1849" s="401"/>
      <c r="DDN1849" s="401"/>
      <c r="DDO1849" s="401"/>
      <c r="DDP1849" s="401"/>
      <c r="DDQ1849" s="401"/>
      <c r="DDR1849" s="401"/>
      <c r="DDS1849" s="401"/>
      <c r="DDT1849" s="401"/>
      <c r="DDU1849" s="401"/>
      <c r="DDV1849" s="401"/>
      <c r="DDW1849" s="401"/>
      <c r="DDX1849" s="401"/>
      <c r="DDY1849" s="401"/>
      <c r="DDZ1849" s="401"/>
      <c r="DEA1849" s="401"/>
      <c r="DEB1849" s="401"/>
      <c r="DEC1849" s="401"/>
      <c r="DED1849" s="401"/>
      <c r="DEE1849" s="401"/>
      <c r="DEF1849" s="401"/>
      <c r="DEG1849" s="401"/>
      <c r="DEH1849" s="401"/>
      <c r="DEI1849" s="401"/>
      <c r="DEJ1849" s="401"/>
      <c r="DEK1849" s="401"/>
      <c r="DEL1849" s="401"/>
      <c r="DEM1849" s="401"/>
      <c r="DEN1849" s="401"/>
      <c r="DEO1849" s="401"/>
      <c r="DEP1849" s="401"/>
      <c r="DEQ1849" s="401"/>
      <c r="DER1849" s="401"/>
      <c r="DES1849" s="401"/>
      <c r="DET1849" s="401"/>
      <c r="DEU1849" s="401"/>
      <c r="DEV1849" s="401"/>
      <c r="DEW1849" s="401"/>
      <c r="DEX1849" s="401"/>
      <c r="DEY1849" s="401"/>
      <c r="DEZ1849" s="401"/>
      <c r="DFA1849" s="401"/>
      <c r="DFB1849" s="401"/>
      <c r="DFC1849" s="401"/>
      <c r="DFD1849" s="401"/>
      <c r="DFE1849" s="401"/>
      <c r="DFF1849" s="401"/>
      <c r="DFG1849" s="401"/>
      <c r="DFH1849" s="401"/>
      <c r="DFI1849" s="401"/>
      <c r="DFJ1849" s="401"/>
      <c r="DFK1849" s="401"/>
      <c r="DFL1849" s="401"/>
      <c r="DFM1849" s="401"/>
      <c r="DFN1849" s="401"/>
      <c r="DFO1849" s="401"/>
      <c r="DFP1849" s="401"/>
      <c r="DFQ1849" s="401"/>
      <c r="DFR1849" s="401"/>
      <c r="DFS1849" s="401"/>
      <c r="DFT1849" s="401"/>
      <c r="DFU1849" s="401"/>
      <c r="DFV1849" s="401"/>
      <c r="DFW1849" s="401"/>
      <c r="DFX1849" s="401"/>
      <c r="DFY1849" s="401"/>
      <c r="DFZ1849" s="401"/>
      <c r="DGA1849" s="401"/>
      <c r="DGB1849" s="401"/>
      <c r="DGC1849" s="401"/>
      <c r="DGD1849" s="401"/>
      <c r="DGE1849" s="401"/>
      <c r="DGF1849" s="401"/>
      <c r="DGG1849" s="401"/>
      <c r="DGH1849" s="401"/>
      <c r="DGI1849" s="401"/>
      <c r="DGJ1849" s="401"/>
      <c r="DGK1849" s="401"/>
      <c r="DGL1849" s="401"/>
      <c r="DGM1849" s="401"/>
      <c r="DGN1849" s="401"/>
      <c r="DGO1849" s="401"/>
      <c r="DGP1849" s="401"/>
      <c r="DGQ1849" s="401"/>
      <c r="DGR1849" s="401"/>
      <c r="DGS1849" s="401"/>
      <c r="DGT1849" s="401"/>
      <c r="DGU1849" s="401"/>
      <c r="DGV1849" s="401"/>
      <c r="DGW1849" s="401"/>
      <c r="DGX1849" s="401"/>
      <c r="DGY1849" s="401"/>
      <c r="DGZ1849" s="401"/>
      <c r="DHA1849" s="401"/>
      <c r="DHB1849" s="401"/>
      <c r="DHC1849" s="401"/>
      <c r="DHD1849" s="401"/>
      <c r="DHE1849" s="401"/>
      <c r="DHF1849" s="401"/>
      <c r="DHG1849" s="401"/>
      <c r="DHH1849" s="401"/>
      <c r="DHI1849" s="401"/>
      <c r="DHJ1849" s="401"/>
      <c r="DHK1849" s="401"/>
      <c r="DHL1849" s="401"/>
      <c r="DHM1849" s="401"/>
      <c r="DHN1849" s="401"/>
      <c r="DHO1849" s="401"/>
      <c r="DHP1849" s="401"/>
      <c r="DHQ1849" s="401"/>
      <c r="DHR1849" s="401"/>
      <c r="DHS1849" s="401"/>
      <c r="DHT1849" s="401"/>
      <c r="DHU1849" s="401"/>
      <c r="DHV1849" s="401"/>
      <c r="DHW1849" s="401"/>
      <c r="DHX1849" s="401"/>
      <c r="DHY1849" s="401"/>
      <c r="DHZ1849" s="401"/>
      <c r="DIA1849" s="401"/>
      <c r="DIB1849" s="401"/>
      <c r="DIC1849" s="401"/>
      <c r="DID1849" s="401"/>
      <c r="DIE1849" s="401"/>
      <c r="DIF1849" s="401"/>
      <c r="DIG1849" s="401"/>
      <c r="DIH1849" s="401"/>
      <c r="DII1849" s="401"/>
      <c r="DIJ1849" s="401"/>
      <c r="DIK1849" s="401"/>
      <c r="DIL1849" s="401"/>
      <c r="DIM1849" s="401"/>
      <c r="DIN1849" s="401"/>
      <c r="DIO1849" s="401"/>
      <c r="DIP1849" s="401"/>
      <c r="DIQ1849" s="401"/>
      <c r="DIR1849" s="401"/>
      <c r="DIS1849" s="401"/>
      <c r="DIT1849" s="401"/>
      <c r="DIU1849" s="401"/>
      <c r="DIV1849" s="401"/>
      <c r="DIW1849" s="401"/>
      <c r="DIX1849" s="401"/>
      <c r="DIY1849" s="401"/>
      <c r="DIZ1849" s="401"/>
      <c r="DJA1849" s="401"/>
      <c r="DJB1849" s="401"/>
      <c r="DJC1849" s="401"/>
      <c r="DJD1849" s="401"/>
      <c r="DJE1849" s="401"/>
      <c r="DJF1849" s="401"/>
      <c r="DJG1849" s="401"/>
      <c r="DJH1849" s="401"/>
      <c r="DJI1849" s="401"/>
      <c r="DJJ1849" s="401"/>
      <c r="DJK1849" s="401"/>
      <c r="DJL1849" s="401"/>
      <c r="DJM1849" s="401"/>
      <c r="DJN1849" s="401"/>
      <c r="DJO1849" s="401"/>
      <c r="DJP1849" s="401"/>
      <c r="DJQ1849" s="401"/>
      <c r="DJR1849" s="401"/>
      <c r="DJS1849" s="401"/>
      <c r="DJT1849" s="401"/>
      <c r="DJU1849" s="401"/>
      <c r="DJV1849" s="401"/>
      <c r="DJW1849" s="401"/>
      <c r="DJX1849" s="401"/>
      <c r="DJY1849" s="401"/>
      <c r="DJZ1849" s="401"/>
      <c r="DKA1849" s="401"/>
      <c r="DKB1849" s="401"/>
      <c r="DKC1849" s="401"/>
      <c r="DKD1849" s="401"/>
      <c r="DKE1849" s="401"/>
      <c r="DKF1849" s="401"/>
      <c r="DKG1849" s="401"/>
      <c r="DKH1849" s="401"/>
      <c r="DKI1849" s="401"/>
      <c r="DKJ1849" s="401"/>
      <c r="DKK1849" s="401"/>
      <c r="DKL1849" s="401"/>
      <c r="DKM1849" s="401"/>
      <c r="DKN1849" s="401"/>
      <c r="DKO1849" s="401"/>
      <c r="DKP1849" s="401"/>
      <c r="DKQ1849" s="401"/>
      <c r="DKR1849" s="401"/>
      <c r="DKS1849" s="401"/>
      <c r="DKT1849" s="401"/>
      <c r="DKU1849" s="401"/>
      <c r="DKV1849" s="401"/>
      <c r="DKW1849" s="401"/>
      <c r="DKX1849" s="401"/>
      <c r="DKY1849" s="401"/>
      <c r="DKZ1849" s="401"/>
      <c r="DLA1849" s="401"/>
      <c r="DLB1849" s="401"/>
      <c r="DLC1849" s="401"/>
      <c r="DLD1849" s="401"/>
      <c r="DLE1849" s="401"/>
      <c r="DLF1849" s="401"/>
      <c r="DLG1849" s="401"/>
      <c r="DLH1849" s="401"/>
      <c r="DLI1849" s="401"/>
      <c r="DLJ1849" s="401"/>
      <c r="DLK1849" s="401"/>
      <c r="DLL1849" s="401"/>
      <c r="DLM1849" s="401"/>
      <c r="DLN1849" s="401"/>
      <c r="DLO1849" s="401"/>
      <c r="DLP1849" s="401"/>
      <c r="DLQ1849" s="401"/>
      <c r="DLR1849" s="401"/>
      <c r="DLS1849" s="401"/>
      <c r="DLT1849" s="401"/>
      <c r="DLU1849" s="401"/>
      <c r="DLV1849" s="401"/>
      <c r="DLW1849" s="401"/>
      <c r="DLX1849" s="401"/>
      <c r="DLY1849" s="401"/>
      <c r="DLZ1849" s="401"/>
      <c r="DMA1849" s="401"/>
      <c r="DMB1849" s="401"/>
      <c r="DMC1849" s="401"/>
      <c r="DMD1849" s="401"/>
      <c r="DME1849" s="401"/>
      <c r="DMF1849" s="401"/>
      <c r="DMG1849" s="401"/>
      <c r="DMH1849" s="401"/>
      <c r="DMI1849" s="401"/>
      <c r="DMJ1849" s="401"/>
      <c r="DMK1849" s="401"/>
      <c r="DML1849" s="401"/>
      <c r="DMM1849" s="401"/>
      <c r="DMN1849" s="401"/>
      <c r="DMO1849" s="401"/>
      <c r="DMP1849" s="401"/>
      <c r="DMQ1849" s="401"/>
      <c r="DMR1849" s="401"/>
      <c r="DMS1849" s="401"/>
      <c r="DMT1849" s="401"/>
      <c r="DMU1849" s="401"/>
      <c r="DMV1849" s="401"/>
      <c r="DMW1849" s="401"/>
      <c r="DMX1849" s="401"/>
      <c r="DMY1849" s="401"/>
      <c r="DMZ1849" s="401"/>
      <c r="DNA1849" s="401"/>
      <c r="DNB1849" s="401"/>
      <c r="DNC1849" s="401"/>
      <c r="DND1849" s="401"/>
      <c r="DNE1849" s="401"/>
      <c r="DNF1849" s="401"/>
      <c r="DNG1849" s="401"/>
      <c r="DNH1849" s="401"/>
      <c r="DNI1849" s="401"/>
      <c r="DNJ1849" s="401"/>
      <c r="DNK1849" s="401"/>
      <c r="DNL1849" s="401"/>
      <c r="DNM1849" s="401"/>
      <c r="DNN1849" s="401"/>
      <c r="DNO1849" s="401"/>
      <c r="DNP1849" s="401"/>
      <c r="DNQ1849" s="401"/>
      <c r="DNR1849" s="401"/>
      <c r="DNS1849" s="401"/>
      <c r="DNT1849" s="401"/>
      <c r="DNU1849" s="401"/>
      <c r="DNV1849" s="401"/>
      <c r="DNW1849" s="401"/>
      <c r="DNX1849" s="401"/>
      <c r="DNY1849" s="401"/>
      <c r="DNZ1849" s="401"/>
      <c r="DOA1849" s="401"/>
      <c r="DOB1849" s="401"/>
      <c r="DOC1849" s="401"/>
      <c r="DOD1849" s="401"/>
      <c r="DOE1849" s="401"/>
      <c r="DOF1849" s="401"/>
      <c r="DOG1849" s="401"/>
      <c r="DOH1849" s="401"/>
      <c r="DOI1849" s="401"/>
      <c r="DOJ1849" s="401"/>
      <c r="DOK1849" s="401"/>
      <c r="DOL1849" s="401"/>
      <c r="DOM1849" s="401"/>
      <c r="DON1849" s="401"/>
      <c r="DOO1849" s="401"/>
      <c r="DOP1849" s="401"/>
      <c r="DOQ1849" s="401"/>
      <c r="DOR1849" s="401"/>
      <c r="DOS1849" s="401"/>
      <c r="DOT1849" s="401"/>
      <c r="DOU1849" s="401"/>
      <c r="DOV1849" s="401"/>
      <c r="DOW1849" s="401"/>
      <c r="DOX1849" s="401"/>
      <c r="DOY1849" s="401"/>
      <c r="DOZ1849" s="401"/>
      <c r="DPA1849" s="401"/>
      <c r="DPB1849" s="401"/>
      <c r="DPC1849" s="401"/>
      <c r="DPD1849" s="401"/>
      <c r="DPE1849" s="401"/>
      <c r="DPF1849" s="401"/>
      <c r="DPG1849" s="401"/>
      <c r="DPH1849" s="401"/>
      <c r="DPI1849" s="401"/>
      <c r="DPJ1849" s="401"/>
      <c r="DPK1849" s="401"/>
      <c r="DPL1849" s="401"/>
      <c r="DPM1849" s="401"/>
      <c r="DPN1849" s="401"/>
      <c r="DPO1849" s="401"/>
      <c r="DPP1849" s="401"/>
      <c r="DPQ1849" s="401"/>
      <c r="DPR1849" s="401"/>
      <c r="DPS1849" s="401"/>
      <c r="DPT1849" s="401"/>
      <c r="DPU1849" s="401"/>
      <c r="DPV1849" s="401"/>
      <c r="DPW1849" s="401"/>
      <c r="DPX1849" s="401"/>
      <c r="DPY1849" s="401"/>
      <c r="DPZ1849" s="401"/>
      <c r="DQA1849" s="401"/>
      <c r="DQB1849" s="401"/>
      <c r="DQC1849" s="401"/>
      <c r="DQD1849" s="401"/>
      <c r="DQE1849" s="401"/>
      <c r="DQF1849" s="401"/>
      <c r="DQG1849" s="401"/>
      <c r="DQH1849" s="401"/>
      <c r="DQI1849" s="401"/>
      <c r="DQJ1849" s="401"/>
      <c r="DQK1849" s="401"/>
      <c r="DQL1849" s="401"/>
      <c r="DQM1849" s="401"/>
      <c r="DQN1849" s="401"/>
      <c r="DQO1849" s="401"/>
      <c r="DQP1849" s="401"/>
      <c r="DQQ1849" s="401"/>
      <c r="DQR1849" s="401"/>
      <c r="DQS1849" s="401"/>
      <c r="DQT1849" s="401"/>
      <c r="DQU1849" s="401"/>
      <c r="DQV1849" s="401"/>
      <c r="DQW1849" s="401"/>
      <c r="DQX1849" s="401"/>
      <c r="DQY1849" s="401"/>
      <c r="DQZ1849" s="401"/>
      <c r="DRA1849" s="401"/>
      <c r="DRB1849" s="401"/>
      <c r="DRC1849" s="401"/>
      <c r="DRD1849" s="401"/>
      <c r="DRE1849" s="401"/>
      <c r="DRF1849" s="401"/>
      <c r="DRG1849" s="401"/>
      <c r="DRH1849" s="401"/>
      <c r="DRI1849" s="401"/>
      <c r="DRJ1849" s="401"/>
      <c r="DRK1849" s="401"/>
      <c r="DRL1849" s="401"/>
      <c r="DRM1849" s="401"/>
      <c r="DRN1849" s="401"/>
      <c r="DRO1849" s="401"/>
      <c r="DRP1849" s="401"/>
      <c r="DRQ1849" s="401"/>
      <c r="DRR1849" s="401"/>
      <c r="DRS1849" s="401"/>
      <c r="DRT1849" s="401"/>
      <c r="DRU1849" s="401"/>
      <c r="DRV1849" s="401"/>
      <c r="DRW1849" s="401"/>
      <c r="DRX1849" s="401"/>
      <c r="DRY1849" s="401"/>
      <c r="DRZ1849" s="401"/>
      <c r="DSA1849" s="401"/>
      <c r="DSB1849" s="401"/>
      <c r="DSC1849" s="401"/>
      <c r="DSD1849" s="401"/>
      <c r="DSE1849" s="401"/>
      <c r="DSF1849" s="401"/>
      <c r="DSG1849" s="401"/>
      <c r="DSH1849" s="401"/>
      <c r="DSI1849" s="401"/>
      <c r="DSJ1849" s="401"/>
      <c r="DSK1849" s="401"/>
      <c r="DSL1849" s="401"/>
      <c r="DSM1849" s="401"/>
      <c r="DSN1849" s="401"/>
      <c r="DSO1849" s="401"/>
      <c r="DSP1849" s="401"/>
      <c r="DSQ1849" s="401"/>
      <c r="DSR1849" s="401"/>
      <c r="DSS1849" s="401"/>
      <c r="DST1849" s="401"/>
      <c r="DSU1849" s="401"/>
      <c r="DSV1849" s="401"/>
      <c r="DSW1849" s="401"/>
      <c r="DSX1849" s="401"/>
      <c r="DSY1849" s="401"/>
      <c r="DSZ1849" s="401"/>
      <c r="DTA1849" s="401"/>
      <c r="DTB1849" s="401"/>
      <c r="DTC1849" s="401"/>
      <c r="DTD1849" s="401"/>
      <c r="DTE1849" s="401"/>
      <c r="DTF1849" s="401"/>
      <c r="DTG1849" s="401"/>
      <c r="DTH1849" s="401"/>
      <c r="DTI1849" s="401"/>
      <c r="DTJ1849" s="401"/>
      <c r="DTK1849" s="401"/>
      <c r="DTL1849" s="401"/>
      <c r="DTM1849" s="401"/>
      <c r="DTN1849" s="401"/>
      <c r="DTO1849" s="401"/>
      <c r="DTP1849" s="401"/>
      <c r="DTQ1849" s="401"/>
      <c r="DTR1849" s="401"/>
      <c r="DTS1849" s="401"/>
      <c r="DTT1849" s="401"/>
      <c r="DTU1849" s="401"/>
      <c r="DTV1849" s="401"/>
      <c r="DTW1849" s="401"/>
      <c r="DTX1849" s="401"/>
      <c r="DTY1849" s="401"/>
      <c r="DTZ1849" s="401"/>
      <c r="DUA1849" s="401"/>
      <c r="DUB1849" s="401"/>
      <c r="DUC1849" s="401"/>
      <c r="DUD1849" s="401"/>
      <c r="DUE1849" s="401"/>
      <c r="DUF1849" s="401"/>
      <c r="DUG1849" s="401"/>
      <c r="DUH1849" s="401"/>
      <c r="DUI1849" s="401"/>
      <c r="DUJ1849" s="401"/>
      <c r="DUK1849" s="401"/>
      <c r="DUL1849" s="401"/>
      <c r="DUM1849" s="401"/>
      <c r="DUN1849" s="401"/>
      <c r="DUO1849" s="401"/>
      <c r="DUP1849" s="401"/>
      <c r="DUQ1849" s="401"/>
      <c r="DUR1849" s="401"/>
      <c r="DUS1849" s="401"/>
      <c r="DUT1849" s="401"/>
      <c r="DUU1849" s="401"/>
      <c r="DUV1849" s="401"/>
      <c r="DUW1849" s="401"/>
      <c r="DUX1849" s="401"/>
      <c r="DUY1849" s="401"/>
      <c r="DUZ1849" s="401"/>
      <c r="DVA1849" s="401"/>
      <c r="DVB1849" s="401"/>
      <c r="DVC1849" s="401"/>
      <c r="DVD1849" s="401"/>
      <c r="DVE1849" s="401"/>
      <c r="DVF1849" s="401"/>
      <c r="DVG1849" s="401"/>
      <c r="DVH1849" s="401"/>
      <c r="DVI1849" s="401"/>
      <c r="DVJ1849" s="401"/>
      <c r="DVK1849" s="401"/>
      <c r="DVL1849" s="401"/>
      <c r="DVM1849" s="401"/>
      <c r="DVN1849" s="401"/>
      <c r="DVO1849" s="401"/>
      <c r="DVP1849" s="401"/>
      <c r="DVQ1849" s="401"/>
      <c r="DVR1849" s="401"/>
      <c r="DVS1849" s="401"/>
      <c r="DVT1849" s="401"/>
      <c r="DVU1849" s="401"/>
      <c r="DVV1849" s="401"/>
      <c r="DVW1849" s="401"/>
      <c r="DVX1849" s="401"/>
      <c r="DVY1849" s="401"/>
      <c r="DVZ1849" s="401"/>
      <c r="DWA1849" s="401"/>
      <c r="DWB1849" s="401"/>
      <c r="DWC1849" s="401"/>
      <c r="DWD1849" s="401"/>
      <c r="DWE1849" s="401"/>
      <c r="DWF1849" s="401"/>
      <c r="DWG1849" s="401"/>
      <c r="DWH1849" s="401"/>
      <c r="DWI1849" s="401"/>
      <c r="DWJ1849" s="401"/>
      <c r="DWK1849" s="401"/>
      <c r="DWL1849" s="401"/>
      <c r="DWM1849" s="401"/>
      <c r="DWN1849" s="401"/>
      <c r="DWO1849" s="401"/>
      <c r="DWP1849" s="401"/>
      <c r="DWQ1849" s="401"/>
      <c r="DWR1849" s="401"/>
      <c r="DWS1849" s="401"/>
      <c r="DWT1849" s="401"/>
      <c r="DWU1849" s="401"/>
      <c r="DWV1849" s="401"/>
      <c r="DWW1849" s="401"/>
      <c r="DWX1849" s="401"/>
      <c r="DWY1849" s="401"/>
      <c r="DWZ1849" s="401"/>
      <c r="DXA1849" s="401"/>
      <c r="DXB1849" s="401"/>
      <c r="DXC1849" s="401"/>
      <c r="DXD1849" s="401"/>
      <c r="DXE1849" s="401"/>
      <c r="DXF1849" s="401"/>
      <c r="DXG1849" s="401"/>
      <c r="DXH1849" s="401"/>
      <c r="DXI1849" s="401"/>
      <c r="DXJ1849" s="401"/>
      <c r="DXK1849" s="401"/>
      <c r="DXL1849" s="401"/>
      <c r="DXM1849" s="401"/>
      <c r="DXN1849" s="401"/>
      <c r="DXO1849" s="401"/>
      <c r="DXP1849" s="401"/>
      <c r="DXQ1849" s="401"/>
      <c r="DXR1849" s="401"/>
      <c r="DXS1849" s="401"/>
      <c r="DXT1849" s="401"/>
      <c r="DXU1849" s="401"/>
      <c r="DXV1849" s="401"/>
      <c r="DXW1849" s="401"/>
      <c r="DXX1849" s="401"/>
      <c r="DXY1849" s="401"/>
      <c r="DXZ1849" s="401"/>
      <c r="DYA1849" s="401"/>
      <c r="DYB1849" s="401"/>
      <c r="DYC1849" s="401"/>
      <c r="DYD1849" s="401"/>
      <c r="DYE1849" s="401"/>
      <c r="DYF1849" s="401"/>
      <c r="DYG1849" s="401"/>
      <c r="DYH1849" s="401"/>
      <c r="DYI1849" s="401"/>
      <c r="DYJ1849" s="401"/>
      <c r="DYK1849" s="401"/>
      <c r="DYL1849" s="401"/>
      <c r="DYM1849" s="401"/>
      <c r="DYN1849" s="401"/>
      <c r="DYO1849" s="401"/>
      <c r="DYP1849" s="401"/>
      <c r="DYQ1849" s="401"/>
      <c r="DYR1849" s="401"/>
      <c r="DYS1849" s="401"/>
      <c r="DYT1849" s="401"/>
      <c r="DYU1849" s="401"/>
      <c r="DYV1849" s="401"/>
      <c r="DYW1849" s="401"/>
      <c r="DYX1849" s="401"/>
      <c r="DYY1849" s="401"/>
      <c r="DYZ1849" s="401"/>
      <c r="DZA1849" s="401"/>
      <c r="DZB1849" s="401"/>
      <c r="DZC1849" s="401"/>
      <c r="DZD1849" s="401"/>
      <c r="DZE1849" s="401"/>
      <c r="DZF1849" s="401"/>
      <c r="DZG1849" s="401"/>
      <c r="DZH1849" s="401"/>
      <c r="DZI1849" s="401"/>
      <c r="DZJ1849" s="401"/>
      <c r="DZK1849" s="401"/>
      <c r="DZL1849" s="401"/>
      <c r="DZM1849" s="401"/>
      <c r="DZN1849" s="401"/>
      <c r="DZO1849" s="401"/>
      <c r="DZP1849" s="401"/>
      <c r="DZQ1849" s="401"/>
      <c r="DZR1849" s="401"/>
      <c r="DZS1849" s="401"/>
      <c r="DZT1849" s="401"/>
      <c r="DZU1849" s="401"/>
      <c r="DZV1849" s="401"/>
      <c r="DZW1849" s="401"/>
      <c r="DZX1849" s="401"/>
      <c r="DZY1849" s="401"/>
      <c r="DZZ1849" s="401"/>
      <c r="EAA1849" s="401"/>
      <c r="EAB1849" s="401"/>
      <c r="EAC1849" s="401"/>
      <c r="EAD1849" s="401"/>
      <c r="EAE1849" s="401"/>
      <c r="EAF1849" s="401"/>
      <c r="EAG1849" s="401"/>
      <c r="EAH1849" s="401"/>
      <c r="EAI1849" s="401"/>
      <c r="EAJ1849" s="401"/>
      <c r="EAK1849" s="401"/>
      <c r="EAL1849" s="401"/>
      <c r="EAM1849" s="401"/>
      <c r="EAN1849" s="401"/>
      <c r="EAO1849" s="401"/>
      <c r="EAP1849" s="401"/>
      <c r="EAQ1849" s="401"/>
      <c r="EAR1849" s="401"/>
      <c r="EAS1849" s="401"/>
      <c r="EAT1849" s="401"/>
      <c r="EAU1849" s="401"/>
      <c r="EAV1849" s="401"/>
      <c r="EAW1849" s="401"/>
      <c r="EAX1849" s="401"/>
      <c r="EAY1849" s="401"/>
      <c r="EAZ1849" s="401"/>
      <c r="EBA1849" s="401"/>
      <c r="EBB1849" s="401"/>
      <c r="EBC1849" s="401"/>
      <c r="EBD1849" s="401"/>
      <c r="EBE1849" s="401"/>
      <c r="EBF1849" s="401"/>
      <c r="EBG1849" s="401"/>
      <c r="EBH1849" s="401"/>
      <c r="EBI1849" s="401"/>
      <c r="EBJ1849" s="401"/>
      <c r="EBK1849" s="401"/>
      <c r="EBL1849" s="401"/>
      <c r="EBM1849" s="401"/>
      <c r="EBN1849" s="401"/>
      <c r="EBO1849" s="401"/>
      <c r="EBP1849" s="401"/>
      <c r="EBQ1849" s="401"/>
      <c r="EBR1849" s="401"/>
      <c r="EBS1849" s="401"/>
      <c r="EBT1849" s="401"/>
      <c r="EBU1849" s="401"/>
      <c r="EBV1849" s="401"/>
      <c r="EBW1849" s="401"/>
      <c r="EBX1849" s="401"/>
      <c r="EBY1849" s="401"/>
      <c r="EBZ1849" s="401"/>
      <c r="ECA1849" s="401"/>
      <c r="ECB1849" s="401"/>
      <c r="ECC1849" s="401"/>
      <c r="ECD1849" s="401"/>
      <c r="ECE1849" s="401"/>
      <c r="ECF1849" s="401"/>
      <c r="ECG1849" s="401"/>
      <c r="ECH1849" s="401"/>
      <c r="ECI1849" s="401"/>
      <c r="ECJ1849" s="401"/>
      <c r="ECK1849" s="401"/>
      <c r="ECL1849" s="401"/>
      <c r="ECM1849" s="401"/>
      <c r="ECN1849" s="401"/>
      <c r="ECO1849" s="401"/>
      <c r="ECP1849" s="401"/>
      <c r="ECQ1849" s="401"/>
      <c r="ECR1849" s="401"/>
      <c r="ECS1849" s="401"/>
      <c r="ECT1849" s="401"/>
      <c r="ECU1849" s="401"/>
      <c r="ECV1849" s="401"/>
      <c r="ECW1849" s="401"/>
      <c r="ECX1849" s="401"/>
      <c r="ECY1849" s="401"/>
      <c r="ECZ1849" s="401"/>
      <c r="EDA1849" s="401"/>
      <c r="EDB1849" s="401"/>
      <c r="EDC1849" s="401"/>
      <c r="EDD1849" s="401"/>
      <c r="EDE1849" s="401"/>
      <c r="EDF1849" s="401"/>
      <c r="EDG1849" s="401"/>
      <c r="EDH1849" s="401"/>
      <c r="EDI1849" s="401"/>
      <c r="EDJ1849" s="401"/>
      <c r="EDK1849" s="401"/>
      <c r="EDL1849" s="401"/>
      <c r="EDM1849" s="401"/>
      <c r="EDN1849" s="401"/>
      <c r="EDO1849" s="401"/>
      <c r="EDP1849" s="401"/>
      <c r="EDQ1849" s="401"/>
      <c r="EDR1849" s="401"/>
      <c r="EDS1849" s="401"/>
      <c r="EDT1849" s="401"/>
      <c r="EDU1849" s="401"/>
      <c r="EDV1849" s="401"/>
      <c r="EDW1849" s="401"/>
      <c r="EDX1849" s="401"/>
      <c r="EDY1849" s="401"/>
      <c r="EDZ1849" s="401"/>
      <c r="EEA1849" s="401"/>
      <c r="EEB1849" s="401"/>
      <c r="EEC1849" s="401"/>
      <c r="EED1849" s="401"/>
      <c r="EEE1849" s="401"/>
      <c r="EEF1849" s="401"/>
      <c r="EEG1849" s="401"/>
      <c r="EEH1849" s="401"/>
      <c r="EEI1849" s="401"/>
      <c r="EEJ1849" s="401"/>
      <c r="EEK1849" s="401"/>
      <c r="EEL1849" s="401"/>
      <c r="EEM1849" s="401"/>
      <c r="EEN1849" s="401"/>
      <c r="EEO1849" s="401"/>
      <c r="EEP1849" s="401"/>
      <c r="EEQ1849" s="401"/>
      <c r="EER1849" s="401"/>
      <c r="EES1849" s="401"/>
      <c r="EET1849" s="401"/>
      <c r="EEU1849" s="401"/>
      <c r="EEV1849" s="401"/>
      <c r="EEW1849" s="401"/>
      <c r="EEX1849" s="401"/>
      <c r="EEY1849" s="401"/>
      <c r="EEZ1849" s="401"/>
      <c r="EFA1849" s="401"/>
      <c r="EFB1849" s="401"/>
      <c r="EFC1849" s="401"/>
      <c r="EFD1849" s="401"/>
      <c r="EFE1849" s="401"/>
      <c r="EFF1849" s="401"/>
      <c r="EFG1849" s="401"/>
      <c r="EFH1849" s="401"/>
      <c r="EFI1849" s="401"/>
      <c r="EFJ1849" s="401"/>
      <c r="EFK1849" s="401"/>
      <c r="EFL1849" s="401"/>
      <c r="EFM1849" s="401"/>
      <c r="EFN1849" s="401"/>
      <c r="EFO1849" s="401"/>
      <c r="EFP1849" s="401"/>
      <c r="EFQ1849" s="401"/>
      <c r="EFR1849" s="401"/>
      <c r="EFS1849" s="401"/>
      <c r="EFT1849" s="401"/>
      <c r="EFU1849" s="401"/>
      <c r="EFV1849" s="401"/>
      <c r="EFW1849" s="401"/>
      <c r="EFX1849" s="401"/>
      <c r="EFY1849" s="401"/>
      <c r="EFZ1849" s="401"/>
      <c r="EGA1849" s="401"/>
      <c r="EGB1849" s="401"/>
      <c r="EGC1849" s="401"/>
      <c r="EGD1849" s="401"/>
      <c r="EGE1849" s="401"/>
      <c r="EGF1849" s="401"/>
      <c r="EGG1849" s="401"/>
      <c r="EGH1849" s="401"/>
      <c r="EGI1849" s="401"/>
      <c r="EGJ1849" s="401"/>
      <c r="EGK1849" s="401"/>
      <c r="EGL1849" s="401"/>
      <c r="EGM1849" s="401"/>
      <c r="EGN1849" s="401"/>
      <c r="EGO1849" s="401"/>
      <c r="EGP1849" s="401"/>
      <c r="EGQ1849" s="401"/>
      <c r="EGR1849" s="401"/>
      <c r="EGS1849" s="401"/>
      <c r="EGT1849" s="401"/>
      <c r="EGU1849" s="401"/>
      <c r="EGV1849" s="401"/>
      <c r="EGW1849" s="401"/>
      <c r="EGX1849" s="401"/>
      <c r="EGY1849" s="401"/>
      <c r="EGZ1849" s="401"/>
      <c r="EHA1849" s="401"/>
      <c r="EHB1849" s="401"/>
      <c r="EHC1849" s="401"/>
      <c r="EHD1849" s="401"/>
      <c r="EHE1849" s="401"/>
      <c r="EHF1849" s="401"/>
      <c r="EHG1849" s="401"/>
      <c r="EHH1849" s="401"/>
      <c r="EHI1849" s="401"/>
      <c r="EHJ1849" s="401"/>
      <c r="EHK1849" s="401"/>
      <c r="EHL1849" s="401"/>
      <c r="EHM1849" s="401"/>
      <c r="EHN1849" s="401"/>
      <c r="EHO1849" s="401"/>
      <c r="EHP1849" s="401"/>
      <c r="EHQ1849" s="401"/>
      <c r="EHR1849" s="401"/>
      <c r="EHS1849" s="401"/>
      <c r="EHT1849" s="401"/>
      <c r="EHU1849" s="401"/>
      <c r="EHV1849" s="401"/>
      <c r="EHW1849" s="401"/>
      <c r="EHX1849" s="401"/>
      <c r="EHY1849" s="401"/>
      <c r="EHZ1849" s="401"/>
      <c r="EIA1849" s="401"/>
      <c r="EIB1849" s="401"/>
      <c r="EIC1849" s="401"/>
      <c r="EID1849" s="401"/>
      <c r="EIE1849" s="401"/>
      <c r="EIF1849" s="401"/>
      <c r="EIG1849" s="401"/>
      <c r="EIH1849" s="401"/>
      <c r="EII1849" s="401"/>
      <c r="EIJ1849" s="401"/>
      <c r="EIK1849" s="401"/>
      <c r="EIL1849" s="401"/>
      <c r="EIM1849" s="401"/>
      <c r="EIN1849" s="401"/>
      <c r="EIO1849" s="401"/>
      <c r="EIP1849" s="401"/>
      <c r="EIQ1849" s="401"/>
      <c r="EIR1849" s="401"/>
      <c r="EIS1849" s="401"/>
      <c r="EIT1849" s="401"/>
      <c r="EIU1849" s="401"/>
      <c r="EIV1849" s="401"/>
      <c r="EIW1849" s="401"/>
      <c r="EIX1849" s="401"/>
      <c r="EIY1849" s="401"/>
      <c r="EIZ1849" s="401"/>
      <c r="EJA1849" s="401"/>
      <c r="EJB1849" s="401"/>
      <c r="EJC1849" s="401"/>
      <c r="EJD1849" s="401"/>
      <c r="EJE1849" s="401"/>
      <c r="EJF1849" s="401"/>
      <c r="EJG1849" s="401"/>
      <c r="EJH1849" s="401"/>
      <c r="EJI1849" s="401"/>
      <c r="EJJ1849" s="401"/>
      <c r="EJK1849" s="401"/>
      <c r="EJL1849" s="401"/>
      <c r="EJM1849" s="401"/>
      <c r="EJN1849" s="401"/>
      <c r="EJO1849" s="401"/>
      <c r="EJP1849" s="401"/>
      <c r="EJQ1849" s="401"/>
      <c r="EJR1849" s="401"/>
      <c r="EJS1849" s="401"/>
      <c r="EJT1849" s="401"/>
      <c r="EJU1849" s="401"/>
      <c r="EJV1849" s="401"/>
      <c r="EJW1849" s="401"/>
      <c r="EJX1849" s="401"/>
      <c r="EJY1849" s="401"/>
      <c r="EJZ1849" s="401"/>
      <c r="EKA1849" s="401"/>
      <c r="EKB1849" s="401"/>
      <c r="EKC1849" s="401"/>
      <c r="EKD1849" s="401"/>
      <c r="EKE1849" s="401"/>
      <c r="EKF1849" s="401"/>
      <c r="EKG1849" s="401"/>
      <c r="EKH1849" s="401"/>
      <c r="EKI1849" s="401"/>
      <c r="EKJ1849" s="401"/>
      <c r="EKK1849" s="401"/>
      <c r="EKL1849" s="401"/>
      <c r="EKM1849" s="401"/>
      <c r="EKN1849" s="401"/>
      <c r="EKO1849" s="401"/>
      <c r="EKP1849" s="401"/>
      <c r="EKQ1849" s="401"/>
      <c r="EKR1849" s="401"/>
      <c r="EKS1849" s="401"/>
      <c r="EKT1849" s="401"/>
      <c r="EKU1849" s="401"/>
      <c r="EKV1849" s="401"/>
      <c r="EKW1849" s="401"/>
      <c r="EKX1849" s="401"/>
      <c r="EKY1849" s="401"/>
      <c r="EKZ1849" s="401"/>
      <c r="ELA1849" s="401"/>
      <c r="ELB1849" s="401"/>
      <c r="ELC1849" s="401"/>
      <c r="ELD1849" s="401"/>
      <c r="ELE1849" s="401"/>
      <c r="ELF1849" s="401"/>
      <c r="ELG1849" s="401"/>
      <c r="ELH1849" s="401"/>
      <c r="ELI1849" s="401"/>
      <c r="ELJ1849" s="401"/>
      <c r="ELK1849" s="401"/>
      <c r="ELL1849" s="401"/>
      <c r="ELM1849" s="401"/>
      <c r="ELN1849" s="401"/>
      <c r="ELO1849" s="401"/>
      <c r="ELP1849" s="401"/>
      <c r="ELQ1849" s="401"/>
      <c r="ELR1849" s="401"/>
      <c r="ELS1849" s="401"/>
      <c r="ELT1849" s="401"/>
      <c r="ELU1849" s="401"/>
      <c r="ELV1849" s="401"/>
      <c r="ELW1849" s="401"/>
      <c r="ELX1849" s="401"/>
      <c r="ELY1849" s="401"/>
      <c r="ELZ1849" s="401"/>
      <c r="EMA1849" s="401"/>
      <c r="EMB1849" s="401"/>
      <c r="EMC1849" s="401"/>
      <c r="EMD1849" s="401"/>
      <c r="EME1849" s="401"/>
      <c r="EMF1849" s="401"/>
      <c r="EMG1849" s="401"/>
      <c r="EMH1849" s="401"/>
      <c r="EMI1849" s="401"/>
      <c r="EMJ1849" s="401"/>
      <c r="EMK1849" s="401"/>
      <c r="EML1849" s="401"/>
      <c r="EMM1849" s="401"/>
      <c r="EMN1849" s="401"/>
      <c r="EMO1849" s="401"/>
      <c r="EMP1849" s="401"/>
      <c r="EMQ1849" s="401"/>
      <c r="EMR1849" s="401"/>
      <c r="EMS1849" s="401"/>
      <c r="EMT1849" s="401"/>
      <c r="EMU1849" s="401"/>
      <c r="EMV1849" s="401"/>
      <c r="EMW1849" s="401"/>
      <c r="EMX1849" s="401"/>
      <c r="EMY1849" s="401"/>
      <c r="EMZ1849" s="401"/>
      <c r="ENA1849" s="401"/>
      <c r="ENB1849" s="401"/>
      <c r="ENC1849" s="401"/>
      <c r="END1849" s="401"/>
      <c r="ENE1849" s="401"/>
      <c r="ENF1849" s="401"/>
      <c r="ENG1849" s="401"/>
      <c r="ENH1849" s="401"/>
      <c r="ENI1849" s="401"/>
      <c r="ENJ1849" s="401"/>
      <c r="ENK1849" s="401"/>
      <c r="ENL1849" s="401"/>
      <c r="ENM1849" s="401"/>
      <c r="ENN1849" s="401"/>
      <c r="ENO1849" s="401"/>
      <c r="ENP1849" s="401"/>
      <c r="ENQ1849" s="401"/>
      <c r="ENR1849" s="401"/>
      <c r="ENS1849" s="401"/>
      <c r="ENT1849" s="401"/>
      <c r="ENU1849" s="401"/>
      <c r="ENV1849" s="401"/>
      <c r="ENW1849" s="401"/>
      <c r="ENX1849" s="401"/>
      <c r="ENY1849" s="401"/>
      <c r="ENZ1849" s="401"/>
      <c r="EOA1849" s="401"/>
      <c r="EOB1849" s="401"/>
      <c r="EOC1849" s="401"/>
      <c r="EOD1849" s="401"/>
      <c r="EOE1849" s="401"/>
      <c r="EOF1849" s="401"/>
      <c r="EOG1849" s="401"/>
      <c r="EOH1849" s="401"/>
      <c r="EOI1849" s="401"/>
      <c r="EOJ1849" s="401"/>
      <c r="EOK1849" s="401"/>
      <c r="EOL1849" s="401"/>
      <c r="EOM1849" s="401"/>
      <c r="EON1849" s="401"/>
      <c r="EOO1849" s="401"/>
      <c r="EOP1849" s="401"/>
      <c r="EOQ1849" s="401"/>
      <c r="EOR1849" s="401"/>
      <c r="EOS1849" s="401"/>
      <c r="EOT1849" s="401"/>
      <c r="EOU1849" s="401"/>
      <c r="EOV1849" s="401"/>
      <c r="EOW1849" s="401"/>
      <c r="EOX1849" s="401"/>
      <c r="EOY1849" s="401"/>
      <c r="EOZ1849" s="401"/>
      <c r="EPA1849" s="401"/>
      <c r="EPB1849" s="401"/>
      <c r="EPC1849" s="401"/>
      <c r="EPD1849" s="401"/>
      <c r="EPE1849" s="401"/>
      <c r="EPF1849" s="401"/>
      <c r="EPG1849" s="401"/>
      <c r="EPH1849" s="401"/>
      <c r="EPI1849" s="401"/>
      <c r="EPJ1849" s="401"/>
      <c r="EPK1849" s="401"/>
      <c r="EPL1849" s="401"/>
      <c r="EPM1849" s="401"/>
      <c r="EPN1849" s="401"/>
      <c r="EPO1849" s="401"/>
      <c r="EPP1849" s="401"/>
      <c r="EPQ1849" s="401"/>
      <c r="EPR1849" s="401"/>
      <c r="EPS1849" s="401"/>
      <c r="EPT1849" s="401"/>
      <c r="EPU1849" s="401"/>
      <c r="EPV1849" s="401"/>
      <c r="EPW1849" s="401"/>
      <c r="EPX1849" s="401"/>
      <c r="EPY1849" s="401"/>
      <c r="EPZ1849" s="401"/>
      <c r="EQA1849" s="401"/>
      <c r="EQB1849" s="401"/>
      <c r="EQC1849" s="401"/>
      <c r="EQD1849" s="401"/>
      <c r="EQE1849" s="401"/>
      <c r="EQF1849" s="401"/>
      <c r="EQG1849" s="401"/>
      <c r="EQH1849" s="401"/>
      <c r="EQI1849" s="401"/>
      <c r="EQJ1849" s="401"/>
      <c r="EQK1849" s="401"/>
      <c r="EQL1849" s="401"/>
      <c r="EQM1849" s="401"/>
      <c r="EQN1849" s="401"/>
      <c r="EQO1849" s="401"/>
      <c r="EQP1849" s="401"/>
      <c r="EQQ1849" s="401"/>
      <c r="EQR1849" s="401"/>
      <c r="EQS1849" s="401"/>
      <c r="EQT1849" s="401"/>
      <c r="EQU1849" s="401"/>
      <c r="EQV1849" s="401"/>
      <c r="EQW1849" s="401"/>
      <c r="EQX1849" s="401"/>
      <c r="EQY1849" s="401"/>
      <c r="EQZ1849" s="401"/>
      <c r="ERA1849" s="401"/>
      <c r="ERB1849" s="401"/>
      <c r="ERC1849" s="401"/>
      <c r="ERD1849" s="401"/>
      <c r="ERE1849" s="401"/>
      <c r="ERF1849" s="401"/>
      <c r="ERG1849" s="401"/>
      <c r="ERH1849" s="401"/>
      <c r="ERI1849" s="401"/>
      <c r="ERJ1849" s="401"/>
      <c r="ERK1849" s="401"/>
      <c r="ERL1849" s="401"/>
      <c r="ERM1849" s="401"/>
      <c r="ERN1849" s="401"/>
      <c r="ERO1849" s="401"/>
      <c r="ERP1849" s="401"/>
      <c r="ERQ1849" s="401"/>
      <c r="ERR1849" s="401"/>
      <c r="ERS1849" s="401"/>
      <c r="ERT1849" s="401"/>
      <c r="ERU1849" s="401"/>
      <c r="ERV1849" s="401"/>
      <c r="ERW1849" s="401"/>
      <c r="ERX1849" s="401"/>
      <c r="ERY1849" s="401"/>
      <c r="ERZ1849" s="401"/>
      <c r="ESA1849" s="401"/>
      <c r="ESB1849" s="401"/>
      <c r="ESC1849" s="401"/>
      <c r="ESD1849" s="401"/>
      <c r="ESE1849" s="401"/>
      <c r="ESF1849" s="401"/>
      <c r="ESG1849" s="401"/>
      <c r="ESH1849" s="401"/>
      <c r="ESI1849" s="401"/>
      <c r="ESJ1849" s="401"/>
      <c r="ESK1849" s="401"/>
      <c r="ESL1849" s="401"/>
      <c r="ESM1849" s="401"/>
      <c r="ESN1849" s="401"/>
      <c r="ESO1849" s="401"/>
      <c r="ESP1849" s="401"/>
      <c r="ESQ1849" s="401"/>
      <c r="ESR1849" s="401"/>
      <c r="ESS1849" s="401"/>
      <c r="EST1849" s="401"/>
      <c r="ESU1849" s="401"/>
      <c r="ESV1849" s="401"/>
      <c r="ESW1849" s="401"/>
      <c r="ESX1849" s="401"/>
      <c r="ESY1849" s="401"/>
      <c r="ESZ1849" s="401"/>
      <c r="ETA1849" s="401"/>
      <c r="ETB1849" s="401"/>
      <c r="ETC1849" s="401"/>
      <c r="ETD1849" s="401"/>
      <c r="ETE1849" s="401"/>
      <c r="ETF1849" s="401"/>
      <c r="ETG1849" s="401"/>
      <c r="ETH1849" s="401"/>
      <c r="ETI1849" s="401"/>
      <c r="ETJ1849" s="401"/>
      <c r="ETK1849" s="401"/>
      <c r="ETL1849" s="401"/>
      <c r="ETM1849" s="401"/>
      <c r="ETN1849" s="401"/>
      <c r="ETO1849" s="401"/>
      <c r="ETP1849" s="401"/>
      <c r="ETQ1849" s="401"/>
      <c r="ETR1849" s="401"/>
      <c r="ETS1849" s="401"/>
      <c r="ETT1849" s="401"/>
      <c r="ETU1849" s="401"/>
      <c r="ETV1849" s="401"/>
      <c r="ETW1849" s="401"/>
      <c r="ETX1849" s="401"/>
      <c r="ETY1849" s="401"/>
      <c r="ETZ1849" s="401"/>
      <c r="EUA1849" s="401"/>
      <c r="EUB1849" s="401"/>
      <c r="EUC1849" s="401"/>
      <c r="EUD1849" s="401"/>
      <c r="EUE1849" s="401"/>
      <c r="EUF1849" s="401"/>
      <c r="EUG1849" s="401"/>
      <c r="EUH1849" s="401"/>
      <c r="EUI1849" s="401"/>
      <c r="EUJ1849" s="401"/>
      <c r="EUK1849" s="401"/>
      <c r="EUL1849" s="401"/>
      <c r="EUM1849" s="401"/>
      <c r="EUN1849" s="401"/>
      <c r="EUO1849" s="401"/>
      <c r="EUP1849" s="401"/>
      <c r="EUQ1849" s="401"/>
      <c r="EUR1849" s="401"/>
      <c r="EUS1849" s="401"/>
      <c r="EUT1849" s="401"/>
      <c r="EUU1849" s="401"/>
      <c r="EUV1849" s="401"/>
      <c r="EUW1849" s="401"/>
      <c r="EUX1849" s="401"/>
      <c r="EUY1849" s="401"/>
      <c r="EUZ1849" s="401"/>
      <c r="EVA1849" s="401"/>
      <c r="EVB1849" s="401"/>
      <c r="EVC1849" s="401"/>
      <c r="EVD1849" s="401"/>
      <c r="EVE1849" s="401"/>
      <c r="EVF1849" s="401"/>
      <c r="EVG1849" s="401"/>
      <c r="EVH1849" s="401"/>
      <c r="EVI1849" s="401"/>
      <c r="EVJ1849" s="401"/>
      <c r="EVK1849" s="401"/>
      <c r="EVL1849" s="401"/>
      <c r="EVM1849" s="401"/>
      <c r="EVN1849" s="401"/>
      <c r="EVO1849" s="401"/>
      <c r="EVP1849" s="401"/>
      <c r="EVQ1849" s="401"/>
      <c r="EVR1849" s="401"/>
      <c r="EVS1849" s="401"/>
      <c r="EVT1849" s="401"/>
      <c r="EVU1849" s="401"/>
      <c r="EVV1849" s="401"/>
      <c r="EVW1849" s="401"/>
      <c r="EVX1849" s="401"/>
      <c r="EVY1849" s="401"/>
      <c r="EVZ1849" s="401"/>
      <c r="EWA1849" s="401"/>
      <c r="EWB1849" s="401"/>
      <c r="EWC1849" s="401"/>
      <c r="EWD1849" s="401"/>
      <c r="EWE1849" s="401"/>
      <c r="EWF1849" s="401"/>
      <c r="EWG1849" s="401"/>
      <c r="EWH1849" s="401"/>
      <c r="EWI1849" s="401"/>
      <c r="EWJ1849" s="401"/>
      <c r="EWK1849" s="401"/>
      <c r="EWL1849" s="401"/>
      <c r="EWM1849" s="401"/>
      <c r="EWN1849" s="401"/>
      <c r="EWO1849" s="401"/>
      <c r="EWP1849" s="401"/>
      <c r="EWQ1849" s="401"/>
      <c r="EWR1849" s="401"/>
      <c r="EWS1849" s="401"/>
      <c r="EWT1849" s="401"/>
      <c r="EWU1849" s="401"/>
      <c r="EWV1849" s="401"/>
      <c r="EWW1849" s="401"/>
      <c r="EWX1849" s="401"/>
      <c r="EWY1849" s="401"/>
      <c r="EWZ1849" s="401"/>
      <c r="EXA1849" s="401"/>
      <c r="EXB1849" s="401"/>
      <c r="EXC1849" s="401"/>
      <c r="EXD1849" s="401"/>
      <c r="EXE1849" s="401"/>
      <c r="EXF1849" s="401"/>
      <c r="EXG1849" s="401"/>
      <c r="EXH1849" s="401"/>
      <c r="EXI1849" s="401"/>
      <c r="EXJ1849" s="401"/>
      <c r="EXK1849" s="401"/>
      <c r="EXL1849" s="401"/>
      <c r="EXM1849" s="401"/>
      <c r="EXN1849" s="401"/>
      <c r="EXO1849" s="401"/>
      <c r="EXP1849" s="401"/>
      <c r="EXQ1849" s="401"/>
      <c r="EXR1849" s="401"/>
      <c r="EXS1849" s="401"/>
      <c r="EXT1849" s="401"/>
      <c r="EXU1849" s="401"/>
      <c r="EXV1849" s="401"/>
      <c r="EXW1849" s="401"/>
      <c r="EXX1849" s="401"/>
      <c r="EXY1849" s="401"/>
      <c r="EXZ1849" s="401"/>
      <c r="EYA1849" s="401"/>
      <c r="EYB1849" s="401"/>
      <c r="EYC1849" s="401"/>
      <c r="EYD1849" s="401"/>
      <c r="EYE1849" s="401"/>
      <c r="EYF1849" s="401"/>
      <c r="EYG1849" s="401"/>
      <c r="EYH1849" s="401"/>
      <c r="EYI1849" s="401"/>
      <c r="EYJ1849" s="401"/>
      <c r="EYK1849" s="401"/>
      <c r="EYL1849" s="401"/>
      <c r="EYM1849" s="401"/>
      <c r="EYN1849" s="401"/>
      <c r="EYO1849" s="401"/>
      <c r="EYP1849" s="401"/>
      <c r="EYQ1849" s="401"/>
      <c r="EYR1849" s="401"/>
      <c r="EYS1849" s="401"/>
      <c r="EYT1849" s="401"/>
      <c r="EYU1849" s="401"/>
      <c r="EYV1849" s="401"/>
      <c r="EYW1849" s="401"/>
      <c r="EYX1849" s="401"/>
      <c r="EYY1849" s="401"/>
      <c r="EYZ1849" s="401"/>
      <c r="EZA1849" s="401"/>
      <c r="EZB1849" s="401"/>
      <c r="EZC1849" s="401"/>
      <c r="EZD1849" s="401"/>
      <c r="EZE1849" s="401"/>
      <c r="EZF1849" s="401"/>
      <c r="EZG1849" s="401"/>
      <c r="EZH1849" s="401"/>
      <c r="EZI1849" s="401"/>
      <c r="EZJ1849" s="401"/>
      <c r="EZK1849" s="401"/>
      <c r="EZL1849" s="401"/>
      <c r="EZM1849" s="401"/>
      <c r="EZN1849" s="401"/>
      <c r="EZO1849" s="401"/>
      <c r="EZP1849" s="401"/>
      <c r="EZQ1849" s="401"/>
      <c r="EZR1849" s="401"/>
      <c r="EZS1849" s="401"/>
      <c r="EZT1849" s="401"/>
      <c r="EZU1849" s="401"/>
      <c r="EZV1849" s="401"/>
      <c r="EZW1849" s="401"/>
      <c r="EZX1849" s="401"/>
      <c r="EZY1849" s="401"/>
      <c r="EZZ1849" s="401"/>
      <c r="FAA1849" s="401"/>
      <c r="FAB1849" s="401"/>
      <c r="FAC1849" s="401"/>
      <c r="FAD1849" s="401"/>
      <c r="FAE1849" s="401"/>
      <c r="FAF1849" s="401"/>
      <c r="FAG1849" s="401"/>
      <c r="FAH1849" s="401"/>
      <c r="FAI1849" s="401"/>
      <c r="FAJ1849" s="401"/>
      <c r="FAK1849" s="401"/>
      <c r="FAL1849" s="401"/>
      <c r="FAM1849" s="401"/>
      <c r="FAN1849" s="401"/>
      <c r="FAO1849" s="401"/>
      <c r="FAP1849" s="401"/>
      <c r="FAQ1849" s="401"/>
      <c r="FAR1849" s="401"/>
      <c r="FAS1849" s="401"/>
      <c r="FAT1849" s="401"/>
      <c r="FAU1849" s="401"/>
      <c r="FAV1849" s="401"/>
      <c r="FAW1849" s="401"/>
      <c r="FAX1849" s="401"/>
      <c r="FAY1849" s="401"/>
      <c r="FAZ1849" s="401"/>
      <c r="FBA1849" s="401"/>
      <c r="FBB1849" s="401"/>
      <c r="FBC1849" s="401"/>
      <c r="FBD1849" s="401"/>
      <c r="FBE1849" s="401"/>
      <c r="FBF1849" s="401"/>
      <c r="FBG1849" s="401"/>
      <c r="FBH1849" s="401"/>
      <c r="FBI1849" s="401"/>
      <c r="FBJ1849" s="401"/>
      <c r="FBK1849" s="401"/>
      <c r="FBL1849" s="401"/>
      <c r="FBM1849" s="401"/>
      <c r="FBN1849" s="401"/>
      <c r="FBO1849" s="401"/>
      <c r="FBP1849" s="401"/>
      <c r="FBQ1849" s="401"/>
      <c r="FBR1849" s="401"/>
      <c r="FBS1849" s="401"/>
      <c r="FBT1849" s="401"/>
      <c r="FBU1849" s="401"/>
      <c r="FBV1849" s="401"/>
      <c r="FBW1849" s="401"/>
      <c r="FBX1849" s="401"/>
      <c r="FBY1849" s="401"/>
      <c r="FBZ1849" s="401"/>
      <c r="FCA1849" s="401"/>
      <c r="FCB1849" s="401"/>
      <c r="FCC1849" s="401"/>
      <c r="FCD1849" s="401"/>
      <c r="FCE1849" s="401"/>
      <c r="FCF1849" s="401"/>
      <c r="FCG1849" s="401"/>
      <c r="FCH1849" s="401"/>
      <c r="FCI1849" s="401"/>
      <c r="FCJ1849" s="401"/>
      <c r="FCK1849" s="401"/>
      <c r="FCL1849" s="401"/>
      <c r="FCM1849" s="401"/>
      <c r="FCN1849" s="401"/>
      <c r="FCO1849" s="401"/>
      <c r="FCP1849" s="401"/>
      <c r="FCQ1849" s="401"/>
      <c r="FCR1849" s="401"/>
      <c r="FCS1849" s="401"/>
      <c r="FCT1849" s="401"/>
      <c r="FCU1849" s="401"/>
      <c r="FCV1849" s="401"/>
      <c r="FCW1849" s="401"/>
      <c r="FCX1849" s="401"/>
      <c r="FCY1849" s="401"/>
      <c r="FCZ1849" s="401"/>
      <c r="FDA1849" s="401"/>
      <c r="FDB1849" s="401"/>
      <c r="FDC1849" s="401"/>
      <c r="FDD1849" s="401"/>
      <c r="FDE1849" s="401"/>
      <c r="FDF1849" s="401"/>
      <c r="FDG1849" s="401"/>
      <c r="FDH1849" s="401"/>
      <c r="FDI1849" s="401"/>
      <c r="FDJ1849" s="401"/>
      <c r="FDK1849" s="401"/>
      <c r="FDL1849" s="401"/>
      <c r="FDM1849" s="401"/>
      <c r="FDN1849" s="401"/>
      <c r="FDO1849" s="401"/>
      <c r="FDP1849" s="401"/>
      <c r="FDQ1849" s="401"/>
      <c r="FDR1849" s="401"/>
      <c r="FDS1849" s="401"/>
      <c r="FDT1849" s="401"/>
      <c r="FDU1849" s="401"/>
      <c r="FDV1849" s="401"/>
      <c r="FDW1849" s="401"/>
      <c r="FDX1849" s="401"/>
      <c r="FDY1849" s="401"/>
      <c r="FDZ1849" s="401"/>
      <c r="FEA1849" s="401"/>
      <c r="FEB1849" s="401"/>
      <c r="FEC1849" s="401"/>
      <c r="FED1849" s="401"/>
      <c r="FEE1849" s="401"/>
      <c r="FEF1849" s="401"/>
      <c r="FEG1849" s="401"/>
      <c r="FEH1849" s="401"/>
      <c r="FEI1849" s="401"/>
      <c r="FEJ1849" s="401"/>
      <c r="FEK1849" s="401"/>
      <c r="FEL1849" s="401"/>
      <c r="FEM1849" s="401"/>
      <c r="FEN1849" s="401"/>
      <c r="FEO1849" s="401"/>
      <c r="FEP1849" s="401"/>
      <c r="FEQ1849" s="401"/>
      <c r="FER1849" s="401"/>
      <c r="FES1849" s="401"/>
      <c r="FET1849" s="401"/>
      <c r="FEU1849" s="401"/>
      <c r="FEV1849" s="401"/>
      <c r="FEW1849" s="401"/>
      <c r="FEX1849" s="401"/>
      <c r="FEY1849" s="401"/>
      <c r="FEZ1849" s="401"/>
      <c r="FFA1849" s="401"/>
      <c r="FFB1849" s="401"/>
      <c r="FFC1849" s="401"/>
      <c r="FFD1849" s="401"/>
      <c r="FFE1849" s="401"/>
      <c r="FFF1849" s="401"/>
      <c r="FFG1849" s="401"/>
      <c r="FFH1849" s="401"/>
      <c r="FFI1849" s="401"/>
      <c r="FFJ1849" s="401"/>
      <c r="FFK1849" s="401"/>
      <c r="FFL1849" s="401"/>
      <c r="FFM1849" s="401"/>
      <c r="FFN1849" s="401"/>
      <c r="FFO1849" s="401"/>
      <c r="FFP1849" s="401"/>
      <c r="FFQ1849" s="401"/>
      <c r="FFR1849" s="401"/>
      <c r="FFS1849" s="401"/>
      <c r="FFT1849" s="401"/>
      <c r="FFU1849" s="401"/>
      <c r="FFV1849" s="401"/>
      <c r="FFW1849" s="401"/>
      <c r="FFX1849" s="401"/>
      <c r="FFY1849" s="401"/>
      <c r="FFZ1849" s="401"/>
      <c r="FGA1849" s="401"/>
      <c r="FGB1849" s="401"/>
      <c r="FGC1849" s="401"/>
      <c r="FGD1849" s="401"/>
      <c r="FGE1849" s="401"/>
      <c r="FGF1849" s="401"/>
      <c r="FGG1849" s="401"/>
      <c r="FGH1849" s="401"/>
      <c r="FGI1849" s="401"/>
      <c r="FGJ1849" s="401"/>
      <c r="FGK1849" s="401"/>
      <c r="FGL1849" s="401"/>
      <c r="FGM1849" s="401"/>
      <c r="FGN1849" s="401"/>
      <c r="FGO1849" s="401"/>
      <c r="FGP1849" s="401"/>
      <c r="FGQ1849" s="401"/>
      <c r="FGR1849" s="401"/>
      <c r="FGS1849" s="401"/>
      <c r="FGT1849" s="401"/>
      <c r="FGU1849" s="401"/>
      <c r="FGV1849" s="401"/>
      <c r="FGW1849" s="401"/>
      <c r="FGX1849" s="401"/>
      <c r="FGY1849" s="401"/>
      <c r="FGZ1849" s="401"/>
      <c r="FHA1849" s="401"/>
      <c r="FHB1849" s="401"/>
      <c r="FHC1849" s="401"/>
      <c r="FHD1849" s="401"/>
      <c r="FHE1849" s="401"/>
      <c r="FHF1849" s="401"/>
      <c r="FHG1849" s="401"/>
      <c r="FHH1849" s="401"/>
      <c r="FHI1849" s="401"/>
      <c r="FHJ1849" s="401"/>
      <c r="FHK1849" s="401"/>
      <c r="FHL1849" s="401"/>
      <c r="FHM1849" s="401"/>
      <c r="FHN1849" s="401"/>
      <c r="FHO1849" s="401"/>
      <c r="FHP1849" s="401"/>
      <c r="FHQ1849" s="401"/>
      <c r="FHR1849" s="401"/>
      <c r="FHS1849" s="401"/>
      <c r="FHT1849" s="401"/>
      <c r="FHU1849" s="401"/>
      <c r="FHV1849" s="401"/>
      <c r="FHW1849" s="401"/>
      <c r="FHX1849" s="401"/>
      <c r="FHY1849" s="401"/>
      <c r="FHZ1849" s="401"/>
      <c r="FIA1849" s="401"/>
      <c r="FIB1849" s="401"/>
      <c r="FIC1849" s="401"/>
      <c r="FID1849" s="401"/>
      <c r="FIE1849" s="401"/>
      <c r="FIF1849" s="401"/>
      <c r="FIG1849" s="401"/>
      <c r="FIH1849" s="401"/>
      <c r="FII1849" s="401"/>
      <c r="FIJ1849" s="401"/>
      <c r="FIK1849" s="401"/>
      <c r="FIL1849" s="401"/>
      <c r="FIM1849" s="401"/>
      <c r="FIN1849" s="401"/>
      <c r="FIO1849" s="401"/>
      <c r="FIP1849" s="401"/>
      <c r="FIQ1849" s="401"/>
      <c r="FIR1849" s="401"/>
      <c r="FIS1849" s="401"/>
      <c r="FIT1849" s="401"/>
      <c r="FIU1849" s="401"/>
      <c r="FIV1849" s="401"/>
      <c r="FIW1849" s="401"/>
      <c r="FIX1849" s="401"/>
      <c r="FIY1849" s="401"/>
      <c r="FIZ1849" s="401"/>
      <c r="FJA1849" s="401"/>
      <c r="FJB1849" s="401"/>
      <c r="FJC1849" s="401"/>
      <c r="FJD1849" s="401"/>
      <c r="FJE1849" s="401"/>
      <c r="FJF1849" s="401"/>
      <c r="FJG1849" s="401"/>
      <c r="FJH1849" s="401"/>
      <c r="FJI1849" s="401"/>
      <c r="FJJ1849" s="401"/>
      <c r="FJK1849" s="401"/>
      <c r="FJL1849" s="401"/>
      <c r="FJM1849" s="401"/>
      <c r="FJN1849" s="401"/>
      <c r="FJO1849" s="401"/>
      <c r="FJP1849" s="401"/>
      <c r="FJQ1849" s="401"/>
      <c r="FJR1849" s="401"/>
      <c r="FJS1849" s="401"/>
      <c r="FJT1849" s="401"/>
      <c r="FJU1849" s="401"/>
      <c r="FJV1849" s="401"/>
      <c r="FJW1849" s="401"/>
      <c r="FJX1849" s="401"/>
      <c r="FJY1849" s="401"/>
      <c r="FJZ1849" s="401"/>
      <c r="FKA1849" s="401"/>
      <c r="FKB1849" s="401"/>
      <c r="FKC1849" s="401"/>
      <c r="FKD1849" s="401"/>
      <c r="FKE1849" s="401"/>
      <c r="FKF1849" s="401"/>
      <c r="FKG1849" s="401"/>
      <c r="FKH1849" s="401"/>
      <c r="FKI1849" s="401"/>
      <c r="FKJ1849" s="401"/>
      <c r="FKK1849" s="401"/>
      <c r="FKL1849" s="401"/>
      <c r="FKM1849" s="401"/>
      <c r="FKN1849" s="401"/>
      <c r="FKO1849" s="401"/>
      <c r="FKP1849" s="401"/>
      <c r="FKQ1849" s="401"/>
      <c r="FKR1849" s="401"/>
      <c r="FKS1849" s="401"/>
      <c r="FKT1849" s="401"/>
      <c r="FKU1849" s="401"/>
      <c r="FKV1849" s="401"/>
      <c r="FKW1849" s="401"/>
      <c r="FKX1849" s="401"/>
      <c r="FKY1849" s="401"/>
      <c r="FKZ1849" s="401"/>
      <c r="FLA1849" s="401"/>
      <c r="FLB1849" s="401"/>
      <c r="FLC1849" s="401"/>
      <c r="FLD1849" s="401"/>
      <c r="FLE1849" s="401"/>
      <c r="FLF1849" s="401"/>
      <c r="FLG1849" s="401"/>
      <c r="FLH1849" s="401"/>
      <c r="FLI1849" s="401"/>
      <c r="FLJ1849" s="401"/>
      <c r="FLK1849" s="401"/>
      <c r="FLL1849" s="401"/>
      <c r="FLM1849" s="401"/>
      <c r="FLN1849" s="401"/>
      <c r="FLO1849" s="401"/>
      <c r="FLP1849" s="401"/>
      <c r="FLQ1849" s="401"/>
      <c r="FLR1849" s="401"/>
      <c r="FLS1849" s="401"/>
      <c r="FLT1849" s="401"/>
      <c r="FLU1849" s="401"/>
      <c r="FLV1849" s="401"/>
      <c r="FLW1849" s="401"/>
      <c r="FLX1849" s="401"/>
      <c r="FLY1849" s="401"/>
      <c r="FLZ1849" s="401"/>
      <c r="FMA1849" s="401"/>
      <c r="FMB1849" s="401"/>
      <c r="FMC1849" s="401"/>
      <c r="FMD1849" s="401"/>
      <c r="FME1849" s="401"/>
      <c r="FMF1849" s="401"/>
      <c r="FMG1849" s="401"/>
      <c r="FMH1849" s="401"/>
      <c r="FMI1849" s="401"/>
      <c r="FMJ1849" s="401"/>
      <c r="FMK1849" s="401"/>
      <c r="FML1849" s="401"/>
      <c r="FMM1849" s="401"/>
      <c r="FMN1849" s="401"/>
      <c r="FMO1849" s="401"/>
      <c r="FMP1849" s="401"/>
      <c r="FMQ1849" s="401"/>
      <c r="FMR1849" s="401"/>
      <c r="FMS1849" s="401"/>
      <c r="FMT1849" s="401"/>
      <c r="FMU1849" s="401"/>
      <c r="FMV1849" s="401"/>
      <c r="FMW1849" s="401"/>
      <c r="FMX1849" s="401"/>
      <c r="FMY1849" s="401"/>
      <c r="FMZ1849" s="401"/>
      <c r="FNA1849" s="401"/>
      <c r="FNB1849" s="401"/>
      <c r="FNC1849" s="401"/>
      <c r="FND1849" s="401"/>
      <c r="FNE1849" s="401"/>
      <c r="FNF1849" s="401"/>
      <c r="FNG1849" s="401"/>
      <c r="FNH1849" s="401"/>
      <c r="FNI1849" s="401"/>
      <c r="FNJ1849" s="401"/>
      <c r="FNK1849" s="401"/>
      <c r="FNL1849" s="401"/>
      <c r="FNM1849" s="401"/>
      <c r="FNN1849" s="401"/>
      <c r="FNO1849" s="401"/>
      <c r="FNP1849" s="401"/>
      <c r="FNQ1849" s="401"/>
      <c r="FNR1849" s="401"/>
      <c r="FNS1849" s="401"/>
      <c r="FNT1849" s="401"/>
      <c r="FNU1849" s="401"/>
      <c r="FNV1849" s="401"/>
      <c r="FNW1849" s="401"/>
      <c r="FNX1849" s="401"/>
      <c r="FNY1849" s="401"/>
      <c r="FNZ1849" s="401"/>
      <c r="FOA1849" s="401"/>
      <c r="FOB1849" s="401"/>
      <c r="FOC1849" s="401"/>
      <c r="FOD1849" s="401"/>
      <c r="FOE1849" s="401"/>
      <c r="FOF1849" s="401"/>
      <c r="FOG1849" s="401"/>
      <c r="FOH1849" s="401"/>
      <c r="FOI1849" s="401"/>
      <c r="FOJ1849" s="401"/>
      <c r="FOK1849" s="401"/>
      <c r="FOL1849" s="401"/>
      <c r="FOM1849" s="401"/>
      <c r="FON1849" s="401"/>
      <c r="FOO1849" s="401"/>
      <c r="FOP1849" s="401"/>
      <c r="FOQ1849" s="401"/>
      <c r="FOR1849" s="401"/>
      <c r="FOS1849" s="401"/>
      <c r="FOT1849" s="401"/>
      <c r="FOU1849" s="401"/>
      <c r="FOV1849" s="401"/>
      <c r="FOW1849" s="401"/>
      <c r="FOX1849" s="401"/>
      <c r="FOY1849" s="401"/>
      <c r="FOZ1849" s="401"/>
      <c r="FPA1849" s="401"/>
      <c r="FPB1849" s="401"/>
      <c r="FPC1849" s="401"/>
      <c r="FPD1849" s="401"/>
      <c r="FPE1849" s="401"/>
      <c r="FPF1849" s="401"/>
      <c r="FPG1849" s="401"/>
      <c r="FPH1849" s="401"/>
      <c r="FPI1849" s="401"/>
      <c r="FPJ1849" s="401"/>
      <c r="FPK1849" s="401"/>
      <c r="FPL1849" s="401"/>
      <c r="FPM1849" s="401"/>
      <c r="FPN1849" s="401"/>
      <c r="FPO1849" s="401"/>
      <c r="FPP1849" s="401"/>
      <c r="FPQ1849" s="401"/>
      <c r="FPR1849" s="401"/>
      <c r="FPS1849" s="401"/>
      <c r="FPT1849" s="401"/>
      <c r="FPU1849" s="401"/>
      <c r="FPV1849" s="401"/>
      <c r="FPW1849" s="401"/>
      <c r="FPX1849" s="401"/>
      <c r="FPY1849" s="401"/>
      <c r="FPZ1849" s="401"/>
      <c r="FQA1849" s="401"/>
      <c r="FQB1849" s="401"/>
      <c r="FQC1849" s="401"/>
      <c r="FQD1849" s="401"/>
      <c r="FQE1849" s="401"/>
      <c r="FQF1849" s="401"/>
      <c r="FQG1849" s="401"/>
      <c r="FQH1849" s="401"/>
      <c r="FQI1849" s="401"/>
      <c r="FQJ1849" s="401"/>
      <c r="FQK1849" s="401"/>
      <c r="FQL1849" s="401"/>
      <c r="FQM1849" s="401"/>
      <c r="FQN1849" s="401"/>
      <c r="FQO1849" s="401"/>
      <c r="FQP1849" s="401"/>
      <c r="FQQ1849" s="401"/>
      <c r="FQR1849" s="401"/>
      <c r="FQS1849" s="401"/>
      <c r="FQT1849" s="401"/>
      <c r="FQU1849" s="401"/>
      <c r="FQV1849" s="401"/>
      <c r="FQW1849" s="401"/>
      <c r="FQX1849" s="401"/>
      <c r="FQY1849" s="401"/>
      <c r="FQZ1849" s="401"/>
      <c r="FRA1849" s="401"/>
      <c r="FRB1849" s="401"/>
      <c r="FRC1849" s="401"/>
      <c r="FRD1849" s="401"/>
      <c r="FRE1849" s="401"/>
      <c r="FRF1849" s="401"/>
      <c r="FRG1849" s="401"/>
      <c r="FRH1849" s="401"/>
      <c r="FRI1849" s="401"/>
      <c r="FRJ1849" s="401"/>
      <c r="FRK1849" s="401"/>
      <c r="FRL1849" s="401"/>
      <c r="FRM1849" s="401"/>
      <c r="FRN1849" s="401"/>
      <c r="FRO1849" s="401"/>
      <c r="FRP1849" s="401"/>
      <c r="FRQ1849" s="401"/>
      <c r="FRR1849" s="401"/>
      <c r="FRS1849" s="401"/>
      <c r="FRT1849" s="401"/>
      <c r="FRU1849" s="401"/>
      <c r="FRV1849" s="401"/>
      <c r="FRW1849" s="401"/>
      <c r="FRX1849" s="401"/>
      <c r="FRY1849" s="401"/>
      <c r="FRZ1849" s="401"/>
      <c r="FSA1849" s="401"/>
      <c r="FSB1849" s="401"/>
      <c r="FSC1849" s="401"/>
      <c r="FSD1849" s="401"/>
      <c r="FSE1849" s="401"/>
      <c r="FSF1849" s="401"/>
      <c r="FSG1849" s="401"/>
      <c r="FSH1849" s="401"/>
      <c r="FSI1849" s="401"/>
      <c r="FSJ1849" s="401"/>
      <c r="FSK1849" s="401"/>
      <c r="FSL1849" s="401"/>
      <c r="FSM1849" s="401"/>
      <c r="FSN1849" s="401"/>
      <c r="FSO1849" s="401"/>
      <c r="FSP1849" s="401"/>
      <c r="FSQ1849" s="401"/>
      <c r="FSR1849" s="401"/>
      <c r="FSS1849" s="401"/>
      <c r="FST1849" s="401"/>
      <c r="FSU1849" s="401"/>
      <c r="FSV1849" s="401"/>
      <c r="FSW1849" s="401"/>
      <c r="FSX1849" s="401"/>
      <c r="FSY1849" s="401"/>
      <c r="FSZ1849" s="401"/>
      <c r="FTA1849" s="401"/>
      <c r="FTB1849" s="401"/>
      <c r="FTC1849" s="401"/>
      <c r="FTD1849" s="401"/>
      <c r="FTE1849" s="401"/>
      <c r="FTF1849" s="401"/>
      <c r="FTG1849" s="401"/>
      <c r="FTH1849" s="401"/>
      <c r="FTI1849" s="401"/>
      <c r="FTJ1849" s="401"/>
      <c r="FTK1849" s="401"/>
      <c r="FTL1849" s="401"/>
      <c r="FTM1849" s="401"/>
      <c r="FTN1849" s="401"/>
      <c r="FTO1849" s="401"/>
      <c r="FTP1849" s="401"/>
      <c r="FTQ1849" s="401"/>
      <c r="FTR1849" s="401"/>
      <c r="FTS1849" s="401"/>
      <c r="FTT1849" s="401"/>
      <c r="FTU1849" s="401"/>
      <c r="FTV1849" s="401"/>
      <c r="FTW1849" s="401"/>
      <c r="FTX1849" s="401"/>
      <c r="FTY1849" s="401"/>
      <c r="FTZ1849" s="401"/>
      <c r="FUA1849" s="401"/>
      <c r="FUB1849" s="401"/>
      <c r="FUC1849" s="401"/>
      <c r="FUD1849" s="401"/>
      <c r="FUE1849" s="401"/>
      <c r="FUF1849" s="401"/>
      <c r="FUG1849" s="401"/>
      <c r="FUH1849" s="401"/>
      <c r="FUI1849" s="401"/>
      <c r="FUJ1849" s="401"/>
      <c r="FUK1849" s="401"/>
      <c r="FUL1849" s="401"/>
      <c r="FUM1849" s="401"/>
      <c r="FUN1849" s="401"/>
      <c r="FUO1849" s="401"/>
      <c r="FUP1849" s="401"/>
      <c r="FUQ1849" s="401"/>
      <c r="FUR1849" s="401"/>
      <c r="FUS1849" s="401"/>
      <c r="FUT1849" s="401"/>
      <c r="FUU1849" s="401"/>
      <c r="FUV1849" s="401"/>
      <c r="FUW1849" s="401"/>
      <c r="FUX1849" s="401"/>
      <c r="FUY1849" s="401"/>
      <c r="FUZ1849" s="401"/>
      <c r="FVA1849" s="401"/>
      <c r="FVB1849" s="401"/>
      <c r="FVC1849" s="401"/>
      <c r="FVD1849" s="401"/>
      <c r="FVE1849" s="401"/>
      <c r="FVF1849" s="401"/>
      <c r="FVG1849" s="401"/>
      <c r="FVH1849" s="401"/>
      <c r="FVI1849" s="401"/>
      <c r="FVJ1849" s="401"/>
      <c r="FVK1849" s="401"/>
      <c r="FVL1849" s="401"/>
      <c r="FVM1849" s="401"/>
      <c r="FVN1849" s="401"/>
      <c r="FVO1849" s="401"/>
      <c r="FVP1849" s="401"/>
      <c r="FVQ1849" s="401"/>
      <c r="FVR1849" s="401"/>
      <c r="FVS1849" s="401"/>
      <c r="FVT1849" s="401"/>
      <c r="FVU1849" s="401"/>
      <c r="FVV1849" s="401"/>
      <c r="FVW1849" s="401"/>
      <c r="FVX1849" s="401"/>
      <c r="FVY1849" s="401"/>
      <c r="FVZ1849" s="401"/>
      <c r="FWA1849" s="401"/>
      <c r="FWB1849" s="401"/>
      <c r="FWC1849" s="401"/>
      <c r="FWD1849" s="401"/>
      <c r="FWE1849" s="401"/>
      <c r="FWF1849" s="401"/>
      <c r="FWG1849" s="401"/>
      <c r="FWH1849" s="401"/>
      <c r="FWI1849" s="401"/>
      <c r="FWJ1849" s="401"/>
      <c r="FWK1849" s="401"/>
      <c r="FWL1849" s="401"/>
      <c r="FWM1849" s="401"/>
      <c r="FWN1849" s="401"/>
      <c r="FWO1849" s="401"/>
      <c r="FWP1849" s="401"/>
      <c r="FWQ1849" s="401"/>
      <c r="FWR1849" s="401"/>
      <c r="FWS1849" s="401"/>
      <c r="FWT1849" s="401"/>
      <c r="FWU1849" s="401"/>
      <c r="FWV1849" s="401"/>
      <c r="FWW1849" s="401"/>
      <c r="FWX1849" s="401"/>
      <c r="FWY1849" s="401"/>
      <c r="FWZ1849" s="401"/>
      <c r="FXA1849" s="401"/>
      <c r="FXB1849" s="401"/>
      <c r="FXC1849" s="401"/>
      <c r="FXD1849" s="401"/>
      <c r="FXE1849" s="401"/>
      <c r="FXF1849" s="401"/>
      <c r="FXG1849" s="401"/>
      <c r="FXH1849" s="401"/>
      <c r="FXI1849" s="401"/>
      <c r="FXJ1849" s="401"/>
      <c r="FXK1849" s="401"/>
      <c r="FXL1849" s="401"/>
      <c r="FXM1849" s="401"/>
      <c r="FXN1849" s="401"/>
      <c r="FXO1849" s="401"/>
      <c r="FXP1849" s="401"/>
      <c r="FXQ1849" s="401"/>
      <c r="FXR1849" s="401"/>
      <c r="FXS1849" s="401"/>
      <c r="FXT1849" s="401"/>
      <c r="FXU1849" s="401"/>
      <c r="FXV1849" s="401"/>
      <c r="FXW1849" s="401"/>
      <c r="FXX1849" s="401"/>
      <c r="FXY1849" s="401"/>
      <c r="FXZ1849" s="401"/>
      <c r="FYA1849" s="401"/>
      <c r="FYB1849" s="401"/>
      <c r="FYC1849" s="401"/>
      <c r="FYD1849" s="401"/>
      <c r="FYE1849" s="401"/>
      <c r="FYF1849" s="401"/>
      <c r="FYG1849" s="401"/>
      <c r="FYH1849" s="401"/>
      <c r="FYI1849" s="401"/>
      <c r="FYJ1849" s="401"/>
      <c r="FYK1849" s="401"/>
      <c r="FYL1849" s="401"/>
      <c r="FYM1849" s="401"/>
      <c r="FYN1849" s="401"/>
      <c r="FYO1849" s="401"/>
      <c r="FYP1849" s="401"/>
      <c r="FYQ1849" s="401"/>
      <c r="FYR1849" s="401"/>
      <c r="FYS1849" s="401"/>
      <c r="FYT1849" s="401"/>
      <c r="FYU1849" s="401"/>
      <c r="FYV1849" s="401"/>
      <c r="FYW1849" s="401"/>
      <c r="FYX1849" s="401"/>
      <c r="FYY1849" s="401"/>
      <c r="FYZ1849" s="401"/>
      <c r="FZA1849" s="401"/>
      <c r="FZB1849" s="401"/>
      <c r="FZC1849" s="401"/>
      <c r="FZD1849" s="401"/>
      <c r="FZE1849" s="401"/>
      <c r="FZF1849" s="401"/>
      <c r="FZG1849" s="401"/>
      <c r="FZH1849" s="401"/>
      <c r="FZI1849" s="401"/>
      <c r="FZJ1849" s="401"/>
      <c r="FZK1849" s="401"/>
      <c r="FZL1849" s="401"/>
      <c r="FZM1849" s="401"/>
      <c r="FZN1849" s="401"/>
      <c r="FZO1849" s="401"/>
      <c r="FZP1849" s="401"/>
      <c r="FZQ1849" s="401"/>
      <c r="FZR1849" s="401"/>
      <c r="FZS1849" s="401"/>
      <c r="FZT1849" s="401"/>
      <c r="FZU1849" s="401"/>
      <c r="FZV1849" s="401"/>
      <c r="FZW1849" s="401"/>
      <c r="FZX1849" s="401"/>
      <c r="FZY1849" s="401"/>
      <c r="FZZ1849" s="401"/>
      <c r="GAA1849" s="401"/>
      <c r="GAB1849" s="401"/>
      <c r="GAC1849" s="401"/>
      <c r="GAD1849" s="401"/>
      <c r="GAE1849" s="401"/>
      <c r="GAF1849" s="401"/>
      <c r="GAG1849" s="401"/>
      <c r="GAH1849" s="401"/>
      <c r="GAI1849" s="401"/>
      <c r="GAJ1849" s="401"/>
      <c r="GAK1849" s="401"/>
      <c r="GAL1849" s="401"/>
      <c r="GAM1849" s="401"/>
      <c r="GAN1849" s="401"/>
      <c r="GAO1849" s="401"/>
      <c r="GAP1849" s="401"/>
      <c r="GAQ1849" s="401"/>
      <c r="GAR1849" s="401"/>
      <c r="GAS1849" s="401"/>
      <c r="GAT1849" s="401"/>
      <c r="GAU1849" s="401"/>
      <c r="GAV1849" s="401"/>
      <c r="GAW1849" s="401"/>
      <c r="GAX1849" s="401"/>
      <c r="GAY1849" s="401"/>
      <c r="GAZ1849" s="401"/>
      <c r="GBA1849" s="401"/>
      <c r="GBB1849" s="401"/>
      <c r="GBC1849" s="401"/>
      <c r="GBD1849" s="401"/>
      <c r="GBE1849" s="401"/>
      <c r="GBF1849" s="401"/>
      <c r="GBG1849" s="401"/>
      <c r="GBH1849" s="401"/>
      <c r="GBI1849" s="401"/>
      <c r="GBJ1849" s="401"/>
      <c r="GBK1849" s="401"/>
      <c r="GBL1849" s="401"/>
      <c r="GBM1849" s="401"/>
      <c r="GBN1849" s="401"/>
      <c r="GBO1849" s="401"/>
      <c r="GBP1849" s="401"/>
      <c r="GBQ1849" s="401"/>
      <c r="GBR1849" s="401"/>
      <c r="GBS1849" s="401"/>
      <c r="GBT1849" s="401"/>
      <c r="GBU1849" s="401"/>
      <c r="GBV1849" s="401"/>
      <c r="GBW1849" s="401"/>
      <c r="GBX1849" s="401"/>
      <c r="GBY1849" s="401"/>
      <c r="GBZ1849" s="401"/>
      <c r="GCA1849" s="401"/>
      <c r="GCB1849" s="401"/>
      <c r="GCC1849" s="401"/>
      <c r="GCD1849" s="401"/>
      <c r="GCE1849" s="401"/>
      <c r="GCF1849" s="401"/>
      <c r="GCG1849" s="401"/>
      <c r="GCH1849" s="401"/>
      <c r="GCI1849" s="401"/>
      <c r="GCJ1849" s="401"/>
      <c r="GCK1849" s="401"/>
      <c r="GCL1849" s="401"/>
      <c r="GCM1849" s="401"/>
      <c r="GCN1849" s="401"/>
      <c r="GCO1849" s="401"/>
      <c r="GCP1849" s="401"/>
      <c r="GCQ1849" s="401"/>
      <c r="GCR1849" s="401"/>
      <c r="GCS1849" s="401"/>
      <c r="GCT1849" s="401"/>
      <c r="GCU1849" s="401"/>
      <c r="GCV1849" s="401"/>
      <c r="GCW1849" s="401"/>
      <c r="GCX1849" s="401"/>
      <c r="GCY1849" s="401"/>
      <c r="GCZ1849" s="401"/>
      <c r="GDA1849" s="401"/>
      <c r="GDB1849" s="401"/>
      <c r="GDC1849" s="401"/>
      <c r="GDD1849" s="401"/>
      <c r="GDE1849" s="401"/>
      <c r="GDF1849" s="401"/>
      <c r="GDG1849" s="401"/>
      <c r="GDH1849" s="401"/>
      <c r="GDI1849" s="401"/>
      <c r="GDJ1849" s="401"/>
      <c r="GDK1849" s="401"/>
      <c r="GDL1849" s="401"/>
      <c r="GDM1849" s="401"/>
      <c r="GDN1849" s="401"/>
      <c r="GDO1849" s="401"/>
      <c r="GDP1849" s="401"/>
      <c r="GDQ1849" s="401"/>
      <c r="GDR1849" s="401"/>
      <c r="GDS1849" s="401"/>
      <c r="GDT1849" s="401"/>
      <c r="GDU1849" s="401"/>
      <c r="GDV1849" s="401"/>
      <c r="GDW1849" s="401"/>
      <c r="GDX1849" s="401"/>
      <c r="GDY1849" s="401"/>
      <c r="GDZ1849" s="401"/>
      <c r="GEA1849" s="401"/>
      <c r="GEB1849" s="401"/>
      <c r="GEC1849" s="401"/>
      <c r="GED1849" s="401"/>
      <c r="GEE1849" s="401"/>
      <c r="GEF1849" s="401"/>
      <c r="GEG1849" s="401"/>
      <c r="GEH1849" s="401"/>
      <c r="GEI1849" s="401"/>
      <c r="GEJ1849" s="401"/>
      <c r="GEK1849" s="401"/>
      <c r="GEL1849" s="401"/>
      <c r="GEM1849" s="401"/>
      <c r="GEN1849" s="401"/>
      <c r="GEO1849" s="401"/>
      <c r="GEP1849" s="401"/>
      <c r="GEQ1849" s="401"/>
      <c r="GER1849" s="401"/>
      <c r="GES1849" s="401"/>
      <c r="GET1849" s="401"/>
      <c r="GEU1849" s="401"/>
      <c r="GEV1849" s="401"/>
      <c r="GEW1849" s="401"/>
      <c r="GEX1849" s="401"/>
      <c r="GEY1849" s="401"/>
      <c r="GEZ1849" s="401"/>
      <c r="GFA1849" s="401"/>
      <c r="GFB1849" s="401"/>
      <c r="GFC1849" s="401"/>
      <c r="GFD1849" s="401"/>
      <c r="GFE1849" s="401"/>
      <c r="GFF1849" s="401"/>
      <c r="GFG1849" s="401"/>
      <c r="GFH1849" s="401"/>
      <c r="GFI1849" s="401"/>
      <c r="GFJ1849" s="401"/>
      <c r="GFK1849" s="401"/>
      <c r="GFL1849" s="401"/>
      <c r="GFM1849" s="401"/>
      <c r="GFN1849" s="401"/>
      <c r="GFO1849" s="401"/>
      <c r="GFP1849" s="401"/>
      <c r="GFQ1849" s="401"/>
      <c r="GFR1849" s="401"/>
      <c r="GFS1849" s="401"/>
      <c r="GFT1849" s="401"/>
      <c r="GFU1849" s="401"/>
      <c r="GFV1849" s="401"/>
      <c r="GFW1849" s="401"/>
      <c r="GFX1849" s="401"/>
      <c r="GFY1849" s="401"/>
      <c r="GFZ1849" s="401"/>
      <c r="GGA1849" s="401"/>
      <c r="GGB1849" s="401"/>
      <c r="GGC1849" s="401"/>
      <c r="GGD1849" s="401"/>
      <c r="GGE1849" s="401"/>
      <c r="GGF1849" s="401"/>
      <c r="GGG1849" s="401"/>
      <c r="GGH1849" s="401"/>
      <c r="GGI1849" s="401"/>
      <c r="GGJ1849" s="401"/>
      <c r="GGK1849" s="401"/>
      <c r="GGL1849" s="401"/>
      <c r="GGM1849" s="401"/>
      <c r="GGN1849" s="401"/>
      <c r="GGO1849" s="401"/>
      <c r="GGP1849" s="401"/>
      <c r="GGQ1849" s="401"/>
      <c r="GGR1849" s="401"/>
      <c r="GGS1849" s="401"/>
      <c r="GGT1849" s="401"/>
      <c r="GGU1849" s="401"/>
      <c r="GGV1849" s="401"/>
      <c r="GGW1849" s="401"/>
      <c r="GGX1849" s="401"/>
      <c r="GGY1849" s="401"/>
      <c r="GGZ1849" s="401"/>
      <c r="GHA1849" s="401"/>
      <c r="GHB1849" s="401"/>
      <c r="GHC1849" s="401"/>
      <c r="GHD1849" s="401"/>
      <c r="GHE1849" s="401"/>
      <c r="GHF1849" s="401"/>
      <c r="GHG1849" s="401"/>
      <c r="GHH1849" s="401"/>
      <c r="GHI1849" s="401"/>
      <c r="GHJ1849" s="401"/>
      <c r="GHK1849" s="401"/>
      <c r="GHL1849" s="401"/>
      <c r="GHM1849" s="401"/>
      <c r="GHN1849" s="401"/>
      <c r="GHO1849" s="401"/>
      <c r="GHP1849" s="401"/>
      <c r="GHQ1849" s="401"/>
      <c r="GHR1849" s="401"/>
      <c r="GHS1849" s="401"/>
      <c r="GHT1849" s="401"/>
      <c r="GHU1849" s="401"/>
      <c r="GHV1849" s="401"/>
      <c r="GHW1849" s="401"/>
      <c r="GHX1849" s="401"/>
      <c r="GHY1849" s="401"/>
      <c r="GHZ1849" s="401"/>
      <c r="GIA1849" s="401"/>
      <c r="GIB1849" s="401"/>
      <c r="GIC1849" s="401"/>
      <c r="GID1849" s="401"/>
      <c r="GIE1849" s="401"/>
      <c r="GIF1849" s="401"/>
      <c r="GIG1849" s="401"/>
      <c r="GIH1849" s="401"/>
      <c r="GII1849" s="401"/>
      <c r="GIJ1849" s="401"/>
      <c r="GIK1849" s="401"/>
      <c r="GIL1849" s="401"/>
      <c r="GIM1849" s="401"/>
      <c r="GIN1849" s="401"/>
      <c r="GIO1849" s="401"/>
      <c r="GIP1849" s="401"/>
      <c r="GIQ1849" s="401"/>
      <c r="GIR1849" s="401"/>
      <c r="GIS1849" s="401"/>
      <c r="GIT1849" s="401"/>
      <c r="GIU1849" s="401"/>
      <c r="GIV1849" s="401"/>
      <c r="GIW1849" s="401"/>
      <c r="GIX1849" s="401"/>
      <c r="GIY1849" s="401"/>
      <c r="GIZ1849" s="401"/>
      <c r="GJA1849" s="401"/>
      <c r="GJB1849" s="401"/>
      <c r="GJC1849" s="401"/>
      <c r="GJD1849" s="401"/>
      <c r="GJE1849" s="401"/>
      <c r="GJF1849" s="401"/>
      <c r="GJG1849" s="401"/>
      <c r="GJH1849" s="401"/>
      <c r="GJI1849" s="401"/>
      <c r="GJJ1849" s="401"/>
      <c r="GJK1849" s="401"/>
      <c r="GJL1849" s="401"/>
      <c r="GJM1849" s="401"/>
      <c r="GJN1849" s="401"/>
      <c r="GJO1849" s="401"/>
      <c r="GJP1849" s="401"/>
      <c r="GJQ1849" s="401"/>
      <c r="GJR1849" s="401"/>
      <c r="GJS1849" s="401"/>
      <c r="GJT1849" s="401"/>
      <c r="GJU1849" s="401"/>
      <c r="GJV1849" s="401"/>
      <c r="GJW1849" s="401"/>
      <c r="GJX1849" s="401"/>
      <c r="GJY1849" s="401"/>
      <c r="GJZ1849" s="401"/>
      <c r="GKA1849" s="401"/>
      <c r="GKB1849" s="401"/>
      <c r="GKC1849" s="401"/>
      <c r="GKD1849" s="401"/>
      <c r="GKE1849" s="401"/>
      <c r="GKF1849" s="401"/>
      <c r="GKG1849" s="401"/>
      <c r="GKH1849" s="401"/>
      <c r="GKI1849" s="401"/>
      <c r="GKJ1849" s="401"/>
      <c r="GKK1849" s="401"/>
      <c r="GKL1849" s="401"/>
      <c r="GKM1849" s="401"/>
      <c r="GKN1849" s="401"/>
      <c r="GKO1849" s="401"/>
      <c r="GKP1849" s="401"/>
      <c r="GKQ1849" s="401"/>
      <c r="GKR1849" s="401"/>
      <c r="GKS1849" s="401"/>
      <c r="GKT1849" s="401"/>
      <c r="GKU1849" s="401"/>
      <c r="GKV1849" s="401"/>
      <c r="GKW1849" s="401"/>
      <c r="GKX1849" s="401"/>
      <c r="GKY1849" s="401"/>
      <c r="GKZ1849" s="401"/>
      <c r="GLA1849" s="401"/>
      <c r="GLB1849" s="401"/>
      <c r="GLC1849" s="401"/>
      <c r="GLD1849" s="401"/>
      <c r="GLE1849" s="401"/>
      <c r="GLF1849" s="401"/>
      <c r="GLG1849" s="401"/>
      <c r="GLH1849" s="401"/>
      <c r="GLI1849" s="401"/>
      <c r="GLJ1849" s="401"/>
      <c r="GLK1849" s="401"/>
      <c r="GLL1849" s="401"/>
      <c r="GLM1849" s="401"/>
      <c r="GLN1849" s="401"/>
      <c r="GLO1849" s="401"/>
      <c r="GLP1849" s="401"/>
      <c r="GLQ1849" s="401"/>
      <c r="GLR1849" s="401"/>
      <c r="GLS1849" s="401"/>
      <c r="GLT1849" s="401"/>
      <c r="GLU1849" s="401"/>
      <c r="GLV1849" s="401"/>
      <c r="GLW1849" s="401"/>
      <c r="GLX1849" s="401"/>
      <c r="GLY1849" s="401"/>
      <c r="GLZ1849" s="401"/>
      <c r="GMA1849" s="401"/>
      <c r="GMB1849" s="401"/>
      <c r="GMC1849" s="401"/>
      <c r="GMD1849" s="401"/>
      <c r="GME1849" s="401"/>
      <c r="GMF1849" s="401"/>
      <c r="GMG1849" s="401"/>
      <c r="GMH1849" s="401"/>
      <c r="GMI1849" s="401"/>
      <c r="GMJ1849" s="401"/>
      <c r="GMK1849" s="401"/>
      <c r="GML1849" s="401"/>
      <c r="GMM1849" s="401"/>
      <c r="GMN1849" s="401"/>
      <c r="GMO1849" s="401"/>
      <c r="GMP1849" s="401"/>
      <c r="GMQ1849" s="401"/>
      <c r="GMR1849" s="401"/>
      <c r="GMS1849" s="401"/>
      <c r="GMT1849" s="401"/>
      <c r="GMU1849" s="401"/>
      <c r="GMV1849" s="401"/>
      <c r="GMW1849" s="401"/>
      <c r="GMX1849" s="401"/>
      <c r="GMY1849" s="401"/>
      <c r="GMZ1849" s="401"/>
      <c r="GNA1849" s="401"/>
      <c r="GNB1849" s="401"/>
      <c r="GNC1849" s="401"/>
      <c r="GND1849" s="401"/>
      <c r="GNE1849" s="401"/>
      <c r="GNF1849" s="401"/>
      <c r="GNG1849" s="401"/>
      <c r="GNH1849" s="401"/>
      <c r="GNI1849" s="401"/>
      <c r="GNJ1849" s="401"/>
      <c r="GNK1849" s="401"/>
      <c r="GNL1849" s="401"/>
      <c r="GNM1849" s="401"/>
      <c r="GNN1849" s="401"/>
      <c r="GNO1849" s="401"/>
      <c r="GNP1849" s="401"/>
      <c r="GNQ1849" s="401"/>
      <c r="GNR1849" s="401"/>
      <c r="GNS1849" s="401"/>
      <c r="GNT1849" s="401"/>
      <c r="GNU1849" s="401"/>
      <c r="GNV1849" s="401"/>
      <c r="GNW1849" s="401"/>
      <c r="GNX1849" s="401"/>
      <c r="GNY1849" s="401"/>
      <c r="GNZ1849" s="401"/>
      <c r="GOA1849" s="401"/>
      <c r="GOB1849" s="401"/>
      <c r="GOC1849" s="401"/>
      <c r="GOD1849" s="401"/>
      <c r="GOE1849" s="401"/>
      <c r="GOF1849" s="401"/>
      <c r="GOG1849" s="401"/>
      <c r="GOH1849" s="401"/>
      <c r="GOI1849" s="401"/>
      <c r="GOJ1849" s="401"/>
      <c r="GOK1849" s="401"/>
      <c r="GOL1849" s="401"/>
      <c r="GOM1849" s="401"/>
      <c r="GON1849" s="401"/>
      <c r="GOO1849" s="401"/>
      <c r="GOP1849" s="401"/>
      <c r="GOQ1849" s="401"/>
      <c r="GOR1849" s="401"/>
      <c r="GOS1849" s="401"/>
      <c r="GOT1849" s="401"/>
      <c r="GOU1849" s="401"/>
      <c r="GOV1849" s="401"/>
      <c r="GOW1849" s="401"/>
      <c r="GOX1849" s="401"/>
      <c r="GOY1849" s="401"/>
      <c r="GOZ1849" s="401"/>
      <c r="GPA1849" s="401"/>
      <c r="GPB1849" s="401"/>
      <c r="GPC1849" s="401"/>
      <c r="GPD1849" s="401"/>
      <c r="GPE1849" s="401"/>
      <c r="GPF1849" s="401"/>
      <c r="GPG1849" s="401"/>
      <c r="GPH1849" s="401"/>
      <c r="GPI1849" s="401"/>
      <c r="GPJ1849" s="401"/>
      <c r="GPK1849" s="401"/>
      <c r="GPL1849" s="401"/>
      <c r="GPM1849" s="401"/>
      <c r="GPN1849" s="401"/>
      <c r="GPO1849" s="401"/>
      <c r="GPP1849" s="401"/>
      <c r="GPQ1849" s="401"/>
      <c r="GPR1849" s="401"/>
      <c r="GPS1849" s="401"/>
      <c r="GPT1849" s="401"/>
      <c r="GPU1849" s="401"/>
      <c r="GPV1849" s="401"/>
      <c r="GPW1849" s="401"/>
      <c r="GPX1849" s="401"/>
      <c r="GPY1849" s="401"/>
      <c r="GPZ1849" s="401"/>
      <c r="GQA1849" s="401"/>
      <c r="GQB1849" s="401"/>
      <c r="GQC1849" s="401"/>
      <c r="GQD1849" s="401"/>
      <c r="GQE1849" s="401"/>
      <c r="GQF1849" s="401"/>
      <c r="GQG1849" s="401"/>
      <c r="GQH1849" s="401"/>
      <c r="GQI1849" s="401"/>
      <c r="GQJ1849" s="401"/>
      <c r="GQK1849" s="401"/>
      <c r="GQL1849" s="401"/>
      <c r="GQM1849" s="401"/>
      <c r="GQN1849" s="401"/>
      <c r="GQO1849" s="401"/>
      <c r="GQP1849" s="401"/>
      <c r="GQQ1849" s="401"/>
      <c r="GQR1849" s="401"/>
      <c r="GQS1849" s="401"/>
      <c r="GQT1849" s="401"/>
      <c r="GQU1849" s="401"/>
      <c r="GQV1849" s="401"/>
      <c r="GQW1849" s="401"/>
      <c r="GQX1849" s="401"/>
      <c r="GQY1849" s="401"/>
      <c r="GQZ1849" s="401"/>
      <c r="GRA1849" s="401"/>
      <c r="GRB1849" s="401"/>
      <c r="GRC1849" s="401"/>
      <c r="GRD1849" s="401"/>
      <c r="GRE1849" s="401"/>
      <c r="GRF1849" s="401"/>
      <c r="GRG1849" s="401"/>
      <c r="GRH1849" s="401"/>
      <c r="GRI1849" s="401"/>
      <c r="GRJ1849" s="401"/>
      <c r="GRK1849" s="401"/>
      <c r="GRL1849" s="401"/>
      <c r="GRM1849" s="401"/>
      <c r="GRN1849" s="401"/>
      <c r="GRO1849" s="401"/>
      <c r="GRP1849" s="401"/>
      <c r="GRQ1849" s="401"/>
      <c r="GRR1849" s="401"/>
      <c r="GRS1849" s="401"/>
      <c r="GRT1849" s="401"/>
      <c r="GRU1849" s="401"/>
      <c r="GRV1849" s="401"/>
      <c r="GRW1849" s="401"/>
      <c r="GRX1849" s="401"/>
      <c r="GRY1849" s="401"/>
      <c r="GRZ1849" s="401"/>
      <c r="GSA1849" s="401"/>
      <c r="GSB1849" s="401"/>
      <c r="GSC1849" s="401"/>
      <c r="GSD1849" s="401"/>
      <c r="GSE1849" s="401"/>
      <c r="GSF1849" s="401"/>
      <c r="GSG1849" s="401"/>
      <c r="GSH1849" s="401"/>
      <c r="GSI1849" s="401"/>
      <c r="GSJ1849" s="401"/>
      <c r="GSK1849" s="401"/>
      <c r="GSL1849" s="401"/>
      <c r="GSM1849" s="401"/>
      <c r="GSN1849" s="401"/>
      <c r="GSO1849" s="401"/>
      <c r="GSP1849" s="401"/>
      <c r="GSQ1849" s="401"/>
      <c r="GSR1849" s="401"/>
      <c r="GSS1849" s="401"/>
      <c r="GST1849" s="401"/>
      <c r="GSU1849" s="401"/>
      <c r="GSV1849" s="401"/>
      <c r="GSW1849" s="401"/>
      <c r="GSX1849" s="401"/>
      <c r="GSY1849" s="401"/>
      <c r="GSZ1849" s="401"/>
      <c r="GTA1849" s="401"/>
      <c r="GTB1849" s="401"/>
      <c r="GTC1849" s="401"/>
      <c r="GTD1849" s="401"/>
      <c r="GTE1849" s="401"/>
      <c r="GTF1849" s="401"/>
      <c r="GTG1849" s="401"/>
      <c r="GTH1849" s="401"/>
      <c r="GTI1849" s="401"/>
      <c r="GTJ1849" s="401"/>
      <c r="GTK1849" s="401"/>
      <c r="GTL1849" s="401"/>
      <c r="GTM1849" s="401"/>
      <c r="GTN1849" s="401"/>
      <c r="GTO1849" s="401"/>
      <c r="GTP1849" s="401"/>
      <c r="GTQ1849" s="401"/>
      <c r="GTR1849" s="401"/>
      <c r="GTS1849" s="401"/>
      <c r="GTT1849" s="401"/>
      <c r="GTU1849" s="401"/>
      <c r="GTV1849" s="401"/>
      <c r="GTW1849" s="401"/>
      <c r="GTX1849" s="401"/>
      <c r="GTY1849" s="401"/>
      <c r="GTZ1849" s="401"/>
      <c r="GUA1849" s="401"/>
      <c r="GUB1849" s="401"/>
      <c r="GUC1849" s="401"/>
      <c r="GUD1849" s="401"/>
      <c r="GUE1849" s="401"/>
      <c r="GUF1849" s="401"/>
      <c r="GUG1849" s="401"/>
      <c r="GUH1849" s="401"/>
      <c r="GUI1849" s="401"/>
      <c r="GUJ1849" s="401"/>
      <c r="GUK1849" s="401"/>
      <c r="GUL1849" s="401"/>
      <c r="GUM1849" s="401"/>
      <c r="GUN1849" s="401"/>
      <c r="GUO1849" s="401"/>
      <c r="GUP1849" s="401"/>
      <c r="GUQ1849" s="401"/>
      <c r="GUR1849" s="401"/>
      <c r="GUS1849" s="401"/>
      <c r="GUT1849" s="401"/>
      <c r="GUU1849" s="401"/>
      <c r="GUV1849" s="401"/>
      <c r="GUW1849" s="401"/>
      <c r="GUX1849" s="401"/>
      <c r="GUY1849" s="401"/>
      <c r="GUZ1849" s="401"/>
      <c r="GVA1849" s="401"/>
      <c r="GVB1849" s="401"/>
      <c r="GVC1849" s="401"/>
      <c r="GVD1849" s="401"/>
      <c r="GVE1849" s="401"/>
      <c r="GVF1849" s="401"/>
      <c r="GVG1849" s="401"/>
      <c r="GVH1849" s="401"/>
      <c r="GVI1849" s="401"/>
      <c r="GVJ1849" s="401"/>
      <c r="GVK1849" s="401"/>
      <c r="GVL1849" s="401"/>
      <c r="GVM1849" s="401"/>
      <c r="GVN1849" s="401"/>
      <c r="GVO1849" s="401"/>
      <c r="GVP1849" s="401"/>
      <c r="GVQ1849" s="401"/>
      <c r="GVR1849" s="401"/>
      <c r="GVS1849" s="401"/>
      <c r="GVT1849" s="401"/>
      <c r="GVU1849" s="401"/>
      <c r="GVV1849" s="401"/>
      <c r="GVW1849" s="401"/>
      <c r="GVX1849" s="401"/>
      <c r="GVY1849" s="401"/>
      <c r="GVZ1849" s="401"/>
      <c r="GWA1849" s="401"/>
      <c r="GWB1849" s="401"/>
      <c r="GWC1849" s="401"/>
      <c r="GWD1849" s="401"/>
      <c r="GWE1849" s="401"/>
      <c r="GWF1849" s="401"/>
      <c r="GWG1849" s="401"/>
      <c r="GWH1849" s="401"/>
      <c r="GWI1849" s="401"/>
      <c r="GWJ1849" s="401"/>
      <c r="GWK1849" s="401"/>
      <c r="GWL1849" s="401"/>
      <c r="GWM1849" s="401"/>
      <c r="GWN1849" s="401"/>
      <c r="GWO1849" s="401"/>
      <c r="GWP1849" s="401"/>
      <c r="GWQ1849" s="401"/>
      <c r="GWR1849" s="401"/>
      <c r="GWS1849" s="401"/>
      <c r="GWT1849" s="401"/>
      <c r="GWU1849" s="401"/>
      <c r="GWV1849" s="401"/>
      <c r="GWW1849" s="401"/>
      <c r="GWX1849" s="401"/>
      <c r="GWY1849" s="401"/>
      <c r="GWZ1849" s="401"/>
      <c r="GXA1849" s="401"/>
      <c r="GXB1849" s="401"/>
      <c r="GXC1849" s="401"/>
      <c r="GXD1849" s="401"/>
      <c r="GXE1849" s="401"/>
      <c r="GXF1849" s="401"/>
      <c r="GXG1849" s="401"/>
      <c r="GXH1849" s="401"/>
      <c r="GXI1849" s="401"/>
      <c r="GXJ1849" s="401"/>
      <c r="GXK1849" s="401"/>
      <c r="GXL1849" s="401"/>
      <c r="GXM1849" s="401"/>
      <c r="GXN1849" s="401"/>
      <c r="GXO1849" s="401"/>
      <c r="GXP1849" s="401"/>
      <c r="GXQ1849" s="401"/>
      <c r="GXR1849" s="401"/>
      <c r="GXS1849" s="401"/>
      <c r="GXT1849" s="401"/>
      <c r="GXU1849" s="401"/>
      <c r="GXV1849" s="401"/>
      <c r="GXW1849" s="401"/>
      <c r="GXX1849" s="401"/>
      <c r="GXY1849" s="401"/>
      <c r="GXZ1849" s="401"/>
      <c r="GYA1849" s="401"/>
      <c r="GYB1849" s="401"/>
      <c r="GYC1849" s="401"/>
      <c r="GYD1849" s="401"/>
      <c r="GYE1849" s="401"/>
      <c r="GYF1849" s="401"/>
      <c r="GYG1849" s="401"/>
      <c r="GYH1849" s="401"/>
      <c r="GYI1849" s="401"/>
      <c r="GYJ1849" s="401"/>
      <c r="GYK1849" s="401"/>
      <c r="GYL1849" s="401"/>
      <c r="GYM1849" s="401"/>
      <c r="GYN1849" s="401"/>
      <c r="GYO1849" s="401"/>
      <c r="GYP1849" s="401"/>
      <c r="GYQ1849" s="401"/>
      <c r="GYR1849" s="401"/>
      <c r="GYS1849" s="401"/>
      <c r="GYT1849" s="401"/>
      <c r="GYU1849" s="401"/>
      <c r="GYV1849" s="401"/>
      <c r="GYW1849" s="401"/>
      <c r="GYX1849" s="401"/>
      <c r="GYY1849" s="401"/>
      <c r="GYZ1849" s="401"/>
      <c r="GZA1849" s="401"/>
      <c r="GZB1849" s="401"/>
      <c r="GZC1849" s="401"/>
      <c r="GZD1849" s="401"/>
      <c r="GZE1849" s="401"/>
      <c r="GZF1849" s="401"/>
      <c r="GZG1849" s="401"/>
      <c r="GZH1849" s="401"/>
      <c r="GZI1849" s="401"/>
      <c r="GZJ1849" s="401"/>
      <c r="GZK1849" s="401"/>
      <c r="GZL1849" s="401"/>
      <c r="GZM1849" s="401"/>
      <c r="GZN1849" s="401"/>
      <c r="GZO1849" s="401"/>
      <c r="GZP1849" s="401"/>
      <c r="GZQ1849" s="401"/>
      <c r="GZR1849" s="401"/>
      <c r="GZS1849" s="401"/>
      <c r="GZT1849" s="401"/>
      <c r="GZU1849" s="401"/>
      <c r="GZV1849" s="401"/>
      <c r="GZW1849" s="401"/>
      <c r="GZX1849" s="401"/>
      <c r="GZY1849" s="401"/>
      <c r="GZZ1849" s="401"/>
      <c r="HAA1849" s="401"/>
      <c r="HAB1849" s="401"/>
      <c r="HAC1849" s="401"/>
      <c r="HAD1849" s="401"/>
      <c r="HAE1849" s="401"/>
      <c r="HAF1849" s="401"/>
      <c r="HAG1849" s="401"/>
      <c r="HAH1849" s="401"/>
      <c r="HAI1849" s="401"/>
      <c r="HAJ1849" s="401"/>
      <c r="HAK1849" s="401"/>
      <c r="HAL1849" s="401"/>
      <c r="HAM1849" s="401"/>
      <c r="HAN1849" s="401"/>
      <c r="HAO1849" s="401"/>
      <c r="HAP1849" s="401"/>
      <c r="HAQ1849" s="401"/>
      <c r="HAR1849" s="401"/>
      <c r="HAS1849" s="401"/>
      <c r="HAT1849" s="401"/>
      <c r="HAU1849" s="401"/>
      <c r="HAV1849" s="401"/>
      <c r="HAW1849" s="401"/>
      <c r="HAX1849" s="401"/>
      <c r="HAY1849" s="401"/>
      <c r="HAZ1849" s="401"/>
      <c r="HBA1849" s="401"/>
      <c r="HBB1849" s="401"/>
      <c r="HBC1849" s="401"/>
      <c r="HBD1849" s="401"/>
      <c r="HBE1849" s="401"/>
      <c r="HBF1849" s="401"/>
      <c r="HBG1849" s="401"/>
      <c r="HBH1849" s="401"/>
      <c r="HBI1849" s="401"/>
      <c r="HBJ1849" s="401"/>
      <c r="HBK1849" s="401"/>
      <c r="HBL1849" s="401"/>
      <c r="HBM1849" s="401"/>
      <c r="HBN1849" s="401"/>
      <c r="HBO1849" s="401"/>
      <c r="HBP1849" s="401"/>
      <c r="HBQ1849" s="401"/>
      <c r="HBR1849" s="401"/>
      <c r="HBS1849" s="401"/>
      <c r="HBT1849" s="401"/>
      <c r="HBU1849" s="401"/>
      <c r="HBV1849" s="401"/>
      <c r="HBW1849" s="401"/>
      <c r="HBX1849" s="401"/>
      <c r="HBY1849" s="401"/>
      <c r="HBZ1849" s="401"/>
      <c r="HCA1849" s="401"/>
      <c r="HCB1849" s="401"/>
      <c r="HCC1849" s="401"/>
      <c r="HCD1849" s="401"/>
      <c r="HCE1849" s="401"/>
      <c r="HCF1849" s="401"/>
      <c r="HCG1849" s="401"/>
      <c r="HCH1849" s="401"/>
      <c r="HCI1849" s="401"/>
      <c r="HCJ1849" s="401"/>
      <c r="HCK1849" s="401"/>
      <c r="HCL1849" s="401"/>
      <c r="HCM1849" s="401"/>
      <c r="HCN1849" s="401"/>
      <c r="HCO1849" s="401"/>
      <c r="HCP1849" s="401"/>
      <c r="HCQ1849" s="401"/>
      <c r="HCR1849" s="401"/>
      <c r="HCS1849" s="401"/>
      <c r="HCT1849" s="401"/>
      <c r="HCU1849" s="401"/>
      <c r="HCV1849" s="401"/>
      <c r="HCW1849" s="401"/>
      <c r="HCX1849" s="401"/>
      <c r="HCY1849" s="401"/>
      <c r="HCZ1849" s="401"/>
      <c r="HDA1849" s="401"/>
      <c r="HDB1849" s="401"/>
      <c r="HDC1849" s="401"/>
      <c r="HDD1849" s="401"/>
      <c r="HDE1849" s="401"/>
      <c r="HDF1849" s="401"/>
      <c r="HDG1849" s="401"/>
      <c r="HDH1849" s="401"/>
      <c r="HDI1849" s="401"/>
      <c r="HDJ1849" s="401"/>
      <c r="HDK1849" s="401"/>
      <c r="HDL1849" s="401"/>
      <c r="HDM1849" s="401"/>
      <c r="HDN1849" s="401"/>
      <c r="HDO1849" s="401"/>
      <c r="HDP1849" s="401"/>
      <c r="HDQ1849" s="401"/>
      <c r="HDR1849" s="401"/>
      <c r="HDS1849" s="401"/>
      <c r="HDT1849" s="401"/>
      <c r="HDU1849" s="401"/>
      <c r="HDV1849" s="401"/>
      <c r="HDW1849" s="401"/>
      <c r="HDX1849" s="401"/>
      <c r="HDY1849" s="401"/>
      <c r="HDZ1849" s="401"/>
      <c r="HEA1849" s="401"/>
      <c r="HEB1849" s="401"/>
      <c r="HEC1849" s="401"/>
      <c r="HED1849" s="401"/>
      <c r="HEE1849" s="401"/>
      <c r="HEF1849" s="401"/>
      <c r="HEG1849" s="401"/>
      <c r="HEH1849" s="401"/>
      <c r="HEI1849" s="401"/>
      <c r="HEJ1849" s="401"/>
      <c r="HEK1849" s="401"/>
      <c r="HEL1849" s="401"/>
      <c r="HEM1849" s="401"/>
      <c r="HEN1849" s="401"/>
      <c r="HEO1849" s="401"/>
      <c r="HEP1849" s="401"/>
      <c r="HEQ1849" s="401"/>
      <c r="HER1849" s="401"/>
      <c r="HES1849" s="401"/>
      <c r="HET1849" s="401"/>
      <c r="HEU1849" s="401"/>
      <c r="HEV1849" s="401"/>
      <c r="HEW1849" s="401"/>
      <c r="HEX1849" s="401"/>
      <c r="HEY1849" s="401"/>
      <c r="HEZ1849" s="401"/>
      <c r="HFA1849" s="401"/>
      <c r="HFB1849" s="401"/>
      <c r="HFC1849" s="401"/>
      <c r="HFD1849" s="401"/>
      <c r="HFE1849" s="401"/>
      <c r="HFF1849" s="401"/>
      <c r="HFG1849" s="401"/>
      <c r="HFH1849" s="401"/>
      <c r="HFI1849" s="401"/>
      <c r="HFJ1849" s="401"/>
      <c r="HFK1849" s="401"/>
      <c r="HFL1849" s="401"/>
      <c r="HFM1849" s="401"/>
      <c r="HFN1849" s="401"/>
      <c r="HFO1849" s="401"/>
      <c r="HFP1849" s="401"/>
      <c r="HFQ1849" s="401"/>
      <c r="HFR1849" s="401"/>
      <c r="HFS1849" s="401"/>
      <c r="HFT1849" s="401"/>
      <c r="HFU1849" s="401"/>
      <c r="HFV1849" s="401"/>
      <c r="HFW1849" s="401"/>
      <c r="HFX1849" s="401"/>
      <c r="HFY1849" s="401"/>
      <c r="HFZ1849" s="401"/>
      <c r="HGA1849" s="401"/>
      <c r="HGB1849" s="401"/>
      <c r="HGC1849" s="401"/>
      <c r="HGD1849" s="401"/>
      <c r="HGE1849" s="401"/>
      <c r="HGF1849" s="401"/>
      <c r="HGG1849" s="401"/>
      <c r="HGH1849" s="401"/>
      <c r="HGI1849" s="401"/>
      <c r="HGJ1849" s="401"/>
      <c r="HGK1849" s="401"/>
      <c r="HGL1849" s="401"/>
      <c r="HGM1849" s="401"/>
      <c r="HGN1849" s="401"/>
      <c r="HGO1849" s="401"/>
      <c r="HGP1849" s="401"/>
      <c r="HGQ1849" s="401"/>
      <c r="HGR1849" s="401"/>
      <c r="HGS1849" s="401"/>
      <c r="HGT1849" s="401"/>
      <c r="HGU1849" s="401"/>
      <c r="HGV1849" s="401"/>
      <c r="HGW1849" s="401"/>
      <c r="HGX1849" s="401"/>
      <c r="HGY1849" s="401"/>
      <c r="HGZ1849" s="401"/>
      <c r="HHA1849" s="401"/>
      <c r="HHB1849" s="401"/>
      <c r="HHC1849" s="401"/>
      <c r="HHD1849" s="401"/>
      <c r="HHE1849" s="401"/>
      <c r="HHF1849" s="401"/>
      <c r="HHG1849" s="401"/>
      <c r="HHH1849" s="401"/>
      <c r="HHI1849" s="401"/>
      <c r="HHJ1849" s="401"/>
      <c r="HHK1849" s="401"/>
      <c r="HHL1849" s="401"/>
      <c r="HHM1849" s="401"/>
      <c r="HHN1849" s="401"/>
      <c r="HHO1849" s="401"/>
      <c r="HHP1849" s="401"/>
      <c r="HHQ1849" s="401"/>
      <c r="HHR1849" s="401"/>
      <c r="HHS1849" s="401"/>
      <c r="HHT1849" s="401"/>
      <c r="HHU1849" s="401"/>
      <c r="HHV1849" s="401"/>
      <c r="HHW1849" s="401"/>
      <c r="HHX1849" s="401"/>
      <c r="HHY1849" s="401"/>
      <c r="HHZ1849" s="401"/>
      <c r="HIA1849" s="401"/>
      <c r="HIB1849" s="401"/>
      <c r="HIC1849" s="401"/>
      <c r="HID1849" s="401"/>
      <c r="HIE1849" s="401"/>
      <c r="HIF1849" s="401"/>
      <c r="HIG1849" s="401"/>
      <c r="HIH1849" s="401"/>
      <c r="HII1849" s="401"/>
      <c r="HIJ1849" s="401"/>
      <c r="HIK1849" s="401"/>
      <c r="HIL1849" s="401"/>
      <c r="HIM1849" s="401"/>
      <c r="HIN1849" s="401"/>
      <c r="HIO1849" s="401"/>
      <c r="HIP1849" s="401"/>
      <c r="HIQ1849" s="401"/>
      <c r="HIR1849" s="401"/>
      <c r="HIS1849" s="401"/>
      <c r="HIT1849" s="401"/>
      <c r="HIU1849" s="401"/>
      <c r="HIV1849" s="401"/>
      <c r="HIW1849" s="401"/>
      <c r="HIX1849" s="401"/>
      <c r="HIY1849" s="401"/>
      <c r="HIZ1849" s="401"/>
      <c r="HJA1849" s="401"/>
      <c r="HJB1849" s="401"/>
      <c r="HJC1849" s="401"/>
      <c r="HJD1849" s="401"/>
      <c r="HJE1849" s="401"/>
      <c r="HJF1849" s="401"/>
      <c r="HJG1849" s="401"/>
      <c r="HJH1849" s="401"/>
      <c r="HJI1849" s="401"/>
      <c r="HJJ1849" s="401"/>
      <c r="HJK1849" s="401"/>
      <c r="HJL1849" s="401"/>
      <c r="HJM1849" s="401"/>
      <c r="HJN1849" s="401"/>
      <c r="HJO1849" s="401"/>
      <c r="HJP1849" s="401"/>
      <c r="HJQ1849" s="401"/>
      <c r="HJR1849" s="401"/>
      <c r="HJS1849" s="401"/>
      <c r="HJT1849" s="401"/>
      <c r="HJU1849" s="401"/>
      <c r="HJV1849" s="401"/>
      <c r="HJW1849" s="401"/>
      <c r="HJX1849" s="401"/>
      <c r="HJY1849" s="401"/>
      <c r="HJZ1849" s="401"/>
      <c r="HKA1849" s="401"/>
      <c r="HKB1849" s="401"/>
      <c r="HKC1849" s="401"/>
      <c r="HKD1849" s="401"/>
      <c r="HKE1849" s="401"/>
      <c r="HKF1849" s="401"/>
      <c r="HKG1849" s="401"/>
      <c r="HKH1849" s="401"/>
      <c r="HKI1849" s="401"/>
      <c r="HKJ1849" s="401"/>
      <c r="HKK1849" s="401"/>
      <c r="HKL1849" s="401"/>
      <c r="HKM1849" s="401"/>
      <c r="HKN1849" s="401"/>
      <c r="HKO1849" s="401"/>
      <c r="HKP1849" s="401"/>
      <c r="HKQ1849" s="401"/>
      <c r="HKR1849" s="401"/>
      <c r="HKS1849" s="401"/>
      <c r="HKT1849" s="401"/>
      <c r="HKU1849" s="401"/>
      <c r="HKV1849" s="401"/>
      <c r="HKW1849" s="401"/>
      <c r="HKX1849" s="401"/>
      <c r="HKY1849" s="401"/>
      <c r="HKZ1849" s="401"/>
      <c r="HLA1849" s="401"/>
      <c r="HLB1849" s="401"/>
      <c r="HLC1849" s="401"/>
      <c r="HLD1849" s="401"/>
      <c r="HLE1849" s="401"/>
      <c r="HLF1849" s="401"/>
      <c r="HLG1849" s="401"/>
      <c r="HLH1849" s="401"/>
      <c r="HLI1849" s="401"/>
      <c r="HLJ1849" s="401"/>
      <c r="HLK1849" s="401"/>
      <c r="HLL1849" s="401"/>
      <c r="HLM1849" s="401"/>
      <c r="HLN1849" s="401"/>
      <c r="HLO1849" s="401"/>
      <c r="HLP1849" s="401"/>
      <c r="HLQ1849" s="401"/>
      <c r="HLR1849" s="401"/>
      <c r="HLS1849" s="401"/>
      <c r="HLT1849" s="401"/>
      <c r="HLU1849" s="401"/>
      <c r="HLV1849" s="401"/>
      <c r="HLW1849" s="401"/>
      <c r="HLX1849" s="401"/>
      <c r="HLY1849" s="401"/>
      <c r="HLZ1849" s="401"/>
      <c r="HMA1849" s="401"/>
      <c r="HMB1849" s="401"/>
      <c r="HMC1849" s="401"/>
      <c r="HMD1849" s="401"/>
      <c r="HME1849" s="401"/>
      <c r="HMF1849" s="401"/>
      <c r="HMG1849" s="401"/>
      <c r="HMH1849" s="401"/>
      <c r="HMI1849" s="401"/>
      <c r="HMJ1849" s="401"/>
      <c r="HMK1849" s="401"/>
      <c r="HML1849" s="401"/>
      <c r="HMM1849" s="401"/>
      <c r="HMN1849" s="401"/>
      <c r="HMO1849" s="401"/>
      <c r="HMP1849" s="401"/>
      <c r="HMQ1849" s="401"/>
      <c r="HMR1849" s="401"/>
      <c r="HMS1849" s="401"/>
      <c r="HMT1849" s="401"/>
      <c r="HMU1849" s="401"/>
      <c r="HMV1849" s="401"/>
      <c r="HMW1849" s="401"/>
      <c r="HMX1849" s="401"/>
      <c r="HMY1849" s="401"/>
      <c r="HMZ1849" s="401"/>
      <c r="HNA1849" s="401"/>
      <c r="HNB1849" s="401"/>
      <c r="HNC1849" s="401"/>
      <c r="HND1849" s="401"/>
      <c r="HNE1849" s="401"/>
      <c r="HNF1849" s="401"/>
      <c r="HNG1849" s="401"/>
      <c r="HNH1849" s="401"/>
      <c r="HNI1849" s="401"/>
      <c r="HNJ1849" s="401"/>
      <c r="HNK1849" s="401"/>
      <c r="HNL1849" s="401"/>
      <c r="HNM1849" s="401"/>
      <c r="HNN1849" s="401"/>
      <c r="HNO1849" s="401"/>
      <c r="HNP1849" s="401"/>
      <c r="HNQ1849" s="401"/>
      <c r="HNR1849" s="401"/>
      <c r="HNS1849" s="401"/>
      <c r="HNT1849" s="401"/>
      <c r="HNU1849" s="401"/>
      <c r="HNV1849" s="401"/>
      <c r="HNW1849" s="401"/>
      <c r="HNX1849" s="401"/>
      <c r="HNY1849" s="401"/>
      <c r="HNZ1849" s="401"/>
      <c r="HOA1849" s="401"/>
      <c r="HOB1849" s="401"/>
      <c r="HOC1849" s="401"/>
      <c r="HOD1849" s="401"/>
      <c r="HOE1849" s="401"/>
      <c r="HOF1849" s="401"/>
      <c r="HOG1849" s="401"/>
      <c r="HOH1849" s="401"/>
      <c r="HOI1849" s="401"/>
      <c r="HOJ1849" s="401"/>
      <c r="HOK1849" s="401"/>
      <c r="HOL1849" s="401"/>
      <c r="HOM1849" s="401"/>
      <c r="HON1849" s="401"/>
      <c r="HOO1849" s="401"/>
      <c r="HOP1849" s="401"/>
      <c r="HOQ1849" s="401"/>
      <c r="HOR1849" s="401"/>
      <c r="HOS1849" s="401"/>
      <c r="HOT1849" s="401"/>
      <c r="HOU1849" s="401"/>
      <c r="HOV1849" s="401"/>
      <c r="HOW1849" s="401"/>
      <c r="HOX1849" s="401"/>
      <c r="HOY1849" s="401"/>
      <c r="HOZ1849" s="401"/>
      <c r="HPA1849" s="401"/>
      <c r="HPB1849" s="401"/>
      <c r="HPC1849" s="401"/>
      <c r="HPD1849" s="401"/>
      <c r="HPE1849" s="401"/>
      <c r="HPF1849" s="401"/>
      <c r="HPG1849" s="401"/>
      <c r="HPH1849" s="401"/>
      <c r="HPI1849" s="401"/>
      <c r="HPJ1849" s="401"/>
      <c r="HPK1849" s="401"/>
      <c r="HPL1849" s="401"/>
      <c r="HPM1849" s="401"/>
      <c r="HPN1849" s="401"/>
      <c r="HPO1849" s="401"/>
      <c r="HPP1849" s="401"/>
      <c r="HPQ1849" s="401"/>
      <c r="HPR1849" s="401"/>
      <c r="HPS1849" s="401"/>
      <c r="HPT1849" s="401"/>
      <c r="HPU1849" s="401"/>
      <c r="HPV1849" s="401"/>
      <c r="HPW1849" s="401"/>
      <c r="HPX1849" s="401"/>
      <c r="HPY1849" s="401"/>
      <c r="HPZ1849" s="401"/>
      <c r="HQA1849" s="401"/>
      <c r="HQB1849" s="401"/>
      <c r="HQC1849" s="401"/>
      <c r="HQD1849" s="401"/>
      <c r="HQE1849" s="401"/>
      <c r="HQF1849" s="401"/>
      <c r="HQG1849" s="401"/>
      <c r="HQH1849" s="401"/>
      <c r="HQI1849" s="401"/>
      <c r="HQJ1849" s="401"/>
      <c r="HQK1849" s="401"/>
      <c r="HQL1849" s="401"/>
      <c r="HQM1849" s="401"/>
      <c r="HQN1849" s="401"/>
      <c r="HQO1849" s="401"/>
      <c r="HQP1849" s="401"/>
      <c r="HQQ1849" s="401"/>
      <c r="HQR1849" s="401"/>
      <c r="HQS1849" s="401"/>
      <c r="HQT1849" s="401"/>
      <c r="HQU1849" s="401"/>
      <c r="HQV1849" s="401"/>
      <c r="HQW1849" s="401"/>
      <c r="HQX1849" s="401"/>
      <c r="HQY1849" s="401"/>
      <c r="HQZ1849" s="401"/>
      <c r="HRA1849" s="401"/>
      <c r="HRB1849" s="401"/>
      <c r="HRC1849" s="401"/>
      <c r="HRD1849" s="401"/>
      <c r="HRE1849" s="401"/>
      <c r="HRF1849" s="401"/>
      <c r="HRG1849" s="401"/>
      <c r="HRH1849" s="401"/>
      <c r="HRI1849" s="401"/>
      <c r="HRJ1849" s="401"/>
      <c r="HRK1849" s="401"/>
      <c r="HRL1849" s="401"/>
      <c r="HRM1849" s="401"/>
      <c r="HRN1849" s="401"/>
      <c r="HRO1849" s="401"/>
      <c r="HRP1849" s="401"/>
      <c r="HRQ1849" s="401"/>
      <c r="HRR1849" s="401"/>
      <c r="HRS1849" s="401"/>
      <c r="HRT1849" s="401"/>
      <c r="HRU1849" s="401"/>
      <c r="HRV1849" s="401"/>
      <c r="HRW1849" s="401"/>
      <c r="HRX1849" s="401"/>
      <c r="HRY1849" s="401"/>
      <c r="HRZ1849" s="401"/>
      <c r="HSA1849" s="401"/>
      <c r="HSB1849" s="401"/>
      <c r="HSC1849" s="401"/>
      <c r="HSD1849" s="401"/>
      <c r="HSE1849" s="401"/>
      <c r="HSF1849" s="401"/>
      <c r="HSG1849" s="401"/>
      <c r="HSH1849" s="401"/>
      <c r="HSI1849" s="401"/>
      <c r="HSJ1849" s="401"/>
      <c r="HSK1849" s="401"/>
      <c r="HSL1849" s="401"/>
      <c r="HSM1849" s="401"/>
      <c r="HSN1849" s="401"/>
      <c r="HSO1849" s="401"/>
      <c r="HSP1849" s="401"/>
      <c r="HSQ1849" s="401"/>
      <c r="HSR1849" s="401"/>
      <c r="HSS1849" s="401"/>
      <c r="HST1849" s="401"/>
      <c r="HSU1849" s="401"/>
      <c r="HSV1849" s="401"/>
      <c r="HSW1849" s="401"/>
      <c r="HSX1849" s="401"/>
      <c r="HSY1849" s="401"/>
      <c r="HSZ1849" s="401"/>
      <c r="HTA1849" s="401"/>
      <c r="HTB1849" s="401"/>
      <c r="HTC1849" s="401"/>
      <c r="HTD1849" s="401"/>
      <c r="HTE1849" s="401"/>
      <c r="HTF1849" s="401"/>
      <c r="HTG1849" s="401"/>
      <c r="HTH1849" s="401"/>
      <c r="HTI1849" s="401"/>
      <c r="HTJ1849" s="401"/>
      <c r="HTK1849" s="401"/>
      <c r="HTL1849" s="401"/>
      <c r="HTM1849" s="401"/>
      <c r="HTN1849" s="401"/>
      <c r="HTO1849" s="401"/>
      <c r="HTP1849" s="401"/>
      <c r="HTQ1849" s="401"/>
      <c r="HTR1849" s="401"/>
      <c r="HTS1849" s="401"/>
      <c r="HTT1849" s="401"/>
      <c r="HTU1849" s="401"/>
      <c r="HTV1849" s="401"/>
      <c r="HTW1849" s="401"/>
      <c r="HTX1849" s="401"/>
      <c r="HTY1849" s="401"/>
      <c r="HTZ1849" s="401"/>
      <c r="HUA1849" s="401"/>
      <c r="HUB1849" s="401"/>
      <c r="HUC1849" s="401"/>
      <c r="HUD1849" s="401"/>
      <c r="HUE1849" s="401"/>
      <c r="HUF1849" s="401"/>
      <c r="HUG1849" s="401"/>
      <c r="HUH1849" s="401"/>
      <c r="HUI1849" s="401"/>
      <c r="HUJ1849" s="401"/>
      <c r="HUK1849" s="401"/>
      <c r="HUL1849" s="401"/>
      <c r="HUM1849" s="401"/>
      <c r="HUN1849" s="401"/>
      <c r="HUO1849" s="401"/>
      <c r="HUP1849" s="401"/>
      <c r="HUQ1849" s="401"/>
      <c r="HUR1849" s="401"/>
      <c r="HUS1849" s="401"/>
      <c r="HUT1849" s="401"/>
      <c r="HUU1849" s="401"/>
      <c r="HUV1849" s="401"/>
      <c r="HUW1849" s="401"/>
      <c r="HUX1849" s="401"/>
      <c r="HUY1849" s="401"/>
      <c r="HUZ1849" s="401"/>
      <c r="HVA1849" s="401"/>
      <c r="HVB1849" s="401"/>
      <c r="HVC1849" s="401"/>
      <c r="HVD1849" s="401"/>
      <c r="HVE1849" s="401"/>
      <c r="HVF1849" s="401"/>
      <c r="HVG1849" s="401"/>
      <c r="HVH1849" s="401"/>
      <c r="HVI1849" s="401"/>
      <c r="HVJ1849" s="401"/>
      <c r="HVK1849" s="401"/>
      <c r="HVL1849" s="401"/>
      <c r="HVM1849" s="401"/>
      <c r="HVN1849" s="401"/>
      <c r="HVO1849" s="401"/>
      <c r="HVP1849" s="401"/>
      <c r="HVQ1849" s="401"/>
      <c r="HVR1849" s="401"/>
      <c r="HVS1849" s="401"/>
      <c r="HVT1849" s="401"/>
      <c r="HVU1849" s="401"/>
      <c r="HVV1849" s="401"/>
      <c r="HVW1849" s="401"/>
      <c r="HVX1849" s="401"/>
      <c r="HVY1849" s="401"/>
      <c r="HVZ1849" s="401"/>
      <c r="HWA1849" s="401"/>
      <c r="HWB1849" s="401"/>
      <c r="HWC1849" s="401"/>
      <c r="HWD1849" s="401"/>
      <c r="HWE1849" s="401"/>
      <c r="HWF1849" s="401"/>
      <c r="HWG1849" s="401"/>
      <c r="HWH1849" s="401"/>
      <c r="HWI1849" s="401"/>
      <c r="HWJ1849" s="401"/>
      <c r="HWK1849" s="401"/>
      <c r="HWL1849" s="401"/>
      <c r="HWM1849" s="401"/>
      <c r="HWN1849" s="401"/>
      <c r="HWO1849" s="401"/>
      <c r="HWP1849" s="401"/>
      <c r="HWQ1849" s="401"/>
      <c r="HWR1849" s="401"/>
      <c r="HWS1849" s="401"/>
      <c r="HWT1849" s="401"/>
      <c r="HWU1849" s="401"/>
      <c r="HWV1849" s="401"/>
      <c r="HWW1849" s="401"/>
      <c r="HWX1849" s="401"/>
      <c r="HWY1849" s="401"/>
      <c r="HWZ1849" s="401"/>
      <c r="HXA1849" s="401"/>
      <c r="HXB1849" s="401"/>
      <c r="HXC1849" s="401"/>
      <c r="HXD1849" s="401"/>
      <c r="HXE1849" s="401"/>
      <c r="HXF1849" s="401"/>
      <c r="HXG1849" s="401"/>
      <c r="HXH1849" s="401"/>
      <c r="HXI1849" s="401"/>
      <c r="HXJ1849" s="401"/>
      <c r="HXK1849" s="401"/>
      <c r="HXL1849" s="401"/>
      <c r="HXM1849" s="401"/>
      <c r="HXN1849" s="401"/>
      <c r="HXO1849" s="401"/>
      <c r="HXP1849" s="401"/>
      <c r="HXQ1849" s="401"/>
      <c r="HXR1849" s="401"/>
      <c r="HXS1849" s="401"/>
      <c r="HXT1849" s="401"/>
      <c r="HXU1849" s="401"/>
      <c r="HXV1849" s="401"/>
      <c r="HXW1849" s="401"/>
      <c r="HXX1849" s="401"/>
      <c r="HXY1849" s="401"/>
      <c r="HXZ1849" s="401"/>
      <c r="HYA1849" s="401"/>
      <c r="HYB1849" s="401"/>
      <c r="HYC1849" s="401"/>
      <c r="HYD1849" s="401"/>
      <c r="HYE1849" s="401"/>
      <c r="HYF1849" s="401"/>
      <c r="HYG1849" s="401"/>
      <c r="HYH1849" s="401"/>
      <c r="HYI1849" s="401"/>
      <c r="HYJ1849" s="401"/>
      <c r="HYK1849" s="401"/>
      <c r="HYL1849" s="401"/>
      <c r="HYM1849" s="401"/>
      <c r="HYN1849" s="401"/>
      <c r="HYO1849" s="401"/>
      <c r="HYP1849" s="401"/>
      <c r="HYQ1849" s="401"/>
      <c r="HYR1849" s="401"/>
      <c r="HYS1849" s="401"/>
      <c r="HYT1849" s="401"/>
      <c r="HYU1849" s="401"/>
      <c r="HYV1849" s="401"/>
      <c r="HYW1849" s="401"/>
      <c r="HYX1849" s="401"/>
      <c r="HYY1849" s="401"/>
      <c r="HYZ1849" s="401"/>
      <c r="HZA1849" s="401"/>
      <c r="HZB1849" s="401"/>
      <c r="HZC1849" s="401"/>
      <c r="HZD1849" s="401"/>
      <c r="HZE1849" s="401"/>
      <c r="HZF1849" s="401"/>
      <c r="HZG1849" s="401"/>
      <c r="HZH1849" s="401"/>
      <c r="HZI1849" s="401"/>
      <c r="HZJ1849" s="401"/>
      <c r="HZK1849" s="401"/>
      <c r="HZL1849" s="401"/>
      <c r="HZM1849" s="401"/>
      <c r="HZN1849" s="401"/>
      <c r="HZO1849" s="401"/>
      <c r="HZP1849" s="401"/>
      <c r="HZQ1849" s="401"/>
      <c r="HZR1849" s="401"/>
      <c r="HZS1849" s="401"/>
      <c r="HZT1849" s="401"/>
      <c r="HZU1849" s="401"/>
      <c r="HZV1849" s="401"/>
      <c r="HZW1849" s="401"/>
      <c r="HZX1849" s="401"/>
      <c r="HZY1849" s="401"/>
      <c r="HZZ1849" s="401"/>
      <c r="IAA1849" s="401"/>
      <c r="IAB1849" s="401"/>
      <c r="IAC1849" s="401"/>
      <c r="IAD1849" s="401"/>
      <c r="IAE1849" s="401"/>
      <c r="IAF1849" s="401"/>
      <c r="IAG1849" s="401"/>
      <c r="IAH1849" s="401"/>
      <c r="IAI1849" s="401"/>
      <c r="IAJ1849" s="401"/>
      <c r="IAK1849" s="401"/>
      <c r="IAL1849" s="401"/>
      <c r="IAM1849" s="401"/>
      <c r="IAN1849" s="401"/>
      <c r="IAO1849" s="401"/>
      <c r="IAP1849" s="401"/>
      <c r="IAQ1849" s="401"/>
      <c r="IAR1849" s="401"/>
      <c r="IAS1849" s="401"/>
      <c r="IAT1849" s="401"/>
      <c r="IAU1849" s="401"/>
      <c r="IAV1849" s="401"/>
      <c r="IAW1849" s="401"/>
      <c r="IAX1849" s="401"/>
      <c r="IAY1849" s="401"/>
      <c r="IAZ1849" s="401"/>
      <c r="IBA1849" s="401"/>
      <c r="IBB1849" s="401"/>
      <c r="IBC1849" s="401"/>
      <c r="IBD1849" s="401"/>
      <c r="IBE1849" s="401"/>
      <c r="IBF1849" s="401"/>
      <c r="IBG1849" s="401"/>
      <c r="IBH1849" s="401"/>
      <c r="IBI1849" s="401"/>
      <c r="IBJ1849" s="401"/>
      <c r="IBK1849" s="401"/>
      <c r="IBL1849" s="401"/>
      <c r="IBM1849" s="401"/>
      <c r="IBN1849" s="401"/>
      <c r="IBO1849" s="401"/>
      <c r="IBP1849" s="401"/>
      <c r="IBQ1849" s="401"/>
      <c r="IBR1849" s="401"/>
      <c r="IBS1849" s="401"/>
      <c r="IBT1849" s="401"/>
      <c r="IBU1849" s="401"/>
      <c r="IBV1849" s="401"/>
      <c r="IBW1849" s="401"/>
      <c r="IBX1849" s="401"/>
      <c r="IBY1849" s="401"/>
      <c r="IBZ1849" s="401"/>
      <c r="ICA1849" s="401"/>
      <c r="ICB1849" s="401"/>
      <c r="ICC1849" s="401"/>
      <c r="ICD1849" s="401"/>
      <c r="ICE1849" s="401"/>
      <c r="ICF1849" s="401"/>
      <c r="ICG1849" s="401"/>
      <c r="ICH1849" s="401"/>
      <c r="ICI1849" s="401"/>
      <c r="ICJ1849" s="401"/>
      <c r="ICK1849" s="401"/>
      <c r="ICL1849" s="401"/>
      <c r="ICM1849" s="401"/>
      <c r="ICN1849" s="401"/>
      <c r="ICO1849" s="401"/>
      <c r="ICP1849" s="401"/>
      <c r="ICQ1849" s="401"/>
      <c r="ICR1849" s="401"/>
      <c r="ICS1849" s="401"/>
      <c r="ICT1849" s="401"/>
      <c r="ICU1849" s="401"/>
      <c r="ICV1849" s="401"/>
      <c r="ICW1849" s="401"/>
      <c r="ICX1849" s="401"/>
      <c r="ICY1849" s="401"/>
      <c r="ICZ1849" s="401"/>
      <c r="IDA1849" s="401"/>
      <c r="IDB1849" s="401"/>
      <c r="IDC1849" s="401"/>
      <c r="IDD1849" s="401"/>
      <c r="IDE1849" s="401"/>
      <c r="IDF1849" s="401"/>
      <c r="IDG1849" s="401"/>
      <c r="IDH1849" s="401"/>
      <c r="IDI1849" s="401"/>
      <c r="IDJ1849" s="401"/>
      <c r="IDK1849" s="401"/>
      <c r="IDL1849" s="401"/>
      <c r="IDM1849" s="401"/>
      <c r="IDN1849" s="401"/>
      <c r="IDO1849" s="401"/>
      <c r="IDP1849" s="401"/>
      <c r="IDQ1849" s="401"/>
      <c r="IDR1849" s="401"/>
      <c r="IDS1849" s="401"/>
      <c r="IDT1849" s="401"/>
      <c r="IDU1849" s="401"/>
      <c r="IDV1849" s="401"/>
      <c r="IDW1849" s="401"/>
      <c r="IDX1849" s="401"/>
      <c r="IDY1849" s="401"/>
      <c r="IDZ1849" s="401"/>
      <c r="IEA1849" s="401"/>
      <c r="IEB1849" s="401"/>
      <c r="IEC1849" s="401"/>
      <c r="IED1849" s="401"/>
      <c r="IEE1849" s="401"/>
      <c r="IEF1849" s="401"/>
      <c r="IEG1849" s="401"/>
      <c r="IEH1849" s="401"/>
      <c r="IEI1849" s="401"/>
      <c r="IEJ1849" s="401"/>
      <c r="IEK1849" s="401"/>
      <c r="IEL1849" s="401"/>
      <c r="IEM1849" s="401"/>
      <c r="IEN1849" s="401"/>
      <c r="IEO1849" s="401"/>
      <c r="IEP1849" s="401"/>
      <c r="IEQ1849" s="401"/>
      <c r="IER1849" s="401"/>
      <c r="IES1849" s="401"/>
      <c r="IET1849" s="401"/>
      <c r="IEU1849" s="401"/>
      <c r="IEV1849" s="401"/>
      <c r="IEW1849" s="401"/>
      <c r="IEX1849" s="401"/>
      <c r="IEY1849" s="401"/>
      <c r="IEZ1849" s="401"/>
      <c r="IFA1849" s="401"/>
      <c r="IFB1849" s="401"/>
      <c r="IFC1849" s="401"/>
      <c r="IFD1849" s="401"/>
      <c r="IFE1849" s="401"/>
      <c r="IFF1849" s="401"/>
      <c r="IFG1849" s="401"/>
      <c r="IFH1849" s="401"/>
      <c r="IFI1849" s="401"/>
      <c r="IFJ1849" s="401"/>
      <c r="IFK1849" s="401"/>
      <c r="IFL1849" s="401"/>
      <c r="IFM1849" s="401"/>
      <c r="IFN1849" s="401"/>
      <c r="IFO1849" s="401"/>
      <c r="IFP1849" s="401"/>
      <c r="IFQ1849" s="401"/>
      <c r="IFR1849" s="401"/>
      <c r="IFS1849" s="401"/>
      <c r="IFT1849" s="401"/>
      <c r="IFU1849" s="401"/>
      <c r="IFV1849" s="401"/>
      <c r="IFW1849" s="401"/>
      <c r="IFX1849" s="401"/>
      <c r="IFY1849" s="401"/>
      <c r="IFZ1849" s="401"/>
      <c r="IGA1849" s="401"/>
      <c r="IGB1849" s="401"/>
      <c r="IGC1849" s="401"/>
      <c r="IGD1849" s="401"/>
      <c r="IGE1849" s="401"/>
      <c r="IGF1849" s="401"/>
      <c r="IGG1849" s="401"/>
      <c r="IGH1849" s="401"/>
      <c r="IGI1849" s="401"/>
      <c r="IGJ1849" s="401"/>
      <c r="IGK1849" s="401"/>
      <c r="IGL1849" s="401"/>
      <c r="IGM1849" s="401"/>
      <c r="IGN1849" s="401"/>
      <c r="IGO1849" s="401"/>
      <c r="IGP1849" s="401"/>
      <c r="IGQ1849" s="401"/>
      <c r="IGR1849" s="401"/>
      <c r="IGS1849" s="401"/>
      <c r="IGT1849" s="401"/>
      <c r="IGU1849" s="401"/>
      <c r="IGV1849" s="401"/>
      <c r="IGW1849" s="401"/>
      <c r="IGX1849" s="401"/>
      <c r="IGY1849" s="401"/>
      <c r="IGZ1849" s="401"/>
      <c r="IHA1849" s="401"/>
      <c r="IHB1849" s="401"/>
      <c r="IHC1849" s="401"/>
      <c r="IHD1849" s="401"/>
      <c r="IHE1849" s="401"/>
      <c r="IHF1849" s="401"/>
      <c r="IHG1849" s="401"/>
      <c r="IHH1849" s="401"/>
      <c r="IHI1849" s="401"/>
      <c r="IHJ1849" s="401"/>
      <c r="IHK1849" s="401"/>
      <c r="IHL1849" s="401"/>
      <c r="IHM1849" s="401"/>
      <c r="IHN1849" s="401"/>
      <c r="IHO1849" s="401"/>
      <c r="IHP1849" s="401"/>
      <c r="IHQ1849" s="401"/>
      <c r="IHR1849" s="401"/>
      <c r="IHS1849" s="401"/>
      <c r="IHT1849" s="401"/>
      <c r="IHU1849" s="401"/>
      <c r="IHV1849" s="401"/>
      <c r="IHW1849" s="401"/>
      <c r="IHX1849" s="401"/>
      <c r="IHY1849" s="401"/>
      <c r="IHZ1849" s="401"/>
      <c r="IIA1849" s="401"/>
      <c r="IIB1849" s="401"/>
      <c r="IIC1849" s="401"/>
      <c r="IID1849" s="401"/>
      <c r="IIE1849" s="401"/>
      <c r="IIF1849" s="401"/>
      <c r="IIG1849" s="401"/>
      <c r="IIH1849" s="401"/>
      <c r="III1849" s="401"/>
      <c r="IIJ1849" s="401"/>
      <c r="IIK1849" s="401"/>
      <c r="IIL1849" s="401"/>
      <c r="IIM1849" s="401"/>
      <c r="IIN1849" s="401"/>
      <c r="IIO1849" s="401"/>
      <c r="IIP1849" s="401"/>
      <c r="IIQ1849" s="401"/>
      <c r="IIR1849" s="401"/>
      <c r="IIS1849" s="401"/>
      <c r="IIT1849" s="401"/>
      <c r="IIU1849" s="401"/>
      <c r="IIV1849" s="401"/>
      <c r="IIW1849" s="401"/>
      <c r="IIX1849" s="401"/>
      <c r="IIY1849" s="401"/>
      <c r="IIZ1849" s="401"/>
      <c r="IJA1849" s="401"/>
      <c r="IJB1849" s="401"/>
      <c r="IJC1849" s="401"/>
      <c r="IJD1849" s="401"/>
      <c r="IJE1849" s="401"/>
      <c r="IJF1849" s="401"/>
      <c r="IJG1849" s="401"/>
      <c r="IJH1849" s="401"/>
      <c r="IJI1849" s="401"/>
      <c r="IJJ1849" s="401"/>
      <c r="IJK1849" s="401"/>
      <c r="IJL1849" s="401"/>
      <c r="IJM1849" s="401"/>
      <c r="IJN1849" s="401"/>
      <c r="IJO1849" s="401"/>
      <c r="IJP1849" s="401"/>
      <c r="IJQ1849" s="401"/>
      <c r="IJR1849" s="401"/>
      <c r="IJS1849" s="401"/>
      <c r="IJT1849" s="401"/>
      <c r="IJU1849" s="401"/>
      <c r="IJV1849" s="401"/>
      <c r="IJW1849" s="401"/>
      <c r="IJX1849" s="401"/>
      <c r="IJY1849" s="401"/>
      <c r="IJZ1849" s="401"/>
      <c r="IKA1849" s="401"/>
      <c r="IKB1849" s="401"/>
      <c r="IKC1849" s="401"/>
      <c r="IKD1849" s="401"/>
      <c r="IKE1849" s="401"/>
      <c r="IKF1849" s="401"/>
      <c r="IKG1849" s="401"/>
      <c r="IKH1849" s="401"/>
      <c r="IKI1849" s="401"/>
      <c r="IKJ1849" s="401"/>
      <c r="IKK1849" s="401"/>
      <c r="IKL1849" s="401"/>
      <c r="IKM1849" s="401"/>
      <c r="IKN1849" s="401"/>
      <c r="IKO1849" s="401"/>
      <c r="IKP1849" s="401"/>
      <c r="IKQ1849" s="401"/>
      <c r="IKR1849" s="401"/>
      <c r="IKS1849" s="401"/>
      <c r="IKT1849" s="401"/>
      <c r="IKU1849" s="401"/>
      <c r="IKV1849" s="401"/>
      <c r="IKW1849" s="401"/>
      <c r="IKX1849" s="401"/>
      <c r="IKY1849" s="401"/>
      <c r="IKZ1849" s="401"/>
      <c r="ILA1849" s="401"/>
      <c r="ILB1849" s="401"/>
      <c r="ILC1849" s="401"/>
      <c r="ILD1849" s="401"/>
      <c r="ILE1849" s="401"/>
      <c r="ILF1849" s="401"/>
      <c r="ILG1849" s="401"/>
      <c r="ILH1849" s="401"/>
      <c r="ILI1849" s="401"/>
      <c r="ILJ1849" s="401"/>
      <c r="ILK1849" s="401"/>
      <c r="ILL1849" s="401"/>
      <c r="ILM1849" s="401"/>
      <c r="ILN1849" s="401"/>
      <c r="ILO1849" s="401"/>
      <c r="ILP1849" s="401"/>
      <c r="ILQ1849" s="401"/>
      <c r="ILR1849" s="401"/>
      <c r="ILS1849" s="401"/>
      <c r="ILT1849" s="401"/>
      <c r="ILU1849" s="401"/>
      <c r="ILV1849" s="401"/>
      <c r="ILW1849" s="401"/>
      <c r="ILX1849" s="401"/>
      <c r="ILY1849" s="401"/>
      <c r="ILZ1849" s="401"/>
      <c r="IMA1849" s="401"/>
      <c r="IMB1849" s="401"/>
      <c r="IMC1849" s="401"/>
      <c r="IMD1849" s="401"/>
      <c r="IME1849" s="401"/>
      <c r="IMF1849" s="401"/>
      <c r="IMG1849" s="401"/>
      <c r="IMH1849" s="401"/>
      <c r="IMI1849" s="401"/>
      <c r="IMJ1849" s="401"/>
      <c r="IMK1849" s="401"/>
      <c r="IML1849" s="401"/>
      <c r="IMM1849" s="401"/>
      <c r="IMN1849" s="401"/>
      <c r="IMO1849" s="401"/>
      <c r="IMP1849" s="401"/>
      <c r="IMQ1849" s="401"/>
      <c r="IMR1849" s="401"/>
      <c r="IMS1849" s="401"/>
      <c r="IMT1849" s="401"/>
      <c r="IMU1849" s="401"/>
      <c r="IMV1849" s="401"/>
      <c r="IMW1849" s="401"/>
      <c r="IMX1849" s="401"/>
      <c r="IMY1849" s="401"/>
      <c r="IMZ1849" s="401"/>
      <c r="INA1849" s="401"/>
      <c r="INB1849" s="401"/>
      <c r="INC1849" s="401"/>
      <c r="IND1849" s="401"/>
      <c r="INE1849" s="401"/>
      <c r="INF1849" s="401"/>
      <c r="ING1849" s="401"/>
      <c r="INH1849" s="401"/>
      <c r="INI1849" s="401"/>
      <c r="INJ1849" s="401"/>
      <c r="INK1849" s="401"/>
      <c r="INL1849" s="401"/>
      <c r="INM1849" s="401"/>
      <c r="INN1849" s="401"/>
      <c r="INO1849" s="401"/>
      <c r="INP1849" s="401"/>
      <c r="INQ1849" s="401"/>
      <c r="INR1849" s="401"/>
      <c r="INS1849" s="401"/>
      <c r="INT1849" s="401"/>
      <c r="INU1849" s="401"/>
      <c r="INV1849" s="401"/>
      <c r="INW1849" s="401"/>
      <c r="INX1849" s="401"/>
      <c r="INY1849" s="401"/>
      <c r="INZ1849" s="401"/>
      <c r="IOA1849" s="401"/>
      <c r="IOB1849" s="401"/>
      <c r="IOC1849" s="401"/>
      <c r="IOD1849" s="401"/>
      <c r="IOE1849" s="401"/>
      <c r="IOF1849" s="401"/>
      <c r="IOG1849" s="401"/>
      <c r="IOH1849" s="401"/>
      <c r="IOI1849" s="401"/>
      <c r="IOJ1849" s="401"/>
      <c r="IOK1849" s="401"/>
      <c r="IOL1849" s="401"/>
      <c r="IOM1849" s="401"/>
      <c r="ION1849" s="401"/>
      <c r="IOO1849" s="401"/>
      <c r="IOP1849" s="401"/>
      <c r="IOQ1849" s="401"/>
      <c r="IOR1849" s="401"/>
      <c r="IOS1849" s="401"/>
      <c r="IOT1849" s="401"/>
      <c r="IOU1849" s="401"/>
      <c r="IOV1849" s="401"/>
      <c r="IOW1849" s="401"/>
      <c r="IOX1849" s="401"/>
      <c r="IOY1849" s="401"/>
      <c r="IOZ1849" s="401"/>
      <c r="IPA1849" s="401"/>
      <c r="IPB1849" s="401"/>
      <c r="IPC1849" s="401"/>
      <c r="IPD1849" s="401"/>
      <c r="IPE1849" s="401"/>
      <c r="IPF1849" s="401"/>
      <c r="IPG1849" s="401"/>
      <c r="IPH1849" s="401"/>
      <c r="IPI1849" s="401"/>
      <c r="IPJ1849" s="401"/>
      <c r="IPK1849" s="401"/>
      <c r="IPL1849" s="401"/>
      <c r="IPM1849" s="401"/>
      <c r="IPN1849" s="401"/>
      <c r="IPO1849" s="401"/>
      <c r="IPP1849" s="401"/>
      <c r="IPQ1849" s="401"/>
      <c r="IPR1849" s="401"/>
      <c r="IPS1849" s="401"/>
      <c r="IPT1849" s="401"/>
      <c r="IPU1849" s="401"/>
      <c r="IPV1849" s="401"/>
      <c r="IPW1849" s="401"/>
      <c r="IPX1849" s="401"/>
      <c r="IPY1849" s="401"/>
      <c r="IPZ1849" s="401"/>
      <c r="IQA1849" s="401"/>
      <c r="IQB1849" s="401"/>
      <c r="IQC1849" s="401"/>
      <c r="IQD1849" s="401"/>
      <c r="IQE1849" s="401"/>
      <c r="IQF1849" s="401"/>
      <c r="IQG1849" s="401"/>
      <c r="IQH1849" s="401"/>
      <c r="IQI1849" s="401"/>
      <c r="IQJ1849" s="401"/>
      <c r="IQK1849" s="401"/>
      <c r="IQL1849" s="401"/>
      <c r="IQM1849" s="401"/>
      <c r="IQN1849" s="401"/>
      <c r="IQO1849" s="401"/>
      <c r="IQP1849" s="401"/>
      <c r="IQQ1849" s="401"/>
      <c r="IQR1849" s="401"/>
      <c r="IQS1849" s="401"/>
      <c r="IQT1849" s="401"/>
      <c r="IQU1849" s="401"/>
      <c r="IQV1849" s="401"/>
      <c r="IQW1849" s="401"/>
      <c r="IQX1849" s="401"/>
      <c r="IQY1849" s="401"/>
      <c r="IQZ1849" s="401"/>
      <c r="IRA1849" s="401"/>
      <c r="IRB1849" s="401"/>
      <c r="IRC1849" s="401"/>
      <c r="IRD1849" s="401"/>
      <c r="IRE1849" s="401"/>
      <c r="IRF1849" s="401"/>
      <c r="IRG1849" s="401"/>
      <c r="IRH1849" s="401"/>
      <c r="IRI1849" s="401"/>
      <c r="IRJ1849" s="401"/>
      <c r="IRK1849" s="401"/>
      <c r="IRL1849" s="401"/>
      <c r="IRM1849" s="401"/>
      <c r="IRN1849" s="401"/>
      <c r="IRO1849" s="401"/>
      <c r="IRP1849" s="401"/>
      <c r="IRQ1849" s="401"/>
      <c r="IRR1849" s="401"/>
      <c r="IRS1849" s="401"/>
      <c r="IRT1849" s="401"/>
      <c r="IRU1849" s="401"/>
      <c r="IRV1849" s="401"/>
      <c r="IRW1849" s="401"/>
      <c r="IRX1849" s="401"/>
      <c r="IRY1849" s="401"/>
      <c r="IRZ1849" s="401"/>
      <c r="ISA1849" s="401"/>
      <c r="ISB1849" s="401"/>
      <c r="ISC1849" s="401"/>
      <c r="ISD1849" s="401"/>
      <c r="ISE1849" s="401"/>
      <c r="ISF1849" s="401"/>
      <c r="ISG1849" s="401"/>
      <c r="ISH1849" s="401"/>
      <c r="ISI1849" s="401"/>
      <c r="ISJ1849" s="401"/>
      <c r="ISK1849" s="401"/>
      <c r="ISL1849" s="401"/>
      <c r="ISM1849" s="401"/>
      <c r="ISN1849" s="401"/>
      <c r="ISO1849" s="401"/>
      <c r="ISP1849" s="401"/>
      <c r="ISQ1849" s="401"/>
      <c r="ISR1849" s="401"/>
      <c r="ISS1849" s="401"/>
      <c r="IST1849" s="401"/>
      <c r="ISU1849" s="401"/>
      <c r="ISV1849" s="401"/>
      <c r="ISW1849" s="401"/>
      <c r="ISX1849" s="401"/>
      <c r="ISY1849" s="401"/>
      <c r="ISZ1849" s="401"/>
      <c r="ITA1849" s="401"/>
      <c r="ITB1849" s="401"/>
      <c r="ITC1849" s="401"/>
      <c r="ITD1849" s="401"/>
      <c r="ITE1849" s="401"/>
      <c r="ITF1849" s="401"/>
      <c r="ITG1849" s="401"/>
      <c r="ITH1849" s="401"/>
      <c r="ITI1849" s="401"/>
      <c r="ITJ1849" s="401"/>
      <c r="ITK1849" s="401"/>
      <c r="ITL1849" s="401"/>
      <c r="ITM1849" s="401"/>
      <c r="ITN1849" s="401"/>
      <c r="ITO1849" s="401"/>
      <c r="ITP1849" s="401"/>
      <c r="ITQ1849" s="401"/>
      <c r="ITR1849" s="401"/>
      <c r="ITS1849" s="401"/>
      <c r="ITT1849" s="401"/>
      <c r="ITU1849" s="401"/>
      <c r="ITV1849" s="401"/>
      <c r="ITW1849" s="401"/>
      <c r="ITX1849" s="401"/>
      <c r="ITY1849" s="401"/>
      <c r="ITZ1849" s="401"/>
      <c r="IUA1849" s="401"/>
      <c r="IUB1849" s="401"/>
      <c r="IUC1849" s="401"/>
      <c r="IUD1849" s="401"/>
      <c r="IUE1849" s="401"/>
      <c r="IUF1849" s="401"/>
      <c r="IUG1849" s="401"/>
      <c r="IUH1849" s="401"/>
      <c r="IUI1849" s="401"/>
      <c r="IUJ1849" s="401"/>
      <c r="IUK1849" s="401"/>
      <c r="IUL1849" s="401"/>
      <c r="IUM1849" s="401"/>
      <c r="IUN1849" s="401"/>
      <c r="IUO1849" s="401"/>
      <c r="IUP1849" s="401"/>
      <c r="IUQ1849" s="401"/>
      <c r="IUR1849" s="401"/>
      <c r="IUS1849" s="401"/>
      <c r="IUT1849" s="401"/>
      <c r="IUU1849" s="401"/>
      <c r="IUV1849" s="401"/>
      <c r="IUW1849" s="401"/>
      <c r="IUX1849" s="401"/>
      <c r="IUY1849" s="401"/>
      <c r="IUZ1849" s="401"/>
      <c r="IVA1849" s="401"/>
      <c r="IVB1849" s="401"/>
      <c r="IVC1849" s="401"/>
      <c r="IVD1849" s="401"/>
      <c r="IVE1849" s="401"/>
      <c r="IVF1849" s="401"/>
      <c r="IVG1849" s="401"/>
      <c r="IVH1849" s="401"/>
      <c r="IVI1849" s="401"/>
      <c r="IVJ1849" s="401"/>
      <c r="IVK1849" s="401"/>
      <c r="IVL1849" s="401"/>
      <c r="IVM1849" s="401"/>
      <c r="IVN1849" s="401"/>
      <c r="IVO1849" s="401"/>
      <c r="IVP1849" s="401"/>
      <c r="IVQ1849" s="401"/>
      <c r="IVR1849" s="401"/>
      <c r="IVS1849" s="401"/>
      <c r="IVT1849" s="401"/>
      <c r="IVU1849" s="401"/>
      <c r="IVV1849" s="401"/>
      <c r="IVW1849" s="401"/>
      <c r="IVX1849" s="401"/>
      <c r="IVY1849" s="401"/>
      <c r="IVZ1849" s="401"/>
      <c r="IWA1849" s="401"/>
      <c r="IWB1849" s="401"/>
      <c r="IWC1849" s="401"/>
      <c r="IWD1849" s="401"/>
      <c r="IWE1849" s="401"/>
      <c r="IWF1849" s="401"/>
      <c r="IWG1849" s="401"/>
      <c r="IWH1849" s="401"/>
      <c r="IWI1849" s="401"/>
      <c r="IWJ1849" s="401"/>
      <c r="IWK1849" s="401"/>
      <c r="IWL1849" s="401"/>
      <c r="IWM1849" s="401"/>
      <c r="IWN1849" s="401"/>
      <c r="IWO1849" s="401"/>
      <c r="IWP1849" s="401"/>
      <c r="IWQ1849" s="401"/>
      <c r="IWR1849" s="401"/>
      <c r="IWS1849" s="401"/>
      <c r="IWT1849" s="401"/>
      <c r="IWU1849" s="401"/>
      <c r="IWV1849" s="401"/>
      <c r="IWW1849" s="401"/>
      <c r="IWX1849" s="401"/>
      <c r="IWY1849" s="401"/>
      <c r="IWZ1849" s="401"/>
      <c r="IXA1849" s="401"/>
      <c r="IXB1849" s="401"/>
      <c r="IXC1849" s="401"/>
      <c r="IXD1849" s="401"/>
      <c r="IXE1849" s="401"/>
      <c r="IXF1849" s="401"/>
      <c r="IXG1849" s="401"/>
      <c r="IXH1849" s="401"/>
      <c r="IXI1849" s="401"/>
      <c r="IXJ1849" s="401"/>
      <c r="IXK1849" s="401"/>
      <c r="IXL1849" s="401"/>
      <c r="IXM1849" s="401"/>
      <c r="IXN1849" s="401"/>
      <c r="IXO1849" s="401"/>
      <c r="IXP1849" s="401"/>
      <c r="IXQ1849" s="401"/>
      <c r="IXR1849" s="401"/>
      <c r="IXS1849" s="401"/>
      <c r="IXT1849" s="401"/>
      <c r="IXU1849" s="401"/>
      <c r="IXV1849" s="401"/>
      <c r="IXW1849" s="401"/>
      <c r="IXX1849" s="401"/>
      <c r="IXY1849" s="401"/>
      <c r="IXZ1849" s="401"/>
      <c r="IYA1849" s="401"/>
      <c r="IYB1849" s="401"/>
      <c r="IYC1849" s="401"/>
      <c r="IYD1849" s="401"/>
      <c r="IYE1849" s="401"/>
      <c r="IYF1849" s="401"/>
      <c r="IYG1849" s="401"/>
      <c r="IYH1849" s="401"/>
      <c r="IYI1849" s="401"/>
      <c r="IYJ1849" s="401"/>
      <c r="IYK1849" s="401"/>
      <c r="IYL1849" s="401"/>
      <c r="IYM1849" s="401"/>
      <c r="IYN1849" s="401"/>
      <c r="IYO1849" s="401"/>
      <c r="IYP1849" s="401"/>
      <c r="IYQ1849" s="401"/>
      <c r="IYR1849" s="401"/>
      <c r="IYS1849" s="401"/>
      <c r="IYT1849" s="401"/>
      <c r="IYU1849" s="401"/>
      <c r="IYV1849" s="401"/>
      <c r="IYW1849" s="401"/>
      <c r="IYX1849" s="401"/>
      <c r="IYY1849" s="401"/>
      <c r="IYZ1849" s="401"/>
      <c r="IZA1849" s="401"/>
      <c r="IZB1849" s="401"/>
      <c r="IZC1849" s="401"/>
      <c r="IZD1849" s="401"/>
      <c r="IZE1849" s="401"/>
      <c r="IZF1849" s="401"/>
      <c r="IZG1849" s="401"/>
      <c r="IZH1849" s="401"/>
      <c r="IZI1849" s="401"/>
      <c r="IZJ1849" s="401"/>
      <c r="IZK1849" s="401"/>
      <c r="IZL1849" s="401"/>
      <c r="IZM1849" s="401"/>
      <c r="IZN1849" s="401"/>
      <c r="IZO1849" s="401"/>
      <c r="IZP1849" s="401"/>
      <c r="IZQ1849" s="401"/>
      <c r="IZR1849" s="401"/>
      <c r="IZS1849" s="401"/>
      <c r="IZT1849" s="401"/>
      <c r="IZU1849" s="401"/>
      <c r="IZV1849" s="401"/>
      <c r="IZW1849" s="401"/>
      <c r="IZX1849" s="401"/>
      <c r="IZY1849" s="401"/>
      <c r="IZZ1849" s="401"/>
      <c r="JAA1849" s="401"/>
      <c r="JAB1849" s="401"/>
      <c r="JAC1849" s="401"/>
      <c r="JAD1849" s="401"/>
      <c r="JAE1849" s="401"/>
      <c r="JAF1849" s="401"/>
      <c r="JAG1849" s="401"/>
      <c r="JAH1849" s="401"/>
      <c r="JAI1849" s="401"/>
      <c r="JAJ1849" s="401"/>
      <c r="JAK1849" s="401"/>
      <c r="JAL1849" s="401"/>
      <c r="JAM1849" s="401"/>
      <c r="JAN1849" s="401"/>
      <c r="JAO1849" s="401"/>
      <c r="JAP1849" s="401"/>
      <c r="JAQ1849" s="401"/>
      <c r="JAR1849" s="401"/>
      <c r="JAS1849" s="401"/>
      <c r="JAT1849" s="401"/>
      <c r="JAU1849" s="401"/>
      <c r="JAV1849" s="401"/>
      <c r="JAW1849" s="401"/>
      <c r="JAX1849" s="401"/>
      <c r="JAY1849" s="401"/>
      <c r="JAZ1849" s="401"/>
      <c r="JBA1849" s="401"/>
      <c r="JBB1849" s="401"/>
      <c r="JBC1849" s="401"/>
      <c r="JBD1849" s="401"/>
      <c r="JBE1849" s="401"/>
      <c r="JBF1849" s="401"/>
      <c r="JBG1849" s="401"/>
      <c r="JBH1849" s="401"/>
      <c r="JBI1849" s="401"/>
      <c r="JBJ1849" s="401"/>
      <c r="JBK1849" s="401"/>
      <c r="JBL1849" s="401"/>
      <c r="JBM1849" s="401"/>
      <c r="JBN1849" s="401"/>
      <c r="JBO1849" s="401"/>
      <c r="JBP1849" s="401"/>
      <c r="JBQ1849" s="401"/>
      <c r="JBR1849" s="401"/>
      <c r="JBS1849" s="401"/>
      <c r="JBT1849" s="401"/>
      <c r="JBU1849" s="401"/>
      <c r="JBV1849" s="401"/>
      <c r="JBW1849" s="401"/>
      <c r="JBX1849" s="401"/>
      <c r="JBY1849" s="401"/>
      <c r="JBZ1849" s="401"/>
      <c r="JCA1849" s="401"/>
      <c r="JCB1849" s="401"/>
      <c r="JCC1849" s="401"/>
      <c r="JCD1849" s="401"/>
      <c r="JCE1849" s="401"/>
      <c r="JCF1849" s="401"/>
      <c r="JCG1849" s="401"/>
      <c r="JCH1849" s="401"/>
      <c r="JCI1849" s="401"/>
      <c r="JCJ1849" s="401"/>
      <c r="JCK1849" s="401"/>
      <c r="JCL1849" s="401"/>
      <c r="JCM1849" s="401"/>
      <c r="JCN1849" s="401"/>
      <c r="JCO1849" s="401"/>
      <c r="JCP1849" s="401"/>
      <c r="JCQ1849" s="401"/>
      <c r="JCR1849" s="401"/>
      <c r="JCS1849" s="401"/>
      <c r="JCT1849" s="401"/>
      <c r="JCU1849" s="401"/>
      <c r="JCV1849" s="401"/>
      <c r="JCW1849" s="401"/>
      <c r="JCX1849" s="401"/>
      <c r="JCY1849" s="401"/>
      <c r="JCZ1849" s="401"/>
      <c r="JDA1849" s="401"/>
      <c r="JDB1849" s="401"/>
      <c r="JDC1849" s="401"/>
      <c r="JDD1849" s="401"/>
      <c r="JDE1849" s="401"/>
      <c r="JDF1849" s="401"/>
      <c r="JDG1849" s="401"/>
      <c r="JDH1849" s="401"/>
      <c r="JDI1849" s="401"/>
      <c r="JDJ1849" s="401"/>
      <c r="JDK1849" s="401"/>
      <c r="JDL1849" s="401"/>
      <c r="JDM1849" s="401"/>
      <c r="JDN1849" s="401"/>
      <c r="JDO1849" s="401"/>
      <c r="JDP1849" s="401"/>
      <c r="JDQ1849" s="401"/>
      <c r="JDR1849" s="401"/>
      <c r="JDS1849" s="401"/>
      <c r="JDT1849" s="401"/>
      <c r="JDU1849" s="401"/>
      <c r="JDV1849" s="401"/>
      <c r="JDW1849" s="401"/>
      <c r="JDX1849" s="401"/>
      <c r="JDY1849" s="401"/>
      <c r="JDZ1849" s="401"/>
      <c r="JEA1849" s="401"/>
      <c r="JEB1849" s="401"/>
      <c r="JEC1849" s="401"/>
      <c r="JED1849" s="401"/>
      <c r="JEE1849" s="401"/>
      <c r="JEF1849" s="401"/>
      <c r="JEG1849" s="401"/>
      <c r="JEH1849" s="401"/>
      <c r="JEI1849" s="401"/>
      <c r="JEJ1849" s="401"/>
      <c r="JEK1849" s="401"/>
      <c r="JEL1849" s="401"/>
      <c r="JEM1849" s="401"/>
      <c r="JEN1849" s="401"/>
      <c r="JEO1849" s="401"/>
      <c r="JEP1849" s="401"/>
      <c r="JEQ1849" s="401"/>
      <c r="JER1849" s="401"/>
      <c r="JES1849" s="401"/>
      <c r="JET1849" s="401"/>
      <c r="JEU1849" s="401"/>
      <c r="JEV1849" s="401"/>
      <c r="JEW1849" s="401"/>
      <c r="JEX1849" s="401"/>
      <c r="JEY1849" s="401"/>
      <c r="JEZ1849" s="401"/>
      <c r="JFA1849" s="401"/>
      <c r="JFB1849" s="401"/>
      <c r="JFC1849" s="401"/>
      <c r="JFD1849" s="401"/>
      <c r="JFE1849" s="401"/>
      <c r="JFF1849" s="401"/>
      <c r="JFG1849" s="401"/>
      <c r="JFH1849" s="401"/>
      <c r="JFI1849" s="401"/>
      <c r="JFJ1849" s="401"/>
      <c r="JFK1849" s="401"/>
      <c r="JFL1849" s="401"/>
      <c r="JFM1849" s="401"/>
      <c r="JFN1849" s="401"/>
      <c r="JFO1849" s="401"/>
      <c r="JFP1849" s="401"/>
      <c r="JFQ1849" s="401"/>
      <c r="JFR1849" s="401"/>
      <c r="JFS1849" s="401"/>
      <c r="JFT1849" s="401"/>
      <c r="JFU1849" s="401"/>
      <c r="JFV1849" s="401"/>
      <c r="JFW1849" s="401"/>
      <c r="JFX1849" s="401"/>
      <c r="JFY1849" s="401"/>
      <c r="JFZ1849" s="401"/>
      <c r="JGA1849" s="401"/>
      <c r="JGB1849" s="401"/>
      <c r="JGC1849" s="401"/>
      <c r="JGD1849" s="401"/>
      <c r="JGE1849" s="401"/>
      <c r="JGF1849" s="401"/>
      <c r="JGG1849" s="401"/>
      <c r="JGH1849" s="401"/>
      <c r="JGI1849" s="401"/>
      <c r="JGJ1849" s="401"/>
      <c r="JGK1849" s="401"/>
      <c r="JGL1849" s="401"/>
      <c r="JGM1849" s="401"/>
      <c r="JGN1849" s="401"/>
      <c r="JGO1849" s="401"/>
      <c r="JGP1849" s="401"/>
      <c r="JGQ1849" s="401"/>
      <c r="JGR1849" s="401"/>
      <c r="JGS1849" s="401"/>
      <c r="JGT1849" s="401"/>
      <c r="JGU1849" s="401"/>
      <c r="JGV1849" s="401"/>
      <c r="JGW1849" s="401"/>
      <c r="JGX1849" s="401"/>
      <c r="JGY1849" s="401"/>
      <c r="JGZ1849" s="401"/>
      <c r="JHA1849" s="401"/>
      <c r="JHB1849" s="401"/>
      <c r="JHC1849" s="401"/>
      <c r="JHD1849" s="401"/>
      <c r="JHE1849" s="401"/>
      <c r="JHF1849" s="401"/>
      <c r="JHG1849" s="401"/>
      <c r="JHH1849" s="401"/>
      <c r="JHI1849" s="401"/>
      <c r="JHJ1849" s="401"/>
      <c r="JHK1849" s="401"/>
      <c r="JHL1849" s="401"/>
      <c r="JHM1849" s="401"/>
      <c r="JHN1849" s="401"/>
      <c r="JHO1849" s="401"/>
      <c r="JHP1849" s="401"/>
      <c r="JHQ1849" s="401"/>
      <c r="JHR1849" s="401"/>
      <c r="JHS1849" s="401"/>
      <c r="JHT1849" s="401"/>
      <c r="JHU1849" s="401"/>
      <c r="JHV1849" s="401"/>
      <c r="JHW1849" s="401"/>
      <c r="JHX1849" s="401"/>
      <c r="JHY1849" s="401"/>
      <c r="JHZ1849" s="401"/>
      <c r="JIA1849" s="401"/>
      <c r="JIB1849" s="401"/>
      <c r="JIC1849" s="401"/>
      <c r="JID1849" s="401"/>
      <c r="JIE1849" s="401"/>
      <c r="JIF1849" s="401"/>
      <c r="JIG1849" s="401"/>
      <c r="JIH1849" s="401"/>
      <c r="JII1849" s="401"/>
      <c r="JIJ1849" s="401"/>
      <c r="JIK1849" s="401"/>
      <c r="JIL1849" s="401"/>
      <c r="JIM1849" s="401"/>
      <c r="JIN1849" s="401"/>
      <c r="JIO1849" s="401"/>
      <c r="JIP1849" s="401"/>
      <c r="JIQ1849" s="401"/>
      <c r="JIR1849" s="401"/>
      <c r="JIS1849" s="401"/>
      <c r="JIT1849" s="401"/>
      <c r="JIU1849" s="401"/>
      <c r="JIV1849" s="401"/>
      <c r="JIW1849" s="401"/>
      <c r="JIX1849" s="401"/>
      <c r="JIY1849" s="401"/>
      <c r="JIZ1849" s="401"/>
      <c r="JJA1849" s="401"/>
      <c r="JJB1849" s="401"/>
      <c r="JJC1849" s="401"/>
      <c r="JJD1849" s="401"/>
      <c r="JJE1849" s="401"/>
      <c r="JJF1849" s="401"/>
      <c r="JJG1849" s="401"/>
      <c r="JJH1849" s="401"/>
      <c r="JJI1849" s="401"/>
      <c r="JJJ1849" s="401"/>
      <c r="JJK1849" s="401"/>
      <c r="JJL1849" s="401"/>
      <c r="JJM1849" s="401"/>
      <c r="JJN1849" s="401"/>
      <c r="JJO1849" s="401"/>
      <c r="JJP1849" s="401"/>
      <c r="JJQ1849" s="401"/>
      <c r="JJR1849" s="401"/>
      <c r="JJS1849" s="401"/>
      <c r="JJT1849" s="401"/>
      <c r="JJU1849" s="401"/>
      <c r="JJV1849" s="401"/>
      <c r="JJW1849" s="401"/>
      <c r="JJX1849" s="401"/>
      <c r="JJY1849" s="401"/>
      <c r="JJZ1849" s="401"/>
      <c r="JKA1849" s="401"/>
      <c r="JKB1849" s="401"/>
      <c r="JKC1849" s="401"/>
      <c r="JKD1849" s="401"/>
      <c r="JKE1849" s="401"/>
      <c r="JKF1849" s="401"/>
      <c r="JKG1849" s="401"/>
      <c r="JKH1849" s="401"/>
      <c r="JKI1849" s="401"/>
      <c r="JKJ1849" s="401"/>
      <c r="JKK1849" s="401"/>
      <c r="JKL1849" s="401"/>
      <c r="JKM1849" s="401"/>
      <c r="JKN1849" s="401"/>
      <c r="JKO1849" s="401"/>
      <c r="JKP1849" s="401"/>
      <c r="JKQ1849" s="401"/>
      <c r="JKR1849" s="401"/>
      <c r="JKS1849" s="401"/>
      <c r="JKT1849" s="401"/>
      <c r="JKU1849" s="401"/>
      <c r="JKV1849" s="401"/>
      <c r="JKW1849" s="401"/>
      <c r="JKX1849" s="401"/>
      <c r="JKY1849" s="401"/>
      <c r="JKZ1849" s="401"/>
      <c r="JLA1849" s="401"/>
      <c r="JLB1849" s="401"/>
      <c r="JLC1849" s="401"/>
      <c r="JLD1849" s="401"/>
      <c r="JLE1849" s="401"/>
      <c r="JLF1849" s="401"/>
      <c r="JLG1849" s="401"/>
      <c r="JLH1849" s="401"/>
      <c r="JLI1849" s="401"/>
      <c r="JLJ1849" s="401"/>
      <c r="JLK1849" s="401"/>
      <c r="JLL1849" s="401"/>
      <c r="JLM1849" s="401"/>
      <c r="JLN1849" s="401"/>
      <c r="JLO1849" s="401"/>
      <c r="JLP1849" s="401"/>
      <c r="JLQ1849" s="401"/>
      <c r="JLR1849" s="401"/>
      <c r="JLS1849" s="401"/>
      <c r="JLT1849" s="401"/>
      <c r="JLU1849" s="401"/>
      <c r="JLV1849" s="401"/>
      <c r="JLW1849" s="401"/>
      <c r="JLX1849" s="401"/>
      <c r="JLY1849" s="401"/>
      <c r="JLZ1849" s="401"/>
      <c r="JMA1849" s="401"/>
      <c r="JMB1849" s="401"/>
      <c r="JMC1849" s="401"/>
      <c r="JMD1849" s="401"/>
      <c r="JME1849" s="401"/>
      <c r="JMF1849" s="401"/>
      <c r="JMG1849" s="401"/>
      <c r="JMH1849" s="401"/>
      <c r="JMI1849" s="401"/>
      <c r="JMJ1849" s="401"/>
      <c r="JMK1849" s="401"/>
      <c r="JML1849" s="401"/>
      <c r="JMM1849" s="401"/>
      <c r="JMN1849" s="401"/>
      <c r="JMO1849" s="401"/>
      <c r="JMP1849" s="401"/>
      <c r="JMQ1849" s="401"/>
      <c r="JMR1849" s="401"/>
      <c r="JMS1849" s="401"/>
      <c r="JMT1849" s="401"/>
      <c r="JMU1849" s="401"/>
      <c r="JMV1849" s="401"/>
      <c r="JMW1849" s="401"/>
      <c r="JMX1849" s="401"/>
      <c r="JMY1849" s="401"/>
      <c r="JMZ1849" s="401"/>
      <c r="JNA1849" s="401"/>
      <c r="JNB1849" s="401"/>
      <c r="JNC1849" s="401"/>
      <c r="JND1849" s="401"/>
      <c r="JNE1849" s="401"/>
      <c r="JNF1849" s="401"/>
      <c r="JNG1849" s="401"/>
      <c r="JNH1849" s="401"/>
      <c r="JNI1849" s="401"/>
      <c r="JNJ1849" s="401"/>
      <c r="JNK1849" s="401"/>
      <c r="JNL1849" s="401"/>
      <c r="JNM1849" s="401"/>
      <c r="JNN1849" s="401"/>
      <c r="JNO1849" s="401"/>
      <c r="JNP1849" s="401"/>
      <c r="JNQ1849" s="401"/>
      <c r="JNR1849" s="401"/>
      <c r="JNS1849" s="401"/>
      <c r="JNT1849" s="401"/>
      <c r="JNU1849" s="401"/>
      <c r="JNV1849" s="401"/>
      <c r="JNW1849" s="401"/>
      <c r="JNX1849" s="401"/>
      <c r="JNY1849" s="401"/>
      <c r="JNZ1849" s="401"/>
      <c r="JOA1849" s="401"/>
      <c r="JOB1849" s="401"/>
      <c r="JOC1849" s="401"/>
      <c r="JOD1849" s="401"/>
      <c r="JOE1849" s="401"/>
      <c r="JOF1849" s="401"/>
      <c r="JOG1849" s="401"/>
      <c r="JOH1849" s="401"/>
      <c r="JOI1849" s="401"/>
      <c r="JOJ1849" s="401"/>
      <c r="JOK1849" s="401"/>
      <c r="JOL1849" s="401"/>
      <c r="JOM1849" s="401"/>
      <c r="JON1849" s="401"/>
      <c r="JOO1849" s="401"/>
      <c r="JOP1849" s="401"/>
      <c r="JOQ1849" s="401"/>
      <c r="JOR1849" s="401"/>
      <c r="JOS1849" s="401"/>
      <c r="JOT1849" s="401"/>
      <c r="JOU1849" s="401"/>
      <c r="JOV1849" s="401"/>
      <c r="JOW1849" s="401"/>
      <c r="JOX1849" s="401"/>
      <c r="JOY1849" s="401"/>
      <c r="JOZ1849" s="401"/>
      <c r="JPA1849" s="401"/>
      <c r="JPB1849" s="401"/>
      <c r="JPC1849" s="401"/>
      <c r="JPD1849" s="401"/>
      <c r="JPE1849" s="401"/>
      <c r="JPF1849" s="401"/>
      <c r="JPG1849" s="401"/>
      <c r="JPH1849" s="401"/>
      <c r="JPI1849" s="401"/>
      <c r="JPJ1849" s="401"/>
      <c r="JPK1849" s="401"/>
      <c r="JPL1849" s="401"/>
      <c r="JPM1849" s="401"/>
      <c r="JPN1849" s="401"/>
      <c r="JPO1849" s="401"/>
      <c r="JPP1849" s="401"/>
      <c r="JPQ1849" s="401"/>
      <c r="JPR1849" s="401"/>
      <c r="JPS1849" s="401"/>
      <c r="JPT1849" s="401"/>
      <c r="JPU1849" s="401"/>
      <c r="JPV1849" s="401"/>
      <c r="JPW1849" s="401"/>
      <c r="JPX1849" s="401"/>
      <c r="JPY1849" s="401"/>
      <c r="JPZ1849" s="401"/>
      <c r="JQA1849" s="401"/>
      <c r="JQB1849" s="401"/>
      <c r="JQC1849" s="401"/>
      <c r="JQD1849" s="401"/>
      <c r="JQE1849" s="401"/>
      <c r="JQF1849" s="401"/>
      <c r="JQG1849" s="401"/>
      <c r="JQH1849" s="401"/>
      <c r="JQI1849" s="401"/>
      <c r="JQJ1849" s="401"/>
      <c r="JQK1849" s="401"/>
      <c r="JQL1849" s="401"/>
      <c r="JQM1849" s="401"/>
      <c r="JQN1849" s="401"/>
      <c r="JQO1849" s="401"/>
      <c r="JQP1849" s="401"/>
      <c r="JQQ1849" s="401"/>
      <c r="JQR1849" s="401"/>
      <c r="JQS1849" s="401"/>
      <c r="JQT1849" s="401"/>
      <c r="JQU1849" s="401"/>
      <c r="JQV1849" s="401"/>
      <c r="JQW1849" s="401"/>
      <c r="JQX1849" s="401"/>
      <c r="JQY1849" s="401"/>
      <c r="JQZ1849" s="401"/>
      <c r="JRA1849" s="401"/>
      <c r="JRB1849" s="401"/>
      <c r="JRC1849" s="401"/>
      <c r="JRD1849" s="401"/>
      <c r="JRE1849" s="401"/>
      <c r="JRF1849" s="401"/>
      <c r="JRG1849" s="401"/>
      <c r="JRH1849" s="401"/>
      <c r="JRI1849" s="401"/>
      <c r="JRJ1849" s="401"/>
      <c r="JRK1849" s="401"/>
      <c r="JRL1849" s="401"/>
      <c r="JRM1849" s="401"/>
      <c r="JRN1849" s="401"/>
      <c r="JRO1849" s="401"/>
      <c r="JRP1849" s="401"/>
      <c r="JRQ1849" s="401"/>
      <c r="JRR1849" s="401"/>
      <c r="JRS1849" s="401"/>
      <c r="JRT1849" s="401"/>
      <c r="JRU1849" s="401"/>
      <c r="JRV1849" s="401"/>
      <c r="JRW1849" s="401"/>
      <c r="JRX1849" s="401"/>
      <c r="JRY1849" s="401"/>
      <c r="JRZ1849" s="401"/>
      <c r="JSA1849" s="401"/>
      <c r="JSB1849" s="401"/>
      <c r="JSC1849" s="401"/>
      <c r="JSD1849" s="401"/>
      <c r="JSE1849" s="401"/>
      <c r="JSF1849" s="401"/>
      <c r="JSG1849" s="401"/>
      <c r="JSH1849" s="401"/>
      <c r="JSI1849" s="401"/>
      <c r="JSJ1849" s="401"/>
      <c r="JSK1849" s="401"/>
      <c r="JSL1849" s="401"/>
      <c r="JSM1849" s="401"/>
      <c r="JSN1849" s="401"/>
      <c r="JSO1849" s="401"/>
      <c r="JSP1849" s="401"/>
      <c r="JSQ1849" s="401"/>
      <c r="JSR1849" s="401"/>
      <c r="JSS1849" s="401"/>
      <c r="JST1849" s="401"/>
      <c r="JSU1849" s="401"/>
      <c r="JSV1849" s="401"/>
      <c r="JSW1849" s="401"/>
      <c r="JSX1849" s="401"/>
      <c r="JSY1849" s="401"/>
      <c r="JSZ1849" s="401"/>
      <c r="JTA1849" s="401"/>
      <c r="JTB1849" s="401"/>
      <c r="JTC1849" s="401"/>
      <c r="JTD1849" s="401"/>
      <c r="JTE1849" s="401"/>
      <c r="JTF1849" s="401"/>
      <c r="JTG1849" s="401"/>
      <c r="JTH1849" s="401"/>
      <c r="JTI1849" s="401"/>
      <c r="JTJ1849" s="401"/>
      <c r="JTK1849" s="401"/>
      <c r="JTL1849" s="401"/>
      <c r="JTM1849" s="401"/>
      <c r="JTN1849" s="401"/>
      <c r="JTO1849" s="401"/>
      <c r="JTP1849" s="401"/>
      <c r="JTQ1849" s="401"/>
      <c r="JTR1849" s="401"/>
      <c r="JTS1849" s="401"/>
      <c r="JTT1849" s="401"/>
      <c r="JTU1849" s="401"/>
      <c r="JTV1849" s="401"/>
      <c r="JTW1849" s="401"/>
      <c r="JTX1849" s="401"/>
      <c r="JTY1849" s="401"/>
      <c r="JTZ1849" s="401"/>
      <c r="JUA1849" s="401"/>
      <c r="JUB1849" s="401"/>
      <c r="JUC1849" s="401"/>
      <c r="JUD1849" s="401"/>
      <c r="JUE1849" s="401"/>
      <c r="JUF1849" s="401"/>
      <c r="JUG1849" s="401"/>
      <c r="JUH1849" s="401"/>
      <c r="JUI1849" s="401"/>
      <c r="JUJ1849" s="401"/>
      <c r="JUK1849" s="401"/>
      <c r="JUL1849" s="401"/>
      <c r="JUM1849" s="401"/>
      <c r="JUN1849" s="401"/>
      <c r="JUO1849" s="401"/>
      <c r="JUP1849" s="401"/>
      <c r="JUQ1849" s="401"/>
      <c r="JUR1849" s="401"/>
      <c r="JUS1849" s="401"/>
      <c r="JUT1849" s="401"/>
      <c r="JUU1849" s="401"/>
      <c r="JUV1849" s="401"/>
      <c r="JUW1849" s="401"/>
      <c r="JUX1849" s="401"/>
      <c r="JUY1849" s="401"/>
      <c r="JUZ1849" s="401"/>
      <c r="JVA1849" s="401"/>
      <c r="JVB1849" s="401"/>
      <c r="JVC1849" s="401"/>
      <c r="JVD1849" s="401"/>
      <c r="JVE1849" s="401"/>
      <c r="JVF1849" s="401"/>
      <c r="JVG1849" s="401"/>
      <c r="JVH1849" s="401"/>
      <c r="JVI1849" s="401"/>
      <c r="JVJ1849" s="401"/>
      <c r="JVK1849" s="401"/>
      <c r="JVL1849" s="401"/>
      <c r="JVM1849" s="401"/>
      <c r="JVN1849" s="401"/>
      <c r="JVO1849" s="401"/>
      <c r="JVP1849" s="401"/>
      <c r="JVQ1849" s="401"/>
      <c r="JVR1849" s="401"/>
      <c r="JVS1849" s="401"/>
      <c r="JVT1849" s="401"/>
      <c r="JVU1849" s="401"/>
      <c r="JVV1849" s="401"/>
      <c r="JVW1849" s="401"/>
      <c r="JVX1849" s="401"/>
      <c r="JVY1849" s="401"/>
      <c r="JVZ1849" s="401"/>
      <c r="JWA1849" s="401"/>
      <c r="JWB1849" s="401"/>
      <c r="JWC1849" s="401"/>
      <c r="JWD1849" s="401"/>
      <c r="JWE1849" s="401"/>
      <c r="JWF1849" s="401"/>
      <c r="JWG1849" s="401"/>
      <c r="JWH1849" s="401"/>
      <c r="JWI1849" s="401"/>
      <c r="JWJ1849" s="401"/>
      <c r="JWK1849" s="401"/>
      <c r="JWL1849" s="401"/>
      <c r="JWM1849" s="401"/>
      <c r="JWN1849" s="401"/>
      <c r="JWO1849" s="401"/>
      <c r="JWP1849" s="401"/>
      <c r="JWQ1849" s="401"/>
      <c r="JWR1849" s="401"/>
      <c r="JWS1849" s="401"/>
      <c r="JWT1849" s="401"/>
      <c r="JWU1849" s="401"/>
      <c r="JWV1849" s="401"/>
      <c r="JWW1849" s="401"/>
      <c r="JWX1849" s="401"/>
      <c r="JWY1849" s="401"/>
      <c r="JWZ1849" s="401"/>
      <c r="JXA1849" s="401"/>
      <c r="JXB1849" s="401"/>
      <c r="JXC1849" s="401"/>
      <c r="JXD1849" s="401"/>
      <c r="JXE1849" s="401"/>
      <c r="JXF1849" s="401"/>
      <c r="JXG1849" s="401"/>
      <c r="JXH1849" s="401"/>
      <c r="JXI1849" s="401"/>
      <c r="JXJ1849" s="401"/>
      <c r="JXK1849" s="401"/>
      <c r="JXL1849" s="401"/>
      <c r="JXM1849" s="401"/>
      <c r="JXN1849" s="401"/>
      <c r="JXO1849" s="401"/>
      <c r="JXP1849" s="401"/>
      <c r="JXQ1849" s="401"/>
      <c r="JXR1849" s="401"/>
      <c r="JXS1849" s="401"/>
      <c r="JXT1849" s="401"/>
      <c r="JXU1849" s="401"/>
      <c r="JXV1849" s="401"/>
      <c r="JXW1849" s="401"/>
      <c r="JXX1849" s="401"/>
      <c r="JXY1849" s="401"/>
      <c r="JXZ1849" s="401"/>
      <c r="JYA1849" s="401"/>
      <c r="JYB1849" s="401"/>
      <c r="JYC1849" s="401"/>
      <c r="JYD1849" s="401"/>
      <c r="JYE1849" s="401"/>
      <c r="JYF1849" s="401"/>
      <c r="JYG1849" s="401"/>
      <c r="JYH1849" s="401"/>
      <c r="JYI1849" s="401"/>
      <c r="JYJ1849" s="401"/>
      <c r="JYK1849" s="401"/>
      <c r="JYL1849" s="401"/>
      <c r="JYM1849" s="401"/>
      <c r="JYN1849" s="401"/>
      <c r="JYO1849" s="401"/>
      <c r="JYP1849" s="401"/>
      <c r="JYQ1849" s="401"/>
      <c r="JYR1849" s="401"/>
      <c r="JYS1849" s="401"/>
      <c r="JYT1849" s="401"/>
      <c r="JYU1849" s="401"/>
      <c r="JYV1849" s="401"/>
      <c r="JYW1849" s="401"/>
      <c r="JYX1849" s="401"/>
      <c r="JYY1849" s="401"/>
      <c r="JYZ1849" s="401"/>
      <c r="JZA1849" s="401"/>
      <c r="JZB1849" s="401"/>
      <c r="JZC1849" s="401"/>
      <c r="JZD1849" s="401"/>
      <c r="JZE1849" s="401"/>
      <c r="JZF1849" s="401"/>
      <c r="JZG1849" s="401"/>
      <c r="JZH1849" s="401"/>
      <c r="JZI1849" s="401"/>
      <c r="JZJ1849" s="401"/>
      <c r="JZK1849" s="401"/>
      <c r="JZL1849" s="401"/>
      <c r="JZM1849" s="401"/>
      <c r="JZN1849" s="401"/>
      <c r="JZO1849" s="401"/>
      <c r="JZP1849" s="401"/>
      <c r="JZQ1849" s="401"/>
      <c r="JZR1849" s="401"/>
      <c r="JZS1849" s="401"/>
      <c r="JZT1849" s="401"/>
      <c r="JZU1849" s="401"/>
      <c r="JZV1849" s="401"/>
      <c r="JZW1849" s="401"/>
      <c r="JZX1849" s="401"/>
      <c r="JZY1849" s="401"/>
      <c r="JZZ1849" s="401"/>
      <c r="KAA1849" s="401"/>
      <c r="KAB1849" s="401"/>
      <c r="KAC1849" s="401"/>
      <c r="KAD1849" s="401"/>
      <c r="KAE1849" s="401"/>
      <c r="KAF1849" s="401"/>
      <c r="KAG1849" s="401"/>
      <c r="KAH1849" s="401"/>
      <c r="KAI1849" s="401"/>
      <c r="KAJ1849" s="401"/>
      <c r="KAK1849" s="401"/>
      <c r="KAL1849" s="401"/>
      <c r="KAM1849" s="401"/>
      <c r="KAN1849" s="401"/>
      <c r="KAO1849" s="401"/>
      <c r="KAP1849" s="401"/>
      <c r="KAQ1849" s="401"/>
      <c r="KAR1849" s="401"/>
      <c r="KAS1849" s="401"/>
      <c r="KAT1849" s="401"/>
      <c r="KAU1849" s="401"/>
      <c r="KAV1849" s="401"/>
      <c r="KAW1849" s="401"/>
      <c r="KAX1849" s="401"/>
      <c r="KAY1849" s="401"/>
      <c r="KAZ1849" s="401"/>
      <c r="KBA1849" s="401"/>
      <c r="KBB1849" s="401"/>
      <c r="KBC1849" s="401"/>
      <c r="KBD1849" s="401"/>
      <c r="KBE1849" s="401"/>
      <c r="KBF1849" s="401"/>
      <c r="KBG1849" s="401"/>
      <c r="KBH1849" s="401"/>
      <c r="KBI1849" s="401"/>
      <c r="KBJ1849" s="401"/>
      <c r="KBK1849" s="401"/>
      <c r="KBL1849" s="401"/>
      <c r="KBM1849" s="401"/>
      <c r="KBN1849" s="401"/>
      <c r="KBO1849" s="401"/>
      <c r="KBP1849" s="401"/>
      <c r="KBQ1849" s="401"/>
      <c r="KBR1849" s="401"/>
      <c r="KBS1849" s="401"/>
      <c r="KBT1849" s="401"/>
      <c r="KBU1849" s="401"/>
      <c r="KBV1849" s="401"/>
      <c r="KBW1849" s="401"/>
      <c r="KBX1849" s="401"/>
      <c r="KBY1849" s="401"/>
      <c r="KBZ1849" s="401"/>
      <c r="KCA1849" s="401"/>
      <c r="KCB1849" s="401"/>
      <c r="KCC1849" s="401"/>
      <c r="KCD1849" s="401"/>
      <c r="KCE1849" s="401"/>
      <c r="KCF1849" s="401"/>
      <c r="KCG1849" s="401"/>
      <c r="KCH1849" s="401"/>
      <c r="KCI1849" s="401"/>
      <c r="KCJ1849" s="401"/>
      <c r="KCK1849" s="401"/>
      <c r="KCL1849" s="401"/>
      <c r="KCM1849" s="401"/>
      <c r="KCN1849" s="401"/>
      <c r="KCO1849" s="401"/>
      <c r="KCP1849" s="401"/>
      <c r="KCQ1849" s="401"/>
      <c r="KCR1849" s="401"/>
      <c r="KCS1849" s="401"/>
      <c r="KCT1849" s="401"/>
      <c r="KCU1849" s="401"/>
      <c r="KCV1849" s="401"/>
      <c r="KCW1849" s="401"/>
      <c r="KCX1849" s="401"/>
      <c r="KCY1849" s="401"/>
      <c r="KCZ1849" s="401"/>
      <c r="KDA1849" s="401"/>
      <c r="KDB1849" s="401"/>
      <c r="KDC1849" s="401"/>
      <c r="KDD1849" s="401"/>
      <c r="KDE1849" s="401"/>
      <c r="KDF1849" s="401"/>
      <c r="KDG1849" s="401"/>
      <c r="KDH1849" s="401"/>
      <c r="KDI1849" s="401"/>
      <c r="KDJ1849" s="401"/>
      <c r="KDK1849" s="401"/>
      <c r="KDL1849" s="401"/>
      <c r="KDM1849" s="401"/>
      <c r="KDN1849" s="401"/>
      <c r="KDO1849" s="401"/>
      <c r="KDP1849" s="401"/>
      <c r="KDQ1849" s="401"/>
      <c r="KDR1849" s="401"/>
      <c r="KDS1849" s="401"/>
      <c r="KDT1849" s="401"/>
      <c r="KDU1849" s="401"/>
      <c r="KDV1849" s="401"/>
      <c r="KDW1849" s="401"/>
      <c r="KDX1849" s="401"/>
      <c r="KDY1849" s="401"/>
      <c r="KDZ1849" s="401"/>
      <c r="KEA1849" s="401"/>
      <c r="KEB1849" s="401"/>
      <c r="KEC1849" s="401"/>
      <c r="KED1849" s="401"/>
      <c r="KEE1849" s="401"/>
      <c r="KEF1849" s="401"/>
      <c r="KEG1849" s="401"/>
      <c r="KEH1849" s="401"/>
      <c r="KEI1849" s="401"/>
      <c r="KEJ1849" s="401"/>
      <c r="KEK1849" s="401"/>
      <c r="KEL1849" s="401"/>
      <c r="KEM1849" s="401"/>
      <c r="KEN1849" s="401"/>
      <c r="KEO1849" s="401"/>
      <c r="KEP1849" s="401"/>
      <c r="KEQ1849" s="401"/>
      <c r="KER1849" s="401"/>
      <c r="KES1849" s="401"/>
      <c r="KET1849" s="401"/>
      <c r="KEU1849" s="401"/>
      <c r="KEV1849" s="401"/>
      <c r="KEW1849" s="401"/>
      <c r="KEX1849" s="401"/>
      <c r="KEY1849" s="401"/>
      <c r="KEZ1849" s="401"/>
      <c r="KFA1849" s="401"/>
      <c r="KFB1849" s="401"/>
      <c r="KFC1849" s="401"/>
      <c r="KFD1849" s="401"/>
      <c r="KFE1849" s="401"/>
      <c r="KFF1849" s="401"/>
      <c r="KFG1849" s="401"/>
      <c r="KFH1849" s="401"/>
      <c r="KFI1849" s="401"/>
      <c r="KFJ1849" s="401"/>
      <c r="KFK1849" s="401"/>
      <c r="KFL1849" s="401"/>
      <c r="KFM1849" s="401"/>
      <c r="KFN1849" s="401"/>
      <c r="KFO1849" s="401"/>
      <c r="KFP1849" s="401"/>
      <c r="KFQ1849" s="401"/>
      <c r="KFR1849" s="401"/>
      <c r="KFS1849" s="401"/>
      <c r="KFT1849" s="401"/>
      <c r="KFU1849" s="401"/>
      <c r="KFV1849" s="401"/>
      <c r="KFW1849" s="401"/>
      <c r="KFX1849" s="401"/>
      <c r="KFY1849" s="401"/>
      <c r="KFZ1849" s="401"/>
      <c r="KGA1849" s="401"/>
      <c r="KGB1849" s="401"/>
      <c r="KGC1849" s="401"/>
      <c r="KGD1849" s="401"/>
      <c r="KGE1849" s="401"/>
      <c r="KGF1849" s="401"/>
      <c r="KGG1849" s="401"/>
      <c r="KGH1849" s="401"/>
      <c r="KGI1849" s="401"/>
      <c r="KGJ1849" s="401"/>
      <c r="KGK1849" s="401"/>
      <c r="KGL1849" s="401"/>
      <c r="KGM1849" s="401"/>
      <c r="KGN1849" s="401"/>
      <c r="KGO1849" s="401"/>
      <c r="KGP1849" s="401"/>
      <c r="KGQ1849" s="401"/>
      <c r="KGR1849" s="401"/>
      <c r="KGS1849" s="401"/>
      <c r="KGT1849" s="401"/>
      <c r="KGU1849" s="401"/>
      <c r="KGV1849" s="401"/>
      <c r="KGW1849" s="401"/>
      <c r="KGX1849" s="401"/>
      <c r="KGY1849" s="401"/>
      <c r="KGZ1849" s="401"/>
      <c r="KHA1849" s="401"/>
      <c r="KHB1849" s="401"/>
      <c r="KHC1849" s="401"/>
      <c r="KHD1849" s="401"/>
      <c r="KHE1849" s="401"/>
      <c r="KHF1849" s="401"/>
      <c r="KHG1849" s="401"/>
      <c r="KHH1849" s="401"/>
      <c r="KHI1849" s="401"/>
      <c r="KHJ1849" s="401"/>
      <c r="KHK1849" s="401"/>
      <c r="KHL1849" s="401"/>
      <c r="KHM1849" s="401"/>
      <c r="KHN1849" s="401"/>
      <c r="KHO1849" s="401"/>
      <c r="KHP1849" s="401"/>
      <c r="KHQ1849" s="401"/>
      <c r="KHR1849" s="401"/>
      <c r="KHS1849" s="401"/>
      <c r="KHT1849" s="401"/>
      <c r="KHU1849" s="401"/>
      <c r="KHV1849" s="401"/>
      <c r="KHW1849" s="401"/>
      <c r="KHX1849" s="401"/>
      <c r="KHY1849" s="401"/>
      <c r="KHZ1849" s="401"/>
      <c r="KIA1849" s="401"/>
      <c r="KIB1849" s="401"/>
      <c r="KIC1849" s="401"/>
      <c r="KID1849" s="401"/>
      <c r="KIE1849" s="401"/>
      <c r="KIF1849" s="401"/>
      <c r="KIG1849" s="401"/>
      <c r="KIH1849" s="401"/>
      <c r="KII1849" s="401"/>
      <c r="KIJ1849" s="401"/>
      <c r="KIK1849" s="401"/>
      <c r="KIL1849" s="401"/>
      <c r="KIM1849" s="401"/>
      <c r="KIN1849" s="401"/>
      <c r="KIO1849" s="401"/>
      <c r="KIP1849" s="401"/>
      <c r="KIQ1849" s="401"/>
      <c r="KIR1849" s="401"/>
      <c r="KIS1849" s="401"/>
      <c r="KIT1849" s="401"/>
      <c r="KIU1849" s="401"/>
      <c r="KIV1849" s="401"/>
      <c r="KIW1849" s="401"/>
      <c r="KIX1849" s="401"/>
      <c r="KIY1849" s="401"/>
      <c r="KIZ1849" s="401"/>
      <c r="KJA1849" s="401"/>
      <c r="KJB1849" s="401"/>
      <c r="KJC1849" s="401"/>
      <c r="KJD1849" s="401"/>
      <c r="KJE1849" s="401"/>
      <c r="KJF1849" s="401"/>
      <c r="KJG1849" s="401"/>
      <c r="KJH1849" s="401"/>
      <c r="KJI1849" s="401"/>
      <c r="KJJ1849" s="401"/>
      <c r="KJK1849" s="401"/>
      <c r="KJL1849" s="401"/>
      <c r="KJM1849" s="401"/>
      <c r="KJN1849" s="401"/>
      <c r="KJO1849" s="401"/>
      <c r="KJP1849" s="401"/>
      <c r="KJQ1849" s="401"/>
      <c r="KJR1849" s="401"/>
      <c r="KJS1849" s="401"/>
      <c r="KJT1849" s="401"/>
      <c r="KJU1849" s="401"/>
      <c r="KJV1849" s="401"/>
      <c r="KJW1849" s="401"/>
      <c r="KJX1849" s="401"/>
      <c r="KJY1849" s="401"/>
      <c r="KJZ1849" s="401"/>
      <c r="KKA1849" s="401"/>
      <c r="KKB1849" s="401"/>
      <c r="KKC1849" s="401"/>
      <c r="KKD1849" s="401"/>
      <c r="KKE1849" s="401"/>
      <c r="KKF1849" s="401"/>
      <c r="KKG1849" s="401"/>
      <c r="KKH1849" s="401"/>
      <c r="KKI1849" s="401"/>
      <c r="KKJ1849" s="401"/>
      <c r="KKK1849" s="401"/>
      <c r="KKL1849" s="401"/>
      <c r="KKM1849" s="401"/>
      <c r="KKN1849" s="401"/>
      <c r="KKO1849" s="401"/>
      <c r="KKP1849" s="401"/>
      <c r="KKQ1849" s="401"/>
      <c r="KKR1849" s="401"/>
      <c r="KKS1849" s="401"/>
      <c r="KKT1849" s="401"/>
      <c r="KKU1849" s="401"/>
      <c r="KKV1849" s="401"/>
      <c r="KKW1849" s="401"/>
      <c r="KKX1849" s="401"/>
      <c r="KKY1849" s="401"/>
      <c r="KKZ1849" s="401"/>
      <c r="KLA1849" s="401"/>
      <c r="KLB1849" s="401"/>
      <c r="KLC1849" s="401"/>
      <c r="KLD1849" s="401"/>
      <c r="KLE1849" s="401"/>
      <c r="KLF1849" s="401"/>
      <c r="KLG1849" s="401"/>
      <c r="KLH1849" s="401"/>
      <c r="KLI1849" s="401"/>
      <c r="KLJ1849" s="401"/>
      <c r="KLK1849" s="401"/>
      <c r="KLL1849" s="401"/>
      <c r="KLM1849" s="401"/>
      <c r="KLN1849" s="401"/>
      <c r="KLO1849" s="401"/>
      <c r="KLP1849" s="401"/>
      <c r="KLQ1849" s="401"/>
      <c r="KLR1849" s="401"/>
      <c r="KLS1849" s="401"/>
      <c r="KLT1849" s="401"/>
      <c r="KLU1849" s="401"/>
      <c r="KLV1849" s="401"/>
      <c r="KLW1849" s="401"/>
      <c r="KLX1849" s="401"/>
      <c r="KLY1849" s="401"/>
      <c r="KLZ1849" s="401"/>
      <c r="KMA1849" s="401"/>
      <c r="KMB1849" s="401"/>
      <c r="KMC1849" s="401"/>
      <c r="KMD1849" s="401"/>
      <c r="KME1849" s="401"/>
      <c r="KMF1849" s="401"/>
      <c r="KMG1849" s="401"/>
      <c r="KMH1849" s="401"/>
      <c r="KMI1849" s="401"/>
      <c r="KMJ1849" s="401"/>
      <c r="KMK1849" s="401"/>
      <c r="KML1849" s="401"/>
      <c r="KMM1849" s="401"/>
      <c r="KMN1849" s="401"/>
      <c r="KMO1849" s="401"/>
      <c r="KMP1849" s="401"/>
      <c r="KMQ1849" s="401"/>
      <c r="KMR1849" s="401"/>
      <c r="KMS1849" s="401"/>
      <c r="KMT1849" s="401"/>
      <c r="KMU1849" s="401"/>
      <c r="KMV1849" s="401"/>
      <c r="KMW1849" s="401"/>
      <c r="KMX1849" s="401"/>
      <c r="KMY1849" s="401"/>
      <c r="KMZ1849" s="401"/>
      <c r="KNA1849" s="401"/>
      <c r="KNB1849" s="401"/>
      <c r="KNC1849" s="401"/>
      <c r="KND1849" s="401"/>
      <c r="KNE1849" s="401"/>
      <c r="KNF1849" s="401"/>
      <c r="KNG1849" s="401"/>
      <c r="KNH1849" s="401"/>
      <c r="KNI1849" s="401"/>
      <c r="KNJ1849" s="401"/>
      <c r="KNK1849" s="401"/>
      <c r="KNL1849" s="401"/>
      <c r="KNM1849" s="401"/>
      <c r="KNN1849" s="401"/>
      <c r="KNO1849" s="401"/>
      <c r="KNP1849" s="401"/>
      <c r="KNQ1849" s="401"/>
      <c r="KNR1849" s="401"/>
      <c r="KNS1849" s="401"/>
      <c r="KNT1849" s="401"/>
      <c r="KNU1849" s="401"/>
      <c r="KNV1849" s="401"/>
      <c r="KNW1849" s="401"/>
      <c r="KNX1849" s="401"/>
      <c r="KNY1849" s="401"/>
      <c r="KNZ1849" s="401"/>
      <c r="KOA1849" s="401"/>
      <c r="KOB1849" s="401"/>
      <c r="KOC1849" s="401"/>
      <c r="KOD1849" s="401"/>
      <c r="KOE1849" s="401"/>
      <c r="KOF1849" s="401"/>
      <c r="KOG1849" s="401"/>
      <c r="KOH1849" s="401"/>
      <c r="KOI1849" s="401"/>
      <c r="KOJ1849" s="401"/>
      <c r="KOK1849" s="401"/>
      <c r="KOL1849" s="401"/>
      <c r="KOM1849" s="401"/>
      <c r="KON1849" s="401"/>
      <c r="KOO1849" s="401"/>
      <c r="KOP1849" s="401"/>
      <c r="KOQ1849" s="401"/>
      <c r="KOR1849" s="401"/>
      <c r="KOS1849" s="401"/>
      <c r="KOT1849" s="401"/>
      <c r="KOU1849" s="401"/>
      <c r="KOV1849" s="401"/>
      <c r="KOW1849" s="401"/>
      <c r="KOX1849" s="401"/>
      <c r="KOY1849" s="401"/>
      <c r="KOZ1849" s="401"/>
      <c r="KPA1849" s="401"/>
      <c r="KPB1849" s="401"/>
      <c r="KPC1849" s="401"/>
      <c r="KPD1849" s="401"/>
      <c r="KPE1849" s="401"/>
      <c r="KPF1849" s="401"/>
      <c r="KPG1849" s="401"/>
      <c r="KPH1849" s="401"/>
      <c r="KPI1849" s="401"/>
      <c r="KPJ1849" s="401"/>
      <c r="KPK1849" s="401"/>
      <c r="KPL1849" s="401"/>
      <c r="KPM1849" s="401"/>
      <c r="KPN1849" s="401"/>
      <c r="KPO1849" s="401"/>
      <c r="KPP1849" s="401"/>
      <c r="KPQ1849" s="401"/>
      <c r="KPR1849" s="401"/>
      <c r="KPS1849" s="401"/>
      <c r="KPT1849" s="401"/>
      <c r="KPU1849" s="401"/>
      <c r="KPV1849" s="401"/>
      <c r="KPW1849" s="401"/>
      <c r="KPX1849" s="401"/>
      <c r="KPY1849" s="401"/>
      <c r="KPZ1849" s="401"/>
      <c r="KQA1849" s="401"/>
      <c r="KQB1849" s="401"/>
      <c r="KQC1849" s="401"/>
      <c r="KQD1849" s="401"/>
      <c r="KQE1849" s="401"/>
      <c r="KQF1849" s="401"/>
      <c r="KQG1849" s="401"/>
      <c r="KQH1849" s="401"/>
      <c r="KQI1849" s="401"/>
      <c r="KQJ1849" s="401"/>
      <c r="KQK1849" s="401"/>
      <c r="KQL1849" s="401"/>
      <c r="KQM1849" s="401"/>
      <c r="KQN1849" s="401"/>
      <c r="KQO1849" s="401"/>
      <c r="KQP1849" s="401"/>
      <c r="KQQ1849" s="401"/>
      <c r="KQR1849" s="401"/>
      <c r="KQS1849" s="401"/>
      <c r="KQT1849" s="401"/>
      <c r="KQU1849" s="401"/>
      <c r="KQV1849" s="401"/>
      <c r="KQW1849" s="401"/>
      <c r="KQX1849" s="401"/>
      <c r="KQY1849" s="401"/>
      <c r="KQZ1849" s="401"/>
      <c r="KRA1849" s="401"/>
      <c r="KRB1849" s="401"/>
      <c r="KRC1849" s="401"/>
      <c r="KRD1849" s="401"/>
      <c r="KRE1849" s="401"/>
      <c r="KRF1849" s="401"/>
      <c r="KRG1849" s="401"/>
      <c r="KRH1849" s="401"/>
      <c r="KRI1849" s="401"/>
      <c r="KRJ1849" s="401"/>
      <c r="KRK1849" s="401"/>
      <c r="KRL1849" s="401"/>
      <c r="KRM1849" s="401"/>
      <c r="KRN1849" s="401"/>
      <c r="KRO1849" s="401"/>
      <c r="KRP1849" s="401"/>
      <c r="KRQ1849" s="401"/>
      <c r="KRR1849" s="401"/>
      <c r="KRS1849" s="401"/>
      <c r="KRT1849" s="401"/>
      <c r="KRU1849" s="401"/>
      <c r="KRV1849" s="401"/>
      <c r="KRW1849" s="401"/>
      <c r="KRX1849" s="401"/>
      <c r="KRY1849" s="401"/>
      <c r="KRZ1849" s="401"/>
      <c r="KSA1849" s="401"/>
      <c r="KSB1849" s="401"/>
      <c r="KSC1849" s="401"/>
      <c r="KSD1849" s="401"/>
      <c r="KSE1849" s="401"/>
      <c r="KSF1849" s="401"/>
      <c r="KSG1849" s="401"/>
      <c r="KSH1849" s="401"/>
      <c r="KSI1849" s="401"/>
      <c r="KSJ1849" s="401"/>
      <c r="KSK1849" s="401"/>
      <c r="KSL1849" s="401"/>
      <c r="KSM1849" s="401"/>
      <c r="KSN1849" s="401"/>
      <c r="KSO1849" s="401"/>
      <c r="KSP1849" s="401"/>
      <c r="KSQ1849" s="401"/>
      <c r="KSR1849" s="401"/>
      <c r="KSS1849" s="401"/>
      <c r="KST1849" s="401"/>
      <c r="KSU1849" s="401"/>
      <c r="KSV1849" s="401"/>
      <c r="KSW1849" s="401"/>
      <c r="KSX1849" s="401"/>
      <c r="KSY1849" s="401"/>
      <c r="KSZ1849" s="401"/>
      <c r="KTA1849" s="401"/>
      <c r="KTB1849" s="401"/>
      <c r="KTC1849" s="401"/>
      <c r="KTD1849" s="401"/>
      <c r="KTE1849" s="401"/>
      <c r="KTF1849" s="401"/>
      <c r="KTG1849" s="401"/>
      <c r="KTH1849" s="401"/>
      <c r="KTI1849" s="401"/>
      <c r="KTJ1849" s="401"/>
      <c r="KTK1849" s="401"/>
      <c r="KTL1849" s="401"/>
      <c r="KTM1849" s="401"/>
      <c r="KTN1849" s="401"/>
      <c r="KTO1849" s="401"/>
      <c r="KTP1849" s="401"/>
      <c r="KTQ1849" s="401"/>
      <c r="KTR1849" s="401"/>
      <c r="KTS1849" s="401"/>
      <c r="KTT1849" s="401"/>
      <c r="KTU1849" s="401"/>
      <c r="KTV1849" s="401"/>
      <c r="KTW1849" s="401"/>
      <c r="KTX1849" s="401"/>
      <c r="KTY1849" s="401"/>
      <c r="KTZ1849" s="401"/>
      <c r="KUA1849" s="401"/>
      <c r="KUB1849" s="401"/>
      <c r="KUC1849" s="401"/>
      <c r="KUD1849" s="401"/>
      <c r="KUE1849" s="401"/>
      <c r="KUF1849" s="401"/>
      <c r="KUG1849" s="401"/>
      <c r="KUH1849" s="401"/>
      <c r="KUI1849" s="401"/>
      <c r="KUJ1849" s="401"/>
      <c r="KUK1849" s="401"/>
      <c r="KUL1849" s="401"/>
      <c r="KUM1849" s="401"/>
      <c r="KUN1849" s="401"/>
      <c r="KUO1849" s="401"/>
      <c r="KUP1849" s="401"/>
      <c r="KUQ1849" s="401"/>
      <c r="KUR1849" s="401"/>
      <c r="KUS1849" s="401"/>
      <c r="KUT1849" s="401"/>
      <c r="KUU1849" s="401"/>
      <c r="KUV1849" s="401"/>
      <c r="KUW1849" s="401"/>
      <c r="KUX1849" s="401"/>
      <c r="KUY1849" s="401"/>
      <c r="KUZ1849" s="401"/>
      <c r="KVA1849" s="401"/>
      <c r="KVB1849" s="401"/>
      <c r="KVC1849" s="401"/>
      <c r="KVD1849" s="401"/>
      <c r="KVE1849" s="401"/>
      <c r="KVF1849" s="401"/>
      <c r="KVG1849" s="401"/>
      <c r="KVH1849" s="401"/>
      <c r="KVI1849" s="401"/>
      <c r="KVJ1849" s="401"/>
      <c r="KVK1849" s="401"/>
      <c r="KVL1849" s="401"/>
      <c r="KVM1849" s="401"/>
      <c r="KVN1849" s="401"/>
      <c r="KVO1849" s="401"/>
      <c r="KVP1849" s="401"/>
      <c r="KVQ1849" s="401"/>
      <c r="KVR1849" s="401"/>
      <c r="KVS1849" s="401"/>
      <c r="KVT1849" s="401"/>
      <c r="KVU1849" s="401"/>
      <c r="KVV1849" s="401"/>
      <c r="KVW1849" s="401"/>
      <c r="KVX1849" s="401"/>
      <c r="KVY1849" s="401"/>
      <c r="KVZ1849" s="401"/>
      <c r="KWA1849" s="401"/>
      <c r="KWB1849" s="401"/>
      <c r="KWC1849" s="401"/>
      <c r="KWD1849" s="401"/>
      <c r="KWE1849" s="401"/>
      <c r="KWF1849" s="401"/>
      <c r="KWG1849" s="401"/>
      <c r="KWH1849" s="401"/>
      <c r="KWI1849" s="401"/>
      <c r="KWJ1849" s="401"/>
      <c r="KWK1849" s="401"/>
      <c r="KWL1849" s="401"/>
      <c r="KWM1849" s="401"/>
      <c r="KWN1849" s="401"/>
      <c r="KWO1849" s="401"/>
      <c r="KWP1849" s="401"/>
      <c r="KWQ1849" s="401"/>
      <c r="KWR1849" s="401"/>
      <c r="KWS1849" s="401"/>
      <c r="KWT1849" s="401"/>
      <c r="KWU1849" s="401"/>
      <c r="KWV1849" s="401"/>
      <c r="KWW1849" s="401"/>
      <c r="KWX1849" s="401"/>
      <c r="KWY1849" s="401"/>
      <c r="KWZ1849" s="401"/>
      <c r="KXA1849" s="401"/>
      <c r="KXB1849" s="401"/>
      <c r="KXC1849" s="401"/>
      <c r="KXD1849" s="401"/>
      <c r="KXE1849" s="401"/>
      <c r="KXF1849" s="401"/>
      <c r="KXG1849" s="401"/>
      <c r="KXH1849" s="401"/>
      <c r="KXI1849" s="401"/>
      <c r="KXJ1849" s="401"/>
      <c r="KXK1849" s="401"/>
      <c r="KXL1849" s="401"/>
      <c r="KXM1849" s="401"/>
      <c r="KXN1849" s="401"/>
      <c r="KXO1849" s="401"/>
      <c r="KXP1849" s="401"/>
      <c r="KXQ1849" s="401"/>
      <c r="KXR1849" s="401"/>
      <c r="KXS1849" s="401"/>
      <c r="KXT1849" s="401"/>
      <c r="KXU1849" s="401"/>
      <c r="KXV1849" s="401"/>
      <c r="KXW1849" s="401"/>
      <c r="KXX1849" s="401"/>
      <c r="KXY1849" s="401"/>
      <c r="KXZ1849" s="401"/>
      <c r="KYA1849" s="401"/>
      <c r="KYB1849" s="401"/>
      <c r="KYC1849" s="401"/>
      <c r="KYD1849" s="401"/>
      <c r="KYE1849" s="401"/>
      <c r="KYF1849" s="401"/>
      <c r="KYG1849" s="401"/>
      <c r="KYH1849" s="401"/>
      <c r="KYI1849" s="401"/>
      <c r="KYJ1849" s="401"/>
      <c r="KYK1849" s="401"/>
      <c r="KYL1849" s="401"/>
      <c r="KYM1849" s="401"/>
      <c r="KYN1849" s="401"/>
      <c r="KYO1849" s="401"/>
      <c r="KYP1849" s="401"/>
      <c r="KYQ1849" s="401"/>
      <c r="KYR1849" s="401"/>
      <c r="KYS1849" s="401"/>
      <c r="KYT1849" s="401"/>
      <c r="KYU1849" s="401"/>
      <c r="KYV1849" s="401"/>
      <c r="KYW1849" s="401"/>
      <c r="KYX1849" s="401"/>
      <c r="KYY1849" s="401"/>
      <c r="KYZ1849" s="401"/>
      <c r="KZA1849" s="401"/>
      <c r="KZB1849" s="401"/>
      <c r="KZC1849" s="401"/>
      <c r="KZD1849" s="401"/>
      <c r="KZE1849" s="401"/>
      <c r="KZF1849" s="401"/>
      <c r="KZG1849" s="401"/>
      <c r="KZH1849" s="401"/>
      <c r="KZI1849" s="401"/>
      <c r="KZJ1849" s="401"/>
      <c r="KZK1849" s="401"/>
      <c r="KZL1849" s="401"/>
      <c r="KZM1849" s="401"/>
      <c r="KZN1849" s="401"/>
      <c r="KZO1849" s="401"/>
      <c r="KZP1849" s="401"/>
      <c r="KZQ1849" s="401"/>
      <c r="KZR1849" s="401"/>
      <c r="KZS1849" s="401"/>
      <c r="KZT1849" s="401"/>
      <c r="KZU1849" s="401"/>
      <c r="KZV1849" s="401"/>
      <c r="KZW1849" s="401"/>
      <c r="KZX1849" s="401"/>
      <c r="KZY1849" s="401"/>
      <c r="KZZ1849" s="401"/>
      <c r="LAA1849" s="401"/>
      <c r="LAB1849" s="401"/>
      <c r="LAC1849" s="401"/>
      <c r="LAD1849" s="401"/>
      <c r="LAE1849" s="401"/>
      <c r="LAF1849" s="401"/>
      <c r="LAG1849" s="401"/>
      <c r="LAH1849" s="401"/>
      <c r="LAI1849" s="401"/>
      <c r="LAJ1849" s="401"/>
      <c r="LAK1849" s="401"/>
      <c r="LAL1849" s="401"/>
      <c r="LAM1849" s="401"/>
      <c r="LAN1849" s="401"/>
      <c r="LAO1849" s="401"/>
      <c r="LAP1849" s="401"/>
      <c r="LAQ1849" s="401"/>
      <c r="LAR1849" s="401"/>
      <c r="LAS1849" s="401"/>
      <c r="LAT1849" s="401"/>
      <c r="LAU1849" s="401"/>
      <c r="LAV1849" s="401"/>
      <c r="LAW1849" s="401"/>
      <c r="LAX1849" s="401"/>
      <c r="LAY1849" s="401"/>
      <c r="LAZ1849" s="401"/>
      <c r="LBA1849" s="401"/>
      <c r="LBB1849" s="401"/>
      <c r="LBC1849" s="401"/>
      <c r="LBD1849" s="401"/>
      <c r="LBE1849" s="401"/>
      <c r="LBF1849" s="401"/>
      <c r="LBG1849" s="401"/>
      <c r="LBH1849" s="401"/>
      <c r="LBI1849" s="401"/>
      <c r="LBJ1849" s="401"/>
      <c r="LBK1849" s="401"/>
      <c r="LBL1849" s="401"/>
      <c r="LBM1849" s="401"/>
      <c r="LBN1849" s="401"/>
      <c r="LBO1849" s="401"/>
      <c r="LBP1849" s="401"/>
      <c r="LBQ1849" s="401"/>
      <c r="LBR1849" s="401"/>
      <c r="LBS1849" s="401"/>
      <c r="LBT1849" s="401"/>
      <c r="LBU1849" s="401"/>
      <c r="LBV1849" s="401"/>
      <c r="LBW1849" s="401"/>
      <c r="LBX1849" s="401"/>
      <c r="LBY1849" s="401"/>
      <c r="LBZ1849" s="401"/>
      <c r="LCA1849" s="401"/>
      <c r="LCB1849" s="401"/>
      <c r="LCC1849" s="401"/>
      <c r="LCD1849" s="401"/>
      <c r="LCE1849" s="401"/>
      <c r="LCF1849" s="401"/>
      <c r="LCG1849" s="401"/>
      <c r="LCH1849" s="401"/>
      <c r="LCI1849" s="401"/>
      <c r="LCJ1849" s="401"/>
      <c r="LCK1849" s="401"/>
      <c r="LCL1849" s="401"/>
      <c r="LCM1849" s="401"/>
      <c r="LCN1849" s="401"/>
      <c r="LCO1849" s="401"/>
      <c r="LCP1849" s="401"/>
      <c r="LCQ1849" s="401"/>
      <c r="LCR1849" s="401"/>
      <c r="LCS1849" s="401"/>
      <c r="LCT1849" s="401"/>
      <c r="LCU1849" s="401"/>
      <c r="LCV1849" s="401"/>
      <c r="LCW1849" s="401"/>
      <c r="LCX1849" s="401"/>
      <c r="LCY1849" s="401"/>
      <c r="LCZ1849" s="401"/>
      <c r="LDA1849" s="401"/>
      <c r="LDB1849" s="401"/>
      <c r="LDC1849" s="401"/>
      <c r="LDD1849" s="401"/>
      <c r="LDE1849" s="401"/>
      <c r="LDF1849" s="401"/>
      <c r="LDG1849" s="401"/>
      <c r="LDH1849" s="401"/>
      <c r="LDI1849" s="401"/>
      <c r="LDJ1849" s="401"/>
      <c r="LDK1849" s="401"/>
      <c r="LDL1849" s="401"/>
      <c r="LDM1849" s="401"/>
      <c r="LDN1849" s="401"/>
      <c r="LDO1849" s="401"/>
      <c r="LDP1849" s="401"/>
      <c r="LDQ1849" s="401"/>
      <c r="LDR1849" s="401"/>
      <c r="LDS1849" s="401"/>
      <c r="LDT1849" s="401"/>
      <c r="LDU1849" s="401"/>
      <c r="LDV1849" s="401"/>
      <c r="LDW1849" s="401"/>
      <c r="LDX1849" s="401"/>
      <c r="LDY1849" s="401"/>
      <c r="LDZ1849" s="401"/>
      <c r="LEA1849" s="401"/>
      <c r="LEB1849" s="401"/>
      <c r="LEC1849" s="401"/>
      <c r="LED1849" s="401"/>
      <c r="LEE1849" s="401"/>
      <c r="LEF1849" s="401"/>
      <c r="LEG1849" s="401"/>
      <c r="LEH1849" s="401"/>
      <c r="LEI1849" s="401"/>
      <c r="LEJ1849" s="401"/>
      <c r="LEK1849" s="401"/>
      <c r="LEL1849" s="401"/>
      <c r="LEM1849" s="401"/>
      <c r="LEN1849" s="401"/>
      <c r="LEO1849" s="401"/>
      <c r="LEP1849" s="401"/>
      <c r="LEQ1849" s="401"/>
      <c r="LER1849" s="401"/>
      <c r="LES1849" s="401"/>
      <c r="LET1849" s="401"/>
      <c r="LEU1849" s="401"/>
      <c r="LEV1849" s="401"/>
      <c r="LEW1849" s="401"/>
      <c r="LEX1849" s="401"/>
      <c r="LEY1849" s="401"/>
      <c r="LEZ1849" s="401"/>
      <c r="LFA1849" s="401"/>
      <c r="LFB1849" s="401"/>
      <c r="LFC1849" s="401"/>
      <c r="LFD1849" s="401"/>
      <c r="LFE1849" s="401"/>
      <c r="LFF1849" s="401"/>
      <c r="LFG1849" s="401"/>
      <c r="LFH1849" s="401"/>
      <c r="LFI1849" s="401"/>
      <c r="LFJ1849" s="401"/>
      <c r="LFK1849" s="401"/>
      <c r="LFL1849" s="401"/>
      <c r="LFM1849" s="401"/>
      <c r="LFN1849" s="401"/>
      <c r="LFO1849" s="401"/>
      <c r="LFP1849" s="401"/>
      <c r="LFQ1849" s="401"/>
      <c r="LFR1849" s="401"/>
      <c r="LFS1849" s="401"/>
      <c r="LFT1849" s="401"/>
      <c r="LFU1849" s="401"/>
      <c r="LFV1849" s="401"/>
      <c r="LFW1849" s="401"/>
      <c r="LFX1849" s="401"/>
      <c r="LFY1849" s="401"/>
      <c r="LFZ1849" s="401"/>
      <c r="LGA1849" s="401"/>
      <c r="LGB1849" s="401"/>
      <c r="LGC1849" s="401"/>
      <c r="LGD1849" s="401"/>
      <c r="LGE1849" s="401"/>
      <c r="LGF1849" s="401"/>
      <c r="LGG1849" s="401"/>
      <c r="LGH1849" s="401"/>
      <c r="LGI1849" s="401"/>
      <c r="LGJ1849" s="401"/>
      <c r="LGK1849" s="401"/>
      <c r="LGL1849" s="401"/>
      <c r="LGM1849" s="401"/>
      <c r="LGN1849" s="401"/>
      <c r="LGO1849" s="401"/>
      <c r="LGP1849" s="401"/>
      <c r="LGQ1849" s="401"/>
      <c r="LGR1849" s="401"/>
      <c r="LGS1849" s="401"/>
      <c r="LGT1849" s="401"/>
      <c r="LGU1849" s="401"/>
      <c r="LGV1849" s="401"/>
      <c r="LGW1849" s="401"/>
      <c r="LGX1849" s="401"/>
      <c r="LGY1849" s="401"/>
      <c r="LGZ1849" s="401"/>
      <c r="LHA1849" s="401"/>
      <c r="LHB1849" s="401"/>
      <c r="LHC1849" s="401"/>
      <c r="LHD1849" s="401"/>
      <c r="LHE1849" s="401"/>
      <c r="LHF1849" s="401"/>
      <c r="LHG1849" s="401"/>
      <c r="LHH1849" s="401"/>
      <c r="LHI1849" s="401"/>
      <c r="LHJ1849" s="401"/>
      <c r="LHK1849" s="401"/>
      <c r="LHL1849" s="401"/>
      <c r="LHM1849" s="401"/>
      <c r="LHN1849" s="401"/>
      <c r="LHO1849" s="401"/>
      <c r="LHP1849" s="401"/>
      <c r="LHQ1849" s="401"/>
      <c r="LHR1849" s="401"/>
      <c r="LHS1849" s="401"/>
      <c r="LHT1849" s="401"/>
      <c r="LHU1849" s="401"/>
      <c r="LHV1849" s="401"/>
      <c r="LHW1849" s="401"/>
      <c r="LHX1849" s="401"/>
      <c r="LHY1849" s="401"/>
      <c r="LHZ1849" s="401"/>
      <c r="LIA1849" s="401"/>
      <c r="LIB1849" s="401"/>
      <c r="LIC1849" s="401"/>
      <c r="LID1849" s="401"/>
      <c r="LIE1849" s="401"/>
      <c r="LIF1849" s="401"/>
      <c r="LIG1849" s="401"/>
      <c r="LIH1849" s="401"/>
      <c r="LII1849" s="401"/>
      <c r="LIJ1849" s="401"/>
      <c r="LIK1849" s="401"/>
      <c r="LIL1849" s="401"/>
      <c r="LIM1849" s="401"/>
      <c r="LIN1849" s="401"/>
      <c r="LIO1849" s="401"/>
      <c r="LIP1849" s="401"/>
      <c r="LIQ1849" s="401"/>
      <c r="LIR1849" s="401"/>
      <c r="LIS1849" s="401"/>
      <c r="LIT1849" s="401"/>
      <c r="LIU1849" s="401"/>
      <c r="LIV1849" s="401"/>
      <c r="LIW1849" s="401"/>
      <c r="LIX1849" s="401"/>
      <c r="LIY1849" s="401"/>
      <c r="LIZ1849" s="401"/>
      <c r="LJA1849" s="401"/>
      <c r="LJB1849" s="401"/>
      <c r="LJC1849" s="401"/>
      <c r="LJD1849" s="401"/>
      <c r="LJE1849" s="401"/>
      <c r="LJF1849" s="401"/>
      <c r="LJG1849" s="401"/>
      <c r="LJH1849" s="401"/>
      <c r="LJI1849" s="401"/>
      <c r="LJJ1849" s="401"/>
      <c r="LJK1849" s="401"/>
      <c r="LJL1849" s="401"/>
      <c r="LJM1849" s="401"/>
      <c r="LJN1849" s="401"/>
      <c r="LJO1849" s="401"/>
      <c r="LJP1849" s="401"/>
      <c r="LJQ1849" s="401"/>
      <c r="LJR1849" s="401"/>
      <c r="LJS1849" s="401"/>
      <c r="LJT1849" s="401"/>
      <c r="LJU1849" s="401"/>
      <c r="LJV1849" s="401"/>
      <c r="LJW1849" s="401"/>
      <c r="LJX1849" s="401"/>
      <c r="LJY1849" s="401"/>
      <c r="LJZ1849" s="401"/>
      <c r="LKA1849" s="401"/>
      <c r="LKB1849" s="401"/>
      <c r="LKC1849" s="401"/>
      <c r="LKD1849" s="401"/>
      <c r="LKE1849" s="401"/>
      <c r="LKF1849" s="401"/>
      <c r="LKG1849" s="401"/>
      <c r="LKH1849" s="401"/>
      <c r="LKI1849" s="401"/>
      <c r="LKJ1849" s="401"/>
      <c r="LKK1849" s="401"/>
      <c r="LKL1849" s="401"/>
      <c r="LKM1849" s="401"/>
      <c r="LKN1849" s="401"/>
      <c r="LKO1849" s="401"/>
      <c r="LKP1849" s="401"/>
      <c r="LKQ1849" s="401"/>
      <c r="LKR1849" s="401"/>
      <c r="LKS1849" s="401"/>
      <c r="LKT1849" s="401"/>
      <c r="LKU1849" s="401"/>
      <c r="LKV1849" s="401"/>
      <c r="LKW1849" s="401"/>
      <c r="LKX1849" s="401"/>
      <c r="LKY1849" s="401"/>
      <c r="LKZ1849" s="401"/>
      <c r="LLA1849" s="401"/>
      <c r="LLB1849" s="401"/>
      <c r="LLC1849" s="401"/>
      <c r="LLD1849" s="401"/>
      <c r="LLE1849" s="401"/>
      <c r="LLF1849" s="401"/>
      <c r="LLG1849" s="401"/>
      <c r="LLH1849" s="401"/>
      <c r="LLI1849" s="401"/>
      <c r="LLJ1849" s="401"/>
      <c r="LLK1849" s="401"/>
      <c r="LLL1849" s="401"/>
      <c r="LLM1849" s="401"/>
      <c r="LLN1849" s="401"/>
      <c r="LLO1849" s="401"/>
      <c r="LLP1849" s="401"/>
      <c r="LLQ1849" s="401"/>
      <c r="LLR1849" s="401"/>
      <c r="LLS1849" s="401"/>
      <c r="LLT1849" s="401"/>
      <c r="LLU1849" s="401"/>
      <c r="LLV1849" s="401"/>
      <c r="LLW1849" s="401"/>
      <c r="LLX1849" s="401"/>
      <c r="LLY1849" s="401"/>
      <c r="LLZ1849" s="401"/>
      <c r="LMA1849" s="401"/>
      <c r="LMB1849" s="401"/>
      <c r="LMC1849" s="401"/>
      <c r="LMD1849" s="401"/>
      <c r="LME1849" s="401"/>
      <c r="LMF1849" s="401"/>
      <c r="LMG1849" s="401"/>
      <c r="LMH1849" s="401"/>
      <c r="LMI1849" s="401"/>
      <c r="LMJ1849" s="401"/>
      <c r="LMK1849" s="401"/>
      <c r="LML1849" s="401"/>
      <c r="LMM1849" s="401"/>
      <c r="LMN1849" s="401"/>
      <c r="LMO1849" s="401"/>
      <c r="LMP1849" s="401"/>
      <c r="LMQ1849" s="401"/>
      <c r="LMR1849" s="401"/>
      <c r="LMS1849" s="401"/>
      <c r="LMT1849" s="401"/>
      <c r="LMU1849" s="401"/>
      <c r="LMV1849" s="401"/>
      <c r="LMW1849" s="401"/>
      <c r="LMX1849" s="401"/>
      <c r="LMY1849" s="401"/>
      <c r="LMZ1849" s="401"/>
      <c r="LNA1849" s="401"/>
      <c r="LNB1849" s="401"/>
      <c r="LNC1849" s="401"/>
      <c r="LND1849" s="401"/>
      <c r="LNE1849" s="401"/>
      <c r="LNF1849" s="401"/>
      <c r="LNG1849" s="401"/>
      <c r="LNH1849" s="401"/>
      <c r="LNI1849" s="401"/>
      <c r="LNJ1849" s="401"/>
      <c r="LNK1849" s="401"/>
      <c r="LNL1849" s="401"/>
      <c r="LNM1849" s="401"/>
      <c r="LNN1849" s="401"/>
      <c r="LNO1849" s="401"/>
      <c r="LNP1849" s="401"/>
      <c r="LNQ1849" s="401"/>
      <c r="LNR1849" s="401"/>
      <c r="LNS1849" s="401"/>
      <c r="LNT1849" s="401"/>
      <c r="LNU1849" s="401"/>
      <c r="LNV1849" s="401"/>
      <c r="LNW1849" s="401"/>
      <c r="LNX1849" s="401"/>
      <c r="LNY1849" s="401"/>
      <c r="LNZ1849" s="401"/>
      <c r="LOA1849" s="401"/>
      <c r="LOB1849" s="401"/>
      <c r="LOC1849" s="401"/>
      <c r="LOD1849" s="401"/>
      <c r="LOE1849" s="401"/>
      <c r="LOF1849" s="401"/>
      <c r="LOG1849" s="401"/>
      <c r="LOH1849" s="401"/>
      <c r="LOI1849" s="401"/>
      <c r="LOJ1849" s="401"/>
      <c r="LOK1849" s="401"/>
      <c r="LOL1849" s="401"/>
      <c r="LOM1849" s="401"/>
      <c r="LON1849" s="401"/>
      <c r="LOO1849" s="401"/>
      <c r="LOP1849" s="401"/>
      <c r="LOQ1849" s="401"/>
      <c r="LOR1849" s="401"/>
      <c r="LOS1849" s="401"/>
      <c r="LOT1849" s="401"/>
      <c r="LOU1849" s="401"/>
      <c r="LOV1849" s="401"/>
      <c r="LOW1849" s="401"/>
      <c r="LOX1849" s="401"/>
      <c r="LOY1849" s="401"/>
      <c r="LOZ1849" s="401"/>
      <c r="LPA1849" s="401"/>
      <c r="LPB1849" s="401"/>
      <c r="LPC1849" s="401"/>
      <c r="LPD1849" s="401"/>
      <c r="LPE1849" s="401"/>
      <c r="LPF1849" s="401"/>
      <c r="LPG1849" s="401"/>
      <c r="LPH1849" s="401"/>
      <c r="LPI1849" s="401"/>
      <c r="LPJ1849" s="401"/>
      <c r="LPK1849" s="401"/>
      <c r="LPL1849" s="401"/>
      <c r="LPM1849" s="401"/>
      <c r="LPN1849" s="401"/>
      <c r="LPO1849" s="401"/>
      <c r="LPP1849" s="401"/>
      <c r="LPQ1849" s="401"/>
      <c r="LPR1849" s="401"/>
      <c r="LPS1849" s="401"/>
      <c r="LPT1849" s="401"/>
      <c r="LPU1849" s="401"/>
      <c r="LPV1849" s="401"/>
      <c r="LPW1849" s="401"/>
      <c r="LPX1849" s="401"/>
      <c r="LPY1849" s="401"/>
      <c r="LPZ1849" s="401"/>
      <c r="LQA1849" s="401"/>
      <c r="LQB1849" s="401"/>
      <c r="LQC1849" s="401"/>
      <c r="LQD1849" s="401"/>
      <c r="LQE1849" s="401"/>
      <c r="LQF1849" s="401"/>
      <c r="LQG1849" s="401"/>
      <c r="LQH1849" s="401"/>
      <c r="LQI1849" s="401"/>
      <c r="LQJ1849" s="401"/>
      <c r="LQK1849" s="401"/>
      <c r="LQL1849" s="401"/>
      <c r="LQM1849" s="401"/>
      <c r="LQN1849" s="401"/>
      <c r="LQO1849" s="401"/>
      <c r="LQP1849" s="401"/>
      <c r="LQQ1849" s="401"/>
      <c r="LQR1849" s="401"/>
      <c r="LQS1849" s="401"/>
      <c r="LQT1849" s="401"/>
      <c r="LQU1849" s="401"/>
      <c r="LQV1849" s="401"/>
      <c r="LQW1849" s="401"/>
      <c r="LQX1849" s="401"/>
      <c r="LQY1849" s="401"/>
      <c r="LQZ1849" s="401"/>
      <c r="LRA1849" s="401"/>
      <c r="LRB1849" s="401"/>
      <c r="LRC1849" s="401"/>
      <c r="LRD1849" s="401"/>
      <c r="LRE1849" s="401"/>
      <c r="LRF1849" s="401"/>
      <c r="LRG1849" s="401"/>
      <c r="LRH1849" s="401"/>
      <c r="LRI1849" s="401"/>
      <c r="LRJ1849" s="401"/>
      <c r="LRK1849" s="401"/>
      <c r="LRL1849" s="401"/>
      <c r="LRM1849" s="401"/>
      <c r="LRN1849" s="401"/>
      <c r="LRO1849" s="401"/>
      <c r="LRP1849" s="401"/>
      <c r="LRQ1849" s="401"/>
      <c r="LRR1849" s="401"/>
      <c r="LRS1849" s="401"/>
      <c r="LRT1849" s="401"/>
      <c r="LRU1849" s="401"/>
      <c r="LRV1849" s="401"/>
      <c r="LRW1849" s="401"/>
      <c r="LRX1849" s="401"/>
      <c r="LRY1849" s="401"/>
      <c r="LRZ1849" s="401"/>
      <c r="LSA1849" s="401"/>
      <c r="LSB1849" s="401"/>
      <c r="LSC1849" s="401"/>
      <c r="LSD1849" s="401"/>
      <c r="LSE1849" s="401"/>
      <c r="LSF1849" s="401"/>
      <c r="LSG1849" s="401"/>
      <c r="LSH1849" s="401"/>
      <c r="LSI1849" s="401"/>
      <c r="LSJ1849" s="401"/>
      <c r="LSK1849" s="401"/>
      <c r="LSL1849" s="401"/>
      <c r="LSM1849" s="401"/>
      <c r="LSN1849" s="401"/>
      <c r="LSO1849" s="401"/>
      <c r="LSP1849" s="401"/>
      <c r="LSQ1849" s="401"/>
      <c r="LSR1849" s="401"/>
      <c r="LSS1849" s="401"/>
      <c r="LST1849" s="401"/>
      <c r="LSU1849" s="401"/>
      <c r="LSV1849" s="401"/>
      <c r="LSW1849" s="401"/>
      <c r="LSX1849" s="401"/>
      <c r="LSY1849" s="401"/>
      <c r="LSZ1849" s="401"/>
      <c r="LTA1849" s="401"/>
      <c r="LTB1849" s="401"/>
      <c r="LTC1849" s="401"/>
      <c r="LTD1849" s="401"/>
      <c r="LTE1849" s="401"/>
      <c r="LTF1849" s="401"/>
      <c r="LTG1849" s="401"/>
      <c r="LTH1849" s="401"/>
      <c r="LTI1849" s="401"/>
      <c r="LTJ1849" s="401"/>
      <c r="LTK1849" s="401"/>
      <c r="LTL1849" s="401"/>
      <c r="LTM1849" s="401"/>
      <c r="LTN1849" s="401"/>
      <c r="LTO1849" s="401"/>
      <c r="LTP1849" s="401"/>
      <c r="LTQ1849" s="401"/>
      <c r="LTR1849" s="401"/>
      <c r="LTS1849" s="401"/>
      <c r="LTT1849" s="401"/>
      <c r="LTU1849" s="401"/>
      <c r="LTV1849" s="401"/>
      <c r="LTW1849" s="401"/>
      <c r="LTX1849" s="401"/>
      <c r="LTY1849" s="401"/>
      <c r="LTZ1849" s="401"/>
      <c r="LUA1849" s="401"/>
      <c r="LUB1849" s="401"/>
      <c r="LUC1849" s="401"/>
      <c r="LUD1849" s="401"/>
      <c r="LUE1849" s="401"/>
      <c r="LUF1849" s="401"/>
      <c r="LUG1849" s="401"/>
      <c r="LUH1849" s="401"/>
      <c r="LUI1849" s="401"/>
      <c r="LUJ1849" s="401"/>
      <c r="LUK1849" s="401"/>
      <c r="LUL1849" s="401"/>
      <c r="LUM1849" s="401"/>
      <c r="LUN1849" s="401"/>
      <c r="LUO1849" s="401"/>
      <c r="LUP1849" s="401"/>
      <c r="LUQ1849" s="401"/>
      <c r="LUR1849" s="401"/>
      <c r="LUS1849" s="401"/>
      <c r="LUT1849" s="401"/>
      <c r="LUU1849" s="401"/>
      <c r="LUV1849" s="401"/>
      <c r="LUW1849" s="401"/>
      <c r="LUX1849" s="401"/>
      <c r="LUY1849" s="401"/>
      <c r="LUZ1849" s="401"/>
      <c r="LVA1849" s="401"/>
      <c r="LVB1849" s="401"/>
      <c r="LVC1849" s="401"/>
      <c r="LVD1849" s="401"/>
      <c r="LVE1849" s="401"/>
      <c r="LVF1849" s="401"/>
      <c r="LVG1849" s="401"/>
      <c r="LVH1849" s="401"/>
      <c r="LVI1849" s="401"/>
      <c r="LVJ1849" s="401"/>
      <c r="LVK1849" s="401"/>
      <c r="LVL1849" s="401"/>
      <c r="LVM1849" s="401"/>
      <c r="LVN1849" s="401"/>
      <c r="LVO1849" s="401"/>
      <c r="LVP1849" s="401"/>
      <c r="LVQ1849" s="401"/>
      <c r="LVR1849" s="401"/>
      <c r="LVS1849" s="401"/>
      <c r="LVT1849" s="401"/>
      <c r="LVU1849" s="401"/>
      <c r="LVV1849" s="401"/>
      <c r="LVW1849" s="401"/>
      <c r="LVX1849" s="401"/>
      <c r="LVY1849" s="401"/>
      <c r="LVZ1849" s="401"/>
      <c r="LWA1849" s="401"/>
      <c r="LWB1849" s="401"/>
      <c r="LWC1849" s="401"/>
      <c r="LWD1849" s="401"/>
      <c r="LWE1849" s="401"/>
      <c r="LWF1849" s="401"/>
      <c r="LWG1849" s="401"/>
      <c r="LWH1849" s="401"/>
      <c r="LWI1849" s="401"/>
      <c r="LWJ1849" s="401"/>
      <c r="LWK1849" s="401"/>
      <c r="LWL1849" s="401"/>
      <c r="LWM1849" s="401"/>
      <c r="LWN1849" s="401"/>
      <c r="LWO1849" s="401"/>
      <c r="LWP1849" s="401"/>
      <c r="LWQ1849" s="401"/>
      <c r="LWR1849" s="401"/>
      <c r="LWS1849" s="401"/>
      <c r="LWT1849" s="401"/>
      <c r="LWU1849" s="401"/>
      <c r="LWV1849" s="401"/>
      <c r="LWW1849" s="401"/>
      <c r="LWX1849" s="401"/>
      <c r="LWY1849" s="401"/>
      <c r="LWZ1849" s="401"/>
      <c r="LXA1849" s="401"/>
      <c r="LXB1849" s="401"/>
      <c r="LXC1849" s="401"/>
      <c r="LXD1849" s="401"/>
      <c r="LXE1849" s="401"/>
      <c r="LXF1849" s="401"/>
      <c r="LXG1849" s="401"/>
      <c r="LXH1849" s="401"/>
      <c r="LXI1849" s="401"/>
      <c r="LXJ1849" s="401"/>
      <c r="LXK1849" s="401"/>
      <c r="LXL1849" s="401"/>
      <c r="LXM1849" s="401"/>
      <c r="LXN1849" s="401"/>
      <c r="LXO1849" s="401"/>
      <c r="LXP1849" s="401"/>
      <c r="LXQ1849" s="401"/>
      <c r="LXR1849" s="401"/>
      <c r="LXS1849" s="401"/>
      <c r="LXT1849" s="401"/>
      <c r="LXU1849" s="401"/>
      <c r="LXV1849" s="401"/>
      <c r="LXW1849" s="401"/>
      <c r="LXX1849" s="401"/>
      <c r="LXY1849" s="401"/>
      <c r="LXZ1849" s="401"/>
      <c r="LYA1849" s="401"/>
      <c r="LYB1849" s="401"/>
      <c r="LYC1849" s="401"/>
      <c r="LYD1849" s="401"/>
      <c r="LYE1849" s="401"/>
      <c r="LYF1849" s="401"/>
      <c r="LYG1849" s="401"/>
      <c r="LYH1849" s="401"/>
      <c r="LYI1849" s="401"/>
      <c r="LYJ1849" s="401"/>
      <c r="LYK1849" s="401"/>
      <c r="LYL1849" s="401"/>
      <c r="LYM1849" s="401"/>
      <c r="LYN1849" s="401"/>
      <c r="LYO1849" s="401"/>
      <c r="LYP1849" s="401"/>
      <c r="LYQ1849" s="401"/>
      <c r="LYR1849" s="401"/>
      <c r="LYS1849" s="401"/>
      <c r="LYT1849" s="401"/>
      <c r="LYU1849" s="401"/>
      <c r="LYV1849" s="401"/>
      <c r="LYW1849" s="401"/>
      <c r="LYX1849" s="401"/>
      <c r="LYY1849" s="401"/>
      <c r="LYZ1849" s="401"/>
      <c r="LZA1849" s="401"/>
      <c r="LZB1849" s="401"/>
      <c r="LZC1849" s="401"/>
      <c r="LZD1849" s="401"/>
      <c r="LZE1849" s="401"/>
      <c r="LZF1849" s="401"/>
      <c r="LZG1849" s="401"/>
      <c r="LZH1849" s="401"/>
      <c r="LZI1849" s="401"/>
      <c r="LZJ1849" s="401"/>
      <c r="LZK1849" s="401"/>
      <c r="LZL1849" s="401"/>
      <c r="LZM1849" s="401"/>
      <c r="LZN1849" s="401"/>
      <c r="LZO1849" s="401"/>
      <c r="LZP1849" s="401"/>
      <c r="LZQ1849" s="401"/>
      <c r="LZR1849" s="401"/>
      <c r="LZS1849" s="401"/>
      <c r="LZT1849" s="401"/>
      <c r="LZU1849" s="401"/>
      <c r="LZV1849" s="401"/>
      <c r="LZW1849" s="401"/>
      <c r="LZX1849" s="401"/>
      <c r="LZY1849" s="401"/>
      <c r="LZZ1849" s="401"/>
      <c r="MAA1849" s="401"/>
      <c r="MAB1849" s="401"/>
      <c r="MAC1849" s="401"/>
      <c r="MAD1849" s="401"/>
      <c r="MAE1849" s="401"/>
      <c r="MAF1849" s="401"/>
      <c r="MAG1849" s="401"/>
      <c r="MAH1849" s="401"/>
      <c r="MAI1849" s="401"/>
      <c r="MAJ1849" s="401"/>
      <c r="MAK1849" s="401"/>
      <c r="MAL1849" s="401"/>
      <c r="MAM1849" s="401"/>
      <c r="MAN1849" s="401"/>
      <c r="MAO1849" s="401"/>
      <c r="MAP1849" s="401"/>
      <c r="MAQ1849" s="401"/>
      <c r="MAR1849" s="401"/>
      <c r="MAS1849" s="401"/>
      <c r="MAT1849" s="401"/>
      <c r="MAU1849" s="401"/>
      <c r="MAV1849" s="401"/>
      <c r="MAW1849" s="401"/>
      <c r="MAX1849" s="401"/>
      <c r="MAY1849" s="401"/>
      <c r="MAZ1849" s="401"/>
      <c r="MBA1849" s="401"/>
      <c r="MBB1849" s="401"/>
      <c r="MBC1849" s="401"/>
      <c r="MBD1849" s="401"/>
      <c r="MBE1849" s="401"/>
      <c r="MBF1849" s="401"/>
      <c r="MBG1849" s="401"/>
      <c r="MBH1849" s="401"/>
      <c r="MBI1849" s="401"/>
      <c r="MBJ1849" s="401"/>
      <c r="MBK1849" s="401"/>
      <c r="MBL1849" s="401"/>
      <c r="MBM1849" s="401"/>
      <c r="MBN1849" s="401"/>
      <c r="MBO1849" s="401"/>
      <c r="MBP1849" s="401"/>
      <c r="MBQ1849" s="401"/>
      <c r="MBR1849" s="401"/>
      <c r="MBS1849" s="401"/>
      <c r="MBT1849" s="401"/>
      <c r="MBU1849" s="401"/>
      <c r="MBV1849" s="401"/>
      <c r="MBW1849" s="401"/>
      <c r="MBX1849" s="401"/>
      <c r="MBY1849" s="401"/>
      <c r="MBZ1849" s="401"/>
      <c r="MCA1849" s="401"/>
      <c r="MCB1849" s="401"/>
      <c r="MCC1849" s="401"/>
      <c r="MCD1849" s="401"/>
      <c r="MCE1849" s="401"/>
      <c r="MCF1849" s="401"/>
      <c r="MCG1849" s="401"/>
      <c r="MCH1849" s="401"/>
      <c r="MCI1849" s="401"/>
      <c r="MCJ1849" s="401"/>
      <c r="MCK1849" s="401"/>
      <c r="MCL1849" s="401"/>
      <c r="MCM1849" s="401"/>
      <c r="MCN1849" s="401"/>
      <c r="MCO1849" s="401"/>
      <c r="MCP1849" s="401"/>
      <c r="MCQ1849" s="401"/>
      <c r="MCR1849" s="401"/>
      <c r="MCS1849" s="401"/>
      <c r="MCT1849" s="401"/>
      <c r="MCU1849" s="401"/>
      <c r="MCV1849" s="401"/>
      <c r="MCW1849" s="401"/>
      <c r="MCX1849" s="401"/>
      <c r="MCY1849" s="401"/>
      <c r="MCZ1849" s="401"/>
      <c r="MDA1849" s="401"/>
      <c r="MDB1849" s="401"/>
      <c r="MDC1849" s="401"/>
      <c r="MDD1849" s="401"/>
      <c r="MDE1849" s="401"/>
      <c r="MDF1849" s="401"/>
      <c r="MDG1849" s="401"/>
      <c r="MDH1849" s="401"/>
      <c r="MDI1849" s="401"/>
      <c r="MDJ1849" s="401"/>
      <c r="MDK1849" s="401"/>
      <c r="MDL1849" s="401"/>
      <c r="MDM1849" s="401"/>
      <c r="MDN1849" s="401"/>
      <c r="MDO1849" s="401"/>
      <c r="MDP1849" s="401"/>
      <c r="MDQ1849" s="401"/>
      <c r="MDR1849" s="401"/>
      <c r="MDS1849" s="401"/>
      <c r="MDT1849" s="401"/>
      <c r="MDU1849" s="401"/>
      <c r="MDV1849" s="401"/>
      <c r="MDW1849" s="401"/>
      <c r="MDX1849" s="401"/>
      <c r="MDY1849" s="401"/>
      <c r="MDZ1849" s="401"/>
      <c r="MEA1849" s="401"/>
      <c r="MEB1849" s="401"/>
      <c r="MEC1849" s="401"/>
      <c r="MED1849" s="401"/>
      <c r="MEE1849" s="401"/>
      <c r="MEF1849" s="401"/>
      <c r="MEG1849" s="401"/>
      <c r="MEH1849" s="401"/>
      <c r="MEI1849" s="401"/>
      <c r="MEJ1849" s="401"/>
      <c r="MEK1849" s="401"/>
      <c r="MEL1849" s="401"/>
      <c r="MEM1849" s="401"/>
      <c r="MEN1849" s="401"/>
      <c r="MEO1849" s="401"/>
      <c r="MEP1849" s="401"/>
      <c r="MEQ1849" s="401"/>
      <c r="MER1849" s="401"/>
      <c r="MES1849" s="401"/>
      <c r="MET1849" s="401"/>
      <c r="MEU1849" s="401"/>
      <c r="MEV1849" s="401"/>
      <c r="MEW1849" s="401"/>
      <c r="MEX1849" s="401"/>
      <c r="MEY1849" s="401"/>
      <c r="MEZ1849" s="401"/>
      <c r="MFA1849" s="401"/>
      <c r="MFB1849" s="401"/>
      <c r="MFC1849" s="401"/>
      <c r="MFD1849" s="401"/>
      <c r="MFE1849" s="401"/>
      <c r="MFF1849" s="401"/>
      <c r="MFG1849" s="401"/>
      <c r="MFH1849" s="401"/>
      <c r="MFI1849" s="401"/>
      <c r="MFJ1849" s="401"/>
      <c r="MFK1849" s="401"/>
      <c r="MFL1849" s="401"/>
      <c r="MFM1849" s="401"/>
      <c r="MFN1849" s="401"/>
      <c r="MFO1849" s="401"/>
      <c r="MFP1849" s="401"/>
      <c r="MFQ1849" s="401"/>
      <c r="MFR1849" s="401"/>
      <c r="MFS1849" s="401"/>
      <c r="MFT1849" s="401"/>
      <c r="MFU1849" s="401"/>
      <c r="MFV1849" s="401"/>
      <c r="MFW1849" s="401"/>
      <c r="MFX1849" s="401"/>
      <c r="MFY1849" s="401"/>
      <c r="MFZ1849" s="401"/>
      <c r="MGA1849" s="401"/>
      <c r="MGB1849" s="401"/>
      <c r="MGC1849" s="401"/>
      <c r="MGD1849" s="401"/>
      <c r="MGE1849" s="401"/>
      <c r="MGF1849" s="401"/>
      <c r="MGG1849" s="401"/>
      <c r="MGH1849" s="401"/>
      <c r="MGI1849" s="401"/>
      <c r="MGJ1849" s="401"/>
      <c r="MGK1849" s="401"/>
      <c r="MGL1849" s="401"/>
      <c r="MGM1849" s="401"/>
      <c r="MGN1849" s="401"/>
      <c r="MGO1849" s="401"/>
      <c r="MGP1849" s="401"/>
      <c r="MGQ1849" s="401"/>
      <c r="MGR1849" s="401"/>
      <c r="MGS1849" s="401"/>
      <c r="MGT1849" s="401"/>
      <c r="MGU1849" s="401"/>
      <c r="MGV1849" s="401"/>
      <c r="MGW1849" s="401"/>
      <c r="MGX1849" s="401"/>
      <c r="MGY1849" s="401"/>
      <c r="MGZ1849" s="401"/>
      <c r="MHA1849" s="401"/>
      <c r="MHB1849" s="401"/>
      <c r="MHC1849" s="401"/>
      <c r="MHD1849" s="401"/>
      <c r="MHE1849" s="401"/>
      <c r="MHF1849" s="401"/>
      <c r="MHG1849" s="401"/>
      <c r="MHH1849" s="401"/>
      <c r="MHI1849" s="401"/>
      <c r="MHJ1849" s="401"/>
      <c r="MHK1849" s="401"/>
      <c r="MHL1849" s="401"/>
      <c r="MHM1849" s="401"/>
      <c r="MHN1849" s="401"/>
      <c r="MHO1849" s="401"/>
      <c r="MHP1849" s="401"/>
      <c r="MHQ1849" s="401"/>
      <c r="MHR1849" s="401"/>
      <c r="MHS1849" s="401"/>
      <c r="MHT1849" s="401"/>
      <c r="MHU1849" s="401"/>
      <c r="MHV1849" s="401"/>
      <c r="MHW1849" s="401"/>
      <c r="MHX1849" s="401"/>
      <c r="MHY1849" s="401"/>
      <c r="MHZ1849" s="401"/>
      <c r="MIA1849" s="401"/>
      <c r="MIB1849" s="401"/>
      <c r="MIC1849" s="401"/>
      <c r="MID1849" s="401"/>
      <c r="MIE1849" s="401"/>
      <c r="MIF1849" s="401"/>
      <c r="MIG1849" s="401"/>
      <c r="MIH1849" s="401"/>
      <c r="MII1849" s="401"/>
      <c r="MIJ1849" s="401"/>
      <c r="MIK1849" s="401"/>
      <c r="MIL1849" s="401"/>
      <c r="MIM1849" s="401"/>
      <c r="MIN1849" s="401"/>
      <c r="MIO1849" s="401"/>
      <c r="MIP1849" s="401"/>
      <c r="MIQ1849" s="401"/>
      <c r="MIR1849" s="401"/>
      <c r="MIS1849" s="401"/>
      <c r="MIT1849" s="401"/>
      <c r="MIU1849" s="401"/>
      <c r="MIV1849" s="401"/>
      <c r="MIW1849" s="401"/>
      <c r="MIX1849" s="401"/>
      <c r="MIY1849" s="401"/>
      <c r="MIZ1849" s="401"/>
      <c r="MJA1849" s="401"/>
      <c r="MJB1849" s="401"/>
      <c r="MJC1849" s="401"/>
      <c r="MJD1849" s="401"/>
      <c r="MJE1849" s="401"/>
      <c r="MJF1849" s="401"/>
      <c r="MJG1849" s="401"/>
      <c r="MJH1849" s="401"/>
      <c r="MJI1849" s="401"/>
      <c r="MJJ1849" s="401"/>
      <c r="MJK1849" s="401"/>
      <c r="MJL1849" s="401"/>
      <c r="MJM1849" s="401"/>
      <c r="MJN1849" s="401"/>
      <c r="MJO1849" s="401"/>
      <c r="MJP1849" s="401"/>
      <c r="MJQ1849" s="401"/>
      <c r="MJR1849" s="401"/>
      <c r="MJS1849" s="401"/>
      <c r="MJT1849" s="401"/>
      <c r="MJU1849" s="401"/>
      <c r="MJV1849" s="401"/>
      <c r="MJW1849" s="401"/>
      <c r="MJX1849" s="401"/>
      <c r="MJY1849" s="401"/>
      <c r="MJZ1849" s="401"/>
      <c r="MKA1849" s="401"/>
      <c r="MKB1849" s="401"/>
      <c r="MKC1849" s="401"/>
      <c r="MKD1849" s="401"/>
      <c r="MKE1849" s="401"/>
      <c r="MKF1849" s="401"/>
      <c r="MKG1849" s="401"/>
      <c r="MKH1849" s="401"/>
      <c r="MKI1849" s="401"/>
      <c r="MKJ1849" s="401"/>
      <c r="MKK1849" s="401"/>
      <c r="MKL1849" s="401"/>
      <c r="MKM1849" s="401"/>
      <c r="MKN1849" s="401"/>
      <c r="MKO1849" s="401"/>
      <c r="MKP1849" s="401"/>
      <c r="MKQ1849" s="401"/>
      <c r="MKR1849" s="401"/>
      <c r="MKS1849" s="401"/>
      <c r="MKT1849" s="401"/>
      <c r="MKU1849" s="401"/>
      <c r="MKV1849" s="401"/>
      <c r="MKW1849" s="401"/>
      <c r="MKX1849" s="401"/>
      <c r="MKY1849" s="401"/>
      <c r="MKZ1849" s="401"/>
      <c r="MLA1849" s="401"/>
      <c r="MLB1849" s="401"/>
      <c r="MLC1849" s="401"/>
      <c r="MLD1849" s="401"/>
      <c r="MLE1849" s="401"/>
      <c r="MLF1849" s="401"/>
      <c r="MLG1849" s="401"/>
      <c r="MLH1849" s="401"/>
      <c r="MLI1849" s="401"/>
      <c r="MLJ1849" s="401"/>
      <c r="MLK1849" s="401"/>
      <c r="MLL1849" s="401"/>
      <c r="MLM1849" s="401"/>
      <c r="MLN1849" s="401"/>
      <c r="MLO1849" s="401"/>
      <c r="MLP1849" s="401"/>
      <c r="MLQ1849" s="401"/>
      <c r="MLR1849" s="401"/>
      <c r="MLS1849" s="401"/>
      <c r="MLT1849" s="401"/>
      <c r="MLU1849" s="401"/>
      <c r="MLV1849" s="401"/>
      <c r="MLW1849" s="401"/>
      <c r="MLX1849" s="401"/>
      <c r="MLY1849" s="401"/>
      <c r="MLZ1849" s="401"/>
      <c r="MMA1849" s="401"/>
      <c r="MMB1849" s="401"/>
      <c r="MMC1849" s="401"/>
      <c r="MMD1849" s="401"/>
      <c r="MME1849" s="401"/>
      <c r="MMF1849" s="401"/>
      <c r="MMG1849" s="401"/>
      <c r="MMH1849" s="401"/>
      <c r="MMI1849" s="401"/>
      <c r="MMJ1849" s="401"/>
      <c r="MMK1849" s="401"/>
      <c r="MML1849" s="401"/>
      <c r="MMM1849" s="401"/>
      <c r="MMN1849" s="401"/>
      <c r="MMO1849" s="401"/>
      <c r="MMP1849" s="401"/>
      <c r="MMQ1849" s="401"/>
      <c r="MMR1849" s="401"/>
      <c r="MMS1849" s="401"/>
      <c r="MMT1849" s="401"/>
      <c r="MMU1849" s="401"/>
      <c r="MMV1849" s="401"/>
      <c r="MMW1849" s="401"/>
      <c r="MMX1849" s="401"/>
      <c r="MMY1849" s="401"/>
      <c r="MMZ1849" s="401"/>
      <c r="MNA1849" s="401"/>
      <c r="MNB1849" s="401"/>
      <c r="MNC1849" s="401"/>
      <c r="MND1849" s="401"/>
      <c r="MNE1849" s="401"/>
      <c r="MNF1849" s="401"/>
      <c r="MNG1849" s="401"/>
      <c r="MNH1849" s="401"/>
      <c r="MNI1849" s="401"/>
      <c r="MNJ1849" s="401"/>
      <c r="MNK1849" s="401"/>
      <c r="MNL1849" s="401"/>
      <c r="MNM1849" s="401"/>
      <c r="MNN1849" s="401"/>
      <c r="MNO1849" s="401"/>
      <c r="MNP1849" s="401"/>
      <c r="MNQ1849" s="401"/>
      <c r="MNR1849" s="401"/>
      <c r="MNS1849" s="401"/>
      <c r="MNT1849" s="401"/>
      <c r="MNU1849" s="401"/>
      <c r="MNV1849" s="401"/>
      <c r="MNW1849" s="401"/>
      <c r="MNX1849" s="401"/>
      <c r="MNY1849" s="401"/>
      <c r="MNZ1849" s="401"/>
      <c r="MOA1849" s="401"/>
      <c r="MOB1849" s="401"/>
      <c r="MOC1849" s="401"/>
      <c r="MOD1849" s="401"/>
      <c r="MOE1849" s="401"/>
      <c r="MOF1849" s="401"/>
      <c r="MOG1849" s="401"/>
      <c r="MOH1849" s="401"/>
      <c r="MOI1849" s="401"/>
      <c r="MOJ1849" s="401"/>
      <c r="MOK1849" s="401"/>
      <c r="MOL1849" s="401"/>
      <c r="MOM1849" s="401"/>
      <c r="MON1849" s="401"/>
      <c r="MOO1849" s="401"/>
      <c r="MOP1849" s="401"/>
      <c r="MOQ1849" s="401"/>
      <c r="MOR1849" s="401"/>
      <c r="MOS1849" s="401"/>
      <c r="MOT1849" s="401"/>
      <c r="MOU1849" s="401"/>
      <c r="MOV1849" s="401"/>
      <c r="MOW1849" s="401"/>
      <c r="MOX1849" s="401"/>
      <c r="MOY1849" s="401"/>
      <c r="MOZ1849" s="401"/>
      <c r="MPA1849" s="401"/>
      <c r="MPB1849" s="401"/>
      <c r="MPC1849" s="401"/>
      <c r="MPD1849" s="401"/>
      <c r="MPE1849" s="401"/>
      <c r="MPF1849" s="401"/>
      <c r="MPG1849" s="401"/>
      <c r="MPH1849" s="401"/>
      <c r="MPI1849" s="401"/>
      <c r="MPJ1849" s="401"/>
      <c r="MPK1849" s="401"/>
      <c r="MPL1849" s="401"/>
      <c r="MPM1849" s="401"/>
      <c r="MPN1849" s="401"/>
      <c r="MPO1849" s="401"/>
      <c r="MPP1849" s="401"/>
      <c r="MPQ1849" s="401"/>
      <c r="MPR1849" s="401"/>
      <c r="MPS1849" s="401"/>
      <c r="MPT1849" s="401"/>
      <c r="MPU1849" s="401"/>
      <c r="MPV1849" s="401"/>
      <c r="MPW1849" s="401"/>
      <c r="MPX1849" s="401"/>
      <c r="MPY1849" s="401"/>
      <c r="MPZ1849" s="401"/>
      <c r="MQA1849" s="401"/>
      <c r="MQB1849" s="401"/>
      <c r="MQC1849" s="401"/>
      <c r="MQD1849" s="401"/>
      <c r="MQE1849" s="401"/>
      <c r="MQF1849" s="401"/>
      <c r="MQG1849" s="401"/>
      <c r="MQH1849" s="401"/>
      <c r="MQI1849" s="401"/>
      <c r="MQJ1849" s="401"/>
      <c r="MQK1849" s="401"/>
      <c r="MQL1849" s="401"/>
      <c r="MQM1849" s="401"/>
      <c r="MQN1849" s="401"/>
      <c r="MQO1849" s="401"/>
      <c r="MQP1849" s="401"/>
      <c r="MQQ1849" s="401"/>
      <c r="MQR1849" s="401"/>
      <c r="MQS1849" s="401"/>
      <c r="MQT1849" s="401"/>
      <c r="MQU1849" s="401"/>
      <c r="MQV1849" s="401"/>
      <c r="MQW1849" s="401"/>
      <c r="MQX1849" s="401"/>
      <c r="MQY1849" s="401"/>
      <c r="MQZ1849" s="401"/>
      <c r="MRA1849" s="401"/>
      <c r="MRB1849" s="401"/>
      <c r="MRC1849" s="401"/>
      <c r="MRD1849" s="401"/>
      <c r="MRE1849" s="401"/>
      <c r="MRF1849" s="401"/>
      <c r="MRG1849" s="401"/>
      <c r="MRH1849" s="401"/>
      <c r="MRI1849" s="401"/>
      <c r="MRJ1849" s="401"/>
      <c r="MRK1849" s="401"/>
      <c r="MRL1849" s="401"/>
      <c r="MRM1849" s="401"/>
      <c r="MRN1849" s="401"/>
      <c r="MRO1849" s="401"/>
      <c r="MRP1849" s="401"/>
      <c r="MRQ1849" s="401"/>
      <c r="MRR1849" s="401"/>
      <c r="MRS1849" s="401"/>
      <c r="MRT1849" s="401"/>
      <c r="MRU1849" s="401"/>
      <c r="MRV1849" s="401"/>
      <c r="MRW1849" s="401"/>
      <c r="MRX1849" s="401"/>
      <c r="MRY1849" s="401"/>
      <c r="MRZ1849" s="401"/>
      <c r="MSA1849" s="401"/>
      <c r="MSB1849" s="401"/>
      <c r="MSC1849" s="401"/>
      <c r="MSD1849" s="401"/>
      <c r="MSE1849" s="401"/>
      <c r="MSF1849" s="401"/>
      <c r="MSG1849" s="401"/>
      <c r="MSH1849" s="401"/>
      <c r="MSI1849" s="401"/>
      <c r="MSJ1849" s="401"/>
      <c r="MSK1849" s="401"/>
      <c r="MSL1849" s="401"/>
      <c r="MSM1849" s="401"/>
      <c r="MSN1849" s="401"/>
      <c r="MSO1849" s="401"/>
      <c r="MSP1849" s="401"/>
      <c r="MSQ1849" s="401"/>
      <c r="MSR1849" s="401"/>
      <c r="MSS1849" s="401"/>
      <c r="MST1849" s="401"/>
      <c r="MSU1849" s="401"/>
      <c r="MSV1849" s="401"/>
      <c r="MSW1849" s="401"/>
      <c r="MSX1849" s="401"/>
      <c r="MSY1849" s="401"/>
      <c r="MSZ1849" s="401"/>
      <c r="MTA1849" s="401"/>
      <c r="MTB1849" s="401"/>
      <c r="MTC1849" s="401"/>
      <c r="MTD1849" s="401"/>
      <c r="MTE1849" s="401"/>
      <c r="MTF1849" s="401"/>
      <c r="MTG1849" s="401"/>
      <c r="MTH1849" s="401"/>
      <c r="MTI1849" s="401"/>
      <c r="MTJ1849" s="401"/>
      <c r="MTK1849" s="401"/>
      <c r="MTL1849" s="401"/>
      <c r="MTM1849" s="401"/>
      <c r="MTN1849" s="401"/>
      <c r="MTO1849" s="401"/>
      <c r="MTP1849" s="401"/>
      <c r="MTQ1849" s="401"/>
      <c r="MTR1849" s="401"/>
      <c r="MTS1849" s="401"/>
      <c r="MTT1849" s="401"/>
      <c r="MTU1849" s="401"/>
      <c r="MTV1849" s="401"/>
      <c r="MTW1849" s="401"/>
      <c r="MTX1849" s="401"/>
      <c r="MTY1849" s="401"/>
      <c r="MTZ1849" s="401"/>
      <c r="MUA1849" s="401"/>
      <c r="MUB1849" s="401"/>
      <c r="MUC1849" s="401"/>
      <c r="MUD1849" s="401"/>
      <c r="MUE1849" s="401"/>
      <c r="MUF1849" s="401"/>
      <c r="MUG1849" s="401"/>
      <c r="MUH1849" s="401"/>
      <c r="MUI1849" s="401"/>
      <c r="MUJ1849" s="401"/>
      <c r="MUK1849" s="401"/>
      <c r="MUL1849" s="401"/>
      <c r="MUM1849" s="401"/>
      <c r="MUN1849" s="401"/>
      <c r="MUO1849" s="401"/>
      <c r="MUP1849" s="401"/>
      <c r="MUQ1849" s="401"/>
      <c r="MUR1849" s="401"/>
      <c r="MUS1849" s="401"/>
      <c r="MUT1849" s="401"/>
      <c r="MUU1849" s="401"/>
      <c r="MUV1849" s="401"/>
      <c r="MUW1849" s="401"/>
      <c r="MUX1849" s="401"/>
      <c r="MUY1849" s="401"/>
      <c r="MUZ1849" s="401"/>
      <c r="MVA1849" s="401"/>
      <c r="MVB1849" s="401"/>
      <c r="MVC1849" s="401"/>
      <c r="MVD1849" s="401"/>
      <c r="MVE1849" s="401"/>
      <c r="MVF1849" s="401"/>
      <c r="MVG1849" s="401"/>
      <c r="MVH1849" s="401"/>
      <c r="MVI1849" s="401"/>
      <c r="MVJ1849" s="401"/>
      <c r="MVK1849" s="401"/>
      <c r="MVL1849" s="401"/>
      <c r="MVM1849" s="401"/>
      <c r="MVN1849" s="401"/>
      <c r="MVO1849" s="401"/>
      <c r="MVP1849" s="401"/>
      <c r="MVQ1849" s="401"/>
      <c r="MVR1849" s="401"/>
      <c r="MVS1849" s="401"/>
      <c r="MVT1849" s="401"/>
      <c r="MVU1849" s="401"/>
      <c r="MVV1849" s="401"/>
      <c r="MVW1849" s="401"/>
      <c r="MVX1849" s="401"/>
      <c r="MVY1849" s="401"/>
      <c r="MVZ1849" s="401"/>
      <c r="MWA1849" s="401"/>
      <c r="MWB1849" s="401"/>
      <c r="MWC1849" s="401"/>
      <c r="MWD1849" s="401"/>
      <c r="MWE1849" s="401"/>
      <c r="MWF1849" s="401"/>
      <c r="MWG1849" s="401"/>
      <c r="MWH1849" s="401"/>
      <c r="MWI1849" s="401"/>
      <c r="MWJ1849" s="401"/>
      <c r="MWK1849" s="401"/>
      <c r="MWL1849" s="401"/>
      <c r="MWM1849" s="401"/>
      <c r="MWN1849" s="401"/>
      <c r="MWO1849" s="401"/>
      <c r="MWP1849" s="401"/>
      <c r="MWQ1849" s="401"/>
      <c r="MWR1849" s="401"/>
      <c r="MWS1849" s="401"/>
      <c r="MWT1849" s="401"/>
      <c r="MWU1849" s="401"/>
      <c r="MWV1849" s="401"/>
      <c r="MWW1849" s="401"/>
      <c r="MWX1849" s="401"/>
      <c r="MWY1849" s="401"/>
      <c r="MWZ1849" s="401"/>
      <c r="MXA1849" s="401"/>
      <c r="MXB1849" s="401"/>
      <c r="MXC1849" s="401"/>
      <c r="MXD1849" s="401"/>
      <c r="MXE1849" s="401"/>
      <c r="MXF1849" s="401"/>
      <c r="MXG1849" s="401"/>
      <c r="MXH1849" s="401"/>
      <c r="MXI1849" s="401"/>
      <c r="MXJ1849" s="401"/>
      <c r="MXK1849" s="401"/>
      <c r="MXL1849" s="401"/>
      <c r="MXM1849" s="401"/>
      <c r="MXN1849" s="401"/>
      <c r="MXO1849" s="401"/>
      <c r="MXP1849" s="401"/>
      <c r="MXQ1849" s="401"/>
      <c r="MXR1849" s="401"/>
      <c r="MXS1849" s="401"/>
      <c r="MXT1849" s="401"/>
      <c r="MXU1849" s="401"/>
      <c r="MXV1849" s="401"/>
      <c r="MXW1849" s="401"/>
      <c r="MXX1849" s="401"/>
      <c r="MXY1849" s="401"/>
      <c r="MXZ1849" s="401"/>
      <c r="MYA1849" s="401"/>
      <c r="MYB1849" s="401"/>
      <c r="MYC1849" s="401"/>
      <c r="MYD1849" s="401"/>
      <c r="MYE1849" s="401"/>
      <c r="MYF1849" s="401"/>
      <c r="MYG1849" s="401"/>
      <c r="MYH1849" s="401"/>
      <c r="MYI1849" s="401"/>
      <c r="MYJ1849" s="401"/>
      <c r="MYK1849" s="401"/>
      <c r="MYL1849" s="401"/>
      <c r="MYM1849" s="401"/>
      <c r="MYN1849" s="401"/>
      <c r="MYO1849" s="401"/>
      <c r="MYP1849" s="401"/>
      <c r="MYQ1849" s="401"/>
      <c r="MYR1849" s="401"/>
      <c r="MYS1849" s="401"/>
      <c r="MYT1849" s="401"/>
      <c r="MYU1849" s="401"/>
      <c r="MYV1849" s="401"/>
      <c r="MYW1849" s="401"/>
      <c r="MYX1849" s="401"/>
      <c r="MYY1849" s="401"/>
      <c r="MYZ1849" s="401"/>
      <c r="MZA1849" s="401"/>
      <c r="MZB1849" s="401"/>
      <c r="MZC1849" s="401"/>
      <c r="MZD1849" s="401"/>
      <c r="MZE1849" s="401"/>
      <c r="MZF1849" s="401"/>
      <c r="MZG1849" s="401"/>
      <c r="MZH1849" s="401"/>
      <c r="MZI1849" s="401"/>
      <c r="MZJ1849" s="401"/>
      <c r="MZK1849" s="401"/>
      <c r="MZL1849" s="401"/>
      <c r="MZM1849" s="401"/>
      <c r="MZN1849" s="401"/>
      <c r="MZO1849" s="401"/>
      <c r="MZP1849" s="401"/>
      <c r="MZQ1849" s="401"/>
      <c r="MZR1849" s="401"/>
      <c r="MZS1849" s="401"/>
      <c r="MZT1849" s="401"/>
      <c r="MZU1849" s="401"/>
      <c r="MZV1849" s="401"/>
      <c r="MZW1849" s="401"/>
      <c r="MZX1849" s="401"/>
      <c r="MZY1849" s="401"/>
      <c r="MZZ1849" s="401"/>
      <c r="NAA1849" s="401"/>
      <c r="NAB1849" s="401"/>
      <c r="NAC1849" s="401"/>
      <c r="NAD1849" s="401"/>
      <c r="NAE1849" s="401"/>
      <c r="NAF1849" s="401"/>
      <c r="NAG1849" s="401"/>
      <c r="NAH1849" s="401"/>
      <c r="NAI1849" s="401"/>
      <c r="NAJ1849" s="401"/>
      <c r="NAK1849" s="401"/>
      <c r="NAL1849" s="401"/>
      <c r="NAM1849" s="401"/>
      <c r="NAN1849" s="401"/>
      <c r="NAO1849" s="401"/>
      <c r="NAP1849" s="401"/>
      <c r="NAQ1849" s="401"/>
      <c r="NAR1849" s="401"/>
      <c r="NAS1849" s="401"/>
      <c r="NAT1849" s="401"/>
      <c r="NAU1849" s="401"/>
      <c r="NAV1849" s="401"/>
      <c r="NAW1849" s="401"/>
      <c r="NAX1849" s="401"/>
      <c r="NAY1849" s="401"/>
      <c r="NAZ1849" s="401"/>
      <c r="NBA1849" s="401"/>
      <c r="NBB1849" s="401"/>
      <c r="NBC1849" s="401"/>
      <c r="NBD1849" s="401"/>
      <c r="NBE1849" s="401"/>
      <c r="NBF1849" s="401"/>
      <c r="NBG1849" s="401"/>
      <c r="NBH1849" s="401"/>
      <c r="NBI1849" s="401"/>
      <c r="NBJ1849" s="401"/>
      <c r="NBK1849" s="401"/>
      <c r="NBL1849" s="401"/>
      <c r="NBM1849" s="401"/>
      <c r="NBN1849" s="401"/>
      <c r="NBO1849" s="401"/>
      <c r="NBP1849" s="401"/>
      <c r="NBQ1849" s="401"/>
      <c r="NBR1849" s="401"/>
      <c r="NBS1849" s="401"/>
      <c r="NBT1849" s="401"/>
      <c r="NBU1849" s="401"/>
      <c r="NBV1849" s="401"/>
      <c r="NBW1849" s="401"/>
      <c r="NBX1849" s="401"/>
      <c r="NBY1849" s="401"/>
      <c r="NBZ1849" s="401"/>
      <c r="NCA1849" s="401"/>
      <c r="NCB1849" s="401"/>
      <c r="NCC1849" s="401"/>
      <c r="NCD1849" s="401"/>
      <c r="NCE1849" s="401"/>
      <c r="NCF1849" s="401"/>
      <c r="NCG1849" s="401"/>
      <c r="NCH1849" s="401"/>
      <c r="NCI1849" s="401"/>
      <c r="NCJ1849" s="401"/>
      <c r="NCK1849" s="401"/>
      <c r="NCL1849" s="401"/>
      <c r="NCM1849" s="401"/>
      <c r="NCN1849" s="401"/>
      <c r="NCO1849" s="401"/>
      <c r="NCP1849" s="401"/>
      <c r="NCQ1849" s="401"/>
      <c r="NCR1849" s="401"/>
      <c r="NCS1849" s="401"/>
      <c r="NCT1849" s="401"/>
      <c r="NCU1849" s="401"/>
      <c r="NCV1849" s="401"/>
      <c r="NCW1849" s="401"/>
      <c r="NCX1849" s="401"/>
      <c r="NCY1849" s="401"/>
      <c r="NCZ1849" s="401"/>
      <c r="NDA1849" s="401"/>
      <c r="NDB1849" s="401"/>
      <c r="NDC1849" s="401"/>
      <c r="NDD1849" s="401"/>
      <c r="NDE1849" s="401"/>
      <c r="NDF1849" s="401"/>
      <c r="NDG1849" s="401"/>
      <c r="NDH1849" s="401"/>
      <c r="NDI1849" s="401"/>
      <c r="NDJ1849" s="401"/>
      <c r="NDK1849" s="401"/>
      <c r="NDL1849" s="401"/>
      <c r="NDM1849" s="401"/>
      <c r="NDN1849" s="401"/>
      <c r="NDO1849" s="401"/>
      <c r="NDP1849" s="401"/>
      <c r="NDQ1849" s="401"/>
      <c r="NDR1849" s="401"/>
      <c r="NDS1849" s="401"/>
      <c r="NDT1849" s="401"/>
      <c r="NDU1849" s="401"/>
      <c r="NDV1849" s="401"/>
      <c r="NDW1849" s="401"/>
      <c r="NDX1849" s="401"/>
      <c r="NDY1849" s="401"/>
      <c r="NDZ1849" s="401"/>
      <c r="NEA1849" s="401"/>
      <c r="NEB1849" s="401"/>
      <c r="NEC1849" s="401"/>
      <c r="NED1849" s="401"/>
      <c r="NEE1849" s="401"/>
      <c r="NEF1849" s="401"/>
      <c r="NEG1849" s="401"/>
      <c r="NEH1849" s="401"/>
      <c r="NEI1849" s="401"/>
      <c r="NEJ1849" s="401"/>
      <c r="NEK1849" s="401"/>
      <c r="NEL1849" s="401"/>
      <c r="NEM1849" s="401"/>
      <c r="NEN1849" s="401"/>
      <c r="NEO1849" s="401"/>
      <c r="NEP1849" s="401"/>
      <c r="NEQ1849" s="401"/>
      <c r="NER1849" s="401"/>
      <c r="NES1849" s="401"/>
      <c r="NET1849" s="401"/>
      <c r="NEU1849" s="401"/>
      <c r="NEV1849" s="401"/>
      <c r="NEW1849" s="401"/>
      <c r="NEX1849" s="401"/>
      <c r="NEY1849" s="401"/>
      <c r="NEZ1849" s="401"/>
      <c r="NFA1849" s="401"/>
      <c r="NFB1849" s="401"/>
      <c r="NFC1849" s="401"/>
      <c r="NFD1849" s="401"/>
      <c r="NFE1849" s="401"/>
      <c r="NFF1849" s="401"/>
      <c r="NFG1849" s="401"/>
      <c r="NFH1849" s="401"/>
      <c r="NFI1849" s="401"/>
      <c r="NFJ1849" s="401"/>
      <c r="NFK1849" s="401"/>
      <c r="NFL1849" s="401"/>
      <c r="NFM1849" s="401"/>
      <c r="NFN1849" s="401"/>
      <c r="NFO1849" s="401"/>
      <c r="NFP1849" s="401"/>
      <c r="NFQ1849" s="401"/>
      <c r="NFR1849" s="401"/>
      <c r="NFS1849" s="401"/>
      <c r="NFT1849" s="401"/>
      <c r="NFU1849" s="401"/>
      <c r="NFV1849" s="401"/>
      <c r="NFW1849" s="401"/>
      <c r="NFX1849" s="401"/>
      <c r="NFY1849" s="401"/>
      <c r="NFZ1849" s="401"/>
      <c r="NGA1849" s="401"/>
      <c r="NGB1849" s="401"/>
      <c r="NGC1849" s="401"/>
      <c r="NGD1849" s="401"/>
      <c r="NGE1849" s="401"/>
      <c r="NGF1849" s="401"/>
      <c r="NGG1849" s="401"/>
      <c r="NGH1849" s="401"/>
      <c r="NGI1849" s="401"/>
      <c r="NGJ1849" s="401"/>
      <c r="NGK1849" s="401"/>
      <c r="NGL1849" s="401"/>
      <c r="NGM1849" s="401"/>
      <c r="NGN1849" s="401"/>
      <c r="NGO1849" s="401"/>
      <c r="NGP1849" s="401"/>
      <c r="NGQ1849" s="401"/>
      <c r="NGR1849" s="401"/>
      <c r="NGS1849" s="401"/>
      <c r="NGT1849" s="401"/>
      <c r="NGU1849" s="401"/>
      <c r="NGV1849" s="401"/>
      <c r="NGW1849" s="401"/>
      <c r="NGX1849" s="401"/>
      <c r="NGY1849" s="401"/>
      <c r="NGZ1849" s="401"/>
      <c r="NHA1849" s="401"/>
      <c r="NHB1849" s="401"/>
      <c r="NHC1849" s="401"/>
      <c r="NHD1849" s="401"/>
      <c r="NHE1849" s="401"/>
      <c r="NHF1849" s="401"/>
      <c r="NHG1849" s="401"/>
      <c r="NHH1849" s="401"/>
      <c r="NHI1849" s="401"/>
      <c r="NHJ1849" s="401"/>
      <c r="NHK1849" s="401"/>
      <c r="NHL1849" s="401"/>
      <c r="NHM1849" s="401"/>
      <c r="NHN1849" s="401"/>
      <c r="NHO1849" s="401"/>
      <c r="NHP1849" s="401"/>
      <c r="NHQ1849" s="401"/>
      <c r="NHR1849" s="401"/>
      <c r="NHS1849" s="401"/>
      <c r="NHT1849" s="401"/>
      <c r="NHU1849" s="401"/>
      <c r="NHV1849" s="401"/>
      <c r="NHW1849" s="401"/>
      <c r="NHX1849" s="401"/>
      <c r="NHY1849" s="401"/>
      <c r="NHZ1849" s="401"/>
      <c r="NIA1849" s="401"/>
      <c r="NIB1849" s="401"/>
      <c r="NIC1849" s="401"/>
      <c r="NID1849" s="401"/>
      <c r="NIE1849" s="401"/>
      <c r="NIF1849" s="401"/>
      <c r="NIG1849" s="401"/>
      <c r="NIH1849" s="401"/>
      <c r="NII1849" s="401"/>
      <c r="NIJ1849" s="401"/>
      <c r="NIK1849" s="401"/>
      <c r="NIL1849" s="401"/>
      <c r="NIM1849" s="401"/>
      <c r="NIN1849" s="401"/>
      <c r="NIO1849" s="401"/>
      <c r="NIP1849" s="401"/>
      <c r="NIQ1849" s="401"/>
      <c r="NIR1849" s="401"/>
      <c r="NIS1849" s="401"/>
      <c r="NIT1849" s="401"/>
      <c r="NIU1849" s="401"/>
      <c r="NIV1849" s="401"/>
      <c r="NIW1849" s="401"/>
      <c r="NIX1849" s="401"/>
      <c r="NIY1849" s="401"/>
      <c r="NIZ1849" s="401"/>
      <c r="NJA1849" s="401"/>
      <c r="NJB1849" s="401"/>
      <c r="NJC1849" s="401"/>
      <c r="NJD1849" s="401"/>
      <c r="NJE1849" s="401"/>
      <c r="NJF1849" s="401"/>
      <c r="NJG1849" s="401"/>
      <c r="NJH1849" s="401"/>
      <c r="NJI1849" s="401"/>
      <c r="NJJ1849" s="401"/>
      <c r="NJK1849" s="401"/>
      <c r="NJL1849" s="401"/>
      <c r="NJM1849" s="401"/>
      <c r="NJN1849" s="401"/>
      <c r="NJO1849" s="401"/>
      <c r="NJP1849" s="401"/>
      <c r="NJQ1849" s="401"/>
      <c r="NJR1849" s="401"/>
      <c r="NJS1849" s="401"/>
      <c r="NJT1849" s="401"/>
      <c r="NJU1849" s="401"/>
      <c r="NJV1849" s="401"/>
      <c r="NJW1849" s="401"/>
      <c r="NJX1849" s="401"/>
      <c r="NJY1849" s="401"/>
      <c r="NJZ1849" s="401"/>
      <c r="NKA1849" s="401"/>
      <c r="NKB1849" s="401"/>
      <c r="NKC1849" s="401"/>
      <c r="NKD1849" s="401"/>
      <c r="NKE1849" s="401"/>
      <c r="NKF1849" s="401"/>
      <c r="NKG1849" s="401"/>
      <c r="NKH1849" s="401"/>
      <c r="NKI1849" s="401"/>
      <c r="NKJ1849" s="401"/>
      <c r="NKK1849" s="401"/>
      <c r="NKL1849" s="401"/>
      <c r="NKM1849" s="401"/>
      <c r="NKN1849" s="401"/>
      <c r="NKO1849" s="401"/>
      <c r="NKP1849" s="401"/>
      <c r="NKQ1849" s="401"/>
      <c r="NKR1849" s="401"/>
      <c r="NKS1849" s="401"/>
      <c r="NKT1849" s="401"/>
      <c r="NKU1849" s="401"/>
      <c r="NKV1849" s="401"/>
      <c r="NKW1849" s="401"/>
      <c r="NKX1849" s="401"/>
      <c r="NKY1849" s="401"/>
      <c r="NKZ1849" s="401"/>
      <c r="NLA1849" s="401"/>
      <c r="NLB1849" s="401"/>
      <c r="NLC1849" s="401"/>
      <c r="NLD1849" s="401"/>
      <c r="NLE1849" s="401"/>
      <c r="NLF1849" s="401"/>
      <c r="NLG1849" s="401"/>
      <c r="NLH1849" s="401"/>
      <c r="NLI1849" s="401"/>
      <c r="NLJ1849" s="401"/>
      <c r="NLK1849" s="401"/>
      <c r="NLL1849" s="401"/>
      <c r="NLM1849" s="401"/>
      <c r="NLN1849" s="401"/>
      <c r="NLO1849" s="401"/>
      <c r="NLP1849" s="401"/>
      <c r="NLQ1849" s="401"/>
      <c r="NLR1849" s="401"/>
      <c r="NLS1849" s="401"/>
      <c r="NLT1849" s="401"/>
      <c r="NLU1849" s="401"/>
      <c r="NLV1849" s="401"/>
      <c r="NLW1849" s="401"/>
      <c r="NLX1849" s="401"/>
      <c r="NLY1849" s="401"/>
      <c r="NLZ1849" s="401"/>
      <c r="NMA1849" s="401"/>
      <c r="NMB1849" s="401"/>
      <c r="NMC1849" s="401"/>
      <c r="NMD1849" s="401"/>
      <c r="NME1849" s="401"/>
      <c r="NMF1849" s="401"/>
      <c r="NMG1849" s="401"/>
      <c r="NMH1849" s="401"/>
      <c r="NMI1849" s="401"/>
      <c r="NMJ1849" s="401"/>
      <c r="NMK1849" s="401"/>
      <c r="NML1849" s="401"/>
      <c r="NMM1849" s="401"/>
      <c r="NMN1849" s="401"/>
      <c r="NMO1849" s="401"/>
      <c r="NMP1849" s="401"/>
      <c r="NMQ1849" s="401"/>
      <c r="NMR1849" s="401"/>
      <c r="NMS1849" s="401"/>
      <c r="NMT1849" s="401"/>
      <c r="NMU1849" s="401"/>
      <c r="NMV1849" s="401"/>
      <c r="NMW1849" s="401"/>
      <c r="NMX1849" s="401"/>
      <c r="NMY1849" s="401"/>
      <c r="NMZ1849" s="401"/>
      <c r="NNA1849" s="401"/>
      <c r="NNB1849" s="401"/>
      <c r="NNC1849" s="401"/>
      <c r="NND1849" s="401"/>
      <c r="NNE1849" s="401"/>
      <c r="NNF1849" s="401"/>
      <c r="NNG1849" s="401"/>
      <c r="NNH1849" s="401"/>
      <c r="NNI1849" s="401"/>
      <c r="NNJ1849" s="401"/>
      <c r="NNK1849" s="401"/>
      <c r="NNL1849" s="401"/>
      <c r="NNM1849" s="401"/>
      <c r="NNN1849" s="401"/>
      <c r="NNO1849" s="401"/>
      <c r="NNP1849" s="401"/>
      <c r="NNQ1849" s="401"/>
      <c r="NNR1849" s="401"/>
      <c r="NNS1849" s="401"/>
      <c r="NNT1849" s="401"/>
      <c r="NNU1849" s="401"/>
      <c r="NNV1849" s="401"/>
      <c r="NNW1849" s="401"/>
      <c r="NNX1849" s="401"/>
      <c r="NNY1849" s="401"/>
      <c r="NNZ1849" s="401"/>
      <c r="NOA1849" s="401"/>
      <c r="NOB1849" s="401"/>
      <c r="NOC1849" s="401"/>
      <c r="NOD1849" s="401"/>
      <c r="NOE1849" s="401"/>
      <c r="NOF1849" s="401"/>
      <c r="NOG1849" s="401"/>
      <c r="NOH1849" s="401"/>
      <c r="NOI1849" s="401"/>
      <c r="NOJ1849" s="401"/>
      <c r="NOK1849" s="401"/>
      <c r="NOL1849" s="401"/>
      <c r="NOM1849" s="401"/>
      <c r="NON1849" s="401"/>
      <c r="NOO1849" s="401"/>
      <c r="NOP1849" s="401"/>
      <c r="NOQ1849" s="401"/>
      <c r="NOR1849" s="401"/>
      <c r="NOS1849" s="401"/>
      <c r="NOT1849" s="401"/>
      <c r="NOU1849" s="401"/>
      <c r="NOV1849" s="401"/>
      <c r="NOW1849" s="401"/>
      <c r="NOX1849" s="401"/>
      <c r="NOY1849" s="401"/>
      <c r="NOZ1849" s="401"/>
      <c r="NPA1849" s="401"/>
      <c r="NPB1849" s="401"/>
      <c r="NPC1849" s="401"/>
      <c r="NPD1849" s="401"/>
      <c r="NPE1849" s="401"/>
      <c r="NPF1849" s="401"/>
      <c r="NPG1849" s="401"/>
      <c r="NPH1849" s="401"/>
      <c r="NPI1849" s="401"/>
      <c r="NPJ1849" s="401"/>
      <c r="NPK1849" s="401"/>
      <c r="NPL1849" s="401"/>
      <c r="NPM1849" s="401"/>
      <c r="NPN1849" s="401"/>
      <c r="NPO1849" s="401"/>
      <c r="NPP1849" s="401"/>
      <c r="NPQ1849" s="401"/>
      <c r="NPR1849" s="401"/>
      <c r="NPS1849" s="401"/>
      <c r="NPT1849" s="401"/>
      <c r="NPU1849" s="401"/>
      <c r="NPV1849" s="401"/>
      <c r="NPW1849" s="401"/>
      <c r="NPX1849" s="401"/>
      <c r="NPY1849" s="401"/>
      <c r="NPZ1849" s="401"/>
      <c r="NQA1849" s="401"/>
      <c r="NQB1849" s="401"/>
      <c r="NQC1849" s="401"/>
      <c r="NQD1849" s="401"/>
      <c r="NQE1849" s="401"/>
      <c r="NQF1849" s="401"/>
      <c r="NQG1849" s="401"/>
      <c r="NQH1849" s="401"/>
      <c r="NQI1849" s="401"/>
      <c r="NQJ1849" s="401"/>
      <c r="NQK1849" s="401"/>
      <c r="NQL1849" s="401"/>
      <c r="NQM1849" s="401"/>
      <c r="NQN1849" s="401"/>
      <c r="NQO1849" s="401"/>
      <c r="NQP1849" s="401"/>
      <c r="NQQ1849" s="401"/>
      <c r="NQR1849" s="401"/>
      <c r="NQS1849" s="401"/>
      <c r="NQT1849" s="401"/>
      <c r="NQU1849" s="401"/>
      <c r="NQV1849" s="401"/>
      <c r="NQW1849" s="401"/>
      <c r="NQX1849" s="401"/>
      <c r="NQY1849" s="401"/>
      <c r="NQZ1849" s="401"/>
      <c r="NRA1849" s="401"/>
      <c r="NRB1849" s="401"/>
      <c r="NRC1849" s="401"/>
      <c r="NRD1849" s="401"/>
      <c r="NRE1849" s="401"/>
      <c r="NRF1849" s="401"/>
      <c r="NRG1849" s="401"/>
      <c r="NRH1849" s="401"/>
      <c r="NRI1849" s="401"/>
      <c r="NRJ1849" s="401"/>
      <c r="NRK1849" s="401"/>
      <c r="NRL1849" s="401"/>
      <c r="NRM1849" s="401"/>
      <c r="NRN1849" s="401"/>
      <c r="NRO1849" s="401"/>
      <c r="NRP1849" s="401"/>
      <c r="NRQ1849" s="401"/>
      <c r="NRR1849" s="401"/>
      <c r="NRS1849" s="401"/>
      <c r="NRT1849" s="401"/>
      <c r="NRU1849" s="401"/>
      <c r="NRV1849" s="401"/>
      <c r="NRW1849" s="401"/>
      <c r="NRX1849" s="401"/>
      <c r="NRY1849" s="401"/>
      <c r="NRZ1849" s="401"/>
      <c r="NSA1849" s="401"/>
      <c r="NSB1849" s="401"/>
      <c r="NSC1849" s="401"/>
      <c r="NSD1849" s="401"/>
      <c r="NSE1849" s="401"/>
      <c r="NSF1849" s="401"/>
      <c r="NSG1849" s="401"/>
      <c r="NSH1849" s="401"/>
      <c r="NSI1849" s="401"/>
      <c r="NSJ1849" s="401"/>
      <c r="NSK1849" s="401"/>
      <c r="NSL1849" s="401"/>
      <c r="NSM1849" s="401"/>
      <c r="NSN1849" s="401"/>
      <c r="NSO1849" s="401"/>
      <c r="NSP1849" s="401"/>
      <c r="NSQ1849" s="401"/>
      <c r="NSR1849" s="401"/>
      <c r="NSS1849" s="401"/>
      <c r="NST1849" s="401"/>
      <c r="NSU1849" s="401"/>
      <c r="NSV1849" s="401"/>
      <c r="NSW1849" s="401"/>
      <c r="NSX1849" s="401"/>
      <c r="NSY1849" s="401"/>
      <c r="NSZ1849" s="401"/>
      <c r="NTA1849" s="401"/>
      <c r="NTB1849" s="401"/>
      <c r="NTC1849" s="401"/>
      <c r="NTD1849" s="401"/>
      <c r="NTE1849" s="401"/>
      <c r="NTF1849" s="401"/>
      <c r="NTG1849" s="401"/>
      <c r="NTH1849" s="401"/>
      <c r="NTI1849" s="401"/>
      <c r="NTJ1849" s="401"/>
      <c r="NTK1849" s="401"/>
      <c r="NTL1849" s="401"/>
      <c r="NTM1849" s="401"/>
      <c r="NTN1849" s="401"/>
      <c r="NTO1849" s="401"/>
      <c r="NTP1849" s="401"/>
      <c r="NTQ1849" s="401"/>
      <c r="NTR1849" s="401"/>
      <c r="NTS1849" s="401"/>
      <c r="NTT1849" s="401"/>
      <c r="NTU1849" s="401"/>
      <c r="NTV1849" s="401"/>
      <c r="NTW1849" s="401"/>
      <c r="NTX1849" s="401"/>
      <c r="NTY1849" s="401"/>
      <c r="NTZ1849" s="401"/>
      <c r="NUA1849" s="401"/>
      <c r="NUB1849" s="401"/>
      <c r="NUC1849" s="401"/>
      <c r="NUD1849" s="401"/>
      <c r="NUE1849" s="401"/>
      <c r="NUF1849" s="401"/>
      <c r="NUG1849" s="401"/>
      <c r="NUH1849" s="401"/>
      <c r="NUI1849" s="401"/>
      <c r="NUJ1849" s="401"/>
      <c r="NUK1849" s="401"/>
      <c r="NUL1849" s="401"/>
      <c r="NUM1849" s="401"/>
      <c r="NUN1849" s="401"/>
      <c r="NUO1849" s="401"/>
      <c r="NUP1849" s="401"/>
      <c r="NUQ1849" s="401"/>
      <c r="NUR1849" s="401"/>
      <c r="NUS1849" s="401"/>
      <c r="NUT1849" s="401"/>
      <c r="NUU1849" s="401"/>
      <c r="NUV1849" s="401"/>
      <c r="NUW1849" s="401"/>
      <c r="NUX1849" s="401"/>
      <c r="NUY1849" s="401"/>
      <c r="NUZ1849" s="401"/>
      <c r="NVA1849" s="401"/>
      <c r="NVB1849" s="401"/>
      <c r="NVC1849" s="401"/>
      <c r="NVD1849" s="401"/>
      <c r="NVE1849" s="401"/>
      <c r="NVF1849" s="401"/>
      <c r="NVG1849" s="401"/>
      <c r="NVH1849" s="401"/>
      <c r="NVI1849" s="401"/>
      <c r="NVJ1849" s="401"/>
      <c r="NVK1849" s="401"/>
      <c r="NVL1849" s="401"/>
      <c r="NVM1849" s="401"/>
      <c r="NVN1849" s="401"/>
      <c r="NVO1849" s="401"/>
      <c r="NVP1849" s="401"/>
      <c r="NVQ1849" s="401"/>
      <c r="NVR1849" s="401"/>
      <c r="NVS1849" s="401"/>
      <c r="NVT1849" s="401"/>
      <c r="NVU1849" s="401"/>
      <c r="NVV1849" s="401"/>
      <c r="NVW1849" s="401"/>
      <c r="NVX1849" s="401"/>
      <c r="NVY1849" s="401"/>
      <c r="NVZ1849" s="401"/>
      <c r="NWA1849" s="401"/>
      <c r="NWB1849" s="401"/>
      <c r="NWC1849" s="401"/>
      <c r="NWD1849" s="401"/>
      <c r="NWE1849" s="401"/>
      <c r="NWF1849" s="401"/>
      <c r="NWG1849" s="401"/>
      <c r="NWH1849" s="401"/>
      <c r="NWI1849" s="401"/>
      <c r="NWJ1849" s="401"/>
      <c r="NWK1849" s="401"/>
      <c r="NWL1849" s="401"/>
      <c r="NWM1849" s="401"/>
      <c r="NWN1849" s="401"/>
      <c r="NWO1849" s="401"/>
      <c r="NWP1849" s="401"/>
      <c r="NWQ1849" s="401"/>
      <c r="NWR1849" s="401"/>
      <c r="NWS1849" s="401"/>
      <c r="NWT1849" s="401"/>
      <c r="NWU1849" s="401"/>
      <c r="NWV1849" s="401"/>
      <c r="NWW1849" s="401"/>
      <c r="NWX1849" s="401"/>
      <c r="NWY1849" s="401"/>
      <c r="NWZ1849" s="401"/>
      <c r="NXA1849" s="401"/>
      <c r="NXB1849" s="401"/>
      <c r="NXC1849" s="401"/>
      <c r="NXD1849" s="401"/>
      <c r="NXE1849" s="401"/>
      <c r="NXF1849" s="401"/>
      <c r="NXG1849" s="401"/>
      <c r="NXH1849" s="401"/>
      <c r="NXI1849" s="401"/>
      <c r="NXJ1849" s="401"/>
      <c r="NXK1849" s="401"/>
      <c r="NXL1849" s="401"/>
      <c r="NXM1849" s="401"/>
      <c r="NXN1849" s="401"/>
      <c r="NXO1849" s="401"/>
      <c r="NXP1849" s="401"/>
      <c r="NXQ1849" s="401"/>
      <c r="NXR1849" s="401"/>
      <c r="NXS1849" s="401"/>
      <c r="NXT1849" s="401"/>
      <c r="NXU1849" s="401"/>
      <c r="NXV1849" s="401"/>
      <c r="NXW1849" s="401"/>
      <c r="NXX1849" s="401"/>
      <c r="NXY1849" s="401"/>
      <c r="NXZ1849" s="401"/>
      <c r="NYA1849" s="401"/>
      <c r="NYB1849" s="401"/>
      <c r="NYC1849" s="401"/>
      <c r="NYD1849" s="401"/>
      <c r="NYE1849" s="401"/>
      <c r="NYF1849" s="401"/>
      <c r="NYG1849" s="401"/>
      <c r="NYH1849" s="401"/>
      <c r="NYI1849" s="401"/>
      <c r="NYJ1849" s="401"/>
      <c r="NYK1849" s="401"/>
      <c r="NYL1849" s="401"/>
      <c r="NYM1849" s="401"/>
      <c r="NYN1849" s="401"/>
      <c r="NYO1849" s="401"/>
      <c r="NYP1849" s="401"/>
      <c r="NYQ1849" s="401"/>
      <c r="NYR1849" s="401"/>
      <c r="NYS1849" s="401"/>
      <c r="NYT1849" s="401"/>
      <c r="NYU1849" s="401"/>
      <c r="NYV1849" s="401"/>
      <c r="NYW1849" s="401"/>
      <c r="NYX1849" s="401"/>
      <c r="NYY1849" s="401"/>
      <c r="NYZ1849" s="401"/>
      <c r="NZA1849" s="401"/>
      <c r="NZB1849" s="401"/>
      <c r="NZC1849" s="401"/>
      <c r="NZD1849" s="401"/>
      <c r="NZE1849" s="401"/>
      <c r="NZF1849" s="401"/>
      <c r="NZG1849" s="401"/>
      <c r="NZH1849" s="401"/>
      <c r="NZI1849" s="401"/>
      <c r="NZJ1849" s="401"/>
      <c r="NZK1849" s="401"/>
      <c r="NZL1849" s="401"/>
      <c r="NZM1849" s="401"/>
      <c r="NZN1849" s="401"/>
      <c r="NZO1849" s="401"/>
      <c r="NZP1849" s="401"/>
      <c r="NZQ1849" s="401"/>
      <c r="NZR1849" s="401"/>
      <c r="NZS1849" s="401"/>
      <c r="NZT1849" s="401"/>
      <c r="NZU1849" s="401"/>
      <c r="NZV1849" s="401"/>
      <c r="NZW1849" s="401"/>
      <c r="NZX1849" s="401"/>
      <c r="NZY1849" s="401"/>
      <c r="NZZ1849" s="401"/>
      <c r="OAA1849" s="401"/>
      <c r="OAB1849" s="401"/>
      <c r="OAC1849" s="401"/>
      <c r="OAD1849" s="401"/>
      <c r="OAE1849" s="401"/>
      <c r="OAF1849" s="401"/>
      <c r="OAG1849" s="401"/>
      <c r="OAH1849" s="401"/>
      <c r="OAI1849" s="401"/>
      <c r="OAJ1849" s="401"/>
      <c r="OAK1849" s="401"/>
      <c r="OAL1849" s="401"/>
      <c r="OAM1849" s="401"/>
      <c r="OAN1849" s="401"/>
      <c r="OAO1849" s="401"/>
      <c r="OAP1849" s="401"/>
      <c r="OAQ1849" s="401"/>
      <c r="OAR1849" s="401"/>
      <c r="OAS1849" s="401"/>
      <c r="OAT1849" s="401"/>
      <c r="OAU1849" s="401"/>
      <c r="OAV1849" s="401"/>
      <c r="OAW1849" s="401"/>
      <c r="OAX1849" s="401"/>
      <c r="OAY1849" s="401"/>
      <c r="OAZ1849" s="401"/>
      <c r="OBA1849" s="401"/>
      <c r="OBB1849" s="401"/>
      <c r="OBC1849" s="401"/>
      <c r="OBD1849" s="401"/>
      <c r="OBE1849" s="401"/>
      <c r="OBF1849" s="401"/>
      <c r="OBG1849" s="401"/>
      <c r="OBH1849" s="401"/>
      <c r="OBI1849" s="401"/>
      <c r="OBJ1849" s="401"/>
      <c r="OBK1849" s="401"/>
      <c r="OBL1849" s="401"/>
      <c r="OBM1849" s="401"/>
      <c r="OBN1849" s="401"/>
      <c r="OBO1849" s="401"/>
      <c r="OBP1849" s="401"/>
      <c r="OBQ1849" s="401"/>
      <c r="OBR1849" s="401"/>
      <c r="OBS1849" s="401"/>
      <c r="OBT1849" s="401"/>
      <c r="OBU1849" s="401"/>
      <c r="OBV1849" s="401"/>
      <c r="OBW1849" s="401"/>
      <c r="OBX1849" s="401"/>
      <c r="OBY1849" s="401"/>
      <c r="OBZ1849" s="401"/>
      <c r="OCA1849" s="401"/>
      <c r="OCB1849" s="401"/>
      <c r="OCC1849" s="401"/>
      <c r="OCD1849" s="401"/>
      <c r="OCE1849" s="401"/>
      <c r="OCF1849" s="401"/>
      <c r="OCG1849" s="401"/>
      <c r="OCH1849" s="401"/>
      <c r="OCI1849" s="401"/>
      <c r="OCJ1849" s="401"/>
      <c r="OCK1849" s="401"/>
      <c r="OCL1849" s="401"/>
      <c r="OCM1849" s="401"/>
      <c r="OCN1849" s="401"/>
      <c r="OCO1849" s="401"/>
      <c r="OCP1849" s="401"/>
      <c r="OCQ1849" s="401"/>
      <c r="OCR1849" s="401"/>
      <c r="OCS1849" s="401"/>
      <c r="OCT1849" s="401"/>
      <c r="OCU1849" s="401"/>
      <c r="OCV1849" s="401"/>
      <c r="OCW1849" s="401"/>
      <c r="OCX1849" s="401"/>
      <c r="OCY1849" s="401"/>
      <c r="OCZ1849" s="401"/>
      <c r="ODA1849" s="401"/>
      <c r="ODB1849" s="401"/>
      <c r="ODC1849" s="401"/>
      <c r="ODD1849" s="401"/>
      <c r="ODE1849" s="401"/>
      <c r="ODF1849" s="401"/>
      <c r="ODG1849" s="401"/>
      <c r="ODH1849" s="401"/>
      <c r="ODI1849" s="401"/>
      <c r="ODJ1849" s="401"/>
      <c r="ODK1849" s="401"/>
      <c r="ODL1849" s="401"/>
      <c r="ODM1849" s="401"/>
      <c r="ODN1849" s="401"/>
      <c r="ODO1849" s="401"/>
      <c r="ODP1849" s="401"/>
      <c r="ODQ1849" s="401"/>
      <c r="ODR1849" s="401"/>
      <c r="ODS1849" s="401"/>
      <c r="ODT1849" s="401"/>
      <c r="ODU1849" s="401"/>
      <c r="ODV1849" s="401"/>
      <c r="ODW1849" s="401"/>
      <c r="ODX1849" s="401"/>
      <c r="ODY1849" s="401"/>
      <c r="ODZ1849" s="401"/>
      <c r="OEA1849" s="401"/>
      <c r="OEB1849" s="401"/>
      <c r="OEC1849" s="401"/>
      <c r="OED1849" s="401"/>
      <c r="OEE1849" s="401"/>
      <c r="OEF1849" s="401"/>
      <c r="OEG1849" s="401"/>
      <c r="OEH1849" s="401"/>
      <c r="OEI1849" s="401"/>
      <c r="OEJ1849" s="401"/>
      <c r="OEK1849" s="401"/>
      <c r="OEL1849" s="401"/>
      <c r="OEM1849" s="401"/>
      <c r="OEN1849" s="401"/>
      <c r="OEO1849" s="401"/>
      <c r="OEP1849" s="401"/>
      <c r="OEQ1849" s="401"/>
      <c r="OER1849" s="401"/>
      <c r="OES1849" s="401"/>
      <c r="OET1849" s="401"/>
      <c r="OEU1849" s="401"/>
      <c r="OEV1849" s="401"/>
      <c r="OEW1849" s="401"/>
      <c r="OEX1849" s="401"/>
      <c r="OEY1849" s="401"/>
      <c r="OEZ1849" s="401"/>
      <c r="OFA1849" s="401"/>
      <c r="OFB1849" s="401"/>
      <c r="OFC1849" s="401"/>
      <c r="OFD1849" s="401"/>
      <c r="OFE1849" s="401"/>
      <c r="OFF1849" s="401"/>
      <c r="OFG1849" s="401"/>
      <c r="OFH1849" s="401"/>
      <c r="OFI1849" s="401"/>
      <c r="OFJ1849" s="401"/>
      <c r="OFK1849" s="401"/>
      <c r="OFL1849" s="401"/>
      <c r="OFM1849" s="401"/>
      <c r="OFN1849" s="401"/>
      <c r="OFO1849" s="401"/>
      <c r="OFP1849" s="401"/>
      <c r="OFQ1849" s="401"/>
      <c r="OFR1849" s="401"/>
      <c r="OFS1849" s="401"/>
      <c r="OFT1849" s="401"/>
      <c r="OFU1849" s="401"/>
      <c r="OFV1849" s="401"/>
      <c r="OFW1849" s="401"/>
      <c r="OFX1849" s="401"/>
      <c r="OFY1849" s="401"/>
      <c r="OFZ1849" s="401"/>
      <c r="OGA1849" s="401"/>
      <c r="OGB1849" s="401"/>
      <c r="OGC1849" s="401"/>
      <c r="OGD1849" s="401"/>
      <c r="OGE1849" s="401"/>
      <c r="OGF1849" s="401"/>
      <c r="OGG1849" s="401"/>
      <c r="OGH1849" s="401"/>
      <c r="OGI1849" s="401"/>
      <c r="OGJ1849" s="401"/>
      <c r="OGK1849" s="401"/>
      <c r="OGL1849" s="401"/>
      <c r="OGM1849" s="401"/>
      <c r="OGN1849" s="401"/>
      <c r="OGO1849" s="401"/>
      <c r="OGP1849" s="401"/>
      <c r="OGQ1849" s="401"/>
      <c r="OGR1849" s="401"/>
      <c r="OGS1849" s="401"/>
      <c r="OGT1849" s="401"/>
      <c r="OGU1849" s="401"/>
      <c r="OGV1849" s="401"/>
      <c r="OGW1849" s="401"/>
      <c r="OGX1849" s="401"/>
      <c r="OGY1849" s="401"/>
      <c r="OGZ1849" s="401"/>
      <c r="OHA1849" s="401"/>
      <c r="OHB1849" s="401"/>
      <c r="OHC1849" s="401"/>
      <c r="OHD1849" s="401"/>
      <c r="OHE1849" s="401"/>
      <c r="OHF1849" s="401"/>
      <c r="OHG1849" s="401"/>
      <c r="OHH1849" s="401"/>
      <c r="OHI1849" s="401"/>
      <c r="OHJ1849" s="401"/>
      <c r="OHK1849" s="401"/>
      <c r="OHL1849" s="401"/>
      <c r="OHM1849" s="401"/>
      <c r="OHN1849" s="401"/>
      <c r="OHO1849" s="401"/>
      <c r="OHP1849" s="401"/>
      <c r="OHQ1849" s="401"/>
      <c r="OHR1849" s="401"/>
      <c r="OHS1849" s="401"/>
      <c r="OHT1849" s="401"/>
      <c r="OHU1849" s="401"/>
      <c r="OHV1849" s="401"/>
      <c r="OHW1849" s="401"/>
      <c r="OHX1849" s="401"/>
      <c r="OHY1849" s="401"/>
      <c r="OHZ1849" s="401"/>
      <c r="OIA1849" s="401"/>
      <c r="OIB1849" s="401"/>
      <c r="OIC1849" s="401"/>
      <c r="OID1849" s="401"/>
      <c r="OIE1849" s="401"/>
      <c r="OIF1849" s="401"/>
      <c r="OIG1849" s="401"/>
      <c r="OIH1849" s="401"/>
      <c r="OII1849" s="401"/>
      <c r="OIJ1849" s="401"/>
      <c r="OIK1849" s="401"/>
      <c r="OIL1849" s="401"/>
      <c r="OIM1849" s="401"/>
      <c r="OIN1849" s="401"/>
      <c r="OIO1849" s="401"/>
      <c r="OIP1849" s="401"/>
      <c r="OIQ1849" s="401"/>
      <c r="OIR1849" s="401"/>
      <c r="OIS1849" s="401"/>
      <c r="OIT1849" s="401"/>
      <c r="OIU1849" s="401"/>
      <c r="OIV1849" s="401"/>
      <c r="OIW1849" s="401"/>
      <c r="OIX1849" s="401"/>
      <c r="OIY1849" s="401"/>
      <c r="OIZ1849" s="401"/>
      <c r="OJA1849" s="401"/>
      <c r="OJB1849" s="401"/>
      <c r="OJC1849" s="401"/>
      <c r="OJD1849" s="401"/>
      <c r="OJE1849" s="401"/>
      <c r="OJF1849" s="401"/>
      <c r="OJG1849" s="401"/>
      <c r="OJH1849" s="401"/>
      <c r="OJI1849" s="401"/>
      <c r="OJJ1849" s="401"/>
      <c r="OJK1849" s="401"/>
      <c r="OJL1849" s="401"/>
      <c r="OJM1849" s="401"/>
      <c r="OJN1849" s="401"/>
      <c r="OJO1849" s="401"/>
      <c r="OJP1849" s="401"/>
      <c r="OJQ1849" s="401"/>
      <c r="OJR1849" s="401"/>
      <c r="OJS1849" s="401"/>
      <c r="OJT1849" s="401"/>
      <c r="OJU1849" s="401"/>
      <c r="OJV1849" s="401"/>
      <c r="OJW1849" s="401"/>
      <c r="OJX1849" s="401"/>
      <c r="OJY1849" s="401"/>
      <c r="OJZ1849" s="401"/>
      <c r="OKA1849" s="401"/>
      <c r="OKB1849" s="401"/>
      <c r="OKC1849" s="401"/>
      <c r="OKD1849" s="401"/>
      <c r="OKE1849" s="401"/>
      <c r="OKF1849" s="401"/>
      <c r="OKG1849" s="401"/>
      <c r="OKH1849" s="401"/>
      <c r="OKI1849" s="401"/>
      <c r="OKJ1849" s="401"/>
      <c r="OKK1849" s="401"/>
      <c r="OKL1849" s="401"/>
      <c r="OKM1849" s="401"/>
      <c r="OKN1849" s="401"/>
      <c r="OKO1849" s="401"/>
      <c r="OKP1849" s="401"/>
      <c r="OKQ1849" s="401"/>
      <c r="OKR1849" s="401"/>
      <c r="OKS1849" s="401"/>
      <c r="OKT1849" s="401"/>
      <c r="OKU1849" s="401"/>
      <c r="OKV1849" s="401"/>
      <c r="OKW1849" s="401"/>
      <c r="OKX1849" s="401"/>
      <c r="OKY1849" s="401"/>
      <c r="OKZ1849" s="401"/>
      <c r="OLA1849" s="401"/>
      <c r="OLB1849" s="401"/>
      <c r="OLC1849" s="401"/>
      <c r="OLD1849" s="401"/>
      <c r="OLE1849" s="401"/>
      <c r="OLF1849" s="401"/>
      <c r="OLG1849" s="401"/>
      <c r="OLH1849" s="401"/>
      <c r="OLI1849" s="401"/>
      <c r="OLJ1849" s="401"/>
      <c r="OLK1849" s="401"/>
      <c r="OLL1849" s="401"/>
      <c r="OLM1849" s="401"/>
      <c r="OLN1849" s="401"/>
      <c r="OLO1849" s="401"/>
      <c r="OLP1849" s="401"/>
      <c r="OLQ1849" s="401"/>
      <c r="OLR1849" s="401"/>
      <c r="OLS1849" s="401"/>
      <c r="OLT1849" s="401"/>
      <c r="OLU1849" s="401"/>
      <c r="OLV1849" s="401"/>
      <c r="OLW1849" s="401"/>
      <c r="OLX1849" s="401"/>
      <c r="OLY1849" s="401"/>
      <c r="OLZ1849" s="401"/>
      <c r="OMA1849" s="401"/>
      <c r="OMB1849" s="401"/>
      <c r="OMC1849" s="401"/>
      <c r="OMD1849" s="401"/>
      <c r="OME1849" s="401"/>
      <c r="OMF1849" s="401"/>
      <c r="OMG1849" s="401"/>
      <c r="OMH1849" s="401"/>
      <c r="OMI1849" s="401"/>
      <c r="OMJ1849" s="401"/>
      <c r="OMK1849" s="401"/>
      <c r="OML1849" s="401"/>
      <c r="OMM1849" s="401"/>
      <c r="OMN1849" s="401"/>
      <c r="OMO1849" s="401"/>
      <c r="OMP1849" s="401"/>
      <c r="OMQ1849" s="401"/>
      <c r="OMR1849" s="401"/>
      <c r="OMS1849" s="401"/>
      <c r="OMT1849" s="401"/>
      <c r="OMU1849" s="401"/>
      <c r="OMV1849" s="401"/>
      <c r="OMW1849" s="401"/>
      <c r="OMX1849" s="401"/>
      <c r="OMY1849" s="401"/>
      <c r="OMZ1849" s="401"/>
      <c r="ONA1849" s="401"/>
      <c r="ONB1849" s="401"/>
      <c r="ONC1849" s="401"/>
      <c r="OND1849" s="401"/>
      <c r="ONE1849" s="401"/>
      <c r="ONF1849" s="401"/>
      <c r="ONG1849" s="401"/>
      <c r="ONH1849" s="401"/>
      <c r="ONI1849" s="401"/>
      <c r="ONJ1849" s="401"/>
      <c r="ONK1849" s="401"/>
      <c r="ONL1849" s="401"/>
      <c r="ONM1849" s="401"/>
      <c r="ONN1849" s="401"/>
      <c r="ONO1849" s="401"/>
      <c r="ONP1849" s="401"/>
      <c r="ONQ1849" s="401"/>
      <c r="ONR1849" s="401"/>
      <c r="ONS1849" s="401"/>
      <c r="ONT1849" s="401"/>
      <c r="ONU1849" s="401"/>
      <c r="ONV1849" s="401"/>
      <c r="ONW1849" s="401"/>
      <c r="ONX1849" s="401"/>
      <c r="ONY1849" s="401"/>
      <c r="ONZ1849" s="401"/>
      <c r="OOA1849" s="401"/>
      <c r="OOB1849" s="401"/>
      <c r="OOC1849" s="401"/>
      <c r="OOD1849" s="401"/>
      <c r="OOE1849" s="401"/>
      <c r="OOF1849" s="401"/>
      <c r="OOG1849" s="401"/>
      <c r="OOH1849" s="401"/>
      <c r="OOI1849" s="401"/>
      <c r="OOJ1849" s="401"/>
      <c r="OOK1849" s="401"/>
      <c r="OOL1849" s="401"/>
      <c r="OOM1849" s="401"/>
      <c r="OON1849" s="401"/>
      <c r="OOO1849" s="401"/>
      <c r="OOP1849" s="401"/>
      <c r="OOQ1849" s="401"/>
      <c r="OOR1849" s="401"/>
      <c r="OOS1849" s="401"/>
      <c r="OOT1849" s="401"/>
      <c r="OOU1849" s="401"/>
      <c r="OOV1849" s="401"/>
      <c r="OOW1849" s="401"/>
      <c r="OOX1849" s="401"/>
      <c r="OOY1849" s="401"/>
      <c r="OOZ1849" s="401"/>
      <c r="OPA1849" s="401"/>
      <c r="OPB1849" s="401"/>
      <c r="OPC1849" s="401"/>
      <c r="OPD1849" s="401"/>
      <c r="OPE1849" s="401"/>
      <c r="OPF1849" s="401"/>
      <c r="OPG1849" s="401"/>
      <c r="OPH1849" s="401"/>
      <c r="OPI1849" s="401"/>
      <c r="OPJ1849" s="401"/>
      <c r="OPK1849" s="401"/>
      <c r="OPL1849" s="401"/>
      <c r="OPM1849" s="401"/>
      <c r="OPN1849" s="401"/>
      <c r="OPO1849" s="401"/>
      <c r="OPP1849" s="401"/>
      <c r="OPQ1849" s="401"/>
      <c r="OPR1849" s="401"/>
      <c r="OPS1849" s="401"/>
      <c r="OPT1849" s="401"/>
      <c r="OPU1849" s="401"/>
      <c r="OPV1849" s="401"/>
      <c r="OPW1849" s="401"/>
      <c r="OPX1849" s="401"/>
      <c r="OPY1849" s="401"/>
      <c r="OPZ1849" s="401"/>
      <c r="OQA1849" s="401"/>
      <c r="OQB1849" s="401"/>
      <c r="OQC1849" s="401"/>
      <c r="OQD1849" s="401"/>
      <c r="OQE1849" s="401"/>
      <c r="OQF1849" s="401"/>
      <c r="OQG1849" s="401"/>
      <c r="OQH1849" s="401"/>
      <c r="OQI1849" s="401"/>
      <c r="OQJ1849" s="401"/>
      <c r="OQK1849" s="401"/>
      <c r="OQL1849" s="401"/>
      <c r="OQM1849" s="401"/>
      <c r="OQN1849" s="401"/>
      <c r="OQO1849" s="401"/>
      <c r="OQP1849" s="401"/>
      <c r="OQQ1849" s="401"/>
      <c r="OQR1849" s="401"/>
      <c r="OQS1849" s="401"/>
      <c r="OQT1849" s="401"/>
      <c r="OQU1849" s="401"/>
      <c r="OQV1849" s="401"/>
      <c r="OQW1849" s="401"/>
      <c r="OQX1849" s="401"/>
      <c r="OQY1849" s="401"/>
      <c r="OQZ1849" s="401"/>
      <c r="ORA1849" s="401"/>
      <c r="ORB1849" s="401"/>
      <c r="ORC1849" s="401"/>
      <c r="ORD1849" s="401"/>
      <c r="ORE1849" s="401"/>
      <c r="ORF1849" s="401"/>
      <c r="ORG1849" s="401"/>
      <c r="ORH1849" s="401"/>
      <c r="ORI1849" s="401"/>
      <c r="ORJ1849" s="401"/>
      <c r="ORK1849" s="401"/>
      <c r="ORL1849" s="401"/>
      <c r="ORM1849" s="401"/>
      <c r="ORN1849" s="401"/>
      <c r="ORO1849" s="401"/>
      <c r="ORP1849" s="401"/>
      <c r="ORQ1849" s="401"/>
      <c r="ORR1849" s="401"/>
      <c r="ORS1849" s="401"/>
      <c r="ORT1849" s="401"/>
      <c r="ORU1849" s="401"/>
      <c r="ORV1849" s="401"/>
      <c r="ORW1849" s="401"/>
      <c r="ORX1849" s="401"/>
      <c r="ORY1849" s="401"/>
      <c r="ORZ1849" s="401"/>
      <c r="OSA1849" s="401"/>
      <c r="OSB1849" s="401"/>
      <c r="OSC1849" s="401"/>
      <c r="OSD1849" s="401"/>
      <c r="OSE1849" s="401"/>
      <c r="OSF1849" s="401"/>
      <c r="OSG1849" s="401"/>
      <c r="OSH1849" s="401"/>
      <c r="OSI1849" s="401"/>
      <c r="OSJ1849" s="401"/>
      <c r="OSK1849" s="401"/>
      <c r="OSL1849" s="401"/>
      <c r="OSM1849" s="401"/>
      <c r="OSN1849" s="401"/>
      <c r="OSO1849" s="401"/>
      <c r="OSP1849" s="401"/>
      <c r="OSQ1849" s="401"/>
      <c r="OSR1849" s="401"/>
      <c r="OSS1849" s="401"/>
      <c r="OST1849" s="401"/>
      <c r="OSU1849" s="401"/>
      <c r="OSV1849" s="401"/>
      <c r="OSW1849" s="401"/>
      <c r="OSX1849" s="401"/>
      <c r="OSY1849" s="401"/>
      <c r="OSZ1849" s="401"/>
      <c r="OTA1849" s="401"/>
      <c r="OTB1849" s="401"/>
      <c r="OTC1849" s="401"/>
      <c r="OTD1849" s="401"/>
      <c r="OTE1849" s="401"/>
      <c r="OTF1849" s="401"/>
      <c r="OTG1849" s="401"/>
      <c r="OTH1849" s="401"/>
      <c r="OTI1849" s="401"/>
      <c r="OTJ1849" s="401"/>
      <c r="OTK1849" s="401"/>
      <c r="OTL1849" s="401"/>
      <c r="OTM1849" s="401"/>
      <c r="OTN1849" s="401"/>
      <c r="OTO1849" s="401"/>
      <c r="OTP1849" s="401"/>
      <c r="OTQ1849" s="401"/>
      <c r="OTR1849" s="401"/>
      <c r="OTS1849" s="401"/>
      <c r="OTT1849" s="401"/>
      <c r="OTU1849" s="401"/>
      <c r="OTV1849" s="401"/>
      <c r="OTW1849" s="401"/>
      <c r="OTX1849" s="401"/>
      <c r="OTY1849" s="401"/>
      <c r="OTZ1849" s="401"/>
      <c r="OUA1849" s="401"/>
      <c r="OUB1849" s="401"/>
      <c r="OUC1849" s="401"/>
      <c r="OUD1849" s="401"/>
      <c r="OUE1849" s="401"/>
      <c r="OUF1849" s="401"/>
      <c r="OUG1849" s="401"/>
      <c r="OUH1849" s="401"/>
      <c r="OUI1849" s="401"/>
      <c r="OUJ1849" s="401"/>
      <c r="OUK1849" s="401"/>
      <c r="OUL1849" s="401"/>
      <c r="OUM1849" s="401"/>
      <c r="OUN1849" s="401"/>
      <c r="OUO1849" s="401"/>
      <c r="OUP1849" s="401"/>
      <c r="OUQ1849" s="401"/>
      <c r="OUR1849" s="401"/>
      <c r="OUS1849" s="401"/>
      <c r="OUT1849" s="401"/>
      <c r="OUU1849" s="401"/>
      <c r="OUV1849" s="401"/>
      <c r="OUW1849" s="401"/>
      <c r="OUX1849" s="401"/>
      <c r="OUY1849" s="401"/>
      <c r="OUZ1849" s="401"/>
      <c r="OVA1849" s="401"/>
      <c r="OVB1849" s="401"/>
      <c r="OVC1849" s="401"/>
      <c r="OVD1849" s="401"/>
      <c r="OVE1849" s="401"/>
      <c r="OVF1849" s="401"/>
      <c r="OVG1849" s="401"/>
      <c r="OVH1849" s="401"/>
      <c r="OVI1849" s="401"/>
      <c r="OVJ1849" s="401"/>
      <c r="OVK1849" s="401"/>
      <c r="OVL1849" s="401"/>
      <c r="OVM1849" s="401"/>
      <c r="OVN1849" s="401"/>
      <c r="OVO1849" s="401"/>
      <c r="OVP1849" s="401"/>
      <c r="OVQ1849" s="401"/>
      <c r="OVR1849" s="401"/>
      <c r="OVS1849" s="401"/>
      <c r="OVT1849" s="401"/>
      <c r="OVU1849" s="401"/>
      <c r="OVV1849" s="401"/>
      <c r="OVW1849" s="401"/>
      <c r="OVX1849" s="401"/>
      <c r="OVY1849" s="401"/>
      <c r="OVZ1849" s="401"/>
      <c r="OWA1849" s="401"/>
      <c r="OWB1849" s="401"/>
      <c r="OWC1849" s="401"/>
      <c r="OWD1849" s="401"/>
      <c r="OWE1849" s="401"/>
      <c r="OWF1849" s="401"/>
      <c r="OWG1849" s="401"/>
      <c r="OWH1849" s="401"/>
      <c r="OWI1849" s="401"/>
      <c r="OWJ1849" s="401"/>
      <c r="OWK1849" s="401"/>
      <c r="OWL1849" s="401"/>
      <c r="OWM1849" s="401"/>
      <c r="OWN1849" s="401"/>
      <c r="OWO1849" s="401"/>
      <c r="OWP1849" s="401"/>
      <c r="OWQ1849" s="401"/>
      <c r="OWR1849" s="401"/>
      <c r="OWS1849" s="401"/>
      <c r="OWT1849" s="401"/>
      <c r="OWU1849" s="401"/>
      <c r="OWV1849" s="401"/>
      <c r="OWW1849" s="401"/>
      <c r="OWX1849" s="401"/>
      <c r="OWY1849" s="401"/>
      <c r="OWZ1849" s="401"/>
      <c r="OXA1849" s="401"/>
      <c r="OXB1849" s="401"/>
      <c r="OXC1849" s="401"/>
      <c r="OXD1849" s="401"/>
      <c r="OXE1849" s="401"/>
      <c r="OXF1849" s="401"/>
      <c r="OXG1849" s="401"/>
      <c r="OXH1849" s="401"/>
      <c r="OXI1849" s="401"/>
      <c r="OXJ1849" s="401"/>
      <c r="OXK1849" s="401"/>
      <c r="OXL1849" s="401"/>
      <c r="OXM1849" s="401"/>
      <c r="OXN1849" s="401"/>
      <c r="OXO1849" s="401"/>
      <c r="OXP1849" s="401"/>
      <c r="OXQ1849" s="401"/>
      <c r="OXR1849" s="401"/>
      <c r="OXS1849" s="401"/>
      <c r="OXT1849" s="401"/>
      <c r="OXU1849" s="401"/>
      <c r="OXV1849" s="401"/>
      <c r="OXW1849" s="401"/>
      <c r="OXX1849" s="401"/>
      <c r="OXY1849" s="401"/>
      <c r="OXZ1849" s="401"/>
      <c r="OYA1849" s="401"/>
      <c r="OYB1849" s="401"/>
      <c r="OYC1849" s="401"/>
      <c r="OYD1849" s="401"/>
      <c r="OYE1849" s="401"/>
      <c r="OYF1849" s="401"/>
      <c r="OYG1849" s="401"/>
      <c r="OYH1849" s="401"/>
      <c r="OYI1849" s="401"/>
      <c r="OYJ1849" s="401"/>
      <c r="OYK1849" s="401"/>
      <c r="OYL1849" s="401"/>
      <c r="OYM1849" s="401"/>
      <c r="OYN1849" s="401"/>
      <c r="OYO1849" s="401"/>
      <c r="OYP1849" s="401"/>
      <c r="OYQ1849" s="401"/>
      <c r="OYR1849" s="401"/>
      <c r="OYS1849" s="401"/>
      <c r="OYT1849" s="401"/>
      <c r="OYU1849" s="401"/>
      <c r="OYV1849" s="401"/>
      <c r="OYW1849" s="401"/>
      <c r="OYX1849" s="401"/>
      <c r="OYY1849" s="401"/>
      <c r="OYZ1849" s="401"/>
      <c r="OZA1849" s="401"/>
      <c r="OZB1849" s="401"/>
      <c r="OZC1849" s="401"/>
      <c r="OZD1849" s="401"/>
      <c r="OZE1849" s="401"/>
      <c r="OZF1849" s="401"/>
      <c r="OZG1849" s="401"/>
      <c r="OZH1849" s="401"/>
      <c r="OZI1849" s="401"/>
      <c r="OZJ1849" s="401"/>
      <c r="OZK1849" s="401"/>
      <c r="OZL1849" s="401"/>
      <c r="OZM1849" s="401"/>
      <c r="OZN1849" s="401"/>
      <c r="OZO1849" s="401"/>
      <c r="OZP1849" s="401"/>
      <c r="OZQ1849" s="401"/>
      <c r="OZR1849" s="401"/>
      <c r="OZS1849" s="401"/>
      <c r="OZT1849" s="401"/>
      <c r="OZU1849" s="401"/>
      <c r="OZV1849" s="401"/>
      <c r="OZW1849" s="401"/>
      <c r="OZX1849" s="401"/>
      <c r="OZY1849" s="401"/>
      <c r="OZZ1849" s="401"/>
      <c r="PAA1849" s="401"/>
      <c r="PAB1849" s="401"/>
      <c r="PAC1849" s="401"/>
      <c r="PAD1849" s="401"/>
      <c r="PAE1849" s="401"/>
      <c r="PAF1849" s="401"/>
      <c r="PAG1849" s="401"/>
      <c r="PAH1849" s="401"/>
      <c r="PAI1849" s="401"/>
      <c r="PAJ1849" s="401"/>
      <c r="PAK1849" s="401"/>
      <c r="PAL1849" s="401"/>
      <c r="PAM1849" s="401"/>
      <c r="PAN1849" s="401"/>
      <c r="PAO1849" s="401"/>
      <c r="PAP1849" s="401"/>
      <c r="PAQ1849" s="401"/>
      <c r="PAR1849" s="401"/>
      <c r="PAS1849" s="401"/>
      <c r="PAT1849" s="401"/>
      <c r="PAU1849" s="401"/>
      <c r="PAV1849" s="401"/>
      <c r="PAW1849" s="401"/>
      <c r="PAX1849" s="401"/>
      <c r="PAY1849" s="401"/>
      <c r="PAZ1849" s="401"/>
      <c r="PBA1849" s="401"/>
      <c r="PBB1849" s="401"/>
      <c r="PBC1849" s="401"/>
      <c r="PBD1849" s="401"/>
      <c r="PBE1849" s="401"/>
      <c r="PBF1849" s="401"/>
      <c r="PBG1849" s="401"/>
      <c r="PBH1849" s="401"/>
      <c r="PBI1849" s="401"/>
      <c r="PBJ1849" s="401"/>
      <c r="PBK1849" s="401"/>
      <c r="PBL1849" s="401"/>
      <c r="PBM1849" s="401"/>
      <c r="PBN1849" s="401"/>
      <c r="PBO1849" s="401"/>
      <c r="PBP1849" s="401"/>
      <c r="PBQ1849" s="401"/>
      <c r="PBR1849" s="401"/>
      <c r="PBS1849" s="401"/>
      <c r="PBT1849" s="401"/>
      <c r="PBU1849" s="401"/>
      <c r="PBV1849" s="401"/>
      <c r="PBW1849" s="401"/>
      <c r="PBX1849" s="401"/>
      <c r="PBY1849" s="401"/>
      <c r="PBZ1849" s="401"/>
      <c r="PCA1849" s="401"/>
      <c r="PCB1849" s="401"/>
      <c r="PCC1849" s="401"/>
      <c r="PCD1849" s="401"/>
      <c r="PCE1849" s="401"/>
      <c r="PCF1849" s="401"/>
      <c r="PCG1849" s="401"/>
      <c r="PCH1849" s="401"/>
      <c r="PCI1849" s="401"/>
      <c r="PCJ1849" s="401"/>
      <c r="PCK1849" s="401"/>
      <c r="PCL1849" s="401"/>
      <c r="PCM1849" s="401"/>
      <c r="PCN1849" s="401"/>
      <c r="PCO1849" s="401"/>
      <c r="PCP1849" s="401"/>
      <c r="PCQ1849" s="401"/>
      <c r="PCR1849" s="401"/>
      <c r="PCS1849" s="401"/>
      <c r="PCT1849" s="401"/>
      <c r="PCU1849" s="401"/>
      <c r="PCV1849" s="401"/>
      <c r="PCW1849" s="401"/>
      <c r="PCX1849" s="401"/>
      <c r="PCY1849" s="401"/>
      <c r="PCZ1849" s="401"/>
      <c r="PDA1849" s="401"/>
      <c r="PDB1849" s="401"/>
      <c r="PDC1849" s="401"/>
      <c r="PDD1849" s="401"/>
      <c r="PDE1849" s="401"/>
      <c r="PDF1849" s="401"/>
      <c r="PDG1849" s="401"/>
      <c r="PDH1849" s="401"/>
      <c r="PDI1849" s="401"/>
      <c r="PDJ1849" s="401"/>
      <c r="PDK1849" s="401"/>
      <c r="PDL1849" s="401"/>
      <c r="PDM1849" s="401"/>
      <c r="PDN1849" s="401"/>
      <c r="PDO1849" s="401"/>
      <c r="PDP1849" s="401"/>
      <c r="PDQ1849" s="401"/>
      <c r="PDR1849" s="401"/>
      <c r="PDS1849" s="401"/>
      <c r="PDT1849" s="401"/>
      <c r="PDU1849" s="401"/>
      <c r="PDV1849" s="401"/>
      <c r="PDW1849" s="401"/>
      <c r="PDX1849" s="401"/>
      <c r="PDY1849" s="401"/>
      <c r="PDZ1849" s="401"/>
      <c r="PEA1849" s="401"/>
      <c r="PEB1849" s="401"/>
      <c r="PEC1849" s="401"/>
      <c r="PED1849" s="401"/>
      <c r="PEE1849" s="401"/>
      <c r="PEF1849" s="401"/>
      <c r="PEG1849" s="401"/>
      <c r="PEH1849" s="401"/>
      <c r="PEI1849" s="401"/>
      <c r="PEJ1849" s="401"/>
      <c r="PEK1849" s="401"/>
      <c r="PEL1849" s="401"/>
      <c r="PEM1849" s="401"/>
      <c r="PEN1849" s="401"/>
      <c r="PEO1849" s="401"/>
      <c r="PEP1849" s="401"/>
      <c r="PEQ1849" s="401"/>
      <c r="PER1849" s="401"/>
      <c r="PES1849" s="401"/>
      <c r="PET1849" s="401"/>
      <c r="PEU1849" s="401"/>
      <c r="PEV1849" s="401"/>
      <c r="PEW1849" s="401"/>
      <c r="PEX1849" s="401"/>
      <c r="PEY1849" s="401"/>
      <c r="PEZ1849" s="401"/>
      <c r="PFA1849" s="401"/>
      <c r="PFB1849" s="401"/>
      <c r="PFC1849" s="401"/>
      <c r="PFD1849" s="401"/>
      <c r="PFE1849" s="401"/>
      <c r="PFF1849" s="401"/>
      <c r="PFG1849" s="401"/>
      <c r="PFH1849" s="401"/>
      <c r="PFI1849" s="401"/>
      <c r="PFJ1849" s="401"/>
      <c r="PFK1849" s="401"/>
      <c r="PFL1849" s="401"/>
      <c r="PFM1849" s="401"/>
      <c r="PFN1849" s="401"/>
      <c r="PFO1849" s="401"/>
      <c r="PFP1849" s="401"/>
      <c r="PFQ1849" s="401"/>
      <c r="PFR1849" s="401"/>
      <c r="PFS1849" s="401"/>
      <c r="PFT1849" s="401"/>
      <c r="PFU1849" s="401"/>
      <c r="PFV1849" s="401"/>
      <c r="PFW1849" s="401"/>
      <c r="PFX1849" s="401"/>
      <c r="PFY1849" s="401"/>
      <c r="PFZ1849" s="401"/>
      <c r="PGA1849" s="401"/>
      <c r="PGB1849" s="401"/>
      <c r="PGC1849" s="401"/>
      <c r="PGD1849" s="401"/>
      <c r="PGE1849" s="401"/>
      <c r="PGF1849" s="401"/>
      <c r="PGG1849" s="401"/>
      <c r="PGH1849" s="401"/>
      <c r="PGI1849" s="401"/>
      <c r="PGJ1849" s="401"/>
      <c r="PGK1849" s="401"/>
      <c r="PGL1849" s="401"/>
      <c r="PGM1849" s="401"/>
      <c r="PGN1849" s="401"/>
      <c r="PGO1849" s="401"/>
      <c r="PGP1849" s="401"/>
      <c r="PGQ1849" s="401"/>
      <c r="PGR1849" s="401"/>
      <c r="PGS1849" s="401"/>
      <c r="PGT1849" s="401"/>
      <c r="PGU1849" s="401"/>
      <c r="PGV1849" s="401"/>
      <c r="PGW1849" s="401"/>
      <c r="PGX1849" s="401"/>
      <c r="PGY1849" s="401"/>
      <c r="PGZ1849" s="401"/>
      <c r="PHA1849" s="401"/>
      <c r="PHB1849" s="401"/>
      <c r="PHC1849" s="401"/>
      <c r="PHD1849" s="401"/>
      <c r="PHE1849" s="401"/>
      <c r="PHF1849" s="401"/>
      <c r="PHG1849" s="401"/>
      <c r="PHH1849" s="401"/>
      <c r="PHI1849" s="401"/>
      <c r="PHJ1849" s="401"/>
      <c r="PHK1849" s="401"/>
      <c r="PHL1849" s="401"/>
      <c r="PHM1849" s="401"/>
      <c r="PHN1849" s="401"/>
      <c r="PHO1849" s="401"/>
      <c r="PHP1849" s="401"/>
      <c r="PHQ1849" s="401"/>
      <c r="PHR1849" s="401"/>
      <c r="PHS1849" s="401"/>
      <c r="PHT1849" s="401"/>
      <c r="PHU1849" s="401"/>
      <c r="PHV1849" s="401"/>
      <c r="PHW1849" s="401"/>
      <c r="PHX1849" s="401"/>
      <c r="PHY1849" s="401"/>
      <c r="PHZ1849" s="401"/>
      <c r="PIA1849" s="401"/>
      <c r="PIB1849" s="401"/>
      <c r="PIC1849" s="401"/>
      <c r="PID1849" s="401"/>
      <c r="PIE1849" s="401"/>
      <c r="PIF1849" s="401"/>
      <c r="PIG1849" s="401"/>
      <c r="PIH1849" s="401"/>
      <c r="PII1849" s="401"/>
      <c r="PIJ1849" s="401"/>
      <c r="PIK1849" s="401"/>
      <c r="PIL1849" s="401"/>
      <c r="PIM1849" s="401"/>
      <c r="PIN1849" s="401"/>
      <c r="PIO1849" s="401"/>
      <c r="PIP1849" s="401"/>
      <c r="PIQ1849" s="401"/>
      <c r="PIR1849" s="401"/>
      <c r="PIS1849" s="401"/>
      <c r="PIT1849" s="401"/>
      <c r="PIU1849" s="401"/>
      <c r="PIV1849" s="401"/>
      <c r="PIW1849" s="401"/>
      <c r="PIX1849" s="401"/>
      <c r="PIY1849" s="401"/>
      <c r="PIZ1849" s="401"/>
      <c r="PJA1849" s="401"/>
      <c r="PJB1849" s="401"/>
      <c r="PJC1849" s="401"/>
      <c r="PJD1849" s="401"/>
      <c r="PJE1849" s="401"/>
      <c r="PJF1849" s="401"/>
      <c r="PJG1849" s="401"/>
      <c r="PJH1849" s="401"/>
      <c r="PJI1849" s="401"/>
      <c r="PJJ1849" s="401"/>
      <c r="PJK1849" s="401"/>
      <c r="PJL1849" s="401"/>
      <c r="PJM1849" s="401"/>
      <c r="PJN1849" s="401"/>
      <c r="PJO1849" s="401"/>
      <c r="PJP1849" s="401"/>
      <c r="PJQ1849" s="401"/>
      <c r="PJR1849" s="401"/>
      <c r="PJS1849" s="401"/>
      <c r="PJT1849" s="401"/>
      <c r="PJU1849" s="401"/>
      <c r="PJV1849" s="401"/>
      <c r="PJW1849" s="401"/>
      <c r="PJX1849" s="401"/>
      <c r="PJY1849" s="401"/>
      <c r="PJZ1849" s="401"/>
      <c r="PKA1849" s="401"/>
      <c r="PKB1849" s="401"/>
      <c r="PKC1849" s="401"/>
      <c r="PKD1849" s="401"/>
      <c r="PKE1849" s="401"/>
      <c r="PKF1849" s="401"/>
      <c r="PKG1849" s="401"/>
      <c r="PKH1849" s="401"/>
      <c r="PKI1849" s="401"/>
      <c r="PKJ1849" s="401"/>
      <c r="PKK1849" s="401"/>
      <c r="PKL1849" s="401"/>
      <c r="PKM1849" s="401"/>
      <c r="PKN1849" s="401"/>
      <c r="PKO1849" s="401"/>
      <c r="PKP1849" s="401"/>
      <c r="PKQ1849" s="401"/>
      <c r="PKR1849" s="401"/>
      <c r="PKS1849" s="401"/>
      <c r="PKT1849" s="401"/>
      <c r="PKU1849" s="401"/>
      <c r="PKV1849" s="401"/>
      <c r="PKW1849" s="401"/>
      <c r="PKX1849" s="401"/>
      <c r="PKY1849" s="401"/>
      <c r="PKZ1849" s="401"/>
      <c r="PLA1849" s="401"/>
      <c r="PLB1849" s="401"/>
      <c r="PLC1849" s="401"/>
      <c r="PLD1849" s="401"/>
      <c r="PLE1849" s="401"/>
      <c r="PLF1849" s="401"/>
      <c r="PLG1849" s="401"/>
      <c r="PLH1849" s="401"/>
      <c r="PLI1849" s="401"/>
      <c r="PLJ1849" s="401"/>
      <c r="PLK1849" s="401"/>
      <c r="PLL1849" s="401"/>
      <c r="PLM1849" s="401"/>
      <c r="PLN1849" s="401"/>
      <c r="PLO1849" s="401"/>
      <c r="PLP1849" s="401"/>
      <c r="PLQ1849" s="401"/>
      <c r="PLR1849" s="401"/>
      <c r="PLS1849" s="401"/>
      <c r="PLT1849" s="401"/>
      <c r="PLU1849" s="401"/>
      <c r="PLV1849" s="401"/>
      <c r="PLW1849" s="401"/>
      <c r="PLX1849" s="401"/>
      <c r="PLY1849" s="401"/>
      <c r="PLZ1849" s="401"/>
      <c r="PMA1849" s="401"/>
      <c r="PMB1849" s="401"/>
      <c r="PMC1849" s="401"/>
      <c r="PMD1849" s="401"/>
      <c r="PME1849" s="401"/>
      <c r="PMF1849" s="401"/>
      <c r="PMG1849" s="401"/>
      <c r="PMH1849" s="401"/>
      <c r="PMI1849" s="401"/>
      <c r="PMJ1849" s="401"/>
      <c r="PMK1849" s="401"/>
      <c r="PML1849" s="401"/>
      <c r="PMM1849" s="401"/>
      <c r="PMN1849" s="401"/>
      <c r="PMO1849" s="401"/>
      <c r="PMP1849" s="401"/>
      <c r="PMQ1849" s="401"/>
      <c r="PMR1849" s="401"/>
      <c r="PMS1849" s="401"/>
      <c r="PMT1849" s="401"/>
      <c r="PMU1849" s="401"/>
      <c r="PMV1849" s="401"/>
      <c r="PMW1849" s="401"/>
      <c r="PMX1849" s="401"/>
      <c r="PMY1849" s="401"/>
      <c r="PMZ1849" s="401"/>
      <c r="PNA1849" s="401"/>
      <c r="PNB1849" s="401"/>
      <c r="PNC1849" s="401"/>
      <c r="PND1849" s="401"/>
      <c r="PNE1849" s="401"/>
      <c r="PNF1849" s="401"/>
      <c r="PNG1849" s="401"/>
      <c r="PNH1849" s="401"/>
      <c r="PNI1849" s="401"/>
      <c r="PNJ1849" s="401"/>
      <c r="PNK1849" s="401"/>
      <c r="PNL1849" s="401"/>
      <c r="PNM1849" s="401"/>
      <c r="PNN1849" s="401"/>
      <c r="PNO1849" s="401"/>
      <c r="PNP1849" s="401"/>
      <c r="PNQ1849" s="401"/>
      <c r="PNR1849" s="401"/>
      <c r="PNS1849" s="401"/>
      <c r="PNT1849" s="401"/>
      <c r="PNU1849" s="401"/>
      <c r="PNV1849" s="401"/>
      <c r="PNW1849" s="401"/>
      <c r="PNX1849" s="401"/>
      <c r="PNY1849" s="401"/>
      <c r="PNZ1849" s="401"/>
      <c r="POA1849" s="401"/>
      <c r="POB1849" s="401"/>
      <c r="POC1849" s="401"/>
      <c r="POD1849" s="401"/>
      <c r="POE1849" s="401"/>
      <c r="POF1849" s="401"/>
      <c r="POG1849" s="401"/>
      <c r="POH1849" s="401"/>
      <c r="POI1849" s="401"/>
      <c r="POJ1849" s="401"/>
      <c r="POK1849" s="401"/>
      <c r="POL1849" s="401"/>
      <c r="POM1849" s="401"/>
      <c r="PON1849" s="401"/>
      <c r="POO1849" s="401"/>
      <c r="POP1849" s="401"/>
      <c r="POQ1849" s="401"/>
      <c r="POR1849" s="401"/>
      <c r="POS1849" s="401"/>
      <c r="POT1849" s="401"/>
      <c r="POU1849" s="401"/>
      <c r="POV1849" s="401"/>
      <c r="POW1849" s="401"/>
      <c r="POX1849" s="401"/>
      <c r="POY1849" s="401"/>
      <c r="POZ1849" s="401"/>
      <c r="PPA1849" s="401"/>
      <c r="PPB1849" s="401"/>
      <c r="PPC1849" s="401"/>
      <c r="PPD1849" s="401"/>
      <c r="PPE1849" s="401"/>
      <c r="PPF1849" s="401"/>
      <c r="PPG1849" s="401"/>
      <c r="PPH1849" s="401"/>
      <c r="PPI1849" s="401"/>
      <c r="PPJ1849" s="401"/>
      <c r="PPK1849" s="401"/>
      <c r="PPL1849" s="401"/>
      <c r="PPM1849" s="401"/>
      <c r="PPN1849" s="401"/>
      <c r="PPO1849" s="401"/>
      <c r="PPP1849" s="401"/>
      <c r="PPQ1849" s="401"/>
      <c r="PPR1849" s="401"/>
      <c r="PPS1849" s="401"/>
      <c r="PPT1849" s="401"/>
      <c r="PPU1849" s="401"/>
      <c r="PPV1849" s="401"/>
      <c r="PPW1849" s="401"/>
      <c r="PPX1849" s="401"/>
      <c r="PPY1849" s="401"/>
      <c r="PPZ1849" s="401"/>
      <c r="PQA1849" s="401"/>
      <c r="PQB1849" s="401"/>
      <c r="PQC1849" s="401"/>
      <c r="PQD1849" s="401"/>
      <c r="PQE1849" s="401"/>
      <c r="PQF1849" s="401"/>
      <c r="PQG1849" s="401"/>
      <c r="PQH1849" s="401"/>
      <c r="PQI1849" s="401"/>
      <c r="PQJ1849" s="401"/>
      <c r="PQK1849" s="401"/>
      <c r="PQL1849" s="401"/>
      <c r="PQM1849" s="401"/>
      <c r="PQN1849" s="401"/>
      <c r="PQO1849" s="401"/>
      <c r="PQP1849" s="401"/>
      <c r="PQQ1849" s="401"/>
      <c r="PQR1849" s="401"/>
      <c r="PQS1849" s="401"/>
      <c r="PQT1849" s="401"/>
      <c r="PQU1849" s="401"/>
      <c r="PQV1849" s="401"/>
      <c r="PQW1849" s="401"/>
      <c r="PQX1849" s="401"/>
      <c r="PQY1849" s="401"/>
      <c r="PQZ1849" s="401"/>
      <c r="PRA1849" s="401"/>
      <c r="PRB1849" s="401"/>
      <c r="PRC1849" s="401"/>
      <c r="PRD1849" s="401"/>
      <c r="PRE1849" s="401"/>
      <c r="PRF1849" s="401"/>
      <c r="PRG1849" s="401"/>
      <c r="PRH1849" s="401"/>
      <c r="PRI1849" s="401"/>
      <c r="PRJ1849" s="401"/>
      <c r="PRK1849" s="401"/>
      <c r="PRL1849" s="401"/>
      <c r="PRM1849" s="401"/>
      <c r="PRN1849" s="401"/>
      <c r="PRO1849" s="401"/>
      <c r="PRP1849" s="401"/>
      <c r="PRQ1849" s="401"/>
      <c r="PRR1849" s="401"/>
      <c r="PRS1849" s="401"/>
      <c r="PRT1849" s="401"/>
      <c r="PRU1849" s="401"/>
      <c r="PRV1849" s="401"/>
      <c r="PRW1849" s="401"/>
      <c r="PRX1849" s="401"/>
      <c r="PRY1849" s="401"/>
      <c r="PRZ1849" s="401"/>
      <c r="PSA1849" s="401"/>
      <c r="PSB1849" s="401"/>
      <c r="PSC1849" s="401"/>
      <c r="PSD1849" s="401"/>
      <c r="PSE1849" s="401"/>
      <c r="PSF1849" s="401"/>
      <c r="PSG1849" s="401"/>
      <c r="PSH1849" s="401"/>
      <c r="PSI1849" s="401"/>
      <c r="PSJ1849" s="401"/>
      <c r="PSK1849" s="401"/>
      <c r="PSL1849" s="401"/>
      <c r="PSM1849" s="401"/>
      <c r="PSN1849" s="401"/>
      <c r="PSO1849" s="401"/>
      <c r="PSP1849" s="401"/>
      <c r="PSQ1849" s="401"/>
      <c r="PSR1849" s="401"/>
      <c r="PSS1849" s="401"/>
      <c r="PST1849" s="401"/>
      <c r="PSU1849" s="401"/>
      <c r="PSV1849" s="401"/>
      <c r="PSW1849" s="401"/>
      <c r="PSX1849" s="401"/>
      <c r="PSY1849" s="401"/>
      <c r="PSZ1849" s="401"/>
      <c r="PTA1849" s="401"/>
      <c r="PTB1849" s="401"/>
      <c r="PTC1849" s="401"/>
      <c r="PTD1849" s="401"/>
      <c r="PTE1849" s="401"/>
      <c r="PTF1849" s="401"/>
      <c r="PTG1849" s="401"/>
      <c r="PTH1849" s="401"/>
      <c r="PTI1849" s="401"/>
      <c r="PTJ1849" s="401"/>
      <c r="PTK1849" s="401"/>
      <c r="PTL1849" s="401"/>
      <c r="PTM1849" s="401"/>
      <c r="PTN1849" s="401"/>
      <c r="PTO1849" s="401"/>
      <c r="PTP1849" s="401"/>
      <c r="PTQ1849" s="401"/>
      <c r="PTR1849" s="401"/>
      <c r="PTS1849" s="401"/>
      <c r="PTT1849" s="401"/>
      <c r="PTU1849" s="401"/>
      <c r="PTV1849" s="401"/>
      <c r="PTW1849" s="401"/>
      <c r="PTX1849" s="401"/>
      <c r="PTY1849" s="401"/>
      <c r="PTZ1849" s="401"/>
      <c r="PUA1849" s="401"/>
      <c r="PUB1849" s="401"/>
      <c r="PUC1849" s="401"/>
      <c r="PUD1849" s="401"/>
      <c r="PUE1849" s="401"/>
      <c r="PUF1849" s="401"/>
      <c r="PUG1849" s="401"/>
      <c r="PUH1849" s="401"/>
      <c r="PUI1849" s="401"/>
      <c r="PUJ1849" s="401"/>
      <c r="PUK1849" s="401"/>
      <c r="PUL1849" s="401"/>
      <c r="PUM1849" s="401"/>
      <c r="PUN1849" s="401"/>
      <c r="PUO1849" s="401"/>
      <c r="PUP1849" s="401"/>
      <c r="PUQ1849" s="401"/>
      <c r="PUR1849" s="401"/>
      <c r="PUS1849" s="401"/>
      <c r="PUT1849" s="401"/>
      <c r="PUU1849" s="401"/>
      <c r="PUV1849" s="401"/>
      <c r="PUW1849" s="401"/>
      <c r="PUX1849" s="401"/>
      <c r="PUY1849" s="401"/>
      <c r="PUZ1849" s="401"/>
      <c r="PVA1849" s="401"/>
      <c r="PVB1849" s="401"/>
      <c r="PVC1849" s="401"/>
      <c r="PVD1849" s="401"/>
      <c r="PVE1849" s="401"/>
      <c r="PVF1849" s="401"/>
      <c r="PVG1849" s="401"/>
      <c r="PVH1849" s="401"/>
      <c r="PVI1849" s="401"/>
      <c r="PVJ1849" s="401"/>
      <c r="PVK1849" s="401"/>
      <c r="PVL1849" s="401"/>
      <c r="PVM1849" s="401"/>
      <c r="PVN1849" s="401"/>
      <c r="PVO1849" s="401"/>
      <c r="PVP1849" s="401"/>
      <c r="PVQ1849" s="401"/>
      <c r="PVR1849" s="401"/>
      <c r="PVS1849" s="401"/>
      <c r="PVT1849" s="401"/>
      <c r="PVU1849" s="401"/>
      <c r="PVV1849" s="401"/>
      <c r="PVW1849" s="401"/>
      <c r="PVX1849" s="401"/>
      <c r="PVY1849" s="401"/>
      <c r="PVZ1849" s="401"/>
      <c r="PWA1849" s="401"/>
      <c r="PWB1849" s="401"/>
      <c r="PWC1849" s="401"/>
      <c r="PWD1849" s="401"/>
      <c r="PWE1849" s="401"/>
      <c r="PWF1849" s="401"/>
      <c r="PWG1849" s="401"/>
      <c r="PWH1849" s="401"/>
      <c r="PWI1849" s="401"/>
      <c r="PWJ1849" s="401"/>
      <c r="PWK1849" s="401"/>
      <c r="PWL1849" s="401"/>
      <c r="PWM1849" s="401"/>
      <c r="PWN1849" s="401"/>
      <c r="PWO1849" s="401"/>
      <c r="PWP1849" s="401"/>
      <c r="PWQ1849" s="401"/>
      <c r="PWR1849" s="401"/>
      <c r="PWS1849" s="401"/>
      <c r="PWT1849" s="401"/>
      <c r="PWU1849" s="401"/>
      <c r="PWV1849" s="401"/>
      <c r="PWW1849" s="401"/>
      <c r="PWX1849" s="401"/>
      <c r="PWY1849" s="401"/>
      <c r="PWZ1849" s="401"/>
      <c r="PXA1849" s="401"/>
      <c r="PXB1849" s="401"/>
      <c r="PXC1849" s="401"/>
      <c r="PXD1849" s="401"/>
      <c r="PXE1849" s="401"/>
      <c r="PXF1849" s="401"/>
      <c r="PXG1849" s="401"/>
      <c r="PXH1849" s="401"/>
      <c r="PXI1849" s="401"/>
      <c r="PXJ1849" s="401"/>
      <c r="PXK1849" s="401"/>
      <c r="PXL1849" s="401"/>
      <c r="PXM1849" s="401"/>
      <c r="PXN1849" s="401"/>
      <c r="PXO1849" s="401"/>
      <c r="PXP1849" s="401"/>
      <c r="PXQ1849" s="401"/>
      <c r="PXR1849" s="401"/>
      <c r="PXS1849" s="401"/>
      <c r="PXT1849" s="401"/>
      <c r="PXU1849" s="401"/>
      <c r="PXV1849" s="401"/>
      <c r="PXW1849" s="401"/>
      <c r="PXX1849" s="401"/>
      <c r="PXY1849" s="401"/>
      <c r="PXZ1849" s="401"/>
      <c r="PYA1849" s="401"/>
      <c r="PYB1849" s="401"/>
      <c r="PYC1849" s="401"/>
      <c r="PYD1849" s="401"/>
      <c r="PYE1849" s="401"/>
      <c r="PYF1849" s="401"/>
      <c r="PYG1849" s="401"/>
      <c r="PYH1849" s="401"/>
      <c r="PYI1849" s="401"/>
      <c r="PYJ1849" s="401"/>
      <c r="PYK1849" s="401"/>
      <c r="PYL1849" s="401"/>
      <c r="PYM1849" s="401"/>
      <c r="PYN1849" s="401"/>
      <c r="PYO1849" s="401"/>
      <c r="PYP1849" s="401"/>
      <c r="PYQ1849" s="401"/>
      <c r="PYR1849" s="401"/>
      <c r="PYS1849" s="401"/>
      <c r="PYT1849" s="401"/>
      <c r="PYU1849" s="401"/>
      <c r="PYV1849" s="401"/>
      <c r="PYW1849" s="401"/>
      <c r="PYX1849" s="401"/>
      <c r="PYY1849" s="401"/>
      <c r="PYZ1849" s="401"/>
      <c r="PZA1849" s="401"/>
      <c r="PZB1849" s="401"/>
      <c r="PZC1849" s="401"/>
      <c r="PZD1849" s="401"/>
      <c r="PZE1849" s="401"/>
      <c r="PZF1849" s="401"/>
      <c r="PZG1849" s="401"/>
      <c r="PZH1849" s="401"/>
      <c r="PZI1849" s="401"/>
      <c r="PZJ1849" s="401"/>
      <c r="PZK1849" s="401"/>
      <c r="PZL1849" s="401"/>
      <c r="PZM1849" s="401"/>
      <c r="PZN1849" s="401"/>
      <c r="PZO1849" s="401"/>
      <c r="PZP1849" s="401"/>
      <c r="PZQ1849" s="401"/>
      <c r="PZR1849" s="401"/>
      <c r="PZS1849" s="401"/>
      <c r="PZT1849" s="401"/>
      <c r="PZU1849" s="401"/>
      <c r="PZV1849" s="401"/>
      <c r="PZW1849" s="401"/>
      <c r="PZX1849" s="401"/>
      <c r="PZY1849" s="401"/>
      <c r="PZZ1849" s="401"/>
      <c r="QAA1849" s="401"/>
      <c r="QAB1849" s="401"/>
      <c r="QAC1849" s="401"/>
      <c r="QAD1849" s="401"/>
      <c r="QAE1849" s="401"/>
      <c r="QAF1849" s="401"/>
      <c r="QAG1849" s="401"/>
      <c r="QAH1849" s="401"/>
      <c r="QAI1849" s="401"/>
      <c r="QAJ1849" s="401"/>
      <c r="QAK1849" s="401"/>
      <c r="QAL1849" s="401"/>
      <c r="QAM1849" s="401"/>
      <c r="QAN1849" s="401"/>
      <c r="QAO1849" s="401"/>
      <c r="QAP1849" s="401"/>
      <c r="QAQ1849" s="401"/>
      <c r="QAR1849" s="401"/>
      <c r="QAS1849" s="401"/>
      <c r="QAT1849" s="401"/>
      <c r="QAU1849" s="401"/>
      <c r="QAV1849" s="401"/>
      <c r="QAW1849" s="401"/>
      <c r="QAX1849" s="401"/>
      <c r="QAY1849" s="401"/>
      <c r="QAZ1849" s="401"/>
      <c r="QBA1849" s="401"/>
      <c r="QBB1849" s="401"/>
      <c r="QBC1849" s="401"/>
      <c r="QBD1849" s="401"/>
      <c r="QBE1849" s="401"/>
      <c r="QBF1849" s="401"/>
      <c r="QBG1849" s="401"/>
      <c r="QBH1849" s="401"/>
      <c r="QBI1849" s="401"/>
      <c r="QBJ1849" s="401"/>
      <c r="QBK1849" s="401"/>
      <c r="QBL1849" s="401"/>
      <c r="QBM1849" s="401"/>
      <c r="QBN1849" s="401"/>
      <c r="QBO1849" s="401"/>
      <c r="QBP1849" s="401"/>
      <c r="QBQ1849" s="401"/>
      <c r="QBR1849" s="401"/>
      <c r="QBS1849" s="401"/>
      <c r="QBT1849" s="401"/>
      <c r="QBU1849" s="401"/>
      <c r="QBV1849" s="401"/>
      <c r="QBW1849" s="401"/>
      <c r="QBX1849" s="401"/>
      <c r="QBY1849" s="401"/>
      <c r="QBZ1849" s="401"/>
      <c r="QCA1849" s="401"/>
      <c r="QCB1849" s="401"/>
      <c r="QCC1849" s="401"/>
      <c r="QCD1849" s="401"/>
      <c r="QCE1849" s="401"/>
      <c r="QCF1849" s="401"/>
      <c r="QCG1849" s="401"/>
      <c r="QCH1849" s="401"/>
      <c r="QCI1849" s="401"/>
      <c r="QCJ1849" s="401"/>
      <c r="QCK1849" s="401"/>
      <c r="QCL1849" s="401"/>
      <c r="QCM1849" s="401"/>
      <c r="QCN1849" s="401"/>
      <c r="QCO1849" s="401"/>
      <c r="QCP1849" s="401"/>
      <c r="QCQ1849" s="401"/>
      <c r="QCR1849" s="401"/>
      <c r="QCS1849" s="401"/>
      <c r="QCT1849" s="401"/>
      <c r="QCU1849" s="401"/>
      <c r="QCV1849" s="401"/>
      <c r="QCW1849" s="401"/>
      <c r="QCX1849" s="401"/>
      <c r="QCY1849" s="401"/>
      <c r="QCZ1849" s="401"/>
      <c r="QDA1849" s="401"/>
      <c r="QDB1849" s="401"/>
      <c r="QDC1849" s="401"/>
      <c r="QDD1849" s="401"/>
      <c r="QDE1849" s="401"/>
      <c r="QDF1849" s="401"/>
      <c r="QDG1849" s="401"/>
      <c r="QDH1849" s="401"/>
      <c r="QDI1849" s="401"/>
      <c r="QDJ1849" s="401"/>
      <c r="QDK1849" s="401"/>
      <c r="QDL1849" s="401"/>
      <c r="QDM1849" s="401"/>
      <c r="QDN1849" s="401"/>
      <c r="QDO1849" s="401"/>
      <c r="QDP1849" s="401"/>
      <c r="QDQ1849" s="401"/>
      <c r="QDR1849" s="401"/>
      <c r="QDS1849" s="401"/>
      <c r="QDT1849" s="401"/>
      <c r="QDU1849" s="401"/>
      <c r="QDV1849" s="401"/>
      <c r="QDW1849" s="401"/>
      <c r="QDX1849" s="401"/>
      <c r="QDY1849" s="401"/>
      <c r="QDZ1849" s="401"/>
      <c r="QEA1849" s="401"/>
      <c r="QEB1849" s="401"/>
      <c r="QEC1849" s="401"/>
      <c r="QED1849" s="401"/>
      <c r="QEE1849" s="401"/>
      <c r="QEF1849" s="401"/>
      <c r="QEG1849" s="401"/>
      <c r="QEH1849" s="401"/>
      <c r="QEI1849" s="401"/>
      <c r="QEJ1849" s="401"/>
      <c r="QEK1849" s="401"/>
      <c r="QEL1849" s="401"/>
      <c r="QEM1849" s="401"/>
      <c r="QEN1849" s="401"/>
      <c r="QEO1849" s="401"/>
      <c r="QEP1849" s="401"/>
      <c r="QEQ1849" s="401"/>
      <c r="QER1849" s="401"/>
      <c r="QES1849" s="401"/>
      <c r="QET1849" s="401"/>
      <c r="QEU1849" s="401"/>
      <c r="QEV1849" s="401"/>
      <c r="QEW1849" s="401"/>
      <c r="QEX1849" s="401"/>
      <c r="QEY1849" s="401"/>
      <c r="QEZ1849" s="401"/>
      <c r="QFA1849" s="401"/>
      <c r="QFB1849" s="401"/>
      <c r="QFC1849" s="401"/>
      <c r="QFD1849" s="401"/>
      <c r="QFE1849" s="401"/>
      <c r="QFF1849" s="401"/>
      <c r="QFG1849" s="401"/>
      <c r="QFH1849" s="401"/>
      <c r="QFI1849" s="401"/>
      <c r="QFJ1849" s="401"/>
      <c r="QFK1849" s="401"/>
      <c r="QFL1849" s="401"/>
      <c r="QFM1849" s="401"/>
      <c r="QFN1849" s="401"/>
      <c r="QFO1849" s="401"/>
      <c r="QFP1849" s="401"/>
      <c r="QFQ1849" s="401"/>
      <c r="QFR1849" s="401"/>
      <c r="QFS1849" s="401"/>
      <c r="QFT1849" s="401"/>
      <c r="QFU1849" s="401"/>
      <c r="QFV1849" s="401"/>
      <c r="QFW1849" s="401"/>
      <c r="QFX1849" s="401"/>
      <c r="QFY1849" s="401"/>
      <c r="QFZ1849" s="401"/>
      <c r="QGA1849" s="401"/>
      <c r="QGB1849" s="401"/>
      <c r="QGC1849" s="401"/>
      <c r="QGD1849" s="401"/>
      <c r="QGE1849" s="401"/>
      <c r="QGF1849" s="401"/>
      <c r="QGG1849" s="401"/>
      <c r="QGH1849" s="401"/>
      <c r="QGI1849" s="401"/>
      <c r="QGJ1849" s="401"/>
      <c r="QGK1849" s="401"/>
      <c r="QGL1849" s="401"/>
      <c r="QGM1849" s="401"/>
      <c r="QGN1849" s="401"/>
      <c r="QGO1849" s="401"/>
      <c r="QGP1849" s="401"/>
      <c r="QGQ1849" s="401"/>
      <c r="QGR1849" s="401"/>
      <c r="QGS1849" s="401"/>
      <c r="QGT1849" s="401"/>
      <c r="QGU1849" s="401"/>
      <c r="QGV1849" s="401"/>
      <c r="QGW1849" s="401"/>
      <c r="QGX1849" s="401"/>
      <c r="QGY1849" s="401"/>
      <c r="QGZ1849" s="401"/>
      <c r="QHA1849" s="401"/>
      <c r="QHB1849" s="401"/>
      <c r="QHC1849" s="401"/>
      <c r="QHD1849" s="401"/>
      <c r="QHE1849" s="401"/>
      <c r="QHF1849" s="401"/>
      <c r="QHG1849" s="401"/>
      <c r="QHH1849" s="401"/>
      <c r="QHI1849" s="401"/>
      <c r="QHJ1849" s="401"/>
      <c r="QHK1849" s="401"/>
      <c r="QHL1849" s="401"/>
      <c r="QHM1849" s="401"/>
      <c r="QHN1849" s="401"/>
      <c r="QHO1849" s="401"/>
      <c r="QHP1849" s="401"/>
      <c r="QHQ1849" s="401"/>
      <c r="QHR1849" s="401"/>
      <c r="QHS1849" s="401"/>
      <c r="QHT1849" s="401"/>
      <c r="QHU1849" s="401"/>
      <c r="QHV1849" s="401"/>
      <c r="QHW1849" s="401"/>
      <c r="QHX1849" s="401"/>
      <c r="QHY1849" s="401"/>
      <c r="QHZ1849" s="401"/>
      <c r="QIA1849" s="401"/>
      <c r="QIB1849" s="401"/>
      <c r="QIC1849" s="401"/>
      <c r="QID1849" s="401"/>
      <c r="QIE1849" s="401"/>
      <c r="QIF1849" s="401"/>
      <c r="QIG1849" s="401"/>
      <c r="QIH1849" s="401"/>
      <c r="QII1849" s="401"/>
      <c r="QIJ1849" s="401"/>
      <c r="QIK1849" s="401"/>
      <c r="QIL1849" s="401"/>
      <c r="QIM1849" s="401"/>
      <c r="QIN1849" s="401"/>
      <c r="QIO1849" s="401"/>
      <c r="QIP1849" s="401"/>
      <c r="QIQ1849" s="401"/>
      <c r="QIR1849" s="401"/>
      <c r="QIS1849" s="401"/>
      <c r="QIT1849" s="401"/>
      <c r="QIU1849" s="401"/>
      <c r="QIV1849" s="401"/>
      <c r="QIW1849" s="401"/>
      <c r="QIX1849" s="401"/>
      <c r="QIY1849" s="401"/>
      <c r="QIZ1849" s="401"/>
      <c r="QJA1849" s="401"/>
      <c r="QJB1849" s="401"/>
      <c r="QJC1849" s="401"/>
      <c r="QJD1849" s="401"/>
      <c r="QJE1849" s="401"/>
      <c r="QJF1849" s="401"/>
      <c r="QJG1849" s="401"/>
      <c r="QJH1849" s="401"/>
      <c r="QJI1849" s="401"/>
      <c r="QJJ1849" s="401"/>
      <c r="QJK1849" s="401"/>
      <c r="QJL1849" s="401"/>
      <c r="QJM1849" s="401"/>
      <c r="QJN1849" s="401"/>
      <c r="QJO1849" s="401"/>
      <c r="QJP1849" s="401"/>
      <c r="QJQ1849" s="401"/>
      <c r="QJR1849" s="401"/>
      <c r="QJS1849" s="401"/>
      <c r="QJT1849" s="401"/>
      <c r="QJU1849" s="401"/>
      <c r="QJV1849" s="401"/>
      <c r="QJW1849" s="401"/>
      <c r="QJX1849" s="401"/>
      <c r="QJY1849" s="401"/>
      <c r="QJZ1849" s="401"/>
      <c r="QKA1849" s="401"/>
      <c r="QKB1849" s="401"/>
      <c r="QKC1849" s="401"/>
      <c r="QKD1849" s="401"/>
      <c r="QKE1849" s="401"/>
      <c r="QKF1849" s="401"/>
      <c r="QKG1849" s="401"/>
      <c r="QKH1849" s="401"/>
      <c r="QKI1849" s="401"/>
      <c r="QKJ1849" s="401"/>
      <c r="QKK1849" s="401"/>
      <c r="QKL1849" s="401"/>
      <c r="QKM1849" s="401"/>
      <c r="QKN1849" s="401"/>
      <c r="QKO1849" s="401"/>
      <c r="QKP1849" s="401"/>
      <c r="QKQ1849" s="401"/>
      <c r="QKR1849" s="401"/>
      <c r="QKS1849" s="401"/>
      <c r="QKT1849" s="401"/>
      <c r="QKU1849" s="401"/>
      <c r="QKV1849" s="401"/>
      <c r="QKW1849" s="401"/>
      <c r="QKX1849" s="401"/>
      <c r="QKY1849" s="401"/>
      <c r="QKZ1849" s="401"/>
      <c r="QLA1849" s="401"/>
      <c r="QLB1849" s="401"/>
      <c r="QLC1849" s="401"/>
      <c r="QLD1849" s="401"/>
      <c r="QLE1849" s="401"/>
      <c r="QLF1849" s="401"/>
      <c r="QLG1849" s="401"/>
      <c r="QLH1849" s="401"/>
      <c r="QLI1849" s="401"/>
      <c r="QLJ1849" s="401"/>
      <c r="QLK1849" s="401"/>
      <c r="QLL1849" s="401"/>
      <c r="QLM1849" s="401"/>
      <c r="QLN1849" s="401"/>
      <c r="QLO1849" s="401"/>
      <c r="QLP1849" s="401"/>
      <c r="QLQ1849" s="401"/>
      <c r="QLR1849" s="401"/>
      <c r="QLS1849" s="401"/>
      <c r="QLT1849" s="401"/>
      <c r="QLU1849" s="401"/>
      <c r="QLV1849" s="401"/>
      <c r="QLW1849" s="401"/>
      <c r="QLX1849" s="401"/>
      <c r="QLY1849" s="401"/>
      <c r="QLZ1849" s="401"/>
      <c r="QMA1849" s="401"/>
      <c r="QMB1849" s="401"/>
      <c r="QMC1849" s="401"/>
      <c r="QMD1849" s="401"/>
      <c r="QME1849" s="401"/>
      <c r="QMF1849" s="401"/>
      <c r="QMG1849" s="401"/>
      <c r="QMH1849" s="401"/>
      <c r="QMI1849" s="401"/>
      <c r="QMJ1849" s="401"/>
      <c r="QMK1849" s="401"/>
      <c r="QML1849" s="401"/>
      <c r="QMM1849" s="401"/>
      <c r="QMN1849" s="401"/>
      <c r="QMO1849" s="401"/>
      <c r="QMP1849" s="401"/>
      <c r="QMQ1849" s="401"/>
      <c r="QMR1849" s="401"/>
      <c r="QMS1849" s="401"/>
      <c r="QMT1849" s="401"/>
      <c r="QMU1849" s="401"/>
      <c r="QMV1849" s="401"/>
      <c r="QMW1849" s="401"/>
      <c r="QMX1849" s="401"/>
      <c r="QMY1849" s="401"/>
      <c r="QMZ1849" s="401"/>
      <c r="QNA1849" s="401"/>
      <c r="QNB1849" s="401"/>
      <c r="QNC1849" s="401"/>
      <c r="QND1849" s="401"/>
      <c r="QNE1849" s="401"/>
      <c r="QNF1849" s="401"/>
      <c r="QNG1849" s="401"/>
      <c r="QNH1849" s="401"/>
      <c r="QNI1849" s="401"/>
      <c r="QNJ1849" s="401"/>
      <c r="QNK1849" s="401"/>
      <c r="QNL1849" s="401"/>
      <c r="QNM1849" s="401"/>
      <c r="QNN1849" s="401"/>
      <c r="QNO1849" s="401"/>
      <c r="QNP1849" s="401"/>
      <c r="QNQ1849" s="401"/>
      <c r="QNR1849" s="401"/>
      <c r="QNS1849" s="401"/>
      <c r="QNT1849" s="401"/>
      <c r="QNU1849" s="401"/>
      <c r="QNV1849" s="401"/>
      <c r="QNW1849" s="401"/>
      <c r="QNX1849" s="401"/>
      <c r="QNY1849" s="401"/>
      <c r="QNZ1849" s="401"/>
      <c r="QOA1849" s="401"/>
      <c r="QOB1849" s="401"/>
      <c r="QOC1849" s="401"/>
      <c r="QOD1849" s="401"/>
      <c r="QOE1849" s="401"/>
      <c r="QOF1849" s="401"/>
      <c r="QOG1849" s="401"/>
      <c r="QOH1849" s="401"/>
      <c r="QOI1849" s="401"/>
      <c r="QOJ1849" s="401"/>
      <c r="QOK1849" s="401"/>
      <c r="QOL1849" s="401"/>
      <c r="QOM1849" s="401"/>
      <c r="QON1849" s="401"/>
      <c r="QOO1849" s="401"/>
      <c r="QOP1849" s="401"/>
      <c r="QOQ1849" s="401"/>
      <c r="QOR1849" s="401"/>
      <c r="QOS1849" s="401"/>
      <c r="QOT1849" s="401"/>
      <c r="QOU1849" s="401"/>
      <c r="QOV1849" s="401"/>
      <c r="QOW1849" s="401"/>
      <c r="QOX1849" s="401"/>
      <c r="QOY1849" s="401"/>
      <c r="QOZ1849" s="401"/>
      <c r="QPA1849" s="401"/>
      <c r="QPB1849" s="401"/>
      <c r="QPC1849" s="401"/>
      <c r="QPD1849" s="401"/>
      <c r="QPE1849" s="401"/>
      <c r="QPF1849" s="401"/>
      <c r="QPG1849" s="401"/>
      <c r="QPH1849" s="401"/>
      <c r="QPI1849" s="401"/>
      <c r="QPJ1849" s="401"/>
      <c r="QPK1849" s="401"/>
      <c r="QPL1849" s="401"/>
      <c r="QPM1849" s="401"/>
      <c r="QPN1849" s="401"/>
      <c r="QPO1849" s="401"/>
      <c r="QPP1849" s="401"/>
      <c r="QPQ1849" s="401"/>
      <c r="QPR1849" s="401"/>
      <c r="QPS1849" s="401"/>
      <c r="QPT1849" s="401"/>
      <c r="QPU1849" s="401"/>
      <c r="QPV1849" s="401"/>
      <c r="QPW1849" s="401"/>
      <c r="QPX1849" s="401"/>
      <c r="QPY1849" s="401"/>
      <c r="QPZ1849" s="401"/>
      <c r="QQA1849" s="401"/>
      <c r="QQB1849" s="401"/>
      <c r="QQC1849" s="401"/>
      <c r="QQD1849" s="401"/>
      <c r="QQE1849" s="401"/>
      <c r="QQF1849" s="401"/>
      <c r="QQG1849" s="401"/>
      <c r="QQH1849" s="401"/>
      <c r="QQI1849" s="401"/>
      <c r="QQJ1849" s="401"/>
      <c r="QQK1849" s="401"/>
      <c r="QQL1849" s="401"/>
      <c r="QQM1849" s="401"/>
      <c r="QQN1849" s="401"/>
      <c r="QQO1849" s="401"/>
      <c r="QQP1849" s="401"/>
      <c r="QQQ1849" s="401"/>
      <c r="QQR1849" s="401"/>
      <c r="QQS1849" s="401"/>
      <c r="QQT1849" s="401"/>
      <c r="QQU1849" s="401"/>
      <c r="QQV1849" s="401"/>
      <c r="QQW1849" s="401"/>
      <c r="QQX1849" s="401"/>
      <c r="QQY1849" s="401"/>
      <c r="QQZ1849" s="401"/>
      <c r="QRA1849" s="401"/>
      <c r="QRB1849" s="401"/>
      <c r="QRC1849" s="401"/>
      <c r="QRD1849" s="401"/>
      <c r="QRE1849" s="401"/>
      <c r="QRF1849" s="401"/>
      <c r="QRG1849" s="401"/>
      <c r="QRH1849" s="401"/>
      <c r="QRI1849" s="401"/>
      <c r="QRJ1849" s="401"/>
      <c r="QRK1849" s="401"/>
      <c r="QRL1849" s="401"/>
      <c r="QRM1849" s="401"/>
      <c r="QRN1849" s="401"/>
      <c r="QRO1849" s="401"/>
      <c r="QRP1849" s="401"/>
      <c r="QRQ1849" s="401"/>
      <c r="QRR1849" s="401"/>
      <c r="QRS1849" s="401"/>
      <c r="QRT1849" s="401"/>
      <c r="QRU1849" s="401"/>
      <c r="QRV1849" s="401"/>
      <c r="QRW1849" s="401"/>
      <c r="QRX1849" s="401"/>
      <c r="QRY1849" s="401"/>
      <c r="QRZ1849" s="401"/>
      <c r="QSA1849" s="401"/>
      <c r="QSB1849" s="401"/>
      <c r="QSC1849" s="401"/>
      <c r="QSD1849" s="401"/>
      <c r="QSE1849" s="401"/>
      <c r="QSF1849" s="401"/>
      <c r="QSG1849" s="401"/>
      <c r="QSH1849" s="401"/>
      <c r="QSI1849" s="401"/>
      <c r="QSJ1849" s="401"/>
      <c r="QSK1849" s="401"/>
      <c r="QSL1849" s="401"/>
      <c r="QSM1849" s="401"/>
      <c r="QSN1849" s="401"/>
      <c r="QSO1849" s="401"/>
      <c r="QSP1849" s="401"/>
      <c r="QSQ1849" s="401"/>
      <c r="QSR1849" s="401"/>
      <c r="QSS1849" s="401"/>
      <c r="QST1849" s="401"/>
      <c r="QSU1849" s="401"/>
      <c r="QSV1849" s="401"/>
      <c r="QSW1849" s="401"/>
      <c r="QSX1849" s="401"/>
      <c r="QSY1849" s="401"/>
      <c r="QSZ1849" s="401"/>
      <c r="QTA1849" s="401"/>
      <c r="QTB1849" s="401"/>
      <c r="QTC1849" s="401"/>
      <c r="QTD1849" s="401"/>
      <c r="QTE1849" s="401"/>
      <c r="QTF1849" s="401"/>
      <c r="QTG1849" s="401"/>
      <c r="QTH1849" s="401"/>
      <c r="QTI1849" s="401"/>
      <c r="QTJ1849" s="401"/>
      <c r="QTK1849" s="401"/>
      <c r="QTL1849" s="401"/>
      <c r="QTM1849" s="401"/>
      <c r="QTN1849" s="401"/>
      <c r="QTO1849" s="401"/>
      <c r="QTP1849" s="401"/>
      <c r="QTQ1849" s="401"/>
      <c r="QTR1849" s="401"/>
      <c r="QTS1849" s="401"/>
      <c r="QTT1849" s="401"/>
      <c r="QTU1849" s="401"/>
      <c r="QTV1849" s="401"/>
      <c r="QTW1849" s="401"/>
      <c r="QTX1849" s="401"/>
      <c r="QTY1849" s="401"/>
      <c r="QTZ1849" s="401"/>
      <c r="QUA1849" s="401"/>
      <c r="QUB1849" s="401"/>
      <c r="QUC1849" s="401"/>
      <c r="QUD1849" s="401"/>
      <c r="QUE1849" s="401"/>
      <c r="QUF1849" s="401"/>
      <c r="QUG1849" s="401"/>
      <c r="QUH1849" s="401"/>
      <c r="QUI1849" s="401"/>
      <c r="QUJ1849" s="401"/>
      <c r="QUK1849" s="401"/>
      <c r="QUL1849" s="401"/>
      <c r="QUM1849" s="401"/>
      <c r="QUN1849" s="401"/>
      <c r="QUO1849" s="401"/>
      <c r="QUP1849" s="401"/>
      <c r="QUQ1849" s="401"/>
      <c r="QUR1849" s="401"/>
      <c r="QUS1849" s="401"/>
      <c r="QUT1849" s="401"/>
      <c r="QUU1849" s="401"/>
      <c r="QUV1849" s="401"/>
      <c r="QUW1849" s="401"/>
      <c r="QUX1849" s="401"/>
      <c r="QUY1849" s="401"/>
      <c r="QUZ1849" s="401"/>
      <c r="QVA1849" s="401"/>
      <c r="QVB1849" s="401"/>
      <c r="QVC1849" s="401"/>
      <c r="QVD1849" s="401"/>
      <c r="QVE1849" s="401"/>
      <c r="QVF1849" s="401"/>
      <c r="QVG1849" s="401"/>
      <c r="QVH1849" s="401"/>
      <c r="QVI1849" s="401"/>
      <c r="QVJ1849" s="401"/>
      <c r="QVK1849" s="401"/>
      <c r="QVL1849" s="401"/>
      <c r="QVM1849" s="401"/>
      <c r="QVN1849" s="401"/>
      <c r="QVO1849" s="401"/>
      <c r="QVP1849" s="401"/>
      <c r="QVQ1849" s="401"/>
      <c r="QVR1849" s="401"/>
      <c r="QVS1849" s="401"/>
      <c r="QVT1849" s="401"/>
      <c r="QVU1849" s="401"/>
      <c r="QVV1849" s="401"/>
      <c r="QVW1849" s="401"/>
      <c r="QVX1849" s="401"/>
      <c r="QVY1849" s="401"/>
      <c r="QVZ1849" s="401"/>
      <c r="QWA1849" s="401"/>
      <c r="QWB1849" s="401"/>
      <c r="QWC1849" s="401"/>
      <c r="QWD1849" s="401"/>
      <c r="QWE1849" s="401"/>
      <c r="QWF1849" s="401"/>
      <c r="QWG1849" s="401"/>
      <c r="QWH1849" s="401"/>
      <c r="QWI1849" s="401"/>
      <c r="QWJ1849" s="401"/>
      <c r="QWK1849" s="401"/>
      <c r="QWL1849" s="401"/>
      <c r="QWM1849" s="401"/>
      <c r="QWN1849" s="401"/>
      <c r="QWO1849" s="401"/>
      <c r="QWP1849" s="401"/>
      <c r="QWQ1849" s="401"/>
      <c r="QWR1849" s="401"/>
      <c r="QWS1849" s="401"/>
      <c r="QWT1849" s="401"/>
      <c r="QWU1849" s="401"/>
      <c r="QWV1849" s="401"/>
      <c r="QWW1849" s="401"/>
      <c r="QWX1849" s="401"/>
      <c r="QWY1849" s="401"/>
      <c r="QWZ1849" s="401"/>
      <c r="QXA1849" s="401"/>
      <c r="QXB1849" s="401"/>
      <c r="QXC1849" s="401"/>
      <c r="QXD1849" s="401"/>
      <c r="QXE1849" s="401"/>
      <c r="QXF1849" s="401"/>
      <c r="QXG1849" s="401"/>
      <c r="QXH1849" s="401"/>
      <c r="QXI1849" s="401"/>
      <c r="QXJ1849" s="401"/>
      <c r="QXK1849" s="401"/>
      <c r="QXL1849" s="401"/>
      <c r="QXM1849" s="401"/>
      <c r="QXN1849" s="401"/>
      <c r="QXO1849" s="401"/>
      <c r="QXP1849" s="401"/>
      <c r="QXQ1849" s="401"/>
      <c r="QXR1849" s="401"/>
      <c r="QXS1849" s="401"/>
      <c r="QXT1849" s="401"/>
      <c r="QXU1849" s="401"/>
      <c r="QXV1849" s="401"/>
      <c r="QXW1849" s="401"/>
      <c r="QXX1849" s="401"/>
      <c r="QXY1849" s="401"/>
      <c r="QXZ1849" s="401"/>
      <c r="QYA1849" s="401"/>
      <c r="QYB1849" s="401"/>
      <c r="QYC1849" s="401"/>
      <c r="QYD1849" s="401"/>
      <c r="QYE1849" s="401"/>
      <c r="QYF1849" s="401"/>
      <c r="QYG1849" s="401"/>
      <c r="QYH1849" s="401"/>
      <c r="QYI1849" s="401"/>
      <c r="QYJ1849" s="401"/>
      <c r="QYK1849" s="401"/>
      <c r="QYL1849" s="401"/>
      <c r="QYM1849" s="401"/>
      <c r="QYN1849" s="401"/>
      <c r="QYO1849" s="401"/>
      <c r="QYP1849" s="401"/>
      <c r="QYQ1849" s="401"/>
      <c r="QYR1849" s="401"/>
      <c r="QYS1849" s="401"/>
      <c r="QYT1849" s="401"/>
      <c r="QYU1849" s="401"/>
      <c r="QYV1849" s="401"/>
      <c r="QYW1849" s="401"/>
      <c r="QYX1849" s="401"/>
      <c r="QYY1849" s="401"/>
      <c r="QYZ1849" s="401"/>
      <c r="QZA1849" s="401"/>
      <c r="QZB1849" s="401"/>
      <c r="QZC1849" s="401"/>
      <c r="QZD1849" s="401"/>
      <c r="QZE1849" s="401"/>
      <c r="QZF1849" s="401"/>
      <c r="QZG1849" s="401"/>
      <c r="QZH1849" s="401"/>
      <c r="QZI1849" s="401"/>
      <c r="QZJ1849" s="401"/>
      <c r="QZK1849" s="401"/>
      <c r="QZL1849" s="401"/>
      <c r="QZM1849" s="401"/>
      <c r="QZN1849" s="401"/>
      <c r="QZO1849" s="401"/>
      <c r="QZP1849" s="401"/>
      <c r="QZQ1849" s="401"/>
      <c r="QZR1849" s="401"/>
      <c r="QZS1849" s="401"/>
      <c r="QZT1849" s="401"/>
      <c r="QZU1849" s="401"/>
      <c r="QZV1849" s="401"/>
      <c r="QZW1849" s="401"/>
      <c r="QZX1849" s="401"/>
      <c r="QZY1849" s="401"/>
      <c r="QZZ1849" s="401"/>
      <c r="RAA1849" s="401"/>
      <c r="RAB1849" s="401"/>
      <c r="RAC1849" s="401"/>
      <c r="RAD1849" s="401"/>
      <c r="RAE1849" s="401"/>
      <c r="RAF1849" s="401"/>
      <c r="RAG1849" s="401"/>
      <c r="RAH1849" s="401"/>
      <c r="RAI1849" s="401"/>
      <c r="RAJ1849" s="401"/>
      <c r="RAK1849" s="401"/>
      <c r="RAL1849" s="401"/>
      <c r="RAM1849" s="401"/>
      <c r="RAN1849" s="401"/>
      <c r="RAO1849" s="401"/>
      <c r="RAP1849" s="401"/>
      <c r="RAQ1849" s="401"/>
      <c r="RAR1849" s="401"/>
      <c r="RAS1849" s="401"/>
      <c r="RAT1849" s="401"/>
      <c r="RAU1849" s="401"/>
      <c r="RAV1849" s="401"/>
      <c r="RAW1849" s="401"/>
      <c r="RAX1849" s="401"/>
      <c r="RAY1849" s="401"/>
      <c r="RAZ1849" s="401"/>
      <c r="RBA1849" s="401"/>
      <c r="RBB1849" s="401"/>
      <c r="RBC1849" s="401"/>
      <c r="RBD1849" s="401"/>
      <c r="RBE1849" s="401"/>
      <c r="RBF1849" s="401"/>
      <c r="RBG1849" s="401"/>
      <c r="RBH1849" s="401"/>
      <c r="RBI1849" s="401"/>
      <c r="RBJ1849" s="401"/>
      <c r="RBK1849" s="401"/>
      <c r="RBL1849" s="401"/>
      <c r="RBM1849" s="401"/>
      <c r="RBN1849" s="401"/>
      <c r="RBO1849" s="401"/>
      <c r="RBP1849" s="401"/>
      <c r="RBQ1849" s="401"/>
      <c r="RBR1849" s="401"/>
      <c r="RBS1849" s="401"/>
      <c r="RBT1849" s="401"/>
      <c r="RBU1849" s="401"/>
      <c r="RBV1849" s="401"/>
      <c r="RBW1849" s="401"/>
      <c r="RBX1849" s="401"/>
      <c r="RBY1849" s="401"/>
      <c r="RBZ1849" s="401"/>
      <c r="RCA1849" s="401"/>
      <c r="RCB1849" s="401"/>
      <c r="RCC1849" s="401"/>
      <c r="RCD1849" s="401"/>
      <c r="RCE1849" s="401"/>
      <c r="RCF1849" s="401"/>
      <c r="RCG1849" s="401"/>
      <c r="RCH1849" s="401"/>
      <c r="RCI1849" s="401"/>
      <c r="RCJ1849" s="401"/>
      <c r="RCK1849" s="401"/>
      <c r="RCL1849" s="401"/>
      <c r="RCM1849" s="401"/>
      <c r="RCN1849" s="401"/>
      <c r="RCO1849" s="401"/>
      <c r="RCP1849" s="401"/>
      <c r="RCQ1849" s="401"/>
      <c r="RCR1849" s="401"/>
      <c r="RCS1849" s="401"/>
      <c r="RCT1849" s="401"/>
      <c r="RCU1849" s="401"/>
      <c r="RCV1849" s="401"/>
      <c r="RCW1849" s="401"/>
      <c r="RCX1849" s="401"/>
      <c r="RCY1849" s="401"/>
      <c r="RCZ1849" s="401"/>
      <c r="RDA1849" s="401"/>
      <c r="RDB1849" s="401"/>
      <c r="RDC1849" s="401"/>
      <c r="RDD1849" s="401"/>
      <c r="RDE1849" s="401"/>
      <c r="RDF1849" s="401"/>
      <c r="RDG1849" s="401"/>
      <c r="RDH1849" s="401"/>
      <c r="RDI1849" s="401"/>
      <c r="RDJ1849" s="401"/>
      <c r="RDK1849" s="401"/>
      <c r="RDL1849" s="401"/>
      <c r="RDM1849" s="401"/>
      <c r="RDN1849" s="401"/>
      <c r="RDO1849" s="401"/>
      <c r="RDP1849" s="401"/>
      <c r="RDQ1849" s="401"/>
      <c r="RDR1849" s="401"/>
      <c r="RDS1849" s="401"/>
      <c r="RDT1849" s="401"/>
      <c r="RDU1849" s="401"/>
      <c r="RDV1849" s="401"/>
      <c r="RDW1849" s="401"/>
      <c r="RDX1849" s="401"/>
      <c r="RDY1849" s="401"/>
      <c r="RDZ1849" s="401"/>
      <c r="REA1849" s="401"/>
      <c r="REB1849" s="401"/>
      <c r="REC1849" s="401"/>
      <c r="RED1849" s="401"/>
      <c r="REE1849" s="401"/>
      <c r="REF1849" s="401"/>
      <c r="REG1849" s="401"/>
      <c r="REH1849" s="401"/>
      <c r="REI1849" s="401"/>
      <c r="REJ1849" s="401"/>
      <c r="REK1849" s="401"/>
      <c r="REL1849" s="401"/>
      <c r="REM1849" s="401"/>
      <c r="REN1849" s="401"/>
      <c r="REO1849" s="401"/>
      <c r="REP1849" s="401"/>
      <c r="REQ1849" s="401"/>
      <c r="RER1849" s="401"/>
      <c r="RES1849" s="401"/>
      <c r="RET1849" s="401"/>
      <c r="REU1849" s="401"/>
      <c r="REV1849" s="401"/>
      <c r="REW1849" s="401"/>
      <c r="REX1849" s="401"/>
      <c r="REY1849" s="401"/>
      <c r="REZ1849" s="401"/>
      <c r="RFA1849" s="401"/>
      <c r="RFB1849" s="401"/>
      <c r="RFC1849" s="401"/>
      <c r="RFD1849" s="401"/>
      <c r="RFE1849" s="401"/>
      <c r="RFF1849" s="401"/>
      <c r="RFG1849" s="401"/>
      <c r="RFH1849" s="401"/>
      <c r="RFI1849" s="401"/>
      <c r="RFJ1849" s="401"/>
      <c r="RFK1849" s="401"/>
      <c r="RFL1849" s="401"/>
      <c r="RFM1849" s="401"/>
      <c r="RFN1849" s="401"/>
      <c r="RFO1849" s="401"/>
      <c r="RFP1849" s="401"/>
      <c r="RFQ1849" s="401"/>
      <c r="RFR1849" s="401"/>
      <c r="RFS1849" s="401"/>
      <c r="RFT1849" s="401"/>
      <c r="RFU1849" s="401"/>
      <c r="RFV1849" s="401"/>
      <c r="RFW1849" s="401"/>
      <c r="RFX1849" s="401"/>
      <c r="RFY1849" s="401"/>
      <c r="RFZ1849" s="401"/>
      <c r="RGA1849" s="401"/>
      <c r="RGB1849" s="401"/>
      <c r="RGC1849" s="401"/>
      <c r="RGD1849" s="401"/>
      <c r="RGE1849" s="401"/>
      <c r="RGF1849" s="401"/>
      <c r="RGG1849" s="401"/>
      <c r="RGH1849" s="401"/>
      <c r="RGI1849" s="401"/>
      <c r="RGJ1849" s="401"/>
      <c r="RGK1849" s="401"/>
      <c r="RGL1849" s="401"/>
      <c r="RGM1849" s="401"/>
      <c r="RGN1849" s="401"/>
      <c r="RGO1849" s="401"/>
      <c r="RGP1849" s="401"/>
      <c r="RGQ1849" s="401"/>
      <c r="RGR1849" s="401"/>
      <c r="RGS1849" s="401"/>
      <c r="RGT1849" s="401"/>
      <c r="RGU1849" s="401"/>
      <c r="RGV1849" s="401"/>
      <c r="RGW1849" s="401"/>
      <c r="RGX1849" s="401"/>
      <c r="RGY1849" s="401"/>
      <c r="RGZ1849" s="401"/>
      <c r="RHA1849" s="401"/>
      <c r="RHB1849" s="401"/>
      <c r="RHC1849" s="401"/>
      <c r="RHD1849" s="401"/>
      <c r="RHE1849" s="401"/>
      <c r="RHF1849" s="401"/>
      <c r="RHG1849" s="401"/>
      <c r="RHH1849" s="401"/>
      <c r="RHI1849" s="401"/>
      <c r="RHJ1849" s="401"/>
      <c r="RHK1849" s="401"/>
      <c r="RHL1849" s="401"/>
      <c r="RHM1849" s="401"/>
      <c r="RHN1849" s="401"/>
      <c r="RHO1849" s="401"/>
      <c r="RHP1849" s="401"/>
      <c r="RHQ1849" s="401"/>
      <c r="RHR1849" s="401"/>
      <c r="RHS1849" s="401"/>
      <c r="RHT1849" s="401"/>
      <c r="RHU1849" s="401"/>
      <c r="RHV1849" s="401"/>
      <c r="RHW1849" s="401"/>
      <c r="RHX1849" s="401"/>
      <c r="RHY1849" s="401"/>
      <c r="RHZ1849" s="401"/>
      <c r="RIA1849" s="401"/>
      <c r="RIB1849" s="401"/>
      <c r="RIC1849" s="401"/>
      <c r="RID1849" s="401"/>
      <c r="RIE1849" s="401"/>
      <c r="RIF1849" s="401"/>
      <c r="RIG1849" s="401"/>
      <c r="RIH1849" s="401"/>
      <c r="RII1849" s="401"/>
      <c r="RIJ1849" s="401"/>
      <c r="RIK1849" s="401"/>
      <c r="RIL1849" s="401"/>
      <c r="RIM1849" s="401"/>
      <c r="RIN1849" s="401"/>
      <c r="RIO1849" s="401"/>
      <c r="RIP1849" s="401"/>
      <c r="RIQ1849" s="401"/>
      <c r="RIR1849" s="401"/>
      <c r="RIS1849" s="401"/>
      <c r="RIT1849" s="401"/>
      <c r="RIU1849" s="401"/>
      <c r="RIV1849" s="401"/>
      <c r="RIW1849" s="401"/>
      <c r="RIX1849" s="401"/>
      <c r="RIY1849" s="401"/>
      <c r="RIZ1849" s="401"/>
      <c r="RJA1849" s="401"/>
      <c r="RJB1849" s="401"/>
      <c r="RJC1849" s="401"/>
      <c r="RJD1849" s="401"/>
      <c r="RJE1849" s="401"/>
      <c r="RJF1849" s="401"/>
      <c r="RJG1849" s="401"/>
      <c r="RJH1849" s="401"/>
      <c r="RJI1849" s="401"/>
      <c r="RJJ1849" s="401"/>
      <c r="RJK1849" s="401"/>
      <c r="RJL1849" s="401"/>
      <c r="RJM1849" s="401"/>
      <c r="RJN1849" s="401"/>
      <c r="RJO1849" s="401"/>
      <c r="RJP1849" s="401"/>
      <c r="RJQ1849" s="401"/>
      <c r="RJR1849" s="401"/>
      <c r="RJS1849" s="401"/>
      <c r="RJT1849" s="401"/>
      <c r="RJU1849" s="401"/>
      <c r="RJV1849" s="401"/>
      <c r="RJW1849" s="401"/>
      <c r="RJX1849" s="401"/>
      <c r="RJY1849" s="401"/>
      <c r="RJZ1849" s="401"/>
      <c r="RKA1849" s="401"/>
      <c r="RKB1849" s="401"/>
      <c r="RKC1849" s="401"/>
      <c r="RKD1849" s="401"/>
      <c r="RKE1849" s="401"/>
      <c r="RKF1849" s="401"/>
      <c r="RKG1849" s="401"/>
      <c r="RKH1849" s="401"/>
      <c r="RKI1849" s="401"/>
      <c r="RKJ1849" s="401"/>
      <c r="RKK1849" s="401"/>
      <c r="RKL1849" s="401"/>
      <c r="RKM1849" s="401"/>
      <c r="RKN1849" s="401"/>
      <c r="RKO1849" s="401"/>
      <c r="RKP1849" s="401"/>
      <c r="RKQ1849" s="401"/>
      <c r="RKR1849" s="401"/>
      <c r="RKS1849" s="401"/>
      <c r="RKT1849" s="401"/>
      <c r="RKU1849" s="401"/>
      <c r="RKV1849" s="401"/>
      <c r="RKW1849" s="401"/>
      <c r="RKX1849" s="401"/>
      <c r="RKY1849" s="401"/>
      <c r="RKZ1849" s="401"/>
      <c r="RLA1849" s="401"/>
      <c r="RLB1849" s="401"/>
      <c r="RLC1849" s="401"/>
      <c r="RLD1849" s="401"/>
      <c r="RLE1849" s="401"/>
      <c r="RLF1849" s="401"/>
      <c r="RLG1849" s="401"/>
      <c r="RLH1849" s="401"/>
      <c r="RLI1849" s="401"/>
      <c r="RLJ1849" s="401"/>
      <c r="RLK1849" s="401"/>
      <c r="RLL1849" s="401"/>
      <c r="RLM1849" s="401"/>
      <c r="RLN1849" s="401"/>
      <c r="RLO1849" s="401"/>
      <c r="RLP1849" s="401"/>
      <c r="RLQ1849" s="401"/>
      <c r="RLR1849" s="401"/>
      <c r="RLS1849" s="401"/>
      <c r="RLT1849" s="401"/>
      <c r="RLU1849" s="401"/>
      <c r="RLV1849" s="401"/>
      <c r="RLW1849" s="401"/>
      <c r="RLX1849" s="401"/>
      <c r="RLY1849" s="401"/>
      <c r="RLZ1849" s="401"/>
      <c r="RMA1849" s="401"/>
      <c r="RMB1849" s="401"/>
      <c r="RMC1849" s="401"/>
      <c r="RMD1849" s="401"/>
      <c r="RME1849" s="401"/>
      <c r="RMF1849" s="401"/>
      <c r="RMG1849" s="401"/>
      <c r="RMH1849" s="401"/>
      <c r="RMI1849" s="401"/>
      <c r="RMJ1849" s="401"/>
      <c r="RMK1849" s="401"/>
      <c r="RML1849" s="401"/>
      <c r="RMM1849" s="401"/>
      <c r="RMN1849" s="401"/>
      <c r="RMO1849" s="401"/>
      <c r="RMP1849" s="401"/>
      <c r="RMQ1849" s="401"/>
      <c r="RMR1849" s="401"/>
      <c r="RMS1849" s="401"/>
      <c r="RMT1849" s="401"/>
      <c r="RMU1849" s="401"/>
      <c r="RMV1849" s="401"/>
      <c r="RMW1849" s="401"/>
      <c r="RMX1849" s="401"/>
      <c r="RMY1849" s="401"/>
      <c r="RMZ1849" s="401"/>
      <c r="RNA1849" s="401"/>
      <c r="RNB1849" s="401"/>
      <c r="RNC1849" s="401"/>
      <c r="RND1849" s="401"/>
      <c r="RNE1849" s="401"/>
      <c r="RNF1849" s="401"/>
      <c r="RNG1849" s="401"/>
      <c r="RNH1849" s="401"/>
      <c r="RNI1849" s="401"/>
      <c r="RNJ1849" s="401"/>
      <c r="RNK1849" s="401"/>
      <c r="RNL1849" s="401"/>
      <c r="RNM1849" s="401"/>
      <c r="RNN1849" s="401"/>
      <c r="RNO1849" s="401"/>
      <c r="RNP1849" s="401"/>
      <c r="RNQ1849" s="401"/>
      <c r="RNR1849" s="401"/>
      <c r="RNS1849" s="401"/>
      <c r="RNT1849" s="401"/>
      <c r="RNU1849" s="401"/>
      <c r="RNV1849" s="401"/>
      <c r="RNW1849" s="401"/>
      <c r="RNX1849" s="401"/>
      <c r="RNY1849" s="401"/>
      <c r="RNZ1849" s="401"/>
      <c r="ROA1849" s="401"/>
      <c r="ROB1849" s="401"/>
      <c r="ROC1849" s="401"/>
      <c r="ROD1849" s="401"/>
      <c r="ROE1849" s="401"/>
      <c r="ROF1849" s="401"/>
      <c r="ROG1849" s="401"/>
      <c r="ROH1849" s="401"/>
      <c r="ROI1849" s="401"/>
      <c r="ROJ1849" s="401"/>
      <c r="ROK1849" s="401"/>
      <c r="ROL1849" s="401"/>
      <c r="ROM1849" s="401"/>
      <c r="RON1849" s="401"/>
      <c r="ROO1849" s="401"/>
      <c r="ROP1849" s="401"/>
      <c r="ROQ1849" s="401"/>
      <c r="ROR1849" s="401"/>
      <c r="ROS1849" s="401"/>
      <c r="ROT1849" s="401"/>
      <c r="ROU1849" s="401"/>
      <c r="ROV1849" s="401"/>
      <c r="ROW1849" s="401"/>
      <c r="ROX1849" s="401"/>
      <c r="ROY1849" s="401"/>
      <c r="ROZ1849" s="401"/>
      <c r="RPA1849" s="401"/>
      <c r="RPB1849" s="401"/>
      <c r="RPC1849" s="401"/>
      <c r="RPD1849" s="401"/>
      <c r="RPE1849" s="401"/>
      <c r="RPF1849" s="401"/>
      <c r="RPG1849" s="401"/>
      <c r="RPH1849" s="401"/>
      <c r="RPI1849" s="401"/>
      <c r="RPJ1849" s="401"/>
      <c r="RPK1849" s="401"/>
      <c r="RPL1849" s="401"/>
      <c r="RPM1849" s="401"/>
      <c r="RPN1849" s="401"/>
      <c r="RPO1849" s="401"/>
      <c r="RPP1849" s="401"/>
      <c r="RPQ1849" s="401"/>
      <c r="RPR1849" s="401"/>
      <c r="RPS1849" s="401"/>
      <c r="RPT1849" s="401"/>
      <c r="RPU1849" s="401"/>
      <c r="RPV1849" s="401"/>
      <c r="RPW1849" s="401"/>
      <c r="RPX1849" s="401"/>
      <c r="RPY1849" s="401"/>
      <c r="RPZ1849" s="401"/>
      <c r="RQA1849" s="401"/>
      <c r="RQB1849" s="401"/>
      <c r="RQC1849" s="401"/>
      <c r="RQD1849" s="401"/>
      <c r="RQE1849" s="401"/>
      <c r="RQF1849" s="401"/>
      <c r="RQG1849" s="401"/>
      <c r="RQH1849" s="401"/>
      <c r="RQI1849" s="401"/>
      <c r="RQJ1849" s="401"/>
      <c r="RQK1849" s="401"/>
      <c r="RQL1849" s="401"/>
      <c r="RQM1849" s="401"/>
      <c r="RQN1849" s="401"/>
      <c r="RQO1849" s="401"/>
      <c r="RQP1849" s="401"/>
      <c r="RQQ1849" s="401"/>
      <c r="RQR1849" s="401"/>
      <c r="RQS1849" s="401"/>
      <c r="RQT1849" s="401"/>
      <c r="RQU1849" s="401"/>
      <c r="RQV1849" s="401"/>
      <c r="RQW1849" s="401"/>
      <c r="RQX1849" s="401"/>
      <c r="RQY1849" s="401"/>
      <c r="RQZ1849" s="401"/>
      <c r="RRA1849" s="401"/>
      <c r="RRB1849" s="401"/>
      <c r="RRC1849" s="401"/>
      <c r="RRD1849" s="401"/>
      <c r="RRE1849" s="401"/>
      <c r="RRF1849" s="401"/>
      <c r="RRG1849" s="401"/>
      <c r="RRH1849" s="401"/>
      <c r="RRI1849" s="401"/>
      <c r="RRJ1849" s="401"/>
      <c r="RRK1849" s="401"/>
      <c r="RRL1849" s="401"/>
      <c r="RRM1849" s="401"/>
      <c r="RRN1849" s="401"/>
      <c r="RRO1849" s="401"/>
      <c r="RRP1849" s="401"/>
      <c r="RRQ1849" s="401"/>
      <c r="RRR1849" s="401"/>
      <c r="RRS1849" s="401"/>
      <c r="RRT1849" s="401"/>
      <c r="RRU1849" s="401"/>
      <c r="RRV1849" s="401"/>
      <c r="RRW1849" s="401"/>
      <c r="RRX1849" s="401"/>
      <c r="RRY1849" s="401"/>
      <c r="RRZ1849" s="401"/>
      <c r="RSA1849" s="401"/>
      <c r="RSB1849" s="401"/>
      <c r="RSC1849" s="401"/>
      <c r="RSD1849" s="401"/>
      <c r="RSE1849" s="401"/>
      <c r="RSF1849" s="401"/>
      <c r="RSG1849" s="401"/>
      <c r="RSH1849" s="401"/>
      <c r="RSI1849" s="401"/>
      <c r="RSJ1849" s="401"/>
      <c r="RSK1849" s="401"/>
      <c r="RSL1849" s="401"/>
      <c r="RSM1849" s="401"/>
      <c r="RSN1849" s="401"/>
      <c r="RSO1849" s="401"/>
      <c r="RSP1849" s="401"/>
      <c r="RSQ1849" s="401"/>
      <c r="RSR1849" s="401"/>
      <c r="RSS1849" s="401"/>
      <c r="RST1849" s="401"/>
      <c r="RSU1849" s="401"/>
      <c r="RSV1849" s="401"/>
      <c r="RSW1849" s="401"/>
      <c r="RSX1849" s="401"/>
      <c r="RSY1849" s="401"/>
      <c r="RSZ1849" s="401"/>
      <c r="RTA1849" s="401"/>
      <c r="RTB1849" s="401"/>
      <c r="RTC1849" s="401"/>
      <c r="RTD1849" s="401"/>
      <c r="RTE1849" s="401"/>
      <c r="RTF1849" s="401"/>
      <c r="RTG1849" s="401"/>
      <c r="RTH1849" s="401"/>
      <c r="RTI1849" s="401"/>
      <c r="RTJ1849" s="401"/>
      <c r="RTK1849" s="401"/>
      <c r="RTL1849" s="401"/>
      <c r="RTM1849" s="401"/>
      <c r="RTN1849" s="401"/>
      <c r="RTO1849" s="401"/>
      <c r="RTP1849" s="401"/>
      <c r="RTQ1849" s="401"/>
      <c r="RTR1849" s="401"/>
      <c r="RTS1849" s="401"/>
      <c r="RTT1849" s="401"/>
      <c r="RTU1849" s="401"/>
      <c r="RTV1849" s="401"/>
      <c r="RTW1849" s="401"/>
      <c r="RTX1849" s="401"/>
      <c r="RTY1849" s="401"/>
      <c r="RTZ1849" s="401"/>
      <c r="RUA1849" s="401"/>
      <c r="RUB1849" s="401"/>
      <c r="RUC1849" s="401"/>
      <c r="RUD1849" s="401"/>
      <c r="RUE1849" s="401"/>
      <c r="RUF1849" s="401"/>
      <c r="RUG1849" s="401"/>
      <c r="RUH1849" s="401"/>
      <c r="RUI1849" s="401"/>
      <c r="RUJ1849" s="401"/>
      <c r="RUK1849" s="401"/>
      <c r="RUL1849" s="401"/>
      <c r="RUM1849" s="401"/>
      <c r="RUN1849" s="401"/>
      <c r="RUO1849" s="401"/>
      <c r="RUP1849" s="401"/>
      <c r="RUQ1849" s="401"/>
      <c r="RUR1849" s="401"/>
      <c r="RUS1849" s="401"/>
      <c r="RUT1849" s="401"/>
      <c r="RUU1849" s="401"/>
      <c r="RUV1849" s="401"/>
      <c r="RUW1849" s="401"/>
      <c r="RUX1849" s="401"/>
      <c r="RUY1849" s="401"/>
      <c r="RUZ1849" s="401"/>
      <c r="RVA1849" s="401"/>
      <c r="RVB1849" s="401"/>
      <c r="RVC1849" s="401"/>
      <c r="RVD1849" s="401"/>
      <c r="RVE1849" s="401"/>
      <c r="RVF1849" s="401"/>
      <c r="RVG1849" s="401"/>
      <c r="RVH1849" s="401"/>
      <c r="RVI1849" s="401"/>
      <c r="RVJ1849" s="401"/>
      <c r="RVK1849" s="401"/>
      <c r="RVL1849" s="401"/>
      <c r="RVM1849" s="401"/>
      <c r="RVN1849" s="401"/>
      <c r="RVO1849" s="401"/>
      <c r="RVP1849" s="401"/>
      <c r="RVQ1849" s="401"/>
      <c r="RVR1849" s="401"/>
      <c r="RVS1849" s="401"/>
      <c r="RVT1849" s="401"/>
      <c r="RVU1849" s="401"/>
      <c r="RVV1849" s="401"/>
      <c r="RVW1849" s="401"/>
      <c r="RVX1849" s="401"/>
      <c r="RVY1849" s="401"/>
      <c r="RVZ1849" s="401"/>
      <c r="RWA1849" s="401"/>
      <c r="RWB1849" s="401"/>
      <c r="RWC1849" s="401"/>
      <c r="RWD1849" s="401"/>
      <c r="RWE1849" s="401"/>
      <c r="RWF1849" s="401"/>
      <c r="RWG1849" s="401"/>
      <c r="RWH1849" s="401"/>
      <c r="RWI1849" s="401"/>
      <c r="RWJ1849" s="401"/>
      <c r="RWK1849" s="401"/>
      <c r="RWL1849" s="401"/>
      <c r="RWM1849" s="401"/>
      <c r="RWN1849" s="401"/>
      <c r="RWO1849" s="401"/>
      <c r="RWP1849" s="401"/>
      <c r="RWQ1849" s="401"/>
      <c r="RWR1849" s="401"/>
      <c r="RWS1849" s="401"/>
      <c r="RWT1849" s="401"/>
      <c r="RWU1849" s="401"/>
      <c r="RWV1849" s="401"/>
      <c r="RWW1849" s="401"/>
      <c r="RWX1849" s="401"/>
      <c r="RWY1849" s="401"/>
      <c r="RWZ1849" s="401"/>
      <c r="RXA1849" s="401"/>
      <c r="RXB1849" s="401"/>
      <c r="RXC1849" s="401"/>
      <c r="RXD1849" s="401"/>
      <c r="RXE1849" s="401"/>
      <c r="RXF1849" s="401"/>
      <c r="RXG1849" s="401"/>
      <c r="RXH1849" s="401"/>
      <c r="RXI1849" s="401"/>
      <c r="RXJ1849" s="401"/>
      <c r="RXK1849" s="401"/>
      <c r="RXL1849" s="401"/>
      <c r="RXM1849" s="401"/>
      <c r="RXN1849" s="401"/>
      <c r="RXO1849" s="401"/>
      <c r="RXP1849" s="401"/>
      <c r="RXQ1849" s="401"/>
      <c r="RXR1849" s="401"/>
      <c r="RXS1849" s="401"/>
      <c r="RXT1849" s="401"/>
      <c r="RXU1849" s="401"/>
      <c r="RXV1849" s="401"/>
      <c r="RXW1849" s="401"/>
      <c r="RXX1849" s="401"/>
      <c r="RXY1849" s="401"/>
      <c r="RXZ1849" s="401"/>
      <c r="RYA1849" s="401"/>
      <c r="RYB1849" s="401"/>
      <c r="RYC1849" s="401"/>
      <c r="RYD1849" s="401"/>
      <c r="RYE1849" s="401"/>
      <c r="RYF1849" s="401"/>
      <c r="RYG1849" s="401"/>
      <c r="RYH1849" s="401"/>
      <c r="RYI1849" s="401"/>
      <c r="RYJ1849" s="401"/>
      <c r="RYK1849" s="401"/>
      <c r="RYL1849" s="401"/>
      <c r="RYM1849" s="401"/>
      <c r="RYN1849" s="401"/>
      <c r="RYO1849" s="401"/>
      <c r="RYP1849" s="401"/>
      <c r="RYQ1849" s="401"/>
      <c r="RYR1849" s="401"/>
      <c r="RYS1849" s="401"/>
      <c r="RYT1849" s="401"/>
      <c r="RYU1849" s="401"/>
      <c r="RYV1849" s="401"/>
      <c r="RYW1849" s="401"/>
      <c r="RYX1849" s="401"/>
      <c r="RYY1849" s="401"/>
      <c r="RYZ1849" s="401"/>
      <c r="RZA1849" s="401"/>
      <c r="RZB1849" s="401"/>
      <c r="RZC1849" s="401"/>
      <c r="RZD1849" s="401"/>
      <c r="RZE1849" s="401"/>
      <c r="RZF1849" s="401"/>
      <c r="RZG1849" s="401"/>
      <c r="RZH1849" s="401"/>
      <c r="RZI1849" s="401"/>
      <c r="RZJ1849" s="401"/>
      <c r="RZK1849" s="401"/>
      <c r="RZL1849" s="401"/>
      <c r="RZM1849" s="401"/>
      <c r="RZN1849" s="401"/>
      <c r="RZO1849" s="401"/>
      <c r="RZP1849" s="401"/>
      <c r="RZQ1849" s="401"/>
      <c r="RZR1849" s="401"/>
      <c r="RZS1849" s="401"/>
      <c r="RZT1849" s="401"/>
      <c r="RZU1849" s="401"/>
      <c r="RZV1849" s="401"/>
      <c r="RZW1849" s="401"/>
      <c r="RZX1849" s="401"/>
      <c r="RZY1849" s="401"/>
      <c r="RZZ1849" s="401"/>
      <c r="SAA1849" s="401"/>
      <c r="SAB1849" s="401"/>
      <c r="SAC1849" s="401"/>
      <c r="SAD1849" s="401"/>
      <c r="SAE1849" s="401"/>
      <c r="SAF1849" s="401"/>
      <c r="SAG1849" s="401"/>
      <c r="SAH1849" s="401"/>
      <c r="SAI1849" s="401"/>
      <c r="SAJ1849" s="401"/>
      <c r="SAK1849" s="401"/>
      <c r="SAL1849" s="401"/>
      <c r="SAM1849" s="401"/>
      <c r="SAN1849" s="401"/>
      <c r="SAO1849" s="401"/>
      <c r="SAP1849" s="401"/>
      <c r="SAQ1849" s="401"/>
      <c r="SAR1849" s="401"/>
      <c r="SAS1849" s="401"/>
      <c r="SAT1849" s="401"/>
      <c r="SAU1849" s="401"/>
      <c r="SAV1849" s="401"/>
      <c r="SAW1849" s="401"/>
      <c r="SAX1849" s="401"/>
      <c r="SAY1849" s="401"/>
      <c r="SAZ1849" s="401"/>
      <c r="SBA1849" s="401"/>
      <c r="SBB1849" s="401"/>
      <c r="SBC1849" s="401"/>
      <c r="SBD1849" s="401"/>
      <c r="SBE1849" s="401"/>
      <c r="SBF1849" s="401"/>
      <c r="SBG1849" s="401"/>
      <c r="SBH1849" s="401"/>
      <c r="SBI1849" s="401"/>
      <c r="SBJ1849" s="401"/>
      <c r="SBK1849" s="401"/>
      <c r="SBL1849" s="401"/>
      <c r="SBM1849" s="401"/>
      <c r="SBN1849" s="401"/>
      <c r="SBO1849" s="401"/>
      <c r="SBP1849" s="401"/>
      <c r="SBQ1849" s="401"/>
      <c r="SBR1849" s="401"/>
      <c r="SBS1849" s="401"/>
      <c r="SBT1849" s="401"/>
      <c r="SBU1849" s="401"/>
      <c r="SBV1849" s="401"/>
      <c r="SBW1849" s="401"/>
      <c r="SBX1849" s="401"/>
      <c r="SBY1849" s="401"/>
      <c r="SBZ1849" s="401"/>
      <c r="SCA1849" s="401"/>
      <c r="SCB1849" s="401"/>
      <c r="SCC1849" s="401"/>
      <c r="SCD1849" s="401"/>
      <c r="SCE1849" s="401"/>
      <c r="SCF1849" s="401"/>
      <c r="SCG1849" s="401"/>
      <c r="SCH1849" s="401"/>
      <c r="SCI1849" s="401"/>
      <c r="SCJ1849" s="401"/>
      <c r="SCK1849" s="401"/>
      <c r="SCL1849" s="401"/>
      <c r="SCM1849" s="401"/>
      <c r="SCN1849" s="401"/>
      <c r="SCO1849" s="401"/>
      <c r="SCP1849" s="401"/>
      <c r="SCQ1849" s="401"/>
      <c r="SCR1849" s="401"/>
      <c r="SCS1849" s="401"/>
      <c r="SCT1849" s="401"/>
      <c r="SCU1849" s="401"/>
      <c r="SCV1849" s="401"/>
      <c r="SCW1849" s="401"/>
      <c r="SCX1849" s="401"/>
      <c r="SCY1849" s="401"/>
      <c r="SCZ1849" s="401"/>
      <c r="SDA1849" s="401"/>
      <c r="SDB1849" s="401"/>
      <c r="SDC1849" s="401"/>
      <c r="SDD1849" s="401"/>
      <c r="SDE1849" s="401"/>
      <c r="SDF1849" s="401"/>
      <c r="SDG1849" s="401"/>
      <c r="SDH1849" s="401"/>
      <c r="SDI1849" s="401"/>
      <c r="SDJ1849" s="401"/>
      <c r="SDK1849" s="401"/>
      <c r="SDL1849" s="401"/>
      <c r="SDM1849" s="401"/>
      <c r="SDN1849" s="401"/>
      <c r="SDO1849" s="401"/>
      <c r="SDP1849" s="401"/>
      <c r="SDQ1849" s="401"/>
      <c r="SDR1849" s="401"/>
      <c r="SDS1849" s="401"/>
      <c r="SDT1849" s="401"/>
      <c r="SDU1849" s="401"/>
      <c r="SDV1849" s="401"/>
      <c r="SDW1849" s="401"/>
      <c r="SDX1849" s="401"/>
      <c r="SDY1849" s="401"/>
      <c r="SDZ1849" s="401"/>
      <c r="SEA1849" s="401"/>
      <c r="SEB1849" s="401"/>
      <c r="SEC1849" s="401"/>
      <c r="SED1849" s="401"/>
      <c r="SEE1849" s="401"/>
      <c r="SEF1849" s="401"/>
      <c r="SEG1849" s="401"/>
      <c r="SEH1849" s="401"/>
      <c r="SEI1849" s="401"/>
      <c r="SEJ1849" s="401"/>
      <c r="SEK1849" s="401"/>
      <c r="SEL1849" s="401"/>
      <c r="SEM1849" s="401"/>
      <c r="SEN1849" s="401"/>
      <c r="SEO1849" s="401"/>
      <c r="SEP1849" s="401"/>
      <c r="SEQ1849" s="401"/>
      <c r="SER1849" s="401"/>
      <c r="SES1849" s="401"/>
      <c r="SET1849" s="401"/>
      <c r="SEU1849" s="401"/>
      <c r="SEV1849" s="401"/>
      <c r="SEW1849" s="401"/>
      <c r="SEX1849" s="401"/>
      <c r="SEY1849" s="401"/>
      <c r="SEZ1849" s="401"/>
      <c r="SFA1849" s="401"/>
      <c r="SFB1849" s="401"/>
      <c r="SFC1849" s="401"/>
      <c r="SFD1849" s="401"/>
      <c r="SFE1849" s="401"/>
      <c r="SFF1849" s="401"/>
      <c r="SFG1849" s="401"/>
      <c r="SFH1849" s="401"/>
      <c r="SFI1849" s="401"/>
      <c r="SFJ1849" s="401"/>
      <c r="SFK1849" s="401"/>
      <c r="SFL1849" s="401"/>
      <c r="SFM1849" s="401"/>
      <c r="SFN1849" s="401"/>
      <c r="SFO1849" s="401"/>
      <c r="SFP1849" s="401"/>
      <c r="SFQ1849" s="401"/>
      <c r="SFR1849" s="401"/>
      <c r="SFS1849" s="401"/>
      <c r="SFT1849" s="401"/>
      <c r="SFU1849" s="401"/>
      <c r="SFV1849" s="401"/>
      <c r="SFW1849" s="401"/>
      <c r="SFX1849" s="401"/>
      <c r="SFY1849" s="401"/>
      <c r="SFZ1849" s="401"/>
      <c r="SGA1849" s="401"/>
      <c r="SGB1849" s="401"/>
      <c r="SGC1849" s="401"/>
      <c r="SGD1849" s="401"/>
      <c r="SGE1849" s="401"/>
      <c r="SGF1849" s="401"/>
      <c r="SGG1849" s="401"/>
      <c r="SGH1849" s="401"/>
      <c r="SGI1849" s="401"/>
      <c r="SGJ1849" s="401"/>
      <c r="SGK1849" s="401"/>
      <c r="SGL1849" s="401"/>
      <c r="SGM1849" s="401"/>
      <c r="SGN1849" s="401"/>
      <c r="SGO1849" s="401"/>
      <c r="SGP1849" s="401"/>
      <c r="SGQ1849" s="401"/>
      <c r="SGR1849" s="401"/>
      <c r="SGS1849" s="401"/>
      <c r="SGT1849" s="401"/>
      <c r="SGU1849" s="401"/>
      <c r="SGV1849" s="401"/>
      <c r="SGW1849" s="401"/>
      <c r="SGX1849" s="401"/>
      <c r="SGY1849" s="401"/>
      <c r="SGZ1849" s="401"/>
      <c r="SHA1849" s="401"/>
      <c r="SHB1849" s="401"/>
      <c r="SHC1849" s="401"/>
      <c r="SHD1849" s="401"/>
      <c r="SHE1849" s="401"/>
      <c r="SHF1849" s="401"/>
      <c r="SHG1849" s="401"/>
      <c r="SHH1849" s="401"/>
      <c r="SHI1849" s="401"/>
      <c r="SHJ1849" s="401"/>
      <c r="SHK1849" s="401"/>
      <c r="SHL1849" s="401"/>
      <c r="SHM1849" s="401"/>
      <c r="SHN1849" s="401"/>
      <c r="SHO1849" s="401"/>
      <c r="SHP1849" s="401"/>
      <c r="SHQ1849" s="401"/>
      <c r="SHR1849" s="401"/>
      <c r="SHS1849" s="401"/>
      <c r="SHT1849" s="401"/>
      <c r="SHU1849" s="401"/>
      <c r="SHV1849" s="401"/>
      <c r="SHW1849" s="401"/>
      <c r="SHX1849" s="401"/>
      <c r="SHY1849" s="401"/>
      <c r="SHZ1849" s="401"/>
      <c r="SIA1849" s="401"/>
      <c r="SIB1849" s="401"/>
      <c r="SIC1849" s="401"/>
      <c r="SID1849" s="401"/>
      <c r="SIE1849" s="401"/>
      <c r="SIF1849" s="401"/>
      <c r="SIG1849" s="401"/>
      <c r="SIH1849" s="401"/>
      <c r="SII1849" s="401"/>
      <c r="SIJ1849" s="401"/>
      <c r="SIK1849" s="401"/>
      <c r="SIL1849" s="401"/>
      <c r="SIM1849" s="401"/>
      <c r="SIN1849" s="401"/>
      <c r="SIO1849" s="401"/>
      <c r="SIP1849" s="401"/>
      <c r="SIQ1849" s="401"/>
      <c r="SIR1849" s="401"/>
      <c r="SIS1849" s="401"/>
      <c r="SIT1849" s="401"/>
      <c r="SIU1849" s="401"/>
      <c r="SIV1849" s="401"/>
      <c r="SIW1849" s="401"/>
      <c r="SIX1849" s="401"/>
      <c r="SIY1849" s="401"/>
      <c r="SIZ1849" s="401"/>
      <c r="SJA1849" s="401"/>
      <c r="SJB1849" s="401"/>
      <c r="SJC1849" s="401"/>
      <c r="SJD1849" s="401"/>
      <c r="SJE1849" s="401"/>
      <c r="SJF1849" s="401"/>
      <c r="SJG1849" s="401"/>
      <c r="SJH1849" s="401"/>
      <c r="SJI1849" s="401"/>
      <c r="SJJ1849" s="401"/>
      <c r="SJK1849" s="401"/>
      <c r="SJL1849" s="401"/>
      <c r="SJM1849" s="401"/>
      <c r="SJN1849" s="401"/>
      <c r="SJO1849" s="401"/>
      <c r="SJP1849" s="401"/>
      <c r="SJQ1849" s="401"/>
      <c r="SJR1849" s="401"/>
      <c r="SJS1849" s="401"/>
      <c r="SJT1849" s="401"/>
      <c r="SJU1849" s="401"/>
      <c r="SJV1849" s="401"/>
      <c r="SJW1849" s="401"/>
      <c r="SJX1849" s="401"/>
      <c r="SJY1849" s="401"/>
      <c r="SJZ1849" s="401"/>
      <c r="SKA1849" s="401"/>
      <c r="SKB1849" s="401"/>
      <c r="SKC1849" s="401"/>
      <c r="SKD1849" s="401"/>
      <c r="SKE1849" s="401"/>
      <c r="SKF1849" s="401"/>
      <c r="SKG1849" s="401"/>
      <c r="SKH1849" s="401"/>
      <c r="SKI1849" s="401"/>
      <c r="SKJ1849" s="401"/>
      <c r="SKK1849" s="401"/>
      <c r="SKL1849" s="401"/>
      <c r="SKM1849" s="401"/>
      <c r="SKN1849" s="401"/>
      <c r="SKO1849" s="401"/>
      <c r="SKP1849" s="401"/>
      <c r="SKQ1849" s="401"/>
      <c r="SKR1849" s="401"/>
      <c r="SKS1849" s="401"/>
      <c r="SKT1849" s="401"/>
      <c r="SKU1849" s="401"/>
      <c r="SKV1849" s="401"/>
      <c r="SKW1849" s="401"/>
      <c r="SKX1849" s="401"/>
      <c r="SKY1849" s="401"/>
      <c r="SKZ1849" s="401"/>
      <c r="SLA1849" s="401"/>
      <c r="SLB1849" s="401"/>
      <c r="SLC1849" s="401"/>
      <c r="SLD1849" s="401"/>
      <c r="SLE1849" s="401"/>
      <c r="SLF1849" s="401"/>
      <c r="SLG1849" s="401"/>
      <c r="SLH1849" s="401"/>
      <c r="SLI1849" s="401"/>
      <c r="SLJ1849" s="401"/>
      <c r="SLK1849" s="401"/>
      <c r="SLL1849" s="401"/>
      <c r="SLM1849" s="401"/>
      <c r="SLN1849" s="401"/>
      <c r="SLO1849" s="401"/>
      <c r="SLP1849" s="401"/>
      <c r="SLQ1849" s="401"/>
      <c r="SLR1849" s="401"/>
      <c r="SLS1849" s="401"/>
      <c r="SLT1849" s="401"/>
      <c r="SLU1849" s="401"/>
      <c r="SLV1849" s="401"/>
      <c r="SLW1849" s="401"/>
      <c r="SLX1849" s="401"/>
      <c r="SLY1849" s="401"/>
      <c r="SLZ1849" s="401"/>
      <c r="SMA1849" s="401"/>
      <c r="SMB1849" s="401"/>
      <c r="SMC1849" s="401"/>
      <c r="SMD1849" s="401"/>
      <c r="SME1849" s="401"/>
      <c r="SMF1849" s="401"/>
      <c r="SMG1849" s="401"/>
      <c r="SMH1849" s="401"/>
      <c r="SMI1849" s="401"/>
      <c r="SMJ1849" s="401"/>
      <c r="SMK1849" s="401"/>
      <c r="SML1849" s="401"/>
      <c r="SMM1849" s="401"/>
      <c r="SMN1849" s="401"/>
      <c r="SMO1849" s="401"/>
      <c r="SMP1849" s="401"/>
      <c r="SMQ1849" s="401"/>
      <c r="SMR1849" s="401"/>
      <c r="SMS1849" s="401"/>
      <c r="SMT1849" s="401"/>
      <c r="SMU1849" s="401"/>
      <c r="SMV1849" s="401"/>
      <c r="SMW1849" s="401"/>
      <c r="SMX1849" s="401"/>
      <c r="SMY1849" s="401"/>
      <c r="SMZ1849" s="401"/>
      <c r="SNA1849" s="401"/>
      <c r="SNB1849" s="401"/>
      <c r="SNC1849" s="401"/>
      <c r="SND1849" s="401"/>
      <c r="SNE1849" s="401"/>
      <c r="SNF1849" s="401"/>
      <c r="SNG1849" s="401"/>
      <c r="SNH1849" s="401"/>
      <c r="SNI1849" s="401"/>
      <c r="SNJ1849" s="401"/>
      <c r="SNK1849" s="401"/>
      <c r="SNL1849" s="401"/>
      <c r="SNM1849" s="401"/>
      <c r="SNN1849" s="401"/>
      <c r="SNO1849" s="401"/>
      <c r="SNP1849" s="401"/>
      <c r="SNQ1849" s="401"/>
      <c r="SNR1849" s="401"/>
      <c r="SNS1849" s="401"/>
      <c r="SNT1849" s="401"/>
      <c r="SNU1849" s="401"/>
      <c r="SNV1849" s="401"/>
      <c r="SNW1849" s="401"/>
      <c r="SNX1849" s="401"/>
      <c r="SNY1849" s="401"/>
      <c r="SNZ1849" s="401"/>
      <c r="SOA1849" s="401"/>
      <c r="SOB1849" s="401"/>
      <c r="SOC1849" s="401"/>
      <c r="SOD1849" s="401"/>
      <c r="SOE1849" s="401"/>
      <c r="SOF1849" s="401"/>
      <c r="SOG1849" s="401"/>
      <c r="SOH1849" s="401"/>
      <c r="SOI1849" s="401"/>
      <c r="SOJ1849" s="401"/>
      <c r="SOK1849" s="401"/>
      <c r="SOL1849" s="401"/>
      <c r="SOM1849" s="401"/>
      <c r="SON1849" s="401"/>
      <c r="SOO1849" s="401"/>
      <c r="SOP1849" s="401"/>
      <c r="SOQ1849" s="401"/>
      <c r="SOR1849" s="401"/>
      <c r="SOS1849" s="401"/>
      <c r="SOT1849" s="401"/>
      <c r="SOU1849" s="401"/>
      <c r="SOV1849" s="401"/>
      <c r="SOW1849" s="401"/>
      <c r="SOX1849" s="401"/>
      <c r="SOY1849" s="401"/>
      <c r="SOZ1849" s="401"/>
      <c r="SPA1849" s="401"/>
      <c r="SPB1849" s="401"/>
      <c r="SPC1849" s="401"/>
      <c r="SPD1849" s="401"/>
      <c r="SPE1849" s="401"/>
      <c r="SPF1849" s="401"/>
      <c r="SPG1849" s="401"/>
      <c r="SPH1849" s="401"/>
      <c r="SPI1849" s="401"/>
      <c r="SPJ1849" s="401"/>
      <c r="SPK1849" s="401"/>
      <c r="SPL1849" s="401"/>
      <c r="SPM1849" s="401"/>
      <c r="SPN1849" s="401"/>
      <c r="SPO1849" s="401"/>
      <c r="SPP1849" s="401"/>
      <c r="SPQ1849" s="401"/>
      <c r="SPR1849" s="401"/>
      <c r="SPS1849" s="401"/>
      <c r="SPT1849" s="401"/>
      <c r="SPU1849" s="401"/>
      <c r="SPV1849" s="401"/>
      <c r="SPW1849" s="401"/>
      <c r="SPX1849" s="401"/>
      <c r="SPY1849" s="401"/>
      <c r="SPZ1849" s="401"/>
      <c r="SQA1849" s="401"/>
      <c r="SQB1849" s="401"/>
      <c r="SQC1849" s="401"/>
      <c r="SQD1849" s="401"/>
      <c r="SQE1849" s="401"/>
      <c r="SQF1849" s="401"/>
      <c r="SQG1849" s="401"/>
      <c r="SQH1849" s="401"/>
      <c r="SQI1849" s="401"/>
      <c r="SQJ1849" s="401"/>
      <c r="SQK1849" s="401"/>
      <c r="SQL1849" s="401"/>
      <c r="SQM1849" s="401"/>
      <c r="SQN1849" s="401"/>
      <c r="SQO1849" s="401"/>
      <c r="SQP1849" s="401"/>
      <c r="SQQ1849" s="401"/>
      <c r="SQR1849" s="401"/>
      <c r="SQS1849" s="401"/>
      <c r="SQT1849" s="401"/>
      <c r="SQU1849" s="401"/>
      <c r="SQV1849" s="401"/>
      <c r="SQW1849" s="401"/>
      <c r="SQX1849" s="401"/>
      <c r="SQY1849" s="401"/>
      <c r="SQZ1849" s="401"/>
      <c r="SRA1849" s="401"/>
      <c r="SRB1849" s="401"/>
      <c r="SRC1849" s="401"/>
      <c r="SRD1849" s="401"/>
      <c r="SRE1849" s="401"/>
      <c r="SRF1849" s="401"/>
      <c r="SRG1849" s="401"/>
      <c r="SRH1849" s="401"/>
      <c r="SRI1849" s="401"/>
      <c r="SRJ1849" s="401"/>
      <c r="SRK1849" s="401"/>
      <c r="SRL1849" s="401"/>
      <c r="SRM1849" s="401"/>
      <c r="SRN1849" s="401"/>
      <c r="SRO1849" s="401"/>
      <c r="SRP1849" s="401"/>
      <c r="SRQ1849" s="401"/>
      <c r="SRR1849" s="401"/>
      <c r="SRS1849" s="401"/>
      <c r="SRT1849" s="401"/>
      <c r="SRU1849" s="401"/>
      <c r="SRV1849" s="401"/>
      <c r="SRW1849" s="401"/>
      <c r="SRX1849" s="401"/>
      <c r="SRY1849" s="401"/>
      <c r="SRZ1849" s="401"/>
      <c r="SSA1849" s="401"/>
      <c r="SSB1849" s="401"/>
      <c r="SSC1849" s="401"/>
      <c r="SSD1849" s="401"/>
      <c r="SSE1849" s="401"/>
      <c r="SSF1849" s="401"/>
      <c r="SSG1849" s="401"/>
      <c r="SSH1849" s="401"/>
      <c r="SSI1849" s="401"/>
      <c r="SSJ1849" s="401"/>
      <c r="SSK1849" s="401"/>
      <c r="SSL1849" s="401"/>
      <c r="SSM1849" s="401"/>
      <c r="SSN1849" s="401"/>
      <c r="SSO1849" s="401"/>
      <c r="SSP1849" s="401"/>
      <c r="SSQ1849" s="401"/>
      <c r="SSR1849" s="401"/>
      <c r="SSS1849" s="401"/>
      <c r="SST1849" s="401"/>
      <c r="SSU1849" s="401"/>
      <c r="SSV1849" s="401"/>
      <c r="SSW1849" s="401"/>
      <c r="SSX1849" s="401"/>
      <c r="SSY1849" s="401"/>
      <c r="SSZ1849" s="401"/>
      <c r="STA1849" s="401"/>
      <c r="STB1849" s="401"/>
      <c r="STC1849" s="401"/>
      <c r="STD1849" s="401"/>
      <c r="STE1849" s="401"/>
      <c r="STF1849" s="401"/>
      <c r="STG1849" s="401"/>
      <c r="STH1849" s="401"/>
      <c r="STI1849" s="401"/>
      <c r="STJ1849" s="401"/>
      <c r="STK1849" s="401"/>
      <c r="STL1849" s="401"/>
      <c r="STM1849" s="401"/>
      <c r="STN1849" s="401"/>
      <c r="STO1849" s="401"/>
      <c r="STP1849" s="401"/>
      <c r="STQ1849" s="401"/>
      <c r="STR1849" s="401"/>
      <c r="STS1849" s="401"/>
      <c r="STT1849" s="401"/>
      <c r="STU1849" s="401"/>
      <c r="STV1849" s="401"/>
      <c r="STW1849" s="401"/>
      <c r="STX1849" s="401"/>
      <c r="STY1849" s="401"/>
      <c r="STZ1849" s="401"/>
      <c r="SUA1849" s="401"/>
      <c r="SUB1849" s="401"/>
      <c r="SUC1849" s="401"/>
      <c r="SUD1849" s="401"/>
      <c r="SUE1849" s="401"/>
      <c r="SUF1849" s="401"/>
      <c r="SUG1849" s="401"/>
      <c r="SUH1849" s="401"/>
      <c r="SUI1849" s="401"/>
      <c r="SUJ1849" s="401"/>
      <c r="SUK1849" s="401"/>
      <c r="SUL1849" s="401"/>
      <c r="SUM1849" s="401"/>
      <c r="SUN1849" s="401"/>
      <c r="SUO1849" s="401"/>
      <c r="SUP1849" s="401"/>
      <c r="SUQ1849" s="401"/>
      <c r="SUR1849" s="401"/>
      <c r="SUS1849" s="401"/>
      <c r="SUT1849" s="401"/>
      <c r="SUU1849" s="401"/>
      <c r="SUV1849" s="401"/>
      <c r="SUW1849" s="401"/>
      <c r="SUX1849" s="401"/>
      <c r="SUY1849" s="401"/>
      <c r="SUZ1849" s="401"/>
      <c r="SVA1849" s="401"/>
      <c r="SVB1849" s="401"/>
      <c r="SVC1849" s="401"/>
      <c r="SVD1849" s="401"/>
      <c r="SVE1849" s="401"/>
      <c r="SVF1849" s="401"/>
      <c r="SVG1849" s="401"/>
      <c r="SVH1849" s="401"/>
      <c r="SVI1849" s="401"/>
      <c r="SVJ1849" s="401"/>
      <c r="SVK1849" s="401"/>
      <c r="SVL1849" s="401"/>
      <c r="SVM1849" s="401"/>
      <c r="SVN1849" s="401"/>
      <c r="SVO1849" s="401"/>
      <c r="SVP1849" s="401"/>
      <c r="SVQ1849" s="401"/>
      <c r="SVR1849" s="401"/>
      <c r="SVS1849" s="401"/>
      <c r="SVT1849" s="401"/>
      <c r="SVU1849" s="401"/>
      <c r="SVV1849" s="401"/>
      <c r="SVW1849" s="401"/>
      <c r="SVX1849" s="401"/>
      <c r="SVY1849" s="401"/>
      <c r="SVZ1849" s="401"/>
      <c r="SWA1849" s="401"/>
      <c r="SWB1849" s="401"/>
      <c r="SWC1849" s="401"/>
      <c r="SWD1849" s="401"/>
      <c r="SWE1849" s="401"/>
      <c r="SWF1849" s="401"/>
      <c r="SWG1849" s="401"/>
      <c r="SWH1849" s="401"/>
      <c r="SWI1849" s="401"/>
      <c r="SWJ1849" s="401"/>
      <c r="SWK1849" s="401"/>
      <c r="SWL1849" s="401"/>
      <c r="SWM1849" s="401"/>
      <c r="SWN1849" s="401"/>
      <c r="SWO1849" s="401"/>
      <c r="SWP1849" s="401"/>
      <c r="SWQ1849" s="401"/>
      <c r="SWR1849" s="401"/>
      <c r="SWS1849" s="401"/>
      <c r="SWT1849" s="401"/>
      <c r="SWU1849" s="401"/>
      <c r="SWV1849" s="401"/>
      <c r="SWW1849" s="401"/>
      <c r="SWX1849" s="401"/>
      <c r="SWY1849" s="401"/>
      <c r="SWZ1849" s="401"/>
      <c r="SXA1849" s="401"/>
      <c r="SXB1849" s="401"/>
      <c r="SXC1849" s="401"/>
      <c r="SXD1849" s="401"/>
      <c r="SXE1849" s="401"/>
      <c r="SXF1849" s="401"/>
      <c r="SXG1849" s="401"/>
      <c r="SXH1849" s="401"/>
      <c r="SXI1849" s="401"/>
      <c r="SXJ1849" s="401"/>
      <c r="SXK1849" s="401"/>
      <c r="SXL1849" s="401"/>
      <c r="SXM1849" s="401"/>
      <c r="SXN1849" s="401"/>
      <c r="SXO1849" s="401"/>
      <c r="SXP1849" s="401"/>
      <c r="SXQ1849" s="401"/>
      <c r="SXR1849" s="401"/>
      <c r="SXS1849" s="401"/>
      <c r="SXT1849" s="401"/>
      <c r="SXU1849" s="401"/>
      <c r="SXV1849" s="401"/>
      <c r="SXW1849" s="401"/>
      <c r="SXX1849" s="401"/>
      <c r="SXY1849" s="401"/>
      <c r="SXZ1849" s="401"/>
      <c r="SYA1849" s="401"/>
      <c r="SYB1849" s="401"/>
      <c r="SYC1849" s="401"/>
      <c r="SYD1849" s="401"/>
      <c r="SYE1849" s="401"/>
      <c r="SYF1849" s="401"/>
      <c r="SYG1849" s="401"/>
      <c r="SYH1849" s="401"/>
      <c r="SYI1849" s="401"/>
      <c r="SYJ1849" s="401"/>
      <c r="SYK1849" s="401"/>
      <c r="SYL1849" s="401"/>
      <c r="SYM1849" s="401"/>
      <c r="SYN1849" s="401"/>
      <c r="SYO1849" s="401"/>
      <c r="SYP1849" s="401"/>
      <c r="SYQ1849" s="401"/>
      <c r="SYR1849" s="401"/>
      <c r="SYS1849" s="401"/>
      <c r="SYT1849" s="401"/>
      <c r="SYU1849" s="401"/>
      <c r="SYV1849" s="401"/>
      <c r="SYW1849" s="401"/>
      <c r="SYX1849" s="401"/>
      <c r="SYY1849" s="401"/>
      <c r="SYZ1849" s="401"/>
      <c r="SZA1849" s="401"/>
      <c r="SZB1849" s="401"/>
      <c r="SZC1849" s="401"/>
      <c r="SZD1849" s="401"/>
      <c r="SZE1849" s="401"/>
      <c r="SZF1849" s="401"/>
      <c r="SZG1849" s="401"/>
      <c r="SZH1849" s="401"/>
      <c r="SZI1849" s="401"/>
      <c r="SZJ1849" s="401"/>
      <c r="SZK1849" s="401"/>
      <c r="SZL1849" s="401"/>
      <c r="SZM1849" s="401"/>
      <c r="SZN1849" s="401"/>
      <c r="SZO1849" s="401"/>
      <c r="SZP1849" s="401"/>
      <c r="SZQ1849" s="401"/>
      <c r="SZR1849" s="401"/>
      <c r="SZS1849" s="401"/>
      <c r="SZT1849" s="401"/>
      <c r="SZU1849" s="401"/>
      <c r="SZV1849" s="401"/>
      <c r="SZW1849" s="401"/>
      <c r="SZX1849" s="401"/>
      <c r="SZY1849" s="401"/>
      <c r="SZZ1849" s="401"/>
      <c r="TAA1849" s="401"/>
      <c r="TAB1849" s="401"/>
      <c r="TAC1849" s="401"/>
      <c r="TAD1849" s="401"/>
      <c r="TAE1849" s="401"/>
      <c r="TAF1849" s="401"/>
      <c r="TAG1849" s="401"/>
      <c r="TAH1849" s="401"/>
      <c r="TAI1849" s="401"/>
      <c r="TAJ1849" s="401"/>
      <c r="TAK1849" s="401"/>
      <c r="TAL1849" s="401"/>
      <c r="TAM1849" s="401"/>
      <c r="TAN1849" s="401"/>
      <c r="TAO1849" s="401"/>
      <c r="TAP1849" s="401"/>
      <c r="TAQ1849" s="401"/>
      <c r="TAR1849" s="401"/>
      <c r="TAS1849" s="401"/>
      <c r="TAT1849" s="401"/>
      <c r="TAU1849" s="401"/>
      <c r="TAV1849" s="401"/>
      <c r="TAW1849" s="401"/>
      <c r="TAX1849" s="401"/>
      <c r="TAY1849" s="401"/>
      <c r="TAZ1849" s="401"/>
      <c r="TBA1849" s="401"/>
      <c r="TBB1849" s="401"/>
      <c r="TBC1849" s="401"/>
      <c r="TBD1849" s="401"/>
      <c r="TBE1849" s="401"/>
      <c r="TBF1849" s="401"/>
      <c r="TBG1849" s="401"/>
      <c r="TBH1849" s="401"/>
      <c r="TBI1849" s="401"/>
      <c r="TBJ1849" s="401"/>
      <c r="TBK1849" s="401"/>
      <c r="TBL1849" s="401"/>
      <c r="TBM1849" s="401"/>
      <c r="TBN1849" s="401"/>
      <c r="TBO1849" s="401"/>
      <c r="TBP1849" s="401"/>
      <c r="TBQ1849" s="401"/>
      <c r="TBR1849" s="401"/>
      <c r="TBS1849" s="401"/>
      <c r="TBT1849" s="401"/>
      <c r="TBU1849" s="401"/>
      <c r="TBV1849" s="401"/>
      <c r="TBW1849" s="401"/>
      <c r="TBX1849" s="401"/>
      <c r="TBY1849" s="401"/>
      <c r="TBZ1849" s="401"/>
      <c r="TCA1849" s="401"/>
      <c r="TCB1849" s="401"/>
      <c r="TCC1849" s="401"/>
      <c r="TCD1849" s="401"/>
      <c r="TCE1849" s="401"/>
      <c r="TCF1849" s="401"/>
      <c r="TCG1849" s="401"/>
      <c r="TCH1849" s="401"/>
      <c r="TCI1849" s="401"/>
      <c r="TCJ1849" s="401"/>
      <c r="TCK1849" s="401"/>
      <c r="TCL1849" s="401"/>
      <c r="TCM1849" s="401"/>
      <c r="TCN1849" s="401"/>
      <c r="TCO1849" s="401"/>
      <c r="TCP1849" s="401"/>
      <c r="TCQ1849" s="401"/>
      <c r="TCR1849" s="401"/>
      <c r="TCS1849" s="401"/>
      <c r="TCT1849" s="401"/>
      <c r="TCU1849" s="401"/>
      <c r="TCV1849" s="401"/>
      <c r="TCW1849" s="401"/>
      <c r="TCX1849" s="401"/>
      <c r="TCY1849" s="401"/>
      <c r="TCZ1849" s="401"/>
      <c r="TDA1849" s="401"/>
      <c r="TDB1849" s="401"/>
      <c r="TDC1849" s="401"/>
      <c r="TDD1849" s="401"/>
      <c r="TDE1849" s="401"/>
      <c r="TDF1849" s="401"/>
      <c r="TDG1849" s="401"/>
      <c r="TDH1849" s="401"/>
      <c r="TDI1849" s="401"/>
      <c r="TDJ1849" s="401"/>
      <c r="TDK1849" s="401"/>
      <c r="TDL1849" s="401"/>
      <c r="TDM1849" s="401"/>
      <c r="TDN1849" s="401"/>
      <c r="TDO1849" s="401"/>
      <c r="TDP1849" s="401"/>
      <c r="TDQ1849" s="401"/>
      <c r="TDR1849" s="401"/>
      <c r="TDS1849" s="401"/>
      <c r="TDT1849" s="401"/>
      <c r="TDU1849" s="401"/>
      <c r="TDV1849" s="401"/>
      <c r="TDW1849" s="401"/>
      <c r="TDX1849" s="401"/>
      <c r="TDY1849" s="401"/>
      <c r="TDZ1849" s="401"/>
      <c r="TEA1849" s="401"/>
      <c r="TEB1849" s="401"/>
      <c r="TEC1849" s="401"/>
      <c r="TED1849" s="401"/>
      <c r="TEE1849" s="401"/>
      <c r="TEF1849" s="401"/>
      <c r="TEG1849" s="401"/>
      <c r="TEH1849" s="401"/>
      <c r="TEI1849" s="401"/>
      <c r="TEJ1849" s="401"/>
      <c r="TEK1849" s="401"/>
      <c r="TEL1849" s="401"/>
      <c r="TEM1849" s="401"/>
      <c r="TEN1849" s="401"/>
      <c r="TEO1849" s="401"/>
      <c r="TEP1849" s="401"/>
      <c r="TEQ1849" s="401"/>
      <c r="TER1849" s="401"/>
      <c r="TES1849" s="401"/>
      <c r="TET1849" s="401"/>
      <c r="TEU1849" s="401"/>
      <c r="TEV1849" s="401"/>
      <c r="TEW1849" s="401"/>
      <c r="TEX1849" s="401"/>
      <c r="TEY1849" s="401"/>
      <c r="TEZ1849" s="401"/>
      <c r="TFA1849" s="401"/>
      <c r="TFB1849" s="401"/>
      <c r="TFC1849" s="401"/>
      <c r="TFD1849" s="401"/>
      <c r="TFE1849" s="401"/>
      <c r="TFF1849" s="401"/>
      <c r="TFG1849" s="401"/>
      <c r="TFH1849" s="401"/>
      <c r="TFI1849" s="401"/>
      <c r="TFJ1849" s="401"/>
      <c r="TFK1849" s="401"/>
      <c r="TFL1849" s="401"/>
      <c r="TFM1849" s="401"/>
      <c r="TFN1849" s="401"/>
      <c r="TFO1849" s="401"/>
      <c r="TFP1849" s="401"/>
      <c r="TFQ1849" s="401"/>
      <c r="TFR1849" s="401"/>
      <c r="TFS1849" s="401"/>
      <c r="TFT1849" s="401"/>
      <c r="TFU1849" s="401"/>
      <c r="TFV1849" s="401"/>
      <c r="TFW1849" s="401"/>
      <c r="TFX1849" s="401"/>
      <c r="TFY1849" s="401"/>
      <c r="TFZ1849" s="401"/>
      <c r="TGA1849" s="401"/>
      <c r="TGB1849" s="401"/>
      <c r="TGC1849" s="401"/>
      <c r="TGD1849" s="401"/>
      <c r="TGE1849" s="401"/>
      <c r="TGF1849" s="401"/>
      <c r="TGG1849" s="401"/>
      <c r="TGH1849" s="401"/>
      <c r="TGI1849" s="401"/>
      <c r="TGJ1849" s="401"/>
      <c r="TGK1849" s="401"/>
      <c r="TGL1849" s="401"/>
      <c r="TGM1849" s="401"/>
      <c r="TGN1849" s="401"/>
      <c r="TGO1849" s="401"/>
      <c r="TGP1849" s="401"/>
      <c r="TGQ1849" s="401"/>
      <c r="TGR1849" s="401"/>
      <c r="TGS1849" s="401"/>
      <c r="TGT1849" s="401"/>
      <c r="TGU1849" s="401"/>
      <c r="TGV1849" s="401"/>
      <c r="TGW1849" s="401"/>
      <c r="TGX1849" s="401"/>
      <c r="TGY1849" s="401"/>
      <c r="TGZ1849" s="401"/>
      <c r="THA1849" s="401"/>
      <c r="THB1849" s="401"/>
      <c r="THC1849" s="401"/>
      <c r="THD1849" s="401"/>
      <c r="THE1849" s="401"/>
      <c r="THF1849" s="401"/>
      <c r="THG1849" s="401"/>
      <c r="THH1849" s="401"/>
      <c r="THI1849" s="401"/>
      <c r="THJ1849" s="401"/>
      <c r="THK1849" s="401"/>
      <c r="THL1849" s="401"/>
      <c r="THM1849" s="401"/>
      <c r="THN1849" s="401"/>
      <c r="THO1849" s="401"/>
      <c r="THP1849" s="401"/>
      <c r="THQ1849" s="401"/>
      <c r="THR1849" s="401"/>
      <c r="THS1849" s="401"/>
      <c r="THT1849" s="401"/>
      <c r="THU1849" s="401"/>
      <c r="THV1849" s="401"/>
      <c r="THW1849" s="401"/>
      <c r="THX1849" s="401"/>
      <c r="THY1849" s="401"/>
      <c r="THZ1849" s="401"/>
      <c r="TIA1849" s="401"/>
      <c r="TIB1849" s="401"/>
      <c r="TIC1849" s="401"/>
      <c r="TID1849" s="401"/>
      <c r="TIE1849" s="401"/>
      <c r="TIF1849" s="401"/>
      <c r="TIG1849" s="401"/>
      <c r="TIH1849" s="401"/>
      <c r="TII1849" s="401"/>
      <c r="TIJ1849" s="401"/>
      <c r="TIK1849" s="401"/>
      <c r="TIL1849" s="401"/>
      <c r="TIM1849" s="401"/>
      <c r="TIN1849" s="401"/>
      <c r="TIO1849" s="401"/>
      <c r="TIP1849" s="401"/>
      <c r="TIQ1849" s="401"/>
      <c r="TIR1849" s="401"/>
      <c r="TIS1849" s="401"/>
      <c r="TIT1849" s="401"/>
      <c r="TIU1849" s="401"/>
      <c r="TIV1849" s="401"/>
      <c r="TIW1849" s="401"/>
      <c r="TIX1849" s="401"/>
      <c r="TIY1849" s="401"/>
      <c r="TIZ1849" s="401"/>
      <c r="TJA1849" s="401"/>
      <c r="TJB1849" s="401"/>
      <c r="TJC1849" s="401"/>
      <c r="TJD1849" s="401"/>
      <c r="TJE1849" s="401"/>
      <c r="TJF1849" s="401"/>
      <c r="TJG1849" s="401"/>
      <c r="TJH1849" s="401"/>
      <c r="TJI1849" s="401"/>
      <c r="TJJ1849" s="401"/>
      <c r="TJK1849" s="401"/>
      <c r="TJL1849" s="401"/>
      <c r="TJM1849" s="401"/>
      <c r="TJN1849" s="401"/>
      <c r="TJO1849" s="401"/>
      <c r="TJP1849" s="401"/>
      <c r="TJQ1849" s="401"/>
      <c r="TJR1849" s="401"/>
      <c r="TJS1849" s="401"/>
      <c r="TJT1849" s="401"/>
      <c r="TJU1849" s="401"/>
      <c r="TJV1849" s="401"/>
      <c r="TJW1849" s="401"/>
      <c r="TJX1849" s="401"/>
      <c r="TJY1849" s="401"/>
      <c r="TJZ1849" s="401"/>
      <c r="TKA1849" s="401"/>
      <c r="TKB1849" s="401"/>
      <c r="TKC1849" s="401"/>
      <c r="TKD1849" s="401"/>
      <c r="TKE1849" s="401"/>
      <c r="TKF1849" s="401"/>
      <c r="TKG1849" s="401"/>
      <c r="TKH1849" s="401"/>
      <c r="TKI1849" s="401"/>
      <c r="TKJ1849" s="401"/>
      <c r="TKK1849" s="401"/>
      <c r="TKL1849" s="401"/>
      <c r="TKM1849" s="401"/>
      <c r="TKN1849" s="401"/>
      <c r="TKO1849" s="401"/>
      <c r="TKP1849" s="401"/>
      <c r="TKQ1849" s="401"/>
      <c r="TKR1849" s="401"/>
      <c r="TKS1849" s="401"/>
      <c r="TKT1849" s="401"/>
      <c r="TKU1849" s="401"/>
      <c r="TKV1849" s="401"/>
      <c r="TKW1849" s="401"/>
      <c r="TKX1849" s="401"/>
      <c r="TKY1849" s="401"/>
      <c r="TKZ1849" s="401"/>
      <c r="TLA1849" s="401"/>
      <c r="TLB1849" s="401"/>
      <c r="TLC1849" s="401"/>
      <c r="TLD1849" s="401"/>
      <c r="TLE1849" s="401"/>
      <c r="TLF1849" s="401"/>
      <c r="TLG1849" s="401"/>
      <c r="TLH1849" s="401"/>
      <c r="TLI1849" s="401"/>
      <c r="TLJ1849" s="401"/>
      <c r="TLK1849" s="401"/>
      <c r="TLL1849" s="401"/>
      <c r="TLM1849" s="401"/>
      <c r="TLN1849" s="401"/>
      <c r="TLO1849" s="401"/>
      <c r="TLP1849" s="401"/>
      <c r="TLQ1849" s="401"/>
      <c r="TLR1849" s="401"/>
      <c r="TLS1849" s="401"/>
      <c r="TLT1849" s="401"/>
      <c r="TLU1849" s="401"/>
      <c r="TLV1849" s="401"/>
      <c r="TLW1849" s="401"/>
      <c r="TLX1849" s="401"/>
      <c r="TLY1849" s="401"/>
      <c r="TLZ1849" s="401"/>
      <c r="TMA1849" s="401"/>
      <c r="TMB1849" s="401"/>
      <c r="TMC1849" s="401"/>
      <c r="TMD1849" s="401"/>
      <c r="TME1849" s="401"/>
      <c r="TMF1849" s="401"/>
      <c r="TMG1849" s="401"/>
      <c r="TMH1849" s="401"/>
      <c r="TMI1849" s="401"/>
      <c r="TMJ1849" s="401"/>
      <c r="TMK1849" s="401"/>
      <c r="TML1849" s="401"/>
      <c r="TMM1849" s="401"/>
      <c r="TMN1849" s="401"/>
      <c r="TMO1849" s="401"/>
      <c r="TMP1849" s="401"/>
      <c r="TMQ1849" s="401"/>
      <c r="TMR1849" s="401"/>
      <c r="TMS1849" s="401"/>
      <c r="TMT1849" s="401"/>
      <c r="TMU1849" s="401"/>
      <c r="TMV1849" s="401"/>
      <c r="TMW1849" s="401"/>
      <c r="TMX1849" s="401"/>
      <c r="TMY1849" s="401"/>
      <c r="TMZ1849" s="401"/>
      <c r="TNA1849" s="401"/>
      <c r="TNB1849" s="401"/>
      <c r="TNC1849" s="401"/>
      <c r="TND1849" s="401"/>
      <c r="TNE1849" s="401"/>
      <c r="TNF1849" s="401"/>
      <c r="TNG1849" s="401"/>
      <c r="TNH1849" s="401"/>
      <c r="TNI1849" s="401"/>
      <c r="TNJ1849" s="401"/>
      <c r="TNK1849" s="401"/>
      <c r="TNL1849" s="401"/>
      <c r="TNM1849" s="401"/>
      <c r="TNN1849" s="401"/>
      <c r="TNO1849" s="401"/>
      <c r="TNP1849" s="401"/>
      <c r="TNQ1849" s="401"/>
      <c r="TNR1849" s="401"/>
      <c r="TNS1849" s="401"/>
      <c r="TNT1849" s="401"/>
      <c r="TNU1849" s="401"/>
      <c r="TNV1849" s="401"/>
      <c r="TNW1849" s="401"/>
      <c r="TNX1849" s="401"/>
      <c r="TNY1849" s="401"/>
      <c r="TNZ1849" s="401"/>
      <c r="TOA1849" s="401"/>
      <c r="TOB1849" s="401"/>
      <c r="TOC1849" s="401"/>
      <c r="TOD1849" s="401"/>
      <c r="TOE1849" s="401"/>
      <c r="TOF1849" s="401"/>
      <c r="TOG1849" s="401"/>
      <c r="TOH1849" s="401"/>
      <c r="TOI1849" s="401"/>
      <c r="TOJ1849" s="401"/>
      <c r="TOK1849" s="401"/>
      <c r="TOL1849" s="401"/>
      <c r="TOM1849" s="401"/>
      <c r="TON1849" s="401"/>
      <c r="TOO1849" s="401"/>
      <c r="TOP1849" s="401"/>
      <c r="TOQ1849" s="401"/>
      <c r="TOR1849" s="401"/>
      <c r="TOS1849" s="401"/>
      <c r="TOT1849" s="401"/>
      <c r="TOU1849" s="401"/>
      <c r="TOV1849" s="401"/>
      <c r="TOW1849" s="401"/>
      <c r="TOX1849" s="401"/>
      <c r="TOY1849" s="401"/>
      <c r="TOZ1849" s="401"/>
      <c r="TPA1849" s="401"/>
      <c r="TPB1849" s="401"/>
      <c r="TPC1849" s="401"/>
      <c r="TPD1849" s="401"/>
      <c r="TPE1849" s="401"/>
      <c r="TPF1849" s="401"/>
      <c r="TPG1849" s="401"/>
      <c r="TPH1849" s="401"/>
      <c r="TPI1849" s="401"/>
      <c r="TPJ1849" s="401"/>
      <c r="TPK1849" s="401"/>
      <c r="TPL1849" s="401"/>
      <c r="TPM1849" s="401"/>
      <c r="TPN1849" s="401"/>
      <c r="TPO1849" s="401"/>
      <c r="TPP1849" s="401"/>
      <c r="TPQ1849" s="401"/>
      <c r="TPR1849" s="401"/>
      <c r="TPS1849" s="401"/>
      <c r="TPT1849" s="401"/>
      <c r="TPU1849" s="401"/>
      <c r="TPV1849" s="401"/>
      <c r="TPW1849" s="401"/>
      <c r="TPX1849" s="401"/>
      <c r="TPY1849" s="401"/>
      <c r="TPZ1849" s="401"/>
      <c r="TQA1849" s="401"/>
      <c r="TQB1849" s="401"/>
      <c r="TQC1849" s="401"/>
      <c r="TQD1849" s="401"/>
      <c r="TQE1849" s="401"/>
      <c r="TQF1849" s="401"/>
      <c r="TQG1849" s="401"/>
      <c r="TQH1849" s="401"/>
      <c r="TQI1849" s="401"/>
      <c r="TQJ1849" s="401"/>
      <c r="TQK1849" s="401"/>
      <c r="TQL1849" s="401"/>
      <c r="TQM1849" s="401"/>
      <c r="TQN1849" s="401"/>
      <c r="TQO1849" s="401"/>
      <c r="TQP1849" s="401"/>
      <c r="TQQ1849" s="401"/>
      <c r="TQR1849" s="401"/>
      <c r="TQS1849" s="401"/>
      <c r="TQT1849" s="401"/>
      <c r="TQU1849" s="401"/>
      <c r="TQV1849" s="401"/>
      <c r="TQW1849" s="401"/>
      <c r="TQX1849" s="401"/>
      <c r="TQY1849" s="401"/>
      <c r="TQZ1849" s="401"/>
      <c r="TRA1849" s="401"/>
      <c r="TRB1849" s="401"/>
      <c r="TRC1849" s="401"/>
      <c r="TRD1849" s="401"/>
      <c r="TRE1849" s="401"/>
      <c r="TRF1849" s="401"/>
      <c r="TRG1849" s="401"/>
      <c r="TRH1849" s="401"/>
      <c r="TRI1849" s="401"/>
      <c r="TRJ1849" s="401"/>
      <c r="TRK1849" s="401"/>
      <c r="TRL1849" s="401"/>
      <c r="TRM1849" s="401"/>
      <c r="TRN1849" s="401"/>
      <c r="TRO1849" s="401"/>
      <c r="TRP1849" s="401"/>
      <c r="TRQ1849" s="401"/>
      <c r="TRR1849" s="401"/>
      <c r="TRS1849" s="401"/>
      <c r="TRT1849" s="401"/>
      <c r="TRU1849" s="401"/>
      <c r="TRV1849" s="401"/>
      <c r="TRW1849" s="401"/>
      <c r="TRX1849" s="401"/>
      <c r="TRY1849" s="401"/>
      <c r="TRZ1849" s="401"/>
      <c r="TSA1849" s="401"/>
      <c r="TSB1849" s="401"/>
      <c r="TSC1849" s="401"/>
      <c r="TSD1849" s="401"/>
      <c r="TSE1849" s="401"/>
      <c r="TSF1849" s="401"/>
      <c r="TSG1849" s="401"/>
      <c r="TSH1849" s="401"/>
      <c r="TSI1849" s="401"/>
      <c r="TSJ1849" s="401"/>
      <c r="TSK1849" s="401"/>
      <c r="TSL1849" s="401"/>
      <c r="TSM1849" s="401"/>
      <c r="TSN1849" s="401"/>
      <c r="TSO1849" s="401"/>
      <c r="TSP1849" s="401"/>
      <c r="TSQ1849" s="401"/>
      <c r="TSR1849" s="401"/>
      <c r="TSS1849" s="401"/>
      <c r="TST1849" s="401"/>
      <c r="TSU1849" s="401"/>
      <c r="TSV1849" s="401"/>
      <c r="TSW1849" s="401"/>
      <c r="TSX1849" s="401"/>
      <c r="TSY1849" s="401"/>
      <c r="TSZ1849" s="401"/>
      <c r="TTA1849" s="401"/>
      <c r="TTB1849" s="401"/>
      <c r="TTC1849" s="401"/>
      <c r="TTD1849" s="401"/>
      <c r="TTE1849" s="401"/>
      <c r="TTF1849" s="401"/>
      <c r="TTG1849" s="401"/>
      <c r="TTH1849" s="401"/>
      <c r="TTI1849" s="401"/>
      <c r="TTJ1849" s="401"/>
      <c r="TTK1849" s="401"/>
      <c r="TTL1849" s="401"/>
      <c r="TTM1849" s="401"/>
      <c r="TTN1849" s="401"/>
      <c r="TTO1849" s="401"/>
      <c r="TTP1849" s="401"/>
      <c r="TTQ1849" s="401"/>
      <c r="TTR1849" s="401"/>
      <c r="TTS1849" s="401"/>
      <c r="TTT1849" s="401"/>
      <c r="TTU1849" s="401"/>
      <c r="TTV1849" s="401"/>
      <c r="TTW1849" s="401"/>
      <c r="TTX1849" s="401"/>
      <c r="TTY1849" s="401"/>
      <c r="TTZ1849" s="401"/>
      <c r="TUA1849" s="401"/>
      <c r="TUB1849" s="401"/>
      <c r="TUC1849" s="401"/>
      <c r="TUD1849" s="401"/>
      <c r="TUE1849" s="401"/>
      <c r="TUF1849" s="401"/>
      <c r="TUG1849" s="401"/>
      <c r="TUH1849" s="401"/>
      <c r="TUI1849" s="401"/>
      <c r="TUJ1849" s="401"/>
      <c r="TUK1849" s="401"/>
      <c r="TUL1849" s="401"/>
      <c r="TUM1849" s="401"/>
      <c r="TUN1849" s="401"/>
      <c r="TUO1849" s="401"/>
      <c r="TUP1849" s="401"/>
      <c r="TUQ1849" s="401"/>
      <c r="TUR1849" s="401"/>
      <c r="TUS1849" s="401"/>
      <c r="TUT1849" s="401"/>
      <c r="TUU1849" s="401"/>
      <c r="TUV1849" s="401"/>
      <c r="TUW1849" s="401"/>
      <c r="TUX1849" s="401"/>
      <c r="TUY1849" s="401"/>
      <c r="TUZ1849" s="401"/>
      <c r="TVA1849" s="401"/>
      <c r="TVB1849" s="401"/>
      <c r="TVC1849" s="401"/>
      <c r="TVD1849" s="401"/>
      <c r="TVE1849" s="401"/>
      <c r="TVF1849" s="401"/>
      <c r="TVG1849" s="401"/>
      <c r="TVH1849" s="401"/>
      <c r="TVI1849" s="401"/>
      <c r="TVJ1849" s="401"/>
      <c r="TVK1849" s="401"/>
      <c r="TVL1849" s="401"/>
      <c r="TVM1849" s="401"/>
      <c r="TVN1849" s="401"/>
      <c r="TVO1849" s="401"/>
      <c r="TVP1849" s="401"/>
      <c r="TVQ1849" s="401"/>
      <c r="TVR1849" s="401"/>
      <c r="TVS1849" s="401"/>
      <c r="TVT1849" s="401"/>
      <c r="TVU1849" s="401"/>
      <c r="TVV1849" s="401"/>
      <c r="TVW1849" s="401"/>
      <c r="TVX1849" s="401"/>
      <c r="TVY1849" s="401"/>
      <c r="TVZ1849" s="401"/>
      <c r="TWA1849" s="401"/>
      <c r="TWB1849" s="401"/>
      <c r="TWC1849" s="401"/>
      <c r="TWD1849" s="401"/>
      <c r="TWE1849" s="401"/>
      <c r="TWF1849" s="401"/>
      <c r="TWG1849" s="401"/>
      <c r="TWH1849" s="401"/>
      <c r="TWI1849" s="401"/>
      <c r="TWJ1849" s="401"/>
      <c r="TWK1849" s="401"/>
      <c r="TWL1849" s="401"/>
      <c r="TWM1849" s="401"/>
      <c r="TWN1849" s="401"/>
      <c r="TWO1849" s="401"/>
      <c r="TWP1849" s="401"/>
      <c r="TWQ1849" s="401"/>
      <c r="TWR1849" s="401"/>
      <c r="TWS1849" s="401"/>
      <c r="TWT1849" s="401"/>
      <c r="TWU1849" s="401"/>
      <c r="TWV1849" s="401"/>
      <c r="TWW1849" s="401"/>
      <c r="TWX1849" s="401"/>
      <c r="TWY1849" s="401"/>
      <c r="TWZ1849" s="401"/>
      <c r="TXA1849" s="401"/>
      <c r="TXB1849" s="401"/>
      <c r="TXC1849" s="401"/>
      <c r="TXD1849" s="401"/>
      <c r="TXE1849" s="401"/>
      <c r="TXF1849" s="401"/>
      <c r="TXG1849" s="401"/>
      <c r="TXH1849" s="401"/>
      <c r="TXI1849" s="401"/>
      <c r="TXJ1849" s="401"/>
      <c r="TXK1849" s="401"/>
      <c r="TXL1849" s="401"/>
      <c r="TXM1849" s="401"/>
      <c r="TXN1849" s="401"/>
      <c r="TXO1849" s="401"/>
      <c r="TXP1849" s="401"/>
      <c r="TXQ1849" s="401"/>
      <c r="TXR1849" s="401"/>
      <c r="TXS1849" s="401"/>
      <c r="TXT1849" s="401"/>
      <c r="TXU1849" s="401"/>
      <c r="TXV1849" s="401"/>
      <c r="TXW1849" s="401"/>
      <c r="TXX1849" s="401"/>
      <c r="TXY1849" s="401"/>
      <c r="TXZ1849" s="401"/>
      <c r="TYA1849" s="401"/>
      <c r="TYB1849" s="401"/>
      <c r="TYC1849" s="401"/>
      <c r="TYD1849" s="401"/>
      <c r="TYE1849" s="401"/>
      <c r="TYF1849" s="401"/>
      <c r="TYG1849" s="401"/>
      <c r="TYH1849" s="401"/>
      <c r="TYI1849" s="401"/>
      <c r="TYJ1849" s="401"/>
      <c r="TYK1849" s="401"/>
      <c r="TYL1849" s="401"/>
      <c r="TYM1849" s="401"/>
      <c r="TYN1849" s="401"/>
      <c r="TYO1849" s="401"/>
      <c r="TYP1849" s="401"/>
      <c r="TYQ1849" s="401"/>
      <c r="TYR1849" s="401"/>
      <c r="TYS1849" s="401"/>
      <c r="TYT1849" s="401"/>
      <c r="TYU1849" s="401"/>
      <c r="TYV1849" s="401"/>
      <c r="TYW1849" s="401"/>
      <c r="TYX1849" s="401"/>
      <c r="TYY1849" s="401"/>
      <c r="TYZ1849" s="401"/>
      <c r="TZA1849" s="401"/>
      <c r="TZB1849" s="401"/>
      <c r="TZC1849" s="401"/>
      <c r="TZD1849" s="401"/>
      <c r="TZE1849" s="401"/>
      <c r="TZF1849" s="401"/>
      <c r="TZG1849" s="401"/>
      <c r="TZH1849" s="401"/>
      <c r="TZI1849" s="401"/>
      <c r="TZJ1849" s="401"/>
      <c r="TZK1849" s="401"/>
      <c r="TZL1849" s="401"/>
      <c r="TZM1849" s="401"/>
      <c r="TZN1849" s="401"/>
      <c r="TZO1849" s="401"/>
      <c r="TZP1849" s="401"/>
      <c r="TZQ1849" s="401"/>
      <c r="TZR1849" s="401"/>
      <c r="TZS1849" s="401"/>
      <c r="TZT1849" s="401"/>
      <c r="TZU1849" s="401"/>
      <c r="TZV1849" s="401"/>
      <c r="TZW1849" s="401"/>
      <c r="TZX1849" s="401"/>
      <c r="TZY1849" s="401"/>
      <c r="TZZ1849" s="401"/>
      <c r="UAA1849" s="401"/>
      <c r="UAB1849" s="401"/>
      <c r="UAC1849" s="401"/>
      <c r="UAD1849" s="401"/>
      <c r="UAE1849" s="401"/>
      <c r="UAF1849" s="401"/>
      <c r="UAG1849" s="401"/>
      <c r="UAH1849" s="401"/>
      <c r="UAI1849" s="401"/>
      <c r="UAJ1849" s="401"/>
      <c r="UAK1849" s="401"/>
      <c r="UAL1849" s="401"/>
      <c r="UAM1849" s="401"/>
      <c r="UAN1849" s="401"/>
      <c r="UAO1849" s="401"/>
      <c r="UAP1849" s="401"/>
      <c r="UAQ1849" s="401"/>
      <c r="UAR1849" s="401"/>
      <c r="UAS1849" s="401"/>
      <c r="UAT1849" s="401"/>
      <c r="UAU1849" s="401"/>
      <c r="UAV1849" s="401"/>
      <c r="UAW1849" s="401"/>
      <c r="UAX1849" s="401"/>
      <c r="UAY1849" s="401"/>
      <c r="UAZ1849" s="401"/>
      <c r="UBA1849" s="401"/>
      <c r="UBB1849" s="401"/>
      <c r="UBC1849" s="401"/>
      <c r="UBD1849" s="401"/>
      <c r="UBE1849" s="401"/>
      <c r="UBF1849" s="401"/>
      <c r="UBG1849" s="401"/>
      <c r="UBH1849" s="401"/>
      <c r="UBI1849" s="401"/>
      <c r="UBJ1849" s="401"/>
      <c r="UBK1849" s="401"/>
      <c r="UBL1849" s="401"/>
      <c r="UBM1849" s="401"/>
      <c r="UBN1849" s="401"/>
      <c r="UBO1849" s="401"/>
      <c r="UBP1849" s="401"/>
      <c r="UBQ1849" s="401"/>
      <c r="UBR1849" s="401"/>
      <c r="UBS1849" s="401"/>
      <c r="UBT1849" s="401"/>
      <c r="UBU1849" s="401"/>
      <c r="UBV1849" s="401"/>
      <c r="UBW1849" s="401"/>
      <c r="UBX1849" s="401"/>
      <c r="UBY1849" s="401"/>
      <c r="UBZ1849" s="401"/>
      <c r="UCA1849" s="401"/>
      <c r="UCB1849" s="401"/>
      <c r="UCC1849" s="401"/>
      <c r="UCD1849" s="401"/>
      <c r="UCE1849" s="401"/>
      <c r="UCF1849" s="401"/>
      <c r="UCG1849" s="401"/>
      <c r="UCH1849" s="401"/>
      <c r="UCI1849" s="401"/>
      <c r="UCJ1849" s="401"/>
      <c r="UCK1849" s="401"/>
      <c r="UCL1849" s="401"/>
      <c r="UCM1849" s="401"/>
      <c r="UCN1849" s="401"/>
      <c r="UCO1849" s="401"/>
      <c r="UCP1849" s="401"/>
      <c r="UCQ1849" s="401"/>
      <c r="UCR1849" s="401"/>
      <c r="UCS1849" s="401"/>
      <c r="UCT1849" s="401"/>
      <c r="UCU1849" s="401"/>
      <c r="UCV1849" s="401"/>
      <c r="UCW1849" s="401"/>
      <c r="UCX1849" s="401"/>
      <c r="UCY1849" s="401"/>
      <c r="UCZ1849" s="401"/>
      <c r="UDA1849" s="401"/>
      <c r="UDB1849" s="401"/>
      <c r="UDC1849" s="401"/>
      <c r="UDD1849" s="401"/>
      <c r="UDE1849" s="401"/>
      <c r="UDF1849" s="401"/>
      <c r="UDG1849" s="401"/>
      <c r="UDH1849" s="401"/>
      <c r="UDI1849" s="401"/>
      <c r="UDJ1849" s="401"/>
      <c r="UDK1849" s="401"/>
      <c r="UDL1849" s="401"/>
      <c r="UDM1849" s="401"/>
      <c r="UDN1849" s="401"/>
      <c r="UDO1849" s="401"/>
      <c r="UDP1849" s="401"/>
      <c r="UDQ1849" s="401"/>
      <c r="UDR1849" s="401"/>
      <c r="UDS1849" s="401"/>
      <c r="UDT1849" s="401"/>
      <c r="UDU1849" s="401"/>
      <c r="UDV1849" s="401"/>
      <c r="UDW1849" s="401"/>
      <c r="UDX1849" s="401"/>
      <c r="UDY1849" s="401"/>
      <c r="UDZ1849" s="401"/>
      <c r="UEA1849" s="401"/>
      <c r="UEB1849" s="401"/>
      <c r="UEC1849" s="401"/>
      <c r="UED1849" s="401"/>
      <c r="UEE1849" s="401"/>
      <c r="UEF1849" s="401"/>
      <c r="UEG1849" s="401"/>
      <c r="UEH1849" s="401"/>
      <c r="UEI1849" s="401"/>
      <c r="UEJ1849" s="401"/>
      <c r="UEK1849" s="401"/>
      <c r="UEL1849" s="401"/>
      <c r="UEM1849" s="401"/>
      <c r="UEN1849" s="401"/>
      <c r="UEO1849" s="401"/>
      <c r="UEP1849" s="401"/>
      <c r="UEQ1849" s="401"/>
      <c r="UER1849" s="401"/>
      <c r="UES1849" s="401"/>
      <c r="UET1849" s="401"/>
      <c r="UEU1849" s="401"/>
      <c r="UEV1849" s="401"/>
      <c r="UEW1849" s="401"/>
      <c r="UEX1849" s="401"/>
      <c r="UEY1849" s="401"/>
      <c r="UEZ1849" s="401"/>
      <c r="UFA1849" s="401"/>
      <c r="UFB1849" s="401"/>
      <c r="UFC1849" s="401"/>
      <c r="UFD1849" s="401"/>
      <c r="UFE1849" s="401"/>
      <c r="UFF1849" s="401"/>
      <c r="UFG1849" s="401"/>
      <c r="UFH1849" s="401"/>
      <c r="UFI1849" s="401"/>
      <c r="UFJ1849" s="401"/>
      <c r="UFK1849" s="401"/>
      <c r="UFL1849" s="401"/>
      <c r="UFM1849" s="401"/>
      <c r="UFN1849" s="401"/>
      <c r="UFO1849" s="401"/>
      <c r="UFP1849" s="401"/>
      <c r="UFQ1849" s="401"/>
      <c r="UFR1849" s="401"/>
      <c r="UFS1849" s="401"/>
      <c r="UFT1849" s="401"/>
      <c r="UFU1849" s="401"/>
      <c r="UFV1849" s="401"/>
      <c r="UFW1849" s="401"/>
      <c r="UFX1849" s="401"/>
      <c r="UFY1849" s="401"/>
      <c r="UFZ1849" s="401"/>
      <c r="UGA1849" s="401"/>
      <c r="UGB1849" s="401"/>
      <c r="UGC1849" s="401"/>
      <c r="UGD1849" s="401"/>
      <c r="UGE1849" s="401"/>
      <c r="UGF1849" s="401"/>
      <c r="UGG1849" s="401"/>
      <c r="UGH1849" s="401"/>
      <c r="UGI1849" s="401"/>
      <c r="UGJ1849" s="401"/>
      <c r="UGK1849" s="401"/>
      <c r="UGL1849" s="401"/>
      <c r="UGM1849" s="401"/>
      <c r="UGN1849" s="401"/>
      <c r="UGO1849" s="401"/>
      <c r="UGP1849" s="401"/>
      <c r="UGQ1849" s="401"/>
      <c r="UGR1849" s="401"/>
      <c r="UGS1849" s="401"/>
      <c r="UGT1849" s="401"/>
      <c r="UGU1849" s="401"/>
      <c r="UGV1849" s="401"/>
      <c r="UGW1849" s="401"/>
      <c r="UGX1849" s="401"/>
      <c r="UGY1849" s="401"/>
      <c r="UGZ1849" s="401"/>
      <c r="UHA1849" s="401"/>
      <c r="UHB1849" s="401"/>
      <c r="UHC1849" s="401"/>
      <c r="UHD1849" s="401"/>
      <c r="UHE1849" s="401"/>
      <c r="UHF1849" s="401"/>
      <c r="UHG1849" s="401"/>
      <c r="UHH1849" s="401"/>
      <c r="UHI1849" s="401"/>
      <c r="UHJ1849" s="401"/>
      <c r="UHK1849" s="401"/>
      <c r="UHL1849" s="401"/>
      <c r="UHM1849" s="401"/>
      <c r="UHN1849" s="401"/>
      <c r="UHO1849" s="401"/>
      <c r="UHP1849" s="401"/>
      <c r="UHQ1849" s="401"/>
      <c r="UHR1849" s="401"/>
      <c r="UHS1849" s="401"/>
      <c r="UHT1849" s="401"/>
      <c r="UHU1849" s="401"/>
      <c r="UHV1849" s="401"/>
      <c r="UHW1849" s="401"/>
      <c r="UHX1849" s="401"/>
      <c r="UHY1849" s="401"/>
      <c r="UHZ1849" s="401"/>
      <c r="UIA1849" s="401"/>
      <c r="UIB1849" s="401"/>
      <c r="UIC1849" s="401"/>
      <c r="UID1849" s="401"/>
      <c r="UIE1849" s="401"/>
      <c r="UIF1849" s="401"/>
      <c r="UIG1849" s="401"/>
      <c r="UIH1849" s="401"/>
      <c r="UII1849" s="401"/>
      <c r="UIJ1849" s="401"/>
      <c r="UIK1849" s="401"/>
      <c r="UIL1849" s="401"/>
      <c r="UIM1849" s="401"/>
      <c r="UIN1849" s="401"/>
      <c r="UIO1849" s="401"/>
      <c r="UIP1849" s="401"/>
      <c r="UIQ1849" s="401"/>
      <c r="UIR1849" s="401"/>
      <c r="UIS1849" s="401"/>
      <c r="UIT1849" s="401"/>
      <c r="UIU1849" s="401"/>
      <c r="UIV1849" s="401"/>
      <c r="UIW1849" s="401"/>
      <c r="UIX1849" s="401"/>
      <c r="UIY1849" s="401"/>
      <c r="UIZ1849" s="401"/>
      <c r="UJA1849" s="401"/>
      <c r="UJB1849" s="401"/>
      <c r="UJC1849" s="401"/>
      <c r="UJD1849" s="401"/>
      <c r="UJE1849" s="401"/>
      <c r="UJF1849" s="401"/>
      <c r="UJG1849" s="401"/>
      <c r="UJH1849" s="401"/>
      <c r="UJI1849" s="401"/>
      <c r="UJJ1849" s="401"/>
      <c r="UJK1849" s="401"/>
      <c r="UJL1849" s="401"/>
      <c r="UJM1849" s="401"/>
      <c r="UJN1849" s="401"/>
      <c r="UJO1849" s="401"/>
      <c r="UJP1849" s="401"/>
      <c r="UJQ1849" s="401"/>
      <c r="UJR1849" s="401"/>
      <c r="UJS1849" s="401"/>
      <c r="UJT1849" s="401"/>
      <c r="UJU1849" s="401"/>
      <c r="UJV1849" s="401"/>
      <c r="UJW1849" s="401"/>
      <c r="UJX1849" s="401"/>
      <c r="UJY1849" s="401"/>
      <c r="UJZ1849" s="401"/>
      <c r="UKA1849" s="401"/>
      <c r="UKB1849" s="401"/>
      <c r="UKC1849" s="401"/>
      <c r="UKD1849" s="401"/>
      <c r="UKE1849" s="401"/>
      <c r="UKF1849" s="401"/>
      <c r="UKG1849" s="401"/>
      <c r="UKH1849" s="401"/>
      <c r="UKI1849" s="401"/>
      <c r="UKJ1849" s="401"/>
      <c r="UKK1849" s="401"/>
      <c r="UKL1849" s="401"/>
      <c r="UKM1849" s="401"/>
      <c r="UKN1849" s="401"/>
      <c r="UKO1849" s="401"/>
      <c r="UKP1849" s="401"/>
      <c r="UKQ1849" s="401"/>
      <c r="UKR1849" s="401"/>
      <c r="UKS1849" s="401"/>
      <c r="UKT1849" s="401"/>
      <c r="UKU1849" s="401"/>
      <c r="UKV1849" s="401"/>
      <c r="UKW1849" s="401"/>
      <c r="UKX1849" s="401"/>
      <c r="UKY1849" s="401"/>
      <c r="UKZ1849" s="401"/>
      <c r="ULA1849" s="401"/>
      <c r="ULB1849" s="401"/>
      <c r="ULC1849" s="401"/>
      <c r="ULD1849" s="401"/>
      <c r="ULE1849" s="401"/>
      <c r="ULF1849" s="401"/>
      <c r="ULG1849" s="401"/>
      <c r="ULH1849" s="401"/>
      <c r="ULI1849" s="401"/>
      <c r="ULJ1849" s="401"/>
      <c r="ULK1849" s="401"/>
      <c r="ULL1849" s="401"/>
      <c r="ULM1849" s="401"/>
      <c r="ULN1849" s="401"/>
      <c r="ULO1849" s="401"/>
      <c r="ULP1849" s="401"/>
      <c r="ULQ1849" s="401"/>
      <c r="ULR1849" s="401"/>
      <c r="ULS1849" s="401"/>
      <c r="ULT1849" s="401"/>
      <c r="ULU1849" s="401"/>
      <c r="ULV1849" s="401"/>
      <c r="ULW1849" s="401"/>
      <c r="ULX1849" s="401"/>
      <c r="ULY1849" s="401"/>
      <c r="ULZ1849" s="401"/>
      <c r="UMA1849" s="401"/>
      <c r="UMB1849" s="401"/>
      <c r="UMC1849" s="401"/>
      <c r="UMD1849" s="401"/>
      <c r="UME1849" s="401"/>
      <c r="UMF1849" s="401"/>
      <c r="UMG1849" s="401"/>
      <c r="UMH1849" s="401"/>
      <c r="UMI1849" s="401"/>
      <c r="UMJ1849" s="401"/>
      <c r="UMK1849" s="401"/>
      <c r="UML1849" s="401"/>
      <c r="UMM1849" s="401"/>
      <c r="UMN1849" s="401"/>
      <c r="UMO1849" s="401"/>
      <c r="UMP1849" s="401"/>
      <c r="UMQ1849" s="401"/>
      <c r="UMR1849" s="401"/>
      <c r="UMS1849" s="401"/>
      <c r="UMT1849" s="401"/>
      <c r="UMU1849" s="401"/>
      <c r="UMV1849" s="401"/>
      <c r="UMW1849" s="401"/>
      <c r="UMX1849" s="401"/>
      <c r="UMY1849" s="401"/>
      <c r="UMZ1849" s="401"/>
      <c r="UNA1849" s="401"/>
      <c r="UNB1849" s="401"/>
      <c r="UNC1849" s="401"/>
      <c r="UND1849" s="401"/>
      <c r="UNE1849" s="401"/>
      <c r="UNF1849" s="401"/>
      <c r="UNG1849" s="401"/>
      <c r="UNH1849" s="401"/>
      <c r="UNI1849" s="401"/>
      <c r="UNJ1849" s="401"/>
      <c r="UNK1849" s="401"/>
      <c r="UNL1849" s="401"/>
      <c r="UNM1849" s="401"/>
      <c r="UNN1849" s="401"/>
      <c r="UNO1849" s="401"/>
      <c r="UNP1849" s="401"/>
      <c r="UNQ1849" s="401"/>
      <c r="UNR1849" s="401"/>
      <c r="UNS1849" s="401"/>
      <c r="UNT1849" s="401"/>
      <c r="UNU1849" s="401"/>
      <c r="UNV1849" s="401"/>
      <c r="UNW1849" s="401"/>
      <c r="UNX1849" s="401"/>
      <c r="UNY1849" s="401"/>
      <c r="UNZ1849" s="401"/>
      <c r="UOA1849" s="401"/>
      <c r="UOB1849" s="401"/>
      <c r="UOC1849" s="401"/>
      <c r="UOD1849" s="401"/>
      <c r="UOE1849" s="401"/>
      <c r="UOF1849" s="401"/>
      <c r="UOG1849" s="401"/>
      <c r="UOH1849" s="401"/>
      <c r="UOI1849" s="401"/>
      <c r="UOJ1849" s="401"/>
      <c r="UOK1849" s="401"/>
      <c r="UOL1849" s="401"/>
      <c r="UOM1849" s="401"/>
      <c r="UON1849" s="401"/>
      <c r="UOO1849" s="401"/>
      <c r="UOP1849" s="401"/>
      <c r="UOQ1849" s="401"/>
      <c r="UOR1849" s="401"/>
      <c r="UOS1849" s="401"/>
      <c r="UOT1849" s="401"/>
      <c r="UOU1849" s="401"/>
      <c r="UOV1849" s="401"/>
      <c r="UOW1849" s="401"/>
      <c r="UOX1849" s="401"/>
      <c r="UOY1849" s="401"/>
      <c r="UOZ1849" s="401"/>
      <c r="UPA1849" s="401"/>
      <c r="UPB1849" s="401"/>
      <c r="UPC1849" s="401"/>
      <c r="UPD1849" s="401"/>
      <c r="UPE1849" s="401"/>
      <c r="UPF1849" s="401"/>
      <c r="UPG1849" s="401"/>
      <c r="UPH1849" s="401"/>
      <c r="UPI1849" s="401"/>
      <c r="UPJ1849" s="401"/>
      <c r="UPK1849" s="401"/>
      <c r="UPL1849" s="401"/>
      <c r="UPM1849" s="401"/>
      <c r="UPN1849" s="401"/>
      <c r="UPO1849" s="401"/>
      <c r="UPP1849" s="401"/>
      <c r="UPQ1849" s="401"/>
      <c r="UPR1849" s="401"/>
      <c r="UPS1849" s="401"/>
      <c r="UPT1849" s="401"/>
      <c r="UPU1849" s="401"/>
      <c r="UPV1849" s="401"/>
      <c r="UPW1849" s="401"/>
      <c r="UPX1849" s="401"/>
      <c r="UPY1849" s="401"/>
      <c r="UPZ1849" s="401"/>
      <c r="UQA1849" s="401"/>
      <c r="UQB1849" s="401"/>
      <c r="UQC1849" s="401"/>
      <c r="UQD1849" s="401"/>
      <c r="UQE1849" s="401"/>
      <c r="UQF1849" s="401"/>
      <c r="UQG1849" s="401"/>
      <c r="UQH1849" s="401"/>
      <c r="UQI1849" s="401"/>
      <c r="UQJ1849" s="401"/>
      <c r="UQK1849" s="401"/>
      <c r="UQL1849" s="401"/>
      <c r="UQM1849" s="401"/>
      <c r="UQN1849" s="401"/>
      <c r="UQO1849" s="401"/>
      <c r="UQP1849" s="401"/>
      <c r="UQQ1849" s="401"/>
      <c r="UQR1849" s="401"/>
      <c r="UQS1849" s="401"/>
      <c r="UQT1849" s="401"/>
      <c r="UQU1849" s="401"/>
      <c r="UQV1849" s="401"/>
      <c r="UQW1849" s="401"/>
      <c r="UQX1849" s="401"/>
      <c r="UQY1849" s="401"/>
      <c r="UQZ1849" s="401"/>
      <c r="URA1849" s="401"/>
      <c r="URB1849" s="401"/>
      <c r="URC1849" s="401"/>
      <c r="URD1849" s="401"/>
      <c r="URE1849" s="401"/>
      <c r="URF1849" s="401"/>
      <c r="URG1849" s="401"/>
      <c r="URH1849" s="401"/>
      <c r="URI1849" s="401"/>
      <c r="URJ1849" s="401"/>
      <c r="URK1849" s="401"/>
      <c r="URL1849" s="401"/>
      <c r="URM1849" s="401"/>
      <c r="URN1849" s="401"/>
      <c r="URO1849" s="401"/>
      <c r="URP1849" s="401"/>
      <c r="URQ1849" s="401"/>
      <c r="URR1849" s="401"/>
      <c r="URS1849" s="401"/>
      <c r="URT1849" s="401"/>
      <c r="URU1849" s="401"/>
      <c r="URV1849" s="401"/>
      <c r="URW1849" s="401"/>
      <c r="URX1849" s="401"/>
      <c r="URY1849" s="401"/>
      <c r="URZ1849" s="401"/>
      <c r="USA1849" s="401"/>
      <c r="USB1849" s="401"/>
      <c r="USC1849" s="401"/>
      <c r="USD1849" s="401"/>
      <c r="USE1849" s="401"/>
      <c r="USF1849" s="401"/>
      <c r="USG1849" s="401"/>
      <c r="USH1849" s="401"/>
      <c r="USI1849" s="401"/>
      <c r="USJ1849" s="401"/>
      <c r="USK1849" s="401"/>
      <c r="USL1849" s="401"/>
      <c r="USM1849" s="401"/>
      <c r="USN1849" s="401"/>
      <c r="USO1849" s="401"/>
      <c r="USP1849" s="401"/>
      <c r="USQ1849" s="401"/>
      <c r="USR1849" s="401"/>
      <c r="USS1849" s="401"/>
      <c r="UST1849" s="401"/>
      <c r="USU1849" s="401"/>
      <c r="USV1849" s="401"/>
      <c r="USW1849" s="401"/>
      <c r="USX1849" s="401"/>
      <c r="USY1849" s="401"/>
      <c r="USZ1849" s="401"/>
      <c r="UTA1849" s="401"/>
      <c r="UTB1849" s="401"/>
      <c r="UTC1849" s="401"/>
      <c r="UTD1849" s="401"/>
      <c r="UTE1849" s="401"/>
      <c r="UTF1849" s="401"/>
      <c r="UTG1849" s="401"/>
      <c r="UTH1849" s="401"/>
      <c r="UTI1849" s="401"/>
      <c r="UTJ1849" s="401"/>
      <c r="UTK1849" s="401"/>
      <c r="UTL1849" s="401"/>
      <c r="UTM1849" s="401"/>
      <c r="UTN1849" s="401"/>
      <c r="UTO1849" s="401"/>
      <c r="UTP1849" s="401"/>
      <c r="UTQ1849" s="401"/>
      <c r="UTR1849" s="401"/>
      <c r="UTS1849" s="401"/>
      <c r="UTT1849" s="401"/>
      <c r="UTU1849" s="401"/>
      <c r="UTV1849" s="401"/>
      <c r="UTW1849" s="401"/>
      <c r="UTX1849" s="401"/>
      <c r="UTY1849" s="401"/>
      <c r="UTZ1849" s="401"/>
      <c r="UUA1849" s="401"/>
      <c r="UUB1849" s="401"/>
      <c r="UUC1849" s="401"/>
      <c r="UUD1849" s="401"/>
      <c r="UUE1849" s="401"/>
      <c r="UUF1849" s="401"/>
      <c r="UUG1849" s="401"/>
      <c r="UUH1849" s="401"/>
      <c r="UUI1849" s="401"/>
      <c r="UUJ1849" s="401"/>
      <c r="UUK1849" s="401"/>
      <c r="UUL1849" s="401"/>
      <c r="UUM1849" s="401"/>
      <c r="UUN1849" s="401"/>
      <c r="UUO1849" s="401"/>
      <c r="UUP1849" s="401"/>
      <c r="UUQ1849" s="401"/>
      <c r="UUR1849" s="401"/>
      <c r="UUS1849" s="401"/>
      <c r="UUT1849" s="401"/>
      <c r="UUU1849" s="401"/>
      <c r="UUV1849" s="401"/>
      <c r="UUW1849" s="401"/>
      <c r="UUX1849" s="401"/>
      <c r="UUY1849" s="401"/>
      <c r="UUZ1849" s="401"/>
      <c r="UVA1849" s="401"/>
      <c r="UVB1849" s="401"/>
      <c r="UVC1849" s="401"/>
      <c r="UVD1849" s="401"/>
      <c r="UVE1849" s="401"/>
      <c r="UVF1849" s="401"/>
      <c r="UVG1849" s="401"/>
      <c r="UVH1849" s="401"/>
      <c r="UVI1849" s="401"/>
      <c r="UVJ1849" s="401"/>
      <c r="UVK1849" s="401"/>
      <c r="UVL1849" s="401"/>
      <c r="UVM1849" s="401"/>
      <c r="UVN1849" s="401"/>
      <c r="UVO1849" s="401"/>
      <c r="UVP1849" s="401"/>
      <c r="UVQ1849" s="401"/>
      <c r="UVR1849" s="401"/>
      <c r="UVS1849" s="401"/>
      <c r="UVT1849" s="401"/>
      <c r="UVU1849" s="401"/>
      <c r="UVV1849" s="401"/>
      <c r="UVW1849" s="401"/>
      <c r="UVX1849" s="401"/>
      <c r="UVY1849" s="401"/>
      <c r="UVZ1849" s="401"/>
      <c r="UWA1849" s="401"/>
      <c r="UWB1849" s="401"/>
      <c r="UWC1849" s="401"/>
      <c r="UWD1849" s="401"/>
      <c r="UWE1849" s="401"/>
      <c r="UWF1849" s="401"/>
      <c r="UWG1849" s="401"/>
      <c r="UWH1849" s="401"/>
      <c r="UWI1849" s="401"/>
      <c r="UWJ1849" s="401"/>
      <c r="UWK1849" s="401"/>
      <c r="UWL1849" s="401"/>
      <c r="UWM1849" s="401"/>
      <c r="UWN1849" s="401"/>
      <c r="UWO1849" s="401"/>
      <c r="UWP1849" s="401"/>
      <c r="UWQ1849" s="401"/>
      <c r="UWR1849" s="401"/>
      <c r="UWS1849" s="401"/>
      <c r="UWT1849" s="401"/>
      <c r="UWU1849" s="401"/>
      <c r="UWV1849" s="401"/>
      <c r="UWW1849" s="401"/>
      <c r="UWX1849" s="401"/>
      <c r="UWY1849" s="401"/>
      <c r="UWZ1849" s="401"/>
      <c r="UXA1849" s="401"/>
      <c r="UXB1849" s="401"/>
      <c r="UXC1849" s="401"/>
      <c r="UXD1849" s="401"/>
      <c r="UXE1849" s="401"/>
      <c r="UXF1849" s="401"/>
      <c r="UXG1849" s="401"/>
      <c r="UXH1849" s="401"/>
      <c r="UXI1849" s="401"/>
      <c r="UXJ1849" s="401"/>
      <c r="UXK1849" s="401"/>
      <c r="UXL1849" s="401"/>
      <c r="UXM1849" s="401"/>
      <c r="UXN1849" s="401"/>
      <c r="UXO1849" s="401"/>
      <c r="UXP1849" s="401"/>
      <c r="UXQ1849" s="401"/>
      <c r="UXR1849" s="401"/>
      <c r="UXS1849" s="401"/>
      <c r="UXT1849" s="401"/>
      <c r="UXU1849" s="401"/>
      <c r="UXV1849" s="401"/>
      <c r="UXW1849" s="401"/>
      <c r="UXX1849" s="401"/>
      <c r="UXY1849" s="401"/>
      <c r="UXZ1849" s="401"/>
      <c r="UYA1849" s="401"/>
      <c r="UYB1849" s="401"/>
      <c r="UYC1849" s="401"/>
      <c r="UYD1849" s="401"/>
      <c r="UYE1849" s="401"/>
      <c r="UYF1849" s="401"/>
      <c r="UYG1849" s="401"/>
      <c r="UYH1849" s="401"/>
      <c r="UYI1849" s="401"/>
      <c r="UYJ1849" s="401"/>
      <c r="UYK1849" s="401"/>
      <c r="UYL1849" s="401"/>
      <c r="UYM1849" s="401"/>
      <c r="UYN1849" s="401"/>
      <c r="UYO1849" s="401"/>
      <c r="UYP1849" s="401"/>
      <c r="UYQ1849" s="401"/>
      <c r="UYR1849" s="401"/>
      <c r="UYS1849" s="401"/>
      <c r="UYT1849" s="401"/>
      <c r="UYU1849" s="401"/>
      <c r="UYV1849" s="401"/>
      <c r="UYW1849" s="401"/>
      <c r="UYX1849" s="401"/>
      <c r="UYY1849" s="401"/>
      <c r="UYZ1849" s="401"/>
      <c r="UZA1849" s="401"/>
      <c r="UZB1849" s="401"/>
      <c r="UZC1849" s="401"/>
      <c r="UZD1849" s="401"/>
      <c r="UZE1849" s="401"/>
      <c r="UZF1849" s="401"/>
      <c r="UZG1849" s="401"/>
      <c r="UZH1849" s="401"/>
      <c r="UZI1849" s="401"/>
      <c r="UZJ1849" s="401"/>
      <c r="UZK1849" s="401"/>
      <c r="UZL1849" s="401"/>
      <c r="UZM1849" s="401"/>
      <c r="UZN1849" s="401"/>
      <c r="UZO1849" s="401"/>
      <c r="UZP1849" s="401"/>
      <c r="UZQ1849" s="401"/>
      <c r="UZR1849" s="401"/>
      <c r="UZS1849" s="401"/>
      <c r="UZT1849" s="401"/>
      <c r="UZU1849" s="401"/>
      <c r="UZV1849" s="401"/>
      <c r="UZW1849" s="401"/>
      <c r="UZX1849" s="401"/>
      <c r="UZY1849" s="401"/>
      <c r="UZZ1849" s="401"/>
      <c r="VAA1849" s="401"/>
      <c r="VAB1849" s="401"/>
      <c r="VAC1849" s="401"/>
      <c r="VAD1849" s="401"/>
      <c r="VAE1849" s="401"/>
      <c r="VAF1849" s="401"/>
      <c r="VAG1849" s="401"/>
      <c r="VAH1849" s="401"/>
      <c r="VAI1849" s="401"/>
      <c r="VAJ1849" s="401"/>
      <c r="VAK1849" s="401"/>
      <c r="VAL1849" s="401"/>
      <c r="VAM1849" s="401"/>
      <c r="VAN1849" s="401"/>
      <c r="VAO1849" s="401"/>
      <c r="VAP1849" s="401"/>
      <c r="VAQ1849" s="401"/>
      <c r="VAR1849" s="401"/>
      <c r="VAS1849" s="401"/>
      <c r="VAT1849" s="401"/>
      <c r="VAU1849" s="401"/>
      <c r="VAV1849" s="401"/>
      <c r="VAW1849" s="401"/>
      <c r="VAX1849" s="401"/>
      <c r="VAY1849" s="401"/>
      <c r="VAZ1849" s="401"/>
      <c r="VBA1849" s="401"/>
      <c r="VBB1849" s="401"/>
      <c r="VBC1849" s="401"/>
      <c r="VBD1849" s="401"/>
      <c r="VBE1849" s="401"/>
      <c r="VBF1849" s="401"/>
      <c r="VBG1849" s="401"/>
      <c r="VBH1849" s="401"/>
      <c r="VBI1849" s="401"/>
      <c r="VBJ1849" s="401"/>
      <c r="VBK1849" s="401"/>
      <c r="VBL1849" s="401"/>
      <c r="VBM1849" s="401"/>
      <c r="VBN1849" s="401"/>
      <c r="VBO1849" s="401"/>
      <c r="VBP1849" s="401"/>
      <c r="VBQ1849" s="401"/>
      <c r="VBR1849" s="401"/>
      <c r="VBS1849" s="401"/>
      <c r="VBT1849" s="401"/>
      <c r="VBU1849" s="401"/>
      <c r="VBV1849" s="401"/>
      <c r="VBW1849" s="401"/>
      <c r="VBX1849" s="401"/>
      <c r="VBY1849" s="401"/>
      <c r="VBZ1849" s="401"/>
      <c r="VCA1849" s="401"/>
      <c r="VCB1849" s="401"/>
      <c r="VCC1849" s="401"/>
      <c r="VCD1849" s="401"/>
      <c r="VCE1849" s="401"/>
      <c r="VCF1849" s="401"/>
      <c r="VCG1849" s="401"/>
      <c r="VCH1849" s="401"/>
      <c r="VCI1849" s="401"/>
      <c r="VCJ1849" s="401"/>
      <c r="VCK1849" s="401"/>
      <c r="VCL1849" s="401"/>
      <c r="VCM1849" s="401"/>
      <c r="VCN1849" s="401"/>
      <c r="VCO1849" s="401"/>
      <c r="VCP1849" s="401"/>
      <c r="VCQ1849" s="401"/>
      <c r="VCR1849" s="401"/>
      <c r="VCS1849" s="401"/>
      <c r="VCT1849" s="401"/>
      <c r="VCU1849" s="401"/>
      <c r="VCV1849" s="401"/>
      <c r="VCW1849" s="401"/>
      <c r="VCX1849" s="401"/>
      <c r="VCY1849" s="401"/>
      <c r="VCZ1849" s="401"/>
      <c r="VDA1849" s="401"/>
      <c r="VDB1849" s="401"/>
      <c r="VDC1849" s="401"/>
      <c r="VDD1849" s="401"/>
      <c r="VDE1849" s="401"/>
      <c r="VDF1849" s="401"/>
      <c r="VDG1849" s="401"/>
      <c r="VDH1849" s="401"/>
      <c r="VDI1849" s="401"/>
      <c r="VDJ1849" s="401"/>
      <c r="VDK1849" s="401"/>
      <c r="VDL1849" s="401"/>
      <c r="VDM1849" s="401"/>
      <c r="VDN1849" s="401"/>
      <c r="VDO1849" s="401"/>
      <c r="VDP1849" s="401"/>
      <c r="VDQ1849" s="401"/>
      <c r="VDR1849" s="401"/>
      <c r="VDS1849" s="401"/>
      <c r="VDT1849" s="401"/>
      <c r="VDU1849" s="401"/>
      <c r="VDV1849" s="401"/>
      <c r="VDW1849" s="401"/>
      <c r="VDX1849" s="401"/>
      <c r="VDY1849" s="401"/>
      <c r="VDZ1849" s="401"/>
      <c r="VEA1849" s="401"/>
      <c r="VEB1849" s="401"/>
      <c r="VEC1849" s="401"/>
      <c r="VED1849" s="401"/>
      <c r="VEE1849" s="401"/>
      <c r="VEF1849" s="401"/>
      <c r="VEG1849" s="401"/>
      <c r="VEH1849" s="401"/>
      <c r="VEI1849" s="401"/>
      <c r="VEJ1849" s="401"/>
      <c r="VEK1849" s="401"/>
      <c r="VEL1849" s="401"/>
      <c r="VEM1849" s="401"/>
      <c r="VEN1849" s="401"/>
      <c r="VEO1849" s="401"/>
      <c r="VEP1849" s="401"/>
      <c r="VEQ1849" s="401"/>
      <c r="VER1849" s="401"/>
      <c r="VES1849" s="401"/>
      <c r="VET1849" s="401"/>
      <c r="VEU1849" s="401"/>
      <c r="VEV1849" s="401"/>
      <c r="VEW1849" s="401"/>
      <c r="VEX1849" s="401"/>
      <c r="VEY1849" s="401"/>
      <c r="VEZ1849" s="401"/>
      <c r="VFA1849" s="401"/>
      <c r="VFB1849" s="401"/>
      <c r="VFC1849" s="401"/>
      <c r="VFD1849" s="401"/>
      <c r="VFE1849" s="401"/>
      <c r="VFF1849" s="401"/>
      <c r="VFG1849" s="401"/>
      <c r="VFH1849" s="401"/>
      <c r="VFI1849" s="401"/>
      <c r="VFJ1849" s="401"/>
      <c r="VFK1849" s="401"/>
      <c r="VFL1849" s="401"/>
      <c r="VFM1849" s="401"/>
      <c r="VFN1849" s="401"/>
      <c r="VFO1849" s="401"/>
      <c r="VFP1849" s="401"/>
      <c r="VFQ1849" s="401"/>
      <c r="VFR1849" s="401"/>
      <c r="VFS1849" s="401"/>
      <c r="VFT1849" s="401"/>
      <c r="VFU1849" s="401"/>
      <c r="VFV1849" s="401"/>
      <c r="VFW1849" s="401"/>
      <c r="VFX1849" s="401"/>
      <c r="VFY1849" s="401"/>
      <c r="VFZ1849" s="401"/>
      <c r="VGA1849" s="401"/>
      <c r="VGB1849" s="401"/>
      <c r="VGC1849" s="401"/>
      <c r="VGD1849" s="401"/>
      <c r="VGE1849" s="401"/>
      <c r="VGF1849" s="401"/>
      <c r="VGG1849" s="401"/>
      <c r="VGH1849" s="401"/>
      <c r="VGI1849" s="401"/>
      <c r="VGJ1849" s="401"/>
      <c r="VGK1849" s="401"/>
      <c r="VGL1849" s="401"/>
      <c r="VGM1849" s="401"/>
      <c r="VGN1849" s="401"/>
      <c r="VGO1849" s="401"/>
      <c r="VGP1849" s="401"/>
      <c r="VGQ1849" s="401"/>
      <c r="VGR1849" s="401"/>
      <c r="VGS1849" s="401"/>
      <c r="VGT1849" s="401"/>
      <c r="VGU1849" s="401"/>
      <c r="VGV1849" s="401"/>
      <c r="VGW1849" s="401"/>
      <c r="VGX1849" s="401"/>
      <c r="VGY1849" s="401"/>
      <c r="VGZ1849" s="401"/>
      <c r="VHA1849" s="401"/>
      <c r="VHB1849" s="401"/>
      <c r="VHC1849" s="401"/>
      <c r="VHD1849" s="401"/>
      <c r="VHE1849" s="401"/>
      <c r="VHF1849" s="401"/>
      <c r="VHG1849" s="401"/>
      <c r="VHH1849" s="401"/>
      <c r="VHI1849" s="401"/>
      <c r="VHJ1849" s="401"/>
      <c r="VHK1849" s="401"/>
      <c r="VHL1849" s="401"/>
      <c r="VHM1849" s="401"/>
      <c r="VHN1849" s="401"/>
      <c r="VHO1849" s="401"/>
      <c r="VHP1849" s="401"/>
      <c r="VHQ1849" s="401"/>
      <c r="VHR1849" s="401"/>
      <c r="VHS1849" s="401"/>
      <c r="VHT1849" s="401"/>
      <c r="VHU1849" s="401"/>
      <c r="VHV1849" s="401"/>
      <c r="VHW1849" s="401"/>
      <c r="VHX1849" s="401"/>
      <c r="VHY1849" s="401"/>
      <c r="VHZ1849" s="401"/>
      <c r="VIA1849" s="401"/>
      <c r="VIB1849" s="401"/>
      <c r="VIC1849" s="401"/>
      <c r="VID1849" s="401"/>
      <c r="VIE1849" s="401"/>
      <c r="VIF1849" s="401"/>
      <c r="VIG1849" s="401"/>
      <c r="VIH1849" s="401"/>
      <c r="VII1849" s="401"/>
      <c r="VIJ1849" s="401"/>
      <c r="VIK1849" s="401"/>
      <c r="VIL1849" s="401"/>
      <c r="VIM1849" s="401"/>
      <c r="VIN1849" s="401"/>
      <c r="VIO1849" s="401"/>
      <c r="VIP1849" s="401"/>
      <c r="VIQ1849" s="401"/>
      <c r="VIR1849" s="401"/>
      <c r="VIS1849" s="401"/>
      <c r="VIT1849" s="401"/>
      <c r="VIU1849" s="401"/>
      <c r="VIV1849" s="401"/>
      <c r="VIW1849" s="401"/>
      <c r="VIX1849" s="401"/>
      <c r="VIY1849" s="401"/>
      <c r="VIZ1849" s="401"/>
      <c r="VJA1849" s="401"/>
      <c r="VJB1849" s="401"/>
      <c r="VJC1849" s="401"/>
      <c r="VJD1849" s="401"/>
      <c r="VJE1849" s="401"/>
      <c r="VJF1849" s="401"/>
      <c r="VJG1849" s="401"/>
      <c r="VJH1849" s="401"/>
      <c r="VJI1849" s="401"/>
      <c r="VJJ1849" s="401"/>
      <c r="VJK1849" s="401"/>
      <c r="VJL1849" s="401"/>
      <c r="VJM1849" s="401"/>
      <c r="VJN1849" s="401"/>
      <c r="VJO1849" s="401"/>
      <c r="VJP1849" s="401"/>
      <c r="VJQ1849" s="401"/>
      <c r="VJR1849" s="401"/>
      <c r="VJS1849" s="401"/>
      <c r="VJT1849" s="401"/>
      <c r="VJU1849" s="401"/>
      <c r="VJV1849" s="401"/>
      <c r="VJW1849" s="401"/>
      <c r="VJX1849" s="401"/>
      <c r="VJY1849" s="401"/>
      <c r="VJZ1849" s="401"/>
      <c r="VKA1849" s="401"/>
      <c r="VKB1849" s="401"/>
      <c r="VKC1849" s="401"/>
      <c r="VKD1849" s="401"/>
      <c r="VKE1849" s="401"/>
      <c r="VKF1849" s="401"/>
      <c r="VKG1849" s="401"/>
      <c r="VKH1849" s="401"/>
      <c r="VKI1849" s="401"/>
      <c r="VKJ1849" s="401"/>
      <c r="VKK1849" s="401"/>
      <c r="VKL1849" s="401"/>
      <c r="VKM1849" s="401"/>
      <c r="VKN1849" s="401"/>
      <c r="VKO1849" s="401"/>
      <c r="VKP1849" s="401"/>
      <c r="VKQ1849" s="401"/>
      <c r="VKR1849" s="401"/>
      <c r="VKS1849" s="401"/>
      <c r="VKT1849" s="401"/>
      <c r="VKU1849" s="401"/>
      <c r="VKV1849" s="401"/>
      <c r="VKW1849" s="401"/>
      <c r="VKX1849" s="401"/>
      <c r="VKY1849" s="401"/>
      <c r="VKZ1849" s="401"/>
      <c r="VLA1849" s="401"/>
      <c r="VLB1849" s="401"/>
      <c r="VLC1849" s="401"/>
      <c r="VLD1849" s="401"/>
      <c r="VLE1849" s="401"/>
      <c r="VLF1849" s="401"/>
      <c r="VLG1849" s="401"/>
      <c r="VLH1849" s="401"/>
      <c r="VLI1849" s="401"/>
      <c r="VLJ1849" s="401"/>
      <c r="VLK1849" s="401"/>
      <c r="VLL1849" s="401"/>
      <c r="VLM1849" s="401"/>
      <c r="VLN1849" s="401"/>
      <c r="VLO1849" s="401"/>
      <c r="VLP1849" s="401"/>
      <c r="VLQ1849" s="401"/>
      <c r="VLR1849" s="401"/>
      <c r="VLS1849" s="401"/>
      <c r="VLT1849" s="401"/>
      <c r="VLU1849" s="401"/>
      <c r="VLV1849" s="401"/>
      <c r="VLW1849" s="401"/>
      <c r="VLX1849" s="401"/>
      <c r="VLY1849" s="401"/>
      <c r="VLZ1849" s="401"/>
      <c r="VMA1849" s="401"/>
      <c r="VMB1849" s="401"/>
      <c r="VMC1849" s="401"/>
      <c r="VMD1849" s="401"/>
      <c r="VME1849" s="401"/>
      <c r="VMF1849" s="401"/>
      <c r="VMG1849" s="401"/>
      <c r="VMH1849" s="401"/>
      <c r="VMI1849" s="401"/>
      <c r="VMJ1849" s="401"/>
      <c r="VMK1849" s="401"/>
      <c r="VML1849" s="401"/>
      <c r="VMM1849" s="401"/>
      <c r="VMN1849" s="401"/>
      <c r="VMO1849" s="401"/>
      <c r="VMP1849" s="401"/>
      <c r="VMQ1849" s="401"/>
      <c r="VMR1849" s="401"/>
      <c r="VMS1849" s="401"/>
      <c r="VMT1849" s="401"/>
      <c r="VMU1849" s="401"/>
      <c r="VMV1849" s="401"/>
      <c r="VMW1849" s="401"/>
      <c r="VMX1849" s="401"/>
      <c r="VMY1849" s="401"/>
      <c r="VMZ1849" s="401"/>
      <c r="VNA1849" s="401"/>
      <c r="VNB1849" s="401"/>
      <c r="VNC1849" s="401"/>
      <c r="VND1849" s="401"/>
      <c r="VNE1849" s="401"/>
      <c r="VNF1849" s="401"/>
      <c r="VNG1849" s="401"/>
      <c r="VNH1849" s="401"/>
      <c r="VNI1849" s="401"/>
      <c r="VNJ1849" s="401"/>
      <c r="VNK1849" s="401"/>
      <c r="VNL1849" s="401"/>
      <c r="VNM1849" s="401"/>
      <c r="VNN1849" s="401"/>
      <c r="VNO1849" s="401"/>
      <c r="VNP1849" s="401"/>
      <c r="VNQ1849" s="401"/>
      <c r="VNR1849" s="401"/>
      <c r="VNS1849" s="401"/>
      <c r="VNT1849" s="401"/>
      <c r="VNU1849" s="401"/>
      <c r="VNV1849" s="401"/>
      <c r="VNW1849" s="401"/>
      <c r="VNX1849" s="401"/>
      <c r="VNY1849" s="401"/>
      <c r="VNZ1849" s="401"/>
      <c r="VOA1849" s="401"/>
      <c r="VOB1849" s="401"/>
      <c r="VOC1849" s="401"/>
      <c r="VOD1849" s="401"/>
      <c r="VOE1849" s="401"/>
      <c r="VOF1849" s="401"/>
      <c r="VOG1849" s="401"/>
      <c r="VOH1849" s="401"/>
      <c r="VOI1849" s="401"/>
      <c r="VOJ1849" s="401"/>
      <c r="VOK1849" s="401"/>
      <c r="VOL1849" s="401"/>
      <c r="VOM1849" s="401"/>
      <c r="VON1849" s="401"/>
      <c r="VOO1849" s="401"/>
      <c r="VOP1849" s="401"/>
      <c r="VOQ1849" s="401"/>
      <c r="VOR1849" s="401"/>
      <c r="VOS1849" s="401"/>
      <c r="VOT1849" s="401"/>
      <c r="VOU1849" s="401"/>
      <c r="VOV1849" s="401"/>
      <c r="VOW1849" s="401"/>
      <c r="VOX1849" s="401"/>
      <c r="VOY1849" s="401"/>
      <c r="VOZ1849" s="401"/>
      <c r="VPA1849" s="401"/>
      <c r="VPB1849" s="401"/>
      <c r="VPC1849" s="401"/>
      <c r="VPD1849" s="401"/>
      <c r="VPE1849" s="401"/>
      <c r="VPF1849" s="401"/>
      <c r="VPG1849" s="401"/>
      <c r="VPH1849" s="401"/>
      <c r="VPI1849" s="401"/>
      <c r="VPJ1849" s="401"/>
      <c r="VPK1849" s="401"/>
      <c r="VPL1849" s="401"/>
      <c r="VPM1849" s="401"/>
      <c r="VPN1849" s="401"/>
      <c r="VPO1849" s="401"/>
      <c r="VPP1849" s="401"/>
      <c r="VPQ1849" s="401"/>
      <c r="VPR1849" s="401"/>
      <c r="VPS1849" s="401"/>
      <c r="VPT1849" s="401"/>
      <c r="VPU1849" s="401"/>
      <c r="VPV1849" s="401"/>
      <c r="VPW1849" s="401"/>
      <c r="VPX1849" s="401"/>
      <c r="VPY1849" s="401"/>
      <c r="VPZ1849" s="401"/>
      <c r="VQA1849" s="401"/>
      <c r="VQB1849" s="401"/>
      <c r="VQC1849" s="401"/>
      <c r="VQD1849" s="401"/>
      <c r="VQE1849" s="401"/>
      <c r="VQF1849" s="401"/>
      <c r="VQG1849" s="401"/>
      <c r="VQH1849" s="401"/>
      <c r="VQI1849" s="401"/>
      <c r="VQJ1849" s="401"/>
      <c r="VQK1849" s="401"/>
      <c r="VQL1849" s="401"/>
      <c r="VQM1849" s="401"/>
      <c r="VQN1849" s="401"/>
      <c r="VQO1849" s="401"/>
      <c r="VQP1849" s="401"/>
      <c r="VQQ1849" s="401"/>
      <c r="VQR1849" s="401"/>
      <c r="VQS1849" s="401"/>
      <c r="VQT1849" s="401"/>
      <c r="VQU1849" s="401"/>
      <c r="VQV1849" s="401"/>
      <c r="VQW1849" s="401"/>
      <c r="VQX1849" s="401"/>
      <c r="VQY1849" s="401"/>
      <c r="VQZ1849" s="401"/>
      <c r="VRA1849" s="401"/>
      <c r="VRB1849" s="401"/>
      <c r="VRC1849" s="401"/>
      <c r="VRD1849" s="401"/>
      <c r="VRE1849" s="401"/>
      <c r="VRF1849" s="401"/>
      <c r="VRG1849" s="401"/>
      <c r="VRH1849" s="401"/>
      <c r="VRI1849" s="401"/>
      <c r="VRJ1849" s="401"/>
      <c r="VRK1849" s="401"/>
      <c r="VRL1849" s="401"/>
      <c r="VRM1849" s="401"/>
      <c r="VRN1849" s="401"/>
      <c r="VRO1849" s="401"/>
      <c r="VRP1849" s="401"/>
      <c r="VRQ1849" s="401"/>
      <c r="VRR1849" s="401"/>
      <c r="VRS1849" s="401"/>
      <c r="VRT1849" s="401"/>
      <c r="VRU1849" s="401"/>
      <c r="VRV1849" s="401"/>
      <c r="VRW1849" s="401"/>
      <c r="VRX1849" s="401"/>
      <c r="VRY1849" s="401"/>
      <c r="VRZ1849" s="401"/>
      <c r="VSA1849" s="401"/>
      <c r="VSB1849" s="401"/>
      <c r="VSC1849" s="401"/>
      <c r="VSD1849" s="401"/>
      <c r="VSE1849" s="401"/>
      <c r="VSF1849" s="401"/>
      <c r="VSG1849" s="401"/>
      <c r="VSH1849" s="401"/>
      <c r="VSI1849" s="401"/>
      <c r="VSJ1849" s="401"/>
      <c r="VSK1849" s="401"/>
      <c r="VSL1849" s="401"/>
      <c r="VSM1849" s="401"/>
      <c r="VSN1849" s="401"/>
      <c r="VSO1849" s="401"/>
      <c r="VSP1849" s="401"/>
      <c r="VSQ1849" s="401"/>
      <c r="VSR1849" s="401"/>
      <c r="VSS1849" s="401"/>
      <c r="VST1849" s="401"/>
      <c r="VSU1849" s="401"/>
      <c r="VSV1849" s="401"/>
      <c r="VSW1849" s="401"/>
      <c r="VSX1849" s="401"/>
      <c r="VSY1849" s="401"/>
      <c r="VSZ1849" s="401"/>
      <c r="VTA1849" s="401"/>
      <c r="VTB1849" s="401"/>
      <c r="VTC1849" s="401"/>
      <c r="VTD1849" s="401"/>
      <c r="VTE1849" s="401"/>
      <c r="VTF1849" s="401"/>
      <c r="VTG1849" s="401"/>
      <c r="VTH1849" s="401"/>
      <c r="VTI1849" s="401"/>
      <c r="VTJ1849" s="401"/>
      <c r="VTK1849" s="401"/>
      <c r="VTL1849" s="401"/>
      <c r="VTM1849" s="401"/>
      <c r="VTN1849" s="401"/>
      <c r="VTO1849" s="401"/>
      <c r="VTP1849" s="401"/>
      <c r="VTQ1849" s="401"/>
      <c r="VTR1849" s="401"/>
      <c r="VTS1849" s="401"/>
      <c r="VTT1849" s="401"/>
      <c r="VTU1849" s="401"/>
      <c r="VTV1849" s="401"/>
      <c r="VTW1849" s="401"/>
      <c r="VTX1849" s="401"/>
      <c r="VTY1849" s="401"/>
      <c r="VTZ1849" s="401"/>
      <c r="VUA1849" s="401"/>
      <c r="VUB1849" s="401"/>
      <c r="VUC1849" s="401"/>
      <c r="VUD1849" s="401"/>
      <c r="VUE1849" s="401"/>
      <c r="VUF1849" s="401"/>
      <c r="VUG1849" s="401"/>
      <c r="VUH1849" s="401"/>
      <c r="VUI1849" s="401"/>
      <c r="VUJ1849" s="401"/>
      <c r="VUK1849" s="401"/>
      <c r="VUL1849" s="401"/>
      <c r="VUM1849" s="401"/>
      <c r="VUN1849" s="401"/>
      <c r="VUO1849" s="401"/>
      <c r="VUP1849" s="401"/>
      <c r="VUQ1849" s="401"/>
      <c r="VUR1849" s="401"/>
      <c r="VUS1849" s="401"/>
      <c r="VUT1849" s="401"/>
      <c r="VUU1849" s="401"/>
      <c r="VUV1849" s="401"/>
      <c r="VUW1849" s="401"/>
      <c r="VUX1849" s="401"/>
      <c r="VUY1849" s="401"/>
      <c r="VUZ1849" s="401"/>
      <c r="VVA1849" s="401"/>
      <c r="VVB1849" s="401"/>
      <c r="VVC1849" s="401"/>
      <c r="VVD1849" s="401"/>
      <c r="VVE1849" s="401"/>
      <c r="VVF1849" s="401"/>
      <c r="VVG1849" s="401"/>
      <c r="VVH1849" s="401"/>
      <c r="VVI1849" s="401"/>
      <c r="VVJ1849" s="401"/>
      <c r="VVK1849" s="401"/>
      <c r="VVL1849" s="401"/>
      <c r="VVM1849" s="401"/>
      <c r="VVN1849" s="401"/>
      <c r="VVO1849" s="401"/>
      <c r="VVP1849" s="401"/>
      <c r="VVQ1849" s="401"/>
      <c r="VVR1849" s="401"/>
      <c r="VVS1849" s="401"/>
      <c r="VVT1849" s="401"/>
      <c r="VVU1849" s="401"/>
      <c r="VVV1849" s="401"/>
      <c r="VVW1849" s="401"/>
      <c r="VVX1849" s="401"/>
      <c r="VVY1849" s="401"/>
      <c r="VVZ1849" s="401"/>
      <c r="VWA1849" s="401"/>
      <c r="VWB1849" s="401"/>
      <c r="VWC1849" s="401"/>
      <c r="VWD1849" s="401"/>
      <c r="VWE1849" s="401"/>
      <c r="VWF1849" s="401"/>
      <c r="VWG1849" s="401"/>
      <c r="VWH1849" s="401"/>
      <c r="VWI1849" s="401"/>
      <c r="VWJ1849" s="401"/>
      <c r="VWK1849" s="401"/>
      <c r="VWL1849" s="401"/>
      <c r="VWM1849" s="401"/>
      <c r="VWN1849" s="401"/>
      <c r="VWO1849" s="401"/>
      <c r="VWP1849" s="401"/>
      <c r="VWQ1849" s="401"/>
      <c r="VWR1849" s="401"/>
      <c r="VWS1849" s="401"/>
      <c r="VWT1849" s="401"/>
      <c r="VWU1849" s="401"/>
      <c r="VWV1849" s="401"/>
      <c r="VWW1849" s="401"/>
      <c r="VWX1849" s="401"/>
      <c r="VWY1849" s="401"/>
      <c r="VWZ1849" s="401"/>
      <c r="VXA1849" s="401"/>
      <c r="VXB1849" s="401"/>
      <c r="VXC1849" s="401"/>
      <c r="VXD1849" s="401"/>
      <c r="VXE1849" s="401"/>
      <c r="VXF1849" s="401"/>
      <c r="VXG1849" s="401"/>
      <c r="VXH1849" s="401"/>
      <c r="VXI1849" s="401"/>
      <c r="VXJ1849" s="401"/>
      <c r="VXK1849" s="401"/>
      <c r="VXL1849" s="401"/>
      <c r="VXM1849" s="401"/>
      <c r="VXN1849" s="401"/>
      <c r="VXO1849" s="401"/>
      <c r="VXP1849" s="401"/>
      <c r="VXQ1849" s="401"/>
      <c r="VXR1849" s="401"/>
      <c r="VXS1849" s="401"/>
      <c r="VXT1849" s="401"/>
      <c r="VXU1849" s="401"/>
      <c r="VXV1849" s="401"/>
      <c r="VXW1849" s="401"/>
      <c r="VXX1849" s="401"/>
      <c r="VXY1849" s="401"/>
      <c r="VXZ1849" s="401"/>
      <c r="VYA1849" s="401"/>
      <c r="VYB1849" s="401"/>
      <c r="VYC1849" s="401"/>
      <c r="VYD1849" s="401"/>
      <c r="VYE1849" s="401"/>
      <c r="VYF1849" s="401"/>
      <c r="VYG1849" s="401"/>
      <c r="VYH1849" s="401"/>
      <c r="VYI1849" s="401"/>
      <c r="VYJ1849" s="401"/>
      <c r="VYK1849" s="401"/>
      <c r="VYL1849" s="401"/>
      <c r="VYM1849" s="401"/>
      <c r="VYN1849" s="401"/>
      <c r="VYO1849" s="401"/>
      <c r="VYP1849" s="401"/>
      <c r="VYQ1849" s="401"/>
      <c r="VYR1849" s="401"/>
      <c r="VYS1849" s="401"/>
      <c r="VYT1849" s="401"/>
      <c r="VYU1849" s="401"/>
      <c r="VYV1849" s="401"/>
      <c r="VYW1849" s="401"/>
      <c r="VYX1849" s="401"/>
      <c r="VYY1849" s="401"/>
      <c r="VYZ1849" s="401"/>
      <c r="VZA1849" s="401"/>
      <c r="VZB1849" s="401"/>
      <c r="VZC1849" s="401"/>
      <c r="VZD1849" s="401"/>
      <c r="VZE1849" s="401"/>
      <c r="VZF1849" s="401"/>
      <c r="VZG1849" s="401"/>
      <c r="VZH1849" s="401"/>
      <c r="VZI1849" s="401"/>
      <c r="VZJ1849" s="401"/>
      <c r="VZK1849" s="401"/>
      <c r="VZL1849" s="401"/>
      <c r="VZM1849" s="401"/>
      <c r="VZN1849" s="401"/>
      <c r="VZO1849" s="401"/>
      <c r="VZP1849" s="401"/>
      <c r="VZQ1849" s="401"/>
      <c r="VZR1849" s="401"/>
      <c r="VZS1849" s="401"/>
      <c r="VZT1849" s="401"/>
      <c r="VZU1849" s="401"/>
      <c r="VZV1849" s="401"/>
      <c r="VZW1849" s="401"/>
      <c r="VZX1849" s="401"/>
      <c r="VZY1849" s="401"/>
      <c r="VZZ1849" s="401"/>
      <c r="WAA1849" s="401"/>
      <c r="WAB1849" s="401"/>
      <c r="WAC1849" s="401"/>
      <c r="WAD1849" s="401"/>
      <c r="WAE1849" s="401"/>
      <c r="WAF1849" s="401"/>
      <c r="WAG1849" s="401"/>
      <c r="WAH1849" s="401"/>
      <c r="WAI1849" s="401"/>
      <c r="WAJ1849" s="401"/>
      <c r="WAK1849" s="401"/>
      <c r="WAL1849" s="401"/>
      <c r="WAM1849" s="401"/>
      <c r="WAN1849" s="401"/>
      <c r="WAO1849" s="401"/>
      <c r="WAP1849" s="401"/>
      <c r="WAQ1849" s="401"/>
      <c r="WAR1849" s="401"/>
      <c r="WAS1849" s="401"/>
      <c r="WAT1849" s="401"/>
      <c r="WAU1849" s="401"/>
      <c r="WAV1849" s="401"/>
      <c r="WAW1849" s="401"/>
      <c r="WAX1849" s="401"/>
      <c r="WAY1849" s="401"/>
      <c r="WAZ1849" s="401"/>
      <c r="WBA1849" s="401"/>
      <c r="WBB1849" s="401"/>
      <c r="WBC1849" s="401"/>
      <c r="WBD1849" s="401"/>
      <c r="WBE1849" s="401"/>
      <c r="WBF1849" s="401"/>
      <c r="WBG1849" s="401"/>
      <c r="WBH1849" s="401"/>
      <c r="WBI1849" s="401"/>
      <c r="WBJ1849" s="401"/>
      <c r="WBK1849" s="401"/>
      <c r="WBL1849" s="401"/>
      <c r="WBM1849" s="401"/>
      <c r="WBN1849" s="401"/>
      <c r="WBO1849" s="401"/>
      <c r="WBP1849" s="401"/>
      <c r="WBQ1849" s="401"/>
      <c r="WBR1849" s="401"/>
      <c r="WBS1849" s="401"/>
      <c r="WBT1849" s="401"/>
      <c r="WBU1849" s="401"/>
      <c r="WBV1849" s="401"/>
      <c r="WBW1849" s="401"/>
      <c r="WBX1849" s="401"/>
      <c r="WBY1849" s="401"/>
      <c r="WBZ1849" s="401"/>
      <c r="WCA1849" s="401"/>
      <c r="WCB1849" s="401"/>
      <c r="WCC1849" s="401"/>
      <c r="WCD1849" s="401"/>
      <c r="WCE1849" s="401"/>
      <c r="WCF1849" s="401"/>
      <c r="WCG1849" s="401"/>
      <c r="WCH1849" s="401"/>
      <c r="WCI1849" s="401"/>
      <c r="WCJ1849" s="401"/>
      <c r="WCK1849" s="401"/>
      <c r="WCL1849" s="401"/>
      <c r="WCM1849" s="401"/>
      <c r="WCN1849" s="401"/>
      <c r="WCO1849" s="401"/>
      <c r="WCP1849" s="401"/>
      <c r="WCQ1849" s="401"/>
      <c r="WCR1849" s="401"/>
      <c r="WCS1849" s="401"/>
      <c r="WCT1849" s="401"/>
      <c r="WCU1849" s="401"/>
      <c r="WCV1849" s="401"/>
      <c r="WCW1849" s="401"/>
      <c r="WCX1849" s="401"/>
      <c r="WCY1849" s="401"/>
      <c r="WCZ1849" s="401"/>
      <c r="WDA1849" s="401"/>
      <c r="WDB1849" s="401"/>
      <c r="WDC1849" s="401"/>
      <c r="WDD1849" s="401"/>
      <c r="WDE1849" s="401"/>
      <c r="WDF1849" s="401"/>
      <c r="WDG1849" s="401"/>
      <c r="WDH1849" s="401"/>
      <c r="WDI1849" s="401"/>
      <c r="WDJ1849" s="401"/>
      <c r="WDK1849" s="401"/>
      <c r="WDL1849" s="401"/>
      <c r="WDM1849" s="401"/>
      <c r="WDN1849" s="401"/>
      <c r="WDO1849" s="401"/>
      <c r="WDP1849" s="401"/>
      <c r="WDQ1849" s="401"/>
      <c r="WDR1849" s="401"/>
      <c r="WDS1849" s="401"/>
      <c r="WDT1849" s="401"/>
      <c r="WDU1849" s="401"/>
      <c r="WDV1849" s="401"/>
      <c r="WDW1849" s="401"/>
      <c r="WDX1849" s="401"/>
      <c r="WDY1849" s="401"/>
      <c r="WDZ1849" s="401"/>
      <c r="WEA1849" s="401"/>
      <c r="WEB1849" s="401"/>
      <c r="WEC1849" s="401"/>
      <c r="WED1849" s="401"/>
      <c r="WEE1849" s="401"/>
      <c r="WEF1849" s="401"/>
      <c r="WEG1849" s="401"/>
      <c r="WEH1849" s="401"/>
      <c r="WEI1849" s="401"/>
      <c r="WEJ1849" s="401"/>
      <c r="WEK1849" s="401"/>
      <c r="WEL1849" s="401"/>
      <c r="WEM1849" s="401"/>
      <c r="WEN1849" s="401"/>
      <c r="WEO1849" s="401"/>
      <c r="WEP1849" s="401"/>
      <c r="WEQ1849" s="401"/>
      <c r="WER1849" s="401"/>
      <c r="WES1849" s="401"/>
      <c r="WET1849" s="401"/>
      <c r="WEU1849" s="401"/>
      <c r="WEV1849" s="401"/>
      <c r="WEW1849" s="401"/>
      <c r="WEX1849" s="401"/>
      <c r="WEY1849" s="401"/>
      <c r="WEZ1849" s="401"/>
      <c r="WFA1849" s="401"/>
      <c r="WFB1849" s="401"/>
      <c r="WFC1849" s="401"/>
      <c r="WFD1849" s="401"/>
      <c r="WFE1849" s="401"/>
      <c r="WFF1849" s="401"/>
      <c r="WFG1849" s="401"/>
      <c r="WFH1849" s="401"/>
      <c r="WFI1849" s="401"/>
      <c r="WFJ1849" s="401"/>
      <c r="WFK1849" s="401"/>
      <c r="WFL1849" s="401"/>
      <c r="WFM1849" s="401"/>
      <c r="WFN1849" s="401"/>
      <c r="WFO1849" s="401"/>
      <c r="WFP1849" s="401"/>
      <c r="WFQ1849" s="401"/>
      <c r="WFR1849" s="401"/>
      <c r="WFS1849" s="401"/>
      <c r="WFT1849" s="401"/>
      <c r="WFU1849" s="401"/>
      <c r="WFV1849" s="401"/>
      <c r="WFW1849" s="401"/>
      <c r="WFX1849" s="401"/>
      <c r="WFY1849" s="401"/>
      <c r="WFZ1849" s="401"/>
      <c r="WGA1849" s="401"/>
      <c r="WGB1849" s="401"/>
      <c r="WGC1849" s="401"/>
      <c r="WGD1849" s="401"/>
      <c r="WGE1849" s="401"/>
      <c r="WGF1849" s="401"/>
      <c r="WGG1849" s="401"/>
      <c r="WGH1849" s="401"/>
      <c r="WGI1849" s="401"/>
      <c r="WGJ1849" s="401"/>
      <c r="WGK1849" s="401"/>
      <c r="WGL1849" s="401"/>
      <c r="WGM1849" s="401"/>
      <c r="WGN1849" s="401"/>
      <c r="WGO1849" s="401"/>
      <c r="WGP1849" s="401"/>
      <c r="WGQ1849" s="401"/>
      <c r="WGR1849" s="401"/>
      <c r="WGS1849" s="401"/>
      <c r="WGT1849" s="401"/>
      <c r="WGU1849" s="401"/>
      <c r="WGV1849" s="401"/>
      <c r="WGW1849" s="401"/>
      <c r="WGX1849" s="401"/>
      <c r="WGY1849" s="401"/>
      <c r="WGZ1849" s="401"/>
      <c r="WHA1849" s="401"/>
      <c r="WHB1849" s="401"/>
      <c r="WHC1849" s="401"/>
      <c r="WHD1849" s="401"/>
      <c r="WHE1849" s="401"/>
      <c r="WHF1849" s="401"/>
      <c r="WHG1849" s="401"/>
      <c r="WHH1849" s="401"/>
      <c r="WHI1849" s="401"/>
      <c r="WHJ1849" s="401"/>
      <c r="WHK1849" s="401"/>
      <c r="WHL1849" s="401"/>
      <c r="WHM1849" s="401"/>
      <c r="WHN1849" s="401"/>
      <c r="WHO1849" s="401"/>
      <c r="WHP1849" s="401"/>
      <c r="WHQ1849" s="401"/>
      <c r="WHR1849" s="401"/>
      <c r="WHS1849" s="401"/>
      <c r="WHT1849" s="401"/>
      <c r="WHU1849" s="401"/>
      <c r="WHV1849" s="401"/>
      <c r="WHW1849" s="401"/>
      <c r="WHX1849" s="401"/>
      <c r="WHY1849" s="401"/>
      <c r="WHZ1849" s="401"/>
      <c r="WIA1849" s="401"/>
      <c r="WIB1849" s="401"/>
      <c r="WIC1849" s="401"/>
      <c r="WID1849" s="401"/>
      <c r="WIE1849" s="401"/>
      <c r="WIF1849" s="401"/>
      <c r="WIG1849" s="401"/>
      <c r="WIH1849" s="401"/>
      <c r="WII1849" s="401"/>
      <c r="WIJ1849" s="401"/>
      <c r="WIK1849" s="401"/>
      <c r="WIL1849" s="401"/>
      <c r="WIM1849" s="401"/>
      <c r="WIN1849" s="401"/>
      <c r="WIO1849" s="401"/>
      <c r="WIP1849" s="401"/>
      <c r="WIQ1849" s="401"/>
      <c r="WIR1849" s="401"/>
      <c r="WIS1849" s="401"/>
      <c r="WIT1849" s="401"/>
      <c r="WIU1849" s="401"/>
      <c r="WIV1849" s="401"/>
      <c r="WIW1849" s="401"/>
      <c r="WIX1849" s="401"/>
      <c r="WIY1849" s="401"/>
      <c r="WIZ1849" s="401"/>
      <c r="WJA1849" s="401"/>
      <c r="WJB1849" s="401"/>
      <c r="WJC1849" s="401"/>
      <c r="WJD1849" s="401"/>
      <c r="WJE1849" s="401"/>
      <c r="WJF1849" s="401"/>
      <c r="WJG1849" s="401"/>
      <c r="WJH1849" s="401"/>
      <c r="WJI1849" s="401"/>
      <c r="WJJ1849" s="401"/>
      <c r="WJK1849" s="401"/>
      <c r="WJL1849" s="401"/>
      <c r="WJM1849" s="401"/>
      <c r="WJN1849" s="401"/>
      <c r="WJO1849" s="401"/>
      <c r="WJP1849" s="401"/>
      <c r="WJQ1849" s="401"/>
      <c r="WJR1849" s="401"/>
      <c r="WJS1849" s="401"/>
      <c r="WJT1849" s="401"/>
      <c r="WJU1849" s="401"/>
      <c r="WJV1849" s="401"/>
      <c r="WJW1849" s="401"/>
      <c r="WJX1849" s="401"/>
      <c r="WJY1849" s="401"/>
      <c r="WJZ1849" s="401"/>
      <c r="WKA1849" s="401"/>
      <c r="WKB1849" s="401"/>
      <c r="WKC1849" s="401"/>
      <c r="WKD1849" s="401"/>
      <c r="WKE1849" s="401"/>
      <c r="WKF1849" s="401"/>
      <c r="WKG1849" s="401"/>
      <c r="WKH1849" s="401"/>
      <c r="WKI1849" s="401"/>
      <c r="WKJ1849" s="401"/>
      <c r="WKK1849" s="401"/>
      <c r="WKL1849" s="401"/>
      <c r="WKM1849" s="401"/>
      <c r="WKN1849" s="401"/>
      <c r="WKO1849" s="401"/>
      <c r="WKP1849" s="401"/>
      <c r="WKQ1849" s="401"/>
      <c r="WKR1849" s="401"/>
      <c r="WKS1849" s="401"/>
      <c r="WKT1849" s="401"/>
      <c r="WKU1849" s="401"/>
      <c r="WKV1849" s="401"/>
      <c r="WKW1849" s="401"/>
      <c r="WKX1849" s="401"/>
      <c r="WKY1849" s="401"/>
      <c r="WKZ1849" s="401"/>
      <c r="WLA1849" s="401"/>
      <c r="WLB1849" s="401"/>
      <c r="WLC1849" s="401"/>
      <c r="WLD1849" s="401"/>
      <c r="WLE1849" s="401"/>
      <c r="WLF1849" s="401"/>
      <c r="WLG1849" s="401"/>
      <c r="WLH1849" s="401"/>
      <c r="WLI1849" s="401"/>
      <c r="WLJ1849" s="401"/>
      <c r="WLK1849" s="401"/>
      <c r="WLL1849" s="401"/>
      <c r="WLM1849" s="401"/>
      <c r="WLN1849" s="401"/>
      <c r="WLO1849" s="401"/>
      <c r="WLP1849" s="401"/>
      <c r="WLQ1849" s="401"/>
      <c r="WLR1849" s="401"/>
      <c r="WLS1849" s="401"/>
      <c r="WLT1849" s="401"/>
      <c r="WLU1849" s="401"/>
      <c r="WLV1849" s="401"/>
      <c r="WLW1849" s="401"/>
      <c r="WLX1849" s="401"/>
      <c r="WLY1849" s="401"/>
      <c r="WLZ1849" s="401"/>
      <c r="WMA1849" s="401"/>
      <c r="WMB1849" s="401"/>
      <c r="WMC1849" s="401"/>
      <c r="WMD1849" s="401"/>
      <c r="WME1849" s="401"/>
      <c r="WMF1849" s="401"/>
      <c r="WMG1849" s="401"/>
      <c r="WMH1849" s="401"/>
      <c r="WMI1849" s="401"/>
      <c r="WMJ1849" s="401"/>
      <c r="WMK1849" s="401"/>
      <c r="WML1849" s="401"/>
      <c r="WMM1849" s="401"/>
      <c r="WMN1849" s="401"/>
      <c r="WMO1849" s="401"/>
      <c r="WMP1849" s="401"/>
      <c r="WMQ1849" s="401"/>
      <c r="WMR1849" s="401"/>
      <c r="WMS1849" s="401"/>
      <c r="WMT1849" s="401"/>
      <c r="WMU1849" s="401"/>
      <c r="WMV1849" s="401"/>
      <c r="WMW1849" s="401"/>
      <c r="WMX1849" s="401"/>
      <c r="WMY1849" s="401"/>
      <c r="WMZ1849" s="401"/>
      <c r="WNA1849" s="401"/>
      <c r="WNB1849" s="401"/>
      <c r="WNC1849" s="401"/>
      <c r="WND1849" s="401"/>
      <c r="WNE1849" s="401"/>
      <c r="WNF1849" s="401"/>
      <c r="WNG1849" s="401"/>
      <c r="WNH1849" s="401"/>
      <c r="WNI1849" s="401"/>
      <c r="WNJ1849" s="401"/>
      <c r="WNK1849" s="401"/>
      <c r="WNL1849" s="401"/>
      <c r="WNM1849" s="401"/>
      <c r="WNN1849" s="401"/>
      <c r="WNO1849" s="401"/>
      <c r="WNP1849" s="401"/>
      <c r="WNQ1849" s="401"/>
      <c r="WNR1849" s="401"/>
      <c r="WNS1849" s="401"/>
      <c r="WNT1849" s="401"/>
      <c r="WNU1849" s="401"/>
      <c r="WNV1849" s="401"/>
      <c r="WNW1849" s="401"/>
      <c r="WNX1849" s="401"/>
      <c r="WNY1849" s="401"/>
      <c r="WNZ1849" s="401"/>
      <c r="WOA1849" s="401"/>
      <c r="WOB1849" s="401"/>
      <c r="WOC1849" s="401"/>
      <c r="WOD1849" s="401"/>
      <c r="WOE1849" s="401"/>
      <c r="WOF1849" s="401"/>
      <c r="WOG1849" s="401"/>
      <c r="WOH1849" s="401"/>
      <c r="WOI1849" s="401"/>
      <c r="WOJ1849" s="401"/>
      <c r="WOK1849" s="401"/>
      <c r="WOL1849" s="401"/>
      <c r="WOM1849" s="401"/>
      <c r="WON1849" s="401"/>
      <c r="WOO1849" s="401"/>
      <c r="WOP1849" s="401"/>
      <c r="WOQ1849" s="401"/>
      <c r="WOR1849" s="401"/>
      <c r="WOS1849" s="401"/>
      <c r="WOT1849" s="401"/>
      <c r="WOU1849" s="401"/>
      <c r="WOV1849" s="401"/>
      <c r="WOW1849" s="401"/>
      <c r="WOX1849" s="401"/>
      <c r="WOY1849" s="401"/>
      <c r="WOZ1849" s="401"/>
      <c r="WPA1849" s="401"/>
      <c r="WPB1849" s="401"/>
      <c r="WPC1849" s="401"/>
      <c r="WPD1849" s="401"/>
      <c r="WPE1849" s="401"/>
      <c r="WPF1849" s="401"/>
      <c r="WPG1849" s="401"/>
      <c r="WPH1849" s="401"/>
      <c r="WPI1849" s="401"/>
      <c r="WPJ1849" s="401"/>
      <c r="WPK1849" s="401"/>
      <c r="WPL1849" s="401"/>
      <c r="WPM1849" s="401"/>
      <c r="WPN1849" s="401"/>
      <c r="WPO1849" s="401"/>
      <c r="WPP1849" s="401"/>
      <c r="WPQ1849" s="401"/>
      <c r="WPR1849" s="401"/>
      <c r="WPS1849" s="401"/>
      <c r="WPT1849" s="401"/>
      <c r="WPU1849" s="401"/>
      <c r="WPV1849" s="401"/>
      <c r="WPW1849" s="401"/>
      <c r="WPX1849" s="401"/>
      <c r="WPY1849" s="401"/>
      <c r="WPZ1849" s="401"/>
      <c r="WQA1849" s="401"/>
      <c r="WQB1849" s="401"/>
      <c r="WQC1849" s="401"/>
      <c r="WQD1849" s="401"/>
      <c r="WQE1849" s="401"/>
      <c r="WQF1849" s="401"/>
      <c r="WQG1849" s="401"/>
      <c r="WQH1849" s="401"/>
      <c r="WQI1849" s="401"/>
      <c r="WQJ1849" s="401"/>
      <c r="WQK1849" s="401"/>
      <c r="WQL1849" s="401"/>
      <c r="WQM1849" s="401"/>
      <c r="WQN1849" s="401"/>
      <c r="WQO1849" s="401"/>
      <c r="WQP1849" s="401"/>
      <c r="WQQ1849" s="401"/>
      <c r="WQR1849" s="401"/>
      <c r="WQS1849" s="401"/>
      <c r="WQT1849" s="401"/>
      <c r="WQU1849" s="401"/>
      <c r="WQV1849" s="401"/>
      <c r="WQW1849" s="401"/>
      <c r="WQX1849" s="401"/>
      <c r="WQY1849" s="401"/>
      <c r="WQZ1849" s="401"/>
      <c r="WRA1849" s="401"/>
      <c r="WRB1849" s="401"/>
      <c r="WRC1849" s="401"/>
      <c r="WRD1849" s="401"/>
      <c r="WRE1849" s="401"/>
      <c r="WRF1849" s="401"/>
      <c r="WRG1849" s="401"/>
      <c r="WRH1849" s="401"/>
      <c r="WRI1849" s="401"/>
      <c r="WRJ1849" s="401"/>
      <c r="WRK1849" s="401"/>
      <c r="WRL1849" s="401"/>
      <c r="WRM1849" s="401"/>
      <c r="WRN1849" s="401"/>
      <c r="WRO1849" s="401"/>
      <c r="WRP1849" s="401"/>
      <c r="WRQ1849" s="401"/>
      <c r="WRR1849" s="401"/>
      <c r="WRS1849" s="401"/>
      <c r="WRT1849" s="401"/>
      <c r="WRU1849" s="401"/>
      <c r="WRV1849" s="401"/>
      <c r="WRW1849" s="401"/>
      <c r="WRX1849" s="401"/>
      <c r="WRY1849" s="401"/>
      <c r="WRZ1849" s="401"/>
      <c r="WSA1849" s="401"/>
      <c r="WSB1849" s="401"/>
      <c r="WSC1849" s="401"/>
      <c r="WSD1849" s="401"/>
      <c r="WSE1849" s="401"/>
      <c r="WSF1849" s="401"/>
      <c r="WSG1849" s="401"/>
      <c r="WSH1849" s="401"/>
      <c r="WSI1849" s="401"/>
      <c r="WSJ1849" s="401"/>
      <c r="WSK1849" s="401"/>
      <c r="WSL1849" s="401"/>
      <c r="WSM1849" s="401"/>
      <c r="WSN1849" s="401"/>
      <c r="WSO1849" s="401"/>
      <c r="WSP1849" s="401"/>
      <c r="WSQ1849" s="401"/>
      <c r="WSR1849" s="401"/>
      <c r="WSS1849" s="401"/>
      <c r="WST1849" s="401"/>
      <c r="WSU1849" s="401"/>
      <c r="WSV1849" s="401"/>
      <c r="WSW1849" s="401"/>
      <c r="WSX1849" s="401"/>
      <c r="WSY1849" s="401"/>
      <c r="WSZ1849" s="401"/>
      <c r="WTA1849" s="401"/>
      <c r="WTB1849" s="401"/>
      <c r="WTC1849" s="401"/>
      <c r="WTD1849" s="401"/>
      <c r="WTE1849" s="401"/>
      <c r="WTF1849" s="401"/>
      <c r="WTG1849" s="401"/>
      <c r="WTH1849" s="401"/>
      <c r="WTI1849" s="401"/>
      <c r="WTJ1849" s="401"/>
      <c r="WTK1849" s="401"/>
      <c r="WTL1849" s="401"/>
      <c r="WTM1849" s="401"/>
      <c r="WTN1849" s="401"/>
      <c r="WTO1849" s="401"/>
      <c r="WTP1849" s="401"/>
      <c r="WTQ1849" s="401"/>
      <c r="WTR1849" s="401"/>
      <c r="WTS1849" s="401"/>
      <c r="WTT1849" s="401"/>
      <c r="WTU1849" s="401"/>
      <c r="WTV1849" s="401"/>
      <c r="WTW1849" s="401"/>
      <c r="WTX1849" s="401"/>
      <c r="WTY1849" s="401"/>
      <c r="WTZ1849" s="401"/>
      <c r="WUA1849" s="401"/>
      <c r="WUB1849" s="401"/>
      <c r="WUC1849" s="401"/>
      <c r="WUD1849" s="401"/>
      <c r="WUE1849" s="401"/>
      <c r="WUF1849" s="401"/>
      <c r="WUG1849" s="401"/>
      <c r="WUH1849" s="401"/>
      <c r="WUI1849" s="401"/>
      <c r="WUJ1849" s="401"/>
      <c r="WUK1849" s="401"/>
      <c r="WUL1849" s="401"/>
      <c r="WUM1849" s="401"/>
      <c r="WUN1849" s="401"/>
      <c r="WUO1849" s="401"/>
      <c r="WUP1849" s="401"/>
      <c r="WUQ1849" s="401"/>
      <c r="WUR1849" s="401"/>
      <c r="WUS1849" s="401"/>
      <c r="WUT1849" s="401"/>
      <c r="WUU1849" s="401"/>
      <c r="WUV1849" s="401"/>
      <c r="WUW1849" s="401"/>
      <c r="WUX1849" s="401"/>
      <c r="WUY1849" s="401"/>
      <c r="WUZ1849" s="401"/>
      <c r="WVA1849" s="401"/>
      <c r="WVB1849" s="401"/>
      <c r="WVC1849" s="401"/>
      <c r="WVD1849" s="401"/>
      <c r="WVE1849" s="401"/>
    </row>
    <row r="1850" spans="1:16125" s="399" customFormat="1" ht="15">
      <c r="A1850" s="397"/>
      <c r="B1850" s="397"/>
      <c r="C1850" s="400"/>
      <c r="D1850" s="400"/>
      <c r="E1850" s="5024"/>
      <c r="F1850" s="5034"/>
      <c r="G1850" s="5034"/>
      <c r="H1850" s="5034"/>
      <c r="I1850" s="5034"/>
      <c r="J1850" s="5034"/>
      <c r="K1850" s="397"/>
      <c r="L1850" s="401"/>
      <c r="M1850" s="401"/>
      <c r="N1850" s="401"/>
      <c r="O1850" s="401"/>
      <c r="P1850" s="401"/>
      <c r="Q1850" s="401"/>
      <c r="R1850" s="401"/>
      <c r="S1850" s="401"/>
      <c r="T1850" s="401"/>
      <c r="U1850" s="401"/>
      <c r="V1850" s="401"/>
      <c r="W1850" s="401"/>
      <c r="X1850" s="401"/>
      <c r="Y1850" s="401"/>
      <c r="Z1850" s="401"/>
      <c r="AA1850" s="401"/>
      <c r="AB1850" s="401"/>
      <c r="AC1850" s="401"/>
      <c r="AD1850" s="401"/>
      <c r="AE1850" s="401"/>
      <c r="AF1850" s="401"/>
      <c r="AG1850" s="401"/>
      <c r="AH1850" s="401"/>
      <c r="AI1850" s="401"/>
      <c r="AJ1850" s="401"/>
      <c r="AK1850" s="401"/>
      <c r="AL1850" s="401"/>
      <c r="AM1850" s="401"/>
      <c r="AN1850" s="401"/>
      <c r="AO1850" s="401"/>
      <c r="AP1850" s="401"/>
      <c r="AQ1850" s="401"/>
      <c r="AR1850" s="401"/>
      <c r="AS1850" s="401"/>
      <c r="AT1850" s="401"/>
      <c r="AU1850" s="401"/>
      <c r="AV1850" s="401"/>
      <c r="AW1850" s="401"/>
      <c r="AX1850" s="401"/>
      <c r="AY1850" s="401"/>
      <c r="AZ1850" s="401"/>
      <c r="BA1850" s="401"/>
      <c r="BB1850" s="401"/>
      <c r="BC1850" s="401"/>
      <c r="BD1850" s="401"/>
      <c r="BE1850" s="401"/>
      <c r="BF1850" s="401"/>
      <c r="BG1850" s="401"/>
      <c r="BH1850" s="401"/>
      <c r="BI1850" s="401"/>
      <c r="BJ1850" s="401"/>
      <c r="BK1850" s="401"/>
      <c r="BL1850" s="401"/>
      <c r="BM1850" s="401"/>
      <c r="BN1850" s="401"/>
      <c r="BO1850" s="401"/>
      <c r="BP1850" s="401"/>
      <c r="BQ1850" s="401"/>
      <c r="BR1850" s="401"/>
      <c r="BS1850" s="401"/>
      <c r="BT1850" s="401"/>
      <c r="BU1850" s="401"/>
      <c r="BV1850" s="401"/>
      <c r="BW1850" s="401"/>
      <c r="BX1850" s="401"/>
      <c r="BY1850" s="401"/>
      <c r="BZ1850" s="401"/>
      <c r="CA1850" s="401"/>
      <c r="CB1850" s="401"/>
      <c r="CC1850" s="401"/>
      <c r="CD1850" s="401"/>
      <c r="CE1850" s="401"/>
      <c r="CF1850" s="401"/>
      <c r="CG1850" s="401"/>
      <c r="CH1850" s="401"/>
      <c r="CI1850" s="401"/>
      <c r="CJ1850" s="401"/>
      <c r="CK1850" s="401"/>
      <c r="CL1850" s="401"/>
      <c r="CM1850" s="401"/>
      <c r="CN1850" s="401"/>
      <c r="CO1850" s="401"/>
      <c r="CP1850" s="401"/>
      <c r="CQ1850" s="401"/>
      <c r="CR1850" s="401"/>
      <c r="CS1850" s="401"/>
      <c r="CT1850" s="401"/>
      <c r="CU1850" s="401"/>
      <c r="CV1850" s="401"/>
      <c r="CW1850" s="401"/>
      <c r="CX1850" s="401"/>
      <c r="CY1850" s="401"/>
      <c r="CZ1850" s="401"/>
      <c r="DA1850" s="401"/>
      <c r="DB1850" s="401"/>
      <c r="DC1850" s="401"/>
      <c r="DD1850" s="401"/>
      <c r="DE1850" s="401"/>
      <c r="DF1850" s="401"/>
      <c r="DG1850" s="401"/>
      <c r="DH1850" s="401"/>
      <c r="DI1850" s="401"/>
      <c r="DJ1850" s="401"/>
      <c r="DK1850" s="401"/>
      <c r="DL1850" s="401"/>
      <c r="DM1850" s="401"/>
      <c r="DN1850" s="401"/>
      <c r="DO1850" s="401"/>
      <c r="DP1850" s="401"/>
      <c r="DQ1850" s="401"/>
      <c r="DR1850" s="401"/>
      <c r="DS1850" s="401"/>
      <c r="DT1850" s="401"/>
      <c r="DU1850" s="401"/>
      <c r="DV1850" s="401"/>
      <c r="DW1850" s="401"/>
      <c r="DX1850" s="401"/>
      <c r="DY1850" s="401"/>
      <c r="DZ1850" s="401"/>
      <c r="EA1850" s="401"/>
      <c r="EB1850" s="401"/>
      <c r="EC1850" s="401"/>
      <c r="ED1850" s="401"/>
      <c r="EE1850" s="401"/>
      <c r="EF1850" s="401"/>
      <c r="EG1850" s="401"/>
      <c r="EH1850" s="401"/>
      <c r="EI1850" s="401"/>
      <c r="EJ1850" s="401"/>
      <c r="EK1850" s="401"/>
      <c r="EL1850" s="401"/>
      <c r="EM1850" s="401"/>
      <c r="EN1850" s="401"/>
      <c r="EO1850" s="401"/>
      <c r="EP1850" s="401"/>
      <c r="EQ1850" s="401"/>
      <c r="ER1850" s="401"/>
      <c r="ES1850" s="401"/>
      <c r="ET1850" s="401"/>
      <c r="EU1850" s="401"/>
      <c r="EV1850" s="401"/>
      <c r="EW1850" s="401"/>
      <c r="EX1850" s="401"/>
      <c r="EY1850" s="401"/>
      <c r="EZ1850" s="401"/>
      <c r="FA1850" s="401"/>
      <c r="FB1850" s="401"/>
      <c r="FC1850" s="401"/>
      <c r="FD1850" s="401"/>
      <c r="FE1850" s="401"/>
      <c r="FF1850" s="401"/>
      <c r="FG1850" s="401"/>
      <c r="FH1850" s="401"/>
      <c r="FI1850" s="401"/>
      <c r="FJ1850" s="401"/>
      <c r="FK1850" s="401"/>
      <c r="FL1850" s="401"/>
      <c r="FM1850" s="401"/>
      <c r="FN1850" s="401"/>
      <c r="FO1850" s="401"/>
      <c r="FP1850" s="401"/>
      <c r="FQ1850" s="401"/>
      <c r="FR1850" s="401"/>
      <c r="FS1850" s="401"/>
      <c r="FT1850" s="401"/>
      <c r="FU1850" s="401"/>
      <c r="FV1850" s="401"/>
      <c r="FW1850" s="401"/>
      <c r="FX1850" s="401"/>
      <c r="FY1850" s="401"/>
      <c r="FZ1850" s="401"/>
      <c r="GA1850" s="401"/>
      <c r="GB1850" s="401"/>
      <c r="GC1850" s="401"/>
      <c r="GD1850" s="401"/>
      <c r="GE1850" s="401"/>
      <c r="GF1850" s="401"/>
      <c r="GG1850" s="401"/>
      <c r="GH1850" s="401"/>
      <c r="GI1850" s="401"/>
      <c r="GJ1850" s="401"/>
      <c r="GK1850" s="401"/>
      <c r="GL1850" s="401"/>
      <c r="GM1850" s="401"/>
      <c r="GN1850" s="401"/>
      <c r="GO1850" s="401"/>
      <c r="GP1850" s="401"/>
      <c r="GQ1850" s="401"/>
      <c r="GR1850" s="401"/>
      <c r="GS1850" s="401"/>
      <c r="GT1850" s="401"/>
      <c r="GU1850" s="401"/>
      <c r="GV1850" s="401"/>
      <c r="GW1850" s="401"/>
      <c r="GX1850" s="401"/>
      <c r="GY1850" s="401"/>
      <c r="GZ1850" s="401"/>
      <c r="HA1850" s="401"/>
      <c r="HB1850" s="401"/>
      <c r="HC1850" s="401"/>
      <c r="HD1850" s="401"/>
      <c r="HE1850" s="401"/>
      <c r="HF1850" s="401"/>
      <c r="HG1850" s="401"/>
      <c r="HH1850" s="401"/>
      <c r="HI1850" s="401"/>
      <c r="HJ1850" s="401"/>
      <c r="HK1850" s="401"/>
      <c r="HL1850" s="401"/>
      <c r="HM1850" s="401"/>
      <c r="HN1850" s="401"/>
      <c r="HO1850" s="401"/>
      <c r="HP1850" s="401"/>
      <c r="HQ1850" s="401"/>
      <c r="HR1850" s="401"/>
      <c r="HS1850" s="401"/>
      <c r="HT1850" s="401"/>
      <c r="HU1850" s="401"/>
      <c r="HV1850" s="401"/>
      <c r="HW1850" s="401"/>
      <c r="HX1850" s="401"/>
      <c r="HY1850" s="401"/>
      <c r="HZ1850" s="401"/>
      <c r="IA1850" s="401"/>
      <c r="IB1850" s="401"/>
      <c r="IC1850" s="401"/>
      <c r="ID1850" s="401"/>
      <c r="IE1850" s="401"/>
      <c r="IF1850" s="401"/>
      <c r="IG1850" s="401"/>
      <c r="IH1850" s="401"/>
      <c r="II1850" s="401"/>
      <c r="IJ1850" s="401"/>
      <c r="IK1850" s="401"/>
      <c r="IL1850" s="401"/>
      <c r="IM1850" s="401"/>
      <c r="IN1850" s="401"/>
      <c r="IO1850" s="401"/>
      <c r="IP1850" s="401"/>
      <c r="IQ1850" s="401"/>
      <c r="IR1850" s="401"/>
      <c r="IS1850" s="401"/>
      <c r="IT1850" s="401"/>
      <c r="IU1850" s="401"/>
      <c r="IV1850" s="401"/>
      <c r="IW1850" s="401"/>
      <c r="IX1850" s="401"/>
      <c r="IY1850" s="401"/>
      <c r="IZ1850" s="401"/>
      <c r="JA1850" s="401"/>
      <c r="JB1850" s="401"/>
      <c r="JC1850" s="401"/>
      <c r="JD1850" s="401"/>
      <c r="JE1850" s="401"/>
      <c r="JF1850" s="401"/>
      <c r="JG1850" s="401"/>
      <c r="JH1850" s="401"/>
      <c r="JI1850" s="401"/>
      <c r="JJ1850" s="401"/>
      <c r="JK1850" s="401"/>
      <c r="JL1850" s="401"/>
      <c r="JM1850" s="401"/>
      <c r="JN1850" s="401"/>
      <c r="JO1850" s="401"/>
      <c r="JP1850" s="401"/>
      <c r="JQ1850" s="401"/>
      <c r="JR1850" s="401"/>
      <c r="JS1850" s="401"/>
      <c r="JT1850" s="401"/>
      <c r="JU1850" s="401"/>
      <c r="JV1850" s="401"/>
      <c r="JW1850" s="401"/>
      <c r="JX1850" s="401"/>
      <c r="JY1850" s="401"/>
      <c r="JZ1850" s="401"/>
      <c r="KA1850" s="401"/>
      <c r="KB1850" s="401"/>
      <c r="KC1850" s="401"/>
      <c r="KD1850" s="401"/>
      <c r="KE1850" s="401"/>
      <c r="KF1850" s="401"/>
      <c r="KG1850" s="401"/>
      <c r="KH1850" s="401"/>
      <c r="KI1850" s="401"/>
      <c r="KJ1850" s="401"/>
      <c r="KK1850" s="401"/>
      <c r="KL1850" s="401"/>
      <c r="KM1850" s="401"/>
      <c r="KN1850" s="401"/>
      <c r="KO1850" s="401"/>
      <c r="KP1850" s="401"/>
      <c r="KQ1850" s="401"/>
      <c r="KR1850" s="401"/>
      <c r="KS1850" s="401"/>
      <c r="KT1850" s="401"/>
      <c r="KU1850" s="401"/>
      <c r="KV1850" s="401"/>
      <c r="KW1850" s="401"/>
      <c r="KX1850" s="401"/>
      <c r="KY1850" s="401"/>
      <c r="KZ1850" s="401"/>
      <c r="LA1850" s="401"/>
      <c r="LB1850" s="401"/>
      <c r="LC1850" s="401"/>
      <c r="LD1850" s="401"/>
      <c r="LE1850" s="401"/>
      <c r="LF1850" s="401"/>
      <c r="LG1850" s="401"/>
      <c r="LH1850" s="401"/>
      <c r="LI1850" s="401"/>
      <c r="LJ1850" s="401"/>
      <c r="LK1850" s="401"/>
      <c r="LL1850" s="401"/>
      <c r="LM1850" s="401"/>
      <c r="LN1850" s="401"/>
      <c r="LO1850" s="401"/>
      <c r="LP1850" s="401"/>
      <c r="LQ1850" s="401"/>
      <c r="LR1850" s="401"/>
      <c r="LS1850" s="401"/>
      <c r="LT1850" s="401"/>
      <c r="LU1850" s="401"/>
      <c r="LV1850" s="401"/>
      <c r="LW1850" s="401"/>
      <c r="LX1850" s="401"/>
      <c r="LY1850" s="401"/>
      <c r="LZ1850" s="401"/>
      <c r="MA1850" s="401"/>
      <c r="MB1850" s="401"/>
      <c r="MC1850" s="401"/>
      <c r="MD1850" s="401"/>
      <c r="ME1850" s="401"/>
      <c r="MF1850" s="401"/>
      <c r="MG1850" s="401"/>
      <c r="MH1850" s="401"/>
      <c r="MI1850" s="401"/>
      <c r="MJ1850" s="401"/>
      <c r="MK1850" s="401"/>
      <c r="ML1850" s="401"/>
      <c r="MM1850" s="401"/>
      <c r="MN1850" s="401"/>
      <c r="MO1850" s="401"/>
      <c r="MP1850" s="401"/>
      <c r="MQ1850" s="401"/>
      <c r="MR1850" s="401"/>
      <c r="MS1850" s="401"/>
      <c r="MT1850" s="401"/>
      <c r="MU1850" s="401"/>
      <c r="MV1850" s="401"/>
      <c r="MW1850" s="401"/>
      <c r="MX1850" s="401"/>
      <c r="MY1850" s="401"/>
      <c r="MZ1850" s="401"/>
      <c r="NA1850" s="401"/>
      <c r="NB1850" s="401"/>
      <c r="NC1850" s="401"/>
      <c r="ND1850" s="401"/>
      <c r="NE1850" s="401"/>
      <c r="NF1850" s="401"/>
      <c r="NG1850" s="401"/>
      <c r="NH1850" s="401"/>
      <c r="NI1850" s="401"/>
      <c r="NJ1850" s="401"/>
      <c r="NK1850" s="401"/>
      <c r="NL1850" s="401"/>
      <c r="NM1850" s="401"/>
      <c r="NN1850" s="401"/>
      <c r="NO1850" s="401"/>
      <c r="NP1850" s="401"/>
      <c r="NQ1850" s="401"/>
      <c r="NR1850" s="401"/>
      <c r="NS1850" s="401"/>
      <c r="NT1850" s="401"/>
      <c r="NU1850" s="401"/>
      <c r="NV1850" s="401"/>
      <c r="NW1850" s="401"/>
      <c r="NX1850" s="401"/>
      <c r="NY1850" s="401"/>
      <c r="NZ1850" s="401"/>
      <c r="OA1850" s="401"/>
      <c r="OB1850" s="401"/>
      <c r="OC1850" s="401"/>
      <c r="OD1850" s="401"/>
      <c r="OE1850" s="401"/>
      <c r="OF1850" s="401"/>
      <c r="OG1850" s="401"/>
      <c r="OH1850" s="401"/>
      <c r="OI1850" s="401"/>
      <c r="OJ1850" s="401"/>
      <c r="OK1850" s="401"/>
      <c r="OL1850" s="401"/>
      <c r="OM1850" s="401"/>
      <c r="ON1850" s="401"/>
      <c r="OO1850" s="401"/>
      <c r="OP1850" s="401"/>
      <c r="OQ1850" s="401"/>
      <c r="OR1850" s="401"/>
      <c r="OS1850" s="401"/>
      <c r="OT1850" s="401"/>
      <c r="OU1850" s="401"/>
      <c r="OV1850" s="401"/>
      <c r="OW1850" s="401"/>
      <c r="OX1850" s="401"/>
      <c r="OY1850" s="401"/>
      <c r="OZ1850" s="401"/>
      <c r="PA1850" s="401"/>
      <c r="PB1850" s="401"/>
      <c r="PC1850" s="401"/>
      <c r="PD1850" s="401"/>
      <c r="PE1850" s="401"/>
      <c r="PF1850" s="401"/>
      <c r="PG1850" s="401"/>
      <c r="PH1850" s="401"/>
      <c r="PI1850" s="401"/>
      <c r="PJ1850" s="401"/>
      <c r="PK1850" s="401"/>
      <c r="PL1850" s="401"/>
      <c r="PM1850" s="401"/>
      <c r="PN1850" s="401"/>
      <c r="PO1850" s="401"/>
      <c r="PP1850" s="401"/>
      <c r="PQ1850" s="401"/>
      <c r="PR1850" s="401"/>
      <c r="PS1850" s="401"/>
      <c r="PT1850" s="401"/>
      <c r="PU1850" s="401"/>
      <c r="PV1850" s="401"/>
      <c r="PW1850" s="401"/>
      <c r="PX1850" s="401"/>
      <c r="PY1850" s="401"/>
      <c r="PZ1850" s="401"/>
      <c r="QA1850" s="401"/>
      <c r="QB1850" s="401"/>
      <c r="QC1850" s="401"/>
      <c r="QD1850" s="401"/>
      <c r="QE1850" s="401"/>
      <c r="QF1850" s="401"/>
      <c r="QG1850" s="401"/>
      <c r="QH1850" s="401"/>
      <c r="QI1850" s="401"/>
      <c r="QJ1850" s="401"/>
      <c r="QK1850" s="401"/>
      <c r="QL1850" s="401"/>
      <c r="QM1850" s="401"/>
      <c r="QN1850" s="401"/>
      <c r="QO1850" s="401"/>
      <c r="QP1850" s="401"/>
      <c r="QQ1850" s="401"/>
      <c r="QR1850" s="401"/>
      <c r="QS1850" s="401"/>
      <c r="QT1850" s="401"/>
      <c r="QU1850" s="401"/>
      <c r="QV1850" s="401"/>
      <c r="QW1850" s="401"/>
      <c r="QX1850" s="401"/>
      <c r="QY1850" s="401"/>
      <c r="QZ1850" s="401"/>
      <c r="RA1850" s="401"/>
      <c r="RB1850" s="401"/>
      <c r="RC1850" s="401"/>
      <c r="RD1850" s="401"/>
      <c r="RE1850" s="401"/>
      <c r="RF1850" s="401"/>
      <c r="RG1850" s="401"/>
      <c r="RH1850" s="401"/>
      <c r="RI1850" s="401"/>
      <c r="RJ1850" s="401"/>
      <c r="RK1850" s="401"/>
      <c r="RL1850" s="401"/>
      <c r="RM1850" s="401"/>
      <c r="RN1850" s="401"/>
      <c r="RO1850" s="401"/>
      <c r="RP1850" s="401"/>
      <c r="RQ1850" s="401"/>
      <c r="RR1850" s="401"/>
      <c r="RS1850" s="401"/>
      <c r="RT1850" s="401"/>
      <c r="RU1850" s="401"/>
      <c r="RV1850" s="401"/>
      <c r="RW1850" s="401"/>
      <c r="RX1850" s="401"/>
      <c r="RY1850" s="401"/>
      <c r="RZ1850" s="401"/>
      <c r="SA1850" s="401"/>
      <c r="SB1850" s="401"/>
      <c r="SC1850" s="401"/>
      <c r="SD1850" s="401"/>
      <c r="SE1850" s="401"/>
      <c r="SF1850" s="401"/>
      <c r="SG1850" s="401"/>
      <c r="SH1850" s="401"/>
      <c r="SI1850" s="401"/>
      <c r="SJ1850" s="401"/>
      <c r="SK1850" s="401"/>
      <c r="SL1850" s="401"/>
      <c r="SM1850" s="401"/>
      <c r="SN1850" s="401"/>
      <c r="SO1850" s="401"/>
      <c r="SP1850" s="401"/>
      <c r="SQ1850" s="401"/>
      <c r="SR1850" s="401"/>
      <c r="SS1850" s="401"/>
      <c r="ST1850" s="401"/>
      <c r="SU1850" s="401"/>
      <c r="SV1850" s="401"/>
      <c r="SW1850" s="401"/>
      <c r="SX1850" s="401"/>
      <c r="SY1850" s="401"/>
      <c r="SZ1850" s="401"/>
      <c r="TA1850" s="401"/>
      <c r="TB1850" s="401"/>
      <c r="TC1850" s="401"/>
      <c r="TD1850" s="401"/>
      <c r="TE1850" s="401"/>
      <c r="TF1850" s="401"/>
      <c r="TG1850" s="401"/>
      <c r="TH1850" s="401"/>
      <c r="TI1850" s="401"/>
      <c r="TJ1850" s="401"/>
      <c r="TK1850" s="401"/>
      <c r="TL1850" s="401"/>
      <c r="TM1850" s="401"/>
      <c r="TN1850" s="401"/>
      <c r="TO1850" s="401"/>
      <c r="TP1850" s="401"/>
      <c r="TQ1850" s="401"/>
      <c r="TR1850" s="401"/>
      <c r="TS1850" s="401"/>
      <c r="TT1850" s="401"/>
      <c r="TU1850" s="401"/>
      <c r="TV1850" s="401"/>
      <c r="TW1850" s="401"/>
      <c r="TX1850" s="401"/>
      <c r="TY1850" s="401"/>
      <c r="TZ1850" s="401"/>
      <c r="UA1850" s="401"/>
      <c r="UB1850" s="401"/>
      <c r="UC1850" s="401"/>
      <c r="UD1850" s="401"/>
      <c r="UE1850" s="401"/>
      <c r="UF1850" s="401"/>
      <c r="UG1850" s="401"/>
      <c r="UH1850" s="401"/>
      <c r="UI1850" s="401"/>
      <c r="UJ1850" s="401"/>
      <c r="UK1850" s="401"/>
      <c r="UL1850" s="401"/>
      <c r="UM1850" s="401"/>
      <c r="UN1850" s="401"/>
      <c r="UO1850" s="401"/>
      <c r="UP1850" s="401"/>
      <c r="UQ1850" s="401"/>
      <c r="UR1850" s="401"/>
      <c r="US1850" s="401"/>
      <c r="UT1850" s="401"/>
      <c r="UU1850" s="401"/>
      <c r="UV1850" s="401"/>
      <c r="UW1850" s="401"/>
      <c r="UX1850" s="401"/>
      <c r="UY1850" s="401"/>
      <c r="UZ1850" s="401"/>
      <c r="VA1850" s="401"/>
      <c r="VB1850" s="401"/>
      <c r="VC1850" s="401"/>
      <c r="VD1850" s="401"/>
      <c r="VE1850" s="401"/>
      <c r="VF1850" s="401"/>
      <c r="VG1850" s="401"/>
      <c r="VH1850" s="401"/>
      <c r="VI1850" s="401"/>
      <c r="VJ1850" s="401"/>
      <c r="VK1850" s="401"/>
      <c r="VL1850" s="401"/>
      <c r="VM1850" s="401"/>
      <c r="VN1850" s="401"/>
      <c r="VO1850" s="401"/>
      <c r="VP1850" s="401"/>
      <c r="VQ1850" s="401"/>
      <c r="VR1850" s="401"/>
      <c r="VS1850" s="401"/>
      <c r="VT1850" s="401"/>
      <c r="VU1850" s="401"/>
      <c r="VV1850" s="401"/>
      <c r="VW1850" s="401"/>
      <c r="VX1850" s="401"/>
      <c r="VY1850" s="401"/>
      <c r="VZ1850" s="401"/>
      <c r="WA1850" s="401"/>
      <c r="WB1850" s="401"/>
      <c r="WC1850" s="401"/>
      <c r="WD1850" s="401"/>
      <c r="WE1850" s="401"/>
      <c r="WF1850" s="401"/>
      <c r="WG1850" s="401"/>
      <c r="WH1850" s="401"/>
      <c r="WI1850" s="401"/>
      <c r="WJ1850" s="401"/>
      <c r="WK1850" s="401"/>
      <c r="WL1850" s="401"/>
      <c r="WM1850" s="401"/>
      <c r="WN1850" s="401"/>
      <c r="WO1850" s="401"/>
      <c r="WP1850" s="401"/>
      <c r="WQ1850" s="401"/>
      <c r="WR1850" s="401"/>
      <c r="WS1850" s="401"/>
      <c r="WT1850" s="401"/>
      <c r="WU1850" s="401"/>
      <c r="WV1850" s="401"/>
      <c r="WW1850" s="401"/>
      <c r="WX1850" s="401"/>
      <c r="WY1850" s="401"/>
      <c r="WZ1850" s="401"/>
      <c r="XA1850" s="401"/>
      <c r="XB1850" s="401"/>
      <c r="XC1850" s="401"/>
      <c r="XD1850" s="401"/>
      <c r="XE1850" s="401"/>
      <c r="XF1850" s="401"/>
      <c r="XG1850" s="401"/>
      <c r="XH1850" s="401"/>
      <c r="XI1850" s="401"/>
      <c r="XJ1850" s="401"/>
      <c r="XK1850" s="401"/>
      <c r="XL1850" s="401"/>
      <c r="XM1850" s="401"/>
      <c r="XN1850" s="401"/>
      <c r="XO1850" s="401"/>
      <c r="XP1850" s="401"/>
      <c r="XQ1850" s="401"/>
      <c r="XR1850" s="401"/>
      <c r="XS1850" s="401"/>
      <c r="XT1850" s="401"/>
      <c r="XU1850" s="401"/>
      <c r="XV1850" s="401"/>
      <c r="XW1850" s="401"/>
      <c r="XX1850" s="401"/>
      <c r="XY1850" s="401"/>
      <c r="XZ1850" s="401"/>
      <c r="YA1850" s="401"/>
      <c r="YB1850" s="401"/>
      <c r="YC1850" s="401"/>
      <c r="YD1850" s="401"/>
      <c r="YE1850" s="401"/>
      <c r="YF1850" s="401"/>
      <c r="YG1850" s="401"/>
      <c r="YH1850" s="401"/>
      <c r="YI1850" s="401"/>
      <c r="YJ1850" s="401"/>
      <c r="YK1850" s="401"/>
      <c r="YL1850" s="401"/>
      <c r="YM1850" s="401"/>
      <c r="YN1850" s="401"/>
      <c r="YO1850" s="401"/>
      <c r="YP1850" s="401"/>
      <c r="YQ1850" s="401"/>
      <c r="YR1850" s="401"/>
      <c r="YS1850" s="401"/>
      <c r="YT1850" s="401"/>
      <c r="YU1850" s="401"/>
      <c r="YV1850" s="401"/>
      <c r="YW1850" s="401"/>
      <c r="YX1850" s="401"/>
      <c r="YY1850" s="401"/>
      <c r="YZ1850" s="401"/>
      <c r="ZA1850" s="401"/>
      <c r="ZB1850" s="401"/>
      <c r="ZC1850" s="401"/>
      <c r="ZD1850" s="401"/>
      <c r="ZE1850" s="401"/>
      <c r="ZF1850" s="401"/>
      <c r="ZG1850" s="401"/>
      <c r="ZH1850" s="401"/>
      <c r="ZI1850" s="401"/>
      <c r="ZJ1850" s="401"/>
      <c r="ZK1850" s="401"/>
      <c r="ZL1850" s="401"/>
      <c r="ZM1850" s="401"/>
      <c r="ZN1850" s="401"/>
      <c r="ZO1850" s="401"/>
      <c r="ZP1850" s="401"/>
      <c r="ZQ1850" s="401"/>
      <c r="ZR1850" s="401"/>
      <c r="ZS1850" s="401"/>
      <c r="ZT1850" s="401"/>
      <c r="ZU1850" s="401"/>
      <c r="ZV1850" s="401"/>
      <c r="ZW1850" s="401"/>
      <c r="ZX1850" s="401"/>
      <c r="ZY1850" s="401"/>
      <c r="ZZ1850" s="401"/>
      <c r="AAA1850" s="401"/>
      <c r="AAB1850" s="401"/>
      <c r="AAC1850" s="401"/>
      <c r="AAD1850" s="401"/>
      <c r="AAE1850" s="401"/>
      <c r="AAF1850" s="401"/>
      <c r="AAG1850" s="401"/>
      <c r="AAH1850" s="401"/>
      <c r="AAI1850" s="401"/>
      <c r="AAJ1850" s="401"/>
      <c r="AAK1850" s="401"/>
      <c r="AAL1850" s="401"/>
      <c r="AAM1850" s="401"/>
      <c r="AAN1850" s="401"/>
      <c r="AAO1850" s="401"/>
      <c r="AAP1850" s="401"/>
      <c r="AAQ1850" s="401"/>
      <c r="AAR1850" s="401"/>
      <c r="AAS1850" s="401"/>
      <c r="AAT1850" s="401"/>
      <c r="AAU1850" s="401"/>
      <c r="AAV1850" s="401"/>
      <c r="AAW1850" s="401"/>
      <c r="AAX1850" s="401"/>
      <c r="AAY1850" s="401"/>
      <c r="AAZ1850" s="401"/>
      <c r="ABA1850" s="401"/>
      <c r="ABB1850" s="401"/>
      <c r="ABC1850" s="401"/>
      <c r="ABD1850" s="401"/>
      <c r="ABE1850" s="401"/>
      <c r="ABF1850" s="401"/>
      <c r="ABG1850" s="401"/>
      <c r="ABH1850" s="401"/>
      <c r="ABI1850" s="401"/>
      <c r="ABJ1850" s="401"/>
      <c r="ABK1850" s="401"/>
      <c r="ABL1850" s="401"/>
      <c r="ABM1850" s="401"/>
      <c r="ABN1850" s="401"/>
      <c r="ABO1850" s="401"/>
      <c r="ABP1850" s="401"/>
      <c r="ABQ1850" s="401"/>
      <c r="ABR1850" s="401"/>
      <c r="ABS1850" s="401"/>
      <c r="ABT1850" s="401"/>
      <c r="ABU1850" s="401"/>
      <c r="ABV1850" s="401"/>
      <c r="ABW1850" s="401"/>
      <c r="ABX1850" s="401"/>
      <c r="ABY1850" s="401"/>
      <c r="ABZ1850" s="401"/>
      <c r="ACA1850" s="401"/>
      <c r="ACB1850" s="401"/>
      <c r="ACC1850" s="401"/>
      <c r="ACD1850" s="401"/>
      <c r="ACE1850" s="401"/>
      <c r="ACF1850" s="401"/>
      <c r="ACG1850" s="401"/>
      <c r="ACH1850" s="401"/>
      <c r="ACI1850" s="401"/>
      <c r="ACJ1850" s="401"/>
      <c r="ACK1850" s="401"/>
      <c r="ACL1850" s="401"/>
      <c r="ACM1850" s="401"/>
      <c r="ACN1850" s="401"/>
      <c r="ACO1850" s="401"/>
      <c r="ACP1850" s="401"/>
      <c r="ACQ1850" s="401"/>
      <c r="ACR1850" s="401"/>
      <c r="ACS1850" s="401"/>
      <c r="ACT1850" s="401"/>
      <c r="ACU1850" s="401"/>
      <c r="ACV1850" s="401"/>
      <c r="ACW1850" s="401"/>
      <c r="ACX1850" s="401"/>
      <c r="ACY1850" s="401"/>
      <c r="ACZ1850" s="401"/>
      <c r="ADA1850" s="401"/>
      <c r="ADB1850" s="401"/>
      <c r="ADC1850" s="401"/>
      <c r="ADD1850" s="401"/>
      <c r="ADE1850" s="401"/>
      <c r="ADF1850" s="401"/>
      <c r="ADG1850" s="401"/>
      <c r="ADH1850" s="401"/>
      <c r="ADI1850" s="401"/>
      <c r="ADJ1850" s="401"/>
      <c r="ADK1850" s="401"/>
      <c r="ADL1850" s="401"/>
      <c r="ADM1850" s="401"/>
      <c r="ADN1850" s="401"/>
      <c r="ADO1850" s="401"/>
      <c r="ADP1850" s="401"/>
      <c r="ADQ1850" s="401"/>
      <c r="ADR1850" s="401"/>
      <c r="ADS1850" s="401"/>
      <c r="ADT1850" s="401"/>
      <c r="ADU1850" s="401"/>
      <c r="ADV1850" s="401"/>
      <c r="ADW1850" s="401"/>
      <c r="ADX1850" s="401"/>
      <c r="ADY1850" s="401"/>
      <c r="ADZ1850" s="401"/>
      <c r="AEA1850" s="401"/>
      <c r="AEB1850" s="401"/>
      <c r="AEC1850" s="401"/>
      <c r="AED1850" s="401"/>
      <c r="AEE1850" s="401"/>
      <c r="AEF1850" s="401"/>
      <c r="AEG1850" s="401"/>
      <c r="AEH1850" s="401"/>
      <c r="AEI1850" s="401"/>
      <c r="AEJ1850" s="401"/>
      <c r="AEK1850" s="401"/>
      <c r="AEL1850" s="401"/>
      <c r="AEM1850" s="401"/>
      <c r="AEN1850" s="401"/>
      <c r="AEO1850" s="401"/>
      <c r="AEP1850" s="401"/>
      <c r="AEQ1850" s="401"/>
      <c r="AER1850" s="401"/>
      <c r="AES1850" s="401"/>
      <c r="AET1850" s="401"/>
      <c r="AEU1850" s="401"/>
      <c r="AEV1850" s="401"/>
      <c r="AEW1850" s="401"/>
      <c r="AEX1850" s="401"/>
      <c r="AEY1850" s="401"/>
      <c r="AEZ1850" s="401"/>
      <c r="AFA1850" s="401"/>
      <c r="AFB1850" s="401"/>
      <c r="AFC1850" s="401"/>
      <c r="AFD1850" s="401"/>
      <c r="AFE1850" s="401"/>
      <c r="AFF1850" s="401"/>
      <c r="AFG1850" s="401"/>
      <c r="AFH1850" s="401"/>
      <c r="AFI1850" s="401"/>
      <c r="AFJ1850" s="401"/>
      <c r="AFK1850" s="401"/>
      <c r="AFL1850" s="401"/>
      <c r="AFM1850" s="401"/>
      <c r="AFN1850" s="401"/>
      <c r="AFO1850" s="401"/>
      <c r="AFP1850" s="401"/>
      <c r="AFQ1850" s="401"/>
      <c r="AFR1850" s="401"/>
      <c r="AFS1850" s="401"/>
      <c r="AFT1850" s="401"/>
      <c r="AFU1850" s="401"/>
      <c r="AFV1850" s="401"/>
      <c r="AFW1850" s="401"/>
      <c r="AFX1850" s="401"/>
      <c r="AFY1850" s="401"/>
      <c r="AFZ1850" s="401"/>
      <c r="AGA1850" s="401"/>
      <c r="AGB1850" s="401"/>
      <c r="AGC1850" s="401"/>
      <c r="AGD1850" s="401"/>
      <c r="AGE1850" s="401"/>
      <c r="AGF1850" s="401"/>
      <c r="AGG1850" s="401"/>
      <c r="AGH1850" s="401"/>
      <c r="AGI1850" s="401"/>
      <c r="AGJ1850" s="401"/>
      <c r="AGK1850" s="401"/>
      <c r="AGL1850" s="401"/>
      <c r="AGM1850" s="401"/>
      <c r="AGN1850" s="401"/>
      <c r="AGO1850" s="401"/>
      <c r="AGP1850" s="401"/>
      <c r="AGQ1850" s="401"/>
      <c r="AGR1850" s="401"/>
      <c r="AGS1850" s="401"/>
      <c r="AGT1850" s="401"/>
      <c r="AGU1850" s="401"/>
      <c r="AGV1850" s="401"/>
      <c r="AGW1850" s="401"/>
      <c r="AGX1850" s="401"/>
      <c r="AGY1850" s="401"/>
      <c r="AGZ1850" s="401"/>
      <c r="AHA1850" s="401"/>
      <c r="AHB1850" s="401"/>
      <c r="AHC1850" s="401"/>
      <c r="AHD1850" s="401"/>
      <c r="AHE1850" s="401"/>
      <c r="AHF1850" s="401"/>
      <c r="AHG1850" s="401"/>
      <c r="AHH1850" s="401"/>
      <c r="AHI1850" s="401"/>
      <c r="AHJ1850" s="401"/>
      <c r="AHK1850" s="401"/>
      <c r="AHL1850" s="401"/>
      <c r="AHM1850" s="401"/>
      <c r="AHN1850" s="401"/>
      <c r="AHO1850" s="401"/>
      <c r="AHP1850" s="401"/>
      <c r="AHQ1850" s="401"/>
      <c r="AHR1850" s="401"/>
      <c r="AHS1850" s="401"/>
      <c r="AHT1850" s="401"/>
      <c r="AHU1850" s="401"/>
      <c r="AHV1850" s="401"/>
      <c r="AHW1850" s="401"/>
      <c r="AHX1850" s="401"/>
      <c r="AHY1850" s="401"/>
      <c r="AHZ1850" s="401"/>
      <c r="AIA1850" s="401"/>
      <c r="AIB1850" s="401"/>
      <c r="AIC1850" s="401"/>
      <c r="AID1850" s="401"/>
      <c r="AIE1850" s="401"/>
      <c r="AIF1850" s="401"/>
      <c r="AIG1850" s="401"/>
      <c r="AIH1850" s="401"/>
      <c r="AII1850" s="401"/>
      <c r="AIJ1850" s="401"/>
      <c r="AIK1850" s="401"/>
      <c r="AIL1850" s="401"/>
      <c r="AIM1850" s="401"/>
      <c r="AIN1850" s="401"/>
      <c r="AIO1850" s="401"/>
      <c r="AIP1850" s="401"/>
      <c r="AIQ1850" s="401"/>
      <c r="AIR1850" s="401"/>
      <c r="AIS1850" s="401"/>
      <c r="AIT1850" s="401"/>
      <c r="AIU1850" s="401"/>
      <c r="AIV1850" s="401"/>
      <c r="AIW1850" s="401"/>
      <c r="AIX1850" s="401"/>
      <c r="AIY1850" s="401"/>
      <c r="AIZ1850" s="401"/>
      <c r="AJA1850" s="401"/>
      <c r="AJB1850" s="401"/>
      <c r="AJC1850" s="401"/>
      <c r="AJD1850" s="401"/>
      <c r="AJE1850" s="401"/>
      <c r="AJF1850" s="401"/>
      <c r="AJG1850" s="401"/>
      <c r="AJH1850" s="401"/>
      <c r="AJI1850" s="401"/>
      <c r="AJJ1850" s="401"/>
      <c r="AJK1850" s="401"/>
      <c r="AJL1850" s="401"/>
      <c r="AJM1850" s="401"/>
      <c r="AJN1850" s="401"/>
      <c r="AJO1850" s="401"/>
      <c r="AJP1850" s="401"/>
      <c r="AJQ1850" s="401"/>
      <c r="AJR1850" s="401"/>
      <c r="AJS1850" s="401"/>
      <c r="AJT1850" s="401"/>
      <c r="AJU1850" s="401"/>
      <c r="AJV1850" s="401"/>
      <c r="AJW1850" s="401"/>
      <c r="AJX1850" s="401"/>
      <c r="AJY1850" s="401"/>
      <c r="AJZ1850" s="401"/>
      <c r="AKA1850" s="401"/>
      <c r="AKB1850" s="401"/>
      <c r="AKC1850" s="401"/>
      <c r="AKD1850" s="401"/>
      <c r="AKE1850" s="401"/>
      <c r="AKF1850" s="401"/>
      <c r="AKG1850" s="401"/>
      <c r="AKH1850" s="401"/>
      <c r="AKI1850" s="401"/>
      <c r="AKJ1850" s="401"/>
      <c r="AKK1850" s="401"/>
      <c r="AKL1850" s="401"/>
      <c r="AKM1850" s="401"/>
      <c r="AKN1850" s="401"/>
      <c r="AKO1850" s="401"/>
      <c r="AKP1850" s="401"/>
      <c r="AKQ1850" s="401"/>
      <c r="AKR1850" s="401"/>
      <c r="AKS1850" s="401"/>
      <c r="AKT1850" s="401"/>
      <c r="AKU1850" s="401"/>
      <c r="AKV1850" s="401"/>
      <c r="AKW1850" s="401"/>
      <c r="AKX1850" s="401"/>
      <c r="AKY1850" s="401"/>
      <c r="AKZ1850" s="401"/>
      <c r="ALA1850" s="401"/>
      <c r="ALB1850" s="401"/>
      <c r="ALC1850" s="401"/>
      <c r="ALD1850" s="401"/>
      <c r="ALE1850" s="401"/>
      <c r="ALF1850" s="401"/>
      <c r="ALG1850" s="401"/>
      <c r="ALH1850" s="401"/>
      <c r="ALI1850" s="401"/>
      <c r="ALJ1850" s="401"/>
      <c r="ALK1850" s="401"/>
      <c r="ALL1850" s="401"/>
      <c r="ALM1850" s="401"/>
      <c r="ALN1850" s="401"/>
      <c r="ALO1850" s="401"/>
      <c r="ALP1850" s="401"/>
      <c r="ALQ1850" s="401"/>
      <c r="ALR1850" s="401"/>
      <c r="ALS1850" s="401"/>
      <c r="ALT1850" s="401"/>
      <c r="ALU1850" s="401"/>
      <c r="ALV1850" s="401"/>
      <c r="ALW1850" s="401"/>
      <c r="ALX1850" s="401"/>
      <c r="ALY1850" s="401"/>
      <c r="ALZ1850" s="401"/>
      <c r="AMA1850" s="401"/>
      <c r="AMB1850" s="401"/>
      <c r="AMC1850" s="401"/>
      <c r="AMD1850" s="401"/>
      <c r="AME1850" s="401"/>
      <c r="AMF1850" s="401"/>
      <c r="AMG1850" s="401"/>
      <c r="AMH1850" s="401"/>
      <c r="AMI1850" s="401"/>
      <c r="AMJ1850" s="401"/>
      <c r="AMK1850" s="401"/>
      <c r="AML1850" s="401"/>
      <c r="AMM1850" s="401"/>
      <c r="AMN1850" s="401"/>
      <c r="AMO1850" s="401"/>
      <c r="AMP1850" s="401"/>
      <c r="AMQ1850" s="401"/>
      <c r="AMR1850" s="401"/>
      <c r="AMS1850" s="401"/>
      <c r="AMT1850" s="401"/>
      <c r="AMU1850" s="401"/>
      <c r="AMV1850" s="401"/>
      <c r="AMW1850" s="401"/>
      <c r="AMX1850" s="401"/>
      <c r="AMY1850" s="401"/>
      <c r="AMZ1850" s="401"/>
      <c r="ANA1850" s="401"/>
      <c r="ANB1850" s="401"/>
      <c r="ANC1850" s="401"/>
      <c r="AND1850" s="401"/>
      <c r="ANE1850" s="401"/>
      <c r="ANF1850" s="401"/>
      <c r="ANG1850" s="401"/>
      <c r="ANH1850" s="401"/>
      <c r="ANI1850" s="401"/>
      <c r="ANJ1850" s="401"/>
      <c r="ANK1850" s="401"/>
      <c r="ANL1850" s="401"/>
      <c r="ANM1850" s="401"/>
      <c r="ANN1850" s="401"/>
      <c r="ANO1850" s="401"/>
      <c r="ANP1850" s="401"/>
      <c r="ANQ1850" s="401"/>
      <c r="ANR1850" s="401"/>
      <c r="ANS1850" s="401"/>
      <c r="ANT1850" s="401"/>
      <c r="ANU1850" s="401"/>
      <c r="ANV1850" s="401"/>
      <c r="ANW1850" s="401"/>
      <c r="ANX1850" s="401"/>
      <c r="ANY1850" s="401"/>
      <c r="ANZ1850" s="401"/>
      <c r="AOA1850" s="401"/>
      <c r="AOB1850" s="401"/>
      <c r="AOC1850" s="401"/>
      <c r="AOD1850" s="401"/>
      <c r="AOE1850" s="401"/>
      <c r="AOF1850" s="401"/>
      <c r="AOG1850" s="401"/>
      <c r="AOH1850" s="401"/>
      <c r="AOI1850" s="401"/>
      <c r="AOJ1850" s="401"/>
      <c r="AOK1850" s="401"/>
      <c r="AOL1850" s="401"/>
      <c r="AOM1850" s="401"/>
      <c r="AON1850" s="401"/>
      <c r="AOO1850" s="401"/>
      <c r="AOP1850" s="401"/>
      <c r="AOQ1850" s="401"/>
      <c r="AOR1850" s="401"/>
      <c r="AOS1850" s="401"/>
      <c r="AOT1850" s="401"/>
      <c r="AOU1850" s="401"/>
      <c r="AOV1850" s="401"/>
      <c r="AOW1850" s="401"/>
      <c r="AOX1850" s="401"/>
      <c r="AOY1850" s="401"/>
      <c r="AOZ1850" s="401"/>
      <c r="APA1850" s="401"/>
      <c r="APB1850" s="401"/>
      <c r="APC1850" s="401"/>
      <c r="APD1850" s="401"/>
      <c r="APE1850" s="401"/>
      <c r="APF1850" s="401"/>
      <c r="APG1850" s="401"/>
      <c r="APH1850" s="401"/>
      <c r="API1850" s="401"/>
      <c r="APJ1850" s="401"/>
      <c r="APK1850" s="401"/>
      <c r="APL1850" s="401"/>
      <c r="APM1850" s="401"/>
      <c r="APN1850" s="401"/>
      <c r="APO1850" s="401"/>
      <c r="APP1850" s="401"/>
      <c r="APQ1850" s="401"/>
      <c r="APR1850" s="401"/>
      <c r="APS1850" s="401"/>
      <c r="APT1850" s="401"/>
      <c r="APU1850" s="401"/>
      <c r="APV1850" s="401"/>
      <c r="APW1850" s="401"/>
      <c r="APX1850" s="401"/>
      <c r="APY1850" s="401"/>
      <c r="APZ1850" s="401"/>
      <c r="AQA1850" s="401"/>
      <c r="AQB1850" s="401"/>
      <c r="AQC1850" s="401"/>
      <c r="AQD1850" s="401"/>
      <c r="AQE1850" s="401"/>
      <c r="AQF1850" s="401"/>
      <c r="AQG1850" s="401"/>
      <c r="AQH1850" s="401"/>
      <c r="AQI1850" s="401"/>
      <c r="AQJ1850" s="401"/>
      <c r="AQK1850" s="401"/>
      <c r="AQL1850" s="401"/>
      <c r="AQM1850" s="401"/>
      <c r="AQN1850" s="401"/>
      <c r="AQO1850" s="401"/>
      <c r="AQP1850" s="401"/>
      <c r="AQQ1850" s="401"/>
      <c r="AQR1850" s="401"/>
      <c r="AQS1850" s="401"/>
      <c r="AQT1850" s="401"/>
      <c r="AQU1850" s="401"/>
      <c r="AQV1850" s="401"/>
      <c r="AQW1850" s="401"/>
      <c r="AQX1850" s="401"/>
      <c r="AQY1850" s="401"/>
      <c r="AQZ1850" s="401"/>
      <c r="ARA1850" s="401"/>
      <c r="ARB1850" s="401"/>
      <c r="ARC1850" s="401"/>
      <c r="ARD1850" s="401"/>
      <c r="ARE1850" s="401"/>
      <c r="ARF1850" s="401"/>
      <c r="ARG1850" s="401"/>
      <c r="ARH1850" s="401"/>
      <c r="ARI1850" s="401"/>
      <c r="ARJ1850" s="401"/>
      <c r="ARK1850" s="401"/>
      <c r="ARL1850" s="401"/>
      <c r="ARM1850" s="401"/>
      <c r="ARN1850" s="401"/>
      <c r="ARO1850" s="401"/>
      <c r="ARP1850" s="401"/>
      <c r="ARQ1850" s="401"/>
      <c r="ARR1850" s="401"/>
      <c r="ARS1850" s="401"/>
      <c r="ART1850" s="401"/>
      <c r="ARU1850" s="401"/>
      <c r="ARV1850" s="401"/>
      <c r="ARW1850" s="401"/>
      <c r="ARX1850" s="401"/>
      <c r="ARY1850" s="401"/>
      <c r="ARZ1850" s="401"/>
      <c r="ASA1850" s="401"/>
      <c r="ASB1850" s="401"/>
      <c r="ASC1850" s="401"/>
      <c r="ASD1850" s="401"/>
      <c r="ASE1850" s="401"/>
      <c r="ASF1850" s="401"/>
      <c r="ASG1850" s="401"/>
      <c r="ASH1850" s="401"/>
      <c r="ASI1850" s="401"/>
      <c r="ASJ1850" s="401"/>
      <c r="ASK1850" s="401"/>
      <c r="ASL1850" s="401"/>
      <c r="ASM1850" s="401"/>
      <c r="ASN1850" s="401"/>
      <c r="ASO1850" s="401"/>
      <c r="ASP1850" s="401"/>
      <c r="ASQ1850" s="401"/>
      <c r="ASR1850" s="401"/>
      <c r="ASS1850" s="401"/>
      <c r="AST1850" s="401"/>
      <c r="ASU1850" s="401"/>
      <c r="ASV1850" s="401"/>
      <c r="ASW1850" s="401"/>
      <c r="ASX1850" s="401"/>
      <c r="ASY1850" s="401"/>
      <c r="ASZ1850" s="401"/>
      <c r="ATA1850" s="401"/>
      <c r="ATB1850" s="401"/>
      <c r="ATC1850" s="401"/>
      <c r="ATD1850" s="401"/>
      <c r="ATE1850" s="401"/>
      <c r="ATF1850" s="401"/>
      <c r="ATG1850" s="401"/>
      <c r="ATH1850" s="401"/>
      <c r="ATI1850" s="401"/>
      <c r="ATJ1850" s="401"/>
      <c r="ATK1850" s="401"/>
      <c r="ATL1850" s="401"/>
      <c r="ATM1850" s="401"/>
      <c r="ATN1850" s="401"/>
      <c r="ATO1850" s="401"/>
      <c r="ATP1850" s="401"/>
      <c r="ATQ1850" s="401"/>
      <c r="ATR1850" s="401"/>
      <c r="ATS1850" s="401"/>
      <c r="ATT1850" s="401"/>
      <c r="ATU1850" s="401"/>
      <c r="ATV1850" s="401"/>
      <c r="ATW1850" s="401"/>
      <c r="ATX1850" s="401"/>
      <c r="ATY1850" s="401"/>
      <c r="ATZ1850" s="401"/>
      <c r="AUA1850" s="401"/>
      <c r="AUB1850" s="401"/>
      <c r="AUC1850" s="401"/>
      <c r="AUD1850" s="401"/>
      <c r="AUE1850" s="401"/>
      <c r="AUF1850" s="401"/>
      <c r="AUG1850" s="401"/>
      <c r="AUH1850" s="401"/>
      <c r="AUI1850" s="401"/>
      <c r="AUJ1850" s="401"/>
      <c r="AUK1850" s="401"/>
      <c r="AUL1850" s="401"/>
      <c r="AUM1850" s="401"/>
      <c r="AUN1850" s="401"/>
      <c r="AUO1850" s="401"/>
      <c r="AUP1850" s="401"/>
      <c r="AUQ1850" s="401"/>
      <c r="AUR1850" s="401"/>
      <c r="AUS1850" s="401"/>
      <c r="AUT1850" s="401"/>
      <c r="AUU1850" s="401"/>
      <c r="AUV1850" s="401"/>
      <c r="AUW1850" s="401"/>
      <c r="AUX1850" s="401"/>
      <c r="AUY1850" s="401"/>
      <c r="AUZ1850" s="401"/>
      <c r="AVA1850" s="401"/>
      <c r="AVB1850" s="401"/>
      <c r="AVC1850" s="401"/>
      <c r="AVD1850" s="401"/>
      <c r="AVE1850" s="401"/>
      <c r="AVF1850" s="401"/>
      <c r="AVG1850" s="401"/>
      <c r="AVH1850" s="401"/>
      <c r="AVI1850" s="401"/>
      <c r="AVJ1850" s="401"/>
      <c r="AVK1850" s="401"/>
      <c r="AVL1850" s="401"/>
      <c r="AVM1850" s="401"/>
      <c r="AVN1850" s="401"/>
      <c r="AVO1850" s="401"/>
      <c r="AVP1850" s="401"/>
      <c r="AVQ1850" s="401"/>
      <c r="AVR1850" s="401"/>
      <c r="AVS1850" s="401"/>
      <c r="AVT1850" s="401"/>
      <c r="AVU1850" s="401"/>
      <c r="AVV1850" s="401"/>
      <c r="AVW1850" s="401"/>
      <c r="AVX1850" s="401"/>
      <c r="AVY1850" s="401"/>
      <c r="AVZ1850" s="401"/>
      <c r="AWA1850" s="401"/>
      <c r="AWB1850" s="401"/>
      <c r="AWC1850" s="401"/>
      <c r="AWD1850" s="401"/>
      <c r="AWE1850" s="401"/>
      <c r="AWF1850" s="401"/>
      <c r="AWG1850" s="401"/>
      <c r="AWH1850" s="401"/>
      <c r="AWI1850" s="401"/>
      <c r="AWJ1850" s="401"/>
      <c r="AWK1850" s="401"/>
      <c r="AWL1850" s="401"/>
      <c r="AWM1850" s="401"/>
      <c r="AWN1850" s="401"/>
      <c r="AWO1850" s="401"/>
      <c r="AWP1850" s="401"/>
      <c r="AWQ1850" s="401"/>
      <c r="AWR1850" s="401"/>
      <c r="AWS1850" s="401"/>
      <c r="AWT1850" s="401"/>
      <c r="AWU1850" s="401"/>
      <c r="AWV1850" s="401"/>
      <c r="AWW1850" s="401"/>
      <c r="AWX1850" s="401"/>
      <c r="AWY1850" s="401"/>
      <c r="AWZ1850" s="401"/>
      <c r="AXA1850" s="401"/>
      <c r="AXB1850" s="401"/>
      <c r="AXC1850" s="401"/>
      <c r="AXD1850" s="401"/>
      <c r="AXE1850" s="401"/>
      <c r="AXF1850" s="401"/>
      <c r="AXG1850" s="401"/>
      <c r="AXH1850" s="401"/>
      <c r="AXI1850" s="401"/>
      <c r="AXJ1850" s="401"/>
      <c r="AXK1850" s="401"/>
      <c r="AXL1850" s="401"/>
      <c r="AXM1850" s="401"/>
      <c r="AXN1850" s="401"/>
      <c r="AXO1850" s="401"/>
      <c r="AXP1850" s="401"/>
      <c r="AXQ1850" s="401"/>
      <c r="AXR1850" s="401"/>
      <c r="AXS1850" s="401"/>
      <c r="AXT1850" s="401"/>
      <c r="AXU1850" s="401"/>
      <c r="AXV1850" s="401"/>
      <c r="AXW1850" s="401"/>
      <c r="AXX1850" s="401"/>
      <c r="AXY1850" s="401"/>
      <c r="AXZ1850" s="401"/>
      <c r="AYA1850" s="401"/>
      <c r="AYB1850" s="401"/>
      <c r="AYC1850" s="401"/>
      <c r="AYD1850" s="401"/>
      <c r="AYE1850" s="401"/>
      <c r="AYF1850" s="401"/>
      <c r="AYG1850" s="401"/>
      <c r="AYH1850" s="401"/>
      <c r="AYI1850" s="401"/>
      <c r="AYJ1850" s="401"/>
      <c r="AYK1850" s="401"/>
      <c r="AYL1850" s="401"/>
      <c r="AYM1850" s="401"/>
      <c r="AYN1850" s="401"/>
      <c r="AYO1850" s="401"/>
      <c r="AYP1850" s="401"/>
      <c r="AYQ1850" s="401"/>
      <c r="AYR1850" s="401"/>
      <c r="AYS1850" s="401"/>
      <c r="AYT1850" s="401"/>
      <c r="AYU1850" s="401"/>
      <c r="AYV1850" s="401"/>
      <c r="AYW1850" s="401"/>
      <c r="AYX1850" s="401"/>
      <c r="AYY1850" s="401"/>
      <c r="AYZ1850" s="401"/>
      <c r="AZA1850" s="401"/>
      <c r="AZB1850" s="401"/>
      <c r="AZC1850" s="401"/>
      <c r="AZD1850" s="401"/>
      <c r="AZE1850" s="401"/>
      <c r="AZF1850" s="401"/>
      <c r="AZG1850" s="401"/>
      <c r="AZH1850" s="401"/>
      <c r="AZI1850" s="401"/>
      <c r="AZJ1850" s="401"/>
      <c r="AZK1850" s="401"/>
      <c r="AZL1850" s="401"/>
      <c r="AZM1850" s="401"/>
      <c r="AZN1850" s="401"/>
      <c r="AZO1850" s="401"/>
      <c r="AZP1850" s="401"/>
      <c r="AZQ1850" s="401"/>
      <c r="AZR1850" s="401"/>
      <c r="AZS1850" s="401"/>
      <c r="AZT1850" s="401"/>
      <c r="AZU1850" s="401"/>
      <c r="AZV1850" s="401"/>
      <c r="AZW1850" s="401"/>
      <c r="AZX1850" s="401"/>
      <c r="AZY1850" s="401"/>
      <c r="AZZ1850" s="401"/>
      <c r="BAA1850" s="401"/>
      <c r="BAB1850" s="401"/>
      <c r="BAC1850" s="401"/>
      <c r="BAD1850" s="401"/>
      <c r="BAE1850" s="401"/>
      <c r="BAF1850" s="401"/>
      <c r="BAG1850" s="401"/>
      <c r="BAH1850" s="401"/>
      <c r="BAI1850" s="401"/>
      <c r="BAJ1850" s="401"/>
      <c r="BAK1850" s="401"/>
      <c r="BAL1850" s="401"/>
      <c r="BAM1850" s="401"/>
      <c r="BAN1850" s="401"/>
      <c r="BAO1850" s="401"/>
      <c r="BAP1850" s="401"/>
      <c r="BAQ1850" s="401"/>
      <c r="BAR1850" s="401"/>
      <c r="BAS1850" s="401"/>
      <c r="BAT1850" s="401"/>
      <c r="BAU1850" s="401"/>
      <c r="BAV1850" s="401"/>
      <c r="BAW1850" s="401"/>
      <c r="BAX1850" s="401"/>
      <c r="BAY1850" s="401"/>
      <c r="BAZ1850" s="401"/>
      <c r="BBA1850" s="401"/>
      <c r="BBB1850" s="401"/>
      <c r="BBC1850" s="401"/>
      <c r="BBD1850" s="401"/>
      <c r="BBE1850" s="401"/>
      <c r="BBF1850" s="401"/>
      <c r="BBG1850" s="401"/>
      <c r="BBH1850" s="401"/>
      <c r="BBI1850" s="401"/>
      <c r="BBJ1850" s="401"/>
      <c r="BBK1850" s="401"/>
      <c r="BBL1850" s="401"/>
      <c r="BBM1850" s="401"/>
      <c r="BBN1850" s="401"/>
      <c r="BBO1850" s="401"/>
      <c r="BBP1850" s="401"/>
      <c r="BBQ1850" s="401"/>
      <c r="BBR1850" s="401"/>
      <c r="BBS1850" s="401"/>
      <c r="BBT1850" s="401"/>
      <c r="BBU1850" s="401"/>
      <c r="BBV1850" s="401"/>
      <c r="BBW1850" s="401"/>
      <c r="BBX1850" s="401"/>
      <c r="BBY1850" s="401"/>
      <c r="BBZ1850" s="401"/>
      <c r="BCA1850" s="401"/>
      <c r="BCB1850" s="401"/>
      <c r="BCC1850" s="401"/>
      <c r="BCD1850" s="401"/>
      <c r="BCE1850" s="401"/>
      <c r="BCF1850" s="401"/>
      <c r="BCG1850" s="401"/>
      <c r="BCH1850" s="401"/>
      <c r="BCI1850" s="401"/>
      <c r="BCJ1850" s="401"/>
      <c r="BCK1850" s="401"/>
      <c r="BCL1850" s="401"/>
      <c r="BCM1850" s="401"/>
      <c r="BCN1850" s="401"/>
      <c r="BCO1850" s="401"/>
      <c r="BCP1850" s="401"/>
      <c r="BCQ1850" s="401"/>
      <c r="BCR1850" s="401"/>
      <c r="BCS1850" s="401"/>
      <c r="BCT1850" s="401"/>
      <c r="BCU1850" s="401"/>
      <c r="BCV1850" s="401"/>
      <c r="BCW1850" s="401"/>
      <c r="BCX1850" s="401"/>
      <c r="BCY1850" s="401"/>
      <c r="BCZ1850" s="401"/>
      <c r="BDA1850" s="401"/>
      <c r="BDB1850" s="401"/>
      <c r="BDC1850" s="401"/>
      <c r="BDD1850" s="401"/>
      <c r="BDE1850" s="401"/>
      <c r="BDF1850" s="401"/>
      <c r="BDG1850" s="401"/>
      <c r="BDH1850" s="401"/>
      <c r="BDI1850" s="401"/>
      <c r="BDJ1850" s="401"/>
      <c r="BDK1850" s="401"/>
      <c r="BDL1850" s="401"/>
      <c r="BDM1850" s="401"/>
      <c r="BDN1850" s="401"/>
      <c r="BDO1850" s="401"/>
      <c r="BDP1850" s="401"/>
      <c r="BDQ1850" s="401"/>
      <c r="BDR1850" s="401"/>
      <c r="BDS1850" s="401"/>
      <c r="BDT1850" s="401"/>
      <c r="BDU1850" s="401"/>
      <c r="BDV1850" s="401"/>
      <c r="BDW1850" s="401"/>
      <c r="BDX1850" s="401"/>
      <c r="BDY1850" s="401"/>
      <c r="BDZ1850" s="401"/>
      <c r="BEA1850" s="401"/>
      <c r="BEB1850" s="401"/>
      <c r="BEC1850" s="401"/>
      <c r="BED1850" s="401"/>
      <c r="BEE1850" s="401"/>
      <c r="BEF1850" s="401"/>
      <c r="BEG1850" s="401"/>
      <c r="BEH1850" s="401"/>
      <c r="BEI1850" s="401"/>
      <c r="BEJ1850" s="401"/>
      <c r="BEK1850" s="401"/>
      <c r="BEL1850" s="401"/>
      <c r="BEM1850" s="401"/>
      <c r="BEN1850" s="401"/>
      <c r="BEO1850" s="401"/>
      <c r="BEP1850" s="401"/>
      <c r="BEQ1850" s="401"/>
      <c r="BER1850" s="401"/>
      <c r="BES1850" s="401"/>
      <c r="BET1850" s="401"/>
      <c r="BEU1850" s="401"/>
      <c r="BEV1850" s="401"/>
      <c r="BEW1850" s="401"/>
      <c r="BEX1850" s="401"/>
      <c r="BEY1850" s="401"/>
      <c r="BEZ1850" s="401"/>
      <c r="BFA1850" s="401"/>
      <c r="BFB1850" s="401"/>
      <c r="BFC1850" s="401"/>
      <c r="BFD1850" s="401"/>
      <c r="BFE1850" s="401"/>
      <c r="BFF1850" s="401"/>
      <c r="BFG1850" s="401"/>
      <c r="BFH1850" s="401"/>
      <c r="BFI1850" s="401"/>
      <c r="BFJ1850" s="401"/>
      <c r="BFK1850" s="401"/>
      <c r="BFL1850" s="401"/>
      <c r="BFM1850" s="401"/>
      <c r="BFN1850" s="401"/>
      <c r="BFO1850" s="401"/>
      <c r="BFP1850" s="401"/>
      <c r="BFQ1850" s="401"/>
      <c r="BFR1850" s="401"/>
      <c r="BFS1850" s="401"/>
      <c r="BFT1850" s="401"/>
      <c r="BFU1850" s="401"/>
      <c r="BFV1850" s="401"/>
      <c r="BFW1850" s="401"/>
      <c r="BFX1850" s="401"/>
      <c r="BFY1850" s="401"/>
      <c r="BFZ1850" s="401"/>
      <c r="BGA1850" s="401"/>
      <c r="BGB1850" s="401"/>
      <c r="BGC1850" s="401"/>
      <c r="BGD1850" s="401"/>
      <c r="BGE1850" s="401"/>
      <c r="BGF1850" s="401"/>
      <c r="BGG1850" s="401"/>
      <c r="BGH1850" s="401"/>
      <c r="BGI1850" s="401"/>
      <c r="BGJ1850" s="401"/>
      <c r="BGK1850" s="401"/>
      <c r="BGL1850" s="401"/>
      <c r="BGM1850" s="401"/>
      <c r="BGN1850" s="401"/>
      <c r="BGO1850" s="401"/>
      <c r="BGP1850" s="401"/>
      <c r="BGQ1850" s="401"/>
      <c r="BGR1850" s="401"/>
      <c r="BGS1850" s="401"/>
      <c r="BGT1850" s="401"/>
      <c r="BGU1850" s="401"/>
      <c r="BGV1850" s="401"/>
      <c r="BGW1850" s="401"/>
      <c r="BGX1850" s="401"/>
      <c r="BGY1850" s="401"/>
      <c r="BGZ1850" s="401"/>
      <c r="BHA1850" s="401"/>
      <c r="BHB1850" s="401"/>
      <c r="BHC1850" s="401"/>
      <c r="BHD1850" s="401"/>
      <c r="BHE1850" s="401"/>
      <c r="BHF1850" s="401"/>
      <c r="BHG1850" s="401"/>
      <c r="BHH1850" s="401"/>
      <c r="BHI1850" s="401"/>
      <c r="BHJ1850" s="401"/>
      <c r="BHK1850" s="401"/>
      <c r="BHL1850" s="401"/>
      <c r="BHM1850" s="401"/>
      <c r="BHN1850" s="401"/>
      <c r="BHO1850" s="401"/>
      <c r="BHP1850" s="401"/>
      <c r="BHQ1850" s="401"/>
      <c r="BHR1850" s="401"/>
      <c r="BHS1850" s="401"/>
      <c r="BHT1850" s="401"/>
      <c r="BHU1850" s="401"/>
      <c r="BHV1850" s="401"/>
      <c r="BHW1850" s="401"/>
      <c r="BHX1850" s="401"/>
      <c r="BHY1850" s="401"/>
      <c r="BHZ1850" s="401"/>
      <c r="BIA1850" s="401"/>
      <c r="BIB1850" s="401"/>
      <c r="BIC1850" s="401"/>
      <c r="BID1850" s="401"/>
      <c r="BIE1850" s="401"/>
      <c r="BIF1850" s="401"/>
      <c r="BIG1850" s="401"/>
      <c r="BIH1850" s="401"/>
      <c r="BII1850" s="401"/>
      <c r="BIJ1850" s="401"/>
      <c r="BIK1850" s="401"/>
      <c r="BIL1850" s="401"/>
      <c r="BIM1850" s="401"/>
      <c r="BIN1850" s="401"/>
      <c r="BIO1850" s="401"/>
      <c r="BIP1850" s="401"/>
      <c r="BIQ1850" s="401"/>
      <c r="BIR1850" s="401"/>
      <c r="BIS1850" s="401"/>
      <c r="BIT1850" s="401"/>
      <c r="BIU1850" s="401"/>
      <c r="BIV1850" s="401"/>
      <c r="BIW1850" s="401"/>
      <c r="BIX1850" s="401"/>
      <c r="BIY1850" s="401"/>
      <c r="BIZ1850" s="401"/>
      <c r="BJA1850" s="401"/>
      <c r="BJB1850" s="401"/>
      <c r="BJC1850" s="401"/>
      <c r="BJD1850" s="401"/>
      <c r="BJE1850" s="401"/>
      <c r="BJF1850" s="401"/>
      <c r="BJG1850" s="401"/>
      <c r="BJH1850" s="401"/>
      <c r="BJI1850" s="401"/>
      <c r="BJJ1850" s="401"/>
      <c r="BJK1850" s="401"/>
      <c r="BJL1850" s="401"/>
      <c r="BJM1850" s="401"/>
      <c r="BJN1850" s="401"/>
      <c r="BJO1850" s="401"/>
      <c r="BJP1850" s="401"/>
      <c r="BJQ1850" s="401"/>
      <c r="BJR1850" s="401"/>
      <c r="BJS1850" s="401"/>
      <c r="BJT1850" s="401"/>
      <c r="BJU1850" s="401"/>
      <c r="BJV1850" s="401"/>
      <c r="BJW1850" s="401"/>
      <c r="BJX1850" s="401"/>
      <c r="BJY1850" s="401"/>
      <c r="BJZ1850" s="401"/>
      <c r="BKA1850" s="401"/>
      <c r="BKB1850" s="401"/>
      <c r="BKC1850" s="401"/>
      <c r="BKD1850" s="401"/>
      <c r="BKE1850" s="401"/>
      <c r="BKF1850" s="401"/>
      <c r="BKG1850" s="401"/>
      <c r="BKH1850" s="401"/>
      <c r="BKI1850" s="401"/>
      <c r="BKJ1850" s="401"/>
      <c r="BKK1850" s="401"/>
      <c r="BKL1850" s="401"/>
      <c r="BKM1850" s="401"/>
      <c r="BKN1850" s="401"/>
      <c r="BKO1850" s="401"/>
      <c r="BKP1850" s="401"/>
      <c r="BKQ1850" s="401"/>
      <c r="BKR1850" s="401"/>
      <c r="BKS1850" s="401"/>
      <c r="BKT1850" s="401"/>
      <c r="BKU1850" s="401"/>
      <c r="BKV1850" s="401"/>
      <c r="BKW1850" s="401"/>
      <c r="BKX1850" s="401"/>
      <c r="BKY1850" s="401"/>
      <c r="BKZ1850" s="401"/>
      <c r="BLA1850" s="401"/>
      <c r="BLB1850" s="401"/>
      <c r="BLC1850" s="401"/>
      <c r="BLD1850" s="401"/>
      <c r="BLE1850" s="401"/>
      <c r="BLF1850" s="401"/>
      <c r="BLG1850" s="401"/>
      <c r="BLH1850" s="401"/>
      <c r="BLI1850" s="401"/>
      <c r="BLJ1850" s="401"/>
      <c r="BLK1850" s="401"/>
      <c r="BLL1850" s="401"/>
      <c r="BLM1850" s="401"/>
      <c r="BLN1850" s="401"/>
      <c r="BLO1850" s="401"/>
      <c r="BLP1850" s="401"/>
      <c r="BLQ1850" s="401"/>
      <c r="BLR1850" s="401"/>
      <c r="BLS1850" s="401"/>
      <c r="BLT1850" s="401"/>
      <c r="BLU1850" s="401"/>
      <c r="BLV1850" s="401"/>
      <c r="BLW1850" s="401"/>
      <c r="BLX1850" s="401"/>
      <c r="BLY1850" s="401"/>
      <c r="BLZ1850" s="401"/>
      <c r="BMA1850" s="401"/>
      <c r="BMB1850" s="401"/>
      <c r="BMC1850" s="401"/>
      <c r="BMD1850" s="401"/>
      <c r="BME1850" s="401"/>
      <c r="BMF1850" s="401"/>
      <c r="BMG1850" s="401"/>
      <c r="BMH1850" s="401"/>
      <c r="BMI1850" s="401"/>
      <c r="BMJ1850" s="401"/>
      <c r="BMK1850" s="401"/>
      <c r="BML1850" s="401"/>
      <c r="BMM1850" s="401"/>
      <c r="BMN1850" s="401"/>
      <c r="BMO1850" s="401"/>
      <c r="BMP1850" s="401"/>
      <c r="BMQ1850" s="401"/>
      <c r="BMR1850" s="401"/>
      <c r="BMS1850" s="401"/>
      <c r="BMT1850" s="401"/>
      <c r="BMU1850" s="401"/>
      <c r="BMV1850" s="401"/>
      <c r="BMW1850" s="401"/>
      <c r="BMX1850" s="401"/>
      <c r="BMY1850" s="401"/>
      <c r="BMZ1850" s="401"/>
      <c r="BNA1850" s="401"/>
      <c r="BNB1850" s="401"/>
      <c r="BNC1850" s="401"/>
      <c r="BND1850" s="401"/>
      <c r="BNE1850" s="401"/>
      <c r="BNF1850" s="401"/>
      <c r="BNG1850" s="401"/>
      <c r="BNH1850" s="401"/>
      <c r="BNI1850" s="401"/>
      <c r="BNJ1850" s="401"/>
      <c r="BNK1850" s="401"/>
      <c r="BNL1850" s="401"/>
      <c r="BNM1850" s="401"/>
      <c r="BNN1850" s="401"/>
      <c r="BNO1850" s="401"/>
      <c r="BNP1850" s="401"/>
      <c r="BNQ1850" s="401"/>
      <c r="BNR1850" s="401"/>
      <c r="BNS1850" s="401"/>
      <c r="BNT1850" s="401"/>
      <c r="BNU1850" s="401"/>
      <c r="BNV1850" s="401"/>
      <c r="BNW1850" s="401"/>
      <c r="BNX1850" s="401"/>
      <c r="BNY1850" s="401"/>
      <c r="BNZ1850" s="401"/>
      <c r="BOA1850" s="401"/>
      <c r="BOB1850" s="401"/>
      <c r="BOC1850" s="401"/>
      <c r="BOD1850" s="401"/>
      <c r="BOE1850" s="401"/>
      <c r="BOF1850" s="401"/>
      <c r="BOG1850" s="401"/>
      <c r="BOH1850" s="401"/>
      <c r="BOI1850" s="401"/>
      <c r="BOJ1850" s="401"/>
      <c r="BOK1850" s="401"/>
      <c r="BOL1850" s="401"/>
      <c r="BOM1850" s="401"/>
      <c r="BON1850" s="401"/>
      <c r="BOO1850" s="401"/>
      <c r="BOP1850" s="401"/>
      <c r="BOQ1850" s="401"/>
      <c r="BOR1850" s="401"/>
      <c r="BOS1850" s="401"/>
      <c r="BOT1850" s="401"/>
      <c r="BOU1850" s="401"/>
      <c r="BOV1850" s="401"/>
      <c r="BOW1850" s="401"/>
      <c r="BOX1850" s="401"/>
      <c r="BOY1850" s="401"/>
      <c r="BOZ1850" s="401"/>
      <c r="BPA1850" s="401"/>
      <c r="BPB1850" s="401"/>
      <c r="BPC1850" s="401"/>
      <c r="BPD1850" s="401"/>
      <c r="BPE1850" s="401"/>
      <c r="BPF1850" s="401"/>
      <c r="BPG1850" s="401"/>
      <c r="BPH1850" s="401"/>
      <c r="BPI1850" s="401"/>
      <c r="BPJ1850" s="401"/>
      <c r="BPK1850" s="401"/>
      <c r="BPL1850" s="401"/>
      <c r="BPM1850" s="401"/>
      <c r="BPN1850" s="401"/>
      <c r="BPO1850" s="401"/>
      <c r="BPP1850" s="401"/>
      <c r="BPQ1850" s="401"/>
      <c r="BPR1850" s="401"/>
      <c r="BPS1850" s="401"/>
      <c r="BPT1850" s="401"/>
      <c r="BPU1850" s="401"/>
      <c r="BPV1850" s="401"/>
      <c r="BPW1850" s="401"/>
      <c r="BPX1850" s="401"/>
      <c r="BPY1850" s="401"/>
      <c r="BPZ1850" s="401"/>
      <c r="BQA1850" s="401"/>
      <c r="BQB1850" s="401"/>
      <c r="BQC1850" s="401"/>
      <c r="BQD1850" s="401"/>
      <c r="BQE1850" s="401"/>
      <c r="BQF1850" s="401"/>
      <c r="BQG1850" s="401"/>
      <c r="BQH1850" s="401"/>
      <c r="BQI1850" s="401"/>
      <c r="BQJ1850" s="401"/>
      <c r="BQK1850" s="401"/>
      <c r="BQL1850" s="401"/>
      <c r="BQM1850" s="401"/>
      <c r="BQN1850" s="401"/>
      <c r="BQO1850" s="401"/>
      <c r="BQP1850" s="401"/>
      <c r="BQQ1850" s="401"/>
      <c r="BQR1850" s="401"/>
      <c r="BQS1850" s="401"/>
      <c r="BQT1850" s="401"/>
      <c r="BQU1850" s="401"/>
      <c r="BQV1850" s="401"/>
      <c r="BQW1850" s="401"/>
      <c r="BQX1850" s="401"/>
      <c r="BQY1850" s="401"/>
      <c r="BQZ1850" s="401"/>
      <c r="BRA1850" s="401"/>
      <c r="BRB1850" s="401"/>
      <c r="BRC1850" s="401"/>
      <c r="BRD1850" s="401"/>
      <c r="BRE1850" s="401"/>
      <c r="BRF1850" s="401"/>
      <c r="BRG1850" s="401"/>
      <c r="BRH1850" s="401"/>
      <c r="BRI1850" s="401"/>
      <c r="BRJ1850" s="401"/>
      <c r="BRK1850" s="401"/>
      <c r="BRL1850" s="401"/>
      <c r="BRM1850" s="401"/>
      <c r="BRN1850" s="401"/>
      <c r="BRO1850" s="401"/>
      <c r="BRP1850" s="401"/>
      <c r="BRQ1850" s="401"/>
      <c r="BRR1850" s="401"/>
      <c r="BRS1850" s="401"/>
      <c r="BRT1850" s="401"/>
      <c r="BRU1850" s="401"/>
      <c r="BRV1850" s="401"/>
      <c r="BRW1850" s="401"/>
      <c r="BRX1850" s="401"/>
      <c r="BRY1850" s="401"/>
      <c r="BRZ1850" s="401"/>
      <c r="BSA1850" s="401"/>
      <c r="BSB1850" s="401"/>
      <c r="BSC1850" s="401"/>
      <c r="BSD1850" s="401"/>
      <c r="BSE1850" s="401"/>
      <c r="BSF1850" s="401"/>
      <c r="BSG1850" s="401"/>
      <c r="BSH1850" s="401"/>
      <c r="BSI1850" s="401"/>
      <c r="BSJ1850" s="401"/>
      <c r="BSK1850" s="401"/>
      <c r="BSL1850" s="401"/>
      <c r="BSM1850" s="401"/>
      <c r="BSN1850" s="401"/>
      <c r="BSO1850" s="401"/>
      <c r="BSP1850" s="401"/>
      <c r="BSQ1850" s="401"/>
      <c r="BSR1850" s="401"/>
      <c r="BSS1850" s="401"/>
      <c r="BST1850" s="401"/>
      <c r="BSU1850" s="401"/>
      <c r="BSV1850" s="401"/>
      <c r="BSW1850" s="401"/>
      <c r="BSX1850" s="401"/>
      <c r="BSY1850" s="401"/>
      <c r="BSZ1850" s="401"/>
      <c r="BTA1850" s="401"/>
      <c r="BTB1850" s="401"/>
      <c r="BTC1850" s="401"/>
      <c r="BTD1850" s="401"/>
      <c r="BTE1850" s="401"/>
      <c r="BTF1850" s="401"/>
      <c r="BTG1850" s="401"/>
      <c r="BTH1850" s="401"/>
      <c r="BTI1850" s="401"/>
      <c r="BTJ1850" s="401"/>
      <c r="BTK1850" s="401"/>
      <c r="BTL1850" s="401"/>
      <c r="BTM1850" s="401"/>
      <c r="BTN1850" s="401"/>
      <c r="BTO1850" s="401"/>
      <c r="BTP1850" s="401"/>
      <c r="BTQ1850" s="401"/>
      <c r="BTR1850" s="401"/>
      <c r="BTS1850" s="401"/>
      <c r="BTT1850" s="401"/>
      <c r="BTU1850" s="401"/>
      <c r="BTV1850" s="401"/>
      <c r="BTW1850" s="401"/>
      <c r="BTX1850" s="401"/>
      <c r="BTY1850" s="401"/>
      <c r="BTZ1850" s="401"/>
      <c r="BUA1850" s="401"/>
      <c r="BUB1850" s="401"/>
      <c r="BUC1850" s="401"/>
      <c r="BUD1850" s="401"/>
      <c r="BUE1850" s="401"/>
      <c r="BUF1850" s="401"/>
      <c r="BUG1850" s="401"/>
      <c r="BUH1850" s="401"/>
      <c r="BUI1850" s="401"/>
      <c r="BUJ1850" s="401"/>
      <c r="BUK1850" s="401"/>
      <c r="BUL1850" s="401"/>
      <c r="BUM1850" s="401"/>
      <c r="BUN1850" s="401"/>
      <c r="BUO1850" s="401"/>
      <c r="BUP1850" s="401"/>
      <c r="BUQ1850" s="401"/>
      <c r="BUR1850" s="401"/>
      <c r="BUS1850" s="401"/>
      <c r="BUT1850" s="401"/>
      <c r="BUU1850" s="401"/>
      <c r="BUV1850" s="401"/>
      <c r="BUW1850" s="401"/>
      <c r="BUX1850" s="401"/>
      <c r="BUY1850" s="401"/>
      <c r="BUZ1850" s="401"/>
      <c r="BVA1850" s="401"/>
      <c r="BVB1850" s="401"/>
      <c r="BVC1850" s="401"/>
      <c r="BVD1850" s="401"/>
      <c r="BVE1850" s="401"/>
      <c r="BVF1850" s="401"/>
      <c r="BVG1850" s="401"/>
      <c r="BVH1850" s="401"/>
      <c r="BVI1850" s="401"/>
      <c r="BVJ1850" s="401"/>
      <c r="BVK1850" s="401"/>
      <c r="BVL1850" s="401"/>
      <c r="BVM1850" s="401"/>
      <c r="BVN1850" s="401"/>
      <c r="BVO1850" s="401"/>
      <c r="BVP1850" s="401"/>
      <c r="BVQ1850" s="401"/>
      <c r="BVR1850" s="401"/>
      <c r="BVS1850" s="401"/>
      <c r="BVT1850" s="401"/>
      <c r="BVU1850" s="401"/>
      <c r="BVV1850" s="401"/>
      <c r="BVW1850" s="401"/>
      <c r="BVX1850" s="401"/>
      <c r="BVY1850" s="401"/>
      <c r="BVZ1850" s="401"/>
      <c r="BWA1850" s="401"/>
      <c r="BWB1850" s="401"/>
      <c r="BWC1850" s="401"/>
      <c r="BWD1850" s="401"/>
      <c r="BWE1850" s="401"/>
      <c r="BWF1850" s="401"/>
      <c r="BWG1850" s="401"/>
      <c r="BWH1850" s="401"/>
      <c r="BWI1850" s="401"/>
      <c r="BWJ1850" s="401"/>
      <c r="BWK1850" s="401"/>
      <c r="BWL1850" s="401"/>
      <c r="BWM1850" s="401"/>
      <c r="BWN1850" s="401"/>
      <c r="BWO1850" s="401"/>
      <c r="BWP1850" s="401"/>
      <c r="BWQ1850" s="401"/>
      <c r="BWR1850" s="401"/>
      <c r="BWS1850" s="401"/>
      <c r="BWT1850" s="401"/>
      <c r="BWU1850" s="401"/>
      <c r="BWV1850" s="401"/>
      <c r="BWW1850" s="401"/>
      <c r="BWX1850" s="401"/>
      <c r="BWY1850" s="401"/>
      <c r="BWZ1850" s="401"/>
      <c r="BXA1850" s="401"/>
      <c r="BXB1850" s="401"/>
      <c r="BXC1850" s="401"/>
      <c r="BXD1850" s="401"/>
      <c r="BXE1850" s="401"/>
      <c r="BXF1850" s="401"/>
      <c r="BXG1850" s="401"/>
      <c r="BXH1850" s="401"/>
      <c r="BXI1850" s="401"/>
      <c r="BXJ1850" s="401"/>
      <c r="BXK1850" s="401"/>
      <c r="BXL1850" s="401"/>
      <c r="BXM1850" s="401"/>
      <c r="BXN1850" s="401"/>
      <c r="BXO1850" s="401"/>
      <c r="BXP1850" s="401"/>
      <c r="BXQ1850" s="401"/>
      <c r="BXR1850" s="401"/>
      <c r="BXS1850" s="401"/>
      <c r="BXT1850" s="401"/>
      <c r="BXU1850" s="401"/>
      <c r="BXV1850" s="401"/>
      <c r="BXW1850" s="401"/>
      <c r="BXX1850" s="401"/>
      <c r="BXY1850" s="401"/>
      <c r="BXZ1850" s="401"/>
      <c r="BYA1850" s="401"/>
      <c r="BYB1850" s="401"/>
      <c r="BYC1850" s="401"/>
      <c r="BYD1850" s="401"/>
      <c r="BYE1850" s="401"/>
      <c r="BYF1850" s="401"/>
      <c r="BYG1850" s="401"/>
      <c r="BYH1850" s="401"/>
      <c r="BYI1850" s="401"/>
      <c r="BYJ1850" s="401"/>
      <c r="BYK1850" s="401"/>
      <c r="BYL1850" s="401"/>
      <c r="BYM1850" s="401"/>
      <c r="BYN1850" s="401"/>
      <c r="BYO1850" s="401"/>
      <c r="BYP1850" s="401"/>
      <c r="BYQ1850" s="401"/>
      <c r="BYR1850" s="401"/>
      <c r="BYS1850" s="401"/>
      <c r="BYT1850" s="401"/>
      <c r="BYU1850" s="401"/>
      <c r="BYV1850" s="401"/>
      <c r="BYW1850" s="401"/>
      <c r="BYX1850" s="401"/>
      <c r="BYY1850" s="401"/>
      <c r="BYZ1850" s="401"/>
      <c r="BZA1850" s="401"/>
      <c r="BZB1850" s="401"/>
      <c r="BZC1850" s="401"/>
      <c r="BZD1850" s="401"/>
      <c r="BZE1850" s="401"/>
      <c r="BZF1850" s="401"/>
      <c r="BZG1850" s="401"/>
      <c r="BZH1850" s="401"/>
      <c r="BZI1850" s="401"/>
      <c r="BZJ1850" s="401"/>
      <c r="BZK1850" s="401"/>
      <c r="BZL1850" s="401"/>
      <c r="BZM1850" s="401"/>
      <c r="BZN1850" s="401"/>
      <c r="BZO1850" s="401"/>
      <c r="BZP1850" s="401"/>
      <c r="BZQ1850" s="401"/>
      <c r="BZR1850" s="401"/>
      <c r="BZS1850" s="401"/>
      <c r="BZT1850" s="401"/>
      <c r="BZU1850" s="401"/>
      <c r="BZV1850" s="401"/>
      <c r="BZW1850" s="401"/>
      <c r="BZX1850" s="401"/>
      <c r="BZY1850" s="401"/>
      <c r="BZZ1850" s="401"/>
      <c r="CAA1850" s="401"/>
      <c r="CAB1850" s="401"/>
      <c r="CAC1850" s="401"/>
      <c r="CAD1850" s="401"/>
      <c r="CAE1850" s="401"/>
      <c r="CAF1850" s="401"/>
      <c r="CAG1850" s="401"/>
      <c r="CAH1850" s="401"/>
      <c r="CAI1850" s="401"/>
      <c r="CAJ1850" s="401"/>
      <c r="CAK1850" s="401"/>
      <c r="CAL1850" s="401"/>
      <c r="CAM1850" s="401"/>
      <c r="CAN1850" s="401"/>
      <c r="CAO1850" s="401"/>
      <c r="CAP1850" s="401"/>
      <c r="CAQ1850" s="401"/>
      <c r="CAR1850" s="401"/>
      <c r="CAS1850" s="401"/>
      <c r="CAT1850" s="401"/>
      <c r="CAU1850" s="401"/>
      <c r="CAV1850" s="401"/>
      <c r="CAW1850" s="401"/>
      <c r="CAX1850" s="401"/>
      <c r="CAY1850" s="401"/>
      <c r="CAZ1850" s="401"/>
      <c r="CBA1850" s="401"/>
      <c r="CBB1850" s="401"/>
      <c r="CBC1850" s="401"/>
      <c r="CBD1850" s="401"/>
      <c r="CBE1850" s="401"/>
      <c r="CBF1850" s="401"/>
      <c r="CBG1850" s="401"/>
      <c r="CBH1850" s="401"/>
      <c r="CBI1850" s="401"/>
      <c r="CBJ1850" s="401"/>
      <c r="CBK1850" s="401"/>
      <c r="CBL1850" s="401"/>
      <c r="CBM1850" s="401"/>
      <c r="CBN1850" s="401"/>
      <c r="CBO1850" s="401"/>
      <c r="CBP1850" s="401"/>
      <c r="CBQ1850" s="401"/>
      <c r="CBR1850" s="401"/>
      <c r="CBS1850" s="401"/>
      <c r="CBT1850" s="401"/>
      <c r="CBU1850" s="401"/>
      <c r="CBV1850" s="401"/>
      <c r="CBW1850" s="401"/>
      <c r="CBX1850" s="401"/>
      <c r="CBY1850" s="401"/>
      <c r="CBZ1850" s="401"/>
      <c r="CCA1850" s="401"/>
      <c r="CCB1850" s="401"/>
      <c r="CCC1850" s="401"/>
      <c r="CCD1850" s="401"/>
      <c r="CCE1850" s="401"/>
      <c r="CCF1850" s="401"/>
      <c r="CCG1850" s="401"/>
      <c r="CCH1850" s="401"/>
      <c r="CCI1850" s="401"/>
      <c r="CCJ1850" s="401"/>
      <c r="CCK1850" s="401"/>
      <c r="CCL1850" s="401"/>
      <c r="CCM1850" s="401"/>
      <c r="CCN1850" s="401"/>
      <c r="CCO1850" s="401"/>
      <c r="CCP1850" s="401"/>
      <c r="CCQ1850" s="401"/>
      <c r="CCR1850" s="401"/>
      <c r="CCS1850" s="401"/>
      <c r="CCT1850" s="401"/>
      <c r="CCU1850" s="401"/>
      <c r="CCV1850" s="401"/>
      <c r="CCW1850" s="401"/>
      <c r="CCX1850" s="401"/>
      <c r="CCY1850" s="401"/>
      <c r="CCZ1850" s="401"/>
      <c r="CDA1850" s="401"/>
      <c r="CDB1850" s="401"/>
      <c r="CDC1850" s="401"/>
      <c r="CDD1850" s="401"/>
      <c r="CDE1850" s="401"/>
      <c r="CDF1850" s="401"/>
      <c r="CDG1850" s="401"/>
      <c r="CDH1850" s="401"/>
      <c r="CDI1850" s="401"/>
      <c r="CDJ1850" s="401"/>
      <c r="CDK1850" s="401"/>
      <c r="CDL1850" s="401"/>
      <c r="CDM1850" s="401"/>
      <c r="CDN1850" s="401"/>
      <c r="CDO1850" s="401"/>
      <c r="CDP1850" s="401"/>
      <c r="CDQ1850" s="401"/>
      <c r="CDR1850" s="401"/>
      <c r="CDS1850" s="401"/>
      <c r="CDT1850" s="401"/>
      <c r="CDU1850" s="401"/>
      <c r="CDV1850" s="401"/>
      <c r="CDW1850" s="401"/>
      <c r="CDX1850" s="401"/>
      <c r="CDY1850" s="401"/>
      <c r="CDZ1850" s="401"/>
      <c r="CEA1850" s="401"/>
      <c r="CEB1850" s="401"/>
      <c r="CEC1850" s="401"/>
      <c r="CED1850" s="401"/>
      <c r="CEE1850" s="401"/>
      <c r="CEF1850" s="401"/>
      <c r="CEG1850" s="401"/>
      <c r="CEH1850" s="401"/>
      <c r="CEI1850" s="401"/>
      <c r="CEJ1850" s="401"/>
      <c r="CEK1850" s="401"/>
      <c r="CEL1850" s="401"/>
      <c r="CEM1850" s="401"/>
      <c r="CEN1850" s="401"/>
      <c r="CEO1850" s="401"/>
      <c r="CEP1850" s="401"/>
      <c r="CEQ1850" s="401"/>
      <c r="CER1850" s="401"/>
      <c r="CES1850" s="401"/>
      <c r="CET1850" s="401"/>
      <c r="CEU1850" s="401"/>
      <c r="CEV1850" s="401"/>
      <c r="CEW1850" s="401"/>
      <c r="CEX1850" s="401"/>
      <c r="CEY1850" s="401"/>
      <c r="CEZ1850" s="401"/>
      <c r="CFA1850" s="401"/>
      <c r="CFB1850" s="401"/>
      <c r="CFC1850" s="401"/>
      <c r="CFD1850" s="401"/>
      <c r="CFE1850" s="401"/>
      <c r="CFF1850" s="401"/>
      <c r="CFG1850" s="401"/>
      <c r="CFH1850" s="401"/>
      <c r="CFI1850" s="401"/>
      <c r="CFJ1850" s="401"/>
      <c r="CFK1850" s="401"/>
      <c r="CFL1850" s="401"/>
      <c r="CFM1850" s="401"/>
      <c r="CFN1850" s="401"/>
      <c r="CFO1850" s="401"/>
      <c r="CFP1850" s="401"/>
      <c r="CFQ1850" s="401"/>
      <c r="CFR1850" s="401"/>
      <c r="CFS1850" s="401"/>
      <c r="CFT1850" s="401"/>
      <c r="CFU1850" s="401"/>
      <c r="CFV1850" s="401"/>
      <c r="CFW1850" s="401"/>
      <c r="CFX1850" s="401"/>
      <c r="CFY1850" s="401"/>
      <c r="CFZ1850" s="401"/>
      <c r="CGA1850" s="401"/>
      <c r="CGB1850" s="401"/>
      <c r="CGC1850" s="401"/>
      <c r="CGD1850" s="401"/>
      <c r="CGE1850" s="401"/>
      <c r="CGF1850" s="401"/>
      <c r="CGG1850" s="401"/>
      <c r="CGH1850" s="401"/>
      <c r="CGI1850" s="401"/>
      <c r="CGJ1850" s="401"/>
      <c r="CGK1850" s="401"/>
      <c r="CGL1850" s="401"/>
      <c r="CGM1850" s="401"/>
      <c r="CGN1850" s="401"/>
      <c r="CGO1850" s="401"/>
      <c r="CGP1850" s="401"/>
      <c r="CGQ1850" s="401"/>
      <c r="CGR1850" s="401"/>
      <c r="CGS1850" s="401"/>
      <c r="CGT1850" s="401"/>
      <c r="CGU1850" s="401"/>
      <c r="CGV1850" s="401"/>
      <c r="CGW1850" s="401"/>
      <c r="CGX1850" s="401"/>
      <c r="CGY1850" s="401"/>
      <c r="CGZ1850" s="401"/>
      <c r="CHA1850" s="401"/>
      <c r="CHB1850" s="401"/>
      <c r="CHC1850" s="401"/>
      <c r="CHD1850" s="401"/>
      <c r="CHE1850" s="401"/>
      <c r="CHF1850" s="401"/>
      <c r="CHG1850" s="401"/>
      <c r="CHH1850" s="401"/>
      <c r="CHI1850" s="401"/>
      <c r="CHJ1850" s="401"/>
      <c r="CHK1850" s="401"/>
      <c r="CHL1850" s="401"/>
      <c r="CHM1850" s="401"/>
      <c r="CHN1850" s="401"/>
      <c r="CHO1850" s="401"/>
      <c r="CHP1850" s="401"/>
      <c r="CHQ1850" s="401"/>
      <c r="CHR1850" s="401"/>
      <c r="CHS1850" s="401"/>
      <c r="CHT1850" s="401"/>
      <c r="CHU1850" s="401"/>
      <c r="CHV1850" s="401"/>
      <c r="CHW1850" s="401"/>
      <c r="CHX1850" s="401"/>
      <c r="CHY1850" s="401"/>
      <c r="CHZ1850" s="401"/>
      <c r="CIA1850" s="401"/>
      <c r="CIB1850" s="401"/>
      <c r="CIC1850" s="401"/>
      <c r="CID1850" s="401"/>
      <c r="CIE1850" s="401"/>
      <c r="CIF1850" s="401"/>
      <c r="CIG1850" s="401"/>
      <c r="CIH1850" s="401"/>
      <c r="CII1850" s="401"/>
      <c r="CIJ1850" s="401"/>
      <c r="CIK1850" s="401"/>
      <c r="CIL1850" s="401"/>
      <c r="CIM1850" s="401"/>
      <c r="CIN1850" s="401"/>
      <c r="CIO1850" s="401"/>
      <c r="CIP1850" s="401"/>
      <c r="CIQ1850" s="401"/>
      <c r="CIR1850" s="401"/>
      <c r="CIS1850" s="401"/>
      <c r="CIT1850" s="401"/>
      <c r="CIU1850" s="401"/>
      <c r="CIV1850" s="401"/>
      <c r="CIW1850" s="401"/>
      <c r="CIX1850" s="401"/>
      <c r="CIY1850" s="401"/>
      <c r="CIZ1850" s="401"/>
      <c r="CJA1850" s="401"/>
      <c r="CJB1850" s="401"/>
      <c r="CJC1850" s="401"/>
      <c r="CJD1850" s="401"/>
      <c r="CJE1850" s="401"/>
      <c r="CJF1850" s="401"/>
      <c r="CJG1850" s="401"/>
      <c r="CJH1850" s="401"/>
      <c r="CJI1850" s="401"/>
      <c r="CJJ1850" s="401"/>
      <c r="CJK1850" s="401"/>
      <c r="CJL1850" s="401"/>
      <c r="CJM1850" s="401"/>
      <c r="CJN1850" s="401"/>
      <c r="CJO1850" s="401"/>
      <c r="CJP1850" s="401"/>
      <c r="CJQ1850" s="401"/>
      <c r="CJR1850" s="401"/>
      <c r="CJS1850" s="401"/>
      <c r="CJT1850" s="401"/>
      <c r="CJU1850" s="401"/>
      <c r="CJV1850" s="401"/>
      <c r="CJW1850" s="401"/>
      <c r="CJX1850" s="401"/>
      <c r="CJY1850" s="401"/>
      <c r="CJZ1850" s="401"/>
      <c r="CKA1850" s="401"/>
      <c r="CKB1850" s="401"/>
      <c r="CKC1850" s="401"/>
      <c r="CKD1850" s="401"/>
      <c r="CKE1850" s="401"/>
      <c r="CKF1850" s="401"/>
      <c r="CKG1850" s="401"/>
      <c r="CKH1850" s="401"/>
      <c r="CKI1850" s="401"/>
      <c r="CKJ1850" s="401"/>
      <c r="CKK1850" s="401"/>
      <c r="CKL1850" s="401"/>
      <c r="CKM1850" s="401"/>
      <c r="CKN1850" s="401"/>
      <c r="CKO1850" s="401"/>
      <c r="CKP1850" s="401"/>
      <c r="CKQ1850" s="401"/>
      <c r="CKR1850" s="401"/>
      <c r="CKS1850" s="401"/>
      <c r="CKT1850" s="401"/>
      <c r="CKU1850" s="401"/>
      <c r="CKV1850" s="401"/>
      <c r="CKW1850" s="401"/>
      <c r="CKX1850" s="401"/>
      <c r="CKY1850" s="401"/>
      <c r="CKZ1850" s="401"/>
      <c r="CLA1850" s="401"/>
      <c r="CLB1850" s="401"/>
      <c r="CLC1850" s="401"/>
      <c r="CLD1850" s="401"/>
      <c r="CLE1850" s="401"/>
      <c r="CLF1850" s="401"/>
      <c r="CLG1850" s="401"/>
      <c r="CLH1850" s="401"/>
      <c r="CLI1850" s="401"/>
      <c r="CLJ1850" s="401"/>
      <c r="CLK1850" s="401"/>
      <c r="CLL1850" s="401"/>
      <c r="CLM1850" s="401"/>
      <c r="CLN1850" s="401"/>
      <c r="CLO1850" s="401"/>
      <c r="CLP1850" s="401"/>
      <c r="CLQ1850" s="401"/>
      <c r="CLR1850" s="401"/>
      <c r="CLS1850" s="401"/>
      <c r="CLT1850" s="401"/>
      <c r="CLU1850" s="401"/>
      <c r="CLV1850" s="401"/>
      <c r="CLW1850" s="401"/>
      <c r="CLX1850" s="401"/>
      <c r="CLY1850" s="401"/>
      <c r="CLZ1850" s="401"/>
      <c r="CMA1850" s="401"/>
      <c r="CMB1850" s="401"/>
      <c r="CMC1850" s="401"/>
      <c r="CMD1850" s="401"/>
      <c r="CME1850" s="401"/>
      <c r="CMF1850" s="401"/>
      <c r="CMG1850" s="401"/>
      <c r="CMH1850" s="401"/>
      <c r="CMI1850" s="401"/>
      <c r="CMJ1850" s="401"/>
      <c r="CMK1850" s="401"/>
      <c r="CML1850" s="401"/>
      <c r="CMM1850" s="401"/>
      <c r="CMN1850" s="401"/>
      <c r="CMO1850" s="401"/>
      <c r="CMP1850" s="401"/>
      <c r="CMQ1850" s="401"/>
      <c r="CMR1850" s="401"/>
      <c r="CMS1850" s="401"/>
      <c r="CMT1850" s="401"/>
      <c r="CMU1850" s="401"/>
      <c r="CMV1850" s="401"/>
      <c r="CMW1850" s="401"/>
      <c r="CMX1850" s="401"/>
      <c r="CMY1850" s="401"/>
      <c r="CMZ1850" s="401"/>
      <c r="CNA1850" s="401"/>
      <c r="CNB1850" s="401"/>
      <c r="CNC1850" s="401"/>
      <c r="CND1850" s="401"/>
      <c r="CNE1850" s="401"/>
      <c r="CNF1850" s="401"/>
      <c r="CNG1850" s="401"/>
      <c r="CNH1850" s="401"/>
      <c r="CNI1850" s="401"/>
      <c r="CNJ1850" s="401"/>
      <c r="CNK1850" s="401"/>
      <c r="CNL1850" s="401"/>
      <c r="CNM1850" s="401"/>
      <c r="CNN1850" s="401"/>
      <c r="CNO1850" s="401"/>
      <c r="CNP1850" s="401"/>
      <c r="CNQ1850" s="401"/>
      <c r="CNR1850" s="401"/>
      <c r="CNS1850" s="401"/>
      <c r="CNT1850" s="401"/>
      <c r="CNU1850" s="401"/>
      <c r="CNV1850" s="401"/>
      <c r="CNW1850" s="401"/>
      <c r="CNX1850" s="401"/>
      <c r="CNY1850" s="401"/>
      <c r="CNZ1850" s="401"/>
      <c r="COA1850" s="401"/>
      <c r="COB1850" s="401"/>
      <c r="COC1850" s="401"/>
      <c r="COD1850" s="401"/>
      <c r="COE1850" s="401"/>
      <c r="COF1850" s="401"/>
      <c r="COG1850" s="401"/>
      <c r="COH1850" s="401"/>
      <c r="COI1850" s="401"/>
      <c r="COJ1850" s="401"/>
      <c r="COK1850" s="401"/>
      <c r="COL1850" s="401"/>
      <c r="COM1850" s="401"/>
      <c r="CON1850" s="401"/>
      <c r="COO1850" s="401"/>
      <c r="COP1850" s="401"/>
      <c r="COQ1850" s="401"/>
      <c r="COR1850" s="401"/>
      <c r="COS1850" s="401"/>
      <c r="COT1850" s="401"/>
      <c r="COU1850" s="401"/>
      <c r="COV1850" s="401"/>
      <c r="COW1850" s="401"/>
      <c r="COX1850" s="401"/>
      <c r="COY1850" s="401"/>
      <c r="COZ1850" s="401"/>
      <c r="CPA1850" s="401"/>
      <c r="CPB1850" s="401"/>
      <c r="CPC1850" s="401"/>
      <c r="CPD1850" s="401"/>
      <c r="CPE1850" s="401"/>
      <c r="CPF1850" s="401"/>
      <c r="CPG1850" s="401"/>
      <c r="CPH1850" s="401"/>
      <c r="CPI1850" s="401"/>
      <c r="CPJ1850" s="401"/>
      <c r="CPK1850" s="401"/>
      <c r="CPL1850" s="401"/>
      <c r="CPM1850" s="401"/>
      <c r="CPN1850" s="401"/>
      <c r="CPO1850" s="401"/>
      <c r="CPP1850" s="401"/>
      <c r="CPQ1850" s="401"/>
      <c r="CPR1850" s="401"/>
      <c r="CPS1850" s="401"/>
      <c r="CPT1850" s="401"/>
      <c r="CPU1850" s="401"/>
      <c r="CPV1850" s="401"/>
      <c r="CPW1850" s="401"/>
      <c r="CPX1850" s="401"/>
      <c r="CPY1850" s="401"/>
      <c r="CPZ1850" s="401"/>
      <c r="CQA1850" s="401"/>
      <c r="CQB1850" s="401"/>
      <c r="CQC1850" s="401"/>
      <c r="CQD1850" s="401"/>
      <c r="CQE1850" s="401"/>
      <c r="CQF1850" s="401"/>
      <c r="CQG1850" s="401"/>
      <c r="CQH1850" s="401"/>
      <c r="CQI1850" s="401"/>
      <c r="CQJ1850" s="401"/>
      <c r="CQK1850" s="401"/>
      <c r="CQL1850" s="401"/>
      <c r="CQM1850" s="401"/>
      <c r="CQN1850" s="401"/>
      <c r="CQO1850" s="401"/>
      <c r="CQP1850" s="401"/>
      <c r="CQQ1850" s="401"/>
      <c r="CQR1850" s="401"/>
      <c r="CQS1850" s="401"/>
      <c r="CQT1850" s="401"/>
      <c r="CQU1850" s="401"/>
      <c r="CQV1850" s="401"/>
      <c r="CQW1850" s="401"/>
      <c r="CQX1850" s="401"/>
      <c r="CQY1850" s="401"/>
      <c r="CQZ1850" s="401"/>
      <c r="CRA1850" s="401"/>
      <c r="CRB1850" s="401"/>
      <c r="CRC1850" s="401"/>
      <c r="CRD1850" s="401"/>
      <c r="CRE1850" s="401"/>
      <c r="CRF1850" s="401"/>
      <c r="CRG1850" s="401"/>
      <c r="CRH1850" s="401"/>
      <c r="CRI1850" s="401"/>
      <c r="CRJ1850" s="401"/>
      <c r="CRK1850" s="401"/>
      <c r="CRL1850" s="401"/>
      <c r="CRM1850" s="401"/>
      <c r="CRN1850" s="401"/>
      <c r="CRO1850" s="401"/>
      <c r="CRP1850" s="401"/>
      <c r="CRQ1850" s="401"/>
      <c r="CRR1850" s="401"/>
      <c r="CRS1850" s="401"/>
      <c r="CRT1850" s="401"/>
      <c r="CRU1850" s="401"/>
      <c r="CRV1850" s="401"/>
      <c r="CRW1850" s="401"/>
      <c r="CRX1850" s="401"/>
      <c r="CRY1850" s="401"/>
      <c r="CRZ1850" s="401"/>
      <c r="CSA1850" s="401"/>
      <c r="CSB1850" s="401"/>
      <c r="CSC1850" s="401"/>
      <c r="CSD1850" s="401"/>
      <c r="CSE1850" s="401"/>
      <c r="CSF1850" s="401"/>
      <c r="CSG1850" s="401"/>
      <c r="CSH1850" s="401"/>
      <c r="CSI1850" s="401"/>
      <c r="CSJ1850" s="401"/>
      <c r="CSK1850" s="401"/>
      <c r="CSL1850" s="401"/>
      <c r="CSM1850" s="401"/>
      <c r="CSN1850" s="401"/>
      <c r="CSO1850" s="401"/>
      <c r="CSP1850" s="401"/>
      <c r="CSQ1850" s="401"/>
      <c r="CSR1850" s="401"/>
      <c r="CSS1850" s="401"/>
      <c r="CST1850" s="401"/>
      <c r="CSU1850" s="401"/>
      <c r="CSV1850" s="401"/>
      <c r="CSW1850" s="401"/>
      <c r="CSX1850" s="401"/>
      <c r="CSY1850" s="401"/>
      <c r="CSZ1850" s="401"/>
      <c r="CTA1850" s="401"/>
      <c r="CTB1850" s="401"/>
      <c r="CTC1850" s="401"/>
      <c r="CTD1850" s="401"/>
      <c r="CTE1850" s="401"/>
      <c r="CTF1850" s="401"/>
      <c r="CTG1850" s="401"/>
      <c r="CTH1850" s="401"/>
      <c r="CTI1850" s="401"/>
      <c r="CTJ1850" s="401"/>
      <c r="CTK1850" s="401"/>
      <c r="CTL1850" s="401"/>
      <c r="CTM1850" s="401"/>
      <c r="CTN1850" s="401"/>
      <c r="CTO1850" s="401"/>
      <c r="CTP1850" s="401"/>
      <c r="CTQ1850" s="401"/>
      <c r="CTR1850" s="401"/>
      <c r="CTS1850" s="401"/>
      <c r="CTT1850" s="401"/>
      <c r="CTU1850" s="401"/>
      <c r="CTV1850" s="401"/>
      <c r="CTW1850" s="401"/>
      <c r="CTX1850" s="401"/>
      <c r="CTY1850" s="401"/>
      <c r="CTZ1850" s="401"/>
      <c r="CUA1850" s="401"/>
      <c r="CUB1850" s="401"/>
      <c r="CUC1850" s="401"/>
      <c r="CUD1850" s="401"/>
      <c r="CUE1850" s="401"/>
      <c r="CUF1850" s="401"/>
      <c r="CUG1850" s="401"/>
      <c r="CUH1850" s="401"/>
      <c r="CUI1850" s="401"/>
      <c r="CUJ1850" s="401"/>
      <c r="CUK1850" s="401"/>
      <c r="CUL1850" s="401"/>
      <c r="CUM1850" s="401"/>
      <c r="CUN1850" s="401"/>
      <c r="CUO1850" s="401"/>
      <c r="CUP1850" s="401"/>
      <c r="CUQ1850" s="401"/>
      <c r="CUR1850" s="401"/>
      <c r="CUS1850" s="401"/>
      <c r="CUT1850" s="401"/>
      <c r="CUU1850" s="401"/>
      <c r="CUV1850" s="401"/>
      <c r="CUW1850" s="401"/>
      <c r="CUX1850" s="401"/>
      <c r="CUY1850" s="401"/>
      <c r="CUZ1850" s="401"/>
      <c r="CVA1850" s="401"/>
      <c r="CVB1850" s="401"/>
      <c r="CVC1850" s="401"/>
      <c r="CVD1850" s="401"/>
      <c r="CVE1850" s="401"/>
      <c r="CVF1850" s="401"/>
      <c r="CVG1850" s="401"/>
      <c r="CVH1850" s="401"/>
      <c r="CVI1850" s="401"/>
      <c r="CVJ1850" s="401"/>
      <c r="CVK1850" s="401"/>
      <c r="CVL1850" s="401"/>
      <c r="CVM1850" s="401"/>
      <c r="CVN1850" s="401"/>
      <c r="CVO1850" s="401"/>
      <c r="CVP1850" s="401"/>
      <c r="CVQ1850" s="401"/>
      <c r="CVR1850" s="401"/>
      <c r="CVS1850" s="401"/>
      <c r="CVT1850" s="401"/>
      <c r="CVU1850" s="401"/>
      <c r="CVV1850" s="401"/>
      <c r="CVW1850" s="401"/>
      <c r="CVX1850" s="401"/>
      <c r="CVY1850" s="401"/>
      <c r="CVZ1850" s="401"/>
      <c r="CWA1850" s="401"/>
      <c r="CWB1850" s="401"/>
      <c r="CWC1850" s="401"/>
      <c r="CWD1850" s="401"/>
      <c r="CWE1850" s="401"/>
      <c r="CWF1850" s="401"/>
      <c r="CWG1850" s="401"/>
      <c r="CWH1850" s="401"/>
      <c r="CWI1850" s="401"/>
      <c r="CWJ1850" s="401"/>
      <c r="CWK1850" s="401"/>
      <c r="CWL1850" s="401"/>
      <c r="CWM1850" s="401"/>
      <c r="CWN1850" s="401"/>
      <c r="CWO1850" s="401"/>
      <c r="CWP1850" s="401"/>
      <c r="CWQ1850" s="401"/>
      <c r="CWR1850" s="401"/>
      <c r="CWS1850" s="401"/>
      <c r="CWT1850" s="401"/>
      <c r="CWU1850" s="401"/>
      <c r="CWV1850" s="401"/>
      <c r="CWW1850" s="401"/>
      <c r="CWX1850" s="401"/>
      <c r="CWY1850" s="401"/>
      <c r="CWZ1850" s="401"/>
      <c r="CXA1850" s="401"/>
      <c r="CXB1850" s="401"/>
      <c r="CXC1850" s="401"/>
      <c r="CXD1850" s="401"/>
      <c r="CXE1850" s="401"/>
      <c r="CXF1850" s="401"/>
      <c r="CXG1850" s="401"/>
      <c r="CXH1850" s="401"/>
      <c r="CXI1850" s="401"/>
      <c r="CXJ1850" s="401"/>
      <c r="CXK1850" s="401"/>
      <c r="CXL1850" s="401"/>
      <c r="CXM1850" s="401"/>
      <c r="CXN1850" s="401"/>
      <c r="CXO1850" s="401"/>
      <c r="CXP1850" s="401"/>
      <c r="CXQ1850" s="401"/>
      <c r="CXR1850" s="401"/>
      <c r="CXS1850" s="401"/>
      <c r="CXT1850" s="401"/>
      <c r="CXU1850" s="401"/>
      <c r="CXV1850" s="401"/>
      <c r="CXW1850" s="401"/>
      <c r="CXX1850" s="401"/>
      <c r="CXY1850" s="401"/>
      <c r="CXZ1850" s="401"/>
      <c r="CYA1850" s="401"/>
      <c r="CYB1850" s="401"/>
      <c r="CYC1850" s="401"/>
      <c r="CYD1850" s="401"/>
      <c r="CYE1850" s="401"/>
      <c r="CYF1850" s="401"/>
      <c r="CYG1850" s="401"/>
      <c r="CYH1850" s="401"/>
      <c r="CYI1850" s="401"/>
      <c r="CYJ1850" s="401"/>
      <c r="CYK1850" s="401"/>
      <c r="CYL1850" s="401"/>
      <c r="CYM1850" s="401"/>
      <c r="CYN1850" s="401"/>
      <c r="CYO1850" s="401"/>
      <c r="CYP1850" s="401"/>
      <c r="CYQ1850" s="401"/>
      <c r="CYR1850" s="401"/>
      <c r="CYS1850" s="401"/>
      <c r="CYT1850" s="401"/>
      <c r="CYU1850" s="401"/>
      <c r="CYV1850" s="401"/>
      <c r="CYW1850" s="401"/>
      <c r="CYX1850" s="401"/>
      <c r="CYY1850" s="401"/>
      <c r="CYZ1850" s="401"/>
      <c r="CZA1850" s="401"/>
      <c r="CZB1850" s="401"/>
      <c r="CZC1850" s="401"/>
      <c r="CZD1850" s="401"/>
      <c r="CZE1850" s="401"/>
      <c r="CZF1850" s="401"/>
      <c r="CZG1850" s="401"/>
      <c r="CZH1850" s="401"/>
      <c r="CZI1850" s="401"/>
      <c r="CZJ1850" s="401"/>
      <c r="CZK1850" s="401"/>
      <c r="CZL1850" s="401"/>
      <c r="CZM1850" s="401"/>
      <c r="CZN1850" s="401"/>
      <c r="CZO1850" s="401"/>
      <c r="CZP1850" s="401"/>
      <c r="CZQ1850" s="401"/>
      <c r="CZR1850" s="401"/>
      <c r="CZS1850" s="401"/>
      <c r="CZT1850" s="401"/>
      <c r="CZU1850" s="401"/>
      <c r="CZV1850" s="401"/>
      <c r="CZW1850" s="401"/>
      <c r="CZX1850" s="401"/>
      <c r="CZY1850" s="401"/>
      <c r="CZZ1850" s="401"/>
      <c r="DAA1850" s="401"/>
      <c r="DAB1850" s="401"/>
      <c r="DAC1850" s="401"/>
      <c r="DAD1850" s="401"/>
      <c r="DAE1850" s="401"/>
      <c r="DAF1850" s="401"/>
      <c r="DAG1850" s="401"/>
      <c r="DAH1850" s="401"/>
      <c r="DAI1850" s="401"/>
      <c r="DAJ1850" s="401"/>
      <c r="DAK1850" s="401"/>
      <c r="DAL1850" s="401"/>
      <c r="DAM1850" s="401"/>
      <c r="DAN1850" s="401"/>
      <c r="DAO1850" s="401"/>
      <c r="DAP1850" s="401"/>
      <c r="DAQ1850" s="401"/>
      <c r="DAR1850" s="401"/>
      <c r="DAS1850" s="401"/>
      <c r="DAT1850" s="401"/>
      <c r="DAU1850" s="401"/>
      <c r="DAV1850" s="401"/>
      <c r="DAW1850" s="401"/>
      <c r="DAX1850" s="401"/>
      <c r="DAY1850" s="401"/>
      <c r="DAZ1850" s="401"/>
      <c r="DBA1850" s="401"/>
      <c r="DBB1850" s="401"/>
      <c r="DBC1850" s="401"/>
      <c r="DBD1850" s="401"/>
      <c r="DBE1850" s="401"/>
      <c r="DBF1850" s="401"/>
      <c r="DBG1850" s="401"/>
      <c r="DBH1850" s="401"/>
      <c r="DBI1850" s="401"/>
      <c r="DBJ1850" s="401"/>
      <c r="DBK1850" s="401"/>
      <c r="DBL1850" s="401"/>
      <c r="DBM1850" s="401"/>
      <c r="DBN1850" s="401"/>
      <c r="DBO1850" s="401"/>
      <c r="DBP1850" s="401"/>
      <c r="DBQ1850" s="401"/>
      <c r="DBR1850" s="401"/>
      <c r="DBS1850" s="401"/>
      <c r="DBT1850" s="401"/>
      <c r="DBU1850" s="401"/>
      <c r="DBV1850" s="401"/>
      <c r="DBW1850" s="401"/>
      <c r="DBX1850" s="401"/>
      <c r="DBY1850" s="401"/>
      <c r="DBZ1850" s="401"/>
      <c r="DCA1850" s="401"/>
      <c r="DCB1850" s="401"/>
      <c r="DCC1850" s="401"/>
      <c r="DCD1850" s="401"/>
      <c r="DCE1850" s="401"/>
      <c r="DCF1850" s="401"/>
      <c r="DCG1850" s="401"/>
      <c r="DCH1850" s="401"/>
      <c r="DCI1850" s="401"/>
      <c r="DCJ1850" s="401"/>
      <c r="DCK1850" s="401"/>
      <c r="DCL1850" s="401"/>
      <c r="DCM1850" s="401"/>
      <c r="DCN1850" s="401"/>
      <c r="DCO1850" s="401"/>
      <c r="DCP1850" s="401"/>
      <c r="DCQ1850" s="401"/>
      <c r="DCR1850" s="401"/>
      <c r="DCS1850" s="401"/>
      <c r="DCT1850" s="401"/>
      <c r="DCU1850" s="401"/>
      <c r="DCV1850" s="401"/>
      <c r="DCW1850" s="401"/>
      <c r="DCX1850" s="401"/>
      <c r="DCY1850" s="401"/>
      <c r="DCZ1850" s="401"/>
      <c r="DDA1850" s="401"/>
      <c r="DDB1850" s="401"/>
      <c r="DDC1850" s="401"/>
      <c r="DDD1850" s="401"/>
      <c r="DDE1850" s="401"/>
      <c r="DDF1850" s="401"/>
      <c r="DDG1850" s="401"/>
      <c r="DDH1850" s="401"/>
      <c r="DDI1850" s="401"/>
      <c r="DDJ1850" s="401"/>
      <c r="DDK1850" s="401"/>
      <c r="DDL1850" s="401"/>
      <c r="DDM1850" s="401"/>
      <c r="DDN1850" s="401"/>
      <c r="DDO1850" s="401"/>
      <c r="DDP1850" s="401"/>
      <c r="DDQ1850" s="401"/>
      <c r="DDR1850" s="401"/>
      <c r="DDS1850" s="401"/>
      <c r="DDT1850" s="401"/>
      <c r="DDU1850" s="401"/>
      <c r="DDV1850" s="401"/>
      <c r="DDW1850" s="401"/>
      <c r="DDX1850" s="401"/>
      <c r="DDY1850" s="401"/>
      <c r="DDZ1850" s="401"/>
      <c r="DEA1850" s="401"/>
      <c r="DEB1850" s="401"/>
      <c r="DEC1850" s="401"/>
      <c r="DED1850" s="401"/>
      <c r="DEE1850" s="401"/>
      <c r="DEF1850" s="401"/>
      <c r="DEG1850" s="401"/>
      <c r="DEH1850" s="401"/>
      <c r="DEI1850" s="401"/>
      <c r="DEJ1850" s="401"/>
      <c r="DEK1850" s="401"/>
      <c r="DEL1850" s="401"/>
      <c r="DEM1850" s="401"/>
      <c r="DEN1850" s="401"/>
      <c r="DEO1850" s="401"/>
      <c r="DEP1850" s="401"/>
      <c r="DEQ1850" s="401"/>
      <c r="DER1850" s="401"/>
      <c r="DES1850" s="401"/>
      <c r="DET1850" s="401"/>
      <c r="DEU1850" s="401"/>
      <c r="DEV1850" s="401"/>
      <c r="DEW1850" s="401"/>
      <c r="DEX1850" s="401"/>
      <c r="DEY1850" s="401"/>
      <c r="DEZ1850" s="401"/>
      <c r="DFA1850" s="401"/>
      <c r="DFB1850" s="401"/>
      <c r="DFC1850" s="401"/>
      <c r="DFD1850" s="401"/>
      <c r="DFE1850" s="401"/>
      <c r="DFF1850" s="401"/>
      <c r="DFG1850" s="401"/>
      <c r="DFH1850" s="401"/>
      <c r="DFI1850" s="401"/>
      <c r="DFJ1850" s="401"/>
      <c r="DFK1850" s="401"/>
      <c r="DFL1850" s="401"/>
      <c r="DFM1850" s="401"/>
      <c r="DFN1850" s="401"/>
      <c r="DFO1850" s="401"/>
      <c r="DFP1850" s="401"/>
      <c r="DFQ1850" s="401"/>
      <c r="DFR1850" s="401"/>
      <c r="DFS1850" s="401"/>
      <c r="DFT1850" s="401"/>
      <c r="DFU1850" s="401"/>
      <c r="DFV1850" s="401"/>
      <c r="DFW1850" s="401"/>
      <c r="DFX1850" s="401"/>
      <c r="DFY1850" s="401"/>
      <c r="DFZ1850" s="401"/>
      <c r="DGA1850" s="401"/>
      <c r="DGB1850" s="401"/>
      <c r="DGC1850" s="401"/>
      <c r="DGD1850" s="401"/>
      <c r="DGE1850" s="401"/>
      <c r="DGF1850" s="401"/>
      <c r="DGG1850" s="401"/>
      <c r="DGH1850" s="401"/>
      <c r="DGI1850" s="401"/>
      <c r="DGJ1850" s="401"/>
      <c r="DGK1850" s="401"/>
      <c r="DGL1850" s="401"/>
      <c r="DGM1850" s="401"/>
      <c r="DGN1850" s="401"/>
      <c r="DGO1850" s="401"/>
      <c r="DGP1850" s="401"/>
      <c r="DGQ1850" s="401"/>
      <c r="DGR1850" s="401"/>
      <c r="DGS1850" s="401"/>
      <c r="DGT1850" s="401"/>
      <c r="DGU1850" s="401"/>
      <c r="DGV1850" s="401"/>
      <c r="DGW1850" s="401"/>
      <c r="DGX1850" s="401"/>
      <c r="DGY1850" s="401"/>
      <c r="DGZ1850" s="401"/>
      <c r="DHA1850" s="401"/>
      <c r="DHB1850" s="401"/>
      <c r="DHC1850" s="401"/>
      <c r="DHD1850" s="401"/>
      <c r="DHE1850" s="401"/>
      <c r="DHF1850" s="401"/>
      <c r="DHG1850" s="401"/>
      <c r="DHH1850" s="401"/>
      <c r="DHI1850" s="401"/>
      <c r="DHJ1850" s="401"/>
      <c r="DHK1850" s="401"/>
      <c r="DHL1850" s="401"/>
      <c r="DHM1850" s="401"/>
      <c r="DHN1850" s="401"/>
      <c r="DHO1850" s="401"/>
      <c r="DHP1850" s="401"/>
      <c r="DHQ1850" s="401"/>
      <c r="DHR1850" s="401"/>
      <c r="DHS1850" s="401"/>
      <c r="DHT1850" s="401"/>
      <c r="DHU1850" s="401"/>
      <c r="DHV1850" s="401"/>
      <c r="DHW1850" s="401"/>
      <c r="DHX1850" s="401"/>
      <c r="DHY1850" s="401"/>
      <c r="DHZ1850" s="401"/>
      <c r="DIA1850" s="401"/>
      <c r="DIB1850" s="401"/>
      <c r="DIC1850" s="401"/>
      <c r="DID1850" s="401"/>
      <c r="DIE1850" s="401"/>
      <c r="DIF1850" s="401"/>
      <c r="DIG1850" s="401"/>
      <c r="DIH1850" s="401"/>
      <c r="DII1850" s="401"/>
      <c r="DIJ1850" s="401"/>
      <c r="DIK1850" s="401"/>
      <c r="DIL1850" s="401"/>
      <c r="DIM1850" s="401"/>
      <c r="DIN1850" s="401"/>
      <c r="DIO1850" s="401"/>
      <c r="DIP1850" s="401"/>
      <c r="DIQ1850" s="401"/>
      <c r="DIR1850" s="401"/>
      <c r="DIS1850" s="401"/>
      <c r="DIT1850" s="401"/>
      <c r="DIU1850" s="401"/>
      <c r="DIV1850" s="401"/>
      <c r="DIW1850" s="401"/>
      <c r="DIX1850" s="401"/>
      <c r="DIY1850" s="401"/>
      <c r="DIZ1850" s="401"/>
      <c r="DJA1850" s="401"/>
      <c r="DJB1850" s="401"/>
      <c r="DJC1850" s="401"/>
      <c r="DJD1850" s="401"/>
      <c r="DJE1850" s="401"/>
      <c r="DJF1850" s="401"/>
      <c r="DJG1850" s="401"/>
      <c r="DJH1850" s="401"/>
      <c r="DJI1850" s="401"/>
      <c r="DJJ1850" s="401"/>
      <c r="DJK1850" s="401"/>
      <c r="DJL1850" s="401"/>
      <c r="DJM1850" s="401"/>
      <c r="DJN1850" s="401"/>
      <c r="DJO1850" s="401"/>
      <c r="DJP1850" s="401"/>
      <c r="DJQ1850" s="401"/>
      <c r="DJR1850" s="401"/>
      <c r="DJS1850" s="401"/>
      <c r="DJT1850" s="401"/>
      <c r="DJU1850" s="401"/>
      <c r="DJV1850" s="401"/>
      <c r="DJW1850" s="401"/>
      <c r="DJX1850" s="401"/>
      <c r="DJY1850" s="401"/>
      <c r="DJZ1850" s="401"/>
      <c r="DKA1850" s="401"/>
      <c r="DKB1850" s="401"/>
      <c r="DKC1850" s="401"/>
      <c r="DKD1850" s="401"/>
      <c r="DKE1850" s="401"/>
      <c r="DKF1850" s="401"/>
      <c r="DKG1850" s="401"/>
      <c r="DKH1850" s="401"/>
      <c r="DKI1850" s="401"/>
      <c r="DKJ1850" s="401"/>
      <c r="DKK1850" s="401"/>
      <c r="DKL1850" s="401"/>
      <c r="DKM1850" s="401"/>
      <c r="DKN1850" s="401"/>
      <c r="DKO1850" s="401"/>
      <c r="DKP1850" s="401"/>
      <c r="DKQ1850" s="401"/>
      <c r="DKR1850" s="401"/>
      <c r="DKS1850" s="401"/>
      <c r="DKT1850" s="401"/>
      <c r="DKU1850" s="401"/>
      <c r="DKV1850" s="401"/>
      <c r="DKW1850" s="401"/>
      <c r="DKX1850" s="401"/>
      <c r="DKY1850" s="401"/>
      <c r="DKZ1850" s="401"/>
      <c r="DLA1850" s="401"/>
      <c r="DLB1850" s="401"/>
      <c r="DLC1850" s="401"/>
      <c r="DLD1850" s="401"/>
      <c r="DLE1850" s="401"/>
      <c r="DLF1850" s="401"/>
      <c r="DLG1850" s="401"/>
      <c r="DLH1850" s="401"/>
      <c r="DLI1850" s="401"/>
      <c r="DLJ1850" s="401"/>
      <c r="DLK1850" s="401"/>
      <c r="DLL1850" s="401"/>
      <c r="DLM1850" s="401"/>
      <c r="DLN1850" s="401"/>
      <c r="DLO1850" s="401"/>
      <c r="DLP1850" s="401"/>
      <c r="DLQ1850" s="401"/>
      <c r="DLR1850" s="401"/>
      <c r="DLS1850" s="401"/>
      <c r="DLT1850" s="401"/>
      <c r="DLU1850" s="401"/>
      <c r="DLV1850" s="401"/>
      <c r="DLW1850" s="401"/>
      <c r="DLX1850" s="401"/>
      <c r="DLY1850" s="401"/>
      <c r="DLZ1850" s="401"/>
      <c r="DMA1850" s="401"/>
      <c r="DMB1850" s="401"/>
      <c r="DMC1850" s="401"/>
      <c r="DMD1850" s="401"/>
      <c r="DME1850" s="401"/>
      <c r="DMF1850" s="401"/>
      <c r="DMG1850" s="401"/>
      <c r="DMH1850" s="401"/>
      <c r="DMI1850" s="401"/>
      <c r="DMJ1850" s="401"/>
      <c r="DMK1850" s="401"/>
      <c r="DML1850" s="401"/>
      <c r="DMM1850" s="401"/>
      <c r="DMN1850" s="401"/>
      <c r="DMO1850" s="401"/>
      <c r="DMP1850" s="401"/>
      <c r="DMQ1850" s="401"/>
      <c r="DMR1850" s="401"/>
      <c r="DMS1850" s="401"/>
      <c r="DMT1850" s="401"/>
      <c r="DMU1850" s="401"/>
      <c r="DMV1850" s="401"/>
      <c r="DMW1850" s="401"/>
      <c r="DMX1850" s="401"/>
      <c r="DMY1850" s="401"/>
      <c r="DMZ1850" s="401"/>
      <c r="DNA1850" s="401"/>
      <c r="DNB1850" s="401"/>
      <c r="DNC1850" s="401"/>
      <c r="DND1850" s="401"/>
      <c r="DNE1850" s="401"/>
      <c r="DNF1850" s="401"/>
      <c r="DNG1850" s="401"/>
      <c r="DNH1850" s="401"/>
      <c r="DNI1850" s="401"/>
      <c r="DNJ1850" s="401"/>
      <c r="DNK1850" s="401"/>
      <c r="DNL1850" s="401"/>
      <c r="DNM1850" s="401"/>
      <c r="DNN1850" s="401"/>
      <c r="DNO1850" s="401"/>
      <c r="DNP1850" s="401"/>
      <c r="DNQ1850" s="401"/>
      <c r="DNR1850" s="401"/>
      <c r="DNS1850" s="401"/>
      <c r="DNT1850" s="401"/>
      <c r="DNU1850" s="401"/>
      <c r="DNV1850" s="401"/>
      <c r="DNW1850" s="401"/>
      <c r="DNX1850" s="401"/>
      <c r="DNY1850" s="401"/>
      <c r="DNZ1850" s="401"/>
      <c r="DOA1850" s="401"/>
      <c r="DOB1850" s="401"/>
      <c r="DOC1850" s="401"/>
      <c r="DOD1850" s="401"/>
      <c r="DOE1850" s="401"/>
      <c r="DOF1850" s="401"/>
      <c r="DOG1850" s="401"/>
      <c r="DOH1850" s="401"/>
      <c r="DOI1850" s="401"/>
      <c r="DOJ1850" s="401"/>
      <c r="DOK1850" s="401"/>
      <c r="DOL1850" s="401"/>
      <c r="DOM1850" s="401"/>
      <c r="DON1850" s="401"/>
      <c r="DOO1850" s="401"/>
      <c r="DOP1850" s="401"/>
      <c r="DOQ1850" s="401"/>
      <c r="DOR1850" s="401"/>
      <c r="DOS1850" s="401"/>
      <c r="DOT1850" s="401"/>
      <c r="DOU1850" s="401"/>
      <c r="DOV1850" s="401"/>
      <c r="DOW1850" s="401"/>
      <c r="DOX1850" s="401"/>
      <c r="DOY1850" s="401"/>
      <c r="DOZ1850" s="401"/>
      <c r="DPA1850" s="401"/>
      <c r="DPB1850" s="401"/>
      <c r="DPC1850" s="401"/>
      <c r="DPD1850" s="401"/>
      <c r="DPE1850" s="401"/>
      <c r="DPF1850" s="401"/>
      <c r="DPG1850" s="401"/>
      <c r="DPH1850" s="401"/>
      <c r="DPI1850" s="401"/>
      <c r="DPJ1850" s="401"/>
      <c r="DPK1850" s="401"/>
      <c r="DPL1850" s="401"/>
      <c r="DPM1850" s="401"/>
      <c r="DPN1850" s="401"/>
      <c r="DPO1850" s="401"/>
      <c r="DPP1850" s="401"/>
      <c r="DPQ1850" s="401"/>
      <c r="DPR1850" s="401"/>
      <c r="DPS1850" s="401"/>
      <c r="DPT1850" s="401"/>
      <c r="DPU1850" s="401"/>
      <c r="DPV1850" s="401"/>
      <c r="DPW1850" s="401"/>
      <c r="DPX1850" s="401"/>
      <c r="DPY1850" s="401"/>
      <c r="DPZ1850" s="401"/>
      <c r="DQA1850" s="401"/>
      <c r="DQB1850" s="401"/>
      <c r="DQC1850" s="401"/>
      <c r="DQD1850" s="401"/>
      <c r="DQE1850" s="401"/>
      <c r="DQF1850" s="401"/>
      <c r="DQG1850" s="401"/>
      <c r="DQH1850" s="401"/>
      <c r="DQI1850" s="401"/>
      <c r="DQJ1850" s="401"/>
      <c r="DQK1850" s="401"/>
      <c r="DQL1850" s="401"/>
      <c r="DQM1850" s="401"/>
      <c r="DQN1850" s="401"/>
      <c r="DQO1850" s="401"/>
      <c r="DQP1850" s="401"/>
      <c r="DQQ1850" s="401"/>
      <c r="DQR1850" s="401"/>
      <c r="DQS1850" s="401"/>
      <c r="DQT1850" s="401"/>
      <c r="DQU1850" s="401"/>
      <c r="DQV1850" s="401"/>
      <c r="DQW1850" s="401"/>
      <c r="DQX1850" s="401"/>
      <c r="DQY1850" s="401"/>
      <c r="DQZ1850" s="401"/>
      <c r="DRA1850" s="401"/>
      <c r="DRB1850" s="401"/>
      <c r="DRC1850" s="401"/>
      <c r="DRD1850" s="401"/>
      <c r="DRE1850" s="401"/>
      <c r="DRF1850" s="401"/>
      <c r="DRG1850" s="401"/>
      <c r="DRH1850" s="401"/>
      <c r="DRI1850" s="401"/>
      <c r="DRJ1850" s="401"/>
      <c r="DRK1850" s="401"/>
      <c r="DRL1850" s="401"/>
      <c r="DRM1850" s="401"/>
      <c r="DRN1850" s="401"/>
      <c r="DRO1850" s="401"/>
      <c r="DRP1850" s="401"/>
      <c r="DRQ1850" s="401"/>
      <c r="DRR1850" s="401"/>
      <c r="DRS1850" s="401"/>
      <c r="DRT1850" s="401"/>
      <c r="DRU1850" s="401"/>
      <c r="DRV1850" s="401"/>
      <c r="DRW1850" s="401"/>
      <c r="DRX1850" s="401"/>
      <c r="DRY1850" s="401"/>
      <c r="DRZ1850" s="401"/>
      <c r="DSA1850" s="401"/>
      <c r="DSB1850" s="401"/>
      <c r="DSC1850" s="401"/>
      <c r="DSD1850" s="401"/>
      <c r="DSE1850" s="401"/>
      <c r="DSF1850" s="401"/>
      <c r="DSG1850" s="401"/>
      <c r="DSH1850" s="401"/>
      <c r="DSI1850" s="401"/>
      <c r="DSJ1850" s="401"/>
      <c r="DSK1850" s="401"/>
      <c r="DSL1850" s="401"/>
      <c r="DSM1850" s="401"/>
      <c r="DSN1850" s="401"/>
      <c r="DSO1850" s="401"/>
      <c r="DSP1850" s="401"/>
      <c r="DSQ1850" s="401"/>
      <c r="DSR1850" s="401"/>
      <c r="DSS1850" s="401"/>
      <c r="DST1850" s="401"/>
      <c r="DSU1850" s="401"/>
      <c r="DSV1850" s="401"/>
      <c r="DSW1850" s="401"/>
      <c r="DSX1850" s="401"/>
      <c r="DSY1850" s="401"/>
      <c r="DSZ1850" s="401"/>
      <c r="DTA1850" s="401"/>
      <c r="DTB1850" s="401"/>
      <c r="DTC1850" s="401"/>
      <c r="DTD1850" s="401"/>
      <c r="DTE1850" s="401"/>
      <c r="DTF1850" s="401"/>
      <c r="DTG1850" s="401"/>
      <c r="DTH1850" s="401"/>
      <c r="DTI1850" s="401"/>
      <c r="DTJ1850" s="401"/>
      <c r="DTK1850" s="401"/>
      <c r="DTL1850" s="401"/>
      <c r="DTM1850" s="401"/>
      <c r="DTN1850" s="401"/>
      <c r="DTO1850" s="401"/>
      <c r="DTP1850" s="401"/>
      <c r="DTQ1850" s="401"/>
      <c r="DTR1850" s="401"/>
      <c r="DTS1850" s="401"/>
      <c r="DTT1850" s="401"/>
      <c r="DTU1850" s="401"/>
      <c r="DTV1850" s="401"/>
      <c r="DTW1850" s="401"/>
      <c r="DTX1850" s="401"/>
      <c r="DTY1850" s="401"/>
      <c r="DTZ1850" s="401"/>
      <c r="DUA1850" s="401"/>
      <c r="DUB1850" s="401"/>
      <c r="DUC1850" s="401"/>
      <c r="DUD1850" s="401"/>
      <c r="DUE1850" s="401"/>
      <c r="DUF1850" s="401"/>
      <c r="DUG1850" s="401"/>
      <c r="DUH1850" s="401"/>
      <c r="DUI1850" s="401"/>
      <c r="DUJ1850" s="401"/>
      <c r="DUK1850" s="401"/>
      <c r="DUL1850" s="401"/>
      <c r="DUM1850" s="401"/>
      <c r="DUN1850" s="401"/>
      <c r="DUO1850" s="401"/>
      <c r="DUP1850" s="401"/>
      <c r="DUQ1850" s="401"/>
      <c r="DUR1850" s="401"/>
      <c r="DUS1850" s="401"/>
      <c r="DUT1850" s="401"/>
      <c r="DUU1850" s="401"/>
      <c r="DUV1850" s="401"/>
      <c r="DUW1850" s="401"/>
      <c r="DUX1850" s="401"/>
      <c r="DUY1850" s="401"/>
      <c r="DUZ1850" s="401"/>
      <c r="DVA1850" s="401"/>
      <c r="DVB1850" s="401"/>
      <c r="DVC1850" s="401"/>
      <c r="DVD1850" s="401"/>
      <c r="DVE1850" s="401"/>
      <c r="DVF1850" s="401"/>
      <c r="DVG1850" s="401"/>
      <c r="DVH1850" s="401"/>
      <c r="DVI1850" s="401"/>
      <c r="DVJ1850" s="401"/>
      <c r="DVK1850" s="401"/>
      <c r="DVL1850" s="401"/>
      <c r="DVM1850" s="401"/>
      <c r="DVN1850" s="401"/>
      <c r="DVO1850" s="401"/>
      <c r="DVP1850" s="401"/>
      <c r="DVQ1850" s="401"/>
      <c r="DVR1850" s="401"/>
      <c r="DVS1850" s="401"/>
      <c r="DVT1850" s="401"/>
      <c r="DVU1850" s="401"/>
      <c r="DVV1850" s="401"/>
      <c r="DVW1850" s="401"/>
      <c r="DVX1850" s="401"/>
      <c r="DVY1850" s="401"/>
      <c r="DVZ1850" s="401"/>
      <c r="DWA1850" s="401"/>
      <c r="DWB1850" s="401"/>
      <c r="DWC1850" s="401"/>
      <c r="DWD1850" s="401"/>
      <c r="DWE1850" s="401"/>
      <c r="DWF1850" s="401"/>
      <c r="DWG1850" s="401"/>
      <c r="DWH1850" s="401"/>
      <c r="DWI1850" s="401"/>
      <c r="DWJ1850" s="401"/>
      <c r="DWK1850" s="401"/>
      <c r="DWL1850" s="401"/>
      <c r="DWM1850" s="401"/>
      <c r="DWN1850" s="401"/>
      <c r="DWO1850" s="401"/>
      <c r="DWP1850" s="401"/>
      <c r="DWQ1850" s="401"/>
      <c r="DWR1850" s="401"/>
      <c r="DWS1850" s="401"/>
      <c r="DWT1850" s="401"/>
      <c r="DWU1850" s="401"/>
      <c r="DWV1850" s="401"/>
      <c r="DWW1850" s="401"/>
      <c r="DWX1850" s="401"/>
      <c r="DWY1850" s="401"/>
      <c r="DWZ1850" s="401"/>
      <c r="DXA1850" s="401"/>
      <c r="DXB1850" s="401"/>
      <c r="DXC1850" s="401"/>
      <c r="DXD1850" s="401"/>
      <c r="DXE1850" s="401"/>
      <c r="DXF1850" s="401"/>
      <c r="DXG1850" s="401"/>
      <c r="DXH1850" s="401"/>
      <c r="DXI1850" s="401"/>
      <c r="DXJ1850" s="401"/>
      <c r="DXK1850" s="401"/>
      <c r="DXL1850" s="401"/>
      <c r="DXM1850" s="401"/>
      <c r="DXN1850" s="401"/>
      <c r="DXO1850" s="401"/>
      <c r="DXP1850" s="401"/>
      <c r="DXQ1850" s="401"/>
      <c r="DXR1850" s="401"/>
      <c r="DXS1850" s="401"/>
      <c r="DXT1850" s="401"/>
      <c r="DXU1850" s="401"/>
      <c r="DXV1850" s="401"/>
      <c r="DXW1850" s="401"/>
      <c r="DXX1850" s="401"/>
      <c r="DXY1850" s="401"/>
      <c r="DXZ1850" s="401"/>
      <c r="DYA1850" s="401"/>
      <c r="DYB1850" s="401"/>
      <c r="DYC1850" s="401"/>
      <c r="DYD1850" s="401"/>
      <c r="DYE1850" s="401"/>
      <c r="DYF1850" s="401"/>
      <c r="DYG1850" s="401"/>
      <c r="DYH1850" s="401"/>
      <c r="DYI1850" s="401"/>
      <c r="DYJ1850" s="401"/>
      <c r="DYK1850" s="401"/>
      <c r="DYL1850" s="401"/>
      <c r="DYM1850" s="401"/>
      <c r="DYN1850" s="401"/>
      <c r="DYO1850" s="401"/>
      <c r="DYP1850" s="401"/>
      <c r="DYQ1850" s="401"/>
      <c r="DYR1850" s="401"/>
      <c r="DYS1850" s="401"/>
      <c r="DYT1850" s="401"/>
      <c r="DYU1850" s="401"/>
      <c r="DYV1850" s="401"/>
      <c r="DYW1850" s="401"/>
      <c r="DYX1850" s="401"/>
      <c r="DYY1850" s="401"/>
      <c r="DYZ1850" s="401"/>
      <c r="DZA1850" s="401"/>
      <c r="DZB1850" s="401"/>
      <c r="DZC1850" s="401"/>
      <c r="DZD1850" s="401"/>
      <c r="DZE1850" s="401"/>
      <c r="DZF1850" s="401"/>
      <c r="DZG1850" s="401"/>
      <c r="DZH1850" s="401"/>
      <c r="DZI1850" s="401"/>
      <c r="DZJ1850" s="401"/>
      <c r="DZK1850" s="401"/>
      <c r="DZL1850" s="401"/>
      <c r="DZM1850" s="401"/>
      <c r="DZN1850" s="401"/>
      <c r="DZO1850" s="401"/>
      <c r="DZP1850" s="401"/>
      <c r="DZQ1850" s="401"/>
      <c r="DZR1850" s="401"/>
      <c r="DZS1850" s="401"/>
      <c r="DZT1850" s="401"/>
      <c r="DZU1850" s="401"/>
      <c r="DZV1850" s="401"/>
      <c r="DZW1850" s="401"/>
      <c r="DZX1850" s="401"/>
      <c r="DZY1850" s="401"/>
      <c r="DZZ1850" s="401"/>
      <c r="EAA1850" s="401"/>
      <c r="EAB1850" s="401"/>
      <c r="EAC1850" s="401"/>
      <c r="EAD1850" s="401"/>
      <c r="EAE1850" s="401"/>
      <c r="EAF1850" s="401"/>
      <c r="EAG1850" s="401"/>
      <c r="EAH1850" s="401"/>
      <c r="EAI1850" s="401"/>
      <c r="EAJ1850" s="401"/>
      <c r="EAK1850" s="401"/>
      <c r="EAL1850" s="401"/>
      <c r="EAM1850" s="401"/>
      <c r="EAN1850" s="401"/>
      <c r="EAO1850" s="401"/>
      <c r="EAP1850" s="401"/>
      <c r="EAQ1850" s="401"/>
      <c r="EAR1850" s="401"/>
      <c r="EAS1850" s="401"/>
      <c r="EAT1850" s="401"/>
      <c r="EAU1850" s="401"/>
      <c r="EAV1850" s="401"/>
      <c r="EAW1850" s="401"/>
      <c r="EAX1850" s="401"/>
      <c r="EAY1850" s="401"/>
      <c r="EAZ1850" s="401"/>
      <c r="EBA1850" s="401"/>
      <c r="EBB1850" s="401"/>
      <c r="EBC1850" s="401"/>
      <c r="EBD1850" s="401"/>
      <c r="EBE1850" s="401"/>
      <c r="EBF1850" s="401"/>
      <c r="EBG1850" s="401"/>
      <c r="EBH1850" s="401"/>
      <c r="EBI1850" s="401"/>
      <c r="EBJ1850" s="401"/>
      <c r="EBK1850" s="401"/>
      <c r="EBL1850" s="401"/>
      <c r="EBM1850" s="401"/>
      <c r="EBN1850" s="401"/>
      <c r="EBO1850" s="401"/>
      <c r="EBP1850" s="401"/>
      <c r="EBQ1850" s="401"/>
      <c r="EBR1850" s="401"/>
      <c r="EBS1850" s="401"/>
      <c r="EBT1850" s="401"/>
      <c r="EBU1850" s="401"/>
      <c r="EBV1850" s="401"/>
      <c r="EBW1850" s="401"/>
      <c r="EBX1850" s="401"/>
      <c r="EBY1850" s="401"/>
      <c r="EBZ1850" s="401"/>
      <c r="ECA1850" s="401"/>
      <c r="ECB1850" s="401"/>
      <c r="ECC1850" s="401"/>
      <c r="ECD1850" s="401"/>
      <c r="ECE1850" s="401"/>
      <c r="ECF1850" s="401"/>
      <c r="ECG1850" s="401"/>
      <c r="ECH1850" s="401"/>
      <c r="ECI1850" s="401"/>
      <c r="ECJ1850" s="401"/>
      <c r="ECK1850" s="401"/>
      <c r="ECL1850" s="401"/>
      <c r="ECM1850" s="401"/>
      <c r="ECN1850" s="401"/>
      <c r="ECO1850" s="401"/>
      <c r="ECP1850" s="401"/>
      <c r="ECQ1850" s="401"/>
      <c r="ECR1850" s="401"/>
      <c r="ECS1850" s="401"/>
      <c r="ECT1850" s="401"/>
      <c r="ECU1850" s="401"/>
      <c r="ECV1850" s="401"/>
      <c r="ECW1850" s="401"/>
      <c r="ECX1850" s="401"/>
      <c r="ECY1850" s="401"/>
      <c r="ECZ1850" s="401"/>
      <c r="EDA1850" s="401"/>
      <c r="EDB1850" s="401"/>
      <c r="EDC1850" s="401"/>
      <c r="EDD1850" s="401"/>
      <c r="EDE1850" s="401"/>
      <c r="EDF1850" s="401"/>
      <c r="EDG1850" s="401"/>
      <c r="EDH1850" s="401"/>
      <c r="EDI1850" s="401"/>
      <c r="EDJ1850" s="401"/>
      <c r="EDK1850" s="401"/>
      <c r="EDL1850" s="401"/>
      <c r="EDM1850" s="401"/>
      <c r="EDN1850" s="401"/>
      <c r="EDO1850" s="401"/>
      <c r="EDP1850" s="401"/>
      <c r="EDQ1850" s="401"/>
      <c r="EDR1850" s="401"/>
      <c r="EDS1850" s="401"/>
      <c r="EDT1850" s="401"/>
      <c r="EDU1850" s="401"/>
      <c r="EDV1850" s="401"/>
      <c r="EDW1850" s="401"/>
      <c r="EDX1850" s="401"/>
      <c r="EDY1850" s="401"/>
      <c r="EDZ1850" s="401"/>
      <c r="EEA1850" s="401"/>
      <c r="EEB1850" s="401"/>
      <c r="EEC1850" s="401"/>
      <c r="EED1850" s="401"/>
      <c r="EEE1850" s="401"/>
      <c r="EEF1850" s="401"/>
      <c r="EEG1850" s="401"/>
      <c r="EEH1850" s="401"/>
      <c r="EEI1850" s="401"/>
      <c r="EEJ1850" s="401"/>
      <c r="EEK1850" s="401"/>
      <c r="EEL1850" s="401"/>
      <c r="EEM1850" s="401"/>
      <c r="EEN1850" s="401"/>
      <c r="EEO1850" s="401"/>
      <c r="EEP1850" s="401"/>
      <c r="EEQ1850" s="401"/>
      <c r="EER1850" s="401"/>
      <c r="EES1850" s="401"/>
      <c r="EET1850" s="401"/>
      <c r="EEU1850" s="401"/>
      <c r="EEV1850" s="401"/>
      <c r="EEW1850" s="401"/>
      <c r="EEX1850" s="401"/>
      <c r="EEY1850" s="401"/>
      <c r="EEZ1850" s="401"/>
      <c r="EFA1850" s="401"/>
      <c r="EFB1850" s="401"/>
      <c r="EFC1850" s="401"/>
      <c r="EFD1850" s="401"/>
      <c r="EFE1850" s="401"/>
      <c r="EFF1850" s="401"/>
      <c r="EFG1850" s="401"/>
      <c r="EFH1850" s="401"/>
      <c r="EFI1850" s="401"/>
      <c r="EFJ1850" s="401"/>
      <c r="EFK1850" s="401"/>
      <c r="EFL1850" s="401"/>
      <c r="EFM1850" s="401"/>
      <c r="EFN1850" s="401"/>
      <c r="EFO1850" s="401"/>
      <c r="EFP1850" s="401"/>
      <c r="EFQ1850" s="401"/>
      <c r="EFR1850" s="401"/>
      <c r="EFS1850" s="401"/>
      <c r="EFT1850" s="401"/>
      <c r="EFU1850" s="401"/>
      <c r="EFV1850" s="401"/>
      <c r="EFW1850" s="401"/>
      <c r="EFX1850" s="401"/>
      <c r="EFY1850" s="401"/>
      <c r="EFZ1850" s="401"/>
      <c r="EGA1850" s="401"/>
      <c r="EGB1850" s="401"/>
      <c r="EGC1850" s="401"/>
      <c r="EGD1850" s="401"/>
      <c r="EGE1850" s="401"/>
      <c r="EGF1850" s="401"/>
      <c r="EGG1850" s="401"/>
      <c r="EGH1850" s="401"/>
      <c r="EGI1850" s="401"/>
      <c r="EGJ1850" s="401"/>
      <c r="EGK1850" s="401"/>
      <c r="EGL1850" s="401"/>
      <c r="EGM1850" s="401"/>
      <c r="EGN1850" s="401"/>
      <c r="EGO1850" s="401"/>
      <c r="EGP1850" s="401"/>
      <c r="EGQ1850" s="401"/>
      <c r="EGR1850" s="401"/>
      <c r="EGS1850" s="401"/>
      <c r="EGT1850" s="401"/>
      <c r="EGU1850" s="401"/>
      <c r="EGV1850" s="401"/>
      <c r="EGW1850" s="401"/>
      <c r="EGX1850" s="401"/>
      <c r="EGY1850" s="401"/>
      <c r="EGZ1850" s="401"/>
      <c r="EHA1850" s="401"/>
      <c r="EHB1850" s="401"/>
      <c r="EHC1850" s="401"/>
      <c r="EHD1850" s="401"/>
      <c r="EHE1850" s="401"/>
      <c r="EHF1850" s="401"/>
      <c r="EHG1850" s="401"/>
      <c r="EHH1850" s="401"/>
      <c r="EHI1850" s="401"/>
      <c r="EHJ1850" s="401"/>
      <c r="EHK1850" s="401"/>
      <c r="EHL1850" s="401"/>
      <c r="EHM1850" s="401"/>
      <c r="EHN1850" s="401"/>
      <c r="EHO1850" s="401"/>
      <c r="EHP1850" s="401"/>
      <c r="EHQ1850" s="401"/>
      <c r="EHR1850" s="401"/>
      <c r="EHS1850" s="401"/>
      <c r="EHT1850" s="401"/>
      <c r="EHU1850" s="401"/>
      <c r="EHV1850" s="401"/>
      <c r="EHW1850" s="401"/>
      <c r="EHX1850" s="401"/>
      <c r="EHY1850" s="401"/>
      <c r="EHZ1850" s="401"/>
      <c r="EIA1850" s="401"/>
      <c r="EIB1850" s="401"/>
      <c r="EIC1850" s="401"/>
      <c r="EID1850" s="401"/>
      <c r="EIE1850" s="401"/>
      <c r="EIF1850" s="401"/>
      <c r="EIG1850" s="401"/>
      <c r="EIH1850" s="401"/>
      <c r="EII1850" s="401"/>
      <c r="EIJ1850" s="401"/>
      <c r="EIK1850" s="401"/>
      <c r="EIL1850" s="401"/>
      <c r="EIM1850" s="401"/>
      <c r="EIN1850" s="401"/>
      <c r="EIO1850" s="401"/>
      <c r="EIP1850" s="401"/>
      <c r="EIQ1850" s="401"/>
      <c r="EIR1850" s="401"/>
      <c r="EIS1850" s="401"/>
      <c r="EIT1850" s="401"/>
      <c r="EIU1850" s="401"/>
      <c r="EIV1850" s="401"/>
      <c r="EIW1850" s="401"/>
      <c r="EIX1850" s="401"/>
      <c r="EIY1850" s="401"/>
      <c r="EIZ1850" s="401"/>
      <c r="EJA1850" s="401"/>
      <c r="EJB1850" s="401"/>
      <c r="EJC1850" s="401"/>
      <c r="EJD1850" s="401"/>
      <c r="EJE1850" s="401"/>
      <c r="EJF1850" s="401"/>
      <c r="EJG1850" s="401"/>
      <c r="EJH1850" s="401"/>
      <c r="EJI1850" s="401"/>
      <c r="EJJ1850" s="401"/>
      <c r="EJK1850" s="401"/>
      <c r="EJL1850" s="401"/>
      <c r="EJM1850" s="401"/>
      <c r="EJN1850" s="401"/>
      <c r="EJO1850" s="401"/>
      <c r="EJP1850" s="401"/>
      <c r="EJQ1850" s="401"/>
      <c r="EJR1850" s="401"/>
      <c r="EJS1850" s="401"/>
      <c r="EJT1850" s="401"/>
      <c r="EJU1850" s="401"/>
      <c r="EJV1850" s="401"/>
      <c r="EJW1850" s="401"/>
      <c r="EJX1850" s="401"/>
      <c r="EJY1850" s="401"/>
      <c r="EJZ1850" s="401"/>
      <c r="EKA1850" s="401"/>
      <c r="EKB1850" s="401"/>
      <c r="EKC1850" s="401"/>
      <c r="EKD1850" s="401"/>
      <c r="EKE1850" s="401"/>
      <c r="EKF1850" s="401"/>
      <c r="EKG1850" s="401"/>
      <c r="EKH1850" s="401"/>
      <c r="EKI1850" s="401"/>
      <c r="EKJ1850" s="401"/>
      <c r="EKK1850" s="401"/>
      <c r="EKL1850" s="401"/>
      <c r="EKM1850" s="401"/>
      <c r="EKN1850" s="401"/>
      <c r="EKO1850" s="401"/>
      <c r="EKP1850" s="401"/>
      <c r="EKQ1850" s="401"/>
      <c r="EKR1850" s="401"/>
      <c r="EKS1850" s="401"/>
      <c r="EKT1850" s="401"/>
      <c r="EKU1850" s="401"/>
      <c r="EKV1850" s="401"/>
      <c r="EKW1850" s="401"/>
      <c r="EKX1850" s="401"/>
      <c r="EKY1850" s="401"/>
      <c r="EKZ1850" s="401"/>
      <c r="ELA1850" s="401"/>
      <c r="ELB1850" s="401"/>
      <c r="ELC1850" s="401"/>
      <c r="ELD1850" s="401"/>
      <c r="ELE1850" s="401"/>
      <c r="ELF1850" s="401"/>
      <c r="ELG1850" s="401"/>
      <c r="ELH1850" s="401"/>
      <c r="ELI1850" s="401"/>
      <c r="ELJ1850" s="401"/>
      <c r="ELK1850" s="401"/>
      <c r="ELL1850" s="401"/>
      <c r="ELM1850" s="401"/>
      <c r="ELN1850" s="401"/>
      <c r="ELO1850" s="401"/>
      <c r="ELP1850" s="401"/>
      <c r="ELQ1850" s="401"/>
      <c r="ELR1850" s="401"/>
      <c r="ELS1850" s="401"/>
      <c r="ELT1850" s="401"/>
      <c r="ELU1850" s="401"/>
      <c r="ELV1850" s="401"/>
      <c r="ELW1850" s="401"/>
      <c r="ELX1850" s="401"/>
      <c r="ELY1850" s="401"/>
      <c r="ELZ1850" s="401"/>
      <c r="EMA1850" s="401"/>
      <c r="EMB1850" s="401"/>
      <c r="EMC1850" s="401"/>
      <c r="EMD1850" s="401"/>
      <c r="EME1850" s="401"/>
      <c r="EMF1850" s="401"/>
      <c r="EMG1850" s="401"/>
      <c r="EMH1850" s="401"/>
      <c r="EMI1850" s="401"/>
      <c r="EMJ1850" s="401"/>
      <c r="EMK1850" s="401"/>
      <c r="EML1850" s="401"/>
      <c r="EMM1850" s="401"/>
      <c r="EMN1850" s="401"/>
      <c r="EMO1850" s="401"/>
      <c r="EMP1850" s="401"/>
      <c r="EMQ1850" s="401"/>
      <c r="EMR1850" s="401"/>
      <c r="EMS1850" s="401"/>
      <c r="EMT1850" s="401"/>
      <c r="EMU1850" s="401"/>
      <c r="EMV1850" s="401"/>
      <c r="EMW1850" s="401"/>
      <c r="EMX1850" s="401"/>
      <c r="EMY1850" s="401"/>
      <c r="EMZ1850" s="401"/>
      <c r="ENA1850" s="401"/>
      <c r="ENB1850" s="401"/>
      <c r="ENC1850" s="401"/>
      <c r="END1850" s="401"/>
      <c r="ENE1850" s="401"/>
      <c r="ENF1850" s="401"/>
      <c r="ENG1850" s="401"/>
      <c r="ENH1850" s="401"/>
      <c r="ENI1850" s="401"/>
      <c r="ENJ1850" s="401"/>
      <c r="ENK1850" s="401"/>
      <c r="ENL1850" s="401"/>
      <c r="ENM1850" s="401"/>
      <c r="ENN1850" s="401"/>
      <c r="ENO1850" s="401"/>
      <c r="ENP1850" s="401"/>
      <c r="ENQ1850" s="401"/>
      <c r="ENR1850" s="401"/>
      <c r="ENS1850" s="401"/>
      <c r="ENT1850" s="401"/>
      <c r="ENU1850" s="401"/>
      <c r="ENV1850" s="401"/>
      <c r="ENW1850" s="401"/>
      <c r="ENX1850" s="401"/>
      <c r="ENY1850" s="401"/>
      <c r="ENZ1850" s="401"/>
      <c r="EOA1850" s="401"/>
      <c r="EOB1850" s="401"/>
      <c r="EOC1850" s="401"/>
      <c r="EOD1850" s="401"/>
      <c r="EOE1850" s="401"/>
      <c r="EOF1850" s="401"/>
      <c r="EOG1850" s="401"/>
      <c r="EOH1850" s="401"/>
      <c r="EOI1850" s="401"/>
      <c r="EOJ1850" s="401"/>
      <c r="EOK1850" s="401"/>
      <c r="EOL1850" s="401"/>
      <c r="EOM1850" s="401"/>
      <c r="EON1850" s="401"/>
      <c r="EOO1850" s="401"/>
      <c r="EOP1850" s="401"/>
      <c r="EOQ1850" s="401"/>
      <c r="EOR1850" s="401"/>
      <c r="EOS1850" s="401"/>
      <c r="EOT1850" s="401"/>
      <c r="EOU1850" s="401"/>
      <c r="EOV1850" s="401"/>
      <c r="EOW1850" s="401"/>
      <c r="EOX1850" s="401"/>
      <c r="EOY1850" s="401"/>
      <c r="EOZ1850" s="401"/>
      <c r="EPA1850" s="401"/>
      <c r="EPB1850" s="401"/>
      <c r="EPC1850" s="401"/>
      <c r="EPD1850" s="401"/>
      <c r="EPE1850" s="401"/>
      <c r="EPF1850" s="401"/>
      <c r="EPG1850" s="401"/>
      <c r="EPH1850" s="401"/>
      <c r="EPI1850" s="401"/>
      <c r="EPJ1850" s="401"/>
      <c r="EPK1850" s="401"/>
      <c r="EPL1850" s="401"/>
      <c r="EPM1850" s="401"/>
      <c r="EPN1850" s="401"/>
      <c r="EPO1850" s="401"/>
      <c r="EPP1850" s="401"/>
      <c r="EPQ1850" s="401"/>
      <c r="EPR1850" s="401"/>
      <c r="EPS1850" s="401"/>
      <c r="EPT1850" s="401"/>
      <c r="EPU1850" s="401"/>
      <c r="EPV1850" s="401"/>
      <c r="EPW1850" s="401"/>
      <c r="EPX1850" s="401"/>
      <c r="EPY1850" s="401"/>
      <c r="EPZ1850" s="401"/>
      <c r="EQA1850" s="401"/>
      <c r="EQB1850" s="401"/>
      <c r="EQC1850" s="401"/>
      <c r="EQD1850" s="401"/>
      <c r="EQE1850" s="401"/>
      <c r="EQF1850" s="401"/>
      <c r="EQG1850" s="401"/>
      <c r="EQH1850" s="401"/>
      <c r="EQI1850" s="401"/>
      <c r="EQJ1850" s="401"/>
      <c r="EQK1850" s="401"/>
      <c r="EQL1850" s="401"/>
      <c r="EQM1850" s="401"/>
      <c r="EQN1850" s="401"/>
      <c r="EQO1850" s="401"/>
      <c r="EQP1850" s="401"/>
      <c r="EQQ1850" s="401"/>
      <c r="EQR1850" s="401"/>
      <c r="EQS1850" s="401"/>
      <c r="EQT1850" s="401"/>
      <c r="EQU1850" s="401"/>
      <c r="EQV1850" s="401"/>
      <c r="EQW1850" s="401"/>
      <c r="EQX1850" s="401"/>
      <c r="EQY1850" s="401"/>
      <c r="EQZ1850" s="401"/>
      <c r="ERA1850" s="401"/>
      <c r="ERB1850" s="401"/>
      <c r="ERC1850" s="401"/>
      <c r="ERD1850" s="401"/>
      <c r="ERE1850" s="401"/>
      <c r="ERF1850" s="401"/>
      <c r="ERG1850" s="401"/>
      <c r="ERH1850" s="401"/>
      <c r="ERI1850" s="401"/>
      <c r="ERJ1850" s="401"/>
      <c r="ERK1850" s="401"/>
      <c r="ERL1850" s="401"/>
      <c r="ERM1850" s="401"/>
      <c r="ERN1850" s="401"/>
      <c r="ERO1850" s="401"/>
      <c r="ERP1850" s="401"/>
      <c r="ERQ1850" s="401"/>
      <c r="ERR1850" s="401"/>
      <c r="ERS1850" s="401"/>
      <c r="ERT1850" s="401"/>
      <c r="ERU1850" s="401"/>
      <c r="ERV1850" s="401"/>
      <c r="ERW1850" s="401"/>
      <c r="ERX1850" s="401"/>
      <c r="ERY1850" s="401"/>
      <c r="ERZ1850" s="401"/>
      <c r="ESA1850" s="401"/>
      <c r="ESB1850" s="401"/>
      <c r="ESC1850" s="401"/>
      <c r="ESD1850" s="401"/>
      <c r="ESE1850" s="401"/>
      <c r="ESF1850" s="401"/>
      <c r="ESG1850" s="401"/>
      <c r="ESH1850" s="401"/>
      <c r="ESI1850" s="401"/>
      <c r="ESJ1850" s="401"/>
      <c r="ESK1850" s="401"/>
      <c r="ESL1850" s="401"/>
      <c r="ESM1850" s="401"/>
      <c r="ESN1850" s="401"/>
      <c r="ESO1850" s="401"/>
      <c r="ESP1850" s="401"/>
      <c r="ESQ1850" s="401"/>
      <c r="ESR1850" s="401"/>
      <c r="ESS1850" s="401"/>
      <c r="EST1850" s="401"/>
      <c r="ESU1850" s="401"/>
      <c r="ESV1850" s="401"/>
      <c r="ESW1850" s="401"/>
      <c r="ESX1850" s="401"/>
      <c r="ESY1850" s="401"/>
      <c r="ESZ1850" s="401"/>
      <c r="ETA1850" s="401"/>
      <c r="ETB1850" s="401"/>
      <c r="ETC1850" s="401"/>
      <c r="ETD1850" s="401"/>
      <c r="ETE1850" s="401"/>
      <c r="ETF1850" s="401"/>
      <c r="ETG1850" s="401"/>
      <c r="ETH1850" s="401"/>
      <c r="ETI1850" s="401"/>
      <c r="ETJ1850" s="401"/>
      <c r="ETK1850" s="401"/>
      <c r="ETL1850" s="401"/>
      <c r="ETM1850" s="401"/>
      <c r="ETN1850" s="401"/>
      <c r="ETO1850" s="401"/>
      <c r="ETP1850" s="401"/>
      <c r="ETQ1850" s="401"/>
      <c r="ETR1850" s="401"/>
      <c r="ETS1850" s="401"/>
      <c r="ETT1850" s="401"/>
      <c r="ETU1850" s="401"/>
      <c r="ETV1850" s="401"/>
      <c r="ETW1850" s="401"/>
      <c r="ETX1850" s="401"/>
      <c r="ETY1850" s="401"/>
      <c r="ETZ1850" s="401"/>
      <c r="EUA1850" s="401"/>
      <c r="EUB1850" s="401"/>
      <c r="EUC1850" s="401"/>
      <c r="EUD1850" s="401"/>
      <c r="EUE1850" s="401"/>
      <c r="EUF1850" s="401"/>
      <c r="EUG1850" s="401"/>
      <c r="EUH1850" s="401"/>
      <c r="EUI1850" s="401"/>
      <c r="EUJ1850" s="401"/>
      <c r="EUK1850" s="401"/>
      <c r="EUL1850" s="401"/>
      <c r="EUM1850" s="401"/>
      <c r="EUN1850" s="401"/>
      <c r="EUO1850" s="401"/>
      <c r="EUP1850" s="401"/>
      <c r="EUQ1850" s="401"/>
      <c r="EUR1850" s="401"/>
      <c r="EUS1850" s="401"/>
      <c r="EUT1850" s="401"/>
      <c r="EUU1850" s="401"/>
      <c r="EUV1850" s="401"/>
      <c r="EUW1850" s="401"/>
      <c r="EUX1850" s="401"/>
      <c r="EUY1850" s="401"/>
      <c r="EUZ1850" s="401"/>
      <c r="EVA1850" s="401"/>
      <c r="EVB1850" s="401"/>
      <c r="EVC1850" s="401"/>
      <c r="EVD1850" s="401"/>
      <c r="EVE1850" s="401"/>
      <c r="EVF1850" s="401"/>
      <c r="EVG1850" s="401"/>
      <c r="EVH1850" s="401"/>
      <c r="EVI1850" s="401"/>
      <c r="EVJ1850" s="401"/>
      <c r="EVK1850" s="401"/>
      <c r="EVL1850" s="401"/>
      <c r="EVM1850" s="401"/>
      <c r="EVN1850" s="401"/>
      <c r="EVO1850" s="401"/>
      <c r="EVP1850" s="401"/>
      <c r="EVQ1850" s="401"/>
      <c r="EVR1850" s="401"/>
      <c r="EVS1850" s="401"/>
      <c r="EVT1850" s="401"/>
      <c r="EVU1850" s="401"/>
      <c r="EVV1850" s="401"/>
      <c r="EVW1850" s="401"/>
      <c r="EVX1850" s="401"/>
      <c r="EVY1850" s="401"/>
      <c r="EVZ1850" s="401"/>
      <c r="EWA1850" s="401"/>
      <c r="EWB1850" s="401"/>
      <c r="EWC1850" s="401"/>
      <c r="EWD1850" s="401"/>
      <c r="EWE1850" s="401"/>
      <c r="EWF1850" s="401"/>
      <c r="EWG1850" s="401"/>
      <c r="EWH1850" s="401"/>
      <c r="EWI1850" s="401"/>
      <c r="EWJ1850" s="401"/>
      <c r="EWK1850" s="401"/>
      <c r="EWL1850" s="401"/>
      <c r="EWM1850" s="401"/>
      <c r="EWN1850" s="401"/>
      <c r="EWO1850" s="401"/>
      <c r="EWP1850" s="401"/>
      <c r="EWQ1850" s="401"/>
      <c r="EWR1850" s="401"/>
      <c r="EWS1850" s="401"/>
      <c r="EWT1850" s="401"/>
      <c r="EWU1850" s="401"/>
      <c r="EWV1850" s="401"/>
      <c r="EWW1850" s="401"/>
      <c r="EWX1850" s="401"/>
      <c r="EWY1850" s="401"/>
      <c r="EWZ1850" s="401"/>
      <c r="EXA1850" s="401"/>
      <c r="EXB1850" s="401"/>
      <c r="EXC1850" s="401"/>
      <c r="EXD1850" s="401"/>
      <c r="EXE1850" s="401"/>
      <c r="EXF1850" s="401"/>
      <c r="EXG1850" s="401"/>
      <c r="EXH1850" s="401"/>
      <c r="EXI1850" s="401"/>
      <c r="EXJ1850" s="401"/>
      <c r="EXK1850" s="401"/>
      <c r="EXL1850" s="401"/>
      <c r="EXM1850" s="401"/>
      <c r="EXN1850" s="401"/>
      <c r="EXO1850" s="401"/>
      <c r="EXP1850" s="401"/>
      <c r="EXQ1850" s="401"/>
      <c r="EXR1850" s="401"/>
      <c r="EXS1850" s="401"/>
      <c r="EXT1850" s="401"/>
      <c r="EXU1850" s="401"/>
      <c r="EXV1850" s="401"/>
      <c r="EXW1850" s="401"/>
      <c r="EXX1850" s="401"/>
      <c r="EXY1850" s="401"/>
      <c r="EXZ1850" s="401"/>
      <c r="EYA1850" s="401"/>
      <c r="EYB1850" s="401"/>
      <c r="EYC1850" s="401"/>
      <c r="EYD1850" s="401"/>
      <c r="EYE1850" s="401"/>
      <c r="EYF1850" s="401"/>
      <c r="EYG1850" s="401"/>
      <c r="EYH1850" s="401"/>
      <c r="EYI1850" s="401"/>
      <c r="EYJ1850" s="401"/>
      <c r="EYK1850" s="401"/>
      <c r="EYL1850" s="401"/>
      <c r="EYM1850" s="401"/>
      <c r="EYN1850" s="401"/>
      <c r="EYO1850" s="401"/>
      <c r="EYP1850" s="401"/>
      <c r="EYQ1850" s="401"/>
      <c r="EYR1850" s="401"/>
      <c r="EYS1850" s="401"/>
      <c r="EYT1850" s="401"/>
      <c r="EYU1850" s="401"/>
      <c r="EYV1850" s="401"/>
      <c r="EYW1850" s="401"/>
      <c r="EYX1850" s="401"/>
      <c r="EYY1850" s="401"/>
      <c r="EYZ1850" s="401"/>
      <c r="EZA1850" s="401"/>
      <c r="EZB1850" s="401"/>
      <c r="EZC1850" s="401"/>
      <c r="EZD1850" s="401"/>
      <c r="EZE1850" s="401"/>
      <c r="EZF1850" s="401"/>
      <c r="EZG1850" s="401"/>
      <c r="EZH1850" s="401"/>
      <c r="EZI1850" s="401"/>
      <c r="EZJ1850" s="401"/>
      <c r="EZK1850" s="401"/>
      <c r="EZL1850" s="401"/>
      <c r="EZM1850" s="401"/>
      <c r="EZN1850" s="401"/>
      <c r="EZO1850" s="401"/>
      <c r="EZP1850" s="401"/>
      <c r="EZQ1850" s="401"/>
      <c r="EZR1850" s="401"/>
      <c r="EZS1850" s="401"/>
      <c r="EZT1850" s="401"/>
      <c r="EZU1850" s="401"/>
      <c r="EZV1850" s="401"/>
      <c r="EZW1850" s="401"/>
      <c r="EZX1850" s="401"/>
      <c r="EZY1850" s="401"/>
      <c r="EZZ1850" s="401"/>
      <c r="FAA1850" s="401"/>
      <c r="FAB1850" s="401"/>
      <c r="FAC1850" s="401"/>
      <c r="FAD1850" s="401"/>
      <c r="FAE1850" s="401"/>
      <c r="FAF1850" s="401"/>
      <c r="FAG1850" s="401"/>
      <c r="FAH1850" s="401"/>
      <c r="FAI1850" s="401"/>
      <c r="FAJ1850" s="401"/>
      <c r="FAK1850" s="401"/>
      <c r="FAL1850" s="401"/>
      <c r="FAM1850" s="401"/>
      <c r="FAN1850" s="401"/>
      <c r="FAO1850" s="401"/>
      <c r="FAP1850" s="401"/>
      <c r="FAQ1850" s="401"/>
      <c r="FAR1850" s="401"/>
      <c r="FAS1850" s="401"/>
      <c r="FAT1850" s="401"/>
      <c r="FAU1850" s="401"/>
      <c r="FAV1850" s="401"/>
      <c r="FAW1850" s="401"/>
      <c r="FAX1850" s="401"/>
      <c r="FAY1850" s="401"/>
      <c r="FAZ1850" s="401"/>
      <c r="FBA1850" s="401"/>
      <c r="FBB1850" s="401"/>
      <c r="FBC1850" s="401"/>
      <c r="FBD1850" s="401"/>
      <c r="FBE1850" s="401"/>
      <c r="FBF1850" s="401"/>
      <c r="FBG1850" s="401"/>
      <c r="FBH1850" s="401"/>
      <c r="FBI1850" s="401"/>
      <c r="FBJ1850" s="401"/>
      <c r="FBK1850" s="401"/>
      <c r="FBL1850" s="401"/>
      <c r="FBM1850" s="401"/>
      <c r="FBN1850" s="401"/>
      <c r="FBO1850" s="401"/>
      <c r="FBP1850" s="401"/>
      <c r="FBQ1850" s="401"/>
      <c r="FBR1850" s="401"/>
      <c r="FBS1850" s="401"/>
      <c r="FBT1850" s="401"/>
      <c r="FBU1850" s="401"/>
      <c r="FBV1850" s="401"/>
      <c r="FBW1850" s="401"/>
      <c r="FBX1850" s="401"/>
      <c r="FBY1850" s="401"/>
      <c r="FBZ1850" s="401"/>
      <c r="FCA1850" s="401"/>
      <c r="FCB1850" s="401"/>
      <c r="FCC1850" s="401"/>
      <c r="FCD1850" s="401"/>
      <c r="FCE1850" s="401"/>
      <c r="FCF1850" s="401"/>
      <c r="FCG1850" s="401"/>
      <c r="FCH1850" s="401"/>
      <c r="FCI1850" s="401"/>
      <c r="FCJ1850" s="401"/>
      <c r="FCK1850" s="401"/>
      <c r="FCL1850" s="401"/>
      <c r="FCM1850" s="401"/>
      <c r="FCN1850" s="401"/>
      <c r="FCO1850" s="401"/>
      <c r="FCP1850" s="401"/>
      <c r="FCQ1850" s="401"/>
      <c r="FCR1850" s="401"/>
      <c r="FCS1850" s="401"/>
      <c r="FCT1850" s="401"/>
      <c r="FCU1850" s="401"/>
      <c r="FCV1850" s="401"/>
      <c r="FCW1850" s="401"/>
      <c r="FCX1850" s="401"/>
      <c r="FCY1850" s="401"/>
      <c r="FCZ1850" s="401"/>
      <c r="FDA1850" s="401"/>
      <c r="FDB1850" s="401"/>
      <c r="FDC1850" s="401"/>
      <c r="FDD1850" s="401"/>
      <c r="FDE1850" s="401"/>
      <c r="FDF1850" s="401"/>
      <c r="FDG1850" s="401"/>
      <c r="FDH1850" s="401"/>
      <c r="FDI1850" s="401"/>
      <c r="FDJ1850" s="401"/>
      <c r="FDK1850" s="401"/>
      <c r="FDL1850" s="401"/>
      <c r="FDM1850" s="401"/>
      <c r="FDN1850" s="401"/>
      <c r="FDO1850" s="401"/>
      <c r="FDP1850" s="401"/>
      <c r="FDQ1850" s="401"/>
      <c r="FDR1850" s="401"/>
      <c r="FDS1850" s="401"/>
      <c r="FDT1850" s="401"/>
      <c r="FDU1850" s="401"/>
      <c r="FDV1850" s="401"/>
      <c r="FDW1850" s="401"/>
      <c r="FDX1850" s="401"/>
      <c r="FDY1850" s="401"/>
      <c r="FDZ1850" s="401"/>
      <c r="FEA1850" s="401"/>
      <c r="FEB1850" s="401"/>
      <c r="FEC1850" s="401"/>
      <c r="FED1850" s="401"/>
      <c r="FEE1850" s="401"/>
      <c r="FEF1850" s="401"/>
      <c r="FEG1850" s="401"/>
      <c r="FEH1850" s="401"/>
      <c r="FEI1850" s="401"/>
      <c r="FEJ1850" s="401"/>
      <c r="FEK1850" s="401"/>
      <c r="FEL1850" s="401"/>
      <c r="FEM1850" s="401"/>
      <c r="FEN1850" s="401"/>
      <c r="FEO1850" s="401"/>
      <c r="FEP1850" s="401"/>
      <c r="FEQ1850" s="401"/>
      <c r="FER1850" s="401"/>
      <c r="FES1850" s="401"/>
      <c r="FET1850" s="401"/>
      <c r="FEU1850" s="401"/>
      <c r="FEV1850" s="401"/>
      <c r="FEW1850" s="401"/>
      <c r="FEX1850" s="401"/>
      <c r="FEY1850" s="401"/>
      <c r="FEZ1850" s="401"/>
      <c r="FFA1850" s="401"/>
      <c r="FFB1850" s="401"/>
      <c r="FFC1850" s="401"/>
      <c r="FFD1850" s="401"/>
      <c r="FFE1850" s="401"/>
      <c r="FFF1850" s="401"/>
      <c r="FFG1850" s="401"/>
      <c r="FFH1850" s="401"/>
      <c r="FFI1850" s="401"/>
      <c r="FFJ1850" s="401"/>
      <c r="FFK1850" s="401"/>
      <c r="FFL1850" s="401"/>
      <c r="FFM1850" s="401"/>
      <c r="FFN1850" s="401"/>
      <c r="FFO1850" s="401"/>
      <c r="FFP1850" s="401"/>
      <c r="FFQ1850" s="401"/>
      <c r="FFR1850" s="401"/>
      <c r="FFS1850" s="401"/>
      <c r="FFT1850" s="401"/>
      <c r="FFU1850" s="401"/>
      <c r="FFV1850" s="401"/>
      <c r="FFW1850" s="401"/>
      <c r="FFX1850" s="401"/>
      <c r="FFY1850" s="401"/>
      <c r="FFZ1850" s="401"/>
      <c r="FGA1850" s="401"/>
      <c r="FGB1850" s="401"/>
      <c r="FGC1850" s="401"/>
      <c r="FGD1850" s="401"/>
      <c r="FGE1850" s="401"/>
      <c r="FGF1850" s="401"/>
      <c r="FGG1850" s="401"/>
      <c r="FGH1850" s="401"/>
      <c r="FGI1850" s="401"/>
      <c r="FGJ1850" s="401"/>
      <c r="FGK1850" s="401"/>
      <c r="FGL1850" s="401"/>
      <c r="FGM1850" s="401"/>
      <c r="FGN1850" s="401"/>
      <c r="FGO1850" s="401"/>
      <c r="FGP1850" s="401"/>
      <c r="FGQ1850" s="401"/>
      <c r="FGR1850" s="401"/>
      <c r="FGS1850" s="401"/>
      <c r="FGT1850" s="401"/>
      <c r="FGU1850" s="401"/>
      <c r="FGV1850" s="401"/>
      <c r="FGW1850" s="401"/>
      <c r="FGX1850" s="401"/>
      <c r="FGY1850" s="401"/>
      <c r="FGZ1850" s="401"/>
      <c r="FHA1850" s="401"/>
      <c r="FHB1850" s="401"/>
      <c r="FHC1850" s="401"/>
      <c r="FHD1850" s="401"/>
      <c r="FHE1850" s="401"/>
      <c r="FHF1850" s="401"/>
      <c r="FHG1850" s="401"/>
      <c r="FHH1850" s="401"/>
      <c r="FHI1850" s="401"/>
      <c r="FHJ1850" s="401"/>
      <c r="FHK1850" s="401"/>
      <c r="FHL1850" s="401"/>
      <c r="FHM1850" s="401"/>
      <c r="FHN1850" s="401"/>
      <c r="FHO1850" s="401"/>
      <c r="FHP1850" s="401"/>
      <c r="FHQ1850" s="401"/>
      <c r="FHR1850" s="401"/>
      <c r="FHS1850" s="401"/>
      <c r="FHT1850" s="401"/>
      <c r="FHU1850" s="401"/>
      <c r="FHV1850" s="401"/>
      <c r="FHW1850" s="401"/>
      <c r="FHX1850" s="401"/>
      <c r="FHY1850" s="401"/>
      <c r="FHZ1850" s="401"/>
      <c r="FIA1850" s="401"/>
      <c r="FIB1850" s="401"/>
      <c r="FIC1850" s="401"/>
      <c r="FID1850" s="401"/>
      <c r="FIE1850" s="401"/>
      <c r="FIF1850" s="401"/>
      <c r="FIG1850" s="401"/>
      <c r="FIH1850" s="401"/>
      <c r="FII1850" s="401"/>
      <c r="FIJ1850" s="401"/>
      <c r="FIK1850" s="401"/>
      <c r="FIL1850" s="401"/>
      <c r="FIM1850" s="401"/>
      <c r="FIN1850" s="401"/>
      <c r="FIO1850" s="401"/>
      <c r="FIP1850" s="401"/>
      <c r="FIQ1850" s="401"/>
      <c r="FIR1850" s="401"/>
      <c r="FIS1850" s="401"/>
      <c r="FIT1850" s="401"/>
      <c r="FIU1850" s="401"/>
      <c r="FIV1850" s="401"/>
      <c r="FIW1850" s="401"/>
      <c r="FIX1850" s="401"/>
      <c r="FIY1850" s="401"/>
      <c r="FIZ1850" s="401"/>
      <c r="FJA1850" s="401"/>
      <c r="FJB1850" s="401"/>
      <c r="FJC1850" s="401"/>
      <c r="FJD1850" s="401"/>
      <c r="FJE1850" s="401"/>
      <c r="FJF1850" s="401"/>
      <c r="FJG1850" s="401"/>
      <c r="FJH1850" s="401"/>
      <c r="FJI1850" s="401"/>
      <c r="FJJ1850" s="401"/>
      <c r="FJK1850" s="401"/>
      <c r="FJL1850" s="401"/>
      <c r="FJM1850" s="401"/>
      <c r="FJN1850" s="401"/>
      <c r="FJO1850" s="401"/>
      <c r="FJP1850" s="401"/>
      <c r="FJQ1850" s="401"/>
      <c r="FJR1850" s="401"/>
      <c r="FJS1850" s="401"/>
      <c r="FJT1850" s="401"/>
      <c r="FJU1850" s="401"/>
      <c r="FJV1850" s="401"/>
      <c r="FJW1850" s="401"/>
      <c r="FJX1850" s="401"/>
      <c r="FJY1850" s="401"/>
      <c r="FJZ1850" s="401"/>
      <c r="FKA1850" s="401"/>
      <c r="FKB1850" s="401"/>
      <c r="FKC1850" s="401"/>
      <c r="FKD1850" s="401"/>
      <c r="FKE1850" s="401"/>
      <c r="FKF1850" s="401"/>
      <c r="FKG1850" s="401"/>
      <c r="FKH1850" s="401"/>
      <c r="FKI1850" s="401"/>
      <c r="FKJ1850" s="401"/>
      <c r="FKK1850" s="401"/>
      <c r="FKL1850" s="401"/>
      <c r="FKM1850" s="401"/>
      <c r="FKN1850" s="401"/>
      <c r="FKO1850" s="401"/>
      <c r="FKP1850" s="401"/>
      <c r="FKQ1850" s="401"/>
      <c r="FKR1850" s="401"/>
      <c r="FKS1850" s="401"/>
      <c r="FKT1850" s="401"/>
      <c r="FKU1850" s="401"/>
      <c r="FKV1850" s="401"/>
      <c r="FKW1850" s="401"/>
      <c r="FKX1850" s="401"/>
      <c r="FKY1850" s="401"/>
      <c r="FKZ1850" s="401"/>
      <c r="FLA1850" s="401"/>
      <c r="FLB1850" s="401"/>
      <c r="FLC1850" s="401"/>
      <c r="FLD1850" s="401"/>
      <c r="FLE1850" s="401"/>
      <c r="FLF1850" s="401"/>
      <c r="FLG1850" s="401"/>
      <c r="FLH1850" s="401"/>
      <c r="FLI1850" s="401"/>
      <c r="FLJ1850" s="401"/>
      <c r="FLK1850" s="401"/>
      <c r="FLL1850" s="401"/>
      <c r="FLM1850" s="401"/>
      <c r="FLN1850" s="401"/>
      <c r="FLO1850" s="401"/>
      <c r="FLP1850" s="401"/>
      <c r="FLQ1850" s="401"/>
      <c r="FLR1850" s="401"/>
      <c r="FLS1850" s="401"/>
      <c r="FLT1850" s="401"/>
      <c r="FLU1850" s="401"/>
      <c r="FLV1850" s="401"/>
      <c r="FLW1850" s="401"/>
      <c r="FLX1850" s="401"/>
      <c r="FLY1850" s="401"/>
      <c r="FLZ1850" s="401"/>
      <c r="FMA1850" s="401"/>
      <c r="FMB1850" s="401"/>
      <c r="FMC1850" s="401"/>
      <c r="FMD1850" s="401"/>
      <c r="FME1850" s="401"/>
      <c r="FMF1850" s="401"/>
      <c r="FMG1850" s="401"/>
      <c r="FMH1850" s="401"/>
      <c r="FMI1850" s="401"/>
      <c r="FMJ1850" s="401"/>
      <c r="FMK1850" s="401"/>
      <c r="FML1850" s="401"/>
      <c r="FMM1850" s="401"/>
      <c r="FMN1850" s="401"/>
      <c r="FMO1850" s="401"/>
      <c r="FMP1850" s="401"/>
      <c r="FMQ1850" s="401"/>
      <c r="FMR1850" s="401"/>
      <c r="FMS1850" s="401"/>
      <c r="FMT1850" s="401"/>
      <c r="FMU1850" s="401"/>
      <c r="FMV1850" s="401"/>
      <c r="FMW1850" s="401"/>
      <c r="FMX1850" s="401"/>
      <c r="FMY1850" s="401"/>
      <c r="FMZ1850" s="401"/>
      <c r="FNA1850" s="401"/>
      <c r="FNB1850" s="401"/>
      <c r="FNC1850" s="401"/>
      <c r="FND1850" s="401"/>
      <c r="FNE1850" s="401"/>
      <c r="FNF1850" s="401"/>
      <c r="FNG1850" s="401"/>
      <c r="FNH1850" s="401"/>
      <c r="FNI1850" s="401"/>
      <c r="FNJ1850" s="401"/>
      <c r="FNK1850" s="401"/>
      <c r="FNL1850" s="401"/>
      <c r="FNM1850" s="401"/>
      <c r="FNN1850" s="401"/>
      <c r="FNO1850" s="401"/>
      <c r="FNP1850" s="401"/>
      <c r="FNQ1850" s="401"/>
      <c r="FNR1850" s="401"/>
      <c r="FNS1850" s="401"/>
      <c r="FNT1850" s="401"/>
      <c r="FNU1850" s="401"/>
      <c r="FNV1850" s="401"/>
      <c r="FNW1850" s="401"/>
      <c r="FNX1850" s="401"/>
      <c r="FNY1850" s="401"/>
      <c r="FNZ1850" s="401"/>
      <c r="FOA1850" s="401"/>
      <c r="FOB1850" s="401"/>
      <c r="FOC1850" s="401"/>
      <c r="FOD1850" s="401"/>
      <c r="FOE1850" s="401"/>
      <c r="FOF1850" s="401"/>
      <c r="FOG1850" s="401"/>
      <c r="FOH1850" s="401"/>
      <c r="FOI1850" s="401"/>
      <c r="FOJ1850" s="401"/>
      <c r="FOK1850" s="401"/>
      <c r="FOL1850" s="401"/>
      <c r="FOM1850" s="401"/>
      <c r="FON1850" s="401"/>
      <c r="FOO1850" s="401"/>
      <c r="FOP1850" s="401"/>
      <c r="FOQ1850" s="401"/>
      <c r="FOR1850" s="401"/>
      <c r="FOS1850" s="401"/>
      <c r="FOT1850" s="401"/>
      <c r="FOU1850" s="401"/>
      <c r="FOV1850" s="401"/>
      <c r="FOW1850" s="401"/>
      <c r="FOX1850" s="401"/>
      <c r="FOY1850" s="401"/>
      <c r="FOZ1850" s="401"/>
      <c r="FPA1850" s="401"/>
      <c r="FPB1850" s="401"/>
      <c r="FPC1850" s="401"/>
      <c r="FPD1850" s="401"/>
      <c r="FPE1850" s="401"/>
      <c r="FPF1850" s="401"/>
      <c r="FPG1850" s="401"/>
      <c r="FPH1850" s="401"/>
      <c r="FPI1850" s="401"/>
      <c r="FPJ1850" s="401"/>
      <c r="FPK1850" s="401"/>
      <c r="FPL1850" s="401"/>
      <c r="FPM1850" s="401"/>
      <c r="FPN1850" s="401"/>
      <c r="FPO1850" s="401"/>
      <c r="FPP1850" s="401"/>
      <c r="FPQ1850" s="401"/>
      <c r="FPR1850" s="401"/>
      <c r="FPS1850" s="401"/>
      <c r="FPT1850" s="401"/>
      <c r="FPU1850" s="401"/>
      <c r="FPV1850" s="401"/>
      <c r="FPW1850" s="401"/>
      <c r="FPX1850" s="401"/>
      <c r="FPY1850" s="401"/>
      <c r="FPZ1850" s="401"/>
      <c r="FQA1850" s="401"/>
      <c r="FQB1850" s="401"/>
      <c r="FQC1850" s="401"/>
      <c r="FQD1850" s="401"/>
      <c r="FQE1850" s="401"/>
      <c r="FQF1850" s="401"/>
      <c r="FQG1850" s="401"/>
      <c r="FQH1850" s="401"/>
      <c r="FQI1850" s="401"/>
      <c r="FQJ1850" s="401"/>
      <c r="FQK1850" s="401"/>
      <c r="FQL1850" s="401"/>
      <c r="FQM1850" s="401"/>
      <c r="FQN1850" s="401"/>
      <c r="FQO1850" s="401"/>
      <c r="FQP1850" s="401"/>
      <c r="FQQ1850" s="401"/>
      <c r="FQR1850" s="401"/>
      <c r="FQS1850" s="401"/>
      <c r="FQT1850" s="401"/>
      <c r="FQU1850" s="401"/>
      <c r="FQV1850" s="401"/>
      <c r="FQW1850" s="401"/>
      <c r="FQX1850" s="401"/>
      <c r="FQY1850" s="401"/>
      <c r="FQZ1850" s="401"/>
      <c r="FRA1850" s="401"/>
      <c r="FRB1850" s="401"/>
      <c r="FRC1850" s="401"/>
      <c r="FRD1850" s="401"/>
      <c r="FRE1850" s="401"/>
      <c r="FRF1850" s="401"/>
      <c r="FRG1850" s="401"/>
      <c r="FRH1850" s="401"/>
      <c r="FRI1850" s="401"/>
      <c r="FRJ1850" s="401"/>
      <c r="FRK1850" s="401"/>
      <c r="FRL1850" s="401"/>
      <c r="FRM1850" s="401"/>
      <c r="FRN1850" s="401"/>
      <c r="FRO1850" s="401"/>
      <c r="FRP1850" s="401"/>
      <c r="FRQ1850" s="401"/>
      <c r="FRR1850" s="401"/>
      <c r="FRS1850" s="401"/>
      <c r="FRT1850" s="401"/>
      <c r="FRU1850" s="401"/>
      <c r="FRV1850" s="401"/>
      <c r="FRW1850" s="401"/>
      <c r="FRX1850" s="401"/>
      <c r="FRY1850" s="401"/>
      <c r="FRZ1850" s="401"/>
      <c r="FSA1850" s="401"/>
      <c r="FSB1850" s="401"/>
      <c r="FSC1850" s="401"/>
      <c r="FSD1850" s="401"/>
      <c r="FSE1850" s="401"/>
      <c r="FSF1850" s="401"/>
      <c r="FSG1850" s="401"/>
      <c r="FSH1850" s="401"/>
      <c r="FSI1850" s="401"/>
      <c r="FSJ1850" s="401"/>
      <c r="FSK1850" s="401"/>
      <c r="FSL1850" s="401"/>
      <c r="FSM1850" s="401"/>
      <c r="FSN1850" s="401"/>
      <c r="FSO1850" s="401"/>
      <c r="FSP1850" s="401"/>
      <c r="FSQ1850" s="401"/>
      <c r="FSR1850" s="401"/>
      <c r="FSS1850" s="401"/>
      <c r="FST1850" s="401"/>
      <c r="FSU1850" s="401"/>
      <c r="FSV1850" s="401"/>
      <c r="FSW1850" s="401"/>
      <c r="FSX1850" s="401"/>
      <c r="FSY1850" s="401"/>
      <c r="FSZ1850" s="401"/>
      <c r="FTA1850" s="401"/>
      <c r="FTB1850" s="401"/>
      <c r="FTC1850" s="401"/>
      <c r="FTD1850" s="401"/>
      <c r="FTE1850" s="401"/>
      <c r="FTF1850" s="401"/>
      <c r="FTG1850" s="401"/>
      <c r="FTH1850" s="401"/>
      <c r="FTI1850" s="401"/>
      <c r="FTJ1850" s="401"/>
      <c r="FTK1850" s="401"/>
      <c r="FTL1850" s="401"/>
      <c r="FTM1850" s="401"/>
      <c r="FTN1850" s="401"/>
      <c r="FTO1850" s="401"/>
      <c r="FTP1850" s="401"/>
      <c r="FTQ1850" s="401"/>
      <c r="FTR1850" s="401"/>
      <c r="FTS1850" s="401"/>
      <c r="FTT1850" s="401"/>
      <c r="FTU1850" s="401"/>
      <c r="FTV1850" s="401"/>
      <c r="FTW1850" s="401"/>
      <c r="FTX1850" s="401"/>
      <c r="FTY1850" s="401"/>
      <c r="FTZ1850" s="401"/>
      <c r="FUA1850" s="401"/>
      <c r="FUB1850" s="401"/>
      <c r="FUC1850" s="401"/>
      <c r="FUD1850" s="401"/>
      <c r="FUE1850" s="401"/>
      <c r="FUF1850" s="401"/>
      <c r="FUG1850" s="401"/>
      <c r="FUH1850" s="401"/>
      <c r="FUI1850" s="401"/>
      <c r="FUJ1850" s="401"/>
      <c r="FUK1850" s="401"/>
      <c r="FUL1850" s="401"/>
      <c r="FUM1850" s="401"/>
      <c r="FUN1850" s="401"/>
      <c r="FUO1850" s="401"/>
      <c r="FUP1850" s="401"/>
      <c r="FUQ1850" s="401"/>
      <c r="FUR1850" s="401"/>
      <c r="FUS1850" s="401"/>
      <c r="FUT1850" s="401"/>
      <c r="FUU1850" s="401"/>
      <c r="FUV1850" s="401"/>
      <c r="FUW1850" s="401"/>
      <c r="FUX1850" s="401"/>
      <c r="FUY1850" s="401"/>
      <c r="FUZ1850" s="401"/>
      <c r="FVA1850" s="401"/>
      <c r="FVB1850" s="401"/>
      <c r="FVC1850" s="401"/>
      <c r="FVD1850" s="401"/>
      <c r="FVE1850" s="401"/>
      <c r="FVF1850" s="401"/>
      <c r="FVG1850" s="401"/>
      <c r="FVH1850" s="401"/>
      <c r="FVI1850" s="401"/>
      <c r="FVJ1850" s="401"/>
      <c r="FVK1850" s="401"/>
      <c r="FVL1850" s="401"/>
      <c r="FVM1850" s="401"/>
      <c r="FVN1850" s="401"/>
      <c r="FVO1850" s="401"/>
      <c r="FVP1850" s="401"/>
      <c r="FVQ1850" s="401"/>
      <c r="FVR1850" s="401"/>
      <c r="FVS1850" s="401"/>
      <c r="FVT1850" s="401"/>
      <c r="FVU1850" s="401"/>
      <c r="FVV1850" s="401"/>
      <c r="FVW1850" s="401"/>
      <c r="FVX1850" s="401"/>
      <c r="FVY1850" s="401"/>
      <c r="FVZ1850" s="401"/>
      <c r="FWA1850" s="401"/>
      <c r="FWB1850" s="401"/>
      <c r="FWC1850" s="401"/>
      <c r="FWD1850" s="401"/>
      <c r="FWE1850" s="401"/>
      <c r="FWF1850" s="401"/>
      <c r="FWG1850" s="401"/>
      <c r="FWH1850" s="401"/>
      <c r="FWI1850" s="401"/>
      <c r="FWJ1850" s="401"/>
      <c r="FWK1850" s="401"/>
      <c r="FWL1850" s="401"/>
      <c r="FWM1850" s="401"/>
      <c r="FWN1850" s="401"/>
      <c r="FWO1850" s="401"/>
      <c r="FWP1850" s="401"/>
      <c r="FWQ1850" s="401"/>
      <c r="FWR1850" s="401"/>
      <c r="FWS1850" s="401"/>
      <c r="FWT1850" s="401"/>
      <c r="FWU1850" s="401"/>
      <c r="FWV1850" s="401"/>
      <c r="FWW1850" s="401"/>
      <c r="FWX1850" s="401"/>
      <c r="FWY1850" s="401"/>
      <c r="FWZ1850" s="401"/>
      <c r="FXA1850" s="401"/>
      <c r="FXB1850" s="401"/>
      <c r="FXC1850" s="401"/>
      <c r="FXD1850" s="401"/>
      <c r="FXE1850" s="401"/>
      <c r="FXF1850" s="401"/>
      <c r="FXG1850" s="401"/>
      <c r="FXH1850" s="401"/>
      <c r="FXI1850" s="401"/>
      <c r="FXJ1850" s="401"/>
      <c r="FXK1850" s="401"/>
      <c r="FXL1850" s="401"/>
      <c r="FXM1850" s="401"/>
      <c r="FXN1850" s="401"/>
      <c r="FXO1850" s="401"/>
      <c r="FXP1850" s="401"/>
      <c r="FXQ1850" s="401"/>
      <c r="FXR1850" s="401"/>
      <c r="FXS1850" s="401"/>
      <c r="FXT1850" s="401"/>
      <c r="FXU1850" s="401"/>
      <c r="FXV1850" s="401"/>
      <c r="FXW1850" s="401"/>
      <c r="FXX1850" s="401"/>
      <c r="FXY1850" s="401"/>
      <c r="FXZ1850" s="401"/>
      <c r="FYA1850" s="401"/>
      <c r="FYB1850" s="401"/>
      <c r="FYC1850" s="401"/>
      <c r="FYD1850" s="401"/>
      <c r="FYE1850" s="401"/>
      <c r="FYF1850" s="401"/>
      <c r="FYG1850" s="401"/>
      <c r="FYH1850" s="401"/>
      <c r="FYI1850" s="401"/>
      <c r="FYJ1850" s="401"/>
      <c r="FYK1850" s="401"/>
      <c r="FYL1850" s="401"/>
      <c r="FYM1850" s="401"/>
      <c r="FYN1850" s="401"/>
      <c r="FYO1850" s="401"/>
      <c r="FYP1850" s="401"/>
      <c r="FYQ1850" s="401"/>
      <c r="FYR1850" s="401"/>
      <c r="FYS1850" s="401"/>
      <c r="FYT1850" s="401"/>
      <c r="FYU1850" s="401"/>
      <c r="FYV1850" s="401"/>
      <c r="FYW1850" s="401"/>
      <c r="FYX1850" s="401"/>
      <c r="FYY1850" s="401"/>
      <c r="FYZ1850" s="401"/>
      <c r="FZA1850" s="401"/>
      <c r="FZB1850" s="401"/>
      <c r="FZC1850" s="401"/>
      <c r="FZD1850" s="401"/>
      <c r="FZE1850" s="401"/>
      <c r="FZF1850" s="401"/>
      <c r="FZG1850" s="401"/>
      <c r="FZH1850" s="401"/>
      <c r="FZI1850" s="401"/>
      <c r="FZJ1850" s="401"/>
      <c r="FZK1850" s="401"/>
      <c r="FZL1850" s="401"/>
      <c r="FZM1850" s="401"/>
      <c r="FZN1850" s="401"/>
      <c r="FZO1850" s="401"/>
      <c r="FZP1850" s="401"/>
      <c r="FZQ1850" s="401"/>
      <c r="FZR1850" s="401"/>
      <c r="FZS1850" s="401"/>
      <c r="FZT1850" s="401"/>
      <c r="FZU1850" s="401"/>
      <c r="FZV1850" s="401"/>
      <c r="FZW1850" s="401"/>
      <c r="FZX1850" s="401"/>
      <c r="FZY1850" s="401"/>
      <c r="FZZ1850" s="401"/>
      <c r="GAA1850" s="401"/>
      <c r="GAB1850" s="401"/>
      <c r="GAC1850" s="401"/>
      <c r="GAD1850" s="401"/>
      <c r="GAE1850" s="401"/>
      <c r="GAF1850" s="401"/>
      <c r="GAG1850" s="401"/>
      <c r="GAH1850" s="401"/>
      <c r="GAI1850" s="401"/>
      <c r="GAJ1850" s="401"/>
      <c r="GAK1850" s="401"/>
      <c r="GAL1850" s="401"/>
      <c r="GAM1850" s="401"/>
      <c r="GAN1850" s="401"/>
      <c r="GAO1850" s="401"/>
      <c r="GAP1850" s="401"/>
      <c r="GAQ1850" s="401"/>
      <c r="GAR1850" s="401"/>
      <c r="GAS1850" s="401"/>
      <c r="GAT1850" s="401"/>
      <c r="GAU1850" s="401"/>
      <c r="GAV1850" s="401"/>
      <c r="GAW1850" s="401"/>
      <c r="GAX1850" s="401"/>
      <c r="GAY1850" s="401"/>
      <c r="GAZ1850" s="401"/>
      <c r="GBA1850" s="401"/>
      <c r="GBB1850" s="401"/>
      <c r="GBC1850" s="401"/>
      <c r="GBD1850" s="401"/>
      <c r="GBE1850" s="401"/>
      <c r="GBF1850" s="401"/>
      <c r="GBG1850" s="401"/>
      <c r="GBH1850" s="401"/>
      <c r="GBI1850" s="401"/>
      <c r="GBJ1850" s="401"/>
      <c r="GBK1850" s="401"/>
      <c r="GBL1850" s="401"/>
      <c r="GBM1850" s="401"/>
      <c r="GBN1850" s="401"/>
      <c r="GBO1850" s="401"/>
      <c r="GBP1850" s="401"/>
      <c r="GBQ1850" s="401"/>
      <c r="GBR1850" s="401"/>
      <c r="GBS1850" s="401"/>
      <c r="GBT1850" s="401"/>
      <c r="GBU1850" s="401"/>
      <c r="GBV1850" s="401"/>
      <c r="GBW1850" s="401"/>
      <c r="GBX1850" s="401"/>
      <c r="GBY1850" s="401"/>
      <c r="GBZ1850" s="401"/>
      <c r="GCA1850" s="401"/>
      <c r="GCB1850" s="401"/>
      <c r="GCC1850" s="401"/>
      <c r="GCD1850" s="401"/>
      <c r="GCE1850" s="401"/>
      <c r="GCF1850" s="401"/>
      <c r="GCG1850" s="401"/>
      <c r="GCH1850" s="401"/>
      <c r="GCI1850" s="401"/>
      <c r="GCJ1850" s="401"/>
      <c r="GCK1850" s="401"/>
      <c r="GCL1850" s="401"/>
      <c r="GCM1850" s="401"/>
      <c r="GCN1850" s="401"/>
      <c r="GCO1850" s="401"/>
      <c r="GCP1850" s="401"/>
      <c r="GCQ1850" s="401"/>
      <c r="GCR1850" s="401"/>
      <c r="GCS1850" s="401"/>
      <c r="GCT1850" s="401"/>
      <c r="GCU1850" s="401"/>
      <c r="GCV1850" s="401"/>
      <c r="GCW1850" s="401"/>
      <c r="GCX1850" s="401"/>
      <c r="GCY1850" s="401"/>
      <c r="GCZ1850" s="401"/>
      <c r="GDA1850" s="401"/>
      <c r="GDB1850" s="401"/>
      <c r="GDC1850" s="401"/>
      <c r="GDD1850" s="401"/>
      <c r="GDE1850" s="401"/>
      <c r="GDF1850" s="401"/>
      <c r="GDG1850" s="401"/>
      <c r="GDH1850" s="401"/>
      <c r="GDI1850" s="401"/>
      <c r="GDJ1850" s="401"/>
      <c r="GDK1850" s="401"/>
      <c r="GDL1850" s="401"/>
      <c r="GDM1850" s="401"/>
      <c r="GDN1850" s="401"/>
      <c r="GDO1850" s="401"/>
      <c r="GDP1850" s="401"/>
      <c r="GDQ1850" s="401"/>
      <c r="GDR1850" s="401"/>
      <c r="GDS1850" s="401"/>
      <c r="GDT1850" s="401"/>
      <c r="GDU1850" s="401"/>
      <c r="GDV1850" s="401"/>
      <c r="GDW1850" s="401"/>
      <c r="GDX1850" s="401"/>
      <c r="GDY1850" s="401"/>
      <c r="GDZ1850" s="401"/>
      <c r="GEA1850" s="401"/>
      <c r="GEB1850" s="401"/>
      <c r="GEC1850" s="401"/>
      <c r="GED1850" s="401"/>
      <c r="GEE1850" s="401"/>
      <c r="GEF1850" s="401"/>
      <c r="GEG1850" s="401"/>
      <c r="GEH1850" s="401"/>
      <c r="GEI1850" s="401"/>
      <c r="GEJ1850" s="401"/>
      <c r="GEK1850" s="401"/>
      <c r="GEL1850" s="401"/>
      <c r="GEM1850" s="401"/>
      <c r="GEN1850" s="401"/>
      <c r="GEO1850" s="401"/>
      <c r="GEP1850" s="401"/>
      <c r="GEQ1850" s="401"/>
      <c r="GER1850" s="401"/>
      <c r="GES1850" s="401"/>
      <c r="GET1850" s="401"/>
      <c r="GEU1850" s="401"/>
      <c r="GEV1850" s="401"/>
      <c r="GEW1850" s="401"/>
      <c r="GEX1850" s="401"/>
      <c r="GEY1850" s="401"/>
      <c r="GEZ1850" s="401"/>
      <c r="GFA1850" s="401"/>
      <c r="GFB1850" s="401"/>
      <c r="GFC1850" s="401"/>
      <c r="GFD1850" s="401"/>
      <c r="GFE1850" s="401"/>
      <c r="GFF1850" s="401"/>
      <c r="GFG1850" s="401"/>
      <c r="GFH1850" s="401"/>
      <c r="GFI1850" s="401"/>
      <c r="GFJ1850" s="401"/>
      <c r="GFK1850" s="401"/>
      <c r="GFL1850" s="401"/>
      <c r="GFM1850" s="401"/>
      <c r="GFN1850" s="401"/>
      <c r="GFO1850" s="401"/>
      <c r="GFP1850" s="401"/>
      <c r="GFQ1850" s="401"/>
      <c r="GFR1850" s="401"/>
      <c r="GFS1850" s="401"/>
      <c r="GFT1850" s="401"/>
      <c r="GFU1850" s="401"/>
      <c r="GFV1850" s="401"/>
      <c r="GFW1850" s="401"/>
      <c r="GFX1850" s="401"/>
      <c r="GFY1850" s="401"/>
      <c r="GFZ1850" s="401"/>
      <c r="GGA1850" s="401"/>
      <c r="GGB1850" s="401"/>
      <c r="GGC1850" s="401"/>
      <c r="GGD1850" s="401"/>
      <c r="GGE1850" s="401"/>
      <c r="GGF1850" s="401"/>
      <c r="GGG1850" s="401"/>
      <c r="GGH1850" s="401"/>
      <c r="GGI1850" s="401"/>
      <c r="GGJ1850" s="401"/>
      <c r="GGK1850" s="401"/>
      <c r="GGL1850" s="401"/>
      <c r="GGM1850" s="401"/>
      <c r="GGN1850" s="401"/>
      <c r="GGO1850" s="401"/>
      <c r="GGP1850" s="401"/>
      <c r="GGQ1850" s="401"/>
      <c r="GGR1850" s="401"/>
      <c r="GGS1850" s="401"/>
      <c r="GGT1850" s="401"/>
      <c r="GGU1850" s="401"/>
      <c r="GGV1850" s="401"/>
      <c r="GGW1850" s="401"/>
      <c r="GGX1850" s="401"/>
      <c r="GGY1850" s="401"/>
      <c r="GGZ1850" s="401"/>
      <c r="GHA1850" s="401"/>
      <c r="GHB1850" s="401"/>
      <c r="GHC1850" s="401"/>
      <c r="GHD1850" s="401"/>
      <c r="GHE1850" s="401"/>
      <c r="GHF1850" s="401"/>
      <c r="GHG1850" s="401"/>
      <c r="GHH1850" s="401"/>
      <c r="GHI1850" s="401"/>
      <c r="GHJ1850" s="401"/>
      <c r="GHK1850" s="401"/>
      <c r="GHL1850" s="401"/>
      <c r="GHM1850" s="401"/>
      <c r="GHN1850" s="401"/>
      <c r="GHO1850" s="401"/>
      <c r="GHP1850" s="401"/>
      <c r="GHQ1850" s="401"/>
      <c r="GHR1850" s="401"/>
      <c r="GHS1850" s="401"/>
      <c r="GHT1850" s="401"/>
      <c r="GHU1850" s="401"/>
      <c r="GHV1850" s="401"/>
      <c r="GHW1850" s="401"/>
      <c r="GHX1850" s="401"/>
      <c r="GHY1850" s="401"/>
      <c r="GHZ1850" s="401"/>
      <c r="GIA1850" s="401"/>
      <c r="GIB1850" s="401"/>
      <c r="GIC1850" s="401"/>
      <c r="GID1850" s="401"/>
      <c r="GIE1850" s="401"/>
      <c r="GIF1850" s="401"/>
      <c r="GIG1850" s="401"/>
      <c r="GIH1850" s="401"/>
      <c r="GII1850" s="401"/>
      <c r="GIJ1850" s="401"/>
      <c r="GIK1850" s="401"/>
      <c r="GIL1850" s="401"/>
      <c r="GIM1850" s="401"/>
      <c r="GIN1850" s="401"/>
      <c r="GIO1850" s="401"/>
      <c r="GIP1850" s="401"/>
      <c r="GIQ1850" s="401"/>
      <c r="GIR1850" s="401"/>
      <c r="GIS1850" s="401"/>
      <c r="GIT1850" s="401"/>
      <c r="GIU1850" s="401"/>
      <c r="GIV1850" s="401"/>
      <c r="GIW1850" s="401"/>
      <c r="GIX1850" s="401"/>
      <c r="GIY1850" s="401"/>
      <c r="GIZ1850" s="401"/>
      <c r="GJA1850" s="401"/>
      <c r="GJB1850" s="401"/>
      <c r="GJC1850" s="401"/>
      <c r="GJD1850" s="401"/>
      <c r="GJE1850" s="401"/>
      <c r="GJF1850" s="401"/>
      <c r="GJG1850" s="401"/>
      <c r="GJH1850" s="401"/>
      <c r="GJI1850" s="401"/>
      <c r="GJJ1850" s="401"/>
      <c r="GJK1850" s="401"/>
      <c r="GJL1850" s="401"/>
      <c r="GJM1850" s="401"/>
      <c r="GJN1850" s="401"/>
      <c r="GJO1850" s="401"/>
      <c r="GJP1850" s="401"/>
      <c r="GJQ1850" s="401"/>
      <c r="GJR1850" s="401"/>
      <c r="GJS1850" s="401"/>
      <c r="GJT1850" s="401"/>
      <c r="GJU1850" s="401"/>
      <c r="GJV1850" s="401"/>
      <c r="GJW1850" s="401"/>
      <c r="GJX1850" s="401"/>
      <c r="GJY1850" s="401"/>
      <c r="GJZ1850" s="401"/>
      <c r="GKA1850" s="401"/>
      <c r="GKB1850" s="401"/>
      <c r="GKC1850" s="401"/>
      <c r="GKD1850" s="401"/>
      <c r="GKE1850" s="401"/>
      <c r="GKF1850" s="401"/>
      <c r="GKG1850" s="401"/>
      <c r="GKH1850" s="401"/>
      <c r="GKI1850" s="401"/>
      <c r="GKJ1850" s="401"/>
      <c r="GKK1850" s="401"/>
      <c r="GKL1850" s="401"/>
      <c r="GKM1850" s="401"/>
      <c r="GKN1850" s="401"/>
      <c r="GKO1850" s="401"/>
      <c r="GKP1850" s="401"/>
      <c r="GKQ1850" s="401"/>
      <c r="GKR1850" s="401"/>
      <c r="GKS1850" s="401"/>
      <c r="GKT1850" s="401"/>
      <c r="GKU1850" s="401"/>
      <c r="GKV1850" s="401"/>
      <c r="GKW1850" s="401"/>
      <c r="GKX1850" s="401"/>
      <c r="GKY1850" s="401"/>
      <c r="GKZ1850" s="401"/>
      <c r="GLA1850" s="401"/>
      <c r="GLB1850" s="401"/>
      <c r="GLC1850" s="401"/>
      <c r="GLD1850" s="401"/>
      <c r="GLE1850" s="401"/>
      <c r="GLF1850" s="401"/>
      <c r="GLG1850" s="401"/>
      <c r="GLH1850" s="401"/>
      <c r="GLI1850" s="401"/>
      <c r="GLJ1850" s="401"/>
      <c r="GLK1850" s="401"/>
      <c r="GLL1850" s="401"/>
      <c r="GLM1850" s="401"/>
      <c r="GLN1850" s="401"/>
      <c r="GLO1850" s="401"/>
      <c r="GLP1850" s="401"/>
      <c r="GLQ1850" s="401"/>
      <c r="GLR1850" s="401"/>
      <c r="GLS1850" s="401"/>
      <c r="GLT1850" s="401"/>
      <c r="GLU1850" s="401"/>
      <c r="GLV1850" s="401"/>
      <c r="GLW1850" s="401"/>
      <c r="GLX1850" s="401"/>
      <c r="GLY1850" s="401"/>
      <c r="GLZ1850" s="401"/>
      <c r="GMA1850" s="401"/>
      <c r="GMB1850" s="401"/>
      <c r="GMC1850" s="401"/>
      <c r="GMD1850" s="401"/>
      <c r="GME1850" s="401"/>
      <c r="GMF1850" s="401"/>
      <c r="GMG1850" s="401"/>
      <c r="GMH1850" s="401"/>
      <c r="GMI1850" s="401"/>
      <c r="GMJ1850" s="401"/>
      <c r="GMK1850" s="401"/>
      <c r="GML1850" s="401"/>
      <c r="GMM1850" s="401"/>
      <c r="GMN1850" s="401"/>
      <c r="GMO1850" s="401"/>
      <c r="GMP1850" s="401"/>
      <c r="GMQ1850" s="401"/>
      <c r="GMR1850" s="401"/>
      <c r="GMS1850" s="401"/>
      <c r="GMT1850" s="401"/>
      <c r="GMU1850" s="401"/>
      <c r="GMV1850" s="401"/>
      <c r="GMW1850" s="401"/>
      <c r="GMX1850" s="401"/>
      <c r="GMY1850" s="401"/>
      <c r="GMZ1850" s="401"/>
      <c r="GNA1850" s="401"/>
      <c r="GNB1850" s="401"/>
      <c r="GNC1850" s="401"/>
      <c r="GND1850" s="401"/>
      <c r="GNE1850" s="401"/>
      <c r="GNF1850" s="401"/>
      <c r="GNG1850" s="401"/>
      <c r="GNH1850" s="401"/>
      <c r="GNI1850" s="401"/>
      <c r="GNJ1850" s="401"/>
      <c r="GNK1850" s="401"/>
      <c r="GNL1850" s="401"/>
      <c r="GNM1850" s="401"/>
      <c r="GNN1850" s="401"/>
      <c r="GNO1850" s="401"/>
      <c r="GNP1850" s="401"/>
      <c r="GNQ1850" s="401"/>
      <c r="GNR1850" s="401"/>
      <c r="GNS1850" s="401"/>
      <c r="GNT1850" s="401"/>
      <c r="GNU1850" s="401"/>
      <c r="GNV1850" s="401"/>
      <c r="GNW1850" s="401"/>
      <c r="GNX1850" s="401"/>
      <c r="GNY1850" s="401"/>
      <c r="GNZ1850" s="401"/>
      <c r="GOA1850" s="401"/>
      <c r="GOB1850" s="401"/>
      <c r="GOC1850" s="401"/>
      <c r="GOD1850" s="401"/>
      <c r="GOE1850" s="401"/>
      <c r="GOF1850" s="401"/>
      <c r="GOG1850" s="401"/>
      <c r="GOH1850" s="401"/>
      <c r="GOI1850" s="401"/>
      <c r="GOJ1850" s="401"/>
      <c r="GOK1850" s="401"/>
      <c r="GOL1850" s="401"/>
      <c r="GOM1850" s="401"/>
      <c r="GON1850" s="401"/>
      <c r="GOO1850" s="401"/>
      <c r="GOP1850" s="401"/>
      <c r="GOQ1850" s="401"/>
      <c r="GOR1850" s="401"/>
      <c r="GOS1850" s="401"/>
      <c r="GOT1850" s="401"/>
      <c r="GOU1850" s="401"/>
      <c r="GOV1850" s="401"/>
      <c r="GOW1850" s="401"/>
      <c r="GOX1850" s="401"/>
      <c r="GOY1850" s="401"/>
      <c r="GOZ1850" s="401"/>
      <c r="GPA1850" s="401"/>
      <c r="GPB1850" s="401"/>
      <c r="GPC1850" s="401"/>
      <c r="GPD1850" s="401"/>
      <c r="GPE1850" s="401"/>
      <c r="GPF1850" s="401"/>
      <c r="GPG1850" s="401"/>
      <c r="GPH1850" s="401"/>
      <c r="GPI1850" s="401"/>
      <c r="GPJ1850" s="401"/>
      <c r="GPK1850" s="401"/>
      <c r="GPL1850" s="401"/>
      <c r="GPM1850" s="401"/>
      <c r="GPN1850" s="401"/>
      <c r="GPO1850" s="401"/>
      <c r="GPP1850" s="401"/>
      <c r="GPQ1850" s="401"/>
      <c r="GPR1850" s="401"/>
      <c r="GPS1850" s="401"/>
      <c r="GPT1850" s="401"/>
      <c r="GPU1850" s="401"/>
      <c r="GPV1850" s="401"/>
      <c r="GPW1850" s="401"/>
      <c r="GPX1850" s="401"/>
      <c r="GPY1850" s="401"/>
      <c r="GPZ1850" s="401"/>
      <c r="GQA1850" s="401"/>
      <c r="GQB1850" s="401"/>
      <c r="GQC1850" s="401"/>
      <c r="GQD1850" s="401"/>
      <c r="GQE1850" s="401"/>
      <c r="GQF1850" s="401"/>
      <c r="GQG1850" s="401"/>
      <c r="GQH1850" s="401"/>
      <c r="GQI1850" s="401"/>
      <c r="GQJ1850" s="401"/>
      <c r="GQK1850" s="401"/>
      <c r="GQL1850" s="401"/>
      <c r="GQM1850" s="401"/>
      <c r="GQN1850" s="401"/>
      <c r="GQO1850" s="401"/>
      <c r="GQP1850" s="401"/>
      <c r="GQQ1850" s="401"/>
      <c r="GQR1850" s="401"/>
      <c r="GQS1850" s="401"/>
      <c r="GQT1850" s="401"/>
      <c r="GQU1850" s="401"/>
      <c r="GQV1850" s="401"/>
      <c r="GQW1850" s="401"/>
      <c r="GQX1850" s="401"/>
      <c r="GQY1850" s="401"/>
      <c r="GQZ1850" s="401"/>
      <c r="GRA1850" s="401"/>
      <c r="GRB1850" s="401"/>
      <c r="GRC1850" s="401"/>
      <c r="GRD1850" s="401"/>
      <c r="GRE1850" s="401"/>
      <c r="GRF1850" s="401"/>
      <c r="GRG1850" s="401"/>
      <c r="GRH1850" s="401"/>
      <c r="GRI1850" s="401"/>
      <c r="GRJ1850" s="401"/>
      <c r="GRK1850" s="401"/>
      <c r="GRL1850" s="401"/>
      <c r="GRM1850" s="401"/>
      <c r="GRN1850" s="401"/>
      <c r="GRO1850" s="401"/>
      <c r="GRP1850" s="401"/>
      <c r="GRQ1850" s="401"/>
      <c r="GRR1850" s="401"/>
      <c r="GRS1850" s="401"/>
      <c r="GRT1850" s="401"/>
      <c r="GRU1850" s="401"/>
      <c r="GRV1850" s="401"/>
      <c r="GRW1850" s="401"/>
      <c r="GRX1850" s="401"/>
      <c r="GRY1850" s="401"/>
      <c r="GRZ1850" s="401"/>
      <c r="GSA1850" s="401"/>
      <c r="GSB1850" s="401"/>
      <c r="GSC1850" s="401"/>
      <c r="GSD1850" s="401"/>
      <c r="GSE1850" s="401"/>
      <c r="GSF1850" s="401"/>
      <c r="GSG1850" s="401"/>
      <c r="GSH1850" s="401"/>
      <c r="GSI1850" s="401"/>
      <c r="GSJ1850" s="401"/>
      <c r="GSK1850" s="401"/>
      <c r="GSL1850" s="401"/>
      <c r="GSM1850" s="401"/>
      <c r="GSN1850" s="401"/>
      <c r="GSO1850" s="401"/>
      <c r="GSP1850" s="401"/>
      <c r="GSQ1850" s="401"/>
      <c r="GSR1850" s="401"/>
      <c r="GSS1850" s="401"/>
      <c r="GST1850" s="401"/>
      <c r="GSU1850" s="401"/>
      <c r="GSV1850" s="401"/>
      <c r="GSW1850" s="401"/>
      <c r="GSX1850" s="401"/>
      <c r="GSY1850" s="401"/>
      <c r="GSZ1850" s="401"/>
      <c r="GTA1850" s="401"/>
      <c r="GTB1850" s="401"/>
      <c r="GTC1850" s="401"/>
      <c r="GTD1850" s="401"/>
      <c r="GTE1850" s="401"/>
      <c r="GTF1850" s="401"/>
      <c r="GTG1850" s="401"/>
      <c r="GTH1850" s="401"/>
      <c r="GTI1850" s="401"/>
      <c r="GTJ1850" s="401"/>
      <c r="GTK1850" s="401"/>
      <c r="GTL1850" s="401"/>
      <c r="GTM1850" s="401"/>
      <c r="GTN1850" s="401"/>
      <c r="GTO1850" s="401"/>
      <c r="GTP1850" s="401"/>
      <c r="GTQ1850" s="401"/>
      <c r="GTR1850" s="401"/>
      <c r="GTS1850" s="401"/>
      <c r="GTT1850" s="401"/>
      <c r="GTU1850" s="401"/>
      <c r="GTV1850" s="401"/>
      <c r="GTW1850" s="401"/>
      <c r="GTX1850" s="401"/>
      <c r="GTY1850" s="401"/>
      <c r="GTZ1850" s="401"/>
      <c r="GUA1850" s="401"/>
      <c r="GUB1850" s="401"/>
      <c r="GUC1850" s="401"/>
      <c r="GUD1850" s="401"/>
      <c r="GUE1850" s="401"/>
      <c r="GUF1850" s="401"/>
      <c r="GUG1850" s="401"/>
      <c r="GUH1850" s="401"/>
      <c r="GUI1850" s="401"/>
      <c r="GUJ1850" s="401"/>
      <c r="GUK1850" s="401"/>
      <c r="GUL1850" s="401"/>
      <c r="GUM1850" s="401"/>
      <c r="GUN1850" s="401"/>
      <c r="GUO1850" s="401"/>
      <c r="GUP1850" s="401"/>
      <c r="GUQ1850" s="401"/>
      <c r="GUR1850" s="401"/>
      <c r="GUS1850" s="401"/>
      <c r="GUT1850" s="401"/>
      <c r="GUU1850" s="401"/>
      <c r="GUV1850" s="401"/>
      <c r="GUW1850" s="401"/>
      <c r="GUX1850" s="401"/>
      <c r="GUY1850" s="401"/>
      <c r="GUZ1850" s="401"/>
      <c r="GVA1850" s="401"/>
      <c r="GVB1850" s="401"/>
      <c r="GVC1850" s="401"/>
      <c r="GVD1850" s="401"/>
      <c r="GVE1850" s="401"/>
      <c r="GVF1850" s="401"/>
      <c r="GVG1850" s="401"/>
      <c r="GVH1850" s="401"/>
      <c r="GVI1850" s="401"/>
      <c r="GVJ1850" s="401"/>
      <c r="GVK1850" s="401"/>
      <c r="GVL1850" s="401"/>
      <c r="GVM1850" s="401"/>
      <c r="GVN1850" s="401"/>
      <c r="GVO1850" s="401"/>
      <c r="GVP1850" s="401"/>
      <c r="GVQ1850" s="401"/>
      <c r="GVR1850" s="401"/>
      <c r="GVS1850" s="401"/>
      <c r="GVT1850" s="401"/>
      <c r="GVU1850" s="401"/>
      <c r="GVV1850" s="401"/>
      <c r="GVW1850" s="401"/>
      <c r="GVX1850" s="401"/>
      <c r="GVY1850" s="401"/>
      <c r="GVZ1850" s="401"/>
      <c r="GWA1850" s="401"/>
      <c r="GWB1850" s="401"/>
      <c r="GWC1850" s="401"/>
      <c r="GWD1850" s="401"/>
      <c r="GWE1850" s="401"/>
      <c r="GWF1850" s="401"/>
      <c r="GWG1850" s="401"/>
      <c r="GWH1850" s="401"/>
      <c r="GWI1850" s="401"/>
      <c r="GWJ1850" s="401"/>
      <c r="GWK1850" s="401"/>
      <c r="GWL1850" s="401"/>
      <c r="GWM1850" s="401"/>
      <c r="GWN1850" s="401"/>
      <c r="GWO1850" s="401"/>
      <c r="GWP1850" s="401"/>
      <c r="GWQ1850" s="401"/>
      <c r="GWR1850" s="401"/>
      <c r="GWS1850" s="401"/>
      <c r="GWT1850" s="401"/>
      <c r="GWU1850" s="401"/>
      <c r="GWV1850" s="401"/>
      <c r="GWW1850" s="401"/>
      <c r="GWX1850" s="401"/>
      <c r="GWY1850" s="401"/>
      <c r="GWZ1850" s="401"/>
      <c r="GXA1850" s="401"/>
      <c r="GXB1850" s="401"/>
      <c r="GXC1850" s="401"/>
      <c r="GXD1850" s="401"/>
      <c r="GXE1850" s="401"/>
      <c r="GXF1850" s="401"/>
      <c r="GXG1850" s="401"/>
      <c r="GXH1850" s="401"/>
      <c r="GXI1850" s="401"/>
      <c r="GXJ1850" s="401"/>
      <c r="GXK1850" s="401"/>
      <c r="GXL1850" s="401"/>
      <c r="GXM1850" s="401"/>
      <c r="GXN1850" s="401"/>
      <c r="GXO1850" s="401"/>
      <c r="GXP1850" s="401"/>
      <c r="GXQ1850" s="401"/>
      <c r="GXR1850" s="401"/>
      <c r="GXS1850" s="401"/>
      <c r="GXT1850" s="401"/>
      <c r="GXU1850" s="401"/>
      <c r="GXV1850" s="401"/>
      <c r="GXW1850" s="401"/>
      <c r="GXX1850" s="401"/>
      <c r="GXY1850" s="401"/>
      <c r="GXZ1850" s="401"/>
      <c r="GYA1850" s="401"/>
      <c r="GYB1850" s="401"/>
      <c r="GYC1850" s="401"/>
      <c r="GYD1850" s="401"/>
      <c r="GYE1850" s="401"/>
      <c r="GYF1850" s="401"/>
      <c r="GYG1850" s="401"/>
      <c r="GYH1850" s="401"/>
      <c r="GYI1850" s="401"/>
      <c r="GYJ1850" s="401"/>
      <c r="GYK1850" s="401"/>
      <c r="GYL1850" s="401"/>
      <c r="GYM1850" s="401"/>
      <c r="GYN1850" s="401"/>
      <c r="GYO1850" s="401"/>
      <c r="GYP1850" s="401"/>
      <c r="GYQ1850" s="401"/>
      <c r="GYR1850" s="401"/>
      <c r="GYS1850" s="401"/>
      <c r="GYT1850" s="401"/>
      <c r="GYU1850" s="401"/>
      <c r="GYV1850" s="401"/>
      <c r="GYW1850" s="401"/>
      <c r="GYX1850" s="401"/>
      <c r="GYY1850" s="401"/>
      <c r="GYZ1850" s="401"/>
      <c r="GZA1850" s="401"/>
      <c r="GZB1850" s="401"/>
      <c r="GZC1850" s="401"/>
      <c r="GZD1850" s="401"/>
      <c r="GZE1850" s="401"/>
      <c r="GZF1850" s="401"/>
      <c r="GZG1850" s="401"/>
      <c r="GZH1850" s="401"/>
      <c r="GZI1850" s="401"/>
      <c r="GZJ1850" s="401"/>
      <c r="GZK1850" s="401"/>
      <c r="GZL1850" s="401"/>
      <c r="GZM1850" s="401"/>
      <c r="GZN1850" s="401"/>
      <c r="GZO1850" s="401"/>
      <c r="GZP1850" s="401"/>
      <c r="GZQ1850" s="401"/>
      <c r="GZR1850" s="401"/>
      <c r="GZS1850" s="401"/>
      <c r="GZT1850" s="401"/>
      <c r="GZU1850" s="401"/>
      <c r="GZV1850" s="401"/>
      <c r="GZW1850" s="401"/>
      <c r="GZX1850" s="401"/>
      <c r="GZY1850" s="401"/>
      <c r="GZZ1850" s="401"/>
      <c r="HAA1850" s="401"/>
      <c r="HAB1850" s="401"/>
      <c r="HAC1850" s="401"/>
      <c r="HAD1850" s="401"/>
      <c r="HAE1850" s="401"/>
      <c r="HAF1850" s="401"/>
      <c r="HAG1850" s="401"/>
      <c r="HAH1850" s="401"/>
      <c r="HAI1850" s="401"/>
      <c r="HAJ1850" s="401"/>
      <c r="HAK1850" s="401"/>
      <c r="HAL1850" s="401"/>
      <c r="HAM1850" s="401"/>
      <c r="HAN1850" s="401"/>
      <c r="HAO1850" s="401"/>
      <c r="HAP1850" s="401"/>
      <c r="HAQ1850" s="401"/>
      <c r="HAR1850" s="401"/>
      <c r="HAS1850" s="401"/>
      <c r="HAT1850" s="401"/>
      <c r="HAU1850" s="401"/>
      <c r="HAV1850" s="401"/>
      <c r="HAW1850" s="401"/>
      <c r="HAX1850" s="401"/>
      <c r="HAY1850" s="401"/>
      <c r="HAZ1850" s="401"/>
      <c r="HBA1850" s="401"/>
      <c r="HBB1850" s="401"/>
      <c r="HBC1850" s="401"/>
      <c r="HBD1850" s="401"/>
      <c r="HBE1850" s="401"/>
      <c r="HBF1850" s="401"/>
      <c r="HBG1850" s="401"/>
      <c r="HBH1850" s="401"/>
      <c r="HBI1850" s="401"/>
      <c r="HBJ1850" s="401"/>
      <c r="HBK1850" s="401"/>
      <c r="HBL1850" s="401"/>
      <c r="HBM1850" s="401"/>
      <c r="HBN1850" s="401"/>
      <c r="HBO1850" s="401"/>
      <c r="HBP1850" s="401"/>
      <c r="HBQ1850" s="401"/>
      <c r="HBR1850" s="401"/>
      <c r="HBS1850" s="401"/>
      <c r="HBT1850" s="401"/>
      <c r="HBU1850" s="401"/>
      <c r="HBV1850" s="401"/>
      <c r="HBW1850" s="401"/>
      <c r="HBX1850" s="401"/>
      <c r="HBY1850" s="401"/>
      <c r="HBZ1850" s="401"/>
      <c r="HCA1850" s="401"/>
      <c r="HCB1850" s="401"/>
      <c r="HCC1850" s="401"/>
      <c r="HCD1850" s="401"/>
      <c r="HCE1850" s="401"/>
      <c r="HCF1850" s="401"/>
      <c r="HCG1850" s="401"/>
      <c r="HCH1850" s="401"/>
      <c r="HCI1850" s="401"/>
      <c r="HCJ1850" s="401"/>
      <c r="HCK1850" s="401"/>
      <c r="HCL1850" s="401"/>
      <c r="HCM1850" s="401"/>
      <c r="HCN1850" s="401"/>
      <c r="HCO1850" s="401"/>
      <c r="HCP1850" s="401"/>
      <c r="HCQ1850" s="401"/>
      <c r="HCR1850" s="401"/>
      <c r="HCS1850" s="401"/>
      <c r="HCT1850" s="401"/>
      <c r="HCU1850" s="401"/>
      <c r="HCV1850" s="401"/>
      <c r="HCW1850" s="401"/>
      <c r="HCX1850" s="401"/>
      <c r="HCY1850" s="401"/>
      <c r="HCZ1850" s="401"/>
      <c r="HDA1850" s="401"/>
      <c r="HDB1850" s="401"/>
      <c r="HDC1850" s="401"/>
      <c r="HDD1850" s="401"/>
      <c r="HDE1850" s="401"/>
      <c r="HDF1850" s="401"/>
      <c r="HDG1850" s="401"/>
      <c r="HDH1850" s="401"/>
      <c r="HDI1850" s="401"/>
      <c r="HDJ1850" s="401"/>
      <c r="HDK1850" s="401"/>
      <c r="HDL1850" s="401"/>
      <c r="HDM1850" s="401"/>
      <c r="HDN1850" s="401"/>
      <c r="HDO1850" s="401"/>
      <c r="HDP1850" s="401"/>
      <c r="HDQ1850" s="401"/>
      <c r="HDR1850" s="401"/>
      <c r="HDS1850" s="401"/>
      <c r="HDT1850" s="401"/>
      <c r="HDU1850" s="401"/>
      <c r="HDV1850" s="401"/>
      <c r="HDW1850" s="401"/>
      <c r="HDX1850" s="401"/>
      <c r="HDY1850" s="401"/>
      <c r="HDZ1850" s="401"/>
      <c r="HEA1850" s="401"/>
      <c r="HEB1850" s="401"/>
      <c r="HEC1850" s="401"/>
      <c r="HED1850" s="401"/>
      <c r="HEE1850" s="401"/>
      <c r="HEF1850" s="401"/>
      <c r="HEG1850" s="401"/>
      <c r="HEH1850" s="401"/>
      <c r="HEI1850" s="401"/>
      <c r="HEJ1850" s="401"/>
      <c r="HEK1850" s="401"/>
      <c r="HEL1850" s="401"/>
      <c r="HEM1850" s="401"/>
      <c r="HEN1850" s="401"/>
      <c r="HEO1850" s="401"/>
      <c r="HEP1850" s="401"/>
      <c r="HEQ1850" s="401"/>
      <c r="HER1850" s="401"/>
      <c r="HES1850" s="401"/>
      <c r="HET1850" s="401"/>
      <c r="HEU1850" s="401"/>
      <c r="HEV1850" s="401"/>
      <c r="HEW1850" s="401"/>
      <c r="HEX1850" s="401"/>
      <c r="HEY1850" s="401"/>
      <c r="HEZ1850" s="401"/>
      <c r="HFA1850" s="401"/>
      <c r="HFB1850" s="401"/>
      <c r="HFC1850" s="401"/>
      <c r="HFD1850" s="401"/>
      <c r="HFE1850" s="401"/>
      <c r="HFF1850" s="401"/>
      <c r="HFG1850" s="401"/>
      <c r="HFH1850" s="401"/>
      <c r="HFI1850" s="401"/>
      <c r="HFJ1850" s="401"/>
      <c r="HFK1850" s="401"/>
      <c r="HFL1850" s="401"/>
      <c r="HFM1850" s="401"/>
      <c r="HFN1850" s="401"/>
      <c r="HFO1850" s="401"/>
      <c r="HFP1850" s="401"/>
      <c r="HFQ1850" s="401"/>
      <c r="HFR1850" s="401"/>
      <c r="HFS1850" s="401"/>
      <c r="HFT1850" s="401"/>
      <c r="HFU1850" s="401"/>
      <c r="HFV1850" s="401"/>
      <c r="HFW1850" s="401"/>
      <c r="HFX1850" s="401"/>
      <c r="HFY1850" s="401"/>
      <c r="HFZ1850" s="401"/>
      <c r="HGA1850" s="401"/>
      <c r="HGB1850" s="401"/>
      <c r="HGC1850" s="401"/>
      <c r="HGD1850" s="401"/>
      <c r="HGE1850" s="401"/>
      <c r="HGF1850" s="401"/>
      <c r="HGG1850" s="401"/>
      <c r="HGH1850" s="401"/>
      <c r="HGI1850" s="401"/>
      <c r="HGJ1850" s="401"/>
      <c r="HGK1850" s="401"/>
      <c r="HGL1850" s="401"/>
      <c r="HGM1850" s="401"/>
      <c r="HGN1850" s="401"/>
      <c r="HGO1850" s="401"/>
      <c r="HGP1850" s="401"/>
      <c r="HGQ1850" s="401"/>
      <c r="HGR1850" s="401"/>
      <c r="HGS1850" s="401"/>
      <c r="HGT1850" s="401"/>
      <c r="HGU1850" s="401"/>
      <c r="HGV1850" s="401"/>
      <c r="HGW1850" s="401"/>
      <c r="HGX1850" s="401"/>
      <c r="HGY1850" s="401"/>
      <c r="HGZ1850" s="401"/>
      <c r="HHA1850" s="401"/>
      <c r="HHB1850" s="401"/>
      <c r="HHC1850" s="401"/>
      <c r="HHD1850" s="401"/>
      <c r="HHE1850" s="401"/>
      <c r="HHF1850" s="401"/>
      <c r="HHG1850" s="401"/>
      <c r="HHH1850" s="401"/>
      <c r="HHI1850" s="401"/>
      <c r="HHJ1850" s="401"/>
      <c r="HHK1850" s="401"/>
      <c r="HHL1850" s="401"/>
      <c r="HHM1850" s="401"/>
      <c r="HHN1850" s="401"/>
      <c r="HHO1850" s="401"/>
      <c r="HHP1850" s="401"/>
      <c r="HHQ1850" s="401"/>
      <c r="HHR1850" s="401"/>
      <c r="HHS1850" s="401"/>
      <c r="HHT1850" s="401"/>
      <c r="HHU1850" s="401"/>
      <c r="HHV1850" s="401"/>
      <c r="HHW1850" s="401"/>
      <c r="HHX1850" s="401"/>
      <c r="HHY1850" s="401"/>
      <c r="HHZ1850" s="401"/>
      <c r="HIA1850" s="401"/>
      <c r="HIB1850" s="401"/>
      <c r="HIC1850" s="401"/>
      <c r="HID1850" s="401"/>
      <c r="HIE1850" s="401"/>
      <c r="HIF1850" s="401"/>
      <c r="HIG1850" s="401"/>
      <c r="HIH1850" s="401"/>
      <c r="HII1850" s="401"/>
      <c r="HIJ1850" s="401"/>
      <c r="HIK1850" s="401"/>
      <c r="HIL1850" s="401"/>
      <c r="HIM1850" s="401"/>
      <c r="HIN1850" s="401"/>
      <c r="HIO1850" s="401"/>
      <c r="HIP1850" s="401"/>
      <c r="HIQ1850" s="401"/>
      <c r="HIR1850" s="401"/>
      <c r="HIS1850" s="401"/>
      <c r="HIT1850" s="401"/>
      <c r="HIU1850" s="401"/>
      <c r="HIV1850" s="401"/>
      <c r="HIW1850" s="401"/>
      <c r="HIX1850" s="401"/>
      <c r="HIY1850" s="401"/>
      <c r="HIZ1850" s="401"/>
      <c r="HJA1850" s="401"/>
      <c r="HJB1850" s="401"/>
      <c r="HJC1850" s="401"/>
      <c r="HJD1850" s="401"/>
      <c r="HJE1850" s="401"/>
      <c r="HJF1850" s="401"/>
      <c r="HJG1850" s="401"/>
      <c r="HJH1850" s="401"/>
      <c r="HJI1850" s="401"/>
      <c r="HJJ1850" s="401"/>
      <c r="HJK1850" s="401"/>
      <c r="HJL1850" s="401"/>
      <c r="HJM1850" s="401"/>
      <c r="HJN1850" s="401"/>
      <c r="HJO1850" s="401"/>
      <c r="HJP1850" s="401"/>
      <c r="HJQ1850" s="401"/>
      <c r="HJR1850" s="401"/>
      <c r="HJS1850" s="401"/>
      <c r="HJT1850" s="401"/>
      <c r="HJU1850" s="401"/>
      <c r="HJV1850" s="401"/>
      <c r="HJW1850" s="401"/>
      <c r="HJX1850" s="401"/>
      <c r="HJY1850" s="401"/>
      <c r="HJZ1850" s="401"/>
      <c r="HKA1850" s="401"/>
      <c r="HKB1850" s="401"/>
      <c r="HKC1850" s="401"/>
      <c r="HKD1850" s="401"/>
      <c r="HKE1850" s="401"/>
      <c r="HKF1850" s="401"/>
      <c r="HKG1850" s="401"/>
      <c r="HKH1850" s="401"/>
      <c r="HKI1850" s="401"/>
      <c r="HKJ1850" s="401"/>
      <c r="HKK1850" s="401"/>
      <c r="HKL1850" s="401"/>
      <c r="HKM1850" s="401"/>
      <c r="HKN1850" s="401"/>
      <c r="HKO1850" s="401"/>
      <c r="HKP1850" s="401"/>
      <c r="HKQ1850" s="401"/>
      <c r="HKR1850" s="401"/>
      <c r="HKS1850" s="401"/>
      <c r="HKT1850" s="401"/>
      <c r="HKU1850" s="401"/>
      <c r="HKV1850" s="401"/>
      <c r="HKW1850" s="401"/>
      <c r="HKX1850" s="401"/>
      <c r="HKY1850" s="401"/>
      <c r="HKZ1850" s="401"/>
      <c r="HLA1850" s="401"/>
      <c r="HLB1850" s="401"/>
      <c r="HLC1850" s="401"/>
      <c r="HLD1850" s="401"/>
      <c r="HLE1850" s="401"/>
      <c r="HLF1850" s="401"/>
      <c r="HLG1850" s="401"/>
      <c r="HLH1850" s="401"/>
      <c r="HLI1850" s="401"/>
      <c r="HLJ1850" s="401"/>
      <c r="HLK1850" s="401"/>
      <c r="HLL1850" s="401"/>
      <c r="HLM1850" s="401"/>
      <c r="HLN1850" s="401"/>
      <c r="HLO1850" s="401"/>
      <c r="HLP1850" s="401"/>
      <c r="HLQ1850" s="401"/>
      <c r="HLR1850" s="401"/>
      <c r="HLS1850" s="401"/>
      <c r="HLT1850" s="401"/>
      <c r="HLU1850" s="401"/>
      <c r="HLV1850" s="401"/>
      <c r="HLW1850" s="401"/>
      <c r="HLX1850" s="401"/>
      <c r="HLY1850" s="401"/>
      <c r="HLZ1850" s="401"/>
      <c r="HMA1850" s="401"/>
      <c r="HMB1850" s="401"/>
      <c r="HMC1850" s="401"/>
      <c r="HMD1850" s="401"/>
      <c r="HME1850" s="401"/>
      <c r="HMF1850" s="401"/>
      <c r="HMG1850" s="401"/>
      <c r="HMH1850" s="401"/>
      <c r="HMI1850" s="401"/>
      <c r="HMJ1850" s="401"/>
      <c r="HMK1850" s="401"/>
      <c r="HML1850" s="401"/>
      <c r="HMM1850" s="401"/>
      <c r="HMN1850" s="401"/>
      <c r="HMO1850" s="401"/>
      <c r="HMP1850" s="401"/>
      <c r="HMQ1850" s="401"/>
      <c r="HMR1850" s="401"/>
      <c r="HMS1850" s="401"/>
      <c r="HMT1850" s="401"/>
      <c r="HMU1850" s="401"/>
      <c r="HMV1850" s="401"/>
      <c r="HMW1850" s="401"/>
      <c r="HMX1850" s="401"/>
      <c r="HMY1850" s="401"/>
      <c r="HMZ1850" s="401"/>
      <c r="HNA1850" s="401"/>
      <c r="HNB1850" s="401"/>
      <c r="HNC1850" s="401"/>
      <c r="HND1850" s="401"/>
      <c r="HNE1850" s="401"/>
      <c r="HNF1850" s="401"/>
      <c r="HNG1850" s="401"/>
      <c r="HNH1850" s="401"/>
      <c r="HNI1850" s="401"/>
      <c r="HNJ1850" s="401"/>
      <c r="HNK1850" s="401"/>
      <c r="HNL1850" s="401"/>
      <c r="HNM1850" s="401"/>
      <c r="HNN1850" s="401"/>
      <c r="HNO1850" s="401"/>
      <c r="HNP1850" s="401"/>
      <c r="HNQ1850" s="401"/>
      <c r="HNR1850" s="401"/>
      <c r="HNS1850" s="401"/>
      <c r="HNT1850" s="401"/>
      <c r="HNU1850" s="401"/>
      <c r="HNV1850" s="401"/>
      <c r="HNW1850" s="401"/>
      <c r="HNX1850" s="401"/>
      <c r="HNY1850" s="401"/>
      <c r="HNZ1850" s="401"/>
      <c r="HOA1850" s="401"/>
      <c r="HOB1850" s="401"/>
      <c r="HOC1850" s="401"/>
      <c r="HOD1850" s="401"/>
      <c r="HOE1850" s="401"/>
      <c r="HOF1850" s="401"/>
      <c r="HOG1850" s="401"/>
      <c r="HOH1850" s="401"/>
      <c r="HOI1850" s="401"/>
      <c r="HOJ1850" s="401"/>
      <c r="HOK1850" s="401"/>
      <c r="HOL1850" s="401"/>
      <c r="HOM1850" s="401"/>
      <c r="HON1850" s="401"/>
      <c r="HOO1850" s="401"/>
      <c r="HOP1850" s="401"/>
      <c r="HOQ1850" s="401"/>
      <c r="HOR1850" s="401"/>
      <c r="HOS1850" s="401"/>
      <c r="HOT1850" s="401"/>
      <c r="HOU1850" s="401"/>
      <c r="HOV1850" s="401"/>
      <c r="HOW1850" s="401"/>
      <c r="HOX1850" s="401"/>
      <c r="HOY1850" s="401"/>
      <c r="HOZ1850" s="401"/>
      <c r="HPA1850" s="401"/>
      <c r="HPB1850" s="401"/>
      <c r="HPC1850" s="401"/>
      <c r="HPD1850" s="401"/>
      <c r="HPE1850" s="401"/>
      <c r="HPF1850" s="401"/>
      <c r="HPG1850" s="401"/>
      <c r="HPH1850" s="401"/>
      <c r="HPI1850" s="401"/>
      <c r="HPJ1850" s="401"/>
      <c r="HPK1850" s="401"/>
      <c r="HPL1850" s="401"/>
      <c r="HPM1850" s="401"/>
      <c r="HPN1850" s="401"/>
      <c r="HPO1850" s="401"/>
      <c r="HPP1850" s="401"/>
      <c r="HPQ1850" s="401"/>
      <c r="HPR1850" s="401"/>
      <c r="HPS1850" s="401"/>
      <c r="HPT1850" s="401"/>
      <c r="HPU1850" s="401"/>
      <c r="HPV1850" s="401"/>
      <c r="HPW1850" s="401"/>
      <c r="HPX1850" s="401"/>
      <c r="HPY1850" s="401"/>
      <c r="HPZ1850" s="401"/>
      <c r="HQA1850" s="401"/>
      <c r="HQB1850" s="401"/>
      <c r="HQC1850" s="401"/>
      <c r="HQD1850" s="401"/>
      <c r="HQE1850" s="401"/>
      <c r="HQF1850" s="401"/>
      <c r="HQG1850" s="401"/>
      <c r="HQH1850" s="401"/>
      <c r="HQI1850" s="401"/>
      <c r="HQJ1850" s="401"/>
      <c r="HQK1850" s="401"/>
      <c r="HQL1850" s="401"/>
      <c r="HQM1850" s="401"/>
      <c r="HQN1850" s="401"/>
      <c r="HQO1850" s="401"/>
      <c r="HQP1850" s="401"/>
      <c r="HQQ1850" s="401"/>
      <c r="HQR1850" s="401"/>
      <c r="HQS1850" s="401"/>
      <c r="HQT1850" s="401"/>
      <c r="HQU1850" s="401"/>
      <c r="HQV1850" s="401"/>
      <c r="HQW1850" s="401"/>
      <c r="HQX1850" s="401"/>
      <c r="HQY1850" s="401"/>
      <c r="HQZ1850" s="401"/>
      <c r="HRA1850" s="401"/>
      <c r="HRB1850" s="401"/>
      <c r="HRC1850" s="401"/>
      <c r="HRD1850" s="401"/>
      <c r="HRE1850" s="401"/>
      <c r="HRF1850" s="401"/>
      <c r="HRG1850" s="401"/>
      <c r="HRH1850" s="401"/>
      <c r="HRI1850" s="401"/>
      <c r="HRJ1850" s="401"/>
      <c r="HRK1850" s="401"/>
      <c r="HRL1850" s="401"/>
      <c r="HRM1850" s="401"/>
      <c r="HRN1850" s="401"/>
      <c r="HRO1850" s="401"/>
      <c r="HRP1850" s="401"/>
      <c r="HRQ1850" s="401"/>
      <c r="HRR1850" s="401"/>
      <c r="HRS1850" s="401"/>
      <c r="HRT1850" s="401"/>
      <c r="HRU1850" s="401"/>
      <c r="HRV1850" s="401"/>
      <c r="HRW1850" s="401"/>
      <c r="HRX1850" s="401"/>
      <c r="HRY1850" s="401"/>
      <c r="HRZ1850" s="401"/>
      <c r="HSA1850" s="401"/>
      <c r="HSB1850" s="401"/>
      <c r="HSC1850" s="401"/>
      <c r="HSD1850" s="401"/>
      <c r="HSE1850" s="401"/>
      <c r="HSF1850" s="401"/>
      <c r="HSG1850" s="401"/>
      <c r="HSH1850" s="401"/>
      <c r="HSI1850" s="401"/>
      <c r="HSJ1850" s="401"/>
      <c r="HSK1850" s="401"/>
      <c r="HSL1850" s="401"/>
      <c r="HSM1850" s="401"/>
      <c r="HSN1850" s="401"/>
      <c r="HSO1850" s="401"/>
      <c r="HSP1850" s="401"/>
      <c r="HSQ1850" s="401"/>
      <c r="HSR1850" s="401"/>
      <c r="HSS1850" s="401"/>
      <c r="HST1850" s="401"/>
      <c r="HSU1850" s="401"/>
      <c r="HSV1850" s="401"/>
      <c r="HSW1850" s="401"/>
      <c r="HSX1850" s="401"/>
      <c r="HSY1850" s="401"/>
      <c r="HSZ1850" s="401"/>
      <c r="HTA1850" s="401"/>
      <c r="HTB1850" s="401"/>
      <c r="HTC1850" s="401"/>
      <c r="HTD1850" s="401"/>
      <c r="HTE1850" s="401"/>
      <c r="HTF1850" s="401"/>
      <c r="HTG1850" s="401"/>
      <c r="HTH1850" s="401"/>
      <c r="HTI1850" s="401"/>
      <c r="HTJ1850" s="401"/>
      <c r="HTK1850" s="401"/>
      <c r="HTL1850" s="401"/>
      <c r="HTM1850" s="401"/>
      <c r="HTN1850" s="401"/>
      <c r="HTO1850" s="401"/>
      <c r="HTP1850" s="401"/>
      <c r="HTQ1850" s="401"/>
      <c r="HTR1850" s="401"/>
      <c r="HTS1850" s="401"/>
      <c r="HTT1850" s="401"/>
      <c r="HTU1850" s="401"/>
      <c r="HTV1850" s="401"/>
      <c r="HTW1850" s="401"/>
      <c r="HTX1850" s="401"/>
      <c r="HTY1850" s="401"/>
      <c r="HTZ1850" s="401"/>
      <c r="HUA1850" s="401"/>
      <c r="HUB1850" s="401"/>
      <c r="HUC1850" s="401"/>
      <c r="HUD1850" s="401"/>
      <c r="HUE1850" s="401"/>
      <c r="HUF1850" s="401"/>
      <c r="HUG1850" s="401"/>
      <c r="HUH1850" s="401"/>
      <c r="HUI1850" s="401"/>
      <c r="HUJ1850" s="401"/>
      <c r="HUK1850" s="401"/>
      <c r="HUL1850" s="401"/>
      <c r="HUM1850" s="401"/>
      <c r="HUN1850" s="401"/>
      <c r="HUO1850" s="401"/>
      <c r="HUP1850" s="401"/>
      <c r="HUQ1850" s="401"/>
      <c r="HUR1850" s="401"/>
      <c r="HUS1850" s="401"/>
      <c r="HUT1850" s="401"/>
      <c r="HUU1850" s="401"/>
      <c r="HUV1850" s="401"/>
      <c r="HUW1850" s="401"/>
      <c r="HUX1850" s="401"/>
      <c r="HUY1850" s="401"/>
      <c r="HUZ1850" s="401"/>
      <c r="HVA1850" s="401"/>
      <c r="HVB1850" s="401"/>
      <c r="HVC1850" s="401"/>
      <c r="HVD1850" s="401"/>
      <c r="HVE1850" s="401"/>
      <c r="HVF1850" s="401"/>
      <c r="HVG1850" s="401"/>
      <c r="HVH1850" s="401"/>
      <c r="HVI1850" s="401"/>
      <c r="HVJ1850" s="401"/>
      <c r="HVK1850" s="401"/>
      <c r="HVL1850" s="401"/>
      <c r="HVM1850" s="401"/>
      <c r="HVN1850" s="401"/>
      <c r="HVO1850" s="401"/>
      <c r="HVP1850" s="401"/>
      <c r="HVQ1850" s="401"/>
      <c r="HVR1850" s="401"/>
      <c r="HVS1850" s="401"/>
      <c r="HVT1850" s="401"/>
      <c r="HVU1850" s="401"/>
      <c r="HVV1850" s="401"/>
      <c r="HVW1850" s="401"/>
      <c r="HVX1850" s="401"/>
      <c r="HVY1850" s="401"/>
      <c r="HVZ1850" s="401"/>
      <c r="HWA1850" s="401"/>
      <c r="HWB1850" s="401"/>
      <c r="HWC1850" s="401"/>
      <c r="HWD1850" s="401"/>
      <c r="HWE1850" s="401"/>
      <c r="HWF1850" s="401"/>
      <c r="HWG1850" s="401"/>
      <c r="HWH1850" s="401"/>
      <c r="HWI1850" s="401"/>
      <c r="HWJ1850" s="401"/>
      <c r="HWK1850" s="401"/>
      <c r="HWL1850" s="401"/>
      <c r="HWM1850" s="401"/>
      <c r="HWN1850" s="401"/>
      <c r="HWO1850" s="401"/>
      <c r="HWP1850" s="401"/>
      <c r="HWQ1850" s="401"/>
      <c r="HWR1850" s="401"/>
      <c r="HWS1850" s="401"/>
      <c r="HWT1850" s="401"/>
      <c r="HWU1850" s="401"/>
      <c r="HWV1850" s="401"/>
      <c r="HWW1850" s="401"/>
      <c r="HWX1850" s="401"/>
      <c r="HWY1850" s="401"/>
      <c r="HWZ1850" s="401"/>
      <c r="HXA1850" s="401"/>
      <c r="HXB1850" s="401"/>
      <c r="HXC1850" s="401"/>
      <c r="HXD1850" s="401"/>
      <c r="HXE1850" s="401"/>
      <c r="HXF1850" s="401"/>
      <c r="HXG1850" s="401"/>
      <c r="HXH1850" s="401"/>
      <c r="HXI1850" s="401"/>
      <c r="HXJ1850" s="401"/>
      <c r="HXK1850" s="401"/>
      <c r="HXL1850" s="401"/>
      <c r="HXM1850" s="401"/>
      <c r="HXN1850" s="401"/>
      <c r="HXO1850" s="401"/>
      <c r="HXP1850" s="401"/>
      <c r="HXQ1850" s="401"/>
      <c r="HXR1850" s="401"/>
      <c r="HXS1850" s="401"/>
      <c r="HXT1850" s="401"/>
      <c r="HXU1850" s="401"/>
      <c r="HXV1850" s="401"/>
      <c r="HXW1850" s="401"/>
      <c r="HXX1850" s="401"/>
      <c r="HXY1850" s="401"/>
      <c r="HXZ1850" s="401"/>
      <c r="HYA1850" s="401"/>
      <c r="HYB1850" s="401"/>
      <c r="HYC1850" s="401"/>
      <c r="HYD1850" s="401"/>
      <c r="HYE1850" s="401"/>
      <c r="HYF1850" s="401"/>
      <c r="HYG1850" s="401"/>
      <c r="HYH1850" s="401"/>
      <c r="HYI1850" s="401"/>
      <c r="HYJ1850" s="401"/>
      <c r="HYK1850" s="401"/>
      <c r="HYL1850" s="401"/>
      <c r="HYM1850" s="401"/>
      <c r="HYN1850" s="401"/>
      <c r="HYO1850" s="401"/>
      <c r="HYP1850" s="401"/>
      <c r="HYQ1850" s="401"/>
      <c r="HYR1850" s="401"/>
      <c r="HYS1850" s="401"/>
      <c r="HYT1850" s="401"/>
      <c r="HYU1850" s="401"/>
      <c r="HYV1850" s="401"/>
      <c r="HYW1850" s="401"/>
      <c r="HYX1850" s="401"/>
      <c r="HYY1850" s="401"/>
      <c r="HYZ1850" s="401"/>
      <c r="HZA1850" s="401"/>
      <c r="HZB1850" s="401"/>
      <c r="HZC1850" s="401"/>
      <c r="HZD1850" s="401"/>
      <c r="HZE1850" s="401"/>
      <c r="HZF1850" s="401"/>
      <c r="HZG1850" s="401"/>
      <c r="HZH1850" s="401"/>
      <c r="HZI1850" s="401"/>
      <c r="HZJ1850" s="401"/>
      <c r="HZK1850" s="401"/>
      <c r="HZL1850" s="401"/>
      <c r="HZM1850" s="401"/>
      <c r="HZN1850" s="401"/>
      <c r="HZO1850" s="401"/>
      <c r="HZP1850" s="401"/>
      <c r="HZQ1850" s="401"/>
      <c r="HZR1850" s="401"/>
      <c r="HZS1850" s="401"/>
      <c r="HZT1850" s="401"/>
      <c r="HZU1850" s="401"/>
      <c r="HZV1850" s="401"/>
      <c r="HZW1850" s="401"/>
      <c r="HZX1850" s="401"/>
      <c r="HZY1850" s="401"/>
      <c r="HZZ1850" s="401"/>
      <c r="IAA1850" s="401"/>
      <c r="IAB1850" s="401"/>
      <c r="IAC1850" s="401"/>
      <c r="IAD1850" s="401"/>
      <c r="IAE1850" s="401"/>
      <c r="IAF1850" s="401"/>
      <c r="IAG1850" s="401"/>
      <c r="IAH1850" s="401"/>
      <c r="IAI1850" s="401"/>
      <c r="IAJ1850" s="401"/>
      <c r="IAK1850" s="401"/>
      <c r="IAL1850" s="401"/>
      <c r="IAM1850" s="401"/>
      <c r="IAN1850" s="401"/>
      <c r="IAO1850" s="401"/>
      <c r="IAP1850" s="401"/>
      <c r="IAQ1850" s="401"/>
      <c r="IAR1850" s="401"/>
      <c r="IAS1850" s="401"/>
      <c r="IAT1850" s="401"/>
      <c r="IAU1850" s="401"/>
      <c r="IAV1850" s="401"/>
      <c r="IAW1850" s="401"/>
      <c r="IAX1850" s="401"/>
      <c r="IAY1850" s="401"/>
      <c r="IAZ1850" s="401"/>
      <c r="IBA1850" s="401"/>
      <c r="IBB1850" s="401"/>
      <c r="IBC1850" s="401"/>
      <c r="IBD1850" s="401"/>
      <c r="IBE1850" s="401"/>
      <c r="IBF1850" s="401"/>
      <c r="IBG1850" s="401"/>
      <c r="IBH1850" s="401"/>
      <c r="IBI1850" s="401"/>
      <c r="IBJ1850" s="401"/>
      <c r="IBK1850" s="401"/>
      <c r="IBL1850" s="401"/>
      <c r="IBM1850" s="401"/>
      <c r="IBN1850" s="401"/>
      <c r="IBO1850" s="401"/>
      <c r="IBP1850" s="401"/>
      <c r="IBQ1850" s="401"/>
      <c r="IBR1850" s="401"/>
      <c r="IBS1850" s="401"/>
      <c r="IBT1850" s="401"/>
      <c r="IBU1850" s="401"/>
      <c r="IBV1850" s="401"/>
      <c r="IBW1850" s="401"/>
      <c r="IBX1850" s="401"/>
      <c r="IBY1850" s="401"/>
      <c r="IBZ1850" s="401"/>
      <c r="ICA1850" s="401"/>
      <c r="ICB1850" s="401"/>
      <c r="ICC1850" s="401"/>
      <c r="ICD1850" s="401"/>
      <c r="ICE1850" s="401"/>
      <c r="ICF1850" s="401"/>
      <c r="ICG1850" s="401"/>
      <c r="ICH1850" s="401"/>
      <c r="ICI1850" s="401"/>
      <c r="ICJ1850" s="401"/>
      <c r="ICK1850" s="401"/>
      <c r="ICL1850" s="401"/>
      <c r="ICM1850" s="401"/>
      <c r="ICN1850" s="401"/>
      <c r="ICO1850" s="401"/>
      <c r="ICP1850" s="401"/>
      <c r="ICQ1850" s="401"/>
      <c r="ICR1850" s="401"/>
      <c r="ICS1850" s="401"/>
      <c r="ICT1850" s="401"/>
      <c r="ICU1850" s="401"/>
      <c r="ICV1850" s="401"/>
      <c r="ICW1850" s="401"/>
      <c r="ICX1850" s="401"/>
      <c r="ICY1850" s="401"/>
      <c r="ICZ1850" s="401"/>
      <c r="IDA1850" s="401"/>
      <c r="IDB1850" s="401"/>
      <c r="IDC1850" s="401"/>
      <c r="IDD1850" s="401"/>
      <c r="IDE1850" s="401"/>
      <c r="IDF1850" s="401"/>
      <c r="IDG1850" s="401"/>
      <c r="IDH1850" s="401"/>
      <c r="IDI1850" s="401"/>
      <c r="IDJ1850" s="401"/>
      <c r="IDK1850" s="401"/>
      <c r="IDL1850" s="401"/>
      <c r="IDM1850" s="401"/>
      <c r="IDN1850" s="401"/>
      <c r="IDO1850" s="401"/>
      <c r="IDP1850" s="401"/>
      <c r="IDQ1850" s="401"/>
      <c r="IDR1850" s="401"/>
      <c r="IDS1850" s="401"/>
      <c r="IDT1850" s="401"/>
      <c r="IDU1850" s="401"/>
      <c r="IDV1850" s="401"/>
      <c r="IDW1850" s="401"/>
      <c r="IDX1850" s="401"/>
      <c r="IDY1850" s="401"/>
      <c r="IDZ1850" s="401"/>
      <c r="IEA1850" s="401"/>
      <c r="IEB1850" s="401"/>
      <c r="IEC1850" s="401"/>
      <c r="IED1850" s="401"/>
      <c r="IEE1850" s="401"/>
      <c r="IEF1850" s="401"/>
      <c r="IEG1850" s="401"/>
      <c r="IEH1850" s="401"/>
      <c r="IEI1850" s="401"/>
      <c r="IEJ1850" s="401"/>
      <c r="IEK1850" s="401"/>
      <c r="IEL1850" s="401"/>
      <c r="IEM1850" s="401"/>
      <c r="IEN1850" s="401"/>
      <c r="IEO1850" s="401"/>
      <c r="IEP1850" s="401"/>
      <c r="IEQ1850" s="401"/>
      <c r="IER1850" s="401"/>
      <c r="IES1850" s="401"/>
      <c r="IET1850" s="401"/>
      <c r="IEU1850" s="401"/>
      <c r="IEV1850" s="401"/>
      <c r="IEW1850" s="401"/>
      <c r="IEX1850" s="401"/>
      <c r="IEY1850" s="401"/>
      <c r="IEZ1850" s="401"/>
      <c r="IFA1850" s="401"/>
      <c r="IFB1850" s="401"/>
      <c r="IFC1850" s="401"/>
      <c r="IFD1850" s="401"/>
      <c r="IFE1850" s="401"/>
      <c r="IFF1850" s="401"/>
      <c r="IFG1850" s="401"/>
      <c r="IFH1850" s="401"/>
      <c r="IFI1850" s="401"/>
      <c r="IFJ1850" s="401"/>
      <c r="IFK1850" s="401"/>
      <c r="IFL1850" s="401"/>
      <c r="IFM1850" s="401"/>
      <c r="IFN1850" s="401"/>
      <c r="IFO1850" s="401"/>
      <c r="IFP1850" s="401"/>
      <c r="IFQ1850" s="401"/>
      <c r="IFR1850" s="401"/>
      <c r="IFS1850" s="401"/>
      <c r="IFT1850" s="401"/>
      <c r="IFU1850" s="401"/>
      <c r="IFV1850" s="401"/>
      <c r="IFW1850" s="401"/>
      <c r="IFX1850" s="401"/>
      <c r="IFY1850" s="401"/>
      <c r="IFZ1850" s="401"/>
      <c r="IGA1850" s="401"/>
      <c r="IGB1850" s="401"/>
      <c r="IGC1850" s="401"/>
      <c r="IGD1850" s="401"/>
      <c r="IGE1850" s="401"/>
      <c r="IGF1850" s="401"/>
      <c r="IGG1850" s="401"/>
      <c r="IGH1850" s="401"/>
      <c r="IGI1850" s="401"/>
      <c r="IGJ1850" s="401"/>
      <c r="IGK1850" s="401"/>
      <c r="IGL1850" s="401"/>
      <c r="IGM1850" s="401"/>
      <c r="IGN1850" s="401"/>
      <c r="IGO1850" s="401"/>
      <c r="IGP1850" s="401"/>
      <c r="IGQ1850" s="401"/>
      <c r="IGR1850" s="401"/>
      <c r="IGS1850" s="401"/>
      <c r="IGT1850" s="401"/>
      <c r="IGU1850" s="401"/>
      <c r="IGV1850" s="401"/>
      <c r="IGW1850" s="401"/>
      <c r="IGX1850" s="401"/>
      <c r="IGY1850" s="401"/>
      <c r="IGZ1850" s="401"/>
      <c r="IHA1850" s="401"/>
      <c r="IHB1850" s="401"/>
      <c r="IHC1850" s="401"/>
      <c r="IHD1850" s="401"/>
      <c r="IHE1850" s="401"/>
      <c r="IHF1850" s="401"/>
      <c r="IHG1850" s="401"/>
      <c r="IHH1850" s="401"/>
      <c r="IHI1850" s="401"/>
      <c r="IHJ1850" s="401"/>
      <c r="IHK1850" s="401"/>
      <c r="IHL1850" s="401"/>
      <c r="IHM1850" s="401"/>
      <c r="IHN1850" s="401"/>
      <c r="IHO1850" s="401"/>
      <c r="IHP1850" s="401"/>
      <c r="IHQ1850" s="401"/>
      <c r="IHR1850" s="401"/>
      <c r="IHS1850" s="401"/>
      <c r="IHT1850" s="401"/>
      <c r="IHU1850" s="401"/>
      <c r="IHV1850" s="401"/>
      <c r="IHW1850" s="401"/>
      <c r="IHX1850" s="401"/>
      <c r="IHY1850" s="401"/>
      <c r="IHZ1850" s="401"/>
      <c r="IIA1850" s="401"/>
      <c r="IIB1850" s="401"/>
      <c r="IIC1850" s="401"/>
      <c r="IID1850" s="401"/>
      <c r="IIE1850" s="401"/>
      <c r="IIF1850" s="401"/>
      <c r="IIG1850" s="401"/>
      <c r="IIH1850" s="401"/>
      <c r="III1850" s="401"/>
      <c r="IIJ1850" s="401"/>
      <c r="IIK1850" s="401"/>
      <c r="IIL1850" s="401"/>
      <c r="IIM1850" s="401"/>
      <c r="IIN1850" s="401"/>
      <c r="IIO1850" s="401"/>
      <c r="IIP1850" s="401"/>
      <c r="IIQ1850" s="401"/>
      <c r="IIR1850" s="401"/>
      <c r="IIS1850" s="401"/>
      <c r="IIT1850" s="401"/>
      <c r="IIU1850" s="401"/>
      <c r="IIV1850" s="401"/>
      <c r="IIW1850" s="401"/>
      <c r="IIX1850" s="401"/>
      <c r="IIY1850" s="401"/>
      <c r="IIZ1850" s="401"/>
      <c r="IJA1850" s="401"/>
      <c r="IJB1850" s="401"/>
      <c r="IJC1850" s="401"/>
      <c r="IJD1850" s="401"/>
      <c r="IJE1850" s="401"/>
      <c r="IJF1850" s="401"/>
      <c r="IJG1850" s="401"/>
      <c r="IJH1850" s="401"/>
      <c r="IJI1850" s="401"/>
      <c r="IJJ1850" s="401"/>
      <c r="IJK1850" s="401"/>
      <c r="IJL1850" s="401"/>
      <c r="IJM1850" s="401"/>
      <c r="IJN1850" s="401"/>
      <c r="IJO1850" s="401"/>
      <c r="IJP1850" s="401"/>
      <c r="IJQ1850" s="401"/>
      <c r="IJR1850" s="401"/>
      <c r="IJS1850" s="401"/>
      <c r="IJT1850" s="401"/>
      <c r="IJU1850" s="401"/>
      <c r="IJV1850" s="401"/>
      <c r="IJW1850" s="401"/>
      <c r="IJX1850" s="401"/>
      <c r="IJY1850" s="401"/>
      <c r="IJZ1850" s="401"/>
      <c r="IKA1850" s="401"/>
      <c r="IKB1850" s="401"/>
      <c r="IKC1850" s="401"/>
      <c r="IKD1850" s="401"/>
      <c r="IKE1850" s="401"/>
      <c r="IKF1850" s="401"/>
      <c r="IKG1850" s="401"/>
      <c r="IKH1850" s="401"/>
      <c r="IKI1850" s="401"/>
      <c r="IKJ1850" s="401"/>
      <c r="IKK1850" s="401"/>
      <c r="IKL1850" s="401"/>
      <c r="IKM1850" s="401"/>
      <c r="IKN1850" s="401"/>
      <c r="IKO1850" s="401"/>
      <c r="IKP1850" s="401"/>
      <c r="IKQ1850" s="401"/>
      <c r="IKR1850" s="401"/>
      <c r="IKS1850" s="401"/>
      <c r="IKT1850" s="401"/>
      <c r="IKU1850" s="401"/>
      <c r="IKV1850" s="401"/>
      <c r="IKW1850" s="401"/>
      <c r="IKX1850" s="401"/>
      <c r="IKY1850" s="401"/>
      <c r="IKZ1850" s="401"/>
      <c r="ILA1850" s="401"/>
      <c r="ILB1850" s="401"/>
      <c r="ILC1850" s="401"/>
      <c r="ILD1850" s="401"/>
      <c r="ILE1850" s="401"/>
      <c r="ILF1850" s="401"/>
      <c r="ILG1850" s="401"/>
      <c r="ILH1850" s="401"/>
      <c r="ILI1850" s="401"/>
      <c r="ILJ1850" s="401"/>
      <c r="ILK1850" s="401"/>
      <c r="ILL1850" s="401"/>
      <c r="ILM1850" s="401"/>
      <c r="ILN1850" s="401"/>
      <c r="ILO1850" s="401"/>
      <c r="ILP1850" s="401"/>
      <c r="ILQ1850" s="401"/>
      <c r="ILR1850" s="401"/>
      <c r="ILS1850" s="401"/>
      <c r="ILT1850" s="401"/>
      <c r="ILU1850" s="401"/>
      <c r="ILV1850" s="401"/>
      <c r="ILW1850" s="401"/>
      <c r="ILX1850" s="401"/>
      <c r="ILY1850" s="401"/>
      <c r="ILZ1850" s="401"/>
      <c r="IMA1850" s="401"/>
      <c r="IMB1850" s="401"/>
      <c r="IMC1850" s="401"/>
      <c r="IMD1850" s="401"/>
      <c r="IME1850" s="401"/>
      <c r="IMF1850" s="401"/>
      <c r="IMG1850" s="401"/>
      <c r="IMH1850" s="401"/>
      <c r="IMI1850" s="401"/>
      <c r="IMJ1850" s="401"/>
      <c r="IMK1850" s="401"/>
      <c r="IML1850" s="401"/>
      <c r="IMM1850" s="401"/>
      <c r="IMN1850" s="401"/>
      <c r="IMO1850" s="401"/>
      <c r="IMP1850" s="401"/>
      <c r="IMQ1850" s="401"/>
      <c r="IMR1850" s="401"/>
      <c r="IMS1850" s="401"/>
      <c r="IMT1850" s="401"/>
      <c r="IMU1850" s="401"/>
      <c r="IMV1850" s="401"/>
      <c r="IMW1850" s="401"/>
      <c r="IMX1850" s="401"/>
      <c r="IMY1850" s="401"/>
      <c r="IMZ1850" s="401"/>
      <c r="INA1850" s="401"/>
      <c r="INB1850" s="401"/>
      <c r="INC1850" s="401"/>
      <c r="IND1850" s="401"/>
      <c r="INE1850" s="401"/>
      <c r="INF1850" s="401"/>
      <c r="ING1850" s="401"/>
      <c r="INH1850" s="401"/>
      <c r="INI1850" s="401"/>
      <c r="INJ1850" s="401"/>
      <c r="INK1850" s="401"/>
      <c r="INL1850" s="401"/>
      <c r="INM1850" s="401"/>
      <c r="INN1850" s="401"/>
      <c r="INO1850" s="401"/>
      <c r="INP1850" s="401"/>
      <c r="INQ1850" s="401"/>
      <c r="INR1850" s="401"/>
      <c r="INS1850" s="401"/>
      <c r="INT1850" s="401"/>
      <c r="INU1850" s="401"/>
      <c r="INV1850" s="401"/>
      <c r="INW1850" s="401"/>
      <c r="INX1850" s="401"/>
      <c r="INY1850" s="401"/>
      <c r="INZ1850" s="401"/>
      <c r="IOA1850" s="401"/>
      <c r="IOB1850" s="401"/>
      <c r="IOC1850" s="401"/>
      <c r="IOD1850" s="401"/>
      <c r="IOE1850" s="401"/>
      <c r="IOF1850" s="401"/>
      <c r="IOG1850" s="401"/>
      <c r="IOH1850" s="401"/>
      <c r="IOI1850" s="401"/>
      <c r="IOJ1850" s="401"/>
      <c r="IOK1850" s="401"/>
      <c r="IOL1850" s="401"/>
      <c r="IOM1850" s="401"/>
      <c r="ION1850" s="401"/>
      <c r="IOO1850" s="401"/>
      <c r="IOP1850" s="401"/>
      <c r="IOQ1850" s="401"/>
      <c r="IOR1850" s="401"/>
      <c r="IOS1850" s="401"/>
      <c r="IOT1850" s="401"/>
      <c r="IOU1850" s="401"/>
      <c r="IOV1850" s="401"/>
      <c r="IOW1850" s="401"/>
      <c r="IOX1850" s="401"/>
      <c r="IOY1850" s="401"/>
      <c r="IOZ1850" s="401"/>
      <c r="IPA1850" s="401"/>
      <c r="IPB1850" s="401"/>
      <c r="IPC1850" s="401"/>
      <c r="IPD1850" s="401"/>
      <c r="IPE1850" s="401"/>
      <c r="IPF1850" s="401"/>
      <c r="IPG1850" s="401"/>
      <c r="IPH1850" s="401"/>
      <c r="IPI1850" s="401"/>
      <c r="IPJ1850" s="401"/>
      <c r="IPK1850" s="401"/>
      <c r="IPL1850" s="401"/>
      <c r="IPM1850" s="401"/>
      <c r="IPN1850" s="401"/>
      <c r="IPO1850" s="401"/>
      <c r="IPP1850" s="401"/>
      <c r="IPQ1850" s="401"/>
      <c r="IPR1850" s="401"/>
      <c r="IPS1850" s="401"/>
      <c r="IPT1850" s="401"/>
      <c r="IPU1850" s="401"/>
      <c r="IPV1850" s="401"/>
      <c r="IPW1850" s="401"/>
      <c r="IPX1850" s="401"/>
      <c r="IPY1850" s="401"/>
      <c r="IPZ1850" s="401"/>
      <c r="IQA1850" s="401"/>
      <c r="IQB1850" s="401"/>
      <c r="IQC1850" s="401"/>
      <c r="IQD1850" s="401"/>
      <c r="IQE1850" s="401"/>
      <c r="IQF1850" s="401"/>
      <c r="IQG1850" s="401"/>
      <c r="IQH1850" s="401"/>
      <c r="IQI1850" s="401"/>
      <c r="IQJ1850" s="401"/>
      <c r="IQK1850" s="401"/>
      <c r="IQL1850" s="401"/>
      <c r="IQM1850" s="401"/>
      <c r="IQN1850" s="401"/>
      <c r="IQO1850" s="401"/>
      <c r="IQP1850" s="401"/>
      <c r="IQQ1850" s="401"/>
      <c r="IQR1850" s="401"/>
      <c r="IQS1850" s="401"/>
      <c r="IQT1850" s="401"/>
      <c r="IQU1850" s="401"/>
      <c r="IQV1850" s="401"/>
      <c r="IQW1850" s="401"/>
      <c r="IQX1850" s="401"/>
      <c r="IQY1850" s="401"/>
      <c r="IQZ1850" s="401"/>
      <c r="IRA1850" s="401"/>
      <c r="IRB1850" s="401"/>
      <c r="IRC1850" s="401"/>
      <c r="IRD1850" s="401"/>
      <c r="IRE1850" s="401"/>
      <c r="IRF1850" s="401"/>
      <c r="IRG1850" s="401"/>
      <c r="IRH1850" s="401"/>
      <c r="IRI1850" s="401"/>
      <c r="IRJ1850" s="401"/>
      <c r="IRK1850" s="401"/>
      <c r="IRL1850" s="401"/>
      <c r="IRM1850" s="401"/>
      <c r="IRN1850" s="401"/>
      <c r="IRO1850" s="401"/>
      <c r="IRP1850" s="401"/>
      <c r="IRQ1850" s="401"/>
      <c r="IRR1850" s="401"/>
      <c r="IRS1850" s="401"/>
      <c r="IRT1850" s="401"/>
      <c r="IRU1850" s="401"/>
      <c r="IRV1850" s="401"/>
      <c r="IRW1850" s="401"/>
      <c r="IRX1850" s="401"/>
      <c r="IRY1850" s="401"/>
      <c r="IRZ1850" s="401"/>
      <c r="ISA1850" s="401"/>
      <c r="ISB1850" s="401"/>
      <c r="ISC1850" s="401"/>
      <c r="ISD1850" s="401"/>
      <c r="ISE1850" s="401"/>
      <c r="ISF1850" s="401"/>
      <c r="ISG1850" s="401"/>
      <c r="ISH1850" s="401"/>
      <c r="ISI1850" s="401"/>
      <c r="ISJ1850" s="401"/>
      <c r="ISK1850" s="401"/>
      <c r="ISL1850" s="401"/>
      <c r="ISM1850" s="401"/>
      <c r="ISN1850" s="401"/>
      <c r="ISO1850" s="401"/>
      <c r="ISP1850" s="401"/>
      <c r="ISQ1850" s="401"/>
      <c r="ISR1850" s="401"/>
      <c r="ISS1850" s="401"/>
      <c r="IST1850" s="401"/>
      <c r="ISU1850" s="401"/>
      <c r="ISV1850" s="401"/>
      <c r="ISW1850" s="401"/>
      <c r="ISX1850" s="401"/>
      <c r="ISY1850" s="401"/>
      <c r="ISZ1850" s="401"/>
      <c r="ITA1850" s="401"/>
      <c r="ITB1850" s="401"/>
      <c r="ITC1850" s="401"/>
      <c r="ITD1850" s="401"/>
      <c r="ITE1850" s="401"/>
      <c r="ITF1850" s="401"/>
      <c r="ITG1850" s="401"/>
      <c r="ITH1850" s="401"/>
      <c r="ITI1850" s="401"/>
      <c r="ITJ1850" s="401"/>
      <c r="ITK1850" s="401"/>
      <c r="ITL1850" s="401"/>
      <c r="ITM1850" s="401"/>
      <c r="ITN1850" s="401"/>
      <c r="ITO1850" s="401"/>
      <c r="ITP1850" s="401"/>
      <c r="ITQ1850" s="401"/>
      <c r="ITR1850" s="401"/>
      <c r="ITS1850" s="401"/>
      <c r="ITT1850" s="401"/>
      <c r="ITU1850" s="401"/>
      <c r="ITV1850" s="401"/>
      <c r="ITW1850" s="401"/>
      <c r="ITX1850" s="401"/>
      <c r="ITY1850" s="401"/>
      <c r="ITZ1850" s="401"/>
      <c r="IUA1850" s="401"/>
      <c r="IUB1850" s="401"/>
      <c r="IUC1850" s="401"/>
      <c r="IUD1850" s="401"/>
      <c r="IUE1850" s="401"/>
      <c r="IUF1850" s="401"/>
      <c r="IUG1850" s="401"/>
      <c r="IUH1850" s="401"/>
      <c r="IUI1850" s="401"/>
      <c r="IUJ1850" s="401"/>
      <c r="IUK1850" s="401"/>
      <c r="IUL1850" s="401"/>
      <c r="IUM1850" s="401"/>
      <c r="IUN1850" s="401"/>
      <c r="IUO1850" s="401"/>
      <c r="IUP1850" s="401"/>
      <c r="IUQ1850" s="401"/>
      <c r="IUR1850" s="401"/>
      <c r="IUS1850" s="401"/>
      <c r="IUT1850" s="401"/>
      <c r="IUU1850" s="401"/>
      <c r="IUV1850" s="401"/>
      <c r="IUW1850" s="401"/>
      <c r="IUX1850" s="401"/>
      <c r="IUY1850" s="401"/>
      <c r="IUZ1850" s="401"/>
      <c r="IVA1850" s="401"/>
      <c r="IVB1850" s="401"/>
      <c r="IVC1850" s="401"/>
      <c r="IVD1850" s="401"/>
      <c r="IVE1850" s="401"/>
      <c r="IVF1850" s="401"/>
      <c r="IVG1850" s="401"/>
      <c r="IVH1850" s="401"/>
      <c r="IVI1850" s="401"/>
      <c r="IVJ1850" s="401"/>
      <c r="IVK1850" s="401"/>
      <c r="IVL1850" s="401"/>
      <c r="IVM1850" s="401"/>
      <c r="IVN1850" s="401"/>
      <c r="IVO1850" s="401"/>
      <c r="IVP1850" s="401"/>
      <c r="IVQ1850" s="401"/>
      <c r="IVR1850" s="401"/>
      <c r="IVS1850" s="401"/>
      <c r="IVT1850" s="401"/>
      <c r="IVU1850" s="401"/>
      <c r="IVV1850" s="401"/>
      <c r="IVW1850" s="401"/>
      <c r="IVX1850" s="401"/>
      <c r="IVY1850" s="401"/>
      <c r="IVZ1850" s="401"/>
      <c r="IWA1850" s="401"/>
      <c r="IWB1850" s="401"/>
      <c r="IWC1850" s="401"/>
      <c r="IWD1850" s="401"/>
      <c r="IWE1850" s="401"/>
      <c r="IWF1850" s="401"/>
      <c r="IWG1850" s="401"/>
      <c r="IWH1850" s="401"/>
      <c r="IWI1850" s="401"/>
      <c r="IWJ1850" s="401"/>
      <c r="IWK1850" s="401"/>
      <c r="IWL1850" s="401"/>
      <c r="IWM1850" s="401"/>
      <c r="IWN1850" s="401"/>
      <c r="IWO1850" s="401"/>
      <c r="IWP1850" s="401"/>
      <c r="IWQ1850" s="401"/>
      <c r="IWR1850" s="401"/>
      <c r="IWS1850" s="401"/>
      <c r="IWT1850" s="401"/>
      <c r="IWU1850" s="401"/>
      <c r="IWV1850" s="401"/>
      <c r="IWW1850" s="401"/>
      <c r="IWX1850" s="401"/>
      <c r="IWY1850" s="401"/>
      <c r="IWZ1850" s="401"/>
      <c r="IXA1850" s="401"/>
      <c r="IXB1850" s="401"/>
      <c r="IXC1850" s="401"/>
      <c r="IXD1850" s="401"/>
      <c r="IXE1850" s="401"/>
      <c r="IXF1850" s="401"/>
      <c r="IXG1850" s="401"/>
      <c r="IXH1850" s="401"/>
      <c r="IXI1850" s="401"/>
      <c r="IXJ1850" s="401"/>
      <c r="IXK1850" s="401"/>
      <c r="IXL1850" s="401"/>
      <c r="IXM1850" s="401"/>
      <c r="IXN1850" s="401"/>
      <c r="IXO1850" s="401"/>
      <c r="IXP1850" s="401"/>
      <c r="IXQ1850" s="401"/>
      <c r="IXR1850" s="401"/>
      <c r="IXS1850" s="401"/>
      <c r="IXT1850" s="401"/>
      <c r="IXU1850" s="401"/>
      <c r="IXV1850" s="401"/>
      <c r="IXW1850" s="401"/>
      <c r="IXX1850" s="401"/>
      <c r="IXY1850" s="401"/>
      <c r="IXZ1850" s="401"/>
      <c r="IYA1850" s="401"/>
      <c r="IYB1850" s="401"/>
      <c r="IYC1850" s="401"/>
      <c r="IYD1850" s="401"/>
      <c r="IYE1850" s="401"/>
      <c r="IYF1850" s="401"/>
      <c r="IYG1850" s="401"/>
      <c r="IYH1850" s="401"/>
      <c r="IYI1850" s="401"/>
      <c r="IYJ1850" s="401"/>
      <c r="IYK1850" s="401"/>
      <c r="IYL1850" s="401"/>
      <c r="IYM1850" s="401"/>
      <c r="IYN1850" s="401"/>
      <c r="IYO1850" s="401"/>
      <c r="IYP1850" s="401"/>
      <c r="IYQ1850" s="401"/>
      <c r="IYR1850" s="401"/>
      <c r="IYS1850" s="401"/>
      <c r="IYT1850" s="401"/>
      <c r="IYU1850" s="401"/>
      <c r="IYV1850" s="401"/>
      <c r="IYW1850" s="401"/>
      <c r="IYX1850" s="401"/>
      <c r="IYY1850" s="401"/>
      <c r="IYZ1850" s="401"/>
      <c r="IZA1850" s="401"/>
      <c r="IZB1850" s="401"/>
      <c r="IZC1850" s="401"/>
      <c r="IZD1850" s="401"/>
      <c r="IZE1850" s="401"/>
      <c r="IZF1850" s="401"/>
      <c r="IZG1850" s="401"/>
      <c r="IZH1850" s="401"/>
      <c r="IZI1850" s="401"/>
      <c r="IZJ1850" s="401"/>
      <c r="IZK1850" s="401"/>
      <c r="IZL1850" s="401"/>
      <c r="IZM1850" s="401"/>
      <c r="IZN1850" s="401"/>
      <c r="IZO1850" s="401"/>
      <c r="IZP1850" s="401"/>
      <c r="IZQ1850" s="401"/>
      <c r="IZR1850" s="401"/>
      <c r="IZS1850" s="401"/>
      <c r="IZT1850" s="401"/>
      <c r="IZU1850" s="401"/>
      <c r="IZV1850" s="401"/>
      <c r="IZW1850" s="401"/>
      <c r="IZX1850" s="401"/>
      <c r="IZY1850" s="401"/>
      <c r="IZZ1850" s="401"/>
      <c r="JAA1850" s="401"/>
      <c r="JAB1850" s="401"/>
      <c r="JAC1850" s="401"/>
      <c r="JAD1850" s="401"/>
      <c r="JAE1850" s="401"/>
      <c r="JAF1850" s="401"/>
      <c r="JAG1850" s="401"/>
      <c r="JAH1850" s="401"/>
      <c r="JAI1850" s="401"/>
      <c r="JAJ1850" s="401"/>
      <c r="JAK1850" s="401"/>
      <c r="JAL1850" s="401"/>
      <c r="JAM1850" s="401"/>
      <c r="JAN1850" s="401"/>
      <c r="JAO1850" s="401"/>
      <c r="JAP1850" s="401"/>
      <c r="JAQ1850" s="401"/>
      <c r="JAR1850" s="401"/>
      <c r="JAS1850" s="401"/>
      <c r="JAT1850" s="401"/>
      <c r="JAU1850" s="401"/>
      <c r="JAV1850" s="401"/>
      <c r="JAW1850" s="401"/>
      <c r="JAX1850" s="401"/>
      <c r="JAY1850" s="401"/>
      <c r="JAZ1850" s="401"/>
      <c r="JBA1850" s="401"/>
      <c r="JBB1850" s="401"/>
      <c r="JBC1850" s="401"/>
      <c r="JBD1850" s="401"/>
      <c r="JBE1850" s="401"/>
      <c r="JBF1850" s="401"/>
      <c r="JBG1850" s="401"/>
      <c r="JBH1850" s="401"/>
      <c r="JBI1850" s="401"/>
      <c r="JBJ1850" s="401"/>
      <c r="JBK1850" s="401"/>
      <c r="JBL1850" s="401"/>
      <c r="JBM1850" s="401"/>
      <c r="JBN1850" s="401"/>
      <c r="JBO1850" s="401"/>
      <c r="JBP1850" s="401"/>
      <c r="JBQ1850" s="401"/>
      <c r="JBR1850" s="401"/>
      <c r="JBS1850" s="401"/>
      <c r="JBT1850" s="401"/>
      <c r="JBU1850" s="401"/>
      <c r="JBV1850" s="401"/>
      <c r="JBW1850" s="401"/>
      <c r="JBX1850" s="401"/>
      <c r="JBY1850" s="401"/>
      <c r="JBZ1850" s="401"/>
      <c r="JCA1850" s="401"/>
      <c r="JCB1850" s="401"/>
      <c r="JCC1850" s="401"/>
      <c r="JCD1850" s="401"/>
      <c r="JCE1850" s="401"/>
      <c r="JCF1850" s="401"/>
      <c r="JCG1850" s="401"/>
      <c r="JCH1850" s="401"/>
      <c r="JCI1850" s="401"/>
      <c r="JCJ1850" s="401"/>
      <c r="JCK1850" s="401"/>
      <c r="JCL1850" s="401"/>
      <c r="JCM1850" s="401"/>
      <c r="JCN1850" s="401"/>
      <c r="JCO1850" s="401"/>
      <c r="JCP1850" s="401"/>
      <c r="JCQ1850" s="401"/>
      <c r="JCR1850" s="401"/>
      <c r="JCS1850" s="401"/>
      <c r="JCT1850" s="401"/>
      <c r="JCU1850" s="401"/>
      <c r="JCV1850" s="401"/>
      <c r="JCW1850" s="401"/>
      <c r="JCX1850" s="401"/>
      <c r="JCY1850" s="401"/>
      <c r="JCZ1850" s="401"/>
      <c r="JDA1850" s="401"/>
      <c r="JDB1850" s="401"/>
      <c r="JDC1850" s="401"/>
      <c r="JDD1850" s="401"/>
      <c r="JDE1850" s="401"/>
      <c r="JDF1850" s="401"/>
      <c r="JDG1850" s="401"/>
      <c r="JDH1850" s="401"/>
      <c r="JDI1850" s="401"/>
      <c r="JDJ1850" s="401"/>
      <c r="JDK1850" s="401"/>
      <c r="JDL1850" s="401"/>
      <c r="JDM1850" s="401"/>
      <c r="JDN1850" s="401"/>
      <c r="JDO1850" s="401"/>
      <c r="JDP1850" s="401"/>
      <c r="JDQ1850" s="401"/>
      <c r="JDR1850" s="401"/>
      <c r="JDS1850" s="401"/>
      <c r="JDT1850" s="401"/>
      <c r="JDU1850" s="401"/>
      <c r="JDV1850" s="401"/>
      <c r="JDW1850" s="401"/>
      <c r="JDX1850" s="401"/>
      <c r="JDY1850" s="401"/>
      <c r="JDZ1850" s="401"/>
      <c r="JEA1850" s="401"/>
      <c r="JEB1850" s="401"/>
      <c r="JEC1850" s="401"/>
      <c r="JED1850" s="401"/>
      <c r="JEE1850" s="401"/>
      <c r="JEF1850" s="401"/>
      <c r="JEG1850" s="401"/>
      <c r="JEH1850" s="401"/>
      <c r="JEI1850" s="401"/>
      <c r="JEJ1850" s="401"/>
      <c r="JEK1850" s="401"/>
      <c r="JEL1850" s="401"/>
      <c r="JEM1850" s="401"/>
      <c r="JEN1850" s="401"/>
      <c r="JEO1850" s="401"/>
      <c r="JEP1850" s="401"/>
      <c r="JEQ1850" s="401"/>
      <c r="JER1850" s="401"/>
      <c r="JES1850" s="401"/>
      <c r="JET1850" s="401"/>
      <c r="JEU1850" s="401"/>
      <c r="JEV1850" s="401"/>
      <c r="JEW1850" s="401"/>
      <c r="JEX1850" s="401"/>
      <c r="JEY1850" s="401"/>
      <c r="JEZ1850" s="401"/>
      <c r="JFA1850" s="401"/>
      <c r="JFB1850" s="401"/>
      <c r="JFC1850" s="401"/>
      <c r="JFD1850" s="401"/>
      <c r="JFE1850" s="401"/>
      <c r="JFF1850" s="401"/>
      <c r="JFG1850" s="401"/>
      <c r="JFH1850" s="401"/>
      <c r="JFI1850" s="401"/>
      <c r="JFJ1850" s="401"/>
      <c r="JFK1850" s="401"/>
      <c r="JFL1850" s="401"/>
      <c r="JFM1850" s="401"/>
      <c r="JFN1850" s="401"/>
      <c r="JFO1850" s="401"/>
      <c r="JFP1850" s="401"/>
      <c r="JFQ1850" s="401"/>
      <c r="JFR1850" s="401"/>
      <c r="JFS1850" s="401"/>
      <c r="JFT1850" s="401"/>
      <c r="JFU1850" s="401"/>
      <c r="JFV1850" s="401"/>
      <c r="JFW1850" s="401"/>
      <c r="JFX1850" s="401"/>
      <c r="JFY1850" s="401"/>
      <c r="JFZ1850" s="401"/>
      <c r="JGA1850" s="401"/>
      <c r="JGB1850" s="401"/>
      <c r="JGC1850" s="401"/>
      <c r="JGD1850" s="401"/>
      <c r="JGE1850" s="401"/>
      <c r="JGF1850" s="401"/>
      <c r="JGG1850" s="401"/>
      <c r="JGH1850" s="401"/>
      <c r="JGI1850" s="401"/>
      <c r="JGJ1850" s="401"/>
      <c r="JGK1850" s="401"/>
      <c r="JGL1850" s="401"/>
      <c r="JGM1850" s="401"/>
      <c r="JGN1850" s="401"/>
      <c r="JGO1850" s="401"/>
      <c r="JGP1850" s="401"/>
      <c r="JGQ1850" s="401"/>
      <c r="JGR1850" s="401"/>
      <c r="JGS1850" s="401"/>
      <c r="JGT1850" s="401"/>
      <c r="JGU1850" s="401"/>
      <c r="JGV1850" s="401"/>
      <c r="JGW1850" s="401"/>
      <c r="JGX1850" s="401"/>
      <c r="JGY1850" s="401"/>
      <c r="JGZ1850" s="401"/>
      <c r="JHA1850" s="401"/>
      <c r="JHB1850" s="401"/>
      <c r="JHC1850" s="401"/>
      <c r="JHD1850" s="401"/>
      <c r="JHE1850" s="401"/>
      <c r="JHF1850" s="401"/>
      <c r="JHG1850" s="401"/>
      <c r="JHH1850" s="401"/>
      <c r="JHI1850" s="401"/>
      <c r="JHJ1850" s="401"/>
      <c r="JHK1850" s="401"/>
      <c r="JHL1850" s="401"/>
      <c r="JHM1850" s="401"/>
      <c r="JHN1850" s="401"/>
      <c r="JHO1850" s="401"/>
      <c r="JHP1850" s="401"/>
      <c r="JHQ1850" s="401"/>
      <c r="JHR1850" s="401"/>
      <c r="JHS1850" s="401"/>
      <c r="JHT1850" s="401"/>
      <c r="JHU1850" s="401"/>
      <c r="JHV1850" s="401"/>
      <c r="JHW1850" s="401"/>
      <c r="JHX1850" s="401"/>
      <c r="JHY1850" s="401"/>
      <c r="JHZ1850" s="401"/>
      <c r="JIA1850" s="401"/>
      <c r="JIB1850" s="401"/>
      <c r="JIC1850" s="401"/>
      <c r="JID1850" s="401"/>
      <c r="JIE1850" s="401"/>
      <c r="JIF1850" s="401"/>
      <c r="JIG1850" s="401"/>
      <c r="JIH1850" s="401"/>
      <c r="JII1850" s="401"/>
      <c r="JIJ1850" s="401"/>
      <c r="JIK1850" s="401"/>
      <c r="JIL1850" s="401"/>
      <c r="JIM1850" s="401"/>
      <c r="JIN1850" s="401"/>
      <c r="JIO1850" s="401"/>
      <c r="JIP1850" s="401"/>
      <c r="JIQ1850" s="401"/>
      <c r="JIR1850" s="401"/>
      <c r="JIS1850" s="401"/>
      <c r="JIT1850" s="401"/>
      <c r="JIU1850" s="401"/>
      <c r="JIV1850" s="401"/>
      <c r="JIW1850" s="401"/>
      <c r="JIX1850" s="401"/>
      <c r="JIY1850" s="401"/>
      <c r="JIZ1850" s="401"/>
      <c r="JJA1850" s="401"/>
      <c r="JJB1850" s="401"/>
      <c r="JJC1850" s="401"/>
      <c r="JJD1850" s="401"/>
      <c r="JJE1850" s="401"/>
      <c r="JJF1850" s="401"/>
      <c r="JJG1850" s="401"/>
      <c r="JJH1850" s="401"/>
      <c r="JJI1850" s="401"/>
      <c r="JJJ1850" s="401"/>
      <c r="JJK1850" s="401"/>
      <c r="JJL1850" s="401"/>
      <c r="JJM1850" s="401"/>
      <c r="JJN1850" s="401"/>
      <c r="JJO1850" s="401"/>
      <c r="JJP1850" s="401"/>
      <c r="JJQ1850" s="401"/>
      <c r="JJR1850" s="401"/>
      <c r="JJS1850" s="401"/>
      <c r="JJT1850" s="401"/>
      <c r="JJU1850" s="401"/>
      <c r="JJV1850" s="401"/>
      <c r="JJW1850" s="401"/>
      <c r="JJX1850" s="401"/>
      <c r="JJY1850" s="401"/>
      <c r="JJZ1850" s="401"/>
      <c r="JKA1850" s="401"/>
      <c r="JKB1850" s="401"/>
      <c r="JKC1850" s="401"/>
      <c r="JKD1850" s="401"/>
      <c r="JKE1850" s="401"/>
      <c r="JKF1850" s="401"/>
      <c r="JKG1850" s="401"/>
      <c r="JKH1850" s="401"/>
      <c r="JKI1850" s="401"/>
      <c r="JKJ1850" s="401"/>
      <c r="JKK1850" s="401"/>
      <c r="JKL1850" s="401"/>
      <c r="JKM1850" s="401"/>
      <c r="JKN1850" s="401"/>
      <c r="JKO1850" s="401"/>
      <c r="JKP1850" s="401"/>
      <c r="JKQ1850" s="401"/>
      <c r="JKR1850" s="401"/>
      <c r="JKS1850" s="401"/>
      <c r="JKT1850" s="401"/>
      <c r="JKU1850" s="401"/>
      <c r="JKV1850" s="401"/>
      <c r="JKW1850" s="401"/>
      <c r="JKX1850" s="401"/>
      <c r="JKY1850" s="401"/>
      <c r="JKZ1850" s="401"/>
      <c r="JLA1850" s="401"/>
      <c r="JLB1850" s="401"/>
      <c r="JLC1850" s="401"/>
      <c r="JLD1850" s="401"/>
      <c r="JLE1850" s="401"/>
      <c r="JLF1850" s="401"/>
      <c r="JLG1850" s="401"/>
      <c r="JLH1850" s="401"/>
      <c r="JLI1850" s="401"/>
      <c r="JLJ1850" s="401"/>
      <c r="JLK1850" s="401"/>
      <c r="JLL1850" s="401"/>
      <c r="JLM1850" s="401"/>
      <c r="JLN1850" s="401"/>
      <c r="JLO1850" s="401"/>
      <c r="JLP1850" s="401"/>
      <c r="JLQ1850" s="401"/>
      <c r="JLR1850" s="401"/>
      <c r="JLS1850" s="401"/>
      <c r="JLT1850" s="401"/>
      <c r="JLU1850" s="401"/>
      <c r="JLV1850" s="401"/>
      <c r="JLW1850" s="401"/>
      <c r="JLX1850" s="401"/>
      <c r="JLY1850" s="401"/>
      <c r="JLZ1850" s="401"/>
      <c r="JMA1850" s="401"/>
      <c r="JMB1850" s="401"/>
      <c r="JMC1850" s="401"/>
      <c r="JMD1850" s="401"/>
      <c r="JME1850" s="401"/>
      <c r="JMF1850" s="401"/>
      <c r="JMG1850" s="401"/>
      <c r="JMH1850" s="401"/>
      <c r="JMI1850" s="401"/>
      <c r="JMJ1850" s="401"/>
      <c r="JMK1850" s="401"/>
      <c r="JML1850" s="401"/>
      <c r="JMM1850" s="401"/>
      <c r="JMN1850" s="401"/>
      <c r="JMO1850" s="401"/>
      <c r="JMP1850" s="401"/>
      <c r="JMQ1850" s="401"/>
      <c r="JMR1850" s="401"/>
      <c r="JMS1850" s="401"/>
      <c r="JMT1850" s="401"/>
      <c r="JMU1850" s="401"/>
      <c r="JMV1850" s="401"/>
      <c r="JMW1850" s="401"/>
      <c r="JMX1850" s="401"/>
      <c r="JMY1850" s="401"/>
      <c r="JMZ1850" s="401"/>
      <c r="JNA1850" s="401"/>
      <c r="JNB1850" s="401"/>
      <c r="JNC1850" s="401"/>
      <c r="JND1850" s="401"/>
      <c r="JNE1850" s="401"/>
      <c r="JNF1850" s="401"/>
      <c r="JNG1850" s="401"/>
      <c r="JNH1850" s="401"/>
      <c r="JNI1850" s="401"/>
      <c r="JNJ1850" s="401"/>
      <c r="JNK1850" s="401"/>
      <c r="JNL1850" s="401"/>
      <c r="JNM1850" s="401"/>
      <c r="JNN1850" s="401"/>
      <c r="JNO1850" s="401"/>
      <c r="JNP1850" s="401"/>
      <c r="JNQ1850" s="401"/>
      <c r="JNR1850" s="401"/>
      <c r="JNS1850" s="401"/>
      <c r="JNT1850" s="401"/>
      <c r="JNU1850" s="401"/>
      <c r="JNV1850" s="401"/>
      <c r="JNW1850" s="401"/>
      <c r="JNX1850" s="401"/>
      <c r="JNY1850" s="401"/>
      <c r="JNZ1850" s="401"/>
      <c r="JOA1850" s="401"/>
      <c r="JOB1850" s="401"/>
      <c r="JOC1850" s="401"/>
      <c r="JOD1850" s="401"/>
      <c r="JOE1850" s="401"/>
      <c r="JOF1850" s="401"/>
      <c r="JOG1850" s="401"/>
      <c r="JOH1850" s="401"/>
      <c r="JOI1850" s="401"/>
      <c r="JOJ1850" s="401"/>
      <c r="JOK1850" s="401"/>
      <c r="JOL1850" s="401"/>
      <c r="JOM1850" s="401"/>
      <c r="JON1850" s="401"/>
      <c r="JOO1850" s="401"/>
      <c r="JOP1850" s="401"/>
      <c r="JOQ1850" s="401"/>
      <c r="JOR1850" s="401"/>
      <c r="JOS1850" s="401"/>
      <c r="JOT1850" s="401"/>
      <c r="JOU1850" s="401"/>
      <c r="JOV1850" s="401"/>
      <c r="JOW1850" s="401"/>
      <c r="JOX1850" s="401"/>
      <c r="JOY1850" s="401"/>
      <c r="JOZ1850" s="401"/>
      <c r="JPA1850" s="401"/>
      <c r="JPB1850" s="401"/>
      <c r="JPC1850" s="401"/>
      <c r="JPD1850" s="401"/>
      <c r="JPE1850" s="401"/>
      <c r="JPF1850" s="401"/>
      <c r="JPG1850" s="401"/>
      <c r="JPH1850" s="401"/>
      <c r="JPI1850" s="401"/>
      <c r="JPJ1850" s="401"/>
      <c r="JPK1850" s="401"/>
      <c r="JPL1850" s="401"/>
      <c r="JPM1850" s="401"/>
      <c r="JPN1850" s="401"/>
      <c r="JPO1850" s="401"/>
      <c r="JPP1850" s="401"/>
      <c r="JPQ1850" s="401"/>
      <c r="JPR1850" s="401"/>
      <c r="JPS1850" s="401"/>
      <c r="JPT1850" s="401"/>
      <c r="JPU1850" s="401"/>
      <c r="JPV1850" s="401"/>
      <c r="JPW1850" s="401"/>
      <c r="JPX1850" s="401"/>
      <c r="JPY1850" s="401"/>
      <c r="JPZ1850" s="401"/>
      <c r="JQA1850" s="401"/>
      <c r="JQB1850" s="401"/>
      <c r="JQC1850" s="401"/>
      <c r="JQD1850" s="401"/>
      <c r="JQE1850" s="401"/>
      <c r="JQF1850" s="401"/>
      <c r="JQG1850" s="401"/>
      <c r="JQH1850" s="401"/>
      <c r="JQI1850" s="401"/>
      <c r="JQJ1850" s="401"/>
      <c r="JQK1850" s="401"/>
      <c r="JQL1850" s="401"/>
      <c r="JQM1850" s="401"/>
      <c r="JQN1850" s="401"/>
      <c r="JQO1850" s="401"/>
      <c r="JQP1850" s="401"/>
      <c r="JQQ1850" s="401"/>
      <c r="JQR1850" s="401"/>
      <c r="JQS1850" s="401"/>
      <c r="JQT1850" s="401"/>
      <c r="JQU1850" s="401"/>
      <c r="JQV1850" s="401"/>
      <c r="JQW1850" s="401"/>
      <c r="JQX1850" s="401"/>
      <c r="JQY1850" s="401"/>
      <c r="JQZ1850" s="401"/>
      <c r="JRA1850" s="401"/>
      <c r="JRB1850" s="401"/>
      <c r="JRC1850" s="401"/>
      <c r="JRD1850" s="401"/>
      <c r="JRE1850" s="401"/>
      <c r="JRF1850" s="401"/>
      <c r="JRG1850" s="401"/>
      <c r="JRH1850" s="401"/>
      <c r="JRI1850" s="401"/>
      <c r="JRJ1850" s="401"/>
      <c r="JRK1850" s="401"/>
      <c r="JRL1850" s="401"/>
      <c r="JRM1850" s="401"/>
      <c r="JRN1850" s="401"/>
      <c r="JRO1850" s="401"/>
      <c r="JRP1850" s="401"/>
      <c r="JRQ1850" s="401"/>
      <c r="JRR1850" s="401"/>
      <c r="JRS1850" s="401"/>
      <c r="JRT1850" s="401"/>
      <c r="JRU1850" s="401"/>
      <c r="JRV1850" s="401"/>
      <c r="JRW1850" s="401"/>
      <c r="JRX1850" s="401"/>
      <c r="JRY1850" s="401"/>
      <c r="JRZ1850" s="401"/>
      <c r="JSA1850" s="401"/>
      <c r="JSB1850" s="401"/>
      <c r="JSC1850" s="401"/>
      <c r="JSD1850" s="401"/>
      <c r="JSE1850" s="401"/>
      <c r="JSF1850" s="401"/>
      <c r="JSG1850" s="401"/>
      <c r="JSH1850" s="401"/>
      <c r="JSI1850" s="401"/>
      <c r="JSJ1850" s="401"/>
      <c r="JSK1850" s="401"/>
      <c r="JSL1850" s="401"/>
      <c r="JSM1850" s="401"/>
      <c r="JSN1850" s="401"/>
      <c r="JSO1850" s="401"/>
      <c r="JSP1850" s="401"/>
      <c r="JSQ1850" s="401"/>
      <c r="JSR1850" s="401"/>
      <c r="JSS1850" s="401"/>
      <c r="JST1850" s="401"/>
      <c r="JSU1850" s="401"/>
      <c r="JSV1850" s="401"/>
      <c r="JSW1850" s="401"/>
      <c r="JSX1850" s="401"/>
      <c r="JSY1850" s="401"/>
      <c r="JSZ1850" s="401"/>
      <c r="JTA1850" s="401"/>
      <c r="JTB1850" s="401"/>
      <c r="JTC1850" s="401"/>
      <c r="JTD1850" s="401"/>
      <c r="JTE1850" s="401"/>
      <c r="JTF1850" s="401"/>
      <c r="JTG1850" s="401"/>
      <c r="JTH1850" s="401"/>
      <c r="JTI1850" s="401"/>
      <c r="JTJ1850" s="401"/>
      <c r="JTK1850" s="401"/>
      <c r="JTL1850" s="401"/>
      <c r="JTM1850" s="401"/>
      <c r="JTN1850" s="401"/>
      <c r="JTO1850" s="401"/>
      <c r="JTP1850" s="401"/>
      <c r="JTQ1850" s="401"/>
      <c r="JTR1850" s="401"/>
      <c r="JTS1850" s="401"/>
      <c r="JTT1850" s="401"/>
      <c r="JTU1850" s="401"/>
      <c r="JTV1850" s="401"/>
      <c r="JTW1850" s="401"/>
      <c r="JTX1850" s="401"/>
      <c r="JTY1850" s="401"/>
      <c r="JTZ1850" s="401"/>
      <c r="JUA1850" s="401"/>
      <c r="JUB1850" s="401"/>
      <c r="JUC1850" s="401"/>
      <c r="JUD1850" s="401"/>
      <c r="JUE1850" s="401"/>
      <c r="JUF1850" s="401"/>
      <c r="JUG1850" s="401"/>
      <c r="JUH1850" s="401"/>
      <c r="JUI1850" s="401"/>
      <c r="JUJ1850" s="401"/>
      <c r="JUK1850" s="401"/>
      <c r="JUL1850" s="401"/>
      <c r="JUM1850" s="401"/>
      <c r="JUN1850" s="401"/>
      <c r="JUO1850" s="401"/>
      <c r="JUP1850" s="401"/>
      <c r="JUQ1850" s="401"/>
      <c r="JUR1850" s="401"/>
      <c r="JUS1850" s="401"/>
      <c r="JUT1850" s="401"/>
      <c r="JUU1850" s="401"/>
      <c r="JUV1850" s="401"/>
      <c r="JUW1850" s="401"/>
      <c r="JUX1850" s="401"/>
      <c r="JUY1850" s="401"/>
      <c r="JUZ1850" s="401"/>
      <c r="JVA1850" s="401"/>
      <c r="JVB1850" s="401"/>
      <c r="JVC1850" s="401"/>
      <c r="JVD1850" s="401"/>
      <c r="JVE1850" s="401"/>
      <c r="JVF1850" s="401"/>
      <c r="JVG1850" s="401"/>
      <c r="JVH1850" s="401"/>
      <c r="JVI1850" s="401"/>
      <c r="JVJ1850" s="401"/>
      <c r="JVK1850" s="401"/>
      <c r="JVL1850" s="401"/>
      <c r="JVM1850" s="401"/>
      <c r="JVN1850" s="401"/>
      <c r="JVO1850" s="401"/>
      <c r="JVP1850" s="401"/>
      <c r="JVQ1850" s="401"/>
      <c r="JVR1850" s="401"/>
      <c r="JVS1850" s="401"/>
      <c r="JVT1850" s="401"/>
      <c r="JVU1850" s="401"/>
      <c r="JVV1850" s="401"/>
      <c r="JVW1850" s="401"/>
      <c r="JVX1850" s="401"/>
      <c r="JVY1850" s="401"/>
      <c r="JVZ1850" s="401"/>
      <c r="JWA1850" s="401"/>
      <c r="JWB1850" s="401"/>
      <c r="JWC1850" s="401"/>
      <c r="JWD1850" s="401"/>
      <c r="JWE1850" s="401"/>
      <c r="JWF1850" s="401"/>
      <c r="JWG1850" s="401"/>
      <c r="JWH1850" s="401"/>
      <c r="JWI1850" s="401"/>
      <c r="JWJ1850" s="401"/>
      <c r="JWK1850" s="401"/>
      <c r="JWL1850" s="401"/>
      <c r="JWM1850" s="401"/>
      <c r="JWN1850" s="401"/>
      <c r="JWO1850" s="401"/>
      <c r="JWP1850" s="401"/>
      <c r="JWQ1850" s="401"/>
      <c r="JWR1850" s="401"/>
      <c r="JWS1850" s="401"/>
      <c r="JWT1850" s="401"/>
      <c r="JWU1850" s="401"/>
      <c r="JWV1850" s="401"/>
      <c r="JWW1850" s="401"/>
      <c r="JWX1850" s="401"/>
      <c r="JWY1850" s="401"/>
      <c r="JWZ1850" s="401"/>
      <c r="JXA1850" s="401"/>
      <c r="JXB1850" s="401"/>
      <c r="JXC1850" s="401"/>
      <c r="JXD1850" s="401"/>
      <c r="JXE1850" s="401"/>
      <c r="JXF1850" s="401"/>
      <c r="JXG1850" s="401"/>
      <c r="JXH1850" s="401"/>
      <c r="JXI1850" s="401"/>
      <c r="JXJ1850" s="401"/>
      <c r="JXK1850" s="401"/>
      <c r="JXL1850" s="401"/>
      <c r="JXM1850" s="401"/>
      <c r="JXN1850" s="401"/>
      <c r="JXO1850" s="401"/>
      <c r="JXP1850" s="401"/>
      <c r="JXQ1850" s="401"/>
      <c r="JXR1850" s="401"/>
      <c r="JXS1850" s="401"/>
      <c r="JXT1850" s="401"/>
      <c r="JXU1850" s="401"/>
      <c r="JXV1850" s="401"/>
      <c r="JXW1850" s="401"/>
      <c r="JXX1850" s="401"/>
      <c r="JXY1850" s="401"/>
      <c r="JXZ1850" s="401"/>
      <c r="JYA1850" s="401"/>
      <c r="JYB1850" s="401"/>
      <c r="JYC1850" s="401"/>
      <c r="JYD1850" s="401"/>
      <c r="JYE1850" s="401"/>
      <c r="JYF1850" s="401"/>
      <c r="JYG1850" s="401"/>
      <c r="JYH1850" s="401"/>
      <c r="JYI1850" s="401"/>
      <c r="JYJ1850" s="401"/>
      <c r="JYK1850" s="401"/>
      <c r="JYL1850" s="401"/>
      <c r="JYM1850" s="401"/>
      <c r="JYN1850" s="401"/>
      <c r="JYO1850" s="401"/>
      <c r="JYP1850" s="401"/>
      <c r="JYQ1850" s="401"/>
      <c r="JYR1850" s="401"/>
      <c r="JYS1850" s="401"/>
      <c r="JYT1850" s="401"/>
      <c r="JYU1850" s="401"/>
      <c r="JYV1850" s="401"/>
      <c r="JYW1850" s="401"/>
      <c r="JYX1850" s="401"/>
      <c r="JYY1850" s="401"/>
      <c r="JYZ1850" s="401"/>
      <c r="JZA1850" s="401"/>
      <c r="JZB1850" s="401"/>
      <c r="JZC1850" s="401"/>
      <c r="JZD1850" s="401"/>
      <c r="JZE1850" s="401"/>
      <c r="JZF1850" s="401"/>
      <c r="JZG1850" s="401"/>
      <c r="JZH1850" s="401"/>
      <c r="JZI1850" s="401"/>
      <c r="JZJ1850" s="401"/>
      <c r="JZK1850" s="401"/>
      <c r="JZL1850" s="401"/>
      <c r="JZM1850" s="401"/>
      <c r="JZN1850" s="401"/>
      <c r="JZO1850" s="401"/>
      <c r="JZP1850" s="401"/>
      <c r="JZQ1850" s="401"/>
      <c r="JZR1850" s="401"/>
      <c r="JZS1850" s="401"/>
      <c r="JZT1850" s="401"/>
      <c r="JZU1850" s="401"/>
      <c r="JZV1850" s="401"/>
      <c r="JZW1850" s="401"/>
      <c r="JZX1850" s="401"/>
      <c r="JZY1850" s="401"/>
      <c r="JZZ1850" s="401"/>
      <c r="KAA1850" s="401"/>
      <c r="KAB1850" s="401"/>
      <c r="KAC1850" s="401"/>
      <c r="KAD1850" s="401"/>
      <c r="KAE1850" s="401"/>
      <c r="KAF1850" s="401"/>
      <c r="KAG1850" s="401"/>
      <c r="KAH1850" s="401"/>
      <c r="KAI1850" s="401"/>
      <c r="KAJ1850" s="401"/>
      <c r="KAK1850" s="401"/>
      <c r="KAL1850" s="401"/>
      <c r="KAM1850" s="401"/>
      <c r="KAN1850" s="401"/>
      <c r="KAO1850" s="401"/>
      <c r="KAP1850" s="401"/>
      <c r="KAQ1850" s="401"/>
      <c r="KAR1850" s="401"/>
      <c r="KAS1850" s="401"/>
      <c r="KAT1850" s="401"/>
      <c r="KAU1850" s="401"/>
      <c r="KAV1850" s="401"/>
      <c r="KAW1850" s="401"/>
      <c r="KAX1850" s="401"/>
      <c r="KAY1850" s="401"/>
      <c r="KAZ1850" s="401"/>
      <c r="KBA1850" s="401"/>
      <c r="KBB1850" s="401"/>
      <c r="KBC1850" s="401"/>
      <c r="KBD1850" s="401"/>
      <c r="KBE1850" s="401"/>
      <c r="KBF1850" s="401"/>
      <c r="KBG1850" s="401"/>
      <c r="KBH1850" s="401"/>
      <c r="KBI1850" s="401"/>
      <c r="KBJ1850" s="401"/>
      <c r="KBK1850" s="401"/>
      <c r="KBL1850" s="401"/>
      <c r="KBM1850" s="401"/>
      <c r="KBN1850" s="401"/>
      <c r="KBO1850" s="401"/>
      <c r="KBP1850" s="401"/>
      <c r="KBQ1850" s="401"/>
      <c r="KBR1850" s="401"/>
      <c r="KBS1850" s="401"/>
      <c r="KBT1850" s="401"/>
      <c r="KBU1850" s="401"/>
      <c r="KBV1850" s="401"/>
      <c r="KBW1850" s="401"/>
      <c r="KBX1850" s="401"/>
      <c r="KBY1850" s="401"/>
      <c r="KBZ1850" s="401"/>
      <c r="KCA1850" s="401"/>
      <c r="KCB1850" s="401"/>
      <c r="KCC1850" s="401"/>
      <c r="KCD1850" s="401"/>
      <c r="KCE1850" s="401"/>
      <c r="KCF1850" s="401"/>
      <c r="KCG1850" s="401"/>
      <c r="KCH1850" s="401"/>
      <c r="KCI1850" s="401"/>
      <c r="KCJ1850" s="401"/>
      <c r="KCK1850" s="401"/>
      <c r="KCL1850" s="401"/>
      <c r="KCM1850" s="401"/>
      <c r="KCN1850" s="401"/>
      <c r="KCO1850" s="401"/>
      <c r="KCP1850" s="401"/>
      <c r="KCQ1850" s="401"/>
      <c r="KCR1850" s="401"/>
      <c r="KCS1850" s="401"/>
      <c r="KCT1850" s="401"/>
      <c r="KCU1850" s="401"/>
      <c r="KCV1850" s="401"/>
      <c r="KCW1850" s="401"/>
      <c r="KCX1850" s="401"/>
      <c r="KCY1850" s="401"/>
      <c r="KCZ1850" s="401"/>
      <c r="KDA1850" s="401"/>
      <c r="KDB1850" s="401"/>
      <c r="KDC1850" s="401"/>
      <c r="KDD1850" s="401"/>
      <c r="KDE1850" s="401"/>
      <c r="KDF1850" s="401"/>
      <c r="KDG1850" s="401"/>
      <c r="KDH1850" s="401"/>
      <c r="KDI1850" s="401"/>
      <c r="KDJ1850" s="401"/>
      <c r="KDK1850" s="401"/>
      <c r="KDL1850" s="401"/>
      <c r="KDM1850" s="401"/>
      <c r="KDN1850" s="401"/>
      <c r="KDO1850" s="401"/>
      <c r="KDP1850" s="401"/>
      <c r="KDQ1850" s="401"/>
      <c r="KDR1850" s="401"/>
      <c r="KDS1850" s="401"/>
      <c r="KDT1850" s="401"/>
      <c r="KDU1850" s="401"/>
      <c r="KDV1850" s="401"/>
      <c r="KDW1850" s="401"/>
      <c r="KDX1850" s="401"/>
      <c r="KDY1850" s="401"/>
      <c r="KDZ1850" s="401"/>
      <c r="KEA1850" s="401"/>
      <c r="KEB1850" s="401"/>
      <c r="KEC1850" s="401"/>
      <c r="KED1850" s="401"/>
      <c r="KEE1850" s="401"/>
      <c r="KEF1850" s="401"/>
      <c r="KEG1850" s="401"/>
      <c r="KEH1850" s="401"/>
      <c r="KEI1850" s="401"/>
      <c r="KEJ1850" s="401"/>
      <c r="KEK1850" s="401"/>
      <c r="KEL1850" s="401"/>
      <c r="KEM1850" s="401"/>
      <c r="KEN1850" s="401"/>
      <c r="KEO1850" s="401"/>
      <c r="KEP1850" s="401"/>
      <c r="KEQ1850" s="401"/>
      <c r="KER1850" s="401"/>
      <c r="KES1850" s="401"/>
      <c r="KET1850" s="401"/>
      <c r="KEU1850" s="401"/>
      <c r="KEV1850" s="401"/>
      <c r="KEW1850" s="401"/>
      <c r="KEX1850" s="401"/>
      <c r="KEY1850" s="401"/>
      <c r="KEZ1850" s="401"/>
      <c r="KFA1850" s="401"/>
      <c r="KFB1850" s="401"/>
      <c r="KFC1850" s="401"/>
      <c r="KFD1850" s="401"/>
      <c r="KFE1850" s="401"/>
      <c r="KFF1850" s="401"/>
      <c r="KFG1850" s="401"/>
      <c r="KFH1850" s="401"/>
      <c r="KFI1850" s="401"/>
      <c r="KFJ1850" s="401"/>
      <c r="KFK1850" s="401"/>
      <c r="KFL1850" s="401"/>
      <c r="KFM1850" s="401"/>
      <c r="KFN1850" s="401"/>
      <c r="KFO1850" s="401"/>
      <c r="KFP1850" s="401"/>
      <c r="KFQ1850" s="401"/>
      <c r="KFR1850" s="401"/>
      <c r="KFS1850" s="401"/>
      <c r="KFT1850" s="401"/>
      <c r="KFU1850" s="401"/>
      <c r="KFV1850" s="401"/>
      <c r="KFW1850" s="401"/>
      <c r="KFX1850" s="401"/>
      <c r="KFY1850" s="401"/>
      <c r="KFZ1850" s="401"/>
      <c r="KGA1850" s="401"/>
      <c r="KGB1850" s="401"/>
      <c r="KGC1850" s="401"/>
      <c r="KGD1850" s="401"/>
      <c r="KGE1850" s="401"/>
      <c r="KGF1850" s="401"/>
      <c r="KGG1850" s="401"/>
      <c r="KGH1850" s="401"/>
      <c r="KGI1850" s="401"/>
      <c r="KGJ1850" s="401"/>
      <c r="KGK1850" s="401"/>
      <c r="KGL1850" s="401"/>
      <c r="KGM1850" s="401"/>
      <c r="KGN1850" s="401"/>
      <c r="KGO1850" s="401"/>
      <c r="KGP1850" s="401"/>
      <c r="KGQ1850" s="401"/>
      <c r="KGR1850" s="401"/>
      <c r="KGS1850" s="401"/>
      <c r="KGT1850" s="401"/>
      <c r="KGU1850" s="401"/>
      <c r="KGV1850" s="401"/>
      <c r="KGW1850" s="401"/>
      <c r="KGX1850" s="401"/>
      <c r="KGY1850" s="401"/>
      <c r="KGZ1850" s="401"/>
      <c r="KHA1850" s="401"/>
      <c r="KHB1850" s="401"/>
      <c r="KHC1850" s="401"/>
      <c r="KHD1850" s="401"/>
      <c r="KHE1850" s="401"/>
      <c r="KHF1850" s="401"/>
      <c r="KHG1850" s="401"/>
      <c r="KHH1850" s="401"/>
      <c r="KHI1850" s="401"/>
      <c r="KHJ1850" s="401"/>
      <c r="KHK1850" s="401"/>
      <c r="KHL1850" s="401"/>
      <c r="KHM1850" s="401"/>
      <c r="KHN1850" s="401"/>
      <c r="KHO1850" s="401"/>
      <c r="KHP1850" s="401"/>
      <c r="KHQ1850" s="401"/>
      <c r="KHR1850" s="401"/>
      <c r="KHS1850" s="401"/>
      <c r="KHT1850" s="401"/>
      <c r="KHU1850" s="401"/>
      <c r="KHV1850" s="401"/>
      <c r="KHW1850" s="401"/>
      <c r="KHX1850" s="401"/>
      <c r="KHY1850" s="401"/>
      <c r="KHZ1850" s="401"/>
      <c r="KIA1850" s="401"/>
      <c r="KIB1850" s="401"/>
      <c r="KIC1850" s="401"/>
      <c r="KID1850" s="401"/>
      <c r="KIE1850" s="401"/>
      <c r="KIF1850" s="401"/>
      <c r="KIG1850" s="401"/>
      <c r="KIH1850" s="401"/>
      <c r="KII1850" s="401"/>
      <c r="KIJ1850" s="401"/>
      <c r="KIK1850" s="401"/>
      <c r="KIL1850" s="401"/>
      <c r="KIM1850" s="401"/>
      <c r="KIN1850" s="401"/>
      <c r="KIO1850" s="401"/>
      <c r="KIP1850" s="401"/>
      <c r="KIQ1850" s="401"/>
      <c r="KIR1850" s="401"/>
      <c r="KIS1850" s="401"/>
      <c r="KIT1850" s="401"/>
      <c r="KIU1850" s="401"/>
      <c r="KIV1850" s="401"/>
      <c r="KIW1850" s="401"/>
      <c r="KIX1850" s="401"/>
      <c r="KIY1850" s="401"/>
      <c r="KIZ1850" s="401"/>
      <c r="KJA1850" s="401"/>
      <c r="KJB1850" s="401"/>
      <c r="KJC1850" s="401"/>
      <c r="KJD1850" s="401"/>
      <c r="KJE1850" s="401"/>
      <c r="KJF1850" s="401"/>
      <c r="KJG1850" s="401"/>
      <c r="KJH1850" s="401"/>
      <c r="KJI1850" s="401"/>
      <c r="KJJ1850" s="401"/>
      <c r="KJK1850" s="401"/>
      <c r="KJL1850" s="401"/>
      <c r="KJM1850" s="401"/>
      <c r="KJN1850" s="401"/>
      <c r="KJO1850" s="401"/>
      <c r="KJP1850" s="401"/>
      <c r="KJQ1850" s="401"/>
      <c r="KJR1850" s="401"/>
      <c r="KJS1850" s="401"/>
      <c r="KJT1850" s="401"/>
      <c r="KJU1850" s="401"/>
      <c r="KJV1850" s="401"/>
      <c r="KJW1850" s="401"/>
      <c r="KJX1850" s="401"/>
      <c r="KJY1850" s="401"/>
      <c r="KJZ1850" s="401"/>
      <c r="KKA1850" s="401"/>
      <c r="KKB1850" s="401"/>
      <c r="KKC1850" s="401"/>
      <c r="KKD1850" s="401"/>
      <c r="KKE1850" s="401"/>
      <c r="KKF1850" s="401"/>
      <c r="KKG1850" s="401"/>
      <c r="KKH1850" s="401"/>
      <c r="KKI1850" s="401"/>
      <c r="KKJ1850" s="401"/>
      <c r="KKK1850" s="401"/>
      <c r="KKL1850" s="401"/>
      <c r="KKM1850" s="401"/>
      <c r="KKN1850" s="401"/>
      <c r="KKO1850" s="401"/>
      <c r="KKP1850" s="401"/>
      <c r="KKQ1850" s="401"/>
      <c r="KKR1850" s="401"/>
      <c r="KKS1850" s="401"/>
      <c r="KKT1850" s="401"/>
      <c r="KKU1850" s="401"/>
      <c r="KKV1850" s="401"/>
      <c r="KKW1850" s="401"/>
      <c r="KKX1850" s="401"/>
      <c r="KKY1850" s="401"/>
      <c r="KKZ1850" s="401"/>
      <c r="KLA1850" s="401"/>
      <c r="KLB1850" s="401"/>
      <c r="KLC1850" s="401"/>
      <c r="KLD1850" s="401"/>
      <c r="KLE1850" s="401"/>
      <c r="KLF1850" s="401"/>
      <c r="KLG1850" s="401"/>
      <c r="KLH1850" s="401"/>
      <c r="KLI1850" s="401"/>
      <c r="KLJ1850" s="401"/>
      <c r="KLK1850" s="401"/>
      <c r="KLL1850" s="401"/>
      <c r="KLM1850" s="401"/>
      <c r="KLN1850" s="401"/>
      <c r="KLO1850" s="401"/>
      <c r="KLP1850" s="401"/>
      <c r="KLQ1850" s="401"/>
      <c r="KLR1850" s="401"/>
      <c r="KLS1850" s="401"/>
      <c r="KLT1850" s="401"/>
      <c r="KLU1850" s="401"/>
      <c r="KLV1850" s="401"/>
      <c r="KLW1850" s="401"/>
      <c r="KLX1850" s="401"/>
      <c r="KLY1850" s="401"/>
      <c r="KLZ1850" s="401"/>
      <c r="KMA1850" s="401"/>
      <c r="KMB1850" s="401"/>
      <c r="KMC1850" s="401"/>
      <c r="KMD1850" s="401"/>
      <c r="KME1850" s="401"/>
      <c r="KMF1850" s="401"/>
      <c r="KMG1850" s="401"/>
      <c r="KMH1850" s="401"/>
      <c r="KMI1850" s="401"/>
      <c r="KMJ1850" s="401"/>
      <c r="KMK1850" s="401"/>
      <c r="KML1850" s="401"/>
      <c r="KMM1850" s="401"/>
      <c r="KMN1850" s="401"/>
      <c r="KMO1850" s="401"/>
      <c r="KMP1850" s="401"/>
      <c r="KMQ1850" s="401"/>
      <c r="KMR1850" s="401"/>
      <c r="KMS1850" s="401"/>
      <c r="KMT1850" s="401"/>
      <c r="KMU1850" s="401"/>
      <c r="KMV1850" s="401"/>
      <c r="KMW1850" s="401"/>
      <c r="KMX1850" s="401"/>
      <c r="KMY1850" s="401"/>
      <c r="KMZ1850" s="401"/>
      <c r="KNA1850" s="401"/>
      <c r="KNB1850" s="401"/>
      <c r="KNC1850" s="401"/>
      <c r="KND1850" s="401"/>
      <c r="KNE1850" s="401"/>
      <c r="KNF1850" s="401"/>
      <c r="KNG1850" s="401"/>
      <c r="KNH1850" s="401"/>
      <c r="KNI1850" s="401"/>
      <c r="KNJ1850" s="401"/>
      <c r="KNK1850" s="401"/>
      <c r="KNL1850" s="401"/>
      <c r="KNM1850" s="401"/>
      <c r="KNN1850" s="401"/>
      <c r="KNO1850" s="401"/>
      <c r="KNP1850" s="401"/>
      <c r="KNQ1850" s="401"/>
      <c r="KNR1850" s="401"/>
      <c r="KNS1850" s="401"/>
      <c r="KNT1850" s="401"/>
      <c r="KNU1850" s="401"/>
      <c r="KNV1850" s="401"/>
      <c r="KNW1850" s="401"/>
      <c r="KNX1850" s="401"/>
      <c r="KNY1850" s="401"/>
      <c r="KNZ1850" s="401"/>
      <c r="KOA1850" s="401"/>
      <c r="KOB1850" s="401"/>
      <c r="KOC1850" s="401"/>
      <c r="KOD1850" s="401"/>
      <c r="KOE1850" s="401"/>
      <c r="KOF1850" s="401"/>
      <c r="KOG1850" s="401"/>
      <c r="KOH1850" s="401"/>
      <c r="KOI1850" s="401"/>
      <c r="KOJ1850" s="401"/>
      <c r="KOK1850" s="401"/>
      <c r="KOL1850" s="401"/>
      <c r="KOM1850" s="401"/>
      <c r="KON1850" s="401"/>
      <c r="KOO1850" s="401"/>
      <c r="KOP1850" s="401"/>
      <c r="KOQ1850" s="401"/>
      <c r="KOR1850" s="401"/>
      <c r="KOS1850" s="401"/>
      <c r="KOT1850" s="401"/>
      <c r="KOU1850" s="401"/>
      <c r="KOV1850" s="401"/>
      <c r="KOW1850" s="401"/>
      <c r="KOX1850" s="401"/>
      <c r="KOY1850" s="401"/>
      <c r="KOZ1850" s="401"/>
      <c r="KPA1850" s="401"/>
      <c r="KPB1850" s="401"/>
      <c r="KPC1850" s="401"/>
      <c r="KPD1850" s="401"/>
      <c r="KPE1850" s="401"/>
      <c r="KPF1850" s="401"/>
      <c r="KPG1850" s="401"/>
      <c r="KPH1850" s="401"/>
      <c r="KPI1850" s="401"/>
      <c r="KPJ1850" s="401"/>
      <c r="KPK1850" s="401"/>
      <c r="KPL1850" s="401"/>
      <c r="KPM1850" s="401"/>
      <c r="KPN1850" s="401"/>
      <c r="KPO1850" s="401"/>
      <c r="KPP1850" s="401"/>
      <c r="KPQ1850" s="401"/>
      <c r="KPR1850" s="401"/>
      <c r="KPS1850" s="401"/>
      <c r="KPT1850" s="401"/>
      <c r="KPU1850" s="401"/>
      <c r="KPV1850" s="401"/>
      <c r="KPW1850" s="401"/>
      <c r="KPX1850" s="401"/>
      <c r="KPY1850" s="401"/>
      <c r="KPZ1850" s="401"/>
      <c r="KQA1850" s="401"/>
      <c r="KQB1850" s="401"/>
      <c r="KQC1850" s="401"/>
      <c r="KQD1850" s="401"/>
      <c r="KQE1850" s="401"/>
      <c r="KQF1850" s="401"/>
      <c r="KQG1850" s="401"/>
      <c r="KQH1850" s="401"/>
      <c r="KQI1850" s="401"/>
      <c r="KQJ1850" s="401"/>
      <c r="KQK1850" s="401"/>
      <c r="KQL1850" s="401"/>
      <c r="KQM1850" s="401"/>
      <c r="KQN1850" s="401"/>
      <c r="KQO1850" s="401"/>
      <c r="KQP1850" s="401"/>
      <c r="KQQ1850" s="401"/>
      <c r="KQR1850" s="401"/>
      <c r="KQS1850" s="401"/>
      <c r="KQT1850" s="401"/>
      <c r="KQU1850" s="401"/>
      <c r="KQV1850" s="401"/>
      <c r="KQW1850" s="401"/>
      <c r="KQX1850" s="401"/>
      <c r="KQY1850" s="401"/>
      <c r="KQZ1850" s="401"/>
      <c r="KRA1850" s="401"/>
      <c r="KRB1850" s="401"/>
      <c r="KRC1850" s="401"/>
      <c r="KRD1850" s="401"/>
      <c r="KRE1850" s="401"/>
      <c r="KRF1850" s="401"/>
      <c r="KRG1850" s="401"/>
      <c r="KRH1850" s="401"/>
      <c r="KRI1850" s="401"/>
      <c r="KRJ1850" s="401"/>
      <c r="KRK1850" s="401"/>
      <c r="KRL1850" s="401"/>
      <c r="KRM1850" s="401"/>
      <c r="KRN1850" s="401"/>
      <c r="KRO1850" s="401"/>
      <c r="KRP1850" s="401"/>
      <c r="KRQ1850" s="401"/>
      <c r="KRR1850" s="401"/>
      <c r="KRS1850" s="401"/>
      <c r="KRT1850" s="401"/>
      <c r="KRU1850" s="401"/>
      <c r="KRV1850" s="401"/>
      <c r="KRW1850" s="401"/>
      <c r="KRX1850" s="401"/>
      <c r="KRY1850" s="401"/>
      <c r="KRZ1850" s="401"/>
      <c r="KSA1850" s="401"/>
      <c r="KSB1850" s="401"/>
      <c r="KSC1850" s="401"/>
      <c r="KSD1850" s="401"/>
      <c r="KSE1850" s="401"/>
      <c r="KSF1850" s="401"/>
      <c r="KSG1850" s="401"/>
      <c r="KSH1850" s="401"/>
      <c r="KSI1850" s="401"/>
      <c r="KSJ1850" s="401"/>
      <c r="KSK1850" s="401"/>
      <c r="KSL1850" s="401"/>
      <c r="KSM1850" s="401"/>
      <c r="KSN1850" s="401"/>
      <c r="KSO1850" s="401"/>
      <c r="KSP1850" s="401"/>
      <c r="KSQ1850" s="401"/>
      <c r="KSR1850" s="401"/>
      <c r="KSS1850" s="401"/>
      <c r="KST1850" s="401"/>
      <c r="KSU1850" s="401"/>
      <c r="KSV1850" s="401"/>
      <c r="KSW1850" s="401"/>
      <c r="KSX1850" s="401"/>
      <c r="KSY1850" s="401"/>
      <c r="KSZ1850" s="401"/>
      <c r="KTA1850" s="401"/>
      <c r="KTB1850" s="401"/>
      <c r="KTC1850" s="401"/>
      <c r="KTD1850" s="401"/>
      <c r="KTE1850" s="401"/>
      <c r="KTF1850" s="401"/>
      <c r="KTG1850" s="401"/>
      <c r="KTH1850" s="401"/>
      <c r="KTI1850" s="401"/>
      <c r="KTJ1850" s="401"/>
      <c r="KTK1850" s="401"/>
      <c r="KTL1850" s="401"/>
      <c r="KTM1850" s="401"/>
      <c r="KTN1850" s="401"/>
      <c r="KTO1850" s="401"/>
      <c r="KTP1850" s="401"/>
      <c r="KTQ1850" s="401"/>
      <c r="KTR1850" s="401"/>
      <c r="KTS1850" s="401"/>
      <c r="KTT1850" s="401"/>
      <c r="KTU1850" s="401"/>
      <c r="KTV1850" s="401"/>
      <c r="KTW1850" s="401"/>
      <c r="KTX1850" s="401"/>
      <c r="KTY1850" s="401"/>
      <c r="KTZ1850" s="401"/>
      <c r="KUA1850" s="401"/>
      <c r="KUB1850" s="401"/>
      <c r="KUC1850" s="401"/>
      <c r="KUD1850" s="401"/>
      <c r="KUE1850" s="401"/>
      <c r="KUF1850" s="401"/>
      <c r="KUG1850" s="401"/>
      <c r="KUH1850" s="401"/>
      <c r="KUI1850" s="401"/>
      <c r="KUJ1850" s="401"/>
      <c r="KUK1850" s="401"/>
      <c r="KUL1850" s="401"/>
      <c r="KUM1850" s="401"/>
      <c r="KUN1850" s="401"/>
      <c r="KUO1850" s="401"/>
      <c r="KUP1850" s="401"/>
      <c r="KUQ1850" s="401"/>
      <c r="KUR1850" s="401"/>
      <c r="KUS1850" s="401"/>
      <c r="KUT1850" s="401"/>
      <c r="KUU1850" s="401"/>
      <c r="KUV1850" s="401"/>
      <c r="KUW1850" s="401"/>
      <c r="KUX1850" s="401"/>
      <c r="KUY1850" s="401"/>
      <c r="KUZ1850" s="401"/>
      <c r="KVA1850" s="401"/>
      <c r="KVB1850" s="401"/>
      <c r="KVC1850" s="401"/>
      <c r="KVD1850" s="401"/>
      <c r="KVE1850" s="401"/>
      <c r="KVF1850" s="401"/>
      <c r="KVG1850" s="401"/>
      <c r="KVH1850" s="401"/>
      <c r="KVI1850" s="401"/>
      <c r="KVJ1850" s="401"/>
      <c r="KVK1850" s="401"/>
      <c r="KVL1850" s="401"/>
      <c r="KVM1850" s="401"/>
      <c r="KVN1850" s="401"/>
      <c r="KVO1850" s="401"/>
      <c r="KVP1850" s="401"/>
      <c r="KVQ1850" s="401"/>
      <c r="KVR1850" s="401"/>
      <c r="KVS1850" s="401"/>
      <c r="KVT1850" s="401"/>
      <c r="KVU1850" s="401"/>
      <c r="KVV1850" s="401"/>
      <c r="KVW1850" s="401"/>
      <c r="KVX1850" s="401"/>
      <c r="KVY1850" s="401"/>
      <c r="KVZ1850" s="401"/>
      <c r="KWA1850" s="401"/>
      <c r="KWB1850" s="401"/>
      <c r="KWC1850" s="401"/>
      <c r="KWD1850" s="401"/>
      <c r="KWE1850" s="401"/>
      <c r="KWF1850" s="401"/>
      <c r="KWG1850" s="401"/>
      <c r="KWH1850" s="401"/>
      <c r="KWI1850" s="401"/>
      <c r="KWJ1850" s="401"/>
      <c r="KWK1850" s="401"/>
      <c r="KWL1850" s="401"/>
      <c r="KWM1850" s="401"/>
      <c r="KWN1850" s="401"/>
      <c r="KWO1850" s="401"/>
      <c r="KWP1850" s="401"/>
      <c r="KWQ1850" s="401"/>
      <c r="KWR1850" s="401"/>
      <c r="KWS1850" s="401"/>
      <c r="KWT1850" s="401"/>
      <c r="KWU1850" s="401"/>
      <c r="KWV1850" s="401"/>
      <c r="KWW1850" s="401"/>
      <c r="KWX1850" s="401"/>
      <c r="KWY1850" s="401"/>
      <c r="KWZ1850" s="401"/>
      <c r="KXA1850" s="401"/>
      <c r="KXB1850" s="401"/>
      <c r="KXC1850" s="401"/>
      <c r="KXD1850" s="401"/>
      <c r="KXE1850" s="401"/>
      <c r="KXF1850" s="401"/>
      <c r="KXG1850" s="401"/>
      <c r="KXH1850" s="401"/>
      <c r="KXI1850" s="401"/>
      <c r="KXJ1850" s="401"/>
      <c r="KXK1850" s="401"/>
      <c r="KXL1850" s="401"/>
      <c r="KXM1850" s="401"/>
      <c r="KXN1850" s="401"/>
      <c r="KXO1850" s="401"/>
      <c r="KXP1850" s="401"/>
      <c r="KXQ1850" s="401"/>
      <c r="KXR1850" s="401"/>
      <c r="KXS1850" s="401"/>
      <c r="KXT1850" s="401"/>
      <c r="KXU1850" s="401"/>
      <c r="KXV1850" s="401"/>
      <c r="KXW1850" s="401"/>
      <c r="KXX1850" s="401"/>
      <c r="KXY1850" s="401"/>
      <c r="KXZ1850" s="401"/>
      <c r="KYA1850" s="401"/>
      <c r="KYB1850" s="401"/>
      <c r="KYC1850" s="401"/>
      <c r="KYD1850" s="401"/>
      <c r="KYE1850" s="401"/>
      <c r="KYF1850" s="401"/>
      <c r="KYG1850" s="401"/>
      <c r="KYH1850" s="401"/>
      <c r="KYI1850" s="401"/>
      <c r="KYJ1850" s="401"/>
      <c r="KYK1850" s="401"/>
      <c r="KYL1850" s="401"/>
      <c r="KYM1850" s="401"/>
      <c r="KYN1850" s="401"/>
      <c r="KYO1850" s="401"/>
      <c r="KYP1850" s="401"/>
      <c r="KYQ1850" s="401"/>
      <c r="KYR1850" s="401"/>
      <c r="KYS1850" s="401"/>
      <c r="KYT1850" s="401"/>
      <c r="KYU1850" s="401"/>
      <c r="KYV1850" s="401"/>
      <c r="KYW1850" s="401"/>
      <c r="KYX1850" s="401"/>
      <c r="KYY1850" s="401"/>
      <c r="KYZ1850" s="401"/>
      <c r="KZA1850" s="401"/>
      <c r="KZB1850" s="401"/>
      <c r="KZC1850" s="401"/>
      <c r="KZD1850" s="401"/>
      <c r="KZE1850" s="401"/>
      <c r="KZF1850" s="401"/>
      <c r="KZG1850" s="401"/>
      <c r="KZH1850" s="401"/>
      <c r="KZI1850" s="401"/>
      <c r="KZJ1850" s="401"/>
      <c r="KZK1850" s="401"/>
      <c r="KZL1850" s="401"/>
      <c r="KZM1850" s="401"/>
      <c r="KZN1850" s="401"/>
      <c r="KZO1850" s="401"/>
      <c r="KZP1850" s="401"/>
      <c r="KZQ1850" s="401"/>
      <c r="KZR1850" s="401"/>
      <c r="KZS1850" s="401"/>
      <c r="KZT1850" s="401"/>
      <c r="KZU1850" s="401"/>
      <c r="KZV1850" s="401"/>
      <c r="KZW1850" s="401"/>
      <c r="KZX1850" s="401"/>
      <c r="KZY1850" s="401"/>
      <c r="KZZ1850" s="401"/>
      <c r="LAA1850" s="401"/>
      <c r="LAB1850" s="401"/>
      <c r="LAC1850" s="401"/>
      <c r="LAD1850" s="401"/>
      <c r="LAE1850" s="401"/>
      <c r="LAF1850" s="401"/>
      <c r="LAG1850" s="401"/>
      <c r="LAH1850" s="401"/>
      <c r="LAI1850" s="401"/>
      <c r="LAJ1850" s="401"/>
      <c r="LAK1850" s="401"/>
      <c r="LAL1850" s="401"/>
      <c r="LAM1850" s="401"/>
      <c r="LAN1850" s="401"/>
      <c r="LAO1850" s="401"/>
      <c r="LAP1850" s="401"/>
      <c r="LAQ1850" s="401"/>
      <c r="LAR1850" s="401"/>
      <c r="LAS1850" s="401"/>
      <c r="LAT1850" s="401"/>
      <c r="LAU1850" s="401"/>
      <c r="LAV1850" s="401"/>
      <c r="LAW1850" s="401"/>
      <c r="LAX1850" s="401"/>
      <c r="LAY1850" s="401"/>
      <c r="LAZ1850" s="401"/>
      <c r="LBA1850" s="401"/>
      <c r="LBB1850" s="401"/>
      <c r="LBC1850" s="401"/>
      <c r="LBD1850" s="401"/>
      <c r="LBE1850" s="401"/>
      <c r="LBF1850" s="401"/>
      <c r="LBG1850" s="401"/>
      <c r="LBH1850" s="401"/>
      <c r="LBI1850" s="401"/>
      <c r="LBJ1850" s="401"/>
      <c r="LBK1850" s="401"/>
      <c r="LBL1850" s="401"/>
      <c r="LBM1850" s="401"/>
      <c r="LBN1850" s="401"/>
      <c r="LBO1850" s="401"/>
      <c r="LBP1850" s="401"/>
      <c r="LBQ1850" s="401"/>
      <c r="LBR1850" s="401"/>
      <c r="LBS1850" s="401"/>
      <c r="LBT1850" s="401"/>
      <c r="LBU1850" s="401"/>
      <c r="LBV1850" s="401"/>
      <c r="LBW1850" s="401"/>
      <c r="LBX1850" s="401"/>
      <c r="LBY1850" s="401"/>
      <c r="LBZ1850" s="401"/>
      <c r="LCA1850" s="401"/>
      <c r="LCB1850" s="401"/>
      <c r="LCC1850" s="401"/>
      <c r="LCD1850" s="401"/>
      <c r="LCE1850" s="401"/>
      <c r="LCF1850" s="401"/>
      <c r="LCG1850" s="401"/>
      <c r="LCH1850" s="401"/>
      <c r="LCI1850" s="401"/>
      <c r="LCJ1850" s="401"/>
      <c r="LCK1850" s="401"/>
      <c r="LCL1850" s="401"/>
      <c r="LCM1850" s="401"/>
      <c r="LCN1850" s="401"/>
      <c r="LCO1850" s="401"/>
      <c r="LCP1850" s="401"/>
      <c r="LCQ1850" s="401"/>
      <c r="LCR1850" s="401"/>
      <c r="LCS1850" s="401"/>
      <c r="LCT1850" s="401"/>
      <c r="LCU1850" s="401"/>
      <c r="LCV1850" s="401"/>
      <c r="LCW1850" s="401"/>
      <c r="LCX1850" s="401"/>
      <c r="LCY1850" s="401"/>
      <c r="LCZ1850" s="401"/>
      <c r="LDA1850" s="401"/>
      <c r="LDB1850" s="401"/>
      <c r="LDC1850" s="401"/>
      <c r="LDD1850" s="401"/>
      <c r="LDE1850" s="401"/>
      <c r="LDF1850" s="401"/>
      <c r="LDG1850" s="401"/>
      <c r="LDH1850" s="401"/>
      <c r="LDI1850" s="401"/>
      <c r="LDJ1850" s="401"/>
      <c r="LDK1850" s="401"/>
      <c r="LDL1850" s="401"/>
      <c r="LDM1850" s="401"/>
      <c r="LDN1850" s="401"/>
      <c r="LDO1850" s="401"/>
      <c r="LDP1850" s="401"/>
      <c r="LDQ1850" s="401"/>
      <c r="LDR1850" s="401"/>
      <c r="LDS1850" s="401"/>
      <c r="LDT1850" s="401"/>
      <c r="LDU1850" s="401"/>
      <c r="LDV1850" s="401"/>
      <c r="LDW1850" s="401"/>
      <c r="LDX1850" s="401"/>
      <c r="LDY1850" s="401"/>
      <c r="LDZ1850" s="401"/>
      <c r="LEA1850" s="401"/>
      <c r="LEB1850" s="401"/>
      <c r="LEC1850" s="401"/>
      <c r="LED1850" s="401"/>
      <c r="LEE1850" s="401"/>
      <c r="LEF1850" s="401"/>
      <c r="LEG1850" s="401"/>
      <c r="LEH1850" s="401"/>
      <c r="LEI1850" s="401"/>
      <c r="LEJ1850" s="401"/>
      <c r="LEK1850" s="401"/>
      <c r="LEL1850" s="401"/>
      <c r="LEM1850" s="401"/>
      <c r="LEN1850" s="401"/>
      <c r="LEO1850" s="401"/>
      <c r="LEP1850" s="401"/>
      <c r="LEQ1850" s="401"/>
      <c r="LER1850" s="401"/>
      <c r="LES1850" s="401"/>
      <c r="LET1850" s="401"/>
      <c r="LEU1850" s="401"/>
      <c r="LEV1850" s="401"/>
      <c r="LEW1850" s="401"/>
      <c r="LEX1850" s="401"/>
      <c r="LEY1850" s="401"/>
      <c r="LEZ1850" s="401"/>
      <c r="LFA1850" s="401"/>
      <c r="LFB1850" s="401"/>
      <c r="LFC1850" s="401"/>
      <c r="LFD1850" s="401"/>
      <c r="LFE1850" s="401"/>
      <c r="LFF1850" s="401"/>
      <c r="LFG1850" s="401"/>
      <c r="LFH1850" s="401"/>
      <c r="LFI1850" s="401"/>
      <c r="LFJ1850" s="401"/>
      <c r="LFK1850" s="401"/>
      <c r="LFL1850" s="401"/>
      <c r="LFM1850" s="401"/>
      <c r="LFN1850" s="401"/>
      <c r="LFO1850" s="401"/>
      <c r="LFP1850" s="401"/>
      <c r="LFQ1850" s="401"/>
      <c r="LFR1850" s="401"/>
      <c r="LFS1850" s="401"/>
      <c r="LFT1850" s="401"/>
      <c r="LFU1850" s="401"/>
      <c r="LFV1850" s="401"/>
      <c r="LFW1850" s="401"/>
      <c r="LFX1850" s="401"/>
      <c r="LFY1850" s="401"/>
      <c r="LFZ1850" s="401"/>
      <c r="LGA1850" s="401"/>
      <c r="LGB1850" s="401"/>
      <c r="LGC1850" s="401"/>
      <c r="LGD1850" s="401"/>
      <c r="LGE1850" s="401"/>
      <c r="LGF1850" s="401"/>
      <c r="LGG1850" s="401"/>
      <c r="LGH1850" s="401"/>
      <c r="LGI1850" s="401"/>
      <c r="LGJ1850" s="401"/>
      <c r="LGK1850" s="401"/>
      <c r="LGL1850" s="401"/>
      <c r="LGM1850" s="401"/>
      <c r="LGN1850" s="401"/>
      <c r="LGO1850" s="401"/>
      <c r="LGP1850" s="401"/>
      <c r="LGQ1850" s="401"/>
      <c r="LGR1850" s="401"/>
      <c r="LGS1850" s="401"/>
      <c r="LGT1850" s="401"/>
      <c r="LGU1850" s="401"/>
      <c r="LGV1850" s="401"/>
      <c r="LGW1850" s="401"/>
      <c r="LGX1850" s="401"/>
      <c r="LGY1850" s="401"/>
      <c r="LGZ1850" s="401"/>
      <c r="LHA1850" s="401"/>
      <c r="LHB1850" s="401"/>
      <c r="LHC1850" s="401"/>
      <c r="LHD1850" s="401"/>
      <c r="LHE1850" s="401"/>
      <c r="LHF1850" s="401"/>
      <c r="LHG1850" s="401"/>
      <c r="LHH1850" s="401"/>
      <c r="LHI1850" s="401"/>
      <c r="LHJ1850" s="401"/>
      <c r="LHK1850" s="401"/>
      <c r="LHL1850" s="401"/>
      <c r="LHM1850" s="401"/>
      <c r="LHN1850" s="401"/>
      <c r="LHO1850" s="401"/>
      <c r="LHP1850" s="401"/>
      <c r="LHQ1850" s="401"/>
      <c r="LHR1850" s="401"/>
      <c r="LHS1850" s="401"/>
      <c r="LHT1850" s="401"/>
      <c r="LHU1850" s="401"/>
      <c r="LHV1850" s="401"/>
      <c r="LHW1850" s="401"/>
      <c r="LHX1850" s="401"/>
      <c r="LHY1850" s="401"/>
      <c r="LHZ1850" s="401"/>
      <c r="LIA1850" s="401"/>
      <c r="LIB1850" s="401"/>
      <c r="LIC1850" s="401"/>
      <c r="LID1850" s="401"/>
      <c r="LIE1850" s="401"/>
      <c r="LIF1850" s="401"/>
      <c r="LIG1850" s="401"/>
      <c r="LIH1850" s="401"/>
      <c r="LII1850" s="401"/>
      <c r="LIJ1850" s="401"/>
      <c r="LIK1850" s="401"/>
      <c r="LIL1850" s="401"/>
      <c r="LIM1850" s="401"/>
      <c r="LIN1850" s="401"/>
      <c r="LIO1850" s="401"/>
      <c r="LIP1850" s="401"/>
      <c r="LIQ1850" s="401"/>
      <c r="LIR1850" s="401"/>
      <c r="LIS1850" s="401"/>
      <c r="LIT1850" s="401"/>
      <c r="LIU1850" s="401"/>
      <c r="LIV1850" s="401"/>
      <c r="LIW1850" s="401"/>
      <c r="LIX1850" s="401"/>
      <c r="LIY1850" s="401"/>
      <c r="LIZ1850" s="401"/>
      <c r="LJA1850" s="401"/>
      <c r="LJB1850" s="401"/>
      <c r="LJC1850" s="401"/>
      <c r="LJD1850" s="401"/>
      <c r="LJE1850" s="401"/>
      <c r="LJF1850" s="401"/>
      <c r="LJG1850" s="401"/>
      <c r="LJH1850" s="401"/>
      <c r="LJI1850" s="401"/>
      <c r="LJJ1850" s="401"/>
      <c r="LJK1850" s="401"/>
      <c r="LJL1850" s="401"/>
      <c r="LJM1850" s="401"/>
      <c r="LJN1850" s="401"/>
      <c r="LJO1850" s="401"/>
      <c r="LJP1850" s="401"/>
      <c r="LJQ1850" s="401"/>
      <c r="LJR1850" s="401"/>
      <c r="LJS1850" s="401"/>
      <c r="LJT1850" s="401"/>
      <c r="LJU1850" s="401"/>
      <c r="LJV1850" s="401"/>
      <c r="LJW1850" s="401"/>
      <c r="LJX1850" s="401"/>
      <c r="LJY1850" s="401"/>
      <c r="LJZ1850" s="401"/>
      <c r="LKA1850" s="401"/>
      <c r="LKB1850" s="401"/>
      <c r="LKC1850" s="401"/>
      <c r="LKD1850" s="401"/>
      <c r="LKE1850" s="401"/>
      <c r="LKF1850" s="401"/>
      <c r="LKG1850" s="401"/>
      <c r="LKH1850" s="401"/>
      <c r="LKI1850" s="401"/>
      <c r="LKJ1850" s="401"/>
      <c r="LKK1850" s="401"/>
      <c r="LKL1850" s="401"/>
      <c r="LKM1850" s="401"/>
      <c r="LKN1850" s="401"/>
      <c r="LKO1850" s="401"/>
      <c r="LKP1850" s="401"/>
      <c r="LKQ1850" s="401"/>
      <c r="LKR1850" s="401"/>
      <c r="LKS1850" s="401"/>
      <c r="LKT1850" s="401"/>
      <c r="LKU1850" s="401"/>
      <c r="LKV1850" s="401"/>
      <c r="LKW1850" s="401"/>
      <c r="LKX1850" s="401"/>
      <c r="LKY1850" s="401"/>
      <c r="LKZ1850" s="401"/>
      <c r="LLA1850" s="401"/>
      <c r="LLB1850" s="401"/>
      <c r="LLC1850" s="401"/>
      <c r="LLD1850" s="401"/>
      <c r="LLE1850" s="401"/>
      <c r="LLF1850" s="401"/>
      <c r="LLG1850" s="401"/>
      <c r="LLH1850" s="401"/>
      <c r="LLI1850" s="401"/>
      <c r="LLJ1850" s="401"/>
      <c r="LLK1850" s="401"/>
      <c r="LLL1850" s="401"/>
      <c r="LLM1850" s="401"/>
      <c r="LLN1850" s="401"/>
      <c r="LLO1850" s="401"/>
      <c r="LLP1850" s="401"/>
      <c r="LLQ1850" s="401"/>
      <c r="LLR1850" s="401"/>
      <c r="LLS1850" s="401"/>
      <c r="LLT1850" s="401"/>
      <c r="LLU1850" s="401"/>
      <c r="LLV1850" s="401"/>
      <c r="LLW1850" s="401"/>
      <c r="LLX1850" s="401"/>
      <c r="LLY1850" s="401"/>
      <c r="LLZ1850" s="401"/>
      <c r="LMA1850" s="401"/>
      <c r="LMB1850" s="401"/>
      <c r="LMC1850" s="401"/>
      <c r="LMD1850" s="401"/>
      <c r="LME1850" s="401"/>
      <c r="LMF1850" s="401"/>
      <c r="LMG1850" s="401"/>
      <c r="LMH1850" s="401"/>
      <c r="LMI1850" s="401"/>
      <c r="LMJ1850" s="401"/>
      <c r="LMK1850" s="401"/>
      <c r="LML1850" s="401"/>
      <c r="LMM1850" s="401"/>
      <c r="LMN1850" s="401"/>
      <c r="LMO1850" s="401"/>
      <c r="LMP1850" s="401"/>
      <c r="LMQ1850" s="401"/>
      <c r="LMR1850" s="401"/>
      <c r="LMS1850" s="401"/>
      <c r="LMT1850" s="401"/>
      <c r="LMU1850" s="401"/>
      <c r="LMV1850" s="401"/>
      <c r="LMW1850" s="401"/>
      <c r="LMX1850" s="401"/>
      <c r="LMY1850" s="401"/>
      <c r="LMZ1850" s="401"/>
      <c r="LNA1850" s="401"/>
      <c r="LNB1850" s="401"/>
      <c r="LNC1850" s="401"/>
      <c r="LND1850" s="401"/>
      <c r="LNE1850" s="401"/>
      <c r="LNF1850" s="401"/>
      <c r="LNG1850" s="401"/>
      <c r="LNH1850" s="401"/>
      <c r="LNI1850" s="401"/>
      <c r="LNJ1850" s="401"/>
      <c r="LNK1850" s="401"/>
      <c r="LNL1850" s="401"/>
      <c r="LNM1850" s="401"/>
      <c r="LNN1850" s="401"/>
      <c r="LNO1850" s="401"/>
      <c r="LNP1850" s="401"/>
      <c r="LNQ1850" s="401"/>
      <c r="LNR1850" s="401"/>
      <c r="LNS1850" s="401"/>
      <c r="LNT1850" s="401"/>
      <c r="LNU1850" s="401"/>
      <c r="LNV1850" s="401"/>
      <c r="LNW1850" s="401"/>
      <c r="LNX1850" s="401"/>
      <c r="LNY1850" s="401"/>
      <c r="LNZ1850" s="401"/>
      <c r="LOA1850" s="401"/>
      <c r="LOB1850" s="401"/>
      <c r="LOC1850" s="401"/>
      <c r="LOD1850" s="401"/>
      <c r="LOE1850" s="401"/>
      <c r="LOF1850" s="401"/>
      <c r="LOG1850" s="401"/>
      <c r="LOH1850" s="401"/>
      <c r="LOI1850" s="401"/>
      <c r="LOJ1850" s="401"/>
      <c r="LOK1850" s="401"/>
      <c r="LOL1850" s="401"/>
      <c r="LOM1850" s="401"/>
      <c r="LON1850" s="401"/>
      <c r="LOO1850" s="401"/>
      <c r="LOP1850" s="401"/>
      <c r="LOQ1850" s="401"/>
      <c r="LOR1850" s="401"/>
      <c r="LOS1850" s="401"/>
      <c r="LOT1850" s="401"/>
      <c r="LOU1850" s="401"/>
      <c r="LOV1850" s="401"/>
      <c r="LOW1850" s="401"/>
      <c r="LOX1850" s="401"/>
      <c r="LOY1850" s="401"/>
      <c r="LOZ1850" s="401"/>
      <c r="LPA1850" s="401"/>
      <c r="LPB1850" s="401"/>
      <c r="LPC1850" s="401"/>
      <c r="LPD1850" s="401"/>
      <c r="LPE1850" s="401"/>
      <c r="LPF1850" s="401"/>
      <c r="LPG1850" s="401"/>
      <c r="LPH1850" s="401"/>
      <c r="LPI1850" s="401"/>
      <c r="LPJ1850" s="401"/>
      <c r="LPK1850" s="401"/>
      <c r="LPL1850" s="401"/>
      <c r="LPM1850" s="401"/>
      <c r="LPN1850" s="401"/>
      <c r="LPO1850" s="401"/>
      <c r="LPP1850" s="401"/>
      <c r="LPQ1850" s="401"/>
      <c r="LPR1850" s="401"/>
      <c r="LPS1850" s="401"/>
      <c r="LPT1850" s="401"/>
      <c r="LPU1850" s="401"/>
      <c r="LPV1850" s="401"/>
      <c r="LPW1850" s="401"/>
      <c r="LPX1850" s="401"/>
      <c r="LPY1850" s="401"/>
      <c r="LPZ1850" s="401"/>
      <c r="LQA1850" s="401"/>
      <c r="LQB1850" s="401"/>
      <c r="LQC1850" s="401"/>
      <c r="LQD1850" s="401"/>
      <c r="LQE1850" s="401"/>
      <c r="LQF1850" s="401"/>
      <c r="LQG1850" s="401"/>
      <c r="LQH1850" s="401"/>
      <c r="LQI1850" s="401"/>
      <c r="LQJ1850" s="401"/>
      <c r="LQK1850" s="401"/>
      <c r="LQL1850" s="401"/>
      <c r="LQM1850" s="401"/>
      <c r="LQN1850" s="401"/>
      <c r="LQO1850" s="401"/>
      <c r="LQP1850" s="401"/>
      <c r="LQQ1850" s="401"/>
      <c r="LQR1850" s="401"/>
      <c r="LQS1850" s="401"/>
      <c r="LQT1850" s="401"/>
      <c r="LQU1850" s="401"/>
      <c r="LQV1850" s="401"/>
      <c r="LQW1850" s="401"/>
      <c r="LQX1850" s="401"/>
      <c r="LQY1850" s="401"/>
      <c r="LQZ1850" s="401"/>
      <c r="LRA1850" s="401"/>
      <c r="LRB1850" s="401"/>
      <c r="LRC1850" s="401"/>
      <c r="LRD1850" s="401"/>
      <c r="LRE1850" s="401"/>
      <c r="LRF1850" s="401"/>
      <c r="LRG1850" s="401"/>
      <c r="LRH1850" s="401"/>
      <c r="LRI1850" s="401"/>
      <c r="LRJ1850" s="401"/>
      <c r="LRK1850" s="401"/>
      <c r="LRL1850" s="401"/>
      <c r="LRM1850" s="401"/>
      <c r="LRN1850" s="401"/>
      <c r="LRO1850" s="401"/>
      <c r="LRP1850" s="401"/>
      <c r="LRQ1850" s="401"/>
      <c r="LRR1850" s="401"/>
      <c r="LRS1850" s="401"/>
      <c r="LRT1850" s="401"/>
      <c r="LRU1850" s="401"/>
      <c r="LRV1850" s="401"/>
      <c r="LRW1850" s="401"/>
      <c r="LRX1850" s="401"/>
      <c r="LRY1850" s="401"/>
      <c r="LRZ1850" s="401"/>
      <c r="LSA1850" s="401"/>
      <c r="LSB1850" s="401"/>
      <c r="LSC1850" s="401"/>
      <c r="LSD1850" s="401"/>
      <c r="LSE1850" s="401"/>
      <c r="LSF1850" s="401"/>
      <c r="LSG1850" s="401"/>
      <c r="LSH1850" s="401"/>
      <c r="LSI1850" s="401"/>
      <c r="LSJ1850" s="401"/>
      <c r="LSK1850" s="401"/>
      <c r="LSL1850" s="401"/>
      <c r="LSM1850" s="401"/>
      <c r="LSN1850" s="401"/>
      <c r="LSO1850" s="401"/>
      <c r="LSP1850" s="401"/>
      <c r="LSQ1850" s="401"/>
      <c r="LSR1850" s="401"/>
      <c r="LSS1850" s="401"/>
      <c r="LST1850" s="401"/>
      <c r="LSU1850" s="401"/>
      <c r="LSV1850" s="401"/>
      <c r="LSW1850" s="401"/>
      <c r="LSX1850" s="401"/>
      <c r="LSY1850" s="401"/>
      <c r="LSZ1850" s="401"/>
      <c r="LTA1850" s="401"/>
      <c r="LTB1850" s="401"/>
      <c r="LTC1850" s="401"/>
      <c r="LTD1850" s="401"/>
      <c r="LTE1850" s="401"/>
      <c r="LTF1850" s="401"/>
      <c r="LTG1850" s="401"/>
      <c r="LTH1850" s="401"/>
      <c r="LTI1850" s="401"/>
      <c r="LTJ1850" s="401"/>
      <c r="LTK1850" s="401"/>
      <c r="LTL1850" s="401"/>
      <c r="LTM1850" s="401"/>
      <c r="LTN1850" s="401"/>
      <c r="LTO1850" s="401"/>
      <c r="LTP1850" s="401"/>
      <c r="LTQ1850" s="401"/>
      <c r="LTR1850" s="401"/>
      <c r="LTS1850" s="401"/>
      <c r="LTT1850" s="401"/>
      <c r="LTU1850" s="401"/>
      <c r="LTV1850" s="401"/>
      <c r="LTW1850" s="401"/>
      <c r="LTX1850" s="401"/>
      <c r="LTY1850" s="401"/>
      <c r="LTZ1850" s="401"/>
      <c r="LUA1850" s="401"/>
      <c r="LUB1850" s="401"/>
      <c r="LUC1850" s="401"/>
      <c r="LUD1850" s="401"/>
      <c r="LUE1850" s="401"/>
      <c r="LUF1850" s="401"/>
      <c r="LUG1850" s="401"/>
      <c r="LUH1850" s="401"/>
      <c r="LUI1850" s="401"/>
      <c r="LUJ1850" s="401"/>
      <c r="LUK1850" s="401"/>
      <c r="LUL1850" s="401"/>
      <c r="LUM1850" s="401"/>
      <c r="LUN1850" s="401"/>
      <c r="LUO1850" s="401"/>
      <c r="LUP1850" s="401"/>
      <c r="LUQ1850" s="401"/>
      <c r="LUR1850" s="401"/>
      <c r="LUS1850" s="401"/>
      <c r="LUT1850" s="401"/>
      <c r="LUU1850" s="401"/>
      <c r="LUV1850" s="401"/>
      <c r="LUW1850" s="401"/>
      <c r="LUX1850" s="401"/>
      <c r="LUY1850" s="401"/>
      <c r="LUZ1850" s="401"/>
      <c r="LVA1850" s="401"/>
      <c r="LVB1850" s="401"/>
      <c r="LVC1850" s="401"/>
      <c r="LVD1850" s="401"/>
      <c r="LVE1850" s="401"/>
      <c r="LVF1850" s="401"/>
      <c r="LVG1850" s="401"/>
      <c r="LVH1850" s="401"/>
      <c r="LVI1850" s="401"/>
      <c r="LVJ1850" s="401"/>
      <c r="LVK1850" s="401"/>
      <c r="LVL1850" s="401"/>
      <c r="LVM1850" s="401"/>
      <c r="LVN1850" s="401"/>
      <c r="LVO1850" s="401"/>
      <c r="LVP1850" s="401"/>
      <c r="LVQ1850" s="401"/>
      <c r="LVR1850" s="401"/>
      <c r="LVS1850" s="401"/>
      <c r="LVT1850" s="401"/>
      <c r="LVU1850" s="401"/>
      <c r="LVV1850" s="401"/>
      <c r="LVW1850" s="401"/>
      <c r="LVX1850" s="401"/>
      <c r="LVY1850" s="401"/>
      <c r="LVZ1850" s="401"/>
      <c r="LWA1850" s="401"/>
      <c r="LWB1850" s="401"/>
      <c r="LWC1850" s="401"/>
      <c r="LWD1850" s="401"/>
      <c r="LWE1850" s="401"/>
      <c r="LWF1850" s="401"/>
      <c r="LWG1850" s="401"/>
      <c r="LWH1850" s="401"/>
      <c r="LWI1850" s="401"/>
      <c r="LWJ1850" s="401"/>
      <c r="LWK1850" s="401"/>
      <c r="LWL1850" s="401"/>
      <c r="LWM1850" s="401"/>
      <c r="LWN1850" s="401"/>
      <c r="LWO1850" s="401"/>
      <c r="LWP1850" s="401"/>
      <c r="LWQ1850" s="401"/>
      <c r="LWR1850" s="401"/>
      <c r="LWS1850" s="401"/>
      <c r="LWT1850" s="401"/>
      <c r="LWU1850" s="401"/>
      <c r="LWV1850" s="401"/>
      <c r="LWW1850" s="401"/>
      <c r="LWX1850" s="401"/>
      <c r="LWY1850" s="401"/>
      <c r="LWZ1850" s="401"/>
      <c r="LXA1850" s="401"/>
      <c r="LXB1850" s="401"/>
      <c r="LXC1850" s="401"/>
      <c r="LXD1850" s="401"/>
      <c r="LXE1850" s="401"/>
      <c r="LXF1850" s="401"/>
      <c r="LXG1850" s="401"/>
      <c r="LXH1850" s="401"/>
      <c r="LXI1850" s="401"/>
      <c r="LXJ1850" s="401"/>
      <c r="LXK1850" s="401"/>
      <c r="LXL1850" s="401"/>
      <c r="LXM1850" s="401"/>
      <c r="LXN1850" s="401"/>
      <c r="LXO1850" s="401"/>
      <c r="LXP1850" s="401"/>
      <c r="LXQ1850" s="401"/>
      <c r="LXR1850" s="401"/>
      <c r="LXS1850" s="401"/>
      <c r="LXT1850" s="401"/>
      <c r="LXU1850" s="401"/>
      <c r="LXV1850" s="401"/>
      <c r="LXW1850" s="401"/>
      <c r="LXX1850" s="401"/>
      <c r="LXY1850" s="401"/>
      <c r="LXZ1850" s="401"/>
      <c r="LYA1850" s="401"/>
      <c r="LYB1850" s="401"/>
      <c r="LYC1850" s="401"/>
      <c r="LYD1850" s="401"/>
      <c r="LYE1850" s="401"/>
      <c r="LYF1850" s="401"/>
      <c r="LYG1850" s="401"/>
      <c r="LYH1850" s="401"/>
      <c r="LYI1850" s="401"/>
      <c r="LYJ1850" s="401"/>
      <c r="LYK1850" s="401"/>
      <c r="LYL1850" s="401"/>
      <c r="LYM1850" s="401"/>
      <c r="LYN1850" s="401"/>
      <c r="LYO1850" s="401"/>
      <c r="LYP1850" s="401"/>
      <c r="LYQ1850" s="401"/>
      <c r="LYR1850" s="401"/>
      <c r="LYS1850" s="401"/>
      <c r="LYT1850" s="401"/>
      <c r="LYU1850" s="401"/>
      <c r="LYV1850" s="401"/>
      <c r="LYW1850" s="401"/>
      <c r="LYX1850" s="401"/>
      <c r="LYY1850" s="401"/>
      <c r="LYZ1850" s="401"/>
      <c r="LZA1850" s="401"/>
      <c r="LZB1850" s="401"/>
      <c r="LZC1850" s="401"/>
      <c r="LZD1850" s="401"/>
      <c r="LZE1850" s="401"/>
      <c r="LZF1850" s="401"/>
      <c r="LZG1850" s="401"/>
      <c r="LZH1850" s="401"/>
      <c r="LZI1850" s="401"/>
      <c r="LZJ1850" s="401"/>
      <c r="LZK1850" s="401"/>
      <c r="LZL1850" s="401"/>
      <c r="LZM1850" s="401"/>
      <c r="LZN1850" s="401"/>
      <c r="LZO1850" s="401"/>
      <c r="LZP1850" s="401"/>
      <c r="LZQ1850" s="401"/>
      <c r="LZR1850" s="401"/>
      <c r="LZS1850" s="401"/>
      <c r="LZT1850" s="401"/>
      <c r="LZU1850" s="401"/>
      <c r="LZV1850" s="401"/>
      <c r="LZW1850" s="401"/>
      <c r="LZX1850" s="401"/>
      <c r="LZY1850" s="401"/>
      <c r="LZZ1850" s="401"/>
      <c r="MAA1850" s="401"/>
      <c r="MAB1850" s="401"/>
      <c r="MAC1850" s="401"/>
      <c r="MAD1850" s="401"/>
      <c r="MAE1850" s="401"/>
      <c r="MAF1850" s="401"/>
      <c r="MAG1850" s="401"/>
      <c r="MAH1850" s="401"/>
      <c r="MAI1850" s="401"/>
      <c r="MAJ1850" s="401"/>
      <c r="MAK1850" s="401"/>
      <c r="MAL1850" s="401"/>
      <c r="MAM1850" s="401"/>
      <c r="MAN1850" s="401"/>
      <c r="MAO1850" s="401"/>
      <c r="MAP1850" s="401"/>
      <c r="MAQ1850" s="401"/>
      <c r="MAR1850" s="401"/>
      <c r="MAS1850" s="401"/>
      <c r="MAT1850" s="401"/>
      <c r="MAU1850" s="401"/>
      <c r="MAV1850" s="401"/>
      <c r="MAW1850" s="401"/>
      <c r="MAX1850" s="401"/>
      <c r="MAY1850" s="401"/>
      <c r="MAZ1850" s="401"/>
      <c r="MBA1850" s="401"/>
      <c r="MBB1850" s="401"/>
      <c r="MBC1850" s="401"/>
      <c r="MBD1850" s="401"/>
      <c r="MBE1850" s="401"/>
      <c r="MBF1850" s="401"/>
      <c r="MBG1850" s="401"/>
      <c r="MBH1850" s="401"/>
      <c r="MBI1850" s="401"/>
      <c r="MBJ1850" s="401"/>
      <c r="MBK1850" s="401"/>
      <c r="MBL1850" s="401"/>
      <c r="MBM1850" s="401"/>
      <c r="MBN1850" s="401"/>
      <c r="MBO1850" s="401"/>
      <c r="MBP1850" s="401"/>
      <c r="MBQ1850" s="401"/>
      <c r="MBR1850" s="401"/>
      <c r="MBS1850" s="401"/>
      <c r="MBT1850" s="401"/>
      <c r="MBU1850" s="401"/>
      <c r="MBV1850" s="401"/>
      <c r="MBW1850" s="401"/>
      <c r="MBX1850" s="401"/>
      <c r="MBY1850" s="401"/>
      <c r="MBZ1850" s="401"/>
      <c r="MCA1850" s="401"/>
      <c r="MCB1850" s="401"/>
      <c r="MCC1850" s="401"/>
      <c r="MCD1850" s="401"/>
      <c r="MCE1850" s="401"/>
      <c r="MCF1850" s="401"/>
      <c r="MCG1850" s="401"/>
      <c r="MCH1850" s="401"/>
      <c r="MCI1850" s="401"/>
      <c r="MCJ1850" s="401"/>
      <c r="MCK1850" s="401"/>
      <c r="MCL1850" s="401"/>
      <c r="MCM1850" s="401"/>
      <c r="MCN1850" s="401"/>
      <c r="MCO1850" s="401"/>
      <c r="MCP1850" s="401"/>
      <c r="MCQ1850" s="401"/>
      <c r="MCR1850" s="401"/>
      <c r="MCS1850" s="401"/>
      <c r="MCT1850" s="401"/>
      <c r="MCU1850" s="401"/>
      <c r="MCV1850" s="401"/>
      <c r="MCW1850" s="401"/>
      <c r="MCX1850" s="401"/>
      <c r="MCY1850" s="401"/>
      <c r="MCZ1850" s="401"/>
      <c r="MDA1850" s="401"/>
      <c r="MDB1850" s="401"/>
      <c r="MDC1850" s="401"/>
      <c r="MDD1850" s="401"/>
      <c r="MDE1850" s="401"/>
      <c r="MDF1850" s="401"/>
      <c r="MDG1850" s="401"/>
      <c r="MDH1850" s="401"/>
      <c r="MDI1850" s="401"/>
      <c r="MDJ1850" s="401"/>
      <c r="MDK1850" s="401"/>
      <c r="MDL1850" s="401"/>
      <c r="MDM1850" s="401"/>
      <c r="MDN1850" s="401"/>
      <c r="MDO1850" s="401"/>
      <c r="MDP1850" s="401"/>
      <c r="MDQ1850" s="401"/>
      <c r="MDR1850" s="401"/>
      <c r="MDS1850" s="401"/>
      <c r="MDT1850" s="401"/>
      <c r="MDU1850" s="401"/>
      <c r="MDV1850" s="401"/>
      <c r="MDW1850" s="401"/>
      <c r="MDX1850" s="401"/>
      <c r="MDY1850" s="401"/>
      <c r="MDZ1850" s="401"/>
      <c r="MEA1850" s="401"/>
      <c r="MEB1850" s="401"/>
      <c r="MEC1850" s="401"/>
      <c r="MED1850" s="401"/>
      <c r="MEE1850" s="401"/>
      <c r="MEF1850" s="401"/>
      <c r="MEG1850" s="401"/>
      <c r="MEH1850" s="401"/>
      <c r="MEI1850" s="401"/>
      <c r="MEJ1850" s="401"/>
      <c r="MEK1850" s="401"/>
      <c r="MEL1850" s="401"/>
      <c r="MEM1850" s="401"/>
      <c r="MEN1850" s="401"/>
      <c r="MEO1850" s="401"/>
      <c r="MEP1850" s="401"/>
      <c r="MEQ1850" s="401"/>
      <c r="MER1850" s="401"/>
      <c r="MES1850" s="401"/>
      <c r="MET1850" s="401"/>
      <c r="MEU1850" s="401"/>
      <c r="MEV1850" s="401"/>
      <c r="MEW1850" s="401"/>
      <c r="MEX1850" s="401"/>
      <c r="MEY1850" s="401"/>
      <c r="MEZ1850" s="401"/>
      <c r="MFA1850" s="401"/>
      <c r="MFB1850" s="401"/>
      <c r="MFC1850" s="401"/>
      <c r="MFD1850" s="401"/>
      <c r="MFE1850" s="401"/>
      <c r="MFF1850" s="401"/>
      <c r="MFG1850" s="401"/>
      <c r="MFH1850" s="401"/>
      <c r="MFI1850" s="401"/>
      <c r="MFJ1850" s="401"/>
      <c r="MFK1850" s="401"/>
      <c r="MFL1850" s="401"/>
      <c r="MFM1850" s="401"/>
      <c r="MFN1850" s="401"/>
      <c r="MFO1850" s="401"/>
      <c r="MFP1850" s="401"/>
      <c r="MFQ1850" s="401"/>
      <c r="MFR1850" s="401"/>
      <c r="MFS1850" s="401"/>
      <c r="MFT1850" s="401"/>
      <c r="MFU1850" s="401"/>
      <c r="MFV1850" s="401"/>
      <c r="MFW1850" s="401"/>
      <c r="MFX1850" s="401"/>
      <c r="MFY1850" s="401"/>
      <c r="MFZ1850" s="401"/>
      <c r="MGA1850" s="401"/>
      <c r="MGB1850" s="401"/>
      <c r="MGC1850" s="401"/>
      <c r="MGD1850" s="401"/>
      <c r="MGE1850" s="401"/>
      <c r="MGF1850" s="401"/>
      <c r="MGG1850" s="401"/>
      <c r="MGH1850" s="401"/>
      <c r="MGI1850" s="401"/>
      <c r="MGJ1850" s="401"/>
      <c r="MGK1850" s="401"/>
      <c r="MGL1850" s="401"/>
      <c r="MGM1850" s="401"/>
      <c r="MGN1850" s="401"/>
      <c r="MGO1850" s="401"/>
      <c r="MGP1850" s="401"/>
      <c r="MGQ1850" s="401"/>
      <c r="MGR1850" s="401"/>
      <c r="MGS1850" s="401"/>
      <c r="MGT1850" s="401"/>
      <c r="MGU1850" s="401"/>
      <c r="MGV1850" s="401"/>
      <c r="MGW1850" s="401"/>
      <c r="MGX1850" s="401"/>
      <c r="MGY1850" s="401"/>
      <c r="MGZ1850" s="401"/>
      <c r="MHA1850" s="401"/>
      <c r="MHB1850" s="401"/>
      <c r="MHC1850" s="401"/>
      <c r="MHD1850" s="401"/>
      <c r="MHE1850" s="401"/>
      <c r="MHF1850" s="401"/>
      <c r="MHG1850" s="401"/>
      <c r="MHH1850" s="401"/>
      <c r="MHI1850" s="401"/>
      <c r="MHJ1850" s="401"/>
      <c r="MHK1850" s="401"/>
      <c r="MHL1850" s="401"/>
      <c r="MHM1850" s="401"/>
      <c r="MHN1850" s="401"/>
      <c r="MHO1850" s="401"/>
      <c r="MHP1850" s="401"/>
      <c r="MHQ1850" s="401"/>
      <c r="MHR1850" s="401"/>
      <c r="MHS1850" s="401"/>
      <c r="MHT1850" s="401"/>
      <c r="MHU1850" s="401"/>
      <c r="MHV1850" s="401"/>
      <c r="MHW1850" s="401"/>
      <c r="MHX1850" s="401"/>
      <c r="MHY1850" s="401"/>
      <c r="MHZ1850" s="401"/>
      <c r="MIA1850" s="401"/>
      <c r="MIB1850" s="401"/>
      <c r="MIC1850" s="401"/>
      <c r="MID1850" s="401"/>
      <c r="MIE1850" s="401"/>
      <c r="MIF1850" s="401"/>
      <c r="MIG1850" s="401"/>
      <c r="MIH1850" s="401"/>
      <c r="MII1850" s="401"/>
      <c r="MIJ1850" s="401"/>
      <c r="MIK1850" s="401"/>
      <c r="MIL1850" s="401"/>
      <c r="MIM1850" s="401"/>
      <c r="MIN1850" s="401"/>
      <c r="MIO1850" s="401"/>
      <c r="MIP1850" s="401"/>
      <c r="MIQ1850" s="401"/>
      <c r="MIR1850" s="401"/>
      <c r="MIS1850" s="401"/>
      <c r="MIT1850" s="401"/>
      <c r="MIU1850" s="401"/>
      <c r="MIV1850" s="401"/>
      <c r="MIW1850" s="401"/>
      <c r="MIX1850" s="401"/>
      <c r="MIY1850" s="401"/>
      <c r="MIZ1850" s="401"/>
      <c r="MJA1850" s="401"/>
      <c r="MJB1850" s="401"/>
      <c r="MJC1850" s="401"/>
      <c r="MJD1850" s="401"/>
      <c r="MJE1850" s="401"/>
      <c r="MJF1850" s="401"/>
      <c r="MJG1850" s="401"/>
      <c r="MJH1850" s="401"/>
      <c r="MJI1850" s="401"/>
      <c r="MJJ1850" s="401"/>
      <c r="MJK1850" s="401"/>
      <c r="MJL1850" s="401"/>
      <c r="MJM1850" s="401"/>
      <c r="MJN1850" s="401"/>
      <c r="MJO1850" s="401"/>
      <c r="MJP1850" s="401"/>
      <c r="MJQ1850" s="401"/>
      <c r="MJR1850" s="401"/>
      <c r="MJS1850" s="401"/>
      <c r="MJT1850" s="401"/>
      <c r="MJU1850" s="401"/>
      <c r="MJV1850" s="401"/>
      <c r="MJW1850" s="401"/>
      <c r="MJX1850" s="401"/>
      <c r="MJY1850" s="401"/>
      <c r="MJZ1850" s="401"/>
      <c r="MKA1850" s="401"/>
      <c r="MKB1850" s="401"/>
      <c r="MKC1850" s="401"/>
      <c r="MKD1850" s="401"/>
      <c r="MKE1850" s="401"/>
      <c r="MKF1850" s="401"/>
      <c r="MKG1850" s="401"/>
      <c r="MKH1850" s="401"/>
      <c r="MKI1850" s="401"/>
      <c r="MKJ1850" s="401"/>
      <c r="MKK1850" s="401"/>
      <c r="MKL1850" s="401"/>
      <c r="MKM1850" s="401"/>
      <c r="MKN1850" s="401"/>
      <c r="MKO1850" s="401"/>
      <c r="MKP1850" s="401"/>
      <c r="MKQ1850" s="401"/>
      <c r="MKR1850" s="401"/>
      <c r="MKS1850" s="401"/>
      <c r="MKT1850" s="401"/>
      <c r="MKU1850" s="401"/>
      <c r="MKV1850" s="401"/>
      <c r="MKW1850" s="401"/>
      <c r="MKX1850" s="401"/>
      <c r="MKY1850" s="401"/>
      <c r="MKZ1850" s="401"/>
      <c r="MLA1850" s="401"/>
      <c r="MLB1850" s="401"/>
      <c r="MLC1850" s="401"/>
      <c r="MLD1850" s="401"/>
      <c r="MLE1850" s="401"/>
      <c r="MLF1850" s="401"/>
      <c r="MLG1850" s="401"/>
      <c r="MLH1850" s="401"/>
      <c r="MLI1850" s="401"/>
      <c r="MLJ1850" s="401"/>
      <c r="MLK1850" s="401"/>
      <c r="MLL1850" s="401"/>
      <c r="MLM1850" s="401"/>
      <c r="MLN1850" s="401"/>
      <c r="MLO1850" s="401"/>
      <c r="MLP1850" s="401"/>
      <c r="MLQ1850" s="401"/>
      <c r="MLR1850" s="401"/>
      <c r="MLS1850" s="401"/>
      <c r="MLT1850" s="401"/>
      <c r="MLU1850" s="401"/>
      <c r="MLV1850" s="401"/>
      <c r="MLW1850" s="401"/>
      <c r="MLX1850" s="401"/>
      <c r="MLY1850" s="401"/>
      <c r="MLZ1850" s="401"/>
      <c r="MMA1850" s="401"/>
      <c r="MMB1850" s="401"/>
      <c r="MMC1850" s="401"/>
      <c r="MMD1850" s="401"/>
      <c r="MME1850" s="401"/>
      <c r="MMF1850" s="401"/>
      <c r="MMG1850" s="401"/>
      <c r="MMH1850" s="401"/>
      <c r="MMI1850" s="401"/>
      <c r="MMJ1850" s="401"/>
      <c r="MMK1850" s="401"/>
      <c r="MML1850" s="401"/>
      <c r="MMM1850" s="401"/>
      <c r="MMN1850" s="401"/>
      <c r="MMO1850" s="401"/>
      <c r="MMP1850" s="401"/>
      <c r="MMQ1850" s="401"/>
      <c r="MMR1850" s="401"/>
      <c r="MMS1850" s="401"/>
      <c r="MMT1850" s="401"/>
      <c r="MMU1850" s="401"/>
      <c r="MMV1850" s="401"/>
      <c r="MMW1850" s="401"/>
      <c r="MMX1850" s="401"/>
      <c r="MMY1850" s="401"/>
      <c r="MMZ1850" s="401"/>
      <c r="MNA1850" s="401"/>
      <c r="MNB1850" s="401"/>
      <c r="MNC1850" s="401"/>
      <c r="MND1850" s="401"/>
      <c r="MNE1850" s="401"/>
      <c r="MNF1850" s="401"/>
      <c r="MNG1850" s="401"/>
      <c r="MNH1850" s="401"/>
      <c r="MNI1850" s="401"/>
      <c r="MNJ1850" s="401"/>
      <c r="MNK1850" s="401"/>
      <c r="MNL1850" s="401"/>
      <c r="MNM1850" s="401"/>
      <c r="MNN1850" s="401"/>
      <c r="MNO1850" s="401"/>
      <c r="MNP1850" s="401"/>
      <c r="MNQ1850" s="401"/>
      <c r="MNR1850" s="401"/>
      <c r="MNS1850" s="401"/>
      <c r="MNT1850" s="401"/>
      <c r="MNU1850" s="401"/>
      <c r="MNV1850" s="401"/>
      <c r="MNW1850" s="401"/>
      <c r="MNX1850" s="401"/>
      <c r="MNY1850" s="401"/>
      <c r="MNZ1850" s="401"/>
      <c r="MOA1850" s="401"/>
      <c r="MOB1850" s="401"/>
      <c r="MOC1850" s="401"/>
      <c r="MOD1850" s="401"/>
      <c r="MOE1850" s="401"/>
      <c r="MOF1850" s="401"/>
      <c r="MOG1850" s="401"/>
      <c r="MOH1850" s="401"/>
      <c r="MOI1850" s="401"/>
      <c r="MOJ1850" s="401"/>
      <c r="MOK1850" s="401"/>
      <c r="MOL1850" s="401"/>
      <c r="MOM1850" s="401"/>
      <c r="MON1850" s="401"/>
      <c r="MOO1850" s="401"/>
      <c r="MOP1850" s="401"/>
      <c r="MOQ1850" s="401"/>
      <c r="MOR1850" s="401"/>
      <c r="MOS1850" s="401"/>
      <c r="MOT1850" s="401"/>
      <c r="MOU1850" s="401"/>
      <c r="MOV1850" s="401"/>
      <c r="MOW1850" s="401"/>
      <c r="MOX1850" s="401"/>
      <c r="MOY1850" s="401"/>
      <c r="MOZ1850" s="401"/>
      <c r="MPA1850" s="401"/>
      <c r="MPB1850" s="401"/>
      <c r="MPC1850" s="401"/>
      <c r="MPD1850" s="401"/>
      <c r="MPE1850" s="401"/>
      <c r="MPF1850" s="401"/>
      <c r="MPG1850" s="401"/>
      <c r="MPH1850" s="401"/>
      <c r="MPI1850" s="401"/>
      <c r="MPJ1850" s="401"/>
      <c r="MPK1850" s="401"/>
      <c r="MPL1850" s="401"/>
      <c r="MPM1850" s="401"/>
      <c r="MPN1850" s="401"/>
      <c r="MPO1850" s="401"/>
      <c r="MPP1850" s="401"/>
      <c r="MPQ1850" s="401"/>
      <c r="MPR1850" s="401"/>
      <c r="MPS1850" s="401"/>
      <c r="MPT1850" s="401"/>
      <c r="MPU1850" s="401"/>
      <c r="MPV1850" s="401"/>
      <c r="MPW1850" s="401"/>
      <c r="MPX1850" s="401"/>
      <c r="MPY1850" s="401"/>
      <c r="MPZ1850" s="401"/>
      <c r="MQA1850" s="401"/>
      <c r="MQB1850" s="401"/>
      <c r="MQC1850" s="401"/>
      <c r="MQD1850" s="401"/>
      <c r="MQE1850" s="401"/>
      <c r="MQF1850" s="401"/>
      <c r="MQG1850" s="401"/>
      <c r="MQH1850" s="401"/>
      <c r="MQI1850" s="401"/>
      <c r="MQJ1850" s="401"/>
      <c r="MQK1850" s="401"/>
      <c r="MQL1850" s="401"/>
      <c r="MQM1850" s="401"/>
      <c r="MQN1850" s="401"/>
      <c r="MQO1850" s="401"/>
      <c r="MQP1850" s="401"/>
      <c r="MQQ1850" s="401"/>
      <c r="MQR1850" s="401"/>
      <c r="MQS1850" s="401"/>
      <c r="MQT1850" s="401"/>
      <c r="MQU1850" s="401"/>
      <c r="MQV1850" s="401"/>
      <c r="MQW1850" s="401"/>
      <c r="MQX1850" s="401"/>
      <c r="MQY1850" s="401"/>
      <c r="MQZ1850" s="401"/>
      <c r="MRA1850" s="401"/>
      <c r="MRB1850" s="401"/>
      <c r="MRC1850" s="401"/>
      <c r="MRD1850" s="401"/>
      <c r="MRE1850" s="401"/>
      <c r="MRF1850" s="401"/>
      <c r="MRG1850" s="401"/>
      <c r="MRH1850" s="401"/>
      <c r="MRI1850" s="401"/>
      <c r="MRJ1850" s="401"/>
      <c r="MRK1850" s="401"/>
      <c r="MRL1850" s="401"/>
      <c r="MRM1850" s="401"/>
      <c r="MRN1850" s="401"/>
      <c r="MRO1850" s="401"/>
      <c r="MRP1850" s="401"/>
      <c r="MRQ1850" s="401"/>
      <c r="MRR1850" s="401"/>
      <c r="MRS1850" s="401"/>
      <c r="MRT1850" s="401"/>
      <c r="MRU1850" s="401"/>
      <c r="MRV1850" s="401"/>
      <c r="MRW1850" s="401"/>
      <c r="MRX1850" s="401"/>
      <c r="MRY1850" s="401"/>
      <c r="MRZ1850" s="401"/>
      <c r="MSA1850" s="401"/>
      <c r="MSB1850" s="401"/>
      <c r="MSC1850" s="401"/>
      <c r="MSD1850" s="401"/>
      <c r="MSE1850" s="401"/>
      <c r="MSF1850" s="401"/>
      <c r="MSG1850" s="401"/>
      <c r="MSH1850" s="401"/>
      <c r="MSI1850" s="401"/>
      <c r="MSJ1850" s="401"/>
      <c r="MSK1850" s="401"/>
      <c r="MSL1850" s="401"/>
      <c r="MSM1850" s="401"/>
      <c r="MSN1850" s="401"/>
      <c r="MSO1850" s="401"/>
      <c r="MSP1850" s="401"/>
      <c r="MSQ1850" s="401"/>
      <c r="MSR1850" s="401"/>
      <c r="MSS1850" s="401"/>
      <c r="MST1850" s="401"/>
      <c r="MSU1850" s="401"/>
      <c r="MSV1850" s="401"/>
      <c r="MSW1850" s="401"/>
      <c r="MSX1850" s="401"/>
      <c r="MSY1850" s="401"/>
      <c r="MSZ1850" s="401"/>
      <c r="MTA1850" s="401"/>
      <c r="MTB1850" s="401"/>
      <c r="MTC1850" s="401"/>
      <c r="MTD1850" s="401"/>
      <c r="MTE1850" s="401"/>
      <c r="MTF1850" s="401"/>
      <c r="MTG1850" s="401"/>
      <c r="MTH1850" s="401"/>
      <c r="MTI1850" s="401"/>
      <c r="MTJ1850" s="401"/>
      <c r="MTK1850" s="401"/>
      <c r="MTL1850" s="401"/>
      <c r="MTM1850" s="401"/>
      <c r="MTN1850" s="401"/>
      <c r="MTO1850" s="401"/>
      <c r="MTP1850" s="401"/>
      <c r="MTQ1850" s="401"/>
      <c r="MTR1850" s="401"/>
      <c r="MTS1850" s="401"/>
      <c r="MTT1850" s="401"/>
      <c r="MTU1850" s="401"/>
      <c r="MTV1850" s="401"/>
      <c r="MTW1850" s="401"/>
      <c r="MTX1850" s="401"/>
      <c r="MTY1850" s="401"/>
      <c r="MTZ1850" s="401"/>
      <c r="MUA1850" s="401"/>
      <c r="MUB1850" s="401"/>
      <c r="MUC1850" s="401"/>
      <c r="MUD1850" s="401"/>
      <c r="MUE1850" s="401"/>
      <c r="MUF1850" s="401"/>
      <c r="MUG1850" s="401"/>
      <c r="MUH1850" s="401"/>
      <c r="MUI1850" s="401"/>
      <c r="MUJ1850" s="401"/>
      <c r="MUK1850" s="401"/>
      <c r="MUL1850" s="401"/>
      <c r="MUM1850" s="401"/>
      <c r="MUN1850" s="401"/>
      <c r="MUO1850" s="401"/>
      <c r="MUP1850" s="401"/>
      <c r="MUQ1850" s="401"/>
      <c r="MUR1850" s="401"/>
      <c r="MUS1850" s="401"/>
      <c r="MUT1850" s="401"/>
      <c r="MUU1850" s="401"/>
      <c r="MUV1850" s="401"/>
      <c r="MUW1850" s="401"/>
      <c r="MUX1850" s="401"/>
      <c r="MUY1850" s="401"/>
      <c r="MUZ1850" s="401"/>
      <c r="MVA1850" s="401"/>
      <c r="MVB1850" s="401"/>
      <c r="MVC1850" s="401"/>
      <c r="MVD1850" s="401"/>
      <c r="MVE1850" s="401"/>
      <c r="MVF1850" s="401"/>
      <c r="MVG1850" s="401"/>
      <c r="MVH1850" s="401"/>
      <c r="MVI1850" s="401"/>
      <c r="MVJ1850" s="401"/>
      <c r="MVK1850" s="401"/>
      <c r="MVL1850" s="401"/>
      <c r="MVM1850" s="401"/>
      <c r="MVN1850" s="401"/>
      <c r="MVO1850" s="401"/>
      <c r="MVP1850" s="401"/>
      <c r="MVQ1850" s="401"/>
      <c r="MVR1850" s="401"/>
      <c r="MVS1850" s="401"/>
      <c r="MVT1850" s="401"/>
      <c r="MVU1850" s="401"/>
      <c r="MVV1850" s="401"/>
      <c r="MVW1850" s="401"/>
      <c r="MVX1850" s="401"/>
      <c r="MVY1850" s="401"/>
      <c r="MVZ1850" s="401"/>
      <c r="MWA1850" s="401"/>
      <c r="MWB1850" s="401"/>
      <c r="MWC1850" s="401"/>
      <c r="MWD1850" s="401"/>
      <c r="MWE1850" s="401"/>
      <c r="MWF1850" s="401"/>
      <c r="MWG1850" s="401"/>
      <c r="MWH1850" s="401"/>
      <c r="MWI1850" s="401"/>
      <c r="MWJ1850" s="401"/>
      <c r="MWK1850" s="401"/>
      <c r="MWL1850" s="401"/>
      <c r="MWM1850" s="401"/>
      <c r="MWN1850" s="401"/>
      <c r="MWO1850" s="401"/>
      <c r="MWP1850" s="401"/>
      <c r="MWQ1850" s="401"/>
      <c r="MWR1850" s="401"/>
      <c r="MWS1850" s="401"/>
      <c r="MWT1850" s="401"/>
      <c r="MWU1850" s="401"/>
      <c r="MWV1850" s="401"/>
      <c r="MWW1850" s="401"/>
      <c r="MWX1850" s="401"/>
      <c r="MWY1850" s="401"/>
      <c r="MWZ1850" s="401"/>
      <c r="MXA1850" s="401"/>
      <c r="MXB1850" s="401"/>
      <c r="MXC1850" s="401"/>
      <c r="MXD1850" s="401"/>
      <c r="MXE1850" s="401"/>
      <c r="MXF1850" s="401"/>
      <c r="MXG1850" s="401"/>
      <c r="MXH1850" s="401"/>
      <c r="MXI1850" s="401"/>
      <c r="MXJ1850" s="401"/>
      <c r="MXK1850" s="401"/>
      <c r="MXL1850" s="401"/>
      <c r="MXM1850" s="401"/>
      <c r="MXN1850" s="401"/>
      <c r="MXO1850" s="401"/>
      <c r="MXP1850" s="401"/>
      <c r="MXQ1850" s="401"/>
      <c r="MXR1850" s="401"/>
      <c r="MXS1850" s="401"/>
      <c r="MXT1850" s="401"/>
      <c r="MXU1850" s="401"/>
      <c r="MXV1850" s="401"/>
      <c r="MXW1850" s="401"/>
      <c r="MXX1850" s="401"/>
      <c r="MXY1850" s="401"/>
      <c r="MXZ1850" s="401"/>
      <c r="MYA1850" s="401"/>
      <c r="MYB1850" s="401"/>
      <c r="MYC1850" s="401"/>
      <c r="MYD1850" s="401"/>
      <c r="MYE1850" s="401"/>
      <c r="MYF1850" s="401"/>
      <c r="MYG1850" s="401"/>
      <c r="MYH1850" s="401"/>
      <c r="MYI1850" s="401"/>
      <c r="MYJ1850" s="401"/>
      <c r="MYK1850" s="401"/>
      <c r="MYL1850" s="401"/>
      <c r="MYM1850" s="401"/>
      <c r="MYN1850" s="401"/>
      <c r="MYO1850" s="401"/>
      <c r="MYP1850" s="401"/>
      <c r="MYQ1850" s="401"/>
      <c r="MYR1850" s="401"/>
      <c r="MYS1850" s="401"/>
      <c r="MYT1850" s="401"/>
      <c r="MYU1850" s="401"/>
      <c r="MYV1850" s="401"/>
      <c r="MYW1850" s="401"/>
      <c r="MYX1850" s="401"/>
      <c r="MYY1850" s="401"/>
      <c r="MYZ1850" s="401"/>
      <c r="MZA1850" s="401"/>
      <c r="MZB1850" s="401"/>
      <c r="MZC1850" s="401"/>
      <c r="MZD1850" s="401"/>
      <c r="MZE1850" s="401"/>
      <c r="MZF1850" s="401"/>
      <c r="MZG1850" s="401"/>
      <c r="MZH1850" s="401"/>
      <c r="MZI1850" s="401"/>
      <c r="MZJ1850" s="401"/>
      <c r="MZK1850" s="401"/>
      <c r="MZL1850" s="401"/>
      <c r="MZM1850" s="401"/>
      <c r="MZN1850" s="401"/>
      <c r="MZO1850" s="401"/>
      <c r="MZP1850" s="401"/>
      <c r="MZQ1850" s="401"/>
      <c r="MZR1850" s="401"/>
      <c r="MZS1850" s="401"/>
      <c r="MZT1850" s="401"/>
      <c r="MZU1850" s="401"/>
      <c r="MZV1850" s="401"/>
      <c r="MZW1850" s="401"/>
      <c r="MZX1850" s="401"/>
      <c r="MZY1850" s="401"/>
      <c r="MZZ1850" s="401"/>
      <c r="NAA1850" s="401"/>
      <c r="NAB1850" s="401"/>
      <c r="NAC1850" s="401"/>
      <c r="NAD1850" s="401"/>
      <c r="NAE1850" s="401"/>
      <c r="NAF1850" s="401"/>
      <c r="NAG1850" s="401"/>
      <c r="NAH1850" s="401"/>
      <c r="NAI1850" s="401"/>
      <c r="NAJ1850" s="401"/>
      <c r="NAK1850" s="401"/>
      <c r="NAL1850" s="401"/>
      <c r="NAM1850" s="401"/>
      <c r="NAN1850" s="401"/>
      <c r="NAO1850" s="401"/>
      <c r="NAP1850" s="401"/>
      <c r="NAQ1850" s="401"/>
      <c r="NAR1850" s="401"/>
      <c r="NAS1850" s="401"/>
      <c r="NAT1850" s="401"/>
      <c r="NAU1850" s="401"/>
      <c r="NAV1850" s="401"/>
      <c r="NAW1850" s="401"/>
      <c r="NAX1850" s="401"/>
      <c r="NAY1850" s="401"/>
      <c r="NAZ1850" s="401"/>
      <c r="NBA1850" s="401"/>
      <c r="NBB1850" s="401"/>
      <c r="NBC1850" s="401"/>
      <c r="NBD1850" s="401"/>
      <c r="NBE1850" s="401"/>
      <c r="NBF1850" s="401"/>
      <c r="NBG1850" s="401"/>
      <c r="NBH1850" s="401"/>
      <c r="NBI1850" s="401"/>
      <c r="NBJ1850" s="401"/>
      <c r="NBK1850" s="401"/>
      <c r="NBL1850" s="401"/>
      <c r="NBM1850" s="401"/>
      <c r="NBN1850" s="401"/>
      <c r="NBO1850" s="401"/>
      <c r="NBP1850" s="401"/>
      <c r="NBQ1850" s="401"/>
      <c r="NBR1850" s="401"/>
      <c r="NBS1850" s="401"/>
      <c r="NBT1850" s="401"/>
      <c r="NBU1850" s="401"/>
      <c r="NBV1850" s="401"/>
      <c r="NBW1850" s="401"/>
      <c r="NBX1850" s="401"/>
      <c r="NBY1850" s="401"/>
      <c r="NBZ1850" s="401"/>
      <c r="NCA1850" s="401"/>
      <c r="NCB1850" s="401"/>
      <c r="NCC1850" s="401"/>
      <c r="NCD1850" s="401"/>
      <c r="NCE1850" s="401"/>
      <c r="NCF1850" s="401"/>
      <c r="NCG1850" s="401"/>
      <c r="NCH1850" s="401"/>
      <c r="NCI1850" s="401"/>
      <c r="NCJ1850" s="401"/>
      <c r="NCK1850" s="401"/>
      <c r="NCL1850" s="401"/>
      <c r="NCM1850" s="401"/>
      <c r="NCN1850" s="401"/>
      <c r="NCO1850" s="401"/>
      <c r="NCP1850" s="401"/>
      <c r="NCQ1850" s="401"/>
      <c r="NCR1850" s="401"/>
      <c r="NCS1850" s="401"/>
      <c r="NCT1850" s="401"/>
      <c r="NCU1850" s="401"/>
      <c r="NCV1850" s="401"/>
      <c r="NCW1850" s="401"/>
      <c r="NCX1850" s="401"/>
      <c r="NCY1850" s="401"/>
      <c r="NCZ1850" s="401"/>
      <c r="NDA1850" s="401"/>
      <c r="NDB1850" s="401"/>
      <c r="NDC1850" s="401"/>
      <c r="NDD1850" s="401"/>
      <c r="NDE1850" s="401"/>
      <c r="NDF1850" s="401"/>
      <c r="NDG1850" s="401"/>
      <c r="NDH1850" s="401"/>
      <c r="NDI1850" s="401"/>
      <c r="NDJ1850" s="401"/>
      <c r="NDK1850" s="401"/>
      <c r="NDL1850" s="401"/>
      <c r="NDM1850" s="401"/>
      <c r="NDN1850" s="401"/>
      <c r="NDO1850" s="401"/>
      <c r="NDP1850" s="401"/>
      <c r="NDQ1850" s="401"/>
      <c r="NDR1850" s="401"/>
      <c r="NDS1850" s="401"/>
      <c r="NDT1850" s="401"/>
      <c r="NDU1850" s="401"/>
      <c r="NDV1850" s="401"/>
      <c r="NDW1850" s="401"/>
      <c r="NDX1850" s="401"/>
      <c r="NDY1850" s="401"/>
      <c r="NDZ1850" s="401"/>
      <c r="NEA1850" s="401"/>
      <c r="NEB1850" s="401"/>
      <c r="NEC1850" s="401"/>
      <c r="NED1850" s="401"/>
      <c r="NEE1850" s="401"/>
      <c r="NEF1850" s="401"/>
      <c r="NEG1850" s="401"/>
      <c r="NEH1850" s="401"/>
      <c r="NEI1850" s="401"/>
      <c r="NEJ1850" s="401"/>
      <c r="NEK1850" s="401"/>
      <c r="NEL1850" s="401"/>
      <c r="NEM1850" s="401"/>
      <c r="NEN1850" s="401"/>
      <c r="NEO1850" s="401"/>
      <c r="NEP1850" s="401"/>
      <c r="NEQ1850" s="401"/>
      <c r="NER1850" s="401"/>
      <c r="NES1850" s="401"/>
      <c r="NET1850" s="401"/>
      <c r="NEU1850" s="401"/>
      <c r="NEV1850" s="401"/>
      <c r="NEW1850" s="401"/>
      <c r="NEX1850" s="401"/>
      <c r="NEY1850" s="401"/>
      <c r="NEZ1850" s="401"/>
      <c r="NFA1850" s="401"/>
      <c r="NFB1850" s="401"/>
      <c r="NFC1850" s="401"/>
      <c r="NFD1850" s="401"/>
      <c r="NFE1850" s="401"/>
      <c r="NFF1850" s="401"/>
      <c r="NFG1850" s="401"/>
      <c r="NFH1850" s="401"/>
      <c r="NFI1850" s="401"/>
      <c r="NFJ1850" s="401"/>
      <c r="NFK1850" s="401"/>
      <c r="NFL1850" s="401"/>
      <c r="NFM1850" s="401"/>
      <c r="NFN1850" s="401"/>
      <c r="NFO1850" s="401"/>
      <c r="NFP1850" s="401"/>
      <c r="NFQ1850" s="401"/>
      <c r="NFR1850" s="401"/>
      <c r="NFS1850" s="401"/>
      <c r="NFT1850" s="401"/>
      <c r="NFU1850" s="401"/>
      <c r="NFV1850" s="401"/>
      <c r="NFW1850" s="401"/>
      <c r="NFX1850" s="401"/>
      <c r="NFY1850" s="401"/>
      <c r="NFZ1850" s="401"/>
      <c r="NGA1850" s="401"/>
      <c r="NGB1850" s="401"/>
      <c r="NGC1850" s="401"/>
      <c r="NGD1850" s="401"/>
      <c r="NGE1850" s="401"/>
      <c r="NGF1850" s="401"/>
      <c r="NGG1850" s="401"/>
      <c r="NGH1850" s="401"/>
      <c r="NGI1850" s="401"/>
      <c r="NGJ1850" s="401"/>
      <c r="NGK1850" s="401"/>
      <c r="NGL1850" s="401"/>
      <c r="NGM1850" s="401"/>
      <c r="NGN1850" s="401"/>
      <c r="NGO1850" s="401"/>
      <c r="NGP1850" s="401"/>
      <c r="NGQ1850" s="401"/>
      <c r="NGR1850" s="401"/>
      <c r="NGS1850" s="401"/>
      <c r="NGT1850" s="401"/>
      <c r="NGU1850" s="401"/>
      <c r="NGV1850" s="401"/>
      <c r="NGW1850" s="401"/>
      <c r="NGX1850" s="401"/>
      <c r="NGY1850" s="401"/>
      <c r="NGZ1850" s="401"/>
      <c r="NHA1850" s="401"/>
      <c r="NHB1850" s="401"/>
      <c r="NHC1850" s="401"/>
      <c r="NHD1850" s="401"/>
      <c r="NHE1850" s="401"/>
      <c r="NHF1850" s="401"/>
      <c r="NHG1850" s="401"/>
      <c r="NHH1850" s="401"/>
      <c r="NHI1850" s="401"/>
      <c r="NHJ1850" s="401"/>
      <c r="NHK1850" s="401"/>
      <c r="NHL1850" s="401"/>
      <c r="NHM1850" s="401"/>
      <c r="NHN1850" s="401"/>
      <c r="NHO1850" s="401"/>
      <c r="NHP1850" s="401"/>
      <c r="NHQ1850" s="401"/>
      <c r="NHR1850" s="401"/>
      <c r="NHS1850" s="401"/>
      <c r="NHT1850" s="401"/>
      <c r="NHU1850" s="401"/>
      <c r="NHV1850" s="401"/>
      <c r="NHW1850" s="401"/>
      <c r="NHX1850" s="401"/>
      <c r="NHY1850" s="401"/>
      <c r="NHZ1850" s="401"/>
      <c r="NIA1850" s="401"/>
      <c r="NIB1850" s="401"/>
      <c r="NIC1850" s="401"/>
      <c r="NID1850" s="401"/>
      <c r="NIE1850" s="401"/>
      <c r="NIF1850" s="401"/>
      <c r="NIG1850" s="401"/>
      <c r="NIH1850" s="401"/>
      <c r="NII1850" s="401"/>
      <c r="NIJ1850" s="401"/>
      <c r="NIK1850" s="401"/>
      <c r="NIL1850" s="401"/>
      <c r="NIM1850" s="401"/>
      <c r="NIN1850" s="401"/>
      <c r="NIO1850" s="401"/>
      <c r="NIP1850" s="401"/>
      <c r="NIQ1850" s="401"/>
      <c r="NIR1850" s="401"/>
      <c r="NIS1850" s="401"/>
      <c r="NIT1850" s="401"/>
      <c r="NIU1850" s="401"/>
      <c r="NIV1850" s="401"/>
      <c r="NIW1850" s="401"/>
      <c r="NIX1850" s="401"/>
      <c r="NIY1850" s="401"/>
      <c r="NIZ1850" s="401"/>
      <c r="NJA1850" s="401"/>
      <c r="NJB1850" s="401"/>
      <c r="NJC1850" s="401"/>
      <c r="NJD1850" s="401"/>
      <c r="NJE1850" s="401"/>
      <c r="NJF1850" s="401"/>
      <c r="NJG1850" s="401"/>
      <c r="NJH1850" s="401"/>
      <c r="NJI1850" s="401"/>
      <c r="NJJ1850" s="401"/>
      <c r="NJK1850" s="401"/>
      <c r="NJL1850" s="401"/>
      <c r="NJM1850" s="401"/>
      <c r="NJN1850" s="401"/>
      <c r="NJO1850" s="401"/>
      <c r="NJP1850" s="401"/>
      <c r="NJQ1850" s="401"/>
      <c r="NJR1850" s="401"/>
      <c r="NJS1850" s="401"/>
      <c r="NJT1850" s="401"/>
      <c r="NJU1850" s="401"/>
      <c r="NJV1850" s="401"/>
      <c r="NJW1850" s="401"/>
      <c r="NJX1850" s="401"/>
      <c r="NJY1850" s="401"/>
      <c r="NJZ1850" s="401"/>
      <c r="NKA1850" s="401"/>
      <c r="NKB1850" s="401"/>
      <c r="NKC1850" s="401"/>
      <c r="NKD1850" s="401"/>
      <c r="NKE1850" s="401"/>
      <c r="NKF1850" s="401"/>
      <c r="NKG1850" s="401"/>
      <c r="NKH1850" s="401"/>
      <c r="NKI1850" s="401"/>
      <c r="NKJ1850" s="401"/>
      <c r="NKK1850" s="401"/>
      <c r="NKL1850" s="401"/>
      <c r="NKM1850" s="401"/>
      <c r="NKN1850" s="401"/>
      <c r="NKO1850" s="401"/>
      <c r="NKP1850" s="401"/>
      <c r="NKQ1850" s="401"/>
      <c r="NKR1850" s="401"/>
      <c r="NKS1850" s="401"/>
      <c r="NKT1850" s="401"/>
      <c r="NKU1850" s="401"/>
      <c r="NKV1850" s="401"/>
      <c r="NKW1850" s="401"/>
      <c r="NKX1850" s="401"/>
      <c r="NKY1850" s="401"/>
      <c r="NKZ1850" s="401"/>
      <c r="NLA1850" s="401"/>
      <c r="NLB1850" s="401"/>
      <c r="NLC1850" s="401"/>
      <c r="NLD1850" s="401"/>
      <c r="NLE1850" s="401"/>
      <c r="NLF1850" s="401"/>
      <c r="NLG1850" s="401"/>
      <c r="NLH1850" s="401"/>
      <c r="NLI1850" s="401"/>
      <c r="NLJ1850" s="401"/>
      <c r="NLK1850" s="401"/>
      <c r="NLL1850" s="401"/>
      <c r="NLM1850" s="401"/>
      <c r="NLN1850" s="401"/>
      <c r="NLO1850" s="401"/>
      <c r="NLP1850" s="401"/>
      <c r="NLQ1850" s="401"/>
      <c r="NLR1850" s="401"/>
      <c r="NLS1850" s="401"/>
      <c r="NLT1850" s="401"/>
      <c r="NLU1850" s="401"/>
      <c r="NLV1850" s="401"/>
      <c r="NLW1850" s="401"/>
      <c r="NLX1850" s="401"/>
      <c r="NLY1850" s="401"/>
      <c r="NLZ1850" s="401"/>
      <c r="NMA1850" s="401"/>
      <c r="NMB1850" s="401"/>
      <c r="NMC1850" s="401"/>
      <c r="NMD1850" s="401"/>
      <c r="NME1850" s="401"/>
      <c r="NMF1850" s="401"/>
      <c r="NMG1850" s="401"/>
      <c r="NMH1850" s="401"/>
      <c r="NMI1850" s="401"/>
      <c r="NMJ1850" s="401"/>
      <c r="NMK1850" s="401"/>
      <c r="NML1850" s="401"/>
      <c r="NMM1850" s="401"/>
      <c r="NMN1850" s="401"/>
      <c r="NMO1850" s="401"/>
      <c r="NMP1850" s="401"/>
      <c r="NMQ1850" s="401"/>
      <c r="NMR1850" s="401"/>
      <c r="NMS1850" s="401"/>
      <c r="NMT1850" s="401"/>
      <c r="NMU1850" s="401"/>
      <c r="NMV1850" s="401"/>
      <c r="NMW1850" s="401"/>
      <c r="NMX1850" s="401"/>
      <c r="NMY1850" s="401"/>
      <c r="NMZ1850" s="401"/>
      <c r="NNA1850" s="401"/>
      <c r="NNB1850" s="401"/>
      <c r="NNC1850" s="401"/>
      <c r="NND1850" s="401"/>
      <c r="NNE1850" s="401"/>
      <c r="NNF1850" s="401"/>
      <c r="NNG1850" s="401"/>
      <c r="NNH1850" s="401"/>
      <c r="NNI1850" s="401"/>
      <c r="NNJ1850" s="401"/>
      <c r="NNK1850" s="401"/>
      <c r="NNL1850" s="401"/>
      <c r="NNM1850" s="401"/>
      <c r="NNN1850" s="401"/>
      <c r="NNO1850" s="401"/>
      <c r="NNP1850" s="401"/>
      <c r="NNQ1850" s="401"/>
      <c r="NNR1850" s="401"/>
      <c r="NNS1850" s="401"/>
      <c r="NNT1850" s="401"/>
      <c r="NNU1850" s="401"/>
      <c r="NNV1850" s="401"/>
      <c r="NNW1850" s="401"/>
      <c r="NNX1850" s="401"/>
      <c r="NNY1850" s="401"/>
      <c r="NNZ1850" s="401"/>
      <c r="NOA1850" s="401"/>
      <c r="NOB1850" s="401"/>
      <c r="NOC1850" s="401"/>
      <c r="NOD1850" s="401"/>
      <c r="NOE1850" s="401"/>
      <c r="NOF1850" s="401"/>
      <c r="NOG1850" s="401"/>
      <c r="NOH1850" s="401"/>
      <c r="NOI1850" s="401"/>
      <c r="NOJ1850" s="401"/>
      <c r="NOK1850" s="401"/>
      <c r="NOL1850" s="401"/>
      <c r="NOM1850" s="401"/>
      <c r="NON1850" s="401"/>
      <c r="NOO1850" s="401"/>
      <c r="NOP1850" s="401"/>
      <c r="NOQ1850" s="401"/>
      <c r="NOR1850" s="401"/>
      <c r="NOS1850" s="401"/>
      <c r="NOT1850" s="401"/>
      <c r="NOU1850" s="401"/>
      <c r="NOV1850" s="401"/>
      <c r="NOW1850" s="401"/>
      <c r="NOX1850" s="401"/>
      <c r="NOY1850" s="401"/>
      <c r="NOZ1850" s="401"/>
      <c r="NPA1850" s="401"/>
      <c r="NPB1850" s="401"/>
      <c r="NPC1850" s="401"/>
      <c r="NPD1850" s="401"/>
      <c r="NPE1850" s="401"/>
      <c r="NPF1850" s="401"/>
      <c r="NPG1850" s="401"/>
      <c r="NPH1850" s="401"/>
      <c r="NPI1850" s="401"/>
      <c r="NPJ1850" s="401"/>
      <c r="NPK1850" s="401"/>
      <c r="NPL1850" s="401"/>
      <c r="NPM1850" s="401"/>
      <c r="NPN1850" s="401"/>
      <c r="NPO1850" s="401"/>
      <c r="NPP1850" s="401"/>
      <c r="NPQ1850" s="401"/>
      <c r="NPR1850" s="401"/>
      <c r="NPS1850" s="401"/>
      <c r="NPT1850" s="401"/>
      <c r="NPU1850" s="401"/>
      <c r="NPV1850" s="401"/>
      <c r="NPW1850" s="401"/>
      <c r="NPX1850" s="401"/>
      <c r="NPY1850" s="401"/>
      <c r="NPZ1850" s="401"/>
      <c r="NQA1850" s="401"/>
      <c r="NQB1850" s="401"/>
      <c r="NQC1850" s="401"/>
      <c r="NQD1850" s="401"/>
      <c r="NQE1850" s="401"/>
      <c r="NQF1850" s="401"/>
      <c r="NQG1850" s="401"/>
      <c r="NQH1850" s="401"/>
      <c r="NQI1850" s="401"/>
      <c r="NQJ1850" s="401"/>
      <c r="NQK1850" s="401"/>
      <c r="NQL1850" s="401"/>
      <c r="NQM1850" s="401"/>
      <c r="NQN1850" s="401"/>
      <c r="NQO1850" s="401"/>
      <c r="NQP1850" s="401"/>
      <c r="NQQ1850" s="401"/>
      <c r="NQR1850" s="401"/>
      <c r="NQS1850" s="401"/>
      <c r="NQT1850" s="401"/>
      <c r="NQU1850" s="401"/>
      <c r="NQV1850" s="401"/>
      <c r="NQW1850" s="401"/>
      <c r="NQX1850" s="401"/>
      <c r="NQY1850" s="401"/>
      <c r="NQZ1850" s="401"/>
      <c r="NRA1850" s="401"/>
      <c r="NRB1850" s="401"/>
      <c r="NRC1850" s="401"/>
      <c r="NRD1850" s="401"/>
      <c r="NRE1850" s="401"/>
      <c r="NRF1850" s="401"/>
      <c r="NRG1850" s="401"/>
      <c r="NRH1850" s="401"/>
      <c r="NRI1850" s="401"/>
      <c r="NRJ1850" s="401"/>
      <c r="NRK1850" s="401"/>
      <c r="NRL1850" s="401"/>
      <c r="NRM1850" s="401"/>
      <c r="NRN1850" s="401"/>
      <c r="NRO1850" s="401"/>
      <c r="NRP1850" s="401"/>
      <c r="NRQ1850" s="401"/>
      <c r="NRR1850" s="401"/>
      <c r="NRS1850" s="401"/>
      <c r="NRT1850" s="401"/>
      <c r="NRU1850" s="401"/>
      <c r="NRV1850" s="401"/>
      <c r="NRW1850" s="401"/>
      <c r="NRX1850" s="401"/>
      <c r="NRY1850" s="401"/>
      <c r="NRZ1850" s="401"/>
      <c r="NSA1850" s="401"/>
      <c r="NSB1850" s="401"/>
      <c r="NSC1850" s="401"/>
      <c r="NSD1850" s="401"/>
      <c r="NSE1850" s="401"/>
      <c r="NSF1850" s="401"/>
      <c r="NSG1850" s="401"/>
      <c r="NSH1850" s="401"/>
      <c r="NSI1850" s="401"/>
      <c r="NSJ1850" s="401"/>
      <c r="NSK1850" s="401"/>
      <c r="NSL1850" s="401"/>
      <c r="NSM1850" s="401"/>
      <c r="NSN1850" s="401"/>
      <c r="NSO1850" s="401"/>
      <c r="NSP1850" s="401"/>
      <c r="NSQ1850" s="401"/>
      <c r="NSR1850" s="401"/>
      <c r="NSS1850" s="401"/>
      <c r="NST1850" s="401"/>
      <c r="NSU1850" s="401"/>
      <c r="NSV1850" s="401"/>
      <c r="NSW1850" s="401"/>
      <c r="NSX1850" s="401"/>
      <c r="NSY1850" s="401"/>
      <c r="NSZ1850" s="401"/>
      <c r="NTA1850" s="401"/>
      <c r="NTB1850" s="401"/>
      <c r="NTC1850" s="401"/>
      <c r="NTD1850" s="401"/>
      <c r="NTE1850" s="401"/>
      <c r="NTF1850" s="401"/>
      <c r="NTG1850" s="401"/>
      <c r="NTH1850" s="401"/>
      <c r="NTI1850" s="401"/>
      <c r="NTJ1850" s="401"/>
      <c r="NTK1850" s="401"/>
      <c r="NTL1850" s="401"/>
      <c r="NTM1850" s="401"/>
      <c r="NTN1850" s="401"/>
      <c r="NTO1850" s="401"/>
      <c r="NTP1850" s="401"/>
      <c r="NTQ1850" s="401"/>
      <c r="NTR1850" s="401"/>
      <c r="NTS1850" s="401"/>
      <c r="NTT1850" s="401"/>
      <c r="NTU1850" s="401"/>
      <c r="NTV1850" s="401"/>
      <c r="NTW1850" s="401"/>
      <c r="NTX1850" s="401"/>
      <c r="NTY1850" s="401"/>
      <c r="NTZ1850" s="401"/>
      <c r="NUA1850" s="401"/>
      <c r="NUB1850" s="401"/>
      <c r="NUC1850" s="401"/>
      <c r="NUD1850" s="401"/>
      <c r="NUE1850" s="401"/>
      <c r="NUF1850" s="401"/>
      <c r="NUG1850" s="401"/>
      <c r="NUH1850" s="401"/>
      <c r="NUI1850" s="401"/>
      <c r="NUJ1850" s="401"/>
      <c r="NUK1850" s="401"/>
      <c r="NUL1850" s="401"/>
      <c r="NUM1850" s="401"/>
      <c r="NUN1850" s="401"/>
      <c r="NUO1850" s="401"/>
      <c r="NUP1850" s="401"/>
      <c r="NUQ1850" s="401"/>
      <c r="NUR1850" s="401"/>
      <c r="NUS1850" s="401"/>
      <c r="NUT1850" s="401"/>
      <c r="NUU1850" s="401"/>
      <c r="NUV1850" s="401"/>
      <c r="NUW1850" s="401"/>
      <c r="NUX1850" s="401"/>
      <c r="NUY1850" s="401"/>
      <c r="NUZ1850" s="401"/>
      <c r="NVA1850" s="401"/>
      <c r="NVB1850" s="401"/>
      <c r="NVC1850" s="401"/>
      <c r="NVD1850" s="401"/>
      <c r="NVE1850" s="401"/>
      <c r="NVF1850" s="401"/>
      <c r="NVG1850" s="401"/>
      <c r="NVH1850" s="401"/>
      <c r="NVI1850" s="401"/>
      <c r="NVJ1850" s="401"/>
      <c r="NVK1850" s="401"/>
      <c r="NVL1850" s="401"/>
      <c r="NVM1850" s="401"/>
      <c r="NVN1850" s="401"/>
      <c r="NVO1850" s="401"/>
      <c r="NVP1850" s="401"/>
      <c r="NVQ1850" s="401"/>
      <c r="NVR1850" s="401"/>
      <c r="NVS1850" s="401"/>
      <c r="NVT1850" s="401"/>
      <c r="NVU1850" s="401"/>
      <c r="NVV1850" s="401"/>
      <c r="NVW1850" s="401"/>
      <c r="NVX1850" s="401"/>
      <c r="NVY1850" s="401"/>
      <c r="NVZ1850" s="401"/>
      <c r="NWA1850" s="401"/>
      <c r="NWB1850" s="401"/>
      <c r="NWC1850" s="401"/>
      <c r="NWD1850" s="401"/>
      <c r="NWE1850" s="401"/>
      <c r="NWF1850" s="401"/>
      <c r="NWG1850" s="401"/>
      <c r="NWH1850" s="401"/>
      <c r="NWI1850" s="401"/>
      <c r="NWJ1850" s="401"/>
      <c r="NWK1850" s="401"/>
      <c r="NWL1850" s="401"/>
      <c r="NWM1850" s="401"/>
      <c r="NWN1850" s="401"/>
      <c r="NWO1850" s="401"/>
      <c r="NWP1850" s="401"/>
      <c r="NWQ1850" s="401"/>
      <c r="NWR1850" s="401"/>
      <c r="NWS1850" s="401"/>
      <c r="NWT1850" s="401"/>
      <c r="NWU1850" s="401"/>
      <c r="NWV1850" s="401"/>
      <c r="NWW1850" s="401"/>
      <c r="NWX1850" s="401"/>
      <c r="NWY1850" s="401"/>
      <c r="NWZ1850" s="401"/>
      <c r="NXA1850" s="401"/>
      <c r="NXB1850" s="401"/>
      <c r="NXC1850" s="401"/>
      <c r="NXD1850" s="401"/>
      <c r="NXE1850" s="401"/>
      <c r="NXF1850" s="401"/>
      <c r="NXG1850" s="401"/>
      <c r="NXH1850" s="401"/>
      <c r="NXI1850" s="401"/>
      <c r="NXJ1850" s="401"/>
      <c r="NXK1850" s="401"/>
      <c r="NXL1850" s="401"/>
      <c r="NXM1850" s="401"/>
      <c r="NXN1850" s="401"/>
      <c r="NXO1850" s="401"/>
      <c r="NXP1850" s="401"/>
      <c r="NXQ1850" s="401"/>
      <c r="NXR1850" s="401"/>
      <c r="NXS1850" s="401"/>
      <c r="NXT1850" s="401"/>
      <c r="NXU1850" s="401"/>
      <c r="NXV1850" s="401"/>
      <c r="NXW1850" s="401"/>
      <c r="NXX1850" s="401"/>
      <c r="NXY1850" s="401"/>
      <c r="NXZ1850" s="401"/>
      <c r="NYA1850" s="401"/>
      <c r="NYB1850" s="401"/>
      <c r="NYC1850" s="401"/>
      <c r="NYD1850" s="401"/>
      <c r="NYE1850" s="401"/>
      <c r="NYF1850" s="401"/>
      <c r="NYG1850" s="401"/>
      <c r="NYH1850" s="401"/>
      <c r="NYI1850" s="401"/>
      <c r="NYJ1850" s="401"/>
      <c r="NYK1850" s="401"/>
      <c r="NYL1850" s="401"/>
      <c r="NYM1850" s="401"/>
      <c r="NYN1850" s="401"/>
      <c r="NYO1850" s="401"/>
      <c r="NYP1850" s="401"/>
      <c r="NYQ1850" s="401"/>
      <c r="NYR1850" s="401"/>
      <c r="NYS1850" s="401"/>
      <c r="NYT1850" s="401"/>
      <c r="NYU1850" s="401"/>
      <c r="NYV1850" s="401"/>
      <c r="NYW1850" s="401"/>
      <c r="NYX1850" s="401"/>
      <c r="NYY1850" s="401"/>
      <c r="NYZ1850" s="401"/>
      <c r="NZA1850" s="401"/>
      <c r="NZB1850" s="401"/>
      <c r="NZC1850" s="401"/>
      <c r="NZD1850" s="401"/>
      <c r="NZE1850" s="401"/>
      <c r="NZF1850" s="401"/>
      <c r="NZG1850" s="401"/>
      <c r="NZH1850" s="401"/>
      <c r="NZI1850" s="401"/>
      <c r="NZJ1850" s="401"/>
      <c r="NZK1850" s="401"/>
      <c r="NZL1850" s="401"/>
      <c r="NZM1850" s="401"/>
      <c r="NZN1850" s="401"/>
      <c r="NZO1850" s="401"/>
      <c r="NZP1850" s="401"/>
      <c r="NZQ1850" s="401"/>
      <c r="NZR1850" s="401"/>
      <c r="NZS1850" s="401"/>
      <c r="NZT1850" s="401"/>
      <c r="NZU1850" s="401"/>
      <c r="NZV1850" s="401"/>
      <c r="NZW1850" s="401"/>
      <c r="NZX1850" s="401"/>
      <c r="NZY1850" s="401"/>
      <c r="NZZ1850" s="401"/>
      <c r="OAA1850" s="401"/>
      <c r="OAB1850" s="401"/>
      <c r="OAC1850" s="401"/>
      <c r="OAD1850" s="401"/>
      <c r="OAE1850" s="401"/>
      <c r="OAF1850" s="401"/>
      <c r="OAG1850" s="401"/>
      <c r="OAH1850" s="401"/>
      <c r="OAI1850" s="401"/>
      <c r="OAJ1850" s="401"/>
      <c r="OAK1850" s="401"/>
      <c r="OAL1850" s="401"/>
      <c r="OAM1850" s="401"/>
      <c r="OAN1850" s="401"/>
      <c r="OAO1850" s="401"/>
      <c r="OAP1850" s="401"/>
      <c r="OAQ1850" s="401"/>
      <c r="OAR1850" s="401"/>
      <c r="OAS1850" s="401"/>
      <c r="OAT1850" s="401"/>
      <c r="OAU1850" s="401"/>
      <c r="OAV1850" s="401"/>
      <c r="OAW1850" s="401"/>
      <c r="OAX1850" s="401"/>
      <c r="OAY1850" s="401"/>
      <c r="OAZ1850" s="401"/>
      <c r="OBA1850" s="401"/>
      <c r="OBB1850" s="401"/>
      <c r="OBC1850" s="401"/>
      <c r="OBD1850" s="401"/>
      <c r="OBE1850" s="401"/>
      <c r="OBF1850" s="401"/>
      <c r="OBG1850" s="401"/>
      <c r="OBH1850" s="401"/>
      <c r="OBI1850" s="401"/>
      <c r="OBJ1850" s="401"/>
      <c r="OBK1850" s="401"/>
      <c r="OBL1850" s="401"/>
      <c r="OBM1850" s="401"/>
      <c r="OBN1850" s="401"/>
      <c r="OBO1850" s="401"/>
      <c r="OBP1850" s="401"/>
      <c r="OBQ1850" s="401"/>
      <c r="OBR1850" s="401"/>
      <c r="OBS1850" s="401"/>
      <c r="OBT1850" s="401"/>
      <c r="OBU1850" s="401"/>
      <c r="OBV1850" s="401"/>
      <c r="OBW1850" s="401"/>
      <c r="OBX1850" s="401"/>
      <c r="OBY1850" s="401"/>
      <c r="OBZ1850" s="401"/>
      <c r="OCA1850" s="401"/>
      <c r="OCB1850" s="401"/>
      <c r="OCC1850" s="401"/>
      <c r="OCD1850" s="401"/>
      <c r="OCE1850" s="401"/>
      <c r="OCF1850" s="401"/>
      <c r="OCG1850" s="401"/>
      <c r="OCH1850" s="401"/>
      <c r="OCI1850" s="401"/>
      <c r="OCJ1850" s="401"/>
      <c r="OCK1850" s="401"/>
      <c r="OCL1850" s="401"/>
      <c r="OCM1850" s="401"/>
      <c r="OCN1850" s="401"/>
      <c r="OCO1850" s="401"/>
      <c r="OCP1850" s="401"/>
      <c r="OCQ1850" s="401"/>
      <c r="OCR1850" s="401"/>
      <c r="OCS1850" s="401"/>
      <c r="OCT1850" s="401"/>
      <c r="OCU1850" s="401"/>
      <c r="OCV1850" s="401"/>
      <c r="OCW1850" s="401"/>
      <c r="OCX1850" s="401"/>
      <c r="OCY1850" s="401"/>
      <c r="OCZ1850" s="401"/>
      <c r="ODA1850" s="401"/>
      <c r="ODB1850" s="401"/>
      <c r="ODC1850" s="401"/>
      <c r="ODD1850" s="401"/>
      <c r="ODE1850" s="401"/>
      <c r="ODF1850" s="401"/>
      <c r="ODG1850" s="401"/>
      <c r="ODH1850" s="401"/>
      <c r="ODI1850" s="401"/>
      <c r="ODJ1850" s="401"/>
      <c r="ODK1850" s="401"/>
      <c r="ODL1850" s="401"/>
      <c r="ODM1850" s="401"/>
      <c r="ODN1850" s="401"/>
      <c r="ODO1850" s="401"/>
      <c r="ODP1850" s="401"/>
      <c r="ODQ1850" s="401"/>
      <c r="ODR1850" s="401"/>
      <c r="ODS1850" s="401"/>
      <c r="ODT1850" s="401"/>
      <c r="ODU1850" s="401"/>
      <c r="ODV1850" s="401"/>
      <c r="ODW1850" s="401"/>
      <c r="ODX1850" s="401"/>
      <c r="ODY1850" s="401"/>
      <c r="ODZ1850" s="401"/>
      <c r="OEA1850" s="401"/>
      <c r="OEB1850" s="401"/>
      <c r="OEC1850" s="401"/>
      <c r="OED1850" s="401"/>
      <c r="OEE1850" s="401"/>
      <c r="OEF1850" s="401"/>
      <c r="OEG1850" s="401"/>
      <c r="OEH1850" s="401"/>
      <c r="OEI1850" s="401"/>
      <c r="OEJ1850" s="401"/>
      <c r="OEK1850" s="401"/>
      <c r="OEL1850" s="401"/>
      <c r="OEM1850" s="401"/>
      <c r="OEN1850" s="401"/>
      <c r="OEO1850" s="401"/>
      <c r="OEP1850" s="401"/>
      <c r="OEQ1850" s="401"/>
      <c r="OER1850" s="401"/>
      <c r="OES1850" s="401"/>
      <c r="OET1850" s="401"/>
      <c r="OEU1850" s="401"/>
      <c r="OEV1850" s="401"/>
      <c r="OEW1850" s="401"/>
      <c r="OEX1850" s="401"/>
      <c r="OEY1850" s="401"/>
      <c r="OEZ1850" s="401"/>
      <c r="OFA1850" s="401"/>
      <c r="OFB1850" s="401"/>
      <c r="OFC1850" s="401"/>
      <c r="OFD1850" s="401"/>
      <c r="OFE1850" s="401"/>
      <c r="OFF1850" s="401"/>
      <c r="OFG1850" s="401"/>
      <c r="OFH1850" s="401"/>
      <c r="OFI1850" s="401"/>
      <c r="OFJ1850" s="401"/>
      <c r="OFK1850" s="401"/>
      <c r="OFL1850" s="401"/>
      <c r="OFM1850" s="401"/>
      <c r="OFN1850" s="401"/>
      <c r="OFO1850" s="401"/>
      <c r="OFP1850" s="401"/>
      <c r="OFQ1850" s="401"/>
      <c r="OFR1850" s="401"/>
      <c r="OFS1850" s="401"/>
      <c r="OFT1850" s="401"/>
      <c r="OFU1850" s="401"/>
      <c r="OFV1850" s="401"/>
      <c r="OFW1850" s="401"/>
      <c r="OFX1850" s="401"/>
      <c r="OFY1850" s="401"/>
      <c r="OFZ1850" s="401"/>
      <c r="OGA1850" s="401"/>
      <c r="OGB1850" s="401"/>
      <c r="OGC1850" s="401"/>
      <c r="OGD1850" s="401"/>
      <c r="OGE1850" s="401"/>
      <c r="OGF1850" s="401"/>
      <c r="OGG1850" s="401"/>
      <c r="OGH1850" s="401"/>
      <c r="OGI1850" s="401"/>
      <c r="OGJ1850" s="401"/>
      <c r="OGK1850" s="401"/>
      <c r="OGL1850" s="401"/>
      <c r="OGM1850" s="401"/>
      <c r="OGN1850" s="401"/>
      <c r="OGO1850" s="401"/>
      <c r="OGP1850" s="401"/>
      <c r="OGQ1850" s="401"/>
      <c r="OGR1850" s="401"/>
      <c r="OGS1850" s="401"/>
      <c r="OGT1850" s="401"/>
      <c r="OGU1850" s="401"/>
      <c r="OGV1850" s="401"/>
      <c r="OGW1850" s="401"/>
      <c r="OGX1850" s="401"/>
      <c r="OGY1850" s="401"/>
      <c r="OGZ1850" s="401"/>
      <c r="OHA1850" s="401"/>
      <c r="OHB1850" s="401"/>
      <c r="OHC1850" s="401"/>
      <c r="OHD1850" s="401"/>
      <c r="OHE1850" s="401"/>
      <c r="OHF1850" s="401"/>
      <c r="OHG1850" s="401"/>
      <c r="OHH1850" s="401"/>
      <c r="OHI1850" s="401"/>
      <c r="OHJ1850" s="401"/>
      <c r="OHK1850" s="401"/>
      <c r="OHL1850" s="401"/>
      <c r="OHM1850" s="401"/>
      <c r="OHN1850" s="401"/>
      <c r="OHO1850" s="401"/>
      <c r="OHP1850" s="401"/>
      <c r="OHQ1850" s="401"/>
      <c r="OHR1850" s="401"/>
      <c r="OHS1850" s="401"/>
      <c r="OHT1850" s="401"/>
      <c r="OHU1850" s="401"/>
      <c r="OHV1850" s="401"/>
      <c r="OHW1850" s="401"/>
      <c r="OHX1850" s="401"/>
      <c r="OHY1850" s="401"/>
      <c r="OHZ1850" s="401"/>
      <c r="OIA1850" s="401"/>
      <c r="OIB1850" s="401"/>
      <c r="OIC1850" s="401"/>
      <c r="OID1850" s="401"/>
      <c r="OIE1850" s="401"/>
      <c r="OIF1850" s="401"/>
      <c r="OIG1850" s="401"/>
      <c r="OIH1850" s="401"/>
      <c r="OII1850" s="401"/>
      <c r="OIJ1850" s="401"/>
      <c r="OIK1850" s="401"/>
      <c r="OIL1850" s="401"/>
      <c r="OIM1850" s="401"/>
      <c r="OIN1850" s="401"/>
      <c r="OIO1850" s="401"/>
      <c r="OIP1850" s="401"/>
      <c r="OIQ1850" s="401"/>
      <c r="OIR1850" s="401"/>
      <c r="OIS1850" s="401"/>
      <c r="OIT1850" s="401"/>
      <c r="OIU1850" s="401"/>
      <c r="OIV1850" s="401"/>
      <c r="OIW1850" s="401"/>
      <c r="OIX1850" s="401"/>
      <c r="OIY1850" s="401"/>
      <c r="OIZ1850" s="401"/>
      <c r="OJA1850" s="401"/>
      <c r="OJB1850" s="401"/>
      <c r="OJC1850" s="401"/>
      <c r="OJD1850" s="401"/>
      <c r="OJE1850" s="401"/>
      <c r="OJF1850" s="401"/>
      <c r="OJG1850" s="401"/>
      <c r="OJH1850" s="401"/>
      <c r="OJI1850" s="401"/>
      <c r="OJJ1850" s="401"/>
      <c r="OJK1850" s="401"/>
      <c r="OJL1850" s="401"/>
      <c r="OJM1850" s="401"/>
      <c r="OJN1850" s="401"/>
      <c r="OJO1850" s="401"/>
      <c r="OJP1850" s="401"/>
      <c r="OJQ1850" s="401"/>
      <c r="OJR1850" s="401"/>
      <c r="OJS1850" s="401"/>
      <c r="OJT1850" s="401"/>
      <c r="OJU1850" s="401"/>
      <c r="OJV1850" s="401"/>
      <c r="OJW1850" s="401"/>
      <c r="OJX1850" s="401"/>
      <c r="OJY1850" s="401"/>
      <c r="OJZ1850" s="401"/>
      <c r="OKA1850" s="401"/>
      <c r="OKB1850" s="401"/>
      <c r="OKC1850" s="401"/>
      <c r="OKD1850" s="401"/>
      <c r="OKE1850" s="401"/>
      <c r="OKF1850" s="401"/>
      <c r="OKG1850" s="401"/>
      <c r="OKH1850" s="401"/>
      <c r="OKI1850" s="401"/>
      <c r="OKJ1850" s="401"/>
      <c r="OKK1850" s="401"/>
      <c r="OKL1850" s="401"/>
      <c r="OKM1850" s="401"/>
      <c r="OKN1850" s="401"/>
      <c r="OKO1850" s="401"/>
      <c r="OKP1850" s="401"/>
      <c r="OKQ1850" s="401"/>
      <c r="OKR1850" s="401"/>
      <c r="OKS1850" s="401"/>
      <c r="OKT1850" s="401"/>
      <c r="OKU1850" s="401"/>
      <c r="OKV1850" s="401"/>
      <c r="OKW1850" s="401"/>
      <c r="OKX1850" s="401"/>
      <c r="OKY1850" s="401"/>
      <c r="OKZ1850" s="401"/>
      <c r="OLA1850" s="401"/>
      <c r="OLB1850" s="401"/>
      <c r="OLC1850" s="401"/>
      <c r="OLD1850" s="401"/>
      <c r="OLE1850" s="401"/>
      <c r="OLF1850" s="401"/>
      <c r="OLG1850" s="401"/>
      <c r="OLH1850" s="401"/>
      <c r="OLI1850" s="401"/>
      <c r="OLJ1850" s="401"/>
      <c r="OLK1850" s="401"/>
      <c r="OLL1850" s="401"/>
      <c r="OLM1850" s="401"/>
      <c r="OLN1850" s="401"/>
      <c r="OLO1850" s="401"/>
      <c r="OLP1850" s="401"/>
      <c r="OLQ1850" s="401"/>
      <c r="OLR1850" s="401"/>
      <c r="OLS1850" s="401"/>
      <c r="OLT1850" s="401"/>
      <c r="OLU1850" s="401"/>
      <c r="OLV1850" s="401"/>
      <c r="OLW1850" s="401"/>
      <c r="OLX1850" s="401"/>
      <c r="OLY1850" s="401"/>
      <c r="OLZ1850" s="401"/>
      <c r="OMA1850" s="401"/>
      <c r="OMB1850" s="401"/>
      <c r="OMC1850" s="401"/>
      <c r="OMD1850" s="401"/>
      <c r="OME1850" s="401"/>
      <c r="OMF1850" s="401"/>
      <c r="OMG1850" s="401"/>
      <c r="OMH1850" s="401"/>
      <c r="OMI1850" s="401"/>
      <c r="OMJ1850" s="401"/>
      <c r="OMK1850" s="401"/>
      <c r="OML1850" s="401"/>
      <c r="OMM1850" s="401"/>
      <c r="OMN1850" s="401"/>
      <c r="OMO1850" s="401"/>
      <c r="OMP1850" s="401"/>
      <c r="OMQ1850" s="401"/>
      <c r="OMR1850" s="401"/>
      <c r="OMS1850" s="401"/>
      <c r="OMT1850" s="401"/>
      <c r="OMU1850" s="401"/>
      <c r="OMV1850" s="401"/>
      <c r="OMW1850" s="401"/>
      <c r="OMX1850" s="401"/>
      <c r="OMY1850" s="401"/>
      <c r="OMZ1850" s="401"/>
      <c r="ONA1850" s="401"/>
      <c r="ONB1850" s="401"/>
      <c r="ONC1850" s="401"/>
      <c r="OND1850" s="401"/>
      <c r="ONE1850" s="401"/>
      <c r="ONF1850" s="401"/>
      <c r="ONG1850" s="401"/>
      <c r="ONH1850" s="401"/>
      <c r="ONI1850" s="401"/>
      <c r="ONJ1850" s="401"/>
      <c r="ONK1850" s="401"/>
      <c r="ONL1850" s="401"/>
      <c r="ONM1850" s="401"/>
      <c r="ONN1850" s="401"/>
      <c r="ONO1850" s="401"/>
      <c r="ONP1850" s="401"/>
      <c r="ONQ1850" s="401"/>
      <c r="ONR1850" s="401"/>
      <c r="ONS1850" s="401"/>
      <c r="ONT1850" s="401"/>
      <c r="ONU1850" s="401"/>
      <c r="ONV1850" s="401"/>
      <c r="ONW1850" s="401"/>
      <c r="ONX1850" s="401"/>
      <c r="ONY1850" s="401"/>
      <c r="ONZ1850" s="401"/>
      <c r="OOA1850" s="401"/>
      <c r="OOB1850" s="401"/>
      <c r="OOC1850" s="401"/>
      <c r="OOD1850" s="401"/>
      <c r="OOE1850" s="401"/>
      <c r="OOF1850" s="401"/>
      <c r="OOG1850" s="401"/>
      <c r="OOH1850" s="401"/>
      <c r="OOI1850" s="401"/>
      <c r="OOJ1850" s="401"/>
      <c r="OOK1850" s="401"/>
      <c r="OOL1850" s="401"/>
      <c r="OOM1850" s="401"/>
      <c r="OON1850" s="401"/>
      <c r="OOO1850" s="401"/>
      <c r="OOP1850" s="401"/>
      <c r="OOQ1850" s="401"/>
      <c r="OOR1850" s="401"/>
      <c r="OOS1850" s="401"/>
      <c r="OOT1850" s="401"/>
      <c r="OOU1850" s="401"/>
      <c r="OOV1850" s="401"/>
      <c r="OOW1850" s="401"/>
      <c r="OOX1850" s="401"/>
      <c r="OOY1850" s="401"/>
      <c r="OOZ1850" s="401"/>
      <c r="OPA1850" s="401"/>
      <c r="OPB1850" s="401"/>
      <c r="OPC1850" s="401"/>
      <c r="OPD1850" s="401"/>
      <c r="OPE1850" s="401"/>
      <c r="OPF1850" s="401"/>
      <c r="OPG1850" s="401"/>
      <c r="OPH1850" s="401"/>
      <c r="OPI1850" s="401"/>
      <c r="OPJ1850" s="401"/>
      <c r="OPK1850" s="401"/>
      <c r="OPL1850" s="401"/>
      <c r="OPM1850" s="401"/>
      <c r="OPN1850" s="401"/>
      <c r="OPO1850" s="401"/>
      <c r="OPP1850" s="401"/>
      <c r="OPQ1850" s="401"/>
      <c r="OPR1850" s="401"/>
      <c r="OPS1850" s="401"/>
      <c r="OPT1850" s="401"/>
      <c r="OPU1850" s="401"/>
      <c r="OPV1850" s="401"/>
      <c r="OPW1850" s="401"/>
      <c r="OPX1850" s="401"/>
      <c r="OPY1850" s="401"/>
      <c r="OPZ1850" s="401"/>
      <c r="OQA1850" s="401"/>
      <c r="OQB1850" s="401"/>
      <c r="OQC1850" s="401"/>
      <c r="OQD1850" s="401"/>
      <c r="OQE1850" s="401"/>
      <c r="OQF1850" s="401"/>
      <c r="OQG1850" s="401"/>
      <c r="OQH1850" s="401"/>
      <c r="OQI1850" s="401"/>
      <c r="OQJ1850" s="401"/>
      <c r="OQK1850" s="401"/>
      <c r="OQL1850" s="401"/>
      <c r="OQM1850" s="401"/>
      <c r="OQN1850" s="401"/>
      <c r="OQO1850" s="401"/>
      <c r="OQP1850" s="401"/>
      <c r="OQQ1850" s="401"/>
      <c r="OQR1850" s="401"/>
      <c r="OQS1850" s="401"/>
      <c r="OQT1850" s="401"/>
      <c r="OQU1850" s="401"/>
      <c r="OQV1850" s="401"/>
      <c r="OQW1850" s="401"/>
      <c r="OQX1850" s="401"/>
      <c r="OQY1850" s="401"/>
      <c r="OQZ1850" s="401"/>
      <c r="ORA1850" s="401"/>
      <c r="ORB1850" s="401"/>
      <c r="ORC1850" s="401"/>
      <c r="ORD1850" s="401"/>
      <c r="ORE1850" s="401"/>
      <c r="ORF1850" s="401"/>
      <c r="ORG1850" s="401"/>
      <c r="ORH1850" s="401"/>
      <c r="ORI1850" s="401"/>
      <c r="ORJ1850" s="401"/>
      <c r="ORK1850" s="401"/>
      <c r="ORL1850" s="401"/>
      <c r="ORM1850" s="401"/>
      <c r="ORN1850" s="401"/>
      <c r="ORO1850" s="401"/>
      <c r="ORP1850" s="401"/>
      <c r="ORQ1850" s="401"/>
      <c r="ORR1850" s="401"/>
      <c r="ORS1850" s="401"/>
      <c r="ORT1850" s="401"/>
      <c r="ORU1850" s="401"/>
      <c r="ORV1850" s="401"/>
      <c r="ORW1850" s="401"/>
      <c r="ORX1850" s="401"/>
      <c r="ORY1850" s="401"/>
      <c r="ORZ1850" s="401"/>
      <c r="OSA1850" s="401"/>
      <c r="OSB1850" s="401"/>
      <c r="OSC1850" s="401"/>
      <c r="OSD1850" s="401"/>
      <c r="OSE1850" s="401"/>
      <c r="OSF1850" s="401"/>
      <c r="OSG1850" s="401"/>
      <c r="OSH1850" s="401"/>
      <c r="OSI1850" s="401"/>
      <c r="OSJ1850" s="401"/>
      <c r="OSK1850" s="401"/>
      <c r="OSL1850" s="401"/>
      <c r="OSM1850" s="401"/>
      <c r="OSN1850" s="401"/>
      <c r="OSO1850" s="401"/>
      <c r="OSP1850" s="401"/>
      <c r="OSQ1850" s="401"/>
      <c r="OSR1850" s="401"/>
      <c r="OSS1850" s="401"/>
      <c r="OST1850" s="401"/>
      <c r="OSU1850" s="401"/>
      <c r="OSV1850" s="401"/>
      <c r="OSW1850" s="401"/>
      <c r="OSX1850" s="401"/>
      <c r="OSY1850" s="401"/>
      <c r="OSZ1850" s="401"/>
      <c r="OTA1850" s="401"/>
      <c r="OTB1850" s="401"/>
      <c r="OTC1850" s="401"/>
      <c r="OTD1850" s="401"/>
      <c r="OTE1850" s="401"/>
      <c r="OTF1850" s="401"/>
      <c r="OTG1850" s="401"/>
      <c r="OTH1850" s="401"/>
      <c r="OTI1850" s="401"/>
      <c r="OTJ1850" s="401"/>
      <c r="OTK1850" s="401"/>
      <c r="OTL1850" s="401"/>
      <c r="OTM1850" s="401"/>
      <c r="OTN1850" s="401"/>
      <c r="OTO1850" s="401"/>
      <c r="OTP1850" s="401"/>
      <c r="OTQ1850" s="401"/>
      <c r="OTR1850" s="401"/>
      <c r="OTS1850" s="401"/>
      <c r="OTT1850" s="401"/>
      <c r="OTU1850" s="401"/>
      <c r="OTV1850" s="401"/>
      <c r="OTW1850" s="401"/>
      <c r="OTX1850" s="401"/>
      <c r="OTY1850" s="401"/>
      <c r="OTZ1850" s="401"/>
      <c r="OUA1850" s="401"/>
      <c r="OUB1850" s="401"/>
      <c r="OUC1850" s="401"/>
      <c r="OUD1850" s="401"/>
      <c r="OUE1850" s="401"/>
      <c r="OUF1850" s="401"/>
      <c r="OUG1850" s="401"/>
      <c r="OUH1850" s="401"/>
      <c r="OUI1850" s="401"/>
      <c r="OUJ1850" s="401"/>
      <c r="OUK1850" s="401"/>
      <c r="OUL1850" s="401"/>
      <c r="OUM1850" s="401"/>
      <c r="OUN1850" s="401"/>
      <c r="OUO1850" s="401"/>
      <c r="OUP1850" s="401"/>
      <c r="OUQ1850" s="401"/>
      <c r="OUR1850" s="401"/>
      <c r="OUS1850" s="401"/>
      <c r="OUT1850" s="401"/>
      <c r="OUU1850" s="401"/>
      <c r="OUV1850" s="401"/>
      <c r="OUW1850" s="401"/>
      <c r="OUX1850" s="401"/>
      <c r="OUY1850" s="401"/>
      <c r="OUZ1850" s="401"/>
      <c r="OVA1850" s="401"/>
      <c r="OVB1850" s="401"/>
      <c r="OVC1850" s="401"/>
      <c r="OVD1850" s="401"/>
      <c r="OVE1850" s="401"/>
      <c r="OVF1850" s="401"/>
      <c r="OVG1850" s="401"/>
      <c r="OVH1850" s="401"/>
      <c r="OVI1850" s="401"/>
      <c r="OVJ1850" s="401"/>
      <c r="OVK1850" s="401"/>
      <c r="OVL1850" s="401"/>
      <c r="OVM1850" s="401"/>
      <c r="OVN1850" s="401"/>
      <c r="OVO1850" s="401"/>
      <c r="OVP1850" s="401"/>
      <c r="OVQ1850" s="401"/>
      <c r="OVR1850" s="401"/>
      <c r="OVS1850" s="401"/>
      <c r="OVT1850" s="401"/>
      <c r="OVU1850" s="401"/>
      <c r="OVV1850" s="401"/>
      <c r="OVW1850" s="401"/>
      <c r="OVX1850" s="401"/>
      <c r="OVY1850" s="401"/>
      <c r="OVZ1850" s="401"/>
      <c r="OWA1850" s="401"/>
      <c r="OWB1850" s="401"/>
      <c r="OWC1850" s="401"/>
      <c r="OWD1850" s="401"/>
      <c r="OWE1850" s="401"/>
      <c r="OWF1850" s="401"/>
      <c r="OWG1850" s="401"/>
      <c r="OWH1850" s="401"/>
      <c r="OWI1850" s="401"/>
      <c r="OWJ1850" s="401"/>
      <c r="OWK1850" s="401"/>
      <c r="OWL1850" s="401"/>
      <c r="OWM1850" s="401"/>
      <c r="OWN1850" s="401"/>
      <c r="OWO1850" s="401"/>
      <c r="OWP1850" s="401"/>
      <c r="OWQ1850" s="401"/>
      <c r="OWR1850" s="401"/>
      <c r="OWS1850" s="401"/>
      <c r="OWT1850" s="401"/>
      <c r="OWU1850" s="401"/>
      <c r="OWV1850" s="401"/>
      <c r="OWW1850" s="401"/>
      <c r="OWX1850" s="401"/>
      <c r="OWY1850" s="401"/>
      <c r="OWZ1850" s="401"/>
      <c r="OXA1850" s="401"/>
      <c r="OXB1850" s="401"/>
      <c r="OXC1850" s="401"/>
      <c r="OXD1850" s="401"/>
      <c r="OXE1850" s="401"/>
      <c r="OXF1850" s="401"/>
      <c r="OXG1850" s="401"/>
      <c r="OXH1850" s="401"/>
      <c r="OXI1850" s="401"/>
      <c r="OXJ1850" s="401"/>
      <c r="OXK1850" s="401"/>
      <c r="OXL1850" s="401"/>
      <c r="OXM1850" s="401"/>
      <c r="OXN1850" s="401"/>
      <c r="OXO1850" s="401"/>
      <c r="OXP1850" s="401"/>
      <c r="OXQ1850" s="401"/>
      <c r="OXR1850" s="401"/>
      <c r="OXS1850" s="401"/>
      <c r="OXT1850" s="401"/>
      <c r="OXU1850" s="401"/>
      <c r="OXV1850" s="401"/>
      <c r="OXW1850" s="401"/>
      <c r="OXX1850" s="401"/>
      <c r="OXY1850" s="401"/>
      <c r="OXZ1850" s="401"/>
      <c r="OYA1850" s="401"/>
      <c r="OYB1850" s="401"/>
      <c r="OYC1850" s="401"/>
      <c r="OYD1850" s="401"/>
      <c r="OYE1850" s="401"/>
      <c r="OYF1850" s="401"/>
      <c r="OYG1850" s="401"/>
      <c r="OYH1850" s="401"/>
      <c r="OYI1850" s="401"/>
      <c r="OYJ1850" s="401"/>
      <c r="OYK1850" s="401"/>
      <c r="OYL1850" s="401"/>
      <c r="OYM1850" s="401"/>
      <c r="OYN1850" s="401"/>
      <c r="OYO1850" s="401"/>
      <c r="OYP1850" s="401"/>
      <c r="OYQ1850" s="401"/>
      <c r="OYR1850" s="401"/>
      <c r="OYS1850" s="401"/>
      <c r="OYT1850" s="401"/>
      <c r="OYU1850" s="401"/>
      <c r="OYV1850" s="401"/>
      <c r="OYW1850" s="401"/>
      <c r="OYX1850" s="401"/>
      <c r="OYY1850" s="401"/>
      <c r="OYZ1850" s="401"/>
      <c r="OZA1850" s="401"/>
      <c r="OZB1850" s="401"/>
      <c r="OZC1850" s="401"/>
      <c r="OZD1850" s="401"/>
      <c r="OZE1850" s="401"/>
      <c r="OZF1850" s="401"/>
      <c r="OZG1850" s="401"/>
      <c r="OZH1850" s="401"/>
      <c r="OZI1850" s="401"/>
      <c r="OZJ1850" s="401"/>
      <c r="OZK1850" s="401"/>
      <c r="OZL1850" s="401"/>
      <c r="OZM1850" s="401"/>
      <c r="OZN1850" s="401"/>
      <c r="OZO1850" s="401"/>
      <c r="OZP1850" s="401"/>
      <c r="OZQ1850" s="401"/>
      <c r="OZR1850" s="401"/>
      <c r="OZS1850" s="401"/>
      <c r="OZT1850" s="401"/>
      <c r="OZU1850" s="401"/>
      <c r="OZV1850" s="401"/>
      <c r="OZW1850" s="401"/>
      <c r="OZX1850" s="401"/>
      <c r="OZY1850" s="401"/>
      <c r="OZZ1850" s="401"/>
      <c r="PAA1850" s="401"/>
      <c r="PAB1850" s="401"/>
      <c r="PAC1850" s="401"/>
      <c r="PAD1850" s="401"/>
      <c r="PAE1850" s="401"/>
      <c r="PAF1850" s="401"/>
      <c r="PAG1850" s="401"/>
      <c r="PAH1850" s="401"/>
      <c r="PAI1850" s="401"/>
      <c r="PAJ1850" s="401"/>
      <c r="PAK1850" s="401"/>
      <c r="PAL1850" s="401"/>
      <c r="PAM1850" s="401"/>
      <c r="PAN1850" s="401"/>
      <c r="PAO1850" s="401"/>
      <c r="PAP1850" s="401"/>
      <c r="PAQ1850" s="401"/>
      <c r="PAR1850" s="401"/>
      <c r="PAS1850" s="401"/>
      <c r="PAT1850" s="401"/>
      <c r="PAU1850" s="401"/>
      <c r="PAV1850" s="401"/>
      <c r="PAW1850" s="401"/>
      <c r="PAX1850" s="401"/>
      <c r="PAY1850" s="401"/>
      <c r="PAZ1850" s="401"/>
      <c r="PBA1850" s="401"/>
      <c r="PBB1850" s="401"/>
      <c r="PBC1850" s="401"/>
      <c r="PBD1850" s="401"/>
      <c r="PBE1850" s="401"/>
      <c r="PBF1850" s="401"/>
      <c r="PBG1850" s="401"/>
      <c r="PBH1850" s="401"/>
      <c r="PBI1850" s="401"/>
      <c r="PBJ1850" s="401"/>
      <c r="PBK1850" s="401"/>
      <c r="PBL1850" s="401"/>
      <c r="PBM1850" s="401"/>
      <c r="PBN1850" s="401"/>
      <c r="PBO1850" s="401"/>
      <c r="PBP1850" s="401"/>
      <c r="PBQ1850" s="401"/>
      <c r="PBR1850" s="401"/>
      <c r="PBS1850" s="401"/>
      <c r="PBT1850" s="401"/>
      <c r="PBU1850" s="401"/>
      <c r="PBV1850" s="401"/>
      <c r="PBW1850" s="401"/>
      <c r="PBX1850" s="401"/>
      <c r="PBY1850" s="401"/>
      <c r="PBZ1850" s="401"/>
      <c r="PCA1850" s="401"/>
      <c r="PCB1850" s="401"/>
      <c r="PCC1850" s="401"/>
      <c r="PCD1850" s="401"/>
      <c r="PCE1850" s="401"/>
      <c r="PCF1850" s="401"/>
      <c r="PCG1850" s="401"/>
      <c r="PCH1850" s="401"/>
      <c r="PCI1850" s="401"/>
      <c r="PCJ1850" s="401"/>
      <c r="PCK1850" s="401"/>
      <c r="PCL1850" s="401"/>
      <c r="PCM1850" s="401"/>
      <c r="PCN1850" s="401"/>
      <c r="PCO1850" s="401"/>
      <c r="PCP1850" s="401"/>
      <c r="PCQ1850" s="401"/>
      <c r="PCR1850" s="401"/>
      <c r="PCS1850" s="401"/>
      <c r="PCT1850" s="401"/>
      <c r="PCU1850" s="401"/>
      <c r="PCV1850" s="401"/>
      <c r="PCW1850" s="401"/>
      <c r="PCX1850" s="401"/>
      <c r="PCY1850" s="401"/>
      <c r="PCZ1850" s="401"/>
      <c r="PDA1850" s="401"/>
      <c r="PDB1850" s="401"/>
      <c r="PDC1850" s="401"/>
      <c r="PDD1850" s="401"/>
      <c r="PDE1850" s="401"/>
      <c r="PDF1850" s="401"/>
      <c r="PDG1850" s="401"/>
      <c r="PDH1850" s="401"/>
      <c r="PDI1850" s="401"/>
      <c r="PDJ1850" s="401"/>
      <c r="PDK1850" s="401"/>
      <c r="PDL1850" s="401"/>
      <c r="PDM1850" s="401"/>
      <c r="PDN1850" s="401"/>
      <c r="PDO1850" s="401"/>
      <c r="PDP1850" s="401"/>
      <c r="PDQ1850" s="401"/>
      <c r="PDR1850" s="401"/>
      <c r="PDS1850" s="401"/>
      <c r="PDT1850" s="401"/>
      <c r="PDU1850" s="401"/>
      <c r="PDV1850" s="401"/>
      <c r="PDW1850" s="401"/>
      <c r="PDX1850" s="401"/>
      <c r="PDY1850" s="401"/>
      <c r="PDZ1850" s="401"/>
      <c r="PEA1850" s="401"/>
      <c r="PEB1850" s="401"/>
      <c r="PEC1850" s="401"/>
      <c r="PED1850" s="401"/>
      <c r="PEE1850" s="401"/>
      <c r="PEF1850" s="401"/>
      <c r="PEG1850" s="401"/>
      <c r="PEH1850" s="401"/>
      <c r="PEI1850" s="401"/>
      <c r="PEJ1850" s="401"/>
      <c r="PEK1850" s="401"/>
      <c r="PEL1850" s="401"/>
      <c r="PEM1850" s="401"/>
      <c r="PEN1850" s="401"/>
      <c r="PEO1850" s="401"/>
      <c r="PEP1850" s="401"/>
      <c r="PEQ1850" s="401"/>
      <c r="PER1850" s="401"/>
      <c r="PES1850" s="401"/>
      <c r="PET1850" s="401"/>
      <c r="PEU1850" s="401"/>
      <c r="PEV1850" s="401"/>
      <c r="PEW1850" s="401"/>
      <c r="PEX1850" s="401"/>
      <c r="PEY1850" s="401"/>
      <c r="PEZ1850" s="401"/>
      <c r="PFA1850" s="401"/>
      <c r="PFB1850" s="401"/>
      <c r="PFC1850" s="401"/>
      <c r="PFD1850" s="401"/>
      <c r="PFE1850" s="401"/>
      <c r="PFF1850" s="401"/>
      <c r="PFG1850" s="401"/>
      <c r="PFH1850" s="401"/>
      <c r="PFI1850" s="401"/>
      <c r="PFJ1850" s="401"/>
      <c r="PFK1850" s="401"/>
      <c r="PFL1850" s="401"/>
      <c r="PFM1850" s="401"/>
      <c r="PFN1850" s="401"/>
      <c r="PFO1850" s="401"/>
      <c r="PFP1850" s="401"/>
      <c r="PFQ1850" s="401"/>
      <c r="PFR1850" s="401"/>
      <c r="PFS1850" s="401"/>
      <c r="PFT1850" s="401"/>
      <c r="PFU1850" s="401"/>
      <c r="PFV1850" s="401"/>
      <c r="PFW1850" s="401"/>
      <c r="PFX1850" s="401"/>
      <c r="PFY1850" s="401"/>
      <c r="PFZ1850" s="401"/>
      <c r="PGA1850" s="401"/>
      <c r="PGB1850" s="401"/>
      <c r="PGC1850" s="401"/>
      <c r="PGD1850" s="401"/>
      <c r="PGE1850" s="401"/>
      <c r="PGF1850" s="401"/>
      <c r="PGG1850" s="401"/>
      <c r="PGH1850" s="401"/>
      <c r="PGI1850" s="401"/>
      <c r="PGJ1850" s="401"/>
      <c r="PGK1850" s="401"/>
      <c r="PGL1850" s="401"/>
      <c r="PGM1850" s="401"/>
      <c r="PGN1850" s="401"/>
      <c r="PGO1850" s="401"/>
      <c r="PGP1850" s="401"/>
      <c r="PGQ1850" s="401"/>
      <c r="PGR1850" s="401"/>
      <c r="PGS1850" s="401"/>
      <c r="PGT1850" s="401"/>
      <c r="PGU1850" s="401"/>
      <c r="PGV1850" s="401"/>
      <c r="PGW1850" s="401"/>
      <c r="PGX1850" s="401"/>
      <c r="PGY1850" s="401"/>
      <c r="PGZ1850" s="401"/>
      <c r="PHA1850" s="401"/>
      <c r="PHB1850" s="401"/>
      <c r="PHC1850" s="401"/>
      <c r="PHD1850" s="401"/>
      <c r="PHE1850" s="401"/>
      <c r="PHF1850" s="401"/>
      <c r="PHG1850" s="401"/>
      <c r="PHH1850" s="401"/>
      <c r="PHI1850" s="401"/>
      <c r="PHJ1850" s="401"/>
      <c r="PHK1850" s="401"/>
      <c r="PHL1850" s="401"/>
      <c r="PHM1850" s="401"/>
      <c r="PHN1850" s="401"/>
      <c r="PHO1850" s="401"/>
      <c r="PHP1850" s="401"/>
      <c r="PHQ1850" s="401"/>
      <c r="PHR1850" s="401"/>
      <c r="PHS1850" s="401"/>
      <c r="PHT1850" s="401"/>
      <c r="PHU1850" s="401"/>
      <c r="PHV1850" s="401"/>
      <c r="PHW1850" s="401"/>
      <c r="PHX1850" s="401"/>
      <c r="PHY1850" s="401"/>
      <c r="PHZ1850" s="401"/>
      <c r="PIA1850" s="401"/>
      <c r="PIB1850" s="401"/>
      <c r="PIC1850" s="401"/>
      <c r="PID1850" s="401"/>
      <c r="PIE1850" s="401"/>
      <c r="PIF1850" s="401"/>
      <c r="PIG1850" s="401"/>
      <c r="PIH1850" s="401"/>
      <c r="PII1850" s="401"/>
      <c r="PIJ1850" s="401"/>
      <c r="PIK1850" s="401"/>
      <c r="PIL1850" s="401"/>
      <c r="PIM1850" s="401"/>
      <c r="PIN1850" s="401"/>
      <c r="PIO1850" s="401"/>
      <c r="PIP1850" s="401"/>
      <c r="PIQ1850" s="401"/>
      <c r="PIR1850" s="401"/>
      <c r="PIS1850" s="401"/>
      <c r="PIT1850" s="401"/>
      <c r="PIU1850" s="401"/>
      <c r="PIV1850" s="401"/>
      <c r="PIW1850" s="401"/>
      <c r="PIX1850" s="401"/>
      <c r="PIY1850" s="401"/>
      <c r="PIZ1850" s="401"/>
      <c r="PJA1850" s="401"/>
      <c r="PJB1850" s="401"/>
      <c r="PJC1850" s="401"/>
      <c r="PJD1850" s="401"/>
      <c r="PJE1850" s="401"/>
      <c r="PJF1850" s="401"/>
      <c r="PJG1850" s="401"/>
      <c r="PJH1850" s="401"/>
      <c r="PJI1850" s="401"/>
      <c r="PJJ1850" s="401"/>
      <c r="PJK1850" s="401"/>
      <c r="PJL1850" s="401"/>
      <c r="PJM1850" s="401"/>
      <c r="PJN1850" s="401"/>
      <c r="PJO1850" s="401"/>
      <c r="PJP1850" s="401"/>
      <c r="PJQ1850" s="401"/>
      <c r="PJR1850" s="401"/>
      <c r="PJS1850" s="401"/>
      <c r="PJT1850" s="401"/>
      <c r="PJU1850" s="401"/>
      <c r="PJV1850" s="401"/>
      <c r="PJW1850" s="401"/>
      <c r="PJX1850" s="401"/>
      <c r="PJY1850" s="401"/>
      <c r="PJZ1850" s="401"/>
      <c r="PKA1850" s="401"/>
      <c r="PKB1850" s="401"/>
      <c r="PKC1850" s="401"/>
      <c r="PKD1850" s="401"/>
      <c r="PKE1850" s="401"/>
      <c r="PKF1850" s="401"/>
      <c r="PKG1850" s="401"/>
      <c r="PKH1850" s="401"/>
      <c r="PKI1850" s="401"/>
      <c r="PKJ1850" s="401"/>
      <c r="PKK1850" s="401"/>
      <c r="PKL1850" s="401"/>
      <c r="PKM1850" s="401"/>
      <c r="PKN1850" s="401"/>
      <c r="PKO1850" s="401"/>
      <c r="PKP1850" s="401"/>
      <c r="PKQ1850" s="401"/>
      <c r="PKR1850" s="401"/>
      <c r="PKS1850" s="401"/>
      <c r="PKT1850" s="401"/>
      <c r="PKU1850" s="401"/>
      <c r="PKV1850" s="401"/>
      <c r="PKW1850" s="401"/>
      <c r="PKX1850" s="401"/>
      <c r="PKY1850" s="401"/>
      <c r="PKZ1850" s="401"/>
      <c r="PLA1850" s="401"/>
      <c r="PLB1850" s="401"/>
      <c r="PLC1850" s="401"/>
      <c r="PLD1850" s="401"/>
      <c r="PLE1850" s="401"/>
      <c r="PLF1850" s="401"/>
      <c r="PLG1850" s="401"/>
      <c r="PLH1850" s="401"/>
      <c r="PLI1850" s="401"/>
      <c r="PLJ1850" s="401"/>
      <c r="PLK1850" s="401"/>
      <c r="PLL1850" s="401"/>
      <c r="PLM1850" s="401"/>
      <c r="PLN1850" s="401"/>
      <c r="PLO1850" s="401"/>
      <c r="PLP1850" s="401"/>
      <c r="PLQ1850" s="401"/>
      <c r="PLR1850" s="401"/>
      <c r="PLS1850" s="401"/>
      <c r="PLT1850" s="401"/>
      <c r="PLU1850" s="401"/>
      <c r="PLV1850" s="401"/>
      <c r="PLW1850" s="401"/>
      <c r="PLX1850" s="401"/>
      <c r="PLY1850" s="401"/>
      <c r="PLZ1850" s="401"/>
      <c r="PMA1850" s="401"/>
      <c r="PMB1850" s="401"/>
      <c r="PMC1850" s="401"/>
      <c r="PMD1850" s="401"/>
      <c r="PME1850" s="401"/>
      <c r="PMF1850" s="401"/>
      <c r="PMG1850" s="401"/>
      <c r="PMH1850" s="401"/>
      <c r="PMI1850" s="401"/>
      <c r="PMJ1850" s="401"/>
      <c r="PMK1850" s="401"/>
      <c r="PML1850" s="401"/>
      <c r="PMM1850" s="401"/>
      <c r="PMN1850" s="401"/>
      <c r="PMO1850" s="401"/>
      <c r="PMP1850" s="401"/>
      <c r="PMQ1850" s="401"/>
      <c r="PMR1850" s="401"/>
      <c r="PMS1850" s="401"/>
      <c r="PMT1850" s="401"/>
      <c r="PMU1850" s="401"/>
      <c r="PMV1850" s="401"/>
      <c r="PMW1850" s="401"/>
      <c r="PMX1850" s="401"/>
      <c r="PMY1850" s="401"/>
      <c r="PMZ1850" s="401"/>
      <c r="PNA1850" s="401"/>
      <c r="PNB1850" s="401"/>
      <c r="PNC1850" s="401"/>
      <c r="PND1850" s="401"/>
      <c r="PNE1850" s="401"/>
      <c r="PNF1850" s="401"/>
      <c r="PNG1850" s="401"/>
      <c r="PNH1850" s="401"/>
      <c r="PNI1850" s="401"/>
      <c r="PNJ1850" s="401"/>
      <c r="PNK1850" s="401"/>
      <c r="PNL1850" s="401"/>
      <c r="PNM1850" s="401"/>
      <c r="PNN1850" s="401"/>
      <c r="PNO1850" s="401"/>
      <c r="PNP1850" s="401"/>
      <c r="PNQ1850" s="401"/>
      <c r="PNR1850" s="401"/>
      <c r="PNS1850" s="401"/>
      <c r="PNT1850" s="401"/>
      <c r="PNU1850" s="401"/>
      <c r="PNV1850" s="401"/>
      <c r="PNW1850" s="401"/>
      <c r="PNX1850" s="401"/>
      <c r="PNY1850" s="401"/>
      <c r="PNZ1850" s="401"/>
      <c r="POA1850" s="401"/>
      <c r="POB1850" s="401"/>
      <c r="POC1850" s="401"/>
      <c r="POD1850" s="401"/>
      <c r="POE1850" s="401"/>
      <c r="POF1850" s="401"/>
      <c r="POG1850" s="401"/>
      <c r="POH1850" s="401"/>
      <c r="POI1850" s="401"/>
      <c r="POJ1850" s="401"/>
      <c r="POK1850" s="401"/>
      <c r="POL1850" s="401"/>
      <c r="POM1850" s="401"/>
      <c r="PON1850" s="401"/>
      <c r="POO1850" s="401"/>
      <c r="POP1850" s="401"/>
      <c r="POQ1850" s="401"/>
      <c r="POR1850" s="401"/>
      <c r="POS1850" s="401"/>
      <c r="POT1850" s="401"/>
      <c r="POU1850" s="401"/>
      <c r="POV1850" s="401"/>
      <c r="POW1850" s="401"/>
      <c r="POX1850" s="401"/>
      <c r="POY1850" s="401"/>
      <c r="POZ1850" s="401"/>
      <c r="PPA1850" s="401"/>
      <c r="PPB1850" s="401"/>
      <c r="PPC1850" s="401"/>
      <c r="PPD1850" s="401"/>
      <c r="PPE1850" s="401"/>
      <c r="PPF1850" s="401"/>
      <c r="PPG1850" s="401"/>
      <c r="PPH1850" s="401"/>
      <c r="PPI1850" s="401"/>
      <c r="PPJ1850" s="401"/>
      <c r="PPK1850" s="401"/>
      <c r="PPL1850" s="401"/>
      <c r="PPM1850" s="401"/>
      <c r="PPN1850" s="401"/>
      <c r="PPO1850" s="401"/>
      <c r="PPP1850" s="401"/>
      <c r="PPQ1850" s="401"/>
      <c r="PPR1850" s="401"/>
      <c r="PPS1850" s="401"/>
      <c r="PPT1850" s="401"/>
      <c r="PPU1850" s="401"/>
      <c r="PPV1850" s="401"/>
      <c r="PPW1850" s="401"/>
      <c r="PPX1850" s="401"/>
      <c r="PPY1850" s="401"/>
      <c r="PPZ1850" s="401"/>
      <c r="PQA1850" s="401"/>
      <c r="PQB1850" s="401"/>
      <c r="PQC1850" s="401"/>
      <c r="PQD1850" s="401"/>
      <c r="PQE1850" s="401"/>
      <c r="PQF1850" s="401"/>
      <c r="PQG1850" s="401"/>
      <c r="PQH1850" s="401"/>
      <c r="PQI1850" s="401"/>
      <c r="PQJ1850" s="401"/>
      <c r="PQK1850" s="401"/>
      <c r="PQL1850" s="401"/>
      <c r="PQM1850" s="401"/>
      <c r="PQN1850" s="401"/>
      <c r="PQO1850" s="401"/>
      <c r="PQP1850" s="401"/>
      <c r="PQQ1850" s="401"/>
      <c r="PQR1850" s="401"/>
      <c r="PQS1850" s="401"/>
      <c r="PQT1850" s="401"/>
      <c r="PQU1850" s="401"/>
      <c r="PQV1850" s="401"/>
      <c r="PQW1850" s="401"/>
      <c r="PQX1850" s="401"/>
      <c r="PQY1850" s="401"/>
      <c r="PQZ1850" s="401"/>
      <c r="PRA1850" s="401"/>
      <c r="PRB1850" s="401"/>
      <c r="PRC1850" s="401"/>
      <c r="PRD1850" s="401"/>
      <c r="PRE1850" s="401"/>
      <c r="PRF1850" s="401"/>
      <c r="PRG1850" s="401"/>
      <c r="PRH1850" s="401"/>
      <c r="PRI1850" s="401"/>
      <c r="PRJ1850" s="401"/>
      <c r="PRK1850" s="401"/>
      <c r="PRL1850" s="401"/>
      <c r="PRM1850" s="401"/>
      <c r="PRN1850" s="401"/>
      <c r="PRO1850" s="401"/>
      <c r="PRP1850" s="401"/>
      <c r="PRQ1850" s="401"/>
      <c r="PRR1850" s="401"/>
      <c r="PRS1850" s="401"/>
      <c r="PRT1850" s="401"/>
      <c r="PRU1850" s="401"/>
      <c r="PRV1850" s="401"/>
      <c r="PRW1850" s="401"/>
      <c r="PRX1850" s="401"/>
      <c r="PRY1850" s="401"/>
      <c r="PRZ1850" s="401"/>
      <c r="PSA1850" s="401"/>
      <c r="PSB1850" s="401"/>
      <c r="PSC1850" s="401"/>
      <c r="PSD1850" s="401"/>
      <c r="PSE1850" s="401"/>
      <c r="PSF1850" s="401"/>
      <c r="PSG1850" s="401"/>
      <c r="PSH1850" s="401"/>
      <c r="PSI1850" s="401"/>
      <c r="PSJ1850" s="401"/>
      <c r="PSK1850" s="401"/>
      <c r="PSL1850" s="401"/>
      <c r="PSM1850" s="401"/>
      <c r="PSN1850" s="401"/>
      <c r="PSO1850" s="401"/>
      <c r="PSP1850" s="401"/>
      <c r="PSQ1850" s="401"/>
      <c r="PSR1850" s="401"/>
      <c r="PSS1850" s="401"/>
      <c r="PST1850" s="401"/>
      <c r="PSU1850" s="401"/>
      <c r="PSV1850" s="401"/>
      <c r="PSW1850" s="401"/>
      <c r="PSX1850" s="401"/>
      <c r="PSY1850" s="401"/>
      <c r="PSZ1850" s="401"/>
      <c r="PTA1850" s="401"/>
      <c r="PTB1850" s="401"/>
      <c r="PTC1850" s="401"/>
      <c r="PTD1850" s="401"/>
      <c r="PTE1850" s="401"/>
      <c r="PTF1850" s="401"/>
      <c r="PTG1850" s="401"/>
      <c r="PTH1850" s="401"/>
      <c r="PTI1850" s="401"/>
      <c r="PTJ1850" s="401"/>
      <c r="PTK1850" s="401"/>
      <c r="PTL1850" s="401"/>
      <c r="PTM1850" s="401"/>
      <c r="PTN1850" s="401"/>
      <c r="PTO1850" s="401"/>
      <c r="PTP1850" s="401"/>
      <c r="PTQ1850" s="401"/>
      <c r="PTR1850" s="401"/>
      <c r="PTS1850" s="401"/>
      <c r="PTT1850" s="401"/>
      <c r="PTU1850" s="401"/>
      <c r="PTV1850" s="401"/>
      <c r="PTW1850" s="401"/>
      <c r="PTX1850" s="401"/>
      <c r="PTY1850" s="401"/>
      <c r="PTZ1850" s="401"/>
      <c r="PUA1850" s="401"/>
      <c r="PUB1850" s="401"/>
      <c r="PUC1850" s="401"/>
      <c r="PUD1850" s="401"/>
      <c r="PUE1850" s="401"/>
      <c r="PUF1850" s="401"/>
      <c r="PUG1850" s="401"/>
      <c r="PUH1850" s="401"/>
      <c r="PUI1850" s="401"/>
      <c r="PUJ1850" s="401"/>
      <c r="PUK1850" s="401"/>
      <c r="PUL1850" s="401"/>
      <c r="PUM1850" s="401"/>
      <c r="PUN1850" s="401"/>
      <c r="PUO1850" s="401"/>
      <c r="PUP1850" s="401"/>
      <c r="PUQ1850" s="401"/>
      <c r="PUR1850" s="401"/>
      <c r="PUS1850" s="401"/>
      <c r="PUT1850" s="401"/>
      <c r="PUU1850" s="401"/>
      <c r="PUV1850" s="401"/>
      <c r="PUW1850" s="401"/>
      <c r="PUX1850" s="401"/>
      <c r="PUY1850" s="401"/>
      <c r="PUZ1850" s="401"/>
      <c r="PVA1850" s="401"/>
      <c r="PVB1850" s="401"/>
      <c r="PVC1850" s="401"/>
      <c r="PVD1850" s="401"/>
      <c r="PVE1850" s="401"/>
      <c r="PVF1850" s="401"/>
      <c r="PVG1850" s="401"/>
      <c r="PVH1850" s="401"/>
      <c r="PVI1850" s="401"/>
      <c r="PVJ1850" s="401"/>
      <c r="PVK1850" s="401"/>
      <c r="PVL1850" s="401"/>
      <c r="PVM1850" s="401"/>
      <c r="PVN1850" s="401"/>
      <c r="PVO1850" s="401"/>
      <c r="PVP1850" s="401"/>
      <c r="PVQ1850" s="401"/>
      <c r="PVR1850" s="401"/>
      <c r="PVS1850" s="401"/>
      <c r="PVT1850" s="401"/>
      <c r="PVU1850" s="401"/>
      <c r="PVV1850" s="401"/>
      <c r="PVW1850" s="401"/>
      <c r="PVX1850" s="401"/>
      <c r="PVY1850" s="401"/>
      <c r="PVZ1850" s="401"/>
      <c r="PWA1850" s="401"/>
      <c r="PWB1850" s="401"/>
      <c r="PWC1850" s="401"/>
      <c r="PWD1850" s="401"/>
      <c r="PWE1850" s="401"/>
      <c r="PWF1850" s="401"/>
      <c r="PWG1850" s="401"/>
      <c r="PWH1850" s="401"/>
      <c r="PWI1850" s="401"/>
      <c r="PWJ1850" s="401"/>
      <c r="PWK1850" s="401"/>
      <c r="PWL1850" s="401"/>
      <c r="PWM1850" s="401"/>
      <c r="PWN1850" s="401"/>
      <c r="PWO1850" s="401"/>
      <c r="PWP1850" s="401"/>
      <c r="PWQ1850" s="401"/>
      <c r="PWR1850" s="401"/>
      <c r="PWS1850" s="401"/>
      <c r="PWT1850" s="401"/>
      <c r="PWU1850" s="401"/>
      <c r="PWV1850" s="401"/>
      <c r="PWW1850" s="401"/>
      <c r="PWX1850" s="401"/>
      <c r="PWY1850" s="401"/>
      <c r="PWZ1850" s="401"/>
      <c r="PXA1850" s="401"/>
      <c r="PXB1850" s="401"/>
      <c r="PXC1850" s="401"/>
      <c r="PXD1850" s="401"/>
      <c r="PXE1850" s="401"/>
      <c r="PXF1850" s="401"/>
      <c r="PXG1850" s="401"/>
      <c r="PXH1850" s="401"/>
      <c r="PXI1850" s="401"/>
      <c r="PXJ1850" s="401"/>
      <c r="PXK1850" s="401"/>
      <c r="PXL1850" s="401"/>
      <c r="PXM1850" s="401"/>
      <c r="PXN1850" s="401"/>
      <c r="PXO1850" s="401"/>
      <c r="PXP1850" s="401"/>
      <c r="PXQ1850" s="401"/>
      <c r="PXR1850" s="401"/>
      <c r="PXS1850" s="401"/>
      <c r="PXT1850" s="401"/>
      <c r="PXU1850" s="401"/>
      <c r="PXV1850" s="401"/>
      <c r="PXW1850" s="401"/>
      <c r="PXX1850" s="401"/>
      <c r="PXY1850" s="401"/>
      <c r="PXZ1850" s="401"/>
      <c r="PYA1850" s="401"/>
      <c r="PYB1850" s="401"/>
      <c r="PYC1850" s="401"/>
      <c r="PYD1850" s="401"/>
      <c r="PYE1850" s="401"/>
      <c r="PYF1850" s="401"/>
      <c r="PYG1850" s="401"/>
      <c r="PYH1850" s="401"/>
      <c r="PYI1850" s="401"/>
      <c r="PYJ1850" s="401"/>
      <c r="PYK1850" s="401"/>
      <c r="PYL1850" s="401"/>
      <c r="PYM1850" s="401"/>
      <c r="PYN1850" s="401"/>
      <c r="PYO1850" s="401"/>
      <c r="PYP1850" s="401"/>
      <c r="PYQ1850" s="401"/>
      <c r="PYR1850" s="401"/>
      <c r="PYS1850" s="401"/>
      <c r="PYT1850" s="401"/>
      <c r="PYU1850" s="401"/>
      <c r="PYV1850" s="401"/>
      <c r="PYW1850" s="401"/>
      <c r="PYX1850" s="401"/>
      <c r="PYY1850" s="401"/>
      <c r="PYZ1850" s="401"/>
      <c r="PZA1850" s="401"/>
      <c r="PZB1850" s="401"/>
      <c r="PZC1850" s="401"/>
      <c r="PZD1850" s="401"/>
      <c r="PZE1850" s="401"/>
      <c r="PZF1850" s="401"/>
      <c r="PZG1850" s="401"/>
      <c r="PZH1850" s="401"/>
      <c r="PZI1850" s="401"/>
      <c r="PZJ1850" s="401"/>
      <c r="PZK1850" s="401"/>
      <c r="PZL1850" s="401"/>
      <c r="PZM1850" s="401"/>
      <c r="PZN1850" s="401"/>
      <c r="PZO1850" s="401"/>
      <c r="PZP1850" s="401"/>
      <c r="PZQ1850" s="401"/>
      <c r="PZR1850" s="401"/>
      <c r="PZS1850" s="401"/>
      <c r="PZT1850" s="401"/>
      <c r="PZU1850" s="401"/>
      <c r="PZV1850" s="401"/>
      <c r="PZW1850" s="401"/>
      <c r="PZX1850" s="401"/>
      <c r="PZY1850" s="401"/>
      <c r="PZZ1850" s="401"/>
      <c r="QAA1850" s="401"/>
      <c r="QAB1850" s="401"/>
      <c r="QAC1850" s="401"/>
      <c r="QAD1850" s="401"/>
      <c r="QAE1850" s="401"/>
      <c r="QAF1850" s="401"/>
      <c r="QAG1850" s="401"/>
      <c r="QAH1850" s="401"/>
      <c r="QAI1850" s="401"/>
      <c r="QAJ1850" s="401"/>
      <c r="QAK1850" s="401"/>
      <c r="QAL1850" s="401"/>
      <c r="QAM1850" s="401"/>
      <c r="QAN1850" s="401"/>
      <c r="QAO1850" s="401"/>
      <c r="QAP1850" s="401"/>
      <c r="QAQ1850" s="401"/>
      <c r="QAR1850" s="401"/>
      <c r="QAS1850" s="401"/>
      <c r="QAT1850" s="401"/>
      <c r="QAU1850" s="401"/>
      <c r="QAV1850" s="401"/>
      <c r="QAW1850" s="401"/>
      <c r="QAX1850" s="401"/>
      <c r="QAY1850" s="401"/>
      <c r="QAZ1850" s="401"/>
      <c r="QBA1850" s="401"/>
      <c r="QBB1850" s="401"/>
      <c r="QBC1850" s="401"/>
      <c r="QBD1850" s="401"/>
      <c r="QBE1850" s="401"/>
      <c r="QBF1850" s="401"/>
      <c r="QBG1850" s="401"/>
      <c r="QBH1850" s="401"/>
      <c r="QBI1850" s="401"/>
      <c r="QBJ1850" s="401"/>
      <c r="QBK1850" s="401"/>
      <c r="QBL1850" s="401"/>
      <c r="QBM1850" s="401"/>
      <c r="QBN1850" s="401"/>
      <c r="QBO1850" s="401"/>
      <c r="QBP1850" s="401"/>
      <c r="QBQ1850" s="401"/>
      <c r="QBR1850" s="401"/>
      <c r="QBS1850" s="401"/>
      <c r="QBT1850" s="401"/>
      <c r="QBU1850" s="401"/>
      <c r="QBV1850" s="401"/>
      <c r="QBW1850" s="401"/>
      <c r="QBX1850" s="401"/>
      <c r="QBY1850" s="401"/>
      <c r="QBZ1850" s="401"/>
      <c r="QCA1850" s="401"/>
      <c r="QCB1850" s="401"/>
      <c r="QCC1850" s="401"/>
      <c r="QCD1850" s="401"/>
      <c r="QCE1850" s="401"/>
      <c r="QCF1850" s="401"/>
      <c r="QCG1850" s="401"/>
      <c r="QCH1850" s="401"/>
      <c r="QCI1850" s="401"/>
      <c r="QCJ1850" s="401"/>
      <c r="QCK1850" s="401"/>
      <c r="QCL1850" s="401"/>
      <c r="QCM1850" s="401"/>
      <c r="QCN1850" s="401"/>
      <c r="QCO1850" s="401"/>
      <c r="QCP1850" s="401"/>
      <c r="QCQ1850" s="401"/>
      <c r="QCR1850" s="401"/>
      <c r="QCS1850" s="401"/>
      <c r="QCT1850" s="401"/>
      <c r="QCU1850" s="401"/>
      <c r="QCV1850" s="401"/>
      <c r="QCW1850" s="401"/>
      <c r="QCX1850" s="401"/>
      <c r="QCY1850" s="401"/>
      <c r="QCZ1850" s="401"/>
      <c r="QDA1850" s="401"/>
      <c r="QDB1850" s="401"/>
      <c r="QDC1850" s="401"/>
      <c r="QDD1850" s="401"/>
      <c r="QDE1850" s="401"/>
      <c r="QDF1850" s="401"/>
      <c r="QDG1850" s="401"/>
      <c r="QDH1850" s="401"/>
      <c r="QDI1850" s="401"/>
      <c r="QDJ1850" s="401"/>
      <c r="QDK1850" s="401"/>
      <c r="QDL1850" s="401"/>
      <c r="QDM1850" s="401"/>
      <c r="QDN1850" s="401"/>
      <c r="QDO1850" s="401"/>
      <c r="QDP1850" s="401"/>
      <c r="QDQ1850" s="401"/>
      <c r="QDR1850" s="401"/>
      <c r="QDS1850" s="401"/>
      <c r="QDT1850" s="401"/>
      <c r="QDU1850" s="401"/>
      <c r="QDV1850" s="401"/>
      <c r="QDW1850" s="401"/>
      <c r="QDX1850" s="401"/>
      <c r="QDY1850" s="401"/>
      <c r="QDZ1850" s="401"/>
      <c r="QEA1850" s="401"/>
      <c r="QEB1850" s="401"/>
      <c r="QEC1850" s="401"/>
      <c r="QED1850" s="401"/>
      <c r="QEE1850" s="401"/>
      <c r="QEF1850" s="401"/>
      <c r="QEG1850" s="401"/>
      <c r="QEH1850" s="401"/>
      <c r="QEI1850" s="401"/>
      <c r="QEJ1850" s="401"/>
      <c r="QEK1850" s="401"/>
      <c r="QEL1850" s="401"/>
      <c r="QEM1850" s="401"/>
      <c r="QEN1850" s="401"/>
      <c r="QEO1850" s="401"/>
      <c r="QEP1850" s="401"/>
      <c r="QEQ1850" s="401"/>
      <c r="QER1850" s="401"/>
      <c r="QES1850" s="401"/>
      <c r="QET1850" s="401"/>
      <c r="QEU1850" s="401"/>
      <c r="QEV1850" s="401"/>
      <c r="QEW1850" s="401"/>
      <c r="QEX1850" s="401"/>
      <c r="QEY1850" s="401"/>
      <c r="QEZ1850" s="401"/>
      <c r="QFA1850" s="401"/>
      <c r="QFB1850" s="401"/>
      <c r="QFC1850" s="401"/>
      <c r="QFD1850" s="401"/>
      <c r="QFE1850" s="401"/>
      <c r="QFF1850" s="401"/>
      <c r="QFG1850" s="401"/>
      <c r="QFH1850" s="401"/>
      <c r="QFI1850" s="401"/>
      <c r="QFJ1850" s="401"/>
      <c r="QFK1850" s="401"/>
      <c r="QFL1850" s="401"/>
      <c r="QFM1850" s="401"/>
      <c r="QFN1850" s="401"/>
      <c r="QFO1850" s="401"/>
      <c r="QFP1850" s="401"/>
      <c r="QFQ1850" s="401"/>
      <c r="QFR1850" s="401"/>
      <c r="QFS1850" s="401"/>
      <c r="QFT1850" s="401"/>
      <c r="QFU1850" s="401"/>
      <c r="QFV1850" s="401"/>
      <c r="QFW1850" s="401"/>
      <c r="QFX1850" s="401"/>
      <c r="QFY1850" s="401"/>
      <c r="QFZ1850" s="401"/>
      <c r="QGA1850" s="401"/>
      <c r="QGB1850" s="401"/>
      <c r="QGC1850" s="401"/>
      <c r="QGD1850" s="401"/>
      <c r="QGE1850" s="401"/>
      <c r="QGF1850" s="401"/>
      <c r="QGG1850" s="401"/>
      <c r="QGH1850" s="401"/>
      <c r="QGI1850" s="401"/>
      <c r="QGJ1850" s="401"/>
      <c r="QGK1850" s="401"/>
      <c r="QGL1850" s="401"/>
      <c r="QGM1850" s="401"/>
      <c r="QGN1850" s="401"/>
      <c r="QGO1850" s="401"/>
      <c r="QGP1850" s="401"/>
      <c r="QGQ1850" s="401"/>
      <c r="QGR1850" s="401"/>
      <c r="QGS1850" s="401"/>
      <c r="QGT1850" s="401"/>
      <c r="QGU1850" s="401"/>
      <c r="QGV1850" s="401"/>
      <c r="QGW1850" s="401"/>
      <c r="QGX1850" s="401"/>
      <c r="QGY1850" s="401"/>
      <c r="QGZ1850" s="401"/>
      <c r="QHA1850" s="401"/>
      <c r="QHB1850" s="401"/>
      <c r="QHC1850" s="401"/>
      <c r="QHD1850" s="401"/>
      <c r="QHE1850" s="401"/>
      <c r="QHF1850" s="401"/>
      <c r="QHG1850" s="401"/>
      <c r="QHH1850" s="401"/>
      <c r="QHI1850" s="401"/>
      <c r="QHJ1850" s="401"/>
      <c r="QHK1850" s="401"/>
      <c r="QHL1850" s="401"/>
      <c r="QHM1850" s="401"/>
      <c r="QHN1850" s="401"/>
      <c r="QHO1850" s="401"/>
      <c r="QHP1850" s="401"/>
      <c r="QHQ1850" s="401"/>
      <c r="QHR1850" s="401"/>
      <c r="QHS1850" s="401"/>
      <c r="QHT1850" s="401"/>
      <c r="QHU1850" s="401"/>
      <c r="QHV1850" s="401"/>
      <c r="QHW1850" s="401"/>
      <c r="QHX1850" s="401"/>
      <c r="QHY1850" s="401"/>
      <c r="QHZ1850" s="401"/>
      <c r="QIA1850" s="401"/>
      <c r="QIB1850" s="401"/>
      <c r="QIC1850" s="401"/>
      <c r="QID1850" s="401"/>
      <c r="QIE1850" s="401"/>
      <c r="QIF1850" s="401"/>
      <c r="QIG1850" s="401"/>
      <c r="QIH1850" s="401"/>
      <c r="QII1850" s="401"/>
      <c r="QIJ1850" s="401"/>
      <c r="QIK1850" s="401"/>
      <c r="QIL1850" s="401"/>
      <c r="QIM1850" s="401"/>
      <c r="QIN1850" s="401"/>
      <c r="QIO1850" s="401"/>
      <c r="QIP1850" s="401"/>
      <c r="QIQ1850" s="401"/>
      <c r="QIR1850" s="401"/>
      <c r="QIS1850" s="401"/>
      <c r="QIT1850" s="401"/>
      <c r="QIU1850" s="401"/>
      <c r="QIV1850" s="401"/>
      <c r="QIW1850" s="401"/>
      <c r="QIX1850" s="401"/>
      <c r="QIY1850" s="401"/>
      <c r="QIZ1850" s="401"/>
      <c r="QJA1850" s="401"/>
      <c r="QJB1850" s="401"/>
      <c r="QJC1850" s="401"/>
      <c r="QJD1850" s="401"/>
      <c r="QJE1850" s="401"/>
      <c r="QJF1850" s="401"/>
      <c r="QJG1850" s="401"/>
      <c r="QJH1850" s="401"/>
      <c r="QJI1850" s="401"/>
      <c r="QJJ1850" s="401"/>
      <c r="QJK1850" s="401"/>
      <c r="QJL1850" s="401"/>
      <c r="QJM1850" s="401"/>
      <c r="QJN1850" s="401"/>
      <c r="QJO1850" s="401"/>
      <c r="QJP1850" s="401"/>
      <c r="QJQ1850" s="401"/>
      <c r="QJR1850" s="401"/>
      <c r="QJS1850" s="401"/>
      <c r="QJT1850" s="401"/>
      <c r="QJU1850" s="401"/>
      <c r="QJV1850" s="401"/>
      <c r="QJW1850" s="401"/>
      <c r="QJX1850" s="401"/>
      <c r="QJY1850" s="401"/>
      <c r="QJZ1850" s="401"/>
      <c r="QKA1850" s="401"/>
      <c r="QKB1850" s="401"/>
      <c r="QKC1850" s="401"/>
      <c r="QKD1850" s="401"/>
      <c r="QKE1850" s="401"/>
      <c r="QKF1850" s="401"/>
      <c r="QKG1850" s="401"/>
      <c r="QKH1850" s="401"/>
      <c r="QKI1850" s="401"/>
      <c r="QKJ1850" s="401"/>
      <c r="QKK1850" s="401"/>
      <c r="QKL1850" s="401"/>
      <c r="QKM1850" s="401"/>
      <c r="QKN1850" s="401"/>
      <c r="QKO1850" s="401"/>
      <c r="QKP1850" s="401"/>
      <c r="QKQ1850" s="401"/>
      <c r="QKR1850" s="401"/>
      <c r="QKS1850" s="401"/>
      <c r="QKT1850" s="401"/>
      <c r="QKU1850" s="401"/>
      <c r="QKV1850" s="401"/>
      <c r="QKW1850" s="401"/>
      <c r="QKX1850" s="401"/>
      <c r="QKY1850" s="401"/>
      <c r="QKZ1850" s="401"/>
      <c r="QLA1850" s="401"/>
      <c r="QLB1850" s="401"/>
      <c r="QLC1850" s="401"/>
      <c r="QLD1850" s="401"/>
      <c r="QLE1850" s="401"/>
      <c r="QLF1850" s="401"/>
      <c r="QLG1850" s="401"/>
      <c r="QLH1850" s="401"/>
      <c r="QLI1850" s="401"/>
      <c r="QLJ1850" s="401"/>
      <c r="QLK1850" s="401"/>
      <c r="QLL1850" s="401"/>
      <c r="QLM1850" s="401"/>
      <c r="QLN1850" s="401"/>
      <c r="QLO1850" s="401"/>
      <c r="QLP1850" s="401"/>
      <c r="QLQ1850" s="401"/>
      <c r="QLR1850" s="401"/>
      <c r="QLS1850" s="401"/>
      <c r="QLT1850" s="401"/>
      <c r="QLU1850" s="401"/>
      <c r="QLV1850" s="401"/>
      <c r="QLW1850" s="401"/>
      <c r="QLX1850" s="401"/>
      <c r="QLY1850" s="401"/>
      <c r="QLZ1850" s="401"/>
      <c r="QMA1850" s="401"/>
      <c r="QMB1850" s="401"/>
      <c r="QMC1850" s="401"/>
      <c r="QMD1850" s="401"/>
      <c r="QME1850" s="401"/>
      <c r="QMF1850" s="401"/>
      <c r="QMG1850" s="401"/>
      <c r="QMH1850" s="401"/>
      <c r="QMI1850" s="401"/>
      <c r="QMJ1850" s="401"/>
      <c r="QMK1850" s="401"/>
      <c r="QML1850" s="401"/>
      <c r="QMM1850" s="401"/>
      <c r="QMN1850" s="401"/>
      <c r="QMO1850" s="401"/>
      <c r="QMP1850" s="401"/>
      <c r="QMQ1850" s="401"/>
      <c r="QMR1850" s="401"/>
      <c r="QMS1850" s="401"/>
      <c r="QMT1850" s="401"/>
      <c r="QMU1850" s="401"/>
      <c r="QMV1850" s="401"/>
      <c r="QMW1850" s="401"/>
      <c r="QMX1850" s="401"/>
      <c r="QMY1850" s="401"/>
      <c r="QMZ1850" s="401"/>
      <c r="QNA1850" s="401"/>
      <c r="QNB1850" s="401"/>
      <c r="QNC1850" s="401"/>
      <c r="QND1850" s="401"/>
      <c r="QNE1850" s="401"/>
      <c r="QNF1850" s="401"/>
      <c r="QNG1850" s="401"/>
      <c r="QNH1850" s="401"/>
      <c r="QNI1850" s="401"/>
      <c r="QNJ1850" s="401"/>
      <c r="QNK1850" s="401"/>
      <c r="QNL1850" s="401"/>
      <c r="QNM1850" s="401"/>
      <c r="QNN1850" s="401"/>
      <c r="QNO1850" s="401"/>
      <c r="QNP1850" s="401"/>
      <c r="QNQ1850" s="401"/>
      <c r="QNR1850" s="401"/>
      <c r="QNS1850" s="401"/>
      <c r="QNT1850" s="401"/>
      <c r="QNU1850" s="401"/>
      <c r="QNV1850" s="401"/>
      <c r="QNW1850" s="401"/>
      <c r="QNX1850" s="401"/>
      <c r="QNY1850" s="401"/>
      <c r="QNZ1850" s="401"/>
      <c r="QOA1850" s="401"/>
      <c r="QOB1850" s="401"/>
      <c r="QOC1850" s="401"/>
      <c r="QOD1850" s="401"/>
      <c r="QOE1850" s="401"/>
      <c r="QOF1850" s="401"/>
      <c r="QOG1850" s="401"/>
      <c r="QOH1850" s="401"/>
      <c r="QOI1850" s="401"/>
      <c r="QOJ1850" s="401"/>
      <c r="QOK1850" s="401"/>
      <c r="QOL1850" s="401"/>
      <c r="QOM1850" s="401"/>
      <c r="QON1850" s="401"/>
      <c r="QOO1850" s="401"/>
      <c r="QOP1850" s="401"/>
      <c r="QOQ1850" s="401"/>
      <c r="QOR1850" s="401"/>
      <c r="QOS1850" s="401"/>
      <c r="QOT1850" s="401"/>
      <c r="QOU1850" s="401"/>
      <c r="QOV1850" s="401"/>
      <c r="QOW1850" s="401"/>
      <c r="QOX1850" s="401"/>
      <c r="QOY1850" s="401"/>
      <c r="QOZ1850" s="401"/>
      <c r="QPA1850" s="401"/>
      <c r="QPB1850" s="401"/>
      <c r="QPC1850" s="401"/>
      <c r="QPD1850" s="401"/>
      <c r="QPE1850" s="401"/>
      <c r="QPF1850" s="401"/>
      <c r="QPG1850" s="401"/>
      <c r="QPH1850" s="401"/>
      <c r="QPI1850" s="401"/>
      <c r="QPJ1850" s="401"/>
      <c r="QPK1850" s="401"/>
      <c r="QPL1850" s="401"/>
      <c r="QPM1850" s="401"/>
      <c r="QPN1850" s="401"/>
      <c r="QPO1850" s="401"/>
      <c r="QPP1850" s="401"/>
      <c r="QPQ1850" s="401"/>
      <c r="QPR1850" s="401"/>
      <c r="QPS1850" s="401"/>
      <c r="QPT1850" s="401"/>
      <c r="QPU1850" s="401"/>
      <c r="QPV1850" s="401"/>
      <c r="QPW1850" s="401"/>
      <c r="QPX1850" s="401"/>
      <c r="QPY1850" s="401"/>
      <c r="QPZ1850" s="401"/>
      <c r="QQA1850" s="401"/>
      <c r="QQB1850" s="401"/>
      <c r="QQC1850" s="401"/>
      <c r="QQD1850" s="401"/>
      <c r="QQE1850" s="401"/>
      <c r="QQF1850" s="401"/>
      <c r="QQG1850" s="401"/>
      <c r="QQH1850" s="401"/>
      <c r="QQI1850" s="401"/>
      <c r="QQJ1850" s="401"/>
      <c r="QQK1850" s="401"/>
      <c r="QQL1850" s="401"/>
      <c r="QQM1850" s="401"/>
      <c r="QQN1850" s="401"/>
      <c r="QQO1850" s="401"/>
      <c r="QQP1850" s="401"/>
      <c r="QQQ1850" s="401"/>
      <c r="QQR1850" s="401"/>
      <c r="QQS1850" s="401"/>
      <c r="QQT1850" s="401"/>
      <c r="QQU1850" s="401"/>
      <c r="QQV1850" s="401"/>
      <c r="QQW1850" s="401"/>
      <c r="QQX1850" s="401"/>
      <c r="QQY1850" s="401"/>
      <c r="QQZ1850" s="401"/>
      <c r="QRA1850" s="401"/>
      <c r="QRB1850" s="401"/>
      <c r="QRC1850" s="401"/>
      <c r="QRD1850" s="401"/>
      <c r="QRE1850" s="401"/>
      <c r="QRF1850" s="401"/>
      <c r="QRG1850" s="401"/>
      <c r="QRH1850" s="401"/>
      <c r="QRI1850" s="401"/>
      <c r="QRJ1850" s="401"/>
      <c r="QRK1850" s="401"/>
      <c r="QRL1850" s="401"/>
      <c r="QRM1850" s="401"/>
      <c r="QRN1850" s="401"/>
      <c r="QRO1850" s="401"/>
      <c r="QRP1850" s="401"/>
      <c r="QRQ1850" s="401"/>
      <c r="QRR1850" s="401"/>
      <c r="QRS1850" s="401"/>
      <c r="QRT1850" s="401"/>
      <c r="QRU1850" s="401"/>
      <c r="QRV1850" s="401"/>
      <c r="QRW1850" s="401"/>
      <c r="QRX1850" s="401"/>
      <c r="QRY1850" s="401"/>
      <c r="QRZ1850" s="401"/>
      <c r="QSA1850" s="401"/>
      <c r="QSB1850" s="401"/>
      <c r="QSC1850" s="401"/>
      <c r="QSD1850" s="401"/>
      <c r="QSE1850" s="401"/>
      <c r="QSF1850" s="401"/>
      <c r="QSG1850" s="401"/>
      <c r="QSH1850" s="401"/>
      <c r="QSI1850" s="401"/>
      <c r="QSJ1850" s="401"/>
      <c r="QSK1850" s="401"/>
      <c r="QSL1850" s="401"/>
      <c r="QSM1850" s="401"/>
      <c r="QSN1850" s="401"/>
      <c r="QSO1850" s="401"/>
      <c r="QSP1850" s="401"/>
      <c r="QSQ1850" s="401"/>
      <c r="QSR1850" s="401"/>
      <c r="QSS1850" s="401"/>
      <c r="QST1850" s="401"/>
      <c r="QSU1850" s="401"/>
      <c r="QSV1850" s="401"/>
      <c r="QSW1850" s="401"/>
      <c r="QSX1850" s="401"/>
      <c r="QSY1850" s="401"/>
      <c r="QSZ1850" s="401"/>
      <c r="QTA1850" s="401"/>
      <c r="QTB1850" s="401"/>
      <c r="QTC1850" s="401"/>
      <c r="QTD1850" s="401"/>
      <c r="QTE1850" s="401"/>
      <c r="QTF1850" s="401"/>
      <c r="QTG1850" s="401"/>
      <c r="QTH1850" s="401"/>
      <c r="QTI1850" s="401"/>
      <c r="QTJ1850" s="401"/>
      <c r="QTK1850" s="401"/>
      <c r="QTL1850" s="401"/>
      <c r="QTM1850" s="401"/>
      <c r="QTN1850" s="401"/>
      <c r="QTO1850" s="401"/>
      <c r="QTP1850" s="401"/>
      <c r="QTQ1850" s="401"/>
      <c r="QTR1850" s="401"/>
      <c r="QTS1850" s="401"/>
      <c r="QTT1850" s="401"/>
      <c r="QTU1850" s="401"/>
      <c r="QTV1850" s="401"/>
      <c r="QTW1850" s="401"/>
      <c r="QTX1850" s="401"/>
      <c r="QTY1850" s="401"/>
      <c r="QTZ1850" s="401"/>
      <c r="QUA1850" s="401"/>
      <c r="QUB1850" s="401"/>
      <c r="QUC1850" s="401"/>
      <c r="QUD1850" s="401"/>
      <c r="QUE1850" s="401"/>
      <c r="QUF1850" s="401"/>
      <c r="QUG1850" s="401"/>
      <c r="QUH1850" s="401"/>
      <c r="QUI1850" s="401"/>
      <c r="QUJ1850" s="401"/>
      <c r="QUK1850" s="401"/>
      <c r="QUL1850" s="401"/>
      <c r="QUM1850" s="401"/>
      <c r="QUN1850" s="401"/>
      <c r="QUO1850" s="401"/>
      <c r="QUP1850" s="401"/>
      <c r="QUQ1850" s="401"/>
      <c r="QUR1850" s="401"/>
      <c r="QUS1850" s="401"/>
      <c r="QUT1850" s="401"/>
      <c r="QUU1850" s="401"/>
      <c r="QUV1850" s="401"/>
      <c r="QUW1850" s="401"/>
      <c r="QUX1850" s="401"/>
      <c r="QUY1850" s="401"/>
      <c r="QUZ1850" s="401"/>
      <c r="QVA1850" s="401"/>
      <c r="QVB1850" s="401"/>
      <c r="QVC1850" s="401"/>
      <c r="QVD1850" s="401"/>
      <c r="QVE1850" s="401"/>
      <c r="QVF1850" s="401"/>
      <c r="QVG1850" s="401"/>
      <c r="QVH1850" s="401"/>
      <c r="QVI1850" s="401"/>
      <c r="QVJ1850" s="401"/>
      <c r="QVK1850" s="401"/>
      <c r="QVL1850" s="401"/>
      <c r="QVM1850" s="401"/>
      <c r="QVN1850" s="401"/>
      <c r="QVO1850" s="401"/>
      <c r="QVP1850" s="401"/>
      <c r="QVQ1850" s="401"/>
      <c r="QVR1850" s="401"/>
      <c r="QVS1850" s="401"/>
      <c r="QVT1850" s="401"/>
      <c r="QVU1850" s="401"/>
      <c r="QVV1850" s="401"/>
      <c r="QVW1850" s="401"/>
      <c r="QVX1850" s="401"/>
      <c r="QVY1850" s="401"/>
      <c r="QVZ1850" s="401"/>
      <c r="QWA1850" s="401"/>
      <c r="QWB1850" s="401"/>
      <c r="QWC1850" s="401"/>
      <c r="QWD1850" s="401"/>
      <c r="QWE1850" s="401"/>
      <c r="QWF1850" s="401"/>
      <c r="QWG1850" s="401"/>
      <c r="QWH1850" s="401"/>
      <c r="QWI1850" s="401"/>
      <c r="QWJ1850" s="401"/>
      <c r="QWK1850" s="401"/>
      <c r="QWL1850" s="401"/>
      <c r="QWM1850" s="401"/>
      <c r="QWN1850" s="401"/>
      <c r="QWO1850" s="401"/>
      <c r="QWP1850" s="401"/>
      <c r="QWQ1850" s="401"/>
      <c r="QWR1850" s="401"/>
      <c r="QWS1850" s="401"/>
      <c r="QWT1850" s="401"/>
      <c r="QWU1850" s="401"/>
      <c r="QWV1850" s="401"/>
      <c r="QWW1850" s="401"/>
      <c r="QWX1850" s="401"/>
      <c r="QWY1850" s="401"/>
      <c r="QWZ1850" s="401"/>
      <c r="QXA1850" s="401"/>
      <c r="QXB1850" s="401"/>
      <c r="QXC1850" s="401"/>
      <c r="QXD1850" s="401"/>
      <c r="QXE1850" s="401"/>
      <c r="QXF1850" s="401"/>
      <c r="QXG1850" s="401"/>
      <c r="QXH1850" s="401"/>
      <c r="QXI1850" s="401"/>
      <c r="QXJ1850" s="401"/>
      <c r="QXK1850" s="401"/>
      <c r="QXL1850" s="401"/>
      <c r="QXM1850" s="401"/>
      <c r="QXN1850" s="401"/>
      <c r="QXO1850" s="401"/>
      <c r="QXP1850" s="401"/>
      <c r="QXQ1850" s="401"/>
      <c r="QXR1850" s="401"/>
      <c r="QXS1850" s="401"/>
      <c r="QXT1850" s="401"/>
      <c r="QXU1850" s="401"/>
      <c r="QXV1850" s="401"/>
      <c r="QXW1850" s="401"/>
      <c r="QXX1850" s="401"/>
      <c r="QXY1850" s="401"/>
      <c r="QXZ1850" s="401"/>
      <c r="QYA1850" s="401"/>
      <c r="QYB1850" s="401"/>
      <c r="QYC1850" s="401"/>
      <c r="QYD1850" s="401"/>
      <c r="QYE1850" s="401"/>
      <c r="QYF1850" s="401"/>
      <c r="QYG1850" s="401"/>
      <c r="QYH1850" s="401"/>
      <c r="QYI1850" s="401"/>
      <c r="QYJ1850" s="401"/>
      <c r="QYK1850" s="401"/>
      <c r="QYL1850" s="401"/>
      <c r="QYM1850" s="401"/>
      <c r="QYN1850" s="401"/>
      <c r="QYO1850" s="401"/>
      <c r="QYP1850" s="401"/>
      <c r="QYQ1850" s="401"/>
      <c r="QYR1850" s="401"/>
      <c r="QYS1850" s="401"/>
      <c r="QYT1850" s="401"/>
      <c r="QYU1850" s="401"/>
      <c r="QYV1850" s="401"/>
      <c r="QYW1850" s="401"/>
      <c r="QYX1850" s="401"/>
      <c r="QYY1850" s="401"/>
      <c r="QYZ1850" s="401"/>
      <c r="QZA1850" s="401"/>
      <c r="QZB1850" s="401"/>
      <c r="QZC1850" s="401"/>
      <c r="QZD1850" s="401"/>
      <c r="QZE1850" s="401"/>
      <c r="QZF1850" s="401"/>
      <c r="QZG1850" s="401"/>
      <c r="QZH1850" s="401"/>
      <c r="QZI1850" s="401"/>
      <c r="QZJ1850" s="401"/>
      <c r="QZK1850" s="401"/>
      <c r="QZL1850" s="401"/>
      <c r="QZM1850" s="401"/>
      <c r="QZN1850" s="401"/>
      <c r="QZO1850" s="401"/>
      <c r="QZP1850" s="401"/>
      <c r="QZQ1850" s="401"/>
      <c r="QZR1850" s="401"/>
      <c r="QZS1850" s="401"/>
      <c r="QZT1850" s="401"/>
      <c r="QZU1850" s="401"/>
      <c r="QZV1850" s="401"/>
      <c r="QZW1850" s="401"/>
      <c r="QZX1850" s="401"/>
      <c r="QZY1850" s="401"/>
      <c r="QZZ1850" s="401"/>
      <c r="RAA1850" s="401"/>
      <c r="RAB1850" s="401"/>
      <c r="RAC1850" s="401"/>
      <c r="RAD1850" s="401"/>
      <c r="RAE1850" s="401"/>
      <c r="RAF1850" s="401"/>
      <c r="RAG1850" s="401"/>
      <c r="RAH1850" s="401"/>
      <c r="RAI1850" s="401"/>
      <c r="RAJ1850" s="401"/>
      <c r="RAK1850" s="401"/>
      <c r="RAL1850" s="401"/>
      <c r="RAM1850" s="401"/>
      <c r="RAN1850" s="401"/>
      <c r="RAO1850" s="401"/>
      <c r="RAP1850" s="401"/>
      <c r="RAQ1850" s="401"/>
      <c r="RAR1850" s="401"/>
      <c r="RAS1850" s="401"/>
      <c r="RAT1850" s="401"/>
      <c r="RAU1850" s="401"/>
      <c r="RAV1850" s="401"/>
      <c r="RAW1850" s="401"/>
      <c r="RAX1850" s="401"/>
      <c r="RAY1850" s="401"/>
      <c r="RAZ1850" s="401"/>
      <c r="RBA1850" s="401"/>
      <c r="RBB1850" s="401"/>
      <c r="RBC1850" s="401"/>
      <c r="RBD1850" s="401"/>
      <c r="RBE1850" s="401"/>
      <c r="RBF1850" s="401"/>
      <c r="RBG1850" s="401"/>
      <c r="RBH1850" s="401"/>
      <c r="RBI1850" s="401"/>
      <c r="RBJ1850" s="401"/>
      <c r="RBK1850" s="401"/>
      <c r="RBL1850" s="401"/>
      <c r="RBM1850" s="401"/>
      <c r="RBN1850" s="401"/>
      <c r="RBO1850" s="401"/>
      <c r="RBP1850" s="401"/>
      <c r="RBQ1850" s="401"/>
      <c r="RBR1850" s="401"/>
      <c r="RBS1850" s="401"/>
      <c r="RBT1850" s="401"/>
      <c r="RBU1850" s="401"/>
      <c r="RBV1850" s="401"/>
      <c r="RBW1850" s="401"/>
      <c r="RBX1850" s="401"/>
      <c r="RBY1850" s="401"/>
      <c r="RBZ1850" s="401"/>
      <c r="RCA1850" s="401"/>
      <c r="RCB1850" s="401"/>
      <c r="RCC1850" s="401"/>
      <c r="RCD1850" s="401"/>
      <c r="RCE1850" s="401"/>
      <c r="RCF1850" s="401"/>
      <c r="RCG1850" s="401"/>
      <c r="RCH1850" s="401"/>
      <c r="RCI1850" s="401"/>
      <c r="RCJ1850" s="401"/>
      <c r="RCK1850" s="401"/>
      <c r="RCL1850" s="401"/>
      <c r="RCM1850" s="401"/>
      <c r="RCN1850" s="401"/>
      <c r="RCO1850" s="401"/>
      <c r="RCP1850" s="401"/>
      <c r="RCQ1850" s="401"/>
      <c r="RCR1850" s="401"/>
      <c r="RCS1850" s="401"/>
      <c r="RCT1850" s="401"/>
      <c r="RCU1850" s="401"/>
      <c r="RCV1850" s="401"/>
      <c r="RCW1850" s="401"/>
      <c r="RCX1850" s="401"/>
      <c r="RCY1850" s="401"/>
      <c r="RCZ1850" s="401"/>
      <c r="RDA1850" s="401"/>
      <c r="RDB1850" s="401"/>
      <c r="RDC1850" s="401"/>
      <c r="RDD1850" s="401"/>
      <c r="RDE1850" s="401"/>
      <c r="RDF1850" s="401"/>
      <c r="RDG1850" s="401"/>
      <c r="RDH1850" s="401"/>
      <c r="RDI1850" s="401"/>
      <c r="RDJ1850" s="401"/>
      <c r="RDK1850" s="401"/>
      <c r="RDL1850" s="401"/>
      <c r="RDM1850" s="401"/>
      <c r="RDN1850" s="401"/>
      <c r="RDO1850" s="401"/>
      <c r="RDP1850" s="401"/>
      <c r="RDQ1850" s="401"/>
      <c r="RDR1850" s="401"/>
      <c r="RDS1850" s="401"/>
      <c r="RDT1850" s="401"/>
      <c r="RDU1850" s="401"/>
      <c r="RDV1850" s="401"/>
      <c r="RDW1850" s="401"/>
      <c r="RDX1850" s="401"/>
      <c r="RDY1850" s="401"/>
      <c r="RDZ1850" s="401"/>
      <c r="REA1850" s="401"/>
      <c r="REB1850" s="401"/>
      <c r="REC1850" s="401"/>
      <c r="RED1850" s="401"/>
      <c r="REE1850" s="401"/>
      <c r="REF1850" s="401"/>
      <c r="REG1850" s="401"/>
      <c r="REH1850" s="401"/>
      <c r="REI1850" s="401"/>
      <c r="REJ1850" s="401"/>
      <c r="REK1850" s="401"/>
      <c r="REL1850" s="401"/>
      <c r="REM1850" s="401"/>
      <c r="REN1850" s="401"/>
      <c r="REO1850" s="401"/>
      <c r="REP1850" s="401"/>
      <c r="REQ1850" s="401"/>
      <c r="RER1850" s="401"/>
      <c r="RES1850" s="401"/>
      <c r="RET1850" s="401"/>
      <c r="REU1850" s="401"/>
      <c r="REV1850" s="401"/>
      <c r="REW1850" s="401"/>
      <c r="REX1850" s="401"/>
      <c r="REY1850" s="401"/>
      <c r="REZ1850" s="401"/>
      <c r="RFA1850" s="401"/>
      <c r="RFB1850" s="401"/>
      <c r="RFC1850" s="401"/>
      <c r="RFD1850" s="401"/>
      <c r="RFE1850" s="401"/>
      <c r="RFF1850" s="401"/>
      <c r="RFG1850" s="401"/>
      <c r="RFH1850" s="401"/>
      <c r="RFI1850" s="401"/>
      <c r="RFJ1850" s="401"/>
      <c r="RFK1850" s="401"/>
      <c r="RFL1850" s="401"/>
      <c r="RFM1850" s="401"/>
      <c r="RFN1850" s="401"/>
      <c r="RFO1850" s="401"/>
      <c r="RFP1850" s="401"/>
      <c r="RFQ1850" s="401"/>
      <c r="RFR1850" s="401"/>
      <c r="RFS1850" s="401"/>
      <c r="RFT1850" s="401"/>
      <c r="RFU1850" s="401"/>
      <c r="RFV1850" s="401"/>
      <c r="RFW1850" s="401"/>
      <c r="RFX1850" s="401"/>
      <c r="RFY1850" s="401"/>
      <c r="RFZ1850" s="401"/>
      <c r="RGA1850" s="401"/>
      <c r="RGB1850" s="401"/>
      <c r="RGC1850" s="401"/>
      <c r="RGD1850" s="401"/>
      <c r="RGE1850" s="401"/>
      <c r="RGF1850" s="401"/>
      <c r="RGG1850" s="401"/>
      <c r="RGH1850" s="401"/>
      <c r="RGI1850" s="401"/>
      <c r="RGJ1850" s="401"/>
      <c r="RGK1850" s="401"/>
      <c r="RGL1850" s="401"/>
      <c r="RGM1850" s="401"/>
      <c r="RGN1850" s="401"/>
      <c r="RGO1850" s="401"/>
      <c r="RGP1850" s="401"/>
      <c r="RGQ1850" s="401"/>
      <c r="RGR1850" s="401"/>
      <c r="RGS1850" s="401"/>
      <c r="RGT1850" s="401"/>
      <c r="RGU1850" s="401"/>
      <c r="RGV1850" s="401"/>
      <c r="RGW1850" s="401"/>
      <c r="RGX1850" s="401"/>
      <c r="RGY1850" s="401"/>
      <c r="RGZ1850" s="401"/>
      <c r="RHA1850" s="401"/>
      <c r="RHB1850" s="401"/>
      <c r="RHC1850" s="401"/>
      <c r="RHD1850" s="401"/>
      <c r="RHE1850" s="401"/>
      <c r="RHF1850" s="401"/>
      <c r="RHG1850" s="401"/>
      <c r="RHH1850" s="401"/>
      <c r="RHI1850" s="401"/>
      <c r="RHJ1850" s="401"/>
      <c r="RHK1850" s="401"/>
      <c r="RHL1850" s="401"/>
      <c r="RHM1850" s="401"/>
      <c r="RHN1850" s="401"/>
      <c r="RHO1850" s="401"/>
      <c r="RHP1850" s="401"/>
      <c r="RHQ1850" s="401"/>
      <c r="RHR1850" s="401"/>
      <c r="RHS1850" s="401"/>
      <c r="RHT1850" s="401"/>
      <c r="RHU1850" s="401"/>
      <c r="RHV1850" s="401"/>
      <c r="RHW1850" s="401"/>
      <c r="RHX1850" s="401"/>
      <c r="RHY1850" s="401"/>
      <c r="RHZ1850" s="401"/>
      <c r="RIA1850" s="401"/>
      <c r="RIB1850" s="401"/>
      <c r="RIC1850" s="401"/>
      <c r="RID1850" s="401"/>
      <c r="RIE1850" s="401"/>
      <c r="RIF1850" s="401"/>
      <c r="RIG1850" s="401"/>
      <c r="RIH1850" s="401"/>
      <c r="RII1850" s="401"/>
      <c r="RIJ1850" s="401"/>
      <c r="RIK1850" s="401"/>
      <c r="RIL1850" s="401"/>
      <c r="RIM1850" s="401"/>
      <c r="RIN1850" s="401"/>
      <c r="RIO1850" s="401"/>
      <c r="RIP1850" s="401"/>
      <c r="RIQ1850" s="401"/>
      <c r="RIR1850" s="401"/>
      <c r="RIS1850" s="401"/>
      <c r="RIT1850" s="401"/>
      <c r="RIU1850" s="401"/>
      <c r="RIV1850" s="401"/>
      <c r="RIW1850" s="401"/>
      <c r="RIX1850" s="401"/>
      <c r="RIY1850" s="401"/>
      <c r="RIZ1850" s="401"/>
      <c r="RJA1850" s="401"/>
      <c r="RJB1850" s="401"/>
      <c r="RJC1850" s="401"/>
      <c r="RJD1850" s="401"/>
      <c r="RJE1850" s="401"/>
      <c r="RJF1850" s="401"/>
      <c r="RJG1850" s="401"/>
      <c r="RJH1850" s="401"/>
      <c r="RJI1850" s="401"/>
      <c r="RJJ1850" s="401"/>
      <c r="RJK1850" s="401"/>
      <c r="RJL1850" s="401"/>
      <c r="RJM1850" s="401"/>
      <c r="RJN1850" s="401"/>
      <c r="RJO1850" s="401"/>
      <c r="RJP1850" s="401"/>
      <c r="RJQ1850" s="401"/>
      <c r="RJR1850" s="401"/>
      <c r="RJS1850" s="401"/>
      <c r="RJT1850" s="401"/>
      <c r="RJU1850" s="401"/>
      <c r="RJV1850" s="401"/>
      <c r="RJW1850" s="401"/>
      <c r="RJX1850" s="401"/>
      <c r="RJY1850" s="401"/>
      <c r="RJZ1850" s="401"/>
      <c r="RKA1850" s="401"/>
      <c r="RKB1850" s="401"/>
      <c r="RKC1850" s="401"/>
      <c r="RKD1850" s="401"/>
      <c r="RKE1850" s="401"/>
      <c r="RKF1850" s="401"/>
      <c r="RKG1850" s="401"/>
      <c r="RKH1850" s="401"/>
      <c r="RKI1850" s="401"/>
      <c r="RKJ1850" s="401"/>
      <c r="RKK1850" s="401"/>
      <c r="RKL1850" s="401"/>
      <c r="RKM1850" s="401"/>
      <c r="RKN1850" s="401"/>
      <c r="RKO1850" s="401"/>
      <c r="RKP1850" s="401"/>
      <c r="RKQ1850" s="401"/>
      <c r="RKR1850" s="401"/>
      <c r="RKS1850" s="401"/>
      <c r="RKT1850" s="401"/>
      <c r="RKU1850" s="401"/>
      <c r="RKV1850" s="401"/>
      <c r="RKW1850" s="401"/>
      <c r="RKX1850" s="401"/>
      <c r="RKY1850" s="401"/>
      <c r="RKZ1850" s="401"/>
      <c r="RLA1850" s="401"/>
      <c r="RLB1850" s="401"/>
      <c r="RLC1850" s="401"/>
      <c r="RLD1850" s="401"/>
      <c r="RLE1850" s="401"/>
      <c r="RLF1850" s="401"/>
      <c r="RLG1850" s="401"/>
      <c r="RLH1850" s="401"/>
      <c r="RLI1850" s="401"/>
      <c r="RLJ1850" s="401"/>
      <c r="RLK1850" s="401"/>
      <c r="RLL1850" s="401"/>
      <c r="RLM1850" s="401"/>
      <c r="RLN1850" s="401"/>
      <c r="RLO1850" s="401"/>
      <c r="RLP1850" s="401"/>
      <c r="RLQ1850" s="401"/>
      <c r="RLR1850" s="401"/>
      <c r="RLS1850" s="401"/>
      <c r="RLT1850" s="401"/>
      <c r="RLU1850" s="401"/>
      <c r="RLV1850" s="401"/>
      <c r="RLW1850" s="401"/>
      <c r="RLX1850" s="401"/>
      <c r="RLY1850" s="401"/>
      <c r="RLZ1850" s="401"/>
      <c r="RMA1850" s="401"/>
      <c r="RMB1850" s="401"/>
      <c r="RMC1850" s="401"/>
      <c r="RMD1850" s="401"/>
      <c r="RME1850" s="401"/>
      <c r="RMF1850" s="401"/>
      <c r="RMG1850" s="401"/>
      <c r="RMH1850" s="401"/>
      <c r="RMI1850" s="401"/>
      <c r="RMJ1850" s="401"/>
      <c r="RMK1850" s="401"/>
      <c r="RML1850" s="401"/>
      <c r="RMM1850" s="401"/>
      <c r="RMN1850" s="401"/>
      <c r="RMO1850" s="401"/>
      <c r="RMP1850" s="401"/>
      <c r="RMQ1850" s="401"/>
      <c r="RMR1850" s="401"/>
      <c r="RMS1850" s="401"/>
      <c r="RMT1850" s="401"/>
      <c r="RMU1850" s="401"/>
      <c r="RMV1850" s="401"/>
      <c r="RMW1850" s="401"/>
      <c r="RMX1850" s="401"/>
      <c r="RMY1850" s="401"/>
      <c r="RMZ1850" s="401"/>
      <c r="RNA1850" s="401"/>
      <c r="RNB1850" s="401"/>
      <c r="RNC1850" s="401"/>
      <c r="RND1850" s="401"/>
      <c r="RNE1850" s="401"/>
      <c r="RNF1850" s="401"/>
      <c r="RNG1850" s="401"/>
      <c r="RNH1850" s="401"/>
      <c r="RNI1850" s="401"/>
      <c r="RNJ1850" s="401"/>
      <c r="RNK1850" s="401"/>
      <c r="RNL1850" s="401"/>
      <c r="RNM1850" s="401"/>
      <c r="RNN1850" s="401"/>
      <c r="RNO1850" s="401"/>
      <c r="RNP1850" s="401"/>
      <c r="RNQ1850" s="401"/>
      <c r="RNR1850" s="401"/>
      <c r="RNS1850" s="401"/>
      <c r="RNT1850" s="401"/>
      <c r="RNU1850" s="401"/>
      <c r="RNV1850" s="401"/>
      <c r="RNW1850" s="401"/>
      <c r="RNX1850" s="401"/>
      <c r="RNY1850" s="401"/>
      <c r="RNZ1850" s="401"/>
      <c r="ROA1850" s="401"/>
      <c r="ROB1850" s="401"/>
      <c r="ROC1850" s="401"/>
      <c r="ROD1850" s="401"/>
      <c r="ROE1850" s="401"/>
      <c r="ROF1850" s="401"/>
      <c r="ROG1850" s="401"/>
      <c r="ROH1850" s="401"/>
      <c r="ROI1850" s="401"/>
      <c r="ROJ1850" s="401"/>
      <c r="ROK1850" s="401"/>
      <c r="ROL1850" s="401"/>
      <c r="ROM1850" s="401"/>
      <c r="RON1850" s="401"/>
      <c r="ROO1850" s="401"/>
      <c r="ROP1850" s="401"/>
      <c r="ROQ1850" s="401"/>
      <c r="ROR1850" s="401"/>
      <c r="ROS1850" s="401"/>
      <c r="ROT1850" s="401"/>
      <c r="ROU1850" s="401"/>
      <c r="ROV1850" s="401"/>
      <c r="ROW1850" s="401"/>
      <c r="ROX1850" s="401"/>
      <c r="ROY1850" s="401"/>
      <c r="ROZ1850" s="401"/>
      <c r="RPA1850" s="401"/>
      <c r="RPB1850" s="401"/>
      <c r="RPC1850" s="401"/>
      <c r="RPD1850" s="401"/>
      <c r="RPE1850" s="401"/>
      <c r="RPF1850" s="401"/>
      <c r="RPG1850" s="401"/>
      <c r="RPH1850" s="401"/>
      <c r="RPI1850" s="401"/>
      <c r="RPJ1850" s="401"/>
      <c r="RPK1850" s="401"/>
      <c r="RPL1850" s="401"/>
      <c r="RPM1850" s="401"/>
      <c r="RPN1850" s="401"/>
      <c r="RPO1850" s="401"/>
      <c r="RPP1850" s="401"/>
      <c r="RPQ1850" s="401"/>
      <c r="RPR1850" s="401"/>
      <c r="RPS1850" s="401"/>
      <c r="RPT1850" s="401"/>
      <c r="RPU1850" s="401"/>
      <c r="RPV1850" s="401"/>
      <c r="RPW1850" s="401"/>
      <c r="RPX1850" s="401"/>
      <c r="RPY1850" s="401"/>
      <c r="RPZ1850" s="401"/>
      <c r="RQA1850" s="401"/>
      <c r="RQB1850" s="401"/>
      <c r="RQC1850" s="401"/>
      <c r="RQD1850" s="401"/>
      <c r="RQE1850" s="401"/>
      <c r="RQF1850" s="401"/>
      <c r="RQG1850" s="401"/>
      <c r="RQH1850" s="401"/>
      <c r="RQI1850" s="401"/>
      <c r="RQJ1850" s="401"/>
      <c r="RQK1850" s="401"/>
      <c r="RQL1850" s="401"/>
      <c r="RQM1850" s="401"/>
      <c r="RQN1850" s="401"/>
      <c r="RQO1850" s="401"/>
      <c r="RQP1850" s="401"/>
      <c r="RQQ1850" s="401"/>
      <c r="RQR1850" s="401"/>
      <c r="RQS1850" s="401"/>
      <c r="RQT1850" s="401"/>
      <c r="RQU1850" s="401"/>
      <c r="RQV1850" s="401"/>
      <c r="RQW1850" s="401"/>
      <c r="RQX1850" s="401"/>
      <c r="RQY1850" s="401"/>
      <c r="RQZ1850" s="401"/>
      <c r="RRA1850" s="401"/>
      <c r="RRB1850" s="401"/>
      <c r="RRC1850" s="401"/>
      <c r="RRD1850" s="401"/>
      <c r="RRE1850" s="401"/>
      <c r="RRF1850" s="401"/>
      <c r="RRG1850" s="401"/>
      <c r="RRH1850" s="401"/>
      <c r="RRI1850" s="401"/>
      <c r="RRJ1850" s="401"/>
      <c r="RRK1850" s="401"/>
      <c r="RRL1850" s="401"/>
      <c r="RRM1850" s="401"/>
      <c r="RRN1850" s="401"/>
      <c r="RRO1850" s="401"/>
      <c r="RRP1850" s="401"/>
      <c r="RRQ1850" s="401"/>
      <c r="RRR1850" s="401"/>
      <c r="RRS1850" s="401"/>
      <c r="RRT1850" s="401"/>
      <c r="RRU1850" s="401"/>
      <c r="RRV1850" s="401"/>
      <c r="RRW1850" s="401"/>
      <c r="RRX1850" s="401"/>
      <c r="RRY1850" s="401"/>
      <c r="RRZ1850" s="401"/>
      <c r="RSA1850" s="401"/>
      <c r="RSB1850" s="401"/>
      <c r="RSC1850" s="401"/>
      <c r="RSD1850" s="401"/>
      <c r="RSE1850" s="401"/>
      <c r="RSF1850" s="401"/>
      <c r="RSG1850" s="401"/>
      <c r="RSH1850" s="401"/>
      <c r="RSI1850" s="401"/>
      <c r="RSJ1850" s="401"/>
      <c r="RSK1850" s="401"/>
      <c r="RSL1850" s="401"/>
      <c r="RSM1850" s="401"/>
      <c r="RSN1850" s="401"/>
      <c r="RSO1850" s="401"/>
      <c r="RSP1850" s="401"/>
      <c r="RSQ1850" s="401"/>
      <c r="RSR1850" s="401"/>
      <c r="RSS1850" s="401"/>
      <c r="RST1850" s="401"/>
      <c r="RSU1850" s="401"/>
      <c r="RSV1850" s="401"/>
      <c r="RSW1850" s="401"/>
      <c r="RSX1850" s="401"/>
      <c r="RSY1850" s="401"/>
      <c r="RSZ1850" s="401"/>
      <c r="RTA1850" s="401"/>
      <c r="RTB1850" s="401"/>
      <c r="RTC1850" s="401"/>
      <c r="RTD1850" s="401"/>
      <c r="RTE1850" s="401"/>
      <c r="RTF1850" s="401"/>
      <c r="RTG1850" s="401"/>
      <c r="RTH1850" s="401"/>
      <c r="RTI1850" s="401"/>
      <c r="RTJ1850" s="401"/>
      <c r="RTK1850" s="401"/>
      <c r="RTL1850" s="401"/>
      <c r="RTM1850" s="401"/>
      <c r="RTN1850" s="401"/>
      <c r="RTO1850" s="401"/>
      <c r="RTP1850" s="401"/>
      <c r="RTQ1850" s="401"/>
      <c r="RTR1850" s="401"/>
      <c r="RTS1850" s="401"/>
      <c r="RTT1850" s="401"/>
      <c r="RTU1850" s="401"/>
      <c r="RTV1850" s="401"/>
      <c r="RTW1850" s="401"/>
      <c r="RTX1850" s="401"/>
      <c r="RTY1850" s="401"/>
      <c r="RTZ1850" s="401"/>
      <c r="RUA1850" s="401"/>
      <c r="RUB1850" s="401"/>
      <c r="RUC1850" s="401"/>
      <c r="RUD1850" s="401"/>
      <c r="RUE1850" s="401"/>
      <c r="RUF1850" s="401"/>
      <c r="RUG1850" s="401"/>
      <c r="RUH1850" s="401"/>
      <c r="RUI1850" s="401"/>
      <c r="RUJ1850" s="401"/>
      <c r="RUK1850" s="401"/>
      <c r="RUL1850" s="401"/>
      <c r="RUM1850" s="401"/>
      <c r="RUN1850" s="401"/>
      <c r="RUO1850" s="401"/>
      <c r="RUP1850" s="401"/>
      <c r="RUQ1850" s="401"/>
      <c r="RUR1850" s="401"/>
      <c r="RUS1850" s="401"/>
      <c r="RUT1850" s="401"/>
      <c r="RUU1850" s="401"/>
      <c r="RUV1850" s="401"/>
      <c r="RUW1850" s="401"/>
      <c r="RUX1850" s="401"/>
      <c r="RUY1850" s="401"/>
      <c r="RUZ1850" s="401"/>
      <c r="RVA1850" s="401"/>
      <c r="RVB1850" s="401"/>
      <c r="RVC1850" s="401"/>
      <c r="RVD1850" s="401"/>
      <c r="RVE1850" s="401"/>
      <c r="RVF1850" s="401"/>
      <c r="RVG1850" s="401"/>
      <c r="RVH1850" s="401"/>
      <c r="RVI1850" s="401"/>
      <c r="RVJ1850" s="401"/>
      <c r="RVK1850" s="401"/>
      <c r="RVL1850" s="401"/>
      <c r="RVM1850" s="401"/>
      <c r="RVN1850" s="401"/>
      <c r="RVO1850" s="401"/>
      <c r="RVP1850" s="401"/>
      <c r="RVQ1850" s="401"/>
      <c r="RVR1850" s="401"/>
      <c r="RVS1850" s="401"/>
      <c r="RVT1850" s="401"/>
      <c r="RVU1850" s="401"/>
      <c r="RVV1850" s="401"/>
      <c r="RVW1850" s="401"/>
      <c r="RVX1850" s="401"/>
      <c r="RVY1850" s="401"/>
      <c r="RVZ1850" s="401"/>
      <c r="RWA1850" s="401"/>
      <c r="RWB1850" s="401"/>
      <c r="RWC1850" s="401"/>
      <c r="RWD1850" s="401"/>
      <c r="RWE1850" s="401"/>
      <c r="RWF1850" s="401"/>
      <c r="RWG1850" s="401"/>
      <c r="RWH1850" s="401"/>
      <c r="RWI1850" s="401"/>
      <c r="RWJ1850" s="401"/>
      <c r="RWK1850" s="401"/>
      <c r="RWL1850" s="401"/>
      <c r="RWM1850" s="401"/>
      <c r="RWN1850" s="401"/>
      <c r="RWO1850" s="401"/>
      <c r="RWP1850" s="401"/>
      <c r="RWQ1850" s="401"/>
      <c r="RWR1850" s="401"/>
      <c r="RWS1850" s="401"/>
      <c r="RWT1850" s="401"/>
      <c r="RWU1850" s="401"/>
      <c r="RWV1850" s="401"/>
      <c r="RWW1850" s="401"/>
      <c r="RWX1850" s="401"/>
      <c r="RWY1850" s="401"/>
      <c r="RWZ1850" s="401"/>
      <c r="RXA1850" s="401"/>
      <c r="RXB1850" s="401"/>
      <c r="RXC1850" s="401"/>
      <c r="RXD1850" s="401"/>
      <c r="RXE1850" s="401"/>
      <c r="RXF1850" s="401"/>
      <c r="RXG1850" s="401"/>
      <c r="RXH1850" s="401"/>
      <c r="RXI1850" s="401"/>
      <c r="RXJ1850" s="401"/>
      <c r="RXK1850" s="401"/>
      <c r="RXL1850" s="401"/>
      <c r="RXM1850" s="401"/>
      <c r="RXN1850" s="401"/>
      <c r="RXO1850" s="401"/>
      <c r="RXP1850" s="401"/>
      <c r="RXQ1850" s="401"/>
      <c r="RXR1850" s="401"/>
      <c r="RXS1850" s="401"/>
      <c r="RXT1850" s="401"/>
      <c r="RXU1850" s="401"/>
      <c r="RXV1850" s="401"/>
      <c r="RXW1850" s="401"/>
      <c r="RXX1850" s="401"/>
      <c r="RXY1850" s="401"/>
      <c r="RXZ1850" s="401"/>
      <c r="RYA1850" s="401"/>
      <c r="RYB1850" s="401"/>
      <c r="RYC1850" s="401"/>
      <c r="RYD1850" s="401"/>
      <c r="RYE1850" s="401"/>
      <c r="RYF1850" s="401"/>
      <c r="RYG1850" s="401"/>
      <c r="RYH1850" s="401"/>
      <c r="RYI1850" s="401"/>
      <c r="RYJ1850" s="401"/>
      <c r="RYK1850" s="401"/>
      <c r="RYL1850" s="401"/>
      <c r="RYM1850" s="401"/>
      <c r="RYN1850" s="401"/>
      <c r="RYO1850" s="401"/>
      <c r="RYP1850" s="401"/>
      <c r="RYQ1850" s="401"/>
      <c r="RYR1850" s="401"/>
      <c r="RYS1850" s="401"/>
      <c r="RYT1850" s="401"/>
      <c r="RYU1850" s="401"/>
      <c r="RYV1850" s="401"/>
      <c r="RYW1850" s="401"/>
      <c r="RYX1850" s="401"/>
      <c r="RYY1850" s="401"/>
      <c r="RYZ1850" s="401"/>
      <c r="RZA1850" s="401"/>
      <c r="RZB1850" s="401"/>
      <c r="RZC1850" s="401"/>
      <c r="RZD1850" s="401"/>
      <c r="RZE1850" s="401"/>
      <c r="RZF1850" s="401"/>
      <c r="RZG1850" s="401"/>
      <c r="RZH1850" s="401"/>
      <c r="RZI1850" s="401"/>
      <c r="RZJ1850" s="401"/>
      <c r="RZK1850" s="401"/>
      <c r="RZL1850" s="401"/>
      <c r="RZM1850" s="401"/>
      <c r="RZN1850" s="401"/>
      <c r="RZO1850" s="401"/>
      <c r="RZP1850" s="401"/>
      <c r="RZQ1850" s="401"/>
      <c r="RZR1850" s="401"/>
      <c r="RZS1850" s="401"/>
      <c r="RZT1850" s="401"/>
      <c r="RZU1850" s="401"/>
      <c r="RZV1850" s="401"/>
      <c r="RZW1850" s="401"/>
      <c r="RZX1850" s="401"/>
      <c r="RZY1850" s="401"/>
      <c r="RZZ1850" s="401"/>
      <c r="SAA1850" s="401"/>
      <c r="SAB1850" s="401"/>
      <c r="SAC1850" s="401"/>
      <c r="SAD1850" s="401"/>
      <c r="SAE1850" s="401"/>
      <c r="SAF1850" s="401"/>
      <c r="SAG1850" s="401"/>
      <c r="SAH1850" s="401"/>
      <c r="SAI1850" s="401"/>
      <c r="SAJ1850" s="401"/>
      <c r="SAK1850" s="401"/>
      <c r="SAL1850" s="401"/>
      <c r="SAM1850" s="401"/>
      <c r="SAN1850" s="401"/>
      <c r="SAO1850" s="401"/>
      <c r="SAP1850" s="401"/>
      <c r="SAQ1850" s="401"/>
      <c r="SAR1850" s="401"/>
      <c r="SAS1850" s="401"/>
      <c r="SAT1850" s="401"/>
      <c r="SAU1850" s="401"/>
      <c r="SAV1850" s="401"/>
      <c r="SAW1850" s="401"/>
      <c r="SAX1850" s="401"/>
      <c r="SAY1850" s="401"/>
      <c r="SAZ1850" s="401"/>
      <c r="SBA1850" s="401"/>
      <c r="SBB1850" s="401"/>
      <c r="SBC1850" s="401"/>
      <c r="SBD1850" s="401"/>
      <c r="SBE1850" s="401"/>
      <c r="SBF1850" s="401"/>
      <c r="SBG1850" s="401"/>
      <c r="SBH1850" s="401"/>
      <c r="SBI1850" s="401"/>
      <c r="SBJ1850" s="401"/>
      <c r="SBK1850" s="401"/>
      <c r="SBL1850" s="401"/>
      <c r="SBM1850" s="401"/>
      <c r="SBN1850" s="401"/>
      <c r="SBO1850" s="401"/>
      <c r="SBP1850" s="401"/>
      <c r="SBQ1850" s="401"/>
      <c r="SBR1850" s="401"/>
      <c r="SBS1850" s="401"/>
      <c r="SBT1850" s="401"/>
      <c r="SBU1850" s="401"/>
      <c r="SBV1850" s="401"/>
      <c r="SBW1850" s="401"/>
      <c r="SBX1850" s="401"/>
      <c r="SBY1850" s="401"/>
      <c r="SBZ1850" s="401"/>
      <c r="SCA1850" s="401"/>
      <c r="SCB1850" s="401"/>
      <c r="SCC1850" s="401"/>
      <c r="SCD1850" s="401"/>
      <c r="SCE1850" s="401"/>
      <c r="SCF1850" s="401"/>
      <c r="SCG1850" s="401"/>
      <c r="SCH1850" s="401"/>
      <c r="SCI1850" s="401"/>
      <c r="SCJ1850" s="401"/>
      <c r="SCK1850" s="401"/>
      <c r="SCL1850" s="401"/>
      <c r="SCM1850" s="401"/>
      <c r="SCN1850" s="401"/>
      <c r="SCO1850" s="401"/>
      <c r="SCP1850" s="401"/>
      <c r="SCQ1850" s="401"/>
      <c r="SCR1850" s="401"/>
      <c r="SCS1850" s="401"/>
      <c r="SCT1850" s="401"/>
      <c r="SCU1850" s="401"/>
      <c r="SCV1850" s="401"/>
      <c r="SCW1850" s="401"/>
      <c r="SCX1850" s="401"/>
      <c r="SCY1850" s="401"/>
      <c r="SCZ1850" s="401"/>
      <c r="SDA1850" s="401"/>
      <c r="SDB1850" s="401"/>
      <c r="SDC1850" s="401"/>
      <c r="SDD1850" s="401"/>
      <c r="SDE1850" s="401"/>
      <c r="SDF1850" s="401"/>
      <c r="SDG1850" s="401"/>
      <c r="SDH1850" s="401"/>
      <c r="SDI1850" s="401"/>
      <c r="SDJ1850" s="401"/>
      <c r="SDK1850" s="401"/>
      <c r="SDL1850" s="401"/>
      <c r="SDM1850" s="401"/>
      <c r="SDN1850" s="401"/>
      <c r="SDO1850" s="401"/>
      <c r="SDP1850" s="401"/>
      <c r="SDQ1850" s="401"/>
      <c r="SDR1850" s="401"/>
      <c r="SDS1850" s="401"/>
      <c r="SDT1850" s="401"/>
      <c r="SDU1850" s="401"/>
      <c r="SDV1850" s="401"/>
      <c r="SDW1850" s="401"/>
      <c r="SDX1850" s="401"/>
      <c r="SDY1850" s="401"/>
      <c r="SDZ1850" s="401"/>
      <c r="SEA1850" s="401"/>
      <c r="SEB1850" s="401"/>
      <c r="SEC1850" s="401"/>
      <c r="SED1850" s="401"/>
      <c r="SEE1850" s="401"/>
      <c r="SEF1850" s="401"/>
      <c r="SEG1850" s="401"/>
      <c r="SEH1850" s="401"/>
      <c r="SEI1850" s="401"/>
      <c r="SEJ1850" s="401"/>
      <c r="SEK1850" s="401"/>
      <c r="SEL1850" s="401"/>
      <c r="SEM1850" s="401"/>
      <c r="SEN1850" s="401"/>
      <c r="SEO1850" s="401"/>
      <c r="SEP1850" s="401"/>
      <c r="SEQ1850" s="401"/>
      <c r="SER1850" s="401"/>
      <c r="SES1850" s="401"/>
      <c r="SET1850" s="401"/>
      <c r="SEU1850" s="401"/>
      <c r="SEV1850" s="401"/>
      <c r="SEW1850" s="401"/>
      <c r="SEX1850" s="401"/>
      <c r="SEY1850" s="401"/>
      <c r="SEZ1850" s="401"/>
      <c r="SFA1850" s="401"/>
      <c r="SFB1850" s="401"/>
      <c r="SFC1850" s="401"/>
      <c r="SFD1850" s="401"/>
      <c r="SFE1850" s="401"/>
      <c r="SFF1850" s="401"/>
      <c r="SFG1850" s="401"/>
      <c r="SFH1850" s="401"/>
      <c r="SFI1850" s="401"/>
      <c r="SFJ1850" s="401"/>
      <c r="SFK1850" s="401"/>
      <c r="SFL1850" s="401"/>
      <c r="SFM1850" s="401"/>
      <c r="SFN1850" s="401"/>
      <c r="SFO1850" s="401"/>
      <c r="SFP1850" s="401"/>
      <c r="SFQ1850" s="401"/>
      <c r="SFR1850" s="401"/>
      <c r="SFS1850" s="401"/>
      <c r="SFT1850" s="401"/>
      <c r="SFU1850" s="401"/>
      <c r="SFV1850" s="401"/>
      <c r="SFW1850" s="401"/>
      <c r="SFX1850" s="401"/>
      <c r="SFY1850" s="401"/>
      <c r="SFZ1850" s="401"/>
      <c r="SGA1850" s="401"/>
      <c r="SGB1850" s="401"/>
      <c r="SGC1850" s="401"/>
      <c r="SGD1850" s="401"/>
      <c r="SGE1850" s="401"/>
      <c r="SGF1850" s="401"/>
      <c r="SGG1850" s="401"/>
      <c r="SGH1850" s="401"/>
      <c r="SGI1850" s="401"/>
      <c r="SGJ1850" s="401"/>
      <c r="SGK1850" s="401"/>
      <c r="SGL1850" s="401"/>
      <c r="SGM1850" s="401"/>
      <c r="SGN1850" s="401"/>
      <c r="SGO1850" s="401"/>
      <c r="SGP1850" s="401"/>
      <c r="SGQ1850" s="401"/>
      <c r="SGR1850" s="401"/>
      <c r="SGS1850" s="401"/>
      <c r="SGT1850" s="401"/>
      <c r="SGU1850" s="401"/>
      <c r="SGV1850" s="401"/>
      <c r="SGW1850" s="401"/>
      <c r="SGX1850" s="401"/>
      <c r="SGY1850" s="401"/>
      <c r="SGZ1850" s="401"/>
      <c r="SHA1850" s="401"/>
      <c r="SHB1850" s="401"/>
      <c r="SHC1850" s="401"/>
      <c r="SHD1850" s="401"/>
      <c r="SHE1850" s="401"/>
      <c r="SHF1850" s="401"/>
      <c r="SHG1850" s="401"/>
      <c r="SHH1850" s="401"/>
      <c r="SHI1850" s="401"/>
      <c r="SHJ1850" s="401"/>
      <c r="SHK1850" s="401"/>
      <c r="SHL1850" s="401"/>
      <c r="SHM1850" s="401"/>
      <c r="SHN1850" s="401"/>
      <c r="SHO1850" s="401"/>
      <c r="SHP1850" s="401"/>
      <c r="SHQ1850" s="401"/>
      <c r="SHR1850" s="401"/>
      <c r="SHS1850" s="401"/>
      <c r="SHT1850" s="401"/>
      <c r="SHU1850" s="401"/>
      <c r="SHV1850" s="401"/>
      <c r="SHW1850" s="401"/>
      <c r="SHX1850" s="401"/>
      <c r="SHY1850" s="401"/>
      <c r="SHZ1850" s="401"/>
      <c r="SIA1850" s="401"/>
      <c r="SIB1850" s="401"/>
      <c r="SIC1850" s="401"/>
      <c r="SID1850" s="401"/>
      <c r="SIE1850" s="401"/>
      <c r="SIF1850" s="401"/>
      <c r="SIG1850" s="401"/>
      <c r="SIH1850" s="401"/>
      <c r="SII1850" s="401"/>
      <c r="SIJ1850" s="401"/>
      <c r="SIK1850" s="401"/>
      <c r="SIL1850" s="401"/>
      <c r="SIM1850" s="401"/>
      <c r="SIN1850" s="401"/>
      <c r="SIO1850" s="401"/>
      <c r="SIP1850" s="401"/>
      <c r="SIQ1850" s="401"/>
      <c r="SIR1850" s="401"/>
      <c r="SIS1850" s="401"/>
      <c r="SIT1850" s="401"/>
      <c r="SIU1850" s="401"/>
      <c r="SIV1850" s="401"/>
      <c r="SIW1850" s="401"/>
      <c r="SIX1850" s="401"/>
      <c r="SIY1850" s="401"/>
      <c r="SIZ1850" s="401"/>
      <c r="SJA1850" s="401"/>
      <c r="SJB1850" s="401"/>
      <c r="SJC1850" s="401"/>
      <c r="SJD1850" s="401"/>
      <c r="SJE1850" s="401"/>
      <c r="SJF1850" s="401"/>
      <c r="SJG1850" s="401"/>
      <c r="SJH1850" s="401"/>
      <c r="SJI1850" s="401"/>
      <c r="SJJ1850" s="401"/>
      <c r="SJK1850" s="401"/>
      <c r="SJL1850" s="401"/>
      <c r="SJM1850" s="401"/>
      <c r="SJN1850" s="401"/>
      <c r="SJO1850" s="401"/>
      <c r="SJP1850" s="401"/>
      <c r="SJQ1850" s="401"/>
      <c r="SJR1850" s="401"/>
      <c r="SJS1850" s="401"/>
      <c r="SJT1850" s="401"/>
      <c r="SJU1850" s="401"/>
      <c r="SJV1850" s="401"/>
      <c r="SJW1850" s="401"/>
      <c r="SJX1850" s="401"/>
      <c r="SJY1850" s="401"/>
      <c r="SJZ1850" s="401"/>
      <c r="SKA1850" s="401"/>
      <c r="SKB1850" s="401"/>
      <c r="SKC1850" s="401"/>
      <c r="SKD1850" s="401"/>
      <c r="SKE1850" s="401"/>
      <c r="SKF1850" s="401"/>
      <c r="SKG1850" s="401"/>
      <c r="SKH1850" s="401"/>
      <c r="SKI1850" s="401"/>
      <c r="SKJ1850" s="401"/>
      <c r="SKK1850" s="401"/>
      <c r="SKL1850" s="401"/>
      <c r="SKM1850" s="401"/>
      <c r="SKN1850" s="401"/>
      <c r="SKO1850" s="401"/>
      <c r="SKP1850" s="401"/>
      <c r="SKQ1850" s="401"/>
      <c r="SKR1850" s="401"/>
      <c r="SKS1850" s="401"/>
      <c r="SKT1850" s="401"/>
      <c r="SKU1850" s="401"/>
      <c r="SKV1850" s="401"/>
      <c r="SKW1850" s="401"/>
      <c r="SKX1850" s="401"/>
      <c r="SKY1850" s="401"/>
      <c r="SKZ1850" s="401"/>
      <c r="SLA1850" s="401"/>
      <c r="SLB1850" s="401"/>
      <c r="SLC1850" s="401"/>
      <c r="SLD1850" s="401"/>
      <c r="SLE1850" s="401"/>
      <c r="SLF1850" s="401"/>
      <c r="SLG1850" s="401"/>
      <c r="SLH1850" s="401"/>
      <c r="SLI1850" s="401"/>
      <c r="SLJ1850" s="401"/>
      <c r="SLK1850" s="401"/>
      <c r="SLL1850" s="401"/>
      <c r="SLM1850" s="401"/>
      <c r="SLN1850" s="401"/>
      <c r="SLO1850" s="401"/>
      <c r="SLP1850" s="401"/>
      <c r="SLQ1850" s="401"/>
      <c r="SLR1850" s="401"/>
      <c r="SLS1850" s="401"/>
      <c r="SLT1850" s="401"/>
      <c r="SLU1850" s="401"/>
      <c r="SLV1850" s="401"/>
      <c r="SLW1850" s="401"/>
      <c r="SLX1850" s="401"/>
      <c r="SLY1850" s="401"/>
      <c r="SLZ1850" s="401"/>
      <c r="SMA1850" s="401"/>
      <c r="SMB1850" s="401"/>
      <c r="SMC1850" s="401"/>
      <c r="SMD1850" s="401"/>
      <c r="SME1850" s="401"/>
      <c r="SMF1850" s="401"/>
      <c r="SMG1850" s="401"/>
      <c r="SMH1850" s="401"/>
      <c r="SMI1850" s="401"/>
      <c r="SMJ1850" s="401"/>
      <c r="SMK1850" s="401"/>
      <c r="SML1850" s="401"/>
      <c r="SMM1850" s="401"/>
      <c r="SMN1850" s="401"/>
      <c r="SMO1850" s="401"/>
      <c r="SMP1850" s="401"/>
      <c r="SMQ1850" s="401"/>
      <c r="SMR1850" s="401"/>
      <c r="SMS1850" s="401"/>
      <c r="SMT1850" s="401"/>
      <c r="SMU1850" s="401"/>
      <c r="SMV1850" s="401"/>
      <c r="SMW1850" s="401"/>
      <c r="SMX1850" s="401"/>
      <c r="SMY1850" s="401"/>
      <c r="SMZ1850" s="401"/>
      <c r="SNA1850" s="401"/>
      <c r="SNB1850" s="401"/>
      <c r="SNC1850" s="401"/>
      <c r="SND1850" s="401"/>
      <c r="SNE1850" s="401"/>
      <c r="SNF1850" s="401"/>
      <c r="SNG1850" s="401"/>
      <c r="SNH1850" s="401"/>
      <c r="SNI1850" s="401"/>
      <c r="SNJ1850" s="401"/>
      <c r="SNK1850" s="401"/>
      <c r="SNL1850" s="401"/>
      <c r="SNM1850" s="401"/>
      <c r="SNN1850" s="401"/>
      <c r="SNO1850" s="401"/>
      <c r="SNP1850" s="401"/>
      <c r="SNQ1850" s="401"/>
      <c r="SNR1850" s="401"/>
      <c r="SNS1850" s="401"/>
      <c r="SNT1850" s="401"/>
      <c r="SNU1850" s="401"/>
      <c r="SNV1850" s="401"/>
      <c r="SNW1850" s="401"/>
      <c r="SNX1850" s="401"/>
      <c r="SNY1850" s="401"/>
      <c r="SNZ1850" s="401"/>
      <c r="SOA1850" s="401"/>
      <c r="SOB1850" s="401"/>
      <c r="SOC1850" s="401"/>
      <c r="SOD1850" s="401"/>
      <c r="SOE1850" s="401"/>
      <c r="SOF1850" s="401"/>
      <c r="SOG1850" s="401"/>
      <c r="SOH1850" s="401"/>
      <c r="SOI1850" s="401"/>
      <c r="SOJ1850" s="401"/>
      <c r="SOK1850" s="401"/>
      <c r="SOL1850" s="401"/>
      <c r="SOM1850" s="401"/>
      <c r="SON1850" s="401"/>
      <c r="SOO1850" s="401"/>
      <c r="SOP1850" s="401"/>
      <c r="SOQ1850" s="401"/>
      <c r="SOR1850" s="401"/>
      <c r="SOS1850" s="401"/>
      <c r="SOT1850" s="401"/>
      <c r="SOU1850" s="401"/>
      <c r="SOV1850" s="401"/>
      <c r="SOW1850" s="401"/>
      <c r="SOX1850" s="401"/>
      <c r="SOY1850" s="401"/>
      <c r="SOZ1850" s="401"/>
      <c r="SPA1850" s="401"/>
      <c r="SPB1850" s="401"/>
      <c r="SPC1850" s="401"/>
      <c r="SPD1850" s="401"/>
      <c r="SPE1850" s="401"/>
      <c r="SPF1850" s="401"/>
      <c r="SPG1850" s="401"/>
      <c r="SPH1850" s="401"/>
      <c r="SPI1850" s="401"/>
      <c r="SPJ1850" s="401"/>
      <c r="SPK1850" s="401"/>
      <c r="SPL1850" s="401"/>
      <c r="SPM1850" s="401"/>
      <c r="SPN1850" s="401"/>
      <c r="SPO1850" s="401"/>
      <c r="SPP1850" s="401"/>
      <c r="SPQ1850" s="401"/>
      <c r="SPR1850" s="401"/>
      <c r="SPS1850" s="401"/>
      <c r="SPT1850" s="401"/>
      <c r="SPU1850" s="401"/>
      <c r="SPV1850" s="401"/>
      <c r="SPW1850" s="401"/>
      <c r="SPX1850" s="401"/>
      <c r="SPY1850" s="401"/>
      <c r="SPZ1850" s="401"/>
      <c r="SQA1850" s="401"/>
      <c r="SQB1850" s="401"/>
      <c r="SQC1850" s="401"/>
      <c r="SQD1850" s="401"/>
      <c r="SQE1850" s="401"/>
      <c r="SQF1850" s="401"/>
      <c r="SQG1850" s="401"/>
      <c r="SQH1850" s="401"/>
      <c r="SQI1850" s="401"/>
      <c r="SQJ1850" s="401"/>
      <c r="SQK1850" s="401"/>
      <c r="SQL1850" s="401"/>
      <c r="SQM1850" s="401"/>
      <c r="SQN1850" s="401"/>
      <c r="SQO1850" s="401"/>
      <c r="SQP1850" s="401"/>
      <c r="SQQ1850" s="401"/>
      <c r="SQR1850" s="401"/>
      <c r="SQS1850" s="401"/>
      <c r="SQT1850" s="401"/>
      <c r="SQU1850" s="401"/>
      <c r="SQV1850" s="401"/>
      <c r="SQW1850" s="401"/>
      <c r="SQX1850" s="401"/>
      <c r="SQY1850" s="401"/>
      <c r="SQZ1850" s="401"/>
      <c r="SRA1850" s="401"/>
      <c r="SRB1850" s="401"/>
      <c r="SRC1850" s="401"/>
      <c r="SRD1850" s="401"/>
      <c r="SRE1850" s="401"/>
      <c r="SRF1850" s="401"/>
      <c r="SRG1850" s="401"/>
      <c r="SRH1850" s="401"/>
      <c r="SRI1850" s="401"/>
      <c r="SRJ1850" s="401"/>
      <c r="SRK1850" s="401"/>
      <c r="SRL1850" s="401"/>
      <c r="SRM1850" s="401"/>
      <c r="SRN1850" s="401"/>
      <c r="SRO1850" s="401"/>
      <c r="SRP1850" s="401"/>
      <c r="SRQ1850" s="401"/>
      <c r="SRR1850" s="401"/>
      <c r="SRS1850" s="401"/>
      <c r="SRT1850" s="401"/>
      <c r="SRU1850" s="401"/>
      <c r="SRV1850" s="401"/>
      <c r="SRW1850" s="401"/>
      <c r="SRX1850" s="401"/>
      <c r="SRY1850" s="401"/>
      <c r="SRZ1850" s="401"/>
      <c r="SSA1850" s="401"/>
      <c r="SSB1850" s="401"/>
      <c r="SSC1850" s="401"/>
      <c r="SSD1850" s="401"/>
      <c r="SSE1850" s="401"/>
      <c r="SSF1850" s="401"/>
      <c r="SSG1850" s="401"/>
      <c r="SSH1850" s="401"/>
      <c r="SSI1850" s="401"/>
      <c r="SSJ1850" s="401"/>
      <c r="SSK1850" s="401"/>
      <c r="SSL1850" s="401"/>
      <c r="SSM1850" s="401"/>
      <c r="SSN1850" s="401"/>
      <c r="SSO1850" s="401"/>
      <c r="SSP1850" s="401"/>
      <c r="SSQ1850" s="401"/>
      <c r="SSR1850" s="401"/>
      <c r="SSS1850" s="401"/>
      <c r="SST1850" s="401"/>
      <c r="SSU1850" s="401"/>
      <c r="SSV1850" s="401"/>
      <c r="SSW1850" s="401"/>
      <c r="SSX1850" s="401"/>
      <c r="SSY1850" s="401"/>
      <c r="SSZ1850" s="401"/>
      <c r="STA1850" s="401"/>
      <c r="STB1850" s="401"/>
      <c r="STC1850" s="401"/>
      <c r="STD1850" s="401"/>
      <c r="STE1850" s="401"/>
      <c r="STF1850" s="401"/>
      <c r="STG1850" s="401"/>
      <c r="STH1850" s="401"/>
      <c r="STI1850" s="401"/>
      <c r="STJ1850" s="401"/>
      <c r="STK1850" s="401"/>
      <c r="STL1850" s="401"/>
      <c r="STM1850" s="401"/>
      <c r="STN1850" s="401"/>
      <c r="STO1850" s="401"/>
      <c r="STP1850" s="401"/>
      <c r="STQ1850" s="401"/>
      <c r="STR1850" s="401"/>
      <c r="STS1850" s="401"/>
      <c r="STT1850" s="401"/>
      <c r="STU1850" s="401"/>
      <c r="STV1850" s="401"/>
      <c r="STW1850" s="401"/>
      <c r="STX1850" s="401"/>
      <c r="STY1850" s="401"/>
      <c r="STZ1850" s="401"/>
      <c r="SUA1850" s="401"/>
      <c r="SUB1850" s="401"/>
      <c r="SUC1850" s="401"/>
      <c r="SUD1850" s="401"/>
      <c r="SUE1850" s="401"/>
      <c r="SUF1850" s="401"/>
      <c r="SUG1850" s="401"/>
      <c r="SUH1850" s="401"/>
      <c r="SUI1850" s="401"/>
      <c r="SUJ1850" s="401"/>
      <c r="SUK1850" s="401"/>
      <c r="SUL1850" s="401"/>
      <c r="SUM1850" s="401"/>
      <c r="SUN1850" s="401"/>
      <c r="SUO1850" s="401"/>
      <c r="SUP1850" s="401"/>
      <c r="SUQ1850" s="401"/>
      <c r="SUR1850" s="401"/>
      <c r="SUS1850" s="401"/>
      <c r="SUT1850" s="401"/>
      <c r="SUU1850" s="401"/>
      <c r="SUV1850" s="401"/>
      <c r="SUW1850" s="401"/>
      <c r="SUX1850" s="401"/>
      <c r="SUY1850" s="401"/>
      <c r="SUZ1850" s="401"/>
      <c r="SVA1850" s="401"/>
      <c r="SVB1850" s="401"/>
      <c r="SVC1850" s="401"/>
      <c r="SVD1850" s="401"/>
      <c r="SVE1850" s="401"/>
      <c r="SVF1850" s="401"/>
      <c r="SVG1850" s="401"/>
      <c r="SVH1850" s="401"/>
      <c r="SVI1850" s="401"/>
      <c r="SVJ1850" s="401"/>
      <c r="SVK1850" s="401"/>
      <c r="SVL1850" s="401"/>
      <c r="SVM1850" s="401"/>
      <c r="SVN1850" s="401"/>
      <c r="SVO1850" s="401"/>
      <c r="SVP1850" s="401"/>
      <c r="SVQ1850" s="401"/>
      <c r="SVR1850" s="401"/>
      <c r="SVS1850" s="401"/>
      <c r="SVT1850" s="401"/>
      <c r="SVU1850" s="401"/>
      <c r="SVV1850" s="401"/>
      <c r="SVW1850" s="401"/>
      <c r="SVX1850" s="401"/>
      <c r="SVY1850" s="401"/>
      <c r="SVZ1850" s="401"/>
      <c r="SWA1850" s="401"/>
      <c r="SWB1850" s="401"/>
      <c r="SWC1850" s="401"/>
      <c r="SWD1850" s="401"/>
      <c r="SWE1850" s="401"/>
      <c r="SWF1850" s="401"/>
      <c r="SWG1850" s="401"/>
      <c r="SWH1850" s="401"/>
      <c r="SWI1850" s="401"/>
      <c r="SWJ1850" s="401"/>
      <c r="SWK1850" s="401"/>
      <c r="SWL1850" s="401"/>
      <c r="SWM1850" s="401"/>
      <c r="SWN1850" s="401"/>
      <c r="SWO1850" s="401"/>
      <c r="SWP1850" s="401"/>
      <c r="SWQ1850" s="401"/>
      <c r="SWR1850" s="401"/>
      <c r="SWS1850" s="401"/>
      <c r="SWT1850" s="401"/>
      <c r="SWU1850" s="401"/>
      <c r="SWV1850" s="401"/>
      <c r="SWW1850" s="401"/>
      <c r="SWX1850" s="401"/>
      <c r="SWY1850" s="401"/>
      <c r="SWZ1850" s="401"/>
      <c r="SXA1850" s="401"/>
      <c r="SXB1850" s="401"/>
      <c r="SXC1850" s="401"/>
      <c r="SXD1850" s="401"/>
      <c r="SXE1850" s="401"/>
      <c r="SXF1850" s="401"/>
      <c r="SXG1850" s="401"/>
      <c r="SXH1850" s="401"/>
      <c r="SXI1850" s="401"/>
      <c r="SXJ1850" s="401"/>
      <c r="SXK1850" s="401"/>
      <c r="SXL1850" s="401"/>
      <c r="SXM1850" s="401"/>
      <c r="SXN1850" s="401"/>
      <c r="SXO1850" s="401"/>
      <c r="SXP1850" s="401"/>
      <c r="SXQ1850" s="401"/>
      <c r="SXR1850" s="401"/>
      <c r="SXS1850" s="401"/>
      <c r="SXT1850" s="401"/>
      <c r="SXU1850" s="401"/>
      <c r="SXV1850" s="401"/>
      <c r="SXW1850" s="401"/>
      <c r="SXX1850" s="401"/>
      <c r="SXY1850" s="401"/>
      <c r="SXZ1850" s="401"/>
      <c r="SYA1850" s="401"/>
      <c r="SYB1850" s="401"/>
      <c r="SYC1850" s="401"/>
      <c r="SYD1850" s="401"/>
      <c r="SYE1850" s="401"/>
      <c r="SYF1850" s="401"/>
      <c r="SYG1850" s="401"/>
      <c r="SYH1850" s="401"/>
      <c r="SYI1850" s="401"/>
      <c r="SYJ1850" s="401"/>
      <c r="SYK1850" s="401"/>
      <c r="SYL1850" s="401"/>
      <c r="SYM1850" s="401"/>
      <c r="SYN1850" s="401"/>
      <c r="SYO1850" s="401"/>
      <c r="SYP1850" s="401"/>
      <c r="SYQ1850" s="401"/>
      <c r="SYR1850" s="401"/>
      <c r="SYS1850" s="401"/>
      <c r="SYT1850" s="401"/>
      <c r="SYU1850" s="401"/>
      <c r="SYV1850" s="401"/>
      <c r="SYW1850" s="401"/>
      <c r="SYX1850" s="401"/>
      <c r="SYY1850" s="401"/>
      <c r="SYZ1850" s="401"/>
      <c r="SZA1850" s="401"/>
      <c r="SZB1850" s="401"/>
      <c r="SZC1850" s="401"/>
      <c r="SZD1850" s="401"/>
      <c r="SZE1850" s="401"/>
      <c r="SZF1850" s="401"/>
      <c r="SZG1850" s="401"/>
      <c r="SZH1850" s="401"/>
      <c r="SZI1850" s="401"/>
      <c r="SZJ1850" s="401"/>
      <c r="SZK1850" s="401"/>
      <c r="SZL1850" s="401"/>
      <c r="SZM1850" s="401"/>
      <c r="SZN1850" s="401"/>
      <c r="SZO1850" s="401"/>
      <c r="SZP1850" s="401"/>
      <c r="SZQ1850" s="401"/>
      <c r="SZR1850" s="401"/>
      <c r="SZS1850" s="401"/>
      <c r="SZT1850" s="401"/>
      <c r="SZU1850" s="401"/>
      <c r="SZV1850" s="401"/>
      <c r="SZW1850" s="401"/>
      <c r="SZX1850" s="401"/>
      <c r="SZY1850" s="401"/>
      <c r="SZZ1850" s="401"/>
      <c r="TAA1850" s="401"/>
      <c r="TAB1850" s="401"/>
      <c r="TAC1850" s="401"/>
      <c r="TAD1850" s="401"/>
      <c r="TAE1850" s="401"/>
      <c r="TAF1850" s="401"/>
      <c r="TAG1850" s="401"/>
      <c r="TAH1850" s="401"/>
      <c r="TAI1850" s="401"/>
      <c r="TAJ1850" s="401"/>
      <c r="TAK1850" s="401"/>
      <c r="TAL1850" s="401"/>
      <c r="TAM1850" s="401"/>
      <c r="TAN1850" s="401"/>
      <c r="TAO1850" s="401"/>
      <c r="TAP1850" s="401"/>
      <c r="TAQ1850" s="401"/>
      <c r="TAR1850" s="401"/>
      <c r="TAS1850" s="401"/>
      <c r="TAT1850" s="401"/>
      <c r="TAU1850" s="401"/>
      <c r="TAV1850" s="401"/>
      <c r="TAW1850" s="401"/>
      <c r="TAX1850" s="401"/>
      <c r="TAY1850" s="401"/>
      <c r="TAZ1850" s="401"/>
      <c r="TBA1850" s="401"/>
      <c r="TBB1850" s="401"/>
      <c r="TBC1850" s="401"/>
      <c r="TBD1850" s="401"/>
      <c r="TBE1850" s="401"/>
      <c r="TBF1850" s="401"/>
      <c r="TBG1850" s="401"/>
      <c r="TBH1850" s="401"/>
      <c r="TBI1850" s="401"/>
      <c r="TBJ1850" s="401"/>
      <c r="TBK1850" s="401"/>
      <c r="TBL1850" s="401"/>
      <c r="TBM1850" s="401"/>
      <c r="TBN1850" s="401"/>
      <c r="TBO1850" s="401"/>
      <c r="TBP1850" s="401"/>
      <c r="TBQ1850" s="401"/>
      <c r="TBR1850" s="401"/>
      <c r="TBS1850" s="401"/>
      <c r="TBT1850" s="401"/>
      <c r="TBU1850" s="401"/>
      <c r="TBV1850" s="401"/>
      <c r="TBW1850" s="401"/>
      <c r="TBX1850" s="401"/>
      <c r="TBY1850" s="401"/>
      <c r="TBZ1850" s="401"/>
      <c r="TCA1850" s="401"/>
      <c r="TCB1850" s="401"/>
      <c r="TCC1850" s="401"/>
      <c r="TCD1850" s="401"/>
      <c r="TCE1850" s="401"/>
      <c r="TCF1850" s="401"/>
      <c r="TCG1850" s="401"/>
      <c r="TCH1850" s="401"/>
      <c r="TCI1850" s="401"/>
      <c r="TCJ1850" s="401"/>
      <c r="TCK1850" s="401"/>
      <c r="TCL1850" s="401"/>
      <c r="TCM1850" s="401"/>
      <c r="TCN1850" s="401"/>
      <c r="TCO1850" s="401"/>
      <c r="TCP1850" s="401"/>
      <c r="TCQ1850" s="401"/>
      <c r="TCR1850" s="401"/>
      <c r="TCS1850" s="401"/>
      <c r="TCT1850" s="401"/>
      <c r="TCU1850" s="401"/>
      <c r="TCV1850" s="401"/>
      <c r="TCW1850" s="401"/>
      <c r="TCX1850" s="401"/>
      <c r="TCY1850" s="401"/>
      <c r="TCZ1850" s="401"/>
      <c r="TDA1850" s="401"/>
      <c r="TDB1850" s="401"/>
      <c r="TDC1850" s="401"/>
      <c r="TDD1850" s="401"/>
      <c r="TDE1850" s="401"/>
      <c r="TDF1850" s="401"/>
      <c r="TDG1850" s="401"/>
      <c r="TDH1850" s="401"/>
      <c r="TDI1850" s="401"/>
      <c r="TDJ1850" s="401"/>
      <c r="TDK1850" s="401"/>
      <c r="TDL1850" s="401"/>
      <c r="TDM1850" s="401"/>
      <c r="TDN1850" s="401"/>
      <c r="TDO1850" s="401"/>
      <c r="TDP1850" s="401"/>
      <c r="TDQ1850" s="401"/>
      <c r="TDR1850" s="401"/>
      <c r="TDS1850" s="401"/>
      <c r="TDT1850" s="401"/>
      <c r="TDU1850" s="401"/>
      <c r="TDV1850" s="401"/>
      <c r="TDW1850" s="401"/>
      <c r="TDX1850" s="401"/>
      <c r="TDY1850" s="401"/>
      <c r="TDZ1850" s="401"/>
      <c r="TEA1850" s="401"/>
      <c r="TEB1850" s="401"/>
      <c r="TEC1850" s="401"/>
      <c r="TED1850" s="401"/>
      <c r="TEE1850" s="401"/>
      <c r="TEF1850" s="401"/>
      <c r="TEG1850" s="401"/>
      <c r="TEH1850" s="401"/>
      <c r="TEI1850" s="401"/>
      <c r="TEJ1850" s="401"/>
      <c r="TEK1850" s="401"/>
      <c r="TEL1850" s="401"/>
      <c r="TEM1850" s="401"/>
      <c r="TEN1850" s="401"/>
      <c r="TEO1850" s="401"/>
      <c r="TEP1850" s="401"/>
      <c r="TEQ1850" s="401"/>
      <c r="TER1850" s="401"/>
      <c r="TES1850" s="401"/>
      <c r="TET1850" s="401"/>
      <c r="TEU1850" s="401"/>
      <c r="TEV1850" s="401"/>
      <c r="TEW1850" s="401"/>
      <c r="TEX1850" s="401"/>
      <c r="TEY1850" s="401"/>
      <c r="TEZ1850" s="401"/>
      <c r="TFA1850" s="401"/>
      <c r="TFB1850" s="401"/>
      <c r="TFC1850" s="401"/>
      <c r="TFD1850" s="401"/>
      <c r="TFE1850" s="401"/>
      <c r="TFF1850" s="401"/>
      <c r="TFG1850" s="401"/>
      <c r="TFH1850" s="401"/>
      <c r="TFI1850" s="401"/>
      <c r="TFJ1850" s="401"/>
      <c r="TFK1850" s="401"/>
      <c r="TFL1850" s="401"/>
      <c r="TFM1850" s="401"/>
      <c r="TFN1850" s="401"/>
      <c r="TFO1850" s="401"/>
      <c r="TFP1850" s="401"/>
      <c r="TFQ1850" s="401"/>
      <c r="TFR1850" s="401"/>
      <c r="TFS1850" s="401"/>
      <c r="TFT1850" s="401"/>
      <c r="TFU1850" s="401"/>
      <c r="TFV1850" s="401"/>
      <c r="TFW1850" s="401"/>
      <c r="TFX1850" s="401"/>
      <c r="TFY1850" s="401"/>
      <c r="TFZ1850" s="401"/>
      <c r="TGA1850" s="401"/>
      <c r="TGB1850" s="401"/>
      <c r="TGC1850" s="401"/>
      <c r="TGD1850" s="401"/>
      <c r="TGE1850" s="401"/>
      <c r="TGF1850" s="401"/>
      <c r="TGG1850" s="401"/>
      <c r="TGH1850" s="401"/>
      <c r="TGI1850" s="401"/>
      <c r="TGJ1850" s="401"/>
      <c r="TGK1850" s="401"/>
      <c r="TGL1850" s="401"/>
      <c r="TGM1850" s="401"/>
      <c r="TGN1850" s="401"/>
      <c r="TGO1850" s="401"/>
      <c r="TGP1850" s="401"/>
      <c r="TGQ1850" s="401"/>
      <c r="TGR1850" s="401"/>
      <c r="TGS1850" s="401"/>
      <c r="TGT1850" s="401"/>
      <c r="TGU1850" s="401"/>
      <c r="TGV1850" s="401"/>
      <c r="TGW1850" s="401"/>
      <c r="TGX1850" s="401"/>
      <c r="TGY1850" s="401"/>
      <c r="TGZ1850" s="401"/>
      <c r="THA1850" s="401"/>
      <c r="THB1850" s="401"/>
      <c r="THC1850" s="401"/>
      <c r="THD1850" s="401"/>
      <c r="THE1850" s="401"/>
      <c r="THF1850" s="401"/>
      <c r="THG1850" s="401"/>
      <c r="THH1850" s="401"/>
      <c r="THI1850" s="401"/>
      <c r="THJ1850" s="401"/>
      <c r="THK1850" s="401"/>
      <c r="THL1850" s="401"/>
      <c r="THM1850" s="401"/>
      <c r="THN1850" s="401"/>
      <c r="THO1850" s="401"/>
      <c r="THP1850" s="401"/>
      <c r="THQ1850" s="401"/>
      <c r="THR1850" s="401"/>
      <c r="THS1850" s="401"/>
      <c r="THT1850" s="401"/>
      <c r="THU1850" s="401"/>
      <c r="THV1850" s="401"/>
      <c r="THW1850" s="401"/>
      <c r="THX1850" s="401"/>
      <c r="THY1850" s="401"/>
      <c r="THZ1850" s="401"/>
      <c r="TIA1850" s="401"/>
      <c r="TIB1850" s="401"/>
      <c r="TIC1850" s="401"/>
      <c r="TID1850" s="401"/>
      <c r="TIE1850" s="401"/>
      <c r="TIF1850" s="401"/>
      <c r="TIG1850" s="401"/>
      <c r="TIH1850" s="401"/>
      <c r="TII1850" s="401"/>
      <c r="TIJ1850" s="401"/>
      <c r="TIK1850" s="401"/>
      <c r="TIL1850" s="401"/>
      <c r="TIM1850" s="401"/>
      <c r="TIN1850" s="401"/>
      <c r="TIO1850" s="401"/>
      <c r="TIP1850" s="401"/>
      <c r="TIQ1850" s="401"/>
      <c r="TIR1850" s="401"/>
      <c r="TIS1850" s="401"/>
      <c r="TIT1850" s="401"/>
      <c r="TIU1850" s="401"/>
      <c r="TIV1850" s="401"/>
      <c r="TIW1850" s="401"/>
      <c r="TIX1850" s="401"/>
      <c r="TIY1850" s="401"/>
      <c r="TIZ1850" s="401"/>
      <c r="TJA1850" s="401"/>
      <c r="TJB1850" s="401"/>
      <c r="TJC1850" s="401"/>
      <c r="TJD1850" s="401"/>
      <c r="TJE1850" s="401"/>
      <c r="TJF1850" s="401"/>
      <c r="TJG1850" s="401"/>
      <c r="TJH1850" s="401"/>
      <c r="TJI1850" s="401"/>
      <c r="TJJ1850" s="401"/>
      <c r="TJK1850" s="401"/>
      <c r="TJL1850" s="401"/>
      <c r="TJM1850" s="401"/>
      <c r="TJN1850" s="401"/>
      <c r="TJO1850" s="401"/>
      <c r="TJP1850" s="401"/>
      <c r="TJQ1850" s="401"/>
      <c r="TJR1850" s="401"/>
      <c r="TJS1850" s="401"/>
      <c r="TJT1850" s="401"/>
      <c r="TJU1850" s="401"/>
      <c r="TJV1850" s="401"/>
      <c r="TJW1850" s="401"/>
      <c r="TJX1850" s="401"/>
      <c r="TJY1850" s="401"/>
      <c r="TJZ1850" s="401"/>
      <c r="TKA1850" s="401"/>
      <c r="TKB1850" s="401"/>
      <c r="TKC1850" s="401"/>
      <c r="TKD1850" s="401"/>
      <c r="TKE1850" s="401"/>
      <c r="TKF1850" s="401"/>
      <c r="TKG1850" s="401"/>
      <c r="TKH1850" s="401"/>
      <c r="TKI1850" s="401"/>
      <c r="TKJ1850" s="401"/>
      <c r="TKK1850" s="401"/>
      <c r="TKL1850" s="401"/>
      <c r="TKM1850" s="401"/>
      <c r="TKN1850" s="401"/>
      <c r="TKO1850" s="401"/>
      <c r="TKP1850" s="401"/>
      <c r="TKQ1850" s="401"/>
      <c r="TKR1850" s="401"/>
      <c r="TKS1850" s="401"/>
      <c r="TKT1850" s="401"/>
      <c r="TKU1850" s="401"/>
      <c r="TKV1850" s="401"/>
      <c r="TKW1850" s="401"/>
      <c r="TKX1850" s="401"/>
      <c r="TKY1850" s="401"/>
      <c r="TKZ1850" s="401"/>
      <c r="TLA1850" s="401"/>
      <c r="TLB1850" s="401"/>
      <c r="TLC1850" s="401"/>
      <c r="TLD1850" s="401"/>
      <c r="TLE1850" s="401"/>
      <c r="TLF1850" s="401"/>
      <c r="TLG1850" s="401"/>
      <c r="TLH1850" s="401"/>
      <c r="TLI1850" s="401"/>
      <c r="TLJ1850" s="401"/>
      <c r="TLK1850" s="401"/>
      <c r="TLL1850" s="401"/>
      <c r="TLM1850" s="401"/>
      <c r="TLN1850" s="401"/>
      <c r="TLO1850" s="401"/>
      <c r="TLP1850" s="401"/>
      <c r="TLQ1850" s="401"/>
      <c r="TLR1850" s="401"/>
      <c r="TLS1850" s="401"/>
      <c r="TLT1850" s="401"/>
      <c r="TLU1850" s="401"/>
      <c r="TLV1850" s="401"/>
      <c r="TLW1850" s="401"/>
      <c r="TLX1850" s="401"/>
      <c r="TLY1850" s="401"/>
      <c r="TLZ1850" s="401"/>
      <c r="TMA1850" s="401"/>
      <c r="TMB1850" s="401"/>
      <c r="TMC1850" s="401"/>
      <c r="TMD1850" s="401"/>
      <c r="TME1850" s="401"/>
      <c r="TMF1850" s="401"/>
      <c r="TMG1850" s="401"/>
      <c r="TMH1850" s="401"/>
      <c r="TMI1850" s="401"/>
      <c r="TMJ1850" s="401"/>
      <c r="TMK1850" s="401"/>
      <c r="TML1850" s="401"/>
      <c r="TMM1850" s="401"/>
      <c r="TMN1850" s="401"/>
      <c r="TMO1850" s="401"/>
      <c r="TMP1850" s="401"/>
      <c r="TMQ1850" s="401"/>
      <c r="TMR1850" s="401"/>
      <c r="TMS1850" s="401"/>
      <c r="TMT1850" s="401"/>
      <c r="TMU1850" s="401"/>
      <c r="TMV1850" s="401"/>
      <c r="TMW1850" s="401"/>
      <c r="TMX1850" s="401"/>
      <c r="TMY1850" s="401"/>
      <c r="TMZ1850" s="401"/>
      <c r="TNA1850" s="401"/>
      <c r="TNB1850" s="401"/>
      <c r="TNC1850" s="401"/>
      <c r="TND1850" s="401"/>
      <c r="TNE1850" s="401"/>
      <c r="TNF1850" s="401"/>
      <c r="TNG1850" s="401"/>
      <c r="TNH1850" s="401"/>
      <c r="TNI1850" s="401"/>
      <c r="TNJ1850" s="401"/>
      <c r="TNK1850" s="401"/>
      <c r="TNL1850" s="401"/>
      <c r="TNM1850" s="401"/>
      <c r="TNN1850" s="401"/>
      <c r="TNO1850" s="401"/>
      <c r="TNP1850" s="401"/>
      <c r="TNQ1850" s="401"/>
      <c r="TNR1850" s="401"/>
      <c r="TNS1850" s="401"/>
      <c r="TNT1850" s="401"/>
      <c r="TNU1850" s="401"/>
      <c r="TNV1850" s="401"/>
      <c r="TNW1850" s="401"/>
      <c r="TNX1850" s="401"/>
      <c r="TNY1850" s="401"/>
      <c r="TNZ1850" s="401"/>
      <c r="TOA1850" s="401"/>
      <c r="TOB1850" s="401"/>
      <c r="TOC1850" s="401"/>
      <c r="TOD1850" s="401"/>
      <c r="TOE1850" s="401"/>
      <c r="TOF1850" s="401"/>
      <c r="TOG1850" s="401"/>
      <c r="TOH1850" s="401"/>
      <c r="TOI1850" s="401"/>
      <c r="TOJ1850" s="401"/>
      <c r="TOK1850" s="401"/>
      <c r="TOL1850" s="401"/>
      <c r="TOM1850" s="401"/>
      <c r="TON1850" s="401"/>
      <c r="TOO1850" s="401"/>
      <c r="TOP1850" s="401"/>
      <c r="TOQ1850" s="401"/>
      <c r="TOR1850" s="401"/>
      <c r="TOS1850" s="401"/>
      <c r="TOT1850" s="401"/>
      <c r="TOU1850" s="401"/>
      <c r="TOV1850" s="401"/>
      <c r="TOW1850" s="401"/>
      <c r="TOX1850" s="401"/>
      <c r="TOY1850" s="401"/>
      <c r="TOZ1850" s="401"/>
      <c r="TPA1850" s="401"/>
      <c r="TPB1850" s="401"/>
      <c r="TPC1850" s="401"/>
      <c r="TPD1850" s="401"/>
      <c r="TPE1850" s="401"/>
      <c r="TPF1850" s="401"/>
      <c r="TPG1850" s="401"/>
      <c r="TPH1850" s="401"/>
      <c r="TPI1850" s="401"/>
      <c r="TPJ1850" s="401"/>
      <c r="TPK1850" s="401"/>
      <c r="TPL1850" s="401"/>
      <c r="TPM1850" s="401"/>
      <c r="TPN1850" s="401"/>
      <c r="TPO1850" s="401"/>
      <c r="TPP1850" s="401"/>
      <c r="TPQ1850" s="401"/>
      <c r="TPR1850" s="401"/>
      <c r="TPS1850" s="401"/>
      <c r="TPT1850" s="401"/>
      <c r="TPU1850" s="401"/>
      <c r="TPV1850" s="401"/>
      <c r="TPW1850" s="401"/>
      <c r="TPX1850" s="401"/>
      <c r="TPY1850" s="401"/>
      <c r="TPZ1850" s="401"/>
      <c r="TQA1850" s="401"/>
      <c r="TQB1850" s="401"/>
      <c r="TQC1850" s="401"/>
      <c r="TQD1850" s="401"/>
      <c r="TQE1850" s="401"/>
      <c r="TQF1850" s="401"/>
      <c r="TQG1850" s="401"/>
      <c r="TQH1850" s="401"/>
      <c r="TQI1850" s="401"/>
      <c r="TQJ1850" s="401"/>
      <c r="TQK1850" s="401"/>
      <c r="TQL1850" s="401"/>
      <c r="TQM1850" s="401"/>
      <c r="TQN1850" s="401"/>
      <c r="TQO1850" s="401"/>
      <c r="TQP1850" s="401"/>
      <c r="TQQ1850" s="401"/>
      <c r="TQR1850" s="401"/>
      <c r="TQS1850" s="401"/>
      <c r="TQT1850" s="401"/>
      <c r="TQU1850" s="401"/>
      <c r="TQV1850" s="401"/>
      <c r="TQW1850" s="401"/>
      <c r="TQX1850" s="401"/>
      <c r="TQY1850" s="401"/>
      <c r="TQZ1850" s="401"/>
      <c r="TRA1850" s="401"/>
      <c r="TRB1850" s="401"/>
      <c r="TRC1850" s="401"/>
      <c r="TRD1850" s="401"/>
      <c r="TRE1850" s="401"/>
      <c r="TRF1850" s="401"/>
      <c r="TRG1850" s="401"/>
      <c r="TRH1850" s="401"/>
      <c r="TRI1850" s="401"/>
      <c r="TRJ1850" s="401"/>
      <c r="TRK1850" s="401"/>
      <c r="TRL1850" s="401"/>
      <c r="TRM1850" s="401"/>
      <c r="TRN1850" s="401"/>
      <c r="TRO1850" s="401"/>
      <c r="TRP1850" s="401"/>
      <c r="TRQ1850" s="401"/>
      <c r="TRR1850" s="401"/>
      <c r="TRS1850" s="401"/>
      <c r="TRT1850" s="401"/>
      <c r="TRU1850" s="401"/>
      <c r="TRV1850" s="401"/>
      <c r="TRW1850" s="401"/>
      <c r="TRX1850" s="401"/>
      <c r="TRY1850" s="401"/>
      <c r="TRZ1850" s="401"/>
      <c r="TSA1850" s="401"/>
      <c r="TSB1850" s="401"/>
      <c r="TSC1850" s="401"/>
      <c r="TSD1850" s="401"/>
      <c r="TSE1850" s="401"/>
      <c r="TSF1850" s="401"/>
      <c r="TSG1850" s="401"/>
      <c r="TSH1850" s="401"/>
      <c r="TSI1850" s="401"/>
      <c r="TSJ1850" s="401"/>
      <c r="TSK1850" s="401"/>
      <c r="TSL1850" s="401"/>
      <c r="TSM1850" s="401"/>
      <c r="TSN1850" s="401"/>
      <c r="TSO1850" s="401"/>
      <c r="TSP1850" s="401"/>
      <c r="TSQ1850" s="401"/>
      <c r="TSR1850" s="401"/>
      <c r="TSS1850" s="401"/>
      <c r="TST1850" s="401"/>
      <c r="TSU1850" s="401"/>
      <c r="TSV1850" s="401"/>
      <c r="TSW1850" s="401"/>
      <c r="TSX1850" s="401"/>
      <c r="TSY1850" s="401"/>
      <c r="TSZ1850" s="401"/>
      <c r="TTA1850" s="401"/>
      <c r="TTB1850" s="401"/>
      <c r="TTC1850" s="401"/>
      <c r="TTD1850" s="401"/>
      <c r="TTE1850" s="401"/>
      <c r="TTF1850" s="401"/>
      <c r="TTG1850" s="401"/>
      <c r="TTH1850" s="401"/>
      <c r="TTI1850" s="401"/>
      <c r="TTJ1850" s="401"/>
      <c r="TTK1850" s="401"/>
      <c r="TTL1850" s="401"/>
      <c r="TTM1850" s="401"/>
      <c r="TTN1850" s="401"/>
      <c r="TTO1850" s="401"/>
      <c r="TTP1850" s="401"/>
      <c r="TTQ1850" s="401"/>
      <c r="TTR1850" s="401"/>
      <c r="TTS1850" s="401"/>
      <c r="TTT1850" s="401"/>
      <c r="TTU1850" s="401"/>
      <c r="TTV1850" s="401"/>
      <c r="TTW1850" s="401"/>
      <c r="TTX1850" s="401"/>
      <c r="TTY1850" s="401"/>
      <c r="TTZ1850" s="401"/>
      <c r="TUA1850" s="401"/>
      <c r="TUB1850" s="401"/>
      <c r="TUC1850" s="401"/>
      <c r="TUD1850" s="401"/>
      <c r="TUE1850" s="401"/>
      <c r="TUF1850" s="401"/>
      <c r="TUG1850" s="401"/>
      <c r="TUH1850" s="401"/>
      <c r="TUI1850" s="401"/>
      <c r="TUJ1850" s="401"/>
      <c r="TUK1850" s="401"/>
      <c r="TUL1850" s="401"/>
      <c r="TUM1850" s="401"/>
      <c r="TUN1850" s="401"/>
      <c r="TUO1850" s="401"/>
      <c r="TUP1850" s="401"/>
      <c r="TUQ1850" s="401"/>
      <c r="TUR1850" s="401"/>
      <c r="TUS1850" s="401"/>
      <c r="TUT1850" s="401"/>
      <c r="TUU1850" s="401"/>
      <c r="TUV1850" s="401"/>
      <c r="TUW1850" s="401"/>
      <c r="TUX1850" s="401"/>
      <c r="TUY1850" s="401"/>
      <c r="TUZ1850" s="401"/>
      <c r="TVA1850" s="401"/>
      <c r="TVB1850" s="401"/>
      <c r="TVC1850" s="401"/>
      <c r="TVD1850" s="401"/>
      <c r="TVE1850" s="401"/>
      <c r="TVF1850" s="401"/>
      <c r="TVG1850" s="401"/>
      <c r="TVH1850" s="401"/>
      <c r="TVI1850" s="401"/>
      <c r="TVJ1850" s="401"/>
      <c r="TVK1850" s="401"/>
      <c r="TVL1850" s="401"/>
      <c r="TVM1850" s="401"/>
      <c r="TVN1850" s="401"/>
      <c r="TVO1850" s="401"/>
      <c r="TVP1850" s="401"/>
      <c r="TVQ1850" s="401"/>
      <c r="TVR1850" s="401"/>
      <c r="TVS1850" s="401"/>
      <c r="TVT1850" s="401"/>
      <c r="TVU1850" s="401"/>
      <c r="TVV1850" s="401"/>
      <c r="TVW1850" s="401"/>
      <c r="TVX1850" s="401"/>
      <c r="TVY1850" s="401"/>
      <c r="TVZ1850" s="401"/>
      <c r="TWA1850" s="401"/>
      <c r="TWB1850" s="401"/>
      <c r="TWC1850" s="401"/>
      <c r="TWD1850" s="401"/>
      <c r="TWE1850" s="401"/>
      <c r="TWF1850" s="401"/>
      <c r="TWG1850" s="401"/>
      <c r="TWH1850" s="401"/>
      <c r="TWI1850" s="401"/>
      <c r="TWJ1850" s="401"/>
      <c r="TWK1850" s="401"/>
      <c r="TWL1850" s="401"/>
      <c r="TWM1850" s="401"/>
      <c r="TWN1850" s="401"/>
      <c r="TWO1850" s="401"/>
      <c r="TWP1850" s="401"/>
      <c r="TWQ1850" s="401"/>
      <c r="TWR1850" s="401"/>
      <c r="TWS1850" s="401"/>
      <c r="TWT1850" s="401"/>
      <c r="TWU1850" s="401"/>
      <c r="TWV1850" s="401"/>
      <c r="TWW1850" s="401"/>
      <c r="TWX1850" s="401"/>
      <c r="TWY1850" s="401"/>
      <c r="TWZ1850" s="401"/>
      <c r="TXA1850" s="401"/>
      <c r="TXB1850" s="401"/>
      <c r="TXC1850" s="401"/>
      <c r="TXD1850" s="401"/>
      <c r="TXE1850" s="401"/>
      <c r="TXF1850" s="401"/>
      <c r="TXG1850" s="401"/>
      <c r="TXH1850" s="401"/>
      <c r="TXI1850" s="401"/>
      <c r="TXJ1850" s="401"/>
      <c r="TXK1850" s="401"/>
      <c r="TXL1850" s="401"/>
      <c r="TXM1850" s="401"/>
      <c r="TXN1850" s="401"/>
      <c r="TXO1850" s="401"/>
      <c r="TXP1850" s="401"/>
      <c r="TXQ1850" s="401"/>
      <c r="TXR1850" s="401"/>
      <c r="TXS1850" s="401"/>
      <c r="TXT1850" s="401"/>
      <c r="TXU1850" s="401"/>
      <c r="TXV1850" s="401"/>
      <c r="TXW1850" s="401"/>
      <c r="TXX1850" s="401"/>
      <c r="TXY1850" s="401"/>
      <c r="TXZ1850" s="401"/>
      <c r="TYA1850" s="401"/>
      <c r="TYB1850" s="401"/>
      <c r="TYC1850" s="401"/>
      <c r="TYD1850" s="401"/>
      <c r="TYE1850" s="401"/>
      <c r="TYF1850" s="401"/>
      <c r="TYG1850" s="401"/>
      <c r="TYH1850" s="401"/>
      <c r="TYI1850" s="401"/>
      <c r="TYJ1850" s="401"/>
      <c r="TYK1850" s="401"/>
      <c r="TYL1850" s="401"/>
      <c r="TYM1850" s="401"/>
      <c r="TYN1850" s="401"/>
      <c r="TYO1850" s="401"/>
      <c r="TYP1850" s="401"/>
      <c r="TYQ1850" s="401"/>
      <c r="TYR1850" s="401"/>
      <c r="TYS1850" s="401"/>
      <c r="TYT1850" s="401"/>
      <c r="TYU1850" s="401"/>
      <c r="TYV1850" s="401"/>
      <c r="TYW1850" s="401"/>
      <c r="TYX1850" s="401"/>
      <c r="TYY1850" s="401"/>
      <c r="TYZ1850" s="401"/>
      <c r="TZA1850" s="401"/>
      <c r="TZB1850" s="401"/>
      <c r="TZC1850" s="401"/>
      <c r="TZD1850" s="401"/>
      <c r="TZE1850" s="401"/>
      <c r="TZF1850" s="401"/>
      <c r="TZG1850" s="401"/>
      <c r="TZH1850" s="401"/>
      <c r="TZI1850" s="401"/>
      <c r="TZJ1850" s="401"/>
      <c r="TZK1850" s="401"/>
      <c r="TZL1850" s="401"/>
      <c r="TZM1850" s="401"/>
      <c r="TZN1850" s="401"/>
      <c r="TZO1850" s="401"/>
      <c r="TZP1850" s="401"/>
      <c r="TZQ1850" s="401"/>
      <c r="TZR1850" s="401"/>
      <c r="TZS1850" s="401"/>
      <c r="TZT1850" s="401"/>
      <c r="TZU1850" s="401"/>
      <c r="TZV1850" s="401"/>
      <c r="TZW1850" s="401"/>
      <c r="TZX1850" s="401"/>
      <c r="TZY1850" s="401"/>
      <c r="TZZ1850" s="401"/>
      <c r="UAA1850" s="401"/>
      <c r="UAB1850" s="401"/>
      <c r="UAC1850" s="401"/>
      <c r="UAD1850" s="401"/>
      <c r="UAE1850" s="401"/>
      <c r="UAF1850" s="401"/>
      <c r="UAG1850" s="401"/>
      <c r="UAH1850" s="401"/>
      <c r="UAI1850" s="401"/>
      <c r="UAJ1850" s="401"/>
      <c r="UAK1850" s="401"/>
      <c r="UAL1850" s="401"/>
      <c r="UAM1850" s="401"/>
      <c r="UAN1850" s="401"/>
      <c r="UAO1850" s="401"/>
      <c r="UAP1850" s="401"/>
      <c r="UAQ1850" s="401"/>
      <c r="UAR1850" s="401"/>
      <c r="UAS1850" s="401"/>
      <c r="UAT1850" s="401"/>
      <c r="UAU1850" s="401"/>
      <c r="UAV1850" s="401"/>
      <c r="UAW1850" s="401"/>
      <c r="UAX1850" s="401"/>
      <c r="UAY1850" s="401"/>
      <c r="UAZ1850" s="401"/>
      <c r="UBA1850" s="401"/>
      <c r="UBB1850" s="401"/>
      <c r="UBC1850" s="401"/>
      <c r="UBD1850" s="401"/>
      <c r="UBE1850" s="401"/>
      <c r="UBF1850" s="401"/>
      <c r="UBG1850" s="401"/>
      <c r="UBH1850" s="401"/>
      <c r="UBI1850" s="401"/>
      <c r="UBJ1850" s="401"/>
      <c r="UBK1850" s="401"/>
      <c r="UBL1850" s="401"/>
      <c r="UBM1850" s="401"/>
      <c r="UBN1850" s="401"/>
      <c r="UBO1850" s="401"/>
      <c r="UBP1850" s="401"/>
      <c r="UBQ1850" s="401"/>
      <c r="UBR1850" s="401"/>
      <c r="UBS1850" s="401"/>
      <c r="UBT1850" s="401"/>
      <c r="UBU1850" s="401"/>
      <c r="UBV1850" s="401"/>
      <c r="UBW1850" s="401"/>
      <c r="UBX1850" s="401"/>
      <c r="UBY1850" s="401"/>
      <c r="UBZ1850" s="401"/>
      <c r="UCA1850" s="401"/>
      <c r="UCB1850" s="401"/>
      <c r="UCC1850" s="401"/>
      <c r="UCD1850" s="401"/>
      <c r="UCE1850" s="401"/>
      <c r="UCF1850" s="401"/>
      <c r="UCG1850" s="401"/>
      <c r="UCH1850" s="401"/>
      <c r="UCI1850" s="401"/>
      <c r="UCJ1850" s="401"/>
      <c r="UCK1850" s="401"/>
      <c r="UCL1850" s="401"/>
      <c r="UCM1850" s="401"/>
      <c r="UCN1850" s="401"/>
      <c r="UCO1850" s="401"/>
      <c r="UCP1850" s="401"/>
      <c r="UCQ1850" s="401"/>
      <c r="UCR1850" s="401"/>
      <c r="UCS1850" s="401"/>
      <c r="UCT1850" s="401"/>
      <c r="UCU1850" s="401"/>
      <c r="UCV1850" s="401"/>
      <c r="UCW1850" s="401"/>
      <c r="UCX1850" s="401"/>
      <c r="UCY1850" s="401"/>
      <c r="UCZ1850" s="401"/>
      <c r="UDA1850" s="401"/>
      <c r="UDB1850" s="401"/>
      <c r="UDC1850" s="401"/>
      <c r="UDD1850" s="401"/>
      <c r="UDE1850" s="401"/>
      <c r="UDF1850" s="401"/>
      <c r="UDG1850" s="401"/>
      <c r="UDH1850" s="401"/>
      <c r="UDI1850" s="401"/>
      <c r="UDJ1850" s="401"/>
      <c r="UDK1850" s="401"/>
      <c r="UDL1850" s="401"/>
      <c r="UDM1850" s="401"/>
      <c r="UDN1850" s="401"/>
      <c r="UDO1850" s="401"/>
      <c r="UDP1850" s="401"/>
      <c r="UDQ1850" s="401"/>
      <c r="UDR1850" s="401"/>
      <c r="UDS1850" s="401"/>
      <c r="UDT1850" s="401"/>
      <c r="UDU1850" s="401"/>
      <c r="UDV1850" s="401"/>
      <c r="UDW1850" s="401"/>
      <c r="UDX1850" s="401"/>
      <c r="UDY1850" s="401"/>
      <c r="UDZ1850" s="401"/>
      <c r="UEA1850" s="401"/>
      <c r="UEB1850" s="401"/>
      <c r="UEC1850" s="401"/>
      <c r="UED1850" s="401"/>
      <c r="UEE1850" s="401"/>
      <c r="UEF1850" s="401"/>
      <c r="UEG1850" s="401"/>
      <c r="UEH1850" s="401"/>
      <c r="UEI1850" s="401"/>
      <c r="UEJ1850" s="401"/>
      <c r="UEK1850" s="401"/>
      <c r="UEL1850" s="401"/>
      <c r="UEM1850" s="401"/>
      <c r="UEN1850" s="401"/>
      <c r="UEO1850" s="401"/>
      <c r="UEP1850" s="401"/>
      <c r="UEQ1850" s="401"/>
      <c r="UER1850" s="401"/>
      <c r="UES1850" s="401"/>
      <c r="UET1850" s="401"/>
      <c r="UEU1850" s="401"/>
      <c r="UEV1850" s="401"/>
      <c r="UEW1850" s="401"/>
      <c r="UEX1850" s="401"/>
      <c r="UEY1850" s="401"/>
      <c r="UEZ1850" s="401"/>
      <c r="UFA1850" s="401"/>
      <c r="UFB1850" s="401"/>
      <c r="UFC1850" s="401"/>
      <c r="UFD1850" s="401"/>
      <c r="UFE1850" s="401"/>
      <c r="UFF1850" s="401"/>
      <c r="UFG1850" s="401"/>
      <c r="UFH1850" s="401"/>
      <c r="UFI1850" s="401"/>
      <c r="UFJ1850" s="401"/>
      <c r="UFK1850" s="401"/>
      <c r="UFL1850" s="401"/>
      <c r="UFM1850" s="401"/>
      <c r="UFN1850" s="401"/>
      <c r="UFO1850" s="401"/>
      <c r="UFP1850" s="401"/>
      <c r="UFQ1850" s="401"/>
      <c r="UFR1850" s="401"/>
      <c r="UFS1850" s="401"/>
      <c r="UFT1850" s="401"/>
      <c r="UFU1850" s="401"/>
      <c r="UFV1850" s="401"/>
      <c r="UFW1850" s="401"/>
      <c r="UFX1850" s="401"/>
      <c r="UFY1850" s="401"/>
      <c r="UFZ1850" s="401"/>
      <c r="UGA1850" s="401"/>
      <c r="UGB1850" s="401"/>
      <c r="UGC1850" s="401"/>
      <c r="UGD1850" s="401"/>
      <c r="UGE1850" s="401"/>
      <c r="UGF1850" s="401"/>
      <c r="UGG1850" s="401"/>
      <c r="UGH1850" s="401"/>
      <c r="UGI1850" s="401"/>
      <c r="UGJ1850" s="401"/>
      <c r="UGK1850" s="401"/>
      <c r="UGL1850" s="401"/>
      <c r="UGM1850" s="401"/>
      <c r="UGN1850" s="401"/>
      <c r="UGO1850" s="401"/>
      <c r="UGP1850" s="401"/>
      <c r="UGQ1850" s="401"/>
      <c r="UGR1850" s="401"/>
      <c r="UGS1850" s="401"/>
      <c r="UGT1850" s="401"/>
      <c r="UGU1850" s="401"/>
      <c r="UGV1850" s="401"/>
      <c r="UGW1850" s="401"/>
      <c r="UGX1850" s="401"/>
      <c r="UGY1850" s="401"/>
      <c r="UGZ1850" s="401"/>
      <c r="UHA1850" s="401"/>
      <c r="UHB1850" s="401"/>
      <c r="UHC1850" s="401"/>
      <c r="UHD1850" s="401"/>
      <c r="UHE1850" s="401"/>
      <c r="UHF1850" s="401"/>
      <c r="UHG1850" s="401"/>
      <c r="UHH1850" s="401"/>
      <c r="UHI1850" s="401"/>
      <c r="UHJ1850" s="401"/>
      <c r="UHK1850" s="401"/>
      <c r="UHL1850" s="401"/>
      <c r="UHM1850" s="401"/>
      <c r="UHN1850" s="401"/>
      <c r="UHO1850" s="401"/>
      <c r="UHP1850" s="401"/>
      <c r="UHQ1850" s="401"/>
      <c r="UHR1850" s="401"/>
      <c r="UHS1850" s="401"/>
      <c r="UHT1850" s="401"/>
      <c r="UHU1850" s="401"/>
      <c r="UHV1850" s="401"/>
      <c r="UHW1850" s="401"/>
      <c r="UHX1850" s="401"/>
      <c r="UHY1850" s="401"/>
      <c r="UHZ1850" s="401"/>
      <c r="UIA1850" s="401"/>
      <c r="UIB1850" s="401"/>
      <c r="UIC1850" s="401"/>
      <c r="UID1850" s="401"/>
      <c r="UIE1850" s="401"/>
      <c r="UIF1850" s="401"/>
      <c r="UIG1850" s="401"/>
      <c r="UIH1850" s="401"/>
      <c r="UII1850" s="401"/>
      <c r="UIJ1850" s="401"/>
      <c r="UIK1850" s="401"/>
      <c r="UIL1850" s="401"/>
      <c r="UIM1850" s="401"/>
      <c r="UIN1850" s="401"/>
      <c r="UIO1850" s="401"/>
      <c r="UIP1850" s="401"/>
      <c r="UIQ1850" s="401"/>
      <c r="UIR1850" s="401"/>
      <c r="UIS1850" s="401"/>
      <c r="UIT1850" s="401"/>
      <c r="UIU1850" s="401"/>
      <c r="UIV1850" s="401"/>
      <c r="UIW1850" s="401"/>
      <c r="UIX1850" s="401"/>
      <c r="UIY1850" s="401"/>
      <c r="UIZ1850" s="401"/>
      <c r="UJA1850" s="401"/>
      <c r="UJB1850" s="401"/>
      <c r="UJC1850" s="401"/>
      <c r="UJD1850" s="401"/>
      <c r="UJE1850" s="401"/>
      <c r="UJF1850" s="401"/>
      <c r="UJG1850" s="401"/>
      <c r="UJH1850" s="401"/>
      <c r="UJI1850" s="401"/>
      <c r="UJJ1850" s="401"/>
      <c r="UJK1850" s="401"/>
      <c r="UJL1850" s="401"/>
      <c r="UJM1850" s="401"/>
      <c r="UJN1850" s="401"/>
      <c r="UJO1850" s="401"/>
      <c r="UJP1850" s="401"/>
      <c r="UJQ1850" s="401"/>
      <c r="UJR1850" s="401"/>
      <c r="UJS1850" s="401"/>
      <c r="UJT1850" s="401"/>
      <c r="UJU1850" s="401"/>
      <c r="UJV1850" s="401"/>
      <c r="UJW1850" s="401"/>
      <c r="UJX1850" s="401"/>
      <c r="UJY1850" s="401"/>
      <c r="UJZ1850" s="401"/>
      <c r="UKA1850" s="401"/>
      <c r="UKB1850" s="401"/>
      <c r="UKC1850" s="401"/>
      <c r="UKD1850" s="401"/>
      <c r="UKE1850" s="401"/>
      <c r="UKF1850" s="401"/>
      <c r="UKG1850" s="401"/>
      <c r="UKH1850" s="401"/>
      <c r="UKI1850" s="401"/>
      <c r="UKJ1850" s="401"/>
      <c r="UKK1850" s="401"/>
      <c r="UKL1850" s="401"/>
      <c r="UKM1850" s="401"/>
      <c r="UKN1850" s="401"/>
      <c r="UKO1850" s="401"/>
      <c r="UKP1850" s="401"/>
      <c r="UKQ1850" s="401"/>
      <c r="UKR1850" s="401"/>
      <c r="UKS1850" s="401"/>
      <c r="UKT1850" s="401"/>
      <c r="UKU1850" s="401"/>
      <c r="UKV1850" s="401"/>
      <c r="UKW1850" s="401"/>
      <c r="UKX1850" s="401"/>
      <c r="UKY1850" s="401"/>
      <c r="UKZ1850" s="401"/>
      <c r="ULA1850" s="401"/>
      <c r="ULB1850" s="401"/>
      <c r="ULC1850" s="401"/>
      <c r="ULD1850" s="401"/>
      <c r="ULE1850" s="401"/>
      <c r="ULF1850" s="401"/>
      <c r="ULG1850" s="401"/>
      <c r="ULH1850" s="401"/>
      <c r="ULI1850" s="401"/>
      <c r="ULJ1850" s="401"/>
      <c r="ULK1850" s="401"/>
      <c r="ULL1850" s="401"/>
      <c r="ULM1850" s="401"/>
      <c r="ULN1850" s="401"/>
      <c r="ULO1850" s="401"/>
      <c r="ULP1850" s="401"/>
      <c r="ULQ1850" s="401"/>
      <c r="ULR1850" s="401"/>
      <c r="ULS1850" s="401"/>
      <c r="ULT1850" s="401"/>
      <c r="ULU1850" s="401"/>
      <c r="ULV1850" s="401"/>
      <c r="ULW1850" s="401"/>
      <c r="ULX1850" s="401"/>
      <c r="ULY1850" s="401"/>
      <c r="ULZ1850" s="401"/>
      <c r="UMA1850" s="401"/>
      <c r="UMB1850" s="401"/>
      <c r="UMC1850" s="401"/>
      <c r="UMD1850" s="401"/>
      <c r="UME1850" s="401"/>
      <c r="UMF1850" s="401"/>
      <c r="UMG1850" s="401"/>
      <c r="UMH1850" s="401"/>
      <c r="UMI1850" s="401"/>
      <c r="UMJ1850" s="401"/>
      <c r="UMK1850" s="401"/>
      <c r="UML1850" s="401"/>
      <c r="UMM1850" s="401"/>
      <c r="UMN1850" s="401"/>
      <c r="UMO1850" s="401"/>
      <c r="UMP1850" s="401"/>
      <c r="UMQ1850" s="401"/>
      <c r="UMR1850" s="401"/>
      <c r="UMS1850" s="401"/>
      <c r="UMT1850" s="401"/>
      <c r="UMU1850" s="401"/>
      <c r="UMV1850" s="401"/>
      <c r="UMW1850" s="401"/>
      <c r="UMX1850" s="401"/>
      <c r="UMY1850" s="401"/>
      <c r="UMZ1850" s="401"/>
      <c r="UNA1850" s="401"/>
      <c r="UNB1850" s="401"/>
      <c r="UNC1850" s="401"/>
      <c r="UND1850" s="401"/>
      <c r="UNE1850" s="401"/>
      <c r="UNF1850" s="401"/>
      <c r="UNG1850" s="401"/>
      <c r="UNH1850" s="401"/>
      <c r="UNI1850" s="401"/>
      <c r="UNJ1850" s="401"/>
      <c r="UNK1850" s="401"/>
      <c r="UNL1850" s="401"/>
      <c r="UNM1850" s="401"/>
      <c r="UNN1850" s="401"/>
      <c r="UNO1850" s="401"/>
      <c r="UNP1850" s="401"/>
      <c r="UNQ1850" s="401"/>
      <c r="UNR1850" s="401"/>
      <c r="UNS1850" s="401"/>
      <c r="UNT1850" s="401"/>
      <c r="UNU1850" s="401"/>
      <c r="UNV1850" s="401"/>
      <c r="UNW1850" s="401"/>
      <c r="UNX1850" s="401"/>
      <c r="UNY1850" s="401"/>
      <c r="UNZ1850" s="401"/>
      <c r="UOA1850" s="401"/>
      <c r="UOB1850" s="401"/>
      <c r="UOC1850" s="401"/>
      <c r="UOD1850" s="401"/>
      <c r="UOE1850" s="401"/>
      <c r="UOF1850" s="401"/>
      <c r="UOG1850" s="401"/>
      <c r="UOH1850" s="401"/>
      <c r="UOI1850" s="401"/>
      <c r="UOJ1850" s="401"/>
      <c r="UOK1850" s="401"/>
      <c r="UOL1850" s="401"/>
      <c r="UOM1850" s="401"/>
      <c r="UON1850" s="401"/>
      <c r="UOO1850" s="401"/>
      <c r="UOP1850" s="401"/>
      <c r="UOQ1850" s="401"/>
      <c r="UOR1850" s="401"/>
      <c r="UOS1850" s="401"/>
      <c r="UOT1850" s="401"/>
      <c r="UOU1850" s="401"/>
      <c r="UOV1850" s="401"/>
      <c r="UOW1850" s="401"/>
      <c r="UOX1850" s="401"/>
      <c r="UOY1850" s="401"/>
      <c r="UOZ1850" s="401"/>
      <c r="UPA1850" s="401"/>
      <c r="UPB1850" s="401"/>
      <c r="UPC1850" s="401"/>
      <c r="UPD1850" s="401"/>
      <c r="UPE1850" s="401"/>
      <c r="UPF1850" s="401"/>
      <c r="UPG1850" s="401"/>
      <c r="UPH1850" s="401"/>
      <c r="UPI1850" s="401"/>
      <c r="UPJ1850" s="401"/>
      <c r="UPK1850" s="401"/>
      <c r="UPL1850" s="401"/>
      <c r="UPM1850" s="401"/>
      <c r="UPN1850" s="401"/>
      <c r="UPO1850" s="401"/>
      <c r="UPP1850" s="401"/>
      <c r="UPQ1850" s="401"/>
      <c r="UPR1850" s="401"/>
      <c r="UPS1850" s="401"/>
      <c r="UPT1850" s="401"/>
      <c r="UPU1850" s="401"/>
      <c r="UPV1850" s="401"/>
      <c r="UPW1850" s="401"/>
      <c r="UPX1850" s="401"/>
      <c r="UPY1850" s="401"/>
      <c r="UPZ1850" s="401"/>
      <c r="UQA1850" s="401"/>
      <c r="UQB1850" s="401"/>
      <c r="UQC1850" s="401"/>
      <c r="UQD1850" s="401"/>
      <c r="UQE1850" s="401"/>
      <c r="UQF1850" s="401"/>
      <c r="UQG1850" s="401"/>
      <c r="UQH1850" s="401"/>
      <c r="UQI1850" s="401"/>
      <c r="UQJ1850" s="401"/>
      <c r="UQK1850" s="401"/>
      <c r="UQL1850" s="401"/>
      <c r="UQM1850" s="401"/>
      <c r="UQN1850" s="401"/>
      <c r="UQO1850" s="401"/>
      <c r="UQP1850" s="401"/>
      <c r="UQQ1850" s="401"/>
      <c r="UQR1850" s="401"/>
      <c r="UQS1850" s="401"/>
      <c r="UQT1850" s="401"/>
      <c r="UQU1850" s="401"/>
      <c r="UQV1850" s="401"/>
      <c r="UQW1850" s="401"/>
      <c r="UQX1850" s="401"/>
      <c r="UQY1850" s="401"/>
      <c r="UQZ1850" s="401"/>
      <c r="URA1850" s="401"/>
      <c r="URB1850" s="401"/>
      <c r="URC1850" s="401"/>
      <c r="URD1850" s="401"/>
      <c r="URE1850" s="401"/>
      <c r="URF1850" s="401"/>
      <c r="URG1850" s="401"/>
      <c r="URH1850" s="401"/>
      <c r="URI1850" s="401"/>
      <c r="URJ1850" s="401"/>
      <c r="URK1850" s="401"/>
      <c r="URL1850" s="401"/>
      <c r="URM1850" s="401"/>
      <c r="URN1850" s="401"/>
      <c r="URO1850" s="401"/>
      <c r="URP1850" s="401"/>
      <c r="URQ1850" s="401"/>
      <c r="URR1850" s="401"/>
      <c r="URS1850" s="401"/>
      <c r="URT1850" s="401"/>
      <c r="URU1850" s="401"/>
      <c r="URV1850" s="401"/>
      <c r="URW1850" s="401"/>
      <c r="URX1850" s="401"/>
      <c r="URY1850" s="401"/>
      <c r="URZ1850" s="401"/>
      <c r="USA1850" s="401"/>
      <c r="USB1850" s="401"/>
      <c r="USC1850" s="401"/>
      <c r="USD1850" s="401"/>
      <c r="USE1850" s="401"/>
      <c r="USF1850" s="401"/>
      <c r="USG1850" s="401"/>
      <c r="USH1850" s="401"/>
      <c r="USI1850" s="401"/>
      <c r="USJ1850" s="401"/>
      <c r="USK1850" s="401"/>
      <c r="USL1850" s="401"/>
      <c r="USM1850" s="401"/>
      <c r="USN1850" s="401"/>
      <c r="USO1850" s="401"/>
      <c r="USP1850" s="401"/>
      <c r="USQ1850" s="401"/>
      <c r="USR1850" s="401"/>
      <c r="USS1850" s="401"/>
      <c r="UST1850" s="401"/>
      <c r="USU1850" s="401"/>
      <c r="USV1850" s="401"/>
      <c r="USW1850" s="401"/>
      <c r="USX1850" s="401"/>
      <c r="USY1850" s="401"/>
      <c r="USZ1850" s="401"/>
      <c r="UTA1850" s="401"/>
      <c r="UTB1850" s="401"/>
      <c r="UTC1850" s="401"/>
      <c r="UTD1850" s="401"/>
      <c r="UTE1850" s="401"/>
      <c r="UTF1850" s="401"/>
      <c r="UTG1850" s="401"/>
      <c r="UTH1850" s="401"/>
      <c r="UTI1850" s="401"/>
      <c r="UTJ1850" s="401"/>
      <c r="UTK1850" s="401"/>
      <c r="UTL1850" s="401"/>
      <c r="UTM1850" s="401"/>
      <c r="UTN1850" s="401"/>
      <c r="UTO1850" s="401"/>
      <c r="UTP1850" s="401"/>
      <c r="UTQ1850" s="401"/>
      <c r="UTR1850" s="401"/>
      <c r="UTS1850" s="401"/>
      <c r="UTT1850" s="401"/>
      <c r="UTU1850" s="401"/>
      <c r="UTV1850" s="401"/>
      <c r="UTW1850" s="401"/>
      <c r="UTX1850" s="401"/>
      <c r="UTY1850" s="401"/>
      <c r="UTZ1850" s="401"/>
      <c r="UUA1850" s="401"/>
      <c r="UUB1850" s="401"/>
      <c r="UUC1850" s="401"/>
      <c r="UUD1850" s="401"/>
      <c r="UUE1850" s="401"/>
      <c r="UUF1850" s="401"/>
      <c r="UUG1850" s="401"/>
      <c r="UUH1850" s="401"/>
      <c r="UUI1850" s="401"/>
      <c r="UUJ1850" s="401"/>
      <c r="UUK1850" s="401"/>
      <c r="UUL1850" s="401"/>
      <c r="UUM1850" s="401"/>
      <c r="UUN1850" s="401"/>
      <c r="UUO1850" s="401"/>
      <c r="UUP1850" s="401"/>
      <c r="UUQ1850" s="401"/>
      <c r="UUR1850" s="401"/>
      <c r="UUS1850" s="401"/>
      <c r="UUT1850" s="401"/>
      <c r="UUU1850" s="401"/>
      <c r="UUV1850" s="401"/>
      <c r="UUW1850" s="401"/>
      <c r="UUX1850" s="401"/>
      <c r="UUY1850" s="401"/>
      <c r="UUZ1850" s="401"/>
      <c r="UVA1850" s="401"/>
      <c r="UVB1850" s="401"/>
      <c r="UVC1850" s="401"/>
      <c r="UVD1850" s="401"/>
      <c r="UVE1850" s="401"/>
      <c r="UVF1850" s="401"/>
      <c r="UVG1850" s="401"/>
      <c r="UVH1850" s="401"/>
      <c r="UVI1850" s="401"/>
      <c r="UVJ1850" s="401"/>
      <c r="UVK1850" s="401"/>
      <c r="UVL1850" s="401"/>
      <c r="UVM1850" s="401"/>
      <c r="UVN1850" s="401"/>
      <c r="UVO1850" s="401"/>
      <c r="UVP1850" s="401"/>
      <c r="UVQ1850" s="401"/>
      <c r="UVR1850" s="401"/>
      <c r="UVS1850" s="401"/>
      <c r="UVT1850" s="401"/>
      <c r="UVU1850" s="401"/>
      <c r="UVV1850" s="401"/>
      <c r="UVW1850" s="401"/>
      <c r="UVX1850" s="401"/>
      <c r="UVY1850" s="401"/>
      <c r="UVZ1850" s="401"/>
      <c r="UWA1850" s="401"/>
      <c r="UWB1850" s="401"/>
      <c r="UWC1850" s="401"/>
      <c r="UWD1850" s="401"/>
      <c r="UWE1850" s="401"/>
      <c r="UWF1850" s="401"/>
      <c r="UWG1850" s="401"/>
      <c r="UWH1850" s="401"/>
      <c r="UWI1850" s="401"/>
      <c r="UWJ1850" s="401"/>
      <c r="UWK1850" s="401"/>
      <c r="UWL1850" s="401"/>
      <c r="UWM1850" s="401"/>
      <c r="UWN1850" s="401"/>
      <c r="UWO1850" s="401"/>
      <c r="UWP1850" s="401"/>
      <c r="UWQ1850" s="401"/>
      <c r="UWR1850" s="401"/>
      <c r="UWS1850" s="401"/>
      <c r="UWT1850" s="401"/>
      <c r="UWU1850" s="401"/>
      <c r="UWV1850" s="401"/>
      <c r="UWW1850" s="401"/>
      <c r="UWX1850" s="401"/>
      <c r="UWY1850" s="401"/>
      <c r="UWZ1850" s="401"/>
      <c r="UXA1850" s="401"/>
      <c r="UXB1850" s="401"/>
      <c r="UXC1850" s="401"/>
      <c r="UXD1850" s="401"/>
      <c r="UXE1850" s="401"/>
      <c r="UXF1850" s="401"/>
      <c r="UXG1850" s="401"/>
      <c r="UXH1850" s="401"/>
      <c r="UXI1850" s="401"/>
      <c r="UXJ1850" s="401"/>
      <c r="UXK1850" s="401"/>
      <c r="UXL1850" s="401"/>
      <c r="UXM1850" s="401"/>
      <c r="UXN1850" s="401"/>
      <c r="UXO1850" s="401"/>
      <c r="UXP1850" s="401"/>
      <c r="UXQ1850" s="401"/>
      <c r="UXR1850" s="401"/>
      <c r="UXS1850" s="401"/>
      <c r="UXT1850" s="401"/>
      <c r="UXU1850" s="401"/>
      <c r="UXV1850" s="401"/>
      <c r="UXW1850" s="401"/>
      <c r="UXX1850" s="401"/>
      <c r="UXY1850" s="401"/>
      <c r="UXZ1850" s="401"/>
      <c r="UYA1850" s="401"/>
      <c r="UYB1850" s="401"/>
      <c r="UYC1850" s="401"/>
      <c r="UYD1850" s="401"/>
      <c r="UYE1850" s="401"/>
      <c r="UYF1850" s="401"/>
      <c r="UYG1850" s="401"/>
      <c r="UYH1850" s="401"/>
      <c r="UYI1850" s="401"/>
      <c r="UYJ1850" s="401"/>
      <c r="UYK1850" s="401"/>
      <c r="UYL1850" s="401"/>
      <c r="UYM1850" s="401"/>
      <c r="UYN1850" s="401"/>
      <c r="UYO1850" s="401"/>
      <c r="UYP1850" s="401"/>
      <c r="UYQ1850" s="401"/>
      <c r="UYR1850" s="401"/>
      <c r="UYS1850" s="401"/>
      <c r="UYT1850" s="401"/>
      <c r="UYU1850" s="401"/>
      <c r="UYV1850" s="401"/>
      <c r="UYW1850" s="401"/>
      <c r="UYX1850" s="401"/>
      <c r="UYY1850" s="401"/>
      <c r="UYZ1850" s="401"/>
      <c r="UZA1850" s="401"/>
      <c r="UZB1850" s="401"/>
      <c r="UZC1850" s="401"/>
      <c r="UZD1850" s="401"/>
      <c r="UZE1850" s="401"/>
      <c r="UZF1850" s="401"/>
      <c r="UZG1850" s="401"/>
      <c r="UZH1850" s="401"/>
      <c r="UZI1850" s="401"/>
      <c r="UZJ1850" s="401"/>
      <c r="UZK1850" s="401"/>
      <c r="UZL1850" s="401"/>
      <c r="UZM1850" s="401"/>
      <c r="UZN1850" s="401"/>
      <c r="UZO1850" s="401"/>
      <c r="UZP1850" s="401"/>
      <c r="UZQ1850" s="401"/>
      <c r="UZR1850" s="401"/>
      <c r="UZS1850" s="401"/>
      <c r="UZT1850" s="401"/>
      <c r="UZU1850" s="401"/>
      <c r="UZV1850" s="401"/>
      <c r="UZW1850" s="401"/>
      <c r="UZX1850" s="401"/>
      <c r="UZY1850" s="401"/>
      <c r="UZZ1850" s="401"/>
      <c r="VAA1850" s="401"/>
      <c r="VAB1850" s="401"/>
      <c r="VAC1850" s="401"/>
      <c r="VAD1850" s="401"/>
      <c r="VAE1850" s="401"/>
      <c r="VAF1850" s="401"/>
      <c r="VAG1850" s="401"/>
      <c r="VAH1850" s="401"/>
      <c r="VAI1850" s="401"/>
      <c r="VAJ1850" s="401"/>
      <c r="VAK1850" s="401"/>
      <c r="VAL1850" s="401"/>
      <c r="VAM1850" s="401"/>
      <c r="VAN1850" s="401"/>
      <c r="VAO1850" s="401"/>
      <c r="VAP1850" s="401"/>
      <c r="VAQ1850" s="401"/>
      <c r="VAR1850" s="401"/>
      <c r="VAS1850" s="401"/>
      <c r="VAT1850" s="401"/>
      <c r="VAU1850" s="401"/>
      <c r="VAV1850" s="401"/>
      <c r="VAW1850" s="401"/>
      <c r="VAX1850" s="401"/>
      <c r="VAY1850" s="401"/>
      <c r="VAZ1850" s="401"/>
      <c r="VBA1850" s="401"/>
      <c r="VBB1850" s="401"/>
      <c r="VBC1850" s="401"/>
      <c r="VBD1850" s="401"/>
      <c r="VBE1850" s="401"/>
      <c r="VBF1850" s="401"/>
      <c r="VBG1850" s="401"/>
      <c r="VBH1850" s="401"/>
      <c r="VBI1850" s="401"/>
      <c r="VBJ1850" s="401"/>
      <c r="VBK1850" s="401"/>
      <c r="VBL1850" s="401"/>
      <c r="VBM1850" s="401"/>
      <c r="VBN1850" s="401"/>
      <c r="VBO1850" s="401"/>
      <c r="VBP1850" s="401"/>
      <c r="VBQ1850" s="401"/>
      <c r="VBR1850" s="401"/>
      <c r="VBS1850" s="401"/>
      <c r="VBT1850" s="401"/>
      <c r="VBU1850" s="401"/>
      <c r="VBV1850" s="401"/>
      <c r="VBW1850" s="401"/>
      <c r="VBX1850" s="401"/>
      <c r="VBY1850" s="401"/>
      <c r="VBZ1850" s="401"/>
      <c r="VCA1850" s="401"/>
      <c r="VCB1850" s="401"/>
      <c r="VCC1850" s="401"/>
      <c r="VCD1850" s="401"/>
      <c r="VCE1850" s="401"/>
      <c r="VCF1850" s="401"/>
      <c r="VCG1850" s="401"/>
      <c r="VCH1850" s="401"/>
      <c r="VCI1850" s="401"/>
      <c r="VCJ1850" s="401"/>
      <c r="VCK1850" s="401"/>
      <c r="VCL1850" s="401"/>
      <c r="VCM1850" s="401"/>
      <c r="VCN1850" s="401"/>
      <c r="VCO1850" s="401"/>
      <c r="VCP1850" s="401"/>
      <c r="VCQ1850" s="401"/>
      <c r="VCR1850" s="401"/>
      <c r="VCS1850" s="401"/>
      <c r="VCT1850" s="401"/>
      <c r="VCU1850" s="401"/>
      <c r="VCV1850" s="401"/>
      <c r="VCW1850" s="401"/>
      <c r="VCX1850" s="401"/>
      <c r="VCY1850" s="401"/>
      <c r="VCZ1850" s="401"/>
      <c r="VDA1850" s="401"/>
      <c r="VDB1850" s="401"/>
      <c r="VDC1850" s="401"/>
      <c r="VDD1850" s="401"/>
      <c r="VDE1850" s="401"/>
      <c r="VDF1850" s="401"/>
      <c r="VDG1850" s="401"/>
      <c r="VDH1850" s="401"/>
      <c r="VDI1850" s="401"/>
      <c r="VDJ1850" s="401"/>
      <c r="VDK1850" s="401"/>
      <c r="VDL1850" s="401"/>
      <c r="VDM1850" s="401"/>
      <c r="VDN1850" s="401"/>
      <c r="VDO1850" s="401"/>
      <c r="VDP1850" s="401"/>
      <c r="VDQ1850" s="401"/>
      <c r="VDR1850" s="401"/>
      <c r="VDS1850" s="401"/>
      <c r="VDT1850" s="401"/>
      <c r="VDU1850" s="401"/>
      <c r="VDV1850" s="401"/>
      <c r="VDW1850" s="401"/>
      <c r="VDX1850" s="401"/>
      <c r="VDY1850" s="401"/>
      <c r="VDZ1850" s="401"/>
      <c r="VEA1850" s="401"/>
      <c r="VEB1850" s="401"/>
      <c r="VEC1850" s="401"/>
      <c r="VED1850" s="401"/>
      <c r="VEE1850" s="401"/>
      <c r="VEF1850" s="401"/>
      <c r="VEG1850" s="401"/>
      <c r="VEH1850" s="401"/>
      <c r="VEI1850" s="401"/>
      <c r="VEJ1850" s="401"/>
      <c r="VEK1850" s="401"/>
      <c r="VEL1850" s="401"/>
      <c r="VEM1850" s="401"/>
      <c r="VEN1850" s="401"/>
      <c r="VEO1850" s="401"/>
      <c r="VEP1850" s="401"/>
      <c r="VEQ1850" s="401"/>
      <c r="VER1850" s="401"/>
      <c r="VES1850" s="401"/>
      <c r="VET1850" s="401"/>
      <c r="VEU1850" s="401"/>
      <c r="VEV1850" s="401"/>
      <c r="VEW1850" s="401"/>
      <c r="VEX1850" s="401"/>
      <c r="VEY1850" s="401"/>
      <c r="VEZ1850" s="401"/>
      <c r="VFA1850" s="401"/>
      <c r="VFB1850" s="401"/>
      <c r="VFC1850" s="401"/>
      <c r="VFD1850" s="401"/>
      <c r="VFE1850" s="401"/>
      <c r="VFF1850" s="401"/>
      <c r="VFG1850" s="401"/>
      <c r="VFH1850" s="401"/>
      <c r="VFI1850" s="401"/>
      <c r="VFJ1850" s="401"/>
      <c r="VFK1850" s="401"/>
      <c r="VFL1850" s="401"/>
      <c r="VFM1850" s="401"/>
      <c r="VFN1850" s="401"/>
      <c r="VFO1850" s="401"/>
      <c r="VFP1850" s="401"/>
      <c r="VFQ1850" s="401"/>
      <c r="VFR1850" s="401"/>
      <c r="VFS1850" s="401"/>
      <c r="VFT1850" s="401"/>
      <c r="VFU1850" s="401"/>
      <c r="VFV1850" s="401"/>
      <c r="VFW1850" s="401"/>
      <c r="VFX1850" s="401"/>
      <c r="VFY1850" s="401"/>
      <c r="VFZ1850" s="401"/>
      <c r="VGA1850" s="401"/>
      <c r="VGB1850" s="401"/>
      <c r="VGC1850" s="401"/>
      <c r="VGD1850" s="401"/>
      <c r="VGE1850" s="401"/>
      <c r="VGF1850" s="401"/>
      <c r="VGG1850" s="401"/>
      <c r="VGH1850" s="401"/>
      <c r="VGI1850" s="401"/>
      <c r="VGJ1850" s="401"/>
      <c r="VGK1850" s="401"/>
      <c r="VGL1850" s="401"/>
      <c r="VGM1850" s="401"/>
      <c r="VGN1850" s="401"/>
      <c r="VGO1850" s="401"/>
      <c r="VGP1850" s="401"/>
      <c r="VGQ1850" s="401"/>
      <c r="VGR1850" s="401"/>
      <c r="VGS1850" s="401"/>
      <c r="VGT1850" s="401"/>
      <c r="VGU1850" s="401"/>
      <c r="VGV1850" s="401"/>
      <c r="VGW1850" s="401"/>
      <c r="VGX1850" s="401"/>
      <c r="VGY1850" s="401"/>
      <c r="VGZ1850" s="401"/>
      <c r="VHA1850" s="401"/>
      <c r="VHB1850" s="401"/>
      <c r="VHC1850" s="401"/>
      <c r="VHD1850" s="401"/>
      <c r="VHE1850" s="401"/>
      <c r="VHF1850" s="401"/>
      <c r="VHG1850" s="401"/>
      <c r="VHH1850" s="401"/>
      <c r="VHI1850" s="401"/>
      <c r="VHJ1850" s="401"/>
      <c r="VHK1850" s="401"/>
      <c r="VHL1850" s="401"/>
      <c r="VHM1850" s="401"/>
      <c r="VHN1850" s="401"/>
      <c r="VHO1850" s="401"/>
      <c r="VHP1850" s="401"/>
      <c r="VHQ1850" s="401"/>
      <c r="VHR1850" s="401"/>
      <c r="VHS1850" s="401"/>
      <c r="VHT1850" s="401"/>
      <c r="VHU1850" s="401"/>
      <c r="VHV1850" s="401"/>
      <c r="VHW1850" s="401"/>
      <c r="VHX1850" s="401"/>
      <c r="VHY1850" s="401"/>
      <c r="VHZ1850" s="401"/>
      <c r="VIA1850" s="401"/>
      <c r="VIB1850" s="401"/>
      <c r="VIC1850" s="401"/>
      <c r="VID1850" s="401"/>
      <c r="VIE1850" s="401"/>
      <c r="VIF1850" s="401"/>
      <c r="VIG1850" s="401"/>
      <c r="VIH1850" s="401"/>
      <c r="VII1850" s="401"/>
      <c r="VIJ1850" s="401"/>
      <c r="VIK1850" s="401"/>
      <c r="VIL1850" s="401"/>
      <c r="VIM1850" s="401"/>
      <c r="VIN1850" s="401"/>
      <c r="VIO1850" s="401"/>
      <c r="VIP1850" s="401"/>
      <c r="VIQ1850" s="401"/>
      <c r="VIR1850" s="401"/>
      <c r="VIS1850" s="401"/>
      <c r="VIT1850" s="401"/>
      <c r="VIU1850" s="401"/>
      <c r="VIV1850" s="401"/>
      <c r="VIW1850" s="401"/>
      <c r="VIX1850" s="401"/>
      <c r="VIY1850" s="401"/>
      <c r="VIZ1850" s="401"/>
      <c r="VJA1850" s="401"/>
      <c r="VJB1850" s="401"/>
      <c r="VJC1850" s="401"/>
      <c r="VJD1850" s="401"/>
      <c r="VJE1850" s="401"/>
      <c r="VJF1850" s="401"/>
      <c r="VJG1850" s="401"/>
      <c r="VJH1850" s="401"/>
      <c r="VJI1850" s="401"/>
      <c r="VJJ1850" s="401"/>
      <c r="VJK1850" s="401"/>
      <c r="VJL1850" s="401"/>
      <c r="VJM1850" s="401"/>
      <c r="VJN1850" s="401"/>
      <c r="VJO1850" s="401"/>
      <c r="VJP1850" s="401"/>
      <c r="VJQ1850" s="401"/>
      <c r="VJR1850" s="401"/>
      <c r="VJS1850" s="401"/>
      <c r="VJT1850" s="401"/>
      <c r="VJU1850" s="401"/>
      <c r="VJV1850" s="401"/>
      <c r="VJW1850" s="401"/>
      <c r="VJX1850" s="401"/>
      <c r="VJY1850" s="401"/>
      <c r="VJZ1850" s="401"/>
      <c r="VKA1850" s="401"/>
      <c r="VKB1850" s="401"/>
      <c r="VKC1850" s="401"/>
      <c r="VKD1850" s="401"/>
      <c r="VKE1850" s="401"/>
      <c r="VKF1850" s="401"/>
      <c r="VKG1850" s="401"/>
      <c r="VKH1850" s="401"/>
      <c r="VKI1850" s="401"/>
      <c r="VKJ1850" s="401"/>
      <c r="VKK1850" s="401"/>
      <c r="VKL1850" s="401"/>
      <c r="VKM1850" s="401"/>
      <c r="VKN1850" s="401"/>
      <c r="VKO1850" s="401"/>
      <c r="VKP1850" s="401"/>
      <c r="VKQ1850" s="401"/>
      <c r="VKR1850" s="401"/>
      <c r="VKS1850" s="401"/>
      <c r="VKT1850" s="401"/>
      <c r="VKU1850" s="401"/>
      <c r="VKV1850" s="401"/>
      <c r="VKW1850" s="401"/>
      <c r="VKX1850" s="401"/>
      <c r="VKY1850" s="401"/>
      <c r="VKZ1850" s="401"/>
      <c r="VLA1850" s="401"/>
      <c r="VLB1850" s="401"/>
      <c r="VLC1850" s="401"/>
      <c r="VLD1850" s="401"/>
      <c r="VLE1850" s="401"/>
      <c r="VLF1850" s="401"/>
      <c r="VLG1850" s="401"/>
      <c r="VLH1850" s="401"/>
      <c r="VLI1850" s="401"/>
      <c r="VLJ1850" s="401"/>
      <c r="VLK1850" s="401"/>
      <c r="VLL1850" s="401"/>
      <c r="VLM1850" s="401"/>
      <c r="VLN1850" s="401"/>
      <c r="VLO1850" s="401"/>
      <c r="VLP1850" s="401"/>
      <c r="VLQ1850" s="401"/>
      <c r="VLR1850" s="401"/>
      <c r="VLS1850" s="401"/>
      <c r="VLT1850" s="401"/>
      <c r="VLU1850" s="401"/>
      <c r="VLV1850" s="401"/>
      <c r="VLW1850" s="401"/>
      <c r="VLX1850" s="401"/>
      <c r="VLY1850" s="401"/>
      <c r="VLZ1850" s="401"/>
      <c r="VMA1850" s="401"/>
      <c r="VMB1850" s="401"/>
      <c r="VMC1850" s="401"/>
      <c r="VMD1850" s="401"/>
      <c r="VME1850" s="401"/>
      <c r="VMF1850" s="401"/>
      <c r="VMG1850" s="401"/>
      <c r="VMH1850" s="401"/>
      <c r="VMI1850" s="401"/>
      <c r="VMJ1850" s="401"/>
      <c r="VMK1850" s="401"/>
      <c r="VML1850" s="401"/>
      <c r="VMM1850" s="401"/>
      <c r="VMN1850" s="401"/>
      <c r="VMO1850" s="401"/>
      <c r="VMP1850" s="401"/>
      <c r="VMQ1850" s="401"/>
      <c r="VMR1850" s="401"/>
      <c r="VMS1850" s="401"/>
      <c r="VMT1850" s="401"/>
      <c r="VMU1850" s="401"/>
      <c r="VMV1850" s="401"/>
      <c r="VMW1850" s="401"/>
      <c r="VMX1850" s="401"/>
      <c r="VMY1850" s="401"/>
      <c r="VMZ1850" s="401"/>
      <c r="VNA1850" s="401"/>
      <c r="VNB1850" s="401"/>
      <c r="VNC1850" s="401"/>
      <c r="VND1850" s="401"/>
      <c r="VNE1850" s="401"/>
      <c r="VNF1850" s="401"/>
      <c r="VNG1850" s="401"/>
      <c r="VNH1850" s="401"/>
      <c r="VNI1850" s="401"/>
      <c r="VNJ1850" s="401"/>
      <c r="VNK1850" s="401"/>
      <c r="VNL1850" s="401"/>
      <c r="VNM1850" s="401"/>
      <c r="VNN1850" s="401"/>
      <c r="VNO1850" s="401"/>
      <c r="VNP1850" s="401"/>
      <c r="VNQ1850" s="401"/>
      <c r="VNR1850" s="401"/>
      <c r="VNS1850" s="401"/>
      <c r="VNT1850" s="401"/>
      <c r="VNU1850" s="401"/>
      <c r="VNV1850" s="401"/>
      <c r="VNW1850" s="401"/>
      <c r="VNX1850" s="401"/>
      <c r="VNY1850" s="401"/>
      <c r="VNZ1850" s="401"/>
      <c r="VOA1850" s="401"/>
      <c r="VOB1850" s="401"/>
      <c r="VOC1850" s="401"/>
      <c r="VOD1850" s="401"/>
      <c r="VOE1850" s="401"/>
      <c r="VOF1850" s="401"/>
      <c r="VOG1850" s="401"/>
      <c r="VOH1850" s="401"/>
      <c r="VOI1850" s="401"/>
      <c r="VOJ1850" s="401"/>
      <c r="VOK1850" s="401"/>
      <c r="VOL1850" s="401"/>
      <c r="VOM1850" s="401"/>
      <c r="VON1850" s="401"/>
      <c r="VOO1850" s="401"/>
      <c r="VOP1850" s="401"/>
      <c r="VOQ1850" s="401"/>
      <c r="VOR1850" s="401"/>
      <c r="VOS1850" s="401"/>
      <c r="VOT1850" s="401"/>
      <c r="VOU1850" s="401"/>
      <c r="VOV1850" s="401"/>
      <c r="VOW1850" s="401"/>
      <c r="VOX1850" s="401"/>
      <c r="VOY1850" s="401"/>
      <c r="VOZ1850" s="401"/>
      <c r="VPA1850" s="401"/>
      <c r="VPB1850" s="401"/>
      <c r="VPC1850" s="401"/>
      <c r="VPD1850" s="401"/>
      <c r="VPE1850" s="401"/>
      <c r="VPF1850" s="401"/>
      <c r="VPG1850" s="401"/>
      <c r="VPH1850" s="401"/>
      <c r="VPI1850" s="401"/>
      <c r="VPJ1850" s="401"/>
      <c r="VPK1850" s="401"/>
      <c r="VPL1850" s="401"/>
      <c r="VPM1850" s="401"/>
      <c r="VPN1850" s="401"/>
      <c r="VPO1850" s="401"/>
      <c r="VPP1850" s="401"/>
      <c r="VPQ1850" s="401"/>
      <c r="VPR1850" s="401"/>
      <c r="VPS1850" s="401"/>
      <c r="VPT1850" s="401"/>
      <c r="VPU1850" s="401"/>
      <c r="VPV1850" s="401"/>
      <c r="VPW1850" s="401"/>
      <c r="VPX1850" s="401"/>
      <c r="VPY1850" s="401"/>
      <c r="VPZ1850" s="401"/>
      <c r="VQA1850" s="401"/>
      <c r="VQB1850" s="401"/>
      <c r="VQC1850" s="401"/>
      <c r="VQD1850" s="401"/>
      <c r="VQE1850" s="401"/>
      <c r="VQF1850" s="401"/>
      <c r="VQG1850" s="401"/>
      <c r="VQH1850" s="401"/>
      <c r="VQI1850" s="401"/>
      <c r="VQJ1850" s="401"/>
      <c r="VQK1850" s="401"/>
      <c r="VQL1850" s="401"/>
      <c r="VQM1850" s="401"/>
      <c r="VQN1850" s="401"/>
      <c r="VQO1850" s="401"/>
      <c r="VQP1850" s="401"/>
      <c r="VQQ1850" s="401"/>
      <c r="VQR1850" s="401"/>
      <c r="VQS1850" s="401"/>
      <c r="VQT1850" s="401"/>
      <c r="VQU1850" s="401"/>
      <c r="VQV1850" s="401"/>
      <c r="VQW1850" s="401"/>
      <c r="VQX1850" s="401"/>
      <c r="VQY1850" s="401"/>
      <c r="VQZ1850" s="401"/>
      <c r="VRA1850" s="401"/>
      <c r="VRB1850" s="401"/>
      <c r="VRC1850" s="401"/>
      <c r="VRD1850" s="401"/>
      <c r="VRE1850" s="401"/>
      <c r="VRF1850" s="401"/>
      <c r="VRG1850" s="401"/>
      <c r="VRH1850" s="401"/>
      <c r="VRI1850" s="401"/>
      <c r="VRJ1850" s="401"/>
      <c r="VRK1850" s="401"/>
      <c r="VRL1850" s="401"/>
      <c r="VRM1850" s="401"/>
      <c r="VRN1850" s="401"/>
      <c r="VRO1850" s="401"/>
      <c r="VRP1850" s="401"/>
      <c r="VRQ1850" s="401"/>
      <c r="VRR1850" s="401"/>
      <c r="VRS1850" s="401"/>
      <c r="VRT1850" s="401"/>
      <c r="VRU1850" s="401"/>
      <c r="VRV1850" s="401"/>
      <c r="VRW1850" s="401"/>
      <c r="VRX1850" s="401"/>
      <c r="VRY1850" s="401"/>
      <c r="VRZ1850" s="401"/>
      <c r="VSA1850" s="401"/>
      <c r="VSB1850" s="401"/>
      <c r="VSC1850" s="401"/>
      <c r="VSD1850" s="401"/>
      <c r="VSE1850" s="401"/>
      <c r="VSF1850" s="401"/>
      <c r="VSG1850" s="401"/>
      <c r="VSH1850" s="401"/>
      <c r="VSI1850" s="401"/>
      <c r="VSJ1850" s="401"/>
      <c r="VSK1850" s="401"/>
      <c r="VSL1850" s="401"/>
      <c r="VSM1850" s="401"/>
      <c r="VSN1850" s="401"/>
      <c r="VSO1850" s="401"/>
      <c r="VSP1850" s="401"/>
      <c r="VSQ1850" s="401"/>
      <c r="VSR1850" s="401"/>
      <c r="VSS1850" s="401"/>
      <c r="VST1850" s="401"/>
      <c r="VSU1850" s="401"/>
      <c r="VSV1850" s="401"/>
      <c r="VSW1850" s="401"/>
      <c r="VSX1850" s="401"/>
      <c r="VSY1850" s="401"/>
      <c r="VSZ1850" s="401"/>
      <c r="VTA1850" s="401"/>
      <c r="VTB1850" s="401"/>
      <c r="VTC1850" s="401"/>
      <c r="VTD1850" s="401"/>
      <c r="VTE1850" s="401"/>
      <c r="VTF1850" s="401"/>
      <c r="VTG1850" s="401"/>
      <c r="VTH1850" s="401"/>
      <c r="VTI1850" s="401"/>
      <c r="VTJ1850" s="401"/>
      <c r="VTK1850" s="401"/>
      <c r="VTL1850" s="401"/>
      <c r="VTM1850" s="401"/>
      <c r="VTN1850" s="401"/>
      <c r="VTO1850" s="401"/>
      <c r="VTP1850" s="401"/>
      <c r="VTQ1850" s="401"/>
      <c r="VTR1850" s="401"/>
      <c r="VTS1850" s="401"/>
      <c r="VTT1850" s="401"/>
      <c r="VTU1850" s="401"/>
      <c r="VTV1850" s="401"/>
      <c r="VTW1850" s="401"/>
      <c r="VTX1850" s="401"/>
      <c r="VTY1850" s="401"/>
      <c r="VTZ1850" s="401"/>
      <c r="VUA1850" s="401"/>
      <c r="VUB1850" s="401"/>
      <c r="VUC1850" s="401"/>
      <c r="VUD1850" s="401"/>
      <c r="VUE1850" s="401"/>
      <c r="VUF1850" s="401"/>
      <c r="VUG1850" s="401"/>
      <c r="VUH1850" s="401"/>
      <c r="VUI1850" s="401"/>
      <c r="VUJ1850" s="401"/>
      <c r="VUK1850" s="401"/>
      <c r="VUL1850" s="401"/>
      <c r="VUM1850" s="401"/>
      <c r="VUN1850" s="401"/>
      <c r="VUO1850" s="401"/>
      <c r="VUP1850" s="401"/>
      <c r="VUQ1850" s="401"/>
      <c r="VUR1850" s="401"/>
      <c r="VUS1850" s="401"/>
      <c r="VUT1850" s="401"/>
      <c r="VUU1850" s="401"/>
      <c r="VUV1850" s="401"/>
      <c r="VUW1850" s="401"/>
      <c r="VUX1850" s="401"/>
      <c r="VUY1850" s="401"/>
      <c r="VUZ1850" s="401"/>
      <c r="VVA1850" s="401"/>
      <c r="VVB1850" s="401"/>
      <c r="VVC1850" s="401"/>
      <c r="VVD1850" s="401"/>
      <c r="VVE1850" s="401"/>
      <c r="VVF1850" s="401"/>
      <c r="VVG1850" s="401"/>
      <c r="VVH1850" s="401"/>
      <c r="VVI1850" s="401"/>
      <c r="VVJ1850" s="401"/>
      <c r="VVK1850" s="401"/>
      <c r="VVL1850" s="401"/>
      <c r="VVM1850" s="401"/>
      <c r="VVN1850" s="401"/>
      <c r="VVO1850" s="401"/>
      <c r="VVP1850" s="401"/>
      <c r="VVQ1850" s="401"/>
      <c r="VVR1850" s="401"/>
      <c r="VVS1850" s="401"/>
      <c r="VVT1850" s="401"/>
      <c r="VVU1850" s="401"/>
      <c r="VVV1850" s="401"/>
      <c r="VVW1850" s="401"/>
      <c r="VVX1850" s="401"/>
      <c r="VVY1850" s="401"/>
      <c r="VVZ1850" s="401"/>
      <c r="VWA1850" s="401"/>
      <c r="VWB1850" s="401"/>
      <c r="VWC1850" s="401"/>
      <c r="VWD1850" s="401"/>
      <c r="VWE1850" s="401"/>
      <c r="VWF1850" s="401"/>
      <c r="VWG1850" s="401"/>
      <c r="VWH1850" s="401"/>
      <c r="VWI1850" s="401"/>
      <c r="VWJ1850" s="401"/>
      <c r="VWK1850" s="401"/>
      <c r="VWL1850" s="401"/>
      <c r="VWM1850" s="401"/>
      <c r="VWN1850" s="401"/>
      <c r="VWO1850" s="401"/>
      <c r="VWP1850" s="401"/>
      <c r="VWQ1850" s="401"/>
      <c r="VWR1850" s="401"/>
      <c r="VWS1850" s="401"/>
      <c r="VWT1850" s="401"/>
      <c r="VWU1850" s="401"/>
      <c r="VWV1850" s="401"/>
      <c r="VWW1850" s="401"/>
      <c r="VWX1850" s="401"/>
      <c r="VWY1850" s="401"/>
      <c r="VWZ1850" s="401"/>
      <c r="VXA1850" s="401"/>
      <c r="VXB1850" s="401"/>
      <c r="VXC1850" s="401"/>
      <c r="VXD1850" s="401"/>
      <c r="VXE1850" s="401"/>
      <c r="VXF1850" s="401"/>
      <c r="VXG1850" s="401"/>
      <c r="VXH1850" s="401"/>
      <c r="VXI1850" s="401"/>
      <c r="VXJ1850" s="401"/>
      <c r="VXK1850" s="401"/>
      <c r="VXL1850" s="401"/>
      <c r="VXM1850" s="401"/>
      <c r="VXN1850" s="401"/>
      <c r="VXO1850" s="401"/>
      <c r="VXP1850" s="401"/>
      <c r="VXQ1850" s="401"/>
      <c r="VXR1850" s="401"/>
      <c r="VXS1850" s="401"/>
      <c r="VXT1850" s="401"/>
      <c r="VXU1850" s="401"/>
      <c r="VXV1850" s="401"/>
      <c r="VXW1850" s="401"/>
      <c r="VXX1850" s="401"/>
      <c r="VXY1850" s="401"/>
      <c r="VXZ1850" s="401"/>
      <c r="VYA1850" s="401"/>
      <c r="VYB1850" s="401"/>
      <c r="VYC1850" s="401"/>
      <c r="VYD1850" s="401"/>
      <c r="VYE1850" s="401"/>
      <c r="VYF1850" s="401"/>
      <c r="VYG1850" s="401"/>
      <c r="VYH1850" s="401"/>
      <c r="VYI1850" s="401"/>
      <c r="VYJ1850" s="401"/>
      <c r="VYK1850" s="401"/>
      <c r="VYL1850" s="401"/>
      <c r="VYM1850" s="401"/>
      <c r="VYN1850" s="401"/>
      <c r="VYO1850" s="401"/>
      <c r="VYP1850" s="401"/>
      <c r="VYQ1850" s="401"/>
      <c r="VYR1850" s="401"/>
      <c r="VYS1850" s="401"/>
      <c r="VYT1850" s="401"/>
      <c r="VYU1850" s="401"/>
      <c r="VYV1850" s="401"/>
      <c r="VYW1850" s="401"/>
      <c r="VYX1850" s="401"/>
      <c r="VYY1850" s="401"/>
      <c r="VYZ1850" s="401"/>
      <c r="VZA1850" s="401"/>
      <c r="VZB1850" s="401"/>
      <c r="VZC1850" s="401"/>
      <c r="VZD1850" s="401"/>
      <c r="VZE1850" s="401"/>
      <c r="VZF1850" s="401"/>
      <c r="VZG1850" s="401"/>
      <c r="VZH1850" s="401"/>
      <c r="VZI1850" s="401"/>
      <c r="VZJ1850" s="401"/>
      <c r="VZK1850" s="401"/>
      <c r="VZL1850" s="401"/>
      <c r="VZM1850" s="401"/>
      <c r="VZN1850" s="401"/>
      <c r="VZO1850" s="401"/>
      <c r="VZP1850" s="401"/>
      <c r="VZQ1850" s="401"/>
      <c r="VZR1850" s="401"/>
      <c r="VZS1850" s="401"/>
      <c r="VZT1850" s="401"/>
      <c r="VZU1850" s="401"/>
      <c r="VZV1850" s="401"/>
      <c r="VZW1850" s="401"/>
      <c r="VZX1850" s="401"/>
      <c r="VZY1850" s="401"/>
      <c r="VZZ1850" s="401"/>
      <c r="WAA1850" s="401"/>
      <c r="WAB1850" s="401"/>
      <c r="WAC1850" s="401"/>
      <c r="WAD1850" s="401"/>
      <c r="WAE1850" s="401"/>
      <c r="WAF1850" s="401"/>
      <c r="WAG1850" s="401"/>
      <c r="WAH1850" s="401"/>
      <c r="WAI1850" s="401"/>
      <c r="WAJ1850" s="401"/>
      <c r="WAK1850" s="401"/>
      <c r="WAL1850" s="401"/>
      <c r="WAM1850" s="401"/>
      <c r="WAN1850" s="401"/>
      <c r="WAO1850" s="401"/>
      <c r="WAP1850" s="401"/>
      <c r="WAQ1850" s="401"/>
      <c r="WAR1850" s="401"/>
      <c r="WAS1850" s="401"/>
      <c r="WAT1850" s="401"/>
      <c r="WAU1850" s="401"/>
      <c r="WAV1850" s="401"/>
      <c r="WAW1850" s="401"/>
      <c r="WAX1850" s="401"/>
      <c r="WAY1850" s="401"/>
      <c r="WAZ1850" s="401"/>
      <c r="WBA1850" s="401"/>
      <c r="WBB1850" s="401"/>
      <c r="WBC1850" s="401"/>
      <c r="WBD1850" s="401"/>
      <c r="WBE1850" s="401"/>
      <c r="WBF1850" s="401"/>
      <c r="WBG1850" s="401"/>
      <c r="WBH1850" s="401"/>
      <c r="WBI1850" s="401"/>
      <c r="WBJ1850" s="401"/>
      <c r="WBK1850" s="401"/>
      <c r="WBL1850" s="401"/>
      <c r="WBM1850" s="401"/>
      <c r="WBN1850" s="401"/>
      <c r="WBO1850" s="401"/>
      <c r="WBP1850" s="401"/>
      <c r="WBQ1850" s="401"/>
      <c r="WBR1850" s="401"/>
      <c r="WBS1850" s="401"/>
      <c r="WBT1850" s="401"/>
      <c r="WBU1850" s="401"/>
      <c r="WBV1850" s="401"/>
      <c r="WBW1850" s="401"/>
      <c r="WBX1850" s="401"/>
      <c r="WBY1850" s="401"/>
      <c r="WBZ1850" s="401"/>
      <c r="WCA1850" s="401"/>
      <c r="WCB1850" s="401"/>
      <c r="WCC1850" s="401"/>
      <c r="WCD1850" s="401"/>
      <c r="WCE1850" s="401"/>
      <c r="WCF1850" s="401"/>
      <c r="WCG1850" s="401"/>
      <c r="WCH1850" s="401"/>
      <c r="WCI1850" s="401"/>
      <c r="WCJ1850" s="401"/>
      <c r="WCK1850" s="401"/>
      <c r="WCL1850" s="401"/>
      <c r="WCM1850" s="401"/>
      <c r="WCN1850" s="401"/>
      <c r="WCO1850" s="401"/>
      <c r="WCP1850" s="401"/>
      <c r="WCQ1850" s="401"/>
      <c r="WCR1850" s="401"/>
      <c r="WCS1850" s="401"/>
      <c r="WCT1850" s="401"/>
      <c r="WCU1850" s="401"/>
      <c r="WCV1850" s="401"/>
      <c r="WCW1850" s="401"/>
      <c r="WCX1850" s="401"/>
      <c r="WCY1850" s="401"/>
      <c r="WCZ1850" s="401"/>
      <c r="WDA1850" s="401"/>
      <c r="WDB1850" s="401"/>
      <c r="WDC1850" s="401"/>
      <c r="WDD1850" s="401"/>
      <c r="WDE1850" s="401"/>
      <c r="WDF1850" s="401"/>
      <c r="WDG1850" s="401"/>
      <c r="WDH1850" s="401"/>
      <c r="WDI1850" s="401"/>
      <c r="WDJ1850" s="401"/>
      <c r="WDK1850" s="401"/>
      <c r="WDL1850" s="401"/>
      <c r="WDM1850" s="401"/>
      <c r="WDN1850" s="401"/>
      <c r="WDO1850" s="401"/>
      <c r="WDP1850" s="401"/>
      <c r="WDQ1850" s="401"/>
      <c r="WDR1850" s="401"/>
      <c r="WDS1850" s="401"/>
      <c r="WDT1850" s="401"/>
      <c r="WDU1850" s="401"/>
      <c r="WDV1850" s="401"/>
      <c r="WDW1850" s="401"/>
      <c r="WDX1850" s="401"/>
      <c r="WDY1850" s="401"/>
      <c r="WDZ1850" s="401"/>
      <c r="WEA1850" s="401"/>
      <c r="WEB1850" s="401"/>
      <c r="WEC1850" s="401"/>
      <c r="WED1850" s="401"/>
      <c r="WEE1850" s="401"/>
      <c r="WEF1850" s="401"/>
      <c r="WEG1850" s="401"/>
      <c r="WEH1850" s="401"/>
      <c r="WEI1850" s="401"/>
      <c r="WEJ1850" s="401"/>
      <c r="WEK1850" s="401"/>
      <c r="WEL1850" s="401"/>
      <c r="WEM1850" s="401"/>
      <c r="WEN1850" s="401"/>
      <c r="WEO1850" s="401"/>
      <c r="WEP1850" s="401"/>
      <c r="WEQ1850" s="401"/>
      <c r="WER1850" s="401"/>
      <c r="WES1850" s="401"/>
      <c r="WET1850" s="401"/>
      <c r="WEU1850" s="401"/>
      <c r="WEV1850" s="401"/>
      <c r="WEW1850" s="401"/>
      <c r="WEX1850" s="401"/>
      <c r="WEY1850" s="401"/>
      <c r="WEZ1850" s="401"/>
      <c r="WFA1850" s="401"/>
      <c r="WFB1850" s="401"/>
      <c r="WFC1850" s="401"/>
      <c r="WFD1850" s="401"/>
      <c r="WFE1850" s="401"/>
      <c r="WFF1850" s="401"/>
      <c r="WFG1850" s="401"/>
      <c r="WFH1850" s="401"/>
      <c r="WFI1850" s="401"/>
      <c r="WFJ1850" s="401"/>
      <c r="WFK1850" s="401"/>
      <c r="WFL1850" s="401"/>
      <c r="WFM1850" s="401"/>
      <c r="WFN1850" s="401"/>
      <c r="WFO1850" s="401"/>
      <c r="WFP1850" s="401"/>
      <c r="WFQ1850" s="401"/>
      <c r="WFR1850" s="401"/>
      <c r="WFS1850" s="401"/>
      <c r="WFT1850" s="401"/>
      <c r="WFU1850" s="401"/>
      <c r="WFV1850" s="401"/>
      <c r="WFW1850" s="401"/>
      <c r="WFX1850" s="401"/>
      <c r="WFY1850" s="401"/>
      <c r="WFZ1850" s="401"/>
      <c r="WGA1850" s="401"/>
      <c r="WGB1850" s="401"/>
      <c r="WGC1850" s="401"/>
      <c r="WGD1850" s="401"/>
      <c r="WGE1850" s="401"/>
      <c r="WGF1850" s="401"/>
      <c r="WGG1850" s="401"/>
      <c r="WGH1850" s="401"/>
      <c r="WGI1850" s="401"/>
      <c r="WGJ1850" s="401"/>
      <c r="WGK1850" s="401"/>
      <c r="WGL1850" s="401"/>
      <c r="WGM1850" s="401"/>
      <c r="WGN1850" s="401"/>
      <c r="WGO1850" s="401"/>
      <c r="WGP1850" s="401"/>
      <c r="WGQ1850" s="401"/>
      <c r="WGR1850" s="401"/>
      <c r="WGS1850" s="401"/>
      <c r="WGT1850" s="401"/>
      <c r="WGU1850" s="401"/>
      <c r="WGV1850" s="401"/>
      <c r="WGW1850" s="401"/>
      <c r="WGX1850" s="401"/>
      <c r="WGY1850" s="401"/>
      <c r="WGZ1850" s="401"/>
      <c r="WHA1850" s="401"/>
      <c r="WHB1850" s="401"/>
      <c r="WHC1850" s="401"/>
      <c r="WHD1850" s="401"/>
      <c r="WHE1850" s="401"/>
      <c r="WHF1850" s="401"/>
      <c r="WHG1850" s="401"/>
      <c r="WHH1850" s="401"/>
      <c r="WHI1850" s="401"/>
      <c r="WHJ1850" s="401"/>
      <c r="WHK1850" s="401"/>
      <c r="WHL1850" s="401"/>
      <c r="WHM1850" s="401"/>
      <c r="WHN1850" s="401"/>
      <c r="WHO1850" s="401"/>
      <c r="WHP1850" s="401"/>
      <c r="WHQ1850" s="401"/>
      <c r="WHR1850" s="401"/>
      <c r="WHS1850" s="401"/>
      <c r="WHT1850" s="401"/>
      <c r="WHU1850" s="401"/>
      <c r="WHV1850" s="401"/>
      <c r="WHW1850" s="401"/>
      <c r="WHX1850" s="401"/>
      <c r="WHY1850" s="401"/>
      <c r="WHZ1850" s="401"/>
      <c r="WIA1850" s="401"/>
      <c r="WIB1850" s="401"/>
      <c r="WIC1850" s="401"/>
      <c r="WID1850" s="401"/>
      <c r="WIE1850" s="401"/>
      <c r="WIF1850" s="401"/>
      <c r="WIG1850" s="401"/>
      <c r="WIH1850" s="401"/>
      <c r="WII1850" s="401"/>
      <c r="WIJ1850" s="401"/>
      <c r="WIK1850" s="401"/>
      <c r="WIL1850" s="401"/>
      <c r="WIM1850" s="401"/>
      <c r="WIN1850" s="401"/>
      <c r="WIO1850" s="401"/>
      <c r="WIP1850" s="401"/>
      <c r="WIQ1850" s="401"/>
      <c r="WIR1850" s="401"/>
      <c r="WIS1850" s="401"/>
      <c r="WIT1850" s="401"/>
      <c r="WIU1850" s="401"/>
      <c r="WIV1850" s="401"/>
      <c r="WIW1850" s="401"/>
      <c r="WIX1850" s="401"/>
      <c r="WIY1850" s="401"/>
      <c r="WIZ1850" s="401"/>
      <c r="WJA1850" s="401"/>
      <c r="WJB1850" s="401"/>
      <c r="WJC1850" s="401"/>
      <c r="WJD1850" s="401"/>
      <c r="WJE1850" s="401"/>
      <c r="WJF1850" s="401"/>
      <c r="WJG1850" s="401"/>
      <c r="WJH1850" s="401"/>
      <c r="WJI1850" s="401"/>
      <c r="WJJ1850" s="401"/>
      <c r="WJK1850" s="401"/>
      <c r="WJL1850" s="401"/>
      <c r="WJM1850" s="401"/>
      <c r="WJN1850" s="401"/>
      <c r="WJO1850" s="401"/>
      <c r="WJP1850" s="401"/>
      <c r="WJQ1850" s="401"/>
      <c r="WJR1850" s="401"/>
      <c r="WJS1850" s="401"/>
      <c r="WJT1850" s="401"/>
      <c r="WJU1850" s="401"/>
      <c r="WJV1850" s="401"/>
      <c r="WJW1850" s="401"/>
      <c r="WJX1850" s="401"/>
      <c r="WJY1850" s="401"/>
      <c r="WJZ1850" s="401"/>
      <c r="WKA1850" s="401"/>
      <c r="WKB1850" s="401"/>
      <c r="WKC1850" s="401"/>
      <c r="WKD1850" s="401"/>
      <c r="WKE1850" s="401"/>
      <c r="WKF1850" s="401"/>
      <c r="WKG1850" s="401"/>
      <c r="WKH1850" s="401"/>
      <c r="WKI1850" s="401"/>
      <c r="WKJ1850" s="401"/>
      <c r="WKK1850" s="401"/>
      <c r="WKL1850" s="401"/>
      <c r="WKM1850" s="401"/>
      <c r="WKN1850" s="401"/>
      <c r="WKO1850" s="401"/>
      <c r="WKP1850" s="401"/>
      <c r="WKQ1850" s="401"/>
      <c r="WKR1850" s="401"/>
      <c r="WKS1850" s="401"/>
      <c r="WKT1850" s="401"/>
      <c r="WKU1850" s="401"/>
      <c r="WKV1850" s="401"/>
      <c r="WKW1850" s="401"/>
      <c r="WKX1850" s="401"/>
      <c r="WKY1850" s="401"/>
      <c r="WKZ1850" s="401"/>
      <c r="WLA1850" s="401"/>
      <c r="WLB1850" s="401"/>
      <c r="WLC1850" s="401"/>
      <c r="WLD1850" s="401"/>
      <c r="WLE1850" s="401"/>
      <c r="WLF1850" s="401"/>
      <c r="WLG1850" s="401"/>
      <c r="WLH1850" s="401"/>
      <c r="WLI1850" s="401"/>
      <c r="WLJ1850" s="401"/>
      <c r="WLK1850" s="401"/>
      <c r="WLL1850" s="401"/>
      <c r="WLM1850" s="401"/>
      <c r="WLN1850" s="401"/>
      <c r="WLO1850" s="401"/>
      <c r="WLP1850" s="401"/>
      <c r="WLQ1850" s="401"/>
      <c r="WLR1850" s="401"/>
      <c r="WLS1850" s="401"/>
      <c r="WLT1850" s="401"/>
      <c r="WLU1850" s="401"/>
      <c r="WLV1850" s="401"/>
      <c r="WLW1850" s="401"/>
      <c r="WLX1850" s="401"/>
      <c r="WLY1850" s="401"/>
      <c r="WLZ1850" s="401"/>
      <c r="WMA1850" s="401"/>
      <c r="WMB1850" s="401"/>
      <c r="WMC1850" s="401"/>
      <c r="WMD1850" s="401"/>
      <c r="WME1850" s="401"/>
      <c r="WMF1850" s="401"/>
      <c r="WMG1850" s="401"/>
      <c r="WMH1850" s="401"/>
      <c r="WMI1850" s="401"/>
      <c r="WMJ1850" s="401"/>
      <c r="WMK1850" s="401"/>
      <c r="WML1850" s="401"/>
      <c r="WMM1850" s="401"/>
      <c r="WMN1850" s="401"/>
      <c r="WMO1850" s="401"/>
      <c r="WMP1850" s="401"/>
      <c r="WMQ1850" s="401"/>
      <c r="WMR1850" s="401"/>
      <c r="WMS1850" s="401"/>
      <c r="WMT1850" s="401"/>
      <c r="WMU1850" s="401"/>
      <c r="WMV1850" s="401"/>
      <c r="WMW1850" s="401"/>
      <c r="WMX1850" s="401"/>
      <c r="WMY1850" s="401"/>
      <c r="WMZ1850" s="401"/>
      <c r="WNA1850" s="401"/>
      <c r="WNB1850" s="401"/>
      <c r="WNC1850" s="401"/>
      <c r="WND1850" s="401"/>
      <c r="WNE1850" s="401"/>
      <c r="WNF1850" s="401"/>
      <c r="WNG1850" s="401"/>
      <c r="WNH1850" s="401"/>
      <c r="WNI1850" s="401"/>
      <c r="WNJ1850" s="401"/>
      <c r="WNK1850" s="401"/>
      <c r="WNL1850" s="401"/>
      <c r="WNM1850" s="401"/>
      <c r="WNN1850" s="401"/>
      <c r="WNO1850" s="401"/>
      <c r="WNP1850" s="401"/>
      <c r="WNQ1850" s="401"/>
      <c r="WNR1850" s="401"/>
      <c r="WNS1850" s="401"/>
      <c r="WNT1850" s="401"/>
      <c r="WNU1850" s="401"/>
      <c r="WNV1850" s="401"/>
      <c r="WNW1850" s="401"/>
      <c r="WNX1850" s="401"/>
      <c r="WNY1850" s="401"/>
      <c r="WNZ1850" s="401"/>
      <c r="WOA1850" s="401"/>
      <c r="WOB1850" s="401"/>
      <c r="WOC1850" s="401"/>
      <c r="WOD1850" s="401"/>
      <c r="WOE1850" s="401"/>
      <c r="WOF1850" s="401"/>
      <c r="WOG1850" s="401"/>
      <c r="WOH1850" s="401"/>
      <c r="WOI1850" s="401"/>
      <c r="WOJ1850" s="401"/>
      <c r="WOK1850" s="401"/>
      <c r="WOL1850" s="401"/>
      <c r="WOM1850" s="401"/>
      <c r="WON1850" s="401"/>
      <c r="WOO1850" s="401"/>
      <c r="WOP1850" s="401"/>
      <c r="WOQ1850" s="401"/>
      <c r="WOR1850" s="401"/>
      <c r="WOS1850" s="401"/>
      <c r="WOT1850" s="401"/>
      <c r="WOU1850" s="401"/>
      <c r="WOV1850" s="401"/>
      <c r="WOW1850" s="401"/>
      <c r="WOX1850" s="401"/>
      <c r="WOY1850" s="401"/>
      <c r="WOZ1850" s="401"/>
      <c r="WPA1850" s="401"/>
      <c r="WPB1850" s="401"/>
      <c r="WPC1850" s="401"/>
      <c r="WPD1850" s="401"/>
      <c r="WPE1850" s="401"/>
      <c r="WPF1850" s="401"/>
      <c r="WPG1850" s="401"/>
      <c r="WPH1850" s="401"/>
      <c r="WPI1850" s="401"/>
      <c r="WPJ1850" s="401"/>
      <c r="WPK1850" s="401"/>
      <c r="WPL1850" s="401"/>
      <c r="WPM1850" s="401"/>
      <c r="WPN1850" s="401"/>
      <c r="WPO1850" s="401"/>
      <c r="WPP1850" s="401"/>
      <c r="WPQ1850" s="401"/>
      <c r="WPR1850" s="401"/>
      <c r="WPS1850" s="401"/>
      <c r="WPT1850" s="401"/>
      <c r="WPU1850" s="401"/>
      <c r="WPV1850" s="401"/>
      <c r="WPW1850" s="401"/>
      <c r="WPX1850" s="401"/>
      <c r="WPY1850" s="401"/>
      <c r="WPZ1850" s="401"/>
      <c r="WQA1850" s="401"/>
      <c r="WQB1850" s="401"/>
      <c r="WQC1850" s="401"/>
      <c r="WQD1850" s="401"/>
      <c r="WQE1850" s="401"/>
      <c r="WQF1850" s="401"/>
      <c r="WQG1850" s="401"/>
      <c r="WQH1850" s="401"/>
      <c r="WQI1850" s="401"/>
      <c r="WQJ1850" s="401"/>
      <c r="WQK1850" s="401"/>
      <c r="WQL1850" s="401"/>
      <c r="WQM1850" s="401"/>
      <c r="WQN1850" s="401"/>
      <c r="WQO1850" s="401"/>
      <c r="WQP1850" s="401"/>
      <c r="WQQ1850" s="401"/>
      <c r="WQR1850" s="401"/>
      <c r="WQS1850" s="401"/>
      <c r="WQT1850" s="401"/>
      <c r="WQU1850" s="401"/>
      <c r="WQV1850" s="401"/>
      <c r="WQW1850" s="401"/>
      <c r="WQX1850" s="401"/>
      <c r="WQY1850" s="401"/>
      <c r="WQZ1850" s="401"/>
      <c r="WRA1850" s="401"/>
      <c r="WRB1850" s="401"/>
      <c r="WRC1850" s="401"/>
      <c r="WRD1850" s="401"/>
      <c r="WRE1850" s="401"/>
      <c r="WRF1850" s="401"/>
      <c r="WRG1850" s="401"/>
      <c r="WRH1850" s="401"/>
      <c r="WRI1850" s="401"/>
      <c r="WRJ1850" s="401"/>
      <c r="WRK1850" s="401"/>
      <c r="WRL1850" s="401"/>
      <c r="WRM1850" s="401"/>
      <c r="WRN1850" s="401"/>
      <c r="WRO1850" s="401"/>
      <c r="WRP1850" s="401"/>
      <c r="WRQ1850" s="401"/>
      <c r="WRR1850" s="401"/>
      <c r="WRS1850" s="401"/>
      <c r="WRT1850" s="401"/>
      <c r="WRU1850" s="401"/>
      <c r="WRV1850" s="401"/>
      <c r="WRW1850" s="401"/>
      <c r="WRX1850" s="401"/>
      <c r="WRY1850" s="401"/>
      <c r="WRZ1850" s="401"/>
      <c r="WSA1850" s="401"/>
      <c r="WSB1850" s="401"/>
      <c r="WSC1850" s="401"/>
      <c r="WSD1850" s="401"/>
      <c r="WSE1850" s="401"/>
      <c r="WSF1850" s="401"/>
      <c r="WSG1850" s="401"/>
      <c r="WSH1850" s="401"/>
      <c r="WSI1850" s="401"/>
      <c r="WSJ1850" s="401"/>
      <c r="WSK1850" s="401"/>
      <c r="WSL1850" s="401"/>
      <c r="WSM1850" s="401"/>
      <c r="WSN1850" s="401"/>
      <c r="WSO1850" s="401"/>
      <c r="WSP1850" s="401"/>
      <c r="WSQ1850" s="401"/>
      <c r="WSR1850" s="401"/>
      <c r="WSS1850" s="401"/>
      <c r="WST1850" s="401"/>
      <c r="WSU1850" s="401"/>
      <c r="WSV1850" s="401"/>
      <c r="WSW1850" s="401"/>
      <c r="WSX1850" s="401"/>
      <c r="WSY1850" s="401"/>
      <c r="WSZ1850" s="401"/>
      <c r="WTA1850" s="401"/>
      <c r="WTB1850" s="401"/>
      <c r="WTC1850" s="401"/>
      <c r="WTD1850" s="401"/>
      <c r="WTE1850" s="401"/>
      <c r="WTF1850" s="401"/>
      <c r="WTG1850" s="401"/>
      <c r="WTH1850" s="401"/>
      <c r="WTI1850" s="401"/>
      <c r="WTJ1850" s="401"/>
      <c r="WTK1850" s="401"/>
      <c r="WTL1850" s="401"/>
      <c r="WTM1850" s="401"/>
      <c r="WTN1850" s="401"/>
      <c r="WTO1850" s="401"/>
      <c r="WTP1850" s="401"/>
      <c r="WTQ1850" s="401"/>
      <c r="WTR1850" s="401"/>
      <c r="WTS1850" s="401"/>
      <c r="WTT1850" s="401"/>
      <c r="WTU1850" s="401"/>
      <c r="WTV1850" s="401"/>
      <c r="WTW1850" s="401"/>
      <c r="WTX1850" s="401"/>
      <c r="WTY1850" s="401"/>
      <c r="WTZ1850" s="401"/>
      <c r="WUA1850" s="401"/>
      <c r="WUB1850" s="401"/>
      <c r="WUC1850" s="401"/>
      <c r="WUD1850" s="401"/>
      <c r="WUE1850" s="401"/>
      <c r="WUF1850" s="401"/>
      <c r="WUG1850" s="401"/>
      <c r="WUH1850" s="401"/>
      <c r="WUI1850" s="401"/>
      <c r="WUJ1850" s="401"/>
      <c r="WUK1850" s="401"/>
      <c r="WUL1850" s="401"/>
      <c r="WUM1850" s="401"/>
      <c r="WUN1850" s="401"/>
      <c r="WUO1850" s="401"/>
      <c r="WUP1850" s="401"/>
      <c r="WUQ1850" s="401"/>
      <c r="WUR1850" s="401"/>
      <c r="WUS1850" s="401"/>
      <c r="WUT1850" s="401"/>
      <c r="WUU1850" s="401"/>
      <c r="WUV1850" s="401"/>
      <c r="WUW1850" s="401"/>
      <c r="WUX1850" s="401"/>
      <c r="WUY1850" s="401"/>
      <c r="WUZ1850" s="401"/>
      <c r="WVA1850" s="401"/>
      <c r="WVB1850" s="401"/>
      <c r="WVC1850" s="401"/>
      <c r="WVD1850" s="401"/>
      <c r="WVE1850" s="401"/>
    </row>
    <row r="1852" spans="1:16125" s="399" customFormat="1" ht="15" customHeight="1">
      <c r="A1852" s="397"/>
      <c r="B1852" s="397"/>
      <c r="C1852" s="400"/>
      <c r="D1852" s="5591"/>
      <c r="E1852" s="5591"/>
      <c r="F1852" s="397"/>
      <c r="G1852" s="397"/>
      <c r="H1852" s="397"/>
      <c r="I1852" s="397"/>
      <c r="J1852" s="397"/>
      <c r="K1852" s="397"/>
      <c r="L1852" s="401"/>
      <c r="M1852" s="401"/>
      <c r="N1852" s="401"/>
      <c r="O1852" s="401"/>
      <c r="P1852" s="401"/>
      <c r="Q1852" s="401"/>
      <c r="R1852" s="401"/>
      <c r="S1852" s="401"/>
      <c r="T1852" s="401"/>
      <c r="U1852" s="401"/>
      <c r="V1852" s="401"/>
      <c r="W1852" s="401"/>
      <c r="X1852" s="401"/>
      <c r="Y1852" s="401"/>
      <c r="Z1852" s="401"/>
      <c r="AA1852" s="401"/>
      <c r="AB1852" s="401"/>
      <c r="AC1852" s="401"/>
      <c r="AD1852" s="401"/>
      <c r="AE1852" s="401"/>
      <c r="AF1852" s="401"/>
      <c r="AG1852" s="401"/>
      <c r="AH1852" s="401"/>
      <c r="AI1852" s="401"/>
      <c r="AJ1852" s="401"/>
      <c r="AK1852" s="401"/>
      <c r="AL1852" s="401"/>
      <c r="AM1852" s="401"/>
      <c r="AN1852" s="401"/>
      <c r="AO1852" s="401"/>
      <c r="AP1852" s="401"/>
      <c r="AQ1852" s="401"/>
      <c r="AR1852" s="401"/>
      <c r="AS1852" s="401"/>
      <c r="AT1852" s="401"/>
      <c r="AU1852" s="401"/>
      <c r="AV1852" s="401"/>
      <c r="AW1852" s="401"/>
      <c r="AX1852" s="401"/>
      <c r="AY1852" s="401"/>
      <c r="AZ1852" s="401"/>
      <c r="BA1852" s="401"/>
      <c r="BB1852" s="401"/>
      <c r="BC1852" s="401"/>
      <c r="BD1852" s="401"/>
      <c r="BE1852" s="401"/>
      <c r="BF1852" s="401"/>
      <c r="BG1852" s="401"/>
      <c r="BH1852" s="401"/>
      <c r="BI1852" s="401"/>
      <c r="BJ1852" s="401"/>
      <c r="BK1852" s="401"/>
      <c r="BL1852" s="401"/>
      <c r="BM1852" s="401"/>
      <c r="BN1852" s="401"/>
      <c r="BO1852" s="401"/>
      <c r="BP1852" s="401"/>
      <c r="BQ1852" s="401"/>
      <c r="BR1852" s="401"/>
      <c r="BS1852" s="401"/>
      <c r="BT1852" s="401"/>
      <c r="BU1852" s="401"/>
      <c r="BV1852" s="401"/>
      <c r="BW1852" s="401"/>
      <c r="BX1852" s="401"/>
      <c r="BY1852" s="401"/>
      <c r="BZ1852" s="401"/>
      <c r="CA1852" s="401"/>
      <c r="CB1852" s="401"/>
      <c r="CC1852" s="401"/>
      <c r="CD1852" s="401"/>
      <c r="CE1852" s="401"/>
      <c r="CF1852" s="401"/>
      <c r="CG1852" s="401"/>
      <c r="CH1852" s="401"/>
      <c r="CI1852" s="401"/>
      <c r="CJ1852" s="401"/>
      <c r="CK1852" s="401"/>
      <c r="CL1852" s="401"/>
      <c r="CM1852" s="401"/>
      <c r="CN1852" s="401"/>
      <c r="CO1852" s="401"/>
      <c r="CP1852" s="401"/>
      <c r="CQ1852" s="401"/>
      <c r="CR1852" s="401"/>
      <c r="CS1852" s="401"/>
      <c r="CT1852" s="401"/>
      <c r="CU1852" s="401"/>
      <c r="CV1852" s="401"/>
      <c r="CW1852" s="401"/>
      <c r="CX1852" s="401"/>
      <c r="CY1852" s="401"/>
      <c r="CZ1852" s="401"/>
      <c r="DA1852" s="401"/>
      <c r="DB1852" s="401"/>
      <c r="DC1852" s="401"/>
      <c r="DD1852" s="401"/>
      <c r="DE1852" s="401"/>
      <c r="DF1852" s="401"/>
      <c r="DG1852" s="401"/>
      <c r="DH1852" s="401"/>
      <c r="DI1852" s="401"/>
      <c r="DJ1852" s="401"/>
      <c r="DK1852" s="401"/>
      <c r="DL1852" s="401"/>
      <c r="DM1852" s="401"/>
      <c r="DN1852" s="401"/>
      <c r="DO1852" s="401"/>
      <c r="DP1852" s="401"/>
      <c r="DQ1852" s="401"/>
      <c r="DR1852" s="401"/>
      <c r="DS1852" s="401"/>
      <c r="DT1852" s="401"/>
      <c r="DU1852" s="401"/>
      <c r="DV1852" s="401"/>
      <c r="DW1852" s="401"/>
      <c r="DX1852" s="401"/>
      <c r="DY1852" s="401"/>
      <c r="DZ1852" s="401"/>
      <c r="EA1852" s="401"/>
      <c r="EB1852" s="401"/>
      <c r="EC1852" s="401"/>
      <c r="ED1852" s="401"/>
      <c r="EE1852" s="401"/>
      <c r="EF1852" s="401"/>
      <c r="EG1852" s="401"/>
      <c r="EH1852" s="401"/>
      <c r="EI1852" s="401"/>
      <c r="EJ1852" s="401"/>
      <c r="EK1852" s="401"/>
      <c r="EL1852" s="401"/>
      <c r="EM1852" s="401"/>
      <c r="EN1852" s="401"/>
      <c r="EO1852" s="401"/>
      <c r="EP1852" s="401"/>
      <c r="EQ1852" s="401"/>
      <c r="ER1852" s="401"/>
      <c r="ES1852" s="401"/>
      <c r="ET1852" s="401"/>
      <c r="EU1852" s="401"/>
      <c r="EV1852" s="401"/>
      <c r="EW1852" s="401"/>
      <c r="EX1852" s="401"/>
      <c r="EY1852" s="401"/>
      <c r="EZ1852" s="401"/>
      <c r="FA1852" s="401"/>
      <c r="FB1852" s="401"/>
      <c r="FC1852" s="401"/>
      <c r="FD1852" s="401"/>
      <c r="FE1852" s="401"/>
      <c r="FF1852" s="401"/>
      <c r="FG1852" s="401"/>
      <c r="FH1852" s="401"/>
      <c r="FI1852" s="401"/>
      <c r="FJ1852" s="401"/>
      <c r="FK1852" s="401"/>
      <c r="FL1852" s="401"/>
      <c r="FM1852" s="401"/>
      <c r="FN1852" s="401"/>
      <c r="FO1852" s="401"/>
      <c r="FP1852" s="401"/>
      <c r="FQ1852" s="401"/>
      <c r="FR1852" s="401"/>
      <c r="FS1852" s="401"/>
      <c r="FT1852" s="401"/>
      <c r="FU1852" s="401"/>
      <c r="FV1852" s="401"/>
      <c r="FW1852" s="401"/>
      <c r="FX1852" s="401"/>
      <c r="FY1852" s="401"/>
      <c r="FZ1852" s="401"/>
      <c r="GA1852" s="401"/>
      <c r="GB1852" s="401"/>
      <c r="GC1852" s="401"/>
      <c r="GD1852" s="401"/>
      <c r="GE1852" s="401"/>
      <c r="GF1852" s="401"/>
      <c r="GG1852" s="401"/>
      <c r="GH1852" s="401"/>
      <c r="GI1852" s="401"/>
      <c r="GJ1852" s="401"/>
      <c r="GK1852" s="401"/>
      <c r="GL1852" s="401"/>
      <c r="GM1852" s="401"/>
      <c r="GN1852" s="401"/>
      <c r="GO1852" s="401"/>
      <c r="GP1852" s="401"/>
      <c r="GQ1852" s="401"/>
      <c r="GR1852" s="401"/>
      <c r="GS1852" s="401"/>
      <c r="GT1852" s="401"/>
      <c r="GU1852" s="401"/>
      <c r="GV1852" s="401"/>
      <c r="GW1852" s="401"/>
      <c r="GX1852" s="401"/>
      <c r="GY1852" s="401"/>
      <c r="GZ1852" s="401"/>
      <c r="HA1852" s="401"/>
      <c r="HB1852" s="401"/>
      <c r="HC1852" s="401"/>
      <c r="HD1852" s="401"/>
      <c r="HE1852" s="401"/>
      <c r="HF1852" s="401"/>
      <c r="HG1852" s="401"/>
      <c r="HH1852" s="401"/>
      <c r="HI1852" s="401"/>
      <c r="HJ1852" s="401"/>
      <c r="HK1852" s="401"/>
      <c r="HL1852" s="401"/>
      <c r="HM1852" s="401"/>
      <c r="HN1852" s="401"/>
      <c r="HO1852" s="401"/>
      <c r="HP1852" s="401"/>
      <c r="HQ1852" s="401"/>
      <c r="HR1852" s="401"/>
      <c r="HS1852" s="401"/>
      <c r="HT1852" s="401"/>
      <c r="HU1852" s="401"/>
      <c r="HV1852" s="401"/>
      <c r="HW1852" s="401"/>
      <c r="HX1852" s="401"/>
      <c r="HY1852" s="401"/>
      <c r="HZ1852" s="401"/>
      <c r="IA1852" s="401"/>
      <c r="IB1852" s="401"/>
      <c r="IC1852" s="401"/>
      <c r="ID1852" s="401"/>
      <c r="IE1852" s="401"/>
      <c r="IF1852" s="401"/>
      <c r="IG1852" s="401"/>
      <c r="IH1852" s="401"/>
      <c r="II1852" s="401"/>
      <c r="IJ1852" s="401"/>
      <c r="IK1852" s="401"/>
      <c r="IL1852" s="401"/>
      <c r="IM1852" s="401"/>
      <c r="IN1852" s="401"/>
      <c r="IO1852" s="401"/>
      <c r="IP1852" s="401"/>
      <c r="IQ1852" s="401"/>
      <c r="IR1852" s="401"/>
      <c r="IS1852" s="401"/>
      <c r="IT1852" s="401"/>
      <c r="IU1852" s="401"/>
      <c r="IV1852" s="401"/>
      <c r="IW1852" s="401"/>
      <c r="IX1852" s="401"/>
      <c r="IY1852" s="401"/>
      <c r="IZ1852" s="401"/>
      <c r="JA1852" s="401"/>
      <c r="JB1852" s="401"/>
      <c r="JC1852" s="401"/>
      <c r="JD1852" s="401"/>
      <c r="JE1852" s="401"/>
      <c r="JF1852" s="401"/>
      <c r="JG1852" s="401"/>
      <c r="JH1852" s="401"/>
      <c r="JI1852" s="401"/>
      <c r="JJ1852" s="401"/>
      <c r="JK1852" s="401"/>
      <c r="JL1852" s="401"/>
      <c r="JM1852" s="401"/>
      <c r="JN1852" s="401"/>
      <c r="JO1852" s="401"/>
      <c r="JP1852" s="401"/>
      <c r="JQ1852" s="401"/>
      <c r="JR1852" s="401"/>
      <c r="JS1852" s="401"/>
      <c r="JT1852" s="401"/>
      <c r="JU1852" s="401"/>
      <c r="JV1852" s="401"/>
      <c r="JW1852" s="401"/>
      <c r="JX1852" s="401"/>
      <c r="JY1852" s="401"/>
      <c r="JZ1852" s="401"/>
      <c r="KA1852" s="401"/>
      <c r="KB1852" s="401"/>
      <c r="KC1852" s="401"/>
      <c r="KD1852" s="401"/>
      <c r="KE1852" s="401"/>
      <c r="KF1852" s="401"/>
      <c r="KG1852" s="401"/>
      <c r="KH1852" s="401"/>
      <c r="KI1852" s="401"/>
      <c r="KJ1852" s="401"/>
      <c r="KK1852" s="401"/>
      <c r="KL1852" s="401"/>
      <c r="KM1852" s="401"/>
      <c r="KN1852" s="401"/>
      <c r="KO1852" s="401"/>
      <c r="KP1852" s="401"/>
      <c r="KQ1852" s="401"/>
      <c r="KR1852" s="401"/>
      <c r="KS1852" s="401"/>
      <c r="KT1852" s="401"/>
      <c r="KU1852" s="401"/>
      <c r="KV1852" s="401"/>
      <c r="KW1852" s="401"/>
      <c r="KX1852" s="401"/>
      <c r="KY1852" s="401"/>
      <c r="KZ1852" s="401"/>
      <c r="LA1852" s="401"/>
      <c r="LB1852" s="401"/>
      <c r="LC1852" s="401"/>
      <c r="LD1852" s="401"/>
      <c r="LE1852" s="401"/>
      <c r="LF1852" s="401"/>
      <c r="LG1852" s="401"/>
      <c r="LH1852" s="401"/>
      <c r="LI1852" s="401"/>
      <c r="LJ1852" s="401"/>
      <c r="LK1852" s="401"/>
      <c r="LL1852" s="401"/>
      <c r="LM1852" s="401"/>
      <c r="LN1852" s="401"/>
      <c r="LO1852" s="401"/>
      <c r="LP1852" s="401"/>
      <c r="LQ1852" s="401"/>
      <c r="LR1852" s="401"/>
      <c r="LS1852" s="401"/>
      <c r="LT1852" s="401"/>
      <c r="LU1852" s="401"/>
      <c r="LV1852" s="401"/>
      <c r="LW1852" s="401"/>
      <c r="LX1852" s="401"/>
      <c r="LY1852" s="401"/>
      <c r="LZ1852" s="401"/>
      <c r="MA1852" s="401"/>
      <c r="MB1852" s="401"/>
      <c r="MC1852" s="401"/>
      <c r="MD1852" s="401"/>
      <c r="ME1852" s="401"/>
      <c r="MF1852" s="401"/>
      <c r="MG1852" s="401"/>
      <c r="MH1852" s="401"/>
      <c r="MI1852" s="401"/>
      <c r="MJ1852" s="401"/>
      <c r="MK1852" s="401"/>
      <c r="ML1852" s="401"/>
      <c r="MM1852" s="401"/>
      <c r="MN1852" s="401"/>
      <c r="MO1852" s="401"/>
      <c r="MP1852" s="401"/>
      <c r="MQ1852" s="401"/>
      <c r="MR1852" s="401"/>
      <c r="MS1852" s="401"/>
      <c r="MT1852" s="401"/>
      <c r="MU1852" s="401"/>
      <c r="MV1852" s="401"/>
      <c r="MW1852" s="401"/>
      <c r="MX1852" s="401"/>
      <c r="MY1852" s="401"/>
      <c r="MZ1852" s="401"/>
      <c r="NA1852" s="401"/>
      <c r="NB1852" s="401"/>
      <c r="NC1852" s="401"/>
      <c r="ND1852" s="401"/>
      <c r="NE1852" s="401"/>
      <c r="NF1852" s="401"/>
      <c r="NG1852" s="401"/>
      <c r="NH1852" s="401"/>
      <c r="NI1852" s="401"/>
      <c r="NJ1852" s="401"/>
      <c r="NK1852" s="401"/>
      <c r="NL1852" s="401"/>
      <c r="NM1852" s="401"/>
      <c r="NN1852" s="401"/>
      <c r="NO1852" s="401"/>
      <c r="NP1852" s="401"/>
      <c r="NQ1852" s="401"/>
      <c r="NR1852" s="401"/>
      <c r="NS1852" s="401"/>
      <c r="NT1852" s="401"/>
      <c r="NU1852" s="401"/>
      <c r="NV1852" s="401"/>
      <c r="NW1852" s="401"/>
      <c r="NX1852" s="401"/>
      <c r="NY1852" s="401"/>
      <c r="NZ1852" s="401"/>
      <c r="OA1852" s="401"/>
      <c r="OB1852" s="401"/>
      <c r="OC1852" s="401"/>
      <c r="OD1852" s="401"/>
      <c r="OE1852" s="401"/>
      <c r="OF1852" s="401"/>
      <c r="OG1852" s="401"/>
      <c r="OH1852" s="401"/>
      <c r="OI1852" s="401"/>
      <c r="OJ1852" s="401"/>
      <c r="OK1852" s="401"/>
      <c r="OL1852" s="401"/>
      <c r="OM1852" s="401"/>
      <c r="ON1852" s="401"/>
      <c r="OO1852" s="401"/>
      <c r="OP1852" s="401"/>
      <c r="OQ1852" s="401"/>
      <c r="OR1852" s="401"/>
      <c r="OS1852" s="401"/>
      <c r="OT1852" s="401"/>
      <c r="OU1852" s="401"/>
      <c r="OV1852" s="401"/>
      <c r="OW1852" s="401"/>
      <c r="OX1852" s="401"/>
      <c r="OY1852" s="401"/>
      <c r="OZ1852" s="401"/>
      <c r="PA1852" s="401"/>
      <c r="PB1852" s="401"/>
      <c r="PC1852" s="401"/>
      <c r="PD1852" s="401"/>
      <c r="PE1852" s="401"/>
      <c r="PF1852" s="401"/>
      <c r="PG1852" s="401"/>
      <c r="PH1852" s="401"/>
      <c r="PI1852" s="401"/>
      <c r="PJ1852" s="401"/>
      <c r="PK1852" s="401"/>
      <c r="PL1852" s="401"/>
      <c r="PM1852" s="401"/>
      <c r="PN1852" s="401"/>
      <c r="PO1852" s="401"/>
      <c r="PP1852" s="401"/>
      <c r="PQ1852" s="401"/>
      <c r="PR1852" s="401"/>
      <c r="PS1852" s="401"/>
      <c r="PT1852" s="401"/>
      <c r="PU1852" s="401"/>
      <c r="PV1852" s="401"/>
      <c r="PW1852" s="401"/>
      <c r="PX1852" s="401"/>
      <c r="PY1852" s="401"/>
      <c r="PZ1852" s="401"/>
      <c r="QA1852" s="401"/>
      <c r="QB1852" s="401"/>
      <c r="QC1852" s="401"/>
      <c r="QD1852" s="401"/>
      <c r="QE1852" s="401"/>
      <c r="QF1852" s="401"/>
      <c r="QG1852" s="401"/>
      <c r="QH1852" s="401"/>
      <c r="QI1852" s="401"/>
      <c r="QJ1852" s="401"/>
      <c r="QK1852" s="401"/>
      <c r="QL1852" s="401"/>
      <c r="QM1852" s="401"/>
      <c r="QN1852" s="401"/>
      <c r="QO1852" s="401"/>
      <c r="QP1852" s="401"/>
      <c r="QQ1852" s="401"/>
      <c r="QR1852" s="401"/>
      <c r="QS1852" s="401"/>
      <c r="QT1852" s="401"/>
      <c r="QU1852" s="401"/>
      <c r="QV1852" s="401"/>
      <c r="QW1852" s="401"/>
      <c r="QX1852" s="401"/>
      <c r="QY1852" s="401"/>
      <c r="QZ1852" s="401"/>
      <c r="RA1852" s="401"/>
      <c r="RB1852" s="401"/>
      <c r="RC1852" s="401"/>
      <c r="RD1852" s="401"/>
      <c r="RE1852" s="401"/>
      <c r="RF1852" s="401"/>
      <c r="RG1852" s="401"/>
      <c r="RH1852" s="401"/>
      <c r="RI1852" s="401"/>
      <c r="RJ1852" s="401"/>
      <c r="RK1852" s="401"/>
      <c r="RL1852" s="401"/>
      <c r="RM1852" s="401"/>
      <c r="RN1852" s="401"/>
      <c r="RO1852" s="401"/>
      <c r="RP1852" s="401"/>
      <c r="RQ1852" s="401"/>
      <c r="RR1852" s="401"/>
      <c r="RS1852" s="401"/>
      <c r="RT1852" s="401"/>
      <c r="RU1852" s="401"/>
      <c r="RV1852" s="401"/>
      <c r="RW1852" s="401"/>
      <c r="RX1852" s="401"/>
      <c r="RY1852" s="401"/>
      <c r="RZ1852" s="401"/>
      <c r="SA1852" s="401"/>
      <c r="SB1852" s="401"/>
      <c r="SC1852" s="401"/>
      <c r="SD1852" s="401"/>
      <c r="SE1852" s="401"/>
      <c r="SF1852" s="401"/>
      <c r="SG1852" s="401"/>
      <c r="SH1852" s="401"/>
      <c r="SI1852" s="401"/>
      <c r="SJ1852" s="401"/>
      <c r="SK1852" s="401"/>
      <c r="SL1852" s="401"/>
      <c r="SM1852" s="401"/>
      <c r="SN1852" s="401"/>
      <c r="SO1852" s="401"/>
      <c r="SP1852" s="401"/>
      <c r="SQ1852" s="401"/>
      <c r="SR1852" s="401"/>
      <c r="SS1852" s="401"/>
      <c r="ST1852" s="401"/>
      <c r="SU1852" s="401"/>
      <c r="SV1852" s="401"/>
      <c r="SW1852" s="401"/>
      <c r="SX1852" s="401"/>
      <c r="SY1852" s="401"/>
      <c r="SZ1852" s="401"/>
      <c r="TA1852" s="401"/>
      <c r="TB1852" s="401"/>
      <c r="TC1852" s="401"/>
      <c r="TD1852" s="401"/>
      <c r="TE1852" s="401"/>
      <c r="TF1852" s="401"/>
      <c r="TG1852" s="401"/>
      <c r="TH1852" s="401"/>
      <c r="TI1852" s="401"/>
      <c r="TJ1852" s="401"/>
      <c r="TK1852" s="401"/>
      <c r="TL1852" s="401"/>
      <c r="TM1852" s="401"/>
      <c r="TN1852" s="401"/>
      <c r="TO1852" s="401"/>
      <c r="TP1852" s="401"/>
      <c r="TQ1852" s="401"/>
      <c r="TR1852" s="401"/>
      <c r="TS1852" s="401"/>
      <c r="TT1852" s="401"/>
      <c r="TU1852" s="401"/>
      <c r="TV1852" s="401"/>
      <c r="TW1852" s="401"/>
      <c r="TX1852" s="401"/>
      <c r="TY1852" s="401"/>
      <c r="TZ1852" s="401"/>
      <c r="UA1852" s="401"/>
      <c r="UB1852" s="401"/>
      <c r="UC1852" s="401"/>
      <c r="UD1852" s="401"/>
      <c r="UE1852" s="401"/>
      <c r="UF1852" s="401"/>
      <c r="UG1852" s="401"/>
      <c r="UH1852" s="401"/>
      <c r="UI1852" s="401"/>
      <c r="UJ1852" s="401"/>
      <c r="UK1852" s="401"/>
      <c r="UL1852" s="401"/>
      <c r="UM1852" s="401"/>
      <c r="UN1852" s="401"/>
      <c r="UO1852" s="401"/>
      <c r="UP1852" s="401"/>
      <c r="UQ1852" s="401"/>
      <c r="UR1852" s="401"/>
      <c r="US1852" s="401"/>
      <c r="UT1852" s="401"/>
      <c r="UU1852" s="401"/>
      <c r="UV1852" s="401"/>
      <c r="UW1852" s="401"/>
      <c r="UX1852" s="401"/>
      <c r="UY1852" s="401"/>
      <c r="UZ1852" s="401"/>
      <c r="VA1852" s="401"/>
      <c r="VB1852" s="401"/>
      <c r="VC1852" s="401"/>
      <c r="VD1852" s="401"/>
      <c r="VE1852" s="401"/>
      <c r="VF1852" s="401"/>
      <c r="VG1852" s="401"/>
      <c r="VH1852" s="401"/>
      <c r="VI1852" s="401"/>
      <c r="VJ1852" s="401"/>
      <c r="VK1852" s="401"/>
      <c r="VL1852" s="401"/>
      <c r="VM1852" s="401"/>
      <c r="VN1852" s="401"/>
      <c r="VO1852" s="401"/>
      <c r="VP1852" s="401"/>
      <c r="VQ1852" s="401"/>
      <c r="VR1852" s="401"/>
      <c r="VS1852" s="401"/>
      <c r="VT1852" s="401"/>
      <c r="VU1852" s="401"/>
      <c r="VV1852" s="401"/>
      <c r="VW1852" s="401"/>
      <c r="VX1852" s="401"/>
      <c r="VY1852" s="401"/>
      <c r="VZ1852" s="401"/>
      <c r="WA1852" s="401"/>
      <c r="WB1852" s="401"/>
      <c r="WC1852" s="401"/>
      <c r="WD1852" s="401"/>
      <c r="WE1852" s="401"/>
      <c r="WF1852" s="401"/>
      <c r="WG1852" s="401"/>
      <c r="WH1852" s="401"/>
      <c r="WI1852" s="401"/>
      <c r="WJ1852" s="401"/>
      <c r="WK1852" s="401"/>
      <c r="WL1852" s="401"/>
      <c r="WM1852" s="401"/>
      <c r="WN1852" s="401"/>
      <c r="WO1852" s="401"/>
      <c r="WP1852" s="401"/>
      <c r="WQ1852" s="401"/>
      <c r="WR1852" s="401"/>
      <c r="WS1852" s="401"/>
      <c r="WT1852" s="401"/>
      <c r="WU1852" s="401"/>
      <c r="WV1852" s="401"/>
      <c r="WW1852" s="401"/>
      <c r="WX1852" s="401"/>
      <c r="WY1852" s="401"/>
      <c r="WZ1852" s="401"/>
      <c r="XA1852" s="401"/>
      <c r="XB1852" s="401"/>
      <c r="XC1852" s="401"/>
      <c r="XD1852" s="401"/>
      <c r="XE1852" s="401"/>
      <c r="XF1852" s="401"/>
      <c r="XG1852" s="401"/>
      <c r="XH1852" s="401"/>
      <c r="XI1852" s="401"/>
      <c r="XJ1852" s="401"/>
      <c r="XK1852" s="401"/>
      <c r="XL1852" s="401"/>
      <c r="XM1852" s="401"/>
      <c r="XN1852" s="401"/>
      <c r="XO1852" s="401"/>
      <c r="XP1852" s="401"/>
      <c r="XQ1852" s="401"/>
      <c r="XR1852" s="401"/>
      <c r="XS1852" s="401"/>
      <c r="XT1852" s="401"/>
      <c r="XU1852" s="401"/>
      <c r="XV1852" s="401"/>
      <c r="XW1852" s="401"/>
      <c r="XX1852" s="401"/>
      <c r="XY1852" s="401"/>
      <c r="XZ1852" s="401"/>
      <c r="YA1852" s="401"/>
      <c r="YB1852" s="401"/>
      <c r="YC1852" s="401"/>
      <c r="YD1852" s="401"/>
      <c r="YE1852" s="401"/>
      <c r="YF1852" s="401"/>
      <c r="YG1852" s="401"/>
      <c r="YH1852" s="401"/>
      <c r="YI1852" s="401"/>
      <c r="YJ1852" s="401"/>
      <c r="YK1852" s="401"/>
      <c r="YL1852" s="401"/>
      <c r="YM1852" s="401"/>
      <c r="YN1852" s="401"/>
      <c r="YO1852" s="401"/>
      <c r="YP1852" s="401"/>
      <c r="YQ1852" s="401"/>
      <c r="YR1852" s="401"/>
      <c r="YS1852" s="401"/>
      <c r="YT1852" s="401"/>
      <c r="YU1852" s="401"/>
      <c r="YV1852" s="401"/>
      <c r="YW1852" s="401"/>
      <c r="YX1852" s="401"/>
      <c r="YY1852" s="401"/>
      <c r="YZ1852" s="401"/>
      <c r="ZA1852" s="401"/>
      <c r="ZB1852" s="401"/>
      <c r="ZC1852" s="401"/>
      <c r="ZD1852" s="401"/>
      <c r="ZE1852" s="401"/>
      <c r="ZF1852" s="401"/>
      <c r="ZG1852" s="401"/>
      <c r="ZH1852" s="401"/>
      <c r="ZI1852" s="401"/>
      <c r="ZJ1852" s="401"/>
      <c r="ZK1852" s="401"/>
      <c r="ZL1852" s="401"/>
      <c r="ZM1852" s="401"/>
      <c r="ZN1852" s="401"/>
      <c r="ZO1852" s="401"/>
      <c r="ZP1852" s="401"/>
      <c r="ZQ1852" s="401"/>
      <c r="ZR1852" s="401"/>
      <c r="ZS1852" s="401"/>
      <c r="ZT1852" s="401"/>
      <c r="ZU1852" s="401"/>
      <c r="ZV1852" s="401"/>
      <c r="ZW1852" s="401"/>
      <c r="ZX1852" s="401"/>
      <c r="ZY1852" s="401"/>
      <c r="ZZ1852" s="401"/>
      <c r="AAA1852" s="401"/>
      <c r="AAB1852" s="401"/>
      <c r="AAC1852" s="401"/>
      <c r="AAD1852" s="401"/>
      <c r="AAE1852" s="401"/>
      <c r="AAF1852" s="401"/>
      <c r="AAG1852" s="401"/>
      <c r="AAH1852" s="401"/>
      <c r="AAI1852" s="401"/>
      <c r="AAJ1852" s="401"/>
      <c r="AAK1852" s="401"/>
      <c r="AAL1852" s="401"/>
      <c r="AAM1852" s="401"/>
      <c r="AAN1852" s="401"/>
      <c r="AAO1852" s="401"/>
      <c r="AAP1852" s="401"/>
      <c r="AAQ1852" s="401"/>
      <c r="AAR1852" s="401"/>
      <c r="AAS1852" s="401"/>
      <c r="AAT1852" s="401"/>
      <c r="AAU1852" s="401"/>
      <c r="AAV1852" s="401"/>
      <c r="AAW1852" s="401"/>
      <c r="AAX1852" s="401"/>
      <c r="AAY1852" s="401"/>
      <c r="AAZ1852" s="401"/>
      <c r="ABA1852" s="401"/>
      <c r="ABB1852" s="401"/>
      <c r="ABC1852" s="401"/>
      <c r="ABD1852" s="401"/>
      <c r="ABE1852" s="401"/>
      <c r="ABF1852" s="401"/>
      <c r="ABG1852" s="401"/>
      <c r="ABH1852" s="401"/>
      <c r="ABI1852" s="401"/>
      <c r="ABJ1852" s="401"/>
      <c r="ABK1852" s="401"/>
      <c r="ABL1852" s="401"/>
      <c r="ABM1852" s="401"/>
      <c r="ABN1852" s="401"/>
      <c r="ABO1852" s="401"/>
      <c r="ABP1852" s="401"/>
      <c r="ABQ1852" s="401"/>
      <c r="ABR1852" s="401"/>
      <c r="ABS1852" s="401"/>
      <c r="ABT1852" s="401"/>
      <c r="ABU1852" s="401"/>
      <c r="ABV1852" s="401"/>
      <c r="ABW1852" s="401"/>
      <c r="ABX1852" s="401"/>
      <c r="ABY1852" s="401"/>
      <c r="ABZ1852" s="401"/>
      <c r="ACA1852" s="401"/>
      <c r="ACB1852" s="401"/>
      <c r="ACC1852" s="401"/>
      <c r="ACD1852" s="401"/>
      <c r="ACE1852" s="401"/>
      <c r="ACF1852" s="401"/>
      <c r="ACG1852" s="401"/>
      <c r="ACH1852" s="401"/>
      <c r="ACI1852" s="401"/>
      <c r="ACJ1852" s="401"/>
      <c r="ACK1852" s="401"/>
      <c r="ACL1852" s="401"/>
      <c r="ACM1852" s="401"/>
      <c r="ACN1852" s="401"/>
      <c r="ACO1852" s="401"/>
      <c r="ACP1852" s="401"/>
      <c r="ACQ1852" s="401"/>
      <c r="ACR1852" s="401"/>
      <c r="ACS1852" s="401"/>
      <c r="ACT1852" s="401"/>
      <c r="ACU1852" s="401"/>
      <c r="ACV1852" s="401"/>
      <c r="ACW1852" s="401"/>
      <c r="ACX1852" s="401"/>
      <c r="ACY1852" s="401"/>
      <c r="ACZ1852" s="401"/>
      <c r="ADA1852" s="401"/>
      <c r="ADB1852" s="401"/>
      <c r="ADC1852" s="401"/>
      <c r="ADD1852" s="401"/>
      <c r="ADE1852" s="401"/>
      <c r="ADF1852" s="401"/>
      <c r="ADG1852" s="401"/>
      <c r="ADH1852" s="401"/>
      <c r="ADI1852" s="401"/>
      <c r="ADJ1852" s="401"/>
      <c r="ADK1852" s="401"/>
      <c r="ADL1852" s="401"/>
      <c r="ADM1852" s="401"/>
      <c r="ADN1852" s="401"/>
      <c r="ADO1852" s="401"/>
      <c r="ADP1852" s="401"/>
      <c r="ADQ1852" s="401"/>
      <c r="ADR1852" s="401"/>
      <c r="ADS1852" s="401"/>
      <c r="ADT1852" s="401"/>
      <c r="ADU1852" s="401"/>
      <c r="ADV1852" s="401"/>
      <c r="ADW1852" s="401"/>
      <c r="ADX1852" s="401"/>
      <c r="ADY1852" s="401"/>
      <c r="ADZ1852" s="401"/>
      <c r="AEA1852" s="401"/>
      <c r="AEB1852" s="401"/>
      <c r="AEC1852" s="401"/>
      <c r="AED1852" s="401"/>
      <c r="AEE1852" s="401"/>
      <c r="AEF1852" s="401"/>
      <c r="AEG1852" s="401"/>
      <c r="AEH1852" s="401"/>
      <c r="AEI1852" s="401"/>
      <c r="AEJ1852" s="401"/>
      <c r="AEK1852" s="401"/>
      <c r="AEL1852" s="401"/>
      <c r="AEM1852" s="401"/>
      <c r="AEN1852" s="401"/>
      <c r="AEO1852" s="401"/>
      <c r="AEP1852" s="401"/>
      <c r="AEQ1852" s="401"/>
      <c r="AER1852" s="401"/>
      <c r="AES1852" s="401"/>
      <c r="AET1852" s="401"/>
      <c r="AEU1852" s="401"/>
      <c r="AEV1852" s="401"/>
      <c r="AEW1852" s="401"/>
      <c r="AEX1852" s="401"/>
      <c r="AEY1852" s="401"/>
      <c r="AEZ1852" s="401"/>
      <c r="AFA1852" s="401"/>
      <c r="AFB1852" s="401"/>
      <c r="AFC1852" s="401"/>
      <c r="AFD1852" s="401"/>
      <c r="AFE1852" s="401"/>
      <c r="AFF1852" s="401"/>
      <c r="AFG1852" s="401"/>
      <c r="AFH1852" s="401"/>
      <c r="AFI1852" s="401"/>
      <c r="AFJ1852" s="401"/>
      <c r="AFK1852" s="401"/>
      <c r="AFL1852" s="401"/>
      <c r="AFM1852" s="401"/>
      <c r="AFN1852" s="401"/>
      <c r="AFO1852" s="401"/>
      <c r="AFP1852" s="401"/>
      <c r="AFQ1852" s="401"/>
      <c r="AFR1852" s="401"/>
      <c r="AFS1852" s="401"/>
      <c r="AFT1852" s="401"/>
      <c r="AFU1852" s="401"/>
      <c r="AFV1852" s="401"/>
      <c r="AFW1852" s="401"/>
      <c r="AFX1852" s="401"/>
      <c r="AFY1852" s="401"/>
      <c r="AFZ1852" s="401"/>
      <c r="AGA1852" s="401"/>
      <c r="AGB1852" s="401"/>
      <c r="AGC1852" s="401"/>
      <c r="AGD1852" s="401"/>
      <c r="AGE1852" s="401"/>
      <c r="AGF1852" s="401"/>
      <c r="AGG1852" s="401"/>
      <c r="AGH1852" s="401"/>
      <c r="AGI1852" s="401"/>
      <c r="AGJ1852" s="401"/>
      <c r="AGK1852" s="401"/>
      <c r="AGL1852" s="401"/>
      <c r="AGM1852" s="401"/>
      <c r="AGN1852" s="401"/>
      <c r="AGO1852" s="401"/>
      <c r="AGP1852" s="401"/>
      <c r="AGQ1852" s="401"/>
      <c r="AGR1852" s="401"/>
      <c r="AGS1852" s="401"/>
      <c r="AGT1852" s="401"/>
      <c r="AGU1852" s="401"/>
      <c r="AGV1852" s="401"/>
      <c r="AGW1852" s="401"/>
      <c r="AGX1852" s="401"/>
      <c r="AGY1852" s="401"/>
      <c r="AGZ1852" s="401"/>
      <c r="AHA1852" s="401"/>
      <c r="AHB1852" s="401"/>
      <c r="AHC1852" s="401"/>
      <c r="AHD1852" s="401"/>
      <c r="AHE1852" s="401"/>
      <c r="AHF1852" s="401"/>
      <c r="AHG1852" s="401"/>
      <c r="AHH1852" s="401"/>
      <c r="AHI1852" s="401"/>
      <c r="AHJ1852" s="401"/>
      <c r="AHK1852" s="401"/>
      <c r="AHL1852" s="401"/>
      <c r="AHM1852" s="401"/>
      <c r="AHN1852" s="401"/>
      <c r="AHO1852" s="401"/>
      <c r="AHP1852" s="401"/>
      <c r="AHQ1852" s="401"/>
      <c r="AHR1852" s="401"/>
      <c r="AHS1852" s="401"/>
      <c r="AHT1852" s="401"/>
      <c r="AHU1852" s="401"/>
      <c r="AHV1852" s="401"/>
      <c r="AHW1852" s="401"/>
      <c r="AHX1852" s="401"/>
      <c r="AHY1852" s="401"/>
      <c r="AHZ1852" s="401"/>
      <c r="AIA1852" s="401"/>
      <c r="AIB1852" s="401"/>
      <c r="AIC1852" s="401"/>
      <c r="AID1852" s="401"/>
      <c r="AIE1852" s="401"/>
      <c r="AIF1852" s="401"/>
      <c r="AIG1852" s="401"/>
      <c r="AIH1852" s="401"/>
      <c r="AII1852" s="401"/>
      <c r="AIJ1852" s="401"/>
      <c r="AIK1852" s="401"/>
      <c r="AIL1852" s="401"/>
      <c r="AIM1852" s="401"/>
      <c r="AIN1852" s="401"/>
      <c r="AIO1852" s="401"/>
      <c r="AIP1852" s="401"/>
      <c r="AIQ1852" s="401"/>
      <c r="AIR1852" s="401"/>
      <c r="AIS1852" s="401"/>
      <c r="AIT1852" s="401"/>
      <c r="AIU1852" s="401"/>
      <c r="AIV1852" s="401"/>
      <c r="AIW1852" s="401"/>
      <c r="AIX1852" s="401"/>
      <c r="AIY1852" s="401"/>
      <c r="AIZ1852" s="401"/>
      <c r="AJA1852" s="401"/>
      <c r="AJB1852" s="401"/>
      <c r="AJC1852" s="401"/>
      <c r="AJD1852" s="401"/>
      <c r="AJE1852" s="401"/>
      <c r="AJF1852" s="401"/>
      <c r="AJG1852" s="401"/>
      <c r="AJH1852" s="401"/>
      <c r="AJI1852" s="401"/>
      <c r="AJJ1852" s="401"/>
      <c r="AJK1852" s="401"/>
      <c r="AJL1852" s="401"/>
      <c r="AJM1852" s="401"/>
      <c r="AJN1852" s="401"/>
      <c r="AJO1852" s="401"/>
      <c r="AJP1852" s="401"/>
      <c r="AJQ1852" s="401"/>
      <c r="AJR1852" s="401"/>
      <c r="AJS1852" s="401"/>
      <c r="AJT1852" s="401"/>
      <c r="AJU1852" s="401"/>
      <c r="AJV1852" s="401"/>
      <c r="AJW1852" s="401"/>
      <c r="AJX1852" s="401"/>
      <c r="AJY1852" s="401"/>
      <c r="AJZ1852" s="401"/>
      <c r="AKA1852" s="401"/>
      <c r="AKB1852" s="401"/>
      <c r="AKC1852" s="401"/>
      <c r="AKD1852" s="401"/>
      <c r="AKE1852" s="401"/>
      <c r="AKF1852" s="401"/>
      <c r="AKG1852" s="401"/>
      <c r="AKH1852" s="401"/>
      <c r="AKI1852" s="401"/>
      <c r="AKJ1852" s="401"/>
      <c r="AKK1852" s="401"/>
      <c r="AKL1852" s="401"/>
      <c r="AKM1852" s="401"/>
      <c r="AKN1852" s="401"/>
      <c r="AKO1852" s="401"/>
      <c r="AKP1852" s="401"/>
      <c r="AKQ1852" s="401"/>
      <c r="AKR1852" s="401"/>
      <c r="AKS1852" s="401"/>
      <c r="AKT1852" s="401"/>
      <c r="AKU1852" s="401"/>
      <c r="AKV1852" s="401"/>
      <c r="AKW1852" s="401"/>
      <c r="AKX1852" s="401"/>
      <c r="AKY1852" s="401"/>
      <c r="AKZ1852" s="401"/>
      <c r="ALA1852" s="401"/>
      <c r="ALB1852" s="401"/>
      <c r="ALC1852" s="401"/>
      <c r="ALD1852" s="401"/>
      <c r="ALE1852" s="401"/>
      <c r="ALF1852" s="401"/>
      <c r="ALG1852" s="401"/>
      <c r="ALH1852" s="401"/>
      <c r="ALI1852" s="401"/>
      <c r="ALJ1852" s="401"/>
      <c r="ALK1852" s="401"/>
      <c r="ALL1852" s="401"/>
      <c r="ALM1852" s="401"/>
      <c r="ALN1852" s="401"/>
      <c r="ALO1852" s="401"/>
      <c r="ALP1852" s="401"/>
      <c r="ALQ1852" s="401"/>
      <c r="ALR1852" s="401"/>
      <c r="ALS1852" s="401"/>
      <c r="ALT1852" s="401"/>
      <c r="ALU1852" s="401"/>
      <c r="ALV1852" s="401"/>
      <c r="ALW1852" s="401"/>
      <c r="ALX1852" s="401"/>
      <c r="ALY1852" s="401"/>
      <c r="ALZ1852" s="401"/>
      <c r="AMA1852" s="401"/>
      <c r="AMB1852" s="401"/>
      <c r="AMC1852" s="401"/>
      <c r="AMD1852" s="401"/>
      <c r="AME1852" s="401"/>
      <c r="AMF1852" s="401"/>
      <c r="AMG1852" s="401"/>
      <c r="AMH1852" s="401"/>
      <c r="AMI1852" s="401"/>
      <c r="AMJ1852" s="401"/>
      <c r="AMK1852" s="401"/>
      <c r="AML1852" s="401"/>
      <c r="AMM1852" s="401"/>
      <c r="AMN1852" s="401"/>
      <c r="AMO1852" s="401"/>
      <c r="AMP1852" s="401"/>
      <c r="AMQ1852" s="401"/>
      <c r="AMR1852" s="401"/>
      <c r="AMS1852" s="401"/>
      <c r="AMT1852" s="401"/>
      <c r="AMU1852" s="401"/>
      <c r="AMV1852" s="401"/>
      <c r="AMW1852" s="401"/>
      <c r="AMX1852" s="401"/>
      <c r="AMY1852" s="401"/>
      <c r="AMZ1852" s="401"/>
      <c r="ANA1852" s="401"/>
      <c r="ANB1852" s="401"/>
      <c r="ANC1852" s="401"/>
      <c r="AND1852" s="401"/>
      <c r="ANE1852" s="401"/>
      <c r="ANF1852" s="401"/>
      <c r="ANG1852" s="401"/>
      <c r="ANH1852" s="401"/>
      <c r="ANI1852" s="401"/>
      <c r="ANJ1852" s="401"/>
      <c r="ANK1852" s="401"/>
      <c r="ANL1852" s="401"/>
      <c r="ANM1852" s="401"/>
      <c r="ANN1852" s="401"/>
      <c r="ANO1852" s="401"/>
      <c r="ANP1852" s="401"/>
      <c r="ANQ1852" s="401"/>
      <c r="ANR1852" s="401"/>
      <c r="ANS1852" s="401"/>
      <c r="ANT1852" s="401"/>
      <c r="ANU1852" s="401"/>
      <c r="ANV1852" s="401"/>
      <c r="ANW1852" s="401"/>
      <c r="ANX1852" s="401"/>
      <c r="ANY1852" s="401"/>
      <c r="ANZ1852" s="401"/>
      <c r="AOA1852" s="401"/>
      <c r="AOB1852" s="401"/>
      <c r="AOC1852" s="401"/>
      <c r="AOD1852" s="401"/>
      <c r="AOE1852" s="401"/>
      <c r="AOF1852" s="401"/>
      <c r="AOG1852" s="401"/>
      <c r="AOH1852" s="401"/>
      <c r="AOI1852" s="401"/>
      <c r="AOJ1852" s="401"/>
      <c r="AOK1852" s="401"/>
      <c r="AOL1852" s="401"/>
      <c r="AOM1852" s="401"/>
      <c r="AON1852" s="401"/>
      <c r="AOO1852" s="401"/>
      <c r="AOP1852" s="401"/>
      <c r="AOQ1852" s="401"/>
      <c r="AOR1852" s="401"/>
      <c r="AOS1852" s="401"/>
      <c r="AOT1852" s="401"/>
      <c r="AOU1852" s="401"/>
      <c r="AOV1852" s="401"/>
      <c r="AOW1852" s="401"/>
      <c r="AOX1852" s="401"/>
      <c r="AOY1852" s="401"/>
      <c r="AOZ1852" s="401"/>
      <c r="APA1852" s="401"/>
      <c r="APB1852" s="401"/>
      <c r="APC1852" s="401"/>
      <c r="APD1852" s="401"/>
      <c r="APE1852" s="401"/>
      <c r="APF1852" s="401"/>
      <c r="APG1852" s="401"/>
      <c r="APH1852" s="401"/>
      <c r="API1852" s="401"/>
      <c r="APJ1852" s="401"/>
      <c r="APK1852" s="401"/>
      <c r="APL1852" s="401"/>
      <c r="APM1852" s="401"/>
      <c r="APN1852" s="401"/>
      <c r="APO1852" s="401"/>
      <c r="APP1852" s="401"/>
      <c r="APQ1852" s="401"/>
      <c r="APR1852" s="401"/>
      <c r="APS1852" s="401"/>
      <c r="APT1852" s="401"/>
      <c r="APU1852" s="401"/>
      <c r="APV1852" s="401"/>
      <c r="APW1852" s="401"/>
      <c r="APX1852" s="401"/>
      <c r="APY1852" s="401"/>
      <c r="APZ1852" s="401"/>
      <c r="AQA1852" s="401"/>
      <c r="AQB1852" s="401"/>
      <c r="AQC1852" s="401"/>
      <c r="AQD1852" s="401"/>
      <c r="AQE1852" s="401"/>
      <c r="AQF1852" s="401"/>
      <c r="AQG1852" s="401"/>
      <c r="AQH1852" s="401"/>
      <c r="AQI1852" s="401"/>
      <c r="AQJ1852" s="401"/>
      <c r="AQK1852" s="401"/>
      <c r="AQL1852" s="401"/>
      <c r="AQM1852" s="401"/>
      <c r="AQN1852" s="401"/>
      <c r="AQO1852" s="401"/>
      <c r="AQP1852" s="401"/>
      <c r="AQQ1852" s="401"/>
      <c r="AQR1852" s="401"/>
      <c r="AQS1852" s="401"/>
      <c r="AQT1852" s="401"/>
      <c r="AQU1852" s="401"/>
      <c r="AQV1852" s="401"/>
      <c r="AQW1852" s="401"/>
      <c r="AQX1852" s="401"/>
      <c r="AQY1852" s="401"/>
      <c r="AQZ1852" s="401"/>
      <c r="ARA1852" s="401"/>
      <c r="ARB1852" s="401"/>
      <c r="ARC1852" s="401"/>
      <c r="ARD1852" s="401"/>
      <c r="ARE1852" s="401"/>
      <c r="ARF1852" s="401"/>
      <c r="ARG1852" s="401"/>
      <c r="ARH1852" s="401"/>
      <c r="ARI1852" s="401"/>
      <c r="ARJ1852" s="401"/>
      <c r="ARK1852" s="401"/>
      <c r="ARL1852" s="401"/>
      <c r="ARM1852" s="401"/>
      <c r="ARN1852" s="401"/>
      <c r="ARO1852" s="401"/>
      <c r="ARP1852" s="401"/>
      <c r="ARQ1852" s="401"/>
      <c r="ARR1852" s="401"/>
      <c r="ARS1852" s="401"/>
      <c r="ART1852" s="401"/>
      <c r="ARU1852" s="401"/>
      <c r="ARV1852" s="401"/>
      <c r="ARW1852" s="401"/>
      <c r="ARX1852" s="401"/>
      <c r="ARY1852" s="401"/>
      <c r="ARZ1852" s="401"/>
      <c r="ASA1852" s="401"/>
      <c r="ASB1852" s="401"/>
      <c r="ASC1852" s="401"/>
      <c r="ASD1852" s="401"/>
      <c r="ASE1852" s="401"/>
      <c r="ASF1852" s="401"/>
      <c r="ASG1852" s="401"/>
      <c r="ASH1852" s="401"/>
      <c r="ASI1852" s="401"/>
      <c r="ASJ1852" s="401"/>
      <c r="ASK1852" s="401"/>
      <c r="ASL1852" s="401"/>
      <c r="ASM1852" s="401"/>
      <c r="ASN1852" s="401"/>
      <c r="ASO1852" s="401"/>
      <c r="ASP1852" s="401"/>
      <c r="ASQ1852" s="401"/>
      <c r="ASR1852" s="401"/>
      <c r="ASS1852" s="401"/>
      <c r="AST1852" s="401"/>
      <c r="ASU1852" s="401"/>
      <c r="ASV1852" s="401"/>
      <c r="ASW1852" s="401"/>
      <c r="ASX1852" s="401"/>
      <c r="ASY1852" s="401"/>
      <c r="ASZ1852" s="401"/>
      <c r="ATA1852" s="401"/>
      <c r="ATB1852" s="401"/>
      <c r="ATC1852" s="401"/>
      <c r="ATD1852" s="401"/>
      <c r="ATE1852" s="401"/>
      <c r="ATF1852" s="401"/>
      <c r="ATG1852" s="401"/>
      <c r="ATH1852" s="401"/>
      <c r="ATI1852" s="401"/>
      <c r="ATJ1852" s="401"/>
      <c r="ATK1852" s="401"/>
      <c r="ATL1852" s="401"/>
      <c r="ATM1852" s="401"/>
      <c r="ATN1852" s="401"/>
      <c r="ATO1852" s="401"/>
      <c r="ATP1852" s="401"/>
      <c r="ATQ1852" s="401"/>
      <c r="ATR1852" s="401"/>
      <c r="ATS1852" s="401"/>
      <c r="ATT1852" s="401"/>
      <c r="ATU1852" s="401"/>
      <c r="ATV1852" s="401"/>
      <c r="ATW1852" s="401"/>
      <c r="ATX1852" s="401"/>
      <c r="ATY1852" s="401"/>
      <c r="ATZ1852" s="401"/>
      <c r="AUA1852" s="401"/>
      <c r="AUB1852" s="401"/>
      <c r="AUC1852" s="401"/>
      <c r="AUD1852" s="401"/>
      <c r="AUE1852" s="401"/>
      <c r="AUF1852" s="401"/>
      <c r="AUG1852" s="401"/>
      <c r="AUH1852" s="401"/>
      <c r="AUI1852" s="401"/>
      <c r="AUJ1852" s="401"/>
      <c r="AUK1852" s="401"/>
      <c r="AUL1852" s="401"/>
      <c r="AUM1852" s="401"/>
      <c r="AUN1852" s="401"/>
      <c r="AUO1852" s="401"/>
      <c r="AUP1852" s="401"/>
      <c r="AUQ1852" s="401"/>
      <c r="AUR1852" s="401"/>
      <c r="AUS1852" s="401"/>
      <c r="AUT1852" s="401"/>
      <c r="AUU1852" s="401"/>
      <c r="AUV1852" s="401"/>
      <c r="AUW1852" s="401"/>
      <c r="AUX1852" s="401"/>
      <c r="AUY1852" s="401"/>
      <c r="AUZ1852" s="401"/>
      <c r="AVA1852" s="401"/>
      <c r="AVB1852" s="401"/>
      <c r="AVC1852" s="401"/>
      <c r="AVD1852" s="401"/>
      <c r="AVE1852" s="401"/>
      <c r="AVF1852" s="401"/>
      <c r="AVG1852" s="401"/>
      <c r="AVH1852" s="401"/>
      <c r="AVI1852" s="401"/>
      <c r="AVJ1852" s="401"/>
      <c r="AVK1852" s="401"/>
      <c r="AVL1852" s="401"/>
      <c r="AVM1852" s="401"/>
      <c r="AVN1852" s="401"/>
      <c r="AVO1852" s="401"/>
      <c r="AVP1852" s="401"/>
      <c r="AVQ1852" s="401"/>
      <c r="AVR1852" s="401"/>
      <c r="AVS1852" s="401"/>
      <c r="AVT1852" s="401"/>
      <c r="AVU1852" s="401"/>
      <c r="AVV1852" s="401"/>
      <c r="AVW1852" s="401"/>
      <c r="AVX1852" s="401"/>
      <c r="AVY1852" s="401"/>
      <c r="AVZ1852" s="401"/>
      <c r="AWA1852" s="401"/>
      <c r="AWB1852" s="401"/>
      <c r="AWC1852" s="401"/>
      <c r="AWD1852" s="401"/>
      <c r="AWE1852" s="401"/>
      <c r="AWF1852" s="401"/>
      <c r="AWG1852" s="401"/>
      <c r="AWH1852" s="401"/>
      <c r="AWI1852" s="401"/>
      <c r="AWJ1852" s="401"/>
      <c r="AWK1852" s="401"/>
      <c r="AWL1852" s="401"/>
      <c r="AWM1852" s="401"/>
      <c r="AWN1852" s="401"/>
      <c r="AWO1852" s="401"/>
      <c r="AWP1852" s="401"/>
      <c r="AWQ1852" s="401"/>
      <c r="AWR1852" s="401"/>
      <c r="AWS1852" s="401"/>
      <c r="AWT1852" s="401"/>
      <c r="AWU1852" s="401"/>
      <c r="AWV1852" s="401"/>
      <c r="AWW1852" s="401"/>
      <c r="AWX1852" s="401"/>
      <c r="AWY1852" s="401"/>
      <c r="AWZ1852" s="401"/>
      <c r="AXA1852" s="401"/>
      <c r="AXB1852" s="401"/>
      <c r="AXC1852" s="401"/>
      <c r="AXD1852" s="401"/>
      <c r="AXE1852" s="401"/>
      <c r="AXF1852" s="401"/>
      <c r="AXG1852" s="401"/>
      <c r="AXH1852" s="401"/>
      <c r="AXI1852" s="401"/>
      <c r="AXJ1852" s="401"/>
      <c r="AXK1852" s="401"/>
      <c r="AXL1852" s="401"/>
      <c r="AXM1852" s="401"/>
      <c r="AXN1852" s="401"/>
      <c r="AXO1852" s="401"/>
      <c r="AXP1852" s="401"/>
      <c r="AXQ1852" s="401"/>
      <c r="AXR1852" s="401"/>
      <c r="AXS1852" s="401"/>
      <c r="AXT1852" s="401"/>
      <c r="AXU1852" s="401"/>
      <c r="AXV1852" s="401"/>
      <c r="AXW1852" s="401"/>
      <c r="AXX1852" s="401"/>
      <c r="AXY1852" s="401"/>
      <c r="AXZ1852" s="401"/>
      <c r="AYA1852" s="401"/>
      <c r="AYB1852" s="401"/>
      <c r="AYC1852" s="401"/>
      <c r="AYD1852" s="401"/>
      <c r="AYE1852" s="401"/>
      <c r="AYF1852" s="401"/>
      <c r="AYG1852" s="401"/>
      <c r="AYH1852" s="401"/>
      <c r="AYI1852" s="401"/>
      <c r="AYJ1852" s="401"/>
      <c r="AYK1852" s="401"/>
      <c r="AYL1852" s="401"/>
      <c r="AYM1852" s="401"/>
      <c r="AYN1852" s="401"/>
      <c r="AYO1852" s="401"/>
      <c r="AYP1852" s="401"/>
      <c r="AYQ1852" s="401"/>
      <c r="AYR1852" s="401"/>
      <c r="AYS1852" s="401"/>
      <c r="AYT1852" s="401"/>
      <c r="AYU1852" s="401"/>
      <c r="AYV1852" s="401"/>
      <c r="AYW1852" s="401"/>
      <c r="AYX1852" s="401"/>
      <c r="AYY1852" s="401"/>
      <c r="AYZ1852" s="401"/>
      <c r="AZA1852" s="401"/>
      <c r="AZB1852" s="401"/>
      <c r="AZC1852" s="401"/>
      <c r="AZD1852" s="401"/>
      <c r="AZE1852" s="401"/>
      <c r="AZF1852" s="401"/>
      <c r="AZG1852" s="401"/>
      <c r="AZH1852" s="401"/>
      <c r="AZI1852" s="401"/>
      <c r="AZJ1852" s="401"/>
      <c r="AZK1852" s="401"/>
      <c r="AZL1852" s="401"/>
      <c r="AZM1852" s="401"/>
      <c r="AZN1852" s="401"/>
      <c r="AZO1852" s="401"/>
      <c r="AZP1852" s="401"/>
      <c r="AZQ1852" s="401"/>
      <c r="AZR1852" s="401"/>
      <c r="AZS1852" s="401"/>
      <c r="AZT1852" s="401"/>
      <c r="AZU1852" s="401"/>
      <c r="AZV1852" s="401"/>
      <c r="AZW1852" s="401"/>
      <c r="AZX1852" s="401"/>
      <c r="AZY1852" s="401"/>
      <c r="AZZ1852" s="401"/>
      <c r="BAA1852" s="401"/>
      <c r="BAB1852" s="401"/>
      <c r="BAC1852" s="401"/>
      <c r="BAD1852" s="401"/>
      <c r="BAE1852" s="401"/>
      <c r="BAF1852" s="401"/>
      <c r="BAG1852" s="401"/>
      <c r="BAH1852" s="401"/>
      <c r="BAI1852" s="401"/>
      <c r="BAJ1852" s="401"/>
      <c r="BAK1852" s="401"/>
      <c r="BAL1852" s="401"/>
      <c r="BAM1852" s="401"/>
      <c r="BAN1852" s="401"/>
      <c r="BAO1852" s="401"/>
      <c r="BAP1852" s="401"/>
      <c r="BAQ1852" s="401"/>
      <c r="BAR1852" s="401"/>
      <c r="BAS1852" s="401"/>
      <c r="BAT1852" s="401"/>
      <c r="BAU1852" s="401"/>
      <c r="BAV1852" s="401"/>
      <c r="BAW1852" s="401"/>
      <c r="BAX1852" s="401"/>
      <c r="BAY1852" s="401"/>
      <c r="BAZ1852" s="401"/>
      <c r="BBA1852" s="401"/>
      <c r="BBB1852" s="401"/>
      <c r="BBC1852" s="401"/>
      <c r="BBD1852" s="401"/>
      <c r="BBE1852" s="401"/>
      <c r="BBF1852" s="401"/>
      <c r="BBG1852" s="401"/>
      <c r="BBH1852" s="401"/>
      <c r="BBI1852" s="401"/>
      <c r="BBJ1852" s="401"/>
      <c r="BBK1852" s="401"/>
      <c r="BBL1852" s="401"/>
      <c r="BBM1852" s="401"/>
      <c r="BBN1852" s="401"/>
      <c r="BBO1852" s="401"/>
      <c r="BBP1852" s="401"/>
      <c r="BBQ1852" s="401"/>
      <c r="BBR1852" s="401"/>
      <c r="BBS1852" s="401"/>
      <c r="BBT1852" s="401"/>
      <c r="BBU1852" s="401"/>
      <c r="BBV1852" s="401"/>
      <c r="BBW1852" s="401"/>
      <c r="BBX1852" s="401"/>
      <c r="BBY1852" s="401"/>
      <c r="BBZ1852" s="401"/>
      <c r="BCA1852" s="401"/>
      <c r="BCB1852" s="401"/>
      <c r="BCC1852" s="401"/>
      <c r="BCD1852" s="401"/>
      <c r="BCE1852" s="401"/>
      <c r="BCF1852" s="401"/>
      <c r="BCG1852" s="401"/>
      <c r="BCH1852" s="401"/>
      <c r="BCI1852" s="401"/>
      <c r="BCJ1852" s="401"/>
      <c r="BCK1852" s="401"/>
      <c r="BCL1852" s="401"/>
      <c r="BCM1852" s="401"/>
      <c r="BCN1852" s="401"/>
      <c r="BCO1852" s="401"/>
      <c r="BCP1852" s="401"/>
      <c r="BCQ1852" s="401"/>
      <c r="BCR1852" s="401"/>
      <c r="BCS1852" s="401"/>
      <c r="BCT1852" s="401"/>
      <c r="BCU1852" s="401"/>
      <c r="BCV1852" s="401"/>
      <c r="BCW1852" s="401"/>
      <c r="BCX1852" s="401"/>
      <c r="BCY1852" s="401"/>
      <c r="BCZ1852" s="401"/>
      <c r="BDA1852" s="401"/>
      <c r="BDB1852" s="401"/>
      <c r="BDC1852" s="401"/>
      <c r="BDD1852" s="401"/>
      <c r="BDE1852" s="401"/>
      <c r="BDF1852" s="401"/>
      <c r="BDG1852" s="401"/>
      <c r="BDH1852" s="401"/>
      <c r="BDI1852" s="401"/>
      <c r="BDJ1852" s="401"/>
      <c r="BDK1852" s="401"/>
      <c r="BDL1852" s="401"/>
      <c r="BDM1852" s="401"/>
      <c r="BDN1852" s="401"/>
      <c r="BDO1852" s="401"/>
      <c r="BDP1852" s="401"/>
      <c r="BDQ1852" s="401"/>
      <c r="BDR1852" s="401"/>
      <c r="BDS1852" s="401"/>
      <c r="BDT1852" s="401"/>
      <c r="BDU1852" s="401"/>
      <c r="BDV1852" s="401"/>
      <c r="BDW1852" s="401"/>
      <c r="BDX1852" s="401"/>
      <c r="BDY1852" s="401"/>
      <c r="BDZ1852" s="401"/>
      <c r="BEA1852" s="401"/>
      <c r="BEB1852" s="401"/>
      <c r="BEC1852" s="401"/>
      <c r="BED1852" s="401"/>
      <c r="BEE1852" s="401"/>
      <c r="BEF1852" s="401"/>
      <c r="BEG1852" s="401"/>
      <c r="BEH1852" s="401"/>
      <c r="BEI1852" s="401"/>
      <c r="BEJ1852" s="401"/>
      <c r="BEK1852" s="401"/>
      <c r="BEL1852" s="401"/>
      <c r="BEM1852" s="401"/>
      <c r="BEN1852" s="401"/>
      <c r="BEO1852" s="401"/>
      <c r="BEP1852" s="401"/>
      <c r="BEQ1852" s="401"/>
      <c r="BER1852" s="401"/>
      <c r="BES1852" s="401"/>
      <c r="BET1852" s="401"/>
      <c r="BEU1852" s="401"/>
      <c r="BEV1852" s="401"/>
      <c r="BEW1852" s="401"/>
      <c r="BEX1852" s="401"/>
      <c r="BEY1852" s="401"/>
      <c r="BEZ1852" s="401"/>
      <c r="BFA1852" s="401"/>
      <c r="BFB1852" s="401"/>
      <c r="BFC1852" s="401"/>
      <c r="BFD1852" s="401"/>
      <c r="BFE1852" s="401"/>
      <c r="BFF1852" s="401"/>
      <c r="BFG1852" s="401"/>
      <c r="BFH1852" s="401"/>
      <c r="BFI1852" s="401"/>
      <c r="BFJ1852" s="401"/>
      <c r="BFK1852" s="401"/>
      <c r="BFL1852" s="401"/>
      <c r="BFM1852" s="401"/>
      <c r="BFN1852" s="401"/>
      <c r="BFO1852" s="401"/>
      <c r="BFP1852" s="401"/>
      <c r="BFQ1852" s="401"/>
      <c r="BFR1852" s="401"/>
      <c r="BFS1852" s="401"/>
      <c r="BFT1852" s="401"/>
      <c r="BFU1852" s="401"/>
      <c r="BFV1852" s="401"/>
      <c r="BFW1852" s="401"/>
      <c r="BFX1852" s="401"/>
      <c r="BFY1852" s="401"/>
      <c r="BFZ1852" s="401"/>
      <c r="BGA1852" s="401"/>
      <c r="BGB1852" s="401"/>
      <c r="BGC1852" s="401"/>
      <c r="BGD1852" s="401"/>
      <c r="BGE1852" s="401"/>
      <c r="BGF1852" s="401"/>
      <c r="BGG1852" s="401"/>
      <c r="BGH1852" s="401"/>
      <c r="BGI1852" s="401"/>
      <c r="BGJ1852" s="401"/>
      <c r="BGK1852" s="401"/>
      <c r="BGL1852" s="401"/>
      <c r="BGM1852" s="401"/>
      <c r="BGN1852" s="401"/>
      <c r="BGO1852" s="401"/>
      <c r="BGP1852" s="401"/>
      <c r="BGQ1852" s="401"/>
      <c r="BGR1852" s="401"/>
      <c r="BGS1852" s="401"/>
      <c r="BGT1852" s="401"/>
      <c r="BGU1852" s="401"/>
      <c r="BGV1852" s="401"/>
      <c r="BGW1852" s="401"/>
      <c r="BGX1852" s="401"/>
      <c r="BGY1852" s="401"/>
      <c r="BGZ1852" s="401"/>
      <c r="BHA1852" s="401"/>
      <c r="BHB1852" s="401"/>
      <c r="BHC1852" s="401"/>
      <c r="BHD1852" s="401"/>
      <c r="BHE1852" s="401"/>
      <c r="BHF1852" s="401"/>
      <c r="BHG1852" s="401"/>
      <c r="BHH1852" s="401"/>
      <c r="BHI1852" s="401"/>
      <c r="BHJ1852" s="401"/>
      <c r="BHK1852" s="401"/>
      <c r="BHL1852" s="401"/>
      <c r="BHM1852" s="401"/>
      <c r="BHN1852" s="401"/>
      <c r="BHO1852" s="401"/>
      <c r="BHP1852" s="401"/>
      <c r="BHQ1852" s="401"/>
      <c r="BHR1852" s="401"/>
      <c r="BHS1852" s="401"/>
      <c r="BHT1852" s="401"/>
      <c r="BHU1852" s="401"/>
      <c r="BHV1852" s="401"/>
      <c r="BHW1852" s="401"/>
      <c r="BHX1852" s="401"/>
      <c r="BHY1852" s="401"/>
      <c r="BHZ1852" s="401"/>
      <c r="BIA1852" s="401"/>
      <c r="BIB1852" s="401"/>
      <c r="BIC1852" s="401"/>
      <c r="BID1852" s="401"/>
      <c r="BIE1852" s="401"/>
      <c r="BIF1852" s="401"/>
      <c r="BIG1852" s="401"/>
      <c r="BIH1852" s="401"/>
      <c r="BII1852" s="401"/>
      <c r="BIJ1852" s="401"/>
      <c r="BIK1852" s="401"/>
      <c r="BIL1852" s="401"/>
      <c r="BIM1852" s="401"/>
      <c r="BIN1852" s="401"/>
      <c r="BIO1852" s="401"/>
      <c r="BIP1852" s="401"/>
      <c r="BIQ1852" s="401"/>
      <c r="BIR1852" s="401"/>
      <c r="BIS1852" s="401"/>
      <c r="BIT1852" s="401"/>
      <c r="BIU1852" s="401"/>
      <c r="BIV1852" s="401"/>
      <c r="BIW1852" s="401"/>
      <c r="BIX1852" s="401"/>
      <c r="BIY1852" s="401"/>
      <c r="BIZ1852" s="401"/>
      <c r="BJA1852" s="401"/>
      <c r="BJB1852" s="401"/>
      <c r="BJC1852" s="401"/>
      <c r="BJD1852" s="401"/>
      <c r="BJE1852" s="401"/>
      <c r="BJF1852" s="401"/>
      <c r="BJG1852" s="401"/>
      <c r="BJH1852" s="401"/>
      <c r="BJI1852" s="401"/>
      <c r="BJJ1852" s="401"/>
      <c r="BJK1852" s="401"/>
      <c r="BJL1852" s="401"/>
      <c r="BJM1852" s="401"/>
      <c r="BJN1852" s="401"/>
      <c r="BJO1852" s="401"/>
      <c r="BJP1852" s="401"/>
      <c r="BJQ1852" s="401"/>
      <c r="BJR1852" s="401"/>
      <c r="BJS1852" s="401"/>
      <c r="BJT1852" s="401"/>
      <c r="BJU1852" s="401"/>
      <c r="BJV1852" s="401"/>
      <c r="BJW1852" s="401"/>
      <c r="BJX1852" s="401"/>
      <c r="BJY1852" s="401"/>
      <c r="BJZ1852" s="401"/>
      <c r="BKA1852" s="401"/>
      <c r="BKB1852" s="401"/>
      <c r="BKC1852" s="401"/>
      <c r="BKD1852" s="401"/>
      <c r="BKE1852" s="401"/>
      <c r="BKF1852" s="401"/>
      <c r="BKG1852" s="401"/>
      <c r="BKH1852" s="401"/>
      <c r="BKI1852" s="401"/>
      <c r="BKJ1852" s="401"/>
      <c r="BKK1852" s="401"/>
      <c r="BKL1852" s="401"/>
      <c r="BKM1852" s="401"/>
      <c r="BKN1852" s="401"/>
      <c r="BKO1852" s="401"/>
      <c r="BKP1852" s="401"/>
      <c r="BKQ1852" s="401"/>
      <c r="BKR1852" s="401"/>
      <c r="BKS1852" s="401"/>
      <c r="BKT1852" s="401"/>
      <c r="BKU1852" s="401"/>
      <c r="BKV1852" s="401"/>
      <c r="BKW1852" s="401"/>
      <c r="BKX1852" s="401"/>
      <c r="BKY1852" s="401"/>
      <c r="BKZ1852" s="401"/>
      <c r="BLA1852" s="401"/>
      <c r="BLB1852" s="401"/>
      <c r="BLC1852" s="401"/>
      <c r="BLD1852" s="401"/>
      <c r="BLE1852" s="401"/>
      <c r="BLF1852" s="401"/>
      <c r="BLG1852" s="401"/>
      <c r="BLH1852" s="401"/>
      <c r="BLI1852" s="401"/>
      <c r="BLJ1852" s="401"/>
      <c r="BLK1852" s="401"/>
      <c r="BLL1852" s="401"/>
      <c r="BLM1852" s="401"/>
      <c r="BLN1852" s="401"/>
      <c r="BLO1852" s="401"/>
      <c r="BLP1852" s="401"/>
      <c r="BLQ1852" s="401"/>
      <c r="BLR1852" s="401"/>
      <c r="BLS1852" s="401"/>
      <c r="BLT1852" s="401"/>
      <c r="BLU1852" s="401"/>
      <c r="BLV1852" s="401"/>
      <c r="BLW1852" s="401"/>
      <c r="BLX1852" s="401"/>
      <c r="BLY1852" s="401"/>
      <c r="BLZ1852" s="401"/>
      <c r="BMA1852" s="401"/>
      <c r="BMB1852" s="401"/>
      <c r="BMC1852" s="401"/>
      <c r="BMD1852" s="401"/>
      <c r="BME1852" s="401"/>
      <c r="BMF1852" s="401"/>
      <c r="BMG1852" s="401"/>
      <c r="BMH1852" s="401"/>
      <c r="BMI1852" s="401"/>
      <c r="BMJ1852" s="401"/>
      <c r="BMK1852" s="401"/>
      <c r="BML1852" s="401"/>
      <c r="BMM1852" s="401"/>
      <c r="BMN1852" s="401"/>
      <c r="BMO1852" s="401"/>
      <c r="BMP1852" s="401"/>
      <c r="BMQ1852" s="401"/>
      <c r="BMR1852" s="401"/>
      <c r="BMS1852" s="401"/>
      <c r="BMT1852" s="401"/>
      <c r="BMU1852" s="401"/>
      <c r="BMV1852" s="401"/>
      <c r="BMW1852" s="401"/>
      <c r="BMX1852" s="401"/>
      <c r="BMY1852" s="401"/>
      <c r="BMZ1852" s="401"/>
      <c r="BNA1852" s="401"/>
      <c r="BNB1852" s="401"/>
      <c r="BNC1852" s="401"/>
      <c r="BND1852" s="401"/>
      <c r="BNE1852" s="401"/>
      <c r="BNF1852" s="401"/>
      <c r="BNG1852" s="401"/>
      <c r="BNH1852" s="401"/>
      <c r="BNI1852" s="401"/>
      <c r="BNJ1852" s="401"/>
      <c r="BNK1852" s="401"/>
      <c r="BNL1852" s="401"/>
      <c r="BNM1852" s="401"/>
      <c r="BNN1852" s="401"/>
      <c r="BNO1852" s="401"/>
      <c r="BNP1852" s="401"/>
      <c r="BNQ1852" s="401"/>
      <c r="BNR1852" s="401"/>
      <c r="BNS1852" s="401"/>
      <c r="BNT1852" s="401"/>
      <c r="BNU1852" s="401"/>
      <c r="BNV1852" s="401"/>
      <c r="BNW1852" s="401"/>
      <c r="BNX1852" s="401"/>
      <c r="BNY1852" s="401"/>
      <c r="BNZ1852" s="401"/>
      <c r="BOA1852" s="401"/>
      <c r="BOB1852" s="401"/>
      <c r="BOC1852" s="401"/>
      <c r="BOD1852" s="401"/>
      <c r="BOE1852" s="401"/>
      <c r="BOF1852" s="401"/>
      <c r="BOG1852" s="401"/>
      <c r="BOH1852" s="401"/>
      <c r="BOI1852" s="401"/>
      <c r="BOJ1852" s="401"/>
      <c r="BOK1852" s="401"/>
      <c r="BOL1852" s="401"/>
      <c r="BOM1852" s="401"/>
      <c r="BON1852" s="401"/>
      <c r="BOO1852" s="401"/>
      <c r="BOP1852" s="401"/>
      <c r="BOQ1852" s="401"/>
      <c r="BOR1852" s="401"/>
      <c r="BOS1852" s="401"/>
      <c r="BOT1852" s="401"/>
      <c r="BOU1852" s="401"/>
      <c r="BOV1852" s="401"/>
      <c r="BOW1852" s="401"/>
      <c r="BOX1852" s="401"/>
      <c r="BOY1852" s="401"/>
      <c r="BOZ1852" s="401"/>
      <c r="BPA1852" s="401"/>
      <c r="BPB1852" s="401"/>
      <c r="BPC1852" s="401"/>
      <c r="BPD1852" s="401"/>
      <c r="BPE1852" s="401"/>
      <c r="BPF1852" s="401"/>
      <c r="BPG1852" s="401"/>
      <c r="BPH1852" s="401"/>
      <c r="BPI1852" s="401"/>
      <c r="BPJ1852" s="401"/>
      <c r="BPK1852" s="401"/>
      <c r="BPL1852" s="401"/>
      <c r="BPM1852" s="401"/>
      <c r="BPN1852" s="401"/>
      <c r="BPO1852" s="401"/>
      <c r="BPP1852" s="401"/>
      <c r="BPQ1852" s="401"/>
      <c r="BPR1852" s="401"/>
      <c r="BPS1852" s="401"/>
      <c r="BPT1852" s="401"/>
      <c r="BPU1852" s="401"/>
      <c r="BPV1852" s="401"/>
      <c r="BPW1852" s="401"/>
      <c r="BPX1852" s="401"/>
      <c r="BPY1852" s="401"/>
      <c r="BPZ1852" s="401"/>
      <c r="BQA1852" s="401"/>
      <c r="BQB1852" s="401"/>
      <c r="BQC1852" s="401"/>
      <c r="BQD1852" s="401"/>
      <c r="BQE1852" s="401"/>
      <c r="BQF1852" s="401"/>
      <c r="BQG1852" s="401"/>
      <c r="BQH1852" s="401"/>
      <c r="BQI1852" s="401"/>
      <c r="BQJ1852" s="401"/>
      <c r="BQK1852" s="401"/>
      <c r="BQL1852" s="401"/>
      <c r="BQM1852" s="401"/>
      <c r="BQN1852" s="401"/>
      <c r="BQO1852" s="401"/>
      <c r="BQP1852" s="401"/>
      <c r="BQQ1852" s="401"/>
      <c r="BQR1852" s="401"/>
      <c r="BQS1852" s="401"/>
      <c r="BQT1852" s="401"/>
      <c r="BQU1852" s="401"/>
      <c r="BQV1852" s="401"/>
      <c r="BQW1852" s="401"/>
      <c r="BQX1852" s="401"/>
      <c r="BQY1852" s="401"/>
      <c r="BQZ1852" s="401"/>
      <c r="BRA1852" s="401"/>
      <c r="BRB1852" s="401"/>
      <c r="BRC1852" s="401"/>
      <c r="BRD1852" s="401"/>
      <c r="BRE1852" s="401"/>
      <c r="BRF1852" s="401"/>
      <c r="BRG1852" s="401"/>
      <c r="BRH1852" s="401"/>
      <c r="BRI1852" s="401"/>
      <c r="BRJ1852" s="401"/>
      <c r="BRK1852" s="401"/>
      <c r="BRL1852" s="401"/>
      <c r="BRM1852" s="401"/>
      <c r="BRN1852" s="401"/>
      <c r="BRO1852" s="401"/>
      <c r="BRP1852" s="401"/>
      <c r="BRQ1852" s="401"/>
      <c r="BRR1852" s="401"/>
      <c r="BRS1852" s="401"/>
      <c r="BRT1852" s="401"/>
      <c r="BRU1852" s="401"/>
      <c r="BRV1852" s="401"/>
      <c r="BRW1852" s="401"/>
      <c r="BRX1852" s="401"/>
      <c r="BRY1852" s="401"/>
      <c r="BRZ1852" s="401"/>
      <c r="BSA1852" s="401"/>
      <c r="BSB1852" s="401"/>
      <c r="BSC1852" s="401"/>
      <c r="BSD1852" s="401"/>
      <c r="BSE1852" s="401"/>
      <c r="BSF1852" s="401"/>
      <c r="BSG1852" s="401"/>
      <c r="BSH1852" s="401"/>
      <c r="BSI1852" s="401"/>
      <c r="BSJ1852" s="401"/>
      <c r="BSK1852" s="401"/>
      <c r="BSL1852" s="401"/>
      <c r="BSM1852" s="401"/>
      <c r="BSN1852" s="401"/>
      <c r="BSO1852" s="401"/>
      <c r="BSP1852" s="401"/>
      <c r="BSQ1852" s="401"/>
      <c r="BSR1852" s="401"/>
      <c r="BSS1852" s="401"/>
      <c r="BST1852" s="401"/>
      <c r="BSU1852" s="401"/>
      <c r="BSV1852" s="401"/>
      <c r="BSW1852" s="401"/>
      <c r="BSX1852" s="401"/>
      <c r="BSY1852" s="401"/>
      <c r="BSZ1852" s="401"/>
      <c r="BTA1852" s="401"/>
      <c r="BTB1852" s="401"/>
      <c r="BTC1852" s="401"/>
      <c r="BTD1852" s="401"/>
      <c r="BTE1852" s="401"/>
      <c r="BTF1852" s="401"/>
      <c r="BTG1852" s="401"/>
      <c r="BTH1852" s="401"/>
      <c r="BTI1852" s="401"/>
      <c r="BTJ1852" s="401"/>
      <c r="BTK1852" s="401"/>
      <c r="BTL1852" s="401"/>
      <c r="BTM1852" s="401"/>
      <c r="BTN1852" s="401"/>
      <c r="BTO1852" s="401"/>
      <c r="BTP1852" s="401"/>
      <c r="BTQ1852" s="401"/>
      <c r="BTR1852" s="401"/>
      <c r="BTS1852" s="401"/>
      <c r="BTT1852" s="401"/>
      <c r="BTU1852" s="401"/>
      <c r="BTV1852" s="401"/>
      <c r="BTW1852" s="401"/>
      <c r="BTX1852" s="401"/>
      <c r="BTY1852" s="401"/>
      <c r="BTZ1852" s="401"/>
      <c r="BUA1852" s="401"/>
      <c r="BUB1852" s="401"/>
      <c r="BUC1852" s="401"/>
      <c r="BUD1852" s="401"/>
      <c r="BUE1852" s="401"/>
      <c r="BUF1852" s="401"/>
      <c r="BUG1852" s="401"/>
      <c r="BUH1852" s="401"/>
      <c r="BUI1852" s="401"/>
      <c r="BUJ1852" s="401"/>
      <c r="BUK1852" s="401"/>
      <c r="BUL1852" s="401"/>
      <c r="BUM1852" s="401"/>
      <c r="BUN1852" s="401"/>
      <c r="BUO1852" s="401"/>
      <c r="BUP1852" s="401"/>
      <c r="BUQ1852" s="401"/>
      <c r="BUR1852" s="401"/>
      <c r="BUS1852" s="401"/>
      <c r="BUT1852" s="401"/>
      <c r="BUU1852" s="401"/>
      <c r="BUV1852" s="401"/>
      <c r="BUW1852" s="401"/>
      <c r="BUX1852" s="401"/>
      <c r="BUY1852" s="401"/>
      <c r="BUZ1852" s="401"/>
      <c r="BVA1852" s="401"/>
      <c r="BVB1852" s="401"/>
      <c r="BVC1852" s="401"/>
      <c r="BVD1852" s="401"/>
      <c r="BVE1852" s="401"/>
      <c r="BVF1852" s="401"/>
      <c r="BVG1852" s="401"/>
      <c r="BVH1852" s="401"/>
      <c r="BVI1852" s="401"/>
      <c r="BVJ1852" s="401"/>
      <c r="BVK1852" s="401"/>
      <c r="BVL1852" s="401"/>
      <c r="BVM1852" s="401"/>
      <c r="BVN1852" s="401"/>
      <c r="BVO1852" s="401"/>
      <c r="BVP1852" s="401"/>
      <c r="BVQ1852" s="401"/>
      <c r="BVR1852" s="401"/>
      <c r="BVS1852" s="401"/>
      <c r="BVT1852" s="401"/>
      <c r="BVU1852" s="401"/>
      <c r="BVV1852" s="401"/>
      <c r="BVW1852" s="401"/>
      <c r="BVX1852" s="401"/>
      <c r="BVY1852" s="401"/>
      <c r="BVZ1852" s="401"/>
      <c r="BWA1852" s="401"/>
      <c r="BWB1852" s="401"/>
      <c r="BWC1852" s="401"/>
      <c r="BWD1852" s="401"/>
      <c r="BWE1852" s="401"/>
      <c r="BWF1852" s="401"/>
      <c r="BWG1852" s="401"/>
      <c r="BWH1852" s="401"/>
      <c r="BWI1852" s="401"/>
      <c r="BWJ1852" s="401"/>
      <c r="BWK1852" s="401"/>
      <c r="BWL1852" s="401"/>
      <c r="BWM1852" s="401"/>
      <c r="BWN1852" s="401"/>
      <c r="BWO1852" s="401"/>
      <c r="BWP1852" s="401"/>
      <c r="BWQ1852" s="401"/>
      <c r="BWR1852" s="401"/>
      <c r="BWS1852" s="401"/>
      <c r="BWT1852" s="401"/>
      <c r="BWU1852" s="401"/>
      <c r="BWV1852" s="401"/>
      <c r="BWW1852" s="401"/>
      <c r="BWX1852" s="401"/>
      <c r="BWY1852" s="401"/>
      <c r="BWZ1852" s="401"/>
      <c r="BXA1852" s="401"/>
      <c r="BXB1852" s="401"/>
      <c r="BXC1852" s="401"/>
      <c r="BXD1852" s="401"/>
      <c r="BXE1852" s="401"/>
      <c r="BXF1852" s="401"/>
      <c r="BXG1852" s="401"/>
      <c r="BXH1852" s="401"/>
      <c r="BXI1852" s="401"/>
      <c r="BXJ1852" s="401"/>
      <c r="BXK1852" s="401"/>
      <c r="BXL1852" s="401"/>
      <c r="BXM1852" s="401"/>
      <c r="BXN1852" s="401"/>
      <c r="BXO1852" s="401"/>
      <c r="BXP1852" s="401"/>
      <c r="BXQ1852" s="401"/>
      <c r="BXR1852" s="401"/>
      <c r="BXS1852" s="401"/>
      <c r="BXT1852" s="401"/>
      <c r="BXU1852" s="401"/>
      <c r="BXV1852" s="401"/>
      <c r="BXW1852" s="401"/>
      <c r="BXX1852" s="401"/>
      <c r="BXY1852" s="401"/>
      <c r="BXZ1852" s="401"/>
      <c r="BYA1852" s="401"/>
      <c r="BYB1852" s="401"/>
      <c r="BYC1852" s="401"/>
      <c r="BYD1852" s="401"/>
      <c r="BYE1852" s="401"/>
      <c r="BYF1852" s="401"/>
      <c r="BYG1852" s="401"/>
      <c r="BYH1852" s="401"/>
      <c r="BYI1852" s="401"/>
      <c r="BYJ1852" s="401"/>
      <c r="BYK1852" s="401"/>
      <c r="BYL1852" s="401"/>
      <c r="BYM1852" s="401"/>
      <c r="BYN1852" s="401"/>
      <c r="BYO1852" s="401"/>
      <c r="BYP1852" s="401"/>
      <c r="BYQ1852" s="401"/>
      <c r="BYR1852" s="401"/>
      <c r="BYS1852" s="401"/>
      <c r="BYT1852" s="401"/>
      <c r="BYU1852" s="401"/>
      <c r="BYV1852" s="401"/>
      <c r="BYW1852" s="401"/>
      <c r="BYX1852" s="401"/>
      <c r="BYY1852" s="401"/>
      <c r="BYZ1852" s="401"/>
      <c r="BZA1852" s="401"/>
      <c r="BZB1852" s="401"/>
      <c r="BZC1852" s="401"/>
      <c r="BZD1852" s="401"/>
      <c r="BZE1852" s="401"/>
      <c r="BZF1852" s="401"/>
      <c r="BZG1852" s="401"/>
      <c r="BZH1852" s="401"/>
      <c r="BZI1852" s="401"/>
      <c r="BZJ1852" s="401"/>
      <c r="BZK1852" s="401"/>
      <c r="BZL1852" s="401"/>
      <c r="BZM1852" s="401"/>
      <c r="BZN1852" s="401"/>
      <c r="BZO1852" s="401"/>
      <c r="BZP1852" s="401"/>
      <c r="BZQ1852" s="401"/>
      <c r="BZR1852" s="401"/>
      <c r="BZS1852" s="401"/>
      <c r="BZT1852" s="401"/>
      <c r="BZU1852" s="401"/>
      <c r="BZV1852" s="401"/>
      <c r="BZW1852" s="401"/>
      <c r="BZX1852" s="401"/>
      <c r="BZY1852" s="401"/>
      <c r="BZZ1852" s="401"/>
      <c r="CAA1852" s="401"/>
      <c r="CAB1852" s="401"/>
      <c r="CAC1852" s="401"/>
      <c r="CAD1852" s="401"/>
      <c r="CAE1852" s="401"/>
      <c r="CAF1852" s="401"/>
      <c r="CAG1852" s="401"/>
      <c r="CAH1852" s="401"/>
      <c r="CAI1852" s="401"/>
      <c r="CAJ1852" s="401"/>
      <c r="CAK1852" s="401"/>
      <c r="CAL1852" s="401"/>
      <c r="CAM1852" s="401"/>
      <c r="CAN1852" s="401"/>
      <c r="CAO1852" s="401"/>
      <c r="CAP1852" s="401"/>
      <c r="CAQ1852" s="401"/>
      <c r="CAR1852" s="401"/>
      <c r="CAS1852" s="401"/>
      <c r="CAT1852" s="401"/>
      <c r="CAU1852" s="401"/>
      <c r="CAV1852" s="401"/>
      <c r="CAW1852" s="401"/>
      <c r="CAX1852" s="401"/>
      <c r="CAY1852" s="401"/>
      <c r="CAZ1852" s="401"/>
      <c r="CBA1852" s="401"/>
      <c r="CBB1852" s="401"/>
      <c r="CBC1852" s="401"/>
      <c r="CBD1852" s="401"/>
      <c r="CBE1852" s="401"/>
      <c r="CBF1852" s="401"/>
      <c r="CBG1852" s="401"/>
      <c r="CBH1852" s="401"/>
      <c r="CBI1852" s="401"/>
      <c r="CBJ1852" s="401"/>
      <c r="CBK1852" s="401"/>
      <c r="CBL1852" s="401"/>
      <c r="CBM1852" s="401"/>
      <c r="CBN1852" s="401"/>
      <c r="CBO1852" s="401"/>
      <c r="CBP1852" s="401"/>
      <c r="CBQ1852" s="401"/>
      <c r="CBR1852" s="401"/>
      <c r="CBS1852" s="401"/>
      <c r="CBT1852" s="401"/>
      <c r="CBU1852" s="401"/>
      <c r="CBV1852" s="401"/>
      <c r="CBW1852" s="401"/>
      <c r="CBX1852" s="401"/>
      <c r="CBY1852" s="401"/>
      <c r="CBZ1852" s="401"/>
      <c r="CCA1852" s="401"/>
      <c r="CCB1852" s="401"/>
      <c r="CCC1852" s="401"/>
      <c r="CCD1852" s="401"/>
      <c r="CCE1852" s="401"/>
      <c r="CCF1852" s="401"/>
      <c r="CCG1852" s="401"/>
      <c r="CCH1852" s="401"/>
      <c r="CCI1852" s="401"/>
      <c r="CCJ1852" s="401"/>
      <c r="CCK1852" s="401"/>
      <c r="CCL1852" s="401"/>
      <c r="CCM1852" s="401"/>
      <c r="CCN1852" s="401"/>
      <c r="CCO1852" s="401"/>
      <c r="CCP1852" s="401"/>
      <c r="CCQ1852" s="401"/>
      <c r="CCR1852" s="401"/>
      <c r="CCS1852" s="401"/>
      <c r="CCT1852" s="401"/>
      <c r="CCU1852" s="401"/>
      <c r="CCV1852" s="401"/>
      <c r="CCW1852" s="401"/>
      <c r="CCX1852" s="401"/>
      <c r="CCY1852" s="401"/>
      <c r="CCZ1852" s="401"/>
      <c r="CDA1852" s="401"/>
      <c r="CDB1852" s="401"/>
      <c r="CDC1852" s="401"/>
      <c r="CDD1852" s="401"/>
      <c r="CDE1852" s="401"/>
      <c r="CDF1852" s="401"/>
      <c r="CDG1852" s="401"/>
      <c r="CDH1852" s="401"/>
      <c r="CDI1852" s="401"/>
      <c r="CDJ1852" s="401"/>
      <c r="CDK1852" s="401"/>
      <c r="CDL1852" s="401"/>
      <c r="CDM1852" s="401"/>
      <c r="CDN1852" s="401"/>
      <c r="CDO1852" s="401"/>
      <c r="CDP1852" s="401"/>
      <c r="CDQ1852" s="401"/>
      <c r="CDR1852" s="401"/>
      <c r="CDS1852" s="401"/>
      <c r="CDT1852" s="401"/>
      <c r="CDU1852" s="401"/>
      <c r="CDV1852" s="401"/>
      <c r="CDW1852" s="401"/>
      <c r="CDX1852" s="401"/>
      <c r="CDY1852" s="401"/>
      <c r="CDZ1852" s="401"/>
      <c r="CEA1852" s="401"/>
      <c r="CEB1852" s="401"/>
      <c r="CEC1852" s="401"/>
      <c r="CED1852" s="401"/>
      <c r="CEE1852" s="401"/>
      <c r="CEF1852" s="401"/>
      <c r="CEG1852" s="401"/>
      <c r="CEH1852" s="401"/>
      <c r="CEI1852" s="401"/>
      <c r="CEJ1852" s="401"/>
      <c r="CEK1852" s="401"/>
      <c r="CEL1852" s="401"/>
      <c r="CEM1852" s="401"/>
      <c r="CEN1852" s="401"/>
      <c r="CEO1852" s="401"/>
      <c r="CEP1852" s="401"/>
      <c r="CEQ1852" s="401"/>
      <c r="CER1852" s="401"/>
      <c r="CES1852" s="401"/>
      <c r="CET1852" s="401"/>
      <c r="CEU1852" s="401"/>
      <c r="CEV1852" s="401"/>
      <c r="CEW1852" s="401"/>
      <c r="CEX1852" s="401"/>
      <c r="CEY1852" s="401"/>
      <c r="CEZ1852" s="401"/>
      <c r="CFA1852" s="401"/>
      <c r="CFB1852" s="401"/>
      <c r="CFC1852" s="401"/>
      <c r="CFD1852" s="401"/>
      <c r="CFE1852" s="401"/>
      <c r="CFF1852" s="401"/>
      <c r="CFG1852" s="401"/>
      <c r="CFH1852" s="401"/>
      <c r="CFI1852" s="401"/>
      <c r="CFJ1852" s="401"/>
      <c r="CFK1852" s="401"/>
      <c r="CFL1852" s="401"/>
      <c r="CFM1852" s="401"/>
      <c r="CFN1852" s="401"/>
      <c r="CFO1852" s="401"/>
      <c r="CFP1852" s="401"/>
      <c r="CFQ1852" s="401"/>
      <c r="CFR1852" s="401"/>
      <c r="CFS1852" s="401"/>
      <c r="CFT1852" s="401"/>
      <c r="CFU1852" s="401"/>
      <c r="CFV1852" s="401"/>
      <c r="CFW1852" s="401"/>
      <c r="CFX1852" s="401"/>
      <c r="CFY1852" s="401"/>
      <c r="CFZ1852" s="401"/>
      <c r="CGA1852" s="401"/>
      <c r="CGB1852" s="401"/>
      <c r="CGC1852" s="401"/>
      <c r="CGD1852" s="401"/>
      <c r="CGE1852" s="401"/>
      <c r="CGF1852" s="401"/>
      <c r="CGG1852" s="401"/>
      <c r="CGH1852" s="401"/>
      <c r="CGI1852" s="401"/>
      <c r="CGJ1852" s="401"/>
      <c r="CGK1852" s="401"/>
      <c r="CGL1852" s="401"/>
      <c r="CGM1852" s="401"/>
      <c r="CGN1852" s="401"/>
      <c r="CGO1852" s="401"/>
      <c r="CGP1852" s="401"/>
      <c r="CGQ1852" s="401"/>
      <c r="CGR1852" s="401"/>
      <c r="CGS1852" s="401"/>
      <c r="CGT1852" s="401"/>
      <c r="CGU1852" s="401"/>
      <c r="CGV1852" s="401"/>
      <c r="CGW1852" s="401"/>
      <c r="CGX1852" s="401"/>
      <c r="CGY1852" s="401"/>
      <c r="CGZ1852" s="401"/>
      <c r="CHA1852" s="401"/>
      <c r="CHB1852" s="401"/>
      <c r="CHC1852" s="401"/>
      <c r="CHD1852" s="401"/>
      <c r="CHE1852" s="401"/>
      <c r="CHF1852" s="401"/>
      <c r="CHG1852" s="401"/>
      <c r="CHH1852" s="401"/>
      <c r="CHI1852" s="401"/>
      <c r="CHJ1852" s="401"/>
      <c r="CHK1852" s="401"/>
      <c r="CHL1852" s="401"/>
      <c r="CHM1852" s="401"/>
      <c r="CHN1852" s="401"/>
      <c r="CHO1852" s="401"/>
      <c r="CHP1852" s="401"/>
      <c r="CHQ1852" s="401"/>
      <c r="CHR1852" s="401"/>
      <c r="CHS1852" s="401"/>
      <c r="CHT1852" s="401"/>
      <c r="CHU1852" s="401"/>
      <c r="CHV1852" s="401"/>
      <c r="CHW1852" s="401"/>
      <c r="CHX1852" s="401"/>
      <c r="CHY1852" s="401"/>
      <c r="CHZ1852" s="401"/>
      <c r="CIA1852" s="401"/>
      <c r="CIB1852" s="401"/>
      <c r="CIC1852" s="401"/>
      <c r="CID1852" s="401"/>
      <c r="CIE1852" s="401"/>
      <c r="CIF1852" s="401"/>
      <c r="CIG1852" s="401"/>
      <c r="CIH1852" s="401"/>
      <c r="CII1852" s="401"/>
      <c r="CIJ1852" s="401"/>
      <c r="CIK1852" s="401"/>
      <c r="CIL1852" s="401"/>
      <c r="CIM1852" s="401"/>
      <c r="CIN1852" s="401"/>
      <c r="CIO1852" s="401"/>
      <c r="CIP1852" s="401"/>
      <c r="CIQ1852" s="401"/>
      <c r="CIR1852" s="401"/>
      <c r="CIS1852" s="401"/>
      <c r="CIT1852" s="401"/>
      <c r="CIU1852" s="401"/>
      <c r="CIV1852" s="401"/>
      <c r="CIW1852" s="401"/>
      <c r="CIX1852" s="401"/>
      <c r="CIY1852" s="401"/>
      <c r="CIZ1852" s="401"/>
      <c r="CJA1852" s="401"/>
      <c r="CJB1852" s="401"/>
      <c r="CJC1852" s="401"/>
      <c r="CJD1852" s="401"/>
      <c r="CJE1852" s="401"/>
      <c r="CJF1852" s="401"/>
      <c r="CJG1852" s="401"/>
      <c r="CJH1852" s="401"/>
      <c r="CJI1852" s="401"/>
      <c r="CJJ1852" s="401"/>
      <c r="CJK1852" s="401"/>
      <c r="CJL1852" s="401"/>
      <c r="CJM1852" s="401"/>
      <c r="CJN1852" s="401"/>
      <c r="CJO1852" s="401"/>
      <c r="CJP1852" s="401"/>
      <c r="CJQ1852" s="401"/>
      <c r="CJR1852" s="401"/>
      <c r="CJS1852" s="401"/>
      <c r="CJT1852" s="401"/>
      <c r="CJU1852" s="401"/>
      <c r="CJV1852" s="401"/>
      <c r="CJW1852" s="401"/>
      <c r="CJX1852" s="401"/>
      <c r="CJY1852" s="401"/>
      <c r="CJZ1852" s="401"/>
      <c r="CKA1852" s="401"/>
      <c r="CKB1852" s="401"/>
      <c r="CKC1852" s="401"/>
      <c r="CKD1852" s="401"/>
      <c r="CKE1852" s="401"/>
      <c r="CKF1852" s="401"/>
      <c r="CKG1852" s="401"/>
      <c r="CKH1852" s="401"/>
      <c r="CKI1852" s="401"/>
      <c r="CKJ1852" s="401"/>
      <c r="CKK1852" s="401"/>
      <c r="CKL1852" s="401"/>
      <c r="CKM1852" s="401"/>
      <c r="CKN1852" s="401"/>
      <c r="CKO1852" s="401"/>
      <c r="CKP1852" s="401"/>
      <c r="CKQ1852" s="401"/>
      <c r="CKR1852" s="401"/>
      <c r="CKS1852" s="401"/>
      <c r="CKT1852" s="401"/>
      <c r="CKU1852" s="401"/>
      <c r="CKV1852" s="401"/>
      <c r="CKW1852" s="401"/>
      <c r="CKX1852" s="401"/>
      <c r="CKY1852" s="401"/>
      <c r="CKZ1852" s="401"/>
      <c r="CLA1852" s="401"/>
      <c r="CLB1852" s="401"/>
      <c r="CLC1852" s="401"/>
      <c r="CLD1852" s="401"/>
      <c r="CLE1852" s="401"/>
      <c r="CLF1852" s="401"/>
      <c r="CLG1852" s="401"/>
      <c r="CLH1852" s="401"/>
      <c r="CLI1852" s="401"/>
      <c r="CLJ1852" s="401"/>
      <c r="CLK1852" s="401"/>
      <c r="CLL1852" s="401"/>
      <c r="CLM1852" s="401"/>
      <c r="CLN1852" s="401"/>
      <c r="CLO1852" s="401"/>
      <c r="CLP1852" s="401"/>
      <c r="CLQ1852" s="401"/>
      <c r="CLR1852" s="401"/>
      <c r="CLS1852" s="401"/>
      <c r="CLT1852" s="401"/>
      <c r="CLU1852" s="401"/>
      <c r="CLV1852" s="401"/>
      <c r="CLW1852" s="401"/>
      <c r="CLX1852" s="401"/>
      <c r="CLY1852" s="401"/>
      <c r="CLZ1852" s="401"/>
      <c r="CMA1852" s="401"/>
      <c r="CMB1852" s="401"/>
      <c r="CMC1852" s="401"/>
      <c r="CMD1852" s="401"/>
      <c r="CME1852" s="401"/>
      <c r="CMF1852" s="401"/>
      <c r="CMG1852" s="401"/>
      <c r="CMH1852" s="401"/>
      <c r="CMI1852" s="401"/>
      <c r="CMJ1852" s="401"/>
      <c r="CMK1852" s="401"/>
      <c r="CML1852" s="401"/>
      <c r="CMM1852" s="401"/>
      <c r="CMN1852" s="401"/>
      <c r="CMO1852" s="401"/>
      <c r="CMP1852" s="401"/>
      <c r="CMQ1852" s="401"/>
      <c r="CMR1852" s="401"/>
      <c r="CMS1852" s="401"/>
      <c r="CMT1852" s="401"/>
      <c r="CMU1852" s="401"/>
      <c r="CMV1852" s="401"/>
      <c r="CMW1852" s="401"/>
      <c r="CMX1852" s="401"/>
      <c r="CMY1852" s="401"/>
      <c r="CMZ1852" s="401"/>
      <c r="CNA1852" s="401"/>
      <c r="CNB1852" s="401"/>
      <c r="CNC1852" s="401"/>
      <c r="CND1852" s="401"/>
      <c r="CNE1852" s="401"/>
      <c r="CNF1852" s="401"/>
      <c r="CNG1852" s="401"/>
      <c r="CNH1852" s="401"/>
      <c r="CNI1852" s="401"/>
      <c r="CNJ1852" s="401"/>
      <c r="CNK1852" s="401"/>
      <c r="CNL1852" s="401"/>
      <c r="CNM1852" s="401"/>
      <c r="CNN1852" s="401"/>
      <c r="CNO1852" s="401"/>
      <c r="CNP1852" s="401"/>
      <c r="CNQ1852" s="401"/>
      <c r="CNR1852" s="401"/>
      <c r="CNS1852" s="401"/>
      <c r="CNT1852" s="401"/>
      <c r="CNU1852" s="401"/>
      <c r="CNV1852" s="401"/>
      <c r="CNW1852" s="401"/>
      <c r="CNX1852" s="401"/>
      <c r="CNY1852" s="401"/>
      <c r="CNZ1852" s="401"/>
      <c r="COA1852" s="401"/>
      <c r="COB1852" s="401"/>
      <c r="COC1852" s="401"/>
      <c r="COD1852" s="401"/>
      <c r="COE1852" s="401"/>
      <c r="COF1852" s="401"/>
      <c r="COG1852" s="401"/>
      <c r="COH1852" s="401"/>
      <c r="COI1852" s="401"/>
      <c r="COJ1852" s="401"/>
      <c r="COK1852" s="401"/>
      <c r="COL1852" s="401"/>
      <c r="COM1852" s="401"/>
      <c r="CON1852" s="401"/>
      <c r="COO1852" s="401"/>
      <c r="COP1852" s="401"/>
      <c r="COQ1852" s="401"/>
      <c r="COR1852" s="401"/>
      <c r="COS1852" s="401"/>
      <c r="COT1852" s="401"/>
      <c r="COU1852" s="401"/>
      <c r="COV1852" s="401"/>
      <c r="COW1852" s="401"/>
      <c r="COX1852" s="401"/>
      <c r="COY1852" s="401"/>
      <c r="COZ1852" s="401"/>
      <c r="CPA1852" s="401"/>
      <c r="CPB1852" s="401"/>
      <c r="CPC1852" s="401"/>
      <c r="CPD1852" s="401"/>
      <c r="CPE1852" s="401"/>
      <c r="CPF1852" s="401"/>
      <c r="CPG1852" s="401"/>
      <c r="CPH1852" s="401"/>
      <c r="CPI1852" s="401"/>
      <c r="CPJ1852" s="401"/>
      <c r="CPK1852" s="401"/>
      <c r="CPL1852" s="401"/>
      <c r="CPM1852" s="401"/>
      <c r="CPN1852" s="401"/>
      <c r="CPO1852" s="401"/>
      <c r="CPP1852" s="401"/>
      <c r="CPQ1852" s="401"/>
      <c r="CPR1852" s="401"/>
      <c r="CPS1852" s="401"/>
      <c r="CPT1852" s="401"/>
      <c r="CPU1852" s="401"/>
      <c r="CPV1852" s="401"/>
      <c r="CPW1852" s="401"/>
      <c r="CPX1852" s="401"/>
      <c r="CPY1852" s="401"/>
      <c r="CPZ1852" s="401"/>
      <c r="CQA1852" s="401"/>
      <c r="CQB1852" s="401"/>
      <c r="CQC1852" s="401"/>
      <c r="CQD1852" s="401"/>
      <c r="CQE1852" s="401"/>
      <c r="CQF1852" s="401"/>
      <c r="CQG1852" s="401"/>
      <c r="CQH1852" s="401"/>
      <c r="CQI1852" s="401"/>
      <c r="CQJ1852" s="401"/>
      <c r="CQK1852" s="401"/>
      <c r="CQL1852" s="401"/>
      <c r="CQM1852" s="401"/>
      <c r="CQN1852" s="401"/>
      <c r="CQO1852" s="401"/>
      <c r="CQP1852" s="401"/>
      <c r="CQQ1852" s="401"/>
      <c r="CQR1852" s="401"/>
      <c r="CQS1852" s="401"/>
      <c r="CQT1852" s="401"/>
      <c r="CQU1852" s="401"/>
      <c r="CQV1852" s="401"/>
      <c r="CQW1852" s="401"/>
      <c r="CQX1852" s="401"/>
      <c r="CQY1852" s="401"/>
      <c r="CQZ1852" s="401"/>
      <c r="CRA1852" s="401"/>
      <c r="CRB1852" s="401"/>
      <c r="CRC1852" s="401"/>
      <c r="CRD1852" s="401"/>
      <c r="CRE1852" s="401"/>
      <c r="CRF1852" s="401"/>
      <c r="CRG1852" s="401"/>
      <c r="CRH1852" s="401"/>
      <c r="CRI1852" s="401"/>
      <c r="CRJ1852" s="401"/>
      <c r="CRK1852" s="401"/>
      <c r="CRL1852" s="401"/>
      <c r="CRM1852" s="401"/>
      <c r="CRN1852" s="401"/>
      <c r="CRO1852" s="401"/>
      <c r="CRP1852" s="401"/>
      <c r="CRQ1852" s="401"/>
      <c r="CRR1852" s="401"/>
      <c r="CRS1852" s="401"/>
      <c r="CRT1852" s="401"/>
      <c r="CRU1852" s="401"/>
      <c r="CRV1852" s="401"/>
      <c r="CRW1852" s="401"/>
      <c r="CRX1852" s="401"/>
      <c r="CRY1852" s="401"/>
      <c r="CRZ1852" s="401"/>
      <c r="CSA1852" s="401"/>
      <c r="CSB1852" s="401"/>
      <c r="CSC1852" s="401"/>
      <c r="CSD1852" s="401"/>
      <c r="CSE1852" s="401"/>
      <c r="CSF1852" s="401"/>
      <c r="CSG1852" s="401"/>
      <c r="CSH1852" s="401"/>
      <c r="CSI1852" s="401"/>
      <c r="CSJ1852" s="401"/>
      <c r="CSK1852" s="401"/>
      <c r="CSL1852" s="401"/>
      <c r="CSM1852" s="401"/>
      <c r="CSN1852" s="401"/>
      <c r="CSO1852" s="401"/>
      <c r="CSP1852" s="401"/>
      <c r="CSQ1852" s="401"/>
      <c r="CSR1852" s="401"/>
      <c r="CSS1852" s="401"/>
      <c r="CST1852" s="401"/>
      <c r="CSU1852" s="401"/>
      <c r="CSV1852" s="401"/>
      <c r="CSW1852" s="401"/>
      <c r="CSX1852" s="401"/>
      <c r="CSY1852" s="401"/>
      <c r="CSZ1852" s="401"/>
      <c r="CTA1852" s="401"/>
      <c r="CTB1852" s="401"/>
      <c r="CTC1852" s="401"/>
      <c r="CTD1852" s="401"/>
      <c r="CTE1852" s="401"/>
      <c r="CTF1852" s="401"/>
      <c r="CTG1852" s="401"/>
      <c r="CTH1852" s="401"/>
      <c r="CTI1852" s="401"/>
      <c r="CTJ1852" s="401"/>
      <c r="CTK1852" s="401"/>
      <c r="CTL1852" s="401"/>
      <c r="CTM1852" s="401"/>
      <c r="CTN1852" s="401"/>
      <c r="CTO1852" s="401"/>
      <c r="CTP1852" s="401"/>
      <c r="CTQ1852" s="401"/>
      <c r="CTR1852" s="401"/>
      <c r="CTS1852" s="401"/>
      <c r="CTT1852" s="401"/>
      <c r="CTU1852" s="401"/>
      <c r="CTV1852" s="401"/>
      <c r="CTW1852" s="401"/>
      <c r="CTX1852" s="401"/>
      <c r="CTY1852" s="401"/>
      <c r="CTZ1852" s="401"/>
      <c r="CUA1852" s="401"/>
      <c r="CUB1852" s="401"/>
      <c r="CUC1852" s="401"/>
      <c r="CUD1852" s="401"/>
      <c r="CUE1852" s="401"/>
      <c r="CUF1852" s="401"/>
      <c r="CUG1852" s="401"/>
      <c r="CUH1852" s="401"/>
      <c r="CUI1852" s="401"/>
      <c r="CUJ1852" s="401"/>
      <c r="CUK1852" s="401"/>
      <c r="CUL1852" s="401"/>
      <c r="CUM1852" s="401"/>
      <c r="CUN1852" s="401"/>
      <c r="CUO1852" s="401"/>
      <c r="CUP1852" s="401"/>
      <c r="CUQ1852" s="401"/>
      <c r="CUR1852" s="401"/>
      <c r="CUS1852" s="401"/>
      <c r="CUT1852" s="401"/>
      <c r="CUU1852" s="401"/>
      <c r="CUV1852" s="401"/>
      <c r="CUW1852" s="401"/>
      <c r="CUX1852" s="401"/>
      <c r="CUY1852" s="401"/>
      <c r="CUZ1852" s="401"/>
      <c r="CVA1852" s="401"/>
      <c r="CVB1852" s="401"/>
      <c r="CVC1852" s="401"/>
      <c r="CVD1852" s="401"/>
      <c r="CVE1852" s="401"/>
      <c r="CVF1852" s="401"/>
      <c r="CVG1852" s="401"/>
      <c r="CVH1852" s="401"/>
      <c r="CVI1852" s="401"/>
      <c r="CVJ1852" s="401"/>
      <c r="CVK1852" s="401"/>
      <c r="CVL1852" s="401"/>
      <c r="CVM1852" s="401"/>
      <c r="CVN1852" s="401"/>
      <c r="CVO1852" s="401"/>
      <c r="CVP1852" s="401"/>
      <c r="CVQ1852" s="401"/>
      <c r="CVR1852" s="401"/>
      <c r="CVS1852" s="401"/>
      <c r="CVT1852" s="401"/>
      <c r="CVU1852" s="401"/>
      <c r="CVV1852" s="401"/>
      <c r="CVW1852" s="401"/>
      <c r="CVX1852" s="401"/>
      <c r="CVY1852" s="401"/>
      <c r="CVZ1852" s="401"/>
      <c r="CWA1852" s="401"/>
      <c r="CWB1852" s="401"/>
      <c r="CWC1852" s="401"/>
      <c r="CWD1852" s="401"/>
      <c r="CWE1852" s="401"/>
      <c r="CWF1852" s="401"/>
      <c r="CWG1852" s="401"/>
      <c r="CWH1852" s="401"/>
      <c r="CWI1852" s="401"/>
      <c r="CWJ1852" s="401"/>
      <c r="CWK1852" s="401"/>
      <c r="CWL1852" s="401"/>
      <c r="CWM1852" s="401"/>
      <c r="CWN1852" s="401"/>
      <c r="CWO1852" s="401"/>
      <c r="CWP1852" s="401"/>
      <c r="CWQ1852" s="401"/>
      <c r="CWR1852" s="401"/>
      <c r="CWS1852" s="401"/>
      <c r="CWT1852" s="401"/>
      <c r="CWU1852" s="401"/>
      <c r="CWV1852" s="401"/>
      <c r="CWW1852" s="401"/>
      <c r="CWX1852" s="401"/>
      <c r="CWY1852" s="401"/>
      <c r="CWZ1852" s="401"/>
      <c r="CXA1852" s="401"/>
      <c r="CXB1852" s="401"/>
      <c r="CXC1852" s="401"/>
      <c r="CXD1852" s="401"/>
      <c r="CXE1852" s="401"/>
      <c r="CXF1852" s="401"/>
      <c r="CXG1852" s="401"/>
      <c r="CXH1852" s="401"/>
      <c r="CXI1852" s="401"/>
      <c r="CXJ1852" s="401"/>
      <c r="CXK1852" s="401"/>
      <c r="CXL1852" s="401"/>
      <c r="CXM1852" s="401"/>
      <c r="CXN1852" s="401"/>
      <c r="CXO1852" s="401"/>
      <c r="CXP1852" s="401"/>
      <c r="CXQ1852" s="401"/>
      <c r="CXR1852" s="401"/>
      <c r="CXS1852" s="401"/>
      <c r="CXT1852" s="401"/>
      <c r="CXU1852" s="401"/>
      <c r="CXV1852" s="401"/>
      <c r="CXW1852" s="401"/>
      <c r="CXX1852" s="401"/>
      <c r="CXY1852" s="401"/>
      <c r="CXZ1852" s="401"/>
      <c r="CYA1852" s="401"/>
      <c r="CYB1852" s="401"/>
      <c r="CYC1852" s="401"/>
      <c r="CYD1852" s="401"/>
      <c r="CYE1852" s="401"/>
      <c r="CYF1852" s="401"/>
      <c r="CYG1852" s="401"/>
      <c r="CYH1852" s="401"/>
      <c r="CYI1852" s="401"/>
      <c r="CYJ1852" s="401"/>
      <c r="CYK1852" s="401"/>
      <c r="CYL1852" s="401"/>
      <c r="CYM1852" s="401"/>
      <c r="CYN1852" s="401"/>
      <c r="CYO1852" s="401"/>
      <c r="CYP1852" s="401"/>
      <c r="CYQ1852" s="401"/>
      <c r="CYR1852" s="401"/>
      <c r="CYS1852" s="401"/>
      <c r="CYT1852" s="401"/>
      <c r="CYU1852" s="401"/>
      <c r="CYV1852" s="401"/>
      <c r="CYW1852" s="401"/>
      <c r="CYX1852" s="401"/>
      <c r="CYY1852" s="401"/>
      <c r="CYZ1852" s="401"/>
      <c r="CZA1852" s="401"/>
      <c r="CZB1852" s="401"/>
      <c r="CZC1852" s="401"/>
      <c r="CZD1852" s="401"/>
      <c r="CZE1852" s="401"/>
      <c r="CZF1852" s="401"/>
      <c r="CZG1852" s="401"/>
      <c r="CZH1852" s="401"/>
      <c r="CZI1852" s="401"/>
      <c r="CZJ1852" s="401"/>
      <c r="CZK1852" s="401"/>
      <c r="CZL1852" s="401"/>
      <c r="CZM1852" s="401"/>
      <c r="CZN1852" s="401"/>
      <c r="CZO1852" s="401"/>
      <c r="CZP1852" s="401"/>
      <c r="CZQ1852" s="401"/>
      <c r="CZR1852" s="401"/>
      <c r="CZS1852" s="401"/>
      <c r="CZT1852" s="401"/>
      <c r="CZU1852" s="401"/>
      <c r="CZV1852" s="401"/>
      <c r="CZW1852" s="401"/>
      <c r="CZX1852" s="401"/>
      <c r="CZY1852" s="401"/>
      <c r="CZZ1852" s="401"/>
      <c r="DAA1852" s="401"/>
      <c r="DAB1852" s="401"/>
      <c r="DAC1852" s="401"/>
      <c r="DAD1852" s="401"/>
      <c r="DAE1852" s="401"/>
      <c r="DAF1852" s="401"/>
      <c r="DAG1852" s="401"/>
      <c r="DAH1852" s="401"/>
      <c r="DAI1852" s="401"/>
      <c r="DAJ1852" s="401"/>
      <c r="DAK1852" s="401"/>
      <c r="DAL1852" s="401"/>
      <c r="DAM1852" s="401"/>
      <c r="DAN1852" s="401"/>
      <c r="DAO1852" s="401"/>
      <c r="DAP1852" s="401"/>
      <c r="DAQ1852" s="401"/>
      <c r="DAR1852" s="401"/>
      <c r="DAS1852" s="401"/>
      <c r="DAT1852" s="401"/>
      <c r="DAU1852" s="401"/>
      <c r="DAV1852" s="401"/>
      <c r="DAW1852" s="401"/>
      <c r="DAX1852" s="401"/>
      <c r="DAY1852" s="401"/>
      <c r="DAZ1852" s="401"/>
      <c r="DBA1852" s="401"/>
      <c r="DBB1852" s="401"/>
      <c r="DBC1852" s="401"/>
      <c r="DBD1852" s="401"/>
      <c r="DBE1852" s="401"/>
      <c r="DBF1852" s="401"/>
      <c r="DBG1852" s="401"/>
      <c r="DBH1852" s="401"/>
      <c r="DBI1852" s="401"/>
      <c r="DBJ1852" s="401"/>
      <c r="DBK1852" s="401"/>
      <c r="DBL1852" s="401"/>
      <c r="DBM1852" s="401"/>
      <c r="DBN1852" s="401"/>
      <c r="DBO1852" s="401"/>
      <c r="DBP1852" s="401"/>
      <c r="DBQ1852" s="401"/>
      <c r="DBR1852" s="401"/>
      <c r="DBS1852" s="401"/>
      <c r="DBT1852" s="401"/>
      <c r="DBU1852" s="401"/>
      <c r="DBV1852" s="401"/>
      <c r="DBW1852" s="401"/>
      <c r="DBX1852" s="401"/>
      <c r="DBY1852" s="401"/>
      <c r="DBZ1852" s="401"/>
      <c r="DCA1852" s="401"/>
      <c r="DCB1852" s="401"/>
      <c r="DCC1852" s="401"/>
      <c r="DCD1852" s="401"/>
      <c r="DCE1852" s="401"/>
      <c r="DCF1852" s="401"/>
      <c r="DCG1852" s="401"/>
      <c r="DCH1852" s="401"/>
      <c r="DCI1852" s="401"/>
      <c r="DCJ1852" s="401"/>
      <c r="DCK1852" s="401"/>
      <c r="DCL1852" s="401"/>
      <c r="DCM1852" s="401"/>
      <c r="DCN1852" s="401"/>
      <c r="DCO1852" s="401"/>
      <c r="DCP1852" s="401"/>
      <c r="DCQ1852" s="401"/>
      <c r="DCR1852" s="401"/>
      <c r="DCS1852" s="401"/>
      <c r="DCT1852" s="401"/>
      <c r="DCU1852" s="401"/>
      <c r="DCV1852" s="401"/>
      <c r="DCW1852" s="401"/>
      <c r="DCX1852" s="401"/>
      <c r="DCY1852" s="401"/>
      <c r="DCZ1852" s="401"/>
      <c r="DDA1852" s="401"/>
      <c r="DDB1852" s="401"/>
      <c r="DDC1852" s="401"/>
      <c r="DDD1852" s="401"/>
      <c r="DDE1852" s="401"/>
      <c r="DDF1852" s="401"/>
      <c r="DDG1852" s="401"/>
      <c r="DDH1852" s="401"/>
      <c r="DDI1852" s="401"/>
      <c r="DDJ1852" s="401"/>
      <c r="DDK1852" s="401"/>
      <c r="DDL1852" s="401"/>
      <c r="DDM1852" s="401"/>
      <c r="DDN1852" s="401"/>
      <c r="DDO1852" s="401"/>
      <c r="DDP1852" s="401"/>
      <c r="DDQ1852" s="401"/>
      <c r="DDR1852" s="401"/>
      <c r="DDS1852" s="401"/>
      <c r="DDT1852" s="401"/>
      <c r="DDU1852" s="401"/>
      <c r="DDV1852" s="401"/>
      <c r="DDW1852" s="401"/>
      <c r="DDX1852" s="401"/>
      <c r="DDY1852" s="401"/>
      <c r="DDZ1852" s="401"/>
      <c r="DEA1852" s="401"/>
      <c r="DEB1852" s="401"/>
      <c r="DEC1852" s="401"/>
      <c r="DED1852" s="401"/>
      <c r="DEE1852" s="401"/>
      <c r="DEF1852" s="401"/>
      <c r="DEG1852" s="401"/>
      <c r="DEH1852" s="401"/>
      <c r="DEI1852" s="401"/>
      <c r="DEJ1852" s="401"/>
      <c r="DEK1852" s="401"/>
      <c r="DEL1852" s="401"/>
      <c r="DEM1852" s="401"/>
      <c r="DEN1852" s="401"/>
      <c r="DEO1852" s="401"/>
      <c r="DEP1852" s="401"/>
      <c r="DEQ1852" s="401"/>
      <c r="DER1852" s="401"/>
      <c r="DES1852" s="401"/>
      <c r="DET1852" s="401"/>
      <c r="DEU1852" s="401"/>
      <c r="DEV1852" s="401"/>
      <c r="DEW1852" s="401"/>
      <c r="DEX1852" s="401"/>
      <c r="DEY1852" s="401"/>
      <c r="DEZ1852" s="401"/>
      <c r="DFA1852" s="401"/>
      <c r="DFB1852" s="401"/>
      <c r="DFC1852" s="401"/>
      <c r="DFD1852" s="401"/>
      <c r="DFE1852" s="401"/>
      <c r="DFF1852" s="401"/>
      <c r="DFG1852" s="401"/>
      <c r="DFH1852" s="401"/>
      <c r="DFI1852" s="401"/>
      <c r="DFJ1852" s="401"/>
      <c r="DFK1852" s="401"/>
      <c r="DFL1852" s="401"/>
      <c r="DFM1852" s="401"/>
      <c r="DFN1852" s="401"/>
      <c r="DFO1852" s="401"/>
      <c r="DFP1852" s="401"/>
      <c r="DFQ1852" s="401"/>
      <c r="DFR1852" s="401"/>
      <c r="DFS1852" s="401"/>
      <c r="DFT1852" s="401"/>
      <c r="DFU1852" s="401"/>
      <c r="DFV1852" s="401"/>
      <c r="DFW1852" s="401"/>
      <c r="DFX1852" s="401"/>
      <c r="DFY1852" s="401"/>
      <c r="DFZ1852" s="401"/>
      <c r="DGA1852" s="401"/>
      <c r="DGB1852" s="401"/>
      <c r="DGC1852" s="401"/>
      <c r="DGD1852" s="401"/>
      <c r="DGE1852" s="401"/>
      <c r="DGF1852" s="401"/>
      <c r="DGG1852" s="401"/>
      <c r="DGH1852" s="401"/>
      <c r="DGI1852" s="401"/>
      <c r="DGJ1852" s="401"/>
      <c r="DGK1852" s="401"/>
      <c r="DGL1852" s="401"/>
      <c r="DGM1852" s="401"/>
      <c r="DGN1852" s="401"/>
      <c r="DGO1852" s="401"/>
      <c r="DGP1852" s="401"/>
      <c r="DGQ1852" s="401"/>
      <c r="DGR1852" s="401"/>
      <c r="DGS1852" s="401"/>
      <c r="DGT1852" s="401"/>
      <c r="DGU1852" s="401"/>
      <c r="DGV1852" s="401"/>
      <c r="DGW1852" s="401"/>
      <c r="DGX1852" s="401"/>
      <c r="DGY1852" s="401"/>
      <c r="DGZ1852" s="401"/>
      <c r="DHA1852" s="401"/>
      <c r="DHB1852" s="401"/>
      <c r="DHC1852" s="401"/>
      <c r="DHD1852" s="401"/>
      <c r="DHE1852" s="401"/>
      <c r="DHF1852" s="401"/>
      <c r="DHG1852" s="401"/>
      <c r="DHH1852" s="401"/>
      <c r="DHI1852" s="401"/>
      <c r="DHJ1852" s="401"/>
      <c r="DHK1852" s="401"/>
      <c r="DHL1852" s="401"/>
      <c r="DHM1852" s="401"/>
      <c r="DHN1852" s="401"/>
      <c r="DHO1852" s="401"/>
      <c r="DHP1852" s="401"/>
      <c r="DHQ1852" s="401"/>
      <c r="DHR1852" s="401"/>
      <c r="DHS1852" s="401"/>
      <c r="DHT1852" s="401"/>
      <c r="DHU1852" s="401"/>
      <c r="DHV1852" s="401"/>
      <c r="DHW1852" s="401"/>
      <c r="DHX1852" s="401"/>
      <c r="DHY1852" s="401"/>
      <c r="DHZ1852" s="401"/>
      <c r="DIA1852" s="401"/>
      <c r="DIB1852" s="401"/>
      <c r="DIC1852" s="401"/>
      <c r="DID1852" s="401"/>
      <c r="DIE1852" s="401"/>
      <c r="DIF1852" s="401"/>
      <c r="DIG1852" s="401"/>
      <c r="DIH1852" s="401"/>
      <c r="DII1852" s="401"/>
      <c r="DIJ1852" s="401"/>
      <c r="DIK1852" s="401"/>
      <c r="DIL1852" s="401"/>
      <c r="DIM1852" s="401"/>
      <c r="DIN1852" s="401"/>
      <c r="DIO1852" s="401"/>
      <c r="DIP1852" s="401"/>
      <c r="DIQ1852" s="401"/>
      <c r="DIR1852" s="401"/>
      <c r="DIS1852" s="401"/>
      <c r="DIT1852" s="401"/>
      <c r="DIU1852" s="401"/>
      <c r="DIV1852" s="401"/>
      <c r="DIW1852" s="401"/>
      <c r="DIX1852" s="401"/>
      <c r="DIY1852" s="401"/>
      <c r="DIZ1852" s="401"/>
      <c r="DJA1852" s="401"/>
      <c r="DJB1852" s="401"/>
      <c r="DJC1852" s="401"/>
      <c r="DJD1852" s="401"/>
      <c r="DJE1852" s="401"/>
      <c r="DJF1852" s="401"/>
      <c r="DJG1852" s="401"/>
      <c r="DJH1852" s="401"/>
      <c r="DJI1852" s="401"/>
      <c r="DJJ1852" s="401"/>
      <c r="DJK1852" s="401"/>
      <c r="DJL1852" s="401"/>
      <c r="DJM1852" s="401"/>
      <c r="DJN1852" s="401"/>
      <c r="DJO1852" s="401"/>
      <c r="DJP1852" s="401"/>
      <c r="DJQ1852" s="401"/>
      <c r="DJR1852" s="401"/>
      <c r="DJS1852" s="401"/>
      <c r="DJT1852" s="401"/>
      <c r="DJU1852" s="401"/>
      <c r="DJV1852" s="401"/>
      <c r="DJW1852" s="401"/>
      <c r="DJX1852" s="401"/>
      <c r="DJY1852" s="401"/>
      <c r="DJZ1852" s="401"/>
      <c r="DKA1852" s="401"/>
      <c r="DKB1852" s="401"/>
      <c r="DKC1852" s="401"/>
      <c r="DKD1852" s="401"/>
      <c r="DKE1852" s="401"/>
      <c r="DKF1852" s="401"/>
      <c r="DKG1852" s="401"/>
      <c r="DKH1852" s="401"/>
      <c r="DKI1852" s="401"/>
      <c r="DKJ1852" s="401"/>
      <c r="DKK1852" s="401"/>
      <c r="DKL1852" s="401"/>
      <c r="DKM1852" s="401"/>
      <c r="DKN1852" s="401"/>
      <c r="DKO1852" s="401"/>
      <c r="DKP1852" s="401"/>
      <c r="DKQ1852" s="401"/>
      <c r="DKR1852" s="401"/>
      <c r="DKS1852" s="401"/>
      <c r="DKT1852" s="401"/>
      <c r="DKU1852" s="401"/>
      <c r="DKV1852" s="401"/>
      <c r="DKW1852" s="401"/>
      <c r="DKX1852" s="401"/>
      <c r="DKY1852" s="401"/>
      <c r="DKZ1852" s="401"/>
      <c r="DLA1852" s="401"/>
      <c r="DLB1852" s="401"/>
      <c r="DLC1852" s="401"/>
      <c r="DLD1852" s="401"/>
      <c r="DLE1852" s="401"/>
      <c r="DLF1852" s="401"/>
      <c r="DLG1852" s="401"/>
      <c r="DLH1852" s="401"/>
      <c r="DLI1852" s="401"/>
      <c r="DLJ1852" s="401"/>
      <c r="DLK1852" s="401"/>
      <c r="DLL1852" s="401"/>
      <c r="DLM1852" s="401"/>
      <c r="DLN1852" s="401"/>
      <c r="DLO1852" s="401"/>
      <c r="DLP1852" s="401"/>
      <c r="DLQ1852" s="401"/>
      <c r="DLR1852" s="401"/>
      <c r="DLS1852" s="401"/>
      <c r="DLT1852" s="401"/>
      <c r="DLU1852" s="401"/>
      <c r="DLV1852" s="401"/>
      <c r="DLW1852" s="401"/>
      <c r="DLX1852" s="401"/>
      <c r="DLY1852" s="401"/>
      <c r="DLZ1852" s="401"/>
      <c r="DMA1852" s="401"/>
      <c r="DMB1852" s="401"/>
      <c r="DMC1852" s="401"/>
      <c r="DMD1852" s="401"/>
      <c r="DME1852" s="401"/>
      <c r="DMF1852" s="401"/>
      <c r="DMG1852" s="401"/>
      <c r="DMH1852" s="401"/>
      <c r="DMI1852" s="401"/>
      <c r="DMJ1852" s="401"/>
      <c r="DMK1852" s="401"/>
      <c r="DML1852" s="401"/>
      <c r="DMM1852" s="401"/>
      <c r="DMN1852" s="401"/>
      <c r="DMO1852" s="401"/>
      <c r="DMP1852" s="401"/>
      <c r="DMQ1852" s="401"/>
      <c r="DMR1852" s="401"/>
      <c r="DMS1852" s="401"/>
      <c r="DMT1852" s="401"/>
      <c r="DMU1852" s="401"/>
      <c r="DMV1852" s="401"/>
      <c r="DMW1852" s="401"/>
      <c r="DMX1852" s="401"/>
      <c r="DMY1852" s="401"/>
      <c r="DMZ1852" s="401"/>
      <c r="DNA1852" s="401"/>
      <c r="DNB1852" s="401"/>
      <c r="DNC1852" s="401"/>
      <c r="DND1852" s="401"/>
      <c r="DNE1852" s="401"/>
      <c r="DNF1852" s="401"/>
      <c r="DNG1852" s="401"/>
      <c r="DNH1852" s="401"/>
      <c r="DNI1852" s="401"/>
      <c r="DNJ1852" s="401"/>
      <c r="DNK1852" s="401"/>
      <c r="DNL1852" s="401"/>
      <c r="DNM1852" s="401"/>
      <c r="DNN1852" s="401"/>
      <c r="DNO1852" s="401"/>
      <c r="DNP1852" s="401"/>
      <c r="DNQ1852" s="401"/>
      <c r="DNR1852" s="401"/>
      <c r="DNS1852" s="401"/>
      <c r="DNT1852" s="401"/>
      <c r="DNU1852" s="401"/>
      <c r="DNV1852" s="401"/>
      <c r="DNW1852" s="401"/>
      <c r="DNX1852" s="401"/>
      <c r="DNY1852" s="401"/>
      <c r="DNZ1852" s="401"/>
      <c r="DOA1852" s="401"/>
      <c r="DOB1852" s="401"/>
      <c r="DOC1852" s="401"/>
      <c r="DOD1852" s="401"/>
      <c r="DOE1852" s="401"/>
      <c r="DOF1852" s="401"/>
      <c r="DOG1852" s="401"/>
      <c r="DOH1852" s="401"/>
      <c r="DOI1852" s="401"/>
      <c r="DOJ1852" s="401"/>
      <c r="DOK1852" s="401"/>
      <c r="DOL1852" s="401"/>
      <c r="DOM1852" s="401"/>
      <c r="DON1852" s="401"/>
      <c r="DOO1852" s="401"/>
      <c r="DOP1852" s="401"/>
      <c r="DOQ1852" s="401"/>
      <c r="DOR1852" s="401"/>
      <c r="DOS1852" s="401"/>
      <c r="DOT1852" s="401"/>
      <c r="DOU1852" s="401"/>
      <c r="DOV1852" s="401"/>
      <c r="DOW1852" s="401"/>
      <c r="DOX1852" s="401"/>
      <c r="DOY1852" s="401"/>
      <c r="DOZ1852" s="401"/>
      <c r="DPA1852" s="401"/>
      <c r="DPB1852" s="401"/>
      <c r="DPC1852" s="401"/>
      <c r="DPD1852" s="401"/>
      <c r="DPE1852" s="401"/>
      <c r="DPF1852" s="401"/>
      <c r="DPG1852" s="401"/>
      <c r="DPH1852" s="401"/>
      <c r="DPI1852" s="401"/>
      <c r="DPJ1852" s="401"/>
      <c r="DPK1852" s="401"/>
      <c r="DPL1852" s="401"/>
      <c r="DPM1852" s="401"/>
      <c r="DPN1852" s="401"/>
      <c r="DPO1852" s="401"/>
      <c r="DPP1852" s="401"/>
      <c r="DPQ1852" s="401"/>
      <c r="DPR1852" s="401"/>
      <c r="DPS1852" s="401"/>
      <c r="DPT1852" s="401"/>
      <c r="DPU1852" s="401"/>
      <c r="DPV1852" s="401"/>
      <c r="DPW1852" s="401"/>
      <c r="DPX1852" s="401"/>
      <c r="DPY1852" s="401"/>
      <c r="DPZ1852" s="401"/>
      <c r="DQA1852" s="401"/>
      <c r="DQB1852" s="401"/>
      <c r="DQC1852" s="401"/>
      <c r="DQD1852" s="401"/>
      <c r="DQE1852" s="401"/>
      <c r="DQF1852" s="401"/>
      <c r="DQG1852" s="401"/>
      <c r="DQH1852" s="401"/>
      <c r="DQI1852" s="401"/>
      <c r="DQJ1852" s="401"/>
      <c r="DQK1852" s="401"/>
      <c r="DQL1852" s="401"/>
      <c r="DQM1852" s="401"/>
      <c r="DQN1852" s="401"/>
      <c r="DQO1852" s="401"/>
      <c r="DQP1852" s="401"/>
      <c r="DQQ1852" s="401"/>
      <c r="DQR1852" s="401"/>
      <c r="DQS1852" s="401"/>
      <c r="DQT1852" s="401"/>
      <c r="DQU1852" s="401"/>
      <c r="DQV1852" s="401"/>
      <c r="DQW1852" s="401"/>
      <c r="DQX1852" s="401"/>
      <c r="DQY1852" s="401"/>
      <c r="DQZ1852" s="401"/>
      <c r="DRA1852" s="401"/>
      <c r="DRB1852" s="401"/>
      <c r="DRC1852" s="401"/>
      <c r="DRD1852" s="401"/>
      <c r="DRE1852" s="401"/>
      <c r="DRF1852" s="401"/>
      <c r="DRG1852" s="401"/>
      <c r="DRH1852" s="401"/>
      <c r="DRI1852" s="401"/>
      <c r="DRJ1852" s="401"/>
      <c r="DRK1852" s="401"/>
      <c r="DRL1852" s="401"/>
      <c r="DRM1852" s="401"/>
      <c r="DRN1852" s="401"/>
      <c r="DRO1852" s="401"/>
      <c r="DRP1852" s="401"/>
      <c r="DRQ1852" s="401"/>
      <c r="DRR1852" s="401"/>
      <c r="DRS1852" s="401"/>
      <c r="DRT1852" s="401"/>
      <c r="DRU1852" s="401"/>
      <c r="DRV1852" s="401"/>
      <c r="DRW1852" s="401"/>
      <c r="DRX1852" s="401"/>
      <c r="DRY1852" s="401"/>
      <c r="DRZ1852" s="401"/>
      <c r="DSA1852" s="401"/>
      <c r="DSB1852" s="401"/>
      <c r="DSC1852" s="401"/>
      <c r="DSD1852" s="401"/>
      <c r="DSE1852" s="401"/>
      <c r="DSF1852" s="401"/>
      <c r="DSG1852" s="401"/>
      <c r="DSH1852" s="401"/>
      <c r="DSI1852" s="401"/>
      <c r="DSJ1852" s="401"/>
      <c r="DSK1852" s="401"/>
      <c r="DSL1852" s="401"/>
      <c r="DSM1852" s="401"/>
      <c r="DSN1852" s="401"/>
      <c r="DSO1852" s="401"/>
      <c r="DSP1852" s="401"/>
      <c r="DSQ1852" s="401"/>
      <c r="DSR1852" s="401"/>
      <c r="DSS1852" s="401"/>
      <c r="DST1852" s="401"/>
      <c r="DSU1852" s="401"/>
      <c r="DSV1852" s="401"/>
      <c r="DSW1852" s="401"/>
      <c r="DSX1852" s="401"/>
      <c r="DSY1852" s="401"/>
      <c r="DSZ1852" s="401"/>
      <c r="DTA1852" s="401"/>
      <c r="DTB1852" s="401"/>
      <c r="DTC1852" s="401"/>
      <c r="DTD1852" s="401"/>
      <c r="DTE1852" s="401"/>
      <c r="DTF1852" s="401"/>
      <c r="DTG1852" s="401"/>
      <c r="DTH1852" s="401"/>
      <c r="DTI1852" s="401"/>
      <c r="DTJ1852" s="401"/>
      <c r="DTK1852" s="401"/>
      <c r="DTL1852" s="401"/>
      <c r="DTM1852" s="401"/>
      <c r="DTN1852" s="401"/>
      <c r="DTO1852" s="401"/>
      <c r="DTP1852" s="401"/>
      <c r="DTQ1852" s="401"/>
      <c r="DTR1852" s="401"/>
      <c r="DTS1852" s="401"/>
      <c r="DTT1852" s="401"/>
      <c r="DTU1852" s="401"/>
      <c r="DTV1852" s="401"/>
      <c r="DTW1852" s="401"/>
      <c r="DTX1852" s="401"/>
      <c r="DTY1852" s="401"/>
      <c r="DTZ1852" s="401"/>
      <c r="DUA1852" s="401"/>
      <c r="DUB1852" s="401"/>
      <c r="DUC1852" s="401"/>
      <c r="DUD1852" s="401"/>
      <c r="DUE1852" s="401"/>
      <c r="DUF1852" s="401"/>
      <c r="DUG1852" s="401"/>
      <c r="DUH1852" s="401"/>
      <c r="DUI1852" s="401"/>
      <c r="DUJ1852" s="401"/>
      <c r="DUK1852" s="401"/>
      <c r="DUL1852" s="401"/>
      <c r="DUM1852" s="401"/>
      <c r="DUN1852" s="401"/>
      <c r="DUO1852" s="401"/>
      <c r="DUP1852" s="401"/>
      <c r="DUQ1852" s="401"/>
      <c r="DUR1852" s="401"/>
      <c r="DUS1852" s="401"/>
      <c r="DUT1852" s="401"/>
      <c r="DUU1852" s="401"/>
      <c r="DUV1852" s="401"/>
      <c r="DUW1852" s="401"/>
      <c r="DUX1852" s="401"/>
      <c r="DUY1852" s="401"/>
      <c r="DUZ1852" s="401"/>
      <c r="DVA1852" s="401"/>
      <c r="DVB1852" s="401"/>
      <c r="DVC1852" s="401"/>
      <c r="DVD1852" s="401"/>
      <c r="DVE1852" s="401"/>
      <c r="DVF1852" s="401"/>
      <c r="DVG1852" s="401"/>
      <c r="DVH1852" s="401"/>
      <c r="DVI1852" s="401"/>
      <c r="DVJ1852" s="401"/>
      <c r="DVK1852" s="401"/>
      <c r="DVL1852" s="401"/>
      <c r="DVM1852" s="401"/>
      <c r="DVN1852" s="401"/>
      <c r="DVO1852" s="401"/>
      <c r="DVP1852" s="401"/>
      <c r="DVQ1852" s="401"/>
      <c r="DVR1852" s="401"/>
      <c r="DVS1852" s="401"/>
      <c r="DVT1852" s="401"/>
      <c r="DVU1852" s="401"/>
      <c r="DVV1852" s="401"/>
      <c r="DVW1852" s="401"/>
      <c r="DVX1852" s="401"/>
      <c r="DVY1852" s="401"/>
      <c r="DVZ1852" s="401"/>
      <c r="DWA1852" s="401"/>
      <c r="DWB1852" s="401"/>
      <c r="DWC1852" s="401"/>
      <c r="DWD1852" s="401"/>
      <c r="DWE1852" s="401"/>
      <c r="DWF1852" s="401"/>
      <c r="DWG1852" s="401"/>
      <c r="DWH1852" s="401"/>
      <c r="DWI1852" s="401"/>
      <c r="DWJ1852" s="401"/>
      <c r="DWK1852" s="401"/>
      <c r="DWL1852" s="401"/>
      <c r="DWM1852" s="401"/>
      <c r="DWN1852" s="401"/>
      <c r="DWO1852" s="401"/>
      <c r="DWP1852" s="401"/>
      <c r="DWQ1852" s="401"/>
      <c r="DWR1852" s="401"/>
      <c r="DWS1852" s="401"/>
      <c r="DWT1852" s="401"/>
      <c r="DWU1852" s="401"/>
      <c r="DWV1852" s="401"/>
      <c r="DWW1852" s="401"/>
      <c r="DWX1852" s="401"/>
      <c r="DWY1852" s="401"/>
      <c r="DWZ1852" s="401"/>
      <c r="DXA1852" s="401"/>
      <c r="DXB1852" s="401"/>
      <c r="DXC1852" s="401"/>
      <c r="DXD1852" s="401"/>
      <c r="DXE1852" s="401"/>
      <c r="DXF1852" s="401"/>
      <c r="DXG1852" s="401"/>
      <c r="DXH1852" s="401"/>
      <c r="DXI1852" s="401"/>
      <c r="DXJ1852" s="401"/>
      <c r="DXK1852" s="401"/>
      <c r="DXL1852" s="401"/>
      <c r="DXM1852" s="401"/>
      <c r="DXN1852" s="401"/>
      <c r="DXO1852" s="401"/>
      <c r="DXP1852" s="401"/>
      <c r="DXQ1852" s="401"/>
      <c r="DXR1852" s="401"/>
      <c r="DXS1852" s="401"/>
      <c r="DXT1852" s="401"/>
      <c r="DXU1852" s="401"/>
      <c r="DXV1852" s="401"/>
      <c r="DXW1852" s="401"/>
      <c r="DXX1852" s="401"/>
      <c r="DXY1852" s="401"/>
      <c r="DXZ1852" s="401"/>
      <c r="DYA1852" s="401"/>
      <c r="DYB1852" s="401"/>
      <c r="DYC1852" s="401"/>
      <c r="DYD1852" s="401"/>
      <c r="DYE1852" s="401"/>
      <c r="DYF1852" s="401"/>
      <c r="DYG1852" s="401"/>
      <c r="DYH1852" s="401"/>
      <c r="DYI1852" s="401"/>
      <c r="DYJ1852" s="401"/>
      <c r="DYK1852" s="401"/>
      <c r="DYL1852" s="401"/>
      <c r="DYM1852" s="401"/>
      <c r="DYN1852" s="401"/>
      <c r="DYO1852" s="401"/>
      <c r="DYP1852" s="401"/>
      <c r="DYQ1852" s="401"/>
      <c r="DYR1852" s="401"/>
      <c r="DYS1852" s="401"/>
      <c r="DYT1852" s="401"/>
      <c r="DYU1852" s="401"/>
      <c r="DYV1852" s="401"/>
      <c r="DYW1852" s="401"/>
      <c r="DYX1852" s="401"/>
      <c r="DYY1852" s="401"/>
      <c r="DYZ1852" s="401"/>
      <c r="DZA1852" s="401"/>
      <c r="DZB1852" s="401"/>
      <c r="DZC1852" s="401"/>
      <c r="DZD1852" s="401"/>
      <c r="DZE1852" s="401"/>
      <c r="DZF1852" s="401"/>
      <c r="DZG1852" s="401"/>
      <c r="DZH1852" s="401"/>
      <c r="DZI1852" s="401"/>
      <c r="DZJ1852" s="401"/>
      <c r="DZK1852" s="401"/>
      <c r="DZL1852" s="401"/>
      <c r="DZM1852" s="401"/>
      <c r="DZN1852" s="401"/>
      <c r="DZO1852" s="401"/>
      <c r="DZP1852" s="401"/>
      <c r="DZQ1852" s="401"/>
      <c r="DZR1852" s="401"/>
      <c r="DZS1852" s="401"/>
      <c r="DZT1852" s="401"/>
      <c r="DZU1852" s="401"/>
      <c r="DZV1852" s="401"/>
      <c r="DZW1852" s="401"/>
      <c r="DZX1852" s="401"/>
      <c r="DZY1852" s="401"/>
      <c r="DZZ1852" s="401"/>
      <c r="EAA1852" s="401"/>
      <c r="EAB1852" s="401"/>
      <c r="EAC1852" s="401"/>
      <c r="EAD1852" s="401"/>
      <c r="EAE1852" s="401"/>
      <c r="EAF1852" s="401"/>
      <c r="EAG1852" s="401"/>
      <c r="EAH1852" s="401"/>
      <c r="EAI1852" s="401"/>
      <c r="EAJ1852" s="401"/>
      <c r="EAK1852" s="401"/>
      <c r="EAL1852" s="401"/>
      <c r="EAM1852" s="401"/>
      <c r="EAN1852" s="401"/>
      <c r="EAO1852" s="401"/>
      <c r="EAP1852" s="401"/>
      <c r="EAQ1852" s="401"/>
      <c r="EAR1852" s="401"/>
      <c r="EAS1852" s="401"/>
      <c r="EAT1852" s="401"/>
      <c r="EAU1852" s="401"/>
      <c r="EAV1852" s="401"/>
      <c r="EAW1852" s="401"/>
      <c r="EAX1852" s="401"/>
      <c r="EAY1852" s="401"/>
      <c r="EAZ1852" s="401"/>
      <c r="EBA1852" s="401"/>
      <c r="EBB1852" s="401"/>
      <c r="EBC1852" s="401"/>
      <c r="EBD1852" s="401"/>
      <c r="EBE1852" s="401"/>
      <c r="EBF1852" s="401"/>
      <c r="EBG1852" s="401"/>
      <c r="EBH1852" s="401"/>
      <c r="EBI1852" s="401"/>
      <c r="EBJ1852" s="401"/>
      <c r="EBK1852" s="401"/>
      <c r="EBL1852" s="401"/>
      <c r="EBM1852" s="401"/>
      <c r="EBN1852" s="401"/>
      <c r="EBO1852" s="401"/>
      <c r="EBP1852" s="401"/>
      <c r="EBQ1852" s="401"/>
      <c r="EBR1852" s="401"/>
      <c r="EBS1852" s="401"/>
      <c r="EBT1852" s="401"/>
      <c r="EBU1852" s="401"/>
      <c r="EBV1852" s="401"/>
      <c r="EBW1852" s="401"/>
      <c r="EBX1852" s="401"/>
      <c r="EBY1852" s="401"/>
      <c r="EBZ1852" s="401"/>
      <c r="ECA1852" s="401"/>
      <c r="ECB1852" s="401"/>
      <c r="ECC1852" s="401"/>
      <c r="ECD1852" s="401"/>
      <c r="ECE1852" s="401"/>
      <c r="ECF1852" s="401"/>
      <c r="ECG1852" s="401"/>
      <c r="ECH1852" s="401"/>
      <c r="ECI1852" s="401"/>
      <c r="ECJ1852" s="401"/>
      <c r="ECK1852" s="401"/>
      <c r="ECL1852" s="401"/>
      <c r="ECM1852" s="401"/>
      <c r="ECN1852" s="401"/>
      <c r="ECO1852" s="401"/>
      <c r="ECP1852" s="401"/>
      <c r="ECQ1852" s="401"/>
      <c r="ECR1852" s="401"/>
      <c r="ECS1852" s="401"/>
      <c r="ECT1852" s="401"/>
      <c r="ECU1852" s="401"/>
      <c r="ECV1852" s="401"/>
      <c r="ECW1852" s="401"/>
      <c r="ECX1852" s="401"/>
      <c r="ECY1852" s="401"/>
      <c r="ECZ1852" s="401"/>
      <c r="EDA1852" s="401"/>
      <c r="EDB1852" s="401"/>
      <c r="EDC1852" s="401"/>
      <c r="EDD1852" s="401"/>
      <c r="EDE1852" s="401"/>
      <c r="EDF1852" s="401"/>
      <c r="EDG1852" s="401"/>
      <c r="EDH1852" s="401"/>
      <c r="EDI1852" s="401"/>
      <c r="EDJ1852" s="401"/>
      <c r="EDK1852" s="401"/>
      <c r="EDL1852" s="401"/>
      <c r="EDM1852" s="401"/>
      <c r="EDN1852" s="401"/>
      <c r="EDO1852" s="401"/>
      <c r="EDP1852" s="401"/>
      <c r="EDQ1852" s="401"/>
      <c r="EDR1852" s="401"/>
      <c r="EDS1852" s="401"/>
      <c r="EDT1852" s="401"/>
      <c r="EDU1852" s="401"/>
      <c r="EDV1852" s="401"/>
      <c r="EDW1852" s="401"/>
      <c r="EDX1852" s="401"/>
      <c r="EDY1852" s="401"/>
      <c r="EDZ1852" s="401"/>
      <c r="EEA1852" s="401"/>
      <c r="EEB1852" s="401"/>
      <c r="EEC1852" s="401"/>
      <c r="EED1852" s="401"/>
      <c r="EEE1852" s="401"/>
      <c r="EEF1852" s="401"/>
      <c r="EEG1852" s="401"/>
      <c r="EEH1852" s="401"/>
      <c r="EEI1852" s="401"/>
      <c r="EEJ1852" s="401"/>
      <c r="EEK1852" s="401"/>
      <c r="EEL1852" s="401"/>
      <c r="EEM1852" s="401"/>
      <c r="EEN1852" s="401"/>
      <c r="EEO1852" s="401"/>
      <c r="EEP1852" s="401"/>
      <c r="EEQ1852" s="401"/>
      <c r="EER1852" s="401"/>
      <c r="EES1852" s="401"/>
      <c r="EET1852" s="401"/>
      <c r="EEU1852" s="401"/>
      <c r="EEV1852" s="401"/>
      <c r="EEW1852" s="401"/>
      <c r="EEX1852" s="401"/>
      <c r="EEY1852" s="401"/>
      <c r="EEZ1852" s="401"/>
      <c r="EFA1852" s="401"/>
      <c r="EFB1852" s="401"/>
      <c r="EFC1852" s="401"/>
      <c r="EFD1852" s="401"/>
      <c r="EFE1852" s="401"/>
      <c r="EFF1852" s="401"/>
      <c r="EFG1852" s="401"/>
      <c r="EFH1852" s="401"/>
      <c r="EFI1852" s="401"/>
      <c r="EFJ1852" s="401"/>
      <c r="EFK1852" s="401"/>
      <c r="EFL1852" s="401"/>
      <c r="EFM1852" s="401"/>
      <c r="EFN1852" s="401"/>
      <c r="EFO1852" s="401"/>
      <c r="EFP1852" s="401"/>
      <c r="EFQ1852" s="401"/>
      <c r="EFR1852" s="401"/>
      <c r="EFS1852" s="401"/>
      <c r="EFT1852" s="401"/>
      <c r="EFU1852" s="401"/>
      <c r="EFV1852" s="401"/>
      <c r="EFW1852" s="401"/>
      <c r="EFX1852" s="401"/>
      <c r="EFY1852" s="401"/>
      <c r="EFZ1852" s="401"/>
      <c r="EGA1852" s="401"/>
      <c r="EGB1852" s="401"/>
      <c r="EGC1852" s="401"/>
      <c r="EGD1852" s="401"/>
      <c r="EGE1852" s="401"/>
      <c r="EGF1852" s="401"/>
      <c r="EGG1852" s="401"/>
      <c r="EGH1852" s="401"/>
      <c r="EGI1852" s="401"/>
      <c r="EGJ1852" s="401"/>
      <c r="EGK1852" s="401"/>
      <c r="EGL1852" s="401"/>
      <c r="EGM1852" s="401"/>
      <c r="EGN1852" s="401"/>
      <c r="EGO1852" s="401"/>
      <c r="EGP1852" s="401"/>
      <c r="EGQ1852" s="401"/>
      <c r="EGR1852" s="401"/>
      <c r="EGS1852" s="401"/>
      <c r="EGT1852" s="401"/>
      <c r="EGU1852" s="401"/>
      <c r="EGV1852" s="401"/>
      <c r="EGW1852" s="401"/>
      <c r="EGX1852" s="401"/>
      <c r="EGY1852" s="401"/>
      <c r="EGZ1852" s="401"/>
      <c r="EHA1852" s="401"/>
      <c r="EHB1852" s="401"/>
      <c r="EHC1852" s="401"/>
      <c r="EHD1852" s="401"/>
      <c r="EHE1852" s="401"/>
      <c r="EHF1852" s="401"/>
      <c r="EHG1852" s="401"/>
      <c r="EHH1852" s="401"/>
      <c r="EHI1852" s="401"/>
      <c r="EHJ1852" s="401"/>
      <c r="EHK1852" s="401"/>
      <c r="EHL1852" s="401"/>
      <c r="EHM1852" s="401"/>
      <c r="EHN1852" s="401"/>
      <c r="EHO1852" s="401"/>
      <c r="EHP1852" s="401"/>
      <c r="EHQ1852" s="401"/>
      <c r="EHR1852" s="401"/>
      <c r="EHS1852" s="401"/>
      <c r="EHT1852" s="401"/>
      <c r="EHU1852" s="401"/>
      <c r="EHV1852" s="401"/>
      <c r="EHW1852" s="401"/>
      <c r="EHX1852" s="401"/>
      <c r="EHY1852" s="401"/>
      <c r="EHZ1852" s="401"/>
      <c r="EIA1852" s="401"/>
      <c r="EIB1852" s="401"/>
      <c r="EIC1852" s="401"/>
      <c r="EID1852" s="401"/>
      <c r="EIE1852" s="401"/>
      <c r="EIF1852" s="401"/>
      <c r="EIG1852" s="401"/>
      <c r="EIH1852" s="401"/>
      <c r="EII1852" s="401"/>
      <c r="EIJ1852" s="401"/>
      <c r="EIK1852" s="401"/>
      <c r="EIL1852" s="401"/>
      <c r="EIM1852" s="401"/>
      <c r="EIN1852" s="401"/>
      <c r="EIO1852" s="401"/>
      <c r="EIP1852" s="401"/>
      <c r="EIQ1852" s="401"/>
      <c r="EIR1852" s="401"/>
      <c r="EIS1852" s="401"/>
      <c r="EIT1852" s="401"/>
      <c r="EIU1852" s="401"/>
      <c r="EIV1852" s="401"/>
      <c r="EIW1852" s="401"/>
      <c r="EIX1852" s="401"/>
      <c r="EIY1852" s="401"/>
      <c r="EIZ1852" s="401"/>
      <c r="EJA1852" s="401"/>
      <c r="EJB1852" s="401"/>
      <c r="EJC1852" s="401"/>
      <c r="EJD1852" s="401"/>
      <c r="EJE1852" s="401"/>
      <c r="EJF1852" s="401"/>
      <c r="EJG1852" s="401"/>
      <c r="EJH1852" s="401"/>
      <c r="EJI1852" s="401"/>
      <c r="EJJ1852" s="401"/>
      <c r="EJK1852" s="401"/>
      <c r="EJL1852" s="401"/>
      <c r="EJM1852" s="401"/>
      <c r="EJN1852" s="401"/>
      <c r="EJO1852" s="401"/>
      <c r="EJP1852" s="401"/>
      <c r="EJQ1852" s="401"/>
      <c r="EJR1852" s="401"/>
      <c r="EJS1852" s="401"/>
      <c r="EJT1852" s="401"/>
      <c r="EJU1852" s="401"/>
      <c r="EJV1852" s="401"/>
      <c r="EJW1852" s="401"/>
      <c r="EJX1852" s="401"/>
      <c r="EJY1852" s="401"/>
      <c r="EJZ1852" s="401"/>
      <c r="EKA1852" s="401"/>
      <c r="EKB1852" s="401"/>
      <c r="EKC1852" s="401"/>
      <c r="EKD1852" s="401"/>
      <c r="EKE1852" s="401"/>
      <c r="EKF1852" s="401"/>
      <c r="EKG1852" s="401"/>
      <c r="EKH1852" s="401"/>
      <c r="EKI1852" s="401"/>
      <c r="EKJ1852" s="401"/>
      <c r="EKK1852" s="401"/>
      <c r="EKL1852" s="401"/>
      <c r="EKM1852" s="401"/>
      <c r="EKN1852" s="401"/>
      <c r="EKO1852" s="401"/>
      <c r="EKP1852" s="401"/>
      <c r="EKQ1852" s="401"/>
      <c r="EKR1852" s="401"/>
      <c r="EKS1852" s="401"/>
      <c r="EKT1852" s="401"/>
      <c r="EKU1852" s="401"/>
      <c r="EKV1852" s="401"/>
      <c r="EKW1852" s="401"/>
      <c r="EKX1852" s="401"/>
      <c r="EKY1852" s="401"/>
      <c r="EKZ1852" s="401"/>
      <c r="ELA1852" s="401"/>
      <c r="ELB1852" s="401"/>
      <c r="ELC1852" s="401"/>
      <c r="ELD1852" s="401"/>
      <c r="ELE1852" s="401"/>
      <c r="ELF1852" s="401"/>
      <c r="ELG1852" s="401"/>
      <c r="ELH1852" s="401"/>
      <c r="ELI1852" s="401"/>
      <c r="ELJ1852" s="401"/>
      <c r="ELK1852" s="401"/>
      <c r="ELL1852" s="401"/>
      <c r="ELM1852" s="401"/>
      <c r="ELN1852" s="401"/>
      <c r="ELO1852" s="401"/>
      <c r="ELP1852" s="401"/>
      <c r="ELQ1852" s="401"/>
      <c r="ELR1852" s="401"/>
      <c r="ELS1852" s="401"/>
      <c r="ELT1852" s="401"/>
      <c r="ELU1852" s="401"/>
      <c r="ELV1852" s="401"/>
      <c r="ELW1852" s="401"/>
      <c r="ELX1852" s="401"/>
      <c r="ELY1852" s="401"/>
      <c r="ELZ1852" s="401"/>
      <c r="EMA1852" s="401"/>
      <c r="EMB1852" s="401"/>
      <c r="EMC1852" s="401"/>
      <c r="EMD1852" s="401"/>
      <c r="EME1852" s="401"/>
      <c r="EMF1852" s="401"/>
      <c r="EMG1852" s="401"/>
      <c r="EMH1852" s="401"/>
      <c r="EMI1852" s="401"/>
      <c r="EMJ1852" s="401"/>
      <c r="EMK1852" s="401"/>
      <c r="EML1852" s="401"/>
      <c r="EMM1852" s="401"/>
      <c r="EMN1852" s="401"/>
      <c r="EMO1852" s="401"/>
      <c r="EMP1852" s="401"/>
      <c r="EMQ1852" s="401"/>
      <c r="EMR1852" s="401"/>
      <c r="EMS1852" s="401"/>
      <c r="EMT1852" s="401"/>
      <c r="EMU1852" s="401"/>
      <c r="EMV1852" s="401"/>
      <c r="EMW1852" s="401"/>
      <c r="EMX1852" s="401"/>
      <c r="EMY1852" s="401"/>
      <c r="EMZ1852" s="401"/>
      <c r="ENA1852" s="401"/>
      <c r="ENB1852" s="401"/>
      <c r="ENC1852" s="401"/>
      <c r="END1852" s="401"/>
      <c r="ENE1852" s="401"/>
      <c r="ENF1852" s="401"/>
      <c r="ENG1852" s="401"/>
      <c r="ENH1852" s="401"/>
      <c r="ENI1852" s="401"/>
      <c r="ENJ1852" s="401"/>
      <c r="ENK1852" s="401"/>
      <c r="ENL1852" s="401"/>
      <c r="ENM1852" s="401"/>
      <c r="ENN1852" s="401"/>
      <c r="ENO1852" s="401"/>
      <c r="ENP1852" s="401"/>
      <c r="ENQ1852" s="401"/>
      <c r="ENR1852" s="401"/>
      <c r="ENS1852" s="401"/>
      <c r="ENT1852" s="401"/>
      <c r="ENU1852" s="401"/>
      <c r="ENV1852" s="401"/>
      <c r="ENW1852" s="401"/>
      <c r="ENX1852" s="401"/>
      <c r="ENY1852" s="401"/>
      <c r="ENZ1852" s="401"/>
      <c r="EOA1852" s="401"/>
      <c r="EOB1852" s="401"/>
      <c r="EOC1852" s="401"/>
      <c r="EOD1852" s="401"/>
      <c r="EOE1852" s="401"/>
      <c r="EOF1852" s="401"/>
      <c r="EOG1852" s="401"/>
      <c r="EOH1852" s="401"/>
      <c r="EOI1852" s="401"/>
      <c r="EOJ1852" s="401"/>
      <c r="EOK1852" s="401"/>
      <c r="EOL1852" s="401"/>
      <c r="EOM1852" s="401"/>
      <c r="EON1852" s="401"/>
      <c r="EOO1852" s="401"/>
      <c r="EOP1852" s="401"/>
      <c r="EOQ1852" s="401"/>
      <c r="EOR1852" s="401"/>
      <c r="EOS1852" s="401"/>
      <c r="EOT1852" s="401"/>
      <c r="EOU1852" s="401"/>
      <c r="EOV1852" s="401"/>
      <c r="EOW1852" s="401"/>
      <c r="EOX1852" s="401"/>
      <c r="EOY1852" s="401"/>
      <c r="EOZ1852" s="401"/>
      <c r="EPA1852" s="401"/>
      <c r="EPB1852" s="401"/>
      <c r="EPC1852" s="401"/>
      <c r="EPD1852" s="401"/>
      <c r="EPE1852" s="401"/>
      <c r="EPF1852" s="401"/>
      <c r="EPG1852" s="401"/>
      <c r="EPH1852" s="401"/>
      <c r="EPI1852" s="401"/>
      <c r="EPJ1852" s="401"/>
      <c r="EPK1852" s="401"/>
      <c r="EPL1852" s="401"/>
      <c r="EPM1852" s="401"/>
      <c r="EPN1852" s="401"/>
      <c r="EPO1852" s="401"/>
      <c r="EPP1852" s="401"/>
      <c r="EPQ1852" s="401"/>
      <c r="EPR1852" s="401"/>
      <c r="EPS1852" s="401"/>
      <c r="EPT1852" s="401"/>
      <c r="EPU1852" s="401"/>
      <c r="EPV1852" s="401"/>
      <c r="EPW1852" s="401"/>
      <c r="EPX1852" s="401"/>
      <c r="EPY1852" s="401"/>
      <c r="EPZ1852" s="401"/>
      <c r="EQA1852" s="401"/>
      <c r="EQB1852" s="401"/>
      <c r="EQC1852" s="401"/>
      <c r="EQD1852" s="401"/>
      <c r="EQE1852" s="401"/>
      <c r="EQF1852" s="401"/>
      <c r="EQG1852" s="401"/>
      <c r="EQH1852" s="401"/>
      <c r="EQI1852" s="401"/>
      <c r="EQJ1852" s="401"/>
      <c r="EQK1852" s="401"/>
      <c r="EQL1852" s="401"/>
      <c r="EQM1852" s="401"/>
      <c r="EQN1852" s="401"/>
      <c r="EQO1852" s="401"/>
      <c r="EQP1852" s="401"/>
      <c r="EQQ1852" s="401"/>
      <c r="EQR1852" s="401"/>
      <c r="EQS1852" s="401"/>
      <c r="EQT1852" s="401"/>
      <c r="EQU1852" s="401"/>
      <c r="EQV1852" s="401"/>
      <c r="EQW1852" s="401"/>
      <c r="EQX1852" s="401"/>
      <c r="EQY1852" s="401"/>
      <c r="EQZ1852" s="401"/>
      <c r="ERA1852" s="401"/>
      <c r="ERB1852" s="401"/>
      <c r="ERC1852" s="401"/>
      <c r="ERD1852" s="401"/>
      <c r="ERE1852" s="401"/>
      <c r="ERF1852" s="401"/>
      <c r="ERG1852" s="401"/>
      <c r="ERH1852" s="401"/>
      <c r="ERI1852" s="401"/>
      <c r="ERJ1852" s="401"/>
      <c r="ERK1852" s="401"/>
      <c r="ERL1852" s="401"/>
      <c r="ERM1852" s="401"/>
      <c r="ERN1852" s="401"/>
      <c r="ERO1852" s="401"/>
      <c r="ERP1852" s="401"/>
      <c r="ERQ1852" s="401"/>
      <c r="ERR1852" s="401"/>
      <c r="ERS1852" s="401"/>
      <c r="ERT1852" s="401"/>
      <c r="ERU1852" s="401"/>
      <c r="ERV1852" s="401"/>
      <c r="ERW1852" s="401"/>
      <c r="ERX1852" s="401"/>
      <c r="ERY1852" s="401"/>
      <c r="ERZ1852" s="401"/>
      <c r="ESA1852" s="401"/>
      <c r="ESB1852" s="401"/>
      <c r="ESC1852" s="401"/>
      <c r="ESD1852" s="401"/>
      <c r="ESE1852" s="401"/>
      <c r="ESF1852" s="401"/>
      <c r="ESG1852" s="401"/>
      <c r="ESH1852" s="401"/>
      <c r="ESI1852" s="401"/>
      <c r="ESJ1852" s="401"/>
      <c r="ESK1852" s="401"/>
      <c r="ESL1852" s="401"/>
      <c r="ESM1852" s="401"/>
      <c r="ESN1852" s="401"/>
      <c r="ESO1852" s="401"/>
      <c r="ESP1852" s="401"/>
      <c r="ESQ1852" s="401"/>
      <c r="ESR1852" s="401"/>
      <c r="ESS1852" s="401"/>
      <c r="EST1852" s="401"/>
      <c r="ESU1852" s="401"/>
      <c r="ESV1852" s="401"/>
      <c r="ESW1852" s="401"/>
      <c r="ESX1852" s="401"/>
      <c r="ESY1852" s="401"/>
      <c r="ESZ1852" s="401"/>
      <c r="ETA1852" s="401"/>
      <c r="ETB1852" s="401"/>
      <c r="ETC1852" s="401"/>
      <c r="ETD1852" s="401"/>
      <c r="ETE1852" s="401"/>
      <c r="ETF1852" s="401"/>
      <c r="ETG1852" s="401"/>
      <c r="ETH1852" s="401"/>
      <c r="ETI1852" s="401"/>
      <c r="ETJ1852" s="401"/>
      <c r="ETK1852" s="401"/>
      <c r="ETL1852" s="401"/>
      <c r="ETM1852" s="401"/>
      <c r="ETN1852" s="401"/>
      <c r="ETO1852" s="401"/>
      <c r="ETP1852" s="401"/>
      <c r="ETQ1852" s="401"/>
      <c r="ETR1852" s="401"/>
      <c r="ETS1852" s="401"/>
      <c r="ETT1852" s="401"/>
      <c r="ETU1852" s="401"/>
      <c r="ETV1852" s="401"/>
      <c r="ETW1852" s="401"/>
      <c r="ETX1852" s="401"/>
      <c r="ETY1852" s="401"/>
      <c r="ETZ1852" s="401"/>
      <c r="EUA1852" s="401"/>
      <c r="EUB1852" s="401"/>
      <c r="EUC1852" s="401"/>
      <c r="EUD1852" s="401"/>
      <c r="EUE1852" s="401"/>
      <c r="EUF1852" s="401"/>
      <c r="EUG1852" s="401"/>
      <c r="EUH1852" s="401"/>
      <c r="EUI1852" s="401"/>
      <c r="EUJ1852" s="401"/>
      <c r="EUK1852" s="401"/>
      <c r="EUL1852" s="401"/>
      <c r="EUM1852" s="401"/>
      <c r="EUN1852" s="401"/>
      <c r="EUO1852" s="401"/>
      <c r="EUP1852" s="401"/>
      <c r="EUQ1852" s="401"/>
      <c r="EUR1852" s="401"/>
      <c r="EUS1852" s="401"/>
      <c r="EUT1852" s="401"/>
      <c r="EUU1852" s="401"/>
      <c r="EUV1852" s="401"/>
      <c r="EUW1852" s="401"/>
      <c r="EUX1852" s="401"/>
      <c r="EUY1852" s="401"/>
      <c r="EUZ1852" s="401"/>
      <c r="EVA1852" s="401"/>
      <c r="EVB1852" s="401"/>
      <c r="EVC1852" s="401"/>
      <c r="EVD1852" s="401"/>
      <c r="EVE1852" s="401"/>
      <c r="EVF1852" s="401"/>
      <c r="EVG1852" s="401"/>
      <c r="EVH1852" s="401"/>
      <c r="EVI1852" s="401"/>
      <c r="EVJ1852" s="401"/>
      <c r="EVK1852" s="401"/>
      <c r="EVL1852" s="401"/>
      <c r="EVM1852" s="401"/>
      <c r="EVN1852" s="401"/>
      <c r="EVO1852" s="401"/>
      <c r="EVP1852" s="401"/>
      <c r="EVQ1852" s="401"/>
      <c r="EVR1852" s="401"/>
      <c r="EVS1852" s="401"/>
      <c r="EVT1852" s="401"/>
      <c r="EVU1852" s="401"/>
      <c r="EVV1852" s="401"/>
      <c r="EVW1852" s="401"/>
      <c r="EVX1852" s="401"/>
      <c r="EVY1852" s="401"/>
      <c r="EVZ1852" s="401"/>
      <c r="EWA1852" s="401"/>
      <c r="EWB1852" s="401"/>
      <c r="EWC1852" s="401"/>
      <c r="EWD1852" s="401"/>
      <c r="EWE1852" s="401"/>
      <c r="EWF1852" s="401"/>
      <c r="EWG1852" s="401"/>
      <c r="EWH1852" s="401"/>
      <c r="EWI1852" s="401"/>
      <c r="EWJ1852" s="401"/>
      <c r="EWK1852" s="401"/>
      <c r="EWL1852" s="401"/>
      <c r="EWM1852" s="401"/>
      <c r="EWN1852" s="401"/>
      <c r="EWO1852" s="401"/>
      <c r="EWP1852" s="401"/>
      <c r="EWQ1852" s="401"/>
      <c r="EWR1852" s="401"/>
      <c r="EWS1852" s="401"/>
      <c r="EWT1852" s="401"/>
      <c r="EWU1852" s="401"/>
      <c r="EWV1852" s="401"/>
      <c r="EWW1852" s="401"/>
      <c r="EWX1852" s="401"/>
      <c r="EWY1852" s="401"/>
      <c r="EWZ1852" s="401"/>
      <c r="EXA1852" s="401"/>
      <c r="EXB1852" s="401"/>
      <c r="EXC1852" s="401"/>
      <c r="EXD1852" s="401"/>
      <c r="EXE1852" s="401"/>
      <c r="EXF1852" s="401"/>
      <c r="EXG1852" s="401"/>
      <c r="EXH1852" s="401"/>
      <c r="EXI1852" s="401"/>
      <c r="EXJ1852" s="401"/>
      <c r="EXK1852" s="401"/>
      <c r="EXL1852" s="401"/>
      <c r="EXM1852" s="401"/>
      <c r="EXN1852" s="401"/>
      <c r="EXO1852" s="401"/>
      <c r="EXP1852" s="401"/>
      <c r="EXQ1852" s="401"/>
      <c r="EXR1852" s="401"/>
      <c r="EXS1852" s="401"/>
      <c r="EXT1852" s="401"/>
      <c r="EXU1852" s="401"/>
      <c r="EXV1852" s="401"/>
      <c r="EXW1852" s="401"/>
      <c r="EXX1852" s="401"/>
      <c r="EXY1852" s="401"/>
      <c r="EXZ1852" s="401"/>
      <c r="EYA1852" s="401"/>
      <c r="EYB1852" s="401"/>
      <c r="EYC1852" s="401"/>
      <c r="EYD1852" s="401"/>
      <c r="EYE1852" s="401"/>
      <c r="EYF1852" s="401"/>
      <c r="EYG1852" s="401"/>
      <c r="EYH1852" s="401"/>
      <c r="EYI1852" s="401"/>
      <c r="EYJ1852" s="401"/>
      <c r="EYK1852" s="401"/>
      <c r="EYL1852" s="401"/>
      <c r="EYM1852" s="401"/>
      <c r="EYN1852" s="401"/>
      <c r="EYO1852" s="401"/>
      <c r="EYP1852" s="401"/>
      <c r="EYQ1852" s="401"/>
      <c r="EYR1852" s="401"/>
      <c r="EYS1852" s="401"/>
      <c r="EYT1852" s="401"/>
      <c r="EYU1852" s="401"/>
      <c r="EYV1852" s="401"/>
      <c r="EYW1852" s="401"/>
      <c r="EYX1852" s="401"/>
      <c r="EYY1852" s="401"/>
      <c r="EYZ1852" s="401"/>
      <c r="EZA1852" s="401"/>
      <c r="EZB1852" s="401"/>
      <c r="EZC1852" s="401"/>
      <c r="EZD1852" s="401"/>
      <c r="EZE1852" s="401"/>
      <c r="EZF1852" s="401"/>
      <c r="EZG1852" s="401"/>
      <c r="EZH1852" s="401"/>
      <c r="EZI1852" s="401"/>
      <c r="EZJ1852" s="401"/>
      <c r="EZK1852" s="401"/>
      <c r="EZL1852" s="401"/>
      <c r="EZM1852" s="401"/>
      <c r="EZN1852" s="401"/>
      <c r="EZO1852" s="401"/>
      <c r="EZP1852" s="401"/>
      <c r="EZQ1852" s="401"/>
      <c r="EZR1852" s="401"/>
      <c r="EZS1852" s="401"/>
      <c r="EZT1852" s="401"/>
      <c r="EZU1852" s="401"/>
      <c r="EZV1852" s="401"/>
      <c r="EZW1852" s="401"/>
      <c r="EZX1852" s="401"/>
      <c r="EZY1852" s="401"/>
      <c r="EZZ1852" s="401"/>
      <c r="FAA1852" s="401"/>
      <c r="FAB1852" s="401"/>
      <c r="FAC1852" s="401"/>
      <c r="FAD1852" s="401"/>
      <c r="FAE1852" s="401"/>
      <c r="FAF1852" s="401"/>
      <c r="FAG1852" s="401"/>
      <c r="FAH1852" s="401"/>
      <c r="FAI1852" s="401"/>
      <c r="FAJ1852" s="401"/>
      <c r="FAK1852" s="401"/>
      <c r="FAL1852" s="401"/>
      <c r="FAM1852" s="401"/>
      <c r="FAN1852" s="401"/>
      <c r="FAO1852" s="401"/>
      <c r="FAP1852" s="401"/>
      <c r="FAQ1852" s="401"/>
      <c r="FAR1852" s="401"/>
      <c r="FAS1852" s="401"/>
      <c r="FAT1852" s="401"/>
      <c r="FAU1852" s="401"/>
      <c r="FAV1852" s="401"/>
      <c r="FAW1852" s="401"/>
      <c r="FAX1852" s="401"/>
      <c r="FAY1852" s="401"/>
      <c r="FAZ1852" s="401"/>
      <c r="FBA1852" s="401"/>
      <c r="FBB1852" s="401"/>
      <c r="FBC1852" s="401"/>
      <c r="FBD1852" s="401"/>
      <c r="FBE1852" s="401"/>
      <c r="FBF1852" s="401"/>
      <c r="FBG1852" s="401"/>
      <c r="FBH1852" s="401"/>
      <c r="FBI1852" s="401"/>
      <c r="FBJ1852" s="401"/>
      <c r="FBK1852" s="401"/>
      <c r="FBL1852" s="401"/>
      <c r="FBM1852" s="401"/>
      <c r="FBN1852" s="401"/>
      <c r="FBO1852" s="401"/>
      <c r="FBP1852" s="401"/>
      <c r="FBQ1852" s="401"/>
      <c r="FBR1852" s="401"/>
      <c r="FBS1852" s="401"/>
      <c r="FBT1852" s="401"/>
      <c r="FBU1852" s="401"/>
      <c r="FBV1852" s="401"/>
      <c r="FBW1852" s="401"/>
      <c r="FBX1852" s="401"/>
      <c r="FBY1852" s="401"/>
      <c r="FBZ1852" s="401"/>
      <c r="FCA1852" s="401"/>
      <c r="FCB1852" s="401"/>
      <c r="FCC1852" s="401"/>
      <c r="FCD1852" s="401"/>
      <c r="FCE1852" s="401"/>
      <c r="FCF1852" s="401"/>
      <c r="FCG1852" s="401"/>
      <c r="FCH1852" s="401"/>
      <c r="FCI1852" s="401"/>
      <c r="FCJ1852" s="401"/>
      <c r="FCK1852" s="401"/>
      <c r="FCL1852" s="401"/>
      <c r="FCM1852" s="401"/>
      <c r="FCN1852" s="401"/>
      <c r="FCO1852" s="401"/>
      <c r="FCP1852" s="401"/>
      <c r="FCQ1852" s="401"/>
      <c r="FCR1852" s="401"/>
      <c r="FCS1852" s="401"/>
      <c r="FCT1852" s="401"/>
      <c r="FCU1852" s="401"/>
      <c r="FCV1852" s="401"/>
      <c r="FCW1852" s="401"/>
      <c r="FCX1852" s="401"/>
      <c r="FCY1852" s="401"/>
      <c r="FCZ1852" s="401"/>
      <c r="FDA1852" s="401"/>
      <c r="FDB1852" s="401"/>
      <c r="FDC1852" s="401"/>
      <c r="FDD1852" s="401"/>
      <c r="FDE1852" s="401"/>
      <c r="FDF1852" s="401"/>
      <c r="FDG1852" s="401"/>
      <c r="FDH1852" s="401"/>
      <c r="FDI1852" s="401"/>
      <c r="FDJ1852" s="401"/>
      <c r="FDK1852" s="401"/>
      <c r="FDL1852" s="401"/>
      <c r="FDM1852" s="401"/>
      <c r="FDN1852" s="401"/>
      <c r="FDO1852" s="401"/>
      <c r="FDP1852" s="401"/>
      <c r="FDQ1852" s="401"/>
      <c r="FDR1852" s="401"/>
      <c r="FDS1852" s="401"/>
      <c r="FDT1852" s="401"/>
      <c r="FDU1852" s="401"/>
      <c r="FDV1852" s="401"/>
      <c r="FDW1852" s="401"/>
      <c r="FDX1852" s="401"/>
      <c r="FDY1852" s="401"/>
      <c r="FDZ1852" s="401"/>
      <c r="FEA1852" s="401"/>
      <c r="FEB1852" s="401"/>
      <c r="FEC1852" s="401"/>
      <c r="FED1852" s="401"/>
      <c r="FEE1852" s="401"/>
      <c r="FEF1852" s="401"/>
      <c r="FEG1852" s="401"/>
      <c r="FEH1852" s="401"/>
      <c r="FEI1852" s="401"/>
      <c r="FEJ1852" s="401"/>
      <c r="FEK1852" s="401"/>
      <c r="FEL1852" s="401"/>
      <c r="FEM1852" s="401"/>
      <c r="FEN1852" s="401"/>
      <c r="FEO1852" s="401"/>
      <c r="FEP1852" s="401"/>
      <c r="FEQ1852" s="401"/>
      <c r="FER1852" s="401"/>
      <c r="FES1852" s="401"/>
      <c r="FET1852" s="401"/>
      <c r="FEU1852" s="401"/>
      <c r="FEV1852" s="401"/>
      <c r="FEW1852" s="401"/>
      <c r="FEX1852" s="401"/>
      <c r="FEY1852" s="401"/>
      <c r="FEZ1852" s="401"/>
      <c r="FFA1852" s="401"/>
      <c r="FFB1852" s="401"/>
      <c r="FFC1852" s="401"/>
      <c r="FFD1852" s="401"/>
      <c r="FFE1852" s="401"/>
      <c r="FFF1852" s="401"/>
      <c r="FFG1852" s="401"/>
      <c r="FFH1852" s="401"/>
      <c r="FFI1852" s="401"/>
      <c r="FFJ1852" s="401"/>
      <c r="FFK1852" s="401"/>
      <c r="FFL1852" s="401"/>
      <c r="FFM1852" s="401"/>
      <c r="FFN1852" s="401"/>
      <c r="FFO1852" s="401"/>
      <c r="FFP1852" s="401"/>
      <c r="FFQ1852" s="401"/>
      <c r="FFR1852" s="401"/>
      <c r="FFS1852" s="401"/>
      <c r="FFT1852" s="401"/>
      <c r="FFU1852" s="401"/>
      <c r="FFV1852" s="401"/>
      <c r="FFW1852" s="401"/>
      <c r="FFX1852" s="401"/>
      <c r="FFY1852" s="401"/>
      <c r="FFZ1852" s="401"/>
      <c r="FGA1852" s="401"/>
      <c r="FGB1852" s="401"/>
      <c r="FGC1852" s="401"/>
      <c r="FGD1852" s="401"/>
      <c r="FGE1852" s="401"/>
      <c r="FGF1852" s="401"/>
      <c r="FGG1852" s="401"/>
      <c r="FGH1852" s="401"/>
      <c r="FGI1852" s="401"/>
      <c r="FGJ1852" s="401"/>
      <c r="FGK1852" s="401"/>
      <c r="FGL1852" s="401"/>
      <c r="FGM1852" s="401"/>
      <c r="FGN1852" s="401"/>
      <c r="FGO1852" s="401"/>
      <c r="FGP1852" s="401"/>
      <c r="FGQ1852" s="401"/>
      <c r="FGR1852" s="401"/>
      <c r="FGS1852" s="401"/>
      <c r="FGT1852" s="401"/>
      <c r="FGU1852" s="401"/>
      <c r="FGV1852" s="401"/>
      <c r="FGW1852" s="401"/>
      <c r="FGX1852" s="401"/>
      <c r="FGY1852" s="401"/>
      <c r="FGZ1852" s="401"/>
      <c r="FHA1852" s="401"/>
      <c r="FHB1852" s="401"/>
      <c r="FHC1852" s="401"/>
      <c r="FHD1852" s="401"/>
      <c r="FHE1852" s="401"/>
      <c r="FHF1852" s="401"/>
      <c r="FHG1852" s="401"/>
      <c r="FHH1852" s="401"/>
      <c r="FHI1852" s="401"/>
      <c r="FHJ1852" s="401"/>
      <c r="FHK1852" s="401"/>
      <c r="FHL1852" s="401"/>
      <c r="FHM1852" s="401"/>
      <c r="FHN1852" s="401"/>
      <c r="FHO1852" s="401"/>
      <c r="FHP1852" s="401"/>
      <c r="FHQ1852" s="401"/>
      <c r="FHR1852" s="401"/>
      <c r="FHS1852" s="401"/>
      <c r="FHT1852" s="401"/>
      <c r="FHU1852" s="401"/>
      <c r="FHV1852" s="401"/>
      <c r="FHW1852" s="401"/>
      <c r="FHX1852" s="401"/>
      <c r="FHY1852" s="401"/>
      <c r="FHZ1852" s="401"/>
      <c r="FIA1852" s="401"/>
      <c r="FIB1852" s="401"/>
      <c r="FIC1852" s="401"/>
      <c r="FID1852" s="401"/>
      <c r="FIE1852" s="401"/>
      <c r="FIF1852" s="401"/>
      <c r="FIG1852" s="401"/>
      <c r="FIH1852" s="401"/>
      <c r="FII1852" s="401"/>
      <c r="FIJ1852" s="401"/>
      <c r="FIK1852" s="401"/>
      <c r="FIL1852" s="401"/>
      <c r="FIM1852" s="401"/>
      <c r="FIN1852" s="401"/>
      <c r="FIO1852" s="401"/>
      <c r="FIP1852" s="401"/>
      <c r="FIQ1852" s="401"/>
      <c r="FIR1852" s="401"/>
      <c r="FIS1852" s="401"/>
      <c r="FIT1852" s="401"/>
      <c r="FIU1852" s="401"/>
      <c r="FIV1852" s="401"/>
      <c r="FIW1852" s="401"/>
      <c r="FIX1852" s="401"/>
      <c r="FIY1852" s="401"/>
      <c r="FIZ1852" s="401"/>
      <c r="FJA1852" s="401"/>
      <c r="FJB1852" s="401"/>
      <c r="FJC1852" s="401"/>
      <c r="FJD1852" s="401"/>
      <c r="FJE1852" s="401"/>
      <c r="FJF1852" s="401"/>
      <c r="FJG1852" s="401"/>
      <c r="FJH1852" s="401"/>
      <c r="FJI1852" s="401"/>
      <c r="FJJ1852" s="401"/>
      <c r="FJK1852" s="401"/>
      <c r="FJL1852" s="401"/>
      <c r="FJM1852" s="401"/>
      <c r="FJN1852" s="401"/>
      <c r="FJO1852" s="401"/>
      <c r="FJP1852" s="401"/>
      <c r="FJQ1852" s="401"/>
      <c r="FJR1852" s="401"/>
      <c r="FJS1852" s="401"/>
      <c r="FJT1852" s="401"/>
      <c r="FJU1852" s="401"/>
      <c r="FJV1852" s="401"/>
      <c r="FJW1852" s="401"/>
      <c r="FJX1852" s="401"/>
      <c r="FJY1852" s="401"/>
      <c r="FJZ1852" s="401"/>
      <c r="FKA1852" s="401"/>
      <c r="FKB1852" s="401"/>
      <c r="FKC1852" s="401"/>
      <c r="FKD1852" s="401"/>
      <c r="FKE1852" s="401"/>
      <c r="FKF1852" s="401"/>
      <c r="FKG1852" s="401"/>
      <c r="FKH1852" s="401"/>
      <c r="FKI1852" s="401"/>
      <c r="FKJ1852" s="401"/>
      <c r="FKK1852" s="401"/>
      <c r="FKL1852" s="401"/>
      <c r="FKM1852" s="401"/>
      <c r="FKN1852" s="401"/>
      <c r="FKO1852" s="401"/>
      <c r="FKP1852" s="401"/>
      <c r="FKQ1852" s="401"/>
      <c r="FKR1852" s="401"/>
      <c r="FKS1852" s="401"/>
      <c r="FKT1852" s="401"/>
      <c r="FKU1852" s="401"/>
      <c r="FKV1852" s="401"/>
      <c r="FKW1852" s="401"/>
      <c r="FKX1852" s="401"/>
      <c r="FKY1852" s="401"/>
      <c r="FKZ1852" s="401"/>
      <c r="FLA1852" s="401"/>
      <c r="FLB1852" s="401"/>
      <c r="FLC1852" s="401"/>
      <c r="FLD1852" s="401"/>
      <c r="FLE1852" s="401"/>
      <c r="FLF1852" s="401"/>
      <c r="FLG1852" s="401"/>
      <c r="FLH1852" s="401"/>
      <c r="FLI1852" s="401"/>
      <c r="FLJ1852" s="401"/>
      <c r="FLK1852" s="401"/>
      <c r="FLL1852" s="401"/>
      <c r="FLM1852" s="401"/>
      <c r="FLN1852" s="401"/>
      <c r="FLO1852" s="401"/>
      <c r="FLP1852" s="401"/>
      <c r="FLQ1852" s="401"/>
      <c r="FLR1852" s="401"/>
      <c r="FLS1852" s="401"/>
      <c r="FLT1852" s="401"/>
      <c r="FLU1852" s="401"/>
      <c r="FLV1852" s="401"/>
      <c r="FLW1852" s="401"/>
      <c r="FLX1852" s="401"/>
      <c r="FLY1852" s="401"/>
      <c r="FLZ1852" s="401"/>
      <c r="FMA1852" s="401"/>
      <c r="FMB1852" s="401"/>
      <c r="FMC1852" s="401"/>
      <c r="FMD1852" s="401"/>
      <c r="FME1852" s="401"/>
      <c r="FMF1852" s="401"/>
      <c r="FMG1852" s="401"/>
      <c r="FMH1852" s="401"/>
      <c r="FMI1852" s="401"/>
      <c r="FMJ1852" s="401"/>
      <c r="FMK1852" s="401"/>
      <c r="FML1852" s="401"/>
      <c r="FMM1852" s="401"/>
      <c r="FMN1852" s="401"/>
      <c r="FMO1852" s="401"/>
      <c r="FMP1852" s="401"/>
      <c r="FMQ1852" s="401"/>
      <c r="FMR1852" s="401"/>
      <c r="FMS1852" s="401"/>
      <c r="FMT1852" s="401"/>
      <c r="FMU1852" s="401"/>
      <c r="FMV1852" s="401"/>
      <c r="FMW1852" s="401"/>
      <c r="FMX1852" s="401"/>
      <c r="FMY1852" s="401"/>
      <c r="FMZ1852" s="401"/>
      <c r="FNA1852" s="401"/>
      <c r="FNB1852" s="401"/>
      <c r="FNC1852" s="401"/>
      <c r="FND1852" s="401"/>
      <c r="FNE1852" s="401"/>
      <c r="FNF1852" s="401"/>
      <c r="FNG1852" s="401"/>
      <c r="FNH1852" s="401"/>
      <c r="FNI1852" s="401"/>
      <c r="FNJ1852" s="401"/>
      <c r="FNK1852" s="401"/>
      <c r="FNL1852" s="401"/>
      <c r="FNM1852" s="401"/>
      <c r="FNN1852" s="401"/>
      <c r="FNO1852" s="401"/>
      <c r="FNP1852" s="401"/>
      <c r="FNQ1852" s="401"/>
      <c r="FNR1852" s="401"/>
      <c r="FNS1852" s="401"/>
      <c r="FNT1852" s="401"/>
      <c r="FNU1852" s="401"/>
      <c r="FNV1852" s="401"/>
      <c r="FNW1852" s="401"/>
      <c r="FNX1852" s="401"/>
      <c r="FNY1852" s="401"/>
      <c r="FNZ1852" s="401"/>
      <c r="FOA1852" s="401"/>
      <c r="FOB1852" s="401"/>
      <c r="FOC1852" s="401"/>
      <c r="FOD1852" s="401"/>
      <c r="FOE1852" s="401"/>
      <c r="FOF1852" s="401"/>
      <c r="FOG1852" s="401"/>
      <c r="FOH1852" s="401"/>
      <c r="FOI1852" s="401"/>
      <c r="FOJ1852" s="401"/>
      <c r="FOK1852" s="401"/>
      <c r="FOL1852" s="401"/>
      <c r="FOM1852" s="401"/>
      <c r="FON1852" s="401"/>
      <c r="FOO1852" s="401"/>
      <c r="FOP1852" s="401"/>
      <c r="FOQ1852" s="401"/>
      <c r="FOR1852" s="401"/>
      <c r="FOS1852" s="401"/>
      <c r="FOT1852" s="401"/>
      <c r="FOU1852" s="401"/>
      <c r="FOV1852" s="401"/>
      <c r="FOW1852" s="401"/>
      <c r="FOX1852" s="401"/>
      <c r="FOY1852" s="401"/>
      <c r="FOZ1852" s="401"/>
      <c r="FPA1852" s="401"/>
      <c r="FPB1852" s="401"/>
      <c r="FPC1852" s="401"/>
      <c r="FPD1852" s="401"/>
      <c r="FPE1852" s="401"/>
      <c r="FPF1852" s="401"/>
      <c r="FPG1852" s="401"/>
      <c r="FPH1852" s="401"/>
      <c r="FPI1852" s="401"/>
      <c r="FPJ1852" s="401"/>
      <c r="FPK1852" s="401"/>
      <c r="FPL1852" s="401"/>
      <c r="FPM1852" s="401"/>
      <c r="FPN1852" s="401"/>
      <c r="FPO1852" s="401"/>
      <c r="FPP1852" s="401"/>
      <c r="FPQ1852" s="401"/>
      <c r="FPR1852" s="401"/>
      <c r="FPS1852" s="401"/>
      <c r="FPT1852" s="401"/>
      <c r="FPU1852" s="401"/>
      <c r="FPV1852" s="401"/>
      <c r="FPW1852" s="401"/>
      <c r="FPX1852" s="401"/>
      <c r="FPY1852" s="401"/>
      <c r="FPZ1852" s="401"/>
      <c r="FQA1852" s="401"/>
      <c r="FQB1852" s="401"/>
      <c r="FQC1852" s="401"/>
      <c r="FQD1852" s="401"/>
      <c r="FQE1852" s="401"/>
      <c r="FQF1852" s="401"/>
      <c r="FQG1852" s="401"/>
      <c r="FQH1852" s="401"/>
      <c r="FQI1852" s="401"/>
      <c r="FQJ1852" s="401"/>
      <c r="FQK1852" s="401"/>
      <c r="FQL1852" s="401"/>
      <c r="FQM1852" s="401"/>
      <c r="FQN1852" s="401"/>
      <c r="FQO1852" s="401"/>
      <c r="FQP1852" s="401"/>
      <c r="FQQ1852" s="401"/>
      <c r="FQR1852" s="401"/>
      <c r="FQS1852" s="401"/>
      <c r="FQT1852" s="401"/>
      <c r="FQU1852" s="401"/>
      <c r="FQV1852" s="401"/>
      <c r="FQW1852" s="401"/>
      <c r="FQX1852" s="401"/>
      <c r="FQY1852" s="401"/>
      <c r="FQZ1852" s="401"/>
      <c r="FRA1852" s="401"/>
      <c r="FRB1852" s="401"/>
      <c r="FRC1852" s="401"/>
      <c r="FRD1852" s="401"/>
      <c r="FRE1852" s="401"/>
      <c r="FRF1852" s="401"/>
      <c r="FRG1852" s="401"/>
      <c r="FRH1852" s="401"/>
      <c r="FRI1852" s="401"/>
      <c r="FRJ1852" s="401"/>
      <c r="FRK1852" s="401"/>
      <c r="FRL1852" s="401"/>
      <c r="FRM1852" s="401"/>
      <c r="FRN1852" s="401"/>
      <c r="FRO1852" s="401"/>
      <c r="FRP1852" s="401"/>
      <c r="FRQ1852" s="401"/>
      <c r="FRR1852" s="401"/>
      <c r="FRS1852" s="401"/>
      <c r="FRT1852" s="401"/>
      <c r="FRU1852" s="401"/>
      <c r="FRV1852" s="401"/>
      <c r="FRW1852" s="401"/>
      <c r="FRX1852" s="401"/>
      <c r="FRY1852" s="401"/>
      <c r="FRZ1852" s="401"/>
      <c r="FSA1852" s="401"/>
      <c r="FSB1852" s="401"/>
      <c r="FSC1852" s="401"/>
      <c r="FSD1852" s="401"/>
      <c r="FSE1852" s="401"/>
      <c r="FSF1852" s="401"/>
      <c r="FSG1852" s="401"/>
      <c r="FSH1852" s="401"/>
      <c r="FSI1852" s="401"/>
      <c r="FSJ1852" s="401"/>
      <c r="FSK1852" s="401"/>
      <c r="FSL1852" s="401"/>
      <c r="FSM1852" s="401"/>
      <c r="FSN1852" s="401"/>
      <c r="FSO1852" s="401"/>
      <c r="FSP1852" s="401"/>
      <c r="FSQ1852" s="401"/>
      <c r="FSR1852" s="401"/>
      <c r="FSS1852" s="401"/>
      <c r="FST1852" s="401"/>
      <c r="FSU1852" s="401"/>
      <c r="FSV1852" s="401"/>
      <c r="FSW1852" s="401"/>
      <c r="FSX1852" s="401"/>
      <c r="FSY1852" s="401"/>
      <c r="FSZ1852" s="401"/>
      <c r="FTA1852" s="401"/>
      <c r="FTB1852" s="401"/>
      <c r="FTC1852" s="401"/>
      <c r="FTD1852" s="401"/>
      <c r="FTE1852" s="401"/>
      <c r="FTF1852" s="401"/>
      <c r="FTG1852" s="401"/>
      <c r="FTH1852" s="401"/>
      <c r="FTI1852" s="401"/>
      <c r="FTJ1852" s="401"/>
      <c r="FTK1852" s="401"/>
      <c r="FTL1852" s="401"/>
      <c r="FTM1852" s="401"/>
      <c r="FTN1852" s="401"/>
      <c r="FTO1852" s="401"/>
      <c r="FTP1852" s="401"/>
      <c r="FTQ1852" s="401"/>
      <c r="FTR1852" s="401"/>
      <c r="FTS1852" s="401"/>
      <c r="FTT1852" s="401"/>
      <c r="FTU1852" s="401"/>
      <c r="FTV1852" s="401"/>
      <c r="FTW1852" s="401"/>
      <c r="FTX1852" s="401"/>
      <c r="FTY1852" s="401"/>
      <c r="FTZ1852" s="401"/>
      <c r="FUA1852" s="401"/>
      <c r="FUB1852" s="401"/>
      <c r="FUC1852" s="401"/>
      <c r="FUD1852" s="401"/>
      <c r="FUE1852" s="401"/>
      <c r="FUF1852" s="401"/>
      <c r="FUG1852" s="401"/>
      <c r="FUH1852" s="401"/>
      <c r="FUI1852" s="401"/>
      <c r="FUJ1852" s="401"/>
      <c r="FUK1852" s="401"/>
      <c r="FUL1852" s="401"/>
      <c r="FUM1852" s="401"/>
      <c r="FUN1852" s="401"/>
      <c r="FUO1852" s="401"/>
      <c r="FUP1852" s="401"/>
      <c r="FUQ1852" s="401"/>
      <c r="FUR1852" s="401"/>
      <c r="FUS1852" s="401"/>
      <c r="FUT1852" s="401"/>
      <c r="FUU1852" s="401"/>
      <c r="FUV1852" s="401"/>
      <c r="FUW1852" s="401"/>
      <c r="FUX1852" s="401"/>
      <c r="FUY1852" s="401"/>
      <c r="FUZ1852" s="401"/>
      <c r="FVA1852" s="401"/>
      <c r="FVB1852" s="401"/>
      <c r="FVC1852" s="401"/>
      <c r="FVD1852" s="401"/>
      <c r="FVE1852" s="401"/>
      <c r="FVF1852" s="401"/>
      <c r="FVG1852" s="401"/>
      <c r="FVH1852" s="401"/>
      <c r="FVI1852" s="401"/>
      <c r="FVJ1852" s="401"/>
      <c r="FVK1852" s="401"/>
      <c r="FVL1852" s="401"/>
      <c r="FVM1852" s="401"/>
      <c r="FVN1852" s="401"/>
      <c r="FVO1852" s="401"/>
      <c r="FVP1852" s="401"/>
      <c r="FVQ1852" s="401"/>
      <c r="FVR1852" s="401"/>
      <c r="FVS1852" s="401"/>
      <c r="FVT1852" s="401"/>
      <c r="FVU1852" s="401"/>
      <c r="FVV1852" s="401"/>
      <c r="FVW1852" s="401"/>
      <c r="FVX1852" s="401"/>
      <c r="FVY1852" s="401"/>
      <c r="FVZ1852" s="401"/>
      <c r="FWA1852" s="401"/>
      <c r="FWB1852" s="401"/>
      <c r="FWC1852" s="401"/>
      <c r="FWD1852" s="401"/>
      <c r="FWE1852" s="401"/>
      <c r="FWF1852" s="401"/>
      <c r="FWG1852" s="401"/>
      <c r="FWH1852" s="401"/>
      <c r="FWI1852" s="401"/>
      <c r="FWJ1852" s="401"/>
      <c r="FWK1852" s="401"/>
      <c r="FWL1852" s="401"/>
      <c r="FWM1852" s="401"/>
      <c r="FWN1852" s="401"/>
      <c r="FWO1852" s="401"/>
      <c r="FWP1852" s="401"/>
      <c r="FWQ1852" s="401"/>
      <c r="FWR1852" s="401"/>
      <c r="FWS1852" s="401"/>
      <c r="FWT1852" s="401"/>
      <c r="FWU1852" s="401"/>
      <c r="FWV1852" s="401"/>
      <c r="FWW1852" s="401"/>
      <c r="FWX1852" s="401"/>
      <c r="FWY1852" s="401"/>
      <c r="FWZ1852" s="401"/>
      <c r="FXA1852" s="401"/>
      <c r="FXB1852" s="401"/>
      <c r="FXC1852" s="401"/>
      <c r="FXD1852" s="401"/>
      <c r="FXE1852" s="401"/>
      <c r="FXF1852" s="401"/>
      <c r="FXG1852" s="401"/>
      <c r="FXH1852" s="401"/>
      <c r="FXI1852" s="401"/>
      <c r="FXJ1852" s="401"/>
      <c r="FXK1852" s="401"/>
      <c r="FXL1852" s="401"/>
      <c r="FXM1852" s="401"/>
      <c r="FXN1852" s="401"/>
      <c r="FXO1852" s="401"/>
      <c r="FXP1852" s="401"/>
      <c r="FXQ1852" s="401"/>
      <c r="FXR1852" s="401"/>
      <c r="FXS1852" s="401"/>
      <c r="FXT1852" s="401"/>
      <c r="FXU1852" s="401"/>
      <c r="FXV1852" s="401"/>
      <c r="FXW1852" s="401"/>
      <c r="FXX1852" s="401"/>
      <c r="FXY1852" s="401"/>
      <c r="FXZ1852" s="401"/>
      <c r="FYA1852" s="401"/>
      <c r="FYB1852" s="401"/>
      <c r="FYC1852" s="401"/>
      <c r="FYD1852" s="401"/>
      <c r="FYE1852" s="401"/>
      <c r="FYF1852" s="401"/>
      <c r="FYG1852" s="401"/>
      <c r="FYH1852" s="401"/>
      <c r="FYI1852" s="401"/>
      <c r="FYJ1852" s="401"/>
      <c r="FYK1852" s="401"/>
      <c r="FYL1852" s="401"/>
      <c r="FYM1852" s="401"/>
      <c r="FYN1852" s="401"/>
      <c r="FYO1852" s="401"/>
      <c r="FYP1852" s="401"/>
      <c r="FYQ1852" s="401"/>
      <c r="FYR1852" s="401"/>
      <c r="FYS1852" s="401"/>
      <c r="FYT1852" s="401"/>
      <c r="FYU1852" s="401"/>
      <c r="FYV1852" s="401"/>
      <c r="FYW1852" s="401"/>
      <c r="FYX1852" s="401"/>
      <c r="FYY1852" s="401"/>
      <c r="FYZ1852" s="401"/>
      <c r="FZA1852" s="401"/>
      <c r="FZB1852" s="401"/>
      <c r="FZC1852" s="401"/>
      <c r="FZD1852" s="401"/>
      <c r="FZE1852" s="401"/>
      <c r="FZF1852" s="401"/>
      <c r="FZG1852" s="401"/>
      <c r="FZH1852" s="401"/>
      <c r="FZI1852" s="401"/>
      <c r="FZJ1852" s="401"/>
      <c r="FZK1852" s="401"/>
      <c r="FZL1852" s="401"/>
      <c r="FZM1852" s="401"/>
      <c r="FZN1852" s="401"/>
      <c r="FZO1852" s="401"/>
      <c r="FZP1852" s="401"/>
      <c r="FZQ1852" s="401"/>
      <c r="FZR1852" s="401"/>
      <c r="FZS1852" s="401"/>
      <c r="FZT1852" s="401"/>
      <c r="FZU1852" s="401"/>
      <c r="FZV1852" s="401"/>
      <c r="FZW1852" s="401"/>
      <c r="FZX1852" s="401"/>
      <c r="FZY1852" s="401"/>
      <c r="FZZ1852" s="401"/>
      <c r="GAA1852" s="401"/>
      <c r="GAB1852" s="401"/>
      <c r="GAC1852" s="401"/>
      <c r="GAD1852" s="401"/>
      <c r="GAE1852" s="401"/>
      <c r="GAF1852" s="401"/>
      <c r="GAG1852" s="401"/>
      <c r="GAH1852" s="401"/>
      <c r="GAI1852" s="401"/>
      <c r="GAJ1852" s="401"/>
      <c r="GAK1852" s="401"/>
      <c r="GAL1852" s="401"/>
      <c r="GAM1852" s="401"/>
      <c r="GAN1852" s="401"/>
      <c r="GAO1852" s="401"/>
      <c r="GAP1852" s="401"/>
      <c r="GAQ1852" s="401"/>
      <c r="GAR1852" s="401"/>
      <c r="GAS1852" s="401"/>
      <c r="GAT1852" s="401"/>
      <c r="GAU1852" s="401"/>
      <c r="GAV1852" s="401"/>
      <c r="GAW1852" s="401"/>
      <c r="GAX1852" s="401"/>
      <c r="GAY1852" s="401"/>
      <c r="GAZ1852" s="401"/>
      <c r="GBA1852" s="401"/>
      <c r="GBB1852" s="401"/>
      <c r="GBC1852" s="401"/>
      <c r="GBD1852" s="401"/>
      <c r="GBE1852" s="401"/>
      <c r="GBF1852" s="401"/>
      <c r="GBG1852" s="401"/>
      <c r="GBH1852" s="401"/>
      <c r="GBI1852" s="401"/>
      <c r="GBJ1852" s="401"/>
      <c r="GBK1852" s="401"/>
      <c r="GBL1852" s="401"/>
      <c r="GBM1852" s="401"/>
      <c r="GBN1852" s="401"/>
      <c r="GBO1852" s="401"/>
      <c r="GBP1852" s="401"/>
      <c r="GBQ1852" s="401"/>
      <c r="GBR1852" s="401"/>
      <c r="GBS1852" s="401"/>
      <c r="GBT1852" s="401"/>
      <c r="GBU1852" s="401"/>
      <c r="GBV1852" s="401"/>
      <c r="GBW1852" s="401"/>
      <c r="GBX1852" s="401"/>
      <c r="GBY1852" s="401"/>
      <c r="GBZ1852" s="401"/>
      <c r="GCA1852" s="401"/>
      <c r="GCB1852" s="401"/>
      <c r="GCC1852" s="401"/>
      <c r="GCD1852" s="401"/>
      <c r="GCE1852" s="401"/>
      <c r="GCF1852" s="401"/>
      <c r="GCG1852" s="401"/>
      <c r="GCH1852" s="401"/>
      <c r="GCI1852" s="401"/>
      <c r="GCJ1852" s="401"/>
      <c r="GCK1852" s="401"/>
      <c r="GCL1852" s="401"/>
      <c r="GCM1852" s="401"/>
      <c r="GCN1852" s="401"/>
      <c r="GCO1852" s="401"/>
      <c r="GCP1852" s="401"/>
      <c r="GCQ1852" s="401"/>
      <c r="GCR1852" s="401"/>
      <c r="GCS1852" s="401"/>
      <c r="GCT1852" s="401"/>
      <c r="GCU1852" s="401"/>
      <c r="GCV1852" s="401"/>
      <c r="GCW1852" s="401"/>
      <c r="GCX1852" s="401"/>
      <c r="GCY1852" s="401"/>
      <c r="GCZ1852" s="401"/>
      <c r="GDA1852" s="401"/>
      <c r="GDB1852" s="401"/>
      <c r="GDC1852" s="401"/>
      <c r="GDD1852" s="401"/>
      <c r="GDE1852" s="401"/>
      <c r="GDF1852" s="401"/>
      <c r="GDG1852" s="401"/>
      <c r="GDH1852" s="401"/>
      <c r="GDI1852" s="401"/>
      <c r="GDJ1852" s="401"/>
      <c r="GDK1852" s="401"/>
      <c r="GDL1852" s="401"/>
      <c r="GDM1852" s="401"/>
      <c r="GDN1852" s="401"/>
      <c r="GDO1852" s="401"/>
      <c r="GDP1852" s="401"/>
      <c r="GDQ1852" s="401"/>
      <c r="GDR1852" s="401"/>
      <c r="GDS1852" s="401"/>
      <c r="GDT1852" s="401"/>
      <c r="GDU1852" s="401"/>
      <c r="GDV1852" s="401"/>
      <c r="GDW1852" s="401"/>
      <c r="GDX1852" s="401"/>
      <c r="GDY1852" s="401"/>
      <c r="GDZ1852" s="401"/>
      <c r="GEA1852" s="401"/>
      <c r="GEB1852" s="401"/>
      <c r="GEC1852" s="401"/>
      <c r="GED1852" s="401"/>
      <c r="GEE1852" s="401"/>
      <c r="GEF1852" s="401"/>
      <c r="GEG1852" s="401"/>
      <c r="GEH1852" s="401"/>
      <c r="GEI1852" s="401"/>
      <c r="GEJ1852" s="401"/>
      <c r="GEK1852" s="401"/>
      <c r="GEL1852" s="401"/>
      <c r="GEM1852" s="401"/>
      <c r="GEN1852" s="401"/>
      <c r="GEO1852" s="401"/>
      <c r="GEP1852" s="401"/>
      <c r="GEQ1852" s="401"/>
      <c r="GER1852" s="401"/>
      <c r="GES1852" s="401"/>
      <c r="GET1852" s="401"/>
      <c r="GEU1852" s="401"/>
      <c r="GEV1852" s="401"/>
      <c r="GEW1852" s="401"/>
      <c r="GEX1852" s="401"/>
      <c r="GEY1852" s="401"/>
      <c r="GEZ1852" s="401"/>
      <c r="GFA1852" s="401"/>
      <c r="GFB1852" s="401"/>
      <c r="GFC1852" s="401"/>
      <c r="GFD1852" s="401"/>
      <c r="GFE1852" s="401"/>
      <c r="GFF1852" s="401"/>
      <c r="GFG1852" s="401"/>
      <c r="GFH1852" s="401"/>
      <c r="GFI1852" s="401"/>
      <c r="GFJ1852" s="401"/>
      <c r="GFK1852" s="401"/>
      <c r="GFL1852" s="401"/>
      <c r="GFM1852" s="401"/>
      <c r="GFN1852" s="401"/>
      <c r="GFO1852" s="401"/>
      <c r="GFP1852" s="401"/>
      <c r="GFQ1852" s="401"/>
      <c r="GFR1852" s="401"/>
      <c r="GFS1852" s="401"/>
      <c r="GFT1852" s="401"/>
      <c r="GFU1852" s="401"/>
      <c r="GFV1852" s="401"/>
      <c r="GFW1852" s="401"/>
      <c r="GFX1852" s="401"/>
      <c r="GFY1852" s="401"/>
      <c r="GFZ1852" s="401"/>
      <c r="GGA1852" s="401"/>
      <c r="GGB1852" s="401"/>
      <c r="GGC1852" s="401"/>
      <c r="GGD1852" s="401"/>
      <c r="GGE1852" s="401"/>
      <c r="GGF1852" s="401"/>
      <c r="GGG1852" s="401"/>
      <c r="GGH1852" s="401"/>
      <c r="GGI1852" s="401"/>
      <c r="GGJ1852" s="401"/>
      <c r="GGK1852" s="401"/>
      <c r="GGL1852" s="401"/>
      <c r="GGM1852" s="401"/>
      <c r="GGN1852" s="401"/>
      <c r="GGO1852" s="401"/>
      <c r="GGP1852" s="401"/>
      <c r="GGQ1852" s="401"/>
      <c r="GGR1852" s="401"/>
      <c r="GGS1852" s="401"/>
      <c r="GGT1852" s="401"/>
      <c r="GGU1852" s="401"/>
      <c r="GGV1852" s="401"/>
      <c r="GGW1852" s="401"/>
      <c r="GGX1852" s="401"/>
      <c r="GGY1852" s="401"/>
      <c r="GGZ1852" s="401"/>
      <c r="GHA1852" s="401"/>
      <c r="GHB1852" s="401"/>
      <c r="GHC1852" s="401"/>
      <c r="GHD1852" s="401"/>
      <c r="GHE1852" s="401"/>
      <c r="GHF1852" s="401"/>
      <c r="GHG1852" s="401"/>
      <c r="GHH1852" s="401"/>
      <c r="GHI1852" s="401"/>
      <c r="GHJ1852" s="401"/>
      <c r="GHK1852" s="401"/>
      <c r="GHL1852" s="401"/>
      <c r="GHM1852" s="401"/>
      <c r="GHN1852" s="401"/>
      <c r="GHO1852" s="401"/>
      <c r="GHP1852" s="401"/>
      <c r="GHQ1852" s="401"/>
      <c r="GHR1852" s="401"/>
      <c r="GHS1852" s="401"/>
      <c r="GHT1852" s="401"/>
      <c r="GHU1852" s="401"/>
      <c r="GHV1852" s="401"/>
      <c r="GHW1852" s="401"/>
      <c r="GHX1852" s="401"/>
      <c r="GHY1852" s="401"/>
      <c r="GHZ1852" s="401"/>
      <c r="GIA1852" s="401"/>
      <c r="GIB1852" s="401"/>
      <c r="GIC1852" s="401"/>
      <c r="GID1852" s="401"/>
      <c r="GIE1852" s="401"/>
      <c r="GIF1852" s="401"/>
      <c r="GIG1852" s="401"/>
      <c r="GIH1852" s="401"/>
      <c r="GII1852" s="401"/>
      <c r="GIJ1852" s="401"/>
      <c r="GIK1852" s="401"/>
      <c r="GIL1852" s="401"/>
      <c r="GIM1852" s="401"/>
      <c r="GIN1852" s="401"/>
      <c r="GIO1852" s="401"/>
      <c r="GIP1852" s="401"/>
      <c r="GIQ1852" s="401"/>
      <c r="GIR1852" s="401"/>
      <c r="GIS1852" s="401"/>
      <c r="GIT1852" s="401"/>
      <c r="GIU1852" s="401"/>
      <c r="GIV1852" s="401"/>
      <c r="GIW1852" s="401"/>
      <c r="GIX1852" s="401"/>
      <c r="GIY1852" s="401"/>
      <c r="GIZ1852" s="401"/>
      <c r="GJA1852" s="401"/>
      <c r="GJB1852" s="401"/>
      <c r="GJC1852" s="401"/>
      <c r="GJD1852" s="401"/>
      <c r="GJE1852" s="401"/>
      <c r="GJF1852" s="401"/>
      <c r="GJG1852" s="401"/>
      <c r="GJH1852" s="401"/>
      <c r="GJI1852" s="401"/>
      <c r="GJJ1852" s="401"/>
      <c r="GJK1852" s="401"/>
      <c r="GJL1852" s="401"/>
      <c r="GJM1852" s="401"/>
      <c r="GJN1852" s="401"/>
      <c r="GJO1852" s="401"/>
      <c r="GJP1852" s="401"/>
      <c r="GJQ1852" s="401"/>
      <c r="GJR1852" s="401"/>
      <c r="GJS1852" s="401"/>
      <c r="GJT1852" s="401"/>
      <c r="GJU1852" s="401"/>
      <c r="GJV1852" s="401"/>
      <c r="GJW1852" s="401"/>
      <c r="GJX1852" s="401"/>
      <c r="GJY1852" s="401"/>
      <c r="GJZ1852" s="401"/>
      <c r="GKA1852" s="401"/>
      <c r="GKB1852" s="401"/>
      <c r="GKC1852" s="401"/>
      <c r="GKD1852" s="401"/>
      <c r="GKE1852" s="401"/>
      <c r="GKF1852" s="401"/>
      <c r="GKG1852" s="401"/>
      <c r="GKH1852" s="401"/>
      <c r="GKI1852" s="401"/>
      <c r="GKJ1852" s="401"/>
      <c r="GKK1852" s="401"/>
      <c r="GKL1852" s="401"/>
      <c r="GKM1852" s="401"/>
      <c r="GKN1852" s="401"/>
      <c r="GKO1852" s="401"/>
      <c r="GKP1852" s="401"/>
      <c r="GKQ1852" s="401"/>
      <c r="GKR1852" s="401"/>
      <c r="GKS1852" s="401"/>
      <c r="GKT1852" s="401"/>
      <c r="GKU1852" s="401"/>
      <c r="GKV1852" s="401"/>
      <c r="GKW1852" s="401"/>
      <c r="GKX1852" s="401"/>
      <c r="GKY1852" s="401"/>
      <c r="GKZ1852" s="401"/>
      <c r="GLA1852" s="401"/>
      <c r="GLB1852" s="401"/>
      <c r="GLC1852" s="401"/>
      <c r="GLD1852" s="401"/>
      <c r="GLE1852" s="401"/>
      <c r="GLF1852" s="401"/>
      <c r="GLG1852" s="401"/>
      <c r="GLH1852" s="401"/>
      <c r="GLI1852" s="401"/>
      <c r="GLJ1852" s="401"/>
      <c r="GLK1852" s="401"/>
      <c r="GLL1852" s="401"/>
      <c r="GLM1852" s="401"/>
      <c r="GLN1852" s="401"/>
      <c r="GLO1852" s="401"/>
      <c r="GLP1852" s="401"/>
      <c r="GLQ1852" s="401"/>
      <c r="GLR1852" s="401"/>
      <c r="GLS1852" s="401"/>
      <c r="GLT1852" s="401"/>
      <c r="GLU1852" s="401"/>
      <c r="GLV1852" s="401"/>
      <c r="GLW1852" s="401"/>
      <c r="GLX1852" s="401"/>
      <c r="GLY1852" s="401"/>
      <c r="GLZ1852" s="401"/>
      <c r="GMA1852" s="401"/>
      <c r="GMB1852" s="401"/>
      <c r="GMC1852" s="401"/>
      <c r="GMD1852" s="401"/>
      <c r="GME1852" s="401"/>
      <c r="GMF1852" s="401"/>
      <c r="GMG1852" s="401"/>
      <c r="GMH1852" s="401"/>
      <c r="GMI1852" s="401"/>
      <c r="GMJ1852" s="401"/>
      <c r="GMK1852" s="401"/>
      <c r="GML1852" s="401"/>
      <c r="GMM1852" s="401"/>
      <c r="GMN1852" s="401"/>
      <c r="GMO1852" s="401"/>
      <c r="GMP1852" s="401"/>
      <c r="GMQ1852" s="401"/>
      <c r="GMR1852" s="401"/>
      <c r="GMS1852" s="401"/>
      <c r="GMT1852" s="401"/>
      <c r="GMU1852" s="401"/>
      <c r="GMV1852" s="401"/>
      <c r="GMW1852" s="401"/>
      <c r="GMX1852" s="401"/>
      <c r="GMY1852" s="401"/>
      <c r="GMZ1852" s="401"/>
      <c r="GNA1852" s="401"/>
      <c r="GNB1852" s="401"/>
      <c r="GNC1852" s="401"/>
      <c r="GND1852" s="401"/>
      <c r="GNE1852" s="401"/>
      <c r="GNF1852" s="401"/>
      <c r="GNG1852" s="401"/>
      <c r="GNH1852" s="401"/>
      <c r="GNI1852" s="401"/>
      <c r="GNJ1852" s="401"/>
      <c r="GNK1852" s="401"/>
      <c r="GNL1852" s="401"/>
      <c r="GNM1852" s="401"/>
      <c r="GNN1852" s="401"/>
      <c r="GNO1852" s="401"/>
      <c r="GNP1852" s="401"/>
      <c r="GNQ1852" s="401"/>
      <c r="GNR1852" s="401"/>
      <c r="GNS1852" s="401"/>
      <c r="GNT1852" s="401"/>
      <c r="GNU1852" s="401"/>
      <c r="GNV1852" s="401"/>
      <c r="GNW1852" s="401"/>
      <c r="GNX1852" s="401"/>
      <c r="GNY1852" s="401"/>
      <c r="GNZ1852" s="401"/>
      <c r="GOA1852" s="401"/>
      <c r="GOB1852" s="401"/>
      <c r="GOC1852" s="401"/>
      <c r="GOD1852" s="401"/>
      <c r="GOE1852" s="401"/>
      <c r="GOF1852" s="401"/>
      <c r="GOG1852" s="401"/>
      <c r="GOH1852" s="401"/>
      <c r="GOI1852" s="401"/>
      <c r="GOJ1852" s="401"/>
      <c r="GOK1852" s="401"/>
      <c r="GOL1852" s="401"/>
      <c r="GOM1852" s="401"/>
      <c r="GON1852" s="401"/>
      <c r="GOO1852" s="401"/>
      <c r="GOP1852" s="401"/>
      <c r="GOQ1852" s="401"/>
      <c r="GOR1852" s="401"/>
      <c r="GOS1852" s="401"/>
      <c r="GOT1852" s="401"/>
      <c r="GOU1852" s="401"/>
      <c r="GOV1852" s="401"/>
      <c r="GOW1852" s="401"/>
      <c r="GOX1852" s="401"/>
      <c r="GOY1852" s="401"/>
      <c r="GOZ1852" s="401"/>
      <c r="GPA1852" s="401"/>
      <c r="GPB1852" s="401"/>
      <c r="GPC1852" s="401"/>
      <c r="GPD1852" s="401"/>
      <c r="GPE1852" s="401"/>
      <c r="GPF1852" s="401"/>
      <c r="GPG1852" s="401"/>
      <c r="GPH1852" s="401"/>
      <c r="GPI1852" s="401"/>
      <c r="GPJ1852" s="401"/>
      <c r="GPK1852" s="401"/>
      <c r="GPL1852" s="401"/>
      <c r="GPM1852" s="401"/>
      <c r="GPN1852" s="401"/>
      <c r="GPO1852" s="401"/>
      <c r="GPP1852" s="401"/>
      <c r="GPQ1852" s="401"/>
      <c r="GPR1852" s="401"/>
      <c r="GPS1852" s="401"/>
      <c r="GPT1852" s="401"/>
      <c r="GPU1852" s="401"/>
      <c r="GPV1852" s="401"/>
      <c r="GPW1852" s="401"/>
      <c r="GPX1852" s="401"/>
      <c r="GPY1852" s="401"/>
      <c r="GPZ1852" s="401"/>
      <c r="GQA1852" s="401"/>
      <c r="GQB1852" s="401"/>
      <c r="GQC1852" s="401"/>
      <c r="GQD1852" s="401"/>
      <c r="GQE1852" s="401"/>
      <c r="GQF1852" s="401"/>
      <c r="GQG1852" s="401"/>
      <c r="GQH1852" s="401"/>
      <c r="GQI1852" s="401"/>
      <c r="GQJ1852" s="401"/>
      <c r="GQK1852" s="401"/>
      <c r="GQL1852" s="401"/>
      <c r="GQM1852" s="401"/>
      <c r="GQN1852" s="401"/>
      <c r="GQO1852" s="401"/>
      <c r="GQP1852" s="401"/>
      <c r="GQQ1852" s="401"/>
      <c r="GQR1852" s="401"/>
      <c r="GQS1852" s="401"/>
      <c r="GQT1852" s="401"/>
      <c r="GQU1852" s="401"/>
      <c r="GQV1852" s="401"/>
      <c r="GQW1852" s="401"/>
      <c r="GQX1852" s="401"/>
      <c r="GQY1852" s="401"/>
      <c r="GQZ1852" s="401"/>
      <c r="GRA1852" s="401"/>
      <c r="GRB1852" s="401"/>
      <c r="GRC1852" s="401"/>
      <c r="GRD1852" s="401"/>
      <c r="GRE1852" s="401"/>
      <c r="GRF1852" s="401"/>
      <c r="GRG1852" s="401"/>
      <c r="GRH1852" s="401"/>
      <c r="GRI1852" s="401"/>
      <c r="GRJ1852" s="401"/>
      <c r="GRK1852" s="401"/>
      <c r="GRL1852" s="401"/>
      <c r="GRM1852" s="401"/>
      <c r="GRN1852" s="401"/>
      <c r="GRO1852" s="401"/>
      <c r="GRP1852" s="401"/>
      <c r="GRQ1852" s="401"/>
      <c r="GRR1852" s="401"/>
      <c r="GRS1852" s="401"/>
      <c r="GRT1852" s="401"/>
      <c r="GRU1852" s="401"/>
      <c r="GRV1852" s="401"/>
      <c r="GRW1852" s="401"/>
      <c r="GRX1852" s="401"/>
      <c r="GRY1852" s="401"/>
      <c r="GRZ1852" s="401"/>
      <c r="GSA1852" s="401"/>
      <c r="GSB1852" s="401"/>
      <c r="GSC1852" s="401"/>
      <c r="GSD1852" s="401"/>
      <c r="GSE1852" s="401"/>
      <c r="GSF1852" s="401"/>
      <c r="GSG1852" s="401"/>
      <c r="GSH1852" s="401"/>
      <c r="GSI1852" s="401"/>
      <c r="GSJ1852" s="401"/>
      <c r="GSK1852" s="401"/>
      <c r="GSL1852" s="401"/>
      <c r="GSM1852" s="401"/>
      <c r="GSN1852" s="401"/>
      <c r="GSO1852" s="401"/>
      <c r="GSP1852" s="401"/>
      <c r="GSQ1852" s="401"/>
      <c r="GSR1852" s="401"/>
      <c r="GSS1852" s="401"/>
      <c r="GST1852" s="401"/>
      <c r="GSU1852" s="401"/>
      <c r="GSV1852" s="401"/>
      <c r="GSW1852" s="401"/>
      <c r="GSX1852" s="401"/>
      <c r="GSY1852" s="401"/>
      <c r="GSZ1852" s="401"/>
      <c r="GTA1852" s="401"/>
      <c r="GTB1852" s="401"/>
      <c r="GTC1852" s="401"/>
      <c r="GTD1852" s="401"/>
      <c r="GTE1852" s="401"/>
      <c r="GTF1852" s="401"/>
      <c r="GTG1852" s="401"/>
      <c r="GTH1852" s="401"/>
      <c r="GTI1852" s="401"/>
      <c r="GTJ1852" s="401"/>
      <c r="GTK1852" s="401"/>
      <c r="GTL1852" s="401"/>
      <c r="GTM1852" s="401"/>
      <c r="GTN1852" s="401"/>
      <c r="GTO1852" s="401"/>
      <c r="GTP1852" s="401"/>
      <c r="GTQ1852" s="401"/>
      <c r="GTR1852" s="401"/>
      <c r="GTS1852" s="401"/>
      <c r="GTT1852" s="401"/>
      <c r="GTU1852" s="401"/>
      <c r="GTV1852" s="401"/>
      <c r="GTW1852" s="401"/>
      <c r="GTX1852" s="401"/>
      <c r="GTY1852" s="401"/>
      <c r="GTZ1852" s="401"/>
      <c r="GUA1852" s="401"/>
      <c r="GUB1852" s="401"/>
      <c r="GUC1852" s="401"/>
      <c r="GUD1852" s="401"/>
      <c r="GUE1852" s="401"/>
      <c r="GUF1852" s="401"/>
      <c r="GUG1852" s="401"/>
      <c r="GUH1852" s="401"/>
      <c r="GUI1852" s="401"/>
      <c r="GUJ1852" s="401"/>
      <c r="GUK1852" s="401"/>
      <c r="GUL1852" s="401"/>
      <c r="GUM1852" s="401"/>
      <c r="GUN1852" s="401"/>
      <c r="GUO1852" s="401"/>
      <c r="GUP1852" s="401"/>
      <c r="GUQ1852" s="401"/>
      <c r="GUR1852" s="401"/>
      <c r="GUS1852" s="401"/>
      <c r="GUT1852" s="401"/>
      <c r="GUU1852" s="401"/>
      <c r="GUV1852" s="401"/>
      <c r="GUW1852" s="401"/>
      <c r="GUX1852" s="401"/>
      <c r="GUY1852" s="401"/>
      <c r="GUZ1852" s="401"/>
      <c r="GVA1852" s="401"/>
      <c r="GVB1852" s="401"/>
      <c r="GVC1852" s="401"/>
      <c r="GVD1852" s="401"/>
      <c r="GVE1852" s="401"/>
      <c r="GVF1852" s="401"/>
      <c r="GVG1852" s="401"/>
      <c r="GVH1852" s="401"/>
      <c r="GVI1852" s="401"/>
      <c r="GVJ1852" s="401"/>
      <c r="GVK1852" s="401"/>
      <c r="GVL1852" s="401"/>
      <c r="GVM1852" s="401"/>
      <c r="GVN1852" s="401"/>
      <c r="GVO1852" s="401"/>
      <c r="GVP1852" s="401"/>
      <c r="GVQ1852" s="401"/>
      <c r="GVR1852" s="401"/>
      <c r="GVS1852" s="401"/>
      <c r="GVT1852" s="401"/>
      <c r="GVU1852" s="401"/>
      <c r="GVV1852" s="401"/>
      <c r="GVW1852" s="401"/>
      <c r="GVX1852" s="401"/>
      <c r="GVY1852" s="401"/>
      <c r="GVZ1852" s="401"/>
      <c r="GWA1852" s="401"/>
      <c r="GWB1852" s="401"/>
      <c r="GWC1852" s="401"/>
      <c r="GWD1852" s="401"/>
      <c r="GWE1852" s="401"/>
      <c r="GWF1852" s="401"/>
      <c r="GWG1852" s="401"/>
      <c r="GWH1852" s="401"/>
      <c r="GWI1852" s="401"/>
      <c r="GWJ1852" s="401"/>
      <c r="GWK1852" s="401"/>
      <c r="GWL1852" s="401"/>
      <c r="GWM1852" s="401"/>
      <c r="GWN1852" s="401"/>
      <c r="GWO1852" s="401"/>
      <c r="GWP1852" s="401"/>
      <c r="GWQ1852" s="401"/>
      <c r="GWR1852" s="401"/>
      <c r="GWS1852" s="401"/>
      <c r="GWT1852" s="401"/>
      <c r="GWU1852" s="401"/>
      <c r="GWV1852" s="401"/>
      <c r="GWW1852" s="401"/>
      <c r="GWX1852" s="401"/>
      <c r="GWY1852" s="401"/>
      <c r="GWZ1852" s="401"/>
      <c r="GXA1852" s="401"/>
      <c r="GXB1852" s="401"/>
      <c r="GXC1852" s="401"/>
      <c r="GXD1852" s="401"/>
      <c r="GXE1852" s="401"/>
      <c r="GXF1852" s="401"/>
      <c r="GXG1852" s="401"/>
      <c r="GXH1852" s="401"/>
      <c r="GXI1852" s="401"/>
      <c r="GXJ1852" s="401"/>
      <c r="GXK1852" s="401"/>
      <c r="GXL1852" s="401"/>
      <c r="GXM1852" s="401"/>
      <c r="GXN1852" s="401"/>
      <c r="GXO1852" s="401"/>
      <c r="GXP1852" s="401"/>
      <c r="GXQ1852" s="401"/>
      <c r="GXR1852" s="401"/>
      <c r="GXS1852" s="401"/>
      <c r="GXT1852" s="401"/>
      <c r="GXU1852" s="401"/>
      <c r="GXV1852" s="401"/>
      <c r="GXW1852" s="401"/>
      <c r="GXX1852" s="401"/>
      <c r="GXY1852" s="401"/>
      <c r="GXZ1852" s="401"/>
      <c r="GYA1852" s="401"/>
      <c r="GYB1852" s="401"/>
      <c r="GYC1852" s="401"/>
      <c r="GYD1852" s="401"/>
      <c r="GYE1852" s="401"/>
      <c r="GYF1852" s="401"/>
      <c r="GYG1852" s="401"/>
      <c r="GYH1852" s="401"/>
      <c r="GYI1852" s="401"/>
      <c r="GYJ1852" s="401"/>
      <c r="GYK1852" s="401"/>
      <c r="GYL1852" s="401"/>
      <c r="GYM1852" s="401"/>
      <c r="GYN1852" s="401"/>
      <c r="GYO1852" s="401"/>
      <c r="GYP1852" s="401"/>
      <c r="GYQ1852" s="401"/>
      <c r="GYR1852" s="401"/>
      <c r="GYS1852" s="401"/>
      <c r="GYT1852" s="401"/>
      <c r="GYU1852" s="401"/>
      <c r="GYV1852" s="401"/>
      <c r="GYW1852" s="401"/>
      <c r="GYX1852" s="401"/>
      <c r="GYY1852" s="401"/>
      <c r="GYZ1852" s="401"/>
      <c r="GZA1852" s="401"/>
      <c r="GZB1852" s="401"/>
      <c r="GZC1852" s="401"/>
      <c r="GZD1852" s="401"/>
      <c r="GZE1852" s="401"/>
      <c r="GZF1852" s="401"/>
      <c r="GZG1852" s="401"/>
      <c r="GZH1852" s="401"/>
      <c r="GZI1852" s="401"/>
      <c r="GZJ1852" s="401"/>
      <c r="GZK1852" s="401"/>
      <c r="GZL1852" s="401"/>
      <c r="GZM1852" s="401"/>
      <c r="GZN1852" s="401"/>
      <c r="GZO1852" s="401"/>
      <c r="GZP1852" s="401"/>
      <c r="GZQ1852" s="401"/>
      <c r="GZR1852" s="401"/>
      <c r="GZS1852" s="401"/>
      <c r="GZT1852" s="401"/>
      <c r="GZU1852" s="401"/>
      <c r="GZV1852" s="401"/>
      <c r="GZW1852" s="401"/>
      <c r="GZX1852" s="401"/>
      <c r="GZY1852" s="401"/>
      <c r="GZZ1852" s="401"/>
      <c r="HAA1852" s="401"/>
      <c r="HAB1852" s="401"/>
      <c r="HAC1852" s="401"/>
      <c r="HAD1852" s="401"/>
      <c r="HAE1852" s="401"/>
      <c r="HAF1852" s="401"/>
      <c r="HAG1852" s="401"/>
      <c r="HAH1852" s="401"/>
      <c r="HAI1852" s="401"/>
      <c r="HAJ1852" s="401"/>
      <c r="HAK1852" s="401"/>
      <c r="HAL1852" s="401"/>
      <c r="HAM1852" s="401"/>
      <c r="HAN1852" s="401"/>
      <c r="HAO1852" s="401"/>
      <c r="HAP1852" s="401"/>
      <c r="HAQ1852" s="401"/>
      <c r="HAR1852" s="401"/>
      <c r="HAS1852" s="401"/>
      <c r="HAT1852" s="401"/>
      <c r="HAU1852" s="401"/>
      <c r="HAV1852" s="401"/>
      <c r="HAW1852" s="401"/>
      <c r="HAX1852" s="401"/>
      <c r="HAY1852" s="401"/>
      <c r="HAZ1852" s="401"/>
      <c r="HBA1852" s="401"/>
      <c r="HBB1852" s="401"/>
      <c r="HBC1852" s="401"/>
      <c r="HBD1852" s="401"/>
      <c r="HBE1852" s="401"/>
      <c r="HBF1852" s="401"/>
      <c r="HBG1852" s="401"/>
      <c r="HBH1852" s="401"/>
      <c r="HBI1852" s="401"/>
      <c r="HBJ1852" s="401"/>
      <c r="HBK1852" s="401"/>
      <c r="HBL1852" s="401"/>
      <c r="HBM1852" s="401"/>
      <c r="HBN1852" s="401"/>
      <c r="HBO1852" s="401"/>
      <c r="HBP1852" s="401"/>
      <c r="HBQ1852" s="401"/>
      <c r="HBR1852" s="401"/>
      <c r="HBS1852" s="401"/>
      <c r="HBT1852" s="401"/>
      <c r="HBU1852" s="401"/>
      <c r="HBV1852" s="401"/>
      <c r="HBW1852" s="401"/>
      <c r="HBX1852" s="401"/>
      <c r="HBY1852" s="401"/>
      <c r="HBZ1852" s="401"/>
      <c r="HCA1852" s="401"/>
      <c r="HCB1852" s="401"/>
      <c r="HCC1852" s="401"/>
      <c r="HCD1852" s="401"/>
      <c r="HCE1852" s="401"/>
      <c r="HCF1852" s="401"/>
      <c r="HCG1852" s="401"/>
      <c r="HCH1852" s="401"/>
      <c r="HCI1852" s="401"/>
      <c r="HCJ1852" s="401"/>
      <c r="HCK1852" s="401"/>
      <c r="HCL1852" s="401"/>
      <c r="HCM1852" s="401"/>
      <c r="HCN1852" s="401"/>
      <c r="HCO1852" s="401"/>
      <c r="HCP1852" s="401"/>
      <c r="HCQ1852" s="401"/>
      <c r="HCR1852" s="401"/>
      <c r="HCS1852" s="401"/>
      <c r="HCT1852" s="401"/>
      <c r="HCU1852" s="401"/>
      <c r="HCV1852" s="401"/>
      <c r="HCW1852" s="401"/>
      <c r="HCX1852" s="401"/>
      <c r="HCY1852" s="401"/>
      <c r="HCZ1852" s="401"/>
      <c r="HDA1852" s="401"/>
      <c r="HDB1852" s="401"/>
      <c r="HDC1852" s="401"/>
      <c r="HDD1852" s="401"/>
      <c r="HDE1852" s="401"/>
      <c r="HDF1852" s="401"/>
      <c r="HDG1852" s="401"/>
      <c r="HDH1852" s="401"/>
      <c r="HDI1852" s="401"/>
      <c r="HDJ1852" s="401"/>
      <c r="HDK1852" s="401"/>
      <c r="HDL1852" s="401"/>
      <c r="HDM1852" s="401"/>
      <c r="HDN1852" s="401"/>
      <c r="HDO1852" s="401"/>
      <c r="HDP1852" s="401"/>
      <c r="HDQ1852" s="401"/>
      <c r="HDR1852" s="401"/>
      <c r="HDS1852" s="401"/>
      <c r="HDT1852" s="401"/>
      <c r="HDU1852" s="401"/>
      <c r="HDV1852" s="401"/>
      <c r="HDW1852" s="401"/>
      <c r="HDX1852" s="401"/>
      <c r="HDY1852" s="401"/>
      <c r="HDZ1852" s="401"/>
      <c r="HEA1852" s="401"/>
      <c r="HEB1852" s="401"/>
      <c r="HEC1852" s="401"/>
      <c r="HED1852" s="401"/>
      <c r="HEE1852" s="401"/>
      <c r="HEF1852" s="401"/>
      <c r="HEG1852" s="401"/>
      <c r="HEH1852" s="401"/>
      <c r="HEI1852" s="401"/>
      <c r="HEJ1852" s="401"/>
      <c r="HEK1852" s="401"/>
      <c r="HEL1852" s="401"/>
      <c r="HEM1852" s="401"/>
      <c r="HEN1852" s="401"/>
      <c r="HEO1852" s="401"/>
      <c r="HEP1852" s="401"/>
      <c r="HEQ1852" s="401"/>
      <c r="HER1852" s="401"/>
      <c r="HES1852" s="401"/>
      <c r="HET1852" s="401"/>
      <c r="HEU1852" s="401"/>
      <c r="HEV1852" s="401"/>
      <c r="HEW1852" s="401"/>
      <c r="HEX1852" s="401"/>
      <c r="HEY1852" s="401"/>
      <c r="HEZ1852" s="401"/>
      <c r="HFA1852" s="401"/>
      <c r="HFB1852" s="401"/>
      <c r="HFC1852" s="401"/>
      <c r="HFD1852" s="401"/>
      <c r="HFE1852" s="401"/>
      <c r="HFF1852" s="401"/>
      <c r="HFG1852" s="401"/>
      <c r="HFH1852" s="401"/>
      <c r="HFI1852" s="401"/>
      <c r="HFJ1852" s="401"/>
      <c r="HFK1852" s="401"/>
      <c r="HFL1852" s="401"/>
      <c r="HFM1852" s="401"/>
      <c r="HFN1852" s="401"/>
      <c r="HFO1852" s="401"/>
      <c r="HFP1852" s="401"/>
      <c r="HFQ1852" s="401"/>
      <c r="HFR1852" s="401"/>
      <c r="HFS1852" s="401"/>
      <c r="HFT1852" s="401"/>
      <c r="HFU1852" s="401"/>
      <c r="HFV1852" s="401"/>
      <c r="HFW1852" s="401"/>
      <c r="HFX1852" s="401"/>
      <c r="HFY1852" s="401"/>
      <c r="HFZ1852" s="401"/>
      <c r="HGA1852" s="401"/>
      <c r="HGB1852" s="401"/>
      <c r="HGC1852" s="401"/>
      <c r="HGD1852" s="401"/>
      <c r="HGE1852" s="401"/>
      <c r="HGF1852" s="401"/>
      <c r="HGG1852" s="401"/>
      <c r="HGH1852" s="401"/>
      <c r="HGI1852" s="401"/>
      <c r="HGJ1852" s="401"/>
      <c r="HGK1852" s="401"/>
      <c r="HGL1852" s="401"/>
      <c r="HGM1852" s="401"/>
      <c r="HGN1852" s="401"/>
      <c r="HGO1852" s="401"/>
      <c r="HGP1852" s="401"/>
      <c r="HGQ1852" s="401"/>
      <c r="HGR1852" s="401"/>
      <c r="HGS1852" s="401"/>
      <c r="HGT1852" s="401"/>
      <c r="HGU1852" s="401"/>
      <c r="HGV1852" s="401"/>
      <c r="HGW1852" s="401"/>
      <c r="HGX1852" s="401"/>
      <c r="HGY1852" s="401"/>
      <c r="HGZ1852" s="401"/>
      <c r="HHA1852" s="401"/>
      <c r="HHB1852" s="401"/>
      <c r="HHC1852" s="401"/>
      <c r="HHD1852" s="401"/>
      <c r="HHE1852" s="401"/>
      <c r="HHF1852" s="401"/>
      <c r="HHG1852" s="401"/>
      <c r="HHH1852" s="401"/>
      <c r="HHI1852" s="401"/>
      <c r="HHJ1852" s="401"/>
      <c r="HHK1852" s="401"/>
      <c r="HHL1852" s="401"/>
      <c r="HHM1852" s="401"/>
      <c r="HHN1852" s="401"/>
      <c r="HHO1852" s="401"/>
      <c r="HHP1852" s="401"/>
      <c r="HHQ1852" s="401"/>
      <c r="HHR1852" s="401"/>
      <c r="HHS1852" s="401"/>
      <c r="HHT1852" s="401"/>
      <c r="HHU1852" s="401"/>
      <c r="HHV1852" s="401"/>
      <c r="HHW1852" s="401"/>
      <c r="HHX1852" s="401"/>
      <c r="HHY1852" s="401"/>
      <c r="HHZ1852" s="401"/>
      <c r="HIA1852" s="401"/>
      <c r="HIB1852" s="401"/>
      <c r="HIC1852" s="401"/>
      <c r="HID1852" s="401"/>
      <c r="HIE1852" s="401"/>
      <c r="HIF1852" s="401"/>
      <c r="HIG1852" s="401"/>
      <c r="HIH1852" s="401"/>
      <c r="HII1852" s="401"/>
      <c r="HIJ1852" s="401"/>
      <c r="HIK1852" s="401"/>
      <c r="HIL1852" s="401"/>
      <c r="HIM1852" s="401"/>
      <c r="HIN1852" s="401"/>
      <c r="HIO1852" s="401"/>
      <c r="HIP1852" s="401"/>
      <c r="HIQ1852" s="401"/>
      <c r="HIR1852" s="401"/>
      <c r="HIS1852" s="401"/>
      <c r="HIT1852" s="401"/>
      <c r="HIU1852" s="401"/>
      <c r="HIV1852" s="401"/>
      <c r="HIW1852" s="401"/>
      <c r="HIX1852" s="401"/>
      <c r="HIY1852" s="401"/>
      <c r="HIZ1852" s="401"/>
      <c r="HJA1852" s="401"/>
      <c r="HJB1852" s="401"/>
      <c r="HJC1852" s="401"/>
      <c r="HJD1852" s="401"/>
      <c r="HJE1852" s="401"/>
      <c r="HJF1852" s="401"/>
      <c r="HJG1852" s="401"/>
      <c r="HJH1852" s="401"/>
      <c r="HJI1852" s="401"/>
      <c r="HJJ1852" s="401"/>
      <c r="HJK1852" s="401"/>
      <c r="HJL1852" s="401"/>
      <c r="HJM1852" s="401"/>
      <c r="HJN1852" s="401"/>
      <c r="HJO1852" s="401"/>
      <c r="HJP1852" s="401"/>
      <c r="HJQ1852" s="401"/>
      <c r="HJR1852" s="401"/>
      <c r="HJS1852" s="401"/>
      <c r="HJT1852" s="401"/>
      <c r="HJU1852" s="401"/>
      <c r="HJV1852" s="401"/>
      <c r="HJW1852" s="401"/>
      <c r="HJX1852" s="401"/>
      <c r="HJY1852" s="401"/>
      <c r="HJZ1852" s="401"/>
      <c r="HKA1852" s="401"/>
      <c r="HKB1852" s="401"/>
      <c r="HKC1852" s="401"/>
      <c r="HKD1852" s="401"/>
      <c r="HKE1852" s="401"/>
      <c r="HKF1852" s="401"/>
      <c r="HKG1852" s="401"/>
      <c r="HKH1852" s="401"/>
      <c r="HKI1852" s="401"/>
      <c r="HKJ1852" s="401"/>
      <c r="HKK1852" s="401"/>
      <c r="HKL1852" s="401"/>
      <c r="HKM1852" s="401"/>
      <c r="HKN1852" s="401"/>
      <c r="HKO1852" s="401"/>
      <c r="HKP1852" s="401"/>
      <c r="HKQ1852" s="401"/>
      <c r="HKR1852" s="401"/>
      <c r="HKS1852" s="401"/>
      <c r="HKT1852" s="401"/>
      <c r="HKU1852" s="401"/>
      <c r="HKV1852" s="401"/>
      <c r="HKW1852" s="401"/>
      <c r="HKX1852" s="401"/>
      <c r="HKY1852" s="401"/>
      <c r="HKZ1852" s="401"/>
      <c r="HLA1852" s="401"/>
      <c r="HLB1852" s="401"/>
      <c r="HLC1852" s="401"/>
      <c r="HLD1852" s="401"/>
      <c r="HLE1852" s="401"/>
      <c r="HLF1852" s="401"/>
      <c r="HLG1852" s="401"/>
      <c r="HLH1852" s="401"/>
      <c r="HLI1852" s="401"/>
      <c r="HLJ1852" s="401"/>
      <c r="HLK1852" s="401"/>
      <c r="HLL1852" s="401"/>
      <c r="HLM1852" s="401"/>
      <c r="HLN1852" s="401"/>
      <c r="HLO1852" s="401"/>
      <c r="HLP1852" s="401"/>
      <c r="HLQ1852" s="401"/>
      <c r="HLR1852" s="401"/>
      <c r="HLS1852" s="401"/>
      <c r="HLT1852" s="401"/>
      <c r="HLU1852" s="401"/>
      <c r="HLV1852" s="401"/>
      <c r="HLW1852" s="401"/>
      <c r="HLX1852" s="401"/>
      <c r="HLY1852" s="401"/>
      <c r="HLZ1852" s="401"/>
      <c r="HMA1852" s="401"/>
      <c r="HMB1852" s="401"/>
      <c r="HMC1852" s="401"/>
      <c r="HMD1852" s="401"/>
      <c r="HME1852" s="401"/>
      <c r="HMF1852" s="401"/>
      <c r="HMG1852" s="401"/>
      <c r="HMH1852" s="401"/>
      <c r="HMI1852" s="401"/>
      <c r="HMJ1852" s="401"/>
      <c r="HMK1852" s="401"/>
      <c r="HML1852" s="401"/>
      <c r="HMM1852" s="401"/>
      <c r="HMN1852" s="401"/>
      <c r="HMO1852" s="401"/>
      <c r="HMP1852" s="401"/>
      <c r="HMQ1852" s="401"/>
      <c r="HMR1852" s="401"/>
      <c r="HMS1852" s="401"/>
      <c r="HMT1852" s="401"/>
      <c r="HMU1852" s="401"/>
      <c r="HMV1852" s="401"/>
      <c r="HMW1852" s="401"/>
      <c r="HMX1852" s="401"/>
      <c r="HMY1852" s="401"/>
      <c r="HMZ1852" s="401"/>
      <c r="HNA1852" s="401"/>
      <c r="HNB1852" s="401"/>
      <c r="HNC1852" s="401"/>
      <c r="HND1852" s="401"/>
      <c r="HNE1852" s="401"/>
      <c r="HNF1852" s="401"/>
      <c r="HNG1852" s="401"/>
      <c r="HNH1852" s="401"/>
      <c r="HNI1852" s="401"/>
      <c r="HNJ1852" s="401"/>
      <c r="HNK1852" s="401"/>
      <c r="HNL1852" s="401"/>
      <c r="HNM1852" s="401"/>
      <c r="HNN1852" s="401"/>
      <c r="HNO1852" s="401"/>
      <c r="HNP1852" s="401"/>
      <c r="HNQ1852" s="401"/>
      <c r="HNR1852" s="401"/>
      <c r="HNS1852" s="401"/>
      <c r="HNT1852" s="401"/>
      <c r="HNU1852" s="401"/>
      <c r="HNV1852" s="401"/>
      <c r="HNW1852" s="401"/>
      <c r="HNX1852" s="401"/>
      <c r="HNY1852" s="401"/>
      <c r="HNZ1852" s="401"/>
      <c r="HOA1852" s="401"/>
      <c r="HOB1852" s="401"/>
      <c r="HOC1852" s="401"/>
      <c r="HOD1852" s="401"/>
      <c r="HOE1852" s="401"/>
      <c r="HOF1852" s="401"/>
      <c r="HOG1852" s="401"/>
      <c r="HOH1852" s="401"/>
      <c r="HOI1852" s="401"/>
      <c r="HOJ1852" s="401"/>
      <c r="HOK1852" s="401"/>
      <c r="HOL1852" s="401"/>
      <c r="HOM1852" s="401"/>
      <c r="HON1852" s="401"/>
      <c r="HOO1852" s="401"/>
      <c r="HOP1852" s="401"/>
      <c r="HOQ1852" s="401"/>
      <c r="HOR1852" s="401"/>
      <c r="HOS1852" s="401"/>
      <c r="HOT1852" s="401"/>
      <c r="HOU1852" s="401"/>
      <c r="HOV1852" s="401"/>
      <c r="HOW1852" s="401"/>
      <c r="HOX1852" s="401"/>
      <c r="HOY1852" s="401"/>
      <c r="HOZ1852" s="401"/>
      <c r="HPA1852" s="401"/>
      <c r="HPB1852" s="401"/>
      <c r="HPC1852" s="401"/>
      <c r="HPD1852" s="401"/>
      <c r="HPE1852" s="401"/>
      <c r="HPF1852" s="401"/>
      <c r="HPG1852" s="401"/>
      <c r="HPH1852" s="401"/>
      <c r="HPI1852" s="401"/>
      <c r="HPJ1852" s="401"/>
      <c r="HPK1852" s="401"/>
      <c r="HPL1852" s="401"/>
      <c r="HPM1852" s="401"/>
      <c r="HPN1852" s="401"/>
      <c r="HPO1852" s="401"/>
      <c r="HPP1852" s="401"/>
      <c r="HPQ1852" s="401"/>
      <c r="HPR1852" s="401"/>
      <c r="HPS1852" s="401"/>
      <c r="HPT1852" s="401"/>
      <c r="HPU1852" s="401"/>
      <c r="HPV1852" s="401"/>
      <c r="HPW1852" s="401"/>
      <c r="HPX1852" s="401"/>
      <c r="HPY1852" s="401"/>
      <c r="HPZ1852" s="401"/>
      <c r="HQA1852" s="401"/>
      <c r="HQB1852" s="401"/>
      <c r="HQC1852" s="401"/>
      <c r="HQD1852" s="401"/>
      <c r="HQE1852" s="401"/>
      <c r="HQF1852" s="401"/>
      <c r="HQG1852" s="401"/>
      <c r="HQH1852" s="401"/>
      <c r="HQI1852" s="401"/>
      <c r="HQJ1852" s="401"/>
      <c r="HQK1852" s="401"/>
      <c r="HQL1852" s="401"/>
      <c r="HQM1852" s="401"/>
      <c r="HQN1852" s="401"/>
      <c r="HQO1852" s="401"/>
      <c r="HQP1852" s="401"/>
      <c r="HQQ1852" s="401"/>
      <c r="HQR1852" s="401"/>
      <c r="HQS1852" s="401"/>
      <c r="HQT1852" s="401"/>
      <c r="HQU1852" s="401"/>
      <c r="HQV1852" s="401"/>
      <c r="HQW1852" s="401"/>
      <c r="HQX1852" s="401"/>
      <c r="HQY1852" s="401"/>
      <c r="HQZ1852" s="401"/>
      <c r="HRA1852" s="401"/>
      <c r="HRB1852" s="401"/>
      <c r="HRC1852" s="401"/>
      <c r="HRD1852" s="401"/>
      <c r="HRE1852" s="401"/>
      <c r="HRF1852" s="401"/>
      <c r="HRG1852" s="401"/>
      <c r="HRH1852" s="401"/>
      <c r="HRI1852" s="401"/>
      <c r="HRJ1852" s="401"/>
      <c r="HRK1852" s="401"/>
      <c r="HRL1852" s="401"/>
      <c r="HRM1852" s="401"/>
      <c r="HRN1852" s="401"/>
      <c r="HRO1852" s="401"/>
      <c r="HRP1852" s="401"/>
      <c r="HRQ1852" s="401"/>
      <c r="HRR1852" s="401"/>
      <c r="HRS1852" s="401"/>
      <c r="HRT1852" s="401"/>
      <c r="HRU1852" s="401"/>
      <c r="HRV1852" s="401"/>
      <c r="HRW1852" s="401"/>
      <c r="HRX1852" s="401"/>
      <c r="HRY1852" s="401"/>
      <c r="HRZ1852" s="401"/>
      <c r="HSA1852" s="401"/>
      <c r="HSB1852" s="401"/>
      <c r="HSC1852" s="401"/>
      <c r="HSD1852" s="401"/>
      <c r="HSE1852" s="401"/>
      <c r="HSF1852" s="401"/>
      <c r="HSG1852" s="401"/>
      <c r="HSH1852" s="401"/>
      <c r="HSI1852" s="401"/>
      <c r="HSJ1852" s="401"/>
      <c r="HSK1852" s="401"/>
      <c r="HSL1852" s="401"/>
      <c r="HSM1852" s="401"/>
      <c r="HSN1852" s="401"/>
      <c r="HSO1852" s="401"/>
      <c r="HSP1852" s="401"/>
      <c r="HSQ1852" s="401"/>
      <c r="HSR1852" s="401"/>
      <c r="HSS1852" s="401"/>
      <c r="HST1852" s="401"/>
      <c r="HSU1852" s="401"/>
      <c r="HSV1852" s="401"/>
      <c r="HSW1852" s="401"/>
      <c r="HSX1852" s="401"/>
      <c r="HSY1852" s="401"/>
      <c r="HSZ1852" s="401"/>
      <c r="HTA1852" s="401"/>
      <c r="HTB1852" s="401"/>
      <c r="HTC1852" s="401"/>
      <c r="HTD1852" s="401"/>
      <c r="HTE1852" s="401"/>
      <c r="HTF1852" s="401"/>
      <c r="HTG1852" s="401"/>
      <c r="HTH1852" s="401"/>
      <c r="HTI1852" s="401"/>
      <c r="HTJ1852" s="401"/>
      <c r="HTK1852" s="401"/>
      <c r="HTL1852" s="401"/>
      <c r="HTM1852" s="401"/>
      <c r="HTN1852" s="401"/>
      <c r="HTO1852" s="401"/>
      <c r="HTP1852" s="401"/>
      <c r="HTQ1852" s="401"/>
      <c r="HTR1852" s="401"/>
      <c r="HTS1852" s="401"/>
      <c r="HTT1852" s="401"/>
      <c r="HTU1852" s="401"/>
      <c r="HTV1852" s="401"/>
      <c r="HTW1852" s="401"/>
      <c r="HTX1852" s="401"/>
      <c r="HTY1852" s="401"/>
      <c r="HTZ1852" s="401"/>
      <c r="HUA1852" s="401"/>
      <c r="HUB1852" s="401"/>
      <c r="HUC1852" s="401"/>
      <c r="HUD1852" s="401"/>
      <c r="HUE1852" s="401"/>
      <c r="HUF1852" s="401"/>
      <c r="HUG1852" s="401"/>
      <c r="HUH1852" s="401"/>
      <c r="HUI1852" s="401"/>
      <c r="HUJ1852" s="401"/>
      <c r="HUK1852" s="401"/>
      <c r="HUL1852" s="401"/>
      <c r="HUM1852" s="401"/>
      <c r="HUN1852" s="401"/>
      <c r="HUO1852" s="401"/>
      <c r="HUP1852" s="401"/>
      <c r="HUQ1852" s="401"/>
      <c r="HUR1852" s="401"/>
      <c r="HUS1852" s="401"/>
      <c r="HUT1852" s="401"/>
      <c r="HUU1852" s="401"/>
      <c r="HUV1852" s="401"/>
      <c r="HUW1852" s="401"/>
      <c r="HUX1852" s="401"/>
      <c r="HUY1852" s="401"/>
      <c r="HUZ1852" s="401"/>
      <c r="HVA1852" s="401"/>
      <c r="HVB1852" s="401"/>
      <c r="HVC1852" s="401"/>
      <c r="HVD1852" s="401"/>
      <c r="HVE1852" s="401"/>
      <c r="HVF1852" s="401"/>
      <c r="HVG1852" s="401"/>
      <c r="HVH1852" s="401"/>
      <c r="HVI1852" s="401"/>
      <c r="HVJ1852" s="401"/>
      <c r="HVK1852" s="401"/>
      <c r="HVL1852" s="401"/>
      <c r="HVM1852" s="401"/>
      <c r="HVN1852" s="401"/>
      <c r="HVO1852" s="401"/>
      <c r="HVP1852" s="401"/>
      <c r="HVQ1852" s="401"/>
      <c r="HVR1852" s="401"/>
      <c r="HVS1852" s="401"/>
      <c r="HVT1852" s="401"/>
      <c r="HVU1852" s="401"/>
      <c r="HVV1852" s="401"/>
      <c r="HVW1852" s="401"/>
      <c r="HVX1852" s="401"/>
      <c r="HVY1852" s="401"/>
      <c r="HVZ1852" s="401"/>
      <c r="HWA1852" s="401"/>
      <c r="HWB1852" s="401"/>
      <c r="HWC1852" s="401"/>
      <c r="HWD1852" s="401"/>
      <c r="HWE1852" s="401"/>
      <c r="HWF1852" s="401"/>
      <c r="HWG1852" s="401"/>
      <c r="HWH1852" s="401"/>
      <c r="HWI1852" s="401"/>
      <c r="HWJ1852" s="401"/>
      <c r="HWK1852" s="401"/>
      <c r="HWL1852" s="401"/>
      <c r="HWM1852" s="401"/>
      <c r="HWN1852" s="401"/>
      <c r="HWO1852" s="401"/>
      <c r="HWP1852" s="401"/>
      <c r="HWQ1852" s="401"/>
      <c r="HWR1852" s="401"/>
      <c r="HWS1852" s="401"/>
      <c r="HWT1852" s="401"/>
      <c r="HWU1852" s="401"/>
      <c r="HWV1852" s="401"/>
      <c r="HWW1852" s="401"/>
      <c r="HWX1852" s="401"/>
      <c r="HWY1852" s="401"/>
      <c r="HWZ1852" s="401"/>
      <c r="HXA1852" s="401"/>
      <c r="HXB1852" s="401"/>
      <c r="HXC1852" s="401"/>
      <c r="HXD1852" s="401"/>
      <c r="HXE1852" s="401"/>
      <c r="HXF1852" s="401"/>
      <c r="HXG1852" s="401"/>
      <c r="HXH1852" s="401"/>
      <c r="HXI1852" s="401"/>
      <c r="HXJ1852" s="401"/>
      <c r="HXK1852" s="401"/>
      <c r="HXL1852" s="401"/>
      <c r="HXM1852" s="401"/>
      <c r="HXN1852" s="401"/>
      <c r="HXO1852" s="401"/>
      <c r="HXP1852" s="401"/>
      <c r="HXQ1852" s="401"/>
      <c r="HXR1852" s="401"/>
      <c r="HXS1852" s="401"/>
      <c r="HXT1852" s="401"/>
      <c r="HXU1852" s="401"/>
      <c r="HXV1852" s="401"/>
      <c r="HXW1852" s="401"/>
      <c r="HXX1852" s="401"/>
      <c r="HXY1852" s="401"/>
      <c r="HXZ1852" s="401"/>
      <c r="HYA1852" s="401"/>
      <c r="HYB1852" s="401"/>
      <c r="HYC1852" s="401"/>
      <c r="HYD1852" s="401"/>
      <c r="HYE1852" s="401"/>
      <c r="HYF1852" s="401"/>
      <c r="HYG1852" s="401"/>
      <c r="HYH1852" s="401"/>
      <c r="HYI1852" s="401"/>
      <c r="HYJ1852" s="401"/>
      <c r="HYK1852" s="401"/>
      <c r="HYL1852" s="401"/>
      <c r="HYM1852" s="401"/>
      <c r="HYN1852" s="401"/>
      <c r="HYO1852" s="401"/>
      <c r="HYP1852" s="401"/>
      <c r="HYQ1852" s="401"/>
      <c r="HYR1852" s="401"/>
      <c r="HYS1852" s="401"/>
      <c r="HYT1852" s="401"/>
      <c r="HYU1852" s="401"/>
      <c r="HYV1852" s="401"/>
      <c r="HYW1852" s="401"/>
      <c r="HYX1852" s="401"/>
      <c r="HYY1852" s="401"/>
      <c r="HYZ1852" s="401"/>
      <c r="HZA1852" s="401"/>
      <c r="HZB1852" s="401"/>
      <c r="HZC1852" s="401"/>
      <c r="HZD1852" s="401"/>
      <c r="HZE1852" s="401"/>
      <c r="HZF1852" s="401"/>
      <c r="HZG1852" s="401"/>
      <c r="HZH1852" s="401"/>
      <c r="HZI1852" s="401"/>
      <c r="HZJ1852" s="401"/>
      <c r="HZK1852" s="401"/>
      <c r="HZL1852" s="401"/>
      <c r="HZM1852" s="401"/>
      <c r="HZN1852" s="401"/>
      <c r="HZO1852" s="401"/>
      <c r="HZP1852" s="401"/>
      <c r="HZQ1852" s="401"/>
      <c r="HZR1852" s="401"/>
      <c r="HZS1852" s="401"/>
      <c r="HZT1852" s="401"/>
      <c r="HZU1852" s="401"/>
      <c r="HZV1852" s="401"/>
      <c r="HZW1852" s="401"/>
      <c r="HZX1852" s="401"/>
      <c r="HZY1852" s="401"/>
      <c r="HZZ1852" s="401"/>
      <c r="IAA1852" s="401"/>
      <c r="IAB1852" s="401"/>
      <c r="IAC1852" s="401"/>
      <c r="IAD1852" s="401"/>
      <c r="IAE1852" s="401"/>
      <c r="IAF1852" s="401"/>
      <c r="IAG1852" s="401"/>
      <c r="IAH1852" s="401"/>
      <c r="IAI1852" s="401"/>
      <c r="IAJ1852" s="401"/>
      <c r="IAK1852" s="401"/>
      <c r="IAL1852" s="401"/>
      <c r="IAM1852" s="401"/>
      <c r="IAN1852" s="401"/>
      <c r="IAO1852" s="401"/>
      <c r="IAP1852" s="401"/>
      <c r="IAQ1852" s="401"/>
      <c r="IAR1852" s="401"/>
      <c r="IAS1852" s="401"/>
      <c r="IAT1852" s="401"/>
      <c r="IAU1852" s="401"/>
      <c r="IAV1852" s="401"/>
      <c r="IAW1852" s="401"/>
      <c r="IAX1852" s="401"/>
      <c r="IAY1852" s="401"/>
      <c r="IAZ1852" s="401"/>
      <c r="IBA1852" s="401"/>
      <c r="IBB1852" s="401"/>
      <c r="IBC1852" s="401"/>
      <c r="IBD1852" s="401"/>
      <c r="IBE1852" s="401"/>
      <c r="IBF1852" s="401"/>
      <c r="IBG1852" s="401"/>
      <c r="IBH1852" s="401"/>
      <c r="IBI1852" s="401"/>
      <c r="IBJ1852" s="401"/>
      <c r="IBK1852" s="401"/>
      <c r="IBL1852" s="401"/>
      <c r="IBM1852" s="401"/>
      <c r="IBN1852" s="401"/>
      <c r="IBO1852" s="401"/>
      <c r="IBP1852" s="401"/>
      <c r="IBQ1852" s="401"/>
      <c r="IBR1852" s="401"/>
      <c r="IBS1852" s="401"/>
      <c r="IBT1852" s="401"/>
      <c r="IBU1852" s="401"/>
      <c r="IBV1852" s="401"/>
      <c r="IBW1852" s="401"/>
      <c r="IBX1852" s="401"/>
      <c r="IBY1852" s="401"/>
      <c r="IBZ1852" s="401"/>
      <c r="ICA1852" s="401"/>
      <c r="ICB1852" s="401"/>
      <c r="ICC1852" s="401"/>
      <c r="ICD1852" s="401"/>
      <c r="ICE1852" s="401"/>
      <c r="ICF1852" s="401"/>
      <c r="ICG1852" s="401"/>
      <c r="ICH1852" s="401"/>
      <c r="ICI1852" s="401"/>
      <c r="ICJ1852" s="401"/>
      <c r="ICK1852" s="401"/>
      <c r="ICL1852" s="401"/>
      <c r="ICM1852" s="401"/>
      <c r="ICN1852" s="401"/>
      <c r="ICO1852" s="401"/>
      <c r="ICP1852" s="401"/>
      <c r="ICQ1852" s="401"/>
      <c r="ICR1852" s="401"/>
      <c r="ICS1852" s="401"/>
      <c r="ICT1852" s="401"/>
      <c r="ICU1852" s="401"/>
      <c r="ICV1852" s="401"/>
      <c r="ICW1852" s="401"/>
      <c r="ICX1852" s="401"/>
      <c r="ICY1852" s="401"/>
      <c r="ICZ1852" s="401"/>
      <c r="IDA1852" s="401"/>
      <c r="IDB1852" s="401"/>
      <c r="IDC1852" s="401"/>
      <c r="IDD1852" s="401"/>
      <c r="IDE1852" s="401"/>
      <c r="IDF1852" s="401"/>
      <c r="IDG1852" s="401"/>
      <c r="IDH1852" s="401"/>
      <c r="IDI1852" s="401"/>
      <c r="IDJ1852" s="401"/>
      <c r="IDK1852" s="401"/>
      <c r="IDL1852" s="401"/>
      <c r="IDM1852" s="401"/>
      <c r="IDN1852" s="401"/>
      <c r="IDO1852" s="401"/>
      <c r="IDP1852" s="401"/>
      <c r="IDQ1852" s="401"/>
      <c r="IDR1852" s="401"/>
      <c r="IDS1852" s="401"/>
      <c r="IDT1852" s="401"/>
      <c r="IDU1852" s="401"/>
      <c r="IDV1852" s="401"/>
      <c r="IDW1852" s="401"/>
      <c r="IDX1852" s="401"/>
      <c r="IDY1852" s="401"/>
      <c r="IDZ1852" s="401"/>
      <c r="IEA1852" s="401"/>
      <c r="IEB1852" s="401"/>
      <c r="IEC1852" s="401"/>
      <c r="IED1852" s="401"/>
      <c r="IEE1852" s="401"/>
      <c r="IEF1852" s="401"/>
      <c r="IEG1852" s="401"/>
      <c r="IEH1852" s="401"/>
      <c r="IEI1852" s="401"/>
      <c r="IEJ1852" s="401"/>
      <c r="IEK1852" s="401"/>
      <c r="IEL1852" s="401"/>
      <c r="IEM1852" s="401"/>
      <c r="IEN1852" s="401"/>
      <c r="IEO1852" s="401"/>
      <c r="IEP1852" s="401"/>
      <c r="IEQ1852" s="401"/>
      <c r="IER1852" s="401"/>
      <c r="IES1852" s="401"/>
      <c r="IET1852" s="401"/>
      <c r="IEU1852" s="401"/>
      <c r="IEV1852" s="401"/>
      <c r="IEW1852" s="401"/>
      <c r="IEX1852" s="401"/>
      <c r="IEY1852" s="401"/>
      <c r="IEZ1852" s="401"/>
      <c r="IFA1852" s="401"/>
      <c r="IFB1852" s="401"/>
      <c r="IFC1852" s="401"/>
      <c r="IFD1852" s="401"/>
      <c r="IFE1852" s="401"/>
      <c r="IFF1852" s="401"/>
      <c r="IFG1852" s="401"/>
      <c r="IFH1852" s="401"/>
      <c r="IFI1852" s="401"/>
      <c r="IFJ1852" s="401"/>
      <c r="IFK1852" s="401"/>
      <c r="IFL1852" s="401"/>
      <c r="IFM1852" s="401"/>
      <c r="IFN1852" s="401"/>
      <c r="IFO1852" s="401"/>
      <c r="IFP1852" s="401"/>
      <c r="IFQ1852" s="401"/>
      <c r="IFR1852" s="401"/>
      <c r="IFS1852" s="401"/>
      <c r="IFT1852" s="401"/>
      <c r="IFU1852" s="401"/>
      <c r="IFV1852" s="401"/>
      <c r="IFW1852" s="401"/>
      <c r="IFX1852" s="401"/>
      <c r="IFY1852" s="401"/>
      <c r="IFZ1852" s="401"/>
      <c r="IGA1852" s="401"/>
      <c r="IGB1852" s="401"/>
      <c r="IGC1852" s="401"/>
      <c r="IGD1852" s="401"/>
      <c r="IGE1852" s="401"/>
      <c r="IGF1852" s="401"/>
      <c r="IGG1852" s="401"/>
      <c r="IGH1852" s="401"/>
      <c r="IGI1852" s="401"/>
      <c r="IGJ1852" s="401"/>
      <c r="IGK1852" s="401"/>
      <c r="IGL1852" s="401"/>
      <c r="IGM1852" s="401"/>
      <c r="IGN1852" s="401"/>
      <c r="IGO1852" s="401"/>
      <c r="IGP1852" s="401"/>
      <c r="IGQ1852" s="401"/>
      <c r="IGR1852" s="401"/>
      <c r="IGS1852" s="401"/>
      <c r="IGT1852" s="401"/>
      <c r="IGU1852" s="401"/>
      <c r="IGV1852" s="401"/>
      <c r="IGW1852" s="401"/>
      <c r="IGX1852" s="401"/>
      <c r="IGY1852" s="401"/>
      <c r="IGZ1852" s="401"/>
      <c r="IHA1852" s="401"/>
      <c r="IHB1852" s="401"/>
      <c r="IHC1852" s="401"/>
      <c r="IHD1852" s="401"/>
      <c r="IHE1852" s="401"/>
      <c r="IHF1852" s="401"/>
      <c r="IHG1852" s="401"/>
      <c r="IHH1852" s="401"/>
      <c r="IHI1852" s="401"/>
      <c r="IHJ1852" s="401"/>
      <c r="IHK1852" s="401"/>
      <c r="IHL1852" s="401"/>
      <c r="IHM1852" s="401"/>
      <c r="IHN1852" s="401"/>
      <c r="IHO1852" s="401"/>
      <c r="IHP1852" s="401"/>
      <c r="IHQ1852" s="401"/>
      <c r="IHR1852" s="401"/>
      <c r="IHS1852" s="401"/>
      <c r="IHT1852" s="401"/>
      <c r="IHU1852" s="401"/>
      <c r="IHV1852" s="401"/>
      <c r="IHW1852" s="401"/>
      <c r="IHX1852" s="401"/>
      <c r="IHY1852" s="401"/>
      <c r="IHZ1852" s="401"/>
      <c r="IIA1852" s="401"/>
      <c r="IIB1852" s="401"/>
      <c r="IIC1852" s="401"/>
      <c r="IID1852" s="401"/>
      <c r="IIE1852" s="401"/>
      <c r="IIF1852" s="401"/>
      <c r="IIG1852" s="401"/>
      <c r="IIH1852" s="401"/>
      <c r="III1852" s="401"/>
      <c r="IIJ1852" s="401"/>
      <c r="IIK1852" s="401"/>
      <c r="IIL1852" s="401"/>
      <c r="IIM1852" s="401"/>
      <c r="IIN1852" s="401"/>
      <c r="IIO1852" s="401"/>
      <c r="IIP1852" s="401"/>
      <c r="IIQ1852" s="401"/>
      <c r="IIR1852" s="401"/>
      <c r="IIS1852" s="401"/>
      <c r="IIT1852" s="401"/>
      <c r="IIU1852" s="401"/>
      <c r="IIV1852" s="401"/>
      <c r="IIW1852" s="401"/>
      <c r="IIX1852" s="401"/>
      <c r="IIY1852" s="401"/>
      <c r="IIZ1852" s="401"/>
      <c r="IJA1852" s="401"/>
      <c r="IJB1852" s="401"/>
      <c r="IJC1852" s="401"/>
      <c r="IJD1852" s="401"/>
      <c r="IJE1852" s="401"/>
      <c r="IJF1852" s="401"/>
      <c r="IJG1852" s="401"/>
      <c r="IJH1852" s="401"/>
      <c r="IJI1852" s="401"/>
      <c r="IJJ1852" s="401"/>
      <c r="IJK1852" s="401"/>
      <c r="IJL1852" s="401"/>
      <c r="IJM1852" s="401"/>
      <c r="IJN1852" s="401"/>
      <c r="IJO1852" s="401"/>
      <c r="IJP1852" s="401"/>
      <c r="IJQ1852" s="401"/>
      <c r="IJR1852" s="401"/>
      <c r="IJS1852" s="401"/>
      <c r="IJT1852" s="401"/>
      <c r="IJU1852" s="401"/>
      <c r="IJV1852" s="401"/>
      <c r="IJW1852" s="401"/>
      <c r="IJX1852" s="401"/>
      <c r="IJY1852" s="401"/>
      <c r="IJZ1852" s="401"/>
      <c r="IKA1852" s="401"/>
      <c r="IKB1852" s="401"/>
      <c r="IKC1852" s="401"/>
      <c r="IKD1852" s="401"/>
      <c r="IKE1852" s="401"/>
      <c r="IKF1852" s="401"/>
      <c r="IKG1852" s="401"/>
      <c r="IKH1852" s="401"/>
      <c r="IKI1852" s="401"/>
      <c r="IKJ1852" s="401"/>
      <c r="IKK1852" s="401"/>
      <c r="IKL1852" s="401"/>
      <c r="IKM1852" s="401"/>
      <c r="IKN1852" s="401"/>
      <c r="IKO1852" s="401"/>
      <c r="IKP1852" s="401"/>
      <c r="IKQ1852" s="401"/>
      <c r="IKR1852" s="401"/>
      <c r="IKS1852" s="401"/>
      <c r="IKT1852" s="401"/>
      <c r="IKU1852" s="401"/>
      <c r="IKV1852" s="401"/>
      <c r="IKW1852" s="401"/>
      <c r="IKX1852" s="401"/>
      <c r="IKY1852" s="401"/>
      <c r="IKZ1852" s="401"/>
      <c r="ILA1852" s="401"/>
      <c r="ILB1852" s="401"/>
      <c r="ILC1852" s="401"/>
      <c r="ILD1852" s="401"/>
      <c r="ILE1852" s="401"/>
      <c r="ILF1852" s="401"/>
      <c r="ILG1852" s="401"/>
      <c r="ILH1852" s="401"/>
      <c r="ILI1852" s="401"/>
      <c r="ILJ1852" s="401"/>
      <c r="ILK1852" s="401"/>
      <c r="ILL1852" s="401"/>
      <c r="ILM1852" s="401"/>
      <c r="ILN1852" s="401"/>
      <c r="ILO1852" s="401"/>
      <c r="ILP1852" s="401"/>
      <c r="ILQ1852" s="401"/>
      <c r="ILR1852" s="401"/>
      <c r="ILS1852" s="401"/>
      <c r="ILT1852" s="401"/>
      <c r="ILU1852" s="401"/>
      <c r="ILV1852" s="401"/>
      <c r="ILW1852" s="401"/>
      <c r="ILX1852" s="401"/>
      <c r="ILY1852" s="401"/>
      <c r="ILZ1852" s="401"/>
      <c r="IMA1852" s="401"/>
      <c r="IMB1852" s="401"/>
      <c r="IMC1852" s="401"/>
      <c r="IMD1852" s="401"/>
      <c r="IME1852" s="401"/>
      <c r="IMF1852" s="401"/>
      <c r="IMG1852" s="401"/>
      <c r="IMH1852" s="401"/>
      <c r="IMI1852" s="401"/>
      <c r="IMJ1852" s="401"/>
      <c r="IMK1852" s="401"/>
      <c r="IML1852" s="401"/>
      <c r="IMM1852" s="401"/>
      <c r="IMN1852" s="401"/>
      <c r="IMO1852" s="401"/>
      <c r="IMP1852" s="401"/>
      <c r="IMQ1852" s="401"/>
      <c r="IMR1852" s="401"/>
      <c r="IMS1852" s="401"/>
      <c r="IMT1852" s="401"/>
      <c r="IMU1852" s="401"/>
      <c r="IMV1852" s="401"/>
      <c r="IMW1852" s="401"/>
      <c r="IMX1852" s="401"/>
      <c r="IMY1852" s="401"/>
      <c r="IMZ1852" s="401"/>
      <c r="INA1852" s="401"/>
      <c r="INB1852" s="401"/>
      <c r="INC1852" s="401"/>
      <c r="IND1852" s="401"/>
      <c r="INE1852" s="401"/>
      <c r="INF1852" s="401"/>
      <c r="ING1852" s="401"/>
      <c r="INH1852" s="401"/>
      <c r="INI1852" s="401"/>
      <c r="INJ1852" s="401"/>
      <c r="INK1852" s="401"/>
      <c r="INL1852" s="401"/>
      <c r="INM1852" s="401"/>
      <c r="INN1852" s="401"/>
      <c r="INO1852" s="401"/>
      <c r="INP1852" s="401"/>
      <c r="INQ1852" s="401"/>
      <c r="INR1852" s="401"/>
      <c r="INS1852" s="401"/>
      <c r="INT1852" s="401"/>
      <c r="INU1852" s="401"/>
      <c r="INV1852" s="401"/>
      <c r="INW1852" s="401"/>
      <c r="INX1852" s="401"/>
      <c r="INY1852" s="401"/>
      <c r="INZ1852" s="401"/>
      <c r="IOA1852" s="401"/>
      <c r="IOB1852" s="401"/>
      <c r="IOC1852" s="401"/>
      <c r="IOD1852" s="401"/>
      <c r="IOE1852" s="401"/>
      <c r="IOF1852" s="401"/>
      <c r="IOG1852" s="401"/>
      <c r="IOH1852" s="401"/>
      <c r="IOI1852" s="401"/>
      <c r="IOJ1852" s="401"/>
      <c r="IOK1852" s="401"/>
      <c r="IOL1852" s="401"/>
      <c r="IOM1852" s="401"/>
      <c r="ION1852" s="401"/>
      <c r="IOO1852" s="401"/>
      <c r="IOP1852" s="401"/>
      <c r="IOQ1852" s="401"/>
      <c r="IOR1852" s="401"/>
      <c r="IOS1852" s="401"/>
      <c r="IOT1852" s="401"/>
      <c r="IOU1852" s="401"/>
      <c r="IOV1852" s="401"/>
      <c r="IOW1852" s="401"/>
      <c r="IOX1852" s="401"/>
      <c r="IOY1852" s="401"/>
      <c r="IOZ1852" s="401"/>
      <c r="IPA1852" s="401"/>
      <c r="IPB1852" s="401"/>
      <c r="IPC1852" s="401"/>
      <c r="IPD1852" s="401"/>
      <c r="IPE1852" s="401"/>
      <c r="IPF1852" s="401"/>
      <c r="IPG1852" s="401"/>
      <c r="IPH1852" s="401"/>
      <c r="IPI1852" s="401"/>
      <c r="IPJ1852" s="401"/>
      <c r="IPK1852" s="401"/>
      <c r="IPL1852" s="401"/>
      <c r="IPM1852" s="401"/>
      <c r="IPN1852" s="401"/>
      <c r="IPO1852" s="401"/>
      <c r="IPP1852" s="401"/>
      <c r="IPQ1852" s="401"/>
      <c r="IPR1852" s="401"/>
      <c r="IPS1852" s="401"/>
      <c r="IPT1852" s="401"/>
      <c r="IPU1852" s="401"/>
      <c r="IPV1852" s="401"/>
      <c r="IPW1852" s="401"/>
      <c r="IPX1852" s="401"/>
      <c r="IPY1852" s="401"/>
      <c r="IPZ1852" s="401"/>
      <c r="IQA1852" s="401"/>
      <c r="IQB1852" s="401"/>
      <c r="IQC1852" s="401"/>
      <c r="IQD1852" s="401"/>
      <c r="IQE1852" s="401"/>
      <c r="IQF1852" s="401"/>
      <c r="IQG1852" s="401"/>
      <c r="IQH1852" s="401"/>
      <c r="IQI1852" s="401"/>
      <c r="IQJ1852" s="401"/>
      <c r="IQK1852" s="401"/>
      <c r="IQL1852" s="401"/>
      <c r="IQM1852" s="401"/>
      <c r="IQN1852" s="401"/>
      <c r="IQO1852" s="401"/>
      <c r="IQP1852" s="401"/>
      <c r="IQQ1852" s="401"/>
      <c r="IQR1852" s="401"/>
      <c r="IQS1852" s="401"/>
      <c r="IQT1852" s="401"/>
      <c r="IQU1852" s="401"/>
      <c r="IQV1852" s="401"/>
      <c r="IQW1852" s="401"/>
      <c r="IQX1852" s="401"/>
      <c r="IQY1852" s="401"/>
      <c r="IQZ1852" s="401"/>
      <c r="IRA1852" s="401"/>
      <c r="IRB1852" s="401"/>
      <c r="IRC1852" s="401"/>
      <c r="IRD1852" s="401"/>
      <c r="IRE1852" s="401"/>
      <c r="IRF1852" s="401"/>
      <c r="IRG1852" s="401"/>
      <c r="IRH1852" s="401"/>
      <c r="IRI1852" s="401"/>
      <c r="IRJ1852" s="401"/>
      <c r="IRK1852" s="401"/>
      <c r="IRL1852" s="401"/>
      <c r="IRM1852" s="401"/>
      <c r="IRN1852" s="401"/>
      <c r="IRO1852" s="401"/>
      <c r="IRP1852" s="401"/>
      <c r="IRQ1852" s="401"/>
      <c r="IRR1852" s="401"/>
      <c r="IRS1852" s="401"/>
      <c r="IRT1852" s="401"/>
      <c r="IRU1852" s="401"/>
      <c r="IRV1852" s="401"/>
      <c r="IRW1852" s="401"/>
      <c r="IRX1852" s="401"/>
      <c r="IRY1852" s="401"/>
      <c r="IRZ1852" s="401"/>
      <c r="ISA1852" s="401"/>
      <c r="ISB1852" s="401"/>
      <c r="ISC1852" s="401"/>
      <c r="ISD1852" s="401"/>
      <c r="ISE1852" s="401"/>
      <c r="ISF1852" s="401"/>
      <c r="ISG1852" s="401"/>
      <c r="ISH1852" s="401"/>
      <c r="ISI1852" s="401"/>
      <c r="ISJ1852" s="401"/>
      <c r="ISK1852" s="401"/>
      <c r="ISL1852" s="401"/>
      <c r="ISM1852" s="401"/>
      <c r="ISN1852" s="401"/>
      <c r="ISO1852" s="401"/>
      <c r="ISP1852" s="401"/>
      <c r="ISQ1852" s="401"/>
      <c r="ISR1852" s="401"/>
      <c r="ISS1852" s="401"/>
      <c r="IST1852" s="401"/>
      <c r="ISU1852" s="401"/>
      <c r="ISV1852" s="401"/>
      <c r="ISW1852" s="401"/>
      <c r="ISX1852" s="401"/>
      <c r="ISY1852" s="401"/>
      <c r="ISZ1852" s="401"/>
      <c r="ITA1852" s="401"/>
      <c r="ITB1852" s="401"/>
      <c r="ITC1852" s="401"/>
      <c r="ITD1852" s="401"/>
      <c r="ITE1852" s="401"/>
      <c r="ITF1852" s="401"/>
      <c r="ITG1852" s="401"/>
      <c r="ITH1852" s="401"/>
      <c r="ITI1852" s="401"/>
      <c r="ITJ1852" s="401"/>
      <c r="ITK1852" s="401"/>
      <c r="ITL1852" s="401"/>
      <c r="ITM1852" s="401"/>
      <c r="ITN1852" s="401"/>
      <c r="ITO1852" s="401"/>
      <c r="ITP1852" s="401"/>
      <c r="ITQ1852" s="401"/>
      <c r="ITR1852" s="401"/>
      <c r="ITS1852" s="401"/>
      <c r="ITT1852" s="401"/>
      <c r="ITU1852" s="401"/>
      <c r="ITV1852" s="401"/>
      <c r="ITW1852" s="401"/>
      <c r="ITX1852" s="401"/>
      <c r="ITY1852" s="401"/>
      <c r="ITZ1852" s="401"/>
      <c r="IUA1852" s="401"/>
      <c r="IUB1852" s="401"/>
      <c r="IUC1852" s="401"/>
      <c r="IUD1852" s="401"/>
      <c r="IUE1852" s="401"/>
      <c r="IUF1852" s="401"/>
      <c r="IUG1852" s="401"/>
      <c r="IUH1852" s="401"/>
      <c r="IUI1852" s="401"/>
      <c r="IUJ1852" s="401"/>
      <c r="IUK1852" s="401"/>
      <c r="IUL1852" s="401"/>
      <c r="IUM1852" s="401"/>
      <c r="IUN1852" s="401"/>
      <c r="IUO1852" s="401"/>
      <c r="IUP1852" s="401"/>
      <c r="IUQ1852" s="401"/>
      <c r="IUR1852" s="401"/>
      <c r="IUS1852" s="401"/>
      <c r="IUT1852" s="401"/>
      <c r="IUU1852" s="401"/>
      <c r="IUV1852" s="401"/>
      <c r="IUW1852" s="401"/>
      <c r="IUX1852" s="401"/>
      <c r="IUY1852" s="401"/>
      <c r="IUZ1852" s="401"/>
      <c r="IVA1852" s="401"/>
      <c r="IVB1852" s="401"/>
      <c r="IVC1852" s="401"/>
      <c r="IVD1852" s="401"/>
      <c r="IVE1852" s="401"/>
      <c r="IVF1852" s="401"/>
      <c r="IVG1852" s="401"/>
      <c r="IVH1852" s="401"/>
      <c r="IVI1852" s="401"/>
      <c r="IVJ1852" s="401"/>
      <c r="IVK1852" s="401"/>
      <c r="IVL1852" s="401"/>
      <c r="IVM1852" s="401"/>
      <c r="IVN1852" s="401"/>
      <c r="IVO1852" s="401"/>
      <c r="IVP1852" s="401"/>
      <c r="IVQ1852" s="401"/>
      <c r="IVR1852" s="401"/>
      <c r="IVS1852" s="401"/>
      <c r="IVT1852" s="401"/>
      <c r="IVU1852" s="401"/>
      <c r="IVV1852" s="401"/>
      <c r="IVW1852" s="401"/>
      <c r="IVX1852" s="401"/>
      <c r="IVY1852" s="401"/>
      <c r="IVZ1852" s="401"/>
      <c r="IWA1852" s="401"/>
      <c r="IWB1852" s="401"/>
      <c r="IWC1852" s="401"/>
      <c r="IWD1852" s="401"/>
      <c r="IWE1852" s="401"/>
      <c r="IWF1852" s="401"/>
      <c r="IWG1852" s="401"/>
      <c r="IWH1852" s="401"/>
      <c r="IWI1852" s="401"/>
      <c r="IWJ1852" s="401"/>
      <c r="IWK1852" s="401"/>
      <c r="IWL1852" s="401"/>
      <c r="IWM1852" s="401"/>
      <c r="IWN1852" s="401"/>
      <c r="IWO1852" s="401"/>
      <c r="IWP1852" s="401"/>
      <c r="IWQ1852" s="401"/>
      <c r="IWR1852" s="401"/>
      <c r="IWS1852" s="401"/>
      <c r="IWT1852" s="401"/>
      <c r="IWU1852" s="401"/>
      <c r="IWV1852" s="401"/>
      <c r="IWW1852" s="401"/>
      <c r="IWX1852" s="401"/>
      <c r="IWY1852" s="401"/>
      <c r="IWZ1852" s="401"/>
      <c r="IXA1852" s="401"/>
      <c r="IXB1852" s="401"/>
      <c r="IXC1852" s="401"/>
      <c r="IXD1852" s="401"/>
      <c r="IXE1852" s="401"/>
      <c r="IXF1852" s="401"/>
      <c r="IXG1852" s="401"/>
      <c r="IXH1852" s="401"/>
      <c r="IXI1852" s="401"/>
      <c r="IXJ1852" s="401"/>
      <c r="IXK1852" s="401"/>
      <c r="IXL1852" s="401"/>
      <c r="IXM1852" s="401"/>
      <c r="IXN1852" s="401"/>
      <c r="IXO1852" s="401"/>
      <c r="IXP1852" s="401"/>
      <c r="IXQ1852" s="401"/>
      <c r="IXR1852" s="401"/>
      <c r="IXS1852" s="401"/>
      <c r="IXT1852" s="401"/>
      <c r="IXU1852" s="401"/>
      <c r="IXV1852" s="401"/>
      <c r="IXW1852" s="401"/>
      <c r="IXX1852" s="401"/>
      <c r="IXY1852" s="401"/>
      <c r="IXZ1852" s="401"/>
      <c r="IYA1852" s="401"/>
      <c r="IYB1852" s="401"/>
      <c r="IYC1852" s="401"/>
      <c r="IYD1852" s="401"/>
      <c r="IYE1852" s="401"/>
      <c r="IYF1852" s="401"/>
      <c r="IYG1852" s="401"/>
      <c r="IYH1852" s="401"/>
      <c r="IYI1852" s="401"/>
      <c r="IYJ1852" s="401"/>
      <c r="IYK1852" s="401"/>
      <c r="IYL1852" s="401"/>
      <c r="IYM1852" s="401"/>
      <c r="IYN1852" s="401"/>
      <c r="IYO1852" s="401"/>
      <c r="IYP1852" s="401"/>
      <c r="IYQ1852" s="401"/>
      <c r="IYR1852" s="401"/>
      <c r="IYS1852" s="401"/>
      <c r="IYT1852" s="401"/>
      <c r="IYU1852" s="401"/>
      <c r="IYV1852" s="401"/>
      <c r="IYW1852" s="401"/>
      <c r="IYX1852" s="401"/>
      <c r="IYY1852" s="401"/>
      <c r="IYZ1852" s="401"/>
      <c r="IZA1852" s="401"/>
      <c r="IZB1852" s="401"/>
      <c r="IZC1852" s="401"/>
      <c r="IZD1852" s="401"/>
      <c r="IZE1852" s="401"/>
      <c r="IZF1852" s="401"/>
      <c r="IZG1852" s="401"/>
      <c r="IZH1852" s="401"/>
      <c r="IZI1852" s="401"/>
      <c r="IZJ1852" s="401"/>
      <c r="IZK1852" s="401"/>
      <c r="IZL1852" s="401"/>
      <c r="IZM1852" s="401"/>
      <c r="IZN1852" s="401"/>
      <c r="IZO1852" s="401"/>
      <c r="IZP1852" s="401"/>
      <c r="IZQ1852" s="401"/>
      <c r="IZR1852" s="401"/>
      <c r="IZS1852" s="401"/>
      <c r="IZT1852" s="401"/>
      <c r="IZU1852" s="401"/>
      <c r="IZV1852" s="401"/>
      <c r="IZW1852" s="401"/>
      <c r="IZX1852" s="401"/>
      <c r="IZY1852" s="401"/>
      <c r="IZZ1852" s="401"/>
      <c r="JAA1852" s="401"/>
      <c r="JAB1852" s="401"/>
      <c r="JAC1852" s="401"/>
      <c r="JAD1852" s="401"/>
      <c r="JAE1852" s="401"/>
      <c r="JAF1852" s="401"/>
      <c r="JAG1852" s="401"/>
      <c r="JAH1852" s="401"/>
      <c r="JAI1852" s="401"/>
      <c r="JAJ1852" s="401"/>
      <c r="JAK1852" s="401"/>
      <c r="JAL1852" s="401"/>
      <c r="JAM1852" s="401"/>
      <c r="JAN1852" s="401"/>
      <c r="JAO1852" s="401"/>
      <c r="JAP1852" s="401"/>
      <c r="JAQ1852" s="401"/>
      <c r="JAR1852" s="401"/>
      <c r="JAS1852" s="401"/>
      <c r="JAT1852" s="401"/>
      <c r="JAU1852" s="401"/>
      <c r="JAV1852" s="401"/>
      <c r="JAW1852" s="401"/>
      <c r="JAX1852" s="401"/>
      <c r="JAY1852" s="401"/>
      <c r="JAZ1852" s="401"/>
      <c r="JBA1852" s="401"/>
      <c r="JBB1852" s="401"/>
      <c r="JBC1852" s="401"/>
      <c r="JBD1852" s="401"/>
      <c r="JBE1852" s="401"/>
      <c r="JBF1852" s="401"/>
      <c r="JBG1852" s="401"/>
      <c r="JBH1852" s="401"/>
      <c r="JBI1852" s="401"/>
      <c r="JBJ1852" s="401"/>
      <c r="JBK1852" s="401"/>
      <c r="JBL1852" s="401"/>
      <c r="JBM1852" s="401"/>
      <c r="JBN1852" s="401"/>
      <c r="JBO1852" s="401"/>
      <c r="JBP1852" s="401"/>
      <c r="JBQ1852" s="401"/>
      <c r="JBR1852" s="401"/>
      <c r="JBS1852" s="401"/>
      <c r="JBT1852" s="401"/>
      <c r="JBU1852" s="401"/>
      <c r="JBV1852" s="401"/>
      <c r="JBW1852" s="401"/>
      <c r="JBX1852" s="401"/>
      <c r="JBY1852" s="401"/>
      <c r="JBZ1852" s="401"/>
      <c r="JCA1852" s="401"/>
      <c r="JCB1852" s="401"/>
      <c r="JCC1852" s="401"/>
      <c r="JCD1852" s="401"/>
      <c r="JCE1852" s="401"/>
      <c r="JCF1852" s="401"/>
      <c r="JCG1852" s="401"/>
      <c r="JCH1852" s="401"/>
      <c r="JCI1852" s="401"/>
      <c r="JCJ1852" s="401"/>
      <c r="JCK1852" s="401"/>
      <c r="JCL1852" s="401"/>
      <c r="JCM1852" s="401"/>
      <c r="JCN1852" s="401"/>
      <c r="JCO1852" s="401"/>
      <c r="JCP1852" s="401"/>
      <c r="JCQ1852" s="401"/>
      <c r="JCR1852" s="401"/>
      <c r="JCS1852" s="401"/>
      <c r="JCT1852" s="401"/>
      <c r="JCU1852" s="401"/>
      <c r="JCV1852" s="401"/>
      <c r="JCW1852" s="401"/>
      <c r="JCX1852" s="401"/>
      <c r="JCY1852" s="401"/>
      <c r="JCZ1852" s="401"/>
      <c r="JDA1852" s="401"/>
      <c r="JDB1852" s="401"/>
      <c r="JDC1852" s="401"/>
      <c r="JDD1852" s="401"/>
      <c r="JDE1852" s="401"/>
      <c r="JDF1852" s="401"/>
      <c r="JDG1852" s="401"/>
      <c r="JDH1852" s="401"/>
      <c r="JDI1852" s="401"/>
      <c r="JDJ1852" s="401"/>
      <c r="JDK1852" s="401"/>
      <c r="JDL1852" s="401"/>
      <c r="JDM1852" s="401"/>
      <c r="JDN1852" s="401"/>
      <c r="JDO1852" s="401"/>
      <c r="JDP1852" s="401"/>
      <c r="JDQ1852" s="401"/>
      <c r="JDR1852" s="401"/>
      <c r="JDS1852" s="401"/>
      <c r="JDT1852" s="401"/>
      <c r="JDU1852" s="401"/>
      <c r="JDV1852" s="401"/>
      <c r="JDW1852" s="401"/>
      <c r="JDX1852" s="401"/>
      <c r="JDY1852" s="401"/>
      <c r="JDZ1852" s="401"/>
      <c r="JEA1852" s="401"/>
      <c r="JEB1852" s="401"/>
      <c r="JEC1852" s="401"/>
      <c r="JED1852" s="401"/>
      <c r="JEE1852" s="401"/>
      <c r="JEF1852" s="401"/>
      <c r="JEG1852" s="401"/>
      <c r="JEH1852" s="401"/>
      <c r="JEI1852" s="401"/>
      <c r="JEJ1852" s="401"/>
      <c r="JEK1852" s="401"/>
      <c r="JEL1852" s="401"/>
      <c r="JEM1852" s="401"/>
      <c r="JEN1852" s="401"/>
      <c r="JEO1852" s="401"/>
      <c r="JEP1852" s="401"/>
      <c r="JEQ1852" s="401"/>
      <c r="JER1852" s="401"/>
      <c r="JES1852" s="401"/>
      <c r="JET1852" s="401"/>
      <c r="JEU1852" s="401"/>
      <c r="JEV1852" s="401"/>
      <c r="JEW1852" s="401"/>
      <c r="JEX1852" s="401"/>
      <c r="JEY1852" s="401"/>
      <c r="JEZ1852" s="401"/>
      <c r="JFA1852" s="401"/>
      <c r="JFB1852" s="401"/>
      <c r="JFC1852" s="401"/>
      <c r="JFD1852" s="401"/>
      <c r="JFE1852" s="401"/>
      <c r="JFF1852" s="401"/>
      <c r="JFG1852" s="401"/>
      <c r="JFH1852" s="401"/>
      <c r="JFI1852" s="401"/>
      <c r="JFJ1852" s="401"/>
      <c r="JFK1852" s="401"/>
      <c r="JFL1852" s="401"/>
      <c r="JFM1852" s="401"/>
      <c r="JFN1852" s="401"/>
      <c r="JFO1852" s="401"/>
      <c r="JFP1852" s="401"/>
      <c r="JFQ1852" s="401"/>
      <c r="JFR1852" s="401"/>
      <c r="JFS1852" s="401"/>
      <c r="JFT1852" s="401"/>
      <c r="JFU1852" s="401"/>
      <c r="JFV1852" s="401"/>
      <c r="JFW1852" s="401"/>
      <c r="JFX1852" s="401"/>
      <c r="JFY1852" s="401"/>
      <c r="JFZ1852" s="401"/>
      <c r="JGA1852" s="401"/>
      <c r="JGB1852" s="401"/>
      <c r="JGC1852" s="401"/>
      <c r="JGD1852" s="401"/>
      <c r="JGE1852" s="401"/>
      <c r="JGF1852" s="401"/>
      <c r="JGG1852" s="401"/>
      <c r="JGH1852" s="401"/>
      <c r="JGI1852" s="401"/>
      <c r="JGJ1852" s="401"/>
      <c r="JGK1852" s="401"/>
      <c r="JGL1852" s="401"/>
      <c r="JGM1852" s="401"/>
      <c r="JGN1852" s="401"/>
      <c r="JGO1852" s="401"/>
      <c r="JGP1852" s="401"/>
      <c r="JGQ1852" s="401"/>
      <c r="JGR1852" s="401"/>
      <c r="JGS1852" s="401"/>
      <c r="JGT1852" s="401"/>
      <c r="JGU1852" s="401"/>
      <c r="JGV1852" s="401"/>
      <c r="JGW1852" s="401"/>
      <c r="JGX1852" s="401"/>
      <c r="JGY1852" s="401"/>
      <c r="JGZ1852" s="401"/>
      <c r="JHA1852" s="401"/>
      <c r="JHB1852" s="401"/>
      <c r="JHC1852" s="401"/>
      <c r="JHD1852" s="401"/>
      <c r="JHE1852" s="401"/>
      <c r="JHF1852" s="401"/>
      <c r="JHG1852" s="401"/>
      <c r="JHH1852" s="401"/>
      <c r="JHI1852" s="401"/>
      <c r="JHJ1852" s="401"/>
      <c r="JHK1852" s="401"/>
      <c r="JHL1852" s="401"/>
      <c r="JHM1852" s="401"/>
      <c r="JHN1852" s="401"/>
      <c r="JHO1852" s="401"/>
      <c r="JHP1852" s="401"/>
      <c r="JHQ1852" s="401"/>
      <c r="JHR1852" s="401"/>
      <c r="JHS1852" s="401"/>
      <c r="JHT1852" s="401"/>
      <c r="JHU1852" s="401"/>
      <c r="JHV1852" s="401"/>
      <c r="JHW1852" s="401"/>
      <c r="JHX1852" s="401"/>
      <c r="JHY1852" s="401"/>
      <c r="JHZ1852" s="401"/>
      <c r="JIA1852" s="401"/>
      <c r="JIB1852" s="401"/>
      <c r="JIC1852" s="401"/>
      <c r="JID1852" s="401"/>
      <c r="JIE1852" s="401"/>
      <c r="JIF1852" s="401"/>
      <c r="JIG1852" s="401"/>
      <c r="JIH1852" s="401"/>
      <c r="JII1852" s="401"/>
      <c r="JIJ1852" s="401"/>
      <c r="JIK1852" s="401"/>
      <c r="JIL1852" s="401"/>
      <c r="JIM1852" s="401"/>
      <c r="JIN1852" s="401"/>
      <c r="JIO1852" s="401"/>
      <c r="JIP1852" s="401"/>
      <c r="JIQ1852" s="401"/>
      <c r="JIR1852" s="401"/>
      <c r="JIS1852" s="401"/>
      <c r="JIT1852" s="401"/>
      <c r="JIU1852" s="401"/>
      <c r="JIV1852" s="401"/>
      <c r="JIW1852" s="401"/>
      <c r="JIX1852" s="401"/>
      <c r="JIY1852" s="401"/>
      <c r="JIZ1852" s="401"/>
      <c r="JJA1852" s="401"/>
      <c r="JJB1852" s="401"/>
      <c r="JJC1852" s="401"/>
      <c r="JJD1852" s="401"/>
      <c r="JJE1852" s="401"/>
      <c r="JJF1852" s="401"/>
      <c r="JJG1852" s="401"/>
      <c r="JJH1852" s="401"/>
      <c r="JJI1852" s="401"/>
      <c r="JJJ1852" s="401"/>
      <c r="JJK1852" s="401"/>
      <c r="JJL1852" s="401"/>
      <c r="JJM1852" s="401"/>
      <c r="JJN1852" s="401"/>
      <c r="JJO1852" s="401"/>
      <c r="JJP1852" s="401"/>
      <c r="JJQ1852" s="401"/>
      <c r="JJR1852" s="401"/>
      <c r="JJS1852" s="401"/>
      <c r="JJT1852" s="401"/>
      <c r="JJU1852" s="401"/>
      <c r="JJV1852" s="401"/>
      <c r="JJW1852" s="401"/>
      <c r="JJX1852" s="401"/>
      <c r="JJY1852" s="401"/>
      <c r="JJZ1852" s="401"/>
      <c r="JKA1852" s="401"/>
      <c r="JKB1852" s="401"/>
      <c r="JKC1852" s="401"/>
      <c r="JKD1852" s="401"/>
      <c r="JKE1852" s="401"/>
      <c r="JKF1852" s="401"/>
      <c r="JKG1852" s="401"/>
      <c r="JKH1852" s="401"/>
      <c r="JKI1852" s="401"/>
      <c r="JKJ1852" s="401"/>
      <c r="JKK1852" s="401"/>
      <c r="JKL1852" s="401"/>
      <c r="JKM1852" s="401"/>
      <c r="JKN1852" s="401"/>
      <c r="JKO1852" s="401"/>
      <c r="JKP1852" s="401"/>
      <c r="JKQ1852" s="401"/>
      <c r="JKR1852" s="401"/>
      <c r="JKS1852" s="401"/>
      <c r="JKT1852" s="401"/>
      <c r="JKU1852" s="401"/>
      <c r="JKV1852" s="401"/>
      <c r="JKW1852" s="401"/>
      <c r="JKX1852" s="401"/>
      <c r="JKY1852" s="401"/>
      <c r="JKZ1852" s="401"/>
      <c r="JLA1852" s="401"/>
      <c r="JLB1852" s="401"/>
      <c r="JLC1852" s="401"/>
      <c r="JLD1852" s="401"/>
      <c r="JLE1852" s="401"/>
      <c r="JLF1852" s="401"/>
      <c r="JLG1852" s="401"/>
      <c r="JLH1852" s="401"/>
      <c r="JLI1852" s="401"/>
      <c r="JLJ1852" s="401"/>
      <c r="JLK1852" s="401"/>
      <c r="JLL1852" s="401"/>
      <c r="JLM1852" s="401"/>
      <c r="JLN1852" s="401"/>
      <c r="JLO1852" s="401"/>
      <c r="JLP1852" s="401"/>
      <c r="JLQ1852" s="401"/>
      <c r="JLR1852" s="401"/>
      <c r="JLS1852" s="401"/>
      <c r="JLT1852" s="401"/>
      <c r="JLU1852" s="401"/>
      <c r="JLV1852" s="401"/>
      <c r="JLW1852" s="401"/>
      <c r="JLX1852" s="401"/>
      <c r="JLY1852" s="401"/>
      <c r="JLZ1852" s="401"/>
      <c r="JMA1852" s="401"/>
      <c r="JMB1852" s="401"/>
      <c r="JMC1852" s="401"/>
      <c r="JMD1852" s="401"/>
      <c r="JME1852" s="401"/>
      <c r="JMF1852" s="401"/>
      <c r="JMG1852" s="401"/>
      <c r="JMH1852" s="401"/>
      <c r="JMI1852" s="401"/>
      <c r="JMJ1852" s="401"/>
      <c r="JMK1852" s="401"/>
      <c r="JML1852" s="401"/>
      <c r="JMM1852" s="401"/>
      <c r="JMN1852" s="401"/>
      <c r="JMO1852" s="401"/>
      <c r="JMP1852" s="401"/>
      <c r="JMQ1852" s="401"/>
      <c r="JMR1852" s="401"/>
      <c r="JMS1852" s="401"/>
      <c r="JMT1852" s="401"/>
      <c r="JMU1852" s="401"/>
      <c r="JMV1852" s="401"/>
      <c r="JMW1852" s="401"/>
      <c r="JMX1852" s="401"/>
      <c r="JMY1852" s="401"/>
      <c r="JMZ1852" s="401"/>
      <c r="JNA1852" s="401"/>
      <c r="JNB1852" s="401"/>
      <c r="JNC1852" s="401"/>
      <c r="JND1852" s="401"/>
      <c r="JNE1852" s="401"/>
      <c r="JNF1852" s="401"/>
      <c r="JNG1852" s="401"/>
      <c r="JNH1852" s="401"/>
      <c r="JNI1852" s="401"/>
      <c r="JNJ1852" s="401"/>
      <c r="JNK1852" s="401"/>
      <c r="JNL1852" s="401"/>
      <c r="JNM1852" s="401"/>
      <c r="JNN1852" s="401"/>
      <c r="JNO1852" s="401"/>
      <c r="JNP1852" s="401"/>
      <c r="JNQ1852" s="401"/>
      <c r="JNR1852" s="401"/>
      <c r="JNS1852" s="401"/>
      <c r="JNT1852" s="401"/>
      <c r="JNU1852" s="401"/>
      <c r="JNV1852" s="401"/>
      <c r="JNW1852" s="401"/>
      <c r="JNX1852" s="401"/>
      <c r="JNY1852" s="401"/>
      <c r="JNZ1852" s="401"/>
      <c r="JOA1852" s="401"/>
      <c r="JOB1852" s="401"/>
      <c r="JOC1852" s="401"/>
      <c r="JOD1852" s="401"/>
      <c r="JOE1852" s="401"/>
      <c r="JOF1852" s="401"/>
      <c r="JOG1852" s="401"/>
      <c r="JOH1852" s="401"/>
      <c r="JOI1852" s="401"/>
      <c r="JOJ1852" s="401"/>
      <c r="JOK1852" s="401"/>
      <c r="JOL1852" s="401"/>
      <c r="JOM1852" s="401"/>
      <c r="JON1852" s="401"/>
      <c r="JOO1852" s="401"/>
      <c r="JOP1852" s="401"/>
      <c r="JOQ1852" s="401"/>
      <c r="JOR1852" s="401"/>
      <c r="JOS1852" s="401"/>
      <c r="JOT1852" s="401"/>
      <c r="JOU1852" s="401"/>
      <c r="JOV1852" s="401"/>
      <c r="JOW1852" s="401"/>
      <c r="JOX1852" s="401"/>
      <c r="JOY1852" s="401"/>
      <c r="JOZ1852" s="401"/>
      <c r="JPA1852" s="401"/>
      <c r="JPB1852" s="401"/>
      <c r="JPC1852" s="401"/>
      <c r="JPD1852" s="401"/>
      <c r="JPE1852" s="401"/>
      <c r="JPF1852" s="401"/>
      <c r="JPG1852" s="401"/>
      <c r="JPH1852" s="401"/>
      <c r="JPI1852" s="401"/>
      <c r="JPJ1852" s="401"/>
      <c r="JPK1852" s="401"/>
      <c r="JPL1852" s="401"/>
      <c r="JPM1852" s="401"/>
      <c r="JPN1852" s="401"/>
      <c r="JPO1852" s="401"/>
      <c r="JPP1852" s="401"/>
      <c r="JPQ1852" s="401"/>
      <c r="JPR1852" s="401"/>
      <c r="JPS1852" s="401"/>
      <c r="JPT1852" s="401"/>
      <c r="JPU1852" s="401"/>
      <c r="JPV1852" s="401"/>
      <c r="JPW1852" s="401"/>
      <c r="JPX1852" s="401"/>
      <c r="JPY1852" s="401"/>
      <c r="JPZ1852" s="401"/>
      <c r="JQA1852" s="401"/>
      <c r="JQB1852" s="401"/>
      <c r="JQC1852" s="401"/>
      <c r="JQD1852" s="401"/>
      <c r="JQE1852" s="401"/>
      <c r="JQF1852" s="401"/>
      <c r="JQG1852" s="401"/>
      <c r="JQH1852" s="401"/>
      <c r="JQI1852" s="401"/>
      <c r="JQJ1852" s="401"/>
      <c r="JQK1852" s="401"/>
      <c r="JQL1852" s="401"/>
      <c r="JQM1852" s="401"/>
      <c r="JQN1852" s="401"/>
      <c r="JQO1852" s="401"/>
      <c r="JQP1852" s="401"/>
      <c r="JQQ1852" s="401"/>
      <c r="JQR1852" s="401"/>
      <c r="JQS1852" s="401"/>
      <c r="JQT1852" s="401"/>
      <c r="JQU1852" s="401"/>
      <c r="JQV1852" s="401"/>
      <c r="JQW1852" s="401"/>
      <c r="JQX1852" s="401"/>
      <c r="JQY1852" s="401"/>
      <c r="JQZ1852" s="401"/>
      <c r="JRA1852" s="401"/>
      <c r="JRB1852" s="401"/>
      <c r="JRC1852" s="401"/>
      <c r="JRD1852" s="401"/>
      <c r="JRE1852" s="401"/>
      <c r="JRF1852" s="401"/>
      <c r="JRG1852" s="401"/>
      <c r="JRH1852" s="401"/>
      <c r="JRI1852" s="401"/>
      <c r="JRJ1852" s="401"/>
      <c r="JRK1852" s="401"/>
      <c r="JRL1852" s="401"/>
      <c r="JRM1852" s="401"/>
      <c r="JRN1852" s="401"/>
      <c r="JRO1852" s="401"/>
      <c r="JRP1852" s="401"/>
      <c r="JRQ1852" s="401"/>
      <c r="JRR1852" s="401"/>
      <c r="JRS1852" s="401"/>
      <c r="JRT1852" s="401"/>
      <c r="JRU1852" s="401"/>
      <c r="JRV1852" s="401"/>
      <c r="JRW1852" s="401"/>
      <c r="JRX1852" s="401"/>
      <c r="JRY1852" s="401"/>
      <c r="JRZ1852" s="401"/>
      <c r="JSA1852" s="401"/>
      <c r="JSB1852" s="401"/>
      <c r="JSC1852" s="401"/>
      <c r="JSD1852" s="401"/>
      <c r="JSE1852" s="401"/>
      <c r="JSF1852" s="401"/>
      <c r="JSG1852" s="401"/>
      <c r="JSH1852" s="401"/>
      <c r="JSI1852" s="401"/>
      <c r="JSJ1852" s="401"/>
      <c r="JSK1852" s="401"/>
      <c r="JSL1852" s="401"/>
      <c r="JSM1852" s="401"/>
      <c r="JSN1852" s="401"/>
      <c r="JSO1852" s="401"/>
      <c r="JSP1852" s="401"/>
      <c r="JSQ1852" s="401"/>
      <c r="JSR1852" s="401"/>
      <c r="JSS1852" s="401"/>
      <c r="JST1852" s="401"/>
      <c r="JSU1852" s="401"/>
      <c r="JSV1852" s="401"/>
      <c r="JSW1852" s="401"/>
      <c r="JSX1852" s="401"/>
      <c r="JSY1852" s="401"/>
      <c r="JSZ1852" s="401"/>
      <c r="JTA1852" s="401"/>
      <c r="JTB1852" s="401"/>
      <c r="JTC1852" s="401"/>
      <c r="JTD1852" s="401"/>
      <c r="JTE1852" s="401"/>
      <c r="JTF1852" s="401"/>
      <c r="JTG1852" s="401"/>
      <c r="JTH1852" s="401"/>
      <c r="JTI1852" s="401"/>
      <c r="JTJ1852" s="401"/>
      <c r="JTK1852" s="401"/>
      <c r="JTL1852" s="401"/>
      <c r="JTM1852" s="401"/>
      <c r="JTN1852" s="401"/>
      <c r="JTO1852" s="401"/>
      <c r="JTP1852" s="401"/>
      <c r="JTQ1852" s="401"/>
      <c r="JTR1852" s="401"/>
      <c r="JTS1852" s="401"/>
      <c r="JTT1852" s="401"/>
      <c r="JTU1852" s="401"/>
      <c r="JTV1852" s="401"/>
      <c r="JTW1852" s="401"/>
      <c r="JTX1852" s="401"/>
      <c r="JTY1852" s="401"/>
      <c r="JTZ1852" s="401"/>
      <c r="JUA1852" s="401"/>
      <c r="JUB1852" s="401"/>
      <c r="JUC1852" s="401"/>
      <c r="JUD1852" s="401"/>
      <c r="JUE1852" s="401"/>
      <c r="JUF1852" s="401"/>
      <c r="JUG1852" s="401"/>
      <c r="JUH1852" s="401"/>
      <c r="JUI1852" s="401"/>
      <c r="JUJ1852" s="401"/>
      <c r="JUK1852" s="401"/>
      <c r="JUL1852" s="401"/>
      <c r="JUM1852" s="401"/>
      <c r="JUN1852" s="401"/>
      <c r="JUO1852" s="401"/>
      <c r="JUP1852" s="401"/>
      <c r="JUQ1852" s="401"/>
      <c r="JUR1852" s="401"/>
      <c r="JUS1852" s="401"/>
      <c r="JUT1852" s="401"/>
      <c r="JUU1852" s="401"/>
      <c r="JUV1852" s="401"/>
      <c r="JUW1852" s="401"/>
      <c r="JUX1852" s="401"/>
      <c r="JUY1852" s="401"/>
      <c r="JUZ1852" s="401"/>
      <c r="JVA1852" s="401"/>
      <c r="JVB1852" s="401"/>
      <c r="JVC1852" s="401"/>
      <c r="JVD1852" s="401"/>
      <c r="JVE1852" s="401"/>
      <c r="JVF1852" s="401"/>
      <c r="JVG1852" s="401"/>
      <c r="JVH1852" s="401"/>
      <c r="JVI1852" s="401"/>
      <c r="JVJ1852" s="401"/>
      <c r="JVK1852" s="401"/>
      <c r="JVL1852" s="401"/>
      <c r="JVM1852" s="401"/>
      <c r="JVN1852" s="401"/>
      <c r="JVO1852" s="401"/>
      <c r="JVP1852" s="401"/>
      <c r="JVQ1852" s="401"/>
      <c r="JVR1852" s="401"/>
      <c r="JVS1852" s="401"/>
      <c r="JVT1852" s="401"/>
      <c r="JVU1852" s="401"/>
      <c r="JVV1852" s="401"/>
      <c r="JVW1852" s="401"/>
      <c r="JVX1852" s="401"/>
      <c r="JVY1852" s="401"/>
      <c r="JVZ1852" s="401"/>
      <c r="JWA1852" s="401"/>
      <c r="JWB1852" s="401"/>
      <c r="JWC1852" s="401"/>
      <c r="JWD1852" s="401"/>
      <c r="JWE1852" s="401"/>
      <c r="JWF1852" s="401"/>
      <c r="JWG1852" s="401"/>
      <c r="JWH1852" s="401"/>
      <c r="JWI1852" s="401"/>
      <c r="JWJ1852" s="401"/>
      <c r="JWK1852" s="401"/>
      <c r="JWL1852" s="401"/>
      <c r="JWM1852" s="401"/>
      <c r="JWN1852" s="401"/>
      <c r="JWO1852" s="401"/>
      <c r="JWP1852" s="401"/>
      <c r="JWQ1852" s="401"/>
      <c r="JWR1852" s="401"/>
      <c r="JWS1852" s="401"/>
      <c r="JWT1852" s="401"/>
      <c r="JWU1852" s="401"/>
      <c r="JWV1852" s="401"/>
      <c r="JWW1852" s="401"/>
      <c r="JWX1852" s="401"/>
      <c r="JWY1852" s="401"/>
      <c r="JWZ1852" s="401"/>
      <c r="JXA1852" s="401"/>
      <c r="JXB1852" s="401"/>
      <c r="JXC1852" s="401"/>
      <c r="JXD1852" s="401"/>
      <c r="JXE1852" s="401"/>
      <c r="JXF1852" s="401"/>
      <c r="JXG1852" s="401"/>
      <c r="JXH1852" s="401"/>
      <c r="JXI1852" s="401"/>
      <c r="JXJ1852" s="401"/>
      <c r="JXK1852" s="401"/>
      <c r="JXL1852" s="401"/>
      <c r="JXM1852" s="401"/>
      <c r="JXN1852" s="401"/>
      <c r="JXO1852" s="401"/>
      <c r="JXP1852" s="401"/>
      <c r="JXQ1852" s="401"/>
      <c r="JXR1852" s="401"/>
      <c r="JXS1852" s="401"/>
      <c r="JXT1852" s="401"/>
      <c r="JXU1852" s="401"/>
      <c r="JXV1852" s="401"/>
      <c r="JXW1852" s="401"/>
      <c r="JXX1852" s="401"/>
      <c r="JXY1852" s="401"/>
      <c r="JXZ1852" s="401"/>
      <c r="JYA1852" s="401"/>
      <c r="JYB1852" s="401"/>
      <c r="JYC1852" s="401"/>
      <c r="JYD1852" s="401"/>
      <c r="JYE1852" s="401"/>
      <c r="JYF1852" s="401"/>
      <c r="JYG1852" s="401"/>
      <c r="JYH1852" s="401"/>
      <c r="JYI1852" s="401"/>
      <c r="JYJ1852" s="401"/>
      <c r="JYK1852" s="401"/>
      <c r="JYL1852" s="401"/>
      <c r="JYM1852" s="401"/>
      <c r="JYN1852" s="401"/>
      <c r="JYO1852" s="401"/>
      <c r="JYP1852" s="401"/>
      <c r="JYQ1852" s="401"/>
      <c r="JYR1852" s="401"/>
      <c r="JYS1852" s="401"/>
      <c r="JYT1852" s="401"/>
      <c r="JYU1852" s="401"/>
      <c r="JYV1852" s="401"/>
      <c r="JYW1852" s="401"/>
      <c r="JYX1852" s="401"/>
      <c r="JYY1852" s="401"/>
      <c r="JYZ1852" s="401"/>
      <c r="JZA1852" s="401"/>
      <c r="JZB1852" s="401"/>
      <c r="JZC1852" s="401"/>
      <c r="JZD1852" s="401"/>
      <c r="JZE1852" s="401"/>
      <c r="JZF1852" s="401"/>
      <c r="JZG1852" s="401"/>
      <c r="JZH1852" s="401"/>
      <c r="JZI1852" s="401"/>
      <c r="JZJ1852" s="401"/>
      <c r="JZK1852" s="401"/>
      <c r="JZL1852" s="401"/>
      <c r="JZM1852" s="401"/>
      <c r="JZN1852" s="401"/>
      <c r="JZO1852" s="401"/>
      <c r="JZP1852" s="401"/>
      <c r="JZQ1852" s="401"/>
      <c r="JZR1852" s="401"/>
      <c r="JZS1852" s="401"/>
      <c r="JZT1852" s="401"/>
      <c r="JZU1852" s="401"/>
      <c r="JZV1852" s="401"/>
      <c r="JZW1852" s="401"/>
      <c r="JZX1852" s="401"/>
      <c r="JZY1852" s="401"/>
      <c r="JZZ1852" s="401"/>
      <c r="KAA1852" s="401"/>
      <c r="KAB1852" s="401"/>
      <c r="KAC1852" s="401"/>
      <c r="KAD1852" s="401"/>
      <c r="KAE1852" s="401"/>
      <c r="KAF1852" s="401"/>
      <c r="KAG1852" s="401"/>
      <c r="KAH1852" s="401"/>
      <c r="KAI1852" s="401"/>
      <c r="KAJ1852" s="401"/>
      <c r="KAK1852" s="401"/>
      <c r="KAL1852" s="401"/>
      <c r="KAM1852" s="401"/>
      <c r="KAN1852" s="401"/>
      <c r="KAO1852" s="401"/>
      <c r="KAP1852" s="401"/>
      <c r="KAQ1852" s="401"/>
      <c r="KAR1852" s="401"/>
      <c r="KAS1852" s="401"/>
      <c r="KAT1852" s="401"/>
      <c r="KAU1852" s="401"/>
      <c r="KAV1852" s="401"/>
      <c r="KAW1852" s="401"/>
      <c r="KAX1852" s="401"/>
      <c r="KAY1852" s="401"/>
      <c r="KAZ1852" s="401"/>
      <c r="KBA1852" s="401"/>
      <c r="KBB1852" s="401"/>
      <c r="KBC1852" s="401"/>
      <c r="KBD1852" s="401"/>
      <c r="KBE1852" s="401"/>
      <c r="KBF1852" s="401"/>
      <c r="KBG1852" s="401"/>
      <c r="KBH1852" s="401"/>
      <c r="KBI1852" s="401"/>
      <c r="KBJ1852" s="401"/>
      <c r="KBK1852" s="401"/>
      <c r="KBL1852" s="401"/>
      <c r="KBM1852" s="401"/>
      <c r="KBN1852" s="401"/>
      <c r="KBO1852" s="401"/>
      <c r="KBP1852" s="401"/>
      <c r="KBQ1852" s="401"/>
      <c r="KBR1852" s="401"/>
      <c r="KBS1852" s="401"/>
      <c r="KBT1852" s="401"/>
      <c r="KBU1852" s="401"/>
      <c r="KBV1852" s="401"/>
      <c r="KBW1852" s="401"/>
      <c r="KBX1852" s="401"/>
      <c r="KBY1852" s="401"/>
      <c r="KBZ1852" s="401"/>
      <c r="KCA1852" s="401"/>
      <c r="KCB1852" s="401"/>
      <c r="KCC1852" s="401"/>
      <c r="KCD1852" s="401"/>
      <c r="KCE1852" s="401"/>
      <c r="KCF1852" s="401"/>
      <c r="KCG1852" s="401"/>
      <c r="KCH1852" s="401"/>
      <c r="KCI1852" s="401"/>
      <c r="KCJ1852" s="401"/>
      <c r="KCK1852" s="401"/>
      <c r="KCL1852" s="401"/>
      <c r="KCM1852" s="401"/>
      <c r="KCN1852" s="401"/>
      <c r="KCO1852" s="401"/>
      <c r="KCP1852" s="401"/>
      <c r="KCQ1852" s="401"/>
      <c r="KCR1852" s="401"/>
      <c r="KCS1852" s="401"/>
      <c r="KCT1852" s="401"/>
      <c r="KCU1852" s="401"/>
      <c r="KCV1852" s="401"/>
      <c r="KCW1852" s="401"/>
      <c r="KCX1852" s="401"/>
      <c r="KCY1852" s="401"/>
      <c r="KCZ1852" s="401"/>
      <c r="KDA1852" s="401"/>
      <c r="KDB1852" s="401"/>
      <c r="KDC1852" s="401"/>
      <c r="KDD1852" s="401"/>
      <c r="KDE1852" s="401"/>
      <c r="KDF1852" s="401"/>
      <c r="KDG1852" s="401"/>
      <c r="KDH1852" s="401"/>
      <c r="KDI1852" s="401"/>
      <c r="KDJ1852" s="401"/>
      <c r="KDK1852" s="401"/>
      <c r="KDL1852" s="401"/>
      <c r="KDM1852" s="401"/>
      <c r="KDN1852" s="401"/>
      <c r="KDO1852" s="401"/>
      <c r="KDP1852" s="401"/>
      <c r="KDQ1852" s="401"/>
      <c r="KDR1852" s="401"/>
      <c r="KDS1852" s="401"/>
      <c r="KDT1852" s="401"/>
      <c r="KDU1852" s="401"/>
      <c r="KDV1852" s="401"/>
      <c r="KDW1852" s="401"/>
      <c r="KDX1852" s="401"/>
      <c r="KDY1852" s="401"/>
      <c r="KDZ1852" s="401"/>
      <c r="KEA1852" s="401"/>
      <c r="KEB1852" s="401"/>
      <c r="KEC1852" s="401"/>
      <c r="KED1852" s="401"/>
      <c r="KEE1852" s="401"/>
      <c r="KEF1852" s="401"/>
      <c r="KEG1852" s="401"/>
      <c r="KEH1852" s="401"/>
      <c r="KEI1852" s="401"/>
      <c r="KEJ1852" s="401"/>
      <c r="KEK1852" s="401"/>
      <c r="KEL1852" s="401"/>
      <c r="KEM1852" s="401"/>
      <c r="KEN1852" s="401"/>
      <c r="KEO1852" s="401"/>
      <c r="KEP1852" s="401"/>
      <c r="KEQ1852" s="401"/>
      <c r="KER1852" s="401"/>
      <c r="KES1852" s="401"/>
      <c r="KET1852" s="401"/>
      <c r="KEU1852" s="401"/>
      <c r="KEV1852" s="401"/>
      <c r="KEW1852" s="401"/>
      <c r="KEX1852" s="401"/>
      <c r="KEY1852" s="401"/>
      <c r="KEZ1852" s="401"/>
      <c r="KFA1852" s="401"/>
      <c r="KFB1852" s="401"/>
      <c r="KFC1852" s="401"/>
      <c r="KFD1852" s="401"/>
      <c r="KFE1852" s="401"/>
      <c r="KFF1852" s="401"/>
      <c r="KFG1852" s="401"/>
      <c r="KFH1852" s="401"/>
      <c r="KFI1852" s="401"/>
      <c r="KFJ1852" s="401"/>
      <c r="KFK1852" s="401"/>
      <c r="KFL1852" s="401"/>
      <c r="KFM1852" s="401"/>
      <c r="KFN1852" s="401"/>
      <c r="KFO1852" s="401"/>
      <c r="KFP1852" s="401"/>
      <c r="KFQ1852" s="401"/>
      <c r="KFR1852" s="401"/>
      <c r="KFS1852" s="401"/>
      <c r="KFT1852" s="401"/>
      <c r="KFU1852" s="401"/>
      <c r="KFV1852" s="401"/>
      <c r="KFW1852" s="401"/>
      <c r="KFX1852" s="401"/>
      <c r="KFY1852" s="401"/>
      <c r="KFZ1852" s="401"/>
      <c r="KGA1852" s="401"/>
      <c r="KGB1852" s="401"/>
      <c r="KGC1852" s="401"/>
      <c r="KGD1852" s="401"/>
      <c r="KGE1852" s="401"/>
      <c r="KGF1852" s="401"/>
      <c r="KGG1852" s="401"/>
      <c r="KGH1852" s="401"/>
      <c r="KGI1852" s="401"/>
      <c r="KGJ1852" s="401"/>
      <c r="KGK1852" s="401"/>
      <c r="KGL1852" s="401"/>
      <c r="KGM1852" s="401"/>
      <c r="KGN1852" s="401"/>
      <c r="KGO1852" s="401"/>
      <c r="KGP1852" s="401"/>
      <c r="KGQ1852" s="401"/>
      <c r="KGR1852" s="401"/>
      <c r="KGS1852" s="401"/>
      <c r="KGT1852" s="401"/>
      <c r="KGU1852" s="401"/>
      <c r="KGV1852" s="401"/>
      <c r="KGW1852" s="401"/>
      <c r="KGX1852" s="401"/>
      <c r="KGY1852" s="401"/>
      <c r="KGZ1852" s="401"/>
      <c r="KHA1852" s="401"/>
      <c r="KHB1852" s="401"/>
      <c r="KHC1852" s="401"/>
      <c r="KHD1852" s="401"/>
      <c r="KHE1852" s="401"/>
      <c r="KHF1852" s="401"/>
      <c r="KHG1852" s="401"/>
      <c r="KHH1852" s="401"/>
      <c r="KHI1852" s="401"/>
      <c r="KHJ1852" s="401"/>
      <c r="KHK1852" s="401"/>
      <c r="KHL1852" s="401"/>
      <c r="KHM1852" s="401"/>
      <c r="KHN1852" s="401"/>
      <c r="KHO1852" s="401"/>
      <c r="KHP1852" s="401"/>
      <c r="KHQ1852" s="401"/>
      <c r="KHR1852" s="401"/>
      <c r="KHS1852" s="401"/>
      <c r="KHT1852" s="401"/>
      <c r="KHU1852" s="401"/>
      <c r="KHV1852" s="401"/>
      <c r="KHW1852" s="401"/>
      <c r="KHX1852" s="401"/>
      <c r="KHY1852" s="401"/>
      <c r="KHZ1852" s="401"/>
      <c r="KIA1852" s="401"/>
      <c r="KIB1852" s="401"/>
      <c r="KIC1852" s="401"/>
      <c r="KID1852" s="401"/>
      <c r="KIE1852" s="401"/>
      <c r="KIF1852" s="401"/>
      <c r="KIG1852" s="401"/>
      <c r="KIH1852" s="401"/>
      <c r="KII1852" s="401"/>
      <c r="KIJ1852" s="401"/>
      <c r="KIK1852" s="401"/>
      <c r="KIL1852" s="401"/>
      <c r="KIM1852" s="401"/>
      <c r="KIN1852" s="401"/>
      <c r="KIO1852" s="401"/>
      <c r="KIP1852" s="401"/>
      <c r="KIQ1852" s="401"/>
      <c r="KIR1852" s="401"/>
      <c r="KIS1852" s="401"/>
      <c r="KIT1852" s="401"/>
      <c r="KIU1852" s="401"/>
      <c r="KIV1852" s="401"/>
      <c r="KIW1852" s="401"/>
      <c r="KIX1852" s="401"/>
      <c r="KIY1852" s="401"/>
      <c r="KIZ1852" s="401"/>
      <c r="KJA1852" s="401"/>
      <c r="KJB1852" s="401"/>
      <c r="KJC1852" s="401"/>
      <c r="KJD1852" s="401"/>
      <c r="KJE1852" s="401"/>
      <c r="KJF1852" s="401"/>
      <c r="KJG1852" s="401"/>
      <c r="KJH1852" s="401"/>
      <c r="KJI1852" s="401"/>
      <c r="KJJ1852" s="401"/>
      <c r="KJK1852" s="401"/>
      <c r="KJL1852" s="401"/>
      <c r="KJM1852" s="401"/>
      <c r="KJN1852" s="401"/>
      <c r="KJO1852" s="401"/>
      <c r="KJP1852" s="401"/>
      <c r="KJQ1852" s="401"/>
      <c r="KJR1852" s="401"/>
      <c r="KJS1852" s="401"/>
      <c r="KJT1852" s="401"/>
      <c r="KJU1852" s="401"/>
      <c r="KJV1852" s="401"/>
      <c r="KJW1852" s="401"/>
      <c r="KJX1852" s="401"/>
      <c r="KJY1852" s="401"/>
      <c r="KJZ1852" s="401"/>
      <c r="KKA1852" s="401"/>
      <c r="KKB1852" s="401"/>
      <c r="KKC1852" s="401"/>
      <c r="KKD1852" s="401"/>
      <c r="KKE1852" s="401"/>
      <c r="KKF1852" s="401"/>
      <c r="KKG1852" s="401"/>
      <c r="KKH1852" s="401"/>
      <c r="KKI1852" s="401"/>
      <c r="KKJ1852" s="401"/>
      <c r="KKK1852" s="401"/>
      <c r="KKL1852" s="401"/>
      <c r="KKM1852" s="401"/>
      <c r="KKN1852" s="401"/>
      <c r="KKO1852" s="401"/>
      <c r="KKP1852" s="401"/>
      <c r="KKQ1852" s="401"/>
      <c r="KKR1852" s="401"/>
      <c r="KKS1852" s="401"/>
      <c r="KKT1852" s="401"/>
      <c r="KKU1852" s="401"/>
      <c r="KKV1852" s="401"/>
      <c r="KKW1852" s="401"/>
      <c r="KKX1852" s="401"/>
      <c r="KKY1852" s="401"/>
      <c r="KKZ1852" s="401"/>
      <c r="KLA1852" s="401"/>
      <c r="KLB1852" s="401"/>
      <c r="KLC1852" s="401"/>
      <c r="KLD1852" s="401"/>
      <c r="KLE1852" s="401"/>
      <c r="KLF1852" s="401"/>
      <c r="KLG1852" s="401"/>
      <c r="KLH1852" s="401"/>
      <c r="KLI1852" s="401"/>
      <c r="KLJ1852" s="401"/>
      <c r="KLK1852" s="401"/>
      <c r="KLL1852" s="401"/>
      <c r="KLM1852" s="401"/>
      <c r="KLN1852" s="401"/>
      <c r="KLO1852" s="401"/>
      <c r="KLP1852" s="401"/>
      <c r="KLQ1852" s="401"/>
      <c r="KLR1852" s="401"/>
      <c r="KLS1852" s="401"/>
      <c r="KLT1852" s="401"/>
      <c r="KLU1852" s="401"/>
      <c r="KLV1852" s="401"/>
      <c r="KLW1852" s="401"/>
      <c r="KLX1852" s="401"/>
      <c r="KLY1852" s="401"/>
      <c r="KLZ1852" s="401"/>
      <c r="KMA1852" s="401"/>
      <c r="KMB1852" s="401"/>
      <c r="KMC1852" s="401"/>
      <c r="KMD1852" s="401"/>
      <c r="KME1852" s="401"/>
      <c r="KMF1852" s="401"/>
      <c r="KMG1852" s="401"/>
      <c r="KMH1852" s="401"/>
      <c r="KMI1852" s="401"/>
      <c r="KMJ1852" s="401"/>
      <c r="KMK1852" s="401"/>
      <c r="KML1852" s="401"/>
      <c r="KMM1852" s="401"/>
      <c r="KMN1852" s="401"/>
      <c r="KMO1852" s="401"/>
      <c r="KMP1852" s="401"/>
      <c r="KMQ1852" s="401"/>
      <c r="KMR1852" s="401"/>
      <c r="KMS1852" s="401"/>
      <c r="KMT1852" s="401"/>
      <c r="KMU1852" s="401"/>
      <c r="KMV1852" s="401"/>
      <c r="KMW1852" s="401"/>
      <c r="KMX1852" s="401"/>
      <c r="KMY1852" s="401"/>
      <c r="KMZ1852" s="401"/>
      <c r="KNA1852" s="401"/>
      <c r="KNB1852" s="401"/>
      <c r="KNC1852" s="401"/>
      <c r="KND1852" s="401"/>
      <c r="KNE1852" s="401"/>
      <c r="KNF1852" s="401"/>
      <c r="KNG1852" s="401"/>
      <c r="KNH1852" s="401"/>
      <c r="KNI1852" s="401"/>
      <c r="KNJ1852" s="401"/>
      <c r="KNK1852" s="401"/>
      <c r="KNL1852" s="401"/>
      <c r="KNM1852" s="401"/>
      <c r="KNN1852" s="401"/>
      <c r="KNO1852" s="401"/>
      <c r="KNP1852" s="401"/>
      <c r="KNQ1852" s="401"/>
      <c r="KNR1852" s="401"/>
      <c r="KNS1852" s="401"/>
      <c r="KNT1852" s="401"/>
      <c r="KNU1852" s="401"/>
      <c r="KNV1852" s="401"/>
      <c r="KNW1852" s="401"/>
      <c r="KNX1852" s="401"/>
      <c r="KNY1852" s="401"/>
      <c r="KNZ1852" s="401"/>
      <c r="KOA1852" s="401"/>
      <c r="KOB1852" s="401"/>
      <c r="KOC1852" s="401"/>
      <c r="KOD1852" s="401"/>
      <c r="KOE1852" s="401"/>
      <c r="KOF1852" s="401"/>
      <c r="KOG1852" s="401"/>
      <c r="KOH1852" s="401"/>
      <c r="KOI1852" s="401"/>
      <c r="KOJ1852" s="401"/>
      <c r="KOK1852" s="401"/>
      <c r="KOL1852" s="401"/>
      <c r="KOM1852" s="401"/>
      <c r="KON1852" s="401"/>
      <c r="KOO1852" s="401"/>
      <c r="KOP1852" s="401"/>
      <c r="KOQ1852" s="401"/>
      <c r="KOR1852" s="401"/>
      <c r="KOS1852" s="401"/>
      <c r="KOT1852" s="401"/>
      <c r="KOU1852" s="401"/>
      <c r="KOV1852" s="401"/>
      <c r="KOW1852" s="401"/>
      <c r="KOX1852" s="401"/>
      <c r="KOY1852" s="401"/>
      <c r="KOZ1852" s="401"/>
      <c r="KPA1852" s="401"/>
      <c r="KPB1852" s="401"/>
      <c r="KPC1852" s="401"/>
      <c r="KPD1852" s="401"/>
      <c r="KPE1852" s="401"/>
      <c r="KPF1852" s="401"/>
      <c r="KPG1852" s="401"/>
      <c r="KPH1852" s="401"/>
      <c r="KPI1852" s="401"/>
      <c r="KPJ1852" s="401"/>
      <c r="KPK1852" s="401"/>
      <c r="KPL1852" s="401"/>
      <c r="KPM1852" s="401"/>
      <c r="KPN1852" s="401"/>
      <c r="KPO1852" s="401"/>
      <c r="KPP1852" s="401"/>
      <c r="KPQ1852" s="401"/>
      <c r="KPR1852" s="401"/>
      <c r="KPS1852" s="401"/>
      <c r="KPT1852" s="401"/>
      <c r="KPU1852" s="401"/>
      <c r="KPV1852" s="401"/>
      <c r="KPW1852" s="401"/>
      <c r="KPX1852" s="401"/>
      <c r="KPY1852" s="401"/>
      <c r="KPZ1852" s="401"/>
      <c r="KQA1852" s="401"/>
      <c r="KQB1852" s="401"/>
      <c r="KQC1852" s="401"/>
      <c r="KQD1852" s="401"/>
      <c r="KQE1852" s="401"/>
      <c r="KQF1852" s="401"/>
      <c r="KQG1852" s="401"/>
      <c r="KQH1852" s="401"/>
      <c r="KQI1852" s="401"/>
      <c r="KQJ1852" s="401"/>
      <c r="KQK1852" s="401"/>
      <c r="KQL1852" s="401"/>
      <c r="KQM1852" s="401"/>
      <c r="KQN1852" s="401"/>
      <c r="KQO1852" s="401"/>
      <c r="KQP1852" s="401"/>
      <c r="KQQ1852" s="401"/>
      <c r="KQR1852" s="401"/>
      <c r="KQS1852" s="401"/>
      <c r="KQT1852" s="401"/>
      <c r="KQU1852" s="401"/>
      <c r="KQV1852" s="401"/>
      <c r="KQW1852" s="401"/>
      <c r="KQX1852" s="401"/>
      <c r="KQY1852" s="401"/>
      <c r="KQZ1852" s="401"/>
      <c r="KRA1852" s="401"/>
      <c r="KRB1852" s="401"/>
      <c r="KRC1852" s="401"/>
      <c r="KRD1852" s="401"/>
      <c r="KRE1852" s="401"/>
      <c r="KRF1852" s="401"/>
      <c r="KRG1852" s="401"/>
      <c r="KRH1852" s="401"/>
      <c r="KRI1852" s="401"/>
      <c r="KRJ1852" s="401"/>
      <c r="KRK1852" s="401"/>
      <c r="KRL1852" s="401"/>
      <c r="KRM1852" s="401"/>
      <c r="KRN1852" s="401"/>
      <c r="KRO1852" s="401"/>
      <c r="KRP1852" s="401"/>
      <c r="KRQ1852" s="401"/>
      <c r="KRR1852" s="401"/>
      <c r="KRS1852" s="401"/>
      <c r="KRT1852" s="401"/>
      <c r="KRU1852" s="401"/>
      <c r="KRV1852" s="401"/>
      <c r="KRW1852" s="401"/>
      <c r="KRX1852" s="401"/>
      <c r="KRY1852" s="401"/>
      <c r="KRZ1852" s="401"/>
      <c r="KSA1852" s="401"/>
      <c r="KSB1852" s="401"/>
      <c r="KSC1852" s="401"/>
      <c r="KSD1852" s="401"/>
      <c r="KSE1852" s="401"/>
      <c r="KSF1852" s="401"/>
      <c r="KSG1852" s="401"/>
      <c r="KSH1852" s="401"/>
      <c r="KSI1852" s="401"/>
      <c r="KSJ1852" s="401"/>
      <c r="KSK1852" s="401"/>
      <c r="KSL1852" s="401"/>
      <c r="KSM1852" s="401"/>
      <c r="KSN1852" s="401"/>
      <c r="KSO1852" s="401"/>
      <c r="KSP1852" s="401"/>
      <c r="KSQ1852" s="401"/>
      <c r="KSR1852" s="401"/>
      <c r="KSS1852" s="401"/>
      <c r="KST1852" s="401"/>
      <c r="KSU1852" s="401"/>
      <c r="KSV1852" s="401"/>
      <c r="KSW1852" s="401"/>
      <c r="KSX1852" s="401"/>
      <c r="KSY1852" s="401"/>
      <c r="KSZ1852" s="401"/>
      <c r="KTA1852" s="401"/>
      <c r="KTB1852" s="401"/>
      <c r="KTC1852" s="401"/>
      <c r="KTD1852" s="401"/>
      <c r="KTE1852" s="401"/>
      <c r="KTF1852" s="401"/>
      <c r="KTG1852" s="401"/>
      <c r="KTH1852" s="401"/>
      <c r="KTI1852" s="401"/>
      <c r="KTJ1852" s="401"/>
      <c r="KTK1852" s="401"/>
      <c r="KTL1852" s="401"/>
      <c r="KTM1852" s="401"/>
      <c r="KTN1852" s="401"/>
      <c r="KTO1852" s="401"/>
      <c r="KTP1852" s="401"/>
      <c r="KTQ1852" s="401"/>
      <c r="KTR1852" s="401"/>
      <c r="KTS1852" s="401"/>
      <c r="KTT1852" s="401"/>
      <c r="KTU1852" s="401"/>
      <c r="KTV1852" s="401"/>
      <c r="KTW1852" s="401"/>
      <c r="KTX1852" s="401"/>
      <c r="KTY1852" s="401"/>
      <c r="KTZ1852" s="401"/>
      <c r="KUA1852" s="401"/>
      <c r="KUB1852" s="401"/>
      <c r="KUC1852" s="401"/>
      <c r="KUD1852" s="401"/>
      <c r="KUE1852" s="401"/>
      <c r="KUF1852" s="401"/>
      <c r="KUG1852" s="401"/>
      <c r="KUH1852" s="401"/>
      <c r="KUI1852" s="401"/>
      <c r="KUJ1852" s="401"/>
      <c r="KUK1852" s="401"/>
      <c r="KUL1852" s="401"/>
      <c r="KUM1852" s="401"/>
      <c r="KUN1852" s="401"/>
      <c r="KUO1852" s="401"/>
      <c r="KUP1852" s="401"/>
      <c r="KUQ1852" s="401"/>
      <c r="KUR1852" s="401"/>
      <c r="KUS1852" s="401"/>
      <c r="KUT1852" s="401"/>
      <c r="KUU1852" s="401"/>
      <c r="KUV1852" s="401"/>
      <c r="KUW1852" s="401"/>
      <c r="KUX1852" s="401"/>
      <c r="KUY1852" s="401"/>
      <c r="KUZ1852" s="401"/>
      <c r="KVA1852" s="401"/>
      <c r="KVB1852" s="401"/>
      <c r="KVC1852" s="401"/>
      <c r="KVD1852" s="401"/>
      <c r="KVE1852" s="401"/>
      <c r="KVF1852" s="401"/>
      <c r="KVG1852" s="401"/>
      <c r="KVH1852" s="401"/>
      <c r="KVI1852" s="401"/>
      <c r="KVJ1852" s="401"/>
      <c r="KVK1852" s="401"/>
      <c r="KVL1852" s="401"/>
      <c r="KVM1852" s="401"/>
      <c r="KVN1852" s="401"/>
      <c r="KVO1852" s="401"/>
      <c r="KVP1852" s="401"/>
      <c r="KVQ1852" s="401"/>
      <c r="KVR1852" s="401"/>
      <c r="KVS1852" s="401"/>
      <c r="KVT1852" s="401"/>
      <c r="KVU1852" s="401"/>
      <c r="KVV1852" s="401"/>
      <c r="KVW1852" s="401"/>
      <c r="KVX1852" s="401"/>
      <c r="KVY1852" s="401"/>
      <c r="KVZ1852" s="401"/>
      <c r="KWA1852" s="401"/>
      <c r="KWB1852" s="401"/>
      <c r="KWC1852" s="401"/>
      <c r="KWD1852" s="401"/>
      <c r="KWE1852" s="401"/>
      <c r="KWF1852" s="401"/>
      <c r="KWG1852" s="401"/>
      <c r="KWH1852" s="401"/>
      <c r="KWI1852" s="401"/>
      <c r="KWJ1852" s="401"/>
      <c r="KWK1852" s="401"/>
      <c r="KWL1852" s="401"/>
      <c r="KWM1852" s="401"/>
      <c r="KWN1852" s="401"/>
      <c r="KWO1852" s="401"/>
      <c r="KWP1852" s="401"/>
      <c r="KWQ1852" s="401"/>
      <c r="KWR1852" s="401"/>
      <c r="KWS1852" s="401"/>
      <c r="KWT1852" s="401"/>
      <c r="KWU1852" s="401"/>
      <c r="KWV1852" s="401"/>
      <c r="KWW1852" s="401"/>
      <c r="KWX1852" s="401"/>
      <c r="KWY1852" s="401"/>
      <c r="KWZ1852" s="401"/>
      <c r="KXA1852" s="401"/>
      <c r="KXB1852" s="401"/>
      <c r="KXC1852" s="401"/>
      <c r="KXD1852" s="401"/>
      <c r="KXE1852" s="401"/>
      <c r="KXF1852" s="401"/>
      <c r="KXG1852" s="401"/>
      <c r="KXH1852" s="401"/>
      <c r="KXI1852" s="401"/>
      <c r="KXJ1852" s="401"/>
      <c r="KXK1852" s="401"/>
      <c r="KXL1852" s="401"/>
      <c r="KXM1852" s="401"/>
      <c r="KXN1852" s="401"/>
      <c r="KXO1852" s="401"/>
      <c r="KXP1852" s="401"/>
      <c r="KXQ1852" s="401"/>
      <c r="KXR1852" s="401"/>
      <c r="KXS1852" s="401"/>
      <c r="KXT1852" s="401"/>
      <c r="KXU1852" s="401"/>
      <c r="KXV1852" s="401"/>
      <c r="KXW1852" s="401"/>
      <c r="KXX1852" s="401"/>
      <c r="KXY1852" s="401"/>
      <c r="KXZ1852" s="401"/>
      <c r="KYA1852" s="401"/>
      <c r="KYB1852" s="401"/>
      <c r="KYC1852" s="401"/>
      <c r="KYD1852" s="401"/>
      <c r="KYE1852" s="401"/>
      <c r="KYF1852" s="401"/>
      <c r="KYG1852" s="401"/>
      <c r="KYH1852" s="401"/>
      <c r="KYI1852" s="401"/>
      <c r="KYJ1852" s="401"/>
      <c r="KYK1852" s="401"/>
      <c r="KYL1852" s="401"/>
      <c r="KYM1852" s="401"/>
      <c r="KYN1852" s="401"/>
      <c r="KYO1852" s="401"/>
      <c r="KYP1852" s="401"/>
      <c r="KYQ1852" s="401"/>
      <c r="KYR1852" s="401"/>
      <c r="KYS1852" s="401"/>
      <c r="KYT1852" s="401"/>
      <c r="KYU1852" s="401"/>
      <c r="KYV1852" s="401"/>
      <c r="KYW1852" s="401"/>
      <c r="KYX1852" s="401"/>
      <c r="KYY1852" s="401"/>
      <c r="KYZ1852" s="401"/>
      <c r="KZA1852" s="401"/>
      <c r="KZB1852" s="401"/>
      <c r="KZC1852" s="401"/>
      <c r="KZD1852" s="401"/>
      <c r="KZE1852" s="401"/>
      <c r="KZF1852" s="401"/>
      <c r="KZG1852" s="401"/>
      <c r="KZH1852" s="401"/>
      <c r="KZI1852" s="401"/>
      <c r="KZJ1852" s="401"/>
      <c r="KZK1852" s="401"/>
      <c r="KZL1852" s="401"/>
      <c r="KZM1852" s="401"/>
      <c r="KZN1852" s="401"/>
      <c r="KZO1852" s="401"/>
      <c r="KZP1852" s="401"/>
      <c r="KZQ1852" s="401"/>
      <c r="KZR1852" s="401"/>
      <c r="KZS1852" s="401"/>
      <c r="KZT1852" s="401"/>
      <c r="KZU1852" s="401"/>
      <c r="KZV1852" s="401"/>
      <c r="KZW1852" s="401"/>
      <c r="KZX1852" s="401"/>
      <c r="KZY1852" s="401"/>
      <c r="KZZ1852" s="401"/>
      <c r="LAA1852" s="401"/>
      <c r="LAB1852" s="401"/>
      <c r="LAC1852" s="401"/>
      <c r="LAD1852" s="401"/>
      <c r="LAE1852" s="401"/>
      <c r="LAF1852" s="401"/>
      <c r="LAG1852" s="401"/>
      <c r="LAH1852" s="401"/>
      <c r="LAI1852" s="401"/>
      <c r="LAJ1852" s="401"/>
      <c r="LAK1852" s="401"/>
      <c r="LAL1852" s="401"/>
      <c r="LAM1852" s="401"/>
      <c r="LAN1852" s="401"/>
      <c r="LAO1852" s="401"/>
      <c r="LAP1852" s="401"/>
      <c r="LAQ1852" s="401"/>
      <c r="LAR1852" s="401"/>
      <c r="LAS1852" s="401"/>
      <c r="LAT1852" s="401"/>
      <c r="LAU1852" s="401"/>
      <c r="LAV1852" s="401"/>
      <c r="LAW1852" s="401"/>
      <c r="LAX1852" s="401"/>
      <c r="LAY1852" s="401"/>
      <c r="LAZ1852" s="401"/>
      <c r="LBA1852" s="401"/>
      <c r="LBB1852" s="401"/>
      <c r="LBC1852" s="401"/>
      <c r="LBD1852" s="401"/>
      <c r="LBE1852" s="401"/>
      <c r="LBF1852" s="401"/>
      <c r="LBG1852" s="401"/>
      <c r="LBH1852" s="401"/>
      <c r="LBI1852" s="401"/>
      <c r="LBJ1852" s="401"/>
      <c r="LBK1852" s="401"/>
      <c r="LBL1852" s="401"/>
      <c r="LBM1852" s="401"/>
      <c r="LBN1852" s="401"/>
      <c r="LBO1852" s="401"/>
      <c r="LBP1852" s="401"/>
      <c r="LBQ1852" s="401"/>
      <c r="LBR1852" s="401"/>
      <c r="LBS1852" s="401"/>
      <c r="LBT1852" s="401"/>
      <c r="LBU1852" s="401"/>
      <c r="LBV1852" s="401"/>
      <c r="LBW1852" s="401"/>
      <c r="LBX1852" s="401"/>
      <c r="LBY1852" s="401"/>
      <c r="LBZ1852" s="401"/>
      <c r="LCA1852" s="401"/>
      <c r="LCB1852" s="401"/>
      <c r="LCC1852" s="401"/>
      <c r="LCD1852" s="401"/>
      <c r="LCE1852" s="401"/>
      <c r="LCF1852" s="401"/>
      <c r="LCG1852" s="401"/>
      <c r="LCH1852" s="401"/>
      <c r="LCI1852" s="401"/>
      <c r="LCJ1852" s="401"/>
      <c r="LCK1852" s="401"/>
      <c r="LCL1852" s="401"/>
      <c r="LCM1852" s="401"/>
      <c r="LCN1852" s="401"/>
      <c r="LCO1852" s="401"/>
      <c r="LCP1852" s="401"/>
      <c r="LCQ1852" s="401"/>
      <c r="LCR1852" s="401"/>
      <c r="LCS1852" s="401"/>
      <c r="LCT1852" s="401"/>
      <c r="LCU1852" s="401"/>
      <c r="LCV1852" s="401"/>
      <c r="LCW1852" s="401"/>
      <c r="LCX1852" s="401"/>
      <c r="LCY1852" s="401"/>
      <c r="LCZ1852" s="401"/>
      <c r="LDA1852" s="401"/>
      <c r="LDB1852" s="401"/>
      <c r="LDC1852" s="401"/>
      <c r="LDD1852" s="401"/>
      <c r="LDE1852" s="401"/>
      <c r="LDF1852" s="401"/>
      <c r="LDG1852" s="401"/>
      <c r="LDH1852" s="401"/>
      <c r="LDI1852" s="401"/>
      <c r="LDJ1852" s="401"/>
      <c r="LDK1852" s="401"/>
      <c r="LDL1852" s="401"/>
      <c r="LDM1852" s="401"/>
      <c r="LDN1852" s="401"/>
      <c r="LDO1852" s="401"/>
      <c r="LDP1852" s="401"/>
      <c r="LDQ1852" s="401"/>
      <c r="LDR1852" s="401"/>
      <c r="LDS1852" s="401"/>
      <c r="LDT1852" s="401"/>
      <c r="LDU1852" s="401"/>
      <c r="LDV1852" s="401"/>
      <c r="LDW1852" s="401"/>
      <c r="LDX1852" s="401"/>
      <c r="LDY1852" s="401"/>
      <c r="LDZ1852" s="401"/>
      <c r="LEA1852" s="401"/>
      <c r="LEB1852" s="401"/>
      <c r="LEC1852" s="401"/>
      <c r="LED1852" s="401"/>
      <c r="LEE1852" s="401"/>
      <c r="LEF1852" s="401"/>
      <c r="LEG1852" s="401"/>
      <c r="LEH1852" s="401"/>
      <c r="LEI1852" s="401"/>
      <c r="LEJ1852" s="401"/>
      <c r="LEK1852" s="401"/>
      <c r="LEL1852" s="401"/>
      <c r="LEM1852" s="401"/>
      <c r="LEN1852" s="401"/>
      <c r="LEO1852" s="401"/>
      <c r="LEP1852" s="401"/>
      <c r="LEQ1852" s="401"/>
      <c r="LER1852" s="401"/>
      <c r="LES1852" s="401"/>
      <c r="LET1852" s="401"/>
      <c r="LEU1852" s="401"/>
      <c r="LEV1852" s="401"/>
      <c r="LEW1852" s="401"/>
      <c r="LEX1852" s="401"/>
      <c r="LEY1852" s="401"/>
      <c r="LEZ1852" s="401"/>
      <c r="LFA1852" s="401"/>
      <c r="LFB1852" s="401"/>
      <c r="LFC1852" s="401"/>
      <c r="LFD1852" s="401"/>
      <c r="LFE1852" s="401"/>
      <c r="LFF1852" s="401"/>
      <c r="LFG1852" s="401"/>
      <c r="LFH1852" s="401"/>
      <c r="LFI1852" s="401"/>
      <c r="LFJ1852" s="401"/>
      <c r="LFK1852" s="401"/>
      <c r="LFL1852" s="401"/>
      <c r="LFM1852" s="401"/>
      <c r="LFN1852" s="401"/>
      <c r="LFO1852" s="401"/>
      <c r="LFP1852" s="401"/>
      <c r="LFQ1852" s="401"/>
      <c r="LFR1852" s="401"/>
      <c r="LFS1852" s="401"/>
      <c r="LFT1852" s="401"/>
      <c r="LFU1852" s="401"/>
      <c r="LFV1852" s="401"/>
      <c r="LFW1852" s="401"/>
      <c r="LFX1852" s="401"/>
      <c r="LFY1852" s="401"/>
      <c r="LFZ1852" s="401"/>
      <c r="LGA1852" s="401"/>
      <c r="LGB1852" s="401"/>
      <c r="LGC1852" s="401"/>
      <c r="LGD1852" s="401"/>
      <c r="LGE1852" s="401"/>
      <c r="LGF1852" s="401"/>
      <c r="LGG1852" s="401"/>
      <c r="LGH1852" s="401"/>
      <c r="LGI1852" s="401"/>
      <c r="LGJ1852" s="401"/>
      <c r="LGK1852" s="401"/>
      <c r="LGL1852" s="401"/>
      <c r="LGM1852" s="401"/>
      <c r="LGN1852" s="401"/>
      <c r="LGO1852" s="401"/>
      <c r="LGP1852" s="401"/>
      <c r="LGQ1852" s="401"/>
      <c r="LGR1852" s="401"/>
      <c r="LGS1852" s="401"/>
      <c r="LGT1852" s="401"/>
      <c r="LGU1852" s="401"/>
      <c r="LGV1852" s="401"/>
      <c r="LGW1852" s="401"/>
      <c r="LGX1852" s="401"/>
      <c r="LGY1852" s="401"/>
      <c r="LGZ1852" s="401"/>
      <c r="LHA1852" s="401"/>
      <c r="LHB1852" s="401"/>
      <c r="LHC1852" s="401"/>
      <c r="LHD1852" s="401"/>
      <c r="LHE1852" s="401"/>
      <c r="LHF1852" s="401"/>
      <c r="LHG1852" s="401"/>
      <c r="LHH1852" s="401"/>
      <c r="LHI1852" s="401"/>
      <c r="LHJ1852" s="401"/>
      <c r="LHK1852" s="401"/>
      <c r="LHL1852" s="401"/>
      <c r="LHM1852" s="401"/>
      <c r="LHN1852" s="401"/>
      <c r="LHO1852" s="401"/>
      <c r="LHP1852" s="401"/>
      <c r="LHQ1852" s="401"/>
      <c r="LHR1852" s="401"/>
      <c r="LHS1852" s="401"/>
      <c r="LHT1852" s="401"/>
      <c r="LHU1852" s="401"/>
      <c r="LHV1852" s="401"/>
      <c r="LHW1852" s="401"/>
      <c r="LHX1852" s="401"/>
      <c r="LHY1852" s="401"/>
      <c r="LHZ1852" s="401"/>
      <c r="LIA1852" s="401"/>
      <c r="LIB1852" s="401"/>
      <c r="LIC1852" s="401"/>
      <c r="LID1852" s="401"/>
      <c r="LIE1852" s="401"/>
      <c r="LIF1852" s="401"/>
      <c r="LIG1852" s="401"/>
      <c r="LIH1852" s="401"/>
      <c r="LII1852" s="401"/>
      <c r="LIJ1852" s="401"/>
      <c r="LIK1852" s="401"/>
      <c r="LIL1852" s="401"/>
      <c r="LIM1852" s="401"/>
      <c r="LIN1852" s="401"/>
      <c r="LIO1852" s="401"/>
      <c r="LIP1852" s="401"/>
      <c r="LIQ1852" s="401"/>
      <c r="LIR1852" s="401"/>
      <c r="LIS1852" s="401"/>
      <c r="LIT1852" s="401"/>
      <c r="LIU1852" s="401"/>
      <c r="LIV1852" s="401"/>
      <c r="LIW1852" s="401"/>
      <c r="LIX1852" s="401"/>
      <c r="LIY1852" s="401"/>
      <c r="LIZ1852" s="401"/>
      <c r="LJA1852" s="401"/>
      <c r="LJB1852" s="401"/>
      <c r="LJC1852" s="401"/>
      <c r="LJD1852" s="401"/>
      <c r="LJE1852" s="401"/>
      <c r="LJF1852" s="401"/>
      <c r="LJG1852" s="401"/>
      <c r="LJH1852" s="401"/>
      <c r="LJI1852" s="401"/>
      <c r="LJJ1852" s="401"/>
      <c r="LJK1852" s="401"/>
      <c r="LJL1852" s="401"/>
      <c r="LJM1852" s="401"/>
      <c r="LJN1852" s="401"/>
      <c r="LJO1852" s="401"/>
      <c r="LJP1852" s="401"/>
      <c r="LJQ1852" s="401"/>
      <c r="LJR1852" s="401"/>
      <c r="LJS1852" s="401"/>
      <c r="LJT1852" s="401"/>
      <c r="LJU1852" s="401"/>
      <c r="LJV1852" s="401"/>
      <c r="LJW1852" s="401"/>
      <c r="LJX1852" s="401"/>
      <c r="LJY1852" s="401"/>
      <c r="LJZ1852" s="401"/>
      <c r="LKA1852" s="401"/>
      <c r="LKB1852" s="401"/>
      <c r="LKC1852" s="401"/>
      <c r="LKD1852" s="401"/>
      <c r="LKE1852" s="401"/>
      <c r="LKF1852" s="401"/>
      <c r="LKG1852" s="401"/>
      <c r="LKH1852" s="401"/>
      <c r="LKI1852" s="401"/>
      <c r="LKJ1852" s="401"/>
      <c r="LKK1852" s="401"/>
      <c r="LKL1852" s="401"/>
      <c r="LKM1852" s="401"/>
      <c r="LKN1852" s="401"/>
      <c r="LKO1852" s="401"/>
      <c r="LKP1852" s="401"/>
      <c r="LKQ1852" s="401"/>
      <c r="LKR1852" s="401"/>
      <c r="LKS1852" s="401"/>
      <c r="LKT1852" s="401"/>
      <c r="LKU1852" s="401"/>
      <c r="LKV1852" s="401"/>
      <c r="LKW1852" s="401"/>
      <c r="LKX1852" s="401"/>
      <c r="LKY1852" s="401"/>
      <c r="LKZ1852" s="401"/>
      <c r="LLA1852" s="401"/>
      <c r="LLB1852" s="401"/>
      <c r="LLC1852" s="401"/>
      <c r="LLD1852" s="401"/>
      <c r="LLE1852" s="401"/>
      <c r="LLF1852" s="401"/>
      <c r="LLG1852" s="401"/>
      <c r="LLH1852" s="401"/>
      <c r="LLI1852" s="401"/>
      <c r="LLJ1852" s="401"/>
      <c r="LLK1852" s="401"/>
      <c r="LLL1852" s="401"/>
      <c r="LLM1852" s="401"/>
      <c r="LLN1852" s="401"/>
      <c r="LLO1852" s="401"/>
      <c r="LLP1852" s="401"/>
      <c r="LLQ1852" s="401"/>
      <c r="LLR1852" s="401"/>
      <c r="LLS1852" s="401"/>
      <c r="LLT1852" s="401"/>
      <c r="LLU1852" s="401"/>
      <c r="LLV1852" s="401"/>
      <c r="LLW1852" s="401"/>
      <c r="LLX1852" s="401"/>
      <c r="LLY1852" s="401"/>
      <c r="LLZ1852" s="401"/>
      <c r="LMA1852" s="401"/>
      <c r="LMB1852" s="401"/>
      <c r="LMC1852" s="401"/>
      <c r="LMD1852" s="401"/>
      <c r="LME1852" s="401"/>
      <c r="LMF1852" s="401"/>
      <c r="LMG1852" s="401"/>
      <c r="LMH1852" s="401"/>
      <c r="LMI1852" s="401"/>
      <c r="LMJ1852" s="401"/>
      <c r="LMK1852" s="401"/>
      <c r="LML1852" s="401"/>
      <c r="LMM1852" s="401"/>
      <c r="LMN1852" s="401"/>
      <c r="LMO1852" s="401"/>
      <c r="LMP1852" s="401"/>
      <c r="LMQ1852" s="401"/>
      <c r="LMR1852" s="401"/>
      <c r="LMS1852" s="401"/>
      <c r="LMT1852" s="401"/>
      <c r="LMU1852" s="401"/>
      <c r="LMV1852" s="401"/>
      <c r="LMW1852" s="401"/>
      <c r="LMX1852" s="401"/>
      <c r="LMY1852" s="401"/>
      <c r="LMZ1852" s="401"/>
      <c r="LNA1852" s="401"/>
      <c r="LNB1852" s="401"/>
      <c r="LNC1852" s="401"/>
      <c r="LND1852" s="401"/>
      <c r="LNE1852" s="401"/>
      <c r="LNF1852" s="401"/>
      <c r="LNG1852" s="401"/>
      <c r="LNH1852" s="401"/>
      <c r="LNI1852" s="401"/>
      <c r="LNJ1852" s="401"/>
      <c r="LNK1852" s="401"/>
      <c r="LNL1852" s="401"/>
      <c r="LNM1852" s="401"/>
      <c r="LNN1852" s="401"/>
      <c r="LNO1852" s="401"/>
      <c r="LNP1852" s="401"/>
      <c r="LNQ1852" s="401"/>
      <c r="LNR1852" s="401"/>
      <c r="LNS1852" s="401"/>
      <c r="LNT1852" s="401"/>
      <c r="LNU1852" s="401"/>
      <c r="LNV1852" s="401"/>
      <c r="LNW1852" s="401"/>
      <c r="LNX1852" s="401"/>
      <c r="LNY1852" s="401"/>
      <c r="LNZ1852" s="401"/>
      <c r="LOA1852" s="401"/>
      <c r="LOB1852" s="401"/>
      <c r="LOC1852" s="401"/>
      <c r="LOD1852" s="401"/>
      <c r="LOE1852" s="401"/>
      <c r="LOF1852" s="401"/>
      <c r="LOG1852" s="401"/>
      <c r="LOH1852" s="401"/>
      <c r="LOI1852" s="401"/>
      <c r="LOJ1852" s="401"/>
      <c r="LOK1852" s="401"/>
      <c r="LOL1852" s="401"/>
      <c r="LOM1852" s="401"/>
      <c r="LON1852" s="401"/>
      <c r="LOO1852" s="401"/>
      <c r="LOP1852" s="401"/>
      <c r="LOQ1852" s="401"/>
      <c r="LOR1852" s="401"/>
      <c r="LOS1852" s="401"/>
      <c r="LOT1852" s="401"/>
      <c r="LOU1852" s="401"/>
      <c r="LOV1852" s="401"/>
      <c r="LOW1852" s="401"/>
      <c r="LOX1852" s="401"/>
      <c r="LOY1852" s="401"/>
      <c r="LOZ1852" s="401"/>
      <c r="LPA1852" s="401"/>
      <c r="LPB1852" s="401"/>
      <c r="LPC1852" s="401"/>
      <c r="LPD1852" s="401"/>
      <c r="LPE1852" s="401"/>
      <c r="LPF1852" s="401"/>
      <c r="LPG1852" s="401"/>
      <c r="LPH1852" s="401"/>
      <c r="LPI1852" s="401"/>
      <c r="LPJ1852" s="401"/>
      <c r="LPK1852" s="401"/>
      <c r="LPL1852" s="401"/>
      <c r="LPM1852" s="401"/>
      <c r="LPN1852" s="401"/>
      <c r="LPO1852" s="401"/>
      <c r="LPP1852" s="401"/>
      <c r="LPQ1852" s="401"/>
      <c r="LPR1852" s="401"/>
      <c r="LPS1852" s="401"/>
      <c r="LPT1852" s="401"/>
      <c r="LPU1852" s="401"/>
      <c r="LPV1852" s="401"/>
      <c r="LPW1852" s="401"/>
      <c r="LPX1852" s="401"/>
      <c r="LPY1852" s="401"/>
      <c r="LPZ1852" s="401"/>
      <c r="LQA1852" s="401"/>
      <c r="LQB1852" s="401"/>
      <c r="LQC1852" s="401"/>
      <c r="LQD1852" s="401"/>
      <c r="LQE1852" s="401"/>
      <c r="LQF1852" s="401"/>
      <c r="LQG1852" s="401"/>
      <c r="LQH1852" s="401"/>
      <c r="LQI1852" s="401"/>
      <c r="LQJ1852" s="401"/>
      <c r="LQK1852" s="401"/>
      <c r="LQL1852" s="401"/>
      <c r="LQM1852" s="401"/>
      <c r="LQN1852" s="401"/>
      <c r="LQO1852" s="401"/>
      <c r="LQP1852" s="401"/>
      <c r="LQQ1852" s="401"/>
      <c r="LQR1852" s="401"/>
      <c r="LQS1852" s="401"/>
      <c r="LQT1852" s="401"/>
      <c r="LQU1852" s="401"/>
      <c r="LQV1852" s="401"/>
      <c r="LQW1852" s="401"/>
      <c r="LQX1852" s="401"/>
      <c r="LQY1852" s="401"/>
      <c r="LQZ1852" s="401"/>
      <c r="LRA1852" s="401"/>
      <c r="LRB1852" s="401"/>
      <c r="LRC1852" s="401"/>
      <c r="LRD1852" s="401"/>
      <c r="LRE1852" s="401"/>
      <c r="LRF1852" s="401"/>
      <c r="LRG1852" s="401"/>
      <c r="LRH1852" s="401"/>
      <c r="LRI1852" s="401"/>
      <c r="LRJ1852" s="401"/>
      <c r="LRK1852" s="401"/>
      <c r="LRL1852" s="401"/>
      <c r="LRM1852" s="401"/>
      <c r="LRN1852" s="401"/>
      <c r="LRO1852" s="401"/>
      <c r="LRP1852" s="401"/>
      <c r="LRQ1852" s="401"/>
      <c r="LRR1852" s="401"/>
      <c r="LRS1852" s="401"/>
      <c r="LRT1852" s="401"/>
      <c r="LRU1852" s="401"/>
      <c r="LRV1852" s="401"/>
      <c r="LRW1852" s="401"/>
      <c r="LRX1852" s="401"/>
      <c r="LRY1852" s="401"/>
      <c r="LRZ1852" s="401"/>
      <c r="LSA1852" s="401"/>
      <c r="LSB1852" s="401"/>
      <c r="LSC1852" s="401"/>
      <c r="LSD1852" s="401"/>
      <c r="LSE1852" s="401"/>
      <c r="LSF1852" s="401"/>
      <c r="LSG1852" s="401"/>
      <c r="LSH1852" s="401"/>
      <c r="LSI1852" s="401"/>
      <c r="LSJ1852" s="401"/>
      <c r="LSK1852" s="401"/>
      <c r="LSL1852" s="401"/>
      <c r="LSM1852" s="401"/>
      <c r="LSN1852" s="401"/>
      <c r="LSO1852" s="401"/>
      <c r="LSP1852" s="401"/>
      <c r="LSQ1852" s="401"/>
      <c r="LSR1852" s="401"/>
      <c r="LSS1852" s="401"/>
      <c r="LST1852" s="401"/>
      <c r="LSU1852" s="401"/>
      <c r="LSV1852" s="401"/>
      <c r="LSW1852" s="401"/>
      <c r="LSX1852" s="401"/>
      <c r="LSY1852" s="401"/>
      <c r="LSZ1852" s="401"/>
      <c r="LTA1852" s="401"/>
      <c r="LTB1852" s="401"/>
      <c r="LTC1852" s="401"/>
      <c r="LTD1852" s="401"/>
      <c r="LTE1852" s="401"/>
      <c r="LTF1852" s="401"/>
      <c r="LTG1852" s="401"/>
      <c r="LTH1852" s="401"/>
      <c r="LTI1852" s="401"/>
      <c r="LTJ1852" s="401"/>
      <c r="LTK1852" s="401"/>
      <c r="LTL1852" s="401"/>
      <c r="LTM1852" s="401"/>
      <c r="LTN1852" s="401"/>
      <c r="LTO1852" s="401"/>
      <c r="LTP1852" s="401"/>
      <c r="LTQ1852" s="401"/>
      <c r="LTR1852" s="401"/>
      <c r="LTS1852" s="401"/>
      <c r="LTT1852" s="401"/>
      <c r="LTU1852" s="401"/>
      <c r="LTV1852" s="401"/>
      <c r="LTW1852" s="401"/>
      <c r="LTX1852" s="401"/>
      <c r="LTY1852" s="401"/>
      <c r="LTZ1852" s="401"/>
      <c r="LUA1852" s="401"/>
      <c r="LUB1852" s="401"/>
      <c r="LUC1852" s="401"/>
      <c r="LUD1852" s="401"/>
      <c r="LUE1852" s="401"/>
      <c r="LUF1852" s="401"/>
      <c r="LUG1852" s="401"/>
      <c r="LUH1852" s="401"/>
      <c r="LUI1852" s="401"/>
      <c r="LUJ1852" s="401"/>
      <c r="LUK1852" s="401"/>
      <c r="LUL1852" s="401"/>
      <c r="LUM1852" s="401"/>
      <c r="LUN1852" s="401"/>
      <c r="LUO1852" s="401"/>
      <c r="LUP1852" s="401"/>
      <c r="LUQ1852" s="401"/>
      <c r="LUR1852" s="401"/>
      <c r="LUS1852" s="401"/>
      <c r="LUT1852" s="401"/>
      <c r="LUU1852" s="401"/>
      <c r="LUV1852" s="401"/>
      <c r="LUW1852" s="401"/>
      <c r="LUX1852" s="401"/>
      <c r="LUY1852" s="401"/>
      <c r="LUZ1852" s="401"/>
      <c r="LVA1852" s="401"/>
      <c r="LVB1852" s="401"/>
      <c r="LVC1852" s="401"/>
      <c r="LVD1852" s="401"/>
      <c r="LVE1852" s="401"/>
      <c r="LVF1852" s="401"/>
      <c r="LVG1852" s="401"/>
      <c r="LVH1852" s="401"/>
      <c r="LVI1852" s="401"/>
      <c r="LVJ1852" s="401"/>
      <c r="LVK1852" s="401"/>
      <c r="LVL1852" s="401"/>
      <c r="LVM1852" s="401"/>
      <c r="LVN1852" s="401"/>
      <c r="LVO1852" s="401"/>
      <c r="LVP1852" s="401"/>
      <c r="LVQ1852" s="401"/>
      <c r="LVR1852" s="401"/>
      <c r="LVS1852" s="401"/>
      <c r="LVT1852" s="401"/>
      <c r="LVU1852" s="401"/>
      <c r="LVV1852" s="401"/>
      <c r="LVW1852" s="401"/>
      <c r="LVX1852" s="401"/>
      <c r="LVY1852" s="401"/>
      <c r="LVZ1852" s="401"/>
      <c r="LWA1852" s="401"/>
      <c r="LWB1852" s="401"/>
      <c r="LWC1852" s="401"/>
      <c r="LWD1852" s="401"/>
      <c r="LWE1852" s="401"/>
      <c r="LWF1852" s="401"/>
      <c r="LWG1852" s="401"/>
      <c r="LWH1852" s="401"/>
      <c r="LWI1852" s="401"/>
      <c r="LWJ1852" s="401"/>
      <c r="LWK1852" s="401"/>
      <c r="LWL1852" s="401"/>
      <c r="LWM1852" s="401"/>
      <c r="LWN1852" s="401"/>
      <c r="LWO1852" s="401"/>
      <c r="LWP1852" s="401"/>
      <c r="LWQ1852" s="401"/>
      <c r="LWR1852" s="401"/>
      <c r="LWS1852" s="401"/>
      <c r="LWT1852" s="401"/>
      <c r="LWU1852" s="401"/>
      <c r="LWV1852" s="401"/>
      <c r="LWW1852" s="401"/>
      <c r="LWX1852" s="401"/>
      <c r="LWY1852" s="401"/>
      <c r="LWZ1852" s="401"/>
      <c r="LXA1852" s="401"/>
      <c r="LXB1852" s="401"/>
      <c r="LXC1852" s="401"/>
      <c r="LXD1852" s="401"/>
      <c r="LXE1852" s="401"/>
      <c r="LXF1852" s="401"/>
      <c r="LXG1852" s="401"/>
      <c r="LXH1852" s="401"/>
      <c r="LXI1852" s="401"/>
      <c r="LXJ1852" s="401"/>
      <c r="LXK1852" s="401"/>
      <c r="LXL1852" s="401"/>
      <c r="LXM1852" s="401"/>
      <c r="LXN1852" s="401"/>
      <c r="LXO1852" s="401"/>
      <c r="LXP1852" s="401"/>
      <c r="LXQ1852" s="401"/>
      <c r="LXR1852" s="401"/>
      <c r="LXS1852" s="401"/>
      <c r="LXT1852" s="401"/>
      <c r="LXU1852" s="401"/>
      <c r="LXV1852" s="401"/>
      <c r="LXW1852" s="401"/>
      <c r="LXX1852" s="401"/>
      <c r="LXY1852" s="401"/>
      <c r="LXZ1852" s="401"/>
      <c r="LYA1852" s="401"/>
      <c r="LYB1852" s="401"/>
      <c r="LYC1852" s="401"/>
      <c r="LYD1852" s="401"/>
      <c r="LYE1852" s="401"/>
      <c r="LYF1852" s="401"/>
      <c r="LYG1852" s="401"/>
      <c r="LYH1852" s="401"/>
      <c r="LYI1852" s="401"/>
      <c r="LYJ1852" s="401"/>
      <c r="LYK1852" s="401"/>
      <c r="LYL1852" s="401"/>
      <c r="LYM1852" s="401"/>
      <c r="LYN1852" s="401"/>
      <c r="LYO1852" s="401"/>
      <c r="LYP1852" s="401"/>
      <c r="LYQ1852" s="401"/>
      <c r="LYR1852" s="401"/>
      <c r="LYS1852" s="401"/>
      <c r="LYT1852" s="401"/>
      <c r="LYU1852" s="401"/>
      <c r="LYV1852" s="401"/>
      <c r="LYW1852" s="401"/>
      <c r="LYX1852" s="401"/>
      <c r="LYY1852" s="401"/>
      <c r="LYZ1852" s="401"/>
      <c r="LZA1852" s="401"/>
      <c r="LZB1852" s="401"/>
      <c r="LZC1852" s="401"/>
      <c r="LZD1852" s="401"/>
      <c r="LZE1852" s="401"/>
      <c r="LZF1852" s="401"/>
      <c r="LZG1852" s="401"/>
      <c r="LZH1852" s="401"/>
      <c r="LZI1852" s="401"/>
      <c r="LZJ1852" s="401"/>
      <c r="LZK1852" s="401"/>
      <c r="LZL1852" s="401"/>
      <c r="LZM1852" s="401"/>
      <c r="LZN1852" s="401"/>
      <c r="LZO1852" s="401"/>
      <c r="LZP1852" s="401"/>
      <c r="LZQ1852" s="401"/>
      <c r="LZR1852" s="401"/>
      <c r="LZS1852" s="401"/>
      <c r="LZT1852" s="401"/>
      <c r="LZU1852" s="401"/>
      <c r="LZV1852" s="401"/>
      <c r="LZW1852" s="401"/>
      <c r="LZX1852" s="401"/>
      <c r="LZY1852" s="401"/>
      <c r="LZZ1852" s="401"/>
      <c r="MAA1852" s="401"/>
      <c r="MAB1852" s="401"/>
      <c r="MAC1852" s="401"/>
      <c r="MAD1852" s="401"/>
      <c r="MAE1852" s="401"/>
      <c r="MAF1852" s="401"/>
      <c r="MAG1852" s="401"/>
      <c r="MAH1852" s="401"/>
      <c r="MAI1852" s="401"/>
      <c r="MAJ1852" s="401"/>
      <c r="MAK1852" s="401"/>
      <c r="MAL1852" s="401"/>
      <c r="MAM1852" s="401"/>
      <c r="MAN1852" s="401"/>
      <c r="MAO1852" s="401"/>
      <c r="MAP1852" s="401"/>
      <c r="MAQ1852" s="401"/>
      <c r="MAR1852" s="401"/>
      <c r="MAS1852" s="401"/>
      <c r="MAT1852" s="401"/>
      <c r="MAU1852" s="401"/>
      <c r="MAV1852" s="401"/>
      <c r="MAW1852" s="401"/>
      <c r="MAX1852" s="401"/>
      <c r="MAY1852" s="401"/>
      <c r="MAZ1852" s="401"/>
      <c r="MBA1852" s="401"/>
      <c r="MBB1852" s="401"/>
      <c r="MBC1852" s="401"/>
      <c r="MBD1852" s="401"/>
      <c r="MBE1852" s="401"/>
      <c r="MBF1852" s="401"/>
      <c r="MBG1852" s="401"/>
      <c r="MBH1852" s="401"/>
      <c r="MBI1852" s="401"/>
      <c r="MBJ1852" s="401"/>
      <c r="MBK1852" s="401"/>
      <c r="MBL1852" s="401"/>
      <c r="MBM1852" s="401"/>
      <c r="MBN1852" s="401"/>
      <c r="MBO1852" s="401"/>
      <c r="MBP1852" s="401"/>
      <c r="MBQ1852" s="401"/>
      <c r="MBR1852" s="401"/>
      <c r="MBS1852" s="401"/>
      <c r="MBT1852" s="401"/>
      <c r="MBU1852" s="401"/>
      <c r="MBV1852" s="401"/>
      <c r="MBW1852" s="401"/>
      <c r="MBX1852" s="401"/>
      <c r="MBY1852" s="401"/>
      <c r="MBZ1852" s="401"/>
      <c r="MCA1852" s="401"/>
      <c r="MCB1852" s="401"/>
      <c r="MCC1852" s="401"/>
      <c r="MCD1852" s="401"/>
      <c r="MCE1852" s="401"/>
      <c r="MCF1852" s="401"/>
      <c r="MCG1852" s="401"/>
      <c r="MCH1852" s="401"/>
      <c r="MCI1852" s="401"/>
      <c r="MCJ1852" s="401"/>
      <c r="MCK1852" s="401"/>
      <c r="MCL1852" s="401"/>
      <c r="MCM1852" s="401"/>
      <c r="MCN1852" s="401"/>
      <c r="MCO1852" s="401"/>
      <c r="MCP1852" s="401"/>
      <c r="MCQ1852" s="401"/>
      <c r="MCR1852" s="401"/>
      <c r="MCS1852" s="401"/>
      <c r="MCT1852" s="401"/>
      <c r="MCU1852" s="401"/>
      <c r="MCV1852" s="401"/>
      <c r="MCW1852" s="401"/>
      <c r="MCX1852" s="401"/>
      <c r="MCY1852" s="401"/>
      <c r="MCZ1852" s="401"/>
      <c r="MDA1852" s="401"/>
      <c r="MDB1852" s="401"/>
      <c r="MDC1852" s="401"/>
      <c r="MDD1852" s="401"/>
      <c r="MDE1852" s="401"/>
      <c r="MDF1852" s="401"/>
      <c r="MDG1852" s="401"/>
      <c r="MDH1852" s="401"/>
      <c r="MDI1852" s="401"/>
      <c r="MDJ1852" s="401"/>
      <c r="MDK1852" s="401"/>
      <c r="MDL1852" s="401"/>
      <c r="MDM1852" s="401"/>
      <c r="MDN1852" s="401"/>
      <c r="MDO1852" s="401"/>
      <c r="MDP1852" s="401"/>
      <c r="MDQ1852" s="401"/>
      <c r="MDR1852" s="401"/>
      <c r="MDS1852" s="401"/>
      <c r="MDT1852" s="401"/>
      <c r="MDU1852" s="401"/>
      <c r="MDV1852" s="401"/>
      <c r="MDW1852" s="401"/>
      <c r="MDX1852" s="401"/>
      <c r="MDY1852" s="401"/>
      <c r="MDZ1852" s="401"/>
      <c r="MEA1852" s="401"/>
      <c r="MEB1852" s="401"/>
      <c r="MEC1852" s="401"/>
      <c r="MED1852" s="401"/>
      <c r="MEE1852" s="401"/>
      <c r="MEF1852" s="401"/>
      <c r="MEG1852" s="401"/>
      <c r="MEH1852" s="401"/>
      <c r="MEI1852" s="401"/>
      <c r="MEJ1852" s="401"/>
      <c r="MEK1852" s="401"/>
      <c r="MEL1852" s="401"/>
      <c r="MEM1852" s="401"/>
      <c r="MEN1852" s="401"/>
      <c r="MEO1852" s="401"/>
      <c r="MEP1852" s="401"/>
      <c r="MEQ1852" s="401"/>
      <c r="MER1852" s="401"/>
      <c r="MES1852" s="401"/>
      <c r="MET1852" s="401"/>
      <c r="MEU1852" s="401"/>
      <c r="MEV1852" s="401"/>
      <c r="MEW1852" s="401"/>
      <c r="MEX1852" s="401"/>
      <c r="MEY1852" s="401"/>
      <c r="MEZ1852" s="401"/>
      <c r="MFA1852" s="401"/>
      <c r="MFB1852" s="401"/>
      <c r="MFC1852" s="401"/>
      <c r="MFD1852" s="401"/>
      <c r="MFE1852" s="401"/>
      <c r="MFF1852" s="401"/>
      <c r="MFG1852" s="401"/>
      <c r="MFH1852" s="401"/>
      <c r="MFI1852" s="401"/>
      <c r="MFJ1852" s="401"/>
      <c r="MFK1852" s="401"/>
      <c r="MFL1852" s="401"/>
      <c r="MFM1852" s="401"/>
      <c r="MFN1852" s="401"/>
      <c r="MFO1852" s="401"/>
      <c r="MFP1852" s="401"/>
      <c r="MFQ1852" s="401"/>
      <c r="MFR1852" s="401"/>
      <c r="MFS1852" s="401"/>
      <c r="MFT1852" s="401"/>
      <c r="MFU1852" s="401"/>
      <c r="MFV1852" s="401"/>
      <c r="MFW1852" s="401"/>
      <c r="MFX1852" s="401"/>
      <c r="MFY1852" s="401"/>
      <c r="MFZ1852" s="401"/>
      <c r="MGA1852" s="401"/>
      <c r="MGB1852" s="401"/>
      <c r="MGC1852" s="401"/>
      <c r="MGD1852" s="401"/>
      <c r="MGE1852" s="401"/>
      <c r="MGF1852" s="401"/>
      <c r="MGG1852" s="401"/>
      <c r="MGH1852" s="401"/>
      <c r="MGI1852" s="401"/>
      <c r="MGJ1852" s="401"/>
      <c r="MGK1852" s="401"/>
      <c r="MGL1852" s="401"/>
      <c r="MGM1852" s="401"/>
      <c r="MGN1852" s="401"/>
      <c r="MGO1852" s="401"/>
      <c r="MGP1852" s="401"/>
      <c r="MGQ1852" s="401"/>
      <c r="MGR1852" s="401"/>
      <c r="MGS1852" s="401"/>
      <c r="MGT1852" s="401"/>
      <c r="MGU1852" s="401"/>
      <c r="MGV1852" s="401"/>
      <c r="MGW1852" s="401"/>
      <c r="MGX1852" s="401"/>
      <c r="MGY1852" s="401"/>
      <c r="MGZ1852" s="401"/>
      <c r="MHA1852" s="401"/>
      <c r="MHB1852" s="401"/>
      <c r="MHC1852" s="401"/>
      <c r="MHD1852" s="401"/>
      <c r="MHE1852" s="401"/>
      <c r="MHF1852" s="401"/>
      <c r="MHG1852" s="401"/>
      <c r="MHH1852" s="401"/>
      <c r="MHI1852" s="401"/>
      <c r="MHJ1852" s="401"/>
      <c r="MHK1852" s="401"/>
      <c r="MHL1852" s="401"/>
      <c r="MHM1852" s="401"/>
      <c r="MHN1852" s="401"/>
      <c r="MHO1852" s="401"/>
      <c r="MHP1852" s="401"/>
      <c r="MHQ1852" s="401"/>
      <c r="MHR1852" s="401"/>
      <c r="MHS1852" s="401"/>
      <c r="MHT1852" s="401"/>
      <c r="MHU1852" s="401"/>
      <c r="MHV1852" s="401"/>
      <c r="MHW1852" s="401"/>
      <c r="MHX1852" s="401"/>
      <c r="MHY1852" s="401"/>
      <c r="MHZ1852" s="401"/>
      <c r="MIA1852" s="401"/>
      <c r="MIB1852" s="401"/>
      <c r="MIC1852" s="401"/>
      <c r="MID1852" s="401"/>
      <c r="MIE1852" s="401"/>
      <c r="MIF1852" s="401"/>
      <c r="MIG1852" s="401"/>
      <c r="MIH1852" s="401"/>
      <c r="MII1852" s="401"/>
      <c r="MIJ1852" s="401"/>
      <c r="MIK1852" s="401"/>
      <c r="MIL1852" s="401"/>
      <c r="MIM1852" s="401"/>
      <c r="MIN1852" s="401"/>
      <c r="MIO1852" s="401"/>
      <c r="MIP1852" s="401"/>
      <c r="MIQ1852" s="401"/>
      <c r="MIR1852" s="401"/>
      <c r="MIS1852" s="401"/>
      <c r="MIT1852" s="401"/>
      <c r="MIU1852" s="401"/>
      <c r="MIV1852" s="401"/>
      <c r="MIW1852" s="401"/>
      <c r="MIX1852" s="401"/>
      <c r="MIY1852" s="401"/>
      <c r="MIZ1852" s="401"/>
      <c r="MJA1852" s="401"/>
      <c r="MJB1852" s="401"/>
      <c r="MJC1852" s="401"/>
      <c r="MJD1852" s="401"/>
      <c r="MJE1852" s="401"/>
      <c r="MJF1852" s="401"/>
      <c r="MJG1852" s="401"/>
      <c r="MJH1852" s="401"/>
      <c r="MJI1852" s="401"/>
      <c r="MJJ1852" s="401"/>
      <c r="MJK1852" s="401"/>
      <c r="MJL1852" s="401"/>
      <c r="MJM1852" s="401"/>
      <c r="MJN1852" s="401"/>
      <c r="MJO1852" s="401"/>
      <c r="MJP1852" s="401"/>
      <c r="MJQ1852" s="401"/>
      <c r="MJR1852" s="401"/>
      <c r="MJS1852" s="401"/>
      <c r="MJT1852" s="401"/>
      <c r="MJU1852" s="401"/>
      <c r="MJV1852" s="401"/>
      <c r="MJW1852" s="401"/>
      <c r="MJX1852" s="401"/>
      <c r="MJY1852" s="401"/>
      <c r="MJZ1852" s="401"/>
      <c r="MKA1852" s="401"/>
      <c r="MKB1852" s="401"/>
      <c r="MKC1852" s="401"/>
      <c r="MKD1852" s="401"/>
      <c r="MKE1852" s="401"/>
      <c r="MKF1852" s="401"/>
      <c r="MKG1852" s="401"/>
      <c r="MKH1852" s="401"/>
      <c r="MKI1852" s="401"/>
      <c r="MKJ1852" s="401"/>
      <c r="MKK1852" s="401"/>
      <c r="MKL1852" s="401"/>
      <c r="MKM1852" s="401"/>
      <c r="MKN1852" s="401"/>
      <c r="MKO1852" s="401"/>
      <c r="MKP1852" s="401"/>
      <c r="MKQ1852" s="401"/>
      <c r="MKR1852" s="401"/>
      <c r="MKS1852" s="401"/>
      <c r="MKT1852" s="401"/>
      <c r="MKU1852" s="401"/>
      <c r="MKV1852" s="401"/>
      <c r="MKW1852" s="401"/>
      <c r="MKX1852" s="401"/>
      <c r="MKY1852" s="401"/>
      <c r="MKZ1852" s="401"/>
      <c r="MLA1852" s="401"/>
      <c r="MLB1852" s="401"/>
      <c r="MLC1852" s="401"/>
      <c r="MLD1852" s="401"/>
      <c r="MLE1852" s="401"/>
      <c r="MLF1852" s="401"/>
      <c r="MLG1852" s="401"/>
      <c r="MLH1852" s="401"/>
      <c r="MLI1852" s="401"/>
      <c r="MLJ1852" s="401"/>
      <c r="MLK1852" s="401"/>
      <c r="MLL1852" s="401"/>
      <c r="MLM1852" s="401"/>
      <c r="MLN1852" s="401"/>
      <c r="MLO1852" s="401"/>
      <c r="MLP1852" s="401"/>
      <c r="MLQ1852" s="401"/>
      <c r="MLR1852" s="401"/>
      <c r="MLS1852" s="401"/>
      <c r="MLT1852" s="401"/>
      <c r="MLU1852" s="401"/>
      <c r="MLV1852" s="401"/>
      <c r="MLW1852" s="401"/>
      <c r="MLX1852" s="401"/>
      <c r="MLY1852" s="401"/>
      <c r="MLZ1852" s="401"/>
      <c r="MMA1852" s="401"/>
      <c r="MMB1852" s="401"/>
      <c r="MMC1852" s="401"/>
      <c r="MMD1852" s="401"/>
      <c r="MME1852" s="401"/>
      <c r="MMF1852" s="401"/>
      <c r="MMG1852" s="401"/>
      <c r="MMH1852" s="401"/>
      <c r="MMI1852" s="401"/>
      <c r="MMJ1852" s="401"/>
      <c r="MMK1852" s="401"/>
      <c r="MML1852" s="401"/>
      <c r="MMM1852" s="401"/>
      <c r="MMN1852" s="401"/>
      <c r="MMO1852" s="401"/>
      <c r="MMP1852" s="401"/>
      <c r="MMQ1852" s="401"/>
      <c r="MMR1852" s="401"/>
      <c r="MMS1852" s="401"/>
      <c r="MMT1852" s="401"/>
      <c r="MMU1852" s="401"/>
      <c r="MMV1852" s="401"/>
      <c r="MMW1852" s="401"/>
      <c r="MMX1852" s="401"/>
      <c r="MMY1852" s="401"/>
      <c r="MMZ1852" s="401"/>
      <c r="MNA1852" s="401"/>
      <c r="MNB1852" s="401"/>
      <c r="MNC1852" s="401"/>
      <c r="MND1852" s="401"/>
      <c r="MNE1852" s="401"/>
      <c r="MNF1852" s="401"/>
      <c r="MNG1852" s="401"/>
      <c r="MNH1852" s="401"/>
      <c r="MNI1852" s="401"/>
      <c r="MNJ1852" s="401"/>
      <c r="MNK1852" s="401"/>
      <c r="MNL1852" s="401"/>
      <c r="MNM1852" s="401"/>
      <c r="MNN1852" s="401"/>
      <c r="MNO1852" s="401"/>
      <c r="MNP1852" s="401"/>
      <c r="MNQ1852" s="401"/>
      <c r="MNR1852" s="401"/>
      <c r="MNS1852" s="401"/>
      <c r="MNT1852" s="401"/>
      <c r="MNU1852" s="401"/>
      <c r="MNV1852" s="401"/>
      <c r="MNW1852" s="401"/>
      <c r="MNX1852" s="401"/>
      <c r="MNY1852" s="401"/>
      <c r="MNZ1852" s="401"/>
      <c r="MOA1852" s="401"/>
      <c r="MOB1852" s="401"/>
      <c r="MOC1852" s="401"/>
      <c r="MOD1852" s="401"/>
      <c r="MOE1852" s="401"/>
      <c r="MOF1852" s="401"/>
      <c r="MOG1852" s="401"/>
      <c r="MOH1852" s="401"/>
      <c r="MOI1852" s="401"/>
      <c r="MOJ1852" s="401"/>
      <c r="MOK1852" s="401"/>
      <c r="MOL1852" s="401"/>
      <c r="MOM1852" s="401"/>
      <c r="MON1852" s="401"/>
      <c r="MOO1852" s="401"/>
      <c r="MOP1852" s="401"/>
      <c r="MOQ1852" s="401"/>
      <c r="MOR1852" s="401"/>
      <c r="MOS1852" s="401"/>
      <c r="MOT1852" s="401"/>
      <c r="MOU1852" s="401"/>
      <c r="MOV1852" s="401"/>
      <c r="MOW1852" s="401"/>
      <c r="MOX1852" s="401"/>
      <c r="MOY1852" s="401"/>
      <c r="MOZ1852" s="401"/>
      <c r="MPA1852" s="401"/>
      <c r="MPB1852" s="401"/>
      <c r="MPC1852" s="401"/>
      <c r="MPD1852" s="401"/>
      <c r="MPE1852" s="401"/>
      <c r="MPF1852" s="401"/>
      <c r="MPG1852" s="401"/>
      <c r="MPH1852" s="401"/>
      <c r="MPI1852" s="401"/>
      <c r="MPJ1852" s="401"/>
      <c r="MPK1852" s="401"/>
      <c r="MPL1852" s="401"/>
      <c r="MPM1852" s="401"/>
      <c r="MPN1852" s="401"/>
      <c r="MPO1852" s="401"/>
      <c r="MPP1852" s="401"/>
      <c r="MPQ1852" s="401"/>
      <c r="MPR1852" s="401"/>
      <c r="MPS1852" s="401"/>
      <c r="MPT1852" s="401"/>
      <c r="MPU1852" s="401"/>
      <c r="MPV1852" s="401"/>
      <c r="MPW1852" s="401"/>
      <c r="MPX1852" s="401"/>
      <c r="MPY1852" s="401"/>
      <c r="MPZ1852" s="401"/>
      <c r="MQA1852" s="401"/>
      <c r="MQB1852" s="401"/>
      <c r="MQC1852" s="401"/>
      <c r="MQD1852" s="401"/>
      <c r="MQE1852" s="401"/>
      <c r="MQF1852" s="401"/>
      <c r="MQG1852" s="401"/>
      <c r="MQH1852" s="401"/>
      <c r="MQI1852" s="401"/>
      <c r="MQJ1852" s="401"/>
      <c r="MQK1852" s="401"/>
      <c r="MQL1852" s="401"/>
      <c r="MQM1852" s="401"/>
      <c r="MQN1852" s="401"/>
      <c r="MQO1852" s="401"/>
      <c r="MQP1852" s="401"/>
      <c r="MQQ1852" s="401"/>
      <c r="MQR1852" s="401"/>
      <c r="MQS1852" s="401"/>
      <c r="MQT1852" s="401"/>
      <c r="MQU1852" s="401"/>
      <c r="MQV1852" s="401"/>
      <c r="MQW1852" s="401"/>
      <c r="MQX1852" s="401"/>
      <c r="MQY1852" s="401"/>
      <c r="MQZ1852" s="401"/>
      <c r="MRA1852" s="401"/>
      <c r="MRB1852" s="401"/>
      <c r="MRC1852" s="401"/>
      <c r="MRD1852" s="401"/>
      <c r="MRE1852" s="401"/>
      <c r="MRF1852" s="401"/>
      <c r="MRG1852" s="401"/>
      <c r="MRH1852" s="401"/>
      <c r="MRI1852" s="401"/>
      <c r="MRJ1852" s="401"/>
      <c r="MRK1852" s="401"/>
      <c r="MRL1852" s="401"/>
      <c r="MRM1852" s="401"/>
      <c r="MRN1852" s="401"/>
      <c r="MRO1852" s="401"/>
      <c r="MRP1852" s="401"/>
      <c r="MRQ1852" s="401"/>
      <c r="MRR1852" s="401"/>
      <c r="MRS1852" s="401"/>
      <c r="MRT1852" s="401"/>
      <c r="MRU1852" s="401"/>
      <c r="MRV1852" s="401"/>
      <c r="MRW1852" s="401"/>
      <c r="MRX1852" s="401"/>
      <c r="MRY1852" s="401"/>
      <c r="MRZ1852" s="401"/>
      <c r="MSA1852" s="401"/>
      <c r="MSB1852" s="401"/>
      <c r="MSC1852" s="401"/>
      <c r="MSD1852" s="401"/>
      <c r="MSE1852" s="401"/>
      <c r="MSF1852" s="401"/>
      <c r="MSG1852" s="401"/>
      <c r="MSH1852" s="401"/>
      <c r="MSI1852" s="401"/>
      <c r="MSJ1852" s="401"/>
      <c r="MSK1852" s="401"/>
      <c r="MSL1852" s="401"/>
      <c r="MSM1852" s="401"/>
      <c r="MSN1852" s="401"/>
      <c r="MSO1852" s="401"/>
      <c r="MSP1852" s="401"/>
      <c r="MSQ1852" s="401"/>
      <c r="MSR1852" s="401"/>
      <c r="MSS1852" s="401"/>
      <c r="MST1852" s="401"/>
      <c r="MSU1852" s="401"/>
      <c r="MSV1852" s="401"/>
      <c r="MSW1852" s="401"/>
      <c r="MSX1852" s="401"/>
      <c r="MSY1852" s="401"/>
      <c r="MSZ1852" s="401"/>
      <c r="MTA1852" s="401"/>
      <c r="MTB1852" s="401"/>
      <c r="MTC1852" s="401"/>
      <c r="MTD1852" s="401"/>
      <c r="MTE1852" s="401"/>
      <c r="MTF1852" s="401"/>
      <c r="MTG1852" s="401"/>
      <c r="MTH1852" s="401"/>
      <c r="MTI1852" s="401"/>
      <c r="MTJ1852" s="401"/>
      <c r="MTK1852" s="401"/>
      <c r="MTL1852" s="401"/>
      <c r="MTM1852" s="401"/>
      <c r="MTN1852" s="401"/>
      <c r="MTO1852" s="401"/>
      <c r="MTP1852" s="401"/>
      <c r="MTQ1852" s="401"/>
      <c r="MTR1852" s="401"/>
      <c r="MTS1852" s="401"/>
      <c r="MTT1852" s="401"/>
      <c r="MTU1852" s="401"/>
      <c r="MTV1852" s="401"/>
      <c r="MTW1852" s="401"/>
      <c r="MTX1852" s="401"/>
      <c r="MTY1852" s="401"/>
      <c r="MTZ1852" s="401"/>
      <c r="MUA1852" s="401"/>
      <c r="MUB1852" s="401"/>
      <c r="MUC1852" s="401"/>
      <c r="MUD1852" s="401"/>
      <c r="MUE1852" s="401"/>
      <c r="MUF1852" s="401"/>
      <c r="MUG1852" s="401"/>
      <c r="MUH1852" s="401"/>
      <c r="MUI1852" s="401"/>
      <c r="MUJ1852" s="401"/>
      <c r="MUK1852" s="401"/>
      <c r="MUL1852" s="401"/>
      <c r="MUM1852" s="401"/>
      <c r="MUN1852" s="401"/>
      <c r="MUO1852" s="401"/>
      <c r="MUP1852" s="401"/>
      <c r="MUQ1852" s="401"/>
      <c r="MUR1852" s="401"/>
      <c r="MUS1852" s="401"/>
      <c r="MUT1852" s="401"/>
      <c r="MUU1852" s="401"/>
      <c r="MUV1852" s="401"/>
      <c r="MUW1852" s="401"/>
      <c r="MUX1852" s="401"/>
      <c r="MUY1852" s="401"/>
      <c r="MUZ1852" s="401"/>
      <c r="MVA1852" s="401"/>
      <c r="MVB1852" s="401"/>
      <c r="MVC1852" s="401"/>
      <c r="MVD1852" s="401"/>
      <c r="MVE1852" s="401"/>
      <c r="MVF1852" s="401"/>
      <c r="MVG1852" s="401"/>
      <c r="MVH1852" s="401"/>
      <c r="MVI1852" s="401"/>
      <c r="MVJ1852" s="401"/>
      <c r="MVK1852" s="401"/>
      <c r="MVL1852" s="401"/>
      <c r="MVM1852" s="401"/>
      <c r="MVN1852" s="401"/>
      <c r="MVO1852" s="401"/>
      <c r="MVP1852" s="401"/>
      <c r="MVQ1852" s="401"/>
      <c r="MVR1852" s="401"/>
      <c r="MVS1852" s="401"/>
      <c r="MVT1852" s="401"/>
      <c r="MVU1852" s="401"/>
      <c r="MVV1852" s="401"/>
      <c r="MVW1852" s="401"/>
      <c r="MVX1852" s="401"/>
      <c r="MVY1852" s="401"/>
      <c r="MVZ1852" s="401"/>
      <c r="MWA1852" s="401"/>
      <c r="MWB1852" s="401"/>
      <c r="MWC1852" s="401"/>
      <c r="MWD1852" s="401"/>
      <c r="MWE1852" s="401"/>
      <c r="MWF1852" s="401"/>
      <c r="MWG1852" s="401"/>
      <c r="MWH1852" s="401"/>
      <c r="MWI1852" s="401"/>
      <c r="MWJ1852" s="401"/>
      <c r="MWK1852" s="401"/>
      <c r="MWL1852" s="401"/>
      <c r="MWM1852" s="401"/>
      <c r="MWN1852" s="401"/>
      <c r="MWO1852" s="401"/>
      <c r="MWP1852" s="401"/>
      <c r="MWQ1852" s="401"/>
      <c r="MWR1852" s="401"/>
      <c r="MWS1852" s="401"/>
      <c r="MWT1852" s="401"/>
      <c r="MWU1852" s="401"/>
      <c r="MWV1852" s="401"/>
      <c r="MWW1852" s="401"/>
      <c r="MWX1852" s="401"/>
      <c r="MWY1852" s="401"/>
      <c r="MWZ1852" s="401"/>
      <c r="MXA1852" s="401"/>
      <c r="MXB1852" s="401"/>
      <c r="MXC1852" s="401"/>
      <c r="MXD1852" s="401"/>
      <c r="MXE1852" s="401"/>
      <c r="MXF1852" s="401"/>
      <c r="MXG1852" s="401"/>
      <c r="MXH1852" s="401"/>
      <c r="MXI1852" s="401"/>
      <c r="MXJ1852" s="401"/>
      <c r="MXK1852" s="401"/>
      <c r="MXL1852" s="401"/>
      <c r="MXM1852" s="401"/>
      <c r="MXN1852" s="401"/>
      <c r="MXO1852" s="401"/>
      <c r="MXP1852" s="401"/>
      <c r="MXQ1852" s="401"/>
      <c r="MXR1852" s="401"/>
      <c r="MXS1852" s="401"/>
      <c r="MXT1852" s="401"/>
      <c r="MXU1852" s="401"/>
      <c r="MXV1852" s="401"/>
      <c r="MXW1852" s="401"/>
      <c r="MXX1852" s="401"/>
      <c r="MXY1852" s="401"/>
      <c r="MXZ1852" s="401"/>
      <c r="MYA1852" s="401"/>
      <c r="MYB1852" s="401"/>
      <c r="MYC1852" s="401"/>
      <c r="MYD1852" s="401"/>
      <c r="MYE1852" s="401"/>
      <c r="MYF1852" s="401"/>
      <c r="MYG1852" s="401"/>
      <c r="MYH1852" s="401"/>
      <c r="MYI1852" s="401"/>
      <c r="MYJ1852" s="401"/>
      <c r="MYK1852" s="401"/>
      <c r="MYL1852" s="401"/>
      <c r="MYM1852" s="401"/>
      <c r="MYN1852" s="401"/>
      <c r="MYO1852" s="401"/>
      <c r="MYP1852" s="401"/>
      <c r="MYQ1852" s="401"/>
      <c r="MYR1852" s="401"/>
      <c r="MYS1852" s="401"/>
      <c r="MYT1852" s="401"/>
      <c r="MYU1852" s="401"/>
      <c r="MYV1852" s="401"/>
      <c r="MYW1852" s="401"/>
      <c r="MYX1852" s="401"/>
      <c r="MYY1852" s="401"/>
      <c r="MYZ1852" s="401"/>
      <c r="MZA1852" s="401"/>
      <c r="MZB1852" s="401"/>
      <c r="MZC1852" s="401"/>
      <c r="MZD1852" s="401"/>
      <c r="MZE1852" s="401"/>
      <c r="MZF1852" s="401"/>
      <c r="MZG1852" s="401"/>
      <c r="MZH1852" s="401"/>
      <c r="MZI1852" s="401"/>
      <c r="MZJ1852" s="401"/>
      <c r="MZK1852" s="401"/>
      <c r="MZL1852" s="401"/>
      <c r="MZM1852" s="401"/>
      <c r="MZN1852" s="401"/>
      <c r="MZO1852" s="401"/>
      <c r="MZP1852" s="401"/>
      <c r="MZQ1852" s="401"/>
      <c r="MZR1852" s="401"/>
      <c r="MZS1852" s="401"/>
      <c r="MZT1852" s="401"/>
      <c r="MZU1852" s="401"/>
      <c r="MZV1852" s="401"/>
      <c r="MZW1852" s="401"/>
      <c r="MZX1852" s="401"/>
      <c r="MZY1852" s="401"/>
      <c r="MZZ1852" s="401"/>
      <c r="NAA1852" s="401"/>
      <c r="NAB1852" s="401"/>
      <c r="NAC1852" s="401"/>
      <c r="NAD1852" s="401"/>
      <c r="NAE1852" s="401"/>
      <c r="NAF1852" s="401"/>
      <c r="NAG1852" s="401"/>
      <c r="NAH1852" s="401"/>
      <c r="NAI1852" s="401"/>
      <c r="NAJ1852" s="401"/>
      <c r="NAK1852" s="401"/>
      <c r="NAL1852" s="401"/>
      <c r="NAM1852" s="401"/>
      <c r="NAN1852" s="401"/>
      <c r="NAO1852" s="401"/>
      <c r="NAP1852" s="401"/>
      <c r="NAQ1852" s="401"/>
      <c r="NAR1852" s="401"/>
      <c r="NAS1852" s="401"/>
      <c r="NAT1852" s="401"/>
      <c r="NAU1852" s="401"/>
      <c r="NAV1852" s="401"/>
      <c r="NAW1852" s="401"/>
      <c r="NAX1852" s="401"/>
      <c r="NAY1852" s="401"/>
      <c r="NAZ1852" s="401"/>
      <c r="NBA1852" s="401"/>
      <c r="NBB1852" s="401"/>
      <c r="NBC1852" s="401"/>
      <c r="NBD1852" s="401"/>
      <c r="NBE1852" s="401"/>
      <c r="NBF1852" s="401"/>
      <c r="NBG1852" s="401"/>
      <c r="NBH1852" s="401"/>
      <c r="NBI1852" s="401"/>
      <c r="NBJ1852" s="401"/>
      <c r="NBK1852" s="401"/>
      <c r="NBL1852" s="401"/>
      <c r="NBM1852" s="401"/>
      <c r="NBN1852" s="401"/>
      <c r="NBO1852" s="401"/>
      <c r="NBP1852" s="401"/>
      <c r="NBQ1852" s="401"/>
      <c r="NBR1852" s="401"/>
      <c r="NBS1852" s="401"/>
      <c r="NBT1852" s="401"/>
      <c r="NBU1852" s="401"/>
      <c r="NBV1852" s="401"/>
      <c r="NBW1852" s="401"/>
      <c r="NBX1852" s="401"/>
      <c r="NBY1852" s="401"/>
      <c r="NBZ1852" s="401"/>
      <c r="NCA1852" s="401"/>
      <c r="NCB1852" s="401"/>
      <c r="NCC1852" s="401"/>
      <c r="NCD1852" s="401"/>
      <c r="NCE1852" s="401"/>
      <c r="NCF1852" s="401"/>
      <c r="NCG1852" s="401"/>
      <c r="NCH1852" s="401"/>
      <c r="NCI1852" s="401"/>
      <c r="NCJ1852" s="401"/>
      <c r="NCK1852" s="401"/>
      <c r="NCL1852" s="401"/>
      <c r="NCM1852" s="401"/>
      <c r="NCN1852" s="401"/>
      <c r="NCO1852" s="401"/>
      <c r="NCP1852" s="401"/>
      <c r="NCQ1852" s="401"/>
      <c r="NCR1852" s="401"/>
      <c r="NCS1852" s="401"/>
      <c r="NCT1852" s="401"/>
      <c r="NCU1852" s="401"/>
      <c r="NCV1852" s="401"/>
      <c r="NCW1852" s="401"/>
      <c r="NCX1852" s="401"/>
      <c r="NCY1852" s="401"/>
      <c r="NCZ1852" s="401"/>
      <c r="NDA1852" s="401"/>
      <c r="NDB1852" s="401"/>
      <c r="NDC1852" s="401"/>
      <c r="NDD1852" s="401"/>
      <c r="NDE1852" s="401"/>
      <c r="NDF1852" s="401"/>
      <c r="NDG1852" s="401"/>
      <c r="NDH1852" s="401"/>
      <c r="NDI1852" s="401"/>
      <c r="NDJ1852" s="401"/>
      <c r="NDK1852" s="401"/>
      <c r="NDL1852" s="401"/>
      <c r="NDM1852" s="401"/>
      <c r="NDN1852" s="401"/>
      <c r="NDO1852" s="401"/>
      <c r="NDP1852" s="401"/>
      <c r="NDQ1852" s="401"/>
      <c r="NDR1852" s="401"/>
      <c r="NDS1852" s="401"/>
      <c r="NDT1852" s="401"/>
      <c r="NDU1852" s="401"/>
      <c r="NDV1852" s="401"/>
      <c r="NDW1852" s="401"/>
      <c r="NDX1852" s="401"/>
      <c r="NDY1852" s="401"/>
      <c r="NDZ1852" s="401"/>
      <c r="NEA1852" s="401"/>
      <c r="NEB1852" s="401"/>
      <c r="NEC1852" s="401"/>
      <c r="NED1852" s="401"/>
      <c r="NEE1852" s="401"/>
      <c r="NEF1852" s="401"/>
      <c r="NEG1852" s="401"/>
      <c r="NEH1852" s="401"/>
      <c r="NEI1852" s="401"/>
      <c r="NEJ1852" s="401"/>
      <c r="NEK1852" s="401"/>
      <c r="NEL1852" s="401"/>
      <c r="NEM1852" s="401"/>
      <c r="NEN1852" s="401"/>
      <c r="NEO1852" s="401"/>
      <c r="NEP1852" s="401"/>
      <c r="NEQ1852" s="401"/>
      <c r="NER1852" s="401"/>
      <c r="NES1852" s="401"/>
      <c r="NET1852" s="401"/>
      <c r="NEU1852" s="401"/>
      <c r="NEV1852" s="401"/>
      <c r="NEW1852" s="401"/>
      <c r="NEX1852" s="401"/>
      <c r="NEY1852" s="401"/>
      <c r="NEZ1852" s="401"/>
      <c r="NFA1852" s="401"/>
      <c r="NFB1852" s="401"/>
      <c r="NFC1852" s="401"/>
      <c r="NFD1852" s="401"/>
      <c r="NFE1852" s="401"/>
      <c r="NFF1852" s="401"/>
      <c r="NFG1852" s="401"/>
      <c r="NFH1852" s="401"/>
      <c r="NFI1852" s="401"/>
      <c r="NFJ1852" s="401"/>
      <c r="NFK1852" s="401"/>
      <c r="NFL1852" s="401"/>
      <c r="NFM1852" s="401"/>
      <c r="NFN1852" s="401"/>
      <c r="NFO1852" s="401"/>
      <c r="NFP1852" s="401"/>
      <c r="NFQ1852" s="401"/>
      <c r="NFR1852" s="401"/>
      <c r="NFS1852" s="401"/>
      <c r="NFT1852" s="401"/>
      <c r="NFU1852" s="401"/>
      <c r="NFV1852" s="401"/>
      <c r="NFW1852" s="401"/>
      <c r="NFX1852" s="401"/>
      <c r="NFY1852" s="401"/>
      <c r="NFZ1852" s="401"/>
      <c r="NGA1852" s="401"/>
      <c r="NGB1852" s="401"/>
      <c r="NGC1852" s="401"/>
      <c r="NGD1852" s="401"/>
      <c r="NGE1852" s="401"/>
      <c r="NGF1852" s="401"/>
      <c r="NGG1852" s="401"/>
      <c r="NGH1852" s="401"/>
      <c r="NGI1852" s="401"/>
      <c r="NGJ1852" s="401"/>
      <c r="NGK1852" s="401"/>
      <c r="NGL1852" s="401"/>
      <c r="NGM1852" s="401"/>
      <c r="NGN1852" s="401"/>
      <c r="NGO1852" s="401"/>
      <c r="NGP1852" s="401"/>
      <c r="NGQ1852" s="401"/>
      <c r="NGR1852" s="401"/>
      <c r="NGS1852" s="401"/>
      <c r="NGT1852" s="401"/>
      <c r="NGU1852" s="401"/>
      <c r="NGV1852" s="401"/>
      <c r="NGW1852" s="401"/>
      <c r="NGX1852" s="401"/>
      <c r="NGY1852" s="401"/>
      <c r="NGZ1852" s="401"/>
      <c r="NHA1852" s="401"/>
      <c r="NHB1852" s="401"/>
      <c r="NHC1852" s="401"/>
      <c r="NHD1852" s="401"/>
      <c r="NHE1852" s="401"/>
      <c r="NHF1852" s="401"/>
      <c r="NHG1852" s="401"/>
      <c r="NHH1852" s="401"/>
      <c r="NHI1852" s="401"/>
      <c r="NHJ1852" s="401"/>
      <c r="NHK1852" s="401"/>
      <c r="NHL1852" s="401"/>
      <c r="NHM1852" s="401"/>
      <c r="NHN1852" s="401"/>
      <c r="NHO1852" s="401"/>
      <c r="NHP1852" s="401"/>
      <c r="NHQ1852" s="401"/>
      <c r="NHR1852" s="401"/>
      <c r="NHS1852" s="401"/>
      <c r="NHT1852" s="401"/>
      <c r="NHU1852" s="401"/>
      <c r="NHV1852" s="401"/>
      <c r="NHW1852" s="401"/>
      <c r="NHX1852" s="401"/>
      <c r="NHY1852" s="401"/>
      <c r="NHZ1852" s="401"/>
      <c r="NIA1852" s="401"/>
      <c r="NIB1852" s="401"/>
      <c r="NIC1852" s="401"/>
      <c r="NID1852" s="401"/>
      <c r="NIE1852" s="401"/>
      <c r="NIF1852" s="401"/>
      <c r="NIG1852" s="401"/>
      <c r="NIH1852" s="401"/>
      <c r="NII1852" s="401"/>
      <c r="NIJ1852" s="401"/>
      <c r="NIK1852" s="401"/>
      <c r="NIL1852" s="401"/>
      <c r="NIM1852" s="401"/>
      <c r="NIN1852" s="401"/>
      <c r="NIO1852" s="401"/>
      <c r="NIP1852" s="401"/>
      <c r="NIQ1852" s="401"/>
      <c r="NIR1852" s="401"/>
      <c r="NIS1852" s="401"/>
      <c r="NIT1852" s="401"/>
      <c r="NIU1852" s="401"/>
      <c r="NIV1852" s="401"/>
      <c r="NIW1852" s="401"/>
      <c r="NIX1852" s="401"/>
      <c r="NIY1852" s="401"/>
      <c r="NIZ1852" s="401"/>
      <c r="NJA1852" s="401"/>
      <c r="NJB1852" s="401"/>
      <c r="NJC1852" s="401"/>
      <c r="NJD1852" s="401"/>
      <c r="NJE1852" s="401"/>
      <c r="NJF1852" s="401"/>
      <c r="NJG1852" s="401"/>
      <c r="NJH1852" s="401"/>
      <c r="NJI1852" s="401"/>
      <c r="NJJ1852" s="401"/>
      <c r="NJK1852" s="401"/>
      <c r="NJL1852" s="401"/>
      <c r="NJM1852" s="401"/>
      <c r="NJN1852" s="401"/>
      <c r="NJO1852" s="401"/>
      <c r="NJP1852" s="401"/>
      <c r="NJQ1852" s="401"/>
      <c r="NJR1852" s="401"/>
      <c r="NJS1852" s="401"/>
      <c r="NJT1852" s="401"/>
      <c r="NJU1852" s="401"/>
      <c r="NJV1852" s="401"/>
      <c r="NJW1852" s="401"/>
      <c r="NJX1852" s="401"/>
      <c r="NJY1852" s="401"/>
      <c r="NJZ1852" s="401"/>
      <c r="NKA1852" s="401"/>
      <c r="NKB1852" s="401"/>
      <c r="NKC1852" s="401"/>
      <c r="NKD1852" s="401"/>
      <c r="NKE1852" s="401"/>
      <c r="NKF1852" s="401"/>
      <c r="NKG1852" s="401"/>
      <c r="NKH1852" s="401"/>
      <c r="NKI1852" s="401"/>
      <c r="NKJ1852" s="401"/>
      <c r="NKK1852" s="401"/>
      <c r="NKL1852" s="401"/>
      <c r="NKM1852" s="401"/>
      <c r="NKN1852" s="401"/>
      <c r="NKO1852" s="401"/>
      <c r="NKP1852" s="401"/>
      <c r="NKQ1852" s="401"/>
      <c r="NKR1852" s="401"/>
      <c r="NKS1852" s="401"/>
      <c r="NKT1852" s="401"/>
      <c r="NKU1852" s="401"/>
      <c r="NKV1852" s="401"/>
      <c r="NKW1852" s="401"/>
      <c r="NKX1852" s="401"/>
      <c r="NKY1852" s="401"/>
      <c r="NKZ1852" s="401"/>
      <c r="NLA1852" s="401"/>
      <c r="NLB1852" s="401"/>
      <c r="NLC1852" s="401"/>
      <c r="NLD1852" s="401"/>
      <c r="NLE1852" s="401"/>
      <c r="NLF1852" s="401"/>
      <c r="NLG1852" s="401"/>
      <c r="NLH1852" s="401"/>
      <c r="NLI1852" s="401"/>
      <c r="NLJ1852" s="401"/>
      <c r="NLK1852" s="401"/>
      <c r="NLL1852" s="401"/>
      <c r="NLM1852" s="401"/>
      <c r="NLN1852" s="401"/>
      <c r="NLO1852" s="401"/>
      <c r="NLP1852" s="401"/>
      <c r="NLQ1852" s="401"/>
      <c r="NLR1852" s="401"/>
      <c r="NLS1852" s="401"/>
      <c r="NLT1852" s="401"/>
      <c r="NLU1852" s="401"/>
      <c r="NLV1852" s="401"/>
      <c r="NLW1852" s="401"/>
      <c r="NLX1852" s="401"/>
      <c r="NLY1852" s="401"/>
      <c r="NLZ1852" s="401"/>
      <c r="NMA1852" s="401"/>
      <c r="NMB1852" s="401"/>
      <c r="NMC1852" s="401"/>
      <c r="NMD1852" s="401"/>
      <c r="NME1852" s="401"/>
      <c r="NMF1852" s="401"/>
      <c r="NMG1852" s="401"/>
      <c r="NMH1852" s="401"/>
      <c r="NMI1852" s="401"/>
      <c r="NMJ1852" s="401"/>
      <c r="NMK1852" s="401"/>
      <c r="NML1852" s="401"/>
      <c r="NMM1852" s="401"/>
      <c r="NMN1852" s="401"/>
      <c r="NMO1852" s="401"/>
      <c r="NMP1852" s="401"/>
      <c r="NMQ1852" s="401"/>
      <c r="NMR1852" s="401"/>
      <c r="NMS1852" s="401"/>
      <c r="NMT1852" s="401"/>
      <c r="NMU1852" s="401"/>
      <c r="NMV1852" s="401"/>
      <c r="NMW1852" s="401"/>
      <c r="NMX1852" s="401"/>
      <c r="NMY1852" s="401"/>
      <c r="NMZ1852" s="401"/>
      <c r="NNA1852" s="401"/>
      <c r="NNB1852" s="401"/>
      <c r="NNC1852" s="401"/>
      <c r="NND1852" s="401"/>
      <c r="NNE1852" s="401"/>
      <c r="NNF1852" s="401"/>
      <c r="NNG1852" s="401"/>
      <c r="NNH1852" s="401"/>
      <c r="NNI1852" s="401"/>
      <c r="NNJ1852" s="401"/>
      <c r="NNK1852" s="401"/>
      <c r="NNL1852" s="401"/>
      <c r="NNM1852" s="401"/>
      <c r="NNN1852" s="401"/>
      <c r="NNO1852" s="401"/>
      <c r="NNP1852" s="401"/>
      <c r="NNQ1852" s="401"/>
      <c r="NNR1852" s="401"/>
      <c r="NNS1852" s="401"/>
      <c r="NNT1852" s="401"/>
      <c r="NNU1852" s="401"/>
      <c r="NNV1852" s="401"/>
      <c r="NNW1852" s="401"/>
      <c r="NNX1852" s="401"/>
      <c r="NNY1852" s="401"/>
      <c r="NNZ1852" s="401"/>
      <c r="NOA1852" s="401"/>
      <c r="NOB1852" s="401"/>
      <c r="NOC1852" s="401"/>
      <c r="NOD1852" s="401"/>
      <c r="NOE1852" s="401"/>
      <c r="NOF1852" s="401"/>
      <c r="NOG1852" s="401"/>
      <c r="NOH1852" s="401"/>
      <c r="NOI1852" s="401"/>
      <c r="NOJ1852" s="401"/>
      <c r="NOK1852" s="401"/>
      <c r="NOL1852" s="401"/>
      <c r="NOM1852" s="401"/>
      <c r="NON1852" s="401"/>
      <c r="NOO1852" s="401"/>
      <c r="NOP1852" s="401"/>
      <c r="NOQ1852" s="401"/>
      <c r="NOR1852" s="401"/>
      <c r="NOS1852" s="401"/>
      <c r="NOT1852" s="401"/>
      <c r="NOU1852" s="401"/>
      <c r="NOV1852" s="401"/>
      <c r="NOW1852" s="401"/>
      <c r="NOX1852" s="401"/>
      <c r="NOY1852" s="401"/>
      <c r="NOZ1852" s="401"/>
      <c r="NPA1852" s="401"/>
      <c r="NPB1852" s="401"/>
      <c r="NPC1852" s="401"/>
      <c r="NPD1852" s="401"/>
      <c r="NPE1852" s="401"/>
      <c r="NPF1852" s="401"/>
      <c r="NPG1852" s="401"/>
      <c r="NPH1852" s="401"/>
      <c r="NPI1852" s="401"/>
      <c r="NPJ1852" s="401"/>
      <c r="NPK1852" s="401"/>
      <c r="NPL1852" s="401"/>
      <c r="NPM1852" s="401"/>
      <c r="NPN1852" s="401"/>
      <c r="NPO1852" s="401"/>
      <c r="NPP1852" s="401"/>
      <c r="NPQ1852" s="401"/>
      <c r="NPR1852" s="401"/>
      <c r="NPS1852" s="401"/>
      <c r="NPT1852" s="401"/>
      <c r="NPU1852" s="401"/>
      <c r="NPV1852" s="401"/>
      <c r="NPW1852" s="401"/>
      <c r="NPX1852" s="401"/>
      <c r="NPY1852" s="401"/>
      <c r="NPZ1852" s="401"/>
      <c r="NQA1852" s="401"/>
      <c r="NQB1852" s="401"/>
      <c r="NQC1852" s="401"/>
      <c r="NQD1852" s="401"/>
      <c r="NQE1852" s="401"/>
      <c r="NQF1852" s="401"/>
      <c r="NQG1852" s="401"/>
      <c r="NQH1852" s="401"/>
      <c r="NQI1852" s="401"/>
      <c r="NQJ1852" s="401"/>
      <c r="NQK1852" s="401"/>
      <c r="NQL1852" s="401"/>
      <c r="NQM1852" s="401"/>
      <c r="NQN1852" s="401"/>
      <c r="NQO1852" s="401"/>
      <c r="NQP1852" s="401"/>
      <c r="NQQ1852" s="401"/>
      <c r="NQR1852" s="401"/>
      <c r="NQS1852" s="401"/>
      <c r="NQT1852" s="401"/>
      <c r="NQU1852" s="401"/>
      <c r="NQV1852" s="401"/>
      <c r="NQW1852" s="401"/>
      <c r="NQX1852" s="401"/>
      <c r="NQY1852" s="401"/>
      <c r="NQZ1852" s="401"/>
      <c r="NRA1852" s="401"/>
      <c r="NRB1852" s="401"/>
      <c r="NRC1852" s="401"/>
      <c r="NRD1852" s="401"/>
      <c r="NRE1852" s="401"/>
      <c r="NRF1852" s="401"/>
      <c r="NRG1852" s="401"/>
      <c r="NRH1852" s="401"/>
      <c r="NRI1852" s="401"/>
      <c r="NRJ1852" s="401"/>
      <c r="NRK1852" s="401"/>
      <c r="NRL1852" s="401"/>
      <c r="NRM1852" s="401"/>
      <c r="NRN1852" s="401"/>
      <c r="NRO1852" s="401"/>
      <c r="NRP1852" s="401"/>
      <c r="NRQ1852" s="401"/>
      <c r="NRR1852" s="401"/>
      <c r="NRS1852" s="401"/>
      <c r="NRT1852" s="401"/>
      <c r="NRU1852" s="401"/>
      <c r="NRV1852" s="401"/>
      <c r="NRW1852" s="401"/>
      <c r="NRX1852" s="401"/>
      <c r="NRY1852" s="401"/>
      <c r="NRZ1852" s="401"/>
      <c r="NSA1852" s="401"/>
      <c r="NSB1852" s="401"/>
      <c r="NSC1852" s="401"/>
      <c r="NSD1852" s="401"/>
      <c r="NSE1852" s="401"/>
      <c r="NSF1852" s="401"/>
      <c r="NSG1852" s="401"/>
      <c r="NSH1852" s="401"/>
      <c r="NSI1852" s="401"/>
      <c r="NSJ1852" s="401"/>
      <c r="NSK1852" s="401"/>
      <c r="NSL1852" s="401"/>
      <c r="NSM1852" s="401"/>
      <c r="NSN1852" s="401"/>
      <c r="NSO1852" s="401"/>
      <c r="NSP1852" s="401"/>
      <c r="NSQ1852" s="401"/>
      <c r="NSR1852" s="401"/>
      <c r="NSS1852" s="401"/>
      <c r="NST1852" s="401"/>
      <c r="NSU1852" s="401"/>
      <c r="NSV1852" s="401"/>
      <c r="NSW1852" s="401"/>
      <c r="NSX1852" s="401"/>
      <c r="NSY1852" s="401"/>
      <c r="NSZ1852" s="401"/>
      <c r="NTA1852" s="401"/>
      <c r="NTB1852" s="401"/>
      <c r="NTC1852" s="401"/>
      <c r="NTD1852" s="401"/>
      <c r="NTE1852" s="401"/>
      <c r="NTF1852" s="401"/>
      <c r="NTG1852" s="401"/>
      <c r="NTH1852" s="401"/>
      <c r="NTI1852" s="401"/>
      <c r="NTJ1852" s="401"/>
      <c r="NTK1852" s="401"/>
      <c r="NTL1852" s="401"/>
      <c r="NTM1852" s="401"/>
      <c r="NTN1852" s="401"/>
      <c r="NTO1852" s="401"/>
      <c r="NTP1852" s="401"/>
      <c r="NTQ1852" s="401"/>
      <c r="NTR1852" s="401"/>
      <c r="NTS1852" s="401"/>
      <c r="NTT1852" s="401"/>
      <c r="NTU1852" s="401"/>
      <c r="NTV1852" s="401"/>
      <c r="NTW1852" s="401"/>
      <c r="NTX1852" s="401"/>
      <c r="NTY1852" s="401"/>
      <c r="NTZ1852" s="401"/>
      <c r="NUA1852" s="401"/>
      <c r="NUB1852" s="401"/>
      <c r="NUC1852" s="401"/>
      <c r="NUD1852" s="401"/>
      <c r="NUE1852" s="401"/>
      <c r="NUF1852" s="401"/>
      <c r="NUG1852" s="401"/>
      <c r="NUH1852" s="401"/>
      <c r="NUI1852" s="401"/>
      <c r="NUJ1852" s="401"/>
      <c r="NUK1852" s="401"/>
      <c r="NUL1852" s="401"/>
      <c r="NUM1852" s="401"/>
      <c r="NUN1852" s="401"/>
      <c r="NUO1852" s="401"/>
      <c r="NUP1852" s="401"/>
      <c r="NUQ1852" s="401"/>
      <c r="NUR1852" s="401"/>
      <c r="NUS1852" s="401"/>
      <c r="NUT1852" s="401"/>
      <c r="NUU1852" s="401"/>
      <c r="NUV1852" s="401"/>
      <c r="NUW1852" s="401"/>
      <c r="NUX1852" s="401"/>
      <c r="NUY1852" s="401"/>
      <c r="NUZ1852" s="401"/>
      <c r="NVA1852" s="401"/>
      <c r="NVB1852" s="401"/>
      <c r="NVC1852" s="401"/>
      <c r="NVD1852" s="401"/>
      <c r="NVE1852" s="401"/>
      <c r="NVF1852" s="401"/>
      <c r="NVG1852" s="401"/>
      <c r="NVH1852" s="401"/>
      <c r="NVI1852" s="401"/>
      <c r="NVJ1852" s="401"/>
      <c r="NVK1852" s="401"/>
      <c r="NVL1852" s="401"/>
      <c r="NVM1852" s="401"/>
      <c r="NVN1852" s="401"/>
      <c r="NVO1852" s="401"/>
      <c r="NVP1852" s="401"/>
      <c r="NVQ1852" s="401"/>
      <c r="NVR1852" s="401"/>
      <c r="NVS1852" s="401"/>
      <c r="NVT1852" s="401"/>
      <c r="NVU1852" s="401"/>
      <c r="NVV1852" s="401"/>
      <c r="NVW1852" s="401"/>
      <c r="NVX1852" s="401"/>
      <c r="NVY1852" s="401"/>
      <c r="NVZ1852" s="401"/>
      <c r="NWA1852" s="401"/>
      <c r="NWB1852" s="401"/>
      <c r="NWC1852" s="401"/>
      <c r="NWD1852" s="401"/>
      <c r="NWE1852" s="401"/>
      <c r="NWF1852" s="401"/>
      <c r="NWG1852" s="401"/>
      <c r="NWH1852" s="401"/>
      <c r="NWI1852" s="401"/>
      <c r="NWJ1852" s="401"/>
      <c r="NWK1852" s="401"/>
      <c r="NWL1852" s="401"/>
      <c r="NWM1852" s="401"/>
      <c r="NWN1852" s="401"/>
      <c r="NWO1852" s="401"/>
      <c r="NWP1852" s="401"/>
      <c r="NWQ1852" s="401"/>
      <c r="NWR1852" s="401"/>
      <c r="NWS1852" s="401"/>
      <c r="NWT1852" s="401"/>
      <c r="NWU1852" s="401"/>
      <c r="NWV1852" s="401"/>
      <c r="NWW1852" s="401"/>
      <c r="NWX1852" s="401"/>
      <c r="NWY1852" s="401"/>
      <c r="NWZ1852" s="401"/>
      <c r="NXA1852" s="401"/>
      <c r="NXB1852" s="401"/>
      <c r="NXC1852" s="401"/>
      <c r="NXD1852" s="401"/>
      <c r="NXE1852" s="401"/>
      <c r="NXF1852" s="401"/>
      <c r="NXG1852" s="401"/>
      <c r="NXH1852" s="401"/>
      <c r="NXI1852" s="401"/>
      <c r="NXJ1852" s="401"/>
      <c r="NXK1852" s="401"/>
      <c r="NXL1852" s="401"/>
      <c r="NXM1852" s="401"/>
      <c r="NXN1852" s="401"/>
      <c r="NXO1852" s="401"/>
      <c r="NXP1852" s="401"/>
      <c r="NXQ1852" s="401"/>
      <c r="NXR1852" s="401"/>
      <c r="NXS1852" s="401"/>
      <c r="NXT1852" s="401"/>
      <c r="NXU1852" s="401"/>
      <c r="NXV1852" s="401"/>
      <c r="NXW1852" s="401"/>
      <c r="NXX1852" s="401"/>
      <c r="NXY1852" s="401"/>
      <c r="NXZ1852" s="401"/>
      <c r="NYA1852" s="401"/>
      <c r="NYB1852" s="401"/>
      <c r="NYC1852" s="401"/>
      <c r="NYD1852" s="401"/>
      <c r="NYE1852" s="401"/>
      <c r="NYF1852" s="401"/>
      <c r="NYG1852" s="401"/>
      <c r="NYH1852" s="401"/>
      <c r="NYI1852" s="401"/>
      <c r="NYJ1852" s="401"/>
      <c r="NYK1852" s="401"/>
      <c r="NYL1852" s="401"/>
      <c r="NYM1852" s="401"/>
      <c r="NYN1852" s="401"/>
      <c r="NYO1852" s="401"/>
      <c r="NYP1852" s="401"/>
      <c r="NYQ1852" s="401"/>
      <c r="NYR1852" s="401"/>
      <c r="NYS1852" s="401"/>
      <c r="NYT1852" s="401"/>
      <c r="NYU1852" s="401"/>
      <c r="NYV1852" s="401"/>
      <c r="NYW1852" s="401"/>
      <c r="NYX1852" s="401"/>
      <c r="NYY1852" s="401"/>
      <c r="NYZ1852" s="401"/>
      <c r="NZA1852" s="401"/>
      <c r="NZB1852" s="401"/>
      <c r="NZC1852" s="401"/>
      <c r="NZD1852" s="401"/>
      <c r="NZE1852" s="401"/>
      <c r="NZF1852" s="401"/>
      <c r="NZG1852" s="401"/>
      <c r="NZH1852" s="401"/>
      <c r="NZI1852" s="401"/>
      <c r="NZJ1852" s="401"/>
      <c r="NZK1852" s="401"/>
      <c r="NZL1852" s="401"/>
      <c r="NZM1852" s="401"/>
      <c r="NZN1852" s="401"/>
      <c r="NZO1852" s="401"/>
      <c r="NZP1852" s="401"/>
      <c r="NZQ1852" s="401"/>
      <c r="NZR1852" s="401"/>
      <c r="NZS1852" s="401"/>
      <c r="NZT1852" s="401"/>
      <c r="NZU1852" s="401"/>
      <c r="NZV1852" s="401"/>
      <c r="NZW1852" s="401"/>
      <c r="NZX1852" s="401"/>
      <c r="NZY1852" s="401"/>
      <c r="NZZ1852" s="401"/>
      <c r="OAA1852" s="401"/>
      <c r="OAB1852" s="401"/>
      <c r="OAC1852" s="401"/>
      <c r="OAD1852" s="401"/>
      <c r="OAE1852" s="401"/>
      <c r="OAF1852" s="401"/>
      <c r="OAG1852" s="401"/>
      <c r="OAH1852" s="401"/>
      <c r="OAI1852" s="401"/>
      <c r="OAJ1852" s="401"/>
      <c r="OAK1852" s="401"/>
      <c r="OAL1852" s="401"/>
      <c r="OAM1852" s="401"/>
      <c r="OAN1852" s="401"/>
      <c r="OAO1852" s="401"/>
      <c r="OAP1852" s="401"/>
      <c r="OAQ1852" s="401"/>
      <c r="OAR1852" s="401"/>
      <c r="OAS1852" s="401"/>
      <c r="OAT1852" s="401"/>
      <c r="OAU1852" s="401"/>
      <c r="OAV1852" s="401"/>
      <c r="OAW1852" s="401"/>
      <c r="OAX1852" s="401"/>
      <c r="OAY1852" s="401"/>
      <c r="OAZ1852" s="401"/>
      <c r="OBA1852" s="401"/>
      <c r="OBB1852" s="401"/>
      <c r="OBC1852" s="401"/>
      <c r="OBD1852" s="401"/>
      <c r="OBE1852" s="401"/>
      <c r="OBF1852" s="401"/>
      <c r="OBG1852" s="401"/>
      <c r="OBH1852" s="401"/>
      <c r="OBI1852" s="401"/>
      <c r="OBJ1852" s="401"/>
      <c r="OBK1852" s="401"/>
      <c r="OBL1852" s="401"/>
      <c r="OBM1852" s="401"/>
      <c r="OBN1852" s="401"/>
      <c r="OBO1852" s="401"/>
      <c r="OBP1852" s="401"/>
      <c r="OBQ1852" s="401"/>
      <c r="OBR1852" s="401"/>
      <c r="OBS1852" s="401"/>
      <c r="OBT1852" s="401"/>
      <c r="OBU1852" s="401"/>
      <c r="OBV1852" s="401"/>
      <c r="OBW1852" s="401"/>
      <c r="OBX1852" s="401"/>
      <c r="OBY1852" s="401"/>
      <c r="OBZ1852" s="401"/>
      <c r="OCA1852" s="401"/>
      <c r="OCB1852" s="401"/>
      <c r="OCC1852" s="401"/>
      <c r="OCD1852" s="401"/>
      <c r="OCE1852" s="401"/>
      <c r="OCF1852" s="401"/>
      <c r="OCG1852" s="401"/>
      <c r="OCH1852" s="401"/>
      <c r="OCI1852" s="401"/>
      <c r="OCJ1852" s="401"/>
      <c r="OCK1852" s="401"/>
      <c r="OCL1852" s="401"/>
      <c r="OCM1852" s="401"/>
      <c r="OCN1852" s="401"/>
      <c r="OCO1852" s="401"/>
      <c r="OCP1852" s="401"/>
      <c r="OCQ1852" s="401"/>
      <c r="OCR1852" s="401"/>
      <c r="OCS1852" s="401"/>
      <c r="OCT1852" s="401"/>
      <c r="OCU1852" s="401"/>
      <c r="OCV1852" s="401"/>
      <c r="OCW1852" s="401"/>
      <c r="OCX1852" s="401"/>
      <c r="OCY1852" s="401"/>
      <c r="OCZ1852" s="401"/>
      <c r="ODA1852" s="401"/>
      <c r="ODB1852" s="401"/>
      <c r="ODC1852" s="401"/>
      <c r="ODD1852" s="401"/>
      <c r="ODE1852" s="401"/>
      <c r="ODF1852" s="401"/>
      <c r="ODG1852" s="401"/>
      <c r="ODH1852" s="401"/>
      <c r="ODI1852" s="401"/>
      <c r="ODJ1852" s="401"/>
      <c r="ODK1852" s="401"/>
      <c r="ODL1852" s="401"/>
      <c r="ODM1852" s="401"/>
      <c r="ODN1852" s="401"/>
      <c r="ODO1852" s="401"/>
      <c r="ODP1852" s="401"/>
      <c r="ODQ1852" s="401"/>
      <c r="ODR1852" s="401"/>
      <c r="ODS1852" s="401"/>
      <c r="ODT1852" s="401"/>
      <c r="ODU1852" s="401"/>
      <c r="ODV1852" s="401"/>
      <c r="ODW1852" s="401"/>
      <c r="ODX1852" s="401"/>
      <c r="ODY1852" s="401"/>
      <c r="ODZ1852" s="401"/>
      <c r="OEA1852" s="401"/>
      <c r="OEB1852" s="401"/>
      <c r="OEC1852" s="401"/>
      <c r="OED1852" s="401"/>
      <c r="OEE1852" s="401"/>
      <c r="OEF1852" s="401"/>
      <c r="OEG1852" s="401"/>
      <c r="OEH1852" s="401"/>
      <c r="OEI1852" s="401"/>
      <c r="OEJ1852" s="401"/>
      <c r="OEK1852" s="401"/>
      <c r="OEL1852" s="401"/>
      <c r="OEM1852" s="401"/>
      <c r="OEN1852" s="401"/>
      <c r="OEO1852" s="401"/>
      <c r="OEP1852" s="401"/>
      <c r="OEQ1852" s="401"/>
      <c r="OER1852" s="401"/>
      <c r="OES1852" s="401"/>
      <c r="OET1852" s="401"/>
      <c r="OEU1852" s="401"/>
      <c r="OEV1852" s="401"/>
      <c r="OEW1852" s="401"/>
      <c r="OEX1852" s="401"/>
      <c r="OEY1852" s="401"/>
      <c r="OEZ1852" s="401"/>
      <c r="OFA1852" s="401"/>
      <c r="OFB1852" s="401"/>
      <c r="OFC1852" s="401"/>
      <c r="OFD1852" s="401"/>
      <c r="OFE1852" s="401"/>
      <c r="OFF1852" s="401"/>
      <c r="OFG1852" s="401"/>
      <c r="OFH1852" s="401"/>
      <c r="OFI1852" s="401"/>
      <c r="OFJ1852" s="401"/>
      <c r="OFK1852" s="401"/>
      <c r="OFL1852" s="401"/>
      <c r="OFM1852" s="401"/>
      <c r="OFN1852" s="401"/>
      <c r="OFO1852" s="401"/>
      <c r="OFP1852" s="401"/>
      <c r="OFQ1852" s="401"/>
      <c r="OFR1852" s="401"/>
      <c r="OFS1852" s="401"/>
      <c r="OFT1852" s="401"/>
      <c r="OFU1852" s="401"/>
      <c r="OFV1852" s="401"/>
      <c r="OFW1852" s="401"/>
      <c r="OFX1852" s="401"/>
      <c r="OFY1852" s="401"/>
      <c r="OFZ1852" s="401"/>
      <c r="OGA1852" s="401"/>
      <c r="OGB1852" s="401"/>
      <c r="OGC1852" s="401"/>
      <c r="OGD1852" s="401"/>
      <c r="OGE1852" s="401"/>
      <c r="OGF1852" s="401"/>
      <c r="OGG1852" s="401"/>
      <c r="OGH1852" s="401"/>
      <c r="OGI1852" s="401"/>
      <c r="OGJ1852" s="401"/>
      <c r="OGK1852" s="401"/>
      <c r="OGL1852" s="401"/>
      <c r="OGM1852" s="401"/>
      <c r="OGN1852" s="401"/>
      <c r="OGO1852" s="401"/>
      <c r="OGP1852" s="401"/>
      <c r="OGQ1852" s="401"/>
      <c r="OGR1852" s="401"/>
      <c r="OGS1852" s="401"/>
      <c r="OGT1852" s="401"/>
      <c r="OGU1852" s="401"/>
      <c r="OGV1852" s="401"/>
      <c r="OGW1852" s="401"/>
      <c r="OGX1852" s="401"/>
      <c r="OGY1852" s="401"/>
      <c r="OGZ1852" s="401"/>
      <c r="OHA1852" s="401"/>
      <c r="OHB1852" s="401"/>
      <c r="OHC1852" s="401"/>
      <c r="OHD1852" s="401"/>
      <c r="OHE1852" s="401"/>
      <c r="OHF1852" s="401"/>
      <c r="OHG1852" s="401"/>
      <c r="OHH1852" s="401"/>
      <c r="OHI1852" s="401"/>
      <c r="OHJ1852" s="401"/>
      <c r="OHK1852" s="401"/>
      <c r="OHL1852" s="401"/>
      <c r="OHM1852" s="401"/>
      <c r="OHN1852" s="401"/>
      <c r="OHO1852" s="401"/>
      <c r="OHP1852" s="401"/>
      <c r="OHQ1852" s="401"/>
      <c r="OHR1852" s="401"/>
      <c r="OHS1852" s="401"/>
      <c r="OHT1852" s="401"/>
      <c r="OHU1852" s="401"/>
      <c r="OHV1852" s="401"/>
      <c r="OHW1852" s="401"/>
      <c r="OHX1852" s="401"/>
      <c r="OHY1852" s="401"/>
      <c r="OHZ1852" s="401"/>
      <c r="OIA1852" s="401"/>
      <c r="OIB1852" s="401"/>
      <c r="OIC1852" s="401"/>
      <c r="OID1852" s="401"/>
      <c r="OIE1852" s="401"/>
      <c r="OIF1852" s="401"/>
      <c r="OIG1852" s="401"/>
      <c r="OIH1852" s="401"/>
      <c r="OII1852" s="401"/>
      <c r="OIJ1852" s="401"/>
      <c r="OIK1852" s="401"/>
      <c r="OIL1852" s="401"/>
      <c r="OIM1852" s="401"/>
      <c r="OIN1852" s="401"/>
      <c r="OIO1852" s="401"/>
      <c r="OIP1852" s="401"/>
      <c r="OIQ1852" s="401"/>
      <c r="OIR1852" s="401"/>
      <c r="OIS1852" s="401"/>
      <c r="OIT1852" s="401"/>
      <c r="OIU1852" s="401"/>
      <c r="OIV1852" s="401"/>
      <c r="OIW1852" s="401"/>
      <c r="OIX1852" s="401"/>
      <c r="OIY1852" s="401"/>
      <c r="OIZ1852" s="401"/>
      <c r="OJA1852" s="401"/>
      <c r="OJB1852" s="401"/>
      <c r="OJC1852" s="401"/>
      <c r="OJD1852" s="401"/>
      <c r="OJE1852" s="401"/>
      <c r="OJF1852" s="401"/>
      <c r="OJG1852" s="401"/>
      <c r="OJH1852" s="401"/>
      <c r="OJI1852" s="401"/>
      <c r="OJJ1852" s="401"/>
      <c r="OJK1852" s="401"/>
      <c r="OJL1852" s="401"/>
      <c r="OJM1852" s="401"/>
      <c r="OJN1852" s="401"/>
      <c r="OJO1852" s="401"/>
      <c r="OJP1852" s="401"/>
      <c r="OJQ1852" s="401"/>
      <c r="OJR1852" s="401"/>
      <c r="OJS1852" s="401"/>
      <c r="OJT1852" s="401"/>
      <c r="OJU1852" s="401"/>
      <c r="OJV1852" s="401"/>
      <c r="OJW1852" s="401"/>
      <c r="OJX1852" s="401"/>
      <c r="OJY1852" s="401"/>
      <c r="OJZ1852" s="401"/>
      <c r="OKA1852" s="401"/>
      <c r="OKB1852" s="401"/>
      <c r="OKC1852" s="401"/>
      <c r="OKD1852" s="401"/>
      <c r="OKE1852" s="401"/>
      <c r="OKF1852" s="401"/>
      <c r="OKG1852" s="401"/>
      <c r="OKH1852" s="401"/>
      <c r="OKI1852" s="401"/>
      <c r="OKJ1852" s="401"/>
      <c r="OKK1852" s="401"/>
      <c r="OKL1852" s="401"/>
      <c r="OKM1852" s="401"/>
      <c r="OKN1852" s="401"/>
      <c r="OKO1852" s="401"/>
      <c r="OKP1852" s="401"/>
      <c r="OKQ1852" s="401"/>
      <c r="OKR1852" s="401"/>
      <c r="OKS1852" s="401"/>
      <c r="OKT1852" s="401"/>
      <c r="OKU1852" s="401"/>
      <c r="OKV1852" s="401"/>
      <c r="OKW1852" s="401"/>
      <c r="OKX1852" s="401"/>
      <c r="OKY1852" s="401"/>
      <c r="OKZ1852" s="401"/>
      <c r="OLA1852" s="401"/>
      <c r="OLB1852" s="401"/>
      <c r="OLC1852" s="401"/>
      <c r="OLD1852" s="401"/>
      <c r="OLE1852" s="401"/>
      <c r="OLF1852" s="401"/>
      <c r="OLG1852" s="401"/>
      <c r="OLH1852" s="401"/>
      <c r="OLI1852" s="401"/>
      <c r="OLJ1852" s="401"/>
      <c r="OLK1852" s="401"/>
      <c r="OLL1852" s="401"/>
      <c r="OLM1852" s="401"/>
      <c r="OLN1852" s="401"/>
      <c r="OLO1852" s="401"/>
      <c r="OLP1852" s="401"/>
      <c r="OLQ1852" s="401"/>
      <c r="OLR1852" s="401"/>
      <c r="OLS1852" s="401"/>
      <c r="OLT1852" s="401"/>
      <c r="OLU1852" s="401"/>
      <c r="OLV1852" s="401"/>
      <c r="OLW1852" s="401"/>
      <c r="OLX1852" s="401"/>
      <c r="OLY1852" s="401"/>
      <c r="OLZ1852" s="401"/>
      <c r="OMA1852" s="401"/>
      <c r="OMB1852" s="401"/>
      <c r="OMC1852" s="401"/>
      <c r="OMD1852" s="401"/>
      <c r="OME1852" s="401"/>
      <c r="OMF1852" s="401"/>
      <c r="OMG1852" s="401"/>
      <c r="OMH1852" s="401"/>
      <c r="OMI1852" s="401"/>
      <c r="OMJ1852" s="401"/>
      <c r="OMK1852" s="401"/>
      <c r="OML1852" s="401"/>
      <c r="OMM1852" s="401"/>
      <c r="OMN1852" s="401"/>
      <c r="OMO1852" s="401"/>
      <c r="OMP1852" s="401"/>
      <c r="OMQ1852" s="401"/>
      <c r="OMR1852" s="401"/>
      <c r="OMS1852" s="401"/>
      <c r="OMT1852" s="401"/>
      <c r="OMU1852" s="401"/>
      <c r="OMV1852" s="401"/>
      <c r="OMW1852" s="401"/>
      <c r="OMX1852" s="401"/>
      <c r="OMY1852" s="401"/>
      <c r="OMZ1852" s="401"/>
      <c r="ONA1852" s="401"/>
      <c r="ONB1852" s="401"/>
      <c r="ONC1852" s="401"/>
      <c r="OND1852" s="401"/>
      <c r="ONE1852" s="401"/>
      <c r="ONF1852" s="401"/>
      <c r="ONG1852" s="401"/>
      <c r="ONH1852" s="401"/>
      <c r="ONI1852" s="401"/>
      <c r="ONJ1852" s="401"/>
      <c r="ONK1852" s="401"/>
      <c r="ONL1852" s="401"/>
      <c r="ONM1852" s="401"/>
      <c r="ONN1852" s="401"/>
      <c r="ONO1852" s="401"/>
      <c r="ONP1852" s="401"/>
      <c r="ONQ1852" s="401"/>
      <c r="ONR1852" s="401"/>
      <c r="ONS1852" s="401"/>
      <c r="ONT1852" s="401"/>
      <c r="ONU1852" s="401"/>
      <c r="ONV1852" s="401"/>
      <c r="ONW1852" s="401"/>
      <c r="ONX1852" s="401"/>
      <c r="ONY1852" s="401"/>
      <c r="ONZ1852" s="401"/>
      <c r="OOA1852" s="401"/>
      <c r="OOB1852" s="401"/>
      <c r="OOC1852" s="401"/>
      <c r="OOD1852" s="401"/>
      <c r="OOE1852" s="401"/>
      <c r="OOF1852" s="401"/>
      <c r="OOG1852" s="401"/>
      <c r="OOH1852" s="401"/>
      <c r="OOI1852" s="401"/>
      <c r="OOJ1852" s="401"/>
      <c r="OOK1852" s="401"/>
      <c r="OOL1852" s="401"/>
      <c r="OOM1852" s="401"/>
      <c r="OON1852" s="401"/>
      <c r="OOO1852" s="401"/>
      <c r="OOP1852" s="401"/>
      <c r="OOQ1852" s="401"/>
      <c r="OOR1852" s="401"/>
      <c r="OOS1852" s="401"/>
      <c r="OOT1852" s="401"/>
      <c r="OOU1852" s="401"/>
      <c r="OOV1852" s="401"/>
      <c r="OOW1852" s="401"/>
      <c r="OOX1852" s="401"/>
      <c r="OOY1852" s="401"/>
      <c r="OOZ1852" s="401"/>
      <c r="OPA1852" s="401"/>
      <c r="OPB1852" s="401"/>
      <c r="OPC1852" s="401"/>
      <c r="OPD1852" s="401"/>
      <c r="OPE1852" s="401"/>
      <c r="OPF1852" s="401"/>
      <c r="OPG1852" s="401"/>
      <c r="OPH1852" s="401"/>
      <c r="OPI1852" s="401"/>
      <c r="OPJ1852" s="401"/>
      <c r="OPK1852" s="401"/>
      <c r="OPL1852" s="401"/>
      <c r="OPM1852" s="401"/>
      <c r="OPN1852" s="401"/>
      <c r="OPO1852" s="401"/>
      <c r="OPP1852" s="401"/>
      <c r="OPQ1852" s="401"/>
      <c r="OPR1852" s="401"/>
      <c r="OPS1852" s="401"/>
      <c r="OPT1852" s="401"/>
      <c r="OPU1852" s="401"/>
      <c r="OPV1852" s="401"/>
      <c r="OPW1852" s="401"/>
      <c r="OPX1852" s="401"/>
      <c r="OPY1852" s="401"/>
      <c r="OPZ1852" s="401"/>
      <c r="OQA1852" s="401"/>
      <c r="OQB1852" s="401"/>
      <c r="OQC1852" s="401"/>
      <c r="OQD1852" s="401"/>
      <c r="OQE1852" s="401"/>
      <c r="OQF1852" s="401"/>
      <c r="OQG1852" s="401"/>
      <c r="OQH1852" s="401"/>
      <c r="OQI1852" s="401"/>
      <c r="OQJ1852" s="401"/>
      <c r="OQK1852" s="401"/>
      <c r="OQL1852" s="401"/>
      <c r="OQM1852" s="401"/>
      <c r="OQN1852" s="401"/>
      <c r="OQO1852" s="401"/>
      <c r="OQP1852" s="401"/>
      <c r="OQQ1852" s="401"/>
      <c r="OQR1852" s="401"/>
      <c r="OQS1852" s="401"/>
      <c r="OQT1852" s="401"/>
      <c r="OQU1852" s="401"/>
      <c r="OQV1852" s="401"/>
      <c r="OQW1852" s="401"/>
      <c r="OQX1852" s="401"/>
      <c r="OQY1852" s="401"/>
      <c r="OQZ1852" s="401"/>
      <c r="ORA1852" s="401"/>
      <c r="ORB1852" s="401"/>
      <c r="ORC1852" s="401"/>
      <c r="ORD1852" s="401"/>
      <c r="ORE1852" s="401"/>
      <c r="ORF1852" s="401"/>
      <c r="ORG1852" s="401"/>
      <c r="ORH1852" s="401"/>
      <c r="ORI1852" s="401"/>
      <c r="ORJ1852" s="401"/>
      <c r="ORK1852" s="401"/>
      <c r="ORL1852" s="401"/>
      <c r="ORM1852" s="401"/>
      <c r="ORN1852" s="401"/>
      <c r="ORO1852" s="401"/>
      <c r="ORP1852" s="401"/>
      <c r="ORQ1852" s="401"/>
      <c r="ORR1852" s="401"/>
      <c r="ORS1852" s="401"/>
      <c r="ORT1852" s="401"/>
      <c r="ORU1852" s="401"/>
      <c r="ORV1852" s="401"/>
      <c r="ORW1852" s="401"/>
      <c r="ORX1852" s="401"/>
      <c r="ORY1852" s="401"/>
      <c r="ORZ1852" s="401"/>
      <c r="OSA1852" s="401"/>
      <c r="OSB1852" s="401"/>
      <c r="OSC1852" s="401"/>
      <c r="OSD1852" s="401"/>
      <c r="OSE1852" s="401"/>
      <c r="OSF1852" s="401"/>
      <c r="OSG1852" s="401"/>
      <c r="OSH1852" s="401"/>
      <c r="OSI1852" s="401"/>
      <c r="OSJ1852" s="401"/>
      <c r="OSK1852" s="401"/>
      <c r="OSL1852" s="401"/>
      <c r="OSM1852" s="401"/>
      <c r="OSN1852" s="401"/>
      <c r="OSO1852" s="401"/>
      <c r="OSP1852" s="401"/>
      <c r="OSQ1852" s="401"/>
      <c r="OSR1852" s="401"/>
      <c r="OSS1852" s="401"/>
      <c r="OST1852" s="401"/>
      <c r="OSU1852" s="401"/>
      <c r="OSV1852" s="401"/>
      <c r="OSW1852" s="401"/>
      <c r="OSX1852" s="401"/>
      <c r="OSY1852" s="401"/>
      <c r="OSZ1852" s="401"/>
      <c r="OTA1852" s="401"/>
      <c r="OTB1852" s="401"/>
      <c r="OTC1852" s="401"/>
      <c r="OTD1852" s="401"/>
      <c r="OTE1852" s="401"/>
      <c r="OTF1852" s="401"/>
      <c r="OTG1852" s="401"/>
      <c r="OTH1852" s="401"/>
      <c r="OTI1852" s="401"/>
      <c r="OTJ1852" s="401"/>
      <c r="OTK1852" s="401"/>
      <c r="OTL1852" s="401"/>
      <c r="OTM1852" s="401"/>
      <c r="OTN1852" s="401"/>
      <c r="OTO1852" s="401"/>
      <c r="OTP1852" s="401"/>
      <c r="OTQ1852" s="401"/>
      <c r="OTR1852" s="401"/>
      <c r="OTS1852" s="401"/>
      <c r="OTT1852" s="401"/>
      <c r="OTU1852" s="401"/>
      <c r="OTV1852" s="401"/>
      <c r="OTW1852" s="401"/>
      <c r="OTX1852" s="401"/>
      <c r="OTY1852" s="401"/>
      <c r="OTZ1852" s="401"/>
      <c r="OUA1852" s="401"/>
      <c r="OUB1852" s="401"/>
      <c r="OUC1852" s="401"/>
      <c r="OUD1852" s="401"/>
      <c r="OUE1852" s="401"/>
      <c r="OUF1852" s="401"/>
      <c r="OUG1852" s="401"/>
      <c r="OUH1852" s="401"/>
      <c r="OUI1852" s="401"/>
      <c r="OUJ1852" s="401"/>
      <c r="OUK1852" s="401"/>
      <c r="OUL1852" s="401"/>
      <c r="OUM1852" s="401"/>
      <c r="OUN1852" s="401"/>
      <c r="OUO1852" s="401"/>
      <c r="OUP1852" s="401"/>
      <c r="OUQ1852" s="401"/>
      <c r="OUR1852" s="401"/>
      <c r="OUS1852" s="401"/>
      <c r="OUT1852" s="401"/>
      <c r="OUU1852" s="401"/>
      <c r="OUV1852" s="401"/>
      <c r="OUW1852" s="401"/>
      <c r="OUX1852" s="401"/>
      <c r="OUY1852" s="401"/>
      <c r="OUZ1852" s="401"/>
      <c r="OVA1852" s="401"/>
      <c r="OVB1852" s="401"/>
      <c r="OVC1852" s="401"/>
      <c r="OVD1852" s="401"/>
      <c r="OVE1852" s="401"/>
      <c r="OVF1852" s="401"/>
      <c r="OVG1852" s="401"/>
      <c r="OVH1852" s="401"/>
      <c r="OVI1852" s="401"/>
      <c r="OVJ1852" s="401"/>
      <c r="OVK1852" s="401"/>
      <c r="OVL1852" s="401"/>
      <c r="OVM1852" s="401"/>
      <c r="OVN1852" s="401"/>
      <c r="OVO1852" s="401"/>
      <c r="OVP1852" s="401"/>
      <c r="OVQ1852" s="401"/>
      <c r="OVR1852" s="401"/>
      <c r="OVS1852" s="401"/>
      <c r="OVT1852" s="401"/>
      <c r="OVU1852" s="401"/>
      <c r="OVV1852" s="401"/>
      <c r="OVW1852" s="401"/>
      <c r="OVX1852" s="401"/>
      <c r="OVY1852" s="401"/>
      <c r="OVZ1852" s="401"/>
      <c r="OWA1852" s="401"/>
      <c r="OWB1852" s="401"/>
      <c r="OWC1852" s="401"/>
      <c r="OWD1852" s="401"/>
      <c r="OWE1852" s="401"/>
      <c r="OWF1852" s="401"/>
      <c r="OWG1852" s="401"/>
      <c r="OWH1852" s="401"/>
      <c r="OWI1852" s="401"/>
      <c r="OWJ1852" s="401"/>
      <c r="OWK1852" s="401"/>
      <c r="OWL1852" s="401"/>
      <c r="OWM1852" s="401"/>
      <c r="OWN1852" s="401"/>
      <c r="OWO1852" s="401"/>
      <c r="OWP1852" s="401"/>
      <c r="OWQ1852" s="401"/>
      <c r="OWR1852" s="401"/>
      <c r="OWS1852" s="401"/>
      <c r="OWT1852" s="401"/>
      <c r="OWU1852" s="401"/>
      <c r="OWV1852" s="401"/>
      <c r="OWW1852" s="401"/>
      <c r="OWX1852" s="401"/>
      <c r="OWY1852" s="401"/>
      <c r="OWZ1852" s="401"/>
      <c r="OXA1852" s="401"/>
      <c r="OXB1852" s="401"/>
      <c r="OXC1852" s="401"/>
      <c r="OXD1852" s="401"/>
      <c r="OXE1852" s="401"/>
      <c r="OXF1852" s="401"/>
      <c r="OXG1852" s="401"/>
      <c r="OXH1852" s="401"/>
      <c r="OXI1852" s="401"/>
      <c r="OXJ1852" s="401"/>
      <c r="OXK1852" s="401"/>
      <c r="OXL1852" s="401"/>
      <c r="OXM1852" s="401"/>
      <c r="OXN1852" s="401"/>
      <c r="OXO1852" s="401"/>
      <c r="OXP1852" s="401"/>
      <c r="OXQ1852" s="401"/>
      <c r="OXR1852" s="401"/>
      <c r="OXS1852" s="401"/>
      <c r="OXT1852" s="401"/>
      <c r="OXU1852" s="401"/>
      <c r="OXV1852" s="401"/>
      <c r="OXW1852" s="401"/>
      <c r="OXX1852" s="401"/>
      <c r="OXY1852" s="401"/>
      <c r="OXZ1852" s="401"/>
      <c r="OYA1852" s="401"/>
      <c r="OYB1852" s="401"/>
      <c r="OYC1852" s="401"/>
      <c r="OYD1852" s="401"/>
      <c r="OYE1852" s="401"/>
      <c r="OYF1852" s="401"/>
      <c r="OYG1852" s="401"/>
      <c r="OYH1852" s="401"/>
      <c r="OYI1852" s="401"/>
      <c r="OYJ1852" s="401"/>
      <c r="OYK1852" s="401"/>
      <c r="OYL1852" s="401"/>
      <c r="OYM1852" s="401"/>
      <c r="OYN1852" s="401"/>
      <c r="OYO1852" s="401"/>
      <c r="OYP1852" s="401"/>
      <c r="OYQ1852" s="401"/>
      <c r="OYR1852" s="401"/>
      <c r="OYS1852" s="401"/>
      <c r="OYT1852" s="401"/>
      <c r="OYU1852" s="401"/>
      <c r="OYV1852" s="401"/>
      <c r="OYW1852" s="401"/>
      <c r="OYX1852" s="401"/>
      <c r="OYY1852" s="401"/>
      <c r="OYZ1852" s="401"/>
      <c r="OZA1852" s="401"/>
      <c r="OZB1852" s="401"/>
      <c r="OZC1852" s="401"/>
      <c r="OZD1852" s="401"/>
      <c r="OZE1852" s="401"/>
      <c r="OZF1852" s="401"/>
      <c r="OZG1852" s="401"/>
      <c r="OZH1852" s="401"/>
      <c r="OZI1852" s="401"/>
      <c r="OZJ1852" s="401"/>
      <c r="OZK1852" s="401"/>
      <c r="OZL1852" s="401"/>
      <c r="OZM1852" s="401"/>
      <c r="OZN1852" s="401"/>
      <c r="OZO1852" s="401"/>
      <c r="OZP1852" s="401"/>
      <c r="OZQ1852" s="401"/>
      <c r="OZR1852" s="401"/>
      <c r="OZS1852" s="401"/>
      <c r="OZT1852" s="401"/>
      <c r="OZU1852" s="401"/>
      <c r="OZV1852" s="401"/>
      <c r="OZW1852" s="401"/>
      <c r="OZX1852" s="401"/>
      <c r="OZY1852" s="401"/>
      <c r="OZZ1852" s="401"/>
      <c r="PAA1852" s="401"/>
      <c r="PAB1852" s="401"/>
      <c r="PAC1852" s="401"/>
      <c r="PAD1852" s="401"/>
      <c r="PAE1852" s="401"/>
      <c r="PAF1852" s="401"/>
      <c r="PAG1852" s="401"/>
      <c r="PAH1852" s="401"/>
      <c r="PAI1852" s="401"/>
      <c r="PAJ1852" s="401"/>
      <c r="PAK1852" s="401"/>
      <c r="PAL1852" s="401"/>
      <c r="PAM1852" s="401"/>
      <c r="PAN1852" s="401"/>
      <c r="PAO1852" s="401"/>
      <c r="PAP1852" s="401"/>
      <c r="PAQ1852" s="401"/>
      <c r="PAR1852" s="401"/>
      <c r="PAS1852" s="401"/>
      <c r="PAT1852" s="401"/>
      <c r="PAU1852" s="401"/>
      <c r="PAV1852" s="401"/>
      <c r="PAW1852" s="401"/>
      <c r="PAX1852" s="401"/>
      <c r="PAY1852" s="401"/>
      <c r="PAZ1852" s="401"/>
      <c r="PBA1852" s="401"/>
      <c r="PBB1852" s="401"/>
      <c r="PBC1852" s="401"/>
      <c r="PBD1852" s="401"/>
      <c r="PBE1852" s="401"/>
      <c r="PBF1852" s="401"/>
      <c r="PBG1852" s="401"/>
      <c r="PBH1852" s="401"/>
      <c r="PBI1852" s="401"/>
      <c r="PBJ1852" s="401"/>
      <c r="PBK1852" s="401"/>
      <c r="PBL1852" s="401"/>
      <c r="PBM1852" s="401"/>
      <c r="PBN1852" s="401"/>
      <c r="PBO1852" s="401"/>
      <c r="PBP1852" s="401"/>
      <c r="PBQ1852" s="401"/>
      <c r="PBR1852" s="401"/>
      <c r="PBS1852" s="401"/>
      <c r="PBT1852" s="401"/>
      <c r="PBU1852" s="401"/>
      <c r="PBV1852" s="401"/>
      <c r="PBW1852" s="401"/>
      <c r="PBX1852" s="401"/>
      <c r="PBY1852" s="401"/>
      <c r="PBZ1852" s="401"/>
      <c r="PCA1852" s="401"/>
      <c r="PCB1852" s="401"/>
      <c r="PCC1852" s="401"/>
      <c r="PCD1852" s="401"/>
      <c r="PCE1852" s="401"/>
      <c r="PCF1852" s="401"/>
      <c r="PCG1852" s="401"/>
      <c r="PCH1852" s="401"/>
      <c r="PCI1852" s="401"/>
      <c r="PCJ1852" s="401"/>
      <c r="PCK1852" s="401"/>
      <c r="PCL1852" s="401"/>
      <c r="PCM1852" s="401"/>
      <c r="PCN1852" s="401"/>
      <c r="PCO1852" s="401"/>
      <c r="PCP1852" s="401"/>
      <c r="PCQ1852" s="401"/>
      <c r="PCR1852" s="401"/>
      <c r="PCS1852" s="401"/>
      <c r="PCT1852" s="401"/>
      <c r="PCU1852" s="401"/>
      <c r="PCV1852" s="401"/>
      <c r="PCW1852" s="401"/>
      <c r="PCX1852" s="401"/>
      <c r="PCY1852" s="401"/>
      <c r="PCZ1852" s="401"/>
      <c r="PDA1852" s="401"/>
      <c r="PDB1852" s="401"/>
      <c r="PDC1852" s="401"/>
      <c r="PDD1852" s="401"/>
      <c r="PDE1852" s="401"/>
      <c r="PDF1852" s="401"/>
      <c r="PDG1852" s="401"/>
      <c r="PDH1852" s="401"/>
      <c r="PDI1852" s="401"/>
      <c r="PDJ1852" s="401"/>
      <c r="PDK1852" s="401"/>
      <c r="PDL1852" s="401"/>
      <c r="PDM1852" s="401"/>
      <c r="PDN1852" s="401"/>
      <c r="PDO1852" s="401"/>
      <c r="PDP1852" s="401"/>
      <c r="PDQ1852" s="401"/>
      <c r="PDR1852" s="401"/>
      <c r="PDS1852" s="401"/>
      <c r="PDT1852" s="401"/>
      <c r="PDU1852" s="401"/>
      <c r="PDV1852" s="401"/>
      <c r="PDW1852" s="401"/>
      <c r="PDX1852" s="401"/>
      <c r="PDY1852" s="401"/>
      <c r="PDZ1852" s="401"/>
      <c r="PEA1852" s="401"/>
      <c r="PEB1852" s="401"/>
      <c r="PEC1852" s="401"/>
      <c r="PED1852" s="401"/>
      <c r="PEE1852" s="401"/>
      <c r="PEF1852" s="401"/>
      <c r="PEG1852" s="401"/>
      <c r="PEH1852" s="401"/>
      <c r="PEI1852" s="401"/>
      <c r="PEJ1852" s="401"/>
      <c r="PEK1852" s="401"/>
      <c r="PEL1852" s="401"/>
      <c r="PEM1852" s="401"/>
      <c r="PEN1852" s="401"/>
      <c r="PEO1852" s="401"/>
      <c r="PEP1852" s="401"/>
      <c r="PEQ1852" s="401"/>
      <c r="PER1852" s="401"/>
      <c r="PES1852" s="401"/>
      <c r="PET1852" s="401"/>
      <c r="PEU1852" s="401"/>
      <c r="PEV1852" s="401"/>
      <c r="PEW1852" s="401"/>
      <c r="PEX1852" s="401"/>
      <c r="PEY1852" s="401"/>
      <c r="PEZ1852" s="401"/>
      <c r="PFA1852" s="401"/>
      <c r="PFB1852" s="401"/>
      <c r="PFC1852" s="401"/>
      <c r="PFD1852" s="401"/>
      <c r="PFE1852" s="401"/>
      <c r="PFF1852" s="401"/>
      <c r="PFG1852" s="401"/>
      <c r="PFH1852" s="401"/>
      <c r="PFI1852" s="401"/>
      <c r="PFJ1852" s="401"/>
      <c r="PFK1852" s="401"/>
      <c r="PFL1852" s="401"/>
      <c r="PFM1852" s="401"/>
      <c r="PFN1852" s="401"/>
      <c r="PFO1852" s="401"/>
      <c r="PFP1852" s="401"/>
      <c r="PFQ1852" s="401"/>
      <c r="PFR1852" s="401"/>
      <c r="PFS1852" s="401"/>
      <c r="PFT1852" s="401"/>
      <c r="PFU1852" s="401"/>
      <c r="PFV1852" s="401"/>
      <c r="PFW1852" s="401"/>
      <c r="PFX1852" s="401"/>
      <c r="PFY1852" s="401"/>
      <c r="PFZ1852" s="401"/>
      <c r="PGA1852" s="401"/>
      <c r="PGB1852" s="401"/>
      <c r="PGC1852" s="401"/>
      <c r="PGD1852" s="401"/>
      <c r="PGE1852" s="401"/>
      <c r="PGF1852" s="401"/>
      <c r="PGG1852" s="401"/>
      <c r="PGH1852" s="401"/>
      <c r="PGI1852" s="401"/>
      <c r="PGJ1852" s="401"/>
      <c r="PGK1852" s="401"/>
      <c r="PGL1852" s="401"/>
      <c r="PGM1852" s="401"/>
      <c r="PGN1852" s="401"/>
      <c r="PGO1852" s="401"/>
      <c r="PGP1852" s="401"/>
      <c r="PGQ1852" s="401"/>
      <c r="PGR1852" s="401"/>
      <c r="PGS1852" s="401"/>
      <c r="PGT1852" s="401"/>
      <c r="PGU1852" s="401"/>
      <c r="PGV1852" s="401"/>
      <c r="PGW1852" s="401"/>
      <c r="PGX1852" s="401"/>
      <c r="PGY1852" s="401"/>
      <c r="PGZ1852" s="401"/>
      <c r="PHA1852" s="401"/>
      <c r="PHB1852" s="401"/>
      <c r="PHC1852" s="401"/>
      <c r="PHD1852" s="401"/>
      <c r="PHE1852" s="401"/>
      <c r="PHF1852" s="401"/>
      <c r="PHG1852" s="401"/>
      <c r="PHH1852" s="401"/>
      <c r="PHI1852" s="401"/>
      <c r="PHJ1852" s="401"/>
      <c r="PHK1852" s="401"/>
      <c r="PHL1852" s="401"/>
      <c r="PHM1852" s="401"/>
      <c r="PHN1852" s="401"/>
      <c r="PHO1852" s="401"/>
      <c r="PHP1852" s="401"/>
      <c r="PHQ1852" s="401"/>
      <c r="PHR1852" s="401"/>
      <c r="PHS1852" s="401"/>
      <c r="PHT1852" s="401"/>
      <c r="PHU1852" s="401"/>
      <c r="PHV1852" s="401"/>
      <c r="PHW1852" s="401"/>
      <c r="PHX1852" s="401"/>
      <c r="PHY1852" s="401"/>
      <c r="PHZ1852" s="401"/>
      <c r="PIA1852" s="401"/>
      <c r="PIB1852" s="401"/>
      <c r="PIC1852" s="401"/>
      <c r="PID1852" s="401"/>
      <c r="PIE1852" s="401"/>
      <c r="PIF1852" s="401"/>
      <c r="PIG1852" s="401"/>
      <c r="PIH1852" s="401"/>
      <c r="PII1852" s="401"/>
      <c r="PIJ1852" s="401"/>
      <c r="PIK1852" s="401"/>
      <c r="PIL1852" s="401"/>
      <c r="PIM1852" s="401"/>
      <c r="PIN1852" s="401"/>
      <c r="PIO1852" s="401"/>
      <c r="PIP1852" s="401"/>
      <c r="PIQ1852" s="401"/>
      <c r="PIR1852" s="401"/>
      <c r="PIS1852" s="401"/>
      <c r="PIT1852" s="401"/>
      <c r="PIU1852" s="401"/>
      <c r="PIV1852" s="401"/>
      <c r="PIW1852" s="401"/>
      <c r="PIX1852" s="401"/>
      <c r="PIY1852" s="401"/>
      <c r="PIZ1852" s="401"/>
      <c r="PJA1852" s="401"/>
      <c r="PJB1852" s="401"/>
      <c r="PJC1852" s="401"/>
      <c r="PJD1852" s="401"/>
      <c r="PJE1852" s="401"/>
      <c r="PJF1852" s="401"/>
      <c r="PJG1852" s="401"/>
      <c r="PJH1852" s="401"/>
      <c r="PJI1852" s="401"/>
      <c r="PJJ1852" s="401"/>
      <c r="PJK1852" s="401"/>
      <c r="PJL1852" s="401"/>
      <c r="PJM1852" s="401"/>
      <c r="PJN1852" s="401"/>
      <c r="PJO1852" s="401"/>
      <c r="PJP1852" s="401"/>
      <c r="PJQ1852" s="401"/>
      <c r="PJR1852" s="401"/>
      <c r="PJS1852" s="401"/>
      <c r="PJT1852" s="401"/>
      <c r="PJU1852" s="401"/>
      <c r="PJV1852" s="401"/>
      <c r="PJW1852" s="401"/>
      <c r="PJX1852" s="401"/>
      <c r="PJY1852" s="401"/>
      <c r="PJZ1852" s="401"/>
      <c r="PKA1852" s="401"/>
      <c r="PKB1852" s="401"/>
      <c r="PKC1852" s="401"/>
      <c r="PKD1852" s="401"/>
      <c r="PKE1852" s="401"/>
      <c r="PKF1852" s="401"/>
      <c r="PKG1852" s="401"/>
      <c r="PKH1852" s="401"/>
      <c r="PKI1852" s="401"/>
      <c r="PKJ1852" s="401"/>
      <c r="PKK1852" s="401"/>
      <c r="PKL1852" s="401"/>
      <c r="PKM1852" s="401"/>
      <c r="PKN1852" s="401"/>
      <c r="PKO1852" s="401"/>
      <c r="PKP1852" s="401"/>
      <c r="PKQ1852" s="401"/>
      <c r="PKR1852" s="401"/>
      <c r="PKS1852" s="401"/>
      <c r="PKT1852" s="401"/>
      <c r="PKU1852" s="401"/>
      <c r="PKV1852" s="401"/>
      <c r="PKW1852" s="401"/>
      <c r="PKX1852" s="401"/>
      <c r="PKY1852" s="401"/>
      <c r="PKZ1852" s="401"/>
      <c r="PLA1852" s="401"/>
      <c r="PLB1852" s="401"/>
      <c r="PLC1852" s="401"/>
      <c r="PLD1852" s="401"/>
      <c r="PLE1852" s="401"/>
      <c r="PLF1852" s="401"/>
      <c r="PLG1852" s="401"/>
      <c r="PLH1852" s="401"/>
      <c r="PLI1852" s="401"/>
      <c r="PLJ1852" s="401"/>
      <c r="PLK1852" s="401"/>
      <c r="PLL1852" s="401"/>
      <c r="PLM1852" s="401"/>
      <c r="PLN1852" s="401"/>
      <c r="PLO1852" s="401"/>
      <c r="PLP1852" s="401"/>
      <c r="PLQ1852" s="401"/>
      <c r="PLR1852" s="401"/>
      <c r="PLS1852" s="401"/>
      <c r="PLT1852" s="401"/>
      <c r="PLU1852" s="401"/>
      <c r="PLV1852" s="401"/>
      <c r="PLW1852" s="401"/>
      <c r="PLX1852" s="401"/>
      <c r="PLY1852" s="401"/>
      <c r="PLZ1852" s="401"/>
      <c r="PMA1852" s="401"/>
      <c r="PMB1852" s="401"/>
      <c r="PMC1852" s="401"/>
      <c r="PMD1852" s="401"/>
      <c r="PME1852" s="401"/>
      <c r="PMF1852" s="401"/>
      <c r="PMG1852" s="401"/>
      <c r="PMH1852" s="401"/>
      <c r="PMI1852" s="401"/>
      <c r="PMJ1852" s="401"/>
      <c r="PMK1852" s="401"/>
      <c r="PML1852" s="401"/>
      <c r="PMM1852" s="401"/>
      <c r="PMN1852" s="401"/>
      <c r="PMO1852" s="401"/>
      <c r="PMP1852" s="401"/>
      <c r="PMQ1852" s="401"/>
      <c r="PMR1852" s="401"/>
      <c r="PMS1852" s="401"/>
      <c r="PMT1852" s="401"/>
      <c r="PMU1852" s="401"/>
      <c r="PMV1852" s="401"/>
      <c r="PMW1852" s="401"/>
      <c r="PMX1852" s="401"/>
      <c r="PMY1852" s="401"/>
      <c r="PMZ1852" s="401"/>
      <c r="PNA1852" s="401"/>
      <c r="PNB1852" s="401"/>
      <c r="PNC1852" s="401"/>
      <c r="PND1852" s="401"/>
      <c r="PNE1852" s="401"/>
      <c r="PNF1852" s="401"/>
      <c r="PNG1852" s="401"/>
      <c r="PNH1852" s="401"/>
      <c r="PNI1852" s="401"/>
      <c r="PNJ1852" s="401"/>
      <c r="PNK1852" s="401"/>
      <c r="PNL1852" s="401"/>
      <c r="PNM1852" s="401"/>
      <c r="PNN1852" s="401"/>
      <c r="PNO1852" s="401"/>
      <c r="PNP1852" s="401"/>
      <c r="PNQ1852" s="401"/>
      <c r="PNR1852" s="401"/>
      <c r="PNS1852" s="401"/>
      <c r="PNT1852" s="401"/>
      <c r="PNU1852" s="401"/>
      <c r="PNV1852" s="401"/>
      <c r="PNW1852" s="401"/>
      <c r="PNX1852" s="401"/>
      <c r="PNY1852" s="401"/>
      <c r="PNZ1852" s="401"/>
      <c r="POA1852" s="401"/>
      <c r="POB1852" s="401"/>
      <c r="POC1852" s="401"/>
      <c r="POD1852" s="401"/>
      <c r="POE1852" s="401"/>
      <c r="POF1852" s="401"/>
      <c r="POG1852" s="401"/>
      <c r="POH1852" s="401"/>
      <c r="POI1852" s="401"/>
      <c r="POJ1852" s="401"/>
      <c r="POK1852" s="401"/>
      <c r="POL1852" s="401"/>
      <c r="POM1852" s="401"/>
      <c r="PON1852" s="401"/>
      <c r="POO1852" s="401"/>
      <c r="POP1852" s="401"/>
      <c r="POQ1852" s="401"/>
      <c r="POR1852" s="401"/>
      <c r="POS1852" s="401"/>
      <c r="POT1852" s="401"/>
      <c r="POU1852" s="401"/>
      <c r="POV1852" s="401"/>
      <c r="POW1852" s="401"/>
      <c r="POX1852" s="401"/>
      <c r="POY1852" s="401"/>
      <c r="POZ1852" s="401"/>
      <c r="PPA1852" s="401"/>
      <c r="PPB1852" s="401"/>
      <c r="PPC1852" s="401"/>
      <c r="PPD1852" s="401"/>
      <c r="PPE1852" s="401"/>
      <c r="PPF1852" s="401"/>
      <c r="PPG1852" s="401"/>
      <c r="PPH1852" s="401"/>
      <c r="PPI1852" s="401"/>
      <c r="PPJ1852" s="401"/>
      <c r="PPK1852" s="401"/>
      <c r="PPL1852" s="401"/>
      <c r="PPM1852" s="401"/>
      <c r="PPN1852" s="401"/>
      <c r="PPO1852" s="401"/>
      <c r="PPP1852" s="401"/>
      <c r="PPQ1852" s="401"/>
      <c r="PPR1852" s="401"/>
      <c r="PPS1852" s="401"/>
      <c r="PPT1852" s="401"/>
      <c r="PPU1852" s="401"/>
      <c r="PPV1852" s="401"/>
      <c r="PPW1852" s="401"/>
      <c r="PPX1852" s="401"/>
      <c r="PPY1852" s="401"/>
      <c r="PPZ1852" s="401"/>
      <c r="PQA1852" s="401"/>
      <c r="PQB1852" s="401"/>
      <c r="PQC1852" s="401"/>
      <c r="PQD1852" s="401"/>
      <c r="PQE1852" s="401"/>
      <c r="PQF1852" s="401"/>
      <c r="PQG1852" s="401"/>
      <c r="PQH1852" s="401"/>
      <c r="PQI1852" s="401"/>
      <c r="PQJ1852" s="401"/>
      <c r="PQK1852" s="401"/>
      <c r="PQL1852" s="401"/>
      <c r="PQM1852" s="401"/>
      <c r="PQN1852" s="401"/>
      <c r="PQO1852" s="401"/>
      <c r="PQP1852" s="401"/>
      <c r="PQQ1852" s="401"/>
      <c r="PQR1852" s="401"/>
      <c r="PQS1852" s="401"/>
      <c r="PQT1852" s="401"/>
      <c r="PQU1852" s="401"/>
      <c r="PQV1852" s="401"/>
      <c r="PQW1852" s="401"/>
      <c r="PQX1852" s="401"/>
      <c r="PQY1852" s="401"/>
      <c r="PQZ1852" s="401"/>
      <c r="PRA1852" s="401"/>
      <c r="PRB1852" s="401"/>
      <c r="PRC1852" s="401"/>
      <c r="PRD1852" s="401"/>
      <c r="PRE1852" s="401"/>
      <c r="PRF1852" s="401"/>
      <c r="PRG1852" s="401"/>
      <c r="PRH1852" s="401"/>
      <c r="PRI1852" s="401"/>
      <c r="PRJ1852" s="401"/>
      <c r="PRK1852" s="401"/>
      <c r="PRL1852" s="401"/>
      <c r="PRM1852" s="401"/>
      <c r="PRN1852" s="401"/>
      <c r="PRO1852" s="401"/>
      <c r="PRP1852" s="401"/>
      <c r="PRQ1852" s="401"/>
      <c r="PRR1852" s="401"/>
      <c r="PRS1852" s="401"/>
      <c r="PRT1852" s="401"/>
      <c r="PRU1852" s="401"/>
      <c r="PRV1852" s="401"/>
      <c r="PRW1852" s="401"/>
      <c r="PRX1852" s="401"/>
      <c r="PRY1852" s="401"/>
      <c r="PRZ1852" s="401"/>
      <c r="PSA1852" s="401"/>
      <c r="PSB1852" s="401"/>
      <c r="PSC1852" s="401"/>
      <c r="PSD1852" s="401"/>
      <c r="PSE1852" s="401"/>
      <c r="PSF1852" s="401"/>
      <c r="PSG1852" s="401"/>
      <c r="PSH1852" s="401"/>
      <c r="PSI1852" s="401"/>
      <c r="PSJ1852" s="401"/>
      <c r="PSK1852" s="401"/>
      <c r="PSL1852" s="401"/>
      <c r="PSM1852" s="401"/>
      <c r="PSN1852" s="401"/>
      <c r="PSO1852" s="401"/>
      <c r="PSP1852" s="401"/>
      <c r="PSQ1852" s="401"/>
      <c r="PSR1852" s="401"/>
      <c r="PSS1852" s="401"/>
      <c r="PST1852" s="401"/>
      <c r="PSU1852" s="401"/>
      <c r="PSV1852" s="401"/>
      <c r="PSW1852" s="401"/>
      <c r="PSX1852" s="401"/>
      <c r="PSY1852" s="401"/>
      <c r="PSZ1852" s="401"/>
      <c r="PTA1852" s="401"/>
      <c r="PTB1852" s="401"/>
      <c r="PTC1852" s="401"/>
      <c r="PTD1852" s="401"/>
      <c r="PTE1852" s="401"/>
      <c r="PTF1852" s="401"/>
      <c r="PTG1852" s="401"/>
      <c r="PTH1852" s="401"/>
      <c r="PTI1852" s="401"/>
      <c r="PTJ1852" s="401"/>
      <c r="PTK1852" s="401"/>
      <c r="PTL1852" s="401"/>
      <c r="PTM1852" s="401"/>
      <c r="PTN1852" s="401"/>
      <c r="PTO1852" s="401"/>
      <c r="PTP1852" s="401"/>
      <c r="PTQ1852" s="401"/>
      <c r="PTR1852" s="401"/>
      <c r="PTS1852" s="401"/>
      <c r="PTT1852" s="401"/>
      <c r="PTU1852" s="401"/>
      <c r="PTV1852" s="401"/>
      <c r="PTW1852" s="401"/>
      <c r="PTX1852" s="401"/>
      <c r="PTY1852" s="401"/>
      <c r="PTZ1852" s="401"/>
      <c r="PUA1852" s="401"/>
      <c r="PUB1852" s="401"/>
      <c r="PUC1852" s="401"/>
      <c r="PUD1852" s="401"/>
      <c r="PUE1852" s="401"/>
      <c r="PUF1852" s="401"/>
      <c r="PUG1852" s="401"/>
      <c r="PUH1852" s="401"/>
      <c r="PUI1852" s="401"/>
      <c r="PUJ1852" s="401"/>
      <c r="PUK1852" s="401"/>
      <c r="PUL1852" s="401"/>
      <c r="PUM1852" s="401"/>
      <c r="PUN1852" s="401"/>
      <c r="PUO1852" s="401"/>
      <c r="PUP1852" s="401"/>
      <c r="PUQ1852" s="401"/>
      <c r="PUR1852" s="401"/>
      <c r="PUS1852" s="401"/>
      <c r="PUT1852" s="401"/>
      <c r="PUU1852" s="401"/>
      <c r="PUV1852" s="401"/>
      <c r="PUW1852" s="401"/>
      <c r="PUX1852" s="401"/>
      <c r="PUY1852" s="401"/>
      <c r="PUZ1852" s="401"/>
      <c r="PVA1852" s="401"/>
      <c r="PVB1852" s="401"/>
      <c r="PVC1852" s="401"/>
      <c r="PVD1852" s="401"/>
      <c r="PVE1852" s="401"/>
      <c r="PVF1852" s="401"/>
      <c r="PVG1852" s="401"/>
      <c r="PVH1852" s="401"/>
      <c r="PVI1852" s="401"/>
      <c r="PVJ1852" s="401"/>
      <c r="PVK1852" s="401"/>
      <c r="PVL1852" s="401"/>
      <c r="PVM1852" s="401"/>
      <c r="PVN1852" s="401"/>
      <c r="PVO1852" s="401"/>
      <c r="PVP1852" s="401"/>
      <c r="PVQ1852" s="401"/>
      <c r="PVR1852" s="401"/>
      <c r="PVS1852" s="401"/>
      <c r="PVT1852" s="401"/>
      <c r="PVU1852" s="401"/>
      <c r="PVV1852" s="401"/>
      <c r="PVW1852" s="401"/>
      <c r="PVX1852" s="401"/>
      <c r="PVY1852" s="401"/>
      <c r="PVZ1852" s="401"/>
      <c r="PWA1852" s="401"/>
      <c r="PWB1852" s="401"/>
      <c r="PWC1852" s="401"/>
      <c r="PWD1852" s="401"/>
      <c r="PWE1852" s="401"/>
      <c r="PWF1852" s="401"/>
      <c r="PWG1852" s="401"/>
      <c r="PWH1852" s="401"/>
      <c r="PWI1852" s="401"/>
      <c r="PWJ1852" s="401"/>
      <c r="PWK1852" s="401"/>
      <c r="PWL1852" s="401"/>
      <c r="PWM1852" s="401"/>
      <c r="PWN1852" s="401"/>
      <c r="PWO1852" s="401"/>
      <c r="PWP1852" s="401"/>
      <c r="PWQ1852" s="401"/>
      <c r="PWR1852" s="401"/>
      <c r="PWS1852" s="401"/>
      <c r="PWT1852" s="401"/>
      <c r="PWU1852" s="401"/>
      <c r="PWV1852" s="401"/>
      <c r="PWW1852" s="401"/>
      <c r="PWX1852" s="401"/>
      <c r="PWY1852" s="401"/>
      <c r="PWZ1852" s="401"/>
      <c r="PXA1852" s="401"/>
      <c r="PXB1852" s="401"/>
      <c r="PXC1852" s="401"/>
      <c r="PXD1852" s="401"/>
      <c r="PXE1852" s="401"/>
      <c r="PXF1852" s="401"/>
      <c r="PXG1852" s="401"/>
      <c r="PXH1852" s="401"/>
      <c r="PXI1852" s="401"/>
      <c r="PXJ1852" s="401"/>
      <c r="PXK1852" s="401"/>
      <c r="PXL1852" s="401"/>
      <c r="PXM1852" s="401"/>
      <c r="PXN1852" s="401"/>
      <c r="PXO1852" s="401"/>
      <c r="PXP1852" s="401"/>
      <c r="PXQ1852" s="401"/>
      <c r="PXR1852" s="401"/>
      <c r="PXS1852" s="401"/>
      <c r="PXT1852" s="401"/>
      <c r="PXU1852" s="401"/>
      <c r="PXV1852" s="401"/>
      <c r="PXW1852" s="401"/>
      <c r="PXX1852" s="401"/>
      <c r="PXY1852" s="401"/>
      <c r="PXZ1852" s="401"/>
      <c r="PYA1852" s="401"/>
      <c r="PYB1852" s="401"/>
      <c r="PYC1852" s="401"/>
      <c r="PYD1852" s="401"/>
      <c r="PYE1852" s="401"/>
      <c r="PYF1852" s="401"/>
      <c r="PYG1852" s="401"/>
      <c r="PYH1852" s="401"/>
      <c r="PYI1852" s="401"/>
      <c r="PYJ1852" s="401"/>
      <c r="PYK1852" s="401"/>
      <c r="PYL1852" s="401"/>
      <c r="PYM1852" s="401"/>
      <c r="PYN1852" s="401"/>
      <c r="PYO1852" s="401"/>
      <c r="PYP1852" s="401"/>
      <c r="PYQ1852" s="401"/>
      <c r="PYR1852" s="401"/>
      <c r="PYS1852" s="401"/>
      <c r="PYT1852" s="401"/>
      <c r="PYU1852" s="401"/>
      <c r="PYV1852" s="401"/>
      <c r="PYW1852" s="401"/>
      <c r="PYX1852" s="401"/>
      <c r="PYY1852" s="401"/>
      <c r="PYZ1852" s="401"/>
      <c r="PZA1852" s="401"/>
      <c r="PZB1852" s="401"/>
      <c r="PZC1852" s="401"/>
      <c r="PZD1852" s="401"/>
      <c r="PZE1852" s="401"/>
      <c r="PZF1852" s="401"/>
      <c r="PZG1852" s="401"/>
      <c r="PZH1852" s="401"/>
      <c r="PZI1852" s="401"/>
      <c r="PZJ1852" s="401"/>
      <c r="PZK1852" s="401"/>
      <c r="PZL1852" s="401"/>
      <c r="PZM1852" s="401"/>
      <c r="PZN1852" s="401"/>
      <c r="PZO1852" s="401"/>
      <c r="PZP1852" s="401"/>
      <c r="PZQ1852" s="401"/>
      <c r="PZR1852" s="401"/>
      <c r="PZS1852" s="401"/>
      <c r="PZT1852" s="401"/>
      <c r="PZU1852" s="401"/>
      <c r="PZV1852" s="401"/>
      <c r="PZW1852" s="401"/>
      <c r="PZX1852" s="401"/>
      <c r="PZY1852" s="401"/>
      <c r="PZZ1852" s="401"/>
      <c r="QAA1852" s="401"/>
      <c r="QAB1852" s="401"/>
      <c r="QAC1852" s="401"/>
      <c r="QAD1852" s="401"/>
      <c r="QAE1852" s="401"/>
      <c r="QAF1852" s="401"/>
      <c r="QAG1852" s="401"/>
      <c r="QAH1852" s="401"/>
      <c r="QAI1852" s="401"/>
      <c r="QAJ1852" s="401"/>
      <c r="QAK1852" s="401"/>
      <c r="QAL1852" s="401"/>
      <c r="QAM1852" s="401"/>
      <c r="QAN1852" s="401"/>
      <c r="QAO1852" s="401"/>
      <c r="QAP1852" s="401"/>
      <c r="QAQ1852" s="401"/>
      <c r="QAR1852" s="401"/>
      <c r="QAS1852" s="401"/>
      <c r="QAT1852" s="401"/>
      <c r="QAU1852" s="401"/>
      <c r="QAV1852" s="401"/>
      <c r="QAW1852" s="401"/>
      <c r="QAX1852" s="401"/>
      <c r="QAY1852" s="401"/>
      <c r="QAZ1852" s="401"/>
      <c r="QBA1852" s="401"/>
      <c r="QBB1852" s="401"/>
      <c r="QBC1852" s="401"/>
      <c r="QBD1852" s="401"/>
      <c r="QBE1852" s="401"/>
      <c r="QBF1852" s="401"/>
      <c r="QBG1852" s="401"/>
      <c r="QBH1852" s="401"/>
      <c r="QBI1852" s="401"/>
      <c r="QBJ1852" s="401"/>
      <c r="QBK1852" s="401"/>
      <c r="QBL1852" s="401"/>
      <c r="QBM1852" s="401"/>
      <c r="QBN1852" s="401"/>
      <c r="QBO1852" s="401"/>
      <c r="QBP1852" s="401"/>
      <c r="QBQ1852" s="401"/>
      <c r="QBR1852" s="401"/>
      <c r="QBS1852" s="401"/>
      <c r="QBT1852" s="401"/>
      <c r="QBU1852" s="401"/>
      <c r="QBV1852" s="401"/>
      <c r="QBW1852" s="401"/>
      <c r="QBX1852" s="401"/>
      <c r="QBY1852" s="401"/>
      <c r="QBZ1852" s="401"/>
      <c r="QCA1852" s="401"/>
      <c r="QCB1852" s="401"/>
      <c r="QCC1852" s="401"/>
      <c r="QCD1852" s="401"/>
      <c r="QCE1852" s="401"/>
      <c r="QCF1852" s="401"/>
      <c r="QCG1852" s="401"/>
      <c r="QCH1852" s="401"/>
      <c r="QCI1852" s="401"/>
      <c r="QCJ1852" s="401"/>
      <c r="QCK1852" s="401"/>
      <c r="QCL1852" s="401"/>
      <c r="QCM1852" s="401"/>
      <c r="QCN1852" s="401"/>
      <c r="QCO1852" s="401"/>
      <c r="QCP1852" s="401"/>
      <c r="QCQ1852" s="401"/>
      <c r="QCR1852" s="401"/>
      <c r="QCS1852" s="401"/>
      <c r="QCT1852" s="401"/>
      <c r="QCU1852" s="401"/>
      <c r="QCV1852" s="401"/>
      <c r="QCW1852" s="401"/>
      <c r="QCX1852" s="401"/>
      <c r="QCY1852" s="401"/>
      <c r="QCZ1852" s="401"/>
      <c r="QDA1852" s="401"/>
      <c r="QDB1852" s="401"/>
      <c r="QDC1852" s="401"/>
      <c r="QDD1852" s="401"/>
      <c r="QDE1852" s="401"/>
      <c r="QDF1852" s="401"/>
      <c r="QDG1852" s="401"/>
      <c r="QDH1852" s="401"/>
      <c r="QDI1852" s="401"/>
      <c r="QDJ1852" s="401"/>
      <c r="QDK1852" s="401"/>
      <c r="QDL1852" s="401"/>
      <c r="QDM1852" s="401"/>
      <c r="QDN1852" s="401"/>
      <c r="QDO1852" s="401"/>
      <c r="QDP1852" s="401"/>
      <c r="QDQ1852" s="401"/>
      <c r="QDR1852" s="401"/>
      <c r="QDS1852" s="401"/>
      <c r="QDT1852" s="401"/>
      <c r="QDU1852" s="401"/>
      <c r="QDV1852" s="401"/>
      <c r="QDW1852" s="401"/>
      <c r="QDX1852" s="401"/>
      <c r="QDY1852" s="401"/>
      <c r="QDZ1852" s="401"/>
      <c r="QEA1852" s="401"/>
      <c r="QEB1852" s="401"/>
      <c r="QEC1852" s="401"/>
      <c r="QED1852" s="401"/>
      <c r="QEE1852" s="401"/>
      <c r="QEF1852" s="401"/>
      <c r="QEG1852" s="401"/>
      <c r="QEH1852" s="401"/>
      <c r="QEI1852" s="401"/>
      <c r="QEJ1852" s="401"/>
      <c r="QEK1852" s="401"/>
      <c r="QEL1852" s="401"/>
      <c r="QEM1852" s="401"/>
      <c r="QEN1852" s="401"/>
      <c r="QEO1852" s="401"/>
      <c r="QEP1852" s="401"/>
      <c r="QEQ1852" s="401"/>
      <c r="QER1852" s="401"/>
      <c r="QES1852" s="401"/>
      <c r="QET1852" s="401"/>
      <c r="QEU1852" s="401"/>
      <c r="QEV1852" s="401"/>
      <c r="QEW1852" s="401"/>
      <c r="QEX1852" s="401"/>
      <c r="QEY1852" s="401"/>
      <c r="QEZ1852" s="401"/>
      <c r="QFA1852" s="401"/>
      <c r="QFB1852" s="401"/>
      <c r="QFC1852" s="401"/>
      <c r="QFD1852" s="401"/>
      <c r="QFE1852" s="401"/>
      <c r="QFF1852" s="401"/>
      <c r="QFG1852" s="401"/>
      <c r="QFH1852" s="401"/>
      <c r="QFI1852" s="401"/>
      <c r="QFJ1852" s="401"/>
      <c r="QFK1852" s="401"/>
      <c r="QFL1852" s="401"/>
      <c r="QFM1852" s="401"/>
      <c r="QFN1852" s="401"/>
      <c r="QFO1852" s="401"/>
      <c r="QFP1852" s="401"/>
      <c r="QFQ1852" s="401"/>
      <c r="QFR1852" s="401"/>
      <c r="QFS1852" s="401"/>
      <c r="QFT1852" s="401"/>
      <c r="QFU1852" s="401"/>
      <c r="QFV1852" s="401"/>
      <c r="QFW1852" s="401"/>
      <c r="QFX1852" s="401"/>
      <c r="QFY1852" s="401"/>
      <c r="QFZ1852" s="401"/>
      <c r="QGA1852" s="401"/>
      <c r="QGB1852" s="401"/>
      <c r="QGC1852" s="401"/>
      <c r="QGD1852" s="401"/>
      <c r="QGE1852" s="401"/>
      <c r="QGF1852" s="401"/>
      <c r="QGG1852" s="401"/>
      <c r="QGH1852" s="401"/>
      <c r="QGI1852" s="401"/>
      <c r="QGJ1852" s="401"/>
      <c r="QGK1852" s="401"/>
      <c r="QGL1852" s="401"/>
      <c r="QGM1852" s="401"/>
      <c r="QGN1852" s="401"/>
      <c r="QGO1852" s="401"/>
      <c r="QGP1852" s="401"/>
      <c r="QGQ1852" s="401"/>
      <c r="QGR1852" s="401"/>
      <c r="QGS1852" s="401"/>
      <c r="QGT1852" s="401"/>
      <c r="QGU1852" s="401"/>
      <c r="QGV1852" s="401"/>
      <c r="QGW1852" s="401"/>
      <c r="QGX1852" s="401"/>
      <c r="QGY1852" s="401"/>
      <c r="QGZ1852" s="401"/>
      <c r="QHA1852" s="401"/>
      <c r="QHB1852" s="401"/>
      <c r="QHC1852" s="401"/>
      <c r="QHD1852" s="401"/>
      <c r="QHE1852" s="401"/>
      <c r="QHF1852" s="401"/>
      <c r="QHG1852" s="401"/>
      <c r="QHH1852" s="401"/>
      <c r="QHI1852" s="401"/>
      <c r="QHJ1852" s="401"/>
      <c r="QHK1852" s="401"/>
      <c r="QHL1852" s="401"/>
      <c r="QHM1852" s="401"/>
      <c r="QHN1852" s="401"/>
      <c r="QHO1852" s="401"/>
      <c r="QHP1852" s="401"/>
      <c r="QHQ1852" s="401"/>
      <c r="QHR1852" s="401"/>
      <c r="QHS1852" s="401"/>
      <c r="QHT1852" s="401"/>
      <c r="QHU1852" s="401"/>
      <c r="QHV1852" s="401"/>
      <c r="QHW1852" s="401"/>
      <c r="QHX1852" s="401"/>
      <c r="QHY1852" s="401"/>
      <c r="QHZ1852" s="401"/>
      <c r="QIA1852" s="401"/>
      <c r="QIB1852" s="401"/>
      <c r="QIC1852" s="401"/>
      <c r="QID1852" s="401"/>
      <c r="QIE1852" s="401"/>
      <c r="QIF1852" s="401"/>
      <c r="QIG1852" s="401"/>
      <c r="QIH1852" s="401"/>
      <c r="QII1852" s="401"/>
      <c r="QIJ1852" s="401"/>
      <c r="QIK1852" s="401"/>
      <c r="QIL1852" s="401"/>
      <c r="QIM1852" s="401"/>
      <c r="QIN1852" s="401"/>
      <c r="QIO1852" s="401"/>
      <c r="QIP1852" s="401"/>
      <c r="QIQ1852" s="401"/>
      <c r="QIR1852" s="401"/>
      <c r="QIS1852" s="401"/>
      <c r="QIT1852" s="401"/>
      <c r="QIU1852" s="401"/>
      <c r="QIV1852" s="401"/>
      <c r="QIW1852" s="401"/>
      <c r="QIX1852" s="401"/>
      <c r="QIY1852" s="401"/>
      <c r="QIZ1852" s="401"/>
      <c r="QJA1852" s="401"/>
      <c r="QJB1852" s="401"/>
      <c r="QJC1852" s="401"/>
      <c r="QJD1852" s="401"/>
      <c r="QJE1852" s="401"/>
      <c r="QJF1852" s="401"/>
      <c r="QJG1852" s="401"/>
      <c r="QJH1852" s="401"/>
      <c r="QJI1852" s="401"/>
      <c r="QJJ1852" s="401"/>
      <c r="QJK1852" s="401"/>
      <c r="QJL1852" s="401"/>
      <c r="QJM1852" s="401"/>
      <c r="QJN1852" s="401"/>
      <c r="QJO1852" s="401"/>
      <c r="QJP1852" s="401"/>
      <c r="QJQ1852" s="401"/>
      <c r="QJR1852" s="401"/>
      <c r="QJS1852" s="401"/>
      <c r="QJT1852" s="401"/>
      <c r="QJU1852" s="401"/>
      <c r="QJV1852" s="401"/>
      <c r="QJW1852" s="401"/>
      <c r="QJX1852" s="401"/>
      <c r="QJY1852" s="401"/>
      <c r="QJZ1852" s="401"/>
      <c r="QKA1852" s="401"/>
      <c r="QKB1852" s="401"/>
      <c r="QKC1852" s="401"/>
      <c r="QKD1852" s="401"/>
      <c r="QKE1852" s="401"/>
      <c r="QKF1852" s="401"/>
      <c r="QKG1852" s="401"/>
      <c r="QKH1852" s="401"/>
      <c r="QKI1852" s="401"/>
      <c r="QKJ1852" s="401"/>
      <c r="QKK1852" s="401"/>
      <c r="QKL1852" s="401"/>
      <c r="QKM1852" s="401"/>
      <c r="QKN1852" s="401"/>
      <c r="QKO1852" s="401"/>
      <c r="QKP1852" s="401"/>
      <c r="QKQ1852" s="401"/>
      <c r="QKR1852" s="401"/>
      <c r="QKS1852" s="401"/>
      <c r="QKT1852" s="401"/>
      <c r="QKU1852" s="401"/>
      <c r="QKV1852" s="401"/>
      <c r="QKW1852" s="401"/>
      <c r="QKX1852" s="401"/>
      <c r="QKY1852" s="401"/>
      <c r="QKZ1852" s="401"/>
      <c r="QLA1852" s="401"/>
      <c r="QLB1852" s="401"/>
      <c r="QLC1852" s="401"/>
      <c r="QLD1852" s="401"/>
      <c r="QLE1852" s="401"/>
      <c r="QLF1852" s="401"/>
      <c r="QLG1852" s="401"/>
      <c r="QLH1852" s="401"/>
      <c r="QLI1852" s="401"/>
      <c r="QLJ1852" s="401"/>
      <c r="QLK1852" s="401"/>
      <c r="QLL1852" s="401"/>
      <c r="QLM1852" s="401"/>
      <c r="QLN1852" s="401"/>
      <c r="QLO1852" s="401"/>
      <c r="QLP1852" s="401"/>
      <c r="QLQ1852" s="401"/>
      <c r="QLR1852" s="401"/>
      <c r="QLS1852" s="401"/>
      <c r="QLT1852" s="401"/>
      <c r="QLU1852" s="401"/>
      <c r="QLV1852" s="401"/>
      <c r="QLW1852" s="401"/>
      <c r="QLX1852" s="401"/>
      <c r="QLY1852" s="401"/>
      <c r="QLZ1852" s="401"/>
      <c r="QMA1852" s="401"/>
      <c r="QMB1852" s="401"/>
      <c r="QMC1852" s="401"/>
      <c r="QMD1852" s="401"/>
      <c r="QME1852" s="401"/>
      <c r="QMF1852" s="401"/>
      <c r="QMG1852" s="401"/>
      <c r="QMH1852" s="401"/>
      <c r="QMI1852" s="401"/>
      <c r="QMJ1852" s="401"/>
      <c r="QMK1852" s="401"/>
      <c r="QML1852" s="401"/>
      <c r="QMM1852" s="401"/>
      <c r="QMN1852" s="401"/>
      <c r="QMO1852" s="401"/>
      <c r="QMP1852" s="401"/>
      <c r="QMQ1852" s="401"/>
      <c r="QMR1852" s="401"/>
      <c r="QMS1852" s="401"/>
      <c r="QMT1852" s="401"/>
      <c r="QMU1852" s="401"/>
      <c r="QMV1852" s="401"/>
      <c r="QMW1852" s="401"/>
      <c r="QMX1852" s="401"/>
      <c r="QMY1852" s="401"/>
      <c r="QMZ1852" s="401"/>
      <c r="QNA1852" s="401"/>
      <c r="QNB1852" s="401"/>
      <c r="QNC1852" s="401"/>
      <c r="QND1852" s="401"/>
      <c r="QNE1852" s="401"/>
      <c r="QNF1852" s="401"/>
      <c r="QNG1852" s="401"/>
      <c r="QNH1852" s="401"/>
      <c r="QNI1852" s="401"/>
      <c r="QNJ1852" s="401"/>
      <c r="QNK1852" s="401"/>
      <c r="QNL1852" s="401"/>
      <c r="QNM1852" s="401"/>
      <c r="QNN1852" s="401"/>
      <c r="QNO1852" s="401"/>
      <c r="QNP1852" s="401"/>
      <c r="QNQ1852" s="401"/>
      <c r="QNR1852" s="401"/>
      <c r="QNS1852" s="401"/>
      <c r="QNT1852" s="401"/>
      <c r="QNU1852" s="401"/>
      <c r="QNV1852" s="401"/>
      <c r="QNW1852" s="401"/>
      <c r="QNX1852" s="401"/>
      <c r="QNY1852" s="401"/>
      <c r="QNZ1852" s="401"/>
      <c r="QOA1852" s="401"/>
      <c r="QOB1852" s="401"/>
      <c r="QOC1852" s="401"/>
      <c r="QOD1852" s="401"/>
      <c r="QOE1852" s="401"/>
      <c r="QOF1852" s="401"/>
      <c r="QOG1852" s="401"/>
      <c r="QOH1852" s="401"/>
      <c r="QOI1852" s="401"/>
      <c r="QOJ1852" s="401"/>
      <c r="QOK1852" s="401"/>
      <c r="QOL1852" s="401"/>
      <c r="QOM1852" s="401"/>
      <c r="QON1852" s="401"/>
      <c r="QOO1852" s="401"/>
      <c r="QOP1852" s="401"/>
      <c r="QOQ1852" s="401"/>
      <c r="QOR1852" s="401"/>
      <c r="QOS1852" s="401"/>
      <c r="QOT1852" s="401"/>
      <c r="QOU1852" s="401"/>
      <c r="QOV1852" s="401"/>
      <c r="QOW1852" s="401"/>
      <c r="QOX1852" s="401"/>
      <c r="QOY1852" s="401"/>
      <c r="QOZ1852" s="401"/>
      <c r="QPA1852" s="401"/>
      <c r="QPB1852" s="401"/>
      <c r="QPC1852" s="401"/>
      <c r="QPD1852" s="401"/>
      <c r="QPE1852" s="401"/>
      <c r="QPF1852" s="401"/>
      <c r="QPG1852" s="401"/>
      <c r="QPH1852" s="401"/>
      <c r="QPI1852" s="401"/>
      <c r="QPJ1852" s="401"/>
      <c r="QPK1852" s="401"/>
      <c r="QPL1852" s="401"/>
      <c r="QPM1852" s="401"/>
      <c r="QPN1852" s="401"/>
      <c r="QPO1852" s="401"/>
      <c r="QPP1852" s="401"/>
      <c r="QPQ1852" s="401"/>
      <c r="QPR1852" s="401"/>
      <c r="QPS1852" s="401"/>
      <c r="QPT1852" s="401"/>
      <c r="QPU1852" s="401"/>
      <c r="QPV1852" s="401"/>
      <c r="QPW1852" s="401"/>
      <c r="QPX1852" s="401"/>
      <c r="QPY1852" s="401"/>
      <c r="QPZ1852" s="401"/>
      <c r="QQA1852" s="401"/>
      <c r="QQB1852" s="401"/>
      <c r="QQC1852" s="401"/>
      <c r="QQD1852" s="401"/>
      <c r="QQE1852" s="401"/>
      <c r="QQF1852" s="401"/>
      <c r="QQG1852" s="401"/>
      <c r="QQH1852" s="401"/>
      <c r="QQI1852" s="401"/>
      <c r="QQJ1852" s="401"/>
      <c r="QQK1852" s="401"/>
      <c r="QQL1852" s="401"/>
      <c r="QQM1852" s="401"/>
      <c r="QQN1852" s="401"/>
      <c r="QQO1852" s="401"/>
      <c r="QQP1852" s="401"/>
      <c r="QQQ1852" s="401"/>
      <c r="QQR1852" s="401"/>
      <c r="QQS1852" s="401"/>
      <c r="QQT1852" s="401"/>
      <c r="QQU1852" s="401"/>
      <c r="QQV1852" s="401"/>
      <c r="QQW1852" s="401"/>
      <c r="QQX1852" s="401"/>
      <c r="QQY1852" s="401"/>
      <c r="QQZ1852" s="401"/>
      <c r="QRA1852" s="401"/>
      <c r="QRB1852" s="401"/>
      <c r="QRC1852" s="401"/>
      <c r="QRD1852" s="401"/>
      <c r="QRE1852" s="401"/>
      <c r="QRF1852" s="401"/>
      <c r="QRG1852" s="401"/>
      <c r="QRH1852" s="401"/>
      <c r="QRI1852" s="401"/>
      <c r="QRJ1852" s="401"/>
      <c r="QRK1852" s="401"/>
      <c r="QRL1852" s="401"/>
      <c r="QRM1852" s="401"/>
      <c r="QRN1852" s="401"/>
      <c r="QRO1852" s="401"/>
      <c r="QRP1852" s="401"/>
      <c r="QRQ1852" s="401"/>
      <c r="QRR1852" s="401"/>
      <c r="QRS1852" s="401"/>
      <c r="QRT1852" s="401"/>
      <c r="QRU1852" s="401"/>
      <c r="QRV1852" s="401"/>
      <c r="QRW1852" s="401"/>
      <c r="QRX1852" s="401"/>
      <c r="QRY1852" s="401"/>
      <c r="QRZ1852" s="401"/>
      <c r="QSA1852" s="401"/>
      <c r="QSB1852" s="401"/>
      <c r="QSC1852" s="401"/>
      <c r="QSD1852" s="401"/>
      <c r="QSE1852" s="401"/>
      <c r="QSF1852" s="401"/>
      <c r="QSG1852" s="401"/>
      <c r="QSH1852" s="401"/>
      <c r="QSI1852" s="401"/>
      <c r="QSJ1852" s="401"/>
      <c r="QSK1852" s="401"/>
      <c r="QSL1852" s="401"/>
      <c r="QSM1852" s="401"/>
      <c r="QSN1852" s="401"/>
      <c r="QSO1852" s="401"/>
      <c r="QSP1852" s="401"/>
      <c r="QSQ1852" s="401"/>
      <c r="QSR1852" s="401"/>
      <c r="QSS1852" s="401"/>
      <c r="QST1852" s="401"/>
      <c r="QSU1852" s="401"/>
      <c r="QSV1852" s="401"/>
      <c r="QSW1852" s="401"/>
      <c r="QSX1852" s="401"/>
      <c r="QSY1852" s="401"/>
      <c r="QSZ1852" s="401"/>
      <c r="QTA1852" s="401"/>
      <c r="QTB1852" s="401"/>
      <c r="QTC1852" s="401"/>
      <c r="QTD1852" s="401"/>
      <c r="QTE1852" s="401"/>
      <c r="QTF1852" s="401"/>
      <c r="QTG1852" s="401"/>
      <c r="QTH1852" s="401"/>
      <c r="QTI1852" s="401"/>
      <c r="QTJ1852" s="401"/>
      <c r="QTK1852" s="401"/>
      <c r="QTL1852" s="401"/>
      <c r="QTM1852" s="401"/>
      <c r="QTN1852" s="401"/>
      <c r="QTO1852" s="401"/>
      <c r="QTP1852" s="401"/>
      <c r="QTQ1852" s="401"/>
      <c r="QTR1852" s="401"/>
      <c r="QTS1852" s="401"/>
      <c r="QTT1852" s="401"/>
      <c r="QTU1852" s="401"/>
      <c r="QTV1852" s="401"/>
      <c r="QTW1852" s="401"/>
      <c r="QTX1852" s="401"/>
      <c r="QTY1852" s="401"/>
      <c r="QTZ1852" s="401"/>
      <c r="QUA1852" s="401"/>
      <c r="QUB1852" s="401"/>
      <c r="QUC1852" s="401"/>
      <c r="QUD1852" s="401"/>
      <c r="QUE1852" s="401"/>
      <c r="QUF1852" s="401"/>
      <c r="QUG1852" s="401"/>
      <c r="QUH1852" s="401"/>
      <c r="QUI1852" s="401"/>
      <c r="QUJ1852" s="401"/>
      <c r="QUK1852" s="401"/>
      <c r="QUL1852" s="401"/>
      <c r="QUM1852" s="401"/>
      <c r="QUN1852" s="401"/>
      <c r="QUO1852" s="401"/>
      <c r="QUP1852" s="401"/>
      <c r="QUQ1852" s="401"/>
      <c r="QUR1852" s="401"/>
      <c r="QUS1852" s="401"/>
      <c r="QUT1852" s="401"/>
      <c r="QUU1852" s="401"/>
      <c r="QUV1852" s="401"/>
      <c r="QUW1852" s="401"/>
      <c r="QUX1852" s="401"/>
      <c r="QUY1852" s="401"/>
      <c r="QUZ1852" s="401"/>
      <c r="QVA1852" s="401"/>
      <c r="QVB1852" s="401"/>
      <c r="QVC1852" s="401"/>
      <c r="QVD1852" s="401"/>
      <c r="QVE1852" s="401"/>
      <c r="QVF1852" s="401"/>
      <c r="QVG1852" s="401"/>
      <c r="QVH1852" s="401"/>
      <c r="QVI1852" s="401"/>
      <c r="QVJ1852" s="401"/>
      <c r="QVK1852" s="401"/>
      <c r="QVL1852" s="401"/>
      <c r="QVM1852" s="401"/>
      <c r="QVN1852" s="401"/>
      <c r="QVO1852" s="401"/>
      <c r="QVP1852" s="401"/>
      <c r="QVQ1852" s="401"/>
      <c r="QVR1852" s="401"/>
      <c r="QVS1852" s="401"/>
      <c r="QVT1852" s="401"/>
      <c r="QVU1852" s="401"/>
      <c r="QVV1852" s="401"/>
      <c r="QVW1852" s="401"/>
      <c r="QVX1852" s="401"/>
      <c r="QVY1852" s="401"/>
      <c r="QVZ1852" s="401"/>
      <c r="QWA1852" s="401"/>
      <c r="QWB1852" s="401"/>
      <c r="QWC1852" s="401"/>
      <c r="QWD1852" s="401"/>
      <c r="QWE1852" s="401"/>
      <c r="QWF1852" s="401"/>
      <c r="QWG1852" s="401"/>
      <c r="QWH1852" s="401"/>
      <c r="QWI1852" s="401"/>
      <c r="QWJ1852" s="401"/>
      <c r="QWK1852" s="401"/>
      <c r="QWL1852" s="401"/>
      <c r="QWM1852" s="401"/>
      <c r="QWN1852" s="401"/>
      <c r="QWO1852" s="401"/>
      <c r="QWP1852" s="401"/>
      <c r="QWQ1852" s="401"/>
      <c r="QWR1852" s="401"/>
      <c r="QWS1852" s="401"/>
      <c r="QWT1852" s="401"/>
      <c r="QWU1852" s="401"/>
      <c r="QWV1852" s="401"/>
      <c r="QWW1852" s="401"/>
      <c r="QWX1852" s="401"/>
      <c r="QWY1852" s="401"/>
      <c r="QWZ1852" s="401"/>
      <c r="QXA1852" s="401"/>
      <c r="QXB1852" s="401"/>
      <c r="QXC1852" s="401"/>
      <c r="QXD1852" s="401"/>
      <c r="QXE1852" s="401"/>
      <c r="QXF1852" s="401"/>
      <c r="QXG1852" s="401"/>
      <c r="QXH1852" s="401"/>
      <c r="QXI1852" s="401"/>
      <c r="QXJ1852" s="401"/>
      <c r="QXK1852" s="401"/>
      <c r="QXL1852" s="401"/>
      <c r="QXM1852" s="401"/>
      <c r="QXN1852" s="401"/>
      <c r="QXO1852" s="401"/>
      <c r="QXP1852" s="401"/>
      <c r="QXQ1852" s="401"/>
      <c r="QXR1852" s="401"/>
      <c r="QXS1852" s="401"/>
      <c r="QXT1852" s="401"/>
      <c r="QXU1852" s="401"/>
      <c r="QXV1852" s="401"/>
      <c r="QXW1852" s="401"/>
      <c r="QXX1852" s="401"/>
      <c r="QXY1852" s="401"/>
      <c r="QXZ1852" s="401"/>
      <c r="QYA1852" s="401"/>
      <c r="QYB1852" s="401"/>
      <c r="QYC1852" s="401"/>
      <c r="QYD1852" s="401"/>
      <c r="QYE1852" s="401"/>
      <c r="QYF1852" s="401"/>
      <c r="QYG1852" s="401"/>
      <c r="QYH1852" s="401"/>
      <c r="QYI1852" s="401"/>
      <c r="QYJ1852" s="401"/>
      <c r="QYK1852" s="401"/>
      <c r="QYL1852" s="401"/>
      <c r="QYM1852" s="401"/>
      <c r="QYN1852" s="401"/>
      <c r="QYO1852" s="401"/>
      <c r="QYP1852" s="401"/>
      <c r="QYQ1852" s="401"/>
      <c r="QYR1852" s="401"/>
      <c r="QYS1852" s="401"/>
      <c r="QYT1852" s="401"/>
      <c r="QYU1852" s="401"/>
      <c r="QYV1852" s="401"/>
      <c r="QYW1852" s="401"/>
      <c r="QYX1852" s="401"/>
      <c r="QYY1852" s="401"/>
      <c r="QYZ1852" s="401"/>
      <c r="QZA1852" s="401"/>
      <c r="QZB1852" s="401"/>
      <c r="QZC1852" s="401"/>
      <c r="QZD1852" s="401"/>
      <c r="QZE1852" s="401"/>
      <c r="QZF1852" s="401"/>
      <c r="QZG1852" s="401"/>
      <c r="QZH1852" s="401"/>
      <c r="QZI1852" s="401"/>
      <c r="QZJ1852" s="401"/>
      <c r="QZK1852" s="401"/>
      <c r="QZL1852" s="401"/>
      <c r="QZM1852" s="401"/>
      <c r="QZN1852" s="401"/>
      <c r="QZO1852" s="401"/>
      <c r="QZP1852" s="401"/>
      <c r="QZQ1852" s="401"/>
      <c r="QZR1852" s="401"/>
      <c r="QZS1852" s="401"/>
      <c r="QZT1852" s="401"/>
      <c r="QZU1852" s="401"/>
      <c r="QZV1852" s="401"/>
      <c r="QZW1852" s="401"/>
      <c r="QZX1852" s="401"/>
      <c r="QZY1852" s="401"/>
      <c r="QZZ1852" s="401"/>
      <c r="RAA1852" s="401"/>
      <c r="RAB1852" s="401"/>
      <c r="RAC1852" s="401"/>
      <c r="RAD1852" s="401"/>
      <c r="RAE1852" s="401"/>
      <c r="RAF1852" s="401"/>
      <c r="RAG1852" s="401"/>
      <c r="RAH1852" s="401"/>
      <c r="RAI1852" s="401"/>
      <c r="RAJ1852" s="401"/>
      <c r="RAK1852" s="401"/>
      <c r="RAL1852" s="401"/>
      <c r="RAM1852" s="401"/>
      <c r="RAN1852" s="401"/>
      <c r="RAO1852" s="401"/>
      <c r="RAP1852" s="401"/>
      <c r="RAQ1852" s="401"/>
      <c r="RAR1852" s="401"/>
      <c r="RAS1852" s="401"/>
      <c r="RAT1852" s="401"/>
      <c r="RAU1852" s="401"/>
      <c r="RAV1852" s="401"/>
      <c r="RAW1852" s="401"/>
      <c r="RAX1852" s="401"/>
      <c r="RAY1852" s="401"/>
      <c r="RAZ1852" s="401"/>
      <c r="RBA1852" s="401"/>
      <c r="RBB1852" s="401"/>
      <c r="RBC1852" s="401"/>
      <c r="RBD1852" s="401"/>
      <c r="RBE1852" s="401"/>
      <c r="RBF1852" s="401"/>
      <c r="RBG1852" s="401"/>
      <c r="RBH1852" s="401"/>
      <c r="RBI1852" s="401"/>
      <c r="RBJ1852" s="401"/>
      <c r="RBK1852" s="401"/>
      <c r="RBL1852" s="401"/>
      <c r="RBM1852" s="401"/>
      <c r="RBN1852" s="401"/>
      <c r="RBO1852" s="401"/>
      <c r="RBP1852" s="401"/>
      <c r="RBQ1852" s="401"/>
      <c r="RBR1852" s="401"/>
      <c r="RBS1852" s="401"/>
      <c r="RBT1852" s="401"/>
      <c r="RBU1852" s="401"/>
      <c r="RBV1852" s="401"/>
      <c r="RBW1852" s="401"/>
      <c r="RBX1852" s="401"/>
      <c r="RBY1852" s="401"/>
      <c r="RBZ1852" s="401"/>
      <c r="RCA1852" s="401"/>
      <c r="RCB1852" s="401"/>
      <c r="RCC1852" s="401"/>
      <c r="RCD1852" s="401"/>
      <c r="RCE1852" s="401"/>
      <c r="RCF1852" s="401"/>
      <c r="RCG1852" s="401"/>
      <c r="RCH1852" s="401"/>
      <c r="RCI1852" s="401"/>
      <c r="RCJ1852" s="401"/>
      <c r="RCK1852" s="401"/>
      <c r="RCL1852" s="401"/>
      <c r="RCM1852" s="401"/>
      <c r="RCN1852" s="401"/>
      <c r="RCO1852" s="401"/>
      <c r="RCP1852" s="401"/>
      <c r="RCQ1852" s="401"/>
      <c r="RCR1852" s="401"/>
      <c r="RCS1852" s="401"/>
      <c r="RCT1852" s="401"/>
      <c r="RCU1852" s="401"/>
      <c r="RCV1852" s="401"/>
      <c r="RCW1852" s="401"/>
      <c r="RCX1852" s="401"/>
      <c r="RCY1852" s="401"/>
      <c r="RCZ1852" s="401"/>
      <c r="RDA1852" s="401"/>
      <c r="RDB1852" s="401"/>
      <c r="RDC1852" s="401"/>
      <c r="RDD1852" s="401"/>
      <c r="RDE1852" s="401"/>
      <c r="RDF1852" s="401"/>
      <c r="RDG1852" s="401"/>
      <c r="RDH1852" s="401"/>
      <c r="RDI1852" s="401"/>
      <c r="RDJ1852" s="401"/>
      <c r="RDK1852" s="401"/>
      <c r="RDL1852" s="401"/>
      <c r="RDM1852" s="401"/>
      <c r="RDN1852" s="401"/>
      <c r="RDO1852" s="401"/>
      <c r="RDP1852" s="401"/>
      <c r="RDQ1852" s="401"/>
      <c r="RDR1852" s="401"/>
      <c r="RDS1852" s="401"/>
      <c r="RDT1852" s="401"/>
      <c r="RDU1852" s="401"/>
      <c r="RDV1852" s="401"/>
      <c r="RDW1852" s="401"/>
      <c r="RDX1852" s="401"/>
      <c r="RDY1852" s="401"/>
      <c r="RDZ1852" s="401"/>
      <c r="REA1852" s="401"/>
      <c r="REB1852" s="401"/>
      <c r="REC1852" s="401"/>
      <c r="RED1852" s="401"/>
      <c r="REE1852" s="401"/>
      <c r="REF1852" s="401"/>
      <c r="REG1852" s="401"/>
      <c r="REH1852" s="401"/>
      <c r="REI1852" s="401"/>
      <c r="REJ1852" s="401"/>
      <c r="REK1852" s="401"/>
      <c r="REL1852" s="401"/>
      <c r="REM1852" s="401"/>
      <c r="REN1852" s="401"/>
      <c r="REO1852" s="401"/>
      <c r="REP1852" s="401"/>
      <c r="REQ1852" s="401"/>
      <c r="RER1852" s="401"/>
      <c r="RES1852" s="401"/>
      <c r="RET1852" s="401"/>
      <c r="REU1852" s="401"/>
      <c r="REV1852" s="401"/>
      <c r="REW1852" s="401"/>
      <c r="REX1852" s="401"/>
      <c r="REY1852" s="401"/>
      <c r="REZ1852" s="401"/>
      <c r="RFA1852" s="401"/>
      <c r="RFB1852" s="401"/>
      <c r="RFC1852" s="401"/>
      <c r="RFD1852" s="401"/>
      <c r="RFE1852" s="401"/>
      <c r="RFF1852" s="401"/>
      <c r="RFG1852" s="401"/>
      <c r="RFH1852" s="401"/>
      <c r="RFI1852" s="401"/>
      <c r="RFJ1852" s="401"/>
      <c r="RFK1852" s="401"/>
      <c r="RFL1852" s="401"/>
      <c r="RFM1852" s="401"/>
      <c r="RFN1852" s="401"/>
      <c r="RFO1852" s="401"/>
      <c r="RFP1852" s="401"/>
      <c r="RFQ1852" s="401"/>
      <c r="RFR1852" s="401"/>
      <c r="RFS1852" s="401"/>
      <c r="RFT1852" s="401"/>
      <c r="RFU1852" s="401"/>
      <c r="RFV1852" s="401"/>
      <c r="RFW1852" s="401"/>
      <c r="RFX1852" s="401"/>
      <c r="RFY1852" s="401"/>
      <c r="RFZ1852" s="401"/>
      <c r="RGA1852" s="401"/>
      <c r="RGB1852" s="401"/>
      <c r="RGC1852" s="401"/>
      <c r="RGD1852" s="401"/>
      <c r="RGE1852" s="401"/>
      <c r="RGF1852" s="401"/>
      <c r="RGG1852" s="401"/>
      <c r="RGH1852" s="401"/>
      <c r="RGI1852" s="401"/>
      <c r="RGJ1852" s="401"/>
      <c r="RGK1852" s="401"/>
      <c r="RGL1852" s="401"/>
      <c r="RGM1852" s="401"/>
      <c r="RGN1852" s="401"/>
      <c r="RGO1852" s="401"/>
      <c r="RGP1852" s="401"/>
      <c r="RGQ1852" s="401"/>
      <c r="RGR1852" s="401"/>
      <c r="RGS1852" s="401"/>
      <c r="RGT1852" s="401"/>
      <c r="RGU1852" s="401"/>
      <c r="RGV1852" s="401"/>
      <c r="RGW1852" s="401"/>
      <c r="RGX1852" s="401"/>
      <c r="RGY1852" s="401"/>
      <c r="RGZ1852" s="401"/>
      <c r="RHA1852" s="401"/>
      <c r="RHB1852" s="401"/>
      <c r="RHC1852" s="401"/>
      <c r="RHD1852" s="401"/>
      <c r="RHE1852" s="401"/>
      <c r="RHF1852" s="401"/>
      <c r="RHG1852" s="401"/>
      <c r="RHH1852" s="401"/>
      <c r="RHI1852" s="401"/>
      <c r="RHJ1852" s="401"/>
      <c r="RHK1852" s="401"/>
      <c r="RHL1852" s="401"/>
      <c r="RHM1852" s="401"/>
      <c r="RHN1852" s="401"/>
      <c r="RHO1852" s="401"/>
      <c r="RHP1852" s="401"/>
      <c r="RHQ1852" s="401"/>
      <c r="RHR1852" s="401"/>
      <c r="RHS1852" s="401"/>
      <c r="RHT1852" s="401"/>
      <c r="RHU1852" s="401"/>
      <c r="RHV1852" s="401"/>
      <c r="RHW1852" s="401"/>
      <c r="RHX1852" s="401"/>
      <c r="RHY1852" s="401"/>
      <c r="RHZ1852" s="401"/>
      <c r="RIA1852" s="401"/>
      <c r="RIB1852" s="401"/>
      <c r="RIC1852" s="401"/>
      <c r="RID1852" s="401"/>
      <c r="RIE1852" s="401"/>
      <c r="RIF1852" s="401"/>
      <c r="RIG1852" s="401"/>
      <c r="RIH1852" s="401"/>
      <c r="RII1852" s="401"/>
      <c r="RIJ1852" s="401"/>
      <c r="RIK1852" s="401"/>
      <c r="RIL1852" s="401"/>
      <c r="RIM1852" s="401"/>
      <c r="RIN1852" s="401"/>
      <c r="RIO1852" s="401"/>
      <c r="RIP1852" s="401"/>
      <c r="RIQ1852" s="401"/>
      <c r="RIR1852" s="401"/>
      <c r="RIS1852" s="401"/>
      <c r="RIT1852" s="401"/>
      <c r="RIU1852" s="401"/>
      <c r="RIV1852" s="401"/>
      <c r="RIW1852" s="401"/>
      <c r="RIX1852" s="401"/>
      <c r="RIY1852" s="401"/>
      <c r="RIZ1852" s="401"/>
      <c r="RJA1852" s="401"/>
      <c r="RJB1852" s="401"/>
      <c r="RJC1852" s="401"/>
      <c r="RJD1852" s="401"/>
      <c r="RJE1852" s="401"/>
      <c r="RJF1852" s="401"/>
      <c r="RJG1852" s="401"/>
      <c r="RJH1852" s="401"/>
      <c r="RJI1852" s="401"/>
      <c r="RJJ1852" s="401"/>
      <c r="RJK1852" s="401"/>
      <c r="RJL1852" s="401"/>
      <c r="RJM1852" s="401"/>
      <c r="RJN1852" s="401"/>
      <c r="RJO1852" s="401"/>
      <c r="RJP1852" s="401"/>
      <c r="RJQ1852" s="401"/>
      <c r="RJR1852" s="401"/>
      <c r="RJS1852" s="401"/>
      <c r="RJT1852" s="401"/>
      <c r="RJU1852" s="401"/>
      <c r="RJV1852" s="401"/>
      <c r="RJW1852" s="401"/>
      <c r="RJX1852" s="401"/>
      <c r="RJY1852" s="401"/>
      <c r="RJZ1852" s="401"/>
      <c r="RKA1852" s="401"/>
      <c r="RKB1852" s="401"/>
      <c r="RKC1852" s="401"/>
      <c r="RKD1852" s="401"/>
      <c r="RKE1852" s="401"/>
      <c r="RKF1852" s="401"/>
      <c r="RKG1852" s="401"/>
      <c r="RKH1852" s="401"/>
      <c r="RKI1852" s="401"/>
      <c r="RKJ1852" s="401"/>
      <c r="RKK1852" s="401"/>
      <c r="RKL1852" s="401"/>
      <c r="RKM1852" s="401"/>
      <c r="RKN1852" s="401"/>
      <c r="RKO1852" s="401"/>
      <c r="RKP1852" s="401"/>
      <c r="RKQ1852" s="401"/>
      <c r="RKR1852" s="401"/>
      <c r="RKS1852" s="401"/>
      <c r="RKT1852" s="401"/>
      <c r="RKU1852" s="401"/>
      <c r="RKV1852" s="401"/>
      <c r="RKW1852" s="401"/>
      <c r="RKX1852" s="401"/>
      <c r="RKY1852" s="401"/>
      <c r="RKZ1852" s="401"/>
      <c r="RLA1852" s="401"/>
      <c r="RLB1852" s="401"/>
      <c r="RLC1852" s="401"/>
      <c r="RLD1852" s="401"/>
      <c r="RLE1852" s="401"/>
      <c r="RLF1852" s="401"/>
      <c r="RLG1852" s="401"/>
      <c r="RLH1852" s="401"/>
      <c r="RLI1852" s="401"/>
      <c r="RLJ1852" s="401"/>
      <c r="RLK1852" s="401"/>
      <c r="RLL1852" s="401"/>
      <c r="RLM1852" s="401"/>
      <c r="RLN1852" s="401"/>
      <c r="RLO1852" s="401"/>
      <c r="RLP1852" s="401"/>
      <c r="RLQ1852" s="401"/>
      <c r="RLR1852" s="401"/>
      <c r="RLS1852" s="401"/>
      <c r="RLT1852" s="401"/>
      <c r="RLU1852" s="401"/>
      <c r="RLV1852" s="401"/>
      <c r="RLW1852" s="401"/>
      <c r="RLX1852" s="401"/>
      <c r="RLY1852" s="401"/>
      <c r="RLZ1852" s="401"/>
      <c r="RMA1852" s="401"/>
      <c r="RMB1852" s="401"/>
      <c r="RMC1852" s="401"/>
      <c r="RMD1852" s="401"/>
      <c r="RME1852" s="401"/>
      <c r="RMF1852" s="401"/>
      <c r="RMG1852" s="401"/>
      <c r="RMH1852" s="401"/>
      <c r="RMI1852" s="401"/>
      <c r="RMJ1852" s="401"/>
      <c r="RMK1852" s="401"/>
      <c r="RML1852" s="401"/>
      <c r="RMM1852" s="401"/>
      <c r="RMN1852" s="401"/>
      <c r="RMO1852" s="401"/>
      <c r="RMP1852" s="401"/>
      <c r="RMQ1852" s="401"/>
      <c r="RMR1852" s="401"/>
      <c r="RMS1852" s="401"/>
      <c r="RMT1852" s="401"/>
      <c r="RMU1852" s="401"/>
      <c r="RMV1852" s="401"/>
      <c r="RMW1852" s="401"/>
      <c r="RMX1852" s="401"/>
      <c r="RMY1852" s="401"/>
      <c r="RMZ1852" s="401"/>
      <c r="RNA1852" s="401"/>
      <c r="RNB1852" s="401"/>
      <c r="RNC1852" s="401"/>
      <c r="RND1852" s="401"/>
      <c r="RNE1852" s="401"/>
      <c r="RNF1852" s="401"/>
      <c r="RNG1852" s="401"/>
      <c r="RNH1852" s="401"/>
      <c r="RNI1852" s="401"/>
      <c r="RNJ1852" s="401"/>
      <c r="RNK1852" s="401"/>
      <c r="RNL1852" s="401"/>
      <c r="RNM1852" s="401"/>
      <c r="RNN1852" s="401"/>
      <c r="RNO1852" s="401"/>
      <c r="RNP1852" s="401"/>
      <c r="RNQ1852" s="401"/>
      <c r="RNR1852" s="401"/>
      <c r="RNS1852" s="401"/>
      <c r="RNT1852" s="401"/>
      <c r="RNU1852" s="401"/>
      <c r="RNV1852" s="401"/>
      <c r="RNW1852" s="401"/>
      <c r="RNX1852" s="401"/>
      <c r="RNY1852" s="401"/>
      <c r="RNZ1852" s="401"/>
      <c r="ROA1852" s="401"/>
      <c r="ROB1852" s="401"/>
      <c r="ROC1852" s="401"/>
      <c r="ROD1852" s="401"/>
      <c r="ROE1852" s="401"/>
      <c r="ROF1852" s="401"/>
      <c r="ROG1852" s="401"/>
      <c r="ROH1852" s="401"/>
      <c r="ROI1852" s="401"/>
      <c r="ROJ1852" s="401"/>
      <c r="ROK1852" s="401"/>
      <c r="ROL1852" s="401"/>
      <c r="ROM1852" s="401"/>
      <c r="RON1852" s="401"/>
      <c r="ROO1852" s="401"/>
      <c r="ROP1852" s="401"/>
      <c r="ROQ1852" s="401"/>
      <c r="ROR1852" s="401"/>
      <c r="ROS1852" s="401"/>
      <c r="ROT1852" s="401"/>
      <c r="ROU1852" s="401"/>
      <c r="ROV1852" s="401"/>
      <c r="ROW1852" s="401"/>
      <c r="ROX1852" s="401"/>
      <c r="ROY1852" s="401"/>
      <c r="ROZ1852" s="401"/>
      <c r="RPA1852" s="401"/>
      <c r="RPB1852" s="401"/>
      <c r="RPC1852" s="401"/>
      <c r="RPD1852" s="401"/>
      <c r="RPE1852" s="401"/>
      <c r="RPF1852" s="401"/>
      <c r="RPG1852" s="401"/>
      <c r="RPH1852" s="401"/>
      <c r="RPI1852" s="401"/>
      <c r="RPJ1852" s="401"/>
      <c r="RPK1852" s="401"/>
      <c r="RPL1852" s="401"/>
      <c r="RPM1852" s="401"/>
      <c r="RPN1852" s="401"/>
      <c r="RPO1852" s="401"/>
      <c r="RPP1852" s="401"/>
      <c r="RPQ1852" s="401"/>
      <c r="RPR1852" s="401"/>
      <c r="RPS1852" s="401"/>
      <c r="RPT1852" s="401"/>
      <c r="RPU1852" s="401"/>
      <c r="RPV1852" s="401"/>
      <c r="RPW1852" s="401"/>
      <c r="RPX1852" s="401"/>
      <c r="RPY1852" s="401"/>
      <c r="RPZ1852" s="401"/>
      <c r="RQA1852" s="401"/>
      <c r="RQB1852" s="401"/>
      <c r="RQC1852" s="401"/>
      <c r="RQD1852" s="401"/>
      <c r="RQE1852" s="401"/>
      <c r="RQF1852" s="401"/>
      <c r="RQG1852" s="401"/>
      <c r="RQH1852" s="401"/>
      <c r="RQI1852" s="401"/>
      <c r="RQJ1852" s="401"/>
      <c r="RQK1852" s="401"/>
      <c r="RQL1852" s="401"/>
      <c r="RQM1852" s="401"/>
      <c r="RQN1852" s="401"/>
      <c r="RQO1852" s="401"/>
      <c r="RQP1852" s="401"/>
      <c r="RQQ1852" s="401"/>
      <c r="RQR1852" s="401"/>
      <c r="RQS1852" s="401"/>
      <c r="RQT1852" s="401"/>
      <c r="RQU1852" s="401"/>
      <c r="RQV1852" s="401"/>
      <c r="RQW1852" s="401"/>
      <c r="RQX1852" s="401"/>
      <c r="RQY1852" s="401"/>
      <c r="RQZ1852" s="401"/>
      <c r="RRA1852" s="401"/>
      <c r="RRB1852" s="401"/>
      <c r="RRC1852" s="401"/>
      <c r="RRD1852" s="401"/>
      <c r="RRE1852" s="401"/>
      <c r="RRF1852" s="401"/>
      <c r="RRG1852" s="401"/>
      <c r="RRH1852" s="401"/>
      <c r="RRI1852" s="401"/>
      <c r="RRJ1852" s="401"/>
      <c r="RRK1852" s="401"/>
      <c r="RRL1852" s="401"/>
      <c r="RRM1852" s="401"/>
      <c r="RRN1852" s="401"/>
      <c r="RRO1852" s="401"/>
      <c r="RRP1852" s="401"/>
      <c r="RRQ1852" s="401"/>
      <c r="RRR1852" s="401"/>
      <c r="RRS1852" s="401"/>
      <c r="RRT1852" s="401"/>
      <c r="RRU1852" s="401"/>
      <c r="RRV1852" s="401"/>
      <c r="RRW1852" s="401"/>
      <c r="RRX1852" s="401"/>
      <c r="RRY1852" s="401"/>
      <c r="RRZ1852" s="401"/>
      <c r="RSA1852" s="401"/>
      <c r="RSB1852" s="401"/>
      <c r="RSC1852" s="401"/>
      <c r="RSD1852" s="401"/>
      <c r="RSE1852" s="401"/>
      <c r="RSF1852" s="401"/>
      <c r="RSG1852" s="401"/>
      <c r="RSH1852" s="401"/>
      <c r="RSI1852" s="401"/>
      <c r="RSJ1852" s="401"/>
      <c r="RSK1852" s="401"/>
      <c r="RSL1852" s="401"/>
      <c r="RSM1852" s="401"/>
      <c r="RSN1852" s="401"/>
      <c r="RSO1852" s="401"/>
      <c r="RSP1852" s="401"/>
      <c r="RSQ1852" s="401"/>
      <c r="RSR1852" s="401"/>
      <c r="RSS1852" s="401"/>
      <c r="RST1852" s="401"/>
      <c r="RSU1852" s="401"/>
      <c r="RSV1852" s="401"/>
      <c r="RSW1852" s="401"/>
      <c r="RSX1852" s="401"/>
      <c r="RSY1852" s="401"/>
      <c r="RSZ1852" s="401"/>
      <c r="RTA1852" s="401"/>
      <c r="RTB1852" s="401"/>
      <c r="RTC1852" s="401"/>
      <c r="RTD1852" s="401"/>
      <c r="RTE1852" s="401"/>
      <c r="RTF1852" s="401"/>
      <c r="RTG1852" s="401"/>
      <c r="RTH1852" s="401"/>
      <c r="RTI1852" s="401"/>
      <c r="RTJ1852" s="401"/>
      <c r="RTK1852" s="401"/>
      <c r="RTL1852" s="401"/>
      <c r="RTM1852" s="401"/>
      <c r="RTN1852" s="401"/>
      <c r="RTO1852" s="401"/>
      <c r="RTP1852" s="401"/>
      <c r="RTQ1852" s="401"/>
      <c r="RTR1852" s="401"/>
      <c r="RTS1852" s="401"/>
      <c r="RTT1852" s="401"/>
      <c r="RTU1852" s="401"/>
      <c r="RTV1852" s="401"/>
      <c r="RTW1852" s="401"/>
      <c r="RTX1852" s="401"/>
      <c r="RTY1852" s="401"/>
      <c r="RTZ1852" s="401"/>
      <c r="RUA1852" s="401"/>
      <c r="RUB1852" s="401"/>
      <c r="RUC1852" s="401"/>
      <c r="RUD1852" s="401"/>
      <c r="RUE1852" s="401"/>
      <c r="RUF1852" s="401"/>
      <c r="RUG1852" s="401"/>
      <c r="RUH1852" s="401"/>
      <c r="RUI1852" s="401"/>
      <c r="RUJ1852" s="401"/>
      <c r="RUK1852" s="401"/>
      <c r="RUL1852" s="401"/>
      <c r="RUM1852" s="401"/>
      <c r="RUN1852" s="401"/>
      <c r="RUO1852" s="401"/>
      <c r="RUP1852" s="401"/>
      <c r="RUQ1852" s="401"/>
      <c r="RUR1852" s="401"/>
      <c r="RUS1852" s="401"/>
      <c r="RUT1852" s="401"/>
      <c r="RUU1852" s="401"/>
      <c r="RUV1852" s="401"/>
      <c r="RUW1852" s="401"/>
      <c r="RUX1852" s="401"/>
      <c r="RUY1852" s="401"/>
      <c r="RUZ1852" s="401"/>
      <c r="RVA1852" s="401"/>
      <c r="RVB1852" s="401"/>
      <c r="RVC1852" s="401"/>
      <c r="RVD1852" s="401"/>
      <c r="RVE1852" s="401"/>
      <c r="RVF1852" s="401"/>
      <c r="RVG1852" s="401"/>
      <c r="RVH1852" s="401"/>
      <c r="RVI1852" s="401"/>
      <c r="RVJ1852" s="401"/>
      <c r="RVK1852" s="401"/>
      <c r="RVL1852" s="401"/>
      <c r="RVM1852" s="401"/>
      <c r="RVN1852" s="401"/>
      <c r="RVO1852" s="401"/>
      <c r="RVP1852" s="401"/>
      <c r="RVQ1852" s="401"/>
      <c r="RVR1852" s="401"/>
      <c r="RVS1852" s="401"/>
      <c r="RVT1852" s="401"/>
      <c r="RVU1852" s="401"/>
      <c r="RVV1852" s="401"/>
      <c r="RVW1852" s="401"/>
      <c r="RVX1852" s="401"/>
      <c r="RVY1852" s="401"/>
      <c r="RVZ1852" s="401"/>
      <c r="RWA1852" s="401"/>
      <c r="RWB1852" s="401"/>
      <c r="RWC1852" s="401"/>
      <c r="RWD1852" s="401"/>
      <c r="RWE1852" s="401"/>
      <c r="RWF1852" s="401"/>
      <c r="RWG1852" s="401"/>
      <c r="RWH1852" s="401"/>
      <c r="RWI1852" s="401"/>
      <c r="RWJ1852" s="401"/>
      <c r="RWK1852" s="401"/>
      <c r="RWL1852" s="401"/>
      <c r="RWM1852" s="401"/>
      <c r="RWN1852" s="401"/>
      <c r="RWO1852" s="401"/>
      <c r="RWP1852" s="401"/>
      <c r="RWQ1852" s="401"/>
      <c r="RWR1852" s="401"/>
      <c r="RWS1852" s="401"/>
      <c r="RWT1852" s="401"/>
      <c r="RWU1852" s="401"/>
      <c r="RWV1852" s="401"/>
      <c r="RWW1852" s="401"/>
      <c r="RWX1852" s="401"/>
      <c r="RWY1852" s="401"/>
      <c r="RWZ1852" s="401"/>
      <c r="RXA1852" s="401"/>
      <c r="RXB1852" s="401"/>
      <c r="RXC1852" s="401"/>
      <c r="RXD1852" s="401"/>
      <c r="RXE1852" s="401"/>
      <c r="RXF1852" s="401"/>
      <c r="RXG1852" s="401"/>
      <c r="RXH1852" s="401"/>
      <c r="RXI1852" s="401"/>
      <c r="RXJ1852" s="401"/>
      <c r="RXK1852" s="401"/>
      <c r="RXL1852" s="401"/>
      <c r="RXM1852" s="401"/>
      <c r="RXN1852" s="401"/>
      <c r="RXO1852" s="401"/>
      <c r="RXP1852" s="401"/>
      <c r="RXQ1852" s="401"/>
      <c r="RXR1852" s="401"/>
      <c r="RXS1852" s="401"/>
      <c r="RXT1852" s="401"/>
      <c r="RXU1852" s="401"/>
      <c r="RXV1852" s="401"/>
      <c r="RXW1852" s="401"/>
      <c r="RXX1852" s="401"/>
      <c r="RXY1852" s="401"/>
      <c r="RXZ1852" s="401"/>
      <c r="RYA1852" s="401"/>
      <c r="RYB1852" s="401"/>
      <c r="RYC1852" s="401"/>
      <c r="RYD1852" s="401"/>
      <c r="RYE1852" s="401"/>
      <c r="RYF1852" s="401"/>
      <c r="RYG1852" s="401"/>
      <c r="RYH1852" s="401"/>
      <c r="RYI1852" s="401"/>
      <c r="RYJ1852" s="401"/>
      <c r="RYK1852" s="401"/>
      <c r="RYL1852" s="401"/>
      <c r="RYM1852" s="401"/>
      <c r="RYN1852" s="401"/>
      <c r="RYO1852" s="401"/>
      <c r="RYP1852" s="401"/>
      <c r="RYQ1852" s="401"/>
      <c r="RYR1852" s="401"/>
      <c r="RYS1852" s="401"/>
      <c r="RYT1852" s="401"/>
      <c r="RYU1852" s="401"/>
      <c r="RYV1852" s="401"/>
      <c r="RYW1852" s="401"/>
      <c r="RYX1852" s="401"/>
      <c r="RYY1852" s="401"/>
      <c r="RYZ1852" s="401"/>
      <c r="RZA1852" s="401"/>
      <c r="RZB1852" s="401"/>
      <c r="RZC1852" s="401"/>
      <c r="RZD1852" s="401"/>
      <c r="RZE1852" s="401"/>
      <c r="RZF1852" s="401"/>
      <c r="RZG1852" s="401"/>
      <c r="RZH1852" s="401"/>
      <c r="RZI1852" s="401"/>
      <c r="RZJ1852" s="401"/>
      <c r="RZK1852" s="401"/>
      <c r="RZL1852" s="401"/>
      <c r="RZM1852" s="401"/>
      <c r="RZN1852" s="401"/>
      <c r="RZO1852" s="401"/>
      <c r="RZP1852" s="401"/>
      <c r="RZQ1852" s="401"/>
      <c r="RZR1852" s="401"/>
      <c r="RZS1852" s="401"/>
      <c r="RZT1852" s="401"/>
      <c r="RZU1852" s="401"/>
      <c r="RZV1852" s="401"/>
      <c r="RZW1852" s="401"/>
      <c r="RZX1852" s="401"/>
      <c r="RZY1852" s="401"/>
      <c r="RZZ1852" s="401"/>
      <c r="SAA1852" s="401"/>
      <c r="SAB1852" s="401"/>
      <c r="SAC1852" s="401"/>
      <c r="SAD1852" s="401"/>
      <c r="SAE1852" s="401"/>
      <c r="SAF1852" s="401"/>
      <c r="SAG1852" s="401"/>
      <c r="SAH1852" s="401"/>
      <c r="SAI1852" s="401"/>
      <c r="SAJ1852" s="401"/>
      <c r="SAK1852" s="401"/>
      <c r="SAL1852" s="401"/>
      <c r="SAM1852" s="401"/>
      <c r="SAN1852" s="401"/>
      <c r="SAO1852" s="401"/>
      <c r="SAP1852" s="401"/>
      <c r="SAQ1852" s="401"/>
      <c r="SAR1852" s="401"/>
      <c r="SAS1852" s="401"/>
      <c r="SAT1852" s="401"/>
      <c r="SAU1852" s="401"/>
      <c r="SAV1852" s="401"/>
      <c r="SAW1852" s="401"/>
      <c r="SAX1852" s="401"/>
      <c r="SAY1852" s="401"/>
      <c r="SAZ1852" s="401"/>
      <c r="SBA1852" s="401"/>
      <c r="SBB1852" s="401"/>
      <c r="SBC1852" s="401"/>
      <c r="SBD1852" s="401"/>
      <c r="SBE1852" s="401"/>
      <c r="SBF1852" s="401"/>
      <c r="SBG1852" s="401"/>
      <c r="SBH1852" s="401"/>
      <c r="SBI1852" s="401"/>
      <c r="SBJ1852" s="401"/>
      <c r="SBK1852" s="401"/>
      <c r="SBL1852" s="401"/>
      <c r="SBM1852" s="401"/>
      <c r="SBN1852" s="401"/>
      <c r="SBO1852" s="401"/>
      <c r="SBP1852" s="401"/>
      <c r="SBQ1852" s="401"/>
      <c r="SBR1852" s="401"/>
      <c r="SBS1852" s="401"/>
      <c r="SBT1852" s="401"/>
      <c r="SBU1852" s="401"/>
      <c r="SBV1852" s="401"/>
      <c r="SBW1852" s="401"/>
      <c r="SBX1852" s="401"/>
      <c r="SBY1852" s="401"/>
      <c r="SBZ1852" s="401"/>
      <c r="SCA1852" s="401"/>
      <c r="SCB1852" s="401"/>
      <c r="SCC1852" s="401"/>
      <c r="SCD1852" s="401"/>
      <c r="SCE1852" s="401"/>
      <c r="SCF1852" s="401"/>
      <c r="SCG1852" s="401"/>
      <c r="SCH1852" s="401"/>
      <c r="SCI1852" s="401"/>
      <c r="SCJ1852" s="401"/>
      <c r="SCK1852" s="401"/>
      <c r="SCL1852" s="401"/>
      <c r="SCM1852" s="401"/>
      <c r="SCN1852" s="401"/>
      <c r="SCO1852" s="401"/>
      <c r="SCP1852" s="401"/>
      <c r="SCQ1852" s="401"/>
      <c r="SCR1852" s="401"/>
      <c r="SCS1852" s="401"/>
      <c r="SCT1852" s="401"/>
      <c r="SCU1852" s="401"/>
      <c r="SCV1852" s="401"/>
      <c r="SCW1852" s="401"/>
      <c r="SCX1852" s="401"/>
      <c r="SCY1852" s="401"/>
      <c r="SCZ1852" s="401"/>
      <c r="SDA1852" s="401"/>
      <c r="SDB1852" s="401"/>
      <c r="SDC1852" s="401"/>
      <c r="SDD1852" s="401"/>
      <c r="SDE1852" s="401"/>
      <c r="SDF1852" s="401"/>
      <c r="SDG1852" s="401"/>
      <c r="SDH1852" s="401"/>
      <c r="SDI1852" s="401"/>
      <c r="SDJ1852" s="401"/>
      <c r="SDK1852" s="401"/>
      <c r="SDL1852" s="401"/>
      <c r="SDM1852" s="401"/>
      <c r="SDN1852" s="401"/>
      <c r="SDO1852" s="401"/>
      <c r="SDP1852" s="401"/>
      <c r="SDQ1852" s="401"/>
      <c r="SDR1852" s="401"/>
      <c r="SDS1852" s="401"/>
      <c r="SDT1852" s="401"/>
      <c r="SDU1852" s="401"/>
      <c r="SDV1852" s="401"/>
      <c r="SDW1852" s="401"/>
      <c r="SDX1852" s="401"/>
      <c r="SDY1852" s="401"/>
      <c r="SDZ1852" s="401"/>
      <c r="SEA1852" s="401"/>
      <c r="SEB1852" s="401"/>
      <c r="SEC1852" s="401"/>
      <c r="SED1852" s="401"/>
      <c r="SEE1852" s="401"/>
      <c r="SEF1852" s="401"/>
      <c r="SEG1852" s="401"/>
      <c r="SEH1852" s="401"/>
      <c r="SEI1852" s="401"/>
      <c r="SEJ1852" s="401"/>
      <c r="SEK1852" s="401"/>
      <c r="SEL1852" s="401"/>
      <c r="SEM1852" s="401"/>
      <c r="SEN1852" s="401"/>
      <c r="SEO1852" s="401"/>
      <c r="SEP1852" s="401"/>
      <c r="SEQ1852" s="401"/>
      <c r="SER1852" s="401"/>
      <c r="SES1852" s="401"/>
      <c r="SET1852" s="401"/>
      <c r="SEU1852" s="401"/>
      <c r="SEV1852" s="401"/>
      <c r="SEW1852" s="401"/>
      <c r="SEX1852" s="401"/>
      <c r="SEY1852" s="401"/>
      <c r="SEZ1852" s="401"/>
      <c r="SFA1852" s="401"/>
      <c r="SFB1852" s="401"/>
      <c r="SFC1852" s="401"/>
      <c r="SFD1852" s="401"/>
      <c r="SFE1852" s="401"/>
      <c r="SFF1852" s="401"/>
      <c r="SFG1852" s="401"/>
      <c r="SFH1852" s="401"/>
      <c r="SFI1852" s="401"/>
      <c r="SFJ1852" s="401"/>
      <c r="SFK1852" s="401"/>
      <c r="SFL1852" s="401"/>
      <c r="SFM1852" s="401"/>
      <c r="SFN1852" s="401"/>
      <c r="SFO1852" s="401"/>
      <c r="SFP1852" s="401"/>
      <c r="SFQ1852" s="401"/>
      <c r="SFR1852" s="401"/>
      <c r="SFS1852" s="401"/>
      <c r="SFT1852" s="401"/>
      <c r="SFU1852" s="401"/>
      <c r="SFV1852" s="401"/>
      <c r="SFW1852" s="401"/>
      <c r="SFX1852" s="401"/>
      <c r="SFY1852" s="401"/>
      <c r="SFZ1852" s="401"/>
      <c r="SGA1852" s="401"/>
      <c r="SGB1852" s="401"/>
      <c r="SGC1852" s="401"/>
      <c r="SGD1852" s="401"/>
      <c r="SGE1852" s="401"/>
      <c r="SGF1852" s="401"/>
      <c r="SGG1852" s="401"/>
      <c r="SGH1852" s="401"/>
      <c r="SGI1852" s="401"/>
      <c r="SGJ1852" s="401"/>
      <c r="SGK1852" s="401"/>
      <c r="SGL1852" s="401"/>
      <c r="SGM1852" s="401"/>
      <c r="SGN1852" s="401"/>
      <c r="SGO1852" s="401"/>
      <c r="SGP1852" s="401"/>
      <c r="SGQ1852" s="401"/>
      <c r="SGR1852" s="401"/>
      <c r="SGS1852" s="401"/>
      <c r="SGT1852" s="401"/>
      <c r="SGU1852" s="401"/>
      <c r="SGV1852" s="401"/>
      <c r="SGW1852" s="401"/>
      <c r="SGX1852" s="401"/>
      <c r="SGY1852" s="401"/>
      <c r="SGZ1852" s="401"/>
      <c r="SHA1852" s="401"/>
      <c r="SHB1852" s="401"/>
      <c r="SHC1852" s="401"/>
      <c r="SHD1852" s="401"/>
      <c r="SHE1852" s="401"/>
      <c r="SHF1852" s="401"/>
      <c r="SHG1852" s="401"/>
      <c r="SHH1852" s="401"/>
      <c r="SHI1852" s="401"/>
      <c r="SHJ1852" s="401"/>
      <c r="SHK1852" s="401"/>
      <c r="SHL1852" s="401"/>
      <c r="SHM1852" s="401"/>
      <c r="SHN1852" s="401"/>
      <c r="SHO1852" s="401"/>
      <c r="SHP1852" s="401"/>
      <c r="SHQ1852" s="401"/>
      <c r="SHR1852" s="401"/>
      <c r="SHS1852" s="401"/>
      <c r="SHT1852" s="401"/>
      <c r="SHU1852" s="401"/>
      <c r="SHV1852" s="401"/>
      <c r="SHW1852" s="401"/>
      <c r="SHX1852" s="401"/>
      <c r="SHY1852" s="401"/>
      <c r="SHZ1852" s="401"/>
      <c r="SIA1852" s="401"/>
      <c r="SIB1852" s="401"/>
      <c r="SIC1852" s="401"/>
      <c r="SID1852" s="401"/>
      <c r="SIE1852" s="401"/>
      <c r="SIF1852" s="401"/>
      <c r="SIG1852" s="401"/>
      <c r="SIH1852" s="401"/>
      <c r="SII1852" s="401"/>
      <c r="SIJ1852" s="401"/>
      <c r="SIK1852" s="401"/>
      <c r="SIL1852" s="401"/>
      <c r="SIM1852" s="401"/>
      <c r="SIN1852" s="401"/>
      <c r="SIO1852" s="401"/>
      <c r="SIP1852" s="401"/>
      <c r="SIQ1852" s="401"/>
      <c r="SIR1852" s="401"/>
      <c r="SIS1852" s="401"/>
      <c r="SIT1852" s="401"/>
      <c r="SIU1852" s="401"/>
      <c r="SIV1852" s="401"/>
      <c r="SIW1852" s="401"/>
      <c r="SIX1852" s="401"/>
      <c r="SIY1852" s="401"/>
      <c r="SIZ1852" s="401"/>
      <c r="SJA1852" s="401"/>
      <c r="SJB1852" s="401"/>
      <c r="SJC1852" s="401"/>
      <c r="SJD1852" s="401"/>
      <c r="SJE1852" s="401"/>
      <c r="SJF1852" s="401"/>
      <c r="SJG1852" s="401"/>
      <c r="SJH1852" s="401"/>
      <c r="SJI1852" s="401"/>
      <c r="SJJ1852" s="401"/>
      <c r="SJK1852" s="401"/>
      <c r="SJL1852" s="401"/>
      <c r="SJM1852" s="401"/>
      <c r="SJN1852" s="401"/>
      <c r="SJO1852" s="401"/>
      <c r="SJP1852" s="401"/>
      <c r="SJQ1852" s="401"/>
      <c r="SJR1852" s="401"/>
      <c r="SJS1852" s="401"/>
      <c r="SJT1852" s="401"/>
      <c r="SJU1852" s="401"/>
      <c r="SJV1852" s="401"/>
      <c r="SJW1852" s="401"/>
      <c r="SJX1852" s="401"/>
      <c r="SJY1852" s="401"/>
      <c r="SJZ1852" s="401"/>
      <c r="SKA1852" s="401"/>
      <c r="SKB1852" s="401"/>
      <c r="SKC1852" s="401"/>
      <c r="SKD1852" s="401"/>
      <c r="SKE1852" s="401"/>
      <c r="SKF1852" s="401"/>
      <c r="SKG1852" s="401"/>
      <c r="SKH1852" s="401"/>
      <c r="SKI1852" s="401"/>
      <c r="SKJ1852" s="401"/>
      <c r="SKK1852" s="401"/>
      <c r="SKL1852" s="401"/>
      <c r="SKM1852" s="401"/>
      <c r="SKN1852" s="401"/>
      <c r="SKO1852" s="401"/>
      <c r="SKP1852" s="401"/>
      <c r="SKQ1852" s="401"/>
      <c r="SKR1852" s="401"/>
      <c r="SKS1852" s="401"/>
      <c r="SKT1852" s="401"/>
      <c r="SKU1852" s="401"/>
      <c r="SKV1852" s="401"/>
      <c r="SKW1852" s="401"/>
      <c r="SKX1852" s="401"/>
      <c r="SKY1852" s="401"/>
      <c r="SKZ1852" s="401"/>
      <c r="SLA1852" s="401"/>
      <c r="SLB1852" s="401"/>
      <c r="SLC1852" s="401"/>
      <c r="SLD1852" s="401"/>
      <c r="SLE1852" s="401"/>
      <c r="SLF1852" s="401"/>
      <c r="SLG1852" s="401"/>
      <c r="SLH1852" s="401"/>
      <c r="SLI1852" s="401"/>
      <c r="SLJ1852" s="401"/>
      <c r="SLK1852" s="401"/>
      <c r="SLL1852" s="401"/>
      <c r="SLM1852" s="401"/>
      <c r="SLN1852" s="401"/>
      <c r="SLO1852" s="401"/>
      <c r="SLP1852" s="401"/>
      <c r="SLQ1852" s="401"/>
      <c r="SLR1852" s="401"/>
      <c r="SLS1852" s="401"/>
      <c r="SLT1852" s="401"/>
      <c r="SLU1852" s="401"/>
      <c r="SLV1852" s="401"/>
      <c r="SLW1852" s="401"/>
      <c r="SLX1852" s="401"/>
      <c r="SLY1852" s="401"/>
      <c r="SLZ1852" s="401"/>
      <c r="SMA1852" s="401"/>
      <c r="SMB1852" s="401"/>
      <c r="SMC1852" s="401"/>
      <c r="SMD1852" s="401"/>
      <c r="SME1852" s="401"/>
      <c r="SMF1852" s="401"/>
      <c r="SMG1852" s="401"/>
      <c r="SMH1852" s="401"/>
      <c r="SMI1852" s="401"/>
      <c r="SMJ1852" s="401"/>
      <c r="SMK1852" s="401"/>
      <c r="SML1852" s="401"/>
      <c r="SMM1852" s="401"/>
      <c r="SMN1852" s="401"/>
      <c r="SMO1852" s="401"/>
      <c r="SMP1852" s="401"/>
      <c r="SMQ1852" s="401"/>
      <c r="SMR1852" s="401"/>
      <c r="SMS1852" s="401"/>
      <c r="SMT1852" s="401"/>
      <c r="SMU1852" s="401"/>
      <c r="SMV1852" s="401"/>
      <c r="SMW1852" s="401"/>
      <c r="SMX1852" s="401"/>
      <c r="SMY1852" s="401"/>
      <c r="SMZ1852" s="401"/>
      <c r="SNA1852" s="401"/>
      <c r="SNB1852" s="401"/>
      <c r="SNC1852" s="401"/>
      <c r="SND1852" s="401"/>
      <c r="SNE1852" s="401"/>
      <c r="SNF1852" s="401"/>
      <c r="SNG1852" s="401"/>
      <c r="SNH1852" s="401"/>
      <c r="SNI1852" s="401"/>
      <c r="SNJ1852" s="401"/>
      <c r="SNK1852" s="401"/>
      <c r="SNL1852" s="401"/>
      <c r="SNM1852" s="401"/>
      <c r="SNN1852" s="401"/>
      <c r="SNO1852" s="401"/>
      <c r="SNP1852" s="401"/>
      <c r="SNQ1852" s="401"/>
      <c r="SNR1852" s="401"/>
      <c r="SNS1852" s="401"/>
      <c r="SNT1852" s="401"/>
      <c r="SNU1852" s="401"/>
      <c r="SNV1852" s="401"/>
      <c r="SNW1852" s="401"/>
      <c r="SNX1852" s="401"/>
      <c r="SNY1852" s="401"/>
      <c r="SNZ1852" s="401"/>
      <c r="SOA1852" s="401"/>
      <c r="SOB1852" s="401"/>
      <c r="SOC1852" s="401"/>
      <c r="SOD1852" s="401"/>
      <c r="SOE1852" s="401"/>
      <c r="SOF1852" s="401"/>
      <c r="SOG1852" s="401"/>
      <c r="SOH1852" s="401"/>
      <c r="SOI1852" s="401"/>
      <c r="SOJ1852" s="401"/>
      <c r="SOK1852" s="401"/>
      <c r="SOL1852" s="401"/>
      <c r="SOM1852" s="401"/>
      <c r="SON1852" s="401"/>
      <c r="SOO1852" s="401"/>
      <c r="SOP1852" s="401"/>
      <c r="SOQ1852" s="401"/>
      <c r="SOR1852" s="401"/>
      <c r="SOS1852" s="401"/>
      <c r="SOT1852" s="401"/>
      <c r="SOU1852" s="401"/>
      <c r="SOV1852" s="401"/>
      <c r="SOW1852" s="401"/>
      <c r="SOX1852" s="401"/>
      <c r="SOY1852" s="401"/>
      <c r="SOZ1852" s="401"/>
      <c r="SPA1852" s="401"/>
      <c r="SPB1852" s="401"/>
      <c r="SPC1852" s="401"/>
      <c r="SPD1852" s="401"/>
      <c r="SPE1852" s="401"/>
      <c r="SPF1852" s="401"/>
      <c r="SPG1852" s="401"/>
      <c r="SPH1852" s="401"/>
      <c r="SPI1852" s="401"/>
      <c r="SPJ1852" s="401"/>
      <c r="SPK1852" s="401"/>
      <c r="SPL1852" s="401"/>
      <c r="SPM1852" s="401"/>
      <c r="SPN1852" s="401"/>
      <c r="SPO1852" s="401"/>
      <c r="SPP1852" s="401"/>
      <c r="SPQ1852" s="401"/>
      <c r="SPR1852" s="401"/>
      <c r="SPS1852" s="401"/>
      <c r="SPT1852" s="401"/>
      <c r="SPU1852" s="401"/>
      <c r="SPV1852" s="401"/>
      <c r="SPW1852" s="401"/>
      <c r="SPX1852" s="401"/>
      <c r="SPY1852" s="401"/>
      <c r="SPZ1852" s="401"/>
      <c r="SQA1852" s="401"/>
      <c r="SQB1852" s="401"/>
      <c r="SQC1852" s="401"/>
      <c r="SQD1852" s="401"/>
      <c r="SQE1852" s="401"/>
      <c r="SQF1852" s="401"/>
      <c r="SQG1852" s="401"/>
      <c r="SQH1852" s="401"/>
      <c r="SQI1852" s="401"/>
      <c r="SQJ1852" s="401"/>
      <c r="SQK1852" s="401"/>
      <c r="SQL1852" s="401"/>
      <c r="SQM1852" s="401"/>
      <c r="SQN1852" s="401"/>
      <c r="SQO1852" s="401"/>
      <c r="SQP1852" s="401"/>
      <c r="SQQ1852" s="401"/>
      <c r="SQR1852" s="401"/>
      <c r="SQS1852" s="401"/>
      <c r="SQT1852" s="401"/>
      <c r="SQU1852" s="401"/>
      <c r="SQV1852" s="401"/>
      <c r="SQW1852" s="401"/>
      <c r="SQX1852" s="401"/>
      <c r="SQY1852" s="401"/>
      <c r="SQZ1852" s="401"/>
      <c r="SRA1852" s="401"/>
      <c r="SRB1852" s="401"/>
      <c r="SRC1852" s="401"/>
      <c r="SRD1852" s="401"/>
      <c r="SRE1852" s="401"/>
      <c r="SRF1852" s="401"/>
      <c r="SRG1852" s="401"/>
      <c r="SRH1852" s="401"/>
      <c r="SRI1852" s="401"/>
      <c r="SRJ1852" s="401"/>
      <c r="SRK1852" s="401"/>
      <c r="SRL1852" s="401"/>
      <c r="SRM1852" s="401"/>
      <c r="SRN1852" s="401"/>
      <c r="SRO1852" s="401"/>
      <c r="SRP1852" s="401"/>
      <c r="SRQ1852" s="401"/>
      <c r="SRR1852" s="401"/>
      <c r="SRS1852" s="401"/>
      <c r="SRT1852" s="401"/>
      <c r="SRU1852" s="401"/>
      <c r="SRV1852" s="401"/>
      <c r="SRW1852" s="401"/>
      <c r="SRX1852" s="401"/>
      <c r="SRY1852" s="401"/>
      <c r="SRZ1852" s="401"/>
      <c r="SSA1852" s="401"/>
      <c r="SSB1852" s="401"/>
      <c r="SSC1852" s="401"/>
      <c r="SSD1852" s="401"/>
      <c r="SSE1852" s="401"/>
      <c r="SSF1852" s="401"/>
      <c r="SSG1852" s="401"/>
      <c r="SSH1852" s="401"/>
      <c r="SSI1852" s="401"/>
      <c r="SSJ1852" s="401"/>
      <c r="SSK1852" s="401"/>
      <c r="SSL1852" s="401"/>
      <c r="SSM1852" s="401"/>
      <c r="SSN1852" s="401"/>
      <c r="SSO1852" s="401"/>
      <c r="SSP1852" s="401"/>
      <c r="SSQ1852" s="401"/>
      <c r="SSR1852" s="401"/>
      <c r="SSS1852" s="401"/>
      <c r="SST1852" s="401"/>
      <c r="SSU1852" s="401"/>
      <c r="SSV1852" s="401"/>
      <c r="SSW1852" s="401"/>
      <c r="SSX1852" s="401"/>
      <c r="SSY1852" s="401"/>
      <c r="SSZ1852" s="401"/>
      <c r="STA1852" s="401"/>
      <c r="STB1852" s="401"/>
      <c r="STC1852" s="401"/>
      <c r="STD1852" s="401"/>
      <c r="STE1852" s="401"/>
      <c r="STF1852" s="401"/>
      <c r="STG1852" s="401"/>
      <c r="STH1852" s="401"/>
      <c r="STI1852" s="401"/>
      <c r="STJ1852" s="401"/>
      <c r="STK1852" s="401"/>
      <c r="STL1852" s="401"/>
      <c r="STM1852" s="401"/>
      <c r="STN1852" s="401"/>
      <c r="STO1852" s="401"/>
      <c r="STP1852" s="401"/>
      <c r="STQ1852" s="401"/>
      <c r="STR1852" s="401"/>
      <c r="STS1852" s="401"/>
      <c r="STT1852" s="401"/>
      <c r="STU1852" s="401"/>
      <c r="STV1852" s="401"/>
      <c r="STW1852" s="401"/>
      <c r="STX1852" s="401"/>
      <c r="STY1852" s="401"/>
      <c r="STZ1852" s="401"/>
      <c r="SUA1852" s="401"/>
      <c r="SUB1852" s="401"/>
      <c r="SUC1852" s="401"/>
      <c r="SUD1852" s="401"/>
      <c r="SUE1852" s="401"/>
      <c r="SUF1852" s="401"/>
      <c r="SUG1852" s="401"/>
      <c r="SUH1852" s="401"/>
      <c r="SUI1852" s="401"/>
      <c r="SUJ1852" s="401"/>
      <c r="SUK1852" s="401"/>
      <c r="SUL1852" s="401"/>
      <c r="SUM1852" s="401"/>
      <c r="SUN1852" s="401"/>
      <c r="SUO1852" s="401"/>
      <c r="SUP1852" s="401"/>
      <c r="SUQ1852" s="401"/>
      <c r="SUR1852" s="401"/>
      <c r="SUS1852" s="401"/>
      <c r="SUT1852" s="401"/>
      <c r="SUU1852" s="401"/>
      <c r="SUV1852" s="401"/>
      <c r="SUW1852" s="401"/>
      <c r="SUX1852" s="401"/>
      <c r="SUY1852" s="401"/>
      <c r="SUZ1852" s="401"/>
      <c r="SVA1852" s="401"/>
      <c r="SVB1852" s="401"/>
      <c r="SVC1852" s="401"/>
      <c r="SVD1852" s="401"/>
      <c r="SVE1852" s="401"/>
      <c r="SVF1852" s="401"/>
      <c r="SVG1852" s="401"/>
      <c r="SVH1852" s="401"/>
      <c r="SVI1852" s="401"/>
      <c r="SVJ1852" s="401"/>
      <c r="SVK1852" s="401"/>
      <c r="SVL1852" s="401"/>
      <c r="SVM1852" s="401"/>
      <c r="SVN1852" s="401"/>
      <c r="SVO1852" s="401"/>
      <c r="SVP1852" s="401"/>
      <c r="SVQ1852" s="401"/>
      <c r="SVR1852" s="401"/>
      <c r="SVS1852" s="401"/>
      <c r="SVT1852" s="401"/>
      <c r="SVU1852" s="401"/>
      <c r="SVV1852" s="401"/>
      <c r="SVW1852" s="401"/>
      <c r="SVX1852" s="401"/>
      <c r="SVY1852" s="401"/>
      <c r="SVZ1852" s="401"/>
      <c r="SWA1852" s="401"/>
      <c r="SWB1852" s="401"/>
      <c r="SWC1852" s="401"/>
      <c r="SWD1852" s="401"/>
      <c r="SWE1852" s="401"/>
      <c r="SWF1852" s="401"/>
      <c r="SWG1852" s="401"/>
      <c r="SWH1852" s="401"/>
      <c r="SWI1852" s="401"/>
      <c r="SWJ1852" s="401"/>
      <c r="SWK1852" s="401"/>
      <c r="SWL1852" s="401"/>
      <c r="SWM1852" s="401"/>
      <c r="SWN1852" s="401"/>
      <c r="SWO1852" s="401"/>
      <c r="SWP1852" s="401"/>
      <c r="SWQ1852" s="401"/>
      <c r="SWR1852" s="401"/>
      <c r="SWS1852" s="401"/>
      <c r="SWT1852" s="401"/>
      <c r="SWU1852" s="401"/>
      <c r="SWV1852" s="401"/>
      <c r="SWW1852" s="401"/>
      <c r="SWX1852" s="401"/>
      <c r="SWY1852" s="401"/>
      <c r="SWZ1852" s="401"/>
      <c r="SXA1852" s="401"/>
      <c r="SXB1852" s="401"/>
      <c r="SXC1852" s="401"/>
      <c r="SXD1852" s="401"/>
      <c r="SXE1852" s="401"/>
      <c r="SXF1852" s="401"/>
      <c r="SXG1852" s="401"/>
      <c r="SXH1852" s="401"/>
      <c r="SXI1852" s="401"/>
      <c r="SXJ1852" s="401"/>
      <c r="SXK1852" s="401"/>
      <c r="SXL1852" s="401"/>
      <c r="SXM1852" s="401"/>
      <c r="SXN1852" s="401"/>
      <c r="SXO1852" s="401"/>
      <c r="SXP1852" s="401"/>
      <c r="SXQ1852" s="401"/>
      <c r="SXR1852" s="401"/>
      <c r="SXS1852" s="401"/>
      <c r="SXT1852" s="401"/>
      <c r="SXU1852" s="401"/>
      <c r="SXV1852" s="401"/>
      <c r="SXW1852" s="401"/>
      <c r="SXX1852" s="401"/>
      <c r="SXY1852" s="401"/>
      <c r="SXZ1852" s="401"/>
      <c r="SYA1852" s="401"/>
      <c r="SYB1852" s="401"/>
      <c r="SYC1852" s="401"/>
      <c r="SYD1852" s="401"/>
      <c r="SYE1852" s="401"/>
      <c r="SYF1852" s="401"/>
      <c r="SYG1852" s="401"/>
      <c r="SYH1852" s="401"/>
      <c r="SYI1852" s="401"/>
      <c r="SYJ1852" s="401"/>
      <c r="SYK1852" s="401"/>
      <c r="SYL1852" s="401"/>
      <c r="SYM1852" s="401"/>
      <c r="SYN1852" s="401"/>
      <c r="SYO1852" s="401"/>
      <c r="SYP1852" s="401"/>
      <c r="SYQ1852" s="401"/>
      <c r="SYR1852" s="401"/>
      <c r="SYS1852" s="401"/>
      <c r="SYT1852" s="401"/>
      <c r="SYU1852" s="401"/>
      <c r="SYV1852" s="401"/>
      <c r="SYW1852" s="401"/>
      <c r="SYX1852" s="401"/>
      <c r="SYY1852" s="401"/>
      <c r="SYZ1852" s="401"/>
      <c r="SZA1852" s="401"/>
      <c r="SZB1852" s="401"/>
      <c r="SZC1852" s="401"/>
      <c r="SZD1852" s="401"/>
      <c r="SZE1852" s="401"/>
      <c r="SZF1852" s="401"/>
      <c r="SZG1852" s="401"/>
      <c r="SZH1852" s="401"/>
      <c r="SZI1852" s="401"/>
      <c r="SZJ1852" s="401"/>
      <c r="SZK1852" s="401"/>
      <c r="SZL1852" s="401"/>
      <c r="SZM1852" s="401"/>
      <c r="SZN1852" s="401"/>
      <c r="SZO1852" s="401"/>
      <c r="SZP1852" s="401"/>
      <c r="SZQ1852" s="401"/>
      <c r="SZR1852" s="401"/>
      <c r="SZS1852" s="401"/>
      <c r="SZT1852" s="401"/>
      <c r="SZU1852" s="401"/>
      <c r="SZV1852" s="401"/>
      <c r="SZW1852" s="401"/>
      <c r="SZX1852" s="401"/>
      <c r="SZY1852" s="401"/>
      <c r="SZZ1852" s="401"/>
      <c r="TAA1852" s="401"/>
      <c r="TAB1852" s="401"/>
      <c r="TAC1852" s="401"/>
      <c r="TAD1852" s="401"/>
      <c r="TAE1852" s="401"/>
      <c r="TAF1852" s="401"/>
      <c r="TAG1852" s="401"/>
      <c r="TAH1852" s="401"/>
      <c r="TAI1852" s="401"/>
      <c r="TAJ1852" s="401"/>
      <c r="TAK1852" s="401"/>
      <c r="TAL1852" s="401"/>
      <c r="TAM1852" s="401"/>
      <c r="TAN1852" s="401"/>
      <c r="TAO1852" s="401"/>
      <c r="TAP1852" s="401"/>
      <c r="TAQ1852" s="401"/>
      <c r="TAR1852" s="401"/>
      <c r="TAS1852" s="401"/>
      <c r="TAT1852" s="401"/>
      <c r="TAU1852" s="401"/>
      <c r="TAV1852" s="401"/>
      <c r="TAW1852" s="401"/>
      <c r="TAX1852" s="401"/>
      <c r="TAY1852" s="401"/>
      <c r="TAZ1852" s="401"/>
      <c r="TBA1852" s="401"/>
      <c r="TBB1852" s="401"/>
      <c r="TBC1852" s="401"/>
      <c r="TBD1852" s="401"/>
      <c r="TBE1852" s="401"/>
      <c r="TBF1852" s="401"/>
      <c r="TBG1852" s="401"/>
      <c r="TBH1852" s="401"/>
      <c r="TBI1852" s="401"/>
      <c r="TBJ1852" s="401"/>
      <c r="TBK1852" s="401"/>
      <c r="TBL1852" s="401"/>
      <c r="TBM1852" s="401"/>
      <c r="TBN1852" s="401"/>
      <c r="TBO1852" s="401"/>
      <c r="TBP1852" s="401"/>
      <c r="TBQ1852" s="401"/>
      <c r="TBR1852" s="401"/>
      <c r="TBS1852" s="401"/>
      <c r="TBT1852" s="401"/>
      <c r="TBU1852" s="401"/>
      <c r="TBV1852" s="401"/>
      <c r="TBW1852" s="401"/>
      <c r="TBX1852" s="401"/>
      <c r="TBY1852" s="401"/>
      <c r="TBZ1852" s="401"/>
      <c r="TCA1852" s="401"/>
      <c r="TCB1852" s="401"/>
      <c r="TCC1852" s="401"/>
      <c r="TCD1852" s="401"/>
      <c r="TCE1852" s="401"/>
      <c r="TCF1852" s="401"/>
      <c r="TCG1852" s="401"/>
      <c r="TCH1852" s="401"/>
      <c r="TCI1852" s="401"/>
      <c r="TCJ1852" s="401"/>
      <c r="TCK1852" s="401"/>
      <c r="TCL1852" s="401"/>
      <c r="TCM1852" s="401"/>
      <c r="TCN1852" s="401"/>
      <c r="TCO1852" s="401"/>
      <c r="TCP1852" s="401"/>
      <c r="TCQ1852" s="401"/>
      <c r="TCR1852" s="401"/>
      <c r="TCS1852" s="401"/>
      <c r="TCT1852" s="401"/>
      <c r="TCU1852" s="401"/>
      <c r="TCV1852" s="401"/>
      <c r="TCW1852" s="401"/>
      <c r="TCX1852" s="401"/>
      <c r="TCY1852" s="401"/>
      <c r="TCZ1852" s="401"/>
      <c r="TDA1852" s="401"/>
      <c r="TDB1852" s="401"/>
      <c r="TDC1852" s="401"/>
      <c r="TDD1852" s="401"/>
      <c r="TDE1852" s="401"/>
      <c r="TDF1852" s="401"/>
      <c r="TDG1852" s="401"/>
      <c r="TDH1852" s="401"/>
      <c r="TDI1852" s="401"/>
      <c r="TDJ1852" s="401"/>
      <c r="TDK1852" s="401"/>
      <c r="TDL1852" s="401"/>
      <c r="TDM1852" s="401"/>
      <c r="TDN1852" s="401"/>
      <c r="TDO1852" s="401"/>
      <c r="TDP1852" s="401"/>
      <c r="TDQ1852" s="401"/>
      <c r="TDR1852" s="401"/>
      <c r="TDS1852" s="401"/>
      <c r="TDT1852" s="401"/>
      <c r="TDU1852" s="401"/>
      <c r="TDV1852" s="401"/>
      <c r="TDW1852" s="401"/>
      <c r="TDX1852" s="401"/>
      <c r="TDY1852" s="401"/>
      <c r="TDZ1852" s="401"/>
      <c r="TEA1852" s="401"/>
      <c r="TEB1852" s="401"/>
      <c r="TEC1852" s="401"/>
      <c r="TED1852" s="401"/>
      <c r="TEE1852" s="401"/>
      <c r="TEF1852" s="401"/>
      <c r="TEG1852" s="401"/>
      <c r="TEH1852" s="401"/>
      <c r="TEI1852" s="401"/>
      <c r="TEJ1852" s="401"/>
      <c r="TEK1852" s="401"/>
      <c r="TEL1852" s="401"/>
      <c r="TEM1852" s="401"/>
      <c r="TEN1852" s="401"/>
      <c r="TEO1852" s="401"/>
      <c r="TEP1852" s="401"/>
      <c r="TEQ1852" s="401"/>
      <c r="TER1852" s="401"/>
      <c r="TES1852" s="401"/>
      <c r="TET1852" s="401"/>
      <c r="TEU1852" s="401"/>
      <c r="TEV1852" s="401"/>
      <c r="TEW1852" s="401"/>
      <c r="TEX1852" s="401"/>
      <c r="TEY1852" s="401"/>
      <c r="TEZ1852" s="401"/>
      <c r="TFA1852" s="401"/>
      <c r="TFB1852" s="401"/>
      <c r="TFC1852" s="401"/>
      <c r="TFD1852" s="401"/>
      <c r="TFE1852" s="401"/>
      <c r="TFF1852" s="401"/>
      <c r="TFG1852" s="401"/>
      <c r="TFH1852" s="401"/>
      <c r="TFI1852" s="401"/>
      <c r="TFJ1852" s="401"/>
      <c r="TFK1852" s="401"/>
      <c r="TFL1852" s="401"/>
      <c r="TFM1852" s="401"/>
      <c r="TFN1852" s="401"/>
      <c r="TFO1852" s="401"/>
      <c r="TFP1852" s="401"/>
      <c r="TFQ1852" s="401"/>
      <c r="TFR1852" s="401"/>
      <c r="TFS1852" s="401"/>
      <c r="TFT1852" s="401"/>
      <c r="TFU1852" s="401"/>
      <c r="TFV1852" s="401"/>
      <c r="TFW1852" s="401"/>
      <c r="TFX1852" s="401"/>
      <c r="TFY1852" s="401"/>
      <c r="TFZ1852" s="401"/>
      <c r="TGA1852" s="401"/>
      <c r="TGB1852" s="401"/>
      <c r="TGC1852" s="401"/>
      <c r="TGD1852" s="401"/>
      <c r="TGE1852" s="401"/>
      <c r="TGF1852" s="401"/>
      <c r="TGG1852" s="401"/>
      <c r="TGH1852" s="401"/>
      <c r="TGI1852" s="401"/>
      <c r="TGJ1852" s="401"/>
      <c r="TGK1852" s="401"/>
      <c r="TGL1852" s="401"/>
      <c r="TGM1852" s="401"/>
      <c r="TGN1852" s="401"/>
      <c r="TGO1852" s="401"/>
      <c r="TGP1852" s="401"/>
      <c r="TGQ1852" s="401"/>
      <c r="TGR1852" s="401"/>
      <c r="TGS1852" s="401"/>
      <c r="TGT1852" s="401"/>
      <c r="TGU1852" s="401"/>
      <c r="TGV1852" s="401"/>
      <c r="TGW1852" s="401"/>
      <c r="TGX1852" s="401"/>
      <c r="TGY1852" s="401"/>
      <c r="TGZ1852" s="401"/>
      <c r="THA1852" s="401"/>
      <c r="THB1852" s="401"/>
      <c r="THC1852" s="401"/>
      <c r="THD1852" s="401"/>
      <c r="THE1852" s="401"/>
      <c r="THF1852" s="401"/>
      <c r="THG1852" s="401"/>
      <c r="THH1852" s="401"/>
      <c r="THI1852" s="401"/>
      <c r="THJ1852" s="401"/>
      <c r="THK1852" s="401"/>
      <c r="THL1852" s="401"/>
      <c r="THM1852" s="401"/>
      <c r="THN1852" s="401"/>
      <c r="THO1852" s="401"/>
      <c r="THP1852" s="401"/>
      <c r="THQ1852" s="401"/>
      <c r="THR1852" s="401"/>
      <c r="THS1852" s="401"/>
      <c r="THT1852" s="401"/>
      <c r="THU1852" s="401"/>
      <c r="THV1852" s="401"/>
      <c r="THW1852" s="401"/>
      <c r="THX1852" s="401"/>
      <c r="THY1852" s="401"/>
      <c r="THZ1852" s="401"/>
      <c r="TIA1852" s="401"/>
      <c r="TIB1852" s="401"/>
      <c r="TIC1852" s="401"/>
      <c r="TID1852" s="401"/>
      <c r="TIE1852" s="401"/>
      <c r="TIF1852" s="401"/>
      <c r="TIG1852" s="401"/>
      <c r="TIH1852" s="401"/>
      <c r="TII1852" s="401"/>
      <c r="TIJ1852" s="401"/>
      <c r="TIK1852" s="401"/>
      <c r="TIL1852" s="401"/>
      <c r="TIM1852" s="401"/>
      <c r="TIN1852" s="401"/>
      <c r="TIO1852" s="401"/>
      <c r="TIP1852" s="401"/>
      <c r="TIQ1852" s="401"/>
      <c r="TIR1852" s="401"/>
      <c r="TIS1852" s="401"/>
      <c r="TIT1852" s="401"/>
      <c r="TIU1852" s="401"/>
      <c r="TIV1852" s="401"/>
      <c r="TIW1852" s="401"/>
      <c r="TIX1852" s="401"/>
      <c r="TIY1852" s="401"/>
      <c r="TIZ1852" s="401"/>
      <c r="TJA1852" s="401"/>
      <c r="TJB1852" s="401"/>
      <c r="TJC1852" s="401"/>
      <c r="TJD1852" s="401"/>
      <c r="TJE1852" s="401"/>
      <c r="TJF1852" s="401"/>
      <c r="TJG1852" s="401"/>
      <c r="TJH1852" s="401"/>
      <c r="TJI1852" s="401"/>
      <c r="TJJ1852" s="401"/>
      <c r="TJK1852" s="401"/>
      <c r="TJL1852" s="401"/>
      <c r="TJM1852" s="401"/>
      <c r="TJN1852" s="401"/>
      <c r="TJO1852" s="401"/>
      <c r="TJP1852" s="401"/>
      <c r="TJQ1852" s="401"/>
      <c r="TJR1852" s="401"/>
      <c r="TJS1852" s="401"/>
      <c r="TJT1852" s="401"/>
      <c r="TJU1852" s="401"/>
      <c r="TJV1852" s="401"/>
      <c r="TJW1852" s="401"/>
      <c r="TJX1852" s="401"/>
      <c r="TJY1852" s="401"/>
      <c r="TJZ1852" s="401"/>
      <c r="TKA1852" s="401"/>
      <c r="TKB1852" s="401"/>
      <c r="TKC1852" s="401"/>
      <c r="TKD1852" s="401"/>
      <c r="TKE1852" s="401"/>
      <c r="TKF1852" s="401"/>
      <c r="TKG1852" s="401"/>
      <c r="TKH1852" s="401"/>
      <c r="TKI1852" s="401"/>
      <c r="TKJ1852" s="401"/>
      <c r="TKK1852" s="401"/>
      <c r="TKL1852" s="401"/>
      <c r="TKM1852" s="401"/>
      <c r="TKN1852" s="401"/>
      <c r="TKO1852" s="401"/>
      <c r="TKP1852" s="401"/>
      <c r="TKQ1852" s="401"/>
      <c r="TKR1852" s="401"/>
      <c r="TKS1852" s="401"/>
      <c r="TKT1852" s="401"/>
      <c r="TKU1852" s="401"/>
      <c r="TKV1852" s="401"/>
      <c r="TKW1852" s="401"/>
      <c r="TKX1852" s="401"/>
      <c r="TKY1852" s="401"/>
      <c r="TKZ1852" s="401"/>
      <c r="TLA1852" s="401"/>
      <c r="TLB1852" s="401"/>
      <c r="TLC1852" s="401"/>
      <c r="TLD1852" s="401"/>
      <c r="TLE1852" s="401"/>
      <c r="TLF1852" s="401"/>
      <c r="TLG1852" s="401"/>
      <c r="TLH1852" s="401"/>
      <c r="TLI1852" s="401"/>
      <c r="TLJ1852" s="401"/>
      <c r="TLK1852" s="401"/>
      <c r="TLL1852" s="401"/>
      <c r="TLM1852" s="401"/>
      <c r="TLN1852" s="401"/>
      <c r="TLO1852" s="401"/>
      <c r="TLP1852" s="401"/>
      <c r="TLQ1852" s="401"/>
      <c r="TLR1852" s="401"/>
      <c r="TLS1852" s="401"/>
      <c r="TLT1852" s="401"/>
      <c r="TLU1852" s="401"/>
      <c r="TLV1852" s="401"/>
      <c r="TLW1852" s="401"/>
      <c r="TLX1852" s="401"/>
      <c r="TLY1852" s="401"/>
      <c r="TLZ1852" s="401"/>
      <c r="TMA1852" s="401"/>
      <c r="TMB1852" s="401"/>
      <c r="TMC1852" s="401"/>
      <c r="TMD1852" s="401"/>
      <c r="TME1852" s="401"/>
      <c r="TMF1852" s="401"/>
      <c r="TMG1852" s="401"/>
      <c r="TMH1852" s="401"/>
      <c r="TMI1852" s="401"/>
      <c r="TMJ1852" s="401"/>
      <c r="TMK1852" s="401"/>
      <c r="TML1852" s="401"/>
      <c r="TMM1852" s="401"/>
      <c r="TMN1852" s="401"/>
      <c r="TMO1852" s="401"/>
      <c r="TMP1852" s="401"/>
      <c r="TMQ1852" s="401"/>
      <c r="TMR1852" s="401"/>
      <c r="TMS1852" s="401"/>
      <c r="TMT1852" s="401"/>
      <c r="TMU1852" s="401"/>
      <c r="TMV1852" s="401"/>
      <c r="TMW1852" s="401"/>
      <c r="TMX1852" s="401"/>
      <c r="TMY1852" s="401"/>
      <c r="TMZ1852" s="401"/>
      <c r="TNA1852" s="401"/>
      <c r="TNB1852" s="401"/>
      <c r="TNC1852" s="401"/>
      <c r="TND1852" s="401"/>
      <c r="TNE1852" s="401"/>
      <c r="TNF1852" s="401"/>
      <c r="TNG1852" s="401"/>
      <c r="TNH1852" s="401"/>
      <c r="TNI1852" s="401"/>
      <c r="TNJ1852" s="401"/>
      <c r="TNK1852" s="401"/>
      <c r="TNL1852" s="401"/>
      <c r="TNM1852" s="401"/>
      <c r="TNN1852" s="401"/>
      <c r="TNO1852" s="401"/>
      <c r="TNP1852" s="401"/>
      <c r="TNQ1852" s="401"/>
      <c r="TNR1852" s="401"/>
      <c r="TNS1852" s="401"/>
      <c r="TNT1852" s="401"/>
      <c r="TNU1852" s="401"/>
      <c r="TNV1852" s="401"/>
      <c r="TNW1852" s="401"/>
      <c r="TNX1852" s="401"/>
      <c r="TNY1852" s="401"/>
      <c r="TNZ1852" s="401"/>
      <c r="TOA1852" s="401"/>
      <c r="TOB1852" s="401"/>
      <c r="TOC1852" s="401"/>
      <c r="TOD1852" s="401"/>
      <c r="TOE1852" s="401"/>
      <c r="TOF1852" s="401"/>
      <c r="TOG1852" s="401"/>
      <c r="TOH1852" s="401"/>
      <c r="TOI1852" s="401"/>
      <c r="TOJ1852" s="401"/>
      <c r="TOK1852" s="401"/>
      <c r="TOL1852" s="401"/>
      <c r="TOM1852" s="401"/>
      <c r="TON1852" s="401"/>
      <c r="TOO1852" s="401"/>
      <c r="TOP1852" s="401"/>
      <c r="TOQ1852" s="401"/>
      <c r="TOR1852" s="401"/>
      <c r="TOS1852" s="401"/>
      <c r="TOT1852" s="401"/>
      <c r="TOU1852" s="401"/>
      <c r="TOV1852" s="401"/>
      <c r="TOW1852" s="401"/>
      <c r="TOX1852" s="401"/>
      <c r="TOY1852" s="401"/>
      <c r="TOZ1852" s="401"/>
      <c r="TPA1852" s="401"/>
      <c r="TPB1852" s="401"/>
      <c r="TPC1852" s="401"/>
      <c r="TPD1852" s="401"/>
      <c r="TPE1852" s="401"/>
      <c r="TPF1852" s="401"/>
      <c r="TPG1852" s="401"/>
      <c r="TPH1852" s="401"/>
      <c r="TPI1852" s="401"/>
      <c r="TPJ1852" s="401"/>
      <c r="TPK1852" s="401"/>
      <c r="TPL1852" s="401"/>
      <c r="TPM1852" s="401"/>
      <c r="TPN1852" s="401"/>
      <c r="TPO1852" s="401"/>
      <c r="TPP1852" s="401"/>
      <c r="TPQ1852" s="401"/>
      <c r="TPR1852" s="401"/>
      <c r="TPS1852" s="401"/>
      <c r="TPT1852" s="401"/>
      <c r="TPU1852" s="401"/>
      <c r="TPV1852" s="401"/>
      <c r="TPW1852" s="401"/>
      <c r="TPX1852" s="401"/>
      <c r="TPY1852" s="401"/>
      <c r="TPZ1852" s="401"/>
      <c r="TQA1852" s="401"/>
      <c r="TQB1852" s="401"/>
      <c r="TQC1852" s="401"/>
      <c r="TQD1852" s="401"/>
      <c r="TQE1852" s="401"/>
      <c r="TQF1852" s="401"/>
      <c r="TQG1852" s="401"/>
      <c r="TQH1852" s="401"/>
      <c r="TQI1852" s="401"/>
      <c r="TQJ1852" s="401"/>
      <c r="TQK1852" s="401"/>
      <c r="TQL1852" s="401"/>
      <c r="TQM1852" s="401"/>
      <c r="TQN1852" s="401"/>
      <c r="TQO1852" s="401"/>
      <c r="TQP1852" s="401"/>
      <c r="TQQ1852" s="401"/>
      <c r="TQR1852" s="401"/>
      <c r="TQS1852" s="401"/>
      <c r="TQT1852" s="401"/>
      <c r="TQU1852" s="401"/>
      <c r="TQV1852" s="401"/>
      <c r="TQW1852" s="401"/>
      <c r="TQX1852" s="401"/>
      <c r="TQY1852" s="401"/>
      <c r="TQZ1852" s="401"/>
      <c r="TRA1852" s="401"/>
      <c r="TRB1852" s="401"/>
      <c r="TRC1852" s="401"/>
      <c r="TRD1852" s="401"/>
      <c r="TRE1852" s="401"/>
      <c r="TRF1852" s="401"/>
      <c r="TRG1852" s="401"/>
      <c r="TRH1852" s="401"/>
      <c r="TRI1852" s="401"/>
      <c r="TRJ1852" s="401"/>
      <c r="TRK1852" s="401"/>
      <c r="TRL1852" s="401"/>
      <c r="TRM1852" s="401"/>
      <c r="TRN1852" s="401"/>
      <c r="TRO1852" s="401"/>
      <c r="TRP1852" s="401"/>
      <c r="TRQ1852" s="401"/>
      <c r="TRR1852" s="401"/>
      <c r="TRS1852" s="401"/>
      <c r="TRT1852" s="401"/>
      <c r="TRU1852" s="401"/>
      <c r="TRV1852" s="401"/>
      <c r="TRW1852" s="401"/>
      <c r="TRX1852" s="401"/>
      <c r="TRY1852" s="401"/>
      <c r="TRZ1852" s="401"/>
      <c r="TSA1852" s="401"/>
      <c r="TSB1852" s="401"/>
      <c r="TSC1852" s="401"/>
      <c r="TSD1852" s="401"/>
      <c r="TSE1852" s="401"/>
      <c r="TSF1852" s="401"/>
      <c r="TSG1852" s="401"/>
      <c r="TSH1852" s="401"/>
      <c r="TSI1852" s="401"/>
      <c r="TSJ1852" s="401"/>
      <c r="TSK1852" s="401"/>
      <c r="TSL1852" s="401"/>
      <c r="TSM1852" s="401"/>
      <c r="TSN1852" s="401"/>
      <c r="TSO1852" s="401"/>
      <c r="TSP1852" s="401"/>
      <c r="TSQ1852" s="401"/>
      <c r="TSR1852" s="401"/>
      <c r="TSS1852" s="401"/>
      <c r="TST1852" s="401"/>
      <c r="TSU1852" s="401"/>
      <c r="TSV1852" s="401"/>
      <c r="TSW1852" s="401"/>
      <c r="TSX1852" s="401"/>
      <c r="TSY1852" s="401"/>
      <c r="TSZ1852" s="401"/>
      <c r="TTA1852" s="401"/>
      <c r="TTB1852" s="401"/>
      <c r="TTC1852" s="401"/>
      <c r="TTD1852" s="401"/>
      <c r="TTE1852" s="401"/>
      <c r="TTF1852" s="401"/>
      <c r="TTG1852" s="401"/>
      <c r="TTH1852" s="401"/>
      <c r="TTI1852" s="401"/>
      <c r="TTJ1852" s="401"/>
      <c r="TTK1852" s="401"/>
      <c r="TTL1852" s="401"/>
      <c r="TTM1852" s="401"/>
      <c r="TTN1852" s="401"/>
      <c r="TTO1852" s="401"/>
      <c r="TTP1852" s="401"/>
      <c r="TTQ1852" s="401"/>
      <c r="TTR1852" s="401"/>
      <c r="TTS1852" s="401"/>
      <c r="TTT1852" s="401"/>
      <c r="TTU1852" s="401"/>
      <c r="TTV1852" s="401"/>
      <c r="TTW1852" s="401"/>
      <c r="TTX1852" s="401"/>
      <c r="TTY1852" s="401"/>
      <c r="TTZ1852" s="401"/>
      <c r="TUA1852" s="401"/>
      <c r="TUB1852" s="401"/>
      <c r="TUC1852" s="401"/>
      <c r="TUD1852" s="401"/>
      <c r="TUE1852" s="401"/>
      <c r="TUF1852" s="401"/>
      <c r="TUG1852" s="401"/>
      <c r="TUH1852" s="401"/>
      <c r="TUI1852" s="401"/>
      <c r="TUJ1852" s="401"/>
      <c r="TUK1852" s="401"/>
      <c r="TUL1852" s="401"/>
      <c r="TUM1852" s="401"/>
      <c r="TUN1852" s="401"/>
      <c r="TUO1852" s="401"/>
      <c r="TUP1852" s="401"/>
      <c r="TUQ1852" s="401"/>
      <c r="TUR1852" s="401"/>
      <c r="TUS1852" s="401"/>
      <c r="TUT1852" s="401"/>
      <c r="TUU1852" s="401"/>
      <c r="TUV1852" s="401"/>
      <c r="TUW1852" s="401"/>
      <c r="TUX1852" s="401"/>
      <c r="TUY1852" s="401"/>
      <c r="TUZ1852" s="401"/>
      <c r="TVA1852" s="401"/>
      <c r="TVB1852" s="401"/>
      <c r="TVC1852" s="401"/>
      <c r="TVD1852" s="401"/>
      <c r="TVE1852" s="401"/>
      <c r="TVF1852" s="401"/>
      <c r="TVG1852" s="401"/>
      <c r="TVH1852" s="401"/>
      <c r="TVI1852" s="401"/>
      <c r="TVJ1852" s="401"/>
      <c r="TVK1852" s="401"/>
      <c r="TVL1852" s="401"/>
      <c r="TVM1852" s="401"/>
      <c r="TVN1852" s="401"/>
      <c r="TVO1852" s="401"/>
      <c r="TVP1852" s="401"/>
      <c r="TVQ1852" s="401"/>
      <c r="TVR1852" s="401"/>
      <c r="TVS1852" s="401"/>
      <c r="TVT1852" s="401"/>
      <c r="TVU1852" s="401"/>
      <c r="TVV1852" s="401"/>
      <c r="TVW1852" s="401"/>
      <c r="TVX1852" s="401"/>
      <c r="TVY1852" s="401"/>
      <c r="TVZ1852" s="401"/>
      <c r="TWA1852" s="401"/>
      <c r="TWB1852" s="401"/>
      <c r="TWC1852" s="401"/>
      <c r="TWD1852" s="401"/>
      <c r="TWE1852" s="401"/>
      <c r="TWF1852" s="401"/>
      <c r="TWG1852" s="401"/>
      <c r="TWH1852" s="401"/>
      <c r="TWI1852" s="401"/>
      <c r="TWJ1852" s="401"/>
      <c r="TWK1852" s="401"/>
      <c r="TWL1852" s="401"/>
      <c r="TWM1852" s="401"/>
      <c r="TWN1852" s="401"/>
      <c r="TWO1852" s="401"/>
      <c r="TWP1852" s="401"/>
      <c r="TWQ1852" s="401"/>
      <c r="TWR1852" s="401"/>
      <c r="TWS1852" s="401"/>
      <c r="TWT1852" s="401"/>
      <c r="TWU1852" s="401"/>
      <c r="TWV1852" s="401"/>
      <c r="TWW1852" s="401"/>
      <c r="TWX1852" s="401"/>
      <c r="TWY1852" s="401"/>
      <c r="TWZ1852" s="401"/>
      <c r="TXA1852" s="401"/>
      <c r="TXB1852" s="401"/>
      <c r="TXC1852" s="401"/>
      <c r="TXD1852" s="401"/>
      <c r="TXE1852" s="401"/>
      <c r="TXF1852" s="401"/>
      <c r="TXG1852" s="401"/>
      <c r="TXH1852" s="401"/>
      <c r="TXI1852" s="401"/>
      <c r="TXJ1852" s="401"/>
      <c r="TXK1852" s="401"/>
      <c r="TXL1852" s="401"/>
      <c r="TXM1852" s="401"/>
      <c r="TXN1852" s="401"/>
      <c r="TXO1852" s="401"/>
      <c r="TXP1852" s="401"/>
      <c r="TXQ1852" s="401"/>
      <c r="TXR1852" s="401"/>
      <c r="TXS1852" s="401"/>
      <c r="TXT1852" s="401"/>
      <c r="TXU1852" s="401"/>
      <c r="TXV1852" s="401"/>
      <c r="TXW1852" s="401"/>
      <c r="TXX1852" s="401"/>
      <c r="TXY1852" s="401"/>
      <c r="TXZ1852" s="401"/>
      <c r="TYA1852" s="401"/>
      <c r="TYB1852" s="401"/>
      <c r="TYC1852" s="401"/>
      <c r="TYD1852" s="401"/>
      <c r="TYE1852" s="401"/>
      <c r="TYF1852" s="401"/>
      <c r="TYG1852" s="401"/>
      <c r="TYH1852" s="401"/>
      <c r="TYI1852" s="401"/>
      <c r="TYJ1852" s="401"/>
      <c r="TYK1852" s="401"/>
      <c r="TYL1852" s="401"/>
      <c r="TYM1852" s="401"/>
      <c r="TYN1852" s="401"/>
      <c r="TYO1852" s="401"/>
      <c r="TYP1852" s="401"/>
      <c r="TYQ1852" s="401"/>
      <c r="TYR1852" s="401"/>
      <c r="TYS1852" s="401"/>
      <c r="TYT1852" s="401"/>
      <c r="TYU1852" s="401"/>
      <c r="TYV1852" s="401"/>
      <c r="TYW1852" s="401"/>
      <c r="TYX1852" s="401"/>
      <c r="TYY1852" s="401"/>
      <c r="TYZ1852" s="401"/>
      <c r="TZA1852" s="401"/>
      <c r="TZB1852" s="401"/>
      <c r="TZC1852" s="401"/>
      <c r="TZD1852" s="401"/>
      <c r="TZE1852" s="401"/>
      <c r="TZF1852" s="401"/>
      <c r="TZG1852" s="401"/>
      <c r="TZH1852" s="401"/>
      <c r="TZI1852" s="401"/>
      <c r="TZJ1852" s="401"/>
      <c r="TZK1852" s="401"/>
      <c r="TZL1852" s="401"/>
      <c r="TZM1852" s="401"/>
      <c r="TZN1852" s="401"/>
      <c r="TZO1852" s="401"/>
      <c r="TZP1852" s="401"/>
      <c r="TZQ1852" s="401"/>
      <c r="TZR1852" s="401"/>
      <c r="TZS1852" s="401"/>
      <c r="TZT1852" s="401"/>
      <c r="TZU1852" s="401"/>
      <c r="TZV1852" s="401"/>
      <c r="TZW1852" s="401"/>
      <c r="TZX1852" s="401"/>
      <c r="TZY1852" s="401"/>
      <c r="TZZ1852" s="401"/>
      <c r="UAA1852" s="401"/>
      <c r="UAB1852" s="401"/>
      <c r="UAC1852" s="401"/>
      <c r="UAD1852" s="401"/>
      <c r="UAE1852" s="401"/>
      <c r="UAF1852" s="401"/>
      <c r="UAG1852" s="401"/>
      <c r="UAH1852" s="401"/>
      <c r="UAI1852" s="401"/>
      <c r="UAJ1852" s="401"/>
      <c r="UAK1852" s="401"/>
      <c r="UAL1852" s="401"/>
      <c r="UAM1852" s="401"/>
      <c r="UAN1852" s="401"/>
      <c r="UAO1852" s="401"/>
      <c r="UAP1852" s="401"/>
      <c r="UAQ1852" s="401"/>
      <c r="UAR1852" s="401"/>
      <c r="UAS1852" s="401"/>
      <c r="UAT1852" s="401"/>
      <c r="UAU1852" s="401"/>
      <c r="UAV1852" s="401"/>
      <c r="UAW1852" s="401"/>
      <c r="UAX1852" s="401"/>
      <c r="UAY1852" s="401"/>
      <c r="UAZ1852" s="401"/>
      <c r="UBA1852" s="401"/>
      <c r="UBB1852" s="401"/>
      <c r="UBC1852" s="401"/>
      <c r="UBD1852" s="401"/>
      <c r="UBE1852" s="401"/>
      <c r="UBF1852" s="401"/>
      <c r="UBG1852" s="401"/>
      <c r="UBH1852" s="401"/>
      <c r="UBI1852" s="401"/>
      <c r="UBJ1852" s="401"/>
      <c r="UBK1852" s="401"/>
      <c r="UBL1852" s="401"/>
      <c r="UBM1852" s="401"/>
      <c r="UBN1852" s="401"/>
      <c r="UBO1852" s="401"/>
      <c r="UBP1852" s="401"/>
      <c r="UBQ1852" s="401"/>
      <c r="UBR1852" s="401"/>
      <c r="UBS1852" s="401"/>
      <c r="UBT1852" s="401"/>
      <c r="UBU1852" s="401"/>
      <c r="UBV1852" s="401"/>
      <c r="UBW1852" s="401"/>
      <c r="UBX1852" s="401"/>
      <c r="UBY1852" s="401"/>
      <c r="UBZ1852" s="401"/>
      <c r="UCA1852" s="401"/>
      <c r="UCB1852" s="401"/>
      <c r="UCC1852" s="401"/>
      <c r="UCD1852" s="401"/>
      <c r="UCE1852" s="401"/>
      <c r="UCF1852" s="401"/>
      <c r="UCG1852" s="401"/>
      <c r="UCH1852" s="401"/>
      <c r="UCI1852" s="401"/>
      <c r="UCJ1852" s="401"/>
      <c r="UCK1852" s="401"/>
      <c r="UCL1852" s="401"/>
      <c r="UCM1852" s="401"/>
      <c r="UCN1852" s="401"/>
      <c r="UCO1852" s="401"/>
      <c r="UCP1852" s="401"/>
      <c r="UCQ1852" s="401"/>
      <c r="UCR1852" s="401"/>
      <c r="UCS1852" s="401"/>
      <c r="UCT1852" s="401"/>
      <c r="UCU1852" s="401"/>
      <c r="UCV1852" s="401"/>
      <c r="UCW1852" s="401"/>
      <c r="UCX1852" s="401"/>
      <c r="UCY1852" s="401"/>
      <c r="UCZ1852" s="401"/>
      <c r="UDA1852" s="401"/>
      <c r="UDB1852" s="401"/>
      <c r="UDC1852" s="401"/>
      <c r="UDD1852" s="401"/>
      <c r="UDE1852" s="401"/>
      <c r="UDF1852" s="401"/>
      <c r="UDG1852" s="401"/>
      <c r="UDH1852" s="401"/>
      <c r="UDI1852" s="401"/>
      <c r="UDJ1852" s="401"/>
      <c r="UDK1852" s="401"/>
      <c r="UDL1852" s="401"/>
      <c r="UDM1852" s="401"/>
      <c r="UDN1852" s="401"/>
      <c r="UDO1852" s="401"/>
      <c r="UDP1852" s="401"/>
      <c r="UDQ1852" s="401"/>
      <c r="UDR1852" s="401"/>
      <c r="UDS1852" s="401"/>
      <c r="UDT1852" s="401"/>
      <c r="UDU1852" s="401"/>
      <c r="UDV1852" s="401"/>
      <c r="UDW1852" s="401"/>
      <c r="UDX1852" s="401"/>
      <c r="UDY1852" s="401"/>
      <c r="UDZ1852" s="401"/>
      <c r="UEA1852" s="401"/>
      <c r="UEB1852" s="401"/>
      <c r="UEC1852" s="401"/>
      <c r="UED1852" s="401"/>
      <c r="UEE1852" s="401"/>
      <c r="UEF1852" s="401"/>
      <c r="UEG1852" s="401"/>
      <c r="UEH1852" s="401"/>
      <c r="UEI1852" s="401"/>
      <c r="UEJ1852" s="401"/>
      <c r="UEK1852" s="401"/>
      <c r="UEL1852" s="401"/>
      <c r="UEM1852" s="401"/>
      <c r="UEN1852" s="401"/>
      <c r="UEO1852" s="401"/>
      <c r="UEP1852" s="401"/>
      <c r="UEQ1852" s="401"/>
      <c r="UER1852" s="401"/>
      <c r="UES1852" s="401"/>
      <c r="UET1852" s="401"/>
      <c r="UEU1852" s="401"/>
      <c r="UEV1852" s="401"/>
      <c r="UEW1852" s="401"/>
      <c r="UEX1852" s="401"/>
      <c r="UEY1852" s="401"/>
      <c r="UEZ1852" s="401"/>
      <c r="UFA1852" s="401"/>
      <c r="UFB1852" s="401"/>
      <c r="UFC1852" s="401"/>
      <c r="UFD1852" s="401"/>
      <c r="UFE1852" s="401"/>
      <c r="UFF1852" s="401"/>
      <c r="UFG1852" s="401"/>
      <c r="UFH1852" s="401"/>
      <c r="UFI1852" s="401"/>
      <c r="UFJ1852" s="401"/>
      <c r="UFK1852" s="401"/>
      <c r="UFL1852" s="401"/>
      <c r="UFM1852" s="401"/>
      <c r="UFN1852" s="401"/>
      <c r="UFO1852" s="401"/>
      <c r="UFP1852" s="401"/>
      <c r="UFQ1852" s="401"/>
      <c r="UFR1852" s="401"/>
      <c r="UFS1852" s="401"/>
      <c r="UFT1852" s="401"/>
      <c r="UFU1852" s="401"/>
      <c r="UFV1852" s="401"/>
      <c r="UFW1852" s="401"/>
      <c r="UFX1852" s="401"/>
      <c r="UFY1852" s="401"/>
      <c r="UFZ1852" s="401"/>
      <c r="UGA1852" s="401"/>
      <c r="UGB1852" s="401"/>
      <c r="UGC1852" s="401"/>
      <c r="UGD1852" s="401"/>
      <c r="UGE1852" s="401"/>
      <c r="UGF1852" s="401"/>
      <c r="UGG1852" s="401"/>
      <c r="UGH1852" s="401"/>
      <c r="UGI1852" s="401"/>
      <c r="UGJ1852" s="401"/>
      <c r="UGK1852" s="401"/>
      <c r="UGL1852" s="401"/>
      <c r="UGM1852" s="401"/>
      <c r="UGN1852" s="401"/>
      <c r="UGO1852" s="401"/>
      <c r="UGP1852" s="401"/>
      <c r="UGQ1852" s="401"/>
      <c r="UGR1852" s="401"/>
      <c r="UGS1852" s="401"/>
      <c r="UGT1852" s="401"/>
      <c r="UGU1852" s="401"/>
      <c r="UGV1852" s="401"/>
      <c r="UGW1852" s="401"/>
      <c r="UGX1852" s="401"/>
      <c r="UGY1852" s="401"/>
      <c r="UGZ1852" s="401"/>
      <c r="UHA1852" s="401"/>
      <c r="UHB1852" s="401"/>
      <c r="UHC1852" s="401"/>
      <c r="UHD1852" s="401"/>
      <c r="UHE1852" s="401"/>
      <c r="UHF1852" s="401"/>
      <c r="UHG1852" s="401"/>
      <c r="UHH1852" s="401"/>
      <c r="UHI1852" s="401"/>
      <c r="UHJ1852" s="401"/>
      <c r="UHK1852" s="401"/>
      <c r="UHL1852" s="401"/>
      <c r="UHM1852" s="401"/>
      <c r="UHN1852" s="401"/>
      <c r="UHO1852" s="401"/>
      <c r="UHP1852" s="401"/>
      <c r="UHQ1852" s="401"/>
      <c r="UHR1852" s="401"/>
      <c r="UHS1852" s="401"/>
      <c r="UHT1852" s="401"/>
      <c r="UHU1852" s="401"/>
      <c r="UHV1852" s="401"/>
      <c r="UHW1852" s="401"/>
      <c r="UHX1852" s="401"/>
      <c r="UHY1852" s="401"/>
      <c r="UHZ1852" s="401"/>
      <c r="UIA1852" s="401"/>
      <c r="UIB1852" s="401"/>
      <c r="UIC1852" s="401"/>
      <c r="UID1852" s="401"/>
      <c r="UIE1852" s="401"/>
      <c r="UIF1852" s="401"/>
      <c r="UIG1852" s="401"/>
      <c r="UIH1852" s="401"/>
      <c r="UII1852" s="401"/>
      <c r="UIJ1852" s="401"/>
      <c r="UIK1852" s="401"/>
      <c r="UIL1852" s="401"/>
      <c r="UIM1852" s="401"/>
      <c r="UIN1852" s="401"/>
      <c r="UIO1852" s="401"/>
      <c r="UIP1852" s="401"/>
      <c r="UIQ1852" s="401"/>
      <c r="UIR1852" s="401"/>
      <c r="UIS1852" s="401"/>
      <c r="UIT1852" s="401"/>
      <c r="UIU1852" s="401"/>
      <c r="UIV1852" s="401"/>
      <c r="UIW1852" s="401"/>
      <c r="UIX1852" s="401"/>
      <c r="UIY1852" s="401"/>
      <c r="UIZ1852" s="401"/>
      <c r="UJA1852" s="401"/>
      <c r="UJB1852" s="401"/>
      <c r="UJC1852" s="401"/>
      <c r="UJD1852" s="401"/>
      <c r="UJE1852" s="401"/>
      <c r="UJF1852" s="401"/>
      <c r="UJG1852" s="401"/>
      <c r="UJH1852" s="401"/>
      <c r="UJI1852" s="401"/>
      <c r="UJJ1852" s="401"/>
      <c r="UJK1852" s="401"/>
      <c r="UJL1852" s="401"/>
      <c r="UJM1852" s="401"/>
      <c r="UJN1852" s="401"/>
      <c r="UJO1852" s="401"/>
      <c r="UJP1852" s="401"/>
      <c r="UJQ1852" s="401"/>
      <c r="UJR1852" s="401"/>
      <c r="UJS1852" s="401"/>
      <c r="UJT1852" s="401"/>
      <c r="UJU1852" s="401"/>
      <c r="UJV1852" s="401"/>
      <c r="UJW1852" s="401"/>
      <c r="UJX1852" s="401"/>
      <c r="UJY1852" s="401"/>
      <c r="UJZ1852" s="401"/>
      <c r="UKA1852" s="401"/>
      <c r="UKB1852" s="401"/>
      <c r="UKC1852" s="401"/>
      <c r="UKD1852" s="401"/>
      <c r="UKE1852" s="401"/>
      <c r="UKF1852" s="401"/>
      <c r="UKG1852" s="401"/>
      <c r="UKH1852" s="401"/>
      <c r="UKI1852" s="401"/>
      <c r="UKJ1852" s="401"/>
      <c r="UKK1852" s="401"/>
      <c r="UKL1852" s="401"/>
      <c r="UKM1852" s="401"/>
      <c r="UKN1852" s="401"/>
      <c r="UKO1852" s="401"/>
      <c r="UKP1852" s="401"/>
      <c r="UKQ1852" s="401"/>
      <c r="UKR1852" s="401"/>
      <c r="UKS1852" s="401"/>
      <c r="UKT1852" s="401"/>
      <c r="UKU1852" s="401"/>
      <c r="UKV1852" s="401"/>
      <c r="UKW1852" s="401"/>
      <c r="UKX1852" s="401"/>
      <c r="UKY1852" s="401"/>
      <c r="UKZ1852" s="401"/>
      <c r="ULA1852" s="401"/>
      <c r="ULB1852" s="401"/>
      <c r="ULC1852" s="401"/>
      <c r="ULD1852" s="401"/>
      <c r="ULE1852" s="401"/>
      <c r="ULF1852" s="401"/>
      <c r="ULG1852" s="401"/>
      <c r="ULH1852" s="401"/>
      <c r="ULI1852" s="401"/>
      <c r="ULJ1852" s="401"/>
      <c r="ULK1852" s="401"/>
      <c r="ULL1852" s="401"/>
      <c r="ULM1852" s="401"/>
      <c r="ULN1852" s="401"/>
      <c r="ULO1852" s="401"/>
      <c r="ULP1852" s="401"/>
      <c r="ULQ1852" s="401"/>
      <c r="ULR1852" s="401"/>
      <c r="ULS1852" s="401"/>
      <c r="ULT1852" s="401"/>
      <c r="ULU1852" s="401"/>
      <c r="ULV1852" s="401"/>
      <c r="ULW1852" s="401"/>
      <c r="ULX1852" s="401"/>
      <c r="ULY1852" s="401"/>
      <c r="ULZ1852" s="401"/>
      <c r="UMA1852" s="401"/>
      <c r="UMB1852" s="401"/>
      <c r="UMC1852" s="401"/>
      <c r="UMD1852" s="401"/>
      <c r="UME1852" s="401"/>
      <c r="UMF1852" s="401"/>
      <c r="UMG1852" s="401"/>
      <c r="UMH1852" s="401"/>
      <c r="UMI1852" s="401"/>
      <c r="UMJ1852" s="401"/>
      <c r="UMK1852" s="401"/>
      <c r="UML1852" s="401"/>
      <c r="UMM1852" s="401"/>
      <c r="UMN1852" s="401"/>
      <c r="UMO1852" s="401"/>
      <c r="UMP1852" s="401"/>
      <c r="UMQ1852" s="401"/>
      <c r="UMR1852" s="401"/>
      <c r="UMS1852" s="401"/>
      <c r="UMT1852" s="401"/>
      <c r="UMU1852" s="401"/>
      <c r="UMV1852" s="401"/>
      <c r="UMW1852" s="401"/>
      <c r="UMX1852" s="401"/>
      <c r="UMY1852" s="401"/>
      <c r="UMZ1852" s="401"/>
      <c r="UNA1852" s="401"/>
      <c r="UNB1852" s="401"/>
      <c r="UNC1852" s="401"/>
      <c r="UND1852" s="401"/>
      <c r="UNE1852" s="401"/>
      <c r="UNF1852" s="401"/>
      <c r="UNG1852" s="401"/>
      <c r="UNH1852" s="401"/>
      <c r="UNI1852" s="401"/>
      <c r="UNJ1852" s="401"/>
      <c r="UNK1852" s="401"/>
      <c r="UNL1852" s="401"/>
      <c r="UNM1852" s="401"/>
      <c r="UNN1852" s="401"/>
      <c r="UNO1852" s="401"/>
      <c r="UNP1852" s="401"/>
      <c r="UNQ1852" s="401"/>
      <c r="UNR1852" s="401"/>
      <c r="UNS1852" s="401"/>
      <c r="UNT1852" s="401"/>
      <c r="UNU1852" s="401"/>
      <c r="UNV1852" s="401"/>
      <c r="UNW1852" s="401"/>
      <c r="UNX1852" s="401"/>
      <c r="UNY1852" s="401"/>
      <c r="UNZ1852" s="401"/>
      <c r="UOA1852" s="401"/>
      <c r="UOB1852" s="401"/>
      <c r="UOC1852" s="401"/>
      <c r="UOD1852" s="401"/>
      <c r="UOE1852" s="401"/>
      <c r="UOF1852" s="401"/>
      <c r="UOG1852" s="401"/>
      <c r="UOH1852" s="401"/>
      <c r="UOI1852" s="401"/>
      <c r="UOJ1852" s="401"/>
      <c r="UOK1852" s="401"/>
      <c r="UOL1852" s="401"/>
      <c r="UOM1852" s="401"/>
      <c r="UON1852" s="401"/>
      <c r="UOO1852" s="401"/>
      <c r="UOP1852" s="401"/>
      <c r="UOQ1852" s="401"/>
      <c r="UOR1852" s="401"/>
      <c r="UOS1852" s="401"/>
      <c r="UOT1852" s="401"/>
      <c r="UOU1852" s="401"/>
      <c r="UOV1852" s="401"/>
      <c r="UOW1852" s="401"/>
      <c r="UOX1852" s="401"/>
      <c r="UOY1852" s="401"/>
      <c r="UOZ1852" s="401"/>
      <c r="UPA1852" s="401"/>
      <c r="UPB1852" s="401"/>
      <c r="UPC1852" s="401"/>
      <c r="UPD1852" s="401"/>
      <c r="UPE1852" s="401"/>
      <c r="UPF1852" s="401"/>
      <c r="UPG1852" s="401"/>
      <c r="UPH1852" s="401"/>
      <c r="UPI1852" s="401"/>
      <c r="UPJ1852" s="401"/>
      <c r="UPK1852" s="401"/>
      <c r="UPL1852" s="401"/>
      <c r="UPM1852" s="401"/>
      <c r="UPN1852" s="401"/>
      <c r="UPO1852" s="401"/>
      <c r="UPP1852" s="401"/>
      <c r="UPQ1852" s="401"/>
      <c r="UPR1852" s="401"/>
      <c r="UPS1852" s="401"/>
      <c r="UPT1852" s="401"/>
      <c r="UPU1852" s="401"/>
      <c r="UPV1852" s="401"/>
      <c r="UPW1852" s="401"/>
      <c r="UPX1852" s="401"/>
      <c r="UPY1852" s="401"/>
      <c r="UPZ1852" s="401"/>
      <c r="UQA1852" s="401"/>
      <c r="UQB1852" s="401"/>
      <c r="UQC1852" s="401"/>
      <c r="UQD1852" s="401"/>
      <c r="UQE1852" s="401"/>
      <c r="UQF1852" s="401"/>
      <c r="UQG1852" s="401"/>
      <c r="UQH1852" s="401"/>
      <c r="UQI1852" s="401"/>
      <c r="UQJ1852" s="401"/>
      <c r="UQK1852" s="401"/>
      <c r="UQL1852" s="401"/>
      <c r="UQM1852" s="401"/>
      <c r="UQN1852" s="401"/>
      <c r="UQO1852" s="401"/>
      <c r="UQP1852" s="401"/>
      <c r="UQQ1852" s="401"/>
      <c r="UQR1852" s="401"/>
      <c r="UQS1852" s="401"/>
      <c r="UQT1852" s="401"/>
      <c r="UQU1852" s="401"/>
      <c r="UQV1852" s="401"/>
      <c r="UQW1852" s="401"/>
      <c r="UQX1852" s="401"/>
      <c r="UQY1852" s="401"/>
      <c r="UQZ1852" s="401"/>
      <c r="URA1852" s="401"/>
      <c r="URB1852" s="401"/>
      <c r="URC1852" s="401"/>
      <c r="URD1852" s="401"/>
      <c r="URE1852" s="401"/>
      <c r="URF1852" s="401"/>
      <c r="URG1852" s="401"/>
      <c r="URH1852" s="401"/>
      <c r="URI1852" s="401"/>
      <c r="URJ1852" s="401"/>
      <c r="URK1852" s="401"/>
      <c r="URL1852" s="401"/>
      <c r="URM1852" s="401"/>
      <c r="URN1852" s="401"/>
      <c r="URO1852" s="401"/>
      <c r="URP1852" s="401"/>
      <c r="URQ1852" s="401"/>
      <c r="URR1852" s="401"/>
      <c r="URS1852" s="401"/>
      <c r="URT1852" s="401"/>
      <c r="URU1852" s="401"/>
      <c r="URV1852" s="401"/>
      <c r="URW1852" s="401"/>
      <c r="URX1852" s="401"/>
      <c r="URY1852" s="401"/>
      <c r="URZ1852" s="401"/>
      <c r="USA1852" s="401"/>
      <c r="USB1852" s="401"/>
      <c r="USC1852" s="401"/>
      <c r="USD1852" s="401"/>
      <c r="USE1852" s="401"/>
      <c r="USF1852" s="401"/>
      <c r="USG1852" s="401"/>
      <c r="USH1852" s="401"/>
      <c r="USI1852" s="401"/>
      <c r="USJ1852" s="401"/>
      <c r="USK1852" s="401"/>
      <c r="USL1852" s="401"/>
      <c r="USM1852" s="401"/>
      <c r="USN1852" s="401"/>
      <c r="USO1852" s="401"/>
      <c r="USP1852" s="401"/>
      <c r="USQ1852" s="401"/>
      <c r="USR1852" s="401"/>
      <c r="USS1852" s="401"/>
      <c r="UST1852" s="401"/>
      <c r="USU1852" s="401"/>
      <c r="USV1852" s="401"/>
      <c r="USW1852" s="401"/>
      <c r="USX1852" s="401"/>
      <c r="USY1852" s="401"/>
      <c r="USZ1852" s="401"/>
      <c r="UTA1852" s="401"/>
      <c r="UTB1852" s="401"/>
      <c r="UTC1852" s="401"/>
      <c r="UTD1852" s="401"/>
      <c r="UTE1852" s="401"/>
      <c r="UTF1852" s="401"/>
      <c r="UTG1852" s="401"/>
      <c r="UTH1852" s="401"/>
      <c r="UTI1852" s="401"/>
      <c r="UTJ1852" s="401"/>
      <c r="UTK1852" s="401"/>
      <c r="UTL1852" s="401"/>
      <c r="UTM1852" s="401"/>
      <c r="UTN1852" s="401"/>
      <c r="UTO1852" s="401"/>
      <c r="UTP1852" s="401"/>
      <c r="UTQ1852" s="401"/>
      <c r="UTR1852" s="401"/>
      <c r="UTS1852" s="401"/>
      <c r="UTT1852" s="401"/>
      <c r="UTU1852" s="401"/>
      <c r="UTV1852" s="401"/>
      <c r="UTW1852" s="401"/>
      <c r="UTX1852" s="401"/>
      <c r="UTY1852" s="401"/>
      <c r="UTZ1852" s="401"/>
      <c r="UUA1852" s="401"/>
      <c r="UUB1852" s="401"/>
      <c r="UUC1852" s="401"/>
      <c r="UUD1852" s="401"/>
      <c r="UUE1852" s="401"/>
      <c r="UUF1852" s="401"/>
      <c r="UUG1852" s="401"/>
      <c r="UUH1852" s="401"/>
      <c r="UUI1852" s="401"/>
      <c r="UUJ1852" s="401"/>
      <c r="UUK1852" s="401"/>
      <c r="UUL1852" s="401"/>
      <c r="UUM1852" s="401"/>
      <c r="UUN1852" s="401"/>
      <c r="UUO1852" s="401"/>
      <c r="UUP1852" s="401"/>
      <c r="UUQ1852" s="401"/>
      <c r="UUR1852" s="401"/>
      <c r="UUS1852" s="401"/>
      <c r="UUT1852" s="401"/>
      <c r="UUU1852" s="401"/>
      <c r="UUV1852" s="401"/>
      <c r="UUW1852" s="401"/>
      <c r="UUX1852" s="401"/>
      <c r="UUY1852" s="401"/>
      <c r="UUZ1852" s="401"/>
      <c r="UVA1852" s="401"/>
      <c r="UVB1852" s="401"/>
      <c r="UVC1852" s="401"/>
      <c r="UVD1852" s="401"/>
      <c r="UVE1852" s="401"/>
      <c r="UVF1852" s="401"/>
      <c r="UVG1852" s="401"/>
      <c r="UVH1852" s="401"/>
      <c r="UVI1852" s="401"/>
      <c r="UVJ1852" s="401"/>
      <c r="UVK1852" s="401"/>
      <c r="UVL1852" s="401"/>
      <c r="UVM1852" s="401"/>
      <c r="UVN1852" s="401"/>
      <c r="UVO1852" s="401"/>
      <c r="UVP1852" s="401"/>
      <c r="UVQ1852" s="401"/>
      <c r="UVR1852" s="401"/>
      <c r="UVS1852" s="401"/>
      <c r="UVT1852" s="401"/>
      <c r="UVU1852" s="401"/>
      <c r="UVV1852" s="401"/>
      <c r="UVW1852" s="401"/>
      <c r="UVX1852" s="401"/>
      <c r="UVY1852" s="401"/>
      <c r="UVZ1852" s="401"/>
      <c r="UWA1852" s="401"/>
      <c r="UWB1852" s="401"/>
      <c r="UWC1852" s="401"/>
      <c r="UWD1852" s="401"/>
      <c r="UWE1852" s="401"/>
      <c r="UWF1852" s="401"/>
      <c r="UWG1852" s="401"/>
      <c r="UWH1852" s="401"/>
      <c r="UWI1852" s="401"/>
      <c r="UWJ1852" s="401"/>
      <c r="UWK1852" s="401"/>
      <c r="UWL1852" s="401"/>
      <c r="UWM1852" s="401"/>
      <c r="UWN1852" s="401"/>
      <c r="UWO1852" s="401"/>
      <c r="UWP1852" s="401"/>
      <c r="UWQ1852" s="401"/>
      <c r="UWR1852" s="401"/>
      <c r="UWS1852" s="401"/>
      <c r="UWT1852" s="401"/>
      <c r="UWU1852" s="401"/>
      <c r="UWV1852" s="401"/>
      <c r="UWW1852" s="401"/>
      <c r="UWX1852" s="401"/>
      <c r="UWY1852" s="401"/>
      <c r="UWZ1852" s="401"/>
      <c r="UXA1852" s="401"/>
      <c r="UXB1852" s="401"/>
      <c r="UXC1852" s="401"/>
      <c r="UXD1852" s="401"/>
      <c r="UXE1852" s="401"/>
      <c r="UXF1852" s="401"/>
      <c r="UXG1852" s="401"/>
      <c r="UXH1852" s="401"/>
      <c r="UXI1852" s="401"/>
      <c r="UXJ1852" s="401"/>
      <c r="UXK1852" s="401"/>
      <c r="UXL1852" s="401"/>
      <c r="UXM1852" s="401"/>
      <c r="UXN1852" s="401"/>
      <c r="UXO1852" s="401"/>
      <c r="UXP1852" s="401"/>
      <c r="UXQ1852" s="401"/>
      <c r="UXR1852" s="401"/>
      <c r="UXS1852" s="401"/>
      <c r="UXT1852" s="401"/>
      <c r="UXU1852" s="401"/>
      <c r="UXV1852" s="401"/>
      <c r="UXW1852" s="401"/>
      <c r="UXX1852" s="401"/>
      <c r="UXY1852" s="401"/>
      <c r="UXZ1852" s="401"/>
      <c r="UYA1852" s="401"/>
      <c r="UYB1852" s="401"/>
      <c r="UYC1852" s="401"/>
      <c r="UYD1852" s="401"/>
      <c r="UYE1852" s="401"/>
      <c r="UYF1852" s="401"/>
      <c r="UYG1852" s="401"/>
      <c r="UYH1852" s="401"/>
      <c r="UYI1852" s="401"/>
      <c r="UYJ1852" s="401"/>
      <c r="UYK1852" s="401"/>
      <c r="UYL1852" s="401"/>
      <c r="UYM1852" s="401"/>
      <c r="UYN1852" s="401"/>
      <c r="UYO1852" s="401"/>
      <c r="UYP1852" s="401"/>
      <c r="UYQ1852" s="401"/>
      <c r="UYR1852" s="401"/>
      <c r="UYS1852" s="401"/>
      <c r="UYT1852" s="401"/>
      <c r="UYU1852" s="401"/>
      <c r="UYV1852" s="401"/>
      <c r="UYW1852" s="401"/>
      <c r="UYX1852" s="401"/>
      <c r="UYY1852" s="401"/>
      <c r="UYZ1852" s="401"/>
      <c r="UZA1852" s="401"/>
      <c r="UZB1852" s="401"/>
      <c r="UZC1852" s="401"/>
      <c r="UZD1852" s="401"/>
      <c r="UZE1852" s="401"/>
      <c r="UZF1852" s="401"/>
      <c r="UZG1852" s="401"/>
      <c r="UZH1852" s="401"/>
      <c r="UZI1852" s="401"/>
      <c r="UZJ1852" s="401"/>
      <c r="UZK1852" s="401"/>
      <c r="UZL1852" s="401"/>
      <c r="UZM1852" s="401"/>
      <c r="UZN1852" s="401"/>
      <c r="UZO1852" s="401"/>
      <c r="UZP1852" s="401"/>
      <c r="UZQ1852" s="401"/>
      <c r="UZR1852" s="401"/>
      <c r="UZS1852" s="401"/>
      <c r="UZT1852" s="401"/>
      <c r="UZU1852" s="401"/>
      <c r="UZV1852" s="401"/>
      <c r="UZW1852" s="401"/>
      <c r="UZX1852" s="401"/>
      <c r="UZY1852" s="401"/>
      <c r="UZZ1852" s="401"/>
      <c r="VAA1852" s="401"/>
      <c r="VAB1852" s="401"/>
      <c r="VAC1852" s="401"/>
      <c r="VAD1852" s="401"/>
      <c r="VAE1852" s="401"/>
      <c r="VAF1852" s="401"/>
      <c r="VAG1852" s="401"/>
      <c r="VAH1852" s="401"/>
      <c r="VAI1852" s="401"/>
      <c r="VAJ1852" s="401"/>
      <c r="VAK1852" s="401"/>
      <c r="VAL1852" s="401"/>
      <c r="VAM1852" s="401"/>
      <c r="VAN1852" s="401"/>
      <c r="VAO1852" s="401"/>
      <c r="VAP1852" s="401"/>
      <c r="VAQ1852" s="401"/>
      <c r="VAR1852" s="401"/>
      <c r="VAS1852" s="401"/>
      <c r="VAT1852" s="401"/>
      <c r="VAU1852" s="401"/>
      <c r="VAV1852" s="401"/>
      <c r="VAW1852" s="401"/>
      <c r="VAX1852" s="401"/>
      <c r="VAY1852" s="401"/>
      <c r="VAZ1852" s="401"/>
      <c r="VBA1852" s="401"/>
      <c r="VBB1852" s="401"/>
      <c r="VBC1852" s="401"/>
      <c r="VBD1852" s="401"/>
      <c r="VBE1852" s="401"/>
      <c r="VBF1852" s="401"/>
      <c r="VBG1852" s="401"/>
      <c r="VBH1852" s="401"/>
      <c r="VBI1852" s="401"/>
      <c r="VBJ1852" s="401"/>
      <c r="VBK1852" s="401"/>
      <c r="VBL1852" s="401"/>
      <c r="VBM1852" s="401"/>
      <c r="VBN1852" s="401"/>
      <c r="VBO1852" s="401"/>
      <c r="VBP1852" s="401"/>
      <c r="VBQ1852" s="401"/>
      <c r="VBR1852" s="401"/>
      <c r="VBS1852" s="401"/>
      <c r="VBT1852" s="401"/>
      <c r="VBU1852" s="401"/>
      <c r="VBV1852" s="401"/>
      <c r="VBW1852" s="401"/>
      <c r="VBX1852" s="401"/>
      <c r="VBY1852" s="401"/>
      <c r="VBZ1852" s="401"/>
      <c r="VCA1852" s="401"/>
      <c r="VCB1852" s="401"/>
      <c r="VCC1852" s="401"/>
      <c r="VCD1852" s="401"/>
      <c r="VCE1852" s="401"/>
      <c r="VCF1852" s="401"/>
      <c r="VCG1852" s="401"/>
      <c r="VCH1852" s="401"/>
      <c r="VCI1852" s="401"/>
      <c r="VCJ1852" s="401"/>
      <c r="VCK1852" s="401"/>
      <c r="VCL1852" s="401"/>
      <c r="VCM1852" s="401"/>
      <c r="VCN1852" s="401"/>
      <c r="VCO1852" s="401"/>
      <c r="VCP1852" s="401"/>
      <c r="VCQ1852" s="401"/>
      <c r="VCR1852" s="401"/>
      <c r="VCS1852" s="401"/>
      <c r="VCT1852" s="401"/>
      <c r="VCU1852" s="401"/>
      <c r="VCV1852" s="401"/>
      <c r="VCW1852" s="401"/>
      <c r="VCX1852" s="401"/>
      <c r="VCY1852" s="401"/>
      <c r="VCZ1852" s="401"/>
      <c r="VDA1852" s="401"/>
      <c r="VDB1852" s="401"/>
      <c r="VDC1852" s="401"/>
      <c r="VDD1852" s="401"/>
      <c r="VDE1852" s="401"/>
      <c r="VDF1852" s="401"/>
      <c r="VDG1852" s="401"/>
      <c r="VDH1852" s="401"/>
      <c r="VDI1852" s="401"/>
      <c r="VDJ1852" s="401"/>
      <c r="VDK1852" s="401"/>
      <c r="VDL1852" s="401"/>
      <c r="VDM1852" s="401"/>
      <c r="VDN1852" s="401"/>
      <c r="VDO1852" s="401"/>
      <c r="VDP1852" s="401"/>
      <c r="VDQ1852" s="401"/>
      <c r="VDR1852" s="401"/>
      <c r="VDS1852" s="401"/>
      <c r="VDT1852" s="401"/>
      <c r="VDU1852" s="401"/>
      <c r="VDV1852" s="401"/>
      <c r="VDW1852" s="401"/>
      <c r="VDX1852" s="401"/>
      <c r="VDY1852" s="401"/>
      <c r="VDZ1852" s="401"/>
      <c r="VEA1852" s="401"/>
      <c r="VEB1852" s="401"/>
      <c r="VEC1852" s="401"/>
      <c r="VED1852" s="401"/>
      <c r="VEE1852" s="401"/>
      <c r="VEF1852" s="401"/>
      <c r="VEG1852" s="401"/>
      <c r="VEH1852" s="401"/>
      <c r="VEI1852" s="401"/>
      <c r="VEJ1852" s="401"/>
      <c r="VEK1852" s="401"/>
      <c r="VEL1852" s="401"/>
      <c r="VEM1852" s="401"/>
      <c r="VEN1852" s="401"/>
      <c r="VEO1852" s="401"/>
      <c r="VEP1852" s="401"/>
      <c r="VEQ1852" s="401"/>
      <c r="VER1852" s="401"/>
      <c r="VES1852" s="401"/>
      <c r="VET1852" s="401"/>
      <c r="VEU1852" s="401"/>
      <c r="VEV1852" s="401"/>
      <c r="VEW1852" s="401"/>
      <c r="VEX1852" s="401"/>
      <c r="VEY1852" s="401"/>
      <c r="VEZ1852" s="401"/>
      <c r="VFA1852" s="401"/>
      <c r="VFB1852" s="401"/>
      <c r="VFC1852" s="401"/>
      <c r="VFD1852" s="401"/>
      <c r="VFE1852" s="401"/>
      <c r="VFF1852" s="401"/>
      <c r="VFG1852" s="401"/>
      <c r="VFH1852" s="401"/>
      <c r="VFI1852" s="401"/>
      <c r="VFJ1852" s="401"/>
      <c r="VFK1852" s="401"/>
      <c r="VFL1852" s="401"/>
      <c r="VFM1852" s="401"/>
      <c r="VFN1852" s="401"/>
      <c r="VFO1852" s="401"/>
      <c r="VFP1852" s="401"/>
      <c r="VFQ1852" s="401"/>
      <c r="VFR1852" s="401"/>
      <c r="VFS1852" s="401"/>
      <c r="VFT1852" s="401"/>
      <c r="VFU1852" s="401"/>
      <c r="VFV1852" s="401"/>
      <c r="VFW1852" s="401"/>
      <c r="VFX1852" s="401"/>
      <c r="VFY1852" s="401"/>
      <c r="VFZ1852" s="401"/>
      <c r="VGA1852" s="401"/>
      <c r="VGB1852" s="401"/>
      <c r="VGC1852" s="401"/>
      <c r="VGD1852" s="401"/>
      <c r="VGE1852" s="401"/>
      <c r="VGF1852" s="401"/>
      <c r="VGG1852" s="401"/>
      <c r="VGH1852" s="401"/>
      <c r="VGI1852" s="401"/>
      <c r="VGJ1852" s="401"/>
      <c r="VGK1852" s="401"/>
      <c r="VGL1852" s="401"/>
      <c r="VGM1852" s="401"/>
      <c r="VGN1852" s="401"/>
      <c r="VGO1852" s="401"/>
      <c r="VGP1852" s="401"/>
      <c r="VGQ1852" s="401"/>
      <c r="VGR1852" s="401"/>
      <c r="VGS1852" s="401"/>
      <c r="VGT1852" s="401"/>
      <c r="VGU1852" s="401"/>
      <c r="VGV1852" s="401"/>
      <c r="VGW1852" s="401"/>
      <c r="VGX1852" s="401"/>
      <c r="VGY1852" s="401"/>
      <c r="VGZ1852" s="401"/>
      <c r="VHA1852" s="401"/>
      <c r="VHB1852" s="401"/>
      <c r="VHC1852" s="401"/>
      <c r="VHD1852" s="401"/>
      <c r="VHE1852" s="401"/>
      <c r="VHF1852" s="401"/>
      <c r="VHG1852" s="401"/>
      <c r="VHH1852" s="401"/>
      <c r="VHI1852" s="401"/>
      <c r="VHJ1852" s="401"/>
      <c r="VHK1852" s="401"/>
      <c r="VHL1852" s="401"/>
      <c r="VHM1852" s="401"/>
      <c r="VHN1852" s="401"/>
      <c r="VHO1852" s="401"/>
      <c r="VHP1852" s="401"/>
      <c r="VHQ1852" s="401"/>
      <c r="VHR1852" s="401"/>
      <c r="VHS1852" s="401"/>
      <c r="VHT1852" s="401"/>
      <c r="VHU1852" s="401"/>
      <c r="VHV1852" s="401"/>
      <c r="VHW1852" s="401"/>
      <c r="VHX1852" s="401"/>
      <c r="VHY1852" s="401"/>
      <c r="VHZ1852" s="401"/>
      <c r="VIA1852" s="401"/>
      <c r="VIB1852" s="401"/>
      <c r="VIC1852" s="401"/>
      <c r="VID1852" s="401"/>
      <c r="VIE1852" s="401"/>
      <c r="VIF1852" s="401"/>
      <c r="VIG1852" s="401"/>
      <c r="VIH1852" s="401"/>
      <c r="VII1852" s="401"/>
      <c r="VIJ1852" s="401"/>
      <c r="VIK1852" s="401"/>
      <c r="VIL1852" s="401"/>
      <c r="VIM1852" s="401"/>
      <c r="VIN1852" s="401"/>
      <c r="VIO1852" s="401"/>
      <c r="VIP1852" s="401"/>
      <c r="VIQ1852" s="401"/>
      <c r="VIR1852" s="401"/>
      <c r="VIS1852" s="401"/>
      <c r="VIT1852" s="401"/>
      <c r="VIU1852" s="401"/>
      <c r="VIV1852" s="401"/>
      <c r="VIW1852" s="401"/>
      <c r="VIX1852" s="401"/>
      <c r="VIY1852" s="401"/>
      <c r="VIZ1852" s="401"/>
      <c r="VJA1852" s="401"/>
      <c r="VJB1852" s="401"/>
      <c r="VJC1852" s="401"/>
      <c r="VJD1852" s="401"/>
      <c r="VJE1852" s="401"/>
      <c r="VJF1852" s="401"/>
      <c r="VJG1852" s="401"/>
      <c r="VJH1852" s="401"/>
      <c r="VJI1852" s="401"/>
      <c r="VJJ1852" s="401"/>
      <c r="VJK1852" s="401"/>
      <c r="VJL1852" s="401"/>
      <c r="VJM1852" s="401"/>
      <c r="VJN1852" s="401"/>
      <c r="VJO1852" s="401"/>
      <c r="VJP1852" s="401"/>
      <c r="VJQ1852" s="401"/>
      <c r="VJR1852" s="401"/>
      <c r="VJS1852" s="401"/>
      <c r="VJT1852" s="401"/>
      <c r="VJU1852" s="401"/>
      <c r="VJV1852" s="401"/>
      <c r="VJW1852" s="401"/>
      <c r="VJX1852" s="401"/>
      <c r="VJY1852" s="401"/>
      <c r="VJZ1852" s="401"/>
      <c r="VKA1852" s="401"/>
      <c r="VKB1852" s="401"/>
      <c r="VKC1852" s="401"/>
      <c r="VKD1852" s="401"/>
      <c r="VKE1852" s="401"/>
      <c r="VKF1852" s="401"/>
      <c r="VKG1852" s="401"/>
      <c r="VKH1852" s="401"/>
      <c r="VKI1852" s="401"/>
      <c r="VKJ1852" s="401"/>
      <c r="VKK1852" s="401"/>
      <c r="VKL1852" s="401"/>
      <c r="VKM1852" s="401"/>
      <c r="VKN1852" s="401"/>
      <c r="VKO1852" s="401"/>
      <c r="VKP1852" s="401"/>
      <c r="VKQ1852" s="401"/>
      <c r="VKR1852" s="401"/>
      <c r="VKS1852" s="401"/>
      <c r="VKT1852" s="401"/>
      <c r="VKU1852" s="401"/>
      <c r="VKV1852" s="401"/>
      <c r="VKW1852" s="401"/>
      <c r="VKX1852" s="401"/>
      <c r="VKY1852" s="401"/>
      <c r="VKZ1852" s="401"/>
      <c r="VLA1852" s="401"/>
      <c r="VLB1852" s="401"/>
      <c r="VLC1852" s="401"/>
      <c r="VLD1852" s="401"/>
      <c r="VLE1852" s="401"/>
      <c r="VLF1852" s="401"/>
      <c r="VLG1852" s="401"/>
      <c r="VLH1852" s="401"/>
      <c r="VLI1852" s="401"/>
      <c r="VLJ1852" s="401"/>
      <c r="VLK1852" s="401"/>
      <c r="VLL1852" s="401"/>
      <c r="VLM1852" s="401"/>
      <c r="VLN1852" s="401"/>
      <c r="VLO1852" s="401"/>
      <c r="VLP1852" s="401"/>
      <c r="VLQ1852" s="401"/>
      <c r="VLR1852" s="401"/>
      <c r="VLS1852" s="401"/>
      <c r="VLT1852" s="401"/>
      <c r="VLU1852" s="401"/>
      <c r="VLV1852" s="401"/>
      <c r="VLW1852" s="401"/>
      <c r="VLX1852" s="401"/>
      <c r="VLY1852" s="401"/>
      <c r="VLZ1852" s="401"/>
      <c r="VMA1852" s="401"/>
      <c r="VMB1852" s="401"/>
      <c r="VMC1852" s="401"/>
      <c r="VMD1852" s="401"/>
      <c r="VME1852" s="401"/>
      <c r="VMF1852" s="401"/>
      <c r="VMG1852" s="401"/>
      <c r="VMH1852" s="401"/>
      <c r="VMI1852" s="401"/>
      <c r="VMJ1852" s="401"/>
      <c r="VMK1852" s="401"/>
      <c r="VML1852" s="401"/>
      <c r="VMM1852" s="401"/>
      <c r="VMN1852" s="401"/>
      <c r="VMO1852" s="401"/>
      <c r="VMP1852" s="401"/>
      <c r="VMQ1852" s="401"/>
      <c r="VMR1852" s="401"/>
      <c r="VMS1852" s="401"/>
      <c r="VMT1852" s="401"/>
      <c r="VMU1852" s="401"/>
      <c r="VMV1852" s="401"/>
      <c r="VMW1852" s="401"/>
      <c r="VMX1852" s="401"/>
      <c r="VMY1852" s="401"/>
      <c r="VMZ1852" s="401"/>
      <c r="VNA1852" s="401"/>
      <c r="VNB1852" s="401"/>
      <c r="VNC1852" s="401"/>
      <c r="VND1852" s="401"/>
      <c r="VNE1852" s="401"/>
      <c r="VNF1852" s="401"/>
      <c r="VNG1852" s="401"/>
      <c r="VNH1852" s="401"/>
      <c r="VNI1852" s="401"/>
      <c r="VNJ1852" s="401"/>
      <c r="VNK1852" s="401"/>
      <c r="VNL1852" s="401"/>
      <c r="VNM1852" s="401"/>
      <c r="VNN1852" s="401"/>
      <c r="VNO1852" s="401"/>
      <c r="VNP1852" s="401"/>
      <c r="VNQ1852" s="401"/>
      <c r="VNR1852" s="401"/>
      <c r="VNS1852" s="401"/>
      <c r="VNT1852" s="401"/>
      <c r="VNU1852" s="401"/>
      <c r="VNV1852" s="401"/>
      <c r="VNW1852" s="401"/>
      <c r="VNX1852" s="401"/>
      <c r="VNY1852" s="401"/>
      <c r="VNZ1852" s="401"/>
      <c r="VOA1852" s="401"/>
      <c r="VOB1852" s="401"/>
      <c r="VOC1852" s="401"/>
      <c r="VOD1852" s="401"/>
      <c r="VOE1852" s="401"/>
      <c r="VOF1852" s="401"/>
      <c r="VOG1852" s="401"/>
      <c r="VOH1852" s="401"/>
      <c r="VOI1852" s="401"/>
      <c r="VOJ1852" s="401"/>
      <c r="VOK1852" s="401"/>
      <c r="VOL1852" s="401"/>
      <c r="VOM1852" s="401"/>
      <c r="VON1852" s="401"/>
      <c r="VOO1852" s="401"/>
      <c r="VOP1852" s="401"/>
      <c r="VOQ1852" s="401"/>
      <c r="VOR1852" s="401"/>
      <c r="VOS1852" s="401"/>
      <c r="VOT1852" s="401"/>
      <c r="VOU1852" s="401"/>
      <c r="VOV1852" s="401"/>
      <c r="VOW1852" s="401"/>
      <c r="VOX1852" s="401"/>
      <c r="VOY1852" s="401"/>
      <c r="VOZ1852" s="401"/>
      <c r="VPA1852" s="401"/>
      <c r="VPB1852" s="401"/>
      <c r="VPC1852" s="401"/>
      <c r="VPD1852" s="401"/>
      <c r="VPE1852" s="401"/>
      <c r="VPF1852" s="401"/>
      <c r="VPG1852" s="401"/>
      <c r="VPH1852" s="401"/>
      <c r="VPI1852" s="401"/>
      <c r="VPJ1852" s="401"/>
      <c r="VPK1852" s="401"/>
      <c r="VPL1852" s="401"/>
      <c r="VPM1852" s="401"/>
      <c r="VPN1852" s="401"/>
      <c r="VPO1852" s="401"/>
      <c r="VPP1852" s="401"/>
      <c r="VPQ1852" s="401"/>
      <c r="VPR1852" s="401"/>
      <c r="VPS1852" s="401"/>
      <c r="VPT1852" s="401"/>
      <c r="VPU1852" s="401"/>
      <c r="VPV1852" s="401"/>
      <c r="VPW1852" s="401"/>
      <c r="VPX1852" s="401"/>
      <c r="VPY1852" s="401"/>
      <c r="VPZ1852" s="401"/>
      <c r="VQA1852" s="401"/>
      <c r="VQB1852" s="401"/>
      <c r="VQC1852" s="401"/>
      <c r="VQD1852" s="401"/>
      <c r="VQE1852" s="401"/>
      <c r="VQF1852" s="401"/>
      <c r="VQG1852" s="401"/>
      <c r="VQH1852" s="401"/>
      <c r="VQI1852" s="401"/>
      <c r="VQJ1852" s="401"/>
      <c r="VQK1852" s="401"/>
      <c r="VQL1852" s="401"/>
      <c r="VQM1852" s="401"/>
      <c r="VQN1852" s="401"/>
      <c r="VQO1852" s="401"/>
      <c r="VQP1852" s="401"/>
      <c r="VQQ1852" s="401"/>
      <c r="VQR1852" s="401"/>
      <c r="VQS1852" s="401"/>
      <c r="VQT1852" s="401"/>
      <c r="VQU1852" s="401"/>
      <c r="VQV1852" s="401"/>
      <c r="VQW1852" s="401"/>
      <c r="VQX1852" s="401"/>
      <c r="VQY1852" s="401"/>
      <c r="VQZ1852" s="401"/>
      <c r="VRA1852" s="401"/>
      <c r="VRB1852" s="401"/>
      <c r="VRC1852" s="401"/>
      <c r="VRD1852" s="401"/>
      <c r="VRE1852" s="401"/>
      <c r="VRF1852" s="401"/>
      <c r="VRG1852" s="401"/>
      <c r="VRH1852" s="401"/>
      <c r="VRI1852" s="401"/>
      <c r="VRJ1852" s="401"/>
      <c r="VRK1852" s="401"/>
      <c r="VRL1852" s="401"/>
      <c r="VRM1852" s="401"/>
      <c r="VRN1852" s="401"/>
      <c r="VRO1852" s="401"/>
      <c r="VRP1852" s="401"/>
      <c r="VRQ1852" s="401"/>
      <c r="VRR1852" s="401"/>
      <c r="VRS1852" s="401"/>
      <c r="VRT1852" s="401"/>
      <c r="VRU1852" s="401"/>
      <c r="VRV1852" s="401"/>
      <c r="VRW1852" s="401"/>
      <c r="VRX1852" s="401"/>
      <c r="VRY1852" s="401"/>
      <c r="VRZ1852" s="401"/>
      <c r="VSA1852" s="401"/>
      <c r="VSB1852" s="401"/>
      <c r="VSC1852" s="401"/>
      <c r="VSD1852" s="401"/>
      <c r="VSE1852" s="401"/>
      <c r="VSF1852" s="401"/>
      <c r="VSG1852" s="401"/>
      <c r="VSH1852" s="401"/>
      <c r="VSI1852" s="401"/>
      <c r="VSJ1852" s="401"/>
      <c r="VSK1852" s="401"/>
      <c r="VSL1852" s="401"/>
      <c r="VSM1852" s="401"/>
      <c r="VSN1852" s="401"/>
      <c r="VSO1852" s="401"/>
      <c r="VSP1852" s="401"/>
      <c r="VSQ1852" s="401"/>
      <c r="VSR1852" s="401"/>
      <c r="VSS1852" s="401"/>
      <c r="VST1852" s="401"/>
      <c r="VSU1852" s="401"/>
      <c r="VSV1852" s="401"/>
      <c r="VSW1852" s="401"/>
      <c r="VSX1852" s="401"/>
      <c r="VSY1852" s="401"/>
      <c r="VSZ1852" s="401"/>
      <c r="VTA1852" s="401"/>
      <c r="VTB1852" s="401"/>
      <c r="VTC1852" s="401"/>
      <c r="VTD1852" s="401"/>
      <c r="VTE1852" s="401"/>
      <c r="VTF1852" s="401"/>
      <c r="VTG1852" s="401"/>
      <c r="VTH1852" s="401"/>
      <c r="VTI1852" s="401"/>
      <c r="VTJ1852" s="401"/>
      <c r="VTK1852" s="401"/>
      <c r="VTL1852" s="401"/>
      <c r="VTM1852" s="401"/>
      <c r="VTN1852" s="401"/>
      <c r="VTO1852" s="401"/>
      <c r="VTP1852" s="401"/>
      <c r="VTQ1852" s="401"/>
      <c r="VTR1852" s="401"/>
      <c r="VTS1852" s="401"/>
      <c r="VTT1852" s="401"/>
      <c r="VTU1852" s="401"/>
      <c r="VTV1852" s="401"/>
      <c r="VTW1852" s="401"/>
      <c r="VTX1852" s="401"/>
      <c r="VTY1852" s="401"/>
      <c r="VTZ1852" s="401"/>
      <c r="VUA1852" s="401"/>
      <c r="VUB1852" s="401"/>
      <c r="VUC1852" s="401"/>
      <c r="VUD1852" s="401"/>
      <c r="VUE1852" s="401"/>
      <c r="VUF1852" s="401"/>
      <c r="VUG1852" s="401"/>
      <c r="VUH1852" s="401"/>
      <c r="VUI1852" s="401"/>
      <c r="VUJ1852" s="401"/>
      <c r="VUK1852" s="401"/>
      <c r="VUL1852" s="401"/>
      <c r="VUM1852" s="401"/>
      <c r="VUN1852" s="401"/>
      <c r="VUO1852" s="401"/>
      <c r="VUP1852" s="401"/>
      <c r="VUQ1852" s="401"/>
      <c r="VUR1852" s="401"/>
      <c r="VUS1852" s="401"/>
      <c r="VUT1852" s="401"/>
      <c r="VUU1852" s="401"/>
      <c r="VUV1852" s="401"/>
      <c r="VUW1852" s="401"/>
      <c r="VUX1852" s="401"/>
      <c r="VUY1852" s="401"/>
      <c r="VUZ1852" s="401"/>
      <c r="VVA1852" s="401"/>
      <c r="VVB1852" s="401"/>
      <c r="VVC1852" s="401"/>
      <c r="VVD1852" s="401"/>
      <c r="VVE1852" s="401"/>
      <c r="VVF1852" s="401"/>
      <c r="VVG1852" s="401"/>
      <c r="VVH1852" s="401"/>
      <c r="VVI1852" s="401"/>
      <c r="VVJ1852" s="401"/>
      <c r="VVK1852" s="401"/>
      <c r="VVL1852" s="401"/>
      <c r="VVM1852" s="401"/>
      <c r="VVN1852" s="401"/>
      <c r="VVO1852" s="401"/>
      <c r="VVP1852" s="401"/>
      <c r="VVQ1852" s="401"/>
      <c r="VVR1852" s="401"/>
      <c r="VVS1852" s="401"/>
      <c r="VVT1852" s="401"/>
      <c r="VVU1852" s="401"/>
      <c r="VVV1852" s="401"/>
      <c r="VVW1852" s="401"/>
      <c r="VVX1852" s="401"/>
      <c r="VVY1852" s="401"/>
      <c r="VVZ1852" s="401"/>
      <c r="VWA1852" s="401"/>
      <c r="VWB1852" s="401"/>
      <c r="VWC1852" s="401"/>
      <c r="VWD1852" s="401"/>
      <c r="VWE1852" s="401"/>
      <c r="VWF1852" s="401"/>
      <c r="VWG1852" s="401"/>
      <c r="VWH1852" s="401"/>
      <c r="VWI1852" s="401"/>
      <c r="VWJ1852" s="401"/>
      <c r="VWK1852" s="401"/>
      <c r="VWL1852" s="401"/>
      <c r="VWM1852" s="401"/>
      <c r="VWN1852" s="401"/>
      <c r="VWO1852" s="401"/>
      <c r="VWP1852" s="401"/>
      <c r="VWQ1852" s="401"/>
      <c r="VWR1852" s="401"/>
      <c r="VWS1852" s="401"/>
      <c r="VWT1852" s="401"/>
      <c r="VWU1852" s="401"/>
      <c r="VWV1852" s="401"/>
      <c r="VWW1852" s="401"/>
      <c r="VWX1852" s="401"/>
      <c r="VWY1852" s="401"/>
      <c r="VWZ1852" s="401"/>
      <c r="VXA1852" s="401"/>
      <c r="VXB1852" s="401"/>
      <c r="VXC1852" s="401"/>
      <c r="VXD1852" s="401"/>
      <c r="VXE1852" s="401"/>
      <c r="VXF1852" s="401"/>
      <c r="VXG1852" s="401"/>
      <c r="VXH1852" s="401"/>
      <c r="VXI1852" s="401"/>
      <c r="VXJ1852" s="401"/>
      <c r="VXK1852" s="401"/>
      <c r="VXL1852" s="401"/>
      <c r="VXM1852" s="401"/>
      <c r="VXN1852" s="401"/>
      <c r="VXO1852" s="401"/>
      <c r="VXP1852" s="401"/>
      <c r="VXQ1852" s="401"/>
      <c r="VXR1852" s="401"/>
      <c r="VXS1852" s="401"/>
      <c r="VXT1852" s="401"/>
      <c r="VXU1852" s="401"/>
      <c r="VXV1852" s="401"/>
      <c r="VXW1852" s="401"/>
      <c r="VXX1852" s="401"/>
      <c r="VXY1852" s="401"/>
      <c r="VXZ1852" s="401"/>
      <c r="VYA1852" s="401"/>
      <c r="VYB1852" s="401"/>
      <c r="VYC1852" s="401"/>
      <c r="VYD1852" s="401"/>
      <c r="VYE1852" s="401"/>
      <c r="VYF1852" s="401"/>
      <c r="VYG1852" s="401"/>
      <c r="VYH1852" s="401"/>
      <c r="VYI1852" s="401"/>
      <c r="VYJ1852" s="401"/>
      <c r="VYK1852" s="401"/>
      <c r="VYL1852" s="401"/>
      <c r="VYM1852" s="401"/>
      <c r="VYN1852" s="401"/>
      <c r="VYO1852" s="401"/>
      <c r="VYP1852" s="401"/>
      <c r="VYQ1852" s="401"/>
      <c r="VYR1852" s="401"/>
      <c r="VYS1852" s="401"/>
      <c r="VYT1852" s="401"/>
      <c r="VYU1852" s="401"/>
      <c r="VYV1852" s="401"/>
      <c r="VYW1852" s="401"/>
      <c r="VYX1852" s="401"/>
      <c r="VYY1852" s="401"/>
      <c r="VYZ1852" s="401"/>
      <c r="VZA1852" s="401"/>
      <c r="VZB1852" s="401"/>
      <c r="VZC1852" s="401"/>
      <c r="VZD1852" s="401"/>
      <c r="VZE1852" s="401"/>
      <c r="VZF1852" s="401"/>
      <c r="VZG1852" s="401"/>
      <c r="VZH1852" s="401"/>
      <c r="VZI1852" s="401"/>
      <c r="VZJ1852" s="401"/>
      <c r="VZK1852" s="401"/>
      <c r="VZL1852" s="401"/>
      <c r="VZM1852" s="401"/>
      <c r="VZN1852" s="401"/>
      <c r="VZO1852" s="401"/>
      <c r="VZP1852" s="401"/>
      <c r="VZQ1852" s="401"/>
      <c r="VZR1852" s="401"/>
      <c r="VZS1852" s="401"/>
      <c r="VZT1852" s="401"/>
      <c r="VZU1852" s="401"/>
      <c r="VZV1852" s="401"/>
      <c r="VZW1852" s="401"/>
      <c r="VZX1852" s="401"/>
      <c r="VZY1852" s="401"/>
      <c r="VZZ1852" s="401"/>
      <c r="WAA1852" s="401"/>
      <c r="WAB1852" s="401"/>
      <c r="WAC1852" s="401"/>
      <c r="WAD1852" s="401"/>
      <c r="WAE1852" s="401"/>
      <c r="WAF1852" s="401"/>
      <c r="WAG1852" s="401"/>
      <c r="WAH1852" s="401"/>
      <c r="WAI1852" s="401"/>
      <c r="WAJ1852" s="401"/>
      <c r="WAK1852" s="401"/>
      <c r="WAL1852" s="401"/>
      <c r="WAM1852" s="401"/>
      <c r="WAN1852" s="401"/>
      <c r="WAO1852" s="401"/>
      <c r="WAP1852" s="401"/>
      <c r="WAQ1852" s="401"/>
      <c r="WAR1852" s="401"/>
      <c r="WAS1852" s="401"/>
      <c r="WAT1852" s="401"/>
      <c r="WAU1852" s="401"/>
      <c r="WAV1852" s="401"/>
      <c r="WAW1852" s="401"/>
      <c r="WAX1852" s="401"/>
      <c r="WAY1852" s="401"/>
      <c r="WAZ1852" s="401"/>
      <c r="WBA1852" s="401"/>
      <c r="WBB1852" s="401"/>
      <c r="WBC1852" s="401"/>
      <c r="WBD1852" s="401"/>
      <c r="WBE1852" s="401"/>
      <c r="WBF1852" s="401"/>
      <c r="WBG1852" s="401"/>
      <c r="WBH1852" s="401"/>
      <c r="WBI1852" s="401"/>
      <c r="WBJ1852" s="401"/>
      <c r="WBK1852" s="401"/>
      <c r="WBL1852" s="401"/>
      <c r="WBM1852" s="401"/>
      <c r="WBN1852" s="401"/>
      <c r="WBO1852" s="401"/>
      <c r="WBP1852" s="401"/>
      <c r="WBQ1852" s="401"/>
      <c r="WBR1852" s="401"/>
      <c r="WBS1852" s="401"/>
      <c r="WBT1852" s="401"/>
      <c r="WBU1852" s="401"/>
      <c r="WBV1852" s="401"/>
      <c r="WBW1852" s="401"/>
      <c r="WBX1852" s="401"/>
      <c r="WBY1852" s="401"/>
      <c r="WBZ1852" s="401"/>
      <c r="WCA1852" s="401"/>
      <c r="WCB1852" s="401"/>
      <c r="WCC1852" s="401"/>
      <c r="WCD1852" s="401"/>
      <c r="WCE1852" s="401"/>
      <c r="WCF1852" s="401"/>
      <c r="WCG1852" s="401"/>
      <c r="WCH1852" s="401"/>
      <c r="WCI1852" s="401"/>
      <c r="WCJ1852" s="401"/>
      <c r="WCK1852" s="401"/>
      <c r="WCL1852" s="401"/>
      <c r="WCM1852" s="401"/>
      <c r="WCN1852" s="401"/>
      <c r="WCO1852" s="401"/>
      <c r="WCP1852" s="401"/>
      <c r="WCQ1852" s="401"/>
      <c r="WCR1852" s="401"/>
      <c r="WCS1852" s="401"/>
      <c r="WCT1852" s="401"/>
      <c r="WCU1852" s="401"/>
      <c r="WCV1852" s="401"/>
      <c r="WCW1852" s="401"/>
      <c r="WCX1852" s="401"/>
      <c r="WCY1852" s="401"/>
      <c r="WCZ1852" s="401"/>
      <c r="WDA1852" s="401"/>
      <c r="WDB1852" s="401"/>
      <c r="WDC1852" s="401"/>
      <c r="WDD1852" s="401"/>
      <c r="WDE1852" s="401"/>
      <c r="WDF1852" s="401"/>
      <c r="WDG1852" s="401"/>
      <c r="WDH1852" s="401"/>
      <c r="WDI1852" s="401"/>
      <c r="WDJ1852" s="401"/>
      <c r="WDK1852" s="401"/>
      <c r="WDL1852" s="401"/>
      <c r="WDM1852" s="401"/>
      <c r="WDN1852" s="401"/>
      <c r="WDO1852" s="401"/>
      <c r="WDP1852" s="401"/>
      <c r="WDQ1852" s="401"/>
      <c r="WDR1852" s="401"/>
      <c r="WDS1852" s="401"/>
      <c r="WDT1852" s="401"/>
      <c r="WDU1852" s="401"/>
      <c r="WDV1852" s="401"/>
      <c r="WDW1852" s="401"/>
      <c r="WDX1852" s="401"/>
      <c r="WDY1852" s="401"/>
      <c r="WDZ1852" s="401"/>
      <c r="WEA1852" s="401"/>
      <c r="WEB1852" s="401"/>
      <c r="WEC1852" s="401"/>
      <c r="WED1852" s="401"/>
      <c r="WEE1852" s="401"/>
      <c r="WEF1852" s="401"/>
      <c r="WEG1852" s="401"/>
      <c r="WEH1852" s="401"/>
      <c r="WEI1852" s="401"/>
      <c r="WEJ1852" s="401"/>
      <c r="WEK1852" s="401"/>
      <c r="WEL1852" s="401"/>
      <c r="WEM1852" s="401"/>
      <c r="WEN1852" s="401"/>
      <c r="WEO1852" s="401"/>
      <c r="WEP1852" s="401"/>
      <c r="WEQ1852" s="401"/>
      <c r="WER1852" s="401"/>
      <c r="WES1852" s="401"/>
      <c r="WET1852" s="401"/>
      <c r="WEU1852" s="401"/>
      <c r="WEV1852" s="401"/>
      <c r="WEW1852" s="401"/>
      <c r="WEX1852" s="401"/>
      <c r="WEY1852" s="401"/>
      <c r="WEZ1852" s="401"/>
      <c r="WFA1852" s="401"/>
      <c r="WFB1852" s="401"/>
      <c r="WFC1852" s="401"/>
      <c r="WFD1852" s="401"/>
      <c r="WFE1852" s="401"/>
      <c r="WFF1852" s="401"/>
      <c r="WFG1852" s="401"/>
      <c r="WFH1852" s="401"/>
      <c r="WFI1852" s="401"/>
      <c r="WFJ1852" s="401"/>
      <c r="WFK1852" s="401"/>
      <c r="WFL1852" s="401"/>
      <c r="WFM1852" s="401"/>
      <c r="WFN1852" s="401"/>
      <c r="WFO1852" s="401"/>
      <c r="WFP1852" s="401"/>
      <c r="WFQ1852" s="401"/>
      <c r="WFR1852" s="401"/>
      <c r="WFS1852" s="401"/>
      <c r="WFT1852" s="401"/>
      <c r="WFU1852" s="401"/>
      <c r="WFV1852" s="401"/>
      <c r="WFW1852" s="401"/>
      <c r="WFX1852" s="401"/>
      <c r="WFY1852" s="401"/>
      <c r="WFZ1852" s="401"/>
      <c r="WGA1852" s="401"/>
      <c r="WGB1852" s="401"/>
      <c r="WGC1852" s="401"/>
      <c r="WGD1852" s="401"/>
      <c r="WGE1852" s="401"/>
      <c r="WGF1852" s="401"/>
      <c r="WGG1852" s="401"/>
      <c r="WGH1852" s="401"/>
      <c r="WGI1852" s="401"/>
      <c r="WGJ1852" s="401"/>
      <c r="WGK1852" s="401"/>
      <c r="WGL1852" s="401"/>
      <c r="WGM1852" s="401"/>
      <c r="WGN1852" s="401"/>
      <c r="WGO1852" s="401"/>
      <c r="WGP1852" s="401"/>
      <c r="WGQ1852" s="401"/>
      <c r="WGR1852" s="401"/>
      <c r="WGS1852" s="401"/>
      <c r="WGT1852" s="401"/>
      <c r="WGU1852" s="401"/>
      <c r="WGV1852" s="401"/>
      <c r="WGW1852" s="401"/>
      <c r="WGX1852" s="401"/>
      <c r="WGY1852" s="401"/>
      <c r="WGZ1852" s="401"/>
      <c r="WHA1852" s="401"/>
      <c r="WHB1852" s="401"/>
      <c r="WHC1852" s="401"/>
      <c r="WHD1852" s="401"/>
      <c r="WHE1852" s="401"/>
      <c r="WHF1852" s="401"/>
      <c r="WHG1852" s="401"/>
      <c r="WHH1852" s="401"/>
      <c r="WHI1852" s="401"/>
      <c r="WHJ1852" s="401"/>
      <c r="WHK1852" s="401"/>
      <c r="WHL1852" s="401"/>
      <c r="WHM1852" s="401"/>
      <c r="WHN1852" s="401"/>
      <c r="WHO1852" s="401"/>
      <c r="WHP1852" s="401"/>
      <c r="WHQ1852" s="401"/>
      <c r="WHR1852" s="401"/>
      <c r="WHS1852" s="401"/>
      <c r="WHT1852" s="401"/>
      <c r="WHU1852" s="401"/>
      <c r="WHV1852" s="401"/>
      <c r="WHW1852" s="401"/>
      <c r="WHX1852" s="401"/>
      <c r="WHY1852" s="401"/>
      <c r="WHZ1852" s="401"/>
      <c r="WIA1852" s="401"/>
      <c r="WIB1852" s="401"/>
      <c r="WIC1852" s="401"/>
      <c r="WID1852" s="401"/>
      <c r="WIE1852" s="401"/>
      <c r="WIF1852" s="401"/>
      <c r="WIG1852" s="401"/>
      <c r="WIH1852" s="401"/>
      <c r="WII1852" s="401"/>
      <c r="WIJ1852" s="401"/>
      <c r="WIK1852" s="401"/>
      <c r="WIL1852" s="401"/>
      <c r="WIM1852" s="401"/>
      <c r="WIN1852" s="401"/>
      <c r="WIO1852" s="401"/>
      <c r="WIP1852" s="401"/>
      <c r="WIQ1852" s="401"/>
      <c r="WIR1852" s="401"/>
      <c r="WIS1852" s="401"/>
      <c r="WIT1852" s="401"/>
      <c r="WIU1852" s="401"/>
      <c r="WIV1852" s="401"/>
      <c r="WIW1852" s="401"/>
      <c r="WIX1852" s="401"/>
      <c r="WIY1852" s="401"/>
      <c r="WIZ1852" s="401"/>
      <c r="WJA1852" s="401"/>
      <c r="WJB1852" s="401"/>
      <c r="WJC1852" s="401"/>
      <c r="WJD1852" s="401"/>
      <c r="WJE1852" s="401"/>
      <c r="WJF1852" s="401"/>
      <c r="WJG1852" s="401"/>
      <c r="WJH1852" s="401"/>
      <c r="WJI1852" s="401"/>
      <c r="WJJ1852" s="401"/>
      <c r="WJK1852" s="401"/>
      <c r="WJL1852" s="401"/>
      <c r="WJM1852" s="401"/>
      <c r="WJN1852" s="401"/>
      <c r="WJO1852" s="401"/>
      <c r="WJP1852" s="401"/>
      <c r="WJQ1852" s="401"/>
      <c r="WJR1852" s="401"/>
      <c r="WJS1852" s="401"/>
      <c r="WJT1852" s="401"/>
      <c r="WJU1852" s="401"/>
      <c r="WJV1852" s="401"/>
      <c r="WJW1852" s="401"/>
      <c r="WJX1852" s="401"/>
      <c r="WJY1852" s="401"/>
      <c r="WJZ1852" s="401"/>
      <c r="WKA1852" s="401"/>
      <c r="WKB1852" s="401"/>
      <c r="WKC1852" s="401"/>
      <c r="WKD1852" s="401"/>
      <c r="WKE1852" s="401"/>
      <c r="WKF1852" s="401"/>
      <c r="WKG1852" s="401"/>
      <c r="WKH1852" s="401"/>
      <c r="WKI1852" s="401"/>
      <c r="WKJ1852" s="401"/>
      <c r="WKK1852" s="401"/>
      <c r="WKL1852" s="401"/>
      <c r="WKM1852" s="401"/>
      <c r="WKN1852" s="401"/>
      <c r="WKO1852" s="401"/>
      <c r="WKP1852" s="401"/>
      <c r="WKQ1852" s="401"/>
      <c r="WKR1852" s="401"/>
      <c r="WKS1852" s="401"/>
      <c r="WKT1852" s="401"/>
      <c r="WKU1852" s="401"/>
      <c r="WKV1852" s="401"/>
      <c r="WKW1852" s="401"/>
      <c r="WKX1852" s="401"/>
      <c r="WKY1852" s="401"/>
      <c r="WKZ1852" s="401"/>
      <c r="WLA1852" s="401"/>
      <c r="WLB1852" s="401"/>
      <c r="WLC1852" s="401"/>
      <c r="WLD1852" s="401"/>
      <c r="WLE1852" s="401"/>
      <c r="WLF1852" s="401"/>
      <c r="WLG1852" s="401"/>
      <c r="WLH1852" s="401"/>
      <c r="WLI1852" s="401"/>
      <c r="WLJ1852" s="401"/>
      <c r="WLK1852" s="401"/>
      <c r="WLL1852" s="401"/>
      <c r="WLM1852" s="401"/>
      <c r="WLN1852" s="401"/>
      <c r="WLO1852" s="401"/>
      <c r="WLP1852" s="401"/>
      <c r="WLQ1852" s="401"/>
      <c r="WLR1852" s="401"/>
      <c r="WLS1852" s="401"/>
      <c r="WLT1852" s="401"/>
      <c r="WLU1852" s="401"/>
      <c r="WLV1852" s="401"/>
      <c r="WLW1852" s="401"/>
      <c r="WLX1852" s="401"/>
      <c r="WLY1852" s="401"/>
      <c r="WLZ1852" s="401"/>
      <c r="WMA1852" s="401"/>
      <c r="WMB1852" s="401"/>
      <c r="WMC1852" s="401"/>
      <c r="WMD1852" s="401"/>
      <c r="WME1852" s="401"/>
      <c r="WMF1852" s="401"/>
      <c r="WMG1852" s="401"/>
      <c r="WMH1852" s="401"/>
      <c r="WMI1852" s="401"/>
      <c r="WMJ1852" s="401"/>
      <c r="WMK1852" s="401"/>
      <c r="WML1852" s="401"/>
      <c r="WMM1852" s="401"/>
      <c r="WMN1852" s="401"/>
      <c r="WMO1852" s="401"/>
      <c r="WMP1852" s="401"/>
      <c r="WMQ1852" s="401"/>
      <c r="WMR1852" s="401"/>
      <c r="WMS1852" s="401"/>
      <c r="WMT1852" s="401"/>
      <c r="WMU1852" s="401"/>
      <c r="WMV1852" s="401"/>
      <c r="WMW1852" s="401"/>
      <c r="WMX1852" s="401"/>
      <c r="WMY1852" s="401"/>
      <c r="WMZ1852" s="401"/>
      <c r="WNA1852" s="401"/>
      <c r="WNB1852" s="401"/>
      <c r="WNC1852" s="401"/>
      <c r="WND1852" s="401"/>
      <c r="WNE1852" s="401"/>
      <c r="WNF1852" s="401"/>
      <c r="WNG1852" s="401"/>
      <c r="WNH1852" s="401"/>
      <c r="WNI1852" s="401"/>
      <c r="WNJ1852" s="401"/>
      <c r="WNK1852" s="401"/>
      <c r="WNL1852" s="401"/>
      <c r="WNM1852" s="401"/>
      <c r="WNN1852" s="401"/>
      <c r="WNO1852" s="401"/>
      <c r="WNP1852" s="401"/>
      <c r="WNQ1852" s="401"/>
      <c r="WNR1852" s="401"/>
      <c r="WNS1852" s="401"/>
      <c r="WNT1852" s="401"/>
      <c r="WNU1852" s="401"/>
      <c r="WNV1852" s="401"/>
      <c r="WNW1852" s="401"/>
      <c r="WNX1852" s="401"/>
      <c r="WNY1852" s="401"/>
      <c r="WNZ1852" s="401"/>
      <c r="WOA1852" s="401"/>
      <c r="WOB1852" s="401"/>
      <c r="WOC1852" s="401"/>
      <c r="WOD1852" s="401"/>
      <c r="WOE1852" s="401"/>
      <c r="WOF1852" s="401"/>
      <c r="WOG1852" s="401"/>
      <c r="WOH1852" s="401"/>
      <c r="WOI1852" s="401"/>
      <c r="WOJ1852" s="401"/>
      <c r="WOK1852" s="401"/>
      <c r="WOL1852" s="401"/>
      <c r="WOM1852" s="401"/>
      <c r="WON1852" s="401"/>
      <c r="WOO1852" s="401"/>
      <c r="WOP1852" s="401"/>
      <c r="WOQ1852" s="401"/>
      <c r="WOR1852" s="401"/>
      <c r="WOS1852" s="401"/>
      <c r="WOT1852" s="401"/>
      <c r="WOU1852" s="401"/>
      <c r="WOV1852" s="401"/>
      <c r="WOW1852" s="401"/>
      <c r="WOX1852" s="401"/>
      <c r="WOY1852" s="401"/>
      <c r="WOZ1852" s="401"/>
      <c r="WPA1852" s="401"/>
      <c r="WPB1852" s="401"/>
      <c r="WPC1852" s="401"/>
      <c r="WPD1852" s="401"/>
      <c r="WPE1852" s="401"/>
      <c r="WPF1852" s="401"/>
      <c r="WPG1852" s="401"/>
      <c r="WPH1852" s="401"/>
      <c r="WPI1852" s="401"/>
      <c r="WPJ1852" s="401"/>
      <c r="WPK1852" s="401"/>
      <c r="WPL1852" s="401"/>
      <c r="WPM1852" s="401"/>
      <c r="WPN1852" s="401"/>
      <c r="WPO1852" s="401"/>
      <c r="WPP1852" s="401"/>
      <c r="WPQ1852" s="401"/>
      <c r="WPR1852" s="401"/>
      <c r="WPS1852" s="401"/>
      <c r="WPT1852" s="401"/>
      <c r="WPU1852" s="401"/>
      <c r="WPV1852" s="401"/>
      <c r="WPW1852" s="401"/>
      <c r="WPX1852" s="401"/>
      <c r="WPY1852" s="401"/>
      <c r="WPZ1852" s="401"/>
      <c r="WQA1852" s="401"/>
      <c r="WQB1852" s="401"/>
      <c r="WQC1852" s="401"/>
      <c r="WQD1852" s="401"/>
      <c r="WQE1852" s="401"/>
      <c r="WQF1852" s="401"/>
      <c r="WQG1852" s="401"/>
      <c r="WQH1852" s="401"/>
      <c r="WQI1852" s="401"/>
      <c r="WQJ1852" s="401"/>
      <c r="WQK1852" s="401"/>
      <c r="WQL1852" s="401"/>
      <c r="WQM1852" s="401"/>
      <c r="WQN1852" s="401"/>
      <c r="WQO1852" s="401"/>
      <c r="WQP1852" s="401"/>
      <c r="WQQ1852" s="401"/>
      <c r="WQR1852" s="401"/>
      <c r="WQS1852" s="401"/>
      <c r="WQT1852" s="401"/>
      <c r="WQU1852" s="401"/>
      <c r="WQV1852" s="401"/>
      <c r="WQW1852" s="401"/>
      <c r="WQX1852" s="401"/>
      <c r="WQY1852" s="401"/>
      <c r="WQZ1852" s="401"/>
      <c r="WRA1852" s="401"/>
      <c r="WRB1852" s="401"/>
      <c r="WRC1852" s="401"/>
      <c r="WRD1852" s="401"/>
      <c r="WRE1852" s="401"/>
      <c r="WRF1852" s="401"/>
      <c r="WRG1852" s="401"/>
      <c r="WRH1852" s="401"/>
      <c r="WRI1852" s="401"/>
      <c r="WRJ1852" s="401"/>
      <c r="WRK1852" s="401"/>
      <c r="WRL1852" s="401"/>
      <c r="WRM1852" s="401"/>
      <c r="WRN1852" s="401"/>
      <c r="WRO1852" s="401"/>
      <c r="WRP1852" s="401"/>
      <c r="WRQ1852" s="401"/>
      <c r="WRR1852" s="401"/>
      <c r="WRS1852" s="401"/>
      <c r="WRT1852" s="401"/>
      <c r="WRU1852" s="401"/>
      <c r="WRV1852" s="401"/>
      <c r="WRW1852" s="401"/>
      <c r="WRX1852" s="401"/>
      <c r="WRY1852" s="401"/>
      <c r="WRZ1852" s="401"/>
      <c r="WSA1852" s="401"/>
      <c r="WSB1852" s="401"/>
      <c r="WSC1852" s="401"/>
      <c r="WSD1852" s="401"/>
      <c r="WSE1852" s="401"/>
      <c r="WSF1852" s="401"/>
      <c r="WSG1852" s="401"/>
      <c r="WSH1852" s="401"/>
      <c r="WSI1852" s="401"/>
      <c r="WSJ1852" s="401"/>
      <c r="WSK1852" s="401"/>
      <c r="WSL1852" s="401"/>
      <c r="WSM1852" s="401"/>
      <c r="WSN1852" s="401"/>
      <c r="WSO1852" s="401"/>
      <c r="WSP1852" s="401"/>
      <c r="WSQ1852" s="401"/>
      <c r="WSR1852" s="401"/>
      <c r="WSS1852" s="401"/>
      <c r="WST1852" s="401"/>
      <c r="WSU1852" s="401"/>
      <c r="WSV1852" s="401"/>
      <c r="WSW1852" s="401"/>
      <c r="WSX1852" s="401"/>
      <c r="WSY1852" s="401"/>
      <c r="WSZ1852" s="401"/>
      <c r="WTA1852" s="401"/>
      <c r="WTB1852" s="401"/>
      <c r="WTC1852" s="401"/>
      <c r="WTD1852" s="401"/>
      <c r="WTE1852" s="401"/>
      <c r="WTF1852" s="401"/>
      <c r="WTG1852" s="401"/>
      <c r="WTH1852" s="401"/>
      <c r="WTI1852" s="401"/>
      <c r="WTJ1852" s="401"/>
      <c r="WTK1852" s="401"/>
      <c r="WTL1852" s="401"/>
      <c r="WTM1852" s="401"/>
      <c r="WTN1852" s="401"/>
      <c r="WTO1852" s="401"/>
      <c r="WTP1852" s="401"/>
      <c r="WTQ1852" s="401"/>
      <c r="WTR1852" s="401"/>
      <c r="WTS1852" s="401"/>
      <c r="WTT1852" s="401"/>
      <c r="WTU1852" s="401"/>
      <c r="WTV1852" s="401"/>
      <c r="WTW1852" s="401"/>
      <c r="WTX1852" s="401"/>
      <c r="WTY1852" s="401"/>
      <c r="WTZ1852" s="401"/>
      <c r="WUA1852" s="401"/>
      <c r="WUB1852" s="401"/>
      <c r="WUC1852" s="401"/>
      <c r="WUD1852" s="401"/>
      <c r="WUE1852" s="401"/>
      <c r="WUF1852" s="401"/>
      <c r="WUG1852" s="401"/>
      <c r="WUH1852" s="401"/>
      <c r="WUI1852" s="401"/>
      <c r="WUJ1852" s="401"/>
      <c r="WUK1852" s="401"/>
      <c r="WUL1852" s="401"/>
      <c r="WUM1852" s="401"/>
      <c r="WUN1852" s="401"/>
      <c r="WUO1852" s="401"/>
      <c r="WUP1852" s="401"/>
      <c r="WUQ1852" s="401"/>
      <c r="WUR1852" s="401"/>
      <c r="WUS1852" s="401"/>
      <c r="WUT1852" s="401"/>
      <c r="WUU1852" s="401"/>
      <c r="WUV1852" s="401"/>
      <c r="WUW1852" s="401"/>
      <c r="WUX1852" s="401"/>
      <c r="WUY1852" s="401"/>
      <c r="WUZ1852" s="401"/>
      <c r="WVA1852" s="401"/>
      <c r="WVB1852" s="401"/>
      <c r="WVC1852" s="401"/>
      <c r="WVD1852" s="401"/>
      <c r="WVE1852" s="401"/>
    </row>
    <row r="1853" spans="1:16125" s="399" customFormat="1">
      <c r="A1853" s="397"/>
      <c r="B1853" s="397"/>
      <c r="C1853" s="400"/>
      <c r="D1853" s="400"/>
      <c r="E1853" s="5028"/>
      <c r="F1853" s="3459"/>
      <c r="G1853" s="3459"/>
      <c r="H1853" s="3459"/>
      <c r="I1853" s="3459"/>
      <c r="J1853" s="3459"/>
      <c r="K1853" s="397"/>
      <c r="L1853" s="401"/>
      <c r="M1853" s="401"/>
      <c r="N1853" s="401"/>
      <c r="O1853" s="401"/>
      <c r="P1853" s="401"/>
      <c r="Q1853" s="401"/>
      <c r="R1853" s="401"/>
      <c r="S1853" s="401"/>
      <c r="T1853" s="401"/>
      <c r="U1853" s="401"/>
      <c r="V1853" s="401"/>
      <c r="W1853" s="401"/>
      <c r="X1853" s="401"/>
      <c r="Y1853" s="401"/>
      <c r="Z1853" s="401"/>
      <c r="AA1853" s="401"/>
      <c r="AB1853" s="401"/>
      <c r="AC1853" s="401"/>
      <c r="AD1853" s="401"/>
      <c r="AE1853" s="401"/>
      <c r="AF1853" s="401"/>
      <c r="AG1853" s="401"/>
      <c r="AH1853" s="401"/>
      <c r="AI1853" s="401"/>
      <c r="AJ1853" s="401"/>
      <c r="AK1853" s="401"/>
      <c r="AL1853" s="401"/>
      <c r="AM1853" s="401"/>
      <c r="AN1853" s="401"/>
      <c r="AO1853" s="401"/>
      <c r="AP1853" s="401"/>
      <c r="AQ1853" s="401"/>
      <c r="AR1853" s="401"/>
      <c r="AS1853" s="401"/>
      <c r="AT1853" s="401"/>
      <c r="AU1853" s="401"/>
      <c r="AV1853" s="401"/>
      <c r="AW1853" s="401"/>
      <c r="AX1853" s="401"/>
      <c r="AY1853" s="401"/>
      <c r="AZ1853" s="401"/>
      <c r="BA1853" s="401"/>
      <c r="BB1853" s="401"/>
      <c r="BC1853" s="401"/>
      <c r="BD1853" s="401"/>
      <c r="BE1853" s="401"/>
      <c r="BF1853" s="401"/>
      <c r="BG1853" s="401"/>
      <c r="BH1853" s="401"/>
      <c r="BI1853" s="401"/>
      <c r="BJ1853" s="401"/>
      <c r="BK1853" s="401"/>
      <c r="BL1853" s="401"/>
      <c r="BM1853" s="401"/>
      <c r="BN1853" s="401"/>
      <c r="BO1853" s="401"/>
      <c r="BP1853" s="401"/>
      <c r="BQ1853" s="401"/>
      <c r="BR1853" s="401"/>
      <c r="BS1853" s="401"/>
      <c r="BT1853" s="401"/>
      <c r="BU1853" s="401"/>
      <c r="BV1853" s="401"/>
      <c r="BW1853" s="401"/>
      <c r="BX1853" s="401"/>
      <c r="BY1853" s="401"/>
      <c r="BZ1853" s="401"/>
      <c r="CA1853" s="401"/>
      <c r="CB1853" s="401"/>
      <c r="CC1853" s="401"/>
      <c r="CD1853" s="401"/>
      <c r="CE1853" s="401"/>
      <c r="CF1853" s="401"/>
      <c r="CG1853" s="401"/>
      <c r="CH1853" s="401"/>
      <c r="CI1853" s="401"/>
      <c r="CJ1853" s="401"/>
      <c r="CK1853" s="401"/>
      <c r="CL1853" s="401"/>
      <c r="CM1853" s="401"/>
      <c r="CN1853" s="401"/>
      <c r="CO1853" s="401"/>
      <c r="CP1853" s="401"/>
      <c r="CQ1853" s="401"/>
      <c r="CR1853" s="401"/>
      <c r="CS1853" s="401"/>
      <c r="CT1853" s="401"/>
      <c r="CU1853" s="401"/>
      <c r="CV1853" s="401"/>
      <c r="CW1853" s="401"/>
      <c r="CX1853" s="401"/>
      <c r="CY1853" s="401"/>
      <c r="CZ1853" s="401"/>
      <c r="DA1853" s="401"/>
      <c r="DB1853" s="401"/>
      <c r="DC1853" s="401"/>
      <c r="DD1853" s="401"/>
      <c r="DE1853" s="401"/>
      <c r="DF1853" s="401"/>
      <c r="DG1853" s="401"/>
      <c r="DH1853" s="401"/>
      <c r="DI1853" s="401"/>
      <c r="DJ1853" s="401"/>
      <c r="DK1853" s="401"/>
      <c r="DL1853" s="401"/>
      <c r="DM1853" s="401"/>
      <c r="DN1853" s="401"/>
      <c r="DO1853" s="401"/>
      <c r="DP1853" s="401"/>
      <c r="DQ1853" s="401"/>
      <c r="DR1853" s="401"/>
      <c r="DS1853" s="401"/>
      <c r="DT1853" s="401"/>
      <c r="DU1853" s="401"/>
      <c r="DV1853" s="401"/>
      <c r="DW1853" s="401"/>
      <c r="DX1853" s="401"/>
      <c r="DY1853" s="401"/>
      <c r="DZ1853" s="401"/>
      <c r="EA1853" s="401"/>
      <c r="EB1853" s="401"/>
      <c r="EC1853" s="401"/>
      <c r="ED1853" s="401"/>
      <c r="EE1853" s="401"/>
      <c r="EF1853" s="401"/>
      <c r="EG1853" s="401"/>
      <c r="EH1853" s="401"/>
      <c r="EI1853" s="401"/>
      <c r="EJ1853" s="401"/>
      <c r="EK1853" s="401"/>
      <c r="EL1853" s="401"/>
      <c r="EM1853" s="401"/>
      <c r="EN1853" s="401"/>
      <c r="EO1853" s="401"/>
      <c r="EP1853" s="401"/>
      <c r="EQ1853" s="401"/>
      <c r="ER1853" s="401"/>
      <c r="ES1853" s="401"/>
      <c r="ET1853" s="401"/>
      <c r="EU1853" s="401"/>
      <c r="EV1853" s="401"/>
      <c r="EW1853" s="401"/>
      <c r="EX1853" s="401"/>
      <c r="EY1853" s="401"/>
      <c r="EZ1853" s="401"/>
      <c r="FA1853" s="401"/>
      <c r="FB1853" s="401"/>
      <c r="FC1853" s="401"/>
      <c r="FD1853" s="401"/>
      <c r="FE1853" s="401"/>
      <c r="FF1853" s="401"/>
      <c r="FG1853" s="401"/>
      <c r="FH1853" s="401"/>
      <c r="FI1853" s="401"/>
      <c r="FJ1853" s="401"/>
      <c r="FK1853" s="401"/>
      <c r="FL1853" s="401"/>
      <c r="FM1853" s="401"/>
      <c r="FN1853" s="401"/>
      <c r="FO1853" s="401"/>
      <c r="FP1853" s="401"/>
      <c r="FQ1853" s="401"/>
      <c r="FR1853" s="401"/>
      <c r="FS1853" s="401"/>
      <c r="FT1853" s="401"/>
      <c r="FU1853" s="401"/>
      <c r="FV1853" s="401"/>
      <c r="FW1853" s="401"/>
      <c r="FX1853" s="401"/>
      <c r="FY1853" s="401"/>
      <c r="FZ1853" s="401"/>
      <c r="GA1853" s="401"/>
      <c r="GB1853" s="401"/>
      <c r="GC1853" s="401"/>
      <c r="GD1853" s="401"/>
      <c r="GE1853" s="401"/>
      <c r="GF1853" s="401"/>
      <c r="GG1853" s="401"/>
      <c r="GH1853" s="401"/>
      <c r="GI1853" s="401"/>
      <c r="GJ1853" s="401"/>
      <c r="GK1853" s="401"/>
      <c r="GL1853" s="401"/>
      <c r="GM1853" s="401"/>
      <c r="GN1853" s="401"/>
      <c r="GO1853" s="401"/>
      <c r="GP1853" s="401"/>
      <c r="GQ1853" s="401"/>
      <c r="GR1853" s="401"/>
      <c r="GS1853" s="401"/>
      <c r="GT1853" s="401"/>
      <c r="GU1853" s="401"/>
      <c r="GV1853" s="401"/>
      <c r="GW1853" s="401"/>
      <c r="GX1853" s="401"/>
      <c r="GY1853" s="401"/>
      <c r="GZ1853" s="401"/>
      <c r="HA1853" s="401"/>
      <c r="HB1853" s="401"/>
      <c r="HC1853" s="401"/>
      <c r="HD1853" s="401"/>
      <c r="HE1853" s="401"/>
      <c r="HF1853" s="401"/>
      <c r="HG1853" s="401"/>
      <c r="HH1853" s="401"/>
      <c r="HI1853" s="401"/>
      <c r="HJ1853" s="401"/>
      <c r="HK1853" s="401"/>
      <c r="HL1853" s="401"/>
      <c r="HM1853" s="401"/>
      <c r="HN1853" s="401"/>
      <c r="HO1853" s="401"/>
      <c r="HP1853" s="401"/>
      <c r="HQ1853" s="401"/>
      <c r="HR1853" s="401"/>
      <c r="HS1853" s="401"/>
      <c r="HT1853" s="401"/>
      <c r="HU1853" s="401"/>
      <c r="HV1853" s="401"/>
      <c r="HW1853" s="401"/>
      <c r="HX1853" s="401"/>
      <c r="HY1853" s="401"/>
      <c r="HZ1853" s="401"/>
      <c r="IA1853" s="401"/>
      <c r="IB1853" s="401"/>
      <c r="IC1853" s="401"/>
      <c r="ID1853" s="401"/>
      <c r="IE1853" s="401"/>
      <c r="IF1853" s="401"/>
      <c r="IG1853" s="401"/>
      <c r="IH1853" s="401"/>
      <c r="II1853" s="401"/>
      <c r="IJ1853" s="401"/>
      <c r="IK1853" s="401"/>
      <c r="IL1853" s="401"/>
      <c r="IM1853" s="401"/>
      <c r="IN1853" s="401"/>
      <c r="IO1853" s="401"/>
      <c r="IP1853" s="401"/>
      <c r="IQ1853" s="401"/>
      <c r="IR1853" s="401"/>
      <c r="IS1853" s="401"/>
      <c r="IT1853" s="401"/>
      <c r="IU1853" s="401"/>
      <c r="IV1853" s="401"/>
      <c r="IW1853" s="401"/>
      <c r="IX1853" s="401"/>
      <c r="IY1853" s="401"/>
      <c r="IZ1853" s="401"/>
      <c r="JA1853" s="401"/>
      <c r="JB1853" s="401"/>
      <c r="JC1853" s="401"/>
      <c r="JD1853" s="401"/>
      <c r="JE1853" s="401"/>
      <c r="JF1853" s="401"/>
      <c r="JG1853" s="401"/>
      <c r="JH1853" s="401"/>
      <c r="JI1853" s="401"/>
      <c r="JJ1853" s="401"/>
      <c r="JK1853" s="401"/>
      <c r="JL1853" s="401"/>
      <c r="JM1853" s="401"/>
      <c r="JN1853" s="401"/>
      <c r="JO1853" s="401"/>
      <c r="JP1853" s="401"/>
      <c r="JQ1853" s="401"/>
      <c r="JR1853" s="401"/>
      <c r="JS1853" s="401"/>
      <c r="JT1853" s="401"/>
      <c r="JU1853" s="401"/>
      <c r="JV1853" s="401"/>
      <c r="JW1853" s="401"/>
      <c r="JX1853" s="401"/>
      <c r="JY1853" s="401"/>
      <c r="JZ1853" s="401"/>
      <c r="KA1853" s="401"/>
      <c r="KB1853" s="401"/>
      <c r="KC1853" s="401"/>
      <c r="KD1853" s="401"/>
      <c r="KE1853" s="401"/>
      <c r="KF1853" s="401"/>
      <c r="KG1853" s="401"/>
      <c r="KH1853" s="401"/>
      <c r="KI1853" s="401"/>
      <c r="KJ1853" s="401"/>
      <c r="KK1853" s="401"/>
      <c r="KL1853" s="401"/>
      <c r="KM1853" s="401"/>
      <c r="KN1853" s="401"/>
      <c r="KO1853" s="401"/>
      <c r="KP1853" s="401"/>
      <c r="KQ1853" s="401"/>
      <c r="KR1853" s="401"/>
      <c r="KS1853" s="401"/>
      <c r="KT1853" s="401"/>
      <c r="KU1853" s="401"/>
      <c r="KV1853" s="401"/>
      <c r="KW1853" s="401"/>
      <c r="KX1853" s="401"/>
      <c r="KY1853" s="401"/>
      <c r="KZ1853" s="401"/>
      <c r="LA1853" s="401"/>
      <c r="LB1853" s="401"/>
      <c r="LC1853" s="401"/>
      <c r="LD1853" s="401"/>
      <c r="LE1853" s="401"/>
      <c r="LF1853" s="401"/>
      <c r="LG1853" s="401"/>
      <c r="LH1853" s="401"/>
      <c r="LI1853" s="401"/>
      <c r="LJ1853" s="401"/>
      <c r="LK1853" s="401"/>
      <c r="LL1853" s="401"/>
      <c r="LM1853" s="401"/>
      <c r="LN1853" s="401"/>
      <c r="LO1853" s="401"/>
      <c r="LP1853" s="401"/>
      <c r="LQ1853" s="401"/>
      <c r="LR1853" s="401"/>
      <c r="LS1853" s="401"/>
      <c r="LT1853" s="401"/>
      <c r="LU1853" s="401"/>
      <c r="LV1853" s="401"/>
      <c r="LW1853" s="401"/>
      <c r="LX1853" s="401"/>
      <c r="LY1853" s="401"/>
      <c r="LZ1853" s="401"/>
      <c r="MA1853" s="401"/>
      <c r="MB1853" s="401"/>
      <c r="MC1853" s="401"/>
      <c r="MD1853" s="401"/>
      <c r="ME1853" s="401"/>
      <c r="MF1853" s="401"/>
      <c r="MG1853" s="401"/>
      <c r="MH1853" s="401"/>
      <c r="MI1853" s="401"/>
      <c r="MJ1853" s="401"/>
      <c r="MK1853" s="401"/>
      <c r="ML1853" s="401"/>
      <c r="MM1853" s="401"/>
      <c r="MN1853" s="401"/>
      <c r="MO1853" s="401"/>
      <c r="MP1853" s="401"/>
      <c r="MQ1853" s="401"/>
      <c r="MR1853" s="401"/>
      <c r="MS1853" s="401"/>
      <c r="MT1853" s="401"/>
      <c r="MU1853" s="401"/>
      <c r="MV1853" s="401"/>
      <c r="MW1853" s="401"/>
      <c r="MX1853" s="401"/>
      <c r="MY1853" s="401"/>
      <c r="MZ1853" s="401"/>
      <c r="NA1853" s="401"/>
      <c r="NB1853" s="401"/>
      <c r="NC1853" s="401"/>
      <c r="ND1853" s="401"/>
      <c r="NE1853" s="401"/>
      <c r="NF1853" s="401"/>
      <c r="NG1853" s="401"/>
      <c r="NH1853" s="401"/>
      <c r="NI1853" s="401"/>
      <c r="NJ1853" s="401"/>
      <c r="NK1853" s="401"/>
      <c r="NL1853" s="401"/>
      <c r="NM1853" s="401"/>
      <c r="NN1853" s="401"/>
      <c r="NO1853" s="401"/>
      <c r="NP1853" s="401"/>
      <c r="NQ1853" s="401"/>
      <c r="NR1853" s="401"/>
      <c r="NS1853" s="401"/>
      <c r="NT1853" s="401"/>
      <c r="NU1853" s="401"/>
      <c r="NV1853" s="401"/>
      <c r="NW1853" s="401"/>
      <c r="NX1853" s="401"/>
      <c r="NY1853" s="401"/>
      <c r="NZ1853" s="401"/>
      <c r="OA1853" s="401"/>
      <c r="OB1853" s="401"/>
      <c r="OC1853" s="401"/>
      <c r="OD1853" s="401"/>
      <c r="OE1853" s="401"/>
      <c r="OF1853" s="401"/>
      <c r="OG1853" s="401"/>
      <c r="OH1853" s="401"/>
      <c r="OI1853" s="401"/>
      <c r="OJ1853" s="401"/>
      <c r="OK1853" s="401"/>
      <c r="OL1853" s="401"/>
      <c r="OM1853" s="401"/>
      <c r="ON1853" s="401"/>
      <c r="OO1853" s="401"/>
      <c r="OP1853" s="401"/>
      <c r="OQ1853" s="401"/>
      <c r="OR1853" s="401"/>
      <c r="OS1853" s="401"/>
      <c r="OT1853" s="401"/>
      <c r="OU1853" s="401"/>
      <c r="OV1853" s="401"/>
      <c r="OW1853" s="401"/>
      <c r="OX1853" s="401"/>
      <c r="OY1853" s="401"/>
      <c r="OZ1853" s="401"/>
      <c r="PA1853" s="401"/>
      <c r="PB1853" s="401"/>
      <c r="PC1853" s="401"/>
      <c r="PD1853" s="401"/>
      <c r="PE1853" s="401"/>
      <c r="PF1853" s="401"/>
      <c r="PG1853" s="401"/>
      <c r="PH1853" s="401"/>
      <c r="PI1853" s="401"/>
      <c r="PJ1853" s="401"/>
      <c r="PK1853" s="401"/>
      <c r="PL1853" s="401"/>
      <c r="PM1853" s="401"/>
      <c r="PN1853" s="401"/>
      <c r="PO1853" s="401"/>
      <c r="PP1853" s="401"/>
      <c r="PQ1853" s="401"/>
      <c r="PR1853" s="401"/>
      <c r="PS1853" s="401"/>
      <c r="PT1853" s="401"/>
      <c r="PU1853" s="401"/>
      <c r="PV1853" s="401"/>
      <c r="PW1853" s="401"/>
      <c r="PX1853" s="401"/>
      <c r="PY1853" s="401"/>
      <c r="PZ1853" s="401"/>
      <c r="QA1853" s="401"/>
      <c r="QB1853" s="401"/>
      <c r="QC1853" s="401"/>
      <c r="QD1853" s="401"/>
      <c r="QE1853" s="401"/>
      <c r="QF1853" s="401"/>
      <c r="QG1853" s="401"/>
      <c r="QH1853" s="401"/>
      <c r="QI1853" s="401"/>
      <c r="QJ1853" s="401"/>
      <c r="QK1853" s="401"/>
      <c r="QL1853" s="401"/>
      <c r="QM1853" s="401"/>
      <c r="QN1853" s="401"/>
      <c r="QO1853" s="401"/>
      <c r="QP1853" s="401"/>
      <c r="QQ1853" s="401"/>
      <c r="QR1853" s="401"/>
      <c r="QS1853" s="401"/>
      <c r="QT1853" s="401"/>
      <c r="QU1853" s="401"/>
      <c r="QV1853" s="401"/>
      <c r="QW1853" s="401"/>
      <c r="QX1853" s="401"/>
      <c r="QY1853" s="401"/>
      <c r="QZ1853" s="401"/>
      <c r="RA1853" s="401"/>
      <c r="RB1853" s="401"/>
      <c r="RC1853" s="401"/>
      <c r="RD1853" s="401"/>
      <c r="RE1853" s="401"/>
      <c r="RF1853" s="401"/>
      <c r="RG1853" s="401"/>
      <c r="RH1853" s="401"/>
      <c r="RI1853" s="401"/>
      <c r="RJ1853" s="401"/>
      <c r="RK1853" s="401"/>
      <c r="RL1853" s="401"/>
      <c r="RM1853" s="401"/>
      <c r="RN1853" s="401"/>
      <c r="RO1853" s="401"/>
      <c r="RP1853" s="401"/>
      <c r="RQ1853" s="401"/>
      <c r="RR1853" s="401"/>
      <c r="RS1853" s="401"/>
      <c r="RT1853" s="401"/>
      <c r="RU1853" s="401"/>
      <c r="RV1853" s="401"/>
      <c r="RW1853" s="401"/>
      <c r="RX1853" s="401"/>
      <c r="RY1853" s="401"/>
      <c r="RZ1853" s="401"/>
      <c r="SA1853" s="401"/>
      <c r="SB1853" s="401"/>
      <c r="SC1853" s="401"/>
      <c r="SD1853" s="401"/>
      <c r="SE1853" s="401"/>
      <c r="SF1853" s="401"/>
      <c r="SG1853" s="401"/>
      <c r="SH1853" s="401"/>
      <c r="SI1853" s="401"/>
      <c r="SJ1853" s="401"/>
      <c r="SK1853" s="401"/>
      <c r="SL1853" s="401"/>
      <c r="SM1853" s="401"/>
      <c r="SN1853" s="401"/>
      <c r="SO1853" s="401"/>
      <c r="SP1853" s="401"/>
      <c r="SQ1853" s="401"/>
      <c r="SR1853" s="401"/>
      <c r="SS1853" s="401"/>
      <c r="ST1853" s="401"/>
      <c r="SU1853" s="401"/>
      <c r="SV1853" s="401"/>
      <c r="SW1853" s="401"/>
      <c r="SX1853" s="401"/>
      <c r="SY1853" s="401"/>
      <c r="SZ1853" s="401"/>
      <c r="TA1853" s="401"/>
      <c r="TB1853" s="401"/>
      <c r="TC1853" s="401"/>
      <c r="TD1853" s="401"/>
      <c r="TE1853" s="401"/>
      <c r="TF1853" s="401"/>
      <c r="TG1853" s="401"/>
      <c r="TH1853" s="401"/>
      <c r="TI1853" s="401"/>
      <c r="TJ1853" s="401"/>
      <c r="TK1853" s="401"/>
      <c r="TL1853" s="401"/>
      <c r="TM1853" s="401"/>
      <c r="TN1853" s="401"/>
      <c r="TO1853" s="401"/>
      <c r="TP1853" s="401"/>
      <c r="TQ1853" s="401"/>
      <c r="TR1853" s="401"/>
      <c r="TS1853" s="401"/>
      <c r="TT1853" s="401"/>
      <c r="TU1853" s="401"/>
      <c r="TV1853" s="401"/>
      <c r="TW1853" s="401"/>
      <c r="TX1853" s="401"/>
      <c r="TY1853" s="401"/>
      <c r="TZ1853" s="401"/>
      <c r="UA1853" s="401"/>
      <c r="UB1853" s="401"/>
      <c r="UC1853" s="401"/>
      <c r="UD1853" s="401"/>
      <c r="UE1853" s="401"/>
      <c r="UF1853" s="401"/>
      <c r="UG1853" s="401"/>
      <c r="UH1853" s="401"/>
      <c r="UI1853" s="401"/>
      <c r="UJ1853" s="401"/>
      <c r="UK1853" s="401"/>
      <c r="UL1853" s="401"/>
      <c r="UM1853" s="401"/>
      <c r="UN1853" s="401"/>
      <c r="UO1853" s="401"/>
      <c r="UP1853" s="401"/>
      <c r="UQ1853" s="401"/>
      <c r="UR1853" s="401"/>
      <c r="US1853" s="401"/>
      <c r="UT1853" s="401"/>
      <c r="UU1853" s="401"/>
      <c r="UV1853" s="401"/>
      <c r="UW1853" s="401"/>
      <c r="UX1853" s="401"/>
      <c r="UY1853" s="401"/>
      <c r="UZ1853" s="401"/>
      <c r="VA1853" s="401"/>
      <c r="VB1853" s="401"/>
      <c r="VC1853" s="401"/>
      <c r="VD1853" s="401"/>
      <c r="VE1853" s="401"/>
      <c r="VF1853" s="401"/>
      <c r="VG1853" s="401"/>
      <c r="VH1853" s="401"/>
      <c r="VI1853" s="401"/>
      <c r="VJ1853" s="401"/>
      <c r="VK1853" s="401"/>
      <c r="VL1853" s="401"/>
      <c r="VM1853" s="401"/>
      <c r="VN1853" s="401"/>
      <c r="VO1853" s="401"/>
      <c r="VP1853" s="401"/>
      <c r="VQ1853" s="401"/>
      <c r="VR1853" s="401"/>
      <c r="VS1853" s="401"/>
      <c r="VT1853" s="401"/>
      <c r="VU1853" s="401"/>
      <c r="VV1853" s="401"/>
      <c r="VW1853" s="401"/>
      <c r="VX1853" s="401"/>
      <c r="VY1853" s="401"/>
      <c r="VZ1853" s="401"/>
      <c r="WA1853" s="401"/>
      <c r="WB1853" s="401"/>
      <c r="WC1853" s="401"/>
      <c r="WD1853" s="401"/>
      <c r="WE1853" s="401"/>
      <c r="WF1853" s="401"/>
      <c r="WG1853" s="401"/>
      <c r="WH1853" s="401"/>
      <c r="WI1853" s="401"/>
      <c r="WJ1853" s="401"/>
      <c r="WK1853" s="401"/>
      <c r="WL1853" s="401"/>
      <c r="WM1853" s="401"/>
      <c r="WN1853" s="401"/>
      <c r="WO1853" s="401"/>
      <c r="WP1853" s="401"/>
      <c r="WQ1853" s="401"/>
      <c r="WR1853" s="401"/>
      <c r="WS1853" s="401"/>
      <c r="WT1853" s="401"/>
      <c r="WU1853" s="401"/>
      <c r="WV1853" s="401"/>
      <c r="WW1853" s="401"/>
      <c r="WX1853" s="401"/>
      <c r="WY1853" s="401"/>
      <c r="WZ1853" s="401"/>
      <c r="XA1853" s="401"/>
      <c r="XB1853" s="401"/>
      <c r="XC1853" s="401"/>
      <c r="XD1853" s="401"/>
      <c r="XE1853" s="401"/>
      <c r="XF1853" s="401"/>
      <c r="XG1853" s="401"/>
      <c r="XH1853" s="401"/>
      <c r="XI1853" s="401"/>
      <c r="XJ1853" s="401"/>
      <c r="XK1853" s="401"/>
      <c r="XL1853" s="401"/>
      <c r="XM1853" s="401"/>
      <c r="XN1853" s="401"/>
      <c r="XO1853" s="401"/>
      <c r="XP1853" s="401"/>
      <c r="XQ1853" s="401"/>
      <c r="XR1853" s="401"/>
      <c r="XS1853" s="401"/>
      <c r="XT1853" s="401"/>
      <c r="XU1853" s="401"/>
      <c r="XV1853" s="401"/>
      <c r="XW1853" s="401"/>
      <c r="XX1853" s="401"/>
      <c r="XY1853" s="401"/>
      <c r="XZ1853" s="401"/>
      <c r="YA1853" s="401"/>
      <c r="YB1853" s="401"/>
      <c r="YC1853" s="401"/>
      <c r="YD1853" s="401"/>
      <c r="YE1853" s="401"/>
      <c r="YF1853" s="401"/>
      <c r="YG1853" s="401"/>
      <c r="YH1853" s="401"/>
      <c r="YI1853" s="401"/>
      <c r="YJ1853" s="401"/>
      <c r="YK1853" s="401"/>
      <c r="YL1853" s="401"/>
      <c r="YM1853" s="401"/>
      <c r="YN1853" s="401"/>
      <c r="YO1853" s="401"/>
      <c r="YP1853" s="401"/>
      <c r="YQ1853" s="401"/>
      <c r="YR1853" s="401"/>
      <c r="YS1853" s="401"/>
      <c r="YT1853" s="401"/>
      <c r="YU1853" s="401"/>
      <c r="YV1853" s="401"/>
      <c r="YW1853" s="401"/>
      <c r="YX1853" s="401"/>
      <c r="YY1853" s="401"/>
      <c r="YZ1853" s="401"/>
      <c r="ZA1853" s="401"/>
      <c r="ZB1853" s="401"/>
      <c r="ZC1853" s="401"/>
      <c r="ZD1853" s="401"/>
      <c r="ZE1853" s="401"/>
      <c r="ZF1853" s="401"/>
      <c r="ZG1853" s="401"/>
      <c r="ZH1853" s="401"/>
      <c r="ZI1853" s="401"/>
      <c r="ZJ1853" s="401"/>
      <c r="ZK1853" s="401"/>
      <c r="ZL1853" s="401"/>
      <c r="ZM1853" s="401"/>
      <c r="ZN1853" s="401"/>
      <c r="ZO1853" s="401"/>
      <c r="ZP1853" s="401"/>
      <c r="ZQ1853" s="401"/>
      <c r="ZR1853" s="401"/>
      <c r="ZS1853" s="401"/>
      <c r="ZT1853" s="401"/>
      <c r="ZU1853" s="401"/>
      <c r="ZV1853" s="401"/>
      <c r="ZW1853" s="401"/>
      <c r="ZX1853" s="401"/>
      <c r="ZY1853" s="401"/>
      <c r="ZZ1853" s="401"/>
      <c r="AAA1853" s="401"/>
      <c r="AAB1853" s="401"/>
      <c r="AAC1853" s="401"/>
      <c r="AAD1853" s="401"/>
      <c r="AAE1853" s="401"/>
      <c r="AAF1853" s="401"/>
      <c r="AAG1853" s="401"/>
      <c r="AAH1853" s="401"/>
      <c r="AAI1853" s="401"/>
      <c r="AAJ1853" s="401"/>
      <c r="AAK1853" s="401"/>
      <c r="AAL1853" s="401"/>
      <c r="AAM1853" s="401"/>
      <c r="AAN1853" s="401"/>
      <c r="AAO1853" s="401"/>
      <c r="AAP1853" s="401"/>
      <c r="AAQ1853" s="401"/>
      <c r="AAR1853" s="401"/>
      <c r="AAS1853" s="401"/>
      <c r="AAT1853" s="401"/>
      <c r="AAU1853" s="401"/>
      <c r="AAV1853" s="401"/>
      <c r="AAW1853" s="401"/>
      <c r="AAX1853" s="401"/>
      <c r="AAY1853" s="401"/>
      <c r="AAZ1853" s="401"/>
      <c r="ABA1853" s="401"/>
      <c r="ABB1853" s="401"/>
      <c r="ABC1853" s="401"/>
      <c r="ABD1853" s="401"/>
      <c r="ABE1853" s="401"/>
      <c r="ABF1853" s="401"/>
      <c r="ABG1853" s="401"/>
      <c r="ABH1853" s="401"/>
      <c r="ABI1853" s="401"/>
      <c r="ABJ1853" s="401"/>
      <c r="ABK1853" s="401"/>
      <c r="ABL1853" s="401"/>
      <c r="ABM1853" s="401"/>
      <c r="ABN1853" s="401"/>
      <c r="ABO1853" s="401"/>
      <c r="ABP1853" s="401"/>
      <c r="ABQ1853" s="401"/>
      <c r="ABR1853" s="401"/>
      <c r="ABS1853" s="401"/>
      <c r="ABT1853" s="401"/>
      <c r="ABU1853" s="401"/>
      <c r="ABV1853" s="401"/>
      <c r="ABW1853" s="401"/>
      <c r="ABX1853" s="401"/>
      <c r="ABY1853" s="401"/>
      <c r="ABZ1853" s="401"/>
      <c r="ACA1853" s="401"/>
      <c r="ACB1853" s="401"/>
      <c r="ACC1853" s="401"/>
      <c r="ACD1853" s="401"/>
      <c r="ACE1853" s="401"/>
      <c r="ACF1853" s="401"/>
      <c r="ACG1853" s="401"/>
      <c r="ACH1853" s="401"/>
      <c r="ACI1853" s="401"/>
      <c r="ACJ1853" s="401"/>
      <c r="ACK1853" s="401"/>
      <c r="ACL1853" s="401"/>
      <c r="ACM1853" s="401"/>
      <c r="ACN1853" s="401"/>
      <c r="ACO1853" s="401"/>
      <c r="ACP1853" s="401"/>
      <c r="ACQ1853" s="401"/>
      <c r="ACR1853" s="401"/>
      <c r="ACS1853" s="401"/>
      <c r="ACT1853" s="401"/>
      <c r="ACU1853" s="401"/>
      <c r="ACV1853" s="401"/>
      <c r="ACW1853" s="401"/>
      <c r="ACX1853" s="401"/>
      <c r="ACY1853" s="401"/>
      <c r="ACZ1853" s="401"/>
      <c r="ADA1853" s="401"/>
      <c r="ADB1853" s="401"/>
      <c r="ADC1853" s="401"/>
      <c r="ADD1853" s="401"/>
      <c r="ADE1853" s="401"/>
      <c r="ADF1853" s="401"/>
      <c r="ADG1853" s="401"/>
      <c r="ADH1853" s="401"/>
      <c r="ADI1853" s="401"/>
      <c r="ADJ1853" s="401"/>
      <c r="ADK1853" s="401"/>
      <c r="ADL1853" s="401"/>
      <c r="ADM1853" s="401"/>
      <c r="ADN1853" s="401"/>
      <c r="ADO1853" s="401"/>
      <c r="ADP1853" s="401"/>
      <c r="ADQ1853" s="401"/>
      <c r="ADR1853" s="401"/>
      <c r="ADS1853" s="401"/>
      <c r="ADT1853" s="401"/>
      <c r="ADU1853" s="401"/>
      <c r="ADV1853" s="401"/>
      <c r="ADW1853" s="401"/>
      <c r="ADX1853" s="401"/>
      <c r="ADY1853" s="401"/>
      <c r="ADZ1853" s="401"/>
      <c r="AEA1853" s="401"/>
      <c r="AEB1853" s="401"/>
      <c r="AEC1853" s="401"/>
      <c r="AED1853" s="401"/>
      <c r="AEE1853" s="401"/>
      <c r="AEF1853" s="401"/>
      <c r="AEG1853" s="401"/>
      <c r="AEH1853" s="401"/>
      <c r="AEI1853" s="401"/>
      <c r="AEJ1853" s="401"/>
      <c r="AEK1853" s="401"/>
      <c r="AEL1853" s="401"/>
      <c r="AEM1853" s="401"/>
      <c r="AEN1853" s="401"/>
      <c r="AEO1853" s="401"/>
      <c r="AEP1853" s="401"/>
      <c r="AEQ1853" s="401"/>
      <c r="AER1853" s="401"/>
      <c r="AES1853" s="401"/>
      <c r="AET1853" s="401"/>
      <c r="AEU1853" s="401"/>
      <c r="AEV1853" s="401"/>
      <c r="AEW1853" s="401"/>
      <c r="AEX1853" s="401"/>
      <c r="AEY1853" s="401"/>
      <c r="AEZ1853" s="401"/>
      <c r="AFA1853" s="401"/>
      <c r="AFB1853" s="401"/>
      <c r="AFC1853" s="401"/>
      <c r="AFD1853" s="401"/>
      <c r="AFE1853" s="401"/>
      <c r="AFF1853" s="401"/>
      <c r="AFG1853" s="401"/>
      <c r="AFH1853" s="401"/>
      <c r="AFI1853" s="401"/>
      <c r="AFJ1853" s="401"/>
      <c r="AFK1853" s="401"/>
      <c r="AFL1853" s="401"/>
      <c r="AFM1853" s="401"/>
      <c r="AFN1853" s="401"/>
      <c r="AFO1853" s="401"/>
      <c r="AFP1853" s="401"/>
      <c r="AFQ1853" s="401"/>
      <c r="AFR1853" s="401"/>
      <c r="AFS1853" s="401"/>
      <c r="AFT1853" s="401"/>
      <c r="AFU1853" s="401"/>
      <c r="AFV1853" s="401"/>
      <c r="AFW1853" s="401"/>
      <c r="AFX1853" s="401"/>
      <c r="AFY1853" s="401"/>
      <c r="AFZ1853" s="401"/>
      <c r="AGA1853" s="401"/>
      <c r="AGB1853" s="401"/>
      <c r="AGC1853" s="401"/>
      <c r="AGD1853" s="401"/>
      <c r="AGE1853" s="401"/>
      <c r="AGF1853" s="401"/>
      <c r="AGG1853" s="401"/>
      <c r="AGH1853" s="401"/>
      <c r="AGI1853" s="401"/>
      <c r="AGJ1853" s="401"/>
      <c r="AGK1853" s="401"/>
      <c r="AGL1853" s="401"/>
      <c r="AGM1853" s="401"/>
      <c r="AGN1853" s="401"/>
      <c r="AGO1853" s="401"/>
      <c r="AGP1853" s="401"/>
      <c r="AGQ1853" s="401"/>
      <c r="AGR1853" s="401"/>
      <c r="AGS1853" s="401"/>
      <c r="AGT1853" s="401"/>
      <c r="AGU1853" s="401"/>
      <c r="AGV1853" s="401"/>
      <c r="AGW1853" s="401"/>
      <c r="AGX1853" s="401"/>
      <c r="AGY1853" s="401"/>
      <c r="AGZ1853" s="401"/>
      <c r="AHA1853" s="401"/>
      <c r="AHB1853" s="401"/>
      <c r="AHC1853" s="401"/>
      <c r="AHD1853" s="401"/>
      <c r="AHE1853" s="401"/>
      <c r="AHF1853" s="401"/>
      <c r="AHG1853" s="401"/>
      <c r="AHH1853" s="401"/>
      <c r="AHI1853" s="401"/>
      <c r="AHJ1853" s="401"/>
      <c r="AHK1853" s="401"/>
      <c r="AHL1853" s="401"/>
      <c r="AHM1853" s="401"/>
      <c r="AHN1853" s="401"/>
      <c r="AHO1853" s="401"/>
      <c r="AHP1853" s="401"/>
      <c r="AHQ1853" s="401"/>
      <c r="AHR1853" s="401"/>
      <c r="AHS1853" s="401"/>
      <c r="AHT1853" s="401"/>
      <c r="AHU1853" s="401"/>
      <c r="AHV1853" s="401"/>
      <c r="AHW1853" s="401"/>
      <c r="AHX1853" s="401"/>
      <c r="AHY1853" s="401"/>
      <c r="AHZ1853" s="401"/>
      <c r="AIA1853" s="401"/>
      <c r="AIB1853" s="401"/>
      <c r="AIC1853" s="401"/>
      <c r="AID1853" s="401"/>
      <c r="AIE1853" s="401"/>
      <c r="AIF1853" s="401"/>
      <c r="AIG1853" s="401"/>
      <c r="AIH1853" s="401"/>
      <c r="AII1853" s="401"/>
      <c r="AIJ1853" s="401"/>
      <c r="AIK1853" s="401"/>
      <c r="AIL1853" s="401"/>
      <c r="AIM1853" s="401"/>
      <c r="AIN1853" s="401"/>
      <c r="AIO1853" s="401"/>
      <c r="AIP1853" s="401"/>
      <c r="AIQ1853" s="401"/>
      <c r="AIR1853" s="401"/>
      <c r="AIS1853" s="401"/>
      <c r="AIT1853" s="401"/>
      <c r="AIU1853" s="401"/>
      <c r="AIV1853" s="401"/>
      <c r="AIW1853" s="401"/>
      <c r="AIX1853" s="401"/>
      <c r="AIY1853" s="401"/>
      <c r="AIZ1853" s="401"/>
      <c r="AJA1853" s="401"/>
      <c r="AJB1853" s="401"/>
      <c r="AJC1853" s="401"/>
      <c r="AJD1853" s="401"/>
      <c r="AJE1853" s="401"/>
      <c r="AJF1853" s="401"/>
      <c r="AJG1853" s="401"/>
      <c r="AJH1853" s="401"/>
      <c r="AJI1853" s="401"/>
      <c r="AJJ1853" s="401"/>
      <c r="AJK1853" s="401"/>
      <c r="AJL1853" s="401"/>
      <c r="AJM1853" s="401"/>
      <c r="AJN1853" s="401"/>
      <c r="AJO1853" s="401"/>
      <c r="AJP1853" s="401"/>
      <c r="AJQ1853" s="401"/>
      <c r="AJR1853" s="401"/>
      <c r="AJS1853" s="401"/>
      <c r="AJT1853" s="401"/>
      <c r="AJU1853" s="401"/>
      <c r="AJV1853" s="401"/>
      <c r="AJW1853" s="401"/>
      <c r="AJX1853" s="401"/>
      <c r="AJY1853" s="401"/>
      <c r="AJZ1853" s="401"/>
      <c r="AKA1853" s="401"/>
      <c r="AKB1853" s="401"/>
      <c r="AKC1853" s="401"/>
      <c r="AKD1853" s="401"/>
      <c r="AKE1853" s="401"/>
      <c r="AKF1853" s="401"/>
      <c r="AKG1853" s="401"/>
      <c r="AKH1853" s="401"/>
      <c r="AKI1853" s="401"/>
      <c r="AKJ1853" s="401"/>
      <c r="AKK1853" s="401"/>
      <c r="AKL1853" s="401"/>
      <c r="AKM1853" s="401"/>
      <c r="AKN1853" s="401"/>
      <c r="AKO1853" s="401"/>
      <c r="AKP1853" s="401"/>
      <c r="AKQ1853" s="401"/>
      <c r="AKR1853" s="401"/>
      <c r="AKS1853" s="401"/>
      <c r="AKT1853" s="401"/>
      <c r="AKU1853" s="401"/>
      <c r="AKV1853" s="401"/>
      <c r="AKW1853" s="401"/>
      <c r="AKX1853" s="401"/>
      <c r="AKY1853" s="401"/>
      <c r="AKZ1853" s="401"/>
      <c r="ALA1853" s="401"/>
      <c r="ALB1853" s="401"/>
      <c r="ALC1853" s="401"/>
      <c r="ALD1853" s="401"/>
      <c r="ALE1853" s="401"/>
      <c r="ALF1853" s="401"/>
      <c r="ALG1853" s="401"/>
      <c r="ALH1853" s="401"/>
      <c r="ALI1853" s="401"/>
      <c r="ALJ1853" s="401"/>
      <c r="ALK1853" s="401"/>
      <c r="ALL1853" s="401"/>
      <c r="ALM1853" s="401"/>
      <c r="ALN1853" s="401"/>
      <c r="ALO1853" s="401"/>
      <c r="ALP1853" s="401"/>
      <c r="ALQ1853" s="401"/>
      <c r="ALR1853" s="401"/>
      <c r="ALS1853" s="401"/>
      <c r="ALT1853" s="401"/>
      <c r="ALU1853" s="401"/>
      <c r="ALV1853" s="401"/>
      <c r="ALW1853" s="401"/>
      <c r="ALX1853" s="401"/>
      <c r="ALY1853" s="401"/>
      <c r="ALZ1853" s="401"/>
      <c r="AMA1853" s="401"/>
      <c r="AMB1853" s="401"/>
      <c r="AMC1853" s="401"/>
      <c r="AMD1853" s="401"/>
      <c r="AME1853" s="401"/>
      <c r="AMF1853" s="401"/>
      <c r="AMG1853" s="401"/>
      <c r="AMH1853" s="401"/>
      <c r="AMI1853" s="401"/>
      <c r="AMJ1853" s="401"/>
      <c r="AMK1853" s="401"/>
      <c r="AML1853" s="401"/>
      <c r="AMM1853" s="401"/>
      <c r="AMN1853" s="401"/>
      <c r="AMO1853" s="401"/>
      <c r="AMP1853" s="401"/>
      <c r="AMQ1853" s="401"/>
      <c r="AMR1853" s="401"/>
      <c r="AMS1853" s="401"/>
      <c r="AMT1853" s="401"/>
      <c r="AMU1853" s="401"/>
      <c r="AMV1853" s="401"/>
      <c r="AMW1853" s="401"/>
      <c r="AMX1853" s="401"/>
      <c r="AMY1853" s="401"/>
      <c r="AMZ1853" s="401"/>
      <c r="ANA1853" s="401"/>
      <c r="ANB1853" s="401"/>
      <c r="ANC1853" s="401"/>
      <c r="AND1853" s="401"/>
      <c r="ANE1853" s="401"/>
      <c r="ANF1853" s="401"/>
      <c r="ANG1853" s="401"/>
      <c r="ANH1853" s="401"/>
      <c r="ANI1853" s="401"/>
      <c r="ANJ1853" s="401"/>
      <c r="ANK1853" s="401"/>
      <c r="ANL1853" s="401"/>
      <c r="ANM1853" s="401"/>
      <c r="ANN1853" s="401"/>
      <c r="ANO1853" s="401"/>
      <c r="ANP1853" s="401"/>
      <c r="ANQ1853" s="401"/>
      <c r="ANR1853" s="401"/>
      <c r="ANS1853" s="401"/>
      <c r="ANT1853" s="401"/>
      <c r="ANU1853" s="401"/>
      <c r="ANV1853" s="401"/>
      <c r="ANW1853" s="401"/>
      <c r="ANX1853" s="401"/>
      <c r="ANY1853" s="401"/>
      <c r="ANZ1853" s="401"/>
      <c r="AOA1853" s="401"/>
      <c r="AOB1853" s="401"/>
      <c r="AOC1853" s="401"/>
      <c r="AOD1853" s="401"/>
      <c r="AOE1853" s="401"/>
      <c r="AOF1853" s="401"/>
      <c r="AOG1853" s="401"/>
      <c r="AOH1853" s="401"/>
      <c r="AOI1853" s="401"/>
      <c r="AOJ1853" s="401"/>
      <c r="AOK1853" s="401"/>
      <c r="AOL1853" s="401"/>
      <c r="AOM1853" s="401"/>
      <c r="AON1853" s="401"/>
      <c r="AOO1853" s="401"/>
      <c r="AOP1853" s="401"/>
      <c r="AOQ1853" s="401"/>
      <c r="AOR1853" s="401"/>
      <c r="AOS1853" s="401"/>
      <c r="AOT1853" s="401"/>
      <c r="AOU1853" s="401"/>
      <c r="AOV1853" s="401"/>
      <c r="AOW1853" s="401"/>
      <c r="AOX1853" s="401"/>
      <c r="AOY1853" s="401"/>
      <c r="AOZ1853" s="401"/>
      <c r="APA1853" s="401"/>
      <c r="APB1853" s="401"/>
      <c r="APC1853" s="401"/>
      <c r="APD1853" s="401"/>
      <c r="APE1853" s="401"/>
      <c r="APF1853" s="401"/>
      <c r="APG1853" s="401"/>
      <c r="APH1853" s="401"/>
      <c r="API1853" s="401"/>
      <c r="APJ1853" s="401"/>
      <c r="APK1853" s="401"/>
      <c r="APL1853" s="401"/>
      <c r="APM1853" s="401"/>
      <c r="APN1853" s="401"/>
      <c r="APO1853" s="401"/>
      <c r="APP1853" s="401"/>
      <c r="APQ1853" s="401"/>
      <c r="APR1853" s="401"/>
      <c r="APS1853" s="401"/>
      <c r="APT1853" s="401"/>
      <c r="APU1853" s="401"/>
      <c r="APV1853" s="401"/>
      <c r="APW1853" s="401"/>
      <c r="APX1853" s="401"/>
      <c r="APY1853" s="401"/>
      <c r="APZ1853" s="401"/>
      <c r="AQA1853" s="401"/>
      <c r="AQB1853" s="401"/>
      <c r="AQC1853" s="401"/>
      <c r="AQD1853" s="401"/>
      <c r="AQE1853" s="401"/>
      <c r="AQF1853" s="401"/>
      <c r="AQG1853" s="401"/>
      <c r="AQH1853" s="401"/>
      <c r="AQI1853" s="401"/>
      <c r="AQJ1853" s="401"/>
      <c r="AQK1853" s="401"/>
      <c r="AQL1853" s="401"/>
      <c r="AQM1853" s="401"/>
      <c r="AQN1853" s="401"/>
      <c r="AQO1853" s="401"/>
      <c r="AQP1853" s="401"/>
      <c r="AQQ1853" s="401"/>
      <c r="AQR1853" s="401"/>
      <c r="AQS1853" s="401"/>
      <c r="AQT1853" s="401"/>
      <c r="AQU1853" s="401"/>
      <c r="AQV1853" s="401"/>
      <c r="AQW1853" s="401"/>
      <c r="AQX1853" s="401"/>
      <c r="AQY1853" s="401"/>
      <c r="AQZ1853" s="401"/>
      <c r="ARA1853" s="401"/>
      <c r="ARB1853" s="401"/>
      <c r="ARC1853" s="401"/>
      <c r="ARD1853" s="401"/>
      <c r="ARE1853" s="401"/>
      <c r="ARF1853" s="401"/>
      <c r="ARG1853" s="401"/>
      <c r="ARH1853" s="401"/>
      <c r="ARI1853" s="401"/>
      <c r="ARJ1853" s="401"/>
      <c r="ARK1853" s="401"/>
      <c r="ARL1853" s="401"/>
      <c r="ARM1853" s="401"/>
      <c r="ARN1853" s="401"/>
      <c r="ARO1853" s="401"/>
      <c r="ARP1853" s="401"/>
      <c r="ARQ1853" s="401"/>
      <c r="ARR1853" s="401"/>
      <c r="ARS1853" s="401"/>
      <c r="ART1853" s="401"/>
      <c r="ARU1853" s="401"/>
      <c r="ARV1853" s="401"/>
      <c r="ARW1853" s="401"/>
      <c r="ARX1853" s="401"/>
      <c r="ARY1853" s="401"/>
      <c r="ARZ1853" s="401"/>
      <c r="ASA1853" s="401"/>
      <c r="ASB1853" s="401"/>
      <c r="ASC1853" s="401"/>
      <c r="ASD1853" s="401"/>
      <c r="ASE1853" s="401"/>
      <c r="ASF1853" s="401"/>
      <c r="ASG1853" s="401"/>
      <c r="ASH1853" s="401"/>
      <c r="ASI1853" s="401"/>
      <c r="ASJ1853" s="401"/>
      <c r="ASK1853" s="401"/>
      <c r="ASL1853" s="401"/>
      <c r="ASM1853" s="401"/>
      <c r="ASN1853" s="401"/>
      <c r="ASO1853" s="401"/>
      <c r="ASP1853" s="401"/>
      <c r="ASQ1853" s="401"/>
      <c r="ASR1853" s="401"/>
      <c r="ASS1853" s="401"/>
      <c r="AST1853" s="401"/>
      <c r="ASU1853" s="401"/>
      <c r="ASV1853" s="401"/>
      <c r="ASW1853" s="401"/>
      <c r="ASX1853" s="401"/>
      <c r="ASY1853" s="401"/>
      <c r="ASZ1853" s="401"/>
      <c r="ATA1853" s="401"/>
      <c r="ATB1853" s="401"/>
      <c r="ATC1853" s="401"/>
      <c r="ATD1853" s="401"/>
      <c r="ATE1853" s="401"/>
      <c r="ATF1853" s="401"/>
      <c r="ATG1853" s="401"/>
      <c r="ATH1853" s="401"/>
      <c r="ATI1853" s="401"/>
      <c r="ATJ1853" s="401"/>
      <c r="ATK1853" s="401"/>
      <c r="ATL1853" s="401"/>
      <c r="ATM1853" s="401"/>
      <c r="ATN1853" s="401"/>
      <c r="ATO1853" s="401"/>
      <c r="ATP1853" s="401"/>
      <c r="ATQ1853" s="401"/>
      <c r="ATR1853" s="401"/>
      <c r="ATS1853" s="401"/>
      <c r="ATT1853" s="401"/>
      <c r="ATU1853" s="401"/>
      <c r="ATV1853" s="401"/>
      <c r="ATW1853" s="401"/>
      <c r="ATX1853" s="401"/>
      <c r="ATY1853" s="401"/>
      <c r="ATZ1853" s="401"/>
      <c r="AUA1853" s="401"/>
      <c r="AUB1853" s="401"/>
      <c r="AUC1853" s="401"/>
      <c r="AUD1853" s="401"/>
      <c r="AUE1853" s="401"/>
      <c r="AUF1853" s="401"/>
      <c r="AUG1853" s="401"/>
      <c r="AUH1853" s="401"/>
      <c r="AUI1853" s="401"/>
      <c r="AUJ1853" s="401"/>
      <c r="AUK1853" s="401"/>
      <c r="AUL1853" s="401"/>
      <c r="AUM1853" s="401"/>
      <c r="AUN1853" s="401"/>
      <c r="AUO1853" s="401"/>
      <c r="AUP1853" s="401"/>
      <c r="AUQ1853" s="401"/>
      <c r="AUR1853" s="401"/>
      <c r="AUS1853" s="401"/>
      <c r="AUT1853" s="401"/>
      <c r="AUU1853" s="401"/>
      <c r="AUV1853" s="401"/>
      <c r="AUW1853" s="401"/>
      <c r="AUX1853" s="401"/>
      <c r="AUY1853" s="401"/>
      <c r="AUZ1853" s="401"/>
      <c r="AVA1853" s="401"/>
      <c r="AVB1853" s="401"/>
      <c r="AVC1853" s="401"/>
      <c r="AVD1853" s="401"/>
      <c r="AVE1853" s="401"/>
      <c r="AVF1853" s="401"/>
      <c r="AVG1853" s="401"/>
      <c r="AVH1853" s="401"/>
      <c r="AVI1853" s="401"/>
      <c r="AVJ1853" s="401"/>
      <c r="AVK1853" s="401"/>
      <c r="AVL1853" s="401"/>
      <c r="AVM1853" s="401"/>
      <c r="AVN1853" s="401"/>
      <c r="AVO1853" s="401"/>
      <c r="AVP1853" s="401"/>
      <c r="AVQ1853" s="401"/>
      <c r="AVR1853" s="401"/>
      <c r="AVS1853" s="401"/>
      <c r="AVT1853" s="401"/>
      <c r="AVU1853" s="401"/>
      <c r="AVV1853" s="401"/>
      <c r="AVW1853" s="401"/>
      <c r="AVX1853" s="401"/>
      <c r="AVY1853" s="401"/>
      <c r="AVZ1853" s="401"/>
      <c r="AWA1853" s="401"/>
      <c r="AWB1853" s="401"/>
      <c r="AWC1853" s="401"/>
      <c r="AWD1853" s="401"/>
      <c r="AWE1853" s="401"/>
      <c r="AWF1853" s="401"/>
      <c r="AWG1853" s="401"/>
      <c r="AWH1853" s="401"/>
      <c r="AWI1853" s="401"/>
      <c r="AWJ1853" s="401"/>
      <c r="AWK1853" s="401"/>
      <c r="AWL1853" s="401"/>
      <c r="AWM1853" s="401"/>
      <c r="AWN1853" s="401"/>
      <c r="AWO1853" s="401"/>
      <c r="AWP1853" s="401"/>
      <c r="AWQ1853" s="401"/>
      <c r="AWR1853" s="401"/>
      <c r="AWS1853" s="401"/>
      <c r="AWT1853" s="401"/>
      <c r="AWU1853" s="401"/>
      <c r="AWV1853" s="401"/>
      <c r="AWW1853" s="401"/>
      <c r="AWX1853" s="401"/>
      <c r="AWY1853" s="401"/>
      <c r="AWZ1853" s="401"/>
      <c r="AXA1853" s="401"/>
      <c r="AXB1853" s="401"/>
      <c r="AXC1853" s="401"/>
      <c r="AXD1853" s="401"/>
      <c r="AXE1853" s="401"/>
      <c r="AXF1853" s="401"/>
      <c r="AXG1853" s="401"/>
      <c r="AXH1853" s="401"/>
      <c r="AXI1853" s="401"/>
      <c r="AXJ1853" s="401"/>
      <c r="AXK1853" s="401"/>
      <c r="AXL1853" s="401"/>
      <c r="AXM1853" s="401"/>
      <c r="AXN1853" s="401"/>
      <c r="AXO1853" s="401"/>
      <c r="AXP1853" s="401"/>
      <c r="AXQ1853" s="401"/>
      <c r="AXR1853" s="401"/>
      <c r="AXS1853" s="401"/>
      <c r="AXT1853" s="401"/>
      <c r="AXU1853" s="401"/>
      <c r="AXV1853" s="401"/>
      <c r="AXW1853" s="401"/>
      <c r="AXX1853" s="401"/>
      <c r="AXY1853" s="401"/>
      <c r="AXZ1853" s="401"/>
      <c r="AYA1853" s="401"/>
      <c r="AYB1853" s="401"/>
      <c r="AYC1853" s="401"/>
      <c r="AYD1853" s="401"/>
      <c r="AYE1853" s="401"/>
      <c r="AYF1853" s="401"/>
      <c r="AYG1853" s="401"/>
      <c r="AYH1853" s="401"/>
      <c r="AYI1853" s="401"/>
      <c r="AYJ1853" s="401"/>
      <c r="AYK1853" s="401"/>
      <c r="AYL1853" s="401"/>
      <c r="AYM1853" s="401"/>
      <c r="AYN1853" s="401"/>
      <c r="AYO1853" s="401"/>
      <c r="AYP1853" s="401"/>
      <c r="AYQ1853" s="401"/>
      <c r="AYR1853" s="401"/>
      <c r="AYS1853" s="401"/>
      <c r="AYT1853" s="401"/>
      <c r="AYU1853" s="401"/>
      <c r="AYV1853" s="401"/>
      <c r="AYW1853" s="401"/>
      <c r="AYX1853" s="401"/>
      <c r="AYY1853" s="401"/>
      <c r="AYZ1853" s="401"/>
      <c r="AZA1853" s="401"/>
      <c r="AZB1853" s="401"/>
      <c r="AZC1853" s="401"/>
      <c r="AZD1853" s="401"/>
      <c r="AZE1853" s="401"/>
      <c r="AZF1853" s="401"/>
      <c r="AZG1853" s="401"/>
      <c r="AZH1853" s="401"/>
      <c r="AZI1853" s="401"/>
      <c r="AZJ1853" s="401"/>
      <c r="AZK1853" s="401"/>
      <c r="AZL1853" s="401"/>
      <c r="AZM1853" s="401"/>
      <c r="AZN1853" s="401"/>
      <c r="AZO1853" s="401"/>
      <c r="AZP1853" s="401"/>
      <c r="AZQ1853" s="401"/>
      <c r="AZR1853" s="401"/>
      <c r="AZS1853" s="401"/>
      <c r="AZT1853" s="401"/>
      <c r="AZU1853" s="401"/>
      <c r="AZV1853" s="401"/>
      <c r="AZW1853" s="401"/>
      <c r="AZX1853" s="401"/>
      <c r="AZY1853" s="401"/>
      <c r="AZZ1853" s="401"/>
      <c r="BAA1853" s="401"/>
      <c r="BAB1853" s="401"/>
      <c r="BAC1853" s="401"/>
      <c r="BAD1853" s="401"/>
      <c r="BAE1853" s="401"/>
      <c r="BAF1853" s="401"/>
      <c r="BAG1853" s="401"/>
      <c r="BAH1853" s="401"/>
      <c r="BAI1853" s="401"/>
      <c r="BAJ1853" s="401"/>
      <c r="BAK1853" s="401"/>
      <c r="BAL1853" s="401"/>
      <c r="BAM1853" s="401"/>
      <c r="BAN1853" s="401"/>
      <c r="BAO1853" s="401"/>
      <c r="BAP1853" s="401"/>
      <c r="BAQ1853" s="401"/>
      <c r="BAR1853" s="401"/>
      <c r="BAS1853" s="401"/>
      <c r="BAT1853" s="401"/>
      <c r="BAU1853" s="401"/>
      <c r="BAV1853" s="401"/>
      <c r="BAW1853" s="401"/>
      <c r="BAX1853" s="401"/>
      <c r="BAY1853" s="401"/>
      <c r="BAZ1853" s="401"/>
      <c r="BBA1853" s="401"/>
      <c r="BBB1853" s="401"/>
      <c r="BBC1853" s="401"/>
      <c r="BBD1853" s="401"/>
      <c r="BBE1853" s="401"/>
      <c r="BBF1853" s="401"/>
      <c r="BBG1853" s="401"/>
      <c r="BBH1853" s="401"/>
      <c r="BBI1853" s="401"/>
      <c r="BBJ1853" s="401"/>
      <c r="BBK1853" s="401"/>
      <c r="BBL1853" s="401"/>
      <c r="BBM1853" s="401"/>
      <c r="BBN1853" s="401"/>
      <c r="BBO1853" s="401"/>
      <c r="BBP1853" s="401"/>
      <c r="BBQ1853" s="401"/>
      <c r="BBR1853" s="401"/>
      <c r="BBS1853" s="401"/>
      <c r="BBT1853" s="401"/>
      <c r="BBU1853" s="401"/>
      <c r="BBV1853" s="401"/>
      <c r="BBW1853" s="401"/>
      <c r="BBX1853" s="401"/>
      <c r="BBY1853" s="401"/>
      <c r="BBZ1853" s="401"/>
      <c r="BCA1853" s="401"/>
      <c r="BCB1853" s="401"/>
      <c r="BCC1853" s="401"/>
      <c r="BCD1853" s="401"/>
      <c r="BCE1853" s="401"/>
      <c r="BCF1853" s="401"/>
      <c r="BCG1853" s="401"/>
      <c r="BCH1853" s="401"/>
      <c r="BCI1853" s="401"/>
      <c r="BCJ1853" s="401"/>
      <c r="BCK1853" s="401"/>
      <c r="BCL1853" s="401"/>
      <c r="BCM1853" s="401"/>
      <c r="BCN1853" s="401"/>
      <c r="BCO1853" s="401"/>
      <c r="BCP1853" s="401"/>
      <c r="BCQ1853" s="401"/>
      <c r="BCR1853" s="401"/>
      <c r="BCS1853" s="401"/>
      <c r="BCT1853" s="401"/>
      <c r="BCU1853" s="401"/>
      <c r="BCV1853" s="401"/>
      <c r="BCW1853" s="401"/>
      <c r="BCX1853" s="401"/>
      <c r="BCY1853" s="401"/>
      <c r="BCZ1853" s="401"/>
      <c r="BDA1853" s="401"/>
      <c r="BDB1853" s="401"/>
      <c r="BDC1853" s="401"/>
      <c r="BDD1853" s="401"/>
      <c r="BDE1853" s="401"/>
      <c r="BDF1853" s="401"/>
      <c r="BDG1853" s="401"/>
      <c r="BDH1853" s="401"/>
      <c r="BDI1853" s="401"/>
      <c r="BDJ1853" s="401"/>
      <c r="BDK1853" s="401"/>
      <c r="BDL1853" s="401"/>
      <c r="BDM1853" s="401"/>
      <c r="BDN1853" s="401"/>
      <c r="BDO1853" s="401"/>
      <c r="BDP1853" s="401"/>
      <c r="BDQ1853" s="401"/>
      <c r="BDR1853" s="401"/>
      <c r="BDS1853" s="401"/>
      <c r="BDT1853" s="401"/>
      <c r="BDU1853" s="401"/>
      <c r="BDV1853" s="401"/>
      <c r="BDW1853" s="401"/>
      <c r="BDX1853" s="401"/>
      <c r="BDY1853" s="401"/>
      <c r="BDZ1853" s="401"/>
      <c r="BEA1853" s="401"/>
      <c r="BEB1853" s="401"/>
      <c r="BEC1853" s="401"/>
      <c r="BED1853" s="401"/>
      <c r="BEE1853" s="401"/>
      <c r="BEF1853" s="401"/>
      <c r="BEG1853" s="401"/>
      <c r="BEH1853" s="401"/>
      <c r="BEI1853" s="401"/>
      <c r="BEJ1853" s="401"/>
      <c r="BEK1853" s="401"/>
      <c r="BEL1853" s="401"/>
      <c r="BEM1853" s="401"/>
      <c r="BEN1853" s="401"/>
      <c r="BEO1853" s="401"/>
      <c r="BEP1853" s="401"/>
      <c r="BEQ1853" s="401"/>
      <c r="BER1853" s="401"/>
      <c r="BES1853" s="401"/>
      <c r="BET1853" s="401"/>
      <c r="BEU1853" s="401"/>
      <c r="BEV1853" s="401"/>
      <c r="BEW1853" s="401"/>
      <c r="BEX1853" s="401"/>
      <c r="BEY1853" s="401"/>
      <c r="BEZ1853" s="401"/>
      <c r="BFA1853" s="401"/>
      <c r="BFB1853" s="401"/>
      <c r="BFC1853" s="401"/>
      <c r="BFD1853" s="401"/>
      <c r="BFE1853" s="401"/>
      <c r="BFF1853" s="401"/>
      <c r="BFG1853" s="401"/>
      <c r="BFH1853" s="401"/>
      <c r="BFI1853" s="401"/>
      <c r="BFJ1853" s="401"/>
      <c r="BFK1853" s="401"/>
      <c r="BFL1853" s="401"/>
      <c r="BFM1853" s="401"/>
      <c r="BFN1853" s="401"/>
      <c r="BFO1853" s="401"/>
      <c r="BFP1853" s="401"/>
      <c r="BFQ1853" s="401"/>
      <c r="BFR1853" s="401"/>
      <c r="BFS1853" s="401"/>
      <c r="BFT1853" s="401"/>
      <c r="BFU1853" s="401"/>
      <c r="BFV1853" s="401"/>
      <c r="BFW1853" s="401"/>
      <c r="BFX1853" s="401"/>
      <c r="BFY1853" s="401"/>
      <c r="BFZ1853" s="401"/>
      <c r="BGA1853" s="401"/>
      <c r="BGB1853" s="401"/>
      <c r="BGC1853" s="401"/>
      <c r="BGD1853" s="401"/>
      <c r="BGE1853" s="401"/>
      <c r="BGF1853" s="401"/>
      <c r="BGG1853" s="401"/>
      <c r="BGH1853" s="401"/>
      <c r="BGI1853" s="401"/>
      <c r="BGJ1853" s="401"/>
      <c r="BGK1853" s="401"/>
      <c r="BGL1853" s="401"/>
      <c r="BGM1853" s="401"/>
      <c r="BGN1853" s="401"/>
      <c r="BGO1853" s="401"/>
      <c r="BGP1853" s="401"/>
      <c r="BGQ1853" s="401"/>
      <c r="BGR1853" s="401"/>
      <c r="BGS1853" s="401"/>
      <c r="BGT1853" s="401"/>
      <c r="BGU1853" s="401"/>
      <c r="BGV1853" s="401"/>
      <c r="BGW1853" s="401"/>
      <c r="BGX1853" s="401"/>
      <c r="BGY1853" s="401"/>
      <c r="BGZ1853" s="401"/>
      <c r="BHA1853" s="401"/>
      <c r="BHB1853" s="401"/>
      <c r="BHC1853" s="401"/>
      <c r="BHD1853" s="401"/>
      <c r="BHE1853" s="401"/>
      <c r="BHF1853" s="401"/>
      <c r="BHG1853" s="401"/>
      <c r="BHH1853" s="401"/>
      <c r="BHI1853" s="401"/>
      <c r="BHJ1853" s="401"/>
      <c r="BHK1853" s="401"/>
      <c r="BHL1853" s="401"/>
      <c r="BHM1853" s="401"/>
      <c r="BHN1853" s="401"/>
      <c r="BHO1853" s="401"/>
      <c r="BHP1853" s="401"/>
      <c r="BHQ1853" s="401"/>
      <c r="BHR1853" s="401"/>
      <c r="BHS1853" s="401"/>
      <c r="BHT1853" s="401"/>
      <c r="BHU1853" s="401"/>
      <c r="BHV1853" s="401"/>
      <c r="BHW1853" s="401"/>
      <c r="BHX1853" s="401"/>
      <c r="BHY1853" s="401"/>
      <c r="BHZ1853" s="401"/>
      <c r="BIA1853" s="401"/>
      <c r="BIB1853" s="401"/>
      <c r="BIC1853" s="401"/>
      <c r="BID1853" s="401"/>
      <c r="BIE1853" s="401"/>
      <c r="BIF1853" s="401"/>
      <c r="BIG1853" s="401"/>
      <c r="BIH1853" s="401"/>
      <c r="BII1853" s="401"/>
      <c r="BIJ1853" s="401"/>
      <c r="BIK1853" s="401"/>
      <c r="BIL1853" s="401"/>
      <c r="BIM1853" s="401"/>
      <c r="BIN1853" s="401"/>
      <c r="BIO1853" s="401"/>
      <c r="BIP1853" s="401"/>
      <c r="BIQ1853" s="401"/>
      <c r="BIR1853" s="401"/>
      <c r="BIS1853" s="401"/>
      <c r="BIT1853" s="401"/>
      <c r="BIU1853" s="401"/>
      <c r="BIV1853" s="401"/>
      <c r="BIW1853" s="401"/>
      <c r="BIX1853" s="401"/>
      <c r="BIY1853" s="401"/>
      <c r="BIZ1853" s="401"/>
      <c r="BJA1853" s="401"/>
      <c r="BJB1853" s="401"/>
      <c r="BJC1853" s="401"/>
      <c r="BJD1853" s="401"/>
      <c r="BJE1853" s="401"/>
      <c r="BJF1853" s="401"/>
      <c r="BJG1853" s="401"/>
      <c r="BJH1853" s="401"/>
      <c r="BJI1853" s="401"/>
      <c r="BJJ1853" s="401"/>
      <c r="BJK1853" s="401"/>
      <c r="BJL1853" s="401"/>
      <c r="BJM1853" s="401"/>
      <c r="BJN1853" s="401"/>
      <c r="BJO1853" s="401"/>
      <c r="BJP1853" s="401"/>
      <c r="BJQ1853" s="401"/>
      <c r="BJR1853" s="401"/>
      <c r="BJS1853" s="401"/>
      <c r="BJT1853" s="401"/>
      <c r="BJU1853" s="401"/>
      <c r="BJV1853" s="401"/>
      <c r="BJW1853" s="401"/>
      <c r="BJX1853" s="401"/>
      <c r="BJY1853" s="401"/>
      <c r="BJZ1853" s="401"/>
      <c r="BKA1853" s="401"/>
      <c r="BKB1853" s="401"/>
      <c r="BKC1853" s="401"/>
      <c r="BKD1853" s="401"/>
      <c r="BKE1853" s="401"/>
      <c r="BKF1853" s="401"/>
      <c r="BKG1853" s="401"/>
      <c r="BKH1853" s="401"/>
      <c r="BKI1853" s="401"/>
      <c r="BKJ1853" s="401"/>
      <c r="BKK1853" s="401"/>
      <c r="BKL1853" s="401"/>
      <c r="BKM1853" s="401"/>
      <c r="BKN1853" s="401"/>
      <c r="BKO1853" s="401"/>
      <c r="BKP1853" s="401"/>
      <c r="BKQ1853" s="401"/>
      <c r="BKR1853" s="401"/>
      <c r="BKS1853" s="401"/>
      <c r="BKT1853" s="401"/>
      <c r="BKU1853" s="401"/>
      <c r="BKV1853" s="401"/>
      <c r="BKW1853" s="401"/>
      <c r="BKX1853" s="401"/>
      <c r="BKY1853" s="401"/>
      <c r="BKZ1853" s="401"/>
      <c r="BLA1853" s="401"/>
      <c r="BLB1853" s="401"/>
      <c r="BLC1853" s="401"/>
      <c r="BLD1853" s="401"/>
      <c r="BLE1853" s="401"/>
      <c r="BLF1853" s="401"/>
      <c r="BLG1853" s="401"/>
      <c r="BLH1853" s="401"/>
      <c r="BLI1853" s="401"/>
      <c r="BLJ1853" s="401"/>
      <c r="BLK1853" s="401"/>
      <c r="BLL1853" s="401"/>
      <c r="BLM1853" s="401"/>
      <c r="BLN1853" s="401"/>
      <c r="BLO1853" s="401"/>
      <c r="BLP1853" s="401"/>
      <c r="BLQ1853" s="401"/>
      <c r="BLR1853" s="401"/>
      <c r="BLS1853" s="401"/>
      <c r="BLT1853" s="401"/>
      <c r="BLU1853" s="401"/>
      <c r="BLV1853" s="401"/>
      <c r="BLW1853" s="401"/>
      <c r="BLX1853" s="401"/>
      <c r="BLY1853" s="401"/>
      <c r="BLZ1853" s="401"/>
      <c r="BMA1853" s="401"/>
      <c r="BMB1853" s="401"/>
      <c r="BMC1853" s="401"/>
      <c r="BMD1853" s="401"/>
      <c r="BME1853" s="401"/>
      <c r="BMF1853" s="401"/>
      <c r="BMG1853" s="401"/>
      <c r="BMH1853" s="401"/>
      <c r="BMI1853" s="401"/>
      <c r="BMJ1853" s="401"/>
      <c r="BMK1853" s="401"/>
      <c r="BML1853" s="401"/>
      <c r="BMM1853" s="401"/>
      <c r="BMN1853" s="401"/>
      <c r="BMO1853" s="401"/>
      <c r="BMP1853" s="401"/>
      <c r="BMQ1853" s="401"/>
      <c r="BMR1853" s="401"/>
      <c r="BMS1853" s="401"/>
      <c r="BMT1853" s="401"/>
      <c r="BMU1853" s="401"/>
      <c r="BMV1853" s="401"/>
      <c r="BMW1853" s="401"/>
      <c r="BMX1853" s="401"/>
      <c r="BMY1853" s="401"/>
      <c r="BMZ1853" s="401"/>
      <c r="BNA1853" s="401"/>
      <c r="BNB1853" s="401"/>
      <c r="BNC1853" s="401"/>
      <c r="BND1853" s="401"/>
      <c r="BNE1853" s="401"/>
      <c r="BNF1853" s="401"/>
      <c r="BNG1853" s="401"/>
      <c r="BNH1853" s="401"/>
      <c r="BNI1853" s="401"/>
      <c r="BNJ1853" s="401"/>
      <c r="BNK1853" s="401"/>
      <c r="BNL1853" s="401"/>
      <c r="BNM1853" s="401"/>
      <c r="BNN1853" s="401"/>
      <c r="BNO1853" s="401"/>
      <c r="BNP1853" s="401"/>
      <c r="BNQ1853" s="401"/>
      <c r="BNR1853" s="401"/>
      <c r="BNS1853" s="401"/>
      <c r="BNT1853" s="401"/>
      <c r="BNU1853" s="401"/>
      <c r="BNV1853" s="401"/>
      <c r="BNW1853" s="401"/>
      <c r="BNX1853" s="401"/>
      <c r="BNY1853" s="401"/>
      <c r="BNZ1853" s="401"/>
      <c r="BOA1853" s="401"/>
      <c r="BOB1853" s="401"/>
      <c r="BOC1853" s="401"/>
      <c r="BOD1853" s="401"/>
      <c r="BOE1853" s="401"/>
      <c r="BOF1853" s="401"/>
      <c r="BOG1853" s="401"/>
      <c r="BOH1853" s="401"/>
      <c r="BOI1853" s="401"/>
      <c r="BOJ1853" s="401"/>
      <c r="BOK1853" s="401"/>
      <c r="BOL1853" s="401"/>
      <c r="BOM1853" s="401"/>
      <c r="BON1853" s="401"/>
      <c r="BOO1853" s="401"/>
      <c r="BOP1853" s="401"/>
      <c r="BOQ1853" s="401"/>
      <c r="BOR1853" s="401"/>
      <c r="BOS1853" s="401"/>
      <c r="BOT1853" s="401"/>
      <c r="BOU1853" s="401"/>
      <c r="BOV1853" s="401"/>
      <c r="BOW1853" s="401"/>
      <c r="BOX1853" s="401"/>
      <c r="BOY1853" s="401"/>
      <c r="BOZ1853" s="401"/>
      <c r="BPA1853" s="401"/>
      <c r="BPB1853" s="401"/>
      <c r="BPC1853" s="401"/>
      <c r="BPD1853" s="401"/>
      <c r="BPE1853" s="401"/>
      <c r="BPF1853" s="401"/>
      <c r="BPG1853" s="401"/>
      <c r="BPH1853" s="401"/>
      <c r="BPI1853" s="401"/>
      <c r="BPJ1853" s="401"/>
      <c r="BPK1853" s="401"/>
      <c r="BPL1853" s="401"/>
      <c r="BPM1853" s="401"/>
      <c r="BPN1853" s="401"/>
      <c r="BPO1853" s="401"/>
      <c r="BPP1853" s="401"/>
      <c r="BPQ1853" s="401"/>
      <c r="BPR1853" s="401"/>
      <c r="BPS1853" s="401"/>
      <c r="BPT1853" s="401"/>
      <c r="BPU1853" s="401"/>
      <c r="BPV1853" s="401"/>
      <c r="BPW1853" s="401"/>
      <c r="BPX1853" s="401"/>
      <c r="BPY1853" s="401"/>
      <c r="BPZ1853" s="401"/>
      <c r="BQA1853" s="401"/>
      <c r="BQB1853" s="401"/>
      <c r="BQC1853" s="401"/>
      <c r="BQD1853" s="401"/>
      <c r="BQE1853" s="401"/>
      <c r="BQF1853" s="401"/>
      <c r="BQG1853" s="401"/>
      <c r="BQH1853" s="401"/>
      <c r="BQI1853" s="401"/>
      <c r="BQJ1853" s="401"/>
      <c r="BQK1853" s="401"/>
      <c r="BQL1853" s="401"/>
      <c r="BQM1853" s="401"/>
      <c r="BQN1853" s="401"/>
      <c r="BQO1853" s="401"/>
      <c r="BQP1853" s="401"/>
      <c r="BQQ1853" s="401"/>
      <c r="BQR1853" s="401"/>
      <c r="BQS1853" s="401"/>
      <c r="BQT1853" s="401"/>
      <c r="BQU1853" s="401"/>
      <c r="BQV1853" s="401"/>
      <c r="BQW1853" s="401"/>
      <c r="BQX1853" s="401"/>
      <c r="BQY1853" s="401"/>
      <c r="BQZ1853" s="401"/>
      <c r="BRA1853" s="401"/>
      <c r="BRB1853" s="401"/>
      <c r="BRC1853" s="401"/>
      <c r="BRD1853" s="401"/>
      <c r="BRE1853" s="401"/>
      <c r="BRF1853" s="401"/>
      <c r="BRG1853" s="401"/>
      <c r="BRH1853" s="401"/>
      <c r="BRI1853" s="401"/>
      <c r="BRJ1853" s="401"/>
      <c r="BRK1853" s="401"/>
      <c r="BRL1853" s="401"/>
      <c r="BRM1853" s="401"/>
      <c r="BRN1853" s="401"/>
      <c r="BRO1853" s="401"/>
      <c r="BRP1853" s="401"/>
      <c r="BRQ1853" s="401"/>
      <c r="BRR1853" s="401"/>
      <c r="BRS1853" s="401"/>
      <c r="BRT1853" s="401"/>
      <c r="BRU1853" s="401"/>
      <c r="BRV1853" s="401"/>
      <c r="BRW1853" s="401"/>
      <c r="BRX1853" s="401"/>
      <c r="BRY1853" s="401"/>
      <c r="BRZ1853" s="401"/>
      <c r="BSA1853" s="401"/>
      <c r="BSB1853" s="401"/>
      <c r="BSC1853" s="401"/>
      <c r="BSD1853" s="401"/>
      <c r="BSE1853" s="401"/>
      <c r="BSF1853" s="401"/>
      <c r="BSG1853" s="401"/>
      <c r="BSH1853" s="401"/>
      <c r="BSI1853" s="401"/>
      <c r="BSJ1853" s="401"/>
      <c r="BSK1853" s="401"/>
      <c r="BSL1853" s="401"/>
      <c r="BSM1853" s="401"/>
      <c r="BSN1853" s="401"/>
      <c r="BSO1853" s="401"/>
      <c r="BSP1853" s="401"/>
      <c r="BSQ1853" s="401"/>
      <c r="BSR1853" s="401"/>
      <c r="BSS1853" s="401"/>
      <c r="BST1853" s="401"/>
      <c r="BSU1853" s="401"/>
      <c r="BSV1853" s="401"/>
      <c r="BSW1853" s="401"/>
      <c r="BSX1853" s="401"/>
      <c r="BSY1853" s="401"/>
      <c r="BSZ1853" s="401"/>
      <c r="BTA1853" s="401"/>
      <c r="BTB1853" s="401"/>
      <c r="BTC1853" s="401"/>
      <c r="BTD1853" s="401"/>
      <c r="BTE1853" s="401"/>
      <c r="BTF1853" s="401"/>
      <c r="BTG1853" s="401"/>
      <c r="BTH1853" s="401"/>
      <c r="BTI1853" s="401"/>
      <c r="BTJ1853" s="401"/>
      <c r="BTK1853" s="401"/>
      <c r="BTL1853" s="401"/>
      <c r="BTM1853" s="401"/>
      <c r="BTN1853" s="401"/>
      <c r="BTO1853" s="401"/>
      <c r="BTP1853" s="401"/>
      <c r="BTQ1853" s="401"/>
      <c r="BTR1853" s="401"/>
      <c r="BTS1853" s="401"/>
      <c r="BTT1853" s="401"/>
      <c r="BTU1853" s="401"/>
      <c r="BTV1853" s="401"/>
      <c r="BTW1853" s="401"/>
      <c r="BTX1853" s="401"/>
      <c r="BTY1853" s="401"/>
      <c r="BTZ1853" s="401"/>
      <c r="BUA1853" s="401"/>
      <c r="BUB1853" s="401"/>
      <c r="BUC1853" s="401"/>
      <c r="BUD1853" s="401"/>
      <c r="BUE1853" s="401"/>
      <c r="BUF1853" s="401"/>
      <c r="BUG1853" s="401"/>
      <c r="BUH1853" s="401"/>
      <c r="BUI1853" s="401"/>
      <c r="BUJ1853" s="401"/>
      <c r="BUK1853" s="401"/>
      <c r="BUL1853" s="401"/>
      <c r="BUM1853" s="401"/>
      <c r="BUN1853" s="401"/>
      <c r="BUO1853" s="401"/>
      <c r="BUP1853" s="401"/>
      <c r="BUQ1853" s="401"/>
      <c r="BUR1853" s="401"/>
      <c r="BUS1853" s="401"/>
      <c r="BUT1853" s="401"/>
      <c r="BUU1853" s="401"/>
      <c r="BUV1853" s="401"/>
      <c r="BUW1853" s="401"/>
      <c r="BUX1853" s="401"/>
      <c r="BUY1853" s="401"/>
      <c r="BUZ1853" s="401"/>
      <c r="BVA1853" s="401"/>
      <c r="BVB1853" s="401"/>
      <c r="BVC1853" s="401"/>
      <c r="BVD1853" s="401"/>
      <c r="BVE1853" s="401"/>
      <c r="BVF1853" s="401"/>
      <c r="BVG1853" s="401"/>
      <c r="BVH1853" s="401"/>
      <c r="BVI1853" s="401"/>
      <c r="BVJ1853" s="401"/>
      <c r="BVK1853" s="401"/>
      <c r="BVL1853" s="401"/>
      <c r="BVM1853" s="401"/>
      <c r="BVN1853" s="401"/>
      <c r="BVO1853" s="401"/>
      <c r="BVP1853" s="401"/>
      <c r="BVQ1853" s="401"/>
      <c r="BVR1853" s="401"/>
      <c r="BVS1853" s="401"/>
      <c r="BVT1853" s="401"/>
      <c r="BVU1853" s="401"/>
      <c r="BVV1853" s="401"/>
      <c r="BVW1853" s="401"/>
      <c r="BVX1853" s="401"/>
      <c r="BVY1853" s="401"/>
      <c r="BVZ1853" s="401"/>
      <c r="BWA1853" s="401"/>
      <c r="BWB1853" s="401"/>
      <c r="BWC1853" s="401"/>
      <c r="BWD1853" s="401"/>
      <c r="BWE1853" s="401"/>
      <c r="BWF1853" s="401"/>
      <c r="BWG1853" s="401"/>
      <c r="BWH1853" s="401"/>
      <c r="BWI1853" s="401"/>
      <c r="BWJ1853" s="401"/>
      <c r="BWK1853" s="401"/>
      <c r="BWL1853" s="401"/>
      <c r="BWM1853" s="401"/>
      <c r="BWN1853" s="401"/>
      <c r="BWO1853" s="401"/>
      <c r="BWP1853" s="401"/>
      <c r="BWQ1853" s="401"/>
      <c r="BWR1853" s="401"/>
      <c r="BWS1853" s="401"/>
      <c r="BWT1853" s="401"/>
      <c r="BWU1853" s="401"/>
      <c r="BWV1853" s="401"/>
      <c r="BWW1853" s="401"/>
      <c r="BWX1853" s="401"/>
      <c r="BWY1853" s="401"/>
      <c r="BWZ1853" s="401"/>
      <c r="BXA1853" s="401"/>
      <c r="BXB1853" s="401"/>
      <c r="BXC1853" s="401"/>
      <c r="BXD1853" s="401"/>
      <c r="BXE1853" s="401"/>
      <c r="BXF1853" s="401"/>
      <c r="BXG1853" s="401"/>
      <c r="BXH1853" s="401"/>
      <c r="BXI1853" s="401"/>
      <c r="BXJ1853" s="401"/>
      <c r="BXK1853" s="401"/>
      <c r="BXL1853" s="401"/>
      <c r="BXM1853" s="401"/>
      <c r="BXN1853" s="401"/>
      <c r="BXO1853" s="401"/>
      <c r="BXP1853" s="401"/>
      <c r="BXQ1853" s="401"/>
      <c r="BXR1853" s="401"/>
      <c r="BXS1853" s="401"/>
      <c r="BXT1853" s="401"/>
      <c r="BXU1853" s="401"/>
      <c r="BXV1853" s="401"/>
      <c r="BXW1853" s="401"/>
      <c r="BXX1853" s="401"/>
      <c r="BXY1853" s="401"/>
      <c r="BXZ1853" s="401"/>
      <c r="BYA1853" s="401"/>
      <c r="BYB1853" s="401"/>
      <c r="BYC1853" s="401"/>
      <c r="BYD1853" s="401"/>
      <c r="BYE1853" s="401"/>
      <c r="BYF1853" s="401"/>
      <c r="BYG1853" s="401"/>
      <c r="BYH1853" s="401"/>
      <c r="BYI1853" s="401"/>
      <c r="BYJ1853" s="401"/>
      <c r="BYK1853" s="401"/>
      <c r="BYL1853" s="401"/>
      <c r="BYM1853" s="401"/>
      <c r="BYN1853" s="401"/>
      <c r="BYO1853" s="401"/>
      <c r="BYP1853" s="401"/>
      <c r="BYQ1853" s="401"/>
      <c r="BYR1853" s="401"/>
      <c r="BYS1853" s="401"/>
      <c r="BYT1853" s="401"/>
      <c r="BYU1853" s="401"/>
      <c r="BYV1853" s="401"/>
      <c r="BYW1853" s="401"/>
      <c r="BYX1853" s="401"/>
      <c r="BYY1853" s="401"/>
      <c r="BYZ1853" s="401"/>
      <c r="BZA1853" s="401"/>
      <c r="BZB1853" s="401"/>
      <c r="BZC1853" s="401"/>
      <c r="BZD1853" s="401"/>
      <c r="BZE1853" s="401"/>
      <c r="BZF1853" s="401"/>
      <c r="BZG1853" s="401"/>
      <c r="BZH1853" s="401"/>
      <c r="BZI1853" s="401"/>
      <c r="BZJ1853" s="401"/>
      <c r="BZK1853" s="401"/>
      <c r="BZL1853" s="401"/>
      <c r="BZM1853" s="401"/>
      <c r="BZN1853" s="401"/>
      <c r="BZO1853" s="401"/>
      <c r="BZP1853" s="401"/>
      <c r="BZQ1853" s="401"/>
      <c r="BZR1853" s="401"/>
      <c r="BZS1853" s="401"/>
      <c r="BZT1853" s="401"/>
      <c r="BZU1853" s="401"/>
      <c r="BZV1853" s="401"/>
      <c r="BZW1853" s="401"/>
      <c r="BZX1853" s="401"/>
      <c r="BZY1853" s="401"/>
      <c r="BZZ1853" s="401"/>
      <c r="CAA1853" s="401"/>
      <c r="CAB1853" s="401"/>
      <c r="CAC1853" s="401"/>
      <c r="CAD1853" s="401"/>
      <c r="CAE1853" s="401"/>
      <c r="CAF1853" s="401"/>
      <c r="CAG1853" s="401"/>
      <c r="CAH1853" s="401"/>
      <c r="CAI1853" s="401"/>
      <c r="CAJ1853" s="401"/>
      <c r="CAK1853" s="401"/>
      <c r="CAL1853" s="401"/>
      <c r="CAM1853" s="401"/>
      <c r="CAN1853" s="401"/>
      <c r="CAO1853" s="401"/>
      <c r="CAP1853" s="401"/>
      <c r="CAQ1853" s="401"/>
      <c r="CAR1853" s="401"/>
      <c r="CAS1853" s="401"/>
      <c r="CAT1853" s="401"/>
      <c r="CAU1853" s="401"/>
      <c r="CAV1853" s="401"/>
      <c r="CAW1853" s="401"/>
      <c r="CAX1853" s="401"/>
      <c r="CAY1853" s="401"/>
      <c r="CAZ1853" s="401"/>
      <c r="CBA1853" s="401"/>
      <c r="CBB1853" s="401"/>
      <c r="CBC1853" s="401"/>
      <c r="CBD1853" s="401"/>
      <c r="CBE1853" s="401"/>
      <c r="CBF1853" s="401"/>
      <c r="CBG1853" s="401"/>
      <c r="CBH1853" s="401"/>
      <c r="CBI1853" s="401"/>
      <c r="CBJ1853" s="401"/>
      <c r="CBK1853" s="401"/>
      <c r="CBL1853" s="401"/>
      <c r="CBM1853" s="401"/>
      <c r="CBN1853" s="401"/>
      <c r="CBO1853" s="401"/>
      <c r="CBP1853" s="401"/>
      <c r="CBQ1853" s="401"/>
      <c r="CBR1853" s="401"/>
      <c r="CBS1853" s="401"/>
      <c r="CBT1853" s="401"/>
      <c r="CBU1853" s="401"/>
      <c r="CBV1853" s="401"/>
      <c r="CBW1853" s="401"/>
      <c r="CBX1853" s="401"/>
      <c r="CBY1853" s="401"/>
      <c r="CBZ1853" s="401"/>
      <c r="CCA1853" s="401"/>
      <c r="CCB1853" s="401"/>
      <c r="CCC1853" s="401"/>
      <c r="CCD1853" s="401"/>
      <c r="CCE1853" s="401"/>
      <c r="CCF1853" s="401"/>
      <c r="CCG1853" s="401"/>
      <c r="CCH1853" s="401"/>
      <c r="CCI1853" s="401"/>
      <c r="CCJ1853" s="401"/>
      <c r="CCK1853" s="401"/>
      <c r="CCL1853" s="401"/>
      <c r="CCM1853" s="401"/>
      <c r="CCN1853" s="401"/>
      <c r="CCO1853" s="401"/>
      <c r="CCP1853" s="401"/>
      <c r="CCQ1853" s="401"/>
      <c r="CCR1853" s="401"/>
      <c r="CCS1853" s="401"/>
      <c r="CCT1853" s="401"/>
      <c r="CCU1853" s="401"/>
      <c r="CCV1853" s="401"/>
      <c r="CCW1853" s="401"/>
      <c r="CCX1853" s="401"/>
      <c r="CCY1853" s="401"/>
      <c r="CCZ1853" s="401"/>
      <c r="CDA1853" s="401"/>
      <c r="CDB1853" s="401"/>
      <c r="CDC1853" s="401"/>
      <c r="CDD1853" s="401"/>
      <c r="CDE1853" s="401"/>
      <c r="CDF1853" s="401"/>
      <c r="CDG1853" s="401"/>
      <c r="CDH1853" s="401"/>
      <c r="CDI1853" s="401"/>
      <c r="CDJ1853" s="401"/>
      <c r="CDK1853" s="401"/>
      <c r="CDL1853" s="401"/>
      <c r="CDM1853" s="401"/>
      <c r="CDN1853" s="401"/>
      <c r="CDO1853" s="401"/>
      <c r="CDP1853" s="401"/>
      <c r="CDQ1853" s="401"/>
      <c r="CDR1853" s="401"/>
      <c r="CDS1853" s="401"/>
      <c r="CDT1853" s="401"/>
      <c r="CDU1853" s="401"/>
      <c r="CDV1853" s="401"/>
      <c r="CDW1853" s="401"/>
      <c r="CDX1853" s="401"/>
      <c r="CDY1853" s="401"/>
      <c r="CDZ1853" s="401"/>
      <c r="CEA1853" s="401"/>
      <c r="CEB1853" s="401"/>
      <c r="CEC1853" s="401"/>
      <c r="CED1853" s="401"/>
      <c r="CEE1853" s="401"/>
      <c r="CEF1853" s="401"/>
      <c r="CEG1853" s="401"/>
      <c r="CEH1853" s="401"/>
      <c r="CEI1853" s="401"/>
      <c r="CEJ1853" s="401"/>
      <c r="CEK1853" s="401"/>
      <c r="CEL1853" s="401"/>
      <c r="CEM1853" s="401"/>
      <c r="CEN1853" s="401"/>
      <c r="CEO1853" s="401"/>
      <c r="CEP1853" s="401"/>
      <c r="CEQ1853" s="401"/>
      <c r="CER1853" s="401"/>
      <c r="CES1853" s="401"/>
      <c r="CET1853" s="401"/>
      <c r="CEU1853" s="401"/>
      <c r="CEV1853" s="401"/>
      <c r="CEW1853" s="401"/>
      <c r="CEX1853" s="401"/>
      <c r="CEY1853" s="401"/>
      <c r="CEZ1853" s="401"/>
      <c r="CFA1853" s="401"/>
      <c r="CFB1853" s="401"/>
      <c r="CFC1853" s="401"/>
      <c r="CFD1853" s="401"/>
      <c r="CFE1853" s="401"/>
      <c r="CFF1853" s="401"/>
      <c r="CFG1853" s="401"/>
      <c r="CFH1853" s="401"/>
      <c r="CFI1853" s="401"/>
      <c r="CFJ1853" s="401"/>
      <c r="CFK1853" s="401"/>
      <c r="CFL1853" s="401"/>
      <c r="CFM1853" s="401"/>
      <c r="CFN1853" s="401"/>
      <c r="CFO1853" s="401"/>
      <c r="CFP1853" s="401"/>
      <c r="CFQ1853" s="401"/>
      <c r="CFR1853" s="401"/>
      <c r="CFS1853" s="401"/>
      <c r="CFT1853" s="401"/>
      <c r="CFU1853" s="401"/>
      <c r="CFV1853" s="401"/>
      <c r="CFW1853" s="401"/>
      <c r="CFX1853" s="401"/>
      <c r="CFY1853" s="401"/>
      <c r="CFZ1853" s="401"/>
      <c r="CGA1853" s="401"/>
      <c r="CGB1853" s="401"/>
      <c r="CGC1853" s="401"/>
      <c r="CGD1853" s="401"/>
      <c r="CGE1853" s="401"/>
      <c r="CGF1853" s="401"/>
      <c r="CGG1853" s="401"/>
      <c r="CGH1853" s="401"/>
      <c r="CGI1853" s="401"/>
      <c r="CGJ1853" s="401"/>
      <c r="CGK1853" s="401"/>
      <c r="CGL1853" s="401"/>
      <c r="CGM1853" s="401"/>
      <c r="CGN1853" s="401"/>
      <c r="CGO1853" s="401"/>
      <c r="CGP1853" s="401"/>
      <c r="CGQ1853" s="401"/>
      <c r="CGR1853" s="401"/>
      <c r="CGS1853" s="401"/>
      <c r="CGT1853" s="401"/>
      <c r="CGU1853" s="401"/>
      <c r="CGV1853" s="401"/>
      <c r="CGW1853" s="401"/>
      <c r="CGX1853" s="401"/>
      <c r="CGY1853" s="401"/>
      <c r="CGZ1853" s="401"/>
      <c r="CHA1853" s="401"/>
      <c r="CHB1853" s="401"/>
      <c r="CHC1853" s="401"/>
      <c r="CHD1853" s="401"/>
      <c r="CHE1853" s="401"/>
      <c r="CHF1853" s="401"/>
      <c r="CHG1853" s="401"/>
      <c r="CHH1853" s="401"/>
      <c r="CHI1853" s="401"/>
      <c r="CHJ1853" s="401"/>
      <c r="CHK1853" s="401"/>
      <c r="CHL1853" s="401"/>
      <c r="CHM1853" s="401"/>
      <c r="CHN1853" s="401"/>
      <c r="CHO1853" s="401"/>
      <c r="CHP1853" s="401"/>
      <c r="CHQ1853" s="401"/>
      <c r="CHR1853" s="401"/>
      <c r="CHS1853" s="401"/>
      <c r="CHT1853" s="401"/>
      <c r="CHU1853" s="401"/>
      <c r="CHV1853" s="401"/>
      <c r="CHW1853" s="401"/>
      <c r="CHX1853" s="401"/>
      <c r="CHY1853" s="401"/>
      <c r="CHZ1853" s="401"/>
      <c r="CIA1853" s="401"/>
      <c r="CIB1853" s="401"/>
      <c r="CIC1853" s="401"/>
      <c r="CID1853" s="401"/>
      <c r="CIE1853" s="401"/>
      <c r="CIF1853" s="401"/>
      <c r="CIG1853" s="401"/>
      <c r="CIH1853" s="401"/>
      <c r="CII1853" s="401"/>
      <c r="CIJ1853" s="401"/>
      <c r="CIK1853" s="401"/>
      <c r="CIL1853" s="401"/>
      <c r="CIM1853" s="401"/>
      <c r="CIN1853" s="401"/>
      <c r="CIO1853" s="401"/>
      <c r="CIP1853" s="401"/>
      <c r="CIQ1853" s="401"/>
      <c r="CIR1853" s="401"/>
      <c r="CIS1853" s="401"/>
      <c r="CIT1853" s="401"/>
      <c r="CIU1853" s="401"/>
      <c r="CIV1853" s="401"/>
      <c r="CIW1853" s="401"/>
      <c r="CIX1853" s="401"/>
      <c r="CIY1853" s="401"/>
      <c r="CIZ1853" s="401"/>
      <c r="CJA1853" s="401"/>
      <c r="CJB1853" s="401"/>
      <c r="CJC1853" s="401"/>
      <c r="CJD1853" s="401"/>
      <c r="CJE1853" s="401"/>
      <c r="CJF1853" s="401"/>
      <c r="CJG1853" s="401"/>
      <c r="CJH1853" s="401"/>
      <c r="CJI1853" s="401"/>
      <c r="CJJ1853" s="401"/>
      <c r="CJK1853" s="401"/>
      <c r="CJL1853" s="401"/>
      <c r="CJM1853" s="401"/>
      <c r="CJN1853" s="401"/>
      <c r="CJO1853" s="401"/>
      <c r="CJP1853" s="401"/>
      <c r="CJQ1853" s="401"/>
      <c r="CJR1853" s="401"/>
      <c r="CJS1853" s="401"/>
      <c r="CJT1853" s="401"/>
      <c r="CJU1853" s="401"/>
      <c r="CJV1853" s="401"/>
      <c r="CJW1853" s="401"/>
      <c r="CJX1853" s="401"/>
      <c r="CJY1853" s="401"/>
      <c r="CJZ1853" s="401"/>
      <c r="CKA1853" s="401"/>
      <c r="CKB1853" s="401"/>
      <c r="CKC1853" s="401"/>
      <c r="CKD1853" s="401"/>
      <c r="CKE1853" s="401"/>
      <c r="CKF1853" s="401"/>
      <c r="CKG1853" s="401"/>
      <c r="CKH1853" s="401"/>
      <c r="CKI1853" s="401"/>
      <c r="CKJ1853" s="401"/>
      <c r="CKK1853" s="401"/>
      <c r="CKL1853" s="401"/>
      <c r="CKM1853" s="401"/>
      <c r="CKN1853" s="401"/>
      <c r="CKO1853" s="401"/>
      <c r="CKP1853" s="401"/>
      <c r="CKQ1853" s="401"/>
      <c r="CKR1853" s="401"/>
      <c r="CKS1853" s="401"/>
      <c r="CKT1853" s="401"/>
      <c r="CKU1853" s="401"/>
      <c r="CKV1853" s="401"/>
      <c r="CKW1853" s="401"/>
      <c r="CKX1853" s="401"/>
      <c r="CKY1853" s="401"/>
      <c r="CKZ1853" s="401"/>
      <c r="CLA1853" s="401"/>
      <c r="CLB1853" s="401"/>
      <c r="CLC1853" s="401"/>
      <c r="CLD1853" s="401"/>
      <c r="CLE1853" s="401"/>
      <c r="CLF1853" s="401"/>
      <c r="CLG1853" s="401"/>
      <c r="CLH1853" s="401"/>
      <c r="CLI1853" s="401"/>
      <c r="CLJ1853" s="401"/>
      <c r="CLK1853" s="401"/>
      <c r="CLL1853" s="401"/>
      <c r="CLM1853" s="401"/>
      <c r="CLN1853" s="401"/>
      <c r="CLO1853" s="401"/>
      <c r="CLP1853" s="401"/>
      <c r="CLQ1853" s="401"/>
      <c r="CLR1853" s="401"/>
      <c r="CLS1853" s="401"/>
      <c r="CLT1853" s="401"/>
      <c r="CLU1853" s="401"/>
      <c r="CLV1853" s="401"/>
      <c r="CLW1853" s="401"/>
      <c r="CLX1853" s="401"/>
      <c r="CLY1853" s="401"/>
      <c r="CLZ1853" s="401"/>
      <c r="CMA1853" s="401"/>
      <c r="CMB1853" s="401"/>
      <c r="CMC1853" s="401"/>
      <c r="CMD1853" s="401"/>
      <c r="CME1853" s="401"/>
      <c r="CMF1853" s="401"/>
      <c r="CMG1853" s="401"/>
      <c r="CMH1853" s="401"/>
      <c r="CMI1853" s="401"/>
      <c r="CMJ1853" s="401"/>
      <c r="CMK1853" s="401"/>
      <c r="CML1853" s="401"/>
      <c r="CMM1853" s="401"/>
      <c r="CMN1853" s="401"/>
      <c r="CMO1853" s="401"/>
      <c r="CMP1853" s="401"/>
      <c r="CMQ1853" s="401"/>
      <c r="CMR1853" s="401"/>
      <c r="CMS1853" s="401"/>
      <c r="CMT1853" s="401"/>
      <c r="CMU1853" s="401"/>
      <c r="CMV1853" s="401"/>
      <c r="CMW1853" s="401"/>
      <c r="CMX1853" s="401"/>
      <c r="CMY1853" s="401"/>
      <c r="CMZ1853" s="401"/>
      <c r="CNA1853" s="401"/>
      <c r="CNB1853" s="401"/>
      <c r="CNC1853" s="401"/>
      <c r="CND1853" s="401"/>
      <c r="CNE1853" s="401"/>
      <c r="CNF1853" s="401"/>
      <c r="CNG1853" s="401"/>
      <c r="CNH1853" s="401"/>
      <c r="CNI1853" s="401"/>
      <c r="CNJ1853" s="401"/>
      <c r="CNK1853" s="401"/>
      <c r="CNL1853" s="401"/>
      <c r="CNM1853" s="401"/>
      <c r="CNN1853" s="401"/>
      <c r="CNO1853" s="401"/>
      <c r="CNP1853" s="401"/>
      <c r="CNQ1853" s="401"/>
      <c r="CNR1853" s="401"/>
      <c r="CNS1853" s="401"/>
      <c r="CNT1853" s="401"/>
      <c r="CNU1853" s="401"/>
      <c r="CNV1853" s="401"/>
      <c r="CNW1853" s="401"/>
      <c r="CNX1853" s="401"/>
      <c r="CNY1853" s="401"/>
      <c r="CNZ1853" s="401"/>
      <c r="COA1853" s="401"/>
      <c r="COB1853" s="401"/>
      <c r="COC1853" s="401"/>
      <c r="COD1853" s="401"/>
      <c r="COE1853" s="401"/>
      <c r="COF1853" s="401"/>
      <c r="COG1853" s="401"/>
      <c r="COH1853" s="401"/>
      <c r="COI1853" s="401"/>
      <c r="COJ1853" s="401"/>
      <c r="COK1853" s="401"/>
      <c r="COL1853" s="401"/>
      <c r="COM1853" s="401"/>
      <c r="CON1853" s="401"/>
      <c r="COO1853" s="401"/>
      <c r="COP1853" s="401"/>
      <c r="COQ1853" s="401"/>
      <c r="COR1853" s="401"/>
      <c r="COS1853" s="401"/>
      <c r="COT1853" s="401"/>
      <c r="COU1853" s="401"/>
      <c r="COV1853" s="401"/>
      <c r="COW1853" s="401"/>
      <c r="COX1853" s="401"/>
      <c r="COY1853" s="401"/>
      <c r="COZ1853" s="401"/>
      <c r="CPA1853" s="401"/>
      <c r="CPB1853" s="401"/>
      <c r="CPC1853" s="401"/>
      <c r="CPD1853" s="401"/>
      <c r="CPE1853" s="401"/>
      <c r="CPF1853" s="401"/>
      <c r="CPG1853" s="401"/>
      <c r="CPH1853" s="401"/>
      <c r="CPI1853" s="401"/>
      <c r="CPJ1853" s="401"/>
      <c r="CPK1853" s="401"/>
      <c r="CPL1853" s="401"/>
      <c r="CPM1853" s="401"/>
      <c r="CPN1853" s="401"/>
      <c r="CPO1853" s="401"/>
      <c r="CPP1853" s="401"/>
      <c r="CPQ1853" s="401"/>
      <c r="CPR1853" s="401"/>
      <c r="CPS1853" s="401"/>
      <c r="CPT1853" s="401"/>
      <c r="CPU1853" s="401"/>
      <c r="CPV1853" s="401"/>
      <c r="CPW1853" s="401"/>
      <c r="CPX1853" s="401"/>
      <c r="CPY1853" s="401"/>
      <c r="CPZ1853" s="401"/>
      <c r="CQA1853" s="401"/>
      <c r="CQB1853" s="401"/>
      <c r="CQC1853" s="401"/>
      <c r="CQD1853" s="401"/>
      <c r="CQE1853" s="401"/>
      <c r="CQF1853" s="401"/>
      <c r="CQG1853" s="401"/>
      <c r="CQH1853" s="401"/>
      <c r="CQI1853" s="401"/>
      <c r="CQJ1853" s="401"/>
      <c r="CQK1853" s="401"/>
      <c r="CQL1853" s="401"/>
      <c r="CQM1853" s="401"/>
      <c r="CQN1853" s="401"/>
      <c r="CQO1853" s="401"/>
      <c r="CQP1853" s="401"/>
      <c r="CQQ1853" s="401"/>
      <c r="CQR1853" s="401"/>
      <c r="CQS1853" s="401"/>
      <c r="CQT1853" s="401"/>
      <c r="CQU1853" s="401"/>
      <c r="CQV1853" s="401"/>
      <c r="CQW1853" s="401"/>
      <c r="CQX1853" s="401"/>
      <c r="CQY1853" s="401"/>
      <c r="CQZ1853" s="401"/>
      <c r="CRA1853" s="401"/>
      <c r="CRB1853" s="401"/>
      <c r="CRC1853" s="401"/>
      <c r="CRD1853" s="401"/>
      <c r="CRE1853" s="401"/>
      <c r="CRF1853" s="401"/>
      <c r="CRG1853" s="401"/>
      <c r="CRH1853" s="401"/>
      <c r="CRI1853" s="401"/>
      <c r="CRJ1853" s="401"/>
      <c r="CRK1853" s="401"/>
      <c r="CRL1853" s="401"/>
      <c r="CRM1853" s="401"/>
      <c r="CRN1853" s="401"/>
      <c r="CRO1853" s="401"/>
      <c r="CRP1853" s="401"/>
      <c r="CRQ1853" s="401"/>
      <c r="CRR1853" s="401"/>
      <c r="CRS1853" s="401"/>
      <c r="CRT1853" s="401"/>
      <c r="CRU1853" s="401"/>
      <c r="CRV1853" s="401"/>
      <c r="CRW1853" s="401"/>
      <c r="CRX1853" s="401"/>
      <c r="CRY1853" s="401"/>
      <c r="CRZ1853" s="401"/>
      <c r="CSA1853" s="401"/>
      <c r="CSB1853" s="401"/>
      <c r="CSC1853" s="401"/>
      <c r="CSD1853" s="401"/>
      <c r="CSE1853" s="401"/>
      <c r="CSF1853" s="401"/>
      <c r="CSG1853" s="401"/>
      <c r="CSH1853" s="401"/>
      <c r="CSI1853" s="401"/>
      <c r="CSJ1853" s="401"/>
      <c r="CSK1853" s="401"/>
      <c r="CSL1853" s="401"/>
      <c r="CSM1853" s="401"/>
      <c r="CSN1853" s="401"/>
      <c r="CSO1853" s="401"/>
      <c r="CSP1853" s="401"/>
      <c r="CSQ1853" s="401"/>
      <c r="CSR1853" s="401"/>
      <c r="CSS1853" s="401"/>
      <c r="CST1853" s="401"/>
      <c r="CSU1853" s="401"/>
      <c r="CSV1853" s="401"/>
      <c r="CSW1853" s="401"/>
      <c r="CSX1853" s="401"/>
      <c r="CSY1853" s="401"/>
      <c r="CSZ1853" s="401"/>
      <c r="CTA1853" s="401"/>
      <c r="CTB1853" s="401"/>
      <c r="CTC1853" s="401"/>
      <c r="CTD1853" s="401"/>
      <c r="CTE1853" s="401"/>
      <c r="CTF1853" s="401"/>
      <c r="CTG1853" s="401"/>
      <c r="CTH1853" s="401"/>
      <c r="CTI1853" s="401"/>
      <c r="CTJ1853" s="401"/>
      <c r="CTK1853" s="401"/>
      <c r="CTL1853" s="401"/>
      <c r="CTM1853" s="401"/>
      <c r="CTN1853" s="401"/>
      <c r="CTO1853" s="401"/>
      <c r="CTP1853" s="401"/>
      <c r="CTQ1853" s="401"/>
      <c r="CTR1853" s="401"/>
      <c r="CTS1853" s="401"/>
      <c r="CTT1853" s="401"/>
      <c r="CTU1853" s="401"/>
      <c r="CTV1853" s="401"/>
      <c r="CTW1853" s="401"/>
      <c r="CTX1853" s="401"/>
      <c r="CTY1853" s="401"/>
      <c r="CTZ1853" s="401"/>
      <c r="CUA1853" s="401"/>
      <c r="CUB1853" s="401"/>
      <c r="CUC1853" s="401"/>
      <c r="CUD1853" s="401"/>
      <c r="CUE1853" s="401"/>
      <c r="CUF1853" s="401"/>
      <c r="CUG1853" s="401"/>
      <c r="CUH1853" s="401"/>
      <c r="CUI1853" s="401"/>
      <c r="CUJ1853" s="401"/>
      <c r="CUK1853" s="401"/>
      <c r="CUL1853" s="401"/>
      <c r="CUM1853" s="401"/>
      <c r="CUN1853" s="401"/>
      <c r="CUO1853" s="401"/>
      <c r="CUP1853" s="401"/>
      <c r="CUQ1853" s="401"/>
      <c r="CUR1853" s="401"/>
      <c r="CUS1853" s="401"/>
      <c r="CUT1853" s="401"/>
      <c r="CUU1853" s="401"/>
      <c r="CUV1853" s="401"/>
      <c r="CUW1853" s="401"/>
      <c r="CUX1853" s="401"/>
      <c r="CUY1853" s="401"/>
      <c r="CUZ1853" s="401"/>
      <c r="CVA1853" s="401"/>
      <c r="CVB1853" s="401"/>
      <c r="CVC1853" s="401"/>
      <c r="CVD1853" s="401"/>
      <c r="CVE1853" s="401"/>
      <c r="CVF1853" s="401"/>
      <c r="CVG1853" s="401"/>
      <c r="CVH1853" s="401"/>
      <c r="CVI1853" s="401"/>
      <c r="CVJ1853" s="401"/>
      <c r="CVK1853" s="401"/>
      <c r="CVL1853" s="401"/>
      <c r="CVM1853" s="401"/>
      <c r="CVN1853" s="401"/>
      <c r="CVO1853" s="401"/>
      <c r="CVP1853" s="401"/>
      <c r="CVQ1853" s="401"/>
      <c r="CVR1853" s="401"/>
      <c r="CVS1853" s="401"/>
      <c r="CVT1853" s="401"/>
      <c r="CVU1853" s="401"/>
      <c r="CVV1853" s="401"/>
      <c r="CVW1853" s="401"/>
      <c r="CVX1853" s="401"/>
      <c r="CVY1853" s="401"/>
      <c r="CVZ1853" s="401"/>
      <c r="CWA1853" s="401"/>
      <c r="CWB1853" s="401"/>
      <c r="CWC1853" s="401"/>
      <c r="CWD1853" s="401"/>
      <c r="CWE1853" s="401"/>
      <c r="CWF1853" s="401"/>
      <c r="CWG1853" s="401"/>
      <c r="CWH1853" s="401"/>
      <c r="CWI1853" s="401"/>
      <c r="CWJ1853" s="401"/>
      <c r="CWK1853" s="401"/>
      <c r="CWL1853" s="401"/>
      <c r="CWM1853" s="401"/>
      <c r="CWN1853" s="401"/>
      <c r="CWO1853" s="401"/>
      <c r="CWP1853" s="401"/>
      <c r="CWQ1853" s="401"/>
      <c r="CWR1853" s="401"/>
      <c r="CWS1853" s="401"/>
      <c r="CWT1853" s="401"/>
      <c r="CWU1853" s="401"/>
      <c r="CWV1853" s="401"/>
      <c r="CWW1853" s="401"/>
      <c r="CWX1853" s="401"/>
      <c r="CWY1853" s="401"/>
      <c r="CWZ1853" s="401"/>
      <c r="CXA1853" s="401"/>
      <c r="CXB1853" s="401"/>
      <c r="CXC1853" s="401"/>
      <c r="CXD1853" s="401"/>
      <c r="CXE1853" s="401"/>
      <c r="CXF1853" s="401"/>
      <c r="CXG1853" s="401"/>
      <c r="CXH1853" s="401"/>
      <c r="CXI1853" s="401"/>
      <c r="CXJ1853" s="401"/>
      <c r="CXK1853" s="401"/>
      <c r="CXL1853" s="401"/>
      <c r="CXM1853" s="401"/>
      <c r="CXN1853" s="401"/>
      <c r="CXO1853" s="401"/>
      <c r="CXP1853" s="401"/>
      <c r="CXQ1853" s="401"/>
      <c r="CXR1853" s="401"/>
      <c r="CXS1853" s="401"/>
      <c r="CXT1853" s="401"/>
      <c r="CXU1853" s="401"/>
      <c r="CXV1853" s="401"/>
      <c r="CXW1853" s="401"/>
      <c r="CXX1853" s="401"/>
      <c r="CXY1853" s="401"/>
      <c r="CXZ1853" s="401"/>
      <c r="CYA1853" s="401"/>
      <c r="CYB1853" s="401"/>
      <c r="CYC1853" s="401"/>
      <c r="CYD1853" s="401"/>
      <c r="CYE1853" s="401"/>
      <c r="CYF1853" s="401"/>
      <c r="CYG1853" s="401"/>
      <c r="CYH1853" s="401"/>
      <c r="CYI1853" s="401"/>
      <c r="CYJ1853" s="401"/>
      <c r="CYK1853" s="401"/>
      <c r="CYL1853" s="401"/>
      <c r="CYM1853" s="401"/>
      <c r="CYN1853" s="401"/>
      <c r="CYO1853" s="401"/>
      <c r="CYP1853" s="401"/>
      <c r="CYQ1853" s="401"/>
      <c r="CYR1853" s="401"/>
      <c r="CYS1853" s="401"/>
      <c r="CYT1853" s="401"/>
      <c r="CYU1853" s="401"/>
      <c r="CYV1853" s="401"/>
      <c r="CYW1853" s="401"/>
      <c r="CYX1853" s="401"/>
      <c r="CYY1853" s="401"/>
      <c r="CYZ1853" s="401"/>
      <c r="CZA1853" s="401"/>
      <c r="CZB1853" s="401"/>
      <c r="CZC1853" s="401"/>
      <c r="CZD1853" s="401"/>
      <c r="CZE1853" s="401"/>
      <c r="CZF1853" s="401"/>
      <c r="CZG1853" s="401"/>
      <c r="CZH1853" s="401"/>
      <c r="CZI1853" s="401"/>
      <c r="CZJ1853" s="401"/>
      <c r="CZK1853" s="401"/>
      <c r="CZL1853" s="401"/>
      <c r="CZM1853" s="401"/>
      <c r="CZN1853" s="401"/>
      <c r="CZO1853" s="401"/>
      <c r="CZP1853" s="401"/>
      <c r="CZQ1853" s="401"/>
      <c r="CZR1853" s="401"/>
      <c r="CZS1853" s="401"/>
      <c r="CZT1853" s="401"/>
      <c r="CZU1853" s="401"/>
      <c r="CZV1853" s="401"/>
      <c r="CZW1853" s="401"/>
      <c r="CZX1853" s="401"/>
      <c r="CZY1853" s="401"/>
      <c r="CZZ1853" s="401"/>
      <c r="DAA1853" s="401"/>
      <c r="DAB1853" s="401"/>
      <c r="DAC1853" s="401"/>
      <c r="DAD1853" s="401"/>
      <c r="DAE1853" s="401"/>
      <c r="DAF1853" s="401"/>
      <c r="DAG1853" s="401"/>
      <c r="DAH1853" s="401"/>
      <c r="DAI1853" s="401"/>
      <c r="DAJ1853" s="401"/>
      <c r="DAK1853" s="401"/>
      <c r="DAL1853" s="401"/>
      <c r="DAM1853" s="401"/>
      <c r="DAN1853" s="401"/>
      <c r="DAO1853" s="401"/>
      <c r="DAP1853" s="401"/>
      <c r="DAQ1853" s="401"/>
      <c r="DAR1853" s="401"/>
      <c r="DAS1853" s="401"/>
      <c r="DAT1853" s="401"/>
      <c r="DAU1853" s="401"/>
      <c r="DAV1853" s="401"/>
      <c r="DAW1853" s="401"/>
      <c r="DAX1853" s="401"/>
      <c r="DAY1853" s="401"/>
      <c r="DAZ1853" s="401"/>
      <c r="DBA1853" s="401"/>
      <c r="DBB1853" s="401"/>
      <c r="DBC1853" s="401"/>
      <c r="DBD1853" s="401"/>
      <c r="DBE1853" s="401"/>
      <c r="DBF1853" s="401"/>
      <c r="DBG1853" s="401"/>
      <c r="DBH1853" s="401"/>
      <c r="DBI1853" s="401"/>
      <c r="DBJ1853" s="401"/>
      <c r="DBK1853" s="401"/>
      <c r="DBL1853" s="401"/>
      <c r="DBM1853" s="401"/>
      <c r="DBN1853" s="401"/>
      <c r="DBO1853" s="401"/>
      <c r="DBP1853" s="401"/>
      <c r="DBQ1853" s="401"/>
      <c r="DBR1853" s="401"/>
      <c r="DBS1853" s="401"/>
      <c r="DBT1853" s="401"/>
      <c r="DBU1853" s="401"/>
      <c r="DBV1853" s="401"/>
      <c r="DBW1853" s="401"/>
      <c r="DBX1853" s="401"/>
      <c r="DBY1853" s="401"/>
      <c r="DBZ1853" s="401"/>
      <c r="DCA1853" s="401"/>
      <c r="DCB1853" s="401"/>
      <c r="DCC1853" s="401"/>
      <c r="DCD1853" s="401"/>
      <c r="DCE1853" s="401"/>
      <c r="DCF1853" s="401"/>
      <c r="DCG1853" s="401"/>
      <c r="DCH1853" s="401"/>
      <c r="DCI1853" s="401"/>
      <c r="DCJ1853" s="401"/>
      <c r="DCK1853" s="401"/>
      <c r="DCL1853" s="401"/>
      <c r="DCM1853" s="401"/>
      <c r="DCN1853" s="401"/>
      <c r="DCO1853" s="401"/>
      <c r="DCP1853" s="401"/>
      <c r="DCQ1853" s="401"/>
      <c r="DCR1853" s="401"/>
      <c r="DCS1853" s="401"/>
      <c r="DCT1853" s="401"/>
      <c r="DCU1853" s="401"/>
      <c r="DCV1853" s="401"/>
      <c r="DCW1853" s="401"/>
      <c r="DCX1853" s="401"/>
      <c r="DCY1853" s="401"/>
      <c r="DCZ1853" s="401"/>
      <c r="DDA1853" s="401"/>
      <c r="DDB1853" s="401"/>
      <c r="DDC1853" s="401"/>
      <c r="DDD1853" s="401"/>
      <c r="DDE1853" s="401"/>
      <c r="DDF1853" s="401"/>
      <c r="DDG1853" s="401"/>
      <c r="DDH1853" s="401"/>
      <c r="DDI1853" s="401"/>
      <c r="DDJ1853" s="401"/>
      <c r="DDK1853" s="401"/>
      <c r="DDL1853" s="401"/>
      <c r="DDM1853" s="401"/>
      <c r="DDN1853" s="401"/>
      <c r="DDO1853" s="401"/>
      <c r="DDP1853" s="401"/>
      <c r="DDQ1853" s="401"/>
      <c r="DDR1853" s="401"/>
      <c r="DDS1853" s="401"/>
      <c r="DDT1853" s="401"/>
      <c r="DDU1853" s="401"/>
      <c r="DDV1853" s="401"/>
      <c r="DDW1853" s="401"/>
      <c r="DDX1853" s="401"/>
      <c r="DDY1853" s="401"/>
      <c r="DDZ1853" s="401"/>
      <c r="DEA1853" s="401"/>
      <c r="DEB1853" s="401"/>
      <c r="DEC1853" s="401"/>
      <c r="DED1853" s="401"/>
      <c r="DEE1853" s="401"/>
      <c r="DEF1853" s="401"/>
      <c r="DEG1853" s="401"/>
      <c r="DEH1853" s="401"/>
      <c r="DEI1853" s="401"/>
      <c r="DEJ1853" s="401"/>
      <c r="DEK1853" s="401"/>
      <c r="DEL1853" s="401"/>
      <c r="DEM1853" s="401"/>
      <c r="DEN1853" s="401"/>
      <c r="DEO1853" s="401"/>
      <c r="DEP1853" s="401"/>
      <c r="DEQ1853" s="401"/>
      <c r="DER1853" s="401"/>
      <c r="DES1853" s="401"/>
      <c r="DET1853" s="401"/>
      <c r="DEU1853" s="401"/>
      <c r="DEV1853" s="401"/>
      <c r="DEW1853" s="401"/>
      <c r="DEX1853" s="401"/>
      <c r="DEY1853" s="401"/>
      <c r="DEZ1853" s="401"/>
      <c r="DFA1853" s="401"/>
      <c r="DFB1853" s="401"/>
      <c r="DFC1853" s="401"/>
      <c r="DFD1853" s="401"/>
      <c r="DFE1853" s="401"/>
      <c r="DFF1853" s="401"/>
      <c r="DFG1853" s="401"/>
      <c r="DFH1853" s="401"/>
      <c r="DFI1853" s="401"/>
      <c r="DFJ1853" s="401"/>
      <c r="DFK1853" s="401"/>
      <c r="DFL1853" s="401"/>
      <c r="DFM1853" s="401"/>
      <c r="DFN1853" s="401"/>
      <c r="DFO1853" s="401"/>
      <c r="DFP1853" s="401"/>
      <c r="DFQ1853" s="401"/>
      <c r="DFR1853" s="401"/>
      <c r="DFS1853" s="401"/>
      <c r="DFT1853" s="401"/>
      <c r="DFU1853" s="401"/>
      <c r="DFV1853" s="401"/>
      <c r="DFW1853" s="401"/>
      <c r="DFX1853" s="401"/>
      <c r="DFY1853" s="401"/>
      <c r="DFZ1853" s="401"/>
      <c r="DGA1853" s="401"/>
      <c r="DGB1853" s="401"/>
      <c r="DGC1853" s="401"/>
      <c r="DGD1853" s="401"/>
      <c r="DGE1853" s="401"/>
      <c r="DGF1853" s="401"/>
      <c r="DGG1853" s="401"/>
      <c r="DGH1853" s="401"/>
      <c r="DGI1853" s="401"/>
      <c r="DGJ1853" s="401"/>
      <c r="DGK1853" s="401"/>
      <c r="DGL1853" s="401"/>
      <c r="DGM1853" s="401"/>
      <c r="DGN1853" s="401"/>
      <c r="DGO1853" s="401"/>
      <c r="DGP1853" s="401"/>
      <c r="DGQ1853" s="401"/>
      <c r="DGR1853" s="401"/>
      <c r="DGS1853" s="401"/>
      <c r="DGT1853" s="401"/>
      <c r="DGU1853" s="401"/>
      <c r="DGV1853" s="401"/>
      <c r="DGW1853" s="401"/>
      <c r="DGX1853" s="401"/>
      <c r="DGY1853" s="401"/>
      <c r="DGZ1853" s="401"/>
      <c r="DHA1853" s="401"/>
      <c r="DHB1853" s="401"/>
      <c r="DHC1853" s="401"/>
      <c r="DHD1853" s="401"/>
      <c r="DHE1853" s="401"/>
      <c r="DHF1853" s="401"/>
      <c r="DHG1853" s="401"/>
      <c r="DHH1853" s="401"/>
      <c r="DHI1853" s="401"/>
      <c r="DHJ1853" s="401"/>
      <c r="DHK1853" s="401"/>
      <c r="DHL1853" s="401"/>
      <c r="DHM1853" s="401"/>
      <c r="DHN1853" s="401"/>
      <c r="DHO1853" s="401"/>
      <c r="DHP1853" s="401"/>
      <c r="DHQ1853" s="401"/>
      <c r="DHR1853" s="401"/>
      <c r="DHS1853" s="401"/>
      <c r="DHT1853" s="401"/>
      <c r="DHU1853" s="401"/>
      <c r="DHV1853" s="401"/>
      <c r="DHW1853" s="401"/>
      <c r="DHX1853" s="401"/>
      <c r="DHY1853" s="401"/>
      <c r="DHZ1853" s="401"/>
      <c r="DIA1853" s="401"/>
      <c r="DIB1853" s="401"/>
      <c r="DIC1853" s="401"/>
      <c r="DID1853" s="401"/>
      <c r="DIE1853" s="401"/>
      <c r="DIF1853" s="401"/>
      <c r="DIG1853" s="401"/>
      <c r="DIH1853" s="401"/>
      <c r="DII1853" s="401"/>
      <c r="DIJ1853" s="401"/>
      <c r="DIK1853" s="401"/>
      <c r="DIL1853" s="401"/>
      <c r="DIM1853" s="401"/>
      <c r="DIN1853" s="401"/>
      <c r="DIO1853" s="401"/>
      <c r="DIP1853" s="401"/>
      <c r="DIQ1853" s="401"/>
      <c r="DIR1853" s="401"/>
      <c r="DIS1853" s="401"/>
      <c r="DIT1853" s="401"/>
      <c r="DIU1853" s="401"/>
      <c r="DIV1853" s="401"/>
      <c r="DIW1853" s="401"/>
      <c r="DIX1853" s="401"/>
      <c r="DIY1853" s="401"/>
      <c r="DIZ1853" s="401"/>
      <c r="DJA1853" s="401"/>
      <c r="DJB1853" s="401"/>
      <c r="DJC1853" s="401"/>
      <c r="DJD1853" s="401"/>
      <c r="DJE1853" s="401"/>
      <c r="DJF1853" s="401"/>
      <c r="DJG1853" s="401"/>
      <c r="DJH1853" s="401"/>
      <c r="DJI1853" s="401"/>
      <c r="DJJ1853" s="401"/>
      <c r="DJK1853" s="401"/>
      <c r="DJL1853" s="401"/>
      <c r="DJM1853" s="401"/>
      <c r="DJN1853" s="401"/>
      <c r="DJO1853" s="401"/>
      <c r="DJP1853" s="401"/>
      <c r="DJQ1853" s="401"/>
      <c r="DJR1853" s="401"/>
      <c r="DJS1853" s="401"/>
      <c r="DJT1853" s="401"/>
      <c r="DJU1853" s="401"/>
      <c r="DJV1853" s="401"/>
      <c r="DJW1853" s="401"/>
      <c r="DJX1853" s="401"/>
      <c r="DJY1853" s="401"/>
      <c r="DJZ1853" s="401"/>
      <c r="DKA1853" s="401"/>
      <c r="DKB1853" s="401"/>
      <c r="DKC1853" s="401"/>
      <c r="DKD1853" s="401"/>
      <c r="DKE1853" s="401"/>
      <c r="DKF1853" s="401"/>
      <c r="DKG1853" s="401"/>
      <c r="DKH1853" s="401"/>
      <c r="DKI1853" s="401"/>
      <c r="DKJ1853" s="401"/>
      <c r="DKK1853" s="401"/>
      <c r="DKL1853" s="401"/>
      <c r="DKM1853" s="401"/>
      <c r="DKN1853" s="401"/>
      <c r="DKO1853" s="401"/>
      <c r="DKP1853" s="401"/>
      <c r="DKQ1853" s="401"/>
      <c r="DKR1853" s="401"/>
      <c r="DKS1853" s="401"/>
      <c r="DKT1853" s="401"/>
      <c r="DKU1853" s="401"/>
      <c r="DKV1853" s="401"/>
      <c r="DKW1853" s="401"/>
      <c r="DKX1853" s="401"/>
      <c r="DKY1853" s="401"/>
      <c r="DKZ1853" s="401"/>
      <c r="DLA1853" s="401"/>
      <c r="DLB1853" s="401"/>
      <c r="DLC1853" s="401"/>
      <c r="DLD1853" s="401"/>
      <c r="DLE1853" s="401"/>
      <c r="DLF1853" s="401"/>
      <c r="DLG1853" s="401"/>
      <c r="DLH1853" s="401"/>
      <c r="DLI1853" s="401"/>
      <c r="DLJ1853" s="401"/>
      <c r="DLK1853" s="401"/>
      <c r="DLL1853" s="401"/>
      <c r="DLM1853" s="401"/>
      <c r="DLN1853" s="401"/>
      <c r="DLO1853" s="401"/>
      <c r="DLP1853" s="401"/>
      <c r="DLQ1853" s="401"/>
      <c r="DLR1853" s="401"/>
      <c r="DLS1853" s="401"/>
      <c r="DLT1853" s="401"/>
      <c r="DLU1853" s="401"/>
      <c r="DLV1853" s="401"/>
      <c r="DLW1853" s="401"/>
      <c r="DLX1853" s="401"/>
      <c r="DLY1853" s="401"/>
      <c r="DLZ1853" s="401"/>
      <c r="DMA1853" s="401"/>
      <c r="DMB1853" s="401"/>
      <c r="DMC1853" s="401"/>
      <c r="DMD1853" s="401"/>
      <c r="DME1853" s="401"/>
      <c r="DMF1853" s="401"/>
      <c r="DMG1853" s="401"/>
      <c r="DMH1853" s="401"/>
      <c r="DMI1853" s="401"/>
      <c r="DMJ1853" s="401"/>
      <c r="DMK1853" s="401"/>
      <c r="DML1853" s="401"/>
      <c r="DMM1853" s="401"/>
      <c r="DMN1853" s="401"/>
      <c r="DMO1853" s="401"/>
      <c r="DMP1853" s="401"/>
      <c r="DMQ1853" s="401"/>
      <c r="DMR1853" s="401"/>
      <c r="DMS1853" s="401"/>
      <c r="DMT1853" s="401"/>
      <c r="DMU1853" s="401"/>
      <c r="DMV1853" s="401"/>
      <c r="DMW1853" s="401"/>
      <c r="DMX1853" s="401"/>
      <c r="DMY1853" s="401"/>
      <c r="DMZ1853" s="401"/>
      <c r="DNA1853" s="401"/>
      <c r="DNB1853" s="401"/>
      <c r="DNC1853" s="401"/>
      <c r="DND1853" s="401"/>
      <c r="DNE1853" s="401"/>
      <c r="DNF1853" s="401"/>
      <c r="DNG1853" s="401"/>
      <c r="DNH1853" s="401"/>
      <c r="DNI1853" s="401"/>
      <c r="DNJ1853" s="401"/>
      <c r="DNK1853" s="401"/>
      <c r="DNL1853" s="401"/>
      <c r="DNM1853" s="401"/>
      <c r="DNN1853" s="401"/>
      <c r="DNO1853" s="401"/>
      <c r="DNP1853" s="401"/>
      <c r="DNQ1853" s="401"/>
      <c r="DNR1853" s="401"/>
      <c r="DNS1853" s="401"/>
      <c r="DNT1853" s="401"/>
      <c r="DNU1853" s="401"/>
      <c r="DNV1853" s="401"/>
      <c r="DNW1853" s="401"/>
      <c r="DNX1853" s="401"/>
      <c r="DNY1853" s="401"/>
      <c r="DNZ1853" s="401"/>
      <c r="DOA1853" s="401"/>
      <c r="DOB1853" s="401"/>
      <c r="DOC1853" s="401"/>
      <c r="DOD1853" s="401"/>
      <c r="DOE1853" s="401"/>
      <c r="DOF1853" s="401"/>
      <c r="DOG1853" s="401"/>
      <c r="DOH1853" s="401"/>
      <c r="DOI1853" s="401"/>
      <c r="DOJ1853" s="401"/>
      <c r="DOK1853" s="401"/>
      <c r="DOL1853" s="401"/>
      <c r="DOM1853" s="401"/>
      <c r="DON1853" s="401"/>
      <c r="DOO1853" s="401"/>
      <c r="DOP1853" s="401"/>
      <c r="DOQ1853" s="401"/>
      <c r="DOR1853" s="401"/>
      <c r="DOS1853" s="401"/>
      <c r="DOT1853" s="401"/>
      <c r="DOU1853" s="401"/>
      <c r="DOV1853" s="401"/>
      <c r="DOW1853" s="401"/>
      <c r="DOX1853" s="401"/>
      <c r="DOY1853" s="401"/>
      <c r="DOZ1853" s="401"/>
      <c r="DPA1853" s="401"/>
      <c r="DPB1853" s="401"/>
      <c r="DPC1853" s="401"/>
      <c r="DPD1853" s="401"/>
      <c r="DPE1853" s="401"/>
      <c r="DPF1853" s="401"/>
      <c r="DPG1853" s="401"/>
      <c r="DPH1853" s="401"/>
      <c r="DPI1853" s="401"/>
      <c r="DPJ1853" s="401"/>
      <c r="DPK1853" s="401"/>
      <c r="DPL1853" s="401"/>
      <c r="DPM1853" s="401"/>
      <c r="DPN1853" s="401"/>
      <c r="DPO1853" s="401"/>
      <c r="DPP1853" s="401"/>
      <c r="DPQ1853" s="401"/>
      <c r="DPR1853" s="401"/>
      <c r="DPS1853" s="401"/>
      <c r="DPT1853" s="401"/>
      <c r="DPU1853" s="401"/>
      <c r="DPV1853" s="401"/>
      <c r="DPW1853" s="401"/>
      <c r="DPX1853" s="401"/>
      <c r="DPY1853" s="401"/>
      <c r="DPZ1853" s="401"/>
      <c r="DQA1853" s="401"/>
      <c r="DQB1853" s="401"/>
      <c r="DQC1853" s="401"/>
      <c r="DQD1853" s="401"/>
      <c r="DQE1853" s="401"/>
      <c r="DQF1853" s="401"/>
      <c r="DQG1853" s="401"/>
      <c r="DQH1853" s="401"/>
      <c r="DQI1853" s="401"/>
      <c r="DQJ1853" s="401"/>
      <c r="DQK1853" s="401"/>
      <c r="DQL1853" s="401"/>
      <c r="DQM1853" s="401"/>
      <c r="DQN1853" s="401"/>
      <c r="DQO1853" s="401"/>
      <c r="DQP1853" s="401"/>
      <c r="DQQ1853" s="401"/>
      <c r="DQR1853" s="401"/>
      <c r="DQS1853" s="401"/>
      <c r="DQT1853" s="401"/>
      <c r="DQU1853" s="401"/>
      <c r="DQV1853" s="401"/>
      <c r="DQW1853" s="401"/>
      <c r="DQX1853" s="401"/>
      <c r="DQY1853" s="401"/>
      <c r="DQZ1853" s="401"/>
      <c r="DRA1853" s="401"/>
      <c r="DRB1853" s="401"/>
      <c r="DRC1853" s="401"/>
      <c r="DRD1853" s="401"/>
      <c r="DRE1853" s="401"/>
      <c r="DRF1853" s="401"/>
      <c r="DRG1853" s="401"/>
      <c r="DRH1853" s="401"/>
      <c r="DRI1853" s="401"/>
      <c r="DRJ1853" s="401"/>
      <c r="DRK1853" s="401"/>
      <c r="DRL1853" s="401"/>
      <c r="DRM1853" s="401"/>
      <c r="DRN1853" s="401"/>
      <c r="DRO1853" s="401"/>
      <c r="DRP1853" s="401"/>
      <c r="DRQ1853" s="401"/>
      <c r="DRR1853" s="401"/>
      <c r="DRS1853" s="401"/>
      <c r="DRT1853" s="401"/>
      <c r="DRU1853" s="401"/>
      <c r="DRV1853" s="401"/>
      <c r="DRW1853" s="401"/>
      <c r="DRX1853" s="401"/>
      <c r="DRY1853" s="401"/>
      <c r="DRZ1853" s="401"/>
      <c r="DSA1853" s="401"/>
      <c r="DSB1853" s="401"/>
      <c r="DSC1853" s="401"/>
      <c r="DSD1853" s="401"/>
      <c r="DSE1853" s="401"/>
      <c r="DSF1853" s="401"/>
      <c r="DSG1853" s="401"/>
      <c r="DSH1853" s="401"/>
      <c r="DSI1853" s="401"/>
      <c r="DSJ1853" s="401"/>
      <c r="DSK1853" s="401"/>
      <c r="DSL1853" s="401"/>
      <c r="DSM1853" s="401"/>
      <c r="DSN1853" s="401"/>
      <c r="DSO1853" s="401"/>
      <c r="DSP1853" s="401"/>
      <c r="DSQ1853" s="401"/>
      <c r="DSR1853" s="401"/>
      <c r="DSS1853" s="401"/>
      <c r="DST1853" s="401"/>
      <c r="DSU1853" s="401"/>
      <c r="DSV1853" s="401"/>
      <c r="DSW1853" s="401"/>
      <c r="DSX1853" s="401"/>
      <c r="DSY1853" s="401"/>
      <c r="DSZ1853" s="401"/>
      <c r="DTA1853" s="401"/>
      <c r="DTB1853" s="401"/>
      <c r="DTC1853" s="401"/>
      <c r="DTD1853" s="401"/>
      <c r="DTE1853" s="401"/>
      <c r="DTF1853" s="401"/>
      <c r="DTG1853" s="401"/>
      <c r="DTH1853" s="401"/>
      <c r="DTI1853" s="401"/>
      <c r="DTJ1853" s="401"/>
      <c r="DTK1853" s="401"/>
      <c r="DTL1853" s="401"/>
      <c r="DTM1853" s="401"/>
      <c r="DTN1853" s="401"/>
      <c r="DTO1853" s="401"/>
      <c r="DTP1853" s="401"/>
      <c r="DTQ1853" s="401"/>
      <c r="DTR1853" s="401"/>
      <c r="DTS1853" s="401"/>
      <c r="DTT1853" s="401"/>
      <c r="DTU1853" s="401"/>
      <c r="DTV1853" s="401"/>
      <c r="DTW1853" s="401"/>
      <c r="DTX1853" s="401"/>
      <c r="DTY1853" s="401"/>
      <c r="DTZ1853" s="401"/>
      <c r="DUA1853" s="401"/>
      <c r="DUB1853" s="401"/>
      <c r="DUC1853" s="401"/>
      <c r="DUD1853" s="401"/>
      <c r="DUE1853" s="401"/>
      <c r="DUF1853" s="401"/>
      <c r="DUG1853" s="401"/>
      <c r="DUH1853" s="401"/>
      <c r="DUI1853" s="401"/>
      <c r="DUJ1853" s="401"/>
      <c r="DUK1853" s="401"/>
      <c r="DUL1853" s="401"/>
      <c r="DUM1853" s="401"/>
      <c r="DUN1853" s="401"/>
      <c r="DUO1853" s="401"/>
      <c r="DUP1853" s="401"/>
      <c r="DUQ1853" s="401"/>
      <c r="DUR1853" s="401"/>
      <c r="DUS1853" s="401"/>
      <c r="DUT1853" s="401"/>
      <c r="DUU1853" s="401"/>
      <c r="DUV1853" s="401"/>
      <c r="DUW1853" s="401"/>
      <c r="DUX1853" s="401"/>
      <c r="DUY1853" s="401"/>
      <c r="DUZ1853" s="401"/>
      <c r="DVA1853" s="401"/>
      <c r="DVB1853" s="401"/>
      <c r="DVC1853" s="401"/>
      <c r="DVD1853" s="401"/>
      <c r="DVE1853" s="401"/>
      <c r="DVF1853" s="401"/>
      <c r="DVG1853" s="401"/>
      <c r="DVH1853" s="401"/>
      <c r="DVI1853" s="401"/>
      <c r="DVJ1853" s="401"/>
      <c r="DVK1853" s="401"/>
      <c r="DVL1853" s="401"/>
      <c r="DVM1853" s="401"/>
      <c r="DVN1853" s="401"/>
      <c r="DVO1853" s="401"/>
      <c r="DVP1853" s="401"/>
      <c r="DVQ1853" s="401"/>
      <c r="DVR1853" s="401"/>
      <c r="DVS1853" s="401"/>
      <c r="DVT1853" s="401"/>
      <c r="DVU1853" s="401"/>
      <c r="DVV1853" s="401"/>
      <c r="DVW1853" s="401"/>
      <c r="DVX1853" s="401"/>
      <c r="DVY1853" s="401"/>
      <c r="DVZ1853" s="401"/>
      <c r="DWA1853" s="401"/>
      <c r="DWB1853" s="401"/>
      <c r="DWC1853" s="401"/>
      <c r="DWD1853" s="401"/>
      <c r="DWE1853" s="401"/>
      <c r="DWF1853" s="401"/>
      <c r="DWG1853" s="401"/>
      <c r="DWH1853" s="401"/>
      <c r="DWI1853" s="401"/>
      <c r="DWJ1853" s="401"/>
      <c r="DWK1853" s="401"/>
      <c r="DWL1853" s="401"/>
      <c r="DWM1853" s="401"/>
      <c r="DWN1853" s="401"/>
      <c r="DWO1853" s="401"/>
      <c r="DWP1853" s="401"/>
      <c r="DWQ1853" s="401"/>
      <c r="DWR1853" s="401"/>
      <c r="DWS1853" s="401"/>
      <c r="DWT1853" s="401"/>
      <c r="DWU1853" s="401"/>
      <c r="DWV1853" s="401"/>
      <c r="DWW1853" s="401"/>
      <c r="DWX1853" s="401"/>
      <c r="DWY1853" s="401"/>
      <c r="DWZ1853" s="401"/>
      <c r="DXA1853" s="401"/>
      <c r="DXB1853" s="401"/>
      <c r="DXC1853" s="401"/>
      <c r="DXD1853" s="401"/>
      <c r="DXE1853" s="401"/>
      <c r="DXF1853" s="401"/>
      <c r="DXG1853" s="401"/>
      <c r="DXH1853" s="401"/>
      <c r="DXI1853" s="401"/>
      <c r="DXJ1853" s="401"/>
      <c r="DXK1853" s="401"/>
      <c r="DXL1853" s="401"/>
      <c r="DXM1853" s="401"/>
      <c r="DXN1853" s="401"/>
      <c r="DXO1853" s="401"/>
      <c r="DXP1853" s="401"/>
      <c r="DXQ1853" s="401"/>
      <c r="DXR1853" s="401"/>
      <c r="DXS1853" s="401"/>
      <c r="DXT1853" s="401"/>
      <c r="DXU1853" s="401"/>
      <c r="DXV1853" s="401"/>
      <c r="DXW1853" s="401"/>
      <c r="DXX1853" s="401"/>
      <c r="DXY1853" s="401"/>
      <c r="DXZ1853" s="401"/>
      <c r="DYA1853" s="401"/>
      <c r="DYB1853" s="401"/>
      <c r="DYC1853" s="401"/>
      <c r="DYD1853" s="401"/>
      <c r="DYE1853" s="401"/>
      <c r="DYF1853" s="401"/>
      <c r="DYG1853" s="401"/>
      <c r="DYH1853" s="401"/>
      <c r="DYI1853" s="401"/>
      <c r="DYJ1853" s="401"/>
      <c r="DYK1853" s="401"/>
      <c r="DYL1853" s="401"/>
      <c r="DYM1853" s="401"/>
      <c r="DYN1853" s="401"/>
      <c r="DYO1853" s="401"/>
      <c r="DYP1853" s="401"/>
      <c r="DYQ1853" s="401"/>
      <c r="DYR1853" s="401"/>
      <c r="DYS1853" s="401"/>
      <c r="DYT1853" s="401"/>
      <c r="DYU1853" s="401"/>
      <c r="DYV1853" s="401"/>
      <c r="DYW1853" s="401"/>
      <c r="DYX1853" s="401"/>
      <c r="DYY1853" s="401"/>
      <c r="DYZ1853" s="401"/>
      <c r="DZA1853" s="401"/>
      <c r="DZB1853" s="401"/>
      <c r="DZC1853" s="401"/>
      <c r="DZD1853" s="401"/>
      <c r="DZE1853" s="401"/>
      <c r="DZF1853" s="401"/>
      <c r="DZG1853" s="401"/>
      <c r="DZH1853" s="401"/>
      <c r="DZI1853" s="401"/>
      <c r="DZJ1853" s="401"/>
      <c r="DZK1853" s="401"/>
      <c r="DZL1853" s="401"/>
      <c r="DZM1853" s="401"/>
      <c r="DZN1853" s="401"/>
      <c r="DZO1853" s="401"/>
      <c r="DZP1853" s="401"/>
      <c r="DZQ1853" s="401"/>
      <c r="DZR1853" s="401"/>
      <c r="DZS1853" s="401"/>
      <c r="DZT1853" s="401"/>
      <c r="DZU1853" s="401"/>
      <c r="DZV1853" s="401"/>
      <c r="DZW1853" s="401"/>
      <c r="DZX1853" s="401"/>
      <c r="DZY1853" s="401"/>
      <c r="DZZ1853" s="401"/>
      <c r="EAA1853" s="401"/>
      <c r="EAB1853" s="401"/>
      <c r="EAC1853" s="401"/>
      <c r="EAD1853" s="401"/>
      <c r="EAE1853" s="401"/>
      <c r="EAF1853" s="401"/>
      <c r="EAG1853" s="401"/>
      <c r="EAH1853" s="401"/>
      <c r="EAI1853" s="401"/>
      <c r="EAJ1853" s="401"/>
      <c r="EAK1853" s="401"/>
      <c r="EAL1853" s="401"/>
      <c r="EAM1853" s="401"/>
      <c r="EAN1853" s="401"/>
      <c r="EAO1853" s="401"/>
      <c r="EAP1853" s="401"/>
      <c r="EAQ1853" s="401"/>
      <c r="EAR1853" s="401"/>
      <c r="EAS1853" s="401"/>
      <c r="EAT1853" s="401"/>
      <c r="EAU1853" s="401"/>
      <c r="EAV1853" s="401"/>
      <c r="EAW1853" s="401"/>
      <c r="EAX1853" s="401"/>
      <c r="EAY1853" s="401"/>
      <c r="EAZ1853" s="401"/>
      <c r="EBA1853" s="401"/>
      <c r="EBB1853" s="401"/>
      <c r="EBC1853" s="401"/>
      <c r="EBD1853" s="401"/>
      <c r="EBE1853" s="401"/>
      <c r="EBF1853" s="401"/>
      <c r="EBG1853" s="401"/>
      <c r="EBH1853" s="401"/>
      <c r="EBI1853" s="401"/>
      <c r="EBJ1853" s="401"/>
      <c r="EBK1853" s="401"/>
      <c r="EBL1853" s="401"/>
      <c r="EBM1853" s="401"/>
      <c r="EBN1853" s="401"/>
      <c r="EBO1853" s="401"/>
      <c r="EBP1853" s="401"/>
      <c r="EBQ1853" s="401"/>
      <c r="EBR1853" s="401"/>
      <c r="EBS1853" s="401"/>
      <c r="EBT1853" s="401"/>
      <c r="EBU1853" s="401"/>
      <c r="EBV1853" s="401"/>
      <c r="EBW1853" s="401"/>
      <c r="EBX1853" s="401"/>
      <c r="EBY1853" s="401"/>
      <c r="EBZ1853" s="401"/>
      <c r="ECA1853" s="401"/>
      <c r="ECB1853" s="401"/>
      <c r="ECC1853" s="401"/>
      <c r="ECD1853" s="401"/>
      <c r="ECE1853" s="401"/>
      <c r="ECF1853" s="401"/>
      <c r="ECG1853" s="401"/>
      <c r="ECH1853" s="401"/>
      <c r="ECI1853" s="401"/>
      <c r="ECJ1853" s="401"/>
      <c r="ECK1853" s="401"/>
      <c r="ECL1853" s="401"/>
      <c r="ECM1853" s="401"/>
      <c r="ECN1853" s="401"/>
      <c r="ECO1853" s="401"/>
      <c r="ECP1853" s="401"/>
      <c r="ECQ1853" s="401"/>
      <c r="ECR1853" s="401"/>
      <c r="ECS1853" s="401"/>
      <c r="ECT1853" s="401"/>
      <c r="ECU1853" s="401"/>
      <c r="ECV1853" s="401"/>
      <c r="ECW1853" s="401"/>
      <c r="ECX1853" s="401"/>
      <c r="ECY1853" s="401"/>
      <c r="ECZ1853" s="401"/>
      <c r="EDA1853" s="401"/>
      <c r="EDB1853" s="401"/>
      <c r="EDC1853" s="401"/>
      <c r="EDD1853" s="401"/>
      <c r="EDE1853" s="401"/>
      <c r="EDF1853" s="401"/>
      <c r="EDG1853" s="401"/>
      <c r="EDH1853" s="401"/>
      <c r="EDI1853" s="401"/>
      <c r="EDJ1853" s="401"/>
      <c r="EDK1853" s="401"/>
      <c r="EDL1853" s="401"/>
      <c r="EDM1853" s="401"/>
      <c r="EDN1853" s="401"/>
      <c r="EDO1853" s="401"/>
      <c r="EDP1853" s="401"/>
      <c r="EDQ1853" s="401"/>
      <c r="EDR1853" s="401"/>
      <c r="EDS1853" s="401"/>
      <c r="EDT1853" s="401"/>
      <c r="EDU1853" s="401"/>
      <c r="EDV1853" s="401"/>
      <c r="EDW1853" s="401"/>
      <c r="EDX1853" s="401"/>
      <c r="EDY1853" s="401"/>
      <c r="EDZ1853" s="401"/>
      <c r="EEA1853" s="401"/>
      <c r="EEB1853" s="401"/>
      <c r="EEC1853" s="401"/>
      <c r="EED1853" s="401"/>
      <c r="EEE1853" s="401"/>
      <c r="EEF1853" s="401"/>
      <c r="EEG1853" s="401"/>
      <c r="EEH1853" s="401"/>
      <c r="EEI1853" s="401"/>
      <c r="EEJ1853" s="401"/>
      <c r="EEK1853" s="401"/>
      <c r="EEL1853" s="401"/>
      <c r="EEM1853" s="401"/>
      <c r="EEN1853" s="401"/>
      <c r="EEO1853" s="401"/>
      <c r="EEP1853" s="401"/>
      <c r="EEQ1853" s="401"/>
      <c r="EER1853" s="401"/>
      <c r="EES1853" s="401"/>
      <c r="EET1853" s="401"/>
      <c r="EEU1853" s="401"/>
      <c r="EEV1853" s="401"/>
      <c r="EEW1853" s="401"/>
      <c r="EEX1853" s="401"/>
      <c r="EEY1853" s="401"/>
      <c r="EEZ1853" s="401"/>
      <c r="EFA1853" s="401"/>
      <c r="EFB1853" s="401"/>
      <c r="EFC1853" s="401"/>
      <c r="EFD1853" s="401"/>
      <c r="EFE1853" s="401"/>
      <c r="EFF1853" s="401"/>
      <c r="EFG1853" s="401"/>
      <c r="EFH1853" s="401"/>
      <c r="EFI1853" s="401"/>
      <c r="EFJ1853" s="401"/>
      <c r="EFK1853" s="401"/>
      <c r="EFL1853" s="401"/>
      <c r="EFM1853" s="401"/>
      <c r="EFN1853" s="401"/>
      <c r="EFO1853" s="401"/>
      <c r="EFP1853" s="401"/>
      <c r="EFQ1853" s="401"/>
      <c r="EFR1853" s="401"/>
      <c r="EFS1853" s="401"/>
      <c r="EFT1853" s="401"/>
      <c r="EFU1853" s="401"/>
      <c r="EFV1853" s="401"/>
      <c r="EFW1853" s="401"/>
      <c r="EFX1853" s="401"/>
      <c r="EFY1853" s="401"/>
      <c r="EFZ1853" s="401"/>
      <c r="EGA1853" s="401"/>
      <c r="EGB1853" s="401"/>
      <c r="EGC1853" s="401"/>
      <c r="EGD1853" s="401"/>
      <c r="EGE1853" s="401"/>
      <c r="EGF1853" s="401"/>
      <c r="EGG1853" s="401"/>
      <c r="EGH1853" s="401"/>
      <c r="EGI1853" s="401"/>
      <c r="EGJ1853" s="401"/>
      <c r="EGK1853" s="401"/>
      <c r="EGL1853" s="401"/>
      <c r="EGM1853" s="401"/>
      <c r="EGN1853" s="401"/>
      <c r="EGO1853" s="401"/>
      <c r="EGP1853" s="401"/>
      <c r="EGQ1853" s="401"/>
      <c r="EGR1853" s="401"/>
      <c r="EGS1853" s="401"/>
      <c r="EGT1853" s="401"/>
      <c r="EGU1853" s="401"/>
      <c r="EGV1853" s="401"/>
      <c r="EGW1853" s="401"/>
      <c r="EGX1853" s="401"/>
      <c r="EGY1853" s="401"/>
      <c r="EGZ1853" s="401"/>
      <c r="EHA1853" s="401"/>
      <c r="EHB1853" s="401"/>
      <c r="EHC1853" s="401"/>
      <c r="EHD1853" s="401"/>
      <c r="EHE1853" s="401"/>
      <c r="EHF1853" s="401"/>
      <c r="EHG1853" s="401"/>
      <c r="EHH1853" s="401"/>
      <c r="EHI1853" s="401"/>
      <c r="EHJ1853" s="401"/>
      <c r="EHK1853" s="401"/>
      <c r="EHL1853" s="401"/>
      <c r="EHM1853" s="401"/>
      <c r="EHN1853" s="401"/>
      <c r="EHO1853" s="401"/>
      <c r="EHP1853" s="401"/>
      <c r="EHQ1853" s="401"/>
      <c r="EHR1853" s="401"/>
      <c r="EHS1853" s="401"/>
      <c r="EHT1853" s="401"/>
      <c r="EHU1853" s="401"/>
      <c r="EHV1853" s="401"/>
      <c r="EHW1853" s="401"/>
      <c r="EHX1853" s="401"/>
      <c r="EHY1853" s="401"/>
      <c r="EHZ1853" s="401"/>
      <c r="EIA1853" s="401"/>
      <c r="EIB1853" s="401"/>
      <c r="EIC1853" s="401"/>
      <c r="EID1853" s="401"/>
      <c r="EIE1853" s="401"/>
      <c r="EIF1853" s="401"/>
      <c r="EIG1853" s="401"/>
      <c r="EIH1853" s="401"/>
      <c r="EII1853" s="401"/>
      <c r="EIJ1853" s="401"/>
      <c r="EIK1853" s="401"/>
      <c r="EIL1853" s="401"/>
      <c r="EIM1853" s="401"/>
      <c r="EIN1853" s="401"/>
      <c r="EIO1853" s="401"/>
      <c r="EIP1853" s="401"/>
      <c r="EIQ1853" s="401"/>
      <c r="EIR1853" s="401"/>
      <c r="EIS1853" s="401"/>
      <c r="EIT1853" s="401"/>
      <c r="EIU1853" s="401"/>
      <c r="EIV1853" s="401"/>
      <c r="EIW1853" s="401"/>
      <c r="EIX1853" s="401"/>
      <c r="EIY1853" s="401"/>
      <c r="EIZ1853" s="401"/>
      <c r="EJA1853" s="401"/>
      <c r="EJB1853" s="401"/>
      <c r="EJC1853" s="401"/>
      <c r="EJD1853" s="401"/>
      <c r="EJE1853" s="401"/>
      <c r="EJF1853" s="401"/>
      <c r="EJG1853" s="401"/>
      <c r="EJH1853" s="401"/>
      <c r="EJI1853" s="401"/>
      <c r="EJJ1853" s="401"/>
      <c r="EJK1853" s="401"/>
      <c r="EJL1853" s="401"/>
      <c r="EJM1853" s="401"/>
      <c r="EJN1853" s="401"/>
      <c r="EJO1853" s="401"/>
      <c r="EJP1853" s="401"/>
      <c r="EJQ1853" s="401"/>
      <c r="EJR1853" s="401"/>
      <c r="EJS1853" s="401"/>
      <c r="EJT1853" s="401"/>
      <c r="EJU1853" s="401"/>
      <c r="EJV1853" s="401"/>
      <c r="EJW1853" s="401"/>
      <c r="EJX1853" s="401"/>
      <c r="EJY1853" s="401"/>
      <c r="EJZ1853" s="401"/>
      <c r="EKA1853" s="401"/>
      <c r="EKB1853" s="401"/>
      <c r="EKC1853" s="401"/>
      <c r="EKD1853" s="401"/>
      <c r="EKE1853" s="401"/>
      <c r="EKF1853" s="401"/>
      <c r="EKG1853" s="401"/>
      <c r="EKH1853" s="401"/>
      <c r="EKI1853" s="401"/>
      <c r="EKJ1853" s="401"/>
      <c r="EKK1853" s="401"/>
      <c r="EKL1853" s="401"/>
      <c r="EKM1853" s="401"/>
      <c r="EKN1853" s="401"/>
      <c r="EKO1853" s="401"/>
      <c r="EKP1853" s="401"/>
      <c r="EKQ1853" s="401"/>
      <c r="EKR1853" s="401"/>
      <c r="EKS1853" s="401"/>
      <c r="EKT1853" s="401"/>
      <c r="EKU1853" s="401"/>
      <c r="EKV1853" s="401"/>
      <c r="EKW1853" s="401"/>
      <c r="EKX1853" s="401"/>
      <c r="EKY1853" s="401"/>
      <c r="EKZ1853" s="401"/>
      <c r="ELA1853" s="401"/>
      <c r="ELB1853" s="401"/>
      <c r="ELC1853" s="401"/>
      <c r="ELD1853" s="401"/>
      <c r="ELE1853" s="401"/>
      <c r="ELF1853" s="401"/>
      <c r="ELG1853" s="401"/>
      <c r="ELH1853" s="401"/>
      <c r="ELI1853" s="401"/>
      <c r="ELJ1853" s="401"/>
      <c r="ELK1853" s="401"/>
      <c r="ELL1853" s="401"/>
      <c r="ELM1853" s="401"/>
      <c r="ELN1853" s="401"/>
      <c r="ELO1853" s="401"/>
      <c r="ELP1853" s="401"/>
      <c r="ELQ1853" s="401"/>
      <c r="ELR1853" s="401"/>
      <c r="ELS1853" s="401"/>
      <c r="ELT1853" s="401"/>
      <c r="ELU1853" s="401"/>
      <c r="ELV1853" s="401"/>
      <c r="ELW1853" s="401"/>
      <c r="ELX1853" s="401"/>
      <c r="ELY1853" s="401"/>
      <c r="ELZ1853" s="401"/>
      <c r="EMA1853" s="401"/>
      <c r="EMB1853" s="401"/>
      <c r="EMC1853" s="401"/>
      <c r="EMD1853" s="401"/>
      <c r="EME1853" s="401"/>
      <c r="EMF1853" s="401"/>
      <c r="EMG1853" s="401"/>
      <c r="EMH1853" s="401"/>
      <c r="EMI1853" s="401"/>
      <c r="EMJ1853" s="401"/>
      <c r="EMK1853" s="401"/>
      <c r="EML1853" s="401"/>
      <c r="EMM1853" s="401"/>
      <c r="EMN1853" s="401"/>
      <c r="EMO1853" s="401"/>
      <c r="EMP1853" s="401"/>
      <c r="EMQ1853" s="401"/>
      <c r="EMR1853" s="401"/>
      <c r="EMS1853" s="401"/>
      <c r="EMT1853" s="401"/>
      <c r="EMU1853" s="401"/>
      <c r="EMV1853" s="401"/>
      <c r="EMW1853" s="401"/>
      <c r="EMX1853" s="401"/>
      <c r="EMY1853" s="401"/>
      <c r="EMZ1853" s="401"/>
      <c r="ENA1853" s="401"/>
      <c r="ENB1853" s="401"/>
      <c r="ENC1853" s="401"/>
      <c r="END1853" s="401"/>
      <c r="ENE1853" s="401"/>
      <c r="ENF1853" s="401"/>
      <c r="ENG1853" s="401"/>
      <c r="ENH1853" s="401"/>
      <c r="ENI1853" s="401"/>
      <c r="ENJ1853" s="401"/>
      <c r="ENK1853" s="401"/>
      <c r="ENL1853" s="401"/>
      <c r="ENM1853" s="401"/>
      <c r="ENN1853" s="401"/>
      <c r="ENO1853" s="401"/>
      <c r="ENP1853" s="401"/>
      <c r="ENQ1853" s="401"/>
      <c r="ENR1853" s="401"/>
      <c r="ENS1853" s="401"/>
      <c r="ENT1853" s="401"/>
      <c r="ENU1853" s="401"/>
      <c r="ENV1853" s="401"/>
      <c r="ENW1853" s="401"/>
      <c r="ENX1853" s="401"/>
      <c r="ENY1853" s="401"/>
      <c r="ENZ1853" s="401"/>
      <c r="EOA1853" s="401"/>
      <c r="EOB1853" s="401"/>
      <c r="EOC1853" s="401"/>
      <c r="EOD1853" s="401"/>
      <c r="EOE1853" s="401"/>
      <c r="EOF1853" s="401"/>
      <c r="EOG1853" s="401"/>
      <c r="EOH1853" s="401"/>
      <c r="EOI1853" s="401"/>
      <c r="EOJ1853" s="401"/>
      <c r="EOK1853" s="401"/>
      <c r="EOL1853" s="401"/>
      <c r="EOM1853" s="401"/>
      <c r="EON1853" s="401"/>
      <c r="EOO1853" s="401"/>
      <c r="EOP1853" s="401"/>
      <c r="EOQ1853" s="401"/>
      <c r="EOR1853" s="401"/>
      <c r="EOS1853" s="401"/>
      <c r="EOT1853" s="401"/>
      <c r="EOU1853" s="401"/>
      <c r="EOV1853" s="401"/>
      <c r="EOW1853" s="401"/>
      <c r="EOX1853" s="401"/>
      <c r="EOY1853" s="401"/>
      <c r="EOZ1853" s="401"/>
      <c r="EPA1853" s="401"/>
      <c r="EPB1853" s="401"/>
      <c r="EPC1853" s="401"/>
      <c r="EPD1853" s="401"/>
      <c r="EPE1853" s="401"/>
      <c r="EPF1853" s="401"/>
      <c r="EPG1853" s="401"/>
      <c r="EPH1853" s="401"/>
      <c r="EPI1853" s="401"/>
      <c r="EPJ1853" s="401"/>
      <c r="EPK1853" s="401"/>
      <c r="EPL1853" s="401"/>
      <c r="EPM1853" s="401"/>
      <c r="EPN1853" s="401"/>
      <c r="EPO1853" s="401"/>
      <c r="EPP1853" s="401"/>
      <c r="EPQ1853" s="401"/>
      <c r="EPR1853" s="401"/>
      <c r="EPS1853" s="401"/>
      <c r="EPT1853" s="401"/>
      <c r="EPU1853" s="401"/>
      <c r="EPV1853" s="401"/>
      <c r="EPW1853" s="401"/>
      <c r="EPX1853" s="401"/>
      <c r="EPY1853" s="401"/>
      <c r="EPZ1853" s="401"/>
      <c r="EQA1853" s="401"/>
      <c r="EQB1853" s="401"/>
      <c r="EQC1853" s="401"/>
      <c r="EQD1853" s="401"/>
      <c r="EQE1853" s="401"/>
      <c r="EQF1853" s="401"/>
      <c r="EQG1853" s="401"/>
      <c r="EQH1853" s="401"/>
      <c r="EQI1853" s="401"/>
      <c r="EQJ1853" s="401"/>
      <c r="EQK1853" s="401"/>
      <c r="EQL1853" s="401"/>
      <c r="EQM1853" s="401"/>
      <c r="EQN1853" s="401"/>
      <c r="EQO1853" s="401"/>
      <c r="EQP1853" s="401"/>
      <c r="EQQ1853" s="401"/>
      <c r="EQR1853" s="401"/>
      <c r="EQS1853" s="401"/>
      <c r="EQT1853" s="401"/>
      <c r="EQU1853" s="401"/>
      <c r="EQV1853" s="401"/>
      <c r="EQW1853" s="401"/>
      <c r="EQX1853" s="401"/>
      <c r="EQY1853" s="401"/>
      <c r="EQZ1853" s="401"/>
      <c r="ERA1853" s="401"/>
      <c r="ERB1853" s="401"/>
      <c r="ERC1853" s="401"/>
      <c r="ERD1853" s="401"/>
      <c r="ERE1853" s="401"/>
      <c r="ERF1853" s="401"/>
      <c r="ERG1853" s="401"/>
      <c r="ERH1853" s="401"/>
      <c r="ERI1853" s="401"/>
      <c r="ERJ1853" s="401"/>
      <c r="ERK1853" s="401"/>
      <c r="ERL1853" s="401"/>
      <c r="ERM1853" s="401"/>
      <c r="ERN1853" s="401"/>
      <c r="ERO1853" s="401"/>
      <c r="ERP1853" s="401"/>
      <c r="ERQ1853" s="401"/>
      <c r="ERR1853" s="401"/>
      <c r="ERS1853" s="401"/>
      <c r="ERT1853" s="401"/>
      <c r="ERU1853" s="401"/>
      <c r="ERV1853" s="401"/>
      <c r="ERW1853" s="401"/>
      <c r="ERX1853" s="401"/>
      <c r="ERY1853" s="401"/>
      <c r="ERZ1853" s="401"/>
      <c r="ESA1853" s="401"/>
      <c r="ESB1853" s="401"/>
      <c r="ESC1853" s="401"/>
      <c r="ESD1853" s="401"/>
      <c r="ESE1853" s="401"/>
      <c r="ESF1853" s="401"/>
      <c r="ESG1853" s="401"/>
      <c r="ESH1853" s="401"/>
      <c r="ESI1853" s="401"/>
      <c r="ESJ1853" s="401"/>
      <c r="ESK1853" s="401"/>
      <c r="ESL1853" s="401"/>
      <c r="ESM1853" s="401"/>
      <c r="ESN1853" s="401"/>
      <c r="ESO1853" s="401"/>
      <c r="ESP1853" s="401"/>
      <c r="ESQ1853" s="401"/>
      <c r="ESR1853" s="401"/>
      <c r="ESS1853" s="401"/>
      <c r="EST1853" s="401"/>
      <c r="ESU1853" s="401"/>
      <c r="ESV1853" s="401"/>
      <c r="ESW1853" s="401"/>
      <c r="ESX1853" s="401"/>
      <c r="ESY1853" s="401"/>
      <c r="ESZ1853" s="401"/>
      <c r="ETA1853" s="401"/>
      <c r="ETB1853" s="401"/>
      <c r="ETC1853" s="401"/>
      <c r="ETD1853" s="401"/>
      <c r="ETE1853" s="401"/>
      <c r="ETF1853" s="401"/>
      <c r="ETG1853" s="401"/>
      <c r="ETH1853" s="401"/>
      <c r="ETI1853" s="401"/>
      <c r="ETJ1853" s="401"/>
      <c r="ETK1853" s="401"/>
      <c r="ETL1853" s="401"/>
      <c r="ETM1853" s="401"/>
      <c r="ETN1853" s="401"/>
      <c r="ETO1853" s="401"/>
      <c r="ETP1853" s="401"/>
      <c r="ETQ1853" s="401"/>
      <c r="ETR1853" s="401"/>
      <c r="ETS1853" s="401"/>
      <c r="ETT1853" s="401"/>
      <c r="ETU1853" s="401"/>
      <c r="ETV1853" s="401"/>
      <c r="ETW1853" s="401"/>
      <c r="ETX1853" s="401"/>
      <c r="ETY1853" s="401"/>
      <c r="ETZ1853" s="401"/>
      <c r="EUA1853" s="401"/>
      <c r="EUB1853" s="401"/>
      <c r="EUC1853" s="401"/>
      <c r="EUD1853" s="401"/>
      <c r="EUE1853" s="401"/>
      <c r="EUF1853" s="401"/>
      <c r="EUG1853" s="401"/>
      <c r="EUH1853" s="401"/>
      <c r="EUI1853" s="401"/>
      <c r="EUJ1853" s="401"/>
      <c r="EUK1853" s="401"/>
      <c r="EUL1853" s="401"/>
      <c r="EUM1853" s="401"/>
      <c r="EUN1853" s="401"/>
      <c r="EUO1853" s="401"/>
      <c r="EUP1853" s="401"/>
      <c r="EUQ1853" s="401"/>
      <c r="EUR1853" s="401"/>
      <c r="EUS1853" s="401"/>
      <c r="EUT1853" s="401"/>
      <c r="EUU1853" s="401"/>
      <c r="EUV1853" s="401"/>
      <c r="EUW1853" s="401"/>
      <c r="EUX1853" s="401"/>
      <c r="EUY1853" s="401"/>
      <c r="EUZ1853" s="401"/>
      <c r="EVA1853" s="401"/>
      <c r="EVB1853" s="401"/>
      <c r="EVC1853" s="401"/>
      <c r="EVD1853" s="401"/>
      <c r="EVE1853" s="401"/>
      <c r="EVF1853" s="401"/>
      <c r="EVG1853" s="401"/>
      <c r="EVH1853" s="401"/>
      <c r="EVI1853" s="401"/>
      <c r="EVJ1853" s="401"/>
      <c r="EVK1853" s="401"/>
      <c r="EVL1853" s="401"/>
      <c r="EVM1853" s="401"/>
      <c r="EVN1853" s="401"/>
      <c r="EVO1853" s="401"/>
      <c r="EVP1853" s="401"/>
      <c r="EVQ1853" s="401"/>
      <c r="EVR1853" s="401"/>
      <c r="EVS1853" s="401"/>
      <c r="EVT1853" s="401"/>
      <c r="EVU1853" s="401"/>
      <c r="EVV1853" s="401"/>
      <c r="EVW1853" s="401"/>
      <c r="EVX1853" s="401"/>
      <c r="EVY1853" s="401"/>
      <c r="EVZ1853" s="401"/>
      <c r="EWA1853" s="401"/>
      <c r="EWB1853" s="401"/>
      <c r="EWC1853" s="401"/>
      <c r="EWD1853" s="401"/>
      <c r="EWE1853" s="401"/>
      <c r="EWF1853" s="401"/>
      <c r="EWG1853" s="401"/>
      <c r="EWH1853" s="401"/>
      <c r="EWI1853" s="401"/>
      <c r="EWJ1853" s="401"/>
      <c r="EWK1853" s="401"/>
      <c r="EWL1853" s="401"/>
      <c r="EWM1853" s="401"/>
      <c r="EWN1853" s="401"/>
      <c r="EWO1853" s="401"/>
      <c r="EWP1853" s="401"/>
      <c r="EWQ1853" s="401"/>
      <c r="EWR1853" s="401"/>
      <c r="EWS1853" s="401"/>
      <c r="EWT1853" s="401"/>
      <c r="EWU1853" s="401"/>
      <c r="EWV1853" s="401"/>
      <c r="EWW1853" s="401"/>
      <c r="EWX1853" s="401"/>
      <c r="EWY1853" s="401"/>
      <c r="EWZ1853" s="401"/>
      <c r="EXA1853" s="401"/>
      <c r="EXB1853" s="401"/>
      <c r="EXC1853" s="401"/>
      <c r="EXD1853" s="401"/>
      <c r="EXE1853" s="401"/>
      <c r="EXF1853" s="401"/>
      <c r="EXG1853" s="401"/>
      <c r="EXH1853" s="401"/>
      <c r="EXI1853" s="401"/>
      <c r="EXJ1853" s="401"/>
      <c r="EXK1853" s="401"/>
      <c r="EXL1853" s="401"/>
      <c r="EXM1853" s="401"/>
      <c r="EXN1853" s="401"/>
      <c r="EXO1853" s="401"/>
      <c r="EXP1853" s="401"/>
      <c r="EXQ1853" s="401"/>
      <c r="EXR1853" s="401"/>
      <c r="EXS1853" s="401"/>
      <c r="EXT1853" s="401"/>
      <c r="EXU1853" s="401"/>
      <c r="EXV1853" s="401"/>
      <c r="EXW1853" s="401"/>
      <c r="EXX1853" s="401"/>
      <c r="EXY1853" s="401"/>
      <c r="EXZ1853" s="401"/>
      <c r="EYA1853" s="401"/>
      <c r="EYB1853" s="401"/>
      <c r="EYC1853" s="401"/>
      <c r="EYD1853" s="401"/>
      <c r="EYE1853" s="401"/>
      <c r="EYF1853" s="401"/>
      <c r="EYG1853" s="401"/>
      <c r="EYH1853" s="401"/>
      <c r="EYI1853" s="401"/>
      <c r="EYJ1853" s="401"/>
      <c r="EYK1853" s="401"/>
      <c r="EYL1853" s="401"/>
      <c r="EYM1853" s="401"/>
      <c r="EYN1853" s="401"/>
      <c r="EYO1853" s="401"/>
      <c r="EYP1853" s="401"/>
      <c r="EYQ1853" s="401"/>
      <c r="EYR1853" s="401"/>
      <c r="EYS1853" s="401"/>
      <c r="EYT1853" s="401"/>
      <c r="EYU1853" s="401"/>
      <c r="EYV1853" s="401"/>
      <c r="EYW1853" s="401"/>
      <c r="EYX1853" s="401"/>
      <c r="EYY1853" s="401"/>
      <c r="EYZ1853" s="401"/>
      <c r="EZA1853" s="401"/>
      <c r="EZB1853" s="401"/>
      <c r="EZC1853" s="401"/>
      <c r="EZD1853" s="401"/>
      <c r="EZE1853" s="401"/>
      <c r="EZF1853" s="401"/>
      <c r="EZG1853" s="401"/>
      <c r="EZH1853" s="401"/>
      <c r="EZI1853" s="401"/>
      <c r="EZJ1853" s="401"/>
      <c r="EZK1853" s="401"/>
      <c r="EZL1853" s="401"/>
      <c r="EZM1853" s="401"/>
      <c r="EZN1853" s="401"/>
      <c r="EZO1853" s="401"/>
      <c r="EZP1853" s="401"/>
      <c r="EZQ1853" s="401"/>
      <c r="EZR1853" s="401"/>
      <c r="EZS1853" s="401"/>
      <c r="EZT1853" s="401"/>
      <c r="EZU1853" s="401"/>
      <c r="EZV1853" s="401"/>
      <c r="EZW1853" s="401"/>
      <c r="EZX1853" s="401"/>
      <c r="EZY1853" s="401"/>
      <c r="EZZ1853" s="401"/>
      <c r="FAA1853" s="401"/>
      <c r="FAB1853" s="401"/>
      <c r="FAC1853" s="401"/>
      <c r="FAD1853" s="401"/>
      <c r="FAE1853" s="401"/>
      <c r="FAF1853" s="401"/>
      <c r="FAG1853" s="401"/>
      <c r="FAH1853" s="401"/>
      <c r="FAI1853" s="401"/>
      <c r="FAJ1853" s="401"/>
      <c r="FAK1853" s="401"/>
      <c r="FAL1853" s="401"/>
      <c r="FAM1853" s="401"/>
      <c r="FAN1853" s="401"/>
      <c r="FAO1853" s="401"/>
      <c r="FAP1853" s="401"/>
      <c r="FAQ1853" s="401"/>
      <c r="FAR1853" s="401"/>
      <c r="FAS1853" s="401"/>
      <c r="FAT1853" s="401"/>
      <c r="FAU1853" s="401"/>
      <c r="FAV1853" s="401"/>
      <c r="FAW1853" s="401"/>
      <c r="FAX1853" s="401"/>
      <c r="FAY1853" s="401"/>
      <c r="FAZ1853" s="401"/>
      <c r="FBA1853" s="401"/>
      <c r="FBB1853" s="401"/>
      <c r="FBC1853" s="401"/>
      <c r="FBD1853" s="401"/>
      <c r="FBE1853" s="401"/>
      <c r="FBF1853" s="401"/>
      <c r="FBG1853" s="401"/>
      <c r="FBH1853" s="401"/>
      <c r="FBI1853" s="401"/>
      <c r="FBJ1853" s="401"/>
      <c r="FBK1853" s="401"/>
      <c r="FBL1853" s="401"/>
      <c r="FBM1853" s="401"/>
      <c r="FBN1853" s="401"/>
      <c r="FBO1853" s="401"/>
      <c r="FBP1853" s="401"/>
      <c r="FBQ1853" s="401"/>
      <c r="FBR1853" s="401"/>
      <c r="FBS1853" s="401"/>
      <c r="FBT1853" s="401"/>
      <c r="FBU1853" s="401"/>
      <c r="FBV1853" s="401"/>
      <c r="FBW1853" s="401"/>
      <c r="FBX1853" s="401"/>
      <c r="FBY1853" s="401"/>
      <c r="FBZ1853" s="401"/>
      <c r="FCA1853" s="401"/>
      <c r="FCB1853" s="401"/>
      <c r="FCC1853" s="401"/>
      <c r="FCD1853" s="401"/>
      <c r="FCE1853" s="401"/>
      <c r="FCF1853" s="401"/>
      <c r="FCG1853" s="401"/>
      <c r="FCH1853" s="401"/>
      <c r="FCI1853" s="401"/>
      <c r="FCJ1853" s="401"/>
      <c r="FCK1853" s="401"/>
      <c r="FCL1853" s="401"/>
      <c r="FCM1853" s="401"/>
      <c r="FCN1853" s="401"/>
      <c r="FCO1853" s="401"/>
      <c r="FCP1853" s="401"/>
      <c r="FCQ1853" s="401"/>
      <c r="FCR1853" s="401"/>
      <c r="FCS1853" s="401"/>
      <c r="FCT1853" s="401"/>
      <c r="FCU1853" s="401"/>
      <c r="FCV1853" s="401"/>
      <c r="FCW1853" s="401"/>
      <c r="FCX1853" s="401"/>
      <c r="FCY1853" s="401"/>
      <c r="FCZ1853" s="401"/>
      <c r="FDA1853" s="401"/>
      <c r="FDB1853" s="401"/>
      <c r="FDC1853" s="401"/>
      <c r="FDD1853" s="401"/>
      <c r="FDE1853" s="401"/>
      <c r="FDF1853" s="401"/>
      <c r="FDG1853" s="401"/>
      <c r="FDH1853" s="401"/>
      <c r="FDI1853" s="401"/>
      <c r="FDJ1853" s="401"/>
      <c r="FDK1853" s="401"/>
      <c r="FDL1853" s="401"/>
      <c r="FDM1853" s="401"/>
      <c r="FDN1853" s="401"/>
      <c r="FDO1853" s="401"/>
      <c r="FDP1853" s="401"/>
      <c r="FDQ1853" s="401"/>
      <c r="FDR1853" s="401"/>
      <c r="FDS1853" s="401"/>
      <c r="FDT1853" s="401"/>
      <c r="FDU1853" s="401"/>
      <c r="FDV1853" s="401"/>
      <c r="FDW1853" s="401"/>
      <c r="FDX1853" s="401"/>
      <c r="FDY1853" s="401"/>
      <c r="FDZ1853" s="401"/>
      <c r="FEA1853" s="401"/>
      <c r="FEB1853" s="401"/>
      <c r="FEC1853" s="401"/>
      <c r="FED1853" s="401"/>
      <c r="FEE1853" s="401"/>
      <c r="FEF1853" s="401"/>
      <c r="FEG1853" s="401"/>
      <c r="FEH1853" s="401"/>
      <c r="FEI1853" s="401"/>
      <c r="FEJ1853" s="401"/>
      <c r="FEK1853" s="401"/>
      <c r="FEL1853" s="401"/>
      <c r="FEM1853" s="401"/>
      <c r="FEN1853" s="401"/>
      <c r="FEO1853" s="401"/>
      <c r="FEP1853" s="401"/>
      <c r="FEQ1853" s="401"/>
      <c r="FER1853" s="401"/>
      <c r="FES1853" s="401"/>
      <c r="FET1853" s="401"/>
      <c r="FEU1853" s="401"/>
      <c r="FEV1853" s="401"/>
      <c r="FEW1853" s="401"/>
      <c r="FEX1853" s="401"/>
      <c r="FEY1853" s="401"/>
      <c r="FEZ1853" s="401"/>
      <c r="FFA1853" s="401"/>
      <c r="FFB1853" s="401"/>
      <c r="FFC1853" s="401"/>
      <c r="FFD1853" s="401"/>
      <c r="FFE1853" s="401"/>
      <c r="FFF1853" s="401"/>
      <c r="FFG1853" s="401"/>
      <c r="FFH1853" s="401"/>
      <c r="FFI1853" s="401"/>
      <c r="FFJ1853" s="401"/>
      <c r="FFK1853" s="401"/>
      <c r="FFL1853" s="401"/>
      <c r="FFM1853" s="401"/>
      <c r="FFN1853" s="401"/>
      <c r="FFO1853" s="401"/>
      <c r="FFP1853" s="401"/>
      <c r="FFQ1853" s="401"/>
      <c r="FFR1853" s="401"/>
      <c r="FFS1853" s="401"/>
      <c r="FFT1853" s="401"/>
      <c r="FFU1853" s="401"/>
      <c r="FFV1853" s="401"/>
      <c r="FFW1853" s="401"/>
      <c r="FFX1853" s="401"/>
      <c r="FFY1853" s="401"/>
      <c r="FFZ1853" s="401"/>
      <c r="FGA1853" s="401"/>
      <c r="FGB1853" s="401"/>
      <c r="FGC1853" s="401"/>
      <c r="FGD1853" s="401"/>
      <c r="FGE1853" s="401"/>
      <c r="FGF1853" s="401"/>
      <c r="FGG1853" s="401"/>
      <c r="FGH1853" s="401"/>
      <c r="FGI1853" s="401"/>
      <c r="FGJ1853" s="401"/>
      <c r="FGK1853" s="401"/>
      <c r="FGL1853" s="401"/>
      <c r="FGM1853" s="401"/>
      <c r="FGN1853" s="401"/>
      <c r="FGO1853" s="401"/>
      <c r="FGP1853" s="401"/>
      <c r="FGQ1853" s="401"/>
      <c r="FGR1853" s="401"/>
      <c r="FGS1853" s="401"/>
      <c r="FGT1853" s="401"/>
      <c r="FGU1853" s="401"/>
      <c r="FGV1853" s="401"/>
      <c r="FGW1853" s="401"/>
      <c r="FGX1853" s="401"/>
      <c r="FGY1853" s="401"/>
      <c r="FGZ1853" s="401"/>
      <c r="FHA1853" s="401"/>
      <c r="FHB1853" s="401"/>
      <c r="FHC1853" s="401"/>
      <c r="FHD1853" s="401"/>
      <c r="FHE1853" s="401"/>
      <c r="FHF1853" s="401"/>
      <c r="FHG1853" s="401"/>
      <c r="FHH1853" s="401"/>
      <c r="FHI1853" s="401"/>
      <c r="FHJ1853" s="401"/>
      <c r="FHK1853" s="401"/>
      <c r="FHL1853" s="401"/>
      <c r="FHM1853" s="401"/>
      <c r="FHN1853" s="401"/>
      <c r="FHO1853" s="401"/>
      <c r="FHP1853" s="401"/>
      <c r="FHQ1853" s="401"/>
      <c r="FHR1853" s="401"/>
      <c r="FHS1853" s="401"/>
      <c r="FHT1853" s="401"/>
      <c r="FHU1853" s="401"/>
      <c r="FHV1853" s="401"/>
      <c r="FHW1853" s="401"/>
      <c r="FHX1853" s="401"/>
      <c r="FHY1853" s="401"/>
      <c r="FHZ1853" s="401"/>
      <c r="FIA1853" s="401"/>
      <c r="FIB1853" s="401"/>
      <c r="FIC1853" s="401"/>
      <c r="FID1853" s="401"/>
      <c r="FIE1853" s="401"/>
      <c r="FIF1853" s="401"/>
      <c r="FIG1853" s="401"/>
      <c r="FIH1853" s="401"/>
      <c r="FII1853" s="401"/>
      <c r="FIJ1853" s="401"/>
      <c r="FIK1853" s="401"/>
      <c r="FIL1853" s="401"/>
      <c r="FIM1853" s="401"/>
      <c r="FIN1853" s="401"/>
      <c r="FIO1853" s="401"/>
      <c r="FIP1853" s="401"/>
      <c r="FIQ1853" s="401"/>
      <c r="FIR1853" s="401"/>
      <c r="FIS1853" s="401"/>
      <c r="FIT1853" s="401"/>
      <c r="FIU1853" s="401"/>
      <c r="FIV1853" s="401"/>
      <c r="FIW1853" s="401"/>
      <c r="FIX1853" s="401"/>
      <c r="FIY1853" s="401"/>
      <c r="FIZ1853" s="401"/>
      <c r="FJA1853" s="401"/>
      <c r="FJB1853" s="401"/>
      <c r="FJC1853" s="401"/>
      <c r="FJD1853" s="401"/>
      <c r="FJE1853" s="401"/>
      <c r="FJF1853" s="401"/>
      <c r="FJG1853" s="401"/>
      <c r="FJH1853" s="401"/>
      <c r="FJI1853" s="401"/>
      <c r="FJJ1853" s="401"/>
      <c r="FJK1853" s="401"/>
      <c r="FJL1853" s="401"/>
      <c r="FJM1853" s="401"/>
      <c r="FJN1853" s="401"/>
      <c r="FJO1853" s="401"/>
      <c r="FJP1853" s="401"/>
      <c r="FJQ1853" s="401"/>
      <c r="FJR1853" s="401"/>
      <c r="FJS1853" s="401"/>
      <c r="FJT1853" s="401"/>
      <c r="FJU1853" s="401"/>
      <c r="FJV1853" s="401"/>
      <c r="FJW1853" s="401"/>
      <c r="FJX1853" s="401"/>
      <c r="FJY1853" s="401"/>
      <c r="FJZ1853" s="401"/>
      <c r="FKA1853" s="401"/>
      <c r="FKB1853" s="401"/>
      <c r="FKC1853" s="401"/>
      <c r="FKD1853" s="401"/>
      <c r="FKE1853" s="401"/>
      <c r="FKF1853" s="401"/>
      <c r="FKG1853" s="401"/>
      <c r="FKH1853" s="401"/>
      <c r="FKI1853" s="401"/>
      <c r="FKJ1853" s="401"/>
      <c r="FKK1853" s="401"/>
      <c r="FKL1853" s="401"/>
      <c r="FKM1853" s="401"/>
      <c r="FKN1853" s="401"/>
      <c r="FKO1853" s="401"/>
      <c r="FKP1853" s="401"/>
      <c r="FKQ1853" s="401"/>
      <c r="FKR1853" s="401"/>
      <c r="FKS1853" s="401"/>
      <c r="FKT1853" s="401"/>
      <c r="FKU1853" s="401"/>
      <c r="FKV1853" s="401"/>
      <c r="FKW1853" s="401"/>
      <c r="FKX1853" s="401"/>
      <c r="FKY1853" s="401"/>
      <c r="FKZ1853" s="401"/>
      <c r="FLA1853" s="401"/>
      <c r="FLB1853" s="401"/>
      <c r="FLC1853" s="401"/>
      <c r="FLD1853" s="401"/>
      <c r="FLE1853" s="401"/>
      <c r="FLF1853" s="401"/>
      <c r="FLG1853" s="401"/>
      <c r="FLH1853" s="401"/>
      <c r="FLI1853" s="401"/>
      <c r="FLJ1853" s="401"/>
      <c r="FLK1853" s="401"/>
      <c r="FLL1853" s="401"/>
      <c r="FLM1853" s="401"/>
      <c r="FLN1853" s="401"/>
      <c r="FLO1853" s="401"/>
      <c r="FLP1853" s="401"/>
      <c r="FLQ1853" s="401"/>
      <c r="FLR1853" s="401"/>
      <c r="FLS1853" s="401"/>
      <c r="FLT1853" s="401"/>
      <c r="FLU1853" s="401"/>
      <c r="FLV1853" s="401"/>
      <c r="FLW1853" s="401"/>
      <c r="FLX1853" s="401"/>
      <c r="FLY1853" s="401"/>
      <c r="FLZ1853" s="401"/>
      <c r="FMA1853" s="401"/>
      <c r="FMB1853" s="401"/>
      <c r="FMC1853" s="401"/>
      <c r="FMD1853" s="401"/>
      <c r="FME1853" s="401"/>
      <c r="FMF1853" s="401"/>
      <c r="FMG1853" s="401"/>
      <c r="FMH1853" s="401"/>
      <c r="FMI1853" s="401"/>
      <c r="FMJ1853" s="401"/>
      <c r="FMK1853" s="401"/>
      <c r="FML1853" s="401"/>
      <c r="FMM1853" s="401"/>
      <c r="FMN1853" s="401"/>
      <c r="FMO1853" s="401"/>
      <c r="FMP1853" s="401"/>
      <c r="FMQ1853" s="401"/>
      <c r="FMR1853" s="401"/>
      <c r="FMS1853" s="401"/>
      <c r="FMT1853" s="401"/>
      <c r="FMU1853" s="401"/>
      <c r="FMV1853" s="401"/>
      <c r="FMW1853" s="401"/>
      <c r="FMX1853" s="401"/>
      <c r="FMY1853" s="401"/>
      <c r="FMZ1853" s="401"/>
      <c r="FNA1853" s="401"/>
      <c r="FNB1853" s="401"/>
      <c r="FNC1853" s="401"/>
      <c r="FND1853" s="401"/>
      <c r="FNE1853" s="401"/>
      <c r="FNF1853" s="401"/>
      <c r="FNG1853" s="401"/>
      <c r="FNH1853" s="401"/>
      <c r="FNI1853" s="401"/>
      <c r="FNJ1853" s="401"/>
      <c r="FNK1853" s="401"/>
      <c r="FNL1853" s="401"/>
      <c r="FNM1853" s="401"/>
      <c r="FNN1853" s="401"/>
      <c r="FNO1853" s="401"/>
      <c r="FNP1853" s="401"/>
      <c r="FNQ1853" s="401"/>
      <c r="FNR1853" s="401"/>
      <c r="FNS1853" s="401"/>
      <c r="FNT1853" s="401"/>
      <c r="FNU1853" s="401"/>
      <c r="FNV1853" s="401"/>
      <c r="FNW1853" s="401"/>
      <c r="FNX1853" s="401"/>
      <c r="FNY1853" s="401"/>
      <c r="FNZ1853" s="401"/>
      <c r="FOA1853" s="401"/>
      <c r="FOB1853" s="401"/>
      <c r="FOC1853" s="401"/>
      <c r="FOD1853" s="401"/>
      <c r="FOE1853" s="401"/>
      <c r="FOF1853" s="401"/>
      <c r="FOG1853" s="401"/>
      <c r="FOH1853" s="401"/>
      <c r="FOI1853" s="401"/>
      <c r="FOJ1853" s="401"/>
      <c r="FOK1853" s="401"/>
      <c r="FOL1853" s="401"/>
      <c r="FOM1853" s="401"/>
      <c r="FON1853" s="401"/>
      <c r="FOO1853" s="401"/>
      <c r="FOP1853" s="401"/>
      <c r="FOQ1853" s="401"/>
      <c r="FOR1853" s="401"/>
      <c r="FOS1853" s="401"/>
      <c r="FOT1853" s="401"/>
      <c r="FOU1853" s="401"/>
      <c r="FOV1853" s="401"/>
      <c r="FOW1853" s="401"/>
      <c r="FOX1853" s="401"/>
      <c r="FOY1853" s="401"/>
      <c r="FOZ1853" s="401"/>
      <c r="FPA1853" s="401"/>
      <c r="FPB1853" s="401"/>
      <c r="FPC1853" s="401"/>
      <c r="FPD1853" s="401"/>
      <c r="FPE1853" s="401"/>
      <c r="FPF1853" s="401"/>
      <c r="FPG1853" s="401"/>
      <c r="FPH1853" s="401"/>
      <c r="FPI1853" s="401"/>
      <c r="FPJ1853" s="401"/>
      <c r="FPK1853" s="401"/>
      <c r="FPL1853" s="401"/>
      <c r="FPM1853" s="401"/>
      <c r="FPN1853" s="401"/>
      <c r="FPO1853" s="401"/>
      <c r="FPP1853" s="401"/>
      <c r="FPQ1853" s="401"/>
      <c r="FPR1853" s="401"/>
      <c r="FPS1853" s="401"/>
      <c r="FPT1853" s="401"/>
      <c r="FPU1853" s="401"/>
      <c r="FPV1853" s="401"/>
      <c r="FPW1853" s="401"/>
      <c r="FPX1853" s="401"/>
      <c r="FPY1853" s="401"/>
      <c r="FPZ1853" s="401"/>
      <c r="FQA1853" s="401"/>
      <c r="FQB1853" s="401"/>
      <c r="FQC1853" s="401"/>
      <c r="FQD1853" s="401"/>
      <c r="FQE1853" s="401"/>
      <c r="FQF1853" s="401"/>
      <c r="FQG1853" s="401"/>
      <c r="FQH1853" s="401"/>
      <c r="FQI1853" s="401"/>
      <c r="FQJ1853" s="401"/>
      <c r="FQK1853" s="401"/>
      <c r="FQL1853" s="401"/>
      <c r="FQM1853" s="401"/>
      <c r="FQN1853" s="401"/>
      <c r="FQO1853" s="401"/>
      <c r="FQP1853" s="401"/>
      <c r="FQQ1853" s="401"/>
      <c r="FQR1853" s="401"/>
      <c r="FQS1853" s="401"/>
      <c r="FQT1853" s="401"/>
      <c r="FQU1853" s="401"/>
      <c r="FQV1853" s="401"/>
      <c r="FQW1853" s="401"/>
      <c r="FQX1853" s="401"/>
      <c r="FQY1853" s="401"/>
      <c r="FQZ1853" s="401"/>
      <c r="FRA1853" s="401"/>
      <c r="FRB1853" s="401"/>
      <c r="FRC1853" s="401"/>
      <c r="FRD1853" s="401"/>
      <c r="FRE1853" s="401"/>
      <c r="FRF1853" s="401"/>
      <c r="FRG1853" s="401"/>
      <c r="FRH1853" s="401"/>
      <c r="FRI1853" s="401"/>
      <c r="FRJ1853" s="401"/>
      <c r="FRK1853" s="401"/>
      <c r="FRL1853" s="401"/>
      <c r="FRM1853" s="401"/>
      <c r="FRN1853" s="401"/>
      <c r="FRO1853" s="401"/>
      <c r="FRP1853" s="401"/>
      <c r="FRQ1853" s="401"/>
      <c r="FRR1853" s="401"/>
      <c r="FRS1853" s="401"/>
      <c r="FRT1853" s="401"/>
      <c r="FRU1853" s="401"/>
      <c r="FRV1853" s="401"/>
      <c r="FRW1853" s="401"/>
      <c r="FRX1853" s="401"/>
      <c r="FRY1853" s="401"/>
      <c r="FRZ1853" s="401"/>
      <c r="FSA1853" s="401"/>
      <c r="FSB1853" s="401"/>
      <c r="FSC1853" s="401"/>
      <c r="FSD1853" s="401"/>
      <c r="FSE1853" s="401"/>
      <c r="FSF1853" s="401"/>
      <c r="FSG1853" s="401"/>
      <c r="FSH1853" s="401"/>
      <c r="FSI1853" s="401"/>
      <c r="FSJ1853" s="401"/>
      <c r="FSK1853" s="401"/>
      <c r="FSL1853" s="401"/>
      <c r="FSM1853" s="401"/>
      <c r="FSN1853" s="401"/>
      <c r="FSO1853" s="401"/>
      <c r="FSP1853" s="401"/>
      <c r="FSQ1853" s="401"/>
      <c r="FSR1853" s="401"/>
      <c r="FSS1853" s="401"/>
      <c r="FST1853" s="401"/>
      <c r="FSU1853" s="401"/>
      <c r="FSV1853" s="401"/>
      <c r="FSW1853" s="401"/>
      <c r="FSX1853" s="401"/>
      <c r="FSY1853" s="401"/>
      <c r="FSZ1853" s="401"/>
      <c r="FTA1853" s="401"/>
      <c r="FTB1853" s="401"/>
      <c r="FTC1853" s="401"/>
      <c r="FTD1853" s="401"/>
      <c r="FTE1853" s="401"/>
      <c r="FTF1853" s="401"/>
      <c r="FTG1853" s="401"/>
      <c r="FTH1853" s="401"/>
      <c r="FTI1853" s="401"/>
      <c r="FTJ1853" s="401"/>
      <c r="FTK1853" s="401"/>
      <c r="FTL1853" s="401"/>
      <c r="FTM1853" s="401"/>
      <c r="FTN1853" s="401"/>
      <c r="FTO1853" s="401"/>
      <c r="FTP1853" s="401"/>
      <c r="FTQ1853" s="401"/>
      <c r="FTR1853" s="401"/>
      <c r="FTS1853" s="401"/>
      <c r="FTT1853" s="401"/>
      <c r="FTU1853" s="401"/>
      <c r="FTV1853" s="401"/>
      <c r="FTW1853" s="401"/>
      <c r="FTX1853" s="401"/>
      <c r="FTY1853" s="401"/>
      <c r="FTZ1853" s="401"/>
      <c r="FUA1853" s="401"/>
      <c r="FUB1853" s="401"/>
      <c r="FUC1853" s="401"/>
      <c r="FUD1853" s="401"/>
      <c r="FUE1853" s="401"/>
      <c r="FUF1853" s="401"/>
      <c r="FUG1853" s="401"/>
      <c r="FUH1853" s="401"/>
      <c r="FUI1853" s="401"/>
      <c r="FUJ1853" s="401"/>
      <c r="FUK1853" s="401"/>
      <c r="FUL1853" s="401"/>
      <c r="FUM1853" s="401"/>
      <c r="FUN1853" s="401"/>
      <c r="FUO1853" s="401"/>
      <c r="FUP1853" s="401"/>
      <c r="FUQ1853" s="401"/>
      <c r="FUR1853" s="401"/>
      <c r="FUS1853" s="401"/>
      <c r="FUT1853" s="401"/>
      <c r="FUU1853" s="401"/>
      <c r="FUV1853" s="401"/>
      <c r="FUW1853" s="401"/>
      <c r="FUX1853" s="401"/>
      <c r="FUY1853" s="401"/>
      <c r="FUZ1853" s="401"/>
      <c r="FVA1853" s="401"/>
      <c r="FVB1853" s="401"/>
      <c r="FVC1853" s="401"/>
      <c r="FVD1853" s="401"/>
      <c r="FVE1853" s="401"/>
      <c r="FVF1853" s="401"/>
      <c r="FVG1853" s="401"/>
      <c r="FVH1853" s="401"/>
      <c r="FVI1853" s="401"/>
      <c r="FVJ1853" s="401"/>
      <c r="FVK1853" s="401"/>
      <c r="FVL1853" s="401"/>
      <c r="FVM1853" s="401"/>
      <c r="FVN1853" s="401"/>
      <c r="FVO1853" s="401"/>
      <c r="FVP1853" s="401"/>
      <c r="FVQ1853" s="401"/>
      <c r="FVR1853" s="401"/>
      <c r="FVS1853" s="401"/>
      <c r="FVT1853" s="401"/>
      <c r="FVU1853" s="401"/>
      <c r="FVV1853" s="401"/>
      <c r="FVW1853" s="401"/>
      <c r="FVX1853" s="401"/>
      <c r="FVY1853" s="401"/>
      <c r="FVZ1853" s="401"/>
      <c r="FWA1853" s="401"/>
      <c r="FWB1853" s="401"/>
      <c r="FWC1853" s="401"/>
      <c r="FWD1853" s="401"/>
      <c r="FWE1853" s="401"/>
      <c r="FWF1853" s="401"/>
      <c r="FWG1853" s="401"/>
      <c r="FWH1853" s="401"/>
      <c r="FWI1853" s="401"/>
      <c r="FWJ1853" s="401"/>
      <c r="FWK1853" s="401"/>
      <c r="FWL1853" s="401"/>
      <c r="FWM1853" s="401"/>
      <c r="FWN1853" s="401"/>
      <c r="FWO1853" s="401"/>
      <c r="FWP1853" s="401"/>
      <c r="FWQ1853" s="401"/>
      <c r="FWR1853" s="401"/>
      <c r="FWS1853" s="401"/>
      <c r="FWT1853" s="401"/>
      <c r="FWU1853" s="401"/>
      <c r="FWV1853" s="401"/>
      <c r="FWW1853" s="401"/>
      <c r="FWX1853" s="401"/>
      <c r="FWY1853" s="401"/>
      <c r="FWZ1853" s="401"/>
      <c r="FXA1853" s="401"/>
      <c r="FXB1853" s="401"/>
      <c r="FXC1853" s="401"/>
      <c r="FXD1853" s="401"/>
      <c r="FXE1853" s="401"/>
      <c r="FXF1853" s="401"/>
      <c r="FXG1853" s="401"/>
      <c r="FXH1853" s="401"/>
      <c r="FXI1853" s="401"/>
      <c r="FXJ1853" s="401"/>
      <c r="FXK1853" s="401"/>
      <c r="FXL1853" s="401"/>
      <c r="FXM1853" s="401"/>
      <c r="FXN1853" s="401"/>
      <c r="FXO1853" s="401"/>
      <c r="FXP1853" s="401"/>
      <c r="FXQ1853" s="401"/>
      <c r="FXR1853" s="401"/>
      <c r="FXS1853" s="401"/>
      <c r="FXT1853" s="401"/>
      <c r="FXU1853" s="401"/>
      <c r="FXV1853" s="401"/>
      <c r="FXW1853" s="401"/>
      <c r="FXX1853" s="401"/>
      <c r="FXY1853" s="401"/>
      <c r="FXZ1853" s="401"/>
      <c r="FYA1853" s="401"/>
      <c r="FYB1853" s="401"/>
      <c r="FYC1853" s="401"/>
      <c r="FYD1853" s="401"/>
      <c r="FYE1853" s="401"/>
      <c r="FYF1853" s="401"/>
      <c r="FYG1853" s="401"/>
      <c r="FYH1853" s="401"/>
      <c r="FYI1853" s="401"/>
      <c r="FYJ1853" s="401"/>
      <c r="FYK1853" s="401"/>
      <c r="FYL1853" s="401"/>
      <c r="FYM1853" s="401"/>
      <c r="FYN1853" s="401"/>
      <c r="FYO1853" s="401"/>
      <c r="FYP1853" s="401"/>
      <c r="FYQ1853" s="401"/>
      <c r="FYR1853" s="401"/>
      <c r="FYS1853" s="401"/>
      <c r="FYT1853" s="401"/>
      <c r="FYU1853" s="401"/>
      <c r="FYV1853" s="401"/>
      <c r="FYW1853" s="401"/>
      <c r="FYX1853" s="401"/>
      <c r="FYY1853" s="401"/>
      <c r="FYZ1853" s="401"/>
      <c r="FZA1853" s="401"/>
      <c r="FZB1853" s="401"/>
      <c r="FZC1853" s="401"/>
      <c r="FZD1853" s="401"/>
      <c r="FZE1853" s="401"/>
      <c r="FZF1853" s="401"/>
      <c r="FZG1853" s="401"/>
      <c r="FZH1853" s="401"/>
      <c r="FZI1853" s="401"/>
      <c r="FZJ1853" s="401"/>
      <c r="FZK1853" s="401"/>
      <c r="FZL1853" s="401"/>
      <c r="FZM1853" s="401"/>
      <c r="FZN1853" s="401"/>
      <c r="FZO1853" s="401"/>
      <c r="FZP1853" s="401"/>
      <c r="FZQ1853" s="401"/>
      <c r="FZR1853" s="401"/>
      <c r="FZS1853" s="401"/>
      <c r="FZT1853" s="401"/>
      <c r="FZU1853" s="401"/>
      <c r="FZV1853" s="401"/>
      <c r="FZW1853" s="401"/>
      <c r="FZX1853" s="401"/>
      <c r="FZY1853" s="401"/>
      <c r="FZZ1853" s="401"/>
      <c r="GAA1853" s="401"/>
      <c r="GAB1853" s="401"/>
      <c r="GAC1853" s="401"/>
      <c r="GAD1853" s="401"/>
      <c r="GAE1853" s="401"/>
      <c r="GAF1853" s="401"/>
      <c r="GAG1853" s="401"/>
      <c r="GAH1853" s="401"/>
      <c r="GAI1853" s="401"/>
      <c r="GAJ1853" s="401"/>
      <c r="GAK1853" s="401"/>
      <c r="GAL1853" s="401"/>
      <c r="GAM1853" s="401"/>
      <c r="GAN1853" s="401"/>
      <c r="GAO1853" s="401"/>
      <c r="GAP1853" s="401"/>
      <c r="GAQ1853" s="401"/>
      <c r="GAR1853" s="401"/>
      <c r="GAS1853" s="401"/>
      <c r="GAT1853" s="401"/>
      <c r="GAU1853" s="401"/>
      <c r="GAV1853" s="401"/>
      <c r="GAW1853" s="401"/>
      <c r="GAX1853" s="401"/>
      <c r="GAY1853" s="401"/>
      <c r="GAZ1853" s="401"/>
      <c r="GBA1853" s="401"/>
      <c r="GBB1853" s="401"/>
      <c r="GBC1853" s="401"/>
      <c r="GBD1853" s="401"/>
      <c r="GBE1853" s="401"/>
      <c r="GBF1853" s="401"/>
      <c r="GBG1853" s="401"/>
      <c r="GBH1853" s="401"/>
      <c r="GBI1853" s="401"/>
      <c r="GBJ1853" s="401"/>
      <c r="GBK1853" s="401"/>
      <c r="GBL1853" s="401"/>
      <c r="GBM1853" s="401"/>
      <c r="GBN1853" s="401"/>
      <c r="GBO1853" s="401"/>
      <c r="GBP1853" s="401"/>
      <c r="GBQ1853" s="401"/>
      <c r="GBR1853" s="401"/>
      <c r="GBS1853" s="401"/>
      <c r="GBT1853" s="401"/>
      <c r="GBU1853" s="401"/>
      <c r="GBV1853" s="401"/>
      <c r="GBW1853" s="401"/>
      <c r="GBX1853" s="401"/>
      <c r="GBY1853" s="401"/>
      <c r="GBZ1853" s="401"/>
      <c r="GCA1853" s="401"/>
      <c r="GCB1853" s="401"/>
      <c r="GCC1853" s="401"/>
      <c r="GCD1853" s="401"/>
      <c r="GCE1853" s="401"/>
      <c r="GCF1853" s="401"/>
      <c r="GCG1853" s="401"/>
      <c r="GCH1853" s="401"/>
      <c r="GCI1853" s="401"/>
      <c r="GCJ1853" s="401"/>
      <c r="GCK1853" s="401"/>
      <c r="GCL1853" s="401"/>
      <c r="GCM1853" s="401"/>
      <c r="GCN1853" s="401"/>
      <c r="GCO1853" s="401"/>
      <c r="GCP1853" s="401"/>
      <c r="GCQ1853" s="401"/>
      <c r="GCR1853" s="401"/>
      <c r="GCS1853" s="401"/>
      <c r="GCT1853" s="401"/>
      <c r="GCU1853" s="401"/>
      <c r="GCV1853" s="401"/>
      <c r="GCW1853" s="401"/>
      <c r="GCX1853" s="401"/>
      <c r="GCY1853" s="401"/>
      <c r="GCZ1853" s="401"/>
      <c r="GDA1853" s="401"/>
      <c r="GDB1853" s="401"/>
      <c r="GDC1853" s="401"/>
      <c r="GDD1853" s="401"/>
      <c r="GDE1853" s="401"/>
      <c r="GDF1853" s="401"/>
      <c r="GDG1853" s="401"/>
      <c r="GDH1853" s="401"/>
      <c r="GDI1853" s="401"/>
      <c r="GDJ1853" s="401"/>
      <c r="GDK1853" s="401"/>
      <c r="GDL1853" s="401"/>
      <c r="GDM1853" s="401"/>
      <c r="GDN1853" s="401"/>
      <c r="GDO1853" s="401"/>
      <c r="GDP1853" s="401"/>
      <c r="GDQ1853" s="401"/>
      <c r="GDR1853" s="401"/>
      <c r="GDS1853" s="401"/>
      <c r="GDT1853" s="401"/>
      <c r="GDU1853" s="401"/>
      <c r="GDV1853" s="401"/>
      <c r="GDW1853" s="401"/>
      <c r="GDX1853" s="401"/>
      <c r="GDY1853" s="401"/>
      <c r="GDZ1853" s="401"/>
      <c r="GEA1853" s="401"/>
      <c r="GEB1853" s="401"/>
      <c r="GEC1853" s="401"/>
      <c r="GED1853" s="401"/>
      <c r="GEE1853" s="401"/>
      <c r="GEF1853" s="401"/>
      <c r="GEG1853" s="401"/>
      <c r="GEH1853" s="401"/>
      <c r="GEI1853" s="401"/>
      <c r="GEJ1853" s="401"/>
      <c r="GEK1853" s="401"/>
      <c r="GEL1853" s="401"/>
      <c r="GEM1853" s="401"/>
      <c r="GEN1853" s="401"/>
      <c r="GEO1853" s="401"/>
      <c r="GEP1853" s="401"/>
      <c r="GEQ1853" s="401"/>
      <c r="GER1853" s="401"/>
      <c r="GES1853" s="401"/>
      <c r="GET1853" s="401"/>
      <c r="GEU1853" s="401"/>
      <c r="GEV1853" s="401"/>
      <c r="GEW1853" s="401"/>
      <c r="GEX1853" s="401"/>
      <c r="GEY1853" s="401"/>
      <c r="GEZ1853" s="401"/>
      <c r="GFA1853" s="401"/>
      <c r="GFB1853" s="401"/>
      <c r="GFC1853" s="401"/>
      <c r="GFD1853" s="401"/>
      <c r="GFE1853" s="401"/>
      <c r="GFF1853" s="401"/>
      <c r="GFG1853" s="401"/>
      <c r="GFH1853" s="401"/>
      <c r="GFI1853" s="401"/>
      <c r="GFJ1853" s="401"/>
      <c r="GFK1853" s="401"/>
      <c r="GFL1853" s="401"/>
      <c r="GFM1853" s="401"/>
      <c r="GFN1853" s="401"/>
      <c r="GFO1853" s="401"/>
      <c r="GFP1853" s="401"/>
      <c r="GFQ1853" s="401"/>
      <c r="GFR1853" s="401"/>
      <c r="GFS1853" s="401"/>
      <c r="GFT1853" s="401"/>
      <c r="GFU1853" s="401"/>
      <c r="GFV1853" s="401"/>
      <c r="GFW1853" s="401"/>
      <c r="GFX1853" s="401"/>
      <c r="GFY1853" s="401"/>
      <c r="GFZ1853" s="401"/>
      <c r="GGA1853" s="401"/>
      <c r="GGB1853" s="401"/>
      <c r="GGC1853" s="401"/>
      <c r="GGD1853" s="401"/>
      <c r="GGE1853" s="401"/>
      <c r="GGF1853" s="401"/>
      <c r="GGG1853" s="401"/>
      <c r="GGH1853" s="401"/>
      <c r="GGI1853" s="401"/>
      <c r="GGJ1853" s="401"/>
      <c r="GGK1853" s="401"/>
      <c r="GGL1853" s="401"/>
      <c r="GGM1853" s="401"/>
      <c r="GGN1853" s="401"/>
      <c r="GGO1853" s="401"/>
      <c r="GGP1853" s="401"/>
      <c r="GGQ1853" s="401"/>
      <c r="GGR1853" s="401"/>
      <c r="GGS1853" s="401"/>
      <c r="GGT1853" s="401"/>
      <c r="GGU1853" s="401"/>
      <c r="GGV1853" s="401"/>
      <c r="GGW1853" s="401"/>
      <c r="GGX1853" s="401"/>
      <c r="GGY1853" s="401"/>
      <c r="GGZ1853" s="401"/>
      <c r="GHA1853" s="401"/>
      <c r="GHB1853" s="401"/>
      <c r="GHC1853" s="401"/>
      <c r="GHD1853" s="401"/>
      <c r="GHE1853" s="401"/>
      <c r="GHF1853" s="401"/>
      <c r="GHG1853" s="401"/>
      <c r="GHH1853" s="401"/>
      <c r="GHI1853" s="401"/>
      <c r="GHJ1853" s="401"/>
      <c r="GHK1853" s="401"/>
      <c r="GHL1853" s="401"/>
      <c r="GHM1853" s="401"/>
      <c r="GHN1853" s="401"/>
      <c r="GHO1853" s="401"/>
      <c r="GHP1853" s="401"/>
      <c r="GHQ1853" s="401"/>
      <c r="GHR1853" s="401"/>
      <c r="GHS1853" s="401"/>
      <c r="GHT1853" s="401"/>
      <c r="GHU1853" s="401"/>
      <c r="GHV1853" s="401"/>
      <c r="GHW1853" s="401"/>
      <c r="GHX1853" s="401"/>
      <c r="GHY1853" s="401"/>
      <c r="GHZ1853" s="401"/>
      <c r="GIA1853" s="401"/>
      <c r="GIB1853" s="401"/>
      <c r="GIC1853" s="401"/>
      <c r="GID1853" s="401"/>
      <c r="GIE1853" s="401"/>
      <c r="GIF1853" s="401"/>
      <c r="GIG1853" s="401"/>
      <c r="GIH1853" s="401"/>
      <c r="GII1853" s="401"/>
      <c r="GIJ1853" s="401"/>
      <c r="GIK1853" s="401"/>
      <c r="GIL1853" s="401"/>
      <c r="GIM1853" s="401"/>
      <c r="GIN1853" s="401"/>
      <c r="GIO1853" s="401"/>
      <c r="GIP1853" s="401"/>
      <c r="GIQ1853" s="401"/>
      <c r="GIR1853" s="401"/>
      <c r="GIS1853" s="401"/>
      <c r="GIT1853" s="401"/>
      <c r="GIU1853" s="401"/>
      <c r="GIV1853" s="401"/>
      <c r="GIW1853" s="401"/>
      <c r="GIX1853" s="401"/>
      <c r="GIY1853" s="401"/>
      <c r="GIZ1853" s="401"/>
      <c r="GJA1853" s="401"/>
      <c r="GJB1853" s="401"/>
      <c r="GJC1853" s="401"/>
      <c r="GJD1853" s="401"/>
      <c r="GJE1853" s="401"/>
      <c r="GJF1853" s="401"/>
      <c r="GJG1853" s="401"/>
      <c r="GJH1853" s="401"/>
      <c r="GJI1853" s="401"/>
      <c r="GJJ1853" s="401"/>
      <c r="GJK1853" s="401"/>
      <c r="GJL1853" s="401"/>
      <c r="GJM1853" s="401"/>
      <c r="GJN1853" s="401"/>
      <c r="GJO1853" s="401"/>
      <c r="GJP1853" s="401"/>
      <c r="GJQ1853" s="401"/>
      <c r="GJR1853" s="401"/>
      <c r="GJS1853" s="401"/>
      <c r="GJT1853" s="401"/>
      <c r="GJU1853" s="401"/>
      <c r="GJV1853" s="401"/>
      <c r="GJW1853" s="401"/>
      <c r="GJX1853" s="401"/>
      <c r="GJY1853" s="401"/>
      <c r="GJZ1853" s="401"/>
      <c r="GKA1853" s="401"/>
      <c r="GKB1853" s="401"/>
      <c r="GKC1853" s="401"/>
      <c r="GKD1853" s="401"/>
      <c r="GKE1853" s="401"/>
      <c r="GKF1853" s="401"/>
      <c r="GKG1853" s="401"/>
      <c r="GKH1853" s="401"/>
      <c r="GKI1853" s="401"/>
      <c r="GKJ1853" s="401"/>
      <c r="GKK1853" s="401"/>
      <c r="GKL1853" s="401"/>
      <c r="GKM1853" s="401"/>
      <c r="GKN1853" s="401"/>
      <c r="GKO1853" s="401"/>
      <c r="GKP1853" s="401"/>
      <c r="GKQ1853" s="401"/>
      <c r="GKR1853" s="401"/>
      <c r="GKS1853" s="401"/>
      <c r="GKT1853" s="401"/>
      <c r="GKU1853" s="401"/>
      <c r="GKV1853" s="401"/>
      <c r="GKW1853" s="401"/>
      <c r="GKX1853" s="401"/>
      <c r="GKY1853" s="401"/>
      <c r="GKZ1853" s="401"/>
      <c r="GLA1853" s="401"/>
      <c r="GLB1853" s="401"/>
      <c r="GLC1853" s="401"/>
      <c r="GLD1853" s="401"/>
      <c r="GLE1853" s="401"/>
      <c r="GLF1853" s="401"/>
      <c r="GLG1853" s="401"/>
      <c r="GLH1853" s="401"/>
      <c r="GLI1853" s="401"/>
      <c r="GLJ1853" s="401"/>
      <c r="GLK1853" s="401"/>
      <c r="GLL1853" s="401"/>
      <c r="GLM1853" s="401"/>
      <c r="GLN1853" s="401"/>
      <c r="GLO1853" s="401"/>
      <c r="GLP1853" s="401"/>
      <c r="GLQ1853" s="401"/>
      <c r="GLR1853" s="401"/>
      <c r="GLS1853" s="401"/>
      <c r="GLT1853" s="401"/>
      <c r="GLU1853" s="401"/>
      <c r="GLV1853" s="401"/>
      <c r="GLW1853" s="401"/>
      <c r="GLX1853" s="401"/>
      <c r="GLY1853" s="401"/>
      <c r="GLZ1853" s="401"/>
      <c r="GMA1853" s="401"/>
      <c r="GMB1853" s="401"/>
      <c r="GMC1853" s="401"/>
      <c r="GMD1853" s="401"/>
      <c r="GME1853" s="401"/>
      <c r="GMF1853" s="401"/>
      <c r="GMG1853" s="401"/>
      <c r="GMH1853" s="401"/>
      <c r="GMI1853" s="401"/>
      <c r="GMJ1853" s="401"/>
      <c r="GMK1853" s="401"/>
      <c r="GML1853" s="401"/>
      <c r="GMM1853" s="401"/>
      <c r="GMN1853" s="401"/>
      <c r="GMO1853" s="401"/>
      <c r="GMP1853" s="401"/>
      <c r="GMQ1853" s="401"/>
      <c r="GMR1853" s="401"/>
      <c r="GMS1853" s="401"/>
      <c r="GMT1853" s="401"/>
      <c r="GMU1853" s="401"/>
      <c r="GMV1853" s="401"/>
      <c r="GMW1853" s="401"/>
      <c r="GMX1853" s="401"/>
      <c r="GMY1853" s="401"/>
      <c r="GMZ1853" s="401"/>
      <c r="GNA1853" s="401"/>
      <c r="GNB1853" s="401"/>
      <c r="GNC1853" s="401"/>
      <c r="GND1853" s="401"/>
      <c r="GNE1853" s="401"/>
      <c r="GNF1853" s="401"/>
      <c r="GNG1853" s="401"/>
      <c r="GNH1853" s="401"/>
      <c r="GNI1853" s="401"/>
      <c r="GNJ1853" s="401"/>
      <c r="GNK1853" s="401"/>
      <c r="GNL1853" s="401"/>
      <c r="GNM1853" s="401"/>
      <c r="GNN1853" s="401"/>
      <c r="GNO1853" s="401"/>
      <c r="GNP1853" s="401"/>
      <c r="GNQ1853" s="401"/>
      <c r="GNR1853" s="401"/>
      <c r="GNS1853" s="401"/>
      <c r="GNT1853" s="401"/>
      <c r="GNU1853" s="401"/>
      <c r="GNV1853" s="401"/>
      <c r="GNW1853" s="401"/>
      <c r="GNX1853" s="401"/>
      <c r="GNY1853" s="401"/>
      <c r="GNZ1853" s="401"/>
      <c r="GOA1853" s="401"/>
      <c r="GOB1853" s="401"/>
      <c r="GOC1853" s="401"/>
      <c r="GOD1853" s="401"/>
      <c r="GOE1853" s="401"/>
      <c r="GOF1853" s="401"/>
      <c r="GOG1853" s="401"/>
      <c r="GOH1853" s="401"/>
      <c r="GOI1853" s="401"/>
      <c r="GOJ1853" s="401"/>
      <c r="GOK1853" s="401"/>
      <c r="GOL1853" s="401"/>
      <c r="GOM1853" s="401"/>
      <c r="GON1853" s="401"/>
      <c r="GOO1853" s="401"/>
      <c r="GOP1853" s="401"/>
      <c r="GOQ1853" s="401"/>
      <c r="GOR1853" s="401"/>
      <c r="GOS1853" s="401"/>
      <c r="GOT1853" s="401"/>
      <c r="GOU1853" s="401"/>
      <c r="GOV1853" s="401"/>
      <c r="GOW1853" s="401"/>
      <c r="GOX1853" s="401"/>
      <c r="GOY1853" s="401"/>
      <c r="GOZ1853" s="401"/>
      <c r="GPA1853" s="401"/>
      <c r="GPB1853" s="401"/>
      <c r="GPC1853" s="401"/>
      <c r="GPD1853" s="401"/>
      <c r="GPE1853" s="401"/>
      <c r="GPF1853" s="401"/>
      <c r="GPG1853" s="401"/>
      <c r="GPH1853" s="401"/>
      <c r="GPI1853" s="401"/>
      <c r="GPJ1853" s="401"/>
      <c r="GPK1853" s="401"/>
      <c r="GPL1853" s="401"/>
      <c r="GPM1853" s="401"/>
      <c r="GPN1853" s="401"/>
      <c r="GPO1853" s="401"/>
      <c r="GPP1853" s="401"/>
      <c r="GPQ1853" s="401"/>
      <c r="GPR1853" s="401"/>
      <c r="GPS1853" s="401"/>
      <c r="GPT1853" s="401"/>
      <c r="GPU1853" s="401"/>
      <c r="GPV1853" s="401"/>
      <c r="GPW1853" s="401"/>
      <c r="GPX1853" s="401"/>
      <c r="GPY1853" s="401"/>
      <c r="GPZ1853" s="401"/>
      <c r="GQA1853" s="401"/>
      <c r="GQB1853" s="401"/>
      <c r="GQC1853" s="401"/>
      <c r="GQD1853" s="401"/>
      <c r="GQE1853" s="401"/>
      <c r="GQF1853" s="401"/>
      <c r="GQG1853" s="401"/>
      <c r="GQH1853" s="401"/>
      <c r="GQI1853" s="401"/>
      <c r="GQJ1853" s="401"/>
      <c r="GQK1853" s="401"/>
      <c r="GQL1853" s="401"/>
      <c r="GQM1853" s="401"/>
      <c r="GQN1853" s="401"/>
      <c r="GQO1853" s="401"/>
      <c r="GQP1853" s="401"/>
      <c r="GQQ1853" s="401"/>
      <c r="GQR1853" s="401"/>
      <c r="GQS1853" s="401"/>
      <c r="GQT1853" s="401"/>
      <c r="GQU1853" s="401"/>
      <c r="GQV1853" s="401"/>
      <c r="GQW1853" s="401"/>
      <c r="GQX1853" s="401"/>
      <c r="GQY1853" s="401"/>
      <c r="GQZ1853" s="401"/>
      <c r="GRA1853" s="401"/>
      <c r="GRB1853" s="401"/>
      <c r="GRC1853" s="401"/>
      <c r="GRD1853" s="401"/>
      <c r="GRE1853" s="401"/>
      <c r="GRF1853" s="401"/>
      <c r="GRG1853" s="401"/>
      <c r="GRH1853" s="401"/>
      <c r="GRI1853" s="401"/>
      <c r="GRJ1853" s="401"/>
      <c r="GRK1853" s="401"/>
      <c r="GRL1853" s="401"/>
      <c r="GRM1853" s="401"/>
      <c r="GRN1853" s="401"/>
      <c r="GRO1853" s="401"/>
      <c r="GRP1853" s="401"/>
      <c r="GRQ1853" s="401"/>
      <c r="GRR1853" s="401"/>
      <c r="GRS1853" s="401"/>
      <c r="GRT1853" s="401"/>
      <c r="GRU1853" s="401"/>
      <c r="GRV1853" s="401"/>
      <c r="GRW1853" s="401"/>
      <c r="GRX1853" s="401"/>
      <c r="GRY1853" s="401"/>
      <c r="GRZ1853" s="401"/>
      <c r="GSA1853" s="401"/>
      <c r="GSB1853" s="401"/>
      <c r="GSC1853" s="401"/>
      <c r="GSD1853" s="401"/>
      <c r="GSE1853" s="401"/>
      <c r="GSF1853" s="401"/>
      <c r="GSG1853" s="401"/>
      <c r="GSH1853" s="401"/>
      <c r="GSI1853" s="401"/>
      <c r="GSJ1853" s="401"/>
      <c r="GSK1853" s="401"/>
      <c r="GSL1853" s="401"/>
      <c r="GSM1853" s="401"/>
      <c r="GSN1853" s="401"/>
      <c r="GSO1853" s="401"/>
      <c r="GSP1853" s="401"/>
      <c r="GSQ1853" s="401"/>
      <c r="GSR1853" s="401"/>
      <c r="GSS1853" s="401"/>
      <c r="GST1853" s="401"/>
      <c r="GSU1853" s="401"/>
      <c r="GSV1853" s="401"/>
      <c r="GSW1853" s="401"/>
      <c r="GSX1853" s="401"/>
      <c r="GSY1853" s="401"/>
      <c r="GSZ1853" s="401"/>
      <c r="GTA1853" s="401"/>
      <c r="GTB1853" s="401"/>
      <c r="GTC1853" s="401"/>
      <c r="GTD1853" s="401"/>
      <c r="GTE1853" s="401"/>
      <c r="GTF1853" s="401"/>
      <c r="GTG1853" s="401"/>
      <c r="GTH1853" s="401"/>
      <c r="GTI1853" s="401"/>
      <c r="GTJ1853" s="401"/>
      <c r="GTK1853" s="401"/>
      <c r="GTL1853" s="401"/>
      <c r="GTM1853" s="401"/>
      <c r="GTN1853" s="401"/>
      <c r="GTO1853" s="401"/>
      <c r="GTP1853" s="401"/>
      <c r="GTQ1853" s="401"/>
      <c r="GTR1853" s="401"/>
      <c r="GTS1853" s="401"/>
      <c r="GTT1853" s="401"/>
      <c r="GTU1853" s="401"/>
      <c r="GTV1853" s="401"/>
      <c r="GTW1853" s="401"/>
      <c r="GTX1853" s="401"/>
      <c r="GTY1853" s="401"/>
      <c r="GTZ1853" s="401"/>
      <c r="GUA1853" s="401"/>
      <c r="GUB1853" s="401"/>
      <c r="GUC1853" s="401"/>
      <c r="GUD1853" s="401"/>
      <c r="GUE1853" s="401"/>
      <c r="GUF1853" s="401"/>
      <c r="GUG1853" s="401"/>
      <c r="GUH1853" s="401"/>
      <c r="GUI1853" s="401"/>
      <c r="GUJ1853" s="401"/>
      <c r="GUK1853" s="401"/>
      <c r="GUL1853" s="401"/>
      <c r="GUM1853" s="401"/>
      <c r="GUN1853" s="401"/>
      <c r="GUO1853" s="401"/>
      <c r="GUP1853" s="401"/>
      <c r="GUQ1853" s="401"/>
      <c r="GUR1853" s="401"/>
      <c r="GUS1853" s="401"/>
      <c r="GUT1853" s="401"/>
      <c r="GUU1853" s="401"/>
      <c r="GUV1853" s="401"/>
      <c r="GUW1853" s="401"/>
      <c r="GUX1853" s="401"/>
      <c r="GUY1853" s="401"/>
      <c r="GUZ1853" s="401"/>
      <c r="GVA1853" s="401"/>
      <c r="GVB1853" s="401"/>
      <c r="GVC1853" s="401"/>
      <c r="GVD1853" s="401"/>
      <c r="GVE1853" s="401"/>
      <c r="GVF1853" s="401"/>
      <c r="GVG1853" s="401"/>
      <c r="GVH1853" s="401"/>
      <c r="GVI1853" s="401"/>
      <c r="GVJ1853" s="401"/>
      <c r="GVK1853" s="401"/>
      <c r="GVL1853" s="401"/>
      <c r="GVM1853" s="401"/>
      <c r="GVN1853" s="401"/>
      <c r="GVO1853" s="401"/>
      <c r="GVP1853" s="401"/>
      <c r="GVQ1853" s="401"/>
      <c r="GVR1853" s="401"/>
      <c r="GVS1853" s="401"/>
      <c r="GVT1853" s="401"/>
      <c r="GVU1853" s="401"/>
      <c r="GVV1853" s="401"/>
      <c r="GVW1853" s="401"/>
      <c r="GVX1853" s="401"/>
      <c r="GVY1853" s="401"/>
      <c r="GVZ1853" s="401"/>
      <c r="GWA1853" s="401"/>
      <c r="GWB1853" s="401"/>
      <c r="GWC1853" s="401"/>
      <c r="GWD1853" s="401"/>
      <c r="GWE1853" s="401"/>
      <c r="GWF1853" s="401"/>
      <c r="GWG1853" s="401"/>
      <c r="GWH1853" s="401"/>
      <c r="GWI1853" s="401"/>
      <c r="GWJ1853" s="401"/>
      <c r="GWK1853" s="401"/>
      <c r="GWL1853" s="401"/>
      <c r="GWM1853" s="401"/>
      <c r="GWN1853" s="401"/>
      <c r="GWO1853" s="401"/>
      <c r="GWP1853" s="401"/>
      <c r="GWQ1853" s="401"/>
      <c r="GWR1853" s="401"/>
      <c r="GWS1853" s="401"/>
      <c r="GWT1853" s="401"/>
      <c r="GWU1853" s="401"/>
      <c r="GWV1853" s="401"/>
      <c r="GWW1853" s="401"/>
      <c r="GWX1853" s="401"/>
      <c r="GWY1853" s="401"/>
      <c r="GWZ1853" s="401"/>
      <c r="GXA1853" s="401"/>
      <c r="GXB1853" s="401"/>
      <c r="GXC1853" s="401"/>
      <c r="GXD1853" s="401"/>
      <c r="GXE1853" s="401"/>
      <c r="GXF1853" s="401"/>
      <c r="GXG1853" s="401"/>
      <c r="GXH1853" s="401"/>
      <c r="GXI1853" s="401"/>
      <c r="GXJ1853" s="401"/>
      <c r="GXK1853" s="401"/>
      <c r="GXL1853" s="401"/>
      <c r="GXM1853" s="401"/>
      <c r="GXN1853" s="401"/>
      <c r="GXO1853" s="401"/>
      <c r="GXP1853" s="401"/>
      <c r="GXQ1853" s="401"/>
      <c r="GXR1853" s="401"/>
      <c r="GXS1853" s="401"/>
      <c r="GXT1853" s="401"/>
      <c r="GXU1853" s="401"/>
      <c r="GXV1853" s="401"/>
      <c r="GXW1853" s="401"/>
      <c r="GXX1853" s="401"/>
      <c r="GXY1853" s="401"/>
      <c r="GXZ1853" s="401"/>
      <c r="GYA1853" s="401"/>
      <c r="GYB1853" s="401"/>
      <c r="GYC1853" s="401"/>
      <c r="GYD1853" s="401"/>
      <c r="GYE1853" s="401"/>
      <c r="GYF1853" s="401"/>
      <c r="GYG1853" s="401"/>
      <c r="GYH1853" s="401"/>
      <c r="GYI1853" s="401"/>
      <c r="GYJ1853" s="401"/>
      <c r="GYK1853" s="401"/>
      <c r="GYL1853" s="401"/>
      <c r="GYM1853" s="401"/>
      <c r="GYN1853" s="401"/>
      <c r="GYO1853" s="401"/>
      <c r="GYP1853" s="401"/>
      <c r="GYQ1853" s="401"/>
      <c r="GYR1853" s="401"/>
      <c r="GYS1853" s="401"/>
      <c r="GYT1853" s="401"/>
      <c r="GYU1853" s="401"/>
      <c r="GYV1853" s="401"/>
      <c r="GYW1853" s="401"/>
      <c r="GYX1853" s="401"/>
      <c r="GYY1853" s="401"/>
      <c r="GYZ1853" s="401"/>
      <c r="GZA1853" s="401"/>
      <c r="GZB1853" s="401"/>
      <c r="GZC1853" s="401"/>
      <c r="GZD1853" s="401"/>
      <c r="GZE1853" s="401"/>
      <c r="GZF1853" s="401"/>
      <c r="GZG1853" s="401"/>
      <c r="GZH1853" s="401"/>
      <c r="GZI1853" s="401"/>
      <c r="GZJ1853" s="401"/>
      <c r="GZK1853" s="401"/>
      <c r="GZL1853" s="401"/>
      <c r="GZM1853" s="401"/>
      <c r="GZN1853" s="401"/>
      <c r="GZO1853" s="401"/>
      <c r="GZP1853" s="401"/>
      <c r="GZQ1853" s="401"/>
      <c r="GZR1853" s="401"/>
      <c r="GZS1853" s="401"/>
      <c r="GZT1853" s="401"/>
      <c r="GZU1853" s="401"/>
      <c r="GZV1853" s="401"/>
      <c r="GZW1853" s="401"/>
      <c r="GZX1853" s="401"/>
      <c r="GZY1853" s="401"/>
      <c r="GZZ1853" s="401"/>
      <c r="HAA1853" s="401"/>
      <c r="HAB1853" s="401"/>
      <c r="HAC1853" s="401"/>
      <c r="HAD1853" s="401"/>
      <c r="HAE1853" s="401"/>
      <c r="HAF1853" s="401"/>
      <c r="HAG1853" s="401"/>
      <c r="HAH1853" s="401"/>
      <c r="HAI1853" s="401"/>
      <c r="HAJ1853" s="401"/>
      <c r="HAK1853" s="401"/>
      <c r="HAL1853" s="401"/>
      <c r="HAM1853" s="401"/>
      <c r="HAN1853" s="401"/>
      <c r="HAO1853" s="401"/>
      <c r="HAP1853" s="401"/>
      <c r="HAQ1853" s="401"/>
      <c r="HAR1853" s="401"/>
      <c r="HAS1853" s="401"/>
      <c r="HAT1853" s="401"/>
      <c r="HAU1853" s="401"/>
      <c r="HAV1853" s="401"/>
      <c r="HAW1853" s="401"/>
      <c r="HAX1853" s="401"/>
      <c r="HAY1853" s="401"/>
      <c r="HAZ1853" s="401"/>
      <c r="HBA1853" s="401"/>
      <c r="HBB1853" s="401"/>
      <c r="HBC1853" s="401"/>
      <c r="HBD1853" s="401"/>
      <c r="HBE1853" s="401"/>
      <c r="HBF1853" s="401"/>
      <c r="HBG1853" s="401"/>
      <c r="HBH1853" s="401"/>
      <c r="HBI1853" s="401"/>
      <c r="HBJ1853" s="401"/>
      <c r="HBK1853" s="401"/>
      <c r="HBL1853" s="401"/>
      <c r="HBM1853" s="401"/>
      <c r="HBN1853" s="401"/>
      <c r="HBO1853" s="401"/>
      <c r="HBP1853" s="401"/>
      <c r="HBQ1853" s="401"/>
      <c r="HBR1853" s="401"/>
      <c r="HBS1853" s="401"/>
      <c r="HBT1853" s="401"/>
      <c r="HBU1853" s="401"/>
      <c r="HBV1853" s="401"/>
      <c r="HBW1853" s="401"/>
      <c r="HBX1853" s="401"/>
      <c r="HBY1853" s="401"/>
      <c r="HBZ1853" s="401"/>
      <c r="HCA1853" s="401"/>
      <c r="HCB1853" s="401"/>
      <c r="HCC1853" s="401"/>
      <c r="HCD1853" s="401"/>
      <c r="HCE1853" s="401"/>
      <c r="HCF1853" s="401"/>
      <c r="HCG1853" s="401"/>
      <c r="HCH1853" s="401"/>
      <c r="HCI1853" s="401"/>
      <c r="HCJ1853" s="401"/>
      <c r="HCK1853" s="401"/>
      <c r="HCL1853" s="401"/>
      <c r="HCM1853" s="401"/>
      <c r="HCN1853" s="401"/>
      <c r="HCO1853" s="401"/>
      <c r="HCP1853" s="401"/>
      <c r="HCQ1853" s="401"/>
      <c r="HCR1853" s="401"/>
      <c r="HCS1853" s="401"/>
      <c r="HCT1853" s="401"/>
      <c r="HCU1853" s="401"/>
      <c r="HCV1853" s="401"/>
      <c r="HCW1853" s="401"/>
      <c r="HCX1853" s="401"/>
      <c r="HCY1853" s="401"/>
      <c r="HCZ1853" s="401"/>
      <c r="HDA1853" s="401"/>
      <c r="HDB1853" s="401"/>
      <c r="HDC1853" s="401"/>
      <c r="HDD1853" s="401"/>
      <c r="HDE1853" s="401"/>
      <c r="HDF1853" s="401"/>
      <c r="HDG1853" s="401"/>
      <c r="HDH1853" s="401"/>
      <c r="HDI1853" s="401"/>
      <c r="HDJ1853" s="401"/>
      <c r="HDK1853" s="401"/>
      <c r="HDL1853" s="401"/>
      <c r="HDM1853" s="401"/>
      <c r="HDN1853" s="401"/>
      <c r="HDO1853" s="401"/>
      <c r="HDP1853" s="401"/>
      <c r="HDQ1853" s="401"/>
      <c r="HDR1853" s="401"/>
      <c r="HDS1853" s="401"/>
      <c r="HDT1853" s="401"/>
      <c r="HDU1853" s="401"/>
      <c r="HDV1853" s="401"/>
      <c r="HDW1853" s="401"/>
      <c r="HDX1853" s="401"/>
      <c r="HDY1853" s="401"/>
      <c r="HDZ1853" s="401"/>
      <c r="HEA1853" s="401"/>
      <c r="HEB1853" s="401"/>
      <c r="HEC1853" s="401"/>
      <c r="HED1853" s="401"/>
      <c r="HEE1853" s="401"/>
      <c r="HEF1853" s="401"/>
      <c r="HEG1853" s="401"/>
      <c r="HEH1853" s="401"/>
      <c r="HEI1853" s="401"/>
      <c r="HEJ1853" s="401"/>
      <c r="HEK1853" s="401"/>
      <c r="HEL1853" s="401"/>
      <c r="HEM1853" s="401"/>
      <c r="HEN1853" s="401"/>
      <c r="HEO1853" s="401"/>
      <c r="HEP1853" s="401"/>
      <c r="HEQ1853" s="401"/>
      <c r="HER1853" s="401"/>
      <c r="HES1853" s="401"/>
      <c r="HET1853" s="401"/>
      <c r="HEU1853" s="401"/>
      <c r="HEV1853" s="401"/>
      <c r="HEW1853" s="401"/>
      <c r="HEX1853" s="401"/>
      <c r="HEY1853" s="401"/>
      <c r="HEZ1853" s="401"/>
      <c r="HFA1853" s="401"/>
      <c r="HFB1853" s="401"/>
      <c r="HFC1853" s="401"/>
      <c r="HFD1853" s="401"/>
      <c r="HFE1853" s="401"/>
      <c r="HFF1853" s="401"/>
      <c r="HFG1853" s="401"/>
      <c r="HFH1853" s="401"/>
      <c r="HFI1853" s="401"/>
      <c r="HFJ1853" s="401"/>
      <c r="HFK1853" s="401"/>
      <c r="HFL1853" s="401"/>
      <c r="HFM1853" s="401"/>
      <c r="HFN1853" s="401"/>
      <c r="HFO1853" s="401"/>
      <c r="HFP1853" s="401"/>
      <c r="HFQ1853" s="401"/>
      <c r="HFR1853" s="401"/>
      <c r="HFS1853" s="401"/>
      <c r="HFT1853" s="401"/>
      <c r="HFU1853" s="401"/>
      <c r="HFV1853" s="401"/>
      <c r="HFW1853" s="401"/>
      <c r="HFX1853" s="401"/>
      <c r="HFY1853" s="401"/>
      <c r="HFZ1853" s="401"/>
      <c r="HGA1853" s="401"/>
      <c r="HGB1853" s="401"/>
      <c r="HGC1853" s="401"/>
      <c r="HGD1853" s="401"/>
      <c r="HGE1853" s="401"/>
      <c r="HGF1853" s="401"/>
      <c r="HGG1853" s="401"/>
      <c r="HGH1853" s="401"/>
      <c r="HGI1853" s="401"/>
      <c r="HGJ1853" s="401"/>
      <c r="HGK1853" s="401"/>
      <c r="HGL1853" s="401"/>
      <c r="HGM1853" s="401"/>
      <c r="HGN1853" s="401"/>
      <c r="HGO1853" s="401"/>
      <c r="HGP1853" s="401"/>
      <c r="HGQ1853" s="401"/>
      <c r="HGR1853" s="401"/>
      <c r="HGS1853" s="401"/>
      <c r="HGT1853" s="401"/>
      <c r="HGU1853" s="401"/>
      <c r="HGV1853" s="401"/>
      <c r="HGW1853" s="401"/>
      <c r="HGX1853" s="401"/>
      <c r="HGY1853" s="401"/>
      <c r="HGZ1853" s="401"/>
      <c r="HHA1853" s="401"/>
      <c r="HHB1853" s="401"/>
      <c r="HHC1853" s="401"/>
      <c r="HHD1853" s="401"/>
      <c r="HHE1853" s="401"/>
      <c r="HHF1853" s="401"/>
      <c r="HHG1853" s="401"/>
      <c r="HHH1853" s="401"/>
      <c r="HHI1853" s="401"/>
      <c r="HHJ1853" s="401"/>
      <c r="HHK1853" s="401"/>
      <c r="HHL1853" s="401"/>
      <c r="HHM1853" s="401"/>
      <c r="HHN1853" s="401"/>
      <c r="HHO1853" s="401"/>
      <c r="HHP1853" s="401"/>
      <c r="HHQ1853" s="401"/>
      <c r="HHR1853" s="401"/>
      <c r="HHS1853" s="401"/>
      <c r="HHT1853" s="401"/>
      <c r="HHU1853" s="401"/>
      <c r="HHV1853" s="401"/>
      <c r="HHW1853" s="401"/>
      <c r="HHX1853" s="401"/>
      <c r="HHY1853" s="401"/>
      <c r="HHZ1853" s="401"/>
      <c r="HIA1853" s="401"/>
      <c r="HIB1853" s="401"/>
      <c r="HIC1853" s="401"/>
      <c r="HID1853" s="401"/>
      <c r="HIE1853" s="401"/>
      <c r="HIF1853" s="401"/>
      <c r="HIG1853" s="401"/>
      <c r="HIH1853" s="401"/>
      <c r="HII1853" s="401"/>
      <c r="HIJ1853" s="401"/>
      <c r="HIK1853" s="401"/>
      <c r="HIL1853" s="401"/>
      <c r="HIM1853" s="401"/>
      <c r="HIN1853" s="401"/>
      <c r="HIO1853" s="401"/>
      <c r="HIP1853" s="401"/>
      <c r="HIQ1853" s="401"/>
      <c r="HIR1853" s="401"/>
      <c r="HIS1853" s="401"/>
      <c r="HIT1853" s="401"/>
      <c r="HIU1853" s="401"/>
      <c r="HIV1853" s="401"/>
      <c r="HIW1853" s="401"/>
      <c r="HIX1853" s="401"/>
      <c r="HIY1853" s="401"/>
      <c r="HIZ1853" s="401"/>
      <c r="HJA1853" s="401"/>
      <c r="HJB1853" s="401"/>
      <c r="HJC1853" s="401"/>
      <c r="HJD1853" s="401"/>
      <c r="HJE1853" s="401"/>
      <c r="HJF1853" s="401"/>
      <c r="HJG1853" s="401"/>
      <c r="HJH1853" s="401"/>
      <c r="HJI1853" s="401"/>
      <c r="HJJ1853" s="401"/>
      <c r="HJK1853" s="401"/>
      <c r="HJL1853" s="401"/>
      <c r="HJM1853" s="401"/>
      <c r="HJN1853" s="401"/>
      <c r="HJO1853" s="401"/>
      <c r="HJP1853" s="401"/>
      <c r="HJQ1853" s="401"/>
      <c r="HJR1853" s="401"/>
      <c r="HJS1853" s="401"/>
      <c r="HJT1853" s="401"/>
      <c r="HJU1853" s="401"/>
      <c r="HJV1853" s="401"/>
      <c r="HJW1853" s="401"/>
      <c r="HJX1853" s="401"/>
      <c r="HJY1853" s="401"/>
      <c r="HJZ1853" s="401"/>
      <c r="HKA1853" s="401"/>
      <c r="HKB1853" s="401"/>
      <c r="HKC1853" s="401"/>
      <c r="HKD1853" s="401"/>
      <c r="HKE1853" s="401"/>
      <c r="HKF1853" s="401"/>
      <c r="HKG1853" s="401"/>
      <c r="HKH1853" s="401"/>
      <c r="HKI1853" s="401"/>
      <c r="HKJ1853" s="401"/>
      <c r="HKK1853" s="401"/>
      <c r="HKL1853" s="401"/>
      <c r="HKM1853" s="401"/>
      <c r="HKN1853" s="401"/>
      <c r="HKO1853" s="401"/>
      <c r="HKP1853" s="401"/>
      <c r="HKQ1853" s="401"/>
      <c r="HKR1853" s="401"/>
      <c r="HKS1853" s="401"/>
      <c r="HKT1853" s="401"/>
      <c r="HKU1853" s="401"/>
      <c r="HKV1853" s="401"/>
      <c r="HKW1853" s="401"/>
      <c r="HKX1853" s="401"/>
      <c r="HKY1853" s="401"/>
      <c r="HKZ1853" s="401"/>
      <c r="HLA1853" s="401"/>
      <c r="HLB1853" s="401"/>
      <c r="HLC1853" s="401"/>
      <c r="HLD1853" s="401"/>
      <c r="HLE1853" s="401"/>
      <c r="HLF1853" s="401"/>
      <c r="HLG1853" s="401"/>
      <c r="HLH1853" s="401"/>
      <c r="HLI1853" s="401"/>
      <c r="HLJ1853" s="401"/>
      <c r="HLK1853" s="401"/>
      <c r="HLL1853" s="401"/>
      <c r="HLM1853" s="401"/>
      <c r="HLN1853" s="401"/>
      <c r="HLO1853" s="401"/>
      <c r="HLP1853" s="401"/>
      <c r="HLQ1853" s="401"/>
      <c r="HLR1853" s="401"/>
      <c r="HLS1853" s="401"/>
      <c r="HLT1853" s="401"/>
      <c r="HLU1853" s="401"/>
      <c r="HLV1853" s="401"/>
      <c r="HLW1853" s="401"/>
      <c r="HLX1853" s="401"/>
      <c r="HLY1853" s="401"/>
      <c r="HLZ1853" s="401"/>
      <c r="HMA1853" s="401"/>
      <c r="HMB1853" s="401"/>
      <c r="HMC1853" s="401"/>
      <c r="HMD1853" s="401"/>
      <c r="HME1853" s="401"/>
      <c r="HMF1853" s="401"/>
      <c r="HMG1853" s="401"/>
      <c r="HMH1853" s="401"/>
      <c r="HMI1853" s="401"/>
      <c r="HMJ1853" s="401"/>
      <c r="HMK1853" s="401"/>
      <c r="HML1853" s="401"/>
      <c r="HMM1853" s="401"/>
      <c r="HMN1853" s="401"/>
      <c r="HMO1853" s="401"/>
      <c r="HMP1853" s="401"/>
      <c r="HMQ1853" s="401"/>
      <c r="HMR1853" s="401"/>
      <c r="HMS1853" s="401"/>
      <c r="HMT1853" s="401"/>
      <c r="HMU1853" s="401"/>
      <c r="HMV1853" s="401"/>
      <c r="HMW1853" s="401"/>
      <c r="HMX1853" s="401"/>
      <c r="HMY1853" s="401"/>
      <c r="HMZ1853" s="401"/>
      <c r="HNA1853" s="401"/>
      <c r="HNB1853" s="401"/>
      <c r="HNC1853" s="401"/>
      <c r="HND1853" s="401"/>
      <c r="HNE1853" s="401"/>
      <c r="HNF1853" s="401"/>
      <c r="HNG1853" s="401"/>
      <c r="HNH1853" s="401"/>
      <c r="HNI1853" s="401"/>
      <c r="HNJ1853" s="401"/>
      <c r="HNK1853" s="401"/>
      <c r="HNL1853" s="401"/>
      <c r="HNM1853" s="401"/>
      <c r="HNN1853" s="401"/>
      <c r="HNO1853" s="401"/>
      <c r="HNP1853" s="401"/>
      <c r="HNQ1853" s="401"/>
      <c r="HNR1853" s="401"/>
      <c r="HNS1853" s="401"/>
      <c r="HNT1853" s="401"/>
      <c r="HNU1853" s="401"/>
      <c r="HNV1853" s="401"/>
      <c r="HNW1853" s="401"/>
      <c r="HNX1853" s="401"/>
      <c r="HNY1853" s="401"/>
      <c r="HNZ1853" s="401"/>
      <c r="HOA1853" s="401"/>
      <c r="HOB1853" s="401"/>
      <c r="HOC1853" s="401"/>
      <c r="HOD1853" s="401"/>
      <c r="HOE1853" s="401"/>
      <c r="HOF1853" s="401"/>
      <c r="HOG1853" s="401"/>
      <c r="HOH1853" s="401"/>
      <c r="HOI1853" s="401"/>
      <c r="HOJ1853" s="401"/>
      <c r="HOK1853" s="401"/>
      <c r="HOL1853" s="401"/>
      <c r="HOM1853" s="401"/>
      <c r="HON1853" s="401"/>
      <c r="HOO1853" s="401"/>
      <c r="HOP1853" s="401"/>
      <c r="HOQ1853" s="401"/>
      <c r="HOR1853" s="401"/>
      <c r="HOS1853" s="401"/>
      <c r="HOT1853" s="401"/>
      <c r="HOU1853" s="401"/>
      <c r="HOV1853" s="401"/>
      <c r="HOW1853" s="401"/>
      <c r="HOX1853" s="401"/>
      <c r="HOY1853" s="401"/>
      <c r="HOZ1853" s="401"/>
      <c r="HPA1853" s="401"/>
      <c r="HPB1853" s="401"/>
      <c r="HPC1853" s="401"/>
      <c r="HPD1853" s="401"/>
      <c r="HPE1853" s="401"/>
      <c r="HPF1853" s="401"/>
      <c r="HPG1853" s="401"/>
      <c r="HPH1853" s="401"/>
      <c r="HPI1853" s="401"/>
      <c r="HPJ1853" s="401"/>
      <c r="HPK1853" s="401"/>
      <c r="HPL1853" s="401"/>
      <c r="HPM1853" s="401"/>
      <c r="HPN1853" s="401"/>
      <c r="HPO1853" s="401"/>
      <c r="HPP1853" s="401"/>
      <c r="HPQ1853" s="401"/>
      <c r="HPR1853" s="401"/>
      <c r="HPS1853" s="401"/>
      <c r="HPT1853" s="401"/>
      <c r="HPU1853" s="401"/>
      <c r="HPV1853" s="401"/>
      <c r="HPW1853" s="401"/>
      <c r="HPX1853" s="401"/>
      <c r="HPY1853" s="401"/>
      <c r="HPZ1853" s="401"/>
      <c r="HQA1853" s="401"/>
      <c r="HQB1853" s="401"/>
      <c r="HQC1853" s="401"/>
      <c r="HQD1853" s="401"/>
      <c r="HQE1853" s="401"/>
      <c r="HQF1853" s="401"/>
      <c r="HQG1853" s="401"/>
      <c r="HQH1853" s="401"/>
      <c r="HQI1853" s="401"/>
      <c r="HQJ1853" s="401"/>
      <c r="HQK1853" s="401"/>
      <c r="HQL1853" s="401"/>
      <c r="HQM1853" s="401"/>
      <c r="HQN1853" s="401"/>
      <c r="HQO1853" s="401"/>
      <c r="HQP1853" s="401"/>
      <c r="HQQ1853" s="401"/>
      <c r="HQR1853" s="401"/>
      <c r="HQS1853" s="401"/>
      <c r="HQT1853" s="401"/>
      <c r="HQU1853" s="401"/>
      <c r="HQV1853" s="401"/>
      <c r="HQW1853" s="401"/>
      <c r="HQX1853" s="401"/>
      <c r="HQY1853" s="401"/>
      <c r="HQZ1853" s="401"/>
      <c r="HRA1853" s="401"/>
      <c r="HRB1853" s="401"/>
      <c r="HRC1853" s="401"/>
      <c r="HRD1853" s="401"/>
      <c r="HRE1853" s="401"/>
      <c r="HRF1853" s="401"/>
      <c r="HRG1853" s="401"/>
      <c r="HRH1853" s="401"/>
      <c r="HRI1853" s="401"/>
      <c r="HRJ1853" s="401"/>
      <c r="HRK1853" s="401"/>
      <c r="HRL1853" s="401"/>
      <c r="HRM1853" s="401"/>
      <c r="HRN1853" s="401"/>
      <c r="HRO1853" s="401"/>
      <c r="HRP1853" s="401"/>
      <c r="HRQ1853" s="401"/>
      <c r="HRR1853" s="401"/>
      <c r="HRS1853" s="401"/>
      <c r="HRT1853" s="401"/>
      <c r="HRU1853" s="401"/>
      <c r="HRV1853" s="401"/>
      <c r="HRW1853" s="401"/>
      <c r="HRX1853" s="401"/>
      <c r="HRY1853" s="401"/>
      <c r="HRZ1853" s="401"/>
      <c r="HSA1853" s="401"/>
      <c r="HSB1853" s="401"/>
      <c r="HSC1853" s="401"/>
      <c r="HSD1853" s="401"/>
      <c r="HSE1853" s="401"/>
      <c r="HSF1853" s="401"/>
      <c r="HSG1853" s="401"/>
      <c r="HSH1853" s="401"/>
      <c r="HSI1853" s="401"/>
      <c r="HSJ1853" s="401"/>
      <c r="HSK1853" s="401"/>
      <c r="HSL1853" s="401"/>
      <c r="HSM1853" s="401"/>
      <c r="HSN1853" s="401"/>
      <c r="HSO1853" s="401"/>
      <c r="HSP1853" s="401"/>
      <c r="HSQ1853" s="401"/>
      <c r="HSR1853" s="401"/>
      <c r="HSS1853" s="401"/>
      <c r="HST1853" s="401"/>
      <c r="HSU1853" s="401"/>
      <c r="HSV1853" s="401"/>
      <c r="HSW1853" s="401"/>
      <c r="HSX1853" s="401"/>
      <c r="HSY1853" s="401"/>
      <c r="HSZ1853" s="401"/>
      <c r="HTA1853" s="401"/>
      <c r="HTB1853" s="401"/>
      <c r="HTC1853" s="401"/>
      <c r="HTD1853" s="401"/>
      <c r="HTE1853" s="401"/>
      <c r="HTF1853" s="401"/>
      <c r="HTG1853" s="401"/>
      <c r="HTH1853" s="401"/>
      <c r="HTI1853" s="401"/>
      <c r="HTJ1853" s="401"/>
      <c r="HTK1853" s="401"/>
      <c r="HTL1853" s="401"/>
      <c r="HTM1853" s="401"/>
      <c r="HTN1853" s="401"/>
      <c r="HTO1853" s="401"/>
      <c r="HTP1853" s="401"/>
      <c r="HTQ1853" s="401"/>
      <c r="HTR1853" s="401"/>
      <c r="HTS1853" s="401"/>
      <c r="HTT1853" s="401"/>
      <c r="HTU1853" s="401"/>
      <c r="HTV1853" s="401"/>
      <c r="HTW1853" s="401"/>
      <c r="HTX1853" s="401"/>
      <c r="HTY1853" s="401"/>
      <c r="HTZ1853" s="401"/>
      <c r="HUA1853" s="401"/>
      <c r="HUB1853" s="401"/>
      <c r="HUC1853" s="401"/>
      <c r="HUD1853" s="401"/>
      <c r="HUE1853" s="401"/>
      <c r="HUF1853" s="401"/>
      <c r="HUG1853" s="401"/>
      <c r="HUH1853" s="401"/>
      <c r="HUI1853" s="401"/>
      <c r="HUJ1853" s="401"/>
      <c r="HUK1853" s="401"/>
      <c r="HUL1853" s="401"/>
      <c r="HUM1853" s="401"/>
      <c r="HUN1853" s="401"/>
      <c r="HUO1853" s="401"/>
      <c r="HUP1853" s="401"/>
      <c r="HUQ1853" s="401"/>
      <c r="HUR1853" s="401"/>
      <c r="HUS1853" s="401"/>
      <c r="HUT1853" s="401"/>
      <c r="HUU1853" s="401"/>
      <c r="HUV1853" s="401"/>
      <c r="HUW1853" s="401"/>
      <c r="HUX1853" s="401"/>
      <c r="HUY1853" s="401"/>
      <c r="HUZ1853" s="401"/>
      <c r="HVA1853" s="401"/>
      <c r="HVB1853" s="401"/>
      <c r="HVC1853" s="401"/>
      <c r="HVD1853" s="401"/>
      <c r="HVE1853" s="401"/>
      <c r="HVF1853" s="401"/>
      <c r="HVG1853" s="401"/>
      <c r="HVH1853" s="401"/>
      <c r="HVI1853" s="401"/>
      <c r="HVJ1853" s="401"/>
      <c r="HVK1853" s="401"/>
      <c r="HVL1853" s="401"/>
      <c r="HVM1853" s="401"/>
      <c r="HVN1853" s="401"/>
      <c r="HVO1853" s="401"/>
      <c r="HVP1853" s="401"/>
      <c r="HVQ1853" s="401"/>
      <c r="HVR1853" s="401"/>
      <c r="HVS1853" s="401"/>
      <c r="HVT1853" s="401"/>
      <c r="HVU1853" s="401"/>
      <c r="HVV1853" s="401"/>
      <c r="HVW1853" s="401"/>
      <c r="HVX1853" s="401"/>
      <c r="HVY1853" s="401"/>
      <c r="HVZ1853" s="401"/>
      <c r="HWA1853" s="401"/>
      <c r="HWB1853" s="401"/>
      <c r="HWC1853" s="401"/>
      <c r="HWD1853" s="401"/>
      <c r="HWE1853" s="401"/>
      <c r="HWF1853" s="401"/>
      <c r="HWG1853" s="401"/>
      <c r="HWH1853" s="401"/>
      <c r="HWI1853" s="401"/>
      <c r="HWJ1853" s="401"/>
      <c r="HWK1853" s="401"/>
      <c r="HWL1853" s="401"/>
      <c r="HWM1853" s="401"/>
      <c r="HWN1853" s="401"/>
      <c r="HWO1853" s="401"/>
      <c r="HWP1853" s="401"/>
      <c r="HWQ1853" s="401"/>
      <c r="HWR1853" s="401"/>
      <c r="HWS1853" s="401"/>
      <c r="HWT1853" s="401"/>
      <c r="HWU1853" s="401"/>
      <c r="HWV1853" s="401"/>
      <c r="HWW1853" s="401"/>
      <c r="HWX1853" s="401"/>
      <c r="HWY1853" s="401"/>
      <c r="HWZ1853" s="401"/>
      <c r="HXA1853" s="401"/>
      <c r="HXB1853" s="401"/>
      <c r="HXC1853" s="401"/>
      <c r="HXD1853" s="401"/>
      <c r="HXE1853" s="401"/>
      <c r="HXF1853" s="401"/>
      <c r="HXG1853" s="401"/>
      <c r="HXH1853" s="401"/>
      <c r="HXI1853" s="401"/>
      <c r="HXJ1853" s="401"/>
      <c r="HXK1853" s="401"/>
      <c r="HXL1853" s="401"/>
      <c r="HXM1853" s="401"/>
      <c r="HXN1853" s="401"/>
      <c r="HXO1853" s="401"/>
      <c r="HXP1853" s="401"/>
      <c r="HXQ1853" s="401"/>
      <c r="HXR1853" s="401"/>
      <c r="HXS1853" s="401"/>
      <c r="HXT1853" s="401"/>
      <c r="HXU1853" s="401"/>
      <c r="HXV1853" s="401"/>
      <c r="HXW1853" s="401"/>
      <c r="HXX1853" s="401"/>
      <c r="HXY1853" s="401"/>
      <c r="HXZ1853" s="401"/>
      <c r="HYA1853" s="401"/>
      <c r="HYB1853" s="401"/>
      <c r="HYC1853" s="401"/>
      <c r="HYD1853" s="401"/>
      <c r="HYE1853" s="401"/>
      <c r="HYF1853" s="401"/>
      <c r="HYG1853" s="401"/>
      <c r="HYH1853" s="401"/>
      <c r="HYI1853" s="401"/>
      <c r="HYJ1853" s="401"/>
      <c r="HYK1853" s="401"/>
      <c r="HYL1853" s="401"/>
      <c r="HYM1853" s="401"/>
      <c r="HYN1853" s="401"/>
      <c r="HYO1853" s="401"/>
      <c r="HYP1853" s="401"/>
      <c r="HYQ1853" s="401"/>
      <c r="HYR1853" s="401"/>
      <c r="HYS1853" s="401"/>
      <c r="HYT1853" s="401"/>
      <c r="HYU1853" s="401"/>
      <c r="HYV1853" s="401"/>
      <c r="HYW1853" s="401"/>
      <c r="HYX1853" s="401"/>
      <c r="HYY1853" s="401"/>
      <c r="HYZ1853" s="401"/>
      <c r="HZA1853" s="401"/>
      <c r="HZB1853" s="401"/>
      <c r="HZC1853" s="401"/>
      <c r="HZD1853" s="401"/>
      <c r="HZE1853" s="401"/>
      <c r="HZF1853" s="401"/>
      <c r="HZG1853" s="401"/>
      <c r="HZH1853" s="401"/>
      <c r="HZI1853" s="401"/>
      <c r="HZJ1853" s="401"/>
      <c r="HZK1853" s="401"/>
      <c r="HZL1853" s="401"/>
      <c r="HZM1853" s="401"/>
      <c r="HZN1853" s="401"/>
      <c r="HZO1853" s="401"/>
      <c r="HZP1853" s="401"/>
      <c r="HZQ1853" s="401"/>
      <c r="HZR1853" s="401"/>
      <c r="HZS1853" s="401"/>
      <c r="HZT1853" s="401"/>
      <c r="HZU1853" s="401"/>
      <c r="HZV1853" s="401"/>
      <c r="HZW1853" s="401"/>
      <c r="HZX1853" s="401"/>
      <c r="HZY1853" s="401"/>
      <c r="HZZ1853" s="401"/>
      <c r="IAA1853" s="401"/>
      <c r="IAB1853" s="401"/>
      <c r="IAC1853" s="401"/>
      <c r="IAD1853" s="401"/>
      <c r="IAE1853" s="401"/>
      <c r="IAF1853" s="401"/>
      <c r="IAG1853" s="401"/>
      <c r="IAH1853" s="401"/>
      <c r="IAI1853" s="401"/>
      <c r="IAJ1853" s="401"/>
      <c r="IAK1853" s="401"/>
      <c r="IAL1853" s="401"/>
      <c r="IAM1853" s="401"/>
      <c r="IAN1853" s="401"/>
      <c r="IAO1853" s="401"/>
      <c r="IAP1853" s="401"/>
      <c r="IAQ1853" s="401"/>
      <c r="IAR1853" s="401"/>
      <c r="IAS1853" s="401"/>
      <c r="IAT1853" s="401"/>
      <c r="IAU1853" s="401"/>
      <c r="IAV1853" s="401"/>
      <c r="IAW1853" s="401"/>
      <c r="IAX1853" s="401"/>
      <c r="IAY1853" s="401"/>
      <c r="IAZ1853" s="401"/>
      <c r="IBA1853" s="401"/>
      <c r="IBB1853" s="401"/>
      <c r="IBC1853" s="401"/>
      <c r="IBD1853" s="401"/>
      <c r="IBE1853" s="401"/>
      <c r="IBF1853" s="401"/>
      <c r="IBG1853" s="401"/>
      <c r="IBH1853" s="401"/>
      <c r="IBI1853" s="401"/>
      <c r="IBJ1853" s="401"/>
      <c r="IBK1853" s="401"/>
      <c r="IBL1853" s="401"/>
      <c r="IBM1853" s="401"/>
      <c r="IBN1853" s="401"/>
      <c r="IBO1853" s="401"/>
      <c r="IBP1853" s="401"/>
      <c r="IBQ1853" s="401"/>
      <c r="IBR1853" s="401"/>
      <c r="IBS1853" s="401"/>
      <c r="IBT1853" s="401"/>
      <c r="IBU1853" s="401"/>
      <c r="IBV1853" s="401"/>
      <c r="IBW1853" s="401"/>
      <c r="IBX1853" s="401"/>
      <c r="IBY1853" s="401"/>
      <c r="IBZ1853" s="401"/>
      <c r="ICA1853" s="401"/>
      <c r="ICB1853" s="401"/>
      <c r="ICC1853" s="401"/>
      <c r="ICD1853" s="401"/>
      <c r="ICE1853" s="401"/>
      <c r="ICF1853" s="401"/>
      <c r="ICG1853" s="401"/>
      <c r="ICH1853" s="401"/>
      <c r="ICI1853" s="401"/>
      <c r="ICJ1853" s="401"/>
      <c r="ICK1853" s="401"/>
      <c r="ICL1853" s="401"/>
      <c r="ICM1853" s="401"/>
      <c r="ICN1853" s="401"/>
      <c r="ICO1853" s="401"/>
      <c r="ICP1853" s="401"/>
      <c r="ICQ1853" s="401"/>
      <c r="ICR1853" s="401"/>
      <c r="ICS1853" s="401"/>
      <c r="ICT1853" s="401"/>
      <c r="ICU1853" s="401"/>
      <c r="ICV1853" s="401"/>
      <c r="ICW1853" s="401"/>
      <c r="ICX1853" s="401"/>
      <c r="ICY1853" s="401"/>
      <c r="ICZ1853" s="401"/>
      <c r="IDA1853" s="401"/>
      <c r="IDB1853" s="401"/>
      <c r="IDC1853" s="401"/>
      <c r="IDD1853" s="401"/>
      <c r="IDE1853" s="401"/>
      <c r="IDF1853" s="401"/>
      <c r="IDG1853" s="401"/>
      <c r="IDH1853" s="401"/>
      <c r="IDI1853" s="401"/>
      <c r="IDJ1853" s="401"/>
      <c r="IDK1853" s="401"/>
      <c r="IDL1853" s="401"/>
      <c r="IDM1853" s="401"/>
      <c r="IDN1853" s="401"/>
      <c r="IDO1853" s="401"/>
      <c r="IDP1853" s="401"/>
      <c r="IDQ1853" s="401"/>
      <c r="IDR1853" s="401"/>
      <c r="IDS1853" s="401"/>
      <c r="IDT1853" s="401"/>
      <c r="IDU1853" s="401"/>
      <c r="IDV1853" s="401"/>
      <c r="IDW1853" s="401"/>
      <c r="IDX1853" s="401"/>
      <c r="IDY1853" s="401"/>
      <c r="IDZ1853" s="401"/>
      <c r="IEA1853" s="401"/>
      <c r="IEB1853" s="401"/>
      <c r="IEC1853" s="401"/>
      <c r="IED1853" s="401"/>
      <c r="IEE1853" s="401"/>
      <c r="IEF1853" s="401"/>
      <c r="IEG1853" s="401"/>
      <c r="IEH1853" s="401"/>
      <c r="IEI1853" s="401"/>
      <c r="IEJ1853" s="401"/>
      <c r="IEK1853" s="401"/>
      <c r="IEL1853" s="401"/>
      <c r="IEM1853" s="401"/>
      <c r="IEN1853" s="401"/>
      <c r="IEO1853" s="401"/>
      <c r="IEP1853" s="401"/>
      <c r="IEQ1853" s="401"/>
      <c r="IER1853" s="401"/>
      <c r="IES1853" s="401"/>
      <c r="IET1853" s="401"/>
      <c r="IEU1853" s="401"/>
      <c r="IEV1853" s="401"/>
      <c r="IEW1853" s="401"/>
      <c r="IEX1853" s="401"/>
      <c r="IEY1853" s="401"/>
      <c r="IEZ1853" s="401"/>
      <c r="IFA1853" s="401"/>
      <c r="IFB1853" s="401"/>
      <c r="IFC1853" s="401"/>
      <c r="IFD1853" s="401"/>
      <c r="IFE1853" s="401"/>
      <c r="IFF1853" s="401"/>
      <c r="IFG1853" s="401"/>
      <c r="IFH1853" s="401"/>
      <c r="IFI1853" s="401"/>
      <c r="IFJ1853" s="401"/>
      <c r="IFK1853" s="401"/>
      <c r="IFL1853" s="401"/>
      <c r="IFM1853" s="401"/>
      <c r="IFN1853" s="401"/>
      <c r="IFO1853" s="401"/>
      <c r="IFP1853" s="401"/>
      <c r="IFQ1853" s="401"/>
      <c r="IFR1853" s="401"/>
      <c r="IFS1853" s="401"/>
      <c r="IFT1853" s="401"/>
      <c r="IFU1853" s="401"/>
      <c r="IFV1853" s="401"/>
      <c r="IFW1853" s="401"/>
      <c r="IFX1853" s="401"/>
      <c r="IFY1853" s="401"/>
      <c r="IFZ1853" s="401"/>
      <c r="IGA1853" s="401"/>
      <c r="IGB1853" s="401"/>
      <c r="IGC1853" s="401"/>
      <c r="IGD1853" s="401"/>
      <c r="IGE1853" s="401"/>
      <c r="IGF1853" s="401"/>
      <c r="IGG1853" s="401"/>
      <c r="IGH1853" s="401"/>
      <c r="IGI1853" s="401"/>
      <c r="IGJ1853" s="401"/>
      <c r="IGK1853" s="401"/>
      <c r="IGL1853" s="401"/>
      <c r="IGM1853" s="401"/>
      <c r="IGN1853" s="401"/>
      <c r="IGO1853" s="401"/>
      <c r="IGP1853" s="401"/>
      <c r="IGQ1853" s="401"/>
      <c r="IGR1853" s="401"/>
      <c r="IGS1853" s="401"/>
      <c r="IGT1853" s="401"/>
      <c r="IGU1853" s="401"/>
      <c r="IGV1853" s="401"/>
      <c r="IGW1853" s="401"/>
      <c r="IGX1853" s="401"/>
      <c r="IGY1853" s="401"/>
      <c r="IGZ1853" s="401"/>
      <c r="IHA1853" s="401"/>
      <c r="IHB1853" s="401"/>
      <c r="IHC1853" s="401"/>
      <c r="IHD1853" s="401"/>
      <c r="IHE1853" s="401"/>
      <c r="IHF1853" s="401"/>
      <c r="IHG1853" s="401"/>
      <c r="IHH1853" s="401"/>
      <c r="IHI1853" s="401"/>
      <c r="IHJ1853" s="401"/>
      <c r="IHK1853" s="401"/>
      <c r="IHL1853" s="401"/>
      <c r="IHM1853" s="401"/>
      <c r="IHN1853" s="401"/>
      <c r="IHO1853" s="401"/>
      <c r="IHP1853" s="401"/>
      <c r="IHQ1853" s="401"/>
      <c r="IHR1853" s="401"/>
      <c r="IHS1853" s="401"/>
      <c r="IHT1853" s="401"/>
      <c r="IHU1853" s="401"/>
      <c r="IHV1853" s="401"/>
      <c r="IHW1853" s="401"/>
      <c r="IHX1853" s="401"/>
      <c r="IHY1853" s="401"/>
      <c r="IHZ1853" s="401"/>
      <c r="IIA1853" s="401"/>
      <c r="IIB1853" s="401"/>
      <c r="IIC1853" s="401"/>
      <c r="IID1853" s="401"/>
      <c r="IIE1853" s="401"/>
      <c r="IIF1853" s="401"/>
      <c r="IIG1853" s="401"/>
      <c r="IIH1853" s="401"/>
      <c r="III1853" s="401"/>
      <c r="IIJ1853" s="401"/>
      <c r="IIK1853" s="401"/>
      <c r="IIL1853" s="401"/>
      <c r="IIM1853" s="401"/>
      <c r="IIN1853" s="401"/>
      <c r="IIO1853" s="401"/>
      <c r="IIP1853" s="401"/>
      <c r="IIQ1853" s="401"/>
      <c r="IIR1853" s="401"/>
      <c r="IIS1853" s="401"/>
      <c r="IIT1853" s="401"/>
      <c r="IIU1853" s="401"/>
      <c r="IIV1853" s="401"/>
      <c r="IIW1853" s="401"/>
      <c r="IIX1853" s="401"/>
      <c r="IIY1853" s="401"/>
      <c r="IIZ1853" s="401"/>
      <c r="IJA1853" s="401"/>
      <c r="IJB1853" s="401"/>
      <c r="IJC1853" s="401"/>
      <c r="IJD1853" s="401"/>
      <c r="IJE1853" s="401"/>
      <c r="IJF1853" s="401"/>
      <c r="IJG1853" s="401"/>
      <c r="IJH1853" s="401"/>
      <c r="IJI1853" s="401"/>
      <c r="IJJ1853" s="401"/>
      <c r="IJK1853" s="401"/>
      <c r="IJL1853" s="401"/>
      <c r="IJM1853" s="401"/>
      <c r="IJN1853" s="401"/>
      <c r="IJO1853" s="401"/>
      <c r="IJP1853" s="401"/>
      <c r="IJQ1853" s="401"/>
      <c r="IJR1853" s="401"/>
      <c r="IJS1853" s="401"/>
      <c r="IJT1853" s="401"/>
      <c r="IJU1853" s="401"/>
      <c r="IJV1853" s="401"/>
      <c r="IJW1853" s="401"/>
      <c r="IJX1853" s="401"/>
      <c r="IJY1853" s="401"/>
      <c r="IJZ1853" s="401"/>
      <c r="IKA1853" s="401"/>
      <c r="IKB1853" s="401"/>
      <c r="IKC1853" s="401"/>
      <c r="IKD1853" s="401"/>
      <c r="IKE1853" s="401"/>
      <c r="IKF1853" s="401"/>
      <c r="IKG1853" s="401"/>
      <c r="IKH1853" s="401"/>
      <c r="IKI1853" s="401"/>
      <c r="IKJ1853" s="401"/>
      <c r="IKK1853" s="401"/>
      <c r="IKL1853" s="401"/>
      <c r="IKM1853" s="401"/>
      <c r="IKN1853" s="401"/>
      <c r="IKO1853" s="401"/>
      <c r="IKP1853" s="401"/>
      <c r="IKQ1853" s="401"/>
      <c r="IKR1853" s="401"/>
      <c r="IKS1853" s="401"/>
      <c r="IKT1853" s="401"/>
      <c r="IKU1853" s="401"/>
      <c r="IKV1853" s="401"/>
      <c r="IKW1853" s="401"/>
      <c r="IKX1853" s="401"/>
      <c r="IKY1853" s="401"/>
      <c r="IKZ1853" s="401"/>
      <c r="ILA1853" s="401"/>
      <c r="ILB1853" s="401"/>
      <c r="ILC1853" s="401"/>
      <c r="ILD1853" s="401"/>
      <c r="ILE1853" s="401"/>
      <c r="ILF1853" s="401"/>
      <c r="ILG1853" s="401"/>
      <c r="ILH1853" s="401"/>
      <c r="ILI1853" s="401"/>
      <c r="ILJ1853" s="401"/>
      <c r="ILK1853" s="401"/>
      <c r="ILL1853" s="401"/>
      <c r="ILM1853" s="401"/>
      <c r="ILN1853" s="401"/>
      <c r="ILO1853" s="401"/>
      <c r="ILP1853" s="401"/>
      <c r="ILQ1853" s="401"/>
      <c r="ILR1853" s="401"/>
      <c r="ILS1853" s="401"/>
      <c r="ILT1853" s="401"/>
      <c r="ILU1853" s="401"/>
      <c r="ILV1853" s="401"/>
      <c r="ILW1853" s="401"/>
      <c r="ILX1853" s="401"/>
      <c r="ILY1853" s="401"/>
      <c r="ILZ1853" s="401"/>
      <c r="IMA1853" s="401"/>
      <c r="IMB1853" s="401"/>
      <c r="IMC1853" s="401"/>
      <c r="IMD1853" s="401"/>
      <c r="IME1853" s="401"/>
      <c r="IMF1853" s="401"/>
      <c r="IMG1853" s="401"/>
      <c r="IMH1853" s="401"/>
      <c r="IMI1853" s="401"/>
      <c r="IMJ1853" s="401"/>
      <c r="IMK1853" s="401"/>
      <c r="IML1853" s="401"/>
      <c r="IMM1853" s="401"/>
      <c r="IMN1853" s="401"/>
      <c r="IMO1853" s="401"/>
      <c r="IMP1853" s="401"/>
      <c r="IMQ1853" s="401"/>
      <c r="IMR1853" s="401"/>
      <c r="IMS1853" s="401"/>
      <c r="IMT1853" s="401"/>
      <c r="IMU1853" s="401"/>
      <c r="IMV1853" s="401"/>
      <c r="IMW1853" s="401"/>
      <c r="IMX1853" s="401"/>
      <c r="IMY1853" s="401"/>
      <c r="IMZ1853" s="401"/>
      <c r="INA1853" s="401"/>
      <c r="INB1853" s="401"/>
      <c r="INC1853" s="401"/>
      <c r="IND1853" s="401"/>
      <c r="INE1853" s="401"/>
      <c r="INF1853" s="401"/>
      <c r="ING1853" s="401"/>
      <c r="INH1853" s="401"/>
      <c r="INI1853" s="401"/>
      <c r="INJ1853" s="401"/>
      <c r="INK1853" s="401"/>
      <c r="INL1853" s="401"/>
      <c r="INM1853" s="401"/>
      <c r="INN1853" s="401"/>
      <c r="INO1853" s="401"/>
      <c r="INP1853" s="401"/>
      <c r="INQ1853" s="401"/>
      <c r="INR1853" s="401"/>
      <c r="INS1853" s="401"/>
      <c r="INT1853" s="401"/>
      <c r="INU1853" s="401"/>
      <c r="INV1853" s="401"/>
      <c r="INW1853" s="401"/>
      <c r="INX1853" s="401"/>
      <c r="INY1853" s="401"/>
      <c r="INZ1853" s="401"/>
      <c r="IOA1853" s="401"/>
      <c r="IOB1853" s="401"/>
      <c r="IOC1853" s="401"/>
      <c r="IOD1853" s="401"/>
      <c r="IOE1853" s="401"/>
      <c r="IOF1853" s="401"/>
      <c r="IOG1853" s="401"/>
      <c r="IOH1853" s="401"/>
      <c r="IOI1853" s="401"/>
      <c r="IOJ1853" s="401"/>
      <c r="IOK1853" s="401"/>
      <c r="IOL1853" s="401"/>
      <c r="IOM1853" s="401"/>
      <c r="ION1853" s="401"/>
      <c r="IOO1853" s="401"/>
      <c r="IOP1853" s="401"/>
      <c r="IOQ1853" s="401"/>
      <c r="IOR1853" s="401"/>
      <c r="IOS1853" s="401"/>
      <c r="IOT1853" s="401"/>
      <c r="IOU1853" s="401"/>
      <c r="IOV1853" s="401"/>
      <c r="IOW1853" s="401"/>
      <c r="IOX1853" s="401"/>
      <c r="IOY1853" s="401"/>
      <c r="IOZ1853" s="401"/>
      <c r="IPA1853" s="401"/>
      <c r="IPB1853" s="401"/>
      <c r="IPC1853" s="401"/>
      <c r="IPD1853" s="401"/>
      <c r="IPE1853" s="401"/>
      <c r="IPF1853" s="401"/>
      <c r="IPG1853" s="401"/>
      <c r="IPH1853" s="401"/>
      <c r="IPI1853" s="401"/>
      <c r="IPJ1853" s="401"/>
      <c r="IPK1853" s="401"/>
      <c r="IPL1853" s="401"/>
      <c r="IPM1853" s="401"/>
      <c r="IPN1853" s="401"/>
      <c r="IPO1853" s="401"/>
      <c r="IPP1853" s="401"/>
      <c r="IPQ1853" s="401"/>
      <c r="IPR1853" s="401"/>
      <c r="IPS1853" s="401"/>
      <c r="IPT1853" s="401"/>
      <c r="IPU1853" s="401"/>
      <c r="IPV1853" s="401"/>
      <c r="IPW1853" s="401"/>
      <c r="IPX1853" s="401"/>
      <c r="IPY1853" s="401"/>
      <c r="IPZ1853" s="401"/>
      <c r="IQA1853" s="401"/>
      <c r="IQB1853" s="401"/>
      <c r="IQC1853" s="401"/>
      <c r="IQD1853" s="401"/>
      <c r="IQE1853" s="401"/>
      <c r="IQF1853" s="401"/>
      <c r="IQG1853" s="401"/>
      <c r="IQH1853" s="401"/>
      <c r="IQI1853" s="401"/>
      <c r="IQJ1853" s="401"/>
      <c r="IQK1853" s="401"/>
      <c r="IQL1853" s="401"/>
      <c r="IQM1853" s="401"/>
      <c r="IQN1853" s="401"/>
      <c r="IQO1853" s="401"/>
      <c r="IQP1853" s="401"/>
      <c r="IQQ1853" s="401"/>
      <c r="IQR1853" s="401"/>
      <c r="IQS1853" s="401"/>
      <c r="IQT1853" s="401"/>
      <c r="IQU1853" s="401"/>
      <c r="IQV1853" s="401"/>
      <c r="IQW1853" s="401"/>
      <c r="IQX1853" s="401"/>
      <c r="IQY1853" s="401"/>
      <c r="IQZ1853" s="401"/>
      <c r="IRA1853" s="401"/>
      <c r="IRB1853" s="401"/>
      <c r="IRC1853" s="401"/>
      <c r="IRD1853" s="401"/>
      <c r="IRE1853" s="401"/>
      <c r="IRF1853" s="401"/>
      <c r="IRG1853" s="401"/>
      <c r="IRH1853" s="401"/>
      <c r="IRI1853" s="401"/>
      <c r="IRJ1853" s="401"/>
      <c r="IRK1853" s="401"/>
      <c r="IRL1853" s="401"/>
      <c r="IRM1853" s="401"/>
      <c r="IRN1853" s="401"/>
      <c r="IRO1853" s="401"/>
      <c r="IRP1853" s="401"/>
      <c r="IRQ1853" s="401"/>
      <c r="IRR1853" s="401"/>
      <c r="IRS1853" s="401"/>
      <c r="IRT1853" s="401"/>
      <c r="IRU1853" s="401"/>
      <c r="IRV1853" s="401"/>
      <c r="IRW1853" s="401"/>
      <c r="IRX1853" s="401"/>
      <c r="IRY1853" s="401"/>
      <c r="IRZ1853" s="401"/>
      <c r="ISA1853" s="401"/>
      <c r="ISB1853" s="401"/>
      <c r="ISC1853" s="401"/>
      <c r="ISD1853" s="401"/>
      <c r="ISE1853" s="401"/>
      <c r="ISF1853" s="401"/>
      <c r="ISG1853" s="401"/>
      <c r="ISH1853" s="401"/>
      <c r="ISI1853" s="401"/>
      <c r="ISJ1853" s="401"/>
      <c r="ISK1853" s="401"/>
      <c r="ISL1853" s="401"/>
      <c r="ISM1853" s="401"/>
      <c r="ISN1853" s="401"/>
      <c r="ISO1853" s="401"/>
      <c r="ISP1853" s="401"/>
      <c r="ISQ1853" s="401"/>
      <c r="ISR1853" s="401"/>
      <c r="ISS1853" s="401"/>
      <c r="IST1853" s="401"/>
      <c r="ISU1853" s="401"/>
      <c r="ISV1853" s="401"/>
      <c r="ISW1853" s="401"/>
      <c r="ISX1853" s="401"/>
      <c r="ISY1853" s="401"/>
      <c r="ISZ1853" s="401"/>
      <c r="ITA1853" s="401"/>
      <c r="ITB1853" s="401"/>
      <c r="ITC1853" s="401"/>
      <c r="ITD1853" s="401"/>
      <c r="ITE1853" s="401"/>
      <c r="ITF1853" s="401"/>
      <c r="ITG1853" s="401"/>
      <c r="ITH1853" s="401"/>
      <c r="ITI1853" s="401"/>
      <c r="ITJ1853" s="401"/>
      <c r="ITK1853" s="401"/>
      <c r="ITL1853" s="401"/>
      <c r="ITM1853" s="401"/>
      <c r="ITN1853" s="401"/>
      <c r="ITO1853" s="401"/>
      <c r="ITP1853" s="401"/>
      <c r="ITQ1853" s="401"/>
      <c r="ITR1853" s="401"/>
      <c r="ITS1853" s="401"/>
      <c r="ITT1853" s="401"/>
      <c r="ITU1853" s="401"/>
      <c r="ITV1853" s="401"/>
      <c r="ITW1853" s="401"/>
      <c r="ITX1853" s="401"/>
      <c r="ITY1853" s="401"/>
      <c r="ITZ1853" s="401"/>
      <c r="IUA1853" s="401"/>
      <c r="IUB1853" s="401"/>
      <c r="IUC1853" s="401"/>
      <c r="IUD1853" s="401"/>
      <c r="IUE1853" s="401"/>
      <c r="IUF1853" s="401"/>
      <c r="IUG1853" s="401"/>
      <c r="IUH1853" s="401"/>
      <c r="IUI1853" s="401"/>
      <c r="IUJ1853" s="401"/>
      <c r="IUK1853" s="401"/>
      <c r="IUL1853" s="401"/>
      <c r="IUM1853" s="401"/>
      <c r="IUN1853" s="401"/>
      <c r="IUO1853" s="401"/>
      <c r="IUP1853" s="401"/>
      <c r="IUQ1853" s="401"/>
      <c r="IUR1853" s="401"/>
      <c r="IUS1853" s="401"/>
      <c r="IUT1853" s="401"/>
      <c r="IUU1853" s="401"/>
      <c r="IUV1853" s="401"/>
      <c r="IUW1853" s="401"/>
      <c r="IUX1853" s="401"/>
      <c r="IUY1853" s="401"/>
      <c r="IUZ1853" s="401"/>
      <c r="IVA1853" s="401"/>
      <c r="IVB1853" s="401"/>
      <c r="IVC1853" s="401"/>
      <c r="IVD1853" s="401"/>
      <c r="IVE1853" s="401"/>
      <c r="IVF1853" s="401"/>
      <c r="IVG1853" s="401"/>
      <c r="IVH1853" s="401"/>
      <c r="IVI1853" s="401"/>
      <c r="IVJ1853" s="401"/>
      <c r="IVK1853" s="401"/>
      <c r="IVL1853" s="401"/>
      <c r="IVM1853" s="401"/>
      <c r="IVN1853" s="401"/>
      <c r="IVO1853" s="401"/>
      <c r="IVP1853" s="401"/>
      <c r="IVQ1853" s="401"/>
      <c r="IVR1853" s="401"/>
      <c r="IVS1853" s="401"/>
      <c r="IVT1853" s="401"/>
      <c r="IVU1853" s="401"/>
      <c r="IVV1853" s="401"/>
      <c r="IVW1853" s="401"/>
      <c r="IVX1853" s="401"/>
      <c r="IVY1853" s="401"/>
      <c r="IVZ1853" s="401"/>
      <c r="IWA1853" s="401"/>
      <c r="IWB1853" s="401"/>
      <c r="IWC1853" s="401"/>
      <c r="IWD1853" s="401"/>
      <c r="IWE1853" s="401"/>
      <c r="IWF1853" s="401"/>
      <c r="IWG1853" s="401"/>
      <c r="IWH1853" s="401"/>
      <c r="IWI1853" s="401"/>
      <c r="IWJ1853" s="401"/>
      <c r="IWK1853" s="401"/>
      <c r="IWL1853" s="401"/>
      <c r="IWM1853" s="401"/>
      <c r="IWN1853" s="401"/>
      <c r="IWO1853" s="401"/>
      <c r="IWP1853" s="401"/>
      <c r="IWQ1853" s="401"/>
      <c r="IWR1853" s="401"/>
      <c r="IWS1853" s="401"/>
      <c r="IWT1853" s="401"/>
      <c r="IWU1853" s="401"/>
      <c r="IWV1853" s="401"/>
      <c r="IWW1853" s="401"/>
      <c r="IWX1853" s="401"/>
      <c r="IWY1853" s="401"/>
      <c r="IWZ1853" s="401"/>
      <c r="IXA1853" s="401"/>
      <c r="IXB1853" s="401"/>
      <c r="IXC1853" s="401"/>
      <c r="IXD1853" s="401"/>
      <c r="IXE1853" s="401"/>
      <c r="IXF1853" s="401"/>
      <c r="IXG1853" s="401"/>
      <c r="IXH1853" s="401"/>
      <c r="IXI1853" s="401"/>
      <c r="IXJ1853" s="401"/>
      <c r="IXK1853" s="401"/>
      <c r="IXL1853" s="401"/>
      <c r="IXM1853" s="401"/>
      <c r="IXN1853" s="401"/>
      <c r="IXO1853" s="401"/>
      <c r="IXP1853" s="401"/>
      <c r="IXQ1853" s="401"/>
      <c r="IXR1853" s="401"/>
      <c r="IXS1853" s="401"/>
      <c r="IXT1853" s="401"/>
      <c r="IXU1853" s="401"/>
      <c r="IXV1853" s="401"/>
      <c r="IXW1853" s="401"/>
      <c r="IXX1853" s="401"/>
      <c r="IXY1853" s="401"/>
      <c r="IXZ1853" s="401"/>
      <c r="IYA1853" s="401"/>
      <c r="IYB1853" s="401"/>
      <c r="IYC1853" s="401"/>
      <c r="IYD1853" s="401"/>
      <c r="IYE1853" s="401"/>
      <c r="IYF1853" s="401"/>
      <c r="IYG1853" s="401"/>
      <c r="IYH1853" s="401"/>
      <c r="IYI1853" s="401"/>
      <c r="IYJ1853" s="401"/>
      <c r="IYK1853" s="401"/>
      <c r="IYL1853" s="401"/>
      <c r="IYM1853" s="401"/>
      <c r="IYN1853" s="401"/>
      <c r="IYO1853" s="401"/>
      <c r="IYP1853" s="401"/>
      <c r="IYQ1853" s="401"/>
      <c r="IYR1853" s="401"/>
      <c r="IYS1853" s="401"/>
      <c r="IYT1853" s="401"/>
      <c r="IYU1853" s="401"/>
      <c r="IYV1853" s="401"/>
      <c r="IYW1853" s="401"/>
      <c r="IYX1853" s="401"/>
      <c r="IYY1853" s="401"/>
      <c r="IYZ1853" s="401"/>
      <c r="IZA1853" s="401"/>
      <c r="IZB1853" s="401"/>
      <c r="IZC1853" s="401"/>
      <c r="IZD1853" s="401"/>
      <c r="IZE1853" s="401"/>
      <c r="IZF1853" s="401"/>
      <c r="IZG1853" s="401"/>
      <c r="IZH1853" s="401"/>
      <c r="IZI1853" s="401"/>
      <c r="IZJ1853" s="401"/>
      <c r="IZK1853" s="401"/>
      <c r="IZL1853" s="401"/>
      <c r="IZM1853" s="401"/>
      <c r="IZN1853" s="401"/>
      <c r="IZO1853" s="401"/>
      <c r="IZP1853" s="401"/>
      <c r="IZQ1853" s="401"/>
      <c r="IZR1853" s="401"/>
      <c r="IZS1853" s="401"/>
      <c r="IZT1853" s="401"/>
      <c r="IZU1853" s="401"/>
      <c r="IZV1853" s="401"/>
      <c r="IZW1853" s="401"/>
      <c r="IZX1853" s="401"/>
      <c r="IZY1853" s="401"/>
      <c r="IZZ1853" s="401"/>
      <c r="JAA1853" s="401"/>
      <c r="JAB1853" s="401"/>
      <c r="JAC1853" s="401"/>
      <c r="JAD1853" s="401"/>
      <c r="JAE1853" s="401"/>
      <c r="JAF1853" s="401"/>
      <c r="JAG1853" s="401"/>
      <c r="JAH1853" s="401"/>
      <c r="JAI1853" s="401"/>
      <c r="JAJ1853" s="401"/>
      <c r="JAK1853" s="401"/>
      <c r="JAL1853" s="401"/>
      <c r="JAM1853" s="401"/>
      <c r="JAN1853" s="401"/>
      <c r="JAO1853" s="401"/>
      <c r="JAP1853" s="401"/>
      <c r="JAQ1853" s="401"/>
      <c r="JAR1853" s="401"/>
      <c r="JAS1853" s="401"/>
      <c r="JAT1853" s="401"/>
      <c r="JAU1853" s="401"/>
      <c r="JAV1853" s="401"/>
      <c r="JAW1853" s="401"/>
      <c r="JAX1853" s="401"/>
      <c r="JAY1853" s="401"/>
      <c r="JAZ1853" s="401"/>
      <c r="JBA1853" s="401"/>
      <c r="JBB1853" s="401"/>
      <c r="JBC1853" s="401"/>
      <c r="JBD1853" s="401"/>
      <c r="JBE1853" s="401"/>
      <c r="JBF1853" s="401"/>
      <c r="JBG1853" s="401"/>
      <c r="JBH1853" s="401"/>
      <c r="JBI1853" s="401"/>
      <c r="JBJ1853" s="401"/>
      <c r="JBK1853" s="401"/>
      <c r="JBL1853" s="401"/>
      <c r="JBM1853" s="401"/>
      <c r="JBN1853" s="401"/>
      <c r="JBO1853" s="401"/>
      <c r="JBP1853" s="401"/>
      <c r="JBQ1853" s="401"/>
      <c r="JBR1853" s="401"/>
      <c r="JBS1853" s="401"/>
      <c r="JBT1853" s="401"/>
      <c r="JBU1853" s="401"/>
      <c r="JBV1853" s="401"/>
      <c r="JBW1853" s="401"/>
      <c r="JBX1853" s="401"/>
      <c r="JBY1853" s="401"/>
      <c r="JBZ1853" s="401"/>
      <c r="JCA1853" s="401"/>
      <c r="JCB1853" s="401"/>
      <c r="JCC1853" s="401"/>
      <c r="JCD1853" s="401"/>
      <c r="JCE1853" s="401"/>
      <c r="JCF1853" s="401"/>
      <c r="JCG1853" s="401"/>
      <c r="JCH1853" s="401"/>
      <c r="JCI1853" s="401"/>
      <c r="JCJ1853" s="401"/>
      <c r="JCK1853" s="401"/>
      <c r="JCL1853" s="401"/>
      <c r="JCM1853" s="401"/>
      <c r="JCN1853" s="401"/>
      <c r="JCO1853" s="401"/>
      <c r="JCP1853" s="401"/>
      <c r="JCQ1853" s="401"/>
      <c r="JCR1853" s="401"/>
      <c r="JCS1853" s="401"/>
      <c r="JCT1853" s="401"/>
      <c r="JCU1853" s="401"/>
      <c r="JCV1853" s="401"/>
      <c r="JCW1853" s="401"/>
      <c r="JCX1853" s="401"/>
      <c r="JCY1853" s="401"/>
      <c r="JCZ1853" s="401"/>
      <c r="JDA1853" s="401"/>
      <c r="JDB1853" s="401"/>
      <c r="JDC1853" s="401"/>
      <c r="JDD1853" s="401"/>
      <c r="JDE1853" s="401"/>
      <c r="JDF1853" s="401"/>
      <c r="JDG1853" s="401"/>
      <c r="JDH1853" s="401"/>
      <c r="JDI1853" s="401"/>
      <c r="JDJ1853" s="401"/>
      <c r="JDK1853" s="401"/>
      <c r="JDL1853" s="401"/>
      <c r="JDM1853" s="401"/>
      <c r="JDN1853" s="401"/>
      <c r="JDO1853" s="401"/>
      <c r="JDP1853" s="401"/>
      <c r="JDQ1853" s="401"/>
      <c r="JDR1853" s="401"/>
      <c r="JDS1853" s="401"/>
      <c r="JDT1853" s="401"/>
      <c r="JDU1853" s="401"/>
      <c r="JDV1853" s="401"/>
      <c r="JDW1853" s="401"/>
      <c r="JDX1853" s="401"/>
      <c r="JDY1853" s="401"/>
      <c r="JDZ1853" s="401"/>
      <c r="JEA1853" s="401"/>
      <c r="JEB1853" s="401"/>
      <c r="JEC1853" s="401"/>
      <c r="JED1853" s="401"/>
      <c r="JEE1853" s="401"/>
      <c r="JEF1853" s="401"/>
      <c r="JEG1853" s="401"/>
      <c r="JEH1853" s="401"/>
      <c r="JEI1853" s="401"/>
      <c r="JEJ1853" s="401"/>
      <c r="JEK1853" s="401"/>
      <c r="JEL1853" s="401"/>
      <c r="JEM1853" s="401"/>
      <c r="JEN1853" s="401"/>
      <c r="JEO1853" s="401"/>
      <c r="JEP1853" s="401"/>
      <c r="JEQ1853" s="401"/>
      <c r="JER1853" s="401"/>
      <c r="JES1853" s="401"/>
      <c r="JET1853" s="401"/>
      <c r="JEU1853" s="401"/>
      <c r="JEV1853" s="401"/>
      <c r="JEW1853" s="401"/>
      <c r="JEX1853" s="401"/>
      <c r="JEY1853" s="401"/>
      <c r="JEZ1853" s="401"/>
      <c r="JFA1853" s="401"/>
      <c r="JFB1853" s="401"/>
      <c r="JFC1853" s="401"/>
      <c r="JFD1853" s="401"/>
      <c r="JFE1853" s="401"/>
      <c r="JFF1853" s="401"/>
      <c r="JFG1853" s="401"/>
      <c r="JFH1853" s="401"/>
      <c r="JFI1853" s="401"/>
      <c r="JFJ1853" s="401"/>
      <c r="JFK1853" s="401"/>
      <c r="JFL1853" s="401"/>
      <c r="JFM1853" s="401"/>
      <c r="JFN1853" s="401"/>
      <c r="JFO1853" s="401"/>
      <c r="JFP1853" s="401"/>
      <c r="JFQ1853" s="401"/>
      <c r="JFR1853" s="401"/>
      <c r="JFS1853" s="401"/>
      <c r="JFT1853" s="401"/>
      <c r="JFU1853" s="401"/>
      <c r="JFV1853" s="401"/>
      <c r="JFW1853" s="401"/>
      <c r="JFX1853" s="401"/>
      <c r="JFY1853" s="401"/>
      <c r="JFZ1853" s="401"/>
      <c r="JGA1853" s="401"/>
      <c r="JGB1853" s="401"/>
      <c r="JGC1853" s="401"/>
      <c r="JGD1853" s="401"/>
      <c r="JGE1853" s="401"/>
      <c r="JGF1853" s="401"/>
      <c r="JGG1853" s="401"/>
      <c r="JGH1853" s="401"/>
      <c r="JGI1853" s="401"/>
      <c r="JGJ1853" s="401"/>
      <c r="JGK1853" s="401"/>
      <c r="JGL1853" s="401"/>
      <c r="JGM1853" s="401"/>
      <c r="JGN1853" s="401"/>
      <c r="JGO1853" s="401"/>
      <c r="JGP1853" s="401"/>
      <c r="JGQ1853" s="401"/>
      <c r="JGR1853" s="401"/>
      <c r="JGS1853" s="401"/>
      <c r="JGT1853" s="401"/>
      <c r="JGU1853" s="401"/>
      <c r="JGV1853" s="401"/>
      <c r="JGW1853" s="401"/>
      <c r="JGX1853" s="401"/>
      <c r="JGY1853" s="401"/>
      <c r="JGZ1853" s="401"/>
      <c r="JHA1853" s="401"/>
      <c r="JHB1853" s="401"/>
      <c r="JHC1853" s="401"/>
      <c r="JHD1853" s="401"/>
      <c r="JHE1853" s="401"/>
      <c r="JHF1853" s="401"/>
      <c r="JHG1853" s="401"/>
      <c r="JHH1853" s="401"/>
      <c r="JHI1853" s="401"/>
      <c r="JHJ1853" s="401"/>
      <c r="JHK1853" s="401"/>
      <c r="JHL1853" s="401"/>
      <c r="JHM1853" s="401"/>
      <c r="JHN1853" s="401"/>
      <c r="JHO1853" s="401"/>
      <c r="JHP1853" s="401"/>
      <c r="JHQ1853" s="401"/>
      <c r="JHR1853" s="401"/>
      <c r="JHS1853" s="401"/>
      <c r="JHT1853" s="401"/>
      <c r="JHU1853" s="401"/>
      <c r="JHV1853" s="401"/>
      <c r="JHW1853" s="401"/>
      <c r="JHX1853" s="401"/>
      <c r="JHY1853" s="401"/>
      <c r="JHZ1853" s="401"/>
      <c r="JIA1853" s="401"/>
      <c r="JIB1853" s="401"/>
      <c r="JIC1853" s="401"/>
      <c r="JID1853" s="401"/>
      <c r="JIE1853" s="401"/>
      <c r="JIF1853" s="401"/>
      <c r="JIG1853" s="401"/>
      <c r="JIH1853" s="401"/>
      <c r="JII1853" s="401"/>
      <c r="JIJ1853" s="401"/>
      <c r="JIK1853" s="401"/>
      <c r="JIL1853" s="401"/>
      <c r="JIM1853" s="401"/>
      <c r="JIN1853" s="401"/>
      <c r="JIO1853" s="401"/>
      <c r="JIP1853" s="401"/>
      <c r="JIQ1853" s="401"/>
      <c r="JIR1853" s="401"/>
      <c r="JIS1853" s="401"/>
      <c r="JIT1853" s="401"/>
      <c r="JIU1853" s="401"/>
      <c r="JIV1853" s="401"/>
      <c r="JIW1853" s="401"/>
      <c r="JIX1853" s="401"/>
      <c r="JIY1853" s="401"/>
      <c r="JIZ1853" s="401"/>
      <c r="JJA1853" s="401"/>
      <c r="JJB1853" s="401"/>
      <c r="JJC1853" s="401"/>
      <c r="JJD1853" s="401"/>
      <c r="JJE1853" s="401"/>
      <c r="JJF1853" s="401"/>
      <c r="JJG1853" s="401"/>
      <c r="JJH1853" s="401"/>
      <c r="JJI1853" s="401"/>
      <c r="JJJ1853" s="401"/>
      <c r="JJK1853" s="401"/>
      <c r="JJL1853" s="401"/>
      <c r="JJM1853" s="401"/>
      <c r="JJN1853" s="401"/>
      <c r="JJO1853" s="401"/>
      <c r="JJP1853" s="401"/>
      <c r="JJQ1853" s="401"/>
      <c r="JJR1853" s="401"/>
      <c r="JJS1853" s="401"/>
      <c r="JJT1853" s="401"/>
      <c r="JJU1853" s="401"/>
      <c r="JJV1853" s="401"/>
      <c r="JJW1853" s="401"/>
      <c r="JJX1853" s="401"/>
      <c r="JJY1853" s="401"/>
      <c r="JJZ1853" s="401"/>
      <c r="JKA1853" s="401"/>
      <c r="JKB1853" s="401"/>
      <c r="JKC1853" s="401"/>
      <c r="JKD1853" s="401"/>
      <c r="JKE1853" s="401"/>
      <c r="JKF1853" s="401"/>
      <c r="JKG1853" s="401"/>
      <c r="JKH1853" s="401"/>
      <c r="JKI1853" s="401"/>
      <c r="JKJ1853" s="401"/>
      <c r="JKK1853" s="401"/>
      <c r="JKL1853" s="401"/>
      <c r="JKM1853" s="401"/>
      <c r="JKN1853" s="401"/>
      <c r="JKO1853" s="401"/>
      <c r="JKP1853" s="401"/>
      <c r="JKQ1853" s="401"/>
      <c r="JKR1853" s="401"/>
      <c r="JKS1853" s="401"/>
      <c r="JKT1853" s="401"/>
      <c r="JKU1853" s="401"/>
      <c r="JKV1853" s="401"/>
      <c r="JKW1853" s="401"/>
      <c r="JKX1853" s="401"/>
      <c r="JKY1853" s="401"/>
      <c r="JKZ1853" s="401"/>
      <c r="JLA1853" s="401"/>
      <c r="JLB1853" s="401"/>
      <c r="JLC1853" s="401"/>
      <c r="JLD1853" s="401"/>
      <c r="JLE1853" s="401"/>
      <c r="JLF1853" s="401"/>
      <c r="JLG1853" s="401"/>
      <c r="JLH1853" s="401"/>
      <c r="JLI1853" s="401"/>
      <c r="JLJ1853" s="401"/>
      <c r="JLK1853" s="401"/>
      <c r="JLL1853" s="401"/>
      <c r="JLM1853" s="401"/>
      <c r="JLN1853" s="401"/>
      <c r="JLO1853" s="401"/>
      <c r="JLP1853" s="401"/>
      <c r="JLQ1853" s="401"/>
      <c r="JLR1853" s="401"/>
      <c r="JLS1853" s="401"/>
      <c r="JLT1853" s="401"/>
      <c r="JLU1853" s="401"/>
      <c r="JLV1853" s="401"/>
      <c r="JLW1853" s="401"/>
      <c r="JLX1853" s="401"/>
      <c r="JLY1853" s="401"/>
      <c r="JLZ1853" s="401"/>
      <c r="JMA1853" s="401"/>
      <c r="JMB1853" s="401"/>
      <c r="JMC1853" s="401"/>
      <c r="JMD1853" s="401"/>
      <c r="JME1853" s="401"/>
      <c r="JMF1853" s="401"/>
      <c r="JMG1853" s="401"/>
      <c r="JMH1853" s="401"/>
      <c r="JMI1853" s="401"/>
      <c r="JMJ1853" s="401"/>
      <c r="JMK1853" s="401"/>
      <c r="JML1853" s="401"/>
      <c r="JMM1853" s="401"/>
      <c r="JMN1853" s="401"/>
      <c r="JMO1853" s="401"/>
      <c r="JMP1853" s="401"/>
      <c r="JMQ1853" s="401"/>
      <c r="JMR1853" s="401"/>
      <c r="JMS1853" s="401"/>
      <c r="JMT1853" s="401"/>
      <c r="JMU1853" s="401"/>
      <c r="JMV1853" s="401"/>
      <c r="JMW1853" s="401"/>
      <c r="JMX1853" s="401"/>
      <c r="JMY1853" s="401"/>
      <c r="JMZ1853" s="401"/>
      <c r="JNA1853" s="401"/>
      <c r="JNB1853" s="401"/>
      <c r="JNC1853" s="401"/>
      <c r="JND1853" s="401"/>
      <c r="JNE1853" s="401"/>
      <c r="JNF1853" s="401"/>
      <c r="JNG1853" s="401"/>
      <c r="JNH1853" s="401"/>
      <c r="JNI1853" s="401"/>
      <c r="JNJ1853" s="401"/>
      <c r="JNK1853" s="401"/>
      <c r="JNL1853" s="401"/>
      <c r="JNM1853" s="401"/>
      <c r="JNN1853" s="401"/>
      <c r="JNO1853" s="401"/>
      <c r="JNP1853" s="401"/>
      <c r="JNQ1853" s="401"/>
      <c r="JNR1853" s="401"/>
      <c r="JNS1853" s="401"/>
      <c r="JNT1853" s="401"/>
      <c r="JNU1853" s="401"/>
      <c r="JNV1853" s="401"/>
      <c r="JNW1853" s="401"/>
      <c r="JNX1853" s="401"/>
      <c r="JNY1853" s="401"/>
      <c r="JNZ1853" s="401"/>
      <c r="JOA1853" s="401"/>
      <c r="JOB1853" s="401"/>
      <c r="JOC1853" s="401"/>
      <c r="JOD1853" s="401"/>
      <c r="JOE1853" s="401"/>
      <c r="JOF1853" s="401"/>
      <c r="JOG1853" s="401"/>
      <c r="JOH1853" s="401"/>
      <c r="JOI1853" s="401"/>
      <c r="JOJ1853" s="401"/>
      <c r="JOK1853" s="401"/>
      <c r="JOL1853" s="401"/>
      <c r="JOM1853" s="401"/>
      <c r="JON1853" s="401"/>
      <c r="JOO1853" s="401"/>
      <c r="JOP1853" s="401"/>
      <c r="JOQ1853" s="401"/>
      <c r="JOR1853" s="401"/>
      <c r="JOS1853" s="401"/>
      <c r="JOT1853" s="401"/>
      <c r="JOU1853" s="401"/>
      <c r="JOV1853" s="401"/>
      <c r="JOW1853" s="401"/>
      <c r="JOX1853" s="401"/>
      <c r="JOY1853" s="401"/>
      <c r="JOZ1853" s="401"/>
      <c r="JPA1853" s="401"/>
      <c r="JPB1853" s="401"/>
      <c r="JPC1853" s="401"/>
      <c r="JPD1853" s="401"/>
      <c r="JPE1853" s="401"/>
      <c r="JPF1853" s="401"/>
      <c r="JPG1853" s="401"/>
      <c r="JPH1853" s="401"/>
      <c r="JPI1853" s="401"/>
      <c r="JPJ1853" s="401"/>
      <c r="JPK1853" s="401"/>
      <c r="JPL1853" s="401"/>
      <c r="JPM1853" s="401"/>
      <c r="JPN1853" s="401"/>
      <c r="JPO1853" s="401"/>
      <c r="JPP1853" s="401"/>
      <c r="JPQ1853" s="401"/>
      <c r="JPR1853" s="401"/>
      <c r="JPS1853" s="401"/>
      <c r="JPT1853" s="401"/>
      <c r="JPU1853" s="401"/>
      <c r="JPV1853" s="401"/>
      <c r="JPW1853" s="401"/>
      <c r="JPX1853" s="401"/>
      <c r="JPY1853" s="401"/>
      <c r="JPZ1853" s="401"/>
      <c r="JQA1853" s="401"/>
      <c r="JQB1853" s="401"/>
      <c r="JQC1853" s="401"/>
      <c r="JQD1853" s="401"/>
      <c r="JQE1853" s="401"/>
      <c r="JQF1853" s="401"/>
      <c r="JQG1853" s="401"/>
      <c r="JQH1853" s="401"/>
      <c r="JQI1853" s="401"/>
      <c r="JQJ1853" s="401"/>
      <c r="JQK1853" s="401"/>
      <c r="JQL1853" s="401"/>
      <c r="JQM1853" s="401"/>
      <c r="JQN1853" s="401"/>
      <c r="JQO1853" s="401"/>
      <c r="JQP1853" s="401"/>
      <c r="JQQ1853" s="401"/>
      <c r="JQR1853" s="401"/>
      <c r="JQS1853" s="401"/>
      <c r="JQT1853" s="401"/>
      <c r="JQU1853" s="401"/>
      <c r="JQV1853" s="401"/>
      <c r="JQW1853" s="401"/>
      <c r="JQX1853" s="401"/>
      <c r="JQY1853" s="401"/>
      <c r="JQZ1853" s="401"/>
      <c r="JRA1853" s="401"/>
      <c r="JRB1853" s="401"/>
      <c r="JRC1853" s="401"/>
      <c r="JRD1853" s="401"/>
      <c r="JRE1853" s="401"/>
      <c r="JRF1853" s="401"/>
      <c r="JRG1853" s="401"/>
      <c r="JRH1853" s="401"/>
      <c r="JRI1853" s="401"/>
      <c r="JRJ1853" s="401"/>
      <c r="JRK1853" s="401"/>
      <c r="JRL1853" s="401"/>
      <c r="JRM1853" s="401"/>
      <c r="JRN1853" s="401"/>
      <c r="JRO1853" s="401"/>
      <c r="JRP1853" s="401"/>
      <c r="JRQ1853" s="401"/>
      <c r="JRR1853" s="401"/>
      <c r="JRS1853" s="401"/>
      <c r="JRT1853" s="401"/>
      <c r="JRU1853" s="401"/>
      <c r="JRV1853" s="401"/>
      <c r="JRW1853" s="401"/>
      <c r="JRX1853" s="401"/>
      <c r="JRY1853" s="401"/>
      <c r="JRZ1853" s="401"/>
      <c r="JSA1853" s="401"/>
      <c r="JSB1853" s="401"/>
      <c r="JSC1853" s="401"/>
      <c r="JSD1853" s="401"/>
      <c r="JSE1853" s="401"/>
      <c r="JSF1853" s="401"/>
      <c r="JSG1853" s="401"/>
      <c r="JSH1853" s="401"/>
      <c r="JSI1853" s="401"/>
      <c r="JSJ1853" s="401"/>
      <c r="JSK1853" s="401"/>
      <c r="JSL1853" s="401"/>
      <c r="JSM1853" s="401"/>
      <c r="JSN1853" s="401"/>
      <c r="JSO1853" s="401"/>
      <c r="JSP1853" s="401"/>
      <c r="JSQ1853" s="401"/>
      <c r="JSR1853" s="401"/>
      <c r="JSS1853" s="401"/>
      <c r="JST1853" s="401"/>
      <c r="JSU1853" s="401"/>
      <c r="JSV1853" s="401"/>
      <c r="JSW1853" s="401"/>
      <c r="JSX1853" s="401"/>
      <c r="JSY1853" s="401"/>
      <c r="JSZ1853" s="401"/>
      <c r="JTA1853" s="401"/>
      <c r="JTB1853" s="401"/>
      <c r="JTC1853" s="401"/>
      <c r="JTD1853" s="401"/>
      <c r="JTE1853" s="401"/>
      <c r="JTF1853" s="401"/>
      <c r="JTG1853" s="401"/>
      <c r="JTH1853" s="401"/>
      <c r="JTI1853" s="401"/>
      <c r="JTJ1853" s="401"/>
      <c r="JTK1853" s="401"/>
      <c r="JTL1853" s="401"/>
      <c r="JTM1853" s="401"/>
      <c r="JTN1853" s="401"/>
      <c r="JTO1853" s="401"/>
      <c r="JTP1853" s="401"/>
      <c r="JTQ1853" s="401"/>
      <c r="JTR1853" s="401"/>
      <c r="JTS1853" s="401"/>
      <c r="JTT1853" s="401"/>
      <c r="JTU1853" s="401"/>
      <c r="JTV1853" s="401"/>
      <c r="JTW1853" s="401"/>
      <c r="JTX1853" s="401"/>
      <c r="JTY1853" s="401"/>
      <c r="JTZ1853" s="401"/>
      <c r="JUA1853" s="401"/>
      <c r="JUB1853" s="401"/>
      <c r="JUC1853" s="401"/>
      <c r="JUD1853" s="401"/>
      <c r="JUE1853" s="401"/>
      <c r="JUF1853" s="401"/>
      <c r="JUG1853" s="401"/>
      <c r="JUH1853" s="401"/>
      <c r="JUI1853" s="401"/>
      <c r="JUJ1853" s="401"/>
      <c r="JUK1853" s="401"/>
      <c r="JUL1853" s="401"/>
      <c r="JUM1853" s="401"/>
      <c r="JUN1853" s="401"/>
      <c r="JUO1853" s="401"/>
      <c r="JUP1853" s="401"/>
      <c r="JUQ1853" s="401"/>
      <c r="JUR1853" s="401"/>
      <c r="JUS1853" s="401"/>
      <c r="JUT1853" s="401"/>
      <c r="JUU1853" s="401"/>
      <c r="JUV1853" s="401"/>
      <c r="JUW1853" s="401"/>
      <c r="JUX1853" s="401"/>
      <c r="JUY1853" s="401"/>
      <c r="JUZ1853" s="401"/>
      <c r="JVA1853" s="401"/>
      <c r="JVB1853" s="401"/>
      <c r="JVC1853" s="401"/>
      <c r="JVD1853" s="401"/>
      <c r="JVE1853" s="401"/>
      <c r="JVF1853" s="401"/>
      <c r="JVG1853" s="401"/>
      <c r="JVH1853" s="401"/>
      <c r="JVI1853" s="401"/>
      <c r="JVJ1853" s="401"/>
      <c r="JVK1853" s="401"/>
      <c r="JVL1853" s="401"/>
      <c r="JVM1853" s="401"/>
      <c r="JVN1853" s="401"/>
      <c r="JVO1853" s="401"/>
      <c r="JVP1853" s="401"/>
      <c r="JVQ1853" s="401"/>
      <c r="JVR1853" s="401"/>
      <c r="JVS1853" s="401"/>
      <c r="JVT1853" s="401"/>
      <c r="JVU1853" s="401"/>
      <c r="JVV1853" s="401"/>
      <c r="JVW1853" s="401"/>
      <c r="JVX1853" s="401"/>
      <c r="JVY1853" s="401"/>
      <c r="JVZ1853" s="401"/>
      <c r="JWA1853" s="401"/>
      <c r="JWB1853" s="401"/>
      <c r="JWC1853" s="401"/>
      <c r="JWD1853" s="401"/>
      <c r="JWE1853" s="401"/>
      <c r="JWF1853" s="401"/>
      <c r="JWG1853" s="401"/>
      <c r="JWH1853" s="401"/>
      <c r="JWI1853" s="401"/>
      <c r="JWJ1853" s="401"/>
      <c r="JWK1853" s="401"/>
      <c r="JWL1853" s="401"/>
      <c r="JWM1853" s="401"/>
      <c r="JWN1853" s="401"/>
      <c r="JWO1853" s="401"/>
      <c r="JWP1853" s="401"/>
      <c r="JWQ1853" s="401"/>
      <c r="JWR1853" s="401"/>
      <c r="JWS1853" s="401"/>
      <c r="JWT1853" s="401"/>
      <c r="JWU1853" s="401"/>
      <c r="JWV1853" s="401"/>
      <c r="JWW1853" s="401"/>
      <c r="JWX1853" s="401"/>
      <c r="JWY1853" s="401"/>
      <c r="JWZ1853" s="401"/>
      <c r="JXA1853" s="401"/>
      <c r="JXB1853" s="401"/>
      <c r="JXC1853" s="401"/>
      <c r="JXD1853" s="401"/>
      <c r="JXE1853" s="401"/>
      <c r="JXF1853" s="401"/>
      <c r="JXG1853" s="401"/>
      <c r="JXH1853" s="401"/>
      <c r="JXI1853" s="401"/>
      <c r="JXJ1853" s="401"/>
      <c r="JXK1853" s="401"/>
      <c r="JXL1853" s="401"/>
      <c r="JXM1853" s="401"/>
      <c r="JXN1853" s="401"/>
      <c r="JXO1853" s="401"/>
      <c r="JXP1853" s="401"/>
      <c r="JXQ1853" s="401"/>
      <c r="JXR1853" s="401"/>
      <c r="JXS1853" s="401"/>
      <c r="JXT1853" s="401"/>
      <c r="JXU1853" s="401"/>
      <c r="JXV1853" s="401"/>
      <c r="JXW1853" s="401"/>
      <c r="JXX1853" s="401"/>
      <c r="JXY1853" s="401"/>
      <c r="JXZ1853" s="401"/>
      <c r="JYA1853" s="401"/>
      <c r="JYB1853" s="401"/>
      <c r="JYC1853" s="401"/>
      <c r="JYD1853" s="401"/>
      <c r="JYE1853" s="401"/>
      <c r="JYF1853" s="401"/>
      <c r="JYG1853" s="401"/>
      <c r="JYH1853" s="401"/>
      <c r="JYI1853" s="401"/>
      <c r="JYJ1853" s="401"/>
      <c r="JYK1853" s="401"/>
      <c r="JYL1853" s="401"/>
      <c r="JYM1853" s="401"/>
      <c r="JYN1853" s="401"/>
      <c r="JYO1853" s="401"/>
      <c r="JYP1853" s="401"/>
      <c r="JYQ1853" s="401"/>
      <c r="JYR1853" s="401"/>
      <c r="JYS1853" s="401"/>
      <c r="JYT1853" s="401"/>
      <c r="JYU1853" s="401"/>
      <c r="JYV1853" s="401"/>
      <c r="JYW1853" s="401"/>
      <c r="JYX1853" s="401"/>
      <c r="JYY1853" s="401"/>
      <c r="JYZ1853" s="401"/>
      <c r="JZA1853" s="401"/>
      <c r="JZB1853" s="401"/>
      <c r="JZC1853" s="401"/>
      <c r="JZD1853" s="401"/>
      <c r="JZE1853" s="401"/>
      <c r="JZF1853" s="401"/>
      <c r="JZG1853" s="401"/>
      <c r="JZH1853" s="401"/>
      <c r="JZI1853" s="401"/>
      <c r="JZJ1853" s="401"/>
      <c r="JZK1853" s="401"/>
      <c r="JZL1853" s="401"/>
      <c r="JZM1853" s="401"/>
      <c r="JZN1853" s="401"/>
      <c r="JZO1853" s="401"/>
      <c r="JZP1853" s="401"/>
      <c r="JZQ1853" s="401"/>
      <c r="JZR1853" s="401"/>
      <c r="JZS1853" s="401"/>
      <c r="JZT1853" s="401"/>
      <c r="JZU1853" s="401"/>
      <c r="JZV1853" s="401"/>
      <c r="JZW1853" s="401"/>
      <c r="JZX1853" s="401"/>
      <c r="JZY1853" s="401"/>
      <c r="JZZ1853" s="401"/>
      <c r="KAA1853" s="401"/>
      <c r="KAB1853" s="401"/>
      <c r="KAC1853" s="401"/>
      <c r="KAD1853" s="401"/>
      <c r="KAE1853" s="401"/>
      <c r="KAF1853" s="401"/>
      <c r="KAG1853" s="401"/>
      <c r="KAH1853" s="401"/>
      <c r="KAI1853" s="401"/>
      <c r="KAJ1853" s="401"/>
      <c r="KAK1853" s="401"/>
      <c r="KAL1853" s="401"/>
      <c r="KAM1853" s="401"/>
      <c r="KAN1853" s="401"/>
      <c r="KAO1853" s="401"/>
      <c r="KAP1853" s="401"/>
      <c r="KAQ1853" s="401"/>
      <c r="KAR1853" s="401"/>
      <c r="KAS1853" s="401"/>
      <c r="KAT1853" s="401"/>
      <c r="KAU1853" s="401"/>
      <c r="KAV1853" s="401"/>
      <c r="KAW1853" s="401"/>
      <c r="KAX1853" s="401"/>
      <c r="KAY1853" s="401"/>
      <c r="KAZ1853" s="401"/>
      <c r="KBA1853" s="401"/>
      <c r="KBB1853" s="401"/>
      <c r="KBC1853" s="401"/>
      <c r="KBD1853" s="401"/>
      <c r="KBE1853" s="401"/>
      <c r="KBF1853" s="401"/>
      <c r="KBG1853" s="401"/>
      <c r="KBH1853" s="401"/>
      <c r="KBI1853" s="401"/>
      <c r="KBJ1853" s="401"/>
      <c r="KBK1853" s="401"/>
      <c r="KBL1853" s="401"/>
      <c r="KBM1853" s="401"/>
      <c r="KBN1853" s="401"/>
      <c r="KBO1853" s="401"/>
      <c r="KBP1853" s="401"/>
      <c r="KBQ1853" s="401"/>
      <c r="KBR1853" s="401"/>
      <c r="KBS1853" s="401"/>
      <c r="KBT1853" s="401"/>
      <c r="KBU1853" s="401"/>
      <c r="KBV1853" s="401"/>
      <c r="KBW1853" s="401"/>
      <c r="KBX1853" s="401"/>
      <c r="KBY1853" s="401"/>
      <c r="KBZ1853" s="401"/>
      <c r="KCA1853" s="401"/>
      <c r="KCB1853" s="401"/>
      <c r="KCC1853" s="401"/>
      <c r="KCD1853" s="401"/>
      <c r="KCE1853" s="401"/>
      <c r="KCF1853" s="401"/>
      <c r="KCG1853" s="401"/>
      <c r="KCH1853" s="401"/>
      <c r="KCI1853" s="401"/>
      <c r="KCJ1853" s="401"/>
      <c r="KCK1853" s="401"/>
      <c r="KCL1853" s="401"/>
      <c r="KCM1853" s="401"/>
      <c r="KCN1853" s="401"/>
      <c r="KCO1853" s="401"/>
      <c r="KCP1853" s="401"/>
      <c r="KCQ1853" s="401"/>
      <c r="KCR1853" s="401"/>
      <c r="KCS1853" s="401"/>
      <c r="KCT1853" s="401"/>
      <c r="KCU1853" s="401"/>
      <c r="KCV1853" s="401"/>
      <c r="KCW1853" s="401"/>
      <c r="KCX1853" s="401"/>
      <c r="KCY1853" s="401"/>
      <c r="KCZ1853" s="401"/>
      <c r="KDA1853" s="401"/>
      <c r="KDB1853" s="401"/>
      <c r="KDC1853" s="401"/>
      <c r="KDD1853" s="401"/>
      <c r="KDE1853" s="401"/>
      <c r="KDF1853" s="401"/>
      <c r="KDG1853" s="401"/>
      <c r="KDH1853" s="401"/>
      <c r="KDI1853" s="401"/>
      <c r="KDJ1853" s="401"/>
      <c r="KDK1853" s="401"/>
      <c r="KDL1853" s="401"/>
      <c r="KDM1853" s="401"/>
      <c r="KDN1853" s="401"/>
      <c r="KDO1853" s="401"/>
      <c r="KDP1853" s="401"/>
      <c r="KDQ1853" s="401"/>
      <c r="KDR1853" s="401"/>
      <c r="KDS1853" s="401"/>
      <c r="KDT1853" s="401"/>
      <c r="KDU1853" s="401"/>
      <c r="KDV1853" s="401"/>
      <c r="KDW1853" s="401"/>
      <c r="KDX1853" s="401"/>
      <c r="KDY1853" s="401"/>
      <c r="KDZ1853" s="401"/>
      <c r="KEA1853" s="401"/>
      <c r="KEB1853" s="401"/>
      <c r="KEC1853" s="401"/>
      <c r="KED1853" s="401"/>
      <c r="KEE1853" s="401"/>
      <c r="KEF1853" s="401"/>
      <c r="KEG1853" s="401"/>
      <c r="KEH1853" s="401"/>
      <c r="KEI1853" s="401"/>
      <c r="KEJ1853" s="401"/>
      <c r="KEK1853" s="401"/>
      <c r="KEL1853" s="401"/>
      <c r="KEM1853" s="401"/>
      <c r="KEN1853" s="401"/>
      <c r="KEO1853" s="401"/>
      <c r="KEP1853" s="401"/>
      <c r="KEQ1853" s="401"/>
      <c r="KER1853" s="401"/>
      <c r="KES1853" s="401"/>
      <c r="KET1853" s="401"/>
      <c r="KEU1853" s="401"/>
      <c r="KEV1853" s="401"/>
      <c r="KEW1853" s="401"/>
      <c r="KEX1853" s="401"/>
      <c r="KEY1853" s="401"/>
      <c r="KEZ1853" s="401"/>
      <c r="KFA1853" s="401"/>
      <c r="KFB1853" s="401"/>
      <c r="KFC1853" s="401"/>
      <c r="KFD1853" s="401"/>
      <c r="KFE1853" s="401"/>
      <c r="KFF1853" s="401"/>
      <c r="KFG1853" s="401"/>
      <c r="KFH1853" s="401"/>
      <c r="KFI1853" s="401"/>
      <c r="KFJ1853" s="401"/>
      <c r="KFK1853" s="401"/>
      <c r="KFL1853" s="401"/>
      <c r="KFM1853" s="401"/>
      <c r="KFN1853" s="401"/>
      <c r="KFO1853" s="401"/>
      <c r="KFP1853" s="401"/>
      <c r="KFQ1853" s="401"/>
      <c r="KFR1853" s="401"/>
      <c r="KFS1853" s="401"/>
      <c r="KFT1853" s="401"/>
      <c r="KFU1853" s="401"/>
      <c r="KFV1853" s="401"/>
      <c r="KFW1853" s="401"/>
      <c r="KFX1853" s="401"/>
      <c r="KFY1853" s="401"/>
      <c r="KFZ1853" s="401"/>
      <c r="KGA1853" s="401"/>
      <c r="KGB1853" s="401"/>
      <c r="KGC1853" s="401"/>
      <c r="KGD1853" s="401"/>
      <c r="KGE1853" s="401"/>
      <c r="KGF1853" s="401"/>
      <c r="KGG1853" s="401"/>
      <c r="KGH1853" s="401"/>
      <c r="KGI1853" s="401"/>
      <c r="KGJ1853" s="401"/>
      <c r="KGK1853" s="401"/>
      <c r="KGL1853" s="401"/>
      <c r="KGM1853" s="401"/>
      <c r="KGN1853" s="401"/>
      <c r="KGO1853" s="401"/>
      <c r="KGP1853" s="401"/>
      <c r="KGQ1853" s="401"/>
      <c r="KGR1853" s="401"/>
      <c r="KGS1853" s="401"/>
      <c r="KGT1853" s="401"/>
      <c r="KGU1853" s="401"/>
      <c r="KGV1853" s="401"/>
      <c r="KGW1853" s="401"/>
      <c r="KGX1853" s="401"/>
      <c r="KGY1853" s="401"/>
      <c r="KGZ1853" s="401"/>
      <c r="KHA1853" s="401"/>
      <c r="KHB1853" s="401"/>
      <c r="KHC1853" s="401"/>
      <c r="KHD1853" s="401"/>
      <c r="KHE1853" s="401"/>
      <c r="KHF1853" s="401"/>
      <c r="KHG1853" s="401"/>
      <c r="KHH1853" s="401"/>
      <c r="KHI1853" s="401"/>
      <c r="KHJ1853" s="401"/>
      <c r="KHK1853" s="401"/>
      <c r="KHL1853" s="401"/>
      <c r="KHM1853" s="401"/>
      <c r="KHN1853" s="401"/>
      <c r="KHO1853" s="401"/>
      <c r="KHP1853" s="401"/>
      <c r="KHQ1853" s="401"/>
      <c r="KHR1853" s="401"/>
      <c r="KHS1853" s="401"/>
      <c r="KHT1853" s="401"/>
      <c r="KHU1853" s="401"/>
      <c r="KHV1853" s="401"/>
      <c r="KHW1853" s="401"/>
      <c r="KHX1853" s="401"/>
      <c r="KHY1853" s="401"/>
      <c r="KHZ1853" s="401"/>
      <c r="KIA1853" s="401"/>
      <c r="KIB1853" s="401"/>
      <c r="KIC1853" s="401"/>
      <c r="KID1853" s="401"/>
      <c r="KIE1853" s="401"/>
      <c r="KIF1853" s="401"/>
      <c r="KIG1853" s="401"/>
      <c r="KIH1853" s="401"/>
      <c r="KII1853" s="401"/>
      <c r="KIJ1853" s="401"/>
      <c r="KIK1853" s="401"/>
      <c r="KIL1853" s="401"/>
      <c r="KIM1853" s="401"/>
      <c r="KIN1853" s="401"/>
      <c r="KIO1853" s="401"/>
      <c r="KIP1853" s="401"/>
      <c r="KIQ1853" s="401"/>
      <c r="KIR1853" s="401"/>
      <c r="KIS1853" s="401"/>
      <c r="KIT1853" s="401"/>
      <c r="KIU1853" s="401"/>
      <c r="KIV1853" s="401"/>
      <c r="KIW1853" s="401"/>
      <c r="KIX1853" s="401"/>
      <c r="KIY1853" s="401"/>
      <c r="KIZ1853" s="401"/>
      <c r="KJA1853" s="401"/>
      <c r="KJB1853" s="401"/>
      <c r="KJC1853" s="401"/>
      <c r="KJD1853" s="401"/>
      <c r="KJE1853" s="401"/>
      <c r="KJF1853" s="401"/>
      <c r="KJG1853" s="401"/>
      <c r="KJH1853" s="401"/>
      <c r="KJI1853" s="401"/>
      <c r="KJJ1853" s="401"/>
      <c r="KJK1853" s="401"/>
      <c r="KJL1853" s="401"/>
      <c r="KJM1853" s="401"/>
      <c r="KJN1853" s="401"/>
      <c r="KJO1853" s="401"/>
      <c r="KJP1853" s="401"/>
      <c r="KJQ1853" s="401"/>
      <c r="KJR1853" s="401"/>
      <c r="KJS1853" s="401"/>
      <c r="KJT1853" s="401"/>
      <c r="KJU1853" s="401"/>
      <c r="KJV1853" s="401"/>
      <c r="KJW1853" s="401"/>
      <c r="KJX1853" s="401"/>
      <c r="KJY1853" s="401"/>
      <c r="KJZ1853" s="401"/>
      <c r="KKA1853" s="401"/>
      <c r="KKB1853" s="401"/>
      <c r="KKC1853" s="401"/>
      <c r="KKD1853" s="401"/>
      <c r="KKE1853" s="401"/>
      <c r="KKF1853" s="401"/>
      <c r="KKG1853" s="401"/>
      <c r="KKH1853" s="401"/>
      <c r="KKI1853" s="401"/>
      <c r="KKJ1853" s="401"/>
      <c r="KKK1853" s="401"/>
      <c r="KKL1853" s="401"/>
      <c r="KKM1853" s="401"/>
      <c r="KKN1853" s="401"/>
      <c r="KKO1853" s="401"/>
      <c r="KKP1853" s="401"/>
      <c r="KKQ1853" s="401"/>
      <c r="KKR1853" s="401"/>
      <c r="KKS1853" s="401"/>
      <c r="KKT1853" s="401"/>
      <c r="KKU1853" s="401"/>
      <c r="KKV1853" s="401"/>
      <c r="KKW1853" s="401"/>
      <c r="KKX1853" s="401"/>
      <c r="KKY1853" s="401"/>
      <c r="KKZ1853" s="401"/>
      <c r="KLA1853" s="401"/>
      <c r="KLB1853" s="401"/>
      <c r="KLC1853" s="401"/>
      <c r="KLD1853" s="401"/>
      <c r="KLE1853" s="401"/>
      <c r="KLF1853" s="401"/>
      <c r="KLG1853" s="401"/>
      <c r="KLH1853" s="401"/>
      <c r="KLI1853" s="401"/>
      <c r="KLJ1853" s="401"/>
      <c r="KLK1853" s="401"/>
      <c r="KLL1853" s="401"/>
      <c r="KLM1853" s="401"/>
      <c r="KLN1853" s="401"/>
      <c r="KLO1853" s="401"/>
      <c r="KLP1853" s="401"/>
      <c r="KLQ1853" s="401"/>
      <c r="KLR1853" s="401"/>
      <c r="KLS1853" s="401"/>
      <c r="KLT1853" s="401"/>
      <c r="KLU1853" s="401"/>
      <c r="KLV1853" s="401"/>
      <c r="KLW1853" s="401"/>
      <c r="KLX1853" s="401"/>
      <c r="KLY1853" s="401"/>
      <c r="KLZ1853" s="401"/>
      <c r="KMA1853" s="401"/>
      <c r="KMB1853" s="401"/>
      <c r="KMC1853" s="401"/>
      <c r="KMD1853" s="401"/>
      <c r="KME1853" s="401"/>
      <c r="KMF1853" s="401"/>
      <c r="KMG1853" s="401"/>
      <c r="KMH1853" s="401"/>
      <c r="KMI1853" s="401"/>
      <c r="KMJ1853" s="401"/>
      <c r="KMK1853" s="401"/>
      <c r="KML1853" s="401"/>
      <c r="KMM1853" s="401"/>
      <c r="KMN1853" s="401"/>
      <c r="KMO1853" s="401"/>
      <c r="KMP1853" s="401"/>
      <c r="KMQ1853" s="401"/>
      <c r="KMR1853" s="401"/>
      <c r="KMS1853" s="401"/>
      <c r="KMT1853" s="401"/>
      <c r="KMU1853" s="401"/>
      <c r="KMV1853" s="401"/>
      <c r="KMW1853" s="401"/>
      <c r="KMX1853" s="401"/>
      <c r="KMY1853" s="401"/>
      <c r="KMZ1853" s="401"/>
      <c r="KNA1853" s="401"/>
      <c r="KNB1853" s="401"/>
      <c r="KNC1853" s="401"/>
      <c r="KND1853" s="401"/>
      <c r="KNE1853" s="401"/>
      <c r="KNF1853" s="401"/>
      <c r="KNG1853" s="401"/>
      <c r="KNH1853" s="401"/>
      <c r="KNI1853" s="401"/>
      <c r="KNJ1853" s="401"/>
      <c r="KNK1853" s="401"/>
      <c r="KNL1853" s="401"/>
      <c r="KNM1853" s="401"/>
      <c r="KNN1853" s="401"/>
      <c r="KNO1853" s="401"/>
      <c r="KNP1853" s="401"/>
      <c r="KNQ1853" s="401"/>
      <c r="KNR1853" s="401"/>
      <c r="KNS1853" s="401"/>
      <c r="KNT1853" s="401"/>
      <c r="KNU1853" s="401"/>
      <c r="KNV1853" s="401"/>
      <c r="KNW1853" s="401"/>
      <c r="KNX1853" s="401"/>
      <c r="KNY1853" s="401"/>
      <c r="KNZ1853" s="401"/>
      <c r="KOA1853" s="401"/>
      <c r="KOB1853" s="401"/>
      <c r="KOC1853" s="401"/>
      <c r="KOD1853" s="401"/>
      <c r="KOE1853" s="401"/>
      <c r="KOF1853" s="401"/>
      <c r="KOG1853" s="401"/>
      <c r="KOH1853" s="401"/>
      <c r="KOI1853" s="401"/>
      <c r="KOJ1853" s="401"/>
      <c r="KOK1853" s="401"/>
      <c r="KOL1853" s="401"/>
      <c r="KOM1853" s="401"/>
      <c r="KON1853" s="401"/>
      <c r="KOO1853" s="401"/>
      <c r="KOP1853" s="401"/>
      <c r="KOQ1853" s="401"/>
      <c r="KOR1853" s="401"/>
      <c r="KOS1853" s="401"/>
      <c r="KOT1853" s="401"/>
      <c r="KOU1853" s="401"/>
      <c r="KOV1853" s="401"/>
      <c r="KOW1853" s="401"/>
      <c r="KOX1853" s="401"/>
      <c r="KOY1853" s="401"/>
      <c r="KOZ1853" s="401"/>
      <c r="KPA1853" s="401"/>
      <c r="KPB1853" s="401"/>
      <c r="KPC1853" s="401"/>
      <c r="KPD1853" s="401"/>
      <c r="KPE1853" s="401"/>
      <c r="KPF1853" s="401"/>
      <c r="KPG1853" s="401"/>
      <c r="KPH1853" s="401"/>
      <c r="KPI1853" s="401"/>
      <c r="KPJ1853" s="401"/>
      <c r="KPK1853" s="401"/>
      <c r="KPL1853" s="401"/>
      <c r="KPM1853" s="401"/>
      <c r="KPN1853" s="401"/>
      <c r="KPO1853" s="401"/>
      <c r="KPP1853" s="401"/>
      <c r="KPQ1853" s="401"/>
      <c r="KPR1853" s="401"/>
      <c r="KPS1853" s="401"/>
      <c r="KPT1853" s="401"/>
      <c r="KPU1853" s="401"/>
      <c r="KPV1853" s="401"/>
      <c r="KPW1853" s="401"/>
      <c r="KPX1853" s="401"/>
      <c r="KPY1853" s="401"/>
      <c r="KPZ1853" s="401"/>
      <c r="KQA1853" s="401"/>
      <c r="KQB1853" s="401"/>
      <c r="KQC1853" s="401"/>
      <c r="KQD1853" s="401"/>
      <c r="KQE1853" s="401"/>
      <c r="KQF1853" s="401"/>
      <c r="KQG1853" s="401"/>
      <c r="KQH1853" s="401"/>
      <c r="KQI1853" s="401"/>
      <c r="KQJ1853" s="401"/>
      <c r="KQK1853" s="401"/>
      <c r="KQL1853" s="401"/>
      <c r="KQM1853" s="401"/>
      <c r="KQN1853" s="401"/>
      <c r="KQO1853" s="401"/>
      <c r="KQP1853" s="401"/>
      <c r="KQQ1853" s="401"/>
      <c r="KQR1853" s="401"/>
      <c r="KQS1853" s="401"/>
      <c r="KQT1853" s="401"/>
      <c r="KQU1853" s="401"/>
      <c r="KQV1853" s="401"/>
      <c r="KQW1853" s="401"/>
      <c r="KQX1853" s="401"/>
      <c r="KQY1853" s="401"/>
      <c r="KQZ1853" s="401"/>
      <c r="KRA1853" s="401"/>
      <c r="KRB1853" s="401"/>
      <c r="KRC1853" s="401"/>
      <c r="KRD1853" s="401"/>
      <c r="KRE1853" s="401"/>
      <c r="KRF1853" s="401"/>
      <c r="KRG1853" s="401"/>
      <c r="KRH1853" s="401"/>
      <c r="KRI1853" s="401"/>
      <c r="KRJ1853" s="401"/>
      <c r="KRK1853" s="401"/>
      <c r="KRL1853" s="401"/>
      <c r="KRM1853" s="401"/>
      <c r="KRN1853" s="401"/>
      <c r="KRO1853" s="401"/>
      <c r="KRP1853" s="401"/>
      <c r="KRQ1853" s="401"/>
      <c r="KRR1853" s="401"/>
      <c r="KRS1853" s="401"/>
      <c r="KRT1853" s="401"/>
      <c r="KRU1853" s="401"/>
      <c r="KRV1853" s="401"/>
      <c r="KRW1853" s="401"/>
      <c r="KRX1853" s="401"/>
      <c r="KRY1853" s="401"/>
      <c r="KRZ1853" s="401"/>
      <c r="KSA1853" s="401"/>
      <c r="KSB1853" s="401"/>
      <c r="KSC1853" s="401"/>
      <c r="KSD1853" s="401"/>
      <c r="KSE1853" s="401"/>
      <c r="KSF1853" s="401"/>
      <c r="KSG1853" s="401"/>
      <c r="KSH1853" s="401"/>
      <c r="KSI1853" s="401"/>
      <c r="KSJ1853" s="401"/>
      <c r="KSK1853" s="401"/>
      <c r="KSL1853" s="401"/>
      <c r="KSM1853" s="401"/>
      <c r="KSN1853" s="401"/>
      <c r="KSO1853" s="401"/>
      <c r="KSP1853" s="401"/>
      <c r="KSQ1853" s="401"/>
      <c r="KSR1853" s="401"/>
      <c r="KSS1853" s="401"/>
      <c r="KST1853" s="401"/>
      <c r="KSU1853" s="401"/>
      <c r="KSV1853" s="401"/>
      <c r="KSW1853" s="401"/>
      <c r="KSX1853" s="401"/>
      <c r="KSY1853" s="401"/>
      <c r="KSZ1853" s="401"/>
      <c r="KTA1853" s="401"/>
      <c r="KTB1853" s="401"/>
      <c r="KTC1853" s="401"/>
      <c r="KTD1853" s="401"/>
      <c r="KTE1853" s="401"/>
      <c r="KTF1853" s="401"/>
      <c r="KTG1853" s="401"/>
      <c r="KTH1853" s="401"/>
      <c r="KTI1853" s="401"/>
      <c r="KTJ1853" s="401"/>
      <c r="KTK1853" s="401"/>
      <c r="KTL1853" s="401"/>
      <c r="KTM1853" s="401"/>
      <c r="KTN1853" s="401"/>
      <c r="KTO1853" s="401"/>
      <c r="KTP1853" s="401"/>
      <c r="KTQ1853" s="401"/>
      <c r="KTR1853" s="401"/>
      <c r="KTS1853" s="401"/>
      <c r="KTT1853" s="401"/>
      <c r="KTU1853" s="401"/>
      <c r="KTV1853" s="401"/>
      <c r="KTW1853" s="401"/>
      <c r="KTX1853" s="401"/>
      <c r="KTY1853" s="401"/>
      <c r="KTZ1853" s="401"/>
      <c r="KUA1853" s="401"/>
      <c r="KUB1853" s="401"/>
      <c r="KUC1853" s="401"/>
      <c r="KUD1853" s="401"/>
      <c r="KUE1853" s="401"/>
      <c r="KUF1853" s="401"/>
      <c r="KUG1853" s="401"/>
      <c r="KUH1853" s="401"/>
      <c r="KUI1853" s="401"/>
      <c r="KUJ1853" s="401"/>
      <c r="KUK1853" s="401"/>
      <c r="KUL1853" s="401"/>
      <c r="KUM1853" s="401"/>
      <c r="KUN1853" s="401"/>
      <c r="KUO1853" s="401"/>
      <c r="KUP1853" s="401"/>
      <c r="KUQ1853" s="401"/>
      <c r="KUR1853" s="401"/>
      <c r="KUS1853" s="401"/>
      <c r="KUT1853" s="401"/>
      <c r="KUU1853" s="401"/>
      <c r="KUV1853" s="401"/>
      <c r="KUW1853" s="401"/>
      <c r="KUX1853" s="401"/>
      <c r="KUY1853" s="401"/>
      <c r="KUZ1853" s="401"/>
      <c r="KVA1853" s="401"/>
      <c r="KVB1853" s="401"/>
      <c r="KVC1853" s="401"/>
      <c r="KVD1853" s="401"/>
      <c r="KVE1853" s="401"/>
      <c r="KVF1853" s="401"/>
      <c r="KVG1853" s="401"/>
      <c r="KVH1853" s="401"/>
      <c r="KVI1853" s="401"/>
      <c r="KVJ1853" s="401"/>
      <c r="KVK1853" s="401"/>
      <c r="KVL1853" s="401"/>
      <c r="KVM1853" s="401"/>
      <c r="KVN1853" s="401"/>
      <c r="KVO1853" s="401"/>
      <c r="KVP1853" s="401"/>
      <c r="KVQ1853" s="401"/>
      <c r="KVR1853" s="401"/>
      <c r="KVS1853" s="401"/>
      <c r="KVT1853" s="401"/>
      <c r="KVU1853" s="401"/>
      <c r="KVV1853" s="401"/>
      <c r="KVW1853" s="401"/>
      <c r="KVX1853" s="401"/>
      <c r="KVY1853" s="401"/>
      <c r="KVZ1853" s="401"/>
      <c r="KWA1853" s="401"/>
      <c r="KWB1853" s="401"/>
      <c r="KWC1853" s="401"/>
      <c r="KWD1853" s="401"/>
      <c r="KWE1853" s="401"/>
      <c r="KWF1853" s="401"/>
      <c r="KWG1853" s="401"/>
      <c r="KWH1853" s="401"/>
      <c r="KWI1853" s="401"/>
      <c r="KWJ1853" s="401"/>
      <c r="KWK1853" s="401"/>
      <c r="KWL1853" s="401"/>
      <c r="KWM1853" s="401"/>
      <c r="KWN1853" s="401"/>
      <c r="KWO1853" s="401"/>
      <c r="KWP1853" s="401"/>
      <c r="KWQ1853" s="401"/>
      <c r="KWR1853" s="401"/>
      <c r="KWS1853" s="401"/>
      <c r="KWT1853" s="401"/>
      <c r="KWU1853" s="401"/>
      <c r="KWV1853" s="401"/>
      <c r="KWW1853" s="401"/>
      <c r="KWX1853" s="401"/>
      <c r="KWY1853" s="401"/>
      <c r="KWZ1853" s="401"/>
      <c r="KXA1853" s="401"/>
      <c r="KXB1853" s="401"/>
      <c r="KXC1853" s="401"/>
      <c r="KXD1853" s="401"/>
      <c r="KXE1853" s="401"/>
      <c r="KXF1853" s="401"/>
      <c r="KXG1853" s="401"/>
      <c r="KXH1853" s="401"/>
      <c r="KXI1853" s="401"/>
      <c r="KXJ1853" s="401"/>
      <c r="KXK1853" s="401"/>
      <c r="KXL1853" s="401"/>
      <c r="KXM1853" s="401"/>
      <c r="KXN1853" s="401"/>
      <c r="KXO1853" s="401"/>
      <c r="KXP1853" s="401"/>
      <c r="KXQ1853" s="401"/>
      <c r="KXR1853" s="401"/>
      <c r="KXS1853" s="401"/>
      <c r="KXT1853" s="401"/>
      <c r="KXU1853" s="401"/>
      <c r="KXV1853" s="401"/>
      <c r="KXW1853" s="401"/>
      <c r="KXX1853" s="401"/>
      <c r="KXY1853" s="401"/>
      <c r="KXZ1853" s="401"/>
      <c r="KYA1853" s="401"/>
      <c r="KYB1853" s="401"/>
      <c r="KYC1853" s="401"/>
      <c r="KYD1853" s="401"/>
      <c r="KYE1853" s="401"/>
      <c r="KYF1853" s="401"/>
      <c r="KYG1853" s="401"/>
      <c r="KYH1853" s="401"/>
      <c r="KYI1853" s="401"/>
      <c r="KYJ1853" s="401"/>
      <c r="KYK1853" s="401"/>
      <c r="KYL1853" s="401"/>
      <c r="KYM1853" s="401"/>
      <c r="KYN1853" s="401"/>
      <c r="KYO1853" s="401"/>
      <c r="KYP1853" s="401"/>
      <c r="KYQ1853" s="401"/>
      <c r="KYR1853" s="401"/>
      <c r="KYS1853" s="401"/>
      <c r="KYT1853" s="401"/>
      <c r="KYU1853" s="401"/>
      <c r="KYV1853" s="401"/>
      <c r="KYW1853" s="401"/>
      <c r="KYX1853" s="401"/>
      <c r="KYY1853" s="401"/>
      <c r="KYZ1853" s="401"/>
      <c r="KZA1853" s="401"/>
      <c r="KZB1853" s="401"/>
      <c r="KZC1853" s="401"/>
      <c r="KZD1853" s="401"/>
      <c r="KZE1853" s="401"/>
      <c r="KZF1853" s="401"/>
      <c r="KZG1853" s="401"/>
      <c r="KZH1853" s="401"/>
      <c r="KZI1853" s="401"/>
      <c r="KZJ1853" s="401"/>
      <c r="KZK1853" s="401"/>
      <c r="KZL1853" s="401"/>
      <c r="KZM1853" s="401"/>
      <c r="KZN1853" s="401"/>
      <c r="KZO1853" s="401"/>
      <c r="KZP1853" s="401"/>
      <c r="KZQ1853" s="401"/>
      <c r="KZR1853" s="401"/>
      <c r="KZS1853" s="401"/>
      <c r="KZT1853" s="401"/>
      <c r="KZU1853" s="401"/>
      <c r="KZV1853" s="401"/>
      <c r="KZW1853" s="401"/>
      <c r="KZX1853" s="401"/>
      <c r="KZY1853" s="401"/>
      <c r="KZZ1853" s="401"/>
      <c r="LAA1853" s="401"/>
      <c r="LAB1853" s="401"/>
      <c r="LAC1853" s="401"/>
      <c r="LAD1853" s="401"/>
      <c r="LAE1853" s="401"/>
      <c r="LAF1853" s="401"/>
      <c r="LAG1853" s="401"/>
      <c r="LAH1853" s="401"/>
      <c r="LAI1853" s="401"/>
      <c r="LAJ1853" s="401"/>
      <c r="LAK1853" s="401"/>
      <c r="LAL1853" s="401"/>
      <c r="LAM1853" s="401"/>
      <c r="LAN1853" s="401"/>
      <c r="LAO1853" s="401"/>
      <c r="LAP1853" s="401"/>
      <c r="LAQ1853" s="401"/>
      <c r="LAR1853" s="401"/>
      <c r="LAS1853" s="401"/>
      <c r="LAT1853" s="401"/>
      <c r="LAU1853" s="401"/>
      <c r="LAV1853" s="401"/>
      <c r="LAW1853" s="401"/>
      <c r="LAX1853" s="401"/>
      <c r="LAY1853" s="401"/>
      <c r="LAZ1853" s="401"/>
      <c r="LBA1853" s="401"/>
      <c r="LBB1853" s="401"/>
      <c r="LBC1853" s="401"/>
      <c r="LBD1853" s="401"/>
      <c r="LBE1853" s="401"/>
      <c r="LBF1853" s="401"/>
      <c r="LBG1853" s="401"/>
      <c r="LBH1853" s="401"/>
      <c r="LBI1853" s="401"/>
      <c r="LBJ1853" s="401"/>
      <c r="LBK1853" s="401"/>
      <c r="LBL1853" s="401"/>
      <c r="LBM1853" s="401"/>
      <c r="LBN1853" s="401"/>
      <c r="LBO1853" s="401"/>
      <c r="LBP1853" s="401"/>
      <c r="LBQ1853" s="401"/>
      <c r="LBR1853" s="401"/>
      <c r="LBS1853" s="401"/>
      <c r="LBT1853" s="401"/>
      <c r="LBU1853" s="401"/>
      <c r="LBV1853" s="401"/>
      <c r="LBW1853" s="401"/>
      <c r="LBX1853" s="401"/>
      <c r="LBY1853" s="401"/>
      <c r="LBZ1853" s="401"/>
      <c r="LCA1853" s="401"/>
      <c r="LCB1853" s="401"/>
      <c r="LCC1853" s="401"/>
      <c r="LCD1853" s="401"/>
      <c r="LCE1853" s="401"/>
      <c r="LCF1853" s="401"/>
      <c r="LCG1853" s="401"/>
      <c r="LCH1853" s="401"/>
      <c r="LCI1853" s="401"/>
      <c r="LCJ1853" s="401"/>
      <c r="LCK1853" s="401"/>
      <c r="LCL1853" s="401"/>
      <c r="LCM1853" s="401"/>
      <c r="LCN1853" s="401"/>
      <c r="LCO1853" s="401"/>
      <c r="LCP1853" s="401"/>
      <c r="LCQ1853" s="401"/>
      <c r="LCR1853" s="401"/>
      <c r="LCS1853" s="401"/>
      <c r="LCT1853" s="401"/>
      <c r="LCU1853" s="401"/>
      <c r="LCV1853" s="401"/>
      <c r="LCW1853" s="401"/>
      <c r="LCX1853" s="401"/>
      <c r="LCY1853" s="401"/>
      <c r="LCZ1853" s="401"/>
      <c r="LDA1853" s="401"/>
      <c r="LDB1853" s="401"/>
      <c r="LDC1853" s="401"/>
      <c r="LDD1853" s="401"/>
      <c r="LDE1853" s="401"/>
      <c r="LDF1853" s="401"/>
      <c r="LDG1853" s="401"/>
      <c r="LDH1853" s="401"/>
      <c r="LDI1853" s="401"/>
      <c r="LDJ1853" s="401"/>
      <c r="LDK1853" s="401"/>
      <c r="LDL1853" s="401"/>
      <c r="LDM1853" s="401"/>
      <c r="LDN1853" s="401"/>
      <c r="LDO1853" s="401"/>
      <c r="LDP1853" s="401"/>
      <c r="LDQ1853" s="401"/>
      <c r="LDR1853" s="401"/>
      <c r="LDS1853" s="401"/>
      <c r="LDT1853" s="401"/>
      <c r="LDU1853" s="401"/>
      <c r="LDV1853" s="401"/>
      <c r="LDW1853" s="401"/>
      <c r="LDX1853" s="401"/>
      <c r="LDY1853" s="401"/>
      <c r="LDZ1853" s="401"/>
      <c r="LEA1853" s="401"/>
      <c r="LEB1853" s="401"/>
      <c r="LEC1853" s="401"/>
      <c r="LED1853" s="401"/>
      <c r="LEE1853" s="401"/>
      <c r="LEF1853" s="401"/>
      <c r="LEG1853" s="401"/>
      <c r="LEH1853" s="401"/>
      <c r="LEI1853" s="401"/>
      <c r="LEJ1853" s="401"/>
      <c r="LEK1853" s="401"/>
      <c r="LEL1853" s="401"/>
      <c r="LEM1853" s="401"/>
      <c r="LEN1853" s="401"/>
      <c r="LEO1853" s="401"/>
      <c r="LEP1853" s="401"/>
      <c r="LEQ1853" s="401"/>
      <c r="LER1853" s="401"/>
      <c r="LES1853" s="401"/>
      <c r="LET1853" s="401"/>
      <c r="LEU1853" s="401"/>
      <c r="LEV1853" s="401"/>
      <c r="LEW1853" s="401"/>
      <c r="LEX1853" s="401"/>
      <c r="LEY1853" s="401"/>
      <c r="LEZ1853" s="401"/>
      <c r="LFA1853" s="401"/>
      <c r="LFB1853" s="401"/>
      <c r="LFC1853" s="401"/>
      <c r="LFD1853" s="401"/>
      <c r="LFE1853" s="401"/>
      <c r="LFF1853" s="401"/>
      <c r="LFG1853" s="401"/>
      <c r="LFH1853" s="401"/>
      <c r="LFI1853" s="401"/>
      <c r="LFJ1853" s="401"/>
      <c r="LFK1853" s="401"/>
      <c r="LFL1853" s="401"/>
      <c r="LFM1853" s="401"/>
      <c r="LFN1853" s="401"/>
      <c r="LFO1853" s="401"/>
      <c r="LFP1853" s="401"/>
      <c r="LFQ1853" s="401"/>
      <c r="LFR1853" s="401"/>
      <c r="LFS1853" s="401"/>
      <c r="LFT1853" s="401"/>
      <c r="LFU1853" s="401"/>
      <c r="LFV1853" s="401"/>
      <c r="LFW1853" s="401"/>
      <c r="LFX1853" s="401"/>
      <c r="LFY1853" s="401"/>
      <c r="LFZ1853" s="401"/>
      <c r="LGA1853" s="401"/>
      <c r="LGB1853" s="401"/>
      <c r="LGC1853" s="401"/>
      <c r="LGD1853" s="401"/>
      <c r="LGE1853" s="401"/>
      <c r="LGF1853" s="401"/>
      <c r="LGG1853" s="401"/>
      <c r="LGH1853" s="401"/>
      <c r="LGI1853" s="401"/>
      <c r="LGJ1853" s="401"/>
      <c r="LGK1853" s="401"/>
      <c r="LGL1853" s="401"/>
      <c r="LGM1853" s="401"/>
      <c r="LGN1853" s="401"/>
      <c r="LGO1853" s="401"/>
      <c r="LGP1853" s="401"/>
      <c r="LGQ1853" s="401"/>
      <c r="LGR1853" s="401"/>
      <c r="LGS1853" s="401"/>
      <c r="LGT1853" s="401"/>
      <c r="LGU1853" s="401"/>
      <c r="LGV1853" s="401"/>
      <c r="LGW1853" s="401"/>
      <c r="LGX1853" s="401"/>
      <c r="LGY1853" s="401"/>
      <c r="LGZ1853" s="401"/>
      <c r="LHA1853" s="401"/>
      <c r="LHB1853" s="401"/>
      <c r="LHC1853" s="401"/>
      <c r="LHD1853" s="401"/>
      <c r="LHE1853" s="401"/>
      <c r="LHF1853" s="401"/>
      <c r="LHG1853" s="401"/>
      <c r="LHH1853" s="401"/>
      <c r="LHI1853" s="401"/>
      <c r="LHJ1853" s="401"/>
      <c r="LHK1853" s="401"/>
      <c r="LHL1853" s="401"/>
      <c r="LHM1853" s="401"/>
      <c r="LHN1853" s="401"/>
      <c r="LHO1853" s="401"/>
      <c r="LHP1853" s="401"/>
      <c r="LHQ1853" s="401"/>
      <c r="LHR1853" s="401"/>
      <c r="LHS1853" s="401"/>
      <c r="LHT1853" s="401"/>
      <c r="LHU1853" s="401"/>
      <c r="LHV1853" s="401"/>
      <c r="LHW1853" s="401"/>
      <c r="LHX1853" s="401"/>
      <c r="LHY1853" s="401"/>
      <c r="LHZ1853" s="401"/>
      <c r="LIA1853" s="401"/>
      <c r="LIB1853" s="401"/>
      <c r="LIC1853" s="401"/>
      <c r="LID1853" s="401"/>
      <c r="LIE1853" s="401"/>
      <c r="LIF1853" s="401"/>
      <c r="LIG1853" s="401"/>
      <c r="LIH1853" s="401"/>
      <c r="LII1853" s="401"/>
      <c r="LIJ1853" s="401"/>
      <c r="LIK1853" s="401"/>
      <c r="LIL1853" s="401"/>
      <c r="LIM1853" s="401"/>
      <c r="LIN1853" s="401"/>
      <c r="LIO1853" s="401"/>
      <c r="LIP1853" s="401"/>
      <c r="LIQ1853" s="401"/>
      <c r="LIR1853" s="401"/>
      <c r="LIS1853" s="401"/>
      <c r="LIT1853" s="401"/>
      <c r="LIU1853" s="401"/>
      <c r="LIV1853" s="401"/>
      <c r="LIW1853" s="401"/>
      <c r="LIX1853" s="401"/>
      <c r="LIY1853" s="401"/>
      <c r="LIZ1853" s="401"/>
      <c r="LJA1853" s="401"/>
      <c r="LJB1853" s="401"/>
      <c r="LJC1853" s="401"/>
      <c r="LJD1853" s="401"/>
      <c r="LJE1853" s="401"/>
      <c r="LJF1853" s="401"/>
      <c r="LJG1853" s="401"/>
      <c r="LJH1853" s="401"/>
      <c r="LJI1853" s="401"/>
      <c r="LJJ1853" s="401"/>
      <c r="LJK1853" s="401"/>
      <c r="LJL1853" s="401"/>
      <c r="LJM1853" s="401"/>
      <c r="LJN1853" s="401"/>
      <c r="LJO1853" s="401"/>
      <c r="LJP1853" s="401"/>
      <c r="LJQ1853" s="401"/>
      <c r="LJR1853" s="401"/>
      <c r="LJS1853" s="401"/>
      <c r="LJT1853" s="401"/>
      <c r="LJU1853" s="401"/>
      <c r="LJV1853" s="401"/>
      <c r="LJW1853" s="401"/>
      <c r="LJX1853" s="401"/>
      <c r="LJY1853" s="401"/>
      <c r="LJZ1853" s="401"/>
      <c r="LKA1853" s="401"/>
      <c r="LKB1853" s="401"/>
      <c r="LKC1853" s="401"/>
      <c r="LKD1853" s="401"/>
      <c r="LKE1853" s="401"/>
      <c r="LKF1853" s="401"/>
      <c r="LKG1853" s="401"/>
      <c r="LKH1853" s="401"/>
      <c r="LKI1853" s="401"/>
      <c r="LKJ1853" s="401"/>
      <c r="LKK1853" s="401"/>
      <c r="LKL1853" s="401"/>
      <c r="LKM1853" s="401"/>
      <c r="LKN1853" s="401"/>
      <c r="LKO1853" s="401"/>
      <c r="LKP1853" s="401"/>
      <c r="LKQ1853" s="401"/>
      <c r="LKR1853" s="401"/>
      <c r="LKS1853" s="401"/>
      <c r="LKT1853" s="401"/>
      <c r="LKU1853" s="401"/>
      <c r="LKV1853" s="401"/>
      <c r="LKW1853" s="401"/>
      <c r="LKX1853" s="401"/>
      <c r="LKY1853" s="401"/>
      <c r="LKZ1853" s="401"/>
      <c r="LLA1853" s="401"/>
      <c r="LLB1853" s="401"/>
      <c r="LLC1853" s="401"/>
      <c r="LLD1853" s="401"/>
      <c r="LLE1853" s="401"/>
      <c r="LLF1853" s="401"/>
      <c r="LLG1853" s="401"/>
      <c r="LLH1853" s="401"/>
      <c r="LLI1853" s="401"/>
      <c r="LLJ1853" s="401"/>
      <c r="LLK1853" s="401"/>
      <c r="LLL1853" s="401"/>
      <c r="LLM1853" s="401"/>
      <c r="LLN1853" s="401"/>
      <c r="LLO1853" s="401"/>
      <c r="LLP1853" s="401"/>
      <c r="LLQ1853" s="401"/>
      <c r="LLR1853" s="401"/>
      <c r="LLS1853" s="401"/>
      <c r="LLT1853" s="401"/>
      <c r="LLU1853" s="401"/>
      <c r="LLV1853" s="401"/>
      <c r="LLW1853" s="401"/>
      <c r="LLX1853" s="401"/>
      <c r="LLY1853" s="401"/>
      <c r="LLZ1853" s="401"/>
      <c r="LMA1853" s="401"/>
      <c r="LMB1853" s="401"/>
      <c r="LMC1853" s="401"/>
      <c r="LMD1853" s="401"/>
      <c r="LME1853" s="401"/>
      <c r="LMF1853" s="401"/>
      <c r="LMG1853" s="401"/>
      <c r="LMH1853" s="401"/>
      <c r="LMI1853" s="401"/>
      <c r="LMJ1853" s="401"/>
      <c r="LMK1853" s="401"/>
      <c r="LML1853" s="401"/>
      <c r="LMM1853" s="401"/>
      <c r="LMN1853" s="401"/>
      <c r="LMO1853" s="401"/>
      <c r="LMP1853" s="401"/>
      <c r="LMQ1853" s="401"/>
      <c r="LMR1853" s="401"/>
      <c r="LMS1853" s="401"/>
      <c r="LMT1853" s="401"/>
      <c r="LMU1853" s="401"/>
      <c r="LMV1853" s="401"/>
      <c r="LMW1853" s="401"/>
      <c r="LMX1853" s="401"/>
      <c r="LMY1853" s="401"/>
      <c r="LMZ1853" s="401"/>
      <c r="LNA1853" s="401"/>
      <c r="LNB1853" s="401"/>
      <c r="LNC1853" s="401"/>
      <c r="LND1853" s="401"/>
      <c r="LNE1853" s="401"/>
      <c r="LNF1853" s="401"/>
      <c r="LNG1853" s="401"/>
      <c r="LNH1853" s="401"/>
      <c r="LNI1853" s="401"/>
      <c r="LNJ1853" s="401"/>
      <c r="LNK1853" s="401"/>
      <c r="LNL1853" s="401"/>
      <c r="LNM1853" s="401"/>
      <c r="LNN1853" s="401"/>
      <c r="LNO1853" s="401"/>
      <c r="LNP1853" s="401"/>
      <c r="LNQ1853" s="401"/>
      <c r="LNR1853" s="401"/>
      <c r="LNS1853" s="401"/>
      <c r="LNT1853" s="401"/>
      <c r="LNU1853" s="401"/>
      <c r="LNV1853" s="401"/>
      <c r="LNW1853" s="401"/>
      <c r="LNX1853" s="401"/>
      <c r="LNY1853" s="401"/>
      <c r="LNZ1853" s="401"/>
      <c r="LOA1853" s="401"/>
      <c r="LOB1853" s="401"/>
      <c r="LOC1853" s="401"/>
      <c r="LOD1853" s="401"/>
      <c r="LOE1853" s="401"/>
      <c r="LOF1853" s="401"/>
      <c r="LOG1853" s="401"/>
      <c r="LOH1853" s="401"/>
      <c r="LOI1853" s="401"/>
      <c r="LOJ1853" s="401"/>
      <c r="LOK1853" s="401"/>
      <c r="LOL1853" s="401"/>
      <c r="LOM1853" s="401"/>
      <c r="LON1853" s="401"/>
      <c r="LOO1853" s="401"/>
      <c r="LOP1853" s="401"/>
      <c r="LOQ1853" s="401"/>
      <c r="LOR1853" s="401"/>
      <c r="LOS1853" s="401"/>
      <c r="LOT1853" s="401"/>
      <c r="LOU1853" s="401"/>
      <c r="LOV1853" s="401"/>
      <c r="LOW1853" s="401"/>
      <c r="LOX1853" s="401"/>
      <c r="LOY1853" s="401"/>
      <c r="LOZ1853" s="401"/>
      <c r="LPA1853" s="401"/>
      <c r="LPB1853" s="401"/>
      <c r="LPC1853" s="401"/>
      <c r="LPD1853" s="401"/>
      <c r="LPE1853" s="401"/>
      <c r="LPF1853" s="401"/>
      <c r="LPG1853" s="401"/>
      <c r="LPH1853" s="401"/>
      <c r="LPI1853" s="401"/>
      <c r="LPJ1853" s="401"/>
      <c r="LPK1853" s="401"/>
      <c r="LPL1853" s="401"/>
      <c r="LPM1853" s="401"/>
      <c r="LPN1853" s="401"/>
      <c r="LPO1853" s="401"/>
      <c r="LPP1853" s="401"/>
      <c r="LPQ1853" s="401"/>
      <c r="LPR1853" s="401"/>
      <c r="LPS1853" s="401"/>
      <c r="LPT1853" s="401"/>
      <c r="LPU1853" s="401"/>
      <c r="LPV1853" s="401"/>
      <c r="LPW1853" s="401"/>
      <c r="LPX1853" s="401"/>
      <c r="LPY1853" s="401"/>
      <c r="LPZ1853" s="401"/>
      <c r="LQA1853" s="401"/>
      <c r="LQB1853" s="401"/>
      <c r="LQC1853" s="401"/>
      <c r="LQD1853" s="401"/>
      <c r="LQE1853" s="401"/>
      <c r="LQF1853" s="401"/>
      <c r="LQG1853" s="401"/>
      <c r="LQH1853" s="401"/>
      <c r="LQI1853" s="401"/>
      <c r="LQJ1853" s="401"/>
      <c r="LQK1853" s="401"/>
      <c r="LQL1853" s="401"/>
      <c r="LQM1853" s="401"/>
      <c r="LQN1853" s="401"/>
      <c r="LQO1853" s="401"/>
      <c r="LQP1853" s="401"/>
      <c r="LQQ1853" s="401"/>
      <c r="LQR1853" s="401"/>
      <c r="LQS1853" s="401"/>
      <c r="LQT1853" s="401"/>
      <c r="LQU1853" s="401"/>
      <c r="LQV1853" s="401"/>
      <c r="LQW1853" s="401"/>
      <c r="LQX1853" s="401"/>
      <c r="LQY1853" s="401"/>
      <c r="LQZ1853" s="401"/>
      <c r="LRA1853" s="401"/>
      <c r="LRB1853" s="401"/>
      <c r="LRC1853" s="401"/>
      <c r="LRD1853" s="401"/>
      <c r="LRE1853" s="401"/>
      <c r="LRF1853" s="401"/>
      <c r="LRG1853" s="401"/>
      <c r="LRH1853" s="401"/>
      <c r="LRI1853" s="401"/>
      <c r="LRJ1853" s="401"/>
      <c r="LRK1853" s="401"/>
      <c r="LRL1853" s="401"/>
      <c r="LRM1853" s="401"/>
      <c r="LRN1853" s="401"/>
      <c r="LRO1853" s="401"/>
      <c r="LRP1853" s="401"/>
      <c r="LRQ1853" s="401"/>
      <c r="LRR1853" s="401"/>
      <c r="LRS1853" s="401"/>
      <c r="LRT1853" s="401"/>
      <c r="LRU1853" s="401"/>
      <c r="LRV1853" s="401"/>
      <c r="LRW1853" s="401"/>
      <c r="LRX1853" s="401"/>
      <c r="LRY1853" s="401"/>
      <c r="LRZ1853" s="401"/>
      <c r="LSA1853" s="401"/>
      <c r="LSB1853" s="401"/>
      <c r="LSC1853" s="401"/>
      <c r="LSD1853" s="401"/>
      <c r="LSE1853" s="401"/>
      <c r="LSF1853" s="401"/>
      <c r="LSG1853" s="401"/>
      <c r="LSH1853" s="401"/>
      <c r="LSI1853" s="401"/>
      <c r="LSJ1853" s="401"/>
      <c r="LSK1853" s="401"/>
      <c r="LSL1853" s="401"/>
      <c r="LSM1853" s="401"/>
      <c r="LSN1853" s="401"/>
      <c r="LSO1853" s="401"/>
      <c r="LSP1853" s="401"/>
      <c r="LSQ1853" s="401"/>
      <c r="LSR1853" s="401"/>
      <c r="LSS1853" s="401"/>
      <c r="LST1853" s="401"/>
      <c r="LSU1853" s="401"/>
      <c r="LSV1853" s="401"/>
      <c r="LSW1853" s="401"/>
      <c r="LSX1853" s="401"/>
      <c r="LSY1853" s="401"/>
      <c r="LSZ1853" s="401"/>
      <c r="LTA1853" s="401"/>
      <c r="LTB1853" s="401"/>
      <c r="LTC1853" s="401"/>
      <c r="LTD1853" s="401"/>
      <c r="LTE1853" s="401"/>
      <c r="LTF1853" s="401"/>
      <c r="LTG1853" s="401"/>
      <c r="LTH1853" s="401"/>
      <c r="LTI1853" s="401"/>
      <c r="LTJ1853" s="401"/>
      <c r="LTK1853" s="401"/>
      <c r="LTL1853" s="401"/>
      <c r="LTM1853" s="401"/>
      <c r="LTN1853" s="401"/>
      <c r="LTO1853" s="401"/>
      <c r="LTP1853" s="401"/>
      <c r="LTQ1853" s="401"/>
      <c r="LTR1853" s="401"/>
      <c r="LTS1853" s="401"/>
      <c r="LTT1853" s="401"/>
      <c r="LTU1853" s="401"/>
      <c r="LTV1853" s="401"/>
      <c r="LTW1853" s="401"/>
      <c r="LTX1853" s="401"/>
      <c r="LTY1853" s="401"/>
      <c r="LTZ1853" s="401"/>
      <c r="LUA1853" s="401"/>
      <c r="LUB1853" s="401"/>
      <c r="LUC1853" s="401"/>
      <c r="LUD1853" s="401"/>
      <c r="LUE1853" s="401"/>
      <c r="LUF1853" s="401"/>
      <c r="LUG1853" s="401"/>
      <c r="LUH1853" s="401"/>
      <c r="LUI1853" s="401"/>
      <c r="LUJ1853" s="401"/>
      <c r="LUK1853" s="401"/>
      <c r="LUL1853" s="401"/>
      <c r="LUM1853" s="401"/>
      <c r="LUN1853" s="401"/>
      <c r="LUO1853" s="401"/>
      <c r="LUP1853" s="401"/>
      <c r="LUQ1853" s="401"/>
      <c r="LUR1853" s="401"/>
      <c r="LUS1853" s="401"/>
      <c r="LUT1853" s="401"/>
      <c r="LUU1853" s="401"/>
      <c r="LUV1853" s="401"/>
      <c r="LUW1853" s="401"/>
      <c r="LUX1853" s="401"/>
      <c r="LUY1853" s="401"/>
      <c r="LUZ1853" s="401"/>
      <c r="LVA1853" s="401"/>
      <c r="LVB1853" s="401"/>
      <c r="LVC1853" s="401"/>
      <c r="LVD1853" s="401"/>
      <c r="LVE1853" s="401"/>
      <c r="LVF1853" s="401"/>
      <c r="LVG1853" s="401"/>
      <c r="LVH1853" s="401"/>
      <c r="LVI1853" s="401"/>
      <c r="LVJ1853" s="401"/>
      <c r="LVK1853" s="401"/>
      <c r="LVL1853" s="401"/>
      <c r="LVM1853" s="401"/>
      <c r="LVN1853" s="401"/>
      <c r="LVO1853" s="401"/>
      <c r="LVP1853" s="401"/>
      <c r="LVQ1853" s="401"/>
      <c r="LVR1853" s="401"/>
      <c r="LVS1853" s="401"/>
      <c r="LVT1853" s="401"/>
      <c r="LVU1853" s="401"/>
      <c r="LVV1853" s="401"/>
      <c r="LVW1853" s="401"/>
      <c r="LVX1853" s="401"/>
      <c r="LVY1853" s="401"/>
      <c r="LVZ1853" s="401"/>
      <c r="LWA1853" s="401"/>
      <c r="LWB1853" s="401"/>
      <c r="LWC1853" s="401"/>
      <c r="LWD1853" s="401"/>
      <c r="LWE1853" s="401"/>
      <c r="LWF1853" s="401"/>
      <c r="LWG1853" s="401"/>
      <c r="LWH1853" s="401"/>
      <c r="LWI1853" s="401"/>
      <c r="LWJ1853" s="401"/>
      <c r="LWK1853" s="401"/>
      <c r="LWL1853" s="401"/>
      <c r="LWM1853" s="401"/>
      <c r="LWN1853" s="401"/>
      <c r="LWO1853" s="401"/>
      <c r="LWP1853" s="401"/>
      <c r="LWQ1853" s="401"/>
      <c r="LWR1853" s="401"/>
      <c r="LWS1853" s="401"/>
      <c r="LWT1853" s="401"/>
      <c r="LWU1853" s="401"/>
      <c r="LWV1853" s="401"/>
      <c r="LWW1853" s="401"/>
      <c r="LWX1853" s="401"/>
      <c r="LWY1853" s="401"/>
      <c r="LWZ1853" s="401"/>
      <c r="LXA1853" s="401"/>
      <c r="LXB1853" s="401"/>
      <c r="LXC1853" s="401"/>
      <c r="LXD1853" s="401"/>
      <c r="LXE1853" s="401"/>
      <c r="LXF1853" s="401"/>
      <c r="LXG1853" s="401"/>
      <c r="LXH1853" s="401"/>
      <c r="LXI1853" s="401"/>
      <c r="LXJ1853" s="401"/>
      <c r="LXK1853" s="401"/>
      <c r="LXL1853" s="401"/>
      <c r="LXM1853" s="401"/>
      <c r="LXN1853" s="401"/>
      <c r="LXO1853" s="401"/>
      <c r="LXP1853" s="401"/>
      <c r="LXQ1853" s="401"/>
      <c r="LXR1853" s="401"/>
      <c r="LXS1853" s="401"/>
      <c r="LXT1853" s="401"/>
      <c r="LXU1853" s="401"/>
      <c r="LXV1853" s="401"/>
      <c r="LXW1853" s="401"/>
      <c r="LXX1853" s="401"/>
      <c r="LXY1853" s="401"/>
      <c r="LXZ1853" s="401"/>
      <c r="LYA1853" s="401"/>
      <c r="LYB1853" s="401"/>
      <c r="LYC1853" s="401"/>
      <c r="LYD1853" s="401"/>
      <c r="LYE1853" s="401"/>
      <c r="LYF1853" s="401"/>
      <c r="LYG1853" s="401"/>
      <c r="LYH1853" s="401"/>
      <c r="LYI1853" s="401"/>
      <c r="LYJ1853" s="401"/>
      <c r="LYK1853" s="401"/>
      <c r="LYL1853" s="401"/>
      <c r="LYM1853" s="401"/>
      <c r="LYN1853" s="401"/>
      <c r="LYO1853" s="401"/>
      <c r="LYP1853" s="401"/>
      <c r="LYQ1853" s="401"/>
      <c r="LYR1853" s="401"/>
      <c r="LYS1853" s="401"/>
      <c r="LYT1853" s="401"/>
      <c r="LYU1853" s="401"/>
      <c r="LYV1853" s="401"/>
      <c r="LYW1853" s="401"/>
      <c r="LYX1853" s="401"/>
      <c r="LYY1853" s="401"/>
      <c r="LYZ1853" s="401"/>
      <c r="LZA1853" s="401"/>
      <c r="LZB1853" s="401"/>
      <c r="LZC1853" s="401"/>
      <c r="LZD1853" s="401"/>
      <c r="LZE1853" s="401"/>
      <c r="LZF1853" s="401"/>
      <c r="LZG1853" s="401"/>
      <c r="LZH1853" s="401"/>
      <c r="LZI1853" s="401"/>
      <c r="LZJ1853" s="401"/>
      <c r="LZK1853" s="401"/>
      <c r="LZL1853" s="401"/>
      <c r="LZM1853" s="401"/>
      <c r="LZN1853" s="401"/>
      <c r="LZO1853" s="401"/>
      <c r="LZP1853" s="401"/>
      <c r="LZQ1853" s="401"/>
      <c r="LZR1853" s="401"/>
      <c r="LZS1853" s="401"/>
      <c r="LZT1853" s="401"/>
      <c r="LZU1853" s="401"/>
      <c r="LZV1853" s="401"/>
      <c r="LZW1853" s="401"/>
      <c r="LZX1853" s="401"/>
      <c r="LZY1853" s="401"/>
      <c r="LZZ1853" s="401"/>
      <c r="MAA1853" s="401"/>
      <c r="MAB1853" s="401"/>
      <c r="MAC1853" s="401"/>
      <c r="MAD1853" s="401"/>
      <c r="MAE1853" s="401"/>
      <c r="MAF1853" s="401"/>
      <c r="MAG1853" s="401"/>
      <c r="MAH1853" s="401"/>
      <c r="MAI1853" s="401"/>
      <c r="MAJ1853" s="401"/>
      <c r="MAK1853" s="401"/>
      <c r="MAL1853" s="401"/>
      <c r="MAM1853" s="401"/>
      <c r="MAN1853" s="401"/>
      <c r="MAO1853" s="401"/>
      <c r="MAP1853" s="401"/>
      <c r="MAQ1853" s="401"/>
      <c r="MAR1853" s="401"/>
      <c r="MAS1853" s="401"/>
      <c r="MAT1853" s="401"/>
      <c r="MAU1853" s="401"/>
      <c r="MAV1853" s="401"/>
      <c r="MAW1853" s="401"/>
      <c r="MAX1853" s="401"/>
      <c r="MAY1853" s="401"/>
      <c r="MAZ1853" s="401"/>
      <c r="MBA1853" s="401"/>
      <c r="MBB1853" s="401"/>
      <c r="MBC1853" s="401"/>
      <c r="MBD1853" s="401"/>
      <c r="MBE1853" s="401"/>
      <c r="MBF1853" s="401"/>
      <c r="MBG1853" s="401"/>
      <c r="MBH1853" s="401"/>
      <c r="MBI1853" s="401"/>
      <c r="MBJ1853" s="401"/>
      <c r="MBK1853" s="401"/>
      <c r="MBL1853" s="401"/>
      <c r="MBM1853" s="401"/>
      <c r="MBN1853" s="401"/>
      <c r="MBO1853" s="401"/>
      <c r="MBP1853" s="401"/>
      <c r="MBQ1853" s="401"/>
      <c r="MBR1853" s="401"/>
      <c r="MBS1853" s="401"/>
      <c r="MBT1853" s="401"/>
      <c r="MBU1853" s="401"/>
      <c r="MBV1853" s="401"/>
      <c r="MBW1853" s="401"/>
      <c r="MBX1853" s="401"/>
      <c r="MBY1853" s="401"/>
      <c r="MBZ1853" s="401"/>
      <c r="MCA1853" s="401"/>
      <c r="MCB1853" s="401"/>
      <c r="MCC1853" s="401"/>
      <c r="MCD1853" s="401"/>
      <c r="MCE1853" s="401"/>
      <c r="MCF1853" s="401"/>
      <c r="MCG1853" s="401"/>
      <c r="MCH1853" s="401"/>
      <c r="MCI1853" s="401"/>
      <c r="MCJ1853" s="401"/>
      <c r="MCK1853" s="401"/>
      <c r="MCL1853" s="401"/>
      <c r="MCM1853" s="401"/>
      <c r="MCN1853" s="401"/>
      <c r="MCO1853" s="401"/>
      <c r="MCP1853" s="401"/>
      <c r="MCQ1853" s="401"/>
      <c r="MCR1853" s="401"/>
      <c r="MCS1853" s="401"/>
      <c r="MCT1853" s="401"/>
      <c r="MCU1853" s="401"/>
      <c r="MCV1853" s="401"/>
      <c r="MCW1853" s="401"/>
      <c r="MCX1853" s="401"/>
      <c r="MCY1853" s="401"/>
      <c r="MCZ1853" s="401"/>
      <c r="MDA1853" s="401"/>
      <c r="MDB1853" s="401"/>
      <c r="MDC1853" s="401"/>
      <c r="MDD1853" s="401"/>
      <c r="MDE1853" s="401"/>
      <c r="MDF1853" s="401"/>
      <c r="MDG1853" s="401"/>
      <c r="MDH1853" s="401"/>
      <c r="MDI1853" s="401"/>
      <c r="MDJ1853" s="401"/>
      <c r="MDK1853" s="401"/>
      <c r="MDL1853" s="401"/>
      <c r="MDM1853" s="401"/>
      <c r="MDN1853" s="401"/>
      <c r="MDO1853" s="401"/>
      <c r="MDP1853" s="401"/>
      <c r="MDQ1853" s="401"/>
      <c r="MDR1853" s="401"/>
      <c r="MDS1853" s="401"/>
      <c r="MDT1853" s="401"/>
      <c r="MDU1853" s="401"/>
      <c r="MDV1853" s="401"/>
      <c r="MDW1853" s="401"/>
      <c r="MDX1853" s="401"/>
      <c r="MDY1853" s="401"/>
      <c r="MDZ1853" s="401"/>
      <c r="MEA1853" s="401"/>
      <c r="MEB1853" s="401"/>
      <c r="MEC1853" s="401"/>
      <c r="MED1853" s="401"/>
      <c r="MEE1853" s="401"/>
      <c r="MEF1853" s="401"/>
      <c r="MEG1853" s="401"/>
      <c r="MEH1853" s="401"/>
      <c r="MEI1853" s="401"/>
      <c r="MEJ1853" s="401"/>
      <c r="MEK1853" s="401"/>
      <c r="MEL1853" s="401"/>
      <c r="MEM1853" s="401"/>
      <c r="MEN1853" s="401"/>
      <c r="MEO1853" s="401"/>
      <c r="MEP1853" s="401"/>
      <c r="MEQ1853" s="401"/>
      <c r="MER1853" s="401"/>
      <c r="MES1853" s="401"/>
      <c r="MET1853" s="401"/>
      <c r="MEU1853" s="401"/>
      <c r="MEV1853" s="401"/>
      <c r="MEW1853" s="401"/>
      <c r="MEX1853" s="401"/>
      <c r="MEY1853" s="401"/>
      <c r="MEZ1853" s="401"/>
      <c r="MFA1853" s="401"/>
      <c r="MFB1853" s="401"/>
      <c r="MFC1853" s="401"/>
      <c r="MFD1853" s="401"/>
      <c r="MFE1853" s="401"/>
      <c r="MFF1853" s="401"/>
      <c r="MFG1853" s="401"/>
      <c r="MFH1853" s="401"/>
      <c r="MFI1853" s="401"/>
      <c r="MFJ1853" s="401"/>
      <c r="MFK1853" s="401"/>
      <c r="MFL1853" s="401"/>
      <c r="MFM1853" s="401"/>
      <c r="MFN1853" s="401"/>
      <c r="MFO1853" s="401"/>
      <c r="MFP1853" s="401"/>
      <c r="MFQ1853" s="401"/>
      <c r="MFR1853" s="401"/>
      <c r="MFS1853" s="401"/>
      <c r="MFT1853" s="401"/>
      <c r="MFU1853" s="401"/>
      <c r="MFV1853" s="401"/>
      <c r="MFW1853" s="401"/>
      <c r="MFX1853" s="401"/>
      <c r="MFY1853" s="401"/>
      <c r="MFZ1853" s="401"/>
      <c r="MGA1853" s="401"/>
      <c r="MGB1853" s="401"/>
      <c r="MGC1853" s="401"/>
      <c r="MGD1853" s="401"/>
      <c r="MGE1853" s="401"/>
      <c r="MGF1853" s="401"/>
      <c r="MGG1853" s="401"/>
      <c r="MGH1853" s="401"/>
      <c r="MGI1853" s="401"/>
      <c r="MGJ1853" s="401"/>
      <c r="MGK1853" s="401"/>
      <c r="MGL1853" s="401"/>
      <c r="MGM1853" s="401"/>
      <c r="MGN1853" s="401"/>
      <c r="MGO1853" s="401"/>
      <c r="MGP1853" s="401"/>
      <c r="MGQ1853" s="401"/>
      <c r="MGR1853" s="401"/>
      <c r="MGS1853" s="401"/>
      <c r="MGT1853" s="401"/>
      <c r="MGU1853" s="401"/>
      <c r="MGV1853" s="401"/>
      <c r="MGW1853" s="401"/>
      <c r="MGX1853" s="401"/>
      <c r="MGY1853" s="401"/>
      <c r="MGZ1853" s="401"/>
      <c r="MHA1853" s="401"/>
      <c r="MHB1853" s="401"/>
      <c r="MHC1853" s="401"/>
      <c r="MHD1853" s="401"/>
      <c r="MHE1853" s="401"/>
      <c r="MHF1853" s="401"/>
      <c r="MHG1853" s="401"/>
      <c r="MHH1853" s="401"/>
      <c r="MHI1853" s="401"/>
      <c r="MHJ1853" s="401"/>
      <c r="MHK1853" s="401"/>
      <c r="MHL1853" s="401"/>
      <c r="MHM1853" s="401"/>
      <c r="MHN1853" s="401"/>
      <c r="MHO1853" s="401"/>
      <c r="MHP1853" s="401"/>
      <c r="MHQ1853" s="401"/>
      <c r="MHR1853" s="401"/>
      <c r="MHS1853" s="401"/>
      <c r="MHT1853" s="401"/>
      <c r="MHU1853" s="401"/>
      <c r="MHV1853" s="401"/>
      <c r="MHW1853" s="401"/>
      <c r="MHX1853" s="401"/>
      <c r="MHY1853" s="401"/>
      <c r="MHZ1853" s="401"/>
      <c r="MIA1853" s="401"/>
      <c r="MIB1853" s="401"/>
      <c r="MIC1853" s="401"/>
      <c r="MID1853" s="401"/>
      <c r="MIE1853" s="401"/>
      <c r="MIF1853" s="401"/>
      <c r="MIG1853" s="401"/>
      <c r="MIH1853" s="401"/>
      <c r="MII1853" s="401"/>
      <c r="MIJ1853" s="401"/>
      <c r="MIK1853" s="401"/>
      <c r="MIL1853" s="401"/>
      <c r="MIM1853" s="401"/>
      <c r="MIN1853" s="401"/>
      <c r="MIO1853" s="401"/>
      <c r="MIP1853" s="401"/>
      <c r="MIQ1853" s="401"/>
      <c r="MIR1853" s="401"/>
      <c r="MIS1853" s="401"/>
      <c r="MIT1853" s="401"/>
      <c r="MIU1853" s="401"/>
      <c r="MIV1853" s="401"/>
      <c r="MIW1853" s="401"/>
      <c r="MIX1853" s="401"/>
      <c r="MIY1853" s="401"/>
      <c r="MIZ1853" s="401"/>
      <c r="MJA1853" s="401"/>
      <c r="MJB1853" s="401"/>
      <c r="MJC1853" s="401"/>
      <c r="MJD1853" s="401"/>
      <c r="MJE1853" s="401"/>
      <c r="MJF1853" s="401"/>
      <c r="MJG1853" s="401"/>
      <c r="MJH1853" s="401"/>
      <c r="MJI1853" s="401"/>
      <c r="MJJ1853" s="401"/>
      <c r="MJK1853" s="401"/>
      <c r="MJL1853" s="401"/>
      <c r="MJM1853" s="401"/>
      <c r="MJN1853" s="401"/>
      <c r="MJO1853" s="401"/>
      <c r="MJP1853" s="401"/>
      <c r="MJQ1853" s="401"/>
      <c r="MJR1853" s="401"/>
      <c r="MJS1853" s="401"/>
      <c r="MJT1853" s="401"/>
      <c r="MJU1853" s="401"/>
      <c r="MJV1853" s="401"/>
      <c r="MJW1853" s="401"/>
      <c r="MJX1853" s="401"/>
      <c r="MJY1853" s="401"/>
      <c r="MJZ1853" s="401"/>
      <c r="MKA1853" s="401"/>
      <c r="MKB1853" s="401"/>
      <c r="MKC1853" s="401"/>
      <c r="MKD1853" s="401"/>
      <c r="MKE1853" s="401"/>
      <c r="MKF1853" s="401"/>
      <c r="MKG1853" s="401"/>
      <c r="MKH1853" s="401"/>
      <c r="MKI1853" s="401"/>
      <c r="MKJ1853" s="401"/>
      <c r="MKK1853" s="401"/>
      <c r="MKL1853" s="401"/>
      <c r="MKM1853" s="401"/>
      <c r="MKN1853" s="401"/>
      <c r="MKO1853" s="401"/>
      <c r="MKP1853" s="401"/>
      <c r="MKQ1853" s="401"/>
      <c r="MKR1853" s="401"/>
      <c r="MKS1853" s="401"/>
      <c r="MKT1853" s="401"/>
      <c r="MKU1853" s="401"/>
      <c r="MKV1853" s="401"/>
      <c r="MKW1853" s="401"/>
      <c r="MKX1853" s="401"/>
      <c r="MKY1853" s="401"/>
      <c r="MKZ1853" s="401"/>
      <c r="MLA1853" s="401"/>
      <c r="MLB1853" s="401"/>
      <c r="MLC1853" s="401"/>
      <c r="MLD1853" s="401"/>
      <c r="MLE1853" s="401"/>
      <c r="MLF1853" s="401"/>
      <c r="MLG1853" s="401"/>
      <c r="MLH1853" s="401"/>
      <c r="MLI1853" s="401"/>
      <c r="MLJ1853" s="401"/>
      <c r="MLK1853" s="401"/>
      <c r="MLL1853" s="401"/>
      <c r="MLM1853" s="401"/>
      <c r="MLN1853" s="401"/>
      <c r="MLO1853" s="401"/>
      <c r="MLP1853" s="401"/>
      <c r="MLQ1853" s="401"/>
      <c r="MLR1853" s="401"/>
      <c r="MLS1853" s="401"/>
      <c r="MLT1853" s="401"/>
      <c r="MLU1853" s="401"/>
      <c r="MLV1853" s="401"/>
      <c r="MLW1853" s="401"/>
      <c r="MLX1853" s="401"/>
      <c r="MLY1853" s="401"/>
      <c r="MLZ1853" s="401"/>
      <c r="MMA1853" s="401"/>
      <c r="MMB1853" s="401"/>
      <c r="MMC1853" s="401"/>
      <c r="MMD1853" s="401"/>
      <c r="MME1853" s="401"/>
      <c r="MMF1853" s="401"/>
      <c r="MMG1853" s="401"/>
      <c r="MMH1853" s="401"/>
      <c r="MMI1853" s="401"/>
      <c r="MMJ1853" s="401"/>
      <c r="MMK1853" s="401"/>
      <c r="MML1853" s="401"/>
      <c r="MMM1853" s="401"/>
      <c r="MMN1853" s="401"/>
      <c r="MMO1853" s="401"/>
      <c r="MMP1853" s="401"/>
      <c r="MMQ1853" s="401"/>
      <c r="MMR1853" s="401"/>
      <c r="MMS1853" s="401"/>
      <c r="MMT1853" s="401"/>
      <c r="MMU1853" s="401"/>
      <c r="MMV1853" s="401"/>
      <c r="MMW1853" s="401"/>
      <c r="MMX1853" s="401"/>
      <c r="MMY1853" s="401"/>
      <c r="MMZ1853" s="401"/>
      <c r="MNA1853" s="401"/>
      <c r="MNB1853" s="401"/>
      <c r="MNC1853" s="401"/>
      <c r="MND1853" s="401"/>
      <c r="MNE1853" s="401"/>
      <c r="MNF1853" s="401"/>
      <c r="MNG1853" s="401"/>
      <c r="MNH1853" s="401"/>
      <c r="MNI1853" s="401"/>
      <c r="MNJ1853" s="401"/>
      <c r="MNK1853" s="401"/>
      <c r="MNL1853" s="401"/>
      <c r="MNM1853" s="401"/>
      <c r="MNN1853" s="401"/>
      <c r="MNO1853" s="401"/>
      <c r="MNP1853" s="401"/>
      <c r="MNQ1853" s="401"/>
      <c r="MNR1853" s="401"/>
      <c r="MNS1853" s="401"/>
      <c r="MNT1853" s="401"/>
      <c r="MNU1853" s="401"/>
      <c r="MNV1853" s="401"/>
      <c r="MNW1853" s="401"/>
      <c r="MNX1853" s="401"/>
      <c r="MNY1853" s="401"/>
      <c r="MNZ1853" s="401"/>
      <c r="MOA1853" s="401"/>
      <c r="MOB1853" s="401"/>
      <c r="MOC1853" s="401"/>
      <c r="MOD1853" s="401"/>
      <c r="MOE1853" s="401"/>
      <c r="MOF1853" s="401"/>
      <c r="MOG1853" s="401"/>
      <c r="MOH1853" s="401"/>
      <c r="MOI1853" s="401"/>
      <c r="MOJ1853" s="401"/>
      <c r="MOK1853" s="401"/>
      <c r="MOL1853" s="401"/>
      <c r="MOM1853" s="401"/>
      <c r="MON1853" s="401"/>
      <c r="MOO1853" s="401"/>
      <c r="MOP1853" s="401"/>
      <c r="MOQ1853" s="401"/>
      <c r="MOR1853" s="401"/>
      <c r="MOS1853" s="401"/>
      <c r="MOT1853" s="401"/>
      <c r="MOU1853" s="401"/>
      <c r="MOV1853" s="401"/>
      <c r="MOW1853" s="401"/>
      <c r="MOX1853" s="401"/>
      <c r="MOY1853" s="401"/>
      <c r="MOZ1853" s="401"/>
      <c r="MPA1853" s="401"/>
      <c r="MPB1853" s="401"/>
      <c r="MPC1853" s="401"/>
      <c r="MPD1853" s="401"/>
      <c r="MPE1853" s="401"/>
      <c r="MPF1853" s="401"/>
      <c r="MPG1853" s="401"/>
      <c r="MPH1853" s="401"/>
      <c r="MPI1853" s="401"/>
      <c r="MPJ1853" s="401"/>
      <c r="MPK1853" s="401"/>
      <c r="MPL1853" s="401"/>
      <c r="MPM1853" s="401"/>
      <c r="MPN1853" s="401"/>
      <c r="MPO1853" s="401"/>
      <c r="MPP1853" s="401"/>
      <c r="MPQ1853" s="401"/>
      <c r="MPR1853" s="401"/>
      <c r="MPS1853" s="401"/>
      <c r="MPT1853" s="401"/>
      <c r="MPU1853" s="401"/>
      <c r="MPV1853" s="401"/>
      <c r="MPW1853" s="401"/>
      <c r="MPX1853" s="401"/>
      <c r="MPY1853" s="401"/>
      <c r="MPZ1853" s="401"/>
      <c r="MQA1853" s="401"/>
      <c r="MQB1853" s="401"/>
      <c r="MQC1853" s="401"/>
      <c r="MQD1853" s="401"/>
      <c r="MQE1853" s="401"/>
      <c r="MQF1853" s="401"/>
      <c r="MQG1853" s="401"/>
      <c r="MQH1853" s="401"/>
      <c r="MQI1853" s="401"/>
      <c r="MQJ1853" s="401"/>
      <c r="MQK1853" s="401"/>
      <c r="MQL1853" s="401"/>
      <c r="MQM1853" s="401"/>
      <c r="MQN1853" s="401"/>
      <c r="MQO1853" s="401"/>
      <c r="MQP1853" s="401"/>
      <c r="MQQ1853" s="401"/>
      <c r="MQR1853" s="401"/>
      <c r="MQS1853" s="401"/>
      <c r="MQT1853" s="401"/>
      <c r="MQU1853" s="401"/>
      <c r="MQV1853" s="401"/>
      <c r="MQW1853" s="401"/>
      <c r="MQX1853" s="401"/>
      <c r="MQY1853" s="401"/>
      <c r="MQZ1853" s="401"/>
      <c r="MRA1853" s="401"/>
      <c r="MRB1853" s="401"/>
      <c r="MRC1853" s="401"/>
      <c r="MRD1853" s="401"/>
      <c r="MRE1853" s="401"/>
      <c r="MRF1853" s="401"/>
      <c r="MRG1853" s="401"/>
      <c r="MRH1853" s="401"/>
      <c r="MRI1853" s="401"/>
      <c r="MRJ1853" s="401"/>
      <c r="MRK1853" s="401"/>
      <c r="MRL1853" s="401"/>
      <c r="MRM1853" s="401"/>
      <c r="MRN1853" s="401"/>
      <c r="MRO1853" s="401"/>
      <c r="MRP1853" s="401"/>
      <c r="MRQ1853" s="401"/>
      <c r="MRR1853" s="401"/>
      <c r="MRS1853" s="401"/>
      <c r="MRT1853" s="401"/>
      <c r="MRU1853" s="401"/>
      <c r="MRV1853" s="401"/>
      <c r="MRW1853" s="401"/>
      <c r="MRX1853" s="401"/>
      <c r="MRY1853" s="401"/>
      <c r="MRZ1853" s="401"/>
      <c r="MSA1853" s="401"/>
      <c r="MSB1853" s="401"/>
      <c r="MSC1853" s="401"/>
      <c r="MSD1853" s="401"/>
      <c r="MSE1853" s="401"/>
      <c r="MSF1853" s="401"/>
      <c r="MSG1853" s="401"/>
      <c r="MSH1853" s="401"/>
      <c r="MSI1853" s="401"/>
      <c r="MSJ1853" s="401"/>
      <c r="MSK1853" s="401"/>
      <c r="MSL1853" s="401"/>
      <c r="MSM1853" s="401"/>
      <c r="MSN1853" s="401"/>
      <c r="MSO1853" s="401"/>
      <c r="MSP1853" s="401"/>
      <c r="MSQ1853" s="401"/>
      <c r="MSR1853" s="401"/>
      <c r="MSS1853" s="401"/>
      <c r="MST1853" s="401"/>
      <c r="MSU1853" s="401"/>
      <c r="MSV1853" s="401"/>
      <c r="MSW1853" s="401"/>
      <c r="MSX1853" s="401"/>
      <c r="MSY1853" s="401"/>
      <c r="MSZ1853" s="401"/>
      <c r="MTA1853" s="401"/>
      <c r="MTB1853" s="401"/>
      <c r="MTC1853" s="401"/>
      <c r="MTD1853" s="401"/>
      <c r="MTE1853" s="401"/>
      <c r="MTF1853" s="401"/>
      <c r="MTG1853" s="401"/>
      <c r="MTH1853" s="401"/>
      <c r="MTI1853" s="401"/>
      <c r="MTJ1853" s="401"/>
      <c r="MTK1853" s="401"/>
      <c r="MTL1853" s="401"/>
      <c r="MTM1853" s="401"/>
      <c r="MTN1853" s="401"/>
      <c r="MTO1853" s="401"/>
      <c r="MTP1853" s="401"/>
      <c r="MTQ1853" s="401"/>
      <c r="MTR1853" s="401"/>
      <c r="MTS1853" s="401"/>
      <c r="MTT1853" s="401"/>
      <c r="MTU1853" s="401"/>
      <c r="MTV1853" s="401"/>
      <c r="MTW1853" s="401"/>
      <c r="MTX1853" s="401"/>
      <c r="MTY1853" s="401"/>
      <c r="MTZ1853" s="401"/>
      <c r="MUA1853" s="401"/>
      <c r="MUB1853" s="401"/>
      <c r="MUC1853" s="401"/>
      <c r="MUD1853" s="401"/>
      <c r="MUE1853" s="401"/>
      <c r="MUF1853" s="401"/>
      <c r="MUG1853" s="401"/>
      <c r="MUH1853" s="401"/>
      <c r="MUI1853" s="401"/>
      <c r="MUJ1853" s="401"/>
      <c r="MUK1853" s="401"/>
      <c r="MUL1853" s="401"/>
      <c r="MUM1853" s="401"/>
      <c r="MUN1853" s="401"/>
      <c r="MUO1853" s="401"/>
      <c r="MUP1853" s="401"/>
      <c r="MUQ1853" s="401"/>
      <c r="MUR1853" s="401"/>
      <c r="MUS1853" s="401"/>
      <c r="MUT1853" s="401"/>
      <c r="MUU1853" s="401"/>
      <c r="MUV1853" s="401"/>
      <c r="MUW1853" s="401"/>
      <c r="MUX1853" s="401"/>
      <c r="MUY1853" s="401"/>
      <c r="MUZ1853" s="401"/>
      <c r="MVA1853" s="401"/>
      <c r="MVB1853" s="401"/>
      <c r="MVC1853" s="401"/>
      <c r="MVD1853" s="401"/>
      <c r="MVE1853" s="401"/>
      <c r="MVF1853" s="401"/>
      <c r="MVG1853" s="401"/>
      <c r="MVH1853" s="401"/>
      <c r="MVI1853" s="401"/>
      <c r="MVJ1853" s="401"/>
      <c r="MVK1853" s="401"/>
      <c r="MVL1853" s="401"/>
      <c r="MVM1853" s="401"/>
      <c r="MVN1853" s="401"/>
      <c r="MVO1853" s="401"/>
      <c r="MVP1853" s="401"/>
      <c r="MVQ1853" s="401"/>
      <c r="MVR1853" s="401"/>
      <c r="MVS1853" s="401"/>
      <c r="MVT1853" s="401"/>
      <c r="MVU1853" s="401"/>
      <c r="MVV1853" s="401"/>
      <c r="MVW1853" s="401"/>
      <c r="MVX1853" s="401"/>
      <c r="MVY1853" s="401"/>
      <c r="MVZ1853" s="401"/>
      <c r="MWA1853" s="401"/>
      <c r="MWB1853" s="401"/>
      <c r="MWC1853" s="401"/>
      <c r="MWD1853" s="401"/>
      <c r="MWE1853" s="401"/>
      <c r="MWF1853" s="401"/>
      <c r="MWG1853" s="401"/>
      <c r="MWH1853" s="401"/>
      <c r="MWI1853" s="401"/>
      <c r="MWJ1853" s="401"/>
      <c r="MWK1853" s="401"/>
      <c r="MWL1853" s="401"/>
      <c r="MWM1853" s="401"/>
      <c r="MWN1853" s="401"/>
      <c r="MWO1853" s="401"/>
      <c r="MWP1853" s="401"/>
      <c r="MWQ1853" s="401"/>
      <c r="MWR1853" s="401"/>
      <c r="MWS1853" s="401"/>
      <c r="MWT1853" s="401"/>
      <c r="MWU1853" s="401"/>
      <c r="MWV1853" s="401"/>
      <c r="MWW1853" s="401"/>
      <c r="MWX1853" s="401"/>
      <c r="MWY1853" s="401"/>
      <c r="MWZ1853" s="401"/>
      <c r="MXA1853" s="401"/>
      <c r="MXB1853" s="401"/>
      <c r="MXC1853" s="401"/>
      <c r="MXD1853" s="401"/>
      <c r="MXE1853" s="401"/>
      <c r="MXF1853" s="401"/>
      <c r="MXG1853" s="401"/>
      <c r="MXH1853" s="401"/>
      <c r="MXI1853" s="401"/>
      <c r="MXJ1853" s="401"/>
      <c r="MXK1853" s="401"/>
      <c r="MXL1853" s="401"/>
      <c r="MXM1853" s="401"/>
      <c r="MXN1853" s="401"/>
      <c r="MXO1853" s="401"/>
      <c r="MXP1853" s="401"/>
      <c r="MXQ1853" s="401"/>
      <c r="MXR1853" s="401"/>
      <c r="MXS1853" s="401"/>
      <c r="MXT1853" s="401"/>
      <c r="MXU1853" s="401"/>
      <c r="MXV1853" s="401"/>
      <c r="MXW1853" s="401"/>
      <c r="MXX1853" s="401"/>
      <c r="MXY1853" s="401"/>
      <c r="MXZ1853" s="401"/>
      <c r="MYA1853" s="401"/>
      <c r="MYB1853" s="401"/>
      <c r="MYC1853" s="401"/>
      <c r="MYD1853" s="401"/>
      <c r="MYE1853" s="401"/>
      <c r="MYF1853" s="401"/>
      <c r="MYG1853" s="401"/>
      <c r="MYH1853" s="401"/>
      <c r="MYI1853" s="401"/>
      <c r="MYJ1853" s="401"/>
      <c r="MYK1853" s="401"/>
      <c r="MYL1853" s="401"/>
      <c r="MYM1853" s="401"/>
      <c r="MYN1853" s="401"/>
      <c r="MYO1853" s="401"/>
      <c r="MYP1853" s="401"/>
      <c r="MYQ1853" s="401"/>
      <c r="MYR1853" s="401"/>
      <c r="MYS1853" s="401"/>
      <c r="MYT1853" s="401"/>
      <c r="MYU1853" s="401"/>
      <c r="MYV1853" s="401"/>
      <c r="MYW1853" s="401"/>
      <c r="MYX1853" s="401"/>
      <c r="MYY1853" s="401"/>
      <c r="MYZ1853" s="401"/>
      <c r="MZA1853" s="401"/>
      <c r="MZB1853" s="401"/>
      <c r="MZC1853" s="401"/>
      <c r="MZD1853" s="401"/>
      <c r="MZE1853" s="401"/>
      <c r="MZF1853" s="401"/>
      <c r="MZG1853" s="401"/>
      <c r="MZH1853" s="401"/>
      <c r="MZI1853" s="401"/>
      <c r="MZJ1853" s="401"/>
      <c r="MZK1853" s="401"/>
      <c r="MZL1853" s="401"/>
      <c r="MZM1853" s="401"/>
      <c r="MZN1853" s="401"/>
      <c r="MZO1853" s="401"/>
      <c r="MZP1853" s="401"/>
      <c r="MZQ1853" s="401"/>
      <c r="MZR1853" s="401"/>
      <c r="MZS1853" s="401"/>
      <c r="MZT1853" s="401"/>
      <c r="MZU1853" s="401"/>
      <c r="MZV1853" s="401"/>
      <c r="MZW1853" s="401"/>
      <c r="MZX1853" s="401"/>
      <c r="MZY1853" s="401"/>
      <c r="MZZ1853" s="401"/>
      <c r="NAA1853" s="401"/>
      <c r="NAB1853" s="401"/>
      <c r="NAC1853" s="401"/>
      <c r="NAD1853" s="401"/>
      <c r="NAE1853" s="401"/>
      <c r="NAF1853" s="401"/>
      <c r="NAG1853" s="401"/>
      <c r="NAH1853" s="401"/>
      <c r="NAI1853" s="401"/>
      <c r="NAJ1853" s="401"/>
      <c r="NAK1853" s="401"/>
      <c r="NAL1853" s="401"/>
      <c r="NAM1853" s="401"/>
      <c r="NAN1853" s="401"/>
      <c r="NAO1853" s="401"/>
      <c r="NAP1853" s="401"/>
      <c r="NAQ1853" s="401"/>
      <c r="NAR1853" s="401"/>
      <c r="NAS1853" s="401"/>
      <c r="NAT1853" s="401"/>
      <c r="NAU1853" s="401"/>
      <c r="NAV1853" s="401"/>
      <c r="NAW1853" s="401"/>
      <c r="NAX1853" s="401"/>
      <c r="NAY1853" s="401"/>
      <c r="NAZ1853" s="401"/>
      <c r="NBA1853" s="401"/>
      <c r="NBB1853" s="401"/>
      <c r="NBC1853" s="401"/>
      <c r="NBD1853" s="401"/>
      <c r="NBE1853" s="401"/>
      <c r="NBF1853" s="401"/>
      <c r="NBG1853" s="401"/>
      <c r="NBH1853" s="401"/>
      <c r="NBI1853" s="401"/>
      <c r="NBJ1853" s="401"/>
      <c r="NBK1853" s="401"/>
      <c r="NBL1853" s="401"/>
      <c r="NBM1853" s="401"/>
      <c r="NBN1853" s="401"/>
      <c r="NBO1853" s="401"/>
      <c r="NBP1853" s="401"/>
      <c r="NBQ1853" s="401"/>
      <c r="NBR1853" s="401"/>
      <c r="NBS1853" s="401"/>
      <c r="NBT1853" s="401"/>
      <c r="NBU1853" s="401"/>
      <c r="NBV1853" s="401"/>
      <c r="NBW1853" s="401"/>
      <c r="NBX1853" s="401"/>
      <c r="NBY1853" s="401"/>
      <c r="NBZ1853" s="401"/>
      <c r="NCA1853" s="401"/>
      <c r="NCB1853" s="401"/>
      <c r="NCC1853" s="401"/>
      <c r="NCD1853" s="401"/>
      <c r="NCE1853" s="401"/>
      <c r="NCF1853" s="401"/>
      <c r="NCG1853" s="401"/>
      <c r="NCH1853" s="401"/>
      <c r="NCI1853" s="401"/>
      <c r="NCJ1853" s="401"/>
      <c r="NCK1853" s="401"/>
      <c r="NCL1853" s="401"/>
      <c r="NCM1853" s="401"/>
      <c r="NCN1853" s="401"/>
      <c r="NCO1853" s="401"/>
      <c r="NCP1853" s="401"/>
      <c r="NCQ1853" s="401"/>
      <c r="NCR1853" s="401"/>
      <c r="NCS1853" s="401"/>
      <c r="NCT1853" s="401"/>
      <c r="NCU1853" s="401"/>
      <c r="NCV1853" s="401"/>
      <c r="NCW1853" s="401"/>
      <c r="NCX1853" s="401"/>
      <c r="NCY1853" s="401"/>
      <c r="NCZ1853" s="401"/>
      <c r="NDA1853" s="401"/>
      <c r="NDB1853" s="401"/>
      <c r="NDC1853" s="401"/>
      <c r="NDD1853" s="401"/>
      <c r="NDE1853" s="401"/>
      <c r="NDF1853" s="401"/>
      <c r="NDG1853" s="401"/>
      <c r="NDH1853" s="401"/>
      <c r="NDI1853" s="401"/>
      <c r="NDJ1853" s="401"/>
      <c r="NDK1853" s="401"/>
      <c r="NDL1853" s="401"/>
      <c r="NDM1853" s="401"/>
      <c r="NDN1853" s="401"/>
      <c r="NDO1853" s="401"/>
      <c r="NDP1853" s="401"/>
      <c r="NDQ1853" s="401"/>
      <c r="NDR1853" s="401"/>
      <c r="NDS1853" s="401"/>
      <c r="NDT1853" s="401"/>
      <c r="NDU1853" s="401"/>
      <c r="NDV1853" s="401"/>
      <c r="NDW1853" s="401"/>
      <c r="NDX1853" s="401"/>
      <c r="NDY1853" s="401"/>
      <c r="NDZ1853" s="401"/>
      <c r="NEA1853" s="401"/>
      <c r="NEB1853" s="401"/>
      <c r="NEC1853" s="401"/>
      <c r="NED1853" s="401"/>
      <c r="NEE1853" s="401"/>
      <c r="NEF1853" s="401"/>
      <c r="NEG1853" s="401"/>
      <c r="NEH1853" s="401"/>
      <c r="NEI1853" s="401"/>
      <c r="NEJ1853" s="401"/>
      <c r="NEK1853" s="401"/>
      <c r="NEL1853" s="401"/>
      <c r="NEM1853" s="401"/>
      <c r="NEN1853" s="401"/>
      <c r="NEO1853" s="401"/>
      <c r="NEP1853" s="401"/>
      <c r="NEQ1853" s="401"/>
      <c r="NER1853" s="401"/>
      <c r="NES1853" s="401"/>
      <c r="NET1853" s="401"/>
      <c r="NEU1853" s="401"/>
      <c r="NEV1853" s="401"/>
      <c r="NEW1853" s="401"/>
      <c r="NEX1853" s="401"/>
      <c r="NEY1853" s="401"/>
      <c r="NEZ1853" s="401"/>
      <c r="NFA1853" s="401"/>
      <c r="NFB1853" s="401"/>
      <c r="NFC1853" s="401"/>
      <c r="NFD1853" s="401"/>
      <c r="NFE1853" s="401"/>
      <c r="NFF1853" s="401"/>
      <c r="NFG1853" s="401"/>
      <c r="NFH1853" s="401"/>
      <c r="NFI1853" s="401"/>
      <c r="NFJ1853" s="401"/>
      <c r="NFK1853" s="401"/>
      <c r="NFL1853" s="401"/>
      <c r="NFM1853" s="401"/>
      <c r="NFN1853" s="401"/>
      <c r="NFO1853" s="401"/>
      <c r="NFP1853" s="401"/>
      <c r="NFQ1853" s="401"/>
      <c r="NFR1853" s="401"/>
      <c r="NFS1853" s="401"/>
      <c r="NFT1853" s="401"/>
      <c r="NFU1853" s="401"/>
      <c r="NFV1853" s="401"/>
      <c r="NFW1853" s="401"/>
      <c r="NFX1853" s="401"/>
      <c r="NFY1853" s="401"/>
      <c r="NFZ1853" s="401"/>
      <c r="NGA1853" s="401"/>
      <c r="NGB1853" s="401"/>
      <c r="NGC1853" s="401"/>
      <c r="NGD1853" s="401"/>
      <c r="NGE1853" s="401"/>
      <c r="NGF1853" s="401"/>
      <c r="NGG1853" s="401"/>
      <c r="NGH1853" s="401"/>
      <c r="NGI1853" s="401"/>
      <c r="NGJ1853" s="401"/>
      <c r="NGK1853" s="401"/>
      <c r="NGL1853" s="401"/>
      <c r="NGM1853" s="401"/>
      <c r="NGN1853" s="401"/>
      <c r="NGO1853" s="401"/>
      <c r="NGP1853" s="401"/>
      <c r="NGQ1853" s="401"/>
      <c r="NGR1853" s="401"/>
      <c r="NGS1853" s="401"/>
      <c r="NGT1853" s="401"/>
      <c r="NGU1853" s="401"/>
      <c r="NGV1853" s="401"/>
      <c r="NGW1853" s="401"/>
      <c r="NGX1853" s="401"/>
      <c r="NGY1853" s="401"/>
      <c r="NGZ1853" s="401"/>
      <c r="NHA1853" s="401"/>
      <c r="NHB1853" s="401"/>
      <c r="NHC1853" s="401"/>
      <c r="NHD1853" s="401"/>
      <c r="NHE1853" s="401"/>
      <c r="NHF1853" s="401"/>
      <c r="NHG1853" s="401"/>
      <c r="NHH1853" s="401"/>
      <c r="NHI1853" s="401"/>
      <c r="NHJ1853" s="401"/>
      <c r="NHK1853" s="401"/>
      <c r="NHL1853" s="401"/>
      <c r="NHM1853" s="401"/>
      <c r="NHN1853" s="401"/>
      <c r="NHO1853" s="401"/>
      <c r="NHP1853" s="401"/>
      <c r="NHQ1853" s="401"/>
      <c r="NHR1853" s="401"/>
      <c r="NHS1853" s="401"/>
      <c r="NHT1853" s="401"/>
      <c r="NHU1853" s="401"/>
      <c r="NHV1853" s="401"/>
      <c r="NHW1853" s="401"/>
      <c r="NHX1853" s="401"/>
      <c r="NHY1853" s="401"/>
      <c r="NHZ1853" s="401"/>
      <c r="NIA1853" s="401"/>
      <c r="NIB1853" s="401"/>
      <c r="NIC1853" s="401"/>
      <c r="NID1853" s="401"/>
      <c r="NIE1853" s="401"/>
      <c r="NIF1853" s="401"/>
      <c r="NIG1853" s="401"/>
      <c r="NIH1853" s="401"/>
      <c r="NII1853" s="401"/>
      <c r="NIJ1853" s="401"/>
      <c r="NIK1853" s="401"/>
      <c r="NIL1853" s="401"/>
      <c r="NIM1853" s="401"/>
      <c r="NIN1853" s="401"/>
      <c r="NIO1853" s="401"/>
      <c r="NIP1853" s="401"/>
      <c r="NIQ1853" s="401"/>
      <c r="NIR1853" s="401"/>
      <c r="NIS1853" s="401"/>
      <c r="NIT1853" s="401"/>
      <c r="NIU1853" s="401"/>
      <c r="NIV1853" s="401"/>
      <c r="NIW1853" s="401"/>
      <c r="NIX1853" s="401"/>
      <c r="NIY1853" s="401"/>
      <c r="NIZ1853" s="401"/>
      <c r="NJA1853" s="401"/>
      <c r="NJB1853" s="401"/>
      <c r="NJC1853" s="401"/>
      <c r="NJD1853" s="401"/>
      <c r="NJE1853" s="401"/>
      <c r="NJF1853" s="401"/>
      <c r="NJG1853" s="401"/>
      <c r="NJH1853" s="401"/>
      <c r="NJI1853" s="401"/>
      <c r="NJJ1853" s="401"/>
      <c r="NJK1853" s="401"/>
      <c r="NJL1853" s="401"/>
      <c r="NJM1853" s="401"/>
      <c r="NJN1853" s="401"/>
      <c r="NJO1853" s="401"/>
      <c r="NJP1853" s="401"/>
      <c r="NJQ1853" s="401"/>
      <c r="NJR1853" s="401"/>
      <c r="NJS1853" s="401"/>
      <c r="NJT1853" s="401"/>
      <c r="NJU1853" s="401"/>
      <c r="NJV1853" s="401"/>
      <c r="NJW1853" s="401"/>
      <c r="NJX1853" s="401"/>
      <c r="NJY1853" s="401"/>
      <c r="NJZ1853" s="401"/>
      <c r="NKA1853" s="401"/>
      <c r="NKB1853" s="401"/>
      <c r="NKC1853" s="401"/>
      <c r="NKD1853" s="401"/>
      <c r="NKE1853" s="401"/>
      <c r="NKF1853" s="401"/>
      <c r="NKG1853" s="401"/>
      <c r="NKH1853" s="401"/>
      <c r="NKI1853" s="401"/>
      <c r="NKJ1853" s="401"/>
      <c r="NKK1853" s="401"/>
      <c r="NKL1853" s="401"/>
      <c r="NKM1853" s="401"/>
      <c r="NKN1853" s="401"/>
      <c r="NKO1853" s="401"/>
      <c r="NKP1853" s="401"/>
      <c r="NKQ1853" s="401"/>
      <c r="NKR1853" s="401"/>
      <c r="NKS1853" s="401"/>
      <c r="NKT1853" s="401"/>
      <c r="NKU1853" s="401"/>
      <c r="NKV1853" s="401"/>
      <c r="NKW1853" s="401"/>
      <c r="NKX1853" s="401"/>
      <c r="NKY1853" s="401"/>
      <c r="NKZ1853" s="401"/>
      <c r="NLA1853" s="401"/>
      <c r="NLB1853" s="401"/>
      <c r="NLC1853" s="401"/>
      <c r="NLD1853" s="401"/>
      <c r="NLE1853" s="401"/>
      <c r="NLF1853" s="401"/>
      <c r="NLG1853" s="401"/>
      <c r="NLH1853" s="401"/>
      <c r="NLI1853" s="401"/>
      <c r="NLJ1853" s="401"/>
      <c r="NLK1853" s="401"/>
      <c r="NLL1853" s="401"/>
      <c r="NLM1853" s="401"/>
      <c r="NLN1853" s="401"/>
      <c r="NLO1853" s="401"/>
      <c r="NLP1853" s="401"/>
      <c r="NLQ1853" s="401"/>
      <c r="NLR1853" s="401"/>
      <c r="NLS1853" s="401"/>
      <c r="NLT1853" s="401"/>
      <c r="NLU1853" s="401"/>
      <c r="NLV1853" s="401"/>
      <c r="NLW1853" s="401"/>
      <c r="NLX1853" s="401"/>
      <c r="NLY1853" s="401"/>
      <c r="NLZ1853" s="401"/>
      <c r="NMA1853" s="401"/>
      <c r="NMB1853" s="401"/>
      <c r="NMC1853" s="401"/>
      <c r="NMD1853" s="401"/>
      <c r="NME1853" s="401"/>
      <c r="NMF1853" s="401"/>
      <c r="NMG1853" s="401"/>
      <c r="NMH1853" s="401"/>
      <c r="NMI1853" s="401"/>
      <c r="NMJ1853" s="401"/>
      <c r="NMK1853" s="401"/>
      <c r="NML1853" s="401"/>
      <c r="NMM1853" s="401"/>
      <c r="NMN1853" s="401"/>
      <c r="NMO1853" s="401"/>
      <c r="NMP1853" s="401"/>
      <c r="NMQ1853" s="401"/>
      <c r="NMR1853" s="401"/>
      <c r="NMS1853" s="401"/>
      <c r="NMT1853" s="401"/>
      <c r="NMU1853" s="401"/>
      <c r="NMV1853" s="401"/>
      <c r="NMW1853" s="401"/>
      <c r="NMX1853" s="401"/>
      <c r="NMY1853" s="401"/>
      <c r="NMZ1853" s="401"/>
      <c r="NNA1853" s="401"/>
      <c r="NNB1853" s="401"/>
      <c r="NNC1853" s="401"/>
      <c r="NND1853" s="401"/>
      <c r="NNE1853" s="401"/>
      <c r="NNF1853" s="401"/>
      <c r="NNG1853" s="401"/>
      <c r="NNH1853" s="401"/>
      <c r="NNI1853" s="401"/>
      <c r="NNJ1853" s="401"/>
      <c r="NNK1853" s="401"/>
      <c r="NNL1853" s="401"/>
      <c r="NNM1853" s="401"/>
      <c r="NNN1853" s="401"/>
      <c r="NNO1853" s="401"/>
      <c r="NNP1853" s="401"/>
      <c r="NNQ1853" s="401"/>
      <c r="NNR1853" s="401"/>
      <c r="NNS1853" s="401"/>
      <c r="NNT1853" s="401"/>
      <c r="NNU1853" s="401"/>
      <c r="NNV1853" s="401"/>
      <c r="NNW1853" s="401"/>
      <c r="NNX1853" s="401"/>
      <c r="NNY1853" s="401"/>
      <c r="NNZ1853" s="401"/>
      <c r="NOA1853" s="401"/>
      <c r="NOB1853" s="401"/>
      <c r="NOC1853" s="401"/>
      <c r="NOD1853" s="401"/>
      <c r="NOE1853" s="401"/>
      <c r="NOF1853" s="401"/>
      <c r="NOG1853" s="401"/>
      <c r="NOH1853" s="401"/>
      <c r="NOI1853" s="401"/>
      <c r="NOJ1853" s="401"/>
      <c r="NOK1853" s="401"/>
      <c r="NOL1853" s="401"/>
      <c r="NOM1853" s="401"/>
      <c r="NON1853" s="401"/>
      <c r="NOO1853" s="401"/>
      <c r="NOP1853" s="401"/>
      <c r="NOQ1853" s="401"/>
      <c r="NOR1853" s="401"/>
      <c r="NOS1853" s="401"/>
      <c r="NOT1853" s="401"/>
      <c r="NOU1853" s="401"/>
      <c r="NOV1853" s="401"/>
      <c r="NOW1853" s="401"/>
      <c r="NOX1853" s="401"/>
      <c r="NOY1853" s="401"/>
      <c r="NOZ1853" s="401"/>
      <c r="NPA1853" s="401"/>
      <c r="NPB1853" s="401"/>
      <c r="NPC1853" s="401"/>
      <c r="NPD1853" s="401"/>
      <c r="NPE1853" s="401"/>
      <c r="NPF1853" s="401"/>
      <c r="NPG1853" s="401"/>
      <c r="NPH1853" s="401"/>
      <c r="NPI1853" s="401"/>
      <c r="NPJ1853" s="401"/>
      <c r="NPK1853" s="401"/>
      <c r="NPL1853" s="401"/>
      <c r="NPM1853" s="401"/>
      <c r="NPN1853" s="401"/>
      <c r="NPO1853" s="401"/>
      <c r="NPP1853" s="401"/>
      <c r="NPQ1853" s="401"/>
      <c r="NPR1853" s="401"/>
      <c r="NPS1853" s="401"/>
      <c r="NPT1853" s="401"/>
      <c r="NPU1853" s="401"/>
      <c r="NPV1853" s="401"/>
      <c r="NPW1853" s="401"/>
      <c r="NPX1853" s="401"/>
      <c r="NPY1853" s="401"/>
      <c r="NPZ1853" s="401"/>
      <c r="NQA1853" s="401"/>
      <c r="NQB1853" s="401"/>
      <c r="NQC1853" s="401"/>
      <c r="NQD1853" s="401"/>
      <c r="NQE1853" s="401"/>
      <c r="NQF1853" s="401"/>
      <c r="NQG1853" s="401"/>
      <c r="NQH1853" s="401"/>
      <c r="NQI1853" s="401"/>
      <c r="NQJ1853" s="401"/>
      <c r="NQK1853" s="401"/>
      <c r="NQL1853" s="401"/>
      <c r="NQM1853" s="401"/>
      <c r="NQN1853" s="401"/>
      <c r="NQO1853" s="401"/>
      <c r="NQP1853" s="401"/>
      <c r="NQQ1853" s="401"/>
      <c r="NQR1853" s="401"/>
      <c r="NQS1853" s="401"/>
      <c r="NQT1853" s="401"/>
      <c r="NQU1853" s="401"/>
      <c r="NQV1853" s="401"/>
      <c r="NQW1853" s="401"/>
      <c r="NQX1853" s="401"/>
      <c r="NQY1853" s="401"/>
      <c r="NQZ1853" s="401"/>
      <c r="NRA1853" s="401"/>
      <c r="NRB1853" s="401"/>
      <c r="NRC1853" s="401"/>
      <c r="NRD1853" s="401"/>
      <c r="NRE1853" s="401"/>
      <c r="NRF1853" s="401"/>
      <c r="NRG1853" s="401"/>
      <c r="NRH1853" s="401"/>
      <c r="NRI1853" s="401"/>
      <c r="NRJ1853" s="401"/>
      <c r="NRK1853" s="401"/>
      <c r="NRL1853" s="401"/>
      <c r="NRM1853" s="401"/>
      <c r="NRN1853" s="401"/>
      <c r="NRO1853" s="401"/>
      <c r="NRP1853" s="401"/>
      <c r="NRQ1853" s="401"/>
      <c r="NRR1853" s="401"/>
      <c r="NRS1853" s="401"/>
      <c r="NRT1853" s="401"/>
      <c r="NRU1853" s="401"/>
      <c r="NRV1853" s="401"/>
      <c r="NRW1853" s="401"/>
      <c r="NRX1853" s="401"/>
      <c r="NRY1853" s="401"/>
      <c r="NRZ1853" s="401"/>
      <c r="NSA1853" s="401"/>
      <c r="NSB1853" s="401"/>
      <c r="NSC1853" s="401"/>
      <c r="NSD1853" s="401"/>
      <c r="NSE1853" s="401"/>
      <c r="NSF1853" s="401"/>
      <c r="NSG1853" s="401"/>
      <c r="NSH1853" s="401"/>
      <c r="NSI1853" s="401"/>
      <c r="NSJ1853" s="401"/>
      <c r="NSK1853" s="401"/>
      <c r="NSL1853" s="401"/>
      <c r="NSM1853" s="401"/>
      <c r="NSN1853" s="401"/>
      <c r="NSO1853" s="401"/>
      <c r="NSP1853" s="401"/>
      <c r="NSQ1853" s="401"/>
      <c r="NSR1853" s="401"/>
      <c r="NSS1853" s="401"/>
      <c r="NST1853" s="401"/>
      <c r="NSU1853" s="401"/>
      <c r="NSV1853" s="401"/>
      <c r="NSW1853" s="401"/>
      <c r="NSX1853" s="401"/>
      <c r="NSY1853" s="401"/>
      <c r="NSZ1853" s="401"/>
      <c r="NTA1853" s="401"/>
      <c r="NTB1853" s="401"/>
      <c r="NTC1853" s="401"/>
      <c r="NTD1853" s="401"/>
      <c r="NTE1853" s="401"/>
      <c r="NTF1853" s="401"/>
      <c r="NTG1853" s="401"/>
      <c r="NTH1853" s="401"/>
      <c r="NTI1853" s="401"/>
      <c r="NTJ1853" s="401"/>
      <c r="NTK1853" s="401"/>
      <c r="NTL1853" s="401"/>
      <c r="NTM1853" s="401"/>
      <c r="NTN1853" s="401"/>
      <c r="NTO1853" s="401"/>
      <c r="NTP1853" s="401"/>
      <c r="NTQ1853" s="401"/>
      <c r="NTR1853" s="401"/>
      <c r="NTS1853" s="401"/>
      <c r="NTT1853" s="401"/>
      <c r="NTU1853" s="401"/>
      <c r="NTV1853" s="401"/>
      <c r="NTW1853" s="401"/>
      <c r="NTX1853" s="401"/>
      <c r="NTY1853" s="401"/>
      <c r="NTZ1853" s="401"/>
      <c r="NUA1853" s="401"/>
      <c r="NUB1853" s="401"/>
      <c r="NUC1853" s="401"/>
      <c r="NUD1853" s="401"/>
      <c r="NUE1853" s="401"/>
      <c r="NUF1853" s="401"/>
      <c r="NUG1853" s="401"/>
      <c r="NUH1853" s="401"/>
      <c r="NUI1853" s="401"/>
      <c r="NUJ1853" s="401"/>
      <c r="NUK1853" s="401"/>
      <c r="NUL1853" s="401"/>
      <c r="NUM1853" s="401"/>
      <c r="NUN1853" s="401"/>
      <c r="NUO1853" s="401"/>
      <c r="NUP1853" s="401"/>
      <c r="NUQ1853" s="401"/>
      <c r="NUR1853" s="401"/>
      <c r="NUS1853" s="401"/>
      <c r="NUT1853" s="401"/>
      <c r="NUU1853" s="401"/>
      <c r="NUV1853" s="401"/>
      <c r="NUW1853" s="401"/>
      <c r="NUX1853" s="401"/>
      <c r="NUY1853" s="401"/>
      <c r="NUZ1853" s="401"/>
      <c r="NVA1853" s="401"/>
      <c r="NVB1853" s="401"/>
      <c r="NVC1853" s="401"/>
      <c r="NVD1853" s="401"/>
      <c r="NVE1853" s="401"/>
      <c r="NVF1853" s="401"/>
      <c r="NVG1853" s="401"/>
      <c r="NVH1853" s="401"/>
      <c r="NVI1853" s="401"/>
      <c r="NVJ1853" s="401"/>
      <c r="NVK1853" s="401"/>
      <c r="NVL1853" s="401"/>
      <c r="NVM1853" s="401"/>
      <c r="NVN1853" s="401"/>
      <c r="NVO1853" s="401"/>
      <c r="NVP1853" s="401"/>
      <c r="NVQ1853" s="401"/>
      <c r="NVR1853" s="401"/>
      <c r="NVS1853" s="401"/>
      <c r="NVT1853" s="401"/>
      <c r="NVU1853" s="401"/>
      <c r="NVV1853" s="401"/>
      <c r="NVW1853" s="401"/>
      <c r="NVX1853" s="401"/>
      <c r="NVY1853" s="401"/>
      <c r="NVZ1853" s="401"/>
      <c r="NWA1853" s="401"/>
      <c r="NWB1853" s="401"/>
      <c r="NWC1853" s="401"/>
      <c r="NWD1853" s="401"/>
      <c r="NWE1853" s="401"/>
      <c r="NWF1853" s="401"/>
      <c r="NWG1853" s="401"/>
      <c r="NWH1853" s="401"/>
      <c r="NWI1853" s="401"/>
      <c r="NWJ1853" s="401"/>
      <c r="NWK1853" s="401"/>
      <c r="NWL1853" s="401"/>
      <c r="NWM1853" s="401"/>
      <c r="NWN1853" s="401"/>
      <c r="NWO1853" s="401"/>
      <c r="NWP1853" s="401"/>
      <c r="NWQ1853" s="401"/>
      <c r="NWR1853" s="401"/>
      <c r="NWS1853" s="401"/>
      <c r="NWT1853" s="401"/>
      <c r="NWU1853" s="401"/>
      <c r="NWV1853" s="401"/>
      <c r="NWW1853" s="401"/>
      <c r="NWX1853" s="401"/>
      <c r="NWY1853" s="401"/>
      <c r="NWZ1853" s="401"/>
      <c r="NXA1853" s="401"/>
      <c r="NXB1853" s="401"/>
      <c r="NXC1853" s="401"/>
      <c r="NXD1853" s="401"/>
      <c r="NXE1853" s="401"/>
      <c r="NXF1853" s="401"/>
      <c r="NXG1853" s="401"/>
      <c r="NXH1853" s="401"/>
      <c r="NXI1853" s="401"/>
      <c r="NXJ1853" s="401"/>
      <c r="NXK1853" s="401"/>
      <c r="NXL1853" s="401"/>
      <c r="NXM1853" s="401"/>
      <c r="NXN1853" s="401"/>
      <c r="NXO1853" s="401"/>
      <c r="NXP1853" s="401"/>
      <c r="NXQ1853" s="401"/>
      <c r="NXR1853" s="401"/>
      <c r="NXS1853" s="401"/>
      <c r="NXT1853" s="401"/>
      <c r="NXU1853" s="401"/>
      <c r="NXV1853" s="401"/>
      <c r="NXW1853" s="401"/>
      <c r="NXX1853" s="401"/>
      <c r="NXY1853" s="401"/>
      <c r="NXZ1853" s="401"/>
      <c r="NYA1853" s="401"/>
      <c r="NYB1853" s="401"/>
      <c r="NYC1853" s="401"/>
      <c r="NYD1853" s="401"/>
      <c r="NYE1853" s="401"/>
      <c r="NYF1853" s="401"/>
      <c r="NYG1853" s="401"/>
      <c r="NYH1853" s="401"/>
      <c r="NYI1853" s="401"/>
      <c r="NYJ1853" s="401"/>
      <c r="NYK1853" s="401"/>
      <c r="NYL1853" s="401"/>
      <c r="NYM1853" s="401"/>
      <c r="NYN1853" s="401"/>
      <c r="NYO1853" s="401"/>
      <c r="NYP1853" s="401"/>
      <c r="NYQ1853" s="401"/>
      <c r="NYR1853" s="401"/>
      <c r="NYS1853" s="401"/>
      <c r="NYT1853" s="401"/>
      <c r="NYU1853" s="401"/>
      <c r="NYV1853" s="401"/>
      <c r="NYW1853" s="401"/>
      <c r="NYX1853" s="401"/>
      <c r="NYY1853" s="401"/>
      <c r="NYZ1853" s="401"/>
      <c r="NZA1853" s="401"/>
      <c r="NZB1853" s="401"/>
      <c r="NZC1853" s="401"/>
      <c r="NZD1853" s="401"/>
      <c r="NZE1853" s="401"/>
      <c r="NZF1853" s="401"/>
      <c r="NZG1853" s="401"/>
      <c r="NZH1853" s="401"/>
      <c r="NZI1853" s="401"/>
      <c r="NZJ1853" s="401"/>
      <c r="NZK1853" s="401"/>
      <c r="NZL1853" s="401"/>
      <c r="NZM1853" s="401"/>
      <c r="NZN1853" s="401"/>
      <c r="NZO1853" s="401"/>
      <c r="NZP1853" s="401"/>
      <c r="NZQ1853" s="401"/>
      <c r="NZR1853" s="401"/>
      <c r="NZS1853" s="401"/>
      <c r="NZT1853" s="401"/>
      <c r="NZU1853" s="401"/>
      <c r="NZV1853" s="401"/>
      <c r="NZW1853" s="401"/>
      <c r="NZX1853" s="401"/>
      <c r="NZY1853" s="401"/>
      <c r="NZZ1853" s="401"/>
      <c r="OAA1853" s="401"/>
      <c r="OAB1853" s="401"/>
      <c r="OAC1853" s="401"/>
      <c r="OAD1853" s="401"/>
      <c r="OAE1853" s="401"/>
      <c r="OAF1853" s="401"/>
      <c r="OAG1853" s="401"/>
      <c r="OAH1853" s="401"/>
      <c r="OAI1853" s="401"/>
      <c r="OAJ1853" s="401"/>
      <c r="OAK1853" s="401"/>
      <c r="OAL1853" s="401"/>
      <c r="OAM1853" s="401"/>
      <c r="OAN1853" s="401"/>
      <c r="OAO1853" s="401"/>
      <c r="OAP1853" s="401"/>
      <c r="OAQ1853" s="401"/>
      <c r="OAR1853" s="401"/>
      <c r="OAS1853" s="401"/>
      <c r="OAT1853" s="401"/>
      <c r="OAU1853" s="401"/>
      <c r="OAV1853" s="401"/>
      <c r="OAW1853" s="401"/>
      <c r="OAX1853" s="401"/>
      <c r="OAY1853" s="401"/>
      <c r="OAZ1853" s="401"/>
      <c r="OBA1853" s="401"/>
      <c r="OBB1853" s="401"/>
      <c r="OBC1853" s="401"/>
      <c r="OBD1853" s="401"/>
      <c r="OBE1853" s="401"/>
      <c r="OBF1853" s="401"/>
      <c r="OBG1853" s="401"/>
      <c r="OBH1853" s="401"/>
      <c r="OBI1853" s="401"/>
      <c r="OBJ1853" s="401"/>
      <c r="OBK1853" s="401"/>
      <c r="OBL1853" s="401"/>
      <c r="OBM1853" s="401"/>
      <c r="OBN1853" s="401"/>
      <c r="OBO1853" s="401"/>
      <c r="OBP1853" s="401"/>
      <c r="OBQ1853" s="401"/>
      <c r="OBR1853" s="401"/>
      <c r="OBS1853" s="401"/>
      <c r="OBT1853" s="401"/>
      <c r="OBU1853" s="401"/>
      <c r="OBV1853" s="401"/>
      <c r="OBW1853" s="401"/>
      <c r="OBX1853" s="401"/>
      <c r="OBY1853" s="401"/>
      <c r="OBZ1853" s="401"/>
      <c r="OCA1853" s="401"/>
      <c r="OCB1853" s="401"/>
      <c r="OCC1853" s="401"/>
      <c r="OCD1853" s="401"/>
      <c r="OCE1853" s="401"/>
      <c r="OCF1853" s="401"/>
      <c r="OCG1853" s="401"/>
      <c r="OCH1853" s="401"/>
      <c r="OCI1853" s="401"/>
      <c r="OCJ1853" s="401"/>
      <c r="OCK1853" s="401"/>
      <c r="OCL1853" s="401"/>
      <c r="OCM1853" s="401"/>
      <c r="OCN1853" s="401"/>
      <c r="OCO1853" s="401"/>
      <c r="OCP1853" s="401"/>
      <c r="OCQ1853" s="401"/>
      <c r="OCR1853" s="401"/>
      <c r="OCS1853" s="401"/>
      <c r="OCT1853" s="401"/>
      <c r="OCU1853" s="401"/>
      <c r="OCV1853" s="401"/>
      <c r="OCW1853" s="401"/>
      <c r="OCX1853" s="401"/>
      <c r="OCY1853" s="401"/>
      <c r="OCZ1853" s="401"/>
      <c r="ODA1853" s="401"/>
      <c r="ODB1853" s="401"/>
      <c r="ODC1853" s="401"/>
      <c r="ODD1853" s="401"/>
      <c r="ODE1853" s="401"/>
      <c r="ODF1853" s="401"/>
      <c r="ODG1853" s="401"/>
      <c r="ODH1853" s="401"/>
      <c r="ODI1853" s="401"/>
      <c r="ODJ1853" s="401"/>
      <c r="ODK1853" s="401"/>
      <c r="ODL1853" s="401"/>
      <c r="ODM1853" s="401"/>
      <c r="ODN1853" s="401"/>
      <c r="ODO1853" s="401"/>
      <c r="ODP1853" s="401"/>
      <c r="ODQ1853" s="401"/>
      <c r="ODR1853" s="401"/>
      <c r="ODS1853" s="401"/>
      <c r="ODT1853" s="401"/>
      <c r="ODU1853" s="401"/>
      <c r="ODV1853" s="401"/>
      <c r="ODW1853" s="401"/>
      <c r="ODX1853" s="401"/>
      <c r="ODY1853" s="401"/>
      <c r="ODZ1853" s="401"/>
      <c r="OEA1853" s="401"/>
      <c r="OEB1853" s="401"/>
      <c r="OEC1853" s="401"/>
      <c r="OED1853" s="401"/>
      <c r="OEE1853" s="401"/>
      <c r="OEF1853" s="401"/>
      <c r="OEG1853" s="401"/>
      <c r="OEH1853" s="401"/>
      <c r="OEI1853" s="401"/>
      <c r="OEJ1853" s="401"/>
      <c r="OEK1853" s="401"/>
      <c r="OEL1853" s="401"/>
      <c r="OEM1853" s="401"/>
      <c r="OEN1853" s="401"/>
      <c r="OEO1853" s="401"/>
      <c r="OEP1853" s="401"/>
      <c r="OEQ1853" s="401"/>
      <c r="OER1853" s="401"/>
      <c r="OES1853" s="401"/>
      <c r="OET1853" s="401"/>
      <c r="OEU1853" s="401"/>
      <c r="OEV1853" s="401"/>
      <c r="OEW1853" s="401"/>
      <c r="OEX1853" s="401"/>
      <c r="OEY1853" s="401"/>
      <c r="OEZ1853" s="401"/>
      <c r="OFA1853" s="401"/>
      <c r="OFB1853" s="401"/>
      <c r="OFC1853" s="401"/>
      <c r="OFD1853" s="401"/>
      <c r="OFE1853" s="401"/>
      <c r="OFF1853" s="401"/>
      <c r="OFG1853" s="401"/>
      <c r="OFH1853" s="401"/>
      <c r="OFI1853" s="401"/>
      <c r="OFJ1853" s="401"/>
      <c r="OFK1853" s="401"/>
      <c r="OFL1853" s="401"/>
      <c r="OFM1853" s="401"/>
      <c r="OFN1853" s="401"/>
      <c r="OFO1853" s="401"/>
      <c r="OFP1853" s="401"/>
      <c r="OFQ1853" s="401"/>
      <c r="OFR1853" s="401"/>
      <c r="OFS1853" s="401"/>
      <c r="OFT1853" s="401"/>
      <c r="OFU1853" s="401"/>
      <c r="OFV1853" s="401"/>
      <c r="OFW1853" s="401"/>
      <c r="OFX1853" s="401"/>
      <c r="OFY1853" s="401"/>
      <c r="OFZ1853" s="401"/>
      <c r="OGA1853" s="401"/>
      <c r="OGB1853" s="401"/>
      <c r="OGC1853" s="401"/>
      <c r="OGD1853" s="401"/>
      <c r="OGE1853" s="401"/>
      <c r="OGF1853" s="401"/>
      <c r="OGG1853" s="401"/>
      <c r="OGH1853" s="401"/>
      <c r="OGI1853" s="401"/>
      <c r="OGJ1853" s="401"/>
      <c r="OGK1853" s="401"/>
      <c r="OGL1853" s="401"/>
      <c r="OGM1853" s="401"/>
      <c r="OGN1853" s="401"/>
      <c r="OGO1853" s="401"/>
      <c r="OGP1853" s="401"/>
      <c r="OGQ1853" s="401"/>
      <c r="OGR1853" s="401"/>
      <c r="OGS1853" s="401"/>
      <c r="OGT1853" s="401"/>
      <c r="OGU1853" s="401"/>
      <c r="OGV1853" s="401"/>
      <c r="OGW1853" s="401"/>
      <c r="OGX1853" s="401"/>
      <c r="OGY1853" s="401"/>
      <c r="OGZ1853" s="401"/>
      <c r="OHA1853" s="401"/>
      <c r="OHB1853" s="401"/>
      <c r="OHC1853" s="401"/>
      <c r="OHD1853" s="401"/>
      <c r="OHE1853" s="401"/>
      <c r="OHF1853" s="401"/>
      <c r="OHG1853" s="401"/>
      <c r="OHH1853" s="401"/>
      <c r="OHI1853" s="401"/>
      <c r="OHJ1853" s="401"/>
      <c r="OHK1853" s="401"/>
      <c r="OHL1853" s="401"/>
      <c r="OHM1853" s="401"/>
      <c r="OHN1853" s="401"/>
      <c r="OHO1853" s="401"/>
      <c r="OHP1853" s="401"/>
      <c r="OHQ1853" s="401"/>
      <c r="OHR1853" s="401"/>
      <c r="OHS1853" s="401"/>
      <c r="OHT1853" s="401"/>
      <c r="OHU1853" s="401"/>
      <c r="OHV1853" s="401"/>
      <c r="OHW1853" s="401"/>
      <c r="OHX1853" s="401"/>
      <c r="OHY1853" s="401"/>
      <c r="OHZ1853" s="401"/>
      <c r="OIA1853" s="401"/>
      <c r="OIB1853" s="401"/>
      <c r="OIC1853" s="401"/>
      <c r="OID1853" s="401"/>
      <c r="OIE1853" s="401"/>
      <c r="OIF1853" s="401"/>
      <c r="OIG1853" s="401"/>
      <c r="OIH1853" s="401"/>
      <c r="OII1853" s="401"/>
      <c r="OIJ1853" s="401"/>
      <c r="OIK1853" s="401"/>
      <c r="OIL1853" s="401"/>
      <c r="OIM1853" s="401"/>
      <c r="OIN1853" s="401"/>
      <c r="OIO1853" s="401"/>
      <c r="OIP1853" s="401"/>
      <c r="OIQ1853" s="401"/>
      <c r="OIR1853" s="401"/>
      <c r="OIS1853" s="401"/>
      <c r="OIT1853" s="401"/>
      <c r="OIU1853" s="401"/>
      <c r="OIV1853" s="401"/>
      <c r="OIW1853" s="401"/>
      <c r="OIX1853" s="401"/>
      <c r="OIY1853" s="401"/>
      <c r="OIZ1853" s="401"/>
      <c r="OJA1853" s="401"/>
      <c r="OJB1853" s="401"/>
      <c r="OJC1853" s="401"/>
      <c r="OJD1853" s="401"/>
      <c r="OJE1853" s="401"/>
      <c r="OJF1853" s="401"/>
      <c r="OJG1853" s="401"/>
      <c r="OJH1853" s="401"/>
      <c r="OJI1853" s="401"/>
      <c r="OJJ1853" s="401"/>
      <c r="OJK1853" s="401"/>
      <c r="OJL1853" s="401"/>
      <c r="OJM1853" s="401"/>
      <c r="OJN1853" s="401"/>
      <c r="OJO1853" s="401"/>
      <c r="OJP1853" s="401"/>
      <c r="OJQ1853" s="401"/>
      <c r="OJR1853" s="401"/>
      <c r="OJS1853" s="401"/>
      <c r="OJT1853" s="401"/>
      <c r="OJU1853" s="401"/>
      <c r="OJV1853" s="401"/>
      <c r="OJW1853" s="401"/>
      <c r="OJX1853" s="401"/>
      <c r="OJY1853" s="401"/>
      <c r="OJZ1853" s="401"/>
      <c r="OKA1853" s="401"/>
      <c r="OKB1853" s="401"/>
      <c r="OKC1853" s="401"/>
      <c r="OKD1853" s="401"/>
      <c r="OKE1853" s="401"/>
      <c r="OKF1853" s="401"/>
      <c r="OKG1853" s="401"/>
      <c r="OKH1853" s="401"/>
      <c r="OKI1853" s="401"/>
      <c r="OKJ1853" s="401"/>
      <c r="OKK1853" s="401"/>
      <c r="OKL1853" s="401"/>
      <c r="OKM1853" s="401"/>
      <c r="OKN1853" s="401"/>
      <c r="OKO1853" s="401"/>
      <c r="OKP1853" s="401"/>
      <c r="OKQ1853" s="401"/>
      <c r="OKR1853" s="401"/>
      <c r="OKS1853" s="401"/>
      <c r="OKT1853" s="401"/>
      <c r="OKU1853" s="401"/>
      <c r="OKV1853" s="401"/>
      <c r="OKW1853" s="401"/>
      <c r="OKX1853" s="401"/>
      <c r="OKY1853" s="401"/>
      <c r="OKZ1853" s="401"/>
      <c r="OLA1853" s="401"/>
      <c r="OLB1853" s="401"/>
      <c r="OLC1853" s="401"/>
      <c r="OLD1853" s="401"/>
      <c r="OLE1853" s="401"/>
      <c r="OLF1853" s="401"/>
      <c r="OLG1853" s="401"/>
      <c r="OLH1853" s="401"/>
      <c r="OLI1853" s="401"/>
      <c r="OLJ1853" s="401"/>
      <c r="OLK1853" s="401"/>
      <c r="OLL1853" s="401"/>
      <c r="OLM1853" s="401"/>
      <c r="OLN1853" s="401"/>
      <c r="OLO1853" s="401"/>
      <c r="OLP1853" s="401"/>
      <c r="OLQ1853" s="401"/>
      <c r="OLR1853" s="401"/>
      <c r="OLS1853" s="401"/>
      <c r="OLT1853" s="401"/>
      <c r="OLU1853" s="401"/>
      <c r="OLV1853" s="401"/>
      <c r="OLW1853" s="401"/>
      <c r="OLX1853" s="401"/>
      <c r="OLY1853" s="401"/>
      <c r="OLZ1853" s="401"/>
      <c r="OMA1853" s="401"/>
      <c r="OMB1853" s="401"/>
      <c r="OMC1853" s="401"/>
      <c r="OMD1853" s="401"/>
      <c r="OME1853" s="401"/>
      <c r="OMF1853" s="401"/>
      <c r="OMG1853" s="401"/>
      <c r="OMH1853" s="401"/>
      <c r="OMI1853" s="401"/>
      <c r="OMJ1853" s="401"/>
      <c r="OMK1853" s="401"/>
      <c r="OML1853" s="401"/>
      <c r="OMM1853" s="401"/>
      <c r="OMN1853" s="401"/>
      <c r="OMO1853" s="401"/>
      <c r="OMP1853" s="401"/>
      <c r="OMQ1853" s="401"/>
      <c r="OMR1853" s="401"/>
      <c r="OMS1853" s="401"/>
      <c r="OMT1853" s="401"/>
      <c r="OMU1853" s="401"/>
      <c r="OMV1853" s="401"/>
      <c r="OMW1853" s="401"/>
      <c r="OMX1853" s="401"/>
      <c r="OMY1853" s="401"/>
      <c r="OMZ1853" s="401"/>
      <c r="ONA1853" s="401"/>
      <c r="ONB1853" s="401"/>
      <c r="ONC1853" s="401"/>
      <c r="OND1853" s="401"/>
      <c r="ONE1853" s="401"/>
      <c r="ONF1853" s="401"/>
      <c r="ONG1853" s="401"/>
      <c r="ONH1853" s="401"/>
      <c r="ONI1853" s="401"/>
      <c r="ONJ1853" s="401"/>
      <c r="ONK1853" s="401"/>
      <c r="ONL1853" s="401"/>
      <c r="ONM1853" s="401"/>
      <c r="ONN1853" s="401"/>
      <c r="ONO1853" s="401"/>
      <c r="ONP1853" s="401"/>
      <c r="ONQ1853" s="401"/>
      <c r="ONR1853" s="401"/>
      <c r="ONS1853" s="401"/>
      <c r="ONT1853" s="401"/>
      <c r="ONU1853" s="401"/>
      <c r="ONV1853" s="401"/>
      <c r="ONW1853" s="401"/>
      <c r="ONX1853" s="401"/>
      <c r="ONY1853" s="401"/>
      <c r="ONZ1853" s="401"/>
      <c r="OOA1853" s="401"/>
      <c r="OOB1853" s="401"/>
      <c r="OOC1853" s="401"/>
      <c r="OOD1853" s="401"/>
      <c r="OOE1853" s="401"/>
      <c r="OOF1853" s="401"/>
      <c r="OOG1853" s="401"/>
      <c r="OOH1853" s="401"/>
      <c r="OOI1853" s="401"/>
      <c r="OOJ1853" s="401"/>
      <c r="OOK1853" s="401"/>
      <c r="OOL1853" s="401"/>
      <c r="OOM1853" s="401"/>
      <c r="OON1853" s="401"/>
      <c r="OOO1853" s="401"/>
      <c r="OOP1853" s="401"/>
      <c r="OOQ1853" s="401"/>
      <c r="OOR1853" s="401"/>
      <c r="OOS1853" s="401"/>
      <c r="OOT1853" s="401"/>
      <c r="OOU1853" s="401"/>
      <c r="OOV1853" s="401"/>
      <c r="OOW1853" s="401"/>
      <c r="OOX1853" s="401"/>
      <c r="OOY1853" s="401"/>
      <c r="OOZ1853" s="401"/>
      <c r="OPA1853" s="401"/>
      <c r="OPB1853" s="401"/>
      <c r="OPC1853" s="401"/>
      <c r="OPD1853" s="401"/>
      <c r="OPE1853" s="401"/>
      <c r="OPF1853" s="401"/>
      <c r="OPG1853" s="401"/>
      <c r="OPH1853" s="401"/>
      <c r="OPI1853" s="401"/>
      <c r="OPJ1853" s="401"/>
      <c r="OPK1853" s="401"/>
      <c r="OPL1853" s="401"/>
      <c r="OPM1853" s="401"/>
      <c r="OPN1853" s="401"/>
      <c r="OPO1853" s="401"/>
      <c r="OPP1853" s="401"/>
      <c r="OPQ1853" s="401"/>
      <c r="OPR1853" s="401"/>
      <c r="OPS1853" s="401"/>
      <c r="OPT1853" s="401"/>
      <c r="OPU1853" s="401"/>
      <c r="OPV1853" s="401"/>
      <c r="OPW1853" s="401"/>
      <c r="OPX1853" s="401"/>
      <c r="OPY1853" s="401"/>
      <c r="OPZ1853" s="401"/>
      <c r="OQA1853" s="401"/>
      <c r="OQB1853" s="401"/>
      <c r="OQC1853" s="401"/>
      <c r="OQD1853" s="401"/>
      <c r="OQE1853" s="401"/>
      <c r="OQF1853" s="401"/>
      <c r="OQG1853" s="401"/>
      <c r="OQH1853" s="401"/>
      <c r="OQI1853" s="401"/>
      <c r="OQJ1853" s="401"/>
      <c r="OQK1853" s="401"/>
      <c r="OQL1853" s="401"/>
      <c r="OQM1853" s="401"/>
      <c r="OQN1853" s="401"/>
      <c r="OQO1853" s="401"/>
      <c r="OQP1853" s="401"/>
      <c r="OQQ1853" s="401"/>
      <c r="OQR1853" s="401"/>
      <c r="OQS1853" s="401"/>
      <c r="OQT1853" s="401"/>
      <c r="OQU1853" s="401"/>
      <c r="OQV1853" s="401"/>
      <c r="OQW1853" s="401"/>
      <c r="OQX1853" s="401"/>
      <c r="OQY1853" s="401"/>
      <c r="OQZ1853" s="401"/>
      <c r="ORA1853" s="401"/>
      <c r="ORB1853" s="401"/>
      <c r="ORC1853" s="401"/>
      <c r="ORD1853" s="401"/>
      <c r="ORE1853" s="401"/>
      <c r="ORF1853" s="401"/>
      <c r="ORG1853" s="401"/>
      <c r="ORH1853" s="401"/>
      <c r="ORI1853" s="401"/>
      <c r="ORJ1853" s="401"/>
      <c r="ORK1853" s="401"/>
      <c r="ORL1853" s="401"/>
      <c r="ORM1853" s="401"/>
      <c r="ORN1853" s="401"/>
      <c r="ORO1853" s="401"/>
      <c r="ORP1853" s="401"/>
      <c r="ORQ1853" s="401"/>
      <c r="ORR1853" s="401"/>
      <c r="ORS1853" s="401"/>
      <c r="ORT1853" s="401"/>
      <c r="ORU1853" s="401"/>
      <c r="ORV1853" s="401"/>
      <c r="ORW1853" s="401"/>
      <c r="ORX1853" s="401"/>
      <c r="ORY1853" s="401"/>
      <c r="ORZ1853" s="401"/>
      <c r="OSA1853" s="401"/>
      <c r="OSB1853" s="401"/>
      <c r="OSC1853" s="401"/>
      <c r="OSD1853" s="401"/>
      <c r="OSE1853" s="401"/>
      <c r="OSF1853" s="401"/>
      <c r="OSG1853" s="401"/>
      <c r="OSH1853" s="401"/>
      <c r="OSI1853" s="401"/>
      <c r="OSJ1853" s="401"/>
      <c r="OSK1853" s="401"/>
      <c r="OSL1853" s="401"/>
      <c r="OSM1853" s="401"/>
      <c r="OSN1853" s="401"/>
      <c r="OSO1853" s="401"/>
      <c r="OSP1853" s="401"/>
      <c r="OSQ1853" s="401"/>
      <c r="OSR1853" s="401"/>
      <c r="OSS1853" s="401"/>
      <c r="OST1853" s="401"/>
      <c r="OSU1853" s="401"/>
      <c r="OSV1853" s="401"/>
      <c r="OSW1853" s="401"/>
      <c r="OSX1853" s="401"/>
      <c r="OSY1853" s="401"/>
      <c r="OSZ1853" s="401"/>
      <c r="OTA1853" s="401"/>
      <c r="OTB1853" s="401"/>
      <c r="OTC1853" s="401"/>
      <c r="OTD1853" s="401"/>
      <c r="OTE1853" s="401"/>
      <c r="OTF1853" s="401"/>
      <c r="OTG1853" s="401"/>
      <c r="OTH1853" s="401"/>
      <c r="OTI1853" s="401"/>
      <c r="OTJ1853" s="401"/>
      <c r="OTK1853" s="401"/>
      <c r="OTL1853" s="401"/>
      <c r="OTM1853" s="401"/>
      <c r="OTN1853" s="401"/>
      <c r="OTO1853" s="401"/>
      <c r="OTP1853" s="401"/>
      <c r="OTQ1853" s="401"/>
      <c r="OTR1853" s="401"/>
      <c r="OTS1853" s="401"/>
      <c r="OTT1853" s="401"/>
      <c r="OTU1853" s="401"/>
      <c r="OTV1853" s="401"/>
      <c r="OTW1853" s="401"/>
      <c r="OTX1853" s="401"/>
      <c r="OTY1853" s="401"/>
      <c r="OTZ1853" s="401"/>
      <c r="OUA1853" s="401"/>
      <c r="OUB1853" s="401"/>
      <c r="OUC1853" s="401"/>
      <c r="OUD1853" s="401"/>
      <c r="OUE1853" s="401"/>
      <c r="OUF1853" s="401"/>
      <c r="OUG1853" s="401"/>
      <c r="OUH1853" s="401"/>
      <c r="OUI1853" s="401"/>
      <c r="OUJ1853" s="401"/>
      <c r="OUK1853" s="401"/>
      <c r="OUL1853" s="401"/>
      <c r="OUM1853" s="401"/>
      <c r="OUN1853" s="401"/>
      <c r="OUO1853" s="401"/>
      <c r="OUP1853" s="401"/>
      <c r="OUQ1853" s="401"/>
      <c r="OUR1853" s="401"/>
      <c r="OUS1853" s="401"/>
      <c r="OUT1853" s="401"/>
      <c r="OUU1853" s="401"/>
      <c r="OUV1853" s="401"/>
      <c r="OUW1853" s="401"/>
      <c r="OUX1853" s="401"/>
      <c r="OUY1853" s="401"/>
      <c r="OUZ1853" s="401"/>
      <c r="OVA1853" s="401"/>
      <c r="OVB1853" s="401"/>
      <c r="OVC1853" s="401"/>
      <c r="OVD1853" s="401"/>
      <c r="OVE1853" s="401"/>
      <c r="OVF1853" s="401"/>
      <c r="OVG1853" s="401"/>
      <c r="OVH1853" s="401"/>
      <c r="OVI1853" s="401"/>
      <c r="OVJ1853" s="401"/>
      <c r="OVK1853" s="401"/>
      <c r="OVL1853" s="401"/>
      <c r="OVM1853" s="401"/>
      <c r="OVN1853" s="401"/>
      <c r="OVO1853" s="401"/>
      <c r="OVP1853" s="401"/>
      <c r="OVQ1853" s="401"/>
      <c r="OVR1853" s="401"/>
      <c r="OVS1853" s="401"/>
      <c r="OVT1853" s="401"/>
      <c r="OVU1853" s="401"/>
      <c r="OVV1853" s="401"/>
      <c r="OVW1853" s="401"/>
      <c r="OVX1853" s="401"/>
      <c r="OVY1853" s="401"/>
      <c r="OVZ1853" s="401"/>
      <c r="OWA1853" s="401"/>
      <c r="OWB1853" s="401"/>
      <c r="OWC1853" s="401"/>
      <c r="OWD1853" s="401"/>
      <c r="OWE1853" s="401"/>
      <c r="OWF1853" s="401"/>
      <c r="OWG1853" s="401"/>
      <c r="OWH1853" s="401"/>
      <c r="OWI1853" s="401"/>
      <c r="OWJ1853" s="401"/>
      <c r="OWK1853" s="401"/>
      <c r="OWL1853" s="401"/>
      <c r="OWM1853" s="401"/>
      <c r="OWN1853" s="401"/>
      <c r="OWO1853" s="401"/>
      <c r="OWP1853" s="401"/>
      <c r="OWQ1853" s="401"/>
      <c r="OWR1853" s="401"/>
      <c r="OWS1853" s="401"/>
      <c r="OWT1853" s="401"/>
      <c r="OWU1853" s="401"/>
      <c r="OWV1853" s="401"/>
      <c r="OWW1853" s="401"/>
      <c r="OWX1853" s="401"/>
      <c r="OWY1853" s="401"/>
      <c r="OWZ1853" s="401"/>
      <c r="OXA1853" s="401"/>
      <c r="OXB1853" s="401"/>
      <c r="OXC1853" s="401"/>
      <c r="OXD1853" s="401"/>
      <c r="OXE1853" s="401"/>
      <c r="OXF1853" s="401"/>
      <c r="OXG1853" s="401"/>
      <c r="OXH1853" s="401"/>
      <c r="OXI1853" s="401"/>
      <c r="OXJ1853" s="401"/>
      <c r="OXK1853" s="401"/>
      <c r="OXL1853" s="401"/>
      <c r="OXM1853" s="401"/>
      <c r="OXN1853" s="401"/>
      <c r="OXO1853" s="401"/>
      <c r="OXP1853" s="401"/>
      <c r="OXQ1853" s="401"/>
      <c r="OXR1853" s="401"/>
      <c r="OXS1853" s="401"/>
      <c r="OXT1853" s="401"/>
      <c r="OXU1853" s="401"/>
      <c r="OXV1853" s="401"/>
      <c r="OXW1853" s="401"/>
      <c r="OXX1853" s="401"/>
      <c r="OXY1853" s="401"/>
      <c r="OXZ1853" s="401"/>
      <c r="OYA1853" s="401"/>
      <c r="OYB1853" s="401"/>
      <c r="OYC1853" s="401"/>
      <c r="OYD1853" s="401"/>
      <c r="OYE1853" s="401"/>
      <c r="OYF1853" s="401"/>
      <c r="OYG1853" s="401"/>
      <c r="OYH1853" s="401"/>
      <c r="OYI1853" s="401"/>
      <c r="OYJ1853" s="401"/>
      <c r="OYK1853" s="401"/>
      <c r="OYL1853" s="401"/>
      <c r="OYM1853" s="401"/>
      <c r="OYN1853" s="401"/>
      <c r="OYO1853" s="401"/>
      <c r="OYP1853" s="401"/>
      <c r="OYQ1853" s="401"/>
      <c r="OYR1853" s="401"/>
      <c r="OYS1853" s="401"/>
      <c r="OYT1853" s="401"/>
      <c r="OYU1853" s="401"/>
      <c r="OYV1853" s="401"/>
      <c r="OYW1853" s="401"/>
      <c r="OYX1853" s="401"/>
      <c r="OYY1853" s="401"/>
      <c r="OYZ1853" s="401"/>
      <c r="OZA1853" s="401"/>
      <c r="OZB1853" s="401"/>
      <c r="OZC1853" s="401"/>
      <c r="OZD1853" s="401"/>
      <c r="OZE1853" s="401"/>
      <c r="OZF1853" s="401"/>
      <c r="OZG1853" s="401"/>
      <c r="OZH1853" s="401"/>
      <c r="OZI1853" s="401"/>
      <c r="OZJ1853" s="401"/>
      <c r="OZK1853" s="401"/>
      <c r="OZL1853" s="401"/>
      <c r="OZM1853" s="401"/>
      <c r="OZN1853" s="401"/>
      <c r="OZO1853" s="401"/>
      <c r="OZP1853" s="401"/>
      <c r="OZQ1853" s="401"/>
      <c r="OZR1853" s="401"/>
      <c r="OZS1853" s="401"/>
      <c r="OZT1853" s="401"/>
      <c r="OZU1853" s="401"/>
      <c r="OZV1853" s="401"/>
      <c r="OZW1853" s="401"/>
      <c r="OZX1853" s="401"/>
      <c r="OZY1853" s="401"/>
      <c r="OZZ1853" s="401"/>
      <c r="PAA1853" s="401"/>
      <c r="PAB1853" s="401"/>
      <c r="PAC1853" s="401"/>
      <c r="PAD1853" s="401"/>
      <c r="PAE1853" s="401"/>
      <c r="PAF1853" s="401"/>
      <c r="PAG1853" s="401"/>
      <c r="PAH1853" s="401"/>
      <c r="PAI1853" s="401"/>
      <c r="PAJ1853" s="401"/>
      <c r="PAK1853" s="401"/>
      <c r="PAL1853" s="401"/>
      <c r="PAM1853" s="401"/>
      <c r="PAN1853" s="401"/>
      <c r="PAO1853" s="401"/>
      <c r="PAP1853" s="401"/>
      <c r="PAQ1853" s="401"/>
      <c r="PAR1853" s="401"/>
      <c r="PAS1853" s="401"/>
      <c r="PAT1853" s="401"/>
      <c r="PAU1853" s="401"/>
      <c r="PAV1853" s="401"/>
      <c r="PAW1853" s="401"/>
      <c r="PAX1853" s="401"/>
      <c r="PAY1853" s="401"/>
      <c r="PAZ1853" s="401"/>
      <c r="PBA1853" s="401"/>
      <c r="PBB1853" s="401"/>
      <c r="PBC1853" s="401"/>
      <c r="PBD1853" s="401"/>
      <c r="PBE1853" s="401"/>
      <c r="PBF1853" s="401"/>
      <c r="PBG1853" s="401"/>
      <c r="PBH1853" s="401"/>
      <c r="PBI1853" s="401"/>
      <c r="PBJ1853" s="401"/>
      <c r="PBK1853" s="401"/>
      <c r="PBL1853" s="401"/>
      <c r="PBM1853" s="401"/>
      <c r="PBN1853" s="401"/>
      <c r="PBO1853" s="401"/>
      <c r="PBP1853" s="401"/>
      <c r="PBQ1853" s="401"/>
      <c r="PBR1853" s="401"/>
      <c r="PBS1853" s="401"/>
      <c r="PBT1853" s="401"/>
      <c r="PBU1853" s="401"/>
      <c r="PBV1853" s="401"/>
      <c r="PBW1853" s="401"/>
      <c r="PBX1853" s="401"/>
      <c r="PBY1853" s="401"/>
      <c r="PBZ1853" s="401"/>
      <c r="PCA1853" s="401"/>
      <c r="PCB1853" s="401"/>
      <c r="PCC1853" s="401"/>
      <c r="PCD1853" s="401"/>
      <c r="PCE1853" s="401"/>
      <c r="PCF1853" s="401"/>
      <c r="PCG1853" s="401"/>
      <c r="PCH1853" s="401"/>
      <c r="PCI1853" s="401"/>
      <c r="PCJ1853" s="401"/>
      <c r="PCK1853" s="401"/>
      <c r="PCL1853" s="401"/>
      <c r="PCM1853" s="401"/>
      <c r="PCN1853" s="401"/>
      <c r="PCO1853" s="401"/>
      <c r="PCP1853" s="401"/>
      <c r="PCQ1853" s="401"/>
      <c r="PCR1853" s="401"/>
      <c r="PCS1853" s="401"/>
      <c r="PCT1853" s="401"/>
      <c r="PCU1853" s="401"/>
      <c r="PCV1853" s="401"/>
      <c r="PCW1853" s="401"/>
      <c r="PCX1853" s="401"/>
      <c r="PCY1853" s="401"/>
      <c r="PCZ1853" s="401"/>
      <c r="PDA1853" s="401"/>
      <c r="PDB1853" s="401"/>
      <c r="PDC1853" s="401"/>
      <c r="PDD1853" s="401"/>
      <c r="PDE1853" s="401"/>
      <c r="PDF1853" s="401"/>
      <c r="PDG1853" s="401"/>
      <c r="PDH1853" s="401"/>
      <c r="PDI1853" s="401"/>
      <c r="PDJ1853" s="401"/>
      <c r="PDK1853" s="401"/>
      <c r="PDL1853" s="401"/>
      <c r="PDM1853" s="401"/>
      <c r="PDN1853" s="401"/>
      <c r="PDO1853" s="401"/>
      <c r="PDP1853" s="401"/>
      <c r="PDQ1853" s="401"/>
      <c r="PDR1853" s="401"/>
      <c r="PDS1853" s="401"/>
      <c r="PDT1853" s="401"/>
      <c r="PDU1853" s="401"/>
      <c r="PDV1853" s="401"/>
      <c r="PDW1853" s="401"/>
      <c r="PDX1853" s="401"/>
      <c r="PDY1853" s="401"/>
      <c r="PDZ1853" s="401"/>
      <c r="PEA1853" s="401"/>
      <c r="PEB1853" s="401"/>
      <c r="PEC1853" s="401"/>
      <c r="PED1853" s="401"/>
      <c r="PEE1853" s="401"/>
      <c r="PEF1853" s="401"/>
      <c r="PEG1853" s="401"/>
      <c r="PEH1853" s="401"/>
      <c r="PEI1853" s="401"/>
      <c r="PEJ1853" s="401"/>
      <c r="PEK1853" s="401"/>
      <c r="PEL1853" s="401"/>
      <c r="PEM1853" s="401"/>
      <c r="PEN1853" s="401"/>
      <c r="PEO1853" s="401"/>
      <c r="PEP1853" s="401"/>
      <c r="PEQ1853" s="401"/>
      <c r="PER1853" s="401"/>
      <c r="PES1853" s="401"/>
      <c r="PET1853" s="401"/>
      <c r="PEU1853" s="401"/>
      <c r="PEV1853" s="401"/>
      <c r="PEW1853" s="401"/>
      <c r="PEX1853" s="401"/>
      <c r="PEY1853" s="401"/>
      <c r="PEZ1853" s="401"/>
      <c r="PFA1853" s="401"/>
      <c r="PFB1853" s="401"/>
      <c r="PFC1853" s="401"/>
      <c r="PFD1853" s="401"/>
      <c r="PFE1853" s="401"/>
      <c r="PFF1853" s="401"/>
      <c r="PFG1853" s="401"/>
      <c r="PFH1853" s="401"/>
      <c r="PFI1853" s="401"/>
      <c r="PFJ1853" s="401"/>
      <c r="PFK1853" s="401"/>
      <c r="PFL1853" s="401"/>
      <c r="PFM1853" s="401"/>
      <c r="PFN1853" s="401"/>
      <c r="PFO1853" s="401"/>
      <c r="PFP1853" s="401"/>
      <c r="PFQ1853" s="401"/>
      <c r="PFR1853" s="401"/>
      <c r="PFS1853" s="401"/>
      <c r="PFT1853" s="401"/>
      <c r="PFU1853" s="401"/>
      <c r="PFV1853" s="401"/>
      <c r="PFW1853" s="401"/>
      <c r="PFX1853" s="401"/>
      <c r="PFY1853" s="401"/>
      <c r="PFZ1853" s="401"/>
      <c r="PGA1853" s="401"/>
      <c r="PGB1853" s="401"/>
      <c r="PGC1853" s="401"/>
      <c r="PGD1853" s="401"/>
      <c r="PGE1853" s="401"/>
      <c r="PGF1853" s="401"/>
      <c r="PGG1853" s="401"/>
      <c r="PGH1853" s="401"/>
      <c r="PGI1853" s="401"/>
      <c r="PGJ1853" s="401"/>
      <c r="PGK1853" s="401"/>
      <c r="PGL1853" s="401"/>
      <c r="PGM1853" s="401"/>
      <c r="PGN1853" s="401"/>
      <c r="PGO1853" s="401"/>
      <c r="PGP1853" s="401"/>
      <c r="PGQ1853" s="401"/>
      <c r="PGR1853" s="401"/>
      <c r="PGS1853" s="401"/>
      <c r="PGT1853" s="401"/>
      <c r="PGU1853" s="401"/>
      <c r="PGV1853" s="401"/>
      <c r="PGW1853" s="401"/>
      <c r="PGX1853" s="401"/>
      <c r="PGY1853" s="401"/>
      <c r="PGZ1853" s="401"/>
      <c r="PHA1853" s="401"/>
      <c r="PHB1853" s="401"/>
      <c r="PHC1853" s="401"/>
      <c r="PHD1853" s="401"/>
      <c r="PHE1853" s="401"/>
      <c r="PHF1853" s="401"/>
      <c r="PHG1853" s="401"/>
      <c r="PHH1853" s="401"/>
      <c r="PHI1853" s="401"/>
      <c r="PHJ1853" s="401"/>
      <c r="PHK1853" s="401"/>
      <c r="PHL1853" s="401"/>
      <c r="PHM1853" s="401"/>
      <c r="PHN1853" s="401"/>
      <c r="PHO1853" s="401"/>
      <c r="PHP1853" s="401"/>
      <c r="PHQ1853" s="401"/>
      <c r="PHR1853" s="401"/>
      <c r="PHS1853" s="401"/>
      <c r="PHT1853" s="401"/>
      <c r="PHU1853" s="401"/>
      <c r="PHV1853" s="401"/>
      <c r="PHW1853" s="401"/>
      <c r="PHX1853" s="401"/>
      <c r="PHY1853" s="401"/>
      <c r="PHZ1853" s="401"/>
      <c r="PIA1853" s="401"/>
      <c r="PIB1853" s="401"/>
      <c r="PIC1853" s="401"/>
      <c r="PID1853" s="401"/>
      <c r="PIE1853" s="401"/>
      <c r="PIF1853" s="401"/>
      <c r="PIG1853" s="401"/>
      <c r="PIH1853" s="401"/>
      <c r="PII1853" s="401"/>
      <c r="PIJ1853" s="401"/>
      <c r="PIK1853" s="401"/>
      <c r="PIL1853" s="401"/>
      <c r="PIM1853" s="401"/>
      <c r="PIN1853" s="401"/>
      <c r="PIO1853" s="401"/>
      <c r="PIP1853" s="401"/>
      <c r="PIQ1853" s="401"/>
      <c r="PIR1853" s="401"/>
      <c r="PIS1853" s="401"/>
      <c r="PIT1853" s="401"/>
      <c r="PIU1853" s="401"/>
      <c r="PIV1853" s="401"/>
      <c r="PIW1853" s="401"/>
      <c r="PIX1853" s="401"/>
      <c r="PIY1853" s="401"/>
      <c r="PIZ1853" s="401"/>
      <c r="PJA1853" s="401"/>
      <c r="PJB1853" s="401"/>
      <c r="PJC1853" s="401"/>
      <c r="PJD1853" s="401"/>
      <c r="PJE1853" s="401"/>
      <c r="PJF1853" s="401"/>
      <c r="PJG1853" s="401"/>
      <c r="PJH1853" s="401"/>
      <c r="PJI1853" s="401"/>
      <c r="PJJ1853" s="401"/>
      <c r="PJK1853" s="401"/>
      <c r="PJL1853" s="401"/>
      <c r="PJM1853" s="401"/>
      <c r="PJN1853" s="401"/>
      <c r="PJO1853" s="401"/>
      <c r="PJP1853" s="401"/>
      <c r="PJQ1853" s="401"/>
      <c r="PJR1853" s="401"/>
      <c r="PJS1853" s="401"/>
      <c r="PJT1853" s="401"/>
      <c r="PJU1853" s="401"/>
      <c r="PJV1853" s="401"/>
      <c r="PJW1853" s="401"/>
      <c r="PJX1853" s="401"/>
      <c r="PJY1853" s="401"/>
      <c r="PJZ1853" s="401"/>
      <c r="PKA1853" s="401"/>
      <c r="PKB1853" s="401"/>
      <c r="PKC1853" s="401"/>
      <c r="PKD1853" s="401"/>
      <c r="PKE1853" s="401"/>
      <c r="PKF1853" s="401"/>
      <c r="PKG1853" s="401"/>
      <c r="PKH1853" s="401"/>
      <c r="PKI1853" s="401"/>
      <c r="PKJ1853" s="401"/>
      <c r="PKK1853" s="401"/>
      <c r="PKL1853" s="401"/>
      <c r="PKM1853" s="401"/>
      <c r="PKN1853" s="401"/>
      <c r="PKO1853" s="401"/>
      <c r="PKP1853" s="401"/>
      <c r="PKQ1853" s="401"/>
      <c r="PKR1853" s="401"/>
      <c r="PKS1853" s="401"/>
      <c r="PKT1853" s="401"/>
      <c r="PKU1853" s="401"/>
      <c r="PKV1853" s="401"/>
      <c r="PKW1853" s="401"/>
      <c r="PKX1853" s="401"/>
      <c r="PKY1853" s="401"/>
      <c r="PKZ1853" s="401"/>
      <c r="PLA1853" s="401"/>
      <c r="PLB1853" s="401"/>
      <c r="PLC1853" s="401"/>
      <c r="PLD1853" s="401"/>
      <c r="PLE1853" s="401"/>
      <c r="PLF1853" s="401"/>
      <c r="PLG1853" s="401"/>
      <c r="PLH1853" s="401"/>
      <c r="PLI1853" s="401"/>
      <c r="PLJ1853" s="401"/>
      <c r="PLK1853" s="401"/>
      <c r="PLL1853" s="401"/>
      <c r="PLM1853" s="401"/>
      <c r="PLN1853" s="401"/>
      <c r="PLO1853" s="401"/>
      <c r="PLP1853" s="401"/>
      <c r="PLQ1853" s="401"/>
      <c r="PLR1853" s="401"/>
      <c r="PLS1853" s="401"/>
      <c r="PLT1853" s="401"/>
      <c r="PLU1853" s="401"/>
      <c r="PLV1853" s="401"/>
      <c r="PLW1853" s="401"/>
      <c r="PLX1853" s="401"/>
      <c r="PLY1853" s="401"/>
      <c r="PLZ1853" s="401"/>
      <c r="PMA1853" s="401"/>
      <c r="PMB1853" s="401"/>
      <c r="PMC1853" s="401"/>
      <c r="PMD1853" s="401"/>
      <c r="PME1853" s="401"/>
      <c r="PMF1853" s="401"/>
      <c r="PMG1853" s="401"/>
      <c r="PMH1853" s="401"/>
      <c r="PMI1853" s="401"/>
      <c r="PMJ1853" s="401"/>
      <c r="PMK1853" s="401"/>
      <c r="PML1853" s="401"/>
      <c r="PMM1853" s="401"/>
      <c r="PMN1853" s="401"/>
      <c r="PMO1853" s="401"/>
      <c r="PMP1853" s="401"/>
      <c r="PMQ1853" s="401"/>
      <c r="PMR1853" s="401"/>
      <c r="PMS1853" s="401"/>
      <c r="PMT1853" s="401"/>
      <c r="PMU1853" s="401"/>
      <c r="PMV1853" s="401"/>
      <c r="PMW1853" s="401"/>
      <c r="PMX1853" s="401"/>
      <c r="PMY1853" s="401"/>
      <c r="PMZ1853" s="401"/>
      <c r="PNA1853" s="401"/>
      <c r="PNB1853" s="401"/>
      <c r="PNC1853" s="401"/>
      <c r="PND1853" s="401"/>
      <c r="PNE1853" s="401"/>
      <c r="PNF1853" s="401"/>
      <c r="PNG1853" s="401"/>
      <c r="PNH1853" s="401"/>
      <c r="PNI1853" s="401"/>
      <c r="PNJ1853" s="401"/>
      <c r="PNK1853" s="401"/>
      <c r="PNL1853" s="401"/>
      <c r="PNM1853" s="401"/>
      <c r="PNN1853" s="401"/>
      <c r="PNO1853" s="401"/>
      <c r="PNP1853" s="401"/>
      <c r="PNQ1853" s="401"/>
      <c r="PNR1853" s="401"/>
      <c r="PNS1853" s="401"/>
      <c r="PNT1853" s="401"/>
      <c r="PNU1853" s="401"/>
      <c r="PNV1853" s="401"/>
      <c r="PNW1853" s="401"/>
      <c r="PNX1853" s="401"/>
      <c r="PNY1853" s="401"/>
      <c r="PNZ1853" s="401"/>
      <c r="POA1853" s="401"/>
      <c r="POB1853" s="401"/>
      <c r="POC1853" s="401"/>
      <c r="POD1853" s="401"/>
      <c r="POE1853" s="401"/>
      <c r="POF1853" s="401"/>
      <c r="POG1853" s="401"/>
      <c r="POH1853" s="401"/>
      <c r="POI1853" s="401"/>
      <c r="POJ1853" s="401"/>
      <c r="POK1853" s="401"/>
      <c r="POL1853" s="401"/>
      <c r="POM1853" s="401"/>
      <c r="PON1853" s="401"/>
      <c r="POO1853" s="401"/>
      <c r="POP1853" s="401"/>
      <c r="POQ1853" s="401"/>
      <c r="POR1853" s="401"/>
      <c r="POS1853" s="401"/>
      <c r="POT1853" s="401"/>
      <c r="POU1853" s="401"/>
      <c r="POV1853" s="401"/>
      <c r="POW1853" s="401"/>
      <c r="POX1853" s="401"/>
      <c r="POY1853" s="401"/>
      <c r="POZ1853" s="401"/>
      <c r="PPA1853" s="401"/>
      <c r="PPB1853" s="401"/>
      <c r="PPC1853" s="401"/>
      <c r="PPD1853" s="401"/>
      <c r="PPE1853" s="401"/>
      <c r="PPF1853" s="401"/>
      <c r="PPG1853" s="401"/>
      <c r="PPH1853" s="401"/>
      <c r="PPI1853" s="401"/>
      <c r="PPJ1853" s="401"/>
      <c r="PPK1853" s="401"/>
      <c r="PPL1853" s="401"/>
      <c r="PPM1853" s="401"/>
      <c r="PPN1853" s="401"/>
      <c r="PPO1853" s="401"/>
      <c r="PPP1853" s="401"/>
      <c r="PPQ1853" s="401"/>
      <c r="PPR1853" s="401"/>
      <c r="PPS1853" s="401"/>
      <c r="PPT1853" s="401"/>
      <c r="PPU1853" s="401"/>
      <c r="PPV1853" s="401"/>
      <c r="PPW1853" s="401"/>
      <c r="PPX1853" s="401"/>
      <c r="PPY1853" s="401"/>
      <c r="PPZ1853" s="401"/>
      <c r="PQA1853" s="401"/>
      <c r="PQB1853" s="401"/>
      <c r="PQC1853" s="401"/>
      <c r="PQD1853" s="401"/>
      <c r="PQE1853" s="401"/>
      <c r="PQF1853" s="401"/>
      <c r="PQG1853" s="401"/>
      <c r="PQH1853" s="401"/>
      <c r="PQI1853" s="401"/>
      <c r="PQJ1853" s="401"/>
      <c r="PQK1853" s="401"/>
      <c r="PQL1853" s="401"/>
      <c r="PQM1853" s="401"/>
      <c r="PQN1853" s="401"/>
      <c r="PQO1853" s="401"/>
      <c r="PQP1853" s="401"/>
      <c r="PQQ1853" s="401"/>
      <c r="PQR1853" s="401"/>
      <c r="PQS1853" s="401"/>
      <c r="PQT1853" s="401"/>
      <c r="PQU1853" s="401"/>
      <c r="PQV1853" s="401"/>
      <c r="PQW1853" s="401"/>
      <c r="PQX1853" s="401"/>
      <c r="PQY1853" s="401"/>
      <c r="PQZ1853" s="401"/>
      <c r="PRA1853" s="401"/>
      <c r="PRB1853" s="401"/>
      <c r="PRC1853" s="401"/>
      <c r="PRD1853" s="401"/>
      <c r="PRE1853" s="401"/>
      <c r="PRF1853" s="401"/>
      <c r="PRG1853" s="401"/>
      <c r="PRH1853" s="401"/>
      <c r="PRI1853" s="401"/>
      <c r="PRJ1853" s="401"/>
      <c r="PRK1853" s="401"/>
      <c r="PRL1853" s="401"/>
      <c r="PRM1853" s="401"/>
      <c r="PRN1853" s="401"/>
      <c r="PRO1853" s="401"/>
      <c r="PRP1853" s="401"/>
      <c r="PRQ1853" s="401"/>
      <c r="PRR1853" s="401"/>
      <c r="PRS1853" s="401"/>
      <c r="PRT1853" s="401"/>
      <c r="PRU1853" s="401"/>
      <c r="PRV1853" s="401"/>
      <c r="PRW1853" s="401"/>
      <c r="PRX1853" s="401"/>
      <c r="PRY1853" s="401"/>
      <c r="PRZ1853" s="401"/>
      <c r="PSA1853" s="401"/>
      <c r="PSB1853" s="401"/>
      <c r="PSC1853" s="401"/>
      <c r="PSD1853" s="401"/>
      <c r="PSE1853" s="401"/>
      <c r="PSF1853" s="401"/>
      <c r="PSG1853" s="401"/>
      <c r="PSH1853" s="401"/>
      <c r="PSI1853" s="401"/>
      <c r="PSJ1853" s="401"/>
      <c r="PSK1853" s="401"/>
      <c r="PSL1853" s="401"/>
      <c r="PSM1853" s="401"/>
      <c r="PSN1853" s="401"/>
      <c r="PSO1853" s="401"/>
      <c r="PSP1853" s="401"/>
      <c r="PSQ1853" s="401"/>
      <c r="PSR1853" s="401"/>
      <c r="PSS1853" s="401"/>
      <c r="PST1853" s="401"/>
      <c r="PSU1853" s="401"/>
      <c r="PSV1853" s="401"/>
      <c r="PSW1853" s="401"/>
      <c r="PSX1853" s="401"/>
      <c r="PSY1853" s="401"/>
      <c r="PSZ1853" s="401"/>
      <c r="PTA1853" s="401"/>
      <c r="PTB1853" s="401"/>
      <c r="PTC1853" s="401"/>
      <c r="PTD1853" s="401"/>
      <c r="PTE1853" s="401"/>
      <c r="PTF1853" s="401"/>
      <c r="PTG1853" s="401"/>
      <c r="PTH1853" s="401"/>
      <c r="PTI1853" s="401"/>
      <c r="PTJ1853" s="401"/>
      <c r="PTK1853" s="401"/>
      <c r="PTL1853" s="401"/>
      <c r="PTM1853" s="401"/>
      <c r="PTN1853" s="401"/>
      <c r="PTO1853" s="401"/>
      <c r="PTP1853" s="401"/>
      <c r="PTQ1853" s="401"/>
      <c r="PTR1853" s="401"/>
      <c r="PTS1853" s="401"/>
      <c r="PTT1853" s="401"/>
      <c r="PTU1853" s="401"/>
      <c r="PTV1853" s="401"/>
      <c r="PTW1853" s="401"/>
      <c r="PTX1853" s="401"/>
      <c r="PTY1853" s="401"/>
      <c r="PTZ1853" s="401"/>
      <c r="PUA1853" s="401"/>
      <c r="PUB1853" s="401"/>
      <c r="PUC1853" s="401"/>
      <c r="PUD1853" s="401"/>
      <c r="PUE1853" s="401"/>
      <c r="PUF1853" s="401"/>
      <c r="PUG1853" s="401"/>
      <c r="PUH1853" s="401"/>
      <c r="PUI1853" s="401"/>
      <c r="PUJ1853" s="401"/>
      <c r="PUK1853" s="401"/>
      <c r="PUL1853" s="401"/>
      <c r="PUM1853" s="401"/>
      <c r="PUN1853" s="401"/>
      <c r="PUO1853" s="401"/>
      <c r="PUP1853" s="401"/>
      <c r="PUQ1853" s="401"/>
      <c r="PUR1853" s="401"/>
      <c r="PUS1853" s="401"/>
      <c r="PUT1853" s="401"/>
      <c r="PUU1853" s="401"/>
      <c r="PUV1853" s="401"/>
      <c r="PUW1853" s="401"/>
      <c r="PUX1853" s="401"/>
      <c r="PUY1853" s="401"/>
      <c r="PUZ1853" s="401"/>
      <c r="PVA1853" s="401"/>
      <c r="PVB1853" s="401"/>
      <c r="PVC1853" s="401"/>
      <c r="PVD1853" s="401"/>
      <c r="PVE1853" s="401"/>
      <c r="PVF1853" s="401"/>
      <c r="PVG1853" s="401"/>
      <c r="PVH1853" s="401"/>
      <c r="PVI1853" s="401"/>
      <c r="PVJ1853" s="401"/>
      <c r="PVK1853" s="401"/>
      <c r="PVL1853" s="401"/>
      <c r="PVM1853" s="401"/>
      <c r="PVN1853" s="401"/>
      <c r="PVO1853" s="401"/>
      <c r="PVP1853" s="401"/>
      <c r="PVQ1853" s="401"/>
      <c r="PVR1853" s="401"/>
      <c r="PVS1853" s="401"/>
      <c r="PVT1853" s="401"/>
      <c r="PVU1853" s="401"/>
      <c r="PVV1853" s="401"/>
      <c r="PVW1853" s="401"/>
      <c r="PVX1853" s="401"/>
      <c r="PVY1853" s="401"/>
      <c r="PVZ1853" s="401"/>
      <c r="PWA1853" s="401"/>
      <c r="PWB1853" s="401"/>
      <c r="PWC1853" s="401"/>
      <c r="PWD1853" s="401"/>
      <c r="PWE1853" s="401"/>
      <c r="PWF1853" s="401"/>
      <c r="PWG1853" s="401"/>
      <c r="PWH1853" s="401"/>
      <c r="PWI1853" s="401"/>
      <c r="PWJ1853" s="401"/>
      <c r="PWK1853" s="401"/>
      <c r="PWL1853" s="401"/>
      <c r="PWM1853" s="401"/>
      <c r="PWN1853" s="401"/>
      <c r="PWO1853" s="401"/>
      <c r="PWP1853" s="401"/>
      <c r="PWQ1853" s="401"/>
      <c r="PWR1853" s="401"/>
      <c r="PWS1853" s="401"/>
      <c r="PWT1853" s="401"/>
      <c r="PWU1853" s="401"/>
      <c r="PWV1853" s="401"/>
      <c r="PWW1853" s="401"/>
      <c r="PWX1853" s="401"/>
      <c r="PWY1853" s="401"/>
      <c r="PWZ1853" s="401"/>
      <c r="PXA1853" s="401"/>
      <c r="PXB1853" s="401"/>
      <c r="PXC1853" s="401"/>
      <c r="PXD1853" s="401"/>
      <c r="PXE1853" s="401"/>
      <c r="PXF1853" s="401"/>
      <c r="PXG1853" s="401"/>
      <c r="PXH1853" s="401"/>
      <c r="PXI1853" s="401"/>
      <c r="PXJ1853" s="401"/>
      <c r="PXK1853" s="401"/>
      <c r="PXL1853" s="401"/>
      <c r="PXM1853" s="401"/>
      <c r="PXN1853" s="401"/>
      <c r="PXO1853" s="401"/>
      <c r="PXP1853" s="401"/>
      <c r="PXQ1853" s="401"/>
      <c r="PXR1853" s="401"/>
      <c r="PXS1853" s="401"/>
      <c r="PXT1853" s="401"/>
      <c r="PXU1853" s="401"/>
      <c r="PXV1853" s="401"/>
      <c r="PXW1853" s="401"/>
      <c r="PXX1853" s="401"/>
      <c r="PXY1853" s="401"/>
      <c r="PXZ1853" s="401"/>
      <c r="PYA1853" s="401"/>
      <c r="PYB1853" s="401"/>
      <c r="PYC1853" s="401"/>
      <c r="PYD1853" s="401"/>
      <c r="PYE1853" s="401"/>
      <c r="PYF1853" s="401"/>
      <c r="PYG1853" s="401"/>
      <c r="PYH1853" s="401"/>
      <c r="PYI1853" s="401"/>
      <c r="PYJ1853" s="401"/>
      <c r="PYK1853" s="401"/>
      <c r="PYL1853" s="401"/>
      <c r="PYM1853" s="401"/>
      <c r="PYN1853" s="401"/>
      <c r="PYO1853" s="401"/>
      <c r="PYP1853" s="401"/>
      <c r="PYQ1853" s="401"/>
      <c r="PYR1853" s="401"/>
      <c r="PYS1853" s="401"/>
      <c r="PYT1853" s="401"/>
      <c r="PYU1853" s="401"/>
      <c r="PYV1853" s="401"/>
      <c r="PYW1853" s="401"/>
      <c r="PYX1853" s="401"/>
      <c r="PYY1853" s="401"/>
      <c r="PYZ1853" s="401"/>
      <c r="PZA1853" s="401"/>
      <c r="PZB1853" s="401"/>
      <c r="PZC1853" s="401"/>
      <c r="PZD1853" s="401"/>
      <c r="PZE1853" s="401"/>
      <c r="PZF1853" s="401"/>
      <c r="PZG1853" s="401"/>
      <c r="PZH1853" s="401"/>
      <c r="PZI1853" s="401"/>
      <c r="PZJ1853" s="401"/>
      <c r="PZK1853" s="401"/>
      <c r="PZL1853" s="401"/>
      <c r="PZM1853" s="401"/>
      <c r="PZN1853" s="401"/>
      <c r="PZO1853" s="401"/>
      <c r="PZP1853" s="401"/>
      <c r="PZQ1853" s="401"/>
      <c r="PZR1853" s="401"/>
      <c r="PZS1853" s="401"/>
      <c r="PZT1853" s="401"/>
      <c r="PZU1853" s="401"/>
      <c r="PZV1853" s="401"/>
      <c r="PZW1853" s="401"/>
      <c r="PZX1853" s="401"/>
      <c r="PZY1853" s="401"/>
      <c r="PZZ1853" s="401"/>
      <c r="QAA1853" s="401"/>
      <c r="QAB1853" s="401"/>
      <c r="QAC1853" s="401"/>
      <c r="QAD1853" s="401"/>
      <c r="QAE1853" s="401"/>
      <c r="QAF1853" s="401"/>
      <c r="QAG1853" s="401"/>
      <c r="QAH1853" s="401"/>
      <c r="QAI1853" s="401"/>
      <c r="QAJ1853" s="401"/>
      <c r="QAK1853" s="401"/>
      <c r="QAL1853" s="401"/>
      <c r="QAM1853" s="401"/>
      <c r="QAN1853" s="401"/>
      <c r="QAO1853" s="401"/>
      <c r="QAP1853" s="401"/>
      <c r="QAQ1853" s="401"/>
      <c r="QAR1853" s="401"/>
      <c r="QAS1853" s="401"/>
      <c r="QAT1853" s="401"/>
      <c r="QAU1853" s="401"/>
      <c r="QAV1853" s="401"/>
      <c r="QAW1853" s="401"/>
      <c r="QAX1853" s="401"/>
      <c r="QAY1853" s="401"/>
      <c r="QAZ1853" s="401"/>
      <c r="QBA1853" s="401"/>
      <c r="QBB1853" s="401"/>
      <c r="QBC1853" s="401"/>
      <c r="QBD1853" s="401"/>
      <c r="QBE1853" s="401"/>
      <c r="QBF1853" s="401"/>
      <c r="QBG1853" s="401"/>
      <c r="QBH1853" s="401"/>
      <c r="QBI1853" s="401"/>
      <c r="QBJ1853" s="401"/>
      <c r="QBK1853" s="401"/>
      <c r="QBL1853" s="401"/>
      <c r="QBM1853" s="401"/>
      <c r="QBN1853" s="401"/>
      <c r="QBO1853" s="401"/>
      <c r="QBP1853" s="401"/>
      <c r="QBQ1853" s="401"/>
      <c r="QBR1853" s="401"/>
      <c r="QBS1853" s="401"/>
      <c r="QBT1853" s="401"/>
      <c r="QBU1853" s="401"/>
      <c r="QBV1853" s="401"/>
      <c r="QBW1853" s="401"/>
      <c r="QBX1853" s="401"/>
      <c r="QBY1853" s="401"/>
      <c r="QBZ1853" s="401"/>
      <c r="QCA1853" s="401"/>
      <c r="QCB1853" s="401"/>
      <c r="QCC1853" s="401"/>
      <c r="QCD1853" s="401"/>
      <c r="QCE1853" s="401"/>
      <c r="QCF1853" s="401"/>
      <c r="QCG1853" s="401"/>
      <c r="QCH1853" s="401"/>
      <c r="QCI1853" s="401"/>
      <c r="QCJ1853" s="401"/>
      <c r="QCK1853" s="401"/>
      <c r="QCL1853" s="401"/>
      <c r="QCM1853" s="401"/>
      <c r="QCN1853" s="401"/>
      <c r="QCO1853" s="401"/>
      <c r="QCP1853" s="401"/>
      <c r="QCQ1853" s="401"/>
      <c r="QCR1853" s="401"/>
      <c r="QCS1853" s="401"/>
      <c r="QCT1853" s="401"/>
      <c r="QCU1853" s="401"/>
      <c r="QCV1853" s="401"/>
      <c r="QCW1853" s="401"/>
      <c r="QCX1853" s="401"/>
      <c r="QCY1853" s="401"/>
      <c r="QCZ1853" s="401"/>
      <c r="QDA1853" s="401"/>
      <c r="QDB1853" s="401"/>
      <c r="QDC1853" s="401"/>
      <c r="QDD1853" s="401"/>
      <c r="QDE1853" s="401"/>
      <c r="QDF1853" s="401"/>
      <c r="QDG1853" s="401"/>
      <c r="QDH1853" s="401"/>
      <c r="QDI1853" s="401"/>
      <c r="QDJ1853" s="401"/>
      <c r="QDK1853" s="401"/>
      <c r="QDL1853" s="401"/>
      <c r="QDM1853" s="401"/>
      <c r="QDN1853" s="401"/>
      <c r="QDO1853" s="401"/>
      <c r="QDP1853" s="401"/>
      <c r="QDQ1853" s="401"/>
      <c r="QDR1853" s="401"/>
      <c r="QDS1853" s="401"/>
      <c r="QDT1853" s="401"/>
      <c r="QDU1853" s="401"/>
      <c r="QDV1853" s="401"/>
      <c r="QDW1853" s="401"/>
      <c r="QDX1853" s="401"/>
      <c r="QDY1853" s="401"/>
      <c r="QDZ1853" s="401"/>
      <c r="QEA1853" s="401"/>
      <c r="QEB1853" s="401"/>
      <c r="QEC1853" s="401"/>
      <c r="QED1853" s="401"/>
      <c r="QEE1853" s="401"/>
      <c r="QEF1853" s="401"/>
      <c r="QEG1853" s="401"/>
      <c r="QEH1853" s="401"/>
      <c r="QEI1853" s="401"/>
      <c r="QEJ1853" s="401"/>
      <c r="QEK1853" s="401"/>
      <c r="QEL1853" s="401"/>
      <c r="QEM1853" s="401"/>
      <c r="QEN1853" s="401"/>
      <c r="QEO1853" s="401"/>
      <c r="QEP1853" s="401"/>
      <c r="QEQ1853" s="401"/>
      <c r="QER1853" s="401"/>
      <c r="QES1853" s="401"/>
      <c r="QET1853" s="401"/>
      <c r="QEU1853" s="401"/>
      <c r="QEV1853" s="401"/>
      <c r="QEW1853" s="401"/>
      <c r="QEX1853" s="401"/>
      <c r="QEY1853" s="401"/>
      <c r="QEZ1853" s="401"/>
      <c r="QFA1853" s="401"/>
      <c r="QFB1853" s="401"/>
      <c r="QFC1853" s="401"/>
      <c r="QFD1853" s="401"/>
      <c r="QFE1853" s="401"/>
      <c r="QFF1853" s="401"/>
      <c r="QFG1853" s="401"/>
      <c r="QFH1853" s="401"/>
      <c r="QFI1853" s="401"/>
      <c r="QFJ1853" s="401"/>
      <c r="QFK1853" s="401"/>
      <c r="QFL1853" s="401"/>
      <c r="QFM1853" s="401"/>
      <c r="QFN1853" s="401"/>
      <c r="QFO1853" s="401"/>
      <c r="QFP1853" s="401"/>
      <c r="QFQ1853" s="401"/>
      <c r="QFR1853" s="401"/>
      <c r="QFS1853" s="401"/>
      <c r="QFT1853" s="401"/>
      <c r="QFU1853" s="401"/>
      <c r="QFV1853" s="401"/>
      <c r="QFW1853" s="401"/>
      <c r="QFX1853" s="401"/>
      <c r="QFY1853" s="401"/>
      <c r="QFZ1853" s="401"/>
      <c r="QGA1853" s="401"/>
      <c r="QGB1853" s="401"/>
      <c r="QGC1853" s="401"/>
      <c r="QGD1853" s="401"/>
      <c r="QGE1853" s="401"/>
      <c r="QGF1853" s="401"/>
      <c r="QGG1853" s="401"/>
      <c r="QGH1853" s="401"/>
      <c r="QGI1853" s="401"/>
      <c r="QGJ1853" s="401"/>
      <c r="QGK1853" s="401"/>
      <c r="QGL1853" s="401"/>
      <c r="QGM1853" s="401"/>
      <c r="QGN1853" s="401"/>
      <c r="QGO1853" s="401"/>
      <c r="QGP1853" s="401"/>
      <c r="QGQ1853" s="401"/>
      <c r="QGR1853" s="401"/>
      <c r="QGS1853" s="401"/>
      <c r="QGT1853" s="401"/>
      <c r="QGU1853" s="401"/>
      <c r="QGV1853" s="401"/>
      <c r="QGW1853" s="401"/>
      <c r="QGX1853" s="401"/>
      <c r="QGY1853" s="401"/>
      <c r="QGZ1853" s="401"/>
      <c r="QHA1853" s="401"/>
      <c r="QHB1853" s="401"/>
      <c r="QHC1853" s="401"/>
      <c r="QHD1853" s="401"/>
      <c r="QHE1853" s="401"/>
      <c r="QHF1853" s="401"/>
      <c r="QHG1853" s="401"/>
      <c r="QHH1853" s="401"/>
      <c r="QHI1853" s="401"/>
      <c r="QHJ1853" s="401"/>
      <c r="QHK1853" s="401"/>
      <c r="QHL1853" s="401"/>
      <c r="QHM1853" s="401"/>
      <c r="QHN1853" s="401"/>
      <c r="QHO1853" s="401"/>
      <c r="QHP1853" s="401"/>
      <c r="QHQ1853" s="401"/>
      <c r="QHR1853" s="401"/>
      <c r="QHS1853" s="401"/>
      <c r="QHT1853" s="401"/>
      <c r="QHU1853" s="401"/>
      <c r="QHV1853" s="401"/>
      <c r="QHW1853" s="401"/>
      <c r="QHX1853" s="401"/>
      <c r="QHY1853" s="401"/>
      <c r="QHZ1853" s="401"/>
      <c r="QIA1853" s="401"/>
      <c r="QIB1853" s="401"/>
      <c r="QIC1853" s="401"/>
      <c r="QID1853" s="401"/>
      <c r="QIE1853" s="401"/>
      <c r="QIF1853" s="401"/>
      <c r="QIG1853" s="401"/>
      <c r="QIH1853" s="401"/>
      <c r="QII1853" s="401"/>
      <c r="QIJ1853" s="401"/>
      <c r="QIK1853" s="401"/>
      <c r="QIL1853" s="401"/>
      <c r="QIM1853" s="401"/>
      <c r="QIN1853" s="401"/>
      <c r="QIO1853" s="401"/>
      <c r="QIP1853" s="401"/>
      <c r="QIQ1853" s="401"/>
      <c r="QIR1853" s="401"/>
      <c r="QIS1853" s="401"/>
      <c r="QIT1853" s="401"/>
      <c r="QIU1853" s="401"/>
      <c r="QIV1853" s="401"/>
      <c r="QIW1853" s="401"/>
      <c r="QIX1853" s="401"/>
      <c r="QIY1853" s="401"/>
      <c r="QIZ1853" s="401"/>
      <c r="QJA1853" s="401"/>
      <c r="QJB1853" s="401"/>
      <c r="QJC1853" s="401"/>
      <c r="QJD1853" s="401"/>
      <c r="QJE1853" s="401"/>
      <c r="QJF1853" s="401"/>
      <c r="QJG1853" s="401"/>
      <c r="QJH1853" s="401"/>
      <c r="QJI1853" s="401"/>
      <c r="QJJ1853" s="401"/>
      <c r="QJK1853" s="401"/>
      <c r="QJL1853" s="401"/>
      <c r="QJM1853" s="401"/>
      <c r="QJN1853" s="401"/>
      <c r="QJO1853" s="401"/>
      <c r="QJP1853" s="401"/>
      <c r="QJQ1853" s="401"/>
      <c r="QJR1853" s="401"/>
      <c r="QJS1853" s="401"/>
      <c r="QJT1853" s="401"/>
      <c r="QJU1853" s="401"/>
      <c r="QJV1853" s="401"/>
      <c r="QJW1853" s="401"/>
      <c r="QJX1853" s="401"/>
      <c r="QJY1853" s="401"/>
      <c r="QJZ1853" s="401"/>
      <c r="QKA1853" s="401"/>
      <c r="QKB1853" s="401"/>
      <c r="QKC1853" s="401"/>
      <c r="QKD1853" s="401"/>
      <c r="QKE1853" s="401"/>
      <c r="QKF1853" s="401"/>
      <c r="QKG1853" s="401"/>
      <c r="QKH1853" s="401"/>
      <c r="QKI1853" s="401"/>
      <c r="QKJ1853" s="401"/>
      <c r="QKK1853" s="401"/>
      <c r="QKL1853" s="401"/>
      <c r="QKM1853" s="401"/>
      <c r="QKN1853" s="401"/>
      <c r="QKO1853" s="401"/>
      <c r="QKP1853" s="401"/>
      <c r="QKQ1853" s="401"/>
      <c r="QKR1853" s="401"/>
      <c r="QKS1853" s="401"/>
      <c r="QKT1853" s="401"/>
      <c r="QKU1853" s="401"/>
      <c r="QKV1853" s="401"/>
      <c r="QKW1853" s="401"/>
      <c r="QKX1853" s="401"/>
      <c r="QKY1853" s="401"/>
      <c r="QKZ1853" s="401"/>
      <c r="QLA1853" s="401"/>
      <c r="QLB1853" s="401"/>
      <c r="QLC1853" s="401"/>
      <c r="QLD1853" s="401"/>
      <c r="QLE1853" s="401"/>
      <c r="QLF1853" s="401"/>
      <c r="QLG1853" s="401"/>
      <c r="QLH1853" s="401"/>
      <c r="QLI1853" s="401"/>
      <c r="QLJ1853" s="401"/>
      <c r="QLK1853" s="401"/>
      <c r="QLL1853" s="401"/>
      <c r="QLM1853" s="401"/>
      <c r="QLN1853" s="401"/>
      <c r="QLO1853" s="401"/>
      <c r="QLP1853" s="401"/>
      <c r="QLQ1853" s="401"/>
      <c r="QLR1853" s="401"/>
      <c r="QLS1853" s="401"/>
      <c r="QLT1853" s="401"/>
      <c r="QLU1853" s="401"/>
      <c r="QLV1853" s="401"/>
      <c r="QLW1853" s="401"/>
      <c r="QLX1853" s="401"/>
      <c r="QLY1853" s="401"/>
      <c r="QLZ1853" s="401"/>
      <c r="QMA1853" s="401"/>
      <c r="QMB1853" s="401"/>
      <c r="QMC1853" s="401"/>
      <c r="QMD1853" s="401"/>
      <c r="QME1853" s="401"/>
      <c r="QMF1853" s="401"/>
      <c r="QMG1853" s="401"/>
      <c r="QMH1853" s="401"/>
      <c r="QMI1853" s="401"/>
      <c r="QMJ1853" s="401"/>
      <c r="QMK1853" s="401"/>
      <c r="QML1853" s="401"/>
      <c r="QMM1853" s="401"/>
      <c r="QMN1853" s="401"/>
      <c r="QMO1853" s="401"/>
      <c r="QMP1853" s="401"/>
      <c r="QMQ1853" s="401"/>
      <c r="QMR1853" s="401"/>
      <c r="QMS1853" s="401"/>
      <c r="QMT1853" s="401"/>
      <c r="QMU1853" s="401"/>
      <c r="QMV1853" s="401"/>
      <c r="QMW1853" s="401"/>
      <c r="QMX1853" s="401"/>
      <c r="QMY1853" s="401"/>
      <c r="QMZ1853" s="401"/>
      <c r="QNA1853" s="401"/>
      <c r="QNB1853" s="401"/>
      <c r="QNC1853" s="401"/>
      <c r="QND1853" s="401"/>
      <c r="QNE1853" s="401"/>
      <c r="QNF1853" s="401"/>
      <c r="QNG1853" s="401"/>
      <c r="QNH1853" s="401"/>
      <c r="QNI1853" s="401"/>
      <c r="QNJ1853" s="401"/>
      <c r="QNK1853" s="401"/>
      <c r="QNL1853" s="401"/>
      <c r="QNM1853" s="401"/>
      <c r="QNN1853" s="401"/>
      <c r="QNO1853" s="401"/>
      <c r="QNP1853" s="401"/>
      <c r="QNQ1853" s="401"/>
      <c r="QNR1853" s="401"/>
      <c r="QNS1853" s="401"/>
      <c r="QNT1853" s="401"/>
      <c r="QNU1853" s="401"/>
      <c r="QNV1853" s="401"/>
      <c r="QNW1853" s="401"/>
      <c r="QNX1853" s="401"/>
      <c r="QNY1853" s="401"/>
      <c r="QNZ1853" s="401"/>
      <c r="QOA1853" s="401"/>
      <c r="QOB1853" s="401"/>
      <c r="QOC1853" s="401"/>
      <c r="QOD1853" s="401"/>
      <c r="QOE1853" s="401"/>
      <c r="QOF1853" s="401"/>
      <c r="QOG1853" s="401"/>
      <c r="QOH1853" s="401"/>
      <c r="QOI1853" s="401"/>
      <c r="QOJ1853" s="401"/>
      <c r="QOK1853" s="401"/>
      <c r="QOL1853" s="401"/>
      <c r="QOM1853" s="401"/>
      <c r="QON1853" s="401"/>
      <c r="QOO1853" s="401"/>
      <c r="QOP1853" s="401"/>
      <c r="QOQ1853" s="401"/>
      <c r="QOR1853" s="401"/>
      <c r="QOS1853" s="401"/>
      <c r="QOT1853" s="401"/>
      <c r="QOU1853" s="401"/>
      <c r="QOV1853" s="401"/>
      <c r="QOW1853" s="401"/>
      <c r="QOX1853" s="401"/>
      <c r="QOY1853" s="401"/>
      <c r="QOZ1853" s="401"/>
      <c r="QPA1853" s="401"/>
      <c r="QPB1853" s="401"/>
      <c r="QPC1853" s="401"/>
      <c r="QPD1853" s="401"/>
      <c r="QPE1853" s="401"/>
      <c r="QPF1853" s="401"/>
      <c r="QPG1853" s="401"/>
      <c r="QPH1853" s="401"/>
      <c r="QPI1853" s="401"/>
      <c r="QPJ1853" s="401"/>
      <c r="QPK1853" s="401"/>
      <c r="QPL1853" s="401"/>
      <c r="QPM1853" s="401"/>
      <c r="QPN1853" s="401"/>
      <c r="QPO1853" s="401"/>
      <c r="QPP1853" s="401"/>
      <c r="QPQ1853" s="401"/>
      <c r="QPR1853" s="401"/>
      <c r="QPS1853" s="401"/>
      <c r="QPT1853" s="401"/>
      <c r="QPU1853" s="401"/>
      <c r="QPV1853" s="401"/>
      <c r="QPW1853" s="401"/>
      <c r="QPX1853" s="401"/>
      <c r="QPY1853" s="401"/>
      <c r="QPZ1853" s="401"/>
      <c r="QQA1853" s="401"/>
      <c r="QQB1853" s="401"/>
      <c r="QQC1853" s="401"/>
      <c r="QQD1853" s="401"/>
      <c r="QQE1853" s="401"/>
      <c r="QQF1853" s="401"/>
      <c r="QQG1853" s="401"/>
      <c r="QQH1853" s="401"/>
      <c r="QQI1853" s="401"/>
      <c r="QQJ1853" s="401"/>
      <c r="QQK1853" s="401"/>
      <c r="QQL1853" s="401"/>
      <c r="QQM1853" s="401"/>
      <c r="QQN1853" s="401"/>
      <c r="QQO1853" s="401"/>
      <c r="QQP1853" s="401"/>
      <c r="QQQ1853" s="401"/>
      <c r="QQR1853" s="401"/>
      <c r="QQS1853" s="401"/>
      <c r="QQT1853" s="401"/>
      <c r="QQU1853" s="401"/>
      <c r="QQV1853" s="401"/>
      <c r="QQW1853" s="401"/>
      <c r="QQX1853" s="401"/>
      <c r="QQY1853" s="401"/>
      <c r="QQZ1853" s="401"/>
      <c r="QRA1853" s="401"/>
      <c r="QRB1853" s="401"/>
      <c r="QRC1853" s="401"/>
      <c r="QRD1853" s="401"/>
      <c r="QRE1853" s="401"/>
      <c r="QRF1853" s="401"/>
      <c r="QRG1853" s="401"/>
      <c r="QRH1853" s="401"/>
      <c r="QRI1853" s="401"/>
      <c r="QRJ1853" s="401"/>
      <c r="QRK1853" s="401"/>
      <c r="QRL1853" s="401"/>
      <c r="QRM1853" s="401"/>
      <c r="QRN1853" s="401"/>
      <c r="QRO1853" s="401"/>
      <c r="QRP1853" s="401"/>
      <c r="QRQ1853" s="401"/>
      <c r="QRR1853" s="401"/>
      <c r="QRS1853" s="401"/>
      <c r="QRT1853" s="401"/>
      <c r="QRU1853" s="401"/>
      <c r="QRV1853" s="401"/>
      <c r="QRW1853" s="401"/>
      <c r="QRX1853" s="401"/>
      <c r="QRY1853" s="401"/>
      <c r="QRZ1853" s="401"/>
      <c r="QSA1853" s="401"/>
      <c r="QSB1853" s="401"/>
      <c r="QSC1853" s="401"/>
      <c r="QSD1853" s="401"/>
      <c r="QSE1853" s="401"/>
      <c r="QSF1853" s="401"/>
      <c r="QSG1853" s="401"/>
      <c r="QSH1853" s="401"/>
      <c r="QSI1853" s="401"/>
      <c r="QSJ1853" s="401"/>
      <c r="QSK1853" s="401"/>
      <c r="QSL1853" s="401"/>
      <c r="QSM1853" s="401"/>
      <c r="QSN1853" s="401"/>
      <c r="QSO1853" s="401"/>
      <c r="QSP1853" s="401"/>
      <c r="QSQ1853" s="401"/>
      <c r="QSR1853" s="401"/>
      <c r="QSS1853" s="401"/>
      <c r="QST1853" s="401"/>
      <c r="QSU1853" s="401"/>
      <c r="QSV1853" s="401"/>
      <c r="QSW1853" s="401"/>
      <c r="QSX1853" s="401"/>
      <c r="QSY1853" s="401"/>
      <c r="QSZ1853" s="401"/>
      <c r="QTA1853" s="401"/>
      <c r="QTB1853" s="401"/>
      <c r="QTC1853" s="401"/>
      <c r="QTD1853" s="401"/>
      <c r="QTE1853" s="401"/>
      <c r="QTF1853" s="401"/>
      <c r="QTG1853" s="401"/>
      <c r="QTH1853" s="401"/>
      <c r="QTI1853" s="401"/>
      <c r="QTJ1853" s="401"/>
      <c r="QTK1853" s="401"/>
      <c r="QTL1853" s="401"/>
      <c r="QTM1853" s="401"/>
      <c r="QTN1853" s="401"/>
      <c r="QTO1853" s="401"/>
      <c r="QTP1853" s="401"/>
      <c r="QTQ1853" s="401"/>
      <c r="QTR1853" s="401"/>
      <c r="QTS1853" s="401"/>
      <c r="QTT1853" s="401"/>
      <c r="QTU1853" s="401"/>
      <c r="QTV1853" s="401"/>
      <c r="QTW1853" s="401"/>
      <c r="QTX1853" s="401"/>
      <c r="QTY1853" s="401"/>
      <c r="QTZ1853" s="401"/>
      <c r="QUA1853" s="401"/>
      <c r="QUB1853" s="401"/>
      <c r="QUC1853" s="401"/>
      <c r="QUD1853" s="401"/>
      <c r="QUE1853" s="401"/>
      <c r="QUF1853" s="401"/>
      <c r="QUG1853" s="401"/>
      <c r="QUH1853" s="401"/>
      <c r="QUI1853" s="401"/>
      <c r="QUJ1853" s="401"/>
      <c r="QUK1853" s="401"/>
      <c r="QUL1853" s="401"/>
      <c r="QUM1853" s="401"/>
      <c r="QUN1853" s="401"/>
      <c r="QUO1853" s="401"/>
      <c r="QUP1853" s="401"/>
      <c r="QUQ1853" s="401"/>
      <c r="QUR1853" s="401"/>
      <c r="QUS1853" s="401"/>
      <c r="QUT1853" s="401"/>
      <c r="QUU1853" s="401"/>
      <c r="QUV1853" s="401"/>
      <c r="QUW1853" s="401"/>
      <c r="QUX1853" s="401"/>
      <c r="QUY1853" s="401"/>
      <c r="QUZ1853" s="401"/>
      <c r="QVA1853" s="401"/>
      <c r="QVB1853" s="401"/>
      <c r="QVC1853" s="401"/>
      <c r="QVD1853" s="401"/>
      <c r="QVE1853" s="401"/>
      <c r="QVF1853" s="401"/>
      <c r="QVG1853" s="401"/>
      <c r="QVH1853" s="401"/>
      <c r="QVI1853" s="401"/>
      <c r="QVJ1853" s="401"/>
      <c r="QVK1853" s="401"/>
      <c r="QVL1853" s="401"/>
      <c r="QVM1853" s="401"/>
      <c r="QVN1853" s="401"/>
      <c r="QVO1853" s="401"/>
      <c r="QVP1853" s="401"/>
      <c r="QVQ1853" s="401"/>
      <c r="QVR1853" s="401"/>
      <c r="QVS1853" s="401"/>
      <c r="QVT1853" s="401"/>
      <c r="QVU1853" s="401"/>
      <c r="QVV1853" s="401"/>
      <c r="QVW1853" s="401"/>
      <c r="QVX1853" s="401"/>
      <c r="QVY1853" s="401"/>
      <c r="QVZ1853" s="401"/>
      <c r="QWA1853" s="401"/>
      <c r="QWB1853" s="401"/>
      <c r="QWC1853" s="401"/>
      <c r="QWD1853" s="401"/>
      <c r="QWE1853" s="401"/>
      <c r="QWF1853" s="401"/>
      <c r="QWG1853" s="401"/>
      <c r="QWH1853" s="401"/>
      <c r="QWI1853" s="401"/>
      <c r="QWJ1853" s="401"/>
      <c r="QWK1853" s="401"/>
      <c r="QWL1853" s="401"/>
      <c r="QWM1853" s="401"/>
      <c r="QWN1853" s="401"/>
      <c r="QWO1853" s="401"/>
      <c r="QWP1853" s="401"/>
      <c r="QWQ1853" s="401"/>
      <c r="QWR1853" s="401"/>
      <c r="QWS1853" s="401"/>
      <c r="QWT1853" s="401"/>
      <c r="QWU1853" s="401"/>
      <c r="QWV1853" s="401"/>
      <c r="QWW1853" s="401"/>
      <c r="QWX1853" s="401"/>
      <c r="QWY1853" s="401"/>
      <c r="QWZ1853" s="401"/>
      <c r="QXA1853" s="401"/>
      <c r="QXB1853" s="401"/>
      <c r="QXC1853" s="401"/>
      <c r="QXD1853" s="401"/>
      <c r="QXE1853" s="401"/>
      <c r="QXF1853" s="401"/>
      <c r="QXG1853" s="401"/>
      <c r="QXH1853" s="401"/>
      <c r="QXI1853" s="401"/>
      <c r="QXJ1853" s="401"/>
      <c r="QXK1853" s="401"/>
      <c r="QXL1853" s="401"/>
      <c r="QXM1853" s="401"/>
      <c r="QXN1853" s="401"/>
      <c r="QXO1853" s="401"/>
      <c r="QXP1853" s="401"/>
      <c r="QXQ1853" s="401"/>
      <c r="QXR1853" s="401"/>
      <c r="QXS1853" s="401"/>
      <c r="QXT1853" s="401"/>
      <c r="QXU1853" s="401"/>
      <c r="QXV1853" s="401"/>
      <c r="QXW1853" s="401"/>
      <c r="QXX1853" s="401"/>
      <c r="QXY1853" s="401"/>
      <c r="QXZ1853" s="401"/>
      <c r="QYA1853" s="401"/>
      <c r="QYB1853" s="401"/>
      <c r="QYC1853" s="401"/>
      <c r="QYD1853" s="401"/>
      <c r="QYE1853" s="401"/>
      <c r="QYF1853" s="401"/>
      <c r="QYG1853" s="401"/>
      <c r="QYH1853" s="401"/>
      <c r="QYI1853" s="401"/>
      <c r="QYJ1853" s="401"/>
      <c r="QYK1853" s="401"/>
      <c r="QYL1853" s="401"/>
      <c r="QYM1853" s="401"/>
      <c r="QYN1853" s="401"/>
      <c r="QYO1853" s="401"/>
      <c r="QYP1853" s="401"/>
      <c r="QYQ1853" s="401"/>
      <c r="QYR1853" s="401"/>
      <c r="QYS1853" s="401"/>
      <c r="QYT1853" s="401"/>
      <c r="QYU1853" s="401"/>
      <c r="QYV1853" s="401"/>
      <c r="QYW1853" s="401"/>
      <c r="QYX1853" s="401"/>
      <c r="QYY1853" s="401"/>
      <c r="QYZ1853" s="401"/>
      <c r="QZA1853" s="401"/>
      <c r="QZB1853" s="401"/>
      <c r="QZC1853" s="401"/>
      <c r="QZD1853" s="401"/>
      <c r="QZE1853" s="401"/>
      <c r="QZF1853" s="401"/>
      <c r="QZG1853" s="401"/>
      <c r="QZH1853" s="401"/>
      <c r="QZI1853" s="401"/>
      <c r="QZJ1853" s="401"/>
      <c r="QZK1853" s="401"/>
      <c r="QZL1853" s="401"/>
      <c r="QZM1853" s="401"/>
      <c r="QZN1853" s="401"/>
      <c r="QZO1853" s="401"/>
      <c r="QZP1853" s="401"/>
      <c r="QZQ1853" s="401"/>
      <c r="QZR1853" s="401"/>
      <c r="QZS1853" s="401"/>
      <c r="QZT1853" s="401"/>
      <c r="QZU1853" s="401"/>
      <c r="QZV1853" s="401"/>
      <c r="QZW1853" s="401"/>
      <c r="QZX1853" s="401"/>
      <c r="QZY1853" s="401"/>
      <c r="QZZ1853" s="401"/>
      <c r="RAA1853" s="401"/>
      <c r="RAB1853" s="401"/>
      <c r="RAC1853" s="401"/>
      <c r="RAD1853" s="401"/>
      <c r="RAE1853" s="401"/>
      <c r="RAF1853" s="401"/>
      <c r="RAG1853" s="401"/>
      <c r="RAH1853" s="401"/>
      <c r="RAI1853" s="401"/>
      <c r="RAJ1853" s="401"/>
      <c r="RAK1853" s="401"/>
      <c r="RAL1853" s="401"/>
      <c r="RAM1853" s="401"/>
      <c r="RAN1853" s="401"/>
      <c r="RAO1853" s="401"/>
      <c r="RAP1853" s="401"/>
      <c r="RAQ1853" s="401"/>
      <c r="RAR1853" s="401"/>
      <c r="RAS1853" s="401"/>
      <c r="RAT1853" s="401"/>
      <c r="RAU1853" s="401"/>
      <c r="RAV1853" s="401"/>
      <c r="RAW1853" s="401"/>
      <c r="RAX1853" s="401"/>
      <c r="RAY1853" s="401"/>
      <c r="RAZ1853" s="401"/>
      <c r="RBA1853" s="401"/>
      <c r="RBB1853" s="401"/>
      <c r="RBC1853" s="401"/>
      <c r="RBD1853" s="401"/>
      <c r="RBE1853" s="401"/>
      <c r="RBF1853" s="401"/>
      <c r="RBG1853" s="401"/>
      <c r="RBH1853" s="401"/>
      <c r="RBI1853" s="401"/>
      <c r="RBJ1853" s="401"/>
      <c r="RBK1853" s="401"/>
      <c r="RBL1853" s="401"/>
      <c r="RBM1853" s="401"/>
      <c r="RBN1853" s="401"/>
      <c r="RBO1853" s="401"/>
      <c r="RBP1853" s="401"/>
      <c r="RBQ1853" s="401"/>
      <c r="RBR1853" s="401"/>
      <c r="RBS1853" s="401"/>
      <c r="RBT1853" s="401"/>
      <c r="RBU1853" s="401"/>
      <c r="RBV1853" s="401"/>
      <c r="RBW1853" s="401"/>
      <c r="RBX1853" s="401"/>
      <c r="RBY1853" s="401"/>
      <c r="RBZ1853" s="401"/>
      <c r="RCA1853" s="401"/>
      <c r="RCB1853" s="401"/>
      <c r="RCC1853" s="401"/>
      <c r="RCD1853" s="401"/>
      <c r="RCE1853" s="401"/>
      <c r="RCF1853" s="401"/>
      <c r="RCG1853" s="401"/>
      <c r="RCH1853" s="401"/>
      <c r="RCI1853" s="401"/>
      <c r="RCJ1853" s="401"/>
      <c r="RCK1853" s="401"/>
      <c r="RCL1853" s="401"/>
      <c r="RCM1853" s="401"/>
      <c r="RCN1853" s="401"/>
      <c r="RCO1853" s="401"/>
      <c r="RCP1853" s="401"/>
      <c r="RCQ1853" s="401"/>
      <c r="RCR1853" s="401"/>
      <c r="RCS1853" s="401"/>
      <c r="RCT1853" s="401"/>
      <c r="RCU1853" s="401"/>
      <c r="RCV1853" s="401"/>
      <c r="RCW1853" s="401"/>
      <c r="RCX1853" s="401"/>
      <c r="RCY1853" s="401"/>
      <c r="RCZ1853" s="401"/>
      <c r="RDA1853" s="401"/>
      <c r="RDB1853" s="401"/>
      <c r="RDC1853" s="401"/>
      <c r="RDD1853" s="401"/>
      <c r="RDE1853" s="401"/>
      <c r="RDF1853" s="401"/>
      <c r="RDG1853" s="401"/>
      <c r="RDH1853" s="401"/>
      <c r="RDI1853" s="401"/>
      <c r="RDJ1853" s="401"/>
      <c r="RDK1853" s="401"/>
      <c r="RDL1853" s="401"/>
      <c r="RDM1853" s="401"/>
      <c r="RDN1853" s="401"/>
      <c r="RDO1853" s="401"/>
      <c r="RDP1853" s="401"/>
      <c r="RDQ1853" s="401"/>
      <c r="RDR1853" s="401"/>
      <c r="RDS1853" s="401"/>
      <c r="RDT1853" s="401"/>
      <c r="RDU1853" s="401"/>
      <c r="RDV1853" s="401"/>
      <c r="RDW1853" s="401"/>
      <c r="RDX1853" s="401"/>
      <c r="RDY1853" s="401"/>
      <c r="RDZ1853" s="401"/>
      <c r="REA1853" s="401"/>
      <c r="REB1853" s="401"/>
      <c r="REC1853" s="401"/>
      <c r="RED1853" s="401"/>
      <c r="REE1853" s="401"/>
      <c r="REF1853" s="401"/>
      <c r="REG1853" s="401"/>
      <c r="REH1853" s="401"/>
      <c r="REI1853" s="401"/>
      <c r="REJ1853" s="401"/>
      <c r="REK1853" s="401"/>
      <c r="REL1853" s="401"/>
      <c r="REM1853" s="401"/>
      <c r="REN1853" s="401"/>
      <c r="REO1853" s="401"/>
      <c r="REP1853" s="401"/>
      <c r="REQ1853" s="401"/>
      <c r="RER1853" s="401"/>
      <c r="RES1853" s="401"/>
      <c r="RET1853" s="401"/>
      <c r="REU1853" s="401"/>
      <c r="REV1853" s="401"/>
      <c r="REW1853" s="401"/>
      <c r="REX1853" s="401"/>
      <c r="REY1853" s="401"/>
      <c r="REZ1853" s="401"/>
      <c r="RFA1853" s="401"/>
      <c r="RFB1853" s="401"/>
      <c r="RFC1853" s="401"/>
      <c r="RFD1853" s="401"/>
      <c r="RFE1853" s="401"/>
      <c r="RFF1853" s="401"/>
      <c r="RFG1853" s="401"/>
      <c r="RFH1853" s="401"/>
      <c r="RFI1853" s="401"/>
      <c r="RFJ1853" s="401"/>
      <c r="RFK1853" s="401"/>
      <c r="RFL1853" s="401"/>
      <c r="RFM1853" s="401"/>
      <c r="RFN1853" s="401"/>
      <c r="RFO1853" s="401"/>
      <c r="RFP1853" s="401"/>
      <c r="RFQ1853" s="401"/>
      <c r="RFR1853" s="401"/>
      <c r="RFS1853" s="401"/>
      <c r="RFT1853" s="401"/>
      <c r="RFU1853" s="401"/>
      <c r="RFV1853" s="401"/>
      <c r="RFW1853" s="401"/>
      <c r="RFX1853" s="401"/>
      <c r="RFY1853" s="401"/>
      <c r="RFZ1853" s="401"/>
      <c r="RGA1853" s="401"/>
      <c r="RGB1853" s="401"/>
      <c r="RGC1853" s="401"/>
      <c r="RGD1853" s="401"/>
      <c r="RGE1853" s="401"/>
      <c r="RGF1853" s="401"/>
      <c r="RGG1853" s="401"/>
      <c r="RGH1853" s="401"/>
      <c r="RGI1853" s="401"/>
      <c r="RGJ1853" s="401"/>
      <c r="RGK1853" s="401"/>
      <c r="RGL1853" s="401"/>
      <c r="RGM1853" s="401"/>
      <c r="RGN1853" s="401"/>
      <c r="RGO1853" s="401"/>
      <c r="RGP1853" s="401"/>
      <c r="RGQ1853" s="401"/>
      <c r="RGR1853" s="401"/>
      <c r="RGS1853" s="401"/>
      <c r="RGT1853" s="401"/>
      <c r="RGU1853" s="401"/>
      <c r="RGV1853" s="401"/>
      <c r="RGW1853" s="401"/>
      <c r="RGX1853" s="401"/>
      <c r="RGY1853" s="401"/>
      <c r="RGZ1853" s="401"/>
      <c r="RHA1853" s="401"/>
      <c r="RHB1853" s="401"/>
      <c r="RHC1853" s="401"/>
      <c r="RHD1853" s="401"/>
      <c r="RHE1853" s="401"/>
      <c r="RHF1853" s="401"/>
      <c r="RHG1853" s="401"/>
      <c r="RHH1853" s="401"/>
      <c r="RHI1853" s="401"/>
      <c r="RHJ1853" s="401"/>
      <c r="RHK1853" s="401"/>
      <c r="RHL1853" s="401"/>
      <c r="RHM1853" s="401"/>
      <c r="RHN1853" s="401"/>
      <c r="RHO1853" s="401"/>
      <c r="RHP1853" s="401"/>
      <c r="RHQ1853" s="401"/>
      <c r="RHR1853" s="401"/>
      <c r="RHS1853" s="401"/>
      <c r="RHT1853" s="401"/>
      <c r="RHU1853" s="401"/>
      <c r="RHV1853" s="401"/>
      <c r="RHW1853" s="401"/>
      <c r="RHX1853" s="401"/>
      <c r="RHY1853" s="401"/>
      <c r="RHZ1853" s="401"/>
      <c r="RIA1853" s="401"/>
      <c r="RIB1853" s="401"/>
      <c r="RIC1853" s="401"/>
      <c r="RID1853" s="401"/>
      <c r="RIE1853" s="401"/>
      <c r="RIF1853" s="401"/>
      <c r="RIG1853" s="401"/>
      <c r="RIH1853" s="401"/>
      <c r="RII1853" s="401"/>
      <c r="RIJ1853" s="401"/>
      <c r="RIK1853" s="401"/>
      <c r="RIL1853" s="401"/>
      <c r="RIM1853" s="401"/>
      <c r="RIN1853" s="401"/>
      <c r="RIO1853" s="401"/>
      <c r="RIP1853" s="401"/>
      <c r="RIQ1853" s="401"/>
      <c r="RIR1853" s="401"/>
      <c r="RIS1853" s="401"/>
      <c r="RIT1853" s="401"/>
      <c r="RIU1853" s="401"/>
      <c r="RIV1853" s="401"/>
      <c r="RIW1853" s="401"/>
      <c r="RIX1853" s="401"/>
      <c r="RIY1853" s="401"/>
      <c r="RIZ1853" s="401"/>
      <c r="RJA1853" s="401"/>
      <c r="RJB1853" s="401"/>
      <c r="RJC1853" s="401"/>
      <c r="RJD1853" s="401"/>
      <c r="RJE1853" s="401"/>
      <c r="RJF1853" s="401"/>
      <c r="RJG1853" s="401"/>
      <c r="RJH1853" s="401"/>
      <c r="RJI1853" s="401"/>
      <c r="RJJ1853" s="401"/>
      <c r="RJK1853" s="401"/>
      <c r="RJL1853" s="401"/>
      <c r="RJM1853" s="401"/>
      <c r="RJN1853" s="401"/>
      <c r="RJO1853" s="401"/>
      <c r="RJP1853" s="401"/>
      <c r="RJQ1853" s="401"/>
      <c r="RJR1853" s="401"/>
      <c r="RJS1853" s="401"/>
      <c r="RJT1853" s="401"/>
      <c r="RJU1853" s="401"/>
      <c r="RJV1853" s="401"/>
      <c r="RJW1853" s="401"/>
      <c r="RJX1853" s="401"/>
      <c r="RJY1853" s="401"/>
      <c r="RJZ1853" s="401"/>
      <c r="RKA1853" s="401"/>
      <c r="RKB1853" s="401"/>
      <c r="RKC1853" s="401"/>
      <c r="RKD1853" s="401"/>
      <c r="RKE1853" s="401"/>
      <c r="RKF1853" s="401"/>
      <c r="RKG1853" s="401"/>
      <c r="RKH1853" s="401"/>
      <c r="RKI1853" s="401"/>
      <c r="RKJ1853" s="401"/>
      <c r="RKK1853" s="401"/>
      <c r="RKL1853" s="401"/>
      <c r="RKM1853" s="401"/>
      <c r="RKN1853" s="401"/>
      <c r="RKO1853" s="401"/>
      <c r="RKP1853" s="401"/>
      <c r="RKQ1853" s="401"/>
      <c r="RKR1853" s="401"/>
      <c r="RKS1853" s="401"/>
      <c r="RKT1853" s="401"/>
      <c r="RKU1853" s="401"/>
      <c r="RKV1853" s="401"/>
      <c r="RKW1853" s="401"/>
      <c r="RKX1853" s="401"/>
      <c r="RKY1853" s="401"/>
      <c r="RKZ1853" s="401"/>
      <c r="RLA1853" s="401"/>
      <c r="RLB1853" s="401"/>
      <c r="RLC1853" s="401"/>
      <c r="RLD1853" s="401"/>
      <c r="RLE1853" s="401"/>
      <c r="RLF1853" s="401"/>
      <c r="RLG1853" s="401"/>
      <c r="RLH1853" s="401"/>
      <c r="RLI1853" s="401"/>
      <c r="RLJ1853" s="401"/>
      <c r="RLK1853" s="401"/>
      <c r="RLL1853" s="401"/>
      <c r="RLM1853" s="401"/>
      <c r="RLN1853" s="401"/>
      <c r="RLO1853" s="401"/>
      <c r="RLP1853" s="401"/>
      <c r="RLQ1853" s="401"/>
      <c r="RLR1853" s="401"/>
      <c r="RLS1853" s="401"/>
      <c r="RLT1853" s="401"/>
      <c r="RLU1853" s="401"/>
      <c r="RLV1853" s="401"/>
      <c r="RLW1853" s="401"/>
      <c r="RLX1853" s="401"/>
      <c r="RLY1853" s="401"/>
      <c r="RLZ1853" s="401"/>
      <c r="RMA1853" s="401"/>
      <c r="RMB1853" s="401"/>
      <c r="RMC1853" s="401"/>
      <c r="RMD1853" s="401"/>
      <c r="RME1853" s="401"/>
      <c r="RMF1853" s="401"/>
      <c r="RMG1853" s="401"/>
      <c r="RMH1853" s="401"/>
      <c r="RMI1853" s="401"/>
      <c r="RMJ1853" s="401"/>
      <c r="RMK1853" s="401"/>
      <c r="RML1853" s="401"/>
      <c r="RMM1853" s="401"/>
      <c r="RMN1853" s="401"/>
      <c r="RMO1853" s="401"/>
      <c r="RMP1853" s="401"/>
      <c r="RMQ1853" s="401"/>
      <c r="RMR1853" s="401"/>
      <c r="RMS1853" s="401"/>
      <c r="RMT1853" s="401"/>
      <c r="RMU1853" s="401"/>
      <c r="RMV1853" s="401"/>
      <c r="RMW1853" s="401"/>
      <c r="RMX1853" s="401"/>
      <c r="RMY1853" s="401"/>
      <c r="RMZ1853" s="401"/>
      <c r="RNA1853" s="401"/>
      <c r="RNB1853" s="401"/>
      <c r="RNC1853" s="401"/>
      <c r="RND1853" s="401"/>
      <c r="RNE1853" s="401"/>
      <c r="RNF1853" s="401"/>
      <c r="RNG1853" s="401"/>
      <c r="RNH1853" s="401"/>
      <c r="RNI1853" s="401"/>
      <c r="RNJ1853" s="401"/>
      <c r="RNK1853" s="401"/>
      <c r="RNL1853" s="401"/>
      <c r="RNM1853" s="401"/>
      <c r="RNN1853" s="401"/>
      <c r="RNO1853" s="401"/>
      <c r="RNP1853" s="401"/>
      <c r="RNQ1853" s="401"/>
      <c r="RNR1853" s="401"/>
      <c r="RNS1853" s="401"/>
      <c r="RNT1853" s="401"/>
      <c r="RNU1853" s="401"/>
      <c r="RNV1853" s="401"/>
      <c r="RNW1853" s="401"/>
      <c r="RNX1853" s="401"/>
      <c r="RNY1853" s="401"/>
      <c r="RNZ1853" s="401"/>
      <c r="ROA1853" s="401"/>
      <c r="ROB1853" s="401"/>
      <c r="ROC1853" s="401"/>
      <c r="ROD1853" s="401"/>
      <c r="ROE1853" s="401"/>
      <c r="ROF1853" s="401"/>
      <c r="ROG1853" s="401"/>
      <c r="ROH1853" s="401"/>
      <c r="ROI1853" s="401"/>
      <c r="ROJ1853" s="401"/>
      <c r="ROK1853" s="401"/>
      <c r="ROL1853" s="401"/>
      <c r="ROM1853" s="401"/>
      <c r="RON1853" s="401"/>
      <c r="ROO1853" s="401"/>
      <c r="ROP1853" s="401"/>
      <c r="ROQ1853" s="401"/>
      <c r="ROR1853" s="401"/>
      <c r="ROS1853" s="401"/>
      <c r="ROT1853" s="401"/>
      <c r="ROU1853" s="401"/>
      <c r="ROV1853" s="401"/>
      <c r="ROW1853" s="401"/>
      <c r="ROX1853" s="401"/>
      <c r="ROY1853" s="401"/>
      <c r="ROZ1853" s="401"/>
      <c r="RPA1853" s="401"/>
      <c r="RPB1853" s="401"/>
      <c r="RPC1853" s="401"/>
      <c r="RPD1853" s="401"/>
      <c r="RPE1853" s="401"/>
      <c r="RPF1853" s="401"/>
      <c r="RPG1853" s="401"/>
      <c r="RPH1853" s="401"/>
      <c r="RPI1853" s="401"/>
      <c r="RPJ1853" s="401"/>
      <c r="RPK1853" s="401"/>
      <c r="RPL1853" s="401"/>
      <c r="RPM1853" s="401"/>
      <c r="RPN1853" s="401"/>
      <c r="RPO1853" s="401"/>
      <c r="RPP1853" s="401"/>
      <c r="RPQ1853" s="401"/>
      <c r="RPR1853" s="401"/>
      <c r="RPS1853" s="401"/>
      <c r="RPT1853" s="401"/>
      <c r="RPU1853" s="401"/>
      <c r="RPV1853" s="401"/>
      <c r="RPW1853" s="401"/>
      <c r="RPX1853" s="401"/>
      <c r="RPY1853" s="401"/>
      <c r="RPZ1853" s="401"/>
      <c r="RQA1853" s="401"/>
      <c r="RQB1853" s="401"/>
      <c r="RQC1853" s="401"/>
      <c r="RQD1853" s="401"/>
      <c r="RQE1853" s="401"/>
      <c r="RQF1853" s="401"/>
      <c r="RQG1853" s="401"/>
      <c r="RQH1853" s="401"/>
      <c r="RQI1853" s="401"/>
      <c r="RQJ1853" s="401"/>
      <c r="RQK1853" s="401"/>
      <c r="RQL1853" s="401"/>
      <c r="RQM1853" s="401"/>
      <c r="RQN1853" s="401"/>
      <c r="RQO1853" s="401"/>
      <c r="RQP1853" s="401"/>
      <c r="RQQ1853" s="401"/>
      <c r="RQR1853" s="401"/>
      <c r="RQS1853" s="401"/>
      <c r="RQT1853" s="401"/>
      <c r="RQU1853" s="401"/>
      <c r="RQV1853" s="401"/>
      <c r="RQW1853" s="401"/>
      <c r="RQX1853" s="401"/>
      <c r="RQY1853" s="401"/>
      <c r="RQZ1853" s="401"/>
      <c r="RRA1853" s="401"/>
      <c r="RRB1853" s="401"/>
      <c r="RRC1853" s="401"/>
      <c r="RRD1853" s="401"/>
      <c r="RRE1853" s="401"/>
      <c r="RRF1853" s="401"/>
      <c r="RRG1853" s="401"/>
      <c r="RRH1853" s="401"/>
      <c r="RRI1853" s="401"/>
      <c r="RRJ1853" s="401"/>
      <c r="RRK1853" s="401"/>
      <c r="RRL1853" s="401"/>
      <c r="RRM1853" s="401"/>
      <c r="RRN1853" s="401"/>
      <c r="RRO1853" s="401"/>
      <c r="RRP1853" s="401"/>
      <c r="RRQ1853" s="401"/>
      <c r="RRR1853" s="401"/>
      <c r="RRS1853" s="401"/>
      <c r="RRT1853" s="401"/>
      <c r="RRU1853" s="401"/>
      <c r="RRV1853" s="401"/>
      <c r="RRW1853" s="401"/>
      <c r="RRX1853" s="401"/>
      <c r="RRY1853" s="401"/>
      <c r="RRZ1853" s="401"/>
      <c r="RSA1853" s="401"/>
      <c r="RSB1853" s="401"/>
      <c r="RSC1853" s="401"/>
      <c r="RSD1853" s="401"/>
      <c r="RSE1853" s="401"/>
      <c r="RSF1853" s="401"/>
      <c r="RSG1853" s="401"/>
      <c r="RSH1853" s="401"/>
      <c r="RSI1853" s="401"/>
      <c r="RSJ1853" s="401"/>
      <c r="RSK1853" s="401"/>
      <c r="RSL1853" s="401"/>
      <c r="RSM1853" s="401"/>
      <c r="RSN1853" s="401"/>
      <c r="RSO1853" s="401"/>
      <c r="RSP1853" s="401"/>
      <c r="RSQ1853" s="401"/>
      <c r="RSR1853" s="401"/>
      <c r="RSS1853" s="401"/>
      <c r="RST1853" s="401"/>
      <c r="RSU1853" s="401"/>
      <c r="RSV1853" s="401"/>
      <c r="RSW1853" s="401"/>
      <c r="RSX1853" s="401"/>
      <c r="RSY1853" s="401"/>
      <c r="RSZ1853" s="401"/>
      <c r="RTA1853" s="401"/>
      <c r="RTB1853" s="401"/>
      <c r="RTC1853" s="401"/>
      <c r="RTD1853" s="401"/>
      <c r="RTE1853" s="401"/>
      <c r="RTF1853" s="401"/>
      <c r="RTG1853" s="401"/>
      <c r="RTH1853" s="401"/>
      <c r="RTI1853" s="401"/>
      <c r="RTJ1853" s="401"/>
      <c r="RTK1853" s="401"/>
      <c r="RTL1853" s="401"/>
      <c r="RTM1853" s="401"/>
      <c r="RTN1853" s="401"/>
      <c r="RTO1853" s="401"/>
      <c r="RTP1853" s="401"/>
      <c r="RTQ1853" s="401"/>
      <c r="RTR1853" s="401"/>
      <c r="RTS1853" s="401"/>
      <c r="RTT1853" s="401"/>
      <c r="RTU1853" s="401"/>
      <c r="RTV1853" s="401"/>
      <c r="RTW1853" s="401"/>
      <c r="RTX1853" s="401"/>
      <c r="RTY1853" s="401"/>
      <c r="RTZ1853" s="401"/>
      <c r="RUA1853" s="401"/>
      <c r="RUB1853" s="401"/>
      <c r="RUC1853" s="401"/>
      <c r="RUD1853" s="401"/>
      <c r="RUE1853" s="401"/>
      <c r="RUF1853" s="401"/>
      <c r="RUG1853" s="401"/>
      <c r="RUH1853" s="401"/>
      <c r="RUI1853" s="401"/>
      <c r="RUJ1853" s="401"/>
      <c r="RUK1853" s="401"/>
      <c r="RUL1853" s="401"/>
      <c r="RUM1853" s="401"/>
      <c r="RUN1853" s="401"/>
      <c r="RUO1853" s="401"/>
      <c r="RUP1853" s="401"/>
      <c r="RUQ1853" s="401"/>
      <c r="RUR1853" s="401"/>
      <c r="RUS1853" s="401"/>
      <c r="RUT1853" s="401"/>
      <c r="RUU1853" s="401"/>
      <c r="RUV1853" s="401"/>
      <c r="RUW1853" s="401"/>
      <c r="RUX1853" s="401"/>
      <c r="RUY1853" s="401"/>
      <c r="RUZ1853" s="401"/>
      <c r="RVA1853" s="401"/>
      <c r="RVB1853" s="401"/>
      <c r="RVC1853" s="401"/>
      <c r="RVD1853" s="401"/>
      <c r="RVE1853" s="401"/>
      <c r="RVF1853" s="401"/>
      <c r="RVG1853" s="401"/>
      <c r="RVH1853" s="401"/>
      <c r="RVI1853" s="401"/>
      <c r="RVJ1853" s="401"/>
      <c r="RVK1853" s="401"/>
      <c r="RVL1853" s="401"/>
      <c r="RVM1853" s="401"/>
      <c r="RVN1853" s="401"/>
      <c r="RVO1853" s="401"/>
      <c r="RVP1853" s="401"/>
      <c r="RVQ1853" s="401"/>
      <c r="RVR1853" s="401"/>
      <c r="RVS1853" s="401"/>
      <c r="RVT1853" s="401"/>
      <c r="RVU1853" s="401"/>
      <c r="RVV1853" s="401"/>
      <c r="RVW1853" s="401"/>
      <c r="RVX1853" s="401"/>
      <c r="RVY1853" s="401"/>
      <c r="RVZ1853" s="401"/>
      <c r="RWA1853" s="401"/>
      <c r="RWB1853" s="401"/>
      <c r="RWC1853" s="401"/>
      <c r="RWD1853" s="401"/>
      <c r="RWE1853" s="401"/>
      <c r="RWF1853" s="401"/>
      <c r="RWG1853" s="401"/>
      <c r="RWH1853" s="401"/>
      <c r="RWI1853" s="401"/>
      <c r="RWJ1853" s="401"/>
      <c r="RWK1853" s="401"/>
      <c r="RWL1853" s="401"/>
      <c r="RWM1853" s="401"/>
      <c r="RWN1853" s="401"/>
      <c r="RWO1853" s="401"/>
      <c r="RWP1853" s="401"/>
      <c r="RWQ1853" s="401"/>
      <c r="RWR1853" s="401"/>
      <c r="RWS1853" s="401"/>
      <c r="RWT1853" s="401"/>
      <c r="RWU1853" s="401"/>
      <c r="RWV1853" s="401"/>
      <c r="RWW1853" s="401"/>
      <c r="RWX1853" s="401"/>
      <c r="RWY1853" s="401"/>
      <c r="RWZ1853" s="401"/>
      <c r="RXA1853" s="401"/>
      <c r="RXB1853" s="401"/>
      <c r="RXC1853" s="401"/>
      <c r="RXD1853" s="401"/>
      <c r="RXE1853" s="401"/>
      <c r="RXF1853" s="401"/>
      <c r="RXG1853" s="401"/>
      <c r="RXH1853" s="401"/>
      <c r="RXI1853" s="401"/>
      <c r="RXJ1853" s="401"/>
      <c r="RXK1853" s="401"/>
      <c r="RXL1853" s="401"/>
      <c r="RXM1853" s="401"/>
      <c r="RXN1853" s="401"/>
      <c r="RXO1853" s="401"/>
      <c r="RXP1853" s="401"/>
      <c r="RXQ1853" s="401"/>
      <c r="RXR1853" s="401"/>
      <c r="RXS1853" s="401"/>
      <c r="RXT1853" s="401"/>
      <c r="RXU1853" s="401"/>
      <c r="RXV1853" s="401"/>
      <c r="RXW1853" s="401"/>
      <c r="RXX1853" s="401"/>
      <c r="RXY1853" s="401"/>
      <c r="RXZ1853" s="401"/>
      <c r="RYA1853" s="401"/>
      <c r="RYB1853" s="401"/>
      <c r="RYC1853" s="401"/>
      <c r="RYD1853" s="401"/>
      <c r="RYE1853" s="401"/>
      <c r="RYF1853" s="401"/>
      <c r="RYG1853" s="401"/>
      <c r="RYH1853" s="401"/>
      <c r="RYI1853" s="401"/>
      <c r="RYJ1853" s="401"/>
      <c r="RYK1853" s="401"/>
      <c r="RYL1853" s="401"/>
      <c r="RYM1853" s="401"/>
      <c r="RYN1853" s="401"/>
      <c r="RYO1853" s="401"/>
      <c r="RYP1853" s="401"/>
      <c r="RYQ1853" s="401"/>
      <c r="RYR1853" s="401"/>
      <c r="RYS1853" s="401"/>
      <c r="RYT1853" s="401"/>
      <c r="RYU1853" s="401"/>
      <c r="RYV1853" s="401"/>
      <c r="RYW1853" s="401"/>
      <c r="RYX1853" s="401"/>
      <c r="RYY1853" s="401"/>
      <c r="RYZ1853" s="401"/>
      <c r="RZA1853" s="401"/>
      <c r="RZB1853" s="401"/>
      <c r="RZC1853" s="401"/>
      <c r="RZD1853" s="401"/>
      <c r="RZE1853" s="401"/>
      <c r="RZF1853" s="401"/>
      <c r="RZG1853" s="401"/>
      <c r="RZH1853" s="401"/>
      <c r="RZI1853" s="401"/>
      <c r="RZJ1853" s="401"/>
      <c r="RZK1853" s="401"/>
      <c r="RZL1853" s="401"/>
      <c r="RZM1853" s="401"/>
      <c r="RZN1853" s="401"/>
      <c r="RZO1853" s="401"/>
      <c r="RZP1853" s="401"/>
      <c r="RZQ1853" s="401"/>
      <c r="RZR1853" s="401"/>
      <c r="RZS1853" s="401"/>
      <c r="RZT1853" s="401"/>
      <c r="RZU1853" s="401"/>
      <c r="RZV1853" s="401"/>
      <c r="RZW1853" s="401"/>
      <c r="RZX1853" s="401"/>
      <c r="RZY1853" s="401"/>
      <c r="RZZ1853" s="401"/>
      <c r="SAA1853" s="401"/>
      <c r="SAB1853" s="401"/>
      <c r="SAC1853" s="401"/>
      <c r="SAD1853" s="401"/>
      <c r="SAE1853" s="401"/>
      <c r="SAF1853" s="401"/>
      <c r="SAG1853" s="401"/>
      <c r="SAH1853" s="401"/>
      <c r="SAI1853" s="401"/>
      <c r="SAJ1853" s="401"/>
      <c r="SAK1853" s="401"/>
      <c r="SAL1853" s="401"/>
      <c r="SAM1853" s="401"/>
      <c r="SAN1853" s="401"/>
      <c r="SAO1853" s="401"/>
      <c r="SAP1853" s="401"/>
      <c r="SAQ1853" s="401"/>
      <c r="SAR1853" s="401"/>
      <c r="SAS1853" s="401"/>
      <c r="SAT1853" s="401"/>
      <c r="SAU1853" s="401"/>
      <c r="SAV1853" s="401"/>
      <c r="SAW1853" s="401"/>
      <c r="SAX1853" s="401"/>
      <c r="SAY1853" s="401"/>
      <c r="SAZ1853" s="401"/>
      <c r="SBA1853" s="401"/>
      <c r="SBB1853" s="401"/>
      <c r="SBC1853" s="401"/>
      <c r="SBD1853" s="401"/>
      <c r="SBE1853" s="401"/>
      <c r="SBF1853" s="401"/>
      <c r="SBG1853" s="401"/>
      <c r="SBH1853" s="401"/>
      <c r="SBI1853" s="401"/>
      <c r="SBJ1853" s="401"/>
      <c r="SBK1853" s="401"/>
      <c r="SBL1853" s="401"/>
      <c r="SBM1853" s="401"/>
      <c r="SBN1853" s="401"/>
      <c r="SBO1853" s="401"/>
      <c r="SBP1853" s="401"/>
      <c r="SBQ1853" s="401"/>
      <c r="SBR1853" s="401"/>
      <c r="SBS1853" s="401"/>
      <c r="SBT1853" s="401"/>
      <c r="SBU1853" s="401"/>
      <c r="SBV1853" s="401"/>
      <c r="SBW1853" s="401"/>
      <c r="SBX1853" s="401"/>
      <c r="SBY1853" s="401"/>
      <c r="SBZ1853" s="401"/>
      <c r="SCA1853" s="401"/>
      <c r="SCB1853" s="401"/>
      <c r="SCC1853" s="401"/>
      <c r="SCD1853" s="401"/>
      <c r="SCE1853" s="401"/>
      <c r="SCF1853" s="401"/>
      <c r="SCG1853" s="401"/>
      <c r="SCH1853" s="401"/>
      <c r="SCI1853" s="401"/>
      <c r="SCJ1853" s="401"/>
      <c r="SCK1853" s="401"/>
      <c r="SCL1853" s="401"/>
      <c r="SCM1853" s="401"/>
      <c r="SCN1853" s="401"/>
      <c r="SCO1853" s="401"/>
      <c r="SCP1853" s="401"/>
      <c r="SCQ1853" s="401"/>
      <c r="SCR1853" s="401"/>
      <c r="SCS1853" s="401"/>
      <c r="SCT1853" s="401"/>
      <c r="SCU1853" s="401"/>
      <c r="SCV1853" s="401"/>
      <c r="SCW1853" s="401"/>
      <c r="SCX1853" s="401"/>
      <c r="SCY1853" s="401"/>
      <c r="SCZ1853" s="401"/>
      <c r="SDA1853" s="401"/>
      <c r="SDB1853" s="401"/>
      <c r="SDC1853" s="401"/>
      <c r="SDD1853" s="401"/>
      <c r="SDE1853" s="401"/>
      <c r="SDF1853" s="401"/>
      <c r="SDG1853" s="401"/>
      <c r="SDH1853" s="401"/>
      <c r="SDI1853" s="401"/>
      <c r="SDJ1853" s="401"/>
      <c r="SDK1853" s="401"/>
      <c r="SDL1853" s="401"/>
      <c r="SDM1853" s="401"/>
      <c r="SDN1853" s="401"/>
      <c r="SDO1853" s="401"/>
      <c r="SDP1853" s="401"/>
      <c r="SDQ1853" s="401"/>
      <c r="SDR1853" s="401"/>
      <c r="SDS1853" s="401"/>
      <c r="SDT1853" s="401"/>
      <c r="SDU1853" s="401"/>
      <c r="SDV1853" s="401"/>
      <c r="SDW1853" s="401"/>
      <c r="SDX1853" s="401"/>
      <c r="SDY1853" s="401"/>
      <c r="SDZ1853" s="401"/>
      <c r="SEA1853" s="401"/>
      <c r="SEB1853" s="401"/>
      <c r="SEC1853" s="401"/>
      <c r="SED1853" s="401"/>
      <c r="SEE1853" s="401"/>
      <c r="SEF1853" s="401"/>
      <c r="SEG1853" s="401"/>
      <c r="SEH1853" s="401"/>
      <c r="SEI1853" s="401"/>
      <c r="SEJ1853" s="401"/>
      <c r="SEK1853" s="401"/>
      <c r="SEL1853" s="401"/>
      <c r="SEM1853" s="401"/>
      <c r="SEN1853" s="401"/>
      <c r="SEO1853" s="401"/>
      <c r="SEP1853" s="401"/>
      <c r="SEQ1853" s="401"/>
      <c r="SER1853" s="401"/>
      <c r="SES1853" s="401"/>
      <c r="SET1853" s="401"/>
      <c r="SEU1853" s="401"/>
      <c r="SEV1853" s="401"/>
      <c r="SEW1853" s="401"/>
      <c r="SEX1853" s="401"/>
      <c r="SEY1853" s="401"/>
      <c r="SEZ1853" s="401"/>
      <c r="SFA1853" s="401"/>
      <c r="SFB1853" s="401"/>
      <c r="SFC1853" s="401"/>
      <c r="SFD1853" s="401"/>
      <c r="SFE1853" s="401"/>
      <c r="SFF1853" s="401"/>
      <c r="SFG1853" s="401"/>
      <c r="SFH1853" s="401"/>
      <c r="SFI1853" s="401"/>
      <c r="SFJ1853" s="401"/>
      <c r="SFK1853" s="401"/>
      <c r="SFL1853" s="401"/>
      <c r="SFM1853" s="401"/>
      <c r="SFN1853" s="401"/>
      <c r="SFO1853" s="401"/>
      <c r="SFP1853" s="401"/>
      <c r="SFQ1853" s="401"/>
      <c r="SFR1853" s="401"/>
      <c r="SFS1853" s="401"/>
      <c r="SFT1853" s="401"/>
      <c r="SFU1853" s="401"/>
      <c r="SFV1853" s="401"/>
      <c r="SFW1853" s="401"/>
      <c r="SFX1853" s="401"/>
      <c r="SFY1853" s="401"/>
      <c r="SFZ1853" s="401"/>
      <c r="SGA1853" s="401"/>
      <c r="SGB1853" s="401"/>
      <c r="SGC1853" s="401"/>
      <c r="SGD1853" s="401"/>
      <c r="SGE1853" s="401"/>
      <c r="SGF1853" s="401"/>
      <c r="SGG1853" s="401"/>
      <c r="SGH1853" s="401"/>
      <c r="SGI1853" s="401"/>
      <c r="SGJ1853" s="401"/>
      <c r="SGK1853" s="401"/>
      <c r="SGL1853" s="401"/>
      <c r="SGM1853" s="401"/>
      <c r="SGN1853" s="401"/>
      <c r="SGO1853" s="401"/>
      <c r="SGP1853" s="401"/>
      <c r="SGQ1853" s="401"/>
      <c r="SGR1853" s="401"/>
      <c r="SGS1853" s="401"/>
      <c r="SGT1853" s="401"/>
      <c r="SGU1853" s="401"/>
      <c r="SGV1853" s="401"/>
      <c r="SGW1853" s="401"/>
      <c r="SGX1853" s="401"/>
      <c r="SGY1853" s="401"/>
      <c r="SGZ1853" s="401"/>
      <c r="SHA1853" s="401"/>
      <c r="SHB1853" s="401"/>
      <c r="SHC1853" s="401"/>
      <c r="SHD1853" s="401"/>
      <c r="SHE1853" s="401"/>
      <c r="SHF1853" s="401"/>
      <c r="SHG1853" s="401"/>
      <c r="SHH1853" s="401"/>
      <c r="SHI1853" s="401"/>
      <c r="SHJ1853" s="401"/>
      <c r="SHK1853" s="401"/>
      <c r="SHL1853" s="401"/>
      <c r="SHM1853" s="401"/>
      <c r="SHN1853" s="401"/>
      <c r="SHO1853" s="401"/>
      <c r="SHP1853" s="401"/>
      <c r="SHQ1853" s="401"/>
      <c r="SHR1853" s="401"/>
      <c r="SHS1853" s="401"/>
      <c r="SHT1853" s="401"/>
      <c r="SHU1853" s="401"/>
      <c r="SHV1853" s="401"/>
      <c r="SHW1853" s="401"/>
      <c r="SHX1853" s="401"/>
      <c r="SHY1853" s="401"/>
      <c r="SHZ1853" s="401"/>
      <c r="SIA1853" s="401"/>
      <c r="SIB1853" s="401"/>
      <c r="SIC1853" s="401"/>
      <c r="SID1853" s="401"/>
      <c r="SIE1853" s="401"/>
      <c r="SIF1853" s="401"/>
      <c r="SIG1853" s="401"/>
      <c r="SIH1853" s="401"/>
      <c r="SII1853" s="401"/>
      <c r="SIJ1853" s="401"/>
      <c r="SIK1853" s="401"/>
      <c r="SIL1853" s="401"/>
      <c r="SIM1853" s="401"/>
      <c r="SIN1853" s="401"/>
      <c r="SIO1853" s="401"/>
      <c r="SIP1853" s="401"/>
      <c r="SIQ1853" s="401"/>
      <c r="SIR1853" s="401"/>
      <c r="SIS1853" s="401"/>
      <c r="SIT1853" s="401"/>
      <c r="SIU1853" s="401"/>
      <c r="SIV1853" s="401"/>
      <c r="SIW1853" s="401"/>
      <c r="SIX1853" s="401"/>
      <c r="SIY1853" s="401"/>
      <c r="SIZ1853" s="401"/>
      <c r="SJA1853" s="401"/>
      <c r="SJB1853" s="401"/>
      <c r="SJC1853" s="401"/>
      <c r="SJD1853" s="401"/>
      <c r="SJE1853" s="401"/>
      <c r="SJF1853" s="401"/>
      <c r="SJG1853" s="401"/>
      <c r="SJH1853" s="401"/>
      <c r="SJI1853" s="401"/>
      <c r="SJJ1853" s="401"/>
      <c r="SJK1853" s="401"/>
      <c r="SJL1853" s="401"/>
      <c r="SJM1853" s="401"/>
      <c r="SJN1853" s="401"/>
      <c r="SJO1853" s="401"/>
      <c r="SJP1853" s="401"/>
      <c r="SJQ1853" s="401"/>
      <c r="SJR1853" s="401"/>
      <c r="SJS1853" s="401"/>
      <c r="SJT1853" s="401"/>
      <c r="SJU1853" s="401"/>
      <c r="SJV1853" s="401"/>
      <c r="SJW1853" s="401"/>
      <c r="SJX1853" s="401"/>
      <c r="SJY1853" s="401"/>
      <c r="SJZ1853" s="401"/>
      <c r="SKA1853" s="401"/>
      <c r="SKB1853" s="401"/>
      <c r="SKC1853" s="401"/>
      <c r="SKD1853" s="401"/>
      <c r="SKE1853" s="401"/>
      <c r="SKF1853" s="401"/>
      <c r="SKG1853" s="401"/>
      <c r="SKH1853" s="401"/>
      <c r="SKI1853" s="401"/>
      <c r="SKJ1853" s="401"/>
      <c r="SKK1853" s="401"/>
      <c r="SKL1853" s="401"/>
      <c r="SKM1853" s="401"/>
      <c r="SKN1853" s="401"/>
      <c r="SKO1853" s="401"/>
      <c r="SKP1853" s="401"/>
      <c r="SKQ1853" s="401"/>
      <c r="SKR1853" s="401"/>
      <c r="SKS1853" s="401"/>
      <c r="SKT1853" s="401"/>
      <c r="SKU1853" s="401"/>
      <c r="SKV1853" s="401"/>
      <c r="SKW1853" s="401"/>
      <c r="SKX1853" s="401"/>
      <c r="SKY1853" s="401"/>
      <c r="SKZ1853" s="401"/>
      <c r="SLA1853" s="401"/>
      <c r="SLB1853" s="401"/>
      <c r="SLC1853" s="401"/>
      <c r="SLD1853" s="401"/>
      <c r="SLE1853" s="401"/>
      <c r="SLF1853" s="401"/>
      <c r="SLG1853" s="401"/>
      <c r="SLH1853" s="401"/>
      <c r="SLI1853" s="401"/>
      <c r="SLJ1853" s="401"/>
      <c r="SLK1853" s="401"/>
      <c r="SLL1853" s="401"/>
      <c r="SLM1853" s="401"/>
      <c r="SLN1853" s="401"/>
      <c r="SLO1853" s="401"/>
      <c r="SLP1853" s="401"/>
      <c r="SLQ1853" s="401"/>
      <c r="SLR1853" s="401"/>
      <c r="SLS1853" s="401"/>
      <c r="SLT1853" s="401"/>
      <c r="SLU1853" s="401"/>
      <c r="SLV1853" s="401"/>
      <c r="SLW1853" s="401"/>
      <c r="SLX1853" s="401"/>
      <c r="SLY1853" s="401"/>
      <c r="SLZ1853" s="401"/>
      <c r="SMA1853" s="401"/>
      <c r="SMB1853" s="401"/>
      <c r="SMC1853" s="401"/>
      <c r="SMD1853" s="401"/>
      <c r="SME1853" s="401"/>
      <c r="SMF1853" s="401"/>
      <c r="SMG1853" s="401"/>
      <c r="SMH1853" s="401"/>
      <c r="SMI1853" s="401"/>
      <c r="SMJ1853" s="401"/>
      <c r="SMK1853" s="401"/>
      <c r="SML1853" s="401"/>
      <c r="SMM1853" s="401"/>
      <c r="SMN1853" s="401"/>
      <c r="SMO1853" s="401"/>
      <c r="SMP1853" s="401"/>
      <c r="SMQ1853" s="401"/>
      <c r="SMR1853" s="401"/>
      <c r="SMS1853" s="401"/>
      <c r="SMT1853" s="401"/>
      <c r="SMU1853" s="401"/>
      <c r="SMV1853" s="401"/>
      <c r="SMW1853" s="401"/>
      <c r="SMX1853" s="401"/>
      <c r="SMY1853" s="401"/>
      <c r="SMZ1853" s="401"/>
      <c r="SNA1853" s="401"/>
      <c r="SNB1853" s="401"/>
      <c r="SNC1853" s="401"/>
      <c r="SND1853" s="401"/>
      <c r="SNE1853" s="401"/>
      <c r="SNF1853" s="401"/>
      <c r="SNG1853" s="401"/>
      <c r="SNH1853" s="401"/>
      <c r="SNI1853" s="401"/>
      <c r="SNJ1853" s="401"/>
      <c r="SNK1853" s="401"/>
      <c r="SNL1853" s="401"/>
      <c r="SNM1853" s="401"/>
      <c r="SNN1853" s="401"/>
      <c r="SNO1853" s="401"/>
      <c r="SNP1853" s="401"/>
      <c r="SNQ1853" s="401"/>
      <c r="SNR1853" s="401"/>
      <c r="SNS1853" s="401"/>
      <c r="SNT1853" s="401"/>
      <c r="SNU1853" s="401"/>
      <c r="SNV1853" s="401"/>
      <c r="SNW1853" s="401"/>
      <c r="SNX1853" s="401"/>
      <c r="SNY1853" s="401"/>
      <c r="SNZ1853" s="401"/>
      <c r="SOA1853" s="401"/>
      <c r="SOB1853" s="401"/>
      <c r="SOC1853" s="401"/>
      <c r="SOD1853" s="401"/>
      <c r="SOE1853" s="401"/>
      <c r="SOF1853" s="401"/>
      <c r="SOG1853" s="401"/>
      <c r="SOH1853" s="401"/>
      <c r="SOI1853" s="401"/>
      <c r="SOJ1853" s="401"/>
      <c r="SOK1853" s="401"/>
      <c r="SOL1853" s="401"/>
      <c r="SOM1853" s="401"/>
      <c r="SON1853" s="401"/>
      <c r="SOO1853" s="401"/>
      <c r="SOP1853" s="401"/>
      <c r="SOQ1853" s="401"/>
      <c r="SOR1853" s="401"/>
      <c r="SOS1853" s="401"/>
      <c r="SOT1853" s="401"/>
      <c r="SOU1853" s="401"/>
      <c r="SOV1853" s="401"/>
      <c r="SOW1853" s="401"/>
      <c r="SOX1853" s="401"/>
      <c r="SOY1853" s="401"/>
      <c r="SOZ1853" s="401"/>
      <c r="SPA1853" s="401"/>
      <c r="SPB1853" s="401"/>
      <c r="SPC1853" s="401"/>
      <c r="SPD1853" s="401"/>
      <c r="SPE1853" s="401"/>
      <c r="SPF1853" s="401"/>
      <c r="SPG1853" s="401"/>
      <c r="SPH1853" s="401"/>
      <c r="SPI1853" s="401"/>
      <c r="SPJ1853" s="401"/>
      <c r="SPK1853" s="401"/>
      <c r="SPL1853" s="401"/>
      <c r="SPM1853" s="401"/>
      <c r="SPN1853" s="401"/>
      <c r="SPO1853" s="401"/>
      <c r="SPP1853" s="401"/>
      <c r="SPQ1853" s="401"/>
      <c r="SPR1853" s="401"/>
      <c r="SPS1853" s="401"/>
      <c r="SPT1853" s="401"/>
      <c r="SPU1853" s="401"/>
      <c r="SPV1853" s="401"/>
      <c r="SPW1853" s="401"/>
      <c r="SPX1853" s="401"/>
      <c r="SPY1853" s="401"/>
      <c r="SPZ1853" s="401"/>
      <c r="SQA1853" s="401"/>
      <c r="SQB1853" s="401"/>
      <c r="SQC1853" s="401"/>
      <c r="SQD1853" s="401"/>
      <c r="SQE1853" s="401"/>
      <c r="SQF1853" s="401"/>
      <c r="SQG1853" s="401"/>
      <c r="SQH1853" s="401"/>
      <c r="SQI1853" s="401"/>
      <c r="SQJ1853" s="401"/>
      <c r="SQK1853" s="401"/>
      <c r="SQL1853" s="401"/>
      <c r="SQM1853" s="401"/>
      <c r="SQN1853" s="401"/>
      <c r="SQO1853" s="401"/>
      <c r="SQP1853" s="401"/>
      <c r="SQQ1853" s="401"/>
      <c r="SQR1853" s="401"/>
      <c r="SQS1853" s="401"/>
      <c r="SQT1853" s="401"/>
      <c r="SQU1853" s="401"/>
      <c r="SQV1853" s="401"/>
      <c r="SQW1853" s="401"/>
      <c r="SQX1853" s="401"/>
      <c r="SQY1853" s="401"/>
      <c r="SQZ1853" s="401"/>
      <c r="SRA1853" s="401"/>
      <c r="SRB1853" s="401"/>
      <c r="SRC1853" s="401"/>
      <c r="SRD1853" s="401"/>
      <c r="SRE1853" s="401"/>
      <c r="SRF1853" s="401"/>
      <c r="SRG1853" s="401"/>
      <c r="SRH1853" s="401"/>
      <c r="SRI1853" s="401"/>
      <c r="SRJ1853" s="401"/>
      <c r="SRK1853" s="401"/>
      <c r="SRL1853" s="401"/>
      <c r="SRM1853" s="401"/>
      <c r="SRN1853" s="401"/>
      <c r="SRO1853" s="401"/>
      <c r="SRP1853" s="401"/>
      <c r="SRQ1853" s="401"/>
      <c r="SRR1853" s="401"/>
      <c r="SRS1853" s="401"/>
      <c r="SRT1853" s="401"/>
      <c r="SRU1853" s="401"/>
      <c r="SRV1853" s="401"/>
      <c r="SRW1853" s="401"/>
      <c r="SRX1853" s="401"/>
      <c r="SRY1853" s="401"/>
      <c r="SRZ1853" s="401"/>
      <c r="SSA1853" s="401"/>
      <c r="SSB1853" s="401"/>
      <c r="SSC1853" s="401"/>
      <c r="SSD1853" s="401"/>
      <c r="SSE1853" s="401"/>
      <c r="SSF1853" s="401"/>
      <c r="SSG1853" s="401"/>
      <c r="SSH1853" s="401"/>
      <c r="SSI1853" s="401"/>
      <c r="SSJ1853" s="401"/>
      <c r="SSK1853" s="401"/>
      <c r="SSL1853" s="401"/>
      <c r="SSM1853" s="401"/>
      <c r="SSN1853" s="401"/>
      <c r="SSO1853" s="401"/>
      <c r="SSP1853" s="401"/>
      <c r="SSQ1853" s="401"/>
      <c r="SSR1853" s="401"/>
      <c r="SSS1853" s="401"/>
      <c r="SST1853" s="401"/>
      <c r="SSU1853" s="401"/>
      <c r="SSV1853" s="401"/>
      <c r="SSW1853" s="401"/>
      <c r="SSX1853" s="401"/>
      <c r="SSY1853" s="401"/>
      <c r="SSZ1853" s="401"/>
      <c r="STA1853" s="401"/>
      <c r="STB1853" s="401"/>
      <c r="STC1853" s="401"/>
      <c r="STD1853" s="401"/>
      <c r="STE1853" s="401"/>
      <c r="STF1853" s="401"/>
      <c r="STG1853" s="401"/>
      <c r="STH1853" s="401"/>
      <c r="STI1853" s="401"/>
      <c r="STJ1853" s="401"/>
      <c r="STK1853" s="401"/>
      <c r="STL1853" s="401"/>
      <c r="STM1853" s="401"/>
      <c r="STN1853" s="401"/>
      <c r="STO1853" s="401"/>
      <c r="STP1853" s="401"/>
      <c r="STQ1853" s="401"/>
      <c r="STR1853" s="401"/>
      <c r="STS1853" s="401"/>
      <c r="STT1853" s="401"/>
      <c r="STU1853" s="401"/>
      <c r="STV1853" s="401"/>
      <c r="STW1853" s="401"/>
      <c r="STX1853" s="401"/>
      <c r="STY1853" s="401"/>
      <c r="STZ1853" s="401"/>
      <c r="SUA1853" s="401"/>
      <c r="SUB1853" s="401"/>
      <c r="SUC1853" s="401"/>
      <c r="SUD1853" s="401"/>
      <c r="SUE1853" s="401"/>
      <c r="SUF1853" s="401"/>
      <c r="SUG1853" s="401"/>
      <c r="SUH1853" s="401"/>
      <c r="SUI1853" s="401"/>
      <c r="SUJ1853" s="401"/>
      <c r="SUK1853" s="401"/>
      <c r="SUL1853" s="401"/>
      <c r="SUM1853" s="401"/>
      <c r="SUN1853" s="401"/>
      <c r="SUO1853" s="401"/>
      <c r="SUP1853" s="401"/>
      <c r="SUQ1853" s="401"/>
      <c r="SUR1853" s="401"/>
      <c r="SUS1853" s="401"/>
      <c r="SUT1853" s="401"/>
      <c r="SUU1853" s="401"/>
      <c r="SUV1853" s="401"/>
      <c r="SUW1853" s="401"/>
      <c r="SUX1853" s="401"/>
      <c r="SUY1853" s="401"/>
      <c r="SUZ1853" s="401"/>
      <c r="SVA1853" s="401"/>
      <c r="SVB1853" s="401"/>
      <c r="SVC1853" s="401"/>
      <c r="SVD1853" s="401"/>
      <c r="SVE1853" s="401"/>
      <c r="SVF1853" s="401"/>
      <c r="SVG1853" s="401"/>
      <c r="SVH1853" s="401"/>
      <c r="SVI1853" s="401"/>
      <c r="SVJ1853" s="401"/>
      <c r="SVK1853" s="401"/>
      <c r="SVL1853" s="401"/>
      <c r="SVM1853" s="401"/>
      <c r="SVN1853" s="401"/>
      <c r="SVO1853" s="401"/>
      <c r="SVP1853" s="401"/>
      <c r="SVQ1853" s="401"/>
      <c r="SVR1853" s="401"/>
      <c r="SVS1853" s="401"/>
      <c r="SVT1853" s="401"/>
      <c r="SVU1853" s="401"/>
      <c r="SVV1853" s="401"/>
      <c r="SVW1853" s="401"/>
      <c r="SVX1853" s="401"/>
      <c r="SVY1853" s="401"/>
      <c r="SVZ1853" s="401"/>
      <c r="SWA1853" s="401"/>
      <c r="SWB1853" s="401"/>
      <c r="SWC1853" s="401"/>
      <c r="SWD1853" s="401"/>
      <c r="SWE1853" s="401"/>
      <c r="SWF1853" s="401"/>
      <c r="SWG1853" s="401"/>
      <c r="SWH1853" s="401"/>
      <c r="SWI1853" s="401"/>
      <c r="SWJ1853" s="401"/>
      <c r="SWK1853" s="401"/>
      <c r="SWL1853" s="401"/>
      <c r="SWM1853" s="401"/>
      <c r="SWN1853" s="401"/>
      <c r="SWO1853" s="401"/>
      <c r="SWP1853" s="401"/>
      <c r="SWQ1853" s="401"/>
      <c r="SWR1853" s="401"/>
      <c r="SWS1853" s="401"/>
      <c r="SWT1853" s="401"/>
      <c r="SWU1853" s="401"/>
      <c r="SWV1853" s="401"/>
      <c r="SWW1853" s="401"/>
      <c r="SWX1853" s="401"/>
      <c r="SWY1853" s="401"/>
      <c r="SWZ1853" s="401"/>
      <c r="SXA1853" s="401"/>
      <c r="SXB1853" s="401"/>
      <c r="SXC1853" s="401"/>
      <c r="SXD1853" s="401"/>
      <c r="SXE1853" s="401"/>
      <c r="SXF1853" s="401"/>
      <c r="SXG1853" s="401"/>
      <c r="SXH1853" s="401"/>
      <c r="SXI1853" s="401"/>
      <c r="SXJ1853" s="401"/>
      <c r="SXK1853" s="401"/>
      <c r="SXL1853" s="401"/>
      <c r="SXM1853" s="401"/>
      <c r="SXN1853" s="401"/>
      <c r="SXO1853" s="401"/>
      <c r="SXP1853" s="401"/>
      <c r="SXQ1853" s="401"/>
      <c r="SXR1853" s="401"/>
      <c r="SXS1853" s="401"/>
      <c r="SXT1853" s="401"/>
      <c r="SXU1853" s="401"/>
      <c r="SXV1853" s="401"/>
      <c r="SXW1853" s="401"/>
      <c r="SXX1853" s="401"/>
      <c r="SXY1853" s="401"/>
      <c r="SXZ1853" s="401"/>
      <c r="SYA1853" s="401"/>
      <c r="SYB1853" s="401"/>
      <c r="SYC1853" s="401"/>
      <c r="SYD1853" s="401"/>
      <c r="SYE1853" s="401"/>
      <c r="SYF1853" s="401"/>
      <c r="SYG1853" s="401"/>
      <c r="SYH1853" s="401"/>
      <c r="SYI1853" s="401"/>
      <c r="SYJ1853" s="401"/>
      <c r="SYK1853" s="401"/>
      <c r="SYL1853" s="401"/>
      <c r="SYM1853" s="401"/>
      <c r="SYN1853" s="401"/>
      <c r="SYO1853" s="401"/>
      <c r="SYP1853" s="401"/>
      <c r="SYQ1853" s="401"/>
      <c r="SYR1853" s="401"/>
      <c r="SYS1853" s="401"/>
      <c r="SYT1853" s="401"/>
      <c r="SYU1853" s="401"/>
      <c r="SYV1853" s="401"/>
      <c r="SYW1853" s="401"/>
      <c r="SYX1853" s="401"/>
      <c r="SYY1853" s="401"/>
      <c r="SYZ1853" s="401"/>
      <c r="SZA1853" s="401"/>
      <c r="SZB1853" s="401"/>
      <c r="SZC1853" s="401"/>
      <c r="SZD1853" s="401"/>
      <c r="SZE1853" s="401"/>
      <c r="SZF1853" s="401"/>
      <c r="SZG1853" s="401"/>
      <c r="SZH1853" s="401"/>
      <c r="SZI1853" s="401"/>
      <c r="SZJ1853" s="401"/>
      <c r="SZK1853" s="401"/>
      <c r="SZL1853" s="401"/>
      <c r="SZM1853" s="401"/>
      <c r="SZN1853" s="401"/>
      <c r="SZO1853" s="401"/>
      <c r="SZP1853" s="401"/>
      <c r="SZQ1853" s="401"/>
      <c r="SZR1853" s="401"/>
      <c r="SZS1853" s="401"/>
      <c r="SZT1853" s="401"/>
      <c r="SZU1853" s="401"/>
      <c r="SZV1853" s="401"/>
      <c r="SZW1853" s="401"/>
      <c r="SZX1853" s="401"/>
      <c r="SZY1853" s="401"/>
      <c r="SZZ1853" s="401"/>
      <c r="TAA1853" s="401"/>
      <c r="TAB1853" s="401"/>
      <c r="TAC1853" s="401"/>
      <c r="TAD1853" s="401"/>
      <c r="TAE1853" s="401"/>
      <c r="TAF1853" s="401"/>
      <c r="TAG1853" s="401"/>
      <c r="TAH1853" s="401"/>
      <c r="TAI1853" s="401"/>
      <c r="TAJ1853" s="401"/>
      <c r="TAK1853" s="401"/>
      <c r="TAL1853" s="401"/>
      <c r="TAM1853" s="401"/>
      <c r="TAN1853" s="401"/>
      <c r="TAO1853" s="401"/>
      <c r="TAP1853" s="401"/>
      <c r="TAQ1853" s="401"/>
      <c r="TAR1853" s="401"/>
      <c r="TAS1853" s="401"/>
      <c r="TAT1853" s="401"/>
      <c r="TAU1853" s="401"/>
      <c r="TAV1853" s="401"/>
      <c r="TAW1853" s="401"/>
      <c r="TAX1853" s="401"/>
      <c r="TAY1853" s="401"/>
      <c r="TAZ1853" s="401"/>
      <c r="TBA1853" s="401"/>
      <c r="TBB1853" s="401"/>
      <c r="TBC1853" s="401"/>
      <c r="TBD1853" s="401"/>
      <c r="TBE1853" s="401"/>
      <c r="TBF1853" s="401"/>
      <c r="TBG1853" s="401"/>
      <c r="TBH1853" s="401"/>
      <c r="TBI1853" s="401"/>
      <c r="TBJ1853" s="401"/>
      <c r="TBK1853" s="401"/>
      <c r="TBL1853" s="401"/>
      <c r="TBM1853" s="401"/>
      <c r="TBN1853" s="401"/>
      <c r="TBO1853" s="401"/>
      <c r="TBP1853" s="401"/>
      <c r="TBQ1853" s="401"/>
      <c r="TBR1853" s="401"/>
      <c r="TBS1853" s="401"/>
      <c r="TBT1853" s="401"/>
      <c r="TBU1853" s="401"/>
      <c r="TBV1853" s="401"/>
      <c r="TBW1853" s="401"/>
      <c r="TBX1853" s="401"/>
      <c r="TBY1853" s="401"/>
      <c r="TBZ1853" s="401"/>
      <c r="TCA1853" s="401"/>
      <c r="TCB1853" s="401"/>
      <c r="TCC1853" s="401"/>
      <c r="TCD1853" s="401"/>
      <c r="TCE1853" s="401"/>
      <c r="TCF1853" s="401"/>
      <c r="TCG1853" s="401"/>
      <c r="TCH1853" s="401"/>
      <c r="TCI1853" s="401"/>
      <c r="TCJ1853" s="401"/>
      <c r="TCK1853" s="401"/>
      <c r="TCL1853" s="401"/>
      <c r="TCM1853" s="401"/>
      <c r="TCN1853" s="401"/>
      <c r="TCO1853" s="401"/>
      <c r="TCP1853" s="401"/>
      <c r="TCQ1853" s="401"/>
      <c r="TCR1853" s="401"/>
      <c r="TCS1853" s="401"/>
      <c r="TCT1853" s="401"/>
      <c r="TCU1853" s="401"/>
      <c r="TCV1853" s="401"/>
      <c r="TCW1853" s="401"/>
      <c r="TCX1853" s="401"/>
      <c r="TCY1853" s="401"/>
      <c r="TCZ1853" s="401"/>
      <c r="TDA1853" s="401"/>
      <c r="TDB1853" s="401"/>
      <c r="TDC1853" s="401"/>
      <c r="TDD1853" s="401"/>
      <c r="TDE1853" s="401"/>
      <c r="TDF1853" s="401"/>
      <c r="TDG1853" s="401"/>
      <c r="TDH1853" s="401"/>
      <c r="TDI1853" s="401"/>
      <c r="TDJ1853" s="401"/>
      <c r="TDK1853" s="401"/>
      <c r="TDL1853" s="401"/>
      <c r="TDM1853" s="401"/>
      <c r="TDN1853" s="401"/>
      <c r="TDO1853" s="401"/>
      <c r="TDP1853" s="401"/>
      <c r="TDQ1853" s="401"/>
      <c r="TDR1853" s="401"/>
      <c r="TDS1853" s="401"/>
      <c r="TDT1853" s="401"/>
      <c r="TDU1853" s="401"/>
      <c r="TDV1853" s="401"/>
      <c r="TDW1853" s="401"/>
      <c r="TDX1853" s="401"/>
      <c r="TDY1853" s="401"/>
      <c r="TDZ1853" s="401"/>
      <c r="TEA1853" s="401"/>
      <c r="TEB1853" s="401"/>
      <c r="TEC1853" s="401"/>
      <c r="TED1853" s="401"/>
      <c r="TEE1853" s="401"/>
      <c r="TEF1853" s="401"/>
      <c r="TEG1853" s="401"/>
      <c r="TEH1853" s="401"/>
      <c r="TEI1853" s="401"/>
      <c r="TEJ1853" s="401"/>
      <c r="TEK1853" s="401"/>
      <c r="TEL1853" s="401"/>
      <c r="TEM1853" s="401"/>
      <c r="TEN1853" s="401"/>
      <c r="TEO1853" s="401"/>
      <c r="TEP1853" s="401"/>
      <c r="TEQ1853" s="401"/>
      <c r="TER1853" s="401"/>
      <c r="TES1853" s="401"/>
      <c r="TET1853" s="401"/>
      <c r="TEU1853" s="401"/>
      <c r="TEV1853" s="401"/>
      <c r="TEW1853" s="401"/>
      <c r="TEX1853" s="401"/>
      <c r="TEY1853" s="401"/>
      <c r="TEZ1853" s="401"/>
      <c r="TFA1853" s="401"/>
      <c r="TFB1853" s="401"/>
      <c r="TFC1853" s="401"/>
      <c r="TFD1853" s="401"/>
      <c r="TFE1853" s="401"/>
      <c r="TFF1853" s="401"/>
      <c r="TFG1853" s="401"/>
      <c r="TFH1853" s="401"/>
      <c r="TFI1853" s="401"/>
      <c r="TFJ1853" s="401"/>
      <c r="TFK1853" s="401"/>
      <c r="TFL1853" s="401"/>
      <c r="TFM1853" s="401"/>
      <c r="TFN1853" s="401"/>
      <c r="TFO1853" s="401"/>
      <c r="TFP1853" s="401"/>
      <c r="TFQ1853" s="401"/>
      <c r="TFR1853" s="401"/>
      <c r="TFS1853" s="401"/>
      <c r="TFT1853" s="401"/>
      <c r="TFU1853" s="401"/>
      <c r="TFV1853" s="401"/>
      <c r="TFW1853" s="401"/>
      <c r="TFX1853" s="401"/>
      <c r="TFY1853" s="401"/>
      <c r="TFZ1853" s="401"/>
      <c r="TGA1853" s="401"/>
      <c r="TGB1853" s="401"/>
      <c r="TGC1853" s="401"/>
      <c r="TGD1853" s="401"/>
      <c r="TGE1853" s="401"/>
      <c r="TGF1853" s="401"/>
      <c r="TGG1853" s="401"/>
      <c r="TGH1853" s="401"/>
      <c r="TGI1853" s="401"/>
      <c r="TGJ1853" s="401"/>
      <c r="TGK1853" s="401"/>
      <c r="TGL1853" s="401"/>
      <c r="TGM1853" s="401"/>
      <c r="TGN1853" s="401"/>
      <c r="TGO1853" s="401"/>
      <c r="TGP1853" s="401"/>
      <c r="TGQ1853" s="401"/>
      <c r="TGR1853" s="401"/>
      <c r="TGS1853" s="401"/>
      <c r="TGT1853" s="401"/>
      <c r="TGU1853" s="401"/>
      <c r="TGV1853" s="401"/>
      <c r="TGW1853" s="401"/>
      <c r="TGX1853" s="401"/>
      <c r="TGY1853" s="401"/>
      <c r="TGZ1853" s="401"/>
      <c r="THA1853" s="401"/>
      <c r="THB1853" s="401"/>
      <c r="THC1853" s="401"/>
      <c r="THD1853" s="401"/>
      <c r="THE1853" s="401"/>
      <c r="THF1853" s="401"/>
      <c r="THG1853" s="401"/>
      <c r="THH1853" s="401"/>
      <c r="THI1853" s="401"/>
      <c r="THJ1853" s="401"/>
      <c r="THK1853" s="401"/>
      <c r="THL1853" s="401"/>
      <c r="THM1853" s="401"/>
      <c r="THN1853" s="401"/>
      <c r="THO1853" s="401"/>
      <c r="THP1853" s="401"/>
      <c r="THQ1853" s="401"/>
      <c r="THR1853" s="401"/>
      <c r="THS1853" s="401"/>
      <c r="THT1853" s="401"/>
      <c r="THU1853" s="401"/>
      <c r="THV1853" s="401"/>
      <c r="THW1853" s="401"/>
      <c r="THX1853" s="401"/>
      <c r="THY1853" s="401"/>
      <c r="THZ1853" s="401"/>
      <c r="TIA1853" s="401"/>
      <c r="TIB1853" s="401"/>
      <c r="TIC1853" s="401"/>
      <c r="TID1853" s="401"/>
      <c r="TIE1853" s="401"/>
      <c r="TIF1853" s="401"/>
      <c r="TIG1853" s="401"/>
      <c r="TIH1853" s="401"/>
      <c r="TII1853" s="401"/>
      <c r="TIJ1853" s="401"/>
      <c r="TIK1853" s="401"/>
      <c r="TIL1853" s="401"/>
      <c r="TIM1853" s="401"/>
      <c r="TIN1853" s="401"/>
      <c r="TIO1853" s="401"/>
      <c r="TIP1853" s="401"/>
      <c r="TIQ1853" s="401"/>
      <c r="TIR1853" s="401"/>
      <c r="TIS1853" s="401"/>
      <c r="TIT1853" s="401"/>
      <c r="TIU1853" s="401"/>
      <c r="TIV1853" s="401"/>
      <c r="TIW1853" s="401"/>
      <c r="TIX1853" s="401"/>
      <c r="TIY1853" s="401"/>
      <c r="TIZ1853" s="401"/>
      <c r="TJA1853" s="401"/>
      <c r="TJB1853" s="401"/>
      <c r="TJC1853" s="401"/>
      <c r="TJD1853" s="401"/>
      <c r="TJE1853" s="401"/>
      <c r="TJF1853" s="401"/>
      <c r="TJG1853" s="401"/>
      <c r="TJH1853" s="401"/>
      <c r="TJI1853" s="401"/>
      <c r="TJJ1853" s="401"/>
      <c r="TJK1853" s="401"/>
      <c r="TJL1853" s="401"/>
      <c r="TJM1853" s="401"/>
      <c r="TJN1853" s="401"/>
      <c r="TJO1853" s="401"/>
      <c r="TJP1853" s="401"/>
      <c r="TJQ1853" s="401"/>
      <c r="TJR1853" s="401"/>
      <c r="TJS1853" s="401"/>
      <c r="TJT1853" s="401"/>
      <c r="TJU1853" s="401"/>
      <c r="TJV1853" s="401"/>
      <c r="TJW1853" s="401"/>
      <c r="TJX1853" s="401"/>
      <c r="TJY1853" s="401"/>
      <c r="TJZ1853" s="401"/>
      <c r="TKA1853" s="401"/>
      <c r="TKB1853" s="401"/>
      <c r="TKC1853" s="401"/>
      <c r="TKD1853" s="401"/>
      <c r="TKE1853" s="401"/>
      <c r="TKF1853" s="401"/>
      <c r="TKG1853" s="401"/>
      <c r="TKH1853" s="401"/>
      <c r="TKI1853" s="401"/>
      <c r="TKJ1853" s="401"/>
      <c r="TKK1853" s="401"/>
      <c r="TKL1853" s="401"/>
      <c r="TKM1853" s="401"/>
      <c r="TKN1853" s="401"/>
      <c r="TKO1853" s="401"/>
      <c r="TKP1853" s="401"/>
      <c r="TKQ1853" s="401"/>
      <c r="TKR1853" s="401"/>
      <c r="TKS1853" s="401"/>
      <c r="TKT1853" s="401"/>
      <c r="TKU1853" s="401"/>
      <c r="TKV1853" s="401"/>
      <c r="TKW1853" s="401"/>
      <c r="TKX1853" s="401"/>
      <c r="TKY1853" s="401"/>
      <c r="TKZ1853" s="401"/>
      <c r="TLA1853" s="401"/>
      <c r="TLB1853" s="401"/>
      <c r="TLC1853" s="401"/>
      <c r="TLD1853" s="401"/>
      <c r="TLE1853" s="401"/>
      <c r="TLF1853" s="401"/>
      <c r="TLG1853" s="401"/>
      <c r="TLH1853" s="401"/>
      <c r="TLI1853" s="401"/>
      <c r="TLJ1853" s="401"/>
      <c r="TLK1853" s="401"/>
      <c r="TLL1853" s="401"/>
      <c r="TLM1853" s="401"/>
      <c r="TLN1853" s="401"/>
      <c r="TLO1853" s="401"/>
      <c r="TLP1853" s="401"/>
      <c r="TLQ1853" s="401"/>
      <c r="TLR1853" s="401"/>
      <c r="TLS1853" s="401"/>
      <c r="TLT1853" s="401"/>
      <c r="TLU1853" s="401"/>
      <c r="TLV1853" s="401"/>
      <c r="TLW1853" s="401"/>
      <c r="TLX1853" s="401"/>
      <c r="TLY1853" s="401"/>
      <c r="TLZ1853" s="401"/>
      <c r="TMA1853" s="401"/>
      <c r="TMB1853" s="401"/>
      <c r="TMC1853" s="401"/>
      <c r="TMD1853" s="401"/>
      <c r="TME1853" s="401"/>
      <c r="TMF1853" s="401"/>
      <c r="TMG1853" s="401"/>
      <c r="TMH1853" s="401"/>
      <c r="TMI1853" s="401"/>
      <c r="TMJ1853" s="401"/>
      <c r="TMK1853" s="401"/>
      <c r="TML1853" s="401"/>
      <c r="TMM1853" s="401"/>
      <c r="TMN1853" s="401"/>
      <c r="TMO1853" s="401"/>
      <c r="TMP1853" s="401"/>
      <c r="TMQ1853" s="401"/>
      <c r="TMR1853" s="401"/>
      <c r="TMS1853" s="401"/>
      <c r="TMT1853" s="401"/>
      <c r="TMU1853" s="401"/>
      <c r="TMV1853" s="401"/>
      <c r="TMW1853" s="401"/>
      <c r="TMX1853" s="401"/>
      <c r="TMY1853" s="401"/>
      <c r="TMZ1853" s="401"/>
      <c r="TNA1853" s="401"/>
      <c r="TNB1853" s="401"/>
      <c r="TNC1853" s="401"/>
      <c r="TND1853" s="401"/>
      <c r="TNE1853" s="401"/>
      <c r="TNF1853" s="401"/>
      <c r="TNG1853" s="401"/>
      <c r="TNH1853" s="401"/>
      <c r="TNI1853" s="401"/>
      <c r="TNJ1853" s="401"/>
      <c r="TNK1853" s="401"/>
      <c r="TNL1853" s="401"/>
      <c r="TNM1853" s="401"/>
      <c r="TNN1853" s="401"/>
      <c r="TNO1853" s="401"/>
      <c r="TNP1853" s="401"/>
      <c r="TNQ1853" s="401"/>
      <c r="TNR1853" s="401"/>
      <c r="TNS1853" s="401"/>
      <c r="TNT1853" s="401"/>
      <c r="TNU1853" s="401"/>
      <c r="TNV1853" s="401"/>
      <c r="TNW1853" s="401"/>
      <c r="TNX1853" s="401"/>
      <c r="TNY1853" s="401"/>
      <c r="TNZ1853" s="401"/>
      <c r="TOA1853" s="401"/>
      <c r="TOB1853" s="401"/>
      <c r="TOC1853" s="401"/>
      <c r="TOD1853" s="401"/>
      <c r="TOE1853" s="401"/>
      <c r="TOF1853" s="401"/>
      <c r="TOG1853" s="401"/>
      <c r="TOH1853" s="401"/>
      <c r="TOI1853" s="401"/>
      <c r="TOJ1853" s="401"/>
      <c r="TOK1853" s="401"/>
      <c r="TOL1853" s="401"/>
      <c r="TOM1853" s="401"/>
      <c r="TON1853" s="401"/>
      <c r="TOO1853" s="401"/>
      <c r="TOP1853" s="401"/>
      <c r="TOQ1853" s="401"/>
      <c r="TOR1853" s="401"/>
      <c r="TOS1853" s="401"/>
      <c r="TOT1853" s="401"/>
      <c r="TOU1853" s="401"/>
      <c r="TOV1853" s="401"/>
      <c r="TOW1853" s="401"/>
      <c r="TOX1853" s="401"/>
      <c r="TOY1853" s="401"/>
      <c r="TOZ1853" s="401"/>
      <c r="TPA1853" s="401"/>
      <c r="TPB1853" s="401"/>
      <c r="TPC1853" s="401"/>
      <c r="TPD1853" s="401"/>
      <c r="TPE1853" s="401"/>
      <c r="TPF1853" s="401"/>
      <c r="TPG1853" s="401"/>
      <c r="TPH1853" s="401"/>
      <c r="TPI1853" s="401"/>
      <c r="TPJ1853" s="401"/>
      <c r="TPK1853" s="401"/>
      <c r="TPL1853" s="401"/>
      <c r="TPM1853" s="401"/>
      <c r="TPN1853" s="401"/>
      <c r="TPO1853" s="401"/>
      <c r="TPP1853" s="401"/>
      <c r="TPQ1853" s="401"/>
      <c r="TPR1853" s="401"/>
      <c r="TPS1853" s="401"/>
      <c r="TPT1853" s="401"/>
      <c r="TPU1853" s="401"/>
      <c r="TPV1853" s="401"/>
      <c r="TPW1853" s="401"/>
      <c r="TPX1853" s="401"/>
      <c r="TPY1853" s="401"/>
      <c r="TPZ1853" s="401"/>
      <c r="TQA1853" s="401"/>
      <c r="TQB1853" s="401"/>
      <c r="TQC1853" s="401"/>
      <c r="TQD1853" s="401"/>
      <c r="TQE1853" s="401"/>
      <c r="TQF1853" s="401"/>
      <c r="TQG1853" s="401"/>
      <c r="TQH1853" s="401"/>
      <c r="TQI1853" s="401"/>
      <c r="TQJ1853" s="401"/>
      <c r="TQK1853" s="401"/>
      <c r="TQL1853" s="401"/>
      <c r="TQM1853" s="401"/>
      <c r="TQN1853" s="401"/>
      <c r="TQO1853" s="401"/>
      <c r="TQP1853" s="401"/>
      <c r="TQQ1853" s="401"/>
      <c r="TQR1853" s="401"/>
      <c r="TQS1853" s="401"/>
      <c r="TQT1853" s="401"/>
      <c r="TQU1853" s="401"/>
      <c r="TQV1853" s="401"/>
      <c r="TQW1853" s="401"/>
      <c r="TQX1853" s="401"/>
      <c r="TQY1853" s="401"/>
      <c r="TQZ1853" s="401"/>
      <c r="TRA1853" s="401"/>
      <c r="TRB1853" s="401"/>
      <c r="TRC1853" s="401"/>
      <c r="TRD1853" s="401"/>
      <c r="TRE1853" s="401"/>
      <c r="TRF1853" s="401"/>
      <c r="TRG1853" s="401"/>
      <c r="TRH1853" s="401"/>
      <c r="TRI1853" s="401"/>
      <c r="TRJ1853" s="401"/>
      <c r="TRK1853" s="401"/>
      <c r="TRL1853" s="401"/>
      <c r="TRM1853" s="401"/>
      <c r="TRN1853" s="401"/>
      <c r="TRO1853" s="401"/>
      <c r="TRP1853" s="401"/>
      <c r="TRQ1853" s="401"/>
      <c r="TRR1853" s="401"/>
      <c r="TRS1853" s="401"/>
      <c r="TRT1853" s="401"/>
      <c r="TRU1853" s="401"/>
      <c r="TRV1853" s="401"/>
      <c r="TRW1853" s="401"/>
      <c r="TRX1853" s="401"/>
      <c r="TRY1853" s="401"/>
      <c r="TRZ1853" s="401"/>
      <c r="TSA1853" s="401"/>
      <c r="TSB1853" s="401"/>
      <c r="TSC1853" s="401"/>
      <c r="TSD1853" s="401"/>
      <c r="TSE1853" s="401"/>
      <c r="TSF1853" s="401"/>
      <c r="TSG1853" s="401"/>
      <c r="TSH1853" s="401"/>
      <c r="TSI1853" s="401"/>
      <c r="TSJ1853" s="401"/>
      <c r="TSK1853" s="401"/>
      <c r="TSL1853" s="401"/>
      <c r="TSM1853" s="401"/>
      <c r="TSN1853" s="401"/>
      <c r="TSO1853" s="401"/>
      <c r="TSP1853" s="401"/>
      <c r="TSQ1853" s="401"/>
      <c r="TSR1853" s="401"/>
      <c r="TSS1853" s="401"/>
      <c r="TST1853" s="401"/>
      <c r="TSU1853" s="401"/>
      <c r="TSV1853" s="401"/>
      <c r="TSW1853" s="401"/>
      <c r="TSX1853" s="401"/>
      <c r="TSY1853" s="401"/>
      <c r="TSZ1853" s="401"/>
      <c r="TTA1853" s="401"/>
      <c r="TTB1853" s="401"/>
      <c r="TTC1853" s="401"/>
      <c r="TTD1853" s="401"/>
      <c r="TTE1853" s="401"/>
      <c r="TTF1853" s="401"/>
      <c r="TTG1853" s="401"/>
      <c r="TTH1853" s="401"/>
      <c r="TTI1853" s="401"/>
      <c r="TTJ1853" s="401"/>
      <c r="TTK1853" s="401"/>
      <c r="TTL1853" s="401"/>
      <c r="TTM1853" s="401"/>
      <c r="TTN1853" s="401"/>
      <c r="TTO1853" s="401"/>
      <c r="TTP1853" s="401"/>
      <c r="TTQ1853" s="401"/>
      <c r="TTR1853" s="401"/>
      <c r="TTS1853" s="401"/>
      <c r="TTT1853" s="401"/>
      <c r="TTU1853" s="401"/>
      <c r="TTV1853" s="401"/>
      <c r="TTW1853" s="401"/>
      <c r="TTX1853" s="401"/>
      <c r="TTY1853" s="401"/>
      <c r="TTZ1853" s="401"/>
      <c r="TUA1853" s="401"/>
      <c r="TUB1853" s="401"/>
      <c r="TUC1853" s="401"/>
      <c r="TUD1853" s="401"/>
      <c r="TUE1853" s="401"/>
      <c r="TUF1853" s="401"/>
      <c r="TUG1853" s="401"/>
      <c r="TUH1853" s="401"/>
      <c r="TUI1853" s="401"/>
      <c r="TUJ1853" s="401"/>
      <c r="TUK1853" s="401"/>
      <c r="TUL1853" s="401"/>
      <c r="TUM1853" s="401"/>
      <c r="TUN1853" s="401"/>
      <c r="TUO1853" s="401"/>
      <c r="TUP1853" s="401"/>
      <c r="TUQ1853" s="401"/>
      <c r="TUR1853" s="401"/>
      <c r="TUS1853" s="401"/>
      <c r="TUT1853" s="401"/>
      <c r="TUU1853" s="401"/>
      <c r="TUV1853" s="401"/>
      <c r="TUW1853" s="401"/>
      <c r="TUX1853" s="401"/>
      <c r="TUY1853" s="401"/>
      <c r="TUZ1853" s="401"/>
      <c r="TVA1853" s="401"/>
      <c r="TVB1853" s="401"/>
      <c r="TVC1853" s="401"/>
      <c r="TVD1853" s="401"/>
      <c r="TVE1853" s="401"/>
      <c r="TVF1853" s="401"/>
      <c r="TVG1853" s="401"/>
      <c r="TVH1853" s="401"/>
      <c r="TVI1853" s="401"/>
      <c r="TVJ1853" s="401"/>
      <c r="TVK1853" s="401"/>
      <c r="TVL1853" s="401"/>
      <c r="TVM1853" s="401"/>
      <c r="TVN1853" s="401"/>
      <c r="TVO1853" s="401"/>
      <c r="TVP1853" s="401"/>
      <c r="TVQ1853" s="401"/>
      <c r="TVR1853" s="401"/>
      <c r="TVS1853" s="401"/>
      <c r="TVT1853" s="401"/>
      <c r="TVU1853" s="401"/>
      <c r="TVV1853" s="401"/>
      <c r="TVW1853" s="401"/>
      <c r="TVX1853" s="401"/>
      <c r="TVY1853" s="401"/>
      <c r="TVZ1853" s="401"/>
      <c r="TWA1853" s="401"/>
      <c r="TWB1853" s="401"/>
      <c r="TWC1853" s="401"/>
      <c r="TWD1853" s="401"/>
      <c r="TWE1853" s="401"/>
      <c r="TWF1853" s="401"/>
      <c r="TWG1853" s="401"/>
      <c r="TWH1853" s="401"/>
      <c r="TWI1853" s="401"/>
      <c r="TWJ1853" s="401"/>
      <c r="TWK1853" s="401"/>
      <c r="TWL1853" s="401"/>
      <c r="TWM1853" s="401"/>
      <c r="TWN1853" s="401"/>
      <c r="TWO1853" s="401"/>
      <c r="TWP1853" s="401"/>
      <c r="TWQ1853" s="401"/>
      <c r="TWR1853" s="401"/>
      <c r="TWS1853" s="401"/>
      <c r="TWT1853" s="401"/>
      <c r="TWU1853" s="401"/>
      <c r="TWV1853" s="401"/>
      <c r="TWW1853" s="401"/>
      <c r="TWX1853" s="401"/>
      <c r="TWY1853" s="401"/>
      <c r="TWZ1853" s="401"/>
      <c r="TXA1853" s="401"/>
      <c r="TXB1853" s="401"/>
      <c r="TXC1853" s="401"/>
      <c r="TXD1853" s="401"/>
      <c r="TXE1853" s="401"/>
      <c r="TXF1853" s="401"/>
      <c r="TXG1853" s="401"/>
      <c r="TXH1853" s="401"/>
      <c r="TXI1853" s="401"/>
      <c r="TXJ1853" s="401"/>
      <c r="TXK1853" s="401"/>
      <c r="TXL1853" s="401"/>
      <c r="TXM1853" s="401"/>
      <c r="TXN1853" s="401"/>
      <c r="TXO1853" s="401"/>
      <c r="TXP1853" s="401"/>
      <c r="TXQ1853" s="401"/>
      <c r="TXR1853" s="401"/>
      <c r="TXS1853" s="401"/>
      <c r="TXT1853" s="401"/>
      <c r="TXU1853" s="401"/>
      <c r="TXV1853" s="401"/>
      <c r="TXW1853" s="401"/>
      <c r="TXX1853" s="401"/>
      <c r="TXY1853" s="401"/>
      <c r="TXZ1853" s="401"/>
      <c r="TYA1853" s="401"/>
      <c r="TYB1853" s="401"/>
      <c r="TYC1853" s="401"/>
      <c r="TYD1853" s="401"/>
      <c r="TYE1853" s="401"/>
      <c r="TYF1853" s="401"/>
      <c r="TYG1853" s="401"/>
      <c r="TYH1853" s="401"/>
      <c r="TYI1853" s="401"/>
      <c r="TYJ1853" s="401"/>
      <c r="TYK1853" s="401"/>
      <c r="TYL1853" s="401"/>
      <c r="TYM1853" s="401"/>
      <c r="TYN1853" s="401"/>
      <c r="TYO1853" s="401"/>
      <c r="TYP1853" s="401"/>
      <c r="TYQ1853" s="401"/>
      <c r="TYR1853" s="401"/>
      <c r="TYS1853" s="401"/>
      <c r="TYT1853" s="401"/>
      <c r="TYU1853" s="401"/>
      <c r="TYV1853" s="401"/>
      <c r="TYW1853" s="401"/>
      <c r="TYX1853" s="401"/>
      <c r="TYY1853" s="401"/>
      <c r="TYZ1853" s="401"/>
      <c r="TZA1853" s="401"/>
      <c r="TZB1853" s="401"/>
      <c r="TZC1853" s="401"/>
      <c r="TZD1853" s="401"/>
      <c r="TZE1853" s="401"/>
      <c r="TZF1853" s="401"/>
      <c r="TZG1853" s="401"/>
      <c r="TZH1853" s="401"/>
      <c r="TZI1853" s="401"/>
      <c r="TZJ1853" s="401"/>
      <c r="TZK1853" s="401"/>
      <c r="TZL1853" s="401"/>
      <c r="TZM1853" s="401"/>
      <c r="TZN1853" s="401"/>
      <c r="TZO1853" s="401"/>
      <c r="TZP1853" s="401"/>
      <c r="TZQ1853" s="401"/>
      <c r="TZR1853" s="401"/>
      <c r="TZS1853" s="401"/>
      <c r="TZT1853" s="401"/>
      <c r="TZU1853" s="401"/>
      <c r="TZV1853" s="401"/>
      <c r="TZW1853" s="401"/>
      <c r="TZX1853" s="401"/>
      <c r="TZY1853" s="401"/>
      <c r="TZZ1853" s="401"/>
      <c r="UAA1853" s="401"/>
      <c r="UAB1853" s="401"/>
      <c r="UAC1853" s="401"/>
      <c r="UAD1853" s="401"/>
      <c r="UAE1853" s="401"/>
      <c r="UAF1853" s="401"/>
      <c r="UAG1853" s="401"/>
      <c r="UAH1853" s="401"/>
      <c r="UAI1853" s="401"/>
      <c r="UAJ1853" s="401"/>
      <c r="UAK1853" s="401"/>
      <c r="UAL1853" s="401"/>
      <c r="UAM1853" s="401"/>
      <c r="UAN1853" s="401"/>
      <c r="UAO1853" s="401"/>
      <c r="UAP1853" s="401"/>
      <c r="UAQ1853" s="401"/>
      <c r="UAR1853" s="401"/>
      <c r="UAS1853" s="401"/>
      <c r="UAT1853" s="401"/>
      <c r="UAU1853" s="401"/>
      <c r="UAV1853" s="401"/>
      <c r="UAW1853" s="401"/>
      <c r="UAX1853" s="401"/>
      <c r="UAY1853" s="401"/>
      <c r="UAZ1853" s="401"/>
      <c r="UBA1853" s="401"/>
      <c r="UBB1853" s="401"/>
      <c r="UBC1853" s="401"/>
      <c r="UBD1853" s="401"/>
      <c r="UBE1853" s="401"/>
      <c r="UBF1853" s="401"/>
      <c r="UBG1853" s="401"/>
      <c r="UBH1853" s="401"/>
      <c r="UBI1853" s="401"/>
      <c r="UBJ1853" s="401"/>
      <c r="UBK1853" s="401"/>
      <c r="UBL1853" s="401"/>
      <c r="UBM1853" s="401"/>
      <c r="UBN1853" s="401"/>
      <c r="UBO1853" s="401"/>
      <c r="UBP1853" s="401"/>
      <c r="UBQ1853" s="401"/>
      <c r="UBR1853" s="401"/>
      <c r="UBS1853" s="401"/>
      <c r="UBT1853" s="401"/>
      <c r="UBU1853" s="401"/>
      <c r="UBV1853" s="401"/>
      <c r="UBW1853" s="401"/>
      <c r="UBX1853" s="401"/>
      <c r="UBY1853" s="401"/>
      <c r="UBZ1853" s="401"/>
      <c r="UCA1853" s="401"/>
      <c r="UCB1853" s="401"/>
      <c r="UCC1853" s="401"/>
      <c r="UCD1853" s="401"/>
      <c r="UCE1853" s="401"/>
      <c r="UCF1853" s="401"/>
      <c r="UCG1853" s="401"/>
      <c r="UCH1853" s="401"/>
      <c r="UCI1853" s="401"/>
      <c r="UCJ1853" s="401"/>
      <c r="UCK1853" s="401"/>
      <c r="UCL1853" s="401"/>
      <c r="UCM1853" s="401"/>
      <c r="UCN1853" s="401"/>
      <c r="UCO1853" s="401"/>
      <c r="UCP1853" s="401"/>
      <c r="UCQ1853" s="401"/>
      <c r="UCR1853" s="401"/>
      <c r="UCS1853" s="401"/>
      <c r="UCT1853" s="401"/>
      <c r="UCU1853" s="401"/>
      <c r="UCV1853" s="401"/>
      <c r="UCW1853" s="401"/>
      <c r="UCX1853" s="401"/>
      <c r="UCY1853" s="401"/>
      <c r="UCZ1853" s="401"/>
      <c r="UDA1853" s="401"/>
      <c r="UDB1853" s="401"/>
      <c r="UDC1853" s="401"/>
      <c r="UDD1853" s="401"/>
      <c r="UDE1853" s="401"/>
      <c r="UDF1853" s="401"/>
      <c r="UDG1853" s="401"/>
      <c r="UDH1853" s="401"/>
      <c r="UDI1853" s="401"/>
      <c r="UDJ1853" s="401"/>
      <c r="UDK1853" s="401"/>
      <c r="UDL1853" s="401"/>
      <c r="UDM1853" s="401"/>
      <c r="UDN1853" s="401"/>
      <c r="UDO1853" s="401"/>
      <c r="UDP1853" s="401"/>
      <c r="UDQ1853" s="401"/>
      <c r="UDR1853" s="401"/>
      <c r="UDS1853" s="401"/>
      <c r="UDT1853" s="401"/>
      <c r="UDU1853" s="401"/>
      <c r="UDV1853" s="401"/>
      <c r="UDW1853" s="401"/>
      <c r="UDX1853" s="401"/>
      <c r="UDY1853" s="401"/>
      <c r="UDZ1853" s="401"/>
      <c r="UEA1853" s="401"/>
      <c r="UEB1853" s="401"/>
      <c r="UEC1853" s="401"/>
      <c r="UED1853" s="401"/>
      <c r="UEE1853" s="401"/>
      <c r="UEF1853" s="401"/>
      <c r="UEG1853" s="401"/>
      <c r="UEH1853" s="401"/>
      <c r="UEI1853" s="401"/>
      <c r="UEJ1853" s="401"/>
      <c r="UEK1853" s="401"/>
      <c r="UEL1853" s="401"/>
      <c r="UEM1853" s="401"/>
      <c r="UEN1853" s="401"/>
      <c r="UEO1853" s="401"/>
      <c r="UEP1853" s="401"/>
      <c r="UEQ1853" s="401"/>
      <c r="UER1853" s="401"/>
      <c r="UES1853" s="401"/>
      <c r="UET1853" s="401"/>
      <c r="UEU1853" s="401"/>
      <c r="UEV1853" s="401"/>
      <c r="UEW1853" s="401"/>
      <c r="UEX1853" s="401"/>
      <c r="UEY1853" s="401"/>
      <c r="UEZ1853" s="401"/>
      <c r="UFA1853" s="401"/>
      <c r="UFB1853" s="401"/>
      <c r="UFC1853" s="401"/>
      <c r="UFD1853" s="401"/>
      <c r="UFE1853" s="401"/>
      <c r="UFF1853" s="401"/>
      <c r="UFG1853" s="401"/>
      <c r="UFH1853" s="401"/>
      <c r="UFI1853" s="401"/>
      <c r="UFJ1853" s="401"/>
      <c r="UFK1853" s="401"/>
      <c r="UFL1853" s="401"/>
      <c r="UFM1853" s="401"/>
      <c r="UFN1853" s="401"/>
      <c r="UFO1853" s="401"/>
      <c r="UFP1853" s="401"/>
      <c r="UFQ1853" s="401"/>
      <c r="UFR1853" s="401"/>
      <c r="UFS1853" s="401"/>
      <c r="UFT1853" s="401"/>
      <c r="UFU1853" s="401"/>
      <c r="UFV1853" s="401"/>
      <c r="UFW1853" s="401"/>
      <c r="UFX1853" s="401"/>
      <c r="UFY1853" s="401"/>
      <c r="UFZ1853" s="401"/>
      <c r="UGA1853" s="401"/>
      <c r="UGB1853" s="401"/>
      <c r="UGC1853" s="401"/>
      <c r="UGD1853" s="401"/>
      <c r="UGE1853" s="401"/>
      <c r="UGF1853" s="401"/>
      <c r="UGG1853" s="401"/>
      <c r="UGH1853" s="401"/>
      <c r="UGI1853" s="401"/>
      <c r="UGJ1853" s="401"/>
      <c r="UGK1853" s="401"/>
      <c r="UGL1853" s="401"/>
      <c r="UGM1853" s="401"/>
      <c r="UGN1853" s="401"/>
      <c r="UGO1853" s="401"/>
      <c r="UGP1853" s="401"/>
      <c r="UGQ1853" s="401"/>
      <c r="UGR1853" s="401"/>
      <c r="UGS1853" s="401"/>
      <c r="UGT1853" s="401"/>
      <c r="UGU1853" s="401"/>
      <c r="UGV1853" s="401"/>
      <c r="UGW1853" s="401"/>
      <c r="UGX1853" s="401"/>
      <c r="UGY1853" s="401"/>
      <c r="UGZ1853" s="401"/>
      <c r="UHA1853" s="401"/>
      <c r="UHB1853" s="401"/>
      <c r="UHC1853" s="401"/>
      <c r="UHD1853" s="401"/>
      <c r="UHE1853" s="401"/>
      <c r="UHF1853" s="401"/>
      <c r="UHG1853" s="401"/>
      <c r="UHH1853" s="401"/>
      <c r="UHI1853" s="401"/>
      <c r="UHJ1853" s="401"/>
      <c r="UHK1853" s="401"/>
      <c r="UHL1853" s="401"/>
      <c r="UHM1853" s="401"/>
      <c r="UHN1853" s="401"/>
      <c r="UHO1853" s="401"/>
      <c r="UHP1853" s="401"/>
      <c r="UHQ1853" s="401"/>
      <c r="UHR1853" s="401"/>
      <c r="UHS1853" s="401"/>
      <c r="UHT1853" s="401"/>
      <c r="UHU1853" s="401"/>
      <c r="UHV1853" s="401"/>
      <c r="UHW1853" s="401"/>
      <c r="UHX1853" s="401"/>
      <c r="UHY1853" s="401"/>
      <c r="UHZ1853" s="401"/>
      <c r="UIA1853" s="401"/>
      <c r="UIB1853" s="401"/>
      <c r="UIC1853" s="401"/>
      <c r="UID1853" s="401"/>
      <c r="UIE1853" s="401"/>
      <c r="UIF1853" s="401"/>
      <c r="UIG1853" s="401"/>
      <c r="UIH1853" s="401"/>
      <c r="UII1853" s="401"/>
      <c r="UIJ1853" s="401"/>
      <c r="UIK1853" s="401"/>
      <c r="UIL1853" s="401"/>
      <c r="UIM1853" s="401"/>
      <c r="UIN1853" s="401"/>
      <c r="UIO1853" s="401"/>
      <c r="UIP1853" s="401"/>
      <c r="UIQ1853" s="401"/>
      <c r="UIR1853" s="401"/>
      <c r="UIS1853" s="401"/>
      <c r="UIT1853" s="401"/>
      <c r="UIU1853" s="401"/>
      <c r="UIV1853" s="401"/>
      <c r="UIW1853" s="401"/>
      <c r="UIX1853" s="401"/>
      <c r="UIY1853" s="401"/>
      <c r="UIZ1853" s="401"/>
      <c r="UJA1853" s="401"/>
      <c r="UJB1853" s="401"/>
      <c r="UJC1853" s="401"/>
      <c r="UJD1853" s="401"/>
      <c r="UJE1853" s="401"/>
      <c r="UJF1853" s="401"/>
      <c r="UJG1853" s="401"/>
      <c r="UJH1853" s="401"/>
      <c r="UJI1853" s="401"/>
      <c r="UJJ1853" s="401"/>
      <c r="UJK1853" s="401"/>
      <c r="UJL1853" s="401"/>
      <c r="UJM1853" s="401"/>
      <c r="UJN1853" s="401"/>
      <c r="UJO1853" s="401"/>
      <c r="UJP1853" s="401"/>
      <c r="UJQ1853" s="401"/>
      <c r="UJR1853" s="401"/>
      <c r="UJS1853" s="401"/>
      <c r="UJT1853" s="401"/>
      <c r="UJU1853" s="401"/>
      <c r="UJV1853" s="401"/>
      <c r="UJW1853" s="401"/>
      <c r="UJX1853" s="401"/>
      <c r="UJY1853" s="401"/>
      <c r="UJZ1853" s="401"/>
      <c r="UKA1853" s="401"/>
      <c r="UKB1853" s="401"/>
      <c r="UKC1853" s="401"/>
      <c r="UKD1853" s="401"/>
      <c r="UKE1853" s="401"/>
      <c r="UKF1853" s="401"/>
      <c r="UKG1853" s="401"/>
      <c r="UKH1853" s="401"/>
      <c r="UKI1853" s="401"/>
      <c r="UKJ1853" s="401"/>
      <c r="UKK1853" s="401"/>
      <c r="UKL1853" s="401"/>
      <c r="UKM1853" s="401"/>
      <c r="UKN1853" s="401"/>
      <c r="UKO1853" s="401"/>
      <c r="UKP1853" s="401"/>
      <c r="UKQ1853" s="401"/>
      <c r="UKR1853" s="401"/>
      <c r="UKS1853" s="401"/>
      <c r="UKT1853" s="401"/>
      <c r="UKU1853" s="401"/>
      <c r="UKV1853" s="401"/>
      <c r="UKW1853" s="401"/>
      <c r="UKX1853" s="401"/>
      <c r="UKY1853" s="401"/>
      <c r="UKZ1853" s="401"/>
      <c r="ULA1853" s="401"/>
      <c r="ULB1853" s="401"/>
      <c r="ULC1853" s="401"/>
      <c r="ULD1853" s="401"/>
      <c r="ULE1853" s="401"/>
      <c r="ULF1853" s="401"/>
      <c r="ULG1853" s="401"/>
      <c r="ULH1853" s="401"/>
      <c r="ULI1853" s="401"/>
      <c r="ULJ1853" s="401"/>
      <c r="ULK1853" s="401"/>
      <c r="ULL1853" s="401"/>
      <c r="ULM1853" s="401"/>
      <c r="ULN1853" s="401"/>
      <c r="ULO1853" s="401"/>
      <c r="ULP1853" s="401"/>
      <c r="ULQ1853" s="401"/>
      <c r="ULR1853" s="401"/>
      <c r="ULS1853" s="401"/>
      <c r="ULT1853" s="401"/>
      <c r="ULU1853" s="401"/>
      <c r="ULV1853" s="401"/>
      <c r="ULW1853" s="401"/>
      <c r="ULX1853" s="401"/>
      <c r="ULY1853" s="401"/>
      <c r="ULZ1853" s="401"/>
      <c r="UMA1853" s="401"/>
      <c r="UMB1853" s="401"/>
      <c r="UMC1853" s="401"/>
      <c r="UMD1853" s="401"/>
      <c r="UME1853" s="401"/>
      <c r="UMF1853" s="401"/>
      <c r="UMG1853" s="401"/>
      <c r="UMH1853" s="401"/>
      <c r="UMI1853" s="401"/>
      <c r="UMJ1853" s="401"/>
      <c r="UMK1853" s="401"/>
      <c r="UML1853" s="401"/>
      <c r="UMM1853" s="401"/>
      <c r="UMN1853" s="401"/>
      <c r="UMO1853" s="401"/>
      <c r="UMP1853" s="401"/>
      <c r="UMQ1853" s="401"/>
      <c r="UMR1853" s="401"/>
      <c r="UMS1853" s="401"/>
      <c r="UMT1853" s="401"/>
      <c r="UMU1853" s="401"/>
      <c r="UMV1853" s="401"/>
      <c r="UMW1853" s="401"/>
      <c r="UMX1853" s="401"/>
      <c r="UMY1853" s="401"/>
      <c r="UMZ1853" s="401"/>
      <c r="UNA1853" s="401"/>
      <c r="UNB1853" s="401"/>
      <c r="UNC1853" s="401"/>
      <c r="UND1853" s="401"/>
      <c r="UNE1853" s="401"/>
      <c r="UNF1853" s="401"/>
      <c r="UNG1853" s="401"/>
      <c r="UNH1853" s="401"/>
      <c r="UNI1853" s="401"/>
      <c r="UNJ1853" s="401"/>
      <c r="UNK1853" s="401"/>
      <c r="UNL1853" s="401"/>
      <c r="UNM1853" s="401"/>
      <c r="UNN1853" s="401"/>
      <c r="UNO1853" s="401"/>
      <c r="UNP1853" s="401"/>
      <c r="UNQ1853" s="401"/>
      <c r="UNR1853" s="401"/>
      <c r="UNS1853" s="401"/>
      <c r="UNT1853" s="401"/>
      <c r="UNU1853" s="401"/>
      <c r="UNV1853" s="401"/>
      <c r="UNW1853" s="401"/>
      <c r="UNX1853" s="401"/>
      <c r="UNY1853" s="401"/>
      <c r="UNZ1853" s="401"/>
      <c r="UOA1853" s="401"/>
      <c r="UOB1853" s="401"/>
      <c r="UOC1853" s="401"/>
      <c r="UOD1853" s="401"/>
      <c r="UOE1853" s="401"/>
      <c r="UOF1853" s="401"/>
      <c r="UOG1853" s="401"/>
      <c r="UOH1853" s="401"/>
      <c r="UOI1853" s="401"/>
      <c r="UOJ1853" s="401"/>
      <c r="UOK1853" s="401"/>
      <c r="UOL1853" s="401"/>
      <c r="UOM1853" s="401"/>
      <c r="UON1853" s="401"/>
      <c r="UOO1853" s="401"/>
      <c r="UOP1853" s="401"/>
      <c r="UOQ1853" s="401"/>
      <c r="UOR1853" s="401"/>
      <c r="UOS1853" s="401"/>
      <c r="UOT1853" s="401"/>
      <c r="UOU1853" s="401"/>
      <c r="UOV1853" s="401"/>
      <c r="UOW1853" s="401"/>
      <c r="UOX1853" s="401"/>
      <c r="UOY1853" s="401"/>
      <c r="UOZ1853" s="401"/>
      <c r="UPA1853" s="401"/>
      <c r="UPB1853" s="401"/>
      <c r="UPC1853" s="401"/>
      <c r="UPD1853" s="401"/>
      <c r="UPE1853" s="401"/>
      <c r="UPF1853" s="401"/>
      <c r="UPG1853" s="401"/>
      <c r="UPH1853" s="401"/>
      <c r="UPI1853" s="401"/>
      <c r="UPJ1853" s="401"/>
      <c r="UPK1853" s="401"/>
      <c r="UPL1853" s="401"/>
      <c r="UPM1853" s="401"/>
      <c r="UPN1853" s="401"/>
      <c r="UPO1853" s="401"/>
      <c r="UPP1853" s="401"/>
      <c r="UPQ1853" s="401"/>
      <c r="UPR1853" s="401"/>
      <c r="UPS1853" s="401"/>
      <c r="UPT1853" s="401"/>
      <c r="UPU1853" s="401"/>
      <c r="UPV1853" s="401"/>
      <c r="UPW1853" s="401"/>
      <c r="UPX1853" s="401"/>
      <c r="UPY1853" s="401"/>
      <c r="UPZ1853" s="401"/>
      <c r="UQA1853" s="401"/>
      <c r="UQB1853" s="401"/>
      <c r="UQC1853" s="401"/>
      <c r="UQD1853" s="401"/>
      <c r="UQE1853" s="401"/>
      <c r="UQF1853" s="401"/>
      <c r="UQG1853" s="401"/>
      <c r="UQH1853" s="401"/>
      <c r="UQI1853" s="401"/>
      <c r="UQJ1853" s="401"/>
      <c r="UQK1853" s="401"/>
      <c r="UQL1853" s="401"/>
      <c r="UQM1853" s="401"/>
      <c r="UQN1853" s="401"/>
      <c r="UQO1853" s="401"/>
      <c r="UQP1853" s="401"/>
      <c r="UQQ1853" s="401"/>
      <c r="UQR1853" s="401"/>
      <c r="UQS1853" s="401"/>
      <c r="UQT1853" s="401"/>
      <c r="UQU1853" s="401"/>
      <c r="UQV1853" s="401"/>
      <c r="UQW1853" s="401"/>
      <c r="UQX1853" s="401"/>
      <c r="UQY1853" s="401"/>
      <c r="UQZ1853" s="401"/>
      <c r="URA1853" s="401"/>
      <c r="URB1853" s="401"/>
      <c r="URC1853" s="401"/>
      <c r="URD1853" s="401"/>
      <c r="URE1853" s="401"/>
      <c r="URF1853" s="401"/>
      <c r="URG1853" s="401"/>
      <c r="URH1853" s="401"/>
      <c r="URI1853" s="401"/>
      <c r="URJ1853" s="401"/>
      <c r="URK1853" s="401"/>
      <c r="URL1853" s="401"/>
      <c r="URM1853" s="401"/>
      <c r="URN1853" s="401"/>
      <c r="URO1853" s="401"/>
      <c r="URP1853" s="401"/>
      <c r="URQ1853" s="401"/>
      <c r="URR1853" s="401"/>
      <c r="URS1853" s="401"/>
      <c r="URT1853" s="401"/>
      <c r="URU1853" s="401"/>
      <c r="URV1853" s="401"/>
      <c r="URW1853" s="401"/>
      <c r="URX1853" s="401"/>
      <c r="URY1853" s="401"/>
      <c r="URZ1853" s="401"/>
      <c r="USA1853" s="401"/>
      <c r="USB1853" s="401"/>
      <c r="USC1853" s="401"/>
      <c r="USD1853" s="401"/>
      <c r="USE1853" s="401"/>
      <c r="USF1853" s="401"/>
      <c r="USG1853" s="401"/>
      <c r="USH1853" s="401"/>
      <c r="USI1853" s="401"/>
      <c r="USJ1853" s="401"/>
      <c r="USK1853" s="401"/>
      <c r="USL1853" s="401"/>
      <c r="USM1853" s="401"/>
      <c r="USN1853" s="401"/>
      <c r="USO1853" s="401"/>
      <c r="USP1853" s="401"/>
      <c r="USQ1853" s="401"/>
      <c r="USR1853" s="401"/>
      <c r="USS1853" s="401"/>
      <c r="UST1853" s="401"/>
      <c r="USU1853" s="401"/>
      <c r="USV1853" s="401"/>
      <c r="USW1853" s="401"/>
      <c r="USX1853" s="401"/>
      <c r="USY1853" s="401"/>
      <c r="USZ1853" s="401"/>
      <c r="UTA1853" s="401"/>
      <c r="UTB1853" s="401"/>
      <c r="UTC1853" s="401"/>
      <c r="UTD1853" s="401"/>
      <c r="UTE1853" s="401"/>
      <c r="UTF1853" s="401"/>
      <c r="UTG1853" s="401"/>
      <c r="UTH1853" s="401"/>
      <c r="UTI1853" s="401"/>
      <c r="UTJ1853" s="401"/>
      <c r="UTK1853" s="401"/>
      <c r="UTL1853" s="401"/>
      <c r="UTM1853" s="401"/>
      <c r="UTN1853" s="401"/>
      <c r="UTO1853" s="401"/>
      <c r="UTP1853" s="401"/>
      <c r="UTQ1853" s="401"/>
      <c r="UTR1853" s="401"/>
      <c r="UTS1853" s="401"/>
      <c r="UTT1853" s="401"/>
      <c r="UTU1853" s="401"/>
      <c r="UTV1853" s="401"/>
      <c r="UTW1853" s="401"/>
      <c r="UTX1853" s="401"/>
      <c r="UTY1853" s="401"/>
      <c r="UTZ1853" s="401"/>
      <c r="UUA1853" s="401"/>
      <c r="UUB1853" s="401"/>
      <c r="UUC1853" s="401"/>
      <c r="UUD1853" s="401"/>
      <c r="UUE1853" s="401"/>
      <c r="UUF1853" s="401"/>
      <c r="UUG1853" s="401"/>
      <c r="UUH1853" s="401"/>
      <c r="UUI1853" s="401"/>
      <c r="UUJ1853" s="401"/>
      <c r="UUK1853" s="401"/>
      <c r="UUL1853" s="401"/>
      <c r="UUM1853" s="401"/>
      <c r="UUN1853" s="401"/>
      <c r="UUO1853" s="401"/>
      <c r="UUP1853" s="401"/>
      <c r="UUQ1853" s="401"/>
      <c r="UUR1853" s="401"/>
      <c r="UUS1853" s="401"/>
      <c r="UUT1853" s="401"/>
      <c r="UUU1853" s="401"/>
      <c r="UUV1853" s="401"/>
      <c r="UUW1853" s="401"/>
      <c r="UUX1853" s="401"/>
      <c r="UUY1853" s="401"/>
      <c r="UUZ1853" s="401"/>
      <c r="UVA1853" s="401"/>
      <c r="UVB1853" s="401"/>
      <c r="UVC1853" s="401"/>
      <c r="UVD1853" s="401"/>
      <c r="UVE1853" s="401"/>
      <c r="UVF1853" s="401"/>
      <c r="UVG1853" s="401"/>
      <c r="UVH1853" s="401"/>
      <c r="UVI1853" s="401"/>
      <c r="UVJ1853" s="401"/>
      <c r="UVK1853" s="401"/>
      <c r="UVL1853" s="401"/>
      <c r="UVM1853" s="401"/>
      <c r="UVN1853" s="401"/>
      <c r="UVO1853" s="401"/>
      <c r="UVP1853" s="401"/>
      <c r="UVQ1853" s="401"/>
      <c r="UVR1853" s="401"/>
      <c r="UVS1853" s="401"/>
      <c r="UVT1853" s="401"/>
      <c r="UVU1853" s="401"/>
      <c r="UVV1853" s="401"/>
      <c r="UVW1853" s="401"/>
      <c r="UVX1853" s="401"/>
      <c r="UVY1853" s="401"/>
      <c r="UVZ1853" s="401"/>
      <c r="UWA1853" s="401"/>
      <c r="UWB1853" s="401"/>
      <c r="UWC1853" s="401"/>
      <c r="UWD1853" s="401"/>
      <c r="UWE1853" s="401"/>
      <c r="UWF1853" s="401"/>
      <c r="UWG1853" s="401"/>
      <c r="UWH1853" s="401"/>
      <c r="UWI1853" s="401"/>
      <c r="UWJ1853" s="401"/>
      <c r="UWK1853" s="401"/>
      <c r="UWL1853" s="401"/>
      <c r="UWM1853" s="401"/>
      <c r="UWN1853" s="401"/>
      <c r="UWO1853" s="401"/>
      <c r="UWP1853" s="401"/>
      <c r="UWQ1853" s="401"/>
      <c r="UWR1853" s="401"/>
      <c r="UWS1853" s="401"/>
      <c r="UWT1853" s="401"/>
      <c r="UWU1853" s="401"/>
      <c r="UWV1853" s="401"/>
      <c r="UWW1853" s="401"/>
      <c r="UWX1853" s="401"/>
      <c r="UWY1853" s="401"/>
      <c r="UWZ1853" s="401"/>
      <c r="UXA1853" s="401"/>
      <c r="UXB1853" s="401"/>
      <c r="UXC1853" s="401"/>
      <c r="UXD1853" s="401"/>
      <c r="UXE1853" s="401"/>
      <c r="UXF1853" s="401"/>
      <c r="UXG1853" s="401"/>
      <c r="UXH1853" s="401"/>
      <c r="UXI1853" s="401"/>
      <c r="UXJ1853" s="401"/>
      <c r="UXK1853" s="401"/>
      <c r="UXL1853" s="401"/>
      <c r="UXM1853" s="401"/>
      <c r="UXN1853" s="401"/>
      <c r="UXO1853" s="401"/>
      <c r="UXP1853" s="401"/>
      <c r="UXQ1853" s="401"/>
      <c r="UXR1853" s="401"/>
      <c r="UXS1853" s="401"/>
      <c r="UXT1853" s="401"/>
      <c r="UXU1853" s="401"/>
      <c r="UXV1853" s="401"/>
      <c r="UXW1853" s="401"/>
      <c r="UXX1853" s="401"/>
      <c r="UXY1853" s="401"/>
      <c r="UXZ1853" s="401"/>
      <c r="UYA1853" s="401"/>
      <c r="UYB1853" s="401"/>
      <c r="UYC1853" s="401"/>
      <c r="UYD1853" s="401"/>
      <c r="UYE1853" s="401"/>
      <c r="UYF1853" s="401"/>
      <c r="UYG1853" s="401"/>
      <c r="UYH1853" s="401"/>
      <c r="UYI1853" s="401"/>
      <c r="UYJ1853" s="401"/>
      <c r="UYK1853" s="401"/>
      <c r="UYL1853" s="401"/>
      <c r="UYM1853" s="401"/>
      <c r="UYN1853" s="401"/>
      <c r="UYO1853" s="401"/>
      <c r="UYP1853" s="401"/>
      <c r="UYQ1853" s="401"/>
      <c r="UYR1853" s="401"/>
      <c r="UYS1853" s="401"/>
      <c r="UYT1853" s="401"/>
      <c r="UYU1853" s="401"/>
      <c r="UYV1853" s="401"/>
      <c r="UYW1853" s="401"/>
      <c r="UYX1853" s="401"/>
      <c r="UYY1853" s="401"/>
      <c r="UYZ1853" s="401"/>
      <c r="UZA1853" s="401"/>
      <c r="UZB1853" s="401"/>
      <c r="UZC1853" s="401"/>
      <c r="UZD1853" s="401"/>
      <c r="UZE1853" s="401"/>
      <c r="UZF1853" s="401"/>
      <c r="UZG1853" s="401"/>
      <c r="UZH1853" s="401"/>
      <c r="UZI1853" s="401"/>
      <c r="UZJ1853" s="401"/>
      <c r="UZK1853" s="401"/>
      <c r="UZL1853" s="401"/>
      <c r="UZM1853" s="401"/>
      <c r="UZN1853" s="401"/>
      <c r="UZO1853" s="401"/>
      <c r="UZP1853" s="401"/>
      <c r="UZQ1853" s="401"/>
      <c r="UZR1853" s="401"/>
      <c r="UZS1853" s="401"/>
      <c r="UZT1853" s="401"/>
      <c r="UZU1853" s="401"/>
      <c r="UZV1853" s="401"/>
      <c r="UZW1853" s="401"/>
      <c r="UZX1853" s="401"/>
      <c r="UZY1853" s="401"/>
      <c r="UZZ1853" s="401"/>
      <c r="VAA1853" s="401"/>
      <c r="VAB1853" s="401"/>
      <c r="VAC1853" s="401"/>
      <c r="VAD1853" s="401"/>
      <c r="VAE1853" s="401"/>
      <c r="VAF1853" s="401"/>
      <c r="VAG1853" s="401"/>
      <c r="VAH1853" s="401"/>
      <c r="VAI1853" s="401"/>
      <c r="VAJ1853" s="401"/>
      <c r="VAK1853" s="401"/>
      <c r="VAL1853" s="401"/>
      <c r="VAM1853" s="401"/>
      <c r="VAN1853" s="401"/>
      <c r="VAO1853" s="401"/>
      <c r="VAP1853" s="401"/>
      <c r="VAQ1853" s="401"/>
      <c r="VAR1853" s="401"/>
      <c r="VAS1853" s="401"/>
      <c r="VAT1853" s="401"/>
      <c r="VAU1853" s="401"/>
      <c r="VAV1853" s="401"/>
      <c r="VAW1853" s="401"/>
      <c r="VAX1853" s="401"/>
      <c r="VAY1853" s="401"/>
      <c r="VAZ1853" s="401"/>
      <c r="VBA1853" s="401"/>
      <c r="VBB1853" s="401"/>
      <c r="VBC1853" s="401"/>
      <c r="VBD1853" s="401"/>
      <c r="VBE1853" s="401"/>
      <c r="VBF1853" s="401"/>
      <c r="VBG1853" s="401"/>
      <c r="VBH1853" s="401"/>
      <c r="VBI1853" s="401"/>
      <c r="VBJ1853" s="401"/>
      <c r="VBK1853" s="401"/>
      <c r="VBL1853" s="401"/>
      <c r="VBM1853" s="401"/>
      <c r="VBN1853" s="401"/>
      <c r="VBO1853" s="401"/>
      <c r="VBP1853" s="401"/>
      <c r="VBQ1853" s="401"/>
      <c r="VBR1853" s="401"/>
      <c r="VBS1853" s="401"/>
      <c r="VBT1853" s="401"/>
      <c r="VBU1853" s="401"/>
      <c r="VBV1853" s="401"/>
      <c r="VBW1853" s="401"/>
      <c r="VBX1853" s="401"/>
      <c r="VBY1853" s="401"/>
      <c r="VBZ1853" s="401"/>
      <c r="VCA1853" s="401"/>
      <c r="VCB1853" s="401"/>
      <c r="VCC1853" s="401"/>
      <c r="VCD1853" s="401"/>
      <c r="VCE1853" s="401"/>
      <c r="VCF1853" s="401"/>
      <c r="VCG1853" s="401"/>
      <c r="VCH1853" s="401"/>
      <c r="VCI1853" s="401"/>
      <c r="VCJ1853" s="401"/>
      <c r="VCK1853" s="401"/>
      <c r="VCL1853" s="401"/>
      <c r="VCM1853" s="401"/>
      <c r="VCN1853" s="401"/>
      <c r="VCO1853" s="401"/>
      <c r="VCP1853" s="401"/>
      <c r="VCQ1853" s="401"/>
      <c r="VCR1853" s="401"/>
      <c r="VCS1853" s="401"/>
      <c r="VCT1853" s="401"/>
      <c r="VCU1853" s="401"/>
      <c r="VCV1853" s="401"/>
      <c r="VCW1853" s="401"/>
      <c r="VCX1853" s="401"/>
      <c r="VCY1853" s="401"/>
      <c r="VCZ1853" s="401"/>
      <c r="VDA1853" s="401"/>
      <c r="VDB1853" s="401"/>
      <c r="VDC1853" s="401"/>
      <c r="VDD1853" s="401"/>
      <c r="VDE1853" s="401"/>
      <c r="VDF1853" s="401"/>
      <c r="VDG1853" s="401"/>
      <c r="VDH1853" s="401"/>
      <c r="VDI1853" s="401"/>
      <c r="VDJ1853" s="401"/>
      <c r="VDK1853" s="401"/>
      <c r="VDL1853" s="401"/>
      <c r="VDM1853" s="401"/>
      <c r="VDN1853" s="401"/>
      <c r="VDO1853" s="401"/>
      <c r="VDP1853" s="401"/>
      <c r="VDQ1853" s="401"/>
      <c r="VDR1853" s="401"/>
      <c r="VDS1853" s="401"/>
      <c r="VDT1853" s="401"/>
      <c r="VDU1853" s="401"/>
      <c r="VDV1853" s="401"/>
      <c r="VDW1853" s="401"/>
      <c r="VDX1853" s="401"/>
      <c r="VDY1853" s="401"/>
      <c r="VDZ1853" s="401"/>
      <c r="VEA1853" s="401"/>
      <c r="VEB1853" s="401"/>
      <c r="VEC1853" s="401"/>
      <c r="VED1853" s="401"/>
      <c r="VEE1853" s="401"/>
      <c r="VEF1853" s="401"/>
      <c r="VEG1853" s="401"/>
      <c r="VEH1853" s="401"/>
      <c r="VEI1853" s="401"/>
      <c r="VEJ1853" s="401"/>
      <c r="VEK1853" s="401"/>
      <c r="VEL1853" s="401"/>
      <c r="VEM1853" s="401"/>
      <c r="VEN1853" s="401"/>
      <c r="VEO1853" s="401"/>
      <c r="VEP1853" s="401"/>
      <c r="VEQ1853" s="401"/>
      <c r="VER1853" s="401"/>
      <c r="VES1853" s="401"/>
      <c r="VET1853" s="401"/>
      <c r="VEU1853" s="401"/>
      <c r="VEV1853" s="401"/>
      <c r="VEW1853" s="401"/>
      <c r="VEX1853" s="401"/>
      <c r="VEY1853" s="401"/>
      <c r="VEZ1853" s="401"/>
      <c r="VFA1853" s="401"/>
      <c r="VFB1853" s="401"/>
      <c r="VFC1853" s="401"/>
      <c r="VFD1853" s="401"/>
      <c r="VFE1853" s="401"/>
      <c r="VFF1853" s="401"/>
      <c r="VFG1853" s="401"/>
      <c r="VFH1853" s="401"/>
      <c r="VFI1853" s="401"/>
      <c r="VFJ1853" s="401"/>
      <c r="VFK1853" s="401"/>
      <c r="VFL1853" s="401"/>
      <c r="VFM1853" s="401"/>
      <c r="VFN1853" s="401"/>
      <c r="VFO1853" s="401"/>
      <c r="VFP1853" s="401"/>
      <c r="VFQ1853" s="401"/>
      <c r="VFR1853" s="401"/>
      <c r="VFS1853" s="401"/>
      <c r="VFT1853" s="401"/>
      <c r="VFU1853" s="401"/>
      <c r="VFV1853" s="401"/>
      <c r="VFW1853" s="401"/>
      <c r="VFX1853" s="401"/>
      <c r="VFY1853" s="401"/>
      <c r="VFZ1853" s="401"/>
      <c r="VGA1853" s="401"/>
      <c r="VGB1853" s="401"/>
      <c r="VGC1853" s="401"/>
      <c r="VGD1853" s="401"/>
      <c r="VGE1853" s="401"/>
      <c r="VGF1853" s="401"/>
      <c r="VGG1853" s="401"/>
      <c r="VGH1853" s="401"/>
      <c r="VGI1853" s="401"/>
      <c r="VGJ1853" s="401"/>
      <c r="VGK1853" s="401"/>
      <c r="VGL1853" s="401"/>
      <c r="VGM1853" s="401"/>
      <c r="VGN1853" s="401"/>
      <c r="VGO1853" s="401"/>
      <c r="VGP1853" s="401"/>
      <c r="VGQ1853" s="401"/>
      <c r="VGR1853" s="401"/>
      <c r="VGS1853" s="401"/>
      <c r="VGT1853" s="401"/>
      <c r="VGU1853" s="401"/>
      <c r="VGV1853" s="401"/>
      <c r="VGW1853" s="401"/>
      <c r="VGX1853" s="401"/>
      <c r="VGY1853" s="401"/>
      <c r="VGZ1853" s="401"/>
      <c r="VHA1853" s="401"/>
      <c r="VHB1853" s="401"/>
      <c r="VHC1853" s="401"/>
      <c r="VHD1853" s="401"/>
      <c r="VHE1853" s="401"/>
      <c r="VHF1853" s="401"/>
      <c r="VHG1853" s="401"/>
      <c r="VHH1853" s="401"/>
      <c r="VHI1853" s="401"/>
      <c r="VHJ1853" s="401"/>
      <c r="VHK1853" s="401"/>
      <c r="VHL1853" s="401"/>
      <c r="VHM1853" s="401"/>
      <c r="VHN1853" s="401"/>
      <c r="VHO1853" s="401"/>
      <c r="VHP1853" s="401"/>
      <c r="VHQ1853" s="401"/>
      <c r="VHR1853" s="401"/>
      <c r="VHS1853" s="401"/>
      <c r="VHT1853" s="401"/>
      <c r="VHU1853" s="401"/>
      <c r="VHV1853" s="401"/>
      <c r="VHW1853" s="401"/>
      <c r="VHX1853" s="401"/>
      <c r="VHY1853" s="401"/>
      <c r="VHZ1853" s="401"/>
      <c r="VIA1853" s="401"/>
      <c r="VIB1853" s="401"/>
      <c r="VIC1853" s="401"/>
      <c r="VID1853" s="401"/>
      <c r="VIE1853" s="401"/>
      <c r="VIF1853" s="401"/>
      <c r="VIG1853" s="401"/>
      <c r="VIH1853" s="401"/>
      <c r="VII1853" s="401"/>
      <c r="VIJ1853" s="401"/>
      <c r="VIK1853" s="401"/>
      <c r="VIL1853" s="401"/>
      <c r="VIM1853" s="401"/>
      <c r="VIN1853" s="401"/>
      <c r="VIO1853" s="401"/>
      <c r="VIP1853" s="401"/>
      <c r="VIQ1853" s="401"/>
      <c r="VIR1853" s="401"/>
      <c r="VIS1853" s="401"/>
      <c r="VIT1853" s="401"/>
      <c r="VIU1853" s="401"/>
      <c r="VIV1853" s="401"/>
      <c r="VIW1853" s="401"/>
      <c r="VIX1853" s="401"/>
      <c r="VIY1853" s="401"/>
      <c r="VIZ1853" s="401"/>
      <c r="VJA1853" s="401"/>
      <c r="VJB1853" s="401"/>
      <c r="VJC1853" s="401"/>
      <c r="VJD1853" s="401"/>
      <c r="VJE1853" s="401"/>
      <c r="VJF1853" s="401"/>
      <c r="VJG1853" s="401"/>
      <c r="VJH1853" s="401"/>
      <c r="VJI1853" s="401"/>
      <c r="VJJ1853" s="401"/>
      <c r="VJK1853" s="401"/>
      <c r="VJL1853" s="401"/>
      <c r="VJM1853" s="401"/>
      <c r="VJN1853" s="401"/>
      <c r="VJO1853" s="401"/>
      <c r="VJP1853" s="401"/>
      <c r="VJQ1853" s="401"/>
      <c r="VJR1853" s="401"/>
      <c r="VJS1853" s="401"/>
      <c r="VJT1853" s="401"/>
      <c r="VJU1853" s="401"/>
      <c r="VJV1853" s="401"/>
      <c r="VJW1853" s="401"/>
      <c r="VJX1853" s="401"/>
      <c r="VJY1853" s="401"/>
      <c r="VJZ1853" s="401"/>
      <c r="VKA1853" s="401"/>
      <c r="VKB1853" s="401"/>
      <c r="VKC1853" s="401"/>
      <c r="VKD1853" s="401"/>
      <c r="VKE1853" s="401"/>
      <c r="VKF1853" s="401"/>
      <c r="VKG1853" s="401"/>
      <c r="VKH1853" s="401"/>
      <c r="VKI1853" s="401"/>
      <c r="VKJ1853" s="401"/>
      <c r="VKK1853" s="401"/>
      <c r="VKL1853" s="401"/>
      <c r="VKM1853" s="401"/>
      <c r="VKN1853" s="401"/>
      <c r="VKO1853" s="401"/>
      <c r="VKP1853" s="401"/>
      <c r="VKQ1853" s="401"/>
      <c r="VKR1853" s="401"/>
      <c r="VKS1853" s="401"/>
      <c r="VKT1853" s="401"/>
      <c r="VKU1853" s="401"/>
      <c r="VKV1853" s="401"/>
      <c r="VKW1853" s="401"/>
      <c r="VKX1853" s="401"/>
      <c r="VKY1853" s="401"/>
      <c r="VKZ1853" s="401"/>
      <c r="VLA1853" s="401"/>
      <c r="VLB1853" s="401"/>
      <c r="VLC1853" s="401"/>
      <c r="VLD1853" s="401"/>
      <c r="VLE1853" s="401"/>
      <c r="VLF1853" s="401"/>
      <c r="VLG1853" s="401"/>
      <c r="VLH1853" s="401"/>
      <c r="VLI1853" s="401"/>
      <c r="VLJ1853" s="401"/>
      <c r="VLK1853" s="401"/>
      <c r="VLL1853" s="401"/>
      <c r="VLM1853" s="401"/>
      <c r="VLN1853" s="401"/>
      <c r="VLO1853" s="401"/>
      <c r="VLP1853" s="401"/>
      <c r="VLQ1853" s="401"/>
      <c r="VLR1853" s="401"/>
      <c r="VLS1853" s="401"/>
      <c r="VLT1853" s="401"/>
      <c r="VLU1853" s="401"/>
      <c r="VLV1853" s="401"/>
      <c r="VLW1853" s="401"/>
      <c r="VLX1853" s="401"/>
      <c r="VLY1853" s="401"/>
      <c r="VLZ1853" s="401"/>
      <c r="VMA1853" s="401"/>
      <c r="VMB1853" s="401"/>
      <c r="VMC1853" s="401"/>
      <c r="VMD1853" s="401"/>
      <c r="VME1853" s="401"/>
      <c r="VMF1853" s="401"/>
      <c r="VMG1853" s="401"/>
      <c r="VMH1853" s="401"/>
      <c r="VMI1853" s="401"/>
      <c r="VMJ1853" s="401"/>
      <c r="VMK1853" s="401"/>
      <c r="VML1853" s="401"/>
      <c r="VMM1853" s="401"/>
      <c r="VMN1853" s="401"/>
      <c r="VMO1853" s="401"/>
      <c r="VMP1853" s="401"/>
      <c r="VMQ1853" s="401"/>
      <c r="VMR1853" s="401"/>
      <c r="VMS1853" s="401"/>
      <c r="VMT1853" s="401"/>
      <c r="VMU1853" s="401"/>
      <c r="VMV1853" s="401"/>
      <c r="VMW1853" s="401"/>
      <c r="VMX1853" s="401"/>
      <c r="VMY1853" s="401"/>
      <c r="VMZ1853" s="401"/>
      <c r="VNA1853" s="401"/>
      <c r="VNB1853" s="401"/>
      <c r="VNC1853" s="401"/>
      <c r="VND1853" s="401"/>
      <c r="VNE1853" s="401"/>
      <c r="VNF1853" s="401"/>
      <c r="VNG1853" s="401"/>
      <c r="VNH1853" s="401"/>
      <c r="VNI1853" s="401"/>
      <c r="VNJ1853" s="401"/>
      <c r="VNK1853" s="401"/>
      <c r="VNL1853" s="401"/>
      <c r="VNM1853" s="401"/>
      <c r="VNN1853" s="401"/>
      <c r="VNO1853" s="401"/>
      <c r="VNP1853" s="401"/>
      <c r="VNQ1853" s="401"/>
      <c r="VNR1853" s="401"/>
      <c r="VNS1853" s="401"/>
      <c r="VNT1853" s="401"/>
      <c r="VNU1853" s="401"/>
      <c r="VNV1853" s="401"/>
      <c r="VNW1853" s="401"/>
      <c r="VNX1853" s="401"/>
      <c r="VNY1853" s="401"/>
      <c r="VNZ1853" s="401"/>
      <c r="VOA1853" s="401"/>
      <c r="VOB1853" s="401"/>
      <c r="VOC1853" s="401"/>
      <c r="VOD1853" s="401"/>
      <c r="VOE1853" s="401"/>
      <c r="VOF1853" s="401"/>
      <c r="VOG1853" s="401"/>
      <c r="VOH1853" s="401"/>
      <c r="VOI1853" s="401"/>
      <c r="VOJ1853" s="401"/>
      <c r="VOK1853" s="401"/>
      <c r="VOL1853" s="401"/>
      <c r="VOM1853" s="401"/>
      <c r="VON1853" s="401"/>
      <c r="VOO1853" s="401"/>
      <c r="VOP1853" s="401"/>
      <c r="VOQ1853" s="401"/>
      <c r="VOR1853" s="401"/>
      <c r="VOS1853" s="401"/>
      <c r="VOT1853" s="401"/>
      <c r="VOU1853" s="401"/>
      <c r="VOV1853" s="401"/>
      <c r="VOW1853" s="401"/>
      <c r="VOX1853" s="401"/>
      <c r="VOY1853" s="401"/>
      <c r="VOZ1853" s="401"/>
      <c r="VPA1853" s="401"/>
      <c r="VPB1853" s="401"/>
      <c r="VPC1853" s="401"/>
      <c r="VPD1853" s="401"/>
      <c r="VPE1853" s="401"/>
      <c r="VPF1853" s="401"/>
      <c r="VPG1853" s="401"/>
      <c r="VPH1853" s="401"/>
      <c r="VPI1853" s="401"/>
      <c r="VPJ1853" s="401"/>
      <c r="VPK1853" s="401"/>
      <c r="VPL1853" s="401"/>
      <c r="VPM1853" s="401"/>
      <c r="VPN1853" s="401"/>
      <c r="VPO1853" s="401"/>
      <c r="VPP1853" s="401"/>
      <c r="VPQ1853" s="401"/>
      <c r="VPR1853" s="401"/>
      <c r="VPS1853" s="401"/>
      <c r="VPT1853" s="401"/>
      <c r="VPU1853" s="401"/>
      <c r="VPV1853" s="401"/>
      <c r="VPW1853" s="401"/>
      <c r="VPX1853" s="401"/>
      <c r="VPY1853" s="401"/>
      <c r="VPZ1853" s="401"/>
      <c r="VQA1853" s="401"/>
      <c r="VQB1853" s="401"/>
      <c r="VQC1853" s="401"/>
      <c r="VQD1853" s="401"/>
      <c r="VQE1853" s="401"/>
      <c r="VQF1853" s="401"/>
      <c r="VQG1853" s="401"/>
      <c r="VQH1853" s="401"/>
      <c r="VQI1853" s="401"/>
      <c r="VQJ1853" s="401"/>
      <c r="VQK1853" s="401"/>
      <c r="VQL1853" s="401"/>
      <c r="VQM1853" s="401"/>
      <c r="VQN1853" s="401"/>
      <c r="VQO1853" s="401"/>
      <c r="VQP1853" s="401"/>
      <c r="VQQ1853" s="401"/>
      <c r="VQR1853" s="401"/>
      <c r="VQS1853" s="401"/>
      <c r="VQT1853" s="401"/>
      <c r="VQU1853" s="401"/>
      <c r="VQV1853" s="401"/>
      <c r="VQW1853" s="401"/>
      <c r="VQX1853" s="401"/>
      <c r="VQY1853" s="401"/>
      <c r="VQZ1853" s="401"/>
      <c r="VRA1853" s="401"/>
      <c r="VRB1853" s="401"/>
      <c r="VRC1853" s="401"/>
      <c r="VRD1853" s="401"/>
      <c r="VRE1853" s="401"/>
      <c r="VRF1853" s="401"/>
      <c r="VRG1853" s="401"/>
      <c r="VRH1853" s="401"/>
      <c r="VRI1853" s="401"/>
      <c r="VRJ1853" s="401"/>
      <c r="VRK1853" s="401"/>
      <c r="VRL1853" s="401"/>
      <c r="VRM1853" s="401"/>
      <c r="VRN1853" s="401"/>
      <c r="VRO1853" s="401"/>
      <c r="VRP1853" s="401"/>
      <c r="VRQ1853" s="401"/>
      <c r="VRR1853" s="401"/>
      <c r="VRS1853" s="401"/>
      <c r="VRT1853" s="401"/>
      <c r="VRU1853" s="401"/>
      <c r="VRV1853" s="401"/>
      <c r="VRW1853" s="401"/>
      <c r="VRX1853" s="401"/>
      <c r="VRY1853" s="401"/>
      <c r="VRZ1853" s="401"/>
      <c r="VSA1853" s="401"/>
      <c r="VSB1853" s="401"/>
      <c r="VSC1853" s="401"/>
      <c r="VSD1853" s="401"/>
      <c r="VSE1853" s="401"/>
      <c r="VSF1853" s="401"/>
      <c r="VSG1853" s="401"/>
      <c r="VSH1853" s="401"/>
      <c r="VSI1853" s="401"/>
      <c r="VSJ1853" s="401"/>
      <c r="VSK1853" s="401"/>
      <c r="VSL1853" s="401"/>
      <c r="VSM1853" s="401"/>
      <c r="VSN1853" s="401"/>
      <c r="VSO1853" s="401"/>
      <c r="VSP1853" s="401"/>
      <c r="VSQ1853" s="401"/>
      <c r="VSR1853" s="401"/>
      <c r="VSS1853" s="401"/>
      <c r="VST1853" s="401"/>
      <c r="VSU1853" s="401"/>
      <c r="VSV1853" s="401"/>
      <c r="VSW1853" s="401"/>
      <c r="VSX1853" s="401"/>
      <c r="VSY1853" s="401"/>
      <c r="VSZ1853" s="401"/>
      <c r="VTA1853" s="401"/>
      <c r="VTB1853" s="401"/>
      <c r="VTC1853" s="401"/>
      <c r="VTD1853" s="401"/>
      <c r="VTE1853" s="401"/>
      <c r="VTF1853" s="401"/>
      <c r="VTG1853" s="401"/>
      <c r="VTH1853" s="401"/>
      <c r="VTI1853" s="401"/>
      <c r="VTJ1853" s="401"/>
      <c r="VTK1853" s="401"/>
      <c r="VTL1853" s="401"/>
      <c r="VTM1853" s="401"/>
      <c r="VTN1853" s="401"/>
      <c r="VTO1853" s="401"/>
      <c r="VTP1853" s="401"/>
      <c r="VTQ1853" s="401"/>
      <c r="VTR1853" s="401"/>
      <c r="VTS1853" s="401"/>
      <c r="VTT1853" s="401"/>
      <c r="VTU1853" s="401"/>
      <c r="VTV1853" s="401"/>
      <c r="VTW1853" s="401"/>
      <c r="VTX1853" s="401"/>
      <c r="VTY1853" s="401"/>
      <c r="VTZ1853" s="401"/>
      <c r="VUA1853" s="401"/>
      <c r="VUB1853" s="401"/>
      <c r="VUC1853" s="401"/>
      <c r="VUD1853" s="401"/>
      <c r="VUE1853" s="401"/>
      <c r="VUF1853" s="401"/>
      <c r="VUG1853" s="401"/>
      <c r="VUH1853" s="401"/>
      <c r="VUI1853" s="401"/>
      <c r="VUJ1853" s="401"/>
      <c r="VUK1853" s="401"/>
      <c r="VUL1853" s="401"/>
      <c r="VUM1853" s="401"/>
      <c r="VUN1853" s="401"/>
      <c r="VUO1853" s="401"/>
      <c r="VUP1853" s="401"/>
      <c r="VUQ1853" s="401"/>
      <c r="VUR1853" s="401"/>
      <c r="VUS1853" s="401"/>
      <c r="VUT1853" s="401"/>
      <c r="VUU1853" s="401"/>
      <c r="VUV1853" s="401"/>
      <c r="VUW1853" s="401"/>
      <c r="VUX1853" s="401"/>
      <c r="VUY1853" s="401"/>
      <c r="VUZ1853" s="401"/>
      <c r="VVA1853" s="401"/>
      <c r="VVB1853" s="401"/>
      <c r="VVC1853" s="401"/>
      <c r="VVD1853" s="401"/>
      <c r="VVE1853" s="401"/>
      <c r="VVF1853" s="401"/>
      <c r="VVG1853" s="401"/>
      <c r="VVH1853" s="401"/>
      <c r="VVI1853" s="401"/>
      <c r="VVJ1853" s="401"/>
      <c r="VVK1853" s="401"/>
      <c r="VVL1853" s="401"/>
      <c r="VVM1853" s="401"/>
      <c r="VVN1853" s="401"/>
      <c r="VVO1853" s="401"/>
      <c r="VVP1853" s="401"/>
      <c r="VVQ1853" s="401"/>
      <c r="VVR1853" s="401"/>
      <c r="VVS1853" s="401"/>
      <c r="VVT1853" s="401"/>
      <c r="VVU1853" s="401"/>
      <c r="VVV1853" s="401"/>
      <c r="VVW1853" s="401"/>
      <c r="VVX1853" s="401"/>
      <c r="VVY1853" s="401"/>
      <c r="VVZ1853" s="401"/>
      <c r="VWA1853" s="401"/>
      <c r="VWB1853" s="401"/>
      <c r="VWC1853" s="401"/>
      <c r="VWD1853" s="401"/>
      <c r="VWE1853" s="401"/>
      <c r="VWF1853" s="401"/>
      <c r="VWG1853" s="401"/>
      <c r="VWH1853" s="401"/>
      <c r="VWI1853" s="401"/>
      <c r="VWJ1853" s="401"/>
      <c r="VWK1853" s="401"/>
      <c r="VWL1853" s="401"/>
      <c r="VWM1853" s="401"/>
      <c r="VWN1853" s="401"/>
      <c r="VWO1853" s="401"/>
      <c r="VWP1853" s="401"/>
      <c r="VWQ1853" s="401"/>
      <c r="VWR1853" s="401"/>
      <c r="VWS1853" s="401"/>
      <c r="VWT1853" s="401"/>
      <c r="VWU1853" s="401"/>
      <c r="VWV1853" s="401"/>
      <c r="VWW1853" s="401"/>
      <c r="VWX1853" s="401"/>
      <c r="VWY1853" s="401"/>
      <c r="VWZ1853" s="401"/>
      <c r="VXA1853" s="401"/>
      <c r="VXB1853" s="401"/>
      <c r="VXC1853" s="401"/>
      <c r="VXD1853" s="401"/>
      <c r="VXE1853" s="401"/>
      <c r="VXF1853" s="401"/>
      <c r="VXG1853" s="401"/>
      <c r="VXH1853" s="401"/>
      <c r="VXI1853" s="401"/>
      <c r="VXJ1853" s="401"/>
      <c r="VXK1853" s="401"/>
      <c r="VXL1853" s="401"/>
      <c r="VXM1853" s="401"/>
      <c r="VXN1853" s="401"/>
      <c r="VXO1853" s="401"/>
      <c r="VXP1853" s="401"/>
      <c r="VXQ1853" s="401"/>
      <c r="VXR1853" s="401"/>
      <c r="VXS1853" s="401"/>
      <c r="VXT1853" s="401"/>
      <c r="VXU1853" s="401"/>
      <c r="VXV1853" s="401"/>
      <c r="VXW1853" s="401"/>
      <c r="VXX1853" s="401"/>
      <c r="VXY1853" s="401"/>
      <c r="VXZ1853" s="401"/>
      <c r="VYA1853" s="401"/>
      <c r="VYB1853" s="401"/>
      <c r="VYC1853" s="401"/>
      <c r="VYD1853" s="401"/>
      <c r="VYE1853" s="401"/>
      <c r="VYF1853" s="401"/>
      <c r="VYG1853" s="401"/>
      <c r="VYH1853" s="401"/>
      <c r="VYI1853" s="401"/>
      <c r="VYJ1853" s="401"/>
      <c r="VYK1853" s="401"/>
      <c r="VYL1853" s="401"/>
      <c r="VYM1853" s="401"/>
      <c r="VYN1853" s="401"/>
      <c r="VYO1853" s="401"/>
      <c r="VYP1853" s="401"/>
      <c r="VYQ1853" s="401"/>
      <c r="VYR1853" s="401"/>
      <c r="VYS1853" s="401"/>
      <c r="VYT1853" s="401"/>
      <c r="VYU1853" s="401"/>
      <c r="VYV1853" s="401"/>
      <c r="VYW1853" s="401"/>
      <c r="VYX1853" s="401"/>
      <c r="VYY1853" s="401"/>
      <c r="VYZ1853" s="401"/>
      <c r="VZA1853" s="401"/>
      <c r="VZB1853" s="401"/>
      <c r="VZC1853" s="401"/>
      <c r="VZD1853" s="401"/>
      <c r="VZE1853" s="401"/>
      <c r="VZF1853" s="401"/>
      <c r="VZG1853" s="401"/>
      <c r="VZH1853" s="401"/>
      <c r="VZI1853" s="401"/>
      <c r="VZJ1853" s="401"/>
      <c r="VZK1853" s="401"/>
      <c r="VZL1853" s="401"/>
      <c r="VZM1853" s="401"/>
      <c r="VZN1853" s="401"/>
      <c r="VZO1853" s="401"/>
      <c r="VZP1853" s="401"/>
      <c r="VZQ1853" s="401"/>
      <c r="VZR1853" s="401"/>
      <c r="VZS1853" s="401"/>
      <c r="VZT1853" s="401"/>
      <c r="VZU1853" s="401"/>
      <c r="VZV1853" s="401"/>
      <c r="VZW1853" s="401"/>
      <c r="VZX1853" s="401"/>
      <c r="VZY1853" s="401"/>
      <c r="VZZ1853" s="401"/>
      <c r="WAA1853" s="401"/>
      <c r="WAB1853" s="401"/>
      <c r="WAC1853" s="401"/>
      <c r="WAD1853" s="401"/>
      <c r="WAE1853" s="401"/>
      <c r="WAF1853" s="401"/>
      <c r="WAG1853" s="401"/>
      <c r="WAH1853" s="401"/>
      <c r="WAI1853" s="401"/>
      <c r="WAJ1853" s="401"/>
      <c r="WAK1853" s="401"/>
      <c r="WAL1853" s="401"/>
      <c r="WAM1853" s="401"/>
      <c r="WAN1853" s="401"/>
      <c r="WAO1853" s="401"/>
      <c r="WAP1853" s="401"/>
      <c r="WAQ1853" s="401"/>
      <c r="WAR1853" s="401"/>
      <c r="WAS1853" s="401"/>
      <c r="WAT1853" s="401"/>
      <c r="WAU1853" s="401"/>
      <c r="WAV1853" s="401"/>
      <c r="WAW1853" s="401"/>
      <c r="WAX1853" s="401"/>
      <c r="WAY1853" s="401"/>
      <c r="WAZ1853" s="401"/>
      <c r="WBA1853" s="401"/>
      <c r="WBB1853" s="401"/>
      <c r="WBC1853" s="401"/>
      <c r="WBD1853" s="401"/>
      <c r="WBE1853" s="401"/>
      <c r="WBF1853" s="401"/>
      <c r="WBG1853" s="401"/>
      <c r="WBH1853" s="401"/>
      <c r="WBI1853" s="401"/>
      <c r="WBJ1853" s="401"/>
      <c r="WBK1853" s="401"/>
      <c r="WBL1853" s="401"/>
      <c r="WBM1853" s="401"/>
      <c r="WBN1853" s="401"/>
      <c r="WBO1853" s="401"/>
      <c r="WBP1853" s="401"/>
      <c r="WBQ1853" s="401"/>
      <c r="WBR1853" s="401"/>
      <c r="WBS1853" s="401"/>
      <c r="WBT1853" s="401"/>
      <c r="WBU1853" s="401"/>
      <c r="WBV1853" s="401"/>
      <c r="WBW1853" s="401"/>
      <c r="WBX1853" s="401"/>
      <c r="WBY1853" s="401"/>
      <c r="WBZ1853" s="401"/>
      <c r="WCA1853" s="401"/>
      <c r="WCB1853" s="401"/>
      <c r="WCC1853" s="401"/>
      <c r="WCD1853" s="401"/>
      <c r="WCE1853" s="401"/>
      <c r="WCF1853" s="401"/>
      <c r="WCG1853" s="401"/>
      <c r="WCH1853" s="401"/>
      <c r="WCI1853" s="401"/>
      <c r="WCJ1853" s="401"/>
      <c r="WCK1853" s="401"/>
      <c r="WCL1853" s="401"/>
      <c r="WCM1853" s="401"/>
      <c r="WCN1853" s="401"/>
      <c r="WCO1853" s="401"/>
      <c r="WCP1853" s="401"/>
      <c r="WCQ1853" s="401"/>
      <c r="WCR1853" s="401"/>
      <c r="WCS1853" s="401"/>
      <c r="WCT1853" s="401"/>
      <c r="WCU1853" s="401"/>
      <c r="WCV1853" s="401"/>
      <c r="WCW1853" s="401"/>
      <c r="WCX1853" s="401"/>
      <c r="WCY1853" s="401"/>
      <c r="WCZ1853" s="401"/>
      <c r="WDA1853" s="401"/>
      <c r="WDB1853" s="401"/>
      <c r="WDC1853" s="401"/>
      <c r="WDD1853" s="401"/>
      <c r="WDE1853" s="401"/>
      <c r="WDF1853" s="401"/>
      <c r="WDG1853" s="401"/>
      <c r="WDH1853" s="401"/>
      <c r="WDI1853" s="401"/>
      <c r="WDJ1853" s="401"/>
      <c r="WDK1853" s="401"/>
      <c r="WDL1853" s="401"/>
      <c r="WDM1853" s="401"/>
      <c r="WDN1853" s="401"/>
      <c r="WDO1853" s="401"/>
      <c r="WDP1853" s="401"/>
      <c r="WDQ1853" s="401"/>
      <c r="WDR1853" s="401"/>
      <c r="WDS1853" s="401"/>
      <c r="WDT1853" s="401"/>
      <c r="WDU1853" s="401"/>
      <c r="WDV1853" s="401"/>
      <c r="WDW1853" s="401"/>
      <c r="WDX1853" s="401"/>
      <c r="WDY1853" s="401"/>
      <c r="WDZ1853" s="401"/>
      <c r="WEA1853" s="401"/>
      <c r="WEB1853" s="401"/>
      <c r="WEC1853" s="401"/>
      <c r="WED1853" s="401"/>
      <c r="WEE1853" s="401"/>
      <c r="WEF1853" s="401"/>
      <c r="WEG1853" s="401"/>
      <c r="WEH1853" s="401"/>
      <c r="WEI1853" s="401"/>
      <c r="WEJ1853" s="401"/>
      <c r="WEK1853" s="401"/>
      <c r="WEL1853" s="401"/>
      <c r="WEM1853" s="401"/>
      <c r="WEN1853" s="401"/>
      <c r="WEO1853" s="401"/>
      <c r="WEP1853" s="401"/>
      <c r="WEQ1853" s="401"/>
      <c r="WER1853" s="401"/>
      <c r="WES1853" s="401"/>
      <c r="WET1853" s="401"/>
      <c r="WEU1853" s="401"/>
      <c r="WEV1853" s="401"/>
      <c r="WEW1853" s="401"/>
      <c r="WEX1853" s="401"/>
      <c r="WEY1853" s="401"/>
      <c r="WEZ1853" s="401"/>
      <c r="WFA1853" s="401"/>
      <c r="WFB1853" s="401"/>
      <c r="WFC1853" s="401"/>
      <c r="WFD1853" s="401"/>
      <c r="WFE1853" s="401"/>
      <c r="WFF1853" s="401"/>
      <c r="WFG1853" s="401"/>
      <c r="WFH1853" s="401"/>
      <c r="WFI1853" s="401"/>
      <c r="WFJ1853" s="401"/>
      <c r="WFK1853" s="401"/>
      <c r="WFL1853" s="401"/>
      <c r="WFM1853" s="401"/>
      <c r="WFN1853" s="401"/>
      <c r="WFO1853" s="401"/>
      <c r="WFP1853" s="401"/>
      <c r="WFQ1853" s="401"/>
      <c r="WFR1853" s="401"/>
      <c r="WFS1853" s="401"/>
      <c r="WFT1853" s="401"/>
      <c r="WFU1853" s="401"/>
      <c r="WFV1853" s="401"/>
      <c r="WFW1853" s="401"/>
      <c r="WFX1853" s="401"/>
      <c r="WFY1853" s="401"/>
      <c r="WFZ1853" s="401"/>
      <c r="WGA1853" s="401"/>
      <c r="WGB1853" s="401"/>
      <c r="WGC1853" s="401"/>
      <c r="WGD1853" s="401"/>
      <c r="WGE1853" s="401"/>
      <c r="WGF1853" s="401"/>
      <c r="WGG1853" s="401"/>
      <c r="WGH1853" s="401"/>
      <c r="WGI1853" s="401"/>
      <c r="WGJ1853" s="401"/>
      <c r="WGK1853" s="401"/>
      <c r="WGL1853" s="401"/>
      <c r="WGM1853" s="401"/>
      <c r="WGN1853" s="401"/>
      <c r="WGO1853" s="401"/>
      <c r="WGP1853" s="401"/>
      <c r="WGQ1853" s="401"/>
      <c r="WGR1853" s="401"/>
      <c r="WGS1853" s="401"/>
      <c r="WGT1853" s="401"/>
      <c r="WGU1853" s="401"/>
      <c r="WGV1853" s="401"/>
      <c r="WGW1853" s="401"/>
      <c r="WGX1853" s="401"/>
      <c r="WGY1853" s="401"/>
      <c r="WGZ1853" s="401"/>
      <c r="WHA1853" s="401"/>
      <c r="WHB1853" s="401"/>
      <c r="WHC1853" s="401"/>
      <c r="WHD1853" s="401"/>
      <c r="WHE1853" s="401"/>
      <c r="WHF1853" s="401"/>
      <c r="WHG1853" s="401"/>
      <c r="WHH1853" s="401"/>
      <c r="WHI1853" s="401"/>
      <c r="WHJ1853" s="401"/>
      <c r="WHK1853" s="401"/>
      <c r="WHL1853" s="401"/>
      <c r="WHM1853" s="401"/>
      <c r="WHN1853" s="401"/>
      <c r="WHO1853" s="401"/>
      <c r="WHP1853" s="401"/>
      <c r="WHQ1853" s="401"/>
      <c r="WHR1853" s="401"/>
      <c r="WHS1853" s="401"/>
      <c r="WHT1853" s="401"/>
      <c r="WHU1853" s="401"/>
      <c r="WHV1853" s="401"/>
      <c r="WHW1853" s="401"/>
      <c r="WHX1853" s="401"/>
      <c r="WHY1853" s="401"/>
      <c r="WHZ1853" s="401"/>
      <c r="WIA1853" s="401"/>
      <c r="WIB1853" s="401"/>
      <c r="WIC1853" s="401"/>
      <c r="WID1853" s="401"/>
      <c r="WIE1853" s="401"/>
      <c r="WIF1853" s="401"/>
      <c r="WIG1853" s="401"/>
      <c r="WIH1853" s="401"/>
      <c r="WII1853" s="401"/>
      <c r="WIJ1853" s="401"/>
      <c r="WIK1853" s="401"/>
      <c r="WIL1853" s="401"/>
      <c r="WIM1853" s="401"/>
      <c r="WIN1853" s="401"/>
      <c r="WIO1853" s="401"/>
      <c r="WIP1853" s="401"/>
      <c r="WIQ1853" s="401"/>
      <c r="WIR1853" s="401"/>
      <c r="WIS1853" s="401"/>
      <c r="WIT1853" s="401"/>
      <c r="WIU1853" s="401"/>
      <c r="WIV1853" s="401"/>
      <c r="WIW1853" s="401"/>
      <c r="WIX1853" s="401"/>
      <c r="WIY1853" s="401"/>
      <c r="WIZ1853" s="401"/>
      <c r="WJA1853" s="401"/>
      <c r="WJB1853" s="401"/>
      <c r="WJC1853" s="401"/>
      <c r="WJD1853" s="401"/>
      <c r="WJE1853" s="401"/>
      <c r="WJF1853" s="401"/>
      <c r="WJG1853" s="401"/>
      <c r="WJH1853" s="401"/>
      <c r="WJI1853" s="401"/>
      <c r="WJJ1853" s="401"/>
      <c r="WJK1853" s="401"/>
      <c r="WJL1853" s="401"/>
      <c r="WJM1853" s="401"/>
      <c r="WJN1853" s="401"/>
      <c r="WJO1853" s="401"/>
      <c r="WJP1853" s="401"/>
      <c r="WJQ1853" s="401"/>
      <c r="WJR1853" s="401"/>
      <c r="WJS1853" s="401"/>
      <c r="WJT1853" s="401"/>
      <c r="WJU1853" s="401"/>
      <c r="WJV1853" s="401"/>
      <c r="WJW1853" s="401"/>
      <c r="WJX1853" s="401"/>
      <c r="WJY1853" s="401"/>
      <c r="WJZ1853" s="401"/>
      <c r="WKA1853" s="401"/>
      <c r="WKB1853" s="401"/>
      <c r="WKC1853" s="401"/>
      <c r="WKD1853" s="401"/>
      <c r="WKE1853" s="401"/>
      <c r="WKF1853" s="401"/>
      <c r="WKG1853" s="401"/>
      <c r="WKH1853" s="401"/>
      <c r="WKI1853" s="401"/>
      <c r="WKJ1853" s="401"/>
      <c r="WKK1853" s="401"/>
      <c r="WKL1853" s="401"/>
      <c r="WKM1853" s="401"/>
      <c r="WKN1853" s="401"/>
      <c r="WKO1853" s="401"/>
      <c r="WKP1853" s="401"/>
      <c r="WKQ1853" s="401"/>
      <c r="WKR1853" s="401"/>
      <c r="WKS1853" s="401"/>
      <c r="WKT1853" s="401"/>
      <c r="WKU1853" s="401"/>
      <c r="WKV1853" s="401"/>
      <c r="WKW1853" s="401"/>
      <c r="WKX1853" s="401"/>
      <c r="WKY1853" s="401"/>
      <c r="WKZ1853" s="401"/>
      <c r="WLA1853" s="401"/>
      <c r="WLB1853" s="401"/>
      <c r="WLC1853" s="401"/>
      <c r="WLD1853" s="401"/>
      <c r="WLE1853" s="401"/>
      <c r="WLF1853" s="401"/>
      <c r="WLG1853" s="401"/>
      <c r="WLH1853" s="401"/>
      <c r="WLI1853" s="401"/>
      <c r="WLJ1853" s="401"/>
      <c r="WLK1853" s="401"/>
      <c r="WLL1853" s="401"/>
      <c r="WLM1853" s="401"/>
      <c r="WLN1853" s="401"/>
      <c r="WLO1853" s="401"/>
      <c r="WLP1853" s="401"/>
      <c r="WLQ1853" s="401"/>
      <c r="WLR1853" s="401"/>
      <c r="WLS1853" s="401"/>
      <c r="WLT1853" s="401"/>
      <c r="WLU1853" s="401"/>
      <c r="WLV1853" s="401"/>
      <c r="WLW1853" s="401"/>
      <c r="WLX1853" s="401"/>
      <c r="WLY1853" s="401"/>
      <c r="WLZ1853" s="401"/>
      <c r="WMA1853" s="401"/>
      <c r="WMB1853" s="401"/>
      <c r="WMC1853" s="401"/>
      <c r="WMD1853" s="401"/>
      <c r="WME1853" s="401"/>
      <c r="WMF1853" s="401"/>
      <c r="WMG1853" s="401"/>
      <c r="WMH1853" s="401"/>
      <c r="WMI1853" s="401"/>
      <c r="WMJ1853" s="401"/>
      <c r="WMK1853" s="401"/>
      <c r="WML1853" s="401"/>
      <c r="WMM1853" s="401"/>
      <c r="WMN1853" s="401"/>
      <c r="WMO1853" s="401"/>
      <c r="WMP1853" s="401"/>
      <c r="WMQ1853" s="401"/>
      <c r="WMR1853" s="401"/>
      <c r="WMS1853" s="401"/>
      <c r="WMT1853" s="401"/>
      <c r="WMU1853" s="401"/>
      <c r="WMV1853" s="401"/>
      <c r="WMW1853" s="401"/>
      <c r="WMX1853" s="401"/>
      <c r="WMY1853" s="401"/>
      <c r="WMZ1853" s="401"/>
      <c r="WNA1853" s="401"/>
      <c r="WNB1853" s="401"/>
      <c r="WNC1853" s="401"/>
      <c r="WND1853" s="401"/>
      <c r="WNE1853" s="401"/>
      <c r="WNF1853" s="401"/>
      <c r="WNG1853" s="401"/>
      <c r="WNH1853" s="401"/>
      <c r="WNI1853" s="401"/>
      <c r="WNJ1853" s="401"/>
      <c r="WNK1853" s="401"/>
      <c r="WNL1853" s="401"/>
      <c r="WNM1853" s="401"/>
      <c r="WNN1853" s="401"/>
      <c r="WNO1853" s="401"/>
      <c r="WNP1853" s="401"/>
      <c r="WNQ1853" s="401"/>
      <c r="WNR1853" s="401"/>
      <c r="WNS1853" s="401"/>
      <c r="WNT1853" s="401"/>
      <c r="WNU1853" s="401"/>
      <c r="WNV1853" s="401"/>
      <c r="WNW1853" s="401"/>
      <c r="WNX1853" s="401"/>
      <c r="WNY1853" s="401"/>
      <c r="WNZ1853" s="401"/>
      <c r="WOA1853" s="401"/>
      <c r="WOB1853" s="401"/>
      <c r="WOC1853" s="401"/>
      <c r="WOD1853" s="401"/>
      <c r="WOE1853" s="401"/>
      <c r="WOF1853" s="401"/>
      <c r="WOG1853" s="401"/>
      <c r="WOH1853" s="401"/>
      <c r="WOI1853" s="401"/>
      <c r="WOJ1853" s="401"/>
      <c r="WOK1853" s="401"/>
      <c r="WOL1853" s="401"/>
      <c r="WOM1853" s="401"/>
      <c r="WON1853" s="401"/>
      <c r="WOO1853" s="401"/>
      <c r="WOP1853" s="401"/>
      <c r="WOQ1853" s="401"/>
      <c r="WOR1853" s="401"/>
      <c r="WOS1853" s="401"/>
      <c r="WOT1853" s="401"/>
      <c r="WOU1853" s="401"/>
      <c r="WOV1853" s="401"/>
      <c r="WOW1853" s="401"/>
      <c r="WOX1853" s="401"/>
      <c r="WOY1853" s="401"/>
      <c r="WOZ1853" s="401"/>
      <c r="WPA1853" s="401"/>
      <c r="WPB1853" s="401"/>
      <c r="WPC1853" s="401"/>
      <c r="WPD1853" s="401"/>
      <c r="WPE1853" s="401"/>
      <c r="WPF1853" s="401"/>
      <c r="WPG1853" s="401"/>
      <c r="WPH1853" s="401"/>
      <c r="WPI1853" s="401"/>
      <c r="WPJ1853" s="401"/>
      <c r="WPK1853" s="401"/>
      <c r="WPL1853" s="401"/>
      <c r="WPM1853" s="401"/>
      <c r="WPN1853" s="401"/>
      <c r="WPO1853" s="401"/>
      <c r="WPP1853" s="401"/>
      <c r="WPQ1853" s="401"/>
      <c r="WPR1853" s="401"/>
      <c r="WPS1853" s="401"/>
      <c r="WPT1853" s="401"/>
      <c r="WPU1853" s="401"/>
      <c r="WPV1853" s="401"/>
      <c r="WPW1853" s="401"/>
      <c r="WPX1853" s="401"/>
      <c r="WPY1853" s="401"/>
      <c r="WPZ1853" s="401"/>
      <c r="WQA1853" s="401"/>
      <c r="WQB1853" s="401"/>
      <c r="WQC1853" s="401"/>
      <c r="WQD1853" s="401"/>
      <c r="WQE1853" s="401"/>
      <c r="WQF1853" s="401"/>
      <c r="WQG1853" s="401"/>
      <c r="WQH1853" s="401"/>
      <c r="WQI1853" s="401"/>
      <c r="WQJ1853" s="401"/>
      <c r="WQK1853" s="401"/>
      <c r="WQL1853" s="401"/>
      <c r="WQM1853" s="401"/>
      <c r="WQN1853" s="401"/>
      <c r="WQO1853" s="401"/>
      <c r="WQP1853" s="401"/>
      <c r="WQQ1853" s="401"/>
      <c r="WQR1853" s="401"/>
      <c r="WQS1853" s="401"/>
      <c r="WQT1853" s="401"/>
      <c r="WQU1853" s="401"/>
      <c r="WQV1853" s="401"/>
      <c r="WQW1853" s="401"/>
      <c r="WQX1853" s="401"/>
      <c r="WQY1853" s="401"/>
      <c r="WQZ1853" s="401"/>
      <c r="WRA1853" s="401"/>
      <c r="WRB1853" s="401"/>
      <c r="WRC1853" s="401"/>
      <c r="WRD1853" s="401"/>
      <c r="WRE1853" s="401"/>
      <c r="WRF1853" s="401"/>
      <c r="WRG1853" s="401"/>
      <c r="WRH1853" s="401"/>
      <c r="WRI1853" s="401"/>
      <c r="WRJ1853" s="401"/>
      <c r="WRK1853" s="401"/>
      <c r="WRL1853" s="401"/>
      <c r="WRM1853" s="401"/>
      <c r="WRN1853" s="401"/>
      <c r="WRO1853" s="401"/>
      <c r="WRP1853" s="401"/>
      <c r="WRQ1853" s="401"/>
      <c r="WRR1853" s="401"/>
      <c r="WRS1853" s="401"/>
      <c r="WRT1853" s="401"/>
      <c r="WRU1853" s="401"/>
      <c r="WRV1853" s="401"/>
      <c r="WRW1853" s="401"/>
      <c r="WRX1853" s="401"/>
      <c r="WRY1853" s="401"/>
      <c r="WRZ1853" s="401"/>
      <c r="WSA1853" s="401"/>
      <c r="WSB1853" s="401"/>
      <c r="WSC1853" s="401"/>
      <c r="WSD1853" s="401"/>
      <c r="WSE1853" s="401"/>
      <c r="WSF1853" s="401"/>
      <c r="WSG1853" s="401"/>
      <c r="WSH1853" s="401"/>
      <c r="WSI1853" s="401"/>
      <c r="WSJ1853" s="401"/>
      <c r="WSK1853" s="401"/>
      <c r="WSL1853" s="401"/>
      <c r="WSM1853" s="401"/>
      <c r="WSN1853" s="401"/>
      <c r="WSO1853" s="401"/>
      <c r="WSP1853" s="401"/>
      <c r="WSQ1853" s="401"/>
      <c r="WSR1853" s="401"/>
      <c r="WSS1853" s="401"/>
      <c r="WST1853" s="401"/>
      <c r="WSU1853" s="401"/>
      <c r="WSV1853" s="401"/>
      <c r="WSW1853" s="401"/>
      <c r="WSX1853" s="401"/>
      <c r="WSY1853" s="401"/>
      <c r="WSZ1853" s="401"/>
      <c r="WTA1853" s="401"/>
      <c r="WTB1853" s="401"/>
      <c r="WTC1853" s="401"/>
      <c r="WTD1853" s="401"/>
      <c r="WTE1853" s="401"/>
      <c r="WTF1853" s="401"/>
      <c r="WTG1853" s="401"/>
      <c r="WTH1853" s="401"/>
      <c r="WTI1853" s="401"/>
      <c r="WTJ1853" s="401"/>
      <c r="WTK1853" s="401"/>
      <c r="WTL1853" s="401"/>
      <c r="WTM1853" s="401"/>
      <c r="WTN1853" s="401"/>
      <c r="WTO1853" s="401"/>
      <c r="WTP1853" s="401"/>
      <c r="WTQ1853" s="401"/>
      <c r="WTR1853" s="401"/>
      <c r="WTS1853" s="401"/>
      <c r="WTT1853" s="401"/>
      <c r="WTU1853" s="401"/>
      <c r="WTV1853" s="401"/>
      <c r="WTW1853" s="401"/>
      <c r="WTX1853" s="401"/>
      <c r="WTY1853" s="401"/>
      <c r="WTZ1853" s="401"/>
      <c r="WUA1853" s="401"/>
      <c r="WUB1853" s="401"/>
      <c r="WUC1853" s="401"/>
      <c r="WUD1853" s="401"/>
      <c r="WUE1853" s="401"/>
      <c r="WUF1853" s="401"/>
      <c r="WUG1853" s="401"/>
      <c r="WUH1853" s="401"/>
      <c r="WUI1853" s="401"/>
      <c r="WUJ1853" s="401"/>
      <c r="WUK1853" s="401"/>
      <c r="WUL1853" s="401"/>
      <c r="WUM1853" s="401"/>
      <c r="WUN1853" s="401"/>
      <c r="WUO1853" s="401"/>
      <c r="WUP1853" s="401"/>
      <c r="WUQ1853" s="401"/>
      <c r="WUR1853" s="401"/>
      <c r="WUS1853" s="401"/>
      <c r="WUT1853" s="401"/>
      <c r="WUU1853" s="401"/>
      <c r="WUV1853" s="401"/>
      <c r="WUW1853" s="401"/>
      <c r="WUX1853" s="401"/>
      <c r="WUY1853" s="401"/>
      <c r="WUZ1853" s="401"/>
      <c r="WVA1853" s="401"/>
      <c r="WVB1853" s="401"/>
      <c r="WVC1853" s="401"/>
      <c r="WVD1853" s="401"/>
      <c r="WVE1853" s="401"/>
    </row>
    <row r="1854" spans="1:16125" s="399" customFormat="1">
      <c r="A1854" s="397"/>
      <c r="B1854" s="397"/>
      <c r="C1854" s="400"/>
      <c r="D1854" s="400"/>
      <c r="E1854" s="5026"/>
      <c r="K1854" s="397"/>
      <c r="L1854" s="401"/>
      <c r="M1854" s="401"/>
      <c r="N1854" s="401"/>
      <c r="O1854" s="401"/>
      <c r="P1854" s="401"/>
      <c r="Q1854" s="401"/>
      <c r="R1854" s="401"/>
      <c r="S1854" s="401"/>
      <c r="T1854" s="401"/>
      <c r="U1854" s="401"/>
      <c r="V1854" s="401"/>
      <c r="W1854" s="401"/>
      <c r="X1854" s="401"/>
      <c r="Y1854" s="401"/>
      <c r="Z1854" s="401"/>
      <c r="AA1854" s="401"/>
      <c r="AB1854" s="401"/>
      <c r="AC1854" s="401"/>
      <c r="AD1854" s="401"/>
      <c r="AE1854" s="401"/>
      <c r="AF1854" s="401"/>
      <c r="AG1854" s="401"/>
      <c r="AH1854" s="401"/>
      <c r="AI1854" s="401"/>
      <c r="AJ1854" s="401"/>
      <c r="AK1854" s="401"/>
      <c r="AL1854" s="401"/>
      <c r="AM1854" s="401"/>
      <c r="AN1854" s="401"/>
      <c r="AO1854" s="401"/>
      <c r="AP1854" s="401"/>
      <c r="AQ1854" s="401"/>
      <c r="AR1854" s="401"/>
      <c r="AS1854" s="401"/>
      <c r="AT1854" s="401"/>
      <c r="AU1854" s="401"/>
      <c r="AV1854" s="401"/>
      <c r="AW1854" s="401"/>
      <c r="AX1854" s="401"/>
      <c r="AY1854" s="401"/>
      <c r="AZ1854" s="401"/>
      <c r="BA1854" s="401"/>
      <c r="BB1854" s="401"/>
      <c r="BC1854" s="401"/>
      <c r="BD1854" s="401"/>
      <c r="BE1854" s="401"/>
      <c r="BF1854" s="401"/>
      <c r="BG1854" s="401"/>
      <c r="BH1854" s="401"/>
      <c r="BI1854" s="401"/>
      <c r="BJ1854" s="401"/>
      <c r="BK1854" s="401"/>
      <c r="BL1854" s="401"/>
      <c r="BM1854" s="401"/>
      <c r="BN1854" s="401"/>
      <c r="BO1854" s="401"/>
      <c r="BP1854" s="401"/>
      <c r="BQ1854" s="401"/>
      <c r="BR1854" s="401"/>
      <c r="BS1854" s="401"/>
      <c r="BT1854" s="401"/>
      <c r="BU1854" s="401"/>
      <c r="BV1854" s="401"/>
      <c r="BW1854" s="401"/>
      <c r="BX1854" s="401"/>
      <c r="BY1854" s="401"/>
      <c r="BZ1854" s="401"/>
      <c r="CA1854" s="401"/>
      <c r="CB1854" s="401"/>
      <c r="CC1854" s="401"/>
      <c r="CD1854" s="401"/>
      <c r="CE1854" s="401"/>
      <c r="CF1854" s="401"/>
      <c r="CG1854" s="401"/>
      <c r="CH1854" s="401"/>
      <c r="CI1854" s="401"/>
      <c r="CJ1854" s="401"/>
      <c r="CK1854" s="401"/>
      <c r="CL1854" s="401"/>
      <c r="CM1854" s="401"/>
      <c r="CN1854" s="401"/>
      <c r="CO1854" s="401"/>
      <c r="CP1854" s="401"/>
      <c r="CQ1854" s="401"/>
      <c r="CR1854" s="401"/>
      <c r="CS1854" s="401"/>
      <c r="CT1854" s="401"/>
      <c r="CU1854" s="401"/>
      <c r="CV1854" s="401"/>
      <c r="CW1854" s="401"/>
      <c r="CX1854" s="401"/>
      <c r="CY1854" s="401"/>
      <c r="CZ1854" s="401"/>
      <c r="DA1854" s="401"/>
      <c r="DB1854" s="401"/>
      <c r="DC1854" s="401"/>
      <c r="DD1854" s="401"/>
      <c r="DE1854" s="401"/>
      <c r="DF1854" s="401"/>
      <c r="DG1854" s="401"/>
      <c r="DH1854" s="401"/>
      <c r="DI1854" s="401"/>
      <c r="DJ1854" s="401"/>
      <c r="DK1854" s="401"/>
      <c r="DL1854" s="401"/>
      <c r="DM1854" s="401"/>
      <c r="DN1854" s="401"/>
      <c r="DO1854" s="401"/>
      <c r="DP1854" s="401"/>
      <c r="DQ1854" s="401"/>
      <c r="DR1854" s="401"/>
      <c r="DS1854" s="401"/>
      <c r="DT1854" s="401"/>
      <c r="DU1854" s="401"/>
      <c r="DV1854" s="401"/>
      <c r="DW1854" s="401"/>
      <c r="DX1854" s="401"/>
      <c r="DY1854" s="401"/>
      <c r="DZ1854" s="401"/>
      <c r="EA1854" s="401"/>
      <c r="EB1854" s="401"/>
      <c r="EC1854" s="401"/>
      <c r="ED1854" s="401"/>
      <c r="EE1854" s="401"/>
      <c r="EF1854" s="401"/>
      <c r="EG1854" s="401"/>
      <c r="EH1854" s="401"/>
      <c r="EI1854" s="401"/>
      <c r="EJ1854" s="401"/>
      <c r="EK1854" s="401"/>
      <c r="EL1854" s="401"/>
      <c r="EM1854" s="401"/>
      <c r="EN1854" s="401"/>
      <c r="EO1854" s="401"/>
      <c r="EP1854" s="401"/>
      <c r="EQ1854" s="401"/>
      <c r="ER1854" s="401"/>
      <c r="ES1854" s="401"/>
      <c r="ET1854" s="401"/>
      <c r="EU1854" s="401"/>
      <c r="EV1854" s="401"/>
      <c r="EW1854" s="401"/>
      <c r="EX1854" s="401"/>
      <c r="EY1854" s="401"/>
      <c r="EZ1854" s="401"/>
      <c r="FA1854" s="401"/>
      <c r="FB1854" s="401"/>
      <c r="FC1854" s="401"/>
      <c r="FD1854" s="401"/>
      <c r="FE1854" s="401"/>
      <c r="FF1854" s="401"/>
      <c r="FG1854" s="401"/>
      <c r="FH1854" s="401"/>
      <c r="FI1854" s="401"/>
      <c r="FJ1854" s="401"/>
      <c r="FK1854" s="401"/>
      <c r="FL1854" s="401"/>
      <c r="FM1854" s="401"/>
      <c r="FN1854" s="401"/>
      <c r="FO1854" s="401"/>
      <c r="FP1854" s="401"/>
      <c r="FQ1854" s="401"/>
      <c r="FR1854" s="401"/>
      <c r="FS1854" s="401"/>
      <c r="FT1854" s="401"/>
      <c r="FU1854" s="401"/>
      <c r="FV1854" s="401"/>
      <c r="FW1854" s="401"/>
      <c r="FX1854" s="401"/>
      <c r="FY1854" s="401"/>
      <c r="FZ1854" s="401"/>
      <c r="GA1854" s="401"/>
      <c r="GB1854" s="401"/>
      <c r="GC1854" s="401"/>
      <c r="GD1854" s="401"/>
      <c r="GE1854" s="401"/>
      <c r="GF1854" s="401"/>
      <c r="GG1854" s="401"/>
      <c r="GH1854" s="401"/>
      <c r="GI1854" s="401"/>
      <c r="GJ1854" s="401"/>
      <c r="GK1854" s="401"/>
      <c r="GL1854" s="401"/>
      <c r="GM1854" s="401"/>
      <c r="GN1854" s="401"/>
      <c r="GO1854" s="401"/>
      <c r="GP1854" s="401"/>
      <c r="GQ1854" s="401"/>
      <c r="GR1854" s="401"/>
      <c r="GS1854" s="401"/>
      <c r="GT1854" s="401"/>
      <c r="GU1854" s="401"/>
      <c r="GV1854" s="401"/>
      <c r="GW1854" s="401"/>
      <c r="GX1854" s="401"/>
      <c r="GY1854" s="401"/>
      <c r="GZ1854" s="401"/>
      <c r="HA1854" s="401"/>
      <c r="HB1854" s="401"/>
      <c r="HC1854" s="401"/>
      <c r="HD1854" s="401"/>
      <c r="HE1854" s="401"/>
      <c r="HF1854" s="401"/>
      <c r="HG1854" s="401"/>
      <c r="HH1854" s="401"/>
      <c r="HI1854" s="401"/>
      <c r="HJ1854" s="401"/>
      <c r="HK1854" s="401"/>
      <c r="HL1854" s="401"/>
      <c r="HM1854" s="401"/>
      <c r="HN1854" s="401"/>
      <c r="HO1854" s="401"/>
      <c r="HP1854" s="401"/>
      <c r="HQ1854" s="401"/>
      <c r="HR1854" s="401"/>
      <c r="HS1854" s="401"/>
      <c r="HT1854" s="401"/>
      <c r="HU1854" s="401"/>
      <c r="HV1854" s="401"/>
      <c r="HW1854" s="401"/>
      <c r="HX1854" s="401"/>
      <c r="HY1854" s="401"/>
      <c r="HZ1854" s="401"/>
      <c r="IA1854" s="401"/>
      <c r="IB1854" s="401"/>
      <c r="IC1854" s="401"/>
      <c r="ID1854" s="401"/>
      <c r="IE1854" s="401"/>
      <c r="IF1854" s="401"/>
      <c r="IG1854" s="401"/>
      <c r="IH1854" s="401"/>
      <c r="II1854" s="401"/>
      <c r="IJ1854" s="401"/>
      <c r="IK1854" s="401"/>
      <c r="IL1854" s="401"/>
      <c r="IM1854" s="401"/>
      <c r="IN1854" s="401"/>
      <c r="IO1854" s="401"/>
      <c r="IP1854" s="401"/>
      <c r="IQ1854" s="401"/>
      <c r="IR1854" s="401"/>
      <c r="IS1854" s="401"/>
      <c r="IT1854" s="401"/>
      <c r="IU1854" s="401"/>
      <c r="IV1854" s="401"/>
      <c r="IW1854" s="401"/>
      <c r="IX1854" s="401"/>
      <c r="IY1854" s="401"/>
      <c r="IZ1854" s="401"/>
      <c r="JA1854" s="401"/>
      <c r="JB1854" s="401"/>
      <c r="JC1854" s="401"/>
      <c r="JD1854" s="401"/>
      <c r="JE1854" s="401"/>
      <c r="JF1854" s="401"/>
      <c r="JG1854" s="401"/>
      <c r="JH1854" s="401"/>
      <c r="JI1854" s="401"/>
      <c r="JJ1854" s="401"/>
      <c r="JK1854" s="401"/>
      <c r="JL1854" s="401"/>
      <c r="JM1854" s="401"/>
      <c r="JN1854" s="401"/>
      <c r="JO1854" s="401"/>
      <c r="JP1854" s="401"/>
      <c r="JQ1854" s="401"/>
      <c r="JR1854" s="401"/>
      <c r="JS1854" s="401"/>
      <c r="JT1854" s="401"/>
      <c r="JU1854" s="401"/>
      <c r="JV1854" s="401"/>
      <c r="JW1854" s="401"/>
      <c r="JX1854" s="401"/>
      <c r="JY1854" s="401"/>
      <c r="JZ1854" s="401"/>
      <c r="KA1854" s="401"/>
      <c r="KB1854" s="401"/>
      <c r="KC1854" s="401"/>
      <c r="KD1854" s="401"/>
      <c r="KE1854" s="401"/>
      <c r="KF1854" s="401"/>
      <c r="KG1854" s="401"/>
      <c r="KH1854" s="401"/>
      <c r="KI1854" s="401"/>
      <c r="KJ1854" s="401"/>
      <c r="KK1854" s="401"/>
      <c r="KL1854" s="401"/>
      <c r="KM1854" s="401"/>
      <c r="KN1854" s="401"/>
      <c r="KO1854" s="401"/>
      <c r="KP1854" s="401"/>
      <c r="KQ1854" s="401"/>
      <c r="KR1854" s="401"/>
      <c r="KS1854" s="401"/>
      <c r="KT1854" s="401"/>
      <c r="KU1854" s="401"/>
      <c r="KV1854" s="401"/>
      <c r="KW1854" s="401"/>
      <c r="KX1854" s="401"/>
      <c r="KY1854" s="401"/>
      <c r="KZ1854" s="401"/>
      <c r="LA1854" s="401"/>
      <c r="LB1854" s="401"/>
      <c r="LC1854" s="401"/>
      <c r="LD1854" s="401"/>
      <c r="LE1854" s="401"/>
      <c r="LF1854" s="401"/>
      <c r="LG1854" s="401"/>
      <c r="LH1854" s="401"/>
      <c r="LI1854" s="401"/>
      <c r="LJ1854" s="401"/>
      <c r="LK1854" s="401"/>
      <c r="LL1854" s="401"/>
      <c r="LM1854" s="401"/>
      <c r="LN1854" s="401"/>
      <c r="LO1854" s="401"/>
      <c r="LP1854" s="401"/>
      <c r="LQ1854" s="401"/>
      <c r="LR1854" s="401"/>
      <c r="LS1854" s="401"/>
      <c r="LT1854" s="401"/>
      <c r="LU1854" s="401"/>
      <c r="LV1854" s="401"/>
      <c r="LW1854" s="401"/>
      <c r="LX1854" s="401"/>
      <c r="LY1854" s="401"/>
      <c r="LZ1854" s="401"/>
      <c r="MA1854" s="401"/>
      <c r="MB1854" s="401"/>
      <c r="MC1854" s="401"/>
      <c r="MD1854" s="401"/>
      <c r="ME1854" s="401"/>
      <c r="MF1854" s="401"/>
      <c r="MG1854" s="401"/>
      <c r="MH1854" s="401"/>
      <c r="MI1854" s="401"/>
      <c r="MJ1854" s="401"/>
      <c r="MK1854" s="401"/>
      <c r="ML1854" s="401"/>
      <c r="MM1854" s="401"/>
      <c r="MN1854" s="401"/>
      <c r="MO1854" s="401"/>
      <c r="MP1854" s="401"/>
      <c r="MQ1854" s="401"/>
      <c r="MR1854" s="401"/>
      <c r="MS1854" s="401"/>
      <c r="MT1854" s="401"/>
      <c r="MU1854" s="401"/>
      <c r="MV1854" s="401"/>
      <c r="MW1854" s="401"/>
      <c r="MX1854" s="401"/>
      <c r="MY1854" s="401"/>
      <c r="MZ1854" s="401"/>
      <c r="NA1854" s="401"/>
      <c r="NB1854" s="401"/>
      <c r="NC1854" s="401"/>
      <c r="ND1854" s="401"/>
      <c r="NE1854" s="401"/>
      <c r="NF1854" s="401"/>
      <c r="NG1854" s="401"/>
      <c r="NH1854" s="401"/>
      <c r="NI1854" s="401"/>
      <c r="NJ1854" s="401"/>
      <c r="NK1854" s="401"/>
      <c r="NL1854" s="401"/>
      <c r="NM1854" s="401"/>
      <c r="NN1854" s="401"/>
      <c r="NO1854" s="401"/>
      <c r="NP1854" s="401"/>
      <c r="NQ1854" s="401"/>
      <c r="NR1854" s="401"/>
      <c r="NS1854" s="401"/>
      <c r="NT1854" s="401"/>
      <c r="NU1854" s="401"/>
      <c r="NV1854" s="401"/>
      <c r="NW1854" s="401"/>
      <c r="NX1854" s="401"/>
      <c r="NY1854" s="401"/>
      <c r="NZ1854" s="401"/>
      <c r="OA1854" s="401"/>
      <c r="OB1854" s="401"/>
      <c r="OC1854" s="401"/>
      <c r="OD1854" s="401"/>
      <c r="OE1854" s="401"/>
      <c r="OF1854" s="401"/>
      <c r="OG1854" s="401"/>
      <c r="OH1854" s="401"/>
      <c r="OI1854" s="401"/>
      <c r="OJ1854" s="401"/>
      <c r="OK1854" s="401"/>
      <c r="OL1854" s="401"/>
      <c r="OM1854" s="401"/>
      <c r="ON1854" s="401"/>
      <c r="OO1854" s="401"/>
      <c r="OP1854" s="401"/>
      <c r="OQ1854" s="401"/>
      <c r="OR1854" s="401"/>
      <c r="OS1854" s="401"/>
      <c r="OT1854" s="401"/>
      <c r="OU1854" s="401"/>
      <c r="OV1854" s="401"/>
      <c r="OW1854" s="401"/>
      <c r="OX1854" s="401"/>
      <c r="OY1854" s="401"/>
      <c r="OZ1854" s="401"/>
      <c r="PA1854" s="401"/>
      <c r="PB1854" s="401"/>
      <c r="PC1854" s="401"/>
      <c r="PD1854" s="401"/>
      <c r="PE1854" s="401"/>
      <c r="PF1854" s="401"/>
      <c r="PG1854" s="401"/>
      <c r="PH1854" s="401"/>
      <c r="PI1854" s="401"/>
      <c r="PJ1854" s="401"/>
      <c r="PK1854" s="401"/>
      <c r="PL1854" s="401"/>
      <c r="PM1854" s="401"/>
      <c r="PN1854" s="401"/>
      <c r="PO1854" s="401"/>
      <c r="PP1854" s="401"/>
      <c r="PQ1854" s="401"/>
      <c r="PR1854" s="401"/>
      <c r="PS1854" s="401"/>
      <c r="PT1854" s="401"/>
      <c r="PU1854" s="401"/>
      <c r="PV1854" s="401"/>
      <c r="PW1854" s="401"/>
      <c r="PX1854" s="401"/>
      <c r="PY1854" s="401"/>
      <c r="PZ1854" s="401"/>
      <c r="QA1854" s="401"/>
      <c r="QB1854" s="401"/>
      <c r="QC1854" s="401"/>
      <c r="QD1854" s="401"/>
      <c r="QE1854" s="401"/>
      <c r="QF1854" s="401"/>
      <c r="QG1854" s="401"/>
      <c r="QH1854" s="401"/>
      <c r="QI1854" s="401"/>
      <c r="QJ1854" s="401"/>
      <c r="QK1854" s="401"/>
      <c r="QL1854" s="401"/>
      <c r="QM1854" s="401"/>
      <c r="QN1854" s="401"/>
      <c r="QO1854" s="401"/>
      <c r="QP1854" s="401"/>
      <c r="QQ1854" s="401"/>
      <c r="QR1854" s="401"/>
      <c r="QS1854" s="401"/>
      <c r="QT1854" s="401"/>
      <c r="QU1854" s="401"/>
      <c r="QV1854" s="401"/>
      <c r="QW1854" s="401"/>
      <c r="QX1854" s="401"/>
      <c r="QY1854" s="401"/>
      <c r="QZ1854" s="401"/>
      <c r="RA1854" s="401"/>
      <c r="RB1854" s="401"/>
      <c r="RC1854" s="401"/>
      <c r="RD1854" s="401"/>
      <c r="RE1854" s="401"/>
      <c r="RF1854" s="401"/>
      <c r="RG1854" s="401"/>
      <c r="RH1854" s="401"/>
      <c r="RI1854" s="401"/>
      <c r="RJ1854" s="401"/>
      <c r="RK1854" s="401"/>
      <c r="RL1854" s="401"/>
      <c r="RM1854" s="401"/>
      <c r="RN1854" s="401"/>
      <c r="RO1854" s="401"/>
      <c r="RP1854" s="401"/>
      <c r="RQ1854" s="401"/>
      <c r="RR1854" s="401"/>
      <c r="RS1854" s="401"/>
      <c r="RT1854" s="401"/>
      <c r="RU1854" s="401"/>
      <c r="RV1854" s="401"/>
      <c r="RW1854" s="401"/>
      <c r="RX1854" s="401"/>
      <c r="RY1854" s="401"/>
      <c r="RZ1854" s="401"/>
      <c r="SA1854" s="401"/>
      <c r="SB1854" s="401"/>
      <c r="SC1854" s="401"/>
      <c r="SD1854" s="401"/>
      <c r="SE1854" s="401"/>
      <c r="SF1854" s="401"/>
      <c r="SG1854" s="401"/>
      <c r="SH1854" s="401"/>
      <c r="SI1854" s="401"/>
      <c r="SJ1854" s="401"/>
      <c r="SK1854" s="401"/>
      <c r="SL1854" s="401"/>
      <c r="SM1854" s="401"/>
      <c r="SN1854" s="401"/>
      <c r="SO1854" s="401"/>
      <c r="SP1854" s="401"/>
      <c r="SQ1854" s="401"/>
      <c r="SR1854" s="401"/>
      <c r="SS1854" s="401"/>
      <c r="ST1854" s="401"/>
      <c r="SU1854" s="401"/>
      <c r="SV1854" s="401"/>
      <c r="SW1854" s="401"/>
      <c r="SX1854" s="401"/>
      <c r="SY1854" s="401"/>
      <c r="SZ1854" s="401"/>
      <c r="TA1854" s="401"/>
      <c r="TB1854" s="401"/>
      <c r="TC1854" s="401"/>
      <c r="TD1854" s="401"/>
      <c r="TE1854" s="401"/>
      <c r="TF1854" s="401"/>
      <c r="TG1854" s="401"/>
      <c r="TH1854" s="401"/>
      <c r="TI1854" s="401"/>
      <c r="TJ1854" s="401"/>
      <c r="TK1854" s="401"/>
      <c r="TL1854" s="401"/>
      <c r="TM1854" s="401"/>
      <c r="TN1854" s="401"/>
      <c r="TO1854" s="401"/>
      <c r="TP1854" s="401"/>
      <c r="TQ1854" s="401"/>
      <c r="TR1854" s="401"/>
      <c r="TS1854" s="401"/>
      <c r="TT1854" s="401"/>
      <c r="TU1854" s="401"/>
      <c r="TV1854" s="401"/>
      <c r="TW1854" s="401"/>
      <c r="TX1854" s="401"/>
      <c r="TY1854" s="401"/>
      <c r="TZ1854" s="401"/>
      <c r="UA1854" s="401"/>
      <c r="UB1854" s="401"/>
      <c r="UC1854" s="401"/>
      <c r="UD1854" s="401"/>
      <c r="UE1854" s="401"/>
      <c r="UF1854" s="401"/>
      <c r="UG1854" s="401"/>
      <c r="UH1854" s="401"/>
      <c r="UI1854" s="401"/>
      <c r="UJ1854" s="401"/>
      <c r="UK1854" s="401"/>
      <c r="UL1854" s="401"/>
      <c r="UM1854" s="401"/>
      <c r="UN1854" s="401"/>
      <c r="UO1854" s="401"/>
      <c r="UP1854" s="401"/>
      <c r="UQ1854" s="401"/>
      <c r="UR1854" s="401"/>
      <c r="US1854" s="401"/>
      <c r="UT1854" s="401"/>
      <c r="UU1854" s="401"/>
      <c r="UV1854" s="401"/>
      <c r="UW1854" s="401"/>
      <c r="UX1854" s="401"/>
      <c r="UY1854" s="401"/>
      <c r="UZ1854" s="401"/>
      <c r="VA1854" s="401"/>
      <c r="VB1854" s="401"/>
      <c r="VC1854" s="401"/>
      <c r="VD1854" s="401"/>
      <c r="VE1854" s="401"/>
      <c r="VF1854" s="401"/>
      <c r="VG1854" s="401"/>
      <c r="VH1854" s="401"/>
      <c r="VI1854" s="401"/>
      <c r="VJ1854" s="401"/>
      <c r="VK1854" s="401"/>
      <c r="VL1854" s="401"/>
      <c r="VM1854" s="401"/>
      <c r="VN1854" s="401"/>
      <c r="VO1854" s="401"/>
      <c r="VP1854" s="401"/>
      <c r="VQ1854" s="401"/>
      <c r="VR1854" s="401"/>
      <c r="VS1854" s="401"/>
      <c r="VT1854" s="401"/>
      <c r="VU1854" s="401"/>
      <c r="VV1854" s="401"/>
      <c r="VW1854" s="401"/>
      <c r="VX1854" s="401"/>
      <c r="VY1854" s="401"/>
      <c r="VZ1854" s="401"/>
      <c r="WA1854" s="401"/>
      <c r="WB1854" s="401"/>
      <c r="WC1854" s="401"/>
      <c r="WD1854" s="401"/>
      <c r="WE1854" s="401"/>
      <c r="WF1854" s="401"/>
      <c r="WG1854" s="401"/>
      <c r="WH1854" s="401"/>
      <c r="WI1854" s="401"/>
      <c r="WJ1854" s="401"/>
      <c r="WK1854" s="401"/>
      <c r="WL1854" s="401"/>
      <c r="WM1854" s="401"/>
      <c r="WN1854" s="401"/>
      <c r="WO1854" s="401"/>
      <c r="WP1854" s="401"/>
      <c r="WQ1854" s="401"/>
      <c r="WR1854" s="401"/>
      <c r="WS1854" s="401"/>
      <c r="WT1854" s="401"/>
      <c r="WU1854" s="401"/>
      <c r="WV1854" s="401"/>
      <c r="WW1854" s="401"/>
      <c r="WX1854" s="401"/>
      <c r="WY1854" s="401"/>
      <c r="WZ1854" s="401"/>
      <c r="XA1854" s="401"/>
      <c r="XB1854" s="401"/>
      <c r="XC1854" s="401"/>
      <c r="XD1854" s="401"/>
      <c r="XE1854" s="401"/>
      <c r="XF1854" s="401"/>
      <c r="XG1854" s="401"/>
      <c r="XH1854" s="401"/>
      <c r="XI1854" s="401"/>
      <c r="XJ1854" s="401"/>
      <c r="XK1854" s="401"/>
      <c r="XL1854" s="401"/>
      <c r="XM1854" s="401"/>
      <c r="XN1854" s="401"/>
      <c r="XO1854" s="401"/>
      <c r="XP1854" s="401"/>
      <c r="XQ1854" s="401"/>
      <c r="XR1854" s="401"/>
      <c r="XS1854" s="401"/>
      <c r="XT1854" s="401"/>
      <c r="XU1854" s="401"/>
      <c r="XV1854" s="401"/>
      <c r="XW1854" s="401"/>
      <c r="XX1854" s="401"/>
      <c r="XY1854" s="401"/>
      <c r="XZ1854" s="401"/>
      <c r="YA1854" s="401"/>
      <c r="YB1854" s="401"/>
      <c r="YC1854" s="401"/>
      <c r="YD1854" s="401"/>
      <c r="YE1854" s="401"/>
      <c r="YF1854" s="401"/>
      <c r="YG1854" s="401"/>
      <c r="YH1854" s="401"/>
      <c r="YI1854" s="401"/>
      <c r="YJ1854" s="401"/>
      <c r="YK1854" s="401"/>
      <c r="YL1854" s="401"/>
      <c r="YM1854" s="401"/>
      <c r="YN1854" s="401"/>
      <c r="YO1854" s="401"/>
      <c r="YP1854" s="401"/>
      <c r="YQ1854" s="401"/>
      <c r="YR1854" s="401"/>
      <c r="YS1854" s="401"/>
      <c r="YT1854" s="401"/>
      <c r="YU1854" s="401"/>
      <c r="YV1854" s="401"/>
      <c r="YW1854" s="401"/>
      <c r="YX1854" s="401"/>
      <c r="YY1854" s="401"/>
      <c r="YZ1854" s="401"/>
      <c r="ZA1854" s="401"/>
      <c r="ZB1854" s="401"/>
      <c r="ZC1854" s="401"/>
      <c r="ZD1854" s="401"/>
      <c r="ZE1854" s="401"/>
      <c r="ZF1854" s="401"/>
      <c r="ZG1854" s="401"/>
      <c r="ZH1854" s="401"/>
      <c r="ZI1854" s="401"/>
      <c r="ZJ1854" s="401"/>
      <c r="ZK1854" s="401"/>
      <c r="ZL1854" s="401"/>
      <c r="ZM1854" s="401"/>
      <c r="ZN1854" s="401"/>
      <c r="ZO1854" s="401"/>
      <c r="ZP1854" s="401"/>
      <c r="ZQ1854" s="401"/>
      <c r="ZR1854" s="401"/>
      <c r="ZS1854" s="401"/>
      <c r="ZT1854" s="401"/>
      <c r="ZU1854" s="401"/>
      <c r="ZV1854" s="401"/>
      <c r="ZW1854" s="401"/>
      <c r="ZX1854" s="401"/>
      <c r="ZY1854" s="401"/>
      <c r="ZZ1854" s="401"/>
      <c r="AAA1854" s="401"/>
      <c r="AAB1854" s="401"/>
      <c r="AAC1854" s="401"/>
      <c r="AAD1854" s="401"/>
      <c r="AAE1854" s="401"/>
      <c r="AAF1854" s="401"/>
      <c r="AAG1854" s="401"/>
      <c r="AAH1854" s="401"/>
      <c r="AAI1854" s="401"/>
      <c r="AAJ1854" s="401"/>
      <c r="AAK1854" s="401"/>
      <c r="AAL1854" s="401"/>
      <c r="AAM1854" s="401"/>
      <c r="AAN1854" s="401"/>
      <c r="AAO1854" s="401"/>
      <c r="AAP1854" s="401"/>
      <c r="AAQ1854" s="401"/>
      <c r="AAR1854" s="401"/>
      <c r="AAS1854" s="401"/>
      <c r="AAT1854" s="401"/>
      <c r="AAU1854" s="401"/>
      <c r="AAV1854" s="401"/>
      <c r="AAW1854" s="401"/>
      <c r="AAX1854" s="401"/>
      <c r="AAY1854" s="401"/>
      <c r="AAZ1854" s="401"/>
      <c r="ABA1854" s="401"/>
      <c r="ABB1854" s="401"/>
      <c r="ABC1854" s="401"/>
      <c r="ABD1854" s="401"/>
      <c r="ABE1854" s="401"/>
      <c r="ABF1854" s="401"/>
      <c r="ABG1854" s="401"/>
      <c r="ABH1854" s="401"/>
      <c r="ABI1854" s="401"/>
      <c r="ABJ1854" s="401"/>
      <c r="ABK1854" s="401"/>
      <c r="ABL1854" s="401"/>
      <c r="ABM1854" s="401"/>
      <c r="ABN1854" s="401"/>
      <c r="ABO1854" s="401"/>
      <c r="ABP1854" s="401"/>
      <c r="ABQ1854" s="401"/>
      <c r="ABR1854" s="401"/>
      <c r="ABS1854" s="401"/>
      <c r="ABT1854" s="401"/>
      <c r="ABU1854" s="401"/>
      <c r="ABV1854" s="401"/>
      <c r="ABW1854" s="401"/>
      <c r="ABX1854" s="401"/>
      <c r="ABY1854" s="401"/>
      <c r="ABZ1854" s="401"/>
      <c r="ACA1854" s="401"/>
      <c r="ACB1854" s="401"/>
      <c r="ACC1854" s="401"/>
      <c r="ACD1854" s="401"/>
      <c r="ACE1854" s="401"/>
      <c r="ACF1854" s="401"/>
      <c r="ACG1854" s="401"/>
      <c r="ACH1854" s="401"/>
      <c r="ACI1854" s="401"/>
      <c r="ACJ1854" s="401"/>
      <c r="ACK1854" s="401"/>
      <c r="ACL1854" s="401"/>
      <c r="ACM1854" s="401"/>
      <c r="ACN1854" s="401"/>
      <c r="ACO1854" s="401"/>
      <c r="ACP1854" s="401"/>
      <c r="ACQ1854" s="401"/>
      <c r="ACR1854" s="401"/>
      <c r="ACS1854" s="401"/>
      <c r="ACT1854" s="401"/>
      <c r="ACU1854" s="401"/>
      <c r="ACV1854" s="401"/>
      <c r="ACW1854" s="401"/>
      <c r="ACX1854" s="401"/>
      <c r="ACY1854" s="401"/>
      <c r="ACZ1854" s="401"/>
      <c r="ADA1854" s="401"/>
      <c r="ADB1854" s="401"/>
      <c r="ADC1854" s="401"/>
      <c r="ADD1854" s="401"/>
      <c r="ADE1854" s="401"/>
      <c r="ADF1854" s="401"/>
      <c r="ADG1854" s="401"/>
      <c r="ADH1854" s="401"/>
      <c r="ADI1854" s="401"/>
      <c r="ADJ1854" s="401"/>
      <c r="ADK1854" s="401"/>
      <c r="ADL1854" s="401"/>
      <c r="ADM1854" s="401"/>
      <c r="ADN1854" s="401"/>
      <c r="ADO1854" s="401"/>
      <c r="ADP1854" s="401"/>
      <c r="ADQ1854" s="401"/>
      <c r="ADR1854" s="401"/>
      <c r="ADS1854" s="401"/>
      <c r="ADT1854" s="401"/>
      <c r="ADU1854" s="401"/>
      <c r="ADV1854" s="401"/>
      <c r="ADW1854" s="401"/>
      <c r="ADX1854" s="401"/>
      <c r="ADY1854" s="401"/>
      <c r="ADZ1854" s="401"/>
      <c r="AEA1854" s="401"/>
      <c r="AEB1854" s="401"/>
      <c r="AEC1854" s="401"/>
      <c r="AED1854" s="401"/>
      <c r="AEE1854" s="401"/>
      <c r="AEF1854" s="401"/>
      <c r="AEG1854" s="401"/>
      <c r="AEH1854" s="401"/>
      <c r="AEI1854" s="401"/>
      <c r="AEJ1854" s="401"/>
      <c r="AEK1854" s="401"/>
      <c r="AEL1854" s="401"/>
      <c r="AEM1854" s="401"/>
      <c r="AEN1854" s="401"/>
      <c r="AEO1854" s="401"/>
      <c r="AEP1854" s="401"/>
      <c r="AEQ1854" s="401"/>
      <c r="AER1854" s="401"/>
      <c r="AES1854" s="401"/>
      <c r="AET1854" s="401"/>
      <c r="AEU1854" s="401"/>
      <c r="AEV1854" s="401"/>
      <c r="AEW1854" s="401"/>
      <c r="AEX1854" s="401"/>
      <c r="AEY1854" s="401"/>
      <c r="AEZ1854" s="401"/>
      <c r="AFA1854" s="401"/>
      <c r="AFB1854" s="401"/>
      <c r="AFC1854" s="401"/>
      <c r="AFD1854" s="401"/>
      <c r="AFE1854" s="401"/>
      <c r="AFF1854" s="401"/>
      <c r="AFG1854" s="401"/>
      <c r="AFH1854" s="401"/>
      <c r="AFI1854" s="401"/>
      <c r="AFJ1854" s="401"/>
      <c r="AFK1854" s="401"/>
      <c r="AFL1854" s="401"/>
      <c r="AFM1854" s="401"/>
      <c r="AFN1854" s="401"/>
      <c r="AFO1854" s="401"/>
      <c r="AFP1854" s="401"/>
      <c r="AFQ1854" s="401"/>
      <c r="AFR1854" s="401"/>
      <c r="AFS1854" s="401"/>
      <c r="AFT1854" s="401"/>
      <c r="AFU1854" s="401"/>
      <c r="AFV1854" s="401"/>
      <c r="AFW1854" s="401"/>
      <c r="AFX1854" s="401"/>
      <c r="AFY1854" s="401"/>
      <c r="AFZ1854" s="401"/>
      <c r="AGA1854" s="401"/>
      <c r="AGB1854" s="401"/>
      <c r="AGC1854" s="401"/>
      <c r="AGD1854" s="401"/>
      <c r="AGE1854" s="401"/>
      <c r="AGF1854" s="401"/>
      <c r="AGG1854" s="401"/>
      <c r="AGH1854" s="401"/>
      <c r="AGI1854" s="401"/>
      <c r="AGJ1854" s="401"/>
      <c r="AGK1854" s="401"/>
      <c r="AGL1854" s="401"/>
      <c r="AGM1854" s="401"/>
      <c r="AGN1854" s="401"/>
      <c r="AGO1854" s="401"/>
      <c r="AGP1854" s="401"/>
      <c r="AGQ1854" s="401"/>
      <c r="AGR1854" s="401"/>
      <c r="AGS1854" s="401"/>
      <c r="AGT1854" s="401"/>
      <c r="AGU1854" s="401"/>
      <c r="AGV1854" s="401"/>
      <c r="AGW1854" s="401"/>
      <c r="AGX1854" s="401"/>
      <c r="AGY1854" s="401"/>
      <c r="AGZ1854" s="401"/>
      <c r="AHA1854" s="401"/>
      <c r="AHB1854" s="401"/>
      <c r="AHC1854" s="401"/>
      <c r="AHD1854" s="401"/>
      <c r="AHE1854" s="401"/>
      <c r="AHF1854" s="401"/>
      <c r="AHG1854" s="401"/>
      <c r="AHH1854" s="401"/>
      <c r="AHI1854" s="401"/>
      <c r="AHJ1854" s="401"/>
      <c r="AHK1854" s="401"/>
      <c r="AHL1854" s="401"/>
      <c r="AHM1854" s="401"/>
      <c r="AHN1854" s="401"/>
      <c r="AHO1854" s="401"/>
      <c r="AHP1854" s="401"/>
      <c r="AHQ1854" s="401"/>
      <c r="AHR1854" s="401"/>
      <c r="AHS1854" s="401"/>
      <c r="AHT1854" s="401"/>
      <c r="AHU1854" s="401"/>
      <c r="AHV1854" s="401"/>
      <c r="AHW1854" s="401"/>
      <c r="AHX1854" s="401"/>
      <c r="AHY1854" s="401"/>
      <c r="AHZ1854" s="401"/>
      <c r="AIA1854" s="401"/>
      <c r="AIB1854" s="401"/>
      <c r="AIC1854" s="401"/>
      <c r="AID1854" s="401"/>
      <c r="AIE1854" s="401"/>
      <c r="AIF1854" s="401"/>
      <c r="AIG1854" s="401"/>
      <c r="AIH1854" s="401"/>
      <c r="AII1854" s="401"/>
      <c r="AIJ1854" s="401"/>
      <c r="AIK1854" s="401"/>
      <c r="AIL1854" s="401"/>
      <c r="AIM1854" s="401"/>
      <c r="AIN1854" s="401"/>
      <c r="AIO1854" s="401"/>
      <c r="AIP1854" s="401"/>
      <c r="AIQ1854" s="401"/>
      <c r="AIR1854" s="401"/>
      <c r="AIS1854" s="401"/>
      <c r="AIT1854" s="401"/>
      <c r="AIU1854" s="401"/>
      <c r="AIV1854" s="401"/>
      <c r="AIW1854" s="401"/>
      <c r="AIX1854" s="401"/>
      <c r="AIY1854" s="401"/>
      <c r="AIZ1854" s="401"/>
      <c r="AJA1854" s="401"/>
      <c r="AJB1854" s="401"/>
      <c r="AJC1854" s="401"/>
      <c r="AJD1854" s="401"/>
      <c r="AJE1854" s="401"/>
      <c r="AJF1854" s="401"/>
      <c r="AJG1854" s="401"/>
      <c r="AJH1854" s="401"/>
      <c r="AJI1854" s="401"/>
      <c r="AJJ1854" s="401"/>
      <c r="AJK1854" s="401"/>
      <c r="AJL1854" s="401"/>
      <c r="AJM1854" s="401"/>
      <c r="AJN1854" s="401"/>
      <c r="AJO1854" s="401"/>
      <c r="AJP1854" s="401"/>
      <c r="AJQ1854" s="401"/>
      <c r="AJR1854" s="401"/>
      <c r="AJS1854" s="401"/>
      <c r="AJT1854" s="401"/>
      <c r="AJU1854" s="401"/>
      <c r="AJV1854" s="401"/>
      <c r="AJW1854" s="401"/>
      <c r="AJX1854" s="401"/>
      <c r="AJY1854" s="401"/>
      <c r="AJZ1854" s="401"/>
      <c r="AKA1854" s="401"/>
      <c r="AKB1854" s="401"/>
      <c r="AKC1854" s="401"/>
      <c r="AKD1854" s="401"/>
      <c r="AKE1854" s="401"/>
      <c r="AKF1854" s="401"/>
      <c r="AKG1854" s="401"/>
      <c r="AKH1854" s="401"/>
      <c r="AKI1854" s="401"/>
      <c r="AKJ1854" s="401"/>
      <c r="AKK1854" s="401"/>
      <c r="AKL1854" s="401"/>
      <c r="AKM1854" s="401"/>
      <c r="AKN1854" s="401"/>
      <c r="AKO1854" s="401"/>
      <c r="AKP1854" s="401"/>
      <c r="AKQ1854" s="401"/>
      <c r="AKR1854" s="401"/>
      <c r="AKS1854" s="401"/>
      <c r="AKT1854" s="401"/>
      <c r="AKU1854" s="401"/>
      <c r="AKV1854" s="401"/>
      <c r="AKW1854" s="401"/>
      <c r="AKX1854" s="401"/>
      <c r="AKY1854" s="401"/>
      <c r="AKZ1854" s="401"/>
      <c r="ALA1854" s="401"/>
      <c r="ALB1854" s="401"/>
      <c r="ALC1854" s="401"/>
      <c r="ALD1854" s="401"/>
      <c r="ALE1854" s="401"/>
      <c r="ALF1854" s="401"/>
      <c r="ALG1854" s="401"/>
      <c r="ALH1854" s="401"/>
      <c r="ALI1854" s="401"/>
      <c r="ALJ1854" s="401"/>
      <c r="ALK1854" s="401"/>
      <c r="ALL1854" s="401"/>
      <c r="ALM1854" s="401"/>
      <c r="ALN1854" s="401"/>
      <c r="ALO1854" s="401"/>
      <c r="ALP1854" s="401"/>
      <c r="ALQ1854" s="401"/>
      <c r="ALR1854" s="401"/>
      <c r="ALS1854" s="401"/>
      <c r="ALT1854" s="401"/>
      <c r="ALU1854" s="401"/>
      <c r="ALV1854" s="401"/>
      <c r="ALW1854" s="401"/>
      <c r="ALX1854" s="401"/>
      <c r="ALY1854" s="401"/>
      <c r="ALZ1854" s="401"/>
      <c r="AMA1854" s="401"/>
      <c r="AMB1854" s="401"/>
      <c r="AMC1854" s="401"/>
      <c r="AMD1854" s="401"/>
      <c r="AME1854" s="401"/>
      <c r="AMF1854" s="401"/>
      <c r="AMG1854" s="401"/>
      <c r="AMH1854" s="401"/>
      <c r="AMI1854" s="401"/>
      <c r="AMJ1854" s="401"/>
      <c r="AMK1854" s="401"/>
      <c r="AML1854" s="401"/>
      <c r="AMM1854" s="401"/>
      <c r="AMN1854" s="401"/>
      <c r="AMO1854" s="401"/>
      <c r="AMP1854" s="401"/>
      <c r="AMQ1854" s="401"/>
      <c r="AMR1854" s="401"/>
      <c r="AMS1854" s="401"/>
      <c r="AMT1854" s="401"/>
      <c r="AMU1854" s="401"/>
      <c r="AMV1854" s="401"/>
      <c r="AMW1854" s="401"/>
      <c r="AMX1854" s="401"/>
      <c r="AMY1854" s="401"/>
      <c r="AMZ1854" s="401"/>
      <c r="ANA1854" s="401"/>
      <c r="ANB1854" s="401"/>
      <c r="ANC1854" s="401"/>
      <c r="AND1854" s="401"/>
      <c r="ANE1854" s="401"/>
      <c r="ANF1854" s="401"/>
      <c r="ANG1854" s="401"/>
      <c r="ANH1854" s="401"/>
      <c r="ANI1854" s="401"/>
      <c r="ANJ1854" s="401"/>
      <c r="ANK1854" s="401"/>
      <c r="ANL1854" s="401"/>
      <c r="ANM1854" s="401"/>
      <c r="ANN1854" s="401"/>
      <c r="ANO1854" s="401"/>
      <c r="ANP1854" s="401"/>
      <c r="ANQ1854" s="401"/>
      <c r="ANR1854" s="401"/>
      <c r="ANS1854" s="401"/>
      <c r="ANT1854" s="401"/>
      <c r="ANU1854" s="401"/>
      <c r="ANV1854" s="401"/>
      <c r="ANW1854" s="401"/>
      <c r="ANX1854" s="401"/>
      <c r="ANY1854" s="401"/>
      <c r="ANZ1854" s="401"/>
      <c r="AOA1854" s="401"/>
      <c r="AOB1854" s="401"/>
      <c r="AOC1854" s="401"/>
      <c r="AOD1854" s="401"/>
      <c r="AOE1854" s="401"/>
      <c r="AOF1854" s="401"/>
      <c r="AOG1854" s="401"/>
      <c r="AOH1854" s="401"/>
      <c r="AOI1854" s="401"/>
      <c r="AOJ1854" s="401"/>
      <c r="AOK1854" s="401"/>
      <c r="AOL1854" s="401"/>
      <c r="AOM1854" s="401"/>
      <c r="AON1854" s="401"/>
      <c r="AOO1854" s="401"/>
      <c r="AOP1854" s="401"/>
      <c r="AOQ1854" s="401"/>
      <c r="AOR1854" s="401"/>
      <c r="AOS1854" s="401"/>
      <c r="AOT1854" s="401"/>
      <c r="AOU1854" s="401"/>
      <c r="AOV1854" s="401"/>
      <c r="AOW1854" s="401"/>
      <c r="AOX1854" s="401"/>
      <c r="AOY1854" s="401"/>
      <c r="AOZ1854" s="401"/>
      <c r="APA1854" s="401"/>
      <c r="APB1854" s="401"/>
      <c r="APC1854" s="401"/>
      <c r="APD1854" s="401"/>
      <c r="APE1854" s="401"/>
      <c r="APF1854" s="401"/>
      <c r="APG1854" s="401"/>
      <c r="APH1854" s="401"/>
      <c r="API1854" s="401"/>
      <c r="APJ1854" s="401"/>
      <c r="APK1854" s="401"/>
      <c r="APL1854" s="401"/>
      <c r="APM1854" s="401"/>
      <c r="APN1854" s="401"/>
      <c r="APO1854" s="401"/>
      <c r="APP1854" s="401"/>
      <c r="APQ1854" s="401"/>
      <c r="APR1854" s="401"/>
      <c r="APS1854" s="401"/>
      <c r="APT1854" s="401"/>
      <c r="APU1854" s="401"/>
      <c r="APV1854" s="401"/>
      <c r="APW1854" s="401"/>
      <c r="APX1854" s="401"/>
      <c r="APY1854" s="401"/>
      <c r="APZ1854" s="401"/>
      <c r="AQA1854" s="401"/>
      <c r="AQB1854" s="401"/>
      <c r="AQC1854" s="401"/>
      <c r="AQD1854" s="401"/>
      <c r="AQE1854" s="401"/>
      <c r="AQF1854" s="401"/>
      <c r="AQG1854" s="401"/>
      <c r="AQH1854" s="401"/>
      <c r="AQI1854" s="401"/>
      <c r="AQJ1854" s="401"/>
      <c r="AQK1854" s="401"/>
      <c r="AQL1854" s="401"/>
      <c r="AQM1854" s="401"/>
      <c r="AQN1854" s="401"/>
      <c r="AQO1854" s="401"/>
      <c r="AQP1854" s="401"/>
      <c r="AQQ1854" s="401"/>
      <c r="AQR1854" s="401"/>
      <c r="AQS1854" s="401"/>
      <c r="AQT1854" s="401"/>
      <c r="AQU1854" s="401"/>
      <c r="AQV1854" s="401"/>
      <c r="AQW1854" s="401"/>
      <c r="AQX1854" s="401"/>
      <c r="AQY1854" s="401"/>
      <c r="AQZ1854" s="401"/>
      <c r="ARA1854" s="401"/>
      <c r="ARB1854" s="401"/>
      <c r="ARC1854" s="401"/>
      <c r="ARD1854" s="401"/>
      <c r="ARE1854" s="401"/>
      <c r="ARF1854" s="401"/>
      <c r="ARG1854" s="401"/>
      <c r="ARH1854" s="401"/>
      <c r="ARI1854" s="401"/>
      <c r="ARJ1854" s="401"/>
      <c r="ARK1854" s="401"/>
      <c r="ARL1854" s="401"/>
      <c r="ARM1854" s="401"/>
      <c r="ARN1854" s="401"/>
      <c r="ARO1854" s="401"/>
      <c r="ARP1854" s="401"/>
      <c r="ARQ1854" s="401"/>
      <c r="ARR1854" s="401"/>
      <c r="ARS1854" s="401"/>
      <c r="ART1854" s="401"/>
      <c r="ARU1854" s="401"/>
      <c r="ARV1854" s="401"/>
      <c r="ARW1854" s="401"/>
      <c r="ARX1854" s="401"/>
      <c r="ARY1854" s="401"/>
      <c r="ARZ1854" s="401"/>
      <c r="ASA1854" s="401"/>
      <c r="ASB1854" s="401"/>
      <c r="ASC1854" s="401"/>
      <c r="ASD1854" s="401"/>
      <c r="ASE1854" s="401"/>
      <c r="ASF1854" s="401"/>
      <c r="ASG1854" s="401"/>
      <c r="ASH1854" s="401"/>
      <c r="ASI1854" s="401"/>
      <c r="ASJ1854" s="401"/>
      <c r="ASK1854" s="401"/>
      <c r="ASL1854" s="401"/>
      <c r="ASM1854" s="401"/>
      <c r="ASN1854" s="401"/>
      <c r="ASO1854" s="401"/>
      <c r="ASP1854" s="401"/>
      <c r="ASQ1854" s="401"/>
      <c r="ASR1854" s="401"/>
      <c r="ASS1854" s="401"/>
      <c r="AST1854" s="401"/>
      <c r="ASU1854" s="401"/>
      <c r="ASV1854" s="401"/>
      <c r="ASW1854" s="401"/>
      <c r="ASX1854" s="401"/>
      <c r="ASY1854" s="401"/>
      <c r="ASZ1854" s="401"/>
      <c r="ATA1854" s="401"/>
      <c r="ATB1854" s="401"/>
      <c r="ATC1854" s="401"/>
      <c r="ATD1854" s="401"/>
      <c r="ATE1854" s="401"/>
      <c r="ATF1854" s="401"/>
      <c r="ATG1854" s="401"/>
      <c r="ATH1854" s="401"/>
      <c r="ATI1854" s="401"/>
      <c r="ATJ1854" s="401"/>
      <c r="ATK1854" s="401"/>
      <c r="ATL1854" s="401"/>
      <c r="ATM1854" s="401"/>
      <c r="ATN1854" s="401"/>
      <c r="ATO1854" s="401"/>
      <c r="ATP1854" s="401"/>
      <c r="ATQ1854" s="401"/>
      <c r="ATR1854" s="401"/>
      <c r="ATS1854" s="401"/>
      <c r="ATT1854" s="401"/>
      <c r="ATU1854" s="401"/>
      <c r="ATV1854" s="401"/>
      <c r="ATW1854" s="401"/>
      <c r="ATX1854" s="401"/>
      <c r="ATY1854" s="401"/>
      <c r="ATZ1854" s="401"/>
      <c r="AUA1854" s="401"/>
      <c r="AUB1854" s="401"/>
      <c r="AUC1854" s="401"/>
      <c r="AUD1854" s="401"/>
      <c r="AUE1854" s="401"/>
      <c r="AUF1854" s="401"/>
      <c r="AUG1854" s="401"/>
      <c r="AUH1854" s="401"/>
      <c r="AUI1854" s="401"/>
      <c r="AUJ1854" s="401"/>
      <c r="AUK1854" s="401"/>
      <c r="AUL1854" s="401"/>
      <c r="AUM1854" s="401"/>
      <c r="AUN1854" s="401"/>
      <c r="AUO1854" s="401"/>
      <c r="AUP1854" s="401"/>
      <c r="AUQ1854" s="401"/>
      <c r="AUR1854" s="401"/>
      <c r="AUS1854" s="401"/>
      <c r="AUT1854" s="401"/>
      <c r="AUU1854" s="401"/>
      <c r="AUV1854" s="401"/>
      <c r="AUW1854" s="401"/>
      <c r="AUX1854" s="401"/>
      <c r="AUY1854" s="401"/>
      <c r="AUZ1854" s="401"/>
      <c r="AVA1854" s="401"/>
      <c r="AVB1854" s="401"/>
      <c r="AVC1854" s="401"/>
      <c r="AVD1854" s="401"/>
      <c r="AVE1854" s="401"/>
      <c r="AVF1854" s="401"/>
      <c r="AVG1854" s="401"/>
      <c r="AVH1854" s="401"/>
      <c r="AVI1854" s="401"/>
      <c r="AVJ1854" s="401"/>
      <c r="AVK1854" s="401"/>
      <c r="AVL1854" s="401"/>
      <c r="AVM1854" s="401"/>
      <c r="AVN1854" s="401"/>
      <c r="AVO1854" s="401"/>
      <c r="AVP1854" s="401"/>
      <c r="AVQ1854" s="401"/>
      <c r="AVR1854" s="401"/>
      <c r="AVS1854" s="401"/>
      <c r="AVT1854" s="401"/>
      <c r="AVU1854" s="401"/>
      <c r="AVV1854" s="401"/>
      <c r="AVW1854" s="401"/>
      <c r="AVX1854" s="401"/>
      <c r="AVY1854" s="401"/>
      <c r="AVZ1854" s="401"/>
      <c r="AWA1854" s="401"/>
      <c r="AWB1854" s="401"/>
      <c r="AWC1854" s="401"/>
      <c r="AWD1854" s="401"/>
      <c r="AWE1854" s="401"/>
      <c r="AWF1854" s="401"/>
      <c r="AWG1854" s="401"/>
      <c r="AWH1854" s="401"/>
      <c r="AWI1854" s="401"/>
      <c r="AWJ1854" s="401"/>
      <c r="AWK1854" s="401"/>
      <c r="AWL1854" s="401"/>
      <c r="AWM1854" s="401"/>
      <c r="AWN1854" s="401"/>
      <c r="AWO1854" s="401"/>
      <c r="AWP1854" s="401"/>
      <c r="AWQ1854" s="401"/>
      <c r="AWR1854" s="401"/>
      <c r="AWS1854" s="401"/>
      <c r="AWT1854" s="401"/>
      <c r="AWU1854" s="401"/>
      <c r="AWV1854" s="401"/>
      <c r="AWW1854" s="401"/>
      <c r="AWX1854" s="401"/>
      <c r="AWY1854" s="401"/>
      <c r="AWZ1854" s="401"/>
      <c r="AXA1854" s="401"/>
      <c r="AXB1854" s="401"/>
      <c r="AXC1854" s="401"/>
      <c r="AXD1854" s="401"/>
      <c r="AXE1854" s="401"/>
      <c r="AXF1854" s="401"/>
      <c r="AXG1854" s="401"/>
      <c r="AXH1854" s="401"/>
      <c r="AXI1854" s="401"/>
      <c r="AXJ1854" s="401"/>
      <c r="AXK1854" s="401"/>
      <c r="AXL1854" s="401"/>
      <c r="AXM1854" s="401"/>
      <c r="AXN1854" s="401"/>
      <c r="AXO1854" s="401"/>
      <c r="AXP1854" s="401"/>
      <c r="AXQ1854" s="401"/>
      <c r="AXR1854" s="401"/>
      <c r="AXS1854" s="401"/>
      <c r="AXT1854" s="401"/>
      <c r="AXU1854" s="401"/>
      <c r="AXV1854" s="401"/>
      <c r="AXW1854" s="401"/>
      <c r="AXX1854" s="401"/>
      <c r="AXY1854" s="401"/>
      <c r="AXZ1854" s="401"/>
      <c r="AYA1854" s="401"/>
      <c r="AYB1854" s="401"/>
      <c r="AYC1854" s="401"/>
      <c r="AYD1854" s="401"/>
      <c r="AYE1854" s="401"/>
      <c r="AYF1854" s="401"/>
      <c r="AYG1854" s="401"/>
      <c r="AYH1854" s="401"/>
      <c r="AYI1854" s="401"/>
      <c r="AYJ1854" s="401"/>
      <c r="AYK1854" s="401"/>
      <c r="AYL1854" s="401"/>
      <c r="AYM1854" s="401"/>
      <c r="AYN1854" s="401"/>
      <c r="AYO1854" s="401"/>
      <c r="AYP1854" s="401"/>
      <c r="AYQ1854" s="401"/>
      <c r="AYR1854" s="401"/>
      <c r="AYS1854" s="401"/>
      <c r="AYT1854" s="401"/>
      <c r="AYU1854" s="401"/>
      <c r="AYV1854" s="401"/>
      <c r="AYW1854" s="401"/>
      <c r="AYX1854" s="401"/>
      <c r="AYY1854" s="401"/>
      <c r="AYZ1854" s="401"/>
      <c r="AZA1854" s="401"/>
      <c r="AZB1854" s="401"/>
      <c r="AZC1854" s="401"/>
      <c r="AZD1854" s="401"/>
      <c r="AZE1854" s="401"/>
      <c r="AZF1854" s="401"/>
      <c r="AZG1854" s="401"/>
      <c r="AZH1854" s="401"/>
      <c r="AZI1854" s="401"/>
      <c r="AZJ1854" s="401"/>
      <c r="AZK1854" s="401"/>
      <c r="AZL1854" s="401"/>
      <c r="AZM1854" s="401"/>
      <c r="AZN1854" s="401"/>
      <c r="AZO1854" s="401"/>
      <c r="AZP1854" s="401"/>
      <c r="AZQ1854" s="401"/>
      <c r="AZR1854" s="401"/>
      <c r="AZS1854" s="401"/>
      <c r="AZT1854" s="401"/>
      <c r="AZU1854" s="401"/>
      <c r="AZV1854" s="401"/>
      <c r="AZW1854" s="401"/>
      <c r="AZX1854" s="401"/>
      <c r="AZY1854" s="401"/>
      <c r="AZZ1854" s="401"/>
      <c r="BAA1854" s="401"/>
      <c r="BAB1854" s="401"/>
      <c r="BAC1854" s="401"/>
      <c r="BAD1854" s="401"/>
      <c r="BAE1854" s="401"/>
      <c r="BAF1854" s="401"/>
      <c r="BAG1854" s="401"/>
      <c r="BAH1854" s="401"/>
      <c r="BAI1854" s="401"/>
      <c r="BAJ1854" s="401"/>
      <c r="BAK1854" s="401"/>
      <c r="BAL1854" s="401"/>
      <c r="BAM1854" s="401"/>
      <c r="BAN1854" s="401"/>
      <c r="BAO1854" s="401"/>
      <c r="BAP1854" s="401"/>
      <c r="BAQ1854" s="401"/>
      <c r="BAR1854" s="401"/>
      <c r="BAS1854" s="401"/>
      <c r="BAT1854" s="401"/>
      <c r="BAU1854" s="401"/>
      <c r="BAV1854" s="401"/>
      <c r="BAW1854" s="401"/>
      <c r="BAX1854" s="401"/>
      <c r="BAY1854" s="401"/>
      <c r="BAZ1854" s="401"/>
      <c r="BBA1854" s="401"/>
      <c r="BBB1854" s="401"/>
      <c r="BBC1854" s="401"/>
      <c r="BBD1854" s="401"/>
      <c r="BBE1854" s="401"/>
      <c r="BBF1854" s="401"/>
      <c r="BBG1854" s="401"/>
      <c r="BBH1854" s="401"/>
      <c r="BBI1854" s="401"/>
      <c r="BBJ1854" s="401"/>
      <c r="BBK1854" s="401"/>
      <c r="BBL1854" s="401"/>
      <c r="BBM1854" s="401"/>
      <c r="BBN1854" s="401"/>
      <c r="BBO1854" s="401"/>
      <c r="BBP1854" s="401"/>
      <c r="BBQ1854" s="401"/>
      <c r="BBR1854" s="401"/>
      <c r="BBS1854" s="401"/>
      <c r="BBT1854" s="401"/>
      <c r="BBU1854" s="401"/>
      <c r="BBV1854" s="401"/>
      <c r="BBW1854" s="401"/>
      <c r="BBX1854" s="401"/>
      <c r="BBY1854" s="401"/>
      <c r="BBZ1854" s="401"/>
      <c r="BCA1854" s="401"/>
      <c r="BCB1854" s="401"/>
      <c r="BCC1854" s="401"/>
      <c r="BCD1854" s="401"/>
      <c r="BCE1854" s="401"/>
      <c r="BCF1854" s="401"/>
      <c r="BCG1854" s="401"/>
      <c r="BCH1854" s="401"/>
      <c r="BCI1854" s="401"/>
      <c r="BCJ1854" s="401"/>
      <c r="BCK1854" s="401"/>
      <c r="BCL1854" s="401"/>
      <c r="BCM1854" s="401"/>
      <c r="BCN1854" s="401"/>
      <c r="BCO1854" s="401"/>
      <c r="BCP1854" s="401"/>
      <c r="BCQ1854" s="401"/>
      <c r="BCR1854" s="401"/>
      <c r="BCS1854" s="401"/>
      <c r="BCT1854" s="401"/>
      <c r="BCU1854" s="401"/>
      <c r="BCV1854" s="401"/>
      <c r="BCW1854" s="401"/>
      <c r="BCX1854" s="401"/>
      <c r="BCY1854" s="401"/>
      <c r="BCZ1854" s="401"/>
      <c r="BDA1854" s="401"/>
      <c r="BDB1854" s="401"/>
      <c r="BDC1854" s="401"/>
      <c r="BDD1854" s="401"/>
      <c r="BDE1854" s="401"/>
      <c r="BDF1854" s="401"/>
      <c r="BDG1854" s="401"/>
      <c r="BDH1854" s="401"/>
      <c r="BDI1854" s="401"/>
      <c r="BDJ1854" s="401"/>
      <c r="BDK1854" s="401"/>
      <c r="BDL1854" s="401"/>
      <c r="BDM1854" s="401"/>
      <c r="BDN1854" s="401"/>
      <c r="BDO1854" s="401"/>
      <c r="BDP1854" s="401"/>
      <c r="BDQ1854" s="401"/>
      <c r="BDR1854" s="401"/>
      <c r="BDS1854" s="401"/>
      <c r="BDT1854" s="401"/>
      <c r="BDU1854" s="401"/>
      <c r="BDV1854" s="401"/>
      <c r="BDW1854" s="401"/>
      <c r="BDX1854" s="401"/>
      <c r="BDY1854" s="401"/>
      <c r="BDZ1854" s="401"/>
      <c r="BEA1854" s="401"/>
      <c r="BEB1854" s="401"/>
      <c r="BEC1854" s="401"/>
      <c r="BED1854" s="401"/>
      <c r="BEE1854" s="401"/>
      <c r="BEF1854" s="401"/>
      <c r="BEG1854" s="401"/>
      <c r="BEH1854" s="401"/>
      <c r="BEI1854" s="401"/>
      <c r="BEJ1854" s="401"/>
      <c r="BEK1854" s="401"/>
      <c r="BEL1854" s="401"/>
      <c r="BEM1854" s="401"/>
      <c r="BEN1854" s="401"/>
      <c r="BEO1854" s="401"/>
      <c r="BEP1854" s="401"/>
      <c r="BEQ1854" s="401"/>
      <c r="BER1854" s="401"/>
      <c r="BES1854" s="401"/>
      <c r="BET1854" s="401"/>
      <c r="BEU1854" s="401"/>
      <c r="BEV1854" s="401"/>
      <c r="BEW1854" s="401"/>
      <c r="BEX1854" s="401"/>
      <c r="BEY1854" s="401"/>
      <c r="BEZ1854" s="401"/>
      <c r="BFA1854" s="401"/>
      <c r="BFB1854" s="401"/>
      <c r="BFC1854" s="401"/>
      <c r="BFD1854" s="401"/>
      <c r="BFE1854" s="401"/>
      <c r="BFF1854" s="401"/>
      <c r="BFG1854" s="401"/>
      <c r="BFH1854" s="401"/>
      <c r="BFI1854" s="401"/>
      <c r="BFJ1854" s="401"/>
      <c r="BFK1854" s="401"/>
      <c r="BFL1854" s="401"/>
      <c r="BFM1854" s="401"/>
      <c r="BFN1854" s="401"/>
      <c r="BFO1854" s="401"/>
      <c r="BFP1854" s="401"/>
      <c r="BFQ1854" s="401"/>
      <c r="BFR1854" s="401"/>
      <c r="BFS1854" s="401"/>
      <c r="BFT1854" s="401"/>
      <c r="BFU1854" s="401"/>
      <c r="BFV1854" s="401"/>
      <c r="BFW1854" s="401"/>
      <c r="BFX1854" s="401"/>
      <c r="BFY1854" s="401"/>
      <c r="BFZ1854" s="401"/>
      <c r="BGA1854" s="401"/>
      <c r="BGB1854" s="401"/>
      <c r="BGC1854" s="401"/>
      <c r="BGD1854" s="401"/>
      <c r="BGE1854" s="401"/>
      <c r="BGF1854" s="401"/>
      <c r="BGG1854" s="401"/>
      <c r="BGH1854" s="401"/>
      <c r="BGI1854" s="401"/>
      <c r="BGJ1854" s="401"/>
      <c r="BGK1854" s="401"/>
      <c r="BGL1854" s="401"/>
      <c r="BGM1854" s="401"/>
      <c r="BGN1854" s="401"/>
      <c r="BGO1854" s="401"/>
      <c r="BGP1854" s="401"/>
      <c r="BGQ1854" s="401"/>
      <c r="BGR1854" s="401"/>
      <c r="BGS1854" s="401"/>
      <c r="BGT1854" s="401"/>
      <c r="BGU1854" s="401"/>
      <c r="BGV1854" s="401"/>
      <c r="BGW1854" s="401"/>
      <c r="BGX1854" s="401"/>
      <c r="BGY1854" s="401"/>
      <c r="BGZ1854" s="401"/>
      <c r="BHA1854" s="401"/>
      <c r="BHB1854" s="401"/>
      <c r="BHC1854" s="401"/>
      <c r="BHD1854" s="401"/>
      <c r="BHE1854" s="401"/>
      <c r="BHF1854" s="401"/>
      <c r="BHG1854" s="401"/>
      <c r="BHH1854" s="401"/>
      <c r="BHI1854" s="401"/>
      <c r="BHJ1854" s="401"/>
      <c r="BHK1854" s="401"/>
      <c r="BHL1854" s="401"/>
      <c r="BHM1854" s="401"/>
      <c r="BHN1854" s="401"/>
      <c r="BHO1854" s="401"/>
      <c r="BHP1854" s="401"/>
      <c r="BHQ1854" s="401"/>
      <c r="BHR1854" s="401"/>
      <c r="BHS1854" s="401"/>
      <c r="BHT1854" s="401"/>
      <c r="BHU1854" s="401"/>
      <c r="BHV1854" s="401"/>
      <c r="BHW1854" s="401"/>
      <c r="BHX1854" s="401"/>
      <c r="BHY1854" s="401"/>
      <c r="BHZ1854" s="401"/>
      <c r="BIA1854" s="401"/>
      <c r="BIB1854" s="401"/>
      <c r="BIC1854" s="401"/>
      <c r="BID1854" s="401"/>
      <c r="BIE1854" s="401"/>
      <c r="BIF1854" s="401"/>
      <c r="BIG1854" s="401"/>
      <c r="BIH1854" s="401"/>
      <c r="BII1854" s="401"/>
      <c r="BIJ1854" s="401"/>
      <c r="BIK1854" s="401"/>
      <c r="BIL1854" s="401"/>
      <c r="BIM1854" s="401"/>
      <c r="BIN1854" s="401"/>
      <c r="BIO1854" s="401"/>
      <c r="BIP1854" s="401"/>
      <c r="BIQ1854" s="401"/>
      <c r="BIR1854" s="401"/>
      <c r="BIS1854" s="401"/>
      <c r="BIT1854" s="401"/>
      <c r="BIU1854" s="401"/>
      <c r="BIV1854" s="401"/>
      <c r="BIW1854" s="401"/>
      <c r="BIX1854" s="401"/>
      <c r="BIY1854" s="401"/>
      <c r="BIZ1854" s="401"/>
      <c r="BJA1854" s="401"/>
      <c r="BJB1854" s="401"/>
      <c r="BJC1854" s="401"/>
      <c r="BJD1854" s="401"/>
      <c r="BJE1854" s="401"/>
      <c r="BJF1854" s="401"/>
      <c r="BJG1854" s="401"/>
      <c r="BJH1854" s="401"/>
      <c r="BJI1854" s="401"/>
      <c r="BJJ1854" s="401"/>
      <c r="BJK1854" s="401"/>
      <c r="BJL1854" s="401"/>
      <c r="BJM1854" s="401"/>
      <c r="BJN1854" s="401"/>
      <c r="BJO1854" s="401"/>
      <c r="BJP1854" s="401"/>
      <c r="BJQ1854" s="401"/>
      <c r="BJR1854" s="401"/>
      <c r="BJS1854" s="401"/>
      <c r="BJT1854" s="401"/>
      <c r="BJU1854" s="401"/>
      <c r="BJV1854" s="401"/>
      <c r="BJW1854" s="401"/>
      <c r="BJX1854" s="401"/>
      <c r="BJY1854" s="401"/>
      <c r="BJZ1854" s="401"/>
      <c r="BKA1854" s="401"/>
      <c r="BKB1854" s="401"/>
      <c r="BKC1854" s="401"/>
      <c r="BKD1854" s="401"/>
      <c r="BKE1854" s="401"/>
      <c r="BKF1854" s="401"/>
      <c r="BKG1854" s="401"/>
      <c r="BKH1854" s="401"/>
      <c r="BKI1854" s="401"/>
      <c r="BKJ1854" s="401"/>
      <c r="BKK1854" s="401"/>
      <c r="BKL1854" s="401"/>
      <c r="BKM1854" s="401"/>
      <c r="BKN1854" s="401"/>
      <c r="BKO1854" s="401"/>
      <c r="BKP1854" s="401"/>
      <c r="BKQ1854" s="401"/>
      <c r="BKR1854" s="401"/>
      <c r="BKS1854" s="401"/>
      <c r="BKT1854" s="401"/>
      <c r="BKU1854" s="401"/>
      <c r="BKV1854" s="401"/>
      <c r="BKW1854" s="401"/>
      <c r="BKX1854" s="401"/>
      <c r="BKY1854" s="401"/>
      <c r="BKZ1854" s="401"/>
      <c r="BLA1854" s="401"/>
      <c r="BLB1854" s="401"/>
      <c r="BLC1854" s="401"/>
      <c r="BLD1854" s="401"/>
      <c r="BLE1854" s="401"/>
      <c r="BLF1854" s="401"/>
      <c r="BLG1854" s="401"/>
      <c r="BLH1854" s="401"/>
      <c r="BLI1854" s="401"/>
      <c r="BLJ1854" s="401"/>
      <c r="BLK1854" s="401"/>
      <c r="BLL1854" s="401"/>
      <c r="BLM1854" s="401"/>
      <c r="BLN1854" s="401"/>
      <c r="BLO1854" s="401"/>
      <c r="BLP1854" s="401"/>
      <c r="BLQ1854" s="401"/>
      <c r="BLR1854" s="401"/>
      <c r="BLS1854" s="401"/>
      <c r="BLT1854" s="401"/>
      <c r="BLU1854" s="401"/>
      <c r="BLV1854" s="401"/>
      <c r="BLW1854" s="401"/>
      <c r="BLX1854" s="401"/>
      <c r="BLY1854" s="401"/>
      <c r="BLZ1854" s="401"/>
      <c r="BMA1854" s="401"/>
      <c r="BMB1854" s="401"/>
      <c r="BMC1854" s="401"/>
      <c r="BMD1854" s="401"/>
      <c r="BME1854" s="401"/>
      <c r="BMF1854" s="401"/>
      <c r="BMG1854" s="401"/>
      <c r="BMH1854" s="401"/>
      <c r="BMI1854" s="401"/>
      <c r="BMJ1854" s="401"/>
      <c r="BMK1854" s="401"/>
      <c r="BML1854" s="401"/>
      <c r="BMM1854" s="401"/>
      <c r="BMN1854" s="401"/>
      <c r="BMO1854" s="401"/>
      <c r="BMP1854" s="401"/>
      <c r="BMQ1854" s="401"/>
      <c r="BMR1854" s="401"/>
      <c r="BMS1854" s="401"/>
      <c r="BMT1854" s="401"/>
      <c r="BMU1854" s="401"/>
      <c r="BMV1854" s="401"/>
      <c r="BMW1854" s="401"/>
      <c r="BMX1854" s="401"/>
      <c r="BMY1854" s="401"/>
      <c r="BMZ1854" s="401"/>
      <c r="BNA1854" s="401"/>
      <c r="BNB1854" s="401"/>
      <c r="BNC1854" s="401"/>
      <c r="BND1854" s="401"/>
      <c r="BNE1854" s="401"/>
      <c r="BNF1854" s="401"/>
      <c r="BNG1854" s="401"/>
      <c r="BNH1854" s="401"/>
      <c r="BNI1854" s="401"/>
      <c r="BNJ1854" s="401"/>
      <c r="BNK1854" s="401"/>
      <c r="BNL1854" s="401"/>
      <c r="BNM1854" s="401"/>
      <c r="BNN1854" s="401"/>
      <c r="BNO1854" s="401"/>
      <c r="BNP1854" s="401"/>
      <c r="BNQ1854" s="401"/>
      <c r="BNR1854" s="401"/>
      <c r="BNS1854" s="401"/>
      <c r="BNT1854" s="401"/>
      <c r="BNU1854" s="401"/>
      <c r="BNV1854" s="401"/>
      <c r="BNW1854" s="401"/>
      <c r="BNX1854" s="401"/>
      <c r="BNY1854" s="401"/>
      <c r="BNZ1854" s="401"/>
      <c r="BOA1854" s="401"/>
      <c r="BOB1854" s="401"/>
      <c r="BOC1854" s="401"/>
      <c r="BOD1854" s="401"/>
      <c r="BOE1854" s="401"/>
      <c r="BOF1854" s="401"/>
      <c r="BOG1854" s="401"/>
      <c r="BOH1854" s="401"/>
      <c r="BOI1854" s="401"/>
      <c r="BOJ1854" s="401"/>
      <c r="BOK1854" s="401"/>
      <c r="BOL1854" s="401"/>
      <c r="BOM1854" s="401"/>
      <c r="BON1854" s="401"/>
      <c r="BOO1854" s="401"/>
      <c r="BOP1854" s="401"/>
      <c r="BOQ1854" s="401"/>
      <c r="BOR1854" s="401"/>
      <c r="BOS1854" s="401"/>
      <c r="BOT1854" s="401"/>
      <c r="BOU1854" s="401"/>
      <c r="BOV1854" s="401"/>
      <c r="BOW1854" s="401"/>
      <c r="BOX1854" s="401"/>
      <c r="BOY1854" s="401"/>
      <c r="BOZ1854" s="401"/>
      <c r="BPA1854" s="401"/>
      <c r="BPB1854" s="401"/>
      <c r="BPC1854" s="401"/>
      <c r="BPD1854" s="401"/>
      <c r="BPE1854" s="401"/>
      <c r="BPF1854" s="401"/>
      <c r="BPG1854" s="401"/>
      <c r="BPH1854" s="401"/>
      <c r="BPI1854" s="401"/>
      <c r="BPJ1854" s="401"/>
      <c r="BPK1854" s="401"/>
      <c r="BPL1854" s="401"/>
      <c r="BPM1854" s="401"/>
      <c r="BPN1854" s="401"/>
      <c r="BPO1854" s="401"/>
      <c r="BPP1854" s="401"/>
      <c r="BPQ1854" s="401"/>
      <c r="BPR1854" s="401"/>
      <c r="BPS1854" s="401"/>
      <c r="BPT1854" s="401"/>
      <c r="BPU1854" s="401"/>
      <c r="BPV1854" s="401"/>
      <c r="BPW1854" s="401"/>
      <c r="BPX1854" s="401"/>
      <c r="BPY1854" s="401"/>
      <c r="BPZ1854" s="401"/>
      <c r="BQA1854" s="401"/>
      <c r="BQB1854" s="401"/>
      <c r="BQC1854" s="401"/>
      <c r="BQD1854" s="401"/>
      <c r="BQE1854" s="401"/>
      <c r="BQF1854" s="401"/>
      <c r="BQG1854" s="401"/>
      <c r="BQH1854" s="401"/>
      <c r="BQI1854" s="401"/>
      <c r="BQJ1854" s="401"/>
      <c r="BQK1854" s="401"/>
      <c r="BQL1854" s="401"/>
      <c r="BQM1854" s="401"/>
      <c r="BQN1854" s="401"/>
      <c r="BQO1854" s="401"/>
      <c r="BQP1854" s="401"/>
      <c r="BQQ1854" s="401"/>
      <c r="BQR1854" s="401"/>
      <c r="BQS1854" s="401"/>
      <c r="BQT1854" s="401"/>
      <c r="BQU1854" s="401"/>
      <c r="BQV1854" s="401"/>
      <c r="BQW1854" s="401"/>
      <c r="BQX1854" s="401"/>
      <c r="BQY1854" s="401"/>
      <c r="BQZ1854" s="401"/>
      <c r="BRA1854" s="401"/>
      <c r="BRB1854" s="401"/>
      <c r="BRC1854" s="401"/>
      <c r="BRD1854" s="401"/>
      <c r="BRE1854" s="401"/>
      <c r="BRF1854" s="401"/>
      <c r="BRG1854" s="401"/>
      <c r="BRH1854" s="401"/>
      <c r="BRI1854" s="401"/>
      <c r="BRJ1854" s="401"/>
      <c r="BRK1854" s="401"/>
      <c r="BRL1854" s="401"/>
      <c r="BRM1854" s="401"/>
      <c r="BRN1854" s="401"/>
      <c r="BRO1854" s="401"/>
      <c r="BRP1854" s="401"/>
      <c r="BRQ1854" s="401"/>
      <c r="BRR1854" s="401"/>
      <c r="BRS1854" s="401"/>
      <c r="BRT1854" s="401"/>
      <c r="BRU1854" s="401"/>
      <c r="BRV1854" s="401"/>
      <c r="BRW1854" s="401"/>
      <c r="BRX1854" s="401"/>
      <c r="BRY1854" s="401"/>
      <c r="BRZ1854" s="401"/>
      <c r="BSA1854" s="401"/>
      <c r="BSB1854" s="401"/>
      <c r="BSC1854" s="401"/>
      <c r="BSD1854" s="401"/>
      <c r="BSE1854" s="401"/>
      <c r="BSF1854" s="401"/>
      <c r="BSG1854" s="401"/>
      <c r="BSH1854" s="401"/>
      <c r="BSI1854" s="401"/>
      <c r="BSJ1854" s="401"/>
      <c r="BSK1854" s="401"/>
      <c r="BSL1854" s="401"/>
      <c r="BSM1854" s="401"/>
      <c r="BSN1854" s="401"/>
      <c r="BSO1854" s="401"/>
      <c r="BSP1854" s="401"/>
      <c r="BSQ1854" s="401"/>
      <c r="BSR1854" s="401"/>
      <c r="BSS1854" s="401"/>
      <c r="BST1854" s="401"/>
      <c r="BSU1854" s="401"/>
      <c r="BSV1854" s="401"/>
      <c r="BSW1854" s="401"/>
      <c r="BSX1854" s="401"/>
      <c r="BSY1854" s="401"/>
      <c r="BSZ1854" s="401"/>
      <c r="BTA1854" s="401"/>
      <c r="BTB1854" s="401"/>
      <c r="BTC1854" s="401"/>
      <c r="BTD1854" s="401"/>
      <c r="BTE1854" s="401"/>
      <c r="BTF1854" s="401"/>
      <c r="BTG1854" s="401"/>
      <c r="BTH1854" s="401"/>
      <c r="BTI1854" s="401"/>
      <c r="BTJ1854" s="401"/>
      <c r="BTK1854" s="401"/>
      <c r="BTL1854" s="401"/>
      <c r="BTM1854" s="401"/>
      <c r="BTN1854" s="401"/>
      <c r="BTO1854" s="401"/>
      <c r="BTP1854" s="401"/>
      <c r="BTQ1854" s="401"/>
      <c r="BTR1854" s="401"/>
      <c r="BTS1854" s="401"/>
      <c r="BTT1854" s="401"/>
      <c r="BTU1854" s="401"/>
      <c r="BTV1854" s="401"/>
      <c r="BTW1854" s="401"/>
      <c r="BTX1854" s="401"/>
      <c r="BTY1854" s="401"/>
      <c r="BTZ1854" s="401"/>
      <c r="BUA1854" s="401"/>
      <c r="BUB1854" s="401"/>
      <c r="BUC1854" s="401"/>
      <c r="BUD1854" s="401"/>
      <c r="BUE1854" s="401"/>
      <c r="BUF1854" s="401"/>
      <c r="BUG1854" s="401"/>
      <c r="BUH1854" s="401"/>
      <c r="BUI1854" s="401"/>
      <c r="BUJ1854" s="401"/>
      <c r="BUK1854" s="401"/>
      <c r="BUL1854" s="401"/>
      <c r="BUM1854" s="401"/>
      <c r="BUN1854" s="401"/>
      <c r="BUO1854" s="401"/>
      <c r="BUP1854" s="401"/>
      <c r="BUQ1854" s="401"/>
      <c r="BUR1854" s="401"/>
      <c r="BUS1854" s="401"/>
      <c r="BUT1854" s="401"/>
      <c r="BUU1854" s="401"/>
      <c r="BUV1854" s="401"/>
      <c r="BUW1854" s="401"/>
      <c r="BUX1854" s="401"/>
      <c r="BUY1854" s="401"/>
      <c r="BUZ1854" s="401"/>
      <c r="BVA1854" s="401"/>
      <c r="BVB1854" s="401"/>
      <c r="BVC1854" s="401"/>
      <c r="BVD1854" s="401"/>
      <c r="BVE1854" s="401"/>
      <c r="BVF1854" s="401"/>
      <c r="BVG1854" s="401"/>
      <c r="BVH1854" s="401"/>
      <c r="BVI1854" s="401"/>
      <c r="BVJ1854" s="401"/>
      <c r="BVK1854" s="401"/>
      <c r="BVL1854" s="401"/>
      <c r="BVM1854" s="401"/>
      <c r="BVN1854" s="401"/>
      <c r="BVO1854" s="401"/>
      <c r="BVP1854" s="401"/>
      <c r="BVQ1854" s="401"/>
      <c r="BVR1854" s="401"/>
      <c r="BVS1854" s="401"/>
      <c r="BVT1854" s="401"/>
      <c r="BVU1854" s="401"/>
      <c r="BVV1854" s="401"/>
      <c r="BVW1854" s="401"/>
      <c r="BVX1854" s="401"/>
      <c r="BVY1854" s="401"/>
      <c r="BVZ1854" s="401"/>
      <c r="BWA1854" s="401"/>
      <c r="BWB1854" s="401"/>
      <c r="BWC1854" s="401"/>
      <c r="BWD1854" s="401"/>
      <c r="BWE1854" s="401"/>
      <c r="BWF1854" s="401"/>
      <c r="BWG1854" s="401"/>
      <c r="BWH1854" s="401"/>
      <c r="BWI1854" s="401"/>
      <c r="BWJ1854" s="401"/>
      <c r="BWK1854" s="401"/>
      <c r="BWL1854" s="401"/>
      <c r="BWM1854" s="401"/>
      <c r="BWN1854" s="401"/>
      <c r="BWO1854" s="401"/>
      <c r="BWP1854" s="401"/>
      <c r="BWQ1854" s="401"/>
      <c r="BWR1854" s="401"/>
      <c r="BWS1854" s="401"/>
      <c r="BWT1854" s="401"/>
      <c r="BWU1854" s="401"/>
      <c r="BWV1854" s="401"/>
      <c r="BWW1854" s="401"/>
      <c r="BWX1854" s="401"/>
      <c r="BWY1854" s="401"/>
      <c r="BWZ1854" s="401"/>
      <c r="BXA1854" s="401"/>
      <c r="BXB1854" s="401"/>
      <c r="BXC1854" s="401"/>
      <c r="BXD1854" s="401"/>
      <c r="BXE1854" s="401"/>
      <c r="BXF1854" s="401"/>
      <c r="BXG1854" s="401"/>
      <c r="BXH1854" s="401"/>
      <c r="BXI1854" s="401"/>
      <c r="BXJ1854" s="401"/>
      <c r="BXK1854" s="401"/>
      <c r="BXL1854" s="401"/>
      <c r="BXM1854" s="401"/>
      <c r="BXN1854" s="401"/>
      <c r="BXO1854" s="401"/>
      <c r="BXP1854" s="401"/>
      <c r="BXQ1854" s="401"/>
      <c r="BXR1854" s="401"/>
      <c r="BXS1854" s="401"/>
      <c r="BXT1854" s="401"/>
      <c r="BXU1854" s="401"/>
      <c r="BXV1854" s="401"/>
      <c r="BXW1854" s="401"/>
      <c r="BXX1854" s="401"/>
      <c r="BXY1854" s="401"/>
      <c r="BXZ1854" s="401"/>
      <c r="BYA1854" s="401"/>
      <c r="BYB1854" s="401"/>
      <c r="BYC1854" s="401"/>
      <c r="BYD1854" s="401"/>
      <c r="BYE1854" s="401"/>
      <c r="BYF1854" s="401"/>
      <c r="BYG1854" s="401"/>
      <c r="BYH1854" s="401"/>
      <c r="BYI1854" s="401"/>
      <c r="BYJ1854" s="401"/>
      <c r="BYK1854" s="401"/>
      <c r="BYL1854" s="401"/>
      <c r="BYM1854" s="401"/>
      <c r="BYN1854" s="401"/>
      <c r="BYO1854" s="401"/>
      <c r="BYP1854" s="401"/>
      <c r="BYQ1854" s="401"/>
      <c r="BYR1854" s="401"/>
      <c r="BYS1854" s="401"/>
      <c r="BYT1854" s="401"/>
      <c r="BYU1854" s="401"/>
      <c r="BYV1854" s="401"/>
      <c r="BYW1854" s="401"/>
      <c r="BYX1854" s="401"/>
      <c r="BYY1854" s="401"/>
      <c r="BYZ1854" s="401"/>
      <c r="BZA1854" s="401"/>
      <c r="BZB1854" s="401"/>
      <c r="BZC1854" s="401"/>
      <c r="BZD1854" s="401"/>
      <c r="BZE1854" s="401"/>
      <c r="BZF1854" s="401"/>
      <c r="BZG1854" s="401"/>
      <c r="BZH1854" s="401"/>
      <c r="BZI1854" s="401"/>
      <c r="BZJ1854" s="401"/>
      <c r="BZK1854" s="401"/>
      <c r="BZL1854" s="401"/>
      <c r="BZM1854" s="401"/>
      <c r="BZN1854" s="401"/>
      <c r="BZO1854" s="401"/>
      <c r="BZP1854" s="401"/>
      <c r="BZQ1854" s="401"/>
      <c r="BZR1854" s="401"/>
      <c r="BZS1854" s="401"/>
      <c r="BZT1854" s="401"/>
      <c r="BZU1854" s="401"/>
      <c r="BZV1854" s="401"/>
      <c r="BZW1854" s="401"/>
      <c r="BZX1854" s="401"/>
      <c r="BZY1854" s="401"/>
      <c r="BZZ1854" s="401"/>
      <c r="CAA1854" s="401"/>
      <c r="CAB1854" s="401"/>
      <c r="CAC1854" s="401"/>
      <c r="CAD1854" s="401"/>
      <c r="CAE1854" s="401"/>
      <c r="CAF1854" s="401"/>
      <c r="CAG1854" s="401"/>
      <c r="CAH1854" s="401"/>
      <c r="CAI1854" s="401"/>
      <c r="CAJ1854" s="401"/>
      <c r="CAK1854" s="401"/>
      <c r="CAL1854" s="401"/>
      <c r="CAM1854" s="401"/>
      <c r="CAN1854" s="401"/>
      <c r="CAO1854" s="401"/>
      <c r="CAP1854" s="401"/>
      <c r="CAQ1854" s="401"/>
      <c r="CAR1854" s="401"/>
      <c r="CAS1854" s="401"/>
      <c r="CAT1854" s="401"/>
      <c r="CAU1854" s="401"/>
      <c r="CAV1854" s="401"/>
      <c r="CAW1854" s="401"/>
      <c r="CAX1854" s="401"/>
      <c r="CAY1854" s="401"/>
      <c r="CAZ1854" s="401"/>
      <c r="CBA1854" s="401"/>
      <c r="CBB1854" s="401"/>
      <c r="CBC1854" s="401"/>
      <c r="CBD1854" s="401"/>
      <c r="CBE1854" s="401"/>
      <c r="CBF1854" s="401"/>
      <c r="CBG1854" s="401"/>
      <c r="CBH1854" s="401"/>
      <c r="CBI1854" s="401"/>
      <c r="CBJ1854" s="401"/>
      <c r="CBK1854" s="401"/>
      <c r="CBL1854" s="401"/>
      <c r="CBM1854" s="401"/>
      <c r="CBN1854" s="401"/>
      <c r="CBO1854" s="401"/>
      <c r="CBP1854" s="401"/>
      <c r="CBQ1854" s="401"/>
      <c r="CBR1854" s="401"/>
      <c r="CBS1854" s="401"/>
      <c r="CBT1854" s="401"/>
      <c r="CBU1854" s="401"/>
      <c r="CBV1854" s="401"/>
      <c r="CBW1854" s="401"/>
      <c r="CBX1854" s="401"/>
      <c r="CBY1854" s="401"/>
      <c r="CBZ1854" s="401"/>
      <c r="CCA1854" s="401"/>
      <c r="CCB1854" s="401"/>
      <c r="CCC1854" s="401"/>
      <c r="CCD1854" s="401"/>
      <c r="CCE1854" s="401"/>
      <c r="CCF1854" s="401"/>
      <c r="CCG1854" s="401"/>
      <c r="CCH1854" s="401"/>
      <c r="CCI1854" s="401"/>
      <c r="CCJ1854" s="401"/>
      <c r="CCK1854" s="401"/>
      <c r="CCL1854" s="401"/>
      <c r="CCM1854" s="401"/>
      <c r="CCN1854" s="401"/>
      <c r="CCO1854" s="401"/>
      <c r="CCP1854" s="401"/>
      <c r="CCQ1854" s="401"/>
      <c r="CCR1854" s="401"/>
      <c r="CCS1854" s="401"/>
      <c r="CCT1854" s="401"/>
      <c r="CCU1854" s="401"/>
      <c r="CCV1854" s="401"/>
      <c r="CCW1854" s="401"/>
      <c r="CCX1854" s="401"/>
      <c r="CCY1854" s="401"/>
      <c r="CCZ1854" s="401"/>
      <c r="CDA1854" s="401"/>
      <c r="CDB1854" s="401"/>
      <c r="CDC1854" s="401"/>
      <c r="CDD1854" s="401"/>
      <c r="CDE1854" s="401"/>
      <c r="CDF1854" s="401"/>
      <c r="CDG1854" s="401"/>
      <c r="CDH1854" s="401"/>
      <c r="CDI1854" s="401"/>
      <c r="CDJ1854" s="401"/>
      <c r="CDK1854" s="401"/>
      <c r="CDL1854" s="401"/>
      <c r="CDM1854" s="401"/>
      <c r="CDN1854" s="401"/>
      <c r="CDO1854" s="401"/>
      <c r="CDP1854" s="401"/>
      <c r="CDQ1854" s="401"/>
      <c r="CDR1854" s="401"/>
      <c r="CDS1854" s="401"/>
      <c r="CDT1854" s="401"/>
      <c r="CDU1854" s="401"/>
      <c r="CDV1854" s="401"/>
      <c r="CDW1854" s="401"/>
      <c r="CDX1854" s="401"/>
      <c r="CDY1854" s="401"/>
      <c r="CDZ1854" s="401"/>
      <c r="CEA1854" s="401"/>
      <c r="CEB1854" s="401"/>
      <c r="CEC1854" s="401"/>
      <c r="CED1854" s="401"/>
      <c r="CEE1854" s="401"/>
      <c r="CEF1854" s="401"/>
      <c r="CEG1854" s="401"/>
      <c r="CEH1854" s="401"/>
      <c r="CEI1854" s="401"/>
      <c r="CEJ1854" s="401"/>
      <c r="CEK1854" s="401"/>
      <c r="CEL1854" s="401"/>
      <c r="CEM1854" s="401"/>
      <c r="CEN1854" s="401"/>
      <c r="CEO1854" s="401"/>
      <c r="CEP1854" s="401"/>
      <c r="CEQ1854" s="401"/>
      <c r="CER1854" s="401"/>
      <c r="CES1854" s="401"/>
      <c r="CET1854" s="401"/>
      <c r="CEU1854" s="401"/>
      <c r="CEV1854" s="401"/>
      <c r="CEW1854" s="401"/>
      <c r="CEX1854" s="401"/>
      <c r="CEY1854" s="401"/>
      <c r="CEZ1854" s="401"/>
      <c r="CFA1854" s="401"/>
      <c r="CFB1854" s="401"/>
      <c r="CFC1854" s="401"/>
      <c r="CFD1854" s="401"/>
      <c r="CFE1854" s="401"/>
      <c r="CFF1854" s="401"/>
      <c r="CFG1854" s="401"/>
      <c r="CFH1854" s="401"/>
      <c r="CFI1854" s="401"/>
      <c r="CFJ1854" s="401"/>
      <c r="CFK1854" s="401"/>
      <c r="CFL1854" s="401"/>
      <c r="CFM1854" s="401"/>
      <c r="CFN1854" s="401"/>
      <c r="CFO1854" s="401"/>
      <c r="CFP1854" s="401"/>
      <c r="CFQ1854" s="401"/>
      <c r="CFR1854" s="401"/>
      <c r="CFS1854" s="401"/>
      <c r="CFT1854" s="401"/>
      <c r="CFU1854" s="401"/>
      <c r="CFV1854" s="401"/>
      <c r="CFW1854" s="401"/>
      <c r="CFX1854" s="401"/>
      <c r="CFY1854" s="401"/>
      <c r="CFZ1854" s="401"/>
      <c r="CGA1854" s="401"/>
      <c r="CGB1854" s="401"/>
      <c r="CGC1854" s="401"/>
      <c r="CGD1854" s="401"/>
      <c r="CGE1854" s="401"/>
      <c r="CGF1854" s="401"/>
      <c r="CGG1854" s="401"/>
      <c r="CGH1854" s="401"/>
      <c r="CGI1854" s="401"/>
      <c r="CGJ1854" s="401"/>
      <c r="CGK1854" s="401"/>
      <c r="CGL1854" s="401"/>
      <c r="CGM1854" s="401"/>
      <c r="CGN1854" s="401"/>
      <c r="CGO1854" s="401"/>
      <c r="CGP1854" s="401"/>
      <c r="CGQ1854" s="401"/>
      <c r="CGR1854" s="401"/>
      <c r="CGS1854" s="401"/>
      <c r="CGT1854" s="401"/>
      <c r="CGU1854" s="401"/>
      <c r="CGV1854" s="401"/>
      <c r="CGW1854" s="401"/>
      <c r="CGX1854" s="401"/>
      <c r="CGY1854" s="401"/>
      <c r="CGZ1854" s="401"/>
      <c r="CHA1854" s="401"/>
      <c r="CHB1854" s="401"/>
      <c r="CHC1854" s="401"/>
      <c r="CHD1854" s="401"/>
      <c r="CHE1854" s="401"/>
      <c r="CHF1854" s="401"/>
      <c r="CHG1854" s="401"/>
      <c r="CHH1854" s="401"/>
      <c r="CHI1854" s="401"/>
      <c r="CHJ1854" s="401"/>
      <c r="CHK1854" s="401"/>
      <c r="CHL1854" s="401"/>
      <c r="CHM1854" s="401"/>
      <c r="CHN1854" s="401"/>
      <c r="CHO1854" s="401"/>
      <c r="CHP1854" s="401"/>
      <c r="CHQ1854" s="401"/>
      <c r="CHR1854" s="401"/>
      <c r="CHS1854" s="401"/>
      <c r="CHT1854" s="401"/>
      <c r="CHU1854" s="401"/>
      <c r="CHV1854" s="401"/>
      <c r="CHW1854" s="401"/>
      <c r="CHX1854" s="401"/>
      <c r="CHY1854" s="401"/>
      <c r="CHZ1854" s="401"/>
      <c r="CIA1854" s="401"/>
      <c r="CIB1854" s="401"/>
      <c r="CIC1854" s="401"/>
      <c r="CID1854" s="401"/>
      <c r="CIE1854" s="401"/>
      <c r="CIF1854" s="401"/>
      <c r="CIG1854" s="401"/>
      <c r="CIH1854" s="401"/>
      <c r="CII1854" s="401"/>
      <c r="CIJ1854" s="401"/>
      <c r="CIK1854" s="401"/>
      <c r="CIL1854" s="401"/>
      <c r="CIM1854" s="401"/>
      <c r="CIN1854" s="401"/>
      <c r="CIO1854" s="401"/>
      <c r="CIP1854" s="401"/>
      <c r="CIQ1854" s="401"/>
      <c r="CIR1854" s="401"/>
      <c r="CIS1854" s="401"/>
      <c r="CIT1854" s="401"/>
      <c r="CIU1854" s="401"/>
      <c r="CIV1854" s="401"/>
      <c r="CIW1854" s="401"/>
      <c r="CIX1854" s="401"/>
      <c r="CIY1854" s="401"/>
      <c r="CIZ1854" s="401"/>
      <c r="CJA1854" s="401"/>
      <c r="CJB1854" s="401"/>
      <c r="CJC1854" s="401"/>
      <c r="CJD1854" s="401"/>
      <c r="CJE1854" s="401"/>
      <c r="CJF1854" s="401"/>
      <c r="CJG1854" s="401"/>
      <c r="CJH1854" s="401"/>
      <c r="CJI1854" s="401"/>
      <c r="CJJ1854" s="401"/>
      <c r="CJK1854" s="401"/>
      <c r="CJL1854" s="401"/>
      <c r="CJM1854" s="401"/>
      <c r="CJN1854" s="401"/>
      <c r="CJO1854" s="401"/>
      <c r="CJP1854" s="401"/>
      <c r="CJQ1854" s="401"/>
      <c r="CJR1854" s="401"/>
      <c r="CJS1854" s="401"/>
      <c r="CJT1854" s="401"/>
      <c r="CJU1854" s="401"/>
      <c r="CJV1854" s="401"/>
      <c r="CJW1854" s="401"/>
      <c r="CJX1854" s="401"/>
      <c r="CJY1854" s="401"/>
      <c r="CJZ1854" s="401"/>
      <c r="CKA1854" s="401"/>
      <c r="CKB1854" s="401"/>
      <c r="CKC1854" s="401"/>
      <c r="CKD1854" s="401"/>
      <c r="CKE1854" s="401"/>
      <c r="CKF1854" s="401"/>
      <c r="CKG1854" s="401"/>
      <c r="CKH1854" s="401"/>
      <c r="CKI1854" s="401"/>
      <c r="CKJ1854" s="401"/>
      <c r="CKK1854" s="401"/>
      <c r="CKL1854" s="401"/>
      <c r="CKM1854" s="401"/>
      <c r="CKN1854" s="401"/>
      <c r="CKO1854" s="401"/>
      <c r="CKP1854" s="401"/>
      <c r="CKQ1854" s="401"/>
      <c r="CKR1854" s="401"/>
      <c r="CKS1854" s="401"/>
      <c r="CKT1854" s="401"/>
      <c r="CKU1854" s="401"/>
      <c r="CKV1854" s="401"/>
      <c r="CKW1854" s="401"/>
      <c r="CKX1854" s="401"/>
      <c r="CKY1854" s="401"/>
      <c r="CKZ1854" s="401"/>
      <c r="CLA1854" s="401"/>
      <c r="CLB1854" s="401"/>
      <c r="CLC1854" s="401"/>
      <c r="CLD1854" s="401"/>
      <c r="CLE1854" s="401"/>
      <c r="CLF1854" s="401"/>
      <c r="CLG1854" s="401"/>
      <c r="CLH1854" s="401"/>
      <c r="CLI1854" s="401"/>
      <c r="CLJ1854" s="401"/>
      <c r="CLK1854" s="401"/>
      <c r="CLL1854" s="401"/>
      <c r="CLM1854" s="401"/>
      <c r="CLN1854" s="401"/>
      <c r="CLO1854" s="401"/>
      <c r="CLP1854" s="401"/>
      <c r="CLQ1854" s="401"/>
      <c r="CLR1854" s="401"/>
      <c r="CLS1854" s="401"/>
      <c r="CLT1854" s="401"/>
      <c r="CLU1854" s="401"/>
      <c r="CLV1854" s="401"/>
      <c r="CLW1854" s="401"/>
      <c r="CLX1854" s="401"/>
      <c r="CLY1854" s="401"/>
      <c r="CLZ1854" s="401"/>
      <c r="CMA1854" s="401"/>
      <c r="CMB1854" s="401"/>
      <c r="CMC1854" s="401"/>
      <c r="CMD1854" s="401"/>
      <c r="CME1854" s="401"/>
      <c r="CMF1854" s="401"/>
      <c r="CMG1854" s="401"/>
      <c r="CMH1854" s="401"/>
      <c r="CMI1854" s="401"/>
      <c r="CMJ1854" s="401"/>
      <c r="CMK1854" s="401"/>
      <c r="CML1854" s="401"/>
      <c r="CMM1854" s="401"/>
      <c r="CMN1854" s="401"/>
      <c r="CMO1854" s="401"/>
      <c r="CMP1854" s="401"/>
      <c r="CMQ1854" s="401"/>
      <c r="CMR1854" s="401"/>
      <c r="CMS1854" s="401"/>
      <c r="CMT1854" s="401"/>
      <c r="CMU1854" s="401"/>
      <c r="CMV1854" s="401"/>
      <c r="CMW1854" s="401"/>
      <c r="CMX1854" s="401"/>
      <c r="CMY1854" s="401"/>
      <c r="CMZ1854" s="401"/>
      <c r="CNA1854" s="401"/>
      <c r="CNB1854" s="401"/>
      <c r="CNC1854" s="401"/>
      <c r="CND1854" s="401"/>
      <c r="CNE1854" s="401"/>
      <c r="CNF1854" s="401"/>
      <c r="CNG1854" s="401"/>
      <c r="CNH1854" s="401"/>
      <c r="CNI1854" s="401"/>
      <c r="CNJ1854" s="401"/>
      <c r="CNK1854" s="401"/>
      <c r="CNL1854" s="401"/>
      <c r="CNM1854" s="401"/>
      <c r="CNN1854" s="401"/>
      <c r="CNO1854" s="401"/>
      <c r="CNP1854" s="401"/>
      <c r="CNQ1854" s="401"/>
      <c r="CNR1854" s="401"/>
      <c r="CNS1854" s="401"/>
      <c r="CNT1854" s="401"/>
      <c r="CNU1854" s="401"/>
      <c r="CNV1854" s="401"/>
      <c r="CNW1854" s="401"/>
      <c r="CNX1854" s="401"/>
      <c r="CNY1854" s="401"/>
      <c r="CNZ1854" s="401"/>
      <c r="COA1854" s="401"/>
      <c r="COB1854" s="401"/>
      <c r="COC1854" s="401"/>
      <c r="COD1854" s="401"/>
      <c r="COE1854" s="401"/>
      <c r="COF1854" s="401"/>
      <c r="COG1854" s="401"/>
      <c r="COH1854" s="401"/>
      <c r="COI1854" s="401"/>
      <c r="COJ1854" s="401"/>
      <c r="COK1854" s="401"/>
      <c r="COL1854" s="401"/>
      <c r="COM1854" s="401"/>
      <c r="CON1854" s="401"/>
      <c r="COO1854" s="401"/>
      <c r="COP1854" s="401"/>
      <c r="COQ1854" s="401"/>
      <c r="COR1854" s="401"/>
      <c r="COS1854" s="401"/>
      <c r="COT1854" s="401"/>
      <c r="COU1854" s="401"/>
      <c r="COV1854" s="401"/>
      <c r="COW1854" s="401"/>
      <c r="COX1854" s="401"/>
      <c r="COY1854" s="401"/>
      <c r="COZ1854" s="401"/>
      <c r="CPA1854" s="401"/>
      <c r="CPB1854" s="401"/>
      <c r="CPC1854" s="401"/>
      <c r="CPD1854" s="401"/>
      <c r="CPE1854" s="401"/>
      <c r="CPF1854" s="401"/>
      <c r="CPG1854" s="401"/>
      <c r="CPH1854" s="401"/>
      <c r="CPI1854" s="401"/>
      <c r="CPJ1854" s="401"/>
      <c r="CPK1854" s="401"/>
      <c r="CPL1854" s="401"/>
      <c r="CPM1854" s="401"/>
      <c r="CPN1854" s="401"/>
      <c r="CPO1854" s="401"/>
      <c r="CPP1854" s="401"/>
      <c r="CPQ1854" s="401"/>
      <c r="CPR1854" s="401"/>
      <c r="CPS1854" s="401"/>
      <c r="CPT1854" s="401"/>
      <c r="CPU1854" s="401"/>
      <c r="CPV1854" s="401"/>
      <c r="CPW1854" s="401"/>
      <c r="CPX1854" s="401"/>
      <c r="CPY1854" s="401"/>
      <c r="CPZ1854" s="401"/>
      <c r="CQA1854" s="401"/>
      <c r="CQB1854" s="401"/>
      <c r="CQC1854" s="401"/>
      <c r="CQD1854" s="401"/>
      <c r="CQE1854" s="401"/>
      <c r="CQF1854" s="401"/>
      <c r="CQG1854" s="401"/>
      <c r="CQH1854" s="401"/>
      <c r="CQI1854" s="401"/>
      <c r="CQJ1854" s="401"/>
      <c r="CQK1854" s="401"/>
      <c r="CQL1854" s="401"/>
      <c r="CQM1854" s="401"/>
      <c r="CQN1854" s="401"/>
      <c r="CQO1854" s="401"/>
      <c r="CQP1854" s="401"/>
      <c r="CQQ1854" s="401"/>
      <c r="CQR1854" s="401"/>
      <c r="CQS1854" s="401"/>
      <c r="CQT1854" s="401"/>
      <c r="CQU1854" s="401"/>
      <c r="CQV1854" s="401"/>
      <c r="CQW1854" s="401"/>
      <c r="CQX1854" s="401"/>
      <c r="CQY1854" s="401"/>
      <c r="CQZ1854" s="401"/>
      <c r="CRA1854" s="401"/>
      <c r="CRB1854" s="401"/>
      <c r="CRC1854" s="401"/>
      <c r="CRD1854" s="401"/>
      <c r="CRE1854" s="401"/>
      <c r="CRF1854" s="401"/>
      <c r="CRG1854" s="401"/>
      <c r="CRH1854" s="401"/>
      <c r="CRI1854" s="401"/>
      <c r="CRJ1854" s="401"/>
      <c r="CRK1854" s="401"/>
      <c r="CRL1854" s="401"/>
      <c r="CRM1854" s="401"/>
      <c r="CRN1854" s="401"/>
      <c r="CRO1854" s="401"/>
      <c r="CRP1854" s="401"/>
      <c r="CRQ1854" s="401"/>
      <c r="CRR1854" s="401"/>
      <c r="CRS1854" s="401"/>
      <c r="CRT1854" s="401"/>
      <c r="CRU1854" s="401"/>
      <c r="CRV1854" s="401"/>
      <c r="CRW1854" s="401"/>
      <c r="CRX1854" s="401"/>
      <c r="CRY1854" s="401"/>
      <c r="CRZ1854" s="401"/>
      <c r="CSA1854" s="401"/>
      <c r="CSB1854" s="401"/>
      <c r="CSC1854" s="401"/>
      <c r="CSD1854" s="401"/>
      <c r="CSE1854" s="401"/>
      <c r="CSF1854" s="401"/>
      <c r="CSG1854" s="401"/>
      <c r="CSH1854" s="401"/>
      <c r="CSI1854" s="401"/>
      <c r="CSJ1854" s="401"/>
      <c r="CSK1854" s="401"/>
      <c r="CSL1854" s="401"/>
      <c r="CSM1854" s="401"/>
      <c r="CSN1854" s="401"/>
      <c r="CSO1854" s="401"/>
      <c r="CSP1854" s="401"/>
      <c r="CSQ1854" s="401"/>
      <c r="CSR1854" s="401"/>
      <c r="CSS1854" s="401"/>
      <c r="CST1854" s="401"/>
      <c r="CSU1854" s="401"/>
      <c r="CSV1854" s="401"/>
      <c r="CSW1854" s="401"/>
      <c r="CSX1854" s="401"/>
      <c r="CSY1854" s="401"/>
      <c r="CSZ1854" s="401"/>
      <c r="CTA1854" s="401"/>
      <c r="CTB1854" s="401"/>
      <c r="CTC1854" s="401"/>
      <c r="CTD1854" s="401"/>
      <c r="CTE1854" s="401"/>
      <c r="CTF1854" s="401"/>
      <c r="CTG1854" s="401"/>
      <c r="CTH1854" s="401"/>
      <c r="CTI1854" s="401"/>
      <c r="CTJ1854" s="401"/>
      <c r="CTK1854" s="401"/>
      <c r="CTL1854" s="401"/>
      <c r="CTM1854" s="401"/>
      <c r="CTN1854" s="401"/>
      <c r="CTO1854" s="401"/>
      <c r="CTP1854" s="401"/>
      <c r="CTQ1854" s="401"/>
      <c r="CTR1854" s="401"/>
      <c r="CTS1854" s="401"/>
      <c r="CTT1854" s="401"/>
      <c r="CTU1854" s="401"/>
      <c r="CTV1854" s="401"/>
      <c r="CTW1854" s="401"/>
      <c r="CTX1854" s="401"/>
      <c r="CTY1854" s="401"/>
      <c r="CTZ1854" s="401"/>
      <c r="CUA1854" s="401"/>
      <c r="CUB1854" s="401"/>
      <c r="CUC1854" s="401"/>
      <c r="CUD1854" s="401"/>
      <c r="CUE1854" s="401"/>
      <c r="CUF1854" s="401"/>
      <c r="CUG1854" s="401"/>
      <c r="CUH1854" s="401"/>
      <c r="CUI1854" s="401"/>
      <c r="CUJ1854" s="401"/>
      <c r="CUK1854" s="401"/>
      <c r="CUL1854" s="401"/>
      <c r="CUM1854" s="401"/>
      <c r="CUN1854" s="401"/>
      <c r="CUO1854" s="401"/>
      <c r="CUP1854" s="401"/>
      <c r="CUQ1854" s="401"/>
      <c r="CUR1854" s="401"/>
      <c r="CUS1854" s="401"/>
      <c r="CUT1854" s="401"/>
      <c r="CUU1854" s="401"/>
      <c r="CUV1854" s="401"/>
      <c r="CUW1854" s="401"/>
      <c r="CUX1854" s="401"/>
      <c r="CUY1854" s="401"/>
      <c r="CUZ1854" s="401"/>
      <c r="CVA1854" s="401"/>
      <c r="CVB1854" s="401"/>
      <c r="CVC1854" s="401"/>
      <c r="CVD1854" s="401"/>
      <c r="CVE1854" s="401"/>
      <c r="CVF1854" s="401"/>
      <c r="CVG1854" s="401"/>
      <c r="CVH1854" s="401"/>
      <c r="CVI1854" s="401"/>
      <c r="CVJ1854" s="401"/>
      <c r="CVK1854" s="401"/>
      <c r="CVL1854" s="401"/>
      <c r="CVM1854" s="401"/>
      <c r="CVN1854" s="401"/>
      <c r="CVO1854" s="401"/>
      <c r="CVP1854" s="401"/>
      <c r="CVQ1854" s="401"/>
      <c r="CVR1854" s="401"/>
      <c r="CVS1854" s="401"/>
      <c r="CVT1854" s="401"/>
      <c r="CVU1854" s="401"/>
      <c r="CVV1854" s="401"/>
      <c r="CVW1854" s="401"/>
      <c r="CVX1854" s="401"/>
      <c r="CVY1854" s="401"/>
      <c r="CVZ1854" s="401"/>
      <c r="CWA1854" s="401"/>
      <c r="CWB1854" s="401"/>
      <c r="CWC1854" s="401"/>
      <c r="CWD1854" s="401"/>
      <c r="CWE1854" s="401"/>
      <c r="CWF1854" s="401"/>
      <c r="CWG1854" s="401"/>
      <c r="CWH1854" s="401"/>
      <c r="CWI1854" s="401"/>
      <c r="CWJ1854" s="401"/>
      <c r="CWK1854" s="401"/>
      <c r="CWL1854" s="401"/>
      <c r="CWM1854" s="401"/>
      <c r="CWN1854" s="401"/>
      <c r="CWO1854" s="401"/>
      <c r="CWP1854" s="401"/>
      <c r="CWQ1854" s="401"/>
      <c r="CWR1854" s="401"/>
      <c r="CWS1854" s="401"/>
      <c r="CWT1854" s="401"/>
      <c r="CWU1854" s="401"/>
      <c r="CWV1854" s="401"/>
      <c r="CWW1854" s="401"/>
      <c r="CWX1854" s="401"/>
      <c r="CWY1854" s="401"/>
      <c r="CWZ1854" s="401"/>
      <c r="CXA1854" s="401"/>
      <c r="CXB1854" s="401"/>
      <c r="CXC1854" s="401"/>
      <c r="CXD1854" s="401"/>
      <c r="CXE1854" s="401"/>
      <c r="CXF1854" s="401"/>
      <c r="CXG1854" s="401"/>
      <c r="CXH1854" s="401"/>
      <c r="CXI1854" s="401"/>
      <c r="CXJ1854" s="401"/>
      <c r="CXK1854" s="401"/>
      <c r="CXL1854" s="401"/>
      <c r="CXM1854" s="401"/>
      <c r="CXN1854" s="401"/>
      <c r="CXO1854" s="401"/>
      <c r="CXP1854" s="401"/>
      <c r="CXQ1854" s="401"/>
      <c r="CXR1854" s="401"/>
      <c r="CXS1854" s="401"/>
      <c r="CXT1854" s="401"/>
      <c r="CXU1854" s="401"/>
      <c r="CXV1854" s="401"/>
      <c r="CXW1854" s="401"/>
      <c r="CXX1854" s="401"/>
      <c r="CXY1854" s="401"/>
      <c r="CXZ1854" s="401"/>
      <c r="CYA1854" s="401"/>
      <c r="CYB1854" s="401"/>
      <c r="CYC1854" s="401"/>
      <c r="CYD1854" s="401"/>
      <c r="CYE1854" s="401"/>
      <c r="CYF1854" s="401"/>
      <c r="CYG1854" s="401"/>
      <c r="CYH1854" s="401"/>
      <c r="CYI1854" s="401"/>
      <c r="CYJ1854" s="401"/>
      <c r="CYK1854" s="401"/>
      <c r="CYL1854" s="401"/>
      <c r="CYM1854" s="401"/>
      <c r="CYN1854" s="401"/>
      <c r="CYO1854" s="401"/>
      <c r="CYP1854" s="401"/>
      <c r="CYQ1854" s="401"/>
      <c r="CYR1854" s="401"/>
      <c r="CYS1854" s="401"/>
      <c r="CYT1854" s="401"/>
      <c r="CYU1854" s="401"/>
      <c r="CYV1854" s="401"/>
      <c r="CYW1854" s="401"/>
      <c r="CYX1854" s="401"/>
      <c r="CYY1854" s="401"/>
      <c r="CYZ1854" s="401"/>
      <c r="CZA1854" s="401"/>
      <c r="CZB1854" s="401"/>
      <c r="CZC1854" s="401"/>
      <c r="CZD1854" s="401"/>
      <c r="CZE1854" s="401"/>
      <c r="CZF1854" s="401"/>
      <c r="CZG1854" s="401"/>
      <c r="CZH1854" s="401"/>
      <c r="CZI1854" s="401"/>
      <c r="CZJ1854" s="401"/>
      <c r="CZK1854" s="401"/>
      <c r="CZL1854" s="401"/>
      <c r="CZM1854" s="401"/>
      <c r="CZN1854" s="401"/>
      <c r="CZO1854" s="401"/>
      <c r="CZP1854" s="401"/>
      <c r="CZQ1854" s="401"/>
      <c r="CZR1854" s="401"/>
      <c r="CZS1854" s="401"/>
      <c r="CZT1854" s="401"/>
      <c r="CZU1854" s="401"/>
      <c r="CZV1854" s="401"/>
      <c r="CZW1854" s="401"/>
      <c r="CZX1854" s="401"/>
      <c r="CZY1854" s="401"/>
      <c r="CZZ1854" s="401"/>
      <c r="DAA1854" s="401"/>
      <c r="DAB1854" s="401"/>
      <c r="DAC1854" s="401"/>
      <c r="DAD1854" s="401"/>
      <c r="DAE1854" s="401"/>
      <c r="DAF1854" s="401"/>
      <c r="DAG1854" s="401"/>
      <c r="DAH1854" s="401"/>
      <c r="DAI1854" s="401"/>
      <c r="DAJ1854" s="401"/>
      <c r="DAK1854" s="401"/>
      <c r="DAL1854" s="401"/>
      <c r="DAM1854" s="401"/>
      <c r="DAN1854" s="401"/>
      <c r="DAO1854" s="401"/>
      <c r="DAP1854" s="401"/>
      <c r="DAQ1854" s="401"/>
      <c r="DAR1854" s="401"/>
      <c r="DAS1854" s="401"/>
      <c r="DAT1854" s="401"/>
      <c r="DAU1854" s="401"/>
      <c r="DAV1854" s="401"/>
      <c r="DAW1854" s="401"/>
      <c r="DAX1854" s="401"/>
      <c r="DAY1854" s="401"/>
      <c r="DAZ1854" s="401"/>
      <c r="DBA1854" s="401"/>
      <c r="DBB1854" s="401"/>
      <c r="DBC1854" s="401"/>
      <c r="DBD1854" s="401"/>
      <c r="DBE1854" s="401"/>
      <c r="DBF1854" s="401"/>
      <c r="DBG1854" s="401"/>
      <c r="DBH1854" s="401"/>
      <c r="DBI1854" s="401"/>
      <c r="DBJ1854" s="401"/>
      <c r="DBK1854" s="401"/>
      <c r="DBL1854" s="401"/>
      <c r="DBM1854" s="401"/>
      <c r="DBN1854" s="401"/>
      <c r="DBO1854" s="401"/>
      <c r="DBP1854" s="401"/>
      <c r="DBQ1854" s="401"/>
      <c r="DBR1854" s="401"/>
      <c r="DBS1854" s="401"/>
      <c r="DBT1854" s="401"/>
      <c r="DBU1854" s="401"/>
      <c r="DBV1854" s="401"/>
      <c r="DBW1854" s="401"/>
      <c r="DBX1854" s="401"/>
      <c r="DBY1854" s="401"/>
      <c r="DBZ1854" s="401"/>
      <c r="DCA1854" s="401"/>
      <c r="DCB1854" s="401"/>
      <c r="DCC1854" s="401"/>
      <c r="DCD1854" s="401"/>
      <c r="DCE1854" s="401"/>
      <c r="DCF1854" s="401"/>
      <c r="DCG1854" s="401"/>
      <c r="DCH1854" s="401"/>
      <c r="DCI1854" s="401"/>
      <c r="DCJ1854" s="401"/>
      <c r="DCK1854" s="401"/>
      <c r="DCL1854" s="401"/>
      <c r="DCM1854" s="401"/>
      <c r="DCN1854" s="401"/>
      <c r="DCO1854" s="401"/>
      <c r="DCP1854" s="401"/>
      <c r="DCQ1854" s="401"/>
      <c r="DCR1854" s="401"/>
      <c r="DCS1854" s="401"/>
      <c r="DCT1854" s="401"/>
      <c r="DCU1854" s="401"/>
      <c r="DCV1854" s="401"/>
      <c r="DCW1854" s="401"/>
      <c r="DCX1854" s="401"/>
      <c r="DCY1854" s="401"/>
      <c r="DCZ1854" s="401"/>
      <c r="DDA1854" s="401"/>
      <c r="DDB1854" s="401"/>
      <c r="DDC1854" s="401"/>
      <c r="DDD1854" s="401"/>
      <c r="DDE1854" s="401"/>
      <c r="DDF1854" s="401"/>
      <c r="DDG1854" s="401"/>
      <c r="DDH1854" s="401"/>
      <c r="DDI1854" s="401"/>
      <c r="DDJ1854" s="401"/>
      <c r="DDK1854" s="401"/>
      <c r="DDL1854" s="401"/>
      <c r="DDM1854" s="401"/>
      <c r="DDN1854" s="401"/>
      <c r="DDO1854" s="401"/>
      <c r="DDP1854" s="401"/>
      <c r="DDQ1854" s="401"/>
      <c r="DDR1854" s="401"/>
      <c r="DDS1854" s="401"/>
      <c r="DDT1854" s="401"/>
      <c r="DDU1854" s="401"/>
      <c r="DDV1854" s="401"/>
      <c r="DDW1854" s="401"/>
      <c r="DDX1854" s="401"/>
      <c r="DDY1854" s="401"/>
      <c r="DDZ1854" s="401"/>
      <c r="DEA1854" s="401"/>
      <c r="DEB1854" s="401"/>
      <c r="DEC1854" s="401"/>
      <c r="DED1854" s="401"/>
      <c r="DEE1854" s="401"/>
      <c r="DEF1854" s="401"/>
      <c r="DEG1854" s="401"/>
      <c r="DEH1854" s="401"/>
      <c r="DEI1854" s="401"/>
      <c r="DEJ1854" s="401"/>
      <c r="DEK1854" s="401"/>
      <c r="DEL1854" s="401"/>
      <c r="DEM1854" s="401"/>
      <c r="DEN1854" s="401"/>
      <c r="DEO1854" s="401"/>
      <c r="DEP1854" s="401"/>
      <c r="DEQ1854" s="401"/>
      <c r="DER1854" s="401"/>
      <c r="DES1854" s="401"/>
      <c r="DET1854" s="401"/>
      <c r="DEU1854" s="401"/>
      <c r="DEV1854" s="401"/>
      <c r="DEW1854" s="401"/>
      <c r="DEX1854" s="401"/>
      <c r="DEY1854" s="401"/>
      <c r="DEZ1854" s="401"/>
      <c r="DFA1854" s="401"/>
      <c r="DFB1854" s="401"/>
      <c r="DFC1854" s="401"/>
      <c r="DFD1854" s="401"/>
      <c r="DFE1854" s="401"/>
      <c r="DFF1854" s="401"/>
      <c r="DFG1854" s="401"/>
      <c r="DFH1854" s="401"/>
      <c r="DFI1854" s="401"/>
      <c r="DFJ1854" s="401"/>
      <c r="DFK1854" s="401"/>
      <c r="DFL1854" s="401"/>
      <c r="DFM1854" s="401"/>
      <c r="DFN1854" s="401"/>
      <c r="DFO1854" s="401"/>
      <c r="DFP1854" s="401"/>
      <c r="DFQ1854" s="401"/>
      <c r="DFR1854" s="401"/>
      <c r="DFS1854" s="401"/>
      <c r="DFT1854" s="401"/>
      <c r="DFU1854" s="401"/>
      <c r="DFV1854" s="401"/>
      <c r="DFW1854" s="401"/>
      <c r="DFX1854" s="401"/>
      <c r="DFY1854" s="401"/>
      <c r="DFZ1854" s="401"/>
      <c r="DGA1854" s="401"/>
      <c r="DGB1854" s="401"/>
      <c r="DGC1854" s="401"/>
      <c r="DGD1854" s="401"/>
      <c r="DGE1854" s="401"/>
      <c r="DGF1854" s="401"/>
      <c r="DGG1854" s="401"/>
      <c r="DGH1854" s="401"/>
      <c r="DGI1854" s="401"/>
      <c r="DGJ1854" s="401"/>
      <c r="DGK1854" s="401"/>
      <c r="DGL1854" s="401"/>
      <c r="DGM1854" s="401"/>
      <c r="DGN1854" s="401"/>
      <c r="DGO1854" s="401"/>
      <c r="DGP1854" s="401"/>
      <c r="DGQ1854" s="401"/>
      <c r="DGR1854" s="401"/>
      <c r="DGS1854" s="401"/>
      <c r="DGT1854" s="401"/>
      <c r="DGU1854" s="401"/>
      <c r="DGV1854" s="401"/>
      <c r="DGW1854" s="401"/>
      <c r="DGX1854" s="401"/>
      <c r="DGY1854" s="401"/>
      <c r="DGZ1854" s="401"/>
      <c r="DHA1854" s="401"/>
      <c r="DHB1854" s="401"/>
      <c r="DHC1854" s="401"/>
      <c r="DHD1854" s="401"/>
      <c r="DHE1854" s="401"/>
      <c r="DHF1854" s="401"/>
      <c r="DHG1854" s="401"/>
      <c r="DHH1854" s="401"/>
      <c r="DHI1854" s="401"/>
      <c r="DHJ1854" s="401"/>
      <c r="DHK1854" s="401"/>
      <c r="DHL1854" s="401"/>
      <c r="DHM1854" s="401"/>
      <c r="DHN1854" s="401"/>
      <c r="DHO1854" s="401"/>
      <c r="DHP1854" s="401"/>
      <c r="DHQ1854" s="401"/>
      <c r="DHR1854" s="401"/>
      <c r="DHS1854" s="401"/>
      <c r="DHT1854" s="401"/>
      <c r="DHU1854" s="401"/>
      <c r="DHV1854" s="401"/>
      <c r="DHW1854" s="401"/>
      <c r="DHX1854" s="401"/>
      <c r="DHY1854" s="401"/>
      <c r="DHZ1854" s="401"/>
      <c r="DIA1854" s="401"/>
      <c r="DIB1854" s="401"/>
      <c r="DIC1854" s="401"/>
      <c r="DID1854" s="401"/>
      <c r="DIE1854" s="401"/>
      <c r="DIF1854" s="401"/>
      <c r="DIG1854" s="401"/>
      <c r="DIH1854" s="401"/>
      <c r="DII1854" s="401"/>
      <c r="DIJ1854" s="401"/>
      <c r="DIK1854" s="401"/>
      <c r="DIL1854" s="401"/>
      <c r="DIM1854" s="401"/>
      <c r="DIN1854" s="401"/>
      <c r="DIO1854" s="401"/>
      <c r="DIP1854" s="401"/>
      <c r="DIQ1854" s="401"/>
      <c r="DIR1854" s="401"/>
      <c r="DIS1854" s="401"/>
      <c r="DIT1854" s="401"/>
      <c r="DIU1854" s="401"/>
      <c r="DIV1854" s="401"/>
      <c r="DIW1854" s="401"/>
      <c r="DIX1854" s="401"/>
      <c r="DIY1854" s="401"/>
      <c r="DIZ1854" s="401"/>
      <c r="DJA1854" s="401"/>
      <c r="DJB1854" s="401"/>
      <c r="DJC1854" s="401"/>
      <c r="DJD1854" s="401"/>
      <c r="DJE1854" s="401"/>
      <c r="DJF1854" s="401"/>
      <c r="DJG1854" s="401"/>
      <c r="DJH1854" s="401"/>
      <c r="DJI1854" s="401"/>
      <c r="DJJ1854" s="401"/>
      <c r="DJK1854" s="401"/>
      <c r="DJL1854" s="401"/>
      <c r="DJM1854" s="401"/>
      <c r="DJN1854" s="401"/>
      <c r="DJO1854" s="401"/>
      <c r="DJP1854" s="401"/>
      <c r="DJQ1854" s="401"/>
      <c r="DJR1854" s="401"/>
      <c r="DJS1854" s="401"/>
      <c r="DJT1854" s="401"/>
      <c r="DJU1854" s="401"/>
      <c r="DJV1854" s="401"/>
      <c r="DJW1854" s="401"/>
      <c r="DJX1854" s="401"/>
      <c r="DJY1854" s="401"/>
      <c r="DJZ1854" s="401"/>
      <c r="DKA1854" s="401"/>
      <c r="DKB1854" s="401"/>
      <c r="DKC1854" s="401"/>
      <c r="DKD1854" s="401"/>
      <c r="DKE1854" s="401"/>
      <c r="DKF1854" s="401"/>
      <c r="DKG1854" s="401"/>
      <c r="DKH1854" s="401"/>
      <c r="DKI1854" s="401"/>
      <c r="DKJ1854" s="401"/>
      <c r="DKK1854" s="401"/>
      <c r="DKL1854" s="401"/>
      <c r="DKM1854" s="401"/>
      <c r="DKN1854" s="401"/>
      <c r="DKO1854" s="401"/>
      <c r="DKP1854" s="401"/>
      <c r="DKQ1854" s="401"/>
      <c r="DKR1854" s="401"/>
      <c r="DKS1854" s="401"/>
      <c r="DKT1854" s="401"/>
      <c r="DKU1854" s="401"/>
      <c r="DKV1854" s="401"/>
      <c r="DKW1854" s="401"/>
      <c r="DKX1854" s="401"/>
      <c r="DKY1854" s="401"/>
      <c r="DKZ1854" s="401"/>
      <c r="DLA1854" s="401"/>
      <c r="DLB1854" s="401"/>
      <c r="DLC1854" s="401"/>
      <c r="DLD1854" s="401"/>
      <c r="DLE1854" s="401"/>
      <c r="DLF1854" s="401"/>
      <c r="DLG1854" s="401"/>
      <c r="DLH1854" s="401"/>
      <c r="DLI1854" s="401"/>
      <c r="DLJ1854" s="401"/>
      <c r="DLK1854" s="401"/>
      <c r="DLL1854" s="401"/>
      <c r="DLM1854" s="401"/>
      <c r="DLN1854" s="401"/>
      <c r="DLO1854" s="401"/>
      <c r="DLP1854" s="401"/>
      <c r="DLQ1854" s="401"/>
      <c r="DLR1854" s="401"/>
      <c r="DLS1854" s="401"/>
      <c r="DLT1854" s="401"/>
      <c r="DLU1854" s="401"/>
      <c r="DLV1854" s="401"/>
      <c r="DLW1854" s="401"/>
      <c r="DLX1854" s="401"/>
      <c r="DLY1854" s="401"/>
      <c r="DLZ1854" s="401"/>
      <c r="DMA1854" s="401"/>
      <c r="DMB1854" s="401"/>
      <c r="DMC1854" s="401"/>
      <c r="DMD1854" s="401"/>
      <c r="DME1854" s="401"/>
      <c r="DMF1854" s="401"/>
      <c r="DMG1854" s="401"/>
      <c r="DMH1854" s="401"/>
      <c r="DMI1854" s="401"/>
      <c r="DMJ1854" s="401"/>
      <c r="DMK1854" s="401"/>
      <c r="DML1854" s="401"/>
      <c r="DMM1854" s="401"/>
      <c r="DMN1854" s="401"/>
      <c r="DMO1854" s="401"/>
      <c r="DMP1854" s="401"/>
      <c r="DMQ1854" s="401"/>
      <c r="DMR1854" s="401"/>
      <c r="DMS1854" s="401"/>
      <c r="DMT1854" s="401"/>
      <c r="DMU1854" s="401"/>
      <c r="DMV1854" s="401"/>
      <c r="DMW1854" s="401"/>
      <c r="DMX1854" s="401"/>
      <c r="DMY1854" s="401"/>
      <c r="DMZ1854" s="401"/>
      <c r="DNA1854" s="401"/>
      <c r="DNB1854" s="401"/>
      <c r="DNC1854" s="401"/>
      <c r="DND1854" s="401"/>
      <c r="DNE1854" s="401"/>
      <c r="DNF1854" s="401"/>
      <c r="DNG1854" s="401"/>
      <c r="DNH1854" s="401"/>
      <c r="DNI1854" s="401"/>
      <c r="DNJ1854" s="401"/>
      <c r="DNK1854" s="401"/>
      <c r="DNL1854" s="401"/>
      <c r="DNM1854" s="401"/>
      <c r="DNN1854" s="401"/>
      <c r="DNO1854" s="401"/>
      <c r="DNP1854" s="401"/>
      <c r="DNQ1854" s="401"/>
      <c r="DNR1854" s="401"/>
      <c r="DNS1854" s="401"/>
      <c r="DNT1854" s="401"/>
      <c r="DNU1854" s="401"/>
      <c r="DNV1854" s="401"/>
      <c r="DNW1854" s="401"/>
      <c r="DNX1854" s="401"/>
      <c r="DNY1854" s="401"/>
      <c r="DNZ1854" s="401"/>
      <c r="DOA1854" s="401"/>
      <c r="DOB1854" s="401"/>
      <c r="DOC1854" s="401"/>
      <c r="DOD1854" s="401"/>
      <c r="DOE1854" s="401"/>
      <c r="DOF1854" s="401"/>
      <c r="DOG1854" s="401"/>
      <c r="DOH1854" s="401"/>
      <c r="DOI1854" s="401"/>
      <c r="DOJ1854" s="401"/>
      <c r="DOK1854" s="401"/>
      <c r="DOL1854" s="401"/>
      <c r="DOM1854" s="401"/>
      <c r="DON1854" s="401"/>
      <c r="DOO1854" s="401"/>
      <c r="DOP1854" s="401"/>
      <c r="DOQ1854" s="401"/>
      <c r="DOR1854" s="401"/>
      <c r="DOS1854" s="401"/>
      <c r="DOT1854" s="401"/>
      <c r="DOU1854" s="401"/>
      <c r="DOV1854" s="401"/>
      <c r="DOW1854" s="401"/>
      <c r="DOX1854" s="401"/>
      <c r="DOY1854" s="401"/>
      <c r="DOZ1854" s="401"/>
      <c r="DPA1854" s="401"/>
      <c r="DPB1854" s="401"/>
      <c r="DPC1854" s="401"/>
      <c r="DPD1854" s="401"/>
      <c r="DPE1854" s="401"/>
      <c r="DPF1854" s="401"/>
      <c r="DPG1854" s="401"/>
      <c r="DPH1854" s="401"/>
      <c r="DPI1854" s="401"/>
      <c r="DPJ1854" s="401"/>
      <c r="DPK1854" s="401"/>
      <c r="DPL1854" s="401"/>
      <c r="DPM1854" s="401"/>
      <c r="DPN1854" s="401"/>
      <c r="DPO1854" s="401"/>
      <c r="DPP1854" s="401"/>
      <c r="DPQ1854" s="401"/>
      <c r="DPR1854" s="401"/>
      <c r="DPS1854" s="401"/>
      <c r="DPT1854" s="401"/>
      <c r="DPU1854" s="401"/>
      <c r="DPV1854" s="401"/>
      <c r="DPW1854" s="401"/>
      <c r="DPX1854" s="401"/>
      <c r="DPY1854" s="401"/>
      <c r="DPZ1854" s="401"/>
      <c r="DQA1854" s="401"/>
      <c r="DQB1854" s="401"/>
      <c r="DQC1854" s="401"/>
      <c r="DQD1854" s="401"/>
      <c r="DQE1854" s="401"/>
      <c r="DQF1854" s="401"/>
      <c r="DQG1854" s="401"/>
      <c r="DQH1854" s="401"/>
      <c r="DQI1854" s="401"/>
      <c r="DQJ1854" s="401"/>
      <c r="DQK1854" s="401"/>
      <c r="DQL1854" s="401"/>
      <c r="DQM1854" s="401"/>
      <c r="DQN1854" s="401"/>
      <c r="DQO1854" s="401"/>
      <c r="DQP1854" s="401"/>
      <c r="DQQ1854" s="401"/>
      <c r="DQR1854" s="401"/>
      <c r="DQS1854" s="401"/>
      <c r="DQT1854" s="401"/>
      <c r="DQU1854" s="401"/>
      <c r="DQV1854" s="401"/>
      <c r="DQW1854" s="401"/>
      <c r="DQX1854" s="401"/>
      <c r="DQY1854" s="401"/>
      <c r="DQZ1854" s="401"/>
      <c r="DRA1854" s="401"/>
      <c r="DRB1854" s="401"/>
      <c r="DRC1854" s="401"/>
      <c r="DRD1854" s="401"/>
      <c r="DRE1854" s="401"/>
      <c r="DRF1854" s="401"/>
      <c r="DRG1854" s="401"/>
      <c r="DRH1854" s="401"/>
      <c r="DRI1854" s="401"/>
      <c r="DRJ1854" s="401"/>
      <c r="DRK1854" s="401"/>
      <c r="DRL1854" s="401"/>
      <c r="DRM1854" s="401"/>
      <c r="DRN1854" s="401"/>
      <c r="DRO1854" s="401"/>
      <c r="DRP1854" s="401"/>
      <c r="DRQ1854" s="401"/>
      <c r="DRR1854" s="401"/>
      <c r="DRS1854" s="401"/>
      <c r="DRT1854" s="401"/>
      <c r="DRU1854" s="401"/>
      <c r="DRV1854" s="401"/>
      <c r="DRW1854" s="401"/>
      <c r="DRX1854" s="401"/>
      <c r="DRY1854" s="401"/>
      <c r="DRZ1854" s="401"/>
      <c r="DSA1854" s="401"/>
      <c r="DSB1854" s="401"/>
      <c r="DSC1854" s="401"/>
      <c r="DSD1854" s="401"/>
      <c r="DSE1854" s="401"/>
      <c r="DSF1854" s="401"/>
      <c r="DSG1854" s="401"/>
      <c r="DSH1854" s="401"/>
      <c r="DSI1854" s="401"/>
      <c r="DSJ1854" s="401"/>
      <c r="DSK1854" s="401"/>
      <c r="DSL1854" s="401"/>
      <c r="DSM1854" s="401"/>
      <c r="DSN1854" s="401"/>
      <c r="DSO1854" s="401"/>
      <c r="DSP1854" s="401"/>
      <c r="DSQ1854" s="401"/>
      <c r="DSR1854" s="401"/>
      <c r="DSS1854" s="401"/>
      <c r="DST1854" s="401"/>
      <c r="DSU1854" s="401"/>
      <c r="DSV1854" s="401"/>
      <c r="DSW1854" s="401"/>
      <c r="DSX1854" s="401"/>
      <c r="DSY1854" s="401"/>
      <c r="DSZ1854" s="401"/>
      <c r="DTA1854" s="401"/>
      <c r="DTB1854" s="401"/>
      <c r="DTC1854" s="401"/>
      <c r="DTD1854" s="401"/>
      <c r="DTE1854" s="401"/>
      <c r="DTF1854" s="401"/>
      <c r="DTG1854" s="401"/>
      <c r="DTH1854" s="401"/>
      <c r="DTI1854" s="401"/>
      <c r="DTJ1854" s="401"/>
      <c r="DTK1854" s="401"/>
      <c r="DTL1854" s="401"/>
      <c r="DTM1854" s="401"/>
      <c r="DTN1854" s="401"/>
      <c r="DTO1854" s="401"/>
      <c r="DTP1854" s="401"/>
      <c r="DTQ1854" s="401"/>
      <c r="DTR1854" s="401"/>
      <c r="DTS1854" s="401"/>
      <c r="DTT1854" s="401"/>
      <c r="DTU1854" s="401"/>
      <c r="DTV1854" s="401"/>
      <c r="DTW1854" s="401"/>
      <c r="DTX1854" s="401"/>
      <c r="DTY1854" s="401"/>
      <c r="DTZ1854" s="401"/>
      <c r="DUA1854" s="401"/>
      <c r="DUB1854" s="401"/>
      <c r="DUC1854" s="401"/>
      <c r="DUD1854" s="401"/>
      <c r="DUE1854" s="401"/>
      <c r="DUF1854" s="401"/>
      <c r="DUG1854" s="401"/>
      <c r="DUH1854" s="401"/>
      <c r="DUI1854" s="401"/>
      <c r="DUJ1854" s="401"/>
      <c r="DUK1854" s="401"/>
      <c r="DUL1854" s="401"/>
      <c r="DUM1854" s="401"/>
      <c r="DUN1854" s="401"/>
      <c r="DUO1854" s="401"/>
      <c r="DUP1854" s="401"/>
      <c r="DUQ1854" s="401"/>
      <c r="DUR1854" s="401"/>
      <c r="DUS1854" s="401"/>
      <c r="DUT1854" s="401"/>
      <c r="DUU1854" s="401"/>
      <c r="DUV1854" s="401"/>
      <c r="DUW1854" s="401"/>
      <c r="DUX1854" s="401"/>
      <c r="DUY1854" s="401"/>
      <c r="DUZ1854" s="401"/>
      <c r="DVA1854" s="401"/>
      <c r="DVB1854" s="401"/>
      <c r="DVC1854" s="401"/>
      <c r="DVD1854" s="401"/>
      <c r="DVE1854" s="401"/>
      <c r="DVF1854" s="401"/>
      <c r="DVG1854" s="401"/>
      <c r="DVH1854" s="401"/>
      <c r="DVI1854" s="401"/>
      <c r="DVJ1854" s="401"/>
      <c r="DVK1854" s="401"/>
      <c r="DVL1854" s="401"/>
      <c r="DVM1854" s="401"/>
      <c r="DVN1854" s="401"/>
      <c r="DVO1854" s="401"/>
      <c r="DVP1854" s="401"/>
      <c r="DVQ1854" s="401"/>
      <c r="DVR1854" s="401"/>
      <c r="DVS1854" s="401"/>
      <c r="DVT1854" s="401"/>
      <c r="DVU1854" s="401"/>
      <c r="DVV1854" s="401"/>
      <c r="DVW1854" s="401"/>
      <c r="DVX1854" s="401"/>
      <c r="DVY1854" s="401"/>
      <c r="DVZ1854" s="401"/>
      <c r="DWA1854" s="401"/>
      <c r="DWB1854" s="401"/>
      <c r="DWC1854" s="401"/>
      <c r="DWD1854" s="401"/>
      <c r="DWE1854" s="401"/>
      <c r="DWF1854" s="401"/>
      <c r="DWG1854" s="401"/>
      <c r="DWH1854" s="401"/>
      <c r="DWI1854" s="401"/>
      <c r="DWJ1854" s="401"/>
      <c r="DWK1854" s="401"/>
      <c r="DWL1854" s="401"/>
      <c r="DWM1854" s="401"/>
      <c r="DWN1854" s="401"/>
      <c r="DWO1854" s="401"/>
      <c r="DWP1854" s="401"/>
      <c r="DWQ1854" s="401"/>
      <c r="DWR1854" s="401"/>
      <c r="DWS1854" s="401"/>
      <c r="DWT1854" s="401"/>
      <c r="DWU1854" s="401"/>
      <c r="DWV1854" s="401"/>
      <c r="DWW1854" s="401"/>
      <c r="DWX1854" s="401"/>
      <c r="DWY1854" s="401"/>
      <c r="DWZ1854" s="401"/>
      <c r="DXA1854" s="401"/>
      <c r="DXB1854" s="401"/>
      <c r="DXC1854" s="401"/>
      <c r="DXD1854" s="401"/>
      <c r="DXE1854" s="401"/>
      <c r="DXF1854" s="401"/>
      <c r="DXG1854" s="401"/>
      <c r="DXH1854" s="401"/>
      <c r="DXI1854" s="401"/>
      <c r="DXJ1854" s="401"/>
      <c r="DXK1854" s="401"/>
      <c r="DXL1854" s="401"/>
      <c r="DXM1854" s="401"/>
      <c r="DXN1854" s="401"/>
      <c r="DXO1854" s="401"/>
      <c r="DXP1854" s="401"/>
      <c r="DXQ1854" s="401"/>
      <c r="DXR1854" s="401"/>
      <c r="DXS1854" s="401"/>
      <c r="DXT1854" s="401"/>
      <c r="DXU1854" s="401"/>
      <c r="DXV1854" s="401"/>
      <c r="DXW1854" s="401"/>
      <c r="DXX1854" s="401"/>
      <c r="DXY1854" s="401"/>
      <c r="DXZ1854" s="401"/>
      <c r="DYA1854" s="401"/>
      <c r="DYB1854" s="401"/>
      <c r="DYC1854" s="401"/>
      <c r="DYD1854" s="401"/>
      <c r="DYE1854" s="401"/>
      <c r="DYF1854" s="401"/>
      <c r="DYG1854" s="401"/>
      <c r="DYH1854" s="401"/>
      <c r="DYI1854" s="401"/>
      <c r="DYJ1854" s="401"/>
      <c r="DYK1854" s="401"/>
      <c r="DYL1854" s="401"/>
      <c r="DYM1854" s="401"/>
      <c r="DYN1854" s="401"/>
      <c r="DYO1854" s="401"/>
      <c r="DYP1854" s="401"/>
      <c r="DYQ1854" s="401"/>
      <c r="DYR1854" s="401"/>
      <c r="DYS1854" s="401"/>
      <c r="DYT1854" s="401"/>
      <c r="DYU1854" s="401"/>
      <c r="DYV1854" s="401"/>
      <c r="DYW1854" s="401"/>
      <c r="DYX1854" s="401"/>
      <c r="DYY1854" s="401"/>
      <c r="DYZ1854" s="401"/>
      <c r="DZA1854" s="401"/>
      <c r="DZB1854" s="401"/>
      <c r="DZC1854" s="401"/>
      <c r="DZD1854" s="401"/>
      <c r="DZE1854" s="401"/>
      <c r="DZF1854" s="401"/>
      <c r="DZG1854" s="401"/>
      <c r="DZH1854" s="401"/>
      <c r="DZI1854" s="401"/>
      <c r="DZJ1854" s="401"/>
      <c r="DZK1854" s="401"/>
      <c r="DZL1854" s="401"/>
      <c r="DZM1854" s="401"/>
      <c r="DZN1854" s="401"/>
      <c r="DZO1854" s="401"/>
      <c r="DZP1854" s="401"/>
      <c r="DZQ1854" s="401"/>
      <c r="DZR1854" s="401"/>
      <c r="DZS1854" s="401"/>
      <c r="DZT1854" s="401"/>
      <c r="DZU1854" s="401"/>
      <c r="DZV1854" s="401"/>
      <c r="DZW1854" s="401"/>
      <c r="DZX1854" s="401"/>
      <c r="DZY1854" s="401"/>
      <c r="DZZ1854" s="401"/>
      <c r="EAA1854" s="401"/>
      <c r="EAB1854" s="401"/>
      <c r="EAC1854" s="401"/>
      <c r="EAD1854" s="401"/>
      <c r="EAE1854" s="401"/>
      <c r="EAF1854" s="401"/>
      <c r="EAG1854" s="401"/>
      <c r="EAH1854" s="401"/>
      <c r="EAI1854" s="401"/>
      <c r="EAJ1854" s="401"/>
      <c r="EAK1854" s="401"/>
      <c r="EAL1854" s="401"/>
      <c r="EAM1854" s="401"/>
      <c r="EAN1854" s="401"/>
      <c r="EAO1854" s="401"/>
      <c r="EAP1854" s="401"/>
      <c r="EAQ1854" s="401"/>
      <c r="EAR1854" s="401"/>
      <c r="EAS1854" s="401"/>
      <c r="EAT1854" s="401"/>
      <c r="EAU1854" s="401"/>
      <c r="EAV1854" s="401"/>
      <c r="EAW1854" s="401"/>
      <c r="EAX1854" s="401"/>
      <c r="EAY1854" s="401"/>
      <c r="EAZ1854" s="401"/>
      <c r="EBA1854" s="401"/>
      <c r="EBB1854" s="401"/>
      <c r="EBC1854" s="401"/>
      <c r="EBD1854" s="401"/>
      <c r="EBE1854" s="401"/>
      <c r="EBF1854" s="401"/>
      <c r="EBG1854" s="401"/>
      <c r="EBH1854" s="401"/>
      <c r="EBI1854" s="401"/>
      <c r="EBJ1854" s="401"/>
      <c r="EBK1854" s="401"/>
      <c r="EBL1854" s="401"/>
      <c r="EBM1854" s="401"/>
      <c r="EBN1854" s="401"/>
      <c r="EBO1854" s="401"/>
      <c r="EBP1854" s="401"/>
      <c r="EBQ1854" s="401"/>
      <c r="EBR1854" s="401"/>
      <c r="EBS1854" s="401"/>
      <c r="EBT1854" s="401"/>
      <c r="EBU1854" s="401"/>
      <c r="EBV1854" s="401"/>
      <c r="EBW1854" s="401"/>
      <c r="EBX1854" s="401"/>
      <c r="EBY1854" s="401"/>
      <c r="EBZ1854" s="401"/>
      <c r="ECA1854" s="401"/>
      <c r="ECB1854" s="401"/>
      <c r="ECC1854" s="401"/>
      <c r="ECD1854" s="401"/>
      <c r="ECE1854" s="401"/>
      <c r="ECF1854" s="401"/>
      <c r="ECG1854" s="401"/>
      <c r="ECH1854" s="401"/>
      <c r="ECI1854" s="401"/>
      <c r="ECJ1854" s="401"/>
      <c r="ECK1854" s="401"/>
      <c r="ECL1854" s="401"/>
      <c r="ECM1854" s="401"/>
      <c r="ECN1854" s="401"/>
      <c r="ECO1854" s="401"/>
      <c r="ECP1854" s="401"/>
      <c r="ECQ1854" s="401"/>
      <c r="ECR1854" s="401"/>
      <c r="ECS1854" s="401"/>
      <c r="ECT1854" s="401"/>
      <c r="ECU1854" s="401"/>
      <c r="ECV1854" s="401"/>
      <c r="ECW1854" s="401"/>
      <c r="ECX1854" s="401"/>
      <c r="ECY1854" s="401"/>
      <c r="ECZ1854" s="401"/>
      <c r="EDA1854" s="401"/>
      <c r="EDB1854" s="401"/>
      <c r="EDC1854" s="401"/>
      <c r="EDD1854" s="401"/>
      <c r="EDE1854" s="401"/>
      <c r="EDF1854" s="401"/>
      <c r="EDG1854" s="401"/>
      <c r="EDH1854" s="401"/>
      <c r="EDI1854" s="401"/>
      <c r="EDJ1854" s="401"/>
      <c r="EDK1854" s="401"/>
      <c r="EDL1854" s="401"/>
      <c r="EDM1854" s="401"/>
      <c r="EDN1854" s="401"/>
      <c r="EDO1854" s="401"/>
      <c r="EDP1854" s="401"/>
      <c r="EDQ1854" s="401"/>
      <c r="EDR1854" s="401"/>
      <c r="EDS1854" s="401"/>
      <c r="EDT1854" s="401"/>
      <c r="EDU1854" s="401"/>
      <c r="EDV1854" s="401"/>
      <c r="EDW1854" s="401"/>
      <c r="EDX1854" s="401"/>
      <c r="EDY1854" s="401"/>
      <c r="EDZ1854" s="401"/>
      <c r="EEA1854" s="401"/>
      <c r="EEB1854" s="401"/>
      <c r="EEC1854" s="401"/>
      <c r="EED1854" s="401"/>
      <c r="EEE1854" s="401"/>
      <c r="EEF1854" s="401"/>
      <c r="EEG1854" s="401"/>
      <c r="EEH1854" s="401"/>
      <c r="EEI1854" s="401"/>
      <c r="EEJ1854" s="401"/>
      <c r="EEK1854" s="401"/>
      <c r="EEL1854" s="401"/>
      <c r="EEM1854" s="401"/>
      <c r="EEN1854" s="401"/>
      <c r="EEO1854" s="401"/>
      <c r="EEP1854" s="401"/>
      <c r="EEQ1854" s="401"/>
      <c r="EER1854" s="401"/>
      <c r="EES1854" s="401"/>
      <c r="EET1854" s="401"/>
      <c r="EEU1854" s="401"/>
      <c r="EEV1854" s="401"/>
      <c r="EEW1854" s="401"/>
      <c r="EEX1854" s="401"/>
      <c r="EEY1854" s="401"/>
      <c r="EEZ1854" s="401"/>
      <c r="EFA1854" s="401"/>
      <c r="EFB1854" s="401"/>
      <c r="EFC1854" s="401"/>
      <c r="EFD1854" s="401"/>
      <c r="EFE1854" s="401"/>
      <c r="EFF1854" s="401"/>
      <c r="EFG1854" s="401"/>
      <c r="EFH1854" s="401"/>
      <c r="EFI1854" s="401"/>
      <c r="EFJ1854" s="401"/>
      <c r="EFK1854" s="401"/>
      <c r="EFL1854" s="401"/>
      <c r="EFM1854" s="401"/>
      <c r="EFN1854" s="401"/>
      <c r="EFO1854" s="401"/>
      <c r="EFP1854" s="401"/>
      <c r="EFQ1854" s="401"/>
      <c r="EFR1854" s="401"/>
      <c r="EFS1854" s="401"/>
      <c r="EFT1854" s="401"/>
      <c r="EFU1854" s="401"/>
      <c r="EFV1854" s="401"/>
      <c r="EFW1854" s="401"/>
      <c r="EFX1854" s="401"/>
      <c r="EFY1854" s="401"/>
      <c r="EFZ1854" s="401"/>
      <c r="EGA1854" s="401"/>
      <c r="EGB1854" s="401"/>
      <c r="EGC1854" s="401"/>
      <c r="EGD1854" s="401"/>
      <c r="EGE1854" s="401"/>
      <c r="EGF1854" s="401"/>
      <c r="EGG1854" s="401"/>
      <c r="EGH1854" s="401"/>
      <c r="EGI1854" s="401"/>
      <c r="EGJ1854" s="401"/>
      <c r="EGK1854" s="401"/>
      <c r="EGL1854" s="401"/>
      <c r="EGM1854" s="401"/>
      <c r="EGN1854" s="401"/>
      <c r="EGO1854" s="401"/>
      <c r="EGP1854" s="401"/>
      <c r="EGQ1854" s="401"/>
      <c r="EGR1854" s="401"/>
      <c r="EGS1854" s="401"/>
      <c r="EGT1854" s="401"/>
      <c r="EGU1854" s="401"/>
      <c r="EGV1854" s="401"/>
      <c r="EGW1854" s="401"/>
      <c r="EGX1854" s="401"/>
      <c r="EGY1854" s="401"/>
      <c r="EGZ1854" s="401"/>
      <c r="EHA1854" s="401"/>
      <c r="EHB1854" s="401"/>
      <c r="EHC1854" s="401"/>
      <c r="EHD1854" s="401"/>
      <c r="EHE1854" s="401"/>
      <c r="EHF1854" s="401"/>
      <c r="EHG1854" s="401"/>
      <c r="EHH1854" s="401"/>
      <c r="EHI1854" s="401"/>
      <c r="EHJ1854" s="401"/>
      <c r="EHK1854" s="401"/>
      <c r="EHL1854" s="401"/>
      <c r="EHM1854" s="401"/>
      <c r="EHN1854" s="401"/>
      <c r="EHO1854" s="401"/>
      <c r="EHP1854" s="401"/>
      <c r="EHQ1854" s="401"/>
      <c r="EHR1854" s="401"/>
      <c r="EHS1854" s="401"/>
      <c r="EHT1854" s="401"/>
      <c r="EHU1854" s="401"/>
      <c r="EHV1854" s="401"/>
      <c r="EHW1854" s="401"/>
      <c r="EHX1854" s="401"/>
      <c r="EHY1854" s="401"/>
      <c r="EHZ1854" s="401"/>
      <c r="EIA1854" s="401"/>
      <c r="EIB1854" s="401"/>
      <c r="EIC1854" s="401"/>
      <c r="EID1854" s="401"/>
      <c r="EIE1854" s="401"/>
      <c r="EIF1854" s="401"/>
      <c r="EIG1854" s="401"/>
      <c r="EIH1854" s="401"/>
      <c r="EII1854" s="401"/>
      <c r="EIJ1854" s="401"/>
      <c r="EIK1854" s="401"/>
      <c r="EIL1854" s="401"/>
      <c r="EIM1854" s="401"/>
      <c r="EIN1854" s="401"/>
      <c r="EIO1854" s="401"/>
      <c r="EIP1854" s="401"/>
      <c r="EIQ1854" s="401"/>
      <c r="EIR1854" s="401"/>
      <c r="EIS1854" s="401"/>
      <c r="EIT1854" s="401"/>
      <c r="EIU1854" s="401"/>
      <c r="EIV1854" s="401"/>
      <c r="EIW1854" s="401"/>
      <c r="EIX1854" s="401"/>
      <c r="EIY1854" s="401"/>
      <c r="EIZ1854" s="401"/>
      <c r="EJA1854" s="401"/>
      <c r="EJB1854" s="401"/>
      <c r="EJC1854" s="401"/>
      <c r="EJD1854" s="401"/>
      <c r="EJE1854" s="401"/>
      <c r="EJF1854" s="401"/>
      <c r="EJG1854" s="401"/>
      <c r="EJH1854" s="401"/>
      <c r="EJI1854" s="401"/>
      <c r="EJJ1854" s="401"/>
      <c r="EJK1854" s="401"/>
      <c r="EJL1854" s="401"/>
      <c r="EJM1854" s="401"/>
      <c r="EJN1854" s="401"/>
      <c r="EJO1854" s="401"/>
      <c r="EJP1854" s="401"/>
      <c r="EJQ1854" s="401"/>
      <c r="EJR1854" s="401"/>
      <c r="EJS1854" s="401"/>
      <c r="EJT1854" s="401"/>
      <c r="EJU1854" s="401"/>
      <c r="EJV1854" s="401"/>
      <c r="EJW1854" s="401"/>
      <c r="EJX1854" s="401"/>
      <c r="EJY1854" s="401"/>
      <c r="EJZ1854" s="401"/>
      <c r="EKA1854" s="401"/>
      <c r="EKB1854" s="401"/>
      <c r="EKC1854" s="401"/>
      <c r="EKD1854" s="401"/>
      <c r="EKE1854" s="401"/>
      <c r="EKF1854" s="401"/>
      <c r="EKG1854" s="401"/>
      <c r="EKH1854" s="401"/>
      <c r="EKI1854" s="401"/>
      <c r="EKJ1854" s="401"/>
      <c r="EKK1854" s="401"/>
      <c r="EKL1854" s="401"/>
      <c r="EKM1854" s="401"/>
      <c r="EKN1854" s="401"/>
      <c r="EKO1854" s="401"/>
      <c r="EKP1854" s="401"/>
      <c r="EKQ1854" s="401"/>
      <c r="EKR1854" s="401"/>
      <c r="EKS1854" s="401"/>
      <c r="EKT1854" s="401"/>
      <c r="EKU1854" s="401"/>
      <c r="EKV1854" s="401"/>
      <c r="EKW1854" s="401"/>
      <c r="EKX1854" s="401"/>
      <c r="EKY1854" s="401"/>
      <c r="EKZ1854" s="401"/>
      <c r="ELA1854" s="401"/>
      <c r="ELB1854" s="401"/>
      <c r="ELC1854" s="401"/>
      <c r="ELD1854" s="401"/>
      <c r="ELE1854" s="401"/>
      <c r="ELF1854" s="401"/>
      <c r="ELG1854" s="401"/>
      <c r="ELH1854" s="401"/>
      <c r="ELI1854" s="401"/>
      <c r="ELJ1854" s="401"/>
      <c r="ELK1854" s="401"/>
      <c r="ELL1854" s="401"/>
      <c r="ELM1854" s="401"/>
      <c r="ELN1854" s="401"/>
      <c r="ELO1854" s="401"/>
      <c r="ELP1854" s="401"/>
      <c r="ELQ1854" s="401"/>
      <c r="ELR1854" s="401"/>
      <c r="ELS1854" s="401"/>
      <c r="ELT1854" s="401"/>
      <c r="ELU1854" s="401"/>
      <c r="ELV1854" s="401"/>
      <c r="ELW1854" s="401"/>
      <c r="ELX1854" s="401"/>
      <c r="ELY1854" s="401"/>
      <c r="ELZ1854" s="401"/>
      <c r="EMA1854" s="401"/>
      <c r="EMB1854" s="401"/>
      <c r="EMC1854" s="401"/>
      <c r="EMD1854" s="401"/>
      <c r="EME1854" s="401"/>
      <c r="EMF1854" s="401"/>
      <c r="EMG1854" s="401"/>
      <c r="EMH1854" s="401"/>
      <c r="EMI1854" s="401"/>
      <c r="EMJ1854" s="401"/>
      <c r="EMK1854" s="401"/>
      <c r="EML1854" s="401"/>
      <c r="EMM1854" s="401"/>
      <c r="EMN1854" s="401"/>
      <c r="EMO1854" s="401"/>
      <c r="EMP1854" s="401"/>
      <c r="EMQ1854" s="401"/>
      <c r="EMR1854" s="401"/>
      <c r="EMS1854" s="401"/>
      <c r="EMT1854" s="401"/>
      <c r="EMU1854" s="401"/>
      <c r="EMV1854" s="401"/>
      <c r="EMW1854" s="401"/>
      <c r="EMX1854" s="401"/>
      <c r="EMY1854" s="401"/>
      <c r="EMZ1854" s="401"/>
      <c r="ENA1854" s="401"/>
      <c r="ENB1854" s="401"/>
      <c r="ENC1854" s="401"/>
      <c r="END1854" s="401"/>
      <c r="ENE1854" s="401"/>
      <c r="ENF1854" s="401"/>
      <c r="ENG1854" s="401"/>
      <c r="ENH1854" s="401"/>
      <c r="ENI1854" s="401"/>
      <c r="ENJ1854" s="401"/>
      <c r="ENK1854" s="401"/>
      <c r="ENL1854" s="401"/>
      <c r="ENM1854" s="401"/>
      <c r="ENN1854" s="401"/>
      <c r="ENO1854" s="401"/>
      <c r="ENP1854" s="401"/>
      <c r="ENQ1854" s="401"/>
      <c r="ENR1854" s="401"/>
      <c r="ENS1854" s="401"/>
      <c r="ENT1854" s="401"/>
      <c r="ENU1854" s="401"/>
      <c r="ENV1854" s="401"/>
      <c r="ENW1854" s="401"/>
      <c r="ENX1854" s="401"/>
      <c r="ENY1854" s="401"/>
      <c r="ENZ1854" s="401"/>
      <c r="EOA1854" s="401"/>
      <c r="EOB1854" s="401"/>
      <c r="EOC1854" s="401"/>
      <c r="EOD1854" s="401"/>
      <c r="EOE1854" s="401"/>
      <c r="EOF1854" s="401"/>
      <c r="EOG1854" s="401"/>
      <c r="EOH1854" s="401"/>
      <c r="EOI1854" s="401"/>
      <c r="EOJ1854" s="401"/>
      <c r="EOK1854" s="401"/>
      <c r="EOL1854" s="401"/>
      <c r="EOM1854" s="401"/>
      <c r="EON1854" s="401"/>
      <c r="EOO1854" s="401"/>
      <c r="EOP1854" s="401"/>
      <c r="EOQ1854" s="401"/>
      <c r="EOR1854" s="401"/>
      <c r="EOS1854" s="401"/>
      <c r="EOT1854" s="401"/>
      <c r="EOU1854" s="401"/>
      <c r="EOV1854" s="401"/>
      <c r="EOW1854" s="401"/>
      <c r="EOX1854" s="401"/>
      <c r="EOY1854" s="401"/>
      <c r="EOZ1854" s="401"/>
      <c r="EPA1854" s="401"/>
      <c r="EPB1854" s="401"/>
      <c r="EPC1854" s="401"/>
      <c r="EPD1854" s="401"/>
      <c r="EPE1854" s="401"/>
      <c r="EPF1854" s="401"/>
      <c r="EPG1854" s="401"/>
      <c r="EPH1854" s="401"/>
      <c r="EPI1854" s="401"/>
      <c r="EPJ1854" s="401"/>
      <c r="EPK1854" s="401"/>
      <c r="EPL1854" s="401"/>
      <c r="EPM1854" s="401"/>
      <c r="EPN1854" s="401"/>
      <c r="EPO1854" s="401"/>
      <c r="EPP1854" s="401"/>
      <c r="EPQ1854" s="401"/>
      <c r="EPR1854" s="401"/>
      <c r="EPS1854" s="401"/>
      <c r="EPT1854" s="401"/>
      <c r="EPU1854" s="401"/>
      <c r="EPV1854" s="401"/>
      <c r="EPW1854" s="401"/>
      <c r="EPX1854" s="401"/>
      <c r="EPY1854" s="401"/>
      <c r="EPZ1854" s="401"/>
      <c r="EQA1854" s="401"/>
      <c r="EQB1854" s="401"/>
      <c r="EQC1854" s="401"/>
      <c r="EQD1854" s="401"/>
      <c r="EQE1854" s="401"/>
      <c r="EQF1854" s="401"/>
      <c r="EQG1854" s="401"/>
      <c r="EQH1854" s="401"/>
      <c r="EQI1854" s="401"/>
      <c r="EQJ1854" s="401"/>
      <c r="EQK1854" s="401"/>
      <c r="EQL1854" s="401"/>
      <c r="EQM1854" s="401"/>
      <c r="EQN1854" s="401"/>
      <c r="EQO1854" s="401"/>
      <c r="EQP1854" s="401"/>
      <c r="EQQ1854" s="401"/>
      <c r="EQR1854" s="401"/>
      <c r="EQS1854" s="401"/>
      <c r="EQT1854" s="401"/>
      <c r="EQU1854" s="401"/>
      <c r="EQV1854" s="401"/>
      <c r="EQW1854" s="401"/>
      <c r="EQX1854" s="401"/>
      <c r="EQY1854" s="401"/>
      <c r="EQZ1854" s="401"/>
      <c r="ERA1854" s="401"/>
      <c r="ERB1854" s="401"/>
      <c r="ERC1854" s="401"/>
      <c r="ERD1854" s="401"/>
      <c r="ERE1854" s="401"/>
      <c r="ERF1854" s="401"/>
      <c r="ERG1854" s="401"/>
      <c r="ERH1854" s="401"/>
      <c r="ERI1854" s="401"/>
      <c r="ERJ1854" s="401"/>
      <c r="ERK1854" s="401"/>
      <c r="ERL1854" s="401"/>
      <c r="ERM1854" s="401"/>
      <c r="ERN1854" s="401"/>
      <c r="ERO1854" s="401"/>
      <c r="ERP1854" s="401"/>
      <c r="ERQ1854" s="401"/>
      <c r="ERR1854" s="401"/>
      <c r="ERS1854" s="401"/>
      <c r="ERT1854" s="401"/>
      <c r="ERU1854" s="401"/>
      <c r="ERV1854" s="401"/>
      <c r="ERW1854" s="401"/>
      <c r="ERX1854" s="401"/>
      <c r="ERY1854" s="401"/>
      <c r="ERZ1854" s="401"/>
      <c r="ESA1854" s="401"/>
      <c r="ESB1854" s="401"/>
      <c r="ESC1854" s="401"/>
      <c r="ESD1854" s="401"/>
      <c r="ESE1854" s="401"/>
      <c r="ESF1854" s="401"/>
      <c r="ESG1854" s="401"/>
      <c r="ESH1854" s="401"/>
      <c r="ESI1854" s="401"/>
      <c r="ESJ1854" s="401"/>
      <c r="ESK1854" s="401"/>
      <c r="ESL1854" s="401"/>
      <c r="ESM1854" s="401"/>
      <c r="ESN1854" s="401"/>
      <c r="ESO1854" s="401"/>
      <c r="ESP1854" s="401"/>
      <c r="ESQ1854" s="401"/>
      <c r="ESR1854" s="401"/>
      <c r="ESS1854" s="401"/>
      <c r="EST1854" s="401"/>
      <c r="ESU1854" s="401"/>
      <c r="ESV1854" s="401"/>
      <c r="ESW1854" s="401"/>
      <c r="ESX1854" s="401"/>
      <c r="ESY1854" s="401"/>
      <c r="ESZ1854" s="401"/>
      <c r="ETA1854" s="401"/>
      <c r="ETB1854" s="401"/>
      <c r="ETC1854" s="401"/>
      <c r="ETD1854" s="401"/>
      <c r="ETE1854" s="401"/>
      <c r="ETF1854" s="401"/>
      <c r="ETG1854" s="401"/>
      <c r="ETH1854" s="401"/>
      <c r="ETI1854" s="401"/>
      <c r="ETJ1854" s="401"/>
      <c r="ETK1854" s="401"/>
      <c r="ETL1854" s="401"/>
      <c r="ETM1854" s="401"/>
      <c r="ETN1854" s="401"/>
      <c r="ETO1854" s="401"/>
      <c r="ETP1854" s="401"/>
      <c r="ETQ1854" s="401"/>
      <c r="ETR1854" s="401"/>
      <c r="ETS1854" s="401"/>
      <c r="ETT1854" s="401"/>
      <c r="ETU1854" s="401"/>
      <c r="ETV1854" s="401"/>
      <c r="ETW1854" s="401"/>
      <c r="ETX1854" s="401"/>
      <c r="ETY1854" s="401"/>
      <c r="ETZ1854" s="401"/>
      <c r="EUA1854" s="401"/>
      <c r="EUB1854" s="401"/>
      <c r="EUC1854" s="401"/>
      <c r="EUD1854" s="401"/>
      <c r="EUE1854" s="401"/>
      <c r="EUF1854" s="401"/>
      <c r="EUG1854" s="401"/>
      <c r="EUH1854" s="401"/>
      <c r="EUI1854" s="401"/>
      <c r="EUJ1854" s="401"/>
      <c r="EUK1854" s="401"/>
      <c r="EUL1854" s="401"/>
      <c r="EUM1854" s="401"/>
      <c r="EUN1854" s="401"/>
      <c r="EUO1854" s="401"/>
      <c r="EUP1854" s="401"/>
      <c r="EUQ1854" s="401"/>
      <c r="EUR1854" s="401"/>
      <c r="EUS1854" s="401"/>
      <c r="EUT1854" s="401"/>
      <c r="EUU1854" s="401"/>
      <c r="EUV1854" s="401"/>
      <c r="EUW1854" s="401"/>
      <c r="EUX1854" s="401"/>
      <c r="EUY1854" s="401"/>
      <c r="EUZ1854" s="401"/>
      <c r="EVA1854" s="401"/>
      <c r="EVB1854" s="401"/>
      <c r="EVC1854" s="401"/>
      <c r="EVD1854" s="401"/>
      <c r="EVE1854" s="401"/>
      <c r="EVF1854" s="401"/>
      <c r="EVG1854" s="401"/>
      <c r="EVH1854" s="401"/>
      <c r="EVI1854" s="401"/>
      <c r="EVJ1854" s="401"/>
      <c r="EVK1854" s="401"/>
      <c r="EVL1854" s="401"/>
      <c r="EVM1854" s="401"/>
      <c r="EVN1854" s="401"/>
      <c r="EVO1854" s="401"/>
      <c r="EVP1854" s="401"/>
      <c r="EVQ1854" s="401"/>
      <c r="EVR1854" s="401"/>
      <c r="EVS1854" s="401"/>
      <c r="EVT1854" s="401"/>
      <c r="EVU1854" s="401"/>
      <c r="EVV1854" s="401"/>
      <c r="EVW1854" s="401"/>
      <c r="EVX1854" s="401"/>
      <c r="EVY1854" s="401"/>
      <c r="EVZ1854" s="401"/>
      <c r="EWA1854" s="401"/>
      <c r="EWB1854" s="401"/>
      <c r="EWC1854" s="401"/>
      <c r="EWD1854" s="401"/>
      <c r="EWE1854" s="401"/>
      <c r="EWF1854" s="401"/>
      <c r="EWG1854" s="401"/>
      <c r="EWH1854" s="401"/>
      <c r="EWI1854" s="401"/>
      <c r="EWJ1854" s="401"/>
      <c r="EWK1854" s="401"/>
      <c r="EWL1854" s="401"/>
      <c r="EWM1854" s="401"/>
      <c r="EWN1854" s="401"/>
      <c r="EWO1854" s="401"/>
      <c r="EWP1854" s="401"/>
      <c r="EWQ1854" s="401"/>
      <c r="EWR1854" s="401"/>
      <c r="EWS1854" s="401"/>
      <c r="EWT1854" s="401"/>
      <c r="EWU1854" s="401"/>
      <c r="EWV1854" s="401"/>
      <c r="EWW1854" s="401"/>
      <c r="EWX1854" s="401"/>
      <c r="EWY1854" s="401"/>
      <c r="EWZ1854" s="401"/>
      <c r="EXA1854" s="401"/>
      <c r="EXB1854" s="401"/>
      <c r="EXC1854" s="401"/>
      <c r="EXD1854" s="401"/>
      <c r="EXE1854" s="401"/>
      <c r="EXF1854" s="401"/>
      <c r="EXG1854" s="401"/>
      <c r="EXH1854" s="401"/>
      <c r="EXI1854" s="401"/>
      <c r="EXJ1854" s="401"/>
      <c r="EXK1854" s="401"/>
      <c r="EXL1854" s="401"/>
      <c r="EXM1854" s="401"/>
      <c r="EXN1854" s="401"/>
      <c r="EXO1854" s="401"/>
      <c r="EXP1854" s="401"/>
      <c r="EXQ1854" s="401"/>
      <c r="EXR1854" s="401"/>
      <c r="EXS1854" s="401"/>
      <c r="EXT1854" s="401"/>
      <c r="EXU1854" s="401"/>
      <c r="EXV1854" s="401"/>
      <c r="EXW1854" s="401"/>
      <c r="EXX1854" s="401"/>
      <c r="EXY1854" s="401"/>
      <c r="EXZ1854" s="401"/>
      <c r="EYA1854" s="401"/>
      <c r="EYB1854" s="401"/>
      <c r="EYC1854" s="401"/>
      <c r="EYD1854" s="401"/>
      <c r="EYE1854" s="401"/>
      <c r="EYF1854" s="401"/>
      <c r="EYG1854" s="401"/>
      <c r="EYH1854" s="401"/>
      <c r="EYI1854" s="401"/>
      <c r="EYJ1854" s="401"/>
      <c r="EYK1854" s="401"/>
      <c r="EYL1854" s="401"/>
      <c r="EYM1854" s="401"/>
      <c r="EYN1854" s="401"/>
      <c r="EYO1854" s="401"/>
      <c r="EYP1854" s="401"/>
      <c r="EYQ1854" s="401"/>
      <c r="EYR1854" s="401"/>
      <c r="EYS1854" s="401"/>
      <c r="EYT1854" s="401"/>
      <c r="EYU1854" s="401"/>
      <c r="EYV1854" s="401"/>
      <c r="EYW1854" s="401"/>
      <c r="EYX1854" s="401"/>
      <c r="EYY1854" s="401"/>
      <c r="EYZ1854" s="401"/>
      <c r="EZA1854" s="401"/>
      <c r="EZB1854" s="401"/>
      <c r="EZC1854" s="401"/>
      <c r="EZD1854" s="401"/>
      <c r="EZE1854" s="401"/>
      <c r="EZF1854" s="401"/>
      <c r="EZG1854" s="401"/>
      <c r="EZH1854" s="401"/>
      <c r="EZI1854" s="401"/>
      <c r="EZJ1854" s="401"/>
      <c r="EZK1854" s="401"/>
      <c r="EZL1854" s="401"/>
      <c r="EZM1854" s="401"/>
      <c r="EZN1854" s="401"/>
      <c r="EZO1854" s="401"/>
      <c r="EZP1854" s="401"/>
      <c r="EZQ1854" s="401"/>
      <c r="EZR1854" s="401"/>
      <c r="EZS1854" s="401"/>
      <c r="EZT1854" s="401"/>
      <c r="EZU1854" s="401"/>
      <c r="EZV1854" s="401"/>
      <c r="EZW1854" s="401"/>
      <c r="EZX1854" s="401"/>
      <c r="EZY1854" s="401"/>
      <c r="EZZ1854" s="401"/>
      <c r="FAA1854" s="401"/>
      <c r="FAB1854" s="401"/>
      <c r="FAC1854" s="401"/>
      <c r="FAD1854" s="401"/>
      <c r="FAE1854" s="401"/>
      <c r="FAF1854" s="401"/>
      <c r="FAG1854" s="401"/>
      <c r="FAH1854" s="401"/>
      <c r="FAI1854" s="401"/>
      <c r="FAJ1854" s="401"/>
      <c r="FAK1854" s="401"/>
      <c r="FAL1854" s="401"/>
      <c r="FAM1854" s="401"/>
      <c r="FAN1854" s="401"/>
      <c r="FAO1854" s="401"/>
      <c r="FAP1854" s="401"/>
      <c r="FAQ1854" s="401"/>
      <c r="FAR1854" s="401"/>
      <c r="FAS1854" s="401"/>
      <c r="FAT1854" s="401"/>
      <c r="FAU1854" s="401"/>
      <c r="FAV1854" s="401"/>
      <c r="FAW1854" s="401"/>
      <c r="FAX1854" s="401"/>
      <c r="FAY1854" s="401"/>
      <c r="FAZ1854" s="401"/>
      <c r="FBA1854" s="401"/>
      <c r="FBB1854" s="401"/>
      <c r="FBC1854" s="401"/>
      <c r="FBD1854" s="401"/>
      <c r="FBE1854" s="401"/>
      <c r="FBF1854" s="401"/>
      <c r="FBG1854" s="401"/>
      <c r="FBH1854" s="401"/>
      <c r="FBI1854" s="401"/>
      <c r="FBJ1854" s="401"/>
      <c r="FBK1854" s="401"/>
      <c r="FBL1854" s="401"/>
      <c r="FBM1854" s="401"/>
      <c r="FBN1854" s="401"/>
      <c r="FBO1854" s="401"/>
      <c r="FBP1854" s="401"/>
      <c r="FBQ1854" s="401"/>
      <c r="FBR1854" s="401"/>
      <c r="FBS1854" s="401"/>
      <c r="FBT1854" s="401"/>
      <c r="FBU1854" s="401"/>
      <c r="FBV1854" s="401"/>
      <c r="FBW1854" s="401"/>
      <c r="FBX1854" s="401"/>
      <c r="FBY1854" s="401"/>
      <c r="FBZ1854" s="401"/>
      <c r="FCA1854" s="401"/>
      <c r="FCB1854" s="401"/>
      <c r="FCC1854" s="401"/>
      <c r="FCD1854" s="401"/>
      <c r="FCE1854" s="401"/>
      <c r="FCF1854" s="401"/>
      <c r="FCG1854" s="401"/>
      <c r="FCH1854" s="401"/>
      <c r="FCI1854" s="401"/>
      <c r="FCJ1854" s="401"/>
      <c r="FCK1854" s="401"/>
      <c r="FCL1854" s="401"/>
      <c r="FCM1854" s="401"/>
      <c r="FCN1854" s="401"/>
      <c r="FCO1854" s="401"/>
      <c r="FCP1854" s="401"/>
      <c r="FCQ1854" s="401"/>
      <c r="FCR1854" s="401"/>
      <c r="FCS1854" s="401"/>
      <c r="FCT1854" s="401"/>
      <c r="FCU1854" s="401"/>
      <c r="FCV1854" s="401"/>
      <c r="FCW1854" s="401"/>
      <c r="FCX1854" s="401"/>
      <c r="FCY1854" s="401"/>
      <c r="FCZ1854" s="401"/>
      <c r="FDA1854" s="401"/>
      <c r="FDB1854" s="401"/>
      <c r="FDC1854" s="401"/>
      <c r="FDD1854" s="401"/>
      <c r="FDE1854" s="401"/>
      <c r="FDF1854" s="401"/>
      <c r="FDG1854" s="401"/>
      <c r="FDH1854" s="401"/>
      <c r="FDI1854" s="401"/>
      <c r="FDJ1854" s="401"/>
      <c r="FDK1854" s="401"/>
      <c r="FDL1854" s="401"/>
      <c r="FDM1854" s="401"/>
      <c r="FDN1854" s="401"/>
      <c r="FDO1854" s="401"/>
      <c r="FDP1854" s="401"/>
      <c r="FDQ1854" s="401"/>
      <c r="FDR1854" s="401"/>
      <c r="FDS1854" s="401"/>
      <c r="FDT1854" s="401"/>
      <c r="FDU1854" s="401"/>
      <c r="FDV1854" s="401"/>
      <c r="FDW1854" s="401"/>
      <c r="FDX1854" s="401"/>
      <c r="FDY1854" s="401"/>
      <c r="FDZ1854" s="401"/>
      <c r="FEA1854" s="401"/>
      <c r="FEB1854" s="401"/>
      <c r="FEC1854" s="401"/>
      <c r="FED1854" s="401"/>
      <c r="FEE1854" s="401"/>
      <c r="FEF1854" s="401"/>
      <c r="FEG1854" s="401"/>
      <c r="FEH1854" s="401"/>
      <c r="FEI1854" s="401"/>
      <c r="FEJ1854" s="401"/>
      <c r="FEK1854" s="401"/>
      <c r="FEL1854" s="401"/>
      <c r="FEM1854" s="401"/>
      <c r="FEN1854" s="401"/>
      <c r="FEO1854" s="401"/>
      <c r="FEP1854" s="401"/>
      <c r="FEQ1854" s="401"/>
      <c r="FER1854" s="401"/>
      <c r="FES1854" s="401"/>
      <c r="FET1854" s="401"/>
      <c r="FEU1854" s="401"/>
      <c r="FEV1854" s="401"/>
      <c r="FEW1854" s="401"/>
      <c r="FEX1854" s="401"/>
      <c r="FEY1854" s="401"/>
      <c r="FEZ1854" s="401"/>
      <c r="FFA1854" s="401"/>
      <c r="FFB1854" s="401"/>
      <c r="FFC1854" s="401"/>
      <c r="FFD1854" s="401"/>
      <c r="FFE1854" s="401"/>
      <c r="FFF1854" s="401"/>
      <c r="FFG1854" s="401"/>
      <c r="FFH1854" s="401"/>
      <c r="FFI1854" s="401"/>
      <c r="FFJ1854" s="401"/>
      <c r="FFK1854" s="401"/>
      <c r="FFL1854" s="401"/>
      <c r="FFM1854" s="401"/>
      <c r="FFN1854" s="401"/>
      <c r="FFO1854" s="401"/>
      <c r="FFP1854" s="401"/>
      <c r="FFQ1854" s="401"/>
      <c r="FFR1854" s="401"/>
      <c r="FFS1854" s="401"/>
      <c r="FFT1854" s="401"/>
      <c r="FFU1854" s="401"/>
      <c r="FFV1854" s="401"/>
      <c r="FFW1854" s="401"/>
      <c r="FFX1854" s="401"/>
      <c r="FFY1854" s="401"/>
      <c r="FFZ1854" s="401"/>
      <c r="FGA1854" s="401"/>
      <c r="FGB1854" s="401"/>
      <c r="FGC1854" s="401"/>
      <c r="FGD1854" s="401"/>
      <c r="FGE1854" s="401"/>
      <c r="FGF1854" s="401"/>
      <c r="FGG1854" s="401"/>
      <c r="FGH1854" s="401"/>
      <c r="FGI1854" s="401"/>
      <c r="FGJ1854" s="401"/>
      <c r="FGK1854" s="401"/>
      <c r="FGL1854" s="401"/>
      <c r="FGM1854" s="401"/>
      <c r="FGN1854" s="401"/>
      <c r="FGO1854" s="401"/>
      <c r="FGP1854" s="401"/>
      <c r="FGQ1854" s="401"/>
      <c r="FGR1854" s="401"/>
      <c r="FGS1854" s="401"/>
      <c r="FGT1854" s="401"/>
      <c r="FGU1854" s="401"/>
      <c r="FGV1854" s="401"/>
      <c r="FGW1854" s="401"/>
      <c r="FGX1854" s="401"/>
      <c r="FGY1854" s="401"/>
      <c r="FGZ1854" s="401"/>
      <c r="FHA1854" s="401"/>
      <c r="FHB1854" s="401"/>
      <c r="FHC1854" s="401"/>
      <c r="FHD1854" s="401"/>
      <c r="FHE1854" s="401"/>
      <c r="FHF1854" s="401"/>
      <c r="FHG1854" s="401"/>
      <c r="FHH1854" s="401"/>
      <c r="FHI1854" s="401"/>
      <c r="FHJ1854" s="401"/>
      <c r="FHK1854" s="401"/>
      <c r="FHL1854" s="401"/>
      <c r="FHM1854" s="401"/>
      <c r="FHN1854" s="401"/>
      <c r="FHO1854" s="401"/>
      <c r="FHP1854" s="401"/>
      <c r="FHQ1854" s="401"/>
      <c r="FHR1854" s="401"/>
      <c r="FHS1854" s="401"/>
      <c r="FHT1854" s="401"/>
      <c r="FHU1854" s="401"/>
      <c r="FHV1854" s="401"/>
      <c r="FHW1854" s="401"/>
      <c r="FHX1854" s="401"/>
      <c r="FHY1854" s="401"/>
      <c r="FHZ1854" s="401"/>
      <c r="FIA1854" s="401"/>
      <c r="FIB1854" s="401"/>
      <c r="FIC1854" s="401"/>
      <c r="FID1854" s="401"/>
      <c r="FIE1854" s="401"/>
      <c r="FIF1854" s="401"/>
      <c r="FIG1854" s="401"/>
      <c r="FIH1854" s="401"/>
      <c r="FII1854" s="401"/>
      <c r="FIJ1854" s="401"/>
      <c r="FIK1854" s="401"/>
      <c r="FIL1854" s="401"/>
      <c r="FIM1854" s="401"/>
      <c r="FIN1854" s="401"/>
      <c r="FIO1854" s="401"/>
      <c r="FIP1854" s="401"/>
      <c r="FIQ1854" s="401"/>
      <c r="FIR1854" s="401"/>
      <c r="FIS1854" s="401"/>
      <c r="FIT1854" s="401"/>
      <c r="FIU1854" s="401"/>
      <c r="FIV1854" s="401"/>
      <c r="FIW1854" s="401"/>
      <c r="FIX1854" s="401"/>
      <c r="FIY1854" s="401"/>
      <c r="FIZ1854" s="401"/>
      <c r="FJA1854" s="401"/>
      <c r="FJB1854" s="401"/>
      <c r="FJC1854" s="401"/>
      <c r="FJD1854" s="401"/>
      <c r="FJE1854" s="401"/>
      <c r="FJF1854" s="401"/>
      <c r="FJG1854" s="401"/>
      <c r="FJH1854" s="401"/>
      <c r="FJI1854" s="401"/>
      <c r="FJJ1854" s="401"/>
      <c r="FJK1854" s="401"/>
      <c r="FJL1854" s="401"/>
      <c r="FJM1854" s="401"/>
      <c r="FJN1854" s="401"/>
      <c r="FJO1854" s="401"/>
      <c r="FJP1854" s="401"/>
      <c r="FJQ1854" s="401"/>
      <c r="FJR1854" s="401"/>
      <c r="FJS1854" s="401"/>
      <c r="FJT1854" s="401"/>
      <c r="FJU1854" s="401"/>
      <c r="FJV1854" s="401"/>
      <c r="FJW1854" s="401"/>
      <c r="FJX1854" s="401"/>
      <c r="FJY1854" s="401"/>
      <c r="FJZ1854" s="401"/>
      <c r="FKA1854" s="401"/>
      <c r="FKB1854" s="401"/>
      <c r="FKC1854" s="401"/>
      <c r="FKD1854" s="401"/>
      <c r="FKE1854" s="401"/>
      <c r="FKF1854" s="401"/>
      <c r="FKG1854" s="401"/>
      <c r="FKH1854" s="401"/>
      <c r="FKI1854" s="401"/>
      <c r="FKJ1854" s="401"/>
      <c r="FKK1854" s="401"/>
      <c r="FKL1854" s="401"/>
      <c r="FKM1854" s="401"/>
      <c r="FKN1854" s="401"/>
      <c r="FKO1854" s="401"/>
      <c r="FKP1854" s="401"/>
      <c r="FKQ1854" s="401"/>
      <c r="FKR1854" s="401"/>
      <c r="FKS1854" s="401"/>
      <c r="FKT1854" s="401"/>
      <c r="FKU1854" s="401"/>
      <c r="FKV1854" s="401"/>
      <c r="FKW1854" s="401"/>
      <c r="FKX1854" s="401"/>
      <c r="FKY1854" s="401"/>
      <c r="FKZ1854" s="401"/>
      <c r="FLA1854" s="401"/>
      <c r="FLB1854" s="401"/>
      <c r="FLC1854" s="401"/>
      <c r="FLD1854" s="401"/>
      <c r="FLE1854" s="401"/>
      <c r="FLF1854" s="401"/>
      <c r="FLG1854" s="401"/>
      <c r="FLH1854" s="401"/>
      <c r="FLI1854" s="401"/>
      <c r="FLJ1854" s="401"/>
      <c r="FLK1854" s="401"/>
      <c r="FLL1854" s="401"/>
      <c r="FLM1854" s="401"/>
      <c r="FLN1854" s="401"/>
      <c r="FLO1854" s="401"/>
      <c r="FLP1854" s="401"/>
      <c r="FLQ1854" s="401"/>
      <c r="FLR1854" s="401"/>
      <c r="FLS1854" s="401"/>
      <c r="FLT1854" s="401"/>
      <c r="FLU1854" s="401"/>
      <c r="FLV1854" s="401"/>
      <c r="FLW1854" s="401"/>
      <c r="FLX1854" s="401"/>
      <c r="FLY1854" s="401"/>
      <c r="FLZ1854" s="401"/>
      <c r="FMA1854" s="401"/>
      <c r="FMB1854" s="401"/>
      <c r="FMC1854" s="401"/>
      <c r="FMD1854" s="401"/>
      <c r="FME1854" s="401"/>
      <c r="FMF1854" s="401"/>
      <c r="FMG1854" s="401"/>
      <c r="FMH1854" s="401"/>
      <c r="FMI1854" s="401"/>
      <c r="FMJ1854" s="401"/>
      <c r="FMK1854" s="401"/>
      <c r="FML1854" s="401"/>
      <c r="FMM1854" s="401"/>
      <c r="FMN1854" s="401"/>
      <c r="FMO1854" s="401"/>
      <c r="FMP1854" s="401"/>
      <c r="FMQ1854" s="401"/>
      <c r="FMR1854" s="401"/>
      <c r="FMS1854" s="401"/>
      <c r="FMT1854" s="401"/>
      <c r="FMU1854" s="401"/>
      <c r="FMV1854" s="401"/>
      <c r="FMW1854" s="401"/>
      <c r="FMX1854" s="401"/>
      <c r="FMY1854" s="401"/>
      <c r="FMZ1854" s="401"/>
      <c r="FNA1854" s="401"/>
      <c r="FNB1854" s="401"/>
      <c r="FNC1854" s="401"/>
      <c r="FND1854" s="401"/>
      <c r="FNE1854" s="401"/>
      <c r="FNF1854" s="401"/>
      <c r="FNG1854" s="401"/>
      <c r="FNH1854" s="401"/>
      <c r="FNI1854" s="401"/>
      <c r="FNJ1854" s="401"/>
      <c r="FNK1854" s="401"/>
      <c r="FNL1854" s="401"/>
      <c r="FNM1854" s="401"/>
      <c r="FNN1854" s="401"/>
      <c r="FNO1854" s="401"/>
      <c r="FNP1854" s="401"/>
      <c r="FNQ1854" s="401"/>
      <c r="FNR1854" s="401"/>
      <c r="FNS1854" s="401"/>
      <c r="FNT1854" s="401"/>
      <c r="FNU1854" s="401"/>
      <c r="FNV1854" s="401"/>
      <c r="FNW1854" s="401"/>
      <c r="FNX1854" s="401"/>
      <c r="FNY1854" s="401"/>
      <c r="FNZ1854" s="401"/>
      <c r="FOA1854" s="401"/>
      <c r="FOB1854" s="401"/>
      <c r="FOC1854" s="401"/>
      <c r="FOD1854" s="401"/>
      <c r="FOE1854" s="401"/>
      <c r="FOF1854" s="401"/>
      <c r="FOG1854" s="401"/>
      <c r="FOH1854" s="401"/>
      <c r="FOI1854" s="401"/>
      <c r="FOJ1854" s="401"/>
      <c r="FOK1854" s="401"/>
      <c r="FOL1854" s="401"/>
      <c r="FOM1854" s="401"/>
      <c r="FON1854" s="401"/>
      <c r="FOO1854" s="401"/>
      <c r="FOP1854" s="401"/>
      <c r="FOQ1854" s="401"/>
      <c r="FOR1854" s="401"/>
      <c r="FOS1854" s="401"/>
      <c r="FOT1854" s="401"/>
      <c r="FOU1854" s="401"/>
      <c r="FOV1854" s="401"/>
      <c r="FOW1854" s="401"/>
      <c r="FOX1854" s="401"/>
      <c r="FOY1854" s="401"/>
      <c r="FOZ1854" s="401"/>
      <c r="FPA1854" s="401"/>
      <c r="FPB1854" s="401"/>
      <c r="FPC1854" s="401"/>
      <c r="FPD1854" s="401"/>
      <c r="FPE1854" s="401"/>
      <c r="FPF1854" s="401"/>
      <c r="FPG1854" s="401"/>
      <c r="FPH1854" s="401"/>
      <c r="FPI1854" s="401"/>
      <c r="FPJ1854" s="401"/>
      <c r="FPK1854" s="401"/>
      <c r="FPL1854" s="401"/>
      <c r="FPM1854" s="401"/>
      <c r="FPN1854" s="401"/>
      <c r="FPO1854" s="401"/>
      <c r="FPP1854" s="401"/>
      <c r="FPQ1854" s="401"/>
      <c r="FPR1854" s="401"/>
      <c r="FPS1854" s="401"/>
      <c r="FPT1854" s="401"/>
      <c r="FPU1854" s="401"/>
      <c r="FPV1854" s="401"/>
      <c r="FPW1854" s="401"/>
      <c r="FPX1854" s="401"/>
      <c r="FPY1854" s="401"/>
      <c r="FPZ1854" s="401"/>
      <c r="FQA1854" s="401"/>
      <c r="FQB1854" s="401"/>
      <c r="FQC1854" s="401"/>
      <c r="FQD1854" s="401"/>
      <c r="FQE1854" s="401"/>
      <c r="FQF1854" s="401"/>
      <c r="FQG1854" s="401"/>
      <c r="FQH1854" s="401"/>
      <c r="FQI1854" s="401"/>
      <c r="FQJ1854" s="401"/>
      <c r="FQK1854" s="401"/>
      <c r="FQL1854" s="401"/>
      <c r="FQM1854" s="401"/>
      <c r="FQN1854" s="401"/>
      <c r="FQO1854" s="401"/>
      <c r="FQP1854" s="401"/>
      <c r="FQQ1854" s="401"/>
      <c r="FQR1854" s="401"/>
      <c r="FQS1854" s="401"/>
      <c r="FQT1854" s="401"/>
      <c r="FQU1854" s="401"/>
      <c r="FQV1854" s="401"/>
      <c r="FQW1854" s="401"/>
      <c r="FQX1854" s="401"/>
      <c r="FQY1854" s="401"/>
      <c r="FQZ1854" s="401"/>
      <c r="FRA1854" s="401"/>
      <c r="FRB1854" s="401"/>
      <c r="FRC1854" s="401"/>
      <c r="FRD1854" s="401"/>
      <c r="FRE1854" s="401"/>
      <c r="FRF1854" s="401"/>
      <c r="FRG1854" s="401"/>
      <c r="FRH1854" s="401"/>
      <c r="FRI1854" s="401"/>
      <c r="FRJ1854" s="401"/>
      <c r="FRK1854" s="401"/>
      <c r="FRL1854" s="401"/>
      <c r="FRM1854" s="401"/>
      <c r="FRN1854" s="401"/>
      <c r="FRO1854" s="401"/>
      <c r="FRP1854" s="401"/>
      <c r="FRQ1854" s="401"/>
      <c r="FRR1854" s="401"/>
      <c r="FRS1854" s="401"/>
      <c r="FRT1854" s="401"/>
      <c r="FRU1854" s="401"/>
      <c r="FRV1854" s="401"/>
      <c r="FRW1854" s="401"/>
      <c r="FRX1854" s="401"/>
      <c r="FRY1854" s="401"/>
      <c r="FRZ1854" s="401"/>
      <c r="FSA1854" s="401"/>
      <c r="FSB1854" s="401"/>
      <c r="FSC1854" s="401"/>
      <c r="FSD1854" s="401"/>
      <c r="FSE1854" s="401"/>
      <c r="FSF1854" s="401"/>
      <c r="FSG1854" s="401"/>
      <c r="FSH1854" s="401"/>
      <c r="FSI1854" s="401"/>
      <c r="FSJ1854" s="401"/>
      <c r="FSK1854" s="401"/>
      <c r="FSL1854" s="401"/>
      <c r="FSM1854" s="401"/>
      <c r="FSN1854" s="401"/>
      <c r="FSO1854" s="401"/>
      <c r="FSP1854" s="401"/>
      <c r="FSQ1854" s="401"/>
      <c r="FSR1854" s="401"/>
      <c r="FSS1854" s="401"/>
      <c r="FST1854" s="401"/>
      <c r="FSU1854" s="401"/>
      <c r="FSV1854" s="401"/>
      <c r="FSW1854" s="401"/>
      <c r="FSX1854" s="401"/>
      <c r="FSY1854" s="401"/>
      <c r="FSZ1854" s="401"/>
      <c r="FTA1854" s="401"/>
      <c r="FTB1854" s="401"/>
      <c r="FTC1854" s="401"/>
      <c r="FTD1854" s="401"/>
      <c r="FTE1854" s="401"/>
      <c r="FTF1854" s="401"/>
      <c r="FTG1854" s="401"/>
      <c r="FTH1854" s="401"/>
      <c r="FTI1854" s="401"/>
      <c r="FTJ1854" s="401"/>
      <c r="FTK1854" s="401"/>
      <c r="FTL1854" s="401"/>
      <c r="FTM1854" s="401"/>
      <c r="FTN1854" s="401"/>
      <c r="FTO1854" s="401"/>
      <c r="FTP1854" s="401"/>
      <c r="FTQ1854" s="401"/>
      <c r="FTR1854" s="401"/>
      <c r="FTS1854" s="401"/>
      <c r="FTT1854" s="401"/>
      <c r="FTU1854" s="401"/>
      <c r="FTV1854" s="401"/>
      <c r="FTW1854" s="401"/>
      <c r="FTX1854" s="401"/>
      <c r="FTY1854" s="401"/>
      <c r="FTZ1854" s="401"/>
      <c r="FUA1854" s="401"/>
      <c r="FUB1854" s="401"/>
      <c r="FUC1854" s="401"/>
      <c r="FUD1854" s="401"/>
      <c r="FUE1854" s="401"/>
      <c r="FUF1854" s="401"/>
      <c r="FUG1854" s="401"/>
      <c r="FUH1854" s="401"/>
      <c r="FUI1854" s="401"/>
      <c r="FUJ1854" s="401"/>
      <c r="FUK1854" s="401"/>
      <c r="FUL1854" s="401"/>
      <c r="FUM1854" s="401"/>
      <c r="FUN1854" s="401"/>
      <c r="FUO1854" s="401"/>
      <c r="FUP1854" s="401"/>
      <c r="FUQ1854" s="401"/>
      <c r="FUR1854" s="401"/>
      <c r="FUS1854" s="401"/>
      <c r="FUT1854" s="401"/>
      <c r="FUU1854" s="401"/>
      <c r="FUV1854" s="401"/>
      <c r="FUW1854" s="401"/>
      <c r="FUX1854" s="401"/>
      <c r="FUY1854" s="401"/>
      <c r="FUZ1854" s="401"/>
      <c r="FVA1854" s="401"/>
      <c r="FVB1854" s="401"/>
      <c r="FVC1854" s="401"/>
      <c r="FVD1854" s="401"/>
      <c r="FVE1854" s="401"/>
      <c r="FVF1854" s="401"/>
      <c r="FVG1854" s="401"/>
      <c r="FVH1854" s="401"/>
      <c r="FVI1854" s="401"/>
      <c r="FVJ1854" s="401"/>
      <c r="FVK1854" s="401"/>
      <c r="FVL1854" s="401"/>
      <c r="FVM1854" s="401"/>
      <c r="FVN1854" s="401"/>
      <c r="FVO1854" s="401"/>
      <c r="FVP1854" s="401"/>
      <c r="FVQ1854" s="401"/>
      <c r="FVR1854" s="401"/>
      <c r="FVS1854" s="401"/>
      <c r="FVT1854" s="401"/>
      <c r="FVU1854" s="401"/>
      <c r="FVV1854" s="401"/>
      <c r="FVW1854" s="401"/>
      <c r="FVX1854" s="401"/>
      <c r="FVY1854" s="401"/>
      <c r="FVZ1854" s="401"/>
      <c r="FWA1854" s="401"/>
      <c r="FWB1854" s="401"/>
      <c r="FWC1854" s="401"/>
      <c r="FWD1854" s="401"/>
      <c r="FWE1854" s="401"/>
      <c r="FWF1854" s="401"/>
      <c r="FWG1854" s="401"/>
      <c r="FWH1854" s="401"/>
      <c r="FWI1854" s="401"/>
      <c r="FWJ1854" s="401"/>
      <c r="FWK1854" s="401"/>
      <c r="FWL1854" s="401"/>
      <c r="FWM1854" s="401"/>
      <c r="FWN1854" s="401"/>
      <c r="FWO1854" s="401"/>
      <c r="FWP1854" s="401"/>
      <c r="FWQ1854" s="401"/>
      <c r="FWR1854" s="401"/>
      <c r="FWS1854" s="401"/>
      <c r="FWT1854" s="401"/>
      <c r="FWU1854" s="401"/>
      <c r="FWV1854" s="401"/>
      <c r="FWW1854" s="401"/>
      <c r="FWX1854" s="401"/>
      <c r="FWY1854" s="401"/>
      <c r="FWZ1854" s="401"/>
      <c r="FXA1854" s="401"/>
      <c r="FXB1854" s="401"/>
      <c r="FXC1854" s="401"/>
      <c r="FXD1854" s="401"/>
      <c r="FXE1854" s="401"/>
      <c r="FXF1854" s="401"/>
      <c r="FXG1854" s="401"/>
      <c r="FXH1854" s="401"/>
      <c r="FXI1854" s="401"/>
      <c r="FXJ1854" s="401"/>
      <c r="FXK1854" s="401"/>
      <c r="FXL1854" s="401"/>
      <c r="FXM1854" s="401"/>
      <c r="FXN1854" s="401"/>
      <c r="FXO1854" s="401"/>
      <c r="FXP1854" s="401"/>
      <c r="FXQ1854" s="401"/>
      <c r="FXR1854" s="401"/>
      <c r="FXS1854" s="401"/>
      <c r="FXT1854" s="401"/>
      <c r="FXU1854" s="401"/>
      <c r="FXV1854" s="401"/>
      <c r="FXW1854" s="401"/>
      <c r="FXX1854" s="401"/>
      <c r="FXY1854" s="401"/>
      <c r="FXZ1854" s="401"/>
      <c r="FYA1854" s="401"/>
      <c r="FYB1854" s="401"/>
      <c r="FYC1854" s="401"/>
      <c r="FYD1854" s="401"/>
      <c r="FYE1854" s="401"/>
      <c r="FYF1854" s="401"/>
      <c r="FYG1854" s="401"/>
      <c r="FYH1854" s="401"/>
      <c r="FYI1854" s="401"/>
      <c r="FYJ1854" s="401"/>
      <c r="FYK1854" s="401"/>
      <c r="FYL1854" s="401"/>
      <c r="FYM1854" s="401"/>
      <c r="FYN1854" s="401"/>
      <c r="FYO1854" s="401"/>
      <c r="FYP1854" s="401"/>
      <c r="FYQ1854" s="401"/>
      <c r="FYR1854" s="401"/>
      <c r="FYS1854" s="401"/>
      <c r="FYT1854" s="401"/>
      <c r="FYU1854" s="401"/>
      <c r="FYV1854" s="401"/>
      <c r="FYW1854" s="401"/>
      <c r="FYX1854" s="401"/>
      <c r="FYY1854" s="401"/>
      <c r="FYZ1854" s="401"/>
      <c r="FZA1854" s="401"/>
      <c r="FZB1854" s="401"/>
      <c r="FZC1854" s="401"/>
      <c r="FZD1854" s="401"/>
      <c r="FZE1854" s="401"/>
      <c r="FZF1854" s="401"/>
      <c r="FZG1854" s="401"/>
      <c r="FZH1854" s="401"/>
      <c r="FZI1854" s="401"/>
      <c r="FZJ1854" s="401"/>
      <c r="FZK1854" s="401"/>
      <c r="FZL1854" s="401"/>
      <c r="FZM1854" s="401"/>
      <c r="FZN1854" s="401"/>
      <c r="FZO1854" s="401"/>
      <c r="FZP1854" s="401"/>
      <c r="FZQ1854" s="401"/>
      <c r="FZR1854" s="401"/>
      <c r="FZS1854" s="401"/>
      <c r="FZT1854" s="401"/>
      <c r="FZU1854" s="401"/>
      <c r="FZV1854" s="401"/>
      <c r="FZW1854" s="401"/>
      <c r="FZX1854" s="401"/>
      <c r="FZY1854" s="401"/>
      <c r="FZZ1854" s="401"/>
      <c r="GAA1854" s="401"/>
      <c r="GAB1854" s="401"/>
      <c r="GAC1854" s="401"/>
      <c r="GAD1854" s="401"/>
      <c r="GAE1854" s="401"/>
      <c r="GAF1854" s="401"/>
      <c r="GAG1854" s="401"/>
      <c r="GAH1854" s="401"/>
      <c r="GAI1854" s="401"/>
      <c r="GAJ1854" s="401"/>
      <c r="GAK1854" s="401"/>
      <c r="GAL1854" s="401"/>
      <c r="GAM1854" s="401"/>
      <c r="GAN1854" s="401"/>
      <c r="GAO1854" s="401"/>
      <c r="GAP1854" s="401"/>
      <c r="GAQ1854" s="401"/>
      <c r="GAR1854" s="401"/>
      <c r="GAS1854" s="401"/>
      <c r="GAT1854" s="401"/>
      <c r="GAU1854" s="401"/>
      <c r="GAV1854" s="401"/>
      <c r="GAW1854" s="401"/>
      <c r="GAX1854" s="401"/>
      <c r="GAY1854" s="401"/>
      <c r="GAZ1854" s="401"/>
      <c r="GBA1854" s="401"/>
      <c r="GBB1854" s="401"/>
      <c r="GBC1854" s="401"/>
      <c r="GBD1854" s="401"/>
      <c r="GBE1854" s="401"/>
      <c r="GBF1854" s="401"/>
      <c r="GBG1854" s="401"/>
      <c r="GBH1854" s="401"/>
      <c r="GBI1854" s="401"/>
      <c r="GBJ1854" s="401"/>
      <c r="GBK1854" s="401"/>
      <c r="GBL1854" s="401"/>
      <c r="GBM1854" s="401"/>
      <c r="GBN1854" s="401"/>
      <c r="GBO1854" s="401"/>
      <c r="GBP1854" s="401"/>
      <c r="GBQ1854" s="401"/>
      <c r="GBR1854" s="401"/>
      <c r="GBS1854" s="401"/>
      <c r="GBT1854" s="401"/>
      <c r="GBU1854" s="401"/>
      <c r="GBV1854" s="401"/>
      <c r="GBW1854" s="401"/>
      <c r="GBX1854" s="401"/>
      <c r="GBY1854" s="401"/>
      <c r="GBZ1854" s="401"/>
      <c r="GCA1854" s="401"/>
      <c r="GCB1854" s="401"/>
      <c r="GCC1854" s="401"/>
      <c r="GCD1854" s="401"/>
      <c r="GCE1854" s="401"/>
      <c r="GCF1854" s="401"/>
      <c r="GCG1854" s="401"/>
      <c r="GCH1854" s="401"/>
      <c r="GCI1854" s="401"/>
      <c r="GCJ1854" s="401"/>
      <c r="GCK1854" s="401"/>
      <c r="GCL1854" s="401"/>
      <c r="GCM1854" s="401"/>
      <c r="GCN1854" s="401"/>
      <c r="GCO1854" s="401"/>
      <c r="GCP1854" s="401"/>
      <c r="GCQ1854" s="401"/>
      <c r="GCR1854" s="401"/>
      <c r="GCS1854" s="401"/>
      <c r="GCT1854" s="401"/>
      <c r="GCU1854" s="401"/>
      <c r="GCV1854" s="401"/>
      <c r="GCW1854" s="401"/>
      <c r="GCX1854" s="401"/>
      <c r="GCY1854" s="401"/>
      <c r="GCZ1854" s="401"/>
      <c r="GDA1854" s="401"/>
      <c r="GDB1854" s="401"/>
      <c r="GDC1854" s="401"/>
      <c r="GDD1854" s="401"/>
      <c r="GDE1854" s="401"/>
      <c r="GDF1854" s="401"/>
      <c r="GDG1854" s="401"/>
      <c r="GDH1854" s="401"/>
      <c r="GDI1854" s="401"/>
      <c r="GDJ1854" s="401"/>
      <c r="GDK1854" s="401"/>
      <c r="GDL1854" s="401"/>
      <c r="GDM1854" s="401"/>
      <c r="GDN1854" s="401"/>
      <c r="GDO1854" s="401"/>
      <c r="GDP1854" s="401"/>
      <c r="GDQ1854" s="401"/>
      <c r="GDR1854" s="401"/>
      <c r="GDS1854" s="401"/>
      <c r="GDT1854" s="401"/>
      <c r="GDU1854" s="401"/>
      <c r="GDV1854" s="401"/>
      <c r="GDW1854" s="401"/>
      <c r="GDX1854" s="401"/>
      <c r="GDY1854" s="401"/>
      <c r="GDZ1854" s="401"/>
      <c r="GEA1854" s="401"/>
      <c r="GEB1854" s="401"/>
      <c r="GEC1854" s="401"/>
      <c r="GED1854" s="401"/>
      <c r="GEE1854" s="401"/>
      <c r="GEF1854" s="401"/>
      <c r="GEG1854" s="401"/>
      <c r="GEH1854" s="401"/>
      <c r="GEI1854" s="401"/>
      <c r="GEJ1854" s="401"/>
      <c r="GEK1854" s="401"/>
      <c r="GEL1854" s="401"/>
      <c r="GEM1854" s="401"/>
      <c r="GEN1854" s="401"/>
      <c r="GEO1854" s="401"/>
      <c r="GEP1854" s="401"/>
      <c r="GEQ1854" s="401"/>
      <c r="GER1854" s="401"/>
      <c r="GES1854" s="401"/>
      <c r="GET1854" s="401"/>
      <c r="GEU1854" s="401"/>
      <c r="GEV1854" s="401"/>
      <c r="GEW1854" s="401"/>
      <c r="GEX1854" s="401"/>
      <c r="GEY1854" s="401"/>
      <c r="GEZ1854" s="401"/>
      <c r="GFA1854" s="401"/>
      <c r="GFB1854" s="401"/>
      <c r="GFC1854" s="401"/>
      <c r="GFD1854" s="401"/>
      <c r="GFE1854" s="401"/>
      <c r="GFF1854" s="401"/>
      <c r="GFG1854" s="401"/>
      <c r="GFH1854" s="401"/>
      <c r="GFI1854" s="401"/>
      <c r="GFJ1854" s="401"/>
      <c r="GFK1854" s="401"/>
      <c r="GFL1854" s="401"/>
      <c r="GFM1854" s="401"/>
      <c r="GFN1854" s="401"/>
      <c r="GFO1854" s="401"/>
      <c r="GFP1854" s="401"/>
      <c r="GFQ1854" s="401"/>
      <c r="GFR1854" s="401"/>
      <c r="GFS1854" s="401"/>
      <c r="GFT1854" s="401"/>
      <c r="GFU1854" s="401"/>
      <c r="GFV1854" s="401"/>
      <c r="GFW1854" s="401"/>
      <c r="GFX1854" s="401"/>
      <c r="GFY1854" s="401"/>
      <c r="GFZ1854" s="401"/>
      <c r="GGA1854" s="401"/>
      <c r="GGB1854" s="401"/>
      <c r="GGC1854" s="401"/>
      <c r="GGD1854" s="401"/>
      <c r="GGE1854" s="401"/>
      <c r="GGF1854" s="401"/>
      <c r="GGG1854" s="401"/>
      <c r="GGH1854" s="401"/>
      <c r="GGI1854" s="401"/>
      <c r="GGJ1854" s="401"/>
      <c r="GGK1854" s="401"/>
      <c r="GGL1854" s="401"/>
      <c r="GGM1854" s="401"/>
      <c r="GGN1854" s="401"/>
      <c r="GGO1854" s="401"/>
      <c r="GGP1854" s="401"/>
      <c r="GGQ1854" s="401"/>
      <c r="GGR1854" s="401"/>
      <c r="GGS1854" s="401"/>
      <c r="GGT1854" s="401"/>
      <c r="GGU1854" s="401"/>
      <c r="GGV1854" s="401"/>
      <c r="GGW1854" s="401"/>
      <c r="GGX1854" s="401"/>
      <c r="GGY1854" s="401"/>
      <c r="GGZ1854" s="401"/>
      <c r="GHA1854" s="401"/>
      <c r="GHB1854" s="401"/>
      <c r="GHC1854" s="401"/>
      <c r="GHD1854" s="401"/>
      <c r="GHE1854" s="401"/>
      <c r="GHF1854" s="401"/>
      <c r="GHG1854" s="401"/>
      <c r="GHH1854" s="401"/>
      <c r="GHI1854" s="401"/>
      <c r="GHJ1854" s="401"/>
      <c r="GHK1854" s="401"/>
      <c r="GHL1854" s="401"/>
      <c r="GHM1854" s="401"/>
      <c r="GHN1854" s="401"/>
      <c r="GHO1854" s="401"/>
      <c r="GHP1854" s="401"/>
      <c r="GHQ1854" s="401"/>
      <c r="GHR1854" s="401"/>
      <c r="GHS1854" s="401"/>
      <c r="GHT1854" s="401"/>
      <c r="GHU1854" s="401"/>
      <c r="GHV1854" s="401"/>
      <c r="GHW1854" s="401"/>
      <c r="GHX1854" s="401"/>
      <c r="GHY1854" s="401"/>
      <c r="GHZ1854" s="401"/>
      <c r="GIA1854" s="401"/>
      <c r="GIB1854" s="401"/>
      <c r="GIC1854" s="401"/>
      <c r="GID1854" s="401"/>
      <c r="GIE1854" s="401"/>
      <c r="GIF1854" s="401"/>
      <c r="GIG1854" s="401"/>
      <c r="GIH1854" s="401"/>
      <c r="GII1854" s="401"/>
      <c r="GIJ1854" s="401"/>
      <c r="GIK1854" s="401"/>
      <c r="GIL1854" s="401"/>
      <c r="GIM1854" s="401"/>
      <c r="GIN1854" s="401"/>
      <c r="GIO1854" s="401"/>
      <c r="GIP1854" s="401"/>
      <c r="GIQ1854" s="401"/>
      <c r="GIR1854" s="401"/>
      <c r="GIS1854" s="401"/>
      <c r="GIT1854" s="401"/>
      <c r="GIU1854" s="401"/>
      <c r="GIV1854" s="401"/>
      <c r="GIW1854" s="401"/>
      <c r="GIX1854" s="401"/>
      <c r="GIY1854" s="401"/>
      <c r="GIZ1854" s="401"/>
      <c r="GJA1854" s="401"/>
      <c r="GJB1854" s="401"/>
      <c r="GJC1854" s="401"/>
      <c r="GJD1854" s="401"/>
      <c r="GJE1854" s="401"/>
      <c r="GJF1854" s="401"/>
      <c r="GJG1854" s="401"/>
      <c r="GJH1854" s="401"/>
      <c r="GJI1854" s="401"/>
      <c r="GJJ1854" s="401"/>
      <c r="GJK1854" s="401"/>
      <c r="GJL1854" s="401"/>
      <c r="GJM1854" s="401"/>
      <c r="GJN1854" s="401"/>
      <c r="GJO1854" s="401"/>
      <c r="GJP1854" s="401"/>
      <c r="GJQ1854" s="401"/>
      <c r="GJR1854" s="401"/>
      <c r="GJS1854" s="401"/>
      <c r="GJT1854" s="401"/>
      <c r="GJU1854" s="401"/>
      <c r="GJV1854" s="401"/>
      <c r="GJW1854" s="401"/>
      <c r="GJX1854" s="401"/>
      <c r="GJY1854" s="401"/>
      <c r="GJZ1854" s="401"/>
      <c r="GKA1854" s="401"/>
      <c r="GKB1854" s="401"/>
      <c r="GKC1854" s="401"/>
      <c r="GKD1854" s="401"/>
      <c r="GKE1854" s="401"/>
      <c r="GKF1854" s="401"/>
      <c r="GKG1854" s="401"/>
      <c r="GKH1854" s="401"/>
      <c r="GKI1854" s="401"/>
      <c r="GKJ1854" s="401"/>
      <c r="GKK1854" s="401"/>
      <c r="GKL1854" s="401"/>
      <c r="GKM1854" s="401"/>
      <c r="GKN1854" s="401"/>
      <c r="GKO1854" s="401"/>
      <c r="GKP1854" s="401"/>
      <c r="GKQ1854" s="401"/>
      <c r="GKR1854" s="401"/>
      <c r="GKS1854" s="401"/>
      <c r="GKT1854" s="401"/>
      <c r="GKU1854" s="401"/>
      <c r="GKV1854" s="401"/>
      <c r="GKW1854" s="401"/>
      <c r="GKX1854" s="401"/>
      <c r="GKY1854" s="401"/>
      <c r="GKZ1854" s="401"/>
      <c r="GLA1854" s="401"/>
      <c r="GLB1854" s="401"/>
      <c r="GLC1854" s="401"/>
      <c r="GLD1854" s="401"/>
      <c r="GLE1854" s="401"/>
      <c r="GLF1854" s="401"/>
      <c r="GLG1854" s="401"/>
      <c r="GLH1854" s="401"/>
      <c r="GLI1854" s="401"/>
      <c r="GLJ1854" s="401"/>
      <c r="GLK1854" s="401"/>
      <c r="GLL1854" s="401"/>
      <c r="GLM1854" s="401"/>
      <c r="GLN1854" s="401"/>
      <c r="GLO1854" s="401"/>
      <c r="GLP1854" s="401"/>
      <c r="GLQ1854" s="401"/>
      <c r="GLR1854" s="401"/>
      <c r="GLS1854" s="401"/>
      <c r="GLT1854" s="401"/>
      <c r="GLU1854" s="401"/>
      <c r="GLV1854" s="401"/>
      <c r="GLW1854" s="401"/>
      <c r="GLX1854" s="401"/>
      <c r="GLY1854" s="401"/>
      <c r="GLZ1854" s="401"/>
      <c r="GMA1854" s="401"/>
      <c r="GMB1854" s="401"/>
      <c r="GMC1854" s="401"/>
      <c r="GMD1854" s="401"/>
      <c r="GME1854" s="401"/>
      <c r="GMF1854" s="401"/>
      <c r="GMG1854" s="401"/>
      <c r="GMH1854" s="401"/>
      <c r="GMI1854" s="401"/>
      <c r="GMJ1854" s="401"/>
      <c r="GMK1854" s="401"/>
      <c r="GML1854" s="401"/>
      <c r="GMM1854" s="401"/>
      <c r="GMN1854" s="401"/>
      <c r="GMO1854" s="401"/>
      <c r="GMP1854" s="401"/>
      <c r="GMQ1854" s="401"/>
      <c r="GMR1854" s="401"/>
      <c r="GMS1854" s="401"/>
      <c r="GMT1854" s="401"/>
      <c r="GMU1854" s="401"/>
      <c r="GMV1854" s="401"/>
      <c r="GMW1854" s="401"/>
      <c r="GMX1854" s="401"/>
      <c r="GMY1854" s="401"/>
      <c r="GMZ1854" s="401"/>
      <c r="GNA1854" s="401"/>
      <c r="GNB1854" s="401"/>
      <c r="GNC1854" s="401"/>
      <c r="GND1854" s="401"/>
      <c r="GNE1854" s="401"/>
      <c r="GNF1854" s="401"/>
      <c r="GNG1854" s="401"/>
      <c r="GNH1854" s="401"/>
      <c r="GNI1854" s="401"/>
      <c r="GNJ1854" s="401"/>
      <c r="GNK1854" s="401"/>
      <c r="GNL1854" s="401"/>
      <c r="GNM1854" s="401"/>
      <c r="GNN1854" s="401"/>
      <c r="GNO1854" s="401"/>
      <c r="GNP1854" s="401"/>
      <c r="GNQ1854" s="401"/>
      <c r="GNR1854" s="401"/>
      <c r="GNS1854" s="401"/>
      <c r="GNT1854" s="401"/>
      <c r="GNU1854" s="401"/>
      <c r="GNV1854" s="401"/>
      <c r="GNW1854" s="401"/>
      <c r="GNX1854" s="401"/>
      <c r="GNY1854" s="401"/>
      <c r="GNZ1854" s="401"/>
      <c r="GOA1854" s="401"/>
      <c r="GOB1854" s="401"/>
      <c r="GOC1854" s="401"/>
      <c r="GOD1854" s="401"/>
      <c r="GOE1854" s="401"/>
      <c r="GOF1854" s="401"/>
      <c r="GOG1854" s="401"/>
      <c r="GOH1854" s="401"/>
      <c r="GOI1854" s="401"/>
      <c r="GOJ1854" s="401"/>
      <c r="GOK1854" s="401"/>
      <c r="GOL1854" s="401"/>
      <c r="GOM1854" s="401"/>
      <c r="GON1854" s="401"/>
      <c r="GOO1854" s="401"/>
      <c r="GOP1854" s="401"/>
      <c r="GOQ1854" s="401"/>
      <c r="GOR1854" s="401"/>
      <c r="GOS1854" s="401"/>
      <c r="GOT1854" s="401"/>
      <c r="GOU1854" s="401"/>
      <c r="GOV1854" s="401"/>
      <c r="GOW1854" s="401"/>
      <c r="GOX1854" s="401"/>
      <c r="GOY1854" s="401"/>
      <c r="GOZ1854" s="401"/>
      <c r="GPA1854" s="401"/>
      <c r="GPB1854" s="401"/>
      <c r="GPC1854" s="401"/>
      <c r="GPD1854" s="401"/>
      <c r="GPE1854" s="401"/>
      <c r="GPF1854" s="401"/>
      <c r="GPG1854" s="401"/>
      <c r="GPH1854" s="401"/>
      <c r="GPI1854" s="401"/>
      <c r="GPJ1854" s="401"/>
      <c r="GPK1854" s="401"/>
      <c r="GPL1854" s="401"/>
      <c r="GPM1854" s="401"/>
      <c r="GPN1854" s="401"/>
      <c r="GPO1854" s="401"/>
      <c r="GPP1854" s="401"/>
      <c r="GPQ1854" s="401"/>
      <c r="GPR1854" s="401"/>
      <c r="GPS1854" s="401"/>
      <c r="GPT1854" s="401"/>
      <c r="GPU1854" s="401"/>
      <c r="GPV1854" s="401"/>
      <c r="GPW1854" s="401"/>
      <c r="GPX1854" s="401"/>
      <c r="GPY1854" s="401"/>
      <c r="GPZ1854" s="401"/>
      <c r="GQA1854" s="401"/>
      <c r="GQB1854" s="401"/>
      <c r="GQC1854" s="401"/>
      <c r="GQD1854" s="401"/>
      <c r="GQE1854" s="401"/>
      <c r="GQF1854" s="401"/>
      <c r="GQG1854" s="401"/>
      <c r="GQH1854" s="401"/>
      <c r="GQI1854" s="401"/>
      <c r="GQJ1854" s="401"/>
      <c r="GQK1854" s="401"/>
      <c r="GQL1854" s="401"/>
      <c r="GQM1854" s="401"/>
      <c r="GQN1854" s="401"/>
      <c r="GQO1854" s="401"/>
      <c r="GQP1854" s="401"/>
      <c r="GQQ1854" s="401"/>
      <c r="GQR1854" s="401"/>
      <c r="GQS1854" s="401"/>
      <c r="GQT1854" s="401"/>
      <c r="GQU1854" s="401"/>
      <c r="GQV1854" s="401"/>
      <c r="GQW1854" s="401"/>
      <c r="GQX1854" s="401"/>
      <c r="GQY1854" s="401"/>
      <c r="GQZ1854" s="401"/>
      <c r="GRA1854" s="401"/>
      <c r="GRB1854" s="401"/>
      <c r="GRC1854" s="401"/>
      <c r="GRD1854" s="401"/>
      <c r="GRE1854" s="401"/>
      <c r="GRF1854" s="401"/>
      <c r="GRG1854" s="401"/>
      <c r="GRH1854" s="401"/>
      <c r="GRI1854" s="401"/>
      <c r="GRJ1854" s="401"/>
      <c r="GRK1854" s="401"/>
      <c r="GRL1854" s="401"/>
      <c r="GRM1854" s="401"/>
      <c r="GRN1854" s="401"/>
      <c r="GRO1854" s="401"/>
      <c r="GRP1854" s="401"/>
      <c r="GRQ1854" s="401"/>
      <c r="GRR1854" s="401"/>
      <c r="GRS1854" s="401"/>
      <c r="GRT1854" s="401"/>
      <c r="GRU1854" s="401"/>
      <c r="GRV1854" s="401"/>
      <c r="GRW1854" s="401"/>
      <c r="GRX1854" s="401"/>
      <c r="GRY1854" s="401"/>
      <c r="GRZ1854" s="401"/>
      <c r="GSA1854" s="401"/>
      <c r="GSB1854" s="401"/>
      <c r="GSC1854" s="401"/>
      <c r="GSD1854" s="401"/>
      <c r="GSE1854" s="401"/>
      <c r="GSF1854" s="401"/>
      <c r="GSG1854" s="401"/>
      <c r="GSH1854" s="401"/>
      <c r="GSI1854" s="401"/>
      <c r="GSJ1854" s="401"/>
      <c r="GSK1854" s="401"/>
      <c r="GSL1854" s="401"/>
      <c r="GSM1854" s="401"/>
      <c r="GSN1854" s="401"/>
      <c r="GSO1854" s="401"/>
      <c r="GSP1854" s="401"/>
      <c r="GSQ1854" s="401"/>
      <c r="GSR1854" s="401"/>
      <c r="GSS1854" s="401"/>
      <c r="GST1854" s="401"/>
      <c r="GSU1854" s="401"/>
      <c r="GSV1854" s="401"/>
      <c r="GSW1854" s="401"/>
      <c r="GSX1854" s="401"/>
      <c r="GSY1854" s="401"/>
      <c r="GSZ1854" s="401"/>
      <c r="GTA1854" s="401"/>
      <c r="GTB1854" s="401"/>
      <c r="GTC1854" s="401"/>
      <c r="GTD1854" s="401"/>
      <c r="GTE1854" s="401"/>
      <c r="GTF1854" s="401"/>
      <c r="GTG1854" s="401"/>
      <c r="GTH1854" s="401"/>
      <c r="GTI1854" s="401"/>
      <c r="GTJ1854" s="401"/>
      <c r="GTK1854" s="401"/>
      <c r="GTL1854" s="401"/>
      <c r="GTM1854" s="401"/>
      <c r="GTN1854" s="401"/>
      <c r="GTO1854" s="401"/>
      <c r="GTP1854" s="401"/>
      <c r="GTQ1854" s="401"/>
      <c r="GTR1854" s="401"/>
      <c r="GTS1854" s="401"/>
      <c r="GTT1854" s="401"/>
      <c r="GTU1854" s="401"/>
      <c r="GTV1854" s="401"/>
      <c r="GTW1854" s="401"/>
      <c r="GTX1854" s="401"/>
      <c r="GTY1854" s="401"/>
      <c r="GTZ1854" s="401"/>
      <c r="GUA1854" s="401"/>
      <c r="GUB1854" s="401"/>
      <c r="GUC1854" s="401"/>
      <c r="GUD1854" s="401"/>
      <c r="GUE1854" s="401"/>
      <c r="GUF1854" s="401"/>
      <c r="GUG1854" s="401"/>
      <c r="GUH1854" s="401"/>
      <c r="GUI1854" s="401"/>
      <c r="GUJ1854" s="401"/>
      <c r="GUK1854" s="401"/>
      <c r="GUL1854" s="401"/>
      <c r="GUM1854" s="401"/>
      <c r="GUN1854" s="401"/>
      <c r="GUO1854" s="401"/>
      <c r="GUP1854" s="401"/>
      <c r="GUQ1854" s="401"/>
      <c r="GUR1854" s="401"/>
      <c r="GUS1854" s="401"/>
      <c r="GUT1854" s="401"/>
      <c r="GUU1854" s="401"/>
      <c r="GUV1854" s="401"/>
      <c r="GUW1854" s="401"/>
      <c r="GUX1854" s="401"/>
      <c r="GUY1854" s="401"/>
      <c r="GUZ1854" s="401"/>
      <c r="GVA1854" s="401"/>
      <c r="GVB1854" s="401"/>
      <c r="GVC1854" s="401"/>
      <c r="GVD1854" s="401"/>
      <c r="GVE1854" s="401"/>
      <c r="GVF1854" s="401"/>
      <c r="GVG1854" s="401"/>
      <c r="GVH1854" s="401"/>
      <c r="GVI1854" s="401"/>
      <c r="GVJ1854" s="401"/>
      <c r="GVK1854" s="401"/>
      <c r="GVL1854" s="401"/>
      <c r="GVM1854" s="401"/>
      <c r="GVN1854" s="401"/>
      <c r="GVO1854" s="401"/>
      <c r="GVP1854" s="401"/>
      <c r="GVQ1854" s="401"/>
      <c r="GVR1854" s="401"/>
      <c r="GVS1854" s="401"/>
      <c r="GVT1854" s="401"/>
      <c r="GVU1854" s="401"/>
      <c r="GVV1854" s="401"/>
      <c r="GVW1854" s="401"/>
      <c r="GVX1854" s="401"/>
      <c r="GVY1854" s="401"/>
      <c r="GVZ1854" s="401"/>
      <c r="GWA1854" s="401"/>
      <c r="GWB1854" s="401"/>
      <c r="GWC1854" s="401"/>
      <c r="GWD1854" s="401"/>
      <c r="GWE1854" s="401"/>
      <c r="GWF1854" s="401"/>
      <c r="GWG1854" s="401"/>
      <c r="GWH1854" s="401"/>
      <c r="GWI1854" s="401"/>
      <c r="GWJ1854" s="401"/>
      <c r="GWK1854" s="401"/>
      <c r="GWL1854" s="401"/>
      <c r="GWM1854" s="401"/>
      <c r="GWN1854" s="401"/>
      <c r="GWO1854" s="401"/>
      <c r="GWP1854" s="401"/>
      <c r="GWQ1854" s="401"/>
      <c r="GWR1854" s="401"/>
      <c r="GWS1854" s="401"/>
      <c r="GWT1854" s="401"/>
      <c r="GWU1854" s="401"/>
      <c r="GWV1854" s="401"/>
      <c r="GWW1854" s="401"/>
      <c r="GWX1854" s="401"/>
      <c r="GWY1854" s="401"/>
      <c r="GWZ1854" s="401"/>
      <c r="GXA1854" s="401"/>
      <c r="GXB1854" s="401"/>
      <c r="GXC1854" s="401"/>
      <c r="GXD1854" s="401"/>
      <c r="GXE1854" s="401"/>
      <c r="GXF1854" s="401"/>
      <c r="GXG1854" s="401"/>
      <c r="GXH1854" s="401"/>
      <c r="GXI1854" s="401"/>
      <c r="GXJ1854" s="401"/>
      <c r="GXK1854" s="401"/>
      <c r="GXL1854" s="401"/>
      <c r="GXM1854" s="401"/>
      <c r="GXN1854" s="401"/>
      <c r="GXO1854" s="401"/>
      <c r="GXP1854" s="401"/>
      <c r="GXQ1854" s="401"/>
      <c r="GXR1854" s="401"/>
      <c r="GXS1854" s="401"/>
      <c r="GXT1854" s="401"/>
      <c r="GXU1854" s="401"/>
      <c r="GXV1854" s="401"/>
      <c r="GXW1854" s="401"/>
      <c r="GXX1854" s="401"/>
      <c r="GXY1854" s="401"/>
      <c r="GXZ1854" s="401"/>
      <c r="GYA1854" s="401"/>
      <c r="GYB1854" s="401"/>
      <c r="GYC1854" s="401"/>
      <c r="GYD1854" s="401"/>
      <c r="GYE1854" s="401"/>
      <c r="GYF1854" s="401"/>
      <c r="GYG1854" s="401"/>
      <c r="GYH1854" s="401"/>
      <c r="GYI1854" s="401"/>
      <c r="GYJ1854" s="401"/>
      <c r="GYK1854" s="401"/>
      <c r="GYL1854" s="401"/>
      <c r="GYM1854" s="401"/>
      <c r="GYN1854" s="401"/>
      <c r="GYO1854" s="401"/>
      <c r="GYP1854" s="401"/>
      <c r="GYQ1854" s="401"/>
      <c r="GYR1854" s="401"/>
      <c r="GYS1854" s="401"/>
      <c r="GYT1854" s="401"/>
      <c r="GYU1854" s="401"/>
      <c r="GYV1854" s="401"/>
      <c r="GYW1854" s="401"/>
      <c r="GYX1854" s="401"/>
      <c r="GYY1854" s="401"/>
      <c r="GYZ1854" s="401"/>
      <c r="GZA1854" s="401"/>
      <c r="GZB1854" s="401"/>
      <c r="GZC1854" s="401"/>
      <c r="GZD1854" s="401"/>
      <c r="GZE1854" s="401"/>
      <c r="GZF1854" s="401"/>
      <c r="GZG1854" s="401"/>
      <c r="GZH1854" s="401"/>
      <c r="GZI1854" s="401"/>
      <c r="GZJ1854" s="401"/>
      <c r="GZK1854" s="401"/>
      <c r="GZL1854" s="401"/>
      <c r="GZM1854" s="401"/>
      <c r="GZN1854" s="401"/>
      <c r="GZO1854" s="401"/>
      <c r="GZP1854" s="401"/>
      <c r="GZQ1854" s="401"/>
      <c r="GZR1854" s="401"/>
      <c r="GZS1854" s="401"/>
      <c r="GZT1854" s="401"/>
      <c r="GZU1854" s="401"/>
      <c r="GZV1854" s="401"/>
      <c r="GZW1854" s="401"/>
      <c r="GZX1854" s="401"/>
      <c r="GZY1854" s="401"/>
      <c r="GZZ1854" s="401"/>
      <c r="HAA1854" s="401"/>
      <c r="HAB1854" s="401"/>
      <c r="HAC1854" s="401"/>
      <c r="HAD1854" s="401"/>
      <c r="HAE1854" s="401"/>
      <c r="HAF1854" s="401"/>
      <c r="HAG1854" s="401"/>
      <c r="HAH1854" s="401"/>
      <c r="HAI1854" s="401"/>
      <c r="HAJ1854" s="401"/>
      <c r="HAK1854" s="401"/>
      <c r="HAL1854" s="401"/>
      <c r="HAM1854" s="401"/>
      <c r="HAN1854" s="401"/>
      <c r="HAO1854" s="401"/>
      <c r="HAP1854" s="401"/>
      <c r="HAQ1854" s="401"/>
      <c r="HAR1854" s="401"/>
      <c r="HAS1854" s="401"/>
      <c r="HAT1854" s="401"/>
      <c r="HAU1854" s="401"/>
      <c r="HAV1854" s="401"/>
      <c r="HAW1854" s="401"/>
      <c r="HAX1854" s="401"/>
      <c r="HAY1854" s="401"/>
      <c r="HAZ1854" s="401"/>
      <c r="HBA1854" s="401"/>
      <c r="HBB1854" s="401"/>
      <c r="HBC1854" s="401"/>
      <c r="HBD1854" s="401"/>
      <c r="HBE1854" s="401"/>
      <c r="HBF1854" s="401"/>
      <c r="HBG1854" s="401"/>
      <c r="HBH1854" s="401"/>
      <c r="HBI1854" s="401"/>
      <c r="HBJ1854" s="401"/>
      <c r="HBK1854" s="401"/>
      <c r="HBL1854" s="401"/>
      <c r="HBM1854" s="401"/>
      <c r="HBN1854" s="401"/>
      <c r="HBO1854" s="401"/>
      <c r="HBP1854" s="401"/>
      <c r="HBQ1854" s="401"/>
      <c r="HBR1854" s="401"/>
      <c r="HBS1854" s="401"/>
      <c r="HBT1854" s="401"/>
      <c r="HBU1854" s="401"/>
      <c r="HBV1854" s="401"/>
      <c r="HBW1854" s="401"/>
      <c r="HBX1854" s="401"/>
      <c r="HBY1854" s="401"/>
      <c r="HBZ1854" s="401"/>
      <c r="HCA1854" s="401"/>
      <c r="HCB1854" s="401"/>
      <c r="HCC1854" s="401"/>
      <c r="HCD1854" s="401"/>
      <c r="HCE1854" s="401"/>
      <c r="HCF1854" s="401"/>
      <c r="HCG1854" s="401"/>
      <c r="HCH1854" s="401"/>
      <c r="HCI1854" s="401"/>
      <c r="HCJ1854" s="401"/>
      <c r="HCK1854" s="401"/>
      <c r="HCL1854" s="401"/>
      <c r="HCM1854" s="401"/>
      <c r="HCN1854" s="401"/>
      <c r="HCO1854" s="401"/>
      <c r="HCP1854" s="401"/>
      <c r="HCQ1854" s="401"/>
      <c r="HCR1854" s="401"/>
      <c r="HCS1854" s="401"/>
      <c r="HCT1854" s="401"/>
      <c r="HCU1854" s="401"/>
      <c r="HCV1854" s="401"/>
      <c r="HCW1854" s="401"/>
      <c r="HCX1854" s="401"/>
      <c r="HCY1854" s="401"/>
      <c r="HCZ1854" s="401"/>
      <c r="HDA1854" s="401"/>
      <c r="HDB1854" s="401"/>
      <c r="HDC1854" s="401"/>
      <c r="HDD1854" s="401"/>
      <c r="HDE1854" s="401"/>
      <c r="HDF1854" s="401"/>
      <c r="HDG1854" s="401"/>
      <c r="HDH1854" s="401"/>
      <c r="HDI1854" s="401"/>
      <c r="HDJ1854" s="401"/>
      <c r="HDK1854" s="401"/>
      <c r="HDL1854" s="401"/>
      <c r="HDM1854" s="401"/>
      <c r="HDN1854" s="401"/>
      <c r="HDO1854" s="401"/>
      <c r="HDP1854" s="401"/>
      <c r="HDQ1854" s="401"/>
      <c r="HDR1854" s="401"/>
      <c r="HDS1854" s="401"/>
      <c r="HDT1854" s="401"/>
      <c r="HDU1854" s="401"/>
      <c r="HDV1854" s="401"/>
      <c r="HDW1854" s="401"/>
      <c r="HDX1854" s="401"/>
      <c r="HDY1854" s="401"/>
      <c r="HDZ1854" s="401"/>
      <c r="HEA1854" s="401"/>
      <c r="HEB1854" s="401"/>
      <c r="HEC1854" s="401"/>
      <c r="HED1854" s="401"/>
      <c r="HEE1854" s="401"/>
      <c r="HEF1854" s="401"/>
      <c r="HEG1854" s="401"/>
      <c r="HEH1854" s="401"/>
      <c r="HEI1854" s="401"/>
      <c r="HEJ1854" s="401"/>
      <c r="HEK1854" s="401"/>
      <c r="HEL1854" s="401"/>
      <c r="HEM1854" s="401"/>
      <c r="HEN1854" s="401"/>
      <c r="HEO1854" s="401"/>
      <c r="HEP1854" s="401"/>
      <c r="HEQ1854" s="401"/>
      <c r="HER1854" s="401"/>
      <c r="HES1854" s="401"/>
      <c r="HET1854" s="401"/>
      <c r="HEU1854" s="401"/>
      <c r="HEV1854" s="401"/>
      <c r="HEW1854" s="401"/>
      <c r="HEX1854" s="401"/>
      <c r="HEY1854" s="401"/>
      <c r="HEZ1854" s="401"/>
      <c r="HFA1854" s="401"/>
      <c r="HFB1854" s="401"/>
      <c r="HFC1854" s="401"/>
      <c r="HFD1854" s="401"/>
      <c r="HFE1854" s="401"/>
      <c r="HFF1854" s="401"/>
      <c r="HFG1854" s="401"/>
      <c r="HFH1854" s="401"/>
      <c r="HFI1854" s="401"/>
      <c r="HFJ1854" s="401"/>
      <c r="HFK1854" s="401"/>
      <c r="HFL1854" s="401"/>
      <c r="HFM1854" s="401"/>
      <c r="HFN1854" s="401"/>
      <c r="HFO1854" s="401"/>
      <c r="HFP1854" s="401"/>
      <c r="HFQ1854" s="401"/>
      <c r="HFR1854" s="401"/>
      <c r="HFS1854" s="401"/>
      <c r="HFT1854" s="401"/>
      <c r="HFU1854" s="401"/>
      <c r="HFV1854" s="401"/>
      <c r="HFW1854" s="401"/>
      <c r="HFX1854" s="401"/>
      <c r="HFY1854" s="401"/>
      <c r="HFZ1854" s="401"/>
      <c r="HGA1854" s="401"/>
      <c r="HGB1854" s="401"/>
      <c r="HGC1854" s="401"/>
      <c r="HGD1854" s="401"/>
      <c r="HGE1854" s="401"/>
      <c r="HGF1854" s="401"/>
      <c r="HGG1854" s="401"/>
      <c r="HGH1854" s="401"/>
      <c r="HGI1854" s="401"/>
      <c r="HGJ1854" s="401"/>
      <c r="HGK1854" s="401"/>
      <c r="HGL1854" s="401"/>
      <c r="HGM1854" s="401"/>
      <c r="HGN1854" s="401"/>
      <c r="HGO1854" s="401"/>
      <c r="HGP1854" s="401"/>
      <c r="HGQ1854" s="401"/>
      <c r="HGR1854" s="401"/>
      <c r="HGS1854" s="401"/>
      <c r="HGT1854" s="401"/>
      <c r="HGU1854" s="401"/>
      <c r="HGV1854" s="401"/>
      <c r="HGW1854" s="401"/>
      <c r="HGX1854" s="401"/>
      <c r="HGY1854" s="401"/>
      <c r="HGZ1854" s="401"/>
      <c r="HHA1854" s="401"/>
      <c r="HHB1854" s="401"/>
      <c r="HHC1854" s="401"/>
      <c r="HHD1854" s="401"/>
      <c r="HHE1854" s="401"/>
      <c r="HHF1854" s="401"/>
      <c r="HHG1854" s="401"/>
      <c r="HHH1854" s="401"/>
      <c r="HHI1854" s="401"/>
      <c r="HHJ1854" s="401"/>
      <c r="HHK1854" s="401"/>
      <c r="HHL1854" s="401"/>
      <c r="HHM1854" s="401"/>
      <c r="HHN1854" s="401"/>
      <c r="HHO1854" s="401"/>
      <c r="HHP1854" s="401"/>
      <c r="HHQ1854" s="401"/>
      <c r="HHR1854" s="401"/>
      <c r="HHS1854" s="401"/>
      <c r="HHT1854" s="401"/>
      <c r="HHU1854" s="401"/>
      <c r="HHV1854" s="401"/>
      <c r="HHW1854" s="401"/>
      <c r="HHX1854" s="401"/>
      <c r="HHY1854" s="401"/>
      <c r="HHZ1854" s="401"/>
      <c r="HIA1854" s="401"/>
      <c r="HIB1854" s="401"/>
      <c r="HIC1854" s="401"/>
      <c r="HID1854" s="401"/>
      <c r="HIE1854" s="401"/>
      <c r="HIF1854" s="401"/>
      <c r="HIG1854" s="401"/>
      <c r="HIH1854" s="401"/>
      <c r="HII1854" s="401"/>
      <c r="HIJ1854" s="401"/>
      <c r="HIK1854" s="401"/>
      <c r="HIL1854" s="401"/>
      <c r="HIM1854" s="401"/>
      <c r="HIN1854" s="401"/>
      <c r="HIO1854" s="401"/>
      <c r="HIP1854" s="401"/>
      <c r="HIQ1854" s="401"/>
      <c r="HIR1854" s="401"/>
      <c r="HIS1854" s="401"/>
      <c r="HIT1854" s="401"/>
      <c r="HIU1854" s="401"/>
      <c r="HIV1854" s="401"/>
      <c r="HIW1854" s="401"/>
      <c r="HIX1854" s="401"/>
      <c r="HIY1854" s="401"/>
      <c r="HIZ1854" s="401"/>
      <c r="HJA1854" s="401"/>
      <c r="HJB1854" s="401"/>
      <c r="HJC1854" s="401"/>
      <c r="HJD1854" s="401"/>
      <c r="HJE1854" s="401"/>
      <c r="HJF1854" s="401"/>
      <c r="HJG1854" s="401"/>
      <c r="HJH1854" s="401"/>
      <c r="HJI1854" s="401"/>
      <c r="HJJ1854" s="401"/>
      <c r="HJK1854" s="401"/>
      <c r="HJL1854" s="401"/>
      <c r="HJM1854" s="401"/>
      <c r="HJN1854" s="401"/>
      <c r="HJO1854" s="401"/>
      <c r="HJP1854" s="401"/>
      <c r="HJQ1854" s="401"/>
      <c r="HJR1854" s="401"/>
      <c r="HJS1854" s="401"/>
      <c r="HJT1854" s="401"/>
      <c r="HJU1854" s="401"/>
      <c r="HJV1854" s="401"/>
      <c r="HJW1854" s="401"/>
      <c r="HJX1854" s="401"/>
      <c r="HJY1854" s="401"/>
      <c r="HJZ1854" s="401"/>
      <c r="HKA1854" s="401"/>
      <c r="HKB1854" s="401"/>
      <c r="HKC1854" s="401"/>
      <c r="HKD1854" s="401"/>
      <c r="HKE1854" s="401"/>
      <c r="HKF1854" s="401"/>
      <c r="HKG1854" s="401"/>
      <c r="HKH1854" s="401"/>
      <c r="HKI1854" s="401"/>
      <c r="HKJ1854" s="401"/>
      <c r="HKK1854" s="401"/>
      <c r="HKL1854" s="401"/>
      <c r="HKM1854" s="401"/>
      <c r="HKN1854" s="401"/>
      <c r="HKO1854" s="401"/>
      <c r="HKP1854" s="401"/>
      <c r="HKQ1854" s="401"/>
      <c r="HKR1854" s="401"/>
      <c r="HKS1854" s="401"/>
      <c r="HKT1854" s="401"/>
      <c r="HKU1854" s="401"/>
      <c r="HKV1854" s="401"/>
      <c r="HKW1854" s="401"/>
      <c r="HKX1854" s="401"/>
      <c r="HKY1854" s="401"/>
      <c r="HKZ1854" s="401"/>
      <c r="HLA1854" s="401"/>
      <c r="HLB1854" s="401"/>
      <c r="HLC1854" s="401"/>
      <c r="HLD1854" s="401"/>
      <c r="HLE1854" s="401"/>
      <c r="HLF1854" s="401"/>
      <c r="HLG1854" s="401"/>
      <c r="HLH1854" s="401"/>
      <c r="HLI1854" s="401"/>
      <c r="HLJ1854" s="401"/>
      <c r="HLK1854" s="401"/>
      <c r="HLL1854" s="401"/>
      <c r="HLM1854" s="401"/>
      <c r="HLN1854" s="401"/>
      <c r="HLO1854" s="401"/>
      <c r="HLP1854" s="401"/>
      <c r="HLQ1854" s="401"/>
      <c r="HLR1854" s="401"/>
      <c r="HLS1854" s="401"/>
      <c r="HLT1854" s="401"/>
      <c r="HLU1854" s="401"/>
      <c r="HLV1854" s="401"/>
      <c r="HLW1854" s="401"/>
      <c r="HLX1854" s="401"/>
      <c r="HLY1854" s="401"/>
      <c r="HLZ1854" s="401"/>
      <c r="HMA1854" s="401"/>
      <c r="HMB1854" s="401"/>
      <c r="HMC1854" s="401"/>
      <c r="HMD1854" s="401"/>
      <c r="HME1854" s="401"/>
      <c r="HMF1854" s="401"/>
      <c r="HMG1854" s="401"/>
      <c r="HMH1854" s="401"/>
      <c r="HMI1854" s="401"/>
      <c r="HMJ1854" s="401"/>
      <c r="HMK1854" s="401"/>
      <c r="HML1854" s="401"/>
      <c r="HMM1854" s="401"/>
      <c r="HMN1854" s="401"/>
      <c r="HMO1854" s="401"/>
      <c r="HMP1854" s="401"/>
      <c r="HMQ1854" s="401"/>
      <c r="HMR1854" s="401"/>
      <c r="HMS1854" s="401"/>
      <c r="HMT1854" s="401"/>
      <c r="HMU1854" s="401"/>
      <c r="HMV1854" s="401"/>
      <c r="HMW1854" s="401"/>
      <c r="HMX1854" s="401"/>
      <c r="HMY1854" s="401"/>
      <c r="HMZ1854" s="401"/>
      <c r="HNA1854" s="401"/>
      <c r="HNB1854" s="401"/>
      <c r="HNC1854" s="401"/>
      <c r="HND1854" s="401"/>
      <c r="HNE1854" s="401"/>
      <c r="HNF1854" s="401"/>
      <c r="HNG1854" s="401"/>
      <c r="HNH1854" s="401"/>
      <c r="HNI1854" s="401"/>
      <c r="HNJ1854" s="401"/>
      <c r="HNK1854" s="401"/>
      <c r="HNL1854" s="401"/>
      <c r="HNM1854" s="401"/>
      <c r="HNN1854" s="401"/>
      <c r="HNO1854" s="401"/>
      <c r="HNP1854" s="401"/>
      <c r="HNQ1854" s="401"/>
      <c r="HNR1854" s="401"/>
      <c r="HNS1854" s="401"/>
      <c r="HNT1854" s="401"/>
      <c r="HNU1854" s="401"/>
      <c r="HNV1854" s="401"/>
      <c r="HNW1854" s="401"/>
      <c r="HNX1854" s="401"/>
      <c r="HNY1854" s="401"/>
      <c r="HNZ1854" s="401"/>
      <c r="HOA1854" s="401"/>
      <c r="HOB1854" s="401"/>
      <c r="HOC1854" s="401"/>
      <c r="HOD1854" s="401"/>
      <c r="HOE1854" s="401"/>
      <c r="HOF1854" s="401"/>
      <c r="HOG1854" s="401"/>
      <c r="HOH1854" s="401"/>
      <c r="HOI1854" s="401"/>
      <c r="HOJ1854" s="401"/>
      <c r="HOK1854" s="401"/>
      <c r="HOL1854" s="401"/>
      <c r="HOM1854" s="401"/>
      <c r="HON1854" s="401"/>
      <c r="HOO1854" s="401"/>
      <c r="HOP1854" s="401"/>
      <c r="HOQ1854" s="401"/>
      <c r="HOR1854" s="401"/>
      <c r="HOS1854" s="401"/>
      <c r="HOT1854" s="401"/>
      <c r="HOU1854" s="401"/>
      <c r="HOV1854" s="401"/>
      <c r="HOW1854" s="401"/>
      <c r="HOX1854" s="401"/>
      <c r="HOY1854" s="401"/>
      <c r="HOZ1854" s="401"/>
      <c r="HPA1854" s="401"/>
      <c r="HPB1854" s="401"/>
      <c r="HPC1854" s="401"/>
      <c r="HPD1854" s="401"/>
      <c r="HPE1854" s="401"/>
      <c r="HPF1854" s="401"/>
      <c r="HPG1854" s="401"/>
      <c r="HPH1854" s="401"/>
      <c r="HPI1854" s="401"/>
      <c r="HPJ1854" s="401"/>
      <c r="HPK1854" s="401"/>
      <c r="HPL1854" s="401"/>
      <c r="HPM1854" s="401"/>
      <c r="HPN1854" s="401"/>
      <c r="HPO1854" s="401"/>
      <c r="HPP1854" s="401"/>
      <c r="HPQ1854" s="401"/>
      <c r="HPR1854" s="401"/>
      <c r="HPS1854" s="401"/>
      <c r="HPT1854" s="401"/>
      <c r="HPU1854" s="401"/>
      <c r="HPV1854" s="401"/>
      <c r="HPW1854" s="401"/>
      <c r="HPX1854" s="401"/>
      <c r="HPY1854" s="401"/>
      <c r="HPZ1854" s="401"/>
      <c r="HQA1854" s="401"/>
      <c r="HQB1854" s="401"/>
      <c r="HQC1854" s="401"/>
      <c r="HQD1854" s="401"/>
      <c r="HQE1854" s="401"/>
      <c r="HQF1854" s="401"/>
      <c r="HQG1854" s="401"/>
      <c r="HQH1854" s="401"/>
      <c r="HQI1854" s="401"/>
      <c r="HQJ1854" s="401"/>
      <c r="HQK1854" s="401"/>
      <c r="HQL1854" s="401"/>
      <c r="HQM1854" s="401"/>
      <c r="HQN1854" s="401"/>
      <c r="HQO1854" s="401"/>
      <c r="HQP1854" s="401"/>
      <c r="HQQ1854" s="401"/>
      <c r="HQR1854" s="401"/>
      <c r="HQS1854" s="401"/>
      <c r="HQT1854" s="401"/>
      <c r="HQU1854" s="401"/>
      <c r="HQV1854" s="401"/>
      <c r="HQW1854" s="401"/>
      <c r="HQX1854" s="401"/>
      <c r="HQY1854" s="401"/>
      <c r="HQZ1854" s="401"/>
      <c r="HRA1854" s="401"/>
      <c r="HRB1854" s="401"/>
      <c r="HRC1854" s="401"/>
      <c r="HRD1854" s="401"/>
      <c r="HRE1854" s="401"/>
      <c r="HRF1854" s="401"/>
      <c r="HRG1854" s="401"/>
      <c r="HRH1854" s="401"/>
      <c r="HRI1854" s="401"/>
      <c r="HRJ1854" s="401"/>
      <c r="HRK1854" s="401"/>
      <c r="HRL1854" s="401"/>
      <c r="HRM1854" s="401"/>
      <c r="HRN1854" s="401"/>
      <c r="HRO1854" s="401"/>
      <c r="HRP1854" s="401"/>
      <c r="HRQ1854" s="401"/>
      <c r="HRR1854" s="401"/>
      <c r="HRS1854" s="401"/>
      <c r="HRT1854" s="401"/>
      <c r="HRU1854" s="401"/>
      <c r="HRV1854" s="401"/>
      <c r="HRW1854" s="401"/>
      <c r="HRX1854" s="401"/>
      <c r="HRY1854" s="401"/>
      <c r="HRZ1854" s="401"/>
      <c r="HSA1854" s="401"/>
      <c r="HSB1854" s="401"/>
      <c r="HSC1854" s="401"/>
      <c r="HSD1854" s="401"/>
      <c r="HSE1854" s="401"/>
      <c r="HSF1854" s="401"/>
      <c r="HSG1854" s="401"/>
      <c r="HSH1854" s="401"/>
      <c r="HSI1854" s="401"/>
      <c r="HSJ1854" s="401"/>
      <c r="HSK1854" s="401"/>
      <c r="HSL1854" s="401"/>
      <c r="HSM1854" s="401"/>
      <c r="HSN1854" s="401"/>
      <c r="HSO1854" s="401"/>
      <c r="HSP1854" s="401"/>
      <c r="HSQ1854" s="401"/>
      <c r="HSR1854" s="401"/>
      <c r="HSS1854" s="401"/>
      <c r="HST1854" s="401"/>
      <c r="HSU1854" s="401"/>
      <c r="HSV1854" s="401"/>
      <c r="HSW1854" s="401"/>
      <c r="HSX1854" s="401"/>
      <c r="HSY1854" s="401"/>
      <c r="HSZ1854" s="401"/>
      <c r="HTA1854" s="401"/>
      <c r="HTB1854" s="401"/>
      <c r="HTC1854" s="401"/>
      <c r="HTD1854" s="401"/>
      <c r="HTE1854" s="401"/>
      <c r="HTF1854" s="401"/>
      <c r="HTG1854" s="401"/>
      <c r="HTH1854" s="401"/>
      <c r="HTI1854" s="401"/>
      <c r="HTJ1854" s="401"/>
      <c r="HTK1854" s="401"/>
      <c r="HTL1854" s="401"/>
      <c r="HTM1854" s="401"/>
      <c r="HTN1854" s="401"/>
      <c r="HTO1854" s="401"/>
      <c r="HTP1854" s="401"/>
      <c r="HTQ1854" s="401"/>
      <c r="HTR1854" s="401"/>
      <c r="HTS1854" s="401"/>
      <c r="HTT1854" s="401"/>
      <c r="HTU1854" s="401"/>
      <c r="HTV1854" s="401"/>
      <c r="HTW1854" s="401"/>
      <c r="HTX1854" s="401"/>
      <c r="HTY1854" s="401"/>
      <c r="HTZ1854" s="401"/>
      <c r="HUA1854" s="401"/>
      <c r="HUB1854" s="401"/>
      <c r="HUC1854" s="401"/>
      <c r="HUD1854" s="401"/>
      <c r="HUE1854" s="401"/>
      <c r="HUF1854" s="401"/>
      <c r="HUG1854" s="401"/>
      <c r="HUH1854" s="401"/>
      <c r="HUI1854" s="401"/>
      <c r="HUJ1854" s="401"/>
      <c r="HUK1854" s="401"/>
      <c r="HUL1854" s="401"/>
      <c r="HUM1854" s="401"/>
      <c r="HUN1854" s="401"/>
      <c r="HUO1854" s="401"/>
      <c r="HUP1854" s="401"/>
      <c r="HUQ1854" s="401"/>
      <c r="HUR1854" s="401"/>
      <c r="HUS1854" s="401"/>
      <c r="HUT1854" s="401"/>
      <c r="HUU1854" s="401"/>
      <c r="HUV1854" s="401"/>
      <c r="HUW1854" s="401"/>
      <c r="HUX1854" s="401"/>
      <c r="HUY1854" s="401"/>
      <c r="HUZ1854" s="401"/>
      <c r="HVA1854" s="401"/>
      <c r="HVB1854" s="401"/>
      <c r="HVC1854" s="401"/>
      <c r="HVD1854" s="401"/>
      <c r="HVE1854" s="401"/>
      <c r="HVF1854" s="401"/>
      <c r="HVG1854" s="401"/>
      <c r="HVH1854" s="401"/>
      <c r="HVI1854" s="401"/>
      <c r="HVJ1854" s="401"/>
      <c r="HVK1854" s="401"/>
      <c r="HVL1854" s="401"/>
      <c r="HVM1854" s="401"/>
      <c r="HVN1854" s="401"/>
      <c r="HVO1854" s="401"/>
      <c r="HVP1854" s="401"/>
      <c r="HVQ1854" s="401"/>
      <c r="HVR1854" s="401"/>
      <c r="HVS1854" s="401"/>
      <c r="HVT1854" s="401"/>
      <c r="HVU1854" s="401"/>
      <c r="HVV1854" s="401"/>
      <c r="HVW1854" s="401"/>
      <c r="HVX1854" s="401"/>
      <c r="HVY1854" s="401"/>
      <c r="HVZ1854" s="401"/>
      <c r="HWA1854" s="401"/>
      <c r="HWB1854" s="401"/>
      <c r="HWC1854" s="401"/>
      <c r="HWD1854" s="401"/>
      <c r="HWE1854" s="401"/>
      <c r="HWF1854" s="401"/>
      <c r="HWG1854" s="401"/>
      <c r="HWH1854" s="401"/>
      <c r="HWI1854" s="401"/>
      <c r="HWJ1854" s="401"/>
      <c r="HWK1854" s="401"/>
      <c r="HWL1854" s="401"/>
      <c r="HWM1854" s="401"/>
      <c r="HWN1854" s="401"/>
      <c r="HWO1854" s="401"/>
      <c r="HWP1854" s="401"/>
      <c r="HWQ1854" s="401"/>
      <c r="HWR1854" s="401"/>
      <c r="HWS1854" s="401"/>
      <c r="HWT1854" s="401"/>
      <c r="HWU1854" s="401"/>
      <c r="HWV1854" s="401"/>
      <c r="HWW1854" s="401"/>
      <c r="HWX1854" s="401"/>
      <c r="HWY1854" s="401"/>
      <c r="HWZ1854" s="401"/>
      <c r="HXA1854" s="401"/>
      <c r="HXB1854" s="401"/>
      <c r="HXC1854" s="401"/>
      <c r="HXD1854" s="401"/>
      <c r="HXE1854" s="401"/>
      <c r="HXF1854" s="401"/>
      <c r="HXG1854" s="401"/>
      <c r="HXH1854" s="401"/>
      <c r="HXI1854" s="401"/>
      <c r="HXJ1854" s="401"/>
      <c r="HXK1854" s="401"/>
      <c r="HXL1854" s="401"/>
      <c r="HXM1854" s="401"/>
      <c r="HXN1854" s="401"/>
      <c r="HXO1854" s="401"/>
      <c r="HXP1854" s="401"/>
      <c r="HXQ1854" s="401"/>
      <c r="HXR1854" s="401"/>
      <c r="HXS1854" s="401"/>
      <c r="HXT1854" s="401"/>
      <c r="HXU1854" s="401"/>
      <c r="HXV1854" s="401"/>
      <c r="HXW1854" s="401"/>
      <c r="HXX1854" s="401"/>
      <c r="HXY1854" s="401"/>
      <c r="HXZ1854" s="401"/>
      <c r="HYA1854" s="401"/>
      <c r="HYB1854" s="401"/>
      <c r="HYC1854" s="401"/>
      <c r="HYD1854" s="401"/>
      <c r="HYE1854" s="401"/>
      <c r="HYF1854" s="401"/>
      <c r="HYG1854" s="401"/>
      <c r="HYH1854" s="401"/>
      <c r="HYI1854" s="401"/>
      <c r="HYJ1854" s="401"/>
      <c r="HYK1854" s="401"/>
      <c r="HYL1854" s="401"/>
      <c r="HYM1854" s="401"/>
      <c r="HYN1854" s="401"/>
      <c r="HYO1854" s="401"/>
      <c r="HYP1854" s="401"/>
      <c r="HYQ1854" s="401"/>
      <c r="HYR1854" s="401"/>
      <c r="HYS1854" s="401"/>
      <c r="HYT1854" s="401"/>
      <c r="HYU1854" s="401"/>
      <c r="HYV1854" s="401"/>
      <c r="HYW1854" s="401"/>
      <c r="HYX1854" s="401"/>
      <c r="HYY1854" s="401"/>
      <c r="HYZ1854" s="401"/>
      <c r="HZA1854" s="401"/>
      <c r="HZB1854" s="401"/>
      <c r="HZC1854" s="401"/>
      <c r="HZD1854" s="401"/>
      <c r="HZE1854" s="401"/>
      <c r="HZF1854" s="401"/>
      <c r="HZG1854" s="401"/>
      <c r="HZH1854" s="401"/>
      <c r="HZI1854" s="401"/>
      <c r="HZJ1854" s="401"/>
      <c r="HZK1854" s="401"/>
      <c r="HZL1854" s="401"/>
      <c r="HZM1854" s="401"/>
      <c r="HZN1854" s="401"/>
      <c r="HZO1854" s="401"/>
      <c r="HZP1854" s="401"/>
      <c r="HZQ1854" s="401"/>
      <c r="HZR1854" s="401"/>
      <c r="HZS1854" s="401"/>
      <c r="HZT1854" s="401"/>
      <c r="HZU1854" s="401"/>
      <c r="HZV1854" s="401"/>
      <c r="HZW1854" s="401"/>
      <c r="HZX1854" s="401"/>
      <c r="HZY1854" s="401"/>
      <c r="HZZ1854" s="401"/>
      <c r="IAA1854" s="401"/>
      <c r="IAB1854" s="401"/>
      <c r="IAC1854" s="401"/>
      <c r="IAD1854" s="401"/>
      <c r="IAE1854" s="401"/>
      <c r="IAF1854" s="401"/>
      <c r="IAG1854" s="401"/>
      <c r="IAH1854" s="401"/>
      <c r="IAI1854" s="401"/>
      <c r="IAJ1854" s="401"/>
      <c r="IAK1854" s="401"/>
      <c r="IAL1854" s="401"/>
      <c r="IAM1854" s="401"/>
      <c r="IAN1854" s="401"/>
      <c r="IAO1854" s="401"/>
      <c r="IAP1854" s="401"/>
      <c r="IAQ1854" s="401"/>
      <c r="IAR1854" s="401"/>
      <c r="IAS1854" s="401"/>
      <c r="IAT1854" s="401"/>
      <c r="IAU1854" s="401"/>
      <c r="IAV1854" s="401"/>
      <c r="IAW1854" s="401"/>
      <c r="IAX1854" s="401"/>
      <c r="IAY1854" s="401"/>
      <c r="IAZ1854" s="401"/>
      <c r="IBA1854" s="401"/>
      <c r="IBB1854" s="401"/>
      <c r="IBC1854" s="401"/>
      <c r="IBD1854" s="401"/>
      <c r="IBE1854" s="401"/>
      <c r="IBF1854" s="401"/>
      <c r="IBG1854" s="401"/>
      <c r="IBH1854" s="401"/>
      <c r="IBI1854" s="401"/>
      <c r="IBJ1854" s="401"/>
      <c r="IBK1854" s="401"/>
      <c r="IBL1854" s="401"/>
      <c r="IBM1854" s="401"/>
      <c r="IBN1854" s="401"/>
      <c r="IBO1854" s="401"/>
      <c r="IBP1854" s="401"/>
      <c r="IBQ1854" s="401"/>
      <c r="IBR1854" s="401"/>
      <c r="IBS1854" s="401"/>
      <c r="IBT1854" s="401"/>
      <c r="IBU1854" s="401"/>
      <c r="IBV1854" s="401"/>
      <c r="IBW1854" s="401"/>
      <c r="IBX1854" s="401"/>
      <c r="IBY1854" s="401"/>
      <c r="IBZ1854" s="401"/>
      <c r="ICA1854" s="401"/>
      <c r="ICB1854" s="401"/>
      <c r="ICC1854" s="401"/>
      <c r="ICD1854" s="401"/>
      <c r="ICE1854" s="401"/>
      <c r="ICF1854" s="401"/>
      <c r="ICG1854" s="401"/>
      <c r="ICH1854" s="401"/>
      <c r="ICI1854" s="401"/>
      <c r="ICJ1854" s="401"/>
      <c r="ICK1854" s="401"/>
      <c r="ICL1854" s="401"/>
      <c r="ICM1854" s="401"/>
      <c r="ICN1854" s="401"/>
      <c r="ICO1854" s="401"/>
      <c r="ICP1854" s="401"/>
      <c r="ICQ1854" s="401"/>
      <c r="ICR1854" s="401"/>
      <c r="ICS1854" s="401"/>
      <c r="ICT1854" s="401"/>
      <c r="ICU1854" s="401"/>
      <c r="ICV1854" s="401"/>
      <c r="ICW1854" s="401"/>
      <c r="ICX1854" s="401"/>
      <c r="ICY1854" s="401"/>
      <c r="ICZ1854" s="401"/>
      <c r="IDA1854" s="401"/>
      <c r="IDB1854" s="401"/>
      <c r="IDC1854" s="401"/>
      <c r="IDD1854" s="401"/>
      <c r="IDE1854" s="401"/>
      <c r="IDF1854" s="401"/>
      <c r="IDG1854" s="401"/>
      <c r="IDH1854" s="401"/>
      <c r="IDI1854" s="401"/>
      <c r="IDJ1854" s="401"/>
      <c r="IDK1854" s="401"/>
      <c r="IDL1854" s="401"/>
      <c r="IDM1854" s="401"/>
      <c r="IDN1854" s="401"/>
      <c r="IDO1854" s="401"/>
      <c r="IDP1854" s="401"/>
      <c r="IDQ1854" s="401"/>
      <c r="IDR1854" s="401"/>
      <c r="IDS1854" s="401"/>
      <c r="IDT1854" s="401"/>
      <c r="IDU1854" s="401"/>
      <c r="IDV1854" s="401"/>
      <c r="IDW1854" s="401"/>
      <c r="IDX1854" s="401"/>
      <c r="IDY1854" s="401"/>
      <c r="IDZ1854" s="401"/>
      <c r="IEA1854" s="401"/>
      <c r="IEB1854" s="401"/>
      <c r="IEC1854" s="401"/>
      <c r="IED1854" s="401"/>
      <c r="IEE1854" s="401"/>
      <c r="IEF1854" s="401"/>
      <c r="IEG1854" s="401"/>
      <c r="IEH1854" s="401"/>
      <c r="IEI1854" s="401"/>
      <c r="IEJ1854" s="401"/>
      <c r="IEK1854" s="401"/>
      <c r="IEL1854" s="401"/>
      <c r="IEM1854" s="401"/>
      <c r="IEN1854" s="401"/>
      <c r="IEO1854" s="401"/>
      <c r="IEP1854" s="401"/>
      <c r="IEQ1854" s="401"/>
      <c r="IER1854" s="401"/>
      <c r="IES1854" s="401"/>
      <c r="IET1854" s="401"/>
      <c r="IEU1854" s="401"/>
      <c r="IEV1854" s="401"/>
      <c r="IEW1854" s="401"/>
      <c r="IEX1854" s="401"/>
      <c r="IEY1854" s="401"/>
      <c r="IEZ1854" s="401"/>
      <c r="IFA1854" s="401"/>
      <c r="IFB1854" s="401"/>
      <c r="IFC1854" s="401"/>
      <c r="IFD1854" s="401"/>
      <c r="IFE1854" s="401"/>
      <c r="IFF1854" s="401"/>
      <c r="IFG1854" s="401"/>
      <c r="IFH1854" s="401"/>
      <c r="IFI1854" s="401"/>
      <c r="IFJ1854" s="401"/>
      <c r="IFK1854" s="401"/>
      <c r="IFL1854" s="401"/>
      <c r="IFM1854" s="401"/>
      <c r="IFN1854" s="401"/>
      <c r="IFO1854" s="401"/>
      <c r="IFP1854" s="401"/>
      <c r="IFQ1854" s="401"/>
      <c r="IFR1854" s="401"/>
      <c r="IFS1854" s="401"/>
      <c r="IFT1854" s="401"/>
      <c r="IFU1854" s="401"/>
      <c r="IFV1854" s="401"/>
      <c r="IFW1854" s="401"/>
      <c r="IFX1854" s="401"/>
      <c r="IFY1854" s="401"/>
      <c r="IFZ1854" s="401"/>
      <c r="IGA1854" s="401"/>
      <c r="IGB1854" s="401"/>
      <c r="IGC1854" s="401"/>
      <c r="IGD1854" s="401"/>
      <c r="IGE1854" s="401"/>
      <c r="IGF1854" s="401"/>
      <c r="IGG1854" s="401"/>
      <c r="IGH1854" s="401"/>
      <c r="IGI1854" s="401"/>
      <c r="IGJ1854" s="401"/>
      <c r="IGK1854" s="401"/>
      <c r="IGL1854" s="401"/>
      <c r="IGM1854" s="401"/>
      <c r="IGN1854" s="401"/>
      <c r="IGO1854" s="401"/>
      <c r="IGP1854" s="401"/>
      <c r="IGQ1854" s="401"/>
      <c r="IGR1854" s="401"/>
      <c r="IGS1854" s="401"/>
      <c r="IGT1854" s="401"/>
      <c r="IGU1854" s="401"/>
      <c r="IGV1854" s="401"/>
      <c r="IGW1854" s="401"/>
      <c r="IGX1854" s="401"/>
      <c r="IGY1854" s="401"/>
      <c r="IGZ1854" s="401"/>
      <c r="IHA1854" s="401"/>
      <c r="IHB1854" s="401"/>
      <c r="IHC1854" s="401"/>
      <c r="IHD1854" s="401"/>
      <c r="IHE1854" s="401"/>
      <c r="IHF1854" s="401"/>
      <c r="IHG1854" s="401"/>
      <c r="IHH1854" s="401"/>
      <c r="IHI1854" s="401"/>
      <c r="IHJ1854" s="401"/>
      <c r="IHK1854" s="401"/>
      <c r="IHL1854" s="401"/>
      <c r="IHM1854" s="401"/>
      <c r="IHN1854" s="401"/>
      <c r="IHO1854" s="401"/>
      <c r="IHP1854" s="401"/>
      <c r="IHQ1854" s="401"/>
      <c r="IHR1854" s="401"/>
      <c r="IHS1854" s="401"/>
      <c r="IHT1854" s="401"/>
      <c r="IHU1854" s="401"/>
      <c r="IHV1854" s="401"/>
      <c r="IHW1854" s="401"/>
      <c r="IHX1854" s="401"/>
      <c r="IHY1854" s="401"/>
      <c r="IHZ1854" s="401"/>
      <c r="IIA1854" s="401"/>
      <c r="IIB1854" s="401"/>
      <c r="IIC1854" s="401"/>
      <c r="IID1854" s="401"/>
      <c r="IIE1854" s="401"/>
      <c r="IIF1854" s="401"/>
      <c r="IIG1854" s="401"/>
      <c r="IIH1854" s="401"/>
      <c r="III1854" s="401"/>
      <c r="IIJ1854" s="401"/>
      <c r="IIK1854" s="401"/>
      <c r="IIL1854" s="401"/>
      <c r="IIM1854" s="401"/>
      <c r="IIN1854" s="401"/>
      <c r="IIO1854" s="401"/>
      <c r="IIP1854" s="401"/>
      <c r="IIQ1854" s="401"/>
      <c r="IIR1854" s="401"/>
      <c r="IIS1854" s="401"/>
      <c r="IIT1854" s="401"/>
      <c r="IIU1854" s="401"/>
      <c r="IIV1854" s="401"/>
      <c r="IIW1854" s="401"/>
      <c r="IIX1854" s="401"/>
      <c r="IIY1854" s="401"/>
      <c r="IIZ1854" s="401"/>
      <c r="IJA1854" s="401"/>
      <c r="IJB1854" s="401"/>
      <c r="IJC1854" s="401"/>
      <c r="IJD1854" s="401"/>
      <c r="IJE1854" s="401"/>
      <c r="IJF1854" s="401"/>
      <c r="IJG1854" s="401"/>
      <c r="IJH1854" s="401"/>
      <c r="IJI1854" s="401"/>
      <c r="IJJ1854" s="401"/>
      <c r="IJK1854" s="401"/>
      <c r="IJL1854" s="401"/>
      <c r="IJM1854" s="401"/>
      <c r="IJN1854" s="401"/>
      <c r="IJO1854" s="401"/>
      <c r="IJP1854" s="401"/>
      <c r="IJQ1854" s="401"/>
      <c r="IJR1854" s="401"/>
      <c r="IJS1854" s="401"/>
      <c r="IJT1854" s="401"/>
      <c r="IJU1854" s="401"/>
      <c r="IJV1854" s="401"/>
      <c r="IJW1854" s="401"/>
      <c r="IJX1854" s="401"/>
      <c r="IJY1854" s="401"/>
      <c r="IJZ1854" s="401"/>
      <c r="IKA1854" s="401"/>
      <c r="IKB1854" s="401"/>
      <c r="IKC1854" s="401"/>
      <c r="IKD1854" s="401"/>
      <c r="IKE1854" s="401"/>
      <c r="IKF1854" s="401"/>
      <c r="IKG1854" s="401"/>
      <c r="IKH1854" s="401"/>
      <c r="IKI1854" s="401"/>
      <c r="IKJ1854" s="401"/>
      <c r="IKK1854" s="401"/>
      <c r="IKL1854" s="401"/>
      <c r="IKM1854" s="401"/>
      <c r="IKN1854" s="401"/>
      <c r="IKO1854" s="401"/>
      <c r="IKP1854" s="401"/>
      <c r="IKQ1854" s="401"/>
      <c r="IKR1854" s="401"/>
      <c r="IKS1854" s="401"/>
      <c r="IKT1854" s="401"/>
      <c r="IKU1854" s="401"/>
      <c r="IKV1854" s="401"/>
      <c r="IKW1854" s="401"/>
      <c r="IKX1854" s="401"/>
      <c r="IKY1854" s="401"/>
      <c r="IKZ1854" s="401"/>
      <c r="ILA1854" s="401"/>
      <c r="ILB1854" s="401"/>
      <c r="ILC1854" s="401"/>
      <c r="ILD1854" s="401"/>
      <c r="ILE1854" s="401"/>
      <c r="ILF1854" s="401"/>
      <c r="ILG1854" s="401"/>
      <c r="ILH1854" s="401"/>
      <c r="ILI1854" s="401"/>
      <c r="ILJ1854" s="401"/>
      <c r="ILK1854" s="401"/>
      <c r="ILL1854" s="401"/>
      <c r="ILM1854" s="401"/>
      <c r="ILN1854" s="401"/>
      <c r="ILO1854" s="401"/>
      <c r="ILP1854" s="401"/>
      <c r="ILQ1854" s="401"/>
      <c r="ILR1854" s="401"/>
      <c r="ILS1854" s="401"/>
      <c r="ILT1854" s="401"/>
      <c r="ILU1854" s="401"/>
      <c r="ILV1854" s="401"/>
      <c r="ILW1854" s="401"/>
      <c r="ILX1854" s="401"/>
      <c r="ILY1854" s="401"/>
      <c r="ILZ1854" s="401"/>
      <c r="IMA1854" s="401"/>
      <c r="IMB1854" s="401"/>
      <c r="IMC1854" s="401"/>
      <c r="IMD1854" s="401"/>
      <c r="IME1854" s="401"/>
      <c r="IMF1854" s="401"/>
      <c r="IMG1854" s="401"/>
      <c r="IMH1854" s="401"/>
      <c r="IMI1854" s="401"/>
      <c r="IMJ1854" s="401"/>
      <c r="IMK1854" s="401"/>
      <c r="IML1854" s="401"/>
      <c r="IMM1854" s="401"/>
      <c r="IMN1854" s="401"/>
      <c r="IMO1854" s="401"/>
      <c r="IMP1854" s="401"/>
      <c r="IMQ1854" s="401"/>
      <c r="IMR1854" s="401"/>
      <c r="IMS1854" s="401"/>
      <c r="IMT1854" s="401"/>
      <c r="IMU1854" s="401"/>
      <c r="IMV1854" s="401"/>
      <c r="IMW1854" s="401"/>
      <c r="IMX1854" s="401"/>
      <c r="IMY1854" s="401"/>
      <c r="IMZ1854" s="401"/>
      <c r="INA1854" s="401"/>
      <c r="INB1854" s="401"/>
      <c r="INC1854" s="401"/>
      <c r="IND1854" s="401"/>
      <c r="INE1854" s="401"/>
      <c r="INF1854" s="401"/>
      <c r="ING1854" s="401"/>
      <c r="INH1854" s="401"/>
      <c r="INI1854" s="401"/>
      <c r="INJ1854" s="401"/>
      <c r="INK1854" s="401"/>
      <c r="INL1854" s="401"/>
      <c r="INM1854" s="401"/>
      <c r="INN1854" s="401"/>
      <c r="INO1854" s="401"/>
      <c r="INP1854" s="401"/>
      <c r="INQ1854" s="401"/>
      <c r="INR1854" s="401"/>
      <c r="INS1854" s="401"/>
      <c r="INT1854" s="401"/>
      <c r="INU1854" s="401"/>
      <c r="INV1854" s="401"/>
      <c r="INW1854" s="401"/>
      <c r="INX1854" s="401"/>
      <c r="INY1854" s="401"/>
      <c r="INZ1854" s="401"/>
      <c r="IOA1854" s="401"/>
      <c r="IOB1854" s="401"/>
      <c r="IOC1854" s="401"/>
      <c r="IOD1854" s="401"/>
      <c r="IOE1854" s="401"/>
      <c r="IOF1854" s="401"/>
      <c r="IOG1854" s="401"/>
      <c r="IOH1854" s="401"/>
      <c r="IOI1854" s="401"/>
      <c r="IOJ1854" s="401"/>
      <c r="IOK1854" s="401"/>
      <c r="IOL1854" s="401"/>
      <c r="IOM1854" s="401"/>
      <c r="ION1854" s="401"/>
      <c r="IOO1854" s="401"/>
      <c r="IOP1854" s="401"/>
      <c r="IOQ1854" s="401"/>
      <c r="IOR1854" s="401"/>
      <c r="IOS1854" s="401"/>
      <c r="IOT1854" s="401"/>
      <c r="IOU1854" s="401"/>
      <c r="IOV1854" s="401"/>
      <c r="IOW1854" s="401"/>
      <c r="IOX1854" s="401"/>
      <c r="IOY1854" s="401"/>
      <c r="IOZ1854" s="401"/>
      <c r="IPA1854" s="401"/>
      <c r="IPB1854" s="401"/>
      <c r="IPC1854" s="401"/>
      <c r="IPD1854" s="401"/>
      <c r="IPE1854" s="401"/>
      <c r="IPF1854" s="401"/>
      <c r="IPG1854" s="401"/>
      <c r="IPH1854" s="401"/>
      <c r="IPI1854" s="401"/>
      <c r="IPJ1854" s="401"/>
      <c r="IPK1854" s="401"/>
      <c r="IPL1854" s="401"/>
      <c r="IPM1854" s="401"/>
      <c r="IPN1854" s="401"/>
      <c r="IPO1854" s="401"/>
      <c r="IPP1854" s="401"/>
      <c r="IPQ1854" s="401"/>
      <c r="IPR1854" s="401"/>
      <c r="IPS1854" s="401"/>
      <c r="IPT1854" s="401"/>
      <c r="IPU1854" s="401"/>
      <c r="IPV1854" s="401"/>
      <c r="IPW1854" s="401"/>
      <c r="IPX1854" s="401"/>
      <c r="IPY1854" s="401"/>
      <c r="IPZ1854" s="401"/>
      <c r="IQA1854" s="401"/>
      <c r="IQB1854" s="401"/>
      <c r="IQC1854" s="401"/>
      <c r="IQD1854" s="401"/>
      <c r="IQE1854" s="401"/>
      <c r="IQF1854" s="401"/>
      <c r="IQG1854" s="401"/>
      <c r="IQH1854" s="401"/>
      <c r="IQI1854" s="401"/>
      <c r="IQJ1854" s="401"/>
      <c r="IQK1854" s="401"/>
      <c r="IQL1854" s="401"/>
      <c r="IQM1854" s="401"/>
      <c r="IQN1854" s="401"/>
      <c r="IQO1854" s="401"/>
      <c r="IQP1854" s="401"/>
      <c r="IQQ1854" s="401"/>
      <c r="IQR1854" s="401"/>
      <c r="IQS1854" s="401"/>
      <c r="IQT1854" s="401"/>
      <c r="IQU1854" s="401"/>
      <c r="IQV1854" s="401"/>
      <c r="IQW1854" s="401"/>
      <c r="IQX1854" s="401"/>
      <c r="IQY1854" s="401"/>
      <c r="IQZ1854" s="401"/>
      <c r="IRA1854" s="401"/>
      <c r="IRB1854" s="401"/>
      <c r="IRC1854" s="401"/>
      <c r="IRD1854" s="401"/>
      <c r="IRE1854" s="401"/>
      <c r="IRF1854" s="401"/>
      <c r="IRG1854" s="401"/>
      <c r="IRH1854" s="401"/>
      <c r="IRI1854" s="401"/>
      <c r="IRJ1854" s="401"/>
      <c r="IRK1854" s="401"/>
      <c r="IRL1854" s="401"/>
      <c r="IRM1854" s="401"/>
      <c r="IRN1854" s="401"/>
      <c r="IRO1854" s="401"/>
      <c r="IRP1854" s="401"/>
      <c r="IRQ1854" s="401"/>
      <c r="IRR1854" s="401"/>
      <c r="IRS1854" s="401"/>
      <c r="IRT1854" s="401"/>
      <c r="IRU1854" s="401"/>
      <c r="IRV1854" s="401"/>
      <c r="IRW1854" s="401"/>
      <c r="IRX1854" s="401"/>
      <c r="IRY1854" s="401"/>
      <c r="IRZ1854" s="401"/>
      <c r="ISA1854" s="401"/>
      <c r="ISB1854" s="401"/>
      <c r="ISC1854" s="401"/>
      <c r="ISD1854" s="401"/>
      <c r="ISE1854" s="401"/>
      <c r="ISF1854" s="401"/>
      <c r="ISG1854" s="401"/>
      <c r="ISH1854" s="401"/>
      <c r="ISI1854" s="401"/>
      <c r="ISJ1854" s="401"/>
      <c r="ISK1854" s="401"/>
      <c r="ISL1854" s="401"/>
      <c r="ISM1854" s="401"/>
      <c r="ISN1854" s="401"/>
      <c r="ISO1854" s="401"/>
      <c r="ISP1854" s="401"/>
      <c r="ISQ1854" s="401"/>
      <c r="ISR1854" s="401"/>
      <c r="ISS1854" s="401"/>
      <c r="IST1854" s="401"/>
      <c r="ISU1854" s="401"/>
      <c r="ISV1854" s="401"/>
      <c r="ISW1854" s="401"/>
      <c r="ISX1854" s="401"/>
      <c r="ISY1854" s="401"/>
      <c r="ISZ1854" s="401"/>
      <c r="ITA1854" s="401"/>
      <c r="ITB1854" s="401"/>
      <c r="ITC1854" s="401"/>
      <c r="ITD1854" s="401"/>
      <c r="ITE1854" s="401"/>
      <c r="ITF1854" s="401"/>
      <c r="ITG1854" s="401"/>
      <c r="ITH1854" s="401"/>
      <c r="ITI1854" s="401"/>
      <c r="ITJ1854" s="401"/>
      <c r="ITK1854" s="401"/>
      <c r="ITL1854" s="401"/>
      <c r="ITM1854" s="401"/>
      <c r="ITN1854" s="401"/>
      <c r="ITO1854" s="401"/>
      <c r="ITP1854" s="401"/>
      <c r="ITQ1854" s="401"/>
      <c r="ITR1854" s="401"/>
      <c r="ITS1854" s="401"/>
      <c r="ITT1854" s="401"/>
      <c r="ITU1854" s="401"/>
      <c r="ITV1854" s="401"/>
      <c r="ITW1854" s="401"/>
      <c r="ITX1854" s="401"/>
      <c r="ITY1854" s="401"/>
      <c r="ITZ1854" s="401"/>
      <c r="IUA1854" s="401"/>
      <c r="IUB1854" s="401"/>
      <c r="IUC1854" s="401"/>
      <c r="IUD1854" s="401"/>
      <c r="IUE1854" s="401"/>
      <c r="IUF1854" s="401"/>
      <c r="IUG1854" s="401"/>
      <c r="IUH1854" s="401"/>
      <c r="IUI1854" s="401"/>
      <c r="IUJ1854" s="401"/>
      <c r="IUK1854" s="401"/>
      <c r="IUL1854" s="401"/>
      <c r="IUM1854" s="401"/>
      <c r="IUN1854" s="401"/>
      <c r="IUO1854" s="401"/>
      <c r="IUP1854" s="401"/>
      <c r="IUQ1854" s="401"/>
      <c r="IUR1854" s="401"/>
      <c r="IUS1854" s="401"/>
      <c r="IUT1854" s="401"/>
      <c r="IUU1854" s="401"/>
      <c r="IUV1854" s="401"/>
      <c r="IUW1854" s="401"/>
      <c r="IUX1854" s="401"/>
      <c r="IUY1854" s="401"/>
      <c r="IUZ1854" s="401"/>
      <c r="IVA1854" s="401"/>
      <c r="IVB1854" s="401"/>
      <c r="IVC1854" s="401"/>
      <c r="IVD1854" s="401"/>
      <c r="IVE1854" s="401"/>
      <c r="IVF1854" s="401"/>
      <c r="IVG1854" s="401"/>
      <c r="IVH1854" s="401"/>
      <c r="IVI1854" s="401"/>
      <c r="IVJ1854" s="401"/>
      <c r="IVK1854" s="401"/>
      <c r="IVL1854" s="401"/>
      <c r="IVM1854" s="401"/>
      <c r="IVN1854" s="401"/>
      <c r="IVO1854" s="401"/>
      <c r="IVP1854" s="401"/>
      <c r="IVQ1854" s="401"/>
      <c r="IVR1854" s="401"/>
      <c r="IVS1854" s="401"/>
      <c r="IVT1854" s="401"/>
      <c r="IVU1854" s="401"/>
      <c r="IVV1854" s="401"/>
      <c r="IVW1854" s="401"/>
      <c r="IVX1854" s="401"/>
      <c r="IVY1854" s="401"/>
      <c r="IVZ1854" s="401"/>
      <c r="IWA1854" s="401"/>
      <c r="IWB1854" s="401"/>
      <c r="IWC1854" s="401"/>
      <c r="IWD1854" s="401"/>
      <c r="IWE1854" s="401"/>
      <c r="IWF1854" s="401"/>
      <c r="IWG1854" s="401"/>
      <c r="IWH1854" s="401"/>
      <c r="IWI1854" s="401"/>
      <c r="IWJ1854" s="401"/>
      <c r="IWK1854" s="401"/>
      <c r="IWL1854" s="401"/>
      <c r="IWM1854" s="401"/>
      <c r="IWN1854" s="401"/>
      <c r="IWO1854" s="401"/>
      <c r="IWP1854" s="401"/>
      <c r="IWQ1854" s="401"/>
      <c r="IWR1854" s="401"/>
      <c r="IWS1854" s="401"/>
      <c r="IWT1854" s="401"/>
      <c r="IWU1854" s="401"/>
      <c r="IWV1854" s="401"/>
      <c r="IWW1854" s="401"/>
      <c r="IWX1854" s="401"/>
      <c r="IWY1854" s="401"/>
      <c r="IWZ1854" s="401"/>
      <c r="IXA1854" s="401"/>
      <c r="IXB1854" s="401"/>
      <c r="IXC1854" s="401"/>
      <c r="IXD1854" s="401"/>
      <c r="IXE1854" s="401"/>
      <c r="IXF1854" s="401"/>
      <c r="IXG1854" s="401"/>
      <c r="IXH1854" s="401"/>
      <c r="IXI1854" s="401"/>
      <c r="IXJ1854" s="401"/>
      <c r="IXK1854" s="401"/>
      <c r="IXL1854" s="401"/>
      <c r="IXM1854" s="401"/>
      <c r="IXN1854" s="401"/>
      <c r="IXO1854" s="401"/>
      <c r="IXP1854" s="401"/>
      <c r="IXQ1854" s="401"/>
      <c r="IXR1854" s="401"/>
      <c r="IXS1854" s="401"/>
      <c r="IXT1854" s="401"/>
      <c r="IXU1854" s="401"/>
      <c r="IXV1854" s="401"/>
      <c r="IXW1854" s="401"/>
      <c r="IXX1854" s="401"/>
      <c r="IXY1854" s="401"/>
      <c r="IXZ1854" s="401"/>
      <c r="IYA1854" s="401"/>
      <c r="IYB1854" s="401"/>
      <c r="IYC1854" s="401"/>
      <c r="IYD1854" s="401"/>
      <c r="IYE1854" s="401"/>
      <c r="IYF1854" s="401"/>
      <c r="IYG1854" s="401"/>
      <c r="IYH1854" s="401"/>
      <c r="IYI1854" s="401"/>
      <c r="IYJ1854" s="401"/>
      <c r="IYK1854" s="401"/>
      <c r="IYL1854" s="401"/>
      <c r="IYM1854" s="401"/>
      <c r="IYN1854" s="401"/>
      <c r="IYO1854" s="401"/>
      <c r="IYP1854" s="401"/>
      <c r="IYQ1854" s="401"/>
      <c r="IYR1854" s="401"/>
      <c r="IYS1854" s="401"/>
      <c r="IYT1854" s="401"/>
      <c r="IYU1854" s="401"/>
      <c r="IYV1854" s="401"/>
      <c r="IYW1854" s="401"/>
      <c r="IYX1854" s="401"/>
      <c r="IYY1854" s="401"/>
      <c r="IYZ1854" s="401"/>
      <c r="IZA1854" s="401"/>
      <c r="IZB1854" s="401"/>
      <c r="IZC1854" s="401"/>
      <c r="IZD1854" s="401"/>
      <c r="IZE1854" s="401"/>
      <c r="IZF1854" s="401"/>
      <c r="IZG1854" s="401"/>
      <c r="IZH1854" s="401"/>
      <c r="IZI1854" s="401"/>
      <c r="IZJ1854" s="401"/>
      <c r="IZK1854" s="401"/>
      <c r="IZL1854" s="401"/>
      <c r="IZM1854" s="401"/>
      <c r="IZN1854" s="401"/>
      <c r="IZO1854" s="401"/>
      <c r="IZP1854" s="401"/>
      <c r="IZQ1854" s="401"/>
      <c r="IZR1854" s="401"/>
      <c r="IZS1854" s="401"/>
      <c r="IZT1854" s="401"/>
      <c r="IZU1854" s="401"/>
      <c r="IZV1854" s="401"/>
      <c r="IZW1854" s="401"/>
      <c r="IZX1854" s="401"/>
      <c r="IZY1854" s="401"/>
      <c r="IZZ1854" s="401"/>
      <c r="JAA1854" s="401"/>
      <c r="JAB1854" s="401"/>
      <c r="JAC1854" s="401"/>
      <c r="JAD1854" s="401"/>
      <c r="JAE1854" s="401"/>
      <c r="JAF1854" s="401"/>
      <c r="JAG1854" s="401"/>
      <c r="JAH1854" s="401"/>
      <c r="JAI1854" s="401"/>
      <c r="JAJ1854" s="401"/>
      <c r="JAK1854" s="401"/>
      <c r="JAL1854" s="401"/>
      <c r="JAM1854" s="401"/>
      <c r="JAN1854" s="401"/>
      <c r="JAO1854" s="401"/>
      <c r="JAP1854" s="401"/>
      <c r="JAQ1854" s="401"/>
      <c r="JAR1854" s="401"/>
      <c r="JAS1854" s="401"/>
      <c r="JAT1854" s="401"/>
      <c r="JAU1854" s="401"/>
      <c r="JAV1854" s="401"/>
      <c r="JAW1854" s="401"/>
      <c r="JAX1854" s="401"/>
      <c r="JAY1854" s="401"/>
      <c r="JAZ1854" s="401"/>
      <c r="JBA1854" s="401"/>
      <c r="JBB1854" s="401"/>
      <c r="JBC1854" s="401"/>
      <c r="JBD1854" s="401"/>
      <c r="JBE1854" s="401"/>
      <c r="JBF1854" s="401"/>
      <c r="JBG1854" s="401"/>
      <c r="JBH1854" s="401"/>
      <c r="JBI1854" s="401"/>
      <c r="JBJ1854" s="401"/>
      <c r="JBK1854" s="401"/>
      <c r="JBL1854" s="401"/>
      <c r="JBM1854" s="401"/>
      <c r="JBN1854" s="401"/>
      <c r="JBO1854" s="401"/>
      <c r="JBP1854" s="401"/>
      <c r="JBQ1854" s="401"/>
      <c r="JBR1854" s="401"/>
      <c r="JBS1854" s="401"/>
      <c r="JBT1854" s="401"/>
      <c r="JBU1854" s="401"/>
      <c r="JBV1854" s="401"/>
      <c r="JBW1854" s="401"/>
      <c r="JBX1854" s="401"/>
      <c r="JBY1854" s="401"/>
      <c r="JBZ1854" s="401"/>
      <c r="JCA1854" s="401"/>
      <c r="JCB1854" s="401"/>
      <c r="JCC1854" s="401"/>
      <c r="JCD1854" s="401"/>
      <c r="JCE1854" s="401"/>
      <c r="JCF1854" s="401"/>
      <c r="JCG1854" s="401"/>
      <c r="JCH1854" s="401"/>
      <c r="JCI1854" s="401"/>
      <c r="JCJ1854" s="401"/>
      <c r="JCK1854" s="401"/>
      <c r="JCL1854" s="401"/>
      <c r="JCM1854" s="401"/>
      <c r="JCN1854" s="401"/>
      <c r="JCO1854" s="401"/>
      <c r="JCP1854" s="401"/>
      <c r="JCQ1854" s="401"/>
      <c r="JCR1854" s="401"/>
      <c r="JCS1854" s="401"/>
      <c r="JCT1854" s="401"/>
      <c r="JCU1854" s="401"/>
      <c r="JCV1854" s="401"/>
      <c r="JCW1854" s="401"/>
      <c r="JCX1854" s="401"/>
      <c r="JCY1854" s="401"/>
      <c r="JCZ1854" s="401"/>
      <c r="JDA1854" s="401"/>
      <c r="JDB1854" s="401"/>
      <c r="JDC1854" s="401"/>
      <c r="JDD1854" s="401"/>
      <c r="JDE1854" s="401"/>
      <c r="JDF1854" s="401"/>
      <c r="JDG1854" s="401"/>
      <c r="JDH1854" s="401"/>
      <c r="JDI1854" s="401"/>
      <c r="JDJ1854" s="401"/>
      <c r="JDK1854" s="401"/>
      <c r="JDL1854" s="401"/>
      <c r="JDM1854" s="401"/>
      <c r="JDN1854" s="401"/>
      <c r="JDO1854" s="401"/>
      <c r="JDP1854" s="401"/>
      <c r="JDQ1854" s="401"/>
      <c r="JDR1854" s="401"/>
      <c r="JDS1854" s="401"/>
      <c r="JDT1854" s="401"/>
      <c r="JDU1854" s="401"/>
      <c r="JDV1854" s="401"/>
      <c r="JDW1854" s="401"/>
      <c r="JDX1854" s="401"/>
      <c r="JDY1854" s="401"/>
      <c r="JDZ1854" s="401"/>
      <c r="JEA1854" s="401"/>
      <c r="JEB1854" s="401"/>
      <c r="JEC1854" s="401"/>
      <c r="JED1854" s="401"/>
      <c r="JEE1854" s="401"/>
      <c r="JEF1854" s="401"/>
      <c r="JEG1854" s="401"/>
      <c r="JEH1854" s="401"/>
      <c r="JEI1854" s="401"/>
      <c r="JEJ1854" s="401"/>
      <c r="JEK1854" s="401"/>
      <c r="JEL1854" s="401"/>
      <c r="JEM1854" s="401"/>
      <c r="JEN1854" s="401"/>
      <c r="JEO1854" s="401"/>
      <c r="JEP1854" s="401"/>
      <c r="JEQ1854" s="401"/>
      <c r="JER1854" s="401"/>
      <c r="JES1854" s="401"/>
      <c r="JET1854" s="401"/>
      <c r="JEU1854" s="401"/>
      <c r="JEV1854" s="401"/>
      <c r="JEW1854" s="401"/>
      <c r="JEX1854" s="401"/>
      <c r="JEY1854" s="401"/>
      <c r="JEZ1854" s="401"/>
      <c r="JFA1854" s="401"/>
      <c r="JFB1854" s="401"/>
      <c r="JFC1854" s="401"/>
      <c r="JFD1854" s="401"/>
      <c r="JFE1854" s="401"/>
      <c r="JFF1854" s="401"/>
      <c r="JFG1854" s="401"/>
      <c r="JFH1854" s="401"/>
      <c r="JFI1854" s="401"/>
      <c r="JFJ1854" s="401"/>
      <c r="JFK1854" s="401"/>
      <c r="JFL1854" s="401"/>
      <c r="JFM1854" s="401"/>
      <c r="JFN1854" s="401"/>
      <c r="JFO1854" s="401"/>
      <c r="JFP1854" s="401"/>
      <c r="JFQ1854" s="401"/>
      <c r="JFR1854" s="401"/>
      <c r="JFS1854" s="401"/>
      <c r="JFT1854" s="401"/>
      <c r="JFU1854" s="401"/>
      <c r="JFV1854" s="401"/>
      <c r="JFW1854" s="401"/>
      <c r="JFX1854" s="401"/>
      <c r="JFY1854" s="401"/>
      <c r="JFZ1854" s="401"/>
      <c r="JGA1854" s="401"/>
      <c r="JGB1854" s="401"/>
      <c r="JGC1854" s="401"/>
      <c r="JGD1854" s="401"/>
      <c r="JGE1854" s="401"/>
      <c r="JGF1854" s="401"/>
      <c r="JGG1854" s="401"/>
      <c r="JGH1854" s="401"/>
      <c r="JGI1854" s="401"/>
      <c r="JGJ1854" s="401"/>
      <c r="JGK1854" s="401"/>
      <c r="JGL1854" s="401"/>
      <c r="JGM1854" s="401"/>
      <c r="JGN1854" s="401"/>
      <c r="JGO1854" s="401"/>
      <c r="JGP1854" s="401"/>
      <c r="JGQ1854" s="401"/>
      <c r="JGR1854" s="401"/>
      <c r="JGS1854" s="401"/>
      <c r="JGT1854" s="401"/>
      <c r="JGU1854" s="401"/>
      <c r="JGV1854" s="401"/>
      <c r="JGW1854" s="401"/>
      <c r="JGX1854" s="401"/>
      <c r="JGY1854" s="401"/>
      <c r="JGZ1854" s="401"/>
      <c r="JHA1854" s="401"/>
      <c r="JHB1854" s="401"/>
      <c r="JHC1854" s="401"/>
      <c r="JHD1854" s="401"/>
      <c r="JHE1854" s="401"/>
      <c r="JHF1854" s="401"/>
      <c r="JHG1854" s="401"/>
      <c r="JHH1854" s="401"/>
      <c r="JHI1854" s="401"/>
      <c r="JHJ1854" s="401"/>
      <c r="JHK1854" s="401"/>
      <c r="JHL1854" s="401"/>
      <c r="JHM1854" s="401"/>
      <c r="JHN1854" s="401"/>
      <c r="JHO1854" s="401"/>
      <c r="JHP1854" s="401"/>
      <c r="JHQ1854" s="401"/>
      <c r="JHR1854" s="401"/>
      <c r="JHS1854" s="401"/>
      <c r="JHT1854" s="401"/>
      <c r="JHU1854" s="401"/>
      <c r="JHV1854" s="401"/>
      <c r="JHW1854" s="401"/>
      <c r="JHX1854" s="401"/>
      <c r="JHY1854" s="401"/>
      <c r="JHZ1854" s="401"/>
      <c r="JIA1854" s="401"/>
      <c r="JIB1854" s="401"/>
      <c r="JIC1854" s="401"/>
      <c r="JID1854" s="401"/>
      <c r="JIE1854" s="401"/>
      <c r="JIF1854" s="401"/>
      <c r="JIG1854" s="401"/>
      <c r="JIH1854" s="401"/>
      <c r="JII1854" s="401"/>
      <c r="JIJ1854" s="401"/>
      <c r="JIK1854" s="401"/>
      <c r="JIL1854" s="401"/>
      <c r="JIM1854" s="401"/>
      <c r="JIN1854" s="401"/>
      <c r="JIO1854" s="401"/>
      <c r="JIP1854" s="401"/>
      <c r="JIQ1854" s="401"/>
      <c r="JIR1854" s="401"/>
      <c r="JIS1854" s="401"/>
      <c r="JIT1854" s="401"/>
      <c r="JIU1854" s="401"/>
      <c r="JIV1854" s="401"/>
      <c r="JIW1854" s="401"/>
      <c r="JIX1854" s="401"/>
      <c r="JIY1854" s="401"/>
      <c r="JIZ1854" s="401"/>
      <c r="JJA1854" s="401"/>
      <c r="JJB1854" s="401"/>
      <c r="JJC1854" s="401"/>
      <c r="JJD1854" s="401"/>
      <c r="JJE1854" s="401"/>
      <c r="JJF1854" s="401"/>
      <c r="JJG1854" s="401"/>
      <c r="JJH1854" s="401"/>
      <c r="JJI1854" s="401"/>
      <c r="JJJ1854" s="401"/>
      <c r="JJK1854" s="401"/>
      <c r="JJL1854" s="401"/>
      <c r="JJM1854" s="401"/>
      <c r="JJN1854" s="401"/>
      <c r="JJO1854" s="401"/>
      <c r="JJP1854" s="401"/>
      <c r="JJQ1854" s="401"/>
      <c r="JJR1854" s="401"/>
      <c r="JJS1854" s="401"/>
      <c r="JJT1854" s="401"/>
      <c r="JJU1854" s="401"/>
      <c r="JJV1854" s="401"/>
      <c r="JJW1854" s="401"/>
      <c r="JJX1854" s="401"/>
      <c r="JJY1854" s="401"/>
      <c r="JJZ1854" s="401"/>
      <c r="JKA1854" s="401"/>
      <c r="JKB1854" s="401"/>
      <c r="JKC1854" s="401"/>
      <c r="JKD1854" s="401"/>
      <c r="JKE1854" s="401"/>
      <c r="JKF1854" s="401"/>
      <c r="JKG1854" s="401"/>
      <c r="JKH1854" s="401"/>
      <c r="JKI1854" s="401"/>
      <c r="JKJ1854" s="401"/>
      <c r="JKK1854" s="401"/>
      <c r="JKL1854" s="401"/>
      <c r="JKM1854" s="401"/>
      <c r="JKN1854" s="401"/>
      <c r="JKO1854" s="401"/>
      <c r="JKP1854" s="401"/>
      <c r="JKQ1854" s="401"/>
      <c r="JKR1854" s="401"/>
      <c r="JKS1854" s="401"/>
      <c r="JKT1854" s="401"/>
      <c r="JKU1854" s="401"/>
      <c r="JKV1854" s="401"/>
      <c r="JKW1854" s="401"/>
      <c r="JKX1854" s="401"/>
      <c r="JKY1854" s="401"/>
      <c r="JKZ1854" s="401"/>
      <c r="JLA1854" s="401"/>
      <c r="JLB1854" s="401"/>
      <c r="JLC1854" s="401"/>
      <c r="JLD1854" s="401"/>
      <c r="JLE1854" s="401"/>
      <c r="JLF1854" s="401"/>
      <c r="JLG1854" s="401"/>
      <c r="JLH1854" s="401"/>
      <c r="JLI1854" s="401"/>
      <c r="JLJ1854" s="401"/>
      <c r="JLK1854" s="401"/>
      <c r="JLL1854" s="401"/>
      <c r="JLM1854" s="401"/>
      <c r="JLN1854" s="401"/>
      <c r="JLO1854" s="401"/>
      <c r="JLP1854" s="401"/>
      <c r="JLQ1854" s="401"/>
      <c r="JLR1854" s="401"/>
      <c r="JLS1854" s="401"/>
      <c r="JLT1854" s="401"/>
      <c r="JLU1854" s="401"/>
      <c r="JLV1854" s="401"/>
      <c r="JLW1854" s="401"/>
      <c r="JLX1854" s="401"/>
      <c r="JLY1854" s="401"/>
      <c r="JLZ1854" s="401"/>
      <c r="JMA1854" s="401"/>
      <c r="JMB1854" s="401"/>
      <c r="JMC1854" s="401"/>
      <c r="JMD1854" s="401"/>
      <c r="JME1854" s="401"/>
      <c r="JMF1854" s="401"/>
      <c r="JMG1854" s="401"/>
      <c r="JMH1854" s="401"/>
      <c r="JMI1854" s="401"/>
      <c r="JMJ1854" s="401"/>
      <c r="JMK1854" s="401"/>
      <c r="JML1854" s="401"/>
      <c r="JMM1854" s="401"/>
      <c r="JMN1854" s="401"/>
      <c r="JMO1854" s="401"/>
      <c r="JMP1854" s="401"/>
      <c r="JMQ1854" s="401"/>
      <c r="JMR1854" s="401"/>
      <c r="JMS1854" s="401"/>
      <c r="JMT1854" s="401"/>
      <c r="JMU1854" s="401"/>
      <c r="JMV1854" s="401"/>
      <c r="JMW1854" s="401"/>
      <c r="JMX1854" s="401"/>
      <c r="JMY1854" s="401"/>
      <c r="JMZ1854" s="401"/>
      <c r="JNA1854" s="401"/>
      <c r="JNB1854" s="401"/>
      <c r="JNC1854" s="401"/>
      <c r="JND1854" s="401"/>
      <c r="JNE1854" s="401"/>
      <c r="JNF1854" s="401"/>
      <c r="JNG1854" s="401"/>
      <c r="JNH1854" s="401"/>
      <c r="JNI1854" s="401"/>
      <c r="JNJ1854" s="401"/>
      <c r="JNK1854" s="401"/>
      <c r="JNL1854" s="401"/>
      <c r="JNM1854" s="401"/>
      <c r="JNN1854" s="401"/>
      <c r="JNO1854" s="401"/>
      <c r="JNP1854" s="401"/>
      <c r="JNQ1854" s="401"/>
      <c r="JNR1854" s="401"/>
      <c r="JNS1854" s="401"/>
      <c r="JNT1854" s="401"/>
      <c r="JNU1854" s="401"/>
      <c r="JNV1854" s="401"/>
      <c r="JNW1854" s="401"/>
      <c r="JNX1854" s="401"/>
      <c r="JNY1854" s="401"/>
      <c r="JNZ1854" s="401"/>
      <c r="JOA1854" s="401"/>
      <c r="JOB1854" s="401"/>
      <c r="JOC1854" s="401"/>
      <c r="JOD1854" s="401"/>
      <c r="JOE1854" s="401"/>
      <c r="JOF1854" s="401"/>
      <c r="JOG1854" s="401"/>
      <c r="JOH1854" s="401"/>
      <c r="JOI1854" s="401"/>
      <c r="JOJ1854" s="401"/>
      <c r="JOK1854" s="401"/>
      <c r="JOL1854" s="401"/>
      <c r="JOM1854" s="401"/>
      <c r="JON1854" s="401"/>
      <c r="JOO1854" s="401"/>
      <c r="JOP1854" s="401"/>
      <c r="JOQ1854" s="401"/>
      <c r="JOR1854" s="401"/>
      <c r="JOS1854" s="401"/>
      <c r="JOT1854" s="401"/>
      <c r="JOU1854" s="401"/>
      <c r="JOV1854" s="401"/>
      <c r="JOW1854" s="401"/>
      <c r="JOX1854" s="401"/>
      <c r="JOY1854" s="401"/>
      <c r="JOZ1854" s="401"/>
      <c r="JPA1854" s="401"/>
      <c r="JPB1854" s="401"/>
      <c r="JPC1854" s="401"/>
      <c r="JPD1854" s="401"/>
      <c r="JPE1854" s="401"/>
      <c r="JPF1854" s="401"/>
      <c r="JPG1854" s="401"/>
      <c r="JPH1854" s="401"/>
      <c r="JPI1854" s="401"/>
      <c r="JPJ1854" s="401"/>
      <c r="JPK1854" s="401"/>
      <c r="JPL1854" s="401"/>
      <c r="JPM1854" s="401"/>
      <c r="JPN1854" s="401"/>
      <c r="JPO1854" s="401"/>
      <c r="JPP1854" s="401"/>
      <c r="JPQ1854" s="401"/>
      <c r="JPR1854" s="401"/>
      <c r="JPS1854" s="401"/>
      <c r="JPT1854" s="401"/>
      <c r="JPU1854" s="401"/>
      <c r="JPV1854" s="401"/>
      <c r="JPW1854" s="401"/>
      <c r="JPX1854" s="401"/>
      <c r="JPY1854" s="401"/>
      <c r="JPZ1854" s="401"/>
      <c r="JQA1854" s="401"/>
      <c r="JQB1854" s="401"/>
      <c r="JQC1854" s="401"/>
      <c r="JQD1854" s="401"/>
      <c r="JQE1854" s="401"/>
      <c r="JQF1854" s="401"/>
      <c r="JQG1854" s="401"/>
      <c r="JQH1854" s="401"/>
      <c r="JQI1854" s="401"/>
      <c r="JQJ1854" s="401"/>
      <c r="JQK1854" s="401"/>
      <c r="JQL1854" s="401"/>
      <c r="JQM1854" s="401"/>
      <c r="JQN1854" s="401"/>
      <c r="JQO1854" s="401"/>
      <c r="JQP1854" s="401"/>
      <c r="JQQ1854" s="401"/>
      <c r="JQR1854" s="401"/>
      <c r="JQS1854" s="401"/>
      <c r="JQT1854" s="401"/>
      <c r="JQU1854" s="401"/>
      <c r="JQV1854" s="401"/>
      <c r="JQW1854" s="401"/>
      <c r="JQX1854" s="401"/>
      <c r="JQY1854" s="401"/>
      <c r="JQZ1854" s="401"/>
      <c r="JRA1854" s="401"/>
      <c r="JRB1854" s="401"/>
      <c r="JRC1854" s="401"/>
      <c r="JRD1854" s="401"/>
      <c r="JRE1854" s="401"/>
      <c r="JRF1854" s="401"/>
      <c r="JRG1854" s="401"/>
      <c r="JRH1854" s="401"/>
      <c r="JRI1854" s="401"/>
      <c r="JRJ1854" s="401"/>
      <c r="JRK1854" s="401"/>
      <c r="JRL1854" s="401"/>
      <c r="JRM1854" s="401"/>
      <c r="JRN1854" s="401"/>
      <c r="JRO1854" s="401"/>
      <c r="JRP1854" s="401"/>
      <c r="JRQ1854" s="401"/>
      <c r="JRR1854" s="401"/>
      <c r="JRS1854" s="401"/>
      <c r="JRT1854" s="401"/>
      <c r="JRU1854" s="401"/>
      <c r="JRV1854" s="401"/>
      <c r="JRW1854" s="401"/>
      <c r="JRX1854" s="401"/>
      <c r="JRY1854" s="401"/>
      <c r="JRZ1854" s="401"/>
      <c r="JSA1854" s="401"/>
      <c r="JSB1854" s="401"/>
      <c r="JSC1854" s="401"/>
      <c r="JSD1854" s="401"/>
      <c r="JSE1854" s="401"/>
      <c r="JSF1854" s="401"/>
      <c r="JSG1854" s="401"/>
      <c r="JSH1854" s="401"/>
      <c r="JSI1854" s="401"/>
      <c r="JSJ1854" s="401"/>
      <c r="JSK1854" s="401"/>
      <c r="JSL1854" s="401"/>
      <c r="JSM1854" s="401"/>
      <c r="JSN1854" s="401"/>
      <c r="JSO1854" s="401"/>
      <c r="JSP1854" s="401"/>
      <c r="JSQ1854" s="401"/>
      <c r="JSR1854" s="401"/>
      <c r="JSS1854" s="401"/>
      <c r="JST1854" s="401"/>
      <c r="JSU1854" s="401"/>
      <c r="JSV1854" s="401"/>
      <c r="JSW1854" s="401"/>
      <c r="JSX1854" s="401"/>
      <c r="JSY1854" s="401"/>
      <c r="JSZ1854" s="401"/>
      <c r="JTA1854" s="401"/>
      <c r="JTB1854" s="401"/>
      <c r="JTC1854" s="401"/>
      <c r="JTD1854" s="401"/>
      <c r="JTE1854" s="401"/>
      <c r="JTF1854" s="401"/>
      <c r="JTG1854" s="401"/>
      <c r="JTH1854" s="401"/>
      <c r="JTI1854" s="401"/>
      <c r="JTJ1854" s="401"/>
      <c r="JTK1854" s="401"/>
      <c r="JTL1854" s="401"/>
      <c r="JTM1854" s="401"/>
      <c r="JTN1854" s="401"/>
      <c r="JTO1854" s="401"/>
      <c r="JTP1854" s="401"/>
      <c r="JTQ1854" s="401"/>
      <c r="JTR1854" s="401"/>
      <c r="JTS1854" s="401"/>
      <c r="JTT1854" s="401"/>
      <c r="JTU1854" s="401"/>
      <c r="JTV1854" s="401"/>
      <c r="JTW1854" s="401"/>
      <c r="JTX1854" s="401"/>
      <c r="JTY1854" s="401"/>
      <c r="JTZ1854" s="401"/>
      <c r="JUA1854" s="401"/>
      <c r="JUB1854" s="401"/>
      <c r="JUC1854" s="401"/>
      <c r="JUD1854" s="401"/>
      <c r="JUE1854" s="401"/>
      <c r="JUF1854" s="401"/>
      <c r="JUG1854" s="401"/>
      <c r="JUH1854" s="401"/>
      <c r="JUI1854" s="401"/>
      <c r="JUJ1854" s="401"/>
      <c r="JUK1854" s="401"/>
      <c r="JUL1854" s="401"/>
      <c r="JUM1854" s="401"/>
      <c r="JUN1854" s="401"/>
      <c r="JUO1854" s="401"/>
      <c r="JUP1854" s="401"/>
      <c r="JUQ1854" s="401"/>
      <c r="JUR1854" s="401"/>
      <c r="JUS1854" s="401"/>
      <c r="JUT1854" s="401"/>
      <c r="JUU1854" s="401"/>
      <c r="JUV1854" s="401"/>
      <c r="JUW1854" s="401"/>
      <c r="JUX1854" s="401"/>
      <c r="JUY1854" s="401"/>
      <c r="JUZ1854" s="401"/>
      <c r="JVA1854" s="401"/>
      <c r="JVB1854" s="401"/>
      <c r="JVC1854" s="401"/>
      <c r="JVD1854" s="401"/>
      <c r="JVE1854" s="401"/>
      <c r="JVF1854" s="401"/>
      <c r="JVG1854" s="401"/>
      <c r="JVH1854" s="401"/>
      <c r="JVI1854" s="401"/>
      <c r="JVJ1854" s="401"/>
      <c r="JVK1854" s="401"/>
      <c r="JVL1854" s="401"/>
      <c r="JVM1854" s="401"/>
      <c r="JVN1854" s="401"/>
      <c r="JVO1854" s="401"/>
      <c r="JVP1854" s="401"/>
      <c r="JVQ1854" s="401"/>
      <c r="JVR1854" s="401"/>
      <c r="JVS1854" s="401"/>
      <c r="JVT1854" s="401"/>
      <c r="JVU1854" s="401"/>
      <c r="JVV1854" s="401"/>
      <c r="JVW1854" s="401"/>
      <c r="JVX1854" s="401"/>
      <c r="JVY1854" s="401"/>
      <c r="JVZ1854" s="401"/>
      <c r="JWA1854" s="401"/>
      <c r="JWB1854" s="401"/>
      <c r="JWC1854" s="401"/>
      <c r="JWD1854" s="401"/>
      <c r="JWE1854" s="401"/>
      <c r="JWF1854" s="401"/>
      <c r="JWG1854" s="401"/>
      <c r="JWH1854" s="401"/>
      <c r="JWI1854" s="401"/>
      <c r="JWJ1854" s="401"/>
      <c r="JWK1854" s="401"/>
      <c r="JWL1854" s="401"/>
      <c r="JWM1854" s="401"/>
      <c r="JWN1854" s="401"/>
      <c r="JWO1854" s="401"/>
      <c r="JWP1854" s="401"/>
      <c r="JWQ1854" s="401"/>
      <c r="JWR1854" s="401"/>
      <c r="JWS1854" s="401"/>
      <c r="JWT1854" s="401"/>
      <c r="JWU1854" s="401"/>
      <c r="JWV1854" s="401"/>
      <c r="JWW1854" s="401"/>
      <c r="JWX1854" s="401"/>
      <c r="JWY1854" s="401"/>
      <c r="JWZ1854" s="401"/>
      <c r="JXA1854" s="401"/>
      <c r="JXB1854" s="401"/>
      <c r="JXC1854" s="401"/>
      <c r="JXD1854" s="401"/>
      <c r="JXE1854" s="401"/>
      <c r="JXF1854" s="401"/>
      <c r="JXG1854" s="401"/>
      <c r="JXH1854" s="401"/>
      <c r="JXI1854" s="401"/>
      <c r="JXJ1854" s="401"/>
      <c r="JXK1854" s="401"/>
      <c r="JXL1854" s="401"/>
      <c r="JXM1854" s="401"/>
      <c r="JXN1854" s="401"/>
      <c r="JXO1854" s="401"/>
      <c r="JXP1854" s="401"/>
      <c r="JXQ1854" s="401"/>
      <c r="JXR1854" s="401"/>
      <c r="JXS1854" s="401"/>
      <c r="JXT1854" s="401"/>
      <c r="JXU1854" s="401"/>
      <c r="JXV1854" s="401"/>
      <c r="JXW1854" s="401"/>
      <c r="JXX1854" s="401"/>
      <c r="JXY1854" s="401"/>
      <c r="JXZ1854" s="401"/>
      <c r="JYA1854" s="401"/>
      <c r="JYB1854" s="401"/>
      <c r="JYC1854" s="401"/>
      <c r="JYD1854" s="401"/>
      <c r="JYE1854" s="401"/>
      <c r="JYF1854" s="401"/>
      <c r="JYG1854" s="401"/>
      <c r="JYH1854" s="401"/>
      <c r="JYI1854" s="401"/>
      <c r="JYJ1854" s="401"/>
      <c r="JYK1854" s="401"/>
      <c r="JYL1854" s="401"/>
      <c r="JYM1854" s="401"/>
      <c r="JYN1854" s="401"/>
      <c r="JYO1854" s="401"/>
      <c r="JYP1854" s="401"/>
      <c r="JYQ1854" s="401"/>
      <c r="JYR1854" s="401"/>
      <c r="JYS1854" s="401"/>
      <c r="JYT1854" s="401"/>
      <c r="JYU1854" s="401"/>
      <c r="JYV1854" s="401"/>
      <c r="JYW1854" s="401"/>
      <c r="JYX1854" s="401"/>
      <c r="JYY1854" s="401"/>
      <c r="JYZ1854" s="401"/>
      <c r="JZA1854" s="401"/>
      <c r="JZB1854" s="401"/>
      <c r="JZC1854" s="401"/>
      <c r="JZD1854" s="401"/>
      <c r="JZE1854" s="401"/>
      <c r="JZF1854" s="401"/>
      <c r="JZG1854" s="401"/>
      <c r="JZH1854" s="401"/>
      <c r="JZI1854" s="401"/>
      <c r="JZJ1854" s="401"/>
      <c r="JZK1854" s="401"/>
      <c r="JZL1854" s="401"/>
      <c r="JZM1854" s="401"/>
      <c r="JZN1854" s="401"/>
      <c r="JZO1854" s="401"/>
      <c r="JZP1854" s="401"/>
      <c r="JZQ1854" s="401"/>
      <c r="JZR1854" s="401"/>
      <c r="JZS1854" s="401"/>
      <c r="JZT1854" s="401"/>
      <c r="JZU1854" s="401"/>
      <c r="JZV1854" s="401"/>
      <c r="JZW1854" s="401"/>
      <c r="JZX1854" s="401"/>
      <c r="JZY1854" s="401"/>
      <c r="JZZ1854" s="401"/>
      <c r="KAA1854" s="401"/>
      <c r="KAB1854" s="401"/>
      <c r="KAC1854" s="401"/>
      <c r="KAD1854" s="401"/>
      <c r="KAE1854" s="401"/>
      <c r="KAF1854" s="401"/>
      <c r="KAG1854" s="401"/>
      <c r="KAH1854" s="401"/>
      <c r="KAI1854" s="401"/>
      <c r="KAJ1854" s="401"/>
      <c r="KAK1854" s="401"/>
      <c r="KAL1854" s="401"/>
      <c r="KAM1854" s="401"/>
      <c r="KAN1854" s="401"/>
      <c r="KAO1854" s="401"/>
      <c r="KAP1854" s="401"/>
      <c r="KAQ1854" s="401"/>
      <c r="KAR1854" s="401"/>
      <c r="KAS1854" s="401"/>
      <c r="KAT1854" s="401"/>
      <c r="KAU1854" s="401"/>
      <c r="KAV1854" s="401"/>
      <c r="KAW1854" s="401"/>
      <c r="KAX1854" s="401"/>
      <c r="KAY1854" s="401"/>
      <c r="KAZ1854" s="401"/>
      <c r="KBA1854" s="401"/>
      <c r="KBB1854" s="401"/>
      <c r="KBC1854" s="401"/>
      <c r="KBD1854" s="401"/>
      <c r="KBE1854" s="401"/>
      <c r="KBF1854" s="401"/>
      <c r="KBG1854" s="401"/>
      <c r="KBH1854" s="401"/>
      <c r="KBI1854" s="401"/>
      <c r="KBJ1854" s="401"/>
      <c r="KBK1854" s="401"/>
      <c r="KBL1854" s="401"/>
      <c r="KBM1854" s="401"/>
      <c r="KBN1854" s="401"/>
      <c r="KBO1854" s="401"/>
      <c r="KBP1854" s="401"/>
      <c r="KBQ1854" s="401"/>
      <c r="KBR1854" s="401"/>
      <c r="KBS1854" s="401"/>
      <c r="KBT1854" s="401"/>
      <c r="KBU1854" s="401"/>
      <c r="KBV1854" s="401"/>
      <c r="KBW1854" s="401"/>
      <c r="KBX1854" s="401"/>
      <c r="KBY1854" s="401"/>
      <c r="KBZ1854" s="401"/>
      <c r="KCA1854" s="401"/>
      <c r="KCB1854" s="401"/>
      <c r="KCC1854" s="401"/>
      <c r="KCD1854" s="401"/>
      <c r="KCE1854" s="401"/>
      <c r="KCF1854" s="401"/>
      <c r="KCG1854" s="401"/>
      <c r="KCH1854" s="401"/>
      <c r="KCI1854" s="401"/>
      <c r="KCJ1854" s="401"/>
      <c r="KCK1854" s="401"/>
      <c r="KCL1854" s="401"/>
      <c r="KCM1854" s="401"/>
      <c r="KCN1854" s="401"/>
      <c r="KCO1854" s="401"/>
      <c r="KCP1854" s="401"/>
      <c r="KCQ1854" s="401"/>
      <c r="KCR1854" s="401"/>
      <c r="KCS1854" s="401"/>
      <c r="KCT1854" s="401"/>
      <c r="KCU1854" s="401"/>
      <c r="KCV1854" s="401"/>
      <c r="KCW1854" s="401"/>
      <c r="KCX1854" s="401"/>
      <c r="KCY1854" s="401"/>
      <c r="KCZ1854" s="401"/>
      <c r="KDA1854" s="401"/>
      <c r="KDB1854" s="401"/>
      <c r="KDC1854" s="401"/>
      <c r="KDD1854" s="401"/>
      <c r="KDE1854" s="401"/>
      <c r="KDF1854" s="401"/>
      <c r="KDG1854" s="401"/>
      <c r="KDH1854" s="401"/>
      <c r="KDI1854" s="401"/>
      <c r="KDJ1854" s="401"/>
      <c r="KDK1854" s="401"/>
      <c r="KDL1854" s="401"/>
      <c r="KDM1854" s="401"/>
      <c r="KDN1854" s="401"/>
      <c r="KDO1854" s="401"/>
      <c r="KDP1854" s="401"/>
      <c r="KDQ1854" s="401"/>
      <c r="KDR1854" s="401"/>
      <c r="KDS1854" s="401"/>
      <c r="KDT1854" s="401"/>
      <c r="KDU1854" s="401"/>
      <c r="KDV1854" s="401"/>
      <c r="KDW1854" s="401"/>
      <c r="KDX1854" s="401"/>
      <c r="KDY1854" s="401"/>
      <c r="KDZ1854" s="401"/>
      <c r="KEA1854" s="401"/>
      <c r="KEB1854" s="401"/>
      <c r="KEC1854" s="401"/>
      <c r="KED1854" s="401"/>
      <c r="KEE1854" s="401"/>
      <c r="KEF1854" s="401"/>
      <c r="KEG1854" s="401"/>
      <c r="KEH1854" s="401"/>
      <c r="KEI1854" s="401"/>
      <c r="KEJ1854" s="401"/>
      <c r="KEK1854" s="401"/>
      <c r="KEL1854" s="401"/>
      <c r="KEM1854" s="401"/>
      <c r="KEN1854" s="401"/>
      <c r="KEO1854" s="401"/>
      <c r="KEP1854" s="401"/>
      <c r="KEQ1854" s="401"/>
      <c r="KER1854" s="401"/>
      <c r="KES1854" s="401"/>
      <c r="KET1854" s="401"/>
      <c r="KEU1854" s="401"/>
      <c r="KEV1854" s="401"/>
      <c r="KEW1854" s="401"/>
      <c r="KEX1854" s="401"/>
      <c r="KEY1854" s="401"/>
      <c r="KEZ1854" s="401"/>
      <c r="KFA1854" s="401"/>
      <c r="KFB1854" s="401"/>
      <c r="KFC1854" s="401"/>
      <c r="KFD1854" s="401"/>
      <c r="KFE1854" s="401"/>
      <c r="KFF1854" s="401"/>
      <c r="KFG1854" s="401"/>
      <c r="KFH1854" s="401"/>
      <c r="KFI1854" s="401"/>
      <c r="KFJ1854" s="401"/>
      <c r="KFK1854" s="401"/>
      <c r="KFL1854" s="401"/>
      <c r="KFM1854" s="401"/>
      <c r="KFN1854" s="401"/>
      <c r="KFO1854" s="401"/>
      <c r="KFP1854" s="401"/>
      <c r="KFQ1854" s="401"/>
      <c r="KFR1854" s="401"/>
      <c r="KFS1854" s="401"/>
      <c r="KFT1854" s="401"/>
      <c r="KFU1854" s="401"/>
      <c r="KFV1854" s="401"/>
      <c r="KFW1854" s="401"/>
      <c r="KFX1854" s="401"/>
      <c r="KFY1854" s="401"/>
      <c r="KFZ1854" s="401"/>
      <c r="KGA1854" s="401"/>
      <c r="KGB1854" s="401"/>
      <c r="KGC1854" s="401"/>
      <c r="KGD1854" s="401"/>
      <c r="KGE1854" s="401"/>
      <c r="KGF1854" s="401"/>
      <c r="KGG1854" s="401"/>
      <c r="KGH1854" s="401"/>
      <c r="KGI1854" s="401"/>
      <c r="KGJ1854" s="401"/>
      <c r="KGK1854" s="401"/>
      <c r="KGL1854" s="401"/>
      <c r="KGM1854" s="401"/>
      <c r="KGN1854" s="401"/>
      <c r="KGO1854" s="401"/>
      <c r="KGP1854" s="401"/>
      <c r="KGQ1854" s="401"/>
      <c r="KGR1854" s="401"/>
      <c r="KGS1854" s="401"/>
      <c r="KGT1854" s="401"/>
      <c r="KGU1854" s="401"/>
      <c r="KGV1854" s="401"/>
      <c r="KGW1854" s="401"/>
      <c r="KGX1854" s="401"/>
      <c r="KGY1854" s="401"/>
      <c r="KGZ1854" s="401"/>
      <c r="KHA1854" s="401"/>
      <c r="KHB1854" s="401"/>
      <c r="KHC1854" s="401"/>
      <c r="KHD1854" s="401"/>
      <c r="KHE1854" s="401"/>
      <c r="KHF1854" s="401"/>
      <c r="KHG1854" s="401"/>
      <c r="KHH1854" s="401"/>
      <c r="KHI1854" s="401"/>
      <c r="KHJ1854" s="401"/>
      <c r="KHK1854" s="401"/>
      <c r="KHL1854" s="401"/>
      <c r="KHM1854" s="401"/>
      <c r="KHN1854" s="401"/>
      <c r="KHO1854" s="401"/>
      <c r="KHP1854" s="401"/>
      <c r="KHQ1854" s="401"/>
      <c r="KHR1854" s="401"/>
      <c r="KHS1854" s="401"/>
      <c r="KHT1854" s="401"/>
      <c r="KHU1854" s="401"/>
      <c r="KHV1854" s="401"/>
      <c r="KHW1854" s="401"/>
      <c r="KHX1854" s="401"/>
      <c r="KHY1854" s="401"/>
      <c r="KHZ1854" s="401"/>
      <c r="KIA1854" s="401"/>
      <c r="KIB1854" s="401"/>
      <c r="KIC1854" s="401"/>
      <c r="KID1854" s="401"/>
      <c r="KIE1854" s="401"/>
      <c r="KIF1854" s="401"/>
      <c r="KIG1854" s="401"/>
      <c r="KIH1854" s="401"/>
      <c r="KII1854" s="401"/>
      <c r="KIJ1854" s="401"/>
      <c r="KIK1854" s="401"/>
      <c r="KIL1854" s="401"/>
      <c r="KIM1854" s="401"/>
      <c r="KIN1854" s="401"/>
      <c r="KIO1854" s="401"/>
      <c r="KIP1854" s="401"/>
      <c r="KIQ1854" s="401"/>
      <c r="KIR1854" s="401"/>
      <c r="KIS1854" s="401"/>
      <c r="KIT1854" s="401"/>
      <c r="KIU1854" s="401"/>
      <c r="KIV1854" s="401"/>
      <c r="KIW1854" s="401"/>
      <c r="KIX1854" s="401"/>
      <c r="KIY1854" s="401"/>
      <c r="KIZ1854" s="401"/>
      <c r="KJA1854" s="401"/>
      <c r="KJB1854" s="401"/>
      <c r="KJC1854" s="401"/>
      <c r="KJD1854" s="401"/>
      <c r="KJE1854" s="401"/>
      <c r="KJF1854" s="401"/>
      <c r="KJG1854" s="401"/>
      <c r="KJH1854" s="401"/>
      <c r="KJI1854" s="401"/>
      <c r="KJJ1854" s="401"/>
      <c r="KJK1854" s="401"/>
      <c r="KJL1854" s="401"/>
      <c r="KJM1854" s="401"/>
      <c r="KJN1854" s="401"/>
      <c r="KJO1854" s="401"/>
      <c r="KJP1854" s="401"/>
      <c r="KJQ1854" s="401"/>
      <c r="KJR1854" s="401"/>
      <c r="KJS1854" s="401"/>
      <c r="KJT1854" s="401"/>
      <c r="KJU1854" s="401"/>
      <c r="KJV1854" s="401"/>
      <c r="KJW1854" s="401"/>
      <c r="KJX1854" s="401"/>
      <c r="KJY1854" s="401"/>
      <c r="KJZ1854" s="401"/>
      <c r="KKA1854" s="401"/>
      <c r="KKB1854" s="401"/>
      <c r="KKC1854" s="401"/>
      <c r="KKD1854" s="401"/>
      <c r="KKE1854" s="401"/>
      <c r="KKF1854" s="401"/>
      <c r="KKG1854" s="401"/>
      <c r="KKH1854" s="401"/>
      <c r="KKI1854" s="401"/>
      <c r="KKJ1854" s="401"/>
      <c r="KKK1854" s="401"/>
      <c r="KKL1854" s="401"/>
      <c r="KKM1854" s="401"/>
      <c r="KKN1854" s="401"/>
      <c r="KKO1854" s="401"/>
      <c r="KKP1854" s="401"/>
      <c r="KKQ1854" s="401"/>
      <c r="KKR1854" s="401"/>
      <c r="KKS1854" s="401"/>
      <c r="KKT1854" s="401"/>
      <c r="KKU1854" s="401"/>
      <c r="KKV1854" s="401"/>
      <c r="KKW1854" s="401"/>
      <c r="KKX1854" s="401"/>
      <c r="KKY1854" s="401"/>
      <c r="KKZ1854" s="401"/>
      <c r="KLA1854" s="401"/>
      <c r="KLB1854" s="401"/>
      <c r="KLC1854" s="401"/>
      <c r="KLD1854" s="401"/>
      <c r="KLE1854" s="401"/>
      <c r="KLF1854" s="401"/>
      <c r="KLG1854" s="401"/>
      <c r="KLH1854" s="401"/>
      <c r="KLI1854" s="401"/>
      <c r="KLJ1854" s="401"/>
      <c r="KLK1854" s="401"/>
      <c r="KLL1854" s="401"/>
      <c r="KLM1854" s="401"/>
      <c r="KLN1854" s="401"/>
      <c r="KLO1854" s="401"/>
      <c r="KLP1854" s="401"/>
      <c r="KLQ1854" s="401"/>
      <c r="KLR1854" s="401"/>
      <c r="KLS1854" s="401"/>
      <c r="KLT1854" s="401"/>
      <c r="KLU1854" s="401"/>
      <c r="KLV1854" s="401"/>
      <c r="KLW1854" s="401"/>
      <c r="KLX1854" s="401"/>
      <c r="KLY1854" s="401"/>
      <c r="KLZ1854" s="401"/>
      <c r="KMA1854" s="401"/>
      <c r="KMB1854" s="401"/>
      <c r="KMC1854" s="401"/>
      <c r="KMD1854" s="401"/>
      <c r="KME1854" s="401"/>
      <c r="KMF1854" s="401"/>
      <c r="KMG1854" s="401"/>
      <c r="KMH1854" s="401"/>
      <c r="KMI1854" s="401"/>
      <c r="KMJ1854" s="401"/>
      <c r="KMK1854" s="401"/>
      <c r="KML1854" s="401"/>
      <c r="KMM1854" s="401"/>
      <c r="KMN1854" s="401"/>
      <c r="KMO1854" s="401"/>
      <c r="KMP1854" s="401"/>
      <c r="KMQ1854" s="401"/>
      <c r="KMR1854" s="401"/>
      <c r="KMS1854" s="401"/>
      <c r="KMT1854" s="401"/>
      <c r="KMU1854" s="401"/>
      <c r="KMV1854" s="401"/>
      <c r="KMW1854" s="401"/>
      <c r="KMX1854" s="401"/>
      <c r="KMY1854" s="401"/>
      <c r="KMZ1854" s="401"/>
      <c r="KNA1854" s="401"/>
      <c r="KNB1854" s="401"/>
      <c r="KNC1854" s="401"/>
      <c r="KND1854" s="401"/>
      <c r="KNE1854" s="401"/>
      <c r="KNF1854" s="401"/>
      <c r="KNG1854" s="401"/>
      <c r="KNH1854" s="401"/>
      <c r="KNI1854" s="401"/>
      <c r="KNJ1854" s="401"/>
      <c r="KNK1854" s="401"/>
      <c r="KNL1854" s="401"/>
      <c r="KNM1854" s="401"/>
      <c r="KNN1854" s="401"/>
      <c r="KNO1854" s="401"/>
      <c r="KNP1854" s="401"/>
      <c r="KNQ1854" s="401"/>
      <c r="KNR1854" s="401"/>
      <c r="KNS1854" s="401"/>
      <c r="KNT1854" s="401"/>
      <c r="KNU1854" s="401"/>
      <c r="KNV1854" s="401"/>
      <c r="KNW1854" s="401"/>
      <c r="KNX1854" s="401"/>
      <c r="KNY1854" s="401"/>
      <c r="KNZ1854" s="401"/>
      <c r="KOA1854" s="401"/>
      <c r="KOB1854" s="401"/>
      <c r="KOC1854" s="401"/>
      <c r="KOD1854" s="401"/>
      <c r="KOE1854" s="401"/>
      <c r="KOF1854" s="401"/>
      <c r="KOG1854" s="401"/>
      <c r="KOH1854" s="401"/>
      <c r="KOI1854" s="401"/>
      <c r="KOJ1854" s="401"/>
      <c r="KOK1854" s="401"/>
      <c r="KOL1854" s="401"/>
      <c r="KOM1854" s="401"/>
      <c r="KON1854" s="401"/>
      <c r="KOO1854" s="401"/>
      <c r="KOP1854" s="401"/>
      <c r="KOQ1854" s="401"/>
      <c r="KOR1854" s="401"/>
      <c r="KOS1854" s="401"/>
      <c r="KOT1854" s="401"/>
      <c r="KOU1854" s="401"/>
      <c r="KOV1854" s="401"/>
      <c r="KOW1854" s="401"/>
      <c r="KOX1854" s="401"/>
      <c r="KOY1854" s="401"/>
      <c r="KOZ1854" s="401"/>
      <c r="KPA1854" s="401"/>
      <c r="KPB1854" s="401"/>
      <c r="KPC1854" s="401"/>
      <c r="KPD1854" s="401"/>
      <c r="KPE1854" s="401"/>
      <c r="KPF1854" s="401"/>
      <c r="KPG1854" s="401"/>
      <c r="KPH1854" s="401"/>
      <c r="KPI1854" s="401"/>
      <c r="KPJ1854" s="401"/>
      <c r="KPK1854" s="401"/>
      <c r="KPL1854" s="401"/>
      <c r="KPM1854" s="401"/>
      <c r="KPN1854" s="401"/>
      <c r="KPO1854" s="401"/>
      <c r="KPP1854" s="401"/>
      <c r="KPQ1854" s="401"/>
      <c r="KPR1854" s="401"/>
      <c r="KPS1854" s="401"/>
      <c r="KPT1854" s="401"/>
      <c r="KPU1854" s="401"/>
      <c r="KPV1854" s="401"/>
      <c r="KPW1854" s="401"/>
      <c r="KPX1854" s="401"/>
      <c r="KPY1854" s="401"/>
      <c r="KPZ1854" s="401"/>
      <c r="KQA1854" s="401"/>
      <c r="KQB1854" s="401"/>
      <c r="KQC1854" s="401"/>
      <c r="KQD1854" s="401"/>
      <c r="KQE1854" s="401"/>
      <c r="KQF1854" s="401"/>
      <c r="KQG1854" s="401"/>
      <c r="KQH1854" s="401"/>
      <c r="KQI1854" s="401"/>
      <c r="KQJ1854" s="401"/>
      <c r="KQK1854" s="401"/>
      <c r="KQL1854" s="401"/>
      <c r="KQM1854" s="401"/>
      <c r="KQN1854" s="401"/>
      <c r="KQO1854" s="401"/>
      <c r="KQP1854" s="401"/>
      <c r="KQQ1854" s="401"/>
      <c r="KQR1854" s="401"/>
      <c r="KQS1854" s="401"/>
      <c r="KQT1854" s="401"/>
      <c r="KQU1854" s="401"/>
      <c r="KQV1854" s="401"/>
      <c r="KQW1854" s="401"/>
      <c r="KQX1854" s="401"/>
      <c r="KQY1854" s="401"/>
      <c r="KQZ1854" s="401"/>
      <c r="KRA1854" s="401"/>
      <c r="KRB1854" s="401"/>
      <c r="KRC1854" s="401"/>
      <c r="KRD1854" s="401"/>
      <c r="KRE1854" s="401"/>
      <c r="KRF1854" s="401"/>
      <c r="KRG1854" s="401"/>
      <c r="KRH1854" s="401"/>
      <c r="KRI1854" s="401"/>
      <c r="KRJ1854" s="401"/>
      <c r="KRK1854" s="401"/>
      <c r="KRL1854" s="401"/>
      <c r="KRM1854" s="401"/>
      <c r="KRN1854" s="401"/>
      <c r="KRO1854" s="401"/>
      <c r="KRP1854" s="401"/>
      <c r="KRQ1854" s="401"/>
      <c r="KRR1854" s="401"/>
      <c r="KRS1854" s="401"/>
      <c r="KRT1854" s="401"/>
      <c r="KRU1854" s="401"/>
      <c r="KRV1854" s="401"/>
      <c r="KRW1854" s="401"/>
      <c r="KRX1854" s="401"/>
      <c r="KRY1854" s="401"/>
      <c r="KRZ1854" s="401"/>
      <c r="KSA1854" s="401"/>
      <c r="KSB1854" s="401"/>
      <c r="KSC1854" s="401"/>
      <c r="KSD1854" s="401"/>
      <c r="KSE1854" s="401"/>
      <c r="KSF1854" s="401"/>
      <c r="KSG1854" s="401"/>
      <c r="KSH1854" s="401"/>
      <c r="KSI1854" s="401"/>
      <c r="KSJ1854" s="401"/>
      <c r="KSK1854" s="401"/>
      <c r="KSL1854" s="401"/>
      <c r="KSM1854" s="401"/>
      <c r="KSN1854" s="401"/>
      <c r="KSO1854" s="401"/>
      <c r="KSP1854" s="401"/>
      <c r="KSQ1854" s="401"/>
      <c r="KSR1854" s="401"/>
      <c r="KSS1854" s="401"/>
      <c r="KST1854" s="401"/>
      <c r="KSU1854" s="401"/>
      <c r="KSV1854" s="401"/>
      <c r="KSW1854" s="401"/>
      <c r="KSX1854" s="401"/>
      <c r="KSY1854" s="401"/>
      <c r="KSZ1854" s="401"/>
      <c r="KTA1854" s="401"/>
      <c r="KTB1854" s="401"/>
      <c r="KTC1854" s="401"/>
      <c r="KTD1854" s="401"/>
      <c r="KTE1854" s="401"/>
      <c r="KTF1854" s="401"/>
      <c r="KTG1854" s="401"/>
      <c r="KTH1854" s="401"/>
      <c r="KTI1854" s="401"/>
      <c r="KTJ1854" s="401"/>
      <c r="KTK1854" s="401"/>
      <c r="KTL1854" s="401"/>
      <c r="KTM1854" s="401"/>
      <c r="KTN1854" s="401"/>
      <c r="KTO1854" s="401"/>
      <c r="KTP1854" s="401"/>
      <c r="KTQ1854" s="401"/>
      <c r="KTR1854" s="401"/>
      <c r="KTS1854" s="401"/>
      <c r="KTT1854" s="401"/>
      <c r="KTU1854" s="401"/>
      <c r="KTV1854" s="401"/>
      <c r="KTW1854" s="401"/>
      <c r="KTX1854" s="401"/>
      <c r="KTY1854" s="401"/>
      <c r="KTZ1854" s="401"/>
      <c r="KUA1854" s="401"/>
      <c r="KUB1854" s="401"/>
      <c r="KUC1854" s="401"/>
      <c r="KUD1854" s="401"/>
      <c r="KUE1854" s="401"/>
      <c r="KUF1854" s="401"/>
      <c r="KUG1854" s="401"/>
      <c r="KUH1854" s="401"/>
      <c r="KUI1854" s="401"/>
      <c r="KUJ1854" s="401"/>
      <c r="KUK1854" s="401"/>
      <c r="KUL1854" s="401"/>
      <c r="KUM1854" s="401"/>
      <c r="KUN1854" s="401"/>
      <c r="KUO1854" s="401"/>
      <c r="KUP1854" s="401"/>
      <c r="KUQ1854" s="401"/>
      <c r="KUR1854" s="401"/>
      <c r="KUS1854" s="401"/>
      <c r="KUT1854" s="401"/>
      <c r="KUU1854" s="401"/>
      <c r="KUV1854" s="401"/>
      <c r="KUW1854" s="401"/>
      <c r="KUX1854" s="401"/>
      <c r="KUY1854" s="401"/>
      <c r="KUZ1854" s="401"/>
      <c r="KVA1854" s="401"/>
      <c r="KVB1854" s="401"/>
      <c r="KVC1854" s="401"/>
      <c r="KVD1854" s="401"/>
      <c r="KVE1854" s="401"/>
      <c r="KVF1854" s="401"/>
      <c r="KVG1854" s="401"/>
      <c r="KVH1854" s="401"/>
      <c r="KVI1854" s="401"/>
      <c r="KVJ1854" s="401"/>
      <c r="KVK1854" s="401"/>
      <c r="KVL1854" s="401"/>
      <c r="KVM1854" s="401"/>
      <c r="KVN1854" s="401"/>
      <c r="KVO1854" s="401"/>
      <c r="KVP1854" s="401"/>
      <c r="KVQ1854" s="401"/>
      <c r="KVR1854" s="401"/>
      <c r="KVS1854" s="401"/>
      <c r="KVT1854" s="401"/>
      <c r="KVU1854" s="401"/>
      <c r="KVV1854" s="401"/>
      <c r="KVW1854" s="401"/>
      <c r="KVX1854" s="401"/>
      <c r="KVY1854" s="401"/>
      <c r="KVZ1854" s="401"/>
      <c r="KWA1854" s="401"/>
      <c r="KWB1854" s="401"/>
      <c r="KWC1854" s="401"/>
      <c r="KWD1854" s="401"/>
      <c r="KWE1854" s="401"/>
      <c r="KWF1854" s="401"/>
      <c r="KWG1854" s="401"/>
      <c r="KWH1854" s="401"/>
      <c r="KWI1854" s="401"/>
      <c r="KWJ1854" s="401"/>
      <c r="KWK1854" s="401"/>
      <c r="KWL1854" s="401"/>
      <c r="KWM1854" s="401"/>
      <c r="KWN1854" s="401"/>
      <c r="KWO1854" s="401"/>
      <c r="KWP1854" s="401"/>
      <c r="KWQ1854" s="401"/>
      <c r="KWR1854" s="401"/>
      <c r="KWS1854" s="401"/>
      <c r="KWT1854" s="401"/>
      <c r="KWU1854" s="401"/>
      <c r="KWV1854" s="401"/>
      <c r="KWW1854" s="401"/>
      <c r="KWX1854" s="401"/>
      <c r="KWY1854" s="401"/>
      <c r="KWZ1854" s="401"/>
      <c r="KXA1854" s="401"/>
      <c r="KXB1854" s="401"/>
      <c r="KXC1854" s="401"/>
      <c r="KXD1854" s="401"/>
      <c r="KXE1854" s="401"/>
      <c r="KXF1854" s="401"/>
      <c r="KXG1854" s="401"/>
      <c r="KXH1854" s="401"/>
      <c r="KXI1854" s="401"/>
      <c r="KXJ1854" s="401"/>
      <c r="KXK1854" s="401"/>
      <c r="KXL1854" s="401"/>
      <c r="KXM1854" s="401"/>
      <c r="KXN1854" s="401"/>
      <c r="KXO1854" s="401"/>
      <c r="KXP1854" s="401"/>
      <c r="KXQ1854" s="401"/>
      <c r="KXR1854" s="401"/>
      <c r="KXS1854" s="401"/>
      <c r="KXT1854" s="401"/>
      <c r="KXU1854" s="401"/>
      <c r="KXV1854" s="401"/>
      <c r="KXW1854" s="401"/>
      <c r="KXX1854" s="401"/>
      <c r="KXY1854" s="401"/>
      <c r="KXZ1854" s="401"/>
      <c r="KYA1854" s="401"/>
      <c r="KYB1854" s="401"/>
      <c r="KYC1854" s="401"/>
      <c r="KYD1854" s="401"/>
      <c r="KYE1854" s="401"/>
      <c r="KYF1854" s="401"/>
      <c r="KYG1854" s="401"/>
      <c r="KYH1854" s="401"/>
      <c r="KYI1854" s="401"/>
      <c r="KYJ1854" s="401"/>
      <c r="KYK1854" s="401"/>
      <c r="KYL1854" s="401"/>
      <c r="KYM1854" s="401"/>
      <c r="KYN1854" s="401"/>
      <c r="KYO1854" s="401"/>
      <c r="KYP1854" s="401"/>
      <c r="KYQ1854" s="401"/>
      <c r="KYR1854" s="401"/>
      <c r="KYS1854" s="401"/>
      <c r="KYT1854" s="401"/>
      <c r="KYU1854" s="401"/>
      <c r="KYV1854" s="401"/>
      <c r="KYW1854" s="401"/>
      <c r="KYX1854" s="401"/>
      <c r="KYY1854" s="401"/>
      <c r="KYZ1854" s="401"/>
      <c r="KZA1854" s="401"/>
      <c r="KZB1854" s="401"/>
      <c r="KZC1854" s="401"/>
      <c r="KZD1854" s="401"/>
      <c r="KZE1854" s="401"/>
      <c r="KZF1854" s="401"/>
      <c r="KZG1854" s="401"/>
      <c r="KZH1854" s="401"/>
      <c r="KZI1854" s="401"/>
      <c r="KZJ1854" s="401"/>
      <c r="KZK1854" s="401"/>
      <c r="KZL1854" s="401"/>
      <c r="KZM1854" s="401"/>
      <c r="KZN1854" s="401"/>
      <c r="KZO1854" s="401"/>
      <c r="KZP1854" s="401"/>
      <c r="KZQ1854" s="401"/>
      <c r="KZR1854" s="401"/>
      <c r="KZS1854" s="401"/>
      <c r="KZT1854" s="401"/>
      <c r="KZU1854" s="401"/>
      <c r="KZV1854" s="401"/>
      <c r="KZW1854" s="401"/>
      <c r="KZX1854" s="401"/>
      <c r="KZY1854" s="401"/>
      <c r="KZZ1854" s="401"/>
      <c r="LAA1854" s="401"/>
      <c r="LAB1854" s="401"/>
      <c r="LAC1854" s="401"/>
      <c r="LAD1854" s="401"/>
      <c r="LAE1854" s="401"/>
      <c r="LAF1854" s="401"/>
      <c r="LAG1854" s="401"/>
      <c r="LAH1854" s="401"/>
      <c r="LAI1854" s="401"/>
      <c r="LAJ1854" s="401"/>
      <c r="LAK1854" s="401"/>
      <c r="LAL1854" s="401"/>
      <c r="LAM1854" s="401"/>
      <c r="LAN1854" s="401"/>
      <c r="LAO1854" s="401"/>
      <c r="LAP1854" s="401"/>
      <c r="LAQ1854" s="401"/>
      <c r="LAR1854" s="401"/>
      <c r="LAS1854" s="401"/>
      <c r="LAT1854" s="401"/>
      <c r="LAU1854" s="401"/>
      <c r="LAV1854" s="401"/>
      <c r="LAW1854" s="401"/>
      <c r="LAX1854" s="401"/>
      <c r="LAY1854" s="401"/>
      <c r="LAZ1854" s="401"/>
      <c r="LBA1854" s="401"/>
      <c r="LBB1854" s="401"/>
      <c r="LBC1854" s="401"/>
      <c r="LBD1854" s="401"/>
      <c r="LBE1854" s="401"/>
      <c r="LBF1854" s="401"/>
      <c r="LBG1854" s="401"/>
      <c r="LBH1854" s="401"/>
      <c r="LBI1854" s="401"/>
      <c r="LBJ1854" s="401"/>
      <c r="LBK1854" s="401"/>
      <c r="LBL1854" s="401"/>
      <c r="LBM1854" s="401"/>
      <c r="LBN1854" s="401"/>
      <c r="LBO1854" s="401"/>
      <c r="LBP1854" s="401"/>
      <c r="LBQ1854" s="401"/>
      <c r="LBR1854" s="401"/>
      <c r="LBS1854" s="401"/>
      <c r="LBT1854" s="401"/>
      <c r="LBU1854" s="401"/>
      <c r="LBV1854" s="401"/>
      <c r="LBW1854" s="401"/>
      <c r="LBX1854" s="401"/>
      <c r="LBY1854" s="401"/>
      <c r="LBZ1854" s="401"/>
      <c r="LCA1854" s="401"/>
      <c r="LCB1854" s="401"/>
      <c r="LCC1854" s="401"/>
      <c r="LCD1854" s="401"/>
      <c r="LCE1854" s="401"/>
      <c r="LCF1854" s="401"/>
      <c r="LCG1854" s="401"/>
      <c r="LCH1854" s="401"/>
      <c r="LCI1854" s="401"/>
      <c r="LCJ1854" s="401"/>
      <c r="LCK1854" s="401"/>
      <c r="LCL1854" s="401"/>
      <c r="LCM1854" s="401"/>
      <c r="LCN1854" s="401"/>
      <c r="LCO1854" s="401"/>
      <c r="LCP1854" s="401"/>
      <c r="LCQ1854" s="401"/>
      <c r="LCR1854" s="401"/>
      <c r="LCS1854" s="401"/>
      <c r="LCT1854" s="401"/>
      <c r="LCU1854" s="401"/>
      <c r="LCV1854" s="401"/>
      <c r="LCW1854" s="401"/>
      <c r="LCX1854" s="401"/>
      <c r="LCY1854" s="401"/>
      <c r="LCZ1854" s="401"/>
      <c r="LDA1854" s="401"/>
      <c r="LDB1854" s="401"/>
      <c r="LDC1854" s="401"/>
      <c r="LDD1854" s="401"/>
      <c r="LDE1854" s="401"/>
      <c r="LDF1854" s="401"/>
      <c r="LDG1854" s="401"/>
      <c r="LDH1854" s="401"/>
      <c r="LDI1854" s="401"/>
      <c r="LDJ1854" s="401"/>
      <c r="LDK1854" s="401"/>
      <c r="LDL1854" s="401"/>
      <c r="LDM1854" s="401"/>
      <c r="LDN1854" s="401"/>
      <c r="LDO1854" s="401"/>
      <c r="LDP1854" s="401"/>
      <c r="LDQ1854" s="401"/>
      <c r="LDR1854" s="401"/>
      <c r="LDS1854" s="401"/>
      <c r="LDT1854" s="401"/>
      <c r="LDU1854" s="401"/>
      <c r="LDV1854" s="401"/>
      <c r="LDW1854" s="401"/>
      <c r="LDX1854" s="401"/>
      <c r="LDY1854" s="401"/>
      <c r="LDZ1854" s="401"/>
      <c r="LEA1854" s="401"/>
      <c r="LEB1854" s="401"/>
      <c r="LEC1854" s="401"/>
      <c r="LED1854" s="401"/>
      <c r="LEE1854" s="401"/>
      <c r="LEF1854" s="401"/>
      <c r="LEG1854" s="401"/>
      <c r="LEH1854" s="401"/>
      <c r="LEI1854" s="401"/>
      <c r="LEJ1854" s="401"/>
      <c r="LEK1854" s="401"/>
      <c r="LEL1854" s="401"/>
      <c r="LEM1854" s="401"/>
      <c r="LEN1854" s="401"/>
      <c r="LEO1854" s="401"/>
      <c r="LEP1854" s="401"/>
      <c r="LEQ1854" s="401"/>
      <c r="LER1854" s="401"/>
      <c r="LES1854" s="401"/>
      <c r="LET1854" s="401"/>
      <c r="LEU1854" s="401"/>
      <c r="LEV1854" s="401"/>
      <c r="LEW1854" s="401"/>
      <c r="LEX1854" s="401"/>
      <c r="LEY1854" s="401"/>
      <c r="LEZ1854" s="401"/>
      <c r="LFA1854" s="401"/>
      <c r="LFB1854" s="401"/>
      <c r="LFC1854" s="401"/>
      <c r="LFD1854" s="401"/>
      <c r="LFE1854" s="401"/>
      <c r="LFF1854" s="401"/>
      <c r="LFG1854" s="401"/>
      <c r="LFH1854" s="401"/>
      <c r="LFI1854" s="401"/>
      <c r="LFJ1854" s="401"/>
      <c r="LFK1854" s="401"/>
      <c r="LFL1854" s="401"/>
      <c r="LFM1854" s="401"/>
      <c r="LFN1854" s="401"/>
      <c r="LFO1854" s="401"/>
      <c r="LFP1854" s="401"/>
      <c r="LFQ1854" s="401"/>
      <c r="LFR1854" s="401"/>
      <c r="LFS1854" s="401"/>
      <c r="LFT1854" s="401"/>
      <c r="LFU1854" s="401"/>
      <c r="LFV1854" s="401"/>
      <c r="LFW1854" s="401"/>
      <c r="LFX1854" s="401"/>
      <c r="LFY1854" s="401"/>
      <c r="LFZ1854" s="401"/>
      <c r="LGA1854" s="401"/>
      <c r="LGB1854" s="401"/>
      <c r="LGC1854" s="401"/>
      <c r="LGD1854" s="401"/>
      <c r="LGE1854" s="401"/>
      <c r="LGF1854" s="401"/>
      <c r="LGG1854" s="401"/>
      <c r="LGH1854" s="401"/>
      <c r="LGI1854" s="401"/>
      <c r="LGJ1854" s="401"/>
      <c r="LGK1854" s="401"/>
      <c r="LGL1854" s="401"/>
      <c r="LGM1854" s="401"/>
      <c r="LGN1854" s="401"/>
      <c r="LGO1854" s="401"/>
      <c r="LGP1854" s="401"/>
      <c r="LGQ1854" s="401"/>
      <c r="LGR1854" s="401"/>
      <c r="LGS1854" s="401"/>
      <c r="LGT1854" s="401"/>
      <c r="LGU1854" s="401"/>
      <c r="LGV1854" s="401"/>
      <c r="LGW1854" s="401"/>
      <c r="LGX1854" s="401"/>
      <c r="LGY1854" s="401"/>
      <c r="LGZ1854" s="401"/>
      <c r="LHA1854" s="401"/>
      <c r="LHB1854" s="401"/>
      <c r="LHC1854" s="401"/>
      <c r="LHD1854" s="401"/>
      <c r="LHE1854" s="401"/>
      <c r="LHF1854" s="401"/>
      <c r="LHG1854" s="401"/>
      <c r="LHH1854" s="401"/>
      <c r="LHI1854" s="401"/>
      <c r="LHJ1854" s="401"/>
      <c r="LHK1854" s="401"/>
      <c r="LHL1854" s="401"/>
      <c r="LHM1854" s="401"/>
      <c r="LHN1854" s="401"/>
      <c r="LHO1854" s="401"/>
      <c r="LHP1854" s="401"/>
      <c r="LHQ1854" s="401"/>
      <c r="LHR1854" s="401"/>
      <c r="LHS1854" s="401"/>
      <c r="LHT1854" s="401"/>
      <c r="LHU1854" s="401"/>
      <c r="LHV1854" s="401"/>
      <c r="LHW1854" s="401"/>
      <c r="LHX1854" s="401"/>
      <c r="LHY1854" s="401"/>
      <c r="LHZ1854" s="401"/>
      <c r="LIA1854" s="401"/>
      <c r="LIB1854" s="401"/>
      <c r="LIC1854" s="401"/>
      <c r="LID1854" s="401"/>
      <c r="LIE1854" s="401"/>
      <c r="LIF1854" s="401"/>
      <c r="LIG1854" s="401"/>
      <c r="LIH1854" s="401"/>
      <c r="LII1854" s="401"/>
      <c r="LIJ1854" s="401"/>
      <c r="LIK1854" s="401"/>
      <c r="LIL1854" s="401"/>
      <c r="LIM1854" s="401"/>
      <c r="LIN1854" s="401"/>
      <c r="LIO1854" s="401"/>
      <c r="LIP1854" s="401"/>
      <c r="LIQ1854" s="401"/>
      <c r="LIR1854" s="401"/>
      <c r="LIS1854" s="401"/>
      <c r="LIT1854" s="401"/>
      <c r="LIU1854" s="401"/>
      <c r="LIV1854" s="401"/>
      <c r="LIW1854" s="401"/>
      <c r="LIX1854" s="401"/>
      <c r="LIY1854" s="401"/>
      <c r="LIZ1854" s="401"/>
      <c r="LJA1854" s="401"/>
      <c r="LJB1854" s="401"/>
      <c r="LJC1854" s="401"/>
      <c r="LJD1854" s="401"/>
      <c r="LJE1854" s="401"/>
      <c r="LJF1854" s="401"/>
      <c r="LJG1854" s="401"/>
      <c r="LJH1854" s="401"/>
      <c r="LJI1854" s="401"/>
      <c r="LJJ1854" s="401"/>
      <c r="LJK1854" s="401"/>
      <c r="LJL1854" s="401"/>
      <c r="LJM1854" s="401"/>
      <c r="LJN1854" s="401"/>
      <c r="LJO1854" s="401"/>
      <c r="LJP1854" s="401"/>
      <c r="LJQ1854" s="401"/>
      <c r="LJR1854" s="401"/>
      <c r="LJS1854" s="401"/>
      <c r="LJT1854" s="401"/>
      <c r="LJU1854" s="401"/>
      <c r="LJV1854" s="401"/>
      <c r="LJW1854" s="401"/>
      <c r="LJX1854" s="401"/>
      <c r="LJY1854" s="401"/>
      <c r="LJZ1854" s="401"/>
      <c r="LKA1854" s="401"/>
      <c r="LKB1854" s="401"/>
      <c r="LKC1854" s="401"/>
      <c r="LKD1854" s="401"/>
      <c r="LKE1854" s="401"/>
      <c r="LKF1854" s="401"/>
      <c r="LKG1854" s="401"/>
      <c r="LKH1854" s="401"/>
      <c r="LKI1854" s="401"/>
      <c r="LKJ1854" s="401"/>
      <c r="LKK1854" s="401"/>
      <c r="LKL1854" s="401"/>
      <c r="LKM1854" s="401"/>
      <c r="LKN1854" s="401"/>
      <c r="LKO1854" s="401"/>
      <c r="LKP1854" s="401"/>
      <c r="LKQ1854" s="401"/>
      <c r="LKR1854" s="401"/>
      <c r="LKS1854" s="401"/>
      <c r="LKT1854" s="401"/>
      <c r="LKU1854" s="401"/>
      <c r="LKV1854" s="401"/>
      <c r="LKW1854" s="401"/>
      <c r="LKX1854" s="401"/>
      <c r="LKY1854" s="401"/>
      <c r="LKZ1854" s="401"/>
      <c r="LLA1854" s="401"/>
      <c r="LLB1854" s="401"/>
      <c r="LLC1854" s="401"/>
      <c r="LLD1854" s="401"/>
      <c r="LLE1854" s="401"/>
      <c r="LLF1854" s="401"/>
      <c r="LLG1854" s="401"/>
      <c r="LLH1854" s="401"/>
      <c r="LLI1854" s="401"/>
      <c r="LLJ1854" s="401"/>
      <c r="LLK1854" s="401"/>
      <c r="LLL1854" s="401"/>
      <c r="LLM1854" s="401"/>
      <c r="LLN1854" s="401"/>
      <c r="LLO1854" s="401"/>
      <c r="LLP1854" s="401"/>
      <c r="LLQ1854" s="401"/>
      <c r="LLR1854" s="401"/>
      <c r="LLS1854" s="401"/>
      <c r="LLT1854" s="401"/>
      <c r="LLU1854" s="401"/>
      <c r="LLV1854" s="401"/>
      <c r="LLW1854" s="401"/>
      <c r="LLX1854" s="401"/>
      <c r="LLY1854" s="401"/>
      <c r="LLZ1854" s="401"/>
      <c r="LMA1854" s="401"/>
      <c r="LMB1854" s="401"/>
      <c r="LMC1854" s="401"/>
      <c r="LMD1854" s="401"/>
      <c r="LME1854" s="401"/>
      <c r="LMF1854" s="401"/>
      <c r="LMG1854" s="401"/>
      <c r="LMH1854" s="401"/>
      <c r="LMI1854" s="401"/>
      <c r="LMJ1854" s="401"/>
      <c r="LMK1854" s="401"/>
      <c r="LML1854" s="401"/>
      <c r="LMM1854" s="401"/>
      <c r="LMN1854" s="401"/>
      <c r="LMO1854" s="401"/>
      <c r="LMP1854" s="401"/>
      <c r="LMQ1854" s="401"/>
      <c r="LMR1854" s="401"/>
      <c r="LMS1854" s="401"/>
      <c r="LMT1854" s="401"/>
      <c r="LMU1854" s="401"/>
      <c r="LMV1854" s="401"/>
      <c r="LMW1854" s="401"/>
      <c r="LMX1854" s="401"/>
      <c r="LMY1854" s="401"/>
      <c r="LMZ1854" s="401"/>
      <c r="LNA1854" s="401"/>
      <c r="LNB1854" s="401"/>
      <c r="LNC1854" s="401"/>
      <c r="LND1854" s="401"/>
      <c r="LNE1854" s="401"/>
      <c r="LNF1854" s="401"/>
      <c r="LNG1854" s="401"/>
      <c r="LNH1854" s="401"/>
      <c r="LNI1854" s="401"/>
      <c r="LNJ1854" s="401"/>
      <c r="LNK1854" s="401"/>
      <c r="LNL1854" s="401"/>
      <c r="LNM1854" s="401"/>
      <c r="LNN1854" s="401"/>
      <c r="LNO1854" s="401"/>
      <c r="LNP1854" s="401"/>
      <c r="LNQ1854" s="401"/>
      <c r="LNR1854" s="401"/>
      <c r="LNS1854" s="401"/>
      <c r="LNT1854" s="401"/>
      <c r="LNU1854" s="401"/>
      <c r="LNV1854" s="401"/>
      <c r="LNW1854" s="401"/>
      <c r="LNX1854" s="401"/>
      <c r="LNY1854" s="401"/>
      <c r="LNZ1854" s="401"/>
      <c r="LOA1854" s="401"/>
      <c r="LOB1854" s="401"/>
      <c r="LOC1854" s="401"/>
      <c r="LOD1854" s="401"/>
      <c r="LOE1854" s="401"/>
      <c r="LOF1854" s="401"/>
      <c r="LOG1854" s="401"/>
      <c r="LOH1854" s="401"/>
      <c r="LOI1854" s="401"/>
      <c r="LOJ1854" s="401"/>
      <c r="LOK1854" s="401"/>
      <c r="LOL1854" s="401"/>
      <c r="LOM1854" s="401"/>
      <c r="LON1854" s="401"/>
      <c r="LOO1854" s="401"/>
      <c r="LOP1854" s="401"/>
      <c r="LOQ1854" s="401"/>
      <c r="LOR1854" s="401"/>
      <c r="LOS1854" s="401"/>
      <c r="LOT1854" s="401"/>
      <c r="LOU1854" s="401"/>
      <c r="LOV1854" s="401"/>
      <c r="LOW1854" s="401"/>
      <c r="LOX1854" s="401"/>
      <c r="LOY1854" s="401"/>
      <c r="LOZ1854" s="401"/>
      <c r="LPA1854" s="401"/>
      <c r="LPB1854" s="401"/>
      <c r="LPC1854" s="401"/>
      <c r="LPD1854" s="401"/>
      <c r="LPE1854" s="401"/>
      <c r="LPF1854" s="401"/>
      <c r="LPG1854" s="401"/>
      <c r="LPH1854" s="401"/>
      <c r="LPI1854" s="401"/>
      <c r="LPJ1854" s="401"/>
      <c r="LPK1854" s="401"/>
      <c r="LPL1854" s="401"/>
      <c r="LPM1854" s="401"/>
      <c r="LPN1854" s="401"/>
      <c r="LPO1854" s="401"/>
      <c r="LPP1854" s="401"/>
      <c r="LPQ1854" s="401"/>
      <c r="LPR1854" s="401"/>
      <c r="LPS1854" s="401"/>
      <c r="LPT1854" s="401"/>
      <c r="LPU1854" s="401"/>
      <c r="LPV1854" s="401"/>
      <c r="LPW1854" s="401"/>
      <c r="LPX1854" s="401"/>
      <c r="LPY1854" s="401"/>
      <c r="LPZ1854" s="401"/>
      <c r="LQA1854" s="401"/>
      <c r="LQB1854" s="401"/>
      <c r="LQC1854" s="401"/>
      <c r="LQD1854" s="401"/>
      <c r="LQE1854" s="401"/>
      <c r="LQF1854" s="401"/>
      <c r="LQG1854" s="401"/>
      <c r="LQH1854" s="401"/>
      <c r="LQI1854" s="401"/>
      <c r="LQJ1854" s="401"/>
      <c r="LQK1854" s="401"/>
      <c r="LQL1854" s="401"/>
      <c r="LQM1854" s="401"/>
      <c r="LQN1854" s="401"/>
      <c r="LQO1854" s="401"/>
      <c r="LQP1854" s="401"/>
      <c r="LQQ1854" s="401"/>
      <c r="LQR1854" s="401"/>
      <c r="LQS1854" s="401"/>
      <c r="LQT1854" s="401"/>
      <c r="LQU1854" s="401"/>
      <c r="LQV1854" s="401"/>
      <c r="LQW1854" s="401"/>
      <c r="LQX1854" s="401"/>
      <c r="LQY1854" s="401"/>
      <c r="LQZ1854" s="401"/>
      <c r="LRA1854" s="401"/>
      <c r="LRB1854" s="401"/>
      <c r="LRC1854" s="401"/>
      <c r="LRD1854" s="401"/>
      <c r="LRE1854" s="401"/>
      <c r="LRF1854" s="401"/>
      <c r="LRG1854" s="401"/>
      <c r="LRH1854" s="401"/>
      <c r="LRI1854" s="401"/>
      <c r="LRJ1854" s="401"/>
      <c r="LRK1854" s="401"/>
      <c r="LRL1854" s="401"/>
      <c r="LRM1854" s="401"/>
      <c r="LRN1854" s="401"/>
      <c r="LRO1854" s="401"/>
      <c r="LRP1854" s="401"/>
      <c r="LRQ1854" s="401"/>
      <c r="LRR1854" s="401"/>
      <c r="LRS1854" s="401"/>
      <c r="LRT1854" s="401"/>
      <c r="LRU1854" s="401"/>
      <c r="LRV1854" s="401"/>
      <c r="LRW1854" s="401"/>
      <c r="LRX1854" s="401"/>
      <c r="LRY1854" s="401"/>
      <c r="LRZ1854" s="401"/>
      <c r="LSA1854" s="401"/>
      <c r="LSB1854" s="401"/>
      <c r="LSC1854" s="401"/>
      <c r="LSD1854" s="401"/>
      <c r="LSE1854" s="401"/>
      <c r="LSF1854" s="401"/>
      <c r="LSG1854" s="401"/>
      <c r="LSH1854" s="401"/>
      <c r="LSI1854" s="401"/>
      <c r="LSJ1854" s="401"/>
      <c r="LSK1854" s="401"/>
      <c r="LSL1854" s="401"/>
      <c r="LSM1854" s="401"/>
      <c r="LSN1854" s="401"/>
      <c r="LSO1854" s="401"/>
      <c r="LSP1854" s="401"/>
      <c r="LSQ1854" s="401"/>
      <c r="LSR1854" s="401"/>
      <c r="LSS1854" s="401"/>
      <c r="LST1854" s="401"/>
      <c r="LSU1854" s="401"/>
      <c r="LSV1854" s="401"/>
      <c r="LSW1854" s="401"/>
      <c r="LSX1854" s="401"/>
      <c r="LSY1854" s="401"/>
      <c r="LSZ1854" s="401"/>
      <c r="LTA1854" s="401"/>
      <c r="LTB1854" s="401"/>
      <c r="LTC1854" s="401"/>
      <c r="LTD1854" s="401"/>
      <c r="LTE1854" s="401"/>
      <c r="LTF1854" s="401"/>
      <c r="LTG1854" s="401"/>
      <c r="LTH1854" s="401"/>
      <c r="LTI1854" s="401"/>
      <c r="LTJ1854" s="401"/>
      <c r="LTK1854" s="401"/>
      <c r="LTL1854" s="401"/>
      <c r="LTM1854" s="401"/>
      <c r="LTN1854" s="401"/>
      <c r="LTO1854" s="401"/>
      <c r="LTP1854" s="401"/>
      <c r="LTQ1854" s="401"/>
      <c r="LTR1854" s="401"/>
      <c r="LTS1854" s="401"/>
      <c r="LTT1854" s="401"/>
      <c r="LTU1854" s="401"/>
      <c r="LTV1854" s="401"/>
      <c r="LTW1854" s="401"/>
      <c r="LTX1854" s="401"/>
      <c r="LTY1854" s="401"/>
      <c r="LTZ1854" s="401"/>
      <c r="LUA1854" s="401"/>
      <c r="LUB1854" s="401"/>
      <c r="LUC1854" s="401"/>
      <c r="LUD1854" s="401"/>
      <c r="LUE1854" s="401"/>
      <c r="LUF1854" s="401"/>
      <c r="LUG1854" s="401"/>
      <c r="LUH1854" s="401"/>
      <c r="LUI1854" s="401"/>
      <c r="LUJ1854" s="401"/>
      <c r="LUK1854" s="401"/>
      <c r="LUL1854" s="401"/>
      <c r="LUM1854" s="401"/>
      <c r="LUN1854" s="401"/>
      <c r="LUO1854" s="401"/>
      <c r="LUP1854" s="401"/>
      <c r="LUQ1854" s="401"/>
      <c r="LUR1854" s="401"/>
      <c r="LUS1854" s="401"/>
      <c r="LUT1854" s="401"/>
      <c r="LUU1854" s="401"/>
      <c r="LUV1854" s="401"/>
      <c r="LUW1854" s="401"/>
      <c r="LUX1854" s="401"/>
      <c r="LUY1854" s="401"/>
      <c r="LUZ1854" s="401"/>
      <c r="LVA1854" s="401"/>
      <c r="LVB1854" s="401"/>
      <c r="LVC1854" s="401"/>
      <c r="LVD1854" s="401"/>
      <c r="LVE1854" s="401"/>
      <c r="LVF1854" s="401"/>
      <c r="LVG1854" s="401"/>
      <c r="LVH1854" s="401"/>
      <c r="LVI1854" s="401"/>
      <c r="LVJ1854" s="401"/>
      <c r="LVK1854" s="401"/>
      <c r="LVL1854" s="401"/>
      <c r="LVM1854" s="401"/>
      <c r="LVN1854" s="401"/>
      <c r="LVO1854" s="401"/>
      <c r="LVP1854" s="401"/>
      <c r="LVQ1854" s="401"/>
      <c r="LVR1854" s="401"/>
      <c r="LVS1854" s="401"/>
      <c r="LVT1854" s="401"/>
      <c r="LVU1854" s="401"/>
      <c r="LVV1854" s="401"/>
      <c r="LVW1854" s="401"/>
      <c r="LVX1854" s="401"/>
      <c r="LVY1854" s="401"/>
      <c r="LVZ1854" s="401"/>
      <c r="LWA1854" s="401"/>
      <c r="LWB1854" s="401"/>
      <c r="LWC1854" s="401"/>
      <c r="LWD1854" s="401"/>
      <c r="LWE1854" s="401"/>
      <c r="LWF1854" s="401"/>
      <c r="LWG1854" s="401"/>
      <c r="LWH1854" s="401"/>
      <c r="LWI1854" s="401"/>
      <c r="LWJ1854" s="401"/>
      <c r="LWK1854" s="401"/>
      <c r="LWL1854" s="401"/>
      <c r="LWM1854" s="401"/>
      <c r="LWN1854" s="401"/>
      <c r="LWO1854" s="401"/>
      <c r="LWP1854" s="401"/>
      <c r="LWQ1854" s="401"/>
      <c r="LWR1854" s="401"/>
      <c r="LWS1854" s="401"/>
      <c r="LWT1854" s="401"/>
      <c r="LWU1854" s="401"/>
      <c r="LWV1854" s="401"/>
      <c r="LWW1854" s="401"/>
      <c r="LWX1854" s="401"/>
      <c r="LWY1854" s="401"/>
      <c r="LWZ1854" s="401"/>
      <c r="LXA1854" s="401"/>
      <c r="LXB1854" s="401"/>
      <c r="LXC1854" s="401"/>
      <c r="LXD1854" s="401"/>
      <c r="LXE1854" s="401"/>
      <c r="LXF1854" s="401"/>
      <c r="LXG1854" s="401"/>
      <c r="LXH1854" s="401"/>
      <c r="LXI1854" s="401"/>
      <c r="LXJ1854" s="401"/>
      <c r="LXK1854" s="401"/>
      <c r="LXL1854" s="401"/>
      <c r="LXM1854" s="401"/>
      <c r="LXN1854" s="401"/>
      <c r="LXO1854" s="401"/>
      <c r="LXP1854" s="401"/>
      <c r="LXQ1854" s="401"/>
      <c r="LXR1854" s="401"/>
      <c r="LXS1854" s="401"/>
      <c r="LXT1854" s="401"/>
      <c r="LXU1854" s="401"/>
      <c r="LXV1854" s="401"/>
      <c r="LXW1854" s="401"/>
      <c r="LXX1854" s="401"/>
      <c r="LXY1854" s="401"/>
      <c r="LXZ1854" s="401"/>
      <c r="LYA1854" s="401"/>
      <c r="LYB1854" s="401"/>
      <c r="LYC1854" s="401"/>
      <c r="LYD1854" s="401"/>
      <c r="LYE1854" s="401"/>
      <c r="LYF1854" s="401"/>
      <c r="LYG1854" s="401"/>
      <c r="LYH1854" s="401"/>
      <c r="LYI1854" s="401"/>
      <c r="LYJ1854" s="401"/>
      <c r="LYK1854" s="401"/>
      <c r="LYL1854" s="401"/>
      <c r="LYM1854" s="401"/>
      <c r="LYN1854" s="401"/>
      <c r="LYO1854" s="401"/>
      <c r="LYP1854" s="401"/>
      <c r="LYQ1854" s="401"/>
      <c r="LYR1854" s="401"/>
      <c r="LYS1854" s="401"/>
      <c r="LYT1854" s="401"/>
      <c r="LYU1854" s="401"/>
      <c r="LYV1854" s="401"/>
      <c r="LYW1854" s="401"/>
      <c r="LYX1854" s="401"/>
      <c r="LYY1854" s="401"/>
      <c r="LYZ1854" s="401"/>
      <c r="LZA1854" s="401"/>
      <c r="LZB1854" s="401"/>
      <c r="LZC1854" s="401"/>
      <c r="LZD1854" s="401"/>
      <c r="LZE1854" s="401"/>
      <c r="LZF1854" s="401"/>
      <c r="LZG1854" s="401"/>
      <c r="LZH1854" s="401"/>
      <c r="LZI1854" s="401"/>
      <c r="LZJ1854" s="401"/>
      <c r="LZK1854" s="401"/>
      <c r="LZL1854" s="401"/>
      <c r="LZM1854" s="401"/>
      <c r="LZN1854" s="401"/>
      <c r="LZO1854" s="401"/>
      <c r="LZP1854" s="401"/>
      <c r="LZQ1854" s="401"/>
      <c r="LZR1854" s="401"/>
      <c r="LZS1854" s="401"/>
      <c r="LZT1854" s="401"/>
      <c r="LZU1854" s="401"/>
      <c r="LZV1854" s="401"/>
      <c r="LZW1854" s="401"/>
      <c r="LZX1854" s="401"/>
      <c r="LZY1854" s="401"/>
      <c r="LZZ1854" s="401"/>
      <c r="MAA1854" s="401"/>
      <c r="MAB1854" s="401"/>
      <c r="MAC1854" s="401"/>
      <c r="MAD1854" s="401"/>
      <c r="MAE1854" s="401"/>
      <c r="MAF1854" s="401"/>
      <c r="MAG1854" s="401"/>
      <c r="MAH1854" s="401"/>
      <c r="MAI1854" s="401"/>
      <c r="MAJ1854" s="401"/>
      <c r="MAK1854" s="401"/>
      <c r="MAL1854" s="401"/>
      <c r="MAM1854" s="401"/>
      <c r="MAN1854" s="401"/>
      <c r="MAO1854" s="401"/>
      <c r="MAP1854" s="401"/>
      <c r="MAQ1854" s="401"/>
      <c r="MAR1854" s="401"/>
      <c r="MAS1854" s="401"/>
      <c r="MAT1854" s="401"/>
      <c r="MAU1854" s="401"/>
      <c r="MAV1854" s="401"/>
      <c r="MAW1854" s="401"/>
      <c r="MAX1854" s="401"/>
      <c r="MAY1854" s="401"/>
      <c r="MAZ1854" s="401"/>
      <c r="MBA1854" s="401"/>
      <c r="MBB1854" s="401"/>
      <c r="MBC1854" s="401"/>
      <c r="MBD1854" s="401"/>
      <c r="MBE1854" s="401"/>
      <c r="MBF1854" s="401"/>
      <c r="MBG1854" s="401"/>
      <c r="MBH1854" s="401"/>
      <c r="MBI1854" s="401"/>
      <c r="MBJ1854" s="401"/>
      <c r="MBK1854" s="401"/>
      <c r="MBL1854" s="401"/>
      <c r="MBM1854" s="401"/>
      <c r="MBN1854" s="401"/>
      <c r="MBO1854" s="401"/>
      <c r="MBP1854" s="401"/>
      <c r="MBQ1854" s="401"/>
      <c r="MBR1854" s="401"/>
      <c r="MBS1854" s="401"/>
      <c r="MBT1854" s="401"/>
      <c r="MBU1854" s="401"/>
      <c r="MBV1854" s="401"/>
      <c r="MBW1854" s="401"/>
      <c r="MBX1854" s="401"/>
      <c r="MBY1854" s="401"/>
      <c r="MBZ1854" s="401"/>
      <c r="MCA1854" s="401"/>
      <c r="MCB1854" s="401"/>
      <c r="MCC1854" s="401"/>
      <c r="MCD1854" s="401"/>
      <c r="MCE1854" s="401"/>
      <c r="MCF1854" s="401"/>
      <c r="MCG1854" s="401"/>
      <c r="MCH1854" s="401"/>
      <c r="MCI1854" s="401"/>
      <c r="MCJ1854" s="401"/>
      <c r="MCK1854" s="401"/>
      <c r="MCL1854" s="401"/>
      <c r="MCM1854" s="401"/>
      <c r="MCN1854" s="401"/>
      <c r="MCO1854" s="401"/>
      <c r="MCP1854" s="401"/>
      <c r="MCQ1854" s="401"/>
      <c r="MCR1854" s="401"/>
      <c r="MCS1854" s="401"/>
      <c r="MCT1854" s="401"/>
      <c r="MCU1854" s="401"/>
      <c r="MCV1854" s="401"/>
      <c r="MCW1854" s="401"/>
      <c r="MCX1854" s="401"/>
      <c r="MCY1854" s="401"/>
      <c r="MCZ1854" s="401"/>
      <c r="MDA1854" s="401"/>
      <c r="MDB1854" s="401"/>
      <c r="MDC1854" s="401"/>
      <c r="MDD1854" s="401"/>
      <c r="MDE1854" s="401"/>
      <c r="MDF1854" s="401"/>
      <c r="MDG1854" s="401"/>
      <c r="MDH1854" s="401"/>
      <c r="MDI1854" s="401"/>
      <c r="MDJ1854" s="401"/>
      <c r="MDK1854" s="401"/>
      <c r="MDL1854" s="401"/>
      <c r="MDM1854" s="401"/>
      <c r="MDN1854" s="401"/>
      <c r="MDO1854" s="401"/>
      <c r="MDP1854" s="401"/>
      <c r="MDQ1854" s="401"/>
      <c r="MDR1854" s="401"/>
      <c r="MDS1854" s="401"/>
      <c r="MDT1854" s="401"/>
      <c r="MDU1854" s="401"/>
      <c r="MDV1854" s="401"/>
      <c r="MDW1854" s="401"/>
      <c r="MDX1854" s="401"/>
      <c r="MDY1854" s="401"/>
      <c r="MDZ1854" s="401"/>
      <c r="MEA1854" s="401"/>
      <c r="MEB1854" s="401"/>
      <c r="MEC1854" s="401"/>
      <c r="MED1854" s="401"/>
      <c r="MEE1854" s="401"/>
      <c r="MEF1854" s="401"/>
      <c r="MEG1854" s="401"/>
      <c r="MEH1854" s="401"/>
      <c r="MEI1854" s="401"/>
      <c r="MEJ1854" s="401"/>
      <c r="MEK1854" s="401"/>
      <c r="MEL1854" s="401"/>
      <c r="MEM1854" s="401"/>
      <c r="MEN1854" s="401"/>
      <c r="MEO1854" s="401"/>
      <c r="MEP1854" s="401"/>
      <c r="MEQ1854" s="401"/>
      <c r="MER1854" s="401"/>
      <c r="MES1854" s="401"/>
      <c r="MET1854" s="401"/>
      <c r="MEU1854" s="401"/>
      <c r="MEV1854" s="401"/>
      <c r="MEW1854" s="401"/>
      <c r="MEX1854" s="401"/>
      <c r="MEY1854" s="401"/>
      <c r="MEZ1854" s="401"/>
      <c r="MFA1854" s="401"/>
      <c r="MFB1854" s="401"/>
      <c r="MFC1854" s="401"/>
      <c r="MFD1854" s="401"/>
      <c r="MFE1854" s="401"/>
      <c r="MFF1854" s="401"/>
      <c r="MFG1854" s="401"/>
      <c r="MFH1854" s="401"/>
      <c r="MFI1854" s="401"/>
      <c r="MFJ1854" s="401"/>
      <c r="MFK1854" s="401"/>
      <c r="MFL1854" s="401"/>
      <c r="MFM1854" s="401"/>
      <c r="MFN1854" s="401"/>
      <c r="MFO1854" s="401"/>
      <c r="MFP1854" s="401"/>
      <c r="MFQ1854" s="401"/>
      <c r="MFR1854" s="401"/>
      <c r="MFS1854" s="401"/>
      <c r="MFT1854" s="401"/>
      <c r="MFU1854" s="401"/>
      <c r="MFV1854" s="401"/>
      <c r="MFW1854" s="401"/>
      <c r="MFX1854" s="401"/>
      <c r="MFY1854" s="401"/>
      <c r="MFZ1854" s="401"/>
      <c r="MGA1854" s="401"/>
      <c r="MGB1854" s="401"/>
      <c r="MGC1854" s="401"/>
      <c r="MGD1854" s="401"/>
      <c r="MGE1854" s="401"/>
      <c r="MGF1854" s="401"/>
      <c r="MGG1854" s="401"/>
      <c r="MGH1854" s="401"/>
      <c r="MGI1854" s="401"/>
      <c r="MGJ1854" s="401"/>
      <c r="MGK1854" s="401"/>
      <c r="MGL1854" s="401"/>
      <c r="MGM1854" s="401"/>
      <c r="MGN1854" s="401"/>
      <c r="MGO1854" s="401"/>
      <c r="MGP1854" s="401"/>
      <c r="MGQ1854" s="401"/>
      <c r="MGR1854" s="401"/>
      <c r="MGS1854" s="401"/>
      <c r="MGT1854" s="401"/>
      <c r="MGU1854" s="401"/>
      <c r="MGV1854" s="401"/>
      <c r="MGW1854" s="401"/>
      <c r="MGX1854" s="401"/>
      <c r="MGY1854" s="401"/>
      <c r="MGZ1854" s="401"/>
      <c r="MHA1854" s="401"/>
      <c r="MHB1854" s="401"/>
      <c r="MHC1854" s="401"/>
      <c r="MHD1854" s="401"/>
      <c r="MHE1854" s="401"/>
      <c r="MHF1854" s="401"/>
      <c r="MHG1854" s="401"/>
      <c r="MHH1854" s="401"/>
      <c r="MHI1854" s="401"/>
      <c r="MHJ1854" s="401"/>
      <c r="MHK1854" s="401"/>
      <c r="MHL1854" s="401"/>
      <c r="MHM1854" s="401"/>
      <c r="MHN1854" s="401"/>
      <c r="MHO1854" s="401"/>
      <c r="MHP1854" s="401"/>
      <c r="MHQ1854" s="401"/>
      <c r="MHR1854" s="401"/>
      <c r="MHS1854" s="401"/>
      <c r="MHT1854" s="401"/>
      <c r="MHU1854" s="401"/>
      <c r="MHV1854" s="401"/>
      <c r="MHW1854" s="401"/>
      <c r="MHX1854" s="401"/>
      <c r="MHY1854" s="401"/>
      <c r="MHZ1854" s="401"/>
      <c r="MIA1854" s="401"/>
      <c r="MIB1854" s="401"/>
      <c r="MIC1854" s="401"/>
      <c r="MID1854" s="401"/>
      <c r="MIE1854" s="401"/>
      <c r="MIF1854" s="401"/>
      <c r="MIG1854" s="401"/>
      <c r="MIH1854" s="401"/>
      <c r="MII1854" s="401"/>
      <c r="MIJ1854" s="401"/>
      <c r="MIK1854" s="401"/>
      <c r="MIL1854" s="401"/>
      <c r="MIM1854" s="401"/>
      <c r="MIN1854" s="401"/>
      <c r="MIO1854" s="401"/>
      <c r="MIP1854" s="401"/>
      <c r="MIQ1854" s="401"/>
      <c r="MIR1854" s="401"/>
      <c r="MIS1854" s="401"/>
      <c r="MIT1854" s="401"/>
      <c r="MIU1854" s="401"/>
      <c r="MIV1854" s="401"/>
      <c r="MIW1854" s="401"/>
      <c r="MIX1854" s="401"/>
      <c r="MIY1854" s="401"/>
      <c r="MIZ1854" s="401"/>
      <c r="MJA1854" s="401"/>
      <c r="MJB1854" s="401"/>
      <c r="MJC1854" s="401"/>
      <c r="MJD1854" s="401"/>
      <c r="MJE1854" s="401"/>
      <c r="MJF1854" s="401"/>
      <c r="MJG1854" s="401"/>
      <c r="MJH1854" s="401"/>
      <c r="MJI1854" s="401"/>
      <c r="MJJ1854" s="401"/>
      <c r="MJK1854" s="401"/>
      <c r="MJL1854" s="401"/>
      <c r="MJM1854" s="401"/>
      <c r="MJN1854" s="401"/>
      <c r="MJO1854" s="401"/>
      <c r="MJP1854" s="401"/>
      <c r="MJQ1854" s="401"/>
      <c r="MJR1854" s="401"/>
      <c r="MJS1854" s="401"/>
      <c r="MJT1854" s="401"/>
      <c r="MJU1854" s="401"/>
      <c r="MJV1854" s="401"/>
      <c r="MJW1854" s="401"/>
      <c r="MJX1854" s="401"/>
      <c r="MJY1854" s="401"/>
      <c r="MJZ1854" s="401"/>
      <c r="MKA1854" s="401"/>
      <c r="MKB1854" s="401"/>
      <c r="MKC1854" s="401"/>
      <c r="MKD1854" s="401"/>
      <c r="MKE1854" s="401"/>
      <c r="MKF1854" s="401"/>
      <c r="MKG1854" s="401"/>
      <c r="MKH1854" s="401"/>
      <c r="MKI1854" s="401"/>
      <c r="MKJ1854" s="401"/>
      <c r="MKK1854" s="401"/>
      <c r="MKL1854" s="401"/>
      <c r="MKM1854" s="401"/>
      <c r="MKN1854" s="401"/>
      <c r="MKO1854" s="401"/>
      <c r="MKP1854" s="401"/>
      <c r="MKQ1854" s="401"/>
      <c r="MKR1854" s="401"/>
      <c r="MKS1854" s="401"/>
      <c r="MKT1854" s="401"/>
      <c r="MKU1854" s="401"/>
      <c r="MKV1854" s="401"/>
      <c r="MKW1854" s="401"/>
      <c r="MKX1854" s="401"/>
      <c r="MKY1854" s="401"/>
      <c r="MKZ1854" s="401"/>
      <c r="MLA1854" s="401"/>
      <c r="MLB1854" s="401"/>
      <c r="MLC1854" s="401"/>
      <c r="MLD1854" s="401"/>
      <c r="MLE1854" s="401"/>
      <c r="MLF1854" s="401"/>
      <c r="MLG1854" s="401"/>
      <c r="MLH1854" s="401"/>
      <c r="MLI1854" s="401"/>
      <c r="MLJ1854" s="401"/>
      <c r="MLK1854" s="401"/>
      <c r="MLL1854" s="401"/>
      <c r="MLM1854" s="401"/>
      <c r="MLN1854" s="401"/>
      <c r="MLO1854" s="401"/>
      <c r="MLP1854" s="401"/>
      <c r="MLQ1854" s="401"/>
      <c r="MLR1854" s="401"/>
      <c r="MLS1854" s="401"/>
      <c r="MLT1854" s="401"/>
      <c r="MLU1854" s="401"/>
      <c r="MLV1854" s="401"/>
      <c r="MLW1854" s="401"/>
      <c r="MLX1854" s="401"/>
      <c r="MLY1854" s="401"/>
      <c r="MLZ1854" s="401"/>
      <c r="MMA1854" s="401"/>
      <c r="MMB1854" s="401"/>
      <c r="MMC1854" s="401"/>
      <c r="MMD1854" s="401"/>
      <c r="MME1854" s="401"/>
      <c r="MMF1854" s="401"/>
      <c r="MMG1854" s="401"/>
      <c r="MMH1854" s="401"/>
      <c r="MMI1854" s="401"/>
      <c r="MMJ1854" s="401"/>
      <c r="MMK1854" s="401"/>
      <c r="MML1854" s="401"/>
      <c r="MMM1854" s="401"/>
      <c r="MMN1854" s="401"/>
      <c r="MMO1854" s="401"/>
      <c r="MMP1854" s="401"/>
      <c r="MMQ1854" s="401"/>
      <c r="MMR1854" s="401"/>
      <c r="MMS1854" s="401"/>
      <c r="MMT1854" s="401"/>
      <c r="MMU1854" s="401"/>
      <c r="MMV1854" s="401"/>
      <c r="MMW1854" s="401"/>
      <c r="MMX1854" s="401"/>
      <c r="MMY1854" s="401"/>
      <c r="MMZ1854" s="401"/>
      <c r="MNA1854" s="401"/>
      <c r="MNB1854" s="401"/>
      <c r="MNC1854" s="401"/>
      <c r="MND1854" s="401"/>
      <c r="MNE1854" s="401"/>
      <c r="MNF1854" s="401"/>
      <c r="MNG1854" s="401"/>
      <c r="MNH1854" s="401"/>
      <c r="MNI1854" s="401"/>
      <c r="MNJ1854" s="401"/>
      <c r="MNK1854" s="401"/>
      <c r="MNL1854" s="401"/>
      <c r="MNM1854" s="401"/>
      <c r="MNN1854" s="401"/>
      <c r="MNO1854" s="401"/>
      <c r="MNP1854" s="401"/>
      <c r="MNQ1854" s="401"/>
      <c r="MNR1854" s="401"/>
      <c r="MNS1854" s="401"/>
      <c r="MNT1854" s="401"/>
      <c r="MNU1854" s="401"/>
      <c r="MNV1854" s="401"/>
      <c r="MNW1854" s="401"/>
      <c r="MNX1854" s="401"/>
      <c r="MNY1854" s="401"/>
      <c r="MNZ1854" s="401"/>
      <c r="MOA1854" s="401"/>
      <c r="MOB1854" s="401"/>
      <c r="MOC1854" s="401"/>
      <c r="MOD1854" s="401"/>
      <c r="MOE1854" s="401"/>
      <c r="MOF1854" s="401"/>
      <c r="MOG1854" s="401"/>
      <c r="MOH1854" s="401"/>
      <c r="MOI1854" s="401"/>
      <c r="MOJ1854" s="401"/>
      <c r="MOK1854" s="401"/>
      <c r="MOL1854" s="401"/>
      <c r="MOM1854" s="401"/>
      <c r="MON1854" s="401"/>
      <c r="MOO1854" s="401"/>
      <c r="MOP1854" s="401"/>
      <c r="MOQ1854" s="401"/>
      <c r="MOR1854" s="401"/>
      <c r="MOS1854" s="401"/>
      <c r="MOT1854" s="401"/>
      <c r="MOU1854" s="401"/>
      <c r="MOV1854" s="401"/>
      <c r="MOW1854" s="401"/>
      <c r="MOX1854" s="401"/>
      <c r="MOY1854" s="401"/>
      <c r="MOZ1854" s="401"/>
      <c r="MPA1854" s="401"/>
      <c r="MPB1854" s="401"/>
      <c r="MPC1854" s="401"/>
      <c r="MPD1854" s="401"/>
      <c r="MPE1854" s="401"/>
      <c r="MPF1854" s="401"/>
      <c r="MPG1854" s="401"/>
      <c r="MPH1854" s="401"/>
      <c r="MPI1854" s="401"/>
      <c r="MPJ1854" s="401"/>
      <c r="MPK1854" s="401"/>
      <c r="MPL1854" s="401"/>
      <c r="MPM1854" s="401"/>
      <c r="MPN1854" s="401"/>
      <c r="MPO1854" s="401"/>
      <c r="MPP1854" s="401"/>
      <c r="MPQ1854" s="401"/>
      <c r="MPR1854" s="401"/>
      <c r="MPS1854" s="401"/>
      <c r="MPT1854" s="401"/>
      <c r="MPU1854" s="401"/>
      <c r="MPV1854" s="401"/>
      <c r="MPW1854" s="401"/>
      <c r="MPX1854" s="401"/>
      <c r="MPY1854" s="401"/>
      <c r="MPZ1854" s="401"/>
      <c r="MQA1854" s="401"/>
      <c r="MQB1854" s="401"/>
      <c r="MQC1854" s="401"/>
      <c r="MQD1854" s="401"/>
      <c r="MQE1854" s="401"/>
      <c r="MQF1854" s="401"/>
      <c r="MQG1854" s="401"/>
      <c r="MQH1854" s="401"/>
      <c r="MQI1854" s="401"/>
      <c r="MQJ1854" s="401"/>
      <c r="MQK1854" s="401"/>
      <c r="MQL1854" s="401"/>
      <c r="MQM1854" s="401"/>
      <c r="MQN1854" s="401"/>
      <c r="MQO1854" s="401"/>
      <c r="MQP1854" s="401"/>
      <c r="MQQ1854" s="401"/>
      <c r="MQR1854" s="401"/>
      <c r="MQS1854" s="401"/>
      <c r="MQT1854" s="401"/>
      <c r="MQU1854" s="401"/>
      <c r="MQV1854" s="401"/>
      <c r="MQW1854" s="401"/>
      <c r="MQX1854" s="401"/>
      <c r="MQY1854" s="401"/>
      <c r="MQZ1854" s="401"/>
      <c r="MRA1854" s="401"/>
      <c r="MRB1854" s="401"/>
      <c r="MRC1854" s="401"/>
      <c r="MRD1854" s="401"/>
      <c r="MRE1854" s="401"/>
      <c r="MRF1854" s="401"/>
      <c r="MRG1854" s="401"/>
      <c r="MRH1854" s="401"/>
      <c r="MRI1854" s="401"/>
      <c r="MRJ1854" s="401"/>
      <c r="MRK1854" s="401"/>
      <c r="MRL1854" s="401"/>
      <c r="MRM1854" s="401"/>
      <c r="MRN1854" s="401"/>
      <c r="MRO1854" s="401"/>
      <c r="MRP1854" s="401"/>
      <c r="MRQ1854" s="401"/>
      <c r="MRR1854" s="401"/>
      <c r="MRS1854" s="401"/>
      <c r="MRT1854" s="401"/>
      <c r="MRU1854" s="401"/>
      <c r="MRV1854" s="401"/>
      <c r="MRW1854" s="401"/>
      <c r="MRX1854" s="401"/>
      <c r="MRY1854" s="401"/>
      <c r="MRZ1854" s="401"/>
      <c r="MSA1854" s="401"/>
      <c r="MSB1854" s="401"/>
      <c r="MSC1854" s="401"/>
      <c r="MSD1854" s="401"/>
      <c r="MSE1854" s="401"/>
      <c r="MSF1854" s="401"/>
      <c r="MSG1854" s="401"/>
      <c r="MSH1854" s="401"/>
      <c r="MSI1854" s="401"/>
      <c r="MSJ1854" s="401"/>
      <c r="MSK1854" s="401"/>
      <c r="MSL1854" s="401"/>
      <c r="MSM1854" s="401"/>
      <c r="MSN1854" s="401"/>
      <c r="MSO1854" s="401"/>
      <c r="MSP1854" s="401"/>
      <c r="MSQ1854" s="401"/>
      <c r="MSR1854" s="401"/>
      <c r="MSS1854" s="401"/>
      <c r="MST1854" s="401"/>
      <c r="MSU1854" s="401"/>
      <c r="MSV1854" s="401"/>
      <c r="MSW1854" s="401"/>
      <c r="MSX1854" s="401"/>
      <c r="MSY1854" s="401"/>
      <c r="MSZ1854" s="401"/>
      <c r="MTA1854" s="401"/>
      <c r="MTB1854" s="401"/>
      <c r="MTC1854" s="401"/>
      <c r="MTD1854" s="401"/>
      <c r="MTE1854" s="401"/>
      <c r="MTF1854" s="401"/>
      <c r="MTG1854" s="401"/>
      <c r="MTH1854" s="401"/>
      <c r="MTI1854" s="401"/>
      <c r="MTJ1854" s="401"/>
      <c r="MTK1854" s="401"/>
      <c r="MTL1854" s="401"/>
      <c r="MTM1854" s="401"/>
      <c r="MTN1854" s="401"/>
      <c r="MTO1854" s="401"/>
      <c r="MTP1854" s="401"/>
      <c r="MTQ1854" s="401"/>
      <c r="MTR1854" s="401"/>
      <c r="MTS1854" s="401"/>
      <c r="MTT1854" s="401"/>
      <c r="MTU1854" s="401"/>
      <c r="MTV1854" s="401"/>
      <c r="MTW1854" s="401"/>
      <c r="MTX1854" s="401"/>
      <c r="MTY1854" s="401"/>
      <c r="MTZ1854" s="401"/>
      <c r="MUA1854" s="401"/>
      <c r="MUB1854" s="401"/>
      <c r="MUC1854" s="401"/>
      <c r="MUD1854" s="401"/>
      <c r="MUE1854" s="401"/>
      <c r="MUF1854" s="401"/>
      <c r="MUG1854" s="401"/>
      <c r="MUH1854" s="401"/>
      <c r="MUI1854" s="401"/>
      <c r="MUJ1854" s="401"/>
      <c r="MUK1854" s="401"/>
      <c r="MUL1854" s="401"/>
      <c r="MUM1854" s="401"/>
      <c r="MUN1854" s="401"/>
      <c r="MUO1854" s="401"/>
      <c r="MUP1854" s="401"/>
      <c r="MUQ1854" s="401"/>
      <c r="MUR1854" s="401"/>
      <c r="MUS1854" s="401"/>
      <c r="MUT1854" s="401"/>
      <c r="MUU1854" s="401"/>
      <c r="MUV1854" s="401"/>
      <c r="MUW1854" s="401"/>
      <c r="MUX1854" s="401"/>
      <c r="MUY1854" s="401"/>
      <c r="MUZ1854" s="401"/>
      <c r="MVA1854" s="401"/>
      <c r="MVB1854" s="401"/>
      <c r="MVC1854" s="401"/>
      <c r="MVD1854" s="401"/>
      <c r="MVE1854" s="401"/>
      <c r="MVF1854" s="401"/>
      <c r="MVG1854" s="401"/>
      <c r="MVH1854" s="401"/>
      <c r="MVI1854" s="401"/>
      <c r="MVJ1854" s="401"/>
      <c r="MVK1854" s="401"/>
      <c r="MVL1854" s="401"/>
      <c r="MVM1854" s="401"/>
      <c r="MVN1854" s="401"/>
      <c r="MVO1854" s="401"/>
      <c r="MVP1854" s="401"/>
      <c r="MVQ1854" s="401"/>
      <c r="MVR1854" s="401"/>
      <c r="MVS1854" s="401"/>
      <c r="MVT1854" s="401"/>
      <c r="MVU1854" s="401"/>
      <c r="MVV1854" s="401"/>
      <c r="MVW1854" s="401"/>
      <c r="MVX1854" s="401"/>
      <c r="MVY1854" s="401"/>
      <c r="MVZ1854" s="401"/>
      <c r="MWA1854" s="401"/>
      <c r="MWB1854" s="401"/>
      <c r="MWC1854" s="401"/>
      <c r="MWD1854" s="401"/>
      <c r="MWE1854" s="401"/>
      <c r="MWF1854" s="401"/>
      <c r="MWG1854" s="401"/>
      <c r="MWH1854" s="401"/>
      <c r="MWI1854" s="401"/>
      <c r="MWJ1854" s="401"/>
      <c r="MWK1854" s="401"/>
      <c r="MWL1854" s="401"/>
      <c r="MWM1854" s="401"/>
      <c r="MWN1854" s="401"/>
      <c r="MWO1854" s="401"/>
      <c r="MWP1854" s="401"/>
      <c r="MWQ1854" s="401"/>
      <c r="MWR1854" s="401"/>
      <c r="MWS1854" s="401"/>
      <c r="MWT1854" s="401"/>
      <c r="MWU1854" s="401"/>
      <c r="MWV1854" s="401"/>
      <c r="MWW1854" s="401"/>
      <c r="MWX1854" s="401"/>
      <c r="MWY1854" s="401"/>
      <c r="MWZ1854" s="401"/>
      <c r="MXA1854" s="401"/>
      <c r="MXB1854" s="401"/>
      <c r="MXC1854" s="401"/>
      <c r="MXD1854" s="401"/>
      <c r="MXE1854" s="401"/>
      <c r="MXF1854" s="401"/>
      <c r="MXG1854" s="401"/>
      <c r="MXH1854" s="401"/>
      <c r="MXI1854" s="401"/>
      <c r="MXJ1854" s="401"/>
      <c r="MXK1854" s="401"/>
      <c r="MXL1854" s="401"/>
      <c r="MXM1854" s="401"/>
      <c r="MXN1854" s="401"/>
      <c r="MXO1854" s="401"/>
      <c r="MXP1854" s="401"/>
      <c r="MXQ1854" s="401"/>
      <c r="MXR1854" s="401"/>
      <c r="MXS1854" s="401"/>
      <c r="MXT1854" s="401"/>
      <c r="MXU1854" s="401"/>
      <c r="MXV1854" s="401"/>
      <c r="MXW1854" s="401"/>
      <c r="MXX1854" s="401"/>
      <c r="MXY1854" s="401"/>
      <c r="MXZ1854" s="401"/>
      <c r="MYA1854" s="401"/>
      <c r="MYB1854" s="401"/>
      <c r="MYC1854" s="401"/>
      <c r="MYD1854" s="401"/>
      <c r="MYE1854" s="401"/>
      <c r="MYF1854" s="401"/>
      <c r="MYG1854" s="401"/>
      <c r="MYH1854" s="401"/>
      <c r="MYI1854" s="401"/>
      <c r="MYJ1854" s="401"/>
      <c r="MYK1854" s="401"/>
      <c r="MYL1854" s="401"/>
      <c r="MYM1854" s="401"/>
      <c r="MYN1854" s="401"/>
      <c r="MYO1854" s="401"/>
      <c r="MYP1854" s="401"/>
      <c r="MYQ1854" s="401"/>
      <c r="MYR1854" s="401"/>
      <c r="MYS1854" s="401"/>
      <c r="MYT1854" s="401"/>
      <c r="MYU1854" s="401"/>
      <c r="MYV1854" s="401"/>
      <c r="MYW1854" s="401"/>
      <c r="MYX1854" s="401"/>
      <c r="MYY1854" s="401"/>
      <c r="MYZ1854" s="401"/>
      <c r="MZA1854" s="401"/>
      <c r="MZB1854" s="401"/>
      <c r="MZC1854" s="401"/>
      <c r="MZD1854" s="401"/>
      <c r="MZE1854" s="401"/>
      <c r="MZF1854" s="401"/>
      <c r="MZG1854" s="401"/>
      <c r="MZH1854" s="401"/>
      <c r="MZI1854" s="401"/>
      <c r="MZJ1854" s="401"/>
      <c r="MZK1854" s="401"/>
      <c r="MZL1854" s="401"/>
      <c r="MZM1854" s="401"/>
      <c r="MZN1854" s="401"/>
      <c r="MZO1854" s="401"/>
      <c r="MZP1854" s="401"/>
      <c r="MZQ1854" s="401"/>
      <c r="MZR1854" s="401"/>
      <c r="MZS1854" s="401"/>
      <c r="MZT1854" s="401"/>
      <c r="MZU1854" s="401"/>
      <c r="MZV1854" s="401"/>
      <c r="MZW1854" s="401"/>
      <c r="MZX1854" s="401"/>
      <c r="MZY1854" s="401"/>
      <c r="MZZ1854" s="401"/>
      <c r="NAA1854" s="401"/>
      <c r="NAB1854" s="401"/>
      <c r="NAC1854" s="401"/>
      <c r="NAD1854" s="401"/>
      <c r="NAE1854" s="401"/>
      <c r="NAF1854" s="401"/>
      <c r="NAG1854" s="401"/>
      <c r="NAH1854" s="401"/>
      <c r="NAI1854" s="401"/>
      <c r="NAJ1854" s="401"/>
      <c r="NAK1854" s="401"/>
      <c r="NAL1854" s="401"/>
      <c r="NAM1854" s="401"/>
      <c r="NAN1854" s="401"/>
      <c r="NAO1854" s="401"/>
      <c r="NAP1854" s="401"/>
      <c r="NAQ1854" s="401"/>
      <c r="NAR1854" s="401"/>
      <c r="NAS1854" s="401"/>
      <c r="NAT1854" s="401"/>
      <c r="NAU1854" s="401"/>
      <c r="NAV1854" s="401"/>
      <c r="NAW1854" s="401"/>
      <c r="NAX1854" s="401"/>
      <c r="NAY1854" s="401"/>
      <c r="NAZ1854" s="401"/>
      <c r="NBA1854" s="401"/>
      <c r="NBB1854" s="401"/>
      <c r="NBC1854" s="401"/>
      <c r="NBD1854" s="401"/>
      <c r="NBE1854" s="401"/>
      <c r="NBF1854" s="401"/>
      <c r="NBG1854" s="401"/>
      <c r="NBH1854" s="401"/>
      <c r="NBI1854" s="401"/>
      <c r="NBJ1854" s="401"/>
      <c r="NBK1854" s="401"/>
      <c r="NBL1854" s="401"/>
      <c r="NBM1854" s="401"/>
      <c r="NBN1854" s="401"/>
      <c r="NBO1854" s="401"/>
      <c r="NBP1854" s="401"/>
      <c r="NBQ1854" s="401"/>
      <c r="NBR1854" s="401"/>
      <c r="NBS1854" s="401"/>
      <c r="NBT1854" s="401"/>
      <c r="NBU1854" s="401"/>
      <c r="NBV1854" s="401"/>
      <c r="NBW1854" s="401"/>
      <c r="NBX1854" s="401"/>
      <c r="NBY1854" s="401"/>
      <c r="NBZ1854" s="401"/>
      <c r="NCA1854" s="401"/>
      <c r="NCB1854" s="401"/>
      <c r="NCC1854" s="401"/>
      <c r="NCD1854" s="401"/>
      <c r="NCE1854" s="401"/>
      <c r="NCF1854" s="401"/>
      <c r="NCG1854" s="401"/>
      <c r="NCH1854" s="401"/>
      <c r="NCI1854" s="401"/>
      <c r="NCJ1854" s="401"/>
      <c r="NCK1854" s="401"/>
      <c r="NCL1854" s="401"/>
      <c r="NCM1854" s="401"/>
      <c r="NCN1854" s="401"/>
      <c r="NCO1854" s="401"/>
      <c r="NCP1854" s="401"/>
      <c r="NCQ1854" s="401"/>
      <c r="NCR1854" s="401"/>
      <c r="NCS1854" s="401"/>
      <c r="NCT1854" s="401"/>
      <c r="NCU1854" s="401"/>
      <c r="NCV1854" s="401"/>
      <c r="NCW1854" s="401"/>
      <c r="NCX1854" s="401"/>
      <c r="NCY1854" s="401"/>
      <c r="NCZ1854" s="401"/>
      <c r="NDA1854" s="401"/>
      <c r="NDB1854" s="401"/>
      <c r="NDC1854" s="401"/>
      <c r="NDD1854" s="401"/>
      <c r="NDE1854" s="401"/>
      <c r="NDF1854" s="401"/>
      <c r="NDG1854" s="401"/>
      <c r="NDH1854" s="401"/>
      <c r="NDI1854" s="401"/>
      <c r="NDJ1854" s="401"/>
      <c r="NDK1854" s="401"/>
      <c r="NDL1854" s="401"/>
      <c r="NDM1854" s="401"/>
      <c r="NDN1854" s="401"/>
      <c r="NDO1854" s="401"/>
      <c r="NDP1854" s="401"/>
      <c r="NDQ1854" s="401"/>
      <c r="NDR1854" s="401"/>
      <c r="NDS1854" s="401"/>
      <c r="NDT1854" s="401"/>
      <c r="NDU1854" s="401"/>
      <c r="NDV1854" s="401"/>
      <c r="NDW1854" s="401"/>
      <c r="NDX1854" s="401"/>
      <c r="NDY1854" s="401"/>
      <c r="NDZ1854" s="401"/>
      <c r="NEA1854" s="401"/>
      <c r="NEB1854" s="401"/>
      <c r="NEC1854" s="401"/>
      <c r="NED1854" s="401"/>
      <c r="NEE1854" s="401"/>
      <c r="NEF1854" s="401"/>
      <c r="NEG1854" s="401"/>
      <c r="NEH1854" s="401"/>
      <c r="NEI1854" s="401"/>
      <c r="NEJ1854" s="401"/>
      <c r="NEK1854" s="401"/>
      <c r="NEL1854" s="401"/>
      <c r="NEM1854" s="401"/>
      <c r="NEN1854" s="401"/>
      <c r="NEO1854" s="401"/>
      <c r="NEP1854" s="401"/>
      <c r="NEQ1854" s="401"/>
      <c r="NER1854" s="401"/>
      <c r="NES1854" s="401"/>
      <c r="NET1854" s="401"/>
      <c r="NEU1854" s="401"/>
      <c r="NEV1854" s="401"/>
      <c r="NEW1854" s="401"/>
      <c r="NEX1854" s="401"/>
      <c r="NEY1854" s="401"/>
      <c r="NEZ1854" s="401"/>
      <c r="NFA1854" s="401"/>
      <c r="NFB1854" s="401"/>
      <c r="NFC1854" s="401"/>
      <c r="NFD1854" s="401"/>
      <c r="NFE1854" s="401"/>
      <c r="NFF1854" s="401"/>
      <c r="NFG1854" s="401"/>
      <c r="NFH1854" s="401"/>
      <c r="NFI1854" s="401"/>
      <c r="NFJ1854" s="401"/>
      <c r="NFK1854" s="401"/>
      <c r="NFL1854" s="401"/>
      <c r="NFM1854" s="401"/>
      <c r="NFN1854" s="401"/>
      <c r="NFO1854" s="401"/>
      <c r="NFP1854" s="401"/>
      <c r="NFQ1854" s="401"/>
      <c r="NFR1854" s="401"/>
      <c r="NFS1854" s="401"/>
      <c r="NFT1854" s="401"/>
      <c r="NFU1854" s="401"/>
      <c r="NFV1854" s="401"/>
      <c r="NFW1854" s="401"/>
      <c r="NFX1854" s="401"/>
      <c r="NFY1854" s="401"/>
      <c r="NFZ1854" s="401"/>
      <c r="NGA1854" s="401"/>
      <c r="NGB1854" s="401"/>
      <c r="NGC1854" s="401"/>
      <c r="NGD1854" s="401"/>
      <c r="NGE1854" s="401"/>
      <c r="NGF1854" s="401"/>
      <c r="NGG1854" s="401"/>
      <c r="NGH1854" s="401"/>
      <c r="NGI1854" s="401"/>
      <c r="NGJ1854" s="401"/>
      <c r="NGK1854" s="401"/>
      <c r="NGL1854" s="401"/>
      <c r="NGM1854" s="401"/>
      <c r="NGN1854" s="401"/>
      <c r="NGO1854" s="401"/>
      <c r="NGP1854" s="401"/>
      <c r="NGQ1854" s="401"/>
      <c r="NGR1854" s="401"/>
      <c r="NGS1854" s="401"/>
      <c r="NGT1854" s="401"/>
      <c r="NGU1854" s="401"/>
      <c r="NGV1854" s="401"/>
      <c r="NGW1854" s="401"/>
      <c r="NGX1854" s="401"/>
      <c r="NGY1854" s="401"/>
      <c r="NGZ1854" s="401"/>
      <c r="NHA1854" s="401"/>
      <c r="NHB1854" s="401"/>
      <c r="NHC1854" s="401"/>
      <c r="NHD1854" s="401"/>
      <c r="NHE1854" s="401"/>
      <c r="NHF1854" s="401"/>
      <c r="NHG1854" s="401"/>
      <c r="NHH1854" s="401"/>
      <c r="NHI1854" s="401"/>
      <c r="NHJ1854" s="401"/>
      <c r="NHK1854" s="401"/>
      <c r="NHL1854" s="401"/>
      <c r="NHM1854" s="401"/>
      <c r="NHN1854" s="401"/>
      <c r="NHO1854" s="401"/>
      <c r="NHP1854" s="401"/>
      <c r="NHQ1854" s="401"/>
      <c r="NHR1854" s="401"/>
      <c r="NHS1854" s="401"/>
      <c r="NHT1854" s="401"/>
      <c r="NHU1854" s="401"/>
      <c r="NHV1854" s="401"/>
      <c r="NHW1854" s="401"/>
      <c r="NHX1854" s="401"/>
      <c r="NHY1854" s="401"/>
      <c r="NHZ1854" s="401"/>
      <c r="NIA1854" s="401"/>
      <c r="NIB1854" s="401"/>
      <c r="NIC1854" s="401"/>
      <c r="NID1854" s="401"/>
      <c r="NIE1854" s="401"/>
      <c r="NIF1854" s="401"/>
      <c r="NIG1854" s="401"/>
      <c r="NIH1854" s="401"/>
      <c r="NII1854" s="401"/>
      <c r="NIJ1854" s="401"/>
      <c r="NIK1854" s="401"/>
      <c r="NIL1854" s="401"/>
      <c r="NIM1854" s="401"/>
      <c r="NIN1854" s="401"/>
      <c r="NIO1854" s="401"/>
      <c r="NIP1854" s="401"/>
      <c r="NIQ1854" s="401"/>
      <c r="NIR1854" s="401"/>
      <c r="NIS1854" s="401"/>
      <c r="NIT1854" s="401"/>
      <c r="NIU1854" s="401"/>
      <c r="NIV1854" s="401"/>
      <c r="NIW1854" s="401"/>
      <c r="NIX1854" s="401"/>
      <c r="NIY1854" s="401"/>
      <c r="NIZ1854" s="401"/>
      <c r="NJA1854" s="401"/>
      <c r="NJB1854" s="401"/>
      <c r="NJC1854" s="401"/>
      <c r="NJD1854" s="401"/>
      <c r="NJE1854" s="401"/>
      <c r="NJF1854" s="401"/>
      <c r="NJG1854" s="401"/>
      <c r="NJH1854" s="401"/>
      <c r="NJI1854" s="401"/>
      <c r="NJJ1854" s="401"/>
      <c r="NJK1854" s="401"/>
      <c r="NJL1854" s="401"/>
      <c r="NJM1854" s="401"/>
      <c r="NJN1854" s="401"/>
      <c r="NJO1854" s="401"/>
      <c r="NJP1854" s="401"/>
      <c r="NJQ1854" s="401"/>
      <c r="NJR1854" s="401"/>
      <c r="NJS1854" s="401"/>
      <c r="NJT1854" s="401"/>
      <c r="NJU1854" s="401"/>
      <c r="NJV1854" s="401"/>
      <c r="NJW1854" s="401"/>
      <c r="NJX1854" s="401"/>
      <c r="NJY1854" s="401"/>
      <c r="NJZ1854" s="401"/>
      <c r="NKA1854" s="401"/>
      <c r="NKB1854" s="401"/>
      <c r="NKC1854" s="401"/>
      <c r="NKD1854" s="401"/>
      <c r="NKE1854" s="401"/>
      <c r="NKF1854" s="401"/>
      <c r="NKG1854" s="401"/>
      <c r="NKH1854" s="401"/>
      <c r="NKI1854" s="401"/>
      <c r="NKJ1854" s="401"/>
      <c r="NKK1854" s="401"/>
      <c r="NKL1854" s="401"/>
      <c r="NKM1854" s="401"/>
      <c r="NKN1854" s="401"/>
      <c r="NKO1854" s="401"/>
      <c r="NKP1854" s="401"/>
      <c r="NKQ1854" s="401"/>
      <c r="NKR1854" s="401"/>
      <c r="NKS1854" s="401"/>
      <c r="NKT1854" s="401"/>
      <c r="NKU1854" s="401"/>
      <c r="NKV1854" s="401"/>
      <c r="NKW1854" s="401"/>
      <c r="NKX1854" s="401"/>
      <c r="NKY1854" s="401"/>
      <c r="NKZ1854" s="401"/>
      <c r="NLA1854" s="401"/>
      <c r="NLB1854" s="401"/>
      <c r="NLC1854" s="401"/>
      <c r="NLD1854" s="401"/>
      <c r="NLE1854" s="401"/>
      <c r="NLF1854" s="401"/>
      <c r="NLG1854" s="401"/>
      <c r="NLH1854" s="401"/>
      <c r="NLI1854" s="401"/>
      <c r="NLJ1854" s="401"/>
      <c r="NLK1854" s="401"/>
      <c r="NLL1854" s="401"/>
      <c r="NLM1854" s="401"/>
      <c r="NLN1854" s="401"/>
      <c r="NLO1854" s="401"/>
      <c r="NLP1854" s="401"/>
      <c r="NLQ1854" s="401"/>
      <c r="NLR1854" s="401"/>
      <c r="NLS1854" s="401"/>
      <c r="NLT1854" s="401"/>
      <c r="NLU1854" s="401"/>
      <c r="NLV1854" s="401"/>
      <c r="NLW1854" s="401"/>
      <c r="NLX1854" s="401"/>
      <c r="NLY1854" s="401"/>
      <c r="NLZ1854" s="401"/>
      <c r="NMA1854" s="401"/>
      <c r="NMB1854" s="401"/>
      <c r="NMC1854" s="401"/>
      <c r="NMD1854" s="401"/>
      <c r="NME1854" s="401"/>
      <c r="NMF1854" s="401"/>
      <c r="NMG1854" s="401"/>
      <c r="NMH1854" s="401"/>
      <c r="NMI1854" s="401"/>
      <c r="NMJ1854" s="401"/>
      <c r="NMK1854" s="401"/>
      <c r="NML1854" s="401"/>
      <c r="NMM1854" s="401"/>
      <c r="NMN1854" s="401"/>
      <c r="NMO1854" s="401"/>
      <c r="NMP1854" s="401"/>
      <c r="NMQ1854" s="401"/>
      <c r="NMR1854" s="401"/>
      <c r="NMS1854" s="401"/>
      <c r="NMT1854" s="401"/>
      <c r="NMU1854" s="401"/>
      <c r="NMV1854" s="401"/>
      <c r="NMW1854" s="401"/>
      <c r="NMX1854" s="401"/>
      <c r="NMY1854" s="401"/>
      <c r="NMZ1854" s="401"/>
      <c r="NNA1854" s="401"/>
      <c r="NNB1854" s="401"/>
      <c r="NNC1854" s="401"/>
      <c r="NND1854" s="401"/>
      <c r="NNE1854" s="401"/>
      <c r="NNF1854" s="401"/>
      <c r="NNG1854" s="401"/>
      <c r="NNH1854" s="401"/>
      <c r="NNI1854" s="401"/>
      <c r="NNJ1854" s="401"/>
      <c r="NNK1854" s="401"/>
      <c r="NNL1854" s="401"/>
      <c r="NNM1854" s="401"/>
      <c r="NNN1854" s="401"/>
      <c r="NNO1854" s="401"/>
      <c r="NNP1854" s="401"/>
      <c r="NNQ1854" s="401"/>
      <c r="NNR1854" s="401"/>
      <c r="NNS1854" s="401"/>
      <c r="NNT1854" s="401"/>
      <c r="NNU1854" s="401"/>
      <c r="NNV1854" s="401"/>
      <c r="NNW1854" s="401"/>
      <c r="NNX1854" s="401"/>
      <c r="NNY1854" s="401"/>
      <c r="NNZ1854" s="401"/>
      <c r="NOA1854" s="401"/>
      <c r="NOB1854" s="401"/>
      <c r="NOC1854" s="401"/>
      <c r="NOD1854" s="401"/>
      <c r="NOE1854" s="401"/>
      <c r="NOF1854" s="401"/>
      <c r="NOG1854" s="401"/>
      <c r="NOH1854" s="401"/>
      <c r="NOI1854" s="401"/>
      <c r="NOJ1854" s="401"/>
      <c r="NOK1854" s="401"/>
      <c r="NOL1854" s="401"/>
      <c r="NOM1854" s="401"/>
      <c r="NON1854" s="401"/>
      <c r="NOO1854" s="401"/>
      <c r="NOP1854" s="401"/>
      <c r="NOQ1854" s="401"/>
      <c r="NOR1854" s="401"/>
      <c r="NOS1854" s="401"/>
      <c r="NOT1854" s="401"/>
      <c r="NOU1854" s="401"/>
      <c r="NOV1854" s="401"/>
      <c r="NOW1854" s="401"/>
      <c r="NOX1854" s="401"/>
      <c r="NOY1854" s="401"/>
      <c r="NOZ1854" s="401"/>
      <c r="NPA1854" s="401"/>
      <c r="NPB1854" s="401"/>
      <c r="NPC1854" s="401"/>
      <c r="NPD1854" s="401"/>
      <c r="NPE1854" s="401"/>
      <c r="NPF1854" s="401"/>
      <c r="NPG1854" s="401"/>
      <c r="NPH1854" s="401"/>
      <c r="NPI1854" s="401"/>
      <c r="NPJ1854" s="401"/>
      <c r="NPK1854" s="401"/>
      <c r="NPL1854" s="401"/>
      <c r="NPM1854" s="401"/>
      <c r="NPN1854" s="401"/>
      <c r="NPO1854" s="401"/>
      <c r="NPP1854" s="401"/>
      <c r="NPQ1854" s="401"/>
      <c r="NPR1854" s="401"/>
      <c r="NPS1854" s="401"/>
      <c r="NPT1854" s="401"/>
      <c r="NPU1854" s="401"/>
      <c r="NPV1854" s="401"/>
      <c r="NPW1854" s="401"/>
      <c r="NPX1854" s="401"/>
      <c r="NPY1854" s="401"/>
      <c r="NPZ1854" s="401"/>
      <c r="NQA1854" s="401"/>
      <c r="NQB1854" s="401"/>
      <c r="NQC1854" s="401"/>
      <c r="NQD1854" s="401"/>
      <c r="NQE1854" s="401"/>
      <c r="NQF1854" s="401"/>
      <c r="NQG1854" s="401"/>
      <c r="NQH1854" s="401"/>
      <c r="NQI1854" s="401"/>
      <c r="NQJ1854" s="401"/>
      <c r="NQK1854" s="401"/>
      <c r="NQL1854" s="401"/>
      <c r="NQM1854" s="401"/>
      <c r="NQN1854" s="401"/>
      <c r="NQO1854" s="401"/>
      <c r="NQP1854" s="401"/>
      <c r="NQQ1854" s="401"/>
      <c r="NQR1854" s="401"/>
      <c r="NQS1854" s="401"/>
      <c r="NQT1854" s="401"/>
      <c r="NQU1854" s="401"/>
      <c r="NQV1854" s="401"/>
      <c r="NQW1854" s="401"/>
      <c r="NQX1854" s="401"/>
      <c r="NQY1854" s="401"/>
      <c r="NQZ1854" s="401"/>
      <c r="NRA1854" s="401"/>
      <c r="NRB1854" s="401"/>
      <c r="NRC1854" s="401"/>
      <c r="NRD1854" s="401"/>
      <c r="NRE1854" s="401"/>
      <c r="NRF1854" s="401"/>
      <c r="NRG1854" s="401"/>
      <c r="NRH1854" s="401"/>
      <c r="NRI1854" s="401"/>
      <c r="NRJ1854" s="401"/>
      <c r="NRK1854" s="401"/>
      <c r="NRL1854" s="401"/>
      <c r="NRM1854" s="401"/>
      <c r="NRN1854" s="401"/>
      <c r="NRO1854" s="401"/>
      <c r="NRP1854" s="401"/>
      <c r="NRQ1854" s="401"/>
      <c r="NRR1854" s="401"/>
      <c r="NRS1854" s="401"/>
      <c r="NRT1854" s="401"/>
      <c r="NRU1854" s="401"/>
      <c r="NRV1854" s="401"/>
      <c r="NRW1854" s="401"/>
      <c r="NRX1854" s="401"/>
      <c r="NRY1854" s="401"/>
      <c r="NRZ1854" s="401"/>
      <c r="NSA1854" s="401"/>
      <c r="NSB1854" s="401"/>
      <c r="NSC1854" s="401"/>
      <c r="NSD1854" s="401"/>
      <c r="NSE1854" s="401"/>
      <c r="NSF1854" s="401"/>
      <c r="NSG1854" s="401"/>
      <c r="NSH1854" s="401"/>
      <c r="NSI1854" s="401"/>
      <c r="NSJ1854" s="401"/>
      <c r="NSK1854" s="401"/>
      <c r="NSL1854" s="401"/>
      <c r="NSM1854" s="401"/>
      <c r="NSN1854" s="401"/>
      <c r="NSO1854" s="401"/>
      <c r="NSP1854" s="401"/>
      <c r="NSQ1854" s="401"/>
      <c r="NSR1854" s="401"/>
      <c r="NSS1854" s="401"/>
      <c r="NST1854" s="401"/>
      <c r="NSU1854" s="401"/>
      <c r="NSV1854" s="401"/>
      <c r="NSW1854" s="401"/>
      <c r="NSX1854" s="401"/>
      <c r="NSY1854" s="401"/>
      <c r="NSZ1854" s="401"/>
      <c r="NTA1854" s="401"/>
      <c r="NTB1854" s="401"/>
      <c r="NTC1854" s="401"/>
      <c r="NTD1854" s="401"/>
      <c r="NTE1854" s="401"/>
      <c r="NTF1854" s="401"/>
      <c r="NTG1854" s="401"/>
      <c r="NTH1854" s="401"/>
      <c r="NTI1854" s="401"/>
      <c r="NTJ1854" s="401"/>
      <c r="NTK1854" s="401"/>
      <c r="NTL1854" s="401"/>
      <c r="NTM1854" s="401"/>
      <c r="NTN1854" s="401"/>
      <c r="NTO1854" s="401"/>
      <c r="NTP1854" s="401"/>
      <c r="NTQ1854" s="401"/>
      <c r="NTR1854" s="401"/>
      <c r="NTS1854" s="401"/>
      <c r="NTT1854" s="401"/>
      <c r="NTU1854" s="401"/>
      <c r="NTV1854" s="401"/>
      <c r="NTW1854" s="401"/>
      <c r="NTX1854" s="401"/>
      <c r="NTY1854" s="401"/>
      <c r="NTZ1854" s="401"/>
      <c r="NUA1854" s="401"/>
      <c r="NUB1854" s="401"/>
      <c r="NUC1854" s="401"/>
      <c r="NUD1854" s="401"/>
      <c r="NUE1854" s="401"/>
      <c r="NUF1854" s="401"/>
      <c r="NUG1854" s="401"/>
      <c r="NUH1854" s="401"/>
      <c r="NUI1854" s="401"/>
      <c r="NUJ1854" s="401"/>
      <c r="NUK1854" s="401"/>
      <c r="NUL1854" s="401"/>
      <c r="NUM1854" s="401"/>
      <c r="NUN1854" s="401"/>
      <c r="NUO1854" s="401"/>
      <c r="NUP1854" s="401"/>
      <c r="NUQ1854" s="401"/>
      <c r="NUR1854" s="401"/>
      <c r="NUS1854" s="401"/>
      <c r="NUT1854" s="401"/>
      <c r="NUU1854" s="401"/>
      <c r="NUV1854" s="401"/>
      <c r="NUW1854" s="401"/>
      <c r="NUX1854" s="401"/>
      <c r="NUY1854" s="401"/>
      <c r="NUZ1854" s="401"/>
      <c r="NVA1854" s="401"/>
      <c r="NVB1854" s="401"/>
      <c r="NVC1854" s="401"/>
      <c r="NVD1854" s="401"/>
      <c r="NVE1854" s="401"/>
      <c r="NVF1854" s="401"/>
      <c r="NVG1854" s="401"/>
      <c r="NVH1854" s="401"/>
      <c r="NVI1854" s="401"/>
      <c r="NVJ1854" s="401"/>
      <c r="NVK1854" s="401"/>
      <c r="NVL1854" s="401"/>
      <c r="NVM1854" s="401"/>
      <c r="NVN1854" s="401"/>
      <c r="NVO1854" s="401"/>
      <c r="NVP1854" s="401"/>
      <c r="NVQ1854" s="401"/>
      <c r="NVR1854" s="401"/>
      <c r="NVS1854" s="401"/>
      <c r="NVT1854" s="401"/>
      <c r="NVU1854" s="401"/>
      <c r="NVV1854" s="401"/>
      <c r="NVW1854" s="401"/>
      <c r="NVX1854" s="401"/>
      <c r="NVY1854" s="401"/>
      <c r="NVZ1854" s="401"/>
      <c r="NWA1854" s="401"/>
      <c r="NWB1854" s="401"/>
      <c r="NWC1854" s="401"/>
      <c r="NWD1854" s="401"/>
      <c r="NWE1854" s="401"/>
      <c r="NWF1854" s="401"/>
      <c r="NWG1854" s="401"/>
      <c r="NWH1854" s="401"/>
      <c r="NWI1854" s="401"/>
      <c r="NWJ1854" s="401"/>
      <c r="NWK1854" s="401"/>
      <c r="NWL1854" s="401"/>
      <c r="NWM1854" s="401"/>
      <c r="NWN1854" s="401"/>
      <c r="NWO1854" s="401"/>
      <c r="NWP1854" s="401"/>
      <c r="NWQ1854" s="401"/>
      <c r="NWR1854" s="401"/>
      <c r="NWS1854" s="401"/>
      <c r="NWT1854" s="401"/>
      <c r="NWU1854" s="401"/>
      <c r="NWV1854" s="401"/>
      <c r="NWW1854" s="401"/>
      <c r="NWX1854" s="401"/>
      <c r="NWY1854" s="401"/>
      <c r="NWZ1854" s="401"/>
      <c r="NXA1854" s="401"/>
      <c r="NXB1854" s="401"/>
      <c r="NXC1854" s="401"/>
      <c r="NXD1854" s="401"/>
      <c r="NXE1854" s="401"/>
      <c r="NXF1854" s="401"/>
      <c r="NXG1854" s="401"/>
      <c r="NXH1854" s="401"/>
      <c r="NXI1854" s="401"/>
      <c r="NXJ1854" s="401"/>
      <c r="NXK1854" s="401"/>
      <c r="NXL1854" s="401"/>
      <c r="NXM1854" s="401"/>
      <c r="NXN1854" s="401"/>
      <c r="NXO1854" s="401"/>
      <c r="NXP1854" s="401"/>
      <c r="NXQ1854" s="401"/>
      <c r="NXR1854" s="401"/>
      <c r="NXS1854" s="401"/>
      <c r="NXT1854" s="401"/>
      <c r="NXU1854" s="401"/>
      <c r="NXV1854" s="401"/>
      <c r="NXW1854" s="401"/>
      <c r="NXX1854" s="401"/>
      <c r="NXY1854" s="401"/>
      <c r="NXZ1854" s="401"/>
      <c r="NYA1854" s="401"/>
      <c r="NYB1854" s="401"/>
      <c r="NYC1854" s="401"/>
      <c r="NYD1854" s="401"/>
      <c r="NYE1854" s="401"/>
      <c r="NYF1854" s="401"/>
      <c r="NYG1854" s="401"/>
      <c r="NYH1854" s="401"/>
      <c r="NYI1854" s="401"/>
      <c r="NYJ1854" s="401"/>
      <c r="NYK1854" s="401"/>
      <c r="NYL1854" s="401"/>
      <c r="NYM1854" s="401"/>
      <c r="NYN1854" s="401"/>
      <c r="NYO1854" s="401"/>
      <c r="NYP1854" s="401"/>
      <c r="NYQ1854" s="401"/>
      <c r="NYR1854" s="401"/>
      <c r="NYS1854" s="401"/>
      <c r="NYT1854" s="401"/>
      <c r="NYU1854" s="401"/>
      <c r="NYV1854" s="401"/>
      <c r="NYW1854" s="401"/>
      <c r="NYX1854" s="401"/>
      <c r="NYY1854" s="401"/>
      <c r="NYZ1854" s="401"/>
      <c r="NZA1854" s="401"/>
      <c r="NZB1854" s="401"/>
      <c r="NZC1854" s="401"/>
      <c r="NZD1854" s="401"/>
      <c r="NZE1854" s="401"/>
      <c r="NZF1854" s="401"/>
      <c r="NZG1854" s="401"/>
      <c r="NZH1854" s="401"/>
      <c r="NZI1854" s="401"/>
      <c r="NZJ1854" s="401"/>
      <c r="NZK1854" s="401"/>
      <c r="NZL1854" s="401"/>
      <c r="NZM1854" s="401"/>
      <c r="NZN1854" s="401"/>
      <c r="NZO1854" s="401"/>
      <c r="NZP1854" s="401"/>
      <c r="NZQ1854" s="401"/>
      <c r="NZR1854" s="401"/>
      <c r="NZS1854" s="401"/>
      <c r="NZT1854" s="401"/>
      <c r="NZU1854" s="401"/>
      <c r="NZV1854" s="401"/>
      <c r="NZW1854" s="401"/>
      <c r="NZX1854" s="401"/>
      <c r="NZY1854" s="401"/>
      <c r="NZZ1854" s="401"/>
      <c r="OAA1854" s="401"/>
      <c r="OAB1854" s="401"/>
      <c r="OAC1854" s="401"/>
      <c r="OAD1854" s="401"/>
      <c r="OAE1854" s="401"/>
      <c r="OAF1854" s="401"/>
      <c r="OAG1854" s="401"/>
      <c r="OAH1854" s="401"/>
      <c r="OAI1854" s="401"/>
      <c r="OAJ1854" s="401"/>
      <c r="OAK1854" s="401"/>
      <c r="OAL1854" s="401"/>
      <c r="OAM1854" s="401"/>
      <c r="OAN1854" s="401"/>
      <c r="OAO1854" s="401"/>
      <c r="OAP1854" s="401"/>
      <c r="OAQ1854" s="401"/>
      <c r="OAR1854" s="401"/>
      <c r="OAS1854" s="401"/>
      <c r="OAT1854" s="401"/>
      <c r="OAU1854" s="401"/>
      <c r="OAV1854" s="401"/>
      <c r="OAW1854" s="401"/>
      <c r="OAX1854" s="401"/>
      <c r="OAY1854" s="401"/>
      <c r="OAZ1854" s="401"/>
      <c r="OBA1854" s="401"/>
      <c r="OBB1854" s="401"/>
      <c r="OBC1854" s="401"/>
      <c r="OBD1854" s="401"/>
      <c r="OBE1854" s="401"/>
      <c r="OBF1854" s="401"/>
      <c r="OBG1854" s="401"/>
      <c r="OBH1854" s="401"/>
      <c r="OBI1854" s="401"/>
      <c r="OBJ1854" s="401"/>
      <c r="OBK1854" s="401"/>
      <c r="OBL1854" s="401"/>
      <c r="OBM1854" s="401"/>
      <c r="OBN1854" s="401"/>
      <c r="OBO1854" s="401"/>
      <c r="OBP1854" s="401"/>
      <c r="OBQ1854" s="401"/>
      <c r="OBR1854" s="401"/>
      <c r="OBS1854" s="401"/>
      <c r="OBT1854" s="401"/>
      <c r="OBU1854" s="401"/>
      <c r="OBV1854" s="401"/>
      <c r="OBW1854" s="401"/>
      <c r="OBX1854" s="401"/>
      <c r="OBY1854" s="401"/>
      <c r="OBZ1854" s="401"/>
      <c r="OCA1854" s="401"/>
      <c r="OCB1854" s="401"/>
      <c r="OCC1854" s="401"/>
      <c r="OCD1854" s="401"/>
      <c r="OCE1854" s="401"/>
      <c r="OCF1854" s="401"/>
      <c r="OCG1854" s="401"/>
      <c r="OCH1854" s="401"/>
      <c r="OCI1854" s="401"/>
      <c r="OCJ1854" s="401"/>
      <c r="OCK1854" s="401"/>
      <c r="OCL1854" s="401"/>
      <c r="OCM1854" s="401"/>
      <c r="OCN1854" s="401"/>
      <c r="OCO1854" s="401"/>
      <c r="OCP1854" s="401"/>
      <c r="OCQ1854" s="401"/>
      <c r="OCR1854" s="401"/>
      <c r="OCS1854" s="401"/>
      <c r="OCT1854" s="401"/>
      <c r="OCU1854" s="401"/>
      <c r="OCV1854" s="401"/>
      <c r="OCW1854" s="401"/>
      <c r="OCX1854" s="401"/>
      <c r="OCY1854" s="401"/>
      <c r="OCZ1854" s="401"/>
      <c r="ODA1854" s="401"/>
      <c r="ODB1854" s="401"/>
      <c r="ODC1854" s="401"/>
      <c r="ODD1854" s="401"/>
      <c r="ODE1854" s="401"/>
      <c r="ODF1854" s="401"/>
      <c r="ODG1854" s="401"/>
      <c r="ODH1854" s="401"/>
      <c r="ODI1854" s="401"/>
      <c r="ODJ1854" s="401"/>
      <c r="ODK1854" s="401"/>
      <c r="ODL1854" s="401"/>
      <c r="ODM1854" s="401"/>
      <c r="ODN1854" s="401"/>
      <c r="ODO1854" s="401"/>
      <c r="ODP1854" s="401"/>
      <c r="ODQ1854" s="401"/>
      <c r="ODR1854" s="401"/>
      <c r="ODS1854" s="401"/>
      <c r="ODT1854" s="401"/>
      <c r="ODU1854" s="401"/>
      <c r="ODV1854" s="401"/>
      <c r="ODW1854" s="401"/>
      <c r="ODX1854" s="401"/>
      <c r="ODY1854" s="401"/>
      <c r="ODZ1854" s="401"/>
      <c r="OEA1854" s="401"/>
      <c r="OEB1854" s="401"/>
      <c r="OEC1854" s="401"/>
      <c r="OED1854" s="401"/>
      <c r="OEE1854" s="401"/>
      <c r="OEF1854" s="401"/>
      <c r="OEG1854" s="401"/>
      <c r="OEH1854" s="401"/>
      <c r="OEI1854" s="401"/>
      <c r="OEJ1854" s="401"/>
      <c r="OEK1854" s="401"/>
      <c r="OEL1854" s="401"/>
      <c r="OEM1854" s="401"/>
      <c r="OEN1854" s="401"/>
      <c r="OEO1854" s="401"/>
      <c r="OEP1854" s="401"/>
      <c r="OEQ1854" s="401"/>
      <c r="OER1854" s="401"/>
      <c r="OES1854" s="401"/>
      <c r="OET1854" s="401"/>
      <c r="OEU1854" s="401"/>
      <c r="OEV1854" s="401"/>
      <c r="OEW1854" s="401"/>
      <c r="OEX1854" s="401"/>
      <c r="OEY1854" s="401"/>
      <c r="OEZ1854" s="401"/>
      <c r="OFA1854" s="401"/>
      <c r="OFB1854" s="401"/>
      <c r="OFC1854" s="401"/>
      <c r="OFD1854" s="401"/>
      <c r="OFE1854" s="401"/>
      <c r="OFF1854" s="401"/>
      <c r="OFG1854" s="401"/>
      <c r="OFH1854" s="401"/>
      <c r="OFI1854" s="401"/>
      <c r="OFJ1854" s="401"/>
      <c r="OFK1854" s="401"/>
      <c r="OFL1854" s="401"/>
      <c r="OFM1854" s="401"/>
      <c r="OFN1854" s="401"/>
      <c r="OFO1854" s="401"/>
      <c r="OFP1854" s="401"/>
      <c r="OFQ1854" s="401"/>
      <c r="OFR1854" s="401"/>
      <c r="OFS1854" s="401"/>
      <c r="OFT1854" s="401"/>
      <c r="OFU1854" s="401"/>
      <c r="OFV1854" s="401"/>
      <c r="OFW1854" s="401"/>
      <c r="OFX1854" s="401"/>
      <c r="OFY1854" s="401"/>
      <c r="OFZ1854" s="401"/>
      <c r="OGA1854" s="401"/>
      <c r="OGB1854" s="401"/>
      <c r="OGC1854" s="401"/>
      <c r="OGD1854" s="401"/>
      <c r="OGE1854" s="401"/>
      <c r="OGF1854" s="401"/>
      <c r="OGG1854" s="401"/>
      <c r="OGH1854" s="401"/>
      <c r="OGI1854" s="401"/>
      <c r="OGJ1854" s="401"/>
      <c r="OGK1854" s="401"/>
      <c r="OGL1854" s="401"/>
      <c r="OGM1854" s="401"/>
      <c r="OGN1854" s="401"/>
      <c r="OGO1854" s="401"/>
      <c r="OGP1854" s="401"/>
      <c r="OGQ1854" s="401"/>
      <c r="OGR1854" s="401"/>
      <c r="OGS1854" s="401"/>
      <c r="OGT1854" s="401"/>
      <c r="OGU1854" s="401"/>
      <c r="OGV1854" s="401"/>
      <c r="OGW1854" s="401"/>
      <c r="OGX1854" s="401"/>
      <c r="OGY1854" s="401"/>
      <c r="OGZ1854" s="401"/>
      <c r="OHA1854" s="401"/>
      <c r="OHB1854" s="401"/>
      <c r="OHC1854" s="401"/>
      <c r="OHD1854" s="401"/>
      <c r="OHE1854" s="401"/>
      <c r="OHF1854" s="401"/>
      <c r="OHG1854" s="401"/>
      <c r="OHH1854" s="401"/>
      <c r="OHI1854" s="401"/>
      <c r="OHJ1854" s="401"/>
      <c r="OHK1854" s="401"/>
      <c r="OHL1854" s="401"/>
      <c r="OHM1854" s="401"/>
      <c r="OHN1854" s="401"/>
      <c r="OHO1854" s="401"/>
      <c r="OHP1854" s="401"/>
      <c r="OHQ1854" s="401"/>
      <c r="OHR1854" s="401"/>
      <c r="OHS1854" s="401"/>
      <c r="OHT1854" s="401"/>
      <c r="OHU1854" s="401"/>
      <c r="OHV1854" s="401"/>
      <c r="OHW1854" s="401"/>
      <c r="OHX1854" s="401"/>
      <c r="OHY1854" s="401"/>
      <c r="OHZ1854" s="401"/>
      <c r="OIA1854" s="401"/>
      <c r="OIB1854" s="401"/>
      <c r="OIC1854" s="401"/>
      <c r="OID1854" s="401"/>
      <c r="OIE1854" s="401"/>
      <c r="OIF1854" s="401"/>
      <c r="OIG1854" s="401"/>
      <c r="OIH1854" s="401"/>
      <c r="OII1854" s="401"/>
      <c r="OIJ1854" s="401"/>
      <c r="OIK1854" s="401"/>
      <c r="OIL1854" s="401"/>
      <c r="OIM1854" s="401"/>
      <c r="OIN1854" s="401"/>
      <c r="OIO1854" s="401"/>
      <c r="OIP1854" s="401"/>
      <c r="OIQ1854" s="401"/>
      <c r="OIR1854" s="401"/>
      <c r="OIS1854" s="401"/>
      <c r="OIT1854" s="401"/>
      <c r="OIU1854" s="401"/>
      <c r="OIV1854" s="401"/>
      <c r="OIW1854" s="401"/>
      <c r="OIX1854" s="401"/>
      <c r="OIY1854" s="401"/>
      <c r="OIZ1854" s="401"/>
      <c r="OJA1854" s="401"/>
      <c r="OJB1854" s="401"/>
      <c r="OJC1854" s="401"/>
      <c r="OJD1854" s="401"/>
      <c r="OJE1854" s="401"/>
      <c r="OJF1854" s="401"/>
      <c r="OJG1854" s="401"/>
      <c r="OJH1854" s="401"/>
      <c r="OJI1854" s="401"/>
      <c r="OJJ1854" s="401"/>
      <c r="OJK1854" s="401"/>
      <c r="OJL1854" s="401"/>
      <c r="OJM1854" s="401"/>
      <c r="OJN1854" s="401"/>
      <c r="OJO1854" s="401"/>
      <c r="OJP1854" s="401"/>
      <c r="OJQ1854" s="401"/>
      <c r="OJR1854" s="401"/>
      <c r="OJS1854" s="401"/>
      <c r="OJT1854" s="401"/>
      <c r="OJU1854" s="401"/>
      <c r="OJV1854" s="401"/>
      <c r="OJW1854" s="401"/>
      <c r="OJX1854" s="401"/>
      <c r="OJY1854" s="401"/>
      <c r="OJZ1854" s="401"/>
      <c r="OKA1854" s="401"/>
      <c r="OKB1854" s="401"/>
      <c r="OKC1854" s="401"/>
      <c r="OKD1854" s="401"/>
      <c r="OKE1854" s="401"/>
      <c r="OKF1854" s="401"/>
      <c r="OKG1854" s="401"/>
      <c r="OKH1854" s="401"/>
      <c r="OKI1854" s="401"/>
      <c r="OKJ1854" s="401"/>
      <c r="OKK1854" s="401"/>
      <c r="OKL1854" s="401"/>
      <c r="OKM1854" s="401"/>
      <c r="OKN1854" s="401"/>
      <c r="OKO1854" s="401"/>
      <c r="OKP1854" s="401"/>
      <c r="OKQ1854" s="401"/>
      <c r="OKR1854" s="401"/>
      <c r="OKS1854" s="401"/>
      <c r="OKT1854" s="401"/>
      <c r="OKU1854" s="401"/>
      <c r="OKV1854" s="401"/>
      <c r="OKW1854" s="401"/>
      <c r="OKX1854" s="401"/>
      <c r="OKY1854" s="401"/>
      <c r="OKZ1854" s="401"/>
      <c r="OLA1854" s="401"/>
      <c r="OLB1854" s="401"/>
      <c r="OLC1854" s="401"/>
      <c r="OLD1854" s="401"/>
      <c r="OLE1854" s="401"/>
      <c r="OLF1854" s="401"/>
      <c r="OLG1854" s="401"/>
      <c r="OLH1854" s="401"/>
      <c r="OLI1854" s="401"/>
      <c r="OLJ1854" s="401"/>
      <c r="OLK1854" s="401"/>
      <c r="OLL1854" s="401"/>
      <c r="OLM1854" s="401"/>
      <c r="OLN1854" s="401"/>
      <c r="OLO1854" s="401"/>
      <c r="OLP1854" s="401"/>
      <c r="OLQ1854" s="401"/>
      <c r="OLR1854" s="401"/>
      <c r="OLS1854" s="401"/>
      <c r="OLT1854" s="401"/>
      <c r="OLU1854" s="401"/>
      <c r="OLV1854" s="401"/>
      <c r="OLW1854" s="401"/>
      <c r="OLX1854" s="401"/>
      <c r="OLY1854" s="401"/>
      <c r="OLZ1854" s="401"/>
      <c r="OMA1854" s="401"/>
      <c r="OMB1854" s="401"/>
      <c r="OMC1854" s="401"/>
      <c r="OMD1854" s="401"/>
      <c r="OME1854" s="401"/>
      <c r="OMF1854" s="401"/>
      <c r="OMG1854" s="401"/>
      <c r="OMH1854" s="401"/>
      <c r="OMI1854" s="401"/>
      <c r="OMJ1854" s="401"/>
      <c r="OMK1854" s="401"/>
      <c r="OML1854" s="401"/>
      <c r="OMM1854" s="401"/>
      <c r="OMN1854" s="401"/>
      <c r="OMO1854" s="401"/>
      <c r="OMP1854" s="401"/>
      <c r="OMQ1854" s="401"/>
      <c r="OMR1854" s="401"/>
      <c r="OMS1854" s="401"/>
      <c r="OMT1854" s="401"/>
      <c r="OMU1854" s="401"/>
      <c r="OMV1854" s="401"/>
      <c r="OMW1854" s="401"/>
      <c r="OMX1854" s="401"/>
      <c r="OMY1854" s="401"/>
      <c r="OMZ1854" s="401"/>
      <c r="ONA1854" s="401"/>
      <c r="ONB1854" s="401"/>
      <c r="ONC1854" s="401"/>
      <c r="OND1854" s="401"/>
      <c r="ONE1854" s="401"/>
      <c r="ONF1854" s="401"/>
      <c r="ONG1854" s="401"/>
      <c r="ONH1854" s="401"/>
      <c r="ONI1854" s="401"/>
      <c r="ONJ1854" s="401"/>
      <c r="ONK1854" s="401"/>
      <c r="ONL1854" s="401"/>
      <c r="ONM1854" s="401"/>
      <c r="ONN1854" s="401"/>
      <c r="ONO1854" s="401"/>
      <c r="ONP1854" s="401"/>
      <c r="ONQ1854" s="401"/>
      <c r="ONR1854" s="401"/>
      <c r="ONS1854" s="401"/>
      <c r="ONT1854" s="401"/>
      <c r="ONU1854" s="401"/>
      <c r="ONV1854" s="401"/>
      <c r="ONW1854" s="401"/>
      <c r="ONX1854" s="401"/>
      <c r="ONY1854" s="401"/>
      <c r="ONZ1854" s="401"/>
      <c r="OOA1854" s="401"/>
      <c r="OOB1854" s="401"/>
      <c r="OOC1854" s="401"/>
      <c r="OOD1854" s="401"/>
      <c r="OOE1854" s="401"/>
      <c r="OOF1854" s="401"/>
      <c r="OOG1854" s="401"/>
      <c r="OOH1854" s="401"/>
      <c r="OOI1854" s="401"/>
      <c r="OOJ1854" s="401"/>
      <c r="OOK1854" s="401"/>
      <c r="OOL1854" s="401"/>
      <c r="OOM1854" s="401"/>
      <c r="OON1854" s="401"/>
      <c r="OOO1854" s="401"/>
      <c r="OOP1854" s="401"/>
      <c r="OOQ1854" s="401"/>
      <c r="OOR1854" s="401"/>
      <c r="OOS1854" s="401"/>
      <c r="OOT1854" s="401"/>
      <c r="OOU1854" s="401"/>
      <c r="OOV1854" s="401"/>
      <c r="OOW1854" s="401"/>
      <c r="OOX1854" s="401"/>
      <c r="OOY1854" s="401"/>
      <c r="OOZ1854" s="401"/>
      <c r="OPA1854" s="401"/>
      <c r="OPB1854" s="401"/>
      <c r="OPC1854" s="401"/>
      <c r="OPD1854" s="401"/>
      <c r="OPE1854" s="401"/>
      <c r="OPF1854" s="401"/>
      <c r="OPG1854" s="401"/>
      <c r="OPH1854" s="401"/>
      <c r="OPI1854" s="401"/>
      <c r="OPJ1854" s="401"/>
      <c r="OPK1854" s="401"/>
      <c r="OPL1854" s="401"/>
      <c r="OPM1854" s="401"/>
      <c r="OPN1854" s="401"/>
      <c r="OPO1854" s="401"/>
      <c r="OPP1854" s="401"/>
      <c r="OPQ1854" s="401"/>
      <c r="OPR1854" s="401"/>
      <c r="OPS1854" s="401"/>
      <c r="OPT1854" s="401"/>
      <c r="OPU1854" s="401"/>
      <c r="OPV1854" s="401"/>
      <c r="OPW1854" s="401"/>
      <c r="OPX1854" s="401"/>
      <c r="OPY1854" s="401"/>
      <c r="OPZ1854" s="401"/>
      <c r="OQA1854" s="401"/>
      <c r="OQB1854" s="401"/>
      <c r="OQC1854" s="401"/>
      <c r="OQD1854" s="401"/>
      <c r="OQE1854" s="401"/>
      <c r="OQF1854" s="401"/>
      <c r="OQG1854" s="401"/>
      <c r="OQH1854" s="401"/>
      <c r="OQI1854" s="401"/>
      <c r="OQJ1854" s="401"/>
      <c r="OQK1854" s="401"/>
      <c r="OQL1854" s="401"/>
      <c r="OQM1854" s="401"/>
      <c r="OQN1854" s="401"/>
      <c r="OQO1854" s="401"/>
      <c r="OQP1854" s="401"/>
      <c r="OQQ1854" s="401"/>
      <c r="OQR1854" s="401"/>
      <c r="OQS1854" s="401"/>
      <c r="OQT1854" s="401"/>
      <c r="OQU1854" s="401"/>
      <c r="OQV1854" s="401"/>
      <c r="OQW1854" s="401"/>
      <c r="OQX1854" s="401"/>
      <c r="OQY1854" s="401"/>
      <c r="OQZ1854" s="401"/>
      <c r="ORA1854" s="401"/>
      <c r="ORB1854" s="401"/>
      <c r="ORC1854" s="401"/>
      <c r="ORD1854" s="401"/>
      <c r="ORE1854" s="401"/>
      <c r="ORF1854" s="401"/>
      <c r="ORG1854" s="401"/>
      <c r="ORH1854" s="401"/>
      <c r="ORI1854" s="401"/>
      <c r="ORJ1854" s="401"/>
      <c r="ORK1854" s="401"/>
      <c r="ORL1854" s="401"/>
      <c r="ORM1854" s="401"/>
      <c r="ORN1854" s="401"/>
      <c r="ORO1854" s="401"/>
      <c r="ORP1854" s="401"/>
      <c r="ORQ1854" s="401"/>
      <c r="ORR1854" s="401"/>
      <c r="ORS1854" s="401"/>
      <c r="ORT1854" s="401"/>
      <c r="ORU1854" s="401"/>
      <c r="ORV1854" s="401"/>
      <c r="ORW1854" s="401"/>
      <c r="ORX1854" s="401"/>
      <c r="ORY1854" s="401"/>
      <c r="ORZ1854" s="401"/>
      <c r="OSA1854" s="401"/>
      <c r="OSB1854" s="401"/>
      <c r="OSC1854" s="401"/>
      <c r="OSD1854" s="401"/>
      <c r="OSE1854" s="401"/>
      <c r="OSF1854" s="401"/>
      <c r="OSG1854" s="401"/>
      <c r="OSH1854" s="401"/>
      <c r="OSI1854" s="401"/>
      <c r="OSJ1854" s="401"/>
      <c r="OSK1854" s="401"/>
      <c r="OSL1854" s="401"/>
      <c r="OSM1854" s="401"/>
      <c r="OSN1854" s="401"/>
      <c r="OSO1854" s="401"/>
      <c r="OSP1854" s="401"/>
      <c r="OSQ1854" s="401"/>
      <c r="OSR1854" s="401"/>
      <c r="OSS1854" s="401"/>
      <c r="OST1854" s="401"/>
      <c r="OSU1854" s="401"/>
      <c r="OSV1854" s="401"/>
      <c r="OSW1854" s="401"/>
      <c r="OSX1854" s="401"/>
      <c r="OSY1854" s="401"/>
      <c r="OSZ1854" s="401"/>
      <c r="OTA1854" s="401"/>
      <c r="OTB1854" s="401"/>
      <c r="OTC1854" s="401"/>
      <c r="OTD1854" s="401"/>
      <c r="OTE1854" s="401"/>
      <c r="OTF1854" s="401"/>
      <c r="OTG1854" s="401"/>
      <c r="OTH1854" s="401"/>
      <c r="OTI1854" s="401"/>
      <c r="OTJ1854" s="401"/>
      <c r="OTK1854" s="401"/>
      <c r="OTL1854" s="401"/>
      <c r="OTM1854" s="401"/>
      <c r="OTN1854" s="401"/>
      <c r="OTO1854" s="401"/>
      <c r="OTP1854" s="401"/>
      <c r="OTQ1854" s="401"/>
      <c r="OTR1854" s="401"/>
      <c r="OTS1854" s="401"/>
      <c r="OTT1854" s="401"/>
      <c r="OTU1854" s="401"/>
      <c r="OTV1854" s="401"/>
      <c r="OTW1854" s="401"/>
      <c r="OTX1854" s="401"/>
      <c r="OTY1854" s="401"/>
      <c r="OTZ1854" s="401"/>
      <c r="OUA1854" s="401"/>
      <c r="OUB1854" s="401"/>
      <c r="OUC1854" s="401"/>
      <c r="OUD1854" s="401"/>
      <c r="OUE1854" s="401"/>
      <c r="OUF1854" s="401"/>
      <c r="OUG1854" s="401"/>
      <c r="OUH1854" s="401"/>
      <c r="OUI1854" s="401"/>
      <c r="OUJ1854" s="401"/>
      <c r="OUK1854" s="401"/>
      <c r="OUL1854" s="401"/>
      <c r="OUM1854" s="401"/>
      <c r="OUN1854" s="401"/>
      <c r="OUO1854" s="401"/>
      <c r="OUP1854" s="401"/>
      <c r="OUQ1854" s="401"/>
      <c r="OUR1854" s="401"/>
      <c r="OUS1854" s="401"/>
      <c r="OUT1854" s="401"/>
      <c r="OUU1854" s="401"/>
      <c r="OUV1854" s="401"/>
      <c r="OUW1854" s="401"/>
      <c r="OUX1854" s="401"/>
      <c r="OUY1854" s="401"/>
      <c r="OUZ1854" s="401"/>
      <c r="OVA1854" s="401"/>
      <c r="OVB1854" s="401"/>
      <c r="OVC1854" s="401"/>
      <c r="OVD1854" s="401"/>
      <c r="OVE1854" s="401"/>
      <c r="OVF1854" s="401"/>
      <c r="OVG1854" s="401"/>
      <c r="OVH1854" s="401"/>
      <c r="OVI1854" s="401"/>
      <c r="OVJ1854" s="401"/>
      <c r="OVK1854" s="401"/>
      <c r="OVL1854" s="401"/>
      <c r="OVM1854" s="401"/>
      <c r="OVN1854" s="401"/>
      <c r="OVO1854" s="401"/>
      <c r="OVP1854" s="401"/>
      <c r="OVQ1854" s="401"/>
      <c r="OVR1854" s="401"/>
      <c r="OVS1854" s="401"/>
      <c r="OVT1854" s="401"/>
      <c r="OVU1854" s="401"/>
      <c r="OVV1854" s="401"/>
      <c r="OVW1854" s="401"/>
      <c r="OVX1854" s="401"/>
      <c r="OVY1854" s="401"/>
      <c r="OVZ1854" s="401"/>
      <c r="OWA1854" s="401"/>
      <c r="OWB1854" s="401"/>
      <c r="OWC1854" s="401"/>
      <c r="OWD1854" s="401"/>
      <c r="OWE1854" s="401"/>
      <c r="OWF1854" s="401"/>
      <c r="OWG1854" s="401"/>
      <c r="OWH1854" s="401"/>
      <c r="OWI1854" s="401"/>
      <c r="OWJ1854" s="401"/>
      <c r="OWK1854" s="401"/>
      <c r="OWL1854" s="401"/>
      <c r="OWM1854" s="401"/>
      <c r="OWN1854" s="401"/>
      <c r="OWO1854" s="401"/>
      <c r="OWP1854" s="401"/>
      <c r="OWQ1854" s="401"/>
      <c r="OWR1854" s="401"/>
      <c r="OWS1854" s="401"/>
      <c r="OWT1854" s="401"/>
      <c r="OWU1854" s="401"/>
      <c r="OWV1854" s="401"/>
      <c r="OWW1854" s="401"/>
      <c r="OWX1854" s="401"/>
      <c r="OWY1854" s="401"/>
      <c r="OWZ1854" s="401"/>
      <c r="OXA1854" s="401"/>
      <c r="OXB1854" s="401"/>
      <c r="OXC1854" s="401"/>
      <c r="OXD1854" s="401"/>
      <c r="OXE1854" s="401"/>
      <c r="OXF1854" s="401"/>
      <c r="OXG1854" s="401"/>
      <c r="OXH1854" s="401"/>
      <c r="OXI1854" s="401"/>
      <c r="OXJ1854" s="401"/>
      <c r="OXK1854" s="401"/>
      <c r="OXL1854" s="401"/>
      <c r="OXM1854" s="401"/>
      <c r="OXN1854" s="401"/>
      <c r="OXO1854" s="401"/>
      <c r="OXP1854" s="401"/>
      <c r="OXQ1854" s="401"/>
      <c r="OXR1854" s="401"/>
      <c r="OXS1854" s="401"/>
      <c r="OXT1854" s="401"/>
      <c r="OXU1854" s="401"/>
      <c r="OXV1854" s="401"/>
      <c r="OXW1854" s="401"/>
      <c r="OXX1854" s="401"/>
      <c r="OXY1854" s="401"/>
      <c r="OXZ1854" s="401"/>
      <c r="OYA1854" s="401"/>
      <c r="OYB1854" s="401"/>
      <c r="OYC1854" s="401"/>
      <c r="OYD1854" s="401"/>
      <c r="OYE1854" s="401"/>
      <c r="OYF1854" s="401"/>
      <c r="OYG1854" s="401"/>
      <c r="OYH1854" s="401"/>
      <c r="OYI1854" s="401"/>
      <c r="OYJ1854" s="401"/>
      <c r="OYK1854" s="401"/>
      <c r="OYL1854" s="401"/>
      <c r="OYM1854" s="401"/>
      <c r="OYN1854" s="401"/>
      <c r="OYO1854" s="401"/>
      <c r="OYP1854" s="401"/>
      <c r="OYQ1854" s="401"/>
      <c r="OYR1854" s="401"/>
      <c r="OYS1854" s="401"/>
      <c r="OYT1854" s="401"/>
      <c r="OYU1854" s="401"/>
      <c r="OYV1854" s="401"/>
      <c r="OYW1854" s="401"/>
      <c r="OYX1854" s="401"/>
      <c r="OYY1854" s="401"/>
      <c r="OYZ1854" s="401"/>
      <c r="OZA1854" s="401"/>
      <c r="OZB1854" s="401"/>
      <c r="OZC1854" s="401"/>
      <c r="OZD1854" s="401"/>
      <c r="OZE1854" s="401"/>
      <c r="OZF1854" s="401"/>
      <c r="OZG1854" s="401"/>
      <c r="OZH1854" s="401"/>
      <c r="OZI1854" s="401"/>
      <c r="OZJ1854" s="401"/>
      <c r="OZK1854" s="401"/>
      <c r="OZL1854" s="401"/>
      <c r="OZM1854" s="401"/>
      <c r="OZN1854" s="401"/>
      <c r="OZO1854" s="401"/>
      <c r="OZP1854" s="401"/>
      <c r="OZQ1854" s="401"/>
      <c r="OZR1854" s="401"/>
      <c r="OZS1854" s="401"/>
      <c r="OZT1854" s="401"/>
      <c r="OZU1854" s="401"/>
      <c r="OZV1854" s="401"/>
      <c r="OZW1854" s="401"/>
      <c r="OZX1854" s="401"/>
      <c r="OZY1854" s="401"/>
      <c r="OZZ1854" s="401"/>
      <c r="PAA1854" s="401"/>
      <c r="PAB1854" s="401"/>
      <c r="PAC1854" s="401"/>
      <c r="PAD1854" s="401"/>
      <c r="PAE1854" s="401"/>
      <c r="PAF1854" s="401"/>
      <c r="PAG1854" s="401"/>
      <c r="PAH1854" s="401"/>
      <c r="PAI1854" s="401"/>
      <c r="PAJ1854" s="401"/>
      <c r="PAK1854" s="401"/>
      <c r="PAL1854" s="401"/>
      <c r="PAM1854" s="401"/>
      <c r="PAN1854" s="401"/>
      <c r="PAO1854" s="401"/>
      <c r="PAP1854" s="401"/>
      <c r="PAQ1854" s="401"/>
      <c r="PAR1854" s="401"/>
      <c r="PAS1854" s="401"/>
      <c r="PAT1854" s="401"/>
      <c r="PAU1854" s="401"/>
      <c r="PAV1854" s="401"/>
      <c r="PAW1854" s="401"/>
      <c r="PAX1854" s="401"/>
      <c r="PAY1854" s="401"/>
      <c r="PAZ1854" s="401"/>
      <c r="PBA1854" s="401"/>
      <c r="PBB1854" s="401"/>
      <c r="PBC1854" s="401"/>
      <c r="PBD1854" s="401"/>
      <c r="PBE1854" s="401"/>
      <c r="PBF1854" s="401"/>
      <c r="PBG1854" s="401"/>
      <c r="PBH1854" s="401"/>
      <c r="PBI1854" s="401"/>
      <c r="PBJ1854" s="401"/>
      <c r="PBK1854" s="401"/>
      <c r="PBL1854" s="401"/>
      <c r="PBM1854" s="401"/>
      <c r="PBN1854" s="401"/>
      <c r="PBO1854" s="401"/>
      <c r="PBP1854" s="401"/>
      <c r="PBQ1854" s="401"/>
      <c r="PBR1854" s="401"/>
      <c r="PBS1854" s="401"/>
      <c r="PBT1854" s="401"/>
      <c r="PBU1854" s="401"/>
      <c r="PBV1854" s="401"/>
      <c r="PBW1854" s="401"/>
      <c r="PBX1854" s="401"/>
      <c r="PBY1854" s="401"/>
      <c r="PBZ1854" s="401"/>
      <c r="PCA1854" s="401"/>
      <c r="PCB1854" s="401"/>
      <c r="PCC1854" s="401"/>
      <c r="PCD1854" s="401"/>
      <c r="PCE1854" s="401"/>
      <c r="PCF1854" s="401"/>
      <c r="PCG1854" s="401"/>
      <c r="PCH1854" s="401"/>
      <c r="PCI1854" s="401"/>
      <c r="PCJ1854" s="401"/>
      <c r="PCK1854" s="401"/>
      <c r="PCL1854" s="401"/>
      <c r="PCM1854" s="401"/>
      <c r="PCN1854" s="401"/>
      <c r="PCO1854" s="401"/>
      <c r="PCP1854" s="401"/>
      <c r="PCQ1854" s="401"/>
      <c r="PCR1854" s="401"/>
      <c r="PCS1854" s="401"/>
      <c r="PCT1854" s="401"/>
      <c r="PCU1854" s="401"/>
      <c r="PCV1854" s="401"/>
      <c r="PCW1854" s="401"/>
      <c r="PCX1854" s="401"/>
      <c r="PCY1854" s="401"/>
      <c r="PCZ1854" s="401"/>
      <c r="PDA1854" s="401"/>
      <c r="PDB1854" s="401"/>
      <c r="PDC1854" s="401"/>
      <c r="PDD1854" s="401"/>
      <c r="PDE1854" s="401"/>
      <c r="PDF1854" s="401"/>
      <c r="PDG1854" s="401"/>
      <c r="PDH1854" s="401"/>
      <c r="PDI1854" s="401"/>
      <c r="PDJ1854" s="401"/>
      <c r="PDK1854" s="401"/>
      <c r="PDL1854" s="401"/>
      <c r="PDM1854" s="401"/>
      <c r="PDN1854" s="401"/>
      <c r="PDO1854" s="401"/>
      <c r="PDP1854" s="401"/>
      <c r="PDQ1854" s="401"/>
      <c r="PDR1854" s="401"/>
      <c r="PDS1854" s="401"/>
      <c r="PDT1854" s="401"/>
      <c r="PDU1854" s="401"/>
      <c r="PDV1854" s="401"/>
      <c r="PDW1854" s="401"/>
      <c r="PDX1854" s="401"/>
      <c r="PDY1854" s="401"/>
      <c r="PDZ1854" s="401"/>
      <c r="PEA1854" s="401"/>
      <c r="PEB1854" s="401"/>
      <c r="PEC1854" s="401"/>
      <c r="PED1854" s="401"/>
      <c r="PEE1854" s="401"/>
      <c r="PEF1854" s="401"/>
      <c r="PEG1854" s="401"/>
      <c r="PEH1854" s="401"/>
      <c r="PEI1854" s="401"/>
      <c r="PEJ1854" s="401"/>
      <c r="PEK1854" s="401"/>
      <c r="PEL1854" s="401"/>
      <c r="PEM1854" s="401"/>
      <c r="PEN1854" s="401"/>
      <c r="PEO1854" s="401"/>
      <c r="PEP1854" s="401"/>
      <c r="PEQ1854" s="401"/>
      <c r="PER1854" s="401"/>
      <c r="PES1854" s="401"/>
      <c r="PET1854" s="401"/>
      <c r="PEU1854" s="401"/>
      <c r="PEV1854" s="401"/>
      <c r="PEW1854" s="401"/>
      <c r="PEX1854" s="401"/>
      <c r="PEY1854" s="401"/>
      <c r="PEZ1854" s="401"/>
      <c r="PFA1854" s="401"/>
      <c r="PFB1854" s="401"/>
      <c r="PFC1854" s="401"/>
      <c r="PFD1854" s="401"/>
      <c r="PFE1854" s="401"/>
      <c r="PFF1854" s="401"/>
      <c r="PFG1854" s="401"/>
      <c r="PFH1854" s="401"/>
      <c r="PFI1854" s="401"/>
      <c r="PFJ1854" s="401"/>
      <c r="PFK1854" s="401"/>
      <c r="PFL1854" s="401"/>
      <c r="PFM1854" s="401"/>
      <c r="PFN1854" s="401"/>
      <c r="PFO1854" s="401"/>
      <c r="PFP1854" s="401"/>
      <c r="PFQ1854" s="401"/>
      <c r="PFR1854" s="401"/>
      <c r="PFS1854" s="401"/>
      <c r="PFT1854" s="401"/>
      <c r="PFU1854" s="401"/>
      <c r="PFV1854" s="401"/>
      <c r="PFW1854" s="401"/>
      <c r="PFX1854" s="401"/>
      <c r="PFY1854" s="401"/>
      <c r="PFZ1854" s="401"/>
      <c r="PGA1854" s="401"/>
      <c r="PGB1854" s="401"/>
      <c r="PGC1854" s="401"/>
      <c r="PGD1854" s="401"/>
      <c r="PGE1854" s="401"/>
      <c r="PGF1854" s="401"/>
      <c r="PGG1854" s="401"/>
      <c r="PGH1854" s="401"/>
      <c r="PGI1854" s="401"/>
      <c r="PGJ1854" s="401"/>
      <c r="PGK1854" s="401"/>
      <c r="PGL1854" s="401"/>
      <c r="PGM1854" s="401"/>
      <c r="PGN1854" s="401"/>
      <c r="PGO1854" s="401"/>
      <c r="PGP1854" s="401"/>
      <c r="PGQ1854" s="401"/>
      <c r="PGR1854" s="401"/>
      <c r="PGS1854" s="401"/>
      <c r="PGT1854" s="401"/>
      <c r="PGU1854" s="401"/>
      <c r="PGV1854" s="401"/>
      <c r="PGW1854" s="401"/>
      <c r="PGX1854" s="401"/>
      <c r="PGY1854" s="401"/>
      <c r="PGZ1854" s="401"/>
      <c r="PHA1854" s="401"/>
      <c r="PHB1854" s="401"/>
      <c r="PHC1854" s="401"/>
      <c r="PHD1854" s="401"/>
      <c r="PHE1854" s="401"/>
      <c r="PHF1854" s="401"/>
      <c r="PHG1854" s="401"/>
      <c r="PHH1854" s="401"/>
      <c r="PHI1854" s="401"/>
      <c r="PHJ1854" s="401"/>
      <c r="PHK1854" s="401"/>
      <c r="PHL1854" s="401"/>
      <c r="PHM1854" s="401"/>
      <c r="PHN1854" s="401"/>
      <c r="PHO1854" s="401"/>
      <c r="PHP1854" s="401"/>
      <c r="PHQ1854" s="401"/>
      <c r="PHR1854" s="401"/>
      <c r="PHS1854" s="401"/>
      <c r="PHT1854" s="401"/>
      <c r="PHU1854" s="401"/>
      <c r="PHV1854" s="401"/>
      <c r="PHW1854" s="401"/>
      <c r="PHX1854" s="401"/>
      <c r="PHY1854" s="401"/>
      <c r="PHZ1854" s="401"/>
      <c r="PIA1854" s="401"/>
      <c r="PIB1854" s="401"/>
      <c r="PIC1854" s="401"/>
      <c r="PID1854" s="401"/>
      <c r="PIE1854" s="401"/>
      <c r="PIF1854" s="401"/>
      <c r="PIG1854" s="401"/>
      <c r="PIH1854" s="401"/>
      <c r="PII1854" s="401"/>
      <c r="PIJ1854" s="401"/>
      <c r="PIK1854" s="401"/>
      <c r="PIL1854" s="401"/>
      <c r="PIM1854" s="401"/>
      <c r="PIN1854" s="401"/>
      <c r="PIO1854" s="401"/>
      <c r="PIP1854" s="401"/>
      <c r="PIQ1854" s="401"/>
      <c r="PIR1854" s="401"/>
      <c r="PIS1854" s="401"/>
      <c r="PIT1854" s="401"/>
      <c r="PIU1854" s="401"/>
      <c r="PIV1854" s="401"/>
      <c r="PIW1854" s="401"/>
      <c r="PIX1854" s="401"/>
      <c r="PIY1854" s="401"/>
      <c r="PIZ1854" s="401"/>
      <c r="PJA1854" s="401"/>
      <c r="PJB1854" s="401"/>
      <c r="PJC1854" s="401"/>
      <c r="PJD1854" s="401"/>
      <c r="PJE1854" s="401"/>
      <c r="PJF1854" s="401"/>
      <c r="PJG1854" s="401"/>
      <c r="PJH1854" s="401"/>
      <c r="PJI1854" s="401"/>
      <c r="PJJ1854" s="401"/>
      <c r="PJK1854" s="401"/>
      <c r="PJL1854" s="401"/>
      <c r="PJM1854" s="401"/>
      <c r="PJN1854" s="401"/>
      <c r="PJO1854" s="401"/>
      <c r="PJP1854" s="401"/>
      <c r="PJQ1854" s="401"/>
      <c r="PJR1854" s="401"/>
      <c r="PJS1854" s="401"/>
      <c r="PJT1854" s="401"/>
      <c r="PJU1854" s="401"/>
      <c r="PJV1854" s="401"/>
      <c r="PJW1854" s="401"/>
      <c r="PJX1854" s="401"/>
      <c r="PJY1854" s="401"/>
      <c r="PJZ1854" s="401"/>
      <c r="PKA1854" s="401"/>
      <c r="PKB1854" s="401"/>
      <c r="PKC1854" s="401"/>
      <c r="PKD1854" s="401"/>
      <c r="PKE1854" s="401"/>
      <c r="PKF1854" s="401"/>
      <c r="PKG1854" s="401"/>
      <c r="PKH1854" s="401"/>
      <c r="PKI1854" s="401"/>
      <c r="PKJ1854" s="401"/>
      <c r="PKK1854" s="401"/>
      <c r="PKL1854" s="401"/>
      <c r="PKM1854" s="401"/>
      <c r="PKN1854" s="401"/>
      <c r="PKO1854" s="401"/>
      <c r="PKP1854" s="401"/>
      <c r="PKQ1854" s="401"/>
      <c r="PKR1854" s="401"/>
      <c r="PKS1854" s="401"/>
      <c r="PKT1854" s="401"/>
      <c r="PKU1854" s="401"/>
      <c r="PKV1854" s="401"/>
      <c r="PKW1854" s="401"/>
      <c r="PKX1854" s="401"/>
      <c r="PKY1854" s="401"/>
      <c r="PKZ1854" s="401"/>
      <c r="PLA1854" s="401"/>
      <c r="PLB1854" s="401"/>
      <c r="PLC1854" s="401"/>
      <c r="PLD1854" s="401"/>
      <c r="PLE1854" s="401"/>
      <c r="PLF1854" s="401"/>
      <c r="PLG1854" s="401"/>
      <c r="PLH1854" s="401"/>
      <c r="PLI1854" s="401"/>
      <c r="PLJ1854" s="401"/>
      <c r="PLK1854" s="401"/>
      <c r="PLL1854" s="401"/>
      <c r="PLM1854" s="401"/>
      <c r="PLN1854" s="401"/>
      <c r="PLO1854" s="401"/>
      <c r="PLP1854" s="401"/>
      <c r="PLQ1854" s="401"/>
      <c r="PLR1854" s="401"/>
      <c r="PLS1854" s="401"/>
      <c r="PLT1854" s="401"/>
      <c r="PLU1854" s="401"/>
      <c r="PLV1854" s="401"/>
      <c r="PLW1854" s="401"/>
      <c r="PLX1854" s="401"/>
      <c r="PLY1854" s="401"/>
      <c r="PLZ1854" s="401"/>
      <c r="PMA1854" s="401"/>
      <c r="PMB1854" s="401"/>
      <c r="PMC1854" s="401"/>
      <c r="PMD1854" s="401"/>
      <c r="PME1854" s="401"/>
      <c r="PMF1854" s="401"/>
      <c r="PMG1854" s="401"/>
      <c r="PMH1854" s="401"/>
      <c r="PMI1854" s="401"/>
      <c r="PMJ1854" s="401"/>
      <c r="PMK1854" s="401"/>
      <c r="PML1854" s="401"/>
      <c r="PMM1854" s="401"/>
      <c r="PMN1854" s="401"/>
      <c r="PMO1854" s="401"/>
      <c r="PMP1854" s="401"/>
      <c r="PMQ1854" s="401"/>
      <c r="PMR1854" s="401"/>
      <c r="PMS1854" s="401"/>
      <c r="PMT1854" s="401"/>
      <c r="PMU1854" s="401"/>
      <c r="PMV1854" s="401"/>
      <c r="PMW1854" s="401"/>
      <c r="PMX1854" s="401"/>
      <c r="PMY1854" s="401"/>
      <c r="PMZ1854" s="401"/>
      <c r="PNA1854" s="401"/>
      <c r="PNB1854" s="401"/>
      <c r="PNC1854" s="401"/>
      <c r="PND1854" s="401"/>
      <c r="PNE1854" s="401"/>
      <c r="PNF1854" s="401"/>
      <c r="PNG1854" s="401"/>
      <c r="PNH1854" s="401"/>
      <c r="PNI1854" s="401"/>
      <c r="PNJ1854" s="401"/>
      <c r="PNK1854" s="401"/>
      <c r="PNL1854" s="401"/>
      <c r="PNM1854" s="401"/>
      <c r="PNN1854" s="401"/>
      <c r="PNO1854" s="401"/>
      <c r="PNP1854" s="401"/>
      <c r="PNQ1854" s="401"/>
      <c r="PNR1854" s="401"/>
      <c r="PNS1854" s="401"/>
      <c r="PNT1854" s="401"/>
      <c r="PNU1854" s="401"/>
      <c r="PNV1854" s="401"/>
      <c r="PNW1854" s="401"/>
      <c r="PNX1854" s="401"/>
      <c r="PNY1854" s="401"/>
      <c r="PNZ1854" s="401"/>
      <c r="POA1854" s="401"/>
      <c r="POB1854" s="401"/>
      <c r="POC1854" s="401"/>
      <c r="POD1854" s="401"/>
      <c r="POE1854" s="401"/>
      <c r="POF1854" s="401"/>
      <c r="POG1854" s="401"/>
      <c r="POH1854" s="401"/>
      <c r="POI1854" s="401"/>
      <c r="POJ1854" s="401"/>
      <c r="POK1854" s="401"/>
      <c r="POL1854" s="401"/>
      <c r="POM1854" s="401"/>
      <c r="PON1854" s="401"/>
      <c r="POO1854" s="401"/>
      <c r="POP1854" s="401"/>
      <c r="POQ1854" s="401"/>
      <c r="POR1854" s="401"/>
      <c r="POS1854" s="401"/>
      <c r="POT1854" s="401"/>
      <c r="POU1854" s="401"/>
      <c r="POV1854" s="401"/>
      <c r="POW1854" s="401"/>
      <c r="POX1854" s="401"/>
      <c r="POY1854" s="401"/>
      <c r="POZ1854" s="401"/>
      <c r="PPA1854" s="401"/>
      <c r="PPB1854" s="401"/>
      <c r="PPC1854" s="401"/>
      <c r="PPD1854" s="401"/>
      <c r="PPE1854" s="401"/>
      <c r="PPF1854" s="401"/>
      <c r="PPG1854" s="401"/>
      <c r="PPH1854" s="401"/>
      <c r="PPI1854" s="401"/>
      <c r="PPJ1854" s="401"/>
      <c r="PPK1854" s="401"/>
      <c r="PPL1854" s="401"/>
      <c r="PPM1854" s="401"/>
      <c r="PPN1854" s="401"/>
      <c r="PPO1854" s="401"/>
      <c r="PPP1854" s="401"/>
      <c r="PPQ1854" s="401"/>
      <c r="PPR1854" s="401"/>
      <c r="PPS1854" s="401"/>
      <c r="PPT1854" s="401"/>
      <c r="PPU1854" s="401"/>
      <c r="PPV1854" s="401"/>
      <c r="PPW1854" s="401"/>
      <c r="PPX1854" s="401"/>
      <c r="PPY1854" s="401"/>
      <c r="PPZ1854" s="401"/>
      <c r="PQA1854" s="401"/>
      <c r="PQB1854" s="401"/>
      <c r="PQC1854" s="401"/>
      <c r="PQD1854" s="401"/>
      <c r="PQE1854" s="401"/>
      <c r="PQF1854" s="401"/>
      <c r="PQG1854" s="401"/>
      <c r="PQH1854" s="401"/>
      <c r="PQI1854" s="401"/>
      <c r="PQJ1854" s="401"/>
      <c r="PQK1854" s="401"/>
      <c r="PQL1854" s="401"/>
      <c r="PQM1854" s="401"/>
      <c r="PQN1854" s="401"/>
      <c r="PQO1854" s="401"/>
      <c r="PQP1854" s="401"/>
      <c r="PQQ1854" s="401"/>
      <c r="PQR1854" s="401"/>
      <c r="PQS1854" s="401"/>
      <c r="PQT1854" s="401"/>
      <c r="PQU1854" s="401"/>
      <c r="PQV1854" s="401"/>
      <c r="PQW1854" s="401"/>
      <c r="PQX1854" s="401"/>
      <c r="PQY1854" s="401"/>
      <c r="PQZ1854" s="401"/>
      <c r="PRA1854" s="401"/>
      <c r="PRB1854" s="401"/>
      <c r="PRC1854" s="401"/>
      <c r="PRD1854" s="401"/>
      <c r="PRE1854" s="401"/>
      <c r="PRF1854" s="401"/>
      <c r="PRG1854" s="401"/>
      <c r="PRH1854" s="401"/>
      <c r="PRI1854" s="401"/>
      <c r="PRJ1854" s="401"/>
      <c r="PRK1854" s="401"/>
      <c r="PRL1854" s="401"/>
      <c r="PRM1854" s="401"/>
      <c r="PRN1854" s="401"/>
      <c r="PRO1854" s="401"/>
      <c r="PRP1854" s="401"/>
      <c r="PRQ1854" s="401"/>
      <c r="PRR1854" s="401"/>
      <c r="PRS1854" s="401"/>
      <c r="PRT1854" s="401"/>
      <c r="PRU1854" s="401"/>
      <c r="PRV1854" s="401"/>
      <c r="PRW1854" s="401"/>
      <c r="PRX1854" s="401"/>
      <c r="PRY1854" s="401"/>
      <c r="PRZ1854" s="401"/>
      <c r="PSA1854" s="401"/>
      <c r="PSB1854" s="401"/>
      <c r="PSC1854" s="401"/>
      <c r="PSD1854" s="401"/>
      <c r="PSE1854" s="401"/>
      <c r="PSF1854" s="401"/>
      <c r="PSG1854" s="401"/>
      <c r="PSH1854" s="401"/>
      <c r="PSI1854" s="401"/>
      <c r="PSJ1854" s="401"/>
      <c r="PSK1854" s="401"/>
      <c r="PSL1854" s="401"/>
      <c r="PSM1854" s="401"/>
      <c r="PSN1854" s="401"/>
      <c r="PSO1854" s="401"/>
      <c r="PSP1854" s="401"/>
      <c r="PSQ1854" s="401"/>
      <c r="PSR1854" s="401"/>
      <c r="PSS1854" s="401"/>
      <c r="PST1854" s="401"/>
      <c r="PSU1854" s="401"/>
      <c r="PSV1854" s="401"/>
      <c r="PSW1854" s="401"/>
      <c r="PSX1854" s="401"/>
      <c r="PSY1854" s="401"/>
      <c r="PSZ1854" s="401"/>
      <c r="PTA1854" s="401"/>
      <c r="PTB1854" s="401"/>
      <c r="PTC1854" s="401"/>
      <c r="PTD1854" s="401"/>
      <c r="PTE1854" s="401"/>
      <c r="PTF1854" s="401"/>
      <c r="PTG1854" s="401"/>
      <c r="PTH1854" s="401"/>
      <c r="PTI1854" s="401"/>
      <c r="PTJ1854" s="401"/>
      <c r="PTK1854" s="401"/>
      <c r="PTL1854" s="401"/>
      <c r="PTM1854" s="401"/>
      <c r="PTN1854" s="401"/>
      <c r="PTO1854" s="401"/>
      <c r="PTP1854" s="401"/>
      <c r="PTQ1854" s="401"/>
      <c r="PTR1854" s="401"/>
      <c r="PTS1854" s="401"/>
      <c r="PTT1854" s="401"/>
      <c r="PTU1854" s="401"/>
      <c r="PTV1854" s="401"/>
      <c r="PTW1854" s="401"/>
      <c r="PTX1854" s="401"/>
      <c r="PTY1854" s="401"/>
      <c r="PTZ1854" s="401"/>
      <c r="PUA1854" s="401"/>
      <c r="PUB1854" s="401"/>
      <c r="PUC1854" s="401"/>
      <c r="PUD1854" s="401"/>
      <c r="PUE1854" s="401"/>
      <c r="PUF1854" s="401"/>
      <c r="PUG1854" s="401"/>
      <c r="PUH1854" s="401"/>
      <c r="PUI1854" s="401"/>
      <c r="PUJ1854" s="401"/>
      <c r="PUK1854" s="401"/>
      <c r="PUL1854" s="401"/>
      <c r="PUM1854" s="401"/>
      <c r="PUN1854" s="401"/>
      <c r="PUO1854" s="401"/>
      <c r="PUP1854" s="401"/>
      <c r="PUQ1854" s="401"/>
      <c r="PUR1854" s="401"/>
      <c r="PUS1854" s="401"/>
      <c r="PUT1854" s="401"/>
      <c r="PUU1854" s="401"/>
      <c r="PUV1854" s="401"/>
      <c r="PUW1854" s="401"/>
      <c r="PUX1854" s="401"/>
      <c r="PUY1854" s="401"/>
      <c r="PUZ1854" s="401"/>
      <c r="PVA1854" s="401"/>
      <c r="PVB1854" s="401"/>
      <c r="PVC1854" s="401"/>
      <c r="PVD1854" s="401"/>
      <c r="PVE1854" s="401"/>
      <c r="PVF1854" s="401"/>
      <c r="PVG1854" s="401"/>
      <c r="PVH1854" s="401"/>
      <c r="PVI1854" s="401"/>
      <c r="PVJ1854" s="401"/>
      <c r="PVK1854" s="401"/>
      <c r="PVL1854" s="401"/>
      <c r="PVM1854" s="401"/>
      <c r="PVN1854" s="401"/>
      <c r="PVO1854" s="401"/>
      <c r="PVP1854" s="401"/>
      <c r="PVQ1854" s="401"/>
      <c r="PVR1854" s="401"/>
      <c r="PVS1854" s="401"/>
      <c r="PVT1854" s="401"/>
      <c r="PVU1854" s="401"/>
      <c r="PVV1854" s="401"/>
      <c r="PVW1854" s="401"/>
      <c r="PVX1854" s="401"/>
      <c r="PVY1854" s="401"/>
      <c r="PVZ1854" s="401"/>
      <c r="PWA1854" s="401"/>
      <c r="PWB1854" s="401"/>
      <c r="PWC1854" s="401"/>
      <c r="PWD1854" s="401"/>
      <c r="PWE1854" s="401"/>
      <c r="PWF1854" s="401"/>
      <c r="PWG1854" s="401"/>
      <c r="PWH1854" s="401"/>
      <c r="PWI1854" s="401"/>
      <c r="PWJ1854" s="401"/>
      <c r="PWK1854" s="401"/>
      <c r="PWL1854" s="401"/>
      <c r="PWM1854" s="401"/>
      <c r="PWN1854" s="401"/>
      <c r="PWO1854" s="401"/>
      <c r="PWP1854" s="401"/>
      <c r="PWQ1854" s="401"/>
      <c r="PWR1854" s="401"/>
      <c r="PWS1854" s="401"/>
      <c r="PWT1854" s="401"/>
      <c r="PWU1854" s="401"/>
      <c r="PWV1854" s="401"/>
      <c r="PWW1854" s="401"/>
      <c r="PWX1854" s="401"/>
      <c r="PWY1854" s="401"/>
      <c r="PWZ1854" s="401"/>
      <c r="PXA1854" s="401"/>
      <c r="PXB1854" s="401"/>
      <c r="PXC1854" s="401"/>
      <c r="PXD1854" s="401"/>
      <c r="PXE1854" s="401"/>
      <c r="PXF1854" s="401"/>
      <c r="PXG1854" s="401"/>
      <c r="PXH1854" s="401"/>
      <c r="PXI1854" s="401"/>
      <c r="PXJ1854" s="401"/>
      <c r="PXK1854" s="401"/>
      <c r="PXL1854" s="401"/>
      <c r="PXM1854" s="401"/>
      <c r="PXN1854" s="401"/>
      <c r="PXO1854" s="401"/>
      <c r="PXP1854" s="401"/>
      <c r="PXQ1854" s="401"/>
      <c r="PXR1854" s="401"/>
      <c r="PXS1854" s="401"/>
      <c r="PXT1854" s="401"/>
      <c r="PXU1854" s="401"/>
      <c r="PXV1854" s="401"/>
      <c r="PXW1854" s="401"/>
      <c r="PXX1854" s="401"/>
      <c r="PXY1854" s="401"/>
      <c r="PXZ1854" s="401"/>
      <c r="PYA1854" s="401"/>
      <c r="PYB1854" s="401"/>
      <c r="PYC1854" s="401"/>
      <c r="PYD1854" s="401"/>
      <c r="PYE1854" s="401"/>
      <c r="PYF1854" s="401"/>
      <c r="PYG1854" s="401"/>
      <c r="PYH1854" s="401"/>
      <c r="PYI1854" s="401"/>
      <c r="PYJ1854" s="401"/>
      <c r="PYK1854" s="401"/>
      <c r="PYL1854" s="401"/>
      <c r="PYM1854" s="401"/>
      <c r="PYN1854" s="401"/>
      <c r="PYO1854" s="401"/>
      <c r="PYP1854" s="401"/>
      <c r="PYQ1854" s="401"/>
      <c r="PYR1854" s="401"/>
      <c r="PYS1854" s="401"/>
      <c r="PYT1854" s="401"/>
      <c r="PYU1854" s="401"/>
      <c r="PYV1854" s="401"/>
      <c r="PYW1854" s="401"/>
      <c r="PYX1854" s="401"/>
      <c r="PYY1854" s="401"/>
      <c r="PYZ1854" s="401"/>
      <c r="PZA1854" s="401"/>
      <c r="PZB1854" s="401"/>
      <c r="PZC1854" s="401"/>
      <c r="PZD1854" s="401"/>
      <c r="PZE1854" s="401"/>
      <c r="PZF1854" s="401"/>
      <c r="PZG1854" s="401"/>
      <c r="PZH1854" s="401"/>
      <c r="PZI1854" s="401"/>
      <c r="PZJ1854" s="401"/>
      <c r="PZK1854" s="401"/>
      <c r="PZL1854" s="401"/>
      <c r="PZM1854" s="401"/>
      <c r="PZN1854" s="401"/>
      <c r="PZO1854" s="401"/>
      <c r="PZP1854" s="401"/>
      <c r="PZQ1854" s="401"/>
      <c r="PZR1854" s="401"/>
      <c r="PZS1854" s="401"/>
      <c r="PZT1854" s="401"/>
      <c r="PZU1854" s="401"/>
      <c r="PZV1854" s="401"/>
      <c r="PZW1854" s="401"/>
      <c r="PZX1854" s="401"/>
      <c r="PZY1854" s="401"/>
      <c r="PZZ1854" s="401"/>
      <c r="QAA1854" s="401"/>
      <c r="QAB1854" s="401"/>
      <c r="QAC1854" s="401"/>
      <c r="QAD1854" s="401"/>
      <c r="QAE1854" s="401"/>
      <c r="QAF1854" s="401"/>
      <c r="QAG1854" s="401"/>
      <c r="QAH1854" s="401"/>
      <c r="QAI1854" s="401"/>
      <c r="QAJ1854" s="401"/>
      <c r="QAK1854" s="401"/>
      <c r="QAL1854" s="401"/>
      <c r="QAM1854" s="401"/>
      <c r="QAN1854" s="401"/>
      <c r="QAO1854" s="401"/>
      <c r="QAP1854" s="401"/>
      <c r="QAQ1854" s="401"/>
      <c r="QAR1854" s="401"/>
      <c r="QAS1854" s="401"/>
      <c r="QAT1854" s="401"/>
      <c r="QAU1854" s="401"/>
      <c r="QAV1854" s="401"/>
      <c r="QAW1854" s="401"/>
      <c r="QAX1854" s="401"/>
      <c r="QAY1854" s="401"/>
      <c r="QAZ1854" s="401"/>
      <c r="QBA1854" s="401"/>
      <c r="QBB1854" s="401"/>
      <c r="QBC1854" s="401"/>
      <c r="QBD1854" s="401"/>
      <c r="QBE1854" s="401"/>
      <c r="QBF1854" s="401"/>
      <c r="QBG1854" s="401"/>
      <c r="QBH1854" s="401"/>
      <c r="QBI1854" s="401"/>
      <c r="QBJ1854" s="401"/>
      <c r="QBK1854" s="401"/>
      <c r="QBL1854" s="401"/>
      <c r="QBM1854" s="401"/>
      <c r="QBN1854" s="401"/>
      <c r="QBO1854" s="401"/>
      <c r="QBP1854" s="401"/>
      <c r="QBQ1854" s="401"/>
      <c r="QBR1854" s="401"/>
      <c r="QBS1854" s="401"/>
      <c r="QBT1854" s="401"/>
      <c r="QBU1854" s="401"/>
      <c r="QBV1854" s="401"/>
      <c r="QBW1854" s="401"/>
      <c r="QBX1854" s="401"/>
      <c r="QBY1854" s="401"/>
      <c r="QBZ1854" s="401"/>
      <c r="QCA1854" s="401"/>
      <c r="QCB1854" s="401"/>
      <c r="QCC1854" s="401"/>
      <c r="QCD1854" s="401"/>
      <c r="QCE1854" s="401"/>
      <c r="QCF1854" s="401"/>
      <c r="QCG1854" s="401"/>
      <c r="QCH1854" s="401"/>
      <c r="QCI1854" s="401"/>
      <c r="QCJ1854" s="401"/>
      <c r="QCK1854" s="401"/>
      <c r="QCL1854" s="401"/>
      <c r="QCM1854" s="401"/>
      <c r="QCN1854" s="401"/>
      <c r="QCO1854" s="401"/>
      <c r="QCP1854" s="401"/>
      <c r="QCQ1854" s="401"/>
      <c r="QCR1854" s="401"/>
      <c r="QCS1854" s="401"/>
      <c r="QCT1854" s="401"/>
      <c r="QCU1854" s="401"/>
      <c r="QCV1854" s="401"/>
      <c r="QCW1854" s="401"/>
      <c r="QCX1854" s="401"/>
      <c r="QCY1854" s="401"/>
      <c r="QCZ1854" s="401"/>
      <c r="QDA1854" s="401"/>
      <c r="QDB1854" s="401"/>
      <c r="QDC1854" s="401"/>
      <c r="QDD1854" s="401"/>
      <c r="QDE1854" s="401"/>
      <c r="QDF1854" s="401"/>
      <c r="QDG1854" s="401"/>
      <c r="QDH1854" s="401"/>
      <c r="QDI1854" s="401"/>
      <c r="QDJ1854" s="401"/>
      <c r="QDK1854" s="401"/>
      <c r="QDL1854" s="401"/>
      <c r="QDM1854" s="401"/>
      <c r="QDN1854" s="401"/>
      <c r="QDO1854" s="401"/>
      <c r="QDP1854" s="401"/>
      <c r="QDQ1854" s="401"/>
      <c r="QDR1854" s="401"/>
      <c r="QDS1854" s="401"/>
      <c r="QDT1854" s="401"/>
      <c r="QDU1854" s="401"/>
      <c r="QDV1854" s="401"/>
      <c r="QDW1854" s="401"/>
      <c r="QDX1854" s="401"/>
      <c r="QDY1854" s="401"/>
      <c r="QDZ1854" s="401"/>
      <c r="QEA1854" s="401"/>
      <c r="QEB1854" s="401"/>
      <c r="QEC1854" s="401"/>
      <c r="QED1854" s="401"/>
      <c r="QEE1854" s="401"/>
      <c r="QEF1854" s="401"/>
      <c r="QEG1854" s="401"/>
      <c r="QEH1854" s="401"/>
      <c r="QEI1854" s="401"/>
      <c r="QEJ1854" s="401"/>
      <c r="QEK1854" s="401"/>
      <c r="QEL1854" s="401"/>
      <c r="QEM1854" s="401"/>
      <c r="QEN1854" s="401"/>
      <c r="QEO1854" s="401"/>
      <c r="QEP1854" s="401"/>
      <c r="QEQ1854" s="401"/>
      <c r="QER1854" s="401"/>
      <c r="QES1854" s="401"/>
      <c r="QET1854" s="401"/>
      <c r="QEU1854" s="401"/>
      <c r="QEV1854" s="401"/>
      <c r="QEW1854" s="401"/>
      <c r="QEX1854" s="401"/>
      <c r="QEY1854" s="401"/>
      <c r="QEZ1854" s="401"/>
      <c r="QFA1854" s="401"/>
      <c r="QFB1854" s="401"/>
      <c r="QFC1854" s="401"/>
      <c r="QFD1854" s="401"/>
      <c r="QFE1854" s="401"/>
      <c r="QFF1854" s="401"/>
      <c r="QFG1854" s="401"/>
      <c r="QFH1854" s="401"/>
      <c r="QFI1854" s="401"/>
      <c r="QFJ1854" s="401"/>
      <c r="QFK1854" s="401"/>
      <c r="QFL1854" s="401"/>
      <c r="QFM1854" s="401"/>
      <c r="QFN1854" s="401"/>
      <c r="QFO1854" s="401"/>
      <c r="QFP1854" s="401"/>
      <c r="QFQ1854" s="401"/>
      <c r="QFR1854" s="401"/>
      <c r="QFS1854" s="401"/>
      <c r="QFT1854" s="401"/>
      <c r="QFU1854" s="401"/>
      <c r="QFV1854" s="401"/>
      <c r="QFW1854" s="401"/>
      <c r="QFX1854" s="401"/>
      <c r="QFY1854" s="401"/>
      <c r="QFZ1854" s="401"/>
      <c r="QGA1854" s="401"/>
      <c r="QGB1854" s="401"/>
      <c r="QGC1854" s="401"/>
      <c r="QGD1854" s="401"/>
      <c r="QGE1854" s="401"/>
      <c r="QGF1854" s="401"/>
      <c r="QGG1854" s="401"/>
      <c r="QGH1854" s="401"/>
      <c r="QGI1854" s="401"/>
      <c r="QGJ1854" s="401"/>
      <c r="QGK1854" s="401"/>
      <c r="QGL1854" s="401"/>
      <c r="QGM1854" s="401"/>
      <c r="QGN1854" s="401"/>
      <c r="QGO1854" s="401"/>
      <c r="QGP1854" s="401"/>
      <c r="QGQ1854" s="401"/>
      <c r="QGR1854" s="401"/>
      <c r="QGS1854" s="401"/>
      <c r="QGT1854" s="401"/>
      <c r="QGU1854" s="401"/>
      <c r="QGV1854" s="401"/>
      <c r="QGW1854" s="401"/>
      <c r="QGX1854" s="401"/>
      <c r="QGY1854" s="401"/>
      <c r="QGZ1854" s="401"/>
      <c r="QHA1854" s="401"/>
      <c r="QHB1854" s="401"/>
      <c r="QHC1854" s="401"/>
      <c r="QHD1854" s="401"/>
      <c r="QHE1854" s="401"/>
      <c r="QHF1854" s="401"/>
      <c r="QHG1854" s="401"/>
      <c r="QHH1854" s="401"/>
      <c r="QHI1854" s="401"/>
      <c r="QHJ1854" s="401"/>
      <c r="QHK1854" s="401"/>
      <c r="QHL1854" s="401"/>
      <c r="QHM1854" s="401"/>
      <c r="QHN1854" s="401"/>
      <c r="QHO1854" s="401"/>
      <c r="QHP1854" s="401"/>
      <c r="QHQ1854" s="401"/>
      <c r="QHR1854" s="401"/>
      <c r="QHS1854" s="401"/>
      <c r="QHT1854" s="401"/>
      <c r="QHU1854" s="401"/>
      <c r="QHV1854" s="401"/>
      <c r="QHW1854" s="401"/>
      <c r="QHX1854" s="401"/>
      <c r="QHY1854" s="401"/>
      <c r="QHZ1854" s="401"/>
      <c r="QIA1854" s="401"/>
      <c r="QIB1854" s="401"/>
      <c r="QIC1854" s="401"/>
      <c r="QID1854" s="401"/>
      <c r="QIE1854" s="401"/>
      <c r="QIF1854" s="401"/>
      <c r="QIG1854" s="401"/>
      <c r="QIH1854" s="401"/>
      <c r="QII1854" s="401"/>
      <c r="QIJ1854" s="401"/>
      <c r="QIK1854" s="401"/>
      <c r="QIL1854" s="401"/>
      <c r="QIM1854" s="401"/>
      <c r="QIN1854" s="401"/>
      <c r="QIO1854" s="401"/>
      <c r="QIP1854" s="401"/>
      <c r="QIQ1854" s="401"/>
      <c r="QIR1854" s="401"/>
      <c r="QIS1854" s="401"/>
      <c r="QIT1854" s="401"/>
      <c r="QIU1854" s="401"/>
      <c r="QIV1854" s="401"/>
      <c r="QIW1854" s="401"/>
      <c r="QIX1854" s="401"/>
      <c r="QIY1854" s="401"/>
      <c r="QIZ1854" s="401"/>
      <c r="QJA1854" s="401"/>
      <c r="QJB1854" s="401"/>
      <c r="QJC1854" s="401"/>
      <c r="QJD1854" s="401"/>
      <c r="QJE1854" s="401"/>
      <c r="QJF1854" s="401"/>
      <c r="QJG1854" s="401"/>
      <c r="QJH1854" s="401"/>
      <c r="QJI1854" s="401"/>
      <c r="QJJ1854" s="401"/>
      <c r="QJK1854" s="401"/>
      <c r="QJL1854" s="401"/>
      <c r="QJM1854" s="401"/>
      <c r="QJN1854" s="401"/>
      <c r="QJO1854" s="401"/>
      <c r="QJP1854" s="401"/>
      <c r="QJQ1854" s="401"/>
      <c r="QJR1854" s="401"/>
      <c r="QJS1854" s="401"/>
      <c r="QJT1854" s="401"/>
      <c r="QJU1854" s="401"/>
      <c r="QJV1854" s="401"/>
      <c r="QJW1854" s="401"/>
      <c r="QJX1854" s="401"/>
      <c r="QJY1854" s="401"/>
      <c r="QJZ1854" s="401"/>
      <c r="QKA1854" s="401"/>
      <c r="QKB1854" s="401"/>
      <c r="QKC1854" s="401"/>
      <c r="QKD1854" s="401"/>
      <c r="QKE1854" s="401"/>
      <c r="QKF1854" s="401"/>
      <c r="QKG1854" s="401"/>
      <c r="QKH1854" s="401"/>
      <c r="QKI1854" s="401"/>
      <c r="QKJ1854" s="401"/>
      <c r="QKK1854" s="401"/>
      <c r="QKL1854" s="401"/>
      <c r="QKM1854" s="401"/>
      <c r="QKN1854" s="401"/>
      <c r="QKO1854" s="401"/>
      <c r="QKP1854" s="401"/>
      <c r="QKQ1854" s="401"/>
      <c r="QKR1854" s="401"/>
      <c r="QKS1854" s="401"/>
      <c r="QKT1854" s="401"/>
      <c r="QKU1854" s="401"/>
      <c r="QKV1854" s="401"/>
      <c r="QKW1854" s="401"/>
      <c r="QKX1854" s="401"/>
      <c r="QKY1854" s="401"/>
      <c r="QKZ1854" s="401"/>
      <c r="QLA1854" s="401"/>
      <c r="QLB1854" s="401"/>
      <c r="QLC1854" s="401"/>
      <c r="QLD1854" s="401"/>
      <c r="QLE1854" s="401"/>
      <c r="QLF1854" s="401"/>
      <c r="QLG1854" s="401"/>
      <c r="QLH1854" s="401"/>
      <c r="QLI1854" s="401"/>
      <c r="QLJ1854" s="401"/>
      <c r="QLK1854" s="401"/>
      <c r="QLL1854" s="401"/>
      <c r="QLM1854" s="401"/>
      <c r="QLN1854" s="401"/>
      <c r="QLO1854" s="401"/>
      <c r="QLP1854" s="401"/>
      <c r="QLQ1854" s="401"/>
      <c r="QLR1854" s="401"/>
      <c r="QLS1854" s="401"/>
      <c r="QLT1854" s="401"/>
      <c r="QLU1854" s="401"/>
      <c r="QLV1854" s="401"/>
      <c r="QLW1854" s="401"/>
      <c r="QLX1854" s="401"/>
      <c r="QLY1854" s="401"/>
      <c r="QLZ1854" s="401"/>
      <c r="QMA1854" s="401"/>
      <c r="QMB1854" s="401"/>
      <c r="QMC1854" s="401"/>
      <c r="QMD1854" s="401"/>
      <c r="QME1854" s="401"/>
      <c r="QMF1854" s="401"/>
      <c r="QMG1854" s="401"/>
      <c r="QMH1854" s="401"/>
      <c r="QMI1854" s="401"/>
      <c r="QMJ1854" s="401"/>
      <c r="QMK1854" s="401"/>
      <c r="QML1854" s="401"/>
      <c r="QMM1854" s="401"/>
      <c r="QMN1854" s="401"/>
      <c r="QMO1854" s="401"/>
      <c r="QMP1854" s="401"/>
      <c r="QMQ1854" s="401"/>
      <c r="QMR1854" s="401"/>
      <c r="QMS1854" s="401"/>
      <c r="QMT1854" s="401"/>
      <c r="QMU1854" s="401"/>
      <c r="QMV1854" s="401"/>
      <c r="QMW1854" s="401"/>
      <c r="QMX1854" s="401"/>
      <c r="QMY1854" s="401"/>
      <c r="QMZ1854" s="401"/>
      <c r="QNA1854" s="401"/>
      <c r="QNB1854" s="401"/>
      <c r="QNC1854" s="401"/>
      <c r="QND1854" s="401"/>
      <c r="QNE1854" s="401"/>
      <c r="QNF1854" s="401"/>
      <c r="QNG1854" s="401"/>
      <c r="QNH1854" s="401"/>
      <c r="QNI1854" s="401"/>
      <c r="QNJ1854" s="401"/>
      <c r="QNK1854" s="401"/>
      <c r="QNL1854" s="401"/>
      <c r="QNM1854" s="401"/>
      <c r="QNN1854" s="401"/>
      <c r="QNO1854" s="401"/>
      <c r="QNP1854" s="401"/>
      <c r="QNQ1854" s="401"/>
      <c r="QNR1854" s="401"/>
      <c r="QNS1854" s="401"/>
      <c r="QNT1854" s="401"/>
      <c r="QNU1854" s="401"/>
      <c r="QNV1854" s="401"/>
      <c r="QNW1854" s="401"/>
      <c r="QNX1854" s="401"/>
      <c r="QNY1854" s="401"/>
      <c r="QNZ1854" s="401"/>
      <c r="QOA1854" s="401"/>
      <c r="QOB1854" s="401"/>
      <c r="QOC1854" s="401"/>
      <c r="QOD1854" s="401"/>
      <c r="QOE1854" s="401"/>
      <c r="QOF1854" s="401"/>
      <c r="QOG1854" s="401"/>
      <c r="QOH1854" s="401"/>
      <c r="QOI1854" s="401"/>
      <c r="QOJ1854" s="401"/>
      <c r="QOK1854" s="401"/>
      <c r="QOL1854" s="401"/>
      <c r="QOM1854" s="401"/>
      <c r="QON1854" s="401"/>
      <c r="QOO1854" s="401"/>
      <c r="QOP1854" s="401"/>
      <c r="QOQ1854" s="401"/>
      <c r="QOR1854" s="401"/>
      <c r="QOS1854" s="401"/>
      <c r="QOT1854" s="401"/>
      <c r="QOU1854" s="401"/>
      <c r="QOV1854" s="401"/>
      <c r="QOW1854" s="401"/>
      <c r="QOX1854" s="401"/>
      <c r="QOY1854" s="401"/>
      <c r="QOZ1854" s="401"/>
      <c r="QPA1854" s="401"/>
      <c r="QPB1854" s="401"/>
      <c r="QPC1854" s="401"/>
      <c r="QPD1854" s="401"/>
      <c r="QPE1854" s="401"/>
      <c r="QPF1854" s="401"/>
      <c r="QPG1854" s="401"/>
      <c r="QPH1854" s="401"/>
      <c r="QPI1854" s="401"/>
      <c r="QPJ1854" s="401"/>
      <c r="QPK1854" s="401"/>
      <c r="QPL1854" s="401"/>
      <c r="QPM1854" s="401"/>
      <c r="QPN1854" s="401"/>
      <c r="QPO1854" s="401"/>
      <c r="QPP1854" s="401"/>
      <c r="QPQ1854" s="401"/>
      <c r="QPR1854" s="401"/>
      <c r="QPS1854" s="401"/>
      <c r="QPT1854" s="401"/>
      <c r="QPU1854" s="401"/>
      <c r="QPV1854" s="401"/>
      <c r="QPW1854" s="401"/>
      <c r="QPX1854" s="401"/>
      <c r="QPY1854" s="401"/>
      <c r="QPZ1854" s="401"/>
      <c r="QQA1854" s="401"/>
      <c r="QQB1854" s="401"/>
      <c r="QQC1854" s="401"/>
      <c r="QQD1854" s="401"/>
      <c r="QQE1854" s="401"/>
      <c r="QQF1854" s="401"/>
      <c r="QQG1854" s="401"/>
      <c r="QQH1854" s="401"/>
      <c r="QQI1854" s="401"/>
      <c r="QQJ1854" s="401"/>
      <c r="QQK1854" s="401"/>
      <c r="QQL1854" s="401"/>
      <c r="QQM1854" s="401"/>
      <c r="QQN1854" s="401"/>
      <c r="QQO1854" s="401"/>
      <c r="QQP1854" s="401"/>
      <c r="QQQ1854" s="401"/>
      <c r="QQR1854" s="401"/>
      <c r="QQS1854" s="401"/>
      <c r="QQT1854" s="401"/>
      <c r="QQU1854" s="401"/>
      <c r="QQV1854" s="401"/>
      <c r="QQW1854" s="401"/>
      <c r="QQX1854" s="401"/>
      <c r="QQY1854" s="401"/>
      <c r="QQZ1854" s="401"/>
      <c r="QRA1854" s="401"/>
      <c r="QRB1854" s="401"/>
      <c r="QRC1854" s="401"/>
      <c r="QRD1854" s="401"/>
      <c r="QRE1854" s="401"/>
      <c r="QRF1854" s="401"/>
      <c r="QRG1854" s="401"/>
      <c r="QRH1854" s="401"/>
      <c r="QRI1854" s="401"/>
      <c r="QRJ1854" s="401"/>
      <c r="QRK1854" s="401"/>
      <c r="QRL1854" s="401"/>
      <c r="QRM1854" s="401"/>
      <c r="QRN1854" s="401"/>
      <c r="QRO1854" s="401"/>
      <c r="QRP1854" s="401"/>
      <c r="QRQ1854" s="401"/>
      <c r="QRR1854" s="401"/>
      <c r="QRS1854" s="401"/>
      <c r="QRT1854" s="401"/>
      <c r="QRU1854" s="401"/>
      <c r="QRV1854" s="401"/>
      <c r="QRW1854" s="401"/>
      <c r="QRX1854" s="401"/>
      <c r="QRY1854" s="401"/>
      <c r="QRZ1854" s="401"/>
      <c r="QSA1854" s="401"/>
      <c r="QSB1854" s="401"/>
      <c r="QSC1854" s="401"/>
      <c r="QSD1854" s="401"/>
      <c r="QSE1854" s="401"/>
      <c r="QSF1854" s="401"/>
      <c r="QSG1854" s="401"/>
      <c r="QSH1854" s="401"/>
      <c r="QSI1854" s="401"/>
      <c r="QSJ1854" s="401"/>
      <c r="QSK1854" s="401"/>
      <c r="QSL1854" s="401"/>
      <c r="QSM1854" s="401"/>
      <c r="QSN1854" s="401"/>
      <c r="QSO1854" s="401"/>
      <c r="QSP1854" s="401"/>
      <c r="QSQ1854" s="401"/>
      <c r="QSR1854" s="401"/>
      <c r="QSS1854" s="401"/>
      <c r="QST1854" s="401"/>
      <c r="QSU1854" s="401"/>
      <c r="QSV1854" s="401"/>
      <c r="QSW1854" s="401"/>
      <c r="QSX1854" s="401"/>
      <c r="QSY1854" s="401"/>
      <c r="QSZ1854" s="401"/>
      <c r="QTA1854" s="401"/>
      <c r="QTB1854" s="401"/>
      <c r="QTC1854" s="401"/>
      <c r="QTD1854" s="401"/>
      <c r="QTE1854" s="401"/>
      <c r="QTF1854" s="401"/>
      <c r="QTG1854" s="401"/>
      <c r="QTH1854" s="401"/>
      <c r="QTI1854" s="401"/>
      <c r="QTJ1854" s="401"/>
      <c r="QTK1854" s="401"/>
      <c r="QTL1854" s="401"/>
      <c r="QTM1854" s="401"/>
      <c r="QTN1854" s="401"/>
      <c r="QTO1854" s="401"/>
      <c r="QTP1854" s="401"/>
      <c r="QTQ1854" s="401"/>
      <c r="QTR1854" s="401"/>
      <c r="QTS1854" s="401"/>
      <c r="QTT1854" s="401"/>
      <c r="QTU1854" s="401"/>
      <c r="QTV1854" s="401"/>
      <c r="QTW1854" s="401"/>
      <c r="QTX1854" s="401"/>
      <c r="QTY1854" s="401"/>
      <c r="QTZ1854" s="401"/>
      <c r="QUA1854" s="401"/>
      <c r="QUB1854" s="401"/>
      <c r="QUC1854" s="401"/>
      <c r="QUD1854" s="401"/>
      <c r="QUE1854" s="401"/>
      <c r="QUF1854" s="401"/>
      <c r="QUG1854" s="401"/>
      <c r="QUH1854" s="401"/>
      <c r="QUI1854" s="401"/>
      <c r="QUJ1854" s="401"/>
      <c r="QUK1854" s="401"/>
      <c r="QUL1854" s="401"/>
      <c r="QUM1854" s="401"/>
      <c r="QUN1854" s="401"/>
      <c r="QUO1854" s="401"/>
      <c r="QUP1854" s="401"/>
      <c r="QUQ1854" s="401"/>
      <c r="QUR1854" s="401"/>
      <c r="QUS1854" s="401"/>
      <c r="QUT1854" s="401"/>
      <c r="QUU1854" s="401"/>
      <c r="QUV1854" s="401"/>
      <c r="QUW1854" s="401"/>
      <c r="QUX1854" s="401"/>
      <c r="QUY1854" s="401"/>
      <c r="QUZ1854" s="401"/>
      <c r="QVA1854" s="401"/>
      <c r="QVB1854" s="401"/>
      <c r="QVC1854" s="401"/>
      <c r="QVD1854" s="401"/>
      <c r="QVE1854" s="401"/>
      <c r="QVF1854" s="401"/>
      <c r="QVG1854" s="401"/>
      <c r="QVH1854" s="401"/>
      <c r="QVI1854" s="401"/>
      <c r="QVJ1854" s="401"/>
      <c r="QVK1854" s="401"/>
      <c r="QVL1854" s="401"/>
      <c r="QVM1854" s="401"/>
      <c r="QVN1854" s="401"/>
      <c r="QVO1854" s="401"/>
      <c r="QVP1854" s="401"/>
      <c r="QVQ1854" s="401"/>
      <c r="QVR1854" s="401"/>
      <c r="QVS1854" s="401"/>
      <c r="QVT1854" s="401"/>
      <c r="QVU1854" s="401"/>
      <c r="QVV1854" s="401"/>
      <c r="QVW1854" s="401"/>
      <c r="QVX1854" s="401"/>
      <c r="QVY1854" s="401"/>
      <c r="QVZ1854" s="401"/>
      <c r="QWA1854" s="401"/>
      <c r="QWB1854" s="401"/>
      <c r="QWC1854" s="401"/>
      <c r="QWD1854" s="401"/>
      <c r="QWE1854" s="401"/>
      <c r="QWF1854" s="401"/>
      <c r="QWG1854" s="401"/>
      <c r="QWH1854" s="401"/>
      <c r="QWI1854" s="401"/>
      <c r="QWJ1854" s="401"/>
      <c r="QWK1854" s="401"/>
      <c r="QWL1854" s="401"/>
      <c r="QWM1854" s="401"/>
      <c r="QWN1854" s="401"/>
      <c r="QWO1854" s="401"/>
      <c r="QWP1854" s="401"/>
      <c r="QWQ1854" s="401"/>
      <c r="QWR1854" s="401"/>
      <c r="QWS1854" s="401"/>
      <c r="QWT1854" s="401"/>
      <c r="QWU1854" s="401"/>
      <c r="QWV1854" s="401"/>
      <c r="QWW1854" s="401"/>
      <c r="QWX1854" s="401"/>
      <c r="QWY1854" s="401"/>
      <c r="QWZ1854" s="401"/>
      <c r="QXA1854" s="401"/>
      <c r="QXB1854" s="401"/>
      <c r="QXC1854" s="401"/>
      <c r="QXD1854" s="401"/>
      <c r="QXE1854" s="401"/>
      <c r="QXF1854" s="401"/>
      <c r="QXG1854" s="401"/>
      <c r="QXH1854" s="401"/>
      <c r="QXI1854" s="401"/>
      <c r="QXJ1854" s="401"/>
      <c r="QXK1854" s="401"/>
      <c r="QXL1854" s="401"/>
      <c r="QXM1854" s="401"/>
      <c r="QXN1854" s="401"/>
      <c r="QXO1854" s="401"/>
      <c r="QXP1854" s="401"/>
      <c r="QXQ1854" s="401"/>
      <c r="QXR1854" s="401"/>
      <c r="QXS1854" s="401"/>
      <c r="QXT1854" s="401"/>
      <c r="QXU1854" s="401"/>
      <c r="QXV1854" s="401"/>
      <c r="QXW1854" s="401"/>
      <c r="QXX1854" s="401"/>
      <c r="QXY1854" s="401"/>
      <c r="QXZ1854" s="401"/>
      <c r="QYA1854" s="401"/>
      <c r="QYB1854" s="401"/>
      <c r="QYC1854" s="401"/>
      <c r="QYD1854" s="401"/>
      <c r="QYE1854" s="401"/>
      <c r="QYF1854" s="401"/>
      <c r="QYG1854" s="401"/>
      <c r="QYH1854" s="401"/>
      <c r="QYI1854" s="401"/>
      <c r="QYJ1854" s="401"/>
      <c r="QYK1854" s="401"/>
      <c r="QYL1854" s="401"/>
      <c r="QYM1854" s="401"/>
      <c r="QYN1854" s="401"/>
      <c r="QYO1854" s="401"/>
      <c r="QYP1854" s="401"/>
      <c r="QYQ1854" s="401"/>
      <c r="QYR1854" s="401"/>
      <c r="QYS1854" s="401"/>
      <c r="QYT1854" s="401"/>
      <c r="QYU1854" s="401"/>
      <c r="QYV1854" s="401"/>
      <c r="QYW1854" s="401"/>
      <c r="QYX1854" s="401"/>
      <c r="QYY1854" s="401"/>
      <c r="QYZ1854" s="401"/>
      <c r="QZA1854" s="401"/>
      <c r="QZB1854" s="401"/>
      <c r="QZC1854" s="401"/>
      <c r="QZD1854" s="401"/>
      <c r="QZE1854" s="401"/>
      <c r="QZF1854" s="401"/>
      <c r="QZG1854" s="401"/>
      <c r="QZH1854" s="401"/>
      <c r="QZI1854" s="401"/>
      <c r="QZJ1854" s="401"/>
      <c r="QZK1854" s="401"/>
      <c r="QZL1854" s="401"/>
      <c r="QZM1854" s="401"/>
      <c r="QZN1854" s="401"/>
      <c r="QZO1854" s="401"/>
      <c r="QZP1854" s="401"/>
      <c r="QZQ1854" s="401"/>
      <c r="QZR1854" s="401"/>
      <c r="QZS1854" s="401"/>
      <c r="QZT1854" s="401"/>
      <c r="QZU1854" s="401"/>
      <c r="QZV1854" s="401"/>
      <c r="QZW1854" s="401"/>
      <c r="QZX1854" s="401"/>
      <c r="QZY1854" s="401"/>
      <c r="QZZ1854" s="401"/>
      <c r="RAA1854" s="401"/>
      <c r="RAB1854" s="401"/>
      <c r="RAC1854" s="401"/>
      <c r="RAD1854" s="401"/>
      <c r="RAE1854" s="401"/>
      <c r="RAF1854" s="401"/>
      <c r="RAG1854" s="401"/>
      <c r="RAH1854" s="401"/>
      <c r="RAI1854" s="401"/>
      <c r="RAJ1854" s="401"/>
      <c r="RAK1854" s="401"/>
      <c r="RAL1854" s="401"/>
      <c r="RAM1854" s="401"/>
      <c r="RAN1854" s="401"/>
      <c r="RAO1854" s="401"/>
      <c r="RAP1854" s="401"/>
      <c r="RAQ1854" s="401"/>
      <c r="RAR1854" s="401"/>
      <c r="RAS1854" s="401"/>
      <c r="RAT1854" s="401"/>
      <c r="RAU1854" s="401"/>
      <c r="RAV1854" s="401"/>
      <c r="RAW1854" s="401"/>
      <c r="RAX1854" s="401"/>
      <c r="RAY1854" s="401"/>
      <c r="RAZ1854" s="401"/>
      <c r="RBA1854" s="401"/>
      <c r="RBB1854" s="401"/>
      <c r="RBC1854" s="401"/>
      <c r="RBD1854" s="401"/>
      <c r="RBE1854" s="401"/>
      <c r="RBF1854" s="401"/>
      <c r="RBG1854" s="401"/>
      <c r="RBH1854" s="401"/>
      <c r="RBI1854" s="401"/>
      <c r="RBJ1854" s="401"/>
      <c r="RBK1854" s="401"/>
      <c r="RBL1854" s="401"/>
      <c r="RBM1854" s="401"/>
      <c r="RBN1854" s="401"/>
      <c r="RBO1854" s="401"/>
      <c r="RBP1854" s="401"/>
      <c r="RBQ1854" s="401"/>
      <c r="RBR1854" s="401"/>
      <c r="RBS1854" s="401"/>
      <c r="RBT1854" s="401"/>
      <c r="RBU1854" s="401"/>
      <c r="RBV1854" s="401"/>
      <c r="RBW1854" s="401"/>
      <c r="RBX1854" s="401"/>
      <c r="RBY1854" s="401"/>
      <c r="RBZ1854" s="401"/>
      <c r="RCA1854" s="401"/>
      <c r="RCB1854" s="401"/>
      <c r="RCC1854" s="401"/>
      <c r="RCD1854" s="401"/>
      <c r="RCE1854" s="401"/>
      <c r="RCF1854" s="401"/>
      <c r="RCG1854" s="401"/>
      <c r="RCH1854" s="401"/>
      <c r="RCI1854" s="401"/>
      <c r="RCJ1854" s="401"/>
      <c r="RCK1854" s="401"/>
      <c r="RCL1854" s="401"/>
      <c r="RCM1854" s="401"/>
      <c r="RCN1854" s="401"/>
      <c r="RCO1854" s="401"/>
      <c r="RCP1854" s="401"/>
      <c r="RCQ1854" s="401"/>
      <c r="RCR1854" s="401"/>
      <c r="RCS1854" s="401"/>
      <c r="RCT1854" s="401"/>
      <c r="RCU1854" s="401"/>
      <c r="RCV1854" s="401"/>
      <c r="RCW1854" s="401"/>
      <c r="RCX1854" s="401"/>
      <c r="RCY1854" s="401"/>
      <c r="RCZ1854" s="401"/>
      <c r="RDA1854" s="401"/>
      <c r="RDB1854" s="401"/>
      <c r="RDC1854" s="401"/>
      <c r="RDD1854" s="401"/>
      <c r="RDE1854" s="401"/>
      <c r="RDF1854" s="401"/>
      <c r="RDG1854" s="401"/>
      <c r="RDH1854" s="401"/>
      <c r="RDI1854" s="401"/>
      <c r="RDJ1854" s="401"/>
      <c r="RDK1854" s="401"/>
      <c r="RDL1854" s="401"/>
      <c r="RDM1854" s="401"/>
      <c r="RDN1854" s="401"/>
      <c r="RDO1854" s="401"/>
      <c r="RDP1854" s="401"/>
      <c r="RDQ1854" s="401"/>
      <c r="RDR1854" s="401"/>
      <c r="RDS1854" s="401"/>
      <c r="RDT1854" s="401"/>
      <c r="RDU1854" s="401"/>
      <c r="RDV1854" s="401"/>
      <c r="RDW1854" s="401"/>
      <c r="RDX1854" s="401"/>
      <c r="RDY1854" s="401"/>
      <c r="RDZ1854" s="401"/>
      <c r="REA1854" s="401"/>
      <c r="REB1854" s="401"/>
      <c r="REC1854" s="401"/>
      <c r="RED1854" s="401"/>
      <c r="REE1854" s="401"/>
      <c r="REF1854" s="401"/>
      <c r="REG1854" s="401"/>
      <c r="REH1854" s="401"/>
      <c r="REI1854" s="401"/>
      <c r="REJ1854" s="401"/>
      <c r="REK1854" s="401"/>
      <c r="REL1854" s="401"/>
      <c r="REM1854" s="401"/>
      <c r="REN1854" s="401"/>
      <c r="REO1854" s="401"/>
      <c r="REP1854" s="401"/>
      <c r="REQ1854" s="401"/>
      <c r="RER1854" s="401"/>
      <c r="RES1854" s="401"/>
      <c r="RET1854" s="401"/>
      <c r="REU1854" s="401"/>
      <c r="REV1854" s="401"/>
      <c r="REW1854" s="401"/>
      <c r="REX1854" s="401"/>
      <c r="REY1854" s="401"/>
      <c r="REZ1854" s="401"/>
      <c r="RFA1854" s="401"/>
      <c r="RFB1854" s="401"/>
      <c r="RFC1854" s="401"/>
      <c r="RFD1854" s="401"/>
      <c r="RFE1854" s="401"/>
      <c r="RFF1854" s="401"/>
      <c r="RFG1854" s="401"/>
      <c r="RFH1854" s="401"/>
      <c r="RFI1854" s="401"/>
      <c r="RFJ1854" s="401"/>
      <c r="RFK1854" s="401"/>
      <c r="RFL1854" s="401"/>
      <c r="RFM1854" s="401"/>
      <c r="RFN1854" s="401"/>
      <c r="RFO1854" s="401"/>
      <c r="RFP1854" s="401"/>
      <c r="RFQ1854" s="401"/>
      <c r="RFR1854" s="401"/>
      <c r="RFS1854" s="401"/>
      <c r="RFT1854" s="401"/>
      <c r="RFU1854" s="401"/>
      <c r="RFV1854" s="401"/>
      <c r="RFW1854" s="401"/>
      <c r="RFX1854" s="401"/>
      <c r="RFY1854" s="401"/>
      <c r="RFZ1854" s="401"/>
      <c r="RGA1854" s="401"/>
      <c r="RGB1854" s="401"/>
      <c r="RGC1854" s="401"/>
      <c r="RGD1854" s="401"/>
      <c r="RGE1854" s="401"/>
      <c r="RGF1854" s="401"/>
      <c r="RGG1854" s="401"/>
      <c r="RGH1854" s="401"/>
      <c r="RGI1854" s="401"/>
      <c r="RGJ1854" s="401"/>
      <c r="RGK1854" s="401"/>
      <c r="RGL1854" s="401"/>
      <c r="RGM1854" s="401"/>
      <c r="RGN1854" s="401"/>
      <c r="RGO1854" s="401"/>
      <c r="RGP1854" s="401"/>
      <c r="RGQ1854" s="401"/>
      <c r="RGR1854" s="401"/>
      <c r="RGS1854" s="401"/>
      <c r="RGT1854" s="401"/>
      <c r="RGU1854" s="401"/>
      <c r="RGV1854" s="401"/>
      <c r="RGW1854" s="401"/>
      <c r="RGX1854" s="401"/>
      <c r="RGY1854" s="401"/>
      <c r="RGZ1854" s="401"/>
      <c r="RHA1854" s="401"/>
      <c r="RHB1854" s="401"/>
      <c r="RHC1854" s="401"/>
      <c r="RHD1854" s="401"/>
      <c r="RHE1854" s="401"/>
      <c r="RHF1854" s="401"/>
      <c r="RHG1854" s="401"/>
      <c r="RHH1854" s="401"/>
      <c r="RHI1854" s="401"/>
      <c r="RHJ1854" s="401"/>
      <c r="RHK1854" s="401"/>
      <c r="RHL1854" s="401"/>
      <c r="RHM1854" s="401"/>
      <c r="RHN1854" s="401"/>
      <c r="RHO1854" s="401"/>
      <c r="RHP1854" s="401"/>
      <c r="RHQ1854" s="401"/>
      <c r="RHR1854" s="401"/>
      <c r="RHS1854" s="401"/>
      <c r="RHT1854" s="401"/>
      <c r="RHU1854" s="401"/>
      <c r="RHV1854" s="401"/>
      <c r="RHW1854" s="401"/>
      <c r="RHX1854" s="401"/>
      <c r="RHY1854" s="401"/>
      <c r="RHZ1854" s="401"/>
      <c r="RIA1854" s="401"/>
      <c r="RIB1854" s="401"/>
      <c r="RIC1854" s="401"/>
      <c r="RID1854" s="401"/>
      <c r="RIE1854" s="401"/>
      <c r="RIF1854" s="401"/>
      <c r="RIG1854" s="401"/>
      <c r="RIH1854" s="401"/>
      <c r="RII1854" s="401"/>
      <c r="RIJ1854" s="401"/>
      <c r="RIK1854" s="401"/>
      <c r="RIL1854" s="401"/>
      <c r="RIM1854" s="401"/>
      <c r="RIN1854" s="401"/>
      <c r="RIO1854" s="401"/>
      <c r="RIP1854" s="401"/>
      <c r="RIQ1854" s="401"/>
      <c r="RIR1854" s="401"/>
      <c r="RIS1854" s="401"/>
      <c r="RIT1854" s="401"/>
      <c r="RIU1854" s="401"/>
      <c r="RIV1854" s="401"/>
      <c r="RIW1854" s="401"/>
      <c r="RIX1854" s="401"/>
      <c r="RIY1854" s="401"/>
      <c r="RIZ1854" s="401"/>
      <c r="RJA1854" s="401"/>
      <c r="RJB1854" s="401"/>
      <c r="RJC1854" s="401"/>
      <c r="RJD1854" s="401"/>
      <c r="RJE1854" s="401"/>
      <c r="RJF1854" s="401"/>
      <c r="RJG1854" s="401"/>
      <c r="RJH1854" s="401"/>
      <c r="RJI1854" s="401"/>
      <c r="RJJ1854" s="401"/>
      <c r="RJK1854" s="401"/>
      <c r="RJL1854" s="401"/>
      <c r="RJM1854" s="401"/>
      <c r="RJN1854" s="401"/>
      <c r="RJO1854" s="401"/>
      <c r="RJP1854" s="401"/>
      <c r="RJQ1854" s="401"/>
      <c r="RJR1854" s="401"/>
      <c r="RJS1854" s="401"/>
      <c r="RJT1854" s="401"/>
      <c r="RJU1854" s="401"/>
      <c r="RJV1854" s="401"/>
      <c r="RJW1854" s="401"/>
      <c r="RJX1854" s="401"/>
      <c r="RJY1854" s="401"/>
      <c r="RJZ1854" s="401"/>
      <c r="RKA1854" s="401"/>
      <c r="RKB1854" s="401"/>
      <c r="RKC1854" s="401"/>
      <c r="RKD1854" s="401"/>
      <c r="RKE1854" s="401"/>
      <c r="RKF1854" s="401"/>
      <c r="RKG1854" s="401"/>
      <c r="RKH1854" s="401"/>
      <c r="RKI1854" s="401"/>
      <c r="RKJ1854" s="401"/>
      <c r="RKK1854" s="401"/>
      <c r="RKL1854" s="401"/>
      <c r="RKM1854" s="401"/>
      <c r="RKN1854" s="401"/>
      <c r="RKO1854" s="401"/>
      <c r="RKP1854" s="401"/>
      <c r="RKQ1854" s="401"/>
      <c r="RKR1854" s="401"/>
      <c r="RKS1854" s="401"/>
      <c r="RKT1854" s="401"/>
      <c r="RKU1854" s="401"/>
      <c r="RKV1854" s="401"/>
      <c r="RKW1854" s="401"/>
      <c r="RKX1854" s="401"/>
      <c r="RKY1854" s="401"/>
      <c r="RKZ1854" s="401"/>
      <c r="RLA1854" s="401"/>
      <c r="RLB1854" s="401"/>
      <c r="RLC1854" s="401"/>
      <c r="RLD1854" s="401"/>
      <c r="RLE1854" s="401"/>
      <c r="RLF1854" s="401"/>
      <c r="RLG1854" s="401"/>
      <c r="RLH1854" s="401"/>
      <c r="RLI1854" s="401"/>
      <c r="RLJ1854" s="401"/>
      <c r="RLK1854" s="401"/>
      <c r="RLL1854" s="401"/>
      <c r="RLM1854" s="401"/>
      <c r="RLN1854" s="401"/>
      <c r="RLO1854" s="401"/>
      <c r="RLP1854" s="401"/>
      <c r="RLQ1854" s="401"/>
      <c r="RLR1854" s="401"/>
      <c r="RLS1854" s="401"/>
      <c r="RLT1854" s="401"/>
      <c r="RLU1854" s="401"/>
      <c r="RLV1854" s="401"/>
      <c r="RLW1854" s="401"/>
      <c r="RLX1854" s="401"/>
      <c r="RLY1854" s="401"/>
      <c r="RLZ1854" s="401"/>
      <c r="RMA1854" s="401"/>
      <c r="RMB1854" s="401"/>
      <c r="RMC1854" s="401"/>
      <c r="RMD1854" s="401"/>
      <c r="RME1854" s="401"/>
      <c r="RMF1854" s="401"/>
      <c r="RMG1854" s="401"/>
      <c r="RMH1854" s="401"/>
      <c r="RMI1854" s="401"/>
      <c r="RMJ1854" s="401"/>
      <c r="RMK1854" s="401"/>
      <c r="RML1854" s="401"/>
      <c r="RMM1854" s="401"/>
      <c r="RMN1854" s="401"/>
      <c r="RMO1854" s="401"/>
      <c r="RMP1854" s="401"/>
      <c r="RMQ1854" s="401"/>
      <c r="RMR1854" s="401"/>
      <c r="RMS1854" s="401"/>
      <c r="RMT1854" s="401"/>
      <c r="RMU1854" s="401"/>
      <c r="RMV1854" s="401"/>
      <c r="RMW1854" s="401"/>
      <c r="RMX1854" s="401"/>
      <c r="RMY1854" s="401"/>
      <c r="RMZ1854" s="401"/>
      <c r="RNA1854" s="401"/>
      <c r="RNB1854" s="401"/>
      <c r="RNC1854" s="401"/>
      <c r="RND1854" s="401"/>
      <c r="RNE1854" s="401"/>
      <c r="RNF1854" s="401"/>
      <c r="RNG1854" s="401"/>
      <c r="RNH1854" s="401"/>
      <c r="RNI1854" s="401"/>
      <c r="RNJ1854" s="401"/>
      <c r="RNK1854" s="401"/>
      <c r="RNL1854" s="401"/>
      <c r="RNM1854" s="401"/>
      <c r="RNN1854" s="401"/>
      <c r="RNO1854" s="401"/>
      <c r="RNP1854" s="401"/>
      <c r="RNQ1854" s="401"/>
      <c r="RNR1854" s="401"/>
      <c r="RNS1854" s="401"/>
      <c r="RNT1854" s="401"/>
      <c r="RNU1854" s="401"/>
      <c r="RNV1854" s="401"/>
      <c r="RNW1854" s="401"/>
      <c r="RNX1854" s="401"/>
      <c r="RNY1854" s="401"/>
      <c r="RNZ1854" s="401"/>
      <c r="ROA1854" s="401"/>
      <c r="ROB1854" s="401"/>
      <c r="ROC1854" s="401"/>
      <c r="ROD1854" s="401"/>
      <c r="ROE1854" s="401"/>
      <c r="ROF1854" s="401"/>
      <c r="ROG1854" s="401"/>
      <c r="ROH1854" s="401"/>
      <c r="ROI1854" s="401"/>
      <c r="ROJ1854" s="401"/>
      <c r="ROK1854" s="401"/>
      <c r="ROL1854" s="401"/>
      <c r="ROM1854" s="401"/>
      <c r="RON1854" s="401"/>
      <c r="ROO1854" s="401"/>
      <c r="ROP1854" s="401"/>
      <c r="ROQ1854" s="401"/>
      <c r="ROR1854" s="401"/>
      <c r="ROS1854" s="401"/>
      <c r="ROT1854" s="401"/>
      <c r="ROU1854" s="401"/>
      <c r="ROV1854" s="401"/>
      <c r="ROW1854" s="401"/>
      <c r="ROX1854" s="401"/>
      <c r="ROY1854" s="401"/>
      <c r="ROZ1854" s="401"/>
      <c r="RPA1854" s="401"/>
      <c r="RPB1854" s="401"/>
      <c r="RPC1854" s="401"/>
      <c r="RPD1854" s="401"/>
      <c r="RPE1854" s="401"/>
      <c r="RPF1854" s="401"/>
      <c r="RPG1854" s="401"/>
      <c r="RPH1854" s="401"/>
      <c r="RPI1854" s="401"/>
      <c r="RPJ1854" s="401"/>
      <c r="RPK1854" s="401"/>
      <c r="RPL1854" s="401"/>
      <c r="RPM1854" s="401"/>
      <c r="RPN1854" s="401"/>
      <c r="RPO1854" s="401"/>
      <c r="RPP1854" s="401"/>
      <c r="RPQ1854" s="401"/>
      <c r="RPR1854" s="401"/>
      <c r="RPS1854" s="401"/>
      <c r="RPT1854" s="401"/>
      <c r="RPU1854" s="401"/>
      <c r="RPV1854" s="401"/>
      <c r="RPW1854" s="401"/>
      <c r="RPX1854" s="401"/>
      <c r="RPY1854" s="401"/>
      <c r="RPZ1854" s="401"/>
      <c r="RQA1854" s="401"/>
      <c r="RQB1854" s="401"/>
      <c r="RQC1854" s="401"/>
      <c r="RQD1854" s="401"/>
      <c r="RQE1854" s="401"/>
      <c r="RQF1854" s="401"/>
      <c r="RQG1854" s="401"/>
      <c r="RQH1854" s="401"/>
      <c r="RQI1854" s="401"/>
      <c r="RQJ1854" s="401"/>
      <c r="RQK1854" s="401"/>
      <c r="RQL1854" s="401"/>
      <c r="RQM1854" s="401"/>
      <c r="RQN1854" s="401"/>
      <c r="RQO1854" s="401"/>
      <c r="RQP1854" s="401"/>
      <c r="RQQ1854" s="401"/>
      <c r="RQR1854" s="401"/>
      <c r="RQS1854" s="401"/>
      <c r="RQT1854" s="401"/>
      <c r="RQU1854" s="401"/>
      <c r="RQV1854" s="401"/>
      <c r="RQW1854" s="401"/>
      <c r="RQX1854" s="401"/>
      <c r="RQY1854" s="401"/>
      <c r="RQZ1854" s="401"/>
      <c r="RRA1854" s="401"/>
      <c r="RRB1854" s="401"/>
      <c r="RRC1854" s="401"/>
      <c r="RRD1854" s="401"/>
      <c r="RRE1854" s="401"/>
      <c r="RRF1854" s="401"/>
      <c r="RRG1854" s="401"/>
      <c r="RRH1854" s="401"/>
      <c r="RRI1854" s="401"/>
      <c r="RRJ1854" s="401"/>
      <c r="RRK1854" s="401"/>
      <c r="RRL1854" s="401"/>
      <c r="RRM1854" s="401"/>
      <c r="RRN1854" s="401"/>
      <c r="RRO1854" s="401"/>
      <c r="RRP1854" s="401"/>
      <c r="RRQ1854" s="401"/>
      <c r="RRR1854" s="401"/>
      <c r="RRS1854" s="401"/>
      <c r="RRT1854" s="401"/>
      <c r="RRU1854" s="401"/>
      <c r="RRV1854" s="401"/>
      <c r="RRW1854" s="401"/>
      <c r="RRX1854" s="401"/>
      <c r="RRY1854" s="401"/>
      <c r="RRZ1854" s="401"/>
      <c r="RSA1854" s="401"/>
      <c r="RSB1854" s="401"/>
      <c r="RSC1854" s="401"/>
      <c r="RSD1854" s="401"/>
      <c r="RSE1854" s="401"/>
      <c r="RSF1854" s="401"/>
      <c r="RSG1854" s="401"/>
      <c r="RSH1854" s="401"/>
      <c r="RSI1854" s="401"/>
      <c r="RSJ1854" s="401"/>
      <c r="RSK1854" s="401"/>
      <c r="RSL1854" s="401"/>
      <c r="RSM1854" s="401"/>
      <c r="RSN1854" s="401"/>
      <c r="RSO1854" s="401"/>
      <c r="RSP1854" s="401"/>
      <c r="RSQ1854" s="401"/>
      <c r="RSR1854" s="401"/>
      <c r="RSS1854" s="401"/>
      <c r="RST1854" s="401"/>
      <c r="RSU1854" s="401"/>
      <c r="RSV1854" s="401"/>
      <c r="RSW1854" s="401"/>
      <c r="RSX1854" s="401"/>
      <c r="RSY1854" s="401"/>
      <c r="RSZ1854" s="401"/>
      <c r="RTA1854" s="401"/>
      <c r="RTB1854" s="401"/>
      <c r="RTC1854" s="401"/>
      <c r="RTD1854" s="401"/>
      <c r="RTE1854" s="401"/>
      <c r="RTF1854" s="401"/>
      <c r="RTG1854" s="401"/>
      <c r="RTH1854" s="401"/>
      <c r="RTI1854" s="401"/>
      <c r="RTJ1854" s="401"/>
      <c r="RTK1854" s="401"/>
      <c r="RTL1854" s="401"/>
      <c r="RTM1854" s="401"/>
      <c r="RTN1854" s="401"/>
      <c r="RTO1854" s="401"/>
      <c r="RTP1854" s="401"/>
      <c r="RTQ1854" s="401"/>
      <c r="RTR1854" s="401"/>
      <c r="RTS1854" s="401"/>
      <c r="RTT1854" s="401"/>
      <c r="RTU1854" s="401"/>
      <c r="RTV1854" s="401"/>
      <c r="RTW1854" s="401"/>
      <c r="RTX1854" s="401"/>
      <c r="RTY1854" s="401"/>
      <c r="RTZ1854" s="401"/>
      <c r="RUA1854" s="401"/>
      <c r="RUB1854" s="401"/>
      <c r="RUC1854" s="401"/>
      <c r="RUD1854" s="401"/>
      <c r="RUE1854" s="401"/>
      <c r="RUF1854" s="401"/>
      <c r="RUG1854" s="401"/>
      <c r="RUH1854" s="401"/>
      <c r="RUI1854" s="401"/>
      <c r="RUJ1854" s="401"/>
      <c r="RUK1854" s="401"/>
      <c r="RUL1854" s="401"/>
      <c r="RUM1854" s="401"/>
      <c r="RUN1854" s="401"/>
      <c r="RUO1854" s="401"/>
      <c r="RUP1854" s="401"/>
      <c r="RUQ1854" s="401"/>
      <c r="RUR1854" s="401"/>
      <c r="RUS1854" s="401"/>
      <c r="RUT1854" s="401"/>
      <c r="RUU1854" s="401"/>
      <c r="RUV1854" s="401"/>
      <c r="RUW1854" s="401"/>
      <c r="RUX1854" s="401"/>
      <c r="RUY1854" s="401"/>
      <c r="RUZ1854" s="401"/>
      <c r="RVA1854" s="401"/>
      <c r="RVB1854" s="401"/>
      <c r="RVC1854" s="401"/>
      <c r="RVD1854" s="401"/>
      <c r="RVE1854" s="401"/>
      <c r="RVF1854" s="401"/>
      <c r="RVG1854" s="401"/>
      <c r="RVH1854" s="401"/>
      <c r="RVI1854" s="401"/>
      <c r="RVJ1854" s="401"/>
      <c r="RVK1854" s="401"/>
      <c r="RVL1854" s="401"/>
      <c r="RVM1854" s="401"/>
      <c r="RVN1854" s="401"/>
      <c r="RVO1854" s="401"/>
      <c r="RVP1854" s="401"/>
      <c r="RVQ1854" s="401"/>
      <c r="RVR1854" s="401"/>
      <c r="RVS1854" s="401"/>
      <c r="RVT1854" s="401"/>
      <c r="RVU1854" s="401"/>
      <c r="RVV1854" s="401"/>
      <c r="RVW1854" s="401"/>
      <c r="RVX1854" s="401"/>
      <c r="RVY1854" s="401"/>
      <c r="RVZ1854" s="401"/>
      <c r="RWA1854" s="401"/>
      <c r="RWB1854" s="401"/>
      <c r="RWC1854" s="401"/>
      <c r="RWD1854" s="401"/>
      <c r="RWE1854" s="401"/>
      <c r="RWF1854" s="401"/>
      <c r="RWG1854" s="401"/>
      <c r="RWH1854" s="401"/>
      <c r="RWI1854" s="401"/>
      <c r="RWJ1854" s="401"/>
      <c r="RWK1854" s="401"/>
      <c r="RWL1854" s="401"/>
      <c r="RWM1854" s="401"/>
      <c r="RWN1854" s="401"/>
      <c r="RWO1854" s="401"/>
      <c r="RWP1854" s="401"/>
      <c r="RWQ1854" s="401"/>
      <c r="RWR1854" s="401"/>
      <c r="RWS1854" s="401"/>
      <c r="RWT1854" s="401"/>
      <c r="RWU1854" s="401"/>
      <c r="RWV1854" s="401"/>
      <c r="RWW1854" s="401"/>
      <c r="RWX1854" s="401"/>
      <c r="RWY1854" s="401"/>
      <c r="RWZ1854" s="401"/>
      <c r="RXA1854" s="401"/>
      <c r="RXB1854" s="401"/>
      <c r="RXC1854" s="401"/>
      <c r="RXD1854" s="401"/>
      <c r="RXE1854" s="401"/>
      <c r="RXF1854" s="401"/>
      <c r="RXG1854" s="401"/>
      <c r="RXH1854" s="401"/>
      <c r="RXI1854" s="401"/>
      <c r="RXJ1854" s="401"/>
      <c r="RXK1854" s="401"/>
      <c r="RXL1854" s="401"/>
      <c r="RXM1854" s="401"/>
      <c r="RXN1854" s="401"/>
      <c r="RXO1854" s="401"/>
      <c r="RXP1854" s="401"/>
      <c r="RXQ1854" s="401"/>
      <c r="RXR1854" s="401"/>
      <c r="RXS1854" s="401"/>
      <c r="RXT1854" s="401"/>
      <c r="RXU1854" s="401"/>
      <c r="RXV1854" s="401"/>
      <c r="RXW1854" s="401"/>
      <c r="RXX1854" s="401"/>
      <c r="RXY1854" s="401"/>
      <c r="RXZ1854" s="401"/>
      <c r="RYA1854" s="401"/>
      <c r="RYB1854" s="401"/>
      <c r="RYC1854" s="401"/>
      <c r="RYD1854" s="401"/>
      <c r="RYE1854" s="401"/>
      <c r="RYF1854" s="401"/>
      <c r="RYG1854" s="401"/>
      <c r="RYH1854" s="401"/>
      <c r="RYI1854" s="401"/>
      <c r="RYJ1854" s="401"/>
      <c r="RYK1854" s="401"/>
      <c r="RYL1854" s="401"/>
      <c r="RYM1854" s="401"/>
      <c r="RYN1854" s="401"/>
      <c r="RYO1854" s="401"/>
      <c r="RYP1854" s="401"/>
      <c r="RYQ1854" s="401"/>
      <c r="RYR1854" s="401"/>
      <c r="RYS1854" s="401"/>
      <c r="RYT1854" s="401"/>
      <c r="RYU1854" s="401"/>
      <c r="RYV1854" s="401"/>
      <c r="RYW1854" s="401"/>
      <c r="RYX1854" s="401"/>
      <c r="RYY1854" s="401"/>
      <c r="RYZ1854" s="401"/>
      <c r="RZA1854" s="401"/>
      <c r="RZB1854" s="401"/>
      <c r="RZC1854" s="401"/>
      <c r="RZD1854" s="401"/>
      <c r="RZE1854" s="401"/>
      <c r="RZF1854" s="401"/>
      <c r="RZG1854" s="401"/>
      <c r="RZH1854" s="401"/>
      <c r="RZI1854" s="401"/>
      <c r="RZJ1854" s="401"/>
      <c r="RZK1854" s="401"/>
      <c r="RZL1854" s="401"/>
      <c r="RZM1854" s="401"/>
      <c r="RZN1854" s="401"/>
      <c r="RZO1854" s="401"/>
      <c r="RZP1854" s="401"/>
      <c r="RZQ1854" s="401"/>
      <c r="RZR1854" s="401"/>
      <c r="RZS1854" s="401"/>
      <c r="RZT1854" s="401"/>
      <c r="RZU1854" s="401"/>
      <c r="RZV1854" s="401"/>
      <c r="RZW1854" s="401"/>
      <c r="RZX1854" s="401"/>
      <c r="RZY1854" s="401"/>
      <c r="RZZ1854" s="401"/>
      <c r="SAA1854" s="401"/>
      <c r="SAB1854" s="401"/>
      <c r="SAC1854" s="401"/>
      <c r="SAD1854" s="401"/>
      <c r="SAE1854" s="401"/>
      <c r="SAF1854" s="401"/>
      <c r="SAG1854" s="401"/>
      <c r="SAH1854" s="401"/>
      <c r="SAI1854" s="401"/>
      <c r="SAJ1854" s="401"/>
      <c r="SAK1854" s="401"/>
      <c r="SAL1854" s="401"/>
      <c r="SAM1854" s="401"/>
      <c r="SAN1854" s="401"/>
      <c r="SAO1854" s="401"/>
      <c r="SAP1854" s="401"/>
      <c r="SAQ1854" s="401"/>
      <c r="SAR1854" s="401"/>
      <c r="SAS1854" s="401"/>
      <c r="SAT1854" s="401"/>
      <c r="SAU1854" s="401"/>
      <c r="SAV1854" s="401"/>
      <c r="SAW1854" s="401"/>
      <c r="SAX1854" s="401"/>
      <c r="SAY1854" s="401"/>
      <c r="SAZ1854" s="401"/>
      <c r="SBA1854" s="401"/>
      <c r="SBB1854" s="401"/>
      <c r="SBC1854" s="401"/>
      <c r="SBD1854" s="401"/>
      <c r="SBE1854" s="401"/>
      <c r="SBF1854" s="401"/>
      <c r="SBG1854" s="401"/>
      <c r="SBH1854" s="401"/>
      <c r="SBI1854" s="401"/>
      <c r="SBJ1854" s="401"/>
      <c r="SBK1854" s="401"/>
      <c r="SBL1854" s="401"/>
      <c r="SBM1854" s="401"/>
      <c r="SBN1854" s="401"/>
      <c r="SBO1854" s="401"/>
      <c r="SBP1854" s="401"/>
      <c r="SBQ1854" s="401"/>
      <c r="SBR1854" s="401"/>
      <c r="SBS1854" s="401"/>
      <c r="SBT1854" s="401"/>
      <c r="SBU1854" s="401"/>
      <c r="SBV1854" s="401"/>
      <c r="SBW1854" s="401"/>
      <c r="SBX1854" s="401"/>
      <c r="SBY1854" s="401"/>
      <c r="SBZ1854" s="401"/>
      <c r="SCA1854" s="401"/>
      <c r="SCB1854" s="401"/>
      <c r="SCC1854" s="401"/>
      <c r="SCD1854" s="401"/>
      <c r="SCE1854" s="401"/>
      <c r="SCF1854" s="401"/>
      <c r="SCG1854" s="401"/>
      <c r="SCH1854" s="401"/>
      <c r="SCI1854" s="401"/>
      <c r="SCJ1854" s="401"/>
      <c r="SCK1854" s="401"/>
      <c r="SCL1854" s="401"/>
      <c r="SCM1854" s="401"/>
      <c r="SCN1854" s="401"/>
      <c r="SCO1854" s="401"/>
      <c r="SCP1854" s="401"/>
      <c r="SCQ1854" s="401"/>
      <c r="SCR1854" s="401"/>
      <c r="SCS1854" s="401"/>
      <c r="SCT1854" s="401"/>
      <c r="SCU1854" s="401"/>
      <c r="SCV1854" s="401"/>
      <c r="SCW1854" s="401"/>
      <c r="SCX1854" s="401"/>
      <c r="SCY1854" s="401"/>
      <c r="SCZ1854" s="401"/>
      <c r="SDA1854" s="401"/>
      <c r="SDB1854" s="401"/>
      <c r="SDC1854" s="401"/>
      <c r="SDD1854" s="401"/>
      <c r="SDE1854" s="401"/>
      <c r="SDF1854" s="401"/>
      <c r="SDG1854" s="401"/>
      <c r="SDH1854" s="401"/>
      <c r="SDI1854" s="401"/>
      <c r="SDJ1854" s="401"/>
      <c r="SDK1854" s="401"/>
      <c r="SDL1854" s="401"/>
      <c r="SDM1854" s="401"/>
      <c r="SDN1854" s="401"/>
      <c r="SDO1854" s="401"/>
      <c r="SDP1854" s="401"/>
      <c r="SDQ1854" s="401"/>
      <c r="SDR1854" s="401"/>
      <c r="SDS1854" s="401"/>
      <c r="SDT1854" s="401"/>
      <c r="SDU1854" s="401"/>
      <c r="SDV1854" s="401"/>
      <c r="SDW1854" s="401"/>
      <c r="SDX1854" s="401"/>
      <c r="SDY1854" s="401"/>
      <c r="SDZ1854" s="401"/>
      <c r="SEA1854" s="401"/>
      <c r="SEB1854" s="401"/>
      <c r="SEC1854" s="401"/>
      <c r="SED1854" s="401"/>
      <c r="SEE1854" s="401"/>
      <c r="SEF1854" s="401"/>
      <c r="SEG1854" s="401"/>
      <c r="SEH1854" s="401"/>
      <c r="SEI1854" s="401"/>
      <c r="SEJ1854" s="401"/>
      <c r="SEK1854" s="401"/>
      <c r="SEL1854" s="401"/>
      <c r="SEM1854" s="401"/>
      <c r="SEN1854" s="401"/>
      <c r="SEO1854" s="401"/>
      <c r="SEP1854" s="401"/>
      <c r="SEQ1854" s="401"/>
      <c r="SER1854" s="401"/>
      <c r="SES1854" s="401"/>
      <c r="SET1854" s="401"/>
      <c r="SEU1854" s="401"/>
      <c r="SEV1854" s="401"/>
      <c r="SEW1854" s="401"/>
      <c r="SEX1854" s="401"/>
      <c r="SEY1854" s="401"/>
      <c r="SEZ1854" s="401"/>
      <c r="SFA1854" s="401"/>
      <c r="SFB1854" s="401"/>
      <c r="SFC1854" s="401"/>
      <c r="SFD1854" s="401"/>
      <c r="SFE1854" s="401"/>
      <c r="SFF1854" s="401"/>
      <c r="SFG1854" s="401"/>
      <c r="SFH1854" s="401"/>
      <c r="SFI1854" s="401"/>
      <c r="SFJ1854" s="401"/>
      <c r="SFK1854" s="401"/>
      <c r="SFL1854" s="401"/>
      <c r="SFM1854" s="401"/>
      <c r="SFN1854" s="401"/>
      <c r="SFO1854" s="401"/>
      <c r="SFP1854" s="401"/>
      <c r="SFQ1854" s="401"/>
      <c r="SFR1854" s="401"/>
      <c r="SFS1854" s="401"/>
      <c r="SFT1854" s="401"/>
      <c r="SFU1854" s="401"/>
      <c r="SFV1854" s="401"/>
      <c r="SFW1854" s="401"/>
      <c r="SFX1854" s="401"/>
      <c r="SFY1854" s="401"/>
      <c r="SFZ1854" s="401"/>
      <c r="SGA1854" s="401"/>
      <c r="SGB1854" s="401"/>
      <c r="SGC1854" s="401"/>
      <c r="SGD1854" s="401"/>
      <c r="SGE1854" s="401"/>
      <c r="SGF1854" s="401"/>
      <c r="SGG1854" s="401"/>
      <c r="SGH1854" s="401"/>
      <c r="SGI1854" s="401"/>
      <c r="SGJ1854" s="401"/>
      <c r="SGK1854" s="401"/>
      <c r="SGL1854" s="401"/>
      <c r="SGM1854" s="401"/>
      <c r="SGN1854" s="401"/>
      <c r="SGO1854" s="401"/>
      <c r="SGP1854" s="401"/>
      <c r="SGQ1854" s="401"/>
      <c r="SGR1854" s="401"/>
      <c r="SGS1854" s="401"/>
      <c r="SGT1854" s="401"/>
      <c r="SGU1854" s="401"/>
      <c r="SGV1854" s="401"/>
      <c r="SGW1854" s="401"/>
      <c r="SGX1854" s="401"/>
      <c r="SGY1854" s="401"/>
      <c r="SGZ1854" s="401"/>
      <c r="SHA1854" s="401"/>
      <c r="SHB1854" s="401"/>
      <c r="SHC1854" s="401"/>
      <c r="SHD1854" s="401"/>
      <c r="SHE1854" s="401"/>
      <c r="SHF1854" s="401"/>
      <c r="SHG1854" s="401"/>
      <c r="SHH1854" s="401"/>
      <c r="SHI1854" s="401"/>
      <c r="SHJ1854" s="401"/>
      <c r="SHK1854" s="401"/>
      <c r="SHL1854" s="401"/>
      <c r="SHM1854" s="401"/>
      <c r="SHN1854" s="401"/>
      <c r="SHO1854" s="401"/>
      <c r="SHP1854" s="401"/>
      <c r="SHQ1854" s="401"/>
      <c r="SHR1854" s="401"/>
      <c r="SHS1854" s="401"/>
      <c r="SHT1854" s="401"/>
      <c r="SHU1854" s="401"/>
      <c r="SHV1854" s="401"/>
      <c r="SHW1854" s="401"/>
      <c r="SHX1854" s="401"/>
      <c r="SHY1854" s="401"/>
      <c r="SHZ1854" s="401"/>
      <c r="SIA1854" s="401"/>
      <c r="SIB1854" s="401"/>
      <c r="SIC1854" s="401"/>
      <c r="SID1854" s="401"/>
      <c r="SIE1854" s="401"/>
      <c r="SIF1854" s="401"/>
      <c r="SIG1854" s="401"/>
      <c r="SIH1854" s="401"/>
      <c r="SII1854" s="401"/>
      <c r="SIJ1854" s="401"/>
      <c r="SIK1854" s="401"/>
      <c r="SIL1854" s="401"/>
      <c r="SIM1854" s="401"/>
      <c r="SIN1854" s="401"/>
      <c r="SIO1854" s="401"/>
      <c r="SIP1854" s="401"/>
      <c r="SIQ1854" s="401"/>
      <c r="SIR1854" s="401"/>
      <c r="SIS1854" s="401"/>
      <c r="SIT1854" s="401"/>
      <c r="SIU1854" s="401"/>
      <c r="SIV1854" s="401"/>
      <c r="SIW1854" s="401"/>
      <c r="SIX1854" s="401"/>
      <c r="SIY1854" s="401"/>
      <c r="SIZ1854" s="401"/>
      <c r="SJA1854" s="401"/>
      <c r="SJB1854" s="401"/>
      <c r="SJC1854" s="401"/>
      <c r="SJD1854" s="401"/>
      <c r="SJE1854" s="401"/>
      <c r="SJF1854" s="401"/>
      <c r="SJG1854" s="401"/>
      <c r="SJH1854" s="401"/>
      <c r="SJI1854" s="401"/>
      <c r="SJJ1854" s="401"/>
      <c r="SJK1854" s="401"/>
      <c r="SJL1854" s="401"/>
      <c r="SJM1854" s="401"/>
      <c r="SJN1854" s="401"/>
      <c r="SJO1854" s="401"/>
      <c r="SJP1854" s="401"/>
      <c r="SJQ1854" s="401"/>
      <c r="SJR1854" s="401"/>
      <c r="SJS1854" s="401"/>
      <c r="SJT1854" s="401"/>
      <c r="SJU1854" s="401"/>
      <c r="SJV1854" s="401"/>
      <c r="SJW1854" s="401"/>
      <c r="SJX1854" s="401"/>
      <c r="SJY1854" s="401"/>
      <c r="SJZ1854" s="401"/>
      <c r="SKA1854" s="401"/>
      <c r="SKB1854" s="401"/>
      <c r="SKC1854" s="401"/>
      <c r="SKD1854" s="401"/>
      <c r="SKE1854" s="401"/>
      <c r="SKF1854" s="401"/>
      <c r="SKG1854" s="401"/>
      <c r="SKH1854" s="401"/>
      <c r="SKI1854" s="401"/>
      <c r="SKJ1854" s="401"/>
      <c r="SKK1854" s="401"/>
      <c r="SKL1854" s="401"/>
      <c r="SKM1854" s="401"/>
      <c r="SKN1854" s="401"/>
      <c r="SKO1854" s="401"/>
      <c r="SKP1854" s="401"/>
      <c r="SKQ1854" s="401"/>
      <c r="SKR1854" s="401"/>
      <c r="SKS1854" s="401"/>
      <c r="SKT1854" s="401"/>
      <c r="SKU1854" s="401"/>
      <c r="SKV1854" s="401"/>
      <c r="SKW1854" s="401"/>
      <c r="SKX1854" s="401"/>
      <c r="SKY1854" s="401"/>
      <c r="SKZ1854" s="401"/>
      <c r="SLA1854" s="401"/>
      <c r="SLB1854" s="401"/>
      <c r="SLC1854" s="401"/>
      <c r="SLD1854" s="401"/>
      <c r="SLE1854" s="401"/>
      <c r="SLF1854" s="401"/>
      <c r="SLG1854" s="401"/>
      <c r="SLH1854" s="401"/>
      <c r="SLI1854" s="401"/>
      <c r="SLJ1854" s="401"/>
      <c r="SLK1854" s="401"/>
      <c r="SLL1854" s="401"/>
      <c r="SLM1854" s="401"/>
      <c r="SLN1854" s="401"/>
      <c r="SLO1854" s="401"/>
      <c r="SLP1854" s="401"/>
      <c r="SLQ1854" s="401"/>
      <c r="SLR1854" s="401"/>
      <c r="SLS1854" s="401"/>
      <c r="SLT1854" s="401"/>
      <c r="SLU1854" s="401"/>
      <c r="SLV1854" s="401"/>
      <c r="SLW1854" s="401"/>
      <c r="SLX1854" s="401"/>
      <c r="SLY1854" s="401"/>
      <c r="SLZ1854" s="401"/>
      <c r="SMA1854" s="401"/>
      <c r="SMB1854" s="401"/>
      <c r="SMC1854" s="401"/>
      <c r="SMD1854" s="401"/>
      <c r="SME1854" s="401"/>
      <c r="SMF1854" s="401"/>
      <c r="SMG1854" s="401"/>
      <c r="SMH1854" s="401"/>
      <c r="SMI1854" s="401"/>
      <c r="SMJ1854" s="401"/>
      <c r="SMK1854" s="401"/>
      <c r="SML1854" s="401"/>
      <c r="SMM1854" s="401"/>
      <c r="SMN1854" s="401"/>
      <c r="SMO1854" s="401"/>
      <c r="SMP1854" s="401"/>
      <c r="SMQ1854" s="401"/>
      <c r="SMR1854" s="401"/>
      <c r="SMS1854" s="401"/>
      <c r="SMT1854" s="401"/>
      <c r="SMU1854" s="401"/>
      <c r="SMV1854" s="401"/>
      <c r="SMW1854" s="401"/>
      <c r="SMX1854" s="401"/>
      <c r="SMY1854" s="401"/>
      <c r="SMZ1854" s="401"/>
      <c r="SNA1854" s="401"/>
      <c r="SNB1854" s="401"/>
      <c r="SNC1854" s="401"/>
      <c r="SND1854" s="401"/>
      <c r="SNE1854" s="401"/>
      <c r="SNF1854" s="401"/>
      <c r="SNG1854" s="401"/>
      <c r="SNH1854" s="401"/>
      <c r="SNI1854" s="401"/>
      <c r="SNJ1854" s="401"/>
      <c r="SNK1854" s="401"/>
      <c r="SNL1854" s="401"/>
      <c r="SNM1854" s="401"/>
      <c r="SNN1854" s="401"/>
      <c r="SNO1854" s="401"/>
      <c r="SNP1854" s="401"/>
      <c r="SNQ1854" s="401"/>
      <c r="SNR1854" s="401"/>
      <c r="SNS1854" s="401"/>
      <c r="SNT1854" s="401"/>
      <c r="SNU1854" s="401"/>
      <c r="SNV1854" s="401"/>
      <c r="SNW1854" s="401"/>
      <c r="SNX1854" s="401"/>
      <c r="SNY1854" s="401"/>
      <c r="SNZ1854" s="401"/>
      <c r="SOA1854" s="401"/>
      <c r="SOB1854" s="401"/>
      <c r="SOC1854" s="401"/>
      <c r="SOD1854" s="401"/>
      <c r="SOE1854" s="401"/>
      <c r="SOF1854" s="401"/>
      <c r="SOG1854" s="401"/>
      <c r="SOH1854" s="401"/>
      <c r="SOI1854" s="401"/>
      <c r="SOJ1854" s="401"/>
      <c r="SOK1854" s="401"/>
      <c r="SOL1854" s="401"/>
      <c r="SOM1854" s="401"/>
      <c r="SON1854" s="401"/>
      <c r="SOO1854" s="401"/>
      <c r="SOP1854" s="401"/>
      <c r="SOQ1854" s="401"/>
      <c r="SOR1854" s="401"/>
      <c r="SOS1854" s="401"/>
      <c r="SOT1854" s="401"/>
      <c r="SOU1854" s="401"/>
      <c r="SOV1854" s="401"/>
      <c r="SOW1854" s="401"/>
      <c r="SOX1854" s="401"/>
      <c r="SOY1854" s="401"/>
      <c r="SOZ1854" s="401"/>
      <c r="SPA1854" s="401"/>
      <c r="SPB1854" s="401"/>
      <c r="SPC1854" s="401"/>
      <c r="SPD1854" s="401"/>
      <c r="SPE1854" s="401"/>
      <c r="SPF1854" s="401"/>
      <c r="SPG1854" s="401"/>
      <c r="SPH1854" s="401"/>
      <c r="SPI1854" s="401"/>
      <c r="SPJ1854" s="401"/>
      <c r="SPK1854" s="401"/>
      <c r="SPL1854" s="401"/>
      <c r="SPM1854" s="401"/>
      <c r="SPN1854" s="401"/>
      <c r="SPO1854" s="401"/>
      <c r="SPP1854" s="401"/>
      <c r="SPQ1854" s="401"/>
      <c r="SPR1854" s="401"/>
      <c r="SPS1854" s="401"/>
      <c r="SPT1854" s="401"/>
      <c r="SPU1854" s="401"/>
      <c r="SPV1854" s="401"/>
      <c r="SPW1854" s="401"/>
      <c r="SPX1854" s="401"/>
      <c r="SPY1854" s="401"/>
      <c r="SPZ1854" s="401"/>
      <c r="SQA1854" s="401"/>
      <c r="SQB1854" s="401"/>
      <c r="SQC1854" s="401"/>
      <c r="SQD1854" s="401"/>
      <c r="SQE1854" s="401"/>
      <c r="SQF1854" s="401"/>
      <c r="SQG1854" s="401"/>
      <c r="SQH1854" s="401"/>
      <c r="SQI1854" s="401"/>
      <c r="SQJ1854" s="401"/>
      <c r="SQK1854" s="401"/>
      <c r="SQL1854" s="401"/>
      <c r="SQM1854" s="401"/>
      <c r="SQN1854" s="401"/>
      <c r="SQO1854" s="401"/>
      <c r="SQP1854" s="401"/>
      <c r="SQQ1854" s="401"/>
      <c r="SQR1854" s="401"/>
      <c r="SQS1854" s="401"/>
      <c r="SQT1854" s="401"/>
      <c r="SQU1854" s="401"/>
      <c r="SQV1854" s="401"/>
      <c r="SQW1854" s="401"/>
      <c r="SQX1854" s="401"/>
      <c r="SQY1854" s="401"/>
      <c r="SQZ1854" s="401"/>
      <c r="SRA1854" s="401"/>
      <c r="SRB1854" s="401"/>
      <c r="SRC1854" s="401"/>
      <c r="SRD1854" s="401"/>
      <c r="SRE1854" s="401"/>
      <c r="SRF1854" s="401"/>
      <c r="SRG1854" s="401"/>
      <c r="SRH1854" s="401"/>
      <c r="SRI1854" s="401"/>
      <c r="SRJ1854" s="401"/>
      <c r="SRK1854" s="401"/>
      <c r="SRL1854" s="401"/>
      <c r="SRM1854" s="401"/>
      <c r="SRN1854" s="401"/>
      <c r="SRO1854" s="401"/>
      <c r="SRP1854" s="401"/>
      <c r="SRQ1854" s="401"/>
      <c r="SRR1854" s="401"/>
      <c r="SRS1854" s="401"/>
      <c r="SRT1854" s="401"/>
      <c r="SRU1854" s="401"/>
      <c r="SRV1854" s="401"/>
      <c r="SRW1854" s="401"/>
      <c r="SRX1854" s="401"/>
      <c r="SRY1854" s="401"/>
      <c r="SRZ1854" s="401"/>
      <c r="SSA1854" s="401"/>
      <c r="SSB1854" s="401"/>
      <c r="SSC1854" s="401"/>
      <c r="SSD1854" s="401"/>
      <c r="SSE1854" s="401"/>
      <c r="SSF1854" s="401"/>
      <c r="SSG1854" s="401"/>
      <c r="SSH1854" s="401"/>
      <c r="SSI1854" s="401"/>
      <c r="SSJ1854" s="401"/>
      <c r="SSK1854" s="401"/>
      <c r="SSL1854" s="401"/>
      <c r="SSM1854" s="401"/>
      <c r="SSN1854" s="401"/>
      <c r="SSO1854" s="401"/>
      <c r="SSP1854" s="401"/>
      <c r="SSQ1854" s="401"/>
      <c r="SSR1854" s="401"/>
      <c r="SSS1854" s="401"/>
      <c r="SST1854" s="401"/>
      <c r="SSU1854" s="401"/>
      <c r="SSV1854" s="401"/>
      <c r="SSW1854" s="401"/>
      <c r="SSX1854" s="401"/>
      <c r="SSY1854" s="401"/>
      <c r="SSZ1854" s="401"/>
      <c r="STA1854" s="401"/>
      <c r="STB1854" s="401"/>
      <c r="STC1854" s="401"/>
      <c r="STD1854" s="401"/>
      <c r="STE1854" s="401"/>
      <c r="STF1854" s="401"/>
      <c r="STG1854" s="401"/>
      <c r="STH1854" s="401"/>
      <c r="STI1854" s="401"/>
      <c r="STJ1854" s="401"/>
      <c r="STK1854" s="401"/>
      <c r="STL1854" s="401"/>
      <c r="STM1854" s="401"/>
      <c r="STN1854" s="401"/>
      <c r="STO1854" s="401"/>
      <c r="STP1854" s="401"/>
      <c r="STQ1854" s="401"/>
      <c r="STR1854" s="401"/>
      <c r="STS1854" s="401"/>
      <c r="STT1854" s="401"/>
      <c r="STU1854" s="401"/>
      <c r="STV1854" s="401"/>
      <c r="STW1854" s="401"/>
      <c r="STX1854" s="401"/>
      <c r="STY1854" s="401"/>
      <c r="STZ1854" s="401"/>
      <c r="SUA1854" s="401"/>
      <c r="SUB1854" s="401"/>
      <c r="SUC1854" s="401"/>
      <c r="SUD1854" s="401"/>
      <c r="SUE1854" s="401"/>
      <c r="SUF1854" s="401"/>
      <c r="SUG1854" s="401"/>
      <c r="SUH1854" s="401"/>
      <c r="SUI1854" s="401"/>
      <c r="SUJ1854" s="401"/>
      <c r="SUK1854" s="401"/>
      <c r="SUL1854" s="401"/>
      <c r="SUM1854" s="401"/>
      <c r="SUN1854" s="401"/>
      <c r="SUO1854" s="401"/>
      <c r="SUP1854" s="401"/>
      <c r="SUQ1854" s="401"/>
      <c r="SUR1854" s="401"/>
      <c r="SUS1854" s="401"/>
      <c r="SUT1854" s="401"/>
      <c r="SUU1854" s="401"/>
      <c r="SUV1854" s="401"/>
      <c r="SUW1854" s="401"/>
      <c r="SUX1854" s="401"/>
      <c r="SUY1854" s="401"/>
      <c r="SUZ1854" s="401"/>
      <c r="SVA1854" s="401"/>
      <c r="SVB1854" s="401"/>
      <c r="SVC1854" s="401"/>
      <c r="SVD1854" s="401"/>
      <c r="SVE1854" s="401"/>
      <c r="SVF1854" s="401"/>
      <c r="SVG1854" s="401"/>
      <c r="SVH1854" s="401"/>
      <c r="SVI1854" s="401"/>
      <c r="SVJ1854" s="401"/>
      <c r="SVK1854" s="401"/>
      <c r="SVL1854" s="401"/>
      <c r="SVM1854" s="401"/>
      <c r="SVN1854" s="401"/>
      <c r="SVO1854" s="401"/>
      <c r="SVP1854" s="401"/>
      <c r="SVQ1854" s="401"/>
      <c r="SVR1854" s="401"/>
      <c r="SVS1854" s="401"/>
      <c r="SVT1854" s="401"/>
      <c r="SVU1854" s="401"/>
      <c r="SVV1854" s="401"/>
      <c r="SVW1854" s="401"/>
      <c r="SVX1854" s="401"/>
      <c r="SVY1854" s="401"/>
      <c r="SVZ1854" s="401"/>
      <c r="SWA1854" s="401"/>
      <c r="SWB1854" s="401"/>
      <c r="SWC1854" s="401"/>
      <c r="SWD1854" s="401"/>
      <c r="SWE1854" s="401"/>
      <c r="SWF1854" s="401"/>
      <c r="SWG1854" s="401"/>
      <c r="SWH1854" s="401"/>
      <c r="SWI1854" s="401"/>
      <c r="SWJ1854" s="401"/>
      <c r="SWK1854" s="401"/>
      <c r="SWL1854" s="401"/>
      <c r="SWM1854" s="401"/>
      <c r="SWN1854" s="401"/>
      <c r="SWO1854" s="401"/>
      <c r="SWP1854" s="401"/>
      <c r="SWQ1854" s="401"/>
      <c r="SWR1854" s="401"/>
      <c r="SWS1854" s="401"/>
      <c r="SWT1854" s="401"/>
      <c r="SWU1854" s="401"/>
      <c r="SWV1854" s="401"/>
      <c r="SWW1854" s="401"/>
      <c r="SWX1854" s="401"/>
      <c r="SWY1854" s="401"/>
      <c r="SWZ1854" s="401"/>
      <c r="SXA1854" s="401"/>
      <c r="SXB1854" s="401"/>
      <c r="SXC1854" s="401"/>
      <c r="SXD1854" s="401"/>
      <c r="SXE1854" s="401"/>
      <c r="SXF1854" s="401"/>
      <c r="SXG1854" s="401"/>
      <c r="SXH1854" s="401"/>
      <c r="SXI1854" s="401"/>
      <c r="SXJ1854" s="401"/>
      <c r="SXK1854" s="401"/>
      <c r="SXL1854" s="401"/>
      <c r="SXM1854" s="401"/>
      <c r="SXN1854" s="401"/>
      <c r="SXO1854" s="401"/>
      <c r="SXP1854" s="401"/>
      <c r="SXQ1854" s="401"/>
      <c r="SXR1854" s="401"/>
      <c r="SXS1854" s="401"/>
      <c r="SXT1854" s="401"/>
      <c r="SXU1854" s="401"/>
      <c r="SXV1854" s="401"/>
      <c r="SXW1854" s="401"/>
      <c r="SXX1854" s="401"/>
      <c r="SXY1854" s="401"/>
      <c r="SXZ1854" s="401"/>
      <c r="SYA1854" s="401"/>
      <c r="SYB1854" s="401"/>
      <c r="SYC1854" s="401"/>
      <c r="SYD1854" s="401"/>
      <c r="SYE1854" s="401"/>
      <c r="SYF1854" s="401"/>
      <c r="SYG1854" s="401"/>
      <c r="SYH1854" s="401"/>
      <c r="SYI1854" s="401"/>
      <c r="SYJ1854" s="401"/>
      <c r="SYK1854" s="401"/>
      <c r="SYL1854" s="401"/>
      <c r="SYM1854" s="401"/>
      <c r="SYN1854" s="401"/>
      <c r="SYO1854" s="401"/>
      <c r="SYP1854" s="401"/>
      <c r="SYQ1854" s="401"/>
      <c r="SYR1854" s="401"/>
      <c r="SYS1854" s="401"/>
      <c r="SYT1854" s="401"/>
      <c r="SYU1854" s="401"/>
      <c r="SYV1854" s="401"/>
      <c r="SYW1854" s="401"/>
      <c r="SYX1854" s="401"/>
      <c r="SYY1854" s="401"/>
      <c r="SYZ1854" s="401"/>
      <c r="SZA1854" s="401"/>
      <c r="SZB1854" s="401"/>
      <c r="SZC1854" s="401"/>
      <c r="SZD1854" s="401"/>
      <c r="SZE1854" s="401"/>
      <c r="SZF1854" s="401"/>
      <c r="SZG1854" s="401"/>
      <c r="SZH1854" s="401"/>
      <c r="SZI1854" s="401"/>
      <c r="SZJ1854" s="401"/>
      <c r="SZK1854" s="401"/>
      <c r="SZL1854" s="401"/>
      <c r="SZM1854" s="401"/>
      <c r="SZN1854" s="401"/>
      <c r="SZO1854" s="401"/>
      <c r="SZP1854" s="401"/>
      <c r="SZQ1854" s="401"/>
      <c r="SZR1854" s="401"/>
      <c r="SZS1854" s="401"/>
      <c r="SZT1854" s="401"/>
      <c r="SZU1854" s="401"/>
      <c r="SZV1854" s="401"/>
      <c r="SZW1854" s="401"/>
      <c r="SZX1854" s="401"/>
      <c r="SZY1854" s="401"/>
      <c r="SZZ1854" s="401"/>
      <c r="TAA1854" s="401"/>
      <c r="TAB1854" s="401"/>
      <c r="TAC1854" s="401"/>
      <c r="TAD1854" s="401"/>
      <c r="TAE1854" s="401"/>
      <c r="TAF1854" s="401"/>
      <c r="TAG1854" s="401"/>
      <c r="TAH1854" s="401"/>
      <c r="TAI1854" s="401"/>
      <c r="TAJ1854" s="401"/>
      <c r="TAK1854" s="401"/>
      <c r="TAL1854" s="401"/>
      <c r="TAM1854" s="401"/>
      <c r="TAN1854" s="401"/>
      <c r="TAO1854" s="401"/>
      <c r="TAP1854" s="401"/>
      <c r="TAQ1854" s="401"/>
      <c r="TAR1854" s="401"/>
      <c r="TAS1854" s="401"/>
      <c r="TAT1854" s="401"/>
      <c r="TAU1854" s="401"/>
      <c r="TAV1854" s="401"/>
      <c r="TAW1854" s="401"/>
      <c r="TAX1854" s="401"/>
      <c r="TAY1854" s="401"/>
      <c r="TAZ1854" s="401"/>
      <c r="TBA1854" s="401"/>
      <c r="TBB1854" s="401"/>
      <c r="TBC1854" s="401"/>
      <c r="TBD1854" s="401"/>
      <c r="TBE1854" s="401"/>
      <c r="TBF1854" s="401"/>
      <c r="TBG1854" s="401"/>
      <c r="TBH1854" s="401"/>
      <c r="TBI1854" s="401"/>
      <c r="TBJ1854" s="401"/>
      <c r="TBK1854" s="401"/>
      <c r="TBL1854" s="401"/>
      <c r="TBM1854" s="401"/>
      <c r="TBN1854" s="401"/>
      <c r="TBO1854" s="401"/>
      <c r="TBP1854" s="401"/>
      <c r="TBQ1854" s="401"/>
      <c r="TBR1854" s="401"/>
      <c r="TBS1854" s="401"/>
      <c r="TBT1854" s="401"/>
      <c r="TBU1854" s="401"/>
      <c r="TBV1854" s="401"/>
      <c r="TBW1854" s="401"/>
      <c r="TBX1854" s="401"/>
      <c r="TBY1854" s="401"/>
      <c r="TBZ1854" s="401"/>
      <c r="TCA1854" s="401"/>
      <c r="TCB1854" s="401"/>
      <c r="TCC1854" s="401"/>
      <c r="TCD1854" s="401"/>
      <c r="TCE1854" s="401"/>
      <c r="TCF1854" s="401"/>
      <c r="TCG1854" s="401"/>
      <c r="TCH1854" s="401"/>
      <c r="TCI1854" s="401"/>
      <c r="TCJ1854" s="401"/>
      <c r="TCK1854" s="401"/>
      <c r="TCL1854" s="401"/>
      <c r="TCM1854" s="401"/>
      <c r="TCN1854" s="401"/>
      <c r="TCO1854" s="401"/>
      <c r="TCP1854" s="401"/>
      <c r="TCQ1854" s="401"/>
      <c r="TCR1854" s="401"/>
      <c r="TCS1854" s="401"/>
      <c r="TCT1854" s="401"/>
      <c r="TCU1854" s="401"/>
      <c r="TCV1854" s="401"/>
      <c r="TCW1854" s="401"/>
      <c r="TCX1854" s="401"/>
      <c r="TCY1854" s="401"/>
      <c r="TCZ1854" s="401"/>
      <c r="TDA1854" s="401"/>
      <c r="TDB1854" s="401"/>
      <c r="TDC1854" s="401"/>
      <c r="TDD1854" s="401"/>
      <c r="TDE1854" s="401"/>
      <c r="TDF1854" s="401"/>
      <c r="TDG1854" s="401"/>
      <c r="TDH1854" s="401"/>
      <c r="TDI1854" s="401"/>
      <c r="TDJ1854" s="401"/>
      <c r="TDK1854" s="401"/>
      <c r="TDL1854" s="401"/>
      <c r="TDM1854" s="401"/>
      <c r="TDN1854" s="401"/>
      <c r="TDO1854" s="401"/>
      <c r="TDP1854" s="401"/>
      <c r="TDQ1854" s="401"/>
      <c r="TDR1854" s="401"/>
      <c r="TDS1854" s="401"/>
      <c r="TDT1854" s="401"/>
      <c r="TDU1854" s="401"/>
      <c r="TDV1854" s="401"/>
      <c r="TDW1854" s="401"/>
      <c r="TDX1854" s="401"/>
      <c r="TDY1854" s="401"/>
      <c r="TDZ1854" s="401"/>
      <c r="TEA1854" s="401"/>
      <c r="TEB1854" s="401"/>
      <c r="TEC1854" s="401"/>
      <c r="TED1854" s="401"/>
      <c r="TEE1854" s="401"/>
      <c r="TEF1854" s="401"/>
      <c r="TEG1854" s="401"/>
      <c r="TEH1854" s="401"/>
      <c r="TEI1854" s="401"/>
      <c r="TEJ1854" s="401"/>
      <c r="TEK1854" s="401"/>
      <c r="TEL1854" s="401"/>
      <c r="TEM1854" s="401"/>
      <c r="TEN1854" s="401"/>
      <c r="TEO1854" s="401"/>
      <c r="TEP1854" s="401"/>
      <c r="TEQ1854" s="401"/>
      <c r="TER1854" s="401"/>
      <c r="TES1854" s="401"/>
      <c r="TET1854" s="401"/>
      <c r="TEU1854" s="401"/>
      <c r="TEV1854" s="401"/>
      <c r="TEW1854" s="401"/>
      <c r="TEX1854" s="401"/>
      <c r="TEY1854" s="401"/>
      <c r="TEZ1854" s="401"/>
      <c r="TFA1854" s="401"/>
      <c r="TFB1854" s="401"/>
      <c r="TFC1854" s="401"/>
      <c r="TFD1854" s="401"/>
      <c r="TFE1854" s="401"/>
      <c r="TFF1854" s="401"/>
      <c r="TFG1854" s="401"/>
      <c r="TFH1854" s="401"/>
      <c r="TFI1854" s="401"/>
      <c r="TFJ1854" s="401"/>
      <c r="TFK1854" s="401"/>
      <c r="TFL1854" s="401"/>
      <c r="TFM1854" s="401"/>
      <c r="TFN1854" s="401"/>
      <c r="TFO1854" s="401"/>
      <c r="TFP1854" s="401"/>
      <c r="TFQ1854" s="401"/>
      <c r="TFR1854" s="401"/>
      <c r="TFS1854" s="401"/>
      <c r="TFT1854" s="401"/>
      <c r="TFU1854" s="401"/>
      <c r="TFV1854" s="401"/>
      <c r="TFW1854" s="401"/>
      <c r="TFX1854" s="401"/>
      <c r="TFY1854" s="401"/>
      <c r="TFZ1854" s="401"/>
      <c r="TGA1854" s="401"/>
      <c r="TGB1854" s="401"/>
      <c r="TGC1854" s="401"/>
      <c r="TGD1854" s="401"/>
      <c r="TGE1854" s="401"/>
      <c r="TGF1854" s="401"/>
      <c r="TGG1854" s="401"/>
      <c r="TGH1854" s="401"/>
      <c r="TGI1854" s="401"/>
      <c r="TGJ1854" s="401"/>
      <c r="TGK1854" s="401"/>
      <c r="TGL1854" s="401"/>
      <c r="TGM1854" s="401"/>
      <c r="TGN1854" s="401"/>
      <c r="TGO1854" s="401"/>
      <c r="TGP1854" s="401"/>
      <c r="TGQ1854" s="401"/>
      <c r="TGR1854" s="401"/>
      <c r="TGS1854" s="401"/>
      <c r="TGT1854" s="401"/>
      <c r="TGU1854" s="401"/>
      <c r="TGV1854" s="401"/>
      <c r="TGW1854" s="401"/>
      <c r="TGX1854" s="401"/>
      <c r="TGY1854" s="401"/>
      <c r="TGZ1854" s="401"/>
      <c r="THA1854" s="401"/>
      <c r="THB1854" s="401"/>
      <c r="THC1854" s="401"/>
      <c r="THD1854" s="401"/>
      <c r="THE1854" s="401"/>
      <c r="THF1854" s="401"/>
      <c r="THG1854" s="401"/>
      <c r="THH1854" s="401"/>
      <c r="THI1854" s="401"/>
      <c r="THJ1854" s="401"/>
      <c r="THK1854" s="401"/>
      <c r="THL1854" s="401"/>
      <c r="THM1854" s="401"/>
      <c r="THN1854" s="401"/>
      <c r="THO1854" s="401"/>
      <c r="THP1854" s="401"/>
      <c r="THQ1854" s="401"/>
      <c r="THR1854" s="401"/>
      <c r="THS1854" s="401"/>
      <c r="THT1854" s="401"/>
      <c r="THU1854" s="401"/>
      <c r="THV1854" s="401"/>
      <c r="THW1854" s="401"/>
      <c r="THX1854" s="401"/>
      <c r="THY1854" s="401"/>
      <c r="THZ1854" s="401"/>
      <c r="TIA1854" s="401"/>
      <c r="TIB1854" s="401"/>
      <c r="TIC1854" s="401"/>
      <c r="TID1854" s="401"/>
      <c r="TIE1854" s="401"/>
      <c r="TIF1854" s="401"/>
      <c r="TIG1854" s="401"/>
      <c r="TIH1854" s="401"/>
      <c r="TII1854" s="401"/>
      <c r="TIJ1854" s="401"/>
      <c r="TIK1854" s="401"/>
      <c r="TIL1854" s="401"/>
      <c r="TIM1854" s="401"/>
      <c r="TIN1854" s="401"/>
      <c r="TIO1854" s="401"/>
      <c r="TIP1854" s="401"/>
      <c r="TIQ1854" s="401"/>
      <c r="TIR1854" s="401"/>
      <c r="TIS1854" s="401"/>
      <c r="TIT1854" s="401"/>
      <c r="TIU1854" s="401"/>
      <c r="TIV1854" s="401"/>
      <c r="TIW1854" s="401"/>
      <c r="TIX1854" s="401"/>
      <c r="TIY1854" s="401"/>
      <c r="TIZ1854" s="401"/>
      <c r="TJA1854" s="401"/>
      <c r="TJB1854" s="401"/>
      <c r="TJC1854" s="401"/>
      <c r="TJD1854" s="401"/>
      <c r="TJE1854" s="401"/>
      <c r="TJF1854" s="401"/>
      <c r="TJG1854" s="401"/>
      <c r="TJH1854" s="401"/>
      <c r="TJI1854" s="401"/>
      <c r="TJJ1854" s="401"/>
      <c r="TJK1854" s="401"/>
      <c r="TJL1854" s="401"/>
      <c r="TJM1854" s="401"/>
      <c r="TJN1854" s="401"/>
      <c r="TJO1854" s="401"/>
      <c r="TJP1854" s="401"/>
      <c r="TJQ1854" s="401"/>
      <c r="TJR1854" s="401"/>
      <c r="TJS1854" s="401"/>
      <c r="TJT1854" s="401"/>
      <c r="TJU1854" s="401"/>
      <c r="TJV1854" s="401"/>
      <c r="TJW1854" s="401"/>
      <c r="TJX1854" s="401"/>
      <c r="TJY1854" s="401"/>
      <c r="TJZ1854" s="401"/>
      <c r="TKA1854" s="401"/>
      <c r="TKB1854" s="401"/>
      <c r="TKC1854" s="401"/>
      <c r="TKD1854" s="401"/>
      <c r="TKE1854" s="401"/>
      <c r="TKF1854" s="401"/>
      <c r="TKG1854" s="401"/>
      <c r="TKH1854" s="401"/>
      <c r="TKI1854" s="401"/>
      <c r="TKJ1854" s="401"/>
      <c r="TKK1854" s="401"/>
      <c r="TKL1854" s="401"/>
      <c r="TKM1854" s="401"/>
      <c r="TKN1854" s="401"/>
      <c r="TKO1854" s="401"/>
      <c r="TKP1854" s="401"/>
      <c r="TKQ1854" s="401"/>
      <c r="TKR1854" s="401"/>
      <c r="TKS1854" s="401"/>
      <c r="TKT1854" s="401"/>
      <c r="TKU1854" s="401"/>
      <c r="TKV1854" s="401"/>
      <c r="TKW1854" s="401"/>
      <c r="TKX1854" s="401"/>
      <c r="TKY1854" s="401"/>
      <c r="TKZ1854" s="401"/>
      <c r="TLA1854" s="401"/>
      <c r="TLB1854" s="401"/>
      <c r="TLC1854" s="401"/>
      <c r="TLD1854" s="401"/>
      <c r="TLE1854" s="401"/>
      <c r="TLF1854" s="401"/>
      <c r="TLG1854" s="401"/>
      <c r="TLH1854" s="401"/>
      <c r="TLI1854" s="401"/>
      <c r="TLJ1854" s="401"/>
      <c r="TLK1854" s="401"/>
      <c r="TLL1854" s="401"/>
      <c r="TLM1854" s="401"/>
      <c r="TLN1854" s="401"/>
      <c r="TLO1854" s="401"/>
      <c r="TLP1854" s="401"/>
      <c r="TLQ1854" s="401"/>
      <c r="TLR1854" s="401"/>
      <c r="TLS1854" s="401"/>
      <c r="TLT1854" s="401"/>
      <c r="TLU1854" s="401"/>
      <c r="TLV1854" s="401"/>
      <c r="TLW1854" s="401"/>
      <c r="TLX1854" s="401"/>
      <c r="TLY1854" s="401"/>
      <c r="TLZ1854" s="401"/>
      <c r="TMA1854" s="401"/>
      <c r="TMB1854" s="401"/>
      <c r="TMC1854" s="401"/>
      <c r="TMD1854" s="401"/>
      <c r="TME1854" s="401"/>
      <c r="TMF1854" s="401"/>
      <c r="TMG1854" s="401"/>
      <c r="TMH1854" s="401"/>
      <c r="TMI1854" s="401"/>
      <c r="TMJ1854" s="401"/>
      <c r="TMK1854" s="401"/>
      <c r="TML1854" s="401"/>
      <c r="TMM1854" s="401"/>
      <c r="TMN1854" s="401"/>
      <c r="TMO1854" s="401"/>
      <c r="TMP1854" s="401"/>
      <c r="TMQ1854" s="401"/>
      <c r="TMR1854" s="401"/>
      <c r="TMS1854" s="401"/>
      <c r="TMT1854" s="401"/>
      <c r="TMU1854" s="401"/>
      <c r="TMV1854" s="401"/>
      <c r="TMW1854" s="401"/>
      <c r="TMX1854" s="401"/>
      <c r="TMY1854" s="401"/>
      <c r="TMZ1854" s="401"/>
      <c r="TNA1854" s="401"/>
      <c r="TNB1854" s="401"/>
      <c r="TNC1854" s="401"/>
      <c r="TND1854" s="401"/>
      <c r="TNE1854" s="401"/>
      <c r="TNF1854" s="401"/>
      <c r="TNG1854" s="401"/>
      <c r="TNH1854" s="401"/>
      <c r="TNI1854" s="401"/>
      <c r="TNJ1854" s="401"/>
      <c r="TNK1854" s="401"/>
      <c r="TNL1854" s="401"/>
      <c r="TNM1854" s="401"/>
      <c r="TNN1854" s="401"/>
      <c r="TNO1854" s="401"/>
      <c r="TNP1854" s="401"/>
      <c r="TNQ1854" s="401"/>
      <c r="TNR1854" s="401"/>
      <c r="TNS1854" s="401"/>
      <c r="TNT1854" s="401"/>
      <c r="TNU1854" s="401"/>
      <c r="TNV1854" s="401"/>
      <c r="TNW1854" s="401"/>
      <c r="TNX1854" s="401"/>
      <c r="TNY1854" s="401"/>
      <c r="TNZ1854" s="401"/>
      <c r="TOA1854" s="401"/>
      <c r="TOB1854" s="401"/>
      <c r="TOC1854" s="401"/>
      <c r="TOD1854" s="401"/>
      <c r="TOE1854" s="401"/>
      <c r="TOF1854" s="401"/>
      <c r="TOG1854" s="401"/>
      <c r="TOH1854" s="401"/>
      <c r="TOI1854" s="401"/>
      <c r="TOJ1854" s="401"/>
      <c r="TOK1854" s="401"/>
      <c r="TOL1854" s="401"/>
      <c r="TOM1854" s="401"/>
      <c r="TON1854" s="401"/>
      <c r="TOO1854" s="401"/>
      <c r="TOP1854" s="401"/>
      <c r="TOQ1854" s="401"/>
      <c r="TOR1854" s="401"/>
      <c r="TOS1854" s="401"/>
      <c r="TOT1854" s="401"/>
      <c r="TOU1854" s="401"/>
      <c r="TOV1854" s="401"/>
      <c r="TOW1854" s="401"/>
      <c r="TOX1854" s="401"/>
      <c r="TOY1854" s="401"/>
      <c r="TOZ1854" s="401"/>
      <c r="TPA1854" s="401"/>
      <c r="TPB1854" s="401"/>
      <c r="TPC1854" s="401"/>
      <c r="TPD1854" s="401"/>
      <c r="TPE1854" s="401"/>
      <c r="TPF1854" s="401"/>
      <c r="TPG1854" s="401"/>
      <c r="TPH1854" s="401"/>
      <c r="TPI1854" s="401"/>
      <c r="TPJ1854" s="401"/>
      <c r="TPK1854" s="401"/>
      <c r="TPL1854" s="401"/>
      <c r="TPM1854" s="401"/>
      <c r="TPN1854" s="401"/>
      <c r="TPO1854" s="401"/>
      <c r="TPP1854" s="401"/>
      <c r="TPQ1854" s="401"/>
      <c r="TPR1854" s="401"/>
      <c r="TPS1854" s="401"/>
      <c r="TPT1854" s="401"/>
      <c r="TPU1854" s="401"/>
      <c r="TPV1854" s="401"/>
      <c r="TPW1854" s="401"/>
      <c r="TPX1854" s="401"/>
      <c r="TPY1854" s="401"/>
      <c r="TPZ1854" s="401"/>
      <c r="TQA1854" s="401"/>
      <c r="TQB1854" s="401"/>
      <c r="TQC1854" s="401"/>
      <c r="TQD1854" s="401"/>
      <c r="TQE1854" s="401"/>
      <c r="TQF1854" s="401"/>
      <c r="TQG1854" s="401"/>
      <c r="TQH1854" s="401"/>
      <c r="TQI1854" s="401"/>
      <c r="TQJ1854" s="401"/>
      <c r="TQK1854" s="401"/>
      <c r="TQL1854" s="401"/>
      <c r="TQM1854" s="401"/>
      <c r="TQN1854" s="401"/>
      <c r="TQO1854" s="401"/>
      <c r="TQP1854" s="401"/>
      <c r="TQQ1854" s="401"/>
      <c r="TQR1854" s="401"/>
      <c r="TQS1854" s="401"/>
      <c r="TQT1854" s="401"/>
      <c r="TQU1854" s="401"/>
      <c r="TQV1854" s="401"/>
      <c r="TQW1854" s="401"/>
      <c r="TQX1854" s="401"/>
      <c r="TQY1854" s="401"/>
      <c r="TQZ1854" s="401"/>
      <c r="TRA1854" s="401"/>
      <c r="TRB1854" s="401"/>
      <c r="TRC1854" s="401"/>
      <c r="TRD1854" s="401"/>
      <c r="TRE1854" s="401"/>
      <c r="TRF1854" s="401"/>
      <c r="TRG1854" s="401"/>
      <c r="TRH1854" s="401"/>
      <c r="TRI1854" s="401"/>
      <c r="TRJ1854" s="401"/>
      <c r="TRK1854" s="401"/>
      <c r="TRL1854" s="401"/>
      <c r="TRM1854" s="401"/>
      <c r="TRN1854" s="401"/>
      <c r="TRO1854" s="401"/>
      <c r="TRP1854" s="401"/>
      <c r="TRQ1854" s="401"/>
      <c r="TRR1854" s="401"/>
      <c r="TRS1854" s="401"/>
      <c r="TRT1854" s="401"/>
      <c r="TRU1854" s="401"/>
      <c r="TRV1854" s="401"/>
      <c r="TRW1854" s="401"/>
      <c r="TRX1854" s="401"/>
      <c r="TRY1854" s="401"/>
      <c r="TRZ1854" s="401"/>
      <c r="TSA1854" s="401"/>
      <c r="TSB1854" s="401"/>
      <c r="TSC1854" s="401"/>
      <c r="TSD1854" s="401"/>
      <c r="TSE1854" s="401"/>
      <c r="TSF1854" s="401"/>
      <c r="TSG1854" s="401"/>
      <c r="TSH1854" s="401"/>
      <c r="TSI1854" s="401"/>
      <c r="TSJ1854" s="401"/>
      <c r="TSK1854" s="401"/>
      <c r="TSL1854" s="401"/>
      <c r="TSM1854" s="401"/>
      <c r="TSN1854" s="401"/>
      <c r="TSO1854" s="401"/>
      <c r="TSP1854" s="401"/>
      <c r="TSQ1854" s="401"/>
      <c r="TSR1854" s="401"/>
      <c r="TSS1854" s="401"/>
      <c r="TST1854" s="401"/>
      <c r="TSU1854" s="401"/>
      <c r="TSV1854" s="401"/>
      <c r="TSW1854" s="401"/>
      <c r="TSX1854" s="401"/>
      <c r="TSY1854" s="401"/>
      <c r="TSZ1854" s="401"/>
      <c r="TTA1854" s="401"/>
      <c r="TTB1854" s="401"/>
      <c r="TTC1854" s="401"/>
      <c r="TTD1854" s="401"/>
      <c r="TTE1854" s="401"/>
      <c r="TTF1854" s="401"/>
      <c r="TTG1854" s="401"/>
      <c r="TTH1854" s="401"/>
      <c r="TTI1854" s="401"/>
      <c r="TTJ1854" s="401"/>
      <c r="TTK1854" s="401"/>
      <c r="TTL1854" s="401"/>
      <c r="TTM1854" s="401"/>
      <c r="TTN1854" s="401"/>
      <c r="TTO1854" s="401"/>
      <c r="TTP1854" s="401"/>
      <c r="TTQ1854" s="401"/>
      <c r="TTR1854" s="401"/>
      <c r="TTS1854" s="401"/>
      <c r="TTT1854" s="401"/>
      <c r="TTU1854" s="401"/>
      <c r="TTV1854" s="401"/>
      <c r="TTW1854" s="401"/>
      <c r="TTX1854" s="401"/>
      <c r="TTY1854" s="401"/>
      <c r="TTZ1854" s="401"/>
      <c r="TUA1854" s="401"/>
      <c r="TUB1854" s="401"/>
      <c r="TUC1854" s="401"/>
      <c r="TUD1854" s="401"/>
      <c r="TUE1854" s="401"/>
      <c r="TUF1854" s="401"/>
      <c r="TUG1854" s="401"/>
      <c r="TUH1854" s="401"/>
      <c r="TUI1854" s="401"/>
      <c r="TUJ1854" s="401"/>
      <c r="TUK1854" s="401"/>
      <c r="TUL1854" s="401"/>
      <c r="TUM1854" s="401"/>
      <c r="TUN1854" s="401"/>
      <c r="TUO1854" s="401"/>
      <c r="TUP1854" s="401"/>
      <c r="TUQ1854" s="401"/>
      <c r="TUR1854" s="401"/>
      <c r="TUS1854" s="401"/>
      <c r="TUT1854" s="401"/>
      <c r="TUU1854" s="401"/>
      <c r="TUV1854" s="401"/>
      <c r="TUW1854" s="401"/>
      <c r="TUX1854" s="401"/>
      <c r="TUY1854" s="401"/>
      <c r="TUZ1854" s="401"/>
      <c r="TVA1854" s="401"/>
      <c r="TVB1854" s="401"/>
      <c r="TVC1854" s="401"/>
      <c r="TVD1854" s="401"/>
      <c r="TVE1854" s="401"/>
      <c r="TVF1854" s="401"/>
      <c r="TVG1854" s="401"/>
      <c r="TVH1854" s="401"/>
      <c r="TVI1854" s="401"/>
      <c r="TVJ1854" s="401"/>
      <c r="TVK1854" s="401"/>
      <c r="TVL1854" s="401"/>
      <c r="TVM1854" s="401"/>
      <c r="TVN1854" s="401"/>
      <c r="TVO1854" s="401"/>
      <c r="TVP1854" s="401"/>
      <c r="TVQ1854" s="401"/>
      <c r="TVR1854" s="401"/>
      <c r="TVS1854" s="401"/>
      <c r="TVT1854" s="401"/>
      <c r="TVU1854" s="401"/>
      <c r="TVV1854" s="401"/>
      <c r="TVW1854" s="401"/>
      <c r="TVX1854" s="401"/>
      <c r="TVY1854" s="401"/>
      <c r="TVZ1854" s="401"/>
      <c r="TWA1854" s="401"/>
      <c r="TWB1854" s="401"/>
      <c r="TWC1854" s="401"/>
      <c r="TWD1854" s="401"/>
      <c r="TWE1854" s="401"/>
      <c r="TWF1854" s="401"/>
      <c r="TWG1854" s="401"/>
      <c r="TWH1854" s="401"/>
      <c r="TWI1854" s="401"/>
      <c r="TWJ1854" s="401"/>
      <c r="TWK1854" s="401"/>
      <c r="TWL1854" s="401"/>
      <c r="TWM1854" s="401"/>
      <c r="TWN1854" s="401"/>
      <c r="TWO1854" s="401"/>
      <c r="TWP1854" s="401"/>
      <c r="TWQ1854" s="401"/>
      <c r="TWR1854" s="401"/>
      <c r="TWS1854" s="401"/>
      <c r="TWT1854" s="401"/>
      <c r="TWU1854" s="401"/>
      <c r="TWV1854" s="401"/>
      <c r="TWW1854" s="401"/>
      <c r="TWX1854" s="401"/>
      <c r="TWY1854" s="401"/>
      <c r="TWZ1854" s="401"/>
      <c r="TXA1854" s="401"/>
      <c r="TXB1854" s="401"/>
      <c r="TXC1854" s="401"/>
      <c r="TXD1854" s="401"/>
      <c r="TXE1854" s="401"/>
      <c r="TXF1854" s="401"/>
      <c r="TXG1854" s="401"/>
      <c r="TXH1854" s="401"/>
      <c r="TXI1854" s="401"/>
      <c r="TXJ1854" s="401"/>
      <c r="TXK1854" s="401"/>
      <c r="TXL1854" s="401"/>
      <c r="TXM1854" s="401"/>
      <c r="TXN1854" s="401"/>
      <c r="TXO1854" s="401"/>
      <c r="TXP1854" s="401"/>
      <c r="TXQ1854" s="401"/>
      <c r="TXR1854" s="401"/>
      <c r="TXS1854" s="401"/>
      <c r="TXT1854" s="401"/>
      <c r="TXU1854" s="401"/>
      <c r="TXV1854" s="401"/>
      <c r="TXW1854" s="401"/>
      <c r="TXX1854" s="401"/>
      <c r="TXY1854" s="401"/>
      <c r="TXZ1854" s="401"/>
      <c r="TYA1854" s="401"/>
      <c r="TYB1854" s="401"/>
      <c r="TYC1854" s="401"/>
      <c r="TYD1854" s="401"/>
      <c r="TYE1854" s="401"/>
      <c r="TYF1854" s="401"/>
      <c r="TYG1854" s="401"/>
      <c r="TYH1854" s="401"/>
      <c r="TYI1854" s="401"/>
      <c r="TYJ1854" s="401"/>
      <c r="TYK1854" s="401"/>
      <c r="TYL1854" s="401"/>
      <c r="TYM1854" s="401"/>
      <c r="TYN1854" s="401"/>
      <c r="TYO1854" s="401"/>
      <c r="TYP1854" s="401"/>
      <c r="TYQ1854" s="401"/>
      <c r="TYR1854" s="401"/>
      <c r="TYS1854" s="401"/>
      <c r="TYT1854" s="401"/>
      <c r="TYU1854" s="401"/>
      <c r="TYV1854" s="401"/>
      <c r="TYW1854" s="401"/>
      <c r="TYX1854" s="401"/>
      <c r="TYY1854" s="401"/>
      <c r="TYZ1854" s="401"/>
      <c r="TZA1854" s="401"/>
      <c r="TZB1854" s="401"/>
      <c r="TZC1854" s="401"/>
      <c r="TZD1854" s="401"/>
      <c r="TZE1854" s="401"/>
      <c r="TZF1854" s="401"/>
      <c r="TZG1854" s="401"/>
      <c r="TZH1854" s="401"/>
      <c r="TZI1854" s="401"/>
      <c r="TZJ1854" s="401"/>
      <c r="TZK1854" s="401"/>
      <c r="TZL1854" s="401"/>
      <c r="TZM1854" s="401"/>
      <c r="TZN1854" s="401"/>
      <c r="TZO1854" s="401"/>
      <c r="TZP1854" s="401"/>
      <c r="TZQ1854" s="401"/>
      <c r="TZR1854" s="401"/>
      <c r="TZS1854" s="401"/>
      <c r="TZT1854" s="401"/>
      <c r="TZU1854" s="401"/>
      <c r="TZV1854" s="401"/>
      <c r="TZW1854" s="401"/>
      <c r="TZX1854" s="401"/>
      <c r="TZY1854" s="401"/>
      <c r="TZZ1854" s="401"/>
      <c r="UAA1854" s="401"/>
      <c r="UAB1854" s="401"/>
      <c r="UAC1854" s="401"/>
      <c r="UAD1854" s="401"/>
      <c r="UAE1854" s="401"/>
      <c r="UAF1854" s="401"/>
      <c r="UAG1854" s="401"/>
      <c r="UAH1854" s="401"/>
      <c r="UAI1854" s="401"/>
      <c r="UAJ1854" s="401"/>
      <c r="UAK1854" s="401"/>
      <c r="UAL1854" s="401"/>
      <c r="UAM1854" s="401"/>
      <c r="UAN1854" s="401"/>
      <c r="UAO1854" s="401"/>
      <c r="UAP1854" s="401"/>
      <c r="UAQ1854" s="401"/>
      <c r="UAR1854" s="401"/>
      <c r="UAS1854" s="401"/>
      <c r="UAT1854" s="401"/>
      <c r="UAU1854" s="401"/>
      <c r="UAV1854" s="401"/>
      <c r="UAW1854" s="401"/>
      <c r="UAX1854" s="401"/>
      <c r="UAY1854" s="401"/>
      <c r="UAZ1854" s="401"/>
      <c r="UBA1854" s="401"/>
      <c r="UBB1854" s="401"/>
      <c r="UBC1854" s="401"/>
      <c r="UBD1854" s="401"/>
      <c r="UBE1854" s="401"/>
      <c r="UBF1854" s="401"/>
      <c r="UBG1854" s="401"/>
      <c r="UBH1854" s="401"/>
      <c r="UBI1854" s="401"/>
      <c r="UBJ1854" s="401"/>
      <c r="UBK1854" s="401"/>
      <c r="UBL1854" s="401"/>
      <c r="UBM1854" s="401"/>
      <c r="UBN1854" s="401"/>
      <c r="UBO1854" s="401"/>
      <c r="UBP1854" s="401"/>
      <c r="UBQ1854" s="401"/>
      <c r="UBR1854" s="401"/>
      <c r="UBS1854" s="401"/>
      <c r="UBT1854" s="401"/>
      <c r="UBU1854" s="401"/>
      <c r="UBV1854" s="401"/>
      <c r="UBW1854" s="401"/>
      <c r="UBX1854" s="401"/>
      <c r="UBY1854" s="401"/>
      <c r="UBZ1854" s="401"/>
      <c r="UCA1854" s="401"/>
      <c r="UCB1854" s="401"/>
      <c r="UCC1854" s="401"/>
      <c r="UCD1854" s="401"/>
      <c r="UCE1854" s="401"/>
      <c r="UCF1854" s="401"/>
      <c r="UCG1854" s="401"/>
      <c r="UCH1854" s="401"/>
      <c r="UCI1854" s="401"/>
      <c r="UCJ1854" s="401"/>
      <c r="UCK1854" s="401"/>
      <c r="UCL1854" s="401"/>
      <c r="UCM1854" s="401"/>
      <c r="UCN1854" s="401"/>
      <c r="UCO1854" s="401"/>
      <c r="UCP1854" s="401"/>
      <c r="UCQ1854" s="401"/>
      <c r="UCR1854" s="401"/>
      <c r="UCS1854" s="401"/>
      <c r="UCT1854" s="401"/>
      <c r="UCU1854" s="401"/>
      <c r="UCV1854" s="401"/>
      <c r="UCW1854" s="401"/>
      <c r="UCX1854" s="401"/>
      <c r="UCY1854" s="401"/>
      <c r="UCZ1854" s="401"/>
      <c r="UDA1854" s="401"/>
      <c r="UDB1854" s="401"/>
      <c r="UDC1854" s="401"/>
      <c r="UDD1854" s="401"/>
      <c r="UDE1854" s="401"/>
      <c r="UDF1854" s="401"/>
      <c r="UDG1854" s="401"/>
      <c r="UDH1854" s="401"/>
      <c r="UDI1854" s="401"/>
      <c r="UDJ1854" s="401"/>
      <c r="UDK1854" s="401"/>
      <c r="UDL1854" s="401"/>
      <c r="UDM1854" s="401"/>
      <c r="UDN1854" s="401"/>
      <c r="UDO1854" s="401"/>
      <c r="UDP1854" s="401"/>
      <c r="UDQ1854" s="401"/>
      <c r="UDR1854" s="401"/>
      <c r="UDS1854" s="401"/>
      <c r="UDT1854" s="401"/>
      <c r="UDU1854" s="401"/>
      <c r="UDV1854" s="401"/>
      <c r="UDW1854" s="401"/>
      <c r="UDX1854" s="401"/>
      <c r="UDY1854" s="401"/>
      <c r="UDZ1854" s="401"/>
      <c r="UEA1854" s="401"/>
      <c r="UEB1854" s="401"/>
      <c r="UEC1854" s="401"/>
      <c r="UED1854" s="401"/>
      <c r="UEE1854" s="401"/>
      <c r="UEF1854" s="401"/>
      <c r="UEG1854" s="401"/>
      <c r="UEH1854" s="401"/>
      <c r="UEI1854" s="401"/>
      <c r="UEJ1854" s="401"/>
      <c r="UEK1854" s="401"/>
      <c r="UEL1854" s="401"/>
      <c r="UEM1854" s="401"/>
      <c r="UEN1854" s="401"/>
      <c r="UEO1854" s="401"/>
      <c r="UEP1854" s="401"/>
      <c r="UEQ1854" s="401"/>
      <c r="UER1854" s="401"/>
      <c r="UES1854" s="401"/>
      <c r="UET1854" s="401"/>
      <c r="UEU1854" s="401"/>
      <c r="UEV1854" s="401"/>
      <c r="UEW1854" s="401"/>
      <c r="UEX1854" s="401"/>
      <c r="UEY1854" s="401"/>
      <c r="UEZ1854" s="401"/>
      <c r="UFA1854" s="401"/>
      <c r="UFB1854" s="401"/>
      <c r="UFC1854" s="401"/>
      <c r="UFD1854" s="401"/>
      <c r="UFE1854" s="401"/>
      <c r="UFF1854" s="401"/>
      <c r="UFG1854" s="401"/>
      <c r="UFH1854" s="401"/>
      <c r="UFI1854" s="401"/>
      <c r="UFJ1854" s="401"/>
      <c r="UFK1854" s="401"/>
      <c r="UFL1854" s="401"/>
      <c r="UFM1854" s="401"/>
      <c r="UFN1854" s="401"/>
      <c r="UFO1854" s="401"/>
      <c r="UFP1854" s="401"/>
      <c r="UFQ1854" s="401"/>
      <c r="UFR1854" s="401"/>
      <c r="UFS1854" s="401"/>
      <c r="UFT1854" s="401"/>
      <c r="UFU1854" s="401"/>
      <c r="UFV1854" s="401"/>
      <c r="UFW1854" s="401"/>
      <c r="UFX1854" s="401"/>
      <c r="UFY1854" s="401"/>
      <c r="UFZ1854" s="401"/>
      <c r="UGA1854" s="401"/>
      <c r="UGB1854" s="401"/>
      <c r="UGC1854" s="401"/>
      <c r="UGD1854" s="401"/>
      <c r="UGE1854" s="401"/>
      <c r="UGF1854" s="401"/>
      <c r="UGG1854" s="401"/>
      <c r="UGH1854" s="401"/>
      <c r="UGI1854" s="401"/>
      <c r="UGJ1854" s="401"/>
      <c r="UGK1854" s="401"/>
      <c r="UGL1854" s="401"/>
      <c r="UGM1854" s="401"/>
      <c r="UGN1854" s="401"/>
      <c r="UGO1854" s="401"/>
      <c r="UGP1854" s="401"/>
      <c r="UGQ1854" s="401"/>
      <c r="UGR1854" s="401"/>
      <c r="UGS1854" s="401"/>
      <c r="UGT1854" s="401"/>
      <c r="UGU1854" s="401"/>
      <c r="UGV1854" s="401"/>
      <c r="UGW1854" s="401"/>
      <c r="UGX1854" s="401"/>
      <c r="UGY1854" s="401"/>
      <c r="UGZ1854" s="401"/>
      <c r="UHA1854" s="401"/>
      <c r="UHB1854" s="401"/>
      <c r="UHC1854" s="401"/>
      <c r="UHD1854" s="401"/>
      <c r="UHE1854" s="401"/>
      <c r="UHF1854" s="401"/>
      <c r="UHG1854" s="401"/>
      <c r="UHH1854" s="401"/>
      <c r="UHI1854" s="401"/>
      <c r="UHJ1854" s="401"/>
      <c r="UHK1854" s="401"/>
      <c r="UHL1854" s="401"/>
      <c r="UHM1854" s="401"/>
      <c r="UHN1854" s="401"/>
      <c r="UHO1854" s="401"/>
      <c r="UHP1854" s="401"/>
      <c r="UHQ1854" s="401"/>
      <c r="UHR1854" s="401"/>
      <c r="UHS1854" s="401"/>
      <c r="UHT1854" s="401"/>
      <c r="UHU1854" s="401"/>
      <c r="UHV1854" s="401"/>
      <c r="UHW1854" s="401"/>
      <c r="UHX1854" s="401"/>
      <c r="UHY1854" s="401"/>
      <c r="UHZ1854" s="401"/>
      <c r="UIA1854" s="401"/>
      <c r="UIB1854" s="401"/>
      <c r="UIC1854" s="401"/>
      <c r="UID1854" s="401"/>
      <c r="UIE1854" s="401"/>
      <c r="UIF1854" s="401"/>
      <c r="UIG1854" s="401"/>
      <c r="UIH1854" s="401"/>
      <c r="UII1854" s="401"/>
      <c r="UIJ1854" s="401"/>
      <c r="UIK1854" s="401"/>
      <c r="UIL1854" s="401"/>
      <c r="UIM1854" s="401"/>
      <c r="UIN1854" s="401"/>
      <c r="UIO1854" s="401"/>
      <c r="UIP1854" s="401"/>
      <c r="UIQ1854" s="401"/>
      <c r="UIR1854" s="401"/>
      <c r="UIS1854" s="401"/>
      <c r="UIT1854" s="401"/>
      <c r="UIU1854" s="401"/>
      <c r="UIV1854" s="401"/>
      <c r="UIW1854" s="401"/>
      <c r="UIX1854" s="401"/>
      <c r="UIY1854" s="401"/>
      <c r="UIZ1854" s="401"/>
      <c r="UJA1854" s="401"/>
      <c r="UJB1854" s="401"/>
      <c r="UJC1854" s="401"/>
      <c r="UJD1854" s="401"/>
      <c r="UJE1854" s="401"/>
      <c r="UJF1854" s="401"/>
      <c r="UJG1854" s="401"/>
      <c r="UJH1854" s="401"/>
      <c r="UJI1854" s="401"/>
      <c r="UJJ1854" s="401"/>
      <c r="UJK1854" s="401"/>
      <c r="UJL1854" s="401"/>
      <c r="UJM1854" s="401"/>
      <c r="UJN1854" s="401"/>
      <c r="UJO1854" s="401"/>
      <c r="UJP1854" s="401"/>
      <c r="UJQ1854" s="401"/>
      <c r="UJR1854" s="401"/>
      <c r="UJS1854" s="401"/>
      <c r="UJT1854" s="401"/>
      <c r="UJU1854" s="401"/>
      <c r="UJV1854" s="401"/>
      <c r="UJW1854" s="401"/>
      <c r="UJX1854" s="401"/>
      <c r="UJY1854" s="401"/>
      <c r="UJZ1854" s="401"/>
      <c r="UKA1854" s="401"/>
      <c r="UKB1854" s="401"/>
      <c r="UKC1854" s="401"/>
      <c r="UKD1854" s="401"/>
      <c r="UKE1854" s="401"/>
      <c r="UKF1854" s="401"/>
      <c r="UKG1854" s="401"/>
      <c r="UKH1854" s="401"/>
      <c r="UKI1854" s="401"/>
      <c r="UKJ1854" s="401"/>
      <c r="UKK1854" s="401"/>
      <c r="UKL1854" s="401"/>
      <c r="UKM1854" s="401"/>
      <c r="UKN1854" s="401"/>
      <c r="UKO1854" s="401"/>
      <c r="UKP1854" s="401"/>
      <c r="UKQ1854" s="401"/>
      <c r="UKR1854" s="401"/>
      <c r="UKS1854" s="401"/>
      <c r="UKT1854" s="401"/>
      <c r="UKU1854" s="401"/>
      <c r="UKV1854" s="401"/>
      <c r="UKW1854" s="401"/>
      <c r="UKX1854" s="401"/>
      <c r="UKY1854" s="401"/>
      <c r="UKZ1854" s="401"/>
      <c r="ULA1854" s="401"/>
      <c r="ULB1854" s="401"/>
      <c r="ULC1854" s="401"/>
      <c r="ULD1854" s="401"/>
      <c r="ULE1854" s="401"/>
      <c r="ULF1854" s="401"/>
      <c r="ULG1854" s="401"/>
      <c r="ULH1854" s="401"/>
      <c r="ULI1854" s="401"/>
      <c r="ULJ1854" s="401"/>
      <c r="ULK1854" s="401"/>
      <c r="ULL1854" s="401"/>
      <c r="ULM1854" s="401"/>
      <c r="ULN1854" s="401"/>
      <c r="ULO1854" s="401"/>
      <c r="ULP1854" s="401"/>
      <c r="ULQ1854" s="401"/>
      <c r="ULR1854" s="401"/>
      <c r="ULS1854" s="401"/>
      <c r="ULT1854" s="401"/>
      <c r="ULU1854" s="401"/>
      <c r="ULV1854" s="401"/>
      <c r="ULW1854" s="401"/>
      <c r="ULX1854" s="401"/>
      <c r="ULY1854" s="401"/>
      <c r="ULZ1854" s="401"/>
      <c r="UMA1854" s="401"/>
      <c r="UMB1854" s="401"/>
      <c r="UMC1854" s="401"/>
      <c r="UMD1854" s="401"/>
      <c r="UME1854" s="401"/>
      <c r="UMF1854" s="401"/>
      <c r="UMG1854" s="401"/>
      <c r="UMH1854" s="401"/>
      <c r="UMI1854" s="401"/>
      <c r="UMJ1854" s="401"/>
      <c r="UMK1854" s="401"/>
      <c r="UML1854" s="401"/>
      <c r="UMM1854" s="401"/>
      <c r="UMN1854" s="401"/>
      <c r="UMO1854" s="401"/>
      <c r="UMP1854" s="401"/>
      <c r="UMQ1854" s="401"/>
      <c r="UMR1854" s="401"/>
      <c r="UMS1854" s="401"/>
      <c r="UMT1854" s="401"/>
      <c r="UMU1854" s="401"/>
      <c r="UMV1854" s="401"/>
      <c r="UMW1854" s="401"/>
      <c r="UMX1854" s="401"/>
      <c r="UMY1854" s="401"/>
      <c r="UMZ1854" s="401"/>
      <c r="UNA1854" s="401"/>
      <c r="UNB1854" s="401"/>
      <c r="UNC1854" s="401"/>
      <c r="UND1854" s="401"/>
      <c r="UNE1854" s="401"/>
      <c r="UNF1854" s="401"/>
      <c r="UNG1854" s="401"/>
      <c r="UNH1854" s="401"/>
      <c r="UNI1854" s="401"/>
      <c r="UNJ1854" s="401"/>
      <c r="UNK1854" s="401"/>
      <c r="UNL1854" s="401"/>
      <c r="UNM1854" s="401"/>
      <c r="UNN1854" s="401"/>
      <c r="UNO1854" s="401"/>
      <c r="UNP1854" s="401"/>
      <c r="UNQ1854" s="401"/>
      <c r="UNR1854" s="401"/>
      <c r="UNS1854" s="401"/>
      <c r="UNT1854" s="401"/>
      <c r="UNU1854" s="401"/>
      <c r="UNV1854" s="401"/>
      <c r="UNW1854" s="401"/>
      <c r="UNX1854" s="401"/>
      <c r="UNY1854" s="401"/>
      <c r="UNZ1854" s="401"/>
      <c r="UOA1854" s="401"/>
      <c r="UOB1854" s="401"/>
      <c r="UOC1854" s="401"/>
      <c r="UOD1854" s="401"/>
      <c r="UOE1854" s="401"/>
      <c r="UOF1854" s="401"/>
      <c r="UOG1854" s="401"/>
      <c r="UOH1854" s="401"/>
      <c r="UOI1854" s="401"/>
      <c r="UOJ1854" s="401"/>
      <c r="UOK1854" s="401"/>
      <c r="UOL1854" s="401"/>
      <c r="UOM1854" s="401"/>
      <c r="UON1854" s="401"/>
      <c r="UOO1854" s="401"/>
      <c r="UOP1854" s="401"/>
      <c r="UOQ1854" s="401"/>
      <c r="UOR1854" s="401"/>
      <c r="UOS1854" s="401"/>
      <c r="UOT1854" s="401"/>
      <c r="UOU1854" s="401"/>
      <c r="UOV1854" s="401"/>
      <c r="UOW1854" s="401"/>
      <c r="UOX1854" s="401"/>
      <c r="UOY1854" s="401"/>
      <c r="UOZ1854" s="401"/>
      <c r="UPA1854" s="401"/>
      <c r="UPB1854" s="401"/>
      <c r="UPC1854" s="401"/>
      <c r="UPD1854" s="401"/>
      <c r="UPE1854" s="401"/>
      <c r="UPF1854" s="401"/>
      <c r="UPG1854" s="401"/>
      <c r="UPH1854" s="401"/>
      <c r="UPI1854" s="401"/>
      <c r="UPJ1854" s="401"/>
      <c r="UPK1854" s="401"/>
      <c r="UPL1854" s="401"/>
      <c r="UPM1854" s="401"/>
      <c r="UPN1854" s="401"/>
      <c r="UPO1854" s="401"/>
      <c r="UPP1854" s="401"/>
      <c r="UPQ1854" s="401"/>
      <c r="UPR1854" s="401"/>
      <c r="UPS1854" s="401"/>
      <c r="UPT1854" s="401"/>
      <c r="UPU1854" s="401"/>
      <c r="UPV1854" s="401"/>
      <c r="UPW1854" s="401"/>
      <c r="UPX1854" s="401"/>
      <c r="UPY1854" s="401"/>
      <c r="UPZ1854" s="401"/>
      <c r="UQA1854" s="401"/>
      <c r="UQB1854" s="401"/>
      <c r="UQC1854" s="401"/>
      <c r="UQD1854" s="401"/>
      <c r="UQE1854" s="401"/>
      <c r="UQF1854" s="401"/>
      <c r="UQG1854" s="401"/>
      <c r="UQH1854" s="401"/>
      <c r="UQI1854" s="401"/>
      <c r="UQJ1854" s="401"/>
      <c r="UQK1854" s="401"/>
      <c r="UQL1854" s="401"/>
      <c r="UQM1854" s="401"/>
      <c r="UQN1854" s="401"/>
      <c r="UQO1854" s="401"/>
      <c r="UQP1854" s="401"/>
      <c r="UQQ1854" s="401"/>
      <c r="UQR1854" s="401"/>
      <c r="UQS1854" s="401"/>
      <c r="UQT1854" s="401"/>
      <c r="UQU1854" s="401"/>
      <c r="UQV1854" s="401"/>
      <c r="UQW1854" s="401"/>
      <c r="UQX1854" s="401"/>
      <c r="UQY1854" s="401"/>
      <c r="UQZ1854" s="401"/>
      <c r="URA1854" s="401"/>
      <c r="URB1854" s="401"/>
      <c r="URC1854" s="401"/>
      <c r="URD1854" s="401"/>
      <c r="URE1854" s="401"/>
      <c r="URF1854" s="401"/>
      <c r="URG1854" s="401"/>
      <c r="URH1854" s="401"/>
      <c r="URI1854" s="401"/>
      <c r="URJ1854" s="401"/>
      <c r="URK1854" s="401"/>
      <c r="URL1854" s="401"/>
      <c r="URM1854" s="401"/>
      <c r="URN1854" s="401"/>
      <c r="URO1854" s="401"/>
      <c r="URP1854" s="401"/>
      <c r="URQ1854" s="401"/>
      <c r="URR1854" s="401"/>
      <c r="URS1854" s="401"/>
      <c r="URT1854" s="401"/>
      <c r="URU1854" s="401"/>
      <c r="URV1854" s="401"/>
      <c r="URW1854" s="401"/>
      <c r="URX1854" s="401"/>
      <c r="URY1854" s="401"/>
      <c r="URZ1854" s="401"/>
      <c r="USA1854" s="401"/>
      <c r="USB1854" s="401"/>
      <c r="USC1854" s="401"/>
      <c r="USD1854" s="401"/>
      <c r="USE1854" s="401"/>
      <c r="USF1854" s="401"/>
      <c r="USG1854" s="401"/>
      <c r="USH1854" s="401"/>
      <c r="USI1854" s="401"/>
      <c r="USJ1854" s="401"/>
      <c r="USK1854" s="401"/>
      <c r="USL1854" s="401"/>
      <c r="USM1854" s="401"/>
      <c r="USN1854" s="401"/>
      <c r="USO1854" s="401"/>
      <c r="USP1854" s="401"/>
      <c r="USQ1854" s="401"/>
      <c r="USR1854" s="401"/>
      <c r="USS1854" s="401"/>
      <c r="UST1854" s="401"/>
      <c r="USU1854" s="401"/>
      <c r="USV1854" s="401"/>
      <c r="USW1854" s="401"/>
      <c r="USX1854" s="401"/>
      <c r="USY1854" s="401"/>
      <c r="USZ1854" s="401"/>
      <c r="UTA1854" s="401"/>
      <c r="UTB1854" s="401"/>
      <c r="UTC1854" s="401"/>
      <c r="UTD1854" s="401"/>
      <c r="UTE1854" s="401"/>
      <c r="UTF1854" s="401"/>
      <c r="UTG1854" s="401"/>
      <c r="UTH1854" s="401"/>
      <c r="UTI1854" s="401"/>
      <c r="UTJ1854" s="401"/>
      <c r="UTK1854" s="401"/>
      <c r="UTL1854" s="401"/>
      <c r="UTM1854" s="401"/>
      <c r="UTN1854" s="401"/>
      <c r="UTO1854" s="401"/>
      <c r="UTP1854" s="401"/>
      <c r="UTQ1854" s="401"/>
      <c r="UTR1854" s="401"/>
      <c r="UTS1854" s="401"/>
      <c r="UTT1854" s="401"/>
      <c r="UTU1854" s="401"/>
      <c r="UTV1854" s="401"/>
      <c r="UTW1854" s="401"/>
      <c r="UTX1854" s="401"/>
      <c r="UTY1854" s="401"/>
      <c r="UTZ1854" s="401"/>
      <c r="UUA1854" s="401"/>
      <c r="UUB1854" s="401"/>
      <c r="UUC1854" s="401"/>
      <c r="UUD1854" s="401"/>
      <c r="UUE1854" s="401"/>
      <c r="UUF1854" s="401"/>
      <c r="UUG1854" s="401"/>
      <c r="UUH1854" s="401"/>
      <c r="UUI1854" s="401"/>
      <c r="UUJ1854" s="401"/>
      <c r="UUK1854" s="401"/>
      <c r="UUL1854" s="401"/>
      <c r="UUM1854" s="401"/>
      <c r="UUN1854" s="401"/>
      <c r="UUO1854" s="401"/>
      <c r="UUP1854" s="401"/>
      <c r="UUQ1854" s="401"/>
      <c r="UUR1854" s="401"/>
      <c r="UUS1854" s="401"/>
      <c r="UUT1854" s="401"/>
      <c r="UUU1854" s="401"/>
      <c r="UUV1854" s="401"/>
      <c r="UUW1854" s="401"/>
      <c r="UUX1854" s="401"/>
      <c r="UUY1854" s="401"/>
      <c r="UUZ1854" s="401"/>
      <c r="UVA1854" s="401"/>
      <c r="UVB1854" s="401"/>
      <c r="UVC1854" s="401"/>
      <c r="UVD1854" s="401"/>
      <c r="UVE1854" s="401"/>
      <c r="UVF1854" s="401"/>
      <c r="UVG1854" s="401"/>
      <c r="UVH1854" s="401"/>
      <c r="UVI1854" s="401"/>
      <c r="UVJ1854" s="401"/>
      <c r="UVK1854" s="401"/>
      <c r="UVL1854" s="401"/>
      <c r="UVM1854" s="401"/>
      <c r="UVN1854" s="401"/>
      <c r="UVO1854" s="401"/>
      <c r="UVP1854" s="401"/>
      <c r="UVQ1854" s="401"/>
      <c r="UVR1854" s="401"/>
      <c r="UVS1854" s="401"/>
      <c r="UVT1854" s="401"/>
      <c r="UVU1854" s="401"/>
      <c r="UVV1854" s="401"/>
      <c r="UVW1854" s="401"/>
      <c r="UVX1854" s="401"/>
      <c r="UVY1854" s="401"/>
      <c r="UVZ1854" s="401"/>
      <c r="UWA1854" s="401"/>
      <c r="UWB1854" s="401"/>
      <c r="UWC1854" s="401"/>
      <c r="UWD1854" s="401"/>
      <c r="UWE1854" s="401"/>
      <c r="UWF1854" s="401"/>
      <c r="UWG1854" s="401"/>
      <c r="UWH1854" s="401"/>
      <c r="UWI1854" s="401"/>
      <c r="UWJ1854" s="401"/>
      <c r="UWK1854" s="401"/>
      <c r="UWL1854" s="401"/>
      <c r="UWM1854" s="401"/>
      <c r="UWN1854" s="401"/>
      <c r="UWO1854" s="401"/>
      <c r="UWP1854" s="401"/>
      <c r="UWQ1854" s="401"/>
      <c r="UWR1854" s="401"/>
      <c r="UWS1854" s="401"/>
      <c r="UWT1854" s="401"/>
      <c r="UWU1854" s="401"/>
      <c r="UWV1854" s="401"/>
      <c r="UWW1854" s="401"/>
      <c r="UWX1854" s="401"/>
      <c r="UWY1854" s="401"/>
      <c r="UWZ1854" s="401"/>
      <c r="UXA1854" s="401"/>
      <c r="UXB1854" s="401"/>
      <c r="UXC1854" s="401"/>
      <c r="UXD1854" s="401"/>
      <c r="UXE1854" s="401"/>
      <c r="UXF1854" s="401"/>
      <c r="UXG1854" s="401"/>
      <c r="UXH1854" s="401"/>
      <c r="UXI1854" s="401"/>
      <c r="UXJ1854" s="401"/>
      <c r="UXK1854" s="401"/>
      <c r="UXL1854" s="401"/>
      <c r="UXM1854" s="401"/>
      <c r="UXN1854" s="401"/>
      <c r="UXO1854" s="401"/>
      <c r="UXP1854" s="401"/>
      <c r="UXQ1854" s="401"/>
      <c r="UXR1854" s="401"/>
      <c r="UXS1854" s="401"/>
      <c r="UXT1854" s="401"/>
      <c r="UXU1854" s="401"/>
      <c r="UXV1854" s="401"/>
      <c r="UXW1854" s="401"/>
      <c r="UXX1854" s="401"/>
      <c r="UXY1854" s="401"/>
      <c r="UXZ1854" s="401"/>
      <c r="UYA1854" s="401"/>
      <c r="UYB1854" s="401"/>
      <c r="UYC1854" s="401"/>
      <c r="UYD1854" s="401"/>
      <c r="UYE1854" s="401"/>
      <c r="UYF1854" s="401"/>
      <c r="UYG1854" s="401"/>
      <c r="UYH1854" s="401"/>
      <c r="UYI1854" s="401"/>
      <c r="UYJ1854" s="401"/>
      <c r="UYK1854" s="401"/>
      <c r="UYL1854" s="401"/>
      <c r="UYM1854" s="401"/>
      <c r="UYN1854" s="401"/>
      <c r="UYO1854" s="401"/>
      <c r="UYP1854" s="401"/>
      <c r="UYQ1854" s="401"/>
      <c r="UYR1854" s="401"/>
      <c r="UYS1854" s="401"/>
      <c r="UYT1854" s="401"/>
      <c r="UYU1854" s="401"/>
      <c r="UYV1854" s="401"/>
      <c r="UYW1854" s="401"/>
      <c r="UYX1854" s="401"/>
      <c r="UYY1854" s="401"/>
      <c r="UYZ1854" s="401"/>
      <c r="UZA1854" s="401"/>
      <c r="UZB1854" s="401"/>
      <c r="UZC1854" s="401"/>
      <c r="UZD1854" s="401"/>
      <c r="UZE1854" s="401"/>
      <c r="UZF1854" s="401"/>
      <c r="UZG1854" s="401"/>
      <c r="UZH1854" s="401"/>
      <c r="UZI1854" s="401"/>
      <c r="UZJ1854" s="401"/>
      <c r="UZK1854" s="401"/>
      <c r="UZL1854" s="401"/>
      <c r="UZM1854" s="401"/>
      <c r="UZN1854" s="401"/>
      <c r="UZO1854" s="401"/>
      <c r="UZP1854" s="401"/>
      <c r="UZQ1854" s="401"/>
      <c r="UZR1854" s="401"/>
      <c r="UZS1854" s="401"/>
      <c r="UZT1854" s="401"/>
      <c r="UZU1854" s="401"/>
      <c r="UZV1854" s="401"/>
      <c r="UZW1854" s="401"/>
      <c r="UZX1854" s="401"/>
      <c r="UZY1854" s="401"/>
      <c r="UZZ1854" s="401"/>
      <c r="VAA1854" s="401"/>
      <c r="VAB1854" s="401"/>
      <c r="VAC1854" s="401"/>
      <c r="VAD1854" s="401"/>
      <c r="VAE1854" s="401"/>
      <c r="VAF1854" s="401"/>
      <c r="VAG1854" s="401"/>
      <c r="VAH1854" s="401"/>
      <c r="VAI1854" s="401"/>
      <c r="VAJ1854" s="401"/>
      <c r="VAK1854" s="401"/>
      <c r="VAL1854" s="401"/>
      <c r="VAM1854" s="401"/>
      <c r="VAN1854" s="401"/>
      <c r="VAO1854" s="401"/>
      <c r="VAP1854" s="401"/>
      <c r="VAQ1854" s="401"/>
      <c r="VAR1854" s="401"/>
      <c r="VAS1854" s="401"/>
      <c r="VAT1854" s="401"/>
      <c r="VAU1854" s="401"/>
      <c r="VAV1854" s="401"/>
      <c r="VAW1854" s="401"/>
      <c r="VAX1854" s="401"/>
      <c r="VAY1854" s="401"/>
      <c r="VAZ1854" s="401"/>
      <c r="VBA1854" s="401"/>
      <c r="VBB1854" s="401"/>
      <c r="VBC1854" s="401"/>
      <c r="VBD1854" s="401"/>
      <c r="VBE1854" s="401"/>
      <c r="VBF1854" s="401"/>
      <c r="VBG1854" s="401"/>
      <c r="VBH1854" s="401"/>
      <c r="VBI1854" s="401"/>
      <c r="VBJ1854" s="401"/>
      <c r="VBK1854" s="401"/>
      <c r="VBL1854" s="401"/>
      <c r="VBM1854" s="401"/>
      <c r="VBN1854" s="401"/>
      <c r="VBO1854" s="401"/>
      <c r="VBP1854" s="401"/>
      <c r="VBQ1854" s="401"/>
      <c r="VBR1854" s="401"/>
      <c r="VBS1854" s="401"/>
      <c r="VBT1854" s="401"/>
      <c r="VBU1854" s="401"/>
      <c r="VBV1854" s="401"/>
      <c r="VBW1854" s="401"/>
      <c r="VBX1854" s="401"/>
      <c r="VBY1854" s="401"/>
      <c r="VBZ1854" s="401"/>
      <c r="VCA1854" s="401"/>
      <c r="VCB1854" s="401"/>
      <c r="VCC1854" s="401"/>
      <c r="VCD1854" s="401"/>
      <c r="VCE1854" s="401"/>
      <c r="VCF1854" s="401"/>
      <c r="VCG1854" s="401"/>
      <c r="VCH1854" s="401"/>
      <c r="VCI1854" s="401"/>
      <c r="VCJ1854" s="401"/>
      <c r="VCK1854" s="401"/>
      <c r="VCL1854" s="401"/>
      <c r="VCM1854" s="401"/>
      <c r="VCN1854" s="401"/>
      <c r="VCO1854" s="401"/>
      <c r="VCP1854" s="401"/>
      <c r="VCQ1854" s="401"/>
      <c r="VCR1854" s="401"/>
      <c r="VCS1854" s="401"/>
      <c r="VCT1854" s="401"/>
      <c r="VCU1854" s="401"/>
      <c r="VCV1854" s="401"/>
      <c r="VCW1854" s="401"/>
      <c r="VCX1854" s="401"/>
      <c r="VCY1854" s="401"/>
      <c r="VCZ1854" s="401"/>
      <c r="VDA1854" s="401"/>
      <c r="VDB1854" s="401"/>
      <c r="VDC1854" s="401"/>
      <c r="VDD1854" s="401"/>
      <c r="VDE1854" s="401"/>
      <c r="VDF1854" s="401"/>
      <c r="VDG1854" s="401"/>
      <c r="VDH1854" s="401"/>
      <c r="VDI1854" s="401"/>
      <c r="VDJ1854" s="401"/>
      <c r="VDK1854" s="401"/>
      <c r="VDL1854" s="401"/>
      <c r="VDM1854" s="401"/>
      <c r="VDN1854" s="401"/>
      <c r="VDO1854" s="401"/>
      <c r="VDP1854" s="401"/>
      <c r="VDQ1854" s="401"/>
      <c r="VDR1854" s="401"/>
      <c r="VDS1854" s="401"/>
      <c r="VDT1854" s="401"/>
      <c r="VDU1854" s="401"/>
      <c r="VDV1854" s="401"/>
      <c r="VDW1854" s="401"/>
      <c r="VDX1854" s="401"/>
      <c r="VDY1854" s="401"/>
      <c r="VDZ1854" s="401"/>
      <c r="VEA1854" s="401"/>
      <c r="VEB1854" s="401"/>
      <c r="VEC1854" s="401"/>
      <c r="VED1854" s="401"/>
      <c r="VEE1854" s="401"/>
      <c r="VEF1854" s="401"/>
      <c r="VEG1854" s="401"/>
      <c r="VEH1854" s="401"/>
      <c r="VEI1854" s="401"/>
      <c r="VEJ1854" s="401"/>
      <c r="VEK1854" s="401"/>
      <c r="VEL1854" s="401"/>
      <c r="VEM1854" s="401"/>
      <c r="VEN1854" s="401"/>
      <c r="VEO1854" s="401"/>
      <c r="VEP1854" s="401"/>
      <c r="VEQ1854" s="401"/>
      <c r="VER1854" s="401"/>
      <c r="VES1854" s="401"/>
      <c r="VET1854" s="401"/>
      <c r="VEU1854" s="401"/>
      <c r="VEV1854" s="401"/>
      <c r="VEW1854" s="401"/>
      <c r="VEX1854" s="401"/>
      <c r="VEY1854" s="401"/>
      <c r="VEZ1854" s="401"/>
      <c r="VFA1854" s="401"/>
      <c r="VFB1854" s="401"/>
      <c r="VFC1854" s="401"/>
      <c r="VFD1854" s="401"/>
      <c r="VFE1854" s="401"/>
      <c r="VFF1854" s="401"/>
      <c r="VFG1854" s="401"/>
      <c r="VFH1854" s="401"/>
      <c r="VFI1854" s="401"/>
      <c r="VFJ1854" s="401"/>
      <c r="VFK1854" s="401"/>
      <c r="VFL1854" s="401"/>
      <c r="VFM1854" s="401"/>
      <c r="VFN1854" s="401"/>
      <c r="VFO1854" s="401"/>
      <c r="VFP1854" s="401"/>
      <c r="VFQ1854" s="401"/>
      <c r="VFR1854" s="401"/>
      <c r="VFS1854" s="401"/>
      <c r="VFT1854" s="401"/>
      <c r="VFU1854" s="401"/>
      <c r="VFV1854" s="401"/>
      <c r="VFW1854" s="401"/>
      <c r="VFX1854" s="401"/>
      <c r="VFY1854" s="401"/>
      <c r="VFZ1854" s="401"/>
      <c r="VGA1854" s="401"/>
      <c r="VGB1854" s="401"/>
      <c r="VGC1854" s="401"/>
      <c r="VGD1854" s="401"/>
      <c r="VGE1854" s="401"/>
      <c r="VGF1854" s="401"/>
      <c r="VGG1854" s="401"/>
      <c r="VGH1854" s="401"/>
      <c r="VGI1854" s="401"/>
      <c r="VGJ1854" s="401"/>
      <c r="VGK1854" s="401"/>
      <c r="VGL1854" s="401"/>
      <c r="VGM1854" s="401"/>
      <c r="VGN1854" s="401"/>
      <c r="VGO1854" s="401"/>
      <c r="VGP1854" s="401"/>
      <c r="VGQ1854" s="401"/>
      <c r="VGR1854" s="401"/>
      <c r="VGS1854" s="401"/>
      <c r="VGT1854" s="401"/>
      <c r="VGU1854" s="401"/>
      <c r="VGV1854" s="401"/>
      <c r="VGW1854" s="401"/>
      <c r="VGX1854" s="401"/>
      <c r="VGY1854" s="401"/>
      <c r="VGZ1854" s="401"/>
      <c r="VHA1854" s="401"/>
      <c r="VHB1854" s="401"/>
      <c r="VHC1854" s="401"/>
      <c r="VHD1854" s="401"/>
      <c r="VHE1854" s="401"/>
      <c r="VHF1854" s="401"/>
      <c r="VHG1854" s="401"/>
      <c r="VHH1854" s="401"/>
      <c r="VHI1854" s="401"/>
      <c r="VHJ1854" s="401"/>
      <c r="VHK1854" s="401"/>
      <c r="VHL1854" s="401"/>
      <c r="VHM1854" s="401"/>
      <c r="VHN1854" s="401"/>
      <c r="VHO1854" s="401"/>
      <c r="VHP1854" s="401"/>
      <c r="VHQ1854" s="401"/>
      <c r="VHR1854" s="401"/>
      <c r="VHS1854" s="401"/>
      <c r="VHT1854" s="401"/>
      <c r="VHU1854" s="401"/>
      <c r="VHV1854" s="401"/>
      <c r="VHW1854" s="401"/>
      <c r="VHX1854" s="401"/>
      <c r="VHY1854" s="401"/>
      <c r="VHZ1854" s="401"/>
      <c r="VIA1854" s="401"/>
      <c r="VIB1854" s="401"/>
      <c r="VIC1854" s="401"/>
      <c r="VID1854" s="401"/>
      <c r="VIE1854" s="401"/>
      <c r="VIF1854" s="401"/>
      <c r="VIG1854" s="401"/>
      <c r="VIH1854" s="401"/>
      <c r="VII1854" s="401"/>
      <c r="VIJ1854" s="401"/>
      <c r="VIK1854" s="401"/>
      <c r="VIL1854" s="401"/>
      <c r="VIM1854" s="401"/>
      <c r="VIN1854" s="401"/>
      <c r="VIO1854" s="401"/>
      <c r="VIP1854" s="401"/>
      <c r="VIQ1854" s="401"/>
      <c r="VIR1854" s="401"/>
      <c r="VIS1854" s="401"/>
      <c r="VIT1854" s="401"/>
      <c r="VIU1854" s="401"/>
      <c r="VIV1854" s="401"/>
      <c r="VIW1854" s="401"/>
      <c r="VIX1854" s="401"/>
      <c r="VIY1854" s="401"/>
      <c r="VIZ1854" s="401"/>
      <c r="VJA1854" s="401"/>
      <c r="VJB1854" s="401"/>
      <c r="VJC1854" s="401"/>
      <c r="VJD1854" s="401"/>
      <c r="VJE1854" s="401"/>
      <c r="VJF1854" s="401"/>
      <c r="VJG1854" s="401"/>
      <c r="VJH1854" s="401"/>
      <c r="VJI1854" s="401"/>
      <c r="VJJ1854" s="401"/>
      <c r="VJK1854" s="401"/>
      <c r="VJL1854" s="401"/>
      <c r="VJM1854" s="401"/>
      <c r="VJN1854" s="401"/>
      <c r="VJO1854" s="401"/>
      <c r="VJP1854" s="401"/>
      <c r="VJQ1854" s="401"/>
      <c r="VJR1854" s="401"/>
      <c r="VJS1854" s="401"/>
      <c r="VJT1854" s="401"/>
      <c r="VJU1854" s="401"/>
      <c r="VJV1854" s="401"/>
      <c r="VJW1854" s="401"/>
      <c r="VJX1854" s="401"/>
      <c r="VJY1854" s="401"/>
      <c r="VJZ1854" s="401"/>
      <c r="VKA1854" s="401"/>
      <c r="VKB1854" s="401"/>
      <c r="VKC1854" s="401"/>
      <c r="VKD1854" s="401"/>
      <c r="VKE1854" s="401"/>
      <c r="VKF1854" s="401"/>
      <c r="VKG1854" s="401"/>
      <c r="VKH1854" s="401"/>
      <c r="VKI1854" s="401"/>
      <c r="VKJ1854" s="401"/>
      <c r="VKK1854" s="401"/>
      <c r="VKL1854" s="401"/>
      <c r="VKM1854" s="401"/>
      <c r="VKN1854" s="401"/>
      <c r="VKO1854" s="401"/>
      <c r="VKP1854" s="401"/>
      <c r="VKQ1854" s="401"/>
      <c r="VKR1854" s="401"/>
      <c r="VKS1854" s="401"/>
      <c r="VKT1854" s="401"/>
      <c r="VKU1854" s="401"/>
      <c r="VKV1854" s="401"/>
      <c r="VKW1854" s="401"/>
      <c r="VKX1854" s="401"/>
      <c r="VKY1854" s="401"/>
      <c r="VKZ1854" s="401"/>
      <c r="VLA1854" s="401"/>
      <c r="VLB1854" s="401"/>
      <c r="VLC1854" s="401"/>
      <c r="VLD1854" s="401"/>
      <c r="VLE1854" s="401"/>
      <c r="VLF1854" s="401"/>
      <c r="VLG1854" s="401"/>
      <c r="VLH1854" s="401"/>
      <c r="VLI1854" s="401"/>
      <c r="VLJ1854" s="401"/>
      <c r="VLK1854" s="401"/>
      <c r="VLL1854" s="401"/>
      <c r="VLM1854" s="401"/>
      <c r="VLN1854" s="401"/>
      <c r="VLO1854" s="401"/>
      <c r="VLP1854" s="401"/>
      <c r="VLQ1854" s="401"/>
      <c r="VLR1854" s="401"/>
      <c r="VLS1854" s="401"/>
      <c r="VLT1854" s="401"/>
      <c r="VLU1854" s="401"/>
      <c r="VLV1854" s="401"/>
      <c r="VLW1854" s="401"/>
      <c r="VLX1854" s="401"/>
      <c r="VLY1854" s="401"/>
      <c r="VLZ1854" s="401"/>
      <c r="VMA1854" s="401"/>
      <c r="VMB1854" s="401"/>
      <c r="VMC1854" s="401"/>
      <c r="VMD1854" s="401"/>
      <c r="VME1854" s="401"/>
      <c r="VMF1854" s="401"/>
      <c r="VMG1854" s="401"/>
      <c r="VMH1854" s="401"/>
      <c r="VMI1854" s="401"/>
      <c r="VMJ1854" s="401"/>
      <c r="VMK1854" s="401"/>
      <c r="VML1854" s="401"/>
      <c r="VMM1854" s="401"/>
      <c r="VMN1854" s="401"/>
      <c r="VMO1854" s="401"/>
      <c r="VMP1854" s="401"/>
      <c r="VMQ1854" s="401"/>
      <c r="VMR1854" s="401"/>
      <c r="VMS1854" s="401"/>
      <c r="VMT1854" s="401"/>
      <c r="VMU1854" s="401"/>
      <c r="VMV1854" s="401"/>
      <c r="VMW1854" s="401"/>
      <c r="VMX1854" s="401"/>
      <c r="VMY1854" s="401"/>
      <c r="VMZ1854" s="401"/>
      <c r="VNA1854" s="401"/>
      <c r="VNB1854" s="401"/>
      <c r="VNC1854" s="401"/>
      <c r="VND1854" s="401"/>
      <c r="VNE1854" s="401"/>
      <c r="VNF1854" s="401"/>
      <c r="VNG1854" s="401"/>
      <c r="VNH1854" s="401"/>
      <c r="VNI1854" s="401"/>
      <c r="VNJ1854" s="401"/>
      <c r="VNK1854" s="401"/>
      <c r="VNL1854" s="401"/>
      <c r="VNM1854" s="401"/>
      <c r="VNN1854" s="401"/>
      <c r="VNO1854" s="401"/>
      <c r="VNP1854" s="401"/>
      <c r="VNQ1854" s="401"/>
      <c r="VNR1854" s="401"/>
      <c r="VNS1854" s="401"/>
      <c r="VNT1854" s="401"/>
      <c r="VNU1854" s="401"/>
      <c r="VNV1854" s="401"/>
      <c r="VNW1854" s="401"/>
      <c r="VNX1854" s="401"/>
      <c r="VNY1854" s="401"/>
      <c r="VNZ1854" s="401"/>
      <c r="VOA1854" s="401"/>
      <c r="VOB1854" s="401"/>
      <c r="VOC1854" s="401"/>
      <c r="VOD1854" s="401"/>
      <c r="VOE1854" s="401"/>
      <c r="VOF1854" s="401"/>
      <c r="VOG1854" s="401"/>
      <c r="VOH1854" s="401"/>
      <c r="VOI1854" s="401"/>
      <c r="VOJ1854" s="401"/>
      <c r="VOK1854" s="401"/>
      <c r="VOL1854" s="401"/>
      <c r="VOM1854" s="401"/>
      <c r="VON1854" s="401"/>
      <c r="VOO1854" s="401"/>
      <c r="VOP1854" s="401"/>
      <c r="VOQ1854" s="401"/>
      <c r="VOR1854" s="401"/>
      <c r="VOS1854" s="401"/>
      <c r="VOT1854" s="401"/>
      <c r="VOU1854" s="401"/>
      <c r="VOV1854" s="401"/>
      <c r="VOW1854" s="401"/>
      <c r="VOX1854" s="401"/>
      <c r="VOY1854" s="401"/>
      <c r="VOZ1854" s="401"/>
      <c r="VPA1854" s="401"/>
      <c r="VPB1854" s="401"/>
      <c r="VPC1854" s="401"/>
      <c r="VPD1854" s="401"/>
      <c r="VPE1854" s="401"/>
      <c r="VPF1854" s="401"/>
      <c r="VPG1854" s="401"/>
      <c r="VPH1854" s="401"/>
      <c r="VPI1854" s="401"/>
      <c r="VPJ1854" s="401"/>
      <c r="VPK1854" s="401"/>
      <c r="VPL1854" s="401"/>
      <c r="VPM1854" s="401"/>
      <c r="VPN1854" s="401"/>
      <c r="VPO1854" s="401"/>
      <c r="VPP1854" s="401"/>
      <c r="VPQ1854" s="401"/>
      <c r="VPR1854" s="401"/>
      <c r="VPS1854" s="401"/>
      <c r="VPT1854" s="401"/>
      <c r="VPU1854" s="401"/>
      <c r="VPV1854" s="401"/>
      <c r="VPW1854" s="401"/>
      <c r="VPX1854" s="401"/>
      <c r="VPY1854" s="401"/>
      <c r="VPZ1854" s="401"/>
      <c r="VQA1854" s="401"/>
      <c r="VQB1854" s="401"/>
      <c r="VQC1854" s="401"/>
      <c r="VQD1854" s="401"/>
      <c r="VQE1854" s="401"/>
      <c r="VQF1854" s="401"/>
      <c r="VQG1854" s="401"/>
      <c r="VQH1854" s="401"/>
      <c r="VQI1854" s="401"/>
      <c r="VQJ1854" s="401"/>
      <c r="VQK1854" s="401"/>
      <c r="VQL1854" s="401"/>
      <c r="VQM1854" s="401"/>
      <c r="VQN1854" s="401"/>
      <c r="VQO1854" s="401"/>
      <c r="VQP1854" s="401"/>
      <c r="VQQ1854" s="401"/>
      <c r="VQR1854" s="401"/>
      <c r="VQS1854" s="401"/>
      <c r="VQT1854" s="401"/>
      <c r="VQU1854" s="401"/>
      <c r="VQV1854" s="401"/>
      <c r="VQW1854" s="401"/>
      <c r="VQX1854" s="401"/>
      <c r="VQY1854" s="401"/>
      <c r="VQZ1854" s="401"/>
      <c r="VRA1854" s="401"/>
      <c r="VRB1854" s="401"/>
      <c r="VRC1854" s="401"/>
      <c r="VRD1854" s="401"/>
      <c r="VRE1854" s="401"/>
      <c r="VRF1854" s="401"/>
      <c r="VRG1854" s="401"/>
      <c r="VRH1854" s="401"/>
      <c r="VRI1854" s="401"/>
      <c r="VRJ1854" s="401"/>
      <c r="VRK1854" s="401"/>
      <c r="VRL1854" s="401"/>
      <c r="VRM1854" s="401"/>
      <c r="VRN1854" s="401"/>
      <c r="VRO1854" s="401"/>
      <c r="VRP1854" s="401"/>
      <c r="VRQ1854" s="401"/>
      <c r="VRR1854" s="401"/>
      <c r="VRS1854" s="401"/>
      <c r="VRT1854" s="401"/>
      <c r="VRU1854" s="401"/>
      <c r="VRV1854" s="401"/>
      <c r="VRW1854" s="401"/>
      <c r="VRX1854" s="401"/>
      <c r="VRY1854" s="401"/>
      <c r="VRZ1854" s="401"/>
      <c r="VSA1854" s="401"/>
      <c r="VSB1854" s="401"/>
      <c r="VSC1854" s="401"/>
      <c r="VSD1854" s="401"/>
      <c r="VSE1854" s="401"/>
      <c r="VSF1854" s="401"/>
      <c r="VSG1854" s="401"/>
      <c r="VSH1854" s="401"/>
      <c r="VSI1854" s="401"/>
      <c r="VSJ1854" s="401"/>
      <c r="VSK1854" s="401"/>
      <c r="VSL1854" s="401"/>
      <c r="VSM1854" s="401"/>
      <c r="VSN1854" s="401"/>
      <c r="VSO1854" s="401"/>
      <c r="VSP1854" s="401"/>
      <c r="VSQ1854" s="401"/>
      <c r="VSR1854" s="401"/>
      <c r="VSS1854" s="401"/>
      <c r="VST1854" s="401"/>
      <c r="VSU1854" s="401"/>
      <c r="VSV1854" s="401"/>
      <c r="VSW1854" s="401"/>
      <c r="VSX1854" s="401"/>
      <c r="VSY1854" s="401"/>
      <c r="VSZ1854" s="401"/>
      <c r="VTA1854" s="401"/>
      <c r="VTB1854" s="401"/>
      <c r="VTC1854" s="401"/>
      <c r="VTD1854" s="401"/>
      <c r="VTE1854" s="401"/>
      <c r="VTF1854" s="401"/>
      <c r="VTG1854" s="401"/>
      <c r="VTH1854" s="401"/>
      <c r="VTI1854" s="401"/>
      <c r="VTJ1854" s="401"/>
      <c r="VTK1854" s="401"/>
      <c r="VTL1854" s="401"/>
      <c r="VTM1854" s="401"/>
      <c r="VTN1854" s="401"/>
      <c r="VTO1854" s="401"/>
      <c r="VTP1854" s="401"/>
      <c r="VTQ1854" s="401"/>
      <c r="VTR1854" s="401"/>
      <c r="VTS1854" s="401"/>
      <c r="VTT1854" s="401"/>
      <c r="VTU1854" s="401"/>
      <c r="VTV1854" s="401"/>
      <c r="VTW1854" s="401"/>
      <c r="VTX1854" s="401"/>
      <c r="VTY1854" s="401"/>
      <c r="VTZ1854" s="401"/>
      <c r="VUA1854" s="401"/>
      <c r="VUB1854" s="401"/>
      <c r="VUC1854" s="401"/>
      <c r="VUD1854" s="401"/>
      <c r="VUE1854" s="401"/>
      <c r="VUF1854" s="401"/>
      <c r="VUG1854" s="401"/>
      <c r="VUH1854" s="401"/>
      <c r="VUI1854" s="401"/>
      <c r="VUJ1854" s="401"/>
      <c r="VUK1854" s="401"/>
      <c r="VUL1854" s="401"/>
      <c r="VUM1854" s="401"/>
      <c r="VUN1854" s="401"/>
      <c r="VUO1854" s="401"/>
      <c r="VUP1854" s="401"/>
      <c r="VUQ1854" s="401"/>
      <c r="VUR1854" s="401"/>
      <c r="VUS1854" s="401"/>
      <c r="VUT1854" s="401"/>
      <c r="VUU1854" s="401"/>
      <c r="VUV1854" s="401"/>
      <c r="VUW1854" s="401"/>
      <c r="VUX1854" s="401"/>
      <c r="VUY1854" s="401"/>
      <c r="VUZ1854" s="401"/>
      <c r="VVA1854" s="401"/>
      <c r="VVB1854" s="401"/>
      <c r="VVC1854" s="401"/>
      <c r="VVD1854" s="401"/>
      <c r="VVE1854" s="401"/>
      <c r="VVF1854" s="401"/>
      <c r="VVG1854" s="401"/>
      <c r="VVH1854" s="401"/>
      <c r="VVI1854" s="401"/>
      <c r="VVJ1854" s="401"/>
      <c r="VVK1854" s="401"/>
      <c r="VVL1854" s="401"/>
      <c r="VVM1854" s="401"/>
      <c r="VVN1854" s="401"/>
      <c r="VVO1854" s="401"/>
      <c r="VVP1854" s="401"/>
      <c r="VVQ1854" s="401"/>
      <c r="VVR1854" s="401"/>
      <c r="VVS1854" s="401"/>
      <c r="VVT1854" s="401"/>
      <c r="VVU1854" s="401"/>
      <c r="VVV1854" s="401"/>
      <c r="VVW1854" s="401"/>
      <c r="VVX1854" s="401"/>
      <c r="VVY1854" s="401"/>
      <c r="VVZ1854" s="401"/>
      <c r="VWA1854" s="401"/>
      <c r="VWB1854" s="401"/>
      <c r="VWC1854" s="401"/>
      <c r="VWD1854" s="401"/>
      <c r="VWE1854" s="401"/>
      <c r="VWF1854" s="401"/>
      <c r="VWG1854" s="401"/>
      <c r="VWH1854" s="401"/>
      <c r="VWI1854" s="401"/>
      <c r="VWJ1854" s="401"/>
      <c r="VWK1854" s="401"/>
      <c r="VWL1854" s="401"/>
      <c r="VWM1854" s="401"/>
      <c r="VWN1854" s="401"/>
      <c r="VWO1854" s="401"/>
      <c r="VWP1854" s="401"/>
      <c r="VWQ1854" s="401"/>
      <c r="VWR1854" s="401"/>
      <c r="VWS1854" s="401"/>
      <c r="VWT1854" s="401"/>
      <c r="VWU1854" s="401"/>
      <c r="VWV1854" s="401"/>
      <c r="VWW1854" s="401"/>
      <c r="VWX1854" s="401"/>
      <c r="VWY1854" s="401"/>
      <c r="VWZ1854" s="401"/>
      <c r="VXA1854" s="401"/>
      <c r="VXB1854" s="401"/>
      <c r="VXC1854" s="401"/>
      <c r="VXD1854" s="401"/>
      <c r="VXE1854" s="401"/>
      <c r="VXF1854" s="401"/>
      <c r="VXG1854" s="401"/>
      <c r="VXH1854" s="401"/>
      <c r="VXI1854" s="401"/>
      <c r="VXJ1854" s="401"/>
      <c r="VXK1854" s="401"/>
      <c r="VXL1854" s="401"/>
      <c r="VXM1854" s="401"/>
      <c r="VXN1854" s="401"/>
      <c r="VXO1854" s="401"/>
      <c r="VXP1854" s="401"/>
      <c r="VXQ1854" s="401"/>
      <c r="VXR1854" s="401"/>
      <c r="VXS1854" s="401"/>
      <c r="VXT1854" s="401"/>
      <c r="VXU1854" s="401"/>
      <c r="VXV1854" s="401"/>
      <c r="VXW1854" s="401"/>
      <c r="VXX1854" s="401"/>
      <c r="VXY1854" s="401"/>
      <c r="VXZ1854" s="401"/>
      <c r="VYA1854" s="401"/>
      <c r="VYB1854" s="401"/>
      <c r="VYC1854" s="401"/>
      <c r="VYD1854" s="401"/>
      <c r="VYE1854" s="401"/>
      <c r="VYF1854" s="401"/>
      <c r="VYG1854" s="401"/>
      <c r="VYH1854" s="401"/>
      <c r="VYI1854" s="401"/>
      <c r="VYJ1854" s="401"/>
      <c r="VYK1854" s="401"/>
      <c r="VYL1854" s="401"/>
      <c r="VYM1854" s="401"/>
      <c r="VYN1854" s="401"/>
      <c r="VYO1854" s="401"/>
      <c r="VYP1854" s="401"/>
      <c r="VYQ1854" s="401"/>
      <c r="VYR1854" s="401"/>
      <c r="VYS1854" s="401"/>
      <c r="VYT1854" s="401"/>
      <c r="VYU1854" s="401"/>
      <c r="VYV1854" s="401"/>
      <c r="VYW1854" s="401"/>
      <c r="VYX1854" s="401"/>
      <c r="VYY1854" s="401"/>
      <c r="VYZ1854" s="401"/>
      <c r="VZA1854" s="401"/>
      <c r="VZB1854" s="401"/>
      <c r="VZC1854" s="401"/>
      <c r="VZD1854" s="401"/>
      <c r="VZE1854" s="401"/>
      <c r="VZF1854" s="401"/>
      <c r="VZG1854" s="401"/>
      <c r="VZH1854" s="401"/>
      <c r="VZI1854" s="401"/>
      <c r="VZJ1854" s="401"/>
      <c r="VZK1854" s="401"/>
      <c r="VZL1854" s="401"/>
      <c r="VZM1854" s="401"/>
      <c r="VZN1854" s="401"/>
      <c r="VZO1854" s="401"/>
      <c r="VZP1854" s="401"/>
      <c r="VZQ1854" s="401"/>
      <c r="VZR1854" s="401"/>
      <c r="VZS1854" s="401"/>
      <c r="VZT1854" s="401"/>
      <c r="VZU1854" s="401"/>
      <c r="VZV1854" s="401"/>
      <c r="VZW1854" s="401"/>
      <c r="VZX1854" s="401"/>
      <c r="VZY1854" s="401"/>
      <c r="VZZ1854" s="401"/>
      <c r="WAA1854" s="401"/>
      <c r="WAB1854" s="401"/>
      <c r="WAC1854" s="401"/>
      <c r="WAD1854" s="401"/>
      <c r="WAE1854" s="401"/>
      <c r="WAF1854" s="401"/>
      <c r="WAG1854" s="401"/>
      <c r="WAH1854" s="401"/>
      <c r="WAI1854" s="401"/>
      <c r="WAJ1854" s="401"/>
      <c r="WAK1854" s="401"/>
      <c r="WAL1854" s="401"/>
      <c r="WAM1854" s="401"/>
      <c r="WAN1854" s="401"/>
      <c r="WAO1854" s="401"/>
      <c r="WAP1854" s="401"/>
      <c r="WAQ1854" s="401"/>
      <c r="WAR1854" s="401"/>
      <c r="WAS1854" s="401"/>
      <c r="WAT1854" s="401"/>
      <c r="WAU1854" s="401"/>
      <c r="WAV1854" s="401"/>
      <c r="WAW1854" s="401"/>
      <c r="WAX1854" s="401"/>
      <c r="WAY1854" s="401"/>
      <c r="WAZ1854" s="401"/>
      <c r="WBA1854" s="401"/>
      <c r="WBB1854" s="401"/>
      <c r="WBC1854" s="401"/>
      <c r="WBD1854" s="401"/>
      <c r="WBE1854" s="401"/>
      <c r="WBF1854" s="401"/>
      <c r="WBG1854" s="401"/>
      <c r="WBH1854" s="401"/>
      <c r="WBI1854" s="401"/>
      <c r="WBJ1854" s="401"/>
      <c r="WBK1854" s="401"/>
      <c r="WBL1854" s="401"/>
      <c r="WBM1854" s="401"/>
      <c r="WBN1854" s="401"/>
      <c r="WBO1854" s="401"/>
      <c r="WBP1854" s="401"/>
      <c r="WBQ1854" s="401"/>
      <c r="WBR1854" s="401"/>
      <c r="WBS1854" s="401"/>
      <c r="WBT1854" s="401"/>
      <c r="WBU1854" s="401"/>
      <c r="WBV1854" s="401"/>
      <c r="WBW1854" s="401"/>
      <c r="WBX1854" s="401"/>
      <c r="WBY1854" s="401"/>
      <c r="WBZ1854" s="401"/>
      <c r="WCA1854" s="401"/>
      <c r="WCB1854" s="401"/>
      <c r="WCC1854" s="401"/>
      <c r="WCD1854" s="401"/>
      <c r="WCE1854" s="401"/>
      <c r="WCF1854" s="401"/>
      <c r="WCG1854" s="401"/>
      <c r="WCH1854" s="401"/>
      <c r="WCI1854" s="401"/>
      <c r="WCJ1854" s="401"/>
      <c r="WCK1854" s="401"/>
      <c r="WCL1854" s="401"/>
      <c r="WCM1854" s="401"/>
      <c r="WCN1854" s="401"/>
      <c r="WCO1854" s="401"/>
      <c r="WCP1854" s="401"/>
      <c r="WCQ1854" s="401"/>
      <c r="WCR1854" s="401"/>
      <c r="WCS1854" s="401"/>
      <c r="WCT1854" s="401"/>
      <c r="WCU1854" s="401"/>
      <c r="WCV1854" s="401"/>
      <c r="WCW1854" s="401"/>
      <c r="WCX1854" s="401"/>
      <c r="WCY1854" s="401"/>
      <c r="WCZ1854" s="401"/>
      <c r="WDA1854" s="401"/>
      <c r="WDB1854" s="401"/>
      <c r="WDC1854" s="401"/>
      <c r="WDD1854" s="401"/>
      <c r="WDE1854" s="401"/>
      <c r="WDF1854" s="401"/>
      <c r="WDG1854" s="401"/>
      <c r="WDH1854" s="401"/>
      <c r="WDI1854" s="401"/>
      <c r="WDJ1854" s="401"/>
      <c r="WDK1854" s="401"/>
      <c r="WDL1854" s="401"/>
      <c r="WDM1854" s="401"/>
      <c r="WDN1854" s="401"/>
      <c r="WDO1854" s="401"/>
      <c r="WDP1854" s="401"/>
      <c r="WDQ1854" s="401"/>
      <c r="WDR1854" s="401"/>
      <c r="WDS1854" s="401"/>
      <c r="WDT1854" s="401"/>
      <c r="WDU1854" s="401"/>
      <c r="WDV1854" s="401"/>
      <c r="WDW1854" s="401"/>
      <c r="WDX1854" s="401"/>
      <c r="WDY1854" s="401"/>
      <c r="WDZ1854" s="401"/>
      <c r="WEA1854" s="401"/>
      <c r="WEB1854" s="401"/>
      <c r="WEC1854" s="401"/>
      <c r="WED1854" s="401"/>
      <c r="WEE1854" s="401"/>
      <c r="WEF1854" s="401"/>
      <c r="WEG1854" s="401"/>
      <c r="WEH1854" s="401"/>
      <c r="WEI1854" s="401"/>
      <c r="WEJ1854" s="401"/>
      <c r="WEK1854" s="401"/>
      <c r="WEL1854" s="401"/>
      <c r="WEM1854" s="401"/>
      <c r="WEN1854" s="401"/>
      <c r="WEO1854" s="401"/>
      <c r="WEP1854" s="401"/>
      <c r="WEQ1854" s="401"/>
      <c r="WER1854" s="401"/>
      <c r="WES1854" s="401"/>
      <c r="WET1854" s="401"/>
      <c r="WEU1854" s="401"/>
      <c r="WEV1854" s="401"/>
      <c r="WEW1854" s="401"/>
      <c r="WEX1854" s="401"/>
      <c r="WEY1854" s="401"/>
      <c r="WEZ1854" s="401"/>
      <c r="WFA1854" s="401"/>
      <c r="WFB1854" s="401"/>
      <c r="WFC1854" s="401"/>
      <c r="WFD1854" s="401"/>
      <c r="WFE1854" s="401"/>
      <c r="WFF1854" s="401"/>
      <c r="WFG1854" s="401"/>
      <c r="WFH1854" s="401"/>
      <c r="WFI1854" s="401"/>
      <c r="WFJ1854" s="401"/>
      <c r="WFK1854" s="401"/>
      <c r="WFL1854" s="401"/>
      <c r="WFM1854" s="401"/>
      <c r="WFN1854" s="401"/>
      <c r="WFO1854" s="401"/>
      <c r="WFP1854" s="401"/>
      <c r="WFQ1854" s="401"/>
      <c r="WFR1854" s="401"/>
      <c r="WFS1854" s="401"/>
      <c r="WFT1854" s="401"/>
      <c r="WFU1854" s="401"/>
      <c r="WFV1854" s="401"/>
      <c r="WFW1854" s="401"/>
      <c r="WFX1854" s="401"/>
      <c r="WFY1854" s="401"/>
      <c r="WFZ1854" s="401"/>
      <c r="WGA1854" s="401"/>
      <c r="WGB1854" s="401"/>
      <c r="WGC1854" s="401"/>
      <c r="WGD1854" s="401"/>
      <c r="WGE1854" s="401"/>
      <c r="WGF1854" s="401"/>
      <c r="WGG1854" s="401"/>
      <c r="WGH1854" s="401"/>
      <c r="WGI1854" s="401"/>
      <c r="WGJ1854" s="401"/>
      <c r="WGK1854" s="401"/>
      <c r="WGL1854" s="401"/>
      <c r="WGM1854" s="401"/>
      <c r="WGN1854" s="401"/>
      <c r="WGO1854" s="401"/>
      <c r="WGP1854" s="401"/>
      <c r="WGQ1854" s="401"/>
      <c r="WGR1854" s="401"/>
      <c r="WGS1854" s="401"/>
      <c r="WGT1854" s="401"/>
      <c r="WGU1854" s="401"/>
      <c r="WGV1854" s="401"/>
      <c r="WGW1854" s="401"/>
      <c r="WGX1854" s="401"/>
      <c r="WGY1854" s="401"/>
      <c r="WGZ1854" s="401"/>
      <c r="WHA1854" s="401"/>
      <c r="WHB1854" s="401"/>
      <c r="WHC1854" s="401"/>
      <c r="WHD1854" s="401"/>
      <c r="WHE1854" s="401"/>
      <c r="WHF1854" s="401"/>
      <c r="WHG1854" s="401"/>
      <c r="WHH1854" s="401"/>
      <c r="WHI1854" s="401"/>
      <c r="WHJ1854" s="401"/>
      <c r="WHK1854" s="401"/>
      <c r="WHL1854" s="401"/>
      <c r="WHM1854" s="401"/>
      <c r="WHN1854" s="401"/>
      <c r="WHO1854" s="401"/>
      <c r="WHP1854" s="401"/>
      <c r="WHQ1854" s="401"/>
      <c r="WHR1854" s="401"/>
      <c r="WHS1854" s="401"/>
      <c r="WHT1854" s="401"/>
      <c r="WHU1854" s="401"/>
      <c r="WHV1854" s="401"/>
      <c r="WHW1854" s="401"/>
      <c r="WHX1854" s="401"/>
      <c r="WHY1854" s="401"/>
      <c r="WHZ1854" s="401"/>
      <c r="WIA1854" s="401"/>
      <c r="WIB1854" s="401"/>
      <c r="WIC1854" s="401"/>
      <c r="WID1854" s="401"/>
      <c r="WIE1854" s="401"/>
      <c r="WIF1854" s="401"/>
      <c r="WIG1854" s="401"/>
      <c r="WIH1854" s="401"/>
      <c r="WII1854" s="401"/>
      <c r="WIJ1854" s="401"/>
      <c r="WIK1854" s="401"/>
      <c r="WIL1854" s="401"/>
      <c r="WIM1854" s="401"/>
      <c r="WIN1854" s="401"/>
      <c r="WIO1854" s="401"/>
      <c r="WIP1854" s="401"/>
      <c r="WIQ1854" s="401"/>
      <c r="WIR1854" s="401"/>
      <c r="WIS1854" s="401"/>
      <c r="WIT1854" s="401"/>
      <c r="WIU1854" s="401"/>
      <c r="WIV1854" s="401"/>
      <c r="WIW1854" s="401"/>
      <c r="WIX1854" s="401"/>
      <c r="WIY1854" s="401"/>
      <c r="WIZ1854" s="401"/>
      <c r="WJA1854" s="401"/>
      <c r="WJB1854" s="401"/>
      <c r="WJC1854" s="401"/>
      <c r="WJD1854" s="401"/>
      <c r="WJE1854" s="401"/>
      <c r="WJF1854" s="401"/>
      <c r="WJG1854" s="401"/>
      <c r="WJH1854" s="401"/>
      <c r="WJI1854" s="401"/>
      <c r="WJJ1854" s="401"/>
      <c r="WJK1854" s="401"/>
      <c r="WJL1854" s="401"/>
      <c r="WJM1854" s="401"/>
      <c r="WJN1854" s="401"/>
      <c r="WJO1854" s="401"/>
      <c r="WJP1854" s="401"/>
      <c r="WJQ1854" s="401"/>
      <c r="WJR1854" s="401"/>
      <c r="WJS1854" s="401"/>
      <c r="WJT1854" s="401"/>
      <c r="WJU1854" s="401"/>
      <c r="WJV1854" s="401"/>
      <c r="WJW1854" s="401"/>
      <c r="WJX1854" s="401"/>
      <c r="WJY1854" s="401"/>
      <c r="WJZ1854" s="401"/>
      <c r="WKA1854" s="401"/>
      <c r="WKB1854" s="401"/>
      <c r="WKC1854" s="401"/>
      <c r="WKD1854" s="401"/>
      <c r="WKE1854" s="401"/>
      <c r="WKF1854" s="401"/>
      <c r="WKG1854" s="401"/>
      <c r="WKH1854" s="401"/>
      <c r="WKI1854" s="401"/>
      <c r="WKJ1854" s="401"/>
      <c r="WKK1854" s="401"/>
      <c r="WKL1854" s="401"/>
      <c r="WKM1854" s="401"/>
      <c r="WKN1854" s="401"/>
      <c r="WKO1854" s="401"/>
      <c r="WKP1854" s="401"/>
      <c r="WKQ1854" s="401"/>
      <c r="WKR1854" s="401"/>
      <c r="WKS1854" s="401"/>
      <c r="WKT1854" s="401"/>
      <c r="WKU1854" s="401"/>
      <c r="WKV1854" s="401"/>
      <c r="WKW1854" s="401"/>
      <c r="WKX1854" s="401"/>
      <c r="WKY1854" s="401"/>
      <c r="WKZ1854" s="401"/>
      <c r="WLA1854" s="401"/>
      <c r="WLB1854" s="401"/>
      <c r="WLC1854" s="401"/>
      <c r="WLD1854" s="401"/>
      <c r="WLE1854" s="401"/>
      <c r="WLF1854" s="401"/>
      <c r="WLG1854" s="401"/>
      <c r="WLH1854" s="401"/>
      <c r="WLI1854" s="401"/>
      <c r="WLJ1854" s="401"/>
      <c r="WLK1854" s="401"/>
      <c r="WLL1854" s="401"/>
      <c r="WLM1854" s="401"/>
      <c r="WLN1854" s="401"/>
      <c r="WLO1854" s="401"/>
      <c r="WLP1854" s="401"/>
      <c r="WLQ1854" s="401"/>
      <c r="WLR1854" s="401"/>
      <c r="WLS1854" s="401"/>
      <c r="WLT1854" s="401"/>
      <c r="WLU1854" s="401"/>
      <c r="WLV1854" s="401"/>
      <c r="WLW1854" s="401"/>
      <c r="WLX1854" s="401"/>
      <c r="WLY1854" s="401"/>
      <c r="WLZ1854" s="401"/>
      <c r="WMA1854" s="401"/>
      <c r="WMB1854" s="401"/>
      <c r="WMC1854" s="401"/>
      <c r="WMD1854" s="401"/>
      <c r="WME1854" s="401"/>
      <c r="WMF1854" s="401"/>
      <c r="WMG1854" s="401"/>
      <c r="WMH1854" s="401"/>
      <c r="WMI1854" s="401"/>
      <c r="WMJ1854" s="401"/>
      <c r="WMK1854" s="401"/>
      <c r="WML1854" s="401"/>
      <c r="WMM1854" s="401"/>
      <c r="WMN1854" s="401"/>
      <c r="WMO1854" s="401"/>
      <c r="WMP1854" s="401"/>
      <c r="WMQ1854" s="401"/>
      <c r="WMR1854" s="401"/>
      <c r="WMS1854" s="401"/>
      <c r="WMT1854" s="401"/>
      <c r="WMU1854" s="401"/>
      <c r="WMV1854" s="401"/>
      <c r="WMW1854" s="401"/>
      <c r="WMX1854" s="401"/>
      <c r="WMY1854" s="401"/>
      <c r="WMZ1854" s="401"/>
      <c r="WNA1854" s="401"/>
      <c r="WNB1854" s="401"/>
      <c r="WNC1854" s="401"/>
      <c r="WND1854" s="401"/>
      <c r="WNE1854" s="401"/>
      <c r="WNF1854" s="401"/>
      <c r="WNG1854" s="401"/>
      <c r="WNH1854" s="401"/>
      <c r="WNI1854" s="401"/>
      <c r="WNJ1854" s="401"/>
      <c r="WNK1854" s="401"/>
      <c r="WNL1854" s="401"/>
      <c r="WNM1854" s="401"/>
      <c r="WNN1854" s="401"/>
      <c r="WNO1854" s="401"/>
      <c r="WNP1854" s="401"/>
      <c r="WNQ1854" s="401"/>
      <c r="WNR1854" s="401"/>
      <c r="WNS1854" s="401"/>
      <c r="WNT1854" s="401"/>
      <c r="WNU1854" s="401"/>
      <c r="WNV1854" s="401"/>
      <c r="WNW1854" s="401"/>
      <c r="WNX1854" s="401"/>
      <c r="WNY1854" s="401"/>
      <c r="WNZ1854" s="401"/>
      <c r="WOA1854" s="401"/>
      <c r="WOB1854" s="401"/>
      <c r="WOC1854" s="401"/>
      <c r="WOD1854" s="401"/>
      <c r="WOE1854" s="401"/>
      <c r="WOF1854" s="401"/>
      <c r="WOG1854" s="401"/>
      <c r="WOH1854" s="401"/>
      <c r="WOI1854" s="401"/>
      <c r="WOJ1854" s="401"/>
      <c r="WOK1854" s="401"/>
      <c r="WOL1854" s="401"/>
      <c r="WOM1854" s="401"/>
      <c r="WON1854" s="401"/>
      <c r="WOO1854" s="401"/>
      <c r="WOP1854" s="401"/>
      <c r="WOQ1854" s="401"/>
      <c r="WOR1854" s="401"/>
      <c r="WOS1854" s="401"/>
      <c r="WOT1854" s="401"/>
      <c r="WOU1854" s="401"/>
      <c r="WOV1854" s="401"/>
      <c r="WOW1854" s="401"/>
      <c r="WOX1854" s="401"/>
      <c r="WOY1854" s="401"/>
      <c r="WOZ1854" s="401"/>
      <c r="WPA1854" s="401"/>
      <c r="WPB1854" s="401"/>
      <c r="WPC1854" s="401"/>
      <c r="WPD1854" s="401"/>
      <c r="WPE1854" s="401"/>
      <c r="WPF1854" s="401"/>
      <c r="WPG1854" s="401"/>
      <c r="WPH1854" s="401"/>
      <c r="WPI1854" s="401"/>
      <c r="WPJ1854" s="401"/>
      <c r="WPK1854" s="401"/>
      <c r="WPL1854" s="401"/>
      <c r="WPM1854" s="401"/>
      <c r="WPN1854" s="401"/>
      <c r="WPO1854" s="401"/>
      <c r="WPP1854" s="401"/>
      <c r="WPQ1854" s="401"/>
      <c r="WPR1854" s="401"/>
      <c r="WPS1854" s="401"/>
      <c r="WPT1854" s="401"/>
      <c r="WPU1854" s="401"/>
      <c r="WPV1854" s="401"/>
      <c r="WPW1854" s="401"/>
      <c r="WPX1854" s="401"/>
      <c r="WPY1854" s="401"/>
      <c r="WPZ1854" s="401"/>
      <c r="WQA1854" s="401"/>
      <c r="WQB1854" s="401"/>
      <c r="WQC1854" s="401"/>
      <c r="WQD1854" s="401"/>
      <c r="WQE1854" s="401"/>
      <c r="WQF1854" s="401"/>
      <c r="WQG1854" s="401"/>
      <c r="WQH1854" s="401"/>
      <c r="WQI1854" s="401"/>
      <c r="WQJ1854" s="401"/>
      <c r="WQK1854" s="401"/>
      <c r="WQL1854" s="401"/>
      <c r="WQM1854" s="401"/>
      <c r="WQN1854" s="401"/>
      <c r="WQO1854" s="401"/>
      <c r="WQP1854" s="401"/>
      <c r="WQQ1854" s="401"/>
      <c r="WQR1854" s="401"/>
      <c r="WQS1854" s="401"/>
      <c r="WQT1854" s="401"/>
      <c r="WQU1854" s="401"/>
      <c r="WQV1854" s="401"/>
      <c r="WQW1854" s="401"/>
      <c r="WQX1854" s="401"/>
      <c r="WQY1854" s="401"/>
      <c r="WQZ1854" s="401"/>
      <c r="WRA1854" s="401"/>
      <c r="WRB1854" s="401"/>
      <c r="WRC1854" s="401"/>
      <c r="WRD1854" s="401"/>
      <c r="WRE1854" s="401"/>
      <c r="WRF1854" s="401"/>
      <c r="WRG1854" s="401"/>
      <c r="WRH1854" s="401"/>
      <c r="WRI1854" s="401"/>
      <c r="WRJ1854" s="401"/>
      <c r="WRK1854" s="401"/>
      <c r="WRL1854" s="401"/>
      <c r="WRM1854" s="401"/>
      <c r="WRN1854" s="401"/>
      <c r="WRO1854" s="401"/>
      <c r="WRP1854" s="401"/>
      <c r="WRQ1854" s="401"/>
      <c r="WRR1854" s="401"/>
      <c r="WRS1854" s="401"/>
      <c r="WRT1854" s="401"/>
      <c r="WRU1854" s="401"/>
      <c r="WRV1854" s="401"/>
      <c r="WRW1854" s="401"/>
      <c r="WRX1854" s="401"/>
      <c r="WRY1854" s="401"/>
      <c r="WRZ1854" s="401"/>
      <c r="WSA1854" s="401"/>
      <c r="WSB1854" s="401"/>
      <c r="WSC1854" s="401"/>
      <c r="WSD1854" s="401"/>
      <c r="WSE1854" s="401"/>
      <c r="WSF1854" s="401"/>
      <c r="WSG1854" s="401"/>
      <c r="WSH1854" s="401"/>
      <c r="WSI1854" s="401"/>
      <c r="WSJ1854" s="401"/>
      <c r="WSK1854" s="401"/>
      <c r="WSL1854" s="401"/>
      <c r="WSM1854" s="401"/>
      <c r="WSN1854" s="401"/>
      <c r="WSO1854" s="401"/>
      <c r="WSP1854" s="401"/>
      <c r="WSQ1854" s="401"/>
      <c r="WSR1854" s="401"/>
      <c r="WSS1854" s="401"/>
      <c r="WST1854" s="401"/>
      <c r="WSU1854" s="401"/>
      <c r="WSV1854" s="401"/>
      <c r="WSW1854" s="401"/>
      <c r="WSX1854" s="401"/>
      <c r="WSY1854" s="401"/>
      <c r="WSZ1854" s="401"/>
      <c r="WTA1854" s="401"/>
      <c r="WTB1854" s="401"/>
      <c r="WTC1854" s="401"/>
      <c r="WTD1854" s="401"/>
      <c r="WTE1854" s="401"/>
      <c r="WTF1854" s="401"/>
      <c r="WTG1854" s="401"/>
      <c r="WTH1854" s="401"/>
      <c r="WTI1854" s="401"/>
      <c r="WTJ1854" s="401"/>
      <c r="WTK1854" s="401"/>
      <c r="WTL1854" s="401"/>
      <c r="WTM1854" s="401"/>
      <c r="WTN1854" s="401"/>
      <c r="WTO1854" s="401"/>
      <c r="WTP1854" s="401"/>
      <c r="WTQ1854" s="401"/>
      <c r="WTR1854" s="401"/>
      <c r="WTS1854" s="401"/>
      <c r="WTT1854" s="401"/>
      <c r="WTU1854" s="401"/>
      <c r="WTV1854" s="401"/>
      <c r="WTW1854" s="401"/>
      <c r="WTX1854" s="401"/>
      <c r="WTY1854" s="401"/>
      <c r="WTZ1854" s="401"/>
      <c r="WUA1854" s="401"/>
      <c r="WUB1854" s="401"/>
      <c r="WUC1854" s="401"/>
      <c r="WUD1854" s="401"/>
      <c r="WUE1854" s="401"/>
      <c r="WUF1854" s="401"/>
      <c r="WUG1854" s="401"/>
      <c r="WUH1854" s="401"/>
      <c r="WUI1854" s="401"/>
      <c r="WUJ1854" s="401"/>
      <c r="WUK1854" s="401"/>
      <c r="WUL1854" s="401"/>
      <c r="WUM1854" s="401"/>
      <c r="WUN1854" s="401"/>
      <c r="WUO1854" s="401"/>
      <c r="WUP1854" s="401"/>
      <c r="WUQ1854" s="401"/>
      <c r="WUR1854" s="401"/>
      <c r="WUS1854" s="401"/>
      <c r="WUT1854" s="401"/>
      <c r="WUU1854" s="401"/>
      <c r="WUV1854" s="401"/>
      <c r="WUW1854" s="401"/>
      <c r="WUX1854" s="401"/>
      <c r="WUY1854" s="401"/>
      <c r="WUZ1854" s="401"/>
      <c r="WVA1854" s="401"/>
      <c r="WVB1854" s="401"/>
      <c r="WVC1854" s="401"/>
      <c r="WVD1854" s="401"/>
      <c r="WVE1854" s="401"/>
    </row>
    <row r="1855" spans="1:16125" s="399" customFormat="1">
      <c r="A1855" s="397"/>
      <c r="B1855" s="397"/>
      <c r="C1855" s="400"/>
      <c r="D1855" s="400"/>
      <c r="E1855" s="5026"/>
      <c r="K1855" s="397"/>
      <c r="L1855" s="401"/>
      <c r="M1855" s="401"/>
      <c r="N1855" s="401"/>
      <c r="O1855" s="401"/>
      <c r="P1855" s="401"/>
      <c r="Q1855" s="401"/>
      <c r="R1855" s="401"/>
      <c r="S1855" s="401"/>
      <c r="T1855" s="401"/>
      <c r="U1855" s="401"/>
      <c r="V1855" s="401"/>
      <c r="W1855" s="401"/>
      <c r="X1855" s="401"/>
      <c r="Y1855" s="401"/>
      <c r="Z1855" s="401"/>
      <c r="AA1855" s="401"/>
      <c r="AB1855" s="401"/>
      <c r="AC1855" s="401"/>
      <c r="AD1855" s="401"/>
      <c r="AE1855" s="401"/>
      <c r="AF1855" s="401"/>
      <c r="AG1855" s="401"/>
      <c r="AH1855" s="401"/>
      <c r="AI1855" s="401"/>
      <c r="AJ1855" s="401"/>
      <c r="AK1855" s="401"/>
      <c r="AL1855" s="401"/>
      <c r="AM1855" s="401"/>
      <c r="AN1855" s="401"/>
      <c r="AO1855" s="401"/>
      <c r="AP1855" s="401"/>
      <c r="AQ1855" s="401"/>
      <c r="AR1855" s="401"/>
      <c r="AS1855" s="401"/>
      <c r="AT1855" s="401"/>
      <c r="AU1855" s="401"/>
      <c r="AV1855" s="401"/>
      <c r="AW1855" s="401"/>
      <c r="AX1855" s="401"/>
      <c r="AY1855" s="401"/>
      <c r="AZ1855" s="401"/>
      <c r="BA1855" s="401"/>
      <c r="BB1855" s="401"/>
      <c r="BC1855" s="401"/>
      <c r="BD1855" s="401"/>
      <c r="BE1855" s="401"/>
      <c r="BF1855" s="401"/>
      <c r="BG1855" s="401"/>
      <c r="BH1855" s="401"/>
      <c r="BI1855" s="401"/>
      <c r="BJ1855" s="401"/>
      <c r="BK1855" s="401"/>
      <c r="BL1855" s="401"/>
      <c r="BM1855" s="401"/>
      <c r="BN1855" s="401"/>
      <c r="BO1855" s="401"/>
      <c r="BP1855" s="401"/>
      <c r="BQ1855" s="401"/>
      <c r="BR1855" s="401"/>
      <c r="BS1855" s="401"/>
      <c r="BT1855" s="401"/>
      <c r="BU1855" s="401"/>
      <c r="BV1855" s="401"/>
      <c r="BW1855" s="401"/>
      <c r="BX1855" s="401"/>
      <c r="BY1855" s="401"/>
      <c r="BZ1855" s="401"/>
      <c r="CA1855" s="401"/>
      <c r="CB1855" s="401"/>
      <c r="CC1855" s="401"/>
      <c r="CD1855" s="401"/>
      <c r="CE1855" s="401"/>
      <c r="CF1855" s="401"/>
      <c r="CG1855" s="401"/>
      <c r="CH1855" s="401"/>
      <c r="CI1855" s="401"/>
      <c r="CJ1855" s="401"/>
      <c r="CK1855" s="401"/>
      <c r="CL1855" s="401"/>
      <c r="CM1855" s="401"/>
      <c r="CN1855" s="401"/>
      <c r="CO1855" s="401"/>
      <c r="CP1855" s="401"/>
      <c r="CQ1855" s="401"/>
      <c r="CR1855" s="401"/>
      <c r="CS1855" s="401"/>
      <c r="CT1855" s="401"/>
      <c r="CU1855" s="401"/>
      <c r="CV1855" s="401"/>
      <c r="CW1855" s="401"/>
      <c r="CX1855" s="401"/>
      <c r="CY1855" s="401"/>
      <c r="CZ1855" s="401"/>
      <c r="DA1855" s="401"/>
      <c r="DB1855" s="401"/>
      <c r="DC1855" s="401"/>
      <c r="DD1855" s="401"/>
      <c r="DE1855" s="401"/>
      <c r="DF1855" s="401"/>
      <c r="DG1855" s="401"/>
      <c r="DH1855" s="401"/>
      <c r="DI1855" s="401"/>
      <c r="DJ1855" s="401"/>
      <c r="DK1855" s="401"/>
      <c r="DL1855" s="401"/>
      <c r="DM1855" s="401"/>
      <c r="DN1855" s="401"/>
      <c r="DO1855" s="401"/>
      <c r="DP1855" s="401"/>
      <c r="DQ1855" s="401"/>
      <c r="DR1855" s="401"/>
      <c r="DS1855" s="401"/>
      <c r="DT1855" s="401"/>
      <c r="DU1855" s="401"/>
      <c r="DV1855" s="401"/>
      <c r="DW1855" s="401"/>
      <c r="DX1855" s="401"/>
      <c r="DY1855" s="401"/>
      <c r="DZ1855" s="401"/>
      <c r="EA1855" s="401"/>
      <c r="EB1855" s="401"/>
      <c r="EC1855" s="401"/>
      <c r="ED1855" s="401"/>
      <c r="EE1855" s="401"/>
      <c r="EF1855" s="401"/>
      <c r="EG1855" s="401"/>
      <c r="EH1855" s="401"/>
      <c r="EI1855" s="401"/>
      <c r="EJ1855" s="401"/>
      <c r="EK1855" s="401"/>
      <c r="EL1855" s="401"/>
      <c r="EM1855" s="401"/>
      <c r="EN1855" s="401"/>
      <c r="EO1855" s="401"/>
      <c r="EP1855" s="401"/>
      <c r="EQ1855" s="401"/>
      <c r="ER1855" s="401"/>
      <c r="ES1855" s="401"/>
      <c r="ET1855" s="401"/>
      <c r="EU1855" s="401"/>
      <c r="EV1855" s="401"/>
      <c r="EW1855" s="401"/>
      <c r="EX1855" s="401"/>
      <c r="EY1855" s="401"/>
      <c r="EZ1855" s="401"/>
      <c r="FA1855" s="401"/>
      <c r="FB1855" s="401"/>
      <c r="FC1855" s="401"/>
      <c r="FD1855" s="401"/>
      <c r="FE1855" s="401"/>
      <c r="FF1855" s="401"/>
      <c r="FG1855" s="401"/>
      <c r="FH1855" s="401"/>
      <c r="FI1855" s="401"/>
      <c r="FJ1855" s="401"/>
      <c r="FK1855" s="401"/>
      <c r="FL1855" s="401"/>
      <c r="FM1855" s="401"/>
      <c r="FN1855" s="401"/>
      <c r="FO1855" s="401"/>
      <c r="FP1855" s="401"/>
      <c r="FQ1855" s="401"/>
      <c r="FR1855" s="401"/>
      <c r="FS1855" s="401"/>
      <c r="FT1855" s="401"/>
      <c r="FU1855" s="401"/>
      <c r="FV1855" s="401"/>
      <c r="FW1855" s="401"/>
      <c r="FX1855" s="401"/>
      <c r="FY1855" s="401"/>
      <c r="FZ1855" s="401"/>
      <c r="GA1855" s="401"/>
      <c r="GB1855" s="401"/>
      <c r="GC1855" s="401"/>
      <c r="GD1855" s="401"/>
      <c r="GE1855" s="401"/>
      <c r="GF1855" s="401"/>
      <c r="GG1855" s="401"/>
      <c r="GH1855" s="401"/>
      <c r="GI1855" s="401"/>
      <c r="GJ1855" s="401"/>
      <c r="GK1855" s="401"/>
      <c r="GL1855" s="401"/>
      <c r="GM1855" s="401"/>
      <c r="GN1855" s="401"/>
      <c r="GO1855" s="401"/>
      <c r="GP1855" s="401"/>
      <c r="GQ1855" s="401"/>
      <c r="GR1855" s="401"/>
      <c r="GS1855" s="401"/>
      <c r="GT1855" s="401"/>
      <c r="GU1855" s="401"/>
      <c r="GV1855" s="401"/>
      <c r="GW1855" s="401"/>
      <c r="GX1855" s="401"/>
      <c r="GY1855" s="401"/>
      <c r="GZ1855" s="401"/>
      <c r="HA1855" s="401"/>
      <c r="HB1855" s="401"/>
      <c r="HC1855" s="401"/>
      <c r="HD1855" s="401"/>
      <c r="HE1855" s="401"/>
      <c r="HF1855" s="401"/>
      <c r="HG1855" s="401"/>
      <c r="HH1855" s="401"/>
      <c r="HI1855" s="401"/>
      <c r="HJ1855" s="401"/>
      <c r="HK1855" s="401"/>
      <c r="HL1855" s="401"/>
      <c r="HM1855" s="401"/>
      <c r="HN1855" s="401"/>
      <c r="HO1855" s="401"/>
      <c r="HP1855" s="401"/>
      <c r="HQ1855" s="401"/>
      <c r="HR1855" s="401"/>
      <c r="HS1855" s="401"/>
      <c r="HT1855" s="401"/>
      <c r="HU1855" s="401"/>
      <c r="HV1855" s="401"/>
      <c r="HW1855" s="401"/>
      <c r="HX1855" s="401"/>
      <c r="HY1855" s="401"/>
      <c r="HZ1855" s="401"/>
      <c r="IA1855" s="401"/>
      <c r="IB1855" s="401"/>
      <c r="IC1855" s="401"/>
      <c r="ID1855" s="401"/>
      <c r="IE1855" s="401"/>
      <c r="IF1855" s="401"/>
      <c r="IG1855" s="401"/>
      <c r="IH1855" s="401"/>
      <c r="II1855" s="401"/>
      <c r="IJ1855" s="401"/>
      <c r="IK1855" s="401"/>
      <c r="IL1855" s="401"/>
      <c r="IM1855" s="401"/>
      <c r="IN1855" s="401"/>
      <c r="IO1855" s="401"/>
      <c r="IP1855" s="401"/>
      <c r="IQ1855" s="401"/>
      <c r="IR1855" s="401"/>
      <c r="IS1855" s="401"/>
      <c r="IT1855" s="401"/>
      <c r="IU1855" s="401"/>
      <c r="IV1855" s="401"/>
      <c r="IW1855" s="401"/>
      <c r="IX1855" s="401"/>
      <c r="IY1855" s="401"/>
      <c r="IZ1855" s="401"/>
      <c r="JA1855" s="401"/>
      <c r="JB1855" s="401"/>
      <c r="JC1855" s="401"/>
      <c r="JD1855" s="401"/>
      <c r="JE1855" s="401"/>
      <c r="JF1855" s="401"/>
      <c r="JG1855" s="401"/>
      <c r="JH1855" s="401"/>
      <c r="JI1855" s="401"/>
      <c r="JJ1855" s="401"/>
      <c r="JK1855" s="401"/>
      <c r="JL1855" s="401"/>
      <c r="JM1855" s="401"/>
      <c r="JN1855" s="401"/>
      <c r="JO1855" s="401"/>
      <c r="JP1855" s="401"/>
      <c r="JQ1855" s="401"/>
      <c r="JR1855" s="401"/>
      <c r="JS1855" s="401"/>
      <c r="JT1855" s="401"/>
      <c r="JU1855" s="401"/>
      <c r="JV1855" s="401"/>
      <c r="JW1855" s="401"/>
      <c r="JX1855" s="401"/>
      <c r="JY1855" s="401"/>
      <c r="JZ1855" s="401"/>
      <c r="KA1855" s="401"/>
      <c r="KB1855" s="401"/>
      <c r="KC1855" s="401"/>
      <c r="KD1855" s="401"/>
      <c r="KE1855" s="401"/>
      <c r="KF1855" s="401"/>
      <c r="KG1855" s="401"/>
      <c r="KH1855" s="401"/>
      <c r="KI1855" s="401"/>
      <c r="KJ1855" s="401"/>
      <c r="KK1855" s="401"/>
      <c r="KL1855" s="401"/>
      <c r="KM1855" s="401"/>
      <c r="KN1855" s="401"/>
      <c r="KO1855" s="401"/>
      <c r="KP1855" s="401"/>
      <c r="KQ1855" s="401"/>
      <c r="KR1855" s="401"/>
      <c r="KS1855" s="401"/>
      <c r="KT1855" s="401"/>
      <c r="KU1855" s="401"/>
      <c r="KV1855" s="401"/>
      <c r="KW1855" s="401"/>
      <c r="KX1855" s="401"/>
      <c r="KY1855" s="401"/>
      <c r="KZ1855" s="401"/>
      <c r="LA1855" s="401"/>
      <c r="LB1855" s="401"/>
      <c r="LC1855" s="401"/>
      <c r="LD1855" s="401"/>
      <c r="LE1855" s="401"/>
      <c r="LF1855" s="401"/>
      <c r="LG1855" s="401"/>
      <c r="LH1855" s="401"/>
      <c r="LI1855" s="401"/>
      <c r="LJ1855" s="401"/>
      <c r="LK1855" s="401"/>
      <c r="LL1855" s="401"/>
      <c r="LM1855" s="401"/>
      <c r="LN1855" s="401"/>
      <c r="LO1855" s="401"/>
      <c r="LP1855" s="401"/>
      <c r="LQ1855" s="401"/>
      <c r="LR1855" s="401"/>
      <c r="LS1855" s="401"/>
      <c r="LT1855" s="401"/>
      <c r="LU1855" s="401"/>
      <c r="LV1855" s="401"/>
      <c r="LW1855" s="401"/>
      <c r="LX1855" s="401"/>
      <c r="LY1855" s="401"/>
      <c r="LZ1855" s="401"/>
      <c r="MA1855" s="401"/>
      <c r="MB1855" s="401"/>
      <c r="MC1855" s="401"/>
      <c r="MD1855" s="401"/>
      <c r="ME1855" s="401"/>
      <c r="MF1855" s="401"/>
      <c r="MG1855" s="401"/>
      <c r="MH1855" s="401"/>
      <c r="MI1855" s="401"/>
      <c r="MJ1855" s="401"/>
      <c r="MK1855" s="401"/>
      <c r="ML1855" s="401"/>
      <c r="MM1855" s="401"/>
      <c r="MN1855" s="401"/>
      <c r="MO1855" s="401"/>
      <c r="MP1855" s="401"/>
      <c r="MQ1855" s="401"/>
      <c r="MR1855" s="401"/>
      <c r="MS1855" s="401"/>
      <c r="MT1855" s="401"/>
      <c r="MU1855" s="401"/>
      <c r="MV1855" s="401"/>
      <c r="MW1855" s="401"/>
      <c r="MX1855" s="401"/>
      <c r="MY1855" s="401"/>
      <c r="MZ1855" s="401"/>
      <c r="NA1855" s="401"/>
      <c r="NB1855" s="401"/>
      <c r="NC1855" s="401"/>
      <c r="ND1855" s="401"/>
      <c r="NE1855" s="401"/>
      <c r="NF1855" s="401"/>
      <c r="NG1855" s="401"/>
      <c r="NH1855" s="401"/>
      <c r="NI1855" s="401"/>
      <c r="NJ1855" s="401"/>
      <c r="NK1855" s="401"/>
      <c r="NL1855" s="401"/>
      <c r="NM1855" s="401"/>
      <c r="NN1855" s="401"/>
      <c r="NO1855" s="401"/>
      <c r="NP1855" s="401"/>
      <c r="NQ1855" s="401"/>
      <c r="NR1855" s="401"/>
      <c r="NS1855" s="401"/>
      <c r="NT1855" s="401"/>
      <c r="NU1855" s="401"/>
      <c r="NV1855" s="401"/>
      <c r="NW1855" s="401"/>
      <c r="NX1855" s="401"/>
      <c r="NY1855" s="401"/>
      <c r="NZ1855" s="401"/>
      <c r="OA1855" s="401"/>
      <c r="OB1855" s="401"/>
      <c r="OC1855" s="401"/>
      <c r="OD1855" s="401"/>
      <c r="OE1855" s="401"/>
      <c r="OF1855" s="401"/>
      <c r="OG1855" s="401"/>
      <c r="OH1855" s="401"/>
      <c r="OI1855" s="401"/>
      <c r="OJ1855" s="401"/>
      <c r="OK1855" s="401"/>
      <c r="OL1855" s="401"/>
      <c r="OM1855" s="401"/>
      <c r="ON1855" s="401"/>
      <c r="OO1855" s="401"/>
      <c r="OP1855" s="401"/>
      <c r="OQ1855" s="401"/>
      <c r="OR1855" s="401"/>
      <c r="OS1855" s="401"/>
      <c r="OT1855" s="401"/>
      <c r="OU1855" s="401"/>
      <c r="OV1855" s="401"/>
      <c r="OW1855" s="401"/>
      <c r="OX1855" s="401"/>
      <c r="OY1855" s="401"/>
      <c r="OZ1855" s="401"/>
      <c r="PA1855" s="401"/>
      <c r="PB1855" s="401"/>
      <c r="PC1855" s="401"/>
      <c r="PD1855" s="401"/>
      <c r="PE1855" s="401"/>
      <c r="PF1855" s="401"/>
      <c r="PG1855" s="401"/>
      <c r="PH1855" s="401"/>
      <c r="PI1855" s="401"/>
      <c r="PJ1855" s="401"/>
      <c r="PK1855" s="401"/>
      <c r="PL1855" s="401"/>
      <c r="PM1855" s="401"/>
      <c r="PN1855" s="401"/>
      <c r="PO1855" s="401"/>
      <c r="PP1855" s="401"/>
      <c r="PQ1855" s="401"/>
      <c r="PR1855" s="401"/>
      <c r="PS1855" s="401"/>
      <c r="PT1855" s="401"/>
      <c r="PU1855" s="401"/>
      <c r="PV1855" s="401"/>
      <c r="PW1855" s="401"/>
      <c r="PX1855" s="401"/>
      <c r="PY1855" s="401"/>
      <c r="PZ1855" s="401"/>
      <c r="QA1855" s="401"/>
      <c r="QB1855" s="401"/>
      <c r="QC1855" s="401"/>
      <c r="QD1855" s="401"/>
      <c r="QE1855" s="401"/>
      <c r="QF1855" s="401"/>
      <c r="QG1855" s="401"/>
      <c r="QH1855" s="401"/>
      <c r="QI1855" s="401"/>
      <c r="QJ1855" s="401"/>
      <c r="QK1855" s="401"/>
      <c r="QL1855" s="401"/>
      <c r="QM1855" s="401"/>
      <c r="QN1855" s="401"/>
      <c r="QO1855" s="401"/>
      <c r="QP1855" s="401"/>
      <c r="QQ1855" s="401"/>
      <c r="QR1855" s="401"/>
      <c r="QS1855" s="401"/>
      <c r="QT1855" s="401"/>
      <c r="QU1855" s="401"/>
      <c r="QV1855" s="401"/>
      <c r="QW1855" s="401"/>
      <c r="QX1855" s="401"/>
      <c r="QY1855" s="401"/>
      <c r="QZ1855" s="401"/>
      <c r="RA1855" s="401"/>
      <c r="RB1855" s="401"/>
      <c r="RC1855" s="401"/>
      <c r="RD1855" s="401"/>
      <c r="RE1855" s="401"/>
      <c r="RF1855" s="401"/>
      <c r="RG1855" s="401"/>
      <c r="RH1855" s="401"/>
      <c r="RI1855" s="401"/>
      <c r="RJ1855" s="401"/>
      <c r="RK1855" s="401"/>
      <c r="RL1855" s="401"/>
      <c r="RM1855" s="401"/>
      <c r="RN1855" s="401"/>
      <c r="RO1855" s="401"/>
      <c r="RP1855" s="401"/>
      <c r="RQ1855" s="401"/>
      <c r="RR1855" s="401"/>
      <c r="RS1855" s="401"/>
      <c r="RT1855" s="401"/>
      <c r="RU1855" s="401"/>
      <c r="RV1855" s="401"/>
      <c r="RW1855" s="401"/>
      <c r="RX1855" s="401"/>
      <c r="RY1855" s="401"/>
      <c r="RZ1855" s="401"/>
      <c r="SA1855" s="401"/>
      <c r="SB1855" s="401"/>
      <c r="SC1855" s="401"/>
      <c r="SD1855" s="401"/>
      <c r="SE1855" s="401"/>
      <c r="SF1855" s="401"/>
      <c r="SG1855" s="401"/>
      <c r="SH1855" s="401"/>
      <c r="SI1855" s="401"/>
      <c r="SJ1855" s="401"/>
      <c r="SK1855" s="401"/>
      <c r="SL1855" s="401"/>
      <c r="SM1855" s="401"/>
      <c r="SN1855" s="401"/>
      <c r="SO1855" s="401"/>
      <c r="SP1855" s="401"/>
      <c r="SQ1855" s="401"/>
      <c r="SR1855" s="401"/>
      <c r="SS1855" s="401"/>
      <c r="ST1855" s="401"/>
      <c r="SU1855" s="401"/>
      <c r="SV1855" s="401"/>
      <c r="SW1855" s="401"/>
      <c r="SX1855" s="401"/>
      <c r="SY1855" s="401"/>
      <c r="SZ1855" s="401"/>
      <c r="TA1855" s="401"/>
      <c r="TB1855" s="401"/>
      <c r="TC1855" s="401"/>
      <c r="TD1855" s="401"/>
      <c r="TE1855" s="401"/>
      <c r="TF1855" s="401"/>
      <c r="TG1855" s="401"/>
      <c r="TH1855" s="401"/>
      <c r="TI1855" s="401"/>
      <c r="TJ1855" s="401"/>
      <c r="TK1855" s="401"/>
      <c r="TL1855" s="401"/>
      <c r="TM1855" s="401"/>
      <c r="TN1855" s="401"/>
      <c r="TO1855" s="401"/>
      <c r="TP1855" s="401"/>
      <c r="TQ1855" s="401"/>
      <c r="TR1855" s="401"/>
      <c r="TS1855" s="401"/>
      <c r="TT1855" s="401"/>
      <c r="TU1855" s="401"/>
      <c r="TV1855" s="401"/>
      <c r="TW1855" s="401"/>
      <c r="TX1855" s="401"/>
      <c r="TY1855" s="401"/>
      <c r="TZ1855" s="401"/>
      <c r="UA1855" s="401"/>
      <c r="UB1855" s="401"/>
      <c r="UC1855" s="401"/>
      <c r="UD1855" s="401"/>
      <c r="UE1855" s="401"/>
      <c r="UF1855" s="401"/>
      <c r="UG1855" s="401"/>
      <c r="UH1855" s="401"/>
      <c r="UI1855" s="401"/>
      <c r="UJ1855" s="401"/>
      <c r="UK1855" s="401"/>
      <c r="UL1855" s="401"/>
      <c r="UM1855" s="401"/>
      <c r="UN1855" s="401"/>
      <c r="UO1855" s="401"/>
      <c r="UP1855" s="401"/>
      <c r="UQ1855" s="401"/>
      <c r="UR1855" s="401"/>
      <c r="US1855" s="401"/>
      <c r="UT1855" s="401"/>
      <c r="UU1855" s="401"/>
      <c r="UV1855" s="401"/>
      <c r="UW1855" s="401"/>
      <c r="UX1855" s="401"/>
      <c r="UY1855" s="401"/>
      <c r="UZ1855" s="401"/>
      <c r="VA1855" s="401"/>
      <c r="VB1855" s="401"/>
      <c r="VC1855" s="401"/>
      <c r="VD1855" s="401"/>
      <c r="VE1855" s="401"/>
      <c r="VF1855" s="401"/>
      <c r="VG1855" s="401"/>
      <c r="VH1855" s="401"/>
      <c r="VI1855" s="401"/>
      <c r="VJ1855" s="401"/>
      <c r="VK1855" s="401"/>
      <c r="VL1855" s="401"/>
      <c r="VM1855" s="401"/>
      <c r="VN1855" s="401"/>
      <c r="VO1855" s="401"/>
      <c r="VP1855" s="401"/>
      <c r="VQ1855" s="401"/>
      <c r="VR1855" s="401"/>
      <c r="VS1855" s="401"/>
      <c r="VT1855" s="401"/>
      <c r="VU1855" s="401"/>
      <c r="VV1855" s="401"/>
      <c r="VW1855" s="401"/>
      <c r="VX1855" s="401"/>
      <c r="VY1855" s="401"/>
      <c r="VZ1855" s="401"/>
      <c r="WA1855" s="401"/>
      <c r="WB1855" s="401"/>
      <c r="WC1855" s="401"/>
      <c r="WD1855" s="401"/>
      <c r="WE1855" s="401"/>
      <c r="WF1855" s="401"/>
      <c r="WG1855" s="401"/>
      <c r="WH1855" s="401"/>
      <c r="WI1855" s="401"/>
      <c r="WJ1855" s="401"/>
      <c r="WK1855" s="401"/>
      <c r="WL1855" s="401"/>
      <c r="WM1855" s="401"/>
      <c r="WN1855" s="401"/>
      <c r="WO1855" s="401"/>
      <c r="WP1855" s="401"/>
      <c r="WQ1855" s="401"/>
      <c r="WR1855" s="401"/>
      <c r="WS1855" s="401"/>
      <c r="WT1855" s="401"/>
      <c r="WU1855" s="401"/>
      <c r="WV1855" s="401"/>
      <c r="WW1855" s="401"/>
      <c r="WX1855" s="401"/>
      <c r="WY1855" s="401"/>
      <c r="WZ1855" s="401"/>
      <c r="XA1855" s="401"/>
      <c r="XB1855" s="401"/>
      <c r="XC1855" s="401"/>
      <c r="XD1855" s="401"/>
      <c r="XE1855" s="401"/>
      <c r="XF1855" s="401"/>
      <c r="XG1855" s="401"/>
      <c r="XH1855" s="401"/>
      <c r="XI1855" s="401"/>
      <c r="XJ1855" s="401"/>
      <c r="XK1855" s="401"/>
      <c r="XL1855" s="401"/>
      <c r="XM1855" s="401"/>
      <c r="XN1855" s="401"/>
      <c r="XO1855" s="401"/>
      <c r="XP1855" s="401"/>
      <c r="XQ1855" s="401"/>
      <c r="XR1855" s="401"/>
      <c r="XS1855" s="401"/>
      <c r="XT1855" s="401"/>
      <c r="XU1855" s="401"/>
      <c r="XV1855" s="401"/>
      <c r="XW1855" s="401"/>
      <c r="XX1855" s="401"/>
      <c r="XY1855" s="401"/>
      <c r="XZ1855" s="401"/>
      <c r="YA1855" s="401"/>
      <c r="YB1855" s="401"/>
      <c r="YC1855" s="401"/>
      <c r="YD1855" s="401"/>
      <c r="YE1855" s="401"/>
      <c r="YF1855" s="401"/>
      <c r="YG1855" s="401"/>
      <c r="YH1855" s="401"/>
      <c r="YI1855" s="401"/>
      <c r="YJ1855" s="401"/>
      <c r="YK1855" s="401"/>
      <c r="YL1855" s="401"/>
      <c r="YM1855" s="401"/>
      <c r="YN1855" s="401"/>
      <c r="YO1855" s="401"/>
      <c r="YP1855" s="401"/>
      <c r="YQ1855" s="401"/>
      <c r="YR1855" s="401"/>
      <c r="YS1855" s="401"/>
      <c r="YT1855" s="401"/>
      <c r="YU1855" s="401"/>
      <c r="YV1855" s="401"/>
      <c r="YW1855" s="401"/>
      <c r="YX1855" s="401"/>
      <c r="YY1855" s="401"/>
      <c r="YZ1855" s="401"/>
      <c r="ZA1855" s="401"/>
      <c r="ZB1855" s="401"/>
      <c r="ZC1855" s="401"/>
      <c r="ZD1855" s="401"/>
      <c r="ZE1855" s="401"/>
      <c r="ZF1855" s="401"/>
      <c r="ZG1855" s="401"/>
      <c r="ZH1855" s="401"/>
      <c r="ZI1855" s="401"/>
      <c r="ZJ1855" s="401"/>
      <c r="ZK1855" s="401"/>
      <c r="ZL1855" s="401"/>
      <c r="ZM1855" s="401"/>
      <c r="ZN1855" s="401"/>
      <c r="ZO1855" s="401"/>
      <c r="ZP1855" s="401"/>
      <c r="ZQ1855" s="401"/>
      <c r="ZR1855" s="401"/>
      <c r="ZS1855" s="401"/>
      <c r="ZT1855" s="401"/>
      <c r="ZU1855" s="401"/>
      <c r="ZV1855" s="401"/>
      <c r="ZW1855" s="401"/>
      <c r="ZX1855" s="401"/>
      <c r="ZY1855" s="401"/>
      <c r="ZZ1855" s="401"/>
      <c r="AAA1855" s="401"/>
      <c r="AAB1855" s="401"/>
      <c r="AAC1855" s="401"/>
      <c r="AAD1855" s="401"/>
      <c r="AAE1855" s="401"/>
      <c r="AAF1855" s="401"/>
      <c r="AAG1855" s="401"/>
      <c r="AAH1855" s="401"/>
      <c r="AAI1855" s="401"/>
      <c r="AAJ1855" s="401"/>
      <c r="AAK1855" s="401"/>
      <c r="AAL1855" s="401"/>
      <c r="AAM1855" s="401"/>
      <c r="AAN1855" s="401"/>
      <c r="AAO1855" s="401"/>
      <c r="AAP1855" s="401"/>
      <c r="AAQ1855" s="401"/>
      <c r="AAR1855" s="401"/>
      <c r="AAS1855" s="401"/>
      <c r="AAT1855" s="401"/>
      <c r="AAU1855" s="401"/>
      <c r="AAV1855" s="401"/>
      <c r="AAW1855" s="401"/>
      <c r="AAX1855" s="401"/>
      <c r="AAY1855" s="401"/>
      <c r="AAZ1855" s="401"/>
      <c r="ABA1855" s="401"/>
      <c r="ABB1855" s="401"/>
      <c r="ABC1855" s="401"/>
      <c r="ABD1855" s="401"/>
      <c r="ABE1855" s="401"/>
      <c r="ABF1855" s="401"/>
      <c r="ABG1855" s="401"/>
      <c r="ABH1855" s="401"/>
      <c r="ABI1855" s="401"/>
      <c r="ABJ1855" s="401"/>
      <c r="ABK1855" s="401"/>
      <c r="ABL1855" s="401"/>
      <c r="ABM1855" s="401"/>
      <c r="ABN1855" s="401"/>
      <c r="ABO1855" s="401"/>
      <c r="ABP1855" s="401"/>
      <c r="ABQ1855" s="401"/>
      <c r="ABR1855" s="401"/>
      <c r="ABS1855" s="401"/>
      <c r="ABT1855" s="401"/>
      <c r="ABU1855" s="401"/>
      <c r="ABV1855" s="401"/>
      <c r="ABW1855" s="401"/>
      <c r="ABX1855" s="401"/>
      <c r="ABY1855" s="401"/>
      <c r="ABZ1855" s="401"/>
      <c r="ACA1855" s="401"/>
      <c r="ACB1855" s="401"/>
      <c r="ACC1855" s="401"/>
      <c r="ACD1855" s="401"/>
      <c r="ACE1855" s="401"/>
      <c r="ACF1855" s="401"/>
      <c r="ACG1855" s="401"/>
      <c r="ACH1855" s="401"/>
      <c r="ACI1855" s="401"/>
      <c r="ACJ1855" s="401"/>
      <c r="ACK1855" s="401"/>
      <c r="ACL1855" s="401"/>
      <c r="ACM1855" s="401"/>
      <c r="ACN1855" s="401"/>
      <c r="ACO1855" s="401"/>
      <c r="ACP1855" s="401"/>
      <c r="ACQ1855" s="401"/>
      <c r="ACR1855" s="401"/>
      <c r="ACS1855" s="401"/>
      <c r="ACT1855" s="401"/>
      <c r="ACU1855" s="401"/>
      <c r="ACV1855" s="401"/>
      <c r="ACW1855" s="401"/>
      <c r="ACX1855" s="401"/>
      <c r="ACY1855" s="401"/>
      <c r="ACZ1855" s="401"/>
      <c r="ADA1855" s="401"/>
      <c r="ADB1855" s="401"/>
      <c r="ADC1855" s="401"/>
      <c r="ADD1855" s="401"/>
      <c r="ADE1855" s="401"/>
      <c r="ADF1855" s="401"/>
      <c r="ADG1855" s="401"/>
      <c r="ADH1855" s="401"/>
      <c r="ADI1855" s="401"/>
      <c r="ADJ1855" s="401"/>
      <c r="ADK1855" s="401"/>
      <c r="ADL1855" s="401"/>
      <c r="ADM1855" s="401"/>
      <c r="ADN1855" s="401"/>
      <c r="ADO1855" s="401"/>
      <c r="ADP1855" s="401"/>
      <c r="ADQ1855" s="401"/>
      <c r="ADR1855" s="401"/>
      <c r="ADS1855" s="401"/>
      <c r="ADT1855" s="401"/>
      <c r="ADU1855" s="401"/>
      <c r="ADV1855" s="401"/>
      <c r="ADW1855" s="401"/>
      <c r="ADX1855" s="401"/>
      <c r="ADY1855" s="401"/>
      <c r="ADZ1855" s="401"/>
      <c r="AEA1855" s="401"/>
      <c r="AEB1855" s="401"/>
      <c r="AEC1855" s="401"/>
      <c r="AED1855" s="401"/>
      <c r="AEE1855" s="401"/>
      <c r="AEF1855" s="401"/>
      <c r="AEG1855" s="401"/>
      <c r="AEH1855" s="401"/>
      <c r="AEI1855" s="401"/>
      <c r="AEJ1855" s="401"/>
      <c r="AEK1855" s="401"/>
      <c r="AEL1855" s="401"/>
      <c r="AEM1855" s="401"/>
      <c r="AEN1855" s="401"/>
      <c r="AEO1855" s="401"/>
      <c r="AEP1855" s="401"/>
      <c r="AEQ1855" s="401"/>
      <c r="AER1855" s="401"/>
      <c r="AES1855" s="401"/>
      <c r="AET1855" s="401"/>
      <c r="AEU1855" s="401"/>
      <c r="AEV1855" s="401"/>
      <c r="AEW1855" s="401"/>
      <c r="AEX1855" s="401"/>
      <c r="AEY1855" s="401"/>
      <c r="AEZ1855" s="401"/>
      <c r="AFA1855" s="401"/>
      <c r="AFB1855" s="401"/>
      <c r="AFC1855" s="401"/>
      <c r="AFD1855" s="401"/>
      <c r="AFE1855" s="401"/>
      <c r="AFF1855" s="401"/>
      <c r="AFG1855" s="401"/>
      <c r="AFH1855" s="401"/>
      <c r="AFI1855" s="401"/>
      <c r="AFJ1855" s="401"/>
      <c r="AFK1855" s="401"/>
      <c r="AFL1855" s="401"/>
      <c r="AFM1855" s="401"/>
      <c r="AFN1855" s="401"/>
      <c r="AFO1855" s="401"/>
      <c r="AFP1855" s="401"/>
      <c r="AFQ1855" s="401"/>
      <c r="AFR1855" s="401"/>
      <c r="AFS1855" s="401"/>
      <c r="AFT1855" s="401"/>
      <c r="AFU1855" s="401"/>
      <c r="AFV1855" s="401"/>
      <c r="AFW1855" s="401"/>
      <c r="AFX1855" s="401"/>
      <c r="AFY1855" s="401"/>
      <c r="AFZ1855" s="401"/>
      <c r="AGA1855" s="401"/>
      <c r="AGB1855" s="401"/>
      <c r="AGC1855" s="401"/>
      <c r="AGD1855" s="401"/>
      <c r="AGE1855" s="401"/>
      <c r="AGF1855" s="401"/>
      <c r="AGG1855" s="401"/>
      <c r="AGH1855" s="401"/>
      <c r="AGI1855" s="401"/>
      <c r="AGJ1855" s="401"/>
      <c r="AGK1855" s="401"/>
      <c r="AGL1855" s="401"/>
      <c r="AGM1855" s="401"/>
      <c r="AGN1855" s="401"/>
      <c r="AGO1855" s="401"/>
      <c r="AGP1855" s="401"/>
      <c r="AGQ1855" s="401"/>
      <c r="AGR1855" s="401"/>
      <c r="AGS1855" s="401"/>
      <c r="AGT1855" s="401"/>
      <c r="AGU1855" s="401"/>
      <c r="AGV1855" s="401"/>
      <c r="AGW1855" s="401"/>
      <c r="AGX1855" s="401"/>
      <c r="AGY1855" s="401"/>
      <c r="AGZ1855" s="401"/>
      <c r="AHA1855" s="401"/>
      <c r="AHB1855" s="401"/>
      <c r="AHC1855" s="401"/>
      <c r="AHD1855" s="401"/>
      <c r="AHE1855" s="401"/>
      <c r="AHF1855" s="401"/>
      <c r="AHG1855" s="401"/>
      <c r="AHH1855" s="401"/>
      <c r="AHI1855" s="401"/>
      <c r="AHJ1855" s="401"/>
      <c r="AHK1855" s="401"/>
      <c r="AHL1855" s="401"/>
      <c r="AHM1855" s="401"/>
      <c r="AHN1855" s="401"/>
      <c r="AHO1855" s="401"/>
      <c r="AHP1855" s="401"/>
      <c r="AHQ1855" s="401"/>
      <c r="AHR1855" s="401"/>
      <c r="AHS1855" s="401"/>
      <c r="AHT1855" s="401"/>
      <c r="AHU1855" s="401"/>
      <c r="AHV1855" s="401"/>
      <c r="AHW1855" s="401"/>
      <c r="AHX1855" s="401"/>
      <c r="AHY1855" s="401"/>
      <c r="AHZ1855" s="401"/>
      <c r="AIA1855" s="401"/>
      <c r="AIB1855" s="401"/>
      <c r="AIC1855" s="401"/>
      <c r="AID1855" s="401"/>
      <c r="AIE1855" s="401"/>
      <c r="AIF1855" s="401"/>
      <c r="AIG1855" s="401"/>
      <c r="AIH1855" s="401"/>
      <c r="AII1855" s="401"/>
      <c r="AIJ1855" s="401"/>
      <c r="AIK1855" s="401"/>
      <c r="AIL1855" s="401"/>
      <c r="AIM1855" s="401"/>
      <c r="AIN1855" s="401"/>
      <c r="AIO1855" s="401"/>
      <c r="AIP1855" s="401"/>
      <c r="AIQ1855" s="401"/>
      <c r="AIR1855" s="401"/>
      <c r="AIS1855" s="401"/>
      <c r="AIT1855" s="401"/>
      <c r="AIU1855" s="401"/>
      <c r="AIV1855" s="401"/>
      <c r="AIW1855" s="401"/>
      <c r="AIX1855" s="401"/>
      <c r="AIY1855" s="401"/>
      <c r="AIZ1855" s="401"/>
      <c r="AJA1855" s="401"/>
      <c r="AJB1855" s="401"/>
      <c r="AJC1855" s="401"/>
      <c r="AJD1855" s="401"/>
      <c r="AJE1855" s="401"/>
      <c r="AJF1855" s="401"/>
      <c r="AJG1855" s="401"/>
      <c r="AJH1855" s="401"/>
      <c r="AJI1855" s="401"/>
      <c r="AJJ1855" s="401"/>
      <c r="AJK1855" s="401"/>
      <c r="AJL1855" s="401"/>
      <c r="AJM1855" s="401"/>
      <c r="AJN1855" s="401"/>
      <c r="AJO1855" s="401"/>
      <c r="AJP1855" s="401"/>
      <c r="AJQ1855" s="401"/>
      <c r="AJR1855" s="401"/>
      <c r="AJS1855" s="401"/>
      <c r="AJT1855" s="401"/>
      <c r="AJU1855" s="401"/>
      <c r="AJV1855" s="401"/>
      <c r="AJW1855" s="401"/>
      <c r="AJX1855" s="401"/>
      <c r="AJY1855" s="401"/>
      <c r="AJZ1855" s="401"/>
      <c r="AKA1855" s="401"/>
      <c r="AKB1855" s="401"/>
      <c r="AKC1855" s="401"/>
      <c r="AKD1855" s="401"/>
      <c r="AKE1855" s="401"/>
      <c r="AKF1855" s="401"/>
      <c r="AKG1855" s="401"/>
      <c r="AKH1855" s="401"/>
      <c r="AKI1855" s="401"/>
      <c r="AKJ1855" s="401"/>
      <c r="AKK1855" s="401"/>
      <c r="AKL1855" s="401"/>
      <c r="AKM1855" s="401"/>
      <c r="AKN1855" s="401"/>
      <c r="AKO1855" s="401"/>
      <c r="AKP1855" s="401"/>
      <c r="AKQ1855" s="401"/>
      <c r="AKR1855" s="401"/>
      <c r="AKS1855" s="401"/>
      <c r="AKT1855" s="401"/>
      <c r="AKU1855" s="401"/>
      <c r="AKV1855" s="401"/>
      <c r="AKW1855" s="401"/>
      <c r="AKX1855" s="401"/>
      <c r="AKY1855" s="401"/>
      <c r="AKZ1855" s="401"/>
      <c r="ALA1855" s="401"/>
      <c r="ALB1855" s="401"/>
      <c r="ALC1855" s="401"/>
      <c r="ALD1855" s="401"/>
      <c r="ALE1855" s="401"/>
      <c r="ALF1855" s="401"/>
      <c r="ALG1855" s="401"/>
      <c r="ALH1855" s="401"/>
      <c r="ALI1855" s="401"/>
      <c r="ALJ1855" s="401"/>
      <c r="ALK1855" s="401"/>
      <c r="ALL1855" s="401"/>
      <c r="ALM1855" s="401"/>
      <c r="ALN1855" s="401"/>
      <c r="ALO1855" s="401"/>
      <c r="ALP1855" s="401"/>
      <c r="ALQ1855" s="401"/>
      <c r="ALR1855" s="401"/>
      <c r="ALS1855" s="401"/>
      <c r="ALT1855" s="401"/>
      <c r="ALU1855" s="401"/>
      <c r="ALV1855" s="401"/>
      <c r="ALW1855" s="401"/>
      <c r="ALX1855" s="401"/>
      <c r="ALY1855" s="401"/>
      <c r="ALZ1855" s="401"/>
      <c r="AMA1855" s="401"/>
      <c r="AMB1855" s="401"/>
      <c r="AMC1855" s="401"/>
      <c r="AMD1855" s="401"/>
      <c r="AME1855" s="401"/>
      <c r="AMF1855" s="401"/>
      <c r="AMG1855" s="401"/>
      <c r="AMH1855" s="401"/>
      <c r="AMI1855" s="401"/>
      <c r="AMJ1855" s="401"/>
      <c r="AMK1855" s="401"/>
      <c r="AML1855" s="401"/>
      <c r="AMM1855" s="401"/>
      <c r="AMN1855" s="401"/>
      <c r="AMO1855" s="401"/>
      <c r="AMP1855" s="401"/>
      <c r="AMQ1855" s="401"/>
      <c r="AMR1855" s="401"/>
      <c r="AMS1855" s="401"/>
      <c r="AMT1855" s="401"/>
      <c r="AMU1855" s="401"/>
      <c r="AMV1855" s="401"/>
      <c r="AMW1855" s="401"/>
      <c r="AMX1855" s="401"/>
      <c r="AMY1855" s="401"/>
      <c r="AMZ1855" s="401"/>
      <c r="ANA1855" s="401"/>
      <c r="ANB1855" s="401"/>
      <c r="ANC1855" s="401"/>
      <c r="AND1855" s="401"/>
      <c r="ANE1855" s="401"/>
      <c r="ANF1855" s="401"/>
      <c r="ANG1855" s="401"/>
      <c r="ANH1855" s="401"/>
      <c r="ANI1855" s="401"/>
      <c r="ANJ1855" s="401"/>
      <c r="ANK1855" s="401"/>
      <c r="ANL1855" s="401"/>
      <c r="ANM1855" s="401"/>
      <c r="ANN1855" s="401"/>
      <c r="ANO1855" s="401"/>
      <c r="ANP1855" s="401"/>
      <c r="ANQ1855" s="401"/>
      <c r="ANR1855" s="401"/>
      <c r="ANS1855" s="401"/>
      <c r="ANT1855" s="401"/>
      <c r="ANU1855" s="401"/>
      <c r="ANV1855" s="401"/>
      <c r="ANW1855" s="401"/>
      <c r="ANX1855" s="401"/>
      <c r="ANY1855" s="401"/>
      <c r="ANZ1855" s="401"/>
      <c r="AOA1855" s="401"/>
      <c r="AOB1855" s="401"/>
      <c r="AOC1855" s="401"/>
      <c r="AOD1855" s="401"/>
      <c r="AOE1855" s="401"/>
      <c r="AOF1855" s="401"/>
      <c r="AOG1855" s="401"/>
      <c r="AOH1855" s="401"/>
      <c r="AOI1855" s="401"/>
      <c r="AOJ1855" s="401"/>
      <c r="AOK1855" s="401"/>
      <c r="AOL1855" s="401"/>
      <c r="AOM1855" s="401"/>
      <c r="AON1855" s="401"/>
      <c r="AOO1855" s="401"/>
      <c r="AOP1855" s="401"/>
      <c r="AOQ1855" s="401"/>
      <c r="AOR1855" s="401"/>
      <c r="AOS1855" s="401"/>
      <c r="AOT1855" s="401"/>
      <c r="AOU1855" s="401"/>
      <c r="AOV1855" s="401"/>
      <c r="AOW1855" s="401"/>
      <c r="AOX1855" s="401"/>
      <c r="AOY1855" s="401"/>
      <c r="AOZ1855" s="401"/>
      <c r="APA1855" s="401"/>
      <c r="APB1855" s="401"/>
      <c r="APC1855" s="401"/>
      <c r="APD1855" s="401"/>
      <c r="APE1855" s="401"/>
      <c r="APF1855" s="401"/>
      <c r="APG1855" s="401"/>
      <c r="APH1855" s="401"/>
      <c r="API1855" s="401"/>
      <c r="APJ1855" s="401"/>
      <c r="APK1855" s="401"/>
      <c r="APL1855" s="401"/>
      <c r="APM1855" s="401"/>
      <c r="APN1855" s="401"/>
      <c r="APO1855" s="401"/>
      <c r="APP1855" s="401"/>
      <c r="APQ1855" s="401"/>
      <c r="APR1855" s="401"/>
      <c r="APS1855" s="401"/>
      <c r="APT1855" s="401"/>
      <c r="APU1855" s="401"/>
      <c r="APV1855" s="401"/>
      <c r="APW1855" s="401"/>
      <c r="APX1855" s="401"/>
      <c r="APY1855" s="401"/>
      <c r="APZ1855" s="401"/>
      <c r="AQA1855" s="401"/>
      <c r="AQB1855" s="401"/>
      <c r="AQC1855" s="401"/>
      <c r="AQD1855" s="401"/>
      <c r="AQE1855" s="401"/>
      <c r="AQF1855" s="401"/>
      <c r="AQG1855" s="401"/>
      <c r="AQH1855" s="401"/>
      <c r="AQI1855" s="401"/>
      <c r="AQJ1855" s="401"/>
      <c r="AQK1855" s="401"/>
      <c r="AQL1855" s="401"/>
      <c r="AQM1855" s="401"/>
      <c r="AQN1855" s="401"/>
      <c r="AQO1855" s="401"/>
      <c r="AQP1855" s="401"/>
      <c r="AQQ1855" s="401"/>
      <c r="AQR1855" s="401"/>
      <c r="AQS1855" s="401"/>
      <c r="AQT1855" s="401"/>
      <c r="AQU1855" s="401"/>
      <c r="AQV1855" s="401"/>
      <c r="AQW1855" s="401"/>
      <c r="AQX1855" s="401"/>
      <c r="AQY1855" s="401"/>
      <c r="AQZ1855" s="401"/>
      <c r="ARA1855" s="401"/>
      <c r="ARB1855" s="401"/>
      <c r="ARC1855" s="401"/>
      <c r="ARD1855" s="401"/>
      <c r="ARE1855" s="401"/>
      <c r="ARF1855" s="401"/>
      <c r="ARG1855" s="401"/>
      <c r="ARH1855" s="401"/>
      <c r="ARI1855" s="401"/>
      <c r="ARJ1855" s="401"/>
      <c r="ARK1855" s="401"/>
      <c r="ARL1855" s="401"/>
      <c r="ARM1855" s="401"/>
      <c r="ARN1855" s="401"/>
      <c r="ARO1855" s="401"/>
      <c r="ARP1855" s="401"/>
      <c r="ARQ1855" s="401"/>
      <c r="ARR1855" s="401"/>
      <c r="ARS1855" s="401"/>
      <c r="ART1855" s="401"/>
      <c r="ARU1855" s="401"/>
      <c r="ARV1855" s="401"/>
      <c r="ARW1855" s="401"/>
      <c r="ARX1855" s="401"/>
      <c r="ARY1855" s="401"/>
      <c r="ARZ1855" s="401"/>
      <c r="ASA1855" s="401"/>
      <c r="ASB1855" s="401"/>
      <c r="ASC1855" s="401"/>
      <c r="ASD1855" s="401"/>
      <c r="ASE1855" s="401"/>
      <c r="ASF1855" s="401"/>
      <c r="ASG1855" s="401"/>
      <c r="ASH1855" s="401"/>
      <c r="ASI1855" s="401"/>
      <c r="ASJ1855" s="401"/>
      <c r="ASK1855" s="401"/>
      <c r="ASL1855" s="401"/>
      <c r="ASM1855" s="401"/>
      <c r="ASN1855" s="401"/>
      <c r="ASO1855" s="401"/>
      <c r="ASP1855" s="401"/>
      <c r="ASQ1855" s="401"/>
      <c r="ASR1855" s="401"/>
      <c r="ASS1855" s="401"/>
      <c r="AST1855" s="401"/>
      <c r="ASU1855" s="401"/>
      <c r="ASV1855" s="401"/>
      <c r="ASW1855" s="401"/>
      <c r="ASX1855" s="401"/>
      <c r="ASY1855" s="401"/>
      <c r="ASZ1855" s="401"/>
      <c r="ATA1855" s="401"/>
      <c r="ATB1855" s="401"/>
      <c r="ATC1855" s="401"/>
      <c r="ATD1855" s="401"/>
      <c r="ATE1855" s="401"/>
      <c r="ATF1855" s="401"/>
      <c r="ATG1855" s="401"/>
      <c r="ATH1855" s="401"/>
      <c r="ATI1855" s="401"/>
      <c r="ATJ1855" s="401"/>
      <c r="ATK1855" s="401"/>
      <c r="ATL1855" s="401"/>
      <c r="ATM1855" s="401"/>
      <c r="ATN1855" s="401"/>
      <c r="ATO1855" s="401"/>
      <c r="ATP1855" s="401"/>
      <c r="ATQ1855" s="401"/>
      <c r="ATR1855" s="401"/>
      <c r="ATS1855" s="401"/>
      <c r="ATT1855" s="401"/>
      <c r="ATU1855" s="401"/>
      <c r="ATV1855" s="401"/>
      <c r="ATW1855" s="401"/>
      <c r="ATX1855" s="401"/>
      <c r="ATY1855" s="401"/>
      <c r="ATZ1855" s="401"/>
      <c r="AUA1855" s="401"/>
      <c r="AUB1855" s="401"/>
      <c r="AUC1855" s="401"/>
      <c r="AUD1855" s="401"/>
      <c r="AUE1855" s="401"/>
      <c r="AUF1855" s="401"/>
      <c r="AUG1855" s="401"/>
      <c r="AUH1855" s="401"/>
      <c r="AUI1855" s="401"/>
      <c r="AUJ1855" s="401"/>
      <c r="AUK1855" s="401"/>
      <c r="AUL1855" s="401"/>
      <c r="AUM1855" s="401"/>
      <c r="AUN1855" s="401"/>
      <c r="AUO1855" s="401"/>
      <c r="AUP1855" s="401"/>
      <c r="AUQ1855" s="401"/>
      <c r="AUR1855" s="401"/>
      <c r="AUS1855" s="401"/>
      <c r="AUT1855" s="401"/>
      <c r="AUU1855" s="401"/>
      <c r="AUV1855" s="401"/>
      <c r="AUW1855" s="401"/>
      <c r="AUX1855" s="401"/>
      <c r="AUY1855" s="401"/>
      <c r="AUZ1855" s="401"/>
      <c r="AVA1855" s="401"/>
      <c r="AVB1855" s="401"/>
      <c r="AVC1855" s="401"/>
      <c r="AVD1855" s="401"/>
      <c r="AVE1855" s="401"/>
      <c r="AVF1855" s="401"/>
      <c r="AVG1855" s="401"/>
      <c r="AVH1855" s="401"/>
      <c r="AVI1855" s="401"/>
      <c r="AVJ1855" s="401"/>
      <c r="AVK1855" s="401"/>
      <c r="AVL1855" s="401"/>
      <c r="AVM1855" s="401"/>
      <c r="AVN1855" s="401"/>
      <c r="AVO1855" s="401"/>
      <c r="AVP1855" s="401"/>
      <c r="AVQ1855" s="401"/>
      <c r="AVR1855" s="401"/>
      <c r="AVS1855" s="401"/>
      <c r="AVT1855" s="401"/>
      <c r="AVU1855" s="401"/>
      <c r="AVV1855" s="401"/>
      <c r="AVW1855" s="401"/>
      <c r="AVX1855" s="401"/>
      <c r="AVY1855" s="401"/>
      <c r="AVZ1855" s="401"/>
      <c r="AWA1855" s="401"/>
      <c r="AWB1855" s="401"/>
      <c r="AWC1855" s="401"/>
      <c r="AWD1855" s="401"/>
      <c r="AWE1855" s="401"/>
      <c r="AWF1855" s="401"/>
      <c r="AWG1855" s="401"/>
      <c r="AWH1855" s="401"/>
      <c r="AWI1855" s="401"/>
      <c r="AWJ1855" s="401"/>
      <c r="AWK1855" s="401"/>
      <c r="AWL1855" s="401"/>
      <c r="AWM1855" s="401"/>
      <c r="AWN1855" s="401"/>
      <c r="AWO1855" s="401"/>
      <c r="AWP1855" s="401"/>
      <c r="AWQ1855" s="401"/>
      <c r="AWR1855" s="401"/>
      <c r="AWS1855" s="401"/>
      <c r="AWT1855" s="401"/>
      <c r="AWU1855" s="401"/>
      <c r="AWV1855" s="401"/>
      <c r="AWW1855" s="401"/>
      <c r="AWX1855" s="401"/>
      <c r="AWY1855" s="401"/>
      <c r="AWZ1855" s="401"/>
      <c r="AXA1855" s="401"/>
      <c r="AXB1855" s="401"/>
      <c r="AXC1855" s="401"/>
      <c r="AXD1855" s="401"/>
      <c r="AXE1855" s="401"/>
      <c r="AXF1855" s="401"/>
      <c r="AXG1855" s="401"/>
      <c r="AXH1855" s="401"/>
      <c r="AXI1855" s="401"/>
      <c r="AXJ1855" s="401"/>
      <c r="AXK1855" s="401"/>
      <c r="AXL1855" s="401"/>
      <c r="AXM1855" s="401"/>
      <c r="AXN1855" s="401"/>
      <c r="AXO1855" s="401"/>
      <c r="AXP1855" s="401"/>
      <c r="AXQ1855" s="401"/>
      <c r="AXR1855" s="401"/>
      <c r="AXS1855" s="401"/>
      <c r="AXT1855" s="401"/>
      <c r="AXU1855" s="401"/>
      <c r="AXV1855" s="401"/>
      <c r="AXW1855" s="401"/>
      <c r="AXX1855" s="401"/>
      <c r="AXY1855" s="401"/>
      <c r="AXZ1855" s="401"/>
      <c r="AYA1855" s="401"/>
      <c r="AYB1855" s="401"/>
      <c r="AYC1855" s="401"/>
      <c r="AYD1855" s="401"/>
      <c r="AYE1855" s="401"/>
      <c r="AYF1855" s="401"/>
      <c r="AYG1855" s="401"/>
      <c r="AYH1855" s="401"/>
      <c r="AYI1855" s="401"/>
      <c r="AYJ1855" s="401"/>
      <c r="AYK1855" s="401"/>
      <c r="AYL1855" s="401"/>
      <c r="AYM1855" s="401"/>
      <c r="AYN1855" s="401"/>
      <c r="AYO1855" s="401"/>
      <c r="AYP1855" s="401"/>
      <c r="AYQ1855" s="401"/>
      <c r="AYR1855" s="401"/>
      <c r="AYS1855" s="401"/>
      <c r="AYT1855" s="401"/>
      <c r="AYU1855" s="401"/>
      <c r="AYV1855" s="401"/>
      <c r="AYW1855" s="401"/>
      <c r="AYX1855" s="401"/>
      <c r="AYY1855" s="401"/>
      <c r="AYZ1855" s="401"/>
      <c r="AZA1855" s="401"/>
      <c r="AZB1855" s="401"/>
      <c r="AZC1855" s="401"/>
      <c r="AZD1855" s="401"/>
      <c r="AZE1855" s="401"/>
      <c r="AZF1855" s="401"/>
      <c r="AZG1855" s="401"/>
      <c r="AZH1855" s="401"/>
      <c r="AZI1855" s="401"/>
      <c r="AZJ1855" s="401"/>
      <c r="AZK1855" s="401"/>
      <c r="AZL1855" s="401"/>
      <c r="AZM1855" s="401"/>
      <c r="AZN1855" s="401"/>
      <c r="AZO1855" s="401"/>
      <c r="AZP1855" s="401"/>
      <c r="AZQ1855" s="401"/>
      <c r="AZR1855" s="401"/>
      <c r="AZS1855" s="401"/>
      <c r="AZT1855" s="401"/>
      <c r="AZU1855" s="401"/>
      <c r="AZV1855" s="401"/>
      <c r="AZW1855" s="401"/>
      <c r="AZX1855" s="401"/>
      <c r="AZY1855" s="401"/>
      <c r="AZZ1855" s="401"/>
      <c r="BAA1855" s="401"/>
      <c r="BAB1855" s="401"/>
      <c r="BAC1855" s="401"/>
      <c r="BAD1855" s="401"/>
      <c r="BAE1855" s="401"/>
      <c r="BAF1855" s="401"/>
      <c r="BAG1855" s="401"/>
      <c r="BAH1855" s="401"/>
      <c r="BAI1855" s="401"/>
      <c r="BAJ1855" s="401"/>
      <c r="BAK1855" s="401"/>
      <c r="BAL1855" s="401"/>
      <c r="BAM1855" s="401"/>
      <c r="BAN1855" s="401"/>
      <c r="BAO1855" s="401"/>
      <c r="BAP1855" s="401"/>
      <c r="BAQ1855" s="401"/>
      <c r="BAR1855" s="401"/>
      <c r="BAS1855" s="401"/>
      <c r="BAT1855" s="401"/>
      <c r="BAU1855" s="401"/>
      <c r="BAV1855" s="401"/>
      <c r="BAW1855" s="401"/>
      <c r="BAX1855" s="401"/>
      <c r="BAY1855" s="401"/>
      <c r="BAZ1855" s="401"/>
      <c r="BBA1855" s="401"/>
      <c r="BBB1855" s="401"/>
      <c r="BBC1855" s="401"/>
      <c r="BBD1855" s="401"/>
      <c r="BBE1855" s="401"/>
      <c r="BBF1855" s="401"/>
      <c r="BBG1855" s="401"/>
      <c r="BBH1855" s="401"/>
      <c r="BBI1855" s="401"/>
      <c r="BBJ1855" s="401"/>
      <c r="BBK1855" s="401"/>
      <c r="BBL1855" s="401"/>
      <c r="BBM1855" s="401"/>
      <c r="BBN1855" s="401"/>
      <c r="BBO1855" s="401"/>
      <c r="BBP1855" s="401"/>
      <c r="BBQ1855" s="401"/>
      <c r="BBR1855" s="401"/>
      <c r="BBS1855" s="401"/>
      <c r="BBT1855" s="401"/>
      <c r="BBU1855" s="401"/>
      <c r="BBV1855" s="401"/>
      <c r="BBW1855" s="401"/>
      <c r="BBX1855" s="401"/>
      <c r="BBY1855" s="401"/>
      <c r="BBZ1855" s="401"/>
      <c r="BCA1855" s="401"/>
      <c r="BCB1855" s="401"/>
      <c r="BCC1855" s="401"/>
      <c r="BCD1855" s="401"/>
      <c r="BCE1855" s="401"/>
      <c r="BCF1855" s="401"/>
      <c r="BCG1855" s="401"/>
      <c r="BCH1855" s="401"/>
      <c r="BCI1855" s="401"/>
      <c r="BCJ1855" s="401"/>
      <c r="BCK1855" s="401"/>
      <c r="BCL1855" s="401"/>
      <c r="BCM1855" s="401"/>
      <c r="BCN1855" s="401"/>
      <c r="BCO1855" s="401"/>
      <c r="BCP1855" s="401"/>
      <c r="BCQ1855" s="401"/>
      <c r="BCR1855" s="401"/>
      <c r="BCS1855" s="401"/>
      <c r="BCT1855" s="401"/>
      <c r="BCU1855" s="401"/>
      <c r="BCV1855" s="401"/>
      <c r="BCW1855" s="401"/>
      <c r="BCX1855" s="401"/>
      <c r="BCY1855" s="401"/>
      <c r="BCZ1855" s="401"/>
      <c r="BDA1855" s="401"/>
      <c r="BDB1855" s="401"/>
      <c r="BDC1855" s="401"/>
      <c r="BDD1855" s="401"/>
      <c r="BDE1855" s="401"/>
      <c r="BDF1855" s="401"/>
      <c r="BDG1855" s="401"/>
      <c r="BDH1855" s="401"/>
      <c r="BDI1855" s="401"/>
      <c r="BDJ1855" s="401"/>
      <c r="BDK1855" s="401"/>
      <c r="BDL1855" s="401"/>
      <c r="BDM1855" s="401"/>
      <c r="BDN1855" s="401"/>
      <c r="BDO1855" s="401"/>
      <c r="BDP1855" s="401"/>
      <c r="BDQ1855" s="401"/>
      <c r="BDR1855" s="401"/>
      <c r="BDS1855" s="401"/>
      <c r="BDT1855" s="401"/>
      <c r="BDU1855" s="401"/>
      <c r="BDV1855" s="401"/>
      <c r="BDW1855" s="401"/>
      <c r="BDX1855" s="401"/>
      <c r="BDY1855" s="401"/>
      <c r="BDZ1855" s="401"/>
      <c r="BEA1855" s="401"/>
      <c r="BEB1855" s="401"/>
      <c r="BEC1855" s="401"/>
      <c r="BED1855" s="401"/>
      <c r="BEE1855" s="401"/>
      <c r="BEF1855" s="401"/>
      <c r="BEG1855" s="401"/>
      <c r="BEH1855" s="401"/>
      <c r="BEI1855" s="401"/>
      <c r="BEJ1855" s="401"/>
      <c r="BEK1855" s="401"/>
      <c r="BEL1855" s="401"/>
      <c r="BEM1855" s="401"/>
      <c r="BEN1855" s="401"/>
      <c r="BEO1855" s="401"/>
      <c r="BEP1855" s="401"/>
      <c r="BEQ1855" s="401"/>
      <c r="BER1855" s="401"/>
      <c r="BES1855" s="401"/>
      <c r="BET1855" s="401"/>
      <c r="BEU1855" s="401"/>
      <c r="BEV1855" s="401"/>
      <c r="BEW1855" s="401"/>
      <c r="BEX1855" s="401"/>
      <c r="BEY1855" s="401"/>
      <c r="BEZ1855" s="401"/>
      <c r="BFA1855" s="401"/>
      <c r="BFB1855" s="401"/>
      <c r="BFC1855" s="401"/>
      <c r="BFD1855" s="401"/>
      <c r="BFE1855" s="401"/>
      <c r="BFF1855" s="401"/>
      <c r="BFG1855" s="401"/>
      <c r="BFH1855" s="401"/>
      <c r="BFI1855" s="401"/>
      <c r="BFJ1855" s="401"/>
      <c r="BFK1855" s="401"/>
      <c r="BFL1855" s="401"/>
      <c r="BFM1855" s="401"/>
      <c r="BFN1855" s="401"/>
      <c r="BFO1855" s="401"/>
      <c r="BFP1855" s="401"/>
      <c r="BFQ1855" s="401"/>
      <c r="BFR1855" s="401"/>
      <c r="BFS1855" s="401"/>
      <c r="BFT1855" s="401"/>
      <c r="BFU1855" s="401"/>
      <c r="BFV1855" s="401"/>
      <c r="BFW1855" s="401"/>
      <c r="BFX1855" s="401"/>
      <c r="BFY1855" s="401"/>
      <c r="BFZ1855" s="401"/>
      <c r="BGA1855" s="401"/>
      <c r="BGB1855" s="401"/>
      <c r="BGC1855" s="401"/>
      <c r="BGD1855" s="401"/>
      <c r="BGE1855" s="401"/>
      <c r="BGF1855" s="401"/>
      <c r="BGG1855" s="401"/>
      <c r="BGH1855" s="401"/>
      <c r="BGI1855" s="401"/>
      <c r="BGJ1855" s="401"/>
      <c r="BGK1855" s="401"/>
      <c r="BGL1855" s="401"/>
      <c r="BGM1855" s="401"/>
      <c r="BGN1855" s="401"/>
      <c r="BGO1855" s="401"/>
      <c r="BGP1855" s="401"/>
      <c r="BGQ1855" s="401"/>
      <c r="BGR1855" s="401"/>
      <c r="BGS1855" s="401"/>
      <c r="BGT1855" s="401"/>
      <c r="BGU1855" s="401"/>
      <c r="BGV1855" s="401"/>
      <c r="BGW1855" s="401"/>
      <c r="BGX1855" s="401"/>
      <c r="BGY1855" s="401"/>
      <c r="BGZ1855" s="401"/>
      <c r="BHA1855" s="401"/>
      <c r="BHB1855" s="401"/>
      <c r="BHC1855" s="401"/>
      <c r="BHD1855" s="401"/>
      <c r="BHE1855" s="401"/>
      <c r="BHF1855" s="401"/>
      <c r="BHG1855" s="401"/>
      <c r="BHH1855" s="401"/>
      <c r="BHI1855" s="401"/>
      <c r="BHJ1855" s="401"/>
      <c r="BHK1855" s="401"/>
      <c r="BHL1855" s="401"/>
      <c r="BHM1855" s="401"/>
      <c r="BHN1855" s="401"/>
      <c r="BHO1855" s="401"/>
      <c r="BHP1855" s="401"/>
      <c r="BHQ1855" s="401"/>
      <c r="BHR1855" s="401"/>
      <c r="BHS1855" s="401"/>
      <c r="BHT1855" s="401"/>
      <c r="BHU1855" s="401"/>
      <c r="BHV1855" s="401"/>
      <c r="BHW1855" s="401"/>
      <c r="BHX1855" s="401"/>
      <c r="BHY1855" s="401"/>
      <c r="BHZ1855" s="401"/>
      <c r="BIA1855" s="401"/>
      <c r="BIB1855" s="401"/>
      <c r="BIC1855" s="401"/>
      <c r="BID1855" s="401"/>
      <c r="BIE1855" s="401"/>
      <c r="BIF1855" s="401"/>
      <c r="BIG1855" s="401"/>
      <c r="BIH1855" s="401"/>
      <c r="BII1855" s="401"/>
      <c r="BIJ1855" s="401"/>
      <c r="BIK1855" s="401"/>
      <c r="BIL1855" s="401"/>
      <c r="BIM1855" s="401"/>
      <c r="BIN1855" s="401"/>
      <c r="BIO1855" s="401"/>
      <c r="BIP1855" s="401"/>
      <c r="BIQ1855" s="401"/>
      <c r="BIR1855" s="401"/>
      <c r="BIS1855" s="401"/>
      <c r="BIT1855" s="401"/>
      <c r="BIU1855" s="401"/>
      <c r="BIV1855" s="401"/>
      <c r="BIW1855" s="401"/>
      <c r="BIX1855" s="401"/>
      <c r="BIY1855" s="401"/>
      <c r="BIZ1855" s="401"/>
      <c r="BJA1855" s="401"/>
      <c r="BJB1855" s="401"/>
      <c r="BJC1855" s="401"/>
      <c r="BJD1855" s="401"/>
      <c r="BJE1855" s="401"/>
      <c r="BJF1855" s="401"/>
      <c r="BJG1855" s="401"/>
      <c r="BJH1855" s="401"/>
      <c r="BJI1855" s="401"/>
      <c r="BJJ1855" s="401"/>
      <c r="BJK1855" s="401"/>
      <c r="BJL1855" s="401"/>
      <c r="BJM1855" s="401"/>
      <c r="BJN1855" s="401"/>
      <c r="BJO1855" s="401"/>
      <c r="BJP1855" s="401"/>
      <c r="BJQ1855" s="401"/>
      <c r="BJR1855" s="401"/>
      <c r="BJS1855" s="401"/>
      <c r="BJT1855" s="401"/>
      <c r="BJU1855" s="401"/>
      <c r="BJV1855" s="401"/>
      <c r="BJW1855" s="401"/>
      <c r="BJX1855" s="401"/>
      <c r="BJY1855" s="401"/>
      <c r="BJZ1855" s="401"/>
      <c r="BKA1855" s="401"/>
      <c r="BKB1855" s="401"/>
      <c r="BKC1855" s="401"/>
      <c r="BKD1855" s="401"/>
      <c r="BKE1855" s="401"/>
      <c r="BKF1855" s="401"/>
      <c r="BKG1855" s="401"/>
      <c r="BKH1855" s="401"/>
      <c r="BKI1855" s="401"/>
      <c r="BKJ1855" s="401"/>
      <c r="BKK1855" s="401"/>
      <c r="BKL1855" s="401"/>
      <c r="BKM1855" s="401"/>
      <c r="BKN1855" s="401"/>
      <c r="BKO1855" s="401"/>
      <c r="BKP1855" s="401"/>
      <c r="BKQ1855" s="401"/>
      <c r="BKR1855" s="401"/>
      <c r="BKS1855" s="401"/>
      <c r="BKT1855" s="401"/>
      <c r="BKU1855" s="401"/>
      <c r="BKV1855" s="401"/>
      <c r="BKW1855" s="401"/>
      <c r="BKX1855" s="401"/>
      <c r="BKY1855" s="401"/>
      <c r="BKZ1855" s="401"/>
      <c r="BLA1855" s="401"/>
      <c r="BLB1855" s="401"/>
      <c r="BLC1855" s="401"/>
      <c r="BLD1855" s="401"/>
      <c r="BLE1855" s="401"/>
      <c r="BLF1855" s="401"/>
      <c r="BLG1855" s="401"/>
      <c r="BLH1855" s="401"/>
      <c r="BLI1855" s="401"/>
      <c r="BLJ1855" s="401"/>
      <c r="BLK1855" s="401"/>
      <c r="BLL1855" s="401"/>
      <c r="BLM1855" s="401"/>
      <c r="BLN1855" s="401"/>
      <c r="BLO1855" s="401"/>
      <c r="BLP1855" s="401"/>
      <c r="BLQ1855" s="401"/>
      <c r="BLR1855" s="401"/>
      <c r="BLS1855" s="401"/>
      <c r="BLT1855" s="401"/>
      <c r="BLU1855" s="401"/>
      <c r="BLV1855" s="401"/>
      <c r="BLW1855" s="401"/>
      <c r="BLX1855" s="401"/>
      <c r="BLY1855" s="401"/>
      <c r="BLZ1855" s="401"/>
      <c r="BMA1855" s="401"/>
      <c r="BMB1855" s="401"/>
      <c r="BMC1855" s="401"/>
      <c r="BMD1855" s="401"/>
      <c r="BME1855" s="401"/>
      <c r="BMF1855" s="401"/>
      <c r="BMG1855" s="401"/>
      <c r="BMH1855" s="401"/>
      <c r="BMI1855" s="401"/>
      <c r="BMJ1855" s="401"/>
      <c r="BMK1855" s="401"/>
      <c r="BML1855" s="401"/>
      <c r="BMM1855" s="401"/>
      <c r="BMN1855" s="401"/>
      <c r="BMO1855" s="401"/>
      <c r="BMP1855" s="401"/>
      <c r="BMQ1855" s="401"/>
      <c r="BMR1855" s="401"/>
      <c r="BMS1855" s="401"/>
      <c r="BMT1855" s="401"/>
      <c r="BMU1855" s="401"/>
      <c r="BMV1855" s="401"/>
      <c r="BMW1855" s="401"/>
      <c r="BMX1855" s="401"/>
      <c r="BMY1855" s="401"/>
      <c r="BMZ1855" s="401"/>
      <c r="BNA1855" s="401"/>
      <c r="BNB1855" s="401"/>
      <c r="BNC1855" s="401"/>
      <c r="BND1855" s="401"/>
      <c r="BNE1855" s="401"/>
      <c r="BNF1855" s="401"/>
      <c r="BNG1855" s="401"/>
      <c r="BNH1855" s="401"/>
      <c r="BNI1855" s="401"/>
      <c r="BNJ1855" s="401"/>
      <c r="BNK1855" s="401"/>
      <c r="BNL1855" s="401"/>
      <c r="BNM1855" s="401"/>
      <c r="BNN1855" s="401"/>
      <c r="BNO1855" s="401"/>
      <c r="BNP1855" s="401"/>
      <c r="BNQ1855" s="401"/>
      <c r="BNR1855" s="401"/>
      <c r="BNS1855" s="401"/>
      <c r="BNT1855" s="401"/>
      <c r="BNU1855" s="401"/>
      <c r="BNV1855" s="401"/>
      <c r="BNW1855" s="401"/>
      <c r="BNX1855" s="401"/>
      <c r="BNY1855" s="401"/>
      <c r="BNZ1855" s="401"/>
      <c r="BOA1855" s="401"/>
      <c r="BOB1855" s="401"/>
      <c r="BOC1855" s="401"/>
      <c r="BOD1855" s="401"/>
      <c r="BOE1855" s="401"/>
      <c r="BOF1855" s="401"/>
      <c r="BOG1855" s="401"/>
      <c r="BOH1855" s="401"/>
      <c r="BOI1855" s="401"/>
      <c r="BOJ1855" s="401"/>
      <c r="BOK1855" s="401"/>
      <c r="BOL1855" s="401"/>
      <c r="BOM1855" s="401"/>
      <c r="BON1855" s="401"/>
      <c r="BOO1855" s="401"/>
      <c r="BOP1855" s="401"/>
      <c r="BOQ1855" s="401"/>
      <c r="BOR1855" s="401"/>
      <c r="BOS1855" s="401"/>
      <c r="BOT1855" s="401"/>
      <c r="BOU1855" s="401"/>
      <c r="BOV1855" s="401"/>
      <c r="BOW1855" s="401"/>
      <c r="BOX1855" s="401"/>
      <c r="BOY1855" s="401"/>
      <c r="BOZ1855" s="401"/>
      <c r="BPA1855" s="401"/>
      <c r="BPB1855" s="401"/>
      <c r="BPC1855" s="401"/>
      <c r="BPD1855" s="401"/>
      <c r="BPE1855" s="401"/>
      <c r="BPF1855" s="401"/>
      <c r="BPG1855" s="401"/>
      <c r="BPH1855" s="401"/>
      <c r="BPI1855" s="401"/>
      <c r="BPJ1855" s="401"/>
      <c r="BPK1855" s="401"/>
      <c r="BPL1855" s="401"/>
      <c r="BPM1855" s="401"/>
      <c r="BPN1855" s="401"/>
      <c r="BPO1855" s="401"/>
      <c r="BPP1855" s="401"/>
      <c r="BPQ1855" s="401"/>
      <c r="BPR1855" s="401"/>
      <c r="BPS1855" s="401"/>
      <c r="BPT1855" s="401"/>
      <c r="BPU1855" s="401"/>
      <c r="BPV1855" s="401"/>
      <c r="BPW1855" s="401"/>
      <c r="BPX1855" s="401"/>
      <c r="BPY1855" s="401"/>
      <c r="BPZ1855" s="401"/>
      <c r="BQA1855" s="401"/>
      <c r="BQB1855" s="401"/>
      <c r="BQC1855" s="401"/>
      <c r="BQD1855" s="401"/>
      <c r="BQE1855" s="401"/>
      <c r="BQF1855" s="401"/>
      <c r="BQG1855" s="401"/>
      <c r="BQH1855" s="401"/>
      <c r="BQI1855" s="401"/>
      <c r="BQJ1855" s="401"/>
      <c r="BQK1855" s="401"/>
      <c r="BQL1855" s="401"/>
      <c r="BQM1855" s="401"/>
      <c r="BQN1855" s="401"/>
      <c r="BQO1855" s="401"/>
      <c r="BQP1855" s="401"/>
      <c r="BQQ1855" s="401"/>
      <c r="BQR1855" s="401"/>
      <c r="BQS1855" s="401"/>
      <c r="BQT1855" s="401"/>
      <c r="BQU1855" s="401"/>
      <c r="BQV1855" s="401"/>
      <c r="BQW1855" s="401"/>
      <c r="BQX1855" s="401"/>
      <c r="BQY1855" s="401"/>
      <c r="BQZ1855" s="401"/>
      <c r="BRA1855" s="401"/>
      <c r="BRB1855" s="401"/>
      <c r="BRC1855" s="401"/>
      <c r="BRD1855" s="401"/>
      <c r="BRE1855" s="401"/>
      <c r="BRF1855" s="401"/>
      <c r="BRG1855" s="401"/>
      <c r="BRH1855" s="401"/>
      <c r="BRI1855" s="401"/>
      <c r="BRJ1855" s="401"/>
      <c r="BRK1855" s="401"/>
      <c r="BRL1855" s="401"/>
      <c r="BRM1855" s="401"/>
      <c r="BRN1855" s="401"/>
      <c r="BRO1855" s="401"/>
      <c r="BRP1855" s="401"/>
      <c r="BRQ1855" s="401"/>
      <c r="BRR1855" s="401"/>
      <c r="BRS1855" s="401"/>
      <c r="BRT1855" s="401"/>
      <c r="BRU1855" s="401"/>
      <c r="BRV1855" s="401"/>
      <c r="BRW1855" s="401"/>
      <c r="BRX1855" s="401"/>
      <c r="BRY1855" s="401"/>
      <c r="BRZ1855" s="401"/>
      <c r="BSA1855" s="401"/>
      <c r="BSB1855" s="401"/>
      <c r="BSC1855" s="401"/>
      <c r="BSD1855" s="401"/>
      <c r="BSE1855" s="401"/>
      <c r="BSF1855" s="401"/>
      <c r="BSG1855" s="401"/>
      <c r="BSH1855" s="401"/>
      <c r="BSI1855" s="401"/>
      <c r="BSJ1855" s="401"/>
      <c r="BSK1855" s="401"/>
      <c r="BSL1855" s="401"/>
      <c r="BSM1855" s="401"/>
      <c r="BSN1855" s="401"/>
      <c r="BSO1855" s="401"/>
      <c r="BSP1855" s="401"/>
      <c r="BSQ1855" s="401"/>
      <c r="BSR1855" s="401"/>
      <c r="BSS1855" s="401"/>
      <c r="BST1855" s="401"/>
      <c r="BSU1855" s="401"/>
      <c r="BSV1855" s="401"/>
      <c r="BSW1855" s="401"/>
      <c r="BSX1855" s="401"/>
      <c r="BSY1855" s="401"/>
      <c r="BSZ1855" s="401"/>
      <c r="BTA1855" s="401"/>
      <c r="BTB1855" s="401"/>
      <c r="BTC1855" s="401"/>
      <c r="BTD1855" s="401"/>
      <c r="BTE1855" s="401"/>
      <c r="BTF1855" s="401"/>
      <c r="BTG1855" s="401"/>
      <c r="BTH1855" s="401"/>
      <c r="BTI1855" s="401"/>
      <c r="BTJ1855" s="401"/>
      <c r="BTK1855" s="401"/>
      <c r="BTL1855" s="401"/>
      <c r="BTM1855" s="401"/>
      <c r="BTN1855" s="401"/>
      <c r="BTO1855" s="401"/>
      <c r="BTP1855" s="401"/>
      <c r="BTQ1855" s="401"/>
      <c r="BTR1855" s="401"/>
      <c r="BTS1855" s="401"/>
      <c r="BTT1855" s="401"/>
      <c r="BTU1855" s="401"/>
      <c r="BTV1855" s="401"/>
      <c r="BTW1855" s="401"/>
      <c r="BTX1855" s="401"/>
      <c r="BTY1855" s="401"/>
      <c r="BTZ1855" s="401"/>
      <c r="BUA1855" s="401"/>
      <c r="BUB1855" s="401"/>
      <c r="BUC1855" s="401"/>
      <c r="BUD1855" s="401"/>
      <c r="BUE1855" s="401"/>
      <c r="BUF1855" s="401"/>
      <c r="BUG1855" s="401"/>
      <c r="BUH1855" s="401"/>
      <c r="BUI1855" s="401"/>
      <c r="BUJ1855" s="401"/>
      <c r="BUK1855" s="401"/>
      <c r="BUL1855" s="401"/>
      <c r="BUM1855" s="401"/>
      <c r="BUN1855" s="401"/>
      <c r="BUO1855" s="401"/>
      <c r="BUP1855" s="401"/>
      <c r="BUQ1855" s="401"/>
      <c r="BUR1855" s="401"/>
      <c r="BUS1855" s="401"/>
      <c r="BUT1855" s="401"/>
      <c r="BUU1855" s="401"/>
      <c r="BUV1855" s="401"/>
      <c r="BUW1855" s="401"/>
      <c r="BUX1855" s="401"/>
      <c r="BUY1855" s="401"/>
      <c r="BUZ1855" s="401"/>
      <c r="BVA1855" s="401"/>
      <c r="BVB1855" s="401"/>
      <c r="BVC1855" s="401"/>
      <c r="BVD1855" s="401"/>
      <c r="BVE1855" s="401"/>
      <c r="BVF1855" s="401"/>
      <c r="BVG1855" s="401"/>
      <c r="BVH1855" s="401"/>
      <c r="BVI1855" s="401"/>
      <c r="BVJ1855" s="401"/>
      <c r="BVK1855" s="401"/>
      <c r="BVL1855" s="401"/>
      <c r="BVM1855" s="401"/>
      <c r="BVN1855" s="401"/>
      <c r="BVO1855" s="401"/>
      <c r="BVP1855" s="401"/>
      <c r="BVQ1855" s="401"/>
      <c r="BVR1855" s="401"/>
      <c r="BVS1855" s="401"/>
      <c r="BVT1855" s="401"/>
      <c r="BVU1855" s="401"/>
      <c r="BVV1855" s="401"/>
      <c r="BVW1855" s="401"/>
      <c r="BVX1855" s="401"/>
      <c r="BVY1855" s="401"/>
      <c r="BVZ1855" s="401"/>
      <c r="BWA1855" s="401"/>
      <c r="BWB1855" s="401"/>
      <c r="BWC1855" s="401"/>
      <c r="BWD1855" s="401"/>
      <c r="BWE1855" s="401"/>
      <c r="BWF1855" s="401"/>
      <c r="BWG1855" s="401"/>
      <c r="BWH1855" s="401"/>
      <c r="BWI1855" s="401"/>
      <c r="BWJ1855" s="401"/>
      <c r="BWK1855" s="401"/>
      <c r="BWL1855" s="401"/>
      <c r="BWM1855" s="401"/>
      <c r="BWN1855" s="401"/>
      <c r="BWO1855" s="401"/>
      <c r="BWP1855" s="401"/>
      <c r="BWQ1855" s="401"/>
      <c r="BWR1855" s="401"/>
      <c r="BWS1855" s="401"/>
      <c r="BWT1855" s="401"/>
      <c r="BWU1855" s="401"/>
      <c r="BWV1855" s="401"/>
      <c r="BWW1855" s="401"/>
      <c r="BWX1855" s="401"/>
      <c r="BWY1855" s="401"/>
      <c r="BWZ1855" s="401"/>
      <c r="BXA1855" s="401"/>
      <c r="BXB1855" s="401"/>
      <c r="BXC1855" s="401"/>
      <c r="BXD1855" s="401"/>
      <c r="BXE1855" s="401"/>
      <c r="BXF1855" s="401"/>
      <c r="BXG1855" s="401"/>
      <c r="BXH1855" s="401"/>
      <c r="BXI1855" s="401"/>
      <c r="BXJ1855" s="401"/>
      <c r="BXK1855" s="401"/>
      <c r="BXL1855" s="401"/>
      <c r="BXM1855" s="401"/>
      <c r="BXN1855" s="401"/>
      <c r="BXO1855" s="401"/>
      <c r="BXP1855" s="401"/>
      <c r="BXQ1855" s="401"/>
      <c r="BXR1855" s="401"/>
      <c r="BXS1855" s="401"/>
      <c r="BXT1855" s="401"/>
      <c r="BXU1855" s="401"/>
      <c r="BXV1855" s="401"/>
      <c r="BXW1855" s="401"/>
      <c r="BXX1855" s="401"/>
      <c r="BXY1855" s="401"/>
      <c r="BXZ1855" s="401"/>
      <c r="BYA1855" s="401"/>
      <c r="BYB1855" s="401"/>
      <c r="BYC1855" s="401"/>
      <c r="BYD1855" s="401"/>
      <c r="BYE1855" s="401"/>
      <c r="BYF1855" s="401"/>
      <c r="BYG1855" s="401"/>
      <c r="BYH1855" s="401"/>
      <c r="BYI1855" s="401"/>
      <c r="BYJ1855" s="401"/>
      <c r="BYK1855" s="401"/>
      <c r="BYL1855" s="401"/>
      <c r="BYM1855" s="401"/>
      <c r="BYN1855" s="401"/>
      <c r="BYO1855" s="401"/>
      <c r="BYP1855" s="401"/>
      <c r="BYQ1855" s="401"/>
      <c r="BYR1855" s="401"/>
      <c r="BYS1855" s="401"/>
      <c r="BYT1855" s="401"/>
      <c r="BYU1855" s="401"/>
      <c r="BYV1855" s="401"/>
      <c r="BYW1855" s="401"/>
      <c r="BYX1855" s="401"/>
      <c r="BYY1855" s="401"/>
      <c r="BYZ1855" s="401"/>
      <c r="BZA1855" s="401"/>
      <c r="BZB1855" s="401"/>
      <c r="BZC1855" s="401"/>
      <c r="BZD1855" s="401"/>
      <c r="BZE1855" s="401"/>
      <c r="BZF1855" s="401"/>
      <c r="BZG1855" s="401"/>
      <c r="BZH1855" s="401"/>
      <c r="BZI1855" s="401"/>
      <c r="BZJ1855" s="401"/>
      <c r="BZK1855" s="401"/>
      <c r="BZL1855" s="401"/>
      <c r="BZM1855" s="401"/>
      <c r="BZN1855" s="401"/>
      <c r="BZO1855" s="401"/>
      <c r="BZP1855" s="401"/>
      <c r="BZQ1855" s="401"/>
      <c r="BZR1855" s="401"/>
      <c r="BZS1855" s="401"/>
      <c r="BZT1855" s="401"/>
      <c r="BZU1855" s="401"/>
      <c r="BZV1855" s="401"/>
      <c r="BZW1855" s="401"/>
      <c r="BZX1855" s="401"/>
      <c r="BZY1855" s="401"/>
      <c r="BZZ1855" s="401"/>
      <c r="CAA1855" s="401"/>
      <c r="CAB1855" s="401"/>
      <c r="CAC1855" s="401"/>
      <c r="CAD1855" s="401"/>
      <c r="CAE1855" s="401"/>
      <c r="CAF1855" s="401"/>
      <c r="CAG1855" s="401"/>
      <c r="CAH1855" s="401"/>
      <c r="CAI1855" s="401"/>
      <c r="CAJ1855" s="401"/>
      <c r="CAK1855" s="401"/>
      <c r="CAL1855" s="401"/>
      <c r="CAM1855" s="401"/>
      <c r="CAN1855" s="401"/>
      <c r="CAO1855" s="401"/>
      <c r="CAP1855" s="401"/>
      <c r="CAQ1855" s="401"/>
      <c r="CAR1855" s="401"/>
      <c r="CAS1855" s="401"/>
      <c r="CAT1855" s="401"/>
      <c r="CAU1855" s="401"/>
      <c r="CAV1855" s="401"/>
      <c r="CAW1855" s="401"/>
      <c r="CAX1855" s="401"/>
      <c r="CAY1855" s="401"/>
      <c r="CAZ1855" s="401"/>
      <c r="CBA1855" s="401"/>
      <c r="CBB1855" s="401"/>
      <c r="CBC1855" s="401"/>
      <c r="CBD1855" s="401"/>
      <c r="CBE1855" s="401"/>
      <c r="CBF1855" s="401"/>
      <c r="CBG1855" s="401"/>
      <c r="CBH1855" s="401"/>
      <c r="CBI1855" s="401"/>
      <c r="CBJ1855" s="401"/>
      <c r="CBK1855" s="401"/>
      <c r="CBL1855" s="401"/>
      <c r="CBM1855" s="401"/>
      <c r="CBN1855" s="401"/>
      <c r="CBO1855" s="401"/>
      <c r="CBP1855" s="401"/>
      <c r="CBQ1855" s="401"/>
      <c r="CBR1855" s="401"/>
      <c r="CBS1855" s="401"/>
      <c r="CBT1855" s="401"/>
      <c r="CBU1855" s="401"/>
      <c r="CBV1855" s="401"/>
      <c r="CBW1855" s="401"/>
      <c r="CBX1855" s="401"/>
      <c r="CBY1855" s="401"/>
      <c r="CBZ1855" s="401"/>
      <c r="CCA1855" s="401"/>
      <c r="CCB1855" s="401"/>
      <c r="CCC1855" s="401"/>
      <c r="CCD1855" s="401"/>
      <c r="CCE1855" s="401"/>
      <c r="CCF1855" s="401"/>
      <c r="CCG1855" s="401"/>
      <c r="CCH1855" s="401"/>
      <c r="CCI1855" s="401"/>
      <c r="CCJ1855" s="401"/>
      <c r="CCK1855" s="401"/>
      <c r="CCL1855" s="401"/>
      <c r="CCM1855" s="401"/>
      <c r="CCN1855" s="401"/>
      <c r="CCO1855" s="401"/>
      <c r="CCP1855" s="401"/>
      <c r="CCQ1855" s="401"/>
      <c r="CCR1855" s="401"/>
      <c r="CCS1855" s="401"/>
      <c r="CCT1855" s="401"/>
      <c r="CCU1855" s="401"/>
      <c r="CCV1855" s="401"/>
      <c r="CCW1855" s="401"/>
      <c r="CCX1855" s="401"/>
      <c r="CCY1855" s="401"/>
      <c r="CCZ1855" s="401"/>
      <c r="CDA1855" s="401"/>
      <c r="CDB1855" s="401"/>
      <c r="CDC1855" s="401"/>
      <c r="CDD1855" s="401"/>
      <c r="CDE1855" s="401"/>
      <c r="CDF1855" s="401"/>
      <c r="CDG1855" s="401"/>
      <c r="CDH1855" s="401"/>
      <c r="CDI1855" s="401"/>
      <c r="CDJ1855" s="401"/>
      <c r="CDK1855" s="401"/>
      <c r="CDL1855" s="401"/>
      <c r="CDM1855" s="401"/>
      <c r="CDN1855" s="401"/>
      <c r="CDO1855" s="401"/>
      <c r="CDP1855" s="401"/>
      <c r="CDQ1855" s="401"/>
      <c r="CDR1855" s="401"/>
      <c r="CDS1855" s="401"/>
      <c r="CDT1855" s="401"/>
      <c r="CDU1855" s="401"/>
      <c r="CDV1855" s="401"/>
      <c r="CDW1855" s="401"/>
      <c r="CDX1855" s="401"/>
      <c r="CDY1855" s="401"/>
      <c r="CDZ1855" s="401"/>
      <c r="CEA1855" s="401"/>
      <c r="CEB1855" s="401"/>
      <c r="CEC1855" s="401"/>
      <c r="CED1855" s="401"/>
      <c r="CEE1855" s="401"/>
      <c r="CEF1855" s="401"/>
      <c r="CEG1855" s="401"/>
      <c r="CEH1855" s="401"/>
      <c r="CEI1855" s="401"/>
      <c r="CEJ1855" s="401"/>
      <c r="CEK1855" s="401"/>
      <c r="CEL1855" s="401"/>
      <c r="CEM1855" s="401"/>
      <c r="CEN1855" s="401"/>
      <c r="CEO1855" s="401"/>
      <c r="CEP1855" s="401"/>
      <c r="CEQ1855" s="401"/>
      <c r="CER1855" s="401"/>
      <c r="CES1855" s="401"/>
      <c r="CET1855" s="401"/>
      <c r="CEU1855" s="401"/>
      <c r="CEV1855" s="401"/>
      <c r="CEW1855" s="401"/>
      <c r="CEX1855" s="401"/>
      <c r="CEY1855" s="401"/>
      <c r="CEZ1855" s="401"/>
      <c r="CFA1855" s="401"/>
      <c r="CFB1855" s="401"/>
      <c r="CFC1855" s="401"/>
      <c r="CFD1855" s="401"/>
      <c r="CFE1855" s="401"/>
      <c r="CFF1855" s="401"/>
      <c r="CFG1855" s="401"/>
      <c r="CFH1855" s="401"/>
      <c r="CFI1855" s="401"/>
      <c r="CFJ1855" s="401"/>
      <c r="CFK1855" s="401"/>
      <c r="CFL1855" s="401"/>
      <c r="CFM1855" s="401"/>
      <c r="CFN1855" s="401"/>
      <c r="CFO1855" s="401"/>
      <c r="CFP1855" s="401"/>
      <c r="CFQ1855" s="401"/>
      <c r="CFR1855" s="401"/>
      <c r="CFS1855" s="401"/>
      <c r="CFT1855" s="401"/>
      <c r="CFU1855" s="401"/>
      <c r="CFV1855" s="401"/>
      <c r="CFW1855" s="401"/>
      <c r="CFX1855" s="401"/>
      <c r="CFY1855" s="401"/>
      <c r="CFZ1855" s="401"/>
      <c r="CGA1855" s="401"/>
      <c r="CGB1855" s="401"/>
      <c r="CGC1855" s="401"/>
      <c r="CGD1855" s="401"/>
      <c r="CGE1855" s="401"/>
      <c r="CGF1855" s="401"/>
      <c r="CGG1855" s="401"/>
      <c r="CGH1855" s="401"/>
      <c r="CGI1855" s="401"/>
      <c r="CGJ1855" s="401"/>
      <c r="CGK1855" s="401"/>
      <c r="CGL1855" s="401"/>
      <c r="CGM1855" s="401"/>
      <c r="CGN1855" s="401"/>
      <c r="CGO1855" s="401"/>
      <c r="CGP1855" s="401"/>
      <c r="CGQ1855" s="401"/>
      <c r="CGR1855" s="401"/>
      <c r="CGS1855" s="401"/>
      <c r="CGT1855" s="401"/>
      <c r="CGU1855" s="401"/>
      <c r="CGV1855" s="401"/>
      <c r="CGW1855" s="401"/>
      <c r="CGX1855" s="401"/>
      <c r="CGY1855" s="401"/>
      <c r="CGZ1855" s="401"/>
      <c r="CHA1855" s="401"/>
      <c r="CHB1855" s="401"/>
      <c r="CHC1855" s="401"/>
      <c r="CHD1855" s="401"/>
      <c r="CHE1855" s="401"/>
      <c r="CHF1855" s="401"/>
      <c r="CHG1855" s="401"/>
      <c r="CHH1855" s="401"/>
      <c r="CHI1855" s="401"/>
      <c r="CHJ1855" s="401"/>
      <c r="CHK1855" s="401"/>
      <c r="CHL1855" s="401"/>
      <c r="CHM1855" s="401"/>
      <c r="CHN1855" s="401"/>
      <c r="CHO1855" s="401"/>
      <c r="CHP1855" s="401"/>
      <c r="CHQ1855" s="401"/>
      <c r="CHR1855" s="401"/>
      <c r="CHS1855" s="401"/>
      <c r="CHT1855" s="401"/>
      <c r="CHU1855" s="401"/>
      <c r="CHV1855" s="401"/>
      <c r="CHW1855" s="401"/>
      <c r="CHX1855" s="401"/>
      <c r="CHY1855" s="401"/>
      <c r="CHZ1855" s="401"/>
      <c r="CIA1855" s="401"/>
      <c r="CIB1855" s="401"/>
      <c r="CIC1855" s="401"/>
      <c r="CID1855" s="401"/>
      <c r="CIE1855" s="401"/>
      <c r="CIF1855" s="401"/>
      <c r="CIG1855" s="401"/>
      <c r="CIH1855" s="401"/>
      <c r="CII1855" s="401"/>
      <c r="CIJ1855" s="401"/>
      <c r="CIK1855" s="401"/>
      <c r="CIL1855" s="401"/>
      <c r="CIM1855" s="401"/>
      <c r="CIN1855" s="401"/>
      <c r="CIO1855" s="401"/>
      <c r="CIP1855" s="401"/>
      <c r="CIQ1855" s="401"/>
      <c r="CIR1855" s="401"/>
      <c r="CIS1855" s="401"/>
      <c r="CIT1855" s="401"/>
      <c r="CIU1855" s="401"/>
      <c r="CIV1855" s="401"/>
      <c r="CIW1855" s="401"/>
      <c r="CIX1855" s="401"/>
      <c r="CIY1855" s="401"/>
      <c r="CIZ1855" s="401"/>
      <c r="CJA1855" s="401"/>
      <c r="CJB1855" s="401"/>
      <c r="CJC1855" s="401"/>
      <c r="CJD1855" s="401"/>
      <c r="CJE1855" s="401"/>
      <c r="CJF1855" s="401"/>
      <c r="CJG1855" s="401"/>
      <c r="CJH1855" s="401"/>
      <c r="CJI1855" s="401"/>
      <c r="CJJ1855" s="401"/>
      <c r="CJK1855" s="401"/>
      <c r="CJL1855" s="401"/>
      <c r="CJM1855" s="401"/>
      <c r="CJN1855" s="401"/>
      <c r="CJO1855" s="401"/>
      <c r="CJP1855" s="401"/>
      <c r="CJQ1855" s="401"/>
      <c r="CJR1855" s="401"/>
      <c r="CJS1855" s="401"/>
      <c r="CJT1855" s="401"/>
      <c r="CJU1855" s="401"/>
      <c r="CJV1855" s="401"/>
      <c r="CJW1855" s="401"/>
      <c r="CJX1855" s="401"/>
      <c r="CJY1855" s="401"/>
      <c r="CJZ1855" s="401"/>
      <c r="CKA1855" s="401"/>
      <c r="CKB1855" s="401"/>
      <c r="CKC1855" s="401"/>
      <c r="CKD1855" s="401"/>
      <c r="CKE1855" s="401"/>
      <c r="CKF1855" s="401"/>
      <c r="CKG1855" s="401"/>
      <c r="CKH1855" s="401"/>
      <c r="CKI1855" s="401"/>
      <c r="CKJ1855" s="401"/>
      <c r="CKK1855" s="401"/>
      <c r="CKL1855" s="401"/>
      <c r="CKM1855" s="401"/>
      <c r="CKN1855" s="401"/>
      <c r="CKO1855" s="401"/>
      <c r="CKP1855" s="401"/>
      <c r="CKQ1855" s="401"/>
      <c r="CKR1855" s="401"/>
      <c r="CKS1855" s="401"/>
      <c r="CKT1855" s="401"/>
      <c r="CKU1855" s="401"/>
      <c r="CKV1855" s="401"/>
      <c r="CKW1855" s="401"/>
      <c r="CKX1855" s="401"/>
      <c r="CKY1855" s="401"/>
      <c r="CKZ1855" s="401"/>
      <c r="CLA1855" s="401"/>
      <c r="CLB1855" s="401"/>
      <c r="CLC1855" s="401"/>
      <c r="CLD1855" s="401"/>
      <c r="CLE1855" s="401"/>
      <c r="CLF1855" s="401"/>
      <c r="CLG1855" s="401"/>
      <c r="CLH1855" s="401"/>
      <c r="CLI1855" s="401"/>
      <c r="CLJ1855" s="401"/>
      <c r="CLK1855" s="401"/>
      <c r="CLL1855" s="401"/>
      <c r="CLM1855" s="401"/>
      <c r="CLN1855" s="401"/>
      <c r="CLO1855" s="401"/>
      <c r="CLP1855" s="401"/>
      <c r="CLQ1855" s="401"/>
      <c r="CLR1855" s="401"/>
      <c r="CLS1855" s="401"/>
      <c r="CLT1855" s="401"/>
      <c r="CLU1855" s="401"/>
      <c r="CLV1855" s="401"/>
      <c r="CLW1855" s="401"/>
      <c r="CLX1855" s="401"/>
      <c r="CLY1855" s="401"/>
      <c r="CLZ1855" s="401"/>
      <c r="CMA1855" s="401"/>
      <c r="CMB1855" s="401"/>
      <c r="CMC1855" s="401"/>
      <c r="CMD1855" s="401"/>
      <c r="CME1855" s="401"/>
      <c r="CMF1855" s="401"/>
      <c r="CMG1855" s="401"/>
      <c r="CMH1855" s="401"/>
      <c r="CMI1855" s="401"/>
      <c r="CMJ1855" s="401"/>
      <c r="CMK1855" s="401"/>
      <c r="CML1855" s="401"/>
      <c r="CMM1855" s="401"/>
      <c r="CMN1855" s="401"/>
      <c r="CMO1855" s="401"/>
      <c r="CMP1855" s="401"/>
      <c r="CMQ1855" s="401"/>
      <c r="CMR1855" s="401"/>
      <c r="CMS1855" s="401"/>
      <c r="CMT1855" s="401"/>
      <c r="CMU1855" s="401"/>
      <c r="CMV1855" s="401"/>
      <c r="CMW1855" s="401"/>
      <c r="CMX1855" s="401"/>
      <c r="CMY1855" s="401"/>
      <c r="CMZ1855" s="401"/>
      <c r="CNA1855" s="401"/>
      <c r="CNB1855" s="401"/>
      <c r="CNC1855" s="401"/>
      <c r="CND1855" s="401"/>
      <c r="CNE1855" s="401"/>
      <c r="CNF1855" s="401"/>
      <c r="CNG1855" s="401"/>
      <c r="CNH1855" s="401"/>
      <c r="CNI1855" s="401"/>
      <c r="CNJ1855" s="401"/>
      <c r="CNK1855" s="401"/>
      <c r="CNL1855" s="401"/>
      <c r="CNM1855" s="401"/>
      <c r="CNN1855" s="401"/>
      <c r="CNO1855" s="401"/>
      <c r="CNP1855" s="401"/>
      <c r="CNQ1855" s="401"/>
      <c r="CNR1855" s="401"/>
      <c r="CNS1855" s="401"/>
      <c r="CNT1855" s="401"/>
      <c r="CNU1855" s="401"/>
      <c r="CNV1855" s="401"/>
      <c r="CNW1855" s="401"/>
      <c r="CNX1855" s="401"/>
      <c r="CNY1855" s="401"/>
      <c r="CNZ1855" s="401"/>
      <c r="COA1855" s="401"/>
      <c r="COB1855" s="401"/>
      <c r="COC1855" s="401"/>
      <c r="COD1855" s="401"/>
      <c r="COE1855" s="401"/>
      <c r="COF1855" s="401"/>
      <c r="COG1855" s="401"/>
      <c r="COH1855" s="401"/>
      <c r="COI1855" s="401"/>
      <c r="COJ1855" s="401"/>
      <c r="COK1855" s="401"/>
      <c r="COL1855" s="401"/>
      <c r="COM1855" s="401"/>
      <c r="CON1855" s="401"/>
      <c r="COO1855" s="401"/>
      <c r="COP1855" s="401"/>
      <c r="COQ1855" s="401"/>
      <c r="COR1855" s="401"/>
      <c r="COS1855" s="401"/>
      <c r="COT1855" s="401"/>
      <c r="COU1855" s="401"/>
      <c r="COV1855" s="401"/>
      <c r="COW1855" s="401"/>
      <c r="COX1855" s="401"/>
      <c r="COY1855" s="401"/>
      <c r="COZ1855" s="401"/>
      <c r="CPA1855" s="401"/>
      <c r="CPB1855" s="401"/>
      <c r="CPC1855" s="401"/>
      <c r="CPD1855" s="401"/>
      <c r="CPE1855" s="401"/>
      <c r="CPF1855" s="401"/>
      <c r="CPG1855" s="401"/>
      <c r="CPH1855" s="401"/>
      <c r="CPI1855" s="401"/>
      <c r="CPJ1855" s="401"/>
      <c r="CPK1855" s="401"/>
      <c r="CPL1855" s="401"/>
      <c r="CPM1855" s="401"/>
      <c r="CPN1855" s="401"/>
      <c r="CPO1855" s="401"/>
      <c r="CPP1855" s="401"/>
      <c r="CPQ1855" s="401"/>
      <c r="CPR1855" s="401"/>
      <c r="CPS1855" s="401"/>
      <c r="CPT1855" s="401"/>
      <c r="CPU1855" s="401"/>
      <c r="CPV1855" s="401"/>
      <c r="CPW1855" s="401"/>
      <c r="CPX1855" s="401"/>
      <c r="CPY1855" s="401"/>
      <c r="CPZ1855" s="401"/>
      <c r="CQA1855" s="401"/>
      <c r="CQB1855" s="401"/>
      <c r="CQC1855" s="401"/>
      <c r="CQD1855" s="401"/>
      <c r="CQE1855" s="401"/>
      <c r="CQF1855" s="401"/>
      <c r="CQG1855" s="401"/>
      <c r="CQH1855" s="401"/>
      <c r="CQI1855" s="401"/>
      <c r="CQJ1855" s="401"/>
      <c r="CQK1855" s="401"/>
      <c r="CQL1855" s="401"/>
      <c r="CQM1855" s="401"/>
      <c r="CQN1855" s="401"/>
      <c r="CQO1855" s="401"/>
      <c r="CQP1855" s="401"/>
      <c r="CQQ1855" s="401"/>
      <c r="CQR1855" s="401"/>
      <c r="CQS1855" s="401"/>
      <c r="CQT1855" s="401"/>
      <c r="CQU1855" s="401"/>
      <c r="CQV1855" s="401"/>
      <c r="CQW1855" s="401"/>
      <c r="CQX1855" s="401"/>
      <c r="CQY1855" s="401"/>
      <c r="CQZ1855" s="401"/>
      <c r="CRA1855" s="401"/>
      <c r="CRB1855" s="401"/>
      <c r="CRC1855" s="401"/>
      <c r="CRD1855" s="401"/>
      <c r="CRE1855" s="401"/>
      <c r="CRF1855" s="401"/>
      <c r="CRG1855" s="401"/>
      <c r="CRH1855" s="401"/>
      <c r="CRI1855" s="401"/>
      <c r="CRJ1855" s="401"/>
      <c r="CRK1855" s="401"/>
      <c r="CRL1855" s="401"/>
      <c r="CRM1855" s="401"/>
      <c r="CRN1855" s="401"/>
      <c r="CRO1855" s="401"/>
      <c r="CRP1855" s="401"/>
      <c r="CRQ1855" s="401"/>
      <c r="CRR1855" s="401"/>
      <c r="CRS1855" s="401"/>
      <c r="CRT1855" s="401"/>
      <c r="CRU1855" s="401"/>
      <c r="CRV1855" s="401"/>
      <c r="CRW1855" s="401"/>
      <c r="CRX1855" s="401"/>
      <c r="CRY1855" s="401"/>
      <c r="CRZ1855" s="401"/>
      <c r="CSA1855" s="401"/>
      <c r="CSB1855" s="401"/>
      <c r="CSC1855" s="401"/>
      <c r="CSD1855" s="401"/>
      <c r="CSE1855" s="401"/>
      <c r="CSF1855" s="401"/>
      <c r="CSG1855" s="401"/>
      <c r="CSH1855" s="401"/>
      <c r="CSI1855" s="401"/>
      <c r="CSJ1855" s="401"/>
      <c r="CSK1855" s="401"/>
      <c r="CSL1855" s="401"/>
      <c r="CSM1855" s="401"/>
      <c r="CSN1855" s="401"/>
      <c r="CSO1855" s="401"/>
      <c r="CSP1855" s="401"/>
      <c r="CSQ1855" s="401"/>
      <c r="CSR1855" s="401"/>
      <c r="CSS1855" s="401"/>
      <c r="CST1855" s="401"/>
      <c r="CSU1855" s="401"/>
      <c r="CSV1855" s="401"/>
      <c r="CSW1855" s="401"/>
      <c r="CSX1855" s="401"/>
      <c r="CSY1855" s="401"/>
      <c r="CSZ1855" s="401"/>
      <c r="CTA1855" s="401"/>
      <c r="CTB1855" s="401"/>
      <c r="CTC1855" s="401"/>
      <c r="CTD1855" s="401"/>
      <c r="CTE1855" s="401"/>
      <c r="CTF1855" s="401"/>
      <c r="CTG1855" s="401"/>
      <c r="CTH1855" s="401"/>
      <c r="CTI1855" s="401"/>
      <c r="CTJ1855" s="401"/>
      <c r="CTK1855" s="401"/>
      <c r="CTL1855" s="401"/>
      <c r="CTM1855" s="401"/>
      <c r="CTN1855" s="401"/>
      <c r="CTO1855" s="401"/>
      <c r="CTP1855" s="401"/>
      <c r="CTQ1855" s="401"/>
      <c r="CTR1855" s="401"/>
      <c r="CTS1855" s="401"/>
      <c r="CTT1855" s="401"/>
      <c r="CTU1855" s="401"/>
      <c r="CTV1855" s="401"/>
      <c r="CTW1855" s="401"/>
      <c r="CTX1855" s="401"/>
      <c r="CTY1855" s="401"/>
      <c r="CTZ1855" s="401"/>
      <c r="CUA1855" s="401"/>
      <c r="CUB1855" s="401"/>
      <c r="CUC1855" s="401"/>
      <c r="CUD1855" s="401"/>
      <c r="CUE1855" s="401"/>
      <c r="CUF1855" s="401"/>
      <c r="CUG1855" s="401"/>
      <c r="CUH1855" s="401"/>
      <c r="CUI1855" s="401"/>
      <c r="CUJ1855" s="401"/>
      <c r="CUK1855" s="401"/>
      <c r="CUL1855" s="401"/>
      <c r="CUM1855" s="401"/>
      <c r="CUN1855" s="401"/>
      <c r="CUO1855" s="401"/>
      <c r="CUP1855" s="401"/>
      <c r="CUQ1855" s="401"/>
      <c r="CUR1855" s="401"/>
      <c r="CUS1855" s="401"/>
      <c r="CUT1855" s="401"/>
      <c r="CUU1855" s="401"/>
      <c r="CUV1855" s="401"/>
      <c r="CUW1855" s="401"/>
      <c r="CUX1855" s="401"/>
      <c r="CUY1855" s="401"/>
      <c r="CUZ1855" s="401"/>
      <c r="CVA1855" s="401"/>
      <c r="CVB1855" s="401"/>
      <c r="CVC1855" s="401"/>
      <c r="CVD1855" s="401"/>
      <c r="CVE1855" s="401"/>
      <c r="CVF1855" s="401"/>
      <c r="CVG1855" s="401"/>
      <c r="CVH1855" s="401"/>
      <c r="CVI1855" s="401"/>
      <c r="CVJ1855" s="401"/>
      <c r="CVK1855" s="401"/>
      <c r="CVL1855" s="401"/>
      <c r="CVM1855" s="401"/>
      <c r="CVN1855" s="401"/>
      <c r="CVO1855" s="401"/>
      <c r="CVP1855" s="401"/>
      <c r="CVQ1855" s="401"/>
      <c r="CVR1855" s="401"/>
      <c r="CVS1855" s="401"/>
      <c r="CVT1855" s="401"/>
      <c r="CVU1855" s="401"/>
      <c r="CVV1855" s="401"/>
      <c r="CVW1855" s="401"/>
      <c r="CVX1855" s="401"/>
      <c r="CVY1855" s="401"/>
      <c r="CVZ1855" s="401"/>
      <c r="CWA1855" s="401"/>
      <c r="CWB1855" s="401"/>
      <c r="CWC1855" s="401"/>
      <c r="CWD1855" s="401"/>
      <c r="CWE1855" s="401"/>
      <c r="CWF1855" s="401"/>
      <c r="CWG1855" s="401"/>
      <c r="CWH1855" s="401"/>
      <c r="CWI1855" s="401"/>
      <c r="CWJ1855" s="401"/>
      <c r="CWK1855" s="401"/>
      <c r="CWL1855" s="401"/>
      <c r="CWM1855" s="401"/>
      <c r="CWN1855" s="401"/>
      <c r="CWO1855" s="401"/>
      <c r="CWP1855" s="401"/>
      <c r="CWQ1855" s="401"/>
      <c r="CWR1855" s="401"/>
      <c r="CWS1855" s="401"/>
      <c r="CWT1855" s="401"/>
      <c r="CWU1855" s="401"/>
      <c r="CWV1855" s="401"/>
      <c r="CWW1855" s="401"/>
      <c r="CWX1855" s="401"/>
      <c r="CWY1855" s="401"/>
      <c r="CWZ1855" s="401"/>
      <c r="CXA1855" s="401"/>
      <c r="CXB1855" s="401"/>
      <c r="CXC1855" s="401"/>
      <c r="CXD1855" s="401"/>
      <c r="CXE1855" s="401"/>
      <c r="CXF1855" s="401"/>
      <c r="CXG1855" s="401"/>
      <c r="CXH1855" s="401"/>
      <c r="CXI1855" s="401"/>
      <c r="CXJ1855" s="401"/>
      <c r="CXK1855" s="401"/>
      <c r="CXL1855" s="401"/>
      <c r="CXM1855" s="401"/>
      <c r="CXN1855" s="401"/>
      <c r="CXO1855" s="401"/>
      <c r="CXP1855" s="401"/>
      <c r="CXQ1855" s="401"/>
      <c r="CXR1855" s="401"/>
      <c r="CXS1855" s="401"/>
      <c r="CXT1855" s="401"/>
      <c r="CXU1855" s="401"/>
      <c r="CXV1855" s="401"/>
      <c r="CXW1855" s="401"/>
      <c r="CXX1855" s="401"/>
      <c r="CXY1855" s="401"/>
      <c r="CXZ1855" s="401"/>
      <c r="CYA1855" s="401"/>
      <c r="CYB1855" s="401"/>
      <c r="CYC1855" s="401"/>
      <c r="CYD1855" s="401"/>
      <c r="CYE1855" s="401"/>
      <c r="CYF1855" s="401"/>
      <c r="CYG1855" s="401"/>
      <c r="CYH1855" s="401"/>
      <c r="CYI1855" s="401"/>
      <c r="CYJ1855" s="401"/>
      <c r="CYK1855" s="401"/>
      <c r="CYL1855" s="401"/>
      <c r="CYM1855" s="401"/>
      <c r="CYN1855" s="401"/>
      <c r="CYO1855" s="401"/>
      <c r="CYP1855" s="401"/>
      <c r="CYQ1855" s="401"/>
      <c r="CYR1855" s="401"/>
      <c r="CYS1855" s="401"/>
      <c r="CYT1855" s="401"/>
      <c r="CYU1855" s="401"/>
      <c r="CYV1855" s="401"/>
      <c r="CYW1855" s="401"/>
      <c r="CYX1855" s="401"/>
      <c r="CYY1855" s="401"/>
      <c r="CYZ1855" s="401"/>
      <c r="CZA1855" s="401"/>
      <c r="CZB1855" s="401"/>
      <c r="CZC1855" s="401"/>
      <c r="CZD1855" s="401"/>
      <c r="CZE1855" s="401"/>
      <c r="CZF1855" s="401"/>
      <c r="CZG1855" s="401"/>
      <c r="CZH1855" s="401"/>
      <c r="CZI1855" s="401"/>
      <c r="CZJ1855" s="401"/>
      <c r="CZK1855" s="401"/>
      <c r="CZL1855" s="401"/>
      <c r="CZM1855" s="401"/>
      <c r="CZN1855" s="401"/>
      <c r="CZO1855" s="401"/>
      <c r="CZP1855" s="401"/>
      <c r="CZQ1855" s="401"/>
      <c r="CZR1855" s="401"/>
      <c r="CZS1855" s="401"/>
      <c r="CZT1855" s="401"/>
      <c r="CZU1855" s="401"/>
      <c r="CZV1855" s="401"/>
      <c r="CZW1855" s="401"/>
      <c r="CZX1855" s="401"/>
      <c r="CZY1855" s="401"/>
      <c r="CZZ1855" s="401"/>
      <c r="DAA1855" s="401"/>
      <c r="DAB1855" s="401"/>
      <c r="DAC1855" s="401"/>
      <c r="DAD1855" s="401"/>
      <c r="DAE1855" s="401"/>
      <c r="DAF1855" s="401"/>
      <c r="DAG1855" s="401"/>
      <c r="DAH1855" s="401"/>
      <c r="DAI1855" s="401"/>
      <c r="DAJ1855" s="401"/>
      <c r="DAK1855" s="401"/>
      <c r="DAL1855" s="401"/>
      <c r="DAM1855" s="401"/>
      <c r="DAN1855" s="401"/>
      <c r="DAO1855" s="401"/>
      <c r="DAP1855" s="401"/>
      <c r="DAQ1855" s="401"/>
      <c r="DAR1855" s="401"/>
      <c r="DAS1855" s="401"/>
      <c r="DAT1855" s="401"/>
      <c r="DAU1855" s="401"/>
      <c r="DAV1855" s="401"/>
      <c r="DAW1855" s="401"/>
      <c r="DAX1855" s="401"/>
      <c r="DAY1855" s="401"/>
      <c r="DAZ1855" s="401"/>
      <c r="DBA1855" s="401"/>
      <c r="DBB1855" s="401"/>
      <c r="DBC1855" s="401"/>
      <c r="DBD1855" s="401"/>
      <c r="DBE1855" s="401"/>
      <c r="DBF1855" s="401"/>
      <c r="DBG1855" s="401"/>
      <c r="DBH1855" s="401"/>
      <c r="DBI1855" s="401"/>
      <c r="DBJ1855" s="401"/>
      <c r="DBK1855" s="401"/>
      <c r="DBL1855" s="401"/>
      <c r="DBM1855" s="401"/>
      <c r="DBN1855" s="401"/>
      <c r="DBO1855" s="401"/>
      <c r="DBP1855" s="401"/>
      <c r="DBQ1855" s="401"/>
      <c r="DBR1855" s="401"/>
      <c r="DBS1855" s="401"/>
      <c r="DBT1855" s="401"/>
      <c r="DBU1855" s="401"/>
      <c r="DBV1855" s="401"/>
      <c r="DBW1855" s="401"/>
      <c r="DBX1855" s="401"/>
      <c r="DBY1855" s="401"/>
      <c r="DBZ1855" s="401"/>
      <c r="DCA1855" s="401"/>
      <c r="DCB1855" s="401"/>
      <c r="DCC1855" s="401"/>
      <c r="DCD1855" s="401"/>
      <c r="DCE1855" s="401"/>
      <c r="DCF1855" s="401"/>
      <c r="DCG1855" s="401"/>
      <c r="DCH1855" s="401"/>
      <c r="DCI1855" s="401"/>
      <c r="DCJ1855" s="401"/>
      <c r="DCK1855" s="401"/>
      <c r="DCL1855" s="401"/>
      <c r="DCM1855" s="401"/>
      <c r="DCN1855" s="401"/>
      <c r="DCO1855" s="401"/>
      <c r="DCP1855" s="401"/>
      <c r="DCQ1855" s="401"/>
      <c r="DCR1855" s="401"/>
      <c r="DCS1855" s="401"/>
      <c r="DCT1855" s="401"/>
      <c r="DCU1855" s="401"/>
      <c r="DCV1855" s="401"/>
      <c r="DCW1855" s="401"/>
      <c r="DCX1855" s="401"/>
      <c r="DCY1855" s="401"/>
      <c r="DCZ1855" s="401"/>
      <c r="DDA1855" s="401"/>
      <c r="DDB1855" s="401"/>
      <c r="DDC1855" s="401"/>
      <c r="DDD1855" s="401"/>
      <c r="DDE1855" s="401"/>
      <c r="DDF1855" s="401"/>
      <c r="DDG1855" s="401"/>
      <c r="DDH1855" s="401"/>
      <c r="DDI1855" s="401"/>
      <c r="DDJ1855" s="401"/>
      <c r="DDK1855" s="401"/>
      <c r="DDL1855" s="401"/>
      <c r="DDM1855" s="401"/>
      <c r="DDN1855" s="401"/>
      <c r="DDO1855" s="401"/>
      <c r="DDP1855" s="401"/>
      <c r="DDQ1855" s="401"/>
      <c r="DDR1855" s="401"/>
      <c r="DDS1855" s="401"/>
      <c r="DDT1855" s="401"/>
      <c r="DDU1855" s="401"/>
      <c r="DDV1855" s="401"/>
      <c r="DDW1855" s="401"/>
      <c r="DDX1855" s="401"/>
      <c r="DDY1855" s="401"/>
      <c r="DDZ1855" s="401"/>
      <c r="DEA1855" s="401"/>
      <c r="DEB1855" s="401"/>
      <c r="DEC1855" s="401"/>
      <c r="DED1855" s="401"/>
      <c r="DEE1855" s="401"/>
      <c r="DEF1855" s="401"/>
      <c r="DEG1855" s="401"/>
      <c r="DEH1855" s="401"/>
      <c r="DEI1855" s="401"/>
      <c r="DEJ1855" s="401"/>
      <c r="DEK1855" s="401"/>
      <c r="DEL1855" s="401"/>
      <c r="DEM1855" s="401"/>
      <c r="DEN1855" s="401"/>
      <c r="DEO1855" s="401"/>
      <c r="DEP1855" s="401"/>
      <c r="DEQ1855" s="401"/>
      <c r="DER1855" s="401"/>
      <c r="DES1855" s="401"/>
      <c r="DET1855" s="401"/>
      <c r="DEU1855" s="401"/>
      <c r="DEV1855" s="401"/>
      <c r="DEW1855" s="401"/>
      <c r="DEX1855" s="401"/>
      <c r="DEY1855" s="401"/>
      <c r="DEZ1855" s="401"/>
      <c r="DFA1855" s="401"/>
      <c r="DFB1855" s="401"/>
      <c r="DFC1855" s="401"/>
      <c r="DFD1855" s="401"/>
      <c r="DFE1855" s="401"/>
      <c r="DFF1855" s="401"/>
      <c r="DFG1855" s="401"/>
      <c r="DFH1855" s="401"/>
      <c r="DFI1855" s="401"/>
      <c r="DFJ1855" s="401"/>
      <c r="DFK1855" s="401"/>
      <c r="DFL1855" s="401"/>
      <c r="DFM1855" s="401"/>
      <c r="DFN1855" s="401"/>
      <c r="DFO1855" s="401"/>
      <c r="DFP1855" s="401"/>
      <c r="DFQ1855" s="401"/>
      <c r="DFR1855" s="401"/>
      <c r="DFS1855" s="401"/>
      <c r="DFT1855" s="401"/>
      <c r="DFU1855" s="401"/>
      <c r="DFV1855" s="401"/>
      <c r="DFW1855" s="401"/>
      <c r="DFX1855" s="401"/>
      <c r="DFY1855" s="401"/>
      <c r="DFZ1855" s="401"/>
      <c r="DGA1855" s="401"/>
      <c r="DGB1855" s="401"/>
      <c r="DGC1855" s="401"/>
      <c r="DGD1855" s="401"/>
      <c r="DGE1855" s="401"/>
      <c r="DGF1855" s="401"/>
      <c r="DGG1855" s="401"/>
      <c r="DGH1855" s="401"/>
      <c r="DGI1855" s="401"/>
      <c r="DGJ1855" s="401"/>
      <c r="DGK1855" s="401"/>
      <c r="DGL1855" s="401"/>
      <c r="DGM1855" s="401"/>
      <c r="DGN1855" s="401"/>
      <c r="DGO1855" s="401"/>
      <c r="DGP1855" s="401"/>
      <c r="DGQ1855" s="401"/>
      <c r="DGR1855" s="401"/>
      <c r="DGS1855" s="401"/>
      <c r="DGT1855" s="401"/>
      <c r="DGU1855" s="401"/>
      <c r="DGV1855" s="401"/>
      <c r="DGW1855" s="401"/>
      <c r="DGX1855" s="401"/>
      <c r="DGY1855" s="401"/>
      <c r="DGZ1855" s="401"/>
      <c r="DHA1855" s="401"/>
      <c r="DHB1855" s="401"/>
      <c r="DHC1855" s="401"/>
      <c r="DHD1855" s="401"/>
      <c r="DHE1855" s="401"/>
      <c r="DHF1855" s="401"/>
      <c r="DHG1855" s="401"/>
      <c r="DHH1855" s="401"/>
      <c r="DHI1855" s="401"/>
      <c r="DHJ1855" s="401"/>
      <c r="DHK1855" s="401"/>
      <c r="DHL1855" s="401"/>
      <c r="DHM1855" s="401"/>
      <c r="DHN1855" s="401"/>
      <c r="DHO1855" s="401"/>
      <c r="DHP1855" s="401"/>
      <c r="DHQ1855" s="401"/>
      <c r="DHR1855" s="401"/>
      <c r="DHS1855" s="401"/>
      <c r="DHT1855" s="401"/>
      <c r="DHU1855" s="401"/>
      <c r="DHV1855" s="401"/>
      <c r="DHW1855" s="401"/>
      <c r="DHX1855" s="401"/>
      <c r="DHY1855" s="401"/>
      <c r="DHZ1855" s="401"/>
      <c r="DIA1855" s="401"/>
      <c r="DIB1855" s="401"/>
      <c r="DIC1855" s="401"/>
      <c r="DID1855" s="401"/>
      <c r="DIE1855" s="401"/>
      <c r="DIF1855" s="401"/>
      <c r="DIG1855" s="401"/>
      <c r="DIH1855" s="401"/>
      <c r="DII1855" s="401"/>
      <c r="DIJ1855" s="401"/>
      <c r="DIK1855" s="401"/>
      <c r="DIL1855" s="401"/>
      <c r="DIM1855" s="401"/>
      <c r="DIN1855" s="401"/>
      <c r="DIO1855" s="401"/>
      <c r="DIP1855" s="401"/>
      <c r="DIQ1855" s="401"/>
      <c r="DIR1855" s="401"/>
      <c r="DIS1855" s="401"/>
      <c r="DIT1855" s="401"/>
      <c r="DIU1855" s="401"/>
      <c r="DIV1855" s="401"/>
      <c r="DIW1855" s="401"/>
      <c r="DIX1855" s="401"/>
      <c r="DIY1855" s="401"/>
      <c r="DIZ1855" s="401"/>
      <c r="DJA1855" s="401"/>
      <c r="DJB1855" s="401"/>
      <c r="DJC1855" s="401"/>
      <c r="DJD1855" s="401"/>
      <c r="DJE1855" s="401"/>
      <c r="DJF1855" s="401"/>
      <c r="DJG1855" s="401"/>
      <c r="DJH1855" s="401"/>
      <c r="DJI1855" s="401"/>
      <c r="DJJ1855" s="401"/>
      <c r="DJK1855" s="401"/>
      <c r="DJL1855" s="401"/>
      <c r="DJM1855" s="401"/>
      <c r="DJN1855" s="401"/>
      <c r="DJO1855" s="401"/>
      <c r="DJP1855" s="401"/>
      <c r="DJQ1855" s="401"/>
      <c r="DJR1855" s="401"/>
      <c r="DJS1855" s="401"/>
      <c r="DJT1855" s="401"/>
      <c r="DJU1855" s="401"/>
      <c r="DJV1855" s="401"/>
      <c r="DJW1855" s="401"/>
      <c r="DJX1855" s="401"/>
      <c r="DJY1855" s="401"/>
      <c r="DJZ1855" s="401"/>
      <c r="DKA1855" s="401"/>
      <c r="DKB1855" s="401"/>
      <c r="DKC1855" s="401"/>
      <c r="DKD1855" s="401"/>
      <c r="DKE1855" s="401"/>
      <c r="DKF1855" s="401"/>
      <c r="DKG1855" s="401"/>
      <c r="DKH1855" s="401"/>
      <c r="DKI1855" s="401"/>
      <c r="DKJ1855" s="401"/>
      <c r="DKK1855" s="401"/>
      <c r="DKL1855" s="401"/>
      <c r="DKM1855" s="401"/>
      <c r="DKN1855" s="401"/>
      <c r="DKO1855" s="401"/>
      <c r="DKP1855" s="401"/>
      <c r="DKQ1855" s="401"/>
      <c r="DKR1855" s="401"/>
      <c r="DKS1855" s="401"/>
      <c r="DKT1855" s="401"/>
      <c r="DKU1855" s="401"/>
      <c r="DKV1855" s="401"/>
      <c r="DKW1855" s="401"/>
      <c r="DKX1855" s="401"/>
      <c r="DKY1855" s="401"/>
      <c r="DKZ1855" s="401"/>
      <c r="DLA1855" s="401"/>
      <c r="DLB1855" s="401"/>
      <c r="DLC1855" s="401"/>
      <c r="DLD1855" s="401"/>
      <c r="DLE1855" s="401"/>
      <c r="DLF1855" s="401"/>
      <c r="DLG1855" s="401"/>
      <c r="DLH1855" s="401"/>
      <c r="DLI1855" s="401"/>
      <c r="DLJ1855" s="401"/>
      <c r="DLK1855" s="401"/>
      <c r="DLL1855" s="401"/>
      <c r="DLM1855" s="401"/>
      <c r="DLN1855" s="401"/>
      <c r="DLO1855" s="401"/>
      <c r="DLP1855" s="401"/>
      <c r="DLQ1855" s="401"/>
      <c r="DLR1855" s="401"/>
      <c r="DLS1855" s="401"/>
      <c r="DLT1855" s="401"/>
      <c r="DLU1855" s="401"/>
      <c r="DLV1855" s="401"/>
      <c r="DLW1855" s="401"/>
      <c r="DLX1855" s="401"/>
      <c r="DLY1855" s="401"/>
      <c r="DLZ1855" s="401"/>
      <c r="DMA1855" s="401"/>
      <c r="DMB1855" s="401"/>
      <c r="DMC1855" s="401"/>
      <c r="DMD1855" s="401"/>
      <c r="DME1855" s="401"/>
      <c r="DMF1855" s="401"/>
      <c r="DMG1855" s="401"/>
      <c r="DMH1855" s="401"/>
      <c r="DMI1855" s="401"/>
      <c r="DMJ1855" s="401"/>
      <c r="DMK1855" s="401"/>
      <c r="DML1855" s="401"/>
      <c r="DMM1855" s="401"/>
      <c r="DMN1855" s="401"/>
      <c r="DMO1855" s="401"/>
      <c r="DMP1855" s="401"/>
      <c r="DMQ1855" s="401"/>
      <c r="DMR1855" s="401"/>
      <c r="DMS1855" s="401"/>
      <c r="DMT1855" s="401"/>
      <c r="DMU1855" s="401"/>
      <c r="DMV1855" s="401"/>
      <c r="DMW1855" s="401"/>
      <c r="DMX1855" s="401"/>
      <c r="DMY1855" s="401"/>
      <c r="DMZ1855" s="401"/>
      <c r="DNA1855" s="401"/>
      <c r="DNB1855" s="401"/>
      <c r="DNC1855" s="401"/>
      <c r="DND1855" s="401"/>
      <c r="DNE1855" s="401"/>
      <c r="DNF1855" s="401"/>
      <c r="DNG1855" s="401"/>
      <c r="DNH1855" s="401"/>
      <c r="DNI1855" s="401"/>
      <c r="DNJ1855" s="401"/>
      <c r="DNK1855" s="401"/>
      <c r="DNL1855" s="401"/>
      <c r="DNM1855" s="401"/>
      <c r="DNN1855" s="401"/>
      <c r="DNO1855" s="401"/>
      <c r="DNP1855" s="401"/>
      <c r="DNQ1855" s="401"/>
      <c r="DNR1855" s="401"/>
      <c r="DNS1855" s="401"/>
      <c r="DNT1855" s="401"/>
      <c r="DNU1855" s="401"/>
      <c r="DNV1855" s="401"/>
      <c r="DNW1855" s="401"/>
      <c r="DNX1855" s="401"/>
      <c r="DNY1855" s="401"/>
      <c r="DNZ1855" s="401"/>
      <c r="DOA1855" s="401"/>
      <c r="DOB1855" s="401"/>
      <c r="DOC1855" s="401"/>
      <c r="DOD1855" s="401"/>
      <c r="DOE1855" s="401"/>
      <c r="DOF1855" s="401"/>
      <c r="DOG1855" s="401"/>
      <c r="DOH1855" s="401"/>
      <c r="DOI1855" s="401"/>
      <c r="DOJ1855" s="401"/>
      <c r="DOK1855" s="401"/>
      <c r="DOL1855" s="401"/>
      <c r="DOM1855" s="401"/>
      <c r="DON1855" s="401"/>
      <c r="DOO1855" s="401"/>
      <c r="DOP1855" s="401"/>
      <c r="DOQ1855" s="401"/>
      <c r="DOR1855" s="401"/>
      <c r="DOS1855" s="401"/>
      <c r="DOT1855" s="401"/>
      <c r="DOU1855" s="401"/>
      <c r="DOV1855" s="401"/>
      <c r="DOW1855" s="401"/>
      <c r="DOX1855" s="401"/>
      <c r="DOY1855" s="401"/>
      <c r="DOZ1855" s="401"/>
      <c r="DPA1855" s="401"/>
      <c r="DPB1855" s="401"/>
      <c r="DPC1855" s="401"/>
      <c r="DPD1855" s="401"/>
      <c r="DPE1855" s="401"/>
      <c r="DPF1855" s="401"/>
      <c r="DPG1855" s="401"/>
      <c r="DPH1855" s="401"/>
      <c r="DPI1855" s="401"/>
      <c r="DPJ1855" s="401"/>
      <c r="DPK1855" s="401"/>
      <c r="DPL1855" s="401"/>
      <c r="DPM1855" s="401"/>
      <c r="DPN1855" s="401"/>
      <c r="DPO1855" s="401"/>
      <c r="DPP1855" s="401"/>
      <c r="DPQ1855" s="401"/>
      <c r="DPR1855" s="401"/>
      <c r="DPS1855" s="401"/>
      <c r="DPT1855" s="401"/>
      <c r="DPU1855" s="401"/>
      <c r="DPV1855" s="401"/>
      <c r="DPW1855" s="401"/>
      <c r="DPX1855" s="401"/>
      <c r="DPY1855" s="401"/>
      <c r="DPZ1855" s="401"/>
      <c r="DQA1855" s="401"/>
      <c r="DQB1855" s="401"/>
      <c r="DQC1855" s="401"/>
      <c r="DQD1855" s="401"/>
      <c r="DQE1855" s="401"/>
      <c r="DQF1855" s="401"/>
      <c r="DQG1855" s="401"/>
      <c r="DQH1855" s="401"/>
      <c r="DQI1855" s="401"/>
      <c r="DQJ1855" s="401"/>
      <c r="DQK1855" s="401"/>
      <c r="DQL1855" s="401"/>
      <c r="DQM1855" s="401"/>
      <c r="DQN1855" s="401"/>
      <c r="DQO1855" s="401"/>
      <c r="DQP1855" s="401"/>
      <c r="DQQ1855" s="401"/>
      <c r="DQR1855" s="401"/>
      <c r="DQS1855" s="401"/>
      <c r="DQT1855" s="401"/>
      <c r="DQU1855" s="401"/>
      <c r="DQV1855" s="401"/>
      <c r="DQW1855" s="401"/>
      <c r="DQX1855" s="401"/>
      <c r="DQY1855" s="401"/>
      <c r="DQZ1855" s="401"/>
      <c r="DRA1855" s="401"/>
      <c r="DRB1855" s="401"/>
      <c r="DRC1855" s="401"/>
      <c r="DRD1855" s="401"/>
      <c r="DRE1855" s="401"/>
      <c r="DRF1855" s="401"/>
      <c r="DRG1855" s="401"/>
      <c r="DRH1855" s="401"/>
      <c r="DRI1855" s="401"/>
      <c r="DRJ1855" s="401"/>
      <c r="DRK1855" s="401"/>
      <c r="DRL1855" s="401"/>
      <c r="DRM1855" s="401"/>
      <c r="DRN1855" s="401"/>
      <c r="DRO1855" s="401"/>
      <c r="DRP1855" s="401"/>
      <c r="DRQ1855" s="401"/>
      <c r="DRR1855" s="401"/>
      <c r="DRS1855" s="401"/>
      <c r="DRT1855" s="401"/>
      <c r="DRU1855" s="401"/>
      <c r="DRV1855" s="401"/>
      <c r="DRW1855" s="401"/>
      <c r="DRX1855" s="401"/>
      <c r="DRY1855" s="401"/>
      <c r="DRZ1855" s="401"/>
      <c r="DSA1855" s="401"/>
      <c r="DSB1855" s="401"/>
      <c r="DSC1855" s="401"/>
      <c r="DSD1855" s="401"/>
      <c r="DSE1855" s="401"/>
      <c r="DSF1855" s="401"/>
      <c r="DSG1855" s="401"/>
      <c r="DSH1855" s="401"/>
      <c r="DSI1855" s="401"/>
      <c r="DSJ1855" s="401"/>
      <c r="DSK1855" s="401"/>
      <c r="DSL1855" s="401"/>
      <c r="DSM1855" s="401"/>
      <c r="DSN1855" s="401"/>
      <c r="DSO1855" s="401"/>
      <c r="DSP1855" s="401"/>
      <c r="DSQ1855" s="401"/>
      <c r="DSR1855" s="401"/>
      <c r="DSS1855" s="401"/>
      <c r="DST1855" s="401"/>
      <c r="DSU1855" s="401"/>
      <c r="DSV1855" s="401"/>
      <c r="DSW1855" s="401"/>
      <c r="DSX1855" s="401"/>
      <c r="DSY1855" s="401"/>
      <c r="DSZ1855" s="401"/>
      <c r="DTA1855" s="401"/>
      <c r="DTB1855" s="401"/>
      <c r="DTC1855" s="401"/>
      <c r="DTD1855" s="401"/>
      <c r="DTE1855" s="401"/>
      <c r="DTF1855" s="401"/>
      <c r="DTG1855" s="401"/>
      <c r="DTH1855" s="401"/>
      <c r="DTI1855" s="401"/>
      <c r="DTJ1855" s="401"/>
      <c r="DTK1855" s="401"/>
      <c r="DTL1855" s="401"/>
      <c r="DTM1855" s="401"/>
      <c r="DTN1855" s="401"/>
      <c r="DTO1855" s="401"/>
      <c r="DTP1855" s="401"/>
      <c r="DTQ1855" s="401"/>
      <c r="DTR1855" s="401"/>
      <c r="DTS1855" s="401"/>
      <c r="DTT1855" s="401"/>
      <c r="DTU1855" s="401"/>
      <c r="DTV1855" s="401"/>
      <c r="DTW1855" s="401"/>
      <c r="DTX1855" s="401"/>
      <c r="DTY1855" s="401"/>
      <c r="DTZ1855" s="401"/>
      <c r="DUA1855" s="401"/>
      <c r="DUB1855" s="401"/>
      <c r="DUC1855" s="401"/>
      <c r="DUD1855" s="401"/>
      <c r="DUE1855" s="401"/>
      <c r="DUF1855" s="401"/>
      <c r="DUG1855" s="401"/>
      <c r="DUH1855" s="401"/>
      <c r="DUI1855" s="401"/>
      <c r="DUJ1855" s="401"/>
      <c r="DUK1855" s="401"/>
      <c r="DUL1855" s="401"/>
      <c r="DUM1855" s="401"/>
      <c r="DUN1855" s="401"/>
      <c r="DUO1855" s="401"/>
      <c r="DUP1855" s="401"/>
      <c r="DUQ1855" s="401"/>
      <c r="DUR1855" s="401"/>
      <c r="DUS1855" s="401"/>
      <c r="DUT1855" s="401"/>
      <c r="DUU1855" s="401"/>
      <c r="DUV1855" s="401"/>
      <c r="DUW1855" s="401"/>
      <c r="DUX1855" s="401"/>
      <c r="DUY1855" s="401"/>
      <c r="DUZ1855" s="401"/>
      <c r="DVA1855" s="401"/>
      <c r="DVB1855" s="401"/>
      <c r="DVC1855" s="401"/>
      <c r="DVD1855" s="401"/>
      <c r="DVE1855" s="401"/>
      <c r="DVF1855" s="401"/>
      <c r="DVG1855" s="401"/>
      <c r="DVH1855" s="401"/>
      <c r="DVI1855" s="401"/>
      <c r="DVJ1855" s="401"/>
      <c r="DVK1855" s="401"/>
      <c r="DVL1855" s="401"/>
      <c r="DVM1855" s="401"/>
      <c r="DVN1855" s="401"/>
      <c r="DVO1855" s="401"/>
      <c r="DVP1855" s="401"/>
      <c r="DVQ1855" s="401"/>
      <c r="DVR1855" s="401"/>
      <c r="DVS1855" s="401"/>
      <c r="DVT1855" s="401"/>
      <c r="DVU1855" s="401"/>
      <c r="DVV1855" s="401"/>
      <c r="DVW1855" s="401"/>
      <c r="DVX1855" s="401"/>
      <c r="DVY1855" s="401"/>
      <c r="DVZ1855" s="401"/>
      <c r="DWA1855" s="401"/>
      <c r="DWB1855" s="401"/>
      <c r="DWC1855" s="401"/>
      <c r="DWD1855" s="401"/>
      <c r="DWE1855" s="401"/>
      <c r="DWF1855" s="401"/>
      <c r="DWG1855" s="401"/>
      <c r="DWH1855" s="401"/>
      <c r="DWI1855" s="401"/>
      <c r="DWJ1855" s="401"/>
      <c r="DWK1855" s="401"/>
      <c r="DWL1855" s="401"/>
      <c r="DWM1855" s="401"/>
      <c r="DWN1855" s="401"/>
      <c r="DWO1855" s="401"/>
      <c r="DWP1855" s="401"/>
      <c r="DWQ1855" s="401"/>
      <c r="DWR1855" s="401"/>
      <c r="DWS1855" s="401"/>
      <c r="DWT1855" s="401"/>
      <c r="DWU1855" s="401"/>
      <c r="DWV1855" s="401"/>
      <c r="DWW1855" s="401"/>
      <c r="DWX1855" s="401"/>
      <c r="DWY1855" s="401"/>
      <c r="DWZ1855" s="401"/>
      <c r="DXA1855" s="401"/>
      <c r="DXB1855" s="401"/>
      <c r="DXC1855" s="401"/>
      <c r="DXD1855" s="401"/>
      <c r="DXE1855" s="401"/>
      <c r="DXF1855" s="401"/>
      <c r="DXG1855" s="401"/>
      <c r="DXH1855" s="401"/>
      <c r="DXI1855" s="401"/>
      <c r="DXJ1855" s="401"/>
      <c r="DXK1855" s="401"/>
      <c r="DXL1855" s="401"/>
      <c r="DXM1855" s="401"/>
      <c r="DXN1855" s="401"/>
      <c r="DXO1855" s="401"/>
      <c r="DXP1855" s="401"/>
      <c r="DXQ1855" s="401"/>
      <c r="DXR1855" s="401"/>
      <c r="DXS1855" s="401"/>
      <c r="DXT1855" s="401"/>
      <c r="DXU1855" s="401"/>
      <c r="DXV1855" s="401"/>
      <c r="DXW1855" s="401"/>
      <c r="DXX1855" s="401"/>
      <c r="DXY1855" s="401"/>
      <c r="DXZ1855" s="401"/>
      <c r="DYA1855" s="401"/>
      <c r="DYB1855" s="401"/>
      <c r="DYC1855" s="401"/>
      <c r="DYD1855" s="401"/>
      <c r="DYE1855" s="401"/>
      <c r="DYF1855" s="401"/>
      <c r="DYG1855" s="401"/>
      <c r="DYH1855" s="401"/>
      <c r="DYI1855" s="401"/>
      <c r="DYJ1855" s="401"/>
      <c r="DYK1855" s="401"/>
      <c r="DYL1855" s="401"/>
      <c r="DYM1855" s="401"/>
      <c r="DYN1855" s="401"/>
      <c r="DYO1855" s="401"/>
      <c r="DYP1855" s="401"/>
      <c r="DYQ1855" s="401"/>
      <c r="DYR1855" s="401"/>
      <c r="DYS1855" s="401"/>
      <c r="DYT1855" s="401"/>
      <c r="DYU1855" s="401"/>
      <c r="DYV1855" s="401"/>
      <c r="DYW1855" s="401"/>
      <c r="DYX1855" s="401"/>
      <c r="DYY1855" s="401"/>
      <c r="DYZ1855" s="401"/>
      <c r="DZA1855" s="401"/>
      <c r="DZB1855" s="401"/>
      <c r="DZC1855" s="401"/>
      <c r="DZD1855" s="401"/>
      <c r="DZE1855" s="401"/>
      <c r="DZF1855" s="401"/>
      <c r="DZG1855" s="401"/>
      <c r="DZH1855" s="401"/>
      <c r="DZI1855" s="401"/>
      <c r="DZJ1855" s="401"/>
      <c r="DZK1855" s="401"/>
      <c r="DZL1855" s="401"/>
      <c r="DZM1855" s="401"/>
      <c r="DZN1855" s="401"/>
      <c r="DZO1855" s="401"/>
      <c r="DZP1855" s="401"/>
      <c r="DZQ1855" s="401"/>
      <c r="DZR1855" s="401"/>
      <c r="DZS1855" s="401"/>
      <c r="DZT1855" s="401"/>
      <c r="DZU1855" s="401"/>
      <c r="DZV1855" s="401"/>
      <c r="DZW1855" s="401"/>
      <c r="DZX1855" s="401"/>
      <c r="DZY1855" s="401"/>
      <c r="DZZ1855" s="401"/>
      <c r="EAA1855" s="401"/>
      <c r="EAB1855" s="401"/>
      <c r="EAC1855" s="401"/>
      <c r="EAD1855" s="401"/>
      <c r="EAE1855" s="401"/>
      <c r="EAF1855" s="401"/>
      <c r="EAG1855" s="401"/>
      <c r="EAH1855" s="401"/>
      <c r="EAI1855" s="401"/>
      <c r="EAJ1855" s="401"/>
      <c r="EAK1855" s="401"/>
      <c r="EAL1855" s="401"/>
      <c r="EAM1855" s="401"/>
      <c r="EAN1855" s="401"/>
      <c r="EAO1855" s="401"/>
      <c r="EAP1855" s="401"/>
      <c r="EAQ1855" s="401"/>
      <c r="EAR1855" s="401"/>
      <c r="EAS1855" s="401"/>
      <c r="EAT1855" s="401"/>
      <c r="EAU1855" s="401"/>
      <c r="EAV1855" s="401"/>
      <c r="EAW1855" s="401"/>
      <c r="EAX1855" s="401"/>
      <c r="EAY1855" s="401"/>
      <c r="EAZ1855" s="401"/>
      <c r="EBA1855" s="401"/>
      <c r="EBB1855" s="401"/>
      <c r="EBC1855" s="401"/>
      <c r="EBD1855" s="401"/>
      <c r="EBE1855" s="401"/>
      <c r="EBF1855" s="401"/>
      <c r="EBG1855" s="401"/>
      <c r="EBH1855" s="401"/>
      <c r="EBI1855" s="401"/>
      <c r="EBJ1855" s="401"/>
      <c r="EBK1855" s="401"/>
      <c r="EBL1855" s="401"/>
      <c r="EBM1855" s="401"/>
      <c r="EBN1855" s="401"/>
      <c r="EBO1855" s="401"/>
      <c r="EBP1855" s="401"/>
      <c r="EBQ1855" s="401"/>
      <c r="EBR1855" s="401"/>
      <c r="EBS1855" s="401"/>
      <c r="EBT1855" s="401"/>
      <c r="EBU1855" s="401"/>
      <c r="EBV1855" s="401"/>
      <c r="EBW1855" s="401"/>
      <c r="EBX1855" s="401"/>
      <c r="EBY1855" s="401"/>
      <c r="EBZ1855" s="401"/>
      <c r="ECA1855" s="401"/>
      <c r="ECB1855" s="401"/>
      <c r="ECC1855" s="401"/>
      <c r="ECD1855" s="401"/>
      <c r="ECE1855" s="401"/>
      <c r="ECF1855" s="401"/>
      <c r="ECG1855" s="401"/>
      <c r="ECH1855" s="401"/>
      <c r="ECI1855" s="401"/>
      <c r="ECJ1855" s="401"/>
      <c r="ECK1855" s="401"/>
      <c r="ECL1855" s="401"/>
      <c r="ECM1855" s="401"/>
      <c r="ECN1855" s="401"/>
      <c r="ECO1855" s="401"/>
      <c r="ECP1855" s="401"/>
      <c r="ECQ1855" s="401"/>
      <c r="ECR1855" s="401"/>
      <c r="ECS1855" s="401"/>
      <c r="ECT1855" s="401"/>
      <c r="ECU1855" s="401"/>
      <c r="ECV1855" s="401"/>
      <c r="ECW1855" s="401"/>
      <c r="ECX1855" s="401"/>
      <c r="ECY1855" s="401"/>
      <c r="ECZ1855" s="401"/>
      <c r="EDA1855" s="401"/>
      <c r="EDB1855" s="401"/>
      <c r="EDC1855" s="401"/>
      <c r="EDD1855" s="401"/>
      <c r="EDE1855" s="401"/>
      <c r="EDF1855" s="401"/>
      <c r="EDG1855" s="401"/>
      <c r="EDH1855" s="401"/>
      <c r="EDI1855" s="401"/>
      <c r="EDJ1855" s="401"/>
      <c r="EDK1855" s="401"/>
      <c r="EDL1855" s="401"/>
      <c r="EDM1855" s="401"/>
      <c r="EDN1855" s="401"/>
      <c r="EDO1855" s="401"/>
      <c r="EDP1855" s="401"/>
      <c r="EDQ1855" s="401"/>
      <c r="EDR1855" s="401"/>
      <c r="EDS1855" s="401"/>
      <c r="EDT1855" s="401"/>
      <c r="EDU1855" s="401"/>
      <c r="EDV1855" s="401"/>
      <c r="EDW1855" s="401"/>
      <c r="EDX1855" s="401"/>
      <c r="EDY1855" s="401"/>
      <c r="EDZ1855" s="401"/>
      <c r="EEA1855" s="401"/>
      <c r="EEB1855" s="401"/>
      <c r="EEC1855" s="401"/>
      <c r="EED1855" s="401"/>
      <c r="EEE1855" s="401"/>
      <c r="EEF1855" s="401"/>
      <c r="EEG1855" s="401"/>
      <c r="EEH1855" s="401"/>
      <c r="EEI1855" s="401"/>
      <c r="EEJ1855" s="401"/>
      <c r="EEK1855" s="401"/>
      <c r="EEL1855" s="401"/>
      <c r="EEM1855" s="401"/>
      <c r="EEN1855" s="401"/>
      <c r="EEO1855" s="401"/>
      <c r="EEP1855" s="401"/>
      <c r="EEQ1855" s="401"/>
      <c r="EER1855" s="401"/>
      <c r="EES1855" s="401"/>
      <c r="EET1855" s="401"/>
      <c r="EEU1855" s="401"/>
      <c r="EEV1855" s="401"/>
      <c r="EEW1855" s="401"/>
      <c r="EEX1855" s="401"/>
      <c r="EEY1855" s="401"/>
      <c r="EEZ1855" s="401"/>
      <c r="EFA1855" s="401"/>
      <c r="EFB1855" s="401"/>
      <c r="EFC1855" s="401"/>
      <c r="EFD1855" s="401"/>
      <c r="EFE1855" s="401"/>
      <c r="EFF1855" s="401"/>
      <c r="EFG1855" s="401"/>
      <c r="EFH1855" s="401"/>
      <c r="EFI1855" s="401"/>
      <c r="EFJ1855" s="401"/>
      <c r="EFK1855" s="401"/>
      <c r="EFL1855" s="401"/>
      <c r="EFM1855" s="401"/>
      <c r="EFN1855" s="401"/>
      <c r="EFO1855" s="401"/>
      <c r="EFP1855" s="401"/>
      <c r="EFQ1855" s="401"/>
      <c r="EFR1855" s="401"/>
      <c r="EFS1855" s="401"/>
      <c r="EFT1855" s="401"/>
      <c r="EFU1855" s="401"/>
      <c r="EFV1855" s="401"/>
      <c r="EFW1855" s="401"/>
      <c r="EFX1855" s="401"/>
      <c r="EFY1855" s="401"/>
      <c r="EFZ1855" s="401"/>
      <c r="EGA1855" s="401"/>
      <c r="EGB1855" s="401"/>
      <c r="EGC1855" s="401"/>
      <c r="EGD1855" s="401"/>
      <c r="EGE1855" s="401"/>
      <c r="EGF1855" s="401"/>
      <c r="EGG1855" s="401"/>
      <c r="EGH1855" s="401"/>
      <c r="EGI1855" s="401"/>
      <c r="EGJ1855" s="401"/>
      <c r="EGK1855" s="401"/>
      <c r="EGL1855" s="401"/>
      <c r="EGM1855" s="401"/>
      <c r="EGN1855" s="401"/>
      <c r="EGO1855" s="401"/>
      <c r="EGP1855" s="401"/>
      <c r="EGQ1855" s="401"/>
      <c r="EGR1855" s="401"/>
      <c r="EGS1855" s="401"/>
      <c r="EGT1855" s="401"/>
      <c r="EGU1855" s="401"/>
      <c r="EGV1855" s="401"/>
      <c r="EGW1855" s="401"/>
      <c r="EGX1855" s="401"/>
      <c r="EGY1855" s="401"/>
      <c r="EGZ1855" s="401"/>
      <c r="EHA1855" s="401"/>
      <c r="EHB1855" s="401"/>
      <c r="EHC1855" s="401"/>
      <c r="EHD1855" s="401"/>
      <c r="EHE1855" s="401"/>
      <c r="EHF1855" s="401"/>
      <c r="EHG1855" s="401"/>
      <c r="EHH1855" s="401"/>
      <c r="EHI1855" s="401"/>
      <c r="EHJ1855" s="401"/>
      <c r="EHK1855" s="401"/>
      <c r="EHL1855" s="401"/>
      <c r="EHM1855" s="401"/>
      <c r="EHN1855" s="401"/>
      <c r="EHO1855" s="401"/>
      <c r="EHP1855" s="401"/>
      <c r="EHQ1855" s="401"/>
      <c r="EHR1855" s="401"/>
      <c r="EHS1855" s="401"/>
      <c r="EHT1855" s="401"/>
      <c r="EHU1855" s="401"/>
      <c r="EHV1855" s="401"/>
      <c r="EHW1855" s="401"/>
      <c r="EHX1855" s="401"/>
      <c r="EHY1855" s="401"/>
      <c r="EHZ1855" s="401"/>
      <c r="EIA1855" s="401"/>
      <c r="EIB1855" s="401"/>
      <c r="EIC1855" s="401"/>
      <c r="EID1855" s="401"/>
      <c r="EIE1855" s="401"/>
      <c r="EIF1855" s="401"/>
      <c r="EIG1855" s="401"/>
      <c r="EIH1855" s="401"/>
      <c r="EII1855" s="401"/>
      <c r="EIJ1855" s="401"/>
      <c r="EIK1855" s="401"/>
      <c r="EIL1855" s="401"/>
      <c r="EIM1855" s="401"/>
      <c r="EIN1855" s="401"/>
      <c r="EIO1855" s="401"/>
      <c r="EIP1855" s="401"/>
      <c r="EIQ1855" s="401"/>
      <c r="EIR1855" s="401"/>
      <c r="EIS1855" s="401"/>
      <c r="EIT1855" s="401"/>
      <c r="EIU1855" s="401"/>
      <c r="EIV1855" s="401"/>
      <c r="EIW1855" s="401"/>
      <c r="EIX1855" s="401"/>
      <c r="EIY1855" s="401"/>
      <c r="EIZ1855" s="401"/>
      <c r="EJA1855" s="401"/>
      <c r="EJB1855" s="401"/>
      <c r="EJC1855" s="401"/>
      <c r="EJD1855" s="401"/>
      <c r="EJE1855" s="401"/>
      <c r="EJF1855" s="401"/>
      <c r="EJG1855" s="401"/>
      <c r="EJH1855" s="401"/>
      <c r="EJI1855" s="401"/>
      <c r="EJJ1855" s="401"/>
      <c r="EJK1855" s="401"/>
      <c r="EJL1855" s="401"/>
      <c r="EJM1855" s="401"/>
      <c r="EJN1855" s="401"/>
      <c r="EJO1855" s="401"/>
      <c r="EJP1855" s="401"/>
      <c r="EJQ1855" s="401"/>
      <c r="EJR1855" s="401"/>
      <c r="EJS1855" s="401"/>
      <c r="EJT1855" s="401"/>
      <c r="EJU1855" s="401"/>
      <c r="EJV1855" s="401"/>
      <c r="EJW1855" s="401"/>
      <c r="EJX1855" s="401"/>
      <c r="EJY1855" s="401"/>
      <c r="EJZ1855" s="401"/>
      <c r="EKA1855" s="401"/>
      <c r="EKB1855" s="401"/>
      <c r="EKC1855" s="401"/>
      <c r="EKD1855" s="401"/>
      <c r="EKE1855" s="401"/>
      <c r="EKF1855" s="401"/>
      <c r="EKG1855" s="401"/>
      <c r="EKH1855" s="401"/>
      <c r="EKI1855" s="401"/>
      <c r="EKJ1855" s="401"/>
      <c r="EKK1855" s="401"/>
      <c r="EKL1855" s="401"/>
      <c r="EKM1855" s="401"/>
      <c r="EKN1855" s="401"/>
      <c r="EKO1855" s="401"/>
      <c r="EKP1855" s="401"/>
      <c r="EKQ1855" s="401"/>
      <c r="EKR1855" s="401"/>
      <c r="EKS1855" s="401"/>
      <c r="EKT1855" s="401"/>
      <c r="EKU1855" s="401"/>
      <c r="EKV1855" s="401"/>
      <c r="EKW1855" s="401"/>
      <c r="EKX1855" s="401"/>
      <c r="EKY1855" s="401"/>
      <c r="EKZ1855" s="401"/>
      <c r="ELA1855" s="401"/>
      <c r="ELB1855" s="401"/>
      <c r="ELC1855" s="401"/>
      <c r="ELD1855" s="401"/>
      <c r="ELE1855" s="401"/>
      <c r="ELF1855" s="401"/>
      <c r="ELG1855" s="401"/>
      <c r="ELH1855" s="401"/>
      <c r="ELI1855" s="401"/>
      <c r="ELJ1855" s="401"/>
      <c r="ELK1855" s="401"/>
      <c r="ELL1855" s="401"/>
      <c r="ELM1855" s="401"/>
      <c r="ELN1855" s="401"/>
      <c r="ELO1855" s="401"/>
      <c r="ELP1855" s="401"/>
      <c r="ELQ1855" s="401"/>
      <c r="ELR1855" s="401"/>
      <c r="ELS1855" s="401"/>
      <c r="ELT1855" s="401"/>
      <c r="ELU1855" s="401"/>
      <c r="ELV1855" s="401"/>
      <c r="ELW1855" s="401"/>
      <c r="ELX1855" s="401"/>
      <c r="ELY1855" s="401"/>
      <c r="ELZ1855" s="401"/>
      <c r="EMA1855" s="401"/>
      <c r="EMB1855" s="401"/>
      <c r="EMC1855" s="401"/>
      <c r="EMD1855" s="401"/>
      <c r="EME1855" s="401"/>
      <c r="EMF1855" s="401"/>
      <c r="EMG1855" s="401"/>
      <c r="EMH1855" s="401"/>
      <c r="EMI1855" s="401"/>
      <c r="EMJ1855" s="401"/>
      <c r="EMK1855" s="401"/>
      <c r="EML1855" s="401"/>
      <c r="EMM1855" s="401"/>
      <c r="EMN1855" s="401"/>
      <c r="EMO1855" s="401"/>
      <c r="EMP1855" s="401"/>
      <c r="EMQ1855" s="401"/>
      <c r="EMR1855" s="401"/>
      <c r="EMS1855" s="401"/>
      <c r="EMT1855" s="401"/>
      <c r="EMU1855" s="401"/>
      <c r="EMV1855" s="401"/>
      <c r="EMW1855" s="401"/>
      <c r="EMX1855" s="401"/>
      <c r="EMY1855" s="401"/>
      <c r="EMZ1855" s="401"/>
      <c r="ENA1855" s="401"/>
      <c r="ENB1855" s="401"/>
      <c r="ENC1855" s="401"/>
      <c r="END1855" s="401"/>
      <c r="ENE1855" s="401"/>
      <c r="ENF1855" s="401"/>
      <c r="ENG1855" s="401"/>
      <c r="ENH1855" s="401"/>
      <c r="ENI1855" s="401"/>
      <c r="ENJ1855" s="401"/>
      <c r="ENK1855" s="401"/>
      <c r="ENL1855" s="401"/>
      <c r="ENM1855" s="401"/>
      <c r="ENN1855" s="401"/>
      <c r="ENO1855" s="401"/>
      <c r="ENP1855" s="401"/>
      <c r="ENQ1855" s="401"/>
      <c r="ENR1855" s="401"/>
      <c r="ENS1855" s="401"/>
      <c r="ENT1855" s="401"/>
      <c r="ENU1855" s="401"/>
      <c r="ENV1855" s="401"/>
      <c r="ENW1855" s="401"/>
      <c r="ENX1855" s="401"/>
      <c r="ENY1855" s="401"/>
      <c r="ENZ1855" s="401"/>
      <c r="EOA1855" s="401"/>
      <c r="EOB1855" s="401"/>
      <c r="EOC1855" s="401"/>
      <c r="EOD1855" s="401"/>
      <c r="EOE1855" s="401"/>
      <c r="EOF1855" s="401"/>
      <c r="EOG1855" s="401"/>
      <c r="EOH1855" s="401"/>
      <c r="EOI1855" s="401"/>
      <c r="EOJ1855" s="401"/>
      <c r="EOK1855" s="401"/>
      <c r="EOL1855" s="401"/>
      <c r="EOM1855" s="401"/>
      <c r="EON1855" s="401"/>
      <c r="EOO1855" s="401"/>
      <c r="EOP1855" s="401"/>
      <c r="EOQ1855" s="401"/>
      <c r="EOR1855" s="401"/>
      <c r="EOS1855" s="401"/>
      <c r="EOT1855" s="401"/>
      <c r="EOU1855" s="401"/>
      <c r="EOV1855" s="401"/>
      <c r="EOW1855" s="401"/>
      <c r="EOX1855" s="401"/>
      <c r="EOY1855" s="401"/>
      <c r="EOZ1855" s="401"/>
      <c r="EPA1855" s="401"/>
      <c r="EPB1855" s="401"/>
      <c r="EPC1855" s="401"/>
      <c r="EPD1855" s="401"/>
      <c r="EPE1855" s="401"/>
      <c r="EPF1855" s="401"/>
      <c r="EPG1855" s="401"/>
      <c r="EPH1855" s="401"/>
      <c r="EPI1855" s="401"/>
      <c r="EPJ1855" s="401"/>
      <c r="EPK1855" s="401"/>
      <c r="EPL1855" s="401"/>
      <c r="EPM1855" s="401"/>
      <c r="EPN1855" s="401"/>
      <c r="EPO1855" s="401"/>
      <c r="EPP1855" s="401"/>
      <c r="EPQ1855" s="401"/>
      <c r="EPR1855" s="401"/>
      <c r="EPS1855" s="401"/>
      <c r="EPT1855" s="401"/>
      <c r="EPU1855" s="401"/>
      <c r="EPV1855" s="401"/>
      <c r="EPW1855" s="401"/>
      <c r="EPX1855" s="401"/>
      <c r="EPY1855" s="401"/>
      <c r="EPZ1855" s="401"/>
      <c r="EQA1855" s="401"/>
      <c r="EQB1855" s="401"/>
      <c r="EQC1855" s="401"/>
      <c r="EQD1855" s="401"/>
      <c r="EQE1855" s="401"/>
      <c r="EQF1855" s="401"/>
      <c r="EQG1855" s="401"/>
      <c r="EQH1855" s="401"/>
      <c r="EQI1855" s="401"/>
      <c r="EQJ1855" s="401"/>
      <c r="EQK1855" s="401"/>
      <c r="EQL1855" s="401"/>
      <c r="EQM1855" s="401"/>
      <c r="EQN1855" s="401"/>
      <c r="EQO1855" s="401"/>
      <c r="EQP1855" s="401"/>
      <c r="EQQ1855" s="401"/>
      <c r="EQR1855" s="401"/>
      <c r="EQS1855" s="401"/>
      <c r="EQT1855" s="401"/>
      <c r="EQU1855" s="401"/>
      <c r="EQV1855" s="401"/>
      <c r="EQW1855" s="401"/>
      <c r="EQX1855" s="401"/>
      <c r="EQY1855" s="401"/>
      <c r="EQZ1855" s="401"/>
      <c r="ERA1855" s="401"/>
      <c r="ERB1855" s="401"/>
      <c r="ERC1855" s="401"/>
      <c r="ERD1855" s="401"/>
      <c r="ERE1855" s="401"/>
      <c r="ERF1855" s="401"/>
      <c r="ERG1855" s="401"/>
      <c r="ERH1855" s="401"/>
      <c r="ERI1855" s="401"/>
      <c r="ERJ1855" s="401"/>
      <c r="ERK1855" s="401"/>
      <c r="ERL1855" s="401"/>
      <c r="ERM1855" s="401"/>
      <c r="ERN1855" s="401"/>
      <c r="ERO1855" s="401"/>
      <c r="ERP1855" s="401"/>
      <c r="ERQ1855" s="401"/>
      <c r="ERR1855" s="401"/>
      <c r="ERS1855" s="401"/>
      <c r="ERT1855" s="401"/>
      <c r="ERU1855" s="401"/>
      <c r="ERV1855" s="401"/>
      <c r="ERW1855" s="401"/>
      <c r="ERX1855" s="401"/>
      <c r="ERY1855" s="401"/>
      <c r="ERZ1855" s="401"/>
      <c r="ESA1855" s="401"/>
      <c r="ESB1855" s="401"/>
      <c r="ESC1855" s="401"/>
      <c r="ESD1855" s="401"/>
      <c r="ESE1855" s="401"/>
      <c r="ESF1855" s="401"/>
      <c r="ESG1855" s="401"/>
      <c r="ESH1855" s="401"/>
      <c r="ESI1855" s="401"/>
      <c r="ESJ1855" s="401"/>
      <c r="ESK1855" s="401"/>
      <c r="ESL1855" s="401"/>
      <c r="ESM1855" s="401"/>
      <c r="ESN1855" s="401"/>
      <c r="ESO1855" s="401"/>
      <c r="ESP1855" s="401"/>
      <c r="ESQ1855" s="401"/>
      <c r="ESR1855" s="401"/>
      <c r="ESS1855" s="401"/>
      <c r="EST1855" s="401"/>
      <c r="ESU1855" s="401"/>
      <c r="ESV1855" s="401"/>
      <c r="ESW1855" s="401"/>
      <c r="ESX1855" s="401"/>
      <c r="ESY1855" s="401"/>
      <c r="ESZ1855" s="401"/>
      <c r="ETA1855" s="401"/>
      <c r="ETB1855" s="401"/>
      <c r="ETC1855" s="401"/>
      <c r="ETD1855" s="401"/>
      <c r="ETE1855" s="401"/>
      <c r="ETF1855" s="401"/>
      <c r="ETG1855" s="401"/>
      <c r="ETH1855" s="401"/>
      <c r="ETI1855" s="401"/>
      <c r="ETJ1855" s="401"/>
      <c r="ETK1855" s="401"/>
      <c r="ETL1855" s="401"/>
      <c r="ETM1855" s="401"/>
      <c r="ETN1855" s="401"/>
      <c r="ETO1855" s="401"/>
      <c r="ETP1855" s="401"/>
      <c r="ETQ1855" s="401"/>
      <c r="ETR1855" s="401"/>
      <c r="ETS1855" s="401"/>
      <c r="ETT1855" s="401"/>
      <c r="ETU1855" s="401"/>
      <c r="ETV1855" s="401"/>
      <c r="ETW1855" s="401"/>
      <c r="ETX1855" s="401"/>
      <c r="ETY1855" s="401"/>
      <c r="ETZ1855" s="401"/>
      <c r="EUA1855" s="401"/>
      <c r="EUB1855" s="401"/>
      <c r="EUC1855" s="401"/>
      <c r="EUD1855" s="401"/>
      <c r="EUE1855" s="401"/>
      <c r="EUF1855" s="401"/>
      <c r="EUG1855" s="401"/>
      <c r="EUH1855" s="401"/>
      <c r="EUI1855" s="401"/>
      <c r="EUJ1855" s="401"/>
      <c r="EUK1855" s="401"/>
      <c r="EUL1855" s="401"/>
      <c r="EUM1855" s="401"/>
      <c r="EUN1855" s="401"/>
      <c r="EUO1855" s="401"/>
      <c r="EUP1855" s="401"/>
      <c r="EUQ1855" s="401"/>
      <c r="EUR1855" s="401"/>
      <c r="EUS1855" s="401"/>
      <c r="EUT1855" s="401"/>
      <c r="EUU1855" s="401"/>
      <c r="EUV1855" s="401"/>
      <c r="EUW1855" s="401"/>
      <c r="EUX1855" s="401"/>
      <c r="EUY1855" s="401"/>
      <c r="EUZ1855" s="401"/>
      <c r="EVA1855" s="401"/>
      <c r="EVB1855" s="401"/>
      <c r="EVC1855" s="401"/>
      <c r="EVD1855" s="401"/>
      <c r="EVE1855" s="401"/>
      <c r="EVF1855" s="401"/>
      <c r="EVG1855" s="401"/>
      <c r="EVH1855" s="401"/>
      <c r="EVI1855" s="401"/>
      <c r="EVJ1855" s="401"/>
      <c r="EVK1855" s="401"/>
      <c r="EVL1855" s="401"/>
      <c r="EVM1855" s="401"/>
      <c r="EVN1855" s="401"/>
      <c r="EVO1855" s="401"/>
      <c r="EVP1855" s="401"/>
      <c r="EVQ1855" s="401"/>
      <c r="EVR1855" s="401"/>
      <c r="EVS1855" s="401"/>
      <c r="EVT1855" s="401"/>
      <c r="EVU1855" s="401"/>
      <c r="EVV1855" s="401"/>
      <c r="EVW1855" s="401"/>
      <c r="EVX1855" s="401"/>
      <c r="EVY1855" s="401"/>
      <c r="EVZ1855" s="401"/>
      <c r="EWA1855" s="401"/>
      <c r="EWB1855" s="401"/>
      <c r="EWC1855" s="401"/>
      <c r="EWD1855" s="401"/>
      <c r="EWE1855" s="401"/>
      <c r="EWF1855" s="401"/>
      <c r="EWG1855" s="401"/>
      <c r="EWH1855" s="401"/>
      <c r="EWI1855" s="401"/>
      <c r="EWJ1855" s="401"/>
      <c r="EWK1855" s="401"/>
      <c r="EWL1855" s="401"/>
      <c r="EWM1855" s="401"/>
      <c r="EWN1855" s="401"/>
      <c r="EWO1855" s="401"/>
      <c r="EWP1855" s="401"/>
      <c r="EWQ1855" s="401"/>
      <c r="EWR1855" s="401"/>
      <c r="EWS1855" s="401"/>
      <c r="EWT1855" s="401"/>
      <c r="EWU1855" s="401"/>
      <c r="EWV1855" s="401"/>
      <c r="EWW1855" s="401"/>
      <c r="EWX1855" s="401"/>
      <c r="EWY1855" s="401"/>
      <c r="EWZ1855" s="401"/>
      <c r="EXA1855" s="401"/>
      <c r="EXB1855" s="401"/>
      <c r="EXC1855" s="401"/>
      <c r="EXD1855" s="401"/>
      <c r="EXE1855" s="401"/>
      <c r="EXF1855" s="401"/>
      <c r="EXG1855" s="401"/>
      <c r="EXH1855" s="401"/>
      <c r="EXI1855" s="401"/>
      <c r="EXJ1855" s="401"/>
      <c r="EXK1855" s="401"/>
      <c r="EXL1855" s="401"/>
      <c r="EXM1855" s="401"/>
      <c r="EXN1855" s="401"/>
      <c r="EXO1855" s="401"/>
      <c r="EXP1855" s="401"/>
      <c r="EXQ1855" s="401"/>
      <c r="EXR1855" s="401"/>
      <c r="EXS1855" s="401"/>
      <c r="EXT1855" s="401"/>
      <c r="EXU1855" s="401"/>
      <c r="EXV1855" s="401"/>
      <c r="EXW1855" s="401"/>
      <c r="EXX1855" s="401"/>
      <c r="EXY1855" s="401"/>
      <c r="EXZ1855" s="401"/>
      <c r="EYA1855" s="401"/>
      <c r="EYB1855" s="401"/>
      <c r="EYC1855" s="401"/>
      <c r="EYD1855" s="401"/>
      <c r="EYE1855" s="401"/>
      <c r="EYF1855" s="401"/>
      <c r="EYG1855" s="401"/>
      <c r="EYH1855" s="401"/>
      <c r="EYI1855" s="401"/>
      <c r="EYJ1855" s="401"/>
      <c r="EYK1855" s="401"/>
      <c r="EYL1855" s="401"/>
      <c r="EYM1855" s="401"/>
      <c r="EYN1855" s="401"/>
      <c r="EYO1855" s="401"/>
      <c r="EYP1855" s="401"/>
      <c r="EYQ1855" s="401"/>
      <c r="EYR1855" s="401"/>
      <c r="EYS1855" s="401"/>
      <c r="EYT1855" s="401"/>
      <c r="EYU1855" s="401"/>
      <c r="EYV1855" s="401"/>
      <c r="EYW1855" s="401"/>
      <c r="EYX1855" s="401"/>
      <c r="EYY1855" s="401"/>
      <c r="EYZ1855" s="401"/>
      <c r="EZA1855" s="401"/>
      <c r="EZB1855" s="401"/>
      <c r="EZC1855" s="401"/>
      <c r="EZD1855" s="401"/>
      <c r="EZE1855" s="401"/>
      <c r="EZF1855" s="401"/>
      <c r="EZG1855" s="401"/>
      <c r="EZH1855" s="401"/>
      <c r="EZI1855" s="401"/>
      <c r="EZJ1855" s="401"/>
      <c r="EZK1855" s="401"/>
      <c r="EZL1855" s="401"/>
      <c r="EZM1855" s="401"/>
      <c r="EZN1855" s="401"/>
      <c r="EZO1855" s="401"/>
      <c r="EZP1855" s="401"/>
      <c r="EZQ1855" s="401"/>
      <c r="EZR1855" s="401"/>
      <c r="EZS1855" s="401"/>
      <c r="EZT1855" s="401"/>
      <c r="EZU1855" s="401"/>
      <c r="EZV1855" s="401"/>
      <c r="EZW1855" s="401"/>
      <c r="EZX1855" s="401"/>
      <c r="EZY1855" s="401"/>
      <c r="EZZ1855" s="401"/>
      <c r="FAA1855" s="401"/>
      <c r="FAB1855" s="401"/>
      <c r="FAC1855" s="401"/>
      <c r="FAD1855" s="401"/>
      <c r="FAE1855" s="401"/>
      <c r="FAF1855" s="401"/>
      <c r="FAG1855" s="401"/>
      <c r="FAH1855" s="401"/>
      <c r="FAI1855" s="401"/>
      <c r="FAJ1855" s="401"/>
      <c r="FAK1855" s="401"/>
      <c r="FAL1855" s="401"/>
      <c r="FAM1855" s="401"/>
      <c r="FAN1855" s="401"/>
      <c r="FAO1855" s="401"/>
      <c r="FAP1855" s="401"/>
      <c r="FAQ1855" s="401"/>
      <c r="FAR1855" s="401"/>
      <c r="FAS1855" s="401"/>
      <c r="FAT1855" s="401"/>
      <c r="FAU1855" s="401"/>
      <c r="FAV1855" s="401"/>
      <c r="FAW1855" s="401"/>
      <c r="FAX1855" s="401"/>
      <c r="FAY1855" s="401"/>
      <c r="FAZ1855" s="401"/>
      <c r="FBA1855" s="401"/>
      <c r="FBB1855" s="401"/>
      <c r="FBC1855" s="401"/>
      <c r="FBD1855" s="401"/>
      <c r="FBE1855" s="401"/>
      <c r="FBF1855" s="401"/>
      <c r="FBG1855" s="401"/>
      <c r="FBH1855" s="401"/>
      <c r="FBI1855" s="401"/>
      <c r="FBJ1855" s="401"/>
      <c r="FBK1855" s="401"/>
      <c r="FBL1855" s="401"/>
      <c r="FBM1855" s="401"/>
      <c r="FBN1855" s="401"/>
      <c r="FBO1855" s="401"/>
      <c r="FBP1855" s="401"/>
      <c r="FBQ1855" s="401"/>
      <c r="FBR1855" s="401"/>
      <c r="FBS1855" s="401"/>
      <c r="FBT1855" s="401"/>
      <c r="FBU1855" s="401"/>
      <c r="FBV1855" s="401"/>
      <c r="FBW1855" s="401"/>
      <c r="FBX1855" s="401"/>
      <c r="FBY1855" s="401"/>
      <c r="FBZ1855" s="401"/>
      <c r="FCA1855" s="401"/>
      <c r="FCB1855" s="401"/>
      <c r="FCC1855" s="401"/>
      <c r="FCD1855" s="401"/>
      <c r="FCE1855" s="401"/>
      <c r="FCF1855" s="401"/>
      <c r="FCG1855" s="401"/>
      <c r="FCH1855" s="401"/>
      <c r="FCI1855" s="401"/>
      <c r="FCJ1855" s="401"/>
      <c r="FCK1855" s="401"/>
      <c r="FCL1855" s="401"/>
      <c r="FCM1855" s="401"/>
      <c r="FCN1855" s="401"/>
      <c r="FCO1855" s="401"/>
      <c r="FCP1855" s="401"/>
      <c r="FCQ1855" s="401"/>
      <c r="FCR1855" s="401"/>
      <c r="FCS1855" s="401"/>
      <c r="FCT1855" s="401"/>
      <c r="FCU1855" s="401"/>
      <c r="FCV1855" s="401"/>
      <c r="FCW1855" s="401"/>
      <c r="FCX1855" s="401"/>
      <c r="FCY1855" s="401"/>
      <c r="FCZ1855" s="401"/>
      <c r="FDA1855" s="401"/>
      <c r="FDB1855" s="401"/>
      <c r="FDC1855" s="401"/>
      <c r="FDD1855" s="401"/>
      <c r="FDE1855" s="401"/>
      <c r="FDF1855" s="401"/>
      <c r="FDG1855" s="401"/>
      <c r="FDH1855" s="401"/>
      <c r="FDI1855" s="401"/>
      <c r="FDJ1855" s="401"/>
      <c r="FDK1855" s="401"/>
      <c r="FDL1855" s="401"/>
      <c r="FDM1855" s="401"/>
      <c r="FDN1855" s="401"/>
      <c r="FDO1855" s="401"/>
      <c r="FDP1855" s="401"/>
      <c r="FDQ1855" s="401"/>
      <c r="FDR1855" s="401"/>
      <c r="FDS1855" s="401"/>
      <c r="FDT1855" s="401"/>
      <c r="FDU1855" s="401"/>
      <c r="FDV1855" s="401"/>
      <c r="FDW1855" s="401"/>
      <c r="FDX1855" s="401"/>
      <c r="FDY1855" s="401"/>
      <c r="FDZ1855" s="401"/>
      <c r="FEA1855" s="401"/>
      <c r="FEB1855" s="401"/>
      <c r="FEC1855" s="401"/>
      <c r="FED1855" s="401"/>
      <c r="FEE1855" s="401"/>
      <c r="FEF1855" s="401"/>
      <c r="FEG1855" s="401"/>
      <c r="FEH1855" s="401"/>
      <c r="FEI1855" s="401"/>
      <c r="FEJ1855" s="401"/>
      <c r="FEK1855" s="401"/>
      <c r="FEL1855" s="401"/>
      <c r="FEM1855" s="401"/>
      <c r="FEN1855" s="401"/>
      <c r="FEO1855" s="401"/>
      <c r="FEP1855" s="401"/>
      <c r="FEQ1855" s="401"/>
      <c r="FER1855" s="401"/>
      <c r="FES1855" s="401"/>
      <c r="FET1855" s="401"/>
      <c r="FEU1855" s="401"/>
      <c r="FEV1855" s="401"/>
      <c r="FEW1855" s="401"/>
      <c r="FEX1855" s="401"/>
      <c r="FEY1855" s="401"/>
      <c r="FEZ1855" s="401"/>
      <c r="FFA1855" s="401"/>
      <c r="FFB1855" s="401"/>
      <c r="FFC1855" s="401"/>
      <c r="FFD1855" s="401"/>
      <c r="FFE1855" s="401"/>
      <c r="FFF1855" s="401"/>
      <c r="FFG1855" s="401"/>
      <c r="FFH1855" s="401"/>
      <c r="FFI1855" s="401"/>
      <c r="FFJ1855" s="401"/>
      <c r="FFK1855" s="401"/>
      <c r="FFL1855" s="401"/>
      <c r="FFM1855" s="401"/>
      <c r="FFN1855" s="401"/>
      <c r="FFO1855" s="401"/>
      <c r="FFP1855" s="401"/>
      <c r="FFQ1855" s="401"/>
      <c r="FFR1855" s="401"/>
      <c r="FFS1855" s="401"/>
      <c r="FFT1855" s="401"/>
      <c r="FFU1855" s="401"/>
      <c r="FFV1855" s="401"/>
      <c r="FFW1855" s="401"/>
      <c r="FFX1855" s="401"/>
      <c r="FFY1855" s="401"/>
      <c r="FFZ1855" s="401"/>
      <c r="FGA1855" s="401"/>
      <c r="FGB1855" s="401"/>
      <c r="FGC1855" s="401"/>
      <c r="FGD1855" s="401"/>
      <c r="FGE1855" s="401"/>
      <c r="FGF1855" s="401"/>
      <c r="FGG1855" s="401"/>
      <c r="FGH1855" s="401"/>
      <c r="FGI1855" s="401"/>
      <c r="FGJ1855" s="401"/>
      <c r="FGK1855" s="401"/>
      <c r="FGL1855" s="401"/>
      <c r="FGM1855" s="401"/>
      <c r="FGN1855" s="401"/>
      <c r="FGO1855" s="401"/>
      <c r="FGP1855" s="401"/>
      <c r="FGQ1855" s="401"/>
      <c r="FGR1855" s="401"/>
      <c r="FGS1855" s="401"/>
      <c r="FGT1855" s="401"/>
      <c r="FGU1855" s="401"/>
      <c r="FGV1855" s="401"/>
      <c r="FGW1855" s="401"/>
      <c r="FGX1855" s="401"/>
      <c r="FGY1855" s="401"/>
      <c r="FGZ1855" s="401"/>
      <c r="FHA1855" s="401"/>
      <c r="FHB1855" s="401"/>
      <c r="FHC1855" s="401"/>
      <c r="FHD1855" s="401"/>
      <c r="FHE1855" s="401"/>
      <c r="FHF1855" s="401"/>
      <c r="FHG1855" s="401"/>
      <c r="FHH1855" s="401"/>
      <c r="FHI1855" s="401"/>
      <c r="FHJ1855" s="401"/>
      <c r="FHK1855" s="401"/>
      <c r="FHL1855" s="401"/>
      <c r="FHM1855" s="401"/>
      <c r="FHN1855" s="401"/>
      <c r="FHO1855" s="401"/>
      <c r="FHP1855" s="401"/>
      <c r="FHQ1855" s="401"/>
      <c r="FHR1855" s="401"/>
      <c r="FHS1855" s="401"/>
      <c r="FHT1855" s="401"/>
      <c r="FHU1855" s="401"/>
      <c r="FHV1855" s="401"/>
      <c r="FHW1855" s="401"/>
      <c r="FHX1855" s="401"/>
      <c r="FHY1855" s="401"/>
      <c r="FHZ1855" s="401"/>
      <c r="FIA1855" s="401"/>
      <c r="FIB1855" s="401"/>
      <c r="FIC1855" s="401"/>
      <c r="FID1855" s="401"/>
      <c r="FIE1855" s="401"/>
      <c r="FIF1855" s="401"/>
      <c r="FIG1855" s="401"/>
      <c r="FIH1855" s="401"/>
      <c r="FII1855" s="401"/>
      <c r="FIJ1855" s="401"/>
      <c r="FIK1855" s="401"/>
      <c r="FIL1855" s="401"/>
      <c r="FIM1855" s="401"/>
      <c r="FIN1855" s="401"/>
      <c r="FIO1855" s="401"/>
      <c r="FIP1855" s="401"/>
      <c r="FIQ1855" s="401"/>
      <c r="FIR1855" s="401"/>
      <c r="FIS1855" s="401"/>
      <c r="FIT1855" s="401"/>
      <c r="FIU1855" s="401"/>
      <c r="FIV1855" s="401"/>
      <c r="FIW1855" s="401"/>
      <c r="FIX1855" s="401"/>
      <c r="FIY1855" s="401"/>
      <c r="FIZ1855" s="401"/>
      <c r="FJA1855" s="401"/>
      <c r="FJB1855" s="401"/>
      <c r="FJC1855" s="401"/>
      <c r="FJD1855" s="401"/>
      <c r="FJE1855" s="401"/>
      <c r="FJF1855" s="401"/>
      <c r="FJG1855" s="401"/>
      <c r="FJH1855" s="401"/>
      <c r="FJI1855" s="401"/>
      <c r="FJJ1855" s="401"/>
      <c r="FJK1855" s="401"/>
      <c r="FJL1855" s="401"/>
      <c r="FJM1855" s="401"/>
      <c r="FJN1855" s="401"/>
      <c r="FJO1855" s="401"/>
      <c r="FJP1855" s="401"/>
      <c r="FJQ1855" s="401"/>
      <c r="FJR1855" s="401"/>
      <c r="FJS1855" s="401"/>
      <c r="FJT1855" s="401"/>
      <c r="FJU1855" s="401"/>
      <c r="FJV1855" s="401"/>
      <c r="FJW1855" s="401"/>
      <c r="FJX1855" s="401"/>
      <c r="FJY1855" s="401"/>
      <c r="FJZ1855" s="401"/>
      <c r="FKA1855" s="401"/>
      <c r="FKB1855" s="401"/>
      <c r="FKC1855" s="401"/>
      <c r="FKD1855" s="401"/>
      <c r="FKE1855" s="401"/>
      <c r="FKF1855" s="401"/>
      <c r="FKG1855" s="401"/>
      <c r="FKH1855" s="401"/>
      <c r="FKI1855" s="401"/>
      <c r="FKJ1855" s="401"/>
      <c r="FKK1855" s="401"/>
      <c r="FKL1855" s="401"/>
      <c r="FKM1855" s="401"/>
      <c r="FKN1855" s="401"/>
      <c r="FKO1855" s="401"/>
      <c r="FKP1855" s="401"/>
      <c r="FKQ1855" s="401"/>
      <c r="FKR1855" s="401"/>
      <c r="FKS1855" s="401"/>
      <c r="FKT1855" s="401"/>
      <c r="FKU1855" s="401"/>
      <c r="FKV1855" s="401"/>
      <c r="FKW1855" s="401"/>
      <c r="FKX1855" s="401"/>
      <c r="FKY1855" s="401"/>
      <c r="FKZ1855" s="401"/>
      <c r="FLA1855" s="401"/>
      <c r="FLB1855" s="401"/>
      <c r="FLC1855" s="401"/>
      <c r="FLD1855" s="401"/>
      <c r="FLE1855" s="401"/>
      <c r="FLF1855" s="401"/>
      <c r="FLG1855" s="401"/>
      <c r="FLH1855" s="401"/>
      <c r="FLI1855" s="401"/>
      <c r="FLJ1855" s="401"/>
      <c r="FLK1855" s="401"/>
      <c r="FLL1855" s="401"/>
      <c r="FLM1855" s="401"/>
      <c r="FLN1855" s="401"/>
      <c r="FLO1855" s="401"/>
      <c r="FLP1855" s="401"/>
      <c r="FLQ1855" s="401"/>
      <c r="FLR1855" s="401"/>
      <c r="FLS1855" s="401"/>
      <c r="FLT1855" s="401"/>
      <c r="FLU1855" s="401"/>
      <c r="FLV1855" s="401"/>
      <c r="FLW1855" s="401"/>
      <c r="FLX1855" s="401"/>
      <c r="FLY1855" s="401"/>
      <c r="FLZ1855" s="401"/>
      <c r="FMA1855" s="401"/>
      <c r="FMB1855" s="401"/>
      <c r="FMC1855" s="401"/>
      <c r="FMD1855" s="401"/>
      <c r="FME1855" s="401"/>
      <c r="FMF1855" s="401"/>
      <c r="FMG1855" s="401"/>
      <c r="FMH1855" s="401"/>
      <c r="FMI1855" s="401"/>
      <c r="FMJ1855" s="401"/>
      <c r="FMK1855" s="401"/>
      <c r="FML1855" s="401"/>
      <c r="FMM1855" s="401"/>
      <c r="FMN1855" s="401"/>
      <c r="FMO1855" s="401"/>
      <c r="FMP1855" s="401"/>
      <c r="FMQ1855" s="401"/>
      <c r="FMR1855" s="401"/>
      <c r="FMS1855" s="401"/>
      <c r="FMT1855" s="401"/>
      <c r="FMU1855" s="401"/>
      <c r="FMV1855" s="401"/>
      <c r="FMW1855" s="401"/>
      <c r="FMX1855" s="401"/>
      <c r="FMY1855" s="401"/>
      <c r="FMZ1855" s="401"/>
      <c r="FNA1855" s="401"/>
      <c r="FNB1855" s="401"/>
      <c r="FNC1855" s="401"/>
      <c r="FND1855" s="401"/>
      <c r="FNE1855" s="401"/>
      <c r="FNF1855" s="401"/>
      <c r="FNG1855" s="401"/>
      <c r="FNH1855" s="401"/>
      <c r="FNI1855" s="401"/>
      <c r="FNJ1855" s="401"/>
      <c r="FNK1855" s="401"/>
      <c r="FNL1855" s="401"/>
      <c r="FNM1855" s="401"/>
      <c r="FNN1855" s="401"/>
      <c r="FNO1855" s="401"/>
      <c r="FNP1855" s="401"/>
      <c r="FNQ1855" s="401"/>
      <c r="FNR1855" s="401"/>
      <c r="FNS1855" s="401"/>
      <c r="FNT1855" s="401"/>
      <c r="FNU1855" s="401"/>
      <c r="FNV1855" s="401"/>
      <c r="FNW1855" s="401"/>
      <c r="FNX1855" s="401"/>
      <c r="FNY1855" s="401"/>
      <c r="FNZ1855" s="401"/>
      <c r="FOA1855" s="401"/>
      <c r="FOB1855" s="401"/>
      <c r="FOC1855" s="401"/>
      <c r="FOD1855" s="401"/>
      <c r="FOE1855" s="401"/>
      <c r="FOF1855" s="401"/>
      <c r="FOG1855" s="401"/>
      <c r="FOH1855" s="401"/>
      <c r="FOI1855" s="401"/>
      <c r="FOJ1855" s="401"/>
      <c r="FOK1855" s="401"/>
      <c r="FOL1855" s="401"/>
      <c r="FOM1855" s="401"/>
      <c r="FON1855" s="401"/>
      <c r="FOO1855" s="401"/>
      <c r="FOP1855" s="401"/>
      <c r="FOQ1855" s="401"/>
      <c r="FOR1855" s="401"/>
      <c r="FOS1855" s="401"/>
      <c r="FOT1855" s="401"/>
      <c r="FOU1855" s="401"/>
      <c r="FOV1855" s="401"/>
      <c r="FOW1855" s="401"/>
      <c r="FOX1855" s="401"/>
      <c r="FOY1855" s="401"/>
      <c r="FOZ1855" s="401"/>
      <c r="FPA1855" s="401"/>
      <c r="FPB1855" s="401"/>
      <c r="FPC1855" s="401"/>
      <c r="FPD1855" s="401"/>
      <c r="FPE1855" s="401"/>
      <c r="FPF1855" s="401"/>
      <c r="FPG1855" s="401"/>
      <c r="FPH1855" s="401"/>
      <c r="FPI1855" s="401"/>
      <c r="FPJ1855" s="401"/>
      <c r="FPK1855" s="401"/>
      <c r="FPL1855" s="401"/>
      <c r="FPM1855" s="401"/>
      <c r="FPN1855" s="401"/>
      <c r="FPO1855" s="401"/>
      <c r="FPP1855" s="401"/>
      <c r="FPQ1855" s="401"/>
      <c r="FPR1855" s="401"/>
      <c r="FPS1855" s="401"/>
      <c r="FPT1855" s="401"/>
      <c r="FPU1855" s="401"/>
      <c r="FPV1855" s="401"/>
      <c r="FPW1855" s="401"/>
      <c r="FPX1855" s="401"/>
      <c r="FPY1855" s="401"/>
      <c r="FPZ1855" s="401"/>
      <c r="FQA1855" s="401"/>
      <c r="FQB1855" s="401"/>
      <c r="FQC1855" s="401"/>
      <c r="FQD1855" s="401"/>
      <c r="FQE1855" s="401"/>
      <c r="FQF1855" s="401"/>
      <c r="FQG1855" s="401"/>
      <c r="FQH1855" s="401"/>
      <c r="FQI1855" s="401"/>
      <c r="FQJ1855" s="401"/>
      <c r="FQK1855" s="401"/>
      <c r="FQL1855" s="401"/>
      <c r="FQM1855" s="401"/>
      <c r="FQN1855" s="401"/>
      <c r="FQO1855" s="401"/>
      <c r="FQP1855" s="401"/>
      <c r="FQQ1855" s="401"/>
      <c r="FQR1855" s="401"/>
      <c r="FQS1855" s="401"/>
      <c r="FQT1855" s="401"/>
      <c r="FQU1855" s="401"/>
      <c r="FQV1855" s="401"/>
      <c r="FQW1855" s="401"/>
      <c r="FQX1855" s="401"/>
      <c r="FQY1855" s="401"/>
      <c r="FQZ1855" s="401"/>
      <c r="FRA1855" s="401"/>
      <c r="FRB1855" s="401"/>
      <c r="FRC1855" s="401"/>
      <c r="FRD1855" s="401"/>
      <c r="FRE1855" s="401"/>
      <c r="FRF1855" s="401"/>
      <c r="FRG1855" s="401"/>
      <c r="FRH1855" s="401"/>
      <c r="FRI1855" s="401"/>
      <c r="FRJ1855" s="401"/>
      <c r="FRK1855" s="401"/>
      <c r="FRL1855" s="401"/>
      <c r="FRM1855" s="401"/>
      <c r="FRN1855" s="401"/>
      <c r="FRO1855" s="401"/>
      <c r="FRP1855" s="401"/>
      <c r="FRQ1855" s="401"/>
      <c r="FRR1855" s="401"/>
      <c r="FRS1855" s="401"/>
      <c r="FRT1855" s="401"/>
      <c r="FRU1855" s="401"/>
      <c r="FRV1855" s="401"/>
      <c r="FRW1855" s="401"/>
      <c r="FRX1855" s="401"/>
      <c r="FRY1855" s="401"/>
      <c r="FRZ1855" s="401"/>
      <c r="FSA1855" s="401"/>
      <c r="FSB1855" s="401"/>
      <c r="FSC1855" s="401"/>
      <c r="FSD1855" s="401"/>
      <c r="FSE1855" s="401"/>
      <c r="FSF1855" s="401"/>
      <c r="FSG1855" s="401"/>
      <c r="FSH1855" s="401"/>
      <c r="FSI1855" s="401"/>
      <c r="FSJ1855" s="401"/>
      <c r="FSK1855" s="401"/>
      <c r="FSL1855" s="401"/>
      <c r="FSM1855" s="401"/>
      <c r="FSN1855" s="401"/>
      <c r="FSO1855" s="401"/>
      <c r="FSP1855" s="401"/>
      <c r="FSQ1855" s="401"/>
      <c r="FSR1855" s="401"/>
      <c r="FSS1855" s="401"/>
      <c r="FST1855" s="401"/>
      <c r="FSU1855" s="401"/>
      <c r="FSV1855" s="401"/>
      <c r="FSW1855" s="401"/>
      <c r="FSX1855" s="401"/>
      <c r="FSY1855" s="401"/>
      <c r="FSZ1855" s="401"/>
      <c r="FTA1855" s="401"/>
      <c r="FTB1855" s="401"/>
      <c r="FTC1855" s="401"/>
      <c r="FTD1855" s="401"/>
      <c r="FTE1855" s="401"/>
      <c r="FTF1855" s="401"/>
      <c r="FTG1855" s="401"/>
      <c r="FTH1855" s="401"/>
      <c r="FTI1855" s="401"/>
      <c r="FTJ1855" s="401"/>
      <c r="FTK1855" s="401"/>
      <c r="FTL1855" s="401"/>
      <c r="FTM1855" s="401"/>
      <c r="FTN1855" s="401"/>
      <c r="FTO1855" s="401"/>
      <c r="FTP1855" s="401"/>
      <c r="FTQ1855" s="401"/>
      <c r="FTR1855" s="401"/>
      <c r="FTS1855" s="401"/>
      <c r="FTT1855" s="401"/>
      <c r="FTU1855" s="401"/>
      <c r="FTV1855" s="401"/>
      <c r="FTW1855" s="401"/>
      <c r="FTX1855" s="401"/>
      <c r="FTY1855" s="401"/>
      <c r="FTZ1855" s="401"/>
      <c r="FUA1855" s="401"/>
      <c r="FUB1855" s="401"/>
      <c r="FUC1855" s="401"/>
      <c r="FUD1855" s="401"/>
      <c r="FUE1855" s="401"/>
      <c r="FUF1855" s="401"/>
      <c r="FUG1855" s="401"/>
      <c r="FUH1855" s="401"/>
      <c r="FUI1855" s="401"/>
      <c r="FUJ1855" s="401"/>
      <c r="FUK1855" s="401"/>
      <c r="FUL1855" s="401"/>
      <c r="FUM1855" s="401"/>
      <c r="FUN1855" s="401"/>
      <c r="FUO1855" s="401"/>
      <c r="FUP1855" s="401"/>
      <c r="FUQ1855" s="401"/>
      <c r="FUR1855" s="401"/>
      <c r="FUS1855" s="401"/>
      <c r="FUT1855" s="401"/>
      <c r="FUU1855" s="401"/>
      <c r="FUV1855" s="401"/>
      <c r="FUW1855" s="401"/>
      <c r="FUX1855" s="401"/>
      <c r="FUY1855" s="401"/>
      <c r="FUZ1855" s="401"/>
      <c r="FVA1855" s="401"/>
      <c r="FVB1855" s="401"/>
      <c r="FVC1855" s="401"/>
      <c r="FVD1855" s="401"/>
      <c r="FVE1855" s="401"/>
      <c r="FVF1855" s="401"/>
      <c r="FVG1855" s="401"/>
      <c r="FVH1855" s="401"/>
      <c r="FVI1855" s="401"/>
      <c r="FVJ1855" s="401"/>
      <c r="FVK1855" s="401"/>
      <c r="FVL1855" s="401"/>
      <c r="FVM1855" s="401"/>
      <c r="FVN1855" s="401"/>
      <c r="FVO1855" s="401"/>
      <c r="FVP1855" s="401"/>
      <c r="FVQ1855" s="401"/>
      <c r="FVR1855" s="401"/>
      <c r="FVS1855" s="401"/>
      <c r="FVT1855" s="401"/>
      <c r="FVU1855" s="401"/>
      <c r="FVV1855" s="401"/>
      <c r="FVW1855" s="401"/>
      <c r="FVX1855" s="401"/>
      <c r="FVY1855" s="401"/>
      <c r="FVZ1855" s="401"/>
      <c r="FWA1855" s="401"/>
      <c r="FWB1855" s="401"/>
      <c r="FWC1855" s="401"/>
      <c r="FWD1855" s="401"/>
      <c r="FWE1855" s="401"/>
      <c r="FWF1855" s="401"/>
      <c r="FWG1855" s="401"/>
      <c r="FWH1855" s="401"/>
      <c r="FWI1855" s="401"/>
      <c r="FWJ1855" s="401"/>
      <c r="FWK1855" s="401"/>
      <c r="FWL1855" s="401"/>
      <c r="FWM1855" s="401"/>
      <c r="FWN1855" s="401"/>
      <c r="FWO1855" s="401"/>
      <c r="FWP1855" s="401"/>
      <c r="FWQ1855" s="401"/>
      <c r="FWR1855" s="401"/>
      <c r="FWS1855" s="401"/>
      <c r="FWT1855" s="401"/>
      <c r="FWU1855" s="401"/>
      <c r="FWV1855" s="401"/>
      <c r="FWW1855" s="401"/>
      <c r="FWX1855" s="401"/>
      <c r="FWY1855" s="401"/>
      <c r="FWZ1855" s="401"/>
      <c r="FXA1855" s="401"/>
      <c r="FXB1855" s="401"/>
      <c r="FXC1855" s="401"/>
      <c r="FXD1855" s="401"/>
      <c r="FXE1855" s="401"/>
      <c r="FXF1855" s="401"/>
      <c r="FXG1855" s="401"/>
      <c r="FXH1855" s="401"/>
      <c r="FXI1855" s="401"/>
      <c r="FXJ1855" s="401"/>
      <c r="FXK1855" s="401"/>
      <c r="FXL1855" s="401"/>
      <c r="FXM1855" s="401"/>
      <c r="FXN1855" s="401"/>
      <c r="FXO1855" s="401"/>
      <c r="FXP1855" s="401"/>
      <c r="FXQ1855" s="401"/>
      <c r="FXR1855" s="401"/>
      <c r="FXS1855" s="401"/>
      <c r="FXT1855" s="401"/>
      <c r="FXU1855" s="401"/>
      <c r="FXV1855" s="401"/>
      <c r="FXW1855" s="401"/>
      <c r="FXX1855" s="401"/>
      <c r="FXY1855" s="401"/>
      <c r="FXZ1855" s="401"/>
      <c r="FYA1855" s="401"/>
      <c r="FYB1855" s="401"/>
      <c r="FYC1855" s="401"/>
      <c r="FYD1855" s="401"/>
      <c r="FYE1855" s="401"/>
      <c r="FYF1855" s="401"/>
      <c r="FYG1855" s="401"/>
      <c r="FYH1855" s="401"/>
      <c r="FYI1855" s="401"/>
      <c r="FYJ1855" s="401"/>
      <c r="FYK1855" s="401"/>
      <c r="FYL1855" s="401"/>
      <c r="FYM1855" s="401"/>
      <c r="FYN1855" s="401"/>
      <c r="FYO1855" s="401"/>
      <c r="FYP1855" s="401"/>
      <c r="FYQ1855" s="401"/>
      <c r="FYR1855" s="401"/>
      <c r="FYS1855" s="401"/>
      <c r="FYT1855" s="401"/>
      <c r="FYU1855" s="401"/>
      <c r="FYV1855" s="401"/>
      <c r="FYW1855" s="401"/>
      <c r="FYX1855" s="401"/>
      <c r="FYY1855" s="401"/>
      <c r="FYZ1855" s="401"/>
      <c r="FZA1855" s="401"/>
      <c r="FZB1855" s="401"/>
      <c r="FZC1855" s="401"/>
      <c r="FZD1855" s="401"/>
      <c r="FZE1855" s="401"/>
      <c r="FZF1855" s="401"/>
      <c r="FZG1855" s="401"/>
      <c r="FZH1855" s="401"/>
      <c r="FZI1855" s="401"/>
      <c r="FZJ1855" s="401"/>
      <c r="FZK1855" s="401"/>
      <c r="FZL1855" s="401"/>
      <c r="FZM1855" s="401"/>
      <c r="FZN1855" s="401"/>
      <c r="FZO1855" s="401"/>
      <c r="FZP1855" s="401"/>
      <c r="FZQ1855" s="401"/>
      <c r="FZR1855" s="401"/>
      <c r="FZS1855" s="401"/>
      <c r="FZT1855" s="401"/>
      <c r="FZU1855" s="401"/>
      <c r="FZV1855" s="401"/>
      <c r="FZW1855" s="401"/>
      <c r="FZX1855" s="401"/>
      <c r="FZY1855" s="401"/>
      <c r="FZZ1855" s="401"/>
      <c r="GAA1855" s="401"/>
      <c r="GAB1855" s="401"/>
      <c r="GAC1855" s="401"/>
      <c r="GAD1855" s="401"/>
      <c r="GAE1855" s="401"/>
      <c r="GAF1855" s="401"/>
      <c r="GAG1855" s="401"/>
      <c r="GAH1855" s="401"/>
      <c r="GAI1855" s="401"/>
      <c r="GAJ1855" s="401"/>
      <c r="GAK1855" s="401"/>
      <c r="GAL1855" s="401"/>
      <c r="GAM1855" s="401"/>
      <c r="GAN1855" s="401"/>
      <c r="GAO1855" s="401"/>
      <c r="GAP1855" s="401"/>
      <c r="GAQ1855" s="401"/>
      <c r="GAR1855" s="401"/>
      <c r="GAS1855" s="401"/>
      <c r="GAT1855" s="401"/>
      <c r="GAU1855" s="401"/>
      <c r="GAV1855" s="401"/>
      <c r="GAW1855" s="401"/>
      <c r="GAX1855" s="401"/>
      <c r="GAY1855" s="401"/>
      <c r="GAZ1855" s="401"/>
      <c r="GBA1855" s="401"/>
      <c r="GBB1855" s="401"/>
      <c r="GBC1855" s="401"/>
      <c r="GBD1855" s="401"/>
      <c r="GBE1855" s="401"/>
      <c r="GBF1855" s="401"/>
      <c r="GBG1855" s="401"/>
      <c r="GBH1855" s="401"/>
      <c r="GBI1855" s="401"/>
      <c r="GBJ1855" s="401"/>
      <c r="GBK1855" s="401"/>
      <c r="GBL1855" s="401"/>
      <c r="GBM1855" s="401"/>
      <c r="GBN1855" s="401"/>
      <c r="GBO1855" s="401"/>
      <c r="GBP1855" s="401"/>
      <c r="GBQ1855" s="401"/>
      <c r="GBR1855" s="401"/>
      <c r="GBS1855" s="401"/>
      <c r="GBT1855" s="401"/>
      <c r="GBU1855" s="401"/>
      <c r="GBV1855" s="401"/>
      <c r="GBW1855" s="401"/>
      <c r="GBX1855" s="401"/>
      <c r="GBY1855" s="401"/>
      <c r="GBZ1855" s="401"/>
      <c r="GCA1855" s="401"/>
      <c r="GCB1855" s="401"/>
      <c r="GCC1855" s="401"/>
      <c r="GCD1855" s="401"/>
      <c r="GCE1855" s="401"/>
      <c r="GCF1855" s="401"/>
      <c r="GCG1855" s="401"/>
      <c r="GCH1855" s="401"/>
      <c r="GCI1855" s="401"/>
      <c r="GCJ1855" s="401"/>
      <c r="GCK1855" s="401"/>
      <c r="GCL1855" s="401"/>
      <c r="GCM1855" s="401"/>
      <c r="GCN1855" s="401"/>
      <c r="GCO1855" s="401"/>
      <c r="GCP1855" s="401"/>
      <c r="GCQ1855" s="401"/>
      <c r="GCR1855" s="401"/>
      <c r="GCS1855" s="401"/>
      <c r="GCT1855" s="401"/>
      <c r="GCU1855" s="401"/>
      <c r="GCV1855" s="401"/>
      <c r="GCW1855" s="401"/>
      <c r="GCX1855" s="401"/>
      <c r="GCY1855" s="401"/>
      <c r="GCZ1855" s="401"/>
      <c r="GDA1855" s="401"/>
      <c r="GDB1855" s="401"/>
      <c r="GDC1855" s="401"/>
      <c r="GDD1855" s="401"/>
      <c r="GDE1855" s="401"/>
      <c r="GDF1855" s="401"/>
      <c r="GDG1855" s="401"/>
      <c r="GDH1855" s="401"/>
      <c r="GDI1855" s="401"/>
      <c r="GDJ1855" s="401"/>
      <c r="GDK1855" s="401"/>
      <c r="GDL1855" s="401"/>
      <c r="GDM1855" s="401"/>
      <c r="GDN1855" s="401"/>
      <c r="GDO1855" s="401"/>
      <c r="GDP1855" s="401"/>
      <c r="GDQ1855" s="401"/>
      <c r="GDR1855" s="401"/>
      <c r="GDS1855" s="401"/>
      <c r="GDT1855" s="401"/>
      <c r="GDU1855" s="401"/>
      <c r="GDV1855" s="401"/>
      <c r="GDW1855" s="401"/>
      <c r="GDX1855" s="401"/>
      <c r="GDY1855" s="401"/>
      <c r="GDZ1855" s="401"/>
      <c r="GEA1855" s="401"/>
      <c r="GEB1855" s="401"/>
      <c r="GEC1855" s="401"/>
      <c r="GED1855" s="401"/>
      <c r="GEE1855" s="401"/>
      <c r="GEF1855" s="401"/>
      <c r="GEG1855" s="401"/>
      <c r="GEH1855" s="401"/>
      <c r="GEI1855" s="401"/>
      <c r="GEJ1855" s="401"/>
      <c r="GEK1855" s="401"/>
      <c r="GEL1855" s="401"/>
      <c r="GEM1855" s="401"/>
      <c r="GEN1855" s="401"/>
      <c r="GEO1855" s="401"/>
      <c r="GEP1855" s="401"/>
      <c r="GEQ1855" s="401"/>
      <c r="GER1855" s="401"/>
      <c r="GES1855" s="401"/>
      <c r="GET1855" s="401"/>
      <c r="GEU1855" s="401"/>
      <c r="GEV1855" s="401"/>
      <c r="GEW1855" s="401"/>
      <c r="GEX1855" s="401"/>
      <c r="GEY1855" s="401"/>
      <c r="GEZ1855" s="401"/>
      <c r="GFA1855" s="401"/>
      <c r="GFB1855" s="401"/>
      <c r="GFC1855" s="401"/>
      <c r="GFD1855" s="401"/>
      <c r="GFE1855" s="401"/>
      <c r="GFF1855" s="401"/>
      <c r="GFG1855" s="401"/>
      <c r="GFH1855" s="401"/>
      <c r="GFI1855" s="401"/>
      <c r="GFJ1855" s="401"/>
      <c r="GFK1855" s="401"/>
      <c r="GFL1855" s="401"/>
      <c r="GFM1855" s="401"/>
      <c r="GFN1855" s="401"/>
      <c r="GFO1855" s="401"/>
      <c r="GFP1855" s="401"/>
      <c r="GFQ1855" s="401"/>
      <c r="GFR1855" s="401"/>
      <c r="GFS1855" s="401"/>
      <c r="GFT1855" s="401"/>
      <c r="GFU1855" s="401"/>
      <c r="GFV1855" s="401"/>
      <c r="GFW1855" s="401"/>
      <c r="GFX1855" s="401"/>
      <c r="GFY1855" s="401"/>
      <c r="GFZ1855" s="401"/>
      <c r="GGA1855" s="401"/>
      <c r="GGB1855" s="401"/>
      <c r="GGC1855" s="401"/>
      <c r="GGD1855" s="401"/>
      <c r="GGE1855" s="401"/>
      <c r="GGF1855" s="401"/>
      <c r="GGG1855" s="401"/>
      <c r="GGH1855" s="401"/>
      <c r="GGI1855" s="401"/>
      <c r="GGJ1855" s="401"/>
      <c r="GGK1855" s="401"/>
      <c r="GGL1855" s="401"/>
      <c r="GGM1855" s="401"/>
      <c r="GGN1855" s="401"/>
      <c r="GGO1855" s="401"/>
      <c r="GGP1855" s="401"/>
      <c r="GGQ1855" s="401"/>
      <c r="GGR1855" s="401"/>
      <c r="GGS1855" s="401"/>
      <c r="GGT1855" s="401"/>
      <c r="GGU1855" s="401"/>
      <c r="GGV1855" s="401"/>
      <c r="GGW1855" s="401"/>
      <c r="GGX1855" s="401"/>
      <c r="GGY1855" s="401"/>
      <c r="GGZ1855" s="401"/>
      <c r="GHA1855" s="401"/>
      <c r="GHB1855" s="401"/>
      <c r="GHC1855" s="401"/>
      <c r="GHD1855" s="401"/>
      <c r="GHE1855" s="401"/>
      <c r="GHF1855" s="401"/>
      <c r="GHG1855" s="401"/>
      <c r="GHH1855" s="401"/>
      <c r="GHI1855" s="401"/>
      <c r="GHJ1855" s="401"/>
      <c r="GHK1855" s="401"/>
      <c r="GHL1855" s="401"/>
      <c r="GHM1855" s="401"/>
      <c r="GHN1855" s="401"/>
      <c r="GHO1855" s="401"/>
      <c r="GHP1855" s="401"/>
      <c r="GHQ1855" s="401"/>
      <c r="GHR1855" s="401"/>
      <c r="GHS1855" s="401"/>
      <c r="GHT1855" s="401"/>
      <c r="GHU1855" s="401"/>
      <c r="GHV1855" s="401"/>
      <c r="GHW1855" s="401"/>
      <c r="GHX1855" s="401"/>
      <c r="GHY1855" s="401"/>
      <c r="GHZ1855" s="401"/>
      <c r="GIA1855" s="401"/>
      <c r="GIB1855" s="401"/>
      <c r="GIC1855" s="401"/>
      <c r="GID1855" s="401"/>
      <c r="GIE1855" s="401"/>
      <c r="GIF1855" s="401"/>
      <c r="GIG1855" s="401"/>
      <c r="GIH1855" s="401"/>
      <c r="GII1855" s="401"/>
      <c r="GIJ1855" s="401"/>
      <c r="GIK1855" s="401"/>
      <c r="GIL1855" s="401"/>
      <c r="GIM1855" s="401"/>
      <c r="GIN1855" s="401"/>
      <c r="GIO1855" s="401"/>
      <c r="GIP1855" s="401"/>
      <c r="GIQ1855" s="401"/>
      <c r="GIR1855" s="401"/>
      <c r="GIS1855" s="401"/>
      <c r="GIT1855" s="401"/>
      <c r="GIU1855" s="401"/>
      <c r="GIV1855" s="401"/>
      <c r="GIW1855" s="401"/>
      <c r="GIX1855" s="401"/>
      <c r="GIY1855" s="401"/>
      <c r="GIZ1855" s="401"/>
      <c r="GJA1855" s="401"/>
      <c r="GJB1855" s="401"/>
      <c r="GJC1855" s="401"/>
      <c r="GJD1855" s="401"/>
      <c r="GJE1855" s="401"/>
      <c r="GJF1855" s="401"/>
      <c r="GJG1855" s="401"/>
      <c r="GJH1855" s="401"/>
      <c r="GJI1855" s="401"/>
      <c r="GJJ1855" s="401"/>
      <c r="GJK1855" s="401"/>
      <c r="GJL1855" s="401"/>
      <c r="GJM1855" s="401"/>
      <c r="GJN1855" s="401"/>
      <c r="GJO1855" s="401"/>
      <c r="GJP1855" s="401"/>
      <c r="GJQ1855" s="401"/>
      <c r="GJR1855" s="401"/>
      <c r="GJS1855" s="401"/>
      <c r="GJT1855" s="401"/>
      <c r="GJU1855" s="401"/>
      <c r="GJV1855" s="401"/>
      <c r="GJW1855" s="401"/>
      <c r="GJX1855" s="401"/>
      <c r="GJY1855" s="401"/>
      <c r="GJZ1855" s="401"/>
      <c r="GKA1855" s="401"/>
      <c r="GKB1855" s="401"/>
      <c r="GKC1855" s="401"/>
      <c r="GKD1855" s="401"/>
      <c r="GKE1855" s="401"/>
      <c r="GKF1855" s="401"/>
      <c r="GKG1855" s="401"/>
      <c r="GKH1855" s="401"/>
      <c r="GKI1855" s="401"/>
      <c r="GKJ1855" s="401"/>
      <c r="GKK1855" s="401"/>
      <c r="GKL1855" s="401"/>
      <c r="GKM1855" s="401"/>
      <c r="GKN1855" s="401"/>
      <c r="GKO1855" s="401"/>
      <c r="GKP1855" s="401"/>
      <c r="GKQ1855" s="401"/>
      <c r="GKR1855" s="401"/>
      <c r="GKS1855" s="401"/>
      <c r="GKT1855" s="401"/>
      <c r="GKU1855" s="401"/>
      <c r="GKV1855" s="401"/>
      <c r="GKW1855" s="401"/>
      <c r="GKX1855" s="401"/>
      <c r="GKY1855" s="401"/>
      <c r="GKZ1855" s="401"/>
      <c r="GLA1855" s="401"/>
      <c r="GLB1855" s="401"/>
      <c r="GLC1855" s="401"/>
      <c r="GLD1855" s="401"/>
      <c r="GLE1855" s="401"/>
      <c r="GLF1855" s="401"/>
      <c r="GLG1855" s="401"/>
      <c r="GLH1855" s="401"/>
      <c r="GLI1855" s="401"/>
      <c r="GLJ1855" s="401"/>
      <c r="GLK1855" s="401"/>
      <c r="GLL1855" s="401"/>
      <c r="GLM1855" s="401"/>
      <c r="GLN1855" s="401"/>
      <c r="GLO1855" s="401"/>
      <c r="GLP1855" s="401"/>
      <c r="GLQ1855" s="401"/>
      <c r="GLR1855" s="401"/>
      <c r="GLS1855" s="401"/>
      <c r="GLT1855" s="401"/>
      <c r="GLU1855" s="401"/>
      <c r="GLV1855" s="401"/>
      <c r="GLW1855" s="401"/>
      <c r="GLX1855" s="401"/>
      <c r="GLY1855" s="401"/>
      <c r="GLZ1855" s="401"/>
      <c r="GMA1855" s="401"/>
      <c r="GMB1855" s="401"/>
      <c r="GMC1855" s="401"/>
      <c r="GMD1855" s="401"/>
      <c r="GME1855" s="401"/>
      <c r="GMF1855" s="401"/>
      <c r="GMG1855" s="401"/>
      <c r="GMH1855" s="401"/>
      <c r="GMI1855" s="401"/>
      <c r="GMJ1855" s="401"/>
      <c r="GMK1855" s="401"/>
      <c r="GML1855" s="401"/>
      <c r="GMM1855" s="401"/>
      <c r="GMN1855" s="401"/>
      <c r="GMO1855" s="401"/>
      <c r="GMP1855" s="401"/>
      <c r="GMQ1855" s="401"/>
      <c r="GMR1855" s="401"/>
      <c r="GMS1855" s="401"/>
      <c r="GMT1855" s="401"/>
      <c r="GMU1855" s="401"/>
      <c r="GMV1855" s="401"/>
      <c r="GMW1855" s="401"/>
      <c r="GMX1855" s="401"/>
      <c r="GMY1855" s="401"/>
      <c r="GMZ1855" s="401"/>
      <c r="GNA1855" s="401"/>
      <c r="GNB1855" s="401"/>
      <c r="GNC1855" s="401"/>
      <c r="GND1855" s="401"/>
      <c r="GNE1855" s="401"/>
      <c r="GNF1855" s="401"/>
      <c r="GNG1855" s="401"/>
      <c r="GNH1855" s="401"/>
      <c r="GNI1855" s="401"/>
      <c r="GNJ1855" s="401"/>
      <c r="GNK1855" s="401"/>
      <c r="GNL1855" s="401"/>
      <c r="GNM1855" s="401"/>
      <c r="GNN1855" s="401"/>
      <c r="GNO1855" s="401"/>
      <c r="GNP1855" s="401"/>
      <c r="GNQ1855" s="401"/>
      <c r="GNR1855" s="401"/>
      <c r="GNS1855" s="401"/>
      <c r="GNT1855" s="401"/>
      <c r="GNU1855" s="401"/>
      <c r="GNV1855" s="401"/>
      <c r="GNW1855" s="401"/>
      <c r="GNX1855" s="401"/>
      <c r="GNY1855" s="401"/>
      <c r="GNZ1855" s="401"/>
      <c r="GOA1855" s="401"/>
      <c r="GOB1855" s="401"/>
      <c r="GOC1855" s="401"/>
      <c r="GOD1855" s="401"/>
      <c r="GOE1855" s="401"/>
      <c r="GOF1855" s="401"/>
      <c r="GOG1855" s="401"/>
      <c r="GOH1855" s="401"/>
      <c r="GOI1855" s="401"/>
      <c r="GOJ1855" s="401"/>
      <c r="GOK1855" s="401"/>
      <c r="GOL1855" s="401"/>
      <c r="GOM1855" s="401"/>
      <c r="GON1855" s="401"/>
      <c r="GOO1855" s="401"/>
      <c r="GOP1855" s="401"/>
      <c r="GOQ1855" s="401"/>
      <c r="GOR1855" s="401"/>
      <c r="GOS1855" s="401"/>
      <c r="GOT1855" s="401"/>
      <c r="GOU1855" s="401"/>
      <c r="GOV1855" s="401"/>
      <c r="GOW1855" s="401"/>
      <c r="GOX1855" s="401"/>
      <c r="GOY1855" s="401"/>
      <c r="GOZ1855" s="401"/>
      <c r="GPA1855" s="401"/>
      <c r="GPB1855" s="401"/>
      <c r="GPC1855" s="401"/>
      <c r="GPD1855" s="401"/>
      <c r="GPE1855" s="401"/>
      <c r="GPF1855" s="401"/>
      <c r="GPG1855" s="401"/>
      <c r="GPH1855" s="401"/>
      <c r="GPI1855" s="401"/>
      <c r="GPJ1855" s="401"/>
      <c r="GPK1855" s="401"/>
      <c r="GPL1855" s="401"/>
      <c r="GPM1855" s="401"/>
      <c r="GPN1855" s="401"/>
      <c r="GPO1855" s="401"/>
      <c r="GPP1855" s="401"/>
      <c r="GPQ1855" s="401"/>
      <c r="GPR1855" s="401"/>
      <c r="GPS1855" s="401"/>
      <c r="GPT1855" s="401"/>
      <c r="GPU1855" s="401"/>
      <c r="GPV1855" s="401"/>
      <c r="GPW1855" s="401"/>
      <c r="GPX1855" s="401"/>
      <c r="GPY1855" s="401"/>
      <c r="GPZ1855" s="401"/>
      <c r="GQA1855" s="401"/>
      <c r="GQB1855" s="401"/>
      <c r="GQC1855" s="401"/>
      <c r="GQD1855" s="401"/>
      <c r="GQE1855" s="401"/>
      <c r="GQF1855" s="401"/>
      <c r="GQG1855" s="401"/>
      <c r="GQH1855" s="401"/>
      <c r="GQI1855" s="401"/>
      <c r="GQJ1855" s="401"/>
      <c r="GQK1855" s="401"/>
      <c r="GQL1855" s="401"/>
      <c r="GQM1855" s="401"/>
      <c r="GQN1855" s="401"/>
      <c r="GQO1855" s="401"/>
      <c r="GQP1855" s="401"/>
      <c r="GQQ1855" s="401"/>
      <c r="GQR1855" s="401"/>
      <c r="GQS1855" s="401"/>
      <c r="GQT1855" s="401"/>
      <c r="GQU1855" s="401"/>
      <c r="GQV1855" s="401"/>
      <c r="GQW1855" s="401"/>
      <c r="GQX1855" s="401"/>
      <c r="GQY1855" s="401"/>
      <c r="GQZ1855" s="401"/>
      <c r="GRA1855" s="401"/>
      <c r="GRB1855" s="401"/>
      <c r="GRC1855" s="401"/>
      <c r="GRD1855" s="401"/>
      <c r="GRE1855" s="401"/>
      <c r="GRF1855" s="401"/>
      <c r="GRG1855" s="401"/>
      <c r="GRH1855" s="401"/>
      <c r="GRI1855" s="401"/>
      <c r="GRJ1855" s="401"/>
      <c r="GRK1855" s="401"/>
      <c r="GRL1855" s="401"/>
      <c r="GRM1855" s="401"/>
      <c r="GRN1855" s="401"/>
      <c r="GRO1855" s="401"/>
      <c r="GRP1855" s="401"/>
      <c r="GRQ1855" s="401"/>
      <c r="GRR1855" s="401"/>
      <c r="GRS1855" s="401"/>
      <c r="GRT1855" s="401"/>
      <c r="GRU1855" s="401"/>
      <c r="GRV1855" s="401"/>
      <c r="GRW1855" s="401"/>
      <c r="GRX1855" s="401"/>
      <c r="GRY1855" s="401"/>
      <c r="GRZ1855" s="401"/>
      <c r="GSA1855" s="401"/>
      <c r="GSB1855" s="401"/>
      <c r="GSC1855" s="401"/>
      <c r="GSD1855" s="401"/>
      <c r="GSE1855" s="401"/>
      <c r="GSF1855" s="401"/>
      <c r="GSG1855" s="401"/>
      <c r="GSH1855" s="401"/>
      <c r="GSI1855" s="401"/>
      <c r="GSJ1855" s="401"/>
      <c r="GSK1855" s="401"/>
      <c r="GSL1855" s="401"/>
      <c r="GSM1855" s="401"/>
      <c r="GSN1855" s="401"/>
      <c r="GSO1855" s="401"/>
      <c r="GSP1855" s="401"/>
      <c r="GSQ1855" s="401"/>
      <c r="GSR1855" s="401"/>
      <c r="GSS1855" s="401"/>
      <c r="GST1855" s="401"/>
      <c r="GSU1855" s="401"/>
      <c r="GSV1855" s="401"/>
      <c r="GSW1855" s="401"/>
      <c r="GSX1855" s="401"/>
      <c r="GSY1855" s="401"/>
      <c r="GSZ1855" s="401"/>
      <c r="GTA1855" s="401"/>
      <c r="GTB1855" s="401"/>
      <c r="GTC1855" s="401"/>
      <c r="GTD1855" s="401"/>
      <c r="GTE1855" s="401"/>
      <c r="GTF1855" s="401"/>
      <c r="GTG1855" s="401"/>
      <c r="GTH1855" s="401"/>
      <c r="GTI1855" s="401"/>
      <c r="GTJ1855" s="401"/>
      <c r="GTK1855" s="401"/>
      <c r="GTL1855" s="401"/>
      <c r="GTM1855" s="401"/>
      <c r="GTN1855" s="401"/>
      <c r="GTO1855" s="401"/>
      <c r="GTP1855" s="401"/>
      <c r="GTQ1855" s="401"/>
      <c r="GTR1855" s="401"/>
      <c r="GTS1855" s="401"/>
      <c r="GTT1855" s="401"/>
      <c r="GTU1855" s="401"/>
      <c r="GTV1855" s="401"/>
      <c r="GTW1855" s="401"/>
      <c r="GTX1855" s="401"/>
      <c r="GTY1855" s="401"/>
      <c r="GTZ1855" s="401"/>
      <c r="GUA1855" s="401"/>
      <c r="GUB1855" s="401"/>
      <c r="GUC1855" s="401"/>
      <c r="GUD1855" s="401"/>
      <c r="GUE1855" s="401"/>
      <c r="GUF1855" s="401"/>
      <c r="GUG1855" s="401"/>
      <c r="GUH1855" s="401"/>
      <c r="GUI1855" s="401"/>
      <c r="GUJ1855" s="401"/>
      <c r="GUK1855" s="401"/>
      <c r="GUL1855" s="401"/>
      <c r="GUM1855" s="401"/>
      <c r="GUN1855" s="401"/>
      <c r="GUO1855" s="401"/>
      <c r="GUP1855" s="401"/>
      <c r="GUQ1855" s="401"/>
      <c r="GUR1855" s="401"/>
      <c r="GUS1855" s="401"/>
      <c r="GUT1855" s="401"/>
      <c r="GUU1855" s="401"/>
      <c r="GUV1855" s="401"/>
      <c r="GUW1855" s="401"/>
      <c r="GUX1855" s="401"/>
      <c r="GUY1855" s="401"/>
      <c r="GUZ1855" s="401"/>
      <c r="GVA1855" s="401"/>
      <c r="GVB1855" s="401"/>
      <c r="GVC1855" s="401"/>
      <c r="GVD1855" s="401"/>
      <c r="GVE1855" s="401"/>
      <c r="GVF1855" s="401"/>
      <c r="GVG1855" s="401"/>
      <c r="GVH1855" s="401"/>
      <c r="GVI1855" s="401"/>
      <c r="GVJ1855" s="401"/>
      <c r="GVK1855" s="401"/>
      <c r="GVL1855" s="401"/>
      <c r="GVM1855" s="401"/>
      <c r="GVN1855" s="401"/>
      <c r="GVO1855" s="401"/>
      <c r="GVP1855" s="401"/>
      <c r="GVQ1855" s="401"/>
      <c r="GVR1855" s="401"/>
      <c r="GVS1855" s="401"/>
      <c r="GVT1855" s="401"/>
      <c r="GVU1855" s="401"/>
      <c r="GVV1855" s="401"/>
      <c r="GVW1855" s="401"/>
      <c r="GVX1855" s="401"/>
      <c r="GVY1855" s="401"/>
      <c r="GVZ1855" s="401"/>
      <c r="GWA1855" s="401"/>
      <c r="GWB1855" s="401"/>
      <c r="GWC1855" s="401"/>
      <c r="GWD1855" s="401"/>
      <c r="GWE1855" s="401"/>
      <c r="GWF1855" s="401"/>
      <c r="GWG1855" s="401"/>
      <c r="GWH1855" s="401"/>
      <c r="GWI1855" s="401"/>
      <c r="GWJ1855" s="401"/>
      <c r="GWK1855" s="401"/>
      <c r="GWL1855" s="401"/>
      <c r="GWM1855" s="401"/>
      <c r="GWN1855" s="401"/>
      <c r="GWO1855" s="401"/>
      <c r="GWP1855" s="401"/>
      <c r="GWQ1855" s="401"/>
      <c r="GWR1855" s="401"/>
      <c r="GWS1855" s="401"/>
      <c r="GWT1855" s="401"/>
      <c r="GWU1855" s="401"/>
      <c r="GWV1855" s="401"/>
      <c r="GWW1855" s="401"/>
      <c r="GWX1855" s="401"/>
      <c r="GWY1855" s="401"/>
      <c r="GWZ1855" s="401"/>
      <c r="GXA1855" s="401"/>
      <c r="GXB1855" s="401"/>
      <c r="GXC1855" s="401"/>
      <c r="GXD1855" s="401"/>
      <c r="GXE1855" s="401"/>
      <c r="GXF1855" s="401"/>
      <c r="GXG1855" s="401"/>
      <c r="GXH1855" s="401"/>
      <c r="GXI1855" s="401"/>
      <c r="GXJ1855" s="401"/>
      <c r="GXK1855" s="401"/>
      <c r="GXL1855" s="401"/>
      <c r="GXM1855" s="401"/>
      <c r="GXN1855" s="401"/>
      <c r="GXO1855" s="401"/>
      <c r="GXP1855" s="401"/>
      <c r="GXQ1855" s="401"/>
      <c r="GXR1855" s="401"/>
      <c r="GXS1855" s="401"/>
      <c r="GXT1855" s="401"/>
      <c r="GXU1855" s="401"/>
      <c r="GXV1855" s="401"/>
      <c r="GXW1855" s="401"/>
      <c r="GXX1855" s="401"/>
      <c r="GXY1855" s="401"/>
      <c r="GXZ1855" s="401"/>
      <c r="GYA1855" s="401"/>
      <c r="GYB1855" s="401"/>
      <c r="GYC1855" s="401"/>
      <c r="GYD1855" s="401"/>
      <c r="GYE1855" s="401"/>
      <c r="GYF1855" s="401"/>
      <c r="GYG1855" s="401"/>
      <c r="GYH1855" s="401"/>
      <c r="GYI1855" s="401"/>
      <c r="GYJ1855" s="401"/>
      <c r="GYK1855" s="401"/>
      <c r="GYL1855" s="401"/>
      <c r="GYM1855" s="401"/>
      <c r="GYN1855" s="401"/>
      <c r="GYO1855" s="401"/>
      <c r="GYP1855" s="401"/>
      <c r="GYQ1855" s="401"/>
      <c r="GYR1855" s="401"/>
      <c r="GYS1855" s="401"/>
      <c r="GYT1855" s="401"/>
      <c r="GYU1855" s="401"/>
      <c r="GYV1855" s="401"/>
      <c r="GYW1855" s="401"/>
      <c r="GYX1855" s="401"/>
      <c r="GYY1855" s="401"/>
      <c r="GYZ1855" s="401"/>
      <c r="GZA1855" s="401"/>
      <c r="GZB1855" s="401"/>
      <c r="GZC1855" s="401"/>
      <c r="GZD1855" s="401"/>
      <c r="GZE1855" s="401"/>
      <c r="GZF1855" s="401"/>
      <c r="GZG1855" s="401"/>
      <c r="GZH1855" s="401"/>
      <c r="GZI1855" s="401"/>
      <c r="GZJ1855" s="401"/>
      <c r="GZK1855" s="401"/>
      <c r="GZL1855" s="401"/>
      <c r="GZM1855" s="401"/>
      <c r="GZN1855" s="401"/>
      <c r="GZO1855" s="401"/>
      <c r="GZP1855" s="401"/>
      <c r="GZQ1855" s="401"/>
      <c r="GZR1855" s="401"/>
      <c r="GZS1855" s="401"/>
      <c r="GZT1855" s="401"/>
      <c r="GZU1855" s="401"/>
      <c r="GZV1855" s="401"/>
      <c r="GZW1855" s="401"/>
      <c r="GZX1855" s="401"/>
      <c r="GZY1855" s="401"/>
      <c r="GZZ1855" s="401"/>
      <c r="HAA1855" s="401"/>
      <c r="HAB1855" s="401"/>
      <c r="HAC1855" s="401"/>
      <c r="HAD1855" s="401"/>
      <c r="HAE1855" s="401"/>
      <c r="HAF1855" s="401"/>
      <c r="HAG1855" s="401"/>
      <c r="HAH1855" s="401"/>
      <c r="HAI1855" s="401"/>
      <c r="HAJ1855" s="401"/>
      <c r="HAK1855" s="401"/>
      <c r="HAL1855" s="401"/>
      <c r="HAM1855" s="401"/>
      <c r="HAN1855" s="401"/>
      <c r="HAO1855" s="401"/>
      <c r="HAP1855" s="401"/>
      <c r="HAQ1855" s="401"/>
      <c r="HAR1855" s="401"/>
      <c r="HAS1855" s="401"/>
      <c r="HAT1855" s="401"/>
      <c r="HAU1855" s="401"/>
      <c r="HAV1855" s="401"/>
      <c r="HAW1855" s="401"/>
      <c r="HAX1855" s="401"/>
      <c r="HAY1855" s="401"/>
      <c r="HAZ1855" s="401"/>
      <c r="HBA1855" s="401"/>
      <c r="HBB1855" s="401"/>
      <c r="HBC1855" s="401"/>
      <c r="HBD1855" s="401"/>
      <c r="HBE1855" s="401"/>
      <c r="HBF1855" s="401"/>
      <c r="HBG1855" s="401"/>
      <c r="HBH1855" s="401"/>
      <c r="HBI1855" s="401"/>
      <c r="HBJ1855" s="401"/>
      <c r="HBK1855" s="401"/>
      <c r="HBL1855" s="401"/>
      <c r="HBM1855" s="401"/>
      <c r="HBN1855" s="401"/>
      <c r="HBO1855" s="401"/>
      <c r="HBP1855" s="401"/>
      <c r="HBQ1855" s="401"/>
      <c r="HBR1855" s="401"/>
      <c r="HBS1855" s="401"/>
      <c r="HBT1855" s="401"/>
      <c r="HBU1855" s="401"/>
      <c r="HBV1855" s="401"/>
      <c r="HBW1855" s="401"/>
      <c r="HBX1855" s="401"/>
      <c r="HBY1855" s="401"/>
      <c r="HBZ1855" s="401"/>
      <c r="HCA1855" s="401"/>
      <c r="HCB1855" s="401"/>
      <c r="HCC1855" s="401"/>
      <c r="HCD1855" s="401"/>
      <c r="HCE1855" s="401"/>
      <c r="HCF1855" s="401"/>
      <c r="HCG1855" s="401"/>
      <c r="HCH1855" s="401"/>
      <c r="HCI1855" s="401"/>
      <c r="HCJ1855" s="401"/>
      <c r="HCK1855" s="401"/>
      <c r="HCL1855" s="401"/>
      <c r="HCM1855" s="401"/>
      <c r="HCN1855" s="401"/>
      <c r="HCO1855" s="401"/>
      <c r="HCP1855" s="401"/>
      <c r="HCQ1855" s="401"/>
      <c r="HCR1855" s="401"/>
      <c r="HCS1855" s="401"/>
      <c r="HCT1855" s="401"/>
      <c r="HCU1855" s="401"/>
      <c r="HCV1855" s="401"/>
      <c r="HCW1855" s="401"/>
      <c r="HCX1855" s="401"/>
      <c r="HCY1855" s="401"/>
      <c r="HCZ1855" s="401"/>
      <c r="HDA1855" s="401"/>
      <c r="HDB1855" s="401"/>
      <c r="HDC1855" s="401"/>
      <c r="HDD1855" s="401"/>
      <c r="HDE1855" s="401"/>
      <c r="HDF1855" s="401"/>
      <c r="HDG1855" s="401"/>
      <c r="HDH1855" s="401"/>
      <c r="HDI1855" s="401"/>
      <c r="HDJ1855" s="401"/>
      <c r="HDK1855" s="401"/>
      <c r="HDL1855" s="401"/>
      <c r="HDM1855" s="401"/>
      <c r="HDN1855" s="401"/>
      <c r="HDO1855" s="401"/>
      <c r="HDP1855" s="401"/>
      <c r="HDQ1855" s="401"/>
      <c r="HDR1855" s="401"/>
      <c r="HDS1855" s="401"/>
      <c r="HDT1855" s="401"/>
      <c r="HDU1855" s="401"/>
      <c r="HDV1855" s="401"/>
      <c r="HDW1855" s="401"/>
      <c r="HDX1855" s="401"/>
      <c r="HDY1855" s="401"/>
      <c r="HDZ1855" s="401"/>
      <c r="HEA1855" s="401"/>
      <c r="HEB1855" s="401"/>
      <c r="HEC1855" s="401"/>
      <c r="HED1855" s="401"/>
      <c r="HEE1855" s="401"/>
      <c r="HEF1855" s="401"/>
      <c r="HEG1855" s="401"/>
      <c r="HEH1855" s="401"/>
      <c r="HEI1855" s="401"/>
      <c r="HEJ1855" s="401"/>
      <c r="HEK1855" s="401"/>
      <c r="HEL1855" s="401"/>
      <c r="HEM1855" s="401"/>
      <c r="HEN1855" s="401"/>
      <c r="HEO1855" s="401"/>
      <c r="HEP1855" s="401"/>
      <c r="HEQ1855" s="401"/>
      <c r="HER1855" s="401"/>
      <c r="HES1855" s="401"/>
      <c r="HET1855" s="401"/>
      <c r="HEU1855" s="401"/>
      <c r="HEV1855" s="401"/>
      <c r="HEW1855" s="401"/>
      <c r="HEX1855" s="401"/>
      <c r="HEY1855" s="401"/>
      <c r="HEZ1855" s="401"/>
      <c r="HFA1855" s="401"/>
      <c r="HFB1855" s="401"/>
      <c r="HFC1855" s="401"/>
      <c r="HFD1855" s="401"/>
      <c r="HFE1855" s="401"/>
      <c r="HFF1855" s="401"/>
      <c r="HFG1855" s="401"/>
      <c r="HFH1855" s="401"/>
      <c r="HFI1855" s="401"/>
      <c r="HFJ1855" s="401"/>
      <c r="HFK1855" s="401"/>
      <c r="HFL1855" s="401"/>
      <c r="HFM1855" s="401"/>
      <c r="HFN1855" s="401"/>
      <c r="HFO1855" s="401"/>
      <c r="HFP1855" s="401"/>
      <c r="HFQ1855" s="401"/>
      <c r="HFR1855" s="401"/>
      <c r="HFS1855" s="401"/>
      <c r="HFT1855" s="401"/>
      <c r="HFU1855" s="401"/>
      <c r="HFV1855" s="401"/>
      <c r="HFW1855" s="401"/>
      <c r="HFX1855" s="401"/>
      <c r="HFY1855" s="401"/>
      <c r="HFZ1855" s="401"/>
      <c r="HGA1855" s="401"/>
      <c r="HGB1855" s="401"/>
      <c r="HGC1855" s="401"/>
      <c r="HGD1855" s="401"/>
      <c r="HGE1855" s="401"/>
      <c r="HGF1855" s="401"/>
      <c r="HGG1855" s="401"/>
      <c r="HGH1855" s="401"/>
      <c r="HGI1855" s="401"/>
      <c r="HGJ1855" s="401"/>
      <c r="HGK1855" s="401"/>
      <c r="HGL1855" s="401"/>
      <c r="HGM1855" s="401"/>
      <c r="HGN1855" s="401"/>
      <c r="HGO1855" s="401"/>
      <c r="HGP1855" s="401"/>
      <c r="HGQ1855" s="401"/>
      <c r="HGR1855" s="401"/>
      <c r="HGS1855" s="401"/>
      <c r="HGT1855" s="401"/>
      <c r="HGU1855" s="401"/>
      <c r="HGV1855" s="401"/>
      <c r="HGW1855" s="401"/>
      <c r="HGX1855" s="401"/>
      <c r="HGY1855" s="401"/>
      <c r="HGZ1855" s="401"/>
      <c r="HHA1855" s="401"/>
      <c r="HHB1855" s="401"/>
      <c r="HHC1855" s="401"/>
      <c r="HHD1855" s="401"/>
      <c r="HHE1855" s="401"/>
      <c r="HHF1855" s="401"/>
      <c r="HHG1855" s="401"/>
      <c r="HHH1855" s="401"/>
      <c r="HHI1855" s="401"/>
      <c r="HHJ1855" s="401"/>
      <c r="HHK1855" s="401"/>
      <c r="HHL1855" s="401"/>
      <c r="HHM1855" s="401"/>
      <c r="HHN1855" s="401"/>
      <c r="HHO1855" s="401"/>
      <c r="HHP1855" s="401"/>
      <c r="HHQ1855" s="401"/>
      <c r="HHR1855" s="401"/>
      <c r="HHS1855" s="401"/>
      <c r="HHT1855" s="401"/>
      <c r="HHU1855" s="401"/>
      <c r="HHV1855" s="401"/>
      <c r="HHW1855" s="401"/>
      <c r="HHX1855" s="401"/>
      <c r="HHY1855" s="401"/>
      <c r="HHZ1855" s="401"/>
      <c r="HIA1855" s="401"/>
      <c r="HIB1855" s="401"/>
      <c r="HIC1855" s="401"/>
      <c r="HID1855" s="401"/>
      <c r="HIE1855" s="401"/>
      <c r="HIF1855" s="401"/>
      <c r="HIG1855" s="401"/>
      <c r="HIH1855" s="401"/>
      <c r="HII1855" s="401"/>
      <c r="HIJ1855" s="401"/>
      <c r="HIK1855" s="401"/>
      <c r="HIL1855" s="401"/>
      <c r="HIM1855" s="401"/>
      <c r="HIN1855" s="401"/>
      <c r="HIO1855" s="401"/>
      <c r="HIP1855" s="401"/>
      <c r="HIQ1855" s="401"/>
      <c r="HIR1855" s="401"/>
      <c r="HIS1855" s="401"/>
      <c r="HIT1855" s="401"/>
      <c r="HIU1855" s="401"/>
      <c r="HIV1855" s="401"/>
      <c r="HIW1855" s="401"/>
      <c r="HIX1855" s="401"/>
      <c r="HIY1855" s="401"/>
      <c r="HIZ1855" s="401"/>
      <c r="HJA1855" s="401"/>
      <c r="HJB1855" s="401"/>
      <c r="HJC1855" s="401"/>
      <c r="HJD1855" s="401"/>
      <c r="HJE1855" s="401"/>
      <c r="HJF1855" s="401"/>
      <c r="HJG1855" s="401"/>
      <c r="HJH1855" s="401"/>
      <c r="HJI1855" s="401"/>
      <c r="HJJ1855" s="401"/>
      <c r="HJK1855" s="401"/>
      <c r="HJL1855" s="401"/>
      <c r="HJM1855" s="401"/>
      <c r="HJN1855" s="401"/>
      <c r="HJO1855" s="401"/>
      <c r="HJP1855" s="401"/>
      <c r="HJQ1855" s="401"/>
      <c r="HJR1855" s="401"/>
      <c r="HJS1855" s="401"/>
      <c r="HJT1855" s="401"/>
      <c r="HJU1855" s="401"/>
      <c r="HJV1855" s="401"/>
      <c r="HJW1855" s="401"/>
      <c r="HJX1855" s="401"/>
      <c r="HJY1855" s="401"/>
      <c r="HJZ1855" s="401"/>
      <c r="HKA1855" s="401"/>
      <c r="HKB1855" s="401"/>
      <c r="HKC1855" s="401"/>
      <c r="HKD1855" s="401"/>
      <c r="HKE1855" s="401"/>
      <c r="HKF1855" s="401"/>
      <c r="HKG1855" s="401"/>
      <c r="HKH1855" s="401"/>
      <c r="HKI1855" s="401"/>
      <c r="HKJ1855" s="401"/>
      <c r="HKK1855" s="401"/>
      <c r="HKL1855" s="401"/>
      <c r="HKM1855" s="401"/>
      <c r="HKN1855" s="401"/>
      <c r="HKO1855" s="401"/>
      <c r="HKP1855" s="401"/>
      <c r="HKQ1855" s="401"/>
      <c r="HKR1855" s="401"/>
      <c r="HKS1855" s="401"/>
      <c r="HKT1855" s="401"/>
      <c r="HKU1855" s="401"/>
      <c r="HKV1855" s="401"/>
      <c r="HKW1855" s="401"/>
      <c r="HKX1855" s="401"/>
      <c r="HKY1855" s="401"/>
      <c r="HKZ1855" s="401"/>
      <c r="HLA1855" s="401"/>
      <c r="HLB1855" s="401"/>
      <c r="HLC1855" s="401"/>
      <c r="HLD1855" s="401"/>
      <c r="HLE1855" s="401"/>
      <c r="HLF1855" s="401"/>
      <c r="HLG1855" s="401"/>
      <c r="HLH1855" s="401"/>
      <c r="HLI1855" s="401"/>
      <c r="HLJ1855" s="401"/>
      <c r="HLK1855" s="401"/>
      <c r="HLL1855" s="401"/>
      <c r="HLM1855" s="401"/>
      <c r="HLN1855" s="401"/>
      <c r="HLO1855" s="401"/>
      <c r="HLP1855" s="401"/>
      <c r="HLQ1855" s="401"/>
      <c r="HLR1855" s="401"/>
      <c r="HLS1855" s="401"/>
      <c r="HLT1855" s="401"/>
      <c r="HLU1855" s="401"/>
      <c r="HLV1855" s="401"/>
      <c r="HLW1855" s="401"/>
      <c r="HLX1855" s="401"/>
      <c r="HLY1855" s="401"/>
      <c r="HLZ1855" s="401"/>
      <c r="HMA1855" s="401"/>
      <c r="HMB1855" s="401"/>
      <c r="HMC1855" s="401"/>
      <c r="HMD1855" s="401"/>
      <c r="HME1855" s="401"/>
      <c r="HMF1855" s="401"/>
      <c r="HMG1855" s="401"/>
      <c r="HMH1855" s="401"/>
      <c r="HMI1855" s="401"/>
      <c r="HMJ1855" s="401"/>
      <c r="HMK1855" s="401"/>
      <c r="HML1855" s="401"/>
      <c r="HMM1855" s="401"/>
      <c r="HMN1855" s="401"/>
      <c r="HMO1855" s="401"/>
      <c r="HMP1855" s="401"/>
      <c r="HMQ1855" s="401"/>
      <c r="HMR1855" s="401"/>
      <c r="HMS1855" s="401"/>
      <c r="HMT1855" s="401"/>
      <c r="HMU1855" s="401"/>
      <c r="HMV1855" s="401"/>
      <c r="HMW1855" s="401"/>
      <c r="HMX1855" s="401"/>
      <c r="HMY1855" s="401"/>
      <c r="HMZ1855" s="401"/>
      <c r="HNA1855" s="401"/>
      <c r="HNB1855" s="401"/>
      <c r="HNC1855" s="401"/>
      <c r="HND1855" s="401"/>
      <c r="HNE1855" s="401"/>
      <c r="HNF1855" s="401"/>
      <c r="HNG1855" s="401"/>
      <c r="HNH1855" s="401"/>
      <c r="HNI1855" s="401"/>
      <c r="HNJ1855" s="401"/>
      <c r="HNK1855" s="401"/>
      <c r="HNL1855" s="401"/>
      <c r="HNM1855" s="401"/>
      <c r="HNN1855" s="401"/>
      <c r="HNO1855" s="401"/>
      <c r="HNP1855" s="401"/>
      <c r="HNQ1855" s="401"/>
      <c r="HNR1855" s="401"/>
      <c r="HNS1855" s="401"/>
      <c r="HNT1855" s="401"/>
      <c r="HNU1855" s="401"/>
      <c r="HNV1855" s="401"/>
      <c r="HNW1855" s="401"/>
      <c r="HNX1855" s="401"/>
      <c r="HNY1855" s="401"/>
      <c r="HNZ1855" s="401"/>
      <c r="HOA1855" s="401"/>
      <c r="HOB1855" s="401"/>
      <c r="HOC1855" s="401"/>
      <c r="HOD1855" s="401"/>
      <c r="HOE1855" s="401"/>
      <c r="HOF1855" s="401"/>
      <c r="HOG1855" s="401"/>
      <c r="HOH1855" s="401"/>
      <c r="HOI1855" s="401"/>
      <c r="HOJ1855" s="401"/>
      <c r="HOK1855" s="401"/>
      <c r="HOL1855" s="401"/>
      <c r="HOM1855" s="401"/>
      <c r="HON1855" s="401"/>
      <c r="HOO1855" s="401"/>
      <c r="HOP1855" s="401"/>
      <c r="HOQ1855" s="401"/>
      <c r="HOR1855" s="401"/>
      <c r="HOS1855" s="401"/>
      <c r="HOT1855" s="401"/>
      <c r="HOU1855" s="401"/>
      <c r="HOV1855" s="401"/>
      <c r="HOW1855" s="401"/>
      <c r="HOX1855" s="401"/>
      <c r="HOY1855" s="401"/>
      <c r="HOZ1855" s="401"/>
      <c r="HPA1855" s="401"/>
      <c r="HPB1855" s="401"/>
      <c r="HPC1855" s="401"/>
      <c r="HPD1855" s="401"/>
      <c r="HPE1855" s="401"/>
      <c r="HPF1855" s="401"/>
      <c r="HPG1855" s="401"/>
      <c r="HPH1855" s="401"/>
      <c r="HPI1855" s="401"/>
      <c r="HPJ1855" s="401"/>
      <c r="HPK1855" s="401"/>
      <c r="HPL1855" s="401"/>
      <c r="HPM1855" s="401"/>
      <c r="HPN1855" s="401"/>
      <c r="HPO1855" s="401"/>
      <c r="HPP1855" s="401"/>
      <c r="HPQ1855" s="401"/>
      <c r="HPR1855" s="401"/>
      <c r="HPS1855" s="401"/>
      <c r="HPT1855" s="401"/>
      <c r="HPU1855" s="401"/>
      <c r="HPV1855" s="401"/>
      <c r="HPW1855" s="401"/>
      <c r="HPX1855" s="401"/>
      <c r="HPY1855" s="401"/>
      <c r="HPZ1855" s="401"/>
      <c r="HQA1855" s="401"/>
      <c r="HQB1855" s="401"/>
      <c r="HQC1855" s="401"/>
      <c r="HQD1855" s="401"/>
      <c r="HQE1855" s="401"/>
      <c r="HQF1855" s="401"/>
      <c r="HQG1855" s="401"/>
      <c r="HQH1855" s="401"/>
      <c r="HQI1855" s="401"/>
      <c r="HQJ1855" s="401"/>
      <c r="HQK1855" s="401"/>
      <c r="HQL1855" s="401"/>
      <c r="HQM1855" s="401"/>
      <c r="HQN1855" s="401"/>
      <c r="HQO1855" s="401"/>
      <c r="HQP1855" s="401"/>
      <c r="HQQ1855" s="401"/>
      <c r="HQR1855" s="401"/>
      <c r="HQS1855" s="401"/>
      <c r="HQT1855" s="401"/>
      <c r="HQU1855" s="401"/>
      <c r="HQV1855" s="401"/>
      <c r="HQW1855" s="401"/>
      <c r="HQX1855" s="401"/>
      <c r="HQY1855" s="401"/>
      <c r="HQZ1855" s="401"/>
      <c r="HRA1855" s="401"/>
      <c r="HRB1855" s="401"/>
      <c r="HRC1855" s="401"/>
      <c r="HRD1855" s="401"/>
      <c r="HRE1855" s="401"/>
      <c r="HRF1855" s="401"/>
      <c r="HRG1855" s="401"/>
      <c r="HRH1855" s="401"/>
      <c r="HRI1855" s="401"/>
      <c r="HRJ1855" s="401"/>
      <c r="HRK1855" s="401"/>
      <c r="HRL1855" s="401"/>
      <c r="HRM1855" s="401"/>
      <c r="HRN1855" s="401"/>
      <c r="HRO1855" s="401"/>
      <c r="HRP1855" s="401"/>
      <c r="HRQ1855" s="401"/>
      <c r="HRR1855" s="401"/>
      <c r="HRS1855" s="401"/>
      <c r="HRT1855" s="401"/>
      <c r="HRU1855" s="401"/>
      <c r="HRV1855" s="401"/>
      <c r="HRW1855" s="401"/>
      <c r="HRX1855" s="401"/>
      <c r="HRY1855" s="401"/>
      <c r="HRZ1855" s="401"/>
      <c r="HSA1855" s="401"/>
      <c r="HSB1855" s="401"/>
      <c r="HSC1855" s="401"/>
      <c r="HSD1855" s="401"/>
      <c r="HSE1855" s="401"/>
      <c r="HSF1855" s="401"/>
      <c r="HSG1855" s="401"/>
      <c r="HSH1855" s="401"/>
      <c r="HSI1855" s="401"/>
      <c r="HSJ1855" s="401"/>
      <c r="HSK1855" s="401"/>
      <c r="HSL1855" s="401"/>
      <c r="HSM1855" s="401"/>
      <c r="HSN1855" s="401"/>
      <c r="HSO1855" s="401"/>
      <c r="HSP1855" s="401"/>
      <c r="HSQ1855" s="401"/>
      <c r="HSR1855" s="401"/>
      <c r="HSS1855" s="401"/>
      <c r="HST1855" s="401"/>
      <c r="HSU1855" s="401"/>
      <c r="HSV1855" s="401"/>
      <c r="HSW1855" s="401"/>
      <c r="HSX1855" s="401"/>
      <c r="HSY1855" s="401"/>
      <c r="HSZ1855" s="401"/>
      <c r="HTA1855" s="401"/>
      <c r="HTB1855" s="401"/>
      <c r="HTC1855" s="401"/>
      <c r="HTD1855" s="401"/>
      <c r="HTE1855" s="401"/>
      <c r="HTF1855" s="401"/>
      <c r="HTG1855" s="401"/>
      <c r="HTH1855" s="401"/>
      <c r="HTI1855" s="401"/>
      <c r="HTJ1855" s="401"/>
      <c r="HTK1855" s="401"/>
      <c r="HTL1855" s="401"/>
      <c r="HTM1855" s="401"/>
      <c r="HTN1855" s="401"/>
      <c r="HTO1855" s="401"/>
      <c r="HTP1855" s="401"/>
      <c r="HTQ1855" s="401"/>
      <c r="HTR1855" s="401"/>
      <c r="HTS1855" s="401"/>
      <c r="HTT1855" s="401"/>
      <c r="HTU1855" s="401"/>
      <c r="HTV1855" s="401"/>
      <c r="HTW1855" s="401"/>
      <c r="HTX1855" s="401"/>
      <c r="HTY1855" s="401"/>
      <c r="HTZ1855" s="401"/>
      <c r="HUA1855" s="401"/>
      <c r="HUB1855" s="401"/>
      <c r="HUC1855" s="401"/>
      <c r="HUD1855" s="401"/>
      <c r="HUE1855" s="401"/>
      <c r="HUF1855" s="401"/>
      <c r="HUG1855" s="401"/>
      <c r="HUH1855" s="401"/>
      <c r="HUI1855" s="401"/>
      <c r="HUJ1855" s="401"/>
      <c r="HUK1855" s="401"/>
      <c r="HUL1855" s="401"/>
      <c r="HUM1855" s="401"/>
      <c r="HUN1855" s="401"/>
      <c r="HUO1855" s="401"/>
      <c r="HUP1855" s="401"/>
      <c r="HUQ1855" s="401"/>
      <c r="HUR1855" s="401"/>
      <c r="HUS1855" s="401"/>
      <c r="HUT1855" s="401"/>
      <c r="HUU1855" s="401"/>
      <c r="HUV1855" s="401"/>
      <c r="HUW1855" s="401"/>
      <c r="HUX1855" s="401"/>
      <c r="HUY1855" s="401"/>
      <c r="HUZ1855" s="401"/>
      <c r="HVA1855" s="401"/>
      <c r="HVB1855" s="401"/>
      <c r="HVC1855" s="401"/>
      <c r="HVD1855" s="401"/>
      <c r="HVE1855" s="401"/>
      <c r="HVF1855" s="401"/>
      <c r="HVG1855" s="401"/>
      <c r="HVH1855" s="401"/>
      <c r="HVI1855" s="401"/>
      <c r="HVJ1855" s="401"/>
      <c r="HVK1855" s="401"/>
      <c r="HVL1855" s="401"/>
      <c r="HVM1855" s="401"/>
      <c r="HVN1855" s="401"/>
      <c r="HVO1855" s="401"/>
      <c r="HVP1855" s="401"/>
      <c r="HVQ1855" s="401"/>
      <c r="HVR1855" s="401"/>
      <c r="HVS1855" s="401"/>
      <c r="HVT1855" s="401"/>
      <c r="HVU1855" s="401"/>
      <c r="HVV1855" s="401"/>
      <c r="HVW1855" s="401"/>
      <c r="HVX1855" s="401"/>
      <c r="HVY1855" s="401"/>
      <c r="HVZ1855" s="401"/>
      <c r="HWA1855" s="401"/>
      <c r="HWB1855" s="401"/>
      <c r="HWC1855" s="401"/>
      <c r="HWD1855" s="401"/>
      <c r="HWE1855" s="401"/>
      <c r="HWF1855" s="401"/>
      <c r="HWG1855" s="401"/>
      <c r="HWH1855" s="401"/>
      <c r="HWI1855" s="401"/>
      <c r="HWJ1855" s="401"/>
      <c r="HWK1855" s="401"/>
      <c r="HWL1855" s="401"/>
      <c r="HWM1855" s="401"/>
      <c r="HWN1855" s="401"/>
      <c r="HWO1855" s="401"/>
      <c r="HWP1855" s="401"/>
      <c r="HWQ1855" s="401"/>
      <c r="HWR1855" s="401"/>
      <c r="HWS1855" s="401"/>
      <c r="HWT1855" s="401"/>
      <c r="HWU1855" s="401"/>
      <c r="HWV1855" s="401"/>
      <c r="HWW1855" s="401"/>
      <c r="HWX1855" s="401"/>
      <c r="HWY1855" s="401"/>
      <c r="HWZ1855" s="401"/>
      <c r="HXA1855" s="401"/>
      <c r="HXB1855" s="401"/>
      <c r="HXC1855" s="401"/>
      <c r="HXD1855" s="401"/>
      <c r="HXE1855" s="401"/>
      <c r="HXF1855" s="401"/>
      <c r="HXG1855" s="401"/>
      <c r="HXH1855" s="401"/>
      <c r="HXI1855" s="401"/>
      <c r="HXJ1855" s="401"/>
      <c r="HXK1855" s="401"/>
      <c r="HXL1855" s="401"/>
      <c r="HXM1855" s="401"/>
      <c r="HXN1855" s="401"/>
      <c r="HXO1855" s="401"/>
      <c r="HXP1855" s="401"/>
      <c r="HXQ1855" s="401"/>
      <c r="HXR1855" s="401"/>
      <c r="HXS1855" s="401"/>
      <c r="HXT1855" s="401"/>
      <c r="HXU1855" s="401"/>
      <c r="HXV1855" s="401"/>
      <c r="HXW1855" s="401"/>
      <c r="HXX1855" s="401"/>
      <c r="HXY1855" s="401"/>
      <c r="HXZ1855" s="401"/>
      <c r="HYA1855" s="401"/>
      <c r="HYB1855" s="401"/>
      <c r="HYC1855" s="401"/>
      <c r="HYD1855" s="401"/>
      <c r="HYE1855" s="401"/>
      <c r="HYF1855" s="401"/>
      <c r="HYG1855" s="401"/>
      <c r="HYH1855" s="401"/>
      <c r="HYI1855" s="401"/>
      <c r="HYJ1855" s="401"/>
      <c r="HYK1855" s="401"/>
      <c r="HYL1855" s="401"/>
      <c r="HYM1855" s="401"/>
      <c r="HYN1855" s="401"/>
      <c r="HYO1855" s="401"/>
      <c r="HYP1855" s="401"/>
      <c r="HYQ1855" s="401"/>
      <c r="HYR1855" s="401"/>
      <c r="HYS1855" s="401"/>
      <c r="HYT1855" s="401"/>
      <c r="HYU1855" s="401"/>
      <c r="HYV1855" s="401"/>
      <c r="HYW1855" s="401"/>
      <c r="HYX1855" s="401"/>
      <c r="HYY1855" s="401"/>
      <c r="HYZ1855" s="401"/>
      <c r="HZA1855" s="401"/>
      <c r="HZB1855" s="401"/>
      <c r="HZC1855" s="401"/>
      <c r="HZD1855" s="401"/>
      <c r="HZE1855" s="401"/>
      <c r="HZF1855" s="401"/>
      <c r="HZG1855" s="401"/>
      <c r="HZH1855" s="401"/>
      <c r="HZI1855" s="401"/>
      <c r="HZJ1855" s="401"/>
      <c r="HZK1855" s="401"/>
      <c r="HZL1855" s="401"/>
      <c r="HZM1855" s="401"/>
      <c r="HZN1855" s="401"/>
      <c r="HZO1855" s="401"/>
      <c r="HZP1855" s="401"/>
      <c r="HZQ1855" s="401"/>
      <c r="HZR1855" s="401"/>
      <c r="HZS1855" s="401"/>
      <c r="HZT1855" s="401"/>
      <c r="HZU1855" s="401"/>
      <c r="HZV1855" s="401"/>
      <c r="HZW1855" s="401"/>
      <c r="HZX1855" s="401"/>
      <c r="HZY1855" s="401"/>
      <c r="HZZ1855" s="401"/>
      <c r="IAA1855" s="401"/>
      <c r="IAB1855" s="401"/>
      <c r="IAC1855" s="401"/>
      <c r="IAD1855" s="401"/>
      <c r="IAE1855" s="401"/>
      <c r="IAF1855" s="401"/>
      <c r="IAG1855" s="401"/>
      <c r="IAH1855" s="401"/>
      <c r="IAI1855" s="401"/>
      <c r="IAJ1855" s="401"/>
      <c r="IAK1855" s="401"/>
      <c r="IAL1855" s="401"/>
      <c r="IAM1855" s="401"/>
      <c r="IAN1855" s="401"/>
      <c r="IAO1855" s="401"/>
      <c r="IAP1855" s="401"/>
      <c r="IAQ1855" s="401"/>
      <c r="IAR1855" s="401"/>
      <c r="IAS1855" s="401"/>
      <c r="IAT1855" s="401"/>
      <c r="IAU1855" s="401"/>
      <c r="IAV1855" s="401"/>
      <c r="IAW1855" s="401"/>
      <c r="IAX1855" s="401"/>
      <c r="IAY1855" s="401"/>
      <c r="IAZ1855" s="401"/>
      <c r="IBA1855" s="401"/>
      <c r="IBB1855" s="401"/>
      <c r="IBC1855" s="401"/>
      <c r="IBD1855" s="401"/>
      <c r="IBE1855" s="401"/>
      <c r="IBF1855" s="401"/>
      <c r="IBG1855" s="401"/>
      <c r="IBH1855" s="401"/>
      <c r="IBI1855" s="401"/>
      <c r="IBJ1855" s="401"/>
      <c r="IBK1855" s="401"/>
      <c r="IBL1855" s="401"/>
      <c r="IBM1855" s="401"/>
      <c r="IBN1855" s="401"/>
      <c r="IBO1855" s="401"/>
      <c r="IBP1855" s="401"/>
      <c r="IBQ1855" s="401"/>
      <c r="IBR1855" s="401"/>
      <c r="IBS1855" s="401"/>
      <c r="IBT1855" s="401"/>
      <c r="IBU1855" s="401"/>
      <c r="IBV1855" s="401"/>
      <c r="IBW1855" s="401"/>
      <c r="IBX1855" s="401"/>
      <c r="IBY1855" s="401"/>
      <c r="IBZ1855" s="401"/>
      <c r="ICA1855" s="401"/>
      <c r="ICB1855" s="401"/>
      <c r="ICC1855" s="401"/>
      <c r="ICD1855" s="401"/>
      <c r="ICE1855" s="401"/>
      <c r="ICF1855" s="401"/>
      <c r="ICG1855" s="401"/>
      <c r="ICH1855" s="401"/>
      <c r="ICI1855" s="401"/>
      <c r="ICJ1855" s="401"/>
      <c r="ICK1855" s="401"/>
      <c r="ICL1855" s="401"/>
      <c r="ICM1855" s="401"/>
      <c r="ICN1855" s="401"/>
      <c r="ICO1855" s="401"/>
      <c r="ICP1855" s="401"/>
      <c r="ICQ1855" s="401"/>
      <c r="ICR1855" s="401"/>
      <c r="ICS1855" s="401"/>
      <c r="ICT1855" s="401"/>
      <c r="ICU1855" s="401"/>
      <c r="ICV1855" s="401"/>
      <c r="ICW1855" s="401"/>
      <c r="ICX1855" s="401"/>
      <c r="ICY1855" s="401"/>
      <c r="ICZ1855" s="401"/>
      <c r="IDA1855" s="401"/>
      <c r="IDB1855" s="401"/>
      <c r="IDC1855" s="401"/>
      <c r="IDD1855" s="401"/>
      <c r="IDE1855" s="401"/>
      <c r="IDF1855" s="401"/>
      <c r="IDG1855" s="401"/>
      <c r="IDH1855" s="401"/>
      <c r="IDI1855" s="401"/>
      <c r="IDJ1855" s="401"/>
      <c r="IDK1855" s="401"/>
      <c r="IDL1855" s="401"/>
      <c r="IDM1855" s="401"/>
      <c r="IDN1855" s="401"/>
      <c r="IDO1855" s="401"/>
      <c r="IDP1855" s="401"/>
      <c r="IDQ1855" s="401"/>
      <c r="IDR1855" s="401"/>
      <c r="IDS1855" s="401"/>
      <c r="IDT1855" s="401"/>
      <c r="IDU1855" s="401"/>
      <c r="IDV1855" s="401"/>
      <c r="IDW1855" s="401"/>
      <c r="IDX1855" s="401"/>
      <c r="IDY1855" s="401"/>
      <c r="IDZ1855" s="401"/>
      <c r="IEA1855" s="401"/>
      <c r="IEB1855" s="401"/>
      <c r="IEC1855" s="401"/>
      <c r="IED1855" s="401"/>
      <c r="IEE1855" s="401"/>
      <c r="IEF1855" s="401"/>
      <c r="IEG1855" s="401"/>
      <c r="IEH1855" s="401"/>
      <c r="IEI1855" s="401"/>
      <c r="IEJ1855" s="401"/>
      <c r="IEK1855" s="401"/>
      <c r="IEL1855" s="401"/>
      <c r="IEM1855" s="401"/>
      <c r="IEN1855" s="401"/>
      <c r="IEO1855" s="401"/>
      <c r="IEP1855" s="401"/>
      <c r="IEQ1855" s="401"/>
      <c r="IER1855" s="401"/>
      <c r="IES1855" s="401"/>
      <c r="IET1855" s="401"/>
      <c r="IEU1855" s="401"/>
      <c r="IEV1855" s="401"/>
      <c r="IEW1855" s="401"/>
      <c r="IEX1855" s="401"/>
      <c r="IEY1855" s="401"/>
      <c r="IEZ1855" s="401"/>
      <c r="IFA1855" s="401"/>
      <c r="IFB1855" s="401"/>
      <c r="IFC1855" s="401"/>
      <c r="IFD1855" s="401"/>
      <c r="IFE1855" s="401"/>
      <c r="IFF1855" s="401"/>
      <c r="IFG1855" s="401"/>
      <c r="IFH1855" s="401"/>
      <c r="IFI1855" s="401"/>
      <c r="IFJ1855" s="401"/>
      <c r="IFK1855" s="401"/>
      <c r="IFL1855" s="401"/>
      <c r="IFM1855" s="401"/>
      <c r="IFN1855" s="401"/>
      <c r="IFO1855" s="401"/>
      <c r="IFP1855" s="401"/>
      <c r="IFQ1855" s="401"/>
      <c r="IFR1855" s="401"/>
      <c r="IFS1855" s="401"/>
      <c r="IFT1855" s="401"/>
      <c r="IFU1855" s="401"/>
      <c r="IFV1855" s="401"/>
      <c r="IFW1855" s="401"/>
      <c r="IFX1855" s="401"/>
      <c r="IFY1855" s="401"/>
      <c r="IFZ1855" s="401"/>
      <c r="IGA1855" s="401"/>
      <c r="IGB1855" s="401"/>
      <c r="IGC1855" s="401"/>
      <c r="IGD1855" s="401"/>
      <c r="IGE1855" s="401"/>
      <c r="IGF1855" s="401"/>
      <c r="IGG1855" s="401"/>
      <c r="IGH1855" s="401"/>
      <c r="IGI1855" s="401"/>
      <c r="IGJ1855" s="401"/>
      <c r="IGK1855" s="401"/>
      <c r="IGL1855" s="401"/>
      <c r="IGM1855" s="401"/>
      <c r="IGN1855" s="401"/>
      <c r="IGO1855" s="401"/>
      <c r="IGP1855" s="401"/>
      <c r="IGQ1855" s="401"/>
      <c r="IGR1855" s="401"/>
      <c r="IGS1855" s="401"/>
      <c r="IGT1855" s="401"/>
      <c r="IGU1855" s="401"/>
      <c r="IGV1855" s="401"/>
      <c r="IGW1855" s="401"/>
      <c r="IGX1855" s="401"/>
      <c r="IGY1855" s="401"/>
      <c r="IGZ1855" s="401"/>
      <c r="IHA1855" s="401"/>
      <c r="IHB1855" s="401"/>
      <c r="IHC1855" s="401"/>
      <c r="IHD1855" s="401"/>
      <c r="IHE1855" s="401"/>
      <c r="IHF1855" s="401"/>
      <c r="IHG1855" s="401"/>
      <c r="IHH1855" s="401"/>
      <c r="IHI1855" s="401"/>
      <c r="IHJ1855" s="401"/>
      <c r="IHK1855" s="401"/>
      <c r="IHL1855" s="401"/>
      <c r="IHM1855" s="401"/>
      <c r="IHN1855" s="401"/>
      <c r="IHO1855" s="401"/>
      <c r="IHP1855" s="401"/>
      <c r="IHQ1855" s="401"/>
      <c r="IHR1855" s="401"/>
      <c r="IHS1855" s="401"/>
      <c r="IHT1855" s="401"/>
      <c r="IHU1855" s="401"/>
      <c r="IHV1855" s="401"/>
      <c r="IHW1855" s="401"/>
      <c r="IHX1855" s="401"/>
      <c r="IHY1855" s="401"/>
      <c r="IHZ1855" s="401"/>
      <c r="IIA1855" s="401"/>
      <c r="IIB1855" s="401"/>
      <c r="IIC1855" s="401"/>
      <c r="IID1855" s="401"/>
      <c r="IIE1855" s="401"/>
      <c r="IIF1855" s="401"/>
      <c r="IIG1855" s="401"/>
      <c r="IIH1855" s="401"/>
      <c r="III1855" s="401"/>
      <c r="IIJ1855" s="401"/>
      <c r="IIK1855" s="401"/>
      <c r="IIL1855" s="401"/>
      <c r="IIM1855" s="401"/>
      <c r="IIN1855" s="401"/>
      <c r="IIO1855" s="401"/>
      <c r="IIP1855" s="401"/>
      <c r="IIQ1855" s="401"/>
      <c r="IIR1855" s="401"/>
      <c r="IIS1855" s="401"/>
      <c r="IIT1855" s="401"/>
      <c r="IIU1855" s="401"/>
      <c r="IIV1855" s="401"/>
      <c r="IIW1855" s="401"/>
      <c r="IIX1855" s="401"/>
      <c r="IIY1855" s="401"/>
      <c r="IIZ1855" s="401"/>
      <c r="IJA1855" s="401"/>
      <c r="IJB1855" s="401"/>
      <c r="IJC1855" s="401"/>
      <c r="IJD1855" s="401"/>
      <c r="IJE1855" s="401"/>
      <c r="IJF1855" s="401"/>
      <c r="IJG1855" s="401"/>
      <c r="IJH1855" s="401"/>
      <c r="IJI1855" s="401"/>
      <c r="IJJ1855" s="401"/>
      <c r="IJK1855" s="401"/>
      <c r="IJL1855" s="401"/>
      <c r="IJM1855" s="401"/>
      <c r="IJN1855" s="401"/>
      <c r="IJO1855" s="401"/>
      <c r="IJP1855" s="401"/>
      <c r="IJQ1855" s="401"/>
      <c r="IJR1855" s="401"/>
      <c r="IJS1855" s="401"/>
      <c r="IJT1855" s="401"/>
      <c r="IJU1855" s="401"/>
      <c r="IJV1855" s="401"/>
      <c r="IJW1855" s="401"/>
      <c r="IJX1855" s="401"/>
      <c r="IJY1855" s="401"/>
      <c r="IJZ1855" s="401"/>
      <c r="IKA1855" s="401"/>
      <c r="IKB1855" s="401"/>
      <c r="IKC1855" s="401"/>
      <c r="IKD1855" s="401"/>
      <c r="IKE1855" s="401"/>
      <c r="IKF1855" s="401"/>
      <c r="IKG1855" s="401"/>
      <c r="IKH1855" s="401"/>
      <c r="IKI1855" s="401"/>
      <c r="IKJ1855" s="401"/>
      <c r="IKK1855" s="401"/>
      <c r="IKL1855" s="401"/>
      <c r="IKM1855" s="401"/>
      <c r="IKN1855" s="401"/>
      <c r="IKO1855" s="401"/>
      <c r="IKP1855" s="401"/>
      <c r="IKQ1855" s="401"/>
      <c r="IKR1855" s="401"/>
      <c r="IKS1855" s="401"/>
      <c r="IKT1855" s="401"/>
      <c r="IKU1855" s="401"/>
      <c r="IKV1855" s="401"/>
      <c r="IKW1855" s="401"/>
      <c r="IKX1855" s="401"/>
      <c r="IKY1855" s="401"/>
      <c r="IKZ1855" s="401"/>
      <c r="ILA1855" s="401"/>
      <c r="ILB1855" s="401"/>
      <c r="ILC1855" s="401"/>
      <c r="ILD1855" s="401"/>
      <c r="ILE1855" s="401"/>
      <c r="ILF1855" s="401"/>
      <c r="ILG1855" s="401"/>
      <c r="ILH1855" s="401"/>
      <c r="ILI1855" s="401"/>
      <c r="ILJ1855" s="401"/>
      <c r="ILK1855" s="401"/>
      <c r="ILL1855" s="401"/>
      <c r="ILM1855" s="401"/>
      <c r="ILN1855" s="401"/>
      <c r="ILO1855" s="401"/>
      <c r="ILP1855" s="401"/>
      <c r="ILQ1855" s="401"/>
      <c r="ILR1855" s="401"/>
      <c r="ILS1855" s="401"/>
      <c r="ILT1855" s="401"/>
      <c r="ILU1855" s="401"/>
      <c r="ILV1855" s="401"/>
      <c r="ILW1855" s="401"/>
      <c r="ILX1855" s="401"/>
      <c r="ILY1855" s="401"/>
      <c r="ILZ1855" s="401"/>
      <c r="IMA1855" s="401"/>
      <c r="IMB1855" s="401"/>
      <c r="IMC1855" s="401"/>
      <c r="IMD1855" s="401"/>
      <c r="IME1855" s="401"/>
      <c r="IMF1855" s="401"/>
      <c r="IMG1855" s="401"/>
      <c r="IMH1855" s="401"/>
      <c r="IMI1855" s="401"/>
      <c r="IMJ1855" s="401"/>
      <c r="IMK1855" s="401"/>
      <c r="IML1855" s="401"/>
      <c r="IMM1855" s="401"/>
      <c r="IMN1855" s="401"/>
      <c r="IMO1855" s="401"/>
      <c r="IMP1855" s="401"/>
      <c r="IMQ1855" s="401"/>
      <c r="IMR1855" s="401"/>
      <c r="IMS1855" s="401"/>
      <c r="IMT1855" s="401"/>
      <c r="IMU1855" s="401"/>
      <c r="IMV1855" s="401"/>
      <c r="IMW1855" s="401"/>
      <c r="IMX1855" s="401"/>
      <c r="IMY1855" s="401"/>
      <c r="IMZ1855" s="401"/>
      <c r="INA1855" s="401"/>
      <c r="INB1855" s="401"/>
      <c r="INC1855" s="401"/>
      <c r="IND1855" s="401"/>
      <c r="INE1855" s="401"/>
      <c r="INF1855" s="401"/>
      <c r="ING1855" s="401"/>
      <c r="INH1855" s="401"/>
      <c r="INI1855" s="401"/>
      <c r="INJ1855" s="401"/>
      <c r="INK1855" s="401"/>
      <c r="INL1855" s="401"/>
      <c r="INM1855" s="401"/>
      <c r="INN1855" s="401"/>
      <c r="INO1855" s="401"/>
      <c r="INP1855" s="401"/>
      <c r="INQ1855" s="401"/>
      <c r="INR1855" s="401"/>
      <c r="INS1855" s="401"/>
      <c r="INT1855" s="401"/>
      <c r="INU1855" s="401"/>
      <c r="INV1855" s="401"/>
      <c r="INW1855" s="401"/>
      <c r="INX1855" s="401"/>
      <c r="INY1855" s="401"/>
      <c r="INZ1855" s="401"/>
      <c r="IOA1855" s="401"/>
      <c r="IOB1855" s="401"/>
      <c r="IOC1855" s="401"/>
      <c r="IOD1855" s="401"/>
      <c r="IOE1855" s="401"/>
      <c r="IOF1855" s="401"/>
      <c r="IOG1855" s="401"/>
      <c r="IOH1855" s="401"/>
      <c r="IOI1855" s="401"/>
      <c r="IOJ1855" s="401"/>
      <c r="IOK1855" s="401"/>
      <c r="IOL1855" s="401"/>
      <c r="IOM1855" s="401"/>
      <c r="ION1855" s="401"/>
      <c r="IOO1855" s="401"/>
      <c r="IOP1855" s="401"/>
      <c r="IOQ1855" s="401"/>
      <c r="IOR1855" s="401"/>
      <c r="IOS1855" s="401"/>
      <c r="IOT1855" s="401"/>
      <c r="IOU1855" s="401"/>
      <c r="IOV1855" s="401"/>
      <c r="IOW1855" s="401"/>
      <c r="IOX1855" s="401"/>
      <c r="IOY1855" s="401"/>
      <c r="IOZ1855" s="401"/>
      <c r="IPA1855" s="401"/>
      <c r="IPB1855" s="401"/>
      <c r="IPC1855" s="401"/>
      <c r="IPD1855" s="401"/>
      <c r="IPE1855" s="401"/>
      <c r="IPF1855" s="401"/>
      <c r="IPG1855" s="401"/>
      <c r="IPH1855" s="401"/>
      <c r="IPI1855" s="401"/>
      <c r="IPJ1855" s="401"/>
      <c r="IPK1855" s="401"/>
      <c r="IPL1855" s="401"/>
      <c r="IPM1855" s="401"/>
      <c r="IPN1855" s="401"/>
      <c r="IPO1855" s="401"/>
      <c r="IPP1855" s="401"/>
      <c r="IPQ1855" s="401"/>
      <c r="IPR1855" s="401"/>
      <c r="IPS1855" s="401"/>
      <c r="IPT1855" s="401"/>
      <c r="IPU1855" s="401"/>
      <c r="IPV1855" s="401"/>
      <c r="IPW1855" s="401"/>
      <c r="IPX1855" s="401"/>
      <c r="IPY1855" s="401"/>
      <c r="IPZ1855" s="401"/>
      <c r="IQA1855" s="401"/>
      <c r="IQB1855" s="401"/>
      <c r="IQC1855" s="401"/>
      <c r="IQD1855" s="401"/>
      <c r="IQE1855" s="401"/>
      <c r="IQF1855" s="401"/>
      <c r="IQG1855" s="401"/>
      <c r="IQH1855" s="401"/>
      <c r="IQI1855" s="401"/>
      <c r="IQJ1855" s="401"/>
      <c r="IQK1855" s="401"/>
      <c r="IQL1855" s="401"/>
      <c r="IQM1855" s="401"/>
      <c r="IQN1855" s="401"/>
      <c r="IQO1855" s="401"/>
      <c r="IQP1855" s="401"/>
      <c r="IQQ1855" s="401"/>
      <c r="IQR1855" s="401"/>
      <c r="IQS1855" s="401"/>
      <c r="IQT1855" s="401"/>
      <c r="IQU1855" s="401"/>
      <c r="IQV1855" s="401"/>
      <c r="IQW1855" s="401"/>
      <c r="IQX1855" s="401"/>
      <c r="IQY1855" s="401"/>
      <c r="IQZ1855" s="401"/>
      <c r="IRA1855" s="401"/>
      <c r="IRB1855" s="401"/>
      <c r="IRC1855" s="401"/>
      <c r="IRD1855" s="401"/>
      <c r="IRE1855" s="401"/>
      <c r="IRF1855" s="401"/>
      <c r="IRG1855" s="401"/>
      <c r="IRH1855" s="401"/>
      <c r="IRI1855" s="401"/>
      <c r="IRJ1855" s="401"/>
      <c r="IRK1855" s="401"/>
      <c r="IRL1855" s="401"/>
      <c r="IRM1855" s="401"/>
      <c r="IRN1855" s="401"/>
      <c r="IRO1855" s="401"/>
      <c r="IRP1855" s="401"/>
      <c r="IRQ1855" s="401"/>
      <c r="IRR1855" s="401"/>
      <c r="IRS1855" s="401"/>
      <c r="IRT1855" s="401"/>
      <c r="IRU1855" s="401"/>
      <c r="IRV1855" s="401"/>
      <c r="IRW1855" s="401"/>
      <c r="IRX1855" s="401"/>
      <c r="IRY1855" s="401"/>
      <c r="IRZ1855" s="401"/>
      <c r="ISA1855" s="401"/>
      <c r="ISB1855" s="401"/>
      <c r="ISC1855" s="401"/>
      <c r="ISD1855" s="401"/>
      <c r="ISE1855" s="401"/>
      <c r="ISF1855" s="401"/>
      <c r="ISG1855" s="401"/>
      <c r="ISH1855" s="401"/>
      <c r="ISI1855" s="401"/>
      <c r="ISJ1855" s="401"/>
      <c r="ISK1855" s="401"/>
      <c r="ISL1855" s="401"/>
      <c r="ISM1855" s="401"/>
      <c r="ISN1855" s="401"/>
      <c r="ISO1855" s="401"/>
      <c r="ISP1855" s="401"/>
      <c r="ISQ1855" s="401"/>
      <c r="ISR1855" s="401"/>
      <c r="ISS1855" s="401"/>
      <c r="IST1855" s="401"/>
      <c r="ISU1855" s="401"/>
      <c r="ISV1855" s="401"/>
      <c r="ISW1855" s="401"/>
      <c r="ISX1855" s="401"/>
      <c r="ISY1855" s="401"/>
      <c r="ISZ1855" s="401"/>
      <c r="ITA1855" s="401"/>
      <c r="ITB1855" s="401"/>
      <c r="ITC1855" s="401"/>
      <c r="ITD1855" s="401"/>
      <c r="ITE1855" s="401"/>
      <c r="ITF1855" s="401"/>
      <c r="ITG1855" s="401"/>
      <c r="ITH1855" s="401"/>
      <c r="ITI1855" s="401"/>
      <c r="ITJ1855" s="401"/>
      <c r="ITK1855" s="401"/>
      <c r="ITL1855" s="401"/>
      <c r="ITM1855" s="401"/>
      <c r="ITN1855" s="401"/>
      <c r="ITO1855" s="401"/>
      <c r="ITP1855" s="401"/>
      <c r="ITQ1855" s="401"/>
      <c r="ITR1855" s="401"/>
      <c r="ITS1855" s="401"/>
      <c r="ITT1855" s="401"/>
      <c r="ITU1855" s="401"/>
      <c r="ITV1855" s="401"/>
      <c r="ITW1855" s="401"/>
      <c r="ITX1855" s="401"/>
      <c r="ITY1855" s="401"/>
      <c r="ITZ1855" s="401"/>
      <c r="IUA1855" s="401"/>
      <c r="IUB1855" s="401"/>
      <c r="IUC1855" s="401"/>
      <c r="IUD1855" s="401"/>
      <c r="IUE1855" s="401"/>
      <c r="IUF1855" s="401"/>
      <c r="IUG1855" s="401"/>
      <c r="IUH1855" s="401"/>
      <c r="IUI1855" s="401"/>
      <c r="IUJ1855" s="401"/>
      <c r="IUK1855" s="401"/>
      <c r="IUL1855" s="401"/>
      <c r="IUM1855" s="401"/>
      <c r="IUN1855" s="401"/>
      <c r="IUO1855" s="401"/>
      <c r="IUP1855" s="401"/>
      <c r="IUQ1855" s="401"/>
      <c r="IUR1855" s="401"/>
      <c r="IUS1855" s="401"/>
      <c r="IUT1855" s="401"/>
      <c r="IUU1855" s="401"/>
      <c r="IUV1855" s="401"/>
      <c r="IUW1855" s="401"/>
      <c r="IUX1855" s="401"/>
      <c r="IUY1855" s="401"/>
      <c r="IUZ1855" s="401"/>
      <c r="IVA1855" s="401"/>
      <c r="IVB1855" s="401"/>
      <c r="IVC1855" s="401"/>
      <c r="IVD1855" s="401"/>
      <c r="IVE1855" s="401"/>
      <c r="IVF1855" s="401"/>
      <c r="IVG1855" s="401"/>
      <c r="IVH1855" s="401"/>
      <c r="IVI1855" s="401"/>
      <c r="IVJ1855" s="401"/>
      <c r="IVK1855" s="401"/>
      <c r="IVL1855" s="401"/>
      <c r="IVM1855" s="401"/>
      <c r="IVN1855" s="401"/>
      <c r="IVO1855" s="401"/>
      <c r="IVP1855" s="401"/>
      <c r="IVQ1855" s="401"/>
      <c r="IVR1855" s="401"/>
      <c r="IVS1855" s="401"/>
      <c r="IVT1855" s="401"/>
      <c r="IVU1855" s="401"/>
      <c r="IVV1855" s="401"/>
      <c r="IVW1855" s="401"/>
      <c r="IVX1855" s="401"/>
      <c r="IVY1855" s="401"/>
      <c r="IVZ1855" s="401"/>
      <c r="IWA1855" s="401"/>
      <c r="IWB1855" s="401"/>
      <c r="IWC1855" s="401"/>
      <c r="IWD1855" s="401"/>
      <c r="IWE1855" s="401"/>
      <c r="IWF1855" s="401"/>
      <c r="IWG1855" s="401"/>
      <c r="IWH1855" s="401"/>
      <c r="IWI1855" s="401"/>
      <c r="IWJ1855" s="401"/>
      <c r="IWK1855" s="401"/>
      <c r="IWL1855" s="401"/>
      <c r="IWM1855" s="401"/>
      <c r="IWN1855" s="401"/>
      <c r="IWO1855" s="401"/>
      <c r="IWP1855" s="401"/>
      <c r="IWQ1855" s="401"/>
      <c r="IWR1855" s="401"/>
      <c r="IWS1855" s="401"/>
      <c r="IWT1855" s="401"/>
      <c r="IWU1855" s="401"/>
      <c r="IWV1855" s="401"/>
      <c r="IWW1855" s="401"/>
      <c r="IWX1855" s="401"/>
      <c r="IWY1855" s="401"/>
      <c r="IWZ1855" s="401"/>
      <c r="IXA1855" s="401"/>
      <c r="IXB1855" s="401"/>
      <c r="IXC1855" s="401"/>
      <c r="IXD1855" s="401"/>
      <c r="IXE1855" s="401"/>
      <c r="IXF1855" s="401"/>
      <c r="IXG1855" s="401"/>
      <c r="IXH1855" s="401"/>
      <c r="IXI1855" s="401"/>
      <c r="IXJ1855" s="401"/>
      <c r="IXK1855" s="401"/>
      <c r="IXL1855" s="401"/>
      <c r="IXM1855" s="401"/>
      <c r="IXN1855" s="401"/>
      <c r="IXO1855" s="401"/>
      <c r="IXP1855" s="401"/>
      <c r="IXQ1855" s="401"/>
      <c r="IXR1855" s="401"/>
      <c r="IXS1855" s="401"/>
      <c r="IXT1855" s="401"/>
      <c r="IXU1855" s="401"/>
      <c r="IXV1855" s="401"/>
      <c r="IXW1855" s="401"/>
      <c r="IXX1855" s="401"/>
      <c r="IXY1855" s="401"/>
      <c r="IXZ1855" s="401"/>
      <c r="IYA1855" s="401"/>
      <c r="IYB1855" s="401"/>
      <c r="IYC1855" s="401"/>
      <c r="IYD1855" s="401"/>
      <c r="IYE1855" s="401"/>
      <c r="IYF1855" s="401"/>
      <c r="IYG1855" s="401"/>
      <c r="IYH1855" s="401"/>
      <c r="IYI1855" s="401"/>
      <c r="IYJ1855" s="401"/>
      <c r="IYK1855" s="401"/>
      <c r="IYL1855" s="401"/>
      <c r="IYM1855" s="401"/>
      <c r="IYN1855" s="401"/>
      <c r="IYO1855" s="401"/>
      <c r="IYP1855" s="401"/>
      <c r="IYQ1855" s="401"/>
      <c r="IYR1855" s="401"/>
      <c r="IYS1855" s="401"/>
      <c r="IYT1855" s="401"/>
      <c r="IYU1855" s="401"/>
      <c r="IYV1855" s="401"/>
      <c r="IYW1855" s="401"/>
      <c r="IYX1855" s="401"/>
      <c r="IYY1855" s="401"/>
      <c r="IYZ1855" s="401"/>
      <c r="IZA1855" s="401"/>
      <c r="IZB1855" s="401"/>
      <c r="IZC1855" s="401"/>
      <c r="IZD1855" s="401"/>
      <c r="IZE1855" s="401"/>
      <c r="IZF1855" s="401"/>
      <c r="IZG1855" s="401"/>
      <c r="IZH1855" s="401"/>
      <c r="IZI1855" s="401"/>
      <c r="IZJ1855" s="401"/>
      <c r="IZK1855" s="401"/>
      <c r="IZL1855" s="401"/>
      <c r="IZM1855" s="401"/>
      <c r="IZN1855" s="401"/>
      <c r="IZO1855" s="401"/>
      <c r="IZP1855" s="401"/>
      <c r="IZQ1855" s="401"/>
      <c r="IZR1855" s="401"/>
      <c r="IZS1855" s="401"/>
      <c r="IZT1855" s="401"/>
      <c r="IZU1855" s="401"/>
      <c r="IZV1855" s="401"/>
      <c r="IZW1855" s="401"/>
      <c r="IZX1855" s="401"/>
      <c r="IZY1855" s="401"/>
      <c r="IZZ1855" s="401"/>
      <c r="JAA1855" s="401"/>
      <c r="JAB1855" s="401"/>
      <c r="JAC1855" s="401"/>
      <c r="JAD1855" s="401"/>
      <c r="JAE1855" s="401"/>
      <c r="JAF1855" s="401"/>
      <c r="JAG1855" s="401"/>
      <c r="JAH1855" s="401"/>
      <c r="JAI1855" s="401"/>
      <c r="JAJ1855" s="401"/>
      <c r="JAK1855" s="401"/>
      <c r="JAL1855" s="401"/>
      <c r="JAM1855" s="401"/>
      <c r="JAN1855" s="401"/>
      <c r="JAO1855" s="401"/>
      <c r="JAP1855" s="401"/>
      <c r="JAQ1855" s="401"/>
      <c r="JAR1855" s="401"/>
      <c r="JAS1855" s="401"/>
      <c r="JAT1855" s="401"/>
      <c r="JAU1855" s="401"/>
      <c r="JAV1855" s="401"/>
      <c r="JAW1855" s="401"/>
      <c r="JAX1855" s="401"/>
      <c r="JAY1855" s="401"/>
      <c r="JAZ1855" s="401"/>
      <c r="JBA1855" s="401"/>
      <c r="JBB1855" s="401"/>
      <c r="JBC1855" s="401"/>
      <c r="JBD1855" s="401"/>
      <c r="JBE1855" s="401"/>
      <c r="JBF1855" s="401"/>
      <c r="JBG1855" s="401"/>
      <c r="JBH1855" s="401"/>
      <c r="JBI1855" s="401"/>
      <c r="JBJ1855" s="401"/>
      <c r="JBK1855" s="401"/>
      <c r="JBL1855" s="401"/>
      <c r="JBM1855" s="401"/>
      <c r="JBN1855" s="401"/>
      <c r="JBO1855" s="401"/>
      <c r="JBP1855" s="401"/>
      <c r="JBQ1855" s="401"/>
      <c r="JBR1855" s="401"/>
      <c r="JBS1855" s="401"/>
      <c r="JBT1855" s="401"/>
      <c r="JBU1855" s="401"/>
      <c r="JBV1855" s="401"/>
      <c r="JBW1855" s="401"/>
      <c r="JBX1855" s="401"/>
      <c r="JBY1855" s="401"/>
      <c r="JBZ1855" s="401"/>
      <c r="JCA1855" s="401"/>
      <c r="JCB1855" s="401"/>
      <c r="JCC1855" s="401"/>
      <c r="JCD1855" s="401"/>
      <c r="JCE1855" s="401"/>
      <c r="JCF1855" s="401"/>
      <c r="JCG1855" s="401"/>
      <c r="JCH1855" s="401"/>
      <c r="JCI1855" s="401"/>
      <c r="JCJ1855" s="401"/>
      <c r="JCK1855" s="401"/>
      <c r="JCL1855" s="401"/>
      <c r="JCM1855" s="401"/>
      <c r="JCN1855" s="401"/>
      <c r="JCO1855" s="401"/>
      <c r="JCP1855" s="401"/>
      <c r="JCQ1855" s="401"/>
      <c r="JCR1855" s="401"/>
      <c r="JCS1855" s="401"/>
      <c r="JCT1855" s="401"/>
      <c r="JCU1855" s="401"/>
      <c r="JCV1855" s="401"/>
      <c r="JCW1855" s="401"/>
      <c r="JCX1855" s="401"/>
      <c r="JCY1855" s="401"/>
      <c r="JCZ1855" s="401"/>
      <c r="JDA1855" s="401"/>
      <c r="JDB1855" s="401"/>
      <c r="JDC1855" s="401"/>
      <c r="JDD1855" s="401"/>
      <c r="JDE1855" s="401"/>
      <c r="JDF1855" s="401"/>
      <c r="JDG1855" s="401"/>
      <c r="JDH1855" s="401"/>
      <c r="JDI1855" s="401"/>
      <c r="JDJ1855" s="401"/>
      <c r="JDK1855" s="401"/>
      <c r="JDL1855" s="401"/>
      <c r="JDM1855" s="401"/>
      <c r="JDN1855" s="401"/>
      <c r="JDO1855" s="401"/>
      <c r="JDP1855" s="401"/>
      <c r="JDQ1855" s="401"/>
      <c r="JDR1855" s="401"/>
      <c r="JDS1855" s="401"/>
      <c r="JDT1855" s="401"/>
      <c r="JDU1855" s="401"/>
      <c r="JDV1855" s="401"/>
      <c r="JDW1855" s="401"/>
      <c r="JDX1855" s="401"/>
      <c r="JDY1855" s="401"/>
      <c r="JDZ1855" s="401"/>
      <c r="JEA1855" s="401"/>
      <c r="JEB1855" s="401"/>
      <c r="JEC1855" s="401"/>
      <c r="JED1855" s="401"/>
      <c r="JEE1855" s="401"/>
      <c r="JEF1855" s="401"/>
      <c r="JEG1855" s="401"/>
      <c r="JEH1855" s="401"/>
      <c r="JEI1855" s="401"/>
      <c r="JEJ1855" s="401"/>
      <c r="JEK1855" s="401"/>
      <c r="JEL1855" s="401"/>
      <c r="JEM1855" s="401"/>
      <c r="JEN1855" s="401"/>
      <c r="JEO1855" s="401"/>
      <c r="JEP1855" s="401"/>
      <c r="JEQ1855" s="401"/>
      <c r="JER1855" s="401"/>
      <c r="JES1855" s="401"/>
      <c r="JET1855" s="401"/>
      <c r="JEU1855" s="401"/>
      <c r="JEV1855" s="401"/>
      <c r="JEW1855" s="401"/>
      <c r="JEX1855" s="401"/>
      <c r="JEY1855" s="401"/>
      <c r="JEZ1855" s="401"/>
      <c r="JFA1855" s="401"/>
      <c r="JFB1855" s="401"/>
      <c r="JFC1855" s="401"/>
      <c r="JFD1855" s="401"/>
      <c r="JFE1855" s="401"/>
      <c r="JFF1855" s="401"/>
      <c r="JFG1855" s="401"/>
      <c r="JFH1855" s="401"/>
      <c r="JFI1855" s="401"/>
      <c r="JFJ1855" s="401"/>
      <c r="JFK1855" s="401"/>
      <c r="JFL1855" s="401"/>
      <c r="JFM1855" s="401"/>
      <c r="JFN1855" s="401"/>
      <c r="JFO1855" s="401"/>
      <c r="JFP1855" s="401"/>
      <c r="JFQ1855" s="401"/>
      <c r="JFR1855" s="401"/>
      <c r="JFS1855" s="401"/>
      <c r="JFT1855" s="401"/>
      <c r="JFU1855" s="401"/>
      <c r="JFV1855" s="401"/>
      <c r="JFW1855" s="401"/>
      <c r="JFX1855" s="401"/>
      <c r="JFY1855" s="401"/>
      <c r="JFZ1855" s="401"/>
      <c r="JGA1855" s="401"/>
      <c r="JGB1855" s="401"/>
      <c r="JGC1855" s="401"/>
      <c r="JGD1855" s="401"/>
      <c r="JGE1855" s="401"/>
      <c r="JGF1855" s="401"/>
      <c r="JGG1855" s="401"/>
      <c r="JGH1855" s="401"/>
      <c r="JGI1855" s="401"/>
      <c r="JGJ1855" s="401"/>
      <c r="JGK1855" s="401"/>
      <c r="JGL1855" s="401"/>
      <c r="JGM1855" s="401"/>
      <c r="JGN1855" s="401"/>
      <c r="JGO1855" s="401"/>
      <c r="JGP1855" s="401"/>
      <c r="JGQ1855" s="401"/>
      <c r="JGR1855" s="401"/>
      <c r="JGS1855" s="401"/>
      <c r="JGT1855" s="401"/>
      <c r="JGU1855" s="401"/>
      <c r="JGV1855" s="401"/>
      <c r="JGW1855" s="401"/>
      <c r="JGX1855" s="401"/>
      <c r="JGY1855" s="401"/>
      <c r="JGZ1855" s="401"/>
      <c r="JHA1855" s="401"/>
      <c r="JHB1855" s="401"/>
      <c r="JHC1855" s="401"/>
      <c r="JHD1855" s="401"/>
      <c r="JHE1855" s="401"/>
      <c r="JHF1855" s="401"/>
      <c r="JHG1855" s="401"/>
      <c r="JHH1855" s="401"/>
      <c r="JHI1855" s="401"/>
      <c r="JHJ1855" s="401"/>
      <c r="JHK1855" s="401"/>
      <c r="JHL1855" s="401"/>
      <c r="JHM1855" s="401"/>
      <c r="JHN1855" s="401"/>
      <c r="JHO1855" s="401"/>
      <c r="JHP1855" s="401"/>
      <c r="JHQ1855" s="401"/>
      <c r="JHR1855" s="401"/>
      <c r="JHS1855" s="401"/>
      <c r="JHT1855" s="401"/>
      <c r="JHU1855" s="401"/>
      <c r="JHV1855" s="401"/>
      <c r="JHW1855" s="401"/>
      <c r="JHX1855" s="401"/>
      <c r="JHY1855" s="401"/>
      <c r="JHZ1855" s="401"/>
      <c r="JIA1855" s="401"/>
      <c r="JIB1855" s="401"/>
      <c r="JIC1855" s="401"/>
      <c r="JID1855" s="401"/>
      <c r="JIE1855" s="401"/>
      <c r="JIF1855" s="401"/>
      <c r="JIG1855" s="401"/>
      <c r="JIH1855" s="401"/>
      <c r="JII1855" s="401"/>
      <c r="JIJ1855" s="401"/>
      <c r="JIK1855" s="401"/>
      <c r="JIL1855" s="401"/>
      <c r="JIM1855" s="401"/>
      <c r="JIN1855" s="401"/>
      <c r="JIO1855" s="401"/>
      <c r="JIP1855" s="401"/>
      <c r="JIQ1855" s="401"/>
      <c r="JIR1855" s="401"/>
      <c r="JIS1855" s="401"/>
      <c r="JIT1855" s="401"/>
      <c r="JIU1855" s="401"/>
      <c r="JIV1855" s="401"/>
      <c r="JIW1855" s="401"/>
      <c r="JIX1855" s="401"/>
      <c r="JIY1855" s="401"/>
      <c r="JIZ1855" s="401"/>
      <c r="JJA1855" s="401"/>
      <c r="JJB1855" s="401"/>
      <c r="JJC1855" s="401"/>
      <c r="JJD1855" s="401"/>
      <c r="JJE1855" s="401"/>
      <c r="JJF1855" s="401"/>
      <c r="JJG1855" s="401"/>
      <c r="JJH1855" s="401"/>
      <c r="JJI1855" s="401"/>
      <c r="JJJ1855" s="401"/>
      <c r="JJK1855" s="401"/>
      <c r="JJL1855" s="401"/>
      <c r="JJM1855" s="401"/>
      <c r="JJN1855" s="401"/>
      <c r="JJO1855" s="401"/>
      <c r="JJP1855" s="401"/>
      <c r="JJQ1855" s="401"/>
      <c r="JJR1855" s="401"/>
      <c r="JJS1855" s="401"/>
      <c r="JJT1855" s="401"/>
      <c r="JJU1855" s="401"/>
      <c r="JJV1855" s="401"/>
      <c r="JJW1855" s="401"/>
      <c r="JJX1855" s="401"/>
      <c r="JJY1855" s="401"/>
      <c r="JJZ1855" s="401"/>
      <c r="JKA1855" s="401"/>
      <c r="JKB1855" s="401"/>
      <c r="JKC1855" s="401"/>
      <c r="JKD1855" s="401"/>
      <c r="JKE1855" s="401"/>
      <c r="JKF1855" s="401"/>
      <c r="JKG1855" s="401"/>
      <c r="JKH1855" s="401"/>
      <c r="JKI1855" s="401"/>
      <c r="JKJ1855" s="401"/>
      <c r="JKK1855" s="401"/>
      <c r="JKL1855" s="401"/>
      <c r="JKM1855" s="401"/>
      <c r="JKN1855" s="401"/>
      <c r="JKO1855" s="401"/>
      <c r="JKP1855" s="401"/>
      <c r="JKQ1855" s="401"/>
      <c r="JKR1855" s="401"/>
      <c r="JKS1855" s="401"/>
      <c r="JKT1855" s="401"/>
      <c r="JKU1855" s="401"/>
      <c r="JKV1855" s="401"/>
      <c r="JKW1855" s="401"/>
      <c r="JKX1855" s="401"/>
      <c r="JKY1855" s="401"/>
      <c r="JKZ1855" s="401"/>
      <c r="JLA1855" s="401"/>
      <c r="JLB1855" s="401"/>
      <c r="JLC1855" s="401"/>
      <c r="JLD1855" s="401"/>
      <c r="JLE1855" s="401"/>
      <c r="JLF1855" s="401"/>
      <c r="JLG1855" s="401"/>
      <c r="JLH1855" s="401"/>
      <c r="JLI1855" s="401"/>
      <c r="JLJ1855" s="401"/>
      <c r="JLK1855" s="401"/>
      <c r="JLL1855" s="401"/>
      <c r="JLM1855" s="401"/>
      <c r="JLN1855" s="401"/>
      <c r="JLO1855" s="401"/>
      <c r="JLP1855" s="401"/>
      <c r="JLQ1855" s="401"/>
      <c r="JLR1855" s="401"/>
      <c r="JLS1855" s="401"/>
      <c r="JLT1855" s="401"/>
      <c r="JLU1855" s="401"/>
      <c r="JLV1855" s="401"/>
      <c r="JLW1855" s="401"/>
      <c r="JLX1855" s="401"/>
      <c r="JLY1855" s="401"/>
      <c r="JLZ1855" s="401"/>
      <c r="JMA1855" s="401"/>
      <c r="JMB1855" s="401"/>
      <c r="JMC1855" s="401"/>
      <c r="JMD1855" s="401"/>
      <c r="JME1855" s="401"/>
      <c r="JMF1855" s="401"/>
      <c r="JMG1855" s="401"/>
      <c r="JMH1855" s="401"/>
      <c r="JMI1855" s="401"/>
      <c r="JMJ1855" s="401"/>
      <c r="JMK1855" s="401"/>
      <c r="JML1855" s="401"/>
      <c r="JMM1855" s="401"/>
      <c r="JMN1855" s="401"/>
      <c r="JMO1855" s="401"/>
      <c r="JMP1855" s="401"/>
      <c r="JMQ1855" s="401"/>
      <c r="JMR1855" s="401"/>
      <c r="JMS1855" s="401"/>
      <c r="JMT1855" s="401"/>
      <c r="JMU1855" s="401"/>
      <c r="JMV1855" s="401"/>
      <c r="JMW1855" s="401"/>
      <c r="JMX1855" s="401"/>
      <c r="JMY1855" s="401"/>
      <c r="JMZ1855" s="401"/>
      <c r="JNA1855" s="401"/>
      <c r="JNB1855" s="401"/>
      <c r="JNC1855" s="401"/>
      <c r="JND1855" s="401"/>
      <c r="JNE1855" s="401"/>
      <c r="JNF1855" s="401"/>
      <c r="JNG1855" s="401"/>
      <c r="JNH1855" s="401"/>
      <c r="JNI1855" s="401"/>
      <c r="JNJ1855" s="401"/>
      <c r="JNK1855" s="401"/>
      <c r="JNL1855" s="401"/>
      <c r="JNM1855" s="401"/>
      <c r="JNN1855" s="401"/>
      <c r="JNO1855" s="401"/>
      <c r="JNP1855" s="401"/>
      <c r="JNQ1855" s="401"/>
      <c r="JNR1855" s="401"/>
      <c r="JNS1855" s="401"/>
      <c r="JNT1855" s="401"/>
      <c r="JNU1855" s="401"/>
      <c r="JNV1855" s="401"/>
      <c r="JNW1855" s="401"/>
      <c r="JNX1855" s="401"/>
      <c r="JNY1855" s="401"/>
      <c r="JNZ1855" s="401"/>
      <c r="JOA1855" s="401"/>
      <c r="JOB1855" s="401"/>
      <c r="JOC1855" s="401"/>
      <c r="JOD1855" s="401"/>
      <c r="JOE1855" s="401"/>
      <c r="JOF1855" s="401"/>
      <c r="JOG1855" s="401"/>
      <c r="JOH1855" s="401"/>
      <c r="JOI1855" s="401"/>
      <c r="JOJ1855" s="401"/>
      <c r="JOK1855" s="401"/>
      <c r="JOL1855" s="401"/>
      <c r="JOM1855" s="401"/>
      <c r="JON1855" s="401"/>
      <c r="JOO1855" s="401"/>
      <c r="JOP1855" s="401"/>
      <c r="JOQ1855" s="401"/>
      <c r="JOR1855" s="401"/>
      <c r="JOS1855" s="401"/>
      <c r="JOT1855" s="401"/>
      <c r="JOU1855" s="401"/>
      <c r="JOV1855" s="401"/>
      <c r="JOW1855" s="401"/>
      <c r="JOX1855" s="401"/>
      <c r="JOY1855" s="401"/>
      <c r="JOZ1855" s="401"/>
      <c r="JPA1855" s="401"/>
      <c r="JPB1855" s="401"/>
      <c r="JPC1855" s="401"/>
      <c r="JPD1855" s="401"/>
      <c r="JPE1855" s="401"/>
      <c r="JPF1855" s="401"/>
      <c r="JPG1855" s="401"/>
      <c r="JPH1855" s="401"/>
      <c r="JPI1855" s="401"/>
      <c r="JPJ1855" s="401"/>
      <c r="JPK1855" s="401"/>
      <c r="JPL1855" s="401"/>
      <c r="JPM1855" s="401"/>
      <c r="JPN1855" s="401"/>
      <c r="JPO1855" s="401"/>
      <c r="JPP1855" s="401"/>
      <c r="JPQ1855" s="401"/>
      <c r="JPR1855" s="401"/>
      <c r="JPS1855" s="401"/>
      <c r="JPT1855" s="401"/>
      <c r="JPU1855" s="401"/>
      <c r="JPV1855" s="401"/>
      <c r="JPW1855" s="401"/>
      <c r="JPX1855" s="401"/>
      <c r="JPY1855" s="401"/>
      <c r="JPZ1855" s="401"/>
      <c r="JQA1855" s="401"/>
      <c r="JQB1855" s="401"/>
      <c r="JQC1855" s="401"/>
      <c r="JQD1855" s="401"/>
      <c r="JQE1855" s="401"/>
      <c r="JQF1855" s="401"/>
      <c r="JQG1855" s="401"/>
      <c r="JQH1855" s="401"/>
      <c r="JQI1855" s="401"/>
      <c r="JQJ1855" s="401"/>
      <c r="JQK1855" s="401"/>
      <c r="JQL1855" s="401"/>
      <c r="JQM1855" s="401"/>
      <c r="JQN1855" s="401"/>
      <c r="JQO1855" s="401"/>
      <c r="JQP1855" s="401"/>
      <c r="JQQ1855" s="401"/>
      <c r="JQR1855" s="401"/>
      <c r="JQS1855" s="401"/>
      <c r="JQT1855" s="401"/>
      <c r="JQU1855" s="401"/>
      <c r="JQV1855" s="401"/>
      <c r="JQW1855" s="401"/>
      <c r="JQX1855" s="401"/>
      <c r="JQY1855" s="401"/>
      <c r="JQZ1855" s="401"/>
      <c r="JRA1855" s="401"/>
      <c r="JRB1855" s="401"/>
      <c r="JRC1855" s="401"/>
      <c r="JRD1855" s="401"/>
      <c r="JRE1855" s="401"/>
      <c r="JRF1855" s="401"/>
      <c r="JRG1855" s="401"/>
      <c r="JRH1855" s="401"/>
      <c r="JRI1855" s="401"/>
      <c r="JRJ1855" s="401"/>
      <c r="JRK1855" s="401"/>
      <c r="JRL1855" s="401"/>
      <c r="JRM1855" s="401"/>
      <c r="JRN1855" s="401"/>
      <c r="JRO1855" s="401"/>
      <c r="JRP1855" s="401"/>
      <c r="JRQ1855" s="401"/>
      <c r="JRR1855" s="401"/>
      <c r="JRS1855" s="401"/>
      <c r="JRT1855" s="401"/>
      <c r="JRU1855" s="401"/>
      <c r="JRV1855" s="401"/>
      <c r="JRW1855" s="401"/>
      <c r="JRX1855" s="401"/>
      <c r="JRY1855" s="401"/>
      <c r="JRZ1855" s="401"/>
      <c r="JSA1855" s="401"/>
      <c r="JSB1855" s="401"/>
      <c r="JSC1855" s="401"/>
      <c r="JSD1855" s="401"/>
      <c r="JSE1855" s="401"/>
      <c r="JSF1855" s="401"/>
      <c r="JSG1855" s="401"/>
      <c r="JSH1855" s="401"/>
      <c r="JSI1855" s="401"/>
      <c r="JSJ1855" s="401"/>
      <c r="JSK1855" s="401"/>
      <c r="JSL1855" s="401"/>
      <c r="JSM1855" s="401"/>
      <c r="JSN1855" s="401"/>
      <c r="JSO1855" s="401"/>
      <c r="JSP1855" s="401"/>
      <c r="JSQ1855" s="401"/>
      <c r="JSR1855" s="401"/>
      <c r="JSS1855" s="401"/>
      <c r="JST1855" s="401"/>
      <c r="JSU1855" s="401"/>
      <c r="JSV1855" s="401"/>
      <c r="JSW1855" s="401"/>
      <c r="JSX1855" s="401"/>
      <c r="JSY1855" s="401"/>
      <c r="JSZ1855" s="401"/>
      <c r="JTA1855" s="401"/>
      <c r="JTB1855" s="401"/>
      <c r="JTC1855" s="401"/>
      <c r="JTD1855" s="401"/>
      <c r="JTE1855" s="401"/>
      <c r="JTF1855" s="401"/>
      <c r="JTG1855" s="401"/>
      <c r="JTH1855" s="401"/>
      <c r="JTI1855" s="401"/>
      <c r="JTJ1855" s="401"/>
      <c r="JTK1855" s="401"/>
      <c r="JTL1855" s="401"/>
      <c r="JTM1855" s="401"/>
      <c r="JTN1855" s="401"/>
      <c r="JTO1855" s="401"/>
      <c r="JTP1855" s="401"/>
      <c r="JTQ1855" s="401"/>
      <c r="JTR1855" s="401"/>
      <c r="JTS1855" s="401"/>
      <c r="JTT1855" s="401"/>
      <c r="JTU1855" s="401"/>
      <c r="JTV1855" s="401"/>
      <c r="JTW1855" s="401"/>
      <c r="JTX1855" s="401"/>
      <c r="JTY1855" s="401"/>
      <c r="JTZ1855" s="401"/>
      <c r="JUA1855" s="401"/>
      <c r="JUB1855" s="401"/>
      <c r="JUC1855" s="401"/>
      <c r="JUD1855" s="401"/>
      <c r="JUE1855" s="401"/>
      <c r="JUF1855" s="401"/>
      <c r="JUG1855" s="401"/>
      <c r="JUH1855" s="401"/>
      <c r="JUI1855" s="401"/>
      <c r="JUJ1855" s="401"/>
      <c r="JUK1855" s="401"/>
      <c r="JUL1855" s="401"/>
      <c r="JUM1855" s="401"/>
      <c r="JUN1855" s="401"/>
      <c r="JUO1855" s="401"/>
      <c r="JUP1855" s="401"/>
      <c r="JUQ1855" s="401"/>
      <c r="JUR1855" s="401"/>
      <c r="JUS1855" s="401"/>
      <c r="JUT1855" s="401"/>
      <c r="JUU1855" s="401"/>
      <c r="JUV1855" s="401"/>
      <c r="JUW1855" s="401"/>
      <c r="JUX1855" s="401"/>
      <c r="JUY1855" s="401"/>
      <c r="JUZ1855" s="401"/>
      <c r="JVA1855" s="401"/>
      <c r="JVB1855" s="401"/>
      <c r="JVC1855" s="401"/>
      <c r="JVD1855" s="401"/>
      <c r="JVE1855" s="401"/>
      <c r="JVF1855" s="401"/>
      <c r="JVG1855" s="401"/>
      <c r="JVH1855" s="401"/>
      <c r="JVI1855" s="401"/>
      <c r="JVJ1855" s="401"/>
      <c r="JVK1855" s="401"/>
      <c r="JVL1855" s="401"/>
      <c r="JVM1855" s="401"/>
      <c r="JVN1855" s="401"/>
      <c r="JVO1855" s="401"/>
      <c r="JVP1855" s="401"/>
      <c r="JVQ1855" s="401"/>
      <c r="JVR1855" s="401"/>
      <c r="JVS1855" s="401"/>
      <c r="JVT1855" s="401"/>
      <c r="JVU1855" s="401"/>
      <c r="JVV1855" s="401"/>
      <c r="JVW1855" s="401"/>
      <c r="JVX1855" s="401"/>
      <c r="JVY1855" s="401"/>
      <c r="JVZ1855" s="401"/>
      <c r="JWA1855" s="401"/>
      <c r="JWB1855" s="401"/>
      <c r="JWC1855" s="401"/>
      <c r="JWD1855" s="401"/>
      <c r="JWE1855" s="401"/>
      <c r="JWF1855" s="401"/>
      <c r="JWG1855" s="401"/>
      <c r="JWH1855" s="401"/>
      <c r="JWI1855" s="401"/>
      <c r="JWJ1855" s="401"/>
      <c r="JWK1855" s="401"/>
      <c r="JWL1855" s="401"/>
      <c r="JWM1855" s="401"/>
      <c r="JWN1855" s="401"/>
      <c r="JWO1855" s="401"/>
      <c r="JWP1855" s="401"/>
      <c r="JWQ1855" s="401"/>
      <c r="JWR1855" s="401"/>
      <c r="JWS1855" s="401"/>
      <c r="JWT1855" s="401"/>
      <c r="JWU1855" s="401"/>
      <c r="JWV1855" s="401"/>
      <c r="JWW1855" s="401"/>
      <c r="JWX1855" s="401"/>
      <c r="JWY1855" s="401"/>
      <c r="JWZ1855" s="401"/>
      <c r="JXA1855" s="401"/>
      <c r="JXB1855" s="401"/>
      <c r="JXC1855" s="401"/>
      <c r="JXD1855" s="401"/>
      <c r="JXE1855" s="401"/>
      <c r="JXF1855" s="401"/>
      <c r="JXG1855" s="401"/>
      <c r="JXH1855" s="401"/>
      <c r="JXI1855" s="401"/>
      <c r="JXJ1855" s="401"/>
      <c r="JXK1855" s="401"/>
      <c r="JXL1855" s="401"/>
      <c r="JXM1855" s="401"/>
      <c r="JXN1855" s="401"/>
      <c r="JXO1855" s="401"/>
      <c r="JXP1855" s="401"/>
      <c r="JXQ1855" s="401"/>
      <c r="JXR1855" s="401"/>
      <c r="JXS1855" s="401"/>
      <c r="JXT1855" s="401"/>
      <c r="JXU1855" s="401"/>
      <c r="JXV1855" s="401"/>
      <c r="JXW1855" s="401"/>
      <c r="JXX1855" s="401"/>
      <c r="JXY1855" s="401"/>
      <c r="JXZ1855" s="401"/>
      <c r="JYA1855" s="401"/>
      <c r="JYB1855" s="401"/>
      <c r="JYC1855" s="401"/>
      <c r="JYD1855" s="401"/>
      <c r="JYE1855" s="401"/>
      <c r="JYF1855" s="401"/>
      <c r="JYG1855" s="401"/>
      <c r="JYH1855" s="401"/>
      <c r="JYI1855" s="401"/>
      <c r="JYJ1855" s="401"/>
      <c r="JYK1855" s="401"/>
      <c r="JYL1855" s="401"/>
      <c r="JYM1855" s="401"/>
      <c r="JYN1855" s="401"/>
      <c r="JYO1855" s="401"/>
      <c r="JYP1855" s="401"/>
      <c r="JYQ1855" s="401"/>
      <c r="JYR1855" s="401"/>
      <c r="JYS1855" s="401"/>
      <c r="JYT1855" s="401"/>
      <c r="JYU1855" s="401"/>
      <c r="JYV1855" s="401"/>
      <c r="JYW1855" s="401"/>
      <c r="JYX1855" s="401"/>
      <c r="JYY1855" s="401"/>
      <c r="JYZ1855" s="401"/>
      <c r="JZA1855" s="401"/>
      <c r="JZB1855" s="401"/>
      <c r="JZC1855" s="401"/>
      <c r="JZD1855" s="401"/>
      <c r="JZE1855" s="401"/>
      <c r="JZF1855" s="401"/>
      <c r="JZG1855" s="401"/>
      <c r="JZH1855" s="401"/>
      <c r="JZI1855" s="401"/>
      <c r="JZJ1855" s="401"/>
      <c r="JZK1855" s="401"/>
      <c r="JZL1855" s="401"/>
      <c r="JZM1855" s="401"/>
      <c r="JZN1855" s="401"/>
      <c r="JZO1855" s="401"/>
      <c r="JZP1855" s="401"/>
      <c r="JZQ1855" s="401"/>
      <c r="JZR1855" s="401"/>
      <c r="JZS1855" s="401"/>
      <c r="JZT1855" s="401"/>
      <c r="JZU1855" s="401"/>
      <c r="JZV1855" s="401"/>
      <c r="JZW1855" s="401"/>
      <c r="JZX1855" s="401"/>
      <c r="JZY1855" s="401"/>
      <c r="JZZ1855" s="401"/>
      <c r="KAA1855" s="401"/>
      <c r="KAB1855" s="401"/>
      <c r="KAC1855" s="401"/>
      <c r="KAD1855" s="401"/>
      <c r="KAE1855" s="401"/>
      <c r="KAF1855" s="401"/>
      <c r="KAG1855" s="401"/>
      <c r="KAH1855" s="401"/>
      <c r="KAI1855" s="401"/>
      <c r="KAJ1855" s="401"/>
      <c r="KAK1855" s="401"/>
      <c r="KAL1855" s="401"/>
      <c r="KAM1855" s="401"/>
      <c r="KAN1855" s="401"/>
      <c r="KAO1855" s="401"/>
      <c r="KAP1855" s="401"/>
      <c r="KAQ1855" s="401"/>
      <c r="KAR1855" s="401"/>
      <c r="KAS1855" s="401"/>
      <c r="KAT1855" s="401"/>
      <c r="KAU1855" s="401"/>
      <c r="KAV1855" s="401"/>
      <c r="KAW1855" s="401"/>
      <c r="KAX1855" s="401"/>
      <c r="KAY1855" s="401"/>
      <c r="KAZ1855" s="401"/>
      <c r="KBA1855" s="401"/>
      <c r="KBB1855" s="401"/>
      <c r="KBC1855" s="401"/>
      <c r="KBD1855" s="401"/>
      <c r="KBE1855" s="401"/>
      <c r="KBF1855" s="401"/>
      <c r="KBG1855" s="401"/>
      <c r="KBH1855" s="401"/>
      <c r="KBI1855" s="401"/>
      <c r="KBJ1855" s="401"/>
      <c r="KBK1855" s="401"/>
      <c r="KBL1855" s="401"/>
      <c r="KBM1855" s="401"/>
      <c r="KBN1855" s="401"/>
      <c r="KBO1855" s="401"/>
      <c r="KBP1855" s="401"/>
      <c r="KBQ1855" s="401"/>
      <c r="KBR1855" s="401"/>
      <c r="KBS1855" s="401"/>
      <c r="KBT1855" s="401"/>
      <c r="KBU1855" s="401"/>
      <c r="KBV1855" s="401"/>
      <c r="KBW1855" s="401"/>
      <c r="KBX1855" s="401"/>
      <c r="KBY1855" s="401"/>
      <c r="KBZ1855" s="401"/>
      <c r="KCA1855" s="401"/>
      <c r="KCB1855" s="401"/>
      <c r="KCC1855" s="401"/>
      <c r="KCD1855" s="401"/>
      <c r="KCE1855" s="401"/>
      <c r="KCF1855" s="401"/>
      <c r="KCG1855" s="401"/>
      <c r="KCH1855" s="401"/>
      <c r="KCI1855" s="401"/>
      <c r="KCJ1855" s="401"/>
      <c r="KCK1855" s="401"/>
      <c r="KCL1855" s="401"/>
      <c r="KCM1855" s="401"/>
      <c r="KCN1855" s="401"/>
      <c r="KCO1855" s="401"/>
      <c r="KCP1855" s="401"/>
      <c r="KCQ1855" s="401"/>
      <c r="KCR1855" s="401"/>
      <c r="KCS1855" s="401"/>
      <c r="KCT1855" s="401"/>
      <c r="KCU1855" s="401"/>
      <c r="KCV1855" s="401"/>
      <c r="KCW1855" s="401"/>
      <c r="KCX1855" s="401"/>
      <c r="KCY1855" s="401"/>
      <c r="KCZ1855" s="401"/>
      <c r="KDA1855" s="401"/>
      <c r="KDB1855" s="401"/>
      <c r="KDC1855" s="401"/>
      <c r="KDD1855" s="401"/>
      <c r="KDE1855" s="401"/>
      <c r="KDF1855" s="401"/>
      <c r="KDG1855" s="401"/>
      <c r="KDH1855" s="401"/>
      <c r="KDI1855" s="401"/>
      <c r="KDJ1855" s="401"/>
      <c r="KDK1855" s="401"/>
      <c r="KDL1855" s="401"/>
      <c r="KDM1855" s="401"/>
      <c r="KDN1855" s="401"/>
      <c r="KDO1855" s="401"/>
      <c r="KDP1855" s="401"/>
      <c r="KDQ1855" s="401"/>
      <c r="KDR1855" s="401"/>
      <c r="KDS1855" s="401"/>
      <c r="KDT1855" s="401"/>
      <c r="KDU1855" s="401"/>
      <c r="KDV1855" s="401"/>
      <c r="KDW1855" s="401"/>
      <c r="KDX1855" s="401"/>
      <c r="KDY1855" s="401"/>
      <c r="KDZ1855" s="401"/>
      <c r="KEA1855" s="401"/>
      <c r="KEB1855" s="401"/>
      <c r="KEC1855" s="401"/>
      <c r="KED1855" s="401"/>
      <c r="KEE1855" s="401"/>
      <c r="KEF1855" s="401"/>
      <c r="KEG1855" s="401"/>
      <c r="KEH1855" s="401"/>
      <c r="KEI1855" s="401"/>
      <c r="KEJ1855" s="401"/>
      <c r="KEK1855" s="401"/>
      <c r="KEL1855" s="401"/>
      <c r="KEM1855" s="401"/>
      <c r="KEN1855" s="401"/>
      <c r="KEO1855" s="401"/>
      <c r="KEP1855" s="401"/>
      <c r="KEQ1855" s="401"/>
      <c r="KER1855" s="401"/>
      <c r="KES1855" s="401"/>
      <c r="KET1855" s="401"/>
      <c r="KEU1855" s="401"/>
      <c r="KEV1855" s="401"/>
      <c r="KEW1855" s="401"/>
      <c r="KEX1855" s="401"/>
      <c r="KEY1855" s="401"/>
      <c r="KEZ1855" s="401"/>
      <c r="KFA1855" s="401"/>
      <c r="KFB1855" s="401"/>
      <c r="KFC1855" s="401"/>
      <c r="KFD1855" s="401"/>
      <c r="KFE1855" s="401"/>
      <c r="KFF1855" s="401"/>
      <c r="KFG1855" s="401"/>
      <c r="KFH1855" s="401"/>
      <c r="KFI1855" s="401"/>
      <c r="KFJ1855" s="401"/>
      <c r="KFK1855" s="401"/>
      <c r="KFL1855" s="401"/>
      <c r="KFM1855" s="401"/>
      <c r="KFN1855" s="401"/>
      <c r="KFO1855" s="401"/>
      <c r="KFP1855" s="401"/>
      <c r="KFQ1855" s="401"/>
      <c r="KFR1855" s="401"/>
      <c r="KFS1855" s="401"/>
      <c r="KFT1855" s="401"/>
      <c r="KFU1855" s="401"/>
      <c r="KFV1855" s="401"/>
      <c r="KFW1855" s="401"/>
      <c r="KFX1855" s="401"/>
      <c r="KFY1855" s="401"/>
      <c r="KFZ1855" s="401"/>
      <c r="KGA1855" s="401"/>
      <c r="KGB1855" s="401"/>
      <c r="KGC1855" s="401"/>
      <c r="KGD1855" s="401"/>
      <c r="KGE1855" s="401"/>
      <c r="KGF1855" s="401"/>
      <c r="KGG1855" s="401"/>
      <c r="KGH1855" s="401"/>
      <c r="KGI1855" s="401"/>
      <c r="KGJ1855" s="401"/>
      <c r="KGK1855" s="401"/>
      <c r="KGL1855" s="401"/>
      <c r="KGM1855" s="401"/>
      <c r="KGN1855" s="401"/>
      <c r="KGO1855" s="401"/>
      <c r="KGP1855" s="401"/>
      <c r="KGQ1855" s="401"/>
      <c r="KGR1855" s="401"/>
      <c r="KGS1855" s="401"/>
      <c r="KGT1855" s="401"/>
      <c r="KGU1855" s="401"/>
      <c r="KGV1855" s="401"/>
      <c r="KGW1855" s="401"/>
      <c r="KGX1855" s="401"/>
      <c r="KGY1855" s="401"/>
      <c r="KGZ1855" s="401"/>
      <c r="KHA1855" s="401"/>
      <c r="KHB1855" s="401"/>
      <c r="KHC1855" s="401"/>
      <c r="KHD1855" s="401"/>
      <c r="KHE1855" s="401"/>
      <c r="KHF1855" s="401"/>
      <c r="KHG1855" s="401"/>
      <c r="KHH1855" s="401"/>
      <c r="KHI1855" s="401"/>
      <c r="KHJ1855" s="401"/>
      <c r="KHK1855" s="401"/>
      <c r="KHL1855" s="401"/>
      <c r="KHM1855" s="401"/>
      <c r="KHN1855" s="401"/>
      <c r="KHO1855" s="401"/>
      <c r="KHP1855" s="401"/>
      <c r="KHQ1855" s="401"/>
      <c r="KHR1855" s="401"/>
      <c r="KHS1855" s="401"/>
      <c r="KHT1855" s="401"/>
      <c r="KHU1855" s="401"/>
      <c r="KHV1855" s="401"/>
      <c r="KHW1855" s="401"/>
      <c r="KHX1855" s="401"/>
      <c r="KHY1855" s="401"/>
      <c r="KHZ1855" s="401"/>
      <c r="KIA1855" s="401"/>
      <c r="KIB1855" s="401"/>
      <c r="KIC1855" s="401"/>
      <c r="KID1855" s="401"/>
      <c r="KIE1855" s="401"/>
      <c r="KIF1855" s="401"/>
      <c r="KIG1855" s="401"/>
      <c r="KIH1855" s="401"/>
      <c r="KII1855" s="401"/>
      <c r="KIJ1855" s="401"/>
      <c r="KIK1855" s="401"/>
      <c r="KIL1855" s="401"/>
      <c r="KIM1855" s="401"/>
      <c r="KIN1855" s="401"/>
      <c r="KIO1855" s="401"/>
      <c r="KIP1855" s="401"/>
      <c r="KIQ1855" s="401"/>
      <c r="KIR1855" s="401"/>
      <c r="KIS1855" s="401"/>
      <c r="KIT1855" s="401"/>
      <c r="KIU1855" s="401"/>
      <c r="KIV1855" s="401"/>
      <c r="KIW1855" s="401"/>
      <c r="KIX1855" s="401"/>
      <c r="KIY1855" s="401"/>
      <c r="KIZ1855" s="401"/>
      <c r="KJA1855" s="401"/>
      <c r="KJB1855" s="401"/>
      <c r="KJC1855" s="401"/>
      <c r="KJD1855" s="401"/>
      <c r="KJE1855" s="401"/>
      <c r="KJF1855" s="401"/>
      <c r="KJG1855" s="401"/>
      <c r="KJH1855" s="401"/>
      <c r="KJI1855" s="401"/>
      <c r="KJJ1855" s="401"/>
      <c r="KJK1855" s="401"/>
      <c r="KJL1855" s="401"/>
      <c r="KJM1855" s="401"/>
      <c r="KJN1855" s="401"/>
      <c r="KJO1855" s="401"/>
      <c r="KJP1855" s="401"/>
      <c r="KJQ1855" s="401"/>
      <c r="KJR1855" s="401"/>
      <c r="KJS1855" s="401"/>
      <c r="KJT1855" s="401"/>
      <c r="KJU1855" s="401"/>
      <c r="KJV1855" s="401"/>
      <c r="KJW1855" s="401"/>
      <c r="KJX1855" s="401"/>
      <c r="KJY1855" s="401"/>
      <c r="KJZ1855" s="401"/>
      <c r="KKA1855" s="401"/>
      <c r="KKB1855" s="401"/>
      <c r="KKC1855" s="401"/>
      <c r="KKD1855" s="401"/>
      <c r="KKE1855" s="401"/>
      <c r="KKF1855" s="401"/>
      <c r="KKG1855" s="401"/>
      <c r="KKH1855" s="401"/>
      <c r="KKI1855" s="401"/>
      <c r="KKJ1855" s="401"/>
      <c r="KKK1855" s="401"/>
      <c r="KKL1855" s="401"/>
      <c r="KKM1855" s="401"/>
      <c r="KKN1855" s="401"/>
      <c r="KKO1855" s="401"/>
      <c r="KKP1855" s="401"/>
      <c r="KKQ1855" s="401"/>
      <c r="KKR1855" s="401"/>
      <c r="KKS1855" s="401"/>
      <c r="KKT1855" s="401"/>
      <c r="KKU1855" s="401"/>
      <c r="KKV1855" s="401"/>
      <c r="KKW1855" s="401"/>
      <c r="KKX1855" s="401"/>
      <c r="KKY1855" s="401"/>
      <c r="KKZ1855" s="401"/>
      <c r="KLA1855" s="401"/>
      <c r="KLB1855" s="401"/>
      <c r="KLC1855" s="401"/>
      <c r="KLD1855" s="401"/>
      <c r="KLE1855" s="401"/>
      <c r="KLF1855" s="401"/>
      <c r="KLG1855" s="401"/>
      <c r="KLH1855" s="401"/>
      <c r="KLI1855" s="401"/>
      <c r="KLJ1855" s="401"/>
      <c r="KLK1855" s="401"/>
      <c r="KLL1855" s="401"/>
      <c r="KLM1855" s="401"/>
      <c r="KLN1855" s="401"/>
      <c r="KLO1855" s="401"/>
      <c r="KLP1855" s="401"/>
      <c r="KLQ1855" s="401"/>
      <c r="KLR1855" s="401"/>
      <c r="KLS1855" s="401"/>
      <c r="KLT1855" s="401"/>
      <c r="KLU1855" s="401"/>
      <c r="KLV1855" s="401"/>
      <c r="KLW1855" s="401"/>
      <c r="KLX1855" s="401"/>
      <c r="KLY1855" s="401"/>
      <c r="KLZ1855" s="401"/>
      <c r="KMA1855" s="401"/>
      <c r="KMB1855" s="401"/>
      <c r="KMC1855" s="401"/>
      <c r="KMD1855" s="401"/>
      <c r="KME1855" s="401"/>
      <c r="KMF1855" s="401"/>
      <c r="KMG1855" s="401"/>
      <c r="KMH1855" s="401"/>
      <c r="KMI1855" s="401"/>
      <c r="KMJ1855" s="401"/>
      <c r="KMK1855" s="401"/>
      <c r="KML1855" s="401"/>
      <c r="KMM1855" s="401"/>
      <c r="KMN1855" s="401"/>
      <c r="KMO1855" s="401"/>
      <c r="KMP1855" s="401"/>
      <c r="KMQ1855" s="401"/>
      <c r="KMR1855" s="401"/>
      <c r="KMS1855" s="401"/>
      <c r="KMT1855" s="401"/>
      <c r="KMU1855" s="401"/>
      <c r="KMV1855" s="401"/>
      <c r="KMW1855" s="401"/>
      <c r="KMX1855" s="401"/>
      <c r="KMY1855" s="401"/>
      <c r="KMZ1855" s="401"/>
      <c r="KNA1855" s="401"/>
      <c r="KNB1855" s="401"/>
      <c r="KNC1855" s="401"/>
      <c r="KND1855" s="401"/>
      <c r="KNE1855" s="401"/>
      <c r="KNF1855" s="401"/>
      <c r="KNG1855" s="401"/>
      <c r="KNH1855" s="401"/>
      <c r="KNI1855" s="401"/>
      <c r="KNJ1855" s="401"/>
      <c r="KNK1855" s="401"/>
      <c r="KNL1855" s="401"/>
      <c r="KNM1855" s="401"/>
      <c r="KNN1855" s="401"/>
      <c r="KNO1855" s="401"/>
      <c r="KNP1855" s="401"/>
      <c r="KNQ1855" s="401"/>
      <c r="KNR1855" s="401"/>
      <c r="KNS1855" s="401"/>
      <c r="KNT1855" s="401"/>
      <c r="KNU1855" s="401"/>
      <c r="KNV1855" s="401"/>
      <c r="KNW1855" s="401"/>
      <c r="KNX1855" s="401"/>
      <c r="KNY1855" s="401"/>
      <c r="KNZ1855" s="401"/>
      <c r="KOA1855" s="401"/>
      <c r="KOB1855" s="401"/>
      <c r="KOC1855" s="401"/>
      <c r="KOD1855" s="401"/>
      <c r="KOE1855" s="401"/>
      <c r="KOF1855" s="401"/>
      <c r="KOG1855" s="401"/>
      <c r="KOH1855" s="401"/>
      <c r="KOI1855" s="401"/>
      <c r="KOJ1855" s="401"/>
      <c r="KOK1855" s="401"/>
      <c r="KOL1855" s="401"/>
      <c r="KOM1855" s="401"/>
      <c r="KON1855" s="401"/>
      <c r="KOO1855" s="401"/>
      <c r="KOP1855" s="401"/>
      <c r="KOQ1855" s="401"/>
      <c r="KOR1855" s="401"/>
      <c r="KOS1855" s="401"/>
      <c r="KOT1855" s="401"/>
      <c r="KOU1855" s="401"/>
      <c r="KOV1855" s="401"/>
      <c r="KOW1855" s="401"/>
      <c r="KOX1855" s="401"/>
      <c r="KOY1855" s="401"/>
      <c r="KOZ1855" s="401"/>
      <c r="KPA1855" s="401"/>
      <c r="KPB1855" s="401"/>
      <c r="KPC1855" s="401"/>
      <c r="KPD1855" s="401"/>
      <c r="KPE1855" s="401"/>
      <c r="KPF1855" s="401"/>
      <c r="KPG1855" s="401"/>
      <c r="KPH1855" s="401"/>
      <c r="KPI1855" s="401"/>
      <c r="KPJ1855" s="401"/>
      <c r="KPK1855" s="401"/>
      <c r="KPL1855" s="401"/>
      <c r="KPM1855" s="401"/>
      <c r="KPN1855" s="401"/>
      <c r="KPO1855" s="401"/>
      <c r="KPP1855" s="401"/>
      <c r="KPQ1855" s="401"/>
      <c r="KPR1855" s="401"/>
      <c r="KPS1855" s="401"/>
      <c r="KPT1855" s="401"/>
      <c r="KPU1855" s="401"/>
      <c r="KPV1855" s="401"/>
      <c r="KPW1855" s="401"/>
      <c r="KPX1855" s="401"/>
      <c r="KPY1855" s="401"/>
      <c r="KPZ1855" s="401"/>
      <c r="KQA1855" s="401"/>
      <c r="KQB1855" s="401"/>
      <c r="KQC1855" s="401"/>
      <c r="KQD1855" s="401"/>
      <c r="KQE1855" s="401"/>
      <c r="KQF1855" s="401"/>
      <c r="KQG1855" s="401"/>
      <c r="KQH1855" s="401"/>
      <c r="KQI1855" s="401"/>
      <c r="KQJ1855" s="401"/>
      <c r="KQK1855" s="401"/>
      <c r="KQL1855" s="401"/>
      <c r="KQM1855" s="401"/>
      <c r="KQN1855" s="401"/>
      <c r="KQO1855" s="401"/>
      <c r="KQP1855" s="401"/>
      <c r="KQQ1855" s="401"/>
      <c r="KQR1855" s="401"/>
      <c r="KQS1855" s="401"/>
      <c r="KQT1855" s="401"/>
      <c r="KQU1855" s="401"/>
      <c r="KQV1855" s="401"/>
      <c r="KQW1855" s="401"/>
      <c r="KQX1855" s="401"/>
      <c r="KQY1855" s="401"/>
      <c r="KQZ1855" s="401"/>
      <c r="KRA1855" s="401"/>
      <c r="KRB1855" s="401"/>
      <c r="KRC1855" s="401"/>
      <c r="KRD1855" s="401"/>
      <c r="KRE1855" s="401"/>
      <c r="KRF1855" s="401"/>
      <c r="KRG1855" s="401"/>
      <c r="KRH1855" s="401"/>
      <c r="KRI1855" s="401"/>
      <c r="KRJ1855" s="401"/>
      <c r="KRK1855" s="401"/>
      <c r="KRL1855" s="401"/>
      <c r="KRM1855" s="401"/>
      <c r="KRN1855" s="401"/>
      <c r="KRO1855" s="401"/>
      <c r="KRP1855" s="401"/>
      <c r="KRQ1855" s="401"/>
      <c r="KRR1855" s="401"/>
      <c r="KRS1855" s="401"/>
      <c r="KRT1855" s="401"/>
      <c r="KRU1855" s="401"/>
      <c r="KRV1855" s="401"/>
      <c r="KRW1855" s="401"/>
      <c r="KRX1855" s="401"/>
      <c r="KRY1855" s="401"/>
      <c r="KRZ1855" s="401"/>
      <c r="KSA1855" s="401"/>
      <c r="KSB1855" s="401"/>
      <c r="KSC1855" s="401"/>
      <c r="KSD1855" s="401"/>
      <c r="KSE1855" s="401"/>
      <c r="KSF1855" s="401"/>
      <c r="KSG1855" s="401"/>
      <c r="KSH1855" s="401"/>
      <c r="KSI1855" s="401"/>
      <c r="KSJ1855" s="401"/>
      <c r="KSK1855" s="401"/>
      <c r="KSL1855" s="401"/>
      <c r="KSM1855" s="401"/>
      <c r="KSN1855" s="401"/>
      <c r="KSO1855" s="401"/>
      <c r="KSP1855" s="401"/>
      <c r="KSQ1855" s="401"/>
      <c r="KSR1855" s="401"/>
      <c r="KSS1855" s="401"/>
      <c r="KST1855" s="401"/>
      <c r="KSU1855" s="401"/>
      <c r="KSV1855" s="401"/>
      <c r="KSW1855" s="401"/>
      <c r="KSX1855" s="401"/>
      <c r="KSY1855" s="401"/>
      <c r="KSZ1855" s="401"/>
      <c r="KTA1855" s="401"/>
      <c r="KTB1855" s="401"/>
      <c r="KTC1855" s="401"/>
      <c r="KTD1855" s="401"/>
      <c r="KTE1855" s="401"/>
      <c r="KTF1855" s="401"/>
      <c r="KTG1855" s="401"/>
      <c r="KTH1855" s="401"/>
      <c r="KTI1855" s="401"/>
      <c r="KTJ1855" s="401"/>
      <c r="KTK1855" s="401"/>
      <c r="KTL1855" s="401"/>
      <c r="KTM1855" s="401"/>
      <c r="KTN1855" s="401"/>
      <c r="KTO1855" s="401"/>
      <c r="KTP1855" s="401"/>
      <c r="KTQ1855" s="401"/>
      <c r="KTR1855" s="401"/>
      <c r="KTS1855" s="401"/>
      <c r="KTT1855" s="401"/>
      <c r="KTU1855" s="401"/>
      <c r="KTV1855" s="401"/>
      <c r="KTW1855" s="401"/>
      <c r="KTX1855" s="401"/>
      <c r="KTY1855" s="401"/>
      <c r="KTZ1855" s="401"/>
      <c r="KUA1855" s="401"/>
      <c r="KUB1855" s="401"/>
      <c r="KUC1855" s="401"/>
      <c r="KUD1855" s="401"/>
      <c r="KUE1855" s="401"/>
      <c r="KUF1855" s="401"/>
      <c r="KUG1855" s="401"/>
      <c r="KUH1855" s="401"/>
      <c r="KUI1855" s="401"/>
      <c r="KUJ1855" s="401"/>
      <c r="KUK1855" s="401"/>
      <c r="KUL1855" s="401"/>
      <c r="KUM1855" s="401"/>
      <c r="KUN1855" s="401"/>
      <c r="KUO1855" s="401"/>
      <c r="KUP1855" s="401"/>
      <c r="KUQ1855" s="401"/>
      <c r="KUR1855" s="401"/>
      <c r="KUS1855" s="401"/>
      <c r="KUT1855" s="401"/>
      <c r="KUU1855" s="401"/>
      <c r="KUV1855" s="401"/>
      <c r="KUW1855" s="401"/>
      <c r="KUX1855" s="401"/>
      <c r="KUY1855" s="401"/>
      <c r="KUZ1855" s="401"/>
      <c r="KVA1855" s="401"/>
      <c r="KVB1855" s="401"/>
      <c r="KVC1855" s="401"/>
      <c r="KVD1855" s="401"/>
      <c r="KVE1855" s="401"/>
      <c r="KVF1855" s="401"/>
      <c r="KVG1855" s="401"/>
      <c r="KVH1855" s="401"/>
      <c r="KVI1855" s="401"/>
      <c r="KVJ1855" s="401"/>
      <c r="KVK1855" s="401"/>
      <c r="KVL1855" s="401"/>
      <c r="KVM1855" s="401"/>
      <c r="KVN1855" s="401"/>
      <c r="KVO1855" s="401"/>
      <c r="KVP1855" s="401"/>
      <c r="KVQ1855" s="401"/>
      <c r="KVR1855" s="401"/>
      <c r="KVS1855" s="401"/>
      <c r="KVT1855" s="401"/>
      <c r="KVU1855" s="401"/>
      <c r="KVV1855" s="401"/>
      <c r="KVW1855" s="401"/>
      <c r="KVX1855" s="401"/>
      <c r="KVY1855" s="401"/>
      <c r="KVZ1855" s="401"/>
      <c r="KWA1855" s="401"/>
      <c r="KWB1855" s="401"/>
      <c r="KWC1855" s="401"/>
      <c r="KWD1855" s="401"/>
      <c r="KWE1855" s="401"/>
      <c r="KWF1855" s="401"/>
      <c r="KWG1855" s="401"/>
      <c r="KWH1855" s="401"/>
      <c r="KWI1855" s="401"/>
      <c r="KWJ1855" s="401"/>
      <c r="KWK1855" s="401"/>
      <c r="KWL1855" s="401"/>
      <c r="KWM1855" s="401"/>
      <c r="KWN1855" s="401"/>
      <c r="KWO1855" s="401"/>
      <c r="KWP1855" s="401"/>
      <c r="KWQ1855" s="401"/>
      <c r="KWR1855" s="401"/>
      <c r="KWS1855" s="401"/>
      <c r="KWT1855" s="401"/>
      <c r="KWU1855" s="401"/>
      <c r="KWV1855" s="401"/>
      <c r="KWW1855" s="401"/>
      <c r="KWX1855" s="401"/>
      <c r="KWY1855" s="401"/>
      <c r="KWZ1855" s="401"/>
      <c r="KXA1855" s="401"/>
      <c r="KXB1855" s="401"/>
      <c r="KXC1855" s="401"/>
      <c r="KXD1855" s="401"/>
      <c r="KXE1855" s="401"/>
      <c r="KXF1855" s="401"/>
      <c r="KXG1855" s="401"/>
      <c r="KXH1855" s="401"/>
      <c r="KXI1855" s="401"/>
      <c r="KXJ1855" s="401"/>
      <c r="KXK1855" s="401"/>
      <c r="KXL1855" s="401"/>
      <c r="KXM1855" s="401"/>
      <c r="KXN1855" s="401"/>
      <c r="KXO1855" s="401"/>
      <c r="KXP1855" s="401"/>
      <c r="KXQ1855" s="401"/>
      <c r="KXR1855" s="401"/>
      <c r="KXS1855" s="401"/>
      <c r="KXT1855" s="401"/>
      <c r="KXU1855" s="401"/>
      <c r="KXV1855" s="401"/>
      <c r="KXW1855" s="401"/>
      <c r="KXX1855" s="401"/>
      <c r="KXY1855" s="401"/>
      <c r="KXZ1855" s="401"/>
      <c r="KYA1855" s="401"/>
      <c r="KYB1855" s="401"/>
      <c r="KYC1855" s="401"/>
      <c r="KYD1855" s="401"/>
      <c r="KYE1855" s="401"/>
      <c r="KYF1855" s="401"/>
      <c r="KYG1855" s="401"/>
      <c r="KYH1855" s="401"/>
      <c r="KYI1855" s="401"/>
      <c r="KYJ1855" s="401"/>
      <c r="KYK1855" s="401"/>
      <c r="KYL1855" s="401"/>
      <c r="KYM1855" s="401"/>
      <c r="KYN1855" s="401"/>
      <c r="KYO1855" s="401"/>
      <c r="KYP1855" s="401"/>
      <c r="KYQ1855" s="401"/>
      <c r="KYR1855" s="401"/>
      <c r="KYS1855" s="401"/>
      <c r="KYT1855" s="401"/>
      <c r="KYU1855" s="401"/>
      <c r="KYV1855" s="401"/>
      <c r="KYW1855" s="401"/>
      <c r="KYX1855" s="401"/>
      <c r="KYY1855" s="401"/>
      <c r="KYZ1855" s="401"/>
      <c r="KZA1855" s="401"/>
      <c r="KZB1855" s="401"/>
      <c r="KZC1855" s="401"/>
      <c r="KZD1855" s="401"/>
      <c r="KZE1855" s="401"/>
      <c r="KZF1855" s="401"/>
      <c r="KZG1855" s="401"/>
      <c r="KZH1855" s="401"/>
      <c r="KZI1855" s="401"/>
      <c r="KZJ1855" s="401"/>
      <c r="KZK1855" s="401"/>
      <c r="KZL1855" s="401"/>
      <c r="KZM1855" s="401"/>
      <c r="KZN1855" s="401"/>
      <c r="KZO1855" s="401"/>
      <c r="KZP1855" s="401"/>
      <c r="KZQ1855" s="401"/>
      <c r="KZR1855" s="401"/>
      <c r="KZS1855" s="401"/>
      <c r="KZT1855" s="401"/>
      <c r="KZU1855" s="401"/>
      <c r="KZV1855" s="401"/>
      <c r="KZW1855" s="401"/>
      <c r="KZX1855" s="401"/>
      <c r="KZY1855" s="401"/>
      <c r="KZZ1855" s="401"/>
      <c r="LAA1855" s="401"/>
      <c r="LAB1855" s="401"/>
      <c r="LAC1855" s="401"/>
      <c r="LAD1855" s="401"/>
      <c r="LAE1855" s="401"/>
      <c r="LAF1855" s="401"/>
      <c r="LAG1855" s="401"/>
      <c r="LAH1855" s="401"/>
      <c r="LAI1855" s="401"/>
      <c r="LAJ1855" s="401"/>
      <c r="LAK1855" s="401"/>
      <c r="LAL1855" s="401"/>
      <c r="LAM1855" s="401"/>
      <c r="LAN1855" s="401"/>
      <c r="LAO1855" s="401"/>
      <c r="LAP1855" s="401"/>
      <c r="LAQ1855" s="401"/>
      <c r="LAR1855" s="401"/>
      <c r="LAS1855" s="401"/>
      <c r="LAT1855" s="401"/>
      <c r="LAU1855" s="401"/>
      <c r="LAV1855" s="401"/>
      <c r="LAW1855" s="401"/>
      <c r="LAX1855" s="401"/>
      <c r="LAY1855" s="401"/>
      <c r="LAZ1855" s="401"/>
      <c r="LBA1855" s="401"/>
      <c r="LBB1855" s="401"/>
      <c r="LBC1855" s="401"/>
      <c r="LBD1855" s="401"/>
      <c r="LBE1855" s="401"/>
      <c r="LBF1855" s="401"/>
      <c r="LBG1855" s="401"/>
      <c r="LBH1855" s="401"/>
      <c r="LBI1855" s="401"/>
      <c r="LBJ1855" s="401"/>
      <c r="LBK1855" s="401"/>
      <c r="LBL1855" s="401"/>
      <c r="LBM1855" s="401"/>
      <c r="LBN1855" s="401"/>
      <c r="LBO1855" s="401"/>
      <c r="LBP1855" s="401"/>
      <c r="LBQ1855" s="401"/>
      <c r="LBR1855" s="401"/>
      <c r="LBS1855" s="401"/>
      <c r="LBT1855" s="401"/>
      <c r="LBU1855" s="401"/>
      <c r="LBV1855" s="401"/>
      <c r="LBW1855" s="401"/>
      <c r="LBX1855" s="401"/>
      <c r="LBY1855" s="401"/>
      <c r="LBZ1855" s="401"/>
      <c r="LCA1855" s="401"/>
      <c r="LCB1855" s="401"/>
      <c r="LCC1855" s="401"/>
      <c r="LCD1855" s="401"/>
      <c r="LCE1855" s="401"/>
      <c r="LCF1855" s="401"/>
      <c r="LCG1855" s="401"/>
      <c r="LCH1855" s="401"/>
      <c r="LCI1855" s="401"/>
      <c r="LCJ1855" s="401"/>
      <c r="LCK1855" s="401"/>
      <c r="LCL1855" s="401"/>
      <c r="LCM1855" s="401"/>
      <c r="LCN1855" s="401"/>
      <c r="LCO1855" s="401"/>
      <c r="LCP1855" s="401"/>
      <c r="LCQ1855" s="401"/>
      <c r="LCR1855" s="401"/>
      <c r="LCS1855" s="401"/>
      <c r="LCT1855" s="401"/>
      <c r="LCU1855" s="401"/>
      <c r="LCV1855" s="401"/>
      <c r="LCW1855" s="401"/>
      <c r="LCX1855" s="401"/>
      <c r="LCY1855" s="401"/>
      <c r="LCZ1855" s="401"/>
      <c r="LDA1855" s="401"/>
      <c r="LDB1855" s="401"/>
      <c r="LDC1855" s="401"/>
      <c r="LDD1855" s="401"/>
      <c r="LDE1855" s="401"/>
      <c r="LDF1855" s="401"/>
      <c r="LDG1855" s="401"/>
      <c r="LDH1855" s="401"/>
      <c r="LDI1855" s="401"/>
      <c r="LDJ1855" s="401"/>
      <c r="LDK1855" s="401"/>
      <c r="LDL1855" s="401"/>
      <c r="LDM1855" s="401"/>
      <c r="LDN1855" s="401"/>
      <c r="LDO1855" s="401"/>
      <c r="LDP1855" s="401"/>
      <c r="LDQ1855" s="401"/>
      <c r="LDR1855" s="401"/>
      <c r="LDS1855" s="401"/>
      <c r="LDT1855" s="401"/>
      <c r="LDU1855" s="401"/>
      <c r="LDV1855" s="401"/>
      <c r="LDW1855" s="401"/>
      <c r="LDX1855" s="401"/>
      <c r="LDY1855" s="401"/>
      <c r="LDZ1855" s="401"/>
      <c r="LEA1855" s="401"/>
      <c r="LEB1855" s="401"/>
      <c r="LEC1855" s="401"/>
      <c r="LED1855" s="401"/>
      <c r="LEE1855" s="401"/>
      <c r="LEF1855" s="401"/>
      <c r="LEG1855" s="401"/>
      <c r="LEH1855" s="401"/>
      <c r="LEI1855" s="401"/>
      <c r="LEJ1855" s="401"/>
      <c r="LEK1855" s="401"/>
      <c r="LEL1855" s="401"/>
      <c r="LEM1855" s="401"/>
      <c r="LEN1855" s="401"/>
      <c r="LEO1855" s="401"/>
      <c r="LEP1855" s="401"/>
      <c r="LEQ1855" s="401"/>
      <c r="LER1855" s="401"/>
      <c r="LES1855" s="401"/>
      <c r="LET1855" s="401"/>
      <c r="LEU1855" s="401"/>
      <c r="LEV1855" s="401"/>
      <c r="LEW1855" s="401"/>
      <c r="LEX1855" s="401"/>
      <c r="LEY1855" s="401"/>
      <c r="LEZ1855" s="401"/>
      <c r="LFA1855" s="401"/>
      <c r="LFB1855" s="401"/>
      <c r="LFC1855" s="401"/>
      <c r="LFD1855" s="401"/>
      <c r="LFE1855" s="401"/>
      <c r="LFF1855" s="401"/>
      <c r="LFG1855" s="401"/>
      <c r="LFH1855" s="401"/>
      <c r="LFI1855" s="401"/>
      <c r="LFJ1855" s="401"/>
      <c r="LFK1855" s="401"/>
      <c r="LFL1855" s="401"/>
      <c r="LFM1855" s="401"/>
      <c r="LFN1855" s="401"/>
      <c r="LFO1855" s="401"/>
      <c r="LFP1855" s="401"/>
      <c r="LFQ1855" s="401"/>
      <c r="LFR1855" s="401"/>
      <c r="LFS1855" s="401"/>
      <c r="LFT1855" s="401"/>
      <c r="LFU1855" s="401"/>
      <c r="LFV1855" s="401"/>
      <c r="LFW1855" s="401"/>
      <c r="LFX1855" s="401"/>
      <c r="LFY1855" s="401"/>
      <c r="LFZ1855" s="401"/>
      <c r="LGA1855" s="401"/>
      <c r="LGB1855" s="401"/>
      <c r="LGC1855" s="401"/>
      <c r="LGD1855" s="401"/>
      <c r="LGE1855" s="401"/>
      <c r="LGF1855" s="401"/>
      <c r="LGG1855" s="401"/>
      <c r="LGH1855" s="401"/>
      <c r="LGI1855" s="401"/>
      <c r="LGJ1855" s="401"/>
      <c r="LGK1855" s="401"/>
      <c r="LGL1855" s="401"/>
      <c r="LGM1855" s="401"/>
      <c r="LGN1855" s="401"/>
      <c r="LGO1855" s="401"/>
      <c r="LGP1855" s="401"/>
      <c r="LGQ1855" s="401"/>
      <c r="LGR1855" s="401"/>
      <c r="LGS1855" s="401"/>
      <c r="LGT1855" s="401"/>
      <c r="LGU1855" s="401"/>
      <c r="LGV1855" s="401"/>
      <c r="LGW1855" s="401"/>
      <c r="LGX1855" s="401"/>
      <c r="LGY1855" s="401"/>
      <c r="LGZ1855" s="401"/>
      <c r="LHA1855" s="401"/>
      <c r="LHB1855" s="401"/>
      <c r="LHC1855" s="401"/>
      <c r="LHD1855" s="401"/>
      <c r="LHE1855" s="401"/>
      <c r="LHF1855" s="401"/>
      <c r="LHG1855" s="401"/>
      <c r="LHH1855" s="401"/>
      <c r="LHI1855" s="401"/>
      <c r="LHJ1855" s="401"/>
      <c r="LHK1855" s="401"/>
      <c r="LHL1855" s="401"/>
      <c r="LHM1855" s="401"/>
      <c r="LHN1855" s="401"/>
      <c r="LHO1855" s="401"/>
      <c r="LHP1855" s="401"/>
      <c r="LHQ1855" s="401"/>
      <c r="LHR1855" s="401"/>
      <c r="LHS1855" s="401"/>
      <c r="LHT1855" s="401"/>
      <c r="LHU1855" s="401"/>
      <c r="LHV1855" s="401"/>
      <c r="LHW1855" s="401"/>
      <c r="LHX1855" s="401"/>
      <c r="LHY1855" s="401"/>
      <c r="LHZ1855" s="401"/>
      <c r="LIA1855" s="401"/>
      <c r="LIB1855" s="401"/>
      <c r="LIC1855" s="401"/>
      <c r="LID1855" s="401"/>
      <c r="LIE1855" s="401"/>
      <c r="LIF1855" s="401"/>
      <c r="LIG1855" s="401"/>
      <c r="LIH1855" s="401"/>
      <c r="LII1855" s="401"/>
      <c r="LIJ1855" s="401"/>
      <c r="LIK1855" s="401"/>
      <c r="LIL1855" s="401"/>
      <c r="LIM1855" s="401"/>
      <c r="LIN1855" s="401"/>
      <c r="LIO1855" s="401"/>
      <c r="LIP1855" s="401"/>
      <c r="LIQ1855" s="401"/>
      <c r="LIR1855" s="401"/>
      <c r="LIS1855" s="401"/>
      <c r="LIT1855" s="401"/>
      <c r="LIU1855" s="401"/>
      <c r="LIV1855" s="401"/>
      <c r="LIW1855" s="401"/>
      <c r="LIX1855" s="401"/>
      <c r="LIY1855" s="401"/>
      <c r="LIZ1855" s="401"/>
      <c r="LJA1855" s="401"/>
      <c r="LJB1855" s="401"/>
      <c r="LJC1855" s="401"/>
      <c r="LJD1855" s="401"/>
      <c r="LJE1855" s="401"/>
      <c r="LJF1855" s="401"/>
      <c r="LJG1855" s="401"/>
      <c r="LJH1855" s="401"/>
      <c r="LJI1855" s="401"/>
      <c r="LJJ1855" s="401"/>
      <c r="LJK1855" s="401"/>
      <c r="LJL1855" s="401"/>
      <c r="LJM1855" s="401"/>
      <c r="LJN1855" s="401"/>
      <c r="LJO1855" s="401"/>
      <c r="LJP1855" s="401"/>
      <c r="LJQ1855" s="401"/>
      <c r="LJR1855" s="401"/>
      <c r="LJS1855" s="401"/>
      <c r="LJT1855" s="401"/>
      <c r="LJU1855" s="401"/>
      <c r="LJV1855" s="401"/>
      <c r="LJW1855" s="401"/>
      <c r="LJX1855" s="401"/>
      <c r="LJY1855" s="401"/>
      <c r="LJZ1855" s="401"/>
      <c r="LKA1855" s="401"/>
      <c r="LKB1855" s="401"/>
      <c r="LKC1855" s="401"/>
      <c r="LKD1855" s="401"/>
      <c r="LKE1855" s="401"/>
      <c r="LKF1855" s="401"/>
      <c r="LKG1855" s="401"/>
      <c r="LKH1855" s="401"/>
      <c r="LKI1855" s="401"/>
      <c r="LKJ1855" s="401"/>
      <c r="LKK1855" s="401"/>
      <c r="LKL1855" s="401"/>
      <c r="LKM1855" s="401"/>
      <c r="LKN1855" s="401"/>
      <c r="LKO1855" s="401"/>
      <c r="LKP1855" s="401"/>
      <c r="LKQ1855" s="401"/>
      <c r="LKR1855" s="401"/>
      <c r="LKS1855" s="401"/>
      <c r="LKT1855" s="401"/>
      <c r="LKU1855" s="401"/>
      <c r="LKV1855" s="401"/>
      <c r="LKW1855" s="401"/>
      <c r="LKX1855" s="401"/>
      <c r="LKY1855" s="401"/>
      <c r="LKZ1855" s="401"/>
      <c r="LLA1855" s="401"/>
      <c r="LLB1855" s="401"/>
      <c r="LLC1855" s="401"/>
      <c r="LLD1855" s="401"/>
      <c r="LLE1855" s="401"/>
      <c r="LLF1855" s="401"/>
      <c r="LLG1855" s="401"/>
      <c r="LLH1855" s="401"/>
      <c r="LLI1855" s="401"/>
      <c r="LLJ1855" s="401"/>
      <c r="LLK1855" s="401"/>
      <c r="LLL1855" s="401"/>
      <c r="LLM1855" s="401"/>
      <c r="LLN1855" s="401"/>
      <c r="LLO1855" s="401"/>
      <c r="LLP1855" s="401"/>
      <c r="LLQ1855" s="401"/>
      <c r="LLR1855" s="401"/>
      <c r="LLS1855" s="401"/>
      <c r="LLT1855" s="401"/>
      <c r="LLU1855" s="401"/>
      <c r="LLV1855" s="401"/>
      <c r="LLW1855" s="401"/>
      <c r="LLX1855" s="401"/>
      <c r="LLY1855" s="401"/>
      <c r="LLZ1855" s="401"/>
      <c r="LMA1855" s="401"/>
      <c r="LMB1855" s="401"/>
      <c r="LMC1855" s="401"/>
      <c r="LMD1855" s="401"/>
      <c r="LME1855" s="401"/>
      <c r="LMF1855" s="401"/>
      <c r="LMG1855" s="401"/>
      <c r="LMH1855" s="401"/>
      <c r="LMI1855" s="401"/>
      <c r="LMJ1855" s="401"/>
      <c r="LMK1855" s="401"/>
      <c r="LML1855" s="401"/>
      <c r="LMM1855" s="401"/>
      <c r="LMN1855" s="401"/>
      <c r="LMO1855" s="401"/>
      <c r="LMP1855" s="401"/>
      <c r="LMQ1855" s="401"/>
      <c r="LMR1855" s="401"/>
      <c r="LMS1855" s="401"/>
      <c r="LMT1855" s="401"/>
      <c r="LMU1855" s="401"/>
      <c r="LMV1855" s="401"/>
      <c r="LMW1855" s="401"/>
      <c r="LMX1855" s="401"/>
      <c r="LMY1855" s="401"/>
      <c r="LMZ1855" s="401"/>
      <c r="LNA1855" s="401"/>
      <c r="LNB1855" s="401"/>
      <c r="LNC1855" s="401"/>
      <c r="LND1855" s="401"/>
      <c r="LNE1855" s="401"/>
      <c r="LNF1855" s="401"/>
      <c r="LNG1855" s="401"/>
      <c r="LNH1855" s="401"/>
      <c r="LNI1855" s="401"/>
      <c r="LNJ1855" s="401"/>
      <c r="LNK1855" s="401"/>
      <c r="LNL1855" s="401"/>
      <c r="LNM1855" s="401"/>
      <c r="LNN1855" s="401"/>
      <c r="LNO1855" s="401"/>
      <c r="LNP1855" s="401"/>
      <c r="LNQ1855" s="401"/>
      <c r="LNR1855" s="401"/>
      <c r="LNS1855" s="401"/>
      <c r="LNT1855" s="401"/>
      <c r="LNU1855" s="401"/>
      <c r="LNV1855" s="401"/>
      <c r="LNW1855" s="401"/>
      <c r="LNX1855" s="401"/>
      <c r="LNY1855" s="401"/>
      <c r="LNZ1855" s="401"/>
      <c r="LOA1855" s="401"/>
      <c r="LOB1855" s="401"/>
      <c r="LOC1855" s="401"/>
      <c r="LOD1855" s="401"/>
      <c r="LOE1855" s="401"/>
      <c r="LOF1855" s="401"/>
      <c r="LOG1855" s="401"/>
      <c r="LOH1855" s="401"/>
      <c r="LOI1855" s="401"/>
      <c r="LOJ1855" s="401"/>
      <c r="LOK1855" s="401"/>
      <c r="LOL1855" s="401"/>
      <c r="LOM1855" s="401"/>
      <c r="LON1855" s="401"/>
      <c r="LOO1855" s="401"/>
      <c r="LOP1855" s="401"/>
      <c r="LOQ1855" s="401"/>
      <c r="LOR1855" s="401"/>
      <c r="LOS1855" s="401"/>
      <c r="LOT1855" s="401"/>
      <c r="LOU1855" s="401"/>
      <c r="LOV1855" s="401"/>
      <c r="LOW1855" s="401"/>
      <c r="LOX1855" s="401"/>
      <c r="LOY1855" s="401"/>
      <c r="LOZ1855" s="401"/>
      <c r="LPA1855" s="401"/>
      <c r="LPB1855" s="401"/>
      <c r="LPC1855" s="401"/>
      <c r="LPD1855" s="401"/>
      <c r="LPE1855" s="401"/>
      <c r="LPF1855" s="401"/>
      <c r="LPG1855" s="401"/>
      <c r="LPH1855" s="401"/>
      <c r="LPI1855" s="401"/>
      <c r="LPJ1855" s="401"/>
      <c r="LPK1855" s="401"/>
      <c r="LPL1855" s="401"/>
      <c r="LPM1855" s="401"/>
      <c r="LPN1855" s="401"/>
      <c r="LPO1855" s="401"/>
      <c r="LPP1855" s="401"/>
      <c r="LPQ1855" s="401"/>
      <c r="LPR1855" s="401"/>
      <c r="LPS1855" s="401"/>
      <c r="LPT1855" s="401"/>
      <c r="LPU1855" s="401"/>
      <c r="LPV1855" s="401"/>
      <c r="LPW1855" s="401"/>
      <c r="LPX1855" s="401"/>
      <c r="LPY1855" s="401"/>
      <c r="LPZ1855" s="401"/>
      <c r="LQA1855" s="401"/>
      <c r="LQB1855" s="401"/>
      <c r="LQC1855" s="401"/>
      <c r="LQD1855" s="401"/>
      <c r="LQE1855" s="401"/>
      <c r="LQF1855" s="401"/>
      <c r="LQG1855" s="401"/>
      <c r="LQH1855" s="401"/>
      <c r="LQI1855" s="401"/>
      <c r="LQJ1855" s="401"/>
      <c r="LQK1855" s="401"/>
      <c r="LQL1855" s="401"/>
      <c r="LQM1855" s="401"/>
      <c r="LQN1855" s="401"/>
      <c r="LQO1855" s="401"/>
      <c r="LQP1855" s="401"/>
      <c r="LQQ1855" s="401"/>
      <c r="LQR1855" s="401"/>
      <c r="LQS1855" s="401"/>
      <c r="LQT1855" s="401"/>
      <c r="LQU1855" s="401"/>
      <c r="LQV1855" s="401"/>
      <c r="LQW1855" s="401"/>
      <c r="LQX1855" s="401"/>
      <c r="LQY1855" s="401"/>
      <c r="LQZ1855" s="401"/>
      <c r="LRA1855" s="401"/>
      <c r="LRB1855" s="401"/>
      <c r="LRC1855" s="401"/>
      <c r="LRD1855" s="401"/>
      <c r="LRE1855" s="401"/>
      <c r="LRF1855" s="401"/>
      <c r="LRG1855" s="401"/>
      <c r="LRH1855" s="401"/>
      <c r="LRI1855" s="401"/>
      <c r="LRJ1855" s="401"/>
      <c r="LRK1855" s="401"/>
      <c r="LRL1855" s="401"/>
      <c r="LRM1855" s="401"/>
      <c r="LRN1855" s="401"/>
      <c r="LRO1855" s="401"/>
      <c r="LRP1855" s="401"/>
      <c r="LRQ1855" s="401"/>
      <c r="LRR1855" s="401"/>
      <c r="LRS1855" s="401"/>
      <c r="LRT1855" s="401"/>
      <c r="LRU1855" s="401"/>
      <c r="LRV1855" s="401"/>
      <c r="LRW1855" s="401"/>
      <c r="LRX1855" s="401"/>
      <c r="LRY1855" s="401"/>
      <c r="LRZ1855" s="401"/>
      <c r="LSA1855" s="401"/>
      <c r="LSB1855" s="401"/>
      <c r="LSC1855" s="401"/>
      <c r="LSD1855" s="401"/>
      <c r="LSE1855" s="401"/>
      <c r="LSF1855" s="401"/>
      <c r="LSG1855" s="401"/>
      <c r="LSH1855" s="401"/>
      <c r="LSI1855" s="401"/>
      <c r="LSJ1855" s="401"/>
      <c r="LSK1855" s="401"/>
      <c r="LSL1855" s="401"/>
      <c r="LSM1855" s="401"/>
      <c r="LSN1855" s="401"/>
      <c r="LSO1855" s="401"/>
      <c r="LSP1855" s="401"/>
      <c r="LSQ1855" s="401"/>
      <c r="LSR1855" s="401"/>
      <c r="LSS1855" s="401"/>
      <c r="LST1855" s="401"/>
      <c r="LSU1855" s="401"/>
      <c r="LSV1855" s="401"/>
      <c r="LSW1855" s="401"/>
      <c r="LSX1855" s="401"/>
      <c r="LSY1855" s="401"/>
      <c r="LSZ1855" s="401"/>
      <c r="LTA1855" s="401"/>
      <c r="LTB1855" s="401"/>
      <c r="LTC1855" s="401"/>
      <c r="LTD1855" s="401"/>
      <c r="LTE1855" s="401"/>
      <c r="LTF1855" s="401"/>
      <c r="LTG1855" s="401"/>
      <c r="LTH1855" s="401"/>
      <c r="LTI1855" s="401"/>
      <c r="LTJ1855" s="401"/>
      <c r="LTK1855" s="401"/>
      <c r="LTL1855" s="401"/>
      <c r="LTM1855" s="401"/>
      <c r="LTN1855" s="401"/>
      <c r="LTO1855" s="401"/>
      <c r="LTP1855" s="401"/>
      <c r="LTQ1855" s="401"/>
      <c r="LTR1855" s="401"/>
      <c r="LTS1855" s="401"/>
      <c r="LTT1855" s="401"/>
      <c r="LTU1855" s="401"/>
      <c r="LTV1855" s="401"/>
      <c r="LTW1855" s="401"/>
      <c r="LTX1855" s="401"/>
      <c r="LTY1855" s="401"/>
      <c r="LTZ1855" s="401"/>
      <c r="LUA1855" s="401"/>
      <c r="LUB1855" s="401"/>
      <c r="LUC1855" s="401"/>
      <c r="LUD1855" s="401"/>
      <c r="LUE1855" s="401"/>
      <c r="LUF1855" s="401"/>
      <c r="LUG1855" s="401"/>
      <c r="LUH1855" s="401"/>
      <c r="LUI1855" s="401"/>
      <c r="LUJ1855" s="401"/>
      <c r="LUK1855" s="401"/>
      <c r="LUL1855" s="401"/>
      <c r="LUM1855" s="401"/>
      <c r="LUN1855" s="401"/>
      <c r="LUO1855" s="401"/>
      <c r="LUP1855" s="401"/>
      <c r="LUQ1855" s="401"/>
      <c r="LUR1855" s="401"/>
      <c r="LUS1855" s="401"/>
      <c r="LUT1855" s="401"/>
      <c r="LUU1855" s="401"/>
      <c r="LUV1855" s="401"/>
      <c r="LUW1855" s="401"/>
      <c r="LUX1855" s="401"/>
      <c r="LUY1855" s="401"/>
      <c r="LUZ1855" s="401"/>
      <c r="LVA1855" s="401"/>
      <c r="LVB1855" s="401"/>
      <c r="LVC1855" s="401"/>
      <c r="LVD1855" s="401"/>
      <c r="LVE1855" s="401"/>
      <c r="LVF1855" s="401"/>
      <c r="LVG1855" s="401"/>
      <c r="LVH1855" s="401"/>
      <c r="LVI1855" s="401"/>
      <c r="LVJ1855" s="401"/>
      <c r="LVK1855" s="401"/>
      <c r="LVL1855" s="401"/>
      <c r="LVM1855" s="401"/>
      <c r="LVN1855" s="401"/>
      <c r="LVO1855" s="401"/>
      <c r="LVP1855" s="401"/>
      <c r="LVQ1855" s="401"/>
      <c r="LVR1855" s="401"/>
      <c r="LVS1855" s="401"/>
      <c r="LVT1855" s="401"/>
      <c r="LVU1855" s="401"/>
      <c r="LVV1855" s="401"/>
      <c r="LVW1855" s="401"/>
      <c r="LVX1855" s="401"/>
      <c r="LVY1855" s="401"/>
      <c r="LVZ1855" s="401"/>
      <c r="LWA1855" s="401"/>
      <c r="LWB1855" s="401"/>
      <c r="LWC1855" s="401"/>
      <c r="LWD1855" s="401"/>
      <c r="LWE1855" s="401"/>
      <c r="LWF1855" s="401"/>
      <c r="LWG1855" s="401"/>
      <c r="LWH1855" s="401"/>
      <c r="LWI1855" s="401"/>
      <c r="LWJ1855" s="401"/>
      <c r="LWK1855" s="401"/>
      <c r="LWL1855" s="401"/>
      <c r="LWM1855" s="401"/>
      <c r="LWN1855" s="401"/>
      <c r="LWO1855" s="401"/>
      <c r="LWP1855" s="401"/>
      <c r="LWQ1855" s="401"/>
      <c r="LWR1855" s="401"/>
      <c r="LWS1855" s="401"/>
      <c r="LWT1855" s="401"/>
      <c r="LWU1855" s="401"/>
      <c r="LWV1855" s="401"/>
      <c r="LWW1855" s="401"/>
      <c r="LWX1855" s="401"/>
      <c r="LWY1855" s="401"/>
      <c r="LWZ1855" s="401"/>
      <c r="LXA1855" s="401"/>
      <c r="LXB1855" s="401"/>
      <c r="LXC1855" s="401"/>
      <c r="LXD1855" s="401"/>
      <c r="LXE1855" s="401"/>
      <c r="LXF1855" s="401"/>
      <c r="LXG1855" s="401"/>
      <c r="LXH1855" s="401"/>
      <c r="LXI1855" s="401"/>
      <c r="LXJ1855" s="401"/>
      <c r="LXK1855" s="401"/>
      <c r="LXL1855" s="401"/>
      <c r="LXM1855" s="401"/>
      <c r="LXN1855" s="401"/>
      <c r="LXO1855" s="401"/>
      <c r="LXP1855" s="401"/>
      <c r="LXQ1855" s="401"/>
      <c r="LXR1855" s="401"/>
      <c r="LXS1855" s="401"/>
      <c r="LXT1855" s="401"/>
      <c r="LXU1855" s="401"/>
      <c r="LXV1855" s="401"/>
      <c r="LXW1855" s="401"/>
      <c r="LXX1855" s="401"/>
      <c r="LXY1855" s="401"/>
      <c r="LXZ1855" s="401"/>
      <c r="LYA1855" s="401"/>
      <c r="LYB1855" s="401"/>
      <c r="LYC1855" s="401"/>
      <c r="LYD1855" s="401"/>
      <c r="LYE1855" s="401"/>
      <c r="LYF1855" s="401"/>
      <c r="LYG1855" s="401"/>
      <c r="LYH1855" s="401"/>
      <c r="LYI1855" s="401"/>
      <c r="LYJ1855" s="401"/>
      <c r="LYK1855" s="401"/>
      <c r="LYL1855" s="401"/>
      <c r="LYM1855" s="401"/>
      <c r="LYN1855" s="401"/>
      <c r="LYO1855" s="401"/>
      <c r="LYP1855" s="401"/>
      <c r="LYQ1855" s="401"/>
      <c r="LYR1855" s="401"/>
      <c r="LYS1855" s="401"/>
      <c r="LYT1855" s="401"/>
      <c r="LYU1855" s="401"/>
      <c r="LYV1855" s="401"/>
      <c r="LYW1855" s="401"/>
      <c r="LYX1855" s="401"/>
      <c r="LYY1855" s="401"/>
      <c r="LYZ1855" s="401"/>
      <c r="LZA1855" s="401"/>
      <c r="LZB1855" s="401"/>
      <c r="LZC1855" s="401"/>
      <c r="LZD1855" s="401"/>
      <c r="LZE1855" s="401"/>
      <c r="LZF1855" s="401"/>
      <c r="LZG1855" s="401"/>
      <c r="LZH1855" s="401"/>
      <c r="LZI1855" s="401"/>
      <c r="LZJ1855" s="401"/>
      <c r="LZK1855" s="401"/>
      <c r="LZL1855" s="401"/>
      <c r="LZM1855" s="401"/>
      <c r="LZN1855" s="401"/>
      <c r="LZO1855" s="401"/>
      <c r="LZP1855" s="401"/>
      <c r="LZQ1855" s="401"/>
      <c r="LZR1855" s="401"/>
      <c r="LZS1855" s="401"/>
      <c r="LZT1855" s="401"/>
      <c r="LZU1855" s="401"/>
      <c r="LZV1855" s="401"/>
      <c r="LZW1855" s="401"/>
      <c r="LZX1855" s="401"/>
      <c r="LZY1855" s="401"/>
      <c r="LZZ1855" s="401"/>
      <c r="MAA1855" s="401"/>
      <c r="MAB1855" s="401"/>
      <c r="MAC1855" s="401"/>
      <c r="MAD1855" s="401"/>
      <c r="MAE1855" s="401"/>
      <c r="MAF1855" s="401"/>
      <c r="MAG1855" s="401"/>
      <c r="MAH1855" s="401"/>
      <c r="MAI1855" s="401"/>
      <c r="MAJ1855" s="401"/>
      <c r="MAK1855" s="401"/>
      <c r="MAL1855" s="401"/>
      <c r="MAM1855" s="401"/>
      <c r="MAN1855" s="401"/>
      <c r="MAO1855" s="401"/>
      <c r="MAP1855" s="401"/>
      <c r="MAQ1855" s="401"/>
      <c r="MAR1855" s="401"/>
      <c r="MAS1855" s="401"/>
      <c r="MAT1855" s="401"/>
      <c r="MAU1855" s="401"/>
      <c r="MAV1855" s="401"/>
      <c r="MAW1855" s="401"/>
      <c r="MAX1855" s="401"/>
      <c r="MAY1855" s="401"/>
      <c r="MAZ1855" s="401"/>
      <c r="MBA1855" s="401"/>
      <c r="MBB1855" s="401"/>
      <c r="MBC1855" s="401"/>
      <c r="MBD1855" s="401"/>
      <c r="MBE1855" s="401"/>
      <c r="MBF1855" s="401"/>
      <c r="MBG1855" s="401"/>
      <c r="MBH1855" s="401"/>
      <c r="MBI1855" s="401"/>
      <c r="MBJ1855" s="401"/>
      <c r="MBK1855" s="401"/>
      <c r="MBL1855" s="401"/>
      <c r="MBM1855" s="401"/>
      <c r="MBN1855" s="401"/>
      <c r="MBO1855" s="401"/>
      <c r="MBP1855" s="401"/>
      <c r="MBQ1855" s="401"/>
      <c r="MBR1855" s="401"/>
      <c r="MBS1855" s="401"/>
      <c r="MBT1855" s="401"/>
      <c r="MBU1855" s="401"/>
      <c r="MBV1855" s="401"/>
      <c r="MBW1855" s="401"/>
      <c r="MBX1855" s="401"/>
      <c r="MBY1855" s="401"/>
      <c r="MBZ1855" s="401"/>
      <c r="MCA1855" s="401"/>
      <c r="MCB1855" s="401"/>
      <c r="MCC1855" s="401"/>
      <c r="MCD1855" s="401"/>
      <c r="MCE1855" s="401"/>
      <c r="MCF1855" s="401"/>
      <c r="MCG1855" s="401"/>
      <c r="MCH1855" s="401"/>
      <c r="MCI1855" s="401"/>
      <c r="MCJ1855" s="401"/>
      <c r="MCK1855" s="401"/>
      <c r="MCL1855" s="401"/>
      <c r="MCM1855" s="401"/>
      <c r="MCN1855" s="401"/>
      <c r="MCO1855" s="401"/>
      <c r="MCP1855" s="401"/>
      <c r="MCQ1855" s="401"/>
      <c r="MCR1855" s="401"/>
      <c r="MCS1855" s="401"/>
      <c r="MCT1855" s="401"/>
      <c r="MCU1855" s="401"/>
      <c r="MCV1855" s="401"/>
      <c r="MCW1855" s="401"/>
      <c r="MCX1855" s="401"/>
      <c r="MCY1855" s="401"/>
      <c r="MCZ1855" s="401"/>
      <c r="MDA1855" s="401"/>
      <c r="MDB1855" s="401"/>
      <c r="MDC1855" s="401"/>
      <c r="MDD1855" s="401"/>
      <c r="MDE1855" s="401"/>
      <c r="MDF1855" s="401"/>
      <c r="MDG1855" s="401"/>
      <c r="MDH1855" s="401"/>
      <c r="MDI1855" s="401"/>
      <c r="MDJ1855" s="401"/>
      <c r="MDK1855" s="401"/>
      <c r="MDL1855" s="401"/>
      <c r="MDM1855" s="401"/>
      <c r="MDN1855" s="401"/>
      <c r="MDO1855" s="401"/>
      <c r="MDP1855" s="401"/>
      <c r="MDQ1855" s="401"/>
      <c r="MDR1855" s="401"/>
      <c r="MDS1855" s="401"/>
      <c r="MDT1855" s="401"/>
      <c r="MDU1855" s="401"/>
      <c r="MDV1855" s="401"/>
      <c r="MDW1855" s="401"/>
      <c r="MDX1855" s="401"/>
      <c r="MDY1855" s="401"/>
      <c r="MDZ1855" s="401"/>
      <c r="MEA1855" s="401"/>
      <c r="MEB1855" s="401"/>
      <c r="MEC1855" s="401"/>
      <c r="MED1855" s="401"/>
      <c r="MEE1855" s="401"/>
      <c r="MEF1855" s="401"/>
      <c r="MEG1855" s="401"/>
      <c r="MEH1855" s="401"/>
      <c r="MEI1855" s="401"/>
      <c r="MEJ1855" s="401"/>
      <c r="MEK1855" s="401"/>
      <c r="MEL1855" s="401"/>
      <c r="MEM1855" s="401"/>
      <c r="MEN1855" s="401"/>
      <c r="MEO1855" s="401"/>
      <c r="MEP1855" s="401"/>
      <c r="MEQ1855" s="401"/>
      <c r="MER1855" s="401"/>
      <c r="MES1855" s="401"/>
      <c r="MET1855" s="401"/>
      <c r="MEU1855" s="401"/>
      <c r="MEV1855" s="401"/>
      <c r="MEW1855" s="401"/>
      <c r="MEX1855" s="401"/>
      <c r="MEY1855" s="401"/>
      <c r="MEZ1855" s="401"/>
      <c r="MFA1855" s="401"/>
      <c r="MFB1855" s="401"/>
      <c r="MFC1855" s="401"/>
      <c r="MFD1855" s="401"/>
      <c r="MFE1855" s="401"/>
      <c r="MFF1855" s="401"/>
      <c r="MFG1855" s="401"/>
      <c r="MFH1855" s="401"/>
      <c r="MFI1855" s="401"/>
      <c r="MFJ1855" s="401"/>
      <c r="MFK1855" s="401"/>
      <c r="MFL1855" s="401"/>
      <c r="MFM1855" s="401"/>
      <c r="MFN1855" s="401"/>
      <c r="MFO1855" s="401"/>
      <c r="MFP1855" s="401"/>
      <c r="MFQ1855" s="401"/>
      <c r="MFR1855" s="401"/>
      <c r="MFS1855" s="401"/>
      <c r="MFT1855" s="401"/>
      <c r="MFU1855" s="401"/>
      <c r="MFV1855" s="401"/>
      <c r="MFW1855" s="401"/>
      <c r="MFX1855" s="401"/>
      <c r="MFY1855" s="401"/>
      <c r="MFZ1855" s="401"/>
      <c r="MGA1855" s="401"/>
      <c r="MGB1855" s="401"/>
      <c r="MGC1855" s="401"/>
      <c r="MGD1855" s="401"/>
      <c r="MGE1855" s="401"/>
      <c r="MGF1855" s="401"/>
      <c r="MGG1855" s="401"/>
      <c r="MGH1855" s="401"/>
      <c r="MGI1855" s="401"/>
      <c r="MGJ1855" s="401"/>
      <c r="MGK1855" s="401"/>
      <c r="MGL1855" s="401"/>
      <c r="MGM1855" s="401"/>
      <c r="MGN1855" s="401"/>
      <c r="MGO1855" s="401"/>
      <c r="MGP1855" s="401"/>
      <c r="MGQ1855" s="401"/>
      <c r="MGR1855" s="401"/>
      <c r="MGS1855" s="401"/>
      <c r="MGT1855" s="401"/>
      <c r="MGU1855" s="401"/>
      <c r="MGV1855" s="401"/>
      <c r="MGW1855" s="401"/>
      <c r="MGX1855" s="401"/>
      <c r="MGY1855" s="401"/>
      <c r="MGZ1855" s="401"/>
      <c r="MHA1855" s="401"/>
      <c r="MHB1855" s="401"/>
      <c r="MHC1855" s="401"/>
      <c r="MHD1855" s="401"/>
      <c r="MHE1855" s="401"/>
      <c r="MHF1855" s="401"/>
      <c r="MHG1855" s="401"/>
      <c r="MHH1855" s="401"/>
      <c r="MHI1855" s="401"/>
      <c r="MHJ1855" s="401"/>
      <c r="MHK1855" s="401"/>
      <c r="MHL1855" s="401"/>
      <c r="MHM1855" s="401"/>
      <c r="MHN1855" s="401"/>
      <c r="MHO1855" s="401"/>
      <c r="MHP1855" s="401"/>
      <c r="MHQ1855" s="401"/>
      <c r="MHR1855" s="401"/>
      <c r="MHS1855" s="401"/>
      <c r="MHT1855" s="401"/>
      <c r="MHU1855" s="401"/>
      <c r="MHV1855" s="401"/>
      <c r="MHW1855" s="401"/>
      <c r="MHX1855" s="401"/>
      <c r="MHY1855" s="401"/>
      <c r="MHZ1855" s="401"/>
      <c r="MIA1855" s="401"/>
      <c r="MIB1855" s="401"/>
      <c r="MIC1855" s="401"/>
      <c r="MID1855" s="401"/>
      <c r="MIE1855" s="401"/>
      <c r="MIF1855" s="401"/>
      <c r="MIG1855" s="401"/>
      <c r="MIH1855" s="401"/>
      <c r="MII1855" s="401"/>
      <c r="MIJ1855" s="401"/>
      <c r="MIK1855" s="401"/>
      <c r="MIL1855" s="401"/>
      <c r="MIM1855" s="401"/>
      <c r="MIN1855" s="401"/>
      <c r="MIO1855" s="401"/>
      <c r="MIP1855" s="401"/>
      <c r="MIQ1855" s="401"/>
      <c r="MIR1855" s="401"/>
      <c r="MIS1855" s="401"/>
      <c r="MIT1855" s="401"/>
      <c r="MIU1855" s="401"/>
      <c r="MIV1855" s="401"/>
      <c r="MIW1855" s="401"/>
      <c r="MIX1855" s="401"/>
      <c r="MIY1855" s="401"/>
      <c r="MIZ1855" s="401"/>
      <c r="MJA1855" s="401"/>
      <c r="MJB1855" s="401"/>
      <c r="MJC1855" s="401"/>
      <c r="MJD1855" s="401"/>
      <c r="MJE1855" s="401"/>
      <c r="MJF1855" s="401"/>
      <c r="MJG1855" s="401"/>
      <c r="MJH1855" s="401"/>
      <c r="MJI1855" s="401"/>
      <c r="MJJ1855" s="401"/>
      <c r="MJK1855" s="401"/>
      <c r="MJL1855" s="401"/>
      <c r="MJM1855" s="401"/>
      <c r="MJN1855" s="401"/>
      <c r="MJO1855" s="401"/>
      <c r="MJP1855" s="401"/>
      <c r="MJQ1855" s="401"/>
      <c r="MJR1855" s="401"/>
      <c r="MJS1855" s="401"/>
      <c r="MJT1855" s="401"/>
      <c r="MJU1855" s="401"/>
      <c r="MJV1855" s="401"/>
      <c r="MJW1855" s="401"/>
      <c r="MJX1855" s="401"/>
      <c r="MJY1855" s="401"/>
      <c r="MJZ1855" s="401"/>
      <c r="MKA1855" s="401"/>
      <c r="MKB1855" s="401"/>
      <c r="MKC1855" s="401"/>
      <c r="MKD1855" s="401"/>
      <c r="MKE1855" s="401"/>
      <c r="MKF1855" s="401"/>
      <c r="MKG1855" s="401"/>
      <c r="MKH1855" s="401"/>
      <c r="MKI1855" s="401"/>
      <c r="MKJ1855" s="401"/>
      <c r="MKK1855" s="401"/>
      <c r="MKL1855" s="401"/>
      <c r="MKM1855" s="401"/>
      <c r="MKN1855" s="401"/>
      <c r="MKO1855" s="401"/>
      <c r="MKP1855" s="401"/>
      <c r="MKQ1855" s="401"/>
      <c r="MKR1855" s="401"/>
      <c r="MKS1855" s="401"/>
      <c r="MKT1855" s="401"/>
      <c r="MKU1855" s="401"/>
      <c r="MKV1855" s="401"/>
      <c r="MKW1855" s="401"/>
      <c r="MKX1855" s="401"/>
      <c r="MKY1855" s="401"/>
      <c r="MKZ1855" s="401"/>
      <c r="MLA1855" s="401"/>
      <c r="MLB1855" s="401"/>
      <c r="MLC1855" s="401"/>
      <c r="MLD1855" s="401"/>
      <c r="MLE1855" s="401"/>
      <c r="MLF1855" s="401"/>
      <c r="MLG1855" s="401"/>
      <c r="MLH1855" s="401"/>
      <c r="MLI1855" s="401"/>
      <c r="MLJ1855" s="401"/>
      <c r="MLK1855" s="401"/>
      <c r="MLL1855" s="401"/>
      <c r="MLM1855" s="401"/>
      <c r="MLN1855" s="401"/>
      <c r="MLO1855" s="401"/>
      <c r="MLP1855" s="401"/>
      <c r="MLQ1855" s="401"/>
      <c r="MLR1855" s="401"/>
      <c r="MLS1855" s="401"/>
      <c r="MLT1855" s="401"/>
      <c r="MLU1855" s="401"/>
      <c r="MLV1855" s="401"/>
      <c r="MLW1855" s="401"/>
      <c r="MLX1855" s="401"/>
      <c r="MLY1855" s="401"/>
      <c r="MLZ1855" s="401"/>
      <c r="MMA1855" s="401"/>
      <c r="MMB1855" s="401"/>
      <c r="MMC1855" s="401"/>
      <c r="MMD1855" s="401"/>
      <c r="MME1855" s="401"/>
      <c r="MMF1855" s="401"/>
      <c r="MMG1855" s="401"/>
      <c r="MMH1855" s="401"/>
      <c r="MMI1855" s="401"/>
      <c r="MMJ1855" s="401"/>
      <c r="MMK1855" s="401"/>
      <c r="MML1855" s="401"/>
      <c r="MMM1855" s="401"/>
      <c r="MMN1855" s="401"/>
      <c r="MMO1855" s="401"/>
      <c r="MMP1855" s="401"/>
      <c r="MMQ1855" s="401"/>
      <c r="MMR1855" s="401"/>
      <c r="MMS1855" s="401"/>
      <c r="MMT1855" s="401"/>
      <c r="MMU1855" s="401"/>
      <c r="MMV1855" s="401"/>
      <c r="MMW1855" s="401"/>
      <c r="MMX1855" s="401"/>
      <c r="MMY1855" s="401"/>
      <c r="MMZ1855" s="401"/>
      <c r="MNA1855" s="401"/>
      <c r="MNB1855" s="401"/>
      <c r="MNC1855" s="401"/>
      <c r="MND1855" s="401"/>
      <c r="MNE1855" s="401"/>
      <c r="MNF1855" s="401"/>
      <c r="MNG1855" s="401"/>
      <c r="MNH1855" s="401"/>
      <c r="MNI1855" s="401"/>
      <c r="MNJ1855" s="401"/>
      <c r="MNK1855" s="401"/>
      <c r="MNL1855" s="401"/>
      <c r="MNM1855" s="401"/>
      <c r="MNN1855" s="401"/>
      <c r="MNO1855" s="401"/>
      <c r="MNP1855" s="401"/>
      <c r="MNQ1855" s="401"/>
      <c r="MNR1855" s="401"/>
      <c r="MNS1855" s="401"/>
      <c r="MNT1855" s="401"/>
      <c r="MNU1855" s="401"/>
      <c r="MNV1855" s="401"/>
      <c r="MNW1855" s="401"/>
      <c r="MNX1855" s="401"/>
      <c r="MNY1855" s="401"/>
      <c r="MNZ1855" s="401"/>
      <c r="MOA1855" s="401"/>
      <c r="MOB1855" s="401"/>
      <c r="MOC1855" s="401"/>
      <c r="MOD1855" s="401"/>
      <c r="MOE1855" s="401"/>
      <c r="MOF1855" s="401"/>
      <c r="MOG1855" s="401"/>
      <c r="MOH1855" s="401"/>
      <c r="MOI1855" s="401"/>
      <c r="MOJ1855" s="401"/>
      <c r="MOK1855" s="401"/>
      <c r="MOL1855" s="401"/>
      <c r="MOM1855" s="401"/>
      <c r="MON1855" s="401"/>
      <c r="MOO1855" s="401"/>
      <c r="MOP1855" s="401"/>
      <c r="MOQ1855" s="401"/>
      <c r="MOR1855" s="401"/>
      <c r="MOS1855" s="401"/>
      <c r="MOT1855" s="401"/>
      <c r="MOU1855" s="401"/>
      <c r="MOV1855" s="401"/>
      <c r="MOW1855" s="401"/>
      <c r="MOX1855" s="401"/>
      <c r="MOY1855" s="401"/>
      <c r="MOZ1855" s="401"/>
      <c r="MPA1855" s="401"/>
      <c r="MPB1855" s="401"/>
      <c r="MPC1855" s="401"/>
      <c r="MPD1855" s="401"/>
      <c r="MPE1855" s="401"/>
      <c r="MPF1855" s="401"/>
      <c r="MPG1855" s="401"/>
      <c r="MPH1855" s="401"/>
      <c r="MPI1855" s="401"/>
      <c r="MPJ1855" s="401"/>
      <c r="MPK1855" s="401"/>
      <c r="MPL1855" s="401"/>
      <c r="MPM1855" s="401"/>
      <c r="MPN1855" s="401"/>
      <c r="MPO1855" s="401"/>
      <c r="MPP1855" s="401"/>
      <c r="MPQ1855" s="401"/>
      <c r="MPR1855" s="401"/>
      <c r="MPS1855" s="401"/>
      <c r="MPT1855" s="401"/>
      <c r="MPU1855" s="401"/>
      <c r="MPV1855" s="401"/>
      <c r="MPW1855" s="401"/>
      <c r="MPX1855" s="401"/>
      <c r="MPY1855" s="401"/>
      <c r="MPZ1855" s="401"/>
      <c r="MQA1855" s="401"/>
      <c r="MQB1855" s="401"/>
      <c r="MQC1855" s="401"/>
      <c r="MQD1855" s="401"/>
      <c r="MQE1855" s="401"/>
      <c r="MQF1855" s="401"/>
      <c r="MQG1855" s="401"/>
      <c r="MQH1855" s="401"/>
      <c r="MQI1855" s="401"/>
      <c r="MQJ1855" s="401"/>
      <c r="MQK1855" s="401"/>
      <c r="MQL1855" s="401"/>
      <c r="MQM1855" s="401"/>
      <c r="MQN1855" s="401"/>
      <c r="MQO1855" s="401"/>
      <c r="MQP1855" s="401"/>
      <c r="MQQ1855" s="401"/>
      <c r="MQR1855" s="401"/>
      <c r="MQS1855" s="401"/>
      <c r="MQT1855" s="401"/>
      <c r="MQU1855" s="401"/>
      <c r="MQV1855" s="401"/>
      <c r="MQW1855" s="401"/>
      <c r="MQX1855" s="401"/>
      <c r="MQY1855" s="401"/>
      <c r="MQZ1855" s="401"/>
      <c r="MRA1855" s="401"/>
      <c r="MRB1855" s="401"/>
      <c r="MRC1855" s="401"/>
      <c r="MRD1855" s="401"/>
      <c r="MRE1855" s="401"/>
      <c r="MRF1855" s="401"/>
      <c r="MRG1855" s="401"/>
      <c r="MRH1855" s="401"/>
      <c r="MRI1855" s="401"/>
      <c r="MRJ1855" s="401"/>
      <c r="MRK1855" s="401"/>
      <c r="MRL1855" s="401"/>
      <c r="MRM1855" s="401"/>
      <c r="MRN1855" s="401"/>
      <c r="MRO1855" s="401"/>
      <c r="MRP1855" s="401"/>
      <c r="MRQ1855" s="401"/>
      <c r="MRR1855" s="401"/>
      <c r="MRS1855" s="401"/>
      <c r="MRT1855" s="401"/>
      <c r="MRU1855" s="401"/>
      <c r="MRV1855" s="401"/>
      <c r="MRW1855" s="401"/>
      <c r="MRX1855" s="401"/>
      <c r="MRY1855" s="401"/>
      <c r="MRZ1855" s="401"/>
      <c r="MSA1855" s="401"/>
      <c r="MSB1855" s="401"/>
      <c r="MSC1855" s="401"/>
      <c r="MSD1855" s="401"/>
      <c r="MSE1855" s="401"/>
      <c r="MSF1855" s="401"/>
      <c r="MSG1855" s="401"/>
      <c r="MSH1855" s="401"/>
      <c r="MSI1855" s="401"/>
      <c r="MSJ1855" s="401"/>
      <c r="MSK1855" s="401"/>
      <c r="MSL1855" s="401"/>
      <c r="MSM1855" s="401"/>
      <c r="MSN1855" s="401"/>
      <c r="MSO1855" s="401"/>
      <c r="MSP1855" s="401"/>
      <c r="MSQ1855" s="401"/>
      <c r="MSR1855" s="401"/>
      <c r="MSS1855" s="401"/>
      <c r="MST1855" s="401"/>
      <c r="MSU1855" s="401"/>
      <c r="MSV1855" s="401"/>
      <c r="MSW1855" s="401"/>
      <c r="MSX1855" s="401"/>
      <c r="MSY1855" s="401"/>
      <c r="MSZ1855" s="401"/>
      <c r="MTA1855" s="401"/>
      <c r="MTB1855" s="401"/>
      <c r="MTC1855" s="401"/>
      <c r="MTD1855" s="401"/>
      <c r="MTE1855" s="401"/>
      <c r="MTF1855" s="401"/>
      <c r="MTG1855" s="401"/>
      <c r="MTH1855" s="401"/>
      <c r="MTI1855" s="401"/>
      <c r="MTJ1855" s="401"/>
      <c r="MTK1855" s="401"/>
      <c r="MTL1855" s="401"/>
      <c r="MTM1855" s="401"/>
      <c r="MTN1855" s="401"/>
      <c r="MTO1855" s="401"/>
      <c r="MTP1855" s="401"/>
      <c r="MTQ1855" s="401"/>
      <c r="MTR1855" s="401"/>
      <c r="MTS1855" s="401"/>
      <c r="MTT1855" s="401"/>
      <c r="MTU1855" s="401"/>
      <c r="MTV1855" s="401"/>
      <c r="MTW1855" s="401"/>
      <c r="MTX1855" s="401"/>
      <c r="MTY1855" s="401"/>
      <c r="MTZ1855" s="401"/>
      <c r="MUA1855" s="401"/>
      <c r="MUB1855" s="401"/>
      <c r="MUC1855" s="401"/>
      <c r="MUD1855" s="401"/>
      <c r="MUE1855" s="401"/>
      <c r="MUF1855" s="401"/>
      <c r="MUG1855" s="401"/>
      <c r="MUH1855" s="401"/>
      <c r="MUI1855" s="401"/>
      <c r="MUJ1855" s="401"/>
      <c r="MUK1855" s="401"/>
      <c r="MUL1855" s="401"/>
      <c r="MUM1855" s="401"/>
      <c r="MUN1855" s="401"/>
      <c r="MUO1855" s="401"/>
      <c r="MUP1855" s="401"/>
      <c r="MUQ1855" s="401"/>
      <c r="MUR1855" s="401"/>
      <c r="MUS1855" s="401"/>
      <c r="MUT1855" s="401"/>
      <c r="MUU1855" s="401"/>
      <c r="MUV1855" s="401"/>
      <c r="MUW1855" s="401"/>
      <c r="MUX1855" s="401"/>
      <c r="MUY1855" s="401"/>
      <c r="MUZ1855" s="401"/>
      <c r="MVA1855" s="401"/>
      <c r="MVB1855" s="401"/>
      <c r="MVC1855" s="401"/>
      <c r="MVD1855" s="401"/>
      <c r="MVE1855" s="401"/>
      <c r="MVF1855" s="401"/>
      <c r="MVG1855" s="401"/>
      <c r="MVH1855" s="401"/>
      <c r="MVI1855" s="401"/>
      <c r="MVJ1855" s="401"/>
      <c r="MVK1855" s="401"/>
      <c r="MVL1855" s="401"/>
      <c r="MVM1855" s="401"/>
      <c r="MVN1855" s="401"/>
      <c r="MVO1855" s="401"/>
      <c r="MVP1855" s="401"/>
      <c r="MVQ1855" s="401"/>
      <c r="MVR1855" s="401"/>
      <c r="MVS1855" s="401"/>
      <c r="MVT1855" s="401"/>
      <c r="MVU1855" s="401"/>
      <c r="MVV1855" s="401"/>
      <c r="MVW1855" s="401"/>
      <c r="MVX1855" s="401"/>
      <c r="MVY1855" s="401"/>
      <c r="MVZ1855" s="401"/>
      <c r="MWA1855" s="401"/>
      <c r="MWB1855" s="401"/>
      <c r="MWC1855" s="401"/>
      <c r="MWD1855" s="401"/>
      <c r="MWE1855" s="401"/>
      <c r="MWF1855" s="401"/>
      <c r="MWG1855" s="401"/>
      <c r="MWH1855" s="401"/>
      <c r="MWI1855" s="401"/>
      <c r="MWJ1855" s="401"/>
      <c r="MWK1855" s="401"/>
      <c r="MWL1855" s="401"/>
      <c r="MWM1855" s="401"/>
      <c r="MWN1855" s="401"/>
      <c r="MWO1855" s="401"/>
      <c r="MWP1855" s="401"/>
      <c r="MWQ1855" s="401"/>
      <c r="MWR1855" s="401"/>
      <c r="MWS1855" s="401"/>
      <c r="MWT1855" s="401"/>
      <c r="MWU1855" s="401"/>
      <c r="MWV1855" s="401"/>
      <c r="MWW1855" s="401"/>
      <c r="MWX1855" s="401"/>
      <c r="MWY1855" s="401"/>
      <c r="MWZ1855" s="401"/>
      <c r="MXA1855" s="401"/>
      <c r="MXB1855" s="401"/>
      <c r="MXC1855" s="401"/>
      <c r="MXD1855" s="401"/>
      <c r="MXE1855" s="401"/>
      <c r="MXF1855" s="401"/>
      <c r="MXG1855" s="401"/>
      <c r="MXH1855" s="401"/>
      <c r="MXI1855" s="401"/>
      <c r="MXJ1855" s="401"/>
      <c r="MXK1855" s="401"/>
      <c r="MXL1855" s="401"/>
      <c r="MXM1855" s="401"/>
      <c r="MXN1855" s="401"/>
      <c r="MXO1855" s="401"/>
      <c r="MXP1855" s="401"/>
      <c r="MXQ1855" s="401"/>
      <c r="MXR1855" s="401"/>
      <c r="MXS1855" s="401"/>
      <c r="MXT1855" s="401"/>
      <c r="MXU1855" s="401"/>
      <c r="MXV1855" s="401"/>
      <c r="MXW1855" s="401"/>
      <c r="MXX1855" s="401"/>
      <c r="MXY1855" s="401"/>
      <c r="MXZ1855" s="401"/>
      <c r="MYA1855" s="401"/>
      <c r="MYB1855" s="401"/>
      <c r="MYC1855" s="401"/>
      <c r="MYD1855" s="401"/>
      <c r="MYE1855" s="401"/>
      <c r="MYF1855" s="401"/>
      <c r="MYG1855" s="401"/>
      <c r="MYH1855" s="401"/>
      <c r="MYI1855" s="401"/>
      <c r="MYJ1855" s="401"/>
      <c r="MYK1855" s="401"/>
      <c r="MYL1855" s="401"/>
      <c r="MYM1855" s="401"/>
      <c r="MYN1855" s="401"/>
      <c r="MYO1855" s="401"/>
      <c r="MYP1855" s="401"/>
      <c r="MYQ1855" s="401"/>
      <c r="MYR1855" s="401"/>
      <c r="MYS1855" s="401"/>
      <c r="MYT1855" s="401"/>
      <c r="MYU1855" s="401"/>
      <c r="MYV1855" s="401"/>
      <c r="MYW1855" s="401"/>
      <c r="MYX1855" s="401"/>
      <c r="MYY1855" s="401"/>
      <c r="MYZ1855" s="401"/>
      <c r="MZA1855" s="401"/>
      <c r="MZB1855" s="401"/>
      <c r="MZC1855" s="401"/>
      <c r="MZD1855" s="401"/>
      <c r="MZE1855" s="401"/>
      <c r="MZF1855" s="401"/>
      <c r="MZG1855" s="401"/>
      <c r="MZH1855" s="401"/>
      <c r="MZI1855" s="401"/>
      <c r="MZJ1855" s="401"/>
      <c r="MZK1855" s="401"/>
      <c r="MZL1855" s="401"/>
      <c r="MZM1855" s="401"/>
      <c r="MZN1855" s="401"/>
      <c r="MZO1855" s="401"/>
      <c r="MZP1855" s="401"/>
      <c r="MZQ1855" s="401"/>
      <c r="MZR1855" s="401"/>
      <c r="MZS1855" s="401"/>
      <c r="MZT1855" s="401"/>
      <c r="MZU1855" s="401"/>
      <c r="MZV1855" s="401"/>
      <c r="MZW1855" s="401"/>
      <c r="MZX1855" s="401"/>
      <c r="MZY1855" s="401"/>
      <c r="MZZ1855" s="401"/>
      <c r="NAA1855" s="401"/>
      <c r="NAB1855" s="401"/>
      <c r="NAC1855" s="401"/>
      <c r="NAD1855" s="401"/>
      <c r="NAE1855" s="401"/>
      <c r="NAF1855" s="401"/>
      <c r="NAG1855" s="401"/>
      <c r="NAH1855" s="401"/>
      <c r="NAI1855" s="401"/>
      <c r="NAJ1855" s="401"/>
      <c r="NAK1855" s="401"/>
      <c r="NAL1855" s="401"/>
      <c r="NAM1855" s="401"/>
      <c r="NAN1855" s="401"/>
      <c r="NAO1855" s="401"/>
      <c r="NAP1855" s="401"/>
      <c r="NAQ1855" s="401"/>
      <c r="NAR1855" s="401"/>
      <c r="NAS1855" s="401"/>
      <c r="NAT1855" s="401"/>
      <c r="NAU1855" s="401"/>
      <c r="NAV1855" s="401"/>
      <c r="NAW1855" s="401"/>
      <c r="NAX1855" s="401"/>
      <c r="NAY1855" s="401"/>
      <c r="NAZ1855" s="401"/>
      <c r="NBA1855" s="401"/>
      <c r="NBB1855" s="401"/>
      <c r="NBC1855" s="401"/>
      <c r="NBD1855" s="401"/>
      <c r="NBE1855" s="401"/>
      <c r="NBF1855" s="401"/>
      <c r="NBG1855" s="401"/>
      <c r="NBH1855" s="401"/>
      <c r="NBI1855" s="401"/>
      <c r="NBJ1855" s="401"/>
      <c r="NBK1855" s="401"/>
      <c r="NBL1855" s="401"/>
      <c r="NBM1855" s="401"/>
      <c r="NBN1855" s="401"/>
      <c r="NBO1855" s="401"/>
      <c r="NBP1855" s="401"/>
      <c r="NBQ1855" s="401"/>
      <c r="NBR1855" s="401"/>
      <c r="NBS1855" s="401"/>
      <c r="NBT1855" s="401"/>
      <c r="NBU1855" s="401"/>
      <c r="NBV1855" s="401"/>
      <c r="NBW1855" s="401"/>
      <c r="NBX1855" s="401"/>
      <c r="NBY1855" s="401"/>
      <c r="NBZ1855" s="401"/>
      <c r="NCA1855" s="401"/>
      <c r="NCB1855" s="401"/>
      <c r="NCC1855" s="401"/>
      <c r="NCD1855" s="401"/>
      <c r="NCE1855" s="401"/>
      <c r="NCF1855" s="401"/>
      <c r="NCG1855" s="401"/>
      <c r="NCH1855" s="401"/>
      <c r="NCI1855" s="401"/>
      <c r="NCJ1855" s="401"/>
      <c r="NCK1855" s="401"/>
      <c r="NCL1855" s="401"/>
      <c r="NCM1855" s="401"/>
      <c r="NCN1855" s="401"/>
      <c r="NCO1855" s="401"/>
      <c r="NCP1855" s="401"/>
      <c r="NCQ1855" s="401"/>
      <c r="NCR1855" s="401"/>
      <c r="NCS1855" s="401"/>
      <c r="NCT1855" s="401"/>
      <c r="NCU1855" s="401"/>
      <c r="NCV1855" s="401"/>
      <c r="NCW1855" s="401"/>
      <c r="NCX1855" s="401"/>
      <c r="NCY1855" s="401"/>
      <c r="NCZ1855" s="401"/>
      <c r="NDA1855" s="401"/>
      <c r="NDB1855" s="401"/>
      <c r="NDC1855" s="401"/>
      <c r="NDD1855" s="401"/>
      <c r="NDE1855" s="401"/>
      <c r="NDF1855" s="401"/>
      <c r="NDG1855" s="401"/>
      <c r="NDH1855" s="401"/>
      <c r="NDI1855" s="401"/>
      <c r="NDJ1855" s="401"/>
      <c r="NDK1855" s="401"/>
      <c r="NDL1855" s="401"/>
      <c r="NDM1855" s="401"/>
      <c r="NDN1855" s="401"/>
      <c r="NDO1855" s="401"/>
      <c r="NDP1855" s="401"/>
      <c r="NDQ1855" s="401"/>
      <c r="NDR1855" s="401"/>
      <c r="NDS1855" s="401"/>
      <c r="NDT1855" s="401"/>
      <c r="NDU1855" s="401"/>
      <c r="NDV1855" s="401"/>
      <c r="NDW1855" s="401"/>
      <c r="NDX1855" s="401"/>
      <c r="NDY1855" s="401"/>
      <c r="NDZ1855" s="401"/>
      <c r="NEA1855" s="401"/>
      <c r="NEB1855" s="401"/>
      <c r="NEC1855" s="401"/>
      <c r="NED1855" s="401"/>
      <c r="NEE1855" s="401"/>
      <c r="NEF1855" s="401"/>
      <c r="NEG1855" s="401"/>
      <c r="NEH1855" s="401"/>
      <c r="NEI1855" s="401"/>
      <c r="NEJ1855" s="401"/>
      <c r="NEK1855" s="401"/>
      <c r="NEL1855" s="401"/>
      <c r="NEM1855" s="401"/>
      <c r="NEN1855" s="401"/>
      <c r="NEO1855" s="401"/>
      <c r="NEP1855" s="401"/>
      <c r="NEQ1855" s="401"/>
      <c r="NER1855" s="401"/>
      <c r="NES1855" s="401"/>
      <c r="NET1855" s="401"/>
      <c r="NEU1855" s="401"/>
      <c r="NEV1855" s="401"/>
      <c r="NEW1855" s="401"/>
      <c r="NEX1855" s="401"/>
      <c r="NEY1855" s="401"/>
      <c r="NEZ1855" s="401"/>
      <c r="NFA1855" s="401"/>
      <c r="NFB1855" s="401"/>
      <c r="NFC1855" s="401"/>
      <c r="NFD1855" s="401"/>
      <c r="NFE1855" s="401"/>
      <c r="NFF1855" s="401"/>
      <c r="NFG1855" s="401"/>
      <c r="NFH1855" s="401"/>
      <c r="NFI1855" s="401"/>
      <c r="NFJ1855" s="401"/>
      <c r="NFK1855" s="401"/>
      <c r="NFL1855" s="401"/>
      <c r="NFM1855" s="401"/>
      <c r="NFN1855" s="401"/>
      <c r="NFO1855" s="401"/>
      <c r="NFP1855" s="401"/>
      <c r="NFQ1855" s="401"/>
      <c r="NFR1855" s="401"/>
      <c r="NFS1855" s="401"/>
      <c r="NFT1855" s="401"/>
      <c r="NFU1855" s="401"/>
      <c r="NFV1855" s="401"/>
      <c r="NFW1855" s="401"/>
      <c r="NFX1855" s="401"/>
      <c r="NFY1855" s="401"/>
      <c r="NFZ1855" s="401"/>
      <c r="NGA1855" s="401"/>
      <c r="NGB1855" s="401"/>
      <c r="NGC1855" s="401"/>
      <c r="NGD1855" s="401"/>
      <c r="NGE1855" s="401"/>
      <c r="NGF1855" s="401"/>
      <c r="NGG1855" s="401"/>
      <c r="NGH1855" s="401"/>
      <c r="NGI1855" s="401"/>
      <c r="NGJ1855" s="401"/>
      <c r="NGK1855" s="401"/>
      <c r="NGL1855" s="401"/>
      <c r="NGM1855" s="401"/>
      <c r="NGN1855" s="401"/>
      <c r="NGO1855" s="401"/>
      <c r="NGP1855" s="401"/>
      <c r="NGQ1855" s="401"/>
      <c r="NGR1855" s="401"/>
      <c r="NGS1855" s="401"/>
      <c r="NGT1855" s="401"/>
      <c r="NGU1855" s="401"/>
      <c r="NGV1855" s="401"/>
      <c r="NGW1855" s="401"/>
      <c r="NGX1855" s="401"/>
      <c r="NGY1855" s="401"/>
      <c r="NGZ1855" s="401"/>
      <c r="NHA1855" s="401"/>
      <c r="NHB1855" s="401"/>
      <c r="NHC1855" s="401"/>
      <c r="NHD1855" s="401"/>
      <c r="NHE1855" s="401"/>
      <c r="NHF1855" s="401"/>
      <c r="NHG1855" s="401"/>
      <c r="NHH1855" s="401"/>
      <c r="NHI1855" s="401"/>
      <c r="NHJ1855" s="401"/>
      <c r="NHK1855" s="401"/>
      <c r="NHL1855" s="401"/>
      <c r="NHM1855" s="401"/>
      <c r="NHN1855" s="401"/>
      <c r="NHO1855" s="401"/>
      <c r="NHP1855" s="401"/>
      <c r="NHQ1855" s="401"/>
      <c r="NHR1855" s="401"/>
      <c r="NHS1855" s="401"/>
      <c r="NHT1855" s="401"/>
      <c r="NHU1855" s="401"/>
      <c r="NHV1855" s="401"/>
      <c r="NHW1855" s="401"/>
      <c r="NHX1855" s="401"/>
      <c r="NHY1855" s="401"/>
      <c r="NHZ1855" s="401"/>
      <c r="NIA1855" s="401"/>
      <c r="NIB1855" s="401"/>
      <c r="NIC1855" s="401"/>
      <c r="NID1855" s="401"/>
      <c r="NIE1855" s="401"/>
      <c r="NIF1855" s="401"/>
      <c r="NIG1855" s="401"/>
      <c r="NIH1855" s="401"/>
      <c r="NII1855" s="401"/>
      <c r="NIJ1855" s="401"/>
      <c r="NIK1855" s="401"/>
      <c r="NIL1855" s="401"/>
      <c r="NIM1855" s="401"/>
      <c r="NIN1855" s="401"/>
      <c r="NIO1855" s="401"/>
      <c r="NIP1855" s="401"/>
      <c r="NIQ1855" s="401"/>
      <c r="NIR1855" s="401"/>
      <c r="NIS1855" s="401"/>
      <c r="NIT1855" s="401"/>
      <c r="NIU1855" s="401"/>
      <c r="NIV1855" s="401"/>
      <c r="NIW1855" s="401"/>
      <c r="NIX1855" s="401"/>
      <c r="NIY1855" s="401"/>
      <c r="NIZ1855" s="401"/>
      <c r="NJA1855" s="401"/>
      <c r="NJB1855" s="401"/>
      <c r="NJC1855" s="401"/>
      <c r="NJD1855" s="401"/>
      <c r="NJE1855" s="401"/>
      <c r="NJF1855" s="401"/>
      <c r="NJG1855" s="401"/>
      <c r="NJH1855" s="401"/>
      <c r="NJI1855" s="401"/>
      <c r="NJJ1855" s="401"/>
      <c r="NJK1855" s="401"/>
      <c r="NJL1855" s="401"/>
      <c r="NJM1855" s="401"/>
      <c r="NJN1855" s="401"/>
      <c r="NJO1855" s="401"/>
      <c r="NJP1855" s="401"/>
      <c r="NJQ1855" s="401"/>
      <c r="NJR1855" s="401"/>
      <c r="NJS1855" s="401"/>
      <c r="NJT1855" s="401"/>
      <c r="NJU1855" s="401"/>
      <c r="NJV1855" s="401"/>
      <c r="NJW1855" s="401"/>
      <c r="NJX1855" s="401"/>
      <c r="NJY1855" s="401"/>
      <c r="NJZ1855" s="401"/>
      <c r="NKA1855" s="401"/>
      <c r="NKB1855" s="401"/>
      <c r="NKC1855" s="401"/>
      <c r="NKD1855" s="401"/>
      <c r="NKE1855" s="401"/>
      <c r="NKF1855" s="401"/>
      <c r="NKG1855" s="401"/>
      <c r="NKH1855" s="401"/>
      <c r="NKI1855" s="401"/>
      <c r="NKJ1855" s="401"/>
      <c r="NKK1855" s="401"/>
      <c r="NKL1855" s="401"/>
      <c r="NKM1855" s="401"/>
      <c r="NKN1855" s="401"/>
      <c r="NKO1855" s="401"/>
      <c r="NKP1855" s="401"/>
      <c r="NKQ1855" s="401"/>
      <c r="NKR1855" s="401"/>
      <c r="NKS1855" s="401"/>
      <c r="NKT1855" s="401"/>
      <c r="NKU1855" s="401"/>
      <c r="NKV1855" s="401"/>
      <c r="NKW1855" s="401"/>
      <c r="NKX1855" s="401"/>
      <c r="NKY1855" s="401"/>
      <c r="NKZ1855" s="401"/>
      <c r="NLA1855" s="401"/>
      <c r="NLB1855" s="401"/>
      <c r="NLC1855" s="401"/>
      <c r="NLD1855" s="401"/>
      <c r="NLE1855" s="401"/>
      <c r="NLF1855" s="401"/>
      <c r="NLG1855" s="401"/>
      <c r="NLH1855" s="401"/>
      <c r="NLI1855" s="401"/>
      <c r="NLJ1855" s="401"/>
      <c r="NLK1855" s="401"/>
      <c r="NLL1855" s="401"/>
      <c r="NLM1855" s="401"/>
      <c r="NLN1855" s="401"/>
      <c r="NLO1855" s="401"/>
      <c r="NLP1855" s="401"/>
      <c r="NLQ1855" s="401"/>
      <c r="NLR1855" s="401"/>
      <c r="NLS1855" s="401"/>
      <c r="NLT1855" s="401"/>
      <c r="NLU1855" s="401"/>
      <c r="NLV1855" s="401"/>
      <c r="NLW1855" s="401"/>
      <c r="NLX1855" s="401"/>
      <c r="NLY1855" s="401"/>
      <c r="NLZ1855" s="401"/>
      <c r="NMA1855" s="401"/>
      <c r="NMB1855" s="401"/>
      <c r="NMC1855" s="401"/>
      <c r="NMD1855" s="401"/>
      <c r="NME1855" s="401"/>
      <c r="NMF1855" s="401"/>
      <c r="NMG1855" s="401"/>
      <c r="NMH1855" s="401"/>
      <c r="NMI1855" s="401"/>
      <c r="NMJ1855" s="401"/>
      <c r="NMK1855" s="401"/>
      <c r="NML1855" s="401"/>
      <c r="NMM1855" s="401"/>
      <c r="NMN1855" s="401"/>
      <c r="NMO1855" s="401"/>
      <c r="NMP1855" s="401"/>
      <c r="NMQ1855" s="401"/>
      <c r="NMR1855" s="401"/>
      <c r="NMS1855" s="401"/>
      <c r="NMT1855" s="401"/>
      <c r="NMU1855" s="401"/>
      <c r="NMV1855" s="401"/>
      <c r="NMW1855" s="401"/>
      <c r="NMX1855" s="401"/>
      <c r="NMY1855" s="401"/>
      <c r="NMZ1855" s="401"/>
      <c r="NNA1855" s="401"/>
      <c r="NNB1855" s="401"/>
      <c r="NNC1855" s="401"/>
      <c r="NND1855" s="401"/>
      <c r="NNE1855" s="401"/>
      <c r="NNF1855" s="401"/>
      <c r="NNG1855" s="401"/>
      <c r="NNH1855" s="401"/>
      <c r="NNI1855" s="401"/>
      <c r="NNJ1855" s="401"/>
      <c r="NNK1855" s="401"/>
      <c r="NNL1855" s="401"/>
      <c r="NNM1855" s="401"/>
      <c r="NNN1855" s="401"/>
      <c r="NNO1855" s="401"/>
      <c r="NNP1855" s="401"/>
      <c r="NNQ1855" s="401"/>
      <c r="NNR1855" s="401"/>
      <c r="NNS1855" s="401"/>
      <c r="NNT1855" s="401"/>
      <c r="NNU1855" s="401"/>
      <c r="NNV1855" s="401"/>
      <c r="NNW1855" s="401"/>
      <c r="NNX1855" s="401"/>
      <c r="NNY1855" s="401"/>
      <c r="NNZ1855" s="401"/>
      <c r="NOA1855" s="401"/>
      <c r="NOB1855" s="401"/>
      <c r="NOC1855" s="401"/>
      <c r="NOD1855" s="401"/>
      <c r="NOE1855" s="401"/>
      <c r="NOF1855" s="401"/>
      <c r="NOG1855" s="401"/>
      <c r="NOH1855" s="401"/>
      <c r="NOI1855" s="401"/>
      <c r="NOJ1855" s="401"/>
      <c r="NOK1855" s="401"/>
      <c r="NOL1855" s="401"/>
      <c r="NOM1855" s="401"/>
      <c r="NON1855" s="401"/>
      <c r="NOO1855" s="401"/>
      <c r="NOP1855" s="401"/>
      <c r="NOQ1855" s="401"/>
      <c r="NOR1855" s="401"/>
      <c r="NOS1855" s="401"/>
      <c r="NOT1855" s="401"/>
      <c r="NOU1855" s="401"/>
      <c r="NOV1855" s="401"/>
      <c r="NOW1855" s="401"/>
      <c r="NOX1855" s="401"/>
      <c r="NOY1855" s="401"/>
      <c r="NOZ1855" s="401"/>
      <c r="NPA1855" s="401"/>
      <c r="NPB1855" s="401"/>
      <c r="NPC1855" s="401"/>
      <c r="NPD1855" s="401"/>
      <c r="NPE1855" s="401"/>
      <c r="NPF1855" s="401"/>
      <c r="NPG1855" s="401"/>
      <c r="NPH1855" s="401"/>
      <c r="NPI1855" s="401"/>
      <c r="NPJ1855" s="401"/>
      <c r="NPK1855" s="401"/>
      <c r="NPL1855" s="401"/>
      <c r="NPM1855" s="401"/>
      <c r="NPN1855" s="401"/>
      <c r="NPO1855" s="401"/>
      <c r="NPP1855" s="401"/>
      <c r="NPQ1855" s="401"/>
      <c r="NPR1855" s="401"/>
      <c r="NPS1855" s="401"/>
      <c r="NPT1855" s="401"/>
      <c r="NPU1855" s="401"/>
      <c r="NPV1855" s="401"/>
      <c r="NPW1855" s="401"/>
      <c r="NPX1855" s="401"/>
      <c r="NPY1855" s="401"/>
      <c r="NPZ1855" s="401"/>
      <c r="NQA1855" s="401"/>
      <c r="NQB1855" s="401"/>
      <c r="NQC1855" s="401"/>
      <c r="NQD1855" s="401"/>
      <c r="NQE1855" s="401"/>
      <c r="NQF1855" s="401"/>
      <c r="NQG1855" s="401"/>
      <c r="NQH1855" s="401"/>
      <c r="NQI1855" s="401"/>
      <c r="NQJ1855" s="401"/>
      <c r="NQK1855" s="401"/>
      <c r="NQL1855" s="401"/>
      <c r="NQM1855" s="401"/>
      <c r="NQN1855" s="401"/>
      <c r="NQO1855" s="401"/>
      <c r="NQP1855" s="401"/>
      <c r="NQQ1855" s="401"/>
      <c r="NQR1855" s="401"/>
      <c r="NQS1855" s="401"/>
      <c r="NQT1855" s="401"/>
      <c r="NQU1855" s="401"/>
      <c r="NQV1855" s="401"/>
      <c r="NQW1855" s="401"/>
      <c r="NQX1855" s="401"/>
      <c r="NQY1855" s="401"/>
      <c r="NQZ1855" s="401"/>
      <c r="NRA1855" s="401"/>
      <c r="NRB1855" s="401"/>
      <c r="NRC1855" s="401"/>
      <c r="NRD1855" s="401"/>
      <c r="NRE1855" s="401"/>
      <c r="NRF1855" s="401"/>
      <c r="NRG1855" s="401"/>
      <c r="NRH1855" s="401"/>
      <c r="NRI1855" s="401"/>
      <c r="NRJ1855" s="401"/>
      <c r="NRK1855" s="401"/>
      <c r="NRL1855" s="401"/>
      <c r="NRM1855" s="401"/>
      <c r="NRN1855" s="401"/>
      <c r="NRO1855" s="401"/>
      <c r="NRP1855" s="401"/>
      <c r="NRQ1855" s="401"/>
      <c r="NRR1855" s="401"/>
      <c r="NRS1855" s="401"/>
      <c r="NRT1855" s="401"/>
      <c r="NRU1855" s="401"/>
      <c r="NRV1855" s="401"/>
      <c r="NRW1855" s="401"/>
      <c r="NRX1855" s="401"/>
      <c r="NRY1855" s="401"/>
      <c r="NRZ1855" s="401"/>
      <c r="NSA1855" s="401"/>
      <c r="NSB1855" s="401"/>
      <c r="NSC1855" s="401"/>
      <c r="NSD1855" s="401"/>
      <c r="NSE1855" s="401"/>
      <c r="NSF1855" s="401"/>
      <c r="NSG1855" s="401"/>
      <c r="NSH1855" s="401"/>
      <c r="NSI1855" s="401"/>
      <c r="NSJ1855" s="401"/>
      <c r="NSK1855" s="401"/>
      <c r="NSL1855" s="401"/>
      <c r="NSM1855" s="401"/>
      <c r="NSN1855" s="401"/>
      <c r="NSO1855" s="401"/>
      <c r="NSP1855" s="401"/>
      <c r="NSQ1855" s="401"/>
      <c r="NSR1855" s="401"/>
      <c r="NSS1855" s="401"/>
      <c r="NST1855" s="401"/>
      <c r="NSU1855" s="401"/>
      <c r="NSV1855" s="401"/>
      <c r="NSW1855" s="401"/>
      <c r="NSX1855" s="401"/>
      <c r="NSY1855" s="401"/>
      <c r="NSZ1855" s="401"/>
      <c r="NTA1855" s="401"/>
      <c r="NTB1855" s="401"/>
      <c r="NTC1855" s="401"/>
      <c r="NTD1855" s="401"/>
      <c r="NTE1855" s="401"/>
      <c r="NTF1855" s="401"/>
      <c r="NTG1855" s="401"/>
      <c r="NTH1855" s="401"/>
      <c r="NTI1855" s="401"/>
      <c r="NTJ1855" s="401"/>
      <c r="NTK1855" s="401"/>
      <c r="NTL1855" s="401"/>
      <c r="NTM1855" s="401"/>
      <c r="NTN1855" s="401"/>
      <c r="NTO1855" s="401"/>
      <c r="NTP1855" s="401"/>
      <c r="NTQ1855" s="401"/>
      <c r="NTR1855" s="401"/>
      <c r="NTS1855" s="401"/>
      <c r="NTT1855" s="401"/>
      <c r="NTU1855" s="401"/>
      <c r="NTV1855" s="401"/>
      <c r="NTW1855" s="401"/>
      <c r="NTX1855" s="401"/>
      <c r="NTY1855" s="401"/>
      <c r="NTZ1855" s="401"/>
      <c r="NUA1855" s="401"/>
      <c r="NUB1855" s="401"/>
      <c r="NUC1855" s="401"/>
      <c r="NUD1855" s="401"/>
      <c r="NUE1855" s="401"/>
      <c r="NUF1855" s="401"/>
      <c r="NUG1855" s="401"/>
      <c r="NUH1855" s="401"/>
      <c r="NUI1855" s="401"/>
      <c r="NUJ1855" s="401"/>
      <c r="NUK1855" s="401"/>
      <c r="NUL1855" s="401"/>
      <c r="NUM1855" s="401"/>
      <c r="NUN1855" s="401"/>
      <c r="NUO1855" s="401"/>
      <c r="NUP1855" s="401"/>
      <c r="NUQ1855" s="401"/>
      <c r="NUR1855" s="401"/>
      <c r="NUS1855" s="401"/>
      <c r="NUT1855" s="401"/>
      <c r="NUU1855" s="401"/>
      <c r="NUV1855" s="401"/>
      <c r="NUW1855" s="401"/>
      <c r="NUX1855" s="401"/>
      <c r="NUY1855" s="401"/>
      <c r="NUZ1855" s="401"/>
      <c r="NVA1855" s="401"/>
      <c r="NVB1855" s="401"/>
      <c r="NVC1855" s="401"/>
      <c r="NVD1855" s="401"/>
      <c r="NVE1855" s="401"/>
      <c r="NVF1855" s="401"/>
      <c r="NVG1855" s="401"/>
      <c r="NVH1855" s="401"/>
      <c r="NVI1855" s="401"/>
      <c r="NVJ1855" s="401"/>
      <c r="NVK1855" s="401"/>
      <c r="NVL1855" s="401"/>
      <c r="NVM1855" s="401"/>
      <c r="NVN1855" s="401"/>
      <c r="NVO1855" s="401"/>
      <c r="NVP1855" s="401"/>
      <c r="NVQ1855" s="401"/>
      <c r="NVR1855" s="401"/>
      <c r="NVS1855" s="401"/>
      <c r="NVT1855" s="401"/>
      <c r="NVU1855" s="401"/>
      <c r="NVV1855" s="401"/>
      <c r="NVW1855" s="401"/>
      <c r="NVX1855" s="401"/>
      <c r="NVY1855" s="401"/>
      <c r="NVZ1855" s="401"/>
      <c r="NWA1855" s="401"/>
      <c r="NWB1855" s="401"/>
      <c r="NWC1855" s="401"/>
      <c r="NWD1855" s="401"/>
      <c r="NWE1855" s="401"/>
      <c r="NWF1855" s="401"/>
      <c r="NWG1855" s="401"/>
      <c r="NWH1855" s="401"/>
      <c r="NWI1855" s="401"/>
      <c r="NWJ1855" s="401"/>
      <c r="NWK1855" s="401"/>
      <c r="NWL1855" s="401"/>
      <c r="NWM1855" s="401"/>
      <c r="NWN1855" s="401"/>
      <c r="NWO1855" s="401"/>
      <c r="NWP1855" s="401"/>
      <c r="NWQ1855" s="401"/>
      <c r="NWR1855" s="401"/>
      <c r="NWS1855" s="401"/>
      <c r="NWT1855" s="401"/>
      <c r="NWU1855" s="401"/>
      <c r="NWV1855" s="401"/>
      <c r="NWW1855" s="401"/>
      <c r="NWX1855" s="401"/>
      <c r="NWY1855" s="401"/>
      <c r="NWZ1855" s="401"/>
      <c r="NXA1855" s="401"/>
      <c r="NXB1855" s="401"/>
      <c r="NXC1855" s="401"/>
      <c r="NXD1855" s="401"/>
      <c r="NXE1855" s="401"/>
      <c r="NXF1855" s="401"/>
      <c r="NXG1855" s="401"/>
      <c r="NXH1855" s="401"/>
      <c r="NXI1855" s="401"/>
      <c r="NXJ1855" s="401"/>
      <c r="NXK1855" s="401"/>
      <c r="NXL1855" s="401"/>
      <c r="NXM1855" s="401"/>
      <c r="NXN1855" s="401"/>
      <c r="NXO1855" s="401"/>
      <c r="NXP1855" s="401"/>
      <c r="NXQ1855" s="401"/>
      <c r="NXR1855" s="401"/>
      <c r="NXS1855" s="401"/>
      <c r="NXT1855" s="401"/>
      <c r="NXU1855" s="401"/>
      <c r="NXV1855" s="401"/>
      <c r="NXW1855" s="401"/>
      <c r="NXX1855" s="401"/>
      <c r="NXY1855" s="401"/>
      <c r="NXZ1855" s="401"/>
      <c r="NYA1855" s="401"/>
      <c r="NYB1855" s="401"/>
      <c r="NYC1855" s="401"/>
      <c r="NYD1855" s="401"/>
      <c r="NYE1855" s="401"/>
      <c r="NYF1855" s="401"/>
      <c r="NYG1855" s="401"/>
      <c r="NYH1855" s="401"/>
      <c r="NYI1855" s="401"/>
      <c r="NYJ1855" s="401"/>
      <c r="NYK1855" s="401"/>
      <c r="NYL1855" s="401"/>
      <c r="NYM1855" s="401"/>
      <c r="NYN1855" s="401"/>
      <c r="NYO1855" s="401"/>
      <c r="NYP1855" s="401"/>
      <c r="NYQ1855" s="401"/>
      <c r="NYR1855" s="401"/>
      <c r="NYS1855" s="401"/>
      <c r="NYT1855" s="401"/>
      <c r="NYU1855" s="401"/>
      <c r="NYV1855" s="401"/>
      <c r="NYW1855" s="401"/>
      <c r="NYX1855" s="401"/>
      <c r="NYY1855" s="401"/>
      <c r="NYZ1855" s="401"/>
      <c r="NZA1855" s="401"/>
      <c r="NZB1855" s="401"/>
      <c r="NZC1855" s="401"/>
      <c r="NZD1855" s="401"/>
      <c r="NZE1855" s="401"/>
      <c r="NZF1855" s="401"/>
      <c r="NZG1855" s="401"/>
      <c r="NZH1855" s="401"/>
      <c r="NZI1855" s="401"/>
      <c r="NZJ1855" s="401"/>
      <c r="NZK1855" s="401"/>
      <c r="NZL1855" s="401"/>
      <c r="NZM1855" s="401"/>
      <c r="NZN1855" s="401"/>
      <c r="NZO1855" s="401"/>
      <c r="NZP1855" s="401"/>
      <c r="NZQ1855" s="401"/>
      <c r="NZR1855" s="401"/>
      <c r="NZS1855" s="401"/>
      <c r="NZT1855" s="401"/>
      <c r="NZU1855" s="401"/>
      <c r="NZV1855" s="401"/>
      <c r="NZW1855" s="401"/>
      <c r="NZX1855" s="401"/>
      <c r="NZY1855" s="401"/>
      <c r="NZZ1855" s="401"/>
      <c r="OAA1855" s="401"/>
      <c r="OAB1855" s="401"/>
      <c r="OAC1855" s="401"/>
      <c r="OAD1855" s="401"/>
      <c r="OAE1855" s="401"/>
      <c r="OAF1855" s="401"/>
      <c r="OAG1855" s="401"/>
      <c r="OAH1855" s="401"/>
      <c r="OAI1855" s="401"/>
      <c r="OAJ1855" s="401"/>
      <c r="OAK1855" s="401"/>
      <c r="OAL1855" s="401"/>
      <c r="OAM1855" s="401"/>
      <c r="OAN1855" s="401"/>
      <c r="OAO1855" s="401"/>
      <c r="OAP1855" s="401"/>
      <c r="OAQ1855" s="401"/>
      <c r="OAR1855" s="401"/>
      <c r="OAS1855" s="401"/>
      <c r="OAT1855" s="401"/>
      <c r="OAU1855" s="401"/>
      <c r="OAV1855" s="401"/>
      <c r="OAW1855" s="401"/>
      <c r="OAX1855" s="401"/>
      <c r="OAY1855" s="401"/>
      <c r="OAZ1855" s="401"/>
      <c r="OBA1855" s="401"/>
      <c r="OBB1855" s="401"/>
      <c r="OBC1855" s="401"/>
      <c r="OBD1855" s="401"/>
      <c r="OBE1855" s="401"/>
      <c r="OBF1855" s="401"/>
      <c r="OBG1855" s="401"/>
      <c r="OBH1855" s="401"/>
      <c r="OBI1855" s="401"/>
      <c r="OBJ1855" s="401"/>
      <c r="OBK1855" s="401"/>
      <c r="OBL1855" s="401"/>
      <c r="OBM1855" s="401"/>
      <c r="OBN1855" s="401"/>
      <c r="OBO1855" s="401"/>
      <c r="OBP1855" s="401"/>
      <c r="OBQ1855" s="401"/>
      <c r="OBR1855" s="401"/>
      <c r="OBS1855" s="401"/>
      <c r="OBT1855" s="401"/>
      <c r="OBU1855" s="401"/>
      <c r="OBV1855" s="401"/>
      <c r="OBW1855" s="401"/>
      <c r="OBX1855" s="401"/>
      <c r="OBY1855" s="401"/>
      <c r="OBZ1855" s="401"/>
      <c r="OCA1855" s="401"/>
      <c r="OCB1855" s="401"/>
      <c r="OCC1855" s="401"/>
      <c r="OCD1855" s="401"/>
      <c r="OCE1855" s="401"/>
      <c r="OCF1855" s="401"/>
      <c r="OCG1855" s="401"/>
      <c r="OCH1855" s="401"/>
      <c r="OCI1855" s="401"/>
      <c r="OCJ1855" s="401"/>
      <c r="OCK1855" s="401"/>
      <c r="OCL1855" s="401"/>
      <c r="OCM1855" s="401"/>
      <c r="OCN1855" s="401"/>
      <c r="OCO1855" s="401"/>
      <c r="OCP1855" s="401"/>
      <c r="OCQ1855" s="401"/>
      <c r="OCR1855" s="401"/>
      <c r="OCS1855" s="401"/>
      <c r="OCT1855" s="401"/>
      <c r="OCU1855" s="401"/>
      <c r="OCV1855" s="401"/>
      <c r="OCW1855" s="401"/>
      <c r="OCX1855" s="401"/>
      <c r="OCY1855" s="401"/>
      <c r="OCZ1855" s="401"/>
      <c r="ODA1855" s="401"/>
      <c r="ODB1855" s="401"/>
      <c r="ODC1855" s="401"/>
      <c r="ODD1855" s="401"/>
      <c r="ODE1855" s="401"/>
      <c r="ODF1855" s="401"/>
      <c r="ODG1855" s="401"/>
      <c r="ODH1855" s="401"/>
      <c r="ODI1855" s="401"/>
      <c r="ODJ1855" s="401"/>
      <c r="ODK1855" s="401"/>
      <c r="ODL1855" s="401"/>
      <c r="ODM1855" s="401"/>
      <c r="ODN1855" s="401"/>
      <c r="ODO1855" s="401"/>
      <c r="ODP1855" s="401"/>
      <c r="ODQ1855" s="401"/>
      <c r="ODR1855" s="401"/>
      <c r="ODS1855" s="401"/>
      <c r="ODT1855" s="401"/>
      <c r="ODU1855" s="401"/>
      <c r="ODV1855" s="401"/>
      <c r="ODW1855" s="401"/>
      <c r="ODX1855" s="401"/>
      <c r="ODY1855" s="401"/>
      <c r="ODZ1855" s="401"/>
      <c r="OEA1855" s="401"/>
      <c r="OEB1855" s="401"/>
      <c r="OEC1855" s="401"/>
      <c r="OED1855" s="401"/>
      <c r="OEE1855" s="401"/>
      <c r="OEF1855" s="401"/>
      <c r="OEG1855" s="401"/>
      <c r="OEH1855" s="401"/>
      <c r="OEI1855" s="401"/>
      <c r="OEJ1855" s="401"/>
      <c r="OEK1855" s="401"/>
      <c r="OEL1855" s="401"/>
      <c r="OEM1855" s="401"/>
      <c r="OEN1855" s="401"/>
      <c r="OEO1855" s="401"/>
      <c r="OEP1855" s="401"/>
      <c r="OEQ1855" s="401"/>
      <c r="OER1855" s="401"/>
      <c r="OES1855" s="401"/>
      <c r="OET1855" s="401"/>
      <c r="OEU1855" s="401"/>
      <c r="OEV1855" s="401"/>
      <c r="OEW1855" s="401"/>
      <c r="OEX1855" s="401"/>
      <c r="OEY1855" s="401"/>
      <c r="OEZ1855" s="401"/>
      <c r="OFA1855" s="401"/>
      <c r="OFB1855" s="401"/>
      <c r="OFC1855" s="401"/>
      <c r="OFD1855" s="401"/>
      <c r="OFE1855" s="401"/>
      <c r="OFF1855" s="401"/>
      <c r="OFG1855" s="401"/>
      <c r="OFH1855" s="401"/>
      <c r="OFI1855" s="401"/>
      <c r="OFJ1855" s="401"/>
      <c r="OFK1855" s="401"/>
      <c r="OFL1855" s="401"/>
      <c r="OFM1855" s="401"/>
      <c r="OFN1855" s="401"/>
      <c r="OFO1855" s="401"/>
      <c r="OFP1855" s="401"/>
      <c r="OFQ1855" s="401"/>
      <c r="OFR1855" s="401"/>
      <c r="OFS1855" s="401"/>
      <c r="OFT1855" s="401"/>
      <c r="OFU1855" s="401"/>
      <c r="OFV1855" s="401"/>
      <c r="OFW1855" s="401"/>
      <c r="OFX1855" s="401"/>
      <c r="OFY1855" s="401"/>
      <c r="OFZ1855" s="401"/>
      <c r="OGA1855" s="401"/>
      <c r="OGB1855" s="401"/>
      <c r="OGC1855" s="401"/>
      <c r="OGD1855" s="401"/>
      <c r="OGE1855" s="401"/>
      <c r="OGF1855" s="401"/>
      <c r="OGG1855" s="401"/>
      <c r="OGH1855" s="401"/>
      <c r="OGI1855" s="401"/>
      <c r="OGJ1855" s="401"/>
      <c r="OGK1855" s="401"/>
      <c r="OGL1855" s="401"/>
      <c r="OGM1855" s="401"/>
      <c r="OGN1855" s="401"/>
      <c r="OGO1855" s="401"/>
      <c r="OGP1855" s="401"/>
      <c r="OGQ1855" s="401"/>
      <c r="OGR1855" s="401"/>
      <c r="OGS1855" s="401"/>
      <c r="OGT1855" s="401"/>
      <c r="OGU1855" s="401"/>
      <c r="OGV1855" s="401"/>
      <c r="OGW1855" s="401"/>
      <c r="OGX1855" s="401"/>
      <c r="OGY1855" s="401"/>
      <c r="OGZ1855" s="401"/>
      <c r="OHA1855" s="401"/>
      <c r="OHB1855" s="401"/>
      <c r="OHC1855" s="401"/>
      <c r="OHD1855" s="401"/>
      <c r="OHE1855" s="401"/>
      <c r="OHF1855" s="401"/>
      <c r="OHG1855" s="401"/>
      <c r="OHH1855" s="401"/>
      <c r="OHI1855" s="401"/>
      <c r="OHJ1855" s="401"/>
      <c r="OHK1855" s="401"/>
      <c r="OHL1855" s="401"/>
      <c r="OHM1855" s="401"/>
      <c r="OHN1855" s="401"/>
      <c r="OHO1855" s="401"/>
      <c r="OHP1855" s="401"/>
      <c r="OHQ1855" s="401"/>
      <c r="OHR1855" s="401"/>
      <c r="OHS1855" s="401"/>
      <c r="OHT1855" s="401"/>
      <c r="OHU1855" s="401"/>
      <c r="OHV1855" s="401"/>
      <c r="OHW1855" s="401"/>
      <c r="OHX1855" s="401"/>
      <c r="OHY1855" s="401"/>
      <c r="OHZ1855" s="401"/>
      <c r="OIA1855" s="401"/>
      <c r="OIB1855" s="401"/>
      <c r="OIC1855" s="401"/>
      <c r="OID1855" s="401"/>
      <c r="OIE1855" s="401"/>
      <c r="OIF1855" s="401"/>
      <c r="OIG1855" s="401"/>
      <c r="OIH1855" s="401"/>
      <c r="OII1855" s="401"/>
      <c r="OIJ1855" s="401"/>
      <c r="OIK1855" s="401"/>
      <c r="OIL1855" s="401"/>
      <c r="OIM1855" s="401"/>
      <c r="OIN1855" s="401"/>
      <c r="OIO1855" s="401"/>
      <c r="OIP1855" s="401"/>
      <c r="OIQ1855" s="401"/>
      <c r="OIR1855" s="401"/>
      <c r="OIS1855" s="401"/>
      <c r="OIT1855" s="401"/>
      <c r="OIU1855" s="401"/>
      <c r="OIV1855" s="401"/>
      <c r="OIW1855" s="401"/>
      <c r="OIX1855" s="401"/>
      <c r="OIY1855" s="401"/>
      <c r="OIZ1855" s="401"/>
      <c r="OJA1855" s="401"/>
      <c r="OJB1855" s="401"/>
      <c r="OJC1855" s="401"/>
      <c r="OJD1855" s="401"/>
      <c r="OJE1855" s="401"/>
      <c r="OJF1855" s="401"/>
      <c r="OJG1855" s="401"/>
      <c r="OJH1855" s="401"/>
      <c r="OJI1855" s="401"/>
      <c r="OJJ1855" s="401"/>
      <c r="OJK1855" s="401"/>
      <c r="OJL1855" s="401"/>
      <c r="OJM1855" s="401"/>
      <c r="OJN1855" s="401"/>
      <c r="OJO1855" s="401"/>
      <c r="OJP1855" s="401"/>
      <c r="OJQ1855" s="401"/>
      <c r="OJR1855" s="401"/>
      <c r="OJS1855" s="401"/>
      <c r="OJT1855" s="401"/>
      <c r="OJU1855" s="401"/>
      <c r="OJV1855" s="401"/>
      <c r="OJW1855" s="401"/>
      <c r="OJX1855" s="401"/>
      <c r="OJY1855" s="401"/>
      <c r="OJZ1855" s="401"/>
      <c r="OKA1855" s="401"/>
      <c r="OKB1855" s="401"/>
      <c r="OKC1855" s="401"/>
      <c r="OKD1855" s="401"/>
      <c r="OKE1855" s="401"/>
      <c r="OKF1855" s="401"/>
      <c r="OKG1855" s="401"/>
      <c r="OKH1855" s="401"/>
      <c r="OKI1855" s="401"/>
      <c r="OKJ1855" s="401"/>
      <c r="OKK1855" s="401"/>
      <c r="OKL1855" s="401"/>
      <c r="OKM1855" s="401"/>
      <c r="OKN1855" s="401"/>
      <c r="OKO1855" s="401"/>
      <c r="OKP1855" s="401"/>
      <c r="OKQ1855" s="401"/>
      <c r="OKR1855" s="401"/>
      <c r="OKS1855" s="401"/>
      <c r="OKT1855" s="401"/>
      <c r="OKU1855" s="401"/>
      <c r="OKV1855" s="401"/>
      <c r="OKW1855" s="401"/>
      <c r="OKX1855" s="401"/>
      <c r="OKY1855" s="401"/>
      <c r="OKZ1855" s="401"/>
      <c r="OLA1855" s="401"/>
      <c r="OLB1855" s="401"/>
      <c r="OLC1855" s="401"/>
      <c r="OLD1855" s="401"/>
      <c r="OLE1855" s="401"/>
      <c r="OLF1855" s="401"/>
      <c r="OLG1855" s="401"/>
      <c r="OLH1855" s="401"/>
      <c r="OLI1855" s="401"/>
      <c r="OLJ1855" s="401"/>
      <c r="OLK1855" s="401"/>
      <c r="OLL1855" s="401"/>
      <c r="OLM1855" s="401"/>
      <c r="OLN1855" s="401"/>
      <c r="OLO1855" s="401"/>
      <c r="OLP1855" s="401"/>
      <c r="OLQ1855" s="401"/>
      <c r="OLR1855" s="401"/>
      <c r="OLS1855" s="401"/>
      <c r="OLT1855" s="401"/>
      <c r="OLU1855" s="401"/>
      <c r="OLV1855" s="401"/>
      <c r="OLW1855" s="401"/>
      <c r="OLX1855" s="401"/>
      <c r="OLY1855" s="401"/>
      <c r="OLZ1855" s="401"/>
      <c r="OMA1855" s="401"/>
      <c r="OMB1855" s="401"/>
      <c r="OMC1855" s="401"/>
      <c r="OMD1855" s="401"/>
      <c r="OME1855" s="401"/>
      <c r="OMF1855" s="401"/>
      <c r="OMG1855" s="401"/>
      <c r="OMH1855" s="401"/>
      <c r="OMI1855" s="401"/>
      <c r="OMJ1855" s="401"/>
      <c r="OMK1855" s="401"/>
      <c r="OML1855" s="401"/>
      <c r="OMM1855" s="401"/>
      <c r="OMN1855" s="401"/>
      <c r="OMO1855" s="401"/>
      <c r="OMP1855" s="401"/>
      <c r="OMQ1855" s="401"/>
      <c r="OMR1855" s="401"/>
      <c r="OMS1855" s="401"/>
      <c r="OMT1855" s="401"/>
      <c r="OMU1855" s="401"/>
      <c r="OMV1855" s="401"/>
      <c r="OMW1855" s="401"/>
      <c r="OMX1855" s="401"/>
      <c r="OMY1855" s="401"/>
      <c r="OMZ1855" s="401"/>
      <c r="ONA1855" s="401"/>
      <c r="ONB1855" s="401"/>
      <c r="ONC1855" s="401"/>
      <c r="OND1855" s="401"/>
      <c r="ONE1855" s="401"/>
      <c r="ONF1855" s="401"/>
      <c r="ONG1855" s="401"/>
      <c r="ONH1855" s="401"/>
      <c r="ONI1855" s="401"/>
      <c r="ONJ1855" s="401"/>
      <c r="ONK1855" s="401"/>
      <c r="ONL1855" s="401"/>
      <c r="ONM1855" s="401"/>
      <c r="ONN1855" s="401"/>
      <c r="ONO1855" s="401"/>
      <c r="ONP1855" s="401"/>
      <c r="ONQ1855" s="401"/>
      <c r="ONR1855" s="401"/>
      <c r="ONS1855" s="401"/>
      <c r="ONT1855" s="401"/>
      <c r="ONU1855" s="401"/>
      <c r="ONV1855" s="401"/>
      <c r="ONW1855" s="401"/>
      <c r="ONX1855" s="401"/>
      <c r="ONY1855" s="401"/>
      <c r="ONZ1855" s="401"/>
      <c r="OOA1855" s="401"/>
      <c r="OOB1855" s="401"/>
      <c r="OOC1855" s="401"/>
      <c r="OOD1855" s="401"/>
      <c r="OOE1855" s="401"/>
      <c r="OOF1855" s="401"/>
      <c r="OOG1855" s="401"/>
      <c r="OOH1855" s="401"/>
      <c r="OOI1855" s="401"/>
      <c r="OOJ1855" s="401"/>
      <c r="OOK1855" s="401"/>
      <c r="OOL1855" s="401"/>
      <c r="OOM1855" s="401"/>
      <c r="OON1855" s="401"/>
      <c r="OOO1855" s="401"/>
      <c r="OOP1855" s="401"/>
      <c r="OOQ1855" s="401"/>
      <c r="OOR1855" s="401"/>
      <c r="OOS1855" s="401"/>
      <c r="OOT1855" s="401"/>
      <c r="OOU1855" s="401"/>
      <c r="OOV1855" s="401"/>
      <c r="OOW1855" s="401"/>
      <c r="OOX1855" s="401"/>
      <c r="OOY1855" s="401"/>
      <c r="OOZ1855" s="401"/>
      <c r="OPA1855" s="401"/>
      <c r="OPB1855" s="401"/>
      <c r="OPC1855" s="401"/>
      <c r="OPD1855" s="401"/>
      <c r="OPE1855" s="401"/>
      <c r="OPF1855" s="401"/>
      <c r="OPG1855" s="401"/>
      <c r="OPH1855" s="401"/>
      <c r="OPI1855" s="401"/>
      <c r="OPJ1855" s="401"/>
      <c r="OPK1855" s="401"/>
      <c r="OPL1855" s="401"/>
      <c r="OPM1855" s="401"/>
      <c r="OPN1855" s="401"/>
      <c r="OPO1855" s="401"/>
      <c r="OPP1855" s="401"/>
      <c r="OPQ1855" s="401"/>
      <c r="OPR1855" s="401"/>
      <c r="OPS1855" s="401"/>
      <c r="OPT1855" s="401"/>
      <c r="OPU1855" s="401"/>
      <c r="OPV1855" s="401"/>
      <c r="OPW1855" s="401"/>
      <c r="OPX1855" s="401"/>
      <c r="OPY1855" s="401"/>
      <c r="OPZ1855" s="401"/>
      <c r="OQA1855" s="401"/>
      <c r="OQB1855" s="401"/>
      <c r="OQC1855" s="401"/>
      <c r="OQD1855" s="401"/>
      <c r="OQE1855" s="401"/>
      <c r="OQF1855" s="401"/>
      <c r="OQG1855" s="401"/>
      <c r="OQH1855" s="401"/>
      <c r="OQI1855" s="401"/>
      <c r="OQJ1855" s="401"/>
      <c r="OQK1855" s="401"/>
      <c r="OQL1855" s="401"/>
      <c r="OQM1855" s="401"/>
      <c r="OQN1855" s="401"/>
      <c r="OQO1855" s="401"/>
      <c r="OQP1855" s="401"/>
      <c r="OQQ1855" s="401"/>
      <c r="OQR1855" s="401"/>
      <c r="OQS1855" s="401"/>
      <c r="OQT1855" s="401"/>
      <c r="OQU1855" s="401"/>
      <c r="OQV1855" s="401"/>
      <c r="OQW1855" s="401"/>
      <c r="OQX1855" s="401"/>
      <c r="OQY1855" s="401"/>
      <c r="OQZ1855" s="401"/>
      <c r="ORA1855" s="401"/>
      <c r="ORB1855" s="401"/>
      <c r="ORC1855" s="401"/>
      <c r="ORD1855" s="401"/>
      <c r="ORE1855" s="401"/>
      <c r="ORF1855" s="401"/>
      <c r="ORG1855" s="401"/>
      <c r="ORH1855" s="401"/>
      <c r="ORI1855" s="401"/>
      <c r="ORJ1855" s="401"/>
      <c r="ORK1855" s="401"/>
      <c r="ORL1855" s="401"/>
      <c r="ORM1855" s="401"/>
      <c r="ORN1855" s="401"/>
      <c r="ORO1855" s="401"/>
      <c r="ORP1855" s="401"/>
      <c r="ORQ1855" s="401"/>
      <c r="ORR1855" s="401"/>
      <c r="ORS1855" s="401"/>
      <c r="ORT1855" s="401"/>
      <c r="ORU1855" s="401"/>
      <c r="ORV1855" s="401"/>
      <c r="ORW1855" s="401"/>
      <c r="ORX1855" s="401"/>
      <c r="ORY1855" s="401"/>
      <c r="ORZ1855" s="401"/>
      <c r="OSA1855" s="401"/>
      <c r="OSB1855" s="401"/>
      <c r="OSC1855" s="401"/>
      <c r="OSD1855" s="401"/>
      <c r="OSE1855" s="401"/>
      <c r="OSF1855" s="401"/>
      <c r="OSG1855" s="401"/>
      <c r="OSH1855" s="401"/>
      <c r="OSI1855" s="401"/>
      <c r="OSJ1855" s="401"/>
      <c r="OSK1855" s="401"/>
      <c r="OSL1855" s="401"/>
      <c r="OSM1855" s="401"/>
      <c r="OSN1855" s="401"/>
      <c r="OSO1855" s="401"/>
      <c r="OSP1855" s="401"/>
      <c r="OSQ1855" s="401"/>
      <c r="OSR1855" s="401"/>
      <c r="OSS1855" s="401"/>
      <c r="OST1855" s="401"/>
      <c r="OSU1855" s="401"/>
      <c r="OSV1855" s="401"/>
      <c r="OSW1855" s="401"/>
      <c r="OSX1855" s="401"/>
      <c r="OSY1855" s="401"/>
      <c r="OSZ1855" s="401"/>
      <c r="OTA1855" s="401"/>
      <c r="OTB1855" s="401"/>
      <c r="OTC1855" s="401"/>
      <c r="OTD1855" s="401"/>
      <c r="OTE1855" s="401"/>
      <c r="OTF1855" s="401"/>
      <c r="OTG1855" s="401"/>
      <c r="OTH1855" s="401"/>
      <c r="OTI1855" s="401"/>
      <c r="OTJ1855" s="401"/>
      <c r="OTK1855" s="401"/>
      <c r="OTL1855" s="401"/>
      <c r="OTM1855" s="401"/>
      <c r="OTN1855" s="401"/>
      <c r="OTO1855" s="401"/>
      <c r="OTP1855" s="401"/>
      <c r="OTQ1855" s="401"/>
      <c r="OTR1855" s="401"/>
      <c r="OTS1855" s="401"/>
      <c r="OTT1855" s="401"/>
      <c r="OTU1855" s="401"/>
      <c r="OTV1855" s="401"/>
      <c r="OTW1855" s="401"/>
      <c r="OTX1855" s="401"/>
      <c r="OTY1855" s="401"/>
      <c r="OTZ1855" s="401"/>
      <c r="OUA1855" s="401"/>
      <c r="OUB1855" s="401"/>
      <c r="OUC1855" s="401"/>
      <c r="OUD1855" s="401"/>
      <c r="OUE1855" s="401"/>
      <c r="OUF1855" s="401"/>
      <c r="OUG1855" s="401"/>
      <c r="OUH1855" s="401"/>
      <c r="OUI1855" s="401"/>
      <c r="OUJ1855" s="401"/>
      <c r="OUK1855" s="401"/>
      <c r="OUL1855" s="401"/>
      <c r="OUM1855" s="401"/>
      <c r="OUN1855" s="401"/>
      <c r="OUO1855" s="401"/>
      <c r="OUP1855" s="401"/>
      <c r="OUQ1855" s="401"/>
      <c r="OUR1855" s="401"/>
      <c r="OUS1855" s="401"/>
      <c r="OUT1855" s="401"/>
      <c r="OUU1855" s="401"/>
      <c r="OUV1855" s="401"/>
      <c r="OUW1855" s="401"/>
      <c r="OUX1855" s="401"/>
      <c r="OUY1855" s="401"/>
      <c r="OUZ1855" s="401"/>
      <c r="OVA1855" s="401"/>
      <c r="OVB1855" s="401"/>
      <c r="OVC1855" s="401"/>
      <c r="OVD1855" s="401"/>
      <c r="OVE1855" s="401"/>
      <c r="OVF1855" s="401"/>
      <c r="OVG1855" s="401"/>
      <c r="OVH1855" s="401"/>
      <c r="OVI1855" s="401"/>
      <c r="OVJ1855" s="401"/>
      <c r="OVK1855" s="401"/>
      <c r="OVL1855" s="401"/>
      <c r="OVM1855" s="401"/>
      <c r="OVN1855" s="401"/>
      <c r="OVO1855" s="401"/>
      <c r="OVP1855" s="401"/>
      <c r="OVQ1855" s="401"/>
      <c r="OVR1855" s="401"/>
      <c r="OVS1855" s="401"/>
      <c r="OVT1855" s="401"/>
      <c r="OVU1855" s="401"/>
      <c r="OVV1855" s="401"/>
      <c r="OVW1855" s="401"/>
      <c r="OVX1855" s="401"/>
      <c r="OVY1855" s="401"/>
      <c r="OVZ1855" s="401"/>
      <c r="OWA1855" s="401"/>
      <c r="OWB1855" s="401"/>
      <c r="OWC1855" s="401"/>
      <c r="OWD1855" s="401"/>
      <c r="OWE1855" s="401"/>
      <c r="OWF1855" s="401"/>
      <c r="OWG1855" s="401"/>
      <c r="OWH1855" s="401"/>
      <c r="OWI1855" s="401"/>
      <c r="OWJ1855" s="401"/>
      <c r="OWK1855" s="401"/>
      <c r="OWL1855" s="401"/>
      <c r="OWM1855" s="401"/>
      <c r="OWN1855" s="401"/>
      <c r="OWO1855" s="401"/>
      <c r="OWP1855" s="401"/>
      <c r="OWQ1855" s="401"/>
      <c r="OWR1855" s="401"/>
      <c r="OWS1855" s="401"/>
      <c r="OWT1855" s="401"/>
      <c r="OWU1855" s="401"/>
      <c r="OWV1855" s="401"/>
      <c r="OWW1855" s="401"/>
      <c r="OWX1855" s="401"/>
      <c r="OWY1855" s="401"/>
      <c r="OWZ1855" s="401"/>
      <c r="OXA1855" s="401"/>
      <c r="OXB1855" s="401"/>
      <c r="OXC1855" s="401"/>
      <c r="OXD1855" s="401"/>
      <c r="OXE1855" s="401"/>
      <c r="OXF1855" s="401"/>
      <c r="OXG1855" s="401"/>
      <c r="OXH1855" s="401"/>
      <c r="OXI1855" s="401"/>
      <c r="OXJ1855" s="401"/>
      <c r="OXK1855" s="401"/>
      <c r="OXL1855" s="401"/>
      <c r="OXM1855" s="401"/>
      <c r="OXN1855" s="401"/>
      <c r="OXO1855" s="401"/>
      <c r="OXP1855" s="401"/>
      <c r="OXQ1855" s="401"/>
      <c r="OXR1855" s="401"/>
      <c r="OXS1855" s="401"/>
      <c r="OXT1855" s="401"/>
      <c r="OXU1855" s="401"/>
      <c r="OXV1855" s="401"/>
      <c r="OXW1855" s="401"/>
      <c r="OXX1855" s="401"/>
      <c r="OXY1855" s="401"/>
      <c r="OXZ1855" s="401"/>
      <c r="OYA1855" s="401"/>
      <c r="OYB1855" s="401"/>
      <c r="OYC1855" s="401"/>
      <c r="OYD1855" s="401"/>
      <c r="OYE1855" s="401"/>
      <c r="OYF1855" s="401"/>
      <c r="OYG1855" s="401"/>
      <c r="OYH1855" s="401"/>
      <c r="OYI1855" s="401"/>
      <c r="OYJ1855" s="401"/>
      <c r="OYK1855" s="401"/>
      <c r="OYL1855" s="401"/>
      <c r="OYM1855" s="401"/>
      <c r="OYN1855" s="401"/>
      <c r="OYO1855" s="401"/>
      <c r="OYP1855" s="401"/>
      <c r="OYQ1855" s="401"/>
      <c r="OYR1855" s="401"/>
      <c r="OYS1855" s="401"/>
      <c r="OYT1855" s="401"/>
      <c r="OYU1855" s="401"/>
      <c r="OYV1855" s="401"/>
      <c r="OYW1855" s="401"/>
      <c r="OYX1855" s="401"/>
      <c r="OYY1855" s="401"/>
      <c r="OYZ1855" s="401"/>
      <c r="OZA1855" s="401"/>
      <c r="OZB1855" s="401"/>
      <c r="OZC1855" s="401"/>
      <c r="OZD1855" s="401"/>
      <c r="OZE1855" s="401"/>
      <c r="OZF1855" s="401"/>
      <c r="OZG1855" s="401"/>
      <c r="OZH1855" s="401"/>
      <c r="OZI1855" s="401"/>
      <c r="OZJ1855" s="401"/>
      <c r="OZK1855" s="401"/>
      <c r="OZL1855" s="401"/>
      <c r="OZM1855" s="401"/>
      <c r="OZN1855" s="401"/>
      <c r="OZO1855" s="401"/>
      <c r="OZP1855" s="401"/>
      <c r="OZQ1855" s="401"/>
      <c r="OZR1855" s="401"/>
      <c r="OZS1855" s="401"/>
      <c r="OZT1855" s="401"/>
      <c r="OZU1855" s="401"/>
      <c r="OZV1855" s="401"/>
      <c r="OZW1855" s="401"/>
      <c r="OZX1855" s="401"/>
      <c r="OZY1855" s="401"/>
      <c r="OZZ1855" s="401"/>
      <c r="PAA1855" s="401"/>
      <c r="PAB1855" s="401"/>
      <c r="PAC1855" s="401"/>
      <c r="PAD1855" s="401"/>
      <c r="PAE1855" s="401"/>
      <c r="PAF1855" s="401"/>
      <c r="PAG1855" s="401"/>
      <c r="PAH1855" s="401"/>
      <c r="PAI1855" s="401"/>
      <c r="PAJ1855" s="401"/>
      <c r="PAK1855" s="401"/>
      <c r="PAL1855" s="401"/>
      <c r="PAM1855" s="401"/>
      <c r="PAN1855" s="401"/>
      <c r="PAO1855" s="401"/>
      <c r="PAP1855" s="401"/>
      <c r="PAQ1855" s="401"/>
      <c r="PAR1855" s="401"/>
      <c r="PAS1855" s="401"/>
      <c r="PAT1855" s="401"/>
      <c r="PAU1855" s="401"/>
      <c r="PAV1855" s="401"/>
      <c r="PAW1855" s="401"/>
      <c r="PAX1855" s="401"/>
      <c r="PAY1855" s="401"/>
      <c r="PAZ1855" s="401"/>
      <c r="PBA1855" s="401"/>
      <c r="PBB1855" s="401"/>
      <c r="PBC1855" s="401"/>
      <c r="PBD1855" s="401"/>
      <c r="PBE1855" s="401"/>
      <c r="PBF1855" s="401"/>
      <c r="PBG1855" s="401"/>
      <c r="PBH1855" s="401"/>
      <c r="PBI1855" s="401"/>
      <c r="PBJ1855" s="401"/>
      <c r="PBK1855" s="401"/>
      <c r="PBL1855" s="401"/>
      <c r="PBM1855" s="401"/>
      <c r="PBN1855" s="401"/>
      <c r="PBO1855" s="401"/>
      <c r="PBP1855" s="401"/>
      <c r="PBQ1855" s="401"/>
      <c r="PBR1855" s="401"/>
      <c r="PBS1855" s="401"/>
      <c r="PBT1855" s="401"/>
      <c r="PBU1855" s="401"/>
      <c r="PBV1855" s="401"/>
      <c r="PBW1855" s="401"/>
      <c r="PBX1855" s="401"/>
      <c r="PBY1855" s="401"/>
      <c r="PBZ1855" s="401"/>
      <c r="PCA1855" s="401"/>
      <c r="PCB1855" s="401"/>
      <c r="PCC1855" s="401"/>
      <c r="PCD1855" s="401"/>
      <c r="PCE1855" s="401"/>
      <c r="PCF1855" s="401"/>
      <c r="PCG1855" s="401"/>
      <c r="PCH1855" s="401"/>
      <c r="PCI1855" s="401"/>
      <c r="PCJ1855" s="401"/>
      <c r="PCK1855" s="401"/>
      <c r="PCL1855" s="401"/>
      <c r="PCM1855" s="401"/>
      <c r="PCN1855" s="401"/>
      <c r="PCO1855" s="401"/>
      <c r="PCP1855" s="401"/>
      <c r="PCQ1855" s="401"/>
      <c r="PCR1855" s="401"/>
      <c r="PCS1855" s="401"/>
      <c r="PCT1855" s="401"/>
      <c r="PCU1855" s="401"/>
      <c r="PCV1855" s="401"/>
      <c r="PCW1855" s="401"/>
      <c r="PCX1855" s="401"/>
      <c r="PCY1855" s="401"/>
      <c r="PCZ1855" s="401"/>
      <c r="PDA1855" s="401"/>
      <c r="PDB1855" s="401"/>
      <c r="PDC1855" s="401"/>
      <c r="PDD1855" s="401"/>
      <c r="PDE1855" s="401"/>
      <c r="PDF1855" s="401"/>
      <c r="PDG1855" s="401"/>
      <c r="PDH1855" s="401"/>
      <c r="PDI1855" s="401"/>
      <c r="PDJ1855" s="401"/>
      <c r="PDK1855" s="401"/>
      <c r="PDL1855" s="401"/>
      <c r="PDM1855" s="401"/>
      <c r="PDN1855" s="401"/>
      <c r="PDO1855" s="401"/>
      <c r="PDP1855" s="401"/>
      <c r="PDQ1855" s="401"/>
      <c r="PDR1855" s="401"/>
      <c r="PDS1855" s="401"/>
      <c r="PDT1855" s="401"/>
      <c r="PDU1855" s="401"/>
      <c r="PDV1855" s="401"/>
      <c r="PDW1855" s="401"/>
      <c r="PDX1855" s="401"/>
      <c r="PDY1855" s="401"/>
      <c r="PDZ1855" s="401"/>
      <c r="PEA1855" s="401"/>
      <c r="PEB1855" s="401"/>
      <c r="PEC1855" s="401"/>
      <c r="PED1855" s="401"/>
      <c r="PEE1855" s="401"/>
      <c r="PEF1855" s="401"/>
      <c r="PEG1855" s="401"/>
      <c r="PEH1855" s="401"/>
      <c r="PEI1855" s="401"/>
      <c r="PEJ1855" s="401"/>
      <c r="PEK1855" s="401"/>
      <c r="PEL1855" s="401"/>
      <c r="PEM1855" s="401"/>
      <c r="PEN1855" s="401"/>
      <c r="PEO1855" s="401"/>
      <c r="PEP1855" s="401"/>
      <c r="PEQ1855" s="401"/>
      <c r="PER1855" s="401"/>
      <c r="PES1855" s="401"/>
      <c r="PET1855" s="401"/>
      <c r="PEU1855" s="401"/>
      <c r="PEV1855" s="401"/>
      <c r="PEW1855" s="401"/>
      <c r="PEX1855" s="401"/>
      <c r="PEY1855" s="401"/>
      <c r="PEZ1855" s="401"/>
      <c r="PFA1855" s="401"/>
      <c r="PFB1855" s="401"/>
      <c r="PFC1855" s="401"/>
      <c r="PFD1855" s="401"/>
      <c r="PFE1855" s="401"/>
      <c r="PFF1855" s="401"/>
      <c r="PFG1855" s="401"/>
      <c r="PFH1855" s="401"/>
      <c r="PFI1855" s="401"/>
      <c r="PFJ1855" s="401"/>
      <c r="PFK1855" s="401"/>
      <c r="PFL1855" s="401"/>
      <c r="PFM1855" s="401"/>
      <c r="PFN1855" s="401"/>
      <c r="PFO1855" s="401"/>
      <c r="PFP1855" s="401"/>
      <c r="PFQ1855" s="401"/>
      <c r="PFR1855" s="401"/>
      <c r="PFS1855" s="401"/>
      <c r="PFT1855" s="401"/>
      <c r="PFU1855" s="401"/>
      <c r="PFV1855" s="401"/>
      <c r="PFW1855" s="401"/>
      <c r="PFX1855" s="401"/>
      <c r="PFY1855" s="401"/>
      <c r="PFZ1855" s="401"/>
      <c r="PGA1855" s="401"/>
      <c r="PGB1855" s="401"/>
      <c r="PGC1855" s="401"/>
      <c r="PGD1855" s="401"/>
      <c r="PGE1855" s="401"/>
      <c r="PGF1855" s="401"/>
      <c r="PGG1855" s="401"/>
      <c r="PGH1855" s="401"/>
      <c r="PGI1855" s="401"/>
      <c r="PGJ1855" s="401"/>
      <c r="PGK1855" s="401"/>
      <c r="PGL1855" s="401"/>
      <c r="PGM1855" s="401"/>
      <c r="PGN1855" s="401"/>
      <c r="PGO1855" s="401"/>
      <c r="PGP1855" s="401"/>
      <c r="PGQ1855" s="401"/>
      <c r="PGR1855" s="401"/>
      <c r="PGS1855" s="401"/>
      <c r="PGT1855" s="401"/>
      <c r="PGU1855" s="401"/>
      <c r="PGV1855" s="401"/>
      <c r="PGW1855" s="401"/>
      <c r="PGX1855" s="401"/>
      <c r="PGY1855" s="401"/>
      <c r="PGZ1855" s="401"/>
      <c r="PHA1855" s="401"/>
      <c r="PHB1855" s="401"/>
      <c r="PHC1855" s="401"/>
      <c r="PHD1855" s="401"/>
      <c r="PHE1855" s="401"/>
      <c r="PHF1855" s="401"/>
      <c r="PHG1855" s="401"/>
      <c r="PHH1855" s="401"/>
      <c r="PHI1855" s="401"/>
      <c r="PHJ1855" s="401"/>
      <c r="PHK1855" s="401"/>
      <c r="PHL1855" s="401"/>
      <c r="PHM1855" s="401"/>
      <c r="PHN1855" s="401"/>
      <c r="PHO1855" s="401"/>
      <c r="PHP1855" s="401"/>
      <c r="PHQ1855" s="401"/>
      <c r="PHR1855" s="401"/>
      <c r="PHS1855" s="401"/>
      <c r="PHT1855" s="401"/>
      <c r="PHU1855" s="401"/>
      <c r="PHV1855" s="401"/>
      <c r="PHW1855" s="401"/>
      <c r="PHX1855" s="401"/>
      <c r="PHY1855" s="401"/>
      <c r="PHZ1855" s="401"/>
      <c r="PIA1855" s="401"/>
      <c r="PIB1855" s="401"/>
      <c r="PIC1855" s="401"/>
      <c r="PID1855" s="401"/>
      <c r="PIE1855" s="401"/>
      <c r="PIF1855" s="401"/>
      <c r="PIG1855" s="401"/>
      <c r="PIH1855" s="401"/>
      <c r="PII1855" s="401"/>
      <c r="PIJ1855" s="401"/>
      <c r="PIK1855" s="401"/>
      <c r="PIL1855" s="401"/>
      <c r="PIM1855" s="401"/>
      <c r="PIN1855" s="401"/>
      <c r="PIO1855" s="401"/>
      <c r="PIP1855" s="401"/>
      <c r="PIQ1855" s="401"/>
      <c r="PIR1855" s="401"/>
      <c r="PIS1855" s="401"/>
      <c r="PIT1855" s="401"/>
      <c r="PIU1855" s="401"/>
      <c r="PIV1855" s="401"/>
      <c r="PIW1855" s="401"/>
      <c r="PIX1855" s="401"/>
      <c r="PIY1855" s="401"/>
      <c r="PIZ1855" s="401"/>
      <c r="PJA1855" s="401"/>
      <c r="PJB1855" s="401"/>
      <c r="PJC1855" s="401"/>
      <c r="PJD1855" s="401"/>
      <c r="PJE1855" s="401"/>
      <c r="PJF1855" s="401"/>
      <c r="PJG1855" s="401"/>
      <c r="PJH1855" s="401"/>
      <c r="PJI1855" s="401"/>
      <c r="PJJ1855" s="401"/>
      <c r="PJK1855" s="401"/>
      <c r="PJL1855" s="401"/>
      <c r="PJM1855" s="401"/>
      <c r="PJN1855" s="401"/>
      <c r="PJO1855" s="401"/>
      <c r="PJP1855" s="401"/>
      <c r="PJQ1855" s="401"/>
      <c r="PJR1855" s="401"/>
      <c r="PJS1855" s="401"/>
      <c r="PJT1855" s="401"/>
      <c r="PJU1855" s="401"/>
      <c r="PJV1855" s="401"/>
      <c r="PJW1855" s="401"/>
      <c r="PJX1855" s="401"/>
      <c r="PJY1855" s="401"/>
      <c r="PJZ1855" s="401"/>
      <c r="PKA1855" s="401"/>
      <c r="PKB1855" s="401"/>
      <c r="PKC1855" s="401"/>
      <c r="PKD1855" s="401"/>
      <c r="PKE1855" s="401"/>
      <c r="PKF1855" s="401"/>
      <c r="PKG1855" s="401"/>
      <c r="PKH1855" s="401"/>
      <c r="PKI1855" s="401"/>
      <c r="PKJ1855" s="401"/>
      <c r="PKK1855" s="401"/>
      <c r="PKL1855" s="401"/>
      <c r="PKM1855" s="401"/>
      <c r="PKN1855" s="401"/>
      <c r="PKO1855" s="401"/>
      <c r="PKP1855" s="401"/>
      <c r="PKQ1855" s="401"/>
      <c r="PKR1855" s="401"/>
      <c r="PKS1855" s="401"/>
      <c r="PKT1855" s="401"/>
      <c r="PKU1855" s="401"/>
      <c r="PKV1855" s="401"/>
      <c r="PKW1855" s="401"/>
      <c r="PKX1855" s="401"/>
      <c r="PKY1855" s="401"/>
      <c r="PKZ1855" s="401"/>
      <c r="PLA1855" s="401"/>
      <c r="PLB1855" s="401"/>
      <c r="PLC1855" s="401"/>
      <c r="PLD1855" s="401"/>
      <c r="PLE1855" s="401"/>
      <c r="PLF1855" s="401"/>
      <c r="PLG1855" s="401"/>
      <c r="PLH1855" s="401"/>
      <c r="PLI1855" s="401"/>
      <c r="PLJ1855" s="401"/>
      <c r="PLK1855" s="401"/>
      <c r="PLL1855" s="401"/>
      <c r="PLM1855" s="401"/>
      <c r="PLN1855" s="401"/>
      <c r="PLO1855" s="401"/>
      <c r="PLP1855" s="401"/>
      <c r="PLQ1855" s="401"/>
      <c r="PLR1855" s="401"/>
      <c r="PLS1855" s="401"/>
      <c r="PLT1855" s="401"/>
      <c r="PLU1855" s="401"/>
      <c r="PLV1855" s="401"/>
      <c r="PLW1855" s="401"/>
      <c r="PLX1855" s="401"/>
      <c r="PLY1855" s="401"/>
      <c r="PLZ1855" s="401"/>
      <c r="PMA1855" s="401"/>
      <c r="PMB1855" s="401"/>
      <c r="PMC1855" s="401"/>
      <c r="PMD1855" s="401"/>
      <c r="PME1855" s="401"/>
      <c r="PMF1855" s="401"/>
      <c r="PMG1855" s="401"/>
      <c r="PMH1855" s="401"/>
      <c r="PMI1855" s="401"/>
      <c r="PMJ1855" s="401"/>
      <c r="PMK1855" s="401"/>
      <c r="PML1855" s="401"/>
      <c r="PMM1855" s="401"/>
      <c r="PMN1855" s="401"/>
      <c r="PMO1855" s="401"/>
      <c r="PMP1855" s="401"/>
      <c r="PMQ1855" s="401"/>
      <c r="PMR1855" s="401"/>
      <c r="PMS1855" s="401"/>
      <c r="PMT1855" s="401"/>
      <c r="PMU1855" s="401"/>
      <c r="PMV1855" s="401"/>
      <c r="PMW1855" s="401"/>
      <c r="PMX1855" s="401"/>
      <c r="PMY1855" s="401"/>
      <c r="PMZ1855" s="401"/>
      <c r="PNA1855" s="401"/>
      <c r="PNB1855" s="401"/>
      <c r="PNC1855" s="401"/>
      <c r="PND1855" s="401"/>
      <c r="PNE1855" s="401"/>
      <c r="PNF1855" s="401"/>
      <c r="PNG1855" s="401"/>
      <c r="PNH1855" s="401"/>
      <c r="PNI1855" s="401"/>
      <c r="PNJ1855" s="401"/>
      <c r="PNK1855" s="401"/>
      <c r="PNL1855" s="401"/>
      <c r="PNM1855" s="401"/>
      <c r="PNN1855" s="401"/>
      <c r="PNO1855" s="401"/>
      <c r="PNP1855" s="401"/>
      <c r="PNQ1855" s="401"/>
      <c r="PNR1855" s="401"/>
      <c r="PNS1855" s="401"/>
      <c r="PNT1855" s="401"/>
      <c r="PNU1855" s="401"/>
      <c r="PNV1855" s="401"/>
      <c r="PNW1855" s="401"/>
      <c r="PNX1855" s="401"/>
      <c r="PNY1855" s="401"/>
      <c r="PNZ1855" s="401"/>
      <c r="POA1855" s="401"/>
      <c r="POB1855" s="401"/>
      <c r="POC1855" s="401"/>
      <c r="POD1855" s="401"/>
      <c r="POE1855" s="401"/>
      <c r="POF1855" s="401"/>
      <c r="POG1855" s="401"/>
      <c r="POH1855" s="401"/>
      <c r="POI1855" s="401"/>
      <c r="POJ1855" s="401"/>
      <c r="POK1855" s="401"/>
      <c r="POL1855" s="401"/>
      <c r="POM1855" s="401"/>
      <c r="PON1855" s="401"/>
      <c r="POO1855" s="401"/>
      <c r="POP1855" s="401"/>
      <c r="POQ1855" s="401"/>
      <c r="POR1855" s="401"/>
      <c r="POS1855" s="401"/>
      <c r="POT1855" s="401"/>
      <c r="POU1855" s="401"/>
      <c r="POV1855" s="401"/>
      <c r="POW1855" s="401"/>
      <c r="POX1855" s="401"/>
      <c r="POY1855" s="401"/>
      <c r="POZ1855" s="401"/>
      <c r="PPA1855" s="401"/>
      <c r="PPB1855" s="401"/>
      <c r="PPC1855" s="401"/>
      <c r="PPD1855" s="401"/>
      <c r="PPE1855" s="401"/>
      <c r="PPF1855" s="401"/>
      <c r="PPG1855" s="401"/>
      <c r="PPH1855" s="401"/>
      <c r="PPI1855" s="401"/>
      <c r="PPJ1855" s="401"/>
      <c r="PPK1855" s="401"/>
      <c r="PPL1855" s="401"/>
      <c r="PPM1855" s="401"/>
      <c r="PPN1855" s="401"/>
      <c r="PPO1855" s="401"/>
      <c r="PPP1855" s="401"/>
      <c r="PPQ1855" s="401"/>
      <c r="PPR1855" s="401"/>
      <c r="PPS1855" s="401"/>
      <c r="PPT1855" s="401"/>
      <c r="PPU1855" s="401"/>
      <c r="PPV1855" s="401"/>
      <c r="PPW1855" s="401"/>
      <c r="PPX1855" s="401"/>
      <c r="PPY1855" s="401"/>
      <c r="PPZ1855" s="401"/>
      <c r="PQA1855" s="401"/>
      <c r="PQB1855" s="401"/>
      <c r="PQC1855" s="401"/>
      <c r="PQD1855" s="401"/>
      <c r="PQE1855" s="401"/>
      <c r="PQF1855" s="401"/>
      <c r="PQG1855" s="401"/>
      <c r="PQH1855" s="401"/>
      <c r="PQI1855" s="401"/>
      <c r="PQJ1855" s="401"/>
      <c r="PQK1855" s="401"/>
      <c r="PQL1855" s="401"/>
      <c r="PQM1855" s="401"/>
      <c r="PQN1855" s="401"/>
      <c r="PQO1855" s="401"/>
      <c r="PQP1855" s="401"/>
      <c r="PQQ1855" s="401"/>
      <c r="PQR1855" s="401"/>
      <c r="PQS1855" s="401"/>
      <c r="PQT1855" s="401"/>
      <c r="PQU1855" s="401"/>
      <c r="PQV1855" s="401"/>
      <c r="PQW1855" s="401"/>
      <c r="PQX1855" s="401"/>
      <c r="PQY1855" s="401"/>
      <c r="PQZ1855" s="401"/>
      <c r="PRA1855" s="401"/>
      <c r="PRB1855" s="401"/>
      <c r="PRC1855" s="401"/>
      <c r="PRD1855" s="401"/>
      <c r="PRE1855" s="401"/>
      <c r="PRF1855" s="401"/>
      <c r="PRG1855" s="401"/>
      <c r="PRH1855" s="401"/>
      <c r="PRI1855" s="401"/>
      <c r="PRJ1855" s="401"/>
      <c r="PRK1855" s="401"/>
      <c r="PRL1855" s="401"/>
      <c r="PRM1855" s="401"/>
      <c r="PRN1855" s="401"/>
      <c r="PRO1855" s="401"/>
      <c r="PRP1855" s="401"/>
      <c r="PRQ1855" s="401"/>
      <c r="PRR1855" s="401"/>
      <c r="PRS1855" s="401"/>
      <c r="PRT1855" s="401"/>
      <c r="PRU1855" s="401"/>
      <c r="PRV1855" s="401"/>
      <c r="PRW1855" s="401"/>
      <c r="PRX1855" s="401"/>
      <c r="PRY1855" s="401"/>
      <c r="PRZ1855" s="401"/>
      <c r="PSA1855" s="401"/>
      <c r="PSB1855" s="401"/>
      <c r="PSC1855" s="401"/>
      <c r="PSD1855" s="401"/>
      <c r="PSE1855" s="401"/>
      <c r="PSF1855" s="401"/>
      <c r="PSG1855" s="401"/>
      <c r="PSH1855" s="401"/>
      <c r="PSI1855" s="401"/>
      <c r="PSJ1855" s="401"/>
      <c r="PSK1855" s="401"/>
      <c r="PSL1855" s="401"/>
      <c r="PSM1855" s="401"/>
      <c r="PSN1855" s="401"/>
      <c r="PSO1855" s="401"/>
      <c r="PSP1855" s="401"/>
      <c r="PSQ1855" s="401"/>
      <c r="PSR1855" s="401"/>
      <c r="PSS1855" s="401"/>
      <c r="PST1855" s="401"/>
      <c r="PSU1855" s="401"/>
      <c r="PSV1855" s="401"/>
      <c r="PSW1855" s="401"/>
      <c r="PSX1855" s="401"/>
      <c r="PSY1855" s="401"/>
      <c r="PSZ1855" s="401"/>
      <c r="PTA1855" s="401"/>
      <c r="PTB1855" s="401"/>
      <c r="PTC1855" s="401"/>
      <c r="PTD1855" s="401"/>
      <c r="PTE1855" s="401"/>
      <c r="PTF1855" s="401"/>
      <c r="PTG1855" s="401"/>
      <c r="PTH1855" s="401"/>
      <c r="PTI1855" s="401"/>
      <c r="PTJ1855" s="401"/>
      <c r="PTK1855" s="401"/>
      <c r="PTL1855" s="401"/>
      <c r="PTM1855" s="401"/>
      <c r="PTN1855" s="401"/>
      <c r="PTO1855" s="401"/>
      <c r="PTP1855" s="401"/>
      <c r="PTQ1855" s="401"/>
      <c r="PTR1855" s="401"/>
      <c r="PTS1855" s="401"/>
      <c r="PTT1855" s="401"/>
      <c r="PTU1855" s="401"/>
      <c r="PTV1855" s="401"/>
      <c r="PTW1855" s="401"/>
      <c r="PTX1855" s="401"/>
      <c r="PTY1855" s="401"/>
      <c r="PTZ1855" s="401"/>
      <c r="PUA1855" s="401"/>
      <c r="PUB1855" s="401"/>
      <c r="PUC1855" s="401"/>
      <c r="PUD1855" s="401"/>
      <c r="PUE1855" s="401"/>
      <c r="PUF1855" s="401"/>
      <c r="PUG1855" s="401"/>
      <c r="PUH1855" s="401"/>
      <c r="PUI1855" s="401"/>
      <c r="PUJ1855" s="401"/>
      <c r="PUK1855" s="401"/>
      <c r="PUL1855" s="401"/>
      <c r="PUM1855" s="401"/>
      <c r="PUN1855" s="401"/>
      <c r="PUO1855" s="401"/>
      <c r="PUP1855" s="401"/>
      <c r="PUQ1855" s="401"/>
      <c r="PUR1855" s="401"/>
      <c r="PUS1855" s="401"/>
      <c r="PUT1855" s="401"/>
      <c r="PUU1855" s="401"/>
      <c r="PUV1855" s="401"/>
      <c r="PUW1855" s="401"/>
      <c r="PUX1855" s="401"/>
      <c r="PUY1855" s="401"/>
      <c r="PUZ1855" s="401"/>
      <c r="PVA1855" s="401"/>
      <c r="PVB1855" s="401"/>
      <c r="PVC1855" s="401"/>
      <c r="PVD1855" s="401"/>
      <c r="PVE1855" s="401"/>
      <c r="PVF1855" s="401"/>
      <c r="PVG1855" s="401"/>
      <c r="PVH1855" s="401"/>
      <c r="PVI1855" s="401"/>
      <c r="PVJ1855" s="401"/>
      <c r="PVK1855" s="401"/>
      <c r="PVL1855" s="401"/>
      <c r="PVM1855" s="401"/>
      <c r="PVN1855" s="401"/>
      <c r="PVO1855" s="401"/>
      <c r="PVP1855" s="401"/>
      <c r="PVQ1855" s="401"/>
      <c r="PVR1855" s="401"/>
      <c r="PVS1855" s="401"/>
      <c r="PVT1855" s="401"/>
      <c r="PVU1855" s="401"/>
      <c r="PVV1855" s="401"/>
      <c r="PVW1855" s="401"/>
      <c r="PVX1855" s="401"/>
      <c r="PVY1855" s="401"/>
      <c r="PVZ1855" s="401"/>
      <c r="PWA1855" s="401"/>
      <c r="PWB1855" s="401"/>
      <c r="PWC1855" s="401"/>
      <c r="PWD1855" s="401"/>
      <c r="PWE1855" s="401"/>
      <c r="PWF1855" s="401"/>
      <c r="PWG1855" s="401"/>
      <c r="PWH1855" s="401"/>
      <c r="PWI1855" s="401"/>
      <c r="PWJ1855" s="401"/>
      <c r="PWK1855" s="401"/>
      <c r="PWL1855" s="401"/>
      <c r="PWM1855" s="401"/>
      <c r="PWN1855" s="401"/>
      <c r="PWO1855" s="401"/>
      <c r="PWP1855" s="401"/>
      <c r="PWQ1855" s="401"/>
      <c r="PWR1855" s="401"/>
      <c r="PWS1855" s="401"/>
      <c r="PWT1855" s="401"/>
      <c r="PWU1855" s="401"/>
      <c r="PWV1855" s="401"/>
      <c r="PWW1855" s="401"/>
      <c r="PWX1855" s="401"/>
      <c r="PWY1855" s="401"/>
      <c r="PWZ1855" s="401"/>
      <c r="PXA1855" s="401"/>
      <c r="PXB1855" s="401"/>
      <c r="PXC1855" s="401"/>
      <c r="PXD1855" s="401"/>
      <c r="PXE1855" s="401"/>
      <c r="PXF1855" s="401"/>
      <c r="PXG1855" s="401"/>
      <c r="PXH1855" s="401"/>
      <c r="PXI1855" s="401"/>
      <c r="PXJ1855" s="401"/>
      <c r="PXK1855" s="401"/>
      <c r="PXL1855" s="401"/>
      <c r="PXM1855" s="401"/>
      <c r="PXN1855" s="401"/>
      <c r="PXO1855" s="401"/>
      <c r="PXP1855" s="401"/>
      <c r="PXQ1855" s="401"/>
      <c r="PXR1855" s="401"/>
      <c r="PXS1855" s="401"/>
      <c r="PXT1855" s="401"/>
      <c r="PXU1855" s="401"/>
      <c r="PXV1855" s="401"/>
      <c r="PXW1855" s="401"/>
      <c r="PXX1855" s="401"/>
      <c r="PXY1855" s="401"/>
      <c r="PXZ1855" s="401"/>
      <c r="PYA1855" s="401"/>
      <c r="PYB1855" s="401"/>
      <c r="PYC1855" s="401"/>
      <c r="PYD1855" s="401"/>
      <c r="PYE1855" s="401"/>
      <c r="PYF1855" s="401"/>
      <c r="PYG1855" s="401"/>
      <c r="PYH1855" s="401"/>
      <c r="PYI1855" s="401"/>
      <c r="PYJ1855" s="401"/>
      <c r="PYK1855" s="401"/>
      <c r="PYL1855" s="401"/>
      <c r="PYM1855" s="401"/>
      <c r="PYN1855" s="401"/>
      <c r="PYO1855" s="401"/>
      <c r="PYP1855" s="401"/>
      <c r="PYQ1855" s="401"/>
      <c r="PYR1855" s="401"/>
      <c r="PYS1855" s="401"/>
      <c r="PYT1855" s="401"/>
      <c r="PYU1855" s="401"/>
      <c r="PYV1855" s="401"/>
      <c r="PYW1855" s="401"/>
      <c r="PYX1855" s="401"/>
      <c r="PYY1855" s="401"/>
      <c r="PYZ1855" s="401"/>
      <c r="PZA1855" s="401"/>
      <c r="PZB1855" s="401"/>
      <c r="PZC1855" s="401"/>
      <c r="PZD1855" s="401"/>
      <c r="PZE1855" s="401"/>
      <c r="PZF1855" s="401"/>
      <c r="PZG1855" s="401"/>
      <c r="PZH1855" s="401"/>
      <c r="PZI1855" s="401"/>
      <c r="PZJ1855" s="401"/>
      <c r="PZK1855" s="401"/>
      <c r="PZL1855" s="401"/>
      <c r="PZM1855" s="401"/>
      <c r="PZN1855" s="401"/>
      <c r="PZO1855" s="401"/>
      <c r="PZP1855" s="401"/>
      <c r="PZQ1855" s="401"/>
      <c r="PZR1855" s="401"/>
      <c r="PZS1855" s="401"/>
      <c r="PZT1855" s="401"/>
      <c r="PZU1855" s="401"/>
      <c r="PZV1855" s="401"/>
      <c r="PZW1855" s="401"/>
      <c r="PZX1855" s="401"/>
      <c r="PZY1855" s="401"/>
      <c r="PZZ1855" s="401"/>
      <c r="QAA1855" s="401"/>
      <c r="QAB1855" s="401"/>
      <c r="QAC1855" s="401"/>
      <c r="QAD1855" s="401"/>
      <c r="QAE1855" s="401"/>
      <c r="QAF1855" s="401"/>
      <c r="QAG1855" s="401"/>
      <c r="QAH1855" s="401"/>
      <c r="QAI1855" s="401"/>
      <c r="QAJ1855" s="401"/>
      <c r="QAK1855" s="401"/>
      <c r="QAL1855" s="401"/>
      <c r="QAM1855" s="401"/>
      <c r="QAN1855" s="401"/>
      <c r="QAO1855" s="401"/>
      <c r="QAP1855" s="401"/>
      <c r="QAQ1855" s="401"/>
      <c r="QAR1855" s="401"/>
      <c r="QAS1855" s="401"/>
      <c r="QAT1855" s="401"/>
      <c r="QAU1855" s="401"/>
      <c r="QAV1855" s="401"/>
      <c r="QAW1855" s="401"/>
      <c r="QAX1855" s="401"/>
      <c r="QAY1855" s="401"/>
      <c r="QAZ1855" s="401"/>
      <c r="QBA1855" s="401"/>
      <c r="QBB1855" s="401"/>
      <c r="QBC1855" s="401"/>
      <c r="QBD1855" s="401"/>
      <c r="QBE1855" s="401"/>
      <c r="QBF1855" s="401"/>
      <c r="QBG1855" s="401"/>
      <c r="QBH1855" s="401"/>
      <c r="QBI1855" s="401"/>
      <c r="QBJ1855" s="401"/>
      <c r="QBK1855" s="401"/>
      <c r="QBL1855" s="401"/>
      <c r="QBM1855" s="401"/>
      <c r="QBN1855" s="401"/>
      <c r="QBO1855" s="401"/>
      <c r="QBP1855" s="401"/>
      <c r="QBQ1855" s="401"/>
      <c r="QBR1855" s="401"/>
      <c r="QBS1855" s="401"/>
      <c r="QBT1855" s="401"/>
      <c r="QBU1855" s="401"/>
      <c r="QBV1855" s="401"/>
      <c r="QBW1855" s="401"/>
      <c r="QBX1855" s="401"/>
      <c r="QBY1855" s="401"/>
      <c r="QBZ1855" s="401"/>
      <c r="QCA1855" s="401"/>
      <c r="QCB1855" s="401"/>
      <c r="QCC1855" s="401"/>
      <c r="QCD1855" s="401"/>
      <c r="QCE1855" s="401"/>
      <c r="QCF1855" s="401"/>
      <c r="QCG1855" s="401"/>
      <c r="QCH1855" s="401"/>
      <c r="QCI1855" s="401"/>
      <c r="QCJ1855" s="401"/>
      <c r="QCK1855" s="401"/>
      <c r="QCL1855" s="401"/>
      <c r="QCM1855" s="401"/>
      <c r="QCN1855" s="401"/>
      <c r="QCO1855" s="401"/>
      <c r="QCP1855" s="401"/>
      <c r="QCQ1855" s="401"/>
      <c r="QCR1855" s="401"/>
      <c r="QCS1855" s="401"/>
      <c r="QCT1855" s="401"/>
      <c r="QCU1855" s="401"/>
      <c r="QCV1855" s="401"/>
      <c r="QCW1855" s="401"/>
      <c r="QCX1855" s="401"/>
      <c r="QCY1855" s="401"/>
      <c r="QCZ1855" s="401"/>
      <c r="QDA1855" s="401"/>
      <c r="QDB1855" s="401"/>
      <c r="QDC1855" s="401"/>
      <c r="QDD1855" s="401"/>
      <c r="QDE1855" s="401"/>
      <c r="QDF1855" s="401"/>
      <c r="QDG1855" s="401"/>
      <c r="QDH1855" s="401"/>
      <c r="QDI1855" s="401"/>
      <c r="QDJ1855" s="401"/>
      <c r="QDK1855" s="401"/>
      <c r="QDL1855" s="401"/>
      <c r="QDM1855" s="401"/>
      <c r="QDN1855" s="401"/>
      <c r="QDO1855" s="401"/>
      <c r="QDP1855" s="401"/>
      <c r="QDQ1855" s="401"/>
      <c r="QDR1855" s="401"/>
      <c r="QDS1855" s="401"/>
      <c r="QDT1855" s="401"/>
      <c r="QDU1855" s="401"/>
      <c r="QDV1855" s="401"/>
      <c r="QDW1855" s="401"/>
      <c r="QDX1855" s="401"/>
      <c r="QDY1855" s="401"/>
      <c r="QDZ1855" s="401"/>
      <c r="QEA1855" s="401"/>
      <c r="QEB1855" s="401"/>
      <c r="QEC1855" s="401"/>
      <c r="QED1855" s="401"/>
      <c r="QEE1855" s="401"/>
      <c r="QEF1855" s="401"/>
      <c r="QEG1855" s="401"/>
      <c r="QEH1855" s="401"/>
      <c r="QEI1855" s="401"/>
      <c r="QEJ1855" s="401"/>
      <c r="QEK1855" s="401"/>
      <c r="QEL1855" s="401"/>
      <c r="QEM1855" s="401"/>
      <c r="QEN1855" s="401"/>
      <c r="QEO1855" s="401"/>
      <c r="QEP1855" s="401"/>
      <c r="QEQ1855" s="401"/>
      <c r="QER1855" s="401"/>
      <c r="QES1855" s="401"/>
      <c r="QET1855" s="401"/>
      <c r="QEU1855" s="401"/>
      <c r="QEV1855" s="401"/>
      <c r="QEW1855" s="401"/>
      <c r="QEX1855" s="401"/>
      <c r="QEY1855" s="401"/>
      <c r="QEZ1855" s="401"/>
      <c r="QFA1855" s="401"/>
      <c r="QFB1855" s="401"/>
      <c r="QFC1855" s="401"/>
      <c r="QFD1855" s="401"/>
      <c r="QFE1855" s="401"/>
      <c r="QFF1855" s="401"/>
      <c r="QFG1855" s="401"/>
      <c r="QFH1855" s="401"/>
      <c r="QFI1855" s="401"/>
      <c r="QFJ1855" s="401"/>
      <c r="QFK1855" s="401"/>
      <c r="QFL1855" s="401"/>
      <c r="QFM1855" s="401"/>
      <c r="QFN1855" s="401"/>
      <c r="QFO1855" s="401"/>
      <c r="QFP1855" s="401"/>
      <c r="QFQ1855" s="401"/>
      <c r="QFR1855" s="401"/>
      <c r="QFS1855" s="401"/>
      <c r="QFT1855" s="401"/>
      <c r="QFU1855" s="401"/>
      <c r="QFV1855" s="401"/>
      <c r="QFW1855" s="401"/>
      <c r="QFX1855" s="401"/>
      <c r="QFY1855" s="401"/>
      <c r="QFZ1855" s="401"/>
      <c r="QGA1855" s="401"/>
      <c r="QGB1855" s="401"/>
      <c r="QGC1855" s="401"/>
      <c r="QGD1855" s="401"/>
      <c r="QGE1855" s="401"/>
      <c r="QGF1855" s="401"/>
      <c r="QGG1855" s="401"/>
      <c r="QGH1855" s="401"/>
      <c r="QGI1855" s="401"/>
      <c r="QGJ1855" s="401"/>
      <c r="QGK1855" s="401"/>
      <c r="QGL1855" s="401"/>
      <c r="QGM1855" s="401"/>
      <c r="QGN1855" s="401"/>
      <c r="QGO1855" s="401"/>
      <c r="QGP1855" s="401"/>
      <c r="QGQ1855" s="401"/>
      <c r="QGR1855" s="401"/>
      <c r="QGS1855" s="401"/>
      <c r="QGT1855" s="401"/>
      <c r="QGU1855" s="401"/>
      <c r="QGV1855" s="401"/>
      <c r="QGW1855" s="401"/>
      <c r="QGX1855" s="401"/>
      <c r="QGY1855" s="401"/>
      <c r="QGZ1855" s="401"/>
      <c r="QHA1855" s="401"/>
      <c r="QHB1855" s="401"/>
      <c r="QHC1855" s="401"/>
      <c r="QHD1855" s="401"/>
      <c r="QHE1855" s="401"/>
      <c r="QHF1855" s="401"/>
      <c r="QHG1855" s="401"/>
      <c r="QHH1855" s="401"/>
      <c r="QHI1855" s="401"/>
      <c r="QHJ1855" s="401"/>
      <c r="QHK1855" s="401"/>
      <c r="QHL1855" s="401"/>
      <c r="QHM1855" s="401"/>
      <c r="QHN1855" s="401"/>
      <c r="QHO1855" s="401"/>
      <c r="QHP1855" s="401"/>
      <c r="QHQ1855" s="401"/>
      <c r="QHR1855" s="401"/>
      <c r="QHS1855" s="401"/>
      <c r="QHT1855" s="401"/>
      <c r="QHU1855" s="401"/>
      <c r="QHV1855" s="401"/>
      <c r="QHW1855" s="401"/>
      <c r="QHX1855" s="401"/>
      <c r="QHY1855" s="401"/>
      <c r="QHZ1855" s="401"/>
      <c r="QIA1855" s="401"/>
      <c r="QIB1855" s="401"/>
      <c r="QIC1855" s="401"/>
      <c r="QID1855" s="401"/>
      <c r="QIE1855" s="401"/>
      <c r="QIF1855" s="401"/>
      <c r="QIG1855" s="401"/>
      <c r="QIH1855" s="401"/>
      <c r="QII1855" s="401"/>
      <c r="QIJ1855" s="401"/>
      <c r="QIK1855" s="401"/>
      <c r="QIL1855" s="401"/>
      <c r="QIM1855" s="401"/>
      <c r="QIN1855" s="401"/>
      <c r="QIO1855" s="401"/>
      <c r="QIP1855" s="401"/>
      <c r="QIQ1855" s="401"/>
      <c r="QIR1855" s="401"/>
      <c r="QIS1855" s="401"/>
      <c r="QIT1855" s="401"/>
      <c r="QIU1855" s="401"/>
      <c r="QIV1855" s="401"/>
      <c r="QIW1855" s="401"/>
      <c r="QIX1855" s="401"/>
      <c r="QIY1855" s="401"/>
      <c r="QIZ1855" s="401"/>
      <c r="QJA1855" s="401"/>
      <c r="QJB1855" s="401"/>
      <c r="QJC1855" s="401"/>
      <c r="QJD1855" s="401"/>
      <c r="QJE1855" s="401"/>
      <c r="QJF1855" s="401"/>
      <c r="QJG1855" s="401"/>
      <c r="QJH1855" s="401"/>
      <c r="QJI1855" s="401"/>
      <c r="QJJ1855" s="401"/>
      <c r="QJK1855" s="401"/>
      <c r="QJL1855" s="401"/>
      <c r="QJM1855" s="401"/>
      <c r="QJN1855" s="401"/>
      <c r="QJO1855" s="401"/>
      <c r="QJP1855" s="401"/>
      <c r="QJQ1855" s="401"/>
      <c r="QJR1855" s="401"/>
      <c r="QJS1855" s="401"/>
      <c r="QJT1855" s="401"/>
      <c r="QJU1855" s="401"/>
      <c r="QJV1855" s="401"/>
      <c r="QJW1855" s="401"/>
      <c r="QJX1855" s="401"/>
      <c r="QJY1855" s="401"/>
      <c r="QJZ1855" s="401"/>
      <c r="QKA1855" s="401"/>
      <c r="QKB1855" s="401"/>
      <c r="QKC1855" s="401"/>
      <c r="QKD1855" s="401"/>
      <c r="QKE1855" s="401"/>
      <c r="QKF1855" s="401"/>
      <c r="QKG1855" s="401"/>
      <c r="QKH1855" s="401"/>
      <c r="QKI1855" s="401"/>
      <c r="QKJ1855" s="401"/>
      <c r="QKK1855" s="401"/>
      <c r="QKL1855" s="401"/>
      <c r="QKM1855" s="401"/>
      <c r="QKN1855" s="401"/>
      <c r="QKO1855" s="401"/>
      <c r="QKP1855" s="401"/>
      <c r="QKQ1855" s="401"/>
      <c r="QKR1855" s="401"/>
      <c r="QKS1855" s="401"/>
      <c r="QKT1855" s="401"/>
      <c r="QKU1855" s="401"/>
      <c r="QKV1855" s="401"/>
      <c r="QKW1855" s="401"/>
      <c r="QKX1855" s="401"/>
      <c r="QKY1855" s="401"/>
      <c r="QKZ1855" s="401"/>
      <c r="QLA1855" s="401"/>
      <c r="QLB1855" s="401"/>
      <c r="QLC1855" s="401"/>
      <c r="QLD1855" s="401"/>
      <c r="QLE1855" s="401"/>
      <c r="QLF1855" s="401"/>
      <c r="QLG1855" s="401"/>
      <c r="QLH1855" s="401"/>
      <c r="QLI1855" s="401"/>
      <c r="QLJ1855" s="401"/>
      <c r="QLK1855" s="401"/>
      <c r="QLL1855" s="401"/>
      <c r="QLM1855" s="401"/>
      <c r="QLN1855" s="401"/>
      <c r="QLO1855" s="401"/>
      <c r="QLP1855" s="401"/>
      <c r="QLQ1855" s="401"/>
      <c r="QLR1855" s="401"/>
      <c r="QLS1855" s="401"/>
      <c r="QLT1855" s="401"/>
      <c r="QLU1855" s="401"/>
      <c r="QLV1855" s="401"/>
      <c r="QLW1855" s="401"/>
      <c r="QLX1855" s="401"/>
      <c r="QLY1855" s="401"/>
      <c r="QLZ1855" s="401"/>
      <c r="QMA1855" s="401"/>
      <c r="QMB1855" s="401"/>
      <c r="QMC1855" s="401"/>
      <c r="QMD1855" s="401"/>
      <c r="QME1855" s="401"/>
      <c r="QMF1855" s="401"/>
      <c r="QMG1855" s="401"/>
      <c r="QMH1855" s="401"/>
      <c r="QMI1855" s="401"/>
      <c r="QMJ1855" s="401"/>
      <c r="QMK1855" s="401"/>
      <c r="QML1855" s="401"/>
      <c r="QMM1855" s="401"/>
      <c r="QMN1855" s="401"/>
      <c r="QMO1855" s="401"/>
      <c r="QMP1855" s="401"/>
      <c r="QMQ1855" s="401"/>
      <c r="QMR1855" s="401"/>
      <c r="QMS1855" s="401"/>
      <c r="QMT1855" s="401"/>
      <c r="QMU1855" s="401"/>
      <c r="QMV1855" s="401"/>
      <c r="QMW1855" s="401"/>
      <c r="QMX1855" s="401"/>
      <c r="QMY1855" s="401"/>
      <c r="QMZ1855" s="401"/>
      <c r="QNA1855" s="401"/>
      <c r="QNB1855" s="401"/>
      <c r="QNC1855" s="401"/>
      <c r="QND1855" s="401"/>
      <c r="QNE1855" s="401"/>
      <c r="QNF1855" s="401"/>
      <c r="QNG1855" s="401"/>
      <c r="QNH1855" s="401"/>
      <c r="QNI1855" s="401"/>
      <c r="QNJ1855" s="401"/>
      <c r="QNK1855" s="401"/>
      <c r="QNL1855" s="401"/>
      <c r="QNM1855" s="401"/>
      <c r="QNN1855" s="401"/>
      <c r="QNO1855" s="401"/>
      <c r="QNP1855" s="401"/>
      <c r="QNQ1855" s="401"/>
      <c r="QNR1855" s="401"/>
      <c r="QNS1855" s="401"/>
      <c r="QNT1855" s="401"/>
      <c r="QNU1855" s="401"/>
      <c r="QNV1855" s="401"/>
      <c r="QNW1855" s="401"/>
      <c r="QNX1855" s="401"/>
      <c r="QNY1855" s="401"/>
      <c r="QNZ1855" s="401"/>
      <c r="QOA1855" s="401"/>
      <c r="QOB1855" s="401"/>
      <c r="QOC1855" s="401"/>
      <c r="QOD1855" s="401"/>
      <c r="QOE1855" s="401"/>
      <c r="QOF1855" s="401"/>
      <c r="QOG1855" s="401"/>
      <c r="QOH1855" s="401"/>
      <c r="QOI1855" s="401"/>
      <c r="QOJ1855" s="401"/>
      <c r="QOK1855" s="401"/>
      <c r="QOL1855" s="401"/>
      <c r="QOM1855" s="401"/>
      <c r="QON1855" s="401"/>
      <c r="QOO1855" s="401"/>
      <c r="QOP1855" s="401"/>
      <c r="QOQ1855" s="401"/>
      <c r="QOR1855" s="401"/>
      <c r="QOS1855" s="401"/>
      <c r="QOT1855" s="401"/>
      <c r="QOU1855" s="401"/>
      <c r="QOV1855" s="401"/>
      <c r="QOW1855" s="401"/>
      <c r="QOX1855" s="401"/>
      <c r="QOY1855" s="401"/>
      <c r="QOZ1855" s="401"/>
      <c r="QPA1855" s="401"/>
      <c r="QPB1855" s="401"/>
      <c r="QPC1855" s="401"/>
      <c r="QPD1855" s="401"/>
      <c r="QPE1855" s="401"/>
      <c r="QPF1855" s="401"/>
      <c r="QPG1855" s="401"/>
      <c r="QPH1855" s="401"/>
      <c r="QPI1855" s="401"/>
      <c r="QPJ1855" s="401"/>
      <c r="QPK1855" s="401"/>
      <c r="QPL1855" s="401"/>
      <c r="QPM1855" s="401"/>
      <c r="QPN1855" s="401"/>
      <c r="QPO1855" s="401"/>
      <c r="QPP1855" s="401"/>
      <c r="QPQ1855" s="401"/>
      <c r="QPR1855" s="401"/>
      <c r="QPS1855" s="401"/>
      <c r="QPT1855" s="401"/>
      <c r="QPU1855" s="401"/>
      <c r="QPV1855" s="401"/>
      <c r="QPW1855" s="401"/>
      <c r="QPX1855" s="401"/>
      <c r="QPY1855" s="401"/>
      <c r="QPZ1855" s="401"/>
      <c r="QQA1855" s="401"/>
      <c r="QQB1855" s="401"/>
      <c r="QQC1855" s="401"/>
      <c r="QQD1855" s="401"/>
      <c r="QQE1855" s="401"/>
      <c r="QQF1855" s="401"/>
      <c r="QQG1855" s="401"/>
      <c r="QQH1855" s="401"/>
      <c r="QQI1855" s="401"/>
      <c r="QQJ1855" s="401"/>
      <c r="QQK1855" s="401"/>
      <c r="QQL1855" s="401"/>
      <c r="QQM1855" s="401"/>
      <c r="QQN1855" s="401"/>
      <c r="QQO1855" s="401"/>
      <c r="QQP1855" s="401"/>
      <c r="QQQ1855" s="401"/>
      <c r="QQR1855" s="401"/>
      <c r="QQS1855" s="401"/>
      <c r="QQT1855" s="401"/>
      <c r="QQU1855" s="401"/>
      <c r="QQV1855" s="401"/>
      <c r="QQW1855" s="401"/>
      <c r="QQX1855" s="401"/>
      <c r="QQY1855" s="401"/>
      <c r="QQZ1855" s="401"/>
      <c r="QRA1855" s="401"/>
      <c r="QRB1855" s="401"/>
      <c r="QRC1855" s="401"/>
      <c r="QRD1855" s="401"/>
      <c r="QRE1855" s="401"/>
      <c r="QRF1855" s="401"/>
      <c r="QRG1855" s="401"/>
      <c r="QRH1855" s="401"/>
      <c r="QRI1855" s="401"/>
      <c r="QRJ1855" s="401"/>
      <c r="QRK1855" s="401"/>
      <c r="QRL1855" s="401"/>
      <c r="QRM1855" s="401"/>
      <c r="QRN1855" s="401"/>
      <c r="QRO1855" s="401"/>
      <c r="QRP1855" s="401"/>
      <c r="QRQ1855" s="401"/>
      <c r="QRR1855" s="401"/>
      <c r="QRS1855" s="401"/>
      <c r="QRT1855" s="401"/>
      <c r="QRU1855" s="401"/>
      <c r="QRV1855" s="401"/>
      <c r="QRW1855" s="401"/>
      <c r="QRX1855" s="401"/>
      <c r="QRY1855" s="401"/>
      <c r="QRZ1855" s="401"/>
      <c r="QSA1855" s="401"/>
      <c r="QSB1855" s="401"/>
      <c r="QSC1855" s="401"/>
      <c r="QSD1855" s="401"/>
      <c r="QSE1855" s="401"/>
      <c r="QSF1855" s="401"/>
      <c r="QSG1855" s="401"/>
      <c r="QSH1855" s="401"/>
      <c r="QSI1855" s="401"/>
      <c r="QSJ1855" s="401"/>
      <c r="QSK1855" s="401"/>
      <c r="QSL1855" s="401"/>
      <c r="QSM1855" s="401"/>
      <c r="QSN1855" s="401"/>
      <c r="QSO1855" s="401"/>
      <c r="QSP1855" s="401"/>
      <c r="QSQ1855" s="401"/>
      <c r="QSR1855" s="401"/>
      <c r="QSS1855" s="401"/>
      <c r="QST1855" s="401"/>
      <c r="QSU1855" s="401"/>
      <c r="QSV1855" s="401"/>
      <c r="QSW1855" s="401"/>
      <c r="QSX1855" s="401"/>
      <c r="QSY1855" s="401"/>
      <c r="QSZ1855" s="401"/>
      <c r="QTA1855" s="401"/>
      <c r="QTB1855" s="401"/>
      <c r="QTC1855" s="401"/>
      <c r="QTD1855" s="401"/>
      <c r="QTE1855" s="401"/>
      <c r="QTF1855" s="401"/>
      <c r="QTG1855" s="401"/>
      <c r="QTH1855" s="401"/>
      <c r="QTI1855" s="401"/>
      <c r="QTJ1855" s="401"/>
      <c r="QTK1855" s="401"/>
      <c r="QTL1855" s="401"/>
      <c r="QTM1855" s="401"/>
      <c r="QTN1855" s="401"/>
      <c r="QTO1855" s="401"/>
      <c r="QTP1855" s="401"/>
      <c r="QTQ1855" s="401"/>
      <c r="QTR1855" s="401"/>
      <c r="QTS1855" s="401"/>
      <c r="QTT1855" s="401"/>
      <c r="QTU1855" s="401"/>
      <c r="QTV1855" s="401"/>
      <c r="QTW1855" s="401"/>
      <c r="QTX1855" s="401"/>
      <c r="QTY1855" s="401"/>
      <c r="QTZ1855" s="401"/>
      <c r="QUA1855" s="401"/>
      <c r="QUB1855" s="401"/>
      <c r="QUC1855" s="401"/>
      <c r="QUD1855" s="401"/>
      <c r="QUE1855" s="401"/>
      <c r="QUF1855" s="401"/>
      <c r="QUG1855" s="401"/>
      <c r="QUH1855" s="401"/>
      <c r="QUI1855" s="401"/>
      <c r="QUJ1855" s="401"/>
      <c r="QUK1855" s="401"/>
      <c r="QUL1855" s="401"/>
      <c r="QUM1855" s="401"/>
      <c r="QUN1855" s="401"/>
      <c r="QUO1855" s="401"/>
      <c r="QUP1855" s="401"/>
      <c r="QUQ1855" s="401"/>
      <c r="QUR1855" s="401"/>
      <c r="QUS1855" s="401"/>
      <c r="QUT1855" s="401"/>
      <c r="QUU1855" s="401"/>
      <c r="QUV1855" s="401"/>
      <c r="QUW1855" s="401"/>
      <c r="QUX1855" s="401"/>
      <c r="QUY1855" s="401"/>
      <c r="QUZ1855" s="401"/>
      <c r="QVA1855" s="401"/>
      <c r="QVB1855" s="401"/>
      <c r="QVC1855" s="401"/>
      <c r="QVD1855" s="401"/>
      <c r="QVE1855" s="401"/>
      <c r="QVF1855" s="401"/>
      <c r="QVG1855" s="401"/>
      <c r="QVH1855" s="401"/>
      <c r="QVI1855" s="401"/>
      <c r="QVJ1855" s="401"/>
      <c r="QVK1855" s="401"/>
      <c r="QVL1855" s="401"/>
      <c r="QVM1855" s="401"/>
      <c r="QVN1855" s="401"/>
      <c r="QVO1855" s="401"/>
      <c r="QVP1855" s="401"/>
      <c r="QVQ1855" s="401"/>
      <c r="QVR1855" s="401"/>
      <c r="QVS1855" s="401"/>
      <c r="QVT1855" s="401"/>
      <c r="QVU1855" s="401"/>
      <c r="QVV1855" s="401"/>
      <c r="QVW1855" s="401"/>
      <c r="QVX1855" s="401"/>
      <c r="QVY1855" s="401"/>
      <c r="QVZ1855" s="401"/>
      <c r="QWA1855" s="401"/>
      <c r="QWB1855" s="401"/>
      <c r="QWC1855" s="401"/>
      <c r="QWD1855" s="401"/>
      <c r="QWE1855" s="401"/>
      <c r="QWF1855" s="401"/>
      <c r="QWG1855" s="401"/>
      <c r="QWH1855" s="401"/>
      <c r="QWI1855" s="401"/>
      <c r="QWJ1855" s="401"/>
      <c r="QWK1855" s="401"/>
      <c r="QWL1855" s="401"/>
      <c r="QWM1855" s="401"/>
      <c r="QWN1855" s="401"/>
      <c r="QWO1855" s="401"/>
      <c r="QWP1855" s="401"/>
      <c r="QWQ1855" s="401"/>
      <c r="QWR1855" s="401"/>
      <c r="QWS1855" s="401"/>
      <c r="QWT1855" s="401"/>
      <c r="QWU1855" s="401"/>
      <c r="QWV1855" s="401"/>
      <c r="QWW1855" s="401"/>
      <c r="QWX1855" s="401"/>
      <c r="QWY1855" s="401"/>
      <c r="QWZ1855" s="401"/>
      <c r="QXA1855" s="401"/>
      <c r="QXB1855" s="401"/>
      <c r="QXC1855" s="401"/>
      <c r="QXD1855" s="401"/>
      <c r="QXE1855" s="401"/>
      <c r="QXF1855" s="401"/>
      <c r="QXG1855" s="401"/>
      <c r="QXH1855" s="401"/>
      <c r="QXI1855" s="401"/>
      <c r="QXJ1855" s="401"/>
      <c r="QXK1855" s="401"/>
      <c r="QXL1855" s="401"/>
      <c r="QXM1855" s="401"/>
      <c r="QXN1855" s="401"/>
      <c r="QXO1855" s="401"/>
      <c r="QXP1855" s="401"/>
      <c r="QXQ1855" s="401"/>
      <c r="QXR1855" s="401"/>
      <c r="QXS1855" s="401"/>
      <c r="QXT1855" s="401"/>
      <c r="QXU1855" s="401"/>
      <c r="QXV1855" s="401"/>
      <c r="QXW1855" s="401"/>
      <c r="QXX1855" s="401"/>
      <c r="QXY1855" s="401"/>
      <c r="QXZ1855" s="401"/>
      <c r="QYA1855" s="401"/>
      <c r="QYB1855" s="401"/>
      <c r="QYC1855" s="401"/>
      <c r="QYD1855" s="401"/>
      <c r="QYE1855" s="401"/>
      <c r="QYF1855" s="401"/>
      <c r="QYG1855" s="401"/>
      <c r="QYH1855" s="401"/>
      <c r="QYI1855" s="401"/>
      <c r="QYJ1855" s="401"/>
      <c r="QYK1855" s="401"/>
      <c r="QYL1855" s="401"/>
      <c r="QYM1855" s="401"/>
      <c r="QYN1855" s="401"/>
      <c r="QYO1855" s="401"/>
      <c r="QYP1855" s="401"/>
      <c r="QYQ1855" s="401"/>
      <c r="QYR1855" s="401"/>
      <c r="QYS1855" s="401"/>
      <c r="QYT1855" s="401"/>
      <c r="QYU1855" s="401"/>
      <c r="QYV1855" s="401"/>
      <c r="QYW1855" s="401"/>
      <c r="QYX1855" s="401"/>
      <c r="QYY1855" s="401"/>
      <c r="QYZ1855" s="401"/>
      <c r="QZA1855" s="401"/>
      <c r="QZB1855" s="401"/>
      <c r="QZC1855" s="401"/>
      <c r="QZD1855" s="401"/>
      <c r="QZE1855" s="401"/>
      <c r="QZF1855" s="401"/>
      <c r="QZG1855" s="401"/>
      <c r="QZH1855" s="401"/>
      <c r="QZI1855" s="401"/>
      <c r="QZJ1855" s="401"/>
      <c r="QZK1855" s="401"/>
      <c r="QZL1855" s="401"/>
      <c r="QZM1855" s="401"/>
      <c r="QZN1855" s="401"/>
      <c r="QZO1855" s="401"/>
      <c r="QZP1855" s="401"/>
      <c r="QZQ1855" s="401"/>
      <c r="QZR1855" s="401"/>
      <c r="QZS1855" s="401"/>
      <c r="QZT1855" s="401"/>
      <c r="QZU1855" s="401"/>
      <c r="QZV1855" s="401"/>
      <c r="QZW1855" s="401"/>
      <c r="QZX1855" s="401"/>
      <c r="QZY1855" s="401"/>
      <c r="QZZ1855" s="401"/>
      <c r="RAA1855" s="401"/>
      <c r="RAB1855" s="401"/>
      <c r="RAC1855" s="401"/>
      <c r="RAD1855" s="401"/>
      <c r="RAE1855" s="401"/>
      <c r="RAF1855" s="401"/>
      <c r="RAG1855" s="401"/>
      <c r="RAH1855" s="401"/>
      <c r="RAI1855" s="401"/>
      <c r="RAJ1855" s="401"/>
      <c r="RAK1855" s="401"/>
      <c r="RAL1855" s="401"/>
      <c r="RAM1855" s="401"/>
      <c r="RAN1855" s="401"/>
      <c r="RAO1855" s="401"/>
      <c r="RAP1855" s="401"/>
      <c r="RAQ1855" s="401"/>
      <c r="RAR1855" s="401"/>
      <c r="RAS1855" s="401"/>
      <c r="RAT1855" s="401"/>
      <c r="RAU1855" s="401"/>
      <c r="RAV1855" s="401"/>
      <c r="RAW1855" s="401"/>
      <c r="RAX1855" s="401"/>
      <c r="RAY1855" s="401"/>
      <c r="RAZ1855" s="401"/>
      <c r="RBA1855" s="401"/>
      <c r="RBB1855" s="401"/>
      <c r="RBC1855" s="401"/>
      <c r="RBD1855" s="401"/>
      <c r="RBE1855" s="401"/>
      <c r="RBF1855" s="401"/>
      <c r="RBG1855" s="401"/>
      <c r="RBH1855" s="401"/>
      <c r="RBI1855" s="401"/>
      <c r="RBJ1855" s="401"/>
      <c r="RBK1855" s="401"/>
      <c r="RBL1855" s="401"/>
      <c r="RBM1855" s="401"/>
      <c r="RBN1855" s="401"/>
      <c r="RBO1855" s="401"/>
      <c r="RBP1855" s="401"/>
      <c r="RBQ1855" s="401"/>
      <c r="RBR1855" s="401"/>
      <c r="RBS1855" s="401"/>
      <c r="RBT1855" s="401"/>
      <c r="RBU1855" s="401"/>
      <c r="RBV1855" s="401"/>
      <c r="RBW1855" s="401"/>
      <c r="RBX1855" s="401"/>
      <c r="RBY1855" s="401"/>
      <c r="RBZ1855" s="401"/>
      <c r="RCA1855" s="401"/>
      <c r="RCB1855" s="401"/>
      <c r="RCC1855" s="401"/>
      <c r="RCD1855" s="401"/>
      <c r="RCE1855" s="401"/>
      <c r="RCF1855" s="401"/>
      <c r="RCG1855" s="401"/>
      <c r="RCH1855" s="401"/>
      <c r="RCI1855" s="401"/>
      <c r="RCJ1855" s="401"/>
      <c r="RCK1855" s="401"/>
      <c r="RCL1855" s="401"/>
      <c r="RCM1855" s="401"/>
      <c r="RCN1855" s="401"/>
      <c r="RCO1855" s="401"/>
      <c r="RCP1855" s="401"/>
      <c r="RCQ1855" s="401"/>
      <c r="RCR1855" s="401"/>
      <c r="RCS1855" s="401"/>
      <c r="RCT1855" s="401"/>
      <c r="RCU1855" s="401"/>
      <c r="RCV1855" s="401"/>
      <c r="RCW1855" s="401"/>
      <c r="RCX1855" s="401"/>
      <c r="RCY1855" s="401"/>
      <c r="RCZ1855" s="401"/>
      <c r="RDA1855" s="401"/>
      <c r="RDB1855" s="401"/>
      <c r="RDC1855" s="401"/>
      <c r="RDD1855" s="401"/>
      <c r="RDE1855" s="401"/>
      <c r="RDF1855" s="401"/>
      <c r="RDG1855" s="401"/>
      <c r="RDH1855" s="401"/>
      <c r="RDI1855" s="401"/>
      <c r="RDJ1855" s="401"/>
      <c r="RDK1855" s="401"/>
      <c r="RDL1855" s="401"/>
      <c r="RDM1855" s="401"/>
      <c r="RDN1855" s="401"/>
      <c r="RDO1855" s="401"/>
      <c r="RDP1855" s="401"/>
      <c r="RDQ1855" s="401"/>
      <c r="RDR1855" s="401"/>
      <c r="RDS1855" s="401"/>
      <c r="RDT1855" s="401"/>
      <c r="RDU1855" s="401"/>
      <c r="RDV1855" s="401"/>
      <c r="RDW1855" s="401"/>
      <c r="RDX1855" s="401"/>
      <c r="RDY1855" s="401"/>
      <c r="RDZ1855" s="401"/>
      <c r="REA1855" s="401"/>
      <c r="REB1855" s="401"/>
      <c r="REC1855" s="401"/>
      <c r="RED1855" s="401"/>
      <c r="REE1855" s="401"/>
      <c r="REF1855" s="401"/>
      <c r="REG1855" s="401"/>
      <c r="REH1855" s="401"/>
      <c r="REI1855" s="401"/>
      <c r="REJ1855" s="401"/>
      <c r="REK1855" s="401"/>
      <c r="REL1855" s="401"/>
      <c r="REM1855" s="401"/>
      <c r="REN1855" s="401"/>
      <c r="REO1855" s="401"/>
      <c r="REP1855" s="401"/>
      <c r="REQ1855" s="401"/>
      <c r="RER1855" s="401"/>
      <c r="RES1855" s="401"/>
      <c r="RET1855" s="401"/>
      <c r="REU1855" s="401"/>
      <c r="REV1855" s="401"/>
      <c r="REW1855" s="401"/>
      <c r="REX1855" s="401"/>
      <c r="REY1855" s="401"/>
      <c r="REZ1855" s="401"/>
      <c r="RFA1855" s="401"/>
      <c r="RFB1855" s="401"/>
      <c r="RFC1855" s="401"/>
      <c r="RFD1855" s="401"/>
      <c r="RFE1855" s="401"/>
      <c r="RFF1855" s="401"/>
      <c r="RFG1855" s="401"/>
      <c r="RFH1855" s="401"/>
      <c r="RFI1855" s="401"/>
      <c r="RFJ1855" s="401"/>
      <c r="RFK1855" s="401"/>
      <c r="RFL1855" s="401"/>
      <c r="RFM1855" s="401"/>
      <c r="RFN1855" s="401"/>
      <c r="RFO1855" s="401"/>
      <c r="RFP1855" s="401"/>
      <c r="RFQ1855" s="401"/>
      <c r="RFR1855" s="401"/>
      <c r="RFS1855" s="401"/>
      <c r="RFT1855" s="401"/>
      <c r="RFU1855" s="401"/>
      <c r="RFV1855" s="401"/>
      <c r="RFW1855" s="401"/>
      <c r="RFX1855" s="401"/>
      <c r="RFY1855" s="401"/>
      <c r="RFZ1855" s="401"/>
      <c r="RGA1855" s="401"/>
      <c r="RGB1855" s="401"/>
      <c r="RGC1855" s="401"/>
      <c r="RGD1855" s="401"/>
      <c r="RGE1855" s="401"/>
      <c r="RGF1855" s="401"/>
      <c r="RGG1855" s="401"/>
      <c r="RGH1855" s="401"/>
      <c r="RGI1855" s="401"/>
      <c r="RGJ1855" s="401"/>
      <c r="RGK1855" s="401"/>
      <c r="RGL1855" s="401"/>
      <c r="RGM1855" s="401"/>
      <c r="RGN1855" s="401"/>
      <c r="RGO1855" s="401"/>
      <c r="RGP1855" s="401"/>
      <c r="RGQ1855" s="401"/>
      <c r="RGR1855" s="401"/>
      <c r="RGS1855" s="401"/>
      <c r="RGT1855" s="401"/>
      <c r="RGU1855" s="401"/>
      <c r="RGV1855" s="401"/>
      <c r="RGW1855" s="401"/>
      <c r="RGX1855" s="401"/>
      <c r="RGY1855" s="401"/>
      <c r="RGZ1855" s="401"/>
      <c r="RHA1855" s="401"/>
      <c r="RHB1855" s="401"/>
      <c r="RHC1855" s="401"/>
      <c r="RHD1855" s="401"/>
      <c r="RHE1855" s="401"/>
      <c r="RHF1855" s="401"/>
      <c r="RHG1855" s="401"/>
      <c r="RHH1855" s="401"/>
      <c r="RHI1855" s="401"/>
      <c r="RHJ1855" s="401"/>
      <c r="RHK1855" s="401"/>
      <c r="RHL1855" s="401"/>
      <c r="RHM1855" s="401"/>
      <c r="RHN1855" s="401"/>
      <c r="RHO1855" s="401"/>
      <c r="RHP1855" s="401"/>
      <c r="RHQ1855" s="401"/>
      <c r="RHR1855" s="401"/>
      <c r="RHS1855" s="401"/>
      <c r="RHT1855" s="401"/>
      <c r="RHU1855" s="401"/>
      <c r="RHV1855" s="401"/>
      <c r="RHW1855" s="401"/>
      <c r="RHX1855" s="401"/>
      <c r="RHY1855" s="401"/>
      <c r="RHZ1855" s="401"/>
      <c r="RIA1855" s="401"/>
      <c r="RIB1855" s="401"/>
      <c r="RIC1855" s="401"/>
      <c r="RID1855" s="401"/>
      <c r="RIE1855" s="401"/>
      <c r="RIF1855" s="401"/>
      <c r="RIG1855" s="401"/>
      <c r="RIH1855" s="401"/>
      <c r="RII1855" s="401"/>
      <c r="RIJ1855" s="401"/>
      <c r="RIK1855" s="401"/>
      <c r="RIL1855" s="401"/>
      <c r="RIM1855" s="401"/>
      <c r="RIN1855" s="401"/>
      <c r="RIO1855" s="401"/>
      <c r="RIP1855" s="401"/>
      <c r="RIQ1855" s="401"/>
      <c r="RIR1855" s="401"/>
      <c r="RIS1855" s="401"/>
      <c r="RIT1855" s="401"/>
      <c r="RIU1855" s="401"/>
      <c r="RIV1855" s="401"/>
      <c r="RIW1855" s="401"/>
      <c r="RIX1855" s="401"/>
      <c r="RIY1855" s="401"/>
      <c r="RIZ1855" s="401"/>
      <c r="RJA1855" s="401"/>
      <c r="RJB1855" s="401"/>
      <c r="RJC1855" s="401"/>
      <c r="RJD1855" s="401"/>
      <c r="RJE1855" s="401"/>
      <c r="RJF1855" s="401"/>
      <c r="RJG1855" s="401"/>
      <c r="RJH1855" s="401"/>
      <c r="RJI1855" s="401"/>
      <c r="RJJ1855" s="401"/>
      <c r="RJK1855" s="401"/>
      <c r="RJL1855" s="401"/>
      <c r="RJM1855" s="401"/>
      <c r="RJN1855" s="401"/>
      <c r="RJO1855" s="401"/>
      <c r="RJP1855" s="401"/>
      <c r="RJQ1855" s="401"/>
      <c r="RJR1855" s="401"/>
      <c r="RJS1855" s="401"/>
      <c r="RJT1855" s="401"/>
      <c r="RJU1855" s="401"/>
      <c r="RJV1855" s="401"/>
      <c r="RJW1855" s="401"/>
      <c r="RJX1855" s="401"/>
      <c r="RJY1855" s="401"/>
      <c r="RJZ1855" s="401"/>
      <c r="RKA1855" s="401"/>
      <c r="RKB1855" s="401"/>
      <c r="RKC1855" s="401"/>
      <c r="RKD1855" s="401"/>
      <c r="RKE1855" s="401"/>
      <c r="RKF1855" s="401"/>
      <c r="RKG1855" s="401"/>
      <c r="RKH1855" s="401"/>
      <c r="RKI1855" s="401"/>
      <c r="RKJ1855" s="401"/>
      <c r="RKK1855" s="401"/>
      <c r="RKL1855" s="401"/>
      <c r="RKM1855" s="401"/>
      <c r="RKN1855" s="401"/>
      <c r="RKO1855" s="401"/>
      <c r="RKP1855" s="401"/>
      <c r="RKQ1855" s="401"/>
      <c r="RKR1855" s="401"/>
      <c r="RKS1855" s="401"/>
      <c r="RKT1855" s="401"/>
      <c r="RKU1855" s="401"/>
      <c r="RKV1855" s="401"/>
      <c r="RKW1855" s="401"/>
      <c r="RKX1855" s="401"/>
      <c r="RKY1855" s="401"/>
      <c r="RKZ1855" s="401"/>
      <c r="RLA1855" s="401"/>
      <c r="RLB1855" s="401"/>
      <c r="RLC1855" s="401"/>
      <c r="RLD1855" s="401"/>
      <c r="RLE1855" s="401"/>
      <c r="RLF1855" s="401"/>
      <c r="RLG1855" s="401"/>
      <c r="RLH1855" s="401"/>
      <c r="RLI1855" s="401"/>
      <c r="RLJ1855" s="401"/>
      <c r="RLK1855" s="401"/>
      <c r="RLL1855" s="401"/>
      <c r="RLM1855" s="401"/>
      <c r="RLN1855" s="401"/>
      <c r="RLO1855" s="401"/>
      <c r="RLP1855" s="401"/>
      <c r="RLQ1855" s="401"/>
      <c r="RLR1855" s="401"/>
      <c r="RLS1855" s="401"/>
      <c r="RLT1855" s="401"/>
      <c r="RLU1855" s="401"/>
      <c r="RLV1855" s="401"/>
      <c r="RLW1855" s="401"/>
      <c r="RLX1855" s="401"/>
      <c r="RLY1855" s="401"/>
      <c r="RLZ1855" s="401"/>
      <c r="RMA1855" s="401"/>
      <c r="RMB1855" s="401"/>
      <c r="RMC1855" s="401"/>
      <c r="RMD1855" s="401"/>
      <c r="RME1855" s="401"/>
      <c r="RMF1855" s="401"/>
      <c r="RMG1855" s="401"/>
      <c r="RMH1855" s="401"/>
      <c r="RMI1855" s="401"/>
      <c r="RMJ1855" s="401"/>
      <c r="RMK1855" s="401"/>
      <c r="RML1855" s="401"/>
      <c r="RMM1855" s="401"/>
      <c r="RMN1855" s="401"/>
      <c r="RMO1855" s="401"/>
      <c r="RMP1855" s="401"/>
      <c r="RMQ1855" s="401"/>
      <c r="RMR1855" s="401"/>
      <c r="RMS1855" s="401"/>
      <c r="RMT1855" s="401"/>
      <c r="RMU1855" s="401"/>
      <c r="RMV1855" s="401"/>
      <c r="RMW1855" s="401"/>
      <c r="RMX1855" s="401"/>
      <c r="RMY1855" s="401"/>
      <c r="RMZ1855" s="401"/>
      <c r="RNA1855" s="401"/>
      <c r="RNB1855" s="401"/>
      <c r="RNC1855" s="401"/>
      <c r="RND1855" s="401"/>
      <c r="RNE1855" s="401"/>
      <c r="RNF1855" s="401"/>
      <c r="RNG1855" s="401"/>
      <c r="RNH1855" s="401"/>
      <c r="RNI1855" s="401"/>
      <c r="RNJ1855" s="401"/>
      <c r="RNK1855" s="401"/>
      <c r="RNL1855" s="401"/>
      <c r="RNM1855" s="401"/>
      <c r="RNN1855" s="401"/>
      <c r="RNO1855" s="401"/>
      <c r="RNP1855" s="401"/>
      <c r="RNQ1855" s="401"/>
      <c r="RNR1855" s="401"/>
      <c r="RNS1855" s="401"/>
      <c r="RNT1855" s="401"/>
      <c r="RNU1855" s="401"/>
      <c r="RNV1855" s="401"/>
      <c r="RNW1855" s="401"/>
      <c r="RNX1855" s="401"/>
      <c r="RNY1855" s="401"/>
      <c r="RNZ1855" s="401"/>
      <c r="ROA1855" s="401"/>
      <c r="ROB1855" s="401"/>
      <c r="ROC1855" s="401"/>
      <c r="ROD1855" s="401"/>
      <c r="ROE1855" s="401"/>
      <c r="ROF1855" s="401"/>
      <c r="ROG1855" s="401"/>
      <c r="ROH1855" s="401"/>
      <c r="ROI1855" s="401"/>
      <c r="ROJ1855" s="401"/>
      <c r="ROK1855" s="401"/>
      <c r="ROL1855" s="401"/>
      <c r="ROM1855" s="401"/>
      <c r="RON1855" s="401"/>
      <c r="ROO1855" s="401"/>
      <c r="ROP1855" s="401"/>
      <c r="ROQ1855" s="401"/>
      <c r="ROR1855" s="401"/>
      <c r="ROS1855" s="401"/>
      <c r="ROT1855" s="401"/>
      <c r="ROU1855" s="401"/>
      <c r="ROV1855" s="401"/>
      <c r="ROW1855" s="401"/>
      <c r="ROX1855" s="401"/>
      <c r="ROY1855" s="401"/>
      <c r="ROZ1855" s="401"/>
      <c r="RPA1855" s="401"/>
      <c r="RPB1855" s="401"/>
      <c r="RPC1855" s="401"/>
      <c r="RPD1855" s="401"/>
      <c r="RPE1855" s="401"/>
      <c r="RPF1855" s="401"/>
      <c r="RPG1855" s="401"/>
      <c r="RPH1855" s="401"/>
      <c r="RPI1855" s="401"/>
      <c r="RPJ1855" s="401"/>
      <c r="RPK1855" s="401"/>
      <c r="RPL1855" s="401"/>
      <c r="RPM1855" s="401"/>
      <c r="RPN1855" s="401"/>
      <c r="RPO1855" s="401"/>
      <c r="RPP1855" s="401"/>
      <c r="RPQ1855" s="401"/>
      <c r="RPR1855" s="401"/>
      <c r="RPS1855" s="401"/>
      <c r="RPT1855" s="401"/>
      <c r="RPU1855" s="401"/>
      <c r="RPV1855" s="401"/>
      <c r="RPW1855" s="401"/>
      <c r="RPX1855" s="401"/>
      <c r="RPY1855" s="401"/>
      <c r="RPZ1855" s="401"/>
      <c r="RQA1855" s="401"/>
      <c r="RQB1855" s="401"/>
      <c r="RQC1855" s="401"/>
      <c r="RQD1855" s="401"/>
      <c r="RQE1855" s="401"/>
      <c r="RQF1855" s="401"/>
      <c r="RQG1855" s="401"/>
      <c r="RQH1855" s="401"/>
      <c r="RQI1855" s="401"/>
      <c r="RQJ1855" s="401"/>
      <c r="RQK1855" s="401"/>
      <c r="RQL1855" s="401"/>
      <c r="RQM1855" s="401"/>
      <c r="RQN1855" s="401"/>
      <c r="RQO1855" s="401"/>
      <c r="RQP1855" s="401"/>
      <c r="RQQ1855" s="401"/>
      <c r="RQR1855" s="401"/>
      <c r="RQS1855" s="401"/>
      <c r="RQT1855" s="401"/>
      <c r="RQU1855" s="401"/>
      <c r="RQV1855" s="401"/>
      <c r="RQW1855" s="401"/>
      <c r="RQX1855" s="401"/>
      <c r="RQY1855" s="401"/>
      <c r="RQZ1855" s="401"/>
      <c r="RRA1855" s="401"/>
      <c r="RRB1855" s="401"/>
      <c r="RRC1855" s="401"/>
      <c r="RRD1855" s="401"/>
      <c r="RRE1855" s="401"/>
      <c r="RRF1855" s="401"/>
      <c r="RRG1855" s="401"/>
      <c r="RRH1855" s="401"/>
      <c r="RRI1855" s="401"/>
      <c r="RRJ1855" s="401"/>
      <c r="RRK1855" s="401"/>
      <c r="RRL1855" s="401"/>
      <c r="RRM1855" s="401"/>
      <c r="RRN1855" s="401"/>
      <c r="RRO1855" s="401"/>
      <c r="RRP1855" s="401"/>
      <c r="RRQ1855" s="401"/>
      <c r="RRR1855" s="401"/>
      <c r="RRS1855" s="401"/>
      <c r="RRT1855" s="401"/>
      <c r="RRU1855" s="401"/>
      <c r="RRV1855" s="401"/>
      <c r="RRW1855" s="401"/>
      <c r="RRX1855" s="401"/>
      <c r="RRY1855" s="401"/>
      <c r="RRZ1855" s="401"/>
      <c r="RSA1855" s="401"/>
      <c r="RSB1855" s="401"/>
      <c r="RSC1855" s="401"/>
      <c r="RSD1855" s="401"/>
      <c r="RSE1855" s="401"/>
      <c r="RSF1855" s="401"/>
      <c r="RSG1855" s="401"/>
      <c r="RSH1855" s="401"/>
      <c r="RSI1855" s="401"/>
      <c r="RSJ1855" s="401"/>
      <c r="RSK1855" s="401"/>
      <c r="RSL1855" s="401"/>
      <c r="RSM1855" s="401"/>
      <c r="RSN1855" s="401"/>
      <c r="RSO1855" s="401"/>
      <c r="RSP1855" s="401"/>
      <c r="RSQ1855" s="401"/>
      <c r="RSR1855" s="401"/>
      <c r="RSS1855" s="401"/>
      <c r="RST1855" s="401"/>
      <c r="RSU1855" s="401"/>
      <c r="RSV1855" s="401"/>
      <c r="RSW1855" s="401"/>
      <c r="RSX1855" s="401"/>
      <c r="RSY1855" s="401"/>
      <c r="RSZ1855" s="401"/>
      <c r="RTA1855" s="401"/>
      <c r="RTB1855" s="401"/>
      <c r="RTC1855" s="401"/>
      <c r="RTD1855" s="401"/>
      <c r="RTE1855" s="401"/>
      <c r="RTF1855" s="401"/>
      <c r="RTG1855" s="401"/>
      <c r="RTH1855" s="401"/>
      <c r="RTI1855" s="401"/>
      <c r="RTJ1855" s="401"/>
      <c r="RTK1855" s="401"/>
      <c r="RTL1855" s="401"/>
      <c r="RTM1855" s="401"/>
      <c r="RTN1855" s="401"/>
      <c r="RTO1855" s="401"/>
      <c r="RTP1855" s="401"/>
      <c r="RTQ1855" s="401"/>
      <c r="RTR1855" s="401"/>
      <c r="RTS1855" s="401"/>
      <c r="RTT1855" s="401"/>
      <c r="RTU1855" s="401"/>
      <c r="RTV1855" s="401"/>
      <c r="RTW1855" s="401"/>
      <c r="RTX1855" s="401"/>
      <c r="RTY1855" s="401"/>
      <c r="RTZ1855" s="401"/>
      <c r="RUA1855" s="401"/>
      <c r="RUB1855" s="401"/>
      <c r="RUC1855" s="401"/>
      <c r="RUD1855" s="401"/>
      <c r="RUE1855" s="401"/>
      <c r="RUF1855" s="401"/>
      <c r="RUG1855" s="401"/>
      <c r="RUH1855" s="401"/>
      <c r="RUI1855" s="401"/>
      <c r="RUJ1855" s="401"/>
      <c r="RUK1855" s="401"/>
      <c r="RUL1855" s="401"/>
      <c r="RUM1855" s="401"/>
      <c r="RUN1855" s="401"/>
      <c r="RUO1855" s="401"/>
      <c r="RUP1855" s="401"/>
      <c r="RUQ1855" s="401"/>
      <c r="RUR1855" s="401"/>
      <c r="RUS1855" s="401"/>
      <c r="RUT1855" s="401"/>
      <c r="RUU1855" s="401"/>
      <c r="RUV1855" s="401"/>
      <c r="RUW1855" s="401"/>
      <c r="RUX1855" s="401"/>
      <c r="RUY1855" s="401"/>
      <c r="RUZ1855" s="401"/>
      <c r="RVA1855" s="401"/>
      <c r="RVB1855" s="401"/>
      <c r="RVC1855" s="401"/>
      <c r="RVD1855" s="401"/>
      <c r="RVE1855" s="401"/>
      <c r="RVF1855" s="401"/>
      <c r="RVG1855" s="401"/>
      <c r="RVH1855" s="401"/>
      <c r="RVI1855" s="401"/>
      <c r="RVJ1855" s="401"/>
      <c r="RVK1855" s="401"/>
      <c r="RVL1855" s="401"/>
      <c r="RVM1855" s="401"/>
      <c r="RVN1855" s="401"/>
      <c r="RVO1855" s="401"/>
      <c r="RVP1855" s="401"/>
      <c r="RVQ1855" s="401"/>
      <c r="RVR1855" s="401"/>
      <c r="RVS1855" s="401"/>
      <c r="RVT1855" s="401"/>
      <c r="RVU1855" s="401"/>
      <c r="RVV1855" s="401"/>
      <c r="RVW1855" s="401"/>
      <c r="RVX1855" s="401"/>
      <c r="RVY1855" s="401"/>
      <c r="RVZ1855" s="401"/>
      <c r="RWA1855" s="401"/>
      <c r="RWB1855" s="401"/>
      <c r="RWC1855" s="401"/>
      <c r="RWD1855" s="401"/>
      <c r="RWE1855" s="401"/>
      <c r="RWF1855" s="401"/>
      <c r="RWG1855" s="401"/>
      <c r="RWH1855" s="401"/>
      <c r="RWI1855" s="401"/>
      <c r="RWJ1855" s="401"/>
      <c r="RWK1855" s="401"/>
      <c r="RWL1855" s="401"/>
      <c r="RWM1855" s="401"/>
      <c r="RWN1855" s="401"/>
      <c r="RWO1855" s="401"/>
      <c r="RWP1855" s="401"/>
      <c r="RWQ1855" s="401"/>
      <c r="RWR1855" s="401"/>
      <c r="RWS1855" s="401"/>
      <c r="RWT1855" s="401"/>
      <c r="RWU1855" s="401"/>
      <c r="RWV1855" s="401"/>
      <c r="RWW1855" s="401"/>
      <c r="RWX1855" s="401"/>
      <c r="RWY1855" s="401"/>
      <c r="RWZ1855" s="401"/>
      <c r="RXA1855" s="401"/>
      <c r="RXB1855" s="401"/>
      <c r="RXC1855" s="401"/>
      <c r="RXD1855" s="401"/>
      <c r="RXE1855" s="401"/>
      <c r="RXF1855" s="401"/>
      <c r="RXG1855" s="401"/>
      <c r="RXH1855" s="401"/>
      <c r="RXI1855" s="401"/>
      <c r="RXJ1855" s="401"/>
      <c r="RXK1855" s="401"/>
      <c r="RXL1855" s="401"/>
      <c r="RXM1855" s="401"/>
      <c r="RXN1855" s="401"/>
      <c r="RXO1855" s="401"/>
      <c r="RXP1855" s="401"/>
      <c r="RXQ1855" s="401"/>
      <c r="RXR1855" s="401"/>
      <c r="RXS1855" s="401"/>
      <c r="RXT1855" s="401"/>
      <c r="RXU1855" s="401"/>
      <c r="RXV1855" s="401"/>
      <c r="RXW1855" s="401"/>
      <c r="RXX1855" s="401"/>
      <c r="RXY1855" s="401"/>
      <c r="RXZ1855" s="401"/>
      <c r="RYA1855" s="401"/>
      <c r="RYB1855" s="401"/>
      <c r="RYC1855" s="401"/>
      <c r="RYD1855" s="401"/>
      <c r="RYE1855" s="401"/>
      <c r="RYF1855" s="401"/>
      <c r="RYG1855" s="401"/>
      <c r="RYH1855" s="401"/>
      <c r="RYI1855" s="401"/>
      <c r="RYJ1855" s="401"/>
      <c r="RYK1855" s="401"/>
      <c r="RYL1855" s="401"/>
      <c r="RYM1855" s="401"/>
      <c r="RYN1855" s="401"/>
      <c r="RYO1855" s="401"/>
      <c r="RYP1855" s="401"/>
      <c r="RYQ1855" s="401"/>
      <c r="RYR1855" s="401"/>
      <c r="RYS1855" s="401"/>
      <c r="RYT1855" s="401"/>
      <c r="RYU1855" s="401"/>
      <c r="RYV1855" s="401"/>
      <c r="RYW1855" s="401"/>
      <c r="RYX1855" s="401"/>
      <c r="RYY1855" s="401"/>
      <c r="RYZ1855" s="401"/>
      <c r="RZA1855" s="401"/>
      <c r="RZB1855" s="401"/>
      <c r="RZC1855" s="401"/>
      <c r="RZD1855" s="401"/>
      <c r="RZE1855" s="401"/>
      <c r="RZF1855" s="401"/>
      <c r="RZG1855" s="401"/>
      <c r="RZH1855" s="401"/>
      <c r="RZI1855" s="401"/>
      <c r="RZJ1855" s="401"/>
      <c r="RZK1855" s="401"/>
      <c r="RZL1855" s="401"/>
      <c r="RZM1855" s="401"/>
      <c r="RZN1855" s="401"/>
      <c r="RZO1855" s="401"/>
      <c r="RZP1855" s="401"/>
      <c r="RZQ1855" s="401"/>
      <c r="RZR1855" s="401"/>
      <c r="RZS1855" s="401"/>
      <c r="RZT1855" s="401"/>
      <c r="RZU1855" s="401"/>
      <c r="RZV1855" s="401"/>
      <c r="RZW1855" s="401"/>
      <c r="RZX1855" s="401"/>
      <c r="RZY1855" s="401"/>
      <c r="RZZ1855" s="401"/>
      <c r="SAA1855" s="401"/>
      <c r="SAB1855" s="401"/>
      <c r="SAC1855" s="401"/>
      <c r="SAD1855" s="401"/>
      <c r="SAE1855" s="401"/>
      <c r="SAF1855" s="401"/>
      <c r="SAG1855" s="401"/>
      <c r="SAH1855" s="401"/>
      <c r="SAI1855" s="401"/>
      <c r="SAJ1855" s="401"/>
      <c r="SAK1855" s="401"/>
      <c r="SAL1855" s="401"/>
      <c r="SAM1855" s="401"/>
      <c r="SAN1855" s="401"/>
      <c r="SAO1855" s="401"/>
      <c r="SAP1855" s="401"/>
      <c r="SAQ1855" s="401"/>
      <c r="SAR1855" s="401"/>
      <c r="SAS1855" s="401"/>
      <c r="SAT1855" s="401"/>
      <c r="SAU1855" s="401"/>
      <c r="SAV1855" s="401"/>
      <c r="SAW1855" s="401"/>
      <c r="SAX1855" s="401"/>
      <c r="SAY1855" s="401"/>
      <c r="SAZ1855" s="401"/>
      <c r="SBA1855" s="401"/>
      <c r="SBB1855" s="401"/>
      <c r="SBC1855" s="401"/>
      <c r="SBD1855" s="401"/>
      <c r="SBE1855" s="401"/>
      <c r="SBF1855" s="401"/>
      <c r="SBG1855" s="401"/>
      <c r="SBH1855" s="401"/>
      <c r="SBI1855" s="401"/>
      <c r="SBJ1855" s="401"/>
      <c r="SBK1855" s="401"/>
      <c r="SBL1855" s="401"/>
      <c r="SBM1855" s="401"/>
      <c r="SBN1855" s="401"/>
      <c r="SBO1855" s="401"/>
      <c r="SBP1855" s="401"/>
      <c r="SBQ1855" s="401"/>
      <c r="SBR1855" s="401"/>
      <c r="SBS1855" s="401"/>
      <c r="SBT1855" s="401"/>
      <c r="SBU1855" s="401"/>
      <c r="SBV1855" s="401"/>
      <c r="SBW1855" s="401"/>
      <c r="SBX1855" s="401"/>
      <c r="SBY1855" s="401"/>
      <c r="SBZ1855" s="401"/>
      <c r="SCA1855" s="401"/>
      <c r="SCB1855" s="401"/>
      <c r="SCC1855" s="401"/>
      <c r="SCD1855" s="401"/>
      <c r="SCE1855" s="401"/>
      <c r="SCF1855" s="401"/>
      <c r="SCG1855" s="401"/>
      <c r="SCH1855" s="401"/>
      <c r="SCI1855" s="401"/>
      <c r="SCJ1855" s="401"/>
      <c r="SCK1855" s="401"/>
      <c r="SCL1855" s="401"/>
      <c r="SCM1855" s="401"/>
      <c r="SCN1855" s="401"/>
      <c r="SCO1855" s="401"/>
      <c r="SCP1855" s="401"/>
      <c r="SCQ1855" s="401"/>
      <c r="SCR1855" s="401"/>
      <c r="SCS1855" s="401"/>
      <c r="SCT1855" s="401"/>
      <c r="SCU1855" s="401"/>
      <c r="SCV1855" s="401"/>
      <c r="SCW1855" s="401"/>
      <c r="SCX1855" s="401"/>
      <c r="SCY1855" s="401"/>
      <c r="SCZ1855" s="401"/>
      <c r="SDA1855" s="401"/>
      <c r="SDB1855" s="401"/>
      <c r="SDC1855" s="401"/>
      <c r="SDD1855" s="401"/>
      <c r="SDE1855" s="401"/>
      <c r="SDF1855" s="401"/>
      <c r="SDG1855" s="401"/>
      <c r="SDH1855" s="401"/>
      <c r="SDI1855" s="401"/>
      <c r="SDJ1855" s="401"/>
      <c r="SDK1855" s="401"/>
      <c r="SDL1855" s="401"/>
      <c r="SDM1855" s="401"/>
      <c r="SDN1855" s="401"/>
      <c r="SDO1855" s="401"/>
      <c r="SDP1855" s="401"/>
      <c r="SDQ1855" s="401"/>
      <c r="SDR1855" s="401"/>
      <c r="SDS1855" s="401"/>
      <c r="SDT1855" s="401"/>
      <c r="SDU1855" s="401"/>
      <c r="SDV1855" s="401"/>
      <c r="SDW1855" s="401"/>
      <c r="SDX1855" s="401"/>
      <c r="SDY1855" s="401"/>
      <c r="SDZ1855" s="401"/>
      <c r="SEA1855" s="401"/>
      <c r="SEB1855" s="401"/>
      <c r="SEC1855" s="401"/>
      <c r="SED1855" s="401"/>
      <c r="SEE1855" s="401"/>
      <c r="SEF1855" s="401"/>
      <c r="SEG1855" s="401"/>
      <c r="SEH1855" s="401"/>
      <c r="SEI1855" s="401"/>
      <c r="SEJ1855" s="401"/>
      <c r="SEK1855" s="401"/>
      <c r="SEL1855" s="401"/>
      <c r="SEM1855" s="401"/>
      <c r="SEN1855" s="401"/>
      <c r="SEO1855" s="401"/>
      <c r="SEP1855" s="401"/>
      <c r="SEQ1855" s="401"/>
      <c r="SER1855" s="401"/>
      <c r="SES1855" s="401"/>
      <c r="SET1855" s="401"/>
      <c r="SEU1855" s="401"/>
      <c r="SEV1855" s="401"/>
      <c r="SEW1855" s="401"/>
      <c r="SEX1855" s="401"/>
      <c r="SEY1855" s="401"/>
      <c r="SEZ1855" s="401"/>
      <c r="SFA1855" s="401"/>
      <c r="SFB1855" s="401"/>
      <c r="SFC1855" s="401"/>
      <c r="SFD1855" s="401"/>
      <c r="SFE1855" s="401"/>
      <c r="SFF1855" s="401"/>
      <c r="SFG1855" s="401"/>
      <c r="SFH1855" s="401"/>
      <c r="SFI1855" s="401"/>
      <c r="SFJ1855" s="401"/>
      <c r="SFK1855" s="401"/>
      <c r="SFL1855" s="401"/>
      <c r="SFM1855" s="401"/>
      <c r="SFN1855" s="401"/>
      <c r="SFO1855" s="401"/>
      <c r="SFP1855" s="401"/>
      <c r="SFQ1855" s="401"/>
      <c r="SFR1855" s="401"/>
      <c r="SFS1855" s="401"/>
      <c r="SFT1855" s="401"/>
      <c r="SFU1855" s="401"/>
      <c r="SFV1855" s="401"/>
      <c r="SFW1855" s="401"/>
      <c r="SFX1855" s="401"/>
      <c r="SFY1855" s="401"/>
      <c r="SFZ1855" s="401"/>
      <c r="SGA1855" s="401"/>
      <c r="SGB1855" s="401"/>
      <c r="SGC1855" s="401"/>
      <c r="SGD1855" s="401"/>
      <c r="SGE1855" s="401"/>
      <c r="SGF1855" s="401"/>
      <c r="SGG1855" s="401"/>
      <c r="SGH1855" s="401"/>
      <c r="SGI1855" s="401"/>
      <c r="SGJ1855" s="401"/>
      <c r="SGK1855" s="401"/>
      <c r="SGL1855" s="401"/>
      <c r="SGM1855" s="401"/>
      <c r="SGN1855" s="401"/>
      <c r="SGO1855" s="401"/>
      <c r="SGP1855" s="401"/>
      <c r="SGQ1855" s="401"/>
      <c r="SGR1855" s="401"/>
      <c r="SGS1855" s="401"/>
      <c r="SGT1855" s="401"/>
      <c r="SGU1855" s="401"/>
      <c r="SGV1855" s="401"/>
      <c r="SGW1855" s="401"/>
      <c r="SGX1855" s="401"/>
      <c r="SGY1855" s="401"/>
      <c r="SGZ1855" s="401"/>
      <c r="SHA1855" s="401"/>
      <c r="SHB1855" s="401"/>
      <c r="SHC1855" s="401"/>
      <c r="SHD1855" s="401"/>
      <c r="SHE1855" s="401"/>
      <c r="SHF1855" s="401"/>
      <c r="SHG1855" s="401"/>
      <c r="SHH1855" s="401"/>
      <c r="SHI1855" s="401"/>
      <c r="SHJ1855" s="401"/>
      <c r="SHK1855" s="401"/>
      <c r="SHL1855" s="401"/>
      <c r="SHM1855" s="401"/>
      <c r="SHN1855" s="401"/>
      <c r="SHO1855" s="401"/>
      <c r="SHP1855" s="401"/>
      <c r="SHQ1855" s="401"/>
      <c r="SHR1855" s="401"/>
      <c r="SHS1855" s="401"/>
      <c r="SHT1855" s="401"/>
      <c r="SHU1855" s="401"/>
      <c r="SHV1855" s="401"/>
      <c r="SHW1855" s="401"/>
      <c r="SHX1855" s="401"/>
      <c r="SHY1855" s="401"/>
      <c r="SHZ1855" s="401"/>
      <c r="SIA1855" s="401"/>
      <c r="SIB1855" s="401"/>
      <c r="SIC1855" s="401"/>
      <c r="SID1855" s="401"/>
      <c r="SIE1855" s="401"/>
      <c r="SIF1855" s="401"/>
      <c r="SIG1855" s="401"/>
      <c r="SIH1855" s="401"/>
      <c r="SII1855" s="401"/>
      <c r="SIJ1855" s="401"/>
      <c r="SIK1855" s="401"/>
      <c r="SIL1855" s="401"/>
      <c r="SIM1855" s="401"/>
      <c r="SIN1855" s="401"/>
      <c r="SIO1855" s="401"/>
      <c r="SIP1855" s="401"/>
      <c r="SIQ1855" s="401"/>
      <c r="SIR1855" s="401"/>
      <c r="SIS1855" s="401"/>
      <c r="SIT1855" s="401"/>
      <c r="SIU1855" s="401"/>
      <c r="SIV1855" s="401"/>
      <c r="SIW1855" s="401"/>
      <c r="SIX1855" s="401"/>
      <c r="SIY1855" s="401"/>
      <c r="SIZ1855" s="401"/>
      <c r="SJA1855" s="401"/>
      <c r="SJB1855" s="401"/>
      <c r="SJC1855" s="401"/>
      <c r="SJD1855" s="401"/>
      <c r="SJE1855" s="401"/>
      <c r="SJF1855" s="401"/>
      <c r="SJG1855" s="401"/>
      <c r="SJH1855" s="401"/>
      <c r="SJI1855" s="401"/>
      <c r="SJJ1855" s="401"/>
      <c r="SJK1855" s="401"/>
      <c r="SJL1855" s="401"/>
      <c r="SJM1855" s="401"/>
      <c r="SJN1855" s="401"/>
      <c r="SJO1855" s="401"/>
      <c r="SJP1855" s="401"/>
      <c r="SJQ1855" s="401"/>
      <c r="SJR1855" s="401"/>
      <c r="SJS1855" s="401"/>
      <c r="SJT1855" s="401"/>
      <c r="SJU1855" s="401"/>
      <c r="SJV1855" s="401"/>
      <c r="SJW1855" s="401"/>
      <c r="SJX1855" s="401"/>
      <c r="SJY1855" s="401"/>
      <c r="SJZ1855" s="401"/>
      <c r="SKA1855" s="401"/>
      <c r="SKB1855" s="401"/>
      <c r="SKC1855" s="401"/>
      <c r="SKD1855" s="401"/>
      <c r="SKE1855" s="401"/>
      <c r="SKF1855" s="401"/>
      <c r="SKG1855" s="401"/>
      <c r="SKH1855" s="401"/>
      <c r="SKI1855" s="401"/>
      <c r="SKJ1855" s="401"/>
      <c r="SKK1855" s="401"/>
      <c r="SKL1855" s="401"/>
      <c r="SKM1855" s="401"/>
      <c r="SKN1855" s="401"/>
      <c r="SKO1855" s="401"/>
      <c r="SKP1855" s="401"/>
      <c r="SKQ1855" s="401"/>
      <c r="SKR1855" s="401"/>
      <c r="SKS1855" s="401"/>
      <c r="SKT1855" s="401"/>
      <c r="SKU1855" s="401"/>
      <c r="SKV1855" s="401"/>
      <c r="SKW1855" s="401"/>
      <c r="SKX1855" s="401"/>
      <c r="SKY1855" s="401"/>
      <c r="SKZ1855" s="401"/>
      <c r="SLA1855" s="401"/>
      <c r="SLB1855" s="401"/>
      <c r="SLC1855" s="401"/>
      <c r="SLD1855" s="401"/>
      <c r="SLE1855" s="401"/>
      <c r="SLF1855" s="401"/>
      <c r="SLG1855" s="401"/>
      <c r="SLH1855" s="401"/>
      <c r="SLI1855" s="401"/>
      <c r="SLJ1855" s="401"/>
      <c r="SLK1855" s="401"/>
      <c r="SLL1855" s="401"/>
      <c r="SLM1855" s="401"/>
      <c r="SLN1855" s="401"/>
      <c r="SLO1855" s="401"/>
      <c r="SLP1855" s="401"/>
      <c r="SLQ1855" s="401"/>
      <c r="SLR1855" s="401"/>
      <c r="SLS1855" s="401"/>
      <c r="SLT1855" s="401"/>
      <c r="SLU1855" s="401"/>
      <c r="SLV1855" s="401"/>
      <c r="SLW1855" s="401"/>
      <c r="SLX1855" s="401"/>
      <c r="SLY1855" s="401"/>
      <c r="SLZ1855" s="401"/>
      <c r="SMA1855" s="401"/>
      <c r="SMB1855" s="401"/>
      <c r="SMC1855" s="401"/>
      <c r="SMD1855" s="401"/>
      <c r="SME1855" s="401"/>
      <c r="SMF1855" s="401"/>
      <c r="SMG1855" s="401"/>
      <c r="SMH1855" s="401"/>
      <c r="SMI1855" s="401"/>
      <c r="SMJ1855" s="401"/>
      <c r="SMK1855" s="401"/>
      <c r="SML1855" s="401"/>
      <c r="SMM1855" s="401"/>
      <c r="SMN1855" s="401"/>
      <c r="SMO1855" s="401"/>
      <c r="SMP1855" s="401"/>
      <c r="SMQ1855" s="401"/>
      <c r="SMR1855" s="401"/>
      <c r="SMS1855" s="401"/>
      <c r="SMT1855" s="401"/>
      <c r="SMU1855" s="401"/>
      <c r="SMV1855" s="401"/>
      <c r="SMW1855" s="401"/>
      <c r="SMX1855" s="401"/>
      <c r="SMY1855" s="401"/>
      <c r="SMZ1855" s="401"/>
      <c r="SNA1855" s="401"/>
      <c r="SNB1855" s="401"/>
      <c r="SNC1855" s="401"/>
      <c r="SND1855" s="401"/>
      <c r="SNE1855" s="401"/>
      <c r="SNF1855" s="401"/>
      <c r="SNG1855" s="401"/>
      <c r="SNH1855" s="401"/>
      <c r="SNI1855" s="401"/>
      <c r="SNJ1855" s="401"/>
      <c r="SNK1855" s="401"/>
      <c r="SNL1855" s="401"/>
      <c r="SNM1855" s="401"/>
      <c r="SNN1855" s="401"/>
      <c r="SNO1855" s="401"/>
      <c r="SNP1855" s="401"/>
      <c r="SNQ1855" s="401"/>
      <c r="SNR1855" s="401"/>
      <c r="SNS1855" s="401"/>
      <c r="SNT1855" s="401"/>
      <c r="SNU1855" s="401"/>
      <c r="SNV1855" s="401"/>
      <c r="SNW1855" s="401"/>
      <c r="SNX1855" s="401"/>
      <c r="SNY1855" s="401"/>
      <c r="SNZ1855" s="401"/>
      <c r="SOA1855" s="401"/>
      <c r="SOB1855" s="401"/>
      <c r="SOC1855" s="401"/>
      <c r="SOD1855" s="401"/>
      <c r="SOE1855" s="401"/>
      <c r="SOF1855" s="401"/>
      <c r="SOG1855" s="401"/>
      <c r="SOH1855" s="401"/>
      <c r="SOI1855" s="401"/>
      <c r="SOJ1855" s="401"/>
      <c r="SOK1855" s="401"/>
      <c r="SOL1855" s="401"/>
      <c r="SOM1855" s="401"/>
      <c r="SON1855" s="401"/>
      <c r="SOO1855" s="401"/>
      <c r="SOP1855" s="401"/>
      <c r="SOQ1855" s="401"/>
      <c r="SOR1855" s="401"/>
      <c r="SOS1855" s="401"/>
      <c r="SOT1855" s="401"/>
      <c r="SOU1855" s="401"/>
      <c r="SOV1855" s="401"/>
      <c r="SOW1855" s="401"/>
      <c r="SOX1855" s="401"/>
      <c r="SOY1855" s="401"/>
      <c r="SOZ1855" s="401"/>
      <c r="SPA1855" s="401"/>
      <c r="SPB1855" s="401"/>
      <c r="SPC1855" s="401"/>
      <c r="SPD1855" s="401"/>
      <c r="SPE1855" s="401"/>
      <c r="SPF1855" s="401"/>
      <c r="SPG1855" s="401"/>
      <c r="SPH1855" s="401"/>
      <c r="SPI1855" s="401"/>
      <c r="SPJ1855" s="401"/>
      <c r="SPK1855" s="401"/>
      <c r="SPL1855" s="401"/>
      <c r="SPM1855" s="401"/>
      <c r="SPN1855" s="401"/>
      <c r="SPO1855" s="401"/>
      <c r="SPP1855" s="401"/>
      <c r="SPQ1855" s="401"/>
      <c r="SPR1855" s="401"/>
      <c r="SPS1855" s="401"/>
      <c r="SPT1855" s="401"/>
      <c r="SPU1855" s="401"/>
      <c r="SPV1855" s="401"/>
      <c r="SPW1855" s="401"/>
      <c r="SPX1855" s="401"/>
      <c r="SPY1855" s="401"/>
      <c r="SPZ1855" s="401"/>
      <c r="SQA1855" s="401"/>
      <c r="SQB1855" s="401"/>
      <c r="SQC1855" s="401"/>
      <c r="SQD1855" s="401"/>
      <c r="SQE1855" s="401"/>
      <c r="SQF1855" s="401"/>
      <c r="SQG1855" s="401"/>
      <c r="SQH1855" s="401"/>
      <c r="SQI1855" s="401"/>
      <c r="SQJ1855" s="401"/>
      <c r="SQK1855" s="401"/>
      <c r="SQL1855" s="401"/>
      <c r="SQM1855" s="401"/>
      <c r="SQN1855" s="401"/>
      <c r="SQO1855" s="401"/>
      <c r="SQP1855" s="401"/>
      <c r="SQQ1855" s="401"/>
      <c r="SQR1855" s="401"/>
      <c r="SQS1855" s="401"/>
      <c r="SQT1855" s="401"/>
      <c r="SQU1855" s="401"/>
      <c r="SQV1855" s="401"/>
      <c r="SQW1855" s="401"/>
      <c r="SQX1855" s="401"/>
      <c r="SQY1855" s="401"/>
      <c r="SQZ1855" s="401"/>
      <c r="SRA1855" s="401"/>
      <c r="SRB1855" s="401"/>
      <c r="SRC1855" s="401"/>
      <c r="SRD1855" s="401"/>
      <c r="SRE1855" s="401"/>
      <c r="SRF1855" s="401"/>
      <c r="SRG1855" s="401"/>
      <c r="SRH1855" s="401"/>
      <c r="SRI1855" s="401"/>
      <c r="SRJ1855" s="401"/>
      <c r="SRK1855" s="401"/>
      <c r="SRL1855" s="401"/>
      <c r="SRM1855" s="401"/>
      <c r="SRN1855" s="401"/>
      <c r="SRO1855" s="401"/>
      <c r="SRP1855" s="401"/>
      <c r="SRQ1855" s="401"/>
      <c r="SRR1855" s="401"/>
      <c r="SRS1855" s="401"/>
      <c r="SRT1855" s="401"/>
      <c r="SRU1855" s="401"/>
      <c r="SRV1855" s="401"/>
      <c r="SRW1855" s="401"/>
      <c r="SRX1855" s="401"/>
      <c r="SRY1855" s="401"/>
      <c r="SRZ1855" s="401"/>
      <c r="SSA1855" s="401"/>
      <c r="SSB1855" s="401"/>
      <c r="SSC1855" s="401"/>
      <c r="SSD1855" s="401"/>
      <c r="SSE1855" s="401"/>
      <c r="SSF1855" s="401"/>
      <c r="SSG1855" s="401"/>
      <c r="SSH1855" s="401"/>
      <c r="SSI1855" s="401"/>
      <c r="SSJ1855" s="401"/>
      <c r="SSK1855" s="401"/>
      <c r="SSL1855" s="401"/>
      <c r="SSM1855" s="401"/>
      <c r="SSN1855" s="401"/>
      <c r="SSO1855" s="401"/>
      <c r="SSP1855" s="401"/>
      <c r="SSQ1855" s="401"/>
      <c r="SSR1855" s="401"/>
      <c r="SSS1855" s="401"/>
      <c r="SST1855" s="401"/>
      <c r="SSU1855" s="401"/>
      <c r="SSV1855" s="401"/>
      <c r="SSW1855" s="401"/>
      <c r="SSX1855" s="401"/>
      <c r="SSY1855" s="401"/>
      <c r="SSZ1855" s="401"/>
      <c r="STA1855" s="401"/>
      <c r="STB1855" s="401"/>
      <c r="STC1855" s="401"/>
      <c r="STD1855" s="401"/>
      <c r="STE1855" s="401"/>
      <c r="STF1855" s="401"/>
      <c r="STG1855" s="401"/>
      <c r="STH1855" s="401"/>
      <c r="STI1855" s="401"/>
      <c r="STJ1855" s="401"/>
      <c r="STK1855" s="401"/>
      <c r="STL1855" s="401"/>
      <c r="STM1855" s="401"/>
      <c r="STN1855" s="401"/>
      <c r="STO1855" s="401"/>
      <c r="STP1855" s="401"/>
      <c r="STQ1855" s="401"/>
      <c r="STR1855" s="401"/>
      <c r="STS1855" s="401"/>
      <c r="STT1855" s="401"/>
      <c r="STU1855" s="401"/>
      <c r="STV1855" s="401"/>
      <c r="STW1855" s="401"/>
      <c r="STX1855" s="401"/>
      <c r="STY1855" s="401"/>
      <c r="STZ1855" s="401"/>
      <c r="SUA1855" s="401"/>
      <c r="SUB1855" s="401"/>
      <c r="SUC1855" s="401"/>
      <c r="SUD1855" s="401"/>
      <c r="SUE1855" s="401"/>
      <c r="SUF1855" s="401"/>
      <c r="SUG1855" s="401"/>
      <c r="SUH1855" s="401"/>
      <c r="SUI1855" s="401"/>
      <c r="SUJ1855" s="401"/>
      <c r="SUK1855" s="401"/>
      <c r="SUL1855" s="401"/>
      <c r="SUM1855" s="401"/>
      <c r="SUN1855" s="401"/>
      <c r="SUO1855" s="401"/>
      <c r="SUP1855" s="401"/>
      <c r="SUQ1855" s="401"/>
      <c r="SUR1855" s="401"/>
      <c r="SUS1855" s="401"/>
      <c r="SUT1855" s="401"/>
      <c r="SUU1855" s="401"/>
      <c r="SUV1855" s="401"/>
      <c r="SUW1855" s="401"/>
      <c r="SUX1855" s="401"/>
      <c r="SUY1855" s="401"/>
      <c r="SUZ1855" s="401"/>
      <c r="SVA1855" s="401"/>
      <c r="SVB1855" s="401"/>
      <c r="SVC1855" s="401"/>
      <c r="SVD1855" s="401"/>
      <c r="SVE1855" s="401"/>
      <c r="SVF1855" s="401"/>
      <c r="SVG1855" s="401"/>
      <c r="SVH1855" s="401"/>
      <c r="SVI1855" s="401"/>
      <c r="SVJ1855" s="401"/>
      <c r="SVK1855" s="401"/>
      <c r="SVL1855" s="401"/>
      <c r="SVM1855" s="401"/>
      <c r="SVN1855" s="401"/>
      <c r="SVO1855" s="401"/>
      <c r="SVP1855" s="401"/>
      <c r="SVQ1855" s="401"/>
      <c r="SVR1855" s="401"/>
      <c r="SVS1855" s="401"/>
      <c r="SVT1855" s="401"/>
      <c r="SVU1855" s="401"/>
      <c r="SVV1855" s="401"/>
      <c r="SVW1855" s="401"/>
      <c r="SVX1855" s="401"/>
      <c r="SVY1855" s="401"/>
      <c r="SVZ1855" s="401"/>
      <c r="SWA1855" s="401"/>
      <c r="SWB1855" s="401"/>
      <c r="SWC1855" s="401"/>
      <c r="SWD1855" s="401"/>
      <c r="SWE1855" s="401"/>
      <c r="SWF1855" s="401"/>
      <c r="SWG1855" s="401"/>
      <c r="SWH1855" s="401"/>
      <c r="SWI1855" s="401"/>
      <c r="SWJ1855" s="401"/>
      <c r="SWK1855" s="401"/>
      <c r="SWL1855" s="401"/>
      <c r="SWM1855" s="401"/>
      <c r="SWN1855" s="401"/>
      <c r="SWO1855" s="401"/>
      <c r="SWP1855" s="401"/>
      <c r="SWQ1855" s="401"/>
      <c r="SWR1855" s="401"/>
      <c r="SWS1855" s="401"/>
      <c r="SWT1855" s="401"/>
      <c r="SWU1855" s="401"/>
      <c r="SWV1855" s="401"/>
      <c r="SWW1855" s="401"/>
      <c r="SWX1855" s="401"/>
      <c r="SWY1855" s="401"/>
      <c r="SWZ1855" s="401"/>
      <c r="SXA1855" s="401"/>
      <c r="SXB1855" s="401"/>
      <c r="SXC1855" s="401"/>
      <c r="SXD1855" s="401"/>
      <c r="SXE1855" s="401"/>
      <c r="SXF1855" s="401"/>
      <c r="SXG1855" s="401"/>
      <c r="SXH1855" s="401"/>
      <c r="SXI1855" s="401"/>
      <c r="SXJ1855" s="401"/>
      <c r="SXK1855" s="401"/>
      <c r="SXL1855" s="401"/>
      <c r="SXM1855" s="401"/>
      <c r="SXN1855" s="401"/>
      <c r="SXO1855" s="401"/>
      <c r="SXP1855" s="401"/>
      <c r="SXQ1855" s="401"/>
      <c r="SXR1855" s="401"/>
      <c r="SXS1855" s="401"/>
      <c r="SXT1855" s="401"/>
      <c r="SXU1855" s="401"/>
      <c r="SXV1855" s="401"/>
      <c r="SXW1855" s="401"/>
      <c r="SXX1855" s="401"/>
      <c r="SXY1855" s="401"/>
      <c r="SXZ1855" s="401"/>
      <c r="SYA1855" s="401"/>
      <c r="SYB1855" s="401"/>
      <c r="SYC1855" s="401"/>
      <c r="SYD1855" s="401"/>
      <c r="SYE1855" s="401"/>
      <c r="SYF1855" s="401"/>
      <c r="SYG1855" s="401"/>
      <c r="SYH1855" s="401"/>
      <c r="SYI1855" s="401"/>
      <c r="SYJ1855" s="401"/>
      <c r="SYK1855" s="401"/>
      <c r="SYL1855" s="401"/>
      <c r="SYM1855" s="401"/>
      <c r="SYN1855" s="401"/>
      <c r="SYO1855" s="401"/>
      <c r="SYP1855" s="401"/>
      <c r="SYQ1855" s="401"/>
      <c r="SYR1855" s="401"/>
      <c r="SYS1855" s="401"/>
      <c r="SYT1855" s="401"/>
      <c r="SYU1855" s="401"/>
      <c r="SYV1855" s="401"/>
      <c r="SYW1855" s="401"/>
      <c r="SYX1855" s="401"/>
      <c r="SYY1855" s="401"/>
      <c r="SYZ1855" s="401"/>
      <c r="SZA1855" s="401"/>
      <c r="SZB1855" s="401"/>
      <c r="SZC1855" s="401"/>
      <c r="SZD1855" s="401"/>
      <c r="SZE1855" s="401"/>
      <c r="SZF1855" s="401"/>
      <c r="SZG1855" s="401"/>
      <c r="SZH1855" s="401"/>
      <c r="SZI1855" s="401"/>
      <c r="SZJ1855" s="401"/>
      <c r="SZK1855" s="401"/>
      <c r="SZL1855" s="401"/>
      <c r="SZM1855" s="401"/>
      <c r="SZN1855" s="401"/>
      <c r="SZO1855" s="401"/>
      <c r="SZP1855" s="401"/>
      <c r="SZQ1855" s="401"/>
      <c r="SZR1855" s="401"/>
      <c r="SZS1855" s="401"/>
      <c r="SZT1855" s="401"/>
      <c r="SZU1855" s="401"/>
      <c r="SZV1855" s="401"/>
      <c r="SZW1855" s="401"/>
      <c r="SZX1855" s="401"/>
      <c r="SZY1855" s="401"/>
      <c r="SZZ1855" s="401"/>
      <c r="TAA1855" s="401"/>
      <c r="TAB1855" s="401"/>
      <c r="TAC1855" s="401"/>
      <c r="TAD1855" s="401"/>
      <c r="TAE1855" s="401"/>
      <c r="TAF1855" s="401"/>
      <c r="TAG1855" s="401"/>
      <c r="TAH1855" s="401"/>
      <c r="TAI1855" s="401"/>
      <c r="TAJ1855" s="401"/>
      <c r="TAK1855" s="401"/>
      <c r="TAL1855" s="401"/>
      <c r="TAM1855" s="401"/>
      <c r="TAN1855" s="401"/>
      <c r="TAO1855" s="401"/>
      <c r="TAP1855" s="401"/>
      <c r="TAQ1855" s="401"/>
      <c r="TAR1855" s="401"/>
      <c r="TAS1855" s="401"/>
      <c r="TAT1855" s="401"/>
      <c r="TAU1855" s="401"/>
      <c r="TAV1855" s="401"/>
      <c r="TAW1855" s="401"/>
      <c r="TAX1855" s="401"/>
      <c r="TAY1855" s="401"/>
      <c r="TAZ1855" s="401"/>
      <c r="TBA1855" s="401"/>
      <c r="TBB1855" s="401"/>
      <c r="TBC1855" s="401"/>
      <c r="TBD1855" s="401"/>
      <c r="TBE1855" s="401"/>
      <c r="TBF1855" s="401"/>
      <c r="TBG1855" s="401"/>
      <c r="TBH1855" s="401"/>
      <c r="TBI1855" s="401"/>
      <c r="TBJ1855" s="401"/>
      <c r="TBK1855" s="401"/>
      <c r="TBL1855" s="401"/>
      <c r="TBM1855" s="401"/>
      <c r="TBN1855" s="401"/>
      <c r="TBO1855" s="401"/>
      <c r="TBP1855" s="401"/>
      <c r="TBQ1855" s="401"/>
      <c r="TBR1855" s="401"/>
      <c r="TBS1855" s="401"/>
      <c r="TBT1855" s="401"/>
      <c r="TBU1855" s="401"/>
      <c r="TBV1855" s="401"/>
      <c r="TBW1855" s="401"/>
      <c r="TBX1855" s="401"/>
      <c r="TBY1855" s="401"/>
      <c r="TBZ1855" s="401"/>
      <c r="TCA1855" s="401"/>
      <c r="TCB1855" s="401"/>
      <c r="TCC1855" s="401"/>
      <c r="TCD1855" s="401"/>
      <c r="TCE1855" s="401"/>
      <c r="TCF1855" s="401"/>
      <c r="TCG1855" s="401"/>
      <c r="TCH1855" s="401"/>
      <c r="TCI1855" s="401"/>
      <c r="TCJ1855" s="401"/>
      <c r="TCK1855" s="401"/>
      <c r="TCL1855" s="401"/>
      <c r="TCM1855" s="401"/>
      <c r="TCN1855" s="401"/>
      <c r="TCO1855" s="401"/>
      <c r="TCP1855" s="401"/>
      <c r="TCQ1855" s="401"/>
      <c r="TCR1855" s="401"/>
      <c r="TCS1855" s="401"/>
      <c r="TCT1855" s="401"/>
      <c r="TCU1855" s="401"/>
      <c r="TCV1855" s="401"/>
      <c r="TCW1855" s="401"/>
      <c r="TCX1855" s="401"/>
      <c r="TCY1855" s="401"/>
      <c r="TCZ1855" s="401"/>
      <c r="TDA1855" s="401"/>
      <c r="TDB1855" s="401"/>
      <c r="TDC1855" s="401"/>
      <c r="TDD1855" s="401"/>
      <c r="TDE1855" s="401"/>
      <c r="TDF1855" s="401"/>
      <c r="TDG1855" s="401"/>
      <c r="TDH1855" s="401"/>
      <c r="TDI1855" s="401"/>
      <c r="TDJ1855" s="401"/>
      <c r="TDK1855" s="401"/>
      <c r="TDL1855" s="401"/>
      <c r="TDM1855" s="401"/>
      <c r="TDN1855" s="401"/>
      <c r="TDO1855" s="401"/>
      <c r="TDP1855" s="401"/>
      <c r="TDQ1855" s="401"/>
      <c r="TDR1855" s="401"/>
      <c r="TDS1855" s="401"/>
      <c r="TDT1855" s="401"/>
      <c r="TDU1855" s="401"/>
      <c r="TDV1855" s="401"/>
      <c r="TDW1855" s="401"/>
      <c r="TDX1855" s="401"/>
      <c r="TDY1855" s="401"/>
      <c r="TDZ1855" s="401"/>
      <c r="TEA1855" s="401"/>
      <c r="TEB1855" s="401"/>
      <c r="TEC1855" s="401"/>
      <c r="TED1855" s="401"/>
      <c r="TEE1855" s="401"/>
      <c r="TEF1855" s="401"/>
      <c r="TEG1855" s="401"/>
      <c r="TEH1855" s="401"/>
      <c r="TEI1855" s="401"/>
      <c r="TEJ1855" s="401"/>
      <c r="TEK1855" s="401"/>
      <c r="TEL1855" s="401"/>
      <c r="TEM1855" s="401"/>
      <c r="TEN1855" s="401"/>
      <c r="TEO1855" s="401"/>
      <c r="TEP1855" s="401"/>
      <c r="TEQ1855" s="401"/>
      <c r="TER1855" s="401"/>
      <c r="TES1855" s="401"/>
      <c r="TET1855" s="401"/>
      <c r="TEU1855" s="401"/>
      <c r="TEV1855" s="401"/>
      <c r="TEW1855" s="401"/>
      <c r="TEX1855" s="401"/>
      <c r="TEY1855" s="401"/>
      <c r="TEZ1855" s="401"/>
      <c r="TFA1855" s="401"/>
      <c r="TFB1855" s="401"/>
      <c r="TFC1855" s="401"/>
      <c r="TFD1855" s="401"/>
      <c r="TFE1855" s="401"/>
      <c r="TFF1855" s="401"/>
      <c r="TFG1855" s="401"/>
      <c r="TFH1855" s="401"/>
      <c r="TFI1855" s="401"/>
      <c r="TFJ1855" s="401"/>
      <c r="TFK1855" s="401"/>
      <c r="TFL1855" s="401"/>
      <c r="TFM1855" s="401"/>
      <c r="TFN1855" s="401"/>
      <c r="TFO1855" s="401"/>
      <c r="TFP1855" s="401"/>
      <c r="TFQ1855" s="401"/>
      <c r="TFR1855" s="401"/>
      <c r="TFS1855" s="401"/>
      <c r="TFT1855" s="401"/>
      <c r="TFU1855" s="401"/>
      <c r="TFV1855" s="401"/>
      <c r="TFW1855" s="401"/>
      <c r="TFX1855" s="401"/>
      <c r="TFY1855" s="401"/>
      <c r="TFZ1855" s="401"/>
      <c r="TGA1855" s="401"/>
      <c r="TGB1855" s="401"/>
      <c r="TGC1855" s="401"/>
      <c r="TGD1855" s="401"/>
      <c r="TGE1855" s="401"/>
      <c r="TGF1855" s="401"/>
      <c r="TGG1855" s="401"/>
      <c r="TGH1855" s="401"/>
      <c r="TGI1855" s="401"/>
      <c r="TGJ1855" s="401"/>
      <c r="TGK1855" s="401"/>
      <c r="TGL1855" s="401"/>
      <c r="TGM1855" s="401"/>
      <c r="TGN1855" s="401"/>
      <c r="TGO1855" s="401"/>
      <c r="TGP1855" s="401"/>
      <c r="TGQ1855" s="401"/>
      <c r="TGR1855" s="401"/>
      <c r="TGS1855" s="401"/>
      <c r="TGT1855" s="401"/>
      <c r="TGU1855" s="401"/>
      <c r="TGV1855" s="401"/>
      <c r="TGW1855" s="401"/>
      <c r="TGX1855" s="401"/>
      <c r="TGY1855" s="401"/>
      <c r="TGZ1855" s="401"/>
      <c r="THA1855" s="401"/>
      <c r="THB1855" s="401"/>
      <c r="THC1855" s="401"/>
      <c r="THD1855" s="401"/>
      <c r="THE1855" s="401"/>
      <c r="THF1855" s="401"/>
      <c r="THG1855" s="401"/>
      <c r="THH1855" s="401"/>
      <c r="THI1855" s="401"/>
      <c r="THJ1855" s="401"/>
      <c r="THK1855" s="401"/>
      <c r="THL1855" s="401"/>
      <c r="THM1855" s="401"/>
      <c r="THN1855" s="401"/>
      <c r="THO1855" s="401"/>
      <c r="THP1855" s="401"/>
      <c r="THQ1855" s="401"/>
      <c r="THR1855" s="401"/>
      <c r="THS1855" s="401"/>
      <c r="THT1855" s="401"/>
      <c r="THU1855" s="401"/>
      <c r="THV1855" s="401"/>
      <c r="THW1855" s="401"/>
      <c r="THX1855" s="401"/>
      <c r="THY1855" s="401"/>
      <c r="THZ1855" s="401"/>
      <c r="TIA1855" s="401"/>
      <c r="TIB1855" s="401"/>
      <c r="TIC1855" s="401"/>
      <c r="TID1855" s="401"/>
      <c r="TIE1855" s="401"/>
      <c r="TIF1855" s="401"/>
      <c r="TIG1855" s="401"/>
      <c r="TIH1855" s="401"/>
      <c r="TII1855" s="401"/>
      <c r="TIJ1855" s="401"/>
      <c r="TIK1855" s="401"/>
      <c r="TIL1855" s="401"/>
      <c r="TIM1855" s="401"/>
      <c r="TIN1855" s="401"/>
      <c r="TIO1855" s="401"/>
      <c r="TIP1855" s="401"/>
      <c r="TIQ1855" s="401"/>
      <c r="TIR1855" s="401"/>
      <c r="TIS1855" s="401"/>
      <c r="TIT1855" s="401"/>
      <c r="TIU1855" s="401"/>
      <c r="TIV1855" s="401"/>
      <c r="TIW1855" s="401"/>
      <c r="TIX1855" s="401"/>
      <c r="TIY1855" s="401"/>
      <c r="TIZ1855" s="401"/>
      <c r="TJA1855" s="401"/>
      <c r="TJB1855" s="401"/>
      <c r="TJC1855" s="401"/>
      <c r="TJD1855" s="401"/>
      <c r="TJE1855" s="401"/>
      <c r="TJF1855" s="401"/>
      <c r="TJG1855" s="401"/>
      <c r="TJH1855" s="401"/>
      <c r="TJI1855" s="401"/>
      <c r="TJJ1855" s="401"/>
      <c r="TJK1855" s="401"/>
      <c r="TJL1855" s="401"/>
      <c r="TJM1855" s="401"/>
      <c r="TJN1855" s="401"/>
      <c r="TJO1855" s="401"/>
      <c r="TJP1855" s="401"/>
      <c r="TJQ1855" s="401"/>
      <c r="TJR1855" s="401"/>
      <c r="TJS1855" s="401"/>
      <c r="TJT1855" s="401"/>
      <c r="TJU1855" s="401"/>
      <c r="TJV1855" s="401"/>
      <c r="TJW1855" s="401"/>
      <c r="TJX1855" s="401"/>
      <c r="TJY1855" s="401"/>
      <c r="TJZ1855" s="401"/>
      <c r="TKA1855" s="401"/>
      <c r="TKB1855" s="401"/>
      <c r="TKC1855" s="401"/>
      <c r="TKD1855" s="401"/>
      <c r="TKE1855" s="401"/>
      <c r="TKF1855" s="401"/>
      <c r="TKG1855" s="401"/>
      <c r="TKH1855" s="401"/>
      <c r="TKI1855" s="401"/>
      <c r="TKJ1855" s="401"/>
      <c r="TKK1855" s="401"/>
      <c r="TKL1855" s="401"/>
      <c r="TKM1855" s="401"/>
      <c r="TKN1855" s="401"/>
      <c r="TKO1855" s="401"/>
      <c r="TKP1855" s="401"/>
      <c r="TKQ1855" s="401"/>
      <c r="TKR1855" s="401"/>
      <c r="TKS1855" s="401"/>
      <c r="TKT1855" s="401"/>
      <c r="TKU1855" s="401"/>
      <c r="TKV1855" s="401"/>
      <c r="TKW1855" s="401"/>
      <c r="TKX1855" s="401"/>
      <c r="TKY1855" s="401"/>
      <c r="TKZ1855" s="401"/>
      <c r="TLA1855" s="401"/>
      <c r="TLB1855" s="401"/>
      <c r="TLC1855" s="401"/>
      <c r="TLD1855" s="401"/>
      <c r="TLE1855" s="401"/>
      <c r="TLF1855" s="401"/>
      <c r="TLG1855" s="401"/>
      <c r="TLH1855" s="401"/>
      <c r="TLI1855" s="401"/>
      <c r="TLJ1855" s="401"/>
      <c r="TLK1855" s="401"/>
      <c r="TLL1855" s="401"/>
      <c r="TLM1855" s="401"/>
      <c r="TLN1855" s="401"/>
      <c r="TLO1855" s="401"/>
      <c r="TLP1855" s="401"/>
      <c r="TLQ1855" s="401"/>
      <c r="TLR1855" s="401"/>
      <c r="TLS1855" s="401"/>
      <c r="TLT1855" s="401"/>
      <c r="TLU1855" s="401"/>
      <c r="TLV1855" s="401"/>
      <c r="TLW1855" s="401"/>
      <c r="TLX1855" s="401"/>
      <c r="TLY1855" s="401"/>
      <c r="TLZ1855" s="401"/>
      <c r="TMA1855" s="401"/>
      <c r="TMB1855" s="401"/>
      <c r="TMC1855" s="401"/>
      <c r="TMD1855" s="401"/>
      <c r="TME1855" s="401"/>
      <c r="TMF1855" s="401"/>
      <c r="TMG1855" s="401"/>
      <c r="TMH1855" s="401"/>
      <c r="TMI1855" s="401"/>
      <c r="TMJ1855" s="401"/>
      <c r="TMK1855" s="401"/>
      <c r="TML1855" s="401"/>
      <c r="TMM1855" s="401"/>
      <c r="TMN1855" s="401"/>
      <c r="TMO1855" s="401"/>
      <c r="TMP1855" s="401"/>
      <c r="TMQ1855" s="401"/>
      <c r="TMR1855" s="401"/>
      <c r="TMS1855" s="401"/>
      <c r="TMT1855" s="401"/>
      <c r="TMU1855" s="401"/>
      <c r="TMV1855" s="401"/>
      <c r="TMW1855" s="401"/>
      <c r="TMX1855" s="401"/>
      <c r="TMY1855" s="401"/>
      <c r="TMZ1855" s="401"/>
      <c r="TNA1855" s="401"/>
      <c r="TNB1855" s="401"/>
      <c r="TNC1855" s="401"/>
      <c r="TND1855" s="401"/>
      <c r="TNE1855" s="401"/>
      <c r="TNF1855" s="401"/>
      <c r="TNG1855" s="401"/>
      <c r="TNH1855" s="401"/>
      <c r="TNI1855" s="401"/>
      <c r="TNJ1855" s="401"/>
      <c r="TNK1855" s="401"/>
      <c r="TNL1855" s="401"/>
      <c r="TNM1855" s="401"/>
      <c r="TNN1855" s="401"/>
      <c r="TNO1855" s="401"/>
      <c r="TNP1855" s="401"/>
      <c r="TNQ1855" s="401"/>
      <c r="TNR1855" s="401"/>
      <c r="TNS1855" s="401"/>
      <c r="TNT1855" s="401"/>
      <c r="TNU1855" s="401"/>
      <c r="TNV1855" s="401"/>
      <c r="TNW1855" s="401"/>
      <c r="TNX1855" s="401"/>
      <c r="TNY1855" s="401"/>
      <c r="TNZ1855" s="401"/>
      <c r="TOA1855" s="401"/>
      <c r="TOB1855" s="401"/>
      <c r="TOC1855" s="401"/>
      <c r="TOD1855" s="401"/>
      <c r="TOE1855" s="401"/>
      <c r="TOF1855" s="401"/>
      <c r="TOG1855" s="401"/>
      <c r="TOH1855" s="401"/>
      <c r="TOI1855" s="401"/>
      <c r="TOJ1855" s="401"/>
      <c r="TOK1855" s="401"/>
      <c r="TOL1855" s="401"/>
      <c r="TOM1855" s="401"/>
      <c r="TON1855" s="401"/>
      <c r="TOO1855" s="401"/>
      <c r="TOP1855" s="401"/>
      <c r="TOQ1855" s="401"/>
      <c r="TOR1855" s="401"/>
      <c r="TOS1855" s="401"/>
      <c r="TOT1855" s="401"/>
      <c r="TOU1855" s="401"/>
      <c r="TOV1855" s="401"/>
      <c r="TOW1855" s="401"/>
      <c r="TOX1855" s="401"/>
      <c r="TOY1855" s="401"/>
      <c r="TOZ1855" s="401"/>
      <c r="TPA1855" s="401"/>
      <c r="TPB1855" s="401"/>
      <c r="TPC1855" s="401"/>
      <c r="TPD1855" s="401"/>
      <c r="TPE1855" s="401"/>
      <c r="TPF1855" s="401"/>
      <c r="TPG1855" s="401"/>
      <c r="TPH1855" s="401"/>
      <c r="TPI1855" s="401"/>
      <c r="TPJ1855" s="401"/>
      <c r="TPK1855" s="401"/>
      <c r="TPL1855" s="401"/>
      <c r="TPM1855" s="401"/>
      <c r="TPN1855" s="401"/>
      <c r="TPO1855" s="401"/>
      <c r="TPP1855" s="401"/>
      <c r="TPQ1855" s="401"/>
      <c r="TPR1855" s="401"/>
      <c r="TPS1855" s="401"/>
      <c r="TPT1855" s="401"/>
      <c r="TPU1855" s="401"/>
      <c r="TPV1855" s="401"/>
      <c r="TPW1855" s="401"/>
      <c r="TPX1855" s="401"/>
      <c r="TPY1855" s="401"/>
      <c r="TPZ1855" s="401"/>
      <c r="TQA1855" s="401"/>
      <c r="TQB1855" s="401"/>
      <c r="TQC1855" s="401"/>
      <c r="TQD1855" s="401"/>
      <c r="TQE1855" s="401"/>
      <c r="TQF1855" s="401"/>
      <c r="TQG1855" s="401"/>
      <c r="TQH1855" s="401"/>
      <c r="TQI1855" s="401"/>
      <c r="TQJ1855" s="401"/>
      <c r="TQK1855" s="401"/>
      <c r="TQL1855" s="401"/>
      <c r="TQM1855" s="401"/>
      <c r="TQN1855" s="401"/>
      <c r="TQO1855" s="401"/>
      <c r="TQP1855" s="401"/>
      <c r="TQQ1855" s="401"/>
      <c r="TQR1855" s="401"/>
      <c r="TQS1855" s="401"/>
      <c r="TQT1855" s="401"/>
      <c r="TQU1855" s="401"/>
      <c r="TQV1855" s="401"/>
      <c r="TQW1855" s="401"/>
      <c r="TQX1855" s="401"/>
      <c r="TQY1855" s="401"/>
      <c r="TQZ1855" s="401"/>
      <c r="TRA1855" s="401"/>
      <c r="TRB1855" s="401"/>
      <c r="TRC1855" s="401"/>
      <c r="TRD1855" s="401"/>
      <c r="TRE1855" s="401"/>
      <c r="TRF1855" s="401"/>
      <c r="TRG1855" s="401"/>
      <c r="TRH1855" s="401"/>
      <c r="TRI1855" s="401"/>
      <c r="TRJ1855" s="401"/>
      <c r="TRK1855" s="401"/>
      <c r="TRL1855" s="401"/>
      <c r="TRM1855" s="401"/>
      <c r="TRN1855" s="401"/>
      <c r="TRO1855" s="401"/>
      <c r="TRP1855" s="401"/>
      <c r="TRQ1855" s="401"/>
      <c r="TRR1855" s="401"/>
      <c r="TRS1855" s="401"/>
      <c r="TRT1855" s="401"/>
      <c r="TRU1855" s="401"/>
      <c r="TRV1855" s="401"/>
      <c r="TRW1855" s="401"/>
      <c r="TRX1855" s="401"/>
      <c r="TRY1855" s="401"/>
      <c r="TRZ1855" s="401"/>
      <c r="TSA1855" s="401"/>
      <c r="TSB1855" s="401"/>
      <c r="TSC1855" s="401"/>
      <c r="TSD1855" s="401"/>
      <c r="TSE1855" s="401"/>
      <c r="TSF1855" s="401"/>
      <c r="TSG1855" s="401"/>
      <c r="TSH1855" s="401"/>
      <c r="TSI1855" s="401"/>
      <c r="TSJ1855" s="401"/>
      <c r="TSK1855" s="401"/>
      <c r="TSL1855" s="401"/>
      <c r="TSM1855" s="401"/>
      <c r="TSN1855" s="401"/>
      <c r="TSO1855" s="401"/>
      <c r="TSP1855" s="401"/>
      <c r="TSQ1855" s="401"/>
      <c r="TSR1855" s="401"/>
      <c r="TSS1855" s="401"/>
      <c r="TST1855" s="401"/>
      <c r="TSU1855" s="401"/>
      <c r="TSV1855" s="401"/>
      <c r="TSW1855" s="401"/>
      <c r="TSX1855" s="401"/>
      <c r="TSY1855" s="401"/>
      <c r="TSZ1855" s="401"/>
      <c r="TTA1855" s="401"/>
      <c r="TTB1855" s="401"/>
      <c r="TTC1855" s="401"/>
      <c r="TTD1855" s="401"/>
      <c r="TTE1855" s="401"/>
      <c r="TTF1855" s="401"/>
      <c r="TTG1855" s="401"/>
      <c r="TTH1855" s="401"/>
      <c r="TTI1855" s="401"/>
      <c r="TTJ1855" s="401"/>
      <c r="TTK1855" s="401"/>
      <c r="TTL1855" s="401"/>
      <c r="TTM1855" s="401"/>
      <c r="TTN1855" s="401"/>
      <c r="TTO1855" s="401"/>
      <c r="TTP1855" s="401"/>
      <c r="TTQ1855" s="401"/>
      <c r="TTR1855" s="401"/>
      <c r="TTS1855" s="401"/>
      <c r="TTT1855" s="401"/>
      <c r="TTU1855" s="401"/>
      <c r="TTV1855" s="401"/>
      <c r="TTW1855" s="401"/>
      <c r="TTX1855" s="401"/>
      <c r="TTY1855" s="401"/>
      <c r="TTZ1855" s="401"/>
      <c r="TUA1855" s="401"/>
      <c r="TUB1855" s="401"/>
      <c r="TUC1855" s="401"/>
      <c r="TUD1855" s="401"/>
      <c r="TUE1855" s="401"/>
      <c r="TUF1855" s="401"/>
      <c r="TUG1855" s="401"/>
      <c r="TUH1855" s="401"/>
      <c r="TUI1855" s="401"/>
      <c r="TUJ1855" s="401"/>
      <c r="TUK1855" s="401"/>
      <c r="TUL1855" s="401"/>
      <c r="TUM1855" s="401"/>
      <c r="TUN1855" s="401"/>
      <c r="TUO1855" s="401"/>
      <c r="TUP1855" s="401"/>
      <c r="TUQ1855" s="401"/>
      <c r="TUR1855" s="401"/>
      <c r="TUS1855" s="401"/>
      <c r="TUT1855" s="401"/>
      <c r="TUU1855" s="401"/>
      <c r="TUV1855" s="401"/>
      <c r="TUW1855" s="401"/>
      <c r="TUX1855" s="401"/>
      <c r="TUY1855" s="401"/>
      <c r="TUZ1855" s="401"/>
      <c r="TVA1855" s="401"/>
      <c r="TVB1855" s="401"/>
      <c r="TVC1855" s="401"/>
      <c r="TVD1855" s="401"/>
      <c r="TVE1855" s="401"/>
      <c r="TVF1855" s="401"/>
      <c r="TVG1855" s="401"/>
      <c r="TVH1855" s="401"/>
      <c r="TVI1855" s="401"/>
      <c r="TVJ1855" s="401"/>
      <c r="TVK1855" s="401"/>
      <c r="TVL1855" s="401"/>
      <c r="TVM1855" s="401"/>
      <c r="TVN1855" s="401"/>
      <c r="TVO1855" s="401"/>
      <c r="TVP1855" s="401"/>
      <c r="TVQ1855" s="401"/>
      <c r="TVR1855" s="401"/>
      <c r="TVS1855" s="401"/>
      <c r="TVT1855" s="401"/>
      <c r="TVU1855" s="401"/>
      <c r="TVV1855" s="401"/>
      <c r="TVW1855" s="401"/>
      <c r="TVX1855" s="401"/>
      <c r="TVY1855" s="401"/>
      <c r="TVZ1855" s="401"/>
      <c r="TWA1855" s="401"/>
      <c r="TWB1855" s="401"/>
      <c r="TWC1855" s="401"/>
      <c r="TWD1855" s="401"/>
      <c r="TWE1855" s="401"/>
      <c r="TWF1855" s="401"/>
      <c r="TWG1855" s="401"/>
      <c r="TWH1855" s="401"/>
      <c r="TWI1855" s="401"/>
      <c r="TWJ1855" s="401"/>
      <c r="TWK1855" s="401"/>
      <c r="TWL1855" s="401"/>
      <c r="TWM1855" s="401"/>
      <c r="TWN1855" s="401"/>
      <c r="TWO1855" s="401"/>
      <c r="TWP1855" s="401"/>
      <c r="TWQ1855" s="401"/>
      <c r="TWR1855" s="401"/>
      <c r="TWS1855" s="401"/>
      <c r="TWT1855" s="401"/>
      <c r="TWU1855" s="401"/>
      <c r="TWV1855" s="401"/>
      <c r="TWW1855" s="401"/>
      <c r="TWX1855" s="401"/>
      <c r="TWY1855" s="401"/>
      <c r="TWZ1855" s="401"/>
      <c r="TXA1855" s="401"/>
      <c r="TXB1855" s="401"/>
      <c r="TXC1855" s="401"/>
      <c r="TXD1855" s="401"/>
      <c r="TXE1855" s="401"/>
      <c r="TXF1855" s="401"/>
      <c r="TXG1855" s="401"/>
      <c r="TXH1855" s="401"/>
      <c r="TXI1855" s="401"/>
      <c r="TXJ1855" s="401"/>
      <c r="TXK1855" s="401"/>
      <c r="TXL1855" s="401"/>
      <c r="TXM1855" s="401"/>
      <c r="TXN1855" s="401"/>
      <c r="TXO1855" s="401"/>
      <c r="TXP1855" s="401"/>
      <c r="TXQ1855" s="401"/>
      <c r="TXR1855" s="401"/>
      <c r="TXS1855" s="401"/>
      <c r="TXT1855" s="401"/>
      <c r="TXU1855" s="401"/>
      <c r="TXV1855" s="401"/>
      <c r="TXW1855" s="401"/>
      <c r="TXX1855" s="401"/>
      <c r="TXY1855" s="401"/>
      <c r="TXZ1855" s="401"/>
      <c r="TYA1855" s="401"/>
      <c r="TYB1855" s="401"/>
      <c r="TYC1855" s="401"/>
      <c r="TYD1855" s="401"/>
      <c r="TYE1855" s="401"/>
      <c r="TYF1855" s="401"/>
      <c r="TYG1855" s="401"/>
      <c r="TYH1855" s="401"/>
      <c r="TYI1855" s="401"/>
      <c r="TYJ1855" s="401"/>
      <c r="TYK1855" s="401"/>
      <c r="TYL1855" s="401"/>
      <c r="TYM1855" s="401"/>
      <c r="TYN1855" s="401"/>
      <c r="TYO1855" s="401"/>
      <c r="TYP1855" s="401"/>
      <c r="TYQ1855" s="401"/>
      <c r="TYR1855" s="401"/>
      <c r="TYS1855" s="401"/>
      <c r="TYT1855" s="401"/>
      <c r="TYU1855" s="401"/>
      <c r="TYV1855" s="401"/>
      <c r="TYW1855" s="401"/>
      <c r="TYX1855" s="401"/>
      <c r="TYY1855" s="401"/>
      <c r="TYZ1855" s="401"/>
      <c r="TZA1855" s="401"/>
      <c r="TZB1855" s="401"/>
      <c r="TZC1855" s="401"/>
      <c r="TZD1855" s="401"/>
      <c r="TZE1855" s="401"/>
      <c r="TZF1855" s="401"/>
      <c r="TZG1855" s="401"/>
      <c r="TZH1855" s="401"/>
      <c r="TZI1855" s="401"/>
      <c r="TZJ1855" s="401"/>
      <c r="TZK1855" s="401"/>
      <c r="TZL1855" s="401"/>
      <c r="TZM1855" s="401"/>
      <c r="TZN1855" s="401"/>
      <c r="TZO1855" s="401"/>
      <c r="TZP1855" s="401"/>
      <c r="TZQ1855" s="401"/>
      <c r="TZR1855" s="401"/>
      <c r="TZS1855" s="401"/>
      <c r="TZT1855" s="401"/>
      <c r="TZU1855" s="401"/>
      <c r="TZV1855" s="401"/>
      <c r="TZW1855" s="401"/>
      <c r="TZX1855" s="401"/>
      <c r="TZY1855" s="401"/>
      <c r="TZZ1855" s="401"/>
      <c r="UAA1855" s="401"/>
      <c r="UAB1855" s="401"/>
      <c r="UAC1855" s="401"/>
      <c r="UAD1855" s="401"/>
      <c r="UAE1855" s="401"/>
      <c r="UAF1855" s="401"/>
      <c r="UAG1855" s="401"/>
      <c r="UAH1855" s="401"/>
      <c r="UAI1855" s="401"/>
      <c r="UAJ1855" s="401"/>
      <c r="UAK1855" s="401"/>
      <c r="UAL1855" s="401"/>
      <c r="UAM1855" s="401"/>
      <c r="UAN1855" s="401"/>
      <c r="UAO1855" s="401"/>
      <c r="UAP1855" s="401"/>
      <c r="UAQ1855" s="401"/>
      <c r="UAR1855" s="401"/>
      <c r="UAS1855" s="401"/>
      <c r="UAT1855" s="401"/>
      <c r="UAU1855" s="401"/>
      <c r="UAV1855" s="401"/>
      <c r="UAW1855" s="401"/>
      <c r="UAX1855" s="401"/>
      <c r="UAY1855" s="401"/>
      <c r="UAZ1855" s="401"/>
      <c r="UBA1855" s="401"/>
      <c r="UBB1855" s="401"/>
      <c r="UBC1855" s="401"/>
      <c r="UBD1855" s="401"/>
      <c r="UBE1855" s="401"/>
      <c r="UBF1855" s="401"/>
      <c r="UBG1855" s="401"/>
      <c r="UBH1855" s="401"/>
      <c r="UBI1855" s="401"/>
      <c r="UBJ1855" s="401"/>
      <c r="UBK1855" s="401"/>
      <c r="UBL1855" s="401"/>
      <c r="UBM1855" s="401"/>
      <c r="UBN1855" s="401"/>
      <c r="UBO1855" s="401"/>
      <c r="UBP1855" s="401"/>
      <c r="UBQ1855" s="401"/>
      <c r="UBR1855" s="401"/>
      <c r="UBS1855" s="401"/>
      <c r="UBT1855" s="401"/>
      <c r="UBU1855" s="401"/>
      <c r="UBV1855" s="401"/>
      <c r="UBW1855" s="401"/>
      <c r="UBX1855" s="401"/>
      <c r="UBY1855" s="401"/>
      <c r="UBZ1855" s="401"/>
      <c r="UCA1855" s="401"/>
      <c r="UCB1855" s="401"/>
      <c r="UCC1855" s="401"/>
      <c r="UCD1855" s="401"/>
      <c r="UCE1855" s="401"/>
      <c r="UCF1855" s="401"/>
      <c r="UCG1855" s="401"/>
      <c r="UCH1855" s="401"/>
      <c r="UCI1855" s="401"/>
      <c r="UCJ1855" s="401"/>
      <c r="UCK1855" s="401"/>
      <c r="UCL1855" s="401"/>
      <c r="UCM1855" s="401"/>
      <c r="UCN1855" s="401"/>
      <c r="UCO1855" s="401"/>
      <c r="UCP1855" s="401"/>
      <c r="UCQ1855" s="401"/>
      <c r="UCR1855" s="401"/>
      <c r="UCS1855" s="401"/>
      <c r="UCT1855" s="401"/>
      <c r="UCU1855" s="401"/>
      <c r="UCV1855" s="401"/>
      <c r="UCW1855" s="401"/>
      <c r="UCX1855" s="401"/>
      <c r="UCY1855" s="401"/>
      <c r="UCZ1855" s="401"/>
      <c r="UDA1855" s="401"/>
      <c r="UDB1855" s="401"/>
      <c r="UDC1855" s="401"/>
      <c r="UDD1855" s="401"/>
      <c r="UDE1855" s="401"/>
      <c r="UDF1855" s="401"/>
      <c r="UDG1855" s="401"/>
      <c r="UDH1855" s="401"/>
      <c r="UDI1855" s="401"/>
      <c r="UDJ1855" s="401"/>
      <c r="UDK1855" s="401"/>
      <c r="UDL1855" s="401"/>
      <c r="UDM1855" s="401"/>
      <c r="UDN1855" s="401"/>
      <c r="UDO1855" s="401"/>
      <c r="UDP1855" s="401"/>
      <c r="UDQ1855" s="401"/>
      <c r="UDR1855" s="401"/>
      <c r="UDS1855" s="401"/>
      <c r="UDT1855" s="401"/>
      <c r="UDU1855" s="401"/>
      <c r="UDV1855" s="401"/>
      <c r="UDW1855" s="401"/>
      <c r="UDX1855" s="401"/>
      <c r="UDY1855" s="401"/>
      <c r="UDZ1855" s="401"/>
      <c r="UEA1855" s="401"/>
      <c r="UEB1855" s="401"/>
      <c r="UEC1855" s="401"/>
      <c r="UED1855" s="401"/>
      <c r="UEE1855" s="401"/>
      <c r="UEF1855" s="401"/>
      <c r="UEG1855" s="401"/>
      <c r="UEH1855" s="401"/>
      <c r="UEI1855" s="401"/>
      <c r="UEJ1855" s="401"/>
      <c r="UEK1855" s="401"/>
      <c r="UEL1855" s="401"/>
      <c r="UEM1855" s="401"/>
      <c r="UEN1855" s="401"/>
      <c r="UEO1855" s="401"/>
      <c r="UEP1855" s="401"/>
      <c r="UEQ1855" s="401"/>
      <c r="UER1855" s="401"/>
      <c r="UES1855" s="401"/>
      <c r="UET1855" s="401"/>
      <c r="UEU1855" s="401"/>
      <c r="UEV1855" s="401"/>
      <c r="UEW1855" s="401"/>
      <c r="UEX1855" s="401"/>
      <c r="UEY1855" s="401"/>
      <c r="UEZ1855" s="401"/>
      <c r="UFA1855" s="401"/>
      <c r="UFB1855" s="401"/>
      <c r="UFC1855" s="401"/>
      <c r="UFD1855" s="401"/>
      <c r="UFE1855" s="401"/>
      <c r="UFF1855" s="401"/>
      <c r="UFG1855" s="401"/>
      <c r="UFH1855" s="401"/>
      <c r="UFI1855" s="401"/>
      <c r="UFJ1855" s="401"/>
      <c r="UFK1855" s="401"/>
      <c r="UFL1855" s="401"/>
      <c r="UFM1855" s="401"/>
      <c r="UFN1855" s="401"/>
      <c r="UFO1855" s="401"/>
      <c r="UFP1855" s="401"/>
      <c r="UFQ1855" s="401"/>
      <c r="UFR1855" s="401"/>
      <c r="UFS1855" s="401"/>
      <c r="UFT1855" s="401"/>
      <c r="UFU1855" s="401"/>
      <c r="UFV1855" s="401"/>
      <c r="UFW1855" s="401"/>
      <c r="UFX1855" s="401"/>
      <c r="UFY1855" s="401"/>
      <c r="UFZ1855" s="401"/>
      <c r="UGA1855" s="401"/>
      <c r="UGB1855" s="401"/>
      <c r="UGC1855" s="401"/>
      <c r="UGD1855" s="401"/>
      <c r="UGE1855" s="401"/>
      <c r="UGF1855" s="401"/>
      <c r="UGG1855" s="401"/>
      <c r="UGH1855" s="401"/>
      <c r="UGI1855" s="401"/>
      <c r="UGJ1855" s="401"/>
      <c r="UGK1855" s="401"/>
      <c r="UGL1855" s="401"/>
      <c r="UGM1855" s="401"/>
      <c r="UGN1855" s="401"/>
      <c r="UGO1855" s="401"/>
      <c r="UGP1855" s="401"/>
      <c r="UGQ1855" s="401"/>
      <c r="UGR1855" s="401"/>
      <c r="UGS1855" s="401"/>
      <c r="UGT1855" s="401"/>
      <c r="UGU1855" s="401"/>
      <c r="UGV1855" s="401"/>
      <c r="UGW1855" s="401"/>
      <c r="UGX1855" s="401"/>
      <c r="UGY1855" s="401"/>
      <c r="UGZ1855" s="401"/>
      <c r="UHA1855" s="401"/>
      <c r="UHB1855" s="401"/>
      <c r="UHC1855" s="401"/>
      <c r="UHD1855" s="401"/>
      <c r="UHE1855" s="401"/>
      <c r="UHF1855" s="401"/>
      <c r="UHG1855" s="401"/>
      <c r="UHH1855" s="401"/>
      <c r="UHI1855" s="401"/>
      <c r="UHJ1855" s="401"/>
      <c r="UHK1855" s="401"/>
      <c r="UHL1855" s="401"/>
      <c r="UHM1855" s="401"/>
      <c r="UHN1855" s="401"/>
      <c r="UHO1855" s="401"/>
      <c r="UHP1855" s="401"/>
      <c r="UHQ1855" s="401"/>
      <c r="UHR1855" s="401"/>
      <c r="UHS1855" s="401"/>
      <c r="UHT1855" s="401"/>
      <c r="UHU1855" s="401"/>
      <c r="UHV1855" s="401"/>
      <c r="UHW1855" s="401"/>
      <c r="UHX1855" s="401"/>
      <c r="UHY1855" s="401"/>
      <c r="UHZ1855" s="401"/>
      <c r="UIA1855" s="401"/>
      <c r="UIB1855" s="401"/>
      <c r="UIC1855" s="401"/>
      <c r="UID1855" s="401"/>
      <c r="UIE1855" s="401"/>
      <c r="UIF1855" s="401"/>
      <c r="UIG1855" s="401"/>
      <c r="UIH1855" s="401"/>
      <c r="UII1855" s="401"/>
      <c r="UIJ1855" s="401"/>
      <c r="UIK1855" s="401"/>
      <c r="UIL1855" s="401"/>
      <c r="UIM1855" s="401"/>
      <c r="UIN1855" s="401"/>
      <c r="UIO1855" s="401"/>
      <c r="UIP1855" s="401"/>
      <c r="UIQ1855" s="401"/>
      <c r="UIR1855" s="401"/>
      <c r="UIS1855" s="401"/>
      <c r="UIT1855" s="401"/>
      <c r="UIU1855" s="401"/>
      <c r="UIV1855" s="401"/>
      <c r="UIW1855" s="401"/>
      <c r="UIX1855" s="401"/>
      <c r="UIY1855" s="401"/>
      <c r="UIZ1855" s="401"/>
      <c r="UJA1855" s="401"/>
      <c r="UJB1855" s="401"/>
      <c r="UJC1855" s="401"/>
      <c r="UJD1855" s="401"/>
      <c r="UJE1855" s="401"/>
      <c r="UJF1855" s="401"/>
      <c r="UJG1855" s="401"/>
      <c r="UJH1855" s="401"/>
      <c r="UJI1855" s="401"/>
      <c r="UJJ1855" s="401"/>
      <c r="UJK1855" s="401"/>
      <c r="UJL1855" s="401"/>
      <c r="UJM1855" s="401"/>
      <c r="UJN1855" s="401"/>
      <c r="UJO1855" s="401"/>
      <c r="UJP1855" s="401"/>
      <c r="UJQ1855" s="401"/>
      <c r="UJR1855" s="401"/>
      <c r="UJS1855" s="401"/>
      <c r="UJT1855" s="401"/>
      <c r="UJU1855" s="401"/>
      <c r="UJV1855" s="401"/>
      <c r="UJW1855" s="401"/>
      <c r="UJX1855" s="401"/>
      <c r="UJY1855" s="401"/>
      <c r="UJZ1855" s="401"/>
      <c r="UKA1855" s="401"/>
      <c r="UKB1855" s="401"/>
      <c r="UKC1855" s="401"/>
      <c r="UKD1855" s="401"/>
      <c r="UKE1855" s="401"/>
      <c r="UKF1855" s="401"/>
      <c r="UKG1855" s="401"/>
      <c r="UKH1855" s="401"/>
      <c r="UKI1855" s="401"/>
      <c r="UKJ1855" s="401"/>
      <c r="UKK1855" s="401"/>
      <c r="UKL1855" s="401"/>
      <c r="UKM1855" s="401"/>
      <c r="UKN1855" s="401"/>
      <c r="UKO1855" s="401"/>
      <c r="UKP1855" s="401"/>
      <c r="UKQ1855" s="401"/>
      <c r="UKR1855" s="401"/>
      <c r="UKS1855" s="401"/>
      <c r="UKT1855" s="401"/>
      <c r="UKU1855" s="401"/>
      <c r="UKV1855" s="401"/>
      <c r="UKW1855" s="401"/>
      <c r="UKX1855" s="401"/>
      <c r="UKY1855" s="401"/>
      <c r="UKZ1855" s="401"/>
      <c r="ULA1855" s="401"/>
      <c r="ULB1855" s="401"/>
      <c r="ULC1855" s="401"/>
      <c r="ULD1855" s="401"/>
      <c r="ULE1855" s="401"/>
      <c r="ULF1855" s="401"/>
      <c r="ULG1855" s="401"/>
      <c r="ULH1855" s="401"/>
      <c r="ULI1855" s="401"/>
      <c r="ULJ1855" s="401"/>
      <c r="ULK1855" s="401"/>
      <c r="ULL1855" s="401"/>
      <c r="ULM1855" s="401"/>
      <c r="ULN1855" s="401"/>
      <c r="ULO1855" s="401"/>
      <c r="ULP1855" s="401"/>
      <c r="ULQ1855" s="401"/>
      <c r="ULR1855" s="401"/>
      <c r="ULS1855" s="401"/>
      <c r="ULT1855" s="401"/>
      <c r="ULU1855" s="401"/>
      <c r="ULV1855" s="401"/>
      <c r="ULW1855" s="401"/>
      <c r="ULX1855" s="401"/>
      <c r="ULY1855" s="401"/>
      <c r="ULZ1855" s="401"/>
      <c r="UMA1855" s="401"/>
      <c r="UMB1855" s="401"/>
      <c r="UMC1855" s="401"/>
      <c r="UMD1855" s="401"/>
      <c r="UME1855" s="401"/>
      <c r="UMF1855" s="401"/>
      <c r="UMG1855" s="401"/>
      <c r="UMH1855" s="401"/>
      <c r="UMI1855" s="401"/>
      <c r="UMJ1855" s="401"/>
      <c r="UMK1855" s="401"/>
      <c r="UML1855" s="401"/>
      <c r="UMM1855" s="401"/>
      <c r="UMN1855" s="401"/>
      <c r="UMO1855" s="401"/>
      <c r="UMP1855" s="401"/>
      <c r="UMQ1855" s="401"/>
      <c r="UMR1855" s="401"/>
      <c r="UMS1855" s="401"/>
      <c r="UMT1855" s="401"/>
      <c r="UMU1855" s="401"/>
      <c r="UMV1855" s="401"/>
      <c r="UMW1855" s="401"/>
      <c r="UMX1855" s="401"/>
      <c r="UMY1855" s="401"/>
      <c r="UMZ1855" s="401"/>
      <c r="UNA1855" s="401"/>
      <c r="UNB1855" s="401"/>
      <c r="UNC1855" s="401"/>
      <c r="UND1855" s="401"/>
      <c r="UNE1855" s="401"/>
      <c r="UNF1855" s="401"/>
      <c r="UNG1855" s="401"/>
      <c r="UNH1855" s="401"/>
      <c r="UNI1855" s="401"/>
      <c r="UNJ1855" s="401"/>
      <c r="UNK1855" s="401"/>
      <c r="UNL1855" s="401"/>
      <c r="UNM1855" s="401"/>
      <c r="UNN1855" s="401"/>
      <c r="UNO1855" s="401"/>
      <c r="UNP1855" s="401"/>
      <c r="UNQ1855" s="401"/>
      <c r="UNR1855" s="401"/>
      <c r="UNS1855" s="401"/>
      <c r="UNT1855" s="401"/>
      <c r="UNU1855" s="401"/>
      <c r="UNV1855" s="401"/>
      <c r="UNW1855" s="401"/>
      <c r="UNX1855" s="401"/>
      <c r="UNY1855" s="401"/>
      <c r="UNZ1855" s="401"/>
      <c r="UOA1855" s="401"/>
      <c r="UOB1855" s="401"/>
      <c r="UOC1855" s="401"/>
      <c r="UOD1855" s="401"/>
      <c r="UOE1855" s="401"/>
      <c r="UOF1855" s="401"/>
      <c r="UOG1855" s="401"/>
      <c r="UOH1855" s="401"/>
      <c r="UOI1855" s="401"/>
      <c r="UOJ1855" s="401"/>
      <c r="UOK1855" s="401"/>
      <c r="UOL1855" s="401"/>
      <c r="UOM1855" s="401"/>
      <c r="UON1855" s="401"/>
      <c r="UOO1855" s="401"/>
      <c r="UOP1855" s="401"/>
      <c r="UOQ1855" s="401"/>
      <c r="UOR1855" s="401"/>
      <c r="UOS1855" s="401"/>
      <c r="UOT1855" s="401"/>
      <c r="UOU1855" s="401"/>
      <c r="UOV1855" s="401"/>
      <c r="UOW1855" s="401"/>
      <c r="UOX1855" s="401"/>
      <c r="UOY1855" s="401"/>
      <c r="UOZ1855" s="401"/>
      <c r="UPA1855" s="401"/>
      <c r="UPB1855" s="401"/>
      <c r="UPC1855" s="401"/>
      <c r="UPD1855" s="401"/>
      <c r="UPE1855" s="401"/>
      <c r="UPF1855" s="401"/>
      <c r="UPG1855" s="401"/>
      <c r="UPH1855" s="401"/>
      <c r="UPI1855" s="401"/>
      <c r="UPJ1855" s="401"/>
      <c r="UPK1855" s="401"/>
      <c r="UPL1855" s="401"/>
      <c r="UPM1855" s="401"/>
      <c r="UPN1855" s="401"/>
      <c r="UPO1855" s="401"/>
      <c r="UPP1855" s="401"/>
      <c r="UPQ1855" s="401"/>
      <c r="UPR1855" s="401"/>
      <c r="UPS1855" s="401"/>
      <c r="UPT1855" s="401"/>
      <c r="UPU1855" s="401"/>
      <c r="UPV1855" s="401"/>
      <c r="UPW1855" s="401"/>
      <c r="UPX1855" s="401"/>
      <c r="UPY1855" s="401"/>
      <c r="UPZ1855" s="401"/>
      <c r="UQA1855" s="401"/>
      <c r="UQB1855" s="401"/>
      <c r="UQC1855" s="401"/>
      <c r="UQD1855" s="401"/>
      <c r="UQE1855" s="401"/>
      <c r="UQF1855" s="401"/>
      <c r="UQG1855" s="401"/>
      <c r="UQH1855" s="401"/>
      <c r="UQI1855" s="401"/>
      <c r="UQJ1855" s="401"/>
      <c r="UQK1855" s="401"/>
      <c r="UQL1855" s="401"/>
      <c r="UQM1855" s="401"/>
      <c r="UQN1855" s="401"/>
      <c r="UQO1855" s="401"/>
      <c r="UQP1855" s="401"/>
      <c r="UQQ1855" s="401"/>
      <c r="UQR1855" s="401"/>
      <c r="UQS1855" s="401"/>
      <c r="UQT1855" s="401"/>
      <c r="UQU1855" s="401"/>
      <c r="UQV1855" s="401"/>
      <c r="UQW1855" s="401"/>
      <c r="UQX1855" s="401"/>
      <c r="UQY1855" s="401"/>
      <c r="UQZ1855" s="401"/>
      <c r="URA1855" s="401"/>
      <c r="URB1855" s="401"/>
      <c r="URC1855" s="401"/>
      <c r="URD1855" s="401"/>
      <c r="URE1855" s="401"/>
      <c r="URF1855" s="401"/>
      <c r="URG1855" s="401"/>
      <c r="URH1855" s="401"/>
      <c r="URI1855" s="401"/>
      <c r="URJ1855" s="401"/>
      <c r="URK1855" s="401"/>
      <c r="URL1855" s="401"/>
      <c r="URM1855" s="401"/>
      <c r="URN1855" s="401"/>
      <c r="URO1855" s="401"/>
      <c r="URP1855" s="401"/>
      <c r="URQ1855" s="401"/>
      <c r="URR1855" s="401"/>
      <c r="URS1855" s="401"/>
      <c r="URT1855" s="401"/>
      <c r="URU1855" s="401"/>
      <c r="URV1855" s="401"/>
      <c r="URW1855" s="401"/>
      <c r="URX1855" s="401"/>
      <c r="URY1855" s="401"/>
      <c r="URZ1855" s="401"/>
      <c r="USA1855" s="401"/>
      <c r="USB1855" s="401"/>
      <c r="USC1855" s="401"/>
      <c r="USD1855" s="401"/>
      <c r="USE1855" s="401"/>
      <c r="USF1855" s="401"/>
      <c r="USG1855" s="401"/>
      <c r="USH1855" s="401"/>
      <c r="USI1855" s="401"/>
      <c r="USJ1855" s="401"/>
      <c r="USK1855" s="401"/>
      <c r="USL1855" s="401"/>
      <c r="USM1855" s="401"/>
      <c r="USN1855" s="401"/>
      <c r="USO1855" s="401"/>
      <c r="USP1855" s="401"/>
      <c r="USQ1855" s="401"/>
      <c r="USR1855" s="401"/>
      <c r="USS1855" s="401"/>
      <c r="UST1855" s="401"/>
      <c r="USU1855" s="401"/>
      <c r="USV1855" s="401"/>
      <c r="USW1855" s="401"/>
      <c r="USX1855" s="401"/>
      <c r="USY1855" s="401"/>
      <c r="USZ1855" s="401"/>
      <c r="UTA1855" s="401"/>
      <c r="UTB1855" s="401"/>
      <c r="UTC1855" s="401"/>
      <c r="UTD1855" s="401"/>
      <c r="UTE1855" s="401"/>
      <c r="UTF1855" s="401"/>
      <c r="UTG1855" s="401"/>
      <c r="UTH1855" s="401"/>
      <c r="UTI1855" s="401"/>
      <c r="UTJ1855" s="401"/>
      <c r="UTK1855" s="401"/>
      <c r="UTL1855" s="401"/>
      <c r="UTM1855" s="401"/>
      <c r="UTN1855" s="401"/>
      <c r="UTO1855" s="401"/>
      <c r="UTP1855" s="401"/>
      <c r="UTQ1855" s="401"/>
      <c r="UTR1855" s="401"/>
      <c r="UTS1855" s="401"/>
      <c r="UTT1855" s="401"/>
      <c r="UTU1855" s="401"/>
      <c r="UTV1855" s="401"/>
      <c r="UTW1855" s="401"/>
      <c r="UTX1855" s="401"/>
      <c r="UTY1855" s="401"/>
      <c r="UTZ1855" s="401"/>
      <c r="UUA1855" s="401"/>
      <c r="UUB1855" s="401"/>
      <c r="UUC1855" s="401"/>
      <c r="UUD1855" s="401"/>
      <c r="UUE1855" s="401"/>
      <c r="UUF1855" s="401"/>
      <c r="UUG1855" s="401"/>
      <c r="UUH1855" s="401"/>
      <c r="UUI1855" s="401"/>
      <c r="UUJ1855" s="401"/>
      <c r="UUK1855" s="401"/>
      <c r="UUL1855" s="401"/>
      <c r="UUM1855" s="401"/>
      <c r="UUN1855" s="401"/>
      <c r="UUO1855" s="401"/>
      <c r="UUP1855" s="401"/>
      <c r="UUQ1855" s="401"/>
      <c r="UUR1855" s="401"/>
      <c r="UUS1855" s="401"/>
      <c r="UUT1855" s="401"/>
      <c r="UUU1855" s="401"/>
      <c r="UUV1855" s="401"/>
      <c r="UUW1855" s="401"/>
      <c r="UUX1855" s="401"/>
      <c r="UUY1855" s="401"/>
      <c r="UUZ1855" s="401"/>
      <c r="UVA1855" s="401"/>
      <c r="UVB1855" s="401"/>
      <c r="UVC1855" s="401"/>
      <c r="UVD1855" s="401"/>
      <c r="UVE1855" s="401"/>
      <c r="UVF1855" s="401"/>
      <c r="UVG1855" s="401"/>
      <c r="UVH1855" s="401"/>
      <c r="UVI1855" s="401"/>
      <c r="UVJ1855" s="401"/>
      <c r="UVK1855" s="401"/>
      <c r="UVL1855" s="401"/>
      <c r="UVM1855" s="401"/>
      <c r="UVN1855" s="401"/>
      <c r="UVO1855" s="401"/>
      <c r="UVP1855" s="401"/>
      <c r="UVQ1855" s="401"/>
      <c r="UVR1855" s="401"/>
      <c r="UVS1855" s="401"/>
      <c r="UVT1855" s="401"/>
      <c r="UVU1855" s="401"/>
      <c r="UVV1855" s="401"/>
      <c r="UVW1855" s="401"/>
      <c r="UVX1855" s="401"/>
      <c r="UVY1855" s="401"/>
      <c r="UVZ1855" s="401"/>
      <c r="UWA1855" s="401"/>
      <c r="UWB1855" s="401"/>
      <c r="UWC1855" s="401"/>
      <c r="UWD1855" s="401"/>
      <c r="UWE1855" s="401"/>
      <c r="UWF1855" s="401"/>
      <c r="UWG1855" s="401"/>
      <c r="UWH1855" s="401"/>
      <c r="UWI1855" s="401"/>
      <c r="UWJ1855" s="401"/>
      <c r="UWK1855" s="401"/>
      <c r="UWL1855" s="401"/>
      <c r="UWM1855" s="401"/>
      <c r="UWN1855" s="401"/>
      <c r="UWO1855" s="401"/>
      <c r="UWP1855" s="401"/>
      <c r="UWQ1855" s="401"/>
      <c r="UWR1855" s="401"/>
      <c r="UWS1855" s="401"/>
      <c r="UWT1855" s="401"/>
      <c r="UWU1855" s="401"/>
      <c r="UWV1855" s="401"/>
      <c r="UWW1855" s="401"/>
      <c r="UWX1855" s="401"/>
      <c r="UWY1855" s="401"/>
      <c r="UWZ1855" s="401"/>
      <c r="UXA1855" s="401"/>
      <c r="UXB1855" s="401"/>
      <c r="UXC1855" s="401"/>
      <c r="UXD1855" s="401"/>
      <c r="UXE1855" s="401"/>
      <c r="UXF1855" s="401"/>
      <c r="UXG1855" s="401"/>
      <c r="UXH1855" s="401"/>
      <c r="UXI1855" s="401"/>
      <c r="UXJ1855" s="401"/>
      <c r="UXK1855" s="401"/>
      <c r="UXL1855" s="401"/>
      <c r="UXM1855" s="401"/>
      <c r="UXN1855" s="401"/>
      <c r="UXO1855" s="401"/>
      <c r="UXP1855" s="401"/>
      <c r="UXQ1855" s="401"/>
      <c r="UXR1855" s="401"/>
      <c r="UXS1855" s="401"/>
      <c r="UXT1855" s="401"/>
      <c r="UXU1855" s="401"/>
      <c r="UXV1855" s="401"/>
      <c r="UXW1855" s="401"/>
      <c r="UXX1855" s="401"/>
      <c r="UXY1855" s="401"/>
      <c r="UXZ1855" s="401"/>
      <c r="UYA1855" s="401"/>
      <c r="UYB1855" s="401"/>
      <c r="UYC1855" s="401"/>
      <c r="UYD1855" s="401"/>
      <c r="UYE1855" s="401"/>
      <c r="UYF1855" s="401"/>
      <c r="UYG1855" s="401"/>
      <c r="UYH1855" s="401"/>
      <c r="UYI1855" s="401"/>
      <c r="UYJ1855" s="401"/>
      <c r="UYK1855" s="401"/>
      <c r="UYL1855" s="401"/>
      <c r="UYM1855" s="401"/>
      <c r="UYN1855" s="401"/>
      <c r="UYO1855" s="401"/>
      <c r="UYP1855" s="401"/>
      <c r="UYQ1855" s="401"/>
      <c r="UYR1855" s="401"/>
      <c r="UYS1855" s="401"/>
      <c r="UYT1855" s="401"/>
      <c r="UYU1855" s="401"/>
      <c r="UYV1855" s="401"/>
      <c r="UYW1855" s="401"/>
      <c r="UYX1855" s="401"/>
      <c r="UYY1855" s="401"/>
      <c r="UYZ1855" s="401"/>
      <c r="UZA1855" s="401"/>
      <c r="UZB1855" s="401"/>
      <c r="UZC1855" s="401"/>
      <c r="UZD1855" s="401"/>
      <c r="UZE1855" s="401"/>
      <c r="UZF1855" s="401"/>
      <c r="UZG1855" s="401"/>
      <c r="UZH1855" s="401"/>
      <c r="UZI1855" s="401"/>
      <c r="UZJ1855" s="401"/>
      <c r="UZK1855" s="401"/>
      <c r="UZL1855" s="401"/>
      <c r="UZM1855" s="401"/>
      <c r="UZN1855" s="401"/>
      <c r="UZO1855" s="401"/>
      <c r="UZP1855" s="401"/>
      <c r="UZQ1855" s="401"/>
      <c r="UZR1855" s="401"/>
      <c r="UZS1855" s="401"/>
      <c r="UZT1855" s="401"/>
      <c r="UZU1855" s="401"/>
      <c r="UZV1855" s="401"/>
      <c r="UZW1855" s="401"/>
      <c r="UZX1855" s="401"/>
      <c r="UZY1855" s="401"/>
      <c r="UZZ1855" s="401"/>
      <c r="VAA1855" s="401"/>
      <c r="VAB1855" s="401"/>
      <c r="VAC1855" s="401"/>
      <c r="VAD1855" s="401"/>
      <c r="VAE1855" s="401"/>
      <c r="VAF1855" s="401"/>
      <c r="VAG1855" s="401"/>
      <c r="VAH1855" s="401"/>
      <c r="VAI1855" s="401"/>
      <c r="VAJ1855" s="401"/>
      <c r="VAK1855" s="401"/>
      <c r="VAL1855" s="401"/>
      <c r="VAM1855" s="401"/>
      <c r="VAN1855" s="401"/>
      <c r="VAO1855" s="401"/>
      <c r="VAP1855" s="401"/>
      <c r="VAQ1855" s="401"/>
      <c r="VAR1855" s="401"/>
      <c r="VAS1855" s="401"/>
      <c r="VAT1855" s="401"/>
      <c r="VAU1855" s="401"/>
      <c r="VAV1855" s="401"/>
      <c r="VAW1855" s="401"/>
      <c r="VAX1855" s="401"/>
      <c r="VAY1855" s="401"/>
      <c r="VAZ1855" s="401"/>
      <c r="VBA1855" s="401"/>
      <c r="VBB1855" s="401"/>
      <c r="VBC1855" s="401"/>
      <c r="VBD1855" s="401"/>
      <c r="VBE1855" s="401"/>
      <c r="VBF1855" s="401"/>
      <c r="VBG1855" s="401"/>
      <c r="VBH1855" s="401"/>
      <c r="VBI1855" s="401"/>
      <c r="VBJ1855" s="401"/>
      <c r="VBK1855" s="401"/>
      <c r="VBL1855" s="401"/>
      <c r="VBM1855" s="401"/>
      <c r="VBN1855" s="401"/>
      <c r="VBO1855" s="401"/>
      <c r="VBP1855" s="401"/>
      <c r="VBQ1855" s="401"/>
      <c r="VBR1855" s="401"/>
      <c r="VBS1855" s="401"/>
      <c r="VBT1855" s="401"/>
      <c r="VBU1855" s="401"/>
      <c r="VBV1855" s="401"/>
      <c r="VBW1855" s="401"/>
      <c r="VBX1855" s="401"/>
      <c r="VBY1855" s="401"/>
      <c r="VBZ1855" s="401"/>
      <c r="VCA1855" s="401"/>
      <c r="VCB1855" s="401"/>
      <c r="VCC1855" s="401"/>
      <c r="VCD1855" s="401"/>
      <c r="VCE1855" s="401"/>
      <c r="VCF1855" s="401"/>
      <c r="VCG1855" s="401"/>
      <c r="VCH1855" s="401"/>
      <c r="VCI1855" s="401"/>
      <c r="VCJ1855" s="401"/>
      <c r="VCK1855" s="401"/>
      <c r="VCL1855" s="401"/>
      <c r="VCM1855" s="401"/>
      <c r="VCN1855" s="401"/>
      <c r="VCO1855" s="401"/>
      <c r="VCP1855" s="401"/>
      <c r="VCQ1855" s="401"/>
      <c r="VCR1855" s="401"/>
      <c r="VCS1855" s="401"/>
      <c r="VCT1855" s="401"/>
      <c r="VCU1855" s="401"/>
      <c r="VCV1855" s="401"/>
      <c r="VCW1855" s="401"/>
      <c r="VCX1855" s="401"/>
      <c r="VCY1855" s="401"/>
      <c r="VCZ1855" s="401"/>
      <c r="VDA1855" s="401"/>
      <c r="VDB1855" s="401"/>
      <c r="VDC1855" s="401"/>
      <c r="VDD1855" s="401"/>
      <c r="VDE1855" s="401"/>
      <c r="VDF1855" s="401"/>
      <c r="VDG1855" s="401"/>
      <c r="VDH1855" s="401"/>
      <c r="VDI1855" s="401"/>
      <c r="VDJ1855" s="401"/>
      <c r="VDK1855" s="401"/>
      <c r="VDL1855" s="401"/>
      <c r="VDM1855" s="401"/>
      <c r="VDN1855" s="401"/>
      <c r="VDO1855" s="401"/>
      <c r="VDP1855" s="401"/>
      <c r="VDQ1855" s="401"/>
      <c r="VDR1855" s="401"/>
      <c r="VDS1855" s="401"/>
      <c r="VDT1855" s="401"/>
      <c r="VDU1855" s="401"/>
      <c r="VDV1855" s="401"/>
      <c r="VDW1855" s="401"/>
      <c r="VDX1855" s="401"/>
      <c r="VDY1855" s="401"/>
      <c r="VDZ1855" s="401"/>
      <c r="VEA1855" s="401"/>
      <c r="VEB1855" s="401"/>
      <c r="VEC1855" s="401"/>
      <c r="VED1855" s="401"/>
      <c r="VEE1855" s="401"/>
      <c r="VEF1855" s="401"/>
      <c r="VEG1855" s="401"/>
      <c r="VEH1855" s="401"/>
      <c r="VEI1855" s="401"/>
      <c r="VEJ1855" s="401"/>
      <c r="VEK1855" s="401"/>
      <c r="VEL1855" s="401"/>
      <c r="VEM1855" s="401"/>
      <c r="VEN1855" s="401"/>
      <c r="VEO1855" s="401"/>
      <c r="VEP1855" s="401"/>
      <c r="VEQ1855" s="401"/>
      <c r="VER1855" s="401"/>
      <c r="VES1855" s="401"/>
      <c r="VET1855" s="401"/>
      <c r="VEU1855" s="401"/>
      <c r="VEV1855" s="401"/>
      <c r="VEW1855" s="401"/>
      <c r="VEX1855" s="401"/>
      <c r="VEY1855" s="401"/>
      <c r="VEZ1855" s="401"/>
      <c r="VFA1855" s="401"/>
      <c r="VFB1855" s="401"/>
      <c r="VFC1855" s="401"/>
      <c r="VFD1855" s="401"/>
      <c r="VFE1855" s="401"/>
      <c r="VFF1855" s="401"/>
      <c r="VFG1855" s="401"/>
      <c r="VFH1855" s="401"/>
      <c r="VFI1855" s="401"/>
      <c r="VFJ1855" s="401"/>
      <c r="VFK1855" s="401"/>
      <c r="VFL1855" s="401"/>
      <c r="VFM1855" s="401"/>
      <c r="VFN1855" s="401"/>
      <c r="VFO1855" s="401"/>
      <c r="VFP1855" s="401"/>
      <c r="VFQ1855" s="401"/>
      <c r="VFR1855" s="401"/>
      <c r="VFS1855" s="401"/>
      <c r="VFT1855" s="401"/>
      <c r="VFU1855" s="401"/>
      <c r="VFV1855" s="401"/>
      <c r="VFW1855" s="401"/>
      <c r="VFX1855" s="401"/>
      <c r="VFY1855" s="401"/>
      <c r="VFZ1855" s="401"/>
      <c r="VGA1855" s="401"/>
      <c r="VGB1855" s="401"/>
      <c r="VGC1855" s="401"/>
      <c r="VGD1855" s="401"/>
      <c r="VGE1855" s="401"/>
      <c r="VGF1855" s="401"/>
      <c r="VGG1855" s="401"/>
      <c r="VGH1855" s="401"/>
      <c r="VGI1855" s="401"/>
      <c r="VGJ1855" s="401"/>
      <c r="VGK1855" s="401"/>
      <c r="VGL1855" s="401"/>
      <c r="VGM1855" s="401"/>
      <c r="VGN1855" s="401"/>
      <c r="VGO1855" s="401"/>
      <c r="VGP1855" s="401"/>
      <c r="VGQ1855" s="401"/>
      <c r="VGR1855" s="401"/>
      <c r="VGS1855" s="401"/>
      <c r="VGT1855" s="401"/>
      <c r="VGU1855" s="401"/>
      <c r="VGV1855" s="401"/>
      <c r="VGW1855" s="401"/>
      <c r="VGX1855" s="401"/>
      <c r="VGY1855" s="401"/>
      <c r="VGZ1855" s="401"/>
      <c r="VHA1855" s="401"/>
      <c r="VHB1855" s="401"/>
      <c r="VHC1855" s="401"/>
      <c r="VHD1855" s="401"/>
      <c r="VHE1855" s="401"/>
      <c r="VHF1855" s="401"/>
      <c r="VHG1855" s="401"/>
      <c r="VHH1855" s="401"/>
      <c r="VHI1855" s="401"/>
      <c r="VHJ1855" s="401"/>
      <c r="VHK1855" s="401"/>
      <c r="VHL1855" s="401"/>
      <c r="VHM1855" s="401"/>
      <c r="VHN1855" s="401"/>
      <c r="VHO1855" s="401"/>
      <c r="VHP1855" s="401"/>
      <c r="VHQ1855" s="401"/>
      <c r="VHR1855" s="401"/>
      <c r="VHS1855" s="401"/>
      <c r="VHT1855" s="401"/>
      <c r="VHU1855" s="401"/>
      <c r="VHV1855" s="401"/>
      <c r="VHW1855" s="401"/>
      <c r="VHX1855" s="401"/>
      <c r="VHY1855" s="401"/>
      <c r="VHZ1855" s="401"/>
      <c r="VIA1855" s="401"/>
      <c r="VIB1855" s="401"/>
      <c r="VIC1855" s="401"/>
      <c r="VID1855" s="401"/>
      <c r="VIE1855" s="401"/>
      <c r="VIF1855" s="401"/>
      <c r="VIG1855" s="401"/>
      <c r="VIH1855" s="401"/>
      <c r="VII1855" s="401"/>
      <c r="VIJ1855" s="401"/>
      <c r="VIK1855" s="401"/>
      <c r="VIL1855" s="401"/>
      <c r="VIM1855" s="401"/>
      <c r="VIN1855" s="401"/>
      <c r="VIO1855" s="401"/>
      <c r="VIP1855" s="401"/>
      <c r="VIQ1855" s="401"/>
      <c r="VIR1855" s="401"/>
      <c r="VIS1855" s="401"/>
      <c r="VIT1855" s="401"/>
      <c r="VIU1855" s="401"/>
      <c r="VIV1855" s="401"/>
      <c r="VIW1855" s="401"/>
      <c r="VIX1855" s="401"/>
      <c r="VIY1855" s="401"/>
      <c r="VIZ1855" s="401"/>
      <c r="VJA1855" s="401"/>
      <c r="VJB1855" s="401"/>
      <c r="VJC1855" s="401"/>
      <c r="VJD1855" s="401"/>
      <c r="VJE1855" s="401"/>
      <c r="VJF1855" s="401"/>
      <c r="VJG1855" s="401"/>
      <c r="VJH1855" s="401"/>
      <c r="VJI1855" s="401"/>
      <c r="VJJ1855" s="401"/>
      <c r="VJK1855" s="401"/>
      <c r="VJL1855" s="401"/>
      <c r="VJM1855" s="401"/>
      <c r="VJN1855" s="401"/>
      <c r="VJO1855" s="401"/>
      <c r="VJP1855" s="401"/>
      <c r="VJQ1855" s="401"/>
      <c r="VJR1855" s="401"/>
      <c r="VJS1855" s="401"/>
      <c r="VJT1855" s="401"/>
      <c r="VJU1855" s="401"/>
      <c r="VJV1855" s="401"/>
      <c r="VJW1855" s="401"/>
      <c r="VJX1855" s="401"/>
      <c r="VJY1855" s="401"/>
      <c r="VJZ1855" s="401"/>
      <c r="VKA1855" s="401"/>
      <c r="VKB1855" s="401"/>
      <c r="VKC1855" s="401"/>
      <c r="VKD1855" s="401"/>
      <c r="VKE1855" s="401"/>
      <c r="VKF1855" s="401"/>
      <c r="VKG1855" s="401"/>
      <c r="VKH1855" s="401"/>
      <c r="VKI1855" s="401"/>
      <c r="VKJ1855" s="401"/>
      <c r="VKK1855" s="401"/>
      <c r="VKL1855" s="401"/>
      <c r="VKM1855" s="401"/>
      <c r="VKN1855" s="401"/>
      <c r="VKO1855" s="401"/>
      <c r="VKP1855" s="401"/>
      <c r="VKQ1855" s="401"/>
      <c r="VKR1855" s="401"/>
      <c r="VKS1855" s="401"/>
      <c r="VKT1855" s="401"/>
      <c r="VKU1855" s="401"/>
      <c r="VKV1855" s="401"/>
      <c r="VKW1855" s="401"/>
      <c r="VKX1855" s="401"/>
      <c r="VKY1855" s="401"/>
      <c r="VKZ1855" s="401"/>
      <c r="VLA1855" s="401"/>
      <c r="VLB1855" s="401"/>
      <c r="VLC1855" s="401"/>
      <c r="VLD1855" s="401"/>
      <c r="VLE1855" s="401"/>
      <c r="VLF1855" s="401"/>
      <c r="VLG1855" s="401"/>
      <c r="VLH1855" s="401"/>
      <c r="VLI1855" s="401"/>
      <c r="VLJ1855" s="401"/>
      <c r="VLK1855" s="401"/>
      <c r="VLL1855" s="401"/>
      <c r="VLM1855" s="401"/>
      <c r="VLN1855" s="401"/>
      <c r="VLO1855" s="401"/>
      <c r="VLP1855" s="401"/>
      <c r="VLQ1855" s="401"/>
      <c r="VLR1855" s="401"/>
      <c r="VLS1855" s="401"/>
      <c r="VLT1855" s="401"/>
      <c r="VLU1855" s="401"/>
      <c r="VLV1855" s="401"/>
      <c r="VLW1855" s="401"/>
      <c r="VLX1855" s="401"/>
      <c r="VLY1855" s="401"/>
      <c r="VLZ1855" s="401"/>
      <c r="VMA1855" s="401"/>
      <c r="VMB1855" s="401"/>
      <c r="VMC1855" s="401"/>
      <c r="VMD1855" s="401"/>
      <c r="VME1855" s="401"/>
      <c r="VMF1855" s="401"/>
      <c r="VMG1855" s="401"/>
      <c r="VMH1855" s="401"/>
      <c r="VMI1855" s="401"/>
      <c r="VMJ1855" s="401"/>
      <c r="VMK1855" s="401"/>
      <c r="VML1855" s="401"/>
      <c r="VMM1855" s="401"/>
      <c r="VMN1855" s="401"/>
      <c r="VMO1855" s="401"/>
      <c r="VMP1855" s="401"/>
      <c r="VMQ1855" s="401"/>
      <c r="VMR1855" s="401"/>
      <c r="VMS1855" s="401"/>
      <c r="VMT1855" s="401"/>
      <c r="VMU1855" s="401"/>
      <c r="VMV1855" s="401"/>
      <c r="VMW1855" s="401"/>
      <c r="VMX1855" s="401"/>
      <c r="VMY1855" s="401"/>
      <c r="VMZ1855" s="401"/>
      <c r="VNA1855" s="401"/>
      <c r="VNB1855" s="401"/>
      <c r="VNC1855" s="401"/>
      <c r="VND1855" s="401"/>
      <c r="VNE1855" s="401"/>
      <c r="VNF1855" s="401"/>
      <c r="VNG1855" s="401"/>
      <c r="VNH1855" s="401"/>
      <c r="VNI1855" s="401"/>
      <c r="VNJ1855" s="401"/>
      <c r="VNK1855" s="401"/>
      <c r="VNL1855" s="401"/>
      <c r="VNM1855" s="401"/>
      <c r="VNN1855" s="401"/>
      <c r="VNO1855" s="401"/>
      <c r="VNP1855" s="401"/>
      <c r="VNQ1855" s="401"/>
      <c r="VNR1855" s="401"/>
      <c r="VNS1855" s="401"/>
      <c r="VNT1855" s="401"/>
      <c r="VNU1855" s="401"/>
      <c r="VNV1855" s="401"/>
      <c r="VNW1855" s="401"/>
      <c r="VNX1855" s="401"/>
      <c r="VNY1855" s="401"/>
      <c r="VNZ1855" s="401"/>
      <c r="VOA1855" s="401"/>
      <c r="VOB1855" s="401"/>
      <c r="VOC1855" s="401"/>
      <c r="VOD1855" s="401"/>
      <c r="VOE1855" s="401"/>
      <c r="VOF1855" s="401"/>
      <c r="VOG1855" s="401"/>
      <c r="VOH1855" s="401"/>
      <c r="VOI1855" s="401"/>
      <c r="VOJ1855" s="401"/>
      <c r="VOK1855" s="401"/>
      <c r="VOL1855" s="401"/>
      <c r="VOM1855" s="401"/>
      <c r="VON1855" s="401"/>
      <c r="VOO1855" s="401"/>
      <c r="VOP1855" s="401"/>
      <c r="VOQ1855" s="401"/>
      <c r="VOR1855" s="401"/>
      <c r="VOS1855" s="401"/>
      <c r="VOT1855" s="401"/>
      <c r="VOU1855" s="401"/>
      <c r="VOV1855" s="401"/>
      <c r="VOW1855" s="401"/>
      <c r="VOX1855" s="401"/>
      <c r="VOY1855" s="401"/>
      <c r="VOZ1855" s="401"/>
      <c r="VPA1855" s="401"/>
      <c r="VPB1855" s="401"/>
      <c r="VPC1855" s="401"/>
      <c r="VPD1855" s="401"/>
      <c r="VPE1855" s="401"/>
      <c r="VPF1855" s="401"/>
      <c r="VPG1855" s="401"/>
      <c r="VPH1855" s="401"/>
      <c r="VPI1855" s="401"/>
      <c r="VPJ1855" s="401"/>
      <c r="VPK1855" s="401"/>
      <c r="VPL1855" s="401"/>
      <c r="VPM1855" s="401"/>
      <c r="VPN1855" s="401"/>
      <c r="VPO1855" s="401"/>
      <c r="VPP1855" s="401"/>
      <c r="VPQ1855" s="401"/>
      <c r="VPR1855" s="401"/>
      <c r="VPS1855" s="401"/>
      <c r="VPT1855" s="401"/>
      <c r="VPU1855" s="401"/>
      <c r="VPV1855" s="401"/>
      <c r="VPW1855" s="401"/>
      <c r="VPX1855" s="401"/>
      <c r="VPY1855" s="401"/>
      <c r="VPZ1855" s="401"/>
      <c r="VQA1855" s="401"/>
      <c r="VQB1855" s="401"/>
      <c r="VQC1855" s="401"/>
      <c r="VQD1855" s="401"/>
      <c r="VQE1855" s="401"/>
      <c r="VQF1855" s="401"/>
      <c r="VQG1855" s="401"/>
      <c r="VQH1855" s="401"/>
      <c r="VQI1855" s="401"/>
      <c r="VQJ1855" s="401"/>
      <c r="VQK1855" s="401"/>
      <c r="VQL1855" s="401"/>
      <c r="VQM1855" s="401"/>
      <c r="VQN1855" s="401"/>
      <c r="VQO1855" s="401"/>
      <c r="VQP1855" s="401"/>
      <c r="VQQ1855" s="401"/>
      <c r="VQR1855" s="401"/>
      <c r="VQS1855" s="401"/>
      <c r="VQT1855" s="401"/>
      <c r="VQU1855" s="401"/>
      <c r="VQV1855" s="401"/>
      <c r="VQW1855" s="401"/>
      <c r="VQX1855" s="401"/>
      <c r="VQY1855" s="401"/>
      <c r="VQZ1855" s="401"/>
      <c r="VRA1855" s="401"/>
      <c r="VRB1855" s="401"/>
      <c r="VRC1855" s="401"/>
      <c r="VRD1855" s="401"/>
      <c r="VRE1855" s="401"/>
      <c r="VRF1855" s="401"/>
      <c r="VRG1855" s="401"/>
      <c r="VRH1855" s="401"/>
      <c r="VRI1855" s="401"/>
      <c r="VRJ1855" s="401"/>
      <c r="VRK1855" s="401"/>
      <c r="VRL1855" s="401"/>
      <c r="VRM1855" s="401"/>
      <c r="VRN1855" s="401"/>
      <c r="VRO1855" s="401"/>
      <c r="VRP1855" s="401"/>
      <c r="VRQ1855" s="401"/>
      <c r="VRR1855" s="401"/>
      <c r="VRS1855" s="401"/>
      <c r="VRT1855" s="401"/>
      <c r="VRU1855" s="401"/>
      <c r="VRV1855" s="401"/>
      <c r="VRW1855" s="401"/>
      <c r="VRX1855" s="401"/>
      <c r="VRY1855" s="401"/>
      <c r="VRZ1855" s="401"/>
      <c r="VSA1855" s="401"/>
      <c r="VSB1855" s="401"/>
      <c r="VSC1855" s="401"/>
      <c r="VSD1855" s="401"/>
      <c r="VSE1855" s="401"/>
      <c r="VSF1855" s="401"/>
      <c r="VSG1855" s="401"/>
      <c r="VSH1855" s="401"/>
      <c r="VSI1855" s="401"/>
      <c r="VSJ1855" s="401"/>
      <c r="VSK1855" s="401"/>
      <c r="VSL1855" s="401"/>
      <c r="VSM1855" s="401"/>
      <c r="VSN1855" s="401"/>
      <c r="VSO1855" s="401"/>
      <c r="VSP1855" s="401"/>
      <c r="VSQ1855" s="401"/>
      <c r="VSR1855" s="401"/>
      <c r="VSS1855" s="401"/>
      <c r="VST1855" s="401"/>
      <c r="VSU1855" s="401"/>
      <c r="VSV1855" s="401"/>
      <c r="VSW1855" s="401"/>
      <c r="VSX1855" s="401"/>
      <c r="VSY1855" s="401"/>
      <c r="VSZ1855" s="401"/>
      <c r="VTA1855" s="401"/>
      <c r="VTB1855" s="401"/>
      <c r="VTC1855" s="401"/>
      <c r="VTD1855" s="401"/>
      <c r="VTE1855" s="401"/>
      <c r="VTF1855" s="401"/>
      <c r="VTG1855" s="401"/>
      <c r="VTH1855" s="401"/>
      <c r="VTI1855" s="401"/>
      <c r="VTJ1855" s="401"/>
      <c r="VTK1855" s="401"/>
      <c r="VTL1855" s="401"/>
      <c r="VTM1855" s="401"/>
      <c r="VTN1855" s="401"/>
      <c r="VTO1855" s="401"/>
      <c r="VTP1855" s="401"/>
      <c r="VTQ1855" s="401"/>
      <c r="VTR1855" s="401"/>
      <c r="VTS1855" s="401"/>
      <c r="VTT1855" s="401"/>
      <c r="VTU1855" s="401"/>
      <c r="VTV1855" s="401"/>
      <c r="VTW1855" s="401"/>
      <c r="VTX1855" s="401"/>
      <c r="VTY1855" s="401"/>
      <c r="VTZ1855" s="401"/>
      <c r="VUA1855" s="401"/>
      <c r="VUB1855" s="401"/>
      <c r="VUC1855" s="401"/>
      <c r="VUD1855" s="401"/>
      <c r="VUE1855" s="401"/>
      <c r="VUF1855" s="401"/>
      <c r="VUG1855" s="401"/>
      <c r="VUH1855" s="401"/>
      <c r="VUI1855" s="401"/>
      <c r="VUJ1855" s="401"/>
      <c r="VUK1855" s="401"/>
      <c r="VUL1855" s="401"/>
      <c r="VUM1855" s="401"/>
      <c r="VUN1855" s="401"/>
      <c r="VUO1855" s="401"/>
      <c r="VUP1855" s="401"/>
      <c r="VUQ1855" s="401"/>
      <c r="VUR1855" s="401"/>
      <c r="VUS1855" s="401"/>
      <c r="VUT1855" s="401"/>
      <c r="VUU1855" s="401"/>
      <c r="VUV1855" s="401"/>
      <c r="VUW1855" s="401"/>
      <c r="VUX1855" s="401"/>
      <c r="VUY1855" s="401"/>
      <c r="VUZ1855" s="401"/>
      <c r="VVA1855" s="401"/>
      <c r="VVB1855" s="401"/>
      <c r="VVC1855" s="401"/>
      <c r="VVD1855" s="401"/>
      <c r="VVE1855" s="401"/>
      <c r="VVF1855" s="401"/>
      <c r="VVG1855" s="401"/>
      <c r="VVH1855" s="401"/>
      <c r="VVI1855" s="401"/>
      <c r="VVJ1855" s="401"/>
      <c r="VVK1855" s="401"/>
      <c r="VVL1855" s="401"/>
      <c r="VVM1855" s="401"/>
      <c r="VVN1855" s="401"/>
      <c r="VVO1855" s="401"/>
      <c r="VVP1855" s="401"/>
      <c r="VVQ1855" s="401"/>
      <c r="VVR1855" s="401"/>
      <c r="VVS1855" s="401"/>
      <c r="VVT1855" s="401"/>
      <c r="VVU1855" s="401"/>
      <c r="VVV1855" s="401"/>
      <c r="VVW1855" s="401"/>
      <c r="VVX1855" s="401"/>
      <c r="VVY1855" s="401"/>
      <c r="VVZ1855" s="401"/>
      <c r="VWA1855" s="401"/>
      <c r="VWB1855" s="401"/>
      <c r="VWC1855" s="401"/>
      <c r="VWD1855" s="401"/>
      <c r="VWE1855" s="401"/>
      <c r="VWF1855" s="401"/>
      <c r="VWG1855" s="401"/>
      <c r="VWH1855" s="401"/>
      <c r="VWI1855" s="401"/>
      <c r="VWJ1855" s="401"/>
      <c r="VWK1855" s="401"/>
      <c r="VWL1855" s="401"/>
      <c r="VWM1855" s="401"/>
      <c r="VWN1855" s="401"/>
      <c r="VWO1855" s="401"/>
      <c r="VWP1855" s="401"/>
      <c r="VWQ1855" s="401"/>
      <c r="VWR1855" s="401"/>
      <c r="VWS1855" s="401"/>
      <c r="VWT1855" s="401"/>
      <c r="VWU1855" s="401"/>
      <c r="VWV1855" s="401"/>
      <c r="VWW1855" s="401"/>
      <c r="VWX1855" s="401"/>
      <c r="VWY1855" s="401"/>
      <c r="VWZ1855" s="401"/>
      <c r="VXA1855" s="401"/>
      <c r="VXB1855" s="401"/>
      <c r="VXC1855" s="401"/>
      <c r="VXD1855" s="401"/>
      <c r="VXE1855" s="401"/>
      <c r="VXF1855" s="401"/>
      <c r="VXG1855" s="401"/>
      <c r="VXH1855" s="401"/>
      <c r="VXI1855" s="401"/>
      <c r="VXJ1855" s="401"/>
      <c r="VXK1855" s="401"/>
      <c r="VXL1855" s="401"/>
      <c r="VXM1855" s="401"/>
      <c r="VXN1855" s="401"/>
      <c r="VXO1855" s="401"/>
      <c r="VXP1855" s="401"/>
      <c r="VXQ1855" s="401"/>
      <c r="VXR1855" s="401"/>
      <c r="VXS1855" s="401"/>
      <c r="VXT1855" s="401"/>
      <c r="VXU1855" s="401"/>
      <c r="VXV1855" s="401"/>
      <c r="VXW1855" s="401"/>
      <c r="VXX1855" s="401"/>
      <c r="VXY1855" s="401"/>
      <c r="VXZ1855" s="401"/>
      <c r="VYA1855" s="401"/>
      <c r="VYB1855" s="401"/>
      <c r="VYC1855" s="401"/>
      <c r="VYD1855" s="401"/>
      <c r="VYE1855" s="401"/>
      <c r="VYF1855" s="401"/>
      <c r="VYG1855" s="401"/>
      <c r="VYH1855" s="401"/>
      <c r="VYI1855" s="401"/>
      <c r="VYJ1855" s="401"/>
      <c r="VYK1855" s="401"/>
      <c r="VYL1855" s="401"/>
      <c r="VYM1855" s="401"/>
      <c r="VYN1855" s="401"/>
      <c r="VYO1855" s="401"/>
      <c r="VYP1855" s="401"/>
      <c r="VYQ1855" s="401"/>
      <c r="VYR1855" s="401"/>
      <c r="VYS1855" s="401"/>
      <c r="VYT1855" s="401"/>
      <c r="VYU1855" s="401"/>
      <c r="VYV1855" s="401"/>
      <c r="VYW1855" s="401"/>
      <c r="VYX1855" s="401"/>
      <c r="VYY1855" s="401"/>
      <c r="VYZ1855" s="401"/>
      <c r="VZA1855" s="401"/>
      <c r="VZB1855" s="401"/>
      <c r="VZC1855" s="401"/>
      <c r="VZD1855" s="401"/>
      <c r="VZE1855" s="401"/>
      <c r="VZF1855" s="401"/>
      <c r="VZG1855" s="401"/>
      <c r="VZH1855" s="401"/>
      <c r="VZI1855" s="401"/>
      <c r="VZJ1855" s="401"/>
      <c r="VZK1855" s="401"/>
      <c r="VZL1855" s="401"/>
      <c r="VZM1855" s="401"/>
      <c r="VZN1855" s="401"/>
      <c r="VZO1855" s="401"/>
      <c r="VZP1855" s="401"/>
      <c r="VZQ1855" s="401"/>
      <c r="VZR1855" s="401"/>
      <c r="VZS1855" s="401"/>
      <c r="VZT1855" s="401"/>
      <c r="VZU1855" s="401"/>
      <c r="VZV1855" s="401"/>
      <c r="VZW1855" s="401"/>
      <c r="VZX1855" s="401"/>
      <c r="VZY1855" s="401"/>
      <c r="VZZ1855" s="401"/>
      <c r="WAA1855" s="401"/>
      <c r="WAB1855" s="401"/>
      <c r="WAC1855" s="401"/>
      <c r="WAD1855" s="401"/>
      <c r="WAE1855" s="401"/>
      <c r="WAF1855" s="401"/>
      <c r="WAG1855" s="401"/>
      <c r="WAH1855" s="401"/>
      <c r="WAI1855" s="401"/>
      <c r="WAJ1855" s="401"/>
      <c r="WAK1855" s="401"/>
      <c r="WAL1855" s="401"/>
      <c r="WAM1855" s="401"/>
      <c r="WAN1855" s="401"/>
      <c r="WAO1855" s="401"/>
      <c r="WAP1855" s="401"/>
      <c r="WAQ1855" s="401"/>
      <c r="WAR1855" s="401"/>
      <c r="WAS1855" s="401"/>
      <c r="WAT1855" s="401"/>
      <c r="WAU1855" s="401"/>
      <c r="WAV1855" s="401"/>
      <c r="WAW1855" s="401"/>
      <c r="WAX1855" s="401"/>
      <c r="WAY1855" s="401"/>
      <c r="WAZ1855" s="401"/>
      <c r="WBA1855" s="401"/>
      <c r="WBB1855" s="401"/>
      <c r="WBC1855" s="401"/>
      <c r="WBD1855" s="401"/>
      <c r="WBE1855" s="401"/>
      <c r="WBF1855" s="401"/>
      <c r="WBG1855" s="401"/>
      <c r="WBH1855" s="401"/>
      <c r="WBI1855" s="401"/>
      <c r="WBJ1855" s="401"/>
      <c r="WBK1855" s="401"/>
      <c r="WBL1855" s="401"/>
      <c r="WBM1855" s="401"/>
      <c r="WBN1855" s="401"/>
      <c r="WBO1855" s="401"/>
      <c r="WBP1855" s="401"/>
      <c r="WBQ1855" s="401"/>
      <c r="WBR1855" s="401"/>
      <c r="WBS1855" s="401"/>
      <c r="WBT1855" s="401"/>
      <c r="WBU1855" s="401"/>
      <c r="WBV1855" s="401"/>
      <c r="WBW1855" s="401"/>
      <c r="WBX1855" s="401"/>
      <c r="WBY1855" s="401"/>
      <c r="WBZ1855" s="401"/>
      <c r="WCA1855" s="401"/>
      <c r="WCB1855" s="401"/>
      <c r="WCC1855" s="401"/>
      <c r="WCD1855" s="401"/>
      <c r="WCE1855" s="401"/>
      <c r="WCF1855" s="401"/>
      <c r="WCG1855" s="401"/>
      <c r="WCH1855" s="401"/>
      <c r="WCI1855" s="401"/>
      <c r="WCJ1855" s="401"/>
      <c r="WCK1855" s="401"/>
      <c r="WCL1855" s="401"/>
      <c r="WCM1855" s="401"/>
      <c r="WCN1855" s="401"/>
      <c r="WCO1855" s="401"/>
      <c r="WCP1855" s="401"/>
      <c r="WCQ1855" s="401"/>
      <c r="WCR1855" s="401"/>
      <c r="WCS1855" s="401"/>
      <c r="WCT1855" s="401"/>
      <c r="WCU1855" s="401"/>
      <c r="WCV1855" s="401"/>
      <c r="WCW1855" s="401"/>
      <c r="WCX1855" s="401"/>
      <c r="WCY1855" s="401"/>
      <c r="WCZ1855" s="401"/>
      <c r="WDA1855" s="401"/>
      <c r="WDB1855" s="401"/>
      <c r="WDC1855" s="401"/>
      <c r="WDD1855" s="401"/>
      <c r="WDE1855" s="401"/>
      <c r="WDF1855" s="401"/>
      <c r="WDG1855" s="401"/>
      <c r="WDH1855" s="401"/>
      <c r="WDI1855" s="401"/>
      <c r="WDJ1855" s="401"/>
      <c r="WDK1855" s="401"/>
      <c r="WDL1855" s="401"/>
      <c r="WDM1855" s="401"/>
      <c r="WDN1855" s="401"/>
      <c r="WDO1855" s="401"/>
      <c r="WDP1855" s="401"/>
      <c r="WDQ1855" s="401"/>
      <c r="WDR1855" s="401"/>
      <c r="WDS1855" s="401"/>
      <c r="WDT1855" s="401"/>
      <c r="WDU1855" s="401"/>
      <c r="WDV1855" s="401"/>
      <c r="WDW1855" s="401"/>
      <c r="WDX1855" s="401"/>
      <c r="WDY1855" s="401"/>
      <c r="WDZ1855" s="401"/>
      <c r="WEA1855" s="401"/>
      <c r="WEB1855" s="401"/>
      <c r="WEC1855" s="401"/>
      <c r="WED1855" s="401"/>
      <c r="WEE1855" s="401"/>
      <c r="WEF1855" s="401"/>
      <c r="WEG1855" s="401"/>
      <c r="WEH1855" s="401"/>
      <c r="WEI1855" s="401"/>
      <c r="WEJ1855" s="401"/>
      <c r="WEK1855" s="401"/>
      <c r="WEL1855" s="401"/>
      <c r="WEM1855" s="401"/>
      <c r="WEN1855" s="401"/>
      <c r="WEO1855" s="401"/>
      <c r="WEP1855" s="401"/>
      <c r="WEQ1855" s="401"/>
      <c r="WER1855" s="401"/>
      <c r="WES1855" s="401"/>
      <c r="WET1855" s="401"/>
      <c r="WEU1855" s="401"/>
      <c r="WEV1855" s="401"/>
      <c r="WEW1855" s="401"/>
      <c r="WEX1855" s="401"/>
      <c r="WEY1855" s="401"/>
      <c r="WEZ1855" s="401"/>
      <c r="WFA1855" s="401"/>
      <c r="WFB1855" s="401"/>
      <c r="WFC1855" s="401"/>
      <c r="WFD1855" s="401"/>
      <c r="WFE1855" s="401"/>
      <c r="WFF1855" s="401"/>
      <c r="WFG1855" s="401"/>
      <c r="WFH1855" s="401"/>
      <c r="WFI1855" s="401"/>
      <c r="WFJ1855" s="401"/>
      <c r="WFK1855" s="401"/>
      <c r="WFL1855" s="401"/>
      <c r="WFM1855" s="401"/>
      <c r="WFN1855" s="401"/>
      <c r="WFO1855" s="401"/>
      <c r="WFP1855" s="401"/>
      <c r="WFQ1855" s="401"/>
      <c r="WFR1855" s="401"/>
      <c r="WFS1855" s="401"/>
      <c r="WFT1855" s="401"/>
      <c r="WFU1855" s="401"/>
      <c r="WFV1855" s="401"/>
      <c r="WFW1855" s="401"/>
      <c r="WFX1855" s="401"/>
      <c r="WFY1855" s="401"/>
      <c r="WFZ1855" s="401"/>
      <c r="WGA1855" s="401"/>
      <c r="WGB1855" s="401"/>
      <c r="WGC1855" s="401"/>
      <c r="WGD1855" s="401"/>
      <c r="WGE1855" s="401"/>
      <c r="WGF1855" s="401"/>
      <c r="WGG1855" s="401"/>
      <c r="WGH1855" s="401"/>
      <c r="WGI1855" s="401"/>
      <c r="WGJ1855" s="401"/>
      <c r="WGK1855" s="401"/>
      <c r="WGL1855" s="401"/>
      <c r="WGM1855" s="401"/>
      <c r="WGN1855" s="401"/>
      <c r="WGO1855" s="401"/>
      <c r="WGP1855" s="401"/>
      <c r="WGQ1855" s="401"/>
      <c r="WGR1855" s="401"/>
      <c r="WGS1855" s="401"/>
      <c r="WGT1855" s="401"/>
      <c r="WGU1855" s="401"/>
      <c r="WGV1855" s="401"/>
      <c r="WGW1855" s="401"/>
      <c r="WGX1855" s="401"/>
      <c r="WGY1855" s="401"/>
      <c r="WGZ1855" s="401"/>
      <c r="WHA1855" s="401"/>
      <c r="WHB1855" s="401"/>
      <c r="WHC1855" s="401"/>
      <c r="WHD1855" s="401"/>
      <c r="WHE1855" s="401"/>
      <c r="WHF1855" s="401"/>
      <c r="WHG1855" s="401"/>
      <c r="WHH1855" s="401"/>
      <c r="WHI1855" s="401"/>
      <c r="WHJ1855" s="401"/>
      <c r="WHK1855" s="401"/>
      <c r="WHL1855" s="401"/>
      <c r="WHM1855" s="401"/>
      <c r="WHN1855" s="401"/>
      <c r="WHO1855" s="401"/>
      <c r="WHP1855" s="401"/>
      <c r="WHQ1855" s="401"/>
      <c r="WHR1855" s="401"/>
      <c r="WHS1855" s="401"/>
      <c r="WHT1855" s="401"/>
      <c r="WHU1855" s="401"/>
      <c r="WHV1855" s="401"/>
      <c r="WHW1855" s="401"/>
      <c r="WHX1855" s="401"/>
      <c r="WHY1855" s="401"/>
      <c r="WHZ1855" s="401"/>
      <c r="WIA1855" s="401"/>
      <c r="WIB1855" s="401"/>
      <c r="WIC1855" s="401"/>
      <c r="WID1855" s="401"/>
      <c r="WIE1855" s="401"/>
      <c r="WIF1855" s="401"/>
      <c r="WIG1855" s="401"/>
      <c r="WIH1855" s="401"/>
      <c r="WII1855" s="401"/>
      <c r="WIJ1855" s="401"/>
      <c r="WIK1855" s="401"/>
      <c r="WIL1855" s="401"/>
      <c r="WIM1855" s="401"/>
      <c r="WIN1855" s="401"/>
      <c r="WIO1855" s="401"/>
      <c r="WIP1855" s="401"/>
      <c r="WIQ1855" s="401"/>
      <c r="WIR1855" s="401"/>
      <c r="WIS1855" s="401"/>
      <c r="WIT1855" s="401"/>
      <c r="WIU1855" s="401"/>
      <c r="WIV1855" s="401"/>
      <c r="WIW1855" s="401"/>
      <c r="WIX1855" s="401"/>
      <c r="WIY1855" s="401"/>
      <c r="WIZ1855" s="401"/>
      <c r="WJA1855" s="401"/>
      <c r="WJB1855" s="401"/>
      <c r="WJC1855" s="401"/>
      <c r="WJD1855" s="401"/>
      <c r="WJE1855" s="401"/>
      <c r="WJF1855" s="401"/>
      <c r="WJG1855" s="401"/>
      <c r="WJH1855" s="401"/>
      <c r="WJI1855" s="401"/>
      <c r="WJJ1855" s="401"/>
      <c r="WJK1855" s="401"/>
      <c r="WJL1855" s="401"/>
      <c r="WJM1855" s="401"/>
      <c r="WJN1855" s="401"/>
      <c r="WJO1855" s="401"/>
      <c r="WJP1855" s="401"/>
      <c r="WJQ1855" s="401"/>
      <c r="WJR1855" s="401"/>
      <c r="WJS1855" s="401"/>
      <c r="WJT1855" s="401"/>
      <c r="WJU1855" s="401"/>
      <c r="WJV1855" s="401"/>
      <c r="WJW1855" s="401"/>
      <c r="WJX1855" s="401"/>
      <c r="WJY1855" s="401"/>
      <c r="WJZ1855" s="401"/>
      <c r="WKA1855" s="401"/>
      <c r="WKB1855" s="401"/>
      <c r="WKC1855" s="401"/>
      <c r="WKD1855" s="401"/>
      <c r="WKE1855" s="401"/>
      <c r="WKF1855" s="401"/>
      <c r="WKG1855" s="401"/>
      <c r="WKH1855" s="401"/>
      <c r="WKI1855" s="401"/>
      <c r="WKJ1855" s="401"/>
      <c r="WKK1855" s="401"/>
      <c r="WKL1855" s="401"/>
      <c r="WKM1855" s="401"/>
      <c r="WKN1855" s="401"/>
      <c r="WKO1855" s="401"/>
      <c r="WKP1855" s="401"/>
      <c r="WKQ1855" s="401"/>
      <c r="WKR1855" s="401"/>
      <c r="WKS1855" s="401"/>
      <c r="WKT1855" s="401"/>
      <c r="WKU1855" s="401"/>
      <c r="WKV1855" s="401"/>
      <c r="WKW1855" s="401"/>
      <c r="WKX1855" s="401"/>
      <c r="WKY1855" s="401"/>
      <c r="WKZ1855" s="401"/>
      <c r="WLA1855" s="401"/>
      <c r="WLB1855" s="401"/>
      <c r="WLC1855" s="401"/>
      <c r="WLD1855" s="401"/>
      <c r="WLE1855" s="401"/>
      <c r="WLF1855" s="401"/>
      <c r="WLG1855" s="401"/>
      <c r="WLH1855" s="401"/>
      <c r="WLI1855" s="401"/>
      <c r="WLJ1855" s="401"/>
      <c r="WLK1855" s="401"/>
      <c r="WLL1855" s="401"/>
      <c r="WLM1855" s="401"/>
      <c r="WLN1855" s="401"/>
      <c r="WLO1855" s="401"/>
      <c r="WLP1855" s="401"/>
      <c r="WLQ1855" s="401"/>
      <c r="WLR1855" s="401"/>
      <c r="WLS1855" s="401"/>
      <c r="WLT1855" s="401"/>
      <c r="WLU1855" s="401"/>
      <c r="WLV1855" s="401"/>
      <c r="WLW1855" s="401"/>
      <c r="WLX1855" s="401"/>
      <c r="WLY1855" s="401"/>
      <c r="WLZ1855" s="401"/>
      <c r="WMA1855" s="401"/>
      <c r="WMB1855" s="401"/>
      <c r="WMC1855" s="401"/>
      <c r="WMD1855" s="401"/>
      <c r="WME1855" s="401"/>
      <c r="WMF1855" s="401"/>
      <c r="WMG1855" s="401"/>
      <c r="WMH1855" s="401"/>
      <c r="WMI1855" s="401"/>
      <c r="WMJ1855" s="401"/>
      <c r="WMK1855" s="401"/>
      <c r="WML1855" s="401"/>
      <c r="WMM1855" s="401"/>
      <c r="WMN1855" s="401"/>
      <c r="WMO1855" s="401"/>
      <c r="WMP1855" s="401"/>
      <c r="WMQ1855" s="401"/>
      <c r="WMR1855" s="401"/>
      <c r="WMS1855" s="401"/>
      <c r="WMT1855" s="401"/>
      <c r="WMU1855" s="401"/>
      <c r="WMV1855" s="401"/>
      <c r="WMW1855" s="401"/>
      <c r="WMX1855" s="401"/>
      <c r="WMY1855" s="401"/>
      <c r="WMZ1855" s="401"/>
      <c r="WNA1855" s="401"/>
      <c r="WNB1855" s="401"/>
      <c r="WNC1855" s="401"/>
      <c r="WND1855" s="401"/>
      <c r="WNE1855" s="401"/>
      <c r="WNF1855" s="401"/>
      <c r="WNG1855" s="401"/>
      <c r="WNH1855" s="401"/>
      <c r="WNI1855" s="401"/>
      <c r="WNJ1855" s="401"/>
      <c r="WNK1855" s="401"/>
      <c r="WNL1855" s="401"/>
      <c r="WNM1855" s="401"/>
      <c r="WNN1855" s="401"/>
      <c r="WNO1855" s="401"/>
      <c r="WNP1855" s="401"/>
      <c r="WNQ1855" s="401"/>
      <c r="WNR1855" s="401"/>
      <c r="WNS1855" s="401"/>
      <c r="WNT1855" s="401"/>
      <c r="WNU1855" s="401"/>
      <c r="WNV1855" s="401"/>
      <c r="WNW1855" s="401"/>
      <c r="WNX1855" s="401"/>
      <c r="WNY1855" s="401"/>
      <c r="WNZ1855" s="401"/>
      <c r="WOA1855" s="401"/>
      <c r="WOB1855" s="401"/>
      <c r="WOC1855" s="401"/>
      <c r="WOD1855" s="401"/>
      <c r="WOE1855" s="401"/>
      <c r="WOF1855" s="401"/>
      <c r="WOG1855" s="401"/>
      <c r="WOH1855" s="401"/>
      <c r="WOI1855" s="401"/>
      <c r="WOJ1855" s="401"/>
      <c r="WOK1855" s="401"/>
      <c r="WOL1855" s="401"/>
      <c r="WOM1855" s="401"/>
      <c r="WON1855" s="401"/>
      <c r="WOO1855" s="401"/>
      <c r="WOP1855" s="401"/>
      <c r="WOQ1855" s="401"/>
      <c r="WOR1855" s="401"/>
      <c r="WOS1855" s="401"/>
      <c r="WOT1855" s="401"/>
      <c r="WOU1855" s="401"/>
      <c r="WOV1855" s="401"/>
      <c r="WOW1855" s="401"/>
      <c r="WOX1855" s="401"/>
      <c r="WOY1855" s="401"/>
      <c r="WOZ1855" s="401"/>
      <c r="WPA1855" s="401"/>
      <c r="WPB1855" s="401"/>
      <c r="WPC1855" s="401"/>
      <c r="WPD1855" s="401"/>
      <c r="WPE1855" s="401"/>
      <c r="WPF1855" s="401"/>
      <c r="WPG1855" s="401"/>
      <c r="WPH1855" s="401"/>
      <c r="WPI1855" s="401"/>
      <c r="WPJ1855" s="401"/>
      <c r="WPK1855" s="401"/>
      <c r="WPL1855" s="401"/>
      <c r="WPM1855" s="401"/>
      <c r="WPN1855" s="401"/>
      <c r="WPO1855" s="401"/>
      <c r="WPP1855" s="401"/>
      <c r="WPQ1855" s="401"/>
      <c r="WPR1855" s="401"/>
      <c r="WPS1855" s="401"/>
      <c r="WPT1855" s="401"/>
      <c r="WPU1855" s="401"/>
      <c r="WPV1855" s="401"/>
      <c r="WPW1855" s="401"/>
      <c r="WPX1855" s="401"/>
      <c r="WPY1855" s="401"/>
      <c r="WPZ1855" s="401"/>
      <c r="WQA1855" s="401"/>
      <c r="WQB1855" s="401"/>
      <c r="WQC1855" s="401"/>
      <c r="WQD1855" s="401"/>
      <c r="WQE1855" s="401"/>
      <c r="WQF1855" s="401"/>
      <c r="WQG1855" s="401"/>
      <c r="WQH1855" s="401"/>
      <c r="WQI1855" s="401"/>
      <c r="WQJ1855" s="401"/>
      <c r="WQK1855" s="401"/>
      <c r="WQL1855" s="401"/>
      <c r="WQM1855" s="401"/>
      <c r="WQN1855" s="401"/>
      <c r="WQO1855" s="401"/>
      <c r="WQP1855" s="401"/>
      <c r="WQQ1855" s="401"/>
      <c r="WQR1855" s="401"/>
      <c r="WQS1855" s="401"/>
      <c r="WQT1855" s="401"/>
      <c r="WQU1855" s="401"/>
      <c r="WQV1855" s="401"/>
      <c r="WQW1855" s="401"/>
      <c r="WQX1855" s="401"/>
      <c r="WQY1855" s="401"/>
      <c r="WQZ1855" s="401"/>
      <c r="WRA1855" s="401"/>
      <c r="WRB1855" s="401"/>
      <c r="WRC1855" s="401"/>
      <c r="WRD1855" s="401"/>
      <c r="WRE1855" s="401"/>
      <c r="WRF1855" s="401"/>
      <c r="WRG1855" s="401"/>
      <c r="WRH1855" s="401"/>
      <c r="WRI1855" s="401"/>
      <c r="WRJ1855" s="401"/>
      <c r="WRK1855" s="401"/>
      <c r="WRL1855" s="401"/>
      <c r="WRM1855" s="401"/>
      <c r="WRN1855" s="401"/>
      <c r="WRO1855" s="401"/>
      <c r="WRP1855" s="401"/>
      <c r="WRQ1855" s="401"/>
      <c r="WRR1855" s="401"/>
      <c r="WRS1855" s="401"/>
      <c r="WRT1855" s="401"/>
      <c r="WRU1855" s="401"/>
      <c r="WRV1855" s="401"/>
      <c r="WRW1855" s="401"/>
      <c r="WRX1855" s="401"/>
      <c r="WRY1855" s="401"/>
      <c r="WRZ1855" s="401"/>
      <c r="WSA1855" s="401"/>
      <c r="WSB1855" s="401"/>
      <c r="WSC1855" s="401"/>
      <c r="WSD1855" s="401"/>
      <c r="WSE1855" s="401"/>
      <c r="WSF1855" s="401"/>
      <c r="WSG1855" s="401"/>
      <c r="WSH1855" s="401"/>
      <c r="WSI1855" s="401"/>
      <c r="WSJ1855" s="401"/>
      <c r="WSK1855" s="401"/>
      <c r="WSL1855" s="401"/>
      <c r="WSM1855" s="401"/>
      <c r="WSN1855" s="401"/>
      <c r="WSO1855" s="401"/>
      <c r="WSP1855" s="401"/>
      <c r="WSQ1855" s="401"/>
      <c r="WSR1855" s="401"/>
      <c r="WSS1855" s="401"/>
      <c r="WST1855" s="401"/>
      <c r="WSU1855" s="401"/>
      <c r="WSV1855" s="401"/>
      <c r="WSW1855" s="401"/>
      <c r="WSX1855" s="401"/>
      <c r="WSY1855" s="401"/>
      <c r="WSZ1855" s="401"/>
      <c r="WTA1855" s="401"/>
      <c r="WTB1855" s="401"/>
      <c r="WTC1855" s="401"/>
      <c r="WTD1855" s="401"/>
      <c r="WTE1855" s="401"/>
      <c r="WTF1855" s="401"/>
      <c r="WTG1855" s="401"/>
      <c r="WTH1855" s="401"/>
      <c r="WTI1855" s="401"/>
      <c r="WTJ1855" s="401"/>
      <c r="WTK1855" s="401"/>
      <c r="WTL1855" s="401"/>
      <c r="WTM1855" s="401"/>
      <c r="WTN1855" s="401"/>
      <c r="WTO1855" s="401"/>
      <c r="WTP1855" s="401"/>
      <c r="WTQ1855" s="401"/>
      <c r="WTR1855" s="401"/>
      <c r="WTS1855" s="401"/>
      <c r="WTT1855" s="401"/>
      <c r="WTU1855" s="401"/>
      <c r="WTV1855" s="401"/>
      <c r="WTW1855" s="401"/>
      <c r="WTX1855" s="401"/>
      <c r="WTY1855" s="401"/>
      <c r="WTZ1855" s="401"/>
      <c r="WUA1855" s="401"/>
      <c r="WUB1855" s="401"/>
      <c r="WUC1855" s="401"/>
      <c r="WUD1855" s="401"/>
      <c r="WUE1855" s="401"/>
      <c r="WUF1855" s="401"/>
      <c r="WUG1855" s="401"/>
      <c r="WUH1855" s="401"/>
      <c r="WUI1855" s="401"/>
      <c r="WUJ1855" s="401"/>
      <c r="WUK1855" s="401"/>
      <c r="WUL1855" s="401"/>
      <c r="WUM1855" s="401"/>
      <c r="WUN1855" s="401"/>
      <c r="WUO1855" s="401"/>
      <c r="WUP1855" s="401"/>
      <c r="WUQ1855" s="401"/>
      <c r="WUR1855" s="401"/>
      <c r="WUS1855" s="401"/>
      <c r="WUT1855" s="401"/>
      <c r="WUU1855" s="401"/>
      <c r="WUV1855" s="401"/>
      <c r="WUW1855" s="401"/>
      <c r="WUX1855" s="401"/>
      <c r="WUY1855" s="401"/>
      <c r="WUZ1855" s="401"/>
      <c r="WVA1855" s="401"/>
      <c r="WVB1855" s="401"/>
      <c r="WVC1855" s="401"/>
      <c r="WVD1855" s="401"/>
      <c r="WVE1855" s="401"/>
    </row>
    <row r="1856" spans="1:16125" s="399" customFormat="1">
      <c r="A1856" s="397"/>
      <c r="B1856" s="397"/>
      <c r="C1856" s="400"/>
      <c r="D1856" s="400"/>
      <c r="E1856" s="5026"/>
      <c r="K1856" s="397"/>
      <c r="L1856" s="401"/>
      <c r="M1856" s="401"/>
      <c r="N1856" s="401"/>
      <c r="O1856" s="401"/>
      <c r="P1856" s="401"/>
      <c r="Q1856" s="401"/>
      <c r="R1856" s="401"/>
      <c r="S1856" s="401"/>
      <c r="T1856" s="401"/>
      <c r="U1856" s="401"/>
      <c r="V1856" s="401"/>
      <c r="W1856" s="401"/>
      <c r="X1856" s="401"/>
      <c r="Y1856" s="401"/>
      <c r="Z1856" s="401"/>
      <c r="AA1856" s="401"/>
      <c r="AB1856" s="401"/>
      <c r="AC1856" s="401"/>
      <c r="AD1856" s="401"/>
      <c r="AE1856" s="401"/>
      <c r="AF1856" s="401"/>
      <c r="AG1856" s="401"/>
      <c r="AH1856" s="401"/>
      <c r="AI1856" s="401"/>
      <c r="AJ1856" s="401"/>
      <c r="AK1856" s="401"/>
      <c r="AL1856" s="401"/>
      <c r="AM1856" s="401"/>
      <c r="AN1856" s="401"/>
      <c r="AO1856" s="401"/>
      <c r="AP1856" s="401"/>
      <c r="AQ1856" s="401"/>
      <c r="AR1856" s="401"/>
      <c r="AS1856" s="401"/>
      <c r="AT1856" s="401"/>
      <c r="AU1856" s="401"/>
      <c r="AV1856" s="401"/>
      <c r="AW1856" s="401"/>
      <c r="AX1856" s="401"/>
      <c r="AY1856" s="401"/>
      <c r="AZ1856" s="401"/>
      <c r="BA1856" s="401"/>
      <c r="BB1856" s="401"/>
      <c r="BC1856" s="401"/>
      <c r="BD1856" s="401"/>
      <c r="BE1856" s="401"/>
      <c r="BF1856" s="401"/>
      <c r="BG1856" s="401"/>
      <c r="BH1856" s="401"/>
      <c r="BI1856" s="401"/>
      <c r="BJ1856" s="401"/>
      <c r="BK1856" s="401"/>
      <c r="BL1856" s="401"/>
      <c r="BM1856" s="401"/>
      <c r="BN1856" s="401"/>
      <c r="BO1856" s="401"/>
      <c r="BP1856" s="401"/>
      <c r="BQ1856" s="401"/>
      <c r="BR1856" s="401"/>
      <c r="BS1856" s="401"/>
      <c r="BT1856" s="401"/>
      <c r="BU1856" s="401"/>
      <c r="BV1856" s="401"/>
      <c r="BW1856" s="401"/>
      <c r="BX1856" s="401"/>
      <c r="BY1856" s="401"/>
      <c r="BZ1856" s="401"/>
      <c r="CA1856" s="401"/>
      <c r="CB1856" s="401"/>
      <c r="CC1856" s="401"/>
      <c r="CD1856" s="401"/>
      <c r="CE1856" s="401"/>
      <c r="CF1856" s="401"/>
      <c r="CG1856" s="401"/>
      <c r="CH1856" s="401"/>
      <c r="CI1856" s="401"/>
      <c r="CJ1856" s="401"/>
      <c r="CK1856" s="401"/>
      <c r="CL1856" s="401"/>
      <c r="CM1856" s="401"/>
      <c r="CN1856" s="401"/>
      <c r="CO1856" s="401"/>
      <c r="CP1856" s="401"/>
      <c r="CQ1856" s="401"/>
      <c r="CR1856" s="401"/>
      <c r="CS1856" s="401"/>
      <c r="CT1856" s="401"/>
      <c r="CU1856" s="401"/>
      <c r="CV1856" s="401"/>
      <c r="CW1856" s="401"/>
      <c r="CX1856" s="401"/>
      <c r="CY1856" s="401"/>
      <c r="CZ1856" s="401"/>
      <c r="DA1856" s="401"/>
      <c r="DB1856" s="401"/>
      <c r="DC1856" s="401"/>
      <c r="DD1856" s="401"/>
      <c r="DE1856" s="401"/>
      <c r="DF1856" s="401"/>
      <c r="DG1856" s="401"/>
      <c r="DH1856" s="401"/>
      <c r="DI1856" s="401"/>
      <c r="DJ1856" s="401"/>
      <c r="DK1856" s="401"/>
      <c r="DL1856" s="401"/>
      <c r="DM1856" s="401"/>
      <c r="DN1856" s="401"/>
      <c r="DO1856" s="401"/>
      <c r="DP1856" s="401"/>
      <c r="DQ1856" s="401"/>
      <c r="DR1856" s="401"/>
      <c r="DS1856" s="401"/>
      <c r="DT1856" s="401"/>
      <c r="DU1856" s="401"/>
      <c r="DV1856" s="401"/>
      <c r="DW1856" s="401"/>
      <c r="DX1856" s="401"/>
      <c r="DY1856" s="401"/>
      <c r="DZ1856" s="401"/>
      <c r="EA1856" s="401"/>
      <c r="EB1856" s="401"/>
      <c r="EC1856" s="401"/>
      <c r="ED1856" s="401"/>
      <c r="EE1856" s="401"/>
      <c r="EF1856" s="401"/>
      <c r="EG1856" s="401"/>
      <c r="EH1856" s="401"/>
      <c r="EI1856" s="401"/>
      <c r="EJ1856" s="401"/>
      <c r="EK1856" s="401"/>
      <c r="EL1856" s="401"/>
      <c r="EM1856" s="401"/>
      <c r="EN1856" s="401"/>
      <c r="EO1856" s="401"/>
      <c r="EP1856" s="401"/>
      <c r="EQ1856" s="401"/>
      <c r="ER1856" s="401"/>
      <c r="ES1856" s="401"/>
      <c r="ET1856" s="401"/>
      <c r="EU1856" s="401"/>
      <c r="EV1856" s="401"/>
      <c r="EW1856" s="401"/>
      <c r="EX1856" s="401"/>
      <c r="EY1856" s="401"/>
      <c r="EZ1856" s="401"/>
      <c r="FA1856" s="401"/>
      <c r="FB1856" s="401"/>
      <c r="FC1856" s="401"/>
      <c r="FD1856" s="401"/>
      <c r="FE1856" s="401"/>
      <c r="FF1856" s="401"/>
      <c r="FG1856" s="401"/>
      <c r="FH1856" s="401"/>
      <c r="FI1856" s="401"/>
      <c r="FJ1856" s="401"/>
      <c r="FK1856" s="401"/>
      <c r="FL1856" s="401"/>
      <c r="FM1856" s="401"/>
      <c r="FN1856" s="401"/>
      <c r="FO1856" s="401"/>
      <c r="FP1856" s="401"/>
      <c r="FQ1856" s="401"/>
      <c r="FR1856" s="401"/>
      <c r="FS1856" s="401"/>
      <c r="FT1856" s="401"/>
      <c r="FU1856" s="401"/>
      <c r="FV1856" s="401"/>
      <c r="FW1856" s="401"/>
      <c r="FX1856" s="401"/>
      <c r="FY1856" s="401"/>
      <c r="FZ1856" s="401"/>
      <c r="GA1856" s="401"/>
      <c r="GB1856" s="401"/>
      <c r="GC1856" s="401"/>
      <c r="GD1856" s="401"/>
      <c r="GE1856" s="401"/>
      <c r="GF1856" s="401"/>
      <c r="GG1856" s="401"/>
      <c r="GH1856" s="401"/>
      <c r="GI1856" s="401"/>
      <c r="GJ1856" s="401"/>
      <c r="GK1856" s="401"/>
      <c r="GL1856" s="401"/>
      <c r="GM1856" s="401"/>
      <c r="GN1856" s="401"/>
      <c r="GO1856" s="401"/>
      <c r="GP1856" s="401"/>
      <c r="GQ1856" s="401"/>
      <c r="GR1856" s="401"/>
      <c r="GS1856" s="401"/>
      <c r="GT1856" s="401"/>
      <c r="GU1856" s="401"/>
      <c r="GV1856" s="401"/>
      <c r="GW1856" s="401"/>
      <c r="GX1856" s="401"/>
      <c r="GY1856" s="401"/>
      <c r="GZ1856" s="401"/>
      <c r="HA1856" s="401"/>
      <c r="HB1856" s="401"/>
      <c r="HC1856" s="401"/>
      <c r="HD1856" s="401"/>
      <c r="HE1856" s="401"/>
      <c r="HF1856" s="401"/>
      <c r="HG1856" s="401"/>
      <c r="HH1856" s="401"/>
      <c r="HI1856" s="401"/>
      <c r="HJ1856" s="401"/>
      <c r="HK1856" s="401"/>
      <c r="HL1856" s="401"/>
      <c r="HM1856" s="401"/>
      <c r="HN1856" s="401"/>
      <c r="HO1856" s="401"/>
      <c r="HP1856" s="401"/>
      <c r="HQ1856" s="401"/>
      <c r="HR1856" s="401"/>
      <c r="HS1856" s="401"/>
      <c r="HT1856" s="401"/>
      <c r="HU1856" s="401"/>
      <c r="HV1856" s="401"/>
      <c r="HW1856" s="401"/>
      <c r="HX1856" s="401"/>
      <c r="HY1856" s="401"/>
      <c r="HZ1856" s="401"/>
      <c r="IA1856" s="401"/>
      <c r="IB1856" s="401"/>
      <c r="IC1856" s="401"/>
      <c r="ID1856" s="401"/>
      <c r="IE1856" s="401"/>
      <c r="IF1856" s="401"/>
      <c r="IG1856" s="401"/>
      <c r="IH1856" s="401"/>
      <c r="II1856" s="401"/>
      <c r="IJ1856" s="401"/>
      <c r="IK1856" s="401"/>
      <c r="IL1856" s="401"/>
      <c r="IM1856" s="401"/>
      <c r="IN1856" s="401"/>
      <c r="IO1856" s="401"/>
      <c r="IP1856" s="401"/>
      <c r="IQ1856" s="401"/>
      <c r="IR1856" s="401"/>
      <c r="IS1856" s="401"/>
      <c r="IT1856" s="401"/>
      <c r="IU1856" s="401"/>
      <c r="IV1856" s="401"/>
      <c r="IW1856" s="401"/>
      <c r="IX1856" s="401"/>
      <c r="IY1856" s="401"/>
      <c r="IZ1856" s="401"/>
      <c r="JA1856" s="401"/>
      <c r="JB1856" s="401"/>
      <c r="JC1856" s="401"/>
      <c r="JD1856" s="401"/>
      <c r="JE1856" s="401"/>
      <c r="JF1856" s="401"/>
      <c r="JG1856" s="401"/>
      <c r="JH1856" s="401"/>
      <c r="JI1856" s="401"/>
      <c r="JJ1856" s="401"/>
      <c r="JK1856" s="401"/>
      <c r="JL1856" s="401"/>
      <c r="JM1856" s="401"/>
      <c r="JN1856" s="401"/>
      <c r="JO1856" s="401"/>
      <c r="JP1856" s="401"/>
      <c r="JQ1856" s="401"/>
      <c r="JR1856" s="401"/>
      <c r="JS1856" s="401"/>
      <c r="JT1856" s="401"/>
      <c r="JU1856" s="401"/>
      <c r="JV1856" s="401"/>
      <c r="JW1856" s="401"/>
      <c r="JX1856" s="401"/>
      <c r="JY1856" s="401"/>
      <c r="JZ1856" s="401"/>
      <c r="KA1856" s="401"/>
      <c r="KB1856" s="401"/>
      <c r="KC1856" s="401"/>
      <c r="KD1856" s="401"/>
      <c r="KE1856" s="401"/>
      <c r="KF1856" s="401"/>
      <c r="KG1856" s="401"/>
      <c r="KH1856" s="401"/>
      <c r="KI1856" s="401"/>
      <c r="KJ1856" s="401"/>
      <c r="KK1856" s="401"/>
      <c r="KL1856" s="401"/>
      <c r="KM1856" s="401"/>
      <c r="KN1856" s="401"/>
      <c r="KO1856" s="401"/>
      <c r="KP1856" s="401"/>
      <c r="KQ1856" s="401"/>
      <c r="KR1856" s="401"/>
      <c r="KS1856" s="401"/>
      <c r="KT1856" s="401"/>
      <c r="KU1856" s="401"/>
      <c r="KV1856" s="401"/>
      <c r="KW1856" s="401"/>
      <c r="KX1856" s="401"/>
      <c r="KY1856" s="401"/>
      <c r="KZ1856" s="401"/>
      <c r="LA1856" s="401"/>
      <c r="LB1856" s="401"/>
      <c r="LC1856" s="401"/>
      <c r="LD1856" s="401"/>
      <c r="LE1856" s="401"/>
      <c r="LF1856" s="401"/>
      <c r="LG1856" s="401"/>
      <c r="LH1856" s="401"/>
      <c r="LI1856" s="401"/>
      <c r="LJ1856" s="401"/>
      <c r="LK1856" s="401"/>
      <c r="LL1856" s="401"/>
      <c r="LM1856" s="401"/>
      <c r="LN1856" s="401"/>
      <c r="LO1856" s="401"/>
      <c r="LP1856" s="401"/>
      <c r="LQ1856" s="401"/>
      <c r="LR1856" s="401"/>
      <c r="LS1856" s="401"/>
      <c r="LT1856" s="401"/>
      <c r="LU1856" s="401"/>
      <c r="LV1856" s="401"/>
      <c r="LW1856" s="401"/>
      <c r="LX1856" s="401"/>
      <c r="LY1856" s="401"/>
      <c r="LZ1856" s="401"/>
      <c r="MA1856" s="401"/>
      <c r="MB1856" s="401"/>
      <c r="MC1856" s="401"/>
      <c r="MD1856" s="401"/>
      <c r="ME1856" s="401"/>
      <c r="MF1856" s="401"/>
      <c r="MG1856" s="401"/>
      <c r="MH1856" s="401"/>
      <c r="MI1856" s="401"/>
      <c r="MJ1856" s="401"/>
      <c r="MK1856" s="401"/>
      <c r="ML1856" s="401"/>
      <c r="MM1856" s="401"/>
      <c r="MN1856" s="401"/>
      <c r="MO1856" s="401"/>
      <c r="MP1856" s="401"/>
      <c r="MQ1856" s="401"/>
      <c r="MR1856" s="401"/>
      <c r="MS1856" s="401"/>
      <c r="MT1856" s="401"/>
      <c r="MU1856" s="401"/>
      <c r="MV1856" s="401"/>
      <c r="MW1856" s="401"/>
      <c r="MX1856" s="401"/>
      <c r="MY1856" s="401"/>
      <c r="MZ1856" s="401"/>
      <c r="NA1856" s="401"/>
      <c r="NB1856" s="401"/>
      <c r="NC1856" s="401"/>
      <c r="ND1856" s="401"/>
      <c r="NE1856" s="401"/>
      <c r="NF1856" s="401"/>
      <c r="NG1856" s="401"/>
      <c r="NH1856" s="401"/>
      <c r="NI1856" s="401"/>
      <c r="NJ1856" s="401"/>
      <c r="NK1856" s="401"/>
      <c r="NL1856" s="401"/>
      <c r="NM1856" s="401"/>
      <c r="NN1856" s="401"/>
      <c r="NO1856" s="401"/>
      <c r="NP1856" s="401"/>
      <c r="NQ1856" s="401"/>
      <c r="NR1856" s="401"/>
      <c r="NS1856" s="401"/>
      <c r="NT1856" s="401"/>
      <c r="NU1856" s="401"/>
      <c r="NV1856" s="401"/>
      <c r="NW1856" s="401"/>
      <c r="NX1856" s="401"/>
      <c r="NY1856" s="401"/>
      <c r="NZ1856" s="401"/>
      <c r="OA1856" s="401"/>
      <c r="OB1856" s="401"/>
      <c r="OC1856" s="401"/>
      <c r="OD1856" s="401"/>
      <c r="OE1856" s="401"/>
      <c r="OF1856" s="401"/>
      <c r="OG1856" s="401"/>
      <c r="OH1856" s="401"/>
      <c r="OI1856" s="401"/>
      <c r="OJ1856" s="401"/>
      <c r="OK1856" s="401"/>
      <c r="OL1856" s="401"/>
      <c r="OM1856" s="401"/>
      <c r="ON1856" s="401"/>
      <c r="OO1856" s="401"/>
      <c r="OP1856" s="401"/>
      <c r="OQ1856" s="401"/>
      <c r="OR1856" s="401"/>
      <c r="OS1856" s="401"/>
      <c r="OT1856" s="401"/>
      <c r="OU1856" s="401"/>
      <c r="OV1856" s="401"/>
      <c r="OW1856" s="401"/>
      <c r="OX1856" s="401"/>
      <c r="OY1856" s="401"/>
      <c r="OZ1856" s="401"/>
      <c r="PA1856" s="401"/>
      <c r="PB1856" s="401"/>
      <c r="PC1856" s="401"/>
      <c r="PD1856" s="401"/>
      <c r="PE1856" s="401"/>
      <c r="PF1856" s="401"/>
      <c r="PG1856" s="401"/>
      <c r="PH1856" s="401"/>
      <c r="PI1856" s="401"/>
      <c r="PJ1856" s="401"/>
      <c r="PK1856" s="401"/>
      <c r="PL1856" s="401"/>
      <c r="PM1856" s="401"/>
      <c r="PN1856" s="401"/>
      <c r="PO1856" s="401"/>
      <c r="PP1856" s="401"/>
      <c r="PQ1856" s="401"/>
      <c r="PR1856" s="401"/>
      <c r="PS1856" s="401"/>
      <c r="PT1856" s="401"/>
      <c r="PU1856" s="401"/>
      <c r="PV1856" s="401"/>
      <c r="PW1856" s="401"/>
      <c r="PX1856" s="401"/>
      <c r="PY1856" s="401"/>
      <c r="PZ1856" s="401"/>
      <c r="QA1856" s="401"/>
      <c r="QB1856" s="401"/>
      <c r="QC1856" s="401"/>
      <c r="QD1856" s="401"/>
      <c r="QE1856" s="401"/>
      <c r="QF1856" s="401"/>
      <c r="QG1856" s="401"/>
      <c r="QH1856" s="401"/>
      <c r="QI1856" s="401"/>
      <c r="QJ1856" s="401"/>
      <c r="QK1856" s="401"/>
      <c r="QL1856" s="401"/>
      <c r="QM1856" s="401"/>
      <c r="QN1856" s="401"/>
      <c r="QO1856" s="401"/>
      <c r="QP1856" s="401"/>
      <c r="QQ1856" s="401"/>
      <c r="QR1856" s="401"/>
      <c r="QS1856" s="401"/>
      <c r="QT1856" s="401"/>
      <c r="QU1856" s="401"/>
      <c r="QV1856" s="401"/>
      <c r="QW1856" s="401"/>
      <c r="QX1856" s="401"/>
      <c r="QY1856" s="401"/>
      <c r="QZ1856" s="401"/>
      <c r="RA1856" s="401"/>
      <c r="RB1856" s="401"/>
      <c r="RC1856" s="401"/>
      <c r="RD1856" s="401"/>
      <c r="RE1856" s="401"/>
      <c r="RF1856" s="401"/>
      <c r="RG1856" s="401"/>
      <c r="RH1856" s="401"/>
      <c r="RI1856" s="401"/>
      <c r="RJ1856" s="401"/>
      <c r="RK1856" s="401"/>
      <c r="RL1856" s="401"/>
      <c r="RM1856" s="401"/>
      <c r="RN1856" s="401"/>
      <c r="RO1856" s="401"/>
      <c r="RP1856" s="401"/>
      <c r="RQ1856" s="401"/>
      <c r="RR1856" s="401"/>
      <c r="RS1856" s="401"/>
      <c r="RT1856" s="401"/>
      <c r="RU1856" s="401"/>
      <c r="RV1856" s="401"/>
      <c r="RW1856" s="401"/>
      <c r="RX1856" s="401"/>
      <c r="RY1856" s="401"/>
      <c r="RZ1856" s="401"/>
      <c r="SA1856" s="401"/>
      <c r="SB1856" s="401"/>
      <c r="SC1856" s="401"/>
      <c r="SD1856" s="401"/>
      <c r="SE1856" s="401"/>
      <c r="SF1856" s="401"/>
      <c r="SG1856" s="401"/>
      <c r="SH1856" s="401"/>
      <c r="SI1856" s="401"/>
      <c r="SJ1856" s="401"/>
      <c r="SK1856" s="401"/>
      <c r="SL1856" s="401"/>
      <c r="SM1856" s="401"/>
      <c r="SN1856" s="401"/>
      <c r="SO1856" s="401"/>
      <c r="SP1856" s="401"/>
      <c r="SQ1856" s="401"/>
      <c r="SR1856" s="401"/>
      <c r="SS1856" s="401"/>
      <c r="ST1856" s="401"/>
      <c r="SU1856" s="401"/>
      <c r="SV1856" s="401"/>
      <c r="SW1856" s="401"/>
      <c r="SX1856" s="401"/>
      <c r="SY1856" s="401"/>
      <c r="SZ1856" s="401"/>
      <c r="TA1856" s="401"/>
      <c r="TB1856" s="401"/>
      <c r="TC1856" s="401"/>
      <c r="TD1856" s="401"/>
      <c r="TE1856" s="401"/>
      <c r="TF1856" s="401"/>
      <c r="TG1856" s="401"/>
      <c r="TH1856" s="401"/>
      <c r="TI1856" s="401"/>
      <c r="TJ1856" s="401"/>
      <c r="TK1856" s="401"/>
      <c r="TL1856" s="401"/>
      <c r="TM1856" s="401"/>
      <c r="TN1856" s="401"/>
      <c r="TO1856" s="401"/>
      <c r="TP1856" s="401"/>
      <c r="TQ1856" s="401"/>
      <c r="TR1856" s="401"/>
      <c r="TS1856" s="401"/>
      <c r="TT1856" s="401"/>
      <c r="TU1856" s="401"/>
      <c r="TV1856" s="401"/>
      <c r="TW1856" s="401"/>
      <c r="TX1856" s="401"/>
      <c r="TY1856" s="401"/>
      <c r="TZ1856" s="401"/>
      <c r="UA1856" s="401"/>
      <c r="UB1856" s="401"/>
      <c r="UC1856" s="401"/>
      <c r="UD1856" s="401"/>
      <c r="UE1856" s="401"/>
      <c r="UF1856" s="401"/>
      <c r="UG1856" s="401"/>
      <c r="UH1856" s="401"/>
      <c r="UI1856" s="401"/>
      <c r="UJ1856" s="401"/>
      <c r="UK1856" s="401"/>
      <c r="UL1856" s="401"/>
      <c r="UM1856" s="401"/>
      <c r="UN1856" s="401"/>
      <c r="UO1856" s="401"/>
      <c r="UP1856" s="401"/>
      <c r="UQ1856" s="401"/>
      <c r="UR1856" s="401"/>
      <c r="US1856" s="401"/>
      <c r="UT1856" s="401"/>
      <c r="UU1856" s="401"/>
      <c r="UV1856" s="401"/>
      <c r="UW1856" s="401"/>
      <c r="UX1856" s="401"/>
      <c r="UY1856" s="401"/>
      <c r="UZ1856" s="401"/>
      <c r="VA1856" s="401"/>
      <c r="VB1856" s="401"/>
      <c r="VC1856" s="401"/>
      <c r="VD1856" s="401"/>
      <c r="VE1856" s="401"/>
      <c r="VF1856" s="401"/>
      <c r="VG1856" s="401"/>
      <c r="VH1856" s="401"/>
      <c r="VI1856" s="401"/>
      <c r="VJ1856" s="401"/>
      <c r="VK1856" s="401"/>
      <c r="VL1856" s="401"/>
      <c r="VM1856" s="401"/>
      <c r="VN1856" s="401"/>
      <c r="VO1856" s="401"/>
      <c r="VP1856" s="401"/>
      <c r="VQ1856" s="401"/>
      <c r="VR1856" s="401"/>
      <c r="VS1856" s="401"/>
      <c r="VT1856" s="401"/>
      <c r="VU1856" s="401"/>
      <c r="VV1856" s="401"/>
      <c r="VW1856" s="401"/>
      <c r="VX1856" s="401"/>
      <c r="VY1856" s="401"/>
      <c r="VZ1856" s="401"/>
      <c r="WA1856" s="401"/>
      <c r="WB1856" s="401"/>
      <c r="WC1856" s="401"/>
      <c r="WD1856" s="401"/>
      <c r="WE1856" s="401"/>
      <c r="WF1856" s="401"/>
      <c r="WG1856" s="401"/>
      <c r="WH1856" s="401"/>
      <c r="WI1856" s="401"/>
      <c r="WJ1856" s="401"/>
      <c r="WK1856" s="401"/>
      <c r="WL1856" s="401"/>
      <c r="WM1856" s="401"/>
      <c r="WN1856" s="401"/>
      <c r="WO1856" s="401"/>
      <c r="WP1856" s="401"/>
      <c r="WQ1856" s="401"/>
      <c r="WR1856" s="401"/>
      <c r="WS1856" s="401"/>
      <c r="WT1856" s="401"/>
      <c r="WU1856" s="401"/>
      <c r="WV1856" s="401"/>
      <c r="WW1856" s="401"/>
      <c r="WX1856" s="401"/>
      <c r="WY1856" s="401"/>
      <c r="WZ1856" s="401"/>
      <c r="XA1856" s="401"/>
      <c r="XB1856" s="401"/>
      <c r="XC1856" s="401"/>
      <c r="XD1856" s="401"/>
      <c r="XE1856" s="401"/>
      <c r="XF1856" s="401"/>
      <c r="XG1856" s="401"/>
      <c r="XH1856" s="401"/>
      <c r="XI1856" s="401"/>
      <c r="XJ1856" s="401"/>
      <c r="XK1856" s="401"/>
      <c r="XL1856" s="401"/>
      <c r="XM1856" s="401"/>
      <c r="XN1856" s="401"/>
      <c r="XO1856" s="401"/>
      <c r="XP1856" s="401"/>
      <c r="XQ1856" s="401"/>
      <c r="XR1856" s="401"/>
      <c r="XS1856" s="401"/>
      <c r="XT1856" s="401"/>
      <c r="XU1856" s="401"/>
      <c r="XV1856" s="401"/>
      <c r="XW1856" s="401"/>
      <c r="XX1856" s="401"/>
      <c r="XY1856" s="401"/>
      <c r="XZ1856" s="401"/>
      <c r="YA1856" s="401"/>
      <c r="YB1856" s="401"/>
      <c r="YC1856" s="401"/>
      <c r="YD1856" s="401"/>
      <c r="YE1856" s="401"/>
      <c r="YF1856" s="401"/>
      <c r="YG1856" s="401"/>
      <c r="YH1856" s="401"/>
      <c r="YI1856" s="401"/>
      <c r="YJ1856" s="401"/>
      <c r="YK1856" s="401"/>
      <c r="YL1856" s="401"/>
      <c r="YM1856" s="401"/>
      <c r="YN1856" s="401"/>
      <c r="YO1856" s="401"/>
      <c r="YP1856" s="401"/>
      <c r="YQ1856" s="401"/>
      <c r="YR1856" s="401"/>
      <c r="YS1856" s="401"/>
      <c r="YT1856" s="401"/>
      <c r="YU1856" s="401"/>
      <c r="YV1856" s="401"/>
      <c r="YW1856" s="401"/>
      <c r="YX1856" s="401"/>
      <c r="YY1856" s="401"/>
      <c r="YZ1856" s="401"/>
      <c r="ZA1856" s="401"/>
      <c r="ZB1856" s="401"/>
      <c r="ZC1856" s="401"/>
      <c r="ZD1856" s="401"/>
      <c r="ZE1856" s="401"/>
      <c r="ZF1856" s="401"/>
      <c r="ZG1856" s="401"/>
      <c r="ZH1856" s="401"/>
      <c r="ZI1856" s="401"/>
      <c r="ZJ1856" s="401"/>
      <c r="ZK1856" s="401"/>
      <c r="ZL1856" s="401"/>
      <c r="ZM1856" s="401"/>
      <c r="ZN1856" s="401"/>
      <c r="ZO1856" s="401"/>
      <c r="ZP1856" s="401"/>
      <c r="ZQ1856" s="401"/>
      <c r="ZR1856" s="401"/>
      <c r="ZS1856" s="401"/>
      <c r="ZT1856" s="401"/>
      <c r="ZU1856" s="401"/>
      <c r="ZV1856" s="401"/>
      <c r="ZW1856" s="401"/>
      <c r="ZX1856" s="401"/>
      <c r="ZY1856" s="401"/>
      <c r="ZZ1856" s="401"/>
      <c r="AAA1856" s="401"/>
      <c r="AAB1856" s="401"/>
      <c r="AAC1856" s="401"/>
      <c r="AAD1856" s="401"/>
      <c r="AAE1856" s="401"/>
      <c r="AAF1856" s="401"/>
      <c r="AAG1856" s="401"/>
      <c r="AAH1856" s="401"/>
      <c r="AAI1856" s="401"/>
      <c r="AAJ1856" s="401"/>
      <c r="AAK1856" s="401"/>
      <c r="AAL1856" s="401"/>
      <c r="AAM1856" s="401"/>
      <c r="AAN1856" s="401"/>
      <c r="AAO1856" s="401"/>
      <c r="AAP1856" s="401"/>
      <c r="AAQ1856" s="401"/>
      <c r="AAR1856" s="401"/>
      <c r="AAS1856" s="401"/>
      <c r="AAT1856" s="401"/>
      <c r="AAU1856" s="401"/>
      <c r="AAV1856" s="401"/>
      <c r="AAW1856" s="401"/>
      <c r="AAX1856" s="401"/>
      <c r="AAY1856" s="401"/>
      <c r="AAZ1856" s="401"/>
      <c r="ABA1856" s="401"/>
      <c r="ABB1856" s="401"/>
      <c r="ABC1856" s="401"/>
      <c r="ABD1856" s="401"/>
      <c r="ABE1856" s="401"/>
      <c r="ABF1856" s="401"/>
      <c r="ABG1856" s="401"/>
      <c r="ABH1856" s="401"/>
      <c r="ABI1856" s="401"/>
      <c r="ABJ1856" s="401"/>
      <c r="ABK1856" s="401"/>
      <c r="ABL1856" s="401"/>
      <c r="ABM1856" s="401"/>
      <c r="ABN1856" s="401"/>
      <c r="ABO1856" s="401"/>
      <c r="ABP1856" s="401"/>
      <c r="ABQ1856" s="401"/>
      <c r="ABR1856" s="401"/>
      <c r="ABS1856" s="401"/>
      <c r="ABT1856" s="401"/>
      <c r="ABU1856" s="401"/>
      <c r="ABV1856" s="401"/>
      <c r="ABW1856" s="401"/>
      <c r="ABX1856" s="401"/>
      <c r="ABY1856" s="401"/>
      <c r="ABZ1856" s="401"/>
      <c r="ACA1856" s="401"/>
      <c r="ACB1856" s="401"/>
      <c r="ACC1856" s="401"/>
      <c r="ACD1856" s="401"/>
      <c r="ACE1856" s="401"/>
      <c r="ACF1856" s="401"/>
      <c r="ACG1856" s="401"/>
      <c r="ACH1856" s="401"/>
      <c r="ACI1856" s="401"/>
      <c r="ACJ1856" s="401"/>
      <c r="ACK1856" s="401"/>
      <c r="ACL1856" s="401"/>
      <c r="ACM1856" s="401"/>
      <c r="ACN1856" s="401"/>
      <c r="ACO1856" s="401"/>
      <c r="ACP1856" s="401"/>
      <c r="ACQ1856" s="401"/>
      <c r="ACR1856" s="401"/>
      <c r="ACS1856" s="401"/>
      <c r="ACT1856" s="401"/>
      <c r="ACU1856" s="401"/>
      <c r="ACV1856" s="401"/>
      <c r="ACW1856" s="401"/>
      <c r="ACX1856" s="401"/>
      <c r="ACY1856" s="401"/>
      <c r="ACZ1856" s="401"/>
      <c r="ADA1856" s="401"/>
      <c r="ADB1856" s="401"/>
      <c r="ADC1856" s="401"/>
      <c r="ADD1856" s="401"/>
      <c r="ADE1856" s="401"/>
      <c r="ADF1856" s="401"/>
      <c r="ADG1856" s="401"/>
      <c r="ADH1856" s="401"/>
      <c r="ADI1856" s="401"/>
      <c r="ADJ1856" s="401"/>
      <c r="ADK1856" s="401"/>
      <c r="ADL1856" s="401"/>
      <c r="ADM1856" s="401"/>
      <c r="ADN1856" s="401"/>
      <c r="ADO1856" s="401"/>
      <c r="ADP1856" s="401"/>
      <c r="ADQ1856" s="401"/>
      <c r="ADR1856" s="401"/>
      <c r="ADS1856" s="401"/>
      <c r="ADT1856" s="401"/>
      <c r="ADU1856" s="401"/>
      <c r="ADV1856" s="401"/>
      <c r="ADW1856" s="401"/>
      <c r="ADX1856" s="401"/>
      <c r="ADY1856" s="401"/>
      <c r="ADZ1856" s="401"/>
      <c r="AEA1856" s="401"/>
      <c r="AEB1856" s="401"/>
      <c r="AEC1856" s="401"/>
      <c r="AED1856" s="401"/>
      <c r="AEE1856" s="401"/>
      <c r="AEF1856" s="401"/>
      <c r="AEG1856" s="401"/>
      <c r="AEH1856" s="401"/>
      <c r="AEI1856" s="401"/>
      <c r="AEJ1856" s="401"/>
      <c r="AEK1856" s="401"/>
      <c r="AEL1856" s="401"/>
      <c r="AEM1856" s="401"/>
      <c r="AEN1856" s="401"/>
      <c r="AEO1856" s="401"/>
      <c r="AEP1856" s="401"/>
      <c r="AEQ1856" s="401"/>
      <c r="AER1856" s="401"/>
      <c r="AES1856" s="401"/>
      <c r="AET1856" s="401"/>
      <c r="AEU1856" s="401"/>
      <c r="AEV1856" s="401"/>
      <c r="AEW1856" s="401"/>
      <c r="AEX1856" s="401"/>
      <c r="AEY1856" s="401"/>
      <c r="AEZ1856" s="401"/>
      <c r="AFA1856" s="401"/>
      <c r="AFB1856" s="401"/>
      <c r="AFC1856" s="401"/>
      <c r="AFD1856" s="401"/>
      <c r="AFE1856" s="401"/>
      <c r="AFF1856" s="401"/>
      <c r="AFG1856" s="401"/>
      <c r="AFH1856" s="401"/>
      <c r="AFI1856" s="401"/>
      <c r="AFJ1856" s="401"/>
      <c r="AFK1856" s="401"/>
      <c r="AFL1856" s="401"/>
      <c r="AFM1856" s="401"/>
      <c r="AFN1856" s="401"/>
      <c r="AFO1856" s="401"/>
      <c r="AFP1856" s="401"/>
      <c r="AFQ1856" s="401"/>
      <c r="AFR1856" s="401"/>
      <c r="AFS1856" s="401"/>
      <c r="AFT1856" s="401"/>
      <c r="AFU1856" s="401"/>
      <c r="AFV1856" s="401"/>
      <c r="AFW1856" s="401"/>
      <c r="AFX1856" s="401"/>
      <c r="AFY1856" s="401"/>
      <c r="AFZ1856" s="401"/>
      <c r="AGA1856" s="401"/>
      <c r="AGB1856" s="401"/>
      <c r="AGC1856" s="401"/>
      <c r="AGD1856" s="401"/>
      <c r="AGE1856" s="401"/>
      <c r="AGF1856" s="401"/>
      <c r="AGG1856" s="401"/>
      <c r="AGH1856" s="401"/>
      <c r="AGI1856" s="401"/>
      <c r="AGJ1856" s="401"/>
      <c r="AGK1856" s="401"/>
      <c r="AGL1856" s="401"/>
      <c r="AGM1856" s="401"/>
      <c r="AGN1856" s="401"/>
      <c r="AGO1856" s="401"/>
      <c r="AGP1856" s="401"/>
      <c r="AGQ1856" s="401"/>
      <c r="AGR1856" s="401"/>
      <c r="AGS1856" s="401"/>
      <c r="AGT1856" s="401"/>
      <c r="AGU1856" s="401"/>
      <c r="AGV1856" s="401"/>
      <c r="AGW1856" s="401"/>
      <c r="AGX1856" s="401"/>
      <c r="AGY1856" s="401"/>
      <c r="AGZ1856" s="401"/>
      <c r="AHA1856" s="401"/>
      <c r="AHB1856" s="401"/>
      <c r="AHC1856" s="401"/>
      <c r="AHD1856" s="401"/>
      <c r="AHE1856" s="401"/>
      <c r="AHF1856" s="401"/>
      <c r="AHG1856" s="401"/>
      <c r="AHH1856" s="401"/>
      <c r="AHI1856" s="401"/>
      <c r="AHJ1856" s="401"/>
      <c r="AHK1856" s="401"/>
      <c r="AHL1856" s="401"/>
      <c r="AHM1856" s="401"/>
      <c r="AHN1856" s="401"/>
      <c r="AHO1856" s="401"/>
      <c r="AHP1856" s="401"/>
      <c r="AHQ1856" s="401"/>
      <c r="AHR1856" s="401"/>
      <c r="AHS1856" s="401"/>
      <c r="AHT1856" s="401"/>
      <c r="AHU1856" s="401"/>
      <c r="AHV1856" s="401"/>
      <c r="AHW1856" s="401"/>
      <c r="AHX1856" s="401"/>
      <c r="AHY1856" s="401"/>
      <c r="AHZ1856" s="401"/>
      <c r="AIA1856" s="401"/>
      <c r="AIB1856" s="401"/>
      <c r="AIC1856" s="401"/>
      <c r="AID1856" s="401"/>
      <c r="AIE1856" s="401"/>
      <c r="AIF1856" s="401"/>
      <c r="AIG1856" s="401"/>
      <c r="AIH1856" s="401"/>
      <c r="AII1856" s="401"/>
      <c r="AIJ1856" s="401"/>
      <c r="AIK1856" s="401"/>
      <c r="AIL1856" s="401"/>
      <c r="AIM1856" s="401"/>
      <c r="AIN1856" s="401"/>
      <c r="AIO1856" s="401"/>
      <c r="AIP1856" s="401"/>
      <c r="AIQ1856" s="401"/>
      <c r="AIR1856" s="401"/>
      <c r="AIS1856" s="401"/>
      <c r="AIT1856" s="401"/>
      <c r="AIU1856" s="401"/>
      <c r="AIV1856" s="401"/>
      <c r="AIW1856" s="401"/>
      <c r="AIX1856" s="401"/>
      <c r="AIY1856" s="401"/>
      <c r="AIZ1856" s="401"/>
      <c r="AJA1856" s="401"/>
      <c r="AJB1856" s="401"/>
      <c r="AJC1856" s="401"/>
      <c r="AJD1856" s="401"/>
      <c r="AJE1856" s="401"/>
      <c r="AJF1856" s="401"/>
      <c r="AJG1856" s="401"/>
      <c r="AJH1856" s="401"/>
      <c r="AJI1856" s="401"/>
      <c r="AJJ1856" s="401"/>
      <c r="AJK1856" s="401"/>
      <c r="AJL1856" s="401"/>
      <c r="AJM1856" s="401"/>
      <c r="AJN1856" s="401"/>
      <c r="AJO1856" s="401"/>
      <c r="AJP1856" s="401"/>
      <c r="AJQ1856" s="401"/>
      <c r="AJR1856" s="401"/>
      <c r="AJS1856" s="401"/>
      <c r="AJT1856" s="401"/>
      <c r="AJU1856" s="401"/>
      <c r="AJV1856" s="401"/>
      <c r="AJW1856" s="401"/>
      <c r="AJX1856" s="401"/>
      <c r="AJY1856" s="401"/>
      <c r="AJZ1856" s="401"/>
      <c r="AKA1856" s="401"/>
      <c r="AKB1856" s="401"/>
      <c r="AKC1856" s="401"/>
      <c r="AKD1856" s="401"/>
      <c r="AKE1856" s="401"/>
      <c r="AKF1856" s="401"/>
      <c r="AKG1856" s="401"/>
      <c r="AKH1856" s="401"/>
      <c r="AKI1856" s="401"/>
      <c r="AKJ1856" s="401"/>
      <c r="AKK1856" s="401"/>
      <c r="AKL1856" s="401"/>
      <c r="AKM1856" s="401"/>
      <c r="AKN1856" s="401"/>
      <c r="AKO1856" s="401"/>
      <c r="AKP1856" s="401"/>
      <c r="AKQ1856" s="401"/>
      <c r="AKR1856" s="401"/>
      <c r="AKS1856" s="401"/>
      <c r="AKT1856" s="401"/>
      <c r="AKU1856" s="401"/>
      <c r="AKV1856" s="401"/>
      <c r="AKW1856" s="401"/>
      <c r="AKX1856" s="401"/>
      <c r="AKY1856" s="401"/>
      <c r="AKZ1856" s="401"/>
      <c r="ALA1856" s="401"/>
      <c r="ALB1856" s="401"/>
      <c r="ALC1856" s="401"/>
      <c r="ALD1856" s="401"/>
      <c r="ALE1856" s="401"/>
      <c r="ALF1856" s="401"/>
      <c r="ALG1856" s="401"/>
      <c r="ALH1856" s="401"/>
      <c r="ALI1856" s="401"/>
      <c r="ALJ1856" s="401"/>
      <c r="ALK1856" s="401"/>
      <c r="ALL1856" s="401"/>
      <c r="ALM1856" s="401"/>
      <c r="ALN1856" s="401"/>
      <c r="ALO1856" s="401"/>
      <c r="ALP1856" s="401"/>
      <c r="ALQ1856" s="401"/>
      <c r="ALR1856" s="401"/>
      <c r="ALS1856" s="401"/>
      <c r="ALT1856" s="401"/>
      <c r="ALU1856" s="401"/>
      <c r="ALV1856" s="401"/>
      <c r="ALW1856" s="401"/>
      <c r="ALX1856" s="401"/>
      <c r="ALY1856" s="401"/>
      <c r="ALZ1856" s="401"/>
      <c r="AMA1856" s="401"/>
      <c r="AMB1856" s="401"/>
      <c r="AMC1856" s="401"/>
      <c r="AMD1856" s="401"/>
      <c r="AME1856" s="401"/>
      <c r="AMF1856" s="401"/>
      <c r="AMG1856" s="401"/>
      <c r="AMH1856" s="401"/>
      <c r="AMI1856" s="401"/>
      <c r="AMJ1856" s="401"/>
      <c r="AMK1856" s="401"/>
      <c r="AML1856" s="401"/>
      <c r="AMM1856" s="401"/>
      <c r="AMN1856" s="401"/>
      <c r="AMO1856" s="401"/>
      <c r="AMP1856" s="401"/>
      <c r="AMQ1856" s="401"/>
      <c r="AMR1856" s="401"/>
      <c r="AMS1856" s="401"/>
      <c r="AMT1856" s="401"/>
      <c r="AMU1856" s="401"/>
      <c r="AMV1856" s="401"/>
      <c r="AMW1856" s="401"/>
      <c r="AMX1856" s="401"/>
      <c r="AMY1856" s="401"/>
      <c r="AMZ1856" s="401"/>
      <c r="ANA1856" s="401"/>
      <c r="ANB1856" s="401"/>
      <c r="ANC1856" s="401"/>
      <c r="AND1856" s="401"/>
      <c r="ANE1856" s="401"/>
      <c r="ANF1856" s="401"/>
      <c r="ANG1856" s="401"/>
      <c r="ANH1856" s="401"/>
      <c r="ANI1856" s="401"/>
      <c r="ANJ1856" s="401"/>
      <c r="ANK1856" s="401"/>
      <c r="ANL1856" s="401"/>
      <c r="ANM1856" s="401"/>
      <c r="ANN1856" s="401"/>
      <c r="ANO1856" s="401"/>
      <c r="ANP1856" s="401"/>
      <c r="ANQ1856" s="401"/>
      <c r="ANR1856" s="401"/>
      <c r="ANS1856" s="401"/>
      <c r="ANT1856" s="401"/>
      <c r="ANU1856" s="401"/>
      <c r="ANV1856" s="401"/>
      <c r="ANW1856" s="401"/>
      <c r="ANX1856" s="401"/>
      <c r="ANY1856" s="401"/>
      <c r="ANZ1856" s="401"/>
      <c r="AOA1856" s="401"/>
      <c r="AOB1856" s="401"/>
      <c r="AOC1856" s="401"/>
      <c r="AOD1856" s="401"/>
      <c r="AOE1856" s="401"/>
      <c r="AOF1856" s="401"/>
      <c r="AOG1856" s="401"/>
      <c r="AOH1856" s="401"/>
      <c r="AOI1856" s="401"/>
      <c r="AOJ1856" s="401"/>
      <c r="AOK1856" s="401"/>
      <c r="AOL1856" s="401"/>
      <c r="AOM1856" s="401"/>
      <c r="AON1856" s="401"/>
      <c r="AOO1856" s="401"/>
      <c r="AOP1856" s="401"/>
      <c r="AOQ1856" s="401"/>
      <c r="AOR1856" s="401"/>
      <c r="AOS1856" s="401"/>
      <c r="AOT1856" s="401"/>
      <c r="AOU1856" s="401"/>
      <c r="AOV1856" s="401"/>
      <c r="AOW1856" s="401"/>
      <c r="AOX1856" s="401"/>
      <c r="AOY1856" s="401"/>
      <c r="AOZ1856" s="401"/>
      <c r="APA1856" s="401"/>
      <c r="APB1856" s="401"/>
      <c r="APC1856" s="401"/>
      <c r="APD1856" s="401"/>
      <c r="APE1856" s="401"/>
      <c r="APF1856" s="401"/>
      <c r="APG1856" s="401"/>
      <c r="APH1856" s="401"/>
      <c r="API1856" s="401"/>
      <c r="APJ1856" s="401"/>
      <c r="APK1856" s="401"/>
      <c r="APL1856" s="401"/>
      <c r="APM1856" s="401"/>
      <c r="APN1856" s="401"/>
      <c r="APO1856" s="401"/>
      <c r="APP1856" s="401"/>
      <c r="APQ1856" s="401"/>
      <c r="APR1856" s="401"/>
      <c r="APS1856" s="401"/>
      <c r="APT1856" s="401"/>
      <c r="APU1856" s="401"/>
      <c r="APV1856" s="401"/>
      <c r="APW1856" s="401"/>
      <c r="APX1856" s="401"/>
      <c r="APY1856" s="401"/>
      <c r="APZ1856" s="401"/>
      <c r="AQA1856" s="401"/>
      <c r="AQB1856" s="401"/>
      <c r="AQC1856" s="401"/>
      <c r="AQD1856" s="401"/>
      <c r="AQE1856" s="401"/>
      <c r="AQF1856" s="401"/>
      <c r="AQG1856" s="401"/>
      <c r="AQH1856" s="401"/>
      <c r="AQI1856" s="401"/>
      <c r="AQJ1856" s="401"/>
      <c r="AQK1856" s="401"/>
      <c r="AQL1856" s="401"/>
      <c r="AQM1856" s="401"/>
      <c r="AQN1856" s="401"/>
      <c r="AQO1856" s="401"/>
      <c r="AQP1856" s="401"/>
      <c r="AQQ1856" s="401"/>
      <c r="AQR1856" s="401"/>
      <c r="AQS1856" s="401"/>
      <c r="AQT1856" s="401"/>
      <c r="AQU1856" s="401"/>
      <c r="AQV1856" s="401"/>
      <c r="AQW1856" s="401"/>
      <c r="AQX1856" s="401"/>
      <c r="AQY1856" s="401"/>
      <c r="AQZ1856" s="401"/>
      <c r="ARA1856" s="401"/>
      <c r="ARB1856" s="401"/>
      <c r="ARC1856" s="401"/>
      <c r="ARD1856" s="401"/>
      <c r="ARE1856" s="401"/>
      <c r="ARF1856" s="401"/>
      <c r="ARG1856" s="401"/>
      <c r="ARH1856" s="401"/>
      <c r="ARI1856" s="401"/>
      <c r="ARJ1856" s="401"/>
      <c r="ARK1856" s="401"/>
      <c r="ARL1856" s="401"/>
      <c r="ARM1856" s="401"/>
      <c r="ARN1856" s="401"/>
      <c r="ARO1856" s="401"/>
      <c r="ARP1856" s="401"/>
      <c r="ARQ1856" s="401"/>
      <c r="ARR1856" s="401"/>
      <c r="ARS1856" s="401"/>
      <c r="ART1856" s="401"/>
      <c r="ARU1856" s="401"/>
      <c r="ARV1856" s="401"/>
      <c r="ARW1856" s="401"/>
      <c r="ARX1856" s="401"/>
      <c r="ARY1856" s="401"/>
      <c r="ARZ1856" s="401"/>
      <c r="ASA1856" s="401"/>
      <c r="ASB1856" s="401"/>
      <c r="ASC1856" s="401"/>
      <c r="ASD1856" s="401"/>
      <c r="ASE1856" s="401"/>
      <c r="ASF1856" s="401"/>
      <c r="ASG1856" s="401"/>
      <c r="ASH1856" s="401"/>
      <c r="ASI1856" s="401"/>
      <c r="ASJ1856" s="401"/>
      <c r="ASK1856" s="401"/>
      <c r="ASL1856" s="401"/>
      <c r="ASM1856" s="401"/>
      <c r="ASN1856" s="401"/>
      <c r="ASO1856" s="401"/>
      <c r="ASP1856" s="401"/>
      <c r="ASQ1856" s="401"/>
      <c r="ASR1856" s="401"/>
      <c r="ASS1856" s="401"/>
      <c r="AST1856" s="401"/>
      <c r="ASU1856" s="401"/>
      <c r="ASV1856" s="401"/>
      <c r="ASW1856" s="401"/>
      <c r="ASX1856" s="401"/>
      <c r="ASY1856" s="401"/>
      <c r="ASZ1856" s="401"/>
      <c r="ATA1856" s="401"/>
      <c r="ATB1856" s="401"/>
      <c r="ATC1856" s="401"/>
      <c r="ATD1856" s="401"/>
      <c r="ATE1856" s="401"/>
      <c r="ATF1856" s="401"/>
      <c r="ATG1856" s="401"/>
      <c r="ATH1856" s="401"/>
      <c r="ATI1856" s="401"/>
      <c r="ATJ1856" s="401"/>
      <c r="ATK1856" s="401"/>
      <c r="ATL1856" s="401"/>
      <c r="ATM1856" s="401"/>
      <c r="ATN1856" s="401"/>
      <c r="ATO1856" s="401"/>
      <c r="ATP1856" s="401"/>
      <c r="ATQ1856" s="401"/>
      <c r="ATR1856" s="401"/>
      <c r="ATS1856" s="401"/>
      <c r="ATT1856" s="401"/>
      <c r="ATU1856" s="401"/>
      <c r="ATV1856" s="401"/>
      <c r="ATW1856" s="401"/>
      <c r="ATX1856" s="401"/>
      <c r="ATY1856" s="401"/>
      <c r="ATZ1856" s="401"/>
      <c r="AUA1856" s="401"/>
      <c r="AUB1856" s="401"/>
      <c r="AUC1856" s="401"/>
      <c r="AUD1856" s="401"/>
      <c r="AUE1856" s="401"/>
      <c r="AUF1856" s="401"/>
      <c r="AUG1856" s="401"/>
      <c r="AUH1856" s="401"/>
      <c r="AUI1856" s="401"/>
      <c r="AUJ1856" s="401"/>
      <c r="AUK1856" s="401"/>
      <c r="AUL1856" s="401"/>
      <c r="AUM1856" s="401"/>
      <c r="AUN1856" s="401"/>
      <c r="AUO1856" s="401"/>
      <c r="AUP1856" s="401"/>
      <c r="AUQ1856" s="401"/>
      <c r="AUR1856" s="401"/>
      <c r="AUS1856" s="401"/>
      <c r="AUT1856" s="401"/>
      <c r="AUU1856" s="401"/>
      <c r="AUV1856" s="401"/>
      <c r="AUW1856" s="401"/>
      <c r="AUX1856" s="401"/>
      <c r="AUY1856" s="401"/>
      <c r="AUZ1856" s="401"/>
      <c r="AVA1856" s="401"/>
      <c r="AVB1856" s="401"/>
      <c r="AVC1856" s="401"/>
      <c r="AVD1856" s="401"/>
      <c r="AVE1856" s="401"/>
      <c r="AVF1856" s="401"/>
      <c r="AVG1856" s="401"/>
      <c r="AVH1856" s="401"/>
      <c r="AVI1856" s="401"/>
      <c r="AVJ1856" s="401"/>
      <c r="AVK1856" s="401"/>
      <c r="AVL1856" s="401"/>
      <c r="AVM1856" s="401"/>
      <c r="AVN1856" s="401"/>
      <c r="AVO1856" s="401"/>
      <c r="AVP1856" s="401"/>
      <c r="AVQ1856" s="401"/>
      <c r="AVR1856" s="401"/>
      <c r="AVS1856" s="401"/>
      <c r="AVT1856" s="401"/>
      <c r="AVU1856" s="401"/>
      <c r="AVV1856" s="401"/>
      <c r="AVW1856" s="401"/>
      <c r="AVX1856" s="401"/>
      <c r="AVY1856" s="401"/>
      <c r="AVZ1856" s="401"/>
      <c r="AWA1856" s="401"/>
      <c r="AWB1856" s="401"/>
      <c r="AWC1856" s="401"/>
      <c r="AWD1856" s="401"/>
      <c r="AWE1856" s="401"/>
      <c r="AWF1856" s="401"/>
      <c r="AWG1856" s="401"/>
      <c r="AWH1856" s="401"/>
      <c r="AWI1856" s="401"/>
      <c r="AWJ1856" s="401"/>
      <c r="AWK1856" s="401"/>
      <c r="AWL1856" s="401"/>
      <c r="AWM1856" s="401"/>
      <c r="AWN1856" s="401"/>
      <c r="AWO1856" s="401"/>
      <c r="AWP1856" s="401"/>
      <c r="AWQ1856" s="401"/>
      <c r="AWR1856" s="401"/>
      <c r="AWS1856" s="401"/>
      <c r="AWT1856" s="401"/>
      <c r="AWU1856" s="401"/>
      <c r="AWV1856" s="401"/>
      <c r="AWW1856" s="401"/>
      <c r="AWX1856" s="401"/>
      <c r="AWY1856" s="401"/>
      <c r="AWZ1856" s="401"/>
      <c r="AXA1856" s="401"/>
      <c r="AXB1856" s="401"/>
      <c r="AXC1856" s="401"/>
      <c r="AXD1856" s="401"/>
      <c r="AXE1856" s="401"/>
      <c r="AXF1856" s="401"/>
      <c r="AXG1856" s="401"/>
      <c r="AXH1856" s="401"/>
      <c r="AXI1856" s="401"/>
      <c r="AXJ1856" s="401"/>
      <c r="AXK1856" s="401"/>
      <c r="AXL1856" s="401"/>
      <c r="AXM1856" s="401"/>
      <c r="AXN1856" s="401"/>
      <c r="AXO1856" s="401"/>
      <c r="AXP1856" s="401"/>
      <c r="AXQ1856" s="401"/>
      <c r="AXR1856" s="401"/>
      <c r="AXS1856" s="401"/>
      <c r="AXT1856" s="401"/>
      <c r="AXU1856" s="401"/>
      <c r="AXV1856" s="401"/>
      <c r="AXW1856" s="401"/>
      <c r="AXX1856" s="401"/>
      <c r="AXY1856" s="401"/>
      <c r="AXZ1856" s="401"/>
      <c r="AYA1856" s="401"/>
      <c r="AYB1856" s="401"/>
      <c r="AYC1856" s="401"/>
      <c r="AYD1856" s="401"/>
      <c r="AYE1856" s="401"/>
      <c r="AYF1856" s="401"/>
      <c r="AYG1856" s="401"/>
      <c r="AYH1856" s="401"/>
      <c r="AYI1856" s="401"/>
      <c r="AYJ1856" s="401"/>
      <c r="AYK1856" s="401"/>
      <c r="AYL1856" s="401"/>
      <c r="AYM1856" s="401"/>
      <c r="AYN1856" s="401"/>
      <c r="AYO1856" s="401"/>
      <c r="AYP1856" s="401"/>
      <c r="AYQ1856" s="401"/>
      <c r="AYR1856" s="401"/>
      <c r="AYS1856" s="401"/>
      <c r="AYT1856" s="401"/>
      <c r="AYU1856" s="401"/>
      <c r="AYV1856" s="401"/>
      <c r="AYW1856" s="401"/>
      <c r="AYX1856" s="401"/>
      <c r="AYY1856" s="401"/>
      <c r="AYZ1856" s="401"/>
      <c r="AZA1856" s="401"/>
      <c r="AZB1856" s="401"/>
      <c r="AZC1856" s="401"/>
      <c r="AZD1856" s="401"/>
      <c r="AZE1856" s="401"/>
      <c r="AZF1856" s="401"/>
      <c r="AZG1856" s="401"/>
      <c r="AZH1856" s="401"/>
      <c r="AZI1856" s="401"/>
      <c r="AZJ1856" s="401"/>
      <c r="AZK1856" s="401"/>
      <c r="AZL1856" s="401"/>
      <c r="AZM1856" s="401"/>
      <c r="AZN1856" s="401"/>
      <c r="AZO1856" s="401"/>
      <c r="AZP1856" s="401"/>
      <c r="AZQ1856" s="401"/>
      <c r="AZR1856" s="401"/>
      <c r="AZS1856" s="401"/>
      <c r="AZT1856" s="401"/>
      <c r="AZU1856" s="401"/>
      <c r="AZV1856" s="401"/>
      <c r="AZW1856" s="401"/>
      <c r="AZX1856" s="401"/>
      <c r="AZY1856" s="401"/>
      <c r="AZZ1856" s="401"/>
      <c r="BAA1856" s="401"/>
      <c r="BAB1856" s="401"/>
      <c r="BAC1856" s="401"/>
      <c r="BAD1856" s="401"/>
      <c r="BAE1856" s="401"/>
      <c r="BAF1856" s="401"/>
      <c r="BAG1856" s="401"/>
      <c r="BAH1856" s="401"/>
      <c r="BAI1856" s="401"/>
      <c r="BAJ1856" s="401"/>
      <c r="BAK1856" s="401"/>
      <c r="BAL1856" s="401"/>
      <c r="BAM1856" s="401"/>
      <c r="BAN1856" s="401"/>
      <c r="BAO1856" s="401"/>
      <c r="BAP1856" s="401"/>
      <c r="BAQ1856" s="401"/>
      <c r="BAR1856" s="401"/>
      <c r="BAS1856" s="401"/>
      <c r="BAT1856" s="401"/>
      <c r="BAU1856" s="401"/>
      <c r="BAV1856" s="401"/>
      <c r="BAW1856" s="401"/>
      <c r="BAX1856" s="401"/>
      <c r="BAY1856" s="401"/>
      <c r="BAZ1856" s="401"/>
      <c r="BBA1856" s="401"/>
      <c r="BBB1856" s="401"/>
      <c r="BBC1856" s="401"/>
      <c r="BBD1856" s="401"/>
      <c r="BBE1856" s="401"/>
      <c r="BBF1856" s="401"/>
      <c r="BBG1856" s="401"/>
      <c r="BBH1856" s="401"/>
      <c r="BBI1856" s="401"/>
      <c r="BBJ1856" s="401"/>
      <c r="BBK1856" s="401"/>
      <c r="BBL1856" s="401"/>
      <c r="BBM1856" s="401"/>
      <c r="BBN1856" s="401"/>
      <c r="BBO1856" s="401"/>
      <c r="BBP1856" s="401"/>
      <c r="BBQ1856" s="401"/>
      <c r="BBR1856" s="401"/>
      <c r="BBS1856" s="401"/>
      <c r="BBT1856" s="401"/>
      <c r="BBU1856" s="401"/>
      <c r="BBV1856" s="401"/>
      <c r="BBW1856" s="401"/>
      <c r="BBX1856" s="401"/>
      <c r="BBY1856" s="401"/>
      <c r="BBZ1856" s="401"/>
      <c r="BCA1856" s="401"/>
      <c r="BCB1856" s="401"/>
      <c r="BCC1856" s="401"/>
      <c r="BCD1856" s="401"/>
      <c r="BCE1856" s="401"/>
      <c r="BCF1856" s="401"/>
      <c r="BCG1856" s="401"/>
      <c r="BCH1856" s="401"/>
      <c r="BCI1856" s="401"/>
      <c r="BCJ1856" s="401"/>
      <c r="BCK1856" s="401"/>
      <c r="BCL1856" s="401"/>
      <c r="BCM1856" s="401"/>
      <c r="BCN1856" s="401"/>
      <c r="BCO1856" s="401"/>
      <c r="BCP1856" s="401"/>
      <c r="BCQ1856" s="401"/>
      <c r="BCR1856" s="401"/>
      <c r="BCS1856" s="401"/>
      <c r="BCT1856" s="401"/>
      <c r="BCU1856" s="401"/>
      <c r="BCV1856" s="401"/>
      <c r="BCW1856" s="401"/>
      <c r="BCX1856" s="401"/>
      <c r="BCY1856" s="401"/>
      <c r="BCZ1856" s="401"/>
      <c r="BDA1856" s="401"/>
      <c r="BDB1856" s="401"/>
      <c r="BDC1856" s="401"/>
      <c r="BDD1856" s="401"/>
      <c r="BDE1856" s="401"/>
      <c r="BDF1856" s="401"/>
      <c r="BDG1856" s="401"/>
      <c r="BDH1856" s="401"/>
      <c r="BDI1856" s="401"/>
      <c r="BDJ1856" s="401"/>
      <c r="BDK1856" s="401"/>
      <c r="BDL1856" s="401"/>
      <c r="BDM1856" s="401"/>
      <c r="BDN1856" s="401"/>
      <c r="BDO1856" s="401"/>
      <c r="BDP1856" s="401"/>
      <c r="BDQ1856" s="401"/>
      <c r="BDR1856" s="401"/>
      <c r="BDS1856" s="401"/>
      <c r="BDT1856" s="401"/>
      <c r="BDU1856" s="401"/>
      <c r="BDV1856" s="401"/>
      <c r="BDW1856" s="401"/>
      <c r="BDX1856" s="401"/>
      <c r="BDY1856" s="401"/>
      <c r="BDZ1856" s="401"/>
      <c r="BEA1856" s="401"/>
      <c r="BEB1856" s="401"/>
      <c r="BEC1856" s="401"/>
      <c r="BED1856" s="401"/>
      <c r="BEE1856" s="401"/>
      <c r="BEF1856" s="401"/>
      <c r="BEG1856" s="401"/>
      <c r="BEH1856" s="401"/>
      <c r="BEI1856" s="401"/>
      <c r="BEJ1856" s="401"/>
      <c r="BEK1856" s="401"/>
      <c r="BEL1856" s="401"/>
      <c r="BEM1856" s="401"/>
      <c r="BEN1856" s="401"/>
      <c r="BEO1856" s="401"/>
      <c r="BEP1856" s="401"/>
      <c r="BEQ1856" s="401"/>
      <c r="BER1856" s="401"/>
      <c r="BES1856" s="401"/>
      <c r="BET1856" s="401"/>
      <c r="BEU1856" s="401"/>
      <c r="BEV1856" s="401"/>
      <c r="BEW1856" s="401"/>
      <c r="BEX1856" s="401"/>
      <c r="BEY1856" s="401"/>
      <c r="BEZ1856" s="401"/>
      <c r="BFA1856" s="401"/>
      <c r="BFB1856" s="401"/>
      <c r="BFC1856" s="401"/>
      <c r="BFD1856" s="401"/>
      <c r="BFE1856" s="401"/>
      <c r="BFF1856" s="401"/>
      <c r="BFG1856" s="401"/>
      <c r="BFH1856" s="401"/>
      <c r="BFI1856" s="401"/>
      <c r="BFJ1856" s="401"/>
      <c r="BFK1856" s="401"/>
      <c r="BFL1856" s="401"/>
      <c r="BFM1856" s="401"/>
      <c r="BFN1856" s="401"/>
      <c r="BFO1856" s="401"/>
      <c r="BFP1856" s="401"/>
      <c r="BFQ1856" s="401"/>
      <c r="BFR1856" s="401"/>
      <c r="BFS1856" s="401"/>
      <c r="BFT1856" s="401"/>
      <c r="BFU1856" s="401"/>
      <c r="BFV1856" s="401"/>
      <c r="BFW1856" s="401"/>
      <c r="BFX1856" s="401"/>
      <c r="BFY1856" s="401"/>
      <c r="BFZ1856" s="401"/>
      <c r="BGA1856" s="401"/>
      <c r="BGB1856" s="401"/>
      <c r="BGC1856" s="401"/>
      <c r="BGD1856" s="401"/>
      <c r="BGE1856" s="401"/>
      <c r="BGF1856" s="401"/>
      <c r="BGG1856" s="401"/>
      <c r="BGH1856" s="401"/>
      <c r="BGI1856" s="401"/>
      <c r="BGJ1856" s="401"/>
      <c r="BGK1856" s="401"/>
      <c r="BGL1856" s="401"/>
      <c r="BGM1856" s="401"/>
      <c r="BGN1856" s="401"/>
      <c r="BGO1856" s="401"/>
      <c r="BGP1856" s="401"/>
      <c r="BGQ1856" s="401"/>
      <c r="BGR1856" s="401"/>
      <c r="BGS1856" s="401"/>
      <c r="BGT1856" s="401"/>
      <c r="BGU1856" s="401"/>
      <c r="BGV1856" s="401"/>
      <c r="BGW1856" s="401"/>
      <c r="BGX1856" s="401"/>
      <c r="BGY1856" s="401"/>
      <c r="BGZ1856" s="401"/>
      <c r="BHA1856" s="401"/>
      <c r="BHB1856" s="401"/>
      <c r="BHC1856" s="401"/>
      <c r="BHD1856" s="401"/>
      <c r="BHE1856" s="401"/>
      <c r="BHF1856" s="401"/>
      <c r="BHG1856" s="401"/>
      <c r="BHH1856" s="401"/>
      <c r="BHI1856" s="401"/>
      <c r="BHJ1856" s="401"/>
      <c r="BHK1856" s="401"/>
      <c r="BHL1856" s="401"/>
      <c r="BHM1856" s="401"/>
      <c r="BHN1856" s="401"/>
      <c r="BHO1856" s="401"/>
      <c r="BHP1856" s="401"/>
      <c r="BHQ1856" s="401"/>
      <c r="BHR1856" s="401"/>
      <c r="BHS1856" s="401"/>
      <c r="BHT1856" s="401"/>
      <c r="BHU1856" s="401"/>
      <c r="BHV1856" s="401"/>
      <c r="BHW1856" s="401"/>
      <c r="BHX1856" s="401"/>
      <c r="BHY1856" s="401"/>
      <c r="BHZ1856" s="401"/>
      <c r="BIA1856" s="401"/>
      <c r="BIB1856" s="401"/>
      <c r="BIC1856" s="401"/>
      <c r="BID1856" s="401"/>
      <c r="BIE1856" s="401"/>
      <c r="BIF1856" s="401"/>
      <c r="BIG1856" s="401"/>
      <c r="BIH1856" s="401"/>
      <c r="BII1856" s="401"/>
      <c r="BIJ1856" s="401"/>
      <c r="BIK1856" s="401"/>
      <c r="BIL1856" s="401"/>
      <c r="BIM1856" s="401"/>
      <c r="BIN1856" s="401"/>
      <c r="BIO1856" s="401"/>
      <c r="BIP1856" s="401"/>
      <c r="BIQ1856" s="401"/>
      <c r="BIR1856" s="401"/>
      <c r="BIS1856" s="401"/>
      <c r="BIT1856" s="401"/>
      <c r="BIU1856" s="401"/>
      <c r="BIV1856" s="401"/>
      <c r="BIW1856" s="401"/>
      <c r="BIX1856" s="401"/>
      <c r="BIY1856" s="401"/>
      <c r="BIZ1856" s="401"/>
      <c r="BJA1856" s="401"/>
      <c r="BJB1856" s="401"/>
      <c r="BJC1856" s="401"/>
      <c r="BJD1856" s="401"/>
      <c r="BJE1856" s="401"/>
      <c r="BJF1856" s="401"/>
      <c r="BJG1856" s="401"/>
      <c r="BJH1856" s="401"/>
      <c r="BJI1856" s="401"/>
      <c r="BJJ1856" s="401"/>
      <c r="BJK1856" s="401"/>
      <c r="BJL1856" s="401"/>
      <c r="BJM1856" s="401"/>
      <c r="BJN1856" s="401"/>
      <c r="BJO1856" s="401"/>
      <c r="BJP1856" s="401"/>
      <c r="BJQ1856" s="401"/>
      <c r="BJR1856" s="401"/>
      <c r="BJS1856" s="401"/>
      <c r="BJT1856" s="401"/>
      <c r="BJU1856" s="401"/>
      <c r="BJV1856" s="401"/>
      <c r="BJW1856" s="401"/>
      <c r="BJX1856" s="401"/>
      <c r="BJY1856" s="401"/>
      <c r="BJZ1856" s="401"/>
      <c r="BKA1856" s="401"/>
      <c r="BKB1856" s="401"/>
      <c r="BKC1856" s="401"/>
      <c r="BKD1856" s="401"/>
      <c r="BKE1856" s="401"/>
      <c r="BKF1856" s="401"/>
      <c r="BKG1856" s="401"/>
      <c r="BKH1856" s="401"/>
      <c r="BKI1856" s="401"/>
      <c r="BKJ1856" s="401"/>
      <c r="BKK1856" s="401"/>
      <c r="BKL1856" s="401"/>
      <c r="BKM1856" s="401"/>
      <c r="BKN1856" s="401"/>
      <c r="BKO1856" s="401"/>
      <c r="BKP1856" s="401"/>
      <c r="BKQ1856" s="401"/>
      <c r="BKR1856" s="401"/>
      <c r="BKS1856" s="401"/>
      <c r="BKT1856" s="401"/>
      <c r="BKU1856" s="401"/>
      <c r="BKV1856" s="401"/>
      <c r="BKW1856" s="401"/>
      <c r="BKX1856" s="401"/>
      <c r="BKY1856" s="401"/>
      <c r="BKZ1856" s="401"/>
      <c r="BLA1856" s="401"/>
      <c r="BLB1856" s="401"/>
      <c r="BLC1856" s="401"/>
      <c r="BLD1856" s="401"/>
      <c r="BLE1856" s="401"/>
      <c r="BLF1856" s="401"/>
      <c r="BLG1856" s="401"/>
      <c r="BLH1856" s="401"/>
      <c r="BLI1856" s="401"/>
      <c r="BLJ1856" s="401"/>
      <c r="BLK1856" s="401"/>
      <c r="BLL1856" s="401"/>
      <c r="BLM1856" s="401"/>
      <c r="BLN1856" s="401"/>
      <c r="BLO1856" s="401"/>
      <c r="BLP1856" s="401"/>
      <c r="BLQ1856" s="401"/>
      <c r="BLR1856" s="401"/>
      <c r="BLS1856" s="401"/>
      <c r="BLT1856" s="401"/>
      <c r="BLU1856" s="401"/>
      <c r="BLV1856" s="401"/>
      <c r="BLW1856" s="401"/>
      <c r="BLX1856" s="401"/>
      <c r="BLY1856" s="401"/>
      <c r="BLZ1856" s="401"/>
      <c r="BMA1856" s="401"/>
      <c r="BMB1856" s="401"/>
      <c r="BMC1856" s="401"/>
      <c r="BMD1856" s="401"/>
      <c r="BME1856" s="401"/>
      <c r="BMF1856" s="401"/>
      <c r="BMG1856" s="401"/>
      <c r="BMH1856" s="401"/>
      <c r="BMI1856" s="401"/>
      <c r="BMJ1856" s="401"/>
      <c r="BMK1856" s="401"/>
      <c r="BML1856" s="401"/>
      <c r="BMM1856" s="401"/>
      <c r="BMN1856" s="401"/>
      <c r="BMO1856" s="401"/>
      <c r="BMP1856" s="401"/>
      <c r="BMQ1856" s="401"/>
      <c r="BMR1856" s="401"/>
      <c r="BMS1856" s="401"/>
      <c r="BMT1856" s="401"/>
      <c r="BMU1856" s="401"/>
      <c r="BMV1856" s="401"/>
      <c r="BMW1856" s="401"/>
      <c r="BMX1856" s="401"/>
      <c r="BMY1856" s="401"/>
      <c r="BMZ1856" s="401"/>
      <c r="BNA1856" s="401"/>
      <c r="BNB1856" s="401"/>
      <c r="BNC1856" s="401"/>
      <c r="BND1856" s="401"/>
      <c r="BNE1856" s="401"/>
      <c r="BNF1856" s="401"/>
      <c r="BNG1856" s="401"/>
      <c r="BNH1856" s="401"/>
      <c r="BNI1856" s="401"/>
      <c r="BNJ1856" s="401"/>
      <c r="BNK1856" s="401"/>
      <c r="BNL1856" s="401"/>
      <c r="BNM1856" s="401"/>
      <c r="BNN1856" s="401"/>
      <c r="BNO1856" s="401"/>
      <c r="BNP1856" s="401"/>
      <c r="BNQ1856" s="401"/>
      <c r="BNR1856" s="401"/>
      <c r="BNS1856" s="401"/>
      <c r="BNT1856" s="401"/>
      <c r="BNU1856" s="401"/>
      <c r="BNV1856" s="401"/>
      <c r="BNW1856" s="401"/>
      <c r="BNX1856" s="401"/>
      <c r="BNY1856" s="401"/>
      <c r="BNZ1856" s="401"/>
      <c r="BOA1856" s="401"/>
      <c r="BOB1856" s="401"/>
      <c r="BOC1856" s="401"/>
      <c r="BOD1856" s="401"/>
      <c r="BOE1856" s="401"/>
      <c r="BOF1856" s="401"/>
      <c r="BOG1856" s="401"/>
      <c r="BOH1856" s="401"/>
      <c r="BOI1856" s="401"/>
      <c r="BOJ1856" s="401"/>
      <c r="BOK1856" s="401"/>
      <c r="BOL1856" s="401"/>
      <c r="BOM1856" s="401"/>
      <c r="BON1856" s="401"/>
      <c r="BOO1856" s="401"/>
      <c r="BOP1856" s="401"/>
      <c r="BOQ1856" s="401"/>
      <c r="BOR1856" s="401"/>
      <c r="BOS1856" s="401"/>
      <c r="BOT1856" s="401"/>
      <c r="BOU1856" s="401"/>
      <c r="BOV1856" s="401"/>
      <c r="BOW1856" s="401"/>
      <c r="BOX1856" s="401"/>
      <c r="BOY1856" s="401"/>
      <c r="BOZ1856" s="401"/>
      <c r="BPA1856" s="401"/>
      <c r="BPB1856" s="401"/>
      <c r="BPC1856" s="401"/>
      <c r="BPD1856" s="401"/>
      <c r="BPE1856" s="401"/>
      <c r="BPF1856" s="401"/>
      <c r="BPG1856" s="401"/>
      <c r="BPH1856" s="401"/>
      <c r="BPI1856" s="401"/>
      <c r="BPJ1856" s="401"/>
      <c r="BPK1856" s="401"/>
      <c r="BPL1856" s="401"/>
      <c r="BPM1856" s="401"/>
      <c r="BPN1856" s="401"/>
      <c r="BPO1856" s="401"/>
      <c r="BPP1856" s="401"/>
      <c r="BPQ1856" s="401"/>
      <c r="BPR1856" s="401"/>
      <c r="BPS1856" s="401"/>
      <c r="BPT1856" s="401"/>
      <c r="BPU1856" s="401"/>
      <c r="BPV1856" s="401"/>
      <c r="BPW1856" s="401"/>
      <c r="BPX1856" s="401"/>
      <c r="BPY1856" s="401"/>
      <c r="BPZ1856" s="401"/>
      <c r="BQA1856" s="401"/>
      <c r="BQB1856" s="401"/>
      <c r="BQC1856" s="401"/>
      <c r="BQD1856" s="401"/>
      <c r="BQE1856" s="401"/>
      <c r="BQF1856" s="401"/>
      <c r="BQG1856" s="401"/>
      <c r="BQH1856" s="401"/>
      <c r="BQI1856" s="401"/>
      <c r="BQJ1856" s="401"/>
      <c r="BQK1856" s="401"/>
      <c r="BQL1856" s="401"/>
      <c r="BQM1856" s="401"/>
      <c r="BQN1856" s="401"/>
      <c r="BQO1856" s="401"/>
      <c r="BQP1856" s="401"/>
      <c r="BQQ1856" s="401"/>
      <c r="BQR1856" s="401"/>
      <c r="BQS1856" s="401"/>
      <c r="BQT1856" s="401"/>
      <c r="BQU1856" s="401"/>
      <c r="BQV1856" s="401"/>
      <c r="BQW1856" s="401"/>
      <c r="BQX1856" s="401"/>
      <c r="BQY1856" s="401"/>
      <c r="BQZ1856" s="401"/>
      <c r="BRA1856" s="401"/>
      <c r="BRB1856" s="401"/>
      <c r="BRC1856" s="401"/>
      <c r="BRD1856" s="401"/>
      <c r="BRE1856" s="401"/>
      <c r="BRF1856" s="401"/>
      <c r="BRG1856" s="401"/>
      <c r="BRH1856" s="401"/>
      <c r="BRI1856" s="401"/>
      <c r="BRJ1856" s="401"/>
      <c r="BRK1856" s="401"/>
      <c r="BRL1856" s="401"/>
      <c r="BRM1856" s="401"/>
      <c r="BRN1856" s="401"/>
      <c r="BRO1856" s="401"/>
      <c r="BRP1856" s="401"/>
      <c r="BRQ1856" s="401"/>
      <c r="BRR1856" s="401"/>
      <c r="BRS1856" s="401"/>
      <c r="BRT1856" s="401"/>
      <c r="BRU1856" s="401"/>
      <c r="BRV1856" s="401"/>
      <c r="BRW1856" s="401"/>
      <c r="BRX1856" s="401"/>
      <c r="BRY1856" s="401"/>
      <c r="BRZ1856" s="401"/>
      <c r="BSA1856" s="401"/>
      <c r="BSB1856" s="401"/>
      <c r="BSC1856" s="401"/>
      <c r="BSD1856" s="401"/>
      <c r="BSE1856" s="401"/>
      <c r="BSF1856" s="401"/>
      <c r="BSG1856" s="401"/>
      <c r="BSH1856" s="401"/>
      <c r="BSI1856" s="401"/>
      <c r="BSJ1856" s="401"/>
      <c r="BSK1856" s="401"/>
      <c r="BSL1856" s="401"/>
      <c r="BSM1856" s="401"/>
      <c r="BSN1856" s="401"/>
      <c r="BSO1856" s="401"/>
      <c r="BSP1856" s="401"/>
      <c r="BSQ1856" s="401"/>
      <c r="BSR1856" s="401"/>
      <c r="BSS1856" s="401"/>
      <c r="BST1856" s="401"/>
      <c r="BSU1856" s="401"/>
      <c r="BSV1856" s="401"/>
      <c r="BSW1856" s="401"/>
      <c r="BSX1856" s="401"/>
      <c r="BSY1856" s="401"/>
      <c r="BSZ1856" s="401"/>
      <c r="BTA1856" s="401"/>
      <c r="BTB1856" s="401"/>
      <c r="BTC1856" s="401"/>
      <c r="BTD1856" s="401"/>
      <c r="BTE1856" s="401"/>
      <c r="BTF1856" s="401"/>
      <c r="BTG1856" s="401"/>
      <c r="BTH1856" s="401"/>
      <c r="BTI1856" s="401"/>
      <c r="BTJ1856" s="401"/>
      <c r="BTK1856" s="401"/>
      <c r="BTL1856" s="401"/>
      <c r="BTM1856" s="401"/>
      <c r="BTN1856" s="401"/>
      <c r="BTO1856" s="401"/>
      <c r="BTP1856" s="401"/>
      <c r="BTQ1856" s="401"/>
      <c r="BTR1856" s="401"/>
      <c r="BTS1856" s="401"/>
      <c r="BTT1856" s="401"/>
      <c r="BTU1856" s="401"/>
      <c r="BTV1856" s="401"/>
      <c r="BTW1856" s="401"/>
      <c r="BTX1856" s="401"/>
      <c r="BTY1856" s="401"/>
      <c r="BTZ1856" s="401"/>
      <c r="BUA1856" s="401"/>
      <c r="BUB1856" s="401"/>
      <c r="BUC1856" s="401"/>
      <c r="BUD1856" s="401"/>
      <c r="BUE1856" s="401"/>
      <c r="BUF1856" s="401"/>
      <c r="BUG1856" s="401"/>
      <c r="BUH1856" s="401"/>
      <c r="BUI1856" s="401"/>
      <c r="BUJ1856" s="401"/>
      <c r="BUK1856" s="401"/>
      <c r="BUL1856" s="401"/>
      <c r="BUM1856" s="401"/>
      <c r="BUN1856" s="401"/>
      <c r="BUO1856" s="401"/>
      <c r="BUP1856" s="401"/>
      <c r="BUQ1856" s="401"/>
      <c r="BUR1856" s="401"/>
      <c r="BUS1856" s="401"/>
      <c r="BUT1856" s="401"/>
      <c r="BUU1856" s="401"/>
      <c r="BUV1856" s="401"/>
      <c r="BUW1856" s="401"/>
      <c r="BUX1856" s="401"/>
      <c r="BUY1856" s="401"/>
      <c r="BUZ1856" s="401"/>
      <c r="BVA1856" s="401"/>
      <c r="BVB1856" s="401"/>
      <c r="BVC1856" s="401"/>
      <c r="BVD1856" s="401"/>
      <c r="BVE1856" s="401"/>
      <c r="BVF1856" s="401"/>
      <c r="BVG1856" s="401"/>
      <c r="BVH1856" s="401"/>
      <c r="BVI1856" s="401"/>
      <c r="BVJ1856" s="401"/>
      <c r="BVK1856" s="401"/>
      <c r="BVL1856" s="401"/>
      <c r="BVM1856" s="401"/>
      <c r="BVN1856" s="401"/>
      <c r="BVO1856" s="401"/>
      <c r="BVP1856" s="401"/>
      <c r="BVQ1856" s="401"/>
      <c r="BVR1856" s="401"/>
      <c r="BVS1856" s="401"/>
      <c r="BVT1856" s="401"/>
      <c r="BVU1856" s="401"/>
      <c r="BVV1856" s="401"/>
      <c r="BVW1856" s="401"/>
      <c r="BVX1856" s="401"/>
      <c r="BVY1856" s="401"/>
      <c r="BVZ1856" s="401"/>
      <c r="BWA1856" s="401"/>
      <c r="BWB1856" s="401"/>
      <c r="BWC1856" s="401"/>
      <c r="BWD1856" s="401"/>
      <c r="BWE1856" s="401"/>
      <c r="BWF1856" s="401"/>
      <c r="BWG1856" s="401"/>
      <c r="BWH1856" s="401"/>
      <c r="BWI1856" s="401"/>
      <c r="BWJ1856" s="401"/>
      <c r="BWK1856" s="401"/>
      <c r="BWL1856" s="401"/>
      <c r="BWM1856" s="401"/>
      <c r="BWN1856" s="401"/>
      <c r="BWO1856" s="401"/>
      <c r="BWP1856" s="401"/>
      <c r="BWQ1856" s="401"/>
      <c r="BWR1856" s="401"/>
      <c r="BWS1856" s="401"/>
      <c r="BWT1856" s="401"/>
      <c r="BWU1856" s="401"/>
      <c r="BWV1856" s="401"/>
      <c r="BWW1856" s="401"/>
      <c r="BWX1856" s="401"/>
      <c r="BWY1856" s="401"/>
      <c r="BWZ1856" s="401"/>
      <c r="BXA1856" s="401"/>
      <c r="BXB1856" s="401"/>
      <c r="BXC1856" s="401"/>
      <c r="BXD1856" s="401"/>
      <c r="BXE1856" s="401"/>
      <c r="BXF1856" s="401"/>
      <c r="BXG1856" s="401"/>
      <c r="BXH1856" s="401"/>
      <c r="BXI1856" s="401"/>
      <c r="BXJ1856" s="401"/>
      <c r="BXK1856" s="401"/>
      <c r="BXL1856" s="401"/>
      <c r="BXM1856" s="401"/>
      <c r="BXN1856" s="401"/>
      <c r="BXO1856" s="401"/>
      <c r="BXP1856" s="401"/>
      <c r="BXQ1856" s="401"/>
      <c r="BXR1856" s="401"/>
      <c r="BXS1856" s="401"/>
      <c r="BXT1856" s="401"/>
      <c r="BXU1856" s="401"/>
      <c r="BXV1856" s="401"/>
      <c r="BXW1856" s="401"/>
      <c r="BXX1856" s="401"/>
      <c r="BXY1856" s="401"/>
      <c r="BXZ1856" s="401"/>
      <c r="BYA1856" s="401"/>
      <c r="BYB1856" s="401"/>
      <c r="BYC1856" s="401"/>
      <c r="BYD1856" s="401"/>
      <c r="BYE1856" s="401"/>
      <c r="BYF1856" s="401"/>
      <c r="BYG1856" s="401"/>
      <c r="BYH1856" s="401"/>
      <c r="BYI1856" s="401"/>
      <c r="BYJ1856" s="401"/>
      <c r="BYK1856" s="401"/>
      <c r="BYL1856" s="401"/>
      <c r="BYM1856" s="401"/>
      <c r="BYN1856" s="401"/>
      <c r="BYO1856" s="401"/>
      <c r="BYP1856" s="401"/>
      <c r="BYQ1856" s="401"/>
      <c r="BYR1856" s="401"/>
      <c r="BYS1856" s="401"/>
      <c r="BYT1856" s="401"/>
      <c r="BYU1856" s="401"/>
      <c r="BYV1856" s="401"/>
      <c r="BYW1856" s="401"/>
      <c r="BYX1856" s="401"/>
      <c r="BYY1856" s="401"/>
      <c r="BYZ1856" s="401"/>
      <c r="BZA1856" s="401"/>
      <c r="BZB1856" s="401"/>
      <c r="BZC1856" s="401"/>
      <c r="BZD1856" s="401"/>
      <c r="BZE1856" s="401"/>
      <c r="BZF1856" s="401"/>
      <c r="BZG1856" s="401"/>
      <c r="BZH1856" s="401"/>
      <c r="BZI1856" s="401"/>
      <c r="BZJ1856" s="401"/>
      <c r="BZK1856" s="401"/>
      <c r="BZL1856" s="401"/>
      <c r="BZM1856" s="401"/>
      <c r="BZN1856" s="401"/>
      <c r="BZO1856" s="401"/>
      <c r="BZP1856" s="401"/>
      <c r="BZQ1856" s="401"/>
      <c r="BZR1856" s="401"/>
      <c r="BZS1856" s="401"/>
      <c r="BZT1856" s="401"/>
      <c r="BZU1856" s="401"/>
      <c r="BZV1856" s="401"/>
      <c r="BZW1856" s="401"/>
      <c r="BZX1856" s="401"/>
      <c r="BZY1856" s="401"/>
      <c r="BZZ1856" s="401"/>
      <c r="CAA1856" s="401"/>
      <c r="CAB1856" s="401"/>
      <c r="CAC1856" s="401"/>
      <c r="CAD1856" s="401"/>
      <c r="CAE1856" s="401"/>
      <c r="CAF1856" s="401"/>
      <c r="CAG1856" s="401"/>
      <c r="CAH1856" s="401"/>
      <c r="CAI1856" s="401"/>
      <c r="CAJ1856" s="401"/>
      <c r="CAK1856" s="401"/>
      <c r="CAL1856" s="401"/>
      <c r="CAM1856" s="401"/>
      <c r="CAN1856" s="401"/>
      <c r="CAO1856" s="401"/>
      <c r="CAP1856" s="401"/>
      <c r="CAQ1856" s="401"/>
      <c r="CAR1856" s="401"/>
      <c r="CAS1856" s="401"/>
      <c r="CAT1856" s="401"/>
      <c r="CAU1856" s="401"/>
      <c r="CAV1856" s="401"/>
      <c r="CAW1856" s="401"/>
      <c r="CAX1856" s="401"/>
      <c r="CAY1856" s="401"/>
      <c r="CAZ1856" s="401"/>
      <c r="CBA1856" s="401"/>
      <c r="CBB1856" s="401"/>
      <c r="CBC1856" s="401"/>
      <c r="CBD1856" s="401"/>
      <c r="CBE1856" s="401"/>
      <c r="CBF1856" s="401"/>
      <c r="CBG1856" s="401"/>
      <c r="CBH1856" s="401"/>
      <c r="CBI1856" s="401"/>
      <c r="CBJ1856" s="401"/>
      <c r="CBK1856" s="401"/>
      <c r="CBL1856" s="401"/>
      <c r="CBM1856" s="401"/>
      <c r="CBN1856" s="401"/>
      <c r="CBO1856" s="401"/>
      <c r="CBP1856" s="401"/>
      <c r="CBQ1856" s="401"/>
      <c r="CBR1856" s="401"/>
      <c r="CBS1856" s="401"/>
      <c r="CBT1856" s="401"/>
      <c r="CBU1856" s="401"/>
      <c r="CBV1856" s="401"/>
      <c r="CBW1856" s="401"/>
      <c r="CBX1856" s="401"/>
      <c r="CBY1856" s="401"/>
      <c r="CBZ1856" s="401"/>
      <c r="CCA1856" s="401"/>
      <c r="CCB1856" s="401"/>
      <c r="CCC1856" s="401"/>
      <c r="CCD1856" s="401"/>
      <c r="CCE1856" s="401"/>
      <c r="CCF1856" s="401"/>
      <c r="CCG1856" s="401"/>
      <c r="CCH1856" s="401"/>
      <c r="CCI1856" s="401"/>
      <c r="CCJ1856" s="401"/>
      <c r="CCK1856" s="401"/>
      <c r="CCL1856" s="401"/>
      <c r="CCM1856" s="401"/>
      <c r="CCN1856" s="401"/>
      <c r="CCO1856" s="401"/>
      <c r="CCP1856" s="401"/>
      <c r="CCQ1856" s="401"/>
      <c r="CCR1856" s="401"/>
      <c r="CCS1856" s="401"/>
      <c r="CCT1856" s="401"/>
      <c r="CCU1856" s="401"/>
      <c r="CCV1856" s="401"/>
      <c r="CCW1856" s="401"/>
      <c r="CCX1856" s="401"/>
      <c r="CCY1856" s="401"/>
      <c r="CCZ1856" s="401"/>
      <c r="CDA1856" s="401"/>
      <c r="CDB1856" s="401"/>
      <c r="CDC1856" s="401"/>
      <c r="CDD1856" s="401"/>
      <c r="CDE1856" s="401"/>
      <c r="CDF1856" s="401"/>
      <c r="CDG1856" s="401"/>
      <c r="CDH1856" s="401"/>
      <c r="CDI1856" s="401"/>
      <c r="CDJ1856" s="401"/>
      <c r="CDK1856" s="401"/>
      <c r="CDL1856" s="401"/>
      <c r="CDM1856" s="401"/>
      <c r="CDN1856" s="401"/>
      <c r="CDO1856" s="401"/>
      <c r="CDP1856" s="401"/>
      <c r="CDQ1856" s="401"/>
      <c r="CDR1856" s="401"/>
      <c r="CDS1856" s="401"/>
      <c r="CDT1856" s="401"/>
      <c r="CDU1856" s="401"/>
      <c r="CDV1856" s="401"/>
      <c r="CDW1856" s="401"/>
      <c r="CDX1856" s="401"/>
      <c r="CDY1856" s="401"/>
      <c r="CDZ1856" s="401"/>
      <c r="CEA1856" s="401"/>
      <c r="CEB1856" s="401"/>
      <c r="CEC1856" s="401"/>
      <c r="CED1856" s="401"/>
      <c r="CEE1856" s="401"/>
      <c r="CEF1856" s="401"/>
      <c r="CEG1856" s="401"/>
      <c r="CEH1856" s="401"/>
      <c r="CEI1856" s="401"/>
      <c r="CEJ1856" s="401"/>
      <c r="CEK1856" s="401"/>
      <c r="CEL1856" s="401"/>
      <c r="CEM1856" s="401"/>
      <c r="CEN1856" s="401"/>
      <c r="CEO1856" s="401"/>
      <c r="CEP1856" s="401"/>
      <c r="CEQ1856" s="401"/>
      <c r="CER1856" s="401"/>
      <c r="CES1856" s="401"/>
      <c r="CET1856" s="401"/>
      <c r="CEU1856" s="401"/>
      <c r="CEV1856" s="401"/>
      <c r="CEW1856" s="401"/>
      <c r="CEX1856" s="401"/>
      <c r="CEY1856" s="401"/>
      <c r="CEZ1856" s="401"/>
      <c r="CFA1856" s="401"/>
      <c r="CFB1856" s="401"/>
      <c r="CFC1856" s="401"/>
      <c r="CFD1856" s="401"/>
      <c r="CFE1856" s="401"/>
      <c r="CFF1856" s="401"/>
      <c r="CFG1856" s="401"/>
      <c r="CFH1856" s="401"/>
      <c r="CFI1856" s="401"/>
      <c r="CFJ1856" s="401"/>
      <c r="CFK1856" s="401"/>
      <c r="CFL1856" s="401"/>
      <c r="CFM1856" s="401"/>
      <c r="CFN1856" s="401"/>
      <c r="CFO1856" s="401"/>
      <c r="CFP1856" s="401"/>
      <c r="CFQ1856" s="401"/>
      <c r="CFR1856" s="401"/>
      <c r="CFS1856" s="401"/>
      <c r="CFT1856" s="401"/>
      <c r="CFU1856" s="401"/>
      <c r="CFV1856" s="401"/>
      <c r="CFW1856" s="401"/>
      <c r="CFX1856" s="401"/>
      <c r="CFY1856" s="401"/>
      <c r="CFZ1856" s="401"/>
      <c r="CGA1856" s="401"/>
      <c r="CGB1856" s="401"/>
      <c r="CGC1856" s="401"/>
      <c r="CGD1856" s="401"/>
      <c r="CGE1856" s="401"/>
      <c r="CGF1856" s="401"/>
      <c r="CGG1856" s="401"/>
      <c r="CGH1856" s="401"/>
      <c r="CGI1856" s="401"/>
      <c r="CGJ1856" s="401"/>
      <c r="CGK1856" s="401"/>
      <c r="CGL1856" s="401"/>
      <c r="CGM1856" s="401"/>
      <c r="CGN1856" s="401"/>
      <c r="CGO1856" s="401"/>
      <c r="CGP1856" s="401"/>
      <c r="CGQ1856" s="401"/>
      <c r="CGR1856" s="401"/>
      <c r="CGS1856" s="401"/>
      <c r="CGT1856" s="401"/>
      <c r="CGU1856" s="401"/>
      <c r="CGV1856" s="401"/>
      <c r="CGW1856" s="401"/>
      <c r="CGX1856" s="401"/>
      <c r="CGY1856" s="401"/>
      <c r="CGZ1856" s="401"/>
      <c r="CHA1856" s="401"/>
      <c r="CHB1856" s="401"/>
      <c r="CHC1856" s="401"/>
      <c r="CHD1856" s="401"/>
      <c r="CHE1856" s="401"/>
      <c r="CHF1856" s="401"/>
      <c r="CHG1856" s="401"/>
      <c r="CHH1856" s="401"/>
      <c r="CHI1856" s="401"/>
      <c r="CHJ1856" s="401"/>
      <c r="CHK1856" s="401"/>
      <c r="CHL1856" s="401"/>
      <c r="CHM1856" s="401"/>
      <c r="CHN1856" s="401"/>
      <c r="CHO1856" s="401"/>
      <c r="CHP1856" s="401"/>
      <c r="CHQ1856" s="401"/>
      <c r="CHR1856" s="401"/>
      <c r="CHS1856" s="401"/>
      <c r="CHT1856" s="401"/>
      <c r="CHU1856" s="401"/>
      <c r="CHV1856" s="401"/>
      <c r="CHW1856" s="401"/>
      <c r="CHX1856" s="401"/>
      <c r="CHY1856" s="401"/>
      <c r="CHZ1856" s="401"/>
      <c r="CIA1856" s="401"/>
      <c r="CIB1856" s="401"/>
      <c r="CIC1856" s="401"/>
      <c r="CID1856" s="401"/>
      <c r="CIE1856" s="401"/>
      <c r="CIF1856" s="401"/>
      <c r="CIG1856" s="401"/>
      <c r="CIH1856" s="401"/>
      <c r="CII1856" s="401"/>
      <c r="CIJ1856" s="401"/>
      <c r="CIK1856" s="401"/>
      <c r="CIL1856" s="401"/>
      <c r="CIM1856" s="401"/>
      <c r="CIN1856" s="401"/>
      <c r="CIO1856" s="401"/>
      <c r="CIP1856" s="401"/>
      <c r="CIQ1856" s="401"/>
      <c r="CIR1856" s="401"/>
      <c r="CIS1856" s="401"/>
      <c r="CIT1856" s="401"/>
      <c r="CIU1856" s="401"/>
      <c r="CIV1856" s="401"/>
      <c r="CIW1856" s="401"/>
      <c r="CIX1856" s="401"/>
      <c r="CIY1856" s="401"/>
      <c r="CIZ1856" s="401"/>
      <c r="CJA1856" s="401"/>
      <c r="CJB1856" s="401"/>
      <c r="CJC1856" s="401"/>
      <c r="CJD1856" s="401"/>
      <c r="CJE1856" s="401"/>
      <c r="CJF1856" s="401"/>
      <c r="CJG1856" s="401"/>
      <c r="CJH1856" s="401"/>
      <c r="CJI1856" s="401"/>
      <c r="CJJ1856" s="401"/>
      <c r="CJK1856" s="401"/>
      <c r="CJL1856" s="401"/>
      <c r="CJM1856" s="401"/>
      <c r="CJN1856" s="401"/>
      <c r="CJO1856" s="401"/>
      <c r="CJP1856" s="401"/>
      <c r="CJQ1856" s="401"/>
      <c r="CJR1856" s="401"/>
      <c r="CJS1856" s="401"/>
      <c r="CJT1856" s="401"/>
      <c r="CJU1856" s="401"/>
      <c r="CJV1856" s="401"/>
      <c r="CJW1856" s="401"/>
      <c r="CJX1856" s="401"/>
      <c r="CJY1856" s="401"/>
      <c r="CJZ1856" s="401"/>
      <c r="CKA1856" s="401"/>
      <c r="CKB1856" s="401"/>
      <c r="CKC1856" s="401"/>
      <c r="CKD1856" s="401"/>
      <c r="CKE1856" s="401"/>
      <c r="CKF1856" s="401"/>
      <c r="CKG1856" s="401"/>
      <c r="CKH1856" s="401"/>
      <c r="CKI1856" s="401"/>
      <c r="CKJ1856" s="401"/>
      <c r="CKK1856" s="401"/>
      <c r="CKL1856" s="401"/>
      <c r="CKM1856" s="401"/>
      <c r="CKN1856" s="401"/>
      <c r="CKO1856" s="401"/>
      <c r="CKP1856" s="401"/>
      <c r="CKQ1856" s="401"/>
      <c r="CKR1856" s="401"/>
      <c r="CKS1856" s="401"/>
      <c r="CKT1856" s="401"/>
      <c r="CKU1856" s="401"/>
      <c r="CKV1856" s="401"/>
      <c r="CKW1856" s="401"/>
      <c r="CKX1856" s="401"/>
      <c r="CKY1856" s="401"/>
      <c r="CKZ1856" s="401"/>
      <c r="CLA1856" s="401"/>
      <c r="CLB1856" s="401"/>
      <c r="CLC1856" s="401"/>
      <c r="CLD1856" s="401"/>
      <c r="CLE1856" s="401"/>
      <c r="CLF1856" s="401"/>
      <c r="CLG1856" s="401"/>
      <c r="CLH1856" s="401"/>
      <c r="CLI1856" s="401"/>
      <c r="CLJ1856" s="401"/>
      <c r="CLK1856" s="401"/>
      <c r="CLL1856" s="401"/>
      <c r="CLM1856" s="401"/>
      <c r="CLN1856" s="401"/>
      <c r="CLO1856" s="401"/>
      <c r="CLP1856" s="401"/>
      <c r="CLQ1856" s="401"/>
      <c r="CLR1856" s="401"/>
      <c r="CLS1856" s="401"/>
      <c r="CLT1856" s="401"/>
      <c r="CLU1856" s="401"/>
      <c r="CLV1856" s="401"/>
      <c r="CLW1856" s="401"/>
      <c r="CLX1856" s="401"/>
      <c r="CLY1856" s="401"/>
      <c r="CLZ1856" s="401"/>
      <c r="CMA1856" s="401"/>
      <c r="CMB1856" s="401"/>
      <c r="CMC1856" s="401"/>
      <c r="CMD1856" s="401"/>
      <c r="CME1856" s="401"/>
      <c r="CMF1856" s="401"/>
      <c r="CMG1856" s="401"/>
      <c r="CMH1856" s="401"/>
      <c r="CMI1856" s="401"/>
      <c r="CMJ1856" s="401"/>
      <c r="CMK1856" s="401"/>
      <c r="CML1856" s="401"/>
      <c r="CMM1856" s="401"/>
      <c r="CMN1856" s="401"/>
      <c r="CMO1856" s="401"/>
      <c r="CMP1856" s="401"/>
      <c r="CMQ1856" s="401"/>
      <c r="CMR1856" s="401"/>
      <c r="CMS1856" s="401"/>
      <c r="CMT1856" s="401"/>
      <c r="CMU1856" s="401"/>
      <c r="CMV1856" s="401"/>
      <c r="CMW1856" s="401"/>
      <c r="CMX1856" s="401"/>
      <c r="CMY1856" s="401"/>
      <c r="CMZ1856" s="401"/>
      <c r="CNA1856" s="401"/>
      <c r="CNB1856" s="401"/>
      <c r="CNC1856" s="401"/>
      <c r="CND1856" s="401"/>
      <c r="CNE1856" s="401"/>
      <c r="CNF1856" s="401"/>
      <c r="CNG1856" s="401"/>
      <c r="CNH1856" s="401"/>
      <c r="CNI1856" s="401"/>
      <c r="CNJ1856" s="401"/>
      <c r="CNK1856" s="401"/>
      <c r="CNL1856" s="401"/>
      <c r="CNM1856" s="401"/>
      <c r="CNN1856" s="401"/>
      <c r="CNO1856" s="401"/>
      <c r="CNP1856" s="401"/>
      <c r="CNQ1856" s="401"/>
      <c r="CNR1856" s="401"/>
      <c r="CNS1856" s="401"/>
      <c r="CNT1856" s="401"/>
      <c r="CNU1856" s="401"/>
      <c r="CNV1856" s="401"/>
      <c r="CNW1856" s="401"/>
      <c r="CNX1856" s="401"/>
      <c r="CNY1856" s="401"/>
      <c r="CNZ1856" s="401"/>
      <c r="COA1856" s="401"/>
      <c r="COB1856" s="401"/>
      <c r="COC1856" s="401"/>
      <c r="COD1856" s="401"/>
      <c r="COE1856" s="401"/>
      <c r="COF1856" s="401"/>
      <c r="COG1856" s="401"/>
      <c r="COH1856" s="401"/>
      <c r="COI1856" s="401"/>
      <c r="COJ1856" s="401"/>
      <c r="COK1856" s="401"/>
      <c r="COL1856" s="401"/>
      <c r="COM1856" s="401"/>
      <c r="CON1856" s="401"/>
      <c r="COO1856" s="401"/>
      <c r="COP1856" s="401"/>
      <c r="COQ1856" s="401"/>
      <c r="COR1856" s="401"/>
      <c r="COS1856" s="401"/>
      <c r="COT1856" s="401"/>
      <c r="COU1856" s="401"/>
      <c r="COV1856" s="401"/>
      <c r="COW1856" s="401"/>
      <c r="COX1856" s="401"/>
      <c r="COY1856" s="401"/>
      <c r="COZ1856" s="401"/>
      <c r="CPA1856" s="401"/>
      <c r="CPB1856" s="401"/>
      <c r="CPC1856" s="401"/>
      <c r="CPD1856" s="401"/>
      <c r="CPE1856" s="401"/>
      <c r="CPF1856" s="401"/>
      <c r="CPG1856" s="401"/>
      <c r="CPH1856" s="401"/>
      <c r="CPI1856" s="401"/>
      <c r="CPJ1856" s="401"/>
      <c r="CPK1856" s="401"/>
      <c r="CPL1856" s="401"/>
      <c r="CPM1856" s="401"/>
      <c r="CPN1856" s="401"/>
      <c r="CPO1856" s="401"/>
      <c r="CPP1856" s="401"/>
      <c r="CPQ1856" s="401"/>
      <c r="CPR1856" s="401"/>
      <c r="CPS1856" s="401"/>
      <c r="CPT1856" s="401"/>
      <c r="CPU1856" s="401"/>
      <c r="CPV1856" s="401"/>
      <c r="CPW1856" s="401"/>
      <c r="CPX1856" s="401"/>
      <c r="CPY1856" s="401"/>
      <c r="CPZ1856" s="401"/>
      <c r="CQA1856" s="401"/>
      <c r="CQB1856" s="401"/>
      <c r="CQC1856" s="401"/>
      <c r="CQD1856" s="401"/>
      <c r="CQE1856" s="401"/>
      <c r="CQF1856" s="401"/>
      <c r="CQG1856" s="401"/>
      <c r="CQH1856" s="401"/>
      <c r="CQI1856" s="401"/>
      <c r="CQJ1856" s="401"/>
      <c r="CQK1856" s="401"/>
      <c r="CQL1856" s="401"/>
      <c r="CQM1856" s="401"/>
      <c r="CQN1856" s="401"/>
      <c r="CQO1856" s="401"/>
      <c r="CQP1856" s="401"/>
      <c r="CQQ1856" s="401"/>
      <c r="CQR1856" s="401"/>
      <c r="CQS1856" s="401"/>
      <c r="CQT1856" s="401"/>
      <c r="CQU1856" s="401"/>
      <c r="CQV1856" s="401"/>
      <c r="CQW1856" s="401"/>
      <c r="CQX1856" s="401"/>
      <c r="CQY1856" s="401"/>
      <c r="CQZ1856" s="401"/>
      <c r="CRA1856" s="401"/>
      <c r="CRB1856" s="401"/>
      <c r="CRC1856" s="401"/>
      <c r="CRD1856" s="401"/>
      <c r="CRE1856" s="401"/>
      <c r="CRF1856" s="401"/>
      <c r="CRG1856" s="401"/>
      <c r="CRH1856" s="401"/>
      <c r="CRI1856" s="401"/>
      <c r="CRJ1856" s="401"/>
      <c r="CRK1856" s="401"/>
      <c r="CRL1856" s="401"/>
      <c r="CRM1856" s="401"/>
      <c r="CRN1856" s="401"/>
      <c r="CRO1856" s="401"/>
      <c r="CRP1856" s="401"/>
      <c r="CRQ1856" s="401"/>
      <c r="CRR1856" s="401"/>
      <c r="CRS1856" s="401"/>
      <c r="CRT1856" s="401"/>
      <c r="CRU1856" s="401"/>
      <c r="CRV1856" s="401"/>
      <c r="CRW1856" s="401"/>
      <c r="CRX1856" s="401"/>
      <c r="CRY1856" s="401"/>
      <c r="CRZ1856" s="401"/>
      <c r="CSA1856" s="401"/>
      <c r="CSB1856" s="401"/>
      <c r="CSC1856" s="401"/>
      <c r="CSD1856" s="401"/>
      <c r="CSE1856" s="401"/>
      <c r="CSF1856" s="401"/>
      <c r="CSG1856" s="401"/>
      <c r="CSH1856" s="401"/>
      <c r="CSI1856" s="401"/>
      <c r="CSJ1856" s="401"/>
      <c r="CSK1856" s="401"/>
      <c r="CSL1856" s="401"/>
      <c r="CSM1856" s="401"/>
      <c r="CSN1856" s="401"/>
      <c r="CSO1856" s="401"/>
      <c r="CSP1856" s="401"/>
      <c r="CSQ1856" s="401"/>
      <c r="CSR1856" s="401"/>
      <c r="CSS1856" s="401"/>
      <c r="CST1856" s="401"/>
      <c r="CSU1856" s="401"/>
      <c r="CSV1856" s="401"/>
      <c r="CSW1856" s="401"/>
      <c r="CSX1856" s="401"/>
      <c r="CSY1856" s="401"/>
      <c r="CSZ1856" s="401"/>
      <c r="CTA1856" s="401"/>
      <c r="CTB1856" s="401"/>
      <c r="CTC1856" s="401"/>
      <c r="CTD1856" s="401"/>
      <c r="CTE1856" s="401"/>
      <c r="CTF1856" s="401"/>
      <c r="CTG1856" s="401"/>
      <c r="CTH1856" s="401"/>
      <c r="CTI1856" s="401"/>
      <c r="CTJ1856" s="401"/>
      <c r="CTK1856" s="401"/>
      <c r="CTL1856" s="401"/>
      <c r="CTM1856" s="401"/>
      <c r="CTN1856" s="401"/>
      <c r="CTO1856" s="401"/>
      <c r="CTP1856" s="401"/>
      <c r="CTQ1856" s="401"/>
      <c r="CTR1856" s="401"/>
      <c r="CTS1856" s="401"/>
      <c r="CTT1856" s="401"/>
      <c r="CTU1856" s="401"/>
      <c r="CTV1856" s="401"/>
      <c r="CTW1856" s="401"/>
      <c r="CTX1856" s="401"/>
      <c r="CTY1856" s="401"/>
      <c r="CTZ1856" s="401"/>
      <c r="CUA1856" s="401"/>
      <c r="CUB1856" s="401"/>
      <c r="CUC1856" s="401"/>
      <c r="CUD1856" s="401"/>
      <c r="CUE1856" s="401"/>
      <c r="CUF1856" s="401"/>
      <c r="CUG1856" s="401"/>
      <c r="CUH1856" s="401"/>
      <c r="CUI1856" s="401"/>
      <c r="CUJ1856" s="401"/>
      <c r="CUK1856" s="401"/>
      <c r="CUL1856" s="401"/>
      <c r="CUM1856" s="401"/>
      <c r="CUN1856" s="401"/>
      <c r="CUO1856" s="401"/>
      <c r="CUP1856" s="401"/>
      <c r="CUQ1856" s="401"/>
      <c r="CUR1856" s="401"/>
      <c r="CUS1856" s="401"/>
      <c r="CUT1856" s="401"/>
      <c r="CUU1856" s="401"/>
      <c r="CUV1856" s="401"/>
      <c r="CUW1856" s="401"/>
      <c r="CUX1856" s="401"/>
      <c r="CUY1856" s="401"/>
      <c r="CUZ1856" s="401"/>
      <c r="CVA1856" s="401"/>
      <c r="CVB1856" s="401"/>
      <c r="CVC1856" s="401"/>
      <c r="CVD1856" s="401"/>
      <c r="CVE1856" s="401"/>
      <c r="CVF1856" s="401"/>
      <c r="CVG1856" s="401"/>
      <c r="CVH1856" s="401"/>
      <c r="CVI1856" s="401"/>
      <c r="CVJ1856" s="401"/>
      <c r="CVK1856" s="401"/>
      <c r="CVL1856" s="401"/>
      <c r="CVM1856" s="401"/>
      <c r="CVN1856" s="401"/>
      <c r="CVO1856" s="401"/>
      <c r="CVP1856" s="401"/>
      <c r="CVQ1856" s="401"/>
      <c r="CVR1856" s="401"/>
      <c r="CVS1856" s="401"/>
      <c r="CVT1856" s="401"/>
      <c r="CVU1856" s="401"/>
      <c r="CVV1856" s="401"/>
      <c r="CVW1856" s="401"/>
      <c r="CVX1856" s="401"/>
      <c r="CVY1856" s="401"/>
      <c r="CVZ1856" s="401"/>
      <c r="CWA1856" s="401"/>
      <c r="CWB1856" s="401"/>
      <c r="CWC1856" s="401"/>
      <c r="CWD1856" s="401"/>
      <c r="CWE1856" s="401"/>
      <c r="CWF1856" s="401"/>
      <c r="CWG1856" s="401"/>
      <c r="CWH1856" s="401"/>
      <c r="CWI1856" s="401"/>
      <c r="CWJ1856" s="401"/>
      <c r="CWK1856" s="401"/>
      <c r="CWL1856" s="401"/>
      <c r="CWM1856" s="401"/>
      <c r="CWN1856" s="401"/>
      <c r="CWO1856" s="401"/>
      <c r="CWP1856" s="401"/>
      <c r="CWQ1856" s="401"/>
      <c r="CWR1856" s="401"/>
      <c r="CWS1856" s="401"/>
      <c r="CWT1856" s="401"/>
      <c r="CWU1856" s="401"/>
      <c r="CWV1856" s="401"/>
      <c r="CWW1856" s="401"/>
      <c r="CWX1856" s="401"/>
      <c r="CWY1856" s="401"/>
      <c r="CWZ1856" s="401"/>
      <c r="CXA1856" s="401"/>
      <c r="CXB1856" s="401"/>
      <c r="CXC1856" s="401"/>
      <c r="CXD1856" s="401"/>
      <c r="CXE1856" s="401"/>
      <c r="CXF1856" s="401"/>
      <c r="CXG1856" s="401"/>
      <c r="CXH1856" s="401"/>
      <c r="CXI1856" s="401"/>
      <c r="CXJ1856" s="401"/>
      <c r="CXK1856" s="401"/>
      <c r="CXL1856" s="401"/>
      <c r="CXM1856" s="401"/>
      <c r="CXN1856" s="401"/>
      <c r="CXO1856" s="401"/>
      <c r="CXP1856" s="401"/>
      <c r="CXQ1856" s="401"/>
      <c r="CXR1856" s="401"/>
      <c r="CXS1856" s="401"/>
      <c r="CXT1856" s="401"/>
      <c r="CXU1856" s="401"/>
      <c r="CXV1856" s="401"/>
      <c r="CXW1856" s="401"/>
      <c r="CXX1856" s="401"/>
      <c r="CXY1856" s="401"/>
      <c r="CXZ1856" s="401"/>
      <c r="CYA1856" s="401"/>
      <c r="CYB1856" s="401"/>
      <c r="CYC1856" s="401"/>
      <c r="CYD1856" s="401"/>
      <c r="CYE1856" s="401"/>
      <c r="CYF1856" s="401"/>
      <c r="CYG1856" s="401"/>
      <c r="CYH1856" s="401"/>
      <c r="CYI1856" s="401"/>
      <c r="CYJ1856" s="401"/>
      <c r="CYK1856" s="401"/>
      <c r="CYL1856" s="401"/>
      <c r="CYM1856" s="401"/>
      <c r="CYN1856" s="401"/>
      <c r="CYO1856" s="401"/>
      <c r="CYP1856" s="401"/>
      <c r="CYQ1856" s="401"/>
      <c r="CYR1856" s="401"/>
      <c r="CYS1856" s="401"/>
      <c r="CYT1856" s="401"/>
      <c r="CYU1856" s="401"/>
      <c r="CYV1856" s="401"/>
      <c r="CYW1856" s="401"/>
      <c r="CYX1856" s="401"/>
      <c r="CYY1856" s="401"/>
      <c r="CYZ1856" s="401"/>
      <c r="CZA1856" s="401"/>
      <c r="CZB1856" s="401"/>
      <c r="CZC1856" s="401"/>
      <c r="CZD1856" s="401"/>
      <c r="CZE1856" s="401"/>
      <c r="CZF1856" s="401"/>
      <c r="CZG1856" s="401"/>
      <c r="CZH1856" s="401"/>
      <c r="CZI1856" s="401"/>
      <c r="CZJ1856" s="401"/>
      <c r="CZK1856" s="401"/>
      <c r="CZL1856" s="401"/>
      <c r="CZM1856" s="401"/>
      <c r="CZN1856" s="401"/>
      <c r="CZO1856" s="401"/>
      <c r="CZP1856" s="401"/>
      <c r="CZQ1856" s="401"/>
      <c r="CZR1856" s="401"/>
      <c r="CZS1856" s="401"/>
      <c r="CZT1856" s="401"/>
      <c r="CZU1856" s="401"/>
      <c r="CZV1856" s="401"/>
      <c r="CZW1856" s="401"/>
      <c r="CZX1856" s="401"/>
      <c r="CZY1856" s="401"/>
      <c r="CZZ1856" s="401"/>
      <c r="DAA1856" s="401"/>
      <c r="DAB1856" s="401"/>
      <c r="DAC1856" s="401"/>
      <c r="DAD1856" s="401"/>
      <c r="DAE1856" s="401"/>
      <c r="DAF1856" s="401"/>
      <c r="DAG1856" s="401"/>
      <c r="DAH1856" s="401"/>
      <c r="DAI1856" s="401"/>
      <c r="DAJ1856" s="401"/>
      <c r="DAK1856" s="401"/>
      <c r="DAL1856" s="401"/>
      <c r="DAM1856" s="401"/>
      <c r="DAN1856" s="401"/>
      <c r="DAO1856" s="401"/>
      <c r="DAP1856" s="401"/>
      <c r="DAQ1856" s="401"/>
      <c r="DAR1856" s="401"/>
      <c r="DAS1856" s="401"/>
      <c r="DAT1856" s="401"/>
      <c r="DAU1856" s="401"/>
      <c r="DAV1856" s="401"/>
      <c r="DAW1856" s="401"/>
      <c r="DAX1856" s="401"/>
      <c r="DAY1856" s="401"/>
      <c r="DAZ1856" s="401"/>
      <c r="DBA1856" s="401"/>
      <c r="DBB1856" s="401"/>
      <c r="DBC1856" s="401"/>
      <c r="DBD1856" s="401"/>
      <c r="DBE1856" s="401"/>
      <c r="DBF1856" s="401"/>
      <c r="DBG1856" s="401"/>
      <c r="DBH1856" s="401"/>
      <c r="DBI1856" s="401"/>
      <c r="DBJ1856" s="401"/>
      <c r="DBK1856" s="401"/>
      <c r="DBL1856" s="401"/>
      <c r="DBM1856" s="401"/>
      <c r="DBN1856" s="401"/>
      <c r="DBO1856" s="401"/>
      <c r="DBP1856" s="401"/>
      <c r="DBQ1856" s="401"/>
      <c r="DBR1856" s="401"/>
      <c r="DBS1856" s="401"/>
      <c r="DBT1856" s="401"/>
      <c r="DBU1856" s="401"/>
      <c r="DBV1856" s="401"/>
      <c r="DBW1856" s="401"/>
      <c r="DBX1856" s="401"/>
      <c r="DBY1856" s="401"/>
      <c r="DBZ1856" s="401"/>
      <c r="DCA1856" s="401"/>
      <c r="DCB1856" s="401"/>
      <c r="DCC1856" s="401"/>
      <c r="DCD1856" s="401"/>
      <c r="DCE1856" s="401"/>
      <c r="DCF1856" s="401"/>
      <c r="DCG1856" s="401"/>
      <c r="DCH1856" s="401"/>
      <c r="DCI1856" s="401"/>
      <c r="DCJ1856" s="401"/>
      <c r="DCK1856" s="401"/>
      <c r="DCL1856" s="401"/>
      <c r="DCM1856" s="401"/>
      <c r="DCN1856" s="401"/>
      <c r="DCO1856" s="401"/>
      <c r="DCP1856" s="401"/>
      <c r="DCQ1856" s="401"/>
      <c r="DCR1856" s="401"/>
      <c r="DCS1856" s="401"/>
      <c r="DCT1856" s="401"/>
      <c r="DCU1856" s="401"/>
      <c r="DCV1856" s="401"/>
      <c r="DCW1856" s="401"/>
      <c r="DCX1856" s="401"/>
      <c r="DCY1856" s="401"/>
      <c r="DCZ1856" s="401"/>
      <c r="DDA1856" s="401"/>
      <c r="DDB1856" s="401"/>
      <c r="DDC1856" s="401"/>
      <c r="DDD1856" s="401"/>
      <c r="DDE1856" s="401"/>
      <c r="DDF1856" s="401"/>
      <c r="DDG1856" s="401"/>
      <c r="DDH1856" s="401"/>
      <c r="DDI1856" s="401"/>
      <c r="DDJ1856" s="401"/>
      <c r="DDK1856" s="401"/>
      <c r="DDL1856" s="401"/>
      <c r="DDM1856" s="401"/>
      <c r="DDN1856" s="401"/>
      <c r="DDO1856" s="401"/>
      <c r="DDP1856" s="401"/>
      <c r="DDQ1856" s="401"/>
      <c r="DDR1856" s="401"/>
      <c r="DDS1856" s="401"/>
      <c r="DDT1856" s="401"/>
      <c r="DDU1856" s="401"/>
      <c r="DDV1856" s="401"/>
      <c r="DDW1856" s="401"/>
      <c r="DDX1856" s="401"/>
      <c r="DDY1856" s="401"/>
      <c r="DDZ1856" s="401"/>
      <c r="DEA1856" s="401"/>
      <c r="DEB1856" s="401"/>
      <c r="DEC1856" s="401"/>
      <c r="DED1856" s="401"/>
      <c r="DEE1856" s="401"/>
      <c r="DEF1856" s="401"/>
      <c r="DEG1856" s="401"/>
      <c r="DEH1856" s="401"/>
      <c r="DEI1856" s="401"/>
      <c r="DEJ1856" s="401"/>
      <c r="DEK1856" s="401"/>
      <c r="DEL1856" s="401"/>
      <c r="DEM1856" s="401"/>
      <c r="DEN1856" s="401"/>
      <c r="DEO1856" s="401"/>
      <c r="DEP1856" s="401"/>
      <c r="DEQ1856" s="401"/>
      <c r="DER1856" s="401"/>
      <c r="DES1856" s="401"/>
      <c r="DET1856" s="401"/>
      <c r="DEU1856" s="401"/>
      <c r="DEV1856" s="401"/>
      <c r="DEW1856" s="401"/>
      <c r="DEX1856" s="401"/>
      <c r="DEY1856" s="401"/>
      <c r="DEZ1856" s="401"/>
      <c r="DFA1856" s="401"/>
      <c r="DFB1856" s="401"/>
      <c r="DFC1856" s="401"/>
      <c r="DFD1856" s="401"/>
      <c r="DFE1856" s="401"/>
      <c r="DFF1856" s="401"/>
      <c r="DFG1856" s="401"/>
      <c r="DFH1856" s="401"/>
      <c r="DFI1856" s="401"/>
      <c r="DFJ1856" s="401"/>
      <c r="DFK1856" s="401"/>
      <c r="DFL1856" s="401"/>
      <c r="DFM1856" s="401"/>
      <c r="DFN1856" s="401"/>
      <c r="DFO1856" s="401"/>
      <c r="DFP1856" s="401"/>
      <c r="DFQ1856" s="401"/>
      <c r="DFR1856" s="401"/>
      <c r="DFS1856" s="401"/>
      <c r="DFT1856" s="401"/>
      <c r="DFU1856" s="401"/>
      <c r="DFV1856" s="401"/>
      <c r="DFW1856" s="401"/>
      <c r="DFX1856" s="401"/>
      <c r="DFY1856" s="401"/>
      <c r="DFZ1856" s="401"/>
      <c r="DGA1856" s="401"/>
      <c r="DGB1856" s="401"/>
      <c r="DGC1856" s="401"/>
      <c r="DGD1856" s="401"/>
      <c r="DGE1856" s="401"/>
      <c r="DGF1856" s="401"/>
      <c r="DGG1856" s="401"/>
      <c r="DGH1856" s="401"/>
      <c r="DGI1856" s="401"/>
      <c r="DGJ1856" s="401"/>
      <c r="DGK1856" s="401"/>
      <c r="DGL1856" s="401"/>
      <c r="DGM1856" s="401"/>
      <c r="DGN1856" s="401"/>
      <c r="DGO1856" s="401"/>
      <c r="DGP1856" s="401"/>
      <c r="DGQ1856" s="401"/>
      <c r="DGR1856" s="401"/>
      <c r="DGS1856" s="401"/>
      <c r="DGT1856" s="401"/>
      <c r="DGU1856" s="401"/>
      <c r="DGV1856" s="401"/>
      <c r="DGW1856" s="401"/>
      <c r="DGX1856" s="401"/>
      <c r="DGY1856" s="401"/>
      <c r="DGZ1856" s="401"/>
      <c r="DHA1856" s="401"/>
      <c r="DHB1856" s="401"/>
      <c r="DHC1856" s="401"/>
      <c r="DHD1856" s="401"/>
      <c r="DHE1856" s="401"/>
      <c r="DHF1856" s="401"/>
      <c r="DHG1856" s="401"/>
      <c r="DHH1856" s="401"/>
      <c r="DHI1856" s="401"/>
      <c r="DHJ1856" s="401"/>
      <c r="DHK1856" s="401"/>
      <c r="DHL1856" s="401"/>
      <c r="DHM1856" s="401"/>
      <c r="DHN1856" s="401"/>
      <c r="DHO1856" s="401"/>
      <c r="DHP1856" s="401"/>
      <c r="DHQ1856" s="401"/>
      <c r="DHR1856" s="401"/>
      <c r="DHS1856" s="401"/>
      <c r="DHT1856" s="401"/>
      <c r="DHU1856" s="401"/>
      <c r="DHV1856" s="401"/>
      <c r="DHW1856" s="401"/>
      <c r="DHX1856" s="401"/>
      <c r="DHY1856" s="401"/>
      <c r="DHZ1856" s="401"/>
      <c r="DIA1856" s="401"/>
      <c r="DIB1856" s="401"/>
      <c r="DIC1856" s="401"/>
      <c r="DID1856" s="401"/>
      <c r="DIE1856" s="401"/>
      <c r="DIF1856" s="401"/>
      <c r="DIG1856" s="401"/>
      <c r="DIH1856" s="401"/>
      <c r="DII1856" s="401"/>
      <c r="DIJ1856" s="401"/>
      <c r="DIK1856" s="401"/>
      <c r="DIL1856" s="401"/>
      <c r="DIM1856" s="401"/>
      <c r="DIN1856" s="401"/>
      <c r="DIO1856" s="401"/>
      <c r="DIP1856" s="401"/>
      <c r="DIQ1856" s="401"/>
      <c r="DIR1856" s="401"/>
      <c r="DIS1856" s="401"/>
      <c r="DIT1856" s="401"/>
      <c r="DIU1856" s="401"/>
      <c r="DIV1856" s="401"/>
      <c r="DIW1856" s="401"/>
      <c r="DIX1856" s="401"/>
      <c r="DIY1856" s="401"/>
      <c r="DIZ1856" s="401"/>
      <c r="DJA1856" s="401"/>
      <c r="DJB1856" s="401"/>
      <c r="DJC1856" s="401"/>
      <c r="DJD1856" s="401"/>
      <c r="DJE1856" s="401"/>
      <c r="DJF1856" s="401"/>
      <c r="DJG1856" s="401"/>
      <c r="DJH1856" s="401"/>
      <c r="DJI1856" s="401"/>
      <c r="DJJ1856" s="401"/>
      <c r="DJK1856" s="401"/>
      <c r="DJL1856" s="401"/>
      <c r="DJM1856" s="401"/>
      <c r="DJN1856" s="401"/>
      <c r="DJO1856" s="401"/>
      <c r="DJP1856" s="401"/>
      <c r="DJQ1856" s="401"/>
      <c r="DJR1856" s="401"/>
      <c r="DJS1856" s="401"/>
      <c r="DJT1856" s="401"/>
      <c r="DJU1856" s="401"/>
      <c r="DJV1856" s="401"/>
      <c r="DJW1856" s="401"/>
      <c r="DJX1856" s="401"/>
      <c r="DJY1856" s="401"/>
      <c r="DJZ1856" s="401"/>
      <c r="DKA1856" s="401"/>
      <c r="DKB1856" s="401"/>
      <c r="DKC1856" s="401"/>
      <c r="DKD1856" s="401"/>
      <c r="DKE1856" s="401"/>
      <c r="DKF1856" s="401"/>
      <c r="DKG1856" s="401"/>
      <c r="DKH1856" s="401"/>
      <c r="DKI1856" s="401"/>
      <c r="DKJ1856" s="401"/>
      <c r="DKK1856" s="401"/>
      <c r="DKL1856" s="401"/>
      <c r="DKM1856" s="401"/>
      <c r="DKN1856" s="401"/>
      <c r="DKO1856" s="401"/>
      <c r="DKP1856" s="401"/>
      <c r="DKQ1856" s="401"/>
      <c r="DKR1856" s="401"/>
      <c r="DKS1856" s="401"/>
      <c r="DKT1856" s="401"/>
      <c r="DKU1856" s="401"/>
      <c r="DKV1856" s="401"/>
      <c r="DKW1856" s="401"/>
      <c r="DKX1856" s="401"/>
      <c r="DKY1856" s="401"/>
      <c r="DKZ1856" s="401"/>
      <c r="DLA1856" s="401"/>
      <c r="DLB1856" s="401"/>
      <c r="DLC1856" s="401"/>
      <c r="DLD1856" s="401"/>
      <c r="DLE1856" s="401"/>
      <c r="DLF1856" s="401"/>
      <c r="DLG1856" s="401"/>
      <c r="DLH1856" s="401"/>
      <c r="DLI1856" s="401"/>
      <c r="DLJ1856" s="401"/>
      <c r="DLK1856" s="401"/>
      <c r="DLL1856" s="401"/>
      <c r="DLM1856" s="401"/>
      <c r="DLN1856" s="401"/>
      <c r="DLO1856" s="401"/>
      <c r="DLP1856" s="401"/>
      <c r="DLQ1856" s="401"/>
      <c r="DLR1856" s="401"/>
      <c r="DLS1856" s="401"/>
      <c r="DLT1856" s="401"/>
      <c r="DLU1856" s="401"/>
      <c r="DLV1856" s="401"/>
      <c r="DLW1856" s="401"/>
      <c r="DLX1856" s="401"/>
      <c r="DLY1856" s="401"/>
      <c r="DLZ1856" s="401"/>
      <c r="DMA1856" s="401"/>
      <c r="DMB1856" s="401"/>
      <c r="DMC1856" s="401"/>
      <c r="DMD1856" s="401"/>
      <c r="DME1856" s="401"/>
      <c r="DMF1856" s="401"/>
      <c r="DMG1856" s="401"/>
      <c r="DMH1856" s="401"/>
      <c r="DMI1856" s="401"/>
      <c r="DMJ1856" s="401"/>
      <c r="DMK1856" s="401"/>
      <c r="DML1856" s="401"/>
      <c r="DMM1856" s="401"/>
      <c r="DMN1856" s="401"/>
      <c r="DMO1856" s="401"/>
      <c r="DMP1856" s="401"/>
      <c r="DMQ1856" s="401"/>
      <c r="DMR1856" s="401"/>
      <c r="DMS1856" s="401"/>
      <c r="DMT1856" s="401"/>
      <c r="DMU1856" s="401"/>
      <c r="DMV1856" s="401"/>
      <c r="DMW1856" s="401"/>
      <c r="DMX1856" s="401"/>
      <c r="DMY1856" s="401"/>
      <c r="DMZ1856" s="401"/>
      <c r="DNA1856" s="401"/>
      <c r="DNB1856" s="401"/>
      <c r="DNC1856" s="401"/>
      <c r="DND1856" s="401"/>
      <c r="DNE1856" s="401"/>
      <c r="DNF1856" s="401"/>
      <c r="DNG1856" s="401"/>
      <c r="DNH1856" s="401"/>
      <c r="DNI1856" s="401"/>
      <c r="DNJ1856" s="401"/>
      <c r="DNK1856" s="401"/>
      <c r="DNL1856" s="401"/>
      <c r="DNM1856" s="401"/>
      <c r="DNN1856" s="401"/>
      <c r="DNO1856" s="401"/>
      <c r="DNP1856" s="401"/>
      <c r="DNQ1856" s="401"/>
      <c r="DNR1856" s="401"/>
      <c r="DNS1856" s="401"/>
      <c r="DNT1856" s="401"/>
      <c r="DNU1856" s="401"/>
      <c r="DNV1856" s="401"/>
      <c r="DNW1856" s="401"/>
      <c r="DNX1856" s="401"/>
      <c r="DNY1856" s="401"/>
      <c r="DNZ1856" s="401"/>
      <c r="DOA1856" s="401"/>
      <c r="DOB1856" s="401"/>
      <c r="DOC1856" s="401"/>
      <c r="DOD1856" s="401"/>
      <c r="DOE1856" s="401"/>
      <c r="DOF1856" s="401"/>
      <c r="DOG1856" s="401"/>
      <c r="DOH1856" s="401"/>
      <c r="DOI1856" s="401"/>
      <c r="DOJ1856" s="401"/>
      <c r="DOK1856" s="401"/>
      <c r="DOL1856" s="401"/>
      <c r="DOM1856" s="401"/>
      <c r="DON1856" s="401"/>
      <c r="DOO1856" s="401"/>
      <c r="DOP1856" s="401"/>
      <c r="DOQ1856" s="401"/>
      <c r="DOR1856" s="401"/>
      <c r="DOS1856" s="401"/>
      <c r="DOT1856" s="401"/>
      <c r="DOU1856" s="401"/>
      <c r="DOV1856" s="401"/>
      <c r="DOW1856" s="401"/>
      <c r="DOX1856" s="401"/>
      <c r="DOY1856" s="401"/>
      <c r="DOZ1856" s="401"/>
      <c r="DPA1856" s="401"/>
      <c r="DPB1856" s="401"/>
      <c r="DPC1856" s="401"/>
      <c r="DPD1856" s="401"/>
      <c r="DPE1856" s="401"/>
      <c r="DPF1856" s="401"/>
      <c r="DPG1856" s="401"/>
      <c r="DPH1856" s="401"/>
      <c r="DPI1856" s="401"/>
      <c r="DPJ1856" s="401"/>
      <c r="DPK1856" s="401"/>
      <c r="DPL1856" s="401"/>
      <c r="DPM1856" s="401"/>
      <c r="DPN1856" s="401"/>
      <c r="DPO1856" s="401"/>
      <c r="DPP1856" s="401"/>
      <c r="DPQ1856" s="401"/>
      <c r="DPR1856" s="401"/>
      <c r="DPS1856" s="401"/>
      <c r="DPT1856" s="401"/>
      <c r="DPU1856" s="401"/>
      <c r="DPV1856" s="401"/>
      <c r="DPW1856" s="401"/>
      <c r="DPX1856" s="401"/>
      <c r="DPY1856" s="401"/>
      <c r="DPZ1856" s="401"/>
      <c r="DQA1856" s="401"/>
      <c r="DQB1856" s="401"/>
      <c r="DQC1856" s="401"/>
      <c r="DQD1856" s="401"/>
      <c r="DQE1856" s="401"/>
      <c r="DQF1856" s="401"/>
      <c r="DQG1856" s="401"/>
      <c r="DQH1856" s="401"/>
      <c r="DQI1856" s="401"/>
      <c r="DQJ1856" s="401"/>
      <c r="DQK1856" s="401"/>
      <c r="DQL1856" s="401"/>
      <c r="DQM1856" s="401"/>
      <c r="DQN1856" s="401"/>
      <c r="DQO1856" s="401"/>
      <c r="DQP1856" s="401"/>
      <c r="DQQ1856" s="401"/>
      <c r="DQR1856" s="401"/>
      <c r="DQS1856" s="401"/>
      <c r="DQT1856" s="401"/>
      <c r="DQU1856" s="401"/>
      <c r="DQV1856" s="401"/>
      <c r="DQW1856" s="401"/>
      <c r="DQX1856" s="401"/>
      <c r="DQY1856" s="401"/>
      <c r="DQZ1856" s="401"/>
      <c r="DRA1856" s="401"/>
      <c r="DRB1856" s="401"/>
      <c r="DRC1856" s="401"/>
      <c r="DRD1856" s="401"/>
      <c r="DRE1856" s="401"/>
      <c r="DRF1856" s="401"/>
      <c r="DRG1856" s="401"/>
      <c r="DRH1856" s="401"/>
      <c r="DRI1856" s="401"/>
      <c r="DRJ1856" s="401"/>
      <c r="DRK1856" s="401"/>
      <c r="DRL1856" s="401"/>
      <c r="DRM1856" s="401"/>
      <c r="DRN1856" s="401"/>
      <c r="DRO1856" s="401"/>
      <c r="DRP1856" s="401"/>
      <c r="DRQ1856" s="401"/>
      <c r="DRR1856" s="401"/>
      <c r="DRS1856" s="401"/>
      <c r="DRT1856" s="401"/>
      <c r="DRU1856" s="401"/>
      <c r="DRV1856" s="401"/>
      <c r="DRW1856" s="401"/>
      <c r="DRX1856" s="401"/>
      <c r="DRY1856" s="401"/>
      <c r="DRZ1856" s="401"/>
      <c r="DSA1856" s="401"/>
      <c r="DSB1856" s="401"/>
      <c r="DSC1856" s="401"/>
      <c r="DSD1856" s="401"/>
      <c r="DSE1856" s="401"/>
      <c r="DSF1856" s="401"/>
      <c r="DSG1856" s="401"/>
      <c r="DSH1856" s="401"/>
      <c r="DSI1856" s="401"/>
      <c r="DSJ1856" s="401"/>
      <c r="DSK1856" s="401"/>
      <c r="DSL1856" s="401"/>
      <c r="DSM1856" s="401"/>
      <c r="DSN1856" s="401"/>
      <c r="DSO1856" s="401"/>
      <c r="DSP1856" s="401"/>
      <c r="DSQ1856" s="401"/>
      <c r="DSR1856" s="401"/>
      <c r="DSS1856" s="401"/>
      <c r="DST1856" s="401"/>
      <c r="DSU1856" s="401"/>
      <c r="DSV1856" s="401"/>
      <c r="DSW1856" s="401"/>
      <c r="DSX1856" s="401"/>
      <c r="DSY1856" s="401"/>
      <c r="DSZ1856" s="401"/>
      <c r="DTA1856" s="401"/>
      <c r="DTB1856" s="401"/>
      <c r="DTC1856" s="401"/>
      <c r="DTD1856" s="401"/>
      <c r="DTE1856" s="401"/>
      <c r="DTF1856" s="401"/>
      <c r="DTG1856" s="401"/>
      <c r="DTH1856" s="401"/>
      <c r="DTI1856" s="401"/>
      <c r="DTJ1856" s="401"/>
      <c r="DTK1856" s="401"/>
      <c r="DTL1856" s="401"/>
      <c r="DTM1856" s="401"/>
      <c r="DTN1856" s="401"/>
      <c r="DTO1856" s="401"/>
      <c r="DTP1856" s="401"/>
      <c r="DTQ1856" s="401"/>
      <c r="DTR1856" s="401"/>
      <c r="DTS1856" s="401"/>
      <c r="DTT1856" s="401"/>
      <c r="DTU1856" s="401"/>
      <c r="DTV1856" s="401"/>
      <c r="DTW1856" s="401"/>
      <c r="DTX1856" s="401"/>
      <c r="DTY1856" s="401"/>
      <c r="DTZ1856" s="401"/>
      <c r="DUA1856" s="401"/>
      <c r="DUB1856" s="401"/>
      <c r="DUC1856" s="401"/>
      <c r="DUD1856" s="401"/>
      <c r="DUE1856" s="401"/>
      <c r="DUF1856" s="401"/>
      <c r="DUG1856" s="401"/>
      <c r="DUH1856" s="401"/>
      <c r="DUI1856" s="401"/>
      <c r="DUJ1856" s="401"/>
      <c r="DUK1856" s="401"/>
      <c r="DUL1856" s="401"/>
      <c r="DUM1856" s="401"/>
      <c r="DUN1856" s="401"/>
      <c r="DUO1856" s="401"/>
      <c r="DUP1856" s="401"/>
      <c r="DUQ1856" s="401"/>
      <c r="DUR1856" s="401"/>
      <c r="DUS1856" s="401"/>
      <c r="DUT1856" s="401"/>
      <c r="DUU1856" s="401"/>
      <c r="DUV1856" s="401"/>
      <c r="DUW1856" s="401"/>
      <c r="DUX1856" s="401"/>
      <c r="DUY1856" s="401"/>
      <c r="DUZ1856" s="401"/>
      <c r="DVA1856" s="401"/>
      <c r="DVB1856" s="401"/>
      <c r="DVC1856" s="401"/>
      <c r="DVD1856" s="401"/>
      <c r="DVE1856" s="401"/>
      <c r="DVF1856" s="401"/>
      <c r="DVG1856" s="401"/>
      <c r="DVH1856" s="401"/>
      <c r="DVI1856" s="401"/>
      <c r="DVJ1856" s="401"/>
      <c r="DVK1856" s="401"/>
      <c r="DVL1856" s="401"/>
      <c r="DVM1856" s="401"/>
      <c r="DVN1856" s="401"/>
      <c r="DVO1856" s="401"/>
      <c r="DVP1856" s="401"/>
      <c r="DVQ1856" s="401"/>
      <c r="DVR1856" s="401"/>
      <c r="DVS1856" s="401"/>
      <c r="DVT1856" s="401"/>
      <c r="DVU1856" s="401"/>
      <c r="DVV1856" s="401"/>
      <c r="DVW1856" s="401"/>
      <c r="DVX1856" s="401"/>
      <c r="DVY1856" s="401"/>
      <c r="DVZ1856" s="401"/>
      <c r="DWA1856" s="401"/>
      <c r="DWB1856" s="401"/>
      <c r="DWC1856" s="401"/>
      <c r="DWD1856" s="401"/>
      <c r="DWE1856" s="401"/>
      <c r="DWF1856" s="401"/>
      <c r="DWG1856" s="401"/>
      <c r="DWH1856" s="401"/>
      <c r="DWI1856" s="401"/>
      <c r="DWJ1856" s="401"/>
      <c r="DWK1856" s="401"/>
      <c r="DWL1856" s="401"/>
      <c r="DWM1856" s="401"/>
      <c r="DWN1856" s="401"/>
      <c r="DWO1856" s="401"/>
      <c r="DWP1856" s="401"/>
      <c r="DWQ1856" s="401"/>
      <c r="DWR1856" s="401"/>
      <c r="DWS1856" s="401"/>
      <c r="DWT1856" s="401"/>
      <c r="DWU1856" s="401"/>
      <c r="DWV1856" s="401"/>
      <c r="DWW1856" s="401"/>
      <c r="DWX1856" s="401"/>
      <c r="DWY1856" s="401"/>
      <c r="DWZ1856" s="401"/>
      <c r="DXA1856" s="401"/>
      <c r="DXB1856" s="401"/>
      <c r="DXC1856" s="401"/>
      <c r="DXD1856" s="401"/>
      <c r="DXE1856" s="401"/>
      <c r="DXF1856" s="401"/>
      <c r="DXG1856" s="401"/>
      <c r="DXH1856" s="401"/>
      <c r="DXI1856" s="401"/>
      <c r="DXJ1856" s="401"/>
      <c r="DXK1856" s="401"/>
      <c r="DXL1856" s="401"/>
      <c r="DXM1856" s="401"/>
      <c r="DXN1856" s="401"/>
      <c r="DXO1856" s="401"/>
      <c r="DXP1856" s="401"/>
      <c r="DXQ1856" s="401"/>
      <c r="DXR1856" s="401"/>
      <c r="DXS1856" s="401"/>
      <c r="DXT1856" s="401"/>
      <c r="DXU1856" s="401"/>
      <c r="DXV1856" s="401"/>
      <c r="DXW1856" s="401"/>
      <c r="DXX1856" s="401"/>
      <c r="DXY1856" s="401"/>
      <c r="DXZ1856" s="401"/>
      <c r="DYA1856" s="401"/>
      <c r="DYB1856" s="401"/>
      <c r="DYC1856" s="401"/>
      <c r="DYD1856" s="401"/>
      <c r="DYE1856" s="401"/>
      <c r="DYF1856" s="401"/>
      <c r="DYG1856" s="401"/>
      <c r="DYH1856" s="401"/>
      <c r="DYI1856" s="401"/>
      <c r="DYJ1856" s="401"/>
      <c r="DYK1856" s="401"/>
      <c r="DYL1856" s="401"/>
      <c r="DYM1856" s="401"/>
      <c r="DYN1856" s="401"/>
      <c r="DYO1856" s="401"/>
      <c r="DYP1856" s="401"/>
      <c r="DYQ1856" s="401"/>
      <c r="DYR1856" s="401"/>
      <c r="DYS1856" s="401"/>
      <c r="DYT1856" s="401"/>
      <c r="DYU1856" s="401"/>
      <c r="DYV1856" s="401"/>
      <c r="DYW1856" s="401"/>
      <c r="DYX1856" s="401"/>
      <c r="DYY1856" s="401"/>
      <c r="DYZ1856" s="401"/>
      <c r="DZA1856" s="401"/>
      <c r="DZB1856" s="401"/>
      <c r="DZC1856" s="401"/>
      <c r="DZD1856" s="401"/>
      <c r="DZE1856" s="401"/>
      <c r="DZF1856" s="401"/>
      <c r="DZG1856" s="401"/>
      <c r="DZH1856" s="401"/>
      <c r="DZI1856" s="401"/>
      <c r="DZJ1856" s="401"/>
      <c r="DZK1856" s="401"/>
      <c r="DZL1856" s="401"/>
      <c r="DZM1856" s="401"/>
      <c r="DZN1856" s="401"/>
      <c r="DZO1856" s="401"/>
      <c r="DZP1856" s="401"/>
      <c r="DZQ1856" s="401"/>
      <c r="DZR1856" s="401"/>
      <c r="DZS1856" s="401"/>
      <c r="DZT1856" s="401"/>
      <c r="DZU1856" s="401"/>
      <c r="DZV1856" s="401"/>
      <c r="DZW1856" s="401"/>
      <c r="DZX1856" s="401"/>
      <c r="DZY1856" s="401"/>
      <c r="DZZ1856" s="401"/>
      <c r="EAA1856" s="401"/>
      <c r="EAB1856" s="401"/>
      <c r="EAC1856" s="401"/>
      <c r="EAD1856" s="401"/>
      <c r="EAE1856" s="401"/>
      <c r="EAF1856" s="401"/>
      <c r="EAG1856" s="401"/>
      <c r="EAH1856" s="401"/>
      <c r="EAI1856" s="401"/>
      <c r="EAJ1856" s="401"/>
      <c r="EAK1856" s="401"/>
      <c r="EAL1856" s="401"/>
      <c r="EAM1856" s="401"/>
      <c r="EAN1856" s="401"/>
      <c r="EAO1856" s="401"/>
      <c r="EAP1856" s="401"/>
      <c r="EAQ1856" s="401"/>
      <c r="EAR1856" s="401"/>
      <c r="EAS1856" s="401"/>
      <c r="EAT1856" s="401"/>
      <c r="EAU1856" s="401"/>
      <c r="EAV1856" s="401"/>
      <c r="EAW1856" s="401"/>
      <c r="EAX1856" s="401"/>
      <c r="EAY1856" s="401"/>
      <c r="EAZ1856" s="401"/>
      <c r="EBA1856" s="401"/>
      <c r="EBB1856" s="401"/>
      <c r="EBC1856" s="401"/>
      <c r="EBD1856" s="401"/>
      <c r="EBE1856" s="401"/>
      <c r="EBF1856" s="401"/>
      <c r="EBG1856" s="401"/>
      <c r="EBH1856" s="401"/>
      <c r="EBI1856" s="401"/>
      <c r="EBJ1856" s="401"/>
      <c r="EBK1856" s="401"/>
      <c r="EBL1856" s="401"/>
      <c r="EBM1856" s="401"/>
      <c r="EBN1856" s="401"/>
      <c r="EBO1856" s="401"/>
      <c r="EBP1856" s="401"/>
      <c r="EBQ1856" s="401"/>
      <c r="EBR1856" s="401"/>
      <c r="EBS1856" s="401"/>
      <c r="EBT1856" s="401"/>
      <c r="EBU1856" s="401"/>
      <c r="EBV1856" s="401"/>
      <c r="EBW1856" s="401"/>
      <c r="EBX1856" s="401"/>
      <c r="EBY1856" s="401"/>
      <c r="EBZ1856" s="401"/>
      <c r="ECA1856" s="401"/>
      <c r="ECB1856" s="401"/>
      <c r="ECC1856" s="401"/>
      <c r="ECD1856" s="401"/>
      <c r="ECE1856" s="401"/>
      <c r="ECF1856" s="401"/>
      <c r="ECG1856" s="401"/>
      <c r="ECH1856" s="401"/>
      <c r="ECI1856" s="401"/>
      <c r="ECJ1856" s="401"/>
      <c r="ECK1856" s="401"/>
      <c r="ECL1856" s="401"/>
      <c r="ECM1856" s="401"/>
      <c r="ECN1856" s="401"/>
      <c r="ECO1856" s="401"/>
      <c r="ECP1856" s="401"/>
      <c r="ECQ1856" s="401"/>
      <c r="ECR1856" s="401"/>
      <c r="ECS1856" s="401"/>
      <c r="ECT1856" s="401"/>
      <c r="ECU1856" s="401"/>
      <c r="ECV1856" s="401"/>
      <c r="ECW1856" s="401"/>
      <c r="ECX1856" s="401"/>
      <c r="ECY1856" s="401"/>
      <c r="ECZ1856" s="401"/>
      <c r="EDA1856" s="401"/>
      <c r="EDB1856" s="401"/>
      <c r="EDC1856" s="401"/>
      <c r="EDD1856" s="401"/>
      <c r="EDE1856" s="401"/>
      <c r="EDF1856" s="401"/>
      <c r="EDG1856" s="401"/>
      <c r="EDH1856" s="401"/>
      <c r="EDI1856" s="401"/>
      <c r="EDJ1856" s="401"/>
      <c r="EDK1856" s="401"/>
      <c r="EDL1856" s="401"/>
      <c r="EDM1856" s="401"/>
      <c r="EDN1856" s="401"/>
      <c r="EDO1856" s="401"/>
      <c r="EDP1856" s="401"/>
      <c r="EDQ1856" s="401"/>
      <c r="EDR1856" s="401"/>
      <c r="EDS1856" s="401"/>
      <c r="EDT1856" s="401"/>
      <c r="EDU1856" s="401"/>
      <c r="EDV1856" s="401"/>
      <c r="EDW1856" s="401"/>
      <c r="EDX1856" s="401"/>
      <c r="EDY1856" s="401"/>
      <c r="EDZ1856" s="401"/>
      <c r="EEA1856" s="401"/>
      <c r="EEB1856" s="401"/>
      <c r="EEC1856" s="401"/>
      <c r="EED1856" s="401"/>
      <c r="EEE1856" s="401"/>
      <c r="EEF1856" s="401"/>
      <c r="EEG1856" s="401"/>
      <c r="EEH1856" s="401"/>
      <c r="EEI1856" s="401"/>
      <c r="EEJ1856" s="401"/>
      <c r="EEK1856" s="401"/>
      <c r="EEL1856" s="401"/>
      <c r="EEM1856" s="401"/>
      <c r="EEN1856" s="401"/>
      <c r="EEO1856" s="401"/>
      <c r="EEP1856" s="401"/>
      <c r="EEQ1856" s="401"/>
      <c r="EER1856" s="401"/>
      <c r="EES1856" s="401"/>
      <c r="EET1856" s="401"/>
      <c r="EEU1856" s="401"/>
      <c r="EEV1856" s="401"/>
      <c r="EEW1856" s="401"/>
      <c r="EEX1856" s="401"/>
      <c r="EEY1856" s="401"/>
      <c r="EEZ1856" s="401"/>
      <c r="EFA1856" s="401"/>
      <c r="EFB1856" s="401"/>
      <c r="EFC1856" s="401"/>
      <c r="EFD1856" s="401"/>
      <c r="EFE1856" s="401"/>
      <c r="EFF1856" s="401"/>
      <c r="EFG1856" s="401"/>
      <c r="EFH1856" s="401"/>
      <c r="EFI1856" s="401"/>
      <c r="EFJ1856" s="401"/>
      <c r="EFK1856" s="401"/>
      <c r="EFL1856" s="401"/>
      <c r="EFM1856" s="401"/>
      <c r="EFN1856" s="401"/>
      <c r="EFO1856" s="401"/>
      <c r="EFP1856" s="401"/>
      <c r="EFQ1856" s="401"/>
      <c r="EFR1856" s="401"/>
      <c r="EFS1856" s="401"/>
      <c r="EFT1856" s="401"/>
      <c r="EFU1856" s="401"/>
      <c r="EFV1856" s="401"/>
      <c r="EFW1856" s="401"/>
      <c r="EFX1856" s="401"/>
      <c r="EFY1856" s="401"/>
      <c r="EFZ1856" s="401"/>
      <c r="EGA1856" s="401"/>
      <c r="EGB1856" s="401"/>
      <c r="EGC1856" s="401"/>
      <c r="EGD1856" s="401"/>
      <c r="EGE1856" s="401"/>
      <c r="EGF1856" s="401"/>
      <c r="EGG1856" s="401"/>
      <c r="EGH1856" s="401"/>
      <c r="EGI1856" s="401"/>
      <c r="EGJ1856" s="401"/>
      <c r="EGK1856" s="401"/>
      <c r="EGL1856" s="401"/>
      <c r="EGM1856" s="401"/>
      <c r="EGN1856" s="401"/>
      <c r="EGO1856" s="401"/>
      <c r="EGP1856" s="401"/>
      <c r="EGQ1856" s="401"/>
      <c r="EGR1856" s="401"/>
      <c r="EGS1856" s="401"/>
      <c r="EGT1856" s="401"/>
      <c r="EGU1856" s="401"/>
      <c r="EGV1856" s="401"/>
      <c r="EGW1856" s="401"/>
      <c r="EGX1856" s="401"/>
      <c r="EGY1856" s="401"/>
      <c r="EGZ1856" s="401"/>
      <c r="EHA1856" s="401"/>
      <c r="EHB1856" s="401"/>
      <c r="EHC1856" s="401"/>
      <c r="EHD1856" s="401"/>
      <c r="EHE1856" s="401"/>
      <c r="EHF1856" s="401"/>
      <c r="EHG1856" s="401"/>
      <c r="EHH1856" s="401"/>
      <c r="EHI1856" s="401"/>
      <c r="EHJ1856" s="401"/>
      <c r="EHK1856" s="401"/>
      <c r="EHL1856" s="401"/>
      <c r="EHM1856" s="401"/>
      <c r="EHN1856" s="401"/>
      <c r="EHO1856" s="401"/>
      <c r="EHP1856" s="401"/>
      <c r="EHQ1856" s="401"/>
      <c r="EHR1856" s="401"/>
      <c r="EHS1856" s="401"/>
      <c r="EHT1856" s="401"/>
      <c r="EHU1856" s="401"/>
      <c r="EHV1856" s="401"/>
      <c r="EHW1856" s="401"/>
      <c r="EHX1856" s="401"/>
      <c r="EHY1856" s="401"/>
      <c r="EHZ1856" s="401"/>
      <c r="EIA1856" s="401"/>
      <c r="EIB1856" s="401"/>
      <c r="EIC1856" s="401"/>
      <c r="EID1856" s="401"/>
      <c r="EIE1856" s="401"/>
      <c r="EIF1856" s="401"/>
      <c r="EIG1856" s="401"/>
      <c r="EIH1856" s="401"/>
      <c r="EII1856" s="401"/>
      <c r="EIJ1856" s="401"/>
      <c r="EIK1856" s="401"/>
      <c r="EIL1856" s="401"/>
      <c r="EIM1856" s="401"/>
      <c r="EIN1856" s="401"/>
      <c r="EIO1856" s="401"/>
      <c r="EIP1856" s="401"/>
      <c r="EIQ1856" s="401"/>
      <c r="EIR1856" s="401"/>
      <c r="EIS1856" s="401"/>
      <c r="EIT1856" s="401"/>
      <c r="EIU1856" s="401"/>
      <c r="EIV1856" s="401"/>
      <c r="EIW1856" s="401"/>
      <c r="EIX1856" s="401"/>
      <c r="EIY1856" s="401"/>
      <c r="EIZ1856" s="401"/>
      <c r="EJA1856" s="401"/>
      <c r="EJB1856" s="401"/>
      <c r="EJC1856" s="401"/>
      <c r="EJD1856" s="401"/>
      <c r="EJE1856" s="401"/>
      <c r="EJF1856" s="401"/>
      <c r="EJG1856" s="401"/>
      <c r="EJH1856" s="401"/>
      <c r="EJI1856" s="401"/>
      <c r="EJJ1856" s="401"/>
      <c r="EJK1856" s="401"/>
      <c r="EJL1856" s="401"/>
      <c r="EJM1856" s="401"/>
      <c r="EJN1856" s="401"/>
      <c r="EJO1856" s="401"/>
      <c r="EJP1856" s="401"/>
      <c r="EJQ1856" s="401"/>
      <c r="EJR1856" s="401"/>
      <c r="EJS1856" s="401"/>
      <c r="EJT1856" s="401"/>
      <c r="EJU1856" s="401"/>
      <c r="EJV1856" s="401"/>
      <c r="EJW1856" s="401"/>
      <c r="EJX1856" s="401"/>
      <c r="EJY1856" s="401"/>
      <c r="EJZ1856" s="401"/>
      <c r="EKA1856" s="401"/>
      <c r="EKB1856" s="401"/>
      <c r="EKC1856" s="401"/>
      <c r="EKD1856" s="401"/>
      <c r="EKE1856" s="401"/>
      <c r="EKF1856" s="401"/>
      <c r="EKG1856" s="401"/>
      <c r="EKH1856" s="401"/>
      <c r="EKI1856" s="401"/>
      <c r="EKJ1856" s="401"/>
      <c r="EKK1856" s="401"/>
      <c r="EKL1856" s="401"/>
      <c r="EKM1856" s="401"/>
      <c r="EKN1856" s="401"/>
      <c r="EKO1856" s="401"/>
      <c r="EKP1856" s="401"/>
      <c r="EKQ1856" s="401"/>
      <c r="EKR1856" s="401"/>
      <c r="EKS1856" s="401"/>
      <c r="EKT1856" s="401"/>
      <c r="EKU1856" s="401"/>
      <c r="EKV1856" s="401"/>
      <c r="EKW1856" s="401"/>
      <c r="EKX1856" s="401"/>
      <c r="EKY1856" s="401"/>
      <c r="EKZ1856" s="401"/>
      <c r="ELA1856" s="401"/>
      <c r="ELB1856" s="401"/>
      <c r="ELC1856" s="401"/>
      <c r="ELD1856" s="401"/>
      <c r="ELE1856" s="401"/>
      <c r="ELF1856" s="401"/>
      <c r="ELG1856" s="401"/>
      <c r="ELH1856" s="401"/>
      <c r="ELI1856" s="401"/>
      <c r="ELJ1856" s="401"/>
      <c r="ELK1856" s="401"/>
      <c r="ELL1856" s="401"/>
      <c r="ELM1856" s="401"/>
      <c r="ELN1856" s="401"/>
      <c r="ELO1856" s="401"/>
      <c r="ELP1856" s="401"/>
      <c r="ELQ1856" s="401"/>
      <c r="ELR1856" s="401"/>
      <c r="ELS1856" s="401"/>
      <c r="ELT1856" s="401"/>
      <c r="ELU1856" s="401"/>
      <c r="ELV1856" s="401"/>
      <c r="ELW1856" s="401"/>
      <c r="ELX1856" s="401"/>
      <c r="ELY1856" s="401"/>
      <c r="ELZ1856" s="401"/>
      <c r="EMA1856" s="401"/>
      <c r="EMB1856" s="401"/>
      <c r="EMC1856" s="401"/>
      <c r="EMD1856" s="401"/>
      <c r="EME1856" s="401"/>
      <c r="EMF1856" s="401"/>
      <c r="EMG1856" s="401"/>
      <c r="EMH1856" s="401"/>
      <c r="EMI1856" s="401"/>
      <c r="EMJ1856" s="401"/>
      <c r="EMK1856" s="401"/>
      <c r="EML1856" s="401"/>
      <c r="EMM1856" s="401"/>
      <c r="EMN1856" s="401"/>
      <c r="EMO1856" s="401"/>
      <c r="EMP1856" s="401"/>
      <c r="EMQ1856" s="401"/>
      <c r="EMR1856" s="401"/>
      <c r="EMS1856" s="401"/>
      <c r="EMT1856" s="401"/>
      <c r="EMU1856" s="401"/>
      <c r="EMV1856" s="401"/>
      <c r="EMW1856" s="401"/>
      <c r="EMX1856" s="401"/>
      <c r="EMY1856" s="401"/>
      <c r="EMZ1856" s="401"/>
      <c r="ENA1856" s="401"/>
      <c r="ENB1856" s="401"/>
      <c r="ENC1856" s="401"/>
      <c r="END1856" s="401"/>
      <c r="ENE1856" s="401"/>
      <c r="ENF1856" s="401"/>
      <c r="ENG1856" s="401"/>
      <c r="ENH1856" s="401"/>
      <c r="ENI1856" s="401"/>
      <c r="ENJ1856" s="401"/>
      <c r="ENK1856" s="401"/>
      <c r="ENL1856" s="401"/>
      <c r="ENM1856" s="401"/>
      <c r="ENN1856" s="401"/>
      <c r="ENO1856" s="401"/>
      <c r="ENP1856" s="401"/>
      <c r="ENQ1856" s="401"/>
      <c r="ENR1856" s="401"/>
      <c r="ENS1856" s="401"/>
      <c r="ENT1856" s="401"/>
      <c r="ENU1856" s="401"/>
      <c r="ENV1856" s="401"/>
      <c r="ENW1856" s="401"/>
      <c r="ENX1856" s="401"/>
      <c r="ENY1856" s="401"/>
      <c r="ENZ1856" s="401"/>
      <c r="EOA1856" s="401"/>
      <c r="EOB1856" s="401"/>
      <c r="EOC1856" s="401"/>
      <c r="EOD1856" s="401"/>
      <c r="EOE1856" s="401"/>
      <c r="EOF1856" s="401"/>
      <c r="EOG1856" s="401"/>
      <c r="EOH1856" s="401"/>
      <c r="EOI1856" s="401"/>
      <c r="EOJ1856" s="401"/>
      <c r="EOK1856" s="401"/>
      <c r="EOL1856" s="401"/>
      <c r="EOM1856" s="401"/>
      <c r="EON1856" s="401"/>
      <c r="EOO1856" s="401"/>
      <c r="EOP1856" s="401"/>
      <c r="EOQ1856" s="401"/>
      <c r="EOR1856" s="401"/>
      <c r="EOS1856" s="401"/>
      <c r="EOT1856" s="401"/>
      <c r="EOU1856" s="401"/>
      <c r="EOV1856" s="401"/>
      <c r="EOW1856" s="401"/>
      <c r="EOX1856" s="401"/>
      <c r="EOY1856" s="401"/>
      <c r="EOZ1856" s="401"/>
      <c r="EPA1856" s="401"/>
      <c r="EPB1856" s="401"/>
      <c r="EPC1856" s="401"/>
      <c r="EPD1856" s="401"/>
      <c r="EPE1856" s="401"/>
      <c r="EPF1856" s="401"/>
      <c r="EPG1856" s="401"/>
      <c r="EPH1856" s="401"/>
      <c r="EPI1856" s="401"/>
      <c r="EPJ1856" s="401"/>
      <c r="EPK1856" s="401"/>
      <c r="EPL1856" s="401"/>
      <c r="EPM1856" s="401"/>
      <c r="EPN1856" s="401"/>
      <c r="EPO1856" s="401"/>
      <c r="EPP1856" s="401"/>
      <c r="EPQ1856" s="401"/>
      <c r="EPR1856" s="401"/>
      <c r="EPS1856" s="401"/>
      <c r="EPT1856" s="401"/>
      <c r="EPU1856" s="401"/>
      <c r="EPV1856" s="401"/>
      <c r="EPW1856" s="401"/>
      <c r="EPX1856" s="401"/>
      <c r="EPY1856" s="401"/>
      <c r="EPZ1856" s="401"/>
      <c r="EQA1856" s="401"/>
      <c r="EQB1856" s="401"/>
      <c r="EQC1856" s="401"/>
      <c r="EQD1856" s="401"/>
      <c r="EQE1856" s="401"/>
      <c r="EQF1856" s="401"/>
      <c r="EQG1856" s="401"/>
      <c r="EQH1856" s="401"/>
      <c r="EQI1856" s="401"/>
      <c r="EQJ1856" s="401"/>
      <c r="EQK1856" s="401"/>
      <c r="EQL1856" s="401"/>
      <c r="EQM1856" s="401"/>
      <c r="EQN1856" s="401"/>
      <c r="EQO1856" s="401"/>
      <c r="EQP1856" s="401"/>
      <c r="EQQ1856" s="401"/>
      <c r="EQR1856" s="401"/>
      <c r="EQS1856" s="401"/>
      <c r="EQT1856" s="401"/>
      <c r="EQU1856" s="401"/>
      <c r="EQV1856" s="401"/>
      <c r="EQW1856" s="401"/>
      <c r="EQX1856" s="401"/>
      <c r="EQY1856" s="401"/>
      <c r="EQZ1856" s="401"/>
      <c r="ERA1856" s="401"/>
      <c r="ERB1856" s="401"/>
      <c r="ERC1856" s="401"/>
      <c r="ERD1856" s="401"/>
      <c r="ERE1856" s="401"/>
      <c r="ERF1856" s="401"/>
      <c r="ERG1856" s="401"/>
      <c r="ERH1856" s="401"/>
      <c r="ERI1856" s="401"/>
      <c r="ERJ1856" s="401"/>
      <c r="ERK1856" s="401"/>
      <c r="ERL1856" s="401"/>
      <c r="ERM1856" s="401"/>
      <c r="ERN1856" s="401"/>
      <c r="ERO1856" s="401"/>
      <c r="ERP1856" s="401"/>
      <c r="ERQ1856" s="401"/>
      <c r="ERR1856" s="401"/>
      <c r="ERS1856" s="401"/>
      <c r="ERT1856" s="401"/>
      <c r="ERU1856" s="401"/>
      <c r="ERV1856" s="401"/>
      <c r="ERW1856" s="401"/>
      <c r="ERX1856" s="401"/>
      <c r="ERY1856" s="401"/>
      <c r="ERZ1856" s="401"/>
      <c r="ESA1856" s="401"/>
      <c r="ESB1856" s="401"/>
      <c r="ESC1856" s="401"/>
      <c r="ESD1856" s="401"/>
      <c r="ESE1856" s="401"/>
      <c r="ESF1856" s="401"/>
      <c r="ESG1856" s="401"/>
      <c r="ESH1856" s="401"/>
      <c r="ESI1856" s="401"/>
      <c r="ESJ1856" s="401"/>
      <c r="ESK1856" s="401"/>
      <c r="ESL1856" s="401"/>
      <c r="ESM1856" s="401"/>
      <c r="ESN1856" s="401"/>
      <c r="ESO1856" s="401"/>
      <c r="ESP1856" s="401"/>
      <c r="ESQ1856" s="401"/>
      <c r="ESR1856" s="401"/>
      <c r="ESS1856" s="401"/>
      <c r="EST1856" s="401"/>
      <c r="ESU1856" s="401"/>
      <c r="ESV1856" s="401"/>
      <c r="ESW1856" s="401"/>
      <c r="ESX1856" s="401"/>
      <c r="ESY1856" s="401"/>
      <c r="ESZ1856" s="401"/>
      <c r="ETA1856" s="401"/>
      <c r="ETB1856" s="401"/>
      <c r="ETC1856" s="401"/>
      <c r="ETD1856" s="401"/>
      <c r="ETE1856" s="401"/>
      <c r="ETF1856" s="401"/>
      <c r="ETG1856" s="401"/>
      <c r="ETH1856" s="401"/>
      <c r="ETI1856" s="401"/>
      <c r="ETJ1856" s="401"/>
      <c r="ETK1856" s="401"/>
      <c r="ETL1856" s="401"/>
      <c r="ETM1856" s="401"/>
      <c r="ETN1856" s="401"/>
      <c r="ETO1856" s="401"/>
      <c r="ETP1856" s="401"/>
      <c r="ETQ1856" s="401"/>
      <c r="ETR1856" s="401"/>
      <c r="ETS1856" s="401"/>
      <c r="ETT1856" s="401"/>
      <c r="ETU1856" s="401"/>
      <c r="ETV1856" s="401"/>
      <c r="ETW1856" s="401"/>
      <c r="ETX1856" s="401"/>
      <c r="ETY1856" s="401"/>
      <c r="ETZ1856" s="401"/>
      <c r="EUA1856" s="401"/>
      <c r="EUB1856" s="401"/>
      <c r="EUC1856" s="401"/>
      <c r="EUD1856" s="401"/>
      <c r="EUE1856" s="401"/>
      <c r="EUF1856" s="401"/>
      <c r="EUG1856" s="401"/>
      <c r="EUH1856" s="401"/>
      <c r="EUI1856" s="401"/>
      <c r="EUJ1856" s="401"/>
      <c r="EUK1856" s="401"/>
      <c r="EUL1856" s="401"/>
      <c r="EUM1856" s="401"/>
      <c r="EUN1856" s="401"/>
      <c r="EUO1856" s="401"/>
      <c r="EUP1856" s="401"/>
      <c r="EUQ1856" s="401"/>
      <c r="EUR1856" s="401"/>
      <c r="EUS1856" s="401"/>
      <c r="EUT1856" s="401"/>
      <c r="EUU1856" s="401"/>
      <c r="EUV1856" s="401"/>
      <c r="EUW1856" s="401"/>
      <c r="EUX1856" s="401"/>
      <c r="EUY1856" s="401"/>
      <c r="EUZ1856" s="401"/>
      <c r="EVA1856" s="401"/>
      <c r="EVB1856" s="401"/>
      <c r="EVC1856" s="401"/>
      <c r="EVD1856" s="401"/>
      <c r="EVE1856" s="401"/>
      <c r="EVF1856" s="401"/>
      <c r="EVG1856" s="401"/>
      <c r="EVH1856" s="401"/>
      <c r="EVI1856" s="401"/>
      <c r="EVJ1856" s="401"/>
      <c r="EVK1856" s="401"/>
      <c r="EVL1856" s="401"/>
      <c r="EVM1856" s="401"/>
      <c r="EVN1856" s="401"/>
      <c r="EVO1856" s="401"/>
      <c r="EVP1856" s="401"/>
      <c r="EVQ1856" s="401"/>
      <c r="EVR1856" s="401"/>
      <c r="EVS1856" s="401"/>
      <c r="EVT1856" s="401"/>
      <c r="EVU1856" s="401"/>
      <c r="EVV1856" s="401"/>
      <c r="EVW1856" s="401"/>
      <c r="EVX1856" s="401"/>
      <c r="EVY1856" s="401"/>
      <c r="EVZ1856" s="401"/>
      <c r="EWA1856" s="401"/>
      <c r="EWB1856" s="401"/>
      <c r="EWC1856" s="401"/>
      <c r="EWD1856" s="401"/>
      <c r="EWE1856" s="401"/>
      <c r="EWF1856" s="401"/>
      <c r="EWG1856" s="401"/>
      <c r="EWH1856" s="401"/>
      <c r="EWI1856" s="401"/>
      <c r="EWJ1856" s="401"/>
      <c r="EWK1856" s="401"/>
      <c r="EWL1856" s="401"/>
      <c r="EWM1856" s="401"/>
      <c r="EWN1856" s="401"/>
      <c r="EWO1856" s="401"/>
      <c r="EWP1856" s="401"/>
      <c r="EWQ1856" s="401"/>
      <c r="EWR1856" s="401"/>
      <c r="EWS1856" s="401"/>
      <c r="EWT1856" s="401"/>
      <c r="EWU1856" s="401"/>
      <c r="EWV1856" s="401"/>
      <c r="EWW1856" s="401"/>
      <c r="EWX1856" s="401"/>
      <c r="EWY1856" s="401"/>
      <c r="EWZ1856" s="401"/>
      <c r="EXA1856" s="401"/>
      <c r="EXB1856" s="401"/>
      <c r="EXC1856" s="401"/>
      <c r="EXD1856" s="401"/>
      <c r="EXE1856" s="401"/>
      <c r="EXF1856" s="401"/>
      <c r="EXG1856" s="401"/>
      <c r="EXH1856" s="401"/>
      <c r="EXI1856" s="401"/>
      <c r="EXJ1856" s="401"/>
      <c r="EXK1856" s="401"/>
      <c r="EXL1856" s="401"/>
      <c r="EXM1856" s="401"/>
      <c r="EXN1856" s="401"/>
      <c r="EXO1856" s="401"/>
      <c r="EXP1856" s="401"/>
      <c r="EXQ1856" s="401"/>
      <c r="EXR1856" s="401"/>
      <c r="EXS1856" s="401"/>
      <c r="EXT1856" s="401"/>
      <c r="EXU1856" s="401"/>
      <c r="EXV1856" s="401"/>
      <c r="EXW1856" s="401"/>
      <c r="EXX1856" s="401"/>
      <c r="EXY1856" s="401"/>
      <c r="EXZ1856" s="401"/>
      <c r="EYA1856" s="401"/>
      <c r="EYB1856" s="401"/>
      <c r="EYC1856" s="401"/>
      <c r="EYD1856" s="401"/>
      <c r="EYE1856" s="401"/>
      <c r="EYF1856" s="401"/>
      <c r="EYG1856" s="401"/>
      <c r="EYH1856" s="401"/>
      <c r="EYI1856" s="401"/>
      <c r="EYJ1856" s="401"/>
      <c r="EYK1856" s="401"/>
      <c r="EYL1856" s="401"/>
      <c r="EYM1856" s="401"/>
      <c r="EYN1856" s="401"/>
      <c r="EYO1856" s="401"/>
      <c r="EYP1856" s="401"/>
      <c r="EYQ1856" s="401"/>
      <c r="EYR1856" s="401"/>
      <c r="EYS1856" s="401"/>
      <c r="EYT1856" s="401"/>
      <c r="EYU1856" s="401"/>
      <c r="EYV1856" s="401"/>
      <c r="EYW1856" s="401"/>
      <c r="EYX1856" s="401"/>
      <c r="EYY1856" s="401"/>
      <c r="EYZ1856" s="401"/>
      <c r="EZA1856" s="401"/>
      <c r="EZB1856" s="401"/>
      <c r="EZC1856" s="401"/>
      <c r="EZD1856" s="401"/>
      <c r="EZE1856" s="401"/>
      <c r="EZF1856" s="401"/>
      <c r="EZG1856" s="401"/>
      <c r="EZH1856" s="401"/>
      <c r="EZI1856" s="401"/>
      <c r="EZJ1856" s="401"/>
      <c r="EZK1856" s="401"/>
      <c r="EZL1856" s="401"/>
      <c r="EZM1856" s="401"/>
      <c r="EZN1856" s="401"/>
      <c r="EZO1856" s="401"/>
      <c r="EZP1856" s="401"/>
      <c r="EZQ1856" s="401"/>
      <c r="EZR1856" s="401"/>
      <c r="EZS1856" s="401"/>
      <c r="EZT1856" s="401"/>
      <c r="EZU1856" s="401"/>
      <c r="EZV1856" s="401"/>
      <c r="EZW1856" s="401"/>
      <c r="EZX1856" s="401"/>
      <c r="EZY1856" s="401"/>
      <c r="EZZ1856" s="401"/>
      <c r="FAA1856" s="401"/>
      <c r="FAB1856" s="401"/>
      <c r="FAC1856" s="401"/>
      <c r="FAD1856" s="401"/>
      <c r="FAE1856" s="401"/>
      <c r="FAF1856" s="401"/>
      <c r="FAG1856" s="401"/>
      <c r="FAH1856" s="401"/>
      <c r="FAI1856" s="401"/>
      <c r="FAJ1856" s="401"/>
      <c r="FAK1856" s="401"/>
      <c r="FAL1856" s="401"/>
      <c r="FAM1856" s="401"/>
      <c r="FAN1856" s="401"/>
      <c r="FAO1856" s="401"/>
      <c r="FAP1856" s="401"/>
      <c r="FAQ1856" s="401"/>
      <c r="FAR1856" s="401"/>
      <c r="FAS1856" s="401"/>
      <c r="FAT1856" s="401"/>
      <c r="FAU1856" s="401"/>
      <c r="FAV1856" s="401"/>
      <c r="FAW1856" s="401"/>
      <c r="FAX1856" s="401"/>
      <c r="FAY1856" s="401"/>
      <c r="FAZ1856" s="401"/>
      <c r="FBA1856" s="401"/>
      <c r="FBB1856" s="401"/>
      <c r="FBC1856" s="401"/>
      <c r="FBD1856" s="401"/>
      <c r="FBE1856" s="401"/>
      <c r="FBF1856" s="401"/>
      <c r="FBG1856" s="401"/>
      <c r="FBH1856" s="401"/>
      <c r="FBI1856" s="401"/>
      <c r="FBJ1856" s="401"/>
      <c r="FBK1856" s="401"/>
      <c r="FBL1856" s="401"/>
      <c r="FBM1856" s="401"/>
      <c r="FBN1856" s="401"/>
      <c r="FBO1856" s="401"/>
      <c r="FBP1856" s="401"/>
      <c r="FBQ1856" s="401"/>
      <c r="FBR1856" s="401"/>
      <c r="FBS1856" s="401"/>
      <c r="FBT1856" s="401"/>
      <c r="FBU1856" s="401"/>
      <c r="FBV1856" s="401"/>
      <c r="FBW1856" s="401"/>
      <c r="FBX1856" s="401"/>
      <c r="FBY1856" s="401"/>
      <c r="FBZ1856" s="401"/>
      <c r="FCA1856" s="401"/>
      <c r="FCB1856" s="401"/>
      <c r="FCC1856" s="401"/>
      <c r="FCD1856" s="401"/>
      <c r="FCE1856" s="401"/>
      <c r="FCF1856" s="401"/>
      <c r="FCG1856" s="401"/>
      <c r="FCH1856" s="401"/>
      <c r="FCI1856" s="401"/>
      <c r="FCJ1856" s="401"/>
      <c r="FCK1856" s="401"/>
      <c r="FCL1856" s="401"/>
      <c r="FCM1856" s="401"/>
      <c r="FCN1856" s="401"/>
      <c r="FCO1856" s="401"/>
      <c r="FCP1856" s="401"/>
      <c r="FCQ1856" s="401"/>
      <c r="FCR1856" s="401"/>
      <c r="FCS1856" s="401"/>
      <c r="FCT1856" s="401"/>
      <c r="FCU1856" s="401"/>
      <c r="FCV1856" s="401"/>
      <c r="FCW1856" s="401"/>
      <c r="FCX1856" s="401"/>
      <c r="FCY1856" s="401"/>
      <c r="FCZ1856" s="401"/>
      <c r="FDA1856" s="401"/>
      <c r="FDB1856" s="401"/>
      <c r="FDC1856" s="401"/>
      <c r="FDD1856" s="401"/>
      <c r="FDE1856" s="401"/>
      <c r="FDF1856" s="401"/>
      <c r="FDG1856" s="401"/>
      <c r="FDH1856" s="401"/>
      <c r="FDI1856" s="401"/>
      <c r="FDJ1856" s="401"/>
      <c r="FDK1856" s="401"/>
      <c r="FDL1856" s="401"/>
      <c r="FDM1856" s="401"/>
      <c r="FDN1856" s="401"/>
      <c r="FDO1856" s="401"/>
      <c r="FDP1856" s="401"/>
      <c r="FDQ1856" s="401"/>
      <c r="FDR1856" s="401"/>
      <c r="FDS1856" s="401"/>
      <c r="FDT1856" s="401"/>
      <c r="FDU1856" s="401"/>
      <c r="FDV1856" s="401"/>
      <c r="FDW1856" s="401"/>
      <c r="FDX1856" s="401"/>
      <c r="FDY1856" s="401"/>
      <c r="FDZ1856" s="401"/>
      <c r="FEA1856" s="401"/>
      <c r="FEB1856" s="401"/>
      <c r="FEC1856" s="401"/>
      <c r="FED1856" s="401"/>
      <c r="FEE1856" s="401"/>
      <c r="FEF1856" s="401"/>
      <c r="FEG1856" s="401"/>
      <c r="FEH1856" s="401"/>
      <c r="FEI1856" s="401"/>
      <c r="FEJ1856" s="401"/>
      <c r="FEK1856" s="401"/>
      <c r="FEL1856" s="401"/>
      <c r="FEM1856" s="401"/>
      <c r="FEN1856" s="401"/>
      <c r="FEO1856" s="401"/>
      <c r="FEP1856" s="401"/>
      <c r="FEQ1856" s="401"/>
      <c r="FER1856" s="401"/>
      <c r="FES1856" s="401"/>
      <c r="FET1856" s="401"/>
      <c r="FEU1856" s="401"/>
      <c r="FEV1856" s="401"/>
      <c r="FEW1856" s="401"/>
      <c r="FEX1856" s="401"/>
      <c r="FEY1856" s="401"/>
      <c r="FEZ1856" s="401"/>
      <c r="FFA1856" s="401"/>
      <c r="FFB1856" s="401"/>
      <c r="FFC1856" s="401"/>
      <c r="FFD1856" s="401"/>
      <c r="FFE1856" s="401"/>
      <c r="FFF1856" s="401"/>
      <c r="FFG1856" s="401"/>
      <c r="FFH1856" s="401"/>
      <c r="FFI1856" s="401"/>
      <c r="FFJ1856" s="401"/>
      <c r="FFK1856" s="401"/>
      <c r="FFL1856" s="401"/>
      <c r="FFM1856" s="401"/>
      <c r="FFN1856" s="401"/>
      <c r="FFO1856" s="401"/>
      <c r="FFP1856" s="401"/>
      <c r="FFQ1856" s="401"/>
      <c r="FFR1856" s="401"/>
      <c r="FFS1856" s="401"/>
      <c r="FFT1856" s="401"/>
      <c r="FFU1856" s="401"/>
      <c r="FFV1856" s="401"/>
      <c r="FFW1856" s="401"/>
      <c r="FFX1856" s="401"/>
      <c r="FFY1856" s="401"/>
      <c r="FFZ1856" s="401"/>
      <c r="FGA1856" s="401"/>
      <c r="FGB1856" s="401"/>
      <c r="FGC1856" s="401"/>
      <c r="FGD1856" s="401"/>
      <c r="FGE1856" s="401"/>
      <c r="FGF1856" s="401"/>
      <c r="FGG1856" s="401"/>
      <c r="FGH1856" s="401"/>
      <c r="FGI1856" s="401"/>
      <c r="FGJ1856" s="401"/>
      <c r="FGK1856" s="401"/>
      <c r="FGL1856" s="401"/>
      <c r="FGM1856" s="401"/>
      <c r="FGN1856" s="401"/>
      <c r="FGO1856" s="401"/>
      <c r="FGP1856" s="401"/>
      <c r="FGQ1856" s="401"/>
      <c r="FGR1856" s="401"/>
      <c r="FGS1856" s="401"/>
      <c r="FGT1856" s="401"/>
      <c r="FGU1856" s="401"/>
      <c r="FGV1856" s="401"/>
      <c r="FGW1856" s="401"/>
      <c r="FGX1856" s="401"/>
      <c r="FGY1856" s="401"/>
      <c r="FGZ1856" s="401"/>
      <c r="FHA1856" s="401"/>
      <c r="FHB1856" s="401"/>
      <c r="FHC1856" s="401"/>
      <c r="FHD1856" s="401"/>
      <c r="FHE1856" s="401"/>
      <c r="FHF1856" s="401"/>
      <c r="FHG1856" s="401"/>
      <c r="FHH1856" s="401"/>
      <c r="FHI1856" s="401"/>
      <c r="FHJ1856" s="401"/>
      <c r="FHK1856" s="401"/>
      <c r="FHL1856" s="401"/>
      <c r="FHM1856" s="401"/>
      <c r="FHN1856" s="401"/>
      <c r="FHO1856" s="401"/>
      <c r="FHP1856" s="401"/>
      <c r="FHQ1856" s="401"/>
      <c r="FHR1856" s="401"/>
      <c r="FHS1856" s="401"/>
      <c r="FHT1856" s="401"/>
      <c r="FHU1856" s="401"/>
      <c r="FHV1856" s="401"/>
      <c r="FHW1856" s="401"/>
      <c r="FHX1856" s="401"/>
      <c r="FHY1856" s="401"/>
      <c r="FHZ1856" s="401"/>
      <c r="FIA1856" s="401"/>
      <c r="FIB1856" s="401"/>
      <c r="FIC1856" s="401"/>
      <c r="FID1856" s="401"/>
      <c r="FIE1856" s="401"/>
      <c r="FIF1856" s="401"/>
      <c r="FIG1856" s="401"/>
      <c r="FIH1856" s="401"/>
      <c r="FII1856" s="401"/>
      <c r="FIJ1856" s="401"/>
      <c r="FIK1856" s="401"/>
      <c r="FIL1856" s="401"/>
      <c r="FIM1856" s="401"/>
      <c r="FIN1856" s="401"/>
      <c r="FIO1856" s="401"/>
      <c r="FIP1856" s="401"/>
      <c r="FIQ1856" s="401"/>
      <c r="FIR1856" s="401"/>
      <c r="FIS1856" s="401"/>
      <c r="FIT1856" s="401"/>
      <c r="FIU1856" s="401"/>
      <c r="FIV1856" s="401"/>
      <c r="FIW1856" s="401"/>
      <c r="FIX1856" s="401"/>
      <c r="FIY1856" s="401"/>
      <c r="FIZ1856" s="401"/>
      <c r="FJA1856" s="401"/>
      <c r="FJB1856" s="401"/>
      <c r="FJC1856" s="401"/>
      <c r="FJD1856" s="401"/>
      <c r="FJE1856" s="401"/>
      <c r="FJF1856" s="401"/>
      <c r="FJG1856" s="401"/>
      <c r="FJH1856" s="401"/>
      <c r="FJI1856" s="401"/>
      <c r="FJJ1856" s="401"/>
      <c r="FJK1856" s="401"/>
      <c r="FJL1856" s="401"/>
      <c r="FJM1856" s="401"/>
      <c r="FJN1856" s="401"/>
      <c r="FJO1856" s="401"/>
      <c r="FJP1856" s="401"/>
      <c r="FJQ1856" s="401"/>
      <c r="FJR1856" s="401"/>
      <c r="FJS1856" s="401"/>
      <c r="FJT1856" s="401"/>
      <c r="FJU1856" s="401"/>
      <c r="FJV1856" s="401"/>
      <c r="FJW1856" s="401"/>
      <c r="FJX1856" s="401"/>
      <c r="FJY1856" s="401"/>
      <c r="FJZ1856" s="401"/>
      <c r="FKA1856" s="401"/>
      <c r="FKB1856" s="401"/>
      <c r="FKC1856" s="401"/>
      <c r="FKD1856" s="401"/>
      <c r="FKE1856" s="401"/>
      <c r="FKF1856" s="401"/>
      <c r="FKG1856" s="401"/>
      <c r="FKH1856" s="401"/>
      <c r="FKI1856" s="401"/>
      <c r="FKJ1856" s="401"/>
      <c r="FKK1856" s="401"/>
      <c r="FKL1856" s="401"/>
      <c r="FKM1856" s="401"/>
      <c r="FKN1856" s="401"/>
      <c r="FKO1856" s="401"/>
      <c r="FKP1856" s="401"/>
      <c r="FKQ1856" s="401"/>
      <c r="FKR1856" s="401"/>
      <c r="FKS1856" s="401"/>
      <c r="FKT1856" s="401"/>
      <c r="FKU1856" s="401"/>
      <c r="FKV1856" s="401"/>
      <c r="FKW1856" s="401"/>
      <c r="FKX1856" s="401"/>
      <c r="FKY1856" s="401"/>
      <c r="FKZ1856" s="401"/>
      <c r="FLA1856" s="401"/>
      <c r="FLB1856" s="401"/>
      <c r="FLC1856" s="401"/>
      <c r="FLD1856" s="401"/>
      <c r="FLE1856" s="401"/>
      <c r="FLF1856" s="401"/>
      <c r="FLG1856" s="401"/>
      <c r="FLH1856" s="401"/>
      <c r="FLI1856" s="401"/>
      <c r="FLJ1856" s="401"/>
      <c r="FLK1856" s="401"/>
      <c r="FLL1856" s="401"/>
      <c r="FLM1856" s="401"/>
      <c r="FLN1856" s="401"/>
      <c r="FLO1856" s="401"/>
      <c r="FLP1856" s="401"/>
      <c r="FLQ1856" s="401"/>
      <c r="FLR1856" s="401"/>
      <c r="FLS1856" s="401"/>
      <c r="FLT1856" s="401"/>
      <c r="FLU1856" s="401"/>
      <c r="FLV1856" s="401"/>
      <c r="FLW1856" s="401"/>
      <c r="FLX1856" s="401"/>
      <c r="FLY1856" s="401"/>
      <c r="FLZ1856" s="401"/>
      <c r="FMA1856" s="401"/>
      <c r="FMB1856" s="401"/>
      <c r="FMC1856" s="401"/>
      <c r="FMD1856" s="401"/>
      <c r="FME1856" s="401"/>
      <c r="FMF1856" s="401"/>
      <c r="FMG1856" s="401"/>
      <c r="FMH1856" s="401"/>
      <c r="FMI1856" s="401"/>
      <c r="FMJ1856" s="401"/>
      <c r="FMK1856" s="401"/>
      <c r="FML1856" s="401"/>
      <c r="FMM1856" s="401"/>
      <c r="FMN1856" s="401"/>
      <c r="FMO1856" s="401"/>
      <c r="FMP1856" s="401"/>
      <c r="FMQ1856" s="401"/>
      <c r="FMR1856" s="401"/>
      <c r="FMS1856" s="401"/>
      <c r="FMT1856" s="401"/>
      <c r="FMU1856" s="401"/>
      <c r="FMV1856" s="401"/>
      <c r="FMW1856" s="401"/>
      <c r="FMX1856" s="401"/>
      <c r="FMY1856" s="401"/>
      <c r="FMZ1856" s="401"/>
      <c r="FNA1856" s="401"/>
      <c r="FNB1856" s="401"/>
      <c r="FNC1856" s="401"/>
      <c r="FND1856" s="401"/>
      <c r="FNE1856" s="401"/>
      <c r="FNF1856" s="401"/>
      <c r="FNG1856" s="401"/>
      <c r="FNH1856" s="401"/>
      <c r="FNI1856" s="401"/>
      <c r="FNJ1856" s="401"/>
      <c r="FNK1856" s="401"/>
      <c r="FNL1856" s="401"/>
      <c r="FNM1856" s="401"/>
      <c r="FNN1856" s="401"/>
      <c r="FNO1856" s="401"/>
      <c r="FNP1856" s="401"/>
      <c r="FNQ1856" s="401"/>
      <c r="FNR1856" s="401"/>
      <c r="FNS1856" s="401"/>
      <c r="FNT1856" s="401"/>
      <c r="FNU1856" s="401"/>
      <c r="FNV1856" s="401"/>
      <c r="FNW1856" s="401"/>
      <c r="FNX1856" s="401"/>
      <c r="FNY1856" s="401"/>
      <c r="FNZ1856" s="401"/>
      <c r="FOA1856" s="401"/>
      <c r="FOB1856" s="401"/>
      <c r="FOC1856" s="401"/>
      <c r="FOD1856" s="401"/>
      <c r="FOE1856" s="401"/>
      <c r="FOF1856" s="401"/>
      <c r="FOG1856" s="401"/>
      <c r="FOH1856" s="401"/>
      <c r="FOI1856" s="401"/>
      <c r="FOJ1856" s="401"/>
      <c r="FOK1856" s="401"/>
      <c r="FOL1856" s="401"/>
      <c r="FOM1856" s="401"/>
      <c r="FON1856" s="401"/>
      <c r="FOO1856" s="401"/>
      <c r="FOP1856" s="401"/>
      <c r="FOQ1856" s="401"/>
      <c r="FOR1856" s="401"/>
      <c r="FOS1856" s="401"/>
      <c r="FOT1856" s="401"/>
      <c r="FOU1856" s="401"/>
      <c r="FOV1856" s="401"/>
      <c r="FOW1856" s="401"/>
      <c r="FOX1856" s="401"/>
      <c r="FOY1856" s="401"/>
      <c r="FOZ1856" s="401"/>
      <c r="FPA1856" s="401"/>
      <c r="FPB1856" s="401"/>
      <c r="FPC1856" s="401"/>
      <c r="FPD1856" s="401"/>
      <c r="FPE1856" s="401"/>
      <c r="FPF1856" s="401"/>
      <c r="FPG1856" s="401"/>
      <c r="FPH1856" s="401"/>
      <c r="FPI1856" s="401"/>
      <c r="FPJ1856" s="401"/>
      <c r="FPK1856" s="401"/>
      <c r="FPL1856" s="401"/>
      <c r="FPM1856" s="401"/>
      <c r="FPN1856" s="401"/>
      <c r="FPO1856" s="401"/>
      <c r="FPP1856" s="401"/>
      <c r="FPQ1856" s="401"/>
      <c r="FPR1856" s="401"/>
      <c r="FPS1856" s="401"/>
      <c r="FPT1856" s="401"/>
      <c r="FPU1856" s="401"/>
      <c r="FPV1856" s="401"/>
      <c r="FPW1856" s="401"/>
      <c r="FPX1856" s="401"/>
      <c r="FPY1856" s="401"/>
      <c r="FPZ1856" s="401"/>
      <c r="FQA1856" s="401"/>
      <c r="FQB1856" s="401"/>
      <c r="FQC1856" s="401"/>
      <c r="FQD1856" s="401"/>
      <c r="FQE1856" s="401"/>
      <c r="FQF1856" s="401"/>
      <c r="FQG1856" s="401"/>
      <c r="FQH1856" s="401"/>
      <c r="FQI1856" s="401"/>
      <c r="FQJ1856" s="401"/>
      <c r="FQK1856" s="401"/>
      <c r="FQL1856" s="401"/>
      <c r="FQM1856" s="401"/>
      <c r="FQN1856" s="401"/>
      <c r="FQO1856" s="401"/>
      <c r="FQP1856" s="401"/>
      <c r="FQQ1856" s="401"/>
      <c r="FQR1856" s="401"/>
      <c r="FQS1856" s="401"/>
      <c r="FQT1856" s="401"/>
      <c r="FQU1856" s="401"/>
      <c r="FQV1856" s="401"/>
      <c r="FQW1856" s="401"/>
      <c r="FQX1856" s="401"/>
      <c r="FQY1856" s="401"/>
      <c r="FQZ1856" s="401"/>
      <c r="FRA1856" s="401"/>
      <c r="FRB1856" s="401"/>
      <c r="FRC1856" s="401"/>
      <c r="FRD1856" s="401"/>
      <c r="FRE1856" s="401"/>
      <c r="FRF1856" s="401"/>
      <c r="FRG1856" s="401"/>
      <c r="FRH1856" s="401"/>
      <c r="FRI1856" s="401"/>
      <c r="FRJ1856" s="401"/>
      <c r="FRK1856" s="401"/>
      <c r="FRL1856" s="401"/>
      <c r="FRM1856" s="401"/>
      <c r="FRN1856" s="401"/>
      <c r="FRO1856" s="401"/>
      <c r="FRP1856" s="401"/>
      <c r="FRQ1856" s="401"/>
      <c r="FRR1856" s="401"/>
      <c r="FRS1856" s="401"/>
      <c r="FRT1856" s="401"/>
      <c r="FRU1856" s="401"/>
      <c r="FRV1856" s="401"/>
      <c r="FRW1856" s="401"/>
      <c r="FRX1856" s="401"/>
      <c r="FRY1856" s="401"/>
      <c r="FRZ1856" s="401"/>
      <c r="FSA1856" s="401"/>
      <c r="FSB1856" s="401"/>
      <c r="FSC1856" s="401"/>
      <c r="FSD1856" s="401"/>
      <c r="FSE1856" s="401"/>
      <c r="FSF1856" s="401"/>
      <c r="FSG1856" s="401"/>
      <c r="FSH1856" s="401"/>
      <c r="FSI1856" s="401"/>
      <c r="FSJ1856" s="401"/>
      <c r="FSK1856" s="401"/>
      <c r="FSL1856" s="401"/>
      <c r="FSM1856" s="401"/>
      <c r="FSN1856" s="401"/>
      <c r="FSO1856" s="401"/>
      <c r="FSP1856" s="401"/>
      <c r="FSQ1856" s="401"/>
      <c r="FSR1856" s="401"/>
      <c r="FSS1856" s="401"/>
      <c r="FST1856" s="401"/>
      <c r="FSU1856" s="401"/>
      <c r="FSV1856" s="401"/>
      <c r="FSW1856" s="401"/>
      <c r="FSX1856" s="401"/>
      <c r="FSY1856" s="401"/>
      <c r="FSZ1856" s="401"/>
      <c r="FTA1856" s="401"/>
      <c r="FTB1856" s="401"/>
      <c r="FTC1856" s="401"/>
      <c r="FTD1856" s="401"/>
      <c r="FTE1856" s="401"/>
      <c r="FTF1856" s="401"/>
      <c r="FTG1856" s="401"/>
      <c r="FTH1856" s="401"/>
      <c r="FTI1856" s="401"/>
      <c r="FTJ1856" s="401"/>
      <c r="FTK1856" s="401"/>
      <c r="FTL1856" s="401"/>
      <c r="FTM1856" s="401"/>
      <c r="FTN1856" s="401"/>
      <c r="FTO1856" s="401"/>
      <c r="FTP1856" s="401"/>
      <c r="FTQ1856" s="401"/>
      <c r="FTR1856" s="401"/>
      <c r="FTS1856" s="401"/>
      <c r="FTT1856" s="401"/>
      <c r="FTU1856" s="401"/>
      <c r="FTV1856" s="401"/>
      <c r="FTW1856" s="401"/>
      <c r="FTX1856" s="401"/>
      <c r="FTY1856" s="401"/>
      <c r="FTZ1856" s="401"/>
      <c r="FUA1856" s="401"/>
      <c r="FUB1856" s="401"/>
      <c r="FUC1856" s="401"/>
      <c r="FUD1856" s="401"/>
      <c r="FUE1856" s="401"/>
      <c r="FUF1856" s="401"/>
      <c r="FUG1856" s="401"/>
      <c r="FUH1856" s="401"/>
      <c r="FUI1856" s="401"/>
      <c r="FUJ1856" s="401"/>
      <c r="FUK1856" s="401"/>
      <c r="FUL1856" s="401"/>
      <c r="FUM1856" s="401"/>
      <c r="FUN1856" s="401"/>
      <c r="FUO1856" s="401"/>
      <c r="FUP1856" s="401"/>
      <c r="FUQ1856" s="401"/>
      <c r="FUR1856" s="401"/>
      <c r="FUS1856" s="401"/>
      <c r="FUT1856" s="401"/>
      <c r="FUU1856" s="401"/>
      <c r="FUV1856" s="401"/>
      <c r="FUW1856" s="401"/>
      <c r="FUX1856" s="401"/>
      <c r="FUY1856" s="401"/>
      <c r="FUZ1856" s="401"/>
      <c r="FVA1856" s="401"/>
      <c r="FVB1856" s="401"/>
      <c r="FVC1856" s="401"/>
      <c r="FVD1856" s="401"/>
      <c r="FVE1856" s="401"/>
      <c r="FVF1856" s="401"/>
      <c r="FVG1856" s="401"/>
      <c r="FVH1856" s="401"/>
      <c r="FVI1856" s="401"/>
      <c r="FVJ1856" s="401"/>
      <c r="FVK1856" s="401"/>
      <c r="FVL1856" s="401"/>
      <c r="FVM1856" s="401"/>
      <c r="FVN1856" s="401"/>
      <c r="FVO1856" s="401"/>
      <c r="FVP1856" s="401"/>
      <c r="FVQ1856" s="401"/>
      <c r="FVR1856" s="401"/>
      <c r="FVS1856" s="401"/>
      <c r="FVT1856" s="401"/>
      <c r="FVU1856" s="401"/>
      <c r="FVV1856" s="401"/>
      <c r="FVW1856" s="401"/>
      <c r="FVX1856" s="401"/>
      <c r="FVY1856" s="401"/>
      <c r="FVZ1856" s="401"/>
      <c r="FWA1856" s="401"/>
      <c r="FWB1856" s="401"/>
      <c r="FWC1856" s="401"/>
      <c r="FWD1856" s="401"/>
      <c r="FWE1856" s="401"/>
      <c r="FWF1856" s="401"/>
      <c r="FWG1856" s="401"/>
      <c r="FWH1856" s="401"/>
      <c r="FWI1856" s="401"/>
      <c r="FWJ1856" s="401"/>
      <c r="FWK1856" s="401"/>
      <c r="FWL1856" s="401"/>
      <c r="FWM1856" s="401"/>
      <c r="FWN1856" s="401"/>
      <c r="FWO1856" s="401"/>
      <c r="FWP1856" s="401"/>
      <c r="FWQ1856" s="401"/>
      <c r="FWR1856" s="401"/>
      <c r="FWS1856" s="401"/>
      <c r="FWT1856" s="401"/>
      <c r="FWU1856" s="401"/>
      <c r="FWV1856" s="401"/>
      <c r="FWW1856" s="401"/>
      <c r="FWX1856" s="401"/>
      <c r="FWY1856" s="401"/>
      <c r="FWZ1856" s="401"/>
      <c r="FXA1856" s="401"/>
      <c r="FXB1856" s="401"/>
      <c r="FXC1856" s="401"/>
      <c r="FXD1856" s="401"/>
      <c r="FXE1856" s="401"/>
      <c r="FXF1856" s="401"/>
      <c r="FXG1856" s="401"/>
      <c r="FXH1856" s="401"/>
      <c r="FXI1856" s="401"/>
      <c r="FXJ1856" s="401"/>
      <c r="FXK1856" s="401"/>
      <c r="FXL1856" s="401"/>
      <c r="FXM1856" s="401"/>
      <c r="FXN1856" s="401"/>
      <c r="FXO1856" s="401"/>
      <c r="FXP1856" s="401"/>
      <c r="FXQ1856" s="401"/>
      <c r="FXR1856" s="401"/>
      <c r="FXS1856" s="401"/>
      <c r="FXT1856" s="401"/>
      <c r="FXU1856" s="401"/>
      <c r="FXV1856" s="401"/>
      <c r="FXW1856" s="401"/>
      <c r="FXX1856" s="401"/>
      <c r="FXY1856" s="401"/>
      <c r="FXZ1856" s="401"/>
      <c r="FYA1856" s="401"/>
      <c r="FYB1856" s="401"/>
      <c r="FYC1856" s="401"/>
      <c r="FYD1856" s="401"/>
      <c r="FYE1856" s="401"/>
      <c r="FYF1856" s="401"/>
      <c r="FYG1856" s="401"/>
      <c r="FYH1856" s="401"/>
      <c r="FYI1856" s="401"/>
      <c r="FYJ1856" s="401"/>
      <c r="FYK1856" s="401"/>
      <c r="FYL1856" s="401"/>
      <c r="FYM1856" s="401"/>
      <c r="FYN1856" s="401"/>
      <c r="FYO1856" s="401"/>
      <c r="FYP1856" s="401"/>
      <c r="FYQ1856" s="401"/>
      <c r="FYR1856" s="401"/>
      <c r="FYS1856" s="401"/>
      <c r="FYT1856" s="401"/>
      <c r="FYU1856" s="401"/>
      <c r="FYV1856" s="401"/>
      <c r="FYW1856" s="401"/>
      <c r="FYX1856" s="401"/>
      <c r="FYY1856" s="401"/>
      <c r="FYZ1856" s="401"/>
      <c r="FZA1856" s="401"/>
      <c r="FZB1856" s="401"/>
      <c r="FZC1856" s="401"/>
      <c r="FZD1856" s="401"/>
      <c r="FZE1856" s="401"/>
      <c r="FZF1856" s="401"/>
      <c r="FZG1856" s="401"/>
      <c r="FZH1856" s="401"/>
      <c r="FZI1856" s="401"/>
      <c r="FZJ1856" s="401"/>
      <c r="FZK1856" s="401"/>
      <c r="FZL1856" s="401"/>
      <c r="FZM1856" s="401"/>
      <c r="FZN1856" s="401"/>
      <c r="FZO1856" s="401"/>
      <c r="FZP1856" s="401"/>
      <c r="FZQ1856" s="401"/>
      <c r="FZR1856" s="401"/>
      <c r="FZS1856" s="401"/>
      <c r="FZT1856" s="401"/>
      <c r="FZU1856" s="401"/>
      <c r="FZV1856" s="401"/>
      <c r="FZW1856" s="401"/>
      <c r="FZX1856" s="401"/>
      <c r="FZY1856" s="401"/>
      <c r="FZZ1856" s="401"/>
      <c r="GAA1856" s="401"/>
      <c r="GAB1856" s="401"/>
      <c r="GAC1856" s="401"/>
      <c r="GAD1856" s="401"/>
      <c r="GAE1856" s="401"/>
      <c r="GAF1856" s="401"/>
      <c r="GAG1856" s="401"/>
      <c r="GAH1856" s="401"/>
      <c r="GAI1856" s="401"/>
      <c r="GAJ1856" s="401"/>
      <c r="GAK1856" s="401"/>
      <c r="GAL1856" s="401"/>
      <c r="GAM1856" s="401"/>
      <c r="GAN1856" s="401"/>
      <c r="GAO1856" s="401"/>
      <c r="GAP1856" s="401"/>
      <c r="GAQ1856" s="401"/>
      <c r="GAR1856" s="401"/>
      <c r="GAS1856" s="401"/>
      <c r="GAT1856" s="401"/>
      <c r="GAU1856" s="401"/>
      <c r="GAV1856" s="401"/>
      <c r="GAW1856" s="401"/>
      <c r="GAX1856" s="401"/>
      <c r="GAY1856" s="401"/>
      <c r="GAZ1856" s="401"/>
      <c r="GBA1856" s="401"/>
      <c r="GBB1856" s="401"/>
      <c r="GBC1856" s="401"/>
      <c r="GBD1856" s="401"/>
      <c r="GBE1856" s="401"/>
      <c r="GBF1856" s="401"/>
      <c r="GBG1856" s="401"/>
      <c r="GBH1856" s="401"/>
      <c r="GBI1856" s="401"/>
      <c r="GBJ1856" s="401"/>
      <c r="GBK1856" s="401"/>
      <c r="GBL1856" s="401"/>
      <c r="GBM1856" s="401"/>
      <c r="GBN1856" s="401"/>
      <c r="GBO1856" s="401"/>
      <c r="GBP1856" s="401"/>
      <c r="GBQ1856" s="401"/>
      <c r="GBR1856" s="401"/>
      <c r="GBS1856" s="401"/>
      <c r="GBT1856" s="401"/>
      <c r="GBU1856" s="401"/>
      <c r="GBV1856" s="401"/>
      <c r="GBW1856" s="401"/>
      <c r="GBX1856" s="401"/>
      <c r="GBY1856" s="401"/>
      <c r="GBZ1856" s="401"/>
      <c r="GCA1856" s="401"/>
      <c r="GCB1856" s="401"/>
      <c r="GCC1856" s="401"/>
      <c r="GCD1856" s="401"/>
      <c r="GCE1856" s="401"/>
      <c r="GCF1856" s="401"/>
      <c r="GCG1856" s="401"/>
      <c r="GCH1856" s="401"/>
      <c r="GCI1856" s="401"/>
      <c r="GCJ1856" s="401"/>
      <c r="GCK1856" s="401"/>
      <c r="GCL1856" s="401"/>
      <c r="GCM1856" s="401"/>
      <c r="GCN1856" s="401"/>
      <c r="GCO1856" s="401"/>
      <c r="GCP1856" s="401"/>
      <c r="GCQ1856" s="401"/>
      <c r="GCR1856" s="401"/>
      <c r="GCS1856" s="401"/>
      <c r="GCT1856" s="401"/>
      <c r="GCU1856" s="401"/>
      <c r="GCV1856" s="401"/>
      <c r="GCW1856" s="401"/>
      <c r="GCX1856" s="401"/>
      <c r="GCY1856" s="401"/>
      <c r="GCZ1856" s="401"/>
      <c r="GDA1856" s="401"/>
      <c r="GDB1856" s="401"/>
      <c r="GDC1856" s="401"/>
      <c r="GDD1856" s="401"/>
      <c r="GDE1856" s="401"/>
      <c r="GDF1856" s="401"/>
      <c r="GDG1856" s="401"/>
      <c r="GDH1856" s="401"/>
      <c r="GDI1856" s="401"/>
      <c r="GDJ1856" s="401"/>
      <c r="GDK1856" s="401"/>
      <c r="GDL1856" s="401"/>
      <c r="GDM1856" s="401"/>
      <c r="GDN1856" s="401"/>
      <c r="GDO1856" s="401"/>
      <c r="GDP1856" s="401"/>
      <c r="GDQ1856" s="401"/>
      <c r="GDR1856" s="401"/>
      <c r="GDS1856" s="401"/>
      <c r="GDT1856" s="401"/>
      <c r="GDU1856" s="401"/>
      <c r="GDV1856" s="401"/>
      <c r="GDW1856" s="401"/>
      <c r="GDX1856" s="401"/>
      <c r="GDY1856" s="401"/>
      <c r="GDZ1856" s="401"/>
      <c r="GEA1856" s="401"/>
      <c r="GEB1856" s="401"/>
      <c r="GEC1856" s="401"/>
      <c r="GED1856" s="401"/>
      <c r="GEE1856" s="401"/>
      <c r="GEF1856" s="401"/>
      <c r="GEG1856" s="401"/>
      <c r="GEH1856" s="401"/>
      <c r="GEI1856" s="401"/>
      <c r="GEJ1856" s="401"/>
      <c r="GEK1856" s="401"/>
      <c r="GEL1856" s="401"/>
      <c r="GEM1856" s="401"/>
      <c r="GEN1856" s="401"/>
      <c r="GEO1856" s="401"/>
      <c r="GEP1856" s="401"/>
      <c r="GEQ1856" s="401"/>
      <c r="GER1856" s="401"/>
      <c r="GES1856" s="401"/>
      <c r="GET1856" s="401"/>
      <c r="GEU1856" s="401"/>
      <c r="GEV1856" s="401"/>
      <c r="GEW1856" s="401"/>
      <c r="GEX1856" s="401"/>
      <c r="GEY1856" s="401"/>
      <c r="GEZ1856" s="401"/>
      <c r="GFA1856" s="401"/>
      <c r="GFB1856" s="401"/>
      <c r="GFC1856" s="401"/>
      <c r="GFD1856" s="401"/>
      <c r="GFE1856" s="401"/>
      <c r="GFF1856" s="401"/>
      <c r="GFG1856" s="401"/>
      <c r="GFH1856" s="401"/>
      <c r="GFI1856" s="401"/>
      <c r="GFJ1856" s="401"/>
      <c r="GFK1856" s="401"/>
      <c r="GFL1856" s="401"/>
      <c r="GFM1856" s="401"/>
      <c r="GFN1856" s="401"/>
      <c r="GFO1856" s="401"/>
      <c r="GFP1856" s="401"/>
      <c r="GFQ1856" s="401"/>
      <c r="GFR1856" s="401"/>
      <c r="GFS1856" s="401"/>
      <c r="GFT1856" s="401"/>
      <c r="GFU1856" s="401"/>
      <c r="GFV1856" s="401"/>
      <c r="GFW1856" s="401"/>
      <c r="GFX1856" s="401"/>
      <c r="GFY1856" s="401"/>
      <c r="GFZ1856" s="401"/>
      <c r="GGA1856" s="401"/>
      <c r="GGB1856" s="401"/>
      <c r="GGC1856" s="401"/>
      <c r="GGD1856" s="401"/>
      <c r="GGE1856" s="401"/>
      <c r="GGF1856" s="401"/>
      <c r="GGG1856" s="401"/>
      <c r="GGH1856" s="401"/>
      <c r="GGI1856" s="401"/>
      <c r="GGJ1856" s="401"/>
      <c r="GGK1856" s="401"/>
      <c r="GGL1856" s="401"/>
      <c r="GGM1856" s="401"/>
      <c r="GGN1856" s="401"/>
      <c r="GGO1856" s="401"/>
      <c r="GGP1856" s="401"/>
      <c r="GGQ1856" s="401"/>
      <c r="GGR1856" s="401"/>
      <c r="GGS1856" s="401"/>
      <c r="GGT1856" s="401"/>
      <c r="GGU1856" s="401"/>
      <c r="GGV1856" s="401"/>
      <c r="GGW1856" s="401"/>
      <c r="GGX1856" s="401"/>
      <c r="GGY1856" s="401"/>
      <c r="GGZ1856" s="401"/>
      <c r="GHA1856" s="401"/>
      <c r="GHB1856" s="401"/>
      <c r="GHC1856" s="401"/>
      <c r="GHD1856" s="401"/>
      <c r="GHE1856" s="401"/>
      <c r="GHF1856" s="401"/>
      <c r="GHG1856" s="401"/>
      <c r="GHH1856" s="401"/>
      <c r="GHI1856" s="401"/>
      <c r="GHJ1856" s="401"/>
      <c r="GHK1856" s="401"/>
      <c r="GHL1856" s="401"/>
      <c r="GHM1856" s="401"/>
      <c r="GHN1856" s="401"/>
      <c r="GHO1856" s="401"/>
      <c r="GHP1856" s="401"/>
      <c r="GHQ1856" s="401"/>
      <c r="GHR1856" s="401"/>
      <c r="GHS1856" s="401"/>
      <c r="GHT1856" s="401"/>
      <c r="GHU1856" s="401"/>
      <c r="GHV1856" s="401"/>
      <c r="GHW1856" s="401"/>
      <c r="GHX1856" s="401"/>
      <c r="GHY1856" s="401"/>
      <c r="GHZ1856" s="401"/>
      <c r="GIA1856" s="401"/>
      <c r="GIB1856" s="401"/>
      <c r="GIC1856" s="401"/>
      <c r="GID1856" s="401"/>
      <c r="GIE1856" s="401"/>
      <c r="GIF1856" s="401"/>
      <c r="GIG1856" s="401"/>
      <c r="GIH1856" s="401"/>
      <c r="GII1856" s="401"/>
      <c r="GIJ1856" s="401"/>
      <c r="GIK1856" s="401"/>
      <c r="GIL1856" s="401"/>
      <c r="GIM1856" s="401"/>
      <c r="GIN1856" s="401"/>
      <c r="GIO1856" s="401"/>
      <c r="GIP1856" s="401"/>
      <c r="GIQ1856" s="401"/>
      <c r="GIR1856" s="401"/>
      <c r="GIS1856" s="401"/>
      <c r="GIT1856" s="401"/>
      <c r="GIU1856" s="401"/>
      <c r="GIV1856" s="401"/>
      <c r="GIW1856" s="401"/>
      <c r="GIX1856" s="401"/>
      <c r="GIY1856" s="401"/>
      <c r="GIZ1856" s="401"/>
      <c r="GJA1856" s="401"/>
      <c r="GJB1856" s="401"/>
      <c r="GJC1856" s="401"/>
      <c r="GJD1856" s="401"/>
      <c r="GJE1856" s="401"/>
      <c r="GJF1856" s="401"/>
      <c r="GJG1856" s="401"/>
      <c r="GJH1856" s="401"/>
      <c r="GJI1856" s="401"/>
      <c r="GJJ1856" s="401"/>
      <c r="GJK1856" s="401"/>
      <c r="GJL1856" s="401"/>
      <c r="GJM1856" s="401"/>
      <c r="GJN1856" s="401"/>
      <c r="GJO1856" s="401"/>
      <c r="GJP1856" s="401"/>
      <c r="GJQ1856" s="401"/>
      <c r="GJR1856" s="401"/>
      <c r="GJS1856" s="401"/>
      <c r="GJT1856" s="401"/>
      <c r="GJU1856" s="401"/>
      <c r="GJV1856" s="401"/>
      <c r="GJW1856" s="401"/>
      <c r="GJX1856" s="401"/>
      <c r="GJY1856" s="401"/>
      <c r="GJZ1856" s="401"/>
      <c r="GKA1856" s="401"/>
      <c r="GKB1856" s="401"/>
      <c r="GKC1856" s="401"/>
      <c r="GKD1856" s="401"/>
      <c r="GKE1856" s="401"/>
      <c r="GKF1856" s="401"/>
      <c r="GKG1856" s="401"/>
      <c r="GKH1856" s="401"/>
      <c r="GKI1856" s="401"/>
      <c r="GKJ1856" s="401"/>
      <c r="GKK1856" s="401"/>
      <c r="GKL1856" s="401"/>
      <c r="GKM1856" s="401"/>
      <c r="GKN1856" s="401"/>
      <c r="GKO1856" s="401"/>
      <c r="GKP1856" s="401"/>
      <c r="GKQ1856" s="401"/>
      <c r="GKR1856" s="401"/>
      <c r="GKS1856" s="401"/>
      <c r="GKT1856" s="401"/>
      <c r="GKU1856" s="401"/>
      <c r="GKV1856" s="401"/>
      <c r="GKW1856" s="401"/>
      <c r="GKX1856" s="401"/>
      <c r="GKY1856" s="401"/>
      <c r="GKZ1856" s="401"/>
      <c r="GLA1856" s="401"/>
      <c r="GLB1856" s="401"/>
      <c r="GLC1856" s="401"/>
      <c r="GLD1856" s="401"/>
      <c r="GLE1856" s="401"/>
      <c r="GLF1856" s="401"/>
      <c r="GLG1856" s="401"/>
      <c r="GLH1856" s="401"/>
      <c r="GLI1856" s="401"/>
      <c r="GLJ1856" s="401"/>
      <c r="GLK1856" s="401"/>
      <c r="GLL1856" s="401"/>
      <c r="GLM1856" s="401"/>
      <c r="GLN1856" s="401"/>
      <c r="GLO1856" s="401"/>
      <c r="GLP1856" s="401"/>
      <c r="GLQ1856" s="401"/>
      <c r="GLR1856" s="401"/>
      <c r="GLS1856" s="401"/>
      <c r="GLT1856" s="401"/>
      <c r="GLU1856" s="401"/>
      <c r="GLV1856" s="401"/>
      <c r="GLW1856" s="401"/>
      <c r="GLX1856" s="401"/>
      <c r="GLY1856" s="401"/>
      <c r="GLZ1856" s="401"/>
      <c r="GMA1856" s="401"/>
      <c r="GMB1856" s="401"/>
      <c r="GMC1856" s="401"/>
      <c r="GMD1856" s="401"/>
      <c r="GME1856" s="401"/>
      <c r="GMF1856" s="401"/>
      <c r="GMG1856" s="401"/>
      <c r="GMH1856" s="401"/>
      <c r="GMI1856" s="401"/>
      <c r="GMJ1856" s="401"/>
      <c r="GMK1856" s="401"/>
      <c r="GML1856" s="401"/>
      <c r="GMM1856" s="401"/>
      <c r="GMN1856" s="401"/>
      <c r="GMO1856" s="401"/>
      <c r="GMP1856" s="401"/>
      <c r="GMQ1856" s="401"/>
      <c r="GMR1856" s="401"/>
      <c r="GMS1856" s="401"/>
      <c r="GMT1856" s="401"/>
      <c r="GMU1856" s="401"/>
      <c r="GMV1856" s="401"/>
      <c r="GMW1856" s="401"/>
      <c r="GMX1856" s="401"/>
      <c r="GMY1856" s="401"/>
      <c r="GMZ1856" s="401"/>
      <c r="GNA1856" s="401"/>
      <c r="GNB1856" s="401"/>
      <c r="GNC1856" s="401"/>
      <c r="GND1856" s="401"/>
      <c r="GNE1856" s="401"/>
      <c r="GNF1856" s="401"/>
      <c r="GNG1856" s="401"/>
      <c r="GNH1856" s="401"/>
      <c r="GNI1856" s="401"/>
      <c r="GNJ1856" s="401"/>
      <c r="GNK1856" s="401"/>
      <c r="GNL1856" s="401"/>
      <c r="GNM1856" s="401"/>
      <c r="GNN1856" s="401"/>
      <c r="GNO1856" s="401"/>
      <c r="GNP1856" s="401"/>
      <c r="GNQ1856" s="401"/>
      <c r="GNR1856" s="401"/>
      <c r="GNS1856" s="401"/>
      <c r="GNT1856" s="401"/>
      <c r="GNU1856" s="401"/>
      <c r="GNV1856" s="401"/>
      <c r="GNW1856" s="401"/>
      <c r="GNX1856" s="401"/>
      <c r="GNY1856" s="401"/>
      <c r="GNZ1856" s="401"/>
      <c r="GOA1856" s="401"/>
      <c r="GOB1856" s="401"/>
      <c r="GOC1856" s="401"/>
      <c r="GOD1856" s="401"/>
      <c r="GOE1856" s="401"/>
      <c r="GOF1856" s="401"/>
      <c r="GOG1856" s="401"/>
      <c r="GOH1856" s="401"/>
      <c r="GOI1856" s="401"/>
      <c r="GOJ1856" s="401"/>
      <c r="GOK1856" s="401"/>
      <c r="GOL1856" s="401"/>
      <c r="GOM1856" s="401"/>
      <c r="GON1856" s="401"/>
      <c r="GOO1856" s="401"/>
      <c r="GOP1856" s="401"/>
      <c r="GOQ1856" s="401"/>
      <c r="GOR1856" s="401"/>
      <c r="GOS1856" s="401"/>
      <c r="GOT1856" s="401"/>
      <c r="GOU1856" s="401"/>
      <c r="GOV1856" s="401"/>
      <c r="GOW1856" s="401"/>
      <c r="GOX1856" s="401"/>
      <c r="GOY1856" s="401"/>
      <c r="GOZ1856" s="401"/>
      <c r="GPA1856" s="401"/>
      <c r="GPB1856" s="401"/>
      <c r="GPC1856" s="401"/>
      <c r="GPD1856" s="401"/>
      <c r="GPE1856" s="401"/>
      <c r="GPF1856" s="401"/>
      <c r="GPG1856" s="401"/>
      <c r="GPH1856" s="401"/>
      <c r="GPI1856" s="401"/>
      <c r="GPJ1856" s="401"/>
      <c r="GPK1856" s="401"/>
      <c r="GPL1856" s="401"/>
      <c r="GPM1856" s="401"/>
      <c r="GPN1856" s="401"/>
      <c r="GPO1856" s="401"/>
      <c r="GPP1856" s="401"/>
      <c r="GPQ1856" s="401"/>
      <c r="GPR1856" s="401"/>
      <c r="GPS1856" s="401"/>
      <c r="GPT1856" s="401"/>
      <c r="GPU1856" s="401"/>
      <c r="GPV1856" s="401"/>
      <c r="GPW1856" s="401"/>
      <c r="GPX1856" s="401"/>
      <c r="GPY1856" s="401"/>
      <c r="GPZ1856" s="401"/>
      <c r="GQA1856" s="401"/>
      <c r="GQB1856" s="401"/>
      <c r="GQC1856" s="401"/>
      <c r="GQD1856" s="401"/>
      <c r="GQE1856" s="401"/>
      <c r="GQF1856" s="401"/>
      <c r="GQG1856" s="401"/>
      <c r="GQH1856" s="401"/>
      <c r="GQI1856" s="401"/>
      <c r="GQJ1856" s="401"/>
      <c r="GQK1856" s="401"/>
      <c r="GQL1856" s="401"/>
      <c r="GQM1856" s="401"/>
      <c r="GQN1856" s="401"/>
      <c r="GQO1856" s="401"/>
      <c r="GQP1856" s="401"/>
      <c r="GQQ1856" s="401"/>
      <c r="GQR1856" s="401"/>
      <c r="GQS1856" s="401"/>
      <c r="GQT1856" s="401"/>
      <c r="GQU1856" s="401"/>
      <c r="GQV1856" s="401"/>
      <c r="GQW1856" s="401"/>
      <c r="GQX1856" s="401"/>
      <c r="GQY1856" s="401"/>
      <c r="GQZ1856" s="401"/>
      <c r="GRA1856" s="401"/>
      <c r="GRB1856" s="401"/>
      <c r="GRC1856" s="401"/>
      <c r="GRD1856" s="401"/>
      <c r="GRE1856" s="401"/>
      <c r="GRF1856" s="401"/>
      <c r="GRG1856" s="401"/>
      <c r="GRH1856" s="401"/>
      <c r="GRI1856" s="401"/>
      <c r="GRJ1856" s="401"/>
      <c r="GRK1856" s="401"/>
      <c r="GRL1856" s="401"/>
      <c r="GRM1856" s="401"/>
      <c r="GRN1856" s="401"/>
      <c r="GRO1856" s="401"/>
      <c r="GRP1856" s="401"/>
      <c r="GRQ1856" s="401"/>
      <c r="GRR1856" s="401"/>
      <c r="GRS1856" s="401"/>
      <c r="GRT1856" s="401"/>
      <c r="GRU1856" s="401"/>
      <c r="GRV1856" s="401"/>
      <c r="GRW1856" s="401"/>
      <c r="GRX1856" s="401"/>
      <c r="GRY1856" s="401"/>
      <c r="GRZ1856" s="401"/>
      <c r="GSA1856" s="401"/>
      <c r="GSB1856" s="401"/>
      <c r="GSC1856" s="401"/>
      <c r="GSD1856" s="401"/>
      <c r="GSE1856" s="401"/>
      <c r="GSF1856" s="401"/>
      <c r="GSG1856" s="401"/>
      <c r="GSH1856" s="401"/>
      <c r="GSI1856" s="401"/>
      <c r="GSJ1856" s="401"/>
      <c r="GSK1856" s="401"/>
      <c r="GSL1856" s="401"/>
      <c r="GSM1856" s="401"/>
      <c r="GSN1856" s="401"/>
      <c r="GSO1856" s="401"/>
      <c r="GSP1856" s="401"/>
      <c r="GSQ1856" s="401"/>
      <c r="GSR1856" s="401"/>
      <c r="GSS1856" s="401"/>
      <c r="GST1856" s="401"/>
      <c r="GSU1856" s="401"/>
      <c r="GSV1856" s="401"/>
      <c r="GSW1856" s="401"/>
      <c r="GSX1856" s="401"/>
      <c r="GSY1856" s="401"/>
      <c r="GSZ1856" s="401"/>
      <c r="GTA1856" s="401"/>
      <c r="GTB1856" s="401"/>
      <c r="GTC1856" s="401"/>
      <c r="GTD1856" s="401"/>
      <c r="GTE1856" s="401"/>
      <c r="GTF1856" s="401"/>
      <c r="GTG1856" s="401"/>
      <c r="GTH1856" s="401"/>
      <c r="GTI1856" s="401"/>
      <c r="GTJ1856" s="401"/>
      <c r="GTK1856" s="401"/>
      <c r="GTL1856" s="401"/>
      <c r="GTM1856" s="401"/>
      <c r="GTN1856" s="401"/>
      <c r="GTO1856" s="401"/>
      <c r="GTP1856" s="401"/>
      <c r="GTQ1856" s="401"/>
      <c r="GTR1856" s="401"/>
      <c r="GTS1856" s="401"/>
      <c r="GTT1856" s="401"/>
      <c r="GTU1856" s="401"/>
      <c r="GTV1856" s="401"/>
      <c r="GTW1856" s="401"/>
      <c r="GTX1856" s="401"/>
      <c r="GTY1856" s="401"/>
      <c r="GTZ1856" s="401"/>
      <c r="GUA1856" s="401"/>
      <c r="GUB1856" s="401"/>
      <c r="GUC1856" s="401"/>
      <c r="GUD1856" s="401"/>
      <c r="GUE1856" s="401"/>
      <c r="GUF1856" s="401"/>
      <c r="GUG1856" s="401"/>
      <c r="GUH1856" s="401"/>
      <c r="GUI1856" s="401"/>
      <c r="GUJ1856" s="401"/>
      <c r="GUK1856" s="401"/>
      <c r="GUL1856" s="401"/>
      <c r="GUM1856" s="401"/>
      <c r="GUN1856" s="401"/>
      <c r="GUO1856" s="401"/>
      <c r="GUP1856" s="401"/>
      <c r="GUQ1856" s="401"/>
      <c r="GUR1856" s="401"/>
      <c r="GUS1856" s="401"/>
      <c r="GUT1856" s="401"/>
      <c r="GUU1856" s="401"/>
      <c r="GUV1856" s="401"/>
      <c r="GUW1856" s="401"/>
      <c r="GUX1856" s="401"/>
      <c r="GUY1856" s="401"/>
      <c r="GUZ1856" s="401"/>
      <c r="GVA1856" s="401"/>
      <c r="GVB1856" s="401"/>
      <c r="GVC1856" s="401"/>
      <c r="GVD1856" s="401"/>
      <c r="GVE1856" s="401"/>
      <c r="GVF1856" s="401"/>
      <c r="GVG1856" s="401"/>
      <c r="GVH1856" s="401"/>
      <c r="GVI1856" s="401"/>
      <c r="GVJ1856" s="401"/>
      <c r="GVK1856" s="401"/>
      <c r="GVL1856" s="401"/>
      <c r="GVM1856" s="401"/>
      <c r="GVN1856" s="401"/>
      <c r="GVO1856" s="401"/>
      <c r="GVP1856" s="401"/>
      <c r="GVQ1856" s="401"/>
      <c r="GVR1856" s="401"/>
      <c r="GVS1856" s="401"/>
      <c r="GVT1856" s="401"/>
      <c r="GVU1856" s="401"/>
      <c r="GVV1856" s="401"/>
      <c r="GVW1856" s="401"/>
      <c r="GVX1856" s="401"/>
      <c r="GVY1856" s="401"/>
      <c r="GVZ1856" s="401"/>
      <c r="GWA1856" s="401"/>
      <c r="GWB1856" s="401"/>
      <c r="GWC1856" s="401"/>
      <c r="GWD1856" s="401"/>
      <c r="GWE1856" s="401"/>
      <c r="GWF1856" s="401"/>
      <c r="GWG1856" s="401"/>
      <c r="GWH1856" s="401"/>
      <c r="GWI1856" s="401"/>
      <c r="GWJ1856" s="401"/>
      <c r="GWK1856" s="401"/>
      <c r="GWL1856" s="401"/>
      <c r="GWM1856" s="401"/>
      <c r="GWN1856" s="401"/>
      <c r="GWO1856" s="401"/>
      <c r="GWP1856" s="401"/>
      <c r="GWQ1856" s="401"/>
      <c r="GWR1856" s="401"/>
      <c r="GWS1856" s="401"/>
      <c r="GWT1856" s="401"/>
      <c r="GWU1856" s="401"/>
      <c r="GWV1856" s="401"/>
      <c r="GWW1856" s="401"/>
      <c r="GWX1856" s="401"/>
      <c r="GWY1856" s="401"/>
      <c r="GWZ1856" s="401"/>
      <c r="GXA1856" s="401"/>
      <c r="GXB1856" s="401"/>
      <c r="GXC1856" s="401"/>
      <c r="GXD1856" s="401"/>
      <c r="GXE1856" s="401"/>
      <c r="GXF1856" s="401"/>
      <c r="GXG1856" s="401"/>
      <c r="GXH1856" s="401"/>
      <c r="GXI1856" s="401"/>
      <c r="GXJ1856" s="401"/>
      <c r="GXK1856" s="401"/>
      <c r="GXL1856" s="401"/>
      <c r="GXM1856" s="401"/>
      <c r="GXN1856" s="401"/>
      <c r="GXO1856" s="401"/>
      <c r="GXP1856" s="401"/>
      <c r="GXQ1856" s="401"/>
      <c r="GXR1856" s="401"/>
      <c r="GXS1856" s="401"/>
      <c r="GXT1856" s="401"/>
      <c r="GXU1856" s="401"/>
      <c r="GXV1856" s="401"/>
      <c r="GXW1856" s="401"/>
      <c r="GXX1856" s="401"/>
      <c r="GXY1856" s="401"/>
      <c r="GXZ1856" s="401"/>
      <c r="GYA1856" s="401"/>
      <c r="GYB1856" s="401"/>
      <c r="GYC1856" s="401"/>
      <c r="GYD1856" s="401"/>
      <c r="GYE1856" s="401"/>
      <c r="GYF1856" s="401"/>
      <c r="GYG1856" s="401"/>
      <c r="GYH1856" s="401"/>
      <c r="GYI1856" s="401"/>
      <c r="GYJ1856" s="401"/>
      <c r="GYK1856" s="401"/>
      <c r="GYL1856" s="401"/>
      <c r="GYM1856" s="401"/>
      <c r="GYN1856" s="401"/>
      <c r="GYO1856" s="401"/>
      <c r="GYP1856" s="401"/>
      <c r="GYQ1856" s="401"/>
      <c r="GYR1856" s="401"/>
      <c r="GYS1856" s="401"/>
      <c r="GYT1856" s="401"/>
      <c r="GYU1856" s="401"/>
      <c r="GYV1856" s="401"/>
      <c r="GYW1856" s="401"/>
      <c r="GYX1856" s="401"/>
      <c r="GYY1856" s="401"/>
      <c r="GYZ1856" s="401"/>
      <c r="GZA1856" s="401"/>
      <c r="GZB1856" s="401"/>
      <c r="GZC1856" s="401"/>
      <c r="GZD1856" s="401"/>
      <c r="GZE1856" s="401"/>
      <c r="GZF1856" s="401"/>
      <c r="GZG1856" s="401"/>
      <c r="GZH1856" s="401"/>
      <c r="GZI1856" s="401"/>
      <c r="GZJ1856" s="401"/>
      <c r="GZK1856" s="401"/>
      <c r="GZL1856" s="401"/>
      <c r="GZM1856" s="401"/>
      <c r="GZN1856" s="401"/>
      <c r="GZO1856" s="401"/>
      <c r="GZP1856" s="401"/>
      <c r="GZQ1856" s="401"/>
      <c r="GZR1856" s="401"/>
      <c r="GZS1856" s="401"/>
      <c r="GZT1856" s="401"/>
      <c r="GZU1856" s="401"/>
      <c r="GZV1856" s="401"/>
      <c r="GZW1856" s="401"/>
      <c r="GZX1856" s="401"/>
      <c r="GZY1856" s="401"/>
      <c r="GZZ1856" s="401"/>
      <c r="HAA1856" s="401"/>
      <c r="HAB1856" s="401"/>
      <c r="HAC1856" s="401"/>
      <c r="HAD1856" s="401"/>
      <c r="HAE1856" s="401"/>
      <c r="HAF1856" s="401"/>
      <c r="HAG1856" s="401"/>
      <c r="HAH1856" s="401"/>
      <c r="HAI1856" s="401"/>
      <c r="HAJ1856" s="401"/>
      <c r="HAK1856" s="401"/>
      <c r="HAL1856" s="401"/>
      <c r="HAM1856" s="401"/>
      <c r="HAN1856" s="401"/>
      <c r="HAO1856" s="401"/>
      <c r="HAP1856" s="401"/>
      <c r="HAQ1856" s="401"/>
      <c r="HAR1856" s="401"/>
      <c r="HAS1856" s="401"/>
      <c r="HAT1856" s="401"/>
      <c r="HAU1856" s="401"/>
      <c r="HAV1856" s="401"/>
      <c r="HAW1856" s="401"/>
      <c r="HAX1856" s="401"/>
      <c r="HAY1856" s="401"/>
      <c r="HAZ1856" s="401"/>
      <c r="HBA1856" s="401"/>
      <c r="HBB1856" s="401"/>
      <c r="HBC1856" s="401"/>
      <c r="HBD1856" s="401"/>
      <c r="HBE1856" s="401"/>
      <c r="HBF1856" s="401"/>
      <c r="HBG1856" s="401"/>
      <c r="HBH1856" s="401"/>
      <c r="HBI1856" s="401"/>
      <c r="HBJ1856" s="401"/>
      <c r="HBK1856" s="401"/>
      <c r="HBL1856" s="401"/>
      <c r="HBM1856" s="401"/>
      <c r="HBN1856" s="401"/>
      <c r="HBO1856" s="401"/>
      <c r="HBP1856" s="401"/>
      <c r="HBQ1856" s="401"/>
      <c r="HBR1856" s="401"/>
      <c r="HBS1856" s="401"/>
      <c r="HBT1856" s="401"/>
      <c r="HBU1856" s="401"/>
      <c r="HBV1856" s="401"/>
      <c r="HBW1856" s="401"/>
      <c r="HBX1856" s="401"/>
      <c r="HBY1856" s="401"/>
      <c r="HBZ1856" s="401"/>
      <c r="HCA1856" s="401"/>
      <c r="HCB1856" s="401"/>
      <c r="HCC1856" s="401"/>
      <c r="HCD1856" s="401"/>
      <c r="HCE1856" s="401"/>
      <c r="HCF1856" s="401"/>
      <c r="HCG1856" s="401"/>
      <c r="HCH1856" s="401"/>
      <c r="HCI1856" s="401"/>
      <c r="HCJ1856" s="401"/>
      <c r="HCK1856" s="401"/>
      <c r="HCL1856" s="401"/>
      <c r="HCM1856" s="401"/>
      <c r="HCN1856" s="401"/>
      <c r="HCO1856" s="401"/>
      <c r="HCP1856" s="401"/>
      <c r="HCQ1856" s="401"/>
      <c r="HCR1856" s="401"/>
      <c r="HCS1856" s="401"/>
      <c r="HCT1856" s="401"/>
      <c r="HCU1856" s="401"/>
      <c r="HCV1856" s="401"/>
      <c r="HCW1856" s="401"/>
      <c r="HCX1856" s="401"/>
      <c r="HCY1856" s="401"/>
      <c r="HCZ1856" s="401"/>
      <c r="HDA1856" s="401"/>
      <c r="HDB1856" s="401"/>
      <c r="HDC1856" s="401"/>
      <c r="HDD1856" s="401"/>
      <c r="HDE1856" s="401"/>
      <c r="HDF1856" s="401"/>
      <c r="HDG1856" s="401"/>
      <c r="HDH1856" s="401"/>
      <c r="HDI1856" s="401"/>
      <c r="HDJ1856" s="401"/>
      <c r="HDK1856" s="401"/>
      <c r="HDL1856" s="401"/>
      <c r="HDM1856" s="401"/>
      <c r="HDN1856" s="401"/>
      <c r="HDO1856" s="401"/>
      <c r="HDP1856" s="401"/>
      <c r="HDQ1856" s="401"/>
      <c r="HDR1856" s="401"/>
      <c r="HDS1856" s="401"/>
      <c r="HDT1856" s="401"/>
      <c r="HDU1856" s="401"/>
      <c r="HDV1856" s="401"/>
      <c r="HDW1856" s="401"/>
      <c r="HDX1856" s="401"/>
      <c r="HDY1856" s="401"/>
      <c r="HDZ1856" s="401"/>
      <c r="HEA1856" s="401"/>
      <c r="HEB1856" s="401"/>
      <c r="HEC1856" s="401"/>
      <c r="HED1856" s="401"/>
      <c r="HEE1856" s="401"/>
      <c r="HEF1856" s="401"/>
      <c r="HEG1856" s="401"/>
      <c r="HEH1856" s="401"/>
      <c r="HEI1856" s="401"/>
      <c r="HEJ1856" s="401"/>
      <c r="HEK1856" s="401"/>
      <c r="HEL1856" s="401"/>
      <c r="HEM1856" s="401"/>
      <c r="HEN1856" s="401"/>
      <c r="HEO1856" s="401"/>
      <c r="HEP1856" s="401"/>
      <c r="HEQ1856" s="401"/>
      <c r="HER1856" s="401"/>
      <c r="HES1856" s="401"/>
      <c r="HET1856" s="401"/>
      <c r="HEU1856" s="401"/>
      <c r="HEV1856" s="401"/>
      <c r="HEW1856" s="401"/>
      <c r="HEX1856" s="401"/>
      <c r="HEY1856" s="401"/>
      <c r="HEZ1856" s="401"/>
      <c r="HFA1856" s="401"/>
      <c r="HFB1856" s="401"/>
      <c r="HFC1856" s="401"/>
      <c r="HFD1856" s="401"/>
      <c r="HFE1856" s="401"/>
      <c r="HFF1856" s="401"/>
      <c r="HFG1856" s="401"/>
      <c r="HFH1856" s="401"/>
      <c r="HFI1856" s="401"/>
      <c r="HFJ1856" s="401"/>
      <c r="HFK1856" s="401"/>
      <c r="HFL1856" s="401"/>
      <c r="HFM1856" s="401"/>
      <c r="HFN1856" s="401"/>
      <c r="HFO1856" s="401"/>
      <c r="HFP1856" s="401"/>
      <c r="HFQ1856" s="401"/>
      <c r="HFR1856" s="401"/>
      <c r="HFS1856" s="401"/>
      <c r="HFT1856" s="401"/>
      <c r="HFU1856" s="401"/>
      <c r="HFV1856" s="401"/>
      <c r="HFW1856" s="401"/>
      <c r="HFX1856" s="401"/>
      <c r="HFY1856" s="401"/>
      <c r="HFZ1856" s="401"/>
      <c r="HGA1856" s="401"/>
      <c r="HGB1856" s="401"/>
      <c r="HGC1856" s="401"/>
      <c r="HGD1856" s="401"/>
      <c r="HGE1856" s="401"/>
      <c r="HGF1856" s="401"/>
      <c r="HGG1856" s="401"/>
      <c r="HGH1856" s="401"/>
      <c r="HGI1856" s="401"/>
      <c r="HGJ1856" s="401"/>
      <c r="HGK1856" s="401"/>
      <c r="HGL1856" s="401"/>
      <c r="HGM1856" s="401"/>
      <c r="HGN1856" s="401"/>
      <c r="HGO1856" s="401"/>
      <c r="HGP1856" s="401"/>
      <c r="HGQ1856" s="401"/>
      <c r="HGR1856" s="401"/>
      <c r="HGS1856" s="401"/>
      <c r="HGT1856" s="401"/>
      <c r="HGU1856" s="401"/>
      <c r="HGV1856" s="401"/>
      <c r="HGW1856" s="401"/>
      <c r="HGX1856" s="401"/>
      <c r="HGY1856" s="401"/>
      <c r="HGZ1856" s="401"/>
      <c r="HHA1856" s="401"/>
      <c r="HHB1856" s="401"/>
      <c r="HHC1856" s="401"/>
      <c r="HHD1856" s="401"/>
      <c r="HHE1856" s="401"/>
      <c r="HHF1856" s="401"/>
      <c r="HHG1856" s="401"/>
      <c r="HHH1856" s="401"/>
      <c r="HHI1856" s="401"/>
      <c r="HHJ1856" s="401"/>
      <c r="HHK1856" s="401"/>
      <c r="HHL1856" s="401"/>
      <c r="HHM1856" s="401"/>
      <c r="HHN1856" s="401"/>
      <c r="HHO1856" s="401"/>
      <c r="HHP1856" s="401"/>
      <c r="HHQ1856" s="401"/>
      <c r="HHR1856" s="401"/>
      <c r="HHS1856" s="401"/>
      <c r="HHT1856" s="401"/>
      <c r="HHU1856" s="401"/>
      <c r="HHV1856" s="401"/>
      <c r="HHW1856" s="401"/>
      <c r="HHX1856" s="401"/>
      <c r="HHY1856" s="401"/>
      <c r="HHZ1856" s="401"/>
      <c r="HIA1856" s="401"/>
      <c r="HIB1856" s="401"/>
      <c r="HIC1856" s="401"/>
      <c r="HID1856" s="401"/>
      <c r="HIE1856" s="401"/>
      <c r="HIF1856" s="401"/>
      <c r="HIG1856" s="401"/>
      <c r="HIH1856" s="401"/>
      <c r="HII1856" s="401"/>
      <c r="HIJ1856" s="401"/>
      <c r="HIK1856" s="401"/>
      <c r="HIL1856" s="401"/>
      <c r="HIM1856" s="401"/>
      <c r="HIN1856" s="401"/>
      <c r="HIO1856" s="401"/>
      <c r="HIP1856" s="401"/>
      <c r="HIQ1856" s="401"/>
      <c r="HIR1856" s="401"/>
      <c r="HIS1856" s="401"/>
      <c r="HIT1856" s="401"/>
      <c r="HIU1856" s="401"/>
      <c r="HIV1856" s="401"/>
      <c r="HIW1856" s="401"/>
      <c r="HIX1856" s="401"/>
      <c r="HIY1856" s="401"/>
      <c r="HIZ1856" s="401"/>
      <c r="HJA1856" s="401"/>
      <c r="HJB1856" s="401"/>
      <c r="HJC1856" s="401"/>
      <c r="HJD1856" s="401"/>
      <c r="HJE1856" s="401"/>
      <c r="HJF1856" s="401"/>
      <c r="HJG1856" s="401"/>
      <c r="HJH1856" s="401"/>
      <c r="HJI1856" s="401"/>
      <c r="HJJ1856" s="401"/>
      <c r="HJK1856" s="401"/>
      <c r="HJL1856" s="401"/>
      <c r="HJM1856" s="401"/>
      <c r="HJN1856" s="401"/>
      <c r="HJO1856" s="401"/>
      <c r="HJP1856" s="401"/>
      <c r="HJQ1856" s="401"/>
      <c r="HJR1856" s="401"/>
      <c r="HJS1856" s="401"/>
      <c r="HJT1856" s="401"/>
      <c r="HJU1856" s="401"/>
      <c r="HJV1856" s="401"/>
      <c r="HJW1856" s="401"/>
      <c r="HJX1856" s="401"/>
      <c r="HJY1856" s="401"/>
      <c r="HJZ1856" s="401"/>
      <c r="HKA1856" s="401"/>
      <c r="HKB1856" s="401"/>
      <c r="HKC1856" s="401"/>
      <c r="HKD1856" s="401"/>
      <c r="HKE1856" s="401"/>
      <c r="HKF1856" s="401"/>
      <c r="HKG1856" s="401"/>
      <c r="HKH1856" s="401"/>
      <c r="HKI1856" s="401"/>
      <c r="HKJ1856" s="401"/>
      <c r="HKK1856" s="401"/>
      <c r="HKL1856" s="401"/>
      <c r="HKM1856" s="401"/>
      <c r="HKN1856" s="401"/>
      <c r="HKO1856" s="401"/>
      <c r="HKP1856" s="401"/>
      <c r="HKQ1856" s="401"/>
      <c r="HKR1856" s="401"/>
      <c r="HKS1856" s="401"/>
      <c r="HKT1856" s="401"/>
      <c r="HKU1856" s="401"/>
      <c r="HKV1856" s="401"/>
      <c r="HKW1856" s="401"/>
      <c r="HKX1856" s="401"/>
      <c r="HKY1856" s="401"/>
      <c r="HKZ1856" s="401"/>
      <c r="HLA1856" s="401"/>
      <c r="HLB1856" s="401"/>
      <c r="HLC1856" s="401"/>
      <c r="HLD1856" s="401"/>
      <c r="HLE1856" s="401"/>
      <c r="HLF1856" s="401"/>
      <c r="HLG1856" s="401"/>
      <c r="HLH1856" s="401"/>
      <c r="HLI1856" s="401"/>
      <c r="HLJ1856" s="401"/>
      <c r="HLK1856" s="401"/>
      <c r="HLL1856" s="401"/>
      <c r="HLM1856" s="401"/>
      <c r="HLN1856" s="401"/>
      <c r="HLO1856" s="401"/>
      <c r="HLP1856" s="401"/>
      <c r="HLQ1856" s="401"/>
      <c r="HLR1856" s="401"/>
      <c r="HLS1856" s="401"/>
      <c r="HLT1856" s="401"/>
      <c r="HLU1856" s="401"/>
      <c r="HLV1856" s="401"/>
      <c r="HLW1856" s="401"/>
      <c r="HLX1856" s="401"/>
      <c r="HLY1856" s="401"/>
      <c r="HLZ1856" s="401"/>
      <c r="HMA1856" s="401"/>
      <c r="HMB1856" s="401"/>
      <c r="HMC1856" s="401"/>
      <c r="HMD1856" s="401"/>
      <c r="HME1856" s="401"/>
      <c r="HMF1856" s="401"/>
      <c r="HMG1856" s="401"/>
      <c r="HMH1856" s="401"/>
      <c r="HMI1856" s="401"/>
      <c r="HMJ1856" s="401"/>
      <c r="HMK1856" s="401"/>
      <c r="HML1856" s="401"/>
      <c r="HMM1856" s="401"/>
      <c r="HMN1856" s="401"/>
      <c r="HMO1856" s="401"/>
      <c r="HMP1856" s="401"/>
      <c r="HMQ1856" s="401"/>
      <c r="HMR1856" s="401"/>
      <c r="HMS1856" s="401"/>
      <c r="HMT1856" s="401"/>
      <c r="HMU1856" s="401"/>
      <c r="HMV1856" s="401"/>
      <c r="HMW1856" s="401"/>
      <c r="HMX1856" s="401"/>
      <c r="HMY1856" s="401"/>
      <c r="HMZ1856" s="401"/>
      <c r="HNA1856" s="401"/>
      <c r="HNB1856" s="401"/>
      <c r="HNC1856" s="401"/>
      <c r="HND1856" s="401"/>
      <c r="HNE1856" s="401"/>
      <c r="HNF1856" s="401"/>
      <c r="HNG1856" s="401"/>
      <c r="HNH1856" s="401"/>
      <c r="HNI1856" s="401"/>
      <c r="HNJ1856" s="401"/>
      <c r="HNK1856" s="401"/>
      <c r="HNL1856" s="401"/>
      <c r="HNM1856" s="401"/>
      <c r="HNN1856" s="401"/>
      <c r="HNO1856" s="401"/>
      <c r="HNP1856" s="401"/>
      <c r="HNQ1856" s="401"/>
      <c r="HNR1856" s="401"/>
      <c r="HNS1856" s="401"/>
      <c r="HNT1856" s="401"/>
      <c r="HNU1856" s="401"/>
      <c r="HNV1856" s="401"/>
      <c r="HNW1856" s="401"/>
      <c r="HNX1856" s="401"/>
      <c r="HNY1856" s="401"/>
      <c r="HNZ1856" s="401"/>
      <c r="HOA1856" s="401"/>
      <c r="HOB1856" s="401"/>
      <c r="HOC1856" s="401"/>
      <c r="HOD1856" s="401"/>
      <c r="HOE1856" s="401"/>
      <c r="HOF1856" s="401"/>
      <c r="HOG1856" s="401"/>
      <c r="HOH1856" s="401"/>
      <c r="HOI1856" s="401"/>
      <c r="HOJ1856" s="401"/>
      <c r="HOK1856" s="401"/>
      <c r="HOL1856" s="401"/>
      <c r="HOM1856" s="401"/>
      <c r="HON1856" s="401"/>
      <c r="HOO1856" s="401"/>
      <c r="HOP1856" s="401"/>
      <c r="HOQ1856" s="401"/>
      <c r="HOR1856" s="401"/>
      <c r="HOS1856" s="401"/>
      <c r="HOT1856" s="401"/>
      <c r="HOU1856" s="401"/>
      <c r="HOV1856" s="401"/>
      <c r="HOW1856" s="401"/>
      <c r="HOX1856" s="401"/>
      <c r="HOY1856" s="401"/>
      <c r="HOZ1856" s="401"/>
      <c r="HPA1856" s="401"/>
      <c r="HPB1856" s="401"/>
      <c r="HPC1856" s="401"/>
      <c r="HPD1856" s="401"/>
      <c r="HPE1856" s="401"/>
      <c r="HPF1856" s="401"/>
      <c r="HPG1856" s="401"/>
      <c r="HPH1856" s="401"/>
      <c r="HPI1856" s="401"/>
      <c r="HPJ1856" s="401"/>
      <c r="HPK1856" s="401"/>
      <c r="HPL1856" s="401"/>
      <c r="HPM1856" s="401"/>
      <c r="HPN1856" s="401"/>
      <c r="HPO1856" s="401"/>
      <c r="HPP1856" s="401"/>
      <c r="HPQ1856" s="401"/>
      <c r="HPR1856" s="401"/>
      <c r="HPS1856" s="401"/>
      <c r="HPT1856" s="401"/>
      <c r="HPU1856" s="401"/>
      <c r="HPV1856" s="401"/>
      <c r="HPW1856" s="401"/>
      <c r="HPX1856" s="401"/>
      <c r="HPY1856" s="401"/>
      <c r="HPZ1856" s="401"/>
      <c r="HQA1856" s="401"/>
      <c r="HQB1856" s="401"/>
      <c r="HQC1856" s="401"/>
      <c r="HQD1856" s="401"/>
      <c r="HQE1856" s="401"/>
      <c r="HQF1856" s="401"/>
      <c r="HQG1856" s="401"/>
      <c r="HQH1856" s="401"/>
      <c r="HQI1856" s="401"/>
      <c r="HQJ1856" s="401"/>
      <c r="HQK1856" s="401"/>
      <c r="HQL1856" s="401"/>
      <c r="HQM1856" s="401"/>
      <c r="HQN1856" s="401"/>
      <c r="HQO1856" s="401"/>
      <c r="HQP1856" s="401"/>
      <c r="HQQ1856" s="401"/>
      <c r="HQR1856" s="401"/>
      <c r="HQS1856" s="401"/>
      <c r="HQT1856" s="401"/>
      <c r="HQU1856" s="401"/>
      <c r="HQV1856" s="401"/>
      <c r="HQW1856" s="401"/>
      <c r="HQX1856" s="401"/>
      <c r="HQY1856" s="401"/>
      <c r="HQZ1856" s="401"/>
      <c r="HRA1856" s="401"/>
      <c r="HRB1856" s="401"/>
      <c r="HRC1856" s="401"/>
      <c r="HRD1856" s="401"/>
      <c r="HRE1856" s="401"/>
      <c r="HRF1856" s="401"/>
      <c r="HRG1856" s="401"/>
      <c r="HRH1856" s="401"/>
      <c r="HRI1856" s="401"/>
      <c r="HRJ1856" s="401"/>
      <c r="HRK1856" s="401"/>
      <c r="HRL1856" s="401"/>
      <c r="HRM1856" s="401"/>
      <c r="HRN1856" s="401"/>
      <c r="HRO1856" s="401"/>
      <c r="HRP1856" s="401"/>
      <c r="HRQ1856" s="401"/>
      <c r="HRR1856" s="401"/>
      <c r="HRS1856" s="401"/>
      <c r="HRT1856" s="401"/>
      <c r="HRU1856" s="401"/>
      <c r="HRV1856" s="401"/>
      <c r="HRW1856" s="401"/>
      <c r="HRX1856" s="401"/>
      <c r="HRY1856" s="401"/>
      <c r="HRZ1856" s="401"/>
      <c r="HSA1856" s="401"/>
      <c r="HSB1856" s="401"/>
      <c r="HSC1856" s="401"/>
      <c r="HSD1856" s="401"/>
      <c r="HSE1856" s="401"/>
      <c r="HSF1856" s="401"/>
      <c r="HSG1856" s="401"/>
      <c r="HSH1856" s="401"/>
      <c r="HSI1856" s="401"/>
      <c r="HSJ1856" s="401"/>
      <c r="HSK1856" s="401"/>
      <c r="HSL1856" s="401"/>
      <c r="HSM1856" s="401"/>
      <c r="HSN1856" s="401"/>
      <c r="HSO1856" s="401"/>
      <c r="HSP1856" s="401"/>
      <c r="HSQ1856" s="401"/>
      <c r="HSR1856" s="401"/>
      <c r="HSS1856" s="401"/>
      <c r="HST1856" s="401"/>
      <c r="HSU1856" s="401"/>
      <c r="HSV1856" s="401"/>
      <c r="HSW1856" s="401"/>
      <c r="HSX1856" s="401"/>
      <c r="HSY1856" s="401"/>
      <c r="HSZ1856" s="401"/>
      <c r="HTA1856" s="401"/>
      <c r="HTB1856" s="401"/>
      <c r="HTC1856" s="401"/>
      <c r="HTD1856" s="401"/>
      <c r="HTE1856" s="401"/>
      <c r="HTF1856" s="401"/>
      <c r="HTG1856" s="401"/>
      <c r="HTH1856" s="401"/>
      <c r="HTI1856" s="401"/>
      <c r="HTJ1856" s="401"/>
      <c r="HTK1856" s="401"/>
      <c r="HTL1856" s="401"/>
      <c r="HTM1856" s="401"/>
      <c r="HTN1856" s="401"/>
      <c r="HTO1856" s="401"/>
      <c r="HTP1856" s="401"/>
      <c r="HTQ1856" s="401"/>
      <c r="HTR1856" s="401"/>
      <c r="HTS1856" s="401"/>
      <c r="HTT1856" s="401"/>
      <c r="HTU1856" s="401"/>
      <c r="HTV1856" s="401"/>
      <c r="HTW1856" s="401"/>
      <c r="HTX1856" s="401"/>
      <c r="HTY1856" s="401"/>
      <c r="HTZ1856" s="401"/>
      <c r="HUA1856" s="401"/>
      <c r="HUB1856" s="401"/>
      <c r="HUC1856" s="401"/>
      <c r="HUD1856" s="401"/>
      <c r="HUE1856" s="401"/>
      <c r="HUF1856" s="401"/>
      <c r="HUG1856" s="401"/>
      <c r="HUH1856" s="401"/>
      <c r="HUI1856" s="401"/>
      <c r="HUJ1856" s="401"/>
      <c r="HUK1856" s="401"/>
      <c r="HUL1856" s="401"/>
      <c r="HUM1856" s="401"/>
      <c r="HUN1856" s="401"/>
      <c r="HUO1856" s="401"/>
      <c r="HUP1856" s="401"/>
      <c r="HUQ1856" s="401"/>
      <c r="HUR1856" s="401"/>
      <c r="HUS1856" s="401"/>
      <c r="HUT1856" s="401"/>
      <c r="HUU1856" s="401"/>
      <c r="HUV1856" s="401"/>
      <c r="HUW1856" s="401"/>
      <c r="HUX1856" s="401"/>
      <c r="HUY1856" s="401"/>
      <c r="HUZ1856" s="401"/>
      <c r="HVA1856" s="401"/>
      <c r="HVB1856" s="401"/>
      <c r="HVC1856" s="401"/>
      <c r="HVD1856" s="401"/>
      <c r="HVE1856" s="401"/>
      <c r="HVF1856" s="401"/>
      <c r="HVG1856" s="401"/>
      <c r="HVH1856" s="401"/>
      <c r="HVI1856" s="401"/>
      <c r="HVJ1856" s="401"/>
      <c r="HVK1856" s="401"/>
      <c r="HVL1856" s="401"/>
      <c r="HVM1856" s="401"/>
      <c r="HVN1856" s="401"/>
      <c r="HVO1856" s="401"/>
      <c r="HVP1856" s="401"/>
      <c r="HVQ1856" s="401"/>
      <c r="HVR1856" s="401"/>
      <c r="HVS1856" s="401"/>
      <c r="HVT1856" s="401"/>
      <c r="HVU1856" s="401"/>
      <c r="HVV1856" s="401"/>
      <c r="HVW1856" s="401"/>
      <c r="HVX1856" s="401"/>
      <c r="HVY1856" s="401"/>
      <c r="HVZ1856" s="401"/>
      <c r="HWA1856" s="401"/>
      <c r="HWB1856" s="401"/>
      <c r="HWC1856" s="401"/>
      <c r="HWD1856" s="401"/>
      <c r="HWE1856" s="401"/>
      <c r="HWF1856" s="401"/>
      <c r="HWG1856" s="401"/>
      <c r="HWH1856" s="401"/>
      <c r="HWI1856" s="401"/>
      <c r="HWJ1856" s="401"/>
      <c r="HWK1856" s="401"/>
      <c r="HWL1856" s="401"/>
      <c r="HWM1856" s="401"/>
      <c r="HWN1856" s="401"/>
      <c r="HWO1856" s="401"/>
      <c r="HWP1856" s="401"/>
      <c r="HWQ1856" s="401"/>
      <c r="HWR1856" s="401"/>
      <c r="HWS1856" s="401"/>
      <c r="HWT1856" s="401"/>
      <c r="HWU1856" s="401"/>
      <c r="HWV1856" s="401"/>
      <c r="HWW1856" s="401"/>
      <c r="HWX1856" s="401"/>
      <c r="HWY1856" s="401"/>
      <c r="HWZ1856" s="401"/>
      <c r="HXA1856" s="401"/>
      <c r="HXB1856" s="401"/>
      <c r="HXC1856" s="401"/>
      <c r="HXD1856" s="401"/>
      <c r="HXE1856" s="401"/>
      <c r="HXF1856" s="401"/>
      <c r="HXG1856" s="401"/>
      <c r="HXH1856" s="401"/>
      <c r="HXI1856" s="401"/>
      <c r="HXJ1856" s="401"/>
      <c r="HXK1856" s="401"/>
      <c r="HXL1856" s="401"/>
      <c r="HXM1856" s="401"/>
      <c r="HXN1856" s="401"/>
      <c r="HXO1856" s="401"/>
      <c r="HXP1856" s="401"/>
      <c r="HXQ1856" s="401"/>
      <c r="HXR1856" s="401"/>
      <c r="HXS1856" s="401"/>
      <c r="HXT1856" s="401"/>
      <c r="HXU1856" s="401"/>
      <c r="HXV1856" s="401"/>
      <c r="HXW1856" s="401"/>
      <c r="HXX1856" s="401"/>
      <c r="HXY1856" s="401"/>
      <c r="HXZ1856" s="401"/>
      <c r="HYA1856" s="401"/>
      <c r="HYB1856" s="401"/>
      <c r="HYC1856" s="401"/>
      <c r="HYD1856" s="401"/>
      <c r="HYE1856" s="401"/>
      <c r="HYF1856" s="401"/>
      <c r="HYG1856" s="401"/>
      <c r="HYH1856" s="401"/>
      <c r="HYI1856" s="401"/>
      <c r="HYJ1856" s="401"/>
      <c r="HYK1856" s="401"/>
      <c r="HYL1856" s="401"/>
      <c r="HYM1856" s="401"/>
      <c r="HYN1856" s="401"/>
      <c r="HYO1856" s="401"/>
      <c r="HYP1856" s="401"/>
      <c r="HYQ1856" s="401"/>
      <c r="HYR1856" s="401"/>
      <c r="HYS1856" s="401"/>
      <c r="HYT1856" s="401"/>
      <c r="HYU1856" s="401"/>
      <c r="HYV1856" s="401"/>
      <c r="HYW1856" s="401"/>
      <c r="HYX1856" s="401"/>
      <c r="HYY1856" s="401"/>
      <c r="HYZ1856" s="401"/>
      <c r="HZA1856" s="401"/>
      <c r="HZB1856" s="401"/>
      <c r="HZC1856" s="401"/>
      <c r="HZD1856" s="401"/>
      <c r="HZE1856" s="401"/>
      <c r="HZF1856" s="401"/>
      <c r="HZG1856" s="401"/>
      <c r="HZH1856" s="401"/>
      <c r="HZI1856" s="401"/>
      <c r="HZJ1856" s="401"/>
      <c r="HZK1856" s="401"/>
      <c r="HZL1856" s="401"/>
      <c r="HZM1856" s="401"/>
      <c r="HZN1856" s="401"/>
      <c r="HZO1856" s="401"/>
      <c r="HZP1856" s="401"/>
      <c r="HZQ1856" s="401"/>
      <c r="HZR1856" s="401"/>
      <c r="HZS1856" s="401"/>
      <c r="HZT1856" s="401"/>
      <c r="HZU1856" s="401"/>
      <c r="HZV1856" s="401"/>
      <c r="HZW1856" s="401"/>
      <c r="HZX1856" s="401"/>
      <c r="HZY1856" s="401"/>
      <c r="HZZ1856" s="401"/>
      <c r="IAA1856" s="401"/>
      <c r="IAB1856" s="401"/>
      <c r="IAC1856" s="401"/>
      <c r="IAD1856" s="401"/>
      <c r="IAE1856" s="401"/>
      <c r="IAF1856" s="401"/>
      <c r="IAG1856" s="401"/>
      <c r="IAH1856" s="401"/>
      <c r="IAI1856" s="401"/>
      <c r="IAJ1856" s="401"/>
      <c r="IAK1856" s="401"/>
      <c r="IAL1856" s="401"/>
      <c r="IAM1856" s="401"/>
      <c r="IAN1856" s="401"/>
      <c r="IAO1856" s="401"/>
      <c r="IAP1856" s="401"/>
      <c r="IAQ1856" s="401"/>
      <c r="IAR1856" s="401"/>
      <c r="IAS1856" s="401"/>
      <c r="IAT1856" s="401"/>
      <c r="IAU1856" s="401"/>
      <c r="IAV1856" s="401"/>
      <c r="IAW1856" s="401"/>
      <c r="IAX1856" s="401"/>
      <c r="IAY1856" s="401"/>
      <c r="IAZ1856" s="401"/>
      <c r="IBA1856" s="401"/>
      <c r="IBB1856" s="401"/>
      <c r="IBC1856" s="401"/>
      <c r="IBD1856" s="401"/>
      <c r="IBE1856" s="401"/>
      <c r="IBF1856" s="401"/>
      <c r="IBG1856" s="401"/>
      <c r="IBH1856" s="401"/>
      <c r="IBI1856" s="401"/>
      <c r="IBJ1856" s="401"/>
      <c r="IBK1856" s="401"/>
      <c r="IBL1856" s="401"/>
      <c r="IBM1856" s="401"/>
      <c r="IBN1856" s="401"/>
      <c r="IBO1856" s="401"/>
      <c r="IBP1856" s="401"/>
      <c r="IBQ1856" s="401"/>
      <c r="IBR1856" s="401"/>
      <c r="IBS1856" s="401"/>
      <c r="IBT1856" s="401"/>
      <c r="IBU1856" s="401"/>
      <c r="IBV1856" s="401"/>
      <c r="IBW1856" s="401"/>
      <c r="IBX1856" s="401"/>
      <c r="IBY1856" s="401"/>
      <c r="IBZ1856" s="401"/>
      <c r="ICA1856" s="401"/>
      <c r="ICB1856" s="401"/>
      <c r="ICC1856" s="401"/>
      <c r="ICD1856" s="401"/>
      <c r="ICE1856" s="401"/>
      <c r="ICF1856" s="401"/>
      <c r="ICG1856" s="401"/>
      <c r="ICH1856" s="401"/>
      <c r="ICI1856" s="401"/>
      <c r="ICJ1856" s="401"/>
      <c r="ICK1856" s="401"/>
      <c r="ICL1856" s="401"/>
      <c r="ICM1856" s="401"/>
      <c r="ICN1856" s="401"/>
      <c r="ICO1856" s="401"/>
      <c r="ICP1856" s="401"/>
      <c r="ICQ1856" s="401"/>
      <c r="ICR1856" s="401"/>
      <c r="ICS1856" s="401"/>
      <c r="ICT1856" s="401"/>
      <c r="ICU1856" s="401"/>
      <c r="ICV1856" s="401"/>
      <c r="ICW1856" s="401"/>
      <c r="ICX1856" s="401"/>
      <c r="ICY1856" s="401"/>
      <c r="ICZ1856" s="401"/>
      <c r="IDA1856" s="401"/>
      <c r="IDB1856" s="401"/>
      <c r="IDC1856" s="401"/>
      <c r="IDD1856" s="401"/>
      <c r="IDE1856" s="401"/>
      <c r="IDF1856" s="401"/>
      <c r="IDG1856" s="401"/>
      <c r="IDH1856" s="401"/>
      <c r="IDI1856" s="401"/>
      <c r="IDJ1856" s="401"/>
      <c r="IDK1856" s="401"/>
      <c r="IDL1856" s="401"/>
      <c r="IDM1856" s="401"/>
      <c r="IDN1856" s="401"/>
      <c r="IDO1856" s="401"/>
      <c r="IDP1856" s="401"/>
      <c r="IDQ1856" s="401"/>
      <c r="IDR1856" s="401"/>
      <c r="IDS1856" s="401"/>
      <c r="IDT1856" s="401"/>
      <c r="IDU1856" s="401"/>
      <c r="IDV1856" s="401"/>
      <c r="IDW1856" s="401"/>
      <c r="IDX1856" s="401"/>
      <c r="IDY1856" s="401"/>
      <c r="IDZ1856" s="401"/>
      <c r="IEA1856" s="401"/>
      <c r="IEB1856" s="401"/>
      <c r="IEC1856" s="401"/>
      <c r="IED1856" s="401"/>
      <c r="IEE1856" s="401"/>
      <c r="IEF1856" s="401"/>
      <c r="IEG1856" s="401"/>
      <c r="IEH1856" s="401"/>
      <c r="IEI1856" s="401"/>
      <c r="IEJ1856" s="401"/>
      <c r="IEK1856" s="401"/>
      <c r="IEL1856" s="401"/>
      <c r="IEM1856" s="401"/>
      <c r="IEN1856" s="401"/>
      <c r="IEO1856" s="401"/>
      <c r="IEP1856" s="401"/>
      <c r="IEQ1856" s="401"/>
      <c r="IER1856" s="401"/>
      <c r="IES1856" s="401"/>
      <c r="IET1856" s="401"/>
      <c r="IEU1856" s="401"/>
      <c r="IEV1856" s="401"/>
      <c r="IEW1856" s="401"/>
      <c r="IEX1856" s="401"/>
      <c r="IEY1856" s="401"/>
      <c r="IEZ1856" s="401"/>
      <c r="IFA1856" s="401"/>
      <c r="IFB1856" s="401"/>
      <c r="IFC1856" s="401"/>
      <c r="IFD1856" s="401"/>
      <c r="IFE1856" s="401"/>
      <c r="IFF1856" s="401"/>
      <c r="IFG1856" s="401"/>
      <c r="IFH1856" s="401"/>
      <c r="IFI1856" s="401"/>
      <c r="IFJ1856" s="401"/>
      <c r="IFK1856" s="401"/>
      <c r="IFL1856" s="401"/>
      <c r="IFM1856" s="401"/>
      <c r="IFN1856" s="401"/>
      <c r="IFO1856" s="401"/>
      <c r="IFP1856" s="401"/>
      <c r="IFQ1856" s="401"/>
      <c r="IFR1856" s="401"/>
      <c r="IFS1856" s="401"/>
      <c r="IFT1856" s="401"/>
      <c r="IFU1856" s="401"/>
      <c r="IFV1856" s="401"/>
      <c r="IFW1856" s="401"/>
      <c r="IFX1856" s="401"/>
      <c r="IFY1856" s="401"/>
      <c r="IFZ1856" s="401"/>
      <c r="IGA1856" s="401"/>
      <c r="IGB1856" s="401"/>
      <c r="IGC1856" s="401"/>
      <c r="IGD1856" s="401"/>
      <c r="IGE1856" s="401"/>
      <c r="IGF1856" s="401"/>
      <c r="IGG1856" s="401"/>
      <c r="IGH1856" s="401"/>
      <c r="IGI1856" s="401"/>
      <c r="IGJ1856" s="401"/>
      <c r="IGK1856" s="401"/>
      <c r="IGL1856" s="401"/>
      <c r="IGM1856" s="401"/>
      <c r="IGN1856" s="401"/>
      <c r="IGO1856" s="401"/>
      <c r="IGP1856" s="401"/>
      <c r="IGQ1856" s="401"/>
      <c r="IGR1856" s="401"/>
      <c r="IGS1856" s="401"/>
      <c r="IGT1856" s="401"/>
      <c r="IGU1856" s="401"/>
      <c r="IGV1856" s="401"/>
      <c r="IGW1856" s="401"/>
      <c r="IGX1856" s="401"/>
      <c r="IGY1856" s="401"/>
      <c r="IGZ1856" s="401"/>
      <c r="IHA1856" s="401"/>
      <c r="IHB1856" s="401"/>
      <c r="IHC1856" s="401"/>
      <c r="IHD1856" s="401"/>
      <c r="IHE1856" s="401"/>
      <c r="IHF1856" s="401"/>
      <c r="IHG1856" s="401"/>
      <c r="IHH1856" s="401"/>
      <c r="IHI1856" s="401"/>
      <c r="IHJ1856" s="401"/>
      <c r="IHK1856" s="401"/>
      <c r="IHL1856" s="401"/>
      <c r="IHM1856" s="401"/>
      <c r="IHN1856" s="401"/>
      <c r="IHO1856" s="401"/>
      <c r="IHP1856" s="401"/>
      <c r="IHQ1856" s="401"/>
      <c r="IHR1856" s="401"/>
      <c r="IHS1856" s="401"/>
      <c r="IHT1856" s="401"/>
      <c r="IHU1856" s="401"/>
      <c r="IHV1856" s="401"/>
      <c r="IHW1856" s="401"/>
      <c r="IHX1856" s="401"/>
      <c r="IHY1856" s="401"/>
      <c r="IHZ1856" s="401"/>
      <c r="IIA1856" s="401"/>
      <c r="IIB1856" s="401"/>
      <c r="IIC1856" s="401"/>
      <c r="IID1856" s="401"/>
      <c r="IIE1856" s="401"/>
      <c r="IIF1856" s="401"/>
      <c r="IIG1856" s="401"/>
      <c r="IIH1856" s="401"/>
      <c r="III1856" s="401"/>
      <c r="IIJ1856" s="401"/>
      <c r="IIK1856" s="401"/>
      <c r="IIL1856" s="401"/>
      <c r="IIM1856" s="401"/>
      <c r="IIN1856" s="401"/>
      <c r="IIO1856" s="401"/>
      <c r="IIP1856" s="401"/>
      <c r="IIQ1856" s="401"/>
      <c r="IIR1856" s="401"/>
      <c r="IIS1856" s="401"/>
      <c r="IIT1856" s="401"/>
      <c r="IIU1856" s="401"/>
      <c r="IIV1856" s="401"/>
      <c r="IIW1856" s="401"/>
      <c r="IIX1856" s="401"/>
      <c r="IIY1856" s="401"/>
      <c r="IIZ1856" s="401"/>
      <c r="IJA1856" s="401"/>
      <c r="IJB1856" s="401"/>
      <c r="IJC1856" s="401"/>
      <c r="IJD1856" s="401"/>
      <c r="IJE1856" s="401"/>
      <c r="IJF1856" s="401"/>
      <c r="IJG1856" s="401"/>
      <c r="IJH1856" s="401"/>
      <c r="IJI1856" s="401"/>
      <c r="IJJ1856" s="401"/>
      <c r="IJK1856" s="401"/>
      <c r="IJL1856" s="401"/>
      <c r="IJM1856" s="401"/>
      <c r="IJN1856" s="401"/>
      <c r="IJO1856" s="401"/>
      <c r="IJP1856" s="401"/>
      <c r="IJQ1856" s="401"/>
      <c r="IJR1856" s="401"/>
      <c r="IJS1856" s="401"/>
      <c r="IJT1856" s="401"/>
      <c r="IJU1856" s="401"/>
      <c r="IJV1856" s="401"/>
      <c r="IJW1856" s="401"/>
      <c r="IJX1856" s="401"/>
      <c r="IJY1856" s="401"/>
      <c r="IJZ1856" s="401"/>
      <c r="IKA1856" s="401"/>
      <c r="IKB1856" s="401"/>
      <c r="IKC1856" s="401"/>
      <c r="IKD1856" s="401"/>
      <c r="IKE1856" s="401"/>
      <c r="IKF1856" s="401"/>
      <c r="IKG1856" s="401"/>
      <c r="IKH1856" s="401"/>
      <c r="IKI1856" s="401"/>
      <c r="IKJ1856" s="401"/>
      <c r="IKK1856" s="401"/>
      <c r="IKL1856" s="401"/>
      <c r="IKM1856" s="401"/>
      <c r="IKN1856" s="401"/>
      <c r="IKO1856" s="401"/>
      <c r="IKP1856" s="401"/>
      <c r="IKQ1856" s="401"/>
      <c r="IKR1856" s="401"/>
      <c r="IKS1856" s="401"/>
      <c r="IKT1856" s="401"/>
      <c r="IKU1856" s="401"/>
      <c r="IKV1856" s="401"/>
      <c r="IKW1856" s="401"/>
      <c r="IKX1856" s="401"/>
      <c r="IKY1856" s="401"/>
      <c r="IKZ1856" s="401"/>
      <c r="ILA1856" s="401"/>
      <c r="ILB1856" s="401"/>
      <c r="ILC1856" s="401"/>
      <c r="ILD1856" s="401"/>
      <c r="ILE1856" s="401"/>
      <c r="ILF1856" s="401"/>
      <c r="ILG1856" s="401"/>
      <c r="ILH1856" s="401"/>
      <c r="ILI1856" s="401"/>
      <c r="ILJ1856" s="401"/>
      <c r="ILK1856" s="401"/>
      <c r="ILL1856" s="401"/>
      <c r="ILM1856" s="401"/>
      <c r="ILN1856" s="401"/>
      <c r="ILO1856" s="401"/>
      <c r="ILP1856" s="401"/>
      <c r="ILQ1856" s="401"/>
      <c r="ILR1856" s="401"/>
      <c r="ILS1856" s="401"/>
      <c r="ILT1856" s="401"/>
      <c r="ILU1856" s="401"/>
      <c r="ILV1856" s="401"/>
      <c r="ILW1856" s="401"/>
      <c r="ILX1856" s="401"/>
      <c r="ILY1856" s="401"/>
      <c r="ILZ1856" s="401"/>
      <c r="IMA1856" s="401"/>
      <c r="IMB1856" s="401"/>
      <c r="IMC1856" s="401"/>
      <c r="IMD1856" s="401"/>
      <c r="IME1856" s="401"/>
      <c r="IMF1856" s="401"/>
      <c r="IMG1856" s="401"/>
      <c r="IMH1856" s="401"/>
      <c r="IMI1856" s="401"/>
      <c r="IMJ1856" s="401"/>
      <c r="IMK1856" s="401"/>
      <c r="IML1856" s="401"/>
      <c r="IMM1856" s="401"/>
      <c r="IMN1856" s="401"/>
      <c r="IMO1856" s="401"/>
      <c r="IMP1856" s="401"/>
      <c r="IMQ1856" s="401"/>
      <c r="IMR1856" s="401"/>
      <c r="IMS1856" s="401"/>
      <c r="IMT1856" s="401"/>
      <c r="IMU1856" s="401"/>
      <c r="IMV1856" s="401"/>
      <c r="IMW1856" s="401"/>
      <c r="IMX1856" s="401"/>
      <c r="IMY1856" s="401"/>
      <c r="IMZ1856" s="401"/>
      <c r="INA1856" s="401"/>
      <c r="INB1856" s="401"/>
      <c r="INC1856" s="401"/>
      <c r="IND1856" s="401"/>
      <c r="INE1856" s="401"/>
      <c r="INF1856" s="401"/>
      <c r="ING1856" s="401"/>
      <c r="INH1856" s="401"/>
      <c r="INI1856" s="401"/>
      <c r="INJ1856" s="401"/>
      <c r="INK1856" s="401"/>
      <c r="INL1856" s="401"/>
      <c r="INM1856" s="401"/>
      <c r="INN1856" s="401"/>
      <c r="INO1856" s="401"/>
      <c r="INP1856" s="401"/>
      <c r="INQ1856" s="401"/>
      <c r="INR1856" s="401"/>
      <c r="INS1856" s="401"/>
      <c r="INT1856" s="401"/>
      <c r="INU1856" s="401"/>
      <c r="INV1856" s="401"/>
      <c r="INW1856" s="401"/>
      <c r="INX1856" s="401"/>
      <c r="INY1856" s="401"/>
      <c r="INZ1856" s="401"/>
      <c r="IOA1856" s="401"/>
      <c r="IOB1856" s="401"/>
      <c r="IOC1856" s="401"/>
      <c r="IOD1856" s="401"/>
      <c r="IOE1856" s="401"/>
      <c r="IOF1856" s="401"/>
      <c r="IOG1856" s="401"/>
      <c r="IOH1856" s="401"/>
      <c r="IOI1856" s="401"/>
      <c r="IOJ1856" s="401"/>
      <c r="IOK1856" s="401"/>
      <c r="IOL1856" s="401"/>
      <c r="IOM1856" s="401"/>
      <c r="ION1856" s="401"/>
      <c r="IOO1856" s="401"/>
      <c r="IOP1856" s="401"/>
      <c r="IOQ1856" s="401"/>
      <c r="IOR1856" s="401"/>
      <c r="IOS1856" s="401"/>
      <c r="IOT1856" s="401"/>
      <c r="IOU1856" s="401"/>
      <c r="IOV1856" s="401"/>
      <c r="IOW1856" s="401"/>
      <c r="IOX1856" s="401"/>
      <c r="IOY1856" s="401"/>
      <c r="IOZ1856" s="401"/>
      <c r="IPA1856" s="401"/>
      <c r="IPB1856" s="401"/>
      <c r="IPC1856" s="401"/>
      <c r="IPD1856" s="401"/>
      <c r="IPE1856" s="401"/>
      <c r="IPF1856" s="401"/>
      <c r="IPG1856" s="401"/>
      <c r="IPH1856" s="401"/>
      <c r="IPI1856" s="401"/>
      <c r="IPJ1856" s="401"/>
      <c r="IPK1856" s="401"/>
      <c r="IPL1856" s="401"/>
      <c r="IPM1856" s="401"/>
      <c r="IPN1856" s="401"/>
      <c r="IPO1856" s="401"/>
      <c r="IPP1856" s="401"/>
      <c r="IPQ1856" s="401"/>
      <c r="IPR1856" s="401"/>
      <c r="IPS1856" s="401"/>
      <c r="IPT1856" s="401"/>
      <c r="IPU1856" s="401"/>
      <c r="IPV1856" s="401"/>
      <c r="IPW1856" s="401"/>
      <c r="IPX1856" s="401"/>
      <c r="IPY1856" s="401"/>
      <c r="IPZ1856" s="401"/>
      <c r="IQA1856" s="401"/>
      <c r="IQB1856" s="401"/>
      <c r="IQC1856" s="401"/>
      <c r="IQD1856" s="401"/>
      <c r="IQE1856" s="401"/>
      <c r="IQF1856" s="401"/>
      <c r="IQG1856" s="401"/>
      <c r="IQH1856" s="401"/>
      <c r="IQI1856" s="401"/>
      <c r="IQJ1856" s="401"/>
      <c r="IQK1856" s="401"/>
      <c r="IQL1856" s="401"/>
      <c r="IQM1856" s="401"/>
      <c r="IQN1856" s="401"/>
      <c r="IQO1856" s="401"/>
      <c r="IQP1856" s="401"/>
      <c r="IQQ1856" s="401"/>
      <c r="IQR1856" s="401"/>
      <c r="IQS1856" s="401"/>
      <c r="IQT1856" s="401"/>
      <c r="IQU1856" s="401"/>
      <c r="IQV1856" s="401"/>
      <c r="IQW1856" s="401"/>
      <c r="IQX1856" s="401"/>
      <c r="IQY1856" s="401"/>
      <c r="IQZ1856" s="401"/>
      <c r="IRA1856" s="401"/>
      <c r="IRB1856" s="401"/>
      <c r="IRC1856" s="401"/>
      <c r="IRD1856" s="401"/>
      <c r="IRE1856" s="401"/>
      <c r="IRF1856" s="401"/>
      <c r="IRG1856" s="401"/>
      <c r="IRH1856" s="401"/>
      <c r="IRI1856" s="401"/>
      <c r="IRJ1856" s="401"/>
      <c r="IRK1856" s="401"/>
      <c r="IRL1856" s="401"/>
      <c r="IRM1856" s="401"/>
      <c r="IRN1856" s="401"/>
      <c r="IRO1856" s="401"/>
      <c r="IRP1856" s="401"/>
      <c r="IRQ1856" s="401"/>
      <c r="IRR1856" s="401"/>
      <c r="IRS1856" s="401"/>
      <c r="IRT1856" s="401"/>
      <c r="IRU1856" s="401"/>
      <c r="IRV1856" s="401"/>
      <c r="IRW1856" s="401"/>
      <c r="IRX1856" s="401"/>
      <c r="IRY1856" s="401"/>
      <c r="IRZ1856" s="401"/>
      <c r="ISA1856" s="401"/>
      <c r="ISB1856" s="401"/>
      <c r="ISC1856" s="401"/>
      <c r="ISD1856" s="401"/>
      <c r="ISE1856" s="401"/>
      <c r="ISF1856" s="401"/>
      <c r="ISG1856" s="401"/>
      <c r="ISH1856" s="401"/>
      <c r="ISI1856" s="401"/>
      <c r="ISJ1856" s="401"/>
      <c r="ISK1856" s="401"/>
      <c r="ISL1856" s="401"/>
      <c r="ISM1856" s="401"/>
      <c r="ISN1856" s="401"/>
      <c r="ISO1856" s="401"/>
      <c r="ISP1856" s="401"/>
      <c r="ISQ1856" s="401"/>
      <c r="ISR1856" s="401"/>
      <c r="ISS1856" s="401"/>
      <c r="IST1856" s="401"/>
      <c r="ISU1856" s="401"/>
      <c r="ISV1856" s="401"/>
      <c r="ISW1856" s="401"/>
      <c r="ISX1856" s="401"/>
      <c r="ISY1856" s="401"/>
      <c r="ISZ1856" s="401"/>
      <c r="ITA1856" s="401"/>
      <c r="ITB1856" s="401"/>
      <c r="ITC1856" s="401"/>
      <c r="ITD1856" s="401"/>
      <c r="ITE1856" s="401"/>
      <c r="ITF1856" s="401"/>
      <c r="ITG1856" s="401"/>
      <c r="ITH1856" s="401"/>
      <c r="ITI1856" s="401"/>
      <c r="ITJ1856" s="401"/>
      <c r="ITK1856" s="401"/>
      <c r="ITL1856" s="401"/>
      <c r="ITM1856" s="401"/>
      <c r="ITN1856" s="401"/>
      <c r="ITO1856" s="401"/>
      <c r="ITP1856" s="401"/>
      <c r="ITQ1856" s="401"/>
      <c r="ITR1856" s="401"/>
      <c r="ITS1856" s="401"/>
      <c r="ITT1856" s="401"/>
      <c r="ITU1856" s="401"/>
      <c r="ITV1856" s="401"/>
      <c r="ITW1856" s="401"/>
      <c r="ITX1856" s="401"/>
      <c r="ITY1856" s="401"/>
      <c r="ITZ1856" s="401"/>
      <c r="IUA1856" s="401"/>
      <c r="IUB1856" s="401"/>
      <c r="IUC1856" s="401"/>
      <c r="IUD1856" s="401"/>
      <c r="IUE1856" s="401"/>
      <c r="IUF1856" s="401"/>
      <c r="IUG1856" s="401"/>
      <c r="IUH1856" s="401"/>
      <c r="IUI1856" s="401"/>
      <c r="IUJ1856" s="401"/>
      <c r="IUK1856" s="401"/>
      <c r="IUL1856" s="401"/>
      <c r="IUM1856" s="401"/>
      <c r="IUN1856" s="401"/>
      <c r="IUO1856" s="401"/>
      <c r="IUP1856" s="401"/>
      <c r="IUQ1856" s="401"/>
      <c r="IUR1856" s="401"/>
      <c r="IUS1856" s="401"/>
      <c r="IUT1856" s="401"/>
      <c r="IUU1856" s="401"/>
      <c r="IUV1856" s="401"/>
      <c r="IUW1856" s="401"/>
      <c r="IUX1856" s="401"/>
      <c r="IUY1856" s="401"/>
      <c r="IUZ1856" s="401"/>
      <c r="IVA1856" s="401"/>
      <c r="IVB1856" s="401"/>
      <c r="IVC1856" s="401"/>
      <c r="IVD1856" s="401"/>
      <c r="IVE1856" s="401"/>
      <c r="IVF1856" s="401"/>
      <c r="IVG1856" s="401"/>
      <c r="IVH1856" s="401"/>
      <c r="IVI1856" s="401"/>
      <c r="IVJ1856" s="401"/>
      <c r="IVK1856" s="401"/>
      <c r="IVL1856" s="401"/>
      <c r="IVM1856" s="401"/>
      <c r="IVN1856" s="401"/>
      <c r="IVO1856" s="401"/>
      <c r="IVP1856" s="401"/>
      <c r="IVQ1856" s="401"/>
      <c r="IVR1856" s="401"/>
      <c r="IVS1856" s="401"/>
      <c r="IVT1856" s="401"/>
      <c r="IVU1856" s="401"/>
      <c r="IVV1856" s="401"/>
      <c r="IVW1856" s="401"/>
      <c r="IVX1856" s="401"/>
      <c r="IVY1856" s="401"/>
      <c r="IVZ1856" s="401"/>
      <c r="IWA1856" s="401"/>
      <c r="IWB1856" s="401"/>
      <c r="IWC1856" s="401"/>
      <c r="IWD1856" s="401"/>
      <c r="IWE1856" s="401"/>
      <c r="IWF1856" s="401"/>
      <c r="IWG1856" s="401"/>
      <c r="IWH1856" s="401"/>
      <c r="IWI1856" s="401"/>
      <c r="IWJ1856" s="401"/>
      <c r="IWK1856" s="401"/>
      <c r="IWL1856" s="401"/>
      <c r="IWM1856" s="401"/>
      <c r="IWN1856" s="401"/>
      <c r="IWO1856" s="401"/>
      <c r="IWP1856" s="401"/>
      <c r="IWQ1856" s="401"/>
      <c r="IWR1856" s="401"/>
      <c r="IWS1856" s="401"/>
      <c r="IWT1856" s="401"/>
      <c r="IWU1856" s="401"/>
      <c r="IWV1856" s="401"/>
      <c r="IWW1856" s="401"/>
      <c r="IWX1856" s="401"/>
      <c r="IWY1856" s="401"/>
      <c r="IWZ1856" s="401"/>
      <c r="IXA1856" s="401"/>
      <c r="IXB1856" s="401"/>
      <c r="IXC1856" s="401"/>
      <c r="IXD1856" s="401"/>
      <c r="IXE1856" s="401"/>
      <c r="IXF1856" s="401"/>
      <c r="IXG1856" s="401"/>
      <c r="IXH1856" s="401"/>
      <c r="IXI1856" s="401"/>
      <c r="IXJ1856" s="401"/>
      <c r="IXK1856" s="401"/>
      <c r="IXL1856" s="401"/>
      <c r="IXM1856" s="401"/>
      <c r="IXN1856" s="401"/>
      <c r="IXO1856" s="401"/>
      <c r="IXP1856" s="401"/>
      <c r="IXQ1856" s="401"/>
      <c r="IXR1856" s="401"/>
      <c r="IXS1856" s="401"/>
      <c r="IXT1856" s="401"/>
      <c r="IXU1856" s="401"/>
      <c r="IXV1856" s="401"/>
      <c r="IXW1856" s="401"/>
      <c r="IXX1856" s="401"/>
      <c r="IXY1856" s="401"/>
      <c r="IXZ1856" s="401"/>
      <c r="IYA1856" s="401"/>
      <c r="IYB1856" s="401"/>
      <c r="IYC1856" s="401"/>
      <c r="IYD1856" s="401"/>
      <c r="IYE1856" s="401"/>
      <c r="IYF1856" s="401"/>
      <c r="IYG1856" s="401"/>
      <c r="IYH1856" s="401"/>
      <c r="IYI1856" s="401"/>
      <c r="IYJ1856" s="401"/>
      <c r="IYK1856" s="401"/>
      <c r="IYL1856" s="401"/>
      <c r="IYM1856" s="401"/>
      <c r="IYN1856" s="401"/>
      <c r="IYO1856" s="401"/>
      <c r="IYP1856" s="401"/>
      <c r="IYQ1856" s="401"/>
      <c r="IYR1856" s="401"/>
      <c r="IYS1856" s="401"/>
      <c r="IYT1856" s="401"/>
      <c r="IYU1856" s="401"/>
      <c r="IYV1856" s="401"/>
      <c r="IYW1856" s="401"/>
      <c r="IYX1856" s="401"/>
      <c r="IYY1856" s="401"/>
      <c r="IYZ1856" s="401"/>
      <c r="IZA1856" s="401"/>
      <c r="IZB1856" s="401"/>
      <c r="IZC1856" s="401"/>
      <c r="IZD1856" s="401"/>
      <c r="IZE1856" s="401"/>
      <c r="IZF1856" s="401"/>
      <c r="IZG1856" s="401"/>
      <c r="IZH1856" s="401"/>
      <c r="IZI1856" s="401"/>
      <c r="IZJ1856" s="401"/>
      <c r="IZK1856" s="401"/>
      <c r="IZL1856" s="401"/>
      <c r="IZM1856" s="401"/>
      <c r="IZN1856" s="401"/>
      <c r="IZO1856" s="401"/>
      <c r="IZP1856" s="401"/>
      <c r="IZQ1856" s="401"/>
      <c r="IZR1856" s="401"/>
      <c r="IZS1856" s="401"/>
      <c r="IZT1856" s="401"/>
      <c r="IZU1856" s="401"/>
      <c r="IZV1856" s="401"/>
      <c r="IZW1856" s="401"/>
      <c r="IZX1856" s="401"/>
      <c r="IZY1856" s="401"/>
      <c r="IZZ1856" s="401"/>
      <c r="JAA1856" s="401"/>
      <c r="JAB1856" s="401"/>
      <c r="JAC1856" s="401"/>
      <c r="JAD1856" s="401"/>
      <c r="JAE1856" s="401"/>
      <c r="JAF1856" s="401"/>
      <c r="JAG1856" s="401"/>
      <c r="JAH1856" s="401"/>
      <c r="JAI1856" s="401"/>
      <c r="JAJ1856" s="401"/>
      <c r="JAK1856" s="401"/>
      <c r="JAL1856" s="401"/>
      <c r="JAM1856" s="401"/>
      <c r="JAN1856" s="401"/>
      <c r="JAO1856" s="401"/>
      <c r="JAP1856" s="401"/>
      <c r="JAQ1856" s="401"/>
      <c r="JAR1856" s="401"/>
      <c r="JAS1856" s="401"/>
      <c r="JAT1856" s="401"/>
      <c r="JAU1856" s="401"/>
      <c r="JAV1856" s="401"/>
      <c r="JAW1856" s="401"/>
      <c r="JAX1856" s="401"/>
      <c r="JAY1856" s="401"/>
      <c r="JAZ1856" s="401"/>
      <c r="JBA1856" s="401"/>
      <c r="JBB1856" s="401"/>
      <c r="JBC1856" s="401"/>
      <c r="JBD1856" s="401"/>
      <c r="JBE1856" s="401"/>
      <c r="JBF1856" s="401"/>
      <c r="JBG1856" s="401"/>
      <c r="JBH1856" s="401"/>
      <c r="JBI1856" s="401"/>
      <c r="JBJ1856" s="401"/>
      <c r="JBK1856" s="401"/>
      <c r="JBL1856" s="401"/>
      <c r="JBM1856" s="401"/>
      <c r="JBN1856" s="401"/>
      <c r="JBO1856" s="401"/>
      <c r="JBP1856" s="401"/>
      <c r="JBQ1856" s="401"/>
      <c r="JBR1856" s="401"/>
      <c r="JBS1856" s="401"/>
      <c r="JBT1856" s="401"/>
      <c r="JBU1856" s="401"/>
      <c r="JBV1856" s="401"/>
      <c r="JBW1856" s="401"/>
      <c r="JBX1856" s="401"/>
      <c r="JBY1856" s="401"/>
      <c r="JBZ1856" s="401"/>
      <c r="JCA1856" s="401"/>
      <c r="JCB1856" s="401"/>
      <c r="JCC1856" s="401"/>
      <c r="JCD1856" s="401"/>
      <c r="JCE1856" s="401"/>
      <c r="JCF1856" s="401"/>
      <c r="JCG1856" s="401"/>
      <c r="JCH1856" s="401"/>
      <c r="JCI1856" s="401"/>
      <c r="JCJ1856" s="401"/>
      <c r="JCK1856" s="401"/>
      <c r="JCL1856" s="401"/>
      <c r="JCM1856" s="401"/>
      <c r="JCN1856" s="401"/>
      <c r="JCO1856" s="401"/>
      <c r="JCP1856" s="401"/>
      <c r="JCQ1856" s="401"/>
      <c r="JCR1856" s="401"/>
      <c r="JCS1856" s="401"/>
      <c r="JCT1856" s="401"/>
      <c r="JCU1856" s="401"/>
      <c r="JCV1856" s="401"/>
      <c r="JCW1856" s="401"/>
      <c r="JCX1856" s="401"/>
      <c r="JCY1856" s="401"/>
      <c r="JCZ1856" s="401"/>
      <c r="JDA1856" s="401"/>
      <c r="JDB1856" s="401"/>
      <c r="JDC1856" s="401"/>
      <c r="JDD1856" s="401"/>
      <c r="JDE1856" s="401"/>
      <c r="JDF1856" s="401"/>
      <c r="JDG1856" s="401"/>
      <c r="JDH1856" s="401"/>
      <c r="JDI1856" s="401"/>
      <c r="JDJ1856" s="401"/>
      <c r="JDK1856" s="401"/>
      <c r="JDL1856" s="401"/>
      <c r="JDM1856" s="401"/>
      <c r="JDN1856" s="401"/>
      <c r="JDO1856" s="401"/>
      <c r="JDP1856" s="401"/>
      <c r="JDQ1856" s="401"/>
      <c r="JDR1856" s="401"/>
      <c r="JDS1856" s="401"/>
      <c r="JDT1856" s="401"/>
      <c r="JDU1856" s="401"/>
      <c r="JDV1856" s="401"/>
      <c r="JDW1856" s="401"/>
      <c r="JDX1856" s="401"/>
      <c r="JDY1856" s="401"/>
      <c r="JDZ1856" s="401"/>
      <c r="JEA1856" s="401"/>
      <c r="JEB1856" s="401"/>
      <c r="JEC1856" s="401"/>
      <c r="JED1856" s="401"/>
      <c r="JEE1856" s="401"/>
      <c r="JEF1856" s="401"/>
      <c r="JEG1856" s="401"/>
      <c r="JEH1856" s="401"/>
      <c r="JEI1856" s="401"/>
      <c r="JEJ1856" s="401"/>
      <c r="JEK1856" s="401"/>
      <c r="JEL1856" s="401"/>
      <c r="JEM1856" s="401"/>
      <c r="JEN1856" s="401"/>
      <c r="JEO1856" s="401"/>
      <c r="JEP1856" s="401"/>
      <c r="JEQ1856" s="401"/>
      <c r="JER1856" s="401"/>
      <c r="JES1856" s="401"/>
      <c r="JET1856" s="401"/>
      <c r="JEU1856" s="401"/>
      <c r="JEV1856" s="401"/>
      <c r="JEW1856" s="401"/>
      <c r="JEX1856" s="401"/>
      <c r="JEY1856" s="401"/>
      <c r="JEZ1856" s="401"/>
      <c r="JFA1856" s="401"/>
      <c r="JFB1856" s="401"/>
      <c r="JFC1856" s="401"/>
      <c r="JFD1856" s="401"/>
      <c r="JFE1856" s="401"/>
      <c r="JFF1856" s="401"/>
      <c r="JFG1856" s="401"/>
      <c r="JFH1856" s="401"/>
      <c r="JFI1856" s="401"/>
      <c r="JFJ1856" s="401"/>
      <c r="JFK1856" s="401"/>
      <c r="JFL1856" s="401"/>
      <c r="JFM1856" s="401"/>
      <c r="JFN1856" s="401"/>
      <c r="JFO1856" s="401"/>
      <c r="JFP1856" s="401"/>
      <c r="JFQ1856" s="401"/>
      <c r="JFR1856" s="401"/>
      <c r="JFS1856" s="401"/>
      <c r="JFT1856" s="401"/>
      <c r="JFU1856" s="401"/>
      <c r="JFV1856" s="401"/>
      <c r="JFW1856" s="401"/>
      <c r="JFX1856" s="401"/>
      <c r="JFY1856" s="401"/>
      <c r="JFZ1856" s="401"/>
      <c r="JGA1856" s="401"/>
      <c r="JGB1856" s="401"/>
      <c r="JGC1856" s="401"/>
      <c r="JGD1856" s="401"/>
      <c r="JGE1856" s="401"/>
      <c r="JGF1856" s="401"/>
      <c r="JGG1856" s="401"/>
      <c r="JGH1856" s="401"/>
      <c r="JGI1856" s="401"/>
      <c r="JGJ1856" s="401"/>
      <c r="JGK1856" s="401"/>
      <c r="JGL1856" s="401"/>
      <c r="JGM1856" s="401"/>
      <c r="JGN1856" s="401"/>
      <c r="JGO1856" s="401"/>
      <c r="JGP1856" s="401"/>
      <c r="JGQ1856" s="401"/>
      <c r="JGR1856" s="401"/>
      <c r="JGS1856" s="401"/>
      <c r="JGT1856" s="401"/>
      <c r="JGU1856" s="401"/>
      <c r="JGV1856" s="401"/>
      <c r="JGW1856" s="401"/>
      <c r="JGX1856" s="401"/>
      <c r="JGY1856" s="401"/>
      <c r="JGZ1856" s="401"/>
      <c r="JHA1856" s="401"/>
      <c r="JHB1856" s="401"/>
      <c r="JHC1856" s="401"/>
      <c r="JHD1856" s="401"/>
      <c r="JHE1856" s="401"/>
      <c r="JHF1856" s="401"/>
      <c r="JHG1856" s="401"/>
      <c r="JHH1856" s="401"/>
      <c r="JHI1856" s="401"/>
      <c r="JHJ1856" s="401"/>
      <c r="JHK1856" s="401"/>
      <c r="JHL1856" s="401"/>
      <c r="JHM1856" s="401"/>
      <c r="JHN1856" s="401"/>
      <c r="JHO1856" s="401"/>
      <c r="JHP1856" s="401"/>
      <c r="JHQ1856" s="401"/>
      <c r="JHR1856" s="401"/>
      <c r="JHS1856" s="401"/>
      <c r="JHT1856" s="401"/>
      <c r="JHU1856" s="401"/>
      <c r="JHV1856" s="401"/>
      <c r="JHW1856" s="401"/>
      <c r="JHX1856" s="401"/>
      <c r="JHY1856" s="401"/>
      <c r="JHZ1856" s="401"/>
      <c r="JIA1856" s="401"/>
      <c r="JIB1856" s="401"/>
      <c r="JIC1856" s="401"/>
      <c r="JID1856" s="401"/>
      <c r="JIE1856" s="401"/>
      <c r="JIF1856" s="401"/>
      <c r="JIG1856" s="401"/>
      <c r="JIH1856" s="401"/>
      <c r="JII1856" s="401"/>
      <c r="JIJ1856" s="401"/>
      <c r="JIK1856" s="401"/>
      <c r="JIL1856" s="401"/>
      <c r="JIM1856" s="401"/>
      <c r="JIN1856" s="401"/>
      <c r="JIO1856" s="401"/>
      <c r="JIP1856" s="401"/>
      <c r="JIQ1856" s="401"/>
      <c r="JIR1856" s="401"/>
      <c r="JIS1856" s="401"/>
      <c r="JIT1856" s="401"/>
      <c r="JIU1856" s="401"/>
      <c r="JIV1856" s="401"/>
      <c r="JIW1856" s="401"/>
      <c r="JIX1856" s="401"/>
      <c r="JIY1856" s="401"/>
      <c r="JIZ1856" s="401"/>
      <c r="JJA1856" s="401"/>
      <c r="JJB1856" s="401"/>
      <c r="JJC1856" s="401"/>
      <c r="JJD1856" s="401"/>
      <c r="JJE1856" s="401"/>
      <c r="JJF1856" s="401"/>
      <c r="JJG1856" s="401"/>
      <c r="JJH1856" s="401"/>
      <c r="JJI1856" s="401"/>
      <c r="JJJ1856" s="401"/>
      <c r="JJK1856" s="401"/>
      <c r="JJL1856" s="401"/>
      <c r="JJM1856" s="401"/>
      <c r="JJN1856" s="401"/>
      <c r="JJO1856" s="401"/>
      <c r="JJP1856" s="401"/>
      <c r="JJQ1856" s="401"/>
      <c r="JJR1856" s="401"/>
      <c r="JJS1856" s="401"/>
      <c r="JJT1856" s="401"/>
      <c r="JJU1856" s="401"/>
      <c r="JJV1856" s="401"/>
      <c r="JJW1856" s="401"/>
      <c r="JJX1856" s="401"/>
      <c r="JJY1856" s="401"/>
      <c r="JJZ1856" s="401"/>
      <c r="JKA1856" s="401"/>
      <c r="JKB1856" s="401"/>
      <c r="JKC1856" s="401"/>
      <c r="JKD1856" s="401"/>
      <c r="JKE1856" s="401"/>
      <c r="JKF1856" s="401"/>
      <c r="JKG1856" s="401"/>
      <c r="JKH1856" s="401"/>
      <c r="JKI1856" s="401"/>
      <c r="JKJ1856" s="401"/>
      <c r="JKK1856" s="401"/>
      <c r="JKL1856" s="401"/>
      <c r="JKM1856" s="401"/>
      <c r="JKN1856" s="401"/>
      <c r="JKO1856" s="401"/>
      <c r="JKP1856" s="401"/>
      <c r="JKQ1856" s="401"/>
      <c r="JKR1856" s="401"/>
      <c r="JKS1856" s="401"/>
      <c r="JKT1856" s="401"/>
      <c r="JKU1856" s="401"/>
      <c r="JKV1856" s="401"/>
      <c r="JKW1856" s="401"/>
      <c r="JKX1856" s="401"/>
      <c r="JKY1856" s="401"/>
      <c r="JKZ1856" s="401"/>
      <c r="JLA1856" s="401"/>
      <c r="JLB1856" s="401"/>
      <c r="JLC1856" s="401"/>
      <c r="JLD1856" s="401"/>
      <c r="JLE1856" s="401"/>
      <c r="JLF1856" s="401"/>
      <c r="JLG1856" s="401"/>
      <c r="JLH1856" s="401"/>
      <c r="JLI1856" s="401"/>
      <c r="JLJ1856" s="401"/>
      <c r="JLK1856" s="401"/>
      <c r="JLL1856" s="401"/>
      <c r="JLM1856" s="401"/>
      <c r="JLN1856" s="401"/>
      <c r="JLO1856" s="401"/>
      <c r="JLP1856" s="401"/>
      <c r="JLQ1856" s="401"/>
      <c r="JLR1856" s="401"/>
      <c r="JLS1856" s="401"/>
      <c r="JLT1856" s="401"/>
      <c r="JLU1856" s="401"/>
      <c r="JLV1856" s="401"/>
      <c r="JLW1856" s="401"/>
      <c r="JLX1856" s="401"/>
      <c r="JLY1856" s="401"/>
      <c r="JLZ1856" s="401"/>
      <c r="JMA1856" s="401"/>
      <c r="JMB1856" s="401"/>
      <c r="JMC1856" s="401"/>
      <c r="JMD1856" s="401"/>
      <c r="JME1856" s="401"/>
      <c r="JMF1856" s="401"/>
      <c r="JMG1856" s="401"/>
      <c r="JMH1856" s="401"/>
      <c r="JMI1856" s="401"/>
      <c r="JMJ1856" s="401"/>
      <c r="JMK1856" s="401"/>
      <c r="JML1856" s="401"/>
      <c r="JMM1856" s="401"/>
      <c r="JMN1856" s="401"/>
      <c r="JMO1856" s="401"/>
      <c r="JMP1856" s="401"/>
      <c r="JMQ1856" s="401"/>
      <c r="JMR1856" s="401"/>
      <c r="JMS1856" s="401"/>
      <c r="JMT1856" s="401"/>
      <c r="JMU1856" s="401"/>
      <c r="JMV1856" s="401"/>
      <c r="JMW1856" s="401"/>
      <c r="JMX1856" s="401"/>
      <c r="JMY1856" s="401"/>
      <c r="JMZ1856" s="401"/>
      <c r="JNA1856" s="401"/>
      <c r="JNB1856" s="401"/>
      <c r="JNC1856" s="401"/>
      <c r="JND1856" s="401"/>
      <c r="JNE1856" s="401"/>
      <c r="JNF1856" s="401"/>
      <c r="JNG1856" s="401"/>
      <c r="JNH1856" s="401"/>
      <c r="JNI1856" s="401"/>
      <c r="JNJ1856" s="401"/>
      <c r="JNK1856" s="401"/>
      <c r="JNL1856" s="401"/>
      <c r="JNM1856" s="401"/>
      <c r="JNN1856" s="401"/>
      <c r="JNO1856" s="401"/>
      <c r="JNP1856" s="401"/>
      <c r="JNQ1856" s="401"/>
      <c r="JNR1856" s="401"/>
      <c r="JNS1856" s="401"/>
      <c r="JNT1856" s="401"/>
      <c r="JNU1856" s="401"/>
      <c r="JNV1856" s="401"/>
      <c r="JNW1856" s="401"/>
      <c r="JNX1856" s="401"/>
      <c r="JNY1856" s="401"/>
      <c r="JNZ1856" s="401"/>
      <c r="JOA1856" s="401"/>
      <c r="JOB1856" s="401"/>
      <c r="JOC1856" s="401"/>
      <c r="JOD1856" s="401"/>
      <c r="JOE1856" s="401"/>
      <c r="JOF1856" s="401"/>
      <c r="JOG1856" s="401"/>
      <c r="JOH1856" s="401"/>
      <c r="JOI1856" s="401"/>
      <c r="JOJ1856" s="401"/>
      <c r="JOK1856" s="401"/>
      <c r="JOL1856" s="401"/>
      <c r="JOM1856" s="401"/>
      <c r="JON1856" s="401"/>
      <c r="JOO1856" s="401"/>
      <c r="JOP1856" s="401"/>
      <c r="JOQ1856" s="401"/>
      <c r="JOR1856" s="401"/>
      <c r="JOS1856" s="401"/>
      <c r="JOT1856" s="401"/>
      <c r="JOU1856" s="401"/>
      <c r="JOV1856" s="401"/>
      <c r="JOW1856" s="401"/>
      <c r="JOX1856" s="401"/>
      <c r="JOY1856" s="401"/>
      <c r="JOZ1856" s="401"/>
      <c r="JPA1856" s="401"/>
      <c r="JPB1856" s="401"/>
      <c r="JPC1856" s="401"/>
      <c r="JPD1856" s="401"/>
      <c r="JPE1856" s="401"/>
      <c r="JPF1856" s="401"/>
      <c r="JPG1856" s="401"/>
      <c r="JPH1856" s="401"/>
      <c r="JPI1856" s="401"/>
      <c r="JPJ1856" s="401"/>
      <c r="JPK1856" s="401"/>
      <c r="JPL1856" s="401"/>
      <c r="JPM1856" s="401"/>
      <c r="JPN1856" s="401"/>
      <c r="JPO1856" s="401"/>
      <c r="JPP1856" s="401"/>
      <c r="JPQ1856" s="401"/>
      <c r="JPR1856" s="401"/>
      <c r="JPS1856" s="401"/>
      <c r="JPT1856" s="401"/>
      <c r="JPU1856" s="401"/>
      <c r="JPV1856" s="401"/>
      <c r="JPW1856" s="401"/>
      <c r="JPX1856" s="401"/>
      <c r="JPY1856" s="401"/>
      <c r="JPZ1856" s="401"/>
      <c r="JQA1856" s="401"/>
      <c r="JQB1856" s="401"/>
      <c r="JQC1856" s="401"/>
      <c r="JQD1856" s="401"/>
      <c r="JQE1856" s="401"/>
      <c r="JQF1856" s="401"/>
      <c r="JQG1856" s="401"/>
      <c r="JQH1856" s="401"/>
      <c r="JQI1856" s="401"/>
      <c r="JQJ1856" s="401"/>
      <c r="JQK1856" s="401"/>
      <c r="JQL1856" s="401"/>
      <c r="JQM1856" s="401"/>
      <c r="JQN1856" s="401"/>
      <c r="JQO1856" s="401"/>
      <c r="JQP1856" s="401"/>
      <c r="JQQ1856" s="401"/>
      <c r="JQR1856" s="401"/>
      <c r="JQS1856" s="401"/>
      <c r="JQT1856" s="401"/>
      <c r="JQU1856" s="401"/>
      <c r="JQV1856" s="401"/>
      <c r="JQW1856" s="401"/>
      <c r="JQX1856" s="401"/>
      <c r="JQY1856" s="401"/>
      <c r="JQZ1856" s="401"/>
      <c r="JRA1856" s="401"/>
      <c r="JRB1856" s="401"/>
      <c r="JRC1856" s="401"/>
      <c r="JRD1856" s="401"/>
      <c r="JRE1856" s="401"/>
      <c r="JRF1856" s="401"/>
      <c r="JRG1856" s="401"/>
      <c r="JRH1856" s="401"/>
      <c r="JRI1856" s="401"/>
      <c r="JRJ1856" s="401"/>
      <c r="JRK1856" s="401"/>
      <c r="JRL1856" s="401"/>
      <c r="JRM1856" s="401"/>
      <c r="JRN1856" s="401"/>
      <c r="JRO1856" s="401"/>
      <c r="JRP1856" s="401"/>
      <c r="JRQ1856" s="401"/>
      <c r="JRR1856" s="401"/>
      <c r="JRS1856" s="401"/>
      <c r="JRT1856" s="401"/>
      <c r="JRU1856" s="401"/>
      <c r="JRV1856" s="401"/>
      <c r="JRW1856" s="401"/>
      <c r="JRX1856" s="401"/>
      <c r="JRY1856" s="401"/>
      <c r="JRZ1856" s="401"/>
      <c r="JSA1856" s="401"/>
      <c r="JSB1856" s="401"/>
      <c r="JSC1856" s="401"/>
      <c r="JSD1856" s="401"/>
      <c r="JSE1856" s="401"/>
      <c r="JSF1856" s="401"/>
      <c r="JSG1856" s="401"/>
      <c r="JSH1856" s="401"/>
      <c r="JSI1856" s="401"/>
      <c r="JSJ1856" s="401"/>
      <c r="JSK1856" s="401"/>
      <c r="JSL1856" s="401"/>
      <c r="JSM1856" s="401"/>
      <c r="JSN1856" s="401"/>
      <c r="JSO1856" s="401"/>
      <c r="JSP1856" s="401"/>
      <c r="JSQ1856" s="401"/>
      <c r="JSR1856" s="401"/>
      <c r="JSS1856" s="401"/>
      <c r="JST1856" s="401"/>
      <c r="JSU1856" s="401"/>
      <c r="JSV1856" s="401"/>
      <c r="JSW1856" s="401"/>
      <c r="JSX1856" s="401"/>
      <c r="JSY1856" s="401"/>
      <c r="JSZ1856" s="401"/>
      <c r="JTA1856" s="401"/>
      <c r="JTB1856" s="401"/>
      <c r="JTC1856" s="401"/>
      <c r="JTD1856" s="401"/>
      <c r="JTE1856" s="401"/>
      <c r="JTF1856" s="401"/>
      <c r="JTG1856" s="401"/>
      <c r="JTH1856" s="401"/>
      <c r="JTI1856" s="401"/>
      <c r="JTJ1856" s="401"/>
      <c r="JTK1856" s="401"/>
      <c r="JTL1856" s="401"/>
      <c r="JTM1856" s="401"/>
      <c r="JTN1856" s="401"/>
      <c r="JTO1856" s="401"/>
      <c r="JTP1856" s="401"/>
      <c r="JTQ1856" s="401"/>
      <c r="JTR1856" s="401"/>
      <c r="JTS1856" s="401"/>
      <c r="JTT1856" s="401"/>
      <c r="JTU1856" s="401"/>
      <c r="JTV1856" s="401"/>
      <c r="JTW1856" s="401"/>
      <c r="JTX1856" s="401"/>
      <c r="JTY1856" s="401"/>
      <c r="JTZ1856" s="401"/>
      <c r="JUA1856" s="401"/>
      <c r="JUB1856" s="401"/>
      <c r="JUC1856" s="401"/>
      <c r="JUD1856" s="401"/>
      <c r="JUE1856" s="401"/>
      <c r="JUF1856" s="401"/>
      <c r="JUG1856" s="401"/>
      <c r="JUH1856" s="401"/>
      <c r="JUI1856" s="401"/>
      <c r="JUJ1856" s="401"/>
      <c r="JUK1856" s="401"/>
      <c r="JUL1856" s="401"/>
      <c r="JUM1856" s="401"/>
      <c r="JUN1856" s="401"/>
      <c r="JUO1856" s="401"/>
      <c r="JUP1856" s="401"/>
      <c r="JUQ1856" s="401"/>
      <c r="JUR1856" s="401"/>
      <c r="JUS1856" s="401"/>
      <c r="JUT1856" s="401"/>
      <c r="JUU1856" s="401"/>
      <c r="JUV1856" s="401"/>
      <c r="JUW1856" s="401"/>
      <c r="JUX1856" s="401"/>
      <c r="JUY1856" s="401"/>
      <c r="JUZ1856" s="401"/>
      <c r="JVA1856" s="401"/>
      <c r="JVB1856" s="401"/>
      <c r="JVC1856" s="401"/>
      <c r="JVD1856" s="401"/>
      <c r="JVE1856" s="401"/>
      <c r="JVF1856" s="401"/>
      <c r="JVG1856" s="401"/>
      <c r="JVH1856" s="401"/>
      <c r="JVI1856" s="401"/>
      <c r="JVJ1856" s="401"/>
      <c r="JVK1856" s="401"/>
      <c r="JVL1856" s="401"/>
      <c r="JVM1856" s="401"/>
      <c r="JVN1856" s="401"/>
      <c r="JVO1856" s="401"/>
      <c r="JVP1856" s="401"/>
      <c r="JVQ1856" s="401"/>
      <c r="JVR1856" s="401"/>
      <c r="JVS1856" s="401"/>
      <c r="JVT1856" s="401"/>
      <c r="JVU1856" s="401"/>
      <c r="JVV1856" s="401"/>
      <c r="JVW1856" s="401"/>
      <c r="JVX1856" s="401"/>
      <c r="JVY1856" s="401"/>
      <c r="JVZ1856" s="401"/>
      <c r="JWA1856" s="401"/>
      <c r="JWB1856" s="401"/>
      <c r="JWC1856" s="401"/>
      <c r="JWD1856" s="401"/>
      <c r="JWE1856" s="401"/>
      <c r="JWF1856" s="401"/>
      <c r="JWG1856" s="401"/>
      <c r="JWH1856" s="401"/>
      <c r="JWI1856" s="401"/>
      <c r="JWJ1856" s="401"/>
      <c r="JWK1856" s="401"/>
      <c r="JWL1856" s="401"/>
      <c r="JWM1856" s="401"/>
      <c r="JWN1856" s="401"/>
      <c r="JWO1856" s="401"/>
      <c r="JWP1856" s="401"/>
      <c r="JWQ1856" s="401"/>
      <c r="JWR1856" s="401"/>
      <c r="JWS1856" s="401"/>
      <c r="JWT1856" s="401"/>
      <c r="JWU1856" s="401"/>
      <c r="JWV1856" s="401"/>
      <c r="JWW1856" s="401"/>
      <c r="JWX1856" s="401"/>
      <c r="JWY1856" s="401"/>
      <c r="JWZ1856" s="401"/>
      <c r="JXA1856" s="401"/>
      <c r="JXB1856" s="401"/>
      <c r="JXC1856" s="401"/>
      <c r="JXD1856" s="401"/>
      <c r="JXE1856" s="401"/>
      <c r="JXF1856" s="401"/>
      <c r="JXG1856" s="401"/>
      <c r="JXH1856" s="401"/>
      <c r="JXI1856" s="401"/>
      <c r="JXJ1856" s="401"/>
      <c r="JXK1856" s="401"/>
      <c r="JXL1856" s="401"/>
      <c r="JXM1856" s="401"/>
      <c r="JXN1856" s="401"/>
      <c r="JXO1856" s="401"/>
      <c r="JXP1856" s="401"/>
      <c r="JXQ1856" s="401"/>
      <c r="JXR1856" s="401"/>
      <c r="JXS1856" s="401"/>
      <c r="JXT1856" s="401"/>
      <c r="JXU1856" s="401"/>
      <c r="JXV1856" s="401"/>
      <c r="JXW1856" s="401"/>
      <c r="JXX1856" s="401"/>
      <c r="JXY1856" s="401"/>
      <c r="JXZ1856" s="401"/>
      <c r="JYA1856" s="401"/>
      <c r="JYB1856" s="401"/>
      <c r="JYC1856" s="401"/>
      <c r="JYD1856" s="401"/>
      <c r="JYE1856" s="401"/>
      <c r="JYF1856" s="401"/>
      <c r="JYG1856" s="401"/>
      <c r="JYH1856" s="401"/>
      <c r="JYI1856" s="401"/>
      <c r="JYJ1856" s="401"/>
      <c r="JYK1856" s="401"/>
      <c r="JYL1856" s="401"/>
      <c r="JYM1856" s="401"/>
      <c r="JYN1856" s="401"/>
      <c r="JYO1856" s="401"/>
      <c r="JYP1856" s="401"/>
      <c r="JYQ1856" s="401"/>
      <c r="JYR1856" s="401"/>
      <c r="JYS1856" s="401"/>
      <c r="JYT1856" s="401"/>
      <c r="JYU1856" s="401"/>
      <c r="JYV1856" s="401"/>
      <c r="JYW1856" s="401"/>
      <c r="JYX1856" s="401"/>
      <c r="JYY1856" s="401"/>
      <c r="JYZ1856" s="401"/>
      <c r="JZA1856" s="401"/>
      <c r="JZB1856" s="401"/>
      <c r="JZC1856" s="401"/>
      <c r="JZD1856" s="401"/>
      <c r="JZE1856" s="401"/>
      <c r="JZF1856" s="401"/>
      <c r="JZG1856" s="401"/>
      <c r="JZH1856" s="401"/>
      <c r="JZI1856" s="401"/>
      <c r="JZJ1856" s="401"/>
      <c r="JZK1856" s="401"/>
      <c r="JZL1856" s="401"/>
      <c r="JZM1856" s="401"/>
      <c r="JZN1856" s="401"/>
      <c r="JZO1856" s="401"/>
      <c r="JZP1856" s="401"/>
      <c r="JZQ1856" s="401"/>
      <c r="JZR1856" s="401"/>
      <c r="JZS1856" s="401"/>
      <c r="JZT1856" s="401"/>
      <c r="JZU1856" s="401"/>
      <c r="JZV1856" s="401"/>
      <c r="JZW1856" s="401"/>
      <c r="JZX1856" s="401"/>
      <c r="JZY1856" s="401"/>
      <c r="JZZ1856" s="401"/>
      <c r="KAA1856" s="401"/>
      <c r="KAB1856" s="401"/>
      <c r="KAC1856" s="401"/>
      <c r="KAD1856" s="401"/>
      <c r="KAE1856" s="401"/>
      <c r="KAF1856" s="401"/>
      <c r="KAG1856" s="401"/>
      <c r="KAH1856" s="401"/>
      <c r="KAI1856" s="401"/>
      <c r="KAJ1856" s="401"/>
      <c r="KAK1856" s="401"/>
      <c r="KAL1856" s="401"/>
      <c r="KAM1856" s="401"/>
      <c r="KAN1856" s="401"/>
      <c r="KAO1856" s="401"/>
      <c r="KAP1856" s="401"/>
      <c r="KAQ1856" s="401"/>
      <c r="KAR1856" s="401"/>
      <c r="KAS1856" s="401"/>
      <c r="KAT1856" s="401"/>
      <c r="KAU1856" s="401"/>
      <c r="KAV1856" s="401"/>
      <c r="KAW1856" s="401"/>
      <c r="KAX1856" s="401"/>
      <c r="KAY1856" s="401"/>
      <c r="KAZ1856" s="401"/>
      <c r="KBA1856" s="401"/>
      <c r="KBB1856" s="401"/>
      <c r="KBC1856" s="401"/>
      <c r="KBD1856" s="401"/>
      <c r="KBE1856" s="401"/>
      <c r="KBF1856" s="401"/>
      <c r="KBG1856" s="401"/>
      <c r="KBH1856" s="401"/>
      <c r="KBI1856" s="401"/>
      <c r="KBJ1856" s="401"/>
      <c r="KBK1856" s="401"/>
      <c r="KBL1856" s="401"/>
      <c r="KBM1856" s="401"/>
      <c r="KBN1856" s="401"/>
      <c r="KBO1856" s="401"/>
      <c r="KBP1856" s="401"/>
      <c r="KBQ1856" s="401"/>
      <c r="KBR1856" s="401"/>
      <c r="KBS1856" s="401"/>
      <c r="KBT1856" s="401"/>
      <c r="KBU1856" s="401"/>
      <c r="KBV1856" s="401"/>
      <c r="KBW1856" s="401"/>
      <c r="KBX1856" s="401"/>
      <c r="KBY1856" s="401"/>
      <c r="KBZ1856" s="401"/>
      <c r="KCA1856" s="401"/>
      <c r="KCB1856" s="401"/>
      <c r="KCC1856" s="401"/>
      <c r="KCD1856" s="401"/>
      <c r="KCE1856" s="401"/>
      <c r="KCF1856" s="401"/>
      <c r="KCG1856" s="401"/>
      <c r="KCH1856" s="401"/>
      <c r="KCI1856" s="401"/>
      <c r="KCJ1856" s="401"/>
      <c r="KCK1856" s="401"/>
      <c r="KCL1856" s="401"/>
      <c r="KCM1856" s="401"/>
      <c r="KCN1856" s="401"/>
      <c r="KCO1856" s="401"/>
      <c r="KCP1856" s="401"/>
      <c r="KCQ1856" s="401"/>
      <c r="KCR1856" s="401"/>
      <c r="KCS1856" s="401"/>
      <c r="KCT1856" s="401"/>
      <c r="KCU1856" s="401"/>
      <c r="KCV1856" s="401"/>
      <c r="KCW1856" s="401"/>
      <c r="KCX1856" s="401"/>
      <c r="KCY1856" s="401"/>
      <c r="KCZ1856" s="401"/>
      <c r="KDA1856" s="401"/>
      <c r="KDB1856" s="401"/>
      <c r="KDC1856" s="401"/>
      <c r="KDD1856" s="401"/>
      <c r="KDE1856" s="401"/>
      <c r="KDF1856" s="401"/>
      <c r="KDG1856" s="401"/>
      <c r="KDH1856" s="401"/>
      <c r="KDI1856" s="401"/>
      <c r="KDJ1856" s="401"/>
      <c r="KDK1856" s="401"/>
      <c r="KDL1856" s="401"/>
      <c r="KDM1856" s="401"/>
      <c r="KDN1856" s="401"/>
      <c r="KDO1856" s="401"/>
      <c r="KDP1856" s="401"/>
      <c r="KDQ1856" s="401"/>
      <c r="KDR1856" s="401"/>
      <c r="KDS1856" s="401"/>
      <c r="KDT1856" s="401"/>
      <c r="KDU1856" s="401"/>
      <c r="KDV1856" s="401"/>
      <c r="KDW1856" s="401"/>
      <c r="KDX1856" s="401"/>
      <c r="KDY1856" s="401"/>
      <c r="KDZ1856" s="401"/>
      <c r="KEA1856" s="401"/>
      <c r="KEB1856" s="401"/>
      <c r="KEC1856" s="401"/>
      <c r="KED1856" s="401"/>
      <c r="KEE1856" s="401"/>
      <c r="KEF1856" s="401"/>
      <c r="KEG1856" s="401"/>
      <c r="KEH1856" s="401"/>
      <c r="KEI1856" s="401"/>
      <c r="KEJ1856" s="401"/>
      <c r="KEK1856" s="401"/>
      <c r="KEL1856" s="401"/>
      <c r="KEM1856" s="401"/>
      <c r="KEN1856" s="401"/>
      <c r="KEO1856" s="401"/>
      <c r="KEP1856" s="401"/>
      <c r="KEQ1856" s="401"/>
      <c r="KER1856" s="401"/>
      <c r="KES1856" s="401"/>
      <c r="KET1856" s="401"/>
      <c r="KEU1856" s="401"/>
      <c r="KEV1856" s="401"/>
      <c r="KEW1856" s="401"/>
      <c r="KEX1856" s="401"/>
      <c r="KEY1856" s="401"/>
      <c r="KEZ1856" s="401"/>
      <c r="KFA1856" s="401"/>
      <c r="KFB1856" s="401"/>
      <c r="KFC1856" s="401"/>
      <c r="KFD1856" s="401"/>
      <c r="KFE1856" s="401"/>
      <c r="KFF1856" s="401"/>
      <c r="KFG1856" s="401"/>
      <c r="KFH1856" s="401"/>
      <c r="KFI1856" s="401"/>
      <c r="KFJ1856" s="401"/>
      <c r="KFK1856" s="401"/>
      <c r="KFL1856" s="401"/>
      <c r="KFM1856" s="401"/>
      <c r="KFN1856" s="401"/>
      <c r="KFO1856" s="401"/>
      <c r="KFP1856" s="401"/>
      <c r="KFQ1856" s="401"/>
      <c r="KFR1856" s="401"/>
      <c r="KFS1856" s="401"/>
      <c r="KFT1856" s="401"/>
      <c r="KFU1856" s="401"/>
      <c r="KFV1856" s="401"/>
      <c r="KFW1856" s="401"/>
      <c r="KFX1856" s="401"/>
      <c r="KFY1856" s="401"/>
      <c r="KFZ1856" s="401"/>
      <c r="KGA1856" s="401"/>
      <c r="KGB1856" s="401"/>
      <c r="KGC1856" s="401"/>
      <c r="KGD1856" s="401"/>
      <c r="KGE1856" s="401"/>
      <c r="KGF1856" s="401"/>
      <c r="KGG1856" s="401"/>
      <c r="KGH1856" s="401"/>
      <c r="KGI1856" s="401"/>
      <c r="KGJ1856" s="401"/>
      <c r="KGK1856" s="401"/>
      <c r="KGL1856" s="401"/>
      <c r="KGM1856" s="401"/>
      <c r="KGN1856" s="401"/>
      <c r="KGO1856" s="401"/>
      <c r="KGP1856" s="401"/>
      <c r="KGQ1856" s="401"/>
      <c r="KGR1856" s="401"/>
      <c r="KGS1856" s="401"/>
      <c r="KGT1856" s="401"/>
      <c r="KGU1856" s="401"/>
      <c r="KGV1856" s="401"/>
      <c r="KGW1856" s="401"/>
      <c r="KGX1856" s="401"/>
      <c r="KGY1856" s="401"/>
      <c r="KGZ1856" s="401"/>
      <c r="KHA1856" s="401"/>
      <c r="KHB1856" s="401"/>
      <c r="KHC1856" s="401"/>
      <c r="KHD1856" s="401"/>
      <c r="KHE1856" s="401"/>
      <c r="KHF1856" s="401"/>
      <c r="KHG1856" s="401"/>
      <c r="KHH1856" s="401"/>
      <c r="KHI1856" s="401"/>
      <c r="KHJ1856" s="401"/>
      <c r="KHK1856" s="401"/>
      <c r="KHL1856" s="401"/>
      <c r="KHM1856" s="401"/>
      <c r="KHN1856" s="401"/>
      <c r="KHO1856" s="401"/>
      <c r="KHP1856" s="401"/>
      <c r="KHQ1856" s="401"/>
      <c r="KHR1856" s="401"/>
      <c r="KHS1856" s="401"/>
      <c r="KHT1856" s="401"/>
      <c r="KHU1856" s="401"/>
      <c r="KHV1856" s="401"/>
      <c r="KHW1856" s="401"/>
      <c r="KHX1856" s="401"/>
      <c r="KHY1856" s="401"/>
      <c r="KHZ1856" s="401"/>
      <c r="KIA1856" s="401"/>
      <c r="KIB1856" s="401"/>
      <c r="KIC1856" s="401"/>
      <c r="KID1856" s="401"/>
      <c r="KIE1856" s="401"/>
      <c r="KIF1856" s="401"/>
      <c r="KIG1856" s="401"/>
      <c r="KIH1856" s="401"/>
      <c r="KII1856" s="401"/>
      <c r="KIJ1856" s="401"/>
      <c r="KIK1856" s="401"/>
      <c r="KIL1856" s="401"/>
      <c r="KIM1856" s="401"/>
      <c r="KIN1856" s="401"/>
      <c r="KIO1856" s="401"/>
      <c r="KIP1856" s="401"/>
      <c r="KIQ1856" s="401"/>
      <c r="KIR1856" s="401"/>
      <c r="KIS1856" s="401"/>
      <c r="KIT1856" s="401"/>
      <c r="KIU1856" s="401"/>
      <c r="KIV1856" s="401"/>
      <c r="KIW1856" s="401"/>
      <c r="KIX1856" s="401"/>
      <c r="KIY1856" s="401"/>
      <c r="KIZ1856" s="401"/>
      <c r="KJA1856" s="401"/>
      <c r="KJB1856" s="401"/>
      <c r="KJC1856" s="401"/>
      <c r="KJD1856" s="401"/>
      <c r="KJE1856" s="401"/>
      <c r="KJF1856" s="401"/>
      <c r="KJG1856" s="401"/>
      <c r="KJH1856" s="401"/>
      <c r="KJI1856" s="401"/>
      <c r="KJJ1856" s="401"/>
      <c r="KJK1856" s="401"/>
      <c r="KJL1856" s="401"/>
      <c r="KJM1856" s="401"/>
      <c r="KJN1856" s="401"/>
      <c r="KJO1856" s="401"/>
      <c r="KJP1856" s="401"/>
      <c r="KJQ1856" s="401"/>
      <c r="KJR1856" s="401"/>
      <c r="KJS1856" s="401"/>
      <c r="KJT1856" s="401"/>
      <c r="KJU1856" s="401"/>
      <c r="KJV1856" s="401"/>
      <c r="KJW1856" s="401"/>
      <c r="KJX1856" s="401"/>
      <c r="KJY1856" s="401"/>
      <c r="KJZ1856" s="401"/>
      <c r="KKA1856" s="401"/>
      <c r="KKB1856" s="401"/>
      <c r="KKC1856" s="401"/>
      <c r="KKD1856" s="401"/>
      <c r="KKE1856" s="401"/>
      <c r="KKF1856" s="401"/>
      <c r="KKG1856" s="401"/>
      <c r="KKH1856" s="401"/>
      <c r="KKI1856" s="401"/>
      <c r="KKJ1856" s="401"/>
      <c r="KKK1856" s="401"/>
      <c r="KKL1856" s="401"/>
      <c r="KKM1856" s="401"/>
      <c r="KKN1856" s="401"/>
      <c r="KKO1856" s="401"/>
      <c r="KKP1856" s="401"/>
      <c r="KKQ1856" s="401"/>
      <c r="KKR1856" s="401"/>
      <c r="KKS1856" s="401"/>
      <c r="KKT1856" s="401"/>
      <c r="KKU1856" s="401"/>
      <c r="KKV1856" s="401"/>
      <c r="KKW1856" s="401"/>
      <c r="KKX1856" s="401"/>
      <c r="KKY1856" s="401"/>
      <c r="KKZ1856" s="401"/>
      <c r="KLA1856" s="401"/>
      <c r="KLB1856" s="401"/>
      <c r="KLC1856" s="401"/>
      <c r="KLD1856" s="401"/>
      <c r="KLE1856" s="401"/>
      <c r="KLF1856" s="401"/>
      <c r="KLG1856" s="401"/>
      <c r="KLH1856" s="401"/>
      <c r="KLI1856" s="401"/>
      <c r="KLJ1856" s="401"/>
      <c r="KLK1856" s="401"/>
      <c r="KLL1856" s="401"/>
      <c r="KLM1856" s="401"/>
      <c r="KLN1856" s="401"/>
      <c r="KLO1856" s="401"/>
      <c r="KLP1856" s="401"/>
      <c r="KLQ1856" s="401"/>
      <c r="KLR1856" s="401"/>
      <c r="KLS1856" s="401"/>
      <c r="KLT1856" s="401"/>
      <c r="KLU1856" s="401"/>
      <c r="KLV1856" s="401"/>
      <c r="KLW1856" s="401"/>
      <c r="KLX1856" s="401"/>
      <c r="KLY1856" s="401"/>
      <c r="KLZ1856" s="401"/>
      <c r="KMA1856" s="401"/>
      <c r="KMB1856" s="401"/>
      <c r="KMC1856" s="401"/>
      <c r="KMD1856" s="401"/>
      <c r="KME1856" s="401"/>
      <c r="KMF1856" s="401"/>
      <c r="KMG1856" s="401"/>
      <c r="KMH1856" s="401"/>
      <c r="KMI1856" s="401"/>
      <c r="KMJ1856" s="401"/>
      <c r="KMK1856" s="401"/>
      <c r="KML1856" s="401"/>
      <c r="KMM1856" s="401"/>
      <c r="KMN1856" s="401"/>
      <c r="KMO1856" s="401"/>
      <c r="KMP1856" s="401"/>
      <c r="KMQ1856" s="401"/>
      <c r="KMR1856" s="401"/>
      <c r="KMS1856" s="401"/>
      <c r="KMT1856" s="401"/>
      <c r="KMU1856" s="401"/>
      <c r="KMV1856" s="401"/>
      <c r="KMW1856" s="401"/>
      <c r="KMX1856" s="401"/>
      <c r="KMY1856" s="401"/>
      <c r="KMZ1856" s="401"/>
      <c r="KNA1856" s="401"/>
      <c r="KNB1856" s="401"/>
      <c r="KNC1856" s="401"/>
      <c r="KND1856" s="401"/>
      <c r="KNE1856" s="401"/>
      <c r="KNF1856" s="401"/>
      <c r="KNG1856" s="401"/>
      <c r="KNH1856" s="401"/>
      <c r="KNI1856" s="401"/>
      <c r="KNJ1856" s="401"/>
      <c r="KNK1856" s="401"/>
      <c r="KNL1856" s="401"/>
      <c r="KNM1856" s="401"/>
      <c r="KNN1856" s="401"/>
      <c r="KNO1856" s="401"/>
      <c r="KNP1856" s="401"/>
      <c r="KNQ1856" s="401"/>
      <c r="KNR1856" s="401"/>
      <c r="KNS1856" s="401"/>
      <c r="KNT1856" s="401"/>
      <c r="KNU1856" s="401"/>
      <c r="KNV1856" s="401"/>
      <c r="KNW1856" s="401"/>
      <c r="KNX1856" s="401"/>
      <c r="KNY1856" s="401"/>
      <c r="KNZ1856" s="401"/>
      <c r="KOA1856" s="401"/>
      <c r="KOB1856" s="401"/>
      <c r="KOC1856" s="401"/>
      <c r="KOD1856" s="401"/>
      <c r="KOE1856" s="401"/>
      <c r="KOF1856" s="401"/>
      <c r="KOG1856" s="401"/>
      <c r="KOH1856" s="401"/>
      <c r="KOI1856" s="401"/>
      <c r="KOJ1856" s="401"/>
      <c r="KOK1856" s="401"/>
      <c r="KOL1856" s="401"/>
      <c r="KOM1856" s="401"/>
      <c r="KON1856" s="401"/>
      <c r="KOO1856" s="401"/>
      <c r="KOP1856" s="401"/>
      <c r="KOQ1856" s="401"/>
      <c r="KOR1856" s="401"/>
      <c r="KOS1856" s="401"/>
      <c r="KOT1856" s="401"/>
      <c r="KOU1856" s="401"/>
      <c r="KOV1856" s="401"/>
      <c r="KOW1856" s="401"/>
      <c r="KOX1856" s="401"/>
      <c r="KOY1856" s="401"/>
      <c r="KOZ1856" s="401"/>
      <c r="KPA1856" s="401"/>
      <c r="KPB1856" s="401"/>
      <c r="KPC1856" s="401"/>
      <c r="KPD1856" s="401"/>
      <c r="KPE1856" s="401"/>
      <c r="KPF1856" s="401"/>
      <c r="KPG1856" s="401"/>
      <c r="KPH1856" s="401"/>
      <c r="KPI1856" s="401"/>
      <c r="KPJ1856" s="401"/>
      <c r="KPK1856" s="401"/>
      <c r="KPL1856" s="401"/>
      <c r="KPM1856" s="401"/>
      <c r="KPN1856" s="401"/>
      <c r="KPO1856" s="401"/>
      <c r="KPP1856" s="401"/>
      <c r="KPQ1856" s="401"/>
      <c r="KPR1856" s="401"/>
      <c r="KPS1856" s="401"/>
      <c r="KPT1856" s="401"/>
      <c r="KPU1856" s="401"/>
      <c r="KPV1856" s="401"/>
      <c r="KPW1856" s="401"/>
      <c r="KPX1856" s="401"/>
      <c r="KPY1856" s="401"/>
      <c r="KPZ1856" s="401"/>
      <c r="KQA1856" s="401"/>
      <c r="KQB1856" s="401"/>
      <c r="KQC1856" s="401"/>
      <c r="KQD1856" s="401"/>
      <c r="KQE1856" s="401"/>
      <c r="KQF1856" s="401"/>
      <c r="KQG1856" s="401"/>
      <c r="KQH1856" s="401"/>
      <c r="KQI1856" s="401"/>
      <c r="KQJ1856" s="401"/>
      <c r="KQK1856" s="401"/>
      <c r="KQL1856" s="401"/>
      <c r="KQM1856" s="401"/>
      <c r="KQN1856" s="401"/>
      <c r="KQO1856" s="401"/>
      <c r="KQP1856" s="401"/>
      <c r="KQQ1856" s="401"/>
      <c r="KQR1856" s="401"/>
      <c r="KQS1856" s="401"/>
      <c r="KQT1856" s="401"/>
      <c r="KQU1856" s="401"/>
      <c r="KQV1856" s="401"/>
      <c r="KQW1856" s="401"/>
      <c r="KQX1856" s="401"/>
      <c r="KQY1856" s="401"/>
      <c r="KQZ1856" s="401"/>
      <c r="KRA1856" s="401"/>
      <c r="KRB1856" s="401"/>
      <c r="KRC1856" s="401"/>
      <c r="KRD1856" s="401"/>
      <c r="KRE1856" s="401"/>
      <c r="KRF1856" s="401"/>
      <c r="KRG1856" s="401"/>
      <c r="KRH1856" s="401"/>
      <c r="KRI1856" s="401"/>
      <c r="KRJ1856" s="401"/>
      <c r="KRK1856" s="401"/>
      <c r="KRL1856" s="401"/>
      <c r="KRM1856" s="401"/>
      <c r="KRN1856" s="401"/>
      <c r="KRO1856" s="401"/>
      <c r="KRP1856" s="401"/>
      <c r="KRQ1856" s="401"/>
      <c r="KRR1856" s="401"/>
      <c r="KRS1856" s="401"/>
      <c r="KRT1856" s="401"/>
      <c r="KRU1856" s="401"/>
      <c r="KRV1856" s="401"/>
      <c r="KRW1856" s="401"/>
      <c r="KRX1856" s="401"/>
      <c r="KRY1856" s="401"/>
      <c r="KRZ1856" s="401"/>
      <c r="KSA1856" s="401"/>
      <c r="KSB1856" s="401"/>
      <c r="KSC1856" s="401"/>
      <c r="KSD1856" s="401"/>
      <c r="KSE1856" s="401"/>
      <c r="KSF1856" s="401"/>
      <c r="KSG1856" s="401"/>
      <c r="KSH1856" s="401"/>
      <c r="KSI1856" s="401"/>
      <c r="KSJ1856" s="401"/>
      <c r="KSK1856" s="401"/>
      <c r="KSL1856" s="401"/>
      <c r="KSM1856" s="401"/>
      <c r="KSN1856" s="401"/>
      <c r="KSO1856" s="401"/>
      <c r="KSP1856" s="401"/>
      <c r="KSQ1856" s="401"/>
      <c r="KSR1856" s="401"/>
      <c r="KSS1856" s="401"/>
      <c r="KST1856" s="401"/>
      <c r="KSU1856" s="401"/>
      <c r="KSV1856" s="401"/>
      <c r="KSW1856" s="401"/>
      <c r="KSX1856" s="401"/>
      <c r="KSY1856" s="401"/>
      <c r="KSZ1856" s="401"/>
      <c r="KTA1856" s="401"/>
      <c r="KTB1856" s="401"/>
      <c r="KTC1856" s="401"/>
      <c r="KTD1856" s="401"/>
      <c r="KTE1856" s="401"/>
      <c r="KTF1856" s="401"/>
      <c r="KTG1856" s="401"/>
      <c r="KTH1856" s="401"/>
      <c r="KTI1856" s="401"/>
      <c r="KTJ1856" s="401"/>
      <c r="KTK1856" s="401"/>
      <c r="KTL1856" s="401"/>
      <c r="KTM1856" s="401"/>
      <c r="KTN1856" s="401"/>
      <c r="KTO1856" s="401"/>
      <c r="KTP1856" s="401"/>
      <c r="KTQ1856" s="401"/>
      <c r="KTR1856" s="401"/>
      <c r="KTS1856" s="401"/>
      <c r="KTT1856" s="401"/>
      <c r="KTU1856" s="401"/>
      <c r="KTV1856" s="401"/>
      <c r="KTW1856" s="401"/>
      <c r="KTX1856" s="401"/>
      <c r="KTY1856" s="401"/>
      <c r="KTZ1856" s="401"/>
      <c r="KUA1856" s="401"/>
      <c r="KUB1856" s="401"/>
      <c r="KUC1856" s="401"/>
      <c r="KUD1856" s="401"/>
      <c r="KUE1856" s="401"/>
      <c r="KUF1856" s="401"/>
      <c r="KUG1856" s="401"/>
      <c r="KUH1856" s="401"/>
      <c r="KUI1856" s="401"/>
      <c r="KUJ1856" s="401"/>
      <c r="KUK1856" s="401"/>
      <c r="KUL1856" s="401"/>
      <c r="KUM1856" s="401"/>
      <c r="KUN1856" s="401"/>
      <c r="KUO1856" s="401"/>
      <c r="KUP1856" s="401"/>
      <c r="KUQ1856" s="401"/>
      <c r="KUR1856" s="401"/>
      <c r="KUS1856" s="401"/>
      <c r="KUT1856" s="401"/>
      <c r="KUU1856" s="401"/>
      <c r="KUV1856" s="401"/>
      <c r="KUW1856" s="401"/>
      <c r="KUX1856" s="401"/>
      <c r="KUY1856" s="401"/>
      <c r="KUZ1856" s="401"/>
      <c r="KVA1856" s="401"/>
      <c r="KVB1856" s="401"/>
      <c r="KVC1856" s="401"/>
      <c r="KVD1856" s="401"/>
      <c r="KVE1856" s="401"/>
      <c r="KVF1856" s="401"/>
      <c r="KVG1856" s="401"/>
      <c r="KVH1856" s="401"/>
      <c r="KVI1856" s="401"/>
      <c r="KVJ1856" s="401"/>
      <c r="KVK1856" s="401"/>
      <c r="KVL1856" s="401"/>
      <c r="KVM1856" s="401"/>
      <c r="KVN1856" s="401"/>
      <c r="KVO1856" s="401"/>
      <c r="KVP1856" s="401"/>
      <c r="KVQ1856" s="401"/>
      <c r="KVR1856" s="401"/>
      <c r="KVS1856" s="401"/>
      <c r="KVT1856" s="401"/>
      <c r="KVU1856" s="401"/>
      <c r="KVV1856" s="401"/>
      <c r="KVW1856" s="401"/>
      <c r="KVX1856" s="401"/>
      <c r="KVY1856" s="401"/>
      <c r="KVZ1856" s="401"/>
      <c r="KWA1856" s="401"/>
      <c r="KWB1856" s="401"/>
      <c r="KWC1856" s="401"/>
      <c r="KWD1856" s="401"/>
      <c r="KWE1856" s="401"/>
      <c r="KWF1856" s="401"/>
      <c r="KWG1856" s="401"/>
      <c r="KWH1856" s="401"/>
      <c r="KWI1856" s="401"/>
      <c r="KWJ1856" s="401"/>
      <c r="KWK1856" s="401"/>
      <c r="KWL1856" s="401"/>
      <c r="KWM1856" s="401"/>
      <c r="KWN1856" s="401"/>
      <c r="KWO1856" s="401"/>
      <c r="KWP1856" s="401"/>
      <c r="KWQ1856" s="401"/>
      <c r="KWR1856" s="401"/>
      <c r="KWS1856" s="401"/>
      <c r="KWT1856" s="401"/>
      <c r="KWU1856" s="401"/>
      <c r="KWV1856" s="401"/>
      <c r="KWW1856" s="401"/>
      <c r="KWX1856" s="401"/>
      <c r="KWY1856" s="401"/>
      <c r="KWZ1856" s="401"/>
      <c r="KXA1856" s="401"/>
      <c r="KXB1856" s="401"/>
      <c r="KXC1856" s="401"/>
      <c r="KXD1856" s="401"/>
      <c r="KXE1856" s="401"/>
      <c r="KXF1856" s="401"/>
      <c r="KXG1856" s="401"/>
      <c r="KXH1856" s="401"/>
      <c r="KXI1856" s="401"/>
      <c r="KXJ1856" s="401"/>
      <c r="KXK1856" s="401"/>
      <c r="KXL1856" s="401"/>
      <c r="KXM1856" s="401"/>
      <c r="KXN1856" s="401"/>
      <c r="KXO1856" s="401"/>
      <c r="KXP1856" s="401"/>
      <c r="KXQ1856" s="401"/>
      <c r="KXR1856" s="401"/>
      <c r="KXS1856" s="401"/>
      <c r="KXT1856" s="401"/>
      <c r="KXU1856" s="401"/>
      <c r="KXV1856" s="401"/>
      <c r="KXW1856" s="401"/>
      <c r="KXX1856" s="401"/>
      <c r="KXY1856" s="401"/>
      <c r="KXZ1856" s="401"/>
      <c r="KYA1856" s="401"/>
      <c r="KYB1856" s="401"/>
      <c r="KYC1856" s="401"/>
      <c r="KYD1856" s="401"/>
      <c r="KYE1856" s="401"/>
      <c r="KYF1856" s="401"/>
      <c r="KYG1856" s="401"/>
      <c r="KYH1856" s="401"/>
      <c r="KYI1856" s="401"/>
      <c r="KYJ1856" s="401"/>
      <c r="KYK1856" s="401"/>
      <c r="KYL1856" s="401"/>
      <c r="KYM1856" s="401"/>
      <c r="KYN1856" s="401"/>
      <c r="KYO1856" s="401"/>
      <c r="KYP1856" s="401"/>
      <c r="KYQ1856" s="401"/>
      <c r="KYR1856" s="401"/>
      <c r="KYS1856" s="401"/>
      <c r="KYT1856" s="401"/>
      <c r="KYU1856" s="401"/>
      <c r="KYV1856" s="401"/>
      <c r="KYW1856" s="401"/>
      <c r="KYX1856" s="401"/>
      <c r="KYY1856" s="401"/>
      <c r="KYZ1856" s="401"/>
      <c r="KZA1856" s="401"/>
      <c r="KZB1856" s="401"/>
      <c r="KZC1856" s="401"/>
      <c r="KZD1856" s="401"/>
      <c r="KZE1856" s="401"/>
      <c r="KZF1856" s="401"/>
      <c r="KZG1856" s="401"/>
      <c r="KZH1856" s="401"/>
      <c r="KZI1856" s="401"/>
      <c r="KZJ1856" s="401"/>
      <c r="KZK1856" s="401"/>
      <c r="KZL1856" s="401"/>
      <c r="KZM1856" s="401"/>
      <c r="KZN1856" s="401"/>
      <c r="KZO1856" s="401"/>
      <c r="KZP1856" s="401"/>
      <c r="KZQ1856" s="401"/>
      <c r="KZR1856" s="401"/>
      <c r="KZS1856" s="401"/>
      <c r="KZT1856" s="401"/>
      <c r="KZU1856" s="401"/>
      <c r="KZV1856" s="401"/>
      <c r="KZW1856" s="401"/>
      <c r="KZX1856" s="401"/>
      <c r="KZY1856" s="401"/>
      <c r="KZZ1856" s="401"/>
      <c r="LAA1856" s="401"/>
      <c r="LAB1856" s="401"/>
      <c r="LAC1856" s="401"/>
      <c r="LAD1856" s="401"/>
      <c r="LAE1856" s="401"/>
      <c r="LAF1856" s="401"/>
      <c r="LAG1856" s="401"/>
      <c r="LAH1856" s="401"/>
      <c r="LAI1856" s="401"/>
      <c r="LAJ1856" s="401"/>
      <c r="LAK1856" s="401"/>
      <c r="LAL1856" s="401"/>
      <c r="LAM1856" s="401"/>
      <c r="LAN1856" s="401"/>
      <c r="LAO1856" s="401"/>
      <c r="LAP1856" s="401"/>
      <c r="LAQ1856" s="401"/>
      <c r="LAR1856" s="401"/>
      <c r="LAS1856" s="401"/>
      <c r="LAT1856" s="401"/>
      <c r="LAU1856" s="401"/>
      <c r="LAV1856" s="401"/>
      <c r="LAW1856" s="401"/>
      <c r="LAX1856" s="401"/>
      <c r="LAY1856" s="401"/>
      <c r="LAZ1856" s="401"/>
      <c r="LBA1856" s="401"/>
      <c r="LBB1856" s="401"/>
      <c r="LBC1856" s="401"/>
      <c r="LBD1856" s="401"/>
      <c r="LBE1856" s="401"/>
      <c r="LBF1856" s="401"/>
      <c r="LBG1856" s="401"/>
      <c r="LBH1856" s="401"/>
      <c r="LBI1856" s="401"/>
      <c r="LBJ1856" s="401"/>
      <c r="LBK1856" s="401"/>
      <c r="LBL1856" s="401"/>
      <c r="LBM1856" s="401"/>
      <c r="LBN1856" s="401"/>
      <c r="LBO1856" s="401"/>
      <c r="LBP1856" s="401"/>
      <c r="LBQ1856" s="401"/>
      <c r="LBR1856" s="401"/>
      <c r="LBS1856" s="401"/>
      <c r="LBT1856" s="401"/>
      <c r="LBU1856" s="401"/>
      <c r="LBV1856" s="401"/>
      <c r="LBW1856" s="401"/>
      <c r="LBX1856" s="401"/>
      <c r="LBY1856" s="401"/>
      <c r="LBZ1856" s="401"/>
      <c r="LCA1856" s="401"/>
      <c r="LCB1856" s="401"/>
      <c r="LCC1856" s="401"/>
      <c r="LCD1856" s="401"/>
      <c r="LCE1856" s="401"/>
      <c r="LCF1856" s="401"/>
      <c r="LCG1856" s="401"/>
      <c r="LCH1856" s="401"/>
      <c r="LCI1856" s="401"/>
      <c r="LCJ1856" s="401"/>
      <c r="LCK1856" s="401"/>
      <c r="LCL1856" s="401"/>
      <c r="LCM1856" s="401"/>
      <c r="LCN1856" s="401"/>
      <c r="LCO1856" s="401"/>
      <c r="LCP1856" s="401"/>
      <c r="LCQ1856" s="401"/>
      <c r="LCR1856" s="401"/>
      <c r="LCS1856" s="401"/>
      <c r="LCT1856" s="401"/>
      <c r="LCU1856" s="401"/>
      <c r="LCV1856" s="401"/>
      <c r="LCW1856" s="401"/>
      <c r="LCX1856" s="401"/>
      <c r="LCY1856" s="401"/>
      <c r="LCZ1856" s="401"/>
      <c r="LDA1856" s="401"/>
      <c r="LDB1856" s="401"/>
      <c r="LDC1856" s="401"/>
      <c r="LDD1856" s="401"/>
      <c r="LDE1856" s="401"/>
      <c r="LDF1856" s="401"/>
      <c r="LDG1856" s="401"/>
      <c r="LDH1856" s="401"/>
      <c r="LDI1856" s="401"/>
      <c r="LDJ1856" s="401"/>
      <c r="LDK1856" s="401"/>
      <c r="LDL1856" s="401"/>
      <c r="LDM1856" s="401"/>
      <c r="LDN1856" s="401"/>
      <c r="LDO1856" s="401"/>
      <c r="LDP1856" s="401"/>
      <c r="LDQ1856" s="401"/>
      <c r="LDR1856" s="401"/>
      <c r="LDS1856" s="401"/>
      <c r="LDT1856" s="401"/>
      <c r="LDU1856" s="401"/>
      <c r="LDV1856" s="401"/>
      <c r="LDW1856" s="401"/>
      <c r="LDX1856" s="401"/>
      <c r="LDY1856" s="401"/>
      <c r="LDZ1856" s="401"/>
      <c r="LEA1856" s="401"/>
      <c r="LEB1856" s="401"/>
      <c r="LEC1856" s="401"/>
      <c r="LED1856" s="401"/>
      <c r="LEE1856" s="401"/>
      <c r="LEF1856" s="401"/>
      <c r="LEG1856" s="401"/>
      <c r="LEH1856" s="401"/>
      <c r="LEI1856" s="401"/>
      <c r="LEJ1856" s="401"/>
      <c r="LEK1856" s="401"/>
      <c r="LEL1856" s="401"/>
      <c r="LEM1856" s="401"/>
      <c r="LEN1856" s="401"/>
      <c r="LEO1856" s="401"/>
      <c r="LEP1856" s="401"/>
      <c r="LEQ1856" s="401"/>
      <c r="LER1856" s="401"/>
      <c r="LES1856" s="401"/>
      <c r="LET1856" s="401"/>
      <c r="LEU1856" s="401"/>
      <c r="LEV1856" s="401"/>
      <c r="LEW1856" s="401"/>
      <c r="LEX1856" s="401"/>
      <c r="LEY1856" s="401"/>
      <c r="LEZ1856" s="401"/>
      <c r="LFA1856" s="401"/>
      <c r="LFB1856" s="401"/>
      <c r="LFC1856" s="401"/>
      <c r="LFD1856" s="401"/>
      <c r="LFE1856" s="401"/>
      <c r="LFF1856" s="401"/>
      <c r="LFG1856" s="401"/>
      <c r="LFH1856" s="401"/>
      <c r="LFI1856" s="401"/>
      <c r="LFJ1856" s="401"/>
      <c r="LFK1856" s="401"/>
      <c r="LFL1856" s="401"/>
      <c r="LFM1856" s="401"/>
      <c r="LFN1856" s="401"/>
      <c r="LFO1856" s="401"/>
      <c r="LFP1856" s="401"/>
      <c r="LFQ1856" s="401"/>
      <c r="LFR1856" s="401"/>
      <c r="LFS1856" s="401"/>
      <c r="LFT1856" s="401"/>
      <c r="LFU1856" s="401"/>
      <c r="LFV1856" s="401"/>
      <c r="LFW1856" s="401"/>
      <c r="LFX1856" s="401"/>
      <c r="LFY1856" s="401"/>
      <c r="LFZ1856" s="401"/>
      <c r="LGA1856" s="401"/>
      <c r="LGB1856" s="401"/>
      <c r="LGC1856" s="401"/>
      <c r="LGD1856" s="401"/>
      <c r="LGE1856" s="401"/>
      <c r="LGF1856" s="401"/>
      <c r="LGG1856" s="401"/>
      <c r="LGH1856" s="401"/>
      <c r="LGI1856" s="401"/>
      <c r="LGJ1856" s="401"/>
      <c r="LGK1856" s="401"/>
      <c r="LGL1856" s="401"/>
      <c r="LGM1856" s="401"/>
      <c r="LGN1856" s="401"/>
      <c r="LGO1856" s="401"/>
      <c r="LGP1856" s="401"/>
      <c r="LGQ1856" s="401"/>
      <c r="LGR1856" s="401"/>
      <c r="LGS1856" s="401"/>
      <c r="LGT1856" s="401"/>
      <c r="LGU1856" s="401"/>
      <c r="LGV1856" s="401"/>
      <c r="LGW1856" s="401"/>
      <c r="LGX1856" s="401"/>
      <c r="LGY1856" s="401"/>
      <c r="LGZ1856" s="401"/>
      <c r="LHA1856" s="401"/>
      <c r="LHB1856" s="401"/>
      <c r="LHC1856" s="401"/>
      <c r="LHD1856" s="401"/>
      <c r="LHE1856" s="401"/>
      <c r="LHF1856" s="401"/>
      <c r="LHG1856" s="401"/>
      <c r="LHH1856" s="401"/>
      <c r="LHI1856" s="401"/>
      <c r="LHJ1856" s="401"/>
      <c r="LHK1856" s="401"/>
      <c r="LHL1856" s="401"/>
      <c r="LHM1856" s="401"/>
      <c r="LHN1856" s="401"/>
      <c r="LHO1856" s="401"/>
      <c r="LHP1856" s="401"/>
      <c r="LHQ1856" s="401"/>
      <c r="LHR1856" s="401"/>
      <c r="LHS1856" s="401"/>
      <c r="LHT1856" s="401"/>
      <c r="LHU1856" s="401"/>
      <c r="LHV1856" s="401"/>
      <c r="LHW1856" s="401"/>
      <c r="LHX1856" s="401"/>
      <c r="LHY1856" s="401"/>
      <c r="LHZ1856" s="401"/>
      <c r="LIA1856" s="401"/>
      <c r="LIB1856" s="401"/>
      <c r="LIC1856" s="401"/>
      <c r="LID1856" s="401"/>
      <c r="LIE1856" s="401"/>
      <c r="LIF1856" s="401"/>
      <c r="LIG1856" s="401"/>
      <c r="LIH1856" s="401"/>
      <c r="LII1856" s="401"/>
      <c r="LIJ1856" s="401"/>
      <c r="LIK1856" s="401"/>
      <c r="LIL1856" s="401"/>
      <c r="LIM1856" s="401"/>
      <c r="LIN1856" s="401"/>
      <c r="LIO1856" s="401"/>
      <c r="LIP1856" s="401"/>
      <c r="LIQ1856" s="401"/>
      <c r="LIR1856" s="401"/>
      <c r="LIS1856" s="401"/>
      <c r="LIT1856" s="401"/>
      <c r="LIU1856" s="401"/>
      <c r="LIV1856" s="401"/>
      <c r="LIW1856" s="401"/>
      <c r="LIX1856" s="401"/>
      <c r="LIY1856" s="401"/>
      <c r="LIZ1856" s="401"/>
      <c r="LJA1856" s="401"/>
      <c r="LJB1856" s="401"/>
      <c r="LJC1856" s="401"/>
      <c r="LJD1856" s="401"/>
      <c r="LJE1856" s="401"/>
      <c r="LJF1856" s="401"/>
      <c r="LJG1856" s="401"/>
      <c r="LJH1856" s="401"/>
      <c r="LJI1856" s="401"/>
      <c r="LJJ1856" s="401"/>
      <c r="LJK1856" s="401"/>
      <c r="LJL1856" s="401"/>
      <c r="LJM1856" s="401"/>
      <c r="LJN1856" s="401"/>
      <c r="LJO1856" s="401"/>
      <c r="LJP1856" s="401"/>
      <c r="LJQ1856" s="401"/>
      <c r="LJR1856" s="401"/>
      <c r="LJS1856" s="401"/>
      <c r="LJT1856" s="401"/>
      <c r="LJU1856" s="401"/>
      <c r="LJV1856" s="401"/>
      <c r="LJW1856" s="401"/>
      <c r="LJX1856" s="401"/>
      <c r="LJY1856" s="401"/>
      <c r="LJZ1856" s="401"/>
      <c r="LKA1856" s="401"/>
      <c r="LKB1856" s="401"/>
      <c r="LKC1856" s="401"/>
      <c r="LKD1856" s="401"/>
      <c r="LKE1856" s="401"/>
      <c r="LKF1856" s="401"/>
      <c r="LKG1856" s="401"/>
      <c r="LKH1856" s="401"/>
      <c r="LKI1856" s="401"/>
      <c r="LKJ1856" s="401"/>
      <c r="LKK1856" s="401"/>
      <c r="LKL1856" s="401"/>
      <c r="LKM1856" s="401"/>
      <c r="LKN1856" s="401"/>
      <c r="LKO1856" s="401"/>
      <c r="LKP1856" s="401"/>
      <c r="LKQ1856" s="401"/>
      <c r="LKR1856" s="401"/>
      <c r="LKS1856" s="401"/>
      <c r="LKT1856" s="401"/>
      <c r="LKU1856" s="401"/>
      <c r="LKV1856" s="401"/>
      <c r="LKW1856" s="401"/>
      <c r="LKX1856" s="401"/>
      <c r="LKY1856" s="401"/>
      <c r="LKZ1856" s="401"/>
      <c r="LLA1856" s="401"/>
      <c r="LLB1856" s="401"/>
      <c r="LLC1856" s="401"/>
      <c r="LLD1856" s="401"/>
      <c r="LLE1856" s="401"/>
      <c r="LLF1856" s="401"/>
      <c r="LLG1856" s="401"/>
      <c r="LLH1856" s="401"/>
      <c r="LLI1856" s="401"/>
      <c r="LLJ1856" s="401"/>
      <c r="LLK1856" s="401"/>
      <c r="LLL1856" s="401"/>
      <c r="LLM1856" s="401"/>
      <c r="LLN1856" s="401"/>
      <c r="LLO1856" s="401"/>
      <c r="LLP1856" s="401"/>
      <c r="LLQ1856" s="401"/>
      <c r="LLR1856" s="401"/>
      <c r="LLS1856" s="401"/>
      <c r="LLT1856" s="401"/>
      <c r="LLU1856" s="401"/>
      <c r="LLV1856" s="401"/>
      <c r="LLW1856" s="401"/>
      <c r="LLX1856" s="401"/>
      <c r="LLY1856" s="401"/>
      <c r="LLZ1856" s="401"/>
      <c r="LMA1856" s="401"/>
      <c r="LMB1856" s="401"/>
      <c r="LMC1856" s="401"/>
      <c r="LMD1856" s="401"/>
      <c r="LME1856" s="401"/>
      <c r="LMF1856" s="401"/>
      <c r="LMG1856" s="401"/>
      <c r="LMH1856" s="401"/>
      <c r="LMI1856" s="401"/>
      <c r="LMJ1856" s="401"/>
      <c r="LMK1856" s="401"/>
      <c r="LML1856" s="401"/>
      <c r="LMM1856" s="401"/>
      <c r="LMN1856" s="401"/>
      <c r="LMO1856" s="401"/>
      <c r="LMP1856" s="401"/>
      <c r="LMQ1856" s="401"/>
      <c r="LMR1856" s="401"/>
      <c r="LMS1856" s="401"/>
      <c r="LMT1856" s="401"/>
      <c r="LMU1856" s="401"/>
      <c r="LMV1856" s="401"/>
      <c r="LMW1856" s="401"/>
      <c r="LMX1856" s="401"/>
      <c r="LMY1856" s="401"/>
      <c r="LMZ1856" s="401"/>
      <c r="LNA1856" s="401"/>
      <c r="LNB1856" s="401"/>
      <c r="LNC1856" s="401"/>
      <c r="LND1856" s="401"/>
      <c r="LNE1856" s="401"/>
      <c r="LNF1856" s="401"/>
      <c r="LNG1856" s="401"/>
      <c r="LNH1856" s="401"/>
      <c r="LNI1856" s="401"/>
      <c r="LNJ1856" s="401"/>
      <c r="LNK1856" s="401"/>
      <c r="LNL1856" s="401"/>
      <c r="LNM1856" s="401"/>
      <c r="LNN1856" s="401"/>
      <c r="LNO1856" s="401"/>
      <c r="LNP1856" s="401"/>
      <c r="LNQ1856" s="401"/>
      <c r="LNR1856" s="401"/>
      <c r="LNS1856" s="401"/>
      <c r="LNT1856" s="401"/>
      <c r="LNU1856" s="401"/>
      <c r="LNV1856" s="401"/>
      <c r="LNW1856" s="401"/>
      <c r="LNX1856" s="401"/>
      <c r="LNY1856" s="401"/>
      <c r="LNZ1856" s="401"/>
      <c r="LOA1856" s="401"/>
      <c r="LOB1856" s="401"/>
      <c r="LOC1856" s="401"/>
      <c r="LOD1856" s="401"/>
      <c r="LOE1856" s="401"/>
      <c r="LOF1856" s="401"/>
      <c r="LOG1856" s="401"/>
      <c r="LOH1856" s="401"/>
      <c r="LOI1856" s="401"/>
      <c r="LOJ1856" s="401"/>
      <c r="LOK1856" s="401"/>
      <c r="LOL1856" s="401"/>
      <c r="LOM1856" s="401"/>
      <c r="LON1856" s="401"/>
      <c r="LOO1856" s="401"/>
      <c r="LOP1856" s="401"/>
      <c r="LOQ1856" s="401"/>
      <c r="LOR1856" s="401"/>
      <c r="LOS1856" s="401"/>
      <c r="LOT1856" s="401"/>
      <c r="LOU1856" s="401"/>
      <c r="LOV1856" s="401"/>
      <c r="LOW1856" s="401"/>
      <c r="LOX1856" s="401"/>
      <c r="LOY1856" s="401"/>
      <c r="LOZ1856" s="401"/>
      <c r="LPA1856" s="401"/>
      <c r="LPB1856" s="401"/>
      <c r="LPC1856" s="401"/>
      <c r="LPD1856" s="401"/>
      <c r="LPE1856" s="401"/>
      <c r="LPF1856" s="401"/>
      <c r="LPG1856" s="401"/>
      <c r="LPH1856" s="401"/>
      <c r="LPI1856" s="401"/>
      <c r="LPJ1856" s="401"/>
      <c r="LPK1856" s="401"/>
      <c r="LPL1856" s="401"/>
      <c r="LPM1856" s="401"/>
      <c r="LPN1856" s="401"/>
      <c r="LPO1856" s="401"/>
      <c r="LPP1856" s="401"/>
      <c r="LPQ1856" s="401"/>
      <c r="LPR1856" s="401"/>
      <c r="LPS1856" s="401"/>
      <c r="LPT1856" s="401"/>
      <c r="LPU1856" s="401"/>
      <c r="LPV1856" s="401"/>
      <c r="LPW1856" s="401"/>
      <c r="LPX1856" s="401"/>
      <c r="LPY1856" s="401"/>
      <c r="LPZ1856" s="401"/>
      <c r="LQA1856" s="401"/>
      <c r="LQB1856" s="401"/>
      <c r="LQC1856" s="401"/>
      <c r="LQD1856" s="401"/>
      <c r="LQE1856" s="401"/>
      <c r="LQF1856" s="401"/>
      <c r="LQG1856" s="401"/>
      <c r="LQH1856" s="401"/>
      <c r="LQI1856" s="401"/>
      <c r="LQJ1856" s="401"/>
      <c r="LQK1856" s="401"/>
      <c r="LQL1856" s="401"/>
      <c r="LQM1856" s="401"/>
      <c r="LQN1856" s="401"/>
      <c r="LQO1856" s="401"/>
      <c r="LQP1856" s="401"/>
      <c r="LQQ1856" s="401"/>
      <c r="LQR1856" s="401"/>
      <c r="LQS1856" s="401"/>
      <c r="LQT1856" s="401"/>
      <c r="LQU1856" s="401"/>
      <c r="LQV1856" s="401"/>
      <c r="LQW1856" s="401"/>
      <c r="LQX1856" s="401"/>
      <c r="LQY1856" s="401"/>
      <c r="LQZ1856" s="401"/>
      <c r="LRA1856" s="401"/>
      <c r="LRB1856" s="401"/>
      <c r="LRC1856" s="401"/>
      <c r="LRD1856" s="401"/>
      <c r="LRE1856" s="401"/>
      <c r="LRF1856" s="401"/>
      <c r="LRG1856" s="401"/>
      <c r="LRH1856" s="401"/>
      <c r="LRI1856" s="401"/>
      <c r="LRJ1856" s="401"/>
      <c r="LRK1856" s="401"/>
      <c r="LRL1856" s="401"/>
      <c r="LRM1856" s="401"/>
      <c r="LRN1856" s="401"/>
      <c r="LRO1856" s="401"/>
      <c r="LRP1856" s="401"/>
      <c r="LRQ1856" s="401"/>
      <c r="LRR1856" s="401"/>
      <c r="LRS1856" s="401"/>
      <c r="LRT1856" s="401"/>
      <c r="LRU1856" s="401"/>
      <c r="LRV1856" s="401"/>
      <c r="LRW1856" s="401"/>
      <c r="LRX1856" s="401"/>
      <c r="LRY1856" s="401"/>
      <c r="LRZ1856" s="401"/>
      <c r="LSA1856" s="401"/>
      <c r="LSB1856" s="401"/>
      <c r="LSC1856" s="401"/>
      <c r="LSD1856" s="401"/>
      <c r="LSE1856" s="401"/>
      <c r="LSF1856" s="401"/>
      <c r="LSG1856" s="401"/>
      <c r="LSH1856" s="401"/>
      <c r="LSI1856" s="401"/>
      <c r="LSJ1856" s="401"/>
      <c r="LSK1856" s="401"/>
      <c r="LSL1856" s="401"/>
      <c r="LSM1856" s="401"/>
      <c r="LSN1856" s="401"/>
      <c r="LSO1856" s="401"/>
      <c r="LSP1856" s="401"/>
      <c r="LSQ1856" s="401"/>
      <c r="LSR1856" s="401"/>
      <c r="LSS1856" s="401"/>
      <c r="LST1856" s="401"/>
      <c r="LSU1856" s="401"/>
      <c r="LSV1856" s="401"/>
      <c r="LSW1856" s="401"/>
      <c r="LSX1856" s="401"/>
      <c r="LSY1856" s="401"/>
      <c r="LSZ1856" s="401"/>
      <c r="LTA1856" s="401"/>
      <c r="LTB1856" s="401"/>
      <c r="LTC1856" s="401"/>
      <c r="LTD1856" s="401"/>
      <c r="LTE1856" s="401"/>
      <c r="LTF1856" s="401"/>
      <c r="LTG1856" s="401"/>
      <c r="LTH1856" s="401"/>
      <c r="LTI1856" s="401"/>
      <c r="LTJ1856" s="401"/>
      <c r="LTK1856" s="401"/>
      <c r="LTL1856" s="401"/>
      <c r="LTM1856" s="401"/>
      <c r="LTN1856" s="401"/>
      <c r="LTO1856" s="401"/>
      <c r="LTP1856" s="401"/>
      <c r="LTQ1856" s="401"/>
      <c r="LTR1856" s="401"/>
      <c r="LTS1856" s="401"/>
      <c r="LTT1856" s="401"/>
      <c r="LTU1856" s="401"/>
      <c r="LTV1856" s="401"/>
      <c r="LTW1856" s="401"/>
      <c r="LTX1856" s="401"/>
      <c r="LTY1856" s="401"/>
      <c r="LTZ1856" s="401"/>
      <c r="LUA1856" s="401"/>
      <c r="LUB1856" s="401"/>
      <c r="LUC1856" s="401"/>
      <c r="LUD1856" s="401"/>
      <c r="LUE1856" s="401"/>
      <c r="LUF1856" s="401"/>
      <c r="LUG1856" s="401"/>
      <c r="LUH1856" s="401"/>
      <c r="LUI1856" s="401"/>
      <c r="LUJ1856" s="401"/>
      <c r="LUK1856" s="401"/>
      <c r="LUL1856" s="401"/>
      <c r="LUM1856" s="401"/>
      <c r="LUN1856" s="401"/>
      <c r="LUO1856" s="401"/>
      <c r="LUP1856" s="401"/>
      <c r="LUQ1856" s="401"/>
      <c r="LUR1856" s="401"/>
      <c r="LUS1856" s="401"/>
      <c r="LUT1856" s="401"/>
      <c r="LUU1856" s="401"/>
      <c r="LUV1856" s="401"/>
      <c r="LUW1856" s="401"/>
      <c r="LUX1856" s="401"/>
      <c r="LUY1856" s="401"/>
      <c r="LUZ1856" s="401"/>
      <c r="LVA1856" s="401"/>
      <c r="LVB1856" s="401"/>
      <c r="LVC1856" s="401"/>
      <c r="LVD1856" s="401"/>
      <c r="LVE1856" s="401"/>
      <c r="LVF1856" s="401"/>
      <c r="LVG1856" s="401"/>
      <c r="LVH1856" s="401"/>
      <c r="LVI1856" s="401"/>
      <c r="LVJ1856" s="401"/>
      <c r="LVK1856" s="401"/>
      <c r="LVL1856" s="401"/>
      <c r="LVM1856" s="401"/>
      <c r="LVN1856" s="401"/>
      <c r="LVO1856" s="401"/>
      <c r="LVP1856" s="401"/>
      <c r="LVQ1856" s="401"/>
      <c r="LVR1856" s="401"/>
      <c r="LVS1856" s="401"/>
      <c r="LVT1856" s="401"/>
      <c r="LVU1856" s="401"/>
      <c r="LVV1856" s="401"/>
      <c r="LVW1856" s="401"/>
      <c r="LVX1856" s="401"/>
      <c r="LVY1856" s="401"/>
      <c r="LVZ1856" s="401"/>
      <c r="LWA1856" s="401"/>
      <c r="LWB1856" s="401"/>
      <c r="LWC1856" s="401"/>
      <c r="LWD1856" s="401"/>
      <c r="LWE1856" s="401"/>
      <c r="LWF1856" s="401"/>
      <c r="LWG1856" s="401"/>
      <c r="LWH1856" s="401"/>
      <c r="LWI1856" s="401"/>
      <c r="LWJ1856" s="401"/>
      <c r="LWK1856" s="401"/>
      <c r="LWL1856" s="401"/>
      <c r="LWM1856" s="401"/>
      <c r="LWN1856" s="401"/>
      <c r="LWO1856" s="401"/>
      <c r="LWP1856" s="401"/>
      <c r="LWQ1856" s="401"/>
      <c r="LWR1856" s="401"/>
      <c r="LWS1856" s="401"/>
      <c r="LWT1856" s="401"/>
      <c r="LWU1856" s="401"/>
      <c r="LWV1856" s="401"/>
      <c r="LWW1856" s="401"/>
      <c r="LWX1856" s="401"/>
      <c r="LWY1856" s="401"/>
      <c r="LWZ1856" s="401"/>
      <c r="LXA1856" s="401"/>
      <c r="LXB1856" s="401"/>
      <c r="LXC1856" s="401"/>
      <c r="LXD1856" s="401"/>
      <c r="LXE1856" s="401"/>
      <c r="LXF1856" s="401"/>
      <c r="LXG1856" s="401"/>
      <c r="LXH1856" s="401"/>
      <c r="LXI1856" s="401"/>
      <c r="LXJ1856" s="401"/>
      <c r="LXK1856" s="401"/>
      <c r="LXL1856" s="401"/>
      <c r="LXM1856" s="401"/>
      <c r="LXN1856" s="401"/>
      <c r="LXO1856" s="401"/>
      <c r="LXP1856" s="401"/>
      <c r="LXQ1856" s="401"/>
      <c r="LXR1856" s="401"/>
      <c r="LXS1856" s="401"/>
      <c r="LXT1856" s="401"/>
      <c r="LXU1856" s="401"/>
      <c r="LXV1856" s="401"/>
      <c r="LXW1856" s="401"/>
      <c r="LXX1856" s="401"/>
      <c r="LXY1856" s="401"/>
      <c r="LXZ1856" s="401"/>
      <c r="LYA1856" s="401"/>
      <c r="LYB1856" s="401"/>
      <c r="LYC1856" s="401"/>
      <c r="LYD1856" s="401"/>
      <c r="LYE1856" s="401"/>
      <c r="LYF1856" s="401"/>
      <c r="LYG1856" s="401"/>
      <c r="LYH1856" s="401"/>
      <c r="LYI1856" s="401"/>
      <c r="LYJ1856" s="401"/>
      <c r="LYK1856" s="401"/>
      <c r="LYL1856" s="401"/>
      <c r="LYM1856" s="401"/>
      <c r="LYN1856" s="401"/>
      <c r="LYO1856" s="401"/>
      <c r="LYP1856" s="401"/>
      <c r="LYQ1856" s="401"/>
      <c r="LYR1856" s="401"/>
      <c r="LYS1856" s="401"/>
      <c r="LYT1856" s="401"/>
      <c r="LYU1856" s="401"/>
      <c r="LYV1856" s="401"/>
      <c r="LYW1856" s="401"/>
      <c r="LYX1856" s="401"/>
      <c r="LYY1856" s="401"/>
      <c r="LYZ1856" s="401"/>
      <c r="LZA1856" s="401"/>
      <c r="LZB1856" s="401"/>
      <c r="LZC1856" s="401"/>
      <c r="LZD1856" s="401"/>
      <c r="LZE1856" s="401"/>
      <c r="LZF1856" s="401"/>
      <c r="LZG1856" s="401"/>
      <c r="LZH1856" s="401"/>
      <c r="LZI1856" s="401"/>
      <c r="LZJ1856" s="401"/>
      <c r="LZK1856" s="401"/>
      <c r="LZL1856" s="401"/>
      <c r="LZM1856" s="401"/>
      <c r="LZN1856" s="401"/>
      <c r="LZO1856" s="401"/>
      <c r="LZP1856" s="401"/>
      <c r="LZQ1856" s="401"/>
      <c r="LZR1856" s="401"/>
      <c r="LZS1856" s="401"/>
      <c r="LZT1856" s="401"/>
      <c r="LZU1856" s="401"/>
      <c r="LZV1856" s="401"/>
      <c r="LZW1856" s="401"/>
      <c r="LZX1856" s="401"/>
      <c r="LZY1856" s="401"/>
      <c r="LZZ1856" s="401"/>
      <c r="MAA1856" s="401"/>
      <c r="MAB1856" s="401"/>
      <c r="MAC1856" s="401"/>
      <c r="MAD1856" s="401"/>
      <c r="MAE1856" s="401"/>
      <c r="MAF1856" s="401"/>
      <c r="MAG1856" s="401"/>
      <c r="MAH1856" s="401"/>
      <c r="MAI1856" s="401"/>
      <c r="MAJ1856" s="401"/>
      <c r="MAK1856" s="401"/>
      <c r="MAL1856" s="401"/>
      <c r="MAM1856" s="401"/>
      <c r="MAN1856" s="401"/>
      <c r="MAO1856" s="401"/>
      <c r="MAP1856" s="401"/>
      <c r="MAQ1856" s="401"/>
      <c r="MAR1856" s="401"/>
      <c r="MAS1856" s="401"/>
      <c r="MAT1856" s="401"/>
      <c r="MAU1856" s="401"/>
      <c r="MAV1856" s="401"/>
      <c r="MAW1856" s="401"/>
      <c r="MAX1856" s="401"/>
      <c r="MAY1856" s="401"/>
      <c r="MAZ1856" s="401"/>
      <c r="MBA1856" s="401"/>
      <c r="MBB1856" s="401"/>
      <c r="MBC1856" s="401"/>
      <c r="MBD1856" s="401"/>
      <c r="MBE1856" s="401"/>
      <c r="MBF1856" s="401"/>
      <c r="MBG1856" s="401"/>
      <c r="MBH1856" s="401"/>
      <c r="MBI1856" s="401"/>
      <c r="MBJ1856" s="401"/>
      <c r="MBK1856" s="401"/>
      <c r="MBL1856" s="401"/>
      <c r="MBM1856" s="401"/>
      <c r="MBN1856" s="401"/>
      <c r="MBO1856" s="401"/>
      <c r="MBP1856" s="401"/>
      <c r="MBQ1856" s="401"/>
      <c r="MBR1856" s="401"/>
      <c r="MBS1856" s="401"/>
      <c r="MBT1856" s="401"/>
      <c r="MBU1856" s="401"/>
      <c r="MBV1856" s="401"/>
      <c r="MBW1856" s="401"/>
      <c r="MBX1856" s="401"/>
      <c r="MBY1856" s="401"/>
      <c r="MBZ1856" s="401"/>
      <c r="MCA1856" s="401"/>
      <c r="MCB1856" s="401"/>
      <c r="MCC1856" s="401"/>
      <c r="MCD1856" s="401"/>
      <c r="MCE1856" s="401"/>
      <c r="MCF1856" s="401"/>
      <c r="MCG1856" s="401"/>
      <c r="MCH1856" s="401"/>
      <c r="MCI1856" s="401"/>
      <c r="MCJ1856" s="401"/>
      <c r="MCK1856" s="401"/>
      <c r="MCL1856" s="401"/>
      <c r="MCM1856" s="401"/>
      <c r="MCN1856" s="401"/>
      <c r="MCO1856" s="401"/>
      <c r="MCP1856" s="401"/>
      <c r="MCQ1856" s="401"/>
      <c r="MCR1856" s="401"/>
      <c r="MCS1856" s="401"/>
      <c r="MCT1856" s="401"/>
      <c r="MCU1856" s="401"/>
      <c r="MCV1856" s="401"/>
      <c r="MCW1856" s="401"/>
      <c r="MCX1856" s="401"/>
      <c r="MCY1856" s="401"/>
      <c r="MCZ1856" s="401"/>
      <c r="MDA1856" s="401"/>
      <c r="MDB1856" s="401"/>
      <c r="MDC1856" s="401"/>
      <c r="MDD1856" s="401"/>
      <c r="MDE1856" s="401"/>
      <c r="MDF1856" s="401"/>
      <c r="MDG1856" s="401"/>
      <c r="MDH1856" s="401"/>
      <c r="MDI1856" s="401"/>
      <c r="MDJ1856" s="401"/>
      <c r="MDK1856" s="401"/>
      <c r="MDL1856" s="401"/>
      <c r="MDM1856" s="401"/>
      <c r="MDN1856" s="401"/>
      <c r="MDO1856" s="401"/>
      <c r="MDP1856" s="401"/>
      <c r="MDQ1856" s="401"/>
      <c r="MDR1856" s="401"/>
      <c r="MDS1856" s="401"/>
      <c r="MDT1856" s="401"/>
      <c r="MDU1856" s="401"/>
      <c r="MDV1856" s="401"/>
      <c r="MDW1856" s="401"/>
      <c r="MDX1856" s="401"/>
      <c r="MDY1856" s="401"/>
      <c r="MDZ1856" s="401"/>
      <c r="MEA1856" s="401"/>
      <c r="MEB1856" s="401"/>
      <c r="MEC1856" s="401"/>
      <c r="MED1856" s="401"/>
      <c r="MEE1856" s="401"/>
      <c r="MEF1856" s="401"/>
      <c r="MEG1856" s="401"/>
      <c r="MEH1856" s="401"/>
      <c r="MEI1856" s="401"/>
      <c r="MEJ1856" s="401"/>
      <c r="MEK1856" s="401"/>
      <c r="MEL1856" s="401"/>
      <c r="MEM1856" s="401"/>
      <c r="MEN1856" s="401"/>
      <c r="MEO1856" s="401"/>
      <c r="MEP1856" s="401"/>
      <c r="MEQ1856" s="401"/>
      <c r="MER1856" s="401"/>
      <c r="MES1856" s="401"/>
      <c r="MET1856" s="401"/>
      <c r="MEU1856" s="401"/>
      <c r="MEV1856" s="401"/>
      <c r="MEW1856" s="401"/>
      <c r="MEX1856" s="401"/>
      <c r="MEY1856" s="401"/>
      <c r="MEZ1856" s="401"/>
      <c r="MFA1856" s="401"/>
      <c r="MFB1856" s="401"/>
      <c r="MFC1856" s="401"/>
      <c r="MFD1856" s="401"/>
      <c r="MFE1856" s="401"/>
      <c r="MFF1856" s="401"/>
      <c r="MFG1856" s="401"/>
      <c r="MFH1856" s="401"/>
      <c r="MFI1856" s="401"/>
      <c r="MFJ1856" s="401"/>
      <c r="MFK1856" s="401"/>
      <c r="MFL1856" s="401"/>
      <c r="MFM1856" s="401"/>
      <c r="MFN1856" s="401"/>
      <c r="MFO1856" s="401"/>
      <c r="MFP1856" s="401"/>
      <c r="MFQ1856" s="401"/>
      <c r="MFR1856" s="401"/>
      <c r="MFS1856" s="401"/>
      <c r="MFT1856" s="401"/>
      <c r="MFU1856" s="401"/>
      <c r="MFV1856" s="401"/>
      <c r="MFW1856" s="401"/>
      <c r="MFX1856" s="401"/>
      <c r="MFY1856" s="401"/>
      <c r="MFZ1856" s="401"/>
      <c r="MGA1856" s="401"/>
      <c r="MGB1856" s="401"/>
      <c r="MGC1856" s="401"/>
      <c r="MGD1856" s="401"/>
      <c r="MGE1856" s="401"/>
      <c r="MGF1856" s="401"/>
      <c r="MGG1856" s="401"/>
      <c r="MGH1856" s="401"/>
      <c r="MGI1856" s="401"/>
      <c r="MGJ1856" s="401"/>
      <c r="MGK1856" s="401"/>
      <c r="MGL1856" s="401"/>
      <c r="MGM1856" s="401"/>
      <c r="MGN1856" s="401"/>
      <c r="MGO1856" s="401"/>
      <c r="MGP1856" s="401"/>
      <c r="MGQ1856" s="401"/>
      <c r="MGR1856" s="401"/>
      <c r="MGS1856" s="401"/>
      <c r="MGT1856" s="401"/>
      <c r="MGU1856" s="401"/>
      <c r="MGV1856" s="401"/>
      <c r="MGW1856" s="401"/>
      <c r="MGX1856" s="401"/>
      <c r="MGY1856" s="401"/>
      <c r="MGZ1856" s="401"/>
      <c r="MHA1856" s="401"/>
      <c r="MHB1856" s="401"/>
      <c r="MHC1856" s="401"/>
      <c r="MHD1856" s="401"/>
      <c r="MHE1856" s="401"/>
      <c r="MHF1856" s="401"/>
      <c r="MHG1856" s="401"/>
      <c r="MHH1856" s="401"/>
      <c r="MHI1856" s="401"/>
      <c r="MHJ1856" s="401"/>
      <c r="MHK1856" s="401"/>
      <c r="MHL1856" s="401"/>
      <c r="MHM1856" s="401"/>
      <c r="MHN1856" s="401"/>
      <c r="MHO1856" s="401"/>
      <c r="MHP1856" s="401"/>
      <c r="MHQ1856" s="401"/>
      <c r="MHR1856" s="401"/>
      <c r="MHS1856" s="401"/>
      <c r="MHT1856" s="401"/>
      <c r="MHU1856" s="401"/>
      <c r="MHV1856" s="401"/>
      <c r="MHW1856" s="401"/>
      <c r="MHX1856" s="401"/>
      <c r="MHY1856" s="401"/>
      <c r="MHZ1856" s="401"/>
      <c r="MIA1856" s="401"/>
      <c r="MIB1856" s="401"/>
      <c r="MIC1856" s="401"/>
      <c r="MID1856" s="401"/>
      <c r="MIE1856" s="401"/>
      <c r="MIF1856" s="401"/>
      <c r="MIG1856" s="401"/>
      <c r="MIH1856" s="401"/>
      <c r="MII1856" s="401"/>
      <c r="MIJ1856" s="401"/>
      <c r="MIK1856" s="401"/>
      <c r="MIL1856" s="401"/>
      <c r="MIM1856" s="401"/>
      <c r="MIN1856" s="401"/>
      <c r="MIO1856" s="401"/>
      <c r="MIP1856" s="401"/>
      <c r="MIQ1856" s="401"/>
      <c r="MIR1856" s="401"/>
      <c r="MIS1856" s="401"/>
      <c r="MIT1856" s="401"/>
      <c r="MIU1856" s="401"/>
      <c r="MIV1856" s="401"/>
      <c r="MIW1856" s="401"/>
      <c r="MIX1856" s="401"/>
      <c r="MIY1856" s="401"/>
      <c r="MIZ1856" s="401"/>
      <c r="MJA1856" s="401"/>
      <c r="MJB1856" s="401"/>
      <c r="MJC1856" s="401"/>
      <c r="MJD1856" s="401"/>
      <c r="MJE1856" s="401"/>
      <c r="MJF1856" s="401"/>
      <c r="MJG1856" s="401"/>
      <c r="MJH1856" s="401"/>
      <c r="MJI1856" s="401"/>
      <c r="MJJ1856" s="401"/>
      <c r="MJK1856" s="401"/>
      <c r="MJL1856" s="401"/>
      <c r="MJM1856" s="401"/>
      <c r="MJN1856" s="401"/>
      <c r="MJO1856" s="401"/>
      <c r="MJP1856" s="401"/>
      <c r="MJQ1856" s="401"/>
      <c r="MJR1856" s="401"/>
      <c r="MJS1856" s="401"/>
      <c r="MJT1856" s="401"/>
      <c r="MJU1856" s="401"/>
      <c r="MJV1856" s="401"/>
      <c r="MJW1856" s="401"/>
      <c r="MJX1856" s="401"/>
      <c r="MJY1856" s="401"/>
      <c r="MJZ1856" s="401"/>
      <c r="MKA1856" s="401"/>
      <c r="MKB1856" s="401"/>
      <c r="MKC1856" s="401"/>
      <c r="MKD1856" s="401"/>
      <c r="MKE1856" s="401"/>
      <c r="MKF1856" s="401"/>
      <c r="MKG1856" s="401"/>
      <c r="MKH1856" s="401"/>
      <c r="MKI1856" s="401"/>
      <c r="MKJ1856" s="401"/>
      <c r="MKK1856" s="401"/>
      <c r="MKL1856" s="401"/>
      <c r="MKM1856" s="401"/>
      <c r="MKN1856" s="401"/>
      <c r="MKO1856" s="401"/>
      <c r="MKP1856" s="401"/>
      <c r="MKQ1856" s="401"/>
      <c r="MKR1856" s="401"/>
      <c r="MKS1856" s="401"/>
      <c r="MKT1856" s="401"/>
      <c r="MKU1856" s="401"/>
      <c r="MKV1856" s="401"/>
      <c r="MKW1856" s="401"/>
      <c r="MKX1856" s="401"/>
      <c r="MKY1856" s="401"/>
      <c r="MKZ1856" s="401"/>
      <c r="MLA1856" s="401"/>
      <c r="MLB1856" s="401"/>
      <c r="MLC1856" s="401"/>
      <c r="MLD1856" s="401"/>
      <c r="MLE1856" s="401"/>
      <c r="MLF1856" s="401"/>
      <c r="MLG1856" s="401"/>
      <c r="MLH1856" s="401"/>
      <c r="MLI1856" s="401"/>
      <c r="MLJ1856" s="401"/>
      <c r="MLK1856" s="401"/>
      <c r="MLL1856" s="401"/>
      <c r="MLM1856" s="401"/>
      <c r="MLN1856" s="401"/>
      <c r="MLO1856" s="401"/>
      <c r="MLP1856" s="401"/>
      <c r="MLQ1856" s="401"/>
      <c r="MLR1856" s="401"/>
      <c r="MLS1856" s="401"/>
      <c r="MLT1856" s="401"/>
      <c r="MLU1856" s="401"/>
      <c r="MLV1856" s="401"/>
      <c r="MLW1856" s="401"/>
      <c r="MLX1856" s="401"/>
      <c r="MLY1856" s="401"/>
      <c r="MLZ1856" s="401"/>
      <c r="MMA1856" s="401"/>
      <c r="MMB1856" s="401"/>
      <c r="MMC1856" s="401"/>
      <c r="MMD1856" s="401"/>
      <c r="MME1856" s="401"/>
      <c r="MMF1856" s="401"/>
      <c r="MMG1856" s="401"/>
      <c r="MMH1856" s="401"/>
      <c r="MMI1856" s="401"/>
      <c r="MMJ1856" s="401"/>
      <c r="MMK1856" s="401"/>
      <c r="MML1856" s="401"/>
      <c r="MMM1856" s="401"/>
      <c r="MMN1856" s="401"/>
      <c r="MMO1856" s="401"/>
      <c r="MMP1856" s="401"/>
      <c r="MMQ1856" s="401"/>
      <c r="MMR1856" s="401"/>
      <c r="MMS1856" s="401"/>
      <c r="MMT1856" s="401"/>
      <c r="MMU1856" s="401"/>
      <c r="MMV1856" s="401"/>
      <c r="MMW1856" s="401"/>
      <c r="MMX1856" s="401"/>
      <c r="MMY1856" s="401"/>
      <c r="MMZ1856" s="401"/>
      <c r="MNA1856" s="401"/>
      <c r="MNB1856" s="401"/>
      <c r="MNC1856" s="401"/>
      <c r="MND1856" s="401"/>
      <c r="MNE1856" s="401"/>
      <c r="MNF1856" s="401"/>
      <c r="MNG1856" s="401"/>
      <c r="MNH1856" s="401"/>
      <c r="MNI1856" s="401"/>
      <c r="MNJ1856" s="401"/>
      <c r="MNK1856" s="401"/>
      <c r="MNL1856" s="401"/>
      <c r="MNM1856" s="401"/>
      <c r="MNN1856" s="401"/>
      <c r="MNO1856" s="401"/>
      <c r="MNP1856" s="401"/>
      <c r="MNQ1856" s="401"/>
      <c r="MNR1856" s="401"/>
      <c r="MNS1856" s="401"/>
      <c r="MNT1856" s="401"/>
      <c r="MNU1856" s="401"/>
      <c r="MNV1856" s="401"/>
      <c r="MNW1856" s="401"/>
      <c r="MNX1856" s="401"/>
      <c r="MNY1856" s="401"/>
      <c r="MNZ1856" s="401"/>
      <c r="MOA1856" s="401"/>
      <c r="MOB1856" s="401"/>
      <c r="MOC1856" s="401"/>
      <c r="MOD1856" s="401"/>
      <c r="MOE1856" s="401"/>
      <c r="MOF1856" s="401"/>
      <c r="MOG1856" s="401"/>
      <c r="MOH1856" s="401"/>
      <c r="MOI1856" s="401"/>
      <c r="MOJ1856" s="401"/>
      <c r="MOK1856" s="401"/>
      <c r="MOL1856" s="401"/>
      <c r="MOM1856" s="401"/>
      <c r="MON1856" s="401"/>
      <c r="MOO1856" s="401"/>
      <c r="MOP1856" s="401"/>
      <c r="MOQ1856" s="401"/>
      <c r="MOR1856" s="401"/>
      <c r="MOS1856" s="401"/>
      <c r="MOT1856" s="401"/>
      <c r="MOU1856" s="401"/>
      <c r="MOV1856" s="401"/>
      <c r="MOW1856" s="401"/>
      <c r="MOX1856" s="401"/>
      <c r="MOY1856" s="401"/>
      <c r="MOZ1856" s="401"/>
      <c r="MPA1856" s="401"/>
      <c r="MPB1856" s="401"/>
      <c r="MPC1856" s="401"/>
      <c r="MPD1856" s="401"/>
      <c r="MPE1856" s="401"/>
      <c r="MPF1856" s="401"/>
      <c r="MPG1856" s="401"/>
      <c r="MPH1856" s="401"/>
      <c r="MPI1856" s="401"/>
      <c r="MPJ1856" s="401"/>
      <c r="MPK1856" s="401"/>
      <c r="MPL1856" s="401"/>
      <c r="MPM1856" s="401"/>
      <c r="MPN1856" s="401"/>
      <c r="MPO1856" s="401"/>
      <c r="MPP1856" s="401"/>
      <c r="MPQ1856" s="401"/>
      <c r="MPR1856" s="401"/>
      <c r="MPS1856" s="401"/>
      <c r="MPT1856" s="401"/>
      <c r="MPU1856" s="401"/>
      <c r="MPV1856" s="401"/>
      <c r="MPW1856" s="401"/>
      <c r="MPX1856" s="401"/>
      <c r="MPY1856" s="401"/>
      <c r="MPZ1856" s="401"/>
      <c r="MQA1856" s="401"/>
      <c r="MQB1856" s="401"/>
      <c r="MQC1856" s="401"/>
      <c r="MQD1856" s="401"/>
      <c r="MQE1856" s="401"/>
      <c r="MQF1856" s="401"/>
      <c r="MQG1856" s="401"/>
      <c r="MQH1856" s="401"/>
      <c r="MQI1856" s="401"/>
      <c r="MQJ1856" s="401"/>
      <c r="MQK1856" s="401"/>
      <c r="MQL1856" s="401"/>
      <c r="MQM1856" s="401"/>
      <c r="MQN1856" s="401"/>
      <c r="MQO1856" s="401"/>
      <c r="MQP1856" s="401"/>
      <c r="MQQ1856" s="401"/>
      <c r="MQR1856" s="401"/>
      <c r="MQS1856" s="401"/>
      <c r="MQT1856" s="401"/>
      <c r="MQU1856" s="401"/>
      <c r="MQV1856" s="401"/>
      <c r="MQW1856" s="401"/>
      <c r="MQX1856" s="401"/>
      <c r="MQY1856" s="401"/>
      <c r="MQZ1856" s="401"/>
      <c r="MRA1856" s="401"/>
      <c r="MRB1856" s="401"/>
      <c r="MRC1856" s="401"/>
      <c r="MRD1856" s="401"/>
      <c r="MRE1856" s="401"/>
      <c r="MRF1856" s="401"/>
      <c r="MRG1856" s="401"/>
      <c r="MRH1856" s="401"/>
      <c r="MRI1856" s="401"/>
      <c r="MRJ1856" s="401"/>
      <c r="MRK1856" s="401"/>
      <c r="MRL1856" s="401"/>
      <c r="MRM1856" s="401"/>
      <c r="MRN1856" s="401"/>
      <c r="MRO1856" s="401"/>
      <c r="MRP1856" s="401"/>
      <c r="MRQ1856" s="401"/>
      <c r="MRR1856" s="401"/>
      <c r="MRS1856" s="401"/>
      <c r="MRT1856" s="401"/>
      <c r="MRU1856" s="401"/>
      <c r="MRV1856" s="401"/>
      <c r="MRW1856" s="401"/>
      <c r="MRX1856" s="401"/>
      <c r="MRY1856" s="401"/>
      <c r="MRZ1856" s="401"/>
      <c r="MSA1856" s="401"/>
      <c r="MSB1856" s="401"/>
      <c r="MSC1856" s="401"/>
      <c r="MSD1856" s="401"/>
      <c r="MSE1856" s="401"/>
      <c r="MSF1856" s="401"/>
      <c r="MSG1856" s="401"/>
      <c r="MSH1856" s="401"/>
      <c r="MSI1856" s="401"/>
      <c r="MSJ1856" s="401"/>
      <c r="MSK1856" s="401"/>
      <c r="MSL1856" s="401"/>
      <c r="MSM1856" s="401"/>
      <c r="MSN1856" s="401"/>
      <c r="MSO1856" s="401"/>
      <c r="MSP1856" s="401"/>
      <c r="MSQ1856" s="401"/>
      <c r="MSR1856" s="401"/>
      <c r="MSS1856" s="401"/>
      <c r="MST1856" s="401"/>
      <c r="MSU1856" s="401"/>
      <c r="MSV1856" s="401"/>
      <c r="MSW1856" s="401"/>
      <c r="MSX1856" s="401"/>
      <c r="MSY1856" s="401"/>
      <c r="MSZ1856" s="401"/>
      <c r="MTA1856" s="401"/>
      <c r="MTB1856" s="401"/>
      <c r="MTC1856" s="401"/>
      <c r="MTD1856" s="401"/>
      <c r="MTE1856" s="401"/>
      <c r="MTF1856" s="401"/>
      <c r="MTG1856" s="401"/>
      <c r="MTH1856" s="401"/>
      <c r="MTI1856" s="401"/>
      <c r="MTJ1856" s="401"/>
      <c r="MTK1856" s="401"/>
      <c r="MTL1856" s="401"/>
      <c r="MTM1856" s="401"/>
      <c r="MTN1856" s="401"/>
      <c r="MTO1856" s="401"/>
      <c r="MTP1856" s="401"/>
      <c r="MTQ1856" s="401"/>
      <c r="MTR1856" s="401"/>
      <c r="MTS1856" s="401"/>
      <c r="MTT1856" s="401"/>
      <c r="MTU1856" s="401"/>
      <c r="MTV1856" s="401"/>
      <c r="MTW1856" s="401"/>
      <c r="MTX1856" s="401"/>
      <c r="MTY1856" s="401"/>
      <c r="MTZ1856" s="401"/>
      <c r="MUA1856" s="401"/>
      <c r="MUB1856" s="401"/>
      <c r="MUC1856" s="401"/>
      <c r="MUD1856" s="401"/>
      <c r="MUE1856" s="401"/>
      <c r="MUF1856" s="401"/>
      <c r="MUG1856" s="401"/>
      <c r="MUH1856" s="401"/>
      <c r="MUI1856" s="401"/>
      <c r="MUJ1856" s="401"/>
      <c r="MUK1856" s="401"/>
      <c r="MUL1856" s="401"/>
      <c r="MUM1856" s="401"/>
      <c r="MUN1856" s="401"/>
      <c r="MUO1856" s="401"/>
      <c r="MUP1856" s="401"/>
      <c r="MUQ1856" s="401"/>
      <c r="MUR1856" s="401"/>
      <c r="MUS1856" s="401"/>
      <c r="MUT1856" s="401"/>
      <c r="MUU1856" s="401"/>
      <c r="MUV1856" s="401"/>
      <c r="MUW1856" s="401"/>
      <c r="MUX1856" s="401"/>
      <c r="MUY1856" s="401"/>
      <c r="MUZ1856" s="401"/>
      <c r="MVA1856" s="401"/>
      <c r="MVB1856" s="401"/>
      <c r="MVC1856" s="401"/>
      <c r="MVD1856" s="401"/>
      <c r="MVE1856" s="401"/>
      <c r="MVF1856" s="401"/>
      <c r="MVG1856" s="401"/>
      <c r="MVH1856" s="401"/>
      <c r="MVI1856" s="401"/>
      <c r="MVJ1856" s="401"/>
      <c r="MVK1856" s="401"/>
      <c r="MVL1856" s="401"/>
      <c r="MVM1856" s="401"/>
      <c r="MVN1856" s="401"/>
      <c r="MVO1856" s="401"/>
      <c r="MVP1856" s="401"/>
      <c r="MVQ1856" s="401"/>
      <c r="MVR1856" s="401"/>
      <c r="MVS1856" s="401"/>
      <c r="MVT1856" s="401"/>
      <c r="MVU1856" s="401"/>
      <c r="MVV1856" s="401"/>
      <c r="MVW1856" s="401"/>
      <c r="MVX1856" s="401"/>
      <c r="MVY1856" s="401"/>
      <c r="MVZ1856" s="401"/>
      <c r="MWA1856" s="401"/>
      <c r="MWB1856" s="401"/>
      <c r="MWC1856" s="401"/>
      <c r="MWD1856" s="401"/>
      <c r="MWE1856" s="401"/>
      <c r="MWF1856" s="401"/>
      <c r="MWG1856" s="401"/>
      <c r="MWH1856" s="401"/>
      <c r="MWI1856" s="401"/>
      <c r="MWJ1856" s="401"/>
      <c r="MWK1856" s="401"/>
      <c r="MWL1856" s="401"/>
      <c r="MWM1856" s="401"/>
      <c r="MWN1856" s="401"/>
      <c r="MWO1856" s="401"/>
      <c r="MWP1856" s="401"/>
      <c r="MWQ1856" s="401"/>
      <c r="MWR1856" s="401"/>
      <c r="MWS1856" s="401"/>
      <c r="MWT1856" s="401"/>
      <c r="MWU1856" s="401"/>
      <c r="MWV1856" s="401"/>
      <c r="MWW1856" s="401"/>
      <c r="MWX1856" s="401"/>
      <c r="MWY1856" s="401"/>
      <c r="MWZ1856" s="401"/>
      <c r="MXA1856" s="401"/>
      <c r="MXB1856" s="401"/>
      <c r="MXC1856" s="401"/>
      <c r="MXD1856" s="401"/>
      <c r="MXE1856" s="401"/>
      <c r="MXF1856" s="401"/>
      <c r="MXG1856" s="401"/>
      <c r="MXH1856" s="401"/>
      <c r="MXI1856" s="401"/>
      <c r="MXJ1856" s="401"/>
      <c r="MXK1856" s="401"/>
      <c r="MXL1856" s="401"/>
      <c r="MXM1856" s="401"/>
      <c r="MXN1856" s="401"/>
      <c r="MXO1856" s="401"/>
      <c r="MXP1856" s="401"/>
      <c r="MXQ1856" s="401"/>
      <c r="MXR1856" s="401"/>
      <c r="MXS1856" s="401"/>
      <c r="MXT1856" s="401"/>
      <c r="MXU1856" s="401"/>
      <c r="MXV1856" s="401"/>
      <c r="MXW1856" s="401"/>
      <c r="MXX1856" s="401"/>
      <c r="MXY1856" s="401"/>
      <c r="MXZ1856" s="401"/>
      <c r="MYA1856" s="401"/>
      <c r="MYB1856" s="401"/>
      <c r="MYC1856" s="401"/>
      <c r="MYD1856" s="401"/>
      <c r="MYE1856" s="401"/>
      <c r="MYF1856" s="401"/>
      <c r="MYG1856" s="401"/>
      <c r="MYH1856" s="401"/>
      <c r="MYI1856" s="401"/>
      <c r="MYJ1856" s="401"/>
      <c r="MYK1856" s="401"/>
      <c r="MYL1856" s="401"/>
      <c r="MYM1856" s="401"/>
      <c r="MYN1856" s="401"/>
      <c r="MYO1856" s="401"/>
      <c r="MYP1856" s="401"/>
      <c r="MYQ1856" s="401"/>
      <c r="MYR1856" s="401"/>
      <c r="MYS1856" s="401"/>
      <c r="MYT1856" s="401"/>
      <c r="MYU1856" s="401"/>
      <c r="MYV1856" s="401"/>
      <c r="MYW1856" s="401"/>
      <c r="MYX1856" s="401"/>
      <c r="MYY1856" s="401"/>
      <c r="MYZ1856" s="401"/>
      <c r="MZA1856" s="401"/>
      <c r="MZB1856" s="401"/>
      <c r="MZC1856" s="401"/>
      <c r="MZD1856" s="401"/>
      <c r="MZE1856" s="401"/>
      <c r="MZF1856" s="401"/>
      <c r="MZG1856" s="401"/>
      <c r="MZH1856" s="401"/>
      <c r="MZI1856" s="401"/>
      <c r="MZJ1856" s="401"/>
      <c r="MZK1856" s="401"/>
      <c r="MZL1856" s="401"/>
      <c r="MZM1856" s="401"/>
      <c r="MZN1856" s="401"/>
      <c r="MZO1856" s="401"/>
      <c r="MZP1856" s="401"/>
      <c r="MZQ1856" s="401"/>
      <c r="MZR1856" s="401"/>
      <c r="MZS1856" s="401"/>
      <c r="MZT1856" s="401"/>
      <c r="MZU1856" s="401"/>
      <c r="MZV1856" s="401"/>
      <c r="MZW1856" s="401"/>
      <c r="MZX1856" s="401"/>
      <c r="MZY1856" s="401"/>
      <c r="MZZ1856" s="401"/>
      <c r="NAA1856" s="401"/>
      <c r="NAB1856" s="401"/>
      <c r="NAC1856" s="401"/>
      <c r="NAD1856" s="401"/>
      <c r="NAE1856" s="401"/>
      <c r="NAF1856" s="401"/>
      <c r="NAG1856" s="401"/>
      <c r="NAH1856" s="401"/>
      <c r="NAI1856" s="401"/>
      <c r="NAJ1856" s="401"/>
      <c r="NAK1856" s="401"/>
      <c r="NAL1856" s="401"/>
      <c r="NAM1856" s="401"/>
      <c r="NAN1856" s="401"/>
      <c r="NAO1856" s="401"/>
      <c r="NAP1856" s="401"/>
      <c r="NAQ1856" s="401"/>
      <c r="NAR1856" s="401"/>
      <c r="NAS1856" s="401"/>
      <c r="NAT1856" s="401"/>
      <c r="NAU1856" s="401"/>
      <c r="NAV1856" s="401"/>
      <c r="NAW1856" s="401"/>
      <c r="NAX1856" s="401"/>
      <c r="NAY1856" s="401"/>
      <c r="NAZ1856" s="401"/>
      <c r="NBA1856" s="401"/>
      <c r="NBB1856" s="401"/>
      <c r="NBC1856" s="401"/>
      <c r="NBD1856" s="401"/>
      <c r="NBE1856" s="401"/>
      <c r="NBF1856" s="401"/>
      <c r="NBG1856" s="401"/>
      <c r="NBH1856" s="401"/>
      <c r="NBI1856" s="401"/>
      <c r="NBJ1856" s="401"/>
      <c r="NBK1856" s="401"/>
      <c r="NBL1856" s="401"/>
      <c r="NBM1856" s="401"/>
      <c r="NBN1856" s="401"/>
      <c r="NBO1856" s="401"/>
      <c r="NBP1856" s="401"/>
      <c r="NBQ1856" s="401"/>
      <c r="NBR1856" s="401"/>
      <c r="NBS1856" s="401"/>
      <c r="NBT1856" s="401"/>
      <c r="NBU1856" s="401"/>
      <c r="NBV1856" s="401"/>
      <c r="NBW1856" s="401"/>
      <c r="NBX1856" s="401"/>
      <c r="NBY1856" s="401"/>
      <c r="NBZ1856" s="401"/>
      <c r="NCA1856" s="401"/>
      <c r="NCB1856" s="401"/>
      <c r="NCC1856" s="401"/>
      <c r="NCD1856" s="401"/>
      <c r="NCE1856" s="401"/>
      <c r="NCF1856" s="401"/>
      <c r="NCG1856" s="401"/>
      <c r="NCH1856" s="401"/>
      <c r="NCI1856" s="401"/>
      <c r="NCJ1856" s="401"/>
      <c r="NCK1856" s="401"/>
      <c r="NCL1856" s="401"/>
      <c r="NCM1856" s="401"/>
      <c r="NCN1856" s="401"/>
      <c r="NCO1856" s="401"/>
      <c r="NCP1856" s="401"/>
      <c r="NCQ1856" s="401"/>
      <c r="NCR1856" s="401"/>
      <c r="NCS1856" s="401"/>
      <c r="NCT1856" s="401"/>
      <c r="NCU1856" s="401"/>
      <c r="NCV1856" s="401"/>
      <c r="NCW1856" s="401"/>
      <c r="NCX1856" s="401"/>
      <c r="NCY1856" s="401"/>
      <c r="NCZ1856" s="401"/>
      <c r="NDA1856" s="401"/>
      <c r="NDB1856" s="401"/>
      <c r="NDC1856" s="401"/>
      <c r="NDD1856" s="401"/>
      <c r="NDE1856" s="401"/>
      <c r="NDF1856" s="401"/>
      <c r="NDG1856" s="401"/>
      <c r="NDH1856" s="401"/>
      <c r="NDI1856" s="401"/>
      <c r="NDJ1856" s="401"/>
      <c r="NDK1856" s="401"/>
      <c r="NDL1856" s="401"/>
      <c r="NDM1856" s="401"/>
      <c r="NDN1856" s="401"/>
      <c r="NDO1856" s="401"/>
      <c r="NDP1856" s="401"/>
      <c r="NDQ1856" s="401"/>
      <c r="NDR1856" s="401"/>
      <c r="NDS1856" s="401"/>
      <c r="NDT1856" s="401"/>
      <c r="NDU1856" s="401"/>
      <c r="NDV1856" s="401"/>
      <c r="NDW1856" s="401"/>
      <c r="NDX1856" s="401"/>
      <c r="NDY1856" s="401"/>
      <c r="NDZ1856" s="401"/>
      <c r="NEA1856" s="401"/>
      <c r="NEB1856" s="401"/>
      <c r="NEC1856" s="401"/>
      <c r="NED1856" s="401"/>
      <c r="NEE1856" s="401"/>
      <c r="NEF1856" s="401"/>
      <c r="NEG1856" s="401"/>
      <c r="NEH1856" s="401"/>
      <c r="NEI1856" s="401"/>
      <c r="NEJ1856" s="401"/>
      <c r="NEK1856" s="401"/>
      <c r="NEL1856" s="401"/>
      <c r="NEM1856" s="401"/>
      <c r="NEN1856" s="401"/>
      <c r="NEO1856" s="401"/>
      <c r="NEP1856" s="401"/>
      <c r="NEQ1856" s="401"/>
      <c r="NER1856" s="401"/>
      <c r="NES1856" s="401"/>
      <c r="NET1856" s="401"/>
      <c r="NEU1856" s="401"/>
      <c r="NEV1856" s="401"/>
      <c r="NEW1856" s="401"/>
      <c r="NEX1856" s="401"/>
      <c r="NEY1856" s="401"/>
      <c r="NEZ1856" s="401"/>
      <c r="NFA1856" s="401"/>
      <c r="NFB1856" s="401"/>
      <c r="NFC1856" s="401"/>
      <c r="NFD1856" s="401"/>
      <c r="NFE1856" s="401"/>
      <c r="NFF1856" s="401"/>
      <c r="NFG1856" s="401"/>
      <c r="NFH1856" s="401"/>
      <c r="NFI1856" s="401"/>
      <c r="NFJ1856" s="401"/>
      <c r="NFK1856" s="401"/>
      <c r="NFL1856" s="401"/>
      <c r="NFM1856" s="401"/>
      <c r="NFN1856" s="401"/>
      <c r="NFO1856" s="401"/>
      <c r="NFP1856" s="401"/>
      <c r="NFQ1856" s="401"/>
      <c r="NFR1856" s="401"/>
      <c r="NFS1856" s="401"/>
      <c r="NFT1856" s="401"/>
      <c r="NFU1856" s="401"/>
      <c r="NFV1856" s="401"/>
      <c r="NFW1856" s="401"/>
      <c r="NFX1856" s="401"/>
      <c r="NFY1856" s="401"/>
      <c r="NFZ1856" s="401"/>
      <c r="NGA1856" s="401"/>
      <c r="NGB1856" s="401"/>
      <c r="NGC1856" s="401"/>
      <c r="NGD1856" s="401"/>
      <c r="NGE1856" s="401"/>
      <c r="NGF1856" s="401"/>
      <c r="NGG1856" s="401"/>
      <c r="NGH1856" s="401"/>
      <c r="NGI1856" s="401"/>
      <c r="NGJ1856" s="401"/>
      <c r="NGK1856" s="401"/>
      <c r="NGL1856" s="401"/>
      <c r="NGM1856" s="401"/>
      <c r="NGN1856" s="401"/>
      <c r="NGO1856" s="401"/>
      <c r="NGP1856" s="401"/>
      <c r="NGQ1856" s="401"/>
      <c r="NGR1856" s="401"/>
      <c r="NGS1856" s="401"/>
      <c r="NGT1856" s="401"/>
      <c r="NGU1856" s="401"/>
      <c r="NGV1856" s="401"/>
      <c r="NGW1856" s="401"/>
      <c r="NGX1856" s="401"/>
      <c r="NGY1856" s="401"/>
      <c r="NGZ1856" s="401"/>
      <c r="NHA1856" s="401"/>
      <c r="NHB1856" s="401"/>
      <c r="NHC1856" s="401"/>
      <c r="NHD1856" s="401"/>
      <c r="NHE1856" s="401"/>
      <c r="NHF1856" s="401"/>
      <c r="NHG1856" s="401"/>
      <c r="NHH1856" s="401"/>
      <c r="NHI1856" s="401"/>
      <c r="NHJ1856" s="401"/>
      <c r="NHK1856" s="401"/>
      <c r="NHL1856" s="401"/>
      <c r="NHM1856" s="401"/>
      <c r="NHN1856" s="401"/>
      <c r="NHO1856" s="401"/>
      <c r="NHP1856" s="401"/>
      <c r="NHQ1856" s="401"/>
      <c r="NHR1856" s="401"/>
      <c r="NHS1856" s="401"/>
      <c r="NHT1856" s="401"/>
      <c r="NHU1856" s="401"/>
      <c r="NHV1856" s="401"/>
      <c r="NHW1856" s="401"/>
      <c r="NHX1856" s="401"/>
      <c r="NHY1856" s="401"/>
      <c r="NHZ1856" s="401"/>
      <c r="NIA1856" s="401"/>
      <c r="NIB1856" s="401"/>
      <c r="NIC1856" s="401"/>
      <c r="NID1856" s="401"/>
      <c r="NIE1856" s="401"/>
      <c r="NIF1856" s="401"/>
      <c r="NIG1856" s="401"/>
      <c r="NIH1856" s="401"/>
      <c r="NII1856" s="401"/>
      <c r="NIJ1856" s="401"/>
      <c r="NIK1856" s="401"/>
      <c r="NIL1856" s="401"/>
      <c r="NIM1856" s="401"/>
      <c r="NIN1856" s="401"/>
      <c r="NIO1856" s="401"/>
      <c r="NIP1856" s="401"/>
      <c r="NIQ1856" s="401"/>
      <c r="NIR1856" s="401"/>
      <c r="NIS1856" s="401"/>
      <c r="NIT1856" s="401"/>
      <c r="NIU1856" s="401"/>
      <c r="NIV1856" s="401"/>
      <c r="NIW1856" s="401"/>
      <c r="NIX1856" s="401"/>
      <c r="NIY1856" s="401"/>
      <c r="NIZ1856" s="401"/>
      <c r="NJA1856" s="401"/>
      <c r="NJB1856" s="401"/>
      <c r="NJC1856" s="401"/>
      <c r="NJD1856" s="401"/>
      <c r="NJE1856" s="401"/>
      <c r="NJF1856" s="401"/>
      <c r="NJG1856" s="401"/>
      <c r="NJH1856" s="401"/>
      <c r="NJI1856" s="401"/>
      <c r="NJJ1856" s="401"/>
      <c r="NJK1856" s="401"/>
      <c r="NJL1856" s="401"/>
      <c r="NJM1856" s="401"/>
      <c r="NJN1856" s="401"/>
      <c r="NJO1856" s="401"/>
      <c r="NJP1856" s="401"/>
      <c r="NJQ1856" s="401"/>
      <c r="NJR1856" s="401"/>
      <c r="NJS1856" s="401"/>
      <c r="NJT1856" s="401"/>
      <c r="NJU1856" s="401"/>
      <c r="NJV1856" s="401"/>
      <c r="NJW1856" s="401"/>
      <c r="NJX1856" s="401"/>
      <c r="NJY1856" s="401"/>
      <c r="NJZ1856" s="401"/>
      <c r="NKA1856" s="401"/>
      <c r="NKB1856" s="401"/>
      <c r="NKC1856" s="401"/>
      <c r="NKD1856" s="401"/>
      <c r="NKE1856" s="401"/>
      <c r="NKF1856" s="401"/>
      <c r="NKG1856" s="401"/>
      <c r="NKH1856" s="401"/>
      <c r="NKI1856" s="401"/>
      <c r="NKJ1856" s="401"/>
      <c r="NKK1856" s="401"/>
      <c r="NKL1856" s="401"/>
      <c r="NKM1856" s="401"/>
      <c r="NKN1856" s="401"/>
      <c r="NKO1856" s="401"/>
      <c r="NKP1856" s="401"/>
      <c r="NKQ1856" s="401"/>
      <c r="NKR1856" s="401"/>
      <c r="NKS1856" s="401"/>
      <c r="NKT1856" s="401"/>
      <c r="NKU1856" s="401"/>
      <c r="NKV1856" s="401"/>
      <c r="NKW1856" s="401"/>
      <c r="NKX1856" s="401"/>
      <c r="NKY1856" s="401"/>
      <c r="NKZ1856" s="401"/>
      <c r="NLA1856" s="401"/>
      <c r="NLB1856" s="401"/>
      <c r="NLC1856" s="401"/>
      <c r="NLD1856" s="401"/>
      <c r="NLE1856" s="401"/>
      <c r="NLF1856" s="401"/>
      <c r="NLG1856" s="401"/>
      <c r="NLH1856" s="401"/>
      <c r="NLI1856" s="401"/>
      <c r="NLJ1856" s="401"/>
      <c r="NLK1856" s="401"/>
      <c r="NLL1856" s="401"/>
      <c r="NLM1856" s="401"/>
      <c r="NLN1856" s="401"/>
      <c r="NLO1856" s="401"/>
      <c r="NLP1856" s="401"/>
      <c r="NLQ1856" s="401"/>
      <c r="NLR1856" s="401"/>
      <c r="NLS1856" s="401"/>
      <c r="NLT1856" s="401"/>
      <c r="NLU1856" s="401"/>
      <c r="NLV1856" s="401"/>
      <c r="NLW1856" s="401"/>
      <c r="NLX1856" s="401"/>
      <c r="NLY1856" s="401"/>
      <c r="NLZ1856" s="401"/>
      <c r="NMA1856" s="401"/>
      <c r="NMB1856" s="401"/>
      <c r="NMC1856" s="401"/>
      <c r="NMD1856" s="401"/>
      <c r="NME1856" s="401"/>
      <c r="NMF1856" s="401"/>
      <c r="NMG1856" s="401"/>
      <c r="NMH1856" s="401"/>
      <c r="NMI1856" s="401"/>
      <c r="NMJ1856" s="401"/>
      <c r="NMK1856" s="401"/>
      <c r="NML1856" s="401"/>
      <c r="NMM1856" s="401"/>
      <c r="NMN1856" s="401"/>
      <c r="NMO1856" s="401"/>
      <c r="NMP1856" s="401"/>
      <c r="NMQ1856" s="401"/>
      <c r="NMR1856" s="401"/>
      <c r="NMS1856" s="401"/>
      <c r="NMT1856" s="401"/>
      <c r="NMU1856" s="401"/>
      <c r="NMV1856" s="401"/>
      <c r="NMW1856" s="401"/>
      <c r="NMX1856" s="401"/>
      <c r="NMY1856" s="401"/>
      <c r="NMZ1856" s="401"/>
      <c r="NNA1856" s="401"/>
      <c r="NNB1856" s="401"/>
      <c r="NNC1856" s="401"/>
      <c r="NND1856" s="401"/>
      <c r="NNE1856" s="401"/>
      <c r="NNF1856" s="401"/>
      <c r="NNG1856" s="401"/>
      <c r="NNH1856" s="401"/>
      <c r="NNI1856" s="401"/>
      <c r="NNJ1856" s="401"/>
      <c r="NNK1856" s="401"/>
      <c r="NNL1856" s="401"/>
      <c r="NNM1856" s="401"/>
      <c r="NNN1856" s="401"/>
      <c r="NNO1856" s="401"/>
      <c r="NNP1856" s="401"/>
      <c r="NNQ1856" s="401"/>
      <c r="NNR1856" s="401"/>
      <c r="NNS1856" s="401"/>
      <c r="NNT1856" s="401"/>
      <c r="NNU1856" s="401"/>
      <c r="NNV1856" s="401"/>
      <c r="NNW1856" s="401"/>
      <c r="NNX1856" s="401"/>
      <c r="NNY1856" s="401"/>
      <c r="NNZ1856" s="401"/>
      <c r="NOA1856" s="401"/>
      <c r="NOB1856" s="401"/>
      <c r="NOC1856" s="401"/>
      <c r="NOD1856" s="401"/>
      <c r="NOE1856" s="401"/>
      <c r="NOF1856" s="401"/>
      <c r="NOG1856" s="401"/>
      <c r="NOH1856" s="401"/>
      <c r="NOI1856" s="401"/>
      <c r="NOJ1856" s="401"/>
      <c r="NOK1856" s="401"/>
      <c r="NOL1856" s="401"/>
      <c r="NOM1856" s="401"/>
      <c r="NON1856" s="401"/>
      <c r="NOO1856" s="401"/>
      <c r="NOP1856" s="401"/>
      <c r="NOQ1856" s="401"/>
      <c r="NOR1856" s="401"/>
      <c r="NOS1856" s="401"/>
      <c r="NOT1856" s="401"/>
      <c r="NOU1856" s="401"/>
      <c r="NOV1856" s="401"/>
      <c r="NOW1856" s="401"/>
      <c r="NOX1856" s="401"/>
      <c r="NOY1856" s="401"/>
      <c r="NOZ1856" s="401"/>
      <c r="NPA1856" s="401"/>
      <c r="NPB1856" s="401"/>
      <c r="NPC1856" s="401"/>
      <c r="NPD1856" s="401"/>
      <c r="NPE1856" s="401"/>
      <c r="NPF1856" s="401"/>
      <c r="NPG1856" s="401"/>
      <c r="NPH1856" s="401"/>
      <c r="NPI1856" s="401"/>
      <c r="NPJ1856" s="401"/>
      <c r="NPK1856" s="401"/>
      <c r="NPL1856" s="401"/>
      <c r="NPM1856" s="401"/>
      <c r="NPN1856" s="401"/>
      <c r="NPO1856" s="401"/>
      <c r="NPP1856" s="401"/>
      <c r="NPQ1856" s="401"/>
      <c r="NPR1856" s="401"/>
      <c r="NPS1856" s="401"/>
      <c r="NPT1856" s="401"/>
      <c r="NPU1856" s="401"/>
      <c r="NPV1856" s="401"/>
      <c r="NPW1856" s="401"/>
      <c r="NPX1856" s="401"/>
      <c r="NPY1856" s="401"/>
      <c r="NPZ1856" s="401"/>
      <c r="NQA1856" s="401"/>
      <c r="NQB1856" s="401"/>
      <c r="NQC1856" s="401"/>
      <c r="NQD1856" s="401"/>
      <c r="NQE1856" s="401"/>
      <c r="NQF1856" s="401"/>
      <c r="NQG1856" s="401"/>
      <c r="NQH1856" s="401"/>
      <c r="NQI1856" s="401"/>
      <c r="NQJ1856" s="401"/>
      <c r="NQK1856" s="401"/>
      <c r="NQL1856" s="401"/>
      <c r="NQM1856" s="401"/>
      <c r="NQN1856" s="401"/>
      <c r="NQO1856" s="401"/>
      <c r="NQP1856" s="401"/>
      <c r="NQQ1856" s="401"/>
      <c r="NQR1856" s="401"/>
      <c r="NQS1856" s="401"/>
      <c r="NQT1856" s="401"/>
      <c r="NQU1856" s="401"/>
      <c r="NQV1856" s="401"/>
      <c r="NQW1856" s="401"/>
      <c r="NQX1856" s="401"/>
      <c r="NQY1856" s="401"/>
      <c r="NQZ1856" s="401"/>
      <c r="NRA1856" s="401"/>
      <c r="NRB1856" s="401"/>
      <c r="NRC1856" s="401"/>
      <c r="NRD1856" s="401"/>
      <c r="NRE1856" s="401"/>
      <c r="NRF1856" s="401"/>
      <c r="NRG1856" s="401"/>
      <c r="NRH1856" s="401"/>
      <c r="NRI1856" s="401"/>
      <c r="NRJ1856" s="401"/>
      <c r="NRK1856" s="401"/>
      <c r="NRL1856" s="401"/>
      <c r="NRM1856" s="401"/>
      <c r="NRN1856" s="401"/>
      <c r="NRO1856" s="401"/>
      <c r="NRP1856" s="401"/>
      <c r="NRQ1856" s="401"/>
      <c r="NRR1856" s="401"/>
      <c r="NRS1856" s="401"/>
      <c r="NRT1856" s="401"/>
      <c r="NRU1856" s="401"/>
      <c r="NRV1856" s="401"/>
      <c r="NRW1856" s="401"/>
      <c r="NRX1856" s="401"/>
      <c r="NRY1856" s="401"/>
      <c r="NRZ1856" s="401"/>
      <c r="NSA1856" s="401"/>
      <c r="NSB1856" s="401"/>
      <c r="NSC1856" s="401"/>
      <c r="NSD1856" s="401"/>
      <c r="NSE1856" s="401"/>
      <c r="NSF1856" s="401"/>
      <c r="NSG1856" s="401"/>
      <c r="NSH1856" s="401"/>
      <c r="NSI1856" s="401"/>
      <c r="NSJ1856" s="401"/>
      <c r="NSK1856" s="401"/>
      <c r="NSL1856" s="401"/>
      <c r="NSM1856" s="401"/>
      <c r="NSN1856" s="401"/>
      <c r="NSO1856" s="401"/>
      <c r="NSP1856" s="401"/>
      <c r="NSQ1856" s="401"/>
      <c r="NSR1856" s="401"/>
      <c r="NSS1856" s="401"/>
      <c r="NST1856" s="401"/>
      <c r="NSU1856" s="401"/>
      <c r="NSV1856" s="401"/>
      <c r="NSW1856" s="401"/>
      <c r="NSX1856" s="401"/>
      <c r="NSY1856" s="401"/>
      <c r="NSZ1856" s="401"/>
      <c r="NTA1856" s="401"/>
      <c r="NTB1856" s="401"/>
      <c r="NTC1856" s="401"/>
      <c r="NTD1856" s="401"/>
      <c r="NTE1856" s="401"/>
      <c r="NTF1856" s="401"/>
      <c r="NTG1856" s="401"/>
      <c r="NTH1856" s="401"/>
      <c r="NTI1856" s="401"/>
      <c r="NTJ1856" s="401"/>
      <c r="NTK1856" s="401"/>
      <c r="NTL1856" s="401"/>
      <c r="NTM1856" s="401"/>
      <c r="NTN1856" s="401"/>
      <c r="NTO1856" s="401"/>
      <c r="NTP1856" s="401"/>
      <c r="NTQ1856" s="401"/>
      <c r="NTR1856" s="401"/>
      <c r="NTS1856" s="401"/>
      <c r="NTT1856" s="401"/>
      <c r="NTU1856" s="401"/>
      <c r="NTV1856" s="401"/>
      <c r="NTW1856" s="401"/>
      <c r="NTX1856" s="401"/>
      <c r="NTY1856" s="401"/>
      <c r="NTZ1856" s="401"/>
      <c r="NUA1856" s="401"/>
      <c r="NUB1856" s="401"/>
      <c r="NUC1856" s="401"/>
      <c r="NUD1856" s="401"/>
      <c r="NUE1856" s="401"/>
      <c r="NUF1856" s="401"/>
      <c r="NUG1856" s="401"/>
      <c r="NUH1856" s="401"/>
      <c r="NUI1856" s="401"/>
      <c r="NUJ1856" s="401"/>
      <c r="NUK1856" s="401"/>
      <c r="NUL1856" s="401"/>
      <c r="NUM1856" s="401"/>
      <c r="NUN1856" s="401"/>
      <c r="NUO1856" s="401"/>
      <c r="NUP1856" s="401"/>
      <c r="NUQ1856" s="401"/>
      <c r="NUR1856" s="401"/>
      <c r="NUS1856" s="401"/>
      <c r="NUT1856" s="401"/>
      <c r="NUU1856" s="401"/>
      <c r="NUV1856" s="401"/>
      <c r="NUW1856" s="401"/>
      <c r="NUX1856" s="401"/>
      <c r="NUY1856" s="401"/>
      <c r="NUZ1856" s="401"/>
      <c r="NVA1856" s="401"/>
      <c r="NVB1856" s="401"/>
      <c r="NVC1856" s="401"/>
      <c r="NVD1856" s="401"/>
      <c r="NVE1856" s="401"/>
      <c r="NVF1856" s="401"/>
      <c r="NVG1856" s="401"/>
      <c r="NVH1856" s="401"/>
      <c r="NVI1856" s="401"/>
      <c r="NVJ1856" s="401"/>
      <c r="NVK1856" s="401"/>
      <c r="NVL1856" s="401"/>
      <c r="NVM1856" s="401"/>
      <c r="NVN1856" s="401"/>
      <c r="NVO1856" s="401"/>
      <c r="NVP1856" s="401"/>
      <c r="NVQ1856" s="401"/>
      <c r="NVR1856" s="401"/>
      <c r="NVS1856" s="401"/>
      <c r="NVT1856" s="401"/>
      <c r="NVU1856" s="401"/>
      <c r="NVV1856" s="401"/>
      <c r="NVW1856" s="401"/>
      <c r="NVX1856" s="401"/>
      <c r="NVY1856" s="401"/>
      <c r="NVZ1856" s="401"/>
      <c r="NWA1856" s="401"/>
      <c r="NWB1856" s="401"/>
      <c r="NWC1856" s="401"/>
      <c r="NWD1856" s="401"/>
      <c r="NWE1856" s="401"/>
      <c r="NWF1856" s="401"/>
      <c r="NWG1856" s="401"/>
      <c r="NWH1856" s="401"/>
      <c r="NWI1856" s="401"/>
      <c r="NWJ1856" s="401"/>
      <c r="NWK1856" s="401"/>
      <c r="NWL1856" s="401"/>
      <c r="NWM1856" s="401"/>
      <c r="NWN1856" s="401"/>
      <c r="NWO1856" s="401"/>
      <c r="NWP1856" s="401"/>
      <c r="NWQ1856" s="401"/>
      <c r="NWR1856" s="401"/>
      <c r="NWS1856" s="401"/>
      <c r="NWT1856" s="401"/>
      <c r="NWU1856" s="401"/>
      <c r="NWV1856" s="401"/>
      <c r="NWW1856" s="401"/>
      <c r="NWX1856" s="401"/>
      <c r="NWY1856" s="401"/>
      <c r="NWZ1856" s="401"/>
      <c r="NXA1856" s="401"/>
      <c r="NXB1856" s="401"/>
      <c r="NXC1856" s="401"/>
      <c r="NXD1856" s="401"/>
      <c r="NXE1856" s="401"/>
      <c r="NXF1856" s="401"/>
      <c r="NXG1856" s="401"/>
      <c r="NXH1856" s="401"/>
      <c r="NXI1856" s="401"/>
      <c r="NXJ1856" s="401"/>
      <c r="NXK1856" s="401"/>
      <c r="NXL1856" s="401"/>
      <c r="NXM1856" s="401"/>
      <c r="NXN1856" s="401"/>
      <c r="NXO1856" s="401"/>
      <c r="NXP1856" s="401"/>
      <c r="NXQ1856" s="401"/>
      <c r="NXR1856" s="401"/>
      <c r="NXS1856" s="401"/>
      <c r="NXT1856" s="401"/>
      <c r="NXU1856" s="401"/>
      <c r="NXV1856" s="401"/>
      <c r="NXW1856" s="401"/>
      <c r="NXX1856" s="401"/>
      <c r="NXY1856" s="401"/>
      <c r="NXZ1856" s="401"/>
      <c r="NYA1856" s="401"/>
      <c r="NYB1856" s="401"/>
      <c r="NYC1856" s="401"/>
      <c r="NYD1856" s="401"/>
      <c r="NYE1856" s="401"/>
      <c r="NYF1856" s="401"/>
      <c r="NYG1856" s="401"/>
      <c r="NYH1856" s="401"/>
      <c r="NYI1856" s="401"/>
      <c r="NYJ1856" s="401"/>
      <c r="NYK1856" s="401"/>
      <c r="NYL1856" s="401"/>
      <c r="NYM1856" s="401"/>
      <c r="NYN1856" s="401"/>
      <c r="NYO1856" s="401"/>
      <c r="NYP1856" s="401"/>
      <c r="NYQ1856" s="401"/>
      <c r="NYR1856" s="401"/>
      <c r="NYS1856" s="401"/>
      <c r="NYT1856" s="401"/>
      <c r="NYU1856" s="401"/>
      <c r="NYV1856" s="401"/>
      <c r="NYW1856" s="401"/>
      <c r="NYX1856" s="401"/>
      <c r="NYY1856" s="401"/>
      <c r="NYZ1856" s="401"/>
      <c r="NZA1856" s="401"/>
      <c r="NZB1856" s="401"/>
      <c r="NZC1856" s="401"/>
      <c r="NZD1856" s="401"/>
      <c r="NZE1856" s="401"/>
      <c r="NZF1856" s="401"/>
      <c r="NZG1856" s="401"/>
      <c r="NZH1856" s="401"/>
      <c r="NZI1856" s="401"/>
      <c r="NZJ1856" s="401"/>
      <c r="NZK1856" s="401"/>
      <c r="NZL1856" s="401"/>
      <c r="NZM1856" s="401"/>
      <c r="NZN1856" s="401"/>
      <c r="NZO1856" s="401"/>
      <c r="NZP1856" s="401"/>
      <c r="NZQ1856" s="401"/>
      <c r="NZR1856" s="401"/>
      <c r="NZS1856" s="401"/>
      <c r="NZT1856" s="401"/>
      <c r="NZU1856" s="401"/>
      <c r="NZV1856" s="401"/>
      <c r="NZW1856" s="401"/>
      <c r="NZX1856" s="401"/>
      <c r="NZY1856" s="401"/>
      <c r="NZZ1856" s="401"/>
      <c r="OAA1856" s="401"/>
      <c r="OAB1856" s="401"/>
      <c r="OAC1856" s="401"/>
      <c r="OAD1856" s="401"/>
      <c r="OAE1856" s="401"/>
      <c r="OAF1856" s="401"/>
      <c r="OAG1856" s="401"/>
      <c r="OAH1856" s="401"/>
      <c r="OAI1856" s="401"/>
      <c r="OAJ1856" s="401"/>
      <c r="OAK1856" s="401"/>
      <c r="OAL1856" s="401"/>
      <c r="OAM1856" s="401"/>
      <c r="OAN1856" s="401"/>
      <c r="OAO1856" s="401"/>
      <c r="OAP1856" s="401"/>
      <c r="OAQ1856" s="401"/>
      <c r="OAR1856" s="401"/>
      <c r="OAS1856" s="401"/>
      <c r="OAT1856" s="401"/>
      <c r="OAU1856" s="401"/>
      <c r="OAV1856" s="401"/>
      <c r="OAW1856" s="401"/>
      <c r="OAX1856" s="401"/>
      <c r="OAY1856" s="401"/>
      <c r="OAZ1856" s="401"/>
      <c r="OBA1856" s="401"/>
      <c r="OBB1856" s="401"/>
      <c r="OBC1856" s="401"/>
      <c r="OBD1856" s="401"/>
      <c r="OBE1856" s="401"/>
      <c r="OBF1856" s="401"/>
      <c r="OBG1856" s="401"/>
      <c r="OBH1856" s="401"/>
      <c r="OBI1856" s="401"/>
      <c r="OBJ1856" s="401"/>
      <c r="OBK1856" s="401"/>
      <c r="OBL1856" s="401"/>
      <c r="OBM1856" s="401"/>
      <c r="OBN1856" s="401"/>
      <c r="OBO1856" s="401"/>
      <c r="OBP1856" s="401"/>
      <c r="OBQ1856" s="401"/>
      <c r="OBR1856" s="401"/>
      <c r="OBS1856" s="401"/>
      <c r="OBT1856" s="401"/>
      <c r="OBU1856" s="401"/>
      <c r="OBV1856" s="401"/>
      <c r="OBW1856" s="401"/>
      <c r="OBX1856" s="401"/>
      <c r="OBY1856" s="401"/>
      <c r="OBZ1856" s="401"/>
      <c r="OCA1856" s="401"/>
      <c r="OCB1856" s="401"/>
      <c r="OCC1856" s="401"/>
      <c r="OCD1856" s="401"/>
      <c r="OCE1856" s="401"/>
      <c r="OCF1856" s="401"/>
      <c r="OCG1856" s="401"/>
      <c r="OCH1856" s="401"/>
      <c r="OCI1856" s="401"/>
      <c r="OCJ1856" s="401"/>
      <c r="OCK1856" s="401"/>
      <c r="OCL1856" s="401"/>
      <c r="OCM1856" s="401"/>
      <c r="OCN1856" s="401"/>
      <c r="OCO1856" s="401"/>
      <c r="OCP1856" s="401"/>
      <c r="OCQ1856" s="401"/>
      <c r="OCR1856" s="401"/>
      <c r="OCS1856" s="401"/>
      <c r="OCT1856" s="401"/>
      <c r="OCU1856" s="401"/>
      <c r="OCV1856" s="401"/>
      <c r="OCW1856" s="401"/>
      <c r="OCX1856" s="401"/>
      <c r="OCY1856" s="401"/>
      <c r="OCZ1856" s="401"/>
      <c r="ODA1856" s="401"/>
      <c r="ODB1856" s="401"/>
      <c r="ODC1856" s="401"/>
      <c r="ODD1856" s="401"/>
      <c r="ODE1856" s="401"/>
      <c r="ODF1856" s="401"/>
      <c r="ODG1856" s="401"/>
      <c r="ODH1856" s="401"/>
      <c r="ODI1856" s="401"/>
      <c r="ODJ1856" s="401"/>
      <c r="ODK1856" s="401"/>
      <c r="ODL1856" s="401"/>
      <c r="ODM1856" s="401"/>
      <c r="ODN1856" s="401"/>
      <c r="ODO1856" s="401"/>
      <c r="ODP1856" s="401"/>
      <c r="ODQ1856" s="401"/>
      <c r="ODR1856" s="401"/>
      <c r="ODS1856" s="401"/>
      <c r="ODT1856" s="401"/>
      <c r="ODU1856" s="401"/>
      <c r="ODV1856" s="401"/>
      <c r="ODW1856" s="401"/>
      <c r="ODX1856" s="401"/>
      <c r="ODY1856" s="401"/>
      <c r="ODZ1856" s="401"/>
      <c r="OEA1856" s="401"/>
      <c r="OEB1856" s="401"/>
      <c r="OEC1856" s="401"/>
      <c r="OED1856" s="401"/>
      <c r="OEE1856" s="401"/>
      <c r="OEF1856" s="401"/>
      <c r="OEG1856" s="401"/>
      <c r="OEH1856" s="401"/>
      <c r="OEI1856" s="401"/>
      <c r="OEJ1856" s="401"/>
      <c r="OEK1856" s="401"/>
      <c r="OEL1856" s="401"/>
      <c r="OEM1856" s="401"/>
      <c r="OEN1856" s="401"/>
      <c r="OEO1856" s="401"/>
      <c r="OEP1856" s="401"/>
      <c r="OEQ1856" s="401"/>
      <c r="OER1856" s="401"/>
      <c r="OES1856" s="401"/>
      <c r="OET1856" s="401"/>
      <c r="OEU1856" s="401"/>
      <c r="OEV1856" s="401"/>
      <c r="OEW1856" s="401"/>
      <c r="OEX1856" s="401"/>
      <c r="OEY1856" s="401"/>
      <c r="OEZ1856" s="401"/>
      <c r="OFA1856" s="401"/>
      <c r="OFB1856" s="401"/>
      <c r="OFC1856" s="401"/>
      <c r="OFD1856" s="401"/>
      <c r="OFE1856" s="401"/>
      <c r="OFF1856" s="401"/>
      <c r="OFG1856" s="401"/>
      <c r="OFH1856" s="401"/>
      <c r="OFI1856" s="401"/>
      <c r="OFJ1856" s="401"/>
      <c r="OFK1856" s="401"/>
      <c r="OFL1856" s="401"/>
      <c r="OFM1856" s="401"/>
      <c r="OFN1856" s="401"/>
      <c r="OFO1856" s="401"/>
      <c r="OFP1856" s="401"/>
      <c r="OFQ1856" s="401"/>
      <c r="OFR1856" s="401"/>
      <c r="OFS1856" s="401"/>
      <c r="OFT1856" s="401"/>
      <c r="OFU1856" s="401"/>
      <c r="OFV1856" s="401"/>
      <c r="OFW1856" s="401"/>
      <c r="OFX1856" s="401"/>
      <c r="OFY1856" s="401"/>
      <c r="OFZ1856" s="401"/>
      <c r="OGA1856" s="401"/>
      <c r="OGB1856" s="401"/>
      <c r="OGC1856" s="401"/>
      <c r="OGD1856" s="401"/>
      <c r="OGE1856" s="401"/>
      <c r="OGF1856" s="401"/>
      <c r="OGG1856" s="401"/>
      <c r="OGH1856" s="401"/>
      <c r="OGI1856" s="401"/>
      <c r="OGJ1856" s="401"/>
      <c r="OGK1856" s="401"/>
      <c r="OGL1856" s="401"/>
      <c r="OGM1856" s="401"/>
      <c r="OGN1856" s="401"/>
      <c r="OGO1856" s="401"/>
      <c r="OGP1856" s="401"/>
      <c r="OGQ1856" s="401"/>
      <c r="OGR1856" s="401"/>
      <c r="OGS1856" s="401"/>
      <c r="OGT1856" s="401"/>
      <c r="OGU1856" s="401"/>
      <c r="OGV1856" s="401"/>
      <c r="OGW1856" s="401"/>
      <c r="OGX1856" s="401"/>
      <c r="OGY1856" s="401"/>
      <c r="OGZ1856" s="401"/>
      <c r="OHA1856" s="401"/>
      <c r="OHB1856" s="401"/>
      <c r="OHC1856" s="401"/>
      <c r="OHD1856" s="401"/>
      <c r="OHE1856" s="401"/>
      <c r="OHF1856" s="401"/>
      <c r="OHG1856" s="401"/>
      <c r="OHH1856" s="401"/>
      <c r="OHI1856" s="401"/>
      <c r="OHJ1856" s="401"/>
      <c r="OHK1856" s="401"/>
      <c r="OHL1856" s="401"/>
      <c r="OHM1856" s="401"/>
      <c r="OHN1856" s="401"/>
      <c r="OHO1856" s="401"/>
      <c r="OHP1856" s="401"/>
      <c r="OHQ1856" s="401"/>
      <c r="OHR1856" s="401"/>
      <c r="OHS1856" s="401"/>
      <c r="OHT1856" s="401"/>
      <c r="OHU1856" s="401"/>
      <c r="OHV1856" s="401"/>
      <c r="OHW1856" s="401"/>
      <c r="OHX1856" s="401"/>
      <c r="OHY1856" s="401"/>
      <c r="OHZ1856" s="401"/>
      <c r="OIA1856" s="401"/>
      <c r="OIB1856" s="401"/>
      <c r="OIC1856" s="401"/>
      <c r="OID1856" s="401"/>
      <c r="OIE1856" s="401"/>
      <c r="OIF1856" s="401"/>
      <c r="OIG1856" s="401"/>
      <c r="OIH1856" s="401"/>
      <c r="OII1856" s="401"/>
      <c r="OIJ1856" s="401"/>
      <c r="OIK1856" s="401"/>
      <c r="OIL1856" s="401"/>
      <c r="OIM1856" s="401"/>
      <c r="OIN1856" s="401"/>
      <c r="OIO1856" s="401"/>
      <c r="OIP1856" s="401"/>
      <c r="OIQ1856" s="401"/>
      <c r="OIR1856" s="401"/>
      <c r="OIS1856" s="401"/>
      <c r="OIT1856" s="401"/>
      <c r="OIU1856" s="401"/>
      <c r="OIV1856" s="401"/>
      <c r="OIW1856" s="401"/>
      <c r="OIX1856" s="401"/>
      <c r="OIY1856" s="401"/>
      <c r="OIZ1856" s="401"/>
      <c r="OJA1856" s="401"/>
      <c r="OJB1856" s="401"/>
      <c r="OJC1856" s="401"/>
      <c r="OJD1856" s="401"/>
      <c r="OJE1856" s="401"/>
      <c r="OJF1856" s="401"/>
      <c r="OJG1856" s="401"/>
      <c r="OJH1856" s="401"/>
      <c r="OJI1856" s="401"/>
      <c r="OJJ1856" s="401"/>
      <c r="OJK1856" s="401"/>
      <c r="OJL1856" s="401"/>
      <c r="OJM1856" s="401"/>
      <c r="OJN1856" s="401"/>
      <c r="OJO1856" s="401"/>
      <c r="OJP1856" s="401"/>
      <c r="OJQ1856" s="401"/>
      <c r="OJR1856" s="401"/>
      <c r="OJS1856" s="401"/>
      <c r="OJT1856" s="401"/>
      <c r="OJU1856" s="401"/>
      <c r="OJV1856" s="401"/>
      <c r="OJW1856" s="401"/>
      <c r="OJX1856" s="401"/>
      <c r="OJY1856" s="401"/>
      <c r="OJZ1856" s="401"/>
      <c r="OKA1856" s="401"/>
      <c r="OKB1856" s="401"/>
      <c r="OKC1856" s="401"/>
      <c r="OKD1856" s="401"/>
      <c r="OKE1856" s="401"/>
      <c r="OKF1856" s="401"/>
      <c r="OKG1856" s="401"/>
      <c r="OKH1856" s="401"/>
      <c r="OKI1856" s="401"/>
      <c r="OKJ1856" s="401"/>
      <c r="OKK1856" s="401"/>
      <c r="OKL1856" s="401"/>
      <c r="OKM1856" s="401"/>
      <c r="OKN1856" s="401"/>
      <c r="OKO1856" s="401"/>
      <c r="OKP1856" s="401"/>
      <c r="OKQ1856" s="401"/>
      <c r="OKR1856" s="401"/>
      <c r="OKS1856" s="401"/>
      <c r="OKT1856" s="401"/>
      <c r="OKU1856" s="401"/>
      <c r="OKV1856" s="401"/>
      <c r="OKW1856" s="401"/>
      <c r="OKX1856" s="401"/>
      <c r="OKY1856" s="401"/>
      <c r="OKZ1856" s="401"/>
      <c r="OLA1856" s="401"/>
      <c r="OLB1856" s="401"/>
      <c r="OLC1856" s="401"/>
      <c r="OLD1856" s="401"/>
      <c r="OLE1856" s="401"/>
      <c r="OLF1856" s="401"/>
      <c r="OLG1856" s="401"/>
      <c r="OLH1856" s="401"/>
      <c r="OLI1856" s="401"/>
      <c r="OLJ1856" s="401"/>
      <c r="OLK1856" s="401"/>
      <c r="OLL1856" s="401"/>
      <c r="OLM1856" s="401"/>
      <c r="OLN1856" s="401"/>
      <c r="OLO1856" s="401"/>
      <c r="OLP1856" s="401"/>
      <c r="OLQ1856" s="401"/>
      <c r="OLR1856" s="401"/>
      <c r="OLS1856" s="401"/>
      <c r="OLT1856" s="401"/>
      <c r="OLU1856" s="401"/>
      <c r="OLV1856" s="401"/>
      <c r="OLW1856" s="401"/>
      <c r="OLX1856" s="401"/>
      <c r="OLY1856" s="401"/>
      <c r="OLZ1856" s="401"/>
      <c r="OMA1856" s="401"/>
      <c r="OMB1856" s="401"/>
      <c r="OMC1856" s="401"/>
      <c r="OMD1856" s="401"/>
      <c r="OME1856" s="401"/>
      <c r="OMF1856" s="401"/>
      <c r="OMG1856" s="401"/>
      <c r="OMH1856" s="401"/>
      <c r="OMI1856" s="401"/>
      <c r="OMJ1856" s="401"/>
      <c r="OMK1856" s="401"/>
      <c r="OML1856" s="401"/>
      <c r="OMM1856" s="401"/>
      <c r="OMN1856" s="401"/>
      <c r="OMO1856" s="401"/>
      <c r="OMP1856" s="401"/>
      <c r="OMQ1856" s="401"/>
      <c r="OMR1856" s="401"/>
      <c r="OMS1856" s="401"/>
      <c r="OMT1856" s="401"/>
      <c r="OMU1856" s="401"/>
      <c r="OMV1856" s="401"/>
      <c r="OMW1856" s="401"/>
      <c r="OMX1856" s="401"/>
      <c r="OMY1856" s="401"/>
      <c r="OMZ1856" s="401"/>
      <c r="ONA1856" s="401"/>
      <c r="ONB1856" s="401"/>
      <c r="ONC1856" s="401"/>
      <c r="OND1856" s="401"/>
      <c r="ONE1856" s="401"/>
      <c r="ONF1856" s="401"/>
      <c r="ONG1856" s="401"/>
      <c r="ONH1856" s="401"/>
      <c r="ONI1856" s="401"/>
      <c r="ONJ1856" s="401"/>
      <c r="ONK1856" s="401"/>
      <c r="ONL1856" s="401"/>
      <c r="ONM1856" s="401"/>
      <c r="ONN1856" s="401"/>
      <c r="ONO1856" s="401"/>
      <c r="ONP1856" s="401"/>
      <c r="ONQ1856" s="401"/>
      <c r="ONR1856" s="401"/>
      <c r="ONS1856" s="401"/>
      <c r="ONT1856" s="401"/>
      <c r="ONU1856" s="401"/>
      <c r="ONV1856" s="401"/>
      <c r="ONW1856" s="401"/>
      <c r="ONX1856" s="401"/>
      <c r="ONY1856" s="401"/>
      <c r="ONZ1856" s="401"/>
      <c r="OOA1856" s="401"/>
      <c r="OOB1856" s="401"/>
      <c r="OOC1856" s="401"/>
      <c r="OOD1856" s="401"/>
      <c r="OOE1856" s="401"/>
      <c r="OOF1856" s="401"/>
      <c r="OOG1856" s="401"/>
      <c r="OOH1856" s="401"/>
      <c r="OOI1856" s="401"/>
      <c r="OOJ1856" s="401"/>
      <c r="OOK1856" s="401"/>
      <c r="OOL1856" s="401"/>
      <c r="OOM1856" s="401"/>
      <c r="OON1856" s="401"/>
      <c r="OOO1856" s="401"/>
      <c r="OOP1856" s="401"/>
      <c r="OOQ1856" s="401"/>
      <c r="OOR1856" s="401"/>
      <c r="OOS1856" s="401"/>
      <c r="OOT1856" s="401"/>
      <c r="OOU1856" s="401"/>
      <c r="OOV1856" s="401"/>
      <c r="OOW1856" s="401"/>
      <c r="OOX1856" s="401"/>
      <c r="OOY1856" s="401"/>
      <c r="OOZ1856" s="401"/>
      <c r="OPA1856" s="401"/>
      <c r="OPB1856" s="401"/>
      <c r="OPC1856" s="401"/>
      <c r="OPD1856" s="401"/>
      <c r="OPE1856" s="401"/>
      <c r="OPF1856" s="401"/>
      <c r="OPG1856" s="401"/>
      <c r="OPH1856" s="401"/>
      <c r="OPI1856" s="401"/>
      <c r="OPJ1856" s="401"/>
      <c r="OPK1856" s="401"/>
      <c r="OPL1856" s="401"/>
      <c r="OPM1856" s="401"/>
      <c r="OPN1856" s="401"/>
      <c r="OPO1856" s="401"/>
      <c r="OPP1856" s="401"/>
      <c r="OPQ1856" s="401"/>
      <c r="OPR1856" s="401"/>
      <c r="OPS1856" s="401"/>
      <c r="OPT1856" s="401"/>
      <c r="OPU1856" s="401"/>
      <c r="OPV1856" s="401"/>
      <c r="OPW1856" s="401"/>
      <c r="OPX1856" s="401"/>
      <c r="OPY1856" s="401"/>
      <c r="OPZ1856" s="401"/>
      <c r="OQA1856" s="401"/>
      <c r="OQB1856" s="401"/>
      <c r="OQC1856" s="401"/>
      <c r="OQD1856" s="401"/>
      <c r="OQE1856" s="401"/>
      <c r="OQF1856" s="401"/>
      <c r="OQG1856" s="401"/>
      <c r="OQH1856" s="401"/>
      <c r="OQI1856" s="401"/>
      <c r="OQJ1856" s="401"/>
      <c r="OQK1856" s="401"/>
      <c r="OQL1856" s="401"/>
      <c r="OQM1856" s="401"/>
      <c r="OQN1856" s="401"/>
      <c r="OQO1856" s="401"/>
      <c r="OQP1856" s="401"/>
      <c r="OQQ1856" s="401"/>
      <c r="OQR1856" s="401"/>
      <c r="OQS1856" s="401"/>
      <c r="OQT1856" s="401"/>
      <c r="OQU1856" s="401"/>
      <c r="OQV1856" s="401"/>
      <c r="OQW1856" s="401"/>
      <c r="OQX1856" s="401"/>
      <c r="OQY1856" s="401"/>
      <c r="OQZ1856" s="401"/>
      <c r="ORA1856" s="401"/>
      <c r="ORB1856" s="401"/>
      <c r="ORC1856" s="401"/>
      <c r="ORD1856" s="401"/>
      <c r="ORE1856" s="401"/>
      <c r="ORF1856" s="401"/>
      <c r="ORG1856" s="401"/>
      <c r="ORH1856" s="401"/>
      <c r="ORI1856" s="401"/>
      <c r="ORJ1856" s="401"/>
      <c r="ORK1856" s="401"/>
      <c r="ORL1856" s="401"/>
      <c r="ORM1856" s="401"/>
      <c r="ORN1856" s="401"/>
      <c r="ORO1856" s="401"/>
      <c r="ORP1856" s="401"/>
      <c r="ORQ1856" s="401"/>
      <c r="ORR1856" s="401"/>
      <c r="ORS1856" s="401"/>
      <c r="ORT1856" s="401"/>
      <c r="ORU1856" s="401"/>
      <c r="ORV1856" s="401"/>
      <c r="ORW1856" s="401"/>
      <c r="ORX1856" s="401"/>
      <c r="ORY1856" s="401"/>
      <c r="ORZ1856" s="401"/>
      <c r="OSA1856" s="401"/>
      <c r="OSB1856" s="401"/>
      <c r="OSC1856" s="401"/>
      <c r="OSD1856" s="401"/>
      <c r="OSE1856" s="401"/>
      <c r="OSF1856" s="401"/>
      <c r="OSG1856" s="401"/>
      <c r="OSH1856" s="401"/>
      <c r="OSI1856" s="401"/>
      <c r="OSJ1856" s="401"/>
      <c r="OSK1856" s="401"/>
      <c r="OSL1856" s="401"/>
      <c r="OSM1856" s="401"/>
      <c r="OSN1856" s="401"/>
      <c r="OSO1856" s="401"/>
      <c r="OSP1856" s="401"/>
      <c r="OSQ1856" s="401"/>
      <c r="OSR1856" s="401"/>
      <c r="OSS1856" s="401"/>
      <c r="OST1856" s="401"/>
      <c r="OSU1856" s="401"/>
      <c r="OSV1856" s="401"/>
      <c r="OSW1856" s="401"/>
      <c r="OSX1856" s="401"/>
      <c r="OSY1856" s="401"/>
      <c r="OSZ1856" s="401"/>
      <c r="OTA1856" s="401"/>
      <c r="OTB1856" s="401"/>
      <c r="OTC1856" s="401"/>
      <c r="OTD1856" s="401"/>
      <c r="OTE1856" s="401"/>
      <c r="OTF1856" s="401"/>
      <c r="OTG1856" s="401"/>
      <c r="OTH1856" s="401"/>
      <c r="OTI1856" s="401"/>
      <c r="OTJ1856" s="401"/>
      <c r="OTK1856" s="401"/>
      <c r="OTL1856" s="401"/>
      <c r="OTM1856" s="401"/>
      <c r="OTN1856" s="401"/>
      <c r="OTO1856" s="401"/>
      <c r="OTP1856" s="401"/>
      <c r="OTQ1856" s="401"/>
      <c r="OTR1856" s="401"/>
      <c r="OTS1856" s="401"/>
      <c r="OTT1856" s="401"/>
      <c r="OTU1856" s="401"/>
      <c r="OTV1856" s="401"/>
      <c r="OTW1856" s="401"/>
      <c r="OTX1856" s="401"/>
      <c r="OTY1856" s="401"/>
      <c r="OTZ1856" s="401"/>
      <c r="OUA1856" s="401"/>
      <c r="OUB1856" s="401"/>
      <c r="OUC1856" s="401"/>
      <c r="OUD1856" s="401"/>
      <c r="OUE1856" s="401"/>
      <c r="OUF1856" s="401"/>
      <c r="OUG1856" s="401"/>
      <c r="OUH1856" s="401"/>
      <c r="OUI1856" s="401"/>
      <c r="OUJ1856" s="401"/>
      <c r="OUK1856" s="401"/>
      <c r="OUL1856" s="401"/>
      <c r="OUM1856" s="401"/>
      <c r="OUN1856" s="401"/>
      <c r="OUO1856" s="401"/>
      <c r="OUP1856" s="401"/>
      <c r="OUQ1856" s="401"/>
      <c r="OUR1856" s="401"/>
      <c r="OUS1856" s="401"/>
      <c r="OUT1856" s="401"/>
      <c r="OUU1856" s="401"/>
      <c r="OUV1856" s="401"/>
      <c r="OUW1856" s="401"/>
      <c r="OUX1856" s="401"/>
      <c r="OUY1856" s="401"/>
      <c r="OUZ1856" s="401"/>
      <c r="OVA1856" s="401"/>
      <c r="OVB1856" s="401"/>
      <c r="OVC1856" s="401"/>
      <c r="OVD1856" s="401"/>
      <c r="OVE1856" s="401"/>
      <c r="OVF1856" s="401"/>
      <c r="OVG1856" s="401"/>
      <c r="OVH1856" s="401"/>
      <c r="OVI1856" s="401"/>
      <c r="OVJ1856" s="401"/>
      <c r="OVK1856" s="401"/>
      <c r="OVL1856" s="401"/>
      <c r="OVM1856" s="401"/>
      <c r="OVN1856" s="401"/>
      <c r="OVO1856" s="401"/>
      <c r="OVP1856" s="401"/>
      <c r="OVQ1856" s="401"/>
      <c r="OVR1856" s="401"/>
      <c r="OVS1856" s="401"/>
      <c r="OVT1856" s="401"/>
      <c r="OVU1856" s="401"/>
      <c r="OVV1856" s="401"/>
      <c r="OVW1856" s="401"/>
      <c r="OVX1856" s="401"/>
      <c r="OVY1856" s="401"/>
      <c r="OVZ1856" s="401"/>
      <c r="OWA1856" s="401"/>
      <c r="OWB1856" s="401"/>
      <c r="OWC1856" s="401"/>
      <c r="OWD1856" s="401"/>
      <c r="OWE1856" s="401"/>
      <c r="OWF1856" s="401"/>
      <c r="OWG1856" s="401"/>
      <c r="OWH1856" s="401"/>
      <c r="OWI1856" s="401"/>
      <c r="OWJ1856" s="401"/>
      <c r="OWK1856" s="401"/>
      <c r="OWL1856" s="401"/>
      <c r="OWM1856" s="401"/>
      <c r="OWN1856" s="401"/>
      <c r="OWO1856" s="401"/>
      <c r="OWP1856" s="401"/>
      <c r="OWQ1856" s="401"/>
      <c r="OWR1856" s="401"/>
      <c r="OWS1856" s="401"/>
      <c r="OWT1856" s="401"/>
      <c r="OWU1856" s="401"/>
      <c r="OWV1856" s="401"/>
      <c r="OWW1856" s="401"/>
      <c r="OWX1856" s="401"/>
      <c r="OWY1856" s="401"/>
      <c r="OWZ1856" s="401"/>
      <c r="OXA1856" s="401"/>
      <c r="OXB1856" s="401"/>
      <c r="OXC1856" s="401"/>
      <c r="OXD1856" s="401"/>
      <c r="OXE1856" s="401"/>
      <c r="OXF1856" s="401"/>
      <c r="OXG1856" s="401"/>
      <c r="OXH1856" s="401"/>
      <c r="OXI1856" s="401"/>
      <c r="OXJ1856" s="401"/>
      <c r="OXK1856" s="401"/>
      <c r="OXL1856" s="401"/>
      <c r="OXM1856" s="401"/>
      <c r="OXN1856" s="401"/>
      <c r="OXO1856" s="401"/>
      <c r="OXP1856" s="401"/>
      <c r="OXQ1856" s="401"/>
      <c r="OXR1856" s="401"/>
      <c r="OXS1856" s="401"/>
      <c r="OXT1856" s="401"/>
      <c r="OXU1856" s="401"/>
      <c r="OXV1856" s="401"/>
      <c r="OXW1856" s="401"/>
      <c r="OXX1856" s="401"/>
      <c r="OXY1856" s="401"/>
      <c r="OXZ1856" s="401"/>
      <c r="OYA1856" s="401"/>
      <c r="OYB1856" s="401"/>
      <c r="OYC1856" s="401"/>
      <c r="OYD1856" s="401"/>
      <c r="OYE1856" s="401"/>
      <c r="OYF1856" s="401"/>
      <c r="OYG1856" s="401"/>
      <c r="OYH1856" s="401"/>
      <c r="OYI1856" s="401"/>
      <c r="OYJ1856" s="401"/>
      <c r="OYK1856" s="401"/>
      <c r="OYL1856" s="401"/>
      <c r="OYM1856" s="401"/>
      <c r="OYN1856" s="401"/>
      <c r="OYO1856" s="401"/>
      <c r="OYP1856" s="401"/>
      <c r="OYQ1856" s="401"/>
      <c r="OYR1856" s="401"/>
      <c r="OYS1856" s="401"/>
      <c r="OYT1856" s="401"/>
      <c r="OYU1856" s="401"/>
      <c r="OYV1856" s="401"/>
      <c r="OYW1856" s="401"/>
      <c r="OYX1856" s="401"/>
      <c r="OYY1856" s="401"/>
      <c r="OYZ1856" s="401"/>
      <c r="OZA1856" s="401"/>
      <c r="OZB1856" s="401"/>
      <c r="OZC1856" s="401"/>
      <c r="OZD1856" s="401"/>
      <c r="OZE1856" s="401"/>
      <c r="OZF1856" s="401"/>
      <c r="OZG1856" s="401"/>
      <c r="OZH1856" s="401"/>
      <c r="OZI1856" s="401"/>
      <c r="OZJ1856" s="401"/>
      <c r="OZK1856" s="401"/>
      <c r="OZL1856" s="401"/>
      <c r="OZM1856" s="401"/>
      <c r="OZN1856" s="401"/>
      <c r="OZO1856" s="401"/>
      <c r="OZP1856" s="401"/>
      <c r="OZQ1856" s="401"/>
      <c r="OZR1856" s="401"/>
      <c r="OZS1856" s="401"/>
      <c r="OZT1856" s="401"/>
      <c r="OZU1856" s="401"/>
      <c r="OZV1856" s="401"/>
      <c r="OZW1856" s="401"/>
      <c r="OZX1856" s="401"/>
      <c r="OZY1856" s="401"/>
      <c r="OZZ1856" s="401"/>
      <c r="PAA1856" s="401"/>
      <c r="PAB1856" s="401"/>
      <c r="PAC1856" s="401"/>
      <c r="PAD1856" s="401"/>
      <c r="PAE1856" s="401"/>
      <c r="PAF1856" s="401"/>
      <c r="PAG1856" s="401"/>
      <c r="PAH1856" s="401"/>
      <c r="PAI1856" s="401"/>
      <c r="PAJ1856" s="401"/>
      <c r="PAK1856" s="401"/>
      <c r="PAL1856" s="401"/>
      <c r="PAM1856" s="401"/>
      <c r="PAN1856" s="401"/>
      <c r="PAO1856" s="401"/>
      <c r="PAP1856" s="401"/>
      <c r="PAQ1856" s="401"/>
      <c r="PAR1856" s="401"/>
      <c r="PAS1856" s="401"/>
      <c r="PAT1856" s="401"/>
      <c r="PAU1856" s="401"/>
      <c r="PAV1856" s="401"/>
      <c r="PAW1856" s="401"/>
      <c r="PAX1856" s="401"/>
      <c r="PAY1856" s="401"/>
      <c r="PAZ1856" s="401"/>
      <c r="PBA1856" s="401"/>
      <c r="PBB1856" s="401"/>
      <c r="PBC1856" s="401"/>
      <c r="PBD1856" s="401"/>
      <c r="PBE1856" s="401"/>
      <c r="PBF1856" s="401"/>
      <c r="PBG1856" s="401"/>
      <c r="PBH1856" s="401"/>
      <c r="PBI1856" s="401"/>
      <c r="PBJ1856" s="401"/>
      <c r="PBK1856" s="401"/>
      <c r="PBL1856" s="401"/>
      <c r="PBM1856" s="401"/>
      <c r="PBN1856" s="401"/>
      <c r="PBO1856" s="401"/>
      <c r="PBP1856" s="401"/>
      <c r="PBQ1856" s="401"/>
      <c r="PBR1856" s="401"/>
      <c r="PBS1856" s="401"/>
      <c r="PBT1856" s="401"/>
      <c r="PBU1856" s="401"/>
      <c r="PBV1856" s="401"/>
      <c r="PBW1856" s="401"/>
      <c r="PBX1856" s="401"/>
      <c r="PBY1856" s="401"/>
      <c r="PBZ1856" s="401"/>
      <c r="PCA1856" s="401"/>
      <c r="PCB1856" s="401"/>
      <c r="PCC1856" s="401"/>
      <c r="PCD1856" s="401"/>
      <c r="PCE1856" s="401"/>
      <c r="PCF1856" s="401"/>
      <c r="PCG1856" s="401"/>
      <c r="PCH1856" s="401"/>
      <c r="PCI1856" s="401"/>
      <c r="PCJ1856" s="401"/>
      <c r="PCK1856" s="401"/>
      <c r="PCL1856" s="401"/>
      <c r="PCM1856" s="401"/>
      <c r="PCN1856" s="401"/>
      <c r="PCO1856" s="401"/>
      <c r="PCP1856" s="401"/>
      <c r="PCQ1856" s="401"/>
      <c r="PCR1856" s="401"/>
      <c r="PCS1856" s="401"/>
      <c r="PCT1856" s="401"/>
      <c r="PCU1856" s="401"/>
      <c r="PCV1856" s="401"/>
      <c r="PCW1856" s="401"/>
      <c r="PCX1856" s="401"/>
      <c r="PCY1856" s="401"/>
      <c r="PCZ1856" s="401"/>
      <c r="PDA1856" s="401"/>
      <c r="PDB1856" s="401"/>
      <c r="PDC1856" s="401"/>
      <c r="PDD1856" s="401"/>
      <c r="PDE1856" s="401"/>
      <c r="PDF1856" s="401"/>
      <c r="PDG1856" s="401"/>
      <c r="PDH1856" s="401"/>
      <c r="PDI1856" s="401"/>
      <c r="PDJ1856" s="401"/>
      <c r="PDK1856" s="401"/>
      <c r="PDL1856" s="401"/>
      <c r="PDM1856" s="401"/>
      <c r="PDN1856" s="401"/>
      <c r="PDO1856" s="401"/>
      <c r="PDP1856" s="401"/>
      <c r="PDQ1856" s="401"/>
      <c r="PDR1856" s="401"/>
      <c r="PDS1856" s="401"/>
      <c r="PDT1856" s="401"/>
      <c r="PDU1856" s="401"/>
      <c r="PDV1856" s="401"/>
      <c r="PDW1856" s="401"/>
      <c r="PDX1856" s="401"/>
      <c r="PDY1856" s="401"/>
      <c r="PDZ1856" s="401"/>
      <c r="PEA1856" s="401"/>
      <c r="PEB1856" s="401"/>
      <c r="PEC1856" s="401"/>
      <c r="PED1856" s="401"/>
      <c r="PEE1856" s="401"/>
      <c r="PEF1856" s="401"/>
      <c r="PEG1856" s="401"/>
      <c r="PEH1856" s="401"/>
      <c r="PEI1856" s="401"/>
      <c r="PEJ1856" s="401"/>
      <c r="PEK1856" s="401"/>
      <c r="PEL1856" s="401"/>
      <c r="PEM1856" s="401"/>
      <c r="PEN1856" s="401"/>
      <c r="PEO1856" s="401"/>
      <c r="PEP1856" s="401"/>
      <c r="PEQ1856" s="401"/>
      <c r="PER1856" s="401"/>
      <c r="PES1856" s="401"/>
      <c r="PET1856" s="401"/>
      <c r="PEU1856" s="401"/>
      <c r="PEV1856" s="401"/>
      <c r="PEW1856" s="401"/>
      <c r="PEX1856" s="401"/>
      <c r="PEY1856" s="401"/>
      <c r="PEZ1856" s="401"/>
      <c r="PFA1856" s="401"/>
      <c r="PFB1856" s="401"/>
      <c r="PFC1856" s="401"/>
      <c r="PFD1856" s="401"/>
      <c r="PFE1856" s="401"/>
      <c r="PFF1856" s="401"/>
      <c r="PFG1856" s="401"/>
      <c r="PFH1856" s="401"/>
      <c r="PFI1856" s="401"/>
      <c r="PFJ1856" s="401"/>
      <c r="PFK1856" s="401"/>
      <c r="PFL1856" s="401"/>
      <c r="PFM1856" s="401"/>
      <c r="PFN1856" s="401"/>
      <c r="PFO1856" s="401"/>
      <c r="PFP1856" s="401"/>
      <c r="PFQ1856" s="401"/>
      <c r="PFR1856" s="401"/>
      <c r="PFS1856" s="401"/>
      <c r="PFT1856" s="401"/>
      <c r="PFU1856" s="401"/>
      <c r="PFV1856" s="401"/>
      <c r="PFW1856" s="401"/>
      <c r="PFX1856" s="401"/>
      <c r="PFY1856" s="401"/>
      <c r="PFZ1856" s="401"/>
      <c r="PGA1856" s="401"/>
      <c r="PGB1856" s="401"/>
      <c r="PGC1856" s="401"/>
      <c r="PGD1856" s="401"/>
      <c r="PGE1856" s="401"/>
      <c r="PGF1856" s="401"/>
      <c r="PGG1856" s="401"/>
      <c r="PGH1856" s="401"/>
      <c r="PGI1856" s="401"/>
      <c r="PGJ1856" s="401"/>
      <c r="PGK1856" s="401"/>
      <c r="PGL1856" s="401"/>
      <c r="PGM1856" s="401"/>
      <c r="PGN1856" s="401"/>
      <c r="PGO1856" s="401"/>
      <c r="PGP1856" s="401"/>
      <c r="PGQ1856" s="401"/>
      <c r="PGR1856" s="401"/>
      <c r="PGS1856" s="401"/>
      <c r="PGT1856" s="401"/>
      <c r="PGU1856" s="401"/>
      <c r="PGV1856" s="401"/>
      <c r="PGW1856" s="401"/>
      <c r="PGX1856" s="401"/>
      <c r="PGY1856" s="401"/>
      <c r="PGZ1856" s="401"/>
      <c r="PHA1856" s="401"/>
      <c r="PHB1856" s="401"/>
      <c r="PHC1856" s="401"/>
      <c r="PHD1856" s="401"/>
      <c r="PHE1856" s="401"/>
      <c r="PHF1856" s="401"/>
      <c r="PHG1856" s="401"/>
      <c r="PHH1856" s="401"/>
      <c r="PHI1856" s="401"/>
      <c r="PHJ1856" s="401"/>
      <c r="PHK1856" s="401"/>
      <c r="PHL1856" s="401"/>
      <c r="PHM1856" s="401"/>
      <c r="PHN1856" s="401"/>
      <c r="PHO1856" s="401"/>
      <c r="PHP1856" s="401"/>
      <c r="PHQ1856" s="401"/>
      <c r="PHR1856" s="401"/>
      <c r="PHS1856" s="401"/>
      <c r="PHT1856" s="401"/>
      <c r="PHU1856" s="401"/>
      <c r="PHV1856" s="401"/>
      <c r="PHW1856" s="401"/>
      <c r="PHX1856" s="401"/>
      <c r="PHY1856" s="401"/>
      <c r="PHZ1856" s="401"/>
      <c r="PIA1856" s="401"/>
      <c r="PIB1856" s="401"/>
      <c r="PIC1856" s="401"/>
      <c r="PID1856" s="401"/>
      <c r="PIE1856" s="401"/>
      <c r="PIF1856" s="401"/>
      <c r="PIG1856" s="401"/>
      <c r="PIH1856" s="401"/>
      <c r="PII1856" s="401"/>
      <c r="PIJ1856" s="401"/>
      <c r="PIK1856" s="401"/>
      <c r="PIL1856" s="401"/>
      <c r="PIM1856" s="401"/>
      <c r="PIN1856" s="401"/>
      <c r="PIO1856" s="401"/>
      <c r="PIP1856" s="401"/>
      <c r="PIQ1856" s="401"/>
      <c r="PIR1856" s="401"/>
      <c r="PIS1856" s="401"/>
      <c r="PIT1856" s="401"/>
      <c r="PIU1856" s="401"/>
      <c r="PIV1856" s="401"/>
      <c r="PIW1856" s="401"/>
      <c r="PIX1856" s="401"/>
      <c r="PIY1856" s="401"/>
      <c r="PIZ1856" s="401"/>
      <c r="PJA1856" s="401"/>
      <c r="PJB1856" s="401"/>
      <c r="PJC1856" s="401"/>
      <c r="PJD1856" s="401"/>
      <c r="PJE1856" s="401"/>
      <c r="PJF1856" s="401"/>
      <c r="PJG1856" s="401"/>
      <c r="PJH1856" s="401"/>
      <c r="PJI1856" s="401"/>
      <c r="PJJ1856" s="401"/>
      <c r="PJK1856" s="401"/>
      <c r="PJL1856" s="401"/>
      <c r="PJM1856" s="401"/>
      <c r="PJN1856" s="401"/>
      <c r="PJO1856" s="401"/>
      <c r="PJP1856" s="401"/>
      <c r="PJQ1856" s="401"/>
      <c r="PJR1856" s="401"/>
      <c r="PJS1856" s="401"/>
      <c r="PJT1856" s="401"/>
      <c r="PJU1856" s="401"/>
      <c r="PJV1856" s="401"/>
      <c r="PJW1856" s="401"/>
      <c r="PJX1856" s="401"/>
      <c r="PJY1856" s="401"/>
      <c r="PJZ1856" s="401"/>
      <c r="PKA1856" s="401"/>
      <c r="PKB1856" s="401"/>
      <c r="PKC1856" s="401"/>
      <c r="PKD1856" s="401"/>
      <c r="PKE1856" s="401"/>
      <c r="PKF1856" s="401"/>
      <c r="PKG1856" s="401"/>
      <c r="PKH1856" s="401"/>
      <c r="PKI1856" s="401"/>
      <c r="PKJ1856" s="401"/>
      <c r="PKK1856" s="401"/>
      <c r="PKL1856" s="401"/>
      <c r="PKM1856" s="401"/>
      <c r="PKN1856" s="401"/>
      <c r="PKO1856" s="401"/>
      <c r="PKP1856" s="401"/>
      <c r="PKQ1856" s="401"/>
      <c r="PKR1856" s="401"/>
      <c r="PKS1856" s="401"/>
      <c r="PKT1856" s="401"/>
      <c r="PKU1856" s="401"/>
      <c r="PKV1856" s="401"/>
      <c r="PKW1856" s="401"/>
      <c r="PKX1856" s="401"/>
      <c r="PKY1856" s="401"/>
      <c r="PKZ1856" s="401"/>
      <c r="PLA1856" s="401"/>
      <c r="PLB1856" s="401"/>
      <c r="PLC1856" s="401"/>
      <c r="PLD1856" s="401"/>
      <c r="PLE1856" s="401"/>
      <c r="PLF1856" s="401"/>
      <c r="PLG1856" s="401"/>
      <c r="PLH1856" s="401"/>
      <c r="PLI1856" s="401"/>
      <c r="PLJ1856" s="401"/>
      <c r="PLK1856" s="401"/>
      <c r="PLL1856" s="401"/>
      <c r="PLM1856" s="401"/>
      <c r="PLN1856" s="401"/>
      <c r="PLO1856" s="401"/>
      <c r="PLP1856" s="401"/>
      <c r="PLQ1856" s="401"/>
      <c r="PLR1856" s="401"/>
      <c r="PLS1856" s="401"/>
      <c r="PLT1856" s="401"/>
      <c r="PLU1856" s="401"/>
      <c r="PLV1856" s="401"/>
      <c r="PLW1856" s="401"/>
      <c r="PLX1856" s="401"/>
      <c r="PLY1856" s="401"/>
      <c r="PLZ1856" s="401"/>
      <c r="PMA1856" s="401"/>
      <c r="PMB1856" s="401"/>
      <c r="PMC1856" s="401"/>
      <c r="PMD1856" s="401"/>
      <c r="PME1856" s="401"/>
      <c r="PMF1856" s="401"/>
      <c r="PMG1856" s="401"/>
      <c r="PMH1856" s="401"/>
      <c r="PMI1856" s="401"/>
      <c r="PMJ1856" s="401"/>
      <c r="PMK1856" s="401"/>
      <c r="PML1856" s="401"/>
      <c r="PMM1856" s="401"/>
      <c r="PMN1856" s="401"/>
      <c r="PMO1856" s="401"/>
      <c r="PMP1856" s="401"/>
      <c r="PMQ1856" s="401"/>
      <c r="PMR1856" s="401"/>
      <c r="PMS1856" s="401"/>
      <c r="PMT1856" s="401"/>
      <c r="PMU1856" s="401"/>
      <c r="PMV1856" s="401"/>
      <c r="PMW1856" s="401"/>
      <c r="PMX1856" s="401"/>
      <c r="PMY1856" s="401"/>
      <c r="PMZ1856" s="401"/>
      <c r="PNA1856" s="401"/>
      <c r="PNB1856" s="401"/>
      <c r="PNC1856" s="401"/>
      <c r="PND1856" s="401"/>
      <c r="PNE1856" s="401"/>
      <c r="PNF1856" s="401"/>
      <c r="PNG1856" s="401"/>
      <c r="PNH1856" s="401"/>
      <c r="PNI1856" s="401"/>
      <c r="PNJ1856" s="401"/>
      <c r="PNK1856" s="401"/>
      <c r="PNL1856" s="401"/>
      <c r="PNM1856" s="401"/>
      <c r="PNN1856" s="401"/>
      <c r="PNO1856" s="401"/>
      <c r="PNP1856" s="401"/>
      <c r="PNQ1856" s="401"/>
      <c r="PNR1856" s="401"/>
      <c r="PNS1856" s="401"/>
      <c r="PNT1856" s="401"/>
      <c r="PNU1856" s="401"/>
      <c r="PNV1856" s="401"/>
      <c r="PNW1856" s="401"/>
      <c r="PNX1856" s="401"/>
      <c r="PNY1856" s="401"/>
      <c r="PNZ1856" s="401"/>
      <c r="POA1856" s="401"/>
      <c r="POB1856" s="401"/>
      <c r="POC1856" s="401"/>
      <c r="POD1856" s="401"/>
      <c r="POE1856" s="401"/>
      <c r="POF1856" s="401"/>
      <c r="POG1856" s="401"/>
      <c r="POH1856" s="401"/>
      <c r="POI1856" s="401"/>
      <c r="POJ1856" s="401"/>
      <c r="POK1856" s="401"/>
      <c r="POL1856" s="401"/>
      <c r="POM1856" s="401"/>
      <c r="PON1856" s="401"/>
      <c r="POO1856" s="401"/>
      <c r="POP1856" s="401"/>
      <c r="POQ1856" s="401"/>
      <c r="POR1856" s="401"/>
      <c r="POS1856" s="401"/>
      <c r="POT1856" s="401"/>
      <c r="POU1856" s="401"/>
      <c r="POV1856" s="401"/>
      <c r="POW1856" s="401"/>
      <c r="POX1856" s="401"/>
      <c r="POY1856" s="401"/>
      <c r="POZ1856" s="401"/>
      <c r="PPA1856" s="401"/>
      <c r="PPB1856" s="401"/>
      <c r="PPC1856" s="401"/>
      <c r="PPD1856" s="401"/>
      <c r="PPE1856" s="401"/>
      <c r="PPF1856" s="401"/>
      <c r="PPG1856" s="401"/>
      <c r="PPH1856" s="401"/>
      <c r="PPI1856" s="401"/>
      <c r="PPJ1856" s="401"/>
      <c r="PPK1856" s="401"/>
      <c r="PPL1856" s="401"/>
      <c r="PPM1856" s="401"/>
      <c r="PPN1856" s="401"/>
      <c r="PPO1856" s="401"/>
      <c r="PPP1856" s="401"/>
      <c r="PPQ1856" s="401"/>
      <c r="PPR1856" s="401"/>
      <c r="PPS1856" s="401"/>
      <c r="PPT1856" s="401"/>
      <c r="PPU1856" s="401"/>
      <c r="PPV1856" s="401"/>
      <c r="PPW1856" s="401"/>
      <c r="PPX1856" s="401"/>
      <c r="PPY1856" s="401"/>
      <c r="PPZ1856" s="401"/>
      <c r="PQA1856" s="401"/>
      <c r="PQB1856" s="401"/>
      <c r="PQC1856" s="401"/>
      <c r="PQD1856" s="401"/>
      <c r="PQE1856" s="401"/>
      <c r="PQF1856" s="401"/>
      <c r="PQG1856" s="401"/>
      <c r="PQH1856" s="401"/>
      <c r="PQI1856" s="401"/>
      <c r="PQJ1856" s="401"/>
      <c r="PQK1856" s="401"/>
      <c r="PQL1856" s="401"/>
      <c r="PQM1856" s="401"/>
      <c r="PQN1856" s="401"/>
      <c r="PQO1856" s="401"/>
      <c r="PQP1856" s="401"/>
      <c r="PQQ1856" s="401"/>
      <c r="PQR1856" s="401"/>
      <c r="PQS1856" s="401"/>
      <c r="PQT1856" s="401"/>
      <c r="PQU1856" s="401"/>
      <c r="PQV1856" s="401"/>
      <c r="PQW1856" s="401"/>
      <c r="PQX1856" s="401"/>
      <c r="PQY1856" s="401"/>
      <c r="PQZ1856" s="401"/>
      <c r="PRA1856" s="401"/>
      <c r="PRB1856" s="401"/>
      <c r="PRC1856" s="401"/>
      <c r="PRD1856" s="401"/>
      <c r="PRE1856" s="401"/>
      <c r="PRF1856" s="401"/>
      <c r="PRG1856" s="401"/>
      <c r="PRH1856" s="401"/>
      <c r="PRI1856" s="401"/>
      <c r="PRJ1856" s="401"/>
      <c r="PRK1856" s="401"/>
      <c r="PRL1856" s="401"/>
      <c r="PRM1856" s="401"/>
      <c r="PRN1856" s="401"/>
      <c r="PRO1856" s="401"/>
      <c r="PRP1856" s="401"/>
      <c r="PRQ1856" s="401"/>
      <c r="PRR1856" s="401"/>
      <c r="PRS1856" s="401"/>
      <c r="PRT1856" s="401"/>
      <c r="PRU1856" s="401"/>
      <c r="PRV1856" s="401"/>
      <c r="PRW1856" s="401"/>
      <c r="PRX1856" s="401"/>
      <c r="PRY1856" s="401"/>
      <c r="PRZ1856" s="401"/>
      <c r="PSA1856" s="401"/>
      <c r="PSB1856" s="401"/>
      <c r="PSC1856" s="401"/>
      <c r="PSD1856" s="401"/>
      <c r="PSE1856" s="401"/>
      <c r="PSF1856" s="401"/>
      <c r="PSG1856" s="401"/>
      <c r="PSH1856" s="401"/>
      <c r="PSI1856" s="401"/>
      <c r="PSJ1856" s="401"/>
      <c r="PSK1856" s="401"/>
      <c r="PSL1856" s="401"/>
      <c r="PSM1856" s="401"/>
      <c r="PSN1856" s="401"/>
      <c r="PSO1856" s="401"/>
      <c r="PSP1856" s="401"/>
      <c r="PSQ1856" s="401"/>
      <c r="PSR1856" s="401"/>
      <c r="PSS1856" s="401"/>
      <c r="PST1856" s="401"/>
      <c r="PSU1856" s="401"/>
      <c r="PSV1856" s="401"/>
      <c r="PSW1856" s="401"/>
      <c r="PSX1856" s="401"/>
      <c r="PSY1856" s="401"/>
      <c r="PSZ1856" s="401"/>
      <c r="PTA1856" s="401"/>
      <c r="PTB1856" s="401"/>
      <c r="PTC1856" s="401"/>
      <c r="PTD1856" s="401"/>
      <c r="PTE1856" s="401"/>
      <c r="PTF1856" s="401"/>
      <c r="PTG1856" s="401"/>
      <c r="PTH1856" s="401"/>
      <c r="PTI1856" s="401"/>
      <c r="PTJ1856" s="401"/>
      <c r="PTK1856" s="401"/>
      <c r="PTL1856" s="401"/>
      <c r="PTM1856" s="401"/>
      <c r="PTN1856" s="401"/>
      <c r="PTO1856" s="401"/>
      <c r="PTP1856" s="401"/>
      <c r="PTQ1856" s="401"/>
      <c r="PTR1856" s="401"/>
      <c r="PTS1856" s="401"/>
      <c r="PTT1856" s="401"/>
      <c r="PTU1856" s="401"/>
      <c r="PTV1856" s="401"/>
      <c r="PTW1856" s="401"/>
      <c r="PTX1856" s="401"/>
      <c r="PTY1856" s="401"/>
      <c r="PTZ1856" s="401"/>
      <c r="PUA1856" s="401"/>
      <c r="PUB1856" s="401"/>
      <c r="PUC1856" s="401"/>
      <c r="PUD1856" s="401"/>
      <c r="PUE1856" s="401"/>
      <c r="PUF1856" s="401"/>
      <c r="PUG1856" s="401"/>
      <c r="PUH1856" s="401"/>
      <c r="PUI1856" s="401"/>
      <c r="PUJ1856" s="401"/>
      <c r="PUK1856" s="401"/>
      <c r="PUL1856" s="401"/>
      <c r="PUM1856" s="401"/>
      <c r="PUN1856" s="401"/>
      <c r="PUO1856" s="401"/>
      <c r="PUP1856" s="401"/>
      <c r="PUQ1856" s="401"/>
      <c r="PUR1856" s="401"/>
      <c r="PUS1856" s="401"/>
      <c r="PUT1856" s="401"/>
      <c r="PUU1856" s="401"/>
      <c r="PUV1856" s="401"/>
      <c r="PUW1856" s="401"/>
      <c r="PUX1856" s="401"/>
      <c r="PUY1856" s="401"/>
      <c r="PUZ1856" s="401"/>
      <c r="PVA1856" s="401"/>
      <c r="PVB1856" s="401"/>
      <c r="PVC1856" s="401"/>
      <c r="PVD1856" s="401"/>
      <c r="PVE1856" s="401"/>
      <c r="PVF1856" s="401"/>
      <c r="PVG1856" s="401"/>
      <c r="PVH1856" s="401"/>
      <c r="PVI1856" s="401"/>
      <c r="PVJ1856" s="401"/>
      <c r="PVK1856" s="401"/>
      <c r="PVL1856" s="401"/>
      <c r="PVM1856" s="401"/>
      <c r="PVN1856" s="401"/>
      <c r="PVO1856" s="401"/>
      <c r="PVP1856" s="401"/>
      <c r="PVQ1856" s="401"/>
      <c r="PVR1856" s="401"/>
      <c r="PVS1856" s="401"/>
      <c r="PVT1856" s="401"/>
      <c r="PVU1856" s="401"/>
      <c r="PVV1856" s="401"/>
      <c r="PVW1856" s="401"/>
      <c r="PVX1856" s="401"/>
      <c r="PVY1856" s="401"/>
      <c r="PVZ1856" s="401"/>
      <c r="PWA1856" s="401"/>
      <c r="PWB1856" s="401"/>
      <c r="PWC1856" s="401"/>
      <c r="PWD1856" s="401"/>
      <c r="PWE1856" s="401"/>
      <c r="PWF1856" s="401"/>
      <c r="PWG1856" s="401"/>
      <c r="PWH1856" s="401"/>
      <c r="PWI1856" s="401"/>
      <c r="PWJ1856" s="401"/>
      <c r="PWK1856" s="401"/>
      <c r="PWL1856" s="401"/>
      <c r="PWM1856" s="401"/>
      <c r="PWN1856" s="401"/>
      <c r="PWO1856" s="401"/>
      <c r="PWP1856" s="401"/>
      <c r="PWQ1856" s="401"/>
      <c r="PWR1856" s="401"/>
      <c r="PWS1856" s="401"/>
      <c r="PWT1856" s="401"/>
      <c r="PWU1856" s="401"/>
      <c r="PWV1856" s="401"/>
      <c r="PWW1856" s="401"/>
      <c r="PWX1856" s="401"/>
      <c r="PWY1856" s="401"/>
      <c r="PWZ1856" s="401"/>
      <c r="PXA1856" s="401"/>
      <c r="PXB1856" s="401"/>
      <c r="PXC1856" s="401"/>
      <c r="PXD1856" s="401"/>
      <c r="PXE1856" s="401"/>
      <c r="PXF1856" s="401"/>
      <c r="PXG1856" s="401"/>
      <c r="PXH1856" s="401"/>
      <c r="PXI1856" s="401"/>
      <c r="PXJ1856" s="401"/>
      <c r="PXK1856" s="401"/>
      <c r="PXL1856" s="401"/>
      <c r="PXM1856" s="401"/>
      <c r="PXN1856" s="401"/>
      <c r="PXO1856" s="401"/>
      <c r="PXP1856" s="401"/>
      <c r="PXQ1856" s="401"/>
      <c r="PXR1856" s="401"/>
      <c r="PXS1856" s="401"/>
      <c r="PXT1856" s="401"/>
      <c r="PXU1856" s="401"/>
      <c r="PXV1856" s="401"/>
      <c r="PXW1856" s="401"/>
      <c r="PXX1856" s="401"/>
      <c r="PXY1856" s="401"/>
      <c r="PXZ1856" s="401"/>
      <c r="PYA1856" s="401"/>
      <c r="PYB1856" s="401"/>
      <c r="PYC1856" s="401"/>
      <c r="PYD1856" s="401"/>
      <c r="PYE1856" s="401"/>
      <c r="PYF1856" s="401"/>
      <c r="PYG1856" s="401"/>
      <c r="PYH1856" s="401"/>
      <c r="PYI1856" s="401"/>
      <c r="PYJ1856" s="401"/>
      <c r="PYK1856" s="401"/>
      <c r="PYL1856" s="401"/>
      <c r="PYM1856" s="401"/>
      <c r="PYN1856" s="401"/>
      <c r="PYO1856" s="401"/>
      <c r="PYP1856" s="401"/>
      <c r="PYQ1856" s="401"/>
      <c r="PYR1856" s="401"/>
      <c r="PYS1856" s="401"/>
      <c r="PYT1856" s="401"/>
      <c r="PYU1856" s="401"/>
      <c r="PYV1856" s="401"/>
      <c r="PYW1856" s="401"/>
      <c r="PYX1856" s="401"/>
      <c r="PYY1856" s="401"/>
      <c r="PYZ1856" s="401"/>
      <c r="PZA1856" s="401"/>
      <c r="PZB1856" s="401"/>
      <c r="PZC1856" s="401"/>
      <c r="PZD1856" s="401"/>
      <c r="PZE1856" s="401"/>
      <c r="PZF1856" s="401"/>
      <c r="PZG1856" s="401"/>
      <c r="PZH1856" s="401"/>
      <c r="PZI1856" s="401"/>
      <c r="PZJ1856" s="401"/>
      <c r="PZK1856" s="401"/>
      <c r="PZL1856" s="401"/>
      <c r="PZM1856" s="401"/>
      <c r="PZN1856" s="401"/>
      <c r="PZO1856" s="401"/>
      <c r="PZP1856" s="401"/>
      <c r="PZQ1856" s="401"/>
      <c r="PZR1856" s="401"/>
      <c r="PZS1856" s="401"/>
      <c r="PZT1856" s="401"/>
      <c r="PZU1856" s="401"/>
      <c r="PZV1856" s="401"/>
      <c r="PZW1856" s="401"/>
      <c r="PZX1856" s="401"/>
      <c r="PZY1856" s="401"/>
      <c r="PZZ1856" s="401"/>
      <c r="QAA1856" s="401"/>
      <c r="QAB1856" s="401"/>
      <c r="QAC1856" s="401"/>
      <c r="QAD1856" s="401"/>
      <c r="QAE1856" s="401"/>
      <c r="QAF1856" s="401"/>
      <c r="QAG1856" s="401"/>
      <c r="QAH1856" s="401"/>
      <c r="QAI1856" s="401"/>
      <c r="QAJ1856" s="401"/>
      <c r="QAK1856" s="401"/>
      <c r="QAL1856" s="401"/>
      <c r="QAM1856" s="401"/>
      <c r="QAN1856" s="401"/>
      <c r="QAO1856" s="401"/>
      <c r="QAP1856" s="401"/>
      <c r="QAQ1856" s="401"/>
      <c r="QAR1856" s="401"/>
      <c r="QAS1856" s="401"/>
      <c r="QAT1856" s="401"/>
      <c r="QAU1856" s="401"/>
      <c r="QAV1856" s="401"/>
      <c r="QAW1856" s="401"/>
      <c r="QAX1856" s="401"/>
      <c r="QAY1856" s="401"/>
      <c r="QAZ1856" s="401"/>
      <c r="QBA1856" s="401"/>
      <c r="QBB1856" s="401"/>
      <c r="QBC1856" s="401"/>
      <c r="QBD1856" s="401"/>
      <c r="QBE1856" s="401"/>
      <c r="QBF1856" s="401"/>
      <c r="QBG1856" s="401"/>
      <c r="QBH1856" s="401"/>
      <c r="QBI1856" s="401"/>
      <c r="QBJ1856" s="401"/>
      <c r="QBK1856" s="401"/>
      <c r="QBL1856" s="401"/>
      <c r="QBM1856" s="401"/>
      <c r="QBN1856" s="401"/>
      <c r="QBO1856" s="401"/>
      <c r="QBP1856" s="401"/>
      <c r="QBQ1856" s="401"/>
      <c r="QBR1856" s="401"/>
      <c r="QBS1856" s="401"/>
      <c r="QBT1856" s="401"/>
      <c r="QBU1856" s="401"/>
      <c r="QBV1856" s="401"/>
      <c r="QBW1856" s="401"/>
      <c r="QBX1856" s="401"/>
      <c r="QBY1856" s="401"/>
      <c r="QBZ1856" s="401"/>
      <c r="QCA1856" s="401"/>
      <c r="QCB1856" s="401"/>
      <c r="QCC1856" s="401"/>
      <c r="QCD1856" s="401"/>
      <c r="QCE1856" s="401"/>
      <c r="QCF1856" s="401"/>
      <c r="QCG1856" s="401"/>
      <c r="QCH1856" s="401"/>
      <c r="QCI1856" s="401"/>
      <c r="QCJ1856" s="401"/>
      <c r="QCK1856" s="401"/>
      <c r="QCL1856" s="401"/>
      <c r="QCM1856" s="401"/>
      <c r="QCN1856" s="401"/>
      <c r="QCO1856" s="401"/>
      <c r="QCP1856" s="401"/>
      <c r="QCQ1856" s="401"/>
      <c r="QCR1856" s="401"/>
      <c r="QCS1856" s="401"/>
      <c r="QCT1856" s="401"/>
      <c r="QCU1856" s="401"/>
      <c r="QCV1856" s="401"/>
      <c r="QCW1856" s="401"/>
      <c r="QCX1856" s="401"/>
      <c r="QCY1856" s="401"/>
      <c r="QCZ1856" s="401"/>
      <c r="QDA1856" s="401"/>
      <c r="QDB1856" s="401"/>
      <c r="QDC1856" s="401"/>
      <c r="QDD1856" s="401"/>
      <c r="QDE1856" s="401"/>
      <c r="QDF1856" s="401"/>
      <c r="QDG1856" s="401"/>
      <c r="QDH1856" s="401"/>
      <c r="QDI1856" s="401"/>
      <c r="QDJ1856" s="401"/>
      <c r="QDK1856" s="401"/>
      <c r="QDL1856" s="401"/>
      <c r="QDM1856" s="401"/>
      <c r="QDN1856" s="401"/>
      <c r="QDO1856" s="401"/>
      <c r="QDP1856" s="401"/>
      <c r="QDQ1856" s="401"/>
      <c r="QDR1856" s="401"/>
      <c r="QDS1856" s="401"/>
      <c r="QDT1856" s="401"/>
      <c r="QDU1856" s="401"/>
      <c r="QDV1856" s="401"/>
      <c r="QDW1856" s="401"/>
      <c r="QDX1856" s="401"/>
      <c r="QDY1856" s="401"/>
      <c r="QDZ1856" s="401"/>
      <c r="QEA1856" s="401"/>
      <c r="QEB1856" s="401"/>
      <c r="QEC1856" s="401"/>
      <c r="QED1856" s="401"/>
      <c r="QEE1856" s="401"/>
      <c r="QEF1856" s="401"/>
      <c r="QEG1856" s="401"/>
      <c r="QEH1856" s="401"/>
      <c r="QEI1856" s="401"/>
      <c r="QEJ1856" s="401"/>
      <c r="QEK1856" s="401"/>
      <c r="QEL1856" s="401"/>
      <c r="QEM1856" s="401"/>
      <c r="QEN1856" s="401"/>
      <c r="QEO1856" s="401"/>
      <c r="QEP1856" s="401"/>
      <c r="QEQ1856" s="401"/>
      <c r="QER1856" s="401"/>
      <c r="QES1856" s="401"/>
      <c r="QET1856" s="401"/>
      <c r="QEU1856" s="401"/>
      <c r="QEV1856" s="401"/>
      <c r="QEW1856" s="401"/>
      <c r="QEX1856" s="401"/>
      <c r="QEY1856" s="401"/>
      <c r="QEZ1856" s="401"/>
      <c r="QFA1856" s="401"/>
      <c r="QFB1856" s="401"/>
      <c r="QFC1856" s="401"/>
      <c r="QFD1856" s="401"/>
      <c r="QFE1856" s="401"/>
      <c r="QFF1856" s="401"/>
      <c r="QFG1856" s="401"/>
      <c r="QFH1856" s="401"/>
      <c r="QFI1856" s="401"/>
      <c r="QFJ1856" s="401"/>
      <c r="QFK1856" s="401"/>
      <c r="QFL1856" s="401"/>
      <c r="QFM1856" s="401"/>
      <c r="QFN1856" s="401"/>
      <c r="QFO1856" s="401"/>
      <c r="QFP1856" s="401"/>
      <c r="QFQ1856" s="401"/>
      <c r="QFR1856" s="401"/>
      <c r="QFS1856" s="401"/>
      <c r="QFT1856" s="401"/>
      <c r="QFU1856" s="401"/>
      <c r="QFV1856" s="401"/>
      <c r="QFW1856" s="401"/>
      <c r="QFX1856" s="401"/>
      <c r="QFY1856" s="401"/>
      <c r="QFZ1856" s="401"/>
      <c r="QGA1856" s="401"/>
      <c r="QGB1856" s="401"/>
      <c r="QGC1856" s="401"/>
      <c r="QGD1856" s="401"/>
      <c r="QGE1856" s="401"/>
      <c r="QGF1856" s="401"/>
      <c r="QGG1856" s="401"/>
      <c r="QGH1856" s="401"/>
      <c r="QGI1856" s="401"/>
      <c r="QGJ1856" s="401"/>
      <c r="QGK1856" s="401"/>
      <c r="QGL1856" s="401"/>
      <c r="QGM1856" s="401"/>
      <c r="QGN1856" s="401"/>
      <c r="QGO1856" s="401"/>
      <c r="QGP1856" s="401"/>
      <c r="QGQ1856" s="401"/>
      <c r="QGR1856" s="401"/>
      <c r="QGS1856" s="401"/>
      <c r="QGT1856" s="401"/>
      <c r="QGU1856" s="401"/>
      <c r="QGV1856" s="401"/>
      <c r="QGW1856" s="401"/>
      <c r="QGX1856" s="401"/>
      <c r="QGY1856" s="401"/>
      <c r="QGZ1856" s="401"/>
      <c r="QHA1856" s="401"/>
      <c r="QHB1856" s="401"/>
      <c r="QHC1856" s="401"/>
      <c r="QHD1856" s="401"/>
      <c r="QHE1856" s="401"/>
      <c r="QHF1856" s="401"/>
      <c r="QHG1856" s="401"/>
      <c r="QHH1856" s="401"/>
      <c r="QHI1856" s="401"/>
      <c r="QHJ1856" s="401"/>
      <c r="QHK1856" s="401"/>
      <c r="QHL1856" s="401"/>
      <c r="QHM1856" s="401"/>
      <c r="QHN1856" s="401"/>
      <c r="QHO1856" s="401"/>
      <c r="QHP1856" s="401"/>
      <c r="QHQ1856" s="401"/>
      <c r="QHR1856" s="401"/>
      <c r="QHS1856" s="401"/>
      <c r="QHT1856" s="401"/>
      <c r="QHU1856" s="401"/>
      <c r="QHV1856" s="401"/>
      <c r="QHW1856" s="401"/>
      <c r="QHX1856" s="401"/>
      <c r="QHY1856" s="401"/>
      <c r="QHZ1856" s="401"/>
      <c r="QIA1856" s="401"/>
      <c r="QIB1856" s="401"/>
      <c r="QIC1856" s="401"/>
      <c r="QID1856" s="401"/>
      <c r="QIE1856" s="401"/>
      <c r="QIF1856" s="401"/>
      <c r="QIG1856" s="401"/>
      <c r="QIH1856" s="401"/>
      <c r="QII1856" s="401"/>
      <c r="QIJ1856" s="401"/>
      <c r="QIK1856" s="401"/>
      <c r="QIL1856" s="401"/>
      <c r="QIM1856" s="401"/>
      <c r="QIN1856" s="401"/>
      <c r="QIO1856" s="401"/>
      <c r="QIP1856" s="401"/>
      <c r="QIQ1856" s="401"/>
      <c r="QIR1856" s="401"/>
      <c r="QIS1856" s="401"/>
      <c r="QIT1856" s="401"/>
      <c r="QIU1856" s="401"/>
      <c r="QIV1856" s="401"/>
      <c r="QIW1856" s="401"/>
      <c r="QIX1856" s="401"/>
      <c r="QIY1856" s="401"/>
      <c r="QIZ1856" s="401"/>
      <c r="QJA1856" s="401"/>
      <c r="QJB1856" s="401"/>
      <c r="QJC1856" s="401"/>
      <c r="QJD1856" s="401"/>
      <c r="QJE1856" s="401"/>
      <c r="QJF1856" s="401"/>
      <c r="QJG1856" s="401"/>
      <c r="QJH1856" s="401"/>
      <c r="QJI1856" s="401"/>
      <c r="QJJ1856" s="401"/>
      <c r="QJK1856" s="401"/>
      <c r="QJL1856" s="401"/>
      <c r="QJM1856" s="401"/>
      <c r="QJN1856" s="401"/>
      <c r="QJO1856" s="401"/>
      <c r="QJP1856" s="401"/>
      <c r="QJQ1856" s="401"/>
      <c r="QJR1856" s="401"/>
      <c r="QJS1856" s="401"/>
      <c r="QJT1856" s="401"/>
      <c r="QJU1856" s="401"/>
      <c r="QJV1856" s="401"/>
      <c r="QJW1856" s="401"/>
      <c r="QJX1856" s="401"/>
      <c r="QJY1856" s="401"/>
      <c r="QJZ1856" s="401"/>
      <c r="QKA1856" s="401"/>
      <c r="QKB1856" s="401"/>
      <c r="QKC1856" s="401"/>
      <c r="QKD1856" s="401"/>
      <c r="QKE1856" s="401"/>
      <c r="QKF1856" s="401"/>
      <c r="QKG1856" s="401"/>
      <c r="QKH1856" s="401"/>
      <c r="QKI1856" s="401"/>
      <c r="QKJ1856" s="401"/>
      <c r="QKK1856" s="401"/>
      <c r="QKL1856" s="401"/>
      <c r="QKM1856" s="401"/>
      <c r="QKN1856" s="401"/>
      <c r="QKO1856" s="401"/>
      <c r="QKP1856" s="401"/>
      <c r="QKQ1856" s="401"/>
      <c r="QKR1856" s="401"/>
      <c r="QKS1856" s="401"/>
      <c r="QKT1856" s="401"/>
      <c r="QKU1856" s="401"/>
      <c r="QKV1856" s="401"/>
      <c r="QKW1856" s="401"/>
      <c r="QKX1856" s="401"/>
      <c r="QKY1856" s="401"/>
      <c r="QKZ1856" s="401"/>
      <c r="QLA1856" s="401"/>
      <c r="QLB1856" s="401"/>
      <c r="QLC1856" s="401"/>
      <c r="QLD1856" s="401"/>
      <c r="QLE1856" s="401"/>
      <c r="QLF1856" s="401"/>
      <c r="QLG1856" s="401"/>
      <c r="QLH1856" s="401"/>
      <c r="QLI1856" s="401"/>
      <c r="QLJ1856" s="401"/>
      <c r="QLK1856" s="401"/>
      <c r="QLL1856" s="401"/>
      <c r="QLM1856" s="401"/>
      <c r="QLN1856" s="401"/>
      <c r="QLO1856" s="401"/>
      <c r="QLP1856" s="401"/>
      <c r="QLQ1856" s="401"/>
      <c r="QLR1856" s="401"/>
      <c r="QLS1856" s="401"/>
      <c r="QLT1856" s="401"/>
      <c r="QLU1856" s="401"/>
      <c r="QLV1856" s="401"/>
      <c r="QLW1856" s="401"/>
      <c r="QLX1856" s="401"/>
      <c r="QLY1856" s="401"/>
      <c r="QLZ1856" s="401"/>
      <c r="QMA1856" s="401"/>
      <c r="QMB1856" s="401"/>
      <c r="QMC1856" s="401"/>
      <c r="QMD1856" s="401"/>
      <c r="QME1856" s="401"/>
      <c r="QMF1856" s="401"/>
      <c r="QMG1856" s="401"/>
      <c r="QMH1856" s="401"/>
      <c r="QMI1856" s="401"/>
      <c r="QMJ1856" s="401"/>
      <c r="QMK1856" s="401"/>
      <c r="QML1856" s="401"/>
      <c r="QMM1856" s="401"/>
      <c r="QMN1856" s="401"/>
      <c r="QMO1856" s="401"/>
      <c r="QMP1856" s="401"/>
      <c r="QMQ1856" s="401"/>
      <c r="QMR1856" s="401"/>
      <c r="QMS1856" s="401"/>
      <c r="QMT1856" s="401"/>
      <c r="QMU1856" s="401"/>
      <c r="QMV1856" s="401"/>
      <c r="QMW1856" s="401"/>
      <c r="QMX1856" s="401"/>
      <c r="QMY1856" s="401"/>
      <c r="QMZ1856" s="401"/>
      <c r="QNA1856" s="401"/>
      <c r="QNB1856" s="401"/>
      <c r="QNC1856" s="401"/>
      <c r="QND1856" s="401"/>
      <c r="QNE1856" s="401"/>
      <c r="QNF1856" s="401"/>
      <c r="QNG1856" s="401"/>
      <c r="QNH1856" s="401"/>
      <c r="QNI1856" s="401"/>
      <c r="QNJ1856" s="401"/>
      <c r="QNK1856" s="401"/>
      <c r="QNL1856" s="401"/>
      <c r="QNM1856" s="401"/>
      <c r="QNN1856" s="401"/>
      <c r="QNO1856" s="401"/>
      <c r="QNP1856" s="401"/>
      <c r="QNQ1856" s="401"/>
      <c r="QNR1856" s="401"/>
      <c r="QNS1856" s="401"/>
      <c r="QNT1856" s="401"/>
      <c r="QNU1856" s="401"/>
      <c r="QNV1856" s="401"/>
      <c r="QNW1856" s="401"/>
      <c r="QNX1856" s="401"/>
      <c r="QNY1856" s="401"/>
      <c r="QNZ1856" s="401"/>
      <c r="QOA1856" s="401"/>
      <c r="QOB1856" s="401"/>
      <c r="QOC1856" s="401"/>
      <c r="QOD1856" s="401"/>
      <c r="QOE1856" s="401"/>
      <c r="QOF1856" s="401"/>
      <c r="QOG1856" s="401"/>
      <c r="QOH1856" s="401"/>
      <c r="QOI1856" s="401"/>
      <c r="QOJ1856" s="401"/>
      <c r="QOK1856" s="401"/>
      <c r="QOL1856" s="401"/>
      <c r="QOM1856" s="401"/>
      <c r="QON1856" s="401"/>
      <c r="QOO1856" s="401"/>
      <c r="QOP1856" s="401"/>
      <c r="QOQ1856" s="401"/>
      <c r="QOR1856" s="401"/>
      <c r="QOS1856" s="401"/>
      <c r="QOT1856" s="401"/>
      <c r="QOU1856" s="401"/>
      <c r="QOV1856" s="401"/>
      <c r="QOW1856" s="401"/>
      <c r="QOX1856" s="401"/>
      <c r="QOY1856" s="401"/>
      <c r="QOZ1856" s="401"/>
      <c r="QPA1856" s="401"/>
      <c r="QPB1856" s="401"/>
      <c r="QPC1856" s="401"/>
      <c r="QPD1856" s="401"/>
      <c r="QPE1856" s="401"/>
      <c r="QPF1856" s="401"/>
      <c r="QPG1856" s="401"/>
      <c r="QPH1856" s="401"/>
      <c r="QPI1856" s="401"/>
      <c r="QPJ1856" s="401"/>
      <c r="QPK1856" s="401"/>
      <c r="QPL1856" s="401"/>
      <c r="QPM1856" s="401"/>
      <c r="QPN1856" s="401"/>
      <c r="QPO1856" s="401"/>
      <c r="QPP1856" s="401"/>
      <c r="QPQ1856" s="401"/>
      <c r="QPR1856" s="401"/>
      <c r="QPS1856" s="401"/>
      <c r="QPT1856" s="401"/>
      <c r="QPU1856" s="401"/>
      <c r="QPV1856" s="401"/>
      <c r="QPW1856" s="401"/>
      <c r="QPX1856" s="401"/>
      <c r="QPY1856" s="401"/>
      <c r="QPZ1856" s="401"/>
      <c r="QQA1856" s="401"/>
      <c r="QQB1856" s="401"/>
      <c r="QQC1856" s="401"/>
      <c r="QQD1856" s="401"/>
      <c r="QQE1856" s="401"/>
      <c r="QQF1856" s="401"/>
      <c r="QQG1856" s="401"/>
      <c r="QQH1856" s="401"/>
      <c r="QQI1856" s="401"/>
      <c r="QQJ1856" s="401"/>
      <c r="QQK1856" s="401"/>
      <c r="QQL1856" s="401"/>
      <c r="QQM1856" s="401"/>
      <c r="QQN1856" s="401"/>
      <c r="QQO1856" s="401"/>
      <c r="QQP1856" s="401"/>
      <c r="QQQ1856" s="401"/>
      <c r="QQR1856" s="401"/>
      <c r="QQS1856" s="401"/>
      <c r="QQT1856" s="401"/>
      <c r="QQU1856" s="401"/>
      <c r="QQV1856" s="401"/>
      <c r="QQW1856" s="401"/>
      <c r="QQX1856" s="401"/>
      <c r="QQY1856" s="401"/>
      <c r="QQZ1856" s="401"/>
      <c r="QRA1856" s="401"/>
      <c r="QRB1856" s="401"/>
      <c r="QRC1856" s="401"/>
      <c r="QRD1856" s="401"/>
      <c r="QRE1856" s="401"/>
      <c r="QRF1856" s="401"/>
      <c r="QRG1856" s="401"/>
      <c r="QRH1856" s="401"/>
      <c r="QRI1856" s="401"/>
      <c r="QRJ1856" s="401"/>
      <c r="QRK1856" s="401"/>
      <c r="QRL1856" s="401"/>
      <c r="QRM1856" s="401"/>
      <c r="QRN1856" s="401"/>
      <c r="QRO1856" s="401"/>
      <c r="QRP1856" s="401"/>
      <c r="QRQ1856" s="401"/>
      <c r="QRR1856" s="401"/>
      <c r="QRS1856" s="401"/>
      <c r="QRT1856" s="401"/>
      <c r="QRU1856" s="401"/>
      <c r="QRV1856" s="401"/>
      <c r="QRW1856" s="401"/>
      <c r="QRX1856" s="401"/>
      <c r="QRY1856" s="401"/>
      <c r="QRZ1856" s="401"/>
      <c r="QSA1856" s="401"/>
      <c r="QSB1856" s="401"/>
      <c r="QSC1856" s="401"/>
      <c r="QSD1856" s="401"/>
      <c r="QSE1856" s="401"/>
      <c r="QSF1856" s="401"/>
      <c r="QSG1856" s="401"/>
      <c r="QSH1856" s="401"/>
      <c r="QSI1856" s="401"/>
      <c r="QSJ1856" s="401"/>
      <c r="QSK1856" s="401"/>
      <c r="QSL1856" s="401"/>
      <c r="QSM1856" s="401"/>
      <c r="QSN1856" s="401"/>
      <c r="QSO1856" s="401"/>
      <c r="QSP1856" s="401"/>
      <c r="QSQ1856" s="401"/>
      <c r="QSR1856" s="401"/>
      <c r="QSS1856" s="401"/>
      <c r="QST1856" s="401"/>
      <c r="QSU1856" s="401"/>
      <c r="QSV1856" s="401"/>
      <c r="QSW1856" s="401"/>
      <c r="QSX1856" s="401"/>
      <c r="QSY1856" s="401"/>
      <c r="QSZ1856" s="401"/>
      <c r="QTA1856" s="401"/>
      <c r="QTB1856" s="401"/>
      <c r="QTC1856" s="401"/>
      <c r="QTD1856" s="401"/>
      <c r="QTE1856" s="401"/>
      <c r="QTF1856" s="401"/>
      <c r="QTG1856" s="401"/>
      <c r="QTH1856" s="401"/>
      <c r="QTI1856" s="401"/>
      <c r="QTJ1856" s="401"/>
      <c r="QTK1856" s="401"/>
      <c r="QTL1856" s="401"/>
      <c r="QTM1856" s="401"/>
      <c r="QTN1856" s="401"/>
      <c r="QTO1856" s="401"/>
      <c r="QTP1856" s="401"/>
      <c r="QTQ1856" s="401"/>
      <c r="QTR1856" s="401"/>
      <c r="QTS1856" s="401"/>
      <c r="QTT1856" s="401"/>
      <c r="QTU1856" s="401"/>
      <c r="QTV1856" s="401"/>
      <c r="QTW1856" s="401"/>
      <c r="QTX1856" s="401"/>
      <c r="QTY1856" s="401"/>
      <c r="QTZ1856" s="401"/>
      <c r="QUA1856" s="401"/>
      <c r="QUB1856" s="401"/>
      <c r="QUC1856" s="401"/>
      <c r="QUD1856" s="401"/>
      <c r="QUE1856" s="401"/>
      <c r="QUF1856" s="401"/>
      <c r="QUG1856" s="401"/>
      <c r="QUH1856" s="401"/>
      <c r="QUI1856" s="401"/>
      <c r="QUJ1856" s="401"/>
      <c r="QUK1856" s="401"/>
      <c r="QUL1856" s="401"/>
      <c r="QUM1856" s="401"/>
      <c r="QUN1856" s="401"/>
      <c r="QUO1856" s="401"/>
      <c r="QUP1856" s="401"/>
      <c r="QUQ1856" s="401"/>
      <c r="QUR1856" s="401"/>
      <c r="QUS1856" s="401"/>
      <c r="QUT1856" s="401"/>
      <c r="QUU1856" s="401"/>
      <c r="QUV1856" s="401"/>
      <c r="QUW1856" s="401"/>
      <c r="QUX1856" s="401"/>
      <c r="QUY1856" s="401"/>
      <c r="QUZ1856" s="401"/>
      <c r="QVA1856" s="401"/>
      <c r="QVB1856" s="401"/>
      <c r="QVC1856" s="401"/>
      <c r="QVD1856" s="401"/>
      <c r="QVE1856" s="401"/>
      <c r="QVF1856" s="401"/>
      <c r="QVG1856" s="401"/>
      <c r="QVH1856" s="401"/>
      <c r="QVI1856" s="401"/>
      <c r="QVJ1856" s="401"/>
      <c r="QVK1856" s="401"/>
      <c r="QVL1856" s="401"/>
      <c r="QVM1856" s="401"/>
      <c r="QVN1856" s="401"/>
      <c r="QVO1856" s="401"/>
      <c r="QVP1856" s="401"/>
      <c r="QVQ1856" s="401"/>
      <c r="QVR1856" s="401"/>
      <c r="QVS1856" s="401"/>
      <c r="QVT1856" s="401"/>
      <c r="QVU1856" s="401"/>
      <c r="QVV1856" s="401"/>
      <c r="QVW1856" s="401"/>
      <c r="QVX1856" s="401"/>
      <c r="QVY1856" s="401"/>
      <c r="QVZ1856" s="401"/>
      <c r="QWA1856" s="401"/>
      <c r="QWB1856" s="401"/>
      <c r="QWC1856" s="401"/>
      <c r="QWD1856" s="401"/>
      <c r="QWE1856" s="401"/>
      <c r="QWF1856" s="401"/>
      <c r="QWG1856" s="401"/>
      <c r="QWH1856" s="401"/>
      <c r="QWI1856" s="401"/>
      <c r="QWJ1856" s="401"/>
      <c r="QWK1856" s="401"/>
      <c r="QWL1856" s="401"/>
      <c r="QWM1856" s="401"/>
      <c r="QWN1856" s="401"/>
      <c r="QWO1856" s="401"/>
      <c r="QWP1856" s="401"/>
      <c r="QWQ1856" s="401"/>
      <c r="QWR1856" s="401"/>
      <c r="QWS1856" s="401"/>
      <c r="QWT1856" s="401"/>
      <c r="QWU1856" s="401"/>
      <c r="QWV1856" s="401"/>
      <c r="QWW1856" s="401"/>
      <c r="QWX1856" s="401"/>
      <c r="QWY1856" s="401"/>
      <c r="QWZ1856" s="401"/>
      <c r="QXA1856" s="401"/>
      <c r="QXB1856" s="401"/>
      <c r="QXC1856" s="401"/>
      <c r="QXD1856" s="401"/>
      <c r="QXE1856" s="401"/>
      <c r="QXF1856" s="401"/>
      <c r="QXG1856" s="401"/>
      <c r="QXH1856" s="401"/>
      <c r="QXI1856" s="401"/>
      <c r="QXJ1856" s="401"/>
      <c r="QXK1856" s="401"/>
      <c r="QXL1856" s="401"/>
      <c r="QXM1856" s="401"/>
      <c r="QXN1856" s="401"/>
      <c r="QXO1856" s="401"/>
      <c r="QXP1856" s="401"/>
      <c r="QXQ1856" s="401"/>
      <c r="QXR1856" s="401"/>
      <c r="QXS1856" s="401"/>
      <c r="QXT1856" s="401"/>
      <c r="QXU1856" s="401"/>
      <c r="QXV1856" s="401"/>
      <c r="QXW1856" s="401"/>
      <c r="QXX1856" s="401"/>
      <c r="QXY1856" s="401"/>
      <c r="QXZ1856" s="401"/>
      <c r="QYA1856" s="401"/>
      <c r="QYB1856" s="401"/>
      <c r="QYC1856" s="401"/>
      <c r="QYD1856" s="401"/>
      <c r="QYE1856" s="401"/>
      <c r="QYF1856" s="401"/>
      <c r="QYG1856" s="401"/>
      <c r="QYH1856" s="401"/>
      <c r="QYI1856" s="401"/>
      <c r="QYJ1856" s="401"/>
      <c r="QYK1856" s="401"/>
      <c r="QYL1856" s="401"/>
      <c r="QYM1856" s="401"/>
      <c r="QYN1856" s="401"/>
      <c r="QYO1856" s="401"/>
      <c r="QYP1856" s="401"/>
      <c r="QYQ1856" s="401"/>
      <c r="QYR1856" s="401"/>
      <c r="QYS1856" s="401"/>
      <c r="QYT1856" s="401"/>
      <c r="QYU1856" s="401"/>
      <c r="QYV1856" s="401"/>
      <c r="QYW1856" s="401"/>
      <c r="QYX1856" s="401"/>
      <c r="QYY1856" s="401"/>
      <c r="QYZ1856" s="401"/>
      <c r="QZA1856" s="401"/>
      <c r="QZB1856" s="401"/>
      <c r="QZC1856" s="401"/>
      <c r="QZD1856" s="401"/>
      <c r="QZE1856" s="401"/>
      <c r="QZF1856" s="401"/>
      <c r="QZG1856" s="401"/>
      <c r="QZH1856" s="401"/>
      <c r="QZI1856" s="401"/>
      <c r="QZJ1856" s="401"/>
      <c r="QZK1856" s="401"/>
      <c r="QZL1856" s="401"/>
      <c r="QZM1856" s="401"/>
      <c r="QZN1856" s="401"/>
      <c r="QZO1856" s="401"/>
      <c r="QZP1856" s="401"/>
      <c r="QZQ1856" s="401"/>
      <c r="QZR1856" s="401"/>
      <c r="QZS1856" s="401"/>
      <c r="QZT1856" s="401"/>
      <c r="QZU1856" s="401"/>
      <c r="QZV1856" s="401"/>
      <c r="QZW1856" s="401"/>
      <c r="QZX1856" s="401"/>
      <c r="QZY1856" s="401"/>
      <c r="QZZ1856" s="401"/>
      <c r="RAA1856" s="401"/>
      <c r="RAB1856" s="401"/>
      <c r="RAC1856" s="401"/>
      <c r="RAD1856" s="401"/>
      <c r="RAE1856" s="401"/>
      <c r="RAF1856" s="401"/>
      <c r="RAG1856" s="401"/>
      <c r="RAH1856" s="401"/>
      <c r="RAI1856" s="401"/>
      <c r="RAJ1856" s="401"/>
      <c r="RAK1856" s="401"/>
      <c r="RAL1856" s="401"/>
      <c r="RAM1856" s="401"/>
      <c r="RAN1856" s="401"/>
      <c r="RAO1856" s="401"/>
      <c r="RAP1856" s="401"/>
      <c r="RAQ1856" s="401"/>
      <c r="RAR1856" s="401"/>
      <c r="RAS1856" s="401"/>
      <c r="RAT1856" s="401"/>
      <c r="RAU1856" s="401"/>
      <c r="RAV1856" s="401"/>
      <c r="RAW1856" s="401"/>
      <c r="RAX1856" s="401"/>
      <c r="RAY1856" s="401"/>
      <c r="RAZ1856" s="401"/>
      <c r="RBA1856" s="401"/>
      <c r="RBB1856" s="401"/>
      <c r="RBC1856" s="401"/>
      <c r="RBD1856" s="401"/>
      <c r="RBE1856" s="401"/>
      <c r="RBF1856" s="401"/>
      <c r="RBG1856" s="401"/>
      <c r="RBH1856" s="401"/>
      <c r="RBI1856" s="401"/>
      <c r="RBJ1856" s="401"/>
      <c r="RBK1856" s="401"/>
      <c r="RBL1856" s="401"/>
      <c r="RBM1856" s="401"/>
      <c r="RBN1856" s="401"/>
      <c r="RBO1856" s="401"/>
      <c r="RBP1856" s="401"/>
      <c r="RBQ1856" s="401"/>
      <c r="RBR1856" s="401"/>
      <c r="RBS1856" s="401"/>
      <c r="RBT1856" s="401"/>
      <c r="RBU1856" s="401"/>
      <c r="RBV1856" s="401"/>
      <c r="RBW1856" s="401"/>
      <c r="RBX1856" s="401"/>
      <c r="RBY1856" s="401"/>
      <c r="RBZ1856" s="401"/>
      <c r="RCA1856" s="401"/>
      <c r="RCB1856" s="401"/>
      <c r="RCC1856" s="401"/>
      <c r="RCD1856" s="401"/>
      <c r="RCE1856" s="401"/>
      <c r="RCF1856" s="401"/>
      <c r="RCG1856" s="401"/>
      <c r="RCH1856" s="401"/>
      <c r="RCI1856" s="401"/>
      <c r="RCJ1856" s="401"/>
      <c r="RCK1856" s="401"/>
      <c r="RCL1856" s="401"/>
      <c r="RCM1856" s="401"/>
      <c r="RCN1856" s="401"/>
      <c r="RCO1856" s="401"/>
      <c r="RCP1856" s="401"/>
      <c r="RCQ1856" s="401"/>
      <c r="RCR1856" s="401"/>
      <c r="RCS1856" s="401"/>
      <c r="RCT1856" s="401"/>
      <c r="RCU1856" s="401"/>
      <c r="RCV1856" s="401"/>
      <c r="RCW1856" s="401"/>
      <c r="RCX1856" s="401"/>
      <c r="RCY1856" s="401"/>
      <c r="RCZ1856" s="401"/>
      <c r="RDA1856" s="401"/>
      <c r="RDB1856" s="401"/>
      <c r="RDC1856" s="401"/>
      <c r="RDD1856" s="401"/>
      <c r="RDE1856" s="401"/>
      <c r="RDF1856" s="401"/>
      <c r="RDG1856" s="401"/>
      <c r="RDH1856" s="401"/>
      <c r="RDI1856" s="401"/>
      <c r="RDJ1856" s="401"/>
      <c r="RDK1856" s="401"/>
      <c r="RDL1856" s="401"/>
      <c r="RDM1856" s="401"/>
      <c r="RDN1856" s="401"/>
      <c r="RDO1856" s="401"/>
      <c r="RDP1856" s="401"/>
      <c r="RDQ1856" s="401"/>
      <c r="RDR1856" s="401"/>
      <c r="RDS1856" s="401"/>
      <c r="RDT1856" s="401"/>
      <c r="RDU1856" s="401"/>
      <c r="RDV1856" s="401"/>
      <c r="RDW1856" s="401"/>
      <c r="RDX1856" s="401"/>
      <c r="RDY1856" s="401"/>
      <c r="RDZ1856" s="401"/>
      <c r="REA1856" s="401"/>
      <c r="REB1856" s="401"/>
      <c r="REC1856" s="401"/>
      <c r="RED1856" s="401"/>
      <c r="REE1856" s="401"/>
      <c r="REF1856" s="401"/>
      <c r="REG1856" s="401"/>
      <c r="REH1856" s="401"/>
      <c r="REI1856" s="401"/>
      <c r="REJ1856" s="401"/>
      <c r="REK1856" s="401"/>
      <c r="REL1856" s="401"/>
      <c r="REM1856" s="401"/>
      <c r="REN1856" s="401"/>
      <c r="REO1856" s="401"/>
      <c r="REP1856" s="401"/>
      <c r="REQ1856" s="401"/>
      <c r="RER1856" s="401"/>
      <c r="RES1856" s="401"/>
      <c r="RET1856" s="401"/>
      <c r="REU1856" s="401"/>
      <c r="REV1856" s="401"/>
      <c r="REW1856" s="401"/>
      <c r="REX1856" s="401"/>
      <c r="REY1856" s="401"/>
      <c r="REZ1856" s="401"/>
      <c r="RFA1856" s="401"/>
      <c r="RFB1856" s="401"/>
      <c r="RFC1856" s="401"/>
      <c r="RFD1856" s="401"/>
      <c r="RFE1856" s="401"/>
      <c r="RFF1856" s="401"/>
      <c r="RFG1856" s="401"/>
      <c r="RFH1856" s="401"/>
      <c r="RFI1856" s="401"/>
      <c r="RFJ1856" s="401"/>
      <c r="RFK1856" s="401"/>
      <c r="RFL1856" s="401"/>
      <c r="RFM1856" s="401"/>
      <c r="RFN1856" s="401"/>
      <c r="RFO1856" s="401"/>
      <c r="RFP1856" s="401"/>
      <c r="RFQ1856" s="401"/>
      <c r="RFR1856" s="401"/>
      <c r="RFS1856" s="401"/>
      <c r="RFT1856" s="401"/>
      <c r="RFU1856" s="401"/>
      <c r="RFV1856" s="401"/>
      <c r="RFW1856" s="401"/>
      <c r="RFX1856" s="401"/>
      <c r="RFY1856" s="401"/>
      <c r="RFZ1856" s="401"/>
      <c r="RGA1856" s="401"/>
      <c r="RGB1856" s="401"/>
      <c r="RGC1856" s="401"/>
      <c r="RGD1856" s="401"/>
      <c r="RGE1856" s="401"/>
      <c r="RGF1856" s="401"/>
      <c r="RGG1856" s="401"/>
      <c r="RGH1856" s="401"/>
      <c r="RGI1856" s="401"/>
      <c r="RGJ1856" s="401"/>
      <c r="RGK1856" s="401"/>
      <c r="RGL1856" s="401"/>
      <c r="RGM1856" s="401"/>
      <c r="RGN1856" s="401"/>
      <c r="RGO1856" s="401"/>
      <c r="RGP1856" s="401"/>
      <c r="RGQ1856" s="401"/>
      <c r="RGR1856" s="401"/>
      <c r="RGS1856" s="401"/>
      <c r="RGT1856" s="401"/>
      <c r="RGU1856" s="401"/>
      <c r="RGV1856" s="401"/>
      <c r="RGW1856" s="401"/>
      <c r="RGX1856" s="401"/>
      <c r="RGY1856" s="401"/>
      <c r="RGZ1856" s="401"/>
      <c r="RHA1856" s="401"/>
      <c r="RHB1856" s="401"/>
      <c r="RHC1856" s="401"/>
      <c r="RHD1856" s="401"/>
      <c r="RHE1856" s="401"/>
      <c r="RHF1856" s="401"/>
      <c r="RHG1856" s="401"/>
      <c r="RHH1856" s="401"/>
      <c r="RHI1856" s="401"/>
      <c r="RHJ1856" s="401"/>
      <c r="RHK1856" s="401"/>
      <c r="RHL1856" s="401"/>
      <c r="RHM1856" s="401"/>
      <c r="RHN1856" s="401"/>
      <c r="RHO1856" s="401"/>
      <c r="RHP1856" s="401"/>
      <c r="RHQ1856" s="401"/>
      <c r="RHR1856" s="401"/>
      <c r="RHS1856" s="401"/>
      <c r="RHT1856" s="401"/>
      <c r="RHU1856" s="401"/>
      <c r="RHV1856" s="401"/>
      <c r="RHW1856" s="401"/>
      <c r="RHX1856" s="401"/>
      <c r="RHY1856" s="401"/>
      <c r="RHZ1856" s="401"/>
      <c r="RIA1856" s="401"/>
      <c r="RIB1856" s="401"/>
      <c r="RIC1856" s="401"/>
      <c r="RID1856" s="401"/>
      <c r="RIE1856" s="401"/>
      <c r="RIF1856" s="401"/>
      <c r="RIG1856" s="401"/>
      <c r="RIH1856" s="401"/>
      <c r="RII1856" s="401"/>
      <c r="RIJ1856" s="401"/>
      <c r="RIK1856" s="401"/>
      <c r="RIL1856" s="401"/>
      <c r="RIM1856" s="401"/>
      <c r="RIN1856" s="401"/>
      <c r="RIO1856" s="401"/>
      <c r="RIP1856" s="401"/>
      <c r="RIQ1856" s="401"/>
      <c r="RIR1856" s="401"/>
      <c r="RIS1856" s="401"/>
      <c r="RIT1856" s="401"/>
      <c r="RIU1856" s="401"/>
      <c r="RIV1856" s="401"/>
      <c r="RIW1856" s="401"/>
      <c r="RIX1856" s="401"/>
      <c r="RIY1856" s="401"/>
      <c r="RIZ1856" s="401"/>
      <c r="RJA1856" s="401"/>
      <c r="RJB1856" s="401"/>
      <c r="RJC1856" s="401"/>
      <c r="RJD1856" s="401"/>
      <c r="RJE1856" s="401"/>
      <c r="RJF1856" s="401"/>
      <c r="RJG1856" s="401"/>
      <c r="RJH1856" s="401"/>
      <c r="RJI1856" s="401"/>
      <c r="RJJ1856" s="401"/>
      <c r="RJK1856" s="401"/>
      <c r="RJL1856" s="401"/>
      <c r="RJM1856" s="401"/>
      <c r="RJN1856" s="401"/>
      <c r="RJO1856" s="401"/>
      <c r="RJP1856" s="401"/>
      <c r="RJQ1856" s="401"/>
      <c r="RJR1856" s="401"/>
      <c r="RJS1856" s="401"/>
      <c r="RJT1856" s="401"/>
      <c r="RJU1856" s="401"/>
      <c r="RJV1856" s="401"/>
      <c r="RJW1856" s="401"/>
      <c r="RJX1856" s="401"/>
      <c r="RJY1856" s="401"/>
      <c r="RJZ1856" s="401"/>
      <c r="RKA1856" s="401"/>
      <c r="RKB1856" s="401"/>
      <c r="RKC1856" s="401"/>
      <c r="RKD1856" s="401"/>
      <c r="RKE1856" s="401"/>
      <c r="RKF1856" s="401"/>
      <c r="RKG1856" s="401"/>
      <c r="RKH1856" s="401"/>
      <c r="RKI1856" s="401"/>
      <c r="RKJ1856" s="401"/>
      <c r="RKK1856" s="401"/>
      <c r="RKL1856" s="401"/>
      <c r="RKM1856" s="401"/>
      <c r="RKN1856" s="401"/>
      <c r="RKO1856" s="401"/>
      <c r="RKP1856" s="401"/>
      <c r="RKQ1856" s="401"/>
      <c r="RKR1856" s="401"/>
      <c r="RKS1856" s="401"/>
      <c r="RKT1856" s="401"/>
      <c r="RKU1856" s="401"/>
      <c r="RKV1856" s="401"/>
      <c r="RKW1856" s="401"/>
      <c r="RKX1856" s="401"/>
      <c r="RKY1856" s="401"/>
      <c r="RKZ1856" s="401"/>
      <c r="RLA1856" s="401"/>
      <c r="RLB1856" s="401"/>
      <c r="RLC1856" s="401"/>
      <c r="RLD1856" s="401"/>
      <c r="RLE1856" s="401"/>
      <c r="RLF1856" s="401"/>
      <c r="RLG1856" s="401"/>
      <c r="RLH1856" s="401"/>
      <c r="RLI1856" s="401"/>
      <c r="RLJ1856" s="401"/>
      <c r="RLK1856" s="401"/>
      <c r="RLL1856" s="401"/>
      <c r="RLM1856" s="401"/>
      <c r="RLN1856" s="401"/>
      <c r="RLO1856" s="401"/>
      <c r="RLP1856" s="401"/>
      <c r="RLQ1856" s="401"/>
      <c r="RLR1856" s="401"/>
      <c r="RLS1856" s="401"/>
      <c r="RLT1856" s="401"/>
      <c r="RLU1856" s="401"/>
      <c r="RLV1856" s="401"/>
      <c r="RLW1856" s="401"/>
      <c r="RLX1856" s="401"/>
      <c r="RLY1856" s="401"/>
      <c r="RLZ1856" s="401"/>
      <c r="RMA1856" s="401"/>
      <c r="RMB1856" s="401"/>
      <c r="RMC1856" s="401"/>
      <c r="RMD1856" s="401"/>
      <c r="RME1856" s="401"/>
      <c r="RMF1856" s="401"/>
      <c r="RMG1856" s="401"/>
      <c r="RMH1856" s="401"/>
      <c r="RMI1856" s="401"/>
      <c r="RMJ1856" s="401"/>
      <c r="RMK1856" s="401"/>
      <c r="RML1856" s="401"/>
      <c r="RMM1856" s="401"/>
      <c r="RMN1856" s="401"/>
      <c r="RMO1856" s="401"/>
      <c r="RMP1856" s="401"/>
      <c r="RMQ1856" s="401"/>
      <c r="RMR1856" s="401"/>
      <c r="RMS1856" s="401"/>
      <c r="RMT1856" s="401"/>
      <c r="RMU1856" s="401"/>
      <c r="RMV1856" s="401"/>
      <c r="RMW1856" s="401"/>
      <c r="RMX1856" s="401"/>
      <c r="RMY1856" s="401"/>
      <c r="RMZ1856" s="401"/>
      <c r="RNA1856" s="401"/>
      <c r="RNB1856" s="401"/>
      <c r="RNC1856" s="401"/>
      <c r="RND1856" s="401"/>
      <c r="RNE1856" s="401"/>
      <c r="RNF1856" s="401"/>
      <c r="RNG1856" s="401"/>
      <c r="RNH1856" s="401"/>
      <c r="RNI1856" s="401"/>
      <c r="RNJ1856" s="401"/>
      <c r="RNK1856" s="401"/>
      <c r="RNL1856" s="401"/>
      <c r="RNM1856" s="401"/>
      <c r="RNN1856" s="401"/>
      <c r="RNO1856" s="401"/>
      <c r="RNP1856" s="401"/>
      <c r="RNQ1856" s="401"/>
      <c r="RNR1856" s="401"/>
      <c r="RNS1856" s="401"/>
      <c r="RNT1856" s="401"/>
      <c r="RNU1856" s="401"/>
      <c r="RNV1856" s="401"/>
      <c r="RNW1856" s="401"/>
      <c r="RNX1856" s="401"/>
      <c r="RNY1856" s="401"/>
      <c r="RNZ1856" s="401"/>
      <c r="ROA1856" s="401"/>
      <c r="ROB1856" s="401"/>
      <c r="ROC1856" s="401"/>
      <c r="ROD1856" s="401"/>
      <c r="ROE1856" s="401"/>
      <c r="ROF1856" s="401"/>
      <c r="ROG1856" s="401"/>
      <c r="ROH1856" s="401"/>
      <c r="ROI1856" s="401"/>
      <c r="ROJ1856" s="401"/>
      <c r="ROK1856" s="401"/>
      <c r="ROL1856" s="401"/>
      <c r="ROM1856" s="401"/>
      <c r="RON1856" s="401"/>
      <c r="ROO1856" s="401"/>
      <c r="ROP1856" s="401"/>
      <c r="ROQ1856" s="401"/>
      <c r="ROR1856" s="401"/>
      <c r="ROS1856" s="401"/>
      <c r="ROT1856" s="401"/>
      <c r="ROU1856" s="401"/>
      <c r="ROV1856" s="401"/>
      <c r="ROW1856" s="401"/>
      <c r="ROX1856" s="401"/>
      <c r="ROY1856" s="401"/>
      <c r="ROZ1856" s="401"/>
      <c r="RPA1856" s="401"/>
      <c r="RPB1856" s="401"/>
      <c r="RPC1856" s="401"/>
      <c r="RPD1856" s="401"/>
      <c r="RPE1856" s="401"/>
      <c r="RPF1856" s="401"/>
      <c r="RPG1856" s="401"/>
      <c r="RPH1856" s="401"/>
      <c r="RPI1856" s="401"/>
      <c r="RPJ1856" s="401"/>
      <c r="RPK1856" s="401"/>
      <c r="RPL1856" s="401"/>
      <c r="RPM1856" s="401"/>
      <c r="RPN1856" s="401"/>
      <c r="RPO1856" s="401"/>
      <c r="RPP1856" s="401"/>
      <c r="RPQ1856" s="401"/>
      <c r="RPR1856" s="401"/>
      <c r="RPS1856" s="401"/>
      <c r="RPT1856" s="401"/>
      <c r="RPU1856" s="401"/>
      <c r="RPV1856" s="401"/>
      <c r="RPW1856" s="401"/>
      <c r="RPX1856" s="401"/>
      <c r="RPY1856" s="401"/>
      <c r="RPZ1856" s="401"/>
      <c r="RQA1856" s="401"/>
      <c r="RQB1856" s="401"/>
      <c r="RQC1856" s="401"/>
      <c r="RQD1856" s="401"/>
      <c r="RQE1856" s="401"/>
      <c r="RQF1856" s="401"/>
      <c r="RQG1856" s="401"/>
      <c r="RQH1856" s="401"/>
      <c r="RQI1856" s="401"/>
      <c r="RQJ1856" s="401"/>
      <c r="RQK1856" s="401"/>
      <c r="RQL1856" s="401"/>
      <c r="RQM1856" s="401"/>
      <c r="RQN1856" s="401"/>
      <c r="RQO1856" s="401"/>
      <c r="RQP1856" s="401"/>
      <c r="RQQ1856" s="401"/>
      <c r="RQR1856" s="401"/>
      <c r="RQS1856" s="401"/>
      <c r="RQT1856" s="401"/>
      <c r="RQU1856" s="401"/>
      <c r="RQV1856" s="401"/>
      <c r="RQW1856" s="401"/>
      <c r="RQX1856" s="401"/>
      <c r="RQY1856" s="401"/>
      <c r="RQZ1856" s="401"/>
      <c r="RRA1856" s="401"/>
      <c r="RRB1856" s="401"/>
      <c r="RRC1856" s="401"/>
      <c r="RRD1856" s="401"/>
      <c r="RRE1856" s="401"/>
      <c r="RRF1856" s="401"/>
      <c r="RRG1856" s="401"/>
      <c r="RRH1856" s="401"/>
      <c r="RRI1856" s="401"/>
      <c r="RRJ1856" s="401"/>
      <c r="RRK1856" s="401"/>
      <c r="RRL1856" s="401"/>
      <c r="RRM1856" s="401"/>
      <c r="RRN1856" s="401"/>
      <c r="RRO1856" s="401"/>
      <c r="RRP1856" s="401"/>
      <c r="RRQ1856" s="401"/>
      <c r="RRR1856" s="401"/>
      <c r="RRS1856" s="401"/>
      <c r="RRT1856" s="401"/>
      <c r="RRU1856" s="401"/>
      <c r="RRV1856" s="401"/>
      <c r="RRW1856" s="401"/>
      <c r="RRX1856" s="401"/>
      <c r="RRY1856" s="401"/>
      <c r="RRZ1856" s="401"/>
      <c r="RSA1856" s="401"/>
      <c r="RSB1856" s="401"/>
      <c r="RSC1856" s="401"/>
      <c r="RSD1856" s="401"/>
      <c r="RSE1856" s="401"/>
      <c r="RSF1856" s="401"/>
      <c r="RSG1856" s="401"/>
      <c r="RSH1856" s="401"/>
      <c r="RSI1856" s="401"/>
      <c r="RSJ1856" s="401"/>
      <c r="RSK1856" s="401"/>
      <c r="RSL1856" s="401"/>
      <c r="RSM1856" s="401"/>
      <c r="RSN1856" s="401"/>
      <c r="RSO1856" s="401"/>
      <c r="RSP1856" s="401"/>
      <c r="RSQ1856" s="401"/>
      <c r="RSR1856" s="401"/>
      <c r="RSS1856" s="401"/>
      <c r="RST1856" s="401"/>
      <c r="RSU1856" s="401"/>
      <c r="RSV1856" s="401"/>
      <c r="RSW1856" s="401"/>
      <c r="RSX1856" s="401"/>
      <c r="RSY1856" s="401"/>
      <c r="RSZ1856" s="401"/>
      <c r="RTA1856" s="401"/>
      <c r="RTB1856" s="401"/>
      <c r="RTC1856" s="401"/>
      <c r="RTD1856" s="401"/>
      <c r="RTE1856" s="401"/>
      <c r="RTF1856" s="401"/>
      <c r="RTG1856" s="401"/>
      <c r="RTH1856" s="401"/>
      <c r="RTI1856" s="401"/>
      <c r="RTJ1856" s="401"/>
      <c r="RTK1856" s="401"/>
      <c r="RTL1856" s="401"/>
      <c r="RTM1856" s="401"/>
      <c r="RTN1856" s="401"/>
      <c r="RTO1856" s="401"/>
      <c r="RTP1856" s="401"/>
      <c r="RTQ1856" s="401"/>
      <c r="RTR1856" s="401"/>
      <c r="RTS1856" s="401"/>
      <c r="RTT1856" s="401"/>
      <c r="RTU1856" s="401"/>
      <c r="RTV1856" s="401"/>
      <c r="RTW1856" s="401"/>
      <c r="RTX1856" s="401"/>
      <c r="RTY1856" s="401"/>
      <c r="RTZ1856" s="401"/>
      <c r="RUA1856" s="401"/>
      <c r="RUB1856" s="401"/>
      <c r="RUC1856" s="401"/>
      <c r="RUD1856" s="401"/>
      <c r="RUE1856" s="401"/>
      <c r="RUF1856" s="401"/>
      <c r="RUG1856" s="401"/>
      <c r="RUH1856" s="401"/>
      <c r="RUI1856" s="401"/>
      <c r="RUJ1856" s="401"/>
      <c r="RUK1856" s="401"/>
      <c r="RUL1856" s="401"/>
      <c r="RUM1856" s="401"/>
      <c r="RUN1856" s="401"/>
      <c r="RUO1856" s="401"/>
      <c r="RUP1856" s="401"/>
      <c r="RUQ1856" s="401"/>
      <c r="RUR1856" s="401"/>
      <c r="RUS1856" s="401"/>
      <c r="RUT1856" s="401"/>
      <c r="RUU1856" s="401"/>
      <c r="RUV1856" s="401"/>
      <c r="RUW1856" s="401"/>
      <c r="RUX1856" s="401"/>
      <c r="RUY1856" s="401"/>
      <c r="RUZ1856" s="401"/>
      <c r="RVA1856" s="401"/>
      <c r="RVB1856" s="401"/>
      <c r="RVC1856" s="401"/>
      <c r="RVD1856" s="401"/>
      <c r="RVE1856" s="401"/>
      <c r="RVF1856" s="401"/>
      <c r="RVG1856" s="401"/>
      <c r="RVH1856" s="401"/>
      <c r="RVI1856" s="401"/>
      <c r="RVJ1856" s="401"/>
      <c r="RVK1856" s="401"/>
      <c r="RVL1856" s="401"/>
      <c r="RVM1856" s="401"/>
      <c r="RVN1856" s="401"/>
      <c r="RVO1856" s="401"/>
      <c r="RVP1856" s="401"/>
      <c r="RVQ1856" s="401"/>
      <c r="RVR1856" s="401"/>
      <c r="RVS1856" s="401"/>
      <c r="RVT1856" s="401"/>
      <c r="RVU1856" s="401"/>
      <c r="RVV1856" s="401"/>
      <c r="RVW1856" s="401"/>
      <c r="RVX1856" s="401"/>
      <c r="RVY1856" s="401"/>
      <c r="RVZ1856" s="401"/>
      <c r="RWA1856" s="401"/>
      <c r="RWB1856" s="401"/>
      <c r="RWC1856" s="401"/>
      <c r="RWD1856" s="401"/>
      <c r="RWE1856" s="401"/>
      <c r="RWF1856" s="401"/>
      <c r="RWG1856" s="401"/>
      <c r="RWH1856" s="401"/>
      <c r="RWI1856" s="401"/>
      <c r="RWJ1856" s="401"/>
      <c r="RWK1856" s="401"/>
      <c r="RWL1856" s="401"/>
      <c r="RWM1856" s="401"/>
      <c r="RWN1856" s="401"/>
      <c r="RWO1856" s="401"/>
      <c r="RWP1856" s="401"/>
      <c r="RWQ1856" s="401"/>
      <c r="RWR1856" s="401"/>
      <c r="RWS1856" s="401"/>
      <c r="RWT1856" s="401"/>
      <c r="RWU1856" s="401"/>
      <c r="RWV1856" s="401"/>
      <c r="RWW1856" s="401"/>
      <c r="RWX1856" s="401"/>
      <c r="RWY1856" s="401"/>
      <c r="RWZ1856" s="401"/>
      <c r="RXA1856" s="401"/>
      <c r="RXB1856" s="401"/>
      <c r="RXC1856" s="401"/>
      <c r="RXD1856" s="401"/>
      <c r="RXE1856" s="401"/>
      <c r="RXF1856" s="401"/>
      <c r="RXG1856" s="401"/>
      <c r="RXH1856" s="401"/>
      <c r="RXI1856" s="401"/>
      <c r="RXJ1856" s="401"/>
      <c r="RXK1856" s="401"/>
      <c r="RXL1856" s="401"/>
      <c r="RXM1856" s="401"/>
      <c r="RXN1856" s="401"/>
      <c r="RXO1856" s="401"/>
      <c r="RXP1856" s="401"/>
      <c r="RXQ1856" s="401"/>
      <c r="RXR1856" s="401"/>
      <c r="RXS1856" s="401"/>
      <c r="RXT1856" s="401"/>
      <c r="RXU1856" s="401"/>
      <c r="RXV1856" s="401"/>
      <c r="RXW1856" s="401"/>
      <c r="RXX1856" s="401"/>
      <c r="RXY1856" s="401"/>
      <c r="RXZ1856" s="401"/>
      <c r="RYA1856" s="401"/>
      <c r="RYB1856" s="401"/>
      <c r="RYC1856" s="401"/>
      <c r="RYD1856" s="401"/>
      <c r="RYE1856" s="401"/>
      <c r="RYF1856" s="401"/>
      <c r="RYG1856" s="401"/>
      <c r="RYH1856" s="401"/>
      <c r="RYI1856" s="401"/>
      <c r="RYJ1856" s="401"/>
      <c r="RYK1856" s="401"/>
      <c r="RYL1856" s="401"/>
      <c r="RYM1856" s="401"/>
      <c r="RYN1856" s="401"/>
      <c r="RYO1856" s="401"/>
      <c r="RYP1856" s="401"/>
      <c r="RYQ1856" s="401"/>
      <c r="RYR1856" s="401"/>
      <c r="RYS1856" s="401"/>
      <c r="RYT1856" s="401"/>
      <c r="RYU1856" s="401"/>
      <c r="RYV1856" s="401"/>
      <c r="RYW1856" s="401"/>
      <c r="RYX1856" s="401"/>
      <c r="RYY1856" s="401"/>
      <c r="RYZ1856" s="401"/>
      <c r="RZA1856" s="401"/>
      <c r="RZB1856" s="401"/>
      <c r="RZC1856" s="401"/>
      <c r="RZD1856" s="401"/>
      <c r="RZE1856" s="401"/>
      <c r="RZF1856" s="401"/>
      <c r="RZG1856" s="401"/>
      <c r="RZH1856" s="401"/>
      <c r="RZI1856" s="401"/>
      <c r="RZJ1856" s="401"/>
      <c r="RZK1856" s="401"/>
      <c r="RZL1856" s="401"/>
      <c r="RZM1856" s="401"/>
      <c r="RZN1856" s="401"/>
      <c r="RZO1856" s="401"/>
      <c r="RZP1856" s="401"/>
      <c r="RZQ1856" s="401"/>
      <c r="RZR1856" s="401"/>
      <c r="RZS1856" s="401"/>
      <c r="RZT1856" s="401"/>
      <c r="RZU1856" s="401"/>
      <c r="RZV1856" s="401"/>
      <c r="RZW1856" s="401"/>
      <c r="RZX1856" s="401"/>
      <c r="RZY1856" s="401"/>
      <c r="RZZ1856" s="401"/>
      <c r="SAA1856" s="401"/>
      <c r="SAB1856" s="401"/>
      <c r="SAC1856" s="401"/>
      <c r="SAD1856" s="401"/>
      <c r="SAE1856" s="401"/>
      <c r="SAF1856" s="401"/>
      <c r="SAG1856" s="401"/>
      <c r="SAH1856" s="401"/>
      <c r="SAI1856" s="401"/>
      <c r="SAJ1856" s="401"/>
      <c r="SAK1856" s="401"/>
      <c r="SAL1856" s="401"/>
      <c r="SAM1856" s="401"/>
      <c r="SAN1856" s="401"/>
      <c r="SAO1856" s="401"/>
      <c r="SAP1856" s="401"/>
      <c r="SAQ1856" s="401"/>
      <c r="SAR1856" s="401"/>
      <c r="SAS1856" s="401"/>
      <c r="SAT1856" s="401"/>
      <c r="SAU1856" s="401"/>
      <c r="SAV1856" s="401"/>
      <c r="SAW1856" s="401"/>
      <c r="SAX1856" s="401"/>
      <c r="SAY1856" s="401"/>
      <c r="SAZ1856" s="401"/>
      <c r="SBA1856" s="401"/>
      <c r="SBB1856" s="401"/>
      <c r="SBC1856" s="401"/>
      <c r="SBD1856" s="401"/>
      <c r="SBE1856" s="401"/>
      <c r="SBF1856" s="401"/>
      <c r="SBG1856" s="401"/>
      <c r="SBH1856" s="401"/>
      <c r="SBI1856" s="401"/>
      <c r="SBJ1856" s="401"/>
      <c r="SBK1856" s="401"/>
      <c r="SBL1856" s="401"/>
      <c r="SBM1856" s="401"/>
      <c r="SBN1856" s="401"/>
      <c r="SBO1856" s="401"/>
      <c r="SBP1856" s="401"/>
      <c r="SBQ1856" s="401"/>
      <c r="SBR1856" s="401"/>
      <c r="SBS1856" s="401"/>
      <c r="SBT1856" s="401"/>
      <c r="SBU1856" s="401"/>
      <c r="SBV1856" s="401"/>
      <c r="SBW1856" s="401"/>
      <c r="SBX1856" s="401"/>
      <c r="SBY1856" s="401"/>
      <c r="SBZ1856" s="401"/>
      <c r="SCA1856" s="401"/>
      <c r="SCB1856" s="401"/>
      <c r="SCC1856" s="401"/>
      <c r="SCD1856" s="401"/>
      <c r="SCE1856" s="401"/>
      <c r="SCF1856" s="401"/>
      <c r="SCG1856" s="401"/>
      <c r="SCH1856" s="401"/>
      <c r="SCI1856" s="401"/>
      <c r="SCJ1856" s="401"/>
      <c r="SCK1856" s="401"/>
      <c r="SCL1856" s="401"/>
      <c r="SCM1856" s="401"/>
      <c r="SCN1856" s="401"/>
      <c r="SCO1856" s="401"/>
      <c r="SCP1856" s="401"/>
      <c r="SCQ1856" s="401"/>
      <c r="SCR1856" s="401"/>
      <c r="SCS1856" s="401"/>
      <c r="SCT1856" s="401"/>
      <c r="SCU1856" s="401"/>
      <c r="SCV1856" s="401"/>
      <c r="SCW1856" s="401"/>
      <c r="SCX1856" s="401"/>
      <c r="SCY1856" s="401"/>
      <c r="SCZ1856" s="401"/>
      <c r="SDA1856" s="401"/>
      <c r="SDB1856" s="401"/>
      <c r="SDC1856" s="401"/>
      <c r="SDD1856" s="401"/>
      <c r="SDE1856" s="401"/>
      <c r="SDF1856" s="401"/>
      <c r="SDG1856" s="401"/>
      <c r="SDH1856" s="401"/>
      <c r="SDI1856" s="401"/>
      <c r="SDJ1856" s="401"/>
      <c r="SDK1856" s="401"/>
      <c r="SDL1856" s="401"/>
      <c r="SDM1856" s="401"/>
      <c r="SDN1856" s="401"/>
      <c r="SDO1856" s="401"/>
      <c r="SDP1856" s="401"/>
      <c r="SDQ1856" s="401"/>
      <c r="SDR1856" s="401"/>
      <c r="SDS1856" s="401"/>
      <c r="SDT1856" s="401"/>
      <c r="SDU1856" s="401"/>
      <c r="SDV1856" s="401"/>
      <c r="SDW1856" s="401"/>
      <c r="SDX1856" s="401"/>
      <c r="SDY1856" s="401"/>
      <c r="SDZ1856" s="401"/>
      <c r="SEA1856" s="401"/>
      <c r="SEB1856" s="401"/>
      <c r="SEC1856" s="401"/>
      <c r="SED1856" s="401"/>
      <c r="SEE1856" s="401"/>
      <c r="SEF1856" s="401"/>
      <c r="SEG1856" s="401"/>
      <c r="SEH1856" s="401"/>
      <c r="SEI1856" s="401"/>
      <c r="SEJ1856" s="401"/>
      <c r="SEK1856" s="401"/>
      <c r="SEL1856" s="401"/>
      <c r="SEM1856" s="401"/>
      <c r="SEN1856" s="401"/>
      <c r="SEO1856" s="401"/>
      <c r="SEP1856" s="401"/>
      <c r="SEQ1856" s="401"/>
      <c r="SER1856" s="401"/>
      <c r="SES1856" s="401"/>
      <c r="SET1856" s="401"/>
      <c r="SEU1856" s="401"/>
      <c r="SEV1856" s="401"/>
      <c r="SEW1856" s="401"/>
      <c r="SEX1856" s="401"/>
      <c r="SEY1856" s="401"/>
      <c r="SEZ1856" s="401"/>
      <c r="SFA1856" s="401"/>
      <c r="SFB1856" s="401"/>
      <c r="SFC1856" s="401"/>
      <c r="SFD1856" s="401"/>
      <c r="SFE1856" s="401"/>
      <c r="SFF1856" s="401"/>
      <c r="SFG1856" s="401"/>
      <c r="SFH1856" s="401"/>
      <c r="SFI1856" s="401"/>
      <c r="SFJ1856" s="401"/>
      <c r="SFK1856" s="401"/>
      <c r="SFL1856" s="401"/>
      <c r="SFM1856" s="401"/>
      <c r="SFN1856" s="401"/>
      <c r="SFO1856" s="401"/>
      <c r="SFP1856" s="401"/>
      <c r="SFQ1856" s="401"/>
      <c r="SFR1856" s="401"/>
      <c r="SFS1856" s="401"/>
      <c r="SFT1856" s="401"/>
      <c r="SFU1856" s="401"/>
      <c r="SFV1856" s="401"/>
      <c r="SFW1856" s="401"/>
      <c r="SFX1856" s="401"/>
      <c r="SFY1856" s="401"/>
      <c r="SFZ1856" s="401"/>
      <c r="SGA1856" s="401"/>
      <c r="SGB1856" s="401"/>
      <c r="SGC1856" s="401"/>
      <c r="SGD1856" s="401"/>
      <c r="SGE1856" s="401"/>
      <c r="SGF1856" s="401"/>
      <c r="SGG1856" s="401"/>
      <c r="SGH1856" s="401"/>
      <c r="SGI1856" s="401"/>
      <c r="SGJ1856" s="401"/>
      <c r="SGK1856" s="401"/>
      <c r="SGL1856" s="401"/>
      <c r="SGM1856" s="401"/>
      <c r="SGN1856" s="401"/>
      <c r="SGO1856" s="401"/>
      <c r="SGP1856" s="401"/>
      <c r="SGQ1856" s="401"/>
      <c r="SGR1856" s="401"/>
      <c r="SGS1856" s="401"/>
      <c r="SGT1856" s="401"/>
      <c r="SGU1856" s="401"/>
      <c r="SGV1856" s="401"/>
      <c r="SGW1856" s="401"/>
      <c r="SGX1856" s="401"/>
      <c r="SGY1856" s="401"/>
      <c r="SGZ1856" s="401"/>
      <c r="SHA1856" s="401"/>
      <c r="SHB1856" s="401"/>
      <c r="SHC1856" s="401"/>
      <c r="SHD1856" s="401"/>
      <c r="SHE1856" s="401"/>
      <c r="SHF1856" s="401"/>
      <c r="SHG1856" s="401"/>
      <c r="SHH1856" s="401"/>
      <c r="SHI1856" s="401"/>
      <c r="SHJ1856" s="401"/>
      <c r="SHK1856" s="401"/>
      <c r="SHL1856" s="401"/>
      <c r="SHM1856" s="401"/>
      <c r="SHN1856" s="401"/>
      <c r="SHO1856" s="401"/>
      <c r="SHP1856" s="401"/>
      <c r="SHQ1856" s="401"/>
      <c r="SHR1856" s="401"/>
      <c r="SHS1856" s="401"/>
      <c r="SHT1856" s="401"/>
      <c r="SHU1856" s="401"/>
      <c r="SHV1856" s="401"/>
      <c r="SHW1856" s="401"/>
      <c r="SHX1856" s="401"/>
      <c r="SHY1856" s="401"/>
      <c r="SHZ1856" s="401"/>
      <c r="SIA1856" s="401"/>
      <c r="SIB1856" s="401"/>
      <c r="SIC1856" s="401"/>
      <c r="SID1856" s="401"/>
      <c r="SIE1856" s="401"/>
      <c r="SIF1856" s="401"/>
      <c r="SIG1856" s="401"/>
      <c r="SIH1856" s="401"/>
      <c r="SII1856" s="401"/>
      <c r="SIJ1856" s="401"/>
      <c r="SIK1856" s="401"/>
      <c r="SIL1856" s="401"/>
      <c r="SIM1856" s="401"/>
      <c r="SIN1856" s="401"/>
      <c r="SIO1856" s="401"/>
      <c r="SIP1856" s="401"/>
      <c r="SIQ1856" s="401"/>
      <c r="SIR1856" s="401"/>
      <c r="SIS1856" s="401"/>
      <c r="SIT1856" s="401"/>
      <c r="SIU1856" s="401"/>
      <c r="SIV1856" s="401"/>
      <c r="SIW1856" s="401"/>
      <c r="SIX1856" s="401"/>
      <c r="SIY1856" s="401"/>
      <c r="SIZ1856" s="401"/>
      <c r="SJA1856" s="401"/>
      <c r="SJB1856" s="401"/>
      <c r="SJC1856" s="401"/>
      <c r="SJD1856" s="401"/>
      <c r="SJE1856" s="401"/>
      <c r="SJF1856" s="401"/>
      <c r="SJG1856" s="401"/>
      <c r="SJH1856" s="401"/>
      <c r="SJI1856" s="401"/>
      <c r="SJJ1856" s="401"/>
      <c r="SJK1856" s="401"/>
      <c r="SJL1856" s="401"/>
      <c r="SJM1856" s="401"/>
      <c r="SJN1856" s="401"/>
      <c r="SJO1856" s="401"/>
      <c r="SJP1856" s="401"/>
      <c r="SJQ1856" s="401"/>
      <c r="SJR1856" s="401"/>
      <c r="SJS1856" s="401"/>
      <c r="SJT1856" s="401"/>
      <c r="SJU1856" s="401"/>
      <c r="SJV1856" s="401"/>
      <c r="SJW1856" s="401"/>
      <c r="SJX1856" s="401"/>
      <c r="SJY1856" s="401"/>
      <c r="SJZ1856" s="401"/>
      <c r="SKA1856" s="401"/>
      <c r="SKB1856" s="401"/>
      <c r="SKC1856" s="401"/>
      <c r="SKD1856" s="401"/>
      <c r="SKE1856" s="401"/>
      <c r="SKF1856" s="401"/>
      <c r="SKG1856" s="401"/>
      <c r="SKH1856" s="401"/>
      <c r="SKI1856" s="401"/>
      <c r="SKJ1856" s="401"/>
      <c r="SKK1856" s="401"/>
      <c r="SKL1856" s="401"/>
      <c r="SKM1856" s="401"/>
      <c r="SKN1856" s="401"/>
      <c r="SKO1856" s="401"/>
      <c r="SKP1856" s="401"/>
      <c r="SKQ1856" s="401"/>
      <c r="SKR1856" s="401"/>
      <c r="SKS1856" s="401"/>
      <c r="SKT1856" s="401"/>
      <c r="SKU1856" s="401"/>
      <c r="SKV1856" s="401"/>
      <c r="SKW1856" s="401"/>
      <c r="SKX1856" s="401"/>
      <c r="SKY1856" s="401"/>
      <c r="SKZ1856" s="401"/>
      <c r="SLA1856" s="401"/>
      <c r="SLB1856" s="401"/>
      <c r="SLC1856" s="401"/>
      <c r="SLD1856" s="401"/>
      <c r="SLE1856" s="401"/>
      <c r="SLF1856" s="401"/>
      <c r="SLG1856" s="401"/>
      <c r="SLH1856" s="401"/>
      <c r="SLI1856" s="401"/>
      <c r="SLJ1856" s="401"/>
      <c r="SLK1856" s="401"/>
      <c r="SLL1856" s="401"/>
      <c r="SLM1856" s="401"/>
      <c r="SLN1856" s="401"/>
      <c r="SLO1856" s="401"/>
      <c r="SLP1856" s="401"/>
      <c r="SLQ1856" s="401"/>
      <c r="SLR1856" s="401"/>
      <c r="SLS1856" s="401"/>
      <c r="SLT1856" s="401"/>
      <c r="SLU1856" s="401"/>
      <c r="SLV1856" s="401"/>
      <c r="SLW1856" s="401"/>
      <c r="SLX1856" s="401"/>
      <c r="SLY1856" s="401"/>
      <c r="SLZ1856" s="401"/>
      <c r="SMA1856" s="401"/>
      <c r="SMB1856" s="401"/>
      <c r="SMC1856" s="401"/>
      <c r="SMD1856" s="401"/>
      <c r="SME1856" s="401"/>
      <c r="SMF1856" s="401"/>
      <c r="SMG1856" s="401"/>
      <c r="SMH1856" s="401"/>
      <c r="SMI1856" s="401"/>
      <c r="SMJ1856" s="401"/>
      <c r="SMK1856" s="401"/>
      <c r="SML1856" s="401"/>
      <c r="SMM1856" s="401"/>
      <c r="SMN1856" s="401"/>
      <c r="SMO1856" s="401"/>
      <c r="SMP1856" s="401"/>
      <c r="SMQ1856" s="401"/>
      <c r="SMR1856" s="401"/>
      <c r="SMS1856" s="401"/>
      <c r="SMT1856" s="401"/>
      <c r="SMU1856" s="401"/>
      <c r="SMV1856" s="401"/>
      <c r="SMW1856" s="401"/>
      <c r="SMX1856" s="401"/>
      <c r="SMY1856" s="401"/>
      <c r="SMZ1856" s="401"/>
      <c r="SNA1856" s="401"/>
      <c r="SNB1856" s="401"/>
      <c r="SNC1856" s="401"/>
      <c r="SND1856" s="401"/>
      <c r="SNE1856" s="401"/>
      <c r="SNF1856" s="401"/>
      <c r="SNG1856" s="401"/>
      <c r="SNH1856" s="401"/>
      <c r="SNI1856" s="401"/>
      <c r="SNJ1856" s="401"/>
      <c r="SNK1856" s="401"/>
      <c r="SNL1856" s="401"/>
      <c r="SNM1856" s="401"/>
      <c r="SNN1856" s="401"/>
      <c r="SNO1856" s="401"/>
      <c r="SNP1856" s="401"/>
      <c r="SNQ1856" s="401"/>
      <c r="SNR1856" s="401"/>
      <c r="SNS1856" s="401"/>
      <c r="SNT1856" s="401"/>
      <c r="SNU1856" s="401"/>
      <c r="SNV1856" s="401"/>
      <c r="SNW1856" s="401"/>
      <c r="SNX1856" s="401"/>
      <c r="SNY1856" s="401"/>
      <c r="SNZ1856" s="401"/>
      <c r="SOA1856" s="401"/>
      <c r="SOB1856" s="401"/>
      <c r="SOC1856" s="401"/>
      <c r="SOD1856" s="401"/>
      <c r="SOE1856" s="401"/>
      <c r="SOF1856" s="401"/>
      <c r="SOG1856" s="401"/>
      <c r="SOH1856" s="401"/>
      <c r="SOI1856" s="401"/>
      <c r="SOJ1856" s="401"/>
      <c r="SOK1856" s="401"/>
      <c r="SOL1856" s="401"/>
      <c r="SOM1856" s="401"/>
      <c r="SON1856" s="401"/>
      <c r="SOO1856" s="401"/>
      <c r="SOP1856" s="401"/>
      <c r="SOQ1856" s="401"/>
      <c r="SOR1856" s="401"/>
      <c r="SOS1856" s="401"/>
      <c r="SOT1856" s="401"/>
      <c r="SOU1856" s="401"/>
      <c r="SOV1856" s="401"/>
      <c r="SOW1856" s="401"/>
      <c r="SOX1856" s="401"/>
      <c r="SOY1856" s="401"/>
      <c r="SOZ1856" s="401"/>
      <c r="SPA1856" s="401"/>
      <c r="SPB1856" s="401"/>
      <c r="SPC1856" s="401"/>
      <c r="SPD1856" s="401"/>
      <c r="SPE1856" s="401"/>
      <c r="SPF1856" s="401"/>
      <c r="SPG1856" s="401"/>
      <c r="SPH1856" s="401"/>
      <c r="SPI1856" s="401"/>
      <c r="SPJ1856" s="401"/>
      <c r="SPK1856" s="401"/>
      <c r="SPL1856" s="401"/>
      <c r="SPM1856" s="401"/>
      <c r="SPN1856" s="401"/>
      <c r="SPO1856" s="401"/>
      <c r="SPP1856" s="401"/>
      <c r="SPQ1856" s="401"/>
      <c r="SPR1856" s="401"/>
      <c r="SPS1856" s="401"/>
      <c r="SPT1856" s="401"/>
      <c r="SPU1856" s="401"/>
      <c r="SPV1856" s="401"/>
      <c r="SPW1856" s="401"/>
      <c r="SPX1856" s="401"/>
      <c r="SPY1856" s="401"/>
      <c r="SPZ1856" s="401"/>
      <c r="SQA1856" s="401"/>
      <c r="SQB1856" s="401"/>
      <c r="SQC1856" s="401"/>
      <c r="SQD1856" s="401"/>
      <c r="SQE1856" s="401"/>
      <c r="SQF1856" s="401"/>
      <c r="SQG1856" s="401"/>
      <c r="SQH1856" s="401"/>
      <c r="SQI1856" s="401"/>
      <c r="SQJ1856" s="401"/>
      <c r="SQK1856" s="401"/>
      <c r="SQL1856" s="401"/>
      <c r="SQM1856" s="401"/>
      <c r="SQN1856" s="401"/>
      <c r="SQO1856" s="401"/>
      <c r="SQP1856" s="401"/>
      <c r="SQQ1856" s="401"/>
      <c r="SQR1856" s="401"/>
      <c r="SQS1856" s="401"/>
      <c r="SQT1856" s="401"/>
      <c r="SQU1856" s="401"/>
      <c r="SQV1856" s="401"/>
      <c r="SQW1856" s="401"/>
      <c r="SQX1856" s="401"/>
      <c r="SQY1856" s="401"/>
      <c r="SQZ1856" s="401"/>
      <c r="SRA1856" s="401"/>
      <c r="SRB1856" s="401"/>
      <c r="SRC1856" s="401"/>
      <c r="SRD1856" s="401"/>
      <c r="SRE1856" s="401"/>
      <c r="SRF1856" s="401"/>
      <c r="SRG1856" s="401"/>
      <c r="SRH1856" s="401"/>
      <c r="SRI1856" s="401"/>
      <c r="SRJ1856" s="401"/>
      <c r="SRK1856" s="401"/>
      <c r="SRL1856" s="401"/>
      <c r="SRM1856" s="401"/>
      <c r="SRN1856" s="401"/>
      <c r="SRO1856" s="401"/>
      <c r="SRP1856" s="401"/>
      <c r="SRQ1856" s="401"/>
      <c r="SRR1856" s="401"/>
      <c r="SRS1856" s="401"/>
      <c r="SRT1856" s="401"/>
      <c r="SRU1856" s="401"/>
      <c r="SRV1856" s="401"/>
      <c r="SRW1856" s="401"/>
      <c r="SRX1856" s="401"/>
      <c r="SRY1856" s="401"/>
      <c r="SRZ1856" s="401"/>
      <c r="SSA1856" s="401"/>
      <c r="SSB1856" s="401"/>
      <c r="SSC1856" s="401"/>
      <c r="SSD1856" s="401"/>
      <c r="SSE1856" s="401"/>
      <c r="SSF1856" s="401"/>
      <c r="SSG1856" s="401"/>
      <c r="SSH1856" s="401"/>
      <c r="SSI1856" s="401"/>
      <c r="SSJ1856" s="401"/>
      <c r="SSK1856" s="401"/>
      <c r="SSL1856" s="401"/>
      <c r="SSM1856" s="401"/>
      <c r="SSN1856" s="401"/>
      <c r="SSO1856" s="401"/>
      <c r="SSP1856" s="401"/>
      <c r="SSQ1856" s="401"/>
      <c r="SSR1856" s="401"/>
      <c r="SSS1856" s="401"/>
      <c r="SST1856" s="401"/>
      <c r="SSU1856" s="401"/>
      <c r="SSV1856" s="401"/>
      <c r="SSW1856" s="401"/>
      <c r="SSX1856" s="401"/>
      <c r="SSY1856" s="401"/>
      <c r="SSZ1856" s="401"/>
      <c r="STA1856" s="401"/>
      <c r="STB1856" s="401"/>
      <c r="STC1856" s="401"/>
      <c r="STD1856" s="401"/>
      <c r="STE1856" s="401"/>
      <c r="STF1856" s="401"/>
      <c r="STG1856" s="401"/>
      <c r="STH1856" s="401"/>
      <c r="STI1856" s="401"/>
      <c r="STJ1856" s="401"/>
      <c r="STK1856" s="401"/>
      <c r="STL1856" s="401"/>
      <c r="STM1856" s="401"/>
      <c r="STN1856" s="401"/>
      <c r="STO1856" s="401"/>
      <c r="STP1856" s="401"/>
      <c r="STQ1856" s="401"/>
      <c r="STR1856" s="401"/>
      <c r="STS1856" s="401"/>
      <c r="STT1856" s="401"/>
      <c r="STU1856" s="401"/>
      <c r="STV1856" s="401"/>
      <c r="STW1856" s="401"/>
      <c r="STX1856" s="401"/>
      <c r="STY1856" s="401"/>
      <c r="STZ1856" s="401"/>
      <c r="SUA1856" s="401"/>
      <c r="SUB1856" s="401"/>
      <c r="SUC1856" s="401"/>
      <c r="SUD1856" s="401"/>
      <c r="SUE1856" s="401"/>
      <c r="SUF1856" s="401"/>
      <c r="SUG1856" s="401"/>
      <c r="SUH1856" s="401"/>
      <c r="SUI1856" s="401"/>
      <c r="SUJ1856" s="401"/>
      <c r="SUK1856" s="401"/>
      <c r="SUL1856" s="401"/>
      <c r="SUM1856" s="401"/>
      <c r="SUN1856" s="401"/>
      <c r="SUO1856" s="401"/>
      <c r="SUP1856" s="401"/>
      <c r="SUQ1856" s="401"/>
      <c r="SUR1856" s="401"/>
      <c r="SUS1856" s="401"/>
      <c r="SUT1856" s="401"/>
      <c r="SUU1856" s="401"/>
      <c r="SUV1856" s="401"/>
      <c r="SUW1856" s="401"/>
      <c r="SUX1856" s="401"/>
      <c r="SUY1856" s="401"/>
      <c r="SUZ1856" s="401"/>
      <c r="SVA1856" s="401"/>
      <c r="SVB1856" s="401"/>
      <c r="SVC1856" s="401"/>
      <c r="SVD1856" s="401"/>
      <c r="SVE1856" s="401"/>
      <c r="SVF1856" s="401"/>
      <c r="SVG1856" s="401"/>
      <c r="SVH1856" s="401"/>
      <c r="SVI1856" s="401"/>
      <c r="SVJ1856" s="401"/>
      <c r="SVK1856" s="401"/>
      <c r="SVL1856" s="401"/>
      <c r="SVM1856" s="401"/>
      <c r="SVN1856" s="401"/>
      <c r="SVO1856" s="401"/>
      <c r="SVP1856" s="401"/>
      <c r="SVQ1856" s="401"/>
      <c r="SVR1856" s="401"/>
      <c r="SVS1856" s="401"/>
      <c r="SVT1856" s="401"/>
      <c r="SVU1856" s="401"/>
      <c r="SVV1856" s="401"/>
      <c r="SVW1856" s="401"/>
      <c r="SVX1856" s="401"/>
      <c r="SVY1856" s="401"/>
      <c r="SVZ1856" s="401"/>
      <c r="SWA1856" s="401"/>
      <c r="SWB1856" s="401"/>
      <c r="SWC1856" s="401"/>
      <c r="SWD1856" s="401"/>
      <c r="SWE1856" s="401"/>
      <c r="SWF1856" s="401"/>
      <c r="SWG1856" s="401"/>
      <c r="SWH1856" s="401"/>
      <c r="SWI1856" s="401"/>
      <c r="SWJ1856" s="401"/>
      <c r="SWK1856" s="401"/>
      <c r="SWL1856" s="401"/>
      <c r="SWM1856" s="401"/>
      <c r="SWN1856" s="401"/>
      <c r="SWO1856" s="401"/>
      <c r="SWP1856" s="401"/>
      <c r="SWQ1856" s="401"/>
      <c r="SWR1856" s="401"/>
      <c r="SWS1856" s="401"/>
      <c r="SWT1856" s="401"/>
      <c r="SWU1856" s="401"/>
      <c r="SWV1856" s="401"/>
      <c r="SWW1856" s="401"/>
      <c r="SWX1856" s="401"/>
      <c r="SWY1856" s="401"/>
      <c r="SWZ1856" s="401"/>
      <c r="SXA1856" s="401"/>
      <c r="SXB1856" s="401"/>
      <c r="SXC1856" s="401"/>
      <c r="SXD1856" s="401"/>
      <c r="SXE1856" s="401"/>
      <c r="SXF1856" s="401"/>
      <c r="SXG1856" s="401"/>
      <c r="SXH1856" s="401"/>
      <c r="SXI1856" s="401"/>
      <c r="SXJ1856" s="401"/>
      <c r="SXK1856" s="401"/>
      <c r="SXL1856" s="401"/>
      <c r="SXM1856" s="401"/>
      <c r="SXN1856" s="401"/>
      <c r="SXO1856" s="401"/>
      <c r="SXP1856" s="401"/>
      <c r="SXQ1856" s="401"/>
      <c r="SXR1856" s="401"/>
      <c r="SXS1856" s="401"/>
      <c r="SXT1856" s="401"/>
      <c r="SXU1856" s="401"/>
      <c r="SXV1856" s="401"/>
      <c r="SXW1856" s="401"/>
      <c r="SXX1856" s="401"/>
      <c r="SXY1856" s="401"/>
      <c r="SXZ1856" s="401"/>
      <c r="SYA1856" s="401"/>
      <c r="SYB1856" s="401"/>
      <c r="SYC1856" s="401"/>
      <c r="SYD1856" s="401"/>
      <c r="SYE1856" s="401"/>
      <c r="SYF1856" s="401"/>
      <c r="SYG1856" s="401"/>
      <c r="SYH1856" s="401"/>
      <c r="SYI1856" s="401"/>
      <c r="SYJ1856" s="401"/>
      <c r="SYK1856" s="401"/>
      <c r="SYL1856" s="401"/>
      <c r="SYM1856" s="401"/>
      <c r="SYN1856" s="401"/>
      <c r="SYO1856" s="401"/>
      <c r="SYP1856" s="401"/>
      <c r="SYQ1856" s="401"/>
      <c r="SYR1856" s="401"/>
      <c r="SYS1856" s="401"/>
      <c r="SYT1856" s="401"/>
      <c r="SYU1856" s="401"/>
      <c r="SYV1856" s="401"/>
      <c r="SYW1856" s="401"/>
      <c r="SYX1856" s="401"/>
      <c r="SYY1856" s="401"/>
      <c r="SYZ1856" s="401"/>
      <c r="SZA1856" s="401"/>
      <c r="SZB1856" s="401"/>
      <c r="SZC1856" s="401"/>
      <c r="SZD1856" s="401"/>
      <c r="SZE1856" s="401"/>
      <c r="SZF1856" s="401"/>
      <c r="SZG1856" s="401"/>
      <c r="SZH1856" s="401"/>
      <c r="SZI1856" s="401"/>
      <c r="SZJ1856" s="401"/>
      <c r="SZK1856" s="401"/>
      <c r="SZL1856" s="401"/>
      <c r="SZM1856" s="401"/>
      <c r="SZN1856" s="401"/>
      <c r="SZO1856" s="401"/>
      <c r="SZP1856" s="401"/>
      <c r="SZQ1856" s="401"/>
      <c r="SZR1856" s="401"/>
      <c r="SZS1856" s="401"/>
      <c r="SZT1856" s="401"/>
      <c r="SZU1856" s="401"/>
      <c r="SZV1856" s="401"/>
      <c r="SZW1856" s="401"/>
      <c r="SZX1856" s="401"/>
      <c r="SZY1856" s="401"/>
      <c r="SZZ1856" s="401"/>
      <c r="TAA1856" s="401"/>
      <c r="TAB1856" s="401"/>
      <c r="TAC1856" s="401"/>
      <c r="TAD1856" s="401"/>
      <c r="TAE1856" s="401"/>
      <c r="TAF1856" s="401"/>
      <c r="TAG1856" s="401"/>
      <c r="TAH1856" s="401"/>
      <c r="TAI1856" s="401"/>
      <c r="TAJ1856" s="401"/>
      <c r="TAK1856" s="401"/>
      <c r="TAL1856" s="401"/>
      <c r="TAM1856" s="401"/>
      <c r="TAN1856" s="401"/>
      <c r="TAO1856" s="401"/>
      <c r="TAP1856" s="401"/>
      <c r="TAQ1856" s="401"/>
      <c r="TAR1856" s="401"/>
      <c r="TAS1856" s="401"/>
      <c r="TAT1856" s="401"/>
      <c r="TAU1856" s="401"/>
      <c r="TAV1856" s="401"/>
      <c r="TAW1856" s="401"/>
      <c r="TAX1856" s="401"/>
      <c r="TAY1856" s="401"/>
      <c r="TAZ1856" s="401"/>
      <c r="TBA1856" s="401"/>
      <c r="TBB1856" s="401"/>
      <c r="TBC1856" s="401"/>
      <c r="TBD1856" s="401"/>
      <c r="TBE1856" s="401"/>
      <c r="TBF1856" s="401"/>
      <c r="TBG1856" s="401"/>
      <c r="TBH1856" s="401"/>
      <c r="TBI1856" s="401"/>
      <c r="TBJ1856" s="401"/>
      <c r="TBK1856" s="401"/>
      <c r="TBL1856" s="401"/>
      <c r="TBM1856" s="401"/>
      <c r="TBN1856" s="401"/>
      <c r="TBO1856" s="401"/>
      <c r="TBP1856" s="401"/>
      <c r="TBQ1856" s="401"/>
      <c r="TBR1856" s="401"/>
      <c r="TBS1856" s="401"/>
      <c r="TBT1856" s="401"/>
      <c r="TBU1856" s="401"/>
      <c r="TBV1856" s="401"/>
      <c r="TBW1856" s="401"/>
      <c r="TBX1856" s="401"/>
      <c r="TBY1856" s="401"/>
      <c r="TBZ1856" s="401"/>
      <c r="TCA1856" s="401"/>
      <c r="TCB1856" s="401"/>
      <c r="TCC1856" s="401"/>
      <c r="TCD1856" s="401"/>
      <c r="TCE1856" s="401"/>
      <c r="TCF1856" s="401"/>
      <c r="TCG1856" s="401"/>
      <c r="TCH1856" s="401"/>
      <c r="TCI1856" s="401"/>
      <c r="TCJ1856" s="401"/>
      <c r="TCK1856" s="401"/>
      <c r="TCL1856" s="401"/>
      <c r="TCM1856" s="401"/>
      <c r="TCN1856" s="401"/>
      <c r="TCO1856" s="401"/>
      <c r="TCP1856" s="401"/>
      <c r="TCQ1856" s="401"/>
      <c r="TCR1856" s="401"/>
      <c r="TCS1856" s="401"/>
      <c r="TCT1856" s="401"/>
      <c r="TCU1856" s="401"/>
      <c r="TCV1856" s="401"/>
      <c r="TCW1856" s="401"/>
      <c r="TCX1856" s="401"/>
      <c r="TCY1856" s="401"/>
      <c r="TCZ1856" s="401"/>
      <c r="TDA1856" s="401"/>
      <c r="TDB1856" s="401"/>
      <c r="TDC1856" s="401"/>
      <c r="TDD1856" s="401"/>
      <c r="TDE1856" s="401"/>
      <c r="TDF1856" s="401"/>
      <c r="TDG1856" s="401"/>
      <c r="TDH1856" s="401"/>
      <c r="TDI1856" s="401"/>
      <c r="TDJ1856" s="401"/>
      <c r="TDK1856" s="401"/>
      <c r="TDL1856" s="401"/>
      <c r="TDM1856" s="401"/>
      <c r="TDN1856" s="401"/>
      <c r="TDO1856" s="401"/>
      <c r="TDP1856" s="401"/>
      <c r="TDQ1856" s="401"/>
      <c r="TDR1856" s="401"/>
      <c r="TDS1856" s="401"/>
      <c r="TDT1856" s="401"/>
      <c r="TDU1856" s="401"/>
      <c r="TDV1856" s="401"/>
      <c r="TDW1856" s="401"/>
      <c r="TDX1856" s="401"/>
      <c r="TDY1856" s="401"/>
      <c r="TDZ1856" s="401"/>
      <c r="TEA1856" s="401"/>
      <c r="TEB1856" s="401"/>
      <c r="TEC1856" s="401"/>
      <c r="TED1856" s="401"/>
      <c r="TEE1856" s="401"/>
      <c r="TEF1856" s="401"/>
      <c r="TEG1856" s="401"/>
      <c r="TEH1856" s="401"/>
      <c r="TEI1856" s="401"/>
      <c r="TEJ1856" s="401"/>
      <c r="TEK1856" s="401"/>
      <c r="TEL1856" s="401"/>
      <c r="TEM1856" s="401"/>
      <c r="TEN1856" s="401"/>
      <c r="TEO1856" s="401"/>
      <c r="TEP1856" s="401"/>
      <c r="TEQ1856" s="401"/>
      <c r="TER1856" s="401"/>
      <c r="TES1856" s="401"/>
      <c r="TET1856" s="401"/>
      <c r="TEU1856" s="401"/>
      <c r="TEV1856" s="401"/>
      <c r="TEW1856" s="401"/>
      <c r="TEX1856" s="401"/>
      <c r="TEY1856" s="401"/>
      <c r="TEZ1856" s="401"/>
      <c r="TFA1856" s="401"/>
      <c r="TFB1856" s="401"/>
      <c r="TFC1856" s="401"/>
      <c r="TFD1856" s="401"/>
      <c r="TFE1856" s="401"/>
      <c r="TFF1856" s="401"/>
      <c r="TFG1856" s="401"/>
      <c r="TFH1856" s="401"/>
      <c r="TFI1856" s="401"/>
      <c r="TFJ1856" s="401"/>
      <c r="TFK1856" s="401"/>
      <c r="TFL1856" s="401"/>
      <c r="TFM1856" s="401"/>
      <c r="TFN1856" s="401"/>
      <c r="TFO1856" s="401"/>
      <c r="TFP1856" s="401"/>
      <c r="TFQ1856" s="401"/>
      <c r="TFR1856" s="401"/>
      <c r="TFS1856" s="401"/>
      <c r="TFT1856" s="401"/>
      <c r="TFU1856" s="401"/>
      <c r="TFV1856" s="401"/>
      <c r="TFW1856" s="401"/>
      <c r="TFX1856" s="401"/>
      <c r="TFY1856" s="401"/>
      <c r="TFZ1856" s="401"/>
      <c r="TGA1856" s="401"/>
      <c r="TGB1856" s="401"/>
      <c r="TGC1856" s="401"/>
      <c r="TGD1856" s="401"/>
      <c r="TGE1856" s="401"/>
      <c r="TGF1856" s="401"/>
      <c r="TGG1856" s="401"/>
      <c r="TGH1856" s="401"/>
      <c r="TGI1856" s="401"/>
      <c r="TGJ1856" s="401"/>
      <c r="TGK1856" s="401"/>
      <c r="TGL1856" s="401"/>
      <c r="TGM1856" s="401"/>
      <c r="TGN1856" s="401"/>
      <c r="TGO1856" s="401"/>
      <c r="TGP1856" s="401"/>
      <c r="TGQ1856" s="401"/>
      <c r="TGR1856" s="401"/>
      <c r="TGS1856" s="401"/>
      <c r="TGT1856" s="401"/>
      <c r="TGU1856" s="401"/>
      <c r="TGV1856" s="401"/>
      <c r="TGW1856" s="401"/>
      <c r="TGX1856" s="401"/>
      <c r="TGY1856" s="401"/>
      <c r="TGZ1856" s="401"/>
      <c r="THA1856" s="401"/>
      <c r="THB1856" s="401"/>
      <c r="THC1856" s="401"/>
      <c r="THD1856" s="401"/>
      <c r="THE1856" s="401"/>
      <c r="THF1856" s="401"/>
      <c r="THG1856" s="401"/>
      <c r="THH1856" s="401"/>
      <c r="THI1856" s="401"/>
      <c r="THJ1856" s="401"/>
      <c r="THK1856" s="401"/>
      <c r="THL1856" s="401"/>
      <c r="THM1856" s="401"/>
      <c r="THN1856" s="401"/>
      <c r="THO1856" s="401"/>
      <c r="THP1856" s="401"/>
      <c r="THQ1856" s="401"/>
      <c r="THR1856" s="401"/>
      <c r="THS1856" s="401"/>
      <c r="THT1856" s="401"/>
      <c r="THU1856" s="401"/>
      <c r="THV1856" s="401"/>
      <c r="THW1856" s="401"/>
      <c r="THX1856" s="401"/>
      <c r="THY1856" s="401"/>
      <c r="THZ1856" s="401"/>
      <c r="TIA1856" s="401"/>
      <c r="TIB1856" s="401"/>
      <c r="TIC1856" s="401"/>
      <c r="TID1856" s="401"/>
      <c r="TIE1856" s="401"/>
      <c r="TIF1856" s="401"/>
      <c r="TIG1856" s="401"/>
      <c r="TIH1856" s="401"/>
      <c r="TII1856" s="401"/>
      <c r="TIJ1856" s="401"/>
      <c r="TIK1856" s="401"/>
      <c r="TIL1856" s="401"/>
      <c r="TIM1856" s="401"/>
      <c r="TIN1856" s="401"/>
      <c r="TIO1856" s="401"/>
      <c r="TIP1856" s="401"/>
      <c r="TIQ1856" s="401"/>
      <c r="TIR1856" s="401"/>
      <c r="TIS1856" s="401"/>
      <c r="TIT1856" s="401"/>
      <c r="TIU1856" s="401"/>
      <c r="TIV1856" s="401"/>
      <c r="TIW1856" s="401"/>
      <c r="TIX1856" s="401"/>
      <c r="TIY1856" s="401"/>
      <c r="TIZ1856" s="401"/>
      <c r="TJA1856" s="401"/>
      <c r="TJB1856" s="401"/>
      <c r="TJC1856" s="401"/>
      <c r="TJD1856" s="401"/>
      <c r="TJE1856" s="401"/>
      <c r="TJF1856" s="401"/>
      <c r="TJG1856" s="401"/>
      <c r="TJH1856" s="401"/>
      <c r="TJI1856" s="401"/>
      <c r="TJJ1856" s="401"/>
      <c r="TJK1856" s="401"/>
      <c r="TJL1856" s="401"/>
      <c r="TJM1856" s="401"/>
      <c r="TJN1856" s="401"/>
      <c r="TJO1856" s="401"/>
      <c r="TJP1856" s="401"/>
      <c r="TJQ1856" s="401"/>
      <c r="TJR1856" s="401"/>
      <c r="TJS1856" s="401"/>
      <c r="TJT1856" s="401"/>
      <c r="TJU1856" s="401"/>
      <c r="TJV1856" s="401"/>
      <c r="TJW1856" s="401"/>
      <c r="TJX1856" s="401"/>
      <c r="TJY1856" s="401"/>
      <c r="TJZ1856" s="401"/>
      <c r="TKA1856" s="401"/>
      <c r="TKB1856" s="401"/>
      <c r="TKC1856" s="401"/>
      <c r="TKD1856" s="401"/>
      <c r="TKE1856" s="401"/>
      <c r="TKF1856" s="401"/>
      <c r="TKG1856" s="401"/>
      <c r="TKH1856" s="401"/>
      <c r="TKI1856" s="401"/>
      <c r="TKJ1856" s="401"/>
      <c r="TKK1856" s="401"/>
      <c r="TKL1856" s="401"/>
      <c r="TKM1856" s="401"/>
      <c r="TKN1856" s="401"/>
      <c r="TKO1856" s="401"/>
      <c r="TKP1856" s="401"/>
      <c r="TKQ1856" s="401"/>
      <c r="TKR1856" s="401"/>
      <c r="TKS1856" s="401"/>
      <c r="TKT1856" s="401"/>
      <c r="TKU1856" s="401"/>
      <c r="TKV1856" s="401"/>
      <c r="TKW1856" s="401"/>
      <c r="TKX1856" s="401"/>
      <c r="TKY1856" s="401"/>
      <c r="TKZ1856" s="401"/>
      <c r="TLA1856" s="401"/>
      <c r="TLB1856" s="401"/>
      <c r="TLC1856" s="401"/>
      <c r="TLD1856" s="401"/>
      <c r="TLE1856" s="401"/>
      <c r="TLF1856" s="401"/>
      <c r="TLG1856" s="401"/>
      <c r="TLH1856" s="401"/>
      <c r="TLI1856" s="401"/>
      <c r="TLJ1856" s="401"/>
      <c r="TLK1856" s="401"/>
      <c r="TLL1856" s="401"/>
      <c r="TLM1856" s="401"/>
      <c r="TLN1856" s="401"/>
      <c r="TLO1856" s="401"/>
      <c r="TLP1856" s="401"/>
      <c r="TLQ1856" s="401"/>
      <c r="TLR1856" s="401"/>
      <c r="TLS1856" s="401"/>
      <c r="TLT1856" s="401"/>
      <c r="TLU1856" s="401"/>
      <c r="TLV1856" s="401"/>
      <c r="TLW1856" s="401"/>
      <c r="TLX1856" s="401"/>
      <c r="TLY1856" s="401"/>
      <c r="TLZ1856" s="401"/>
      <c r="TMA1856" s="401"/>
      <c r="TMB1856" s="401"/>
      <c r="TMC1856" s="401"/>
      <c r="TMD1856" s="401"/>
      <c r="TME1856" s="401"/>
      <c r="TMF1856" s="401"/>
      <c r="TMG1856" s="401"/>
      <c r="TMH1856" s="401"/>
      <c r="TMI1856" s="401"/>
      <c r="TMJ1856" s="401"/>
      <c r="TMK1856" s="401"/>
      <c r="TML1856" s="401"/>
      <c r="TMM1856" s="401"/>
      <c r="TMN1856" s="401"/>
      <c r="TMO1856" s="401"/>
      <c r="TMP1856" s="401"/>
      <c r="TMQ1856" s="401"/>
      <c r="TMR1856" s="401"/>
      <c r="TMS1856" s="401"/>
      <c r="TMT1856" s="401"/>
      <c r="TMU1856" s="401"/>
      <c r="TMV1856" s="401"/>
      <c r="TMW1856" s="401"/>
      <c r="TMX1856" s="401"/>
      <c r="TMY1856" s="401"/>
      <c r="TMZ1856" s="401"/>
      <c r="TNA1856" s="401"/>
      <c r="TNB1856" s="401"/>
      <c r="TNC1856" s="401"/>
      <c r="TND1856" s="401"/>
      <c r="TNE1856" s="401"/>
      <c r="TNF1856" s="401"/>
      <c r="TNG1856" s="401"/>
      <c r="TNH1856" s="401"/>
      <c r="TNI1856" s="401"/>
      <c r="TNJ1856" s="401"/>
      <c r="TNK1856" s="401"/>
      <c r="TNL1856" s="401"/>
      <c r="TNM1856" s="401"/>
      <c r="TNN1856" s="401"/>
      <c r="TNO1856" s="401"/>
      <c r="TNP1856" s="401"/>
      <c r="TNQ1856" s="401"/>
      <c r="TNR1856" s="401"/>
      <c r="TNS1856" s="401"/>
      <c r="TNT1856" s="401"/>
      <c r="TNU1856" s="401"/>
      <c r="TNV1856" s="401"/>
      <c r="TNW1856" s="401"/>
      <c r="TNX1856" s="401"/>
      <c r="TNY1856" s="401"/>
      <c r="TNZ1856" s="401"/>
      <c r="TOA1856" s="401"/>
      <c r="TOB1856" s="401"/>
      <c r="TOC1856" s="401"/>
      <c r="TOD1856" s="401"/>
      <c r="TOE1856" s="401"/>
      <c r="TOF1856" s="401"/>
      <c r="TOG1856" s="401"/>
      <c r="TOH1856" s="401"/>
      <c r="TOI1856" s="401"/>
      <c r="TOJ1856" s="401"/>
      <c r="TOK1856" s="401"/>
      <c r="TOL1856" s="401"/>
      <c r="TOM1856" s="401"/>
      <c r="TON1856" s="401"/>
      <c r="TOO1856" s="401"/>
      <c r="TOP1856" s="401"/>
      <c r="TOQ1856" s="401"/>
      <c r="TOR1856" s="401"/>
      <c r="TOS1856" s="401"/>
      <c r="TOT1856" s="401"/>
      <c r="TOU1856" s="401"/>
      <c r="TOV1856" s="401"/>
      <c r="TOW1856" s="401"/>
      <c r="TOX1856" s="401"/>
      <c r="TOY1856" s="401"/>
      <c r="TOZ1856" s="401"/>
      <c r="TPA1856" s="401"/>
      <c r="TPB1856" s="401"/>
      <c r="TPC1856" s="401"/>
      <c r="TPD1856" s="401"/>
      <c r="TPE1856" s="401"/>
      <c r="TPF1856" s="401"/>
      <c r="TPG1856" s="401"/>
      <c r="TPH1856" s="401"/>
      <c r="TPI1856" s="401"/>
      <c r="TPJ1856" s="401"/>
      <c r="TPK1856" s="401"/>
      <c r="TPL1856" s="401"/>
      <c r="TPM1856" s="401"/>
      <c r="TPN1856" s="401"/>
      <c r="TPO1856" s="401"/>
      <c r="TPP1856" s="401"/>
      <c r="TPQ1856" s="401"/>
      <c r="TPR1856" s="401"/>
      <c r="TPS1856" s="401"/>
      <c r="TPT1856" s="401"/>
      <c r="TPU1856" s="401"/>
      <c r="TPV1856" s="401"/>
      <c r="TPW1856" s="401"/>
      <c r="TPX1856" s="401"/>
      <c r="TPY1856" s="401"/>
      <c r="TPZ1856" s="401"/>
      <c r="TQA1856" s="401"/>
      <c r="TQB1856" s="401"/>
      <c r="TQC1856" s="401"/>
      <c r="TQD1856" s="401"/>
      <c r="TQE1856" s="401"/>
      <c r="TQF1856" s="401"/>
      <c r="TQG1856" s="401"/>
      <c r="TQH1856" s="401"/>
      <c r="TQI1856" s="401"/>
      <c r="TQJ1856" s="401"/>
      <c r="TQK1856" s="401"/>
      <c r="TQL1856" s="401"/>
      <c r="TQM1856" s="401"/>
      <c r="TQN1856" s="401"/>
      <c r="TQO1856" s="401"/>
      <c r="TQP1856" s="401"/>
      <c r="TQQ1856" s="401"/>
      <c r="TQR1856" s="401"/>
      <c r="TQS1856" s="401"/>
      <c r="TQT1856" s="401"/>
      <c r="TQU1856" s="401"/>
      <c r="TQV1856" s="401"/>
      <c r="TQW1856" s="401"/>
      <c r="TQX1856" s="401"/>
      <c r="TQY1856" s="401"/>
      <c r="TQZ1856" s="401"/>
      <c r="TRA1856" s="401"/>
      <c r="TRB1856" s="401"/>
      <c r="TRC1856" s="401"/>
      <c r="TRD1856" s="401"/>
      <c r="TRE1856" s="401"/>
      <c r="TRF1856" s="401"/>
      <c r="TRG1856" s="401"/>
      <c r="TRH1856" s="401"/>
      <c r="TRI1856" s="401"/>
      <c r="TRJ1856" s="401"/>
      <c r="TRK1856" s="401"/>
      <c r="TRL1856" s="401"/>
      <c r="TRM1856" s="401"/>
      <c r="TRN1856" s="401"/>
      <c r="TRO1856" s="401"/>
      <c r="TRP1856" s="401"/>
      <c r="TRQ1856" s="401"/>
      <c r="TRR1856" s="401"/>
      <c r="TRS1856" s="401"/>
      <c r="TRT1856" s="401"/>
      <c r="TRU1856" s="401"/>
      <c r="TRV1856" s="401"/>
      <c r="TRW1856" s="401"/>
      <c r="TRX1856" s="401"/>
      <c r="TRY1856" s="401"/>
      <c r="TRZ1856" s="401"/>
      <c r="TSA1856" s="401"/>
      <c r="TSB1856" s="401"/>
      <c r="TSC1856" s="401"/>
      <c r="TSD1856" s="401"/>
      <c r="TSE1856" s="401"/>
      <c r="TSF1856" s="401"/>
      <c r="TSG1856" s="401"/>
      <c r="TSH1856" s="401"/>
      <c r="TSI1856" s="401"/>
      <c r="TSJ1856" s="401"/>
      <c r="TSK1856" s="401"/>
      <c r="TSL1856" s="401"/>
      <c r="TSM1856" s="401"/>
      <c r="TSN1856" s="401"/>
      <c r="TSO1856" s="401"/>
      <c r="TSP1856" s="401"/>
      <c r="TSQ1856" s="401"/>
      <c r="TSR1856" s="401"/>
      <c r="TSS1856" s="401"/>
      <c r="TST1856" s="401"/>
      <c r="TSU1856" s="401"/>
      <c r="TSV1856" s="401"/>
      <c r="TSW1856" s="401"/>
      <c r="TSX1856" s="401"/>
      <c r="TSY1856" s="401"/>
      <c r="TSZ1856" s="401"/>
      <c r="TTA1856" s="401"/>
      <c r="TTB1856" s="401"/>
      <c r="TTC1856" s="401"/>
      <c r="TTD1856" s="401"/>
      <c r="TTE1856" s="401"/>
      <c r="TTF1856" s="401"/>
      <c r="TTG1856" s="401"/>
      <c r="TTH1856" s="401"/>
      <c r="TTI1856" s="401"/>
      <c r="TTJ1856" s="401"/>
      <c r="TTK1856" s="401"/>
      <c r="TTL1856" s="401"/>
      <c r="TTM1856" s="401"/>
      <c r="TTN1856" s="401"/>
      <c r="TTO1856" s="401"/>
      <c r="TTP1856" s="401"/>
      <c r="TTQ1856" s="401"/>
      <c r="TTR1856" s="401"/>
      <c r="TTS1856" s="401"/>
      <c r="TTT1856" s="401"/>
      <c r="TTU1856" s="401"/>
      <c r="TTV1856" s="401"/>
      <c r="TTW1856" s="401"/>
      <c r="TTX1856" s="401"/>
      <c r="TTY1856" s="401"/>
      <c r="TTZ1856" s="401"/>
      <c r="TUA1856" s="401"/>
      <c r="TUB1856" s="401"/>
      <c r="TUC1856" s="401"/>
      <c r="TUD1856" s="401"/>
      <c r="TUE1856" s="401"/>
      <c r="TUF1856" s="401"/>
      <c r="TUG1856" s="401"/>
      <c r="TUH1856" s="401"/>
      <c r="TUI1856" s="401"/>
      <c r="TUJ1856" s="401"/>
      <c r="TUK1856" s="401"/>
      <c r="TUL1856" s="401"/>
      <c r="TUM1856" s="401"/>
      <c r="TUN1856" s="401"/>
      <c r="TUO1856" s="401"/>
      <c r="TUP1856" s="401"/>
      <c r="TUQ1856" s="401"/>
      <c r="TUR1856" s="401"/>
      <c r="TUS1856" s="401"/>
      <c r="TUT1856" s="401"/>
      <c r="TUU1856" s="401"/>
      <c r="TUV1856" s="401"/>
      <c r="TUW1856" s="401"/>
      <c r="TUX1856" s="401"/>
      <c r="TUY1856" s="401"/>
      <c r="TUZ1856" s="401"/>
      <c r="TVA1856" s="401"/>
      <c r="TVB1856" s="401"/>
      <c r="TVC1856" s="401"/>
      <c r="TVD1856" s="401"/>
      <c r="TVE1856" s="401"/>
      <c r="TVF1856" s="401"/>
      <c r="TVG1856" s="401"/>
      <c r="TVH1856" s="401"/>
      <c r="TVI1856" s="401"/>
      <c r="TVJ1856" s="401"/>
      <c r="TVK1856" s="401"/>
      <c r="TVL1856" s="401"/>
      <c r="TVM1856" s="401"/>
      <c r="TVN1856" s="401"/>
      <c r="TVO1856" s="401"/>
      <c r="TVP1856" s="401"/>
      <c r="TVQ1856" s="401"/>
      <c r="TVR1856" s="401"/>
      <c r="TVS1856" s="401"/>
      <c r="TVT1856" s="401"/>
      <c r="TVU1856" s="401"/>
      <c r="TVV1856" s="401"/>
      <c r="TVW1856" s="401"/>
      <c r="TVX1856" s="401"/>
      <c r="TVY1856" s="401"/>
      <c r="TVZ1856" s="401"/>
      <c r="TWA1856" s="401"/>
      <c r="TWB1856" s="401"/>
      <c r="TWC1856" s="401"/>
      <c r="TWD1856" s="401"/>
      <c r="TWE1856" s="401"/>
      <c r="TWF1856" s="401"/>
      <c r="TWG1856" s="401"/>
      <c r="TWH1856" s="401"/>
      <c r="TWI1856" s="401"/>
      <c r="TWJ1856" s="401"/>
      <c r="TWK1856" s="401"/>
      <c r="TWL1856" s="401"/>
      <c r="TWM1856" s="401"/>
      <c r="TWN1856" s="401"/>
      <c r="TWO1856" s="401"/>
      <c r="TWP1856" s="401"/>
      <c r="TWQ1856" s="401"/>
      <c r="TWR1856" s="401"/>
      <c r="TWS1856" s="401"/>
      <c r="TWT1856" s="401"/>
      <c r="TWU1856" s="401"/>
      <c r="TWV1856" s="401"/>
      <c r="TWW1856" s="401"/>
      <c r="TWX1856" s="401"/>
      <c r="TWY1856" s="401"/>
      <c r="TWZ1856" s="401"/>
      <c r="TXA1856" s="401"/>
      <c r="TXB1856" s="401"/>
      <c r="TXC1856" s="401"/>
      <c r="TXD1856" s="401"/>
      <c r="TXE1856" s="401"/>
      <c r="TXF1856" s="401"/>
      <c r="TXG1856" s="401"/>
      <c r="TXH1856" s="401"/>
      <c r="TXI1856" s="401"/>
      <c r="TXJ1856" s="401"/>
      <c r="TXK1856" s="401"/>
      <c r="TXL1856" s="401"/>
      <c r="TXM1856" s="401"/>
      <c r="TXN1856" s="401"/>
      <c r="TXO1856" s="401"/>
      <c r="TXP1856" s="401"/>
      <c r="TXQ1856" s="401"/>
      <c r="TXR1856" s="401"/>
      <c r="TXS1856" s="401"/>
      <c r="TXT1856" s="401"/>
      <c r="TXU1856" s="401"/>
      <c r="TXV1856" s="401"/>
      <c r="TXW1856" s="401"/>
      <c r="TXX1856" s="401"/>
      <c r="TXY1856" s="401"/>
      <c r="TXZ1856" s="401"/>
      <c r="TYA1856" s="401"/>
      <c r="TYB1856" s="401"/>
      <c r="TYC1856" s="401"/>
      <c r="TYD1856" s="401"/>
      <c r="TYE1856" s="401"/>
      <c r="TYF1856" s="401"/>
      <c r="TYG1856" s="401"/>
      <c r="TYH1856" s="401"/>
      <c r="TYI1856" s="401"/>
      <c r="TYJ1856" s="401"/>
      <c r="TYK1856" s="401"/>
      <c r="TYL1856" s="401"/>
      <c r="TYM1856" s="401"/>
      <c r="TYN1856" s="401"/>
      <c r="TYO1856" s="401"/>
      <c r="TYP1856" s="401"/>
      <c r="TYQ1856" s="401"/>
      <c r="TYR1856" s="401"/>
      <c r="TYS1856" s="401"/>
      <c r="TYT1856" s="401"/>
      <c r="TYU1856" s="401"/>
      <c r="TYV1856" s="401"/>
      <c r="TYW1856" s="401"/>
      <c r="TYX1856" s="401"/>
      <c r="TYY1856" s="401"/>
      <c r="TYZ1856" s="401"/>
      <c r="TZA1856" s="401"/>
      <c r="TZB1856" s="401"/>
      <c r="TZC1856" s="401"/>
      <c r="TZD1856" s="401"/>
      <c r="TZE1856" s="401"/>
      <c r="TZF1856" s="401"/>
      <c r="TZG1856" s="401"/>
      <c r="TZH1856" s="401"/>
      <c r="TZI1856" s="401"/>
      <c r="TZJ1856" s="401"/>
      <c r="TZK1856" s="401"/>
      <c r="TZL1856" s="401"/>
      <c r="TZM1856" s="401"/>
      <c r="TZN1856" s="401"/>
      <c r="TZO1856" s="401"/>
      <c r="TZP1856" s="401"/>
      <c r="TZQ1856" s="401"/>
      <c r="TZR1856" s="401"/>
      <c r="TZS1856" s="401"/>
      <c r="TZT1856" s="401"/>
      <c r="TZU1856" s="401"/>
      <c r="TZV1856" s="401"/>
      <c r="TZW1856" s="401"/>
      <c r="TZX1856" s="401"/>
      <c r="TZY1856" s="401"/>
      <c r="TZZ1856" s="401"/>
      <c r="UAA1856" s="401"/>
      <c r="UAB1856" s="401"/>
      <c r="UAC1856" s="401"/>
      <c r="UAD1856" s="401"/>
      <c r="UAE1856" s="401"/>
      <c r="UAF1856" s="401"/>
      <c r="UAG1856" s="401"/>
      <c r="UAH1856" s="401"/>
      <c r="UAI1856" s="401"/>
      <c r="UAJ1856" s="401"/>
      <c r="UAK1856" s="401"/>
      <c r="UAL1856" s="401"/>
      <c r="UAM1856" s="401"/>
      <c r="UAN1856" s="401"/>
      <c r="UAO1856" s="401"/>
      <c r="UAP1856" s="401"/>
      <c r="UAQ1856" s="401"/>
      <c r="UAR1856" s="401"/>
      <c r="UAS1856" s="401"/>
      <c r="UAT1856" s="401"/>
      <c r="UAU1856" s="401"/>
      <c r="UAV1856" s="401"/>
      <c r="UAW1856" s="401"/>
      <c r="UAX1856" s="401"/>
      <c r="UAY1856" s="401"/>
      <c r="UAZ1856" s="401"/>
      <c r="UBA1856" s="401"/>
      <c r="UBB1856" s="401"/>
      <c r="UBC1856" s="401"/>
      <c r="UBD1856" s="401"/>
      <c r="UBE1856" s="401"/>
      <c r="UBF1856" s="401"/>
      <c r="UBG1856" s="401"/>
      <c r="UBH1856" s="401"/>
      <c r="UBI1856" s="401"/>
      <c r="UBJ1856" s="401"/>
      <c r="UBK1856" s="401"/>
      <c r="UBL1856" s="401"/>
      <c r="UBM1856" s="401"/>
      <c r="UBN1856" s="401"/>
      <c r="UBO1856" s="401"/>
      <c r="UBP1856" s="401"/>
      <c r="UBQ1856" s="401"/>
      <c r="UBR1856" s="401"/>
      <c r="UBS1856" s="401"/>
      <c r="UBT1856" s="401"/>
      <c r="UBU1856" s="401"/>
      <c r="UBV1856" s="401"/>
      <c r="UBW1856" s="401"/>
      <c r="UBX1856" s="401"/>
      <c r="UBY1856" s="401"/>
      <c r="UBZ1856" s="401"/>
      <c r="UCA1856" s="401"/>
      <c r="UCB1856" s="401"/>
      <c r="UCC1856" s="401"/>
      <c r="UCD1856" s="401"/>
      <c r="UCE1856" s="401"/>
      <c r="UCF1856" s="401"/>
      <c r="UCG1856" s="401"/>
      <c r="UCH1856" s="401"/>
      <c r="UCI1856" s="401"/>
      <c r="UCJ1856" s="401"/>
      <c r="UCK1856" s="401"/>
      <c r="UCL1856" s="401"/>
      <c r="UCM1856" s="401"/>
      <c r="UCN1856" s="401"/>
      <c r="UCO1856" s="401"/>
      <c r="UCP1856" s="401"/>
      <c r="UCQ1856" s="401"/>
      <c r="UCR1856" s="401"/>
      <c r="UCS1856" s="401"/>
      <c r="UCT1856" s="401"/>
      <c r="UCU1856" s="401"/>
      <c r="UCV1856" s="401"/>
      <c r="UCW1856" s="401"/>
      <c r="UCX1856" s="401"/>
      <c r="UCY1856" s="401"/>
      <c r="UCZ1856" s="401"/>
      <c r="UDA1856" s="401"/>
      <c r="UDB1856" s="401"/>
      <c r="UDC1856" s="401"/>
      <c r="UDD1856" s="401"/>
      <c r="UDE1856" s="401"/>
      <c r="UDF1856" s="401"/>
      <c r="UDG1856" s="401"/>
      <c r="UDH1856" s="401"/>
      <c r="UDI1856" s="401"/>
      <c r="UDJ1856" s="401"/>
      <c r="UDK1856" s="401"/>
      <c r="UDL1856" s="401"/>
      <c r="UDM1856" s="401"/>
      <c r="UDN1856" s="401"/>
      <c r="UDO1856" s="401"/>
      <c r="UDP1856" s="401"/>
      <c r="UDQ1856" s="401"/>
      <c r="UDR1856" s="401"/>
      <c r="UDS1856" s="401"/>
      <c r="UDT1856" s="401"/>
      <c r="UDU1856" s="401"/>
      <c r="UDV1856" s="401"/>
      <c r="UDW1856" s="401"/>
      <c r="UDX1856" s="401"/>
      <c r="UDY1856" s="401"/>
      <c r="UDZ1856" s="401"/>
      <c r="UEA1856" s="401"/>
      <c r="UEB1856" s="401"/>
      <c r="UEC1856" s="401"/>
      <c r="UED1856" s="401"/>
      <c r="UEE1856" s="401"/>
      <c r="UEF1856" s="401"/>
      <c r="UEG1856" s="401"/>
      <c r="UEH1856" s="401"/>
      <c r="UEI1856" s="401"/>
      <c r="UEJ1856" s="401"/>
      <c r="UEK1856" s="401"/>
      <c r="UEL1856" s="401"/>
      <c r="UEM1856" s="401"/>
      <c r="UEN1856" s="401"/>
      <c r="UEO1856" s="401"/>
      <c r="UEP1856" s="401"/>
      <c r="UEQ1856" s="401"/>
      <c r="UER1856" s="401"/>
      <c r="UES1856" s="401"/>
      <c r="UET1856" s="401"/>
      <c r="UEU1856" s="401"/>
      <c r="UEV1856" s="401"/>
      <c r="UEW1856" s="401"/>
      <c r="UEX1856" s="401"/>
      <c r="UEY1856" s="401"/>
      <c r="UEZ1856" s="401"/>
      <c r="UFA1856" s="401"/>
      <c r="UFB1856" s="401"/>
      <c r="UFC1856" s="401"/>
      <c r="UFD1856" s="401"/>
      <c r="UFE1856" s="401"/>
      <c r="UFF1856" s="401"/>
      <c r="UFG1856" s="401"/>
      <c r="UFH1856" s="401"/>
      <c r="UFI1856" s="401"/>
      <c r="UFJ1856" s="401"/>
      <c r="UFK1856" s="401"/>
      <c r="UFL1856" s="401"/>
      <c r="UFM1856" s="401"/>
      <c r="UFN1856" s="401"/>
      <c r="UFO1856" s="401"/>
      <c r="UFP1856" s="401"/>
      <c r="UFQ1856" s="401"/>
      <c r="UFR1856" s="401"/>
      <c r="UFS1856" s="401"/>
      <c r="UFT1856" s="401"/>
      <c r="UFU1856" s="401"/>
      <c r="UFV1856" s="401"/>
      <c r="UFW1856" s="401"/>
      <c r="UFX1856" s="401"/>
      <c r="UFY1856" s="401"/>
      <c r="UFZ1856" s="401"/>
      <c r="UGA1856" s="401"/>
      <c r="UGB1856" s="401"/>
      <c r="UGC1856" s="401"/>
      <c r="UGD1856" s="401"/>
      <c r="UGE1856" s="401"/>
      <c r="UGF1856" s="401"/>
      <c r="UGG1856" s="401"/>
      <c r="UGH1856" s="401"/>
      <c r="UGI1856" s="401"/>
      <c r="UGJ1856" s="401"/>
      <c r="UGK1856" s="401"/>
      <c r="UGL1856" s="401"/>
      <c r="UGM1856" s="401"/>
      <c r="UGN1856" s="401"/>
      <c r="UGO1856" s="401"/>
      <c r="UGP1856" s="401"/>
      <c r="UGQ1856" s="401"/>
      <c r="UGR1856" s="401"/>
      <c r="UGS1856" s="401"/>
      <c r="UGT1856" s="401"/>
      <c r="UGU1856" s="401"/>
      <c r="UGV1856" s="401"/>
      <c r="UGW1856" s="401"/>
      <c r="UGX1856" s="401"/>
      <c r="UGY1856" s="401"/>
      <c r="UGZ1856" s="401"/>
      <c r="UHA1856" s="401"/>
      <c r="UHB1856" s="401"/>
      <c r="UHC1856" s="401"/>
      <c r="UHD1856" s="401"/>
      <c r="UHE1856" s="401"/>
      <c r="UHF1856" s="401"/>
      <c r="UHG1856" s="401"/>
      <c r="UHH1856" s="401"/>
      <c r="UHI1856" s="401"/>
      <c r="UHJ1856" s="401"/>
      <c r="UHK1856" s="401"/>
      <c r="UHL1856" s="401"/>
      <c r="UHM1856" s="401"/>
      <c r="UHN1856" s="401"/>
      <c r="UHO1856" s="401"/>
      <c r="UHP1856" s="401"/>
      <c r="UHQ1856" s="401"/>
      <c r="UHR1856" s="401"/>
      <c r="UHS1856" s="401"/>
      <c r="UHT1856" s="401"/>
      <c r="UHU1856" s="401"/>
      <c r="UHV1856" s="401"/>
      <c r="UHW1856" s="401"/>
      <c r="UHX1856" s="401"/>
      <c r="UHY1856" s="401"/>
      <c r="UHZ1856" s="401"/>
      <c r="UIA1856" s="401"/>
      <c r="UIB1856" s="401"/>
      <c r="UIC1856" s="401"/>
      <c r="UID1856" s="401"/>
      <c r="UIE1856" s="401"/>
      <c r="UIF1856" s="401"/>
      <c r="UIG1856" s="401"/>
      <c r="UIH1856" s="401"/>
      <c r="UII1856" s="401"/>
      <c r="UIJ1856" s="401"/>
      <c r="UIK1856" s="401"/>
      <c r="UIL1856" s="401"/>
      <c r="UIM1856" s="401"/>
      <c r="UIN1856" s="401"/>
      <c r="UIO1856" s="401"/>
      <c r="UIP1856" s="401"/>
      <c r="UIQ1856" s="401"/>
      <c r="UIR1856" s="401"/>
      <c r="UIS1856" s="401"/>
      <c r="UIT1856" s="401"/>
      <c r="UIU1856" s="401"/>
      <c r="UIV1856" s="401"/>
      <c r="UIW1856" s="401"/>
      <c r="UIX1856" s="401"/>
      <c r="UIY1856" s="401"/>
      <c r="UIZ1856" s="401"/>
      <c r="UJA1856" s="401"/>
      <c r="UJB1856" s="401"/>
      <c r="UJC1856" s="401"/>
      <c r="UJD1856" s="401"/>
      <c r="UJE1856" s="401"/>
      <c r="UJF1856" s="401"/>
      <c r="UJG1856" s="401"/>
      <c r="UJH1856" s="401"/>
      <c r="UJI1856" s="401"/>
      <c r="UJJ1856" s="401"/>
      <c r="UJK1856" s="401"/>
      <c r="UJL1856" s="401"/>
      <c r="UJM1856" s="401"/>
      <c r="UJN1856" s="401"/>
      <c r="UJO1856" s="401"/>
      <c r="UJP1856" s="401"/>
      <c r="UJQ1856" s="401"/>
      <c r="UJR1856" s="401"/>
      <c r="UJS1856" s="401"/>
      <c r="UJT1856" s="401"/>
      <c r="UJU1856" s="401"/>
      <c r="UJV1856" s="401"/>
      <c r="UJW1856" s="401"/>
      <c r="UJX1856" s="401"/>
      <c r="UJY1856" s="401"/>
      <c r="UJZ1856" s="401"/>
      <c r="UKA1856" s="401"/>
      <c r="UKB1856" s="401"/>
      <c r="UKC1856" s="401"/>
      <c r="UKD1856" s="401"/>
      <c r="UKE1856" s="401"/>
      <c r="UKF1856" s="401"/>
      <c r="UKG1856" s="401"/>
      <c r="UKH1856" s="401"/>
      <c r="UKI1856" s="401"/>
      <c r="UKJ1856" s="401"/>
      <c r="UKK1856" s="401"/>
      <c r="UKL1856" s="401"/>
      <c r="UKM1856" s="401"/>
      <c r="UKN1856" s="401"/>
      <c r="UKO1856" s="401"/>
      <c r="UKP1856" s="401"/>
      <c r="UKQ1856" s="401"/>
      <c r="UKR1856" s="401"/>
      <c r="UKS1856" s="401"/>
      <c r="UKT1856" s="401"/>
      <c r="UKU1856" s="401"/>
      <c r="UKV1856" s="401"/>
      <c r="UKW1856" s="401"/>
      <c r="UKX1856" s="401"/>
      <c r="UKY1856" s="401"/>
      <c r="UKZ1856" s="401"/>
      <c r="ULA1856" s="401"/>
      <c r="ULB1856" s="401"/>
      <c r="ULC1856" s="401"/>
      <c r="ULD1856" s="401"/>
      <c r="ULE1856" s="401"/>
      <c r="ULF1856" s="401"/>
      <c r="ULG1856" s="401"/>
      <c r="ULH1856" s="401"/>
      <c r="ULI1856" s="401"/>
      <c r="ULJ1856" s="401"/>
      <c r="ULK1856" s="401"/>
      <c r="ULL1856" s="401"/>
      <c r="ULM1856" s="401"/>
      <c r="ULN1856" s="401"/>
      <c r="ULO1856" s="401"/>
      <c r="ULP1856" s="401"/>
      <c r="ULQ1856" s="401"/>
      <c r="ULR1856" s="401"/>
      <c r="ULS1856" s="401"/>
      <c r="ULT1856" s="401"/>
      <c r="ULU1856" s="401"/>
      <c r="ULV1856" s="401"/>
      <c r="ULW1856" s="401"/>
      <c r="ULX1856" s="401"/>
      <c r="ULY1856" s="401"/>
      <c r="ULZ1856" s="401"/>
      <c r="UMA1856" s="401"/>
      <c r="UMB1856" s="401"/>
      <c r="UMC1856" s="401"/>
      <c r="UMD1856" s="401"/>
      <c r="UME1856" s="401"/>
      <c r="UMF1856" s="401"/>
      <c r="UMG1856" s="401"/>
      <c r="UMH1856" s="401"/>
      <c r="UMI1856" s="401"/>
      <c r="UMJ1856" s="401"/>
      <c r="UMK1856" s="401"/>
      <c r="UML1856" s="401"/>
      <c r="UMM1856" s="401"/>
      <c r="UMN1856" s="401"/>
      <c r="UMO1856" s="401"/>
      <c r="UMP1856" s="401"/>
      <c r="UMQ1856" s="401"/>
      <c r="UMR1856" s="401"/>
      <c r="UMS1856" s="401"/>
      <c r="UMT1856" s="401"/>
      <c r="UMU1856" s="401"/>
      <c r="UMV1856" s="401"/>
      <c r="UMW1856" s="401"/>
      <c r="UMX1856" s="401"/>
      <c r="UMY1856" s="401"/>
      <c r="UMZ1856" s="401"/>
      <c r="UNA1856" s="401"/>
      <c r="UNB1856" s="401"/>
      <c r="UNC1856" s="401"/>
      <c r="UND1856" s="401"/>
      <c r="UNE1856" s="401"/>
      <c r="UNF1856" s="401"/>
      <c r="UNG1856" s="401"/>
      <c r="UNH1856" s="401"/>
      <c r="UNI1856" s="401"/>
      <c r="UNJ1856" s="401"/>
      <c r="UNK1856" s="401"/>
      <c r="UNL1856" s="401"/>
      <c r="UNM1856" s="401"/>
      <c r="UNN1856" s="401"/>
      <c r="UNO1856" s="401"/>
      <c r="UNP1856" s="401"/>
      <c r="UNQ1856" s="401"/>
      <c r="UNR1856" s="401"/>
      <c r="UNS1856" s="401"/>
      <c r="UNT1856" s="401"/>
      <c r="UNU1856" s="401"/>
      <c r="UNV1856" s="401"/>
      <c r="UNW1856" s="401"/>
      <c r="UNX1856" s="401"/>
      <c r="UNY1856" s="401"/>
      <c r="UNZ1856" s="401"/>
      <c r="UOA1856" s="401"/>
      <c r="UOB1856" s="401"/>
      <c r="UOC1856" s="401"/>
      <c r="UOD1856" s="401"/>
      <c r="UOE1856" s="401"/>
      <c r="UOF1856" s="401"/>
      <c r="UOG1856" s="401"/>
      <c r="UOH1856" s="401"/>
      <c r="UOI1856" s="401"/>
      <c r="UOJ1856" s="401"/>
      <c r="UOK1856" s="401"/>
      <c r="UOL1856" s="401"/>
      <c r="UOM1856" s="401"/>
      <c r="UON1856" s="401"/>
      <c r="UOO1856" s="401"/>
      <c r="UOP1856" s="401"/>
      <c r="UOQ1856" s="401"/>
      <c r="UOR1856" s="401"/>
      <c r="UOS1856" s="401"/>
      <c r="UOT1856" s="401"/>
      <c r="UOU1856" s="401"/>
      <c r="UOV1856" s="401"/>
      <c r="UOW1856" s="401"/>
      <c r="UOX1856" s="401"/>
      <c r="UOY1856" s="401"/>
      <c r="UOZ1856" s="401"/>
      <c r="UPA1856" s="401"/>
      <c r="UPB1856" s="401"/>
      <c r="UPC1856" s="401"/>
      <c r="UPD1856" s="401"/>
      <c r="UPE1856" s="401"/>
      <c r="UPF1856" s="401"/>
      <c r="UPG1856" s="401"/>
      <c r="UPH1856" s="401"/>
      <c r="UPI1856" s="401"/>
      <c r="UPJ1856" s="401"/>
      <c r="UPK1856" s="401"/>
      <c r="UPL1856" s="401"/>
      <c r="UPM1856" s="401"/>
      <c r="UPN1856" s="401"/>
      <c r="UPO1856" s="401"/>
      <c r="UPP1856" s="401"/>
      <c r="UPQ1856" s="401"/>
      <c r="UPR1856" s="401"/>
      <c r="UPS1856" s="401"/>
      <c r="UPT1856" s="401"/>
      <c r="UPU1856" s="401"/>
      <c r="UPV1856" s="401"/>
      <c r="UPW1856" s="401"/>
      <c r="UPX1856" s="401"/>
      <c r="UPY1856" s="401"/>
      <c r="UPZ1856" s="401"/>
      <c r="UQA1856" s="401"/>
      <c r="UQB1856" s="401"/>
      <c r="UQC1856" s="401"/>
      <c r="UQD1856" s="401"/>
      <c r="UQE1856" s="401"/>
      <c r="UQF1856" s="401"/>
      <c r="UQG1856" s="401"/>
      <c r="UQH1856" s="401"/>
      <c r="UQI1856" s="401"/>
      <c r="UQJ1856" s="401"/>
      <c r="UQK1856" s="401"/>
      <c r="UQL1856" s="401"/>
      <c r="UQM1856" s="401"/>
      <c r="UQN1856" s="401"/>
      <c r="UQO1856" s="401"/>
      <c r="UQP1856" s="401"/>
      <c r="UQQ1856" s="401"/>
      <c r="UQR1856" s="401"/>
      <c r="UQS1856" s="401"/>
      <c r="UQT1856" s="401"/>
      <c r="UQU1856" s="401"/>
      <c r="UQV1856" s="401"/>
      <c r="UQW1856" s="401"/>
      <c r="UQX1856" s="401"/>
      <c r="UQY1856" s="401"/>
      <c r="UQZ1856" s="401"/>
      <c r="URA1856" s="401"/>
      <c r="URB1856" s="401"/>
      <c r="URC1856" s="401"/>
      <c r="URD1856" s="401"/>
      <c r="URE1856" s="401"/>
      <c r="URF1856" s="401"/>
      <c r="URG1856" s="401"/>
      <c r="URH1856" s="401"/>
      <c r="URI1856" s="401"/>
      <c r="URJ1856" s="401"/>
      <c r="URK1856" s="401"/>
      <c r="URL1856" s="401"/>
      <c r="URM1856" s="401"/>
      <c r="URN1856" s="401"/>
      <c r="URO1856" s="401"/>
      <c r="URP1856" s="401"/>
      <c r="URQ1856" s="401"/>
      <c r="URR1856" s="401"/>
      <c r="URS1856" s="401"/>
      <c r="URT1856" s="401"/>
      <c r="URU1856" s="401"/>
      <c r="URV1856" s="401"/>
      <c r="URW1856" s="401"/>
      <c r="URX1856" s="401"/>
      <c r="URY1856" s="401"/>
      <c r="URZ1856" s="401"/>
      <c r="USA1856" s="401"/>
      <c r="USB1856" s="401"/>
      <c r="USC1856" s="401"/>
      <c r="USD1856" s="401"/>
      <c r="USE1856" s="401"/>
      <c r="USF1856" s="401"/>
      <c r="USG1856" s="401"/>
      <c r="USH1856" s="401"/>
      <c r="USI1856" s="401"/>
      <c r="USJ1856" s="401"/>
      <c r="USK1856" s="401"/>
      <c r="USL1856" s="401"/>
      <c r="USM1856" s="401"/>
      <c r="USN1856" s="401"/>
      <c r="USO1856" s="401"/>
      <c r="USP1856" s="401"/>
      <c r="USQ1856" s="401"/>
      <c r="USR1856" s="401"/>
      <c r="USS1856" s="401"/>
      <c r="UST1856" s="401"/>
      <c r="USU1856" s="401"/>
      <c r="USV1856" s="401"/>
      <c r="USW1856" s="401"/>
      <c r="USX1856" s="401"/>
      <c r="USY1856" s="401"/>
      <c r="USZ1856" s="401"/>
      <c r="UTA1856" s="401"/>
      <c r="UTB1856" s="401"/>
      <c r="UTC1856" s="401"/>
      <c r="UTD1856" s="401"/>
      <c r="UTE1856" s="401"/>
      <c r="UTF1856" s="401"/>
      <c r="UTG1856" s="401"/>
      <c r="UTH1856" s="401"/>
      <c r="UTI1856" s="401"/>
      <c r="UTJ1856" s="401"/>
      <c r="UTK1856" s="401"/>
      <c r="UTL1856" s="401"/>
      <c r="UTM1856" s="401"/>
      <c r="UTN1856" s="401"/>
      <c r="UTO1856" s="401"/>
      <c r="UTP1856" s="401"/>
      <c r="UTQ1856" s="401"/>
      <c r="UTR1856" s="401"/>
      <c r="UTS1856" s="401"/>
      <c r="UTT1856" s="401"/>
      <c r="UTU1856" s="401"/>
      <c r="UTV1856" s="401"/>
      <c r="UTW1856" s="401"/>
      <c r="UTX1856" s="401"/>
      <c r="UTY1856" s="401"/>
      <c r="UTZ1856" s="401"/>
      <c r="UUA1856" s="401"/>
      <c r="UUB1856" s="401"/>
      <c r="UUC1856" s="401"/>
      <c r="UUD1856" s="401"/>
      <c r="UUE1856" s="401"/>
      <c r="UUF1856" s="401"/>
      <c r="UUG1856" s="401"/>
      <c r="UUH1856" s="401"/>
      <c r="UUI1856" s="401"/>
      <c r="UUJ1856" s="401"/>
      <c r="UUK1856" s="401"/>
      <c r="UUL1856" s="401"/>
      <c r="UUM1856" s="401"/>
      <c r="UUN1856" s="401"/>
      <c r="UUO1856" s="401"/>
      <c r="UUP1856" s="401"/>
      <c r="UUQ1856" s="401"/>
      <c r="UUR1856" s="401"/>
      <c r="UUS1856" s="401"/>
      <c r="UUT1856" s="401"/>
      <c r="UUU1856" s="401"/>
      <c r="UUV1856" s="401"/>
      <c r="UUW1856" s="401"/>
      <c r="UUX1856" s="401"/>
      <c r="UUY1856" s="401"/>
      <c r="UUZ1856" s="401"/>
      <c r="UVA1856" s="401"/>
      <c r="UVB1856" s="401"/>
      <c r="UVC1856" s="401"/>
      <c r="UVD1856" s="401"/>
      <c r="UVE1856" s="401"/>
      <c r="UVF1856" s="401"/>
      <c r="UVG1856" s="401"/>
      <c r="UVH1856" s="401"/>
      <c r="UVI1856" s="401"/>
      <c r="UVJ1856" s="401"/>
      <c r="UVK1856" s="401"/>
      <c r="UVL1856" s="401"/>
      <c r="UVM1856" s="401"/>
      <c r="UVN1856" s="401"/>
      <c r="UVO1856" s="401"/>
      <c r="UVP1856" s="401"/>
      <c r="UVQ1856" s="401"/>
      <c r="UVR1856" s="401"/>
      <c r="UVS1856" s="401"/>
      <c r="UVT1856" s="401"/>
      <c r="UVU1856" s="401"/>
      <c r="UVV1856" s="401"/>
      <c r="UVW1856" s="401"/>
      <c r="UVX1856" s="401"/>
      <c r="UVY1856" s="401"/>
      <c r="UVZ1856" s="401"/>
      <c r="UWA1856" s="401"/>
      <c r="UWB1856" s="401"/>
      <c r="UWC1856" s="401"/>
      <c r="UWD1856" s="401"/>
      <c r="UWE1856" s="401"/>
      <c r="UWF1856" s="401"/>
      <c r="UWG1856" s="401"/>
      <c r="UWH1856" s="401"/>
      <c r="UWI1856" s="401"/>
      <c r="UWJ1856" s="401"/>
      <c r="UWK1856" s="401"/>
      <c r="UWL1856" s="401"/>
      <c r="UWM1856" s="401"/>
      <c r="UWN1856" s="401"/>
      <c r="UWO1856" s="401"/>
      <c r="UWP1856" s="401"/>
      <c r="UWQ1856" s="401"/>
      <c r="UWR1856" s="401"/>
      <c r="UWS1856" s="401"/>
      <c r="UWT1856" s="401"/>
      <c r="UWU1856" s="401"/>
      <c r="UWV1856" s="401"/>
      <c r="UWW1856" s="401"/>
      <c r="UWX1856" s="401"/>
      <c r="UWY1856" s="401"/>
      <c r="UWZ1856" s="401"/>
      <c r="UXA1856" s="401"/>
      <c r="UXB1856" s="401"/>
      <c r="UXC1856" s="401"/>
      <c r="UXD1856" s="401"/>
      <c r="UXE1856" s="401"/>
      <c r="UXF1856" s="401"/>
      <c r="UXG1856" s="401"/>
      <c r="UXH1856" s="401"/>
      <c r="UXI1856" s="401"/>
      <c r="UXJ1856" s="401"/>
      <c r="UXK1856" s="401"/>
      <c r="UXL1856" s="401"/>
      <c r="UXM1856" s="401"/>
      <c r="UXN1856" s="401"/>
      <c r="UXO1856" s="401"/>
      <c r="UXP1856" s="401"/>
      <c r="UXQ1856" s="401"/>
      <c r="UXR1856" s="401"/>
      <c r="UXS1856" s="401"/>
      <c r="UXT1856" s="401"/>
      <c r="UXU1856" s="401"/>
      <c r="UXV1856" s="401"/>
      <c r="UXW1856" s="401"/>
      <c r="UXX1856" s="401"/>
      <c r="UXY1856" s="401"/>
      <c r="UXZ1856" s="401"/>
      <c r="UYA1856" s="401"/>
      <c r="UYB1856" s="401"/>
      <c r="UYC1856" s="401"/>
      <c r="UYD1856" s="401"/>
      <c r="UYE1856" s="401"/>
      <c r="UYF1856" s="401"/>
      <c r="UYG1856" s="401"/>
      <c r="UYH1856" s="401"/>
      <c r="UYI1856" s="401"/>
      <c r="UYJ1856" s="401"/>
      <c r="UYK1856" s="401"/>
      <c r="UYL1856" s="401"/>
      <c r="UYM1856" s="401"/>
      <c r="UYN1856" s="401"/>
      <c r="UYO1856" s="401"/>
      <c r="UYP1856" s="401"/>
      <c r="UYQ1856" s="401"/>
      <c r="UYR1856" s="401"/>
      <c r="UYS1856" s="401"/>
      <c r="UYT1856" s="401"/>
      <c r="UYU1856" s="401"/>
      <c r="UYV1856" s="401"/>
      <c r="UYW1856" s="401"/>
      <c r="UYX1856" s="401"/>
      <c r="UYY1856" s="401"/>
      <c r="UYZ1856" s="401"/>
      <c r="UZA1856" s="401"/>
      <c r="UZB1856" s="401"/>
      <c r="UZC1856" s="401"/>
      <c r="UZD1856" s="401"/>
      <c r="UZE1856" s="401"/>
      <c r="UZF1856" s="401"/>
      <c r="UZG1856" s="401"/>
      <c r="UZH1856" s="401"/>
      <c r="UZI1856" s="401"/>
      <c r="UZJ1856" s="401"/>
      <c r="UZK1856" s="401"/>
      <c r="UZL1856" s="401"/>
      <c r="UZM1856" s="401"/>
      <c r="UZN1856" s="401"/>
      <c r="UZO1856" s="401"/>
      <c r="UZP1856" s="401"/>
      <c r="UZQ1856" s="401"/>
      <c r="UZR1856" s="401"/>
      <c r="UZS1856" s="401"/>
      <c r="UZT1856" s="401"/>
      <c r="UZU1856" s="401"/>
      <c r="UZV1856" s="401"/>
      <c r="UZW1856" s="401"/>
      <c r="UZX1856" s="401"/>
      <c r="UZY1856" s="401"/>
      <c r="UZZ1856" s="401"/>
      <c r="VAA1856" s="401"/>
      <c r="VAB1856" s="401"/>
      <c r="VAC1856" s="401"/>
      <c r="VAD1856" s="401"/>
      <c r="VAE1856" s="401"/>
      <c r="VAF1856" s="401"/>
      <c r="VAG1856" s="401"/>
      <c r="VAH1856" s="401"/>
      <c r="VAI1856" s="401"/>
      <c r="VAJ1856" s="401"/>
      <c r="VAK1856" s="401"/>
      <c r="VAL1856" s="401"/>
      <c r="VAM1856" s="401"/>
      <c r="VAN1856" s="401"/>
      <c r="VAO1856" s="401"/>
      <c r="VAP1856" s="401"/>
      <c r="VAQ1856" s="401"/>
      <c r="VAR1856" s="401"/>
      <c r="VAS1856" s="401"/>
      <c r="VAT1856" s="401"/>
      <c r="VAU1856" s="401"/>
      <c r="VAV1856" s="401"/>
      <c r="VAW1856" s="401"/>
      <c r="VAX1856" s="401"/>
      <c r="VAY1856" s="401"/>
      <c r="VAZ1856" s="401"/>
      <c r="VBA1856" s="401"/>
      <c r="VBB1856" s="401"/>
      <c r="VBC1856" s="401"/>
      <c r="VBD1856" s="401"/>
      <c r="VBE1856" s="401"/>
      <c r="VBF1856" s="401"/>
      <c r="VBG1856" s="401"/>
      <c r="VBH1856" s="401"/>
      <c r="VBI1856" s="401"/>
      <c r="VBJ1856" s="401"/>
      <c r="VBK1856" s="401"/>
      <c r="VBL1856" s="401"/>
      <c r="VBM1856" s="401"/>
      <c r="VBN1856" s="401"/>
      <c r="VBO1856" s="401"/>
      <c r="VBP1856" s="401"/>
      <c r="VBQ1856" s="401"/>
      <c r="VBR1856" s="401"/>
      <c r="VBS1856" s="401"/>
      <c r="VBT1856" s="401"/>
      <c r="VBU1856" s="401"/>
      <c r="VBV1856" s="401"/>
      <c r="VBW1856" s="401"/>
      <c r="VBX1856" s="401"/>
      <c r="VBY1856" s="401"/>
      <c r="VBZ1856" s="401"/>
      <c r="VCA1856" s="401"/>
      <c r="VCB1856" s="401"/>
      <c r="VCC1856" s="401"/>
      <c r="VCD1856" s="401"/>
      <c r="VCE1856" s="401"/>
      <c r="VCF1856" s="401"/>
      <c r="VCG1856" s="401"/>
      <c r="VCH1856" s="401"/>
      <c r="VCI1856" s="401"/>
      <c r="VCJ1856" s="401"/>
      <c r="VCK1856" s="401"/>
      <c r="VCL1856" s="401"/>
      <c r="VCM1856" s="401"/>
      <c r="VCN1856" s="401"/>
      <c r="VCO1856" s="401"/>
      <c r="VCP1856" s="401"/>
      <c r="VCQ1856" s="401"/>
      <c r="VCR1856" s="401"/>
      <c r="VCS1856" s="401"/>
      <c r="VCT1856" s="401"/>
      <c r="VCU1856" s="401"/>
      <c r="VCV1856" s="401"/>
      <c r="VCW1856" s="401"/>
      <c r="VCX1856" s="401"/>
      <c r="VCY1856" s="401"/>
      <c r="VCZ1856" s="401"/>
      <c r="VDA1856" s="401"/>
      <c r="VDB1856" s="401"/>
      <c r="VDC1856" s="401"/>
      <c r="VDD1856" s="401"/>
      <c r="VDE1856" s="401"/>
      <c r="VDF1856" s="401"/>
      <c r="VDG1856" s="401"/>
      <c r="VDH1856" s="401"/>
      <c r="VDI1856" s="401"/>
      <c r="VDJ1856" s="401"/>
      <c r="VDK1856" s="401"/>
      <c r="VDL1856" s="401"/>
      <c r="VDM1856" s="401"/>
      <c r="VDN1856" s="401"/>
      <c r="VDO1856" s="401"/>
      <c r="VDP1856" s="401"/>
      <c r="VDQ1856" s="401"/>
      <c r="VDR1856" s="401"/>
      <c r="VDS1856" s="401"/>
      <c r="VDT1856" s="401"/>
      <c r="VDU1856" s="401"/>
      <c r="VDV1856" s="401"/>
      <c r="VDW1856" s="401"/>
      <c r="VDX1856" s="401"/>
      <c r="VDY1856" s="401"/>
      <c r="VDZ1856" s="401"/>
      <c r="VEA1856" s="401"/>
      <c r="VEB1856" s="401"/>
      <c r="VEC1856" s="401"/>
      <c r="VED1856" s="401"/>
      <c r="VEE1856" s="401"/>
      <c r="VEF1856" s="401"/>
      <c r="VEG1856" s="401"/>
      <c r="VEH1856" s="401"/>
      <c r="VEI1856" s="401"/>
      <c r="VEJ1856" s="401"/>
      <c r="VEK1856" s="401"/>
      <c r="VEL1856" s="401"/>
      <c r="VEM1856" s="401"/>
      <c r="VEN1856" s="401"/>
      <c r="VEO1856" s="401"/>
      <c r="VEP1856" s="401"/>
      <c r="VEQ1856" s="401"/>
      <c r="VER1856" s="401"/>
      <c r="VES1856" s="401"/>
      <c r="VET1856" s="401"/>
      <c r="VEU1856" s="401"/>
      <c r="VEV1856" s="401"/>
      <c r="VEW1856" s="401"/>
      <c r="VEX1856" s="401"/>
      <c r="VEY1856" s="401"/>
      <c r="VEZ1856" s="401"/>
      <c r="VFA1856" s="401"/>
      <c r="VFB1856" s="401"/>
      <c r="VFC1856" s="401"/>
      <c r="VFD1856" s="401"/>
      <c r="VFE1856" s="401"/>
      <c r="VFF1856" s="401"/>
      <c r="VFG1856" s="401"/>
      <c r="VFH1856" s="401"/>
      <c r="VFI1856" s="401"/>
      <c r="VFJ1856" s="401"/>
      <c r="VFK1856" s="401"/>
      <c r="VFL1856" s="401"/>
      <c r="VFM1856" s="401"/>
      <c r="VFN1856" s="401"/>
      <c r="VFO1856" s="401"/>
      <c r="VFP1856" s="401"/>
      <c r="VFQ1856" s="401"/>
      <c r="VFR1856" s="401"/>
      <c r="VFS1856" s="401"/>
      <c r="VFT1856" s="401"/>
      <c r="VFU1856" s="401"/>
      <c r="VFV1856" s="401"/>
      <c r="VFW1856" s="401"/>
      <c r="VFX1856" s="401"/>
      <c r="VFY1856" s="401"/>
      <c r="VFZ1856" s="401"/>
      <c r="VGA1856" s="401"/>
      <c r="VGB1856" s="401"/>
      <c r="VGC1856" s="401"/>
      <c r="VGD1856" s="401"/>
      <c r="VGE1856" s="401"/>
      <c r="VGF1856" s="401"/>
      <c r="VGG1856" s="401"/>
      <c r="VGH1856" s="401"/>
      <c r="VGI1856" s="401"/>
      <c r="VGJ1856" s="401"/>
      <c r="VGK1856" s="401"/>
      <c r="VGL1856" s="401"/>
      <c r="VGM1856" s="401"/>
      <c r="VGN1856" s="401"/>
      <c r="VGO1856" s="401"/>
      <c r="VGP1856" s="401"/>
      <c r="VGQ1856" s="401"/>
      <c r="VGR1856" s="401"/>
      <c r="VGS1856" s="401"/>
      <c r="VGT1856" s="401"/>
      <c r="VGU1856" s="401"/>
      <c r="VGV1856" s="401"/>
      <c r="VGW1856" s="401"/>
      <c r="VGX1856" s="401"/>
      <c r="VGY1856" s="401"/>
      <c r="VGZ1856" s="401"/>
      <c r="VHA1856" s="401"/>
      <c r="VHB1856" s="401"/>
      <c r="VHC1856" s="401"/>
      <c r="VHD1856" s="401"/>
      <c r="VHE1856" s="401"/>
      <c r="VHF1856" s="401"/>
      <c r="VHG1856" s="401"/>
      <c r="VHH1856" s="401"/>
      <c r="VHI1856" s="401"/>
      <c r="VHJ1856" s="401"/>
      <c r="VHK1856" s="401"/>
      <c r="VHL1856" s="401"/>
      <c r="VHM1856" s="401"/>
      <c r="VHN1856" s="401"/>
      <c r="VHO1856" s="401"/>
      <c r="VHP1856" s="401"/>
      <c r="VHQ1856" s="401"/>
      <c r="VHR1856" s="401"/>
      <c r="VHS1856" s="401"/>
      <c r="VHT1856" s="401"/>
      <c r="VHU1856" s="401"/>
      <c r="VHV1856" s="401"/>
      <c r="VHW1856" s="401"/>
      <c r="VHX1856" s="401"/>
      <c r="VHY1856" s="401"/>
      <c r="VHZ1856" s="401"/>
      <c r="VIA1856" s="401"/>
      <c r="VIB1856" s="401"/>
      <c r="VIC1856" s="401"/>
      <c r="VID1856" s="401"/>
      <c r="VIE1856" s="401"/>
      <c r="VIF1856" s="401"/>
      <c r="VIG1856" s="401"/>
      <c r="VIH1856" s="401"/>
      <c r="VII1856" s="401"/>
      <c r="VIJ1856" s="401"/>
      <c r="VIK1856" s="401"/>
      <c r="VIL1856" s="401"/>
      <c r="VIM1856" s="401"/>
      <c r="VIN1856" s="401"/>
      <c r="VIO1856" s="401"/>
      <c r="VIP1856" s="401"/>
      <c r="VIQ1856" s="401"/>
      <c r="VIR1856" s="401"/>
      <c r="VIS1856" s="401"/>
      <c r="VIT1856" s="401"/>
      <c r="VIU1856" s="401"/>
      <c r="VIV1856" s="401"/>
      <c r="VIW1856" s="401"/>
      <c r="VIX1856" s="401"/>
      <c r="VIY1856" s="401"/>
      <c r="VIZ1856" s="401"/>
      <c r="VJA1856" s="401"/>
      <c r="VJB1856" s="401"/>
      <c r="VJC1856" s="401"/>
      <c r="VJD1856" s="401"/>
      <c r="VJE1856" s="401"/>
      <c r="VJF1856" s="401"/>
      <c r="VJG1856" s="401"/>
      <c r="VJH1856" s="401"/>
      <c r="VJI1856" s="401"/>
      <c r="VJJ1856" s="401"/>
      <c r="VJK1856" s="401"/>
      <c r="VJL1856" s="401"/>
      <c r="VJM1856" s="401"/>
      <c r="VJN1856" s="401"/>
      <c r="VJO1856" s="401"/>
      <c r="VJP1856" s="401"/>
      <c r="VJQ1856" s="401"/>
      <c r="VJR1856" s="401"/>
      <c r="VJS1856" s="401"/>
      <c r="VJT1856" s="401"/>
      <c r="VJU1856" s="401"/>
      <c r="VJV1856" s="401"/>
      <c r="VJW1856" s="401"/>
      <c r="VJX1856" s="401"/>
      <c r="VJY1856" s="401"/>
      <c r="VJZ1856" s="401"/>
      <c r="VKA1856" s="401"/>
      <c r="VKB1856" s="401"/>
      <c r="VKC1856" s="401"/>
      <c r="VKD1856" s="401"/>
      <c r="VKE1856" s="401"/>
      <c r="VKF1856" s="401"/>
      <c r="VKG1856" s="401"/>
      <c r="VKH1856" s="401"/>
      <c r="VKI1856" s="401"/>
      <c r="VKJ1856" s="401"/>
      <c r="VKK1856" s="401"/>
      <c r="VKL1856" s="401"/>
      <c r="VKM1856" s="401"/>
      <c r="VKN1856" s="401"/>
      <c r="VKO1856" s="401"/>
      <c r="VKP1856" s="401"/>
      <c r="VKQ1856" s="401"/>
      <c r="VKR1856" s="401"/>
      <c r="VKS1856" s="401"/>
      <c r="VKT1856" s="401"/>
      <c r="VKU1856" s="401"/>
      <c r="VKV1856" s="401"/>
      <c r="VKW1856" s="401"/>
      <c r="VKX1856" s="401"/>
      <c r="VKY1856" s="401"/>
      <c r="VKZ1856" s="401"/>
      <c r="VLA1856" s="401"/>
      <c r="VLB1856" s="401"/>
      <c r="VLC1856" s="401"/>
      <c r="VLD1856" s="401"/>
      <c r="VLE1856" s="401"/>
      <c r="VLF1856" s="401"/>
      <c r="VLG1856" s="401"/>
      <c r="VLH1856" s="401"/>
      <c r="VLI1856" s="401"/>
      <c r="VLJ1856" s="401"/>
      <c r="VLK1856" s="401"/>
      <c r="VLL1856" s="401"/>
      <c r="VLM1856" s="401"/>
      <c r="VLN1856" s="401"/>
      <c r="VLO1856" s="401"/>
      <c r="VLP1856" s="401"/>
      <c r="VLQ1856" s="401"/>
      <c r="VLR1856" s="401"/>
      <c r="VLS1856" s="401"/>
      <c r="VLT1856" s="401"/>
      <c r="VLU1856" s="401"/>
      <c r="VLV1856" s="401"/>
      <c r="VLW1856" s="401"/>
      <c r="VLX1856" s="401"/>
      <c r="VLY1856" s="401"/>
      <c r="VLZ1856" s="401"/>
      <c r="VMA1856" s="401"/>
      <c r="VMB1856" s="401"/>
      <c r="VMC1856" s="401"/>
      <c r="VMD1856" s="401"/>
      <c r="VME1856" s="401"/>
      <c r="VMF1856" s="401"/>
      <c r="VMG1856" s="401"/>
      <c r="VMH1856" s="401"/>
      <c r="VMI1856" s="401"/>
      <c r="VMJ1856" s="401"/>
      <c r="VMK1856" s="401"/>
      <c r="VML1856" s="401"/>
      <c r="VMM1856" s="401"/>
      <c r="VMN1856" s="401"/>
      <c r="VMO1856" s="401"/>
      <c r="VMP1856" s="401"/>
      <c r="VMQ1856" s="401"/>
      <c r="VMR1856" s="401"/>
      <c r="VMS1856" s="401"/>
      <c r="VMT1856" s="401"/>
      <c r="VMU1856" s="401"/>
      <c r="VMV1856" s="401"/>
      <c r="VMW1856" s="401"/>
      <c r="VMX1856" s="401"/>
      <c r="VMY1856" s="401"/>
      <c r="VMZ1856" s="401"/>
      <c r="VNA1856" s="401"/>
      <c r="VNB1856" s="401"/>
      <c r="VNC1856" s="401"/>
      <c r="VND1856" s="401"/>
      <c r="VNE1856" s="401"/>
      <c r="VNF1856" s="401"/>
      <c r="VNG1856" s="401"/>
      <c r="VNH1856" s="401"/>
      <c r="VNI1856" s="401"/>
      <c r="VNJ1856" s="401"/>
      <c r="VNK1856" s="401"/>
      <c r="VNL1856" s="401"/>
      <c r="VNM1856" s="401"/>
      <c r="VNN1856" s="401"/>
      <c r="VNO1856" s="401"/>
      <c r="VNP1856" s="401"/>
      <c r="VNQ1856" s="401"/>
      <c r="VNR1856" s="401"/>
      <c r="VNS1856" s="401"/>
      <c r="VNT1856" s="401"/>
      <c r="VNU1856" s="401"/>
      <c r="VNV1856" s="401"/>
      <c r="VNW1856" s="401"/>
      <c r="VNX1856" s="401"/>
      <c r="VNY1856" s="401"/>
      <c r="VNZ1856" s="401"/>
      <c r="VOA1856" s="401"/>
      <c r="VOB1856" s="401"/>
      <c r="VOC1856" s="401"/>
      <c r="VOD1856" s="401"/>
      <c r="VOE1856" s="401"/>
      <c r="VOF1856" s="401"/>
      <c r="VOG1856" s="401"/>
      <c r="VOH1856" s="401"/>
      <c r="VOI1856" s="401"/>
      <c r="VOJ1856" s="401"/>
      <c r="VOK1856" s="401"/>
      <c r="VOL1856" s="401"/>
      <c r="VOM1856" s="401"/>
      <c r="VON1856" s="401"/>
      <c r="VOO1856" s="401"/>
      <c r="VOP1856" s="401"/>
      <c r="VOQ1856" s="401"/>
      <c r="VOR1856" s="401"/>
      <c r="VOS1856" s="401"/>
      <c r="VOT1856" s="401"/>
      <c r="VOU1856" s="401"/>
      <c r="VOV1856" s="401"/>
      <c r="VOW1856" s="401"/>
      <c r="VOX1856" s="401"/>
      <c r="VOY1856" s="401"/>
      <c r="VOZ1856" s="401"/>
      <c r="VPA1856" s="401"/>
      <c r="VPB1856" s="401"/>
      <c r="VPC1856" s="401"/>
      <c r="VPD1856" s="401"/>
      <c r="VPE1856" s="401"/>
      <c r="VPF1856" s="401"/>
      <c r="VPG1856" s="401"/>
      <c r="VPH1856" s="401"/>
      <c r="VPI1856" s="401"/>
      <c r="VPJ1856" s="401"/>
      <c r="VPK1856" s="401"/>
      <c r="VPL1856" s="401"/>
      <c r="VPM1856" s="401"/>
      <c r="VPN1856" s="401"/>
      <c r="VPO1856" s="401"/>
      <c r="VPP1856" s="401"/>
      <c r="VPQ1856" s="401"/>
      <c r="VPR1856" s="401"/>
      <c r="VPS1856" s="401"/>
      <c r="VPT1856" s="401"/>
      <c r="VPU1856" s="401"/>
      <c r="VPV1856" s="401"/>
      <c r="VPW1856" s="401"/>
      <c r="VPX1856" s="401"/>
      <c r="VPY1856" s="401"/>
      <c r="VPZ1856" s="401"/>
      <c r="VQA1856" s="401"/>
      <c r="VQB1856" s="401"/>
      <c r="VQC1856" s="401"/>
      <c r="VQD1856" s="401"/>
      <c r="VQE1856" s="401"/>
      <c r="VQF1856" s="401"/>
      <c r="VQG1856" s="401"/>
      <c r="VQH1856" s="401"/>
      <c r="VQI1856" s="401"/>
      <c r="VQJ1856" s="401"/>
      <c r="VQK1856" s="401"/>
      <c r="VQL1856" s="401"/>
      <c r="VQM1856" s="401"/>
      <c r="VQN1856" s="401"/>
      <c r="VQO1856" s="401"/>
      <c r="VQP1856" s="401"/>
      <c r="VQQ1856" s="401"/>
      <c r="VQR1856" s="401"/>
      <c r="VQS1856" s="401"/>
      <c r="VQT1856" s="401"/>
      <c r="VQU1856" s="401"/>
      <c r="VQV1856" s="401"/>
      <c r="VQW1856" s="401"/>
      <c r="VQX1856" s="401"/>
      <c r="VQY1856" s="401"/>
      <c r="VQZ1856" s="401"/>
      <c r="VRA1856" s="401"/>
      <c r="VRB1856" s="401"/>
      <c r="VRC1856" s="401"/>
      <c r="VRD1856" s="401"/>
      <c r="VRE1856" s="401"/>
      <c r="VRF1856" s="401"/>
      <c r="VRG1856" s="401"/>
      <c r="VRH1856" s="401"/>
      <c r="VRI1856" s="401"/>
      <c r="VRJ1856" s="401"/>
      <c r="VRK1856" s="401"/>
      <c r="VRL1856" s="401"/>
      <c r="VRM1856" s="401"/>
      <c r="VRN1856" s="401"/>
      <c r="VRO1856" s="401"/>
      <c r="VRP1856" s="401"/>
      <c r="VRQ1856" s="401"/>
      <c r="VRR1856" s="401"/>
      <c r="VRS1856" s="401"/>
      <c r="VRT1856" s="401"/>
      <c r="VRU1856" s="401"/>
      <c r="VRV1856" s="401"/>
      <c r="VRW1856" s="401"/>
      <c r="VRX1856" s="401"/>
      <c r="VRY1856" s="401"/>
      <c r="VRZ1856" s="401"/>
      <c r="VSA1856" s="401"/>
      <c r="VSB1856" s="401"/>
      <c r="VSC1856" s="401"/>
      <c r="VSD1856" s="401"/>
      <c r="VSE1856" s="401"/>
      <c r="VSF1856" s="401"/>
      <c r="VSG1856" s="401"/>
      <c r="VSH1856" s="401"/>
      <c r="VSI1856" s="401"/>
      <c r="VSJ1856" s="401"/>
      <c r="VSK1856" s="401"/>
      <c r="VSL1856" s="401"/>
      <c r="VSM1856" s="401"/>
      <c r="VSN1856" s="401"/>
      <c r="VSO1856" s="401"/>
      <c r="VSP1856" s="401"/>
      <c r="VSQ1856" s="401"/>
      <c r="VSR1856" s="401"/>
      <c r="VSS1856" s="401"/>
      <c r="VST1856" s="401"/>
      <c r="VSU1856" s="401"/>
      <c r="VSV1856" s="401"/>
      <c r="VSW1856" s="401"/>
      <c r="VSX1856" s="401"/>
      <c r="VSY1856" s="401"/>
      <c r="VSZ1856" s="401"/>
      <c r="VTA1856" s="401"/>
      <c r="VTB1856" s="401"/>
      <c r="VTC1856" s="401"/>
      <c r="VTD1856" s="401"/>
      <c r="VTE1856" s="401"/>
      <c r="VTF1856" s="401"/>
      <c r="VTG1856" s="401"/>
      <c r="VTH1856" s="401"/>
      <c r="VTI1856" s="401"/>
      <c r="VTJ1856" s="401"/>
      <c r="VTK1856" s="401"/>
      <c r="VTL1856" s="401"/>
      <c r="VTM1856" s="401"/>
      <c r="VTN1856" s="401"/>
      <c r="VTO1856" s="401"/>
      <c r="VTP1856" s="401"/>
      <c r="VTQ1856" s="401"/>
      <c r="VTR1856" s="401"/>
      <c r="VTS1856" s="401"/>
      <c r="VTT1856" s="401"/>
      <c r="VTU1856" s="401"/>
      <c r="VTV1856" s="401"/>
      <c r="VTW1856" s="401"/>
      <c r="VTX1856" s="401"/>
      <c r="VTY1856" s="401"/>
      <c r="VTZ1856" s="401"/>
      <c r="VUA1856" s="401"/>
      <c r="VUB1856" s="401"/>
      <c r="VUC1856" s="401"/>
      <c r="VUD1856" s="401"/>
      <c r="VUE1856" s="401"/>
      <c r="VUF1856" s="401"/>
      <c r="VUG1856" s="401"/>
      <c r="VUH1856" s="401"/>
      <c r="VUI1856" s="401"/>
      <c r="VUJ1856" s="401"/>
      <c r="VUK1856" s="401"/>
      <c r="VUL1856" s="401"/>
      <c r="VUM1856" s="401"/>
      <c r="VUN1856" s="401"/>
      <c r="VUO1856" s="401"/>
      <c r="VUP1856" s="401"/>
      <c r="VUQ1856" s="401"/>
      <c r="VUR1856" s="401"/>
      <c r="VUS1856" s="401"/>
      <c r="VUT1856" s="401"/>
      <c r="VUU1856" s="401"/>
      <c r="VUV1856" s="401"/>
      <c r="VUW1856" s="401"/>
      <c r="VUX1856" s="401"/>
      <c r="VUY1856" s="401"/>
      <c r="VUZ1856" s="401"/>
      <c r="VVA1856" s="401"/>
      <c r="VVB1856" s="401"/>
      <c r="VVC1856" s="401"/>
      <c r="VVD1856" s="401"/>
      <c r="VVE1856" s="401"/>
      <c r="VVF1856" s="401"/>
      <c r="VVG1856" s="401"/>
      <c r="VVH1856" s="401"/>
      <c r="VVI1856" s="401"/>
      <c r="VVJ1856" s="401"/>
      <c r="VVK1856" s="401"/>
      <c r="VVL1856" s="401"/>
      <c r="VVM1856" s="401"/>
      <c r="VVN1856" s="401"/>
      <c r="VVO1856" s="401"/>
      <c r="VVP1856" s="401"/>
      <c r="VVQ1856" s="401"/>
      <c r="VVR1856" s="401"/>
      <c r="VVS1856" s="401"/>
      <c r="VVT1856" s="401"/>
      <c r="VVU1856" s="401"/>
      <c r="VVV1856" s="401"/>
      <c r="VVW1856" s="401"/>
      <c r="VVX1856" s="401"/>
      <c r="VVY1856" s="401"/>
      <c r="VVZ1856" s="401"/>
      <c r="VWA1856" s="401"/>
      <c r="VWB1856" s="401"/>
      <c r="VWC1856" s="401"/>
      <c r="VWD1856" s="401"/>
      <c r="VWE1856" s="401"/>
      <c r="VWF1856" s="401"/>
      <c r="VWG1856" s="401"/>
      <c r="VWH1856" s="401"/>
      <c r="VWI1856" s="401"/>
      <c r="VWJ1856" s="401"/>
      <c r="VWK1856" s="401"/>
      <c r="VWL1856" s="401"/>
      <c r="VWM1856" s="401"/>
      <c r="VWN1856" s="401"/>
      <c r="VWO1856" s="401"/>
      <c r="VWP1856" s="401"/>
      <c r="VWQ1856" s="401"/>
      <c r="VWR1856" s="401"/>
      <c r="VWS1856" s="401"/>
      <c r="VWT1856" s="401"/>
      <c r="VWU1856" s="401"/>
      <c r="VWV1856" s="401"/>
      <c r="VWW1856" s="401"/>
      <c r="VWX1856" s="401"/>
      <c r="VWY1856" s="401"/>
      <c r="VWZ1856" s="401"/>
      <c r="VXA1856" s="401"/>
      <c r="VXB1856" s="401"/>
      <c r="VXC1856" s="401"/>
      <c r="VXD1856" s="401"/>
      <c r="VXE1856" s="401"/>
      <c r="VXF1856" s="401"/>
      <c r="VXG1856" s="401"/>
      <c r="VXH1856" s="401"/>
      <c r="VXI1856" s="401"/>
      <c r="VXJ1856" s="401"/>
      <c r="VXK1856" s="401"/>
      <c r="VXL1856" s="401"/>
      <c r="VXM1856" s="401"/>
      <c r="VXN1856" s="401"/>
      <c r="VXO1856" s="401"/>
      <c r="VXP1856" s="401"/>
      <c r="VXQ1856" s="401"/>
      <c r="VXR1856" s="401"/>
      <c r="VXS1856" s="401"/>
      <c r="VXT1856" s="401"/>
      <c r="VXU1856" s="401"/>
      <c r="VXV1856" s="401"/>
      <c r="VXW1856" s="401"/>
      <c r="VXX1856" s="401"/>
      <c r="VXY1856" s="401"/>
      <c r="VXZ1856" s="401"/>
      <c r="VYA1856" s="401"/>
      <c r="VYB1856" s="401"/>
      <c r="VYC1856" s="401"/>
      <c r="VYD1856" s="401"/>
      <c r="VYE1856" s="401"/>
      <c r="VYF1856" s="401"/>
      <c r="VYG1856" s="401"/>
      <c r="VYH1856" s="401"/>
      <c r="VYI1856" s="401"/>
      <c r="VYJ1856" s="401"/>
      <c r="VYK1856" s="401"/>
      <c r="VYL1856" s="401"/>
      <c r="VYM1856" s="401"/>
      <c r="VYN1856" s="401"/>
      <c r="VYO1856" s="401"/>
      <c r="VYP1856" s="401"/>
      <c r="VYQ1856" s="401"/>
      <c r="VYR1856" s="401"/>
      <c r="VYS1856" s="401"/>
      <c r="VYT1856" s="401"/>
      <c r="VYU1856" s="401"/>
      <c r="VYV1856" s="401"/>
      <c r="VYW1856" s="401"/>
      <c r="VYX1856" s="401"/>
      <c r="VYY1856" s="401"/>
      <c r="VYZ1856" s="401"/>
      <c r="VZA1856" s="401"/>
      <c r="VZB1856" s="401"/>
      <c r="VZC1856" s="401"/>
      <c r="VZD1856" s="401"/>
      <c r="VZE1856" s="401"/>
      <c r="VZF1856" s="401"/>
      <c r="VZG1856" s="401"/>
      <c r="VZH1856" s="401"/>
      <c r="VZI1856" s="401"/>
      <c r="VZJ1856" s="401"/>
      <c r="VZK1856" s="401"/>
      <c r="VZL1856" s="401"/>
      <c r="VZM1856" s="401"/>
      <c r="VZN1856" s="401"/>
      <c r="VZO1856" s="401"/>
      <c r="VZP1856" s="401"/>
      <c r="VZQ1856" s="401"/>
      <c r="VZR1856" s="401"/>
      <c r="VZS1856" s="401"/>
      <c r="VZT1856" s="401"/>
      <c r="VZU1856" s="401"/>
      <c r="VZV1856" s="401"/>
      <c r="VZW1856" s="401"/>
      <c r="VZX1856" s="401"/>
      <c r="VZY1856" s="401"/>
      <c r="VZZ1856" s="401"/>
      <c r="WAA1856" s="401"/>
      <c r="WAB1856" s="401"/>
      <c r="WAC1856" s="401"/>
      <c r="WAD1856" s="401"/>
      <c r="WAE1856" s="401"/>
      <c r="WAF1856" s="401"/>
      <c r="WAG1856" s="401"/>
      <c r="WAH1856" s="401"/>
      <c r="WAI1856" s="401"/>
      <c r="WAJ1856" s="401"/>
      <c r="WAK1856" s="401"/>
      <c r="WAL1856" s="401"/>
      <c r="WAM1856" s="401"/>
      <c r="WAN1856" s="401"/>
      <c r="WAO1856" s="401"/>
      <c r="WAP1856" s="401"/>
      <c r="WAQ1856" s="401"/>
      <c r="WAR1856" s="401"/>
      <c r="WAS1856" s="401"/>
      <c r="WAT1856" s="401"/>
      <c r="WAU1856" s="401"/>
      <c r="WAV1856" s="401"/>
      <c r="WAW1856" s="401"/>
      <c r="WAX1856" s="401"/>
      <c r="WAY1856" s="401"/>
      <c r="WAZ1856" s="401"/>
      <c r="WBA1856" s="401"/>
      <c r="WBB1856" s="401"/>
      <c r="WBC1856" s="401"/>
      <c r="WBD1856" s="401"/>
      <c r="WBE1856" s="401"/>
      <c r="WBF1856" s="401"/>
      <c r="WBG1856" s="401"/>
      <c r="WBH1856" s="401"/>
      <c r="WBI1856" s="401"/>
      <c r="WBJ1856" s="401"/>
      <c r="WBK1856" s="401"/>
      <c r="WBL1856" s="401"/>
      <c r="WBM1856" s="401"/>
      <c r="WBN1856" s="401"/>
      <c r="WBO1856" s="401"/>
      <c r="WBP1856" s="401"/>
      <c r="WBQ1856" s="401"/>
      <c r="WBR1856" s="401"/>
      <c r="WBS1856" s="401"/>
      <c r="WBT1856" s="401"/>
      <c r="WBU1856" s="401"/>
      <c r="WBV1856" s="401"/>
      <c r="WBW1856" s="401"/>
      <c r="WBX1856" s="401"/>
      <c r="WBY1856" s="401"/>
      <c r="WBZ1856" s="401"/>
      <c r="WCA1856" s="401"/>
      <c r="WCB1856" s="401"/>
      <c r="WCC1856" s="401"/>
      <c r="WCD1856" s="401"/>
      <c r="WCE1856" s="401"/>
      <c r="WCF1856" s="401"/>
      <c r="WCG1856" s="401"/>
      <c r="WCH1856" s="401"/>
      <c r="WCI1856" s="401"/>
      <c r="WCJ1856" s="401"/>
      <c r="WCK1856" s="401"/>
      <c r="WCL1856" s="401"/>
      <c r="WCM1856" s="401"/>
      <c r="WCN1856" s="401"/>
      <c r="WCO1856" s="401"/>
      <c r="WCP1856" s="401"/>
      <c r="WCQ1856" s="401"/>
      <c r="WCR1856" s="401"/>
      <c r="WCS1856" s="401"/>
      <c r="WCT1856" s="401"/>
      <c r="WCU1856" s="401"/>
      <c r="WCV1856" s="401"/>
      <c r="WCW1856" s="401"/>
      <c r="WCX1856" s="401"/>
      <c r="WCY1856" s="401"/>
      <c r="WCZ1856" s="401"/>
      <c r="WDA1856" s="401"/>
      <c r="WDB1856" s="401"/>
      <c r="WDC1856" s="401"/>
      <c r="WDD1856" s="401"/>
      <c r="WDE1856" s="401"/>
      <c r="WDF1856" s="401"/>
      <c r="WDG1856" s="401"/>
      <c r="WDH1856" s="401"/>
      <c r="WDI1856" s="401"/>
      <c r="WDJ1856" s="401"/>
      <c r="WDK1856" s="401"/>
      <c r="WDL1856" s="401"/>
      <c r="WDM1856" s="401"/>
      <c r="WDN1856" s="401"/>
      <c r="WDO1856" s="401"/>
      <c r="WDP1856" s="401"/>
      <c r="WDQ1856" s="401"/>
      <c r="WDR1856" s="401"/>
      <c r="WDS1856" s="401"/>
      <c r="WDT1856" s="401"/>
      <c r="WDU1856" s="401"/>
      <c r="WDV1856" s="401"/>
      <c r="WDW1856" s="401"/>
      <c r="WDX1856" s="401"/>
      <c r="WDY1856" s="401"/>
      <c r="WDZ1856" s="401"/>
      <c r="WEA1856" s="401"/>
      <c r="WEB1856" s="401"/>
      <c r="WEC1856" s="401"/>
      <c r="WED1856" s="401"/>
      <c r="WEE1856" s="401"/>
      <c r="WEF1856" s="401"/>
      <c r="WEG1856" s="401"/>
      <c r="WEH1856" s="401"/>
      <c r="WEI1856" s="401"/>
      <c r="WEJ1856" s="401"/>
      <c r="WEK1856" s="401"/>
      <c r="WEL1856" s="401"/>
      <c r="WEM1856" s="401"/>
      <c r="WEN1856" s="401"/>
      <c r="WEO1856" s="401"/>
      <c r="WEP1856" s="401"/>
      <c r="WEQ1856" s="401"/>
      <c r="WER1856" s="401"/>
      <c r="WES1856" s="401"/>
      <c r="WET1856" s="401"/>
      <c r="WEU1856" s="401"/>
      <c r="WEV1856" s="401"/>
      <c r="WEW1856" s="401"/>
      <c r="WEX1856" s="401"/>
      <c r="WEY1856" s="401"/>
      <c r="WEZ1856" s="401"/>
      <c r="WFA1856" s="401"/>
      <c r="WFB1856" s="401"/>
      <c r="WFC1856" s="401"/>
      <c r="WFD1856" s="401"/>
      <c r="WFE1856" s="401"/>
      <c r="WFF1856" s="401"/>
      <c r="WFG1856" s="401"/>
      <c r="WFH1856" s="401"/>
      <c r="WFI1856" s="401"/>
      <c r="WFJ1856" s="401"/>
      <c r="WFK1856" s="401"/>
      <c r="WFL1856" s="401"/>
      <c r="WFM1856" s="401"/>
      <c r="WFN1856" s="401"/>
      <c r="WFO1856" s="401"/>
      <c r="WFP1856" s="401"/>
      <c r="WFQ1856" s="401"/>
      <c r="WFR1856" s="401"/>
      <c r="WFS1856" s="401"/>
      <c r="WFT1856" s="401"/>
      <c r="WFU1856" s="401"/>
      <c r="WFV1856" s="401"/>
      <c r="WFW1856" s="401"/>
      <c r="WFX1856" s="401"/>
      <c r="WFY1856" s="401"/>
      <c r="WFZ1856" s="401"/>
      <c r="WGA1856" s="401"/>
      <c r="WGB1856" s="401"/>
      <c r="WGC1856" s="401"/>
      <c r="WGD1856" s="401"/>
      <c r="WGE1856" s="401"/>
      <c r="WGF1856" s="401"/>
      <c r="WGG1856" s="401"/>
      <c r="WGH1856" s="401"/>
      <c r="WGI1856" s="401"/>
      <c r="WGJ1856" s="401"/>
      <c r="WGK1856" s="401"/>
      <c r="WGL1856" s="401"/>
      <c r="WGM1856" s="401"/>
      <c r="WGN1856" s="401"/>
      <c r="WGO1856" s="401"/>
      <c r="WGP1856" s="401"/>
      <c r="WGQ1856" s="401"/>
      <c r="WGR1856" s="401"/>
      <c r="WGS1856" s="401"/>
      <c r="WGT1856" s="401"/>
      <c r="WGU1856" s="401"/>
      <c r="WGV1856" s="401"/>
      <c r="WGW1856" s="401"/>
      <c r="WGX1856" s="401"/>
      <c r="WGY1856" s="401"/>
      <c r="WGZ1856" s="401"/>
      <c r="WHA1856" s="401"/>
      <c r="WHB1856" s="401"/>
      <c r="WHC1856" s="401"/>
      <c r="WHD1856" s="401"/>
      <c r="WHE1856" s="401"/>
      <c r="WHF1856" s="401"/>
      <c r="WHG1856" s="401"/>
      <c r="WHH1856" s="401"/>
      <c r="WHI1856" s="401"/>
      <c r="WHJ1856" s="401"/>
      <c r="WHK1856" s="401"/>
      <c r="WHL1856" s="401"/>
      <c r="WHM1856" s="401"/>
      <c r="WHN1856" s="401"/>
      <c r="WHO1856" s="401"/>
      <c r="WHP1856" s="401"/>
      <c r="WHQ1856" s="401"/>
      <c r="WHR1856" s="401"/>
      <c r="WHS1856" s="401"/>
      <c r="WHT1856" s="401"/>
      <c r="WHU1856" s="401"/>
      <c r="WHV1856" s="401"/>
      <c r="WHW1856" s="401"/>
      <c r="WHX1856" s="401"/>
      <c r="WHY1856" s="401"/>
      <c r="WHZ1856" s="401"/>
      <c r="WIA1856" s="401"/>
      <c r="WIB1856" s="401"/>
      <c r="WIC1856" s="401"/>
      <c r="WID1856" s="401"/>
      <c r="WIE1856" s="401"/>
      <c r="WIF1856" s="401"/>
      <c r="WIG1856" s="401"/>
      <c r="WIH1856" s="401"/>
      <c r="WII1856" s="401"/>
      <c r="WIJ1856" s="401"/>
      <c r="WIK1856" s="401"/>
      <c r="WIL1856" s="401"/>
      <c r="WIM1856" s="401"/>
      <c r="WIN1856" s="401"/>
      <c r="WIO1856" s="401"/>
      <c r="WIP1856" s="401"/>
      <c r="WIQ1856" s="401"/>
      <c r="WIR1856" s="401"/>
      <c r="WIS1856" s="401"/>
      <c r="WIT1856" s="401"/>
      <c r="WIU1856" s="401"/>
      <c r="WIV1856" s="401"/>
      <c r="WIW1856" s="401"/>
      <c r="WIX1856" s="401"/>
      <c r="WIY1856" s="401"/>
      <c r="WIZ1856" s="401"/>
      <c r="WJA1856" s="401"/>
      <c r="WJB1856" s="401"/>
      <c r="WJC1856" s="401"/>
      <c r="WJD1856" s="401"/>
      <c r="WJE1856" s="401"/>
      <c r="WJF1856" s="401"/>
      <c r="WJG1856" s="401"/>
      <c r="WJH1856" s="401"/>
      <c r="WJI1856" s="401"/>
      <c r="WJJ1856" s="401"/>
      <c r="WJK1856" s="401"/>
      <c r="WJL1856" s="401"/>
      <c r="WJM1856" s="401"/>
      <c r="WJN1856" s="401"/>
      <c r="WJO1856" s="401"/>
      <c r="WJP1856" s="401"/>
      <c r="WJQ1856" s="401"/>
      <c r="WJR1856" s="401"/>
      <c r="WJS1856" s="401"/>
      <c r="WJT1856" s="401"/>
      <c r="WJU1856" s="401"/>
      <c r="WJV1856" s="401"/>
      <c r="WJW1856" s="401"/>
      <c r="WJX1856" s="401"/>
      <c r="WJY1856" s="401"/>
      <c r="WJZ1856" s="401"/>
      <c r="WKA1856" s="401"/>
      <c r="WKB1856" s="401"/>
      <c r="WKC1856" s="401"/>
      <c r="WKD1856" s="401"/>
      <c r="WKE1856" s="401"/>
      <c r="WKF1856" s="401"/>
      <c r="WKG1856" s="401"/>
      <c r="WKH1856" s="401"/>
      <c r="WKI1856" s="401"/>
      <c r="WKJ1856" s="401"/>
      <c r="WKK1856" s="401"/>
      <c r="WKL1856" s="401"/>
      <c r="WKM1856" s="401"/>
      <c r="WKN1856" s="401"/>
      <c r="WKO1856" s="401"/>
      <c r="WKP1856" s="401"/>
      <c r="WKQ1856" s="401"/>
      <c r="WKR1856" s="401"/>
      <c r="WKS1856" s="401"/>
      <c r="WKT1856" s="401"/>
      <c r="WKU1856" s="401"/>
      <c r="WKV1856" s="401"/>
      <c r="WKW1856" s="401"/>
      <c r="WKX1856" s="401"/>
      <c r="WKY1856" s="401"/>
      <c r="WKZ1856" s="401"/>
      <c r="WLA1856" s="401"/>
      <c r="WLB1856" s="401"/>
      <c r="WLC1856" s="401"/>
      <c r="WLD1856" s="401"/>
      <c r="WLE1856" s="401"/>
      <c r="WLF1856" s="401"/>
      <c r="WLG1856" s="401"/>
      <c r="WLH1856" s="401"/>
      <c r="WLI1856" s="401"/>
      <c r="WLJ1856" s="401"/>
      <c r="WLK1856" s="401"/>
      <c r="WLL1856" s="401"/>
      <c r="WLM1856" s="401"/>
      <c r="WLN1856" s="401"/>
      <c r="WLO1856" s="401"/>
      <c r="WLP1856" s="401"/>
      <c r="WLQ1856" s="401"/>
      <c r="WLR1856" s="401"/>
      <c r="WLS1856" s="401"/>
      <c r="WLT1856" s="401"/>
      <c r="WLU1856" s="401"/>
      <c r="WLV1856" s="401"/>
      <c r="WLW1856" s="401"/>
      <c r="WLX1856" s="401"/>
      <c r="WLY1856" s="401"/>
      <c r="WLZ1856" s="401"/>
      <c r="WMA1856" s="401"/>
      <c r="WMB1856" s="401"/>
      <c r="WMC1856" s="401"/>
      <c r="WMD1856" s="401"/>
      <c r="WME1856" s="401"/>
      <c r="WMF1856" s="401"/>
      <c r="WMG1856" s="401"/>
      <c r="WMH1856" s="401"/>
      <c r="WMI1856" s="401"/>
      <c r="WMJ1856" s="401"/>
      <c r="WMK1856" s="401"/>
      <c r="WML1856" s="401"/>
      <c r="WMM1856" s="401"/>
      <c r="WMN1856" s="401"/>
      <c r="WMO1856" s="401"/>
      <c r="WMP1856" s="401"/>
      <c r="WMQ1856" s="401"/>
      <c r="WMR1856" s="401"/>
      <c r="WMS1856" s="401"/>
      <c r="WMT1856" s="401"/>
      <c r="WMU1856" s="401"/>
      <c r="WMV1856" s="401"/>
      <c r="WMW1856" s="401"/>
      <c r="WMX1856" s="401"/>
      <c r="WMY1856" s="401"/>
      <c r="WMZ1856" s="401"/>
      <c r="WNA1856" s="401"/>
      <c r="WNB1856" s="401"/>
      <c r="WNC1856" s="401"/>
      <c r="WND1856" s="401"/>
      <c r="WNE1856" s="401"/>
      <c r="WNF1856" s="401"/>
      <c r="WNG1856" s="401"/>
      <c r="WNH1856" s="401"/>
      <c r="WNI1856" s="401"/>
      <c r="WNJ1856" s="401"/>
      <c r="WNK1856" s="401"/>
      <c r="WNL1856" s="401"/>
      <c r="WNM1856" s="401"/>
      <c r="WNN1856" s="401"/>
      <c r="WNO1856" s="401"/>
      <c r="WNP1856" s="401"/>
      <c r="WNQ1856" s="401"/>
      <c r="WNR1856" s="401"/>
      <c r="WNS1856" s="401"/>
      <c r="WNT1856" s="401"/>
      <c r="WNU1856" s="401"/>
      <c r="WNV1856" s="401"/>
      <c r="WNW1856" s="401"/>
      <c r="WNX1856" s="401"/>
      <c r="WNY1856" s="401"/>
      <c r="WNZ1856" s="401"/>
      <c r="WOA1856" s="401"/>
      <c r="WOB1856" s="401"/>
      <c r="WOC1856" s="401"/>
      <c r="WOD1856" s="401"/>
      <c r="WOE1856" s="401"/>
      <c r="WOF1856" s="401"/>
      <c r="WOG1856" s="401"/>
      <c r="WOH1856" s="401"/>
      <c r="WOI1856" s="401"/>
      <c r="WOJ1856" s="401"/>
      <c r="WOK1856" s="401"/>
      <c r="WOL1856" s="401"/>
      <c r="WOM1856" s="401"/>
      <c r="WON1856" s="401"/>
      <c r="WOO1856" s="401"/>
      <c r="WOP1856" s="401"/>
      <c r="WOQ1856" s="401"/>
      <c r="WOR1856" s="401"/>
      <c r="WOS1856" s="401"/>
      <c r="WOT1856" s="401"/>
      <c r="WOU1856" s="401"/>
      <c r="WOV1856" s="401"/>
      <c r="WOW1856" s="401"/>
      <c r="WOX1856" s="401"/>
      <c r="WOY1856" s="401"/>
      <c r="WOZ1856" s="401"/>
      <c r="WPA1856" s="401"/>
      <c r="WPB1856" s="401"/>
      <c r="WPC1856" s="401"/>
      <c r="WPD1856" s="401"/>
      <c r="WPE1856" s="401"/>
      <c r="WPF1856" s="401"/>
      <c r="WPG1856" s="401"/>
      <c r="WPH1856" s="401"/>
      <c r="WPI1856" s="401"/>
      <c r="WPJ1856" s="401"/>
      <c r="WPK1856" s="401"/>
      <c r="WPL1856" s="401"/>
      <c r="WPM1856" s="401"/>
      <c r="WPN1856" s="401"/>
      <c r="WPO1856" s="401"/>
      <c r="WPP1856" s="401"/>
      <c r="WPQ1856" s="401"/>
      <c r="WPR1856" s="401"/>
      <c r="WPS1856" s="401"/>
      <c r="WPT1856" s="401"/>
      <c r="WPU1856" s="401"/>
      <c r="WPV1856" s="401"/>
      <c r="WPW1856" s="401"/>
      <c r="WPX1856" s="401"/>
      <c r="WPY1856" s="401"/>
      <c r="WPZ1856" s="401"/>
      <c r="WQA1856" s="401"/>
      <c r="WQB1856" s="401"/>
      <c r="WQC1856" s="401"/>
      <c r="WQD1856" s="401"/>
      <c r="WQE1856" s="401"/>
      <c r="WQF1856" s="401"/>
      <c r="WQG1856" s="401"/>
      <c r="WQH1856" s="401"/>
      <c r="WQI1856" s="401"/>
      <c r="WQJ1856" s="401"/>
      <c r="WQK1856" s="401"/>
      <c r="WQL1856" s="401"/>
      <c r="WQM1856" s="401"/>
      <c r="WQN1856" s="401"/>
      <c r="WQO1856" s="401"/>
      <c r="WQP1856" s="401"/>
      <c r="WQQ1856" s="401"/>
      <c r="WQR1856" s="401"/>
      <c r="WQS1856" s="401"/>
      <c r="WQT1856" s="401"/>
      <c r="WQU1856" s="401"/>
      <c r="WQV1856" s="401"/>
      <c r="WQW1856" s="401"/>
      <c r="WQX1856" s="401"/>
      <c r="WQY1856" s="401"/>
      <c r="WQZ1856" s="401"/>
      <c r="WRA1856" s="401"/>
      <c r="WRB1856" s="401"/>
      <c r="WRC1856" s="401"/>
      <c r="WRD1856" s="401"/>
      <c r="WRE1856" s="401"/>
      <c r="WRF1856" s="401"/>
      <c r="WRG1856" s="401"/>
      <c r="WRH1856" s="401"/>
      <c r="WRI1856" s="401"/>
      <c r="WRJ1856" s="401"/>
      <c r="WRK1856" s="401"/>
      <c r="WRL1856" s="401"/>
      <c r="WRM1856" s="401"/>
      <c r="WRN1856" s="401"/>
      <c r="WRO1856" s="401"/>
      <c r="WRP1856" s="401"/>
      <c r="WRQ1856" s="401"/>
      <c r="WRR1856" s="401"/>
      <c r="WRS1856" s="401"/>
      <c r="WRT1856" s="401"/>
      <c r="WRU1856" s="401"/>
      <c r="WRV1856" s="401"/>
      <c r="WRW1856" s="401"/>
      <c r="WRX1856" s="401"/>
      <c r="WRY1856" s="401"/>
      <c r="WRZ1856" s="401"/>
      <c r="WSA1856" s="401"/>
      <c r="WSB1856" s="401"/>
      <c r="WSC1856" s="401"/>
      <c r="WSD1856" s="401"/>
      <c r="WSE1856" s="401"/>
      <c r="WSF1856" s="401"/>
      <c r="WSG1856" s="401"/>
      <c r="WSH1856" s="401"/>
      <c r="WSI1856" s="401"/>
      <c r="WSJ1856" s="401"/>
      <c r="WSK1856" s="401"/>
      <c r="WSL1856" s="401"/>
      <c r="WSM1856" s="401"/>
      <c r="WSN1856" s="401"/>
      <c r="WSO1856" s="401"/>
      <c r="WSP1856" s="401"/>
      <c r="WSQ1856" s="401"/>
      <c r="WSR1856" s="401"/>
      <c r="WSS1856" s="401"/>
      <c r="WST1856" s="401"/>
      <c r="WSU1856" s="401"/>
      <c r="WSV1856" s="401"/>
      <c r="WSW1856" s="401"/>
      <c r="WSX1856" s="401"/>
      <c r="WSY1856" s="401"/>
      <c r="WSZ1856" s="401"/>
      <c r="WTA1856" s="401"/>
      <c r="WTB1856" s="401"/>
      <c r="WTC1856" s="401"/>
      <c r="WTD1856" s="401"/>
      <c r="WTE1856" s="401"/>
      <c r="WTF1856" s="401"/>
      <c r="WTG1856" s="401"/>
      <c r="WTH1856" s="401"/>
      <c r="WTI1856" s="401"/>
      <c r="WTJ1856" s="401"/>
      <c r="WTK1856" s="401"/>
      <c r="WTL1856" s="401"/>
      <c r="WTM1856" s="401"/>
      <c r="WTN1856" s="401"/>
      <c r="WTO1856" s="401"/>
      <c r="WTP1856" s="401"/>
      <c r="WTQ1856" s="401"/>
      <c r="WTR1856" s="401"/>
      <c r="WTS1856" s="401"/>
      <c r="WTT1856" s="401"/>
      <c r="WTU1856" s="401"/>
      <c r="WTV1856" s="401"/>
      <c r="WTW1856" s="401"/>
      <c r="WTX1856" s="401"/>
      <c r="WTY1856" s="401"/>
      <c r="WTZ1856" s="401"/>
      <c r="WUA1856" s="401"/>
      <c r="WUB1856" s="401"/>
      <c r="WUC1856" s="401"/>
      <c r="WUD1856" s="401"/>
      <c r="WUE1856" s="401"/>
      <c r="WUF1856" s="401"/>
      <c r="WUG1856" s="401"/>
      <c r="WUH1856" s="401"/>
      <c r="WUI1856" s="401"/>
      <c r="WUJ1856" s="401"/>
      <c r="WUK1856" s="401"/>
      <c r="WUL1856" s="401"/>
      <c r="WUM1856" s="401"/>
      <c r="WUN1856" s="401"/>
      <c r="WUO1856" s="401"/>
      <c r="WUP1856" s="401"/>
      <c r="WUQ1856" s="401"/>
      <c r="WUR1856" s="401"/>
      <c r="WUS1856" s="401"/>
      <c r="WUT1856" s="401"/>
      <c r="WUU1856" s="401"/>
      <c r="WUV1856" s="401"/>
      <c r="WUW1856" s="401"/>
      <c r="WUX1856" s="401"/>
      <c r="WUY1856" s="401"/>
      <c r="WUZ1856" s="401"/>
      <c r="WVA1856" s="401"/>
      <c r="WVB1856" s="401"/>
      <c r="WVC1856" s="401"/>
      <c r="WVD1856" s="401"/>
      <c r="WVE1856" s="401"/>
    </row>
    <row r="1857" spans="1:16125" s="399" customFormat="1">
      <c r="A1857" s="397"/>
      <c r="B1857" s="397"/>
      <c r="C1857" s="400"/>
      <c r="D1857" s="400"/>
      <c r="E1857" s="5030"/>
      <c r="F1857" s="3459"/>
      <c r="G1857" s="3459"/>
      <c r="H1857" s="3459"/>
      <c r="I1857" s="3459"/>
      <c r="J1857" s="3459"/>
      <c r="K1857" s="397"/>
      <c r="L1857" s="401"/>
      <c r="M1857" s="401"/>
      <c r="N1857" s="401"/>
      <c r="O1857" s="401"/>
      <c r="P1857" s="401"/>
      <c r="Q1857" s="401"/>
      <c r="R1857" s="401"/>
      <c r="S1857" s="401"/>
      <c r="T1857" s="401"/>
      <c r="U1857" s="401"/>
      <c r="V1857" s="401"/>
      <c r="W1857" s="401"/>
      <c r="X1857" s="401"/>
      <c r="Y1857" s="401"/>
      <c r="Z1857" s="401"/>
      <c r="AA1857" s="401"/>
      <c r="AB1857" s="401"/>
      <c r="AC1857" s="401"/>
      <c r="AD1857" s="401"/>
      <c r="AE1857" s="401"/>
      <c r="AF1857" s="401"/>
      <c r="AG1857" s="401"/>
      <c r="AH1857" s="401"/>
      <c r="AI1857" s="401"/>
      <c r="AJ1857" s="401"/>
      <c r="AK1857" s="401"/>
      <c r="AL1857" s="401"/>
      <c r="AM1857" s="401"/>
      <c r="AN1857" s="401"/>
      <c r="AO1857" s="401"/>
      <c r="AP1857" s="401"/>
      <c r="AQ1857" s="401"/>
      <c r="AR1857" s="401"/>
      <c r="AS1857" s="401"/>
      <c r="AT1857" s="401"/>
      <c r="AU1857" s="401"/>
      <c r="AV1857" s="401"/>
      <c r="AW1857" s="401"/>
      <c r="AX1857" s="401"/>
      <c r="AY1857" s="401"/>
      <c r="AZ1857" s="401"/>
      <c r="BA1857" s="401"/>
      <c r="BB1857" s="401"/>
      <c r="BC1857" s="401"/>
      <c r="BD1857" s="401"/>
      <c r="BE1857" s="401"/>
      <c r="BF1857" s="401"/>
      <c r="BG1857" s="401"/>
      <c r="BH1857" s="401"/>
      <c r="BI1857" s="401"/>
      <c r="BJ1857" s="401"/>
      <c r="BK1857" s="401"/>
      <c r="BL1857" s="401"/>
      <c r="BM1857" s="401"/>
      <c r="BN1857" s="401"/>
      <c r="BO1857" s="401"/>
      <c r="BP1857" s="401"/>
      <c r="BQ1857" s="401"/>
      <c r="BR1857" s="401"/>
      <c r="BS1857" s="401"/>
      <c r="BT1857" s="401"/>
      <c r="BU1857" s="401"/>
      <c r="BV1857" s="401"/>
      <c r="BW1857" s="401"/>
      <c r="BX1857" s="401"/>
      <c r="BY1857" s="401"/>
      <c r="BZ1857" s="401"/>
      <c r="CA1857" s="401"/>
      <c r="CB1857" s="401"/>
      <c r="CC1857" s="401"/>
      <c r="CD1857" s="401"/>
      <c r="CE1857" s="401"/>
      <c r="CF1857" s="401"/>
      <c r="CG1857" s="401"/>
      <c r="CH1857" s="401"/>
      <c r="CI1857" s="401"/>
      <c r="CJ1857" s="401"/>
      <c r="CK1857" s="401"/>
      <c r="CL1857" s="401"/>
      <c r="CM1857" s="401"/>
      <c r="CN1857" s="401"/>
      <c r="CO1857" s="401"/>
      <c r="CP1857" s="401"/>
      <c r="CQ1857" s="401"/>
      <c r="CR1857" s="401"/>
      <c r="CS1857" s="401"/>
      <c r="CT1857" s="401"/>
      <c r="CU1857" s="401"/>
      <c r="CV1857" s="401"/>
      <c r="CW1857" s="401"/>
      <c r="CX1857" s="401"/>
      <c r="CY1857" s="401"/>
      <c r="CZ1857" s="401"/>
      <c r="DA1857" s="401"/>
      <c r="DB1857" s="401"/>
      <c r="DC1857" s="401"/>
      <c r="DD1857" s="401"/>
      <c r="DE1857" s="401"/>
      <c r="DF1857" s="401"/>
      <c r="DG1857" s="401"/>
      <c r="DH1857" s="401"/>
      <c r="DI1857" s="401"/>
      <c r="DJ1857" s="401"/>
      <c r="DK1857" s="401"/>
      <c r="DL1857" s="401"/>
      <c r="DM1857" s="401"/>
      <c r="DN1857" s="401"/>
      <c r="DO1857" s="401"/>
      <c r="DP1857" s="401"/>
      <c r="DQ1857" s="401"/>
      <c r="DR1857" s="401"/>
      <c r="DS1857" s="401"/>
      <c r="DT1857" s="401"/>
      <c r="DU1857" s="401"/>
      <c r="DV1857" s="401"/>
      <c r="DW1857" s="401"/>
      <c r="DX1857" s="401"/>
      <c r="DY1857" s="401"/>
      <c r="DZ1857" s="401"/>
      <c r="EA1857" s="401"/>
      <c r="EB1857" s="401"/>
      <c r="EC1857" s="401"/>
      <c r="ED1857" s="401"/>
      <c r="EE1857" s="401"/>
      <c r="EF1857" s="401"/>
      <c r="EG1857" s="401"/>
      <c r="EH1857" s="401"/>
      <c r="EI1857" s="401"/>
      <c r="EJ1857" s="401"/>
      <c r="EK1857" s="401"/>
      <c r="EL1857" s="401"/>
      <c r="EM1857" s="401"/>
      <c r="EN1857" s="401"/>
      <c r="EO1857" s="401"/>
      <c r="EP1857" s="401"/>
      <c r="EQ1857" s="401"/>
      <c r="ER1857" s="401"/>
      <c r="ES1857" s="401"/>
      <c r="ET1857" s="401"/>
      <c r="EU1857" s="401"/>
      <c r="EV1857" s="401"/>
      <c r="EW1857" s="401"/>
      <c r="EX1857" s="401"/>
      <c r="EY1857" s="401"/>
      <c r="EZ1857" s="401"/>
      <c r="FA1857" s="401"/>
      <c r="FB1857" s="401"/>
      <c r="FC1857" s="401"/>
      <c r="FD1857" s="401"/>
      <c r="FE1857" s="401"/>
      <c r="FF1857" s="401"/>
      <c r="FG1857" s="401"/>
      <c r="FH1857" s="401"/>
      <c r="FI1857" s="401"/>
      <c r="FJ1857" s="401"/>
      <c r="FK1857" s="401"/>
      <c r="FL1857" s="401"/>
      <c r="FM1857" s="401"/>
      <c r="FN1857" s="401"/>
      <c r="FO1857" s="401"/>
      <c r="FP1857" s="401"/>
      <c r="FQ1857" s="401"/>
      <c r="FR1857" s="401"/>
      <c r="FS1857" s="401"/>
      <c r="FT1857" s="401"/>
      <c r="FU1857" s="401"/>
      <c r="FV1857" s="401"/>
      <c r="FW1857" s="401"/>
      <c r="FX1857" s="401"/>
      <c r="FY1857" s="401"/>
      <c r="FZ1857" s="401"/>
      <c r="GA1857" s="401"/>
      <c r="GB1857" s="401"/>
      <c r="GC1857" s="401"/>
      <c r="GD1857" s="401"/>
      <c r="GE1857" s="401"/>
      <c r="GF1857" s="401"/>
      <c r="GG1857" s="401"/>
      <c r="GH1857" s="401"/>
      <c r="GI1857" s="401"/>
      <c r="GJ1857" s="401"/>
      <c r="GK1857" s="401"/>
      <c r="GL1857" s="401"/>
      <c r="GM1857" s="401"/>
      <c r="GN1857" s="401"/>
      <c r="GO1857" s="401"/>
      <c r="GP1857" s="401"/>
      <c r="GQ1857" s="401"/>
      <c r="GR1857" s="401"/>
      <c r="GS1857" s="401"/>
      <c r="GT1857" s="401"/>
      <c r="GU1857" s="401"/>
      <c r="GV1857" s="401"/>
      <c r="GW1857" s="401"/>
      <c r="GX1857" s="401"/>
      <c r="GY1857" s="401"/>
      <c r="GZ1857" s="401"/>
      <c r="HA1857" s="401"/>
      <c r="HB1857" s="401"/>
      <c r="HC1857" s="401"/>
      <c r="HD1857" s="401"/>
      <c r="HE1857" s="401"/>
      <c r="HF1857" s="401"/>
      <c r="HG1857" s="401"/>
      <c r="HH1857" s="401"/>
      <c r="HI1857" s="401"/>
      <c r="HJ1857" s="401"/>
      <c r="HK1857" s="401"/>
      <c r="HL1857" s="401"/>
      <c r="HM1857" s="401"/>
      <c r="HN1857" s="401"/>
      <c r="HO1857" s="401"/>
      <c r="HP1857" s="401"/>
      <c r="HQ1857" s="401"/>
      <c r="HR1857" s="401"/>
      <c r="HS1857" s="401"/>
      <c r="HT1857" s="401"/>
      <c r="HU1857" s="401"/>
      <c r="HV1857" s="401"/>
      <c r="HW1857" s="401"/>
      <c r="HX1857" s="401"/>
      <c r="HY1857" s="401"/>
      <c r="HZ1857" s="401"/>
      <c r="IA1857" s="401"/>
      <c r="IB1857" s="401"/>
      <c r="IC1857" s="401"/>
      <c r="ID1857" s="401"/>
      <c r="IE1857" s="401"/>
      <c r="IF1857" s="401"/>
      <c r="IG1857" s="401"/>
      <c r="IH1857" s="401"/>
      <c r="II1857" s="401"/>
      <c r="IJ1857" s="401"/>
      <c r="IK1857" s="401"/>
      <c r="IL1857" s="401"/>
      <c r="IM1857" s="401"/>
      <c r="IN1857" s="401"/>
      <c r="IO1857" s="401"/>
      <c r="IP1857" s="401"/>
      <c r="IQ1857" s="401"/>
      <c r="IR1857" s="401"/>
      <c r="IS1857" s="401"/>
      <c r="IT1857" s="401"/>
      <c r="IU1857" s="401"/>
      <c r="IV1857" s="401"/>
      <c r="IW1857" s="401"/>
      <c r="IX1857" s="401"/>
      <c r="IY1857" s="401"/>
      <c r="IZ1857" s="401"/>
      <c r="JA1857" s="401"/>
      <c r="JB1857" s="401"/>
      <c r="JC1857" s="401"/>
      <c r="JD1857" s="401"/>
      <c r="JE1857" s="401"/>
      <c r="JF1857" s="401"/>
      <c r="JG1857" s="401"/>
      <c r="JH1857" s="401"/>
      <c r="JI1857" s="401"/>
      <c r="JJ1857" s="401"/>
      <c r="JK1857" s="401"/>
      <c r="JL1857" s="401"/>
      <c r="JM1857" s="401"/>
      <c r="JN1857" s="401"/>
      <c r="JO1857" s="401"/>
      <c r="JP1857" s="401"/>
      <c r="JQ1857" s="401"/>
      <c r="JR1857" s="401"/>
      <c r="JS1857" s="401"/>
      <c r="JT1857" s="401"/>
      <c r="JU1857" s="401"/>
      <c r="JV1857" s="401"/>
      <c r="JW1857" s="401"/>
      <c r="JX1857" s="401"/>
      <c r="JY1857" s="401"/>
      <c r="JZ1857" s="401"/>
      <c r="KA1857" s="401"/>
      <c r="KB1857" s="401"/>
      <c r="KC1857" s="401"/>
      <c r="KD1857" s="401"/>
      <c r="KE1857" s="401"/>
      <c r="KF1857" s="401"/>
      <c r="KG1857" s="401"/>
      <c r="KH1857" s="401"/>
      <c r="KI1857" s="401"/>
      <c r="KJ1857" s="401"/>
      <c r="KK1857" s="401"/>
      <c r="KL1857" s="401"/>
      <c r="KM1857" s="401"/>
      <c r="KN1857" s="401"/>
      <c r="KO1857" s="401"/>
      <c r="KP1857" s="401"/>
      <c r="KQ1857" s="401"/>
      <c r="KR1857" s="401"/>
      <c r="KS1857" s="401"/>
      <c r="KT1857" s="401"/>
      <c r="KU1857" s="401"/>
      <c r="KV1857" s="401"/>
      <c r="KW1857" s="401"/>
      <c r="KX1857" s="401"/>
      <c r="KY1857" s="401"/>
      <c r="KZ1857" s="401"/>
      <c r="LA1857" s="401"/>
      <c r="LB1857" s="401"/>
      <c r="LC1857" s="401"/>
      <c r="LD1857" s="401"/>
      <c r="LE1857" s="401"/>
      <c r="LF1857" s="401"/>
      <c r="LG1857" s="401"/>
      <c r="LH1857" s="401"/>
      <c r="LI1857" s="401"/>
      <c r="LJ1857" s="401"/>
      <c r="LK1857" s="401"/>
      <c r="LL1857" s="401"/>
      <c r="LM1857" s="401"/>
      <c r="LN1857" s="401"/>
      <c r="LO1857" s="401"/>
      <c r="LP1857" s="401"/>
      <c r="LQ1857" s="401"/>
      <c r="LR1857" s="401"/>
      <c r="LS1857" s="401"/>
      <c r="LT1857" s="401"/>
      <c r="LU1857" s="401"/>
      <c r="LV1857" s="401"/>
      <c r="LW1857" s="401"/>
      <c r="LX1857" s="401"/>
      <c r="LY1857" s="401"/>
      <c r="LZ1857" s="401"/>
      <c r="MA1857" s="401"/>
      <c r="MB1857" s="401"/>
      <c r="MC1857" s="401"/>
      <c r="MD1857" s="401"/>
      <c r="ME1857" s="401"/>
      <c r="MF1857" s="401"/>
      <c r="MG1857" s="401"/>
      <c r="MH1857" s="401"/>
      <c r="MI1857" s="401"/>
      <c r="MJ1857" s="401"/>
      <c r="MK1857" s="401"/>
      <c r="ML1857" s="401"/>
      <c r="MM1857" s="401"/>
      <c r="MN1857" s="401"/>
      <c r="MO1857" s="401"/>
      <c r="MP1857" s="401"/>
      <c r="MQ1857" s="401"/>
      <c r="MR1857" s="401"/>
      <c r="MS1857" s="401"/>
      <c r="MT1857" s="401"/>
      <c r="MU1857" s="401"/>
      <c r="MV1857" s="401"/>
      <c r="MW1857" s="401"/>
      <c r="MX1857" s="401"/>
      <c r="MY1857" s="401"/>
      <c r="MZ1857" s="401"/>
      <c r="NA1857" s="401"/>
      <c r="NB1857" s="401"/>
      <c r="NC1857" s="401"/>
      <c r="ND1857" s="401"/>
      <c r="NE1857" s="401"/>
      <c r="NF1857" s="401"/>
      <c r="NG1857" s="401"/>
      <c r="NH1857" s="401"/>
      <c r="NI1857" s="401"/>
      <c r="NJ1857" s="401"/>
      <c r="NK1857" s="401"/>
      <c r="NL1857" s="401"/>
      <c r="NM1857" s="401"/>
      <c r="NN1857" s="401"/>
      <c r="NO1857" s="401"/>
      <c r="NP1857" s="401"/>
      <c r="NQ1857" s="401"/>
      <c r="NR1857" s="401"/>
      <c r="NS1857" s="401"/>
      <c r="NT1857" s="401"/>
      <c r="NU1857" s="401"/>
      <c r="NV1857" s="401"/>
      <c r="NW1857" s="401"/>
      <c r="NX1857" s="401"/>
      <c r="NY1857" s="401"/>
      <c r="NZ1857" s="401"/>
      <c r="OA1857" s="401"/>
      <c r="OB1857" s="401"/>
      <c r="OC1857" s="401"/>
      <c r="OD1857" s="401"/>
      <c r="OE1857" s="401"/>
      <c r="OF1857" s="401"/>
      <c r="OG1857" s="401"/>
      <c r="OH1857" s="401"/>
      <c r="OI1857" s="401"/>
      <c r="OJ1857" s="401"/>
      <c r="OK1857" s="401"/>
      <c r="OL1857" s="401"/>
      <c r="OM1857" s="401"/>
      <c r="ON1857" s="401"/>
      <c r="OO1857" s="401"/>
      <c r="OP1857" s="401"/>
      <c r="OQ1857" s="401"/>
      <c r="OR1857" s="401"/>
      <c r="OS1857" s="401"/>
      <c r="OT1857" s="401"/>
      <c r="OU1857" s="401"/>
      <c r="OV1857" s="401"/>
      <c r="OW1857" s="401"/>
      <c r="OX1857" s="401"/>
      <c r="OY1857" s="401"/>
      <c r="OZ1857" s="401"/>
      <c r="PA1857" s="401"/>
      <c r="PB1857" s="401"/>
      <c r="PC1857" s="401"/>
      <c r="PD1857" s="401"/>
      <c r="PE1857" s="401"/>
      <c r="PF1857" s="401"/>
      <c r="PG1857" s="401"/>
      <c r="PH1857" s="401"/>
      <c r="PI1857" s="401"/>
      <c r="PJ1857" s="401"/>
      <c r="PK1857" s="401"/>
      <c r="PL1857" s="401"/>
      <c r="PM1857" s="401"/>
      <c r="PN1857" s="401"/>
      <c r="PO1857" s="401"/>
      <c r="PP1857" s="401"/>
      <c r="PQ1857" s="401"/>
      <c r="PR1857" s="401"/>
      <c r="PS1857" s="401"/>
      <c r="PT1857" s="401"/>
      <c r="PU1857" s="401"/>
      <c r="PV1857" s="401"/>
      <c r="PW1857" s="401"/>
      <c r="PX1857" s="401"/>
      <c r="PY1857" s="401"/>
      <c r="PZ1857" s="401"/>
      <c r="QA1857" s="401"/>
      <c r="QB1857" s="401"/>
      <c r="QC1857" s="401"/>
      <c r="QD1857" s="401"/>
      <c r="QE1857" s="401"/>
      <c r="QF1857" s="401"/>
      <c r="QG1857" s="401"/>
      <c r="QH1857" s="401"/>
      <c r="QI1857" s="401"/>
      <c r="QJ1857" s="401"/>
      <c r="QK1857" s="401"/>
      <c r="QL1857" s="401"/>
      <c r="QM1857" s="401"/>
      <c r="QN1857" s="401"/>
      <c r="QO1857" s="401"/>
      <c r="QP1857" s="401"/>
      <c r="QQ1857" s="401"/>
      <c r="QR1857" s="401"/>
      <c r="QS1857" s="401"/>
      <c r="QT1857" s="401"/>
      <c r="QU1857" s="401"/>
      <c r="QV1857" s="401"/>
      <c r="QW1857" s="401"/>
      <c r="QX1857" s="401"/>
      <c r="QY1857" s="401"/>
      <c r="QZ1857" s="401"/>
      <c r="RA1857" s="401"/>
      <c r="RB1857" s="401"/>
      <c r="RC1857" s="401"/>
      <c r="RD1857" s="401"/>
      <c r="RE1857" s="401"/>
      <c r="RF1857" s="401"/>
      <c r="RG1857" s="401"/>
      <c r="RH1857" s="401"/>
      <c r="RI1857" s="401"/>
      <c r="RJ1857" s="401"/>
      <c r="RK1857" s="401"/>
      <c r="RL1857" s="401"/>
      <c r="RM1857" s="401"/>
      <c r="RN1857" s="401"/>
      <c r="RO1857" s="401"/>
      <c r="RP1857" s="401"/>
      <c r="RQ1857" s="401"/>
      <c r="RR1857" s="401"/>
      <c r="RS1857" s="401"/>
      <c r="RT1857" s="401"/>
      <c r="RU1857" s="401"/>
      <c r="RV1857" s="401"/>
      <c r="RW1857" s="401"/>
      <c r="RX1857" s="401"/>
      <c r="RY1857" s="401"/>
      <c r="RZ1857" s="401"/>
      <c r="SA1857" s="401"/>
      <c r="SB1857" s="401"/>
      <c r="SC1857" s="401"/>
      <c r="SD1857" s="401"/>
      <c r="SE1857" s="401"/>
      <c r="SF1857" s="401"/>
      <c r="SG1857" s="401"/>
      <c r="SH1857" s="401"/>
      <c r="SI1857" s="401"/>
      <c r="SJ1857" s="401"/>
      <c r="SK1857" s="401"/>
      <c r="SL1857" s="401"/>
      <c r="SM1857" s="401"/>
      <c r="SN1857" s="401"/>
      <c r="SO1857" s="401"/>
      <c r="SP1857" s="401"/>
      <c r="SQ1857" s="401"/>
      <c r="SR1857" s="401"/>
      <c r="SS1857" s="401"/>
      <c r="ST1857" s="401"/>
      <c r="SU1857" s="401"/>
      <c r="SV1857" s="401"/>
      <c r="SW1857" s="401"/>
      <c r="SX1857" s="401"/>
      <c r="SY1857" s="401"/>
      <c r="SZ1857" s="401"/>
      <c r="TA1857" s="401"/>
      <c r="TB1857" s="401"/>
      <c r="TC1857" s="401"/>
      <c r="TD1857" s="401"/>
      <c r="TE1857" s="401"/>
      <c r="TF1857" s="401"/>
      <c r="TG1857" s="401"/>
      <c r="TH1857" s="401"/>
      <c r="TI1857" s="401"/>
      <c r="TJ1857" s="401"/>
      <c r="TK1857" s="401"/>
      <c r="TL1857" s="401"/>
      <c r="TM1857" s="401"/>
      <c r="TN1857" s="401"/>
      <c r="TO1857" s="401"/>
      <c r="TP1857" s="401"/>
      <c r="TQ1857" s="401"/>
      <c r="TR1857" s="401"/>
      <c r="TS1857" s="401"/>
      <c r="TT1857" s="401"/>
      <c r="TU1857" s="401"/>
      <c r="TV1857" s="401"/>
      <c r="TW1857" s="401"/>
      <c r="TX1857" s="401"/>
      <c r="TY1857" s="401"/>
      <c r="TZ1857" s="401"/>
      <c r="UA1857" s="401"/>
      <c r="UB1857" s="401"/>
      <c r="UC1857" s="401"/>
      <c r="UD1857" s="401"/>
      <c r="UE1857" s="401"/>
      <c r="UF1857" s="401"/>
      <c r="UG1857" s="401"/>
      <c r="UH1857" s="401"/>
      <c r="UI1857" s="401"/>
      <c r="UJ1857" s="401"/>
      <c r="UK1857" s="401"/>
      <c r="UL1857" s="401"/>
      <c r="UM1857" s="401"/>
      <c r="UN1857" s="401"/>
      <c r="UO1857" s="401"/>
      <c r="UP1857" s="401"/>
      <c r="UQ1857" s="401"/>
      <c r="UR1857" s="401"/>
      <c r="US1857" s="401"/>
      <c r="UT1857" s="401"/>
      <c r="UU1857" s="401"/>
      <c r="UV1857" s="401"/>
      <c r="UW1857" s="401"/>
      <c r="UX1857" s="401"/>
      <c r="UY1857" s="401"/>
      <c r="UZ1857" s="401"/>
      <c r="VA1857" s="401"/>
      <c r="VB1857" s="401"/>
      <c r="VC1857" s="401"/>
      <c r="VD1857" s="401"/>
      <c r="VE1857" s="401"/>
      <c r="VF1857" s="401"/>
      <c r="VG1857" s="401"/>
      <c r="VH1857" s="401"/>
      <c r="VI1857" s="401"/>
      <c r="VJ1857" s="401"/>
      <c r="VK1857" s="401"/>
      <c r="VL1857" s="401"/>
      <c r="VM1857" s="401"/>
      <c r="VN1857" s="401"/>
      <c r="VO1857" s="401"/>
      <c r="VP1857" s="401"/>
      <c r="VQ1857" s="401"/>
      <c r="VR1857" s="401"/>
      <c r="VS1857" s="401"/>
      <c r="VT1857" s="401"/>
      <c r="VU1857" s="401"/>
      <c r="VV1857" s="401"/>
      <c r="VW1857" s="401"/>
      <c r="VX1857" s="401"/>
      <c r="VY1857" s="401"/>
      <c r="VZ1857" s="401"/>
      <c r="WA1857" s="401"/>
      <c r="WB1857" s="401"/>
      <c r="WC1857" s="401"/>
      <c r="WD1857" s="401"/>
      <c r="WE1857" s="401"/>
      <c r="WF1857" s="401"/>
      <c r="WG1857" s="401"/>
      <c r="WH1857" s="401"/>
      <c r="WI1857" s="401"/>
      <c r="WJ1857" s="401"/>
      <c r="WK1857" s="401"/>
      <c r="WL1857" s="401"/>
      <c r="WM1857" s="401"/>
      <c r="WN1857" s="401"/>
      <c r="WO1857" s="401"/>
      <c r="WP1857" s="401"/>
      <c r="WQ1857" s="401"/>
      <c r="WR1857" s="401"/>
      <c r="WS1857" s="401"/>
      <c r="WT1857" s="401"/>
      <c r="WU1857" s="401"/>
      <c r="WV1857" s="401"/>
      <c r="WW1857" s="401"/>
      <c r="WX1857" s="401"/>
      <c r="WY1857" s="401"/>
      <c r="WZ1857" s="401"/>
      <c r="XA1857" s="401"/>
      <c r="XB1857" s="401"/>
      <c r="XC1857" s="401"/>
      <c r="XD1857" s="401"/>
      <c r="XE1857" s="401"/>
      <c r="XF1857" s="401"/>
      <c r="XG1857" s="401"/>
      <c r="XH1857" s="401"/>
      <c r="XI1857" s="401"/>
      <c r="XJ1857" s="401"/>
      <c r="XK1857" s="401"/>
      <c r="XL1857" s="401"/>
      <c r="XM1857" s="401"/>
      <c r="XN1857" s="401"/>
      <c r="XO1857" s="401"/>
      <c r="XP1857" s="401"/>
      <c r="XQ1857" s="401"/>
      <c r="XR1857" s="401"/>
      <c r="XS1857" s="401"/>
      <c r="XT1857" s="401"/>
      <c r="XU1857" s="401"/>
      <c r="XV1857" s="401"/>
      <c r="XW1857" s="401"/>
      <c r="XX1857" s="401"/>
      <c r="XY1857" s="401"/>
      <c r="XZ1857" s="401"/>
      <c r="YA1857" s="401"/>
      <c r="YB1857" s="401"/>
      <c r="YC1857" s="401"/>
      <c r="YD1857" s="401"/>
      <c r="YE1857" s="401"/>
      <c r="YF1857" s="401"/>
      <c r="YG1857" s="401"/>
      <c r="YH1857" s="401"/>
      <c r="YI1857" s="401"/>
      <c r="YJ1857" s="401"/>
      <c r="YK1857" s="401"/>
      <c r="YL1857" s="401"/>
      <c r="YM1857" s="401"/>
      <c r="YN1857" s="401"/>
      <c r="YO1857" s="401"/>
      <c r="YP1857" s="401"/>
      <c r="YQ1857" s="401"/>
      <c r="YR1857" s="401"/>
      <c r="YS1857" s="401"/>
      <c r="YT1857" s="401"/>
      <c r="YU1857" s="401"/>
      <c r="YV1857" s="401"/>
      <c r="YW1857" s="401"/>
      <c r="YX1857" s="401"/>
      <c r="YY1857" s="401"/>
      <c r="YZ1857" s="401"/>
      <c r="ZA1857" s="401"/>
      <c r="ZB1857" s="401"/>
      <c r="ZC1857" s="401"/>
      <c r="ZD1857" s="401"/>
      <c r="ZE1857" s="401"/>
      <c r="ZF1857" s="401"/>
      <c r="ZG1857" s="401"/>
      <c r="ZH1857" s="401"/>
      <c r="ZI1857" s="401"/>
      <c r="ZJ1857" s="401"/>
      <c r="ZK1857" s="401"/>
      <c r="ZL1857" s="401"/>
      <c r="ZM1857" s="401"/>
      <c r="ZN1857" s="401"/>
      <c r="ZO1857" s="401"/>
      <c r="ZP1857" s="401"/>
      <c r="ZQ1857" s="401"/>
      <c r="ZR1857" s="401"/>
      <c r="ZS1857" s="401"/>
      <c r="ZT1857" s="401"/>
      <c r="ZU1857" s="401"/>
      <c r="ZV1857" s="401"/>
      <c r="ZW1857" s="401"/>
      <c r="ZX1857" s="401"/>
      <c r="ZY1857" s="401"/>
      <c r="ZZ1857" s="401"/>
      <c r="AAA1857" s="401"/>
      <c r="AAB1857" s="401"/>
      <c r="AAC1857" s="401"/>
      <c r="AAD1857" s="401"/>
      <c r="AAE1857" s="401"/>
      <c r="AAF1857" s="401"/>
      <c r="AAG1857" s="401"/>
      <c r="AAH1857" s="401"/>
      <c r="AAI1857" s="401"/>
      <c r="AAJ1857" s="401"/>
      <c r="AAK1857" s="401"/>
      <c r="AAL1857" s="401"/>
      <c r="AAM1857" s="401"/>
      <c r="AAN1857" s="401"/>
      <c r="AAO1857" s="401"/>
      <c r="AAP1857" s="401"/>
      <c r="AAQ1857" s="401"/>
      <c r="AAR1857" s="401"/>
      <c r="AAS1857" s="401"/>
      <c r="AAT1857" s="401"/>
      <c r="AAU1857" s="401"/>
      <c r="AAV1857" s="401"/>
      <c r="AAW1857" s="401"/>
      <c r="AAX1857" s="401"/>
      <c r="AAY1857" s="401"/>
      <c r="AAZ1857" s="401"/>
      <c r="ABA1857" s="401"/>
      <c r="ABB1857" s="401"/>
      <c r="ABC1857" s="401"/>
      <c r="ABD1857" s="401"/>
      <c r="ABE1857" s="401"/>
      <c r="ABF1857" s="401"/>
      <c r="ABG1857" s="401"/>
      <c r="ABH1857" s="401"/>
      <c r="ABI1857" s="401"/>
      <c r="ABJ1857" s="401"/>
      <c r="ABK1857" s="401"/>
      <c r="ABL1857" s="401"/>
      <c r="ABM1857" s="401"/>
      <c r="ABN1857" s="401"/>
      <c r="ABO1857" s="401"/>
      <c r="ABP1857" s="401"/>
      <c r="ABQ1857" s="401"/>
      <c r="ABR1857" s="401"/>
      <c r="ABS1857" s="401"/>
      <c r="ABT1857" s="401"/>
      <c r="ABU1857" s="401"/>
      <c r="ABV1857" s="401"/>
      <c r="ABW1857" s="401"/>
      <c r="ABX1857" s="401"/>
      <c r="ABY1857" s="401"/>
      <c r="ABZ1857" s="401"/>
      <c r="ACA1857" s="401"/>
      <c r="ACB1857" s="401"/>
      <c r="ACC1857" s="401"/>
      <c r="ACD1857" s="401"/>
      <c r="ACE1857" s="401"/>
      <c r="ACF1857" s="401"/>
      <c r="ACG1857" s="401"/>
      <c r="ACH1857" s="401"/>
      <c r="ACI1857" s="401"/>
      <c r="ACJ1857" s="401"/>
      <c r="ACK1857" s="401"/>
      <c r="ACL1857" s="401"/>
      <c r="ACM1857" s="401"/>
      <c r="ACN1857" s="401"/>
      <c r="ACO1857" s="401"/>
      <c r="ACP1857" s="401"/>
      <c r="ACQ1857" s="401"/>
      <c r="ACR1857" s="401"/>
      <c r="ACS1857" s="401"/>
      <c r="ACT1857" s="401"/>
      <c r="ACU1857" s="401"/>
      <c r="ACV1857" s="401"/>
      <c r="ACW1857" s="401"/>
      <c r="ACX1857" s="401"/>
      <c r="ACY1857" s="401"/>
      <c r="ACZ1857" s="401"/>
      <c r="ADA1857" s="401"/>
      <c r="ADB1857" s="401"/>
      <c r="ADC1857" s="401"/>
      <c r="ADD1857" s="401"/>
      <c r="ADE1857" s="401"/>
      <c r="ADF1857" s="401"/>
      <c r="ADG1857" s="401"/>
      <c r="ADH1857" s="401"/>
      <c r="ADI1857" s="401"/>
      <c r="ADJ1857" s="401"/>
      <c r="ADK1857" s="401"/>
      <c r="ADL1857" s="401"/>
      <c r="ADM1857" s="401"/>
      <c r="ADN1857" s="401"/>
      <c r="ADO1857" s="401"/>
      <c r="ADP1857" s="401"/>
      <c r="ADQ1857" s="401"/>
      <c r="ADR1857" s="401"/>
      <c r="ADS1857" s="401"/>
      <c r="ADT1857" s="401"/>
      <c r="ADU1857" s="401"/>
      <c r="ADV1857" s="401"/>
      <c r="ADW1857" s="401"/>
      <c r="ADX1857" s="401"/>
      <c r="ADY1857" s="401"/>
      <c r="ADZ1857" s="401"/>
      <c r="AEA1857" s="401"/>
      <c r="AEB1857" s="401"/>
      <c r="AEC1857" s="401"/>
      <c r="AED1857" s="401"/>
      <c r="AEE1857" s="401"/>
      <c r="AEF1857" s="401"/>
      <c r="AEG1857" s="401"/>
      <c r="AEH1857" s="401"/>
      <c r="AEI1857" s="401"/>
      <c r="AEJ1857" s="401"/>
      <c r="AEK1857" s="401"/>
      <c r="AEL1857" s="401"/>
      <c r="AEM1857" s="401"/>
      <c r="AEN1857" s="401"/>
      <c r="AEO1857" s="401"/>
      <c r="AEP1857" s="401"/>
      <c r="AEQ1857" s="401"/>
      <c r="AER1857" s="401"/>
      <c r="AES1857" s="401"/>
      <c r="AET1857" s="401"/>
      <c r="AEU1857" s="401"/>
      <c r="AEV1857" s="401"/>
      <c r="AEW1857" s="401"/>
      <c r="AEX1857" s="401"/>
      <c r="AEY1857" s="401"/>
      <c r="AEZ1857" s="401"/>
      <c r="AFA1857" s="401"/>
      <c r="AFB1857" s="401"/>
      <c r="AFC1857" s="401"/>
      <c r="AFD1857" s="401"/>
      <c r="AFE1857" s="401"/>
      <c r="AFF1857" s="401"/>
      <c r="AFG1857" s="401"/>
      <c r="AFH1857" s="401"/>
      <c r="AFI1857" s="401"/>
      <c r="AFJ1857" s="401"/>
      <c r="AFK1857" s="401"/>
      <c r="AFL1857" s="401"/>
      <c r="AFM1857" s="401"/>
      <c r="AFN1857" s="401"/>
      <c r="AFO1857" s="401"/>
      <c r="AFP1857" s="401"/>
      <c r="AFQ1857" s="401"/>
      <c r="AFR1857" s="401"/>
      <c r="AFS1857" s="401"/>
      <c r="AFT1857" s="401"/>
      <c r="AFU1857" s="401"/>
      <c r="AFV1857" s="401"/>
      <c r="AFW1857" s="401"/>
      <c r="AFX1857" s="401"/>
      <c r="AFY1857" s="401"/>
      <c r="AFZ1857" s="401"/>
      <c r="AGA1857" s="401"/>
      <c r="AGB1857" s="401"/>
      <c r="AGC1857" s="401"/>
      <c r="AGD1857" s="401"/>
      <c r="AGE1857" s="401"/>
      <c r="AGF1857" s="401"/>
      <c r="AGG1857" s="401"/>
      <c r="AGH1857" s="401"/>
      <c r="AGI1857" s="401"/>
      <c r="AGJ1857" s="401"/>
      <c r="AGK1857" s="401"/>
      <c r="AGL1857" s="401"/>
      <c r="AGM1857" s="401"/>
      <c r="AGN1857" s="401"/>
      <c r="AGO1857" s="401"/>
      <c r="AGP1857" s="401"/>
      <c r="AGQ1857" s="401"/>
      <c r="AGR1857" s="401"/>
      <c r="AGS1857" s="401"/>
      <c r="AGT1857" s="401"/>
      <c r="AGU1857" s="401"/>
      <c r="AGV1857" s="401"/>
      <c r="AGW1857" s="401"/>
      <c r="AGX1857" s="401"/>
      <c r="AGY1857" s="401"/>
      <c r="AGZ1857" s="401"/>
      <c r="AHA1857" s="401"/>
      <c r="AHB1857" s="401"/>
      <c r="AHC1857" s="401"/>
      <c r="AHD1857" s="401"/>
      <c r="AHE1857" s="401"/>
      <c r="AHF1857" s="401"/>
      <c r="AHG1857" s="401"/>
      <c r="AHH1857" s="401"/>
      <c r="AHI1857" s="401"/>
      <c r="AHJ1857" s="401"/>
      <c r="AHK1857" s="401"/>
      <c r="AHL1857" s="401"/>
      <c r="AHM1857" s="401"/>
      <c r="AHN1857" s="401"/>
      <c r="AHO1857" s="401"/>
      <c r="AHP1857" s="401"/>
      <c r="AHQ1857" s="401"/>
      <c r="AHR1857" s="401"/>
      <c r="AHS1857" s="401"/>
      <c r="AHT1857" s="401"/>
      <c r="AHU1857" s="401"/>
      <c r="AHV1857" s="401"/>
      <c r="AHW1857" s="401"/>
      <c r="AHX1857" s="401"/>
      <c r="AHY1857" s="401"/>
      <c r="AHZ1857" s="401"/>
      <c r="AIA1857" s="401"/>
      <c r="AIB1857" s="401"/>
      <c r="AIC1857" s="401"/>
      <c r="AID1857" s="401"/>
      <c r="AIE1857" s="401"/>
      <c r="AIF1857" s="401"/>
      <c r="AIG1857" s="401"/>
      <c r="AIH1857" s="401"/>
      <c r="AII1857" s="401"/>
      <c r="AIJ1857" s="401"/>
      <c r="AIK1857" s="401"/>
      <c r="AIL1857" s="401"/>
      <c r="AIM1857" s="401"/>
      <c r="AIN1857" s="401"/>
      <c r="AIO1857" s="401"/>
      <c r="AIP1857" s="401"/>
      <c r="AIQ1857" s="401"/>
      <c r="AIR1857" s="401"/>
      <c r="AIS1857" s="401"/>
      <c r="AIT1857" s="401"/>
      <c r="AIU1857" s="401"/>
      <c r="AIV1857" s="401"/>
      <c r="AIW1857" s="401"/>
      <c r="AIX1857" s="401"/>
      <c r="AIY1857" s="401"/>
      <c r="AIZ1857" s="401"/>
      <c r="AJA1857" s="401"/>
      <c r="AJB1857" s="401"/>
      <c r="AJC1857" s="401"/>
      <c r="AJD1857" s="401"/>
      <c r="AJE1857" s="401"/>
      <c r="AJF1857" s="401"/>
      <c r="AJG1857" s="401"/>
      <c r="AJH1857" s="401"/>
      <c r="AJI1857" s="401"/>
      <c r="AJJ1857" s="401"/>
      <c r="AJK1857" s="401"/>
      <c r="AJL1857" s="401"/>
      <c r="AJM1857" s="401"/>
      <c r="AJN1857" s="401"/>
      <c r="AJO1857" s="401"/>
      <c r="AJP1857" s="401"/>
      <c r="AJQ1857" s="401"/>
      <c r="AJR1857" s="401"/>
      <c r="AJS1857" s="401"/>
      <c r="AJT1857" s="401"/>
      <c r="AJU1857" s="401"/>
      <c r="AJV1857" s="401"/>
      <c r="AJW1857" s="401"/>
      <c r="AJX1857" s="401"/>
      <c r="AJY1857" s="401"/>
      <c r="AJZ1857" s="401"/>
      <c r="AKA1857" s="401"/>
      <c r="AKB1857" s="401"/>
      <c r="AKC1857" s="401"/>
      <c r="AKD1857" s="401"/>
      <c r="AKE1857" s="401"/>
      <c r="AKF1857" s="401"/>
      <c r="AKG1857" s="401"/>
      <c r="AKH1857" s="401"/>
      <c r="AKI1857" s="401"/>
      <c r="AKJ1857" s="401"/>
      <c r="AKK1857" s="401"/>
      <c r="AKL1857" s="401"/>
      <c r="AKM1857" s="401"/>
      <c r="AKN1857" s="401"/>
      <c r="AKO1857" s="401"/>
      <c r="AKP1857" s="401"/>
      <c r="AKQ1857" s="401"/>
      <c r="AKR1857" s="401"/>
      <c r="AKS1857" s="401"/>
      <c r="AKT1857" s="401"/>
      <c r="AKU1857" s="401"/>
      <c r="AKV1857" s="401"/>
      <c r="AKW1857" s="401"/>
      <c r="AKX1857" s="401"/>
      <c r="AKY1857" s="401"/>
      <c r="AKZ1857" s="401"/>
      <c r="ALA1857" s="401"/>
      <c r="ALB1857" s="401"/>
      <c r="ALC1857" s="401"/>
      <c r="ALD1857" s="401"/>
      <c r="ALE1857" s="401"/>
      <c r="ALF1857" s="401"/>
      <c r="ALG1857" s="401"/>
      <c r="ALH1857" s="401"/>
      <c r="ALI1857" s="401"/>
      <c r="ALJ1857" s="401"/>
      <c r="ALK1857" s="401"/>
      <c r="ALL1857" s="401"/>
      <c r="ALM1857" s="401"/>
      <c r="ALN1857" s="401"/>
      <c r="ALO1857" s="401"/>
      <c r="ALP1857" s="401"/>
      <c r="ALQ1857" s="401"/>
      <c r="ALR1857" s="401"/>
      <c r="ALS1857" s="401"/>
      <c r="ALT1857" s="401"/>
      <c r="ALU1857" s="401"/>
      <c r="ALV1857" s="401"/>
      <c r="ALW1857" s="401"/>
      <c r="ALX1857" s="401"/>
      <c r="ALY1857" s="401"/>
      <c r="ALZ1857" s="401"/>
      <c r="AMA1857" s="401"/>
      <c r="AMB1857" s="401"/>
      <c r="AMC1857" s="401"/>
      <c r="AMD1857" s="401"/>
      <c r="AME1857" s="401"/>
      <c r="AMF1857" s="401"/>
      <c r="AMG1857" s="401"/>
      <c r="AMH1857" s="401"/>
      <c r="AMI1857" s="401"/>
      <c r="AMJ1857" s="401"/>
      <c r="AMK1857" s="401"/>
      <c r="AML1857" s="401"/>
      <c r="AMM1857" s="401"/>
      <c r="AMN1857" s="401"/>
      <c r="AMO1857" s="401"/>
      <c r="AMP1857" s="401"/>
      <c r="AMQ1857" s="401"/>
      <c r="AMR1857" s="401"/>
      <c r="AMS1857" s="401"/>
      <c r="AMT1857" s="401"/>
      <c r="AMU1857" s="401"/>
      <c r="AMV1857" s="401"/>
      <c r="AMW1857" s="401"/>
      <c r="AMX1857" s="401"/>
      <c r="AMY1857" s="401"/>
      <c r="AMZ1857" s="401"/>
      <c r="ANA1857" s="401"/>
      <c r="ANB1857" s="401"/>
      <c r="ANC1857" s="401"/>
      <c r="AND1857" s="401"/>
      <c r="ANE1857" s="401"/>
      <c r="ANF1857" s="401"/>
      <c r="ANG1857" s="401"/>
      <c r="ANH1857" s="401"/>
      <c r="ANI1857" s="401"/>
      <c r="ANJ1857" s="401"/>
      <c r="ANK1857" s="401"/>
      <c r="ANL1857" s="401"/>
      <c r="ANM1857" s="401"/>
      <c r="ANN1857" s="401"/>
      <c r="ANO1857" s="401"/>
      <c r="ANP1857" s="401"/>
      <c r="ANQ1857" s="401"/>
      <c r="ANR1857" s="401"/>
      <c r="ANS1857" s="401"/>
      <c r="ANT1857" s="401"/>
      <c r="ANU1857" s="401"/>
      <c r="ANV1857" s="401"/>
      <c r="ANW1857" s="401"/>
      <c r="ANX1857" s="401"/>
      <c r="ANY1857" s="401"/>
      <c r="ANZ1857" s="401"/>
      <c r="AOA1857" s="401"/>
      <c r="AOB1857" s="401"/>
      <c r="AOC1857" s="401"/>
      <c r="AOD1857" s="401"/>
      <c r="AOE1857" s="401"/>
      <c r="AOF1857" s="401"/>
      <c r="AOG1857" s="401"/>
      <c r="AOH1857" s="401"/>
      <c r="AOI1857" s="401"/>
      <c r="AOJ1857" s="401"/>
      <c r="AOK1857" s="401"/>
      <c r="AOL1857" s="401"/>
      <c r="AOM1857" s="401"/>
      <c r="AON1857" s="401"/>
      <c r="AOO1857" s="401"/>
      <c r="AOP1857" s="401"/>
      <c r="AOQ1857" s="401"/>
      <c r="AOR1857" s="401"/>
      <c r="AOS1857" s="401"/>
      <c r="AOT1857" s="401"/>
      <c r="AOU1857" s="401"/>
      <c r="AOV1857" s="401"/>
      <c r="AOW1857" s="401"/>
      <c r="AOX1857" s="401"/>
      <c r="AOY1857" s="401"/>
      <c r="AOZ1857" s="401"/>
      <c r="APA1857" s="401"/>
      <c r="APB1857" s="401"/>
      <c r="APC1857" s="401"/>
      <c r="APD1857" s="401"/>
      <c r="APE1857" s="401"/>
      <c r="APF1857" s="401"/>
      <c r="APG1857" s="401"/>
      <c r="APH1857" s="401"/>
      <c r="API1857" s="401"/>
      <c r="APJ1857" s="401"/>
      <c r="APK1857" s="401"/>
      <c r="APL1857" s="401"/>
      <c r="APM1857" s="401"/>
      <c r="APN1857" s="401"/>
      <c r="APO1857" s="401"/>
      <c r="APP1857" s="401"/>
      <c r="APQ1857" s="401"/>
      <c r="APR1857" s="401"/>
      <c r="APS1857" s="401"/>
      <c r="APT1857" s="401"/>
      <c r="APU1857" s="401"/>
      <c r="APV1857" s="401"/>
      <c r="APW1857" s="401"/>
      <c r="APX1857" s="401"/>
      <c r="APY1857" s="401"/>
      <c r="APZ1857" s="401"/>
      <c r="AQA1857" s="401"/>
      <c r="AQB1857" s="401"/>
      <c r="AQC1857" s="401"/>
      <c r="AQD1857" s="401"/>
      <c r="AQE1857" s="401"/>
      <c r="AQF1857" s="401"/>
      <c r="AQG1857" s="401"/>
      <c r="AQH1857" s="401"/>
      <c r="AQI1857" s="401"/>
      <c r="AQJ1857" s="401"/>
      <c r="AQK1857" s="401"/>
      <c r="AQL1857" s="401"/>
      <c r="AQM1857" s="401"/>
      <c r="AQN1857" s="401"/>
      <c r="AQO1857" s="401"/>
      <c r="AQP1857" s="401"/>
      <c r="AQQ1857" s="401"/>
      <c r="AQR1857" s="401"/>
      <c r="AQS1857" s="401"/>
      <c r="AQT1857" s="401"/>
      <c r="AQU1857" s="401"/>
      <c r="AQV1857" s="401"/>
      <c r="AQW1857" s="401"/>
      <c r="AQX1857" s="401"/>
      <c r="AQY1857" s="401"/>
      <c r="AQZ1857" s="401"/>
      <c r="ARA1857" s="401"/>
      <c r="ARB1857" s="401"/>
      <c r="ARC1857" s="401"/>
      <c r="ARD1857" s="401"/>
      <c r="ARE1857" s="401"/>
      <c r="ARF1857" s="401"/>
      <c r="ARG1857" s="401"/>
      <c r="ARH1857" s="401"/>
      <c r="ARI1857" s="401"/>
      <c r="ARJ1857" s="401"/>
      <c r="ARK1857" s="401"/>
      <c r="ARL1857" s="401"/>
      <c r="ARM1857" s="401"/>
      <c r="ARN1857" s="401"/>
      <c r="ARO1857" s="401"/>
      <c r="ARP1857" s="401"/>
      <c r="ARQ1857" s="401"/>
      <c r="ARR1857" s="401"/>
      <c r="ARS1857" s="401"/>
      <c r="ART1857" s="401"/>
      <c r="ARU1857" s="401"/>
      <c r="ARV1857" s="401"/>
      <c r="ARW1857" s="401"/>
      <c r="ARX1857" s="401"/>
      <c r="ARY1857" s="401"/>
      <c r="ARZ1857" s="401"/>
      <c r="ASA1857" s="401"/>
      <c r="ASB1857" s="401"/>
      <c r="ASC1857" s="401"/>
      <c r="ASD1857" s="401"/>
      <c r="ASE1857" s="401"/>
      <c r="ASF1857" s="401"/>
      <c r="ASG1857" s="401"/>
      <c r="ASH1857" s="401"/>
      <c r="ASI1857" s="401"/>
      <c r="ASJ1857" s="401"/>
      <c r="ASK1857" s="401"/>
      <c r="ASL1857" s="401"/>
      <c r="ASM1857" s="401"/>
      <c r="ASN1857" s="401"/>
      <c r="ASO1857" s="401"/>
      <c r="ASP1857" s="401"/>
      <c r="ASQ1857" s="401"/>
      <c r="ASR1857" s="401"/>
      <c r="ASS1857" s="401"/>
      <c r="AST1857" s="401"/>
      <c r="ASU1857" s="401"/>
      <c r="ASV1857" s="401"/>
      <c r="ASW1857" s="401"/>
      <c r="ASX1857" s="401"/>
      <c r="ASY1857" s="401"/>
      <c r="ASZ1857" s="401"/>
      <c r="ATA1857" s="401"/>
      <c r="ATB1857" s="401"/>
      <c r="ATC1857" s="401"/>
      <c r="ATD1857" s="401"/>
      <c r="ATE1857" s="401"/>
      <c r="ATF1857" s="401"/>
      <c r="ATG1857" s="401"/>
      <c r="ATH1857" s="401"/>
      <c r="ATI1857" s="401"/>
      <c r="ATJ1857" s="401"/>
      <c r="ATK1857" s="401"/>
      <c r="ATL1857" s="401"/>
      <c r="ATM1857" s="401"/>
      <c r="ATN1857" s="401"/>
      <c r="ATO1857" s="401"/>
      <c r="ATP1857" s="401"/>
      <c r="ATQ1857" s="401"/>
      <c r="ATR1857" s="401"/>
      <c r="ATS1857" s="401"/>
      <c r="ATT1857" s="401"/>
      <c r="ATU1857" s="401"/>
      <c r="ATV1857" s="401"/>
      <c r="ATW1857" s="401"/>
      <c r="ATX1857" s="401"/>
      <c r="ATY1857" s="401"/>
      <c r="ATZ1857" s="401"/>
      <c r="AUA1857" s="401"/>
      <c r="AUB1857" s="401"/>
      <c r="AUC1857" s="401"/>
      <c r="AUD1857" s="401"/>
      <c r="AUE1857" s="401"/>
      <c r="AUF1857" s="401"/>
      <c r="AUG1857" s="401"/>
      <c r="AUH1857" s="401"/>
      <c r="AUI1857" s="401"/>
      <c r="AUJ1857" s="401"/>
      <c r="AUK1857" s="401"/>
      <c r="AUL1857" s="401"/>
      <c r="AUM1857" s="401"/>
      <c r="AUN1857" s="401"/>
      <c r="AUO1857" s="401"/>
      <c r="AUP1857" s="401"/>
      <c r="AUQ1857" s="401"/>
      <c r="AUR1857" s="401"/>
      <c r="AUS1857" s="401"/>
      <c r="AUT1857" s="401"/>
      <c r="AUU1857" s="401"/>
      <c r="AUV1857" s="401"/>
      <c r="AUW1857" s="401"/>
      <c r="AUX1857" s="401"/>
      <c r="AUY1857" s="401"/>
      <c r="AUZ1857" s="401"/>
      <c r="AVA1857" s="401"/>
      <c r="AVB1857" s="401"/>
      <c r="AVC1857" s="401"/>
      <c r="AVD1857" s="401"/>
      <c r="AVE1857" s="401"/>
      <c r="AVF1857" s="401"/>
      <c r="AVG1857" s="401"/>
      <c r="AVH1857" s="401"/>
      <c r="AVI1857" s="401"/>
      <c r="AVJ1857" s="401"/>
      <c r="AVK1857" s="401"/>
      <c r="AVL1857" s="401"/>
      <c r="AVM1857" s="401"/>
      <c r="AVN1857" s="401"/>
      <c r="AVO1857" s="401"/>
      <c r="AVP1857" s="401"/>
      <c r="AVQ1857" s="401"/>
      <c r="AVR1857" s="401"/>
      <c r="AVS1857" s="401"/>
      <c r="AVT1857" s="401"/>
      <c r="AVU1857" s="401"/>
      <c r="AVV1857" s="401"/>
      <c r="AVW1857" s="401"/>
      <c r="AVX1857" s="401"/>
      <c r="AVY1857" s="401"/>
      <c r="AVZ1857" s="401"/>
      <c r="AWA1857" s="401"/>
      <c r="AWB1857" s="401"/>
      <c r="AWC1857" s="401"/>
      <c r="AWD1857" s="401"/>
      <c r="AWE1857" s="401"/>
      <c r="AWF1857" s="401"/>
      <c r="AWG1857" s="401"/>
      <c r="AWH1857" s="401"/>
      <c r="AWI1857" s="401"/>
      <c r="AWJ1857" s="401"/>
      <c r="AWK1857" s="401"/>
      <c r="AWL1857" s="401"/>
      <c r="AWM1857" s="401"/>
      <c r="AWN1857" s="401"/>
      <c r="AWO1857" s="401"/>
      <c r="AWP1857" s="401"/>
      <c r="AWQ1857" s="401"/>
      <c r="AWR1857" s="401"/>
      <c r="AWS1857" s="401"/>
      <c r="AWT1857" s="401"/>
      <c r="AWU1857" s="401"/>
      <c r="AWV1857" s="401"/>
      <c r="AWW1857" s="401"/>
      <c r="AWX1857" s="401"/>
      <c r="AWY1857" s="401"/>
      <c r="AWZ1857" s="401"/>
      <c r="AXA1857" s="401"/>
      <c r="AXB1857" s="401"/>
      <c r="AXC1857" s="401"/>
      <c r="AXD1857" s="401"/>
      <c r="AXE1857" s="401"/>
      <c r="AXF1857" s="401"/>
      <c r="AXG1857" s="401"/>
      <c r="AXH1857" s="401"/>
      <c r="AXI1857" s="401"/>
      <c r="AXJ1857" s="401"/>
      <c r="AXK1857" s="401"/>
      <c r="AXL1857" s="401"/>
      <c r="AXM1857" s="401"/>
      <c r="AXN1857" s="401"/>
      <c r="AXO1857" s="401"/>
      <c r="AXP1857" s="401"/>
      <c r="AXQ1857" s="401"/>
      <c r="AXR1857" s="401"/>
      <c r="AXS1857" s="401"/>
      <c r="AXT1857" s="401"/>
      <c r="AXU1857" s="401"/>
      <c r="AXV1857" s="401"/>
      <c r="AXW1857" s="401"/>
      <c r="AXX1857" s="401"/>
      <c r="AXY1857" s="401"/>
      <c r="AXZ1857" s="401"/>
      <c r="AYA1857" s="401"/>
      <c r="AYB1857" s="401"/>
      <c r="AYC1857" s="401"/>
      <c r="AYD1857" s="401"/>
      <c r="AYE1857" s="401"/>
      <c r="AYF1857" s="401"/>
      <c r="AYG1857" s="401"/>
      <c r="AYH1857" s="401"/>
      <c r="AYI1857" s="401"/>
      <c r="AYJ1857" s="401"/>
      <c r="AYK1857" s="401"/>
      <c r="AYL1857" s="401"/>
      <c r="AYM1857" s="401"/>
      <c r="AYN1857" s="401"/>
      <c r="AYO1857" s="401"/>
      <c r="AYP1857" s="401"/>
      <c r="AYQ1857" s="401"/>
      <c r="AYR1857" s="401"/>
      <c r="AYS1857" s="401"/>
      <c r="AYT1857" s="401"/>
      <c r="AYU1857" s="401"/>
      <c r="AYV1857" s="401"/>
      <c r="AYW1857" s="401"/>
      <c r="AYX1857" s="401"/>
      <c r="AYY1857" s="401"/>
      <c r="AYZ1857" s="401"/>
      <c r="AZA1857" s="401"/>
      <c r="AZB1857" s="401"/>
      <c r="AZC1857" s="401"/>
      <c r="AZD1857" s="401"/>
      <c r="AZE1857" s="401"/>
      <c r="AZF1857" s="401"/>
      <c r="AZG1857" s="401"/>
      <c r="AZH1857" s="401"/>
      <c r="AZI1857" s="401"/>
      <c r="AZJ1857" s="401"/>
      <c r="AZK1857" s="401"/>
      <c r="AZL1857" s="401"/>
      <c r="AZM1857" s="401"/>
      <c r="AZN1857" s="401"/>
      <c r="AZO1857" s="401"/>
      <c r="AZP1857" s="401"/>
      <c r="AZQ1857" s="401"/>
      <c r="AZR1857" s="401"/>
      <c r="AZS1857" s="401"/>
      <c r="AZT1857" s="401"/>
      <c r="AZU1857" s="401"/>
      <c r="AZV1857" s="401"/>
      <c r="AZW1857" s="401"/>
      <c r="AZX1857" s="401"/>
      <c r="AZY1857" s="401"/>
      <c r="AZZ1857" s="401"/>
      <c r="BAA1857" s="401"/>
      <c r="BAB1857" s="401"/>
      <c r="BAC1857" s="401"/>
      <c r="BAD1857" s="401"/>
      <c r="BAE1857" s="401"/>
      <c r="BAF1857" s="401"/>
      <c r="BAG1857" s="401"/>
      <c r="BAH1857" s="401"/>
      <c r="BAI1857" s="401"/>
      <c r="BAJ1857" s="401"/>
      <c r="BAK1857" s="401"/>
      <c r="BAL1857" s="401"/>
      <c r="BAM1857" s="401"/>
      <c r="BAN1857" s="401"/>
      <c r="BAO1857" s="401"/>
      <c r="BAP1857" s="401"/>
      <c r="BAQ1857" s="401"/>
      <c r="BAR1857" s="401"/>
      <c r="BAS1857" s="401"/>
      <c r="BAT1857" s="401"/>
      <c r="BAU1857" s="401"/>
      <c r="BAV1857" s="401"/>
      <c r="BAW1857" s="401"/>
      <c r="BAX1857" s="401"/>
      <c r="BAY1857" s="401"/>
      <c r="BAZ1857" s="401"/>
      <c r="BBA1857" s="401"/>
      <c r="BBB1857" s="401"/>
      <c r="BBC1857" s="401"/>
      <c r="BBD1857" s="401"/>
      <c r="BBE1857" s="401"/>
      <c r="BBF1857" s="401"/>
      <c r="BBG1857" s="401"/>
      <c r="BBH1857" s="401"/>
      <c r="BBI1857" s="401"/>
      <c r="BBJ1857" s="401"/>
      <c r="BBK1857" s="401"/>
      <c r="BBL1857" s="401"/>
      <c r="BBM1857" s="401"/>
      <c r="BBN1857" s="401"/>
      <c r="BBO1857" s="401"/>
      <c r="BBP1857" s="401"/>
      <c r="BBQ1857" s="401"/>
      <c r="BBR1857" s="401"/>
      <c r="BBS1857" s="401"/>
      <c r="BBT1857" s="401"/>
      <c r="BBU1857" s="401"/>
      <c r="BBV1857" s="401"/>
      <c r="BBW1857" s="401"/>
      <c r="BBX1857" s="401"/>
      <c r="BBY1857" s="401"/>
      <c r="BBZ1857" s="401"/>
      <c r="BCA1857" s="401"/>
      <c r="BCB1857" s="401"/>
      <c r="BCC1857" s="401"/>
      <c r="BCD1857" s="401"/>
      <c r="BCE1857" s="401"/>
      <c r="BCF1857" s="401"/>
      <c r="BCG1857" s="401"/>
      <c r="BCH1857" s="401"/>
      <c r="BCI1857" s="401"/>
      <c r="BCJ1857" s="401"/>
      <c r="BCK1857" s="401"/>
      <c r="BCL1857" s="401"/>
      <c r="BCM1857" s="401"/>
      <c r="BCN1857" s="401"/>
      <c r="BCO1857" s="401"/>
      <c r="BCP1857" s="401"/>
      <c r="BCQ1857" s="401"/>
      <c r="BCR1857" s="401"/>
      <c r="BCS1857" s="401"/>
      <c r="BCT1857" s="401"/>
      <c r="BCU1857" s="401"/>
      <c r="BCV1857" s="401"/>
      <c r="BCW1857" s="401"/>
      <c r="BCX1857" s="401"/>
      <c r="BCY1857" s="401"/>
      <c r="BCZ1857" s="401"/>
      <c r="BDA1857" s="401"/>
      <c r="BDB1857" s="401"/>
      <c r="BDC1857" s="401"/>
      <c r="BDD1857" s="401"/>
      <c r="BDE1857" s="401"/>
      <c r="BDF1857" s="401"/>
      <c r="BDG1857" s="401"/>
      <c r="BDH1857" s="401"/>
      <c r="BDI1857" s="401"/>
      <c r="BDJ1857" s="401"/>
      <c r="BDK1857" s="401"/>
      <c r="BDL1857" s="401"/>
      <c r="BDM1857" s="401"/>
      <c r="BDN1857" s="401"/>
      <c r="BDO1857" s="401"/>
      <c r="BDP1857" s="401"/>
      <c r="BDQ1857" s="401"/>
      <c r="BDR1857" s="401"/>
      <c r="BDS1857" s="401"/>
      <c r="BDT1857" s="401"/>
      <c r="BDU1857" s="401"/>
      <c r="BDV1857" s="401"/>
      <c r="BDW1857" s="401"/>
      <c r="BDX1857" s="401"/>
      <c r="BDY1857" s="401"/>
      <c r="BDZ1857" s="401"/>
      <c r="BEA1857" s="401"/>
      <c r="BEB1857" s="401"/>
      <c r="BEC1857" s="401"/>
      <c r="BED1857" s="401"/>
      <c r="BEE1857" s="401"/>
      <c r="BEF1857" s="401"/>
      <c r="BEG1857" s="401"/>
      <c r="BEH1857" s="401"/>
      <c r="BEI1857" s="401"/>
      <c r="BEJ1857" s="401"/>
      <c r="BEK1857" s="401"/>
      <c r="BEL1857" s="401"/>
      <c r="BEM1857" s="401"/>
      <c r="BEN1857" s="401"/>
      <c r="BEO1857" s="401"/>
      <c r="BEP1857" s="401"/>
      <c r="BEQ1857" s="401"/>
      <c r="BER1857" s="401"/>
      <c r="BES1857" s="401"/>
      <c r="BET1857" s="401"/>
      <c r="BEU1857" s="401"/>
      <c r="BEV1857" s="401"/>
      <c r="BEW1857" s="401"/>
      <c r="BEX1857" s="401"/>
      <c r="BEY1857" s="401"/>
      <c r="BEZ1857" s="401"/>
      <c r="BFA1857" s="401"/>
      <c r="BFB1857" s="401"/>
      <c r="BFC1857" s="401"/>
      <c r="BFD1857" s="401"/>
      <c r="BFE1857" s="401"/>
      <c r="BFF1857" s="401"/>
      <c r="BFG1857" s="401"/>
      <c r="BFH1857" s="401"/>
      <c r="BFI1857" s="401"/>
      <c r="BFJ1857" s="401"/>
      <c r="BFK1857" s="401"/>
      <c r="BFL1857" s="401"/>
      <c r="BFM1857" s="401"/>
      <c r="BFN1857" s="401"/>
      <c r="BFO1857" s="401"/>
      <c r="BFP1857" s="401"/>
      <c r="BFQ1857" s="401"/>
      <c r="BFR1857" s="401"/>
      <c r="BFS1857" s="401"/>
      <c r="BFT1857" s="401"/>
      <c r="BFU1857" s="401"/>
      <c r="BFV1857" s="401"/>
      <c r="BFW1857" s="401"/>
      <c r="BFX1857" s="401"/>
      <c r="BFY1857" s="401"/>
      <c r="BFZ1857" s="401"/>
      <c r="BGA1857" s="401"/>
      <c r="BGB1857" s="401"/>
      <c r="BGC1857" s="401"/>
      <c r="BGD1857" s="401"/>
      <c r="BGE1857" s="401"/>
      <c r="BGF1857" s="401"/>
      <c r="BGG1857" s="401"/>
      <c r="BGH1857" s="401"/>
      <c r="BGI1857" s="401"/>
      <c r="BGJ1857" s="401"/>
      <c r="BGK1857" s="401"/>
      <c r="BGL1857" s="401"/>
      <c r="BGM1857" s="401"/>
      <c r="BGN1857" s="401"/>
      <c r="BGO1857" s="401"/>
      <c r="BGP1857" s="401"/>
      <c r="BGQ1857" s="401"/>
      <c r="BGR1857" s="401"/>
      <c r="BGS1857" s="401"/>
      <c r="BGT1857" s="401"/>
      <c r="BGU1857" s="401"/>
      <c r="BGV1857" s="401"/>
      <c r="BGW1857" s="401"/>
      <c r="BGX1857" s="401"/>
      <c r="BGY1857" s="401"/>
      <c r="BGZ1857" s="401"/>
      <c r="BHA1857" s="401"/>
      <c r="BHB1857" s="401"/>
      <c r="BHC1857" s="401"/>
      <c r="BHD1857" s="401"/>
      <c r="BHE1857" s="401"/>
      <c r="BHF1857" s="401"/>
      <c r="BHG1857" s="401"/>
      <c r="BHH1857" s="401"/>
      <c r="BHI1857" s="401"/>
      <c r="BHJ1857" s="401"/>
      <c r="BHK1857" s="401"/>
      <c r="BHL1857" s="401"/>
      <c r="BHM1857" s="401"/>
      <c r="BHN1857" s="401"/>
      <c r="BHO1857" s="401"/>
      <c r="BHP1857" s="401"/>
      <c r="BHQ1857" s="401"/>
      <c r="BHR1857" s="401"/>
      <c r="BHS1857" s="401"/>
      <c r="BHT1857" s="401"/>
      <c r="BHU1857" s="401"/>
      <c r="BHV1857" s="401"/>
      <c r="BHW1857" s="401"/>
      <c r="BHX1857" s="401"/>
      <c r="BHY1857" s="401"/>
      <c r="BHZ1857" s="401"/>
      <c r="BIA1857" s="401"/>
      <c r="BIB1857" s="401"/>
      <c r="BIC1857" s="401"/>
      <c r="BID1857" s="401"/>
      <c r="BIE1857" s="401"/>
      <c r="BIF1857" s="401"/>
      <c r="BIG1857" s="401"/>
      <c r="BIH1857" s="401"/>
      <c r="BII1857" s="401"/>
      <c r="BIJ1857" s="401"/>
      <c r="BIK1857" s="401"/>
      <c r="BIL1857" s="401"/>
      <c r="BIM1857" s="401"/>
      <c r="BIN1857" s="401"/>
      <c r="BIO1857" s="401"/>
      <c r="BIP1857" s="401"/>
      <c r="BIQ1857" s="401"/>
      <c r="BIR1857" s="401"/>
      <c r="BIS1857" s="401"/>
      <c r="BIT1857" s="401"/>
      <c r="BIU1857" s="401"/>
      <c r="BIV1857" s="401"/>
      <c r="BIW1857" s="401"/>
      <c r="BIX1857" s="401"/>
      <c r="BIY1857" s="401"/>
      <c r="BIZ1857" s="401"/>
      <c r="BJA1857" s="401"/>
      <c r="BJB1857" s="401"/>
      <c r="BJC1857" s="401"/>
      <c r="BJD1857" s="401"/>
      <c r="BJE1857" s="401"/>
      <c r="BJF1857" s="401"/>
      <c r="BJG1857" s="401"/>
      <c r="BJH1857" s="401"/>
      <c r="BJI1857" s="401"/>
      <c r="BJJ1857" s="401"/>
      <c r="BJK1857" s="401"/>
      <c r="BJL1857" s="401"/>
      <c r="BJM1857" s="401"/>
      <c r="BJN1857" s="401"/>
      <c r="BJO1857" s="401"/>
      <c r="BJP1857" s="401"/>
      <c r="BJQ1857" s="401"/>
      <c r="BJR1857" s="401"/>
      <c r="BJS1857" s="401"/>
      <c r="BJT1857" s="401"/>
      <c r="BJU1857" s="401"/>
      <c r="BJV1857" s="401"/>
      <c r="BJW1857" s="401"/>
      <c r="BJX1857" s="401"/>
      <c r="BJY1857" s="401"/>
      <c r="BJZ1857" s="401"/>
      <c r="BKA1857" s="401"/>
      <c r="BKB1857" s="401"/>
      <c r="BKC1857" s="401"/>
      <c r="BKD1857" s="401"/>
      <c r="BKE1857" s="401"/>
      <c r="BKF1857" s="401"/>
      <c r="BKG1857" s="401"/>
      <c r="BKH1857" s="401"/>
      <c r="BKI1857" s="401"/>
      <c r="BKJ1857" s="401"/>
      <c r="BKK1857" s="401"/>
      <c r="BKL1857" s="401"/>
      <c r="BKM1857" s="401"/>
      <c r="BKN1857" s="401"/>
      <c r="BKO1857" s="401"/>
      <c r="BKP1857" s="401"/>
      <c r="BKQ1857" s="401"/>
      <c r="BKR1857" s="401"/>
      <c r="BKS1857" s="401"/>
      <c r="BKT1857" s="401"/>
      <c r="BKU1857" s="401"/>
      <c r="BKV1857" s="401"/>
      <c r="BKW1857" s="401"/>
      <c r="BKX1857" s="401"/>
      <c r="BKY1857" s="401"/>
      <c r="BKZ1857" s="401"/>
      <c r="BLA1857" s="401"/>
      <c r="BLB1857" s="401"/>
      <c r="BLC1857" s="401"/>
      <c r="BLD1857" s="401"/>
      <c r="BLE1857" s="401"/>
      <c r="BLF1857" s="401"/>
      <c r="BLG1857" s="401"/>
      <c r="BLH1857" s="401"/>
      <c r="BLI1857" s="401"/>
      <c r="BLJ1857" s="401"/>
      <c r="BLK1857" s="401"/>
      <c r="BLL1857" s="401"/>
      <c r="BLM1857" s="401"/>
      <c r="BLN1857" s="401"/>
      <c r="BLO1857" s="401"/>
      <c r="BLP1857" s="401"/>
      <c r="BLQ1857" s="401"/>
      <c r="BLR1857" s="401"/>
      <c r="BLS1857" s="401"/>
      <c r="BLT1857" s="401"/>
      <c r="BLU1857" s="401"/>
      <c r="BLV1857" s="401"/>
      <c r="BLW1857" s="401"/>
      <c r="BLX1857" s="401"/>
      <c r="BLY1857" s="401"/>
      <c r="BLZ1857" s="401"/>
      <c r="BMA1857" s="401"/>
      <c r="BMB1857" s="401"/>
      <c r="BMC1857" s="401"/>
      <c r="BMD1857" s="401"/>
      <c r="BME1857" s="401"/>
      <c r="BMF1857" s="401"/>
      <c r="BMG1857" s="401"/>
      <c r="BMH1857" s="401"/>
      <c r="BMI1857" s="401"/>
      <c r="BMJ1857" s="401"/>
      <c r="BMK1857" s="401"/>
      <c r="BML1857" s="401"/>
      <c r="BMM1857" s="401"/>
      <c r="BMN1857" s="401"/>
      <c r="BMO1857" s="401"/>
      <c r="BMP1857" s="401"/>
      <c r="BMQ1857" s="401"/>
      <c r="BMR1857" s="401"/>
      <c r="BMS1857" s="401"/>
      <c r="BMT1857" s="401"/>
      <c r="BMU1857" s="401"/>
      <c r="BMV1857" s="401"/>
      <c r="BMW1857" s="401"/>
      <c r="BMX1857" s="401"/>
      <c r="BMY1857" s="401"/>
      <c r="BMZ1857" s="401"/>
      <c r="BNA1857" s="401"/>
      <c r="BNB1857" s="401"/>
      <c r="BNC1857" s="401"/>
      <c r="BND1857" s="401"/>
      <c r="BNE1857" s="401"/>
      <c r="BNF1857" s="401"/>
      <c r="BNG1857" s="401"/>
      <c r="BNH1857" s="401"/>
      <c r="BNI1857" s="401"/>
      <c r="BNJ1857" s="401"/>
      <c r="BNK1857" s="401"/>
      <c r="BNL1857" s="401"/>
      <c r="BNM1857" s="401"/>
      <c r="BNN1857" s="401"/>
      <c r="BNO1857" s="401"/>
      <c r="BNP1857" s="401"/>
      <c r="BNQ1857" s="401"/>
      <c r="BNR1857" s="401"/>
      <c r="BNS1857" s="401"/>
      <c r="BNT1857" s="401"/>
      <c r="BNU1857" s="401"/>
      <c r="BNV1857" s="401"/>
      <c r="BNW1857" s="401"/>
      <c r="BNX1857" s="401"/>
      <c r="BNY1857" s="401"/>
      <c r="BNZ1857" s="401"/>
      <c r="BOA1857" s="401"/>
      <c r="BOB1857" s="401"/>
      <c r="BOC1857" s="401"/>
      <c r="BOD1857" s="401"/>
      <c r="BOE1857" s="401"/>
      <c r="BOF1857" s="401"/>
      <c r="BOG1857" s="401"/>
      <c r="BOH1857" s="401"/>
      <c r="BOI1857" s="401"/>
      <c r="BOJ1857" s="401"/>
      <c r="BOK1857" s="401"/>
      <c r="BOL1857" s="401"/>
      <c r="BOM1857" s="401"/>
      <c r="BON1857" s="401"/>
      <c r="BOO1857" s="401"/>
      <c r="BOP1857" s="401"/>
      <c r="BOQ1857" s="401"/>
      <c r="BOR1857" s="401"/>
      <c r="BOS1857" s="401"/>
      <c r="BOT1857" s="401"/>
      <c r="BOU1857" s="401"/>
      <c r="BOV1857" s="401"/>
      <c r="BOW1857" s="401"/>
      <c r="BOX1857" s="401"/>
      <c r="BOY1857" s="401"/>
      <c r="BOZ1857" s="401"/>
      <c r="BPA1857" s="401"/>
      <c r="BPB1857" s="401"/>
      <c r="BPC1857" s="401"/>
      <c r="BPD1857" s="401"/>
      <c r="BPE1857" s="401"/>
      <c r="BPF1857" s="401"/>
      <c r="BPG1857" s="401"/>
      <c r="BPH1857" s="401"/>
      <c r="BPI1857" s="401"/>
      <c r="BPJ1857" s="401"/>
      <c r="BPK1857" s="401"/>
      <c r="BPL1857" s="401"/>
      <c r="BPM1857" s="401"/>
      <c r="BPN1857" s="401"/>
      <c r="BPO1857" s="401"/>
      <c r="BPP1857" s="401"/>
      <c r="BPQ1857" s="401"/>
      <c r="BPR1857" s="401"/>
      <c r="BPS1857" s="401"/>
      <c r="BPT1857" s="401"/>
      <c r="BPU1857" s="401"/>
      <c r="BPV1857" s="401"/>
      <c r="BPW1857" s="401"/>
      <c r="BPX1857" s="401"/>
      <c r="BPY1857" s="401"/>
      <c r="BPZ1857" s="401"/>
      <c r="BQA1857" s="401"/>
      <c r="BQB1857" s="401"/>
      <c r="BQC1857" s="401"/>
      <c r="BQD1857" s="401"/>
      <c r="BQE1857" s="401"/>
      <c r="BQF1857" s="401"/>
      <c r="BQG1857" s="401"/>
      <c r="BQH1857" s="401"/>
      <c r="BQI1857" s="401"/>
      <c r="BQJ1857" s="401"/>
      <c r="BQK1857" s="401"/>
      <c r="BQL1857" s="401"/>
      <c r="BQM1857" s="401"/>
      <c r="BQN1857" s="401"/>
      <c r="BQO1857" s="401"/>
      <c r="BQP1857" s="401"/>
      <c r="BQQ1857" s="401"/>
      <c r="BQR1857" s="401"/>
      <c r="BQS1857" s="401"/>
      <c r="BQT1857" s="401"/>
      <c r="BQU1857" s="401"/>
      <c r="BQV1857" s="401"/>
      <c r="BQW1857" s="401"/>
      <c r="BQX1857" s="401"/>
      <c r="BQY1857" s="401"/>
      <c r="BQZ1857" s="401"/>
      <c r="BRA1857" s="401"/>
      <c r="BRB1857" s="401"/>
      <c r="BRC1857" s="401"/>
      <c r="BRD1857" s="401"/>
      <c r="BRE1857" s="401"/>
      <c r="BRF1857" s="401"/>
      <c r="BRG1857" s="401"/>
      <c r="BRH1857" s="401"/>
      <c r="BRI1857" s="401"/>
      <c r="BRJ1857" s="401"/>
      <c r="BRK1857" s="401"/>
      <c r="BRL1857" s="401"/>
      <c r="BRM1857" s="401"/>
      <c r="BRN1857" s="401"/>
      <c r="BRO1857" s="401"/>
      <c r="BRP1857" s="401"/>
      <c r="BRQ1857" s="401"/>
      <c r="BRR1857" s="401"/>
      <c r="BRS1857" s="401"/>
      <c r="BRT1857" s="401"/>
      <c r="BRU1857" s="401"/>
      <c r="BRV1857" s="401"/>
      <c r="BRW1857" s="401"/>
      <c r="BRX1857" s="401"/>
      <c r="BRY1857" s="401"/>
      <c r="BRZ1857" s="401"/>
      <c r="BSA1857" s="401"/>
      <c r="BSB1857" s="401"/>
      <c r="BSC1857" s="401"/>
      <c r="BSD1857" s="401"/>
      <c r="BSE1857" s="401"/>
      <c r="BSF1857" s="401"/>
      <c r="BSG1857" s="401"/>
      <c r="BSH1857" s="401"/>
      <c r="BSI1857" s="401"/>
      <c r="BSJ1857" s="401"/>
      <c r="BSK1857" s="401"/>
      <c r="BSL1857" s="401"/>
      <c r="BSM1857" s="401"/>
      <c r="BSN1857" s="401"/>
      <c r="BSO1857" s="401"/>
      <c r="BSP1857" s="401"/>
      <c r="BSQ1857" s="401"/>
      <c r="BSR1857" s="401"/>
      <c r="BSS1857" s="401"/>
      <c r="BST1857" s="401"/>
      <c r="BSU1857" s="401"/>
      <c r="BSV1857" s="401"/>
      <c r="BSW1857" s="401"/>
      <c r="BSX1857" s="401"/>
      <c r="BSY1857" s="401"/>
      <c r="BSZ1857" s="401"/>
      <c r="BTA1857" s="401"/>
      <c r="BTB1857" s="401"/>
      <c r="BTC1857" s="401"/>
      <c r="BTD1857" s="401"/>
      <c r="BTE1857" s="401"/>
      <c r="BTF1857" s="401"/>
      <c r="BTG1857" s="401"/>
      <c r="BTH1857" s="401"/>
      <c r="BTI1857" s="401"/>
      <c r="BTJ1857" s="401"/>
      <c r="BTK1857" s="401"/>
      <c r="BTL1857" s="401"/>
      <c r="BTM1857" s="401"/>
      <c r="BTN1857" s="401"/>
      <c r="BTO1857" s="401"/>
      <c r="BTP1857" s="401"/>
      <c r="BTQ1857" s="401"/>
      <c r="BTR1857" s="401"/>
      <c r="BTS1857" s="401"/>
      <c r="BTT1857" s="401"/>
      <c r="BTU1857" s="401"/>
      <c r="BTV1857" s="401"/>
      <c r="BTW1857" s="401"/>
      <c r="BTX1857" s="401"/>
      <c r="BTY1857" s="401"/>
      <c r="BTZ1857" s="401"/>
      <c r="BUA1857" s="401"/>
      <c r="BUB1857" s="401"/>
      <c r="BUC1857" s="401"/>
      <c r="BUD1857" s="401"/>
      <c r="BUE1857" s="401"/>
      <c r="BUF1857" s="401"/>
      <c r="BUG1857" s="401"/>
      <c r="BUH1857" s="401"/>
      <c r="BUI1857" s="401"/>
      <c r="BUJ1857" s="401"/>
      <c r="BUK1857" s="401"/>
      <c r="BUL1857" s="401"/>
      <c r="BUM1857" s="401"/>
      <c r="BUN1857" s="401"/>
      <c r="BUO1857" s="401"/>
      <c r="BUP1857" s="401"/>
      <c r="BUQ1857" s="401"/>
      <c r="BUR1857" s="401"/>
      <c r="BUS1857" s="401"/>
      <c r="BUT1857" s="401"/>
      <c r="BUU1857" s="401"/>
      <c r="BUV1857" s="401"/>
      <c r="BUW1857" s="401"/>
      <c r="BUX1857" s="401"/>
      <c r="BUY1857" s="401"/>
      <c r="BUZ1857" s="401"/>
      <c r="BVA1857" s="401"/>
      <c r="BVB1857" s="401"/>
      <c r="BVC1857" s="401"/>
      <c r="BVD1857" s="401"/>
      <c r="BVE1857" s="401"/>
      <c r="BVF1857" s="401"/>
      <c r="BVG1857" s="401"/>
      <c r="BVH1857" s="401"/>
      <c r="BVI1857" s="401"/>
      <c r="BVJ1857" s="401"/>
      <c r="BVK1857" s="401"/>
      <c r="BVL1857" s="401"/>
      <c r="BVM1857" s="401"/>
      <c r="BVN1857" s="401"/>
      <c r="BVO1857" s="401"/>
      <c r="BVP1857" s="401"/>
      <c r="BVQ1857" s="401"/>
      <c r="BVR1857" s="401"/>
      <c r="BVS1857" s="401"/>
      <c r="BVT1857" s="401"/>
      <c r="BVU1857" s="401"/>
      <c r="BVV1857" s="401"/>
      <c r="BVW1857" s="401"/>
      <c r="BVX1857" s="401"/>
      <c r="BVY1857" s="401"/>
      <c r="BVZ1857" s="401"/>
      <c r="BWA1857" s="401"/>
      <c r="BWB1857" s="401"/>
      <c r="BWC1857" s="401"/>
      <c r="BWD1857" s="401"/>
      <c r="BWE1857" s="401"/>
      <c r="BWF1857" s="401"/>
      <c r="BWG1857" s="401"/>
      <c r="BWH1857" s="401"/>
      <c r="BWI1857" s="401"/>
      <c r="BWJ1857" s="401"/>
      <c r="BWK1857" s="401"/>
      <c r="BWL1857" s="401"/>
      <c r="BWM1857" s="401"/>
      <c r="BWN1857" s="401"/>
      <c r="BWO1857" s="401"/>
      <c r="BWP1857" s="401"/>
      <c r="BWQ1857" s="401"/>
      <c r="BWR1857" s="401"/>
      <c r="BWS1857" s="401"/>
      <c r="BWT1857" s="401"/>
      <c r="BWU1857" s="401"/>
      <c r="BWV1857" s="401"/>
      <c r="BWW1857" s="401"/>
      <c r="BWX1857" s="401"/>
      <c r="BWY1857" s="401"/>
      <c r="BWZ1857" s="401"/>
      <c r="BXA1857" s="401"/>
      <c r="BXB1857" s="401"/>
      <c r="BXC1857" s="401"/>
      <c r="BXD1857" s="401"/>
      <c r="BXE1857" s="401"/>
      <c r="BXF1857" s="401"/>
      <c r="BXG1857" s="401"/>
      <c r="BXH1857" s="401"/>
      <c r="BXI1857" s="401"/>
      <c r="BXJ1857" s="401"/>
      <c r="BXK1857" s="401"/>
      <c r="BXL1857" s="401"/>
      <c r="BXM1857" s="401"/>
      <c r="BXN1857" s="401"/>
      <c r="BXO1857" s="401"/>
      <c r="BXP1857" s="401"/>
      <c r="BXQ1857" s="401"/>
      <c r="BXR1857" s="401"/>
      <c r="BXS1857" s="401"/>
      <c r="BXT1857" s="401"/>
      <c r="BXU1857" s="401"/>
      <c r="BXV1857" s="401"/>
      <c r="BXW1857" s="401"/>
      <c r="BXX1857" s="401"/>
      <c r="BXY1857" s="401"/>
      <c r="BXZ1857" s="401"/>
      <c r="BYA1857" s="401"/>
      <c r="BYB1857" s="401"/>
      <c r="BYC1857" s="401"/>
      <c r="BYD1857" s="401"/>
      <c r="BYE1857" s="401"/>
      <c r="BYF1857" s="401"/>
      <c r="BYG1857" s="401"/>
      <c r="BYH1857" s="401"/>
      <c r="BYI1857" s="401"/>
      <c r="BYJ1857" s="401"/>
      <c r="BYK1857" s="401"/>
      <c r="BYL1857" s="401"/>
      <c r="BYM1857" s="401"/>
      <c r="BYN1857" s="401"/>
      <c r="BYO1857" s="401"/>
      <c r="BYP1857" s="401"/>
      <c r="BYQ1857" s="401"/>
      <c r="BYR1857" s="401"/>
      <c r="BYS1857" s="401"/>
      <c r="BYT1857" s="401"/>
      <c r="BYU1857" s="401"/>
      <c r="BYV1857" s="401"/>
      <c r="BYW1857" s="401"/>
      <c r="BYX1857" s="401"/>
      <c r="BYY1857" s="401"/>
      <c r="BYZ1857" s="401"/>
      <c r="BZA1857" s="401"/>
      <c r="BZB1857" s="401"/>
      <c r="BZC1857" s="401"/>
      <c r="BZD1857" s="401"/>
      <c r="BZE1857" s="401"/>
      <c r="BZF1857" s="401"/>
      <c r="BZG1857" s="401"/>
      <c r="BZH1857" s="401"/>
      <c r="BZI1857" s="401"/>
      <c r="BZJ1857" s="401"/>
      <c r="BZK1857" s="401"/>
      <c r="BZL1857" s="401"/>
      <c r="BZM1857" s="401"/>
      <c r="BZN1857" s="401"/>
      <c r="BZO1857" s="401"/>
      <c r="BZP1857" s="401"/>
      <c r="BZQ1857" s="401"/>
      <c r="BZR1857" s="401"/>
      <c r="BZS1857" s="401"/>
      <c r="BZT1857" s="401"/>
      <c r="BZU1857" s="401"/>
      <c r="BZV1857" s="401"/>
      <c r="BZW1857" s="401"/>
      <c r="BZX1857" s="401"/>
      <c r="BZY1857" s="401"/>
      <c r="BZZ1857" s="401"/>
      <c r="CAA1857" s="401"/>
      <c r="CAB1857" s="401"/>
      <c r="CAC1857" s="401"/>
      <c r="CAD1857" s="401"/>
      <c r="CAE1857" s="401"/>
      <c r="CAF1857" s="401"/>
      <c r="CAG1857" s="401"/>
      <c r="CAH1857" s="401"/>
      <c r="CAI1857" s="401"/>
      <c r="CAJ1857" s="401"/>
      <c r="CAK1857" s="401"/>
      <c r="CAL1857" s="401"/>
      <c r="CAM1857" s="401"/>
      <c r="CAN1857" s="401"/>
      <c r="CAO1857" s="401"/>
      <c r="CAP1857" s="401"/>
      <c r="CAQ1857" s="401"/>
      <c r="CAR1857" s="401"/>
      <c r="CAS1857" s="401"/>
      <c r="CAT1857" s="401"/>
      <c r="CAU1857" s="401"/>
      <c r="CAV1857" s="401"/>
      <c r="CAW1857" s="401"/>
      <c r="CAX1857" s="401"/>
      <c r="CAY1857" s="401"/>
      <c r="CAZ1857" s="401"/>
      <c r="CBA1857" s="401"/>
      <c r="CBB1857" s="401"/>
      <c r="CBC1857" s="401"/>
      <c r="CBD1857" s="401"/>
      <c r="CBE1857" s="401"/>
      <c r="CBF1857" s="401"/>
      <c r="CBG1857" s="401"/>
      <c r="CBH1857" s="401"/>
      <c r="CBI1857" s="401"/>
      <c r="CBJ1857" s="401"/>
      <c r="CBK1857" s="401"/>
      <c r="CBL1857" s="401"/>
      <c r="CBM1857" s="401"/>
      <c r="CBN1857" s="401"/>
      <c r="CBO1857" s="401"/>
      <c r="CBP1857" s="401"/>
      <c r="CBQ1857" s="401"/>
      <c r="CBR1857" s="401"/>
      <c r="CBS1857" s="401"/>
      <c r="CBT1857" s="401"/>
      <c r="CBU1857" s="401"/>
      <c r="CBV1857" s="401"/>
      <c r="CBW1857" s="401"/>
      <c r="CBX1857" s="401"/>
      <c r="CBY1857" s="401"/>
      <c r="CBZ1857" s="401"/>
      <c r="CCA1857" s="401"/>
      <c r="CCB1857" s="401"/>
      <c r="CCC1857" s="401"/>
      <c r="CCD1857" s="401"/>
      <c r="CCE1857" s="401"/>
      <c r="CCF1857" s="401"/>
      <c r="CCG1857" s="401"/>
      <c r="CCH1857" s="401"/>
      <c r="CCI1857" s="401"/>
      <c r="CCJ1857" s="401"/>
      <c r="CCK1857" s="401"/>
      <c r="CCL1857" s="401"/>
      <c r="CCM1857" s="401"/>
      <c r="CCN1857" s="401"/>
      <c r="CCO1857" s="401"/>
      <c r="CCP1857" s="401"/>
      <c r="CCQ1857" s="401"/>
      <c r="CCR1857" s="401"/>
      <c r="CCS1857" s="401"/>
      <c r="CCT1857" s="401"/>
      <c r="CCU1857" s="401"/>
      <c r="CCV1857" s="401"/>
      <c r="CCW1857" s="401"/>
      <c r="CCX1857" s="401"/>
      <c r="CCY1857" s="401"/>
      <c r="CCZ1857" s="401"/>
      <c r="CDA1857" s="401"/>
      <c r="CDB1857" s="401"/>
      <c r="CDC1857" s="401"/>
      <c r="CDD1857" s="401"/>
      <c r="CDE1857" s="401"/>
      <c r="CDF1857" s="401"/>
      <c r="CDG1857" s="401"/>
      <c r="CDH1857" s="401"/>
      <c r="CDI1857" s="401"/>
      <c r="CDJ1857" s="401"/>
      <c r="CDK1857" s="401"/>
      <c r="CDL1857" s="401"/>
      <c r="CDM1857" s="401"/>
      <c r="CDN1857" s="401"/>
      <c r="CDO1857" s="401"/>
      <c r="CDP1857" s="401"/>
      <c r="CDQ1857" s="401"/>
      <c r="CDR1857" s="401"/>
      <c r="CDS1857" s="401"/>
      <c r="CDT1857" s="401"/>
      <c r="CDU1857" s="401"/>
      <c r="CDV1857" s="401"/>
      <c r="CDW1857" s="401"/>
      <c r="CDX1857" s="401"/>
      <c r="CDY1857" s="401"/>
      <c r="CDZ1857" s="401"/>
      <c r="CEA1857" s="401"/>
      <c r="CEB1857" s="401"/>
      <c r="CEC1857" s="401"/>
      <c r="CED1857" s="401"/>
      <c r="CEE1857" s="401"/>
      <c r="CEF1857" s="401"/>
      <c r="CEG1857" s="401"/>
      <c r="CEH1857" s="401"/>
      <c r="CEI1857" s="401"/>
      <c r="CEJ1857" s="401"/>
      <c r="CEK1857" s="401"/>
      <c r="CEL1857" s="401"/>
      <c r="CEM1857" s="401"/>
      <c r="CEN1857" s="401"/>
      <c r="CEO1857" s="401"/>
      <c r="CEP1857" s="401"/>
      <c r="CEQ1857" s="401"/>
      <c r="CER1857" s="401"/>
      <c r="CES1857" s="401"/>
      <c r="CET1857" s="401"/>
      <c r="CEU1857" s="401"/>
      <c r="CEV1857" s="401"/>
      <c r="CEW1857" s="401"/>
      <c r="CEX1857" s="401"/>
      <c r="CEY1857" s="401"/>
      <c r="CEZ1857" s="401"/>
      <c r="CFA1857" s="401"/>
      <c r="CFB1857" s="401"/>
      <c r="CFC1857" s="401"/>
      <c r="CFD1857" s="401"/>
      <c r="CFE1857" s="401"/>
      <c r="CFF1857" s="401"/>
      <c r="CFG1857" s="401"/>
      <c r="CFH1857" s="401"/>
      <c r="CFI1857" s="401"/>
      <c r="CFJ1857" s="401"/>
      <c r="CFK1857" s="401"/>
      <c r="CFL1857" s="401"/>
      <c r="CFM1857" s="401"/>
      <c r="CFN1857" s="401"/>
      <c r="CFO1857" s="401"/>
      <c r="CFP1857" s="401"/>
      <c r="CFQ1857" s="401"/>
      <c r="CFR1857" s="401"/>
      <c r="CFS1857" s="401"/>
      <c r="CFT1857" s="401"/>
      <c r="CFU1857" s="401"/>
      <c r="CFV1857" s="401"/>
      <c r="CFW1857" s="401"/>
      <c r="CFX1857" s="401"/>
      <c r="CFY1857" s="401"/>
      <c r="CFZ1857" s="401"/>
      <c r="CGA1857" s="401"/>
      <c r="CGB1857" s="401"/>
      <c r="CGC1857" s="401"/>
      <c r="CGD1857" s="401"/>
      <c r="CGE1857" s="401"/>
      <c r="CGF1857" s="401"/>
      <c r="CGG1857" s="401"/>
      <c r="CGH1857" s="401"/>
      <c r="CGI1857" s="401"/>
      <c r="CGJ1857" s="401"/>
      <c r="CGK1857" s="401"/>
      <c r="CGL1857" s="401"/>
      <c r="CGM1857" s="401"/>
      <c r="CGN1857" s="401"/>
      <c r="CGO1857" s="401"/>
      <c r="CGP1857" s="401"/>
      <c r="CGQ1857" s="401"/>
      <c r="CGR1857" s="401"/>
      <c r="CGS1857" s="401"/>
      <c r="CGT1857" s="401"/>
      <c r="CGU1857" s="401"/>
      <c r="CGV1857" s="401"/>
      <c r="CGW1857" s="401"/>
      <c r="CGX1857" s="401"/>
      <c r="CGY1857" s="401"/>
      <c r="CGZ1857" s="401"/>
      <c r="CHA1857" s="401"/>
      <c r="CHB1857" s="401"/>
      <c r="CHC1857" s="401"/>
      <c r="CHD1857" s="401"/>
      <c r="CHE1857" s="401"/>
      <c r="CHF1857" s="401"/>
      <c r="CHG1857" s="401"/>
      <c r="CHH1857" s="401"/>
      <c r="CHI1857" s="401"/>
      <c r="CHJ1857" s="401"/>
      <c r="CHK1857" s="401"/>
      <c r="CHL1857" s="401"/>
      <c r="CHM1857" s="401"/>
      <c r="CHN1857" s="401"/>
      <c r="CHO1857" s="401"/>
      <c r="CHP1857" s="401"/>
      <c r="CHQ1857" s="401"/>
      <c r="CHR1857" s="401"/>
      <c r="CHS1857" s="401"/>
      <c r="CHT1857" s="401"/>
      <c r="CHU1857" s="401"/>
      <c r="CHV1857" s="401"/>
      <c r="CHW1857" s="401"/>
      <c r="CHX1857" s="401"/>
      <c r="CHY1857" s="401"/>
      <c r="CHZ1857" s="401"/>
      <c r="CIA1857" s="401"/>
      <c r="CIB1857" s="401"/>
      <c r="CIC1857" s="401"/>
      <c r="CID1857" s="401"/>
      <c r="CIE1857" s="401"/>
      <c r="CIF1857" s="401"/>
      <c r="CIG1857" s="401"/>
      <c r="CIH1857" s="401"/>
      <c r="CII1857" s="401"/>
      <c r="CIJ1857" s="401"/>
      <c r="CIK1857" s="401"/>
      <c r="CIL1857" s="401"/>
      <c r="CIM1857" s="401"/>
      <c r="CIN1857" s="401"/>
      <c r="CIO1857" s="401"/>
      <c r="CIP1857" s="401"/>
      <c r="CIQ1857" s="401"/>
      <c r="CIR1857" s="401"/>
      <c r="CIS1857" s="401"/>
      <c r="CIT1857" s="401"/>
      <c r="CIU1857" s="401"/>
      <c r="CIV1857" s="401"/>
      <c r="CIW1857" s="401"/>
      <c r="CIX1857" s="401"/>
      <c r="CIY1857" s="401"/>
      <c r="CIZ1857" s="401"/>
      <c r="CJA1857" s="401"/>
      <c r="CJB1857" s="401"/>
      <c r="CJC1857" s="401"/>
      <c r="CJD1857" s="401"/>
      <c r="CJE1857" s="401"/>
      <c r="CJF1857" s="401"/>
      <c r="CJG1857" s="401"/>
      <c r="CJH1857" s="401"/>
      <c r="CJI1857" s="401"/>
      <c r="CJJ1857" s="401"/>
      <c r="CJK1857" s="401"/>
      <c r="CJL1857" s="401"/>
      <c r="CJM1857" s="401"/>
      <c r="CJN1857" s="401"/>
      <c r="CJO1857" s="401"/>
      <c r="CJP1857" s="401"/>
      <c r="CJQ1857" s="401"/>
      <c r="CJR1857" s="401"/>
      <c r="CJS1857" s="401"/>
      <c r="CJT1857" s="401"/>
      <c r="CJU1857" s="401"/>
      <c r="CJV1857" s="401"/>
      <c r="CJW1857" s="401"/>
      <c r="CJX1857" s="401"/>
      <c r="CJY1857" s="401"/>
      <c r="CJZ1857" s="401"/>
      <c r="CKA1857" s="401"/>
      <c r="CKB1857" s="401"/>
      <c r="CKC1857" s="401"/>
      <c r="CKD1857" s="401"/>
      <c r="CKE1857" s="401"/>
      <c r="CKF1857" s="401"/>
      <c r="CKG1857" s="401"/>
      <c r="CKH1857" s="401"/>
      <c r="CKI1857" s="401"/>
      <c r="CKJ1857" s="401"/>
      <c r="CKK1857" s="401"/>
      <c r="CKL1857" s="401"/>
      <c r="CKM1857" s="401"/>
      <c r="CKN1857" s="401"/>
      <c r="CKO1857" s="401"/>
      <c r="CKP1857" s="401"/>
      <c r="CKQ1857" s="401"/>
      <c r="CKR1857" s="401"/>
      <c r="CKS1857" s="401"/>
      <c r="CKT1857" s="401"/>
      <c r="CKU1857" s="401"/>
      <c r="CKV1857" s="401"/>
      <c r="CKW1857" s="401"/>
      <c r="CKX1857" s="401"/>
      <c r="CKY1857" s="401"/>
      <c r="CKZ1857" s="401"/>
      <c r="CLA1857" s="401"/>
      <c r="CLB1857" s="401"/>
      <c r="CLC1857" s="401"/>
      <c r="CLD1857" s="401"/>
      <c r="CLE1857" s="401"/>
      <c r="CLF1857" s="401"/>
      <c r="CLG1857" s="401"/>
      <c r="CLH1857" s="401"/>
      <c r="CLI1857" s="401"/>
      <c r="CLJ1857" s="401"/>
      <c r="CLK1857" s="401"/>
      <c r="CLL1857" s="401"/>
      <c r="CLM1857" s="401"/>
      <c r="CLN1857" s="401"/>
      <c r="CLO1857" s="401"/>
      <c r="CLP1857" s="401"/>
      <c r="CLQ1857" s="401"/>
      <c r="CLR1857" s="401"/>
      <c r="CLS1857" s="401"/>
      <c r="CLT1857" s="401"/>
      <c r="CLU1857" s="401"/>
      <c r="CLV1857" s="401"/>
      <c r="CLW1857" s="401"/>
      <c r="CLX1857" s="401"/>
      <c r="CLY1857" s="401"/>
      <c r="CLZ1857" s="401"/>
      <c r="CMA1857" s="401"/>
      <c r="CMB1857" s="401"/>
      <c r="CMC1857" s="401"/>
      <c r="CMD1857" s="401"/>
      <c r="CME1857" s="401"/>
      <c r="CMF1857" s="401"/>
      <c r="CMG1857" s="401"/>
      <c r="CMH1857" s="401"/>
      <c r="CMI1857" s="401"/>
      <c r="CMJ1857" s="401"/>
      <c r="CMK1857" s="401"/>
      <c r="CML1857" s="401"/>
      <c r="CMM1857" s="401"/>
      <c r="CMN1857" s="401"/>
      <c r="CMO1857" s="401"/>
      <c r="CMP1857" s="401"/>
      <c r="CMQ1857" s="401"/>
      <c r="CMR1857" s="401"/>
      <c r="CMS1857" s="401"/>
      <c r="CMT1857" s="401"/>
      <c r="CMU1857" s="401"/>
      <c r="CMV1857" s="401"/>
      <c r="CMW1857" s="401"/>
      <c r="CMX1857" s="401"/>
      <c r="CMY1857" s="401"/>
      <c r="CMZ1857" s="401"/>
      <c r="CNA1857" s="401"/>
      <c r="CNB1857" s="401"/>
      <c r="CNC1857" s="401"/>
      <c r="CND1857" s="401"/>
      <c r="CNE1857" s="401"/>
      <c r="CNF1857" s="401"/>
      <c r="CNG1857" s="401"/>
      <c r="CNH1857" s="401"/>
      <c r="CNI1857" s="401"/>
      <c r="CNJ1857" s="401"/>
      <c r="CNK1857" s="401"/>
      <c r="CNL1857" s="401"/>
      <c r="CNM1857" s="401"/>
      <c r="CNN1857" s="401"/>
      <c r="CNO1857" s="401"/>
      <c r="CNP1857" s="401"/>
      <c r="CNQ1857" s="401"/>
      <c r="CNR1857" s="401"/>
      <c r="CNS1857" s="401"/>
      <c r="CNT1857" s="401"/>
      <c r="CNU1857" s="401"/>
      <c r="CNV1857" s="401"/>
      <c r="CNW1857" s="401"/>
      <c r="CNX1857" s="401"/>
      <c r="CNY1857" s="401"/>
      <c r="CNZ1857" s="401"/>
      <c r="COA1857" s="401"/>
      <c r="COB1857" s="401"/>
      <c r="COC1857" s="401"/>
      <c r="COD1857" s="401"/>
      <c r="COE1857" s="401"/>
      <c r="COF1857" s="401"/>
      <c r="COG1857" s="401"/>
      <c r="COH1857" s="401"/>
      <c r="COI1857" s="401"/>
      <c r="COJ1857" s="401"/>
      <c r="COK1857" s="401"/>
      <c r="COL1857" s="401"/>
      <c r="COM1857" s="401"/>
      <c r="CON1857" s="401"/>
      <c r="COO1857" s="401"/>
      <c r="COP1857" s="401"/>
      <c r="COQ1857" s="401"/>
      <c r="COR1857" s="401"/>
      <c r="COS1857" s="401"/>
      <c r="COT1857" s="401"/>
      <c r="COU1857" s="401"/>
      <c r="COV1857" s="401"/>
      <c r="COW1857" s="401"/>
      <c r="COX1857" s="401"/>
      <c r="COY1857" s="401"/>
      <c r="COZ1857" s="401"/>
      <c r="CPA1857" s="401"/>
      <c r="CPB1857" s="401"/>
      <c r="CPC1857" s="401"/>
      <c r="CPD1857" s="401"/>
      <c r="CPE1857" s="401"/>
      <c r="CPF1857" s="401"/>
      <c r="CPG1857" s="401"/>
      <c r="CPH1857" s="401"/>
      <c r="CPI1857" s="401"/>
      <c r="CPJ1857" s="401"/>
      <c r="CPK1857" s="401"/>
      <c r="CPL1857" s="401"/>
      <c r="CPM1857" s="401"/>
      <c r="CPN1857" s="401"/>
      <c r="CPO1857" s="401"/>
      <c r="CPP1857" s="401"/>
      <c r="CPQ1857" s="401"/>
      <c r="CPR1857" s="401"/>
      <c r="CPS1857" s="401"/>
      <c r="CPT1857" s="401"/>
      <c r="CPU1857" s="401"/>
      <c r="CPV1857" s="401"/>
      <c r="CPW1857" s="401"/>
      <c r="CPX1857" s="401"/>
      <c r="CPY1857" s="401"/>
      <c r="CPZ1857" s="401"/>
      <c r="CQA1857" s="401"/>
      <c r="CQB1857" s="401"/>
      <c r="CQC1857" s="401"/>
      <c r="CQD1857" s="401"/>
      <c r="CQE1857" s="401"/>
      <c r="CQF1857" s="401"/>
      <c r="CQG1857" s="401"/>
      <c r="CQH1857" s="401"/>
      <c r="CQI1857" s="401"/>
      <c r="CQJ1857" s="401"/>
      <c r="CQK1857" s="401"/>
      <c r="CQL1857" s="401"/>
      <c r="CQM1857" s="401"/>
      <c r="CQN1857" s="401"/>
      <c r="CQO1857" s="401"/>
      <c r="CQP1857" s="401"/>
      <c r="CQQ1857" s="401"/>
      <c r="CQR1857" s="401"/>
      <c r="CQS1857" s="401"/>
      <c r="CQT1857" s="401"/>
      <c r="CQU1857" s="401"/>
      <c r="CQV1857" s="401"/>
      <c r="CQW1857" s="401"/>
      <c r="CQX1857" s="401"/>
      <c r="CQY1857" s="401"/>
      <c r="CQZ1857" s="401"/>
      <c r="CRA1857" s="401"/>
      <c r="CRB1857" s="401"/>
      <c r="CRC1857" s="401"/>
      <c r="CRD1857" s="401"/>
      <c r="CRE1857" s="401"/>
      <c r="CRF1857" s="401"/>
      <c r="CRG1857" s="401"/>
      <c r="CRH1857" s="401"/>
      <c r="CRI1857" s="401"/>
      <c r="CRJ1857" s="401"/>
      <c r="CRK1857" s="401"/>
      <c r="CRL1857" s="401"/>
      <c r="CRM1857" s="401"/>
      <c r="CRN1857" s="401"/>
      <c r="CRO1857" s="401"/>
      <c r="CRP1857" s="401"/>
      <c r="CRQ1857" s="401"/>
      <c r="CRR1857" s="401"/>
      <c r="CRS1857" s="401"/>
      <c r="CRT1857" s="401"/>
      <c r="CRU1857" s="401"/>
      <c r="CRV1857" s="401"/>
      <c r="CRW1857" s="401"/>
      <c r="CRX1857" s="401"/>
      <c r="CRY1857" s="401"/>
      <c r="CRZ1857" s="401"/>
      <c r="CSA1857" s="401"/>
      <c r="CSB1857" s="401"/>
      <c r="CSC1857" s="401"/>
      <c r="CSD1857" s="401"/>
      <c r="CSE1857" s="401"/>
      <c r="CSF1857" s="401"/>
      <c r="CSG1857" s="401"/>
      <c r="CSH1857" s="401"/>
      <c r="CSI1857" s="401"/>
      <c r="CSJ1857" s="401"/>
      <c r="CSK1857" s="401"/>
      <c r="CSL1857" s="401"/>
      <c r="CSM1857" s="401"/>
      <c r="CSN1857" s="401"/>
      <c r="CSO1857" s="401"/>
      <c r="CSP1857" s="401"/>
      <c r="CSQ1857" s="401"/>
      <c r="CSR1857" s="401"/>
      <c r="CSS1857" s="401"/>
      <c r="CST1857" s="401"/>
      <c r="CSU1857" s="401"/>
      <c r="CSV1857" s="401"/>
      <c r="CSW1857" s="401"/>
      <c r="CSX1857" s="401"/>
      <c r="CSY1857" s="401"/>
      <c r="CSZ1857" s="401"/>
      <c r="CTA1857" s="401"/>
      <c r="CTB1857" s="401"/>
      <c r="CTC1857" s="401"/>
      <c r="CTD1857" s="401"/>
      <c r="CTE1857" s="401"/>
      <c r="CTF1857" s="401"/>
      <c r="CTG1857" s="401"/>
      <c r="CTH1857" s="401"/>
      <c r="CTI1857" s="401"/>
      <c r="CTJ1857" s="401"/>
      <c r="CTK1857" s="401"/>
      <c r="CTL1857" s="401"/>
      <c r="CTM1857" s="401"/>
      <c r="CTN1857" s="401"/>
      <c r="CTO1857" s="401"/>
      <c r="CTP1857" s="401"/>
      <c r="CTQ1857" s="401"/>
      <c r="CTR1857" s="401"/>
      <c r="CTS1857" s="401"/>
      <c r="CTT1857" s="401"/>
      <c r="CTU1857" s="401"/>
      <c r="CTV1857" s="401"/>
      <c r="CTW1857" s="401"/>
      <c r="CTX1857" s="401"/>
      <c r="CTY1857" s="401"/>
      <c r="CTZ1857" s="401"/>
      <c r="CUA1857" s="401"/>
      <c r="CUB1857" s="401"/>
      <c r="CUC1857" s="401"/>
      <c r="CUD1857" s="401"/>
      <c r="CUE1857" s="401"/>
      <c r="CUF1857" s="401"/>
      <c r="CUG1857" s="401"/>
      <c r="CUH1857" s="401"/>
      <c r="CUI1857" s="401"/>
      <c r="CUJ1857" s="401"/>
      <c r="CUK1857" s="401"/>
      <c r="CUL1857" s="401"/>
      <c r="CUM1857" s="401"/>
      <c r="CUN1857" s="401"/>
      <c r="CUO1857" s="401"/>
      <c r="CUP1857" s="401"/>
      <c r="CUQ1857" s="401"/>
      <c r="CUR1857" s="401"/>
      <c r="CUS1857" s="401"/>
      <c r="CUT1857" s="401"/>
      <c r="CUU1857" s="401"/>
      <c r="CUV1857" s="401"/>
      <c r="CUW1857" s="401"/>
      <c r="CUX1857" s="401"/>
      <c r="CUY1857" s="401"/>
      <c r="CUZ1857" s="401"/>
      <c r="CVA1857" s="401"/>
      <c r="CVB1857" s="401"/>
      <c r="CVC1857" s="401"/>
      <c r="CVD1857" s="401"/>
      <c r="CVE1857" s="401"/>
      <c r="CVF1857" s="401"/>
      <c r="CVG1857" s="401"/>
      <c r="CVH1857" s="401"/>
      <c r="CVI1857" s="401"/>
      <c r="CVJ1857" s="401"/>
      <c r="CVK1857" s="401"/>
      <c r="CVL1857" s="401"/>
      <c r="CVM1857" s="401"/>
      <c r="CVN1857" s="401"/>
      <c r="CVO1857" s="401"/>
      <c r="CVP1857" s="401"/>
      <c r="CVQ1857" s="401"/>
      <c r="CVR1857" s="401"/>
      <c r="CVS1857" s="401"/>
      <c r="CVT1857" s="401"/>
      <c r="CVU1857" s="401"/>
      <c r="CVV1857" s="401"/>
      <c r="CVW1857" s="401"/>
      <c r="CVX1857" s="401"/>
      <c r="CVY1857" s="401"/>
      <c r="CVZ1857" s="401"/>
      <c r="CWA1857" s="401"/>
      <c r="CWB1857" s="401"/>
      <c r="CWC1857" s="401"/>
      <c r="CWD1857" s="401"/>
      <c r="CWE1857" s="401"/>
      <c r="CWF1857" s="401"/>
      <c r="CWG1857" s="401"/>
      <c r="CWH1857" s="401"/>
      <c r="CWI1857" s="401"/>
      <c r="CWJ1857" s="401"/>
      <c r="CWK1857" s="401"/>
      <c r="CWL1857" s="401"/>
      <c r="CWM1857" s="401"/>
      <c r="CWN1857" s="401"/>
      <c r="CWO1857" s="401"/>
      <c r="CWP1857" s="401"/>
      <c r="CWQ1857" s="401"/>
      <c r="CWR1857" s="401"/>
      <c r="CWS1857" s="401"/>
      <c r="CWT1857" s="401"/>
      <c r="CWU1857" s="401"/>
      <c r="CWV1857" s="401"/>
      <c r="CWW1857" s="401"/>
      <c r="CWX1857" s="401"/>
      <c r="CWY1857" s="401"/>
      <c r="CWZ1857" s="401"/>
      <c r="CXA1857" s="401"/>
      <c r="CXB1857" s="401"/>
      <c r="CXC1857" s="401"/>
      <c r="CXD1857" s="401"/>
      <c r="CXE1857" s="401"/>
      <c r="CXF1857" s="401"/>
      <c r="CXG1857" s="401"/>
      <c r="CXH1857" s="401"/>
      <c r="CXI1857" s="401"/>
      <c r="CXJ1857" s="401"/>
      <c r="CXK1857" s="401"/>
      <c r="CXL1857" s="401"/>
      <c r="CXM1857" s="401"/>
      <c r="CXN1857" s="401"/>
      <c r="CXO1857" s="401"/>
      <c r="CXP1857" s="401"/>
      <c r="CXQ1857" s="401"/>
      <c r="CXR1857" s="401"/>
      <c r="CXS1857" s="401"/>
      <c r="CXT1857" s="401"/>
      <c r="CXU1857" s="401"/>
      <c r="CXV1857" s="401"/>
      <c r="CXW1857" s="401"/>
      <c r="CXX1857" s="401"/>
      <c r="CXY1857" s="401"/>
      <c r="CXZ1857" s="401"/>
      <c r="CYA1857" s="401"/>
      <c r="CYB1857" s="401"/>
      <c r="CYC1857" s="401"/>
      <c r="CYD1857" s="401"/>
      <c r="CYE1857" s="401"/>
      <c r="CYF1857" s="401"/>
      <c r="CYG1857" s="401"/>
      <c r="CYH1857" s="401"/>
      <c r="CYI1857" s="401"/>
      <c r="CYJ1857" s="401"/>
      <c r="CYK1857" s="401"/>
      <c r="CYL1857" s="401"/>
      <c r="CYM1857" s="401"/>
      <c r="CYN1857" s="401"/>
      <c r="CYO1857" s="401"/>
      <c r="CYP1857" s="401"/>
      <c r="CYQ1857" s="401"/>
      <c r="CYR1857" s="401"/>
      <c r="CYS1857" s="401"/>
      <c r="CYT1857" s="401"/>
      <c r="CYU1857" s="401"/>
      <c r="CYV1857" s="401"/>
      <c r="CYW1857" s="401"/>
      <c r="CYX1857" s="401"/>
      <c r="CYY1857" s="401"/>
      <c r="CYZ1857" s="401"/>
      <c r="CZA1857" s="401"/>
      <c r="CZB1857" s="401"/>
      <c r="CZC1857" s="401"/>
      <c r="CZD1857" s="401"/>
      <c r="CZE1857" s="401"/>
      <c r="CZF1857" s="401"/>
      <c r="CZG1857" s="401"/>
      <c r="CZH1857" s="401"/>
      <c r="CZI1857" s="401"/>
      <c r="CZJ1857" s="401"/>
      <c r="CZK1857" s="401"/>
      <c r="CZL1857" s="401"/>
      <c r="CZM1857" s="401"/>
      <c r="CZN1857" s="401"/>
      <c r="CZO1857" s="401"/>
      <c r="CZP1857" s="401"/>
      <c r="CZQ1857" s="401"/>
      <c r="CZR1857" s="401"/>
      <c r="CZS1857" s="401"/>
      <c r="CZT1857" s="401"/>
      <c r="CZU1857" s="401"/>
      <c r="CZV1857" s="401"/>
      <c r="CZW1857" s="401"/>
      <c r="CZX1857" s="401"/>
      <c r="CZY1857" s="401"/>
      <c r="CZZ1857" s="401"/>
      <c r="DAA1857" s="401"/>
      <c r="DAB1857" s="401"/>
      <c r="DAC1857" s="401"/>
      <c r="DAD1857" s="401"/>
      <c r="DAE1857" s="401"/>
      <c r="DAF1857" s="401"/>
      <c r="DAG1857" s="401"/>
      <c r="DAH1857" s="401"/>
      <c r="DAI1857" s="401"/>
      <c r="DAJ1857" s="401"/>
      <c r="DAK1857" s="401"/>
      <c r="DAL1857" s="401"/>
      <c r="DAM1857" s="401"/>
      <c r="DAN1857" s="401"/>
      <c r="DAO1857" s="401"/>
      <c r="DAP1857" s="401"/>
      <c r="DAQ1857" s="401"/>
      <c r="DAR1857" s="401"/>
      <c r="DAS1857" s="401"/>
      <c r="DAT1857" s="401"/>
      <c r="DAU1857" s="401"/>
      <c r="DAV1857" s="401"/>
      <c r="DAW1857" s="401"/>
      <c r="DAX1857" s="401"/>
      <c r="DAY1857" s="401"/>
      <c r="DAZ1857" s="401"/>
      <c r="DBA1857" s="401"/>
      <c r="DBB1857" s="401"/>
      <c r="DBC1857" s="401"/>
      <c r="DBD1857" s="401"/>
      <c r="DBE1857" s="401"/>
      <c r="DBF1857" s="401"/>
      <c r="DBG1857" s="401"/>
      <c r="DBH1857" s="401"/>
      <c r="DBI1857" s="401"/>
      <c r="DBJ1857" s="401"/>
      <c r="DBK1857" s="401"/>
      <c r="DBL1857" s="401"/>
      <c r="DBM1857" s="401"/>
      <c r="DBN1857" s="401"/>
      <c r="DBO1857" s="401"/>
      <c r="DBP1857" s="401"/>
      <c r="DBQ1857" s="401"/>
      <c r="DBR1857" s="401"/>
      <c r="DBS1857" s="401"/>
      <c r="DBT1857" s="401"/>
      <c r="DBU1857" s="401"/>
      <c r="DBV1857" s="401"/>
      <c r="DBW1857" s="401"/>
      <c r="DBX1857" s="401"/>
      <c r="DBY1857" s="401"/>
      <c r="DBZ1857" s="401"/>
      <c r="DCA1857" s="401"/>
      <c r="DCB1857" s="401"/>
      <c r="DCC1857" s="401"/>
      <c r="DCD1857" s="401"/>
      <c r="DCE1857" s="401"/>
      <c r="DCF1857" s="401"/>
      <c r="DCG1857" s="401"/>
      <c r="DCH1857" s="401"/>
      <c r="DCI1857" s="401"/>
      <c r="DCJ1857" s="401"/>
      <c r="DCK1857" s="401"/>
      <c r="DCL1857" s="401"/>
      <c r="DCM1857" s="401"/>
      <c r="DCN1857" s="401"/>
      <c r="DCO1857" s="401"/>
      <c r="DCP1857" s="401"/>
      <c r="DCQ1857" s="401"/>
      <c r="DCR1857" s="401"/>
      <c r="DCS1857" s="401"/>
      <c r="DCT1857" s="401"/>
      <c r="DCU1857" s="401"/>
      <c r="DCV1857" s="401"/>
      <c r="DCW1857" s="401"/>
      <c r="DCX1857" s="401"/>
      <c r="DCY1857" s="401"/>
      <c r="DCZ1857" s="401"/>
      <c r="DDA1857" s="401"/>
      <c r="DDB1857" s="401"/>
      <c r="DDC1857" s="401"/>
      <c r="DDD1857" s="401"/>
      <c r="DDE1857" s="401"/>
      <c r="DDF1857" s="401"/>
      <c r="DDG1857" s="401"/>
      <c r="DDH1857" s="401"/>
      <c r="DDI1857" s="401"/>
      <c r="DDJ1857" s="401"/>
      <c r="DDK1857" s="401"/>
      <c r="DDL1857" s="401"/>
      <c r="DDM1857" s="401"/>
      <c r="DDN1857" s="401"/>
      <c r="DDO1857" s="401"/>
      <c r="DDP1857" s="401"/>
      <c r="DDQ1857" s="401"/>
      <c r="DDR1857" s="401"/>
      <c r="DDS1857" s="401"/>
      <c r="DDT1857" s="401"/>
      <c r="DDU1857" s="401"/>
      <c r="DDV1857" s="401"/>
      <c r="DDW1857" s="401"/>
      <c r="DDX1857" s="401"/>
      <c r="DDY1857" s="401"/>
      <c r="DDZ1857" s="401"/>
      <c r="DEA1857" s="401"/>
      <c r="DEB1857" s="401"/>
      <c r="DEC1857" s="401"/>
      <c r="DED1857" s="401"/>
      <c r="DEE1857" s="401"/>
      <c r="DEF1857" s="401"/>
      <c r="DEG1857" s="401"/>
      <c r="DEH1857" s="401"/>
      <c r="DEI1857" s="401"/>
      <c r="DEJ1857" s="401"/>
      <c r="DEK1857" s="401"/>
      <c r="DEL1857" s="401"/>
      <c r="DEM1857" s="401"/>
      <c r="DEN1857" s="401"/>
      <c r="DEO1857" s="401"/>
      <c r="DEP1857" s="401"/>
      <c r="DEQ1857" s="401"/>
      <c r="DER1857" s="401"/>
      <c r="DES1857" s="401"/>
      <c r="DET1857" s="401"/>
      <c r="DEU1857" s="401"/>
      <c r="DEV1857" s="401"/>
      <c r="DEW1857" s="401"/>
      <c r="DEX1857" s="401"/>
      <c r="DEY1857" s="401"/>
      <c r="DEZ1857" s="401"/>
      <c r="DFA1857" s="401"/>
      <c r="DFB1857" s="401"/>
      <c r="DFC1857" s="401"/>
      <c r="DFD1857" s="401"/>
      <c r="DFE1857" s="401"/>
      <c r="DFF1857" s="401"/>
      <c r="DFG1857" s="401"/>
      <c r="DFH1857" s="401"/>
      <c r="DFI1857" s="401"/>
      <c r="DFJ1857" s="401"/>
      <c r="DFK1857" s="401"/>
      <c r="DFL1857" s="401"/>
      <c r="DFM1857" s="401"/>
      <c r="DFN1857" s="401"/>
      <c r="DFO1857" s="401"/>
      <c r="DFP1857" s="401"/>
      <c r="DFQ1857" s="401"/>
      <c r="DFR1857" s="401"/>
      <c r="DFS1857" s="401"/>
      <c r="DFT1857" s="401"/>
      <c r="DFU1857" s="401"/>
      <c r="DFV1857" s="401"/>
      <c r="DFW1857" s="401"/>
      <c r="DFX1857" s="401"/>
      <c r="DFY1857" s="401"/>
      <c r="DFZ1857" s="401"/>
      <c r="DGA1857" s="401"/>
      <c r="DGB1857" s="401"/>
      <c r="DGC1857" s="401"/>
      <c r="DGD1857" s="401"/>
      <c r="DGE1857" s="401"/>
      <c r="DGF1857" s="401"/>
      <c r="DGG1857" s="401"/>
      <c r="DGH1857" s="401"/>
      <c r="DGI1857" s="401"/>
      <c r="DGJ1857" s="401"/>
      <c r="DGK1857" s="401"/>
      <c r="DGL1857" s="401"/>
      <c r="DGM1857" s="401"/>
      <c r="DGN1857" s="401"/>
      <c r="DGO1857" s="401"/>
      <c r="DGP1857" s="401"/>
      <c r="DGQ1857" s="401"/>
      <c r="DGR1857" s="401"/>
      <c r="DGS1857" s="401"/>
      <c r="DGT1857" s="401"/>
      <c r="DGU1857" s="401"/>
      <c r="DGV1857" s="401"/>
      <c r="DGW1857" s="401"/>
      <c r="DGX1857" s="401"/>
      <c r="DGY1857" s="401"/>
      <c r="DGZ1857" s="401"/>
      <c r="DHA1857" s="401"/>
      <c r="DHB1857" s="401"/>
      <c r="DHC1857" s="401"/>
      <c r="DHD1857" s="401"/>
      <c r="DHE1857" s="401"/>
      <c r="DHF1857" s="401"/>
      <c r="DHG1857" s="401"/>
      <c r="DHH1857" s="401"/>
      <c r="DHI1857" s="401"/>
      <c r="DHJ1857" s="401"/>
      <c r="DHK1857" s="401"/>
      <c r="DHL1857" s="401"/>
      <c r="DHM1857" s="401"/>
      <c r="DHN1857" s="401"/>
      <c r="DHO1857" s="401"/>
      <c r="DHP1857" s="401"/>
      <c r="DHQ1857" s="401"/>
      <c r="DHR1857" s="401"/>
      <c r="DHS1857" s="401"/>
      <c r="DHT1857" s="401"/>
      <c r="DHU1857" s="401"/>
      <c r="DHV1857" s="401"/>
      <c r="DHW1857" s="401"/>
      <c r="DHX1857" s="401"/>
      <c r="DHY1857" s="401"/>
      <c r="DHZ1857" s="401"/>
      <c r="DIA1857" s="401"/>
      <c r="DIB1857" s="401"/>
      <c r="DIC1857" s="401"/>
      <c r="DID1857" s="401"/>
      <c r="DIE1857" s="401"/>
      <c r="DIF1857" s="401"/>
      <c r="DIG1857" s="401"/>
      <c r="DIH1857" s="401"/>
      <c r="DII1857" s="401"/>
      <c r="DIJ1857" s="401"/>
      <c r="DIK1857" s="401"/>
      <c r="DIL1857" s="401"/>
      <c r="DIM1857" s="401"/>
      <c r="DIN1857" s="401"/>
      <c r="DIO1857" s="401"/>
      <c r="DIP1857" s="401"/>
      <c r="DIQ1857" s="401"/>
      <c r="DIR1857" s="401"/>
      <c r="DIS1857" s="401"/>
      <c r="DIT1857" s="401"/>
      <c r="DIU1857" s="401"/>
      <c r="DIV1857" s="401"/>
      <c r="DIW1857" s="401"/>
      <c r="DIX1857" s="401"/>
      <c r="DIY1857" s="401"/>
      <c r="DIZ1857" s="401"/>
      <c r="DJA1857" s="401"/>
      <c r="DJB1857" s="401"/>
      <c r="DJC1857" s="401"/>
      <c r="DJD1857" s="401"/>
      <c r="DJE1857" s="401"/>
      <c r="DJF1857" s="401"/>
      <c r="DJG1857" s="401"/>
      <c r="DJH1857" s="401"/>
      <c r="DJI1857" s="401"/>
      <c r="DJJ1857" s="401"/>
      <c r="DJK1857" s="401"/>
      <c r="DJL1857" s="401"/>
      <c r="DJM1857" s="401"/>
      <c r="DJN1857" s="401"/>
      <c r="DJO1857" s="401"/>
      <c r="DJP1857" s="401"/>
      <c r="DJQ1857" s="401"/>
      <c r="DJR1857" s="401"/>
      <c r="DJS1857" s="401"/>
      <c r="DJT1857" s="401"/>
      <c r="DJU1857" s="401"/>
      <c r="DJV1857" s="401"/>
      <c r="DJW1857" s="401"/>
      <c r="DJX1857" s="401"/>
      <c r="DJY1857" s="401"/>
      <c r="DJZ1857" s="401"/>
      <c r="DKA1857" s="401"/>
      <c r="DKB1857" s="401"/>
      <c r="DKC1857" s="401"/>
      <c r="DKD1857" s="401"/>
      <c r="DKE1857" s="401"/>
      <c r="DKF1857" s="401"/>
      <c r="DKG1857" s="401"/>
      <c r="DKH1857" s="401"/>
      <c r="DKI1857" s="401"/>
      <c r="DKJ1857" s="401"/>
      <c r="DKK1857" s="401"/>
      <c r="DKL1857" s="401"/>
      <c r="DKM1857" s="401"/>
      <c r="DKN1857" s="401"/>
      <c r="DKO1857" s="401"/>
      <c r="DKP1857" s="401"/>
      <c r="DKQ1857" s="401"/>
      <c r="DKR1857" s="401"/>
      <c r="DKS1857" s="401"/>
      <c r="DKT1857" s="401"/>
      <c r="DKU1857" s="401"/>
      <c r="DKV1857" s="401"/>
      <c r="DKW1857" s="401"/>
      <c r="DKX1857" s="401"/>
      <c r="DKY1857" s="401"/>
      <c r="DKZ1857" s="401"/>
      <c r="DLA1857" s="401"/>
      <c r="DLB1857" s="401"/>
      <c r="DLC1857" s="401"/>
      <c r="DLD1857" s="401"/>
      <c r="DLE1857" s="401"/>
      <c r="DLF1857" s="401"/>
      <c r="DLG1857" s="401"/>
      <c r="DLH1857" s="401"/>
      <c r="DLI1857" s="401"/>
      <c r="DLJ1857" s="401"/>
      <c r="DLK1857" s="401"/>
      <c r="DLL1857" s="401"/>
      <c r="DLM1857" s="401"/>
      <c r="DLN1857" s="401"/>
      <c r="DLO1857" s="401"/>
      <c r="DLP1857" s="401"/>
      <c r="DLQ1857" s="401"/>
      <c r="DLR1857" s="401"/>
      <c r="DLS1857" s="401"/>
      <c r="DLT1857" s="401"/>
      <c r="DLU1857" s="401"/>
      <c r="DLV1857" s="401"/>
      <c r="DLW1857" s="401"/>
      <c r="DLX1857" s="401"/>
      <c r="DLY1857" s="401"/>
      <c r="DLZ1857" s="401"/>
      <c r="DMA1857" s="401"/>
      <c r="DMB1857" s="401"/>
      <c r="DMC1857" s="401"/>
      <c r="DMD1857" s="401"/>
      <c r="DME1857" s="401"/>
      <c r="DMF1857" s="401"/>
      <c r="DMG1857" s="401"/>
      <c r="DMH1857" s="401"/>
      <c r="DMI1857" s="401"/>
      <c r="DMJ1857" s="401"/>
      <c r="DMK1857" s="401"/>
      <c r="DML1857" s="401"/>
      <c r="DMM1857" s="401"/>
      <c r="DMN1857" s="401"/>
      <c r="DMO1857" s="401"/>
      <c r="DMP1857" s="401"/>
      <c r="DMQ1857" s="401"/>
      <c r="DMR1857" s="401"/>
      <c r="DMS1857" s="401"/>
      <c r="DMT1857" s="401"/>
      <c r="DMU1857" s="401"/>
      <c r="DMV1857" s="401"/>
      <c r="DMW1857" s="401"/>
      <c r="DMX1857" s="401"/>
      <c r="DMY1857" s="401"/>
      <c r="DMZ1857" s="401"/>
      <c r="DNA1857" s="401"/>
      <c r="DNB1857" s="401"/>
      <c r="DNC1857" s="401"/>
      <c r="DND1857" s="401"/>
      <c r="DNE1857" s="401"/>
      <c r="DNF1857" s="401"/>
      <c r="DNG1857" s="401"/>
      <c r="DNH1857" s="401"/>
      <c r="DNI1857" s="401"/>
      <c r="DNJ1857" s="401"/>
      <c r="DNK1857" s="401"/>
      <c r="DNL1857" s="401"/>
      <c r="DNM1857" s="401"/>
      <c r="DNN1857" s="401"/>
      <c r="DNO1857" s="401"/>
      <c r="DNP1857" s="401"/>
      <c r="DNQ1857" s="401"/>
      <c r="DNR1857" s="401"/>
      <c r="DNS1857" s="401"/>
      <c r="DNT1857" s="401"/>
      <c r="DNU1857" s="401"/>
      <c r="DNV1857" s="401"/>
      <c r="DNW1857" s="401"/>
      <c r="DNX1857" s="401"/>
      <c r="DNY1857" s="401"/>
      <c r="DNZ1857" s="401"/>
      <c r="DOA1857" s="401"/>
      <c r="DOB1857" s="401"/>
      <c r="DOC1857" s="401"/>
      <c r="DOD1857" s="401"/>
      <c r="DOE1857" s="401"/>
      <c r="DOF1857" s="401"/>
      <c r="DOG1857" s="401"/>
      <c r="DOH1857" s="401"/>
      <c r="DOI1857" s="401"/>
      <c r="DOJ1857" s="401"/>
      <c r="DOK1857" s="401"/>
      <c r="DOL1857" s="401"/>
      <c r="DOM1857" s="401"/>
      <c r="DON1857" s="401"/>
      <c r="DOO1857" s="401"/>
      <c r="DOP1857" s="401"/>
      <c r="DOQ1857" s="401"/>
      <c r="DOR1857" s="401"/>
      <c r="DOS1857" s="401"/>
      <c r="DOT1857" s="401"/>
      <c r="DOU1857" s="401"/>
      <c r="DOV1857" s="401"/>
      <c r="DOW1857" s="401"/>
      <c r="DOX1857" s="401"/>
      <c r="DOY1857" s="401"/>
      <c r="DOZ1857" s="401"/>
      <c r="DPA1857" s="401"/>
      <c r="DPB1857" s="401"/>
      <c r="DPC1857" s="401"/>
      <c r="DPD1857" s="401"/>
      <c r="DPE1857" s="401"/>
      <c r="DPF1857" s="401"/>
      <c r="DPG1857" s="401"/>
      <c r="DPH1857" s="401"/>
      <c r="DPI1857" s="401"/>
      <c r="DPJ1857" s="401"/>
      <c r="DPK1857" s="401"/>
      <c r="DPL1857" s="401"/>
      <c r="DPM1857" s="401"/>
      <c r="DPN1857" s="401"/>
      <c r="DPO1857" s="401"/>
      <c r="DPP1857" s="401"/>
      <c r="DPQ1857" s="401"/>
      <c r="DPR1857" s="401"/>
      <c r="DPS1857" s="401"/>
      <c r="DPT1857" s="401"/>
      <c r="DPU1857" s="401"/>
      <c r="DPV1857" s="401"/>
      <c r="DPW1857" s="401"/>
      <c r="DPX1857" s="401"/>
      <c r="DPY1857" s="401"/>
      <c r="DPZ1857" s="401"/>
      <c r="DQA1857" s="401"/>
      <c r="DQB1857" s="401"/>
      <c r="DQC1857" s="401"/>
      <c r="DQD1857" s="401"/>
      <c r="DQE1857" s="401"/>
      <c r="DQF1857" s="401"/>
      <c r="DQG1857" s="401"/>
      <c r="DQH1857" s="401"/>
      <c r="DQI1857" s="401"/>
      <c r="DQJ1857" s="401"/>
      <c r="DQK1857" s="401"/>
      <c r="DQL1857" s="401"/>
      <c r="DQM1857" s="401"/>
      <c r="DQN1857" s="401"/>
      <c r="DQO1857" s="401"/>
      <c r="DQP1857" s="401"/>
      <c r="DQQ1857" s="401"/>
      <c r="DQR1857" s="401"/>
      <c r="DQS1857" s="401"/>
      <c r="DQT1857" s="401"/>
      <c r="DQU1857" s="401"/>
      <c r="DQV1857" s="401"/>
      <c r="DQW1857" s="401"/>
      <c r="DQX1857" s="401"/>
      <c r="DQY1857" s="401"/>
      <c r="DQZ1857" s="401"/>
      <c r="DRA1857" s="401"/>
      <c r="DRB1857" s="401"/>
      <c r="DRC1857" s="401"/>
      <c r="DRD1857" s="401"/>
      <c r="DRE1857" s="401"/>
      <c r="DRF1857" s="401"/>
      <c r="DRG1857" s="401"/>
      <c r="DRH1857" s="401"/>
      <c r="DRI1857" s="401"/>
      <c r="DRJ1857" s="401"/>
      <c r="DRK1857" s="401"/>
      <c r="DRL1857" s="401"/>
      <c r="DRM1857" s="401"/>
      <c r="DRN1857" s="401"/>
      <c r="DRO1857" s="401"/>
      <c r="DRP1857" s="401"/>
      <c r="DRQ1857" s="401"/>
      <c r="DRR1857" s="401"/>
      <c r="DRS1857" s="401"/>
      <c r="DRT1857" s="401"/>
      <c r="DRU1857" s="401"/>
      <c r="DRV1857" s="401"/>
      <c r="DRW1857" s="401"/>
      <c r="DRX1857" s="401"/>
      <c r="DRY1857" s="401"/>
      <c r="DRZ1857" s="401"/>
      <c r="DSA1857" s="401"/>
      <c r="DSB1857" s="401"/>
      <c r="DSC1857" s="401"/>
      <c r="DSD1857" s="401"/>
      <c r="DSE1857" s="401"/>
      <c r="DSF1857" s="401"/>
      <c r="DSG1857" s="401"/>
      <c r="DSH1857" s="401"/>
      <c r="DSI1857" s="401"/>
      <c r="DSJ1857" s="401"/>
      <c r="DSK1857" s="401"/>
      <c r="DSL1857" s="401"/>
      <c r="DSM1857" s="401"/>
      <c r="DSN1857" s="401"/>
      <c r="DSO1857" s="401"/>
      <c r="DSP1857" s="401"/>
      <c r="DSQ1857" s="401"/>
      <c r="DSR1857" s="401"/>
      <c r="DSS1857" s="401"/>
      <c r="DST1857" s="401"/>
      <c r="DSU1857" s="401"/>
      <c r="DSV1857" s="401"/>
      <c r="DSW1857" s="401"/>
      <c r="DSX1857" s="401"/>
      <c r="DSY1857" s="401"/>
      <c r="DSZ1857" s="401"/>
      <c r="DTA1857" s="401"/>
      <c r="DTB1857" s="401"/>
      <c r="DTC1857" s="401"/>
      <c r="DTD1857" s="401"/>
      <c r="DTE1857" s="401"/>
      <c r="DTF1857" s="401"/>
      <c r="DTG1857" s="401"/>
      <c r="DTH1857" s="401"/>
      <c r="DTI1857" s="401"/>
      <c r="DTJ1857" s="401"/>
      <c r="DTK1857" s="401"/>
      <c r="DTL1857" s="401"/>
      <c r="DTM1857" s="401"/>
      <c r="DTN1857" s="401"/>
      <c r="DTO1857" s="401"/>
      <c r="DTP1857" s="401"/>
      <c r="DTQ1857" s="401"/>
      <c r="DTR1857" s="401"/>
      <c r="DTS1857" s="401"/>
      <c r="DTT1857" s="401"/>
      <c r="DTU1857" s="401"/>
      <c r="DTV1857" s="401"/>
      <c r="DTW1857" s="401"/>
      <c r="DTX1857" s="401"/>
      <c r="DTY1857" s="401"/>
      <c r="DTZ1857" s="401"/>
      <c r="DUA1857" s="401"/>
      <c r="DUB1857" s="401"/>
      <c r="DUC1857" s="401"/>
      <c r="DUD1857" s="401"/>
      <c r="DUE1857" s="401"/>
      <c r="DUF1857" s="401"/>
      <c r="DUG1857" s="401"/>
      <c r="DUH1857" s="401"/>
      <c r="DUI1857" s="401"/>
      <c r="DUJ1857" s="401"/>
      <c r="DUK1857" s="401"/>
      <c r="DUL1857" s="401"/>
      <c r="DUM1857" s="401"/>
      <c r="DUN1857" s="401"/>
      <c r="DUO1857" s="401"/>
      <c r="DUP1857" s="401"/>
      <c r="DUQ1857" s="401"/>
      <c r="DUR1857" s="401"/>
      <c r="DUS1857" s="401"/>
      <c r="DUT1857" s="401"/>
      <c r="DUU1857" s="401"/>
      <c r="DUV1857" s="401"/>
      <c r="DUW1857" s="401"/>
      <c r="DUX1857" s="401"/>
      <c r="DUY1857" s="401"/>
      <c r="DUZ1857" s="401"/>
      <c r="DVA1857" s="401"/>
      <c r="DVB1857" s="401"/>
      <c r="DVC1857" s="401"/>
      <c r="DVD1857" s="401"/>
      <c r="DVE1857" s="401"/>
      <c r="DVF1857" s="401"/>
      <c r="DVG1857" s="401"/>
      <c r="DVH1857" s="401"/>
      <c r="DVI1857" s="401"/>
      <c r="DVJ1857" s="401"/>
      <c r="DVK1857" s="401"/>
      <c r="DVL1857" s="401"/>
      <c r="DVM1857" s="401"/>
      <c r="DVN1857" s="401"/>
      <c r="DVO1857" s="401"/>
      <c r="DVP1857" s="401"/>
      <c r="DVQ1857" s="401"/>
      <c r="DVR1857" s="401"/>
      <c r="DVS1857" s="401"/>
      <c r="DVT1857" s="401"/>
      <c r="DVU1857" s="401"/>
      <c r="DVV1857" s="401"/>
      <c r="DVW1857" s="401"/>
      <c r="DVX1857" s="401"/>
      <c r="DVY1857" s="401"/>
      <c r="DVZ1857" s="401"/>
      <c r="DWA1857" s="401"/>
      <c r="DWB1857" s="401"/>
      <c r="DWC1857" s="401"/>
      <c r="DWD1857" s="401"/>
      <c r="DWE1857" s="401"/>
      <c r="DWF1857" s="401"/>
      <c r="DWG1857" s="401"/>
      <c r="DWH1857" s="401"/>
      <c r="DWI1857" s="401"/>
      <c r="DWJ1857" s="401"/>
      <c r="DWK1857" s="401"/>
      <c r="DWL1857" s="401"/>
      <c r="DWM1857" s="401"/>
      <c r="DWN1857" s="401"/>
      <c r="DWO1857" s="401"/>
      <c r="DWP1857" s="401"/>
      <c r="DWQ1857" s="401"/>
      <c r="DWR1857" s="401"/>
      <c r="DWS1857" s="401"/>
      <c r="DWT1857" s="401"/>
      <c r="DWU1857" s="401"/>
      <c r="DWV1857" s="401"/>
      <c r="DWW1857" s="401"/>
      <c r="DWX1857" s="401"/>
      <c r="DWY1857" s="401"/>
      <c r="DWZ1857" s="401"/>
      <c r="DXA1857" s="401"/>
      <c r="DXB1857" s="401"/>
      <c r="DXC1857" s="401"/>
      <c r="DXD1857" s="401"/>
      <c r="DXE1857" s="401"/>
      <c r="DXF1857" s="401"/>
      <c r="DXG1857" s="401"/>
      <c r="DXH1857" s="401"/>
      <c r="DXI1857" s="401"/>
      <c r="DXJ1857" s="401"/>
      <c r="DXK1857" s="401"/>
      <c r="DXL1857" s="401"/>
      <c r="DXM1857" s="401"/>
      <c r="DXN1857" s="401"/>
      <c r="DXO1857" s="401"/>
      <c r="DXP1857" s="401"/>
      <c r="DXQ1857" s="401"/>
      <c r="DXR1857" s="401"/>
      <c r="DXS1857" s="401"/>
      <c r="DXT1857" s="401"/>
      <c r="DXU1857" s="401"/>
      <c r="DXV1857" s="401"/>
      <c r="DXW1857" s="401"/>
      <c r="DXX1857" s="401"/>
      <c r="DXY1857" s="401"/>
      <c r="DXZ1857" s="401"/>
      <c r="DYA1857" s="401"/>
      <c r="DYB1857" s="401"/>
      <c r="DYC1857" s="401"/>
      <c r="DYD1857" s="401"/>
      <c r="DYE1857" s="401"/>
      <c r="DYF1857" s="401"/>
      <c r="DYG1857" s="401"/>
      <c r="DYH1857" s="401"/>
      <c r="DYI1857" s="401"/>
      <c r="DYJ1857" s="401"/>
      <c r="DYK1857" s="401"/>
      <c r="DYL1857" s="401"/>
      <c r="DYM1857" s="401"/>
      <c r="DYN1857" s="401"/>
      <c r="DYO1857" s="401"/>
      <c r="DYP1857" s="401"/>
      <c r="DYQ1857" s="401"/>
      <c r="DYR1857" s="401"/>
      <c r="DYS1857" s="401"/>
      <c r="DYT1857" s="401"/>
      <c r="DYU1857" s="401"/>
      <c r="DYV1857" s="401"/>
      <c r="DYW1857" s="401"/>
      <c r="DYX1857" s="401"/>
      <c r="DYY1857" s="401"/>
      <c r="DYZ1857" s="401"/>
      <c r="DZA1857" s="401"/>
      <c r="DZB1857" s="401"/>
      <c r="DZC1857" s="401"/>
      <c r="DZD1857" s="401"/>
      <c r="DZE1857" s="401"/>
      <c r="DZF1857" s="401"/>
      <c r="DZG1857" s="401"/>
      <c r="DZH1857" s="401"/>
      <c r="DZI1857" s="401"/>
      <c r="DZJ1857" s="401"/>
      <c r="DZK1857" s="401"/>
      <c r="DZL1857" s="401"/>
      <c r="DZM1857" s="401"/>
      <c r="DZN1857" s="401"/>
      <c r="DZO1857" s="401"/>
      <c r="DZP1857" s="401"/>
      <c r="DZQ1857" s="401"/>
      <c r="DZR1857" s="401"/>
      <c r="DZS1857" s="401"/>
      <c r="DZT1857" s="401"/>
      <c r="DZU1857" s="401"/>
      <c r="DZV1857" s="401"/>
      <c r="DZW1857" s="401"/>
      <c r="DZX1857" s="401"/>
      <c r="DZY1857" s="401"/>
      <c r="DZZ1857" s="401"/>
      <c r="EAA1857" s="401"/>
      <c r="EAB1857" s="401"/>
      <c r="EAC1857" s="401"/>
      <c r="EAD1857" s="401"/>
      <c r="EAE1857" s="401"/>
      <c r="EAF1857" s="401"/>
      <c r="EAG1857" s="401"/>
      <c r="EAH1857" s="401"/>
      <c r="EAI1857" s="401"/>
      <c r="EAJ1857" s="401"/>
      <c r="EAK1857" s="401"/>
      <c r="EAL1857" s="401"/>
      <c r="EAM1857" s="401"/>
      <c r="EAN1857" s="401"/>
      <c r="EAO1857" s="401"/>
      <c r="EAP1857" s="401"/>
      <c r="EAQ1857" s="401"/>
      <c r="EAR1857" s="401"/>
      <c r="EAS1857" s="401"/>
      <c r="EAT1857" s="401"/>
      <c r="EAU1857" s="401"/>
      <c r="EAV1857" s="401"/>
      <c r="EAW1857" s="401"/>
      <c r="EAX1857" s="401"/>
      <c r="EAY1857" s="401"/>
      <c r="EAZ1857" s="401"/>
      <c r="EBA1857" s="401"/>
      <c r="EBB1857" s="401"/>
      <c r="EBC1857" s="401"/>
      <c r="EBD1857" s="401"/>
      <c r="EBE1857" s="401"/>
      <c r="EBF1857" s="401"/>
      <c r="EBG1857" s="401"/>
      <c r="EBH1857" s="401"/>
      <c r="EBI1857" s="401"/>
      <c r="EBJ1857" s="401"/>
      <c r="EBK1857" s="401"/>
      <c r="EBL1857" s="401"/>
      <c r="EBM1857" s="401"/>
      <c r="EBN1857" s="401"/>
      <c r="EBO1857" s="401"/>
      <c r="EBP1857" s="401"/>
      <c r="EBQ1857" s="401"/>
      <c r="EBR1857" s="401"/>
      <c r="EBS1857" s="401"/>
      <c r="EBT1857" s="401"/>
      <c r="EBU1857" s="401"/>
      <c r="EBV1857" s="401"/>
      <c r="EBW1857" s="401"/>
      <c r="EBX1857" s="401"/>
      <c r="EBY1857" s="401"/>
      <c r="EBZ1857" s="401"/>
      <c r="ECA1857" s="401"/>
      <c r="ECB1857" s="401"/>
      <c r="ECC1857" s="401"/>
      <c r="ECD1857" s="401"/>
      <c r="ECE1857" s="401"/>
      <c r="ECF1857" s="401"/>
      <c r="ECG1857" s="401"/>
      <c r="ECH1857" s="401"/>
      <c r="ECI1857" s="401"/>
      <c r="ECJ1857" s="401"/>
      <c r="ECK1857" s="401"/>
      <c r="ECL1857" s="401"/>
      <c r="ECM1857" s="401"/>
      <c r="ECN1857" s="401"/>
      <c r="ECO1857" s="401"/>
      <c r="ECP1857" s="401"/>
      <c r="ECQ1857" s="401"/>
      <c r="ECR1857" s="401"/>
      <c r="ECS1857" s="401"/>
      <c r="ECT1857" s="401"/>
      <c r="ECU1857" s="401"/>
      <c r="ECV1857" s="401"/>
      <c r="ECW1857" s="401"/>
      <c r="ECX1857" s="401"/>
      <c r="ECY1857" s="401"/>
      <c r="ECZ1857" s="401"/>
      <c r="EDA1857" s="401"/>
      <c r="EDB1857" s="401"/>
      <c r="EDC1857" s="401"/>
      <c r="EDD1857" s="401"/>
      <c r="EDE1857" s="401"/>
      <c r="EDF1857" s="401"/>
      <c r="EDG1857" s="401"/>
      <c r="EDH1857" s="401"/>
      <c r="EDI1857" s="401"/>
      <c r="EDJ1857" s="401"/>
      <c r="EDK1857" s="401"/>
      <c r="EDL1857" s="401"/>
      <c r="EDM1857" s="401"/>
      <c r="EDN1857" s="401"/>
      <c r="EDO1857" s="401"/>
      <c r="EDP1857" s="401"/>
      <c r="EDQ1857" s="401"/>
      <c r="EDR1857" s="401"/>
      <c r="EDS1857" s="401"/>
      <c r="EDT1857" s="401"/>
      <c r="EDU1857" s="401"/>
      <c r="EDV1857" s="401"/>
      <c r="EDW1857" s="401"/>
      <c r="EDX1857" s="401"/>
      <c r="EDY1857" s="401"/>
      <c r="EDZ1857" s="401"/>
      <c r="EEA1857" s="401"/>
      <c r="EEB1857" s="401"/>
      <c r="EEC1857" s="401"/>
      <c r="EED1857" s="401"/>
      <c r="EEE1857" s="401"/>
      <c r="EEF1857" s="401"/>
      <c r="EEG1857" s="401"/>
      <c r="EEH1857" s="401"/>
      <c r="EEI1857" s="401"/>
      <c r="EEJ1857" s="401"/>
      <c r="EEK1857" s="401"/>
      <c r="EEL1857" s="401"/>
      <c r="EEM1857" s="401"/>
      <c r="EEN1857" s="401"/>
      <c r="EEO1857" s="401"/>
      <c r="EEP1857" s="401"/>
      <c r="EEQ1857" s="401"/>
      <c r="EER1857" s="401"/>
      <c r="EES1857" s="401"/>
      <c r="EET1857" s="401"/>
      <c r="EEU1857" s="401"/>
      <c r="EEV1857" s="401"/>
      <c r="EEW1857" s="401"/>
      <c r="EEX1857" s="401"/>
      <c r="EEY1857" s="401"/>
      <c r="EEZ1857" s="401"/>
      <c r="EFA1857" s="401"/>
      <c r="EFB1857" s="401"/>
      <c r="EFC1857" s="401"/>
      <c r="EFD1857" s="401"/>
      <c r="EFE1857" s="401"/>
      <c r="EFF1857" s="401"/>
      <c r="EFG1857" s="401"/>
      <c r="EFH1857" s="401"/>
      <c r="EFI1857" s="401"/>
      <c r="EFJ1857" s="401"/>
      <c r="EFK1857" s="401"/>
      <c r="EFL1857" s="401"/>
      <c r="EFM1857" s="401"/>
      <c r="EFN1857" s="401"/>
      <c r="EFO1857" s="401"/>
      <c r="EFP1857" s="401"/>
      <c r="EFQ1857" s="401"/>
      <c r="EFR1857" s="401"/>
      <c r="EFS1857" s="401"/>
      <c r="EFT1857" s="401"/>
      <c r="EFU1857" s="401"/>
      <c r="EFV1857" s="401"/>
      <c r="EFW1857" s="401"/>
      <c r="EFX1857" s="401"/>
      <c r="EFY1857" s="401"/>
      <c r="EFZ1857" s="401"/>
      <c r="EGA1857" s="401"/>
      <c r="EGB1857" s="401"/>
      <c r="EGC1857" s="401"/>
      <c r="EGD1857" s="401"/>
      <c r="EGE1857" s="401"/>
      <c r="EGF1857" s="401"/>
      <c r="EGG1857" s="401"/>
      <c r="EGH1857" s="401"/>
      <c r="EGI1857" s="401"/>
      <c r="EGJ1857" s="401"/>
      <c r="EGK1857" s="401"/>
      <c r="EGL1857" s="401"/>
      <c r="EGM1857" s="401"/>
      <c r="EGN1857" s="401"/>
      <c r="EGO1857" s="401"/>
      <c r="EGP1857" s="401"/>
      <c r="EGQ1857" s="401"/>
      <c r="EGR1857" s="401"/>
      <c r="EGS1857" s="401"/>
      <c r="EGT1857" s="401"/>
      <c r="EGU1857" s="401"/>
      <c r="EGV1857" s="401"/>
      <c r="EGW1857" s="401"/>
      <c r="EGX1857" s="401"/>
      <c r="EGY1857" s="401"/>
      <c r="EGZ1857" s="401"/>
      <c r="EHA1857" s="401"/>
      <c r="EHB1857" s="401"/>
      <c r="EHC1857" s="401"/>
      <c r="EHD1857" s="401"/>
      <c r="EHE1857" s="401"/>
      <c r="EHF1857" s="401"/>
      <c r="EHG1857" s="401"/>
      <c r="EHH1857" s="401"/>
      <c r="EHI1857" s="401"/>
      <c r="EHJ1857" s="401"/>
      <c r="EHK1857" s="401"/>
      <c r="EHL1857" s="401"/>
      <c r="EHM1857" s="401"/>
      <c r="EHN1857" s="401"/>
      <c r="EHO1857" s="401"/>
      <c r="EHP1857" s="401"/>
      <c r="EHQ1857" s="401"/>
      <c r="EHR1857" s="401"/>
      <c r="EHS1857" s="401"/>
      <c r="EHT1857" s="401"/>
      <c r="EHU1857" s="401"/>
      <c r="EHV1857" s="401"/>
      <c r="EHW1857" s="401"/>
      <c r="EHX1857" s="401"/>
      <c r="EHY1857" s="401"/>
      <c r="EHZ1857" s="401"/>
      <c r="EIA1857" s="401"/>
      <c r="EIB1857" s="401"/>
      <c r="EIC1857" s="401"/>
      <c r="EID1857" s="401"/>
      <c r="EIE1857" s="401"/>
      <c r="EIF1857" s="401"/>
      <c r="EIG1857" s="401"/>
      <c r="EIH1857" s="401"/>
      <c r="EII1857" s="401"/>
      <c r="EIJ1857" s="401"/>
      <c r="EIK1857" s="401"/>
      <c r="EIL1857" s="401"/>
      <c r="EIM1857" s="401"/>
      <c r="EIN1857" s="401"/>
      <c r="EIO1857" s="401"/>
      <c r="EIP1857" s="401"/>
      <c r="EIQ1857" s="401"/>
      <c r="EIR1857" s="401"/>
      <c r="EIS1857" s="401"/>
      <c r="EIT1857" s="401"/>
      <c r="EIU1857" s="401"/>
      <c r="EIV1857" s="401"/>
      <c r="EIW1857" s="401"/>
      <c r="EIX1857" s="401"/>
      <c r="EIY1857" s="401"/>
      <c r="EIZ1857" s="401"/>
      <c r="EJA1857" s="401"/>
      <c r="EJB1857" s="401"/>
      <c r="EJC1857" s="401"/>
      <c r="EJD1857" s="401"/>
      <c r="EJE1857" s="401"/>
      <c r="EJF1857" s="401"/>
      <c r="EJG1857" s="401"/>
      <c r="EJH1857" s="401"/>
      <c r="EJI1857" s="401"/>
      <c r="EJJ1857" s="401"/>
      <c r="EJK1857" s="401"/>
      <c r="EJL1857" s="401"/>
      <c r="EJM1857" s="401"/>
      <c r="EJN1857" s="401"/>
      <c r="EJO1857" s="401"/>
      <c r="EJP1857" s="401"/>
      <c r="EJQ1857" s="401"/>
      <c r="EJR1857" s="401"/>
      <c r="EJS1857" s="401"/>
      <c r="EJT1857" s="401"/>
      <c r="EJU1857" s="401"/>
      <c r="EJV1857" s="401"/>
      <c r="EJW1857" s="401"/>
      <c r="EJX1857" s="401"/>
      <c r="EJY1857" s="401"/>
      <c r="EJZ1857" s="401"/>
      <c r="EKA1857" s="401"/>
      <c r="EKB1857" s="401"/>
      <c r="EKC1857" s="401"/>
      <c r="EKD1857" s="401"/>
      <c r="EKE1857" s="401"/>
      <c r="EKF1857" s="401"/>
      <c r="EKG1857" s="401"/>
      <c r="EKH1857" s="401"/>
      <c r="EKI1857" s="401"/>
      <c r="EKJ1857" s="401"/>
      <c r="EKK1857" s="401"/>
      <c r="EKL1857" s="401"/>
      <c r="EKM1857" s="401"/>
      <c r="EKN1857" s="401"/>
      <c r="EKO1857" s="401"/>
      <c r="EKP1857" s="401"/>
      <c r="EKQ1857" s="401"/>
      <c r="EKR1857" s="401"/>
      <c r="EKS1857" s="401"/>
      <c r="EKT1857" s="401"/>
      <c r="EKU1857" s="401"/>
      <c r="EKV1857" s="401"/>
      <c r="EKW1857" s="401"/>
      <c r="EKX1857" s="401"/>
      <c r="EKY1857" s="401"/>
      <c r="EKZ1857" s="401"/>
      <c r="ELA1857" s="401"/>
      <c r="ELB1857" s="401"/>
      <c r="ELC1857" s="401"/>
      <c r="ELD1857" s="401"/>
      <c r="ELE1857" s="401"/>
      <c r="ELF1857" s="401"/>
      <c r="ELG1857" s="401"/>
      <c r="ELH1857" s="401"/>
      <c r="ELI1857" s="401"/>
      <c r="ELJ1857" s="401"/>
      <c r="ELK1857" s="401"/>
      <c r="ELL1857" s="401"/>
      <c r="ELM1857" s="401"/>
      <c r="ELN1857" s="401"/>
      <c r="ELO1857" s="401"/>
      <c r="ELP1857" s="401"/>
      <c r="ELQ1857" s="401"/>
      <c r="ELR1857" s="401"/>
      <c r="ELS1857" s="401"/>
      <c r="ELT1857" s="401"/>
      <c r="ELU1857" s="401"/>
      <c r="ELV1857" s="401"/>
      <c r="ELW1857" s="401"/>
      <c r="ELX1857" s="401"/>
      <c r="ELY1857" s="401"/>
      <c r="ELZ1857" s="401"/>
      <c r="EMA1857" s="401"/>
      <c r="EMB1857" s="401"/>
      <c r="EMC1857" s="401"/>
      <c r="EMD1857" s="401"/>
      <c r="EME1857" s="401"/>
      <c r="EMF1857" s="401"/>
      <c r="EMG1857" s="401"/>
      <c r="EMH1857" s="401"/>
      <c r="EMI1857" s="401"/>
      <c r="EMJ1857" s="401"/>
      <c r="EMK1857" s="401"/>
      <c r="EML1857" s="401"/>
      <c r="EMM1857" s="401"/>
      <c r="EMN1857" s="401"/>
      <c r="EMO1857" s="401"/>
      <c r="EMP1857" s="401"/>
      <c r="EMQ1857" s="401"/>
      <c r="EMR1857" s="401"/>
      <c r="EMS1857" s="401"/>
      <c r="EMT1857" s="401"/>
      <c r="EMU1857" s="401"/>
      <c r="EMV1857" s="401"/>
      <c r="EMW1857" s="401"/>
      <c r="EMX1857" s="401"/>
      <c r="EMY1857" s="401"/>
      <c r="EMZ1857" s="401"/>
      <c r="ENA1857" s="401"/>
      <c r="ENB1857" s="401"/>
      <c r="ENC1857" s="401"/>
      <c r="END1857" s="401"/>
      <c r="ENE1857" s="401"/>
      <c r="ENF1857" s="401"/>
      <c r="ENG1857" s="401"/>
      <c r="ENH1857" s="401"/>
      <c r="ENI1857" s="401"/>
      <c r="ENJ1857" s="401"/>
      <c r="ENK1857" s="401"/>
      <c r="ENL1857" s="401"/>
      <c r="ENM1857" s="401"/>
      <c r="ENN1857" s="401"/>
      <c r="ENO1857" s="401"/>
      <c r="ENP1857" s="401"/>
      <c r="ENQ1857" s="401"/>
      <c r="ENR1857" s="401"/>
      <c r="ENS1857" s="401"/>
      <c r="ENT1857" s="401"/>
      <c r="ENU1857" s="401"/>
      <c r="ENV1857" s="401"/>
      <c r="ENW1857" s="401"/>
      <c r="ENX1857" s="401"/>
      <c r="ENY1857" s="401"/>
      <c r="ENZ1857" s="401"/>
      <c r="EOA1857" s="401"/>
      <c r="EOB1857" s="401"/>
      <c r="EOC1857" s="401"/>
      <c r="EOD1857" s="401"/>
      <c r="EOE1857" s="401"/>
      <c r="EOF1857" s="401"/>
      <c r="EOG1857" s="401"/>
      <c r="EOH1857" s="401"/>
      <c r="EOI1857" s="401"/>
      <c r="EOJ1857" s="401"/>
      <c r="EOK1857" s="401"/>
      <c r="EOL1857" s="401"/>
      <c r="EOM1857" s="401"/>
      <c r="EON1857" s="401"/>
      <c r="EOO1857" s="401"/>
      <c r="EOP1857" s="401"/>
      <c r="EOQ1857" s="401"/>
      <c r="EOR1857" s="401"/>
      <c r="EOS1857" s="401"/>
      <c r="EOT1857" s="401"/>
      <c r="EOU1857" s="401"/>
      <c r="EOV1857" s="401"/>
      <c r="EOW1857" s="401"/>
      <c r="EOX1857" s="401"/>
      <c r="EOY1857" s="401"/>
      <c r="EOZ1857" s="401"/>
      <c r="EPA1857" s="401"/>
      <c r="EPB1857" s="401"/>
      <c r="EPC1857" s="401"/>
      <c r="EPD1857" s="401"/>
      <c r="EPE1857" s="401"/>
      <c r="EPF1857" s="401"/>
      <c r="EPG1857" s="401"/>
      <c r="EPH1857" s="401"/>
      <c r="EPI1857" s="401"/>
      <c r="EPJ1857" s="401"/>
      <c r="EPK1857" s="401"/>
      <c r="EPL1857" s="401"/>
      <c r="EPM1857" s="401"/>
      <c r="EPN1857" s="401"/>
      <c r="EPO1857" s="401"/>
      <c r="EPP1857" s="401"/>
      <c r="EPQ1857" s="401"/>
      <c r="EPR1857" s="401"/>
      <c r="EPS1857" s="401"/>
      <c r="EPT1857" s="401"/>
      <c r="EPU1857" s="401"/>
      <c r="EPV1857" s="401"/>
      <c r="EPW1857" s="401"/>
      <c r="EPX1857" s="401"/>
      <c r="EPY1857" s="401"/>
      <c r="EPZ1857" s="401"/>
      <c r="EQA1857" s="401"/>
      <c r="EQB1857" s="401"/>
      <c r="EQC1857" s="401"/>
      <c r="EQD1857" s="401"/>
      <c r="EQE1857" s="401"/>
      <c r="EQF1857" s="401"/>
      <c r="EQG1857" s="401"/>
      <c r="EQH1857" s="401"/>
      <c r="EQI1857" s="401"/>
      <c r="EQJ1857" s="401"/>
      <c r="EQK1857" s="401"/>
      <c r="EQL1857" s="401"/>
      <c r="EQM1857" s="401"/>
      <c r="EQN1857" s="401"/>
      <c r="EQO1857" s="401"/>
      <c r="EQP1857" s="401"/>
      <c r="EQQ1857" s="401"/>
      <c r="EQR1857" s="401"/>
      <c r="EQS1857" s="401"/>
      <c r="EQT1857" s="401"/>
      <c r="EQU1857" s="401"/>
      <c r="EQV1857" s="401"/>
      <c r="EQW1857" s="401"/>
      <c r="EQX1857" s="401"/>
      <c r="EQY1857" s="401"/>
      <c r="EQZ1857" s="401"/>
      <c r="ERA1857" s="401"/>
      <c r="ERB1857" s="401"/>
      <c r="ERC1857" s="401"/>
      <c r="ERD1857" s="401"/>
      <c r="ERE1857" s="401"/>
      <c r="ERF1857" s="401"/>
      <c r="ERG1857" s="401"/>
      <c r="ERH1857" s="401"/>
      <c r="ERI1857" s="401"/>
      <c r="ERJ1857" s="401"/>
      <c r="ERK1857" s="401"/>
      <c r="ERL1857" s="401"/>
      <c r="ERM1857" s="401"/>
      <c r="ERN1857" s="401"/>
      <c r="ERO1857" s="401"/>
      <c r="ERP1857" s="401"/>
      <c r="ERQ1857" s="401"/>
      <c r="ERR1857" s="401"/>
      <c r="ERS1857" s="401"/>
      <c r="ERT1857" s="401"/>
      <c r="ERU1857" s="401"/>
      <c r="ERV1857" s="401"/>
      <c r="ERW1857" s="401"/>
      <c r="ERX1857" s="401"/>
      <c r="ERY1857" s="401"/>
      <c r="ERZ1857" s="401"/>
      <c r="ESA1857" s="401"/>
      <c r="ESB1857" s="401"/>
      <c r="ESC1857" s="401"/>
      <c r="ESD1857" s="401"/>
      <c r="ESE1857" s="401"/>
      <c r="ESF1857" s="401"/>
      <c r="ESG1857" s="401"/>
      <c r="ESH1857" s="401"/>
      <c r="ESI1857" s="401"/>
      <c r="ESJ1857" s="401"/>
      <c r="ESK1857" s="401"/>
      <c r="ESL1857" s="401"/>
      <c r="ESM1857" s="401"/>
      <c r="ESN1857" s="401"/>
      <c r="ESO1857" s="401"/>
      <c r="ESP1857" s="401"/>
      <c r="ESQ1857" s="401"/>
      <c r="ESR1857" s="401"/>
      <c r="ESS1857" s="401"/>
      <c r="EST1857" s="401"/>
      <c r="ESU1857" s="401"/>
      <c r="ESV1857" s="401"/>
      <c r="ESW1857" s="401"/>
      <c r="ESX1857" s="401"/>
      <c r="ESY1857" s="401"/>
      <c r="ESZ1857" s="401"/>
      <c r="ETA1857" s="401"/>
      <c r="ETB1857" s="401"/>
      <c r="ETC1857" s="401"/>
      <c r="ETD1857" s="401"/>
      <c r="ETE1857" s="401"/>
      <c r="ETF1857" s="401"/>
      <c r="ETG1857" s="401"/>
      <c r="ETH1857" s="401"/>
      <c r="ETI1857" s="401"/>
      <c r="ETJ1857" s="401"/>
      <c r="ETK1857" s="401"/>
      <c r="ETL1857" s="401"/>
      <c r="ETM1857" s="401"/>
      <c r="ETN1857" s="401"/>
      <c r="ETO1857" s="401"/>
      <c r="ETP1857" s="401"/>
      <c r="ETQ1857" s="401"/>
      <c r="ETR1857" s="401"/>
      <c r="ETS1857" s="401"/>
      <c r="ETT1857" s="401"/>
      <c r="ETU1857" s="401"/>
      <c r="ETV1857" s="401"/>
      <c r="ETW1857" s="401"/>
      <c r="ETX1857" s="401"/>
      <c r="ETY1857" s="401"/>
      <c r="ETZ1857" s="401"/>
      <c r="EUA1857" s="401"/>
      <c r="EUB1857" s="401"/>
      <c r="EUC1857" s="401"/>
      <c r="EUD1857" s="401"/>
      <c r="EUE1857" s="401"/>
      <c r="EUF1857" s="401"/>
      <c r="EUG1857" s="401"/>
      <c r="EUH1857" s="401"/>
      <c r="EUI1857" s="401"/>
      <c r="EUJ1857" s="401"/>
      <c r="EUK1857" s="401"/>
      <c r="EUL1857" s="401"/>
      <c r="EUM1857" s="401"/>
      <c r="EUN1857" s="401"/>
      <c r="EUO1857" s="401"/>
      <c r="EUP1857" s="401"/>
      <c r="EUQ1857" s="401"/>
      <c r="EUR1857" s="401"/>
      <c r="EUS1857" s="401"/>
      <c r="EUT1857" s="401"/>
      <c r="EUU1857" s="401"/>
      <c r="EUV1857" s="401"/>
      <c r="EUW1857" s="401"/>
      <c r="EUX1857" s="401"/>
      <c r="EUY1857" s="401"/>
      <c r="EUZ1857" s="401"/>
      <c r="EVA1857" s="401"/>
      <c r="EVB1857" s="401"/>
      <c r="EVC1857" s="401"/>
      <c r="EVD1857" s="401"/>
      <c r="EVE1857" s="401"/>
      <c r="EVF1857" s="401"/>
      <c r="EVG1857" s="401"/>
      <c r="EVH1857" s="401"/>
      <c r="EVI1857" s="401"/>
      <c r="EVJ1857" s="401"/>
      <c r="EVK1857" s="401"/>
      <c r="EVL1857" s="401"/>
      <c r="EVM1857" s="401"/>
      <c r="EVN1857" s="401"/>
      <c r="EVO1857" s="401"/>
      <c r="EVP1857" s="401"/>
      <c r="EVQ1857" s="401"/>
      <c r="EVR1857" s="401"/>
      <c r="EVS1857" s="401"/>
      <c r="EVT1857" s="401"/>
      <c r="EVU1857" s="401"/>
      <c r="EVV1857" s="401"/>
      <c r="EVW1857" s="401"/>
      <c r="EVX1857" s="401"/>
      <c r="EVY1857" s="401"/>
      <c r="EVZ1857" s="401"/>
      <c r="EWA1857" s="401"/>
      <c r="EWB1857" s="401"/>
      <c r="EWC1857" s="401"/>
      <c r="EWD1857" s="401"/>
      <c r="EWE1857" s="401"/>
      <c r="EWF1857" s="401"/>
      <c r="EWG1857" s="401"/>
      <c r="EWH1857" s="401"/>
      <c r="EWI1857" s="401"/>
      <c r="EWJ1857" s="401"/>
      <c r="EWK1857" s="401"/>
      <c r="EWL1857" s="401"/>
      <c r="EWM1857" s="401"/>
      <c r="EWN1857" s="401"/>
      <c r="EWO1857" s="401"/>
      <c r="EWP1857" s="401"/>
      <c r="EWQ1857" s="401"/>
      <c r="EWR1857" s="401"/>
      <c r="EWS1857" s="401"/>
      <c r="EWT1857" s="401"/>
      <c r="EWU1857" s="401"/>
      <c r="EWV1857" s="401"/>
      <c r="EWW1857" s="401"/>
      <c r="EWX1857" s="401"/>
      <c r="EWY1857" s="401"/>
      <c r="EWZ1857" s="401"/>
      <c r="EXA1857" s="401"/>
      <c r="EXB1857" s="401"/>
      <c r="EXC1857" s="401"/>
      <c r="EXD1857" s="401"/>
      <c r="EXE1857" s="401"/>
      <c r="EXF1857" s="401"/>
      <c r="EXG1857" s="401"/>
      <c r="EXH1857" s="401"/>
      <c r="EXI1857" s="401"/>
      <c r="EXJ1857" s="401"/>
      <c r="EXK1857" s="401"/>
      <c r="EXL1857" s="401"/>
      <c r="EXM1857" s="401"/>
      <c r="EXN1857" s="401"/>
      <c r="EXO1857" s="401"/>
      <c r="EXP1857" s="401"/>
      <c r="EXQ1857" s="401"/>
      <c r="EXR1857" s="401"/>
      <c r="EXS1857" s="401"/>
      <c r="EXT1857" s="401"/>
      <c r="EXU1857" s="401"/>
      <c r="EXV1857" s="401"/>
      <c r="EXW1857" s="401"/>
      <c r="EXX1857" s="401"/>
      <c r="EXY1857" s="401"/>
      <c r="EXZ1857" s="401"/>
      <c r="EYA1857" s="401"/>
      <c r="EYB1857" s="401"/>
      <c r="EYC1857" s="401"/>
      <c r="EYD1857" s="401"/>
      <c r="EYE1857" s="401"/>
      <c r="EYF1857" s="401"/>
      <c r="EYG1857" s="401"/>
      <c r="EYH1857" s="401"/>
      <c r="EYI1857" s="401"/>
      <c r="EYJ1857" s="401"/>
      <c r="EYK1857" s="401"/>
      <c r="EYL1857" s="401"/>
      <c r="EYM1857" s="401"/>
      <c r="EYN1857" s="401"/>
      <c r="EYO1857" s="401"/>
      <c r="EYP1857" s="401"/>
      <c r="EYQ1857" s="401"/>
      <c r="EYR1857" s="401"/>
      <c r="EYS1857" s="401"/>
      <c r="EYT1857" s="401"/>
      <c r="EYU1857" s="401"/>
      <c r="EYV1857" s="401"/>
      <c r="EYW1857" s="401"/>
      <c r="EYX1857" s="401"/>
      <c r="EYY1857" s="401"/>
      <c r="EYZ1857" s="401"/>
      <c r="EZA1857" s="401"/>
      <c r="EZB1857" s="401"/>
      <c r="EZC1857" s="401"/>
      <c r="EZD1857" s="401"/>
      <c r="EZE1857" s="401"/>
      <c r="EZF1857" s="401"/>
      <c r="EZG1857" s="401"/>
      <c r="EZH1857" s="401"/>
      <c r="EZI1857" s="401"/>
      <c r="EZJ1857" s="401"/>
      <c r="EZK1857" s="401"/>
      <c r="EZL1857" s="401"/>
      <c r="EZM1857" s="401"/>
      <c r="EZN1857" s="401"/>
      <c r="EZO1857" s="401"/>
      <c r="EZP1857" s="401"/>
      <c r="EZQ1857" s="401"/>
      <c r="EZR1857" s="401"/>
      <c r="EZS1857" s="401"/>
      <c r="EZT1857" s="401"/>
      <c r="EZU1857" s="401"/>
      <c r="EZV1857" s="401"/>
      <c r="EZW1857" s="401"/>
      <c r="EZX1857" s="401"/>
      <c r="EZY1857" s="401"/>
      <c r="EZZ1857" s="401"/>
      <c r="FAA1857" s="401"/>
      <c r="FAB1857" s="401"/>
      <c r="FAC1857" s="401"/>
      <c r="FAD1857" s="401"/>
      <c r="FAE1857" s="401"/>
      <c r="FAF1857" s="401"/>
      <c r="FAG1857" s="401"/>
      <c r="FAH1857" s="401"/>
      <c r="FAI1857" s="401"/>
      <c r="FAJ1857" s="401"/>
      <c r="FAK1857" s="401"/>
      <c r="FAL1857" s="401"/>
      <c r="FAM1857" s="401"/>
      <c r="FAN1857" s="401"/>
      <c r="FAO1857" s="401"/>
      <c r="FAP1857" s="401"/>
      <c r="FAQ1857" s="401"/>
      <c r="FAR1857" s="401"/>
      <c r="FAS1857" s="401"/>
      <c r="FAT1857" s="401"/>
      <c r="FAU1857" s="401"/>
      <c r="FAV1857" s="401"/>
      <c r="FAW1857" s="401"/>
      <c r="FAX1857" s="401"/>
      <c r="FAY1857" s="401"/>
      <c r="FAZ1857" s="401"/>
      <c r="FBA1857" s="401"/>
      <c r="FBB1857" s="401"/>
      <c r="FBC1857" s="401"/>
      <c r="FBD1857" s="401"/>
      <c r="FBE1857" s="401"/>
      <c r="FBF1857" s="401"/>
      <c r="FBG1857" s="401"/>
      <c r="FBH1857" s="401"/>
      <c r="FBI1857" s="401"/>
      <c r="FBJ1857" s="401"/>
      <c r="FBK1857" s="401"/>
      <c r="FBL1857" s="401"/>
      <c r="FBM1857" s="401"/>
      <c r="FBN1857" s="401"/>
      <c r="FBO1857" s="401"/>
      <c r="FBP1857" s="401"/>
      <c r="FBQ1857" s="401"/>
      <c r="FBR1857" s="401"/>
      <c r="FBS1857" s="401"/>
      <c r="FBT1857" s="401"/>
      <c r="FBU1857" s="401"/>
      <c r="FBV1857" s="401"/>
      <c r="FBW1857" s="401"/>
      <c r="FBX1857" s="401"/>
      <c r="FBY1857" s="401"/>
      <c r="FBZ1857" s="401"/>
      <c r="FCA1857" s="401"/>
      <c r="FCB1857" s="401"/>
      <c r="FCC1857" s="401"/>
      <c r="FCD1857" s="401"/>
      <c r="FCE1857" s="401"/>
      <c r="FCF1857" s="401"/>
      <c r="FCG1857" s="401"/>
      <c r="FCH1857" s="401"/>
      <c r="FCI1857" s="401"/>
      <c r="FCJ1857" s="401"/>
      <c r="FCK1857" s="401"/>
      <c r="FCL1857" s="401"/>
      <c r="FCM1857" s="401"/>
      <c r="FCN1857" s="401"/>
      <c r="FCO1857" s="401"/>
      <c r="FCP1857" s="401"/>
      <c r="FCQ1857" s="401"/>
      <c r="FCR1857" s="401"/>
      <c r="FCS1857" s="401"/>
      <c r="FCT1857" s="401"/>
      <c r="FCU1857" s="401"/>
      <c r="FCV1857" s="401"/>
      <c r="FCW1857" s="401"/>
      <c r="FCX1857" s="401"/>
      <c r="FCY1857" s="401"/>
      <c r="FCZ1857" s="401"/>
      <c r="FDA1857" s="401"/>
      <c r="FDB1857" s="401"/>
      <c r="FDC1857" s="401"/>
      <c r="FDD1857" s="401"/>
      <c r="FDE1857" s="401"/>
      <c r="FDF1857" s="401"/>
      <c r="FDG1857" s="401"/>
      <c r="FDH1857" s="401"/>
      <c r="FDI1857" s="401"/>
      <c r="FDJ1857" s="401"/>
      <c r="FDK1857" s="401"/>
      <c r="FDL1857" s="401"/>
      <c r="FDM1857" s="401"/>
      <c r="FDN1857" s="401"/>
      <c r="FDO1857" s="401"/>
      <c r="FDP1857" s="401"/>
      <c r="FDQ1857" s="401"/>
      <c r="FDR1857" s="401"/>
      <c r="FDS1857" s="401"/>
      <c r="FDT1857" s="401"/>
      <c r="FDU1857" s="401"/>
      <c r="FDV1857" s="401"/>
      <c r="FDW1857" s="401"/>
      <c r="FDX1857" s="401"/>
      <c r="FDY1857" s="401"/>
      <c r="FDZ1857" s="401"/>
      <c r="FEA1857" s="401"/>
      <c r="FEB1857" s="401"/>
      <c r="FEC1857" s="401"/>
      <c r="FED1857" s="401"/>
      <c r="FEE1857" s="401"/>
      <c r="FEF1857" s="401"/>
      <c r="FEG1857" s="401"/>
      <c r="FEH1857" s="401"/>
      <c r="FEI1857" s="401"/>
      <c r="FEJ1857" s="401"/>
      <c r="FEK1857" s="401"/>
      <c r="FEL1857" s="401"/>
      <c r="FEM1857" s="401"/>
      <c r="FEN1857" s="401"/>
      <c r="FEO1857" s="401"/>
      <c r="FEP1857" s="401"/>
      <c r="FEQ1857" s="401"/>
      <c r="FER1857" s="401"/>
      <c r="FES1857" s="401"/>
      <c r="FET1857" s="401"/>
      <c r="FEU1857" s="401"/>
      <c r="FEV1857" s="401"/>
      <c r="FEW1857" s="401"/>
      <c r="FEX1857" s="401"/>
      <c r="FEY1857" s="401"/>
      <c r="FEZ1857" s="401"/>
      <c r="FFA1857" s="401"/>
      <c r="FFB1857" s="401"/>
      <c r="FFC1857" s="401"/>
      <c r="FFD1857" s="401"/>
      <c r="FFE1857" s="401"/>
      <c r="FFF1857" s="401"/>
      <c r="FFG1857" s="401"/>
      <c r="FFH1857" s="401"/>
      <c r="FFI1857" s="401"/>
      <c r="FFJ1857" s="401"/>
      <c r="FFK1857" s="401"/>
      <c r="FFL1857" s="401"/>
      <c r="FFM1857" s="401"/>
      <c r="FFN1857" s="401"/>
      <c r="FFO1857" s="401"/>
      <c r="FFP1857" s="401"/>
      <c r="FFQ1857" s="401"/>
      <c r="FFR1857" s="401"/>
      <c r="FFS1857" s="401"/>
      <c r="FFT1857" s="401"/>
      <c r="FFU1857" s="401"/>
      <c r="FFV1857" s="401"/>
      <c r="FFW1857" s="401"/>
      <c r="FFX1857" s="401"/>
      <c r="FFY1857" s="401"/>
      <c r="FFZ1857" s="401"/>
      <c r="FGA1857" s="401"/>
      <c r="FGB1857" s="401"/>
      <c r="FGC1857" s="401"/>
      <c r="FGD1857" s="401"/>
      <c r="FGE1857" s="401"/>
      <c r="FGF1857" s="401"/>
      <c r="FGG1857" s="401"/>
      <c r="FGH1857" s="401"/>
      <c r="FGI1857" s="401"/>
      <c r="FGJ1857" s="401"/>
      <c r="FGK1857" s="401"/>
      <c r="FGL1857" s="401"/>
      <c r="FGM1857" s="401"/>
      <c r="FGN1857" s="401"/>
      <c r="FGO1857" s="401"/>
      <c r="FGP1857" s="401"/>
      <c r="FGQ1857" s="401"/>
      <c r="FGR1857" s="401"/>
      <c r="FGS1857" s="401"/>
      <c r="FGT1857" s="401"/>
      <c r="FGU1857" s="401"/>
      <c r="FGV1857" s="401"/>
      <c r="FGW1857" s="401"/>
      <c r="FGX1857" s="401"/>
      <c r="FGY1857" s="401"/>
      <c r="FGZ1857" s="401"/>
      <c r="FHA1857" s="401"/>
      <c r="FHB1857" s="401"/>
      <c r="FHC1857" s="401"/>
      <c r="FHD1857" s="401"/>
      <c r="FHE1857" s="401"/>
      <c r="FHF1857" s="401"/>
      <c r="FHG1857" s="401"/>
      <c r="FHH1857" s="401"/>
      <c r="FHI1857" s="401"/>
      <c r="FHJ1857" s="401"/>
      <c r="FHK1857" s="401"/>
      <c r="FHL1857" s="401"/>
      <c r="FHM1857" s="401"/>
      <c r="FHN1857" s="401"/>
      <c r="FHO1857" s="401"/>
      <c r="FHP1857" s="401"/>
      <c r="FHQ1857" s="401"/>
      <c r="FHR1857" s="401"/>
      <c r="FHS1857" s="401"/>
      <c r="FHT1857" s="401"/>
      <c r="FHU1857" s="401"/>
      <c r="FHV1857" s="401"/>
      <c r="FHW1857" s="401"/>
      <c r="FHX1857" s="401"/>
      <c r="FHY1857" s="401"/>
      <c r="FHZ1857" s="401"/>
      <c r="FIA1857" s="401"/>
      <c r="FIB1857" s="401"/>
      <c r="FIC1857" s="401"/>
      <c r="FID1857" s="401"/>
      <c r="FIE1857" s="401"/>
      <c r="FIF1857" s="401"/>
      <c r="FIG1857" s="401"/>
      <c r="FIH1857" s="401"/>
      <c r="FII1857" s="401"/>
      <c r="FIJ1857" s="401"/>
      <c r="FIK1857" s="401"/>
      <c r="FIL1857" s="401"/>
      <c r="FIM1857" s="401"/>
      <c r="FIN1857" s="401"/>
      <c r="FIO1857" s="401"/>
      <c r="FIP1857" s="401"/>
      <c r="FIQ1857" s="401"/>
      <c r="FIR1857" s="401"/>
      <c r="FIS1857" s="401"/>
      <c r="FIT1857" s="401"/>
      <c r="FIU1857" s="401"/>
      <c r="FIV1857" s="401"/>
      <c r="FIW1857" s="401"/>
      <c r="FIX1857" s="401"/>
      <c r="FIY1857" s="401"/>
      <c r="FIZ1857" s="401"/>
      <c r="FJA1857" s="401"/>
      <c r="FJB1857" s="401"/>
      <c r="FJC1857" s="401"/>
      <c r="FJD1857" s="401"/>
      <c r="FJE1857" s="401"/>
      <c r="FJF1857" s="401"/>
      <c r="FJG1857" s="401"/>
      <c r="FJH1857" s="401"/>
      <c r="FJI1857" s="401"/>
      <c r="FJJ1857" s="401"/>
      <c r="FJK1857" s="401"/>
      <c r="FJL1857" s="401"/>
      <c r="FJM1857" s="401"/>
      <c r="FJN1857" s="401"/>
      <c r="FJO1857" s="401"/>
      <c r="FJP1857" s="401"/>
      <c r="FJQ1857" s="401"/>
      <c r="FJR1857" s="401"/>
      <c r="FJS1857" s="401"/>
      <c r="FJT1857" s="401"/>
      <c r="FJU1857" s="401"/>
      <c r="FJV1857" s="401"/>
      <c r="FJW1857" s="401"/>
      <c r="FJX1857" s="401"/>
      <c r="FJY1857" s="401"/>
      <c r="FJZ1857" s="401"/>
      <c r="FKA1857" s="401"/>
      <c r="FKB1857" s="401"/>
      <c r="FKC1857" s="401"/>
      <c r="FKD1857" s="401"/>
      <c r="FKE1857" s="401"/>
      <c r="FKF1857" s="401"/>
      <c r="FKG1857" s="401"/>
      <c r="FKH1857" s="401"/>
      <c r="FKI1857" s="401"/>
      <c r="FKJ1857" s="401"/>
      <c r="FKK1857" s="401"/>
      <c r="FKL1857" s="401"/>
      <c r="FKM1857" s="401"/>
      <c r="FKN1857" s="401"/>
      <c r="FKO1857" s="401"/>
      <c r="FKP1857" s="401"/>
      <c r="FKQ1857" s="401"/>
      <c r="FKR1857" s="401"/>
      <c r="FKS1857" s="401"/>
      <c r="FKT1857" s="401"/>
      <c r="FKU1857" s="401"/>
      <c r="FKV1857" s="401"/>
      <c r="FKW1857" s="401"/>
      <c r="FKX1857" s="401"/>
      <c r="FKY1857" s="401"/>
      <c r="FKZ1857" s="401"/>
      <c r="FLA1857" s="401"/>
      <c r="FLB1857" s="401"/>
      <c r="FLC1857" s="401"/>
      <c r="FLD1857" s="401"/>
      <c r="FLE1857" s="401"/>
      <c r="FLF1857" s="401"/>
      <c r="FLG1857" s="401"/>
      <c r="FLH1857" s="401"/>
      <c r="FLI1857" s="401"/>
      <c r="FLJ1857" s="401"/>
      <c r="FLK1857" s="401"/>
      <c r="FLL1857" s="401"/>
      <c r="FLM1857" s="401"/>
      <c r="FLN1857" s="401"/>
      <c r="FLO1857" s="401"/>
      <c r="FLP1857" s="401"/>
      <c r="FLQ1857" s="401"/>
      <c r="FLR1857" s="401"/>
      <c r="FLS1857" s="401"/>
      <c r="FLT1857" s="401"/>
      <c r="FLU1857" s="401"/>
      <c r="FLV1857" s="401"/>
      <c r="FLW1857" s="401"/>
      <c r="FLX1857" s="401"/>
      <c r="FLY1857" s="401"/>
      <c r="FLZ1857" s="401"/>
      <c r="FMA1857" s="401"/>
      <c r="FMB1857" s="401"/>
      <c r="FMC1857" s="401"/>
      <c r="FMD1857" s="401"/>
      <c r="FME1857" s="401"/>
      <c r="FMF1857" s="401"/>
      <c r="FMG1857" s="401"/>
      <c r="FMH1857" s="401"/>
      <c r="FMI1857" s="401"/>
      <c r="FMJ1857" s="401"/>
      <c r="FMK1857" s="401"/>
      <c r="FML1857" s="401"/>
      <c r="FMM1857" s="401"/>
      <c r="FMN1857" s="401"/>
      <c r="FMO1857" s="401"/>
      <c r="FMP1857" s="401"/>
      <c r="FMQ1857" s="401"/>
      <c r="FMR1857" s="401"/>
      <c r="FMS1857" s="401"/>
      <c r="FMT1857" s="401"/>
      <c r="FMU1857" s="401"/>
      <c r="FMV1857" s="401"/>
      <c r="FMW1857" s="401"/>
      <c r="FMX1857" s="401"/>
      <c r="FMY1857" s="401"/>
      <c r="FMZ1857" s="401"/>
      <c r="FNA1857" s="401"/>
      <c r="FNB1857" s="401"/>
      <c r="FNC1857" s="401"/>
      <c r="FND1857" s="401"/>
      <c r="FNE1857" s="401"/>
      <c r="FNF1857" s="401"/>
      <c r="FNG1857" s="401"/>
      <c r="FNH1857" s="401"/>
      <c r="FNI1857" s="401"/>
      <c r="FNJ1857" s="401"/>
      <c r="FNK1857" s="401"/>
      <c r="FNL1857" s="401"/>
      <c r="FNM1857" s="401"/>
      <c r="FNN1857" s="401"/>
      <c r="FNO1857" s="401"/>
      <c r="FNP1857" s="401"/>
      <c r="FNQ1857" s="401"/>
      <c r="FNR1857" s="401"/>
      <c r="FNS1857" s="401"/>
      <c r="FNT1857" s="401"/>
      <c r="FNU1857" s="401"/>
      <c r="FNV1857" s="401"/>
      <c r="FNW1857" s="401"/>
      <c r="FNX1857" s="401"/>
      <c r="FNY1857" s="401"/>
      <c r="FNZ1857" s="401"/>
      <c r="FOA1857" s="401"/>
      <c r="FOB1857" s="401"/>
      <c r="FOC1857" s="401"/>
      <c r="FOD1857" s="401"/>
      <c r="FOE1857" s="401"/>
      <c r="FOF1857" s="401"/>
      <c r="FOG1857" s="401"/>
      <c r="FOH1857" s="401"/>
      <c r="FOI1857" s="401"/>
      <c r="FOJ1857" s="401"/>
      <c r="FOK1857" s="401"/>
      <c r="FOL1857" s="401"/>
      <c r="FOM1857" s="401"/>
      <c r="FON1857" s="401"/>
      <c r="FOO1857" s="401"/>
      <c r="FOP1857" s="401"/>
      <c r="FOQ1857" s="401"/>
      <c r="FOR1857" s="401"/>
      <c r="FOS1857" s="401"/>
      <c r="FOT1857" s="401"/>
      <c r="FOU1857" s="401"/>
      <c r="FOV1857" s="401"/>
      <c r="FOW1857" s="401"/>
      <c r="FOX1857" s="401"/>
      <c r="FOY1857" s="401"/>
      <c r="FOZ1857" s="401"/>
      <c r="FPA1857" s="401"/>
      <c r="FPB1857" s="401"/>
      <c r="FPC1857" s="401"/>
      <c r="FPD1857" s="401"/>
      <c r="FPE1857" s="401"/>
      <c r="FPF1857" s="401"/>
      <c r="FPG1857" s="401"/>
      <c r="FPH1857" s="401"/>
      <c r="FPI1857" s="401"/>
      <c r="FPJ1857" s="401"/>
      <c r="FPK1857" s="401"/>
      <c r="FPL1857" s="401"/>
      <c r="FPM1857" s="401"/>
      <c r="FPN1857" s="401"/>
      <c r="FPO1857" s="401"/>
      <c r="FPP1857" s="401"/>
      <c r="FPQ1857" s="401"/>
      <c r="FPR1857" s="401"/>
      <c r="FPS1857" s="401"/>
      <c r="FPT1857" s="401"/>
      <c r="FPU1857" s="401"/>
      <c r="FPV1857" s="401"/>
      <c r="FPW1857" s="401"/>
      <c r="FPX1857" s="401"/>
      <c r="FPY1857" s="401"/>
      <c r="FPZ1857" s="401"/>
      <c r="FQA1857" s="401"/>
      <c r="FQB1857" s="401"/>
      <c r="FQC1857" s="401"/>
      <c r="FQD1857" s="401"/>
      <c r="FQE1857" s="401"/>
      <c r="FQF1857" s="401"/>
      <c r="FQG1857" s="401"/>
      <c r="FQH1857" s="401"/>
      <c r="FQI1857" s="401"/>
      <c r="FQJ1857" s="401"/>
      <c r="FQK1857" s="401"/>
      <c r="FQL1857" s="401"/>
      <c r="FQM1857" s="401"/>
      <c r="FQN1857" s="401"/>
      <c r="FQO1857" s="401"/>
      <c r="FQP1857" s="401"/>
      <c r="FQQ1857" s="401"/>
      <c r="FQR1857" s="401"/>
      <c r="FQS1857" s="401"/>
      <c r="FQT1857" s="401"/>
      <c r="FQU1857" s="401"/>
      <c r="FQV1857" s="401"/>
      <c r="FQW1857" s="401"/>
      <c r="FQX1857" s="401"/>
      <c r="FQY1857" s="401"/>
      <c r="FQZ1857" s="401"/>
      <c r="FRA1857" s="401"/>
      <c r="FRB1857" s="401"/>
      <c r="FRC1857" s="401"/>
      <c r="FRD1857" s="401"/>
      <c r="FRE1857" s="401"/>
      <c r="FRF1857" s="401"/>
      <c r="FRG1857" s="401"/>
      <c r="FRH1857" s="401"/>
      <c r="FRI1857" s="401"/>
      <c r="FRJ1857" s="401"/>
      <c r="FRK1857" s="401"/>
      <c r="FRL1857" s="401"/>
      <c r="FRM1857" s="401"/>
      <c r="FRN1857" s="401"/>
      <c r="FRO1857" s="401"/>
      <c r="FRP1857" s="401"/>
      <c r="FRQ1857" s="401"/>
      <c r="FRR1857" s="401"/>
      <c r="FRS1857" s="401"/>
      <c r="FRT1857" s="401"/>
      <c r="FRU1857" s="401"/>
      <c r="FRV1857" s="401"/>
      <c r="FRW1857" s="401"/>
      <c r="FRX1857" s="401"/>
      <c r="FRY1857" s="401"/>
      <c r="FRZ1857" s="401"/>
      <c r="FSA1857" s="401"/>
      <c r="FSB1857" s="401"/>
      <c r="FSC1857" s="401"/>
      <c r="FSD1857" s="401"/>
      <c r="FSE1857" s="401"/>
      <c r="FSF1857" s="401"/>
      <c r="FSG1857" s="401"/>
      <c r="FSH1857" s="401"/>
      <c r="FSI1857" s="401"/>
      <c r="FSJ1857" s="401"/>
      <c r="FSK1857" s="401"/>
      <c r="FSL1857" s="401"/>
      <c r="FSM1857" s="401"/>
      <c r="FSN1857" s="401"/>
      <c r="FSO1857" s="401"/>
      <c r="FSP1857" s="401"/>
      <c r="FSQ1857" s="401"/>
      <c r="FSR1857" s="401"/>
      <c r="FSS1857" s="401"/>
      <c r="FST1857" s="401"/>
      <c r="FSU1857" s="401"/>
      <c r="FSV1857" s="401"/>
      <c r="FSW1857" s="401"/>
      <c r="FSX1857" s="401"/>
      <c r="FSY1857" s="401"/>
      <c r="FSZ1857" s="401"/>
      <c r="FTA1857" s="401"/>
      <c r="FTB1857" s="401"/>
      <c r="FTC1857" s="401"/>
      <c r="FTD1857" s="401"/>
      <c r="FTE1857" s="401"/>
      <c r="FTF1857" s="401"/>
      <c r="FTG1857" s="401"/>
      <c r="FTH1857" s="401"/>
      <c r="FTI1857" s="401"/>
      <c r="FTJ1857" s="401"/>
      <c r="FTK1857" s="401"/>
      <c r="FTL1857" s="401"/>
      <c r="FTM1857" s="401"/>
      <c r="FTN1857" s="401"/>
      <c r="FTO1857" s="401"/>
      <c r="FTP1857" s="401"/>
      <c r="FTQ1857" s="401"/>
      <c r="FTR1857" s="401"/>
      <c r="FTS1857" s="401"/>
      <c r="FTT1857" s="401"/>
      <c r="FTU1857" s="401"/>
      <c r="FTV1857" s="401"/>
      <c r="FTW1857" s="401"/>
      <c r="FTX1857" s="401"/>
      <c r="FTY1857" s="401"/>
      <c r="FTZ1857" s="401"/>
      <c r="FUA1857" s="401"/>
      <c r="FUB1857" s="401"/>
      <c r="FUC1857" s="401"/>
      <c r="FUD1857" s="401"/>
      <c r="FUE1857" s="401"/>
      <c r="FUF1857" s="401"/>
      <c r="FUG1857" s="401"/>
      <c r="FUH1857" s="401"/>
      <c r="FUI1857" s="401"/>
      <c r="FUJ1857" s="401"/>
      <c r="FUK1857" s="401"/>
      <c r="FUL1857" s="401"/>
      <c r="FUM1857" s="401"/>
      <c r="FUN1857" s="401"/>
      <c r="FUO1857" s="401"/>
      <c r="FUP1857" s="401"/>
      <c r="FUQ1857" s="401"/>
      <c r="FUR1857" s="401"/>
      <c r="FUS1857" s="401"/>
      <c r="FUT1857" s="401"/>
      <c r="FUU1857" s="401"/>
      <c r="FUV1857" s="401"/>
      <c r="FUW1857" s="401"/>
      <c r="FUX1857" s="401"/>
      <c r="FUY1857" s="401"/>
      <c r="FUZ1857" s="401"/>
      <c r="FVA1857" s="401"/>
      <c r="FVB1857" s="401"/>
      <c r="FVC1857" s="401"/>
      <c r="FVD1857" s="401"/>
      <c r="FVE1857" s="401"/>
      <c r="FVF1857" s="401"/>
      <c r="FVG1857" s="401"/>
      <c r="FVH1857" s="401"/>
      <c r="FVI1857" s="401"/>
      <c r="FVJ1857" s="401"/>
      <c r="FVK1857" s="401"/>
      <c r="FVL1857" s="401"/>
      <c r="FVM1857" s="401"/>
      <c r="FVN1857" s="401"/>
      <c r="FVO1857" s="401"/>
      <c r="FVP1857" s="401"/>
      <c r="FVQ1857" s="401"/>
      <c r="FVR1857" s="401"/>
      <c r="FVS1857" s="401"/>
      <c r="FVT1857" s="401"/>
      <c r="FVU1857" s="401"/>
      <c r="FVV1857" s="401"/>
      <c r="FVW1857" s="401"/>
      <c r="FVX1857" s="401"/>
      <c r="FVY1857" s="401"/>
      <c r="FVZ1857" s="401"/>
      <c r="FWA1857" s="401"/>
      <c r="FWB1857" s="401"/>
      <c r="FWC1857" s="401"/>
      <c r="FWD1857" s="401"/>
      <c r="FWE1857" s="401"/>
      <c r="FWF1857" s="401"/>
      <c r="FWG1857" s="401"/>
      <c r="FWH1857" s="401"/>
      <c r="FWI1857" s="401"/>
      <c r="FWJ1857" s="401"/>
      <c r="FWK1857" s="401"/>
      <c r="FWL1857" s="401"/>
      <c r="FWM1857" s="401"/>
      <c r="FWN1857" s="401"/>
      <c r="FWO1857" s="401"/>
      <c r="FWP1857" s="401"/>
      <c r="FWQ1857" s="401"/>
      <c r="FWR1857" s="401"/>
      <c r="FWS1857" s="401"/>
      <c r="FWT1857" s="401"/>
      <c r="FWU1857" s="401"/>
      <c r="FWV1857" s="401"/>
      <c r="FWW1857" s="401"/>
      <c r="FWX1857" s="401"/>
      <c r="FWY1857" s="401"/>
      <c r="FWZ1857" s="401"/>
      <c r="FXA1857" s="401"/>
      <c r="FXB1857" s="401"/>
      <c r="FXC1857" s="401"/>
      <c r="FXD1857" s="401"/>
      <c r="FXE1857" s="401"/>
      <c r="FXF1857" s="401"/>
      <c r="FXG1857" s="401"/>
      <c r="FXH1857" s="401"/>
      <c r="FXI1857" s="401"/>
      <c r="FXJ1857" s="401"/>
      <c r="FXK1857" s="401"/>
      <c r="FXL1857" s="401"/>
      <c r="FXM1857" s="401"/>
      <c r="FXN1857" s="401"/>
      <c r="FXO1857" s="401"/>
      <c r="FXP1857" s="401"/>
      <c r="FXQ1857" s="401"/>
      <c r="FXR1857" s="401"/>
      <c r="FXS1857" s="401"/>
      <c r="FXT1857" s="401"/>
      <c r="FXU1857" s="401"/>
      <c r="FXV1857" s="401"/>
      <c r="FXW1857" s="401"/>
      <c r="FXX1857" s="401"/>
      <c r="FXY1857" s="401"/>
      <c r="FXZ1857" s="401"/>
      <c r="FYA1857" s="401"/>
      <c r="FYB1857" s="401"/>
      <c r="FYC1857" s="401"/>
      <c r="FYD1857" s="401"/>
      <c r="FYE1857" s="401"/>
      <c r="FYF1857" s="401"/>
      <c r="FYG1857" s="401"/>
      <c r="FYH1857" s="401"/>
      <c r="FYI1857" s="401"/>
      <c r="FYJ1857" s="401"/>
      <c r="FYK1857" s="401"/>
      <c r="FYL1857" s="401"/>
      <c r="FYM1857" s="401"/>
      <c r="FYN1857" s="401"/>
      <c r="FYO1857" s="401"/>
      <c r="FYP1857" s="401"/>
      <c r="FYQ1857" s="401"/>
      <c r="FYR1857" s="401"/>
      <c r="FYS1857" s="401"/>
      <c r="FYT1857" s="401"/>
      <c r="FYU1857" s="401"/>
      <c r="FYV1857" s="401"/>
      <c r="FYW1857" s="401"/>
      <c r="FYX1857" s="401"/>
      <c r="FYY1857" s="401"/>
      <c r="FYZ1857" s="401"/>
      <c r="FZA1857" s="401"/>
      <c r="FZB1857" s="401"/>
      <c r="FZC1857" s="401"/>
      <c r="FZD1857" s="401"/>
      <c r="FZE1857" s="401"/>
      <c r="FZF1857" s="401"/>
      <c r="FZG1857" s="401"/>
      <c r="FZH1857" s="401"/>
      <c r="FZI1857" s="401"/>
      <c r="FZJ1857" s="401"/>
      <c r="FZK1857" s="401"/>
      <c r="FZL1857" s="401"/>
      <c r="FZM1857" s="401"/>
      <c r="FZN1857" s="401"/>
      <c r="FZO1857" s="401"/>
      <c r="FZP1857" s="401"/>
      <c r="FZQ1857" s="401"/>
      <c r="FZR1857" s="401"/>
      <c r="FZS1857" s="401"/>
      <c r="FZT1857" s="401"/>
      <c r="FZU1857" s="401"/>
      <c r="FZV1857" s="401"/>
      <c r="FZW1857" s="401"/>
      <c r="FZX1857" s="401"/>
      <c r="FZY1857" s="401"/>
      <c r="FZZ1857" s="401"/>
      <c r="GAA1857" s="401"/>
      <c r="GAB1857" s="401"/>
      <c r="GAC1857" s="401"/>
      <c r="GAD1857" s="401"/>
      <c r="GAE1857" s="401"/>
      <c r="GAF1857" s="401"/>
      <c r="GAG1857" s="401"/>
      <c r="GAH1857" s="401"/>
      <c r="GAI1857" s="401"/>
      <c r="GAJ1857" s="401"/>
      <c r="GAK1857" s="401"/>
      <c r="GAL1857" s="401"/>
      <c r="GAM1857" s="401"/>
      <c r="GAN1857" s="401"/>
      <c r="GAO1857" s="401"/>
      <c r="GAP1857" s="401"/>
      <c r="GAQ1857" s="401"/>
      <c r="GAR1857" s="401"/>
      <c r="GAS1857" s="401"/>
      <c r="GAT1857" s="401"/>
      <c r="GAU1857" s="401"/>
      <c r="GAV1857" s="401"/>
      <c r="GAW1857" s="401"/>
      <c r="GAX1857" s="401"/>
      <c r="GAY1857" s="401"/>
      <c r="GAZ1857" s="401"/>
      <c r="GBA1857" s="401"/>
      <c r="GBB1857" s="401"/>
      <c r="GBC1857" s="401"/>
      <c r="GBD1857" s="401"/>
      <c r="GBE1857" s="401"/>
      <c r="GBF1857" s="401"/>
      <c r="GBG1857" s="401"/>
      <c r="GBH1857" s="401"/>
      <c r="GBI1857" s="401"/>
      <c r="GBJ1857" s="401"/>
      <c r="GBK1857" s="401"/>
      <c r="GBL1857" s="401"/>
      <c r="GBM1857" s="401"/>
      <c r="GBN1857" s="401"/>
      <c r="GBO1857" s="401"/>
      <c r="GBP1857" s="401"/>
      <c r="GBQ1857" s="401"/>
      <c r="GBR1857" s="401"/>
      <c r="GBS1857" s="401"/>
      <c r="GBT1857" s="401"/>
      <c r="GBU1857" s="401"/>
      <c r="GBV1857" s="401"/>
      <c r="GBW1857" s="401"/>
      <c r="GBX1857" s="401"/>
      <c r="GBY1857" s="401"/>
      <c r="GBZ1857" s="401"/>
      <c r="GCA1857" s="401"/>
      <c r="GCB1857" s="401"/>
      <c r="GCC1857" s="401"/>
      <c r="GCD1857" s="401"/>
      <c r="GCE1857" s="401"/>
      <c r="GCF1857" s="401"/>
      <c r="GCG1857" s="401"/>
      <c r="GCH1857" s="401"/>
      <c r="GCI1857" s="401"/>
      <c r="GCJ1857" s="401"/>
      <c r="GCK1857" s="401"/>
      <c r="GCL1857" s="401"/>
      <c r="GCM1857" s="401"/>
      <c r="GCN1857" s="401"/>
      <c r="GCO1857" s="401"/>
      <c r="GCP1857" s="401"/>
      <c r="GCQ1857" s="401"/>
      <c r="GCR1857" s="401"/>
      <c r="GCS1857" s="401"/>
      <c r="GCT1857" s="401"/>
      <c r="GCU1857" s="401"/>
      <c r="GCV1857" s="401"/>
      <c r="GCW1857" s="401"/>
      <c r="GCX1857" s="401"/>
      <c r="GCY1857" s="401"/>
      <c r="GCZ1857" s="401"/>
      <c r="GDA1857" s="401"/>
      <c r="GDB1857" s="401"/>
      <c r="GDC1857" s="401"/>
      <c r="GDD1857" s="401"/>
      <c r="GDE1857" s="401"/>
      <c r="GDF1857" s="401"/>
      <c r="GDG1857" s="401"/>
      <c r="GDH1857" s="401"/>
      <c r="GDI1857" s="401"/>
      <c r="GDJ1857" s="401"/>
      <c r="GDK1857" s="401"/>
      <c r="GDL1857" s="401"/>
      <c r="GDM1857" s="401"/>
      <c r="GDN1857" s="401"/>
      <c r="GDO1857" s="401"/>
      <c r="GDP1857" s="401"/>
      <c r="GDQ1857" s="401"/>
      <c r="GDR1857" s="401"/>
      <c r="GDS1857" s="401"/>
      <c r="GDT1857" s="401"/>
      <c r="GDU1857" s="401"/>
      <c r="GDV1857" s="401"/>
      <c r="GDW1857" s="401"/>
      <c r="GDX1857" s="401"/>
      <c r="GDY1857" s="401"/>
      <c r="GDZ1857" s="401"/>
      <c r="GEA1857" s="401"/>
      <c r="GEB1857" s="401"/>
      <c r="GEC1857" s="401"/>
      <c r="GED1857" s="401"/>
      <c r="GEE1857" s="401"/>
      <c r="GEF1857" s="401"/>
      <c r="GEG1857" s="401"/>
      <c r="GEH1857" s="401"/>
      <c r="GEI1857" s="401"/>
      <c r="GEJ1857" s="401"/>
      <c r="GEK1857" s="401"/>
      <c r="GEL1857" s="401"/>
      <c r="GEM1857" s="401"/>
      <c r="GEN1857" s="401"/>
      <c r="GEO1857" s="401"/>
      <c r="GEP1857" s="401"/>
      <c r="GEQ1857" s="401"/>
      <c r="GER1857" s="401"/>
      <c r="GES1857" s="401"/>
      <c r="GET1857" s="401"/>
      <c r="GEU1857" s="401"/>
      <c r="GEV1857" s="401"/>
      <c r="GEW1857" s="401"/>
      <c r="GEX1857" s="401"/>
      <c r="GEY1857" s="401"/>
      <c r="GEZ1857" s="401"/>
      <c r="GFA1857" s="401"/>
      <c r="GFB1857" s="401"/>
      <c r="GFC1857" s="401"/>
      <c r="GFD1857" s="401"/>
      <c r="GFE1857" s="401"/>
      <c r="GFF1857" s="401"/>
      <c r="GFG1857" s="401"/>
      <c r="GFH1857" s="401"/>
      <c r="GFI1857" s="401"/>
      <c r="GFJ1857" s="401"/>
      <c r="GFK1857" s="401"/>
      <c r="GFL1857" s="401"/>
      <c r="GFM1857" s="401"/>
      <c r="GFN1857" s="401"/>
      <c r="GFO1857" s="401"/>
      <c r="GFP1857" s="401"/>
      <c r="GFQ1857" s="401"/>
      <c r="GFR1857" s="401"/>
      <c r="GFS1857" s="401"/>
      <c r="GFT1857" s="401"/>
      <c r="GFU1857" s="401"/>
      <c r="GFV1857" s="401"/>
      <c r="GFW1857" s="401"/>
      <c r="GFX1857" s="401"/>
      <c r="GFY1857" s="401"/>
      <c r="GFZ1857" s="401"/>
      <c r="GGA1857" s="401"/>
      <c r="GGB1857" s="401"/>
      <c r="GGC1857" s="401"/>
      <c r="GGD1857" s="401"/>
      <c r="GGE1857" s="401"/>
      <c r="GGF1857" s="401"/>
      <c r="GGG1857" s="401"/>
      <c r="GGH1857" s="401"/>
      <c r="GGI1857" s="401"/>
      <c r="GGJ1857" s="401"/>
      <c r="GGK1857" s="401"/>
      <c r="GGL1857" s="401"/>
      <c r="GGM1857" s="401"/>
      <c r="GGN1857" s="401"/>
      <c r="GGO1857" s="401"/>
      <c r="GGP1857" s="401"/>
      <c r="GGQ1857" s="401"/>
      <c r="GGR1857" s="401"/>
      <c r="GGS1857" s="401"/>
      <c r="GGT1857" s="401"/>
      <c r="GGU1857" s="401"/>
      <c r="GGV1857" s="401"/>
      <c r="GGW1857" s="401"/>
      <c r="GGX1857" s="401"/>
      <c r="GGY1857" s="401"/>
      <c r="GGZ1857" s="401"/>
      <c r="GHA1857" s="401"/>
      <c r="GHB1857" s="401"/>
      <c r="GHC1857" s="401"/>
      <c r="GHD1857" s="401"/>
      <c r="GHE1857" s="401"/>
      <c r="GHF1857" s="401"/>
      <c r="GHG1857" s="401"/>
      <c r="GHH1857" s="401"/>
      <c r="GHI1857" s="401"/>
      <c r="GHJ1857" s="401"/>
      <c r="GHK1857" s="401"/>
      <c r="GHL1857" s="401"/>
      <c r="GHM1857" s="401"/>
      <c r="GHN1857" s="401"/>
      <c r="GHO1857" s="401"/>
      <c r="GHP1857" s="401"/>
      <c r="GHQ1857" s="401"/>
      <c r="GHR1857" s="401"/>
      <c r="GHS1857" s="401"/>
      <c r="GHT1857" s="401"/>
      <c r="GHU1857" s="401"/>
      <c r="GHV1857" s="401"/>
      <c r="GHW1857" s="401"/>
      <c r="GHX1857" s="401"/>
      <c r="GHY1857" s="401"/>
      <c r="GHZ1857" s="401"/>
      <c r="GIA1857" s="401"/>
      <c r="GIB1857" s="401"/>
      <c r="GIC1857" s="401"/>
      <c r="GID1857" s="401"/>
      <c r="GIE1857" s="401"/>
      <c r="GIF1857" s="401"/>
      <c r="GIG1857" s="401"/>
      <c r="GIH1857" s="401"/>
      <c r="GII1857" s="401"/>
      <c r="GIJ1857" s="401"/>
      <c r="GIK1857" s="401"/>
      <c r="GIL1857" s="401"/>
      <c r="GIM1857" s="401"/>
      <c r="GIN1857" s="401"/>
      <c r="GIO1857" s="401"/>
      <c r="GIP1857" s="401"/>
      <c r="GIQ1857" s="401"/>
      <c r="GIR1857" s="401"/>
      <c r="GIS1857" s="401"/>
      <c r="GIT1857" s="401"/>
      <c r="GIU1857" s="401"/>
      <c r="GIV1857" s="401"/>
      <c r="GIW1857" s="401"/>
      <c r="GIX1857" s="401"/>
      <c r="GIY1857" s="401"/>
      <c r="GIZ1857" s="401"/>
      <c r="GJA1857" s="401"/>
      <c r="GJB1857" s="401"/>
      <c r="GJC1857" s="401"/>
      <c r="GJD1857" s="401"/>
      <c r="GJE1857" s="401"/>
      <c r="GJF1857" s="401"/>
      <c r="GJG1857" s="401"/>
      <c r="GJH1857" s="401"/>
      <c r="GJI1857" s="401"/>
      <c r="GJJ1857" s="401"/>
      <c r="GJK1857" s="401"/>
      <c r="GJL1857" s="401"/>
      <c r="GJM1857" s="401"/>
      <c r="GJN1857" s="401"/>
      <c r="GJO1857" s="401"/>
      <c r="GJP1857" s="401"/>
      <c r="GJQ1857" s="401"/>
      <c r="GJR1857" s="401"/>
      <c r="GJS1857" s="401"/>
      <c r="GJT1857" s="401"/>
      <c r="GJU1857" s="401"/>
      <c r="GJV1857" s="401"/>
      <c r="GJW1857" s="401"/>
      <c r="GJX1857" s="401"/>
      <c r="GJY1857" s="401"/>
      <c r="GJZ1857" s="401"/>
      <c r="GKA1857" s="401"/>
      <c r="GKB1857" s="401"/>
      <c r="GKC1857" s="401"/>
      <c r="GKD1857" s="401"/>
      <c r="GKE1857" s="401"/>
      <c r="GKF1857" s="401"/>
      <c r="GKG1857" s="401"/>
      <c r="GKH1857" s="401"/>
      <c r="GKI1857" s="401"/>
      <c r="GKJ1857" s="401"/>
      <c r="GKK1857" s="401"/>
      <c r="GKL1857" s="401"/>
      <c r="GKM1857" s="401"/>
      <c r="GKN1857" s="401"/>
      <c r="GKO1857" s="401"/>
      <c r="GKP1857" s="401"/>
      <c r="GKQ1857" s="401"/>
      <c r="GKR1857" s="401"/>
      <c r="GKS1857" s="401"/>
      <c r="GKT1857" s="401"/>
      <c r="GKU1857" s="401"/>
      <c r="GKV1857" s="401"/>
      <c r="GKW1857" s="401"/>
      <c r="GKX1857" s="401"/>
      <c r="GKY1857" s="401"/>
      <c r="GKZ1857" s="401"/>
      <c r="GLA1857" s="401"/>
      <c r="GLB1857" s="401"/>
      <c r="GLC1857" s="401"/>
      <c r="GLD1857" s="401"/>
      <c r="GLE1857" s="401"/>
      <c r="GLF1857" s="401"/>
      <c r="GLG1857" s="401"/>
      <c r="GLH1857" s="401"/>
      <c r="GLI1857" s="401"/>
      <c r="GLJ1857" s="401"/>
      <c r="GLK1857" s="401"/>
      <c r="GLL1857" s="401"/>
      <c r="GLM1857" s="401"/>
      <c r="GLN1857" s="401"/>
      <c r="GLO1857" s="401"/>
      <c r="GLP1857" s="401"/>
      <c r="GLQ1857" s="401"/>
      <c r="GLR1857" s="401"/>
      <c r="GLS1857" s="401"/>
      <c r="GLT1857" s="401"/>
      <c r="GLU1857" s="401"/>
      <c r="GLV1857" s="401"/>
      <c r="GLW1857" s="401"/>
      <c r="GLX1857" s="401"/>
      <c r="GLY1857" s="401"/>
      <c r="GLZ1857" s="401"/>
      <c r="GMA1857" s="401"/>
      <c r="GMB1857" s="401"/>
      <c r="GMC1857" s="401"/>
      <c r="GMD1857" s="401"/>
      <c r="GME1857" s="401"/>
      <c r="GMF1857" s="401"/>
      <c r="GMG1857" s="401"/>
      <c r="GMH1857" s="401"/>
      <c r="GMI1857" s="401"/>
      <c r="GMJ1857" s="401"/>
      <c r="GMK1857" s="401"/>
      <c r="GML1857" s="401"/>
      <c r="GMM1857" s="401"/>
      <c r="GMN1857" s="401"/>
      <c r="GMO1857" s="401"/>
      <c r="GMP1857" s="401"/>
      <c r="GMQ1857" s="401"/>
      <c r="GMR1857" s="401"/>
      <c r="GMS1857" s="401"/>
      <c r="GMT1857" s="401"/>
      <c r="GMU1857" s="401"/>
      <c r="GMV1857" s="401"/>
      <c r="GMW1857" s="401"/>
      <c r="GMX1857" s="401"/>
      <c r="GMY1857" s="401"/>
      <c r="GMZ1857" s="401"/>
      <c r="GNA1857" s="401"/>
      <c r="GNB1857" s="401"/>
      <c r="GNC1857" s="401"/>
      <c r="GND1857" s="401"/>
      <c r="GNE1857" s="401"/>
      <c r="GNF1857" s="401"/>
      <c r="GNG1857" s="401"/>
      <c r="GNH1857" s="401"/>
      <c r="GNI1857" s="401"/>
      <c r="GNJ1857" s="401"/>
      <c r="GNK1857" s="401"/>
      <c r="GNL1857" s="401"/>
      <c r="GNM1857" s="401"/>
      <c r="GNN1857" s="401"/>
      <c r="GNO1857" s="401"/>
      <c r="GNP1857" s="401"/>
      <c r="GNQ1857" s="401"/>
      <c r="GNR1857" s="401"/>
      <c r="GNS1857" s="401"/>
      <c r="GNT1857" s="401"/>
      <c r="GNU1857" s="401"/>
      <c r="GNV1857" s="401"/>
      <c r="GNW1857" s="401"/>
      <c r="GNX1857" s="401"/>
      <c r="GNY1857" s="401"/>
      <c r="GNZ1857" s="401"/>
      <c r="GOA1857" s="401"/>
      <c r="GOB1857" s="401"/>
      <c r="GOC1857" s="401"/>
      <c r="GOD1857" s="401"/>
      <c r="GOE1857" s="401"/>
      <c r="GOF1857" s="401"/>
      <c r="GOG1857" s="401"/>
      <c r="GOH1857" s="401"/>
      <c r="GOI1857" s="401"/>
      <c r="GOJ1857" s="401"/>
      <c r="GOK1857" s="401"/>
      <c r="GOL1857" s="401"/>
      <c r="GOM1857" s="401"/>
      <c r="GON1857" s="401"/>
      <c r="GOO1857" s="401"/>
      <c r="GOP1857" s="401"/>
      <c r="GOQ1857" s="401"/>
      <c r="GOR1857" s="401"/>
      <c r="GOS1857" s="401"/>
      <c r="GOT1857" s="401"/>
      <c r="GOU1857" s="401"/>
      <c r="GOV1857" s="401"/>
      <c r="GOW1857" s="401"/>
      <c r="GOX1857" s="401"/>
      <c r="GOY1857" s="401"/>
      <c r="GOZ1857" s="401"/>
      <c r="GPA1857" s="401"/>
      <c r="GPB1857" s="401"/>
      <c r="GPC1857" s="401"/>
      <c r="GPD1857" s="401"/>
      <c r="GPE1857" s="401"/>
      <c r="GPF1857" s="401"/>
      <c r="GPG1857" s="401"/>
      <c r="GPH1857" s="401"/>
      <c r="GPI1857" s="401"/>
      <c r="GPJ1857" s="401"/>
      <c r="GPK1857" s="401"/>
      <c r="GPL1857" s="401"/>
      <c r="GPM1857" s="401"/>
      <c r="GPN1857" s="401"/>
      <c r="GPO1857" s="401"/>
      <c r="GPP1857" s="401"/>
      <c r="GPQ1857" s="401"/>
      <c r="GPR1857" s="401"/>
      <c r="GPS1857" s="401"/>
      <c r="GPT1857" s="401"/>
      <c r="GPU1857" s="401"/>
      <c r="GPV1857" s="401"/>
      <c r="GPW1857" s="401"/>
      <c r="GPX1857" s="401"/>
      <c r="GPY1857" s="401"/>
      <c r="GPZ1857" s="401"/>
      <c r="GQA1857" s="401"/>
      <c r="GQB1857" s="401"/>
      <c r="GQC1857" s="401"/>
      <c r="GQD1857" s="401"/>
      <c r="GQE1857" s="401"/>
      <c r="GQF1857" s="401"/>
      <c r="GQG1857" s="401"/>
      <c r="GQH1857" s="401"/>
      <c r="GQI1857" s="401"/>
      <c r="GQJ1857" s="401"/>
      <c r="GQK1857" s="401"/>
      <c r="GQL1857" s="401"/>
      <c r="GQM1857" s="401"/>
      <c r="GQN1857" s="401"/>
      <c r="GQO1857" s="401"/>
      <c r="GQP1857" s="401"/>
      <c r="GQQ1857" s="401"/>
      <c r="GQR1857" s="401"/>
      <c r="GQS1857" s="401"/>
      <c r="GQT1857" s="401"/>
      <c r="GQU1857" s="401"/>
      <c r="GQV1857" s="401"/>
      <c r="GQW1857" s="401"/>
      <c r="GQX1857" s="401"/>
      <c r="GQY1857" s="401"/>
      <c r="GQZ1857" s="401"/>
      <c r="GRA1857" s="401"/>
      <c r="GRB1857" s="401"/>
      <c r="GRC1857" s="401"/>
      <c r="GRD1857" s="401"/>
      <c r="GRE1857" s="401"/>
      <c r="GRF1857" s="401"/>
      <c r="GRG1857" s="401"/>
      <c r="GRH1857" s="401"/>
      <c r="GRI1857" s="401"/>
      <c r="GRJ1857" s="401"/>
      <c r="GRK1857" s="401"/>
      <c r="GRL1857" s="401"/>
      <c r="GRM1857" s="401"/>
      <c r="GRN1857" s="401"/>
      <c r="GRO1857" s="401"/>
      <c r="GRP1857" s="401"/>
      <c r="GRQ1857" s="401"/>
      <c r="GRR1857" s="401"/>
      <c r="GRS1857" s="401"/>
      <c r="GRT1857" s="401"/>
      <c r="GRU1857" s="401"/>
      <c r="GRV1857" s="401"/>
      <c r="GRW1857" s="401"/>
      <c r="GRX1857" s="401"/>
      <c r="GRY1857" s="401"/>
      <c r="GRZ1857" s="401"/>
      <c r="GSA1857" s="401"/>
      <c r="GSB1857" s="401"/>
      <c r="GSC1857" s="401"/>
      <c r="GSD1857" s="401"/>
      <c r="GSE1857" s="401"/>
      <c r="GSF1857" s="401"/>
      <c r="GSG1857" s="401"/>
      <c r="GSH1857" s="401"/>
      <c r="GSI1857" s="401"/>
      <c r="GSJ1857" s="401"/>
      <c r="GSK1857" s="401"/>
      <c r="GSL1857" s="401"/>
      <c r="GSM1857" s="401"/>
      <c r="GSN1857" s="401"/>
      <c r="GSO1857" s="401"/>
      <c r="GSP1857" s="401"/>
      <c r="GSQ1857" s="401"/>
      <c r="GSR1857" s="401"/>
      <c r="GSS1857" s="401"/>
      <c r="GST1857" s="401"/>
      <c r="GSU1857" s="401"/>
      <c r="GSV1857" s="401"/>
      <c r="GSW1857" s="401"/>
      <c r="GSX1857" s="401"/>
      <c r="GSY1857" s="401"/>
      <c r="GSZ1857" s="401"/>
      <c r="GTA1857" s="401"/>
      <c r="GTB1857" s="401"/>
      <c r="GTC1857" s="401"/>
      <c r="GTD1857" s="401"/>
      <c r="GTE1857" s="401"/>
      <c r="GTF1857" s="401"/>
      <c r="GTG1857" s="401"/>
      <c r="GTH1857" s="401"/>
      <c r="GTI1857" s="401"/>
      <c r="GTJ1857" s="401"/>
      <c r="GTK1857" s="401"/>
      <c r="GTL1857" s="401"/>
      <c r="GTM1857" s="401"/>
      <c r="GTN1857" s="401"/>
      <c r="GTO1857" s="401"/>
      <c r="GTP1857" s="401"/>
      <c r="GTQ1857" s="401"/>
      <c r="GTR1857" s="401"/>
      <c r="GTS1857" s="401"/>
      <c r="GTT1857" s="401"/>
      <c r="GTU1857" s="401"/>
      <c r="GTV1857" s="401"/>
      <c r="GTW1857" s="401"/>
      <c r="GTX1857" s="401"/>
      <c r="GTY1857" s="401"/>
      <c r="GTZ1857" s="401"/>
      <c r="GUA1857" s="401"/>
      <c r="GUB1857" s="401"/>
      <c r="GUC1857" s="401"/>
      <c r="GUD1857" s="401"/>
      <c r="GUE1857" s="401"/>
      <c r="GUF1857" s="401"/>
      <c r="GUG1857" s="401"/>
      <c r="GUH1857" s="401"/>
      <c r="GUI1857" s="401"/>
      <c r="GUJ1857" s="401"/>
      <c r="GUK1857" s="401"/>
      <c r="GUL1857" s="401"/>
      <c r="GUM1857" s="401"/>
      <c r="GUN1857" s="401"/>
      <c r="GUO1857" s="401"/>
      <c r="GUP1857" s="401"/>
      <c r="GUQ1857" s="401"/>
      <c r="GUR1857" s="401"/>
      <c r="GUS1857" s="401"/>
      <c r="GUT1857" s="401"/>
      <c r="GUU1857" s="401"/>
      <c r="GUV1857" s="401"/>
      <c r="GUW1857" s="401"/>
      <c r="GUX1857" s="401"/>
      <c r="GUY1857" s="401"/>
      <c r="GUZ1857" s="401"/>
      <c r="GVA1857" s="401"/>
      <c r="GVB1857" s="401"/>
      <c r="GVC1857" s="401"/>
      <c r="GVD1857" s="401"/>
      <c r="GVE1857" s="401"/>
      <c r="GVF1857" s="401"/>
      <c r="GVG1857" s="401"/>
      <c r="GVH1857" s="401"/>
      <c r="GVI1857" s="401"/>
      <c r="GVJ1857" s="401"/>
      <c r="GVK1857" s="401"/>
      <c r="GVL1857" s="401"/>
      <c r="GVM1857" s="401"/>
      <c r="GVN1857" s="401"/>
      <c r="GVO1857" s="401"/>
      <c r="GVP1857" s="401"/>
      <c r="GVQ1857" s="401"/>
      <c r="GVR1857" s="401"/>
      <c r="GVS1857" s="401"/>
      <c r="GVT1857" s="401"/>
      <c r="GVU1857" s="401"/>
      <c r="GVV1857" s="401"/>
      <c r="GVW1857" s="401"/>
      <c r="GVX1857" s="401"/>
      <c r="GVY1857" s="401"/>
      <c r="GVZ1857" s="401"/>
      <c r="GWA1857" s="401"/>
      <c r="GWB1857" s="401"/>
      <c r="GWC1857" s="401"/>
      <c r="GWD1857" s="401"/>
      <c r="GWE1857" s="401"/>
      <c r="GWF1857" s="401"/>
      <c r="GWG1857" s="401"/>
      <c r="GWH1857" s="401"/>
      <c r="GWI1857" s="401"/>
      <c r="GWJ1857" s="401"/>
      <c r="GWK1857" s="401"/>
      <c r="GWL1857" s="401"/>
      <c r="GWM1857" s="401"/>
      <c r="GWN1857" s="401"/>
      <c r="GWO1857" s="401"/>
      <c r="GWP1857" s="401"/>
      <c r="GWQ1857" s="401"/>
      <c r="GWR1857" s="401"/>
      <c r="GWS1857" s="401"/>
      <c r="GWT1857" s="401"/>
      <c r="GWU1857" s="401"/>
      <c r="GWV1857" s="401"/>
      <c r="GWW1857" s="401"/>
      <c r="GWX1857" s="401"/>
      <c r="GWY1857" s="401"/>
      <c r="GWZ1857" s="401"/>
      <c r="GXA1857" s="401"/>
      <c r="GXB1857" s="401"/>
      <c r="GXC1857" s="401"/>
      <c r="GXD1857" s="401"/>
      <c r="GXE1857" s="401"/>
      <c r="GXF1857" s="401"/>
      <c r="GXG1857" s="401"/>
      <c r="GXH1857" s="401"/>
      <c r="GXI1857" s="401"/>
      <c r="GXJ1857" s="401"/>
      <c r="GXK1857" s="401"/>
      <c r="GXL1857" s="401"/>
      <c r="GXM1857" s="401"/>
      <c r="GXN1857" s="401"/>
      <c r="GXO1857" s="401"/>
      <c r="GXP1857" s="401"/>
      <c r="GXQ1857" s="401"/>
      <c r="GXR1857" s="401"/>
      <c r="GXS1857" s="401"/>
      <c r="GXT1857" s="401"/>
      <c r="GXU1857" s="401"/>
      <c r="GXV1857" s="401"/>
      <c r="GXW1857" s="401"/>
      <c r="GXX1857" s="401"/>
      <c r="GXY1857" s="401"/>
      <c r="GXZ1857" s="401"/>
      <c r="GYA1857" s="401"/>
      <c r="GYB1857" s="401"/>
      <c r="GYC1857" s="401"/>
      <c r="GYD1857" s="401"/>
      <c r="GYE1857" s="401"/>
      <c r="GYF1857" s="401"/>
      <c r="GYG1857" s="401"/>
      <c r="GYH1857" s="401"/>
      <c r="GYI1857" s="401"/>
      <c r="GYJ1857" s="401"/>
      <c r="GYK1857" s="401"/>
      <c r="GYL1857" s="401"/>
      <c r="GYM1857" s="401"/>
      <c r="GYN1857" s="401"/>
      <c r="GYO1857" s="401"/>
      <c r="GYP1857" s="401"/>
      <c r="GYQ1857" s="401"/>
      <c r="GYR1857" s="401"/>
      <c r="GYS1857" s="401"/>
      <c r="GYT1857" s="401"/>
      <c r="GYU1857" s="401"/>
      <c r="GYV1857" s="401"/>
      <c r="GYW1857" s="401"/>
      <c r="GYX1857" s="401"/>
      <c r="GYY1857" s="401"/>
      <c r="GYZ1857" s="401"/>
      <c r="GZA1857" s="401"/>
      <c r="GZB1857" s="401"/>
      <c r="GZC1857" s="401"/>
      <c r="GZD1857" s="401"/>
      <c r="GZE1857" s="401"/>
      <c r="GZF1857" s="401"/>
      <c r="GZG1857" s="401"/>
      <c r="GZH1857" s="401"/>
      <c r="GZI1857" s="401"/>
      <c r="GZJ1857" s="401"/>
      <c r="GZK1857" s="401"/>
      <c r="GZL1857" s="401"/>
      <c r="GZM1857" s="401"/>
      <c r="GZN1857" s="401"/>
      <c r="GZO1857" s="401"/>
      <c r="GZP1857" s="401"/>
      <c r="GZQ1857" s="401"/>
      <c r="GZR1857" s="401"/>
      <c r="GZS1857" s="401"/>
      <c r="GZT1857" s="401"/>
      <c r="GZU1857" s="401"/>
      <c r="GZV1857" s="401"/>
      <c r="GZW1857" s="401"/>
      <c r="GZX1857" s="401"/>
      <c r="GZY1857" s="401"/>
      <c r="GZZ1857" s="401"/>
      <c r="HAA1857" s="401"/>
      <c r="HAB1857" s="401"/>
      <c r="HAC1857" s="401"/>
      <c r="HAD1857" s="401"/>
      <c r="HAE1857" s="401"/>
      <c r="HAF1857" s="401"/>
      <c r="HAG1857" s="401"/>
      <c r="HAH1857" s="401"/>
      <c r="HAI1857" s="401"/>
      <c r="HAJ1857" s="401"/>
      <c r="HAK1857" s="401"/>
      <c r="HAL1857" s="401"/>
      <c r="HAM1857" s="401"/>
      <c r="HAN1857" s="401"/>
      <c r="HAO1857" s="401"/>
      <c r="HAP1857" s="401"/>
      <c r="HAQ1857" s="401"/>
      <c r="HAR1857" s="401"/>
      <c r="HAS1857" s="401"/>
      <c r="HAT1857" s="401"/>
      <c r="HAU1857" s="401"/>
      <c r="HAV1857" s="401"/>
      <c r="HAW1857" s="401"/>
      <c r="HAX1857" s="401"/>
      <c r="HAY1857" s="401"/>
      <c r="HAZ1857" s="401"/>
      <c r="HBA1857" s="401"/>
      <c r="HBB1857" s="401"/>
      <c r="HBC1857" s="401"/>
      <c r="HBD1857" s="401"/>
      <c r="HBE1857" s="401"/>
      <c r="HBF1857" s="401"/>
      <c r="HBG1857" s="401"/>
      <c r="HBH1857" s="401"/>
      <c r="HBI1857" s="401"/>
      <c r="HBJ1857" s="401"/>
      <c r="HBK1857" s="401"/>
      <c r="HBL1857" s="401"/>
      <c r="HBM1857" s="401"/>
      <c r="HBN1857" s="401"/>
      <c r="HBO1857" s="401"/>
      <c r="HBP1857" s="401"/>
      <c r="HBQ1857" s="401"/>
      <c r="HBR1857" s="401"/>
      <c r="HBS1857" s="401"/>
      <c r="HBT1857" s="401"/>
      <c r="HBU1857" s="401"/>
      <c r="HBV1857" s="401"/>
      <c r="HBW1857" s="401"/>
      <c r="HBX1857" s="401"/>
      <c r="HBY1857" s="401"/>
      <c r="HBZ1857" s="401"/>
      <c r="HCA1857" s="401"/>
      <c r="HCB1857" s="401"/>
      <c r="HCC1857" s="401"/>
      <c r="HCD1857" s="401"/>
      <c r="HCE1857" s="401"/>
      <c r="HCF1857" s="401"/>
      <c r="HCG1857" s="401"/>
      <c r="HCH1857" s="401"/>
      <c r="HCI1857" s="401"/>
      <c r="HCJ1857" s="401"/>
      <c r="HCK1857" s="401"/>
      <c r="HCL1857" s="401"/>
      <c r="HCM1857" s="401"/>
      <c r="HCN1857" s="401"/>
      <c r="HCO1857" s="401"/>
      <c r="HCP1857" s="401"/>
      <c r="HCQ1857" s="401"/>
      <c r="HCR1857" s="401"/>
      <c r="HCS1857" s="401"/>
      <c r="HCT1857" s="401"/>
      <c r="HCU1857" s="401"/>
      <c r="HCV1857" s="401"/>
      <c r="HCW1857" s="401"/>
      <c r="HCX1857" s="401"/>
      <c r="HCY1857" s="401"/>
      <c r="HCZ1857" s="401"/>
      <c r="HDA1857" s="401"/>
      <c r="HDB1857" s="401"/>
      <c r="HDC1857" s="401"/>
      <c r="HDD1857" s="401"/>
      <c r="HDE1857" s="401"/>
      <c r="HDF1857" s="401"/>
      <c r="HDG1857" s="401"/>
      <c r="HDH1857" s="401"/>
      <c r="HDI1857" s="401"/>
      <c r="HDJ1857" s="401"/>
      <c r="HDK1857" s="401"/>
      <c r="HDL1857" s="401"/>
      <c r="HDM1857" s="401"/>
      <c r="HDN1857" s="401"/>
      <c r="HDO1857" s="401"/>
      <c r="HDP1857" s="401"/>
      <c r="HDQ1857" s="401"/>
      <c r="HDR1857" s="401"/>
      <c r="HDS1857" s="401"/>
      <c r="HDT1857" s="401"/>
      <c r="HDU1857" s="401"/>
      <c r="HDV1857" s="401"/>
      <c r="HDW1857" s="401"/>
      <c r="HDX1857" s="401"/>
      <c r="HDY1857" s="401"/>
      <c r="HDZ1857" s="401"/>
      <c r="HEA1857" s="401"/>
      <c r="HEB1857" s="401"/>
      <c r="HEC1857" s="401"/>
      <c r="HED1857" s="401"/>
      <c r="HEE1857" s="401"/>
      <c r="HEF1857" s="401"/>
      <c r="HEG1857" s="401"/>
      <c r="HEH1857" s="401"/>
      <c r="HEI1857" s="401"/>
      <c r="HEJ1857" s="401"/>
      <c r="HEK1857" s="401"/>
      <c r="HEL1857" s="401"/>
      <c r="HEM1857" s="401"/>
      <c r="HEN1857" s="401"/>
      <c r="HEO1857" s="401"/>
      <c r="HEP1857" s="401"/>
      <c r="HEQ1857" s="401"/>
      <c r="HER1857" s="401"/>
      <c r="HES1857" s="401"/>
      <c r="HET1857" s="401"/>
      <c r="HEU1857" s="401"/>
      <c r="HEV1857" s="401"/>
      <c r="HEW1857" s="401"/>
      <c r="HEX1857" s="401"/>
      <c r="HEY1857" s="401"/>
      <c r="HEZ1857" s="401"/>
      <c r="HFA1857" s="401"/>
      <c r="HFB1857" s="401"/>
      <c r="HFC1857" s="401"/>
      <c r="HFD1857" s="401"/>
      <c r="HFE1857" s="401"/>
      <c r="HFF1857" s="401"/>
      <c r="HFG1857" s="401"/>
      <c r="HFH1857" s="401"/>
      <c r="HFI1857" s="401"/>
      <c r="HFJ1857" s="401"/>
      <c r="HFK1857" s="401"/>
      <c r="HFL1857" s="401"/>
      <c r="HFM1857" s="401"/>
      <c r="HFN1857" s="401"/>
      <c r="HFO1857" s="401"/>
      <c r="HFP1857" s="401"/>
      <c r="HFQ1857" s="401"/>
      <c r="HFR1857" s="401"/>
      <c r="HFS1857" s="401"/>
      <c r="HFT1857" s="401"/>
      <c r="HFU1857" s="401"/>
      <c r="HFV1857" s="401"/>
      <c r="HFW1857" s="401"/>
      <c r="HFX1857" s="401"/>
      <c r="HFY1857" s="401"/>
      <c r="HFZ1857" s="401"/>
      <c r="HGA1857" s="401"/>
      <c r="HGB1857" s="401"/>
      <c r="HGC1857" s="401"/>
      <c r="HGD1857" s="401"/>
      <c r="HGE1857" s="401"/>
      <c r="HGF1857" s="401"/>
      <c r="HGG1857" s="401"/>
      <c r="HGH1857" s="401"/>
      <c r="HGI1857" s="401"/>
      <c r="HGJ1857" s="401"/>
      <c r="HGK1857" s="401"/>
      <c r="HGL1857" s="401"/>
      <c r="HGM1857" s="401"/>
      <c r="HGN1857" s="401"/>
      <c r="HGO1857" s="401"/>
      <c r="HGP1857" s="401"/>
      <c r="HGQ1857" s="401"/>
      <c r="HGR1857" s="401"/>
      <c r="HGS1857" s="401"/>
      <c r="HGT1857" s="401"/>
      <c r="HGU1857" s="401"/>
      <c r="HGV1857" s="401"/>
      <c r="HGW1857" s="401"/>
      <c r="HGX1857" s="401"/>
      <c r="HGY1857" s="401"/>
      <c r="HGZ1857" s="401"/>
      <c r="HHA1857" s="401"/>
      <c r="HHB1857" s="401"/>
      <c r="HHC1857" s="401"/>
      <c r="HHD1857" s="401"/>
      <c r="HHE1857" s="401"/>
      <c r="HHF1857" s="401"/>
      <c r="HHG1857" s="401"/>
      <c r="HHH1857" s="401"/>
      <c r="HHI1857" s="401"/>
      <c r="HHJ1857" s="401"/>
      <c r="HHK1857" s="401"/>
      <c r="HHL1857" s="401"/>
      <c r="HHM1857" s="401"/>
      <c r="HHN1857" s="401"/>
      <c r="HHO1857" s="401"/>
      <c r="HHP1857" s="401"/>
      <c r="HHQ1857" s="401"/>
      <c r="HHR1857" s="401"/>
      <c r="HHS1857" s="401"/>
      <c r="HHT1857" s="401"/>
      <c r="HHU1857" s="401"/>
      <c r="HHV1857" s="401"/>
      <c r="HHW1857" s="401"/>
      <c r="HHX1857" s="401"/>
      <c r="HHY1857" s="401"/>
      <c r="HHZ1857" s="401"/>
      <c r="HIA1857" s="401"/>
      <c r="HIB1857" s="401"/>
      <c r="HIC1857" s="401"/>
      <c r="HID1857" s="401"/>
      <c r="HIE1857" s="401"/>
      <c r="HIF1857" s="401"/>
      <c r="HIG1857" s="401"/>
      <c r="HIH1857" s="401"/>
      <c r="HII1857" s="401"/>
      <c r="HIJ1857" s="401"/>
      <c r="HIK1857" s="401"/>
      <c r="HIL1857" s="401"/>
      <c r="HIM1857" s="401"/>
      <c r="HIN1857" s="401"/>
      <c r="HIO1857" s="401"/>
      <c r="HIP1857" s="401"/>
      <c r="HIQ1857" s="401"/>
      <c r="HIR1857" s="401"/>
      <c r="HIS1857" s="401"/>
      <c r="HIT1857" s="401"/>
      <c r="HIU1857" s="401"/>
      <c r="HIV1857" s="401"/>
      <c r="HIW1857" s="401"/>
      <c r="HIX1857" s="401"/>
      <c r="HIY1857" s="401"/>
      <c r="HIZ1857" s="401"/>
      <c r="HJA1857" s="401"/>
      <c r="HJB1857" s="401"/>
      <c r="HJC1857" s="401"/>
      <c r="HJD1857" s="401"/>
      <c r="HJE1857" s="401"/>
      <c r="HJF1857" s="401"/>
      <c r="HJG1857" s="401"/>
      <c r="HJH1857" s="401"/>
      <c r="HJI1857" s="401"/>
      <c r="HJJ1857" s="401"/>
      <c r="HJK1857" s="401"/>
      <c r="HJL1857" s="401"/>
      <c r="HJM1857" s="401"/>
      <c r="HJN1857" s="401"/>
      <c r="HJO1857" s="401"/>
      <c r="HJP1857" s="401"/>
      <c r="HJQ1857" s="401"/>
      <c r="HJR1857" s="401"/>
      <c r="HJS1857" s="401"/>
      <c r="HJT1857" s="401"/>
      <c r="HJU1857" s="401"/>
      <c r="HJV1857" s="401"/>
      <c r="HJW1857" s="401"/>
      <c r="HJX1857" s="401"/>
      <c r="HJY1857" s="401"/>
      <c r="HJZ1857" s="401"/>
      <c r="HKA1857" s="401"/>
      <c r="HKB1857" s="401"/>
      <c r="HKC1857" s="401"/>
      <c r="HKD1857" s="401"/>
      <c r="HKE1857" s="401"/>
      <c r="HKF1857" s="401"/>
      <c r="HKG1857" s="401"/>
      <c r="HKH1857" s="401"/>
      <c r="HKI1857" s="401"/>
      <c r="HKJ1857" s="401"/>
      <c r="HKK1857" s="401"/>
      <c r="HKL1857" s="401"/>
      <c r="HKM1857" s="401"/>
      <c r="HKN1857" s="401"/>
      <c r="HKO1857" s="401"/>
      <c r="HKP1857" s="401"/>
      <c r="HKQ1857" s="401"/>
      <c r="HKR1857" s="401"/>
      <c r="HKS1857" s="401"/>
      <c r="HKT1857" s="401"/>
      <c r="HKU1857" s="401"/>
      <c r="HKV1857" s="401"/>
      <c r="HKW1857" s="401"/>
      <c r="HKX1857" s="401"/>
      <c r="HKY1857" s="401"/>
      <c r="HKZ1857" s="401"/>
      <c r="HLA1857" s="401"/>
      <c r="HLB1857" s="401"/>
      <c r="HLC1857" s="401"/>
      <c r="HLD1857" s="401"/>
      <c r="HLE1857" s="401"/>
      <c r="HLF1857" s="401"/>
      <c r="HLG1857" s="401"/>
      <c r="HLH1857" s="401"/>
      <c r="HLI1857" s="401"/>
      <c r="HLJ1857" s="401"/>
      <c r="HLK1857" s="401"/>
      <c r="HLL1857" s="401"/>
      <c r="HLM1857" s="401"/>
      <c r="HLN1857" s="401"/>
      <c r="HLO1857" s="401"/>
      <c r="HLP1857" s="401"/>
      <c r="HLQ1857" s="401"/>
      <c r="HLR1857" s="401"/>
      <c r="HLS1857" s="401"/>
      <c r="HLT1857" s="401"/>
      <c r="HLU1857" s="401"/>
      <c r="HLV1857" s="401"/>
      <c r="HLW1857" s="401"/>
      <c r="HLX1857" s="401"/>
      <c r="HLY1857" s="401"/>
      <c r="HLZ1857" s="401"/>
      <c r="HMA1857" s="401"/>
      <c r="HMB1857" s="401"/>
      <c r="HMC1857" s="401"/>
      <c r="HMD1857" s="401"/>
      <c r="HME1857" s="401"/>
      <c r="HMF1857" s="401"/>
      <c r="HMG1857" s="401"/>
      <c r="HMH1857" s="401"/>
      <c r="HMI1857" s="401"/>
      <c r="HMJ1857" s="401"/>
      <c r="HMK1857" s="401"/>
      <c r="HML1857" s="401"/>
      <c r="HMM1857" s="401"/>
      <c r="HMN1857" s="401"/>
      <c r="HMO1857" s="401"/>
      <c r="HMP1857" s="401"/>
      <c r="HMQ1857" s="401"/>
      <c r="HMR1857" s="401"/>
      <c r="HMS1857" s="401"/>
      <c r="HMT1857" s="401"/>
      <c r="HMU1857" s="401"/>
      <c r="HMV1857" s="401"/>
      <c r="HMW1857" s="401"/>
      <c r="HMX1857" s="401"/>
      <c r="HMY1857" s="401"/>
      <c r="HMZ1857" s="401"/>
      <c r="HNA1857" s="401"/>
      <c r="HNB1857" s="401"/>
      <c r="HNC1857" s="401"/>
      <c r="HND1857" s="401"/>
      <c r="HNE1857" s="401"/>
      <c r="HNF1857" s="401"/>
      <c r="HNG1857" s="401"/>
      <c r="HNH1857" s="401"/>
      <c r="HNI1857" s="401"/>
      <c r="HNJ1857" s="401"/>
      <c r="HNK1857" s="401"/>
      <c r="HNL1857" s="401"/>
      <c r="HNM1857" s="401"/>
      <c r="HNN1857" s="401"/>
      <c r="HNO1857" s="401"/>
      <c r="HNP1857" s="401"/>
      <c r="HNQ1857" s="401"/>
      <c r="HNR1857" s="401"/>
      <c r="HNS1857" s="401"/>
      <c r="HNT1857" s="401"/>
      <c r="HNU1857" s="401"/>
      <c r="HNV1857" s="401"/>
      <c r="HNW1857" s="401"/>
      <c r="HNX1857" s="401"/>
      <c r="HNY1857" s="401"/>
      <c r="HNZ1857" s="401"/>
      <c r="HOA1857" s="401"/>
      <c r="HOB1857" s="401"/>
      <c r="HOC1857" s="401"/>
      <c r="HOD1857" s="401"/>
      <c r="HOE1857" s="401"/>
      <c r="HOF1857" s="401"/>
      <c r="HOG1857" s="401"/>
      <c r="HOH1857" s="401"/>
      <c r="HOI1857" s="401"/>
      <c r="HOJ1857" s="401"/>
      <c r="HOK1857" s="401"/>
      <c r="HOL1857" s="401"/>
      <c r="HOM1857" s="401"/>
      <c r="HON1857" s="401"/>
      <c r="HOO1857" s="401"/>
      <c r="HOP1857" s="401"/>
      <c r="HOQ1857" s="401"/>
      <c r="HOR1857" s="401"/>
      <c r="HOS1857" s="401"/>
      <c r="HOT1857" s="401"/>
      <c r="HOU1857" s="401"/>
      <c r="HOV1857" s="401"/>
      <c r="HOW1857" s="401"/>
      <c r="HOX1857" s="401"/>
      <c r="HOY1857" s="401"/>
      <c r="HOZ1857" s="401"/>
      <c r="HPA1857" s="401"/>
      <c r="HPB1857" s="401"/>
      <c r="HPC1857" s="401"/>
      <c r="HPD1857" s="401"/>
      <c r="HPE1857" s="401"/>
      <c r="HPF1857" s="401"/>
      <c r="HPG1857" s="401"/>
      <c r="HPH1857" s="401"/>
      <c r="HPI1857" s="401"/>
      <c r="HPJ1857" s="401"/>
      <c r="HPK1857" s="401"/>
      <c r="HPL1857" s="401"/>
      <c r="HPM1857" s="401"/>
      <c r="HPN1857" s="401"/>
      <c r="HPO1857" s="401"/>
      <c r="HPP1857" s="401"/>
      <c r="HPQ1857" s="401"/>
      <c r="HPR1857" s="401"/>
      <c r="HPS1857" s="401"/>
      <c r="HPT1857" s="401"/>
      <c r="HPU1857" s="401"/>
      <c r="HPV1857" s="401"/>
      <c r="HPW1857" s="401"/>
      <c r="HPX1857" s="401"/>
      <c r="HPY1857" s="401"/>
      <c r="HPZ1857" s="401"/>
      <c r="HQA1857" s="401"/>
      <c r="HQB1857" s="401"/>
      <c r="HQC1857" s="401"/>
      <c r="HQD1857" s="401"/>
      <c r="HQE1857" s="401"/>
      <c r="HQF1857" s="401"/>
      <c r="HQG1857" s="401"/>
      <c r="HQH1857" s="401"/>
      <c r="HQI1857" s="401"/>
      <c r="HQJ1857" s="401"/>
      <c r="HQK1857" s="401"/>
      <c r="HQL1857" s="401"/>
      <c r="HQM1857" s="401"/>
      <c r="HQN1857" s="401"/>
      <c r="HQO1857" s="401"/>
      <c r="HQP1857" s="401"/>
      <c r="HQQ1857" s="401"/>
      <c r="HQR1857" s="401"/>
      <c r="HQS1857" s="401"/>
      <c r="HQT1857" s="401"/>
      <c r="HQU1857" s="401"/>
      <c r="HQV1857" s="401"/>
      <c r="HQW1857" s="401"/>
      <c r="HQX1857" s="401"/>
      <c r="HQY1857" s="401"/>
      <c r="HQZ1857" s="401"/>
      <c r="HRA1857" s="401"/>
      <c r="HRB1857" s="401"/>
      <c r="HRC1857" s="401"/>
      <c r="HRD1857" s="401"/>
      <c r="HRE1857" s="401"/>
      <c r="HRF1857" s="401"/>
      <c r="HRG1857" s="401"/>
      <c r="HRH1857" s="401"/>
      <c r="HRI1857" s="401"/>
      <c r="HRJ1857" s="401"/>
      <c r="HRK1857" s="401"/>
      <c r="HRL1857" s="401"/>
      <c r="HRM1857" s="401"/>
      <c r="HRN1857" s="401"/>
      <c r="HRO1857" s="401"/>
      <c r="HRP1857" s="401"/>
      <c r="HRQ1857" s="401"/>
      <c r="HRR1857" s="401"/>
      <c r="HRS1857" s="401"/>
      <c r="HRT1857" s="401"/>
      <c r="HRU1857" s="401"/>
      <c r="HRV1857" s="401"/>
      <c r="HRW1857" s="401"/>
      <c r="HRX1857" s="401"/>
      <c r="HRY1857" s="401"/>
      <c r="HRZ1857" s="401"/>
      <c r="HSA1857" s="401"/>
      <c r="HSB1857" s="401"/>
      <c r="HSC1857" s="401"/>
      <c r="HSD1857" s="401"/>
      <c r="HSE1857" s="401"/>
      <c r="HSF1857" s="401"/>
      <c r="HSG1857" s="401"/>
      <c r="HSH1857" s="401"/>
      <c r="HSI1857" s="401"/>
      <c r="HSJ1857" s="401"/>
      <c r="HSK1857" s="401"/>
      <c r="HSL1857" s="401"/>
      <c r="HSM1857" s="401"/>
      <c r="HSN1857" s="401"/>
      <c r="HSO1857" s="401"/>
      <c r="HSP1857" s="401"/>
      <c r="HSQ1857" s="401"/>
      <c r="HSR1857" s="401"/>
      <c r="HSS1857" s="401"/>
      <c r="HST1857" s="401"/>
      <c r="HSU1857" s="401"/>
      <c r="HSV1857" s="401"/>
      <c r="HSW1857" s="401"/>
      <c r="HSX1857" s="401"/>
      <c r="HSY1857" s="401"/>
      <c r="HSZ1857" s="401"/>
      <c r="HTA1857" s="401"/>
      <c r="HTB1857" s="401"/>
      <c r="HTC1857" s="401"/>
      <c r="HTD1857" s="401"/>
      <c r="HTE1857" s="401"/>
      <c r="HTF1857" s="401"/>
      <c r="HTG1857" s="401"/>
      <c r="HTH1857" s="401"/>
      <c r="HTI1857" s="401"/>
      <c r="HTJ1857" s="401"/>
      <c r="HTK1857" s="401"/>
      <c r="HTL1857" s="401"/>
      <c r="HTM1857" s="401"/>
      <c r="HTN1857" s="401"/>
      <c r="HTO1857" s="401"/>
      <c r="HTP1857" s="401"/>
      <c r="HTQ1857" s="401"/>
      <c r="HTR1857" s="401"/>
      <c r="HTS1857" s="401"/>
      <c r="HTT1857" s="401"/>
      <c r="HTU1857" s="401"/>
      <c r="HTV1857" s="401"/>
      <c r="HTW1857" s="401"/>
      <c r="HTX1857" s="401"/>
      <c r="HTY1857" s="401"/>
      <c r="HTZ1857" s="401"/>
      <c r="HUA1857" s="401"/>
      <c r="HUB1857" s="401"/>
      <c r="HUC1857" s="401"/>
      <c r="HUD1857" s="401"/>
      <c r="HUE1857" s="401"/>
      <c r="HUF1857" s="401"/>
      <c r="HUG1857" s="401"/>
      <c r="HUH1857" s="401"/>
      <c r="HUI1857" s="401"/>
      <c r="HUJ1857" s="401"/>
      <c r="HUK1857" s="401"/>
      <c r="HUL1857" s="401"/>
      <c r="HUM1857" s="401"/>
      <c r="HUN1857" s="401"/>
      <c r="HUO1857" s="401"/>
      <c r="HUP1857" s="401"/>
      <c r="HUQ1857" s="401"/>
      <c r="HUR1857" s="401"/>
      <c r="HUS1857" s="401"/>
      <c r="HUT1857" s="401"/>
      <c r="HUU1857" s="401"/>
      <c r="HUV1857" s="401"/>
      <c r="HUW1857" s="401"/>
      <c r="HUX1857" s="401"/>
      <c r="HUY1857" s="401"/>
      <c r="HUZ1857" s="401"/>
      <c r="HVA1857" s="401"/>
      <c r="HVB1857" s="401"/>
      <c r="HVC1857" s="401"/>
      <c r="HVD1857" s="401"/>
      <c r="HVE1857" s="401"/>
      <c r="HVF1857" s="401"/>
      <c r="HVG1857" s="401"/>
      <c r="HVH1857" s="401"/>
      <c r="HVI1857" s="401"/>
      <c r="HVJ1857" s="401"/>
      <c r="HVK1857" s="401"/>
      <c r="HVL1857" s="401"/>
      <c r="HVM1857" s="401"/>
      <c r="HVN1857" s="401"/>
      <c r="HVO1857" s="401"/>
      <c r="HVP1857" s="401"/>
      <c r="HVQ1857" s="401"/>
      <c r="HVR1857" s="401"/>
      <c r="HVS1857" s="401"/>
      <c r="HVT1857" s="401"/>
      <c r="HVU1857" s="401"/>
      <c r="HVV1857" s="401"/>
      <c r="HVW1857" s="401"/>
      <c r="HVX1857" s="401"/>
      <c r="HVY1857" s="401"/>
      <c r="HVZ1857" s="401"/>
      <c r="HWA1857" s="401"/>
      <c r="HWB1857" s="401"/>
      <c r="HWC1857" s="401"/>
      <c r="HWD1857" s="401"/>
      <c r="HWE1857" s="401"/>
      <c r="HWF1857" s="401"/>
      <c r="HWG1857" s="401"/>
      <c r="HWH1857" s="401"/>
      <c r="HWI1857" s="401"/>
      <c r="HWJ1857" s="401"/>
      <c r="HWK1857" s="401"/>
      <c r="HWL1857" s="401"/>
      <c r="HWM1857" s="401"/>
      <c r="HWN1857" s="401"/>
      <c r="HWO1857" s="401"/>
      <c r="HWP1857" s="401"/>
      <c r="HWQ1857" s="401"/>
      <c r="HWR1857" s="401"/>
      <c r="HWS1857" s="401"/>
      <c r="HWT1857" s="401"/>
      <c r="HWU1857" s="401"/>
      <c r="HWV1857" s="401"/>
      <c r="HWW1857" s="401"/>
      <c r="HWX1857" s="401"/>
      <c r="HWY1857" s="401"/>
      <c r="HWZ1857" s="401"/>
      <c r="HXA1857" s="401"/>
      <c r="HXB1857" s="401"/>
      <c r="HXC1857" s="401"/>
      <c r="HXD1857" s="401"/>
      <c r="HXE1857" s="401"/>
      <c r="HXF1857" s="401"/>
      <c r="HXG1857" s="401"/>
      <c r="HXH1857" s="401"/>
      <c r="HXI1857" s="401"/>
      <c r="HXJ1857" s="401"/>
      <c r="HXK1857" s="401"/>
      <c r="HXL1857" s="401"/>
      <c r="HXM1857" s="401"/>
      <c r="HXN1857" s="401"/>
      <c r="HXO1857" s="401"/>
      <c r="HXP1857" s="401"/>
      <c r="HXQ1857" s="401"/>
      <c r="HXR1857" s="401"/>
      <c r="HXS1857" s="401"/>
      <c r="HXT1857" s="401"/>
      <c r="HXU1857" s="401"/>
      <c r="HXV1857" s="401"/>
      <c r="HXW1857" s="401"/>
      <c r="HXX1857" s="401"/>
      <c r="HXY1857" s="401"/>
      <c r="HXZ1857" s="401"/>
      <c r="HYA1857" s="401"/>
      <c r="HYB1857" s="401"/>
      <c r="HYC1857" s="401"/>
      <c r="HYD1857" s="401"/>
      <c r="HYE1857" s="401"/>
      <c r="HYF1857" s="401"/>
      <c r="HYG1857" s="401"/>
      <c r="HYH1857" s="401"/>
      <c r="HYI1857" s="401"/>
      <c r="HYJ1857" s="401"/>
      <c r="HYK1857" s="401"/>
      <c r="HYL1857" s="401"/>
      <c r="HYM1857" s="401"/>
      <c r="HYN1857" s="401"/>
      <c r="HYO1857" s="401"/>
      <c r="HYP1857" s="401"/>
      <c r="HYQ1857" s="401"/>
      <c r="HYR1857" s="401"/>
      <c r="HYS1857" s="401"/>
      <c r="HYT1857" s="401"/>
      <c r="HYU1857" s="401"/>
      <c r="HYV1857" s="401"/>
      <c r="HYW1857" s="401"/>
      <c r="HYX1857" s="401"/>
      <c r="HYY1857" s="401"/>
      <c r="HYZ1857" s="401"/>
      <c r="HZA1857" s="401"/>
      <c r="HZB1857" s="401"/>
      <c r="HZC1857" s="401"/>
      <c r="HZD1857" s="401"/>
      <c r="HZE1857" s="401"/>
      <c r="HZF1857" s="401"/>
      <c r="HZG1857" s="401"/>
      <c r="HZH1857" s="401"/>
      <c r="HZI1857" s="401"/>
      <c r="HZJ1857" s="401"/>
      <c r="HZK1857" s="401"/>
      <c r="HZL1857" s="401"/>
      <c r="HZM1857" s="401"/>
      <c r="HZN1857" s="401"/>
      <c r="HZO1857" s="401"/>
      <c r="HZP1857" s="401"/>
      <c r="HZQ1857" s="401"/>
      <c r="HZR1857" s="401"/>
      <c r="HZS1857" s="401"/>
      <c r="HZT1857" s="401"/>
      <c r="HZU1857" s="401"/>
      <c r="HZV1857" s="401"/>
      <c r="HZW1857" s="401"/>
      <c r="HZX1857" s="401"/>
      <c r="HZY1857" s="401"/>
      <c r="HZZ1857" s="401"/>
      <c r="IAA1857" s="401"/>
      <c r="IAB1857" s="401"/>
      <c r="IAC1857" s="401"/>
      <c r="IAD1857" s="401"/>
      <c r="IAE1857" s="401"/>
      <c r="IAF1857" s="401"/>
      <c r="IAG1857" s="401"/>
      <c r="IAH1857" s="401"/>
      <c r="IAI1857" s="401"/>
      <c r="IAJ1857" s="401"/>
      <c r="IAK1857" s="401"/>
      <c r="IAL1857" s="401"/>
      <c r="IAM1857" s="401"/>
      <c r="IAN1857" s="401"/>
      <c r="IAO1857" s="401"/>
      <c r="IAP1857" s="401"/>
      <c r="IAQ1857" s="401"/>
      <c r="IAR1857" s="401"/>
      <c r="IAS1857" s="401"/>
      <c r="IAT1857" s="401"/>
      <c r="IAU1857" s="401"/>
      <c r="IAV1857" s="401"/>
      <c r="IAW1857" s="401"/>
      <c r="IAX1857" s="401"/>
      <c r="IAY1857" s="401"/>
      <c r="IAZ1857" s="401"/>
      <c r="IBA1857" s="401"/>
      <c r="IBB1857" s="401"/>
      <c r="IBC1857" s="401"/>
      <c r="IBD1857" s="401"/>
      <c r="IBE1857" s="401"/>
      <c r="IBF1857" s="401"/>
      <c r="IBG1857" s="401"/>
      <c r="IBH1857" s="401"/>
      <c r="IBI1857" s="401"/>
      <c r="IBJ1857" s="401"/>
      <c r="IBK1857" s="401"/>
      <c r="IBL1857" s="401"/>
      <c r="IBM1857" s="401"/>
      <c r="IBN1857" s="401"/>
      <c r="IBO1857" s="401"/>
      <c r="IBP1857" s="401"/>
      <c r="IBQ1857" s="401"/>
      <c r="IBR1857" s="401"/>
      <c r="IBS1857" s="401"/>
      <c r="IBT1857" s="401"/>
      <c r="IBU1857" s="401"/>
      <c r="IBV1857" s="401"/>
      <c r="IBW1857" s="401"/>
      <c r="IBX1857" s="401"/>
      <c r="IBY1857" s="401"/>
      <c r="IBZ1857" s="401"/>
      <c r="ICA1857" s="401"/>
      <c r="ICB1857" s="401"/>
      <c r="ICC1857" s="401"/>
      <c r="ICD1857" s="401"/>
      <c r="ICE1857" s="401"/>
      <c r="ICF1857" s="401"/>
      <c r="ICG1857" s="401"/>
      <c r="ICH1857" s="401"/>
      <c r="ICI1857" s="401"/>
      <c r="ICJ1857" s="401"/>
      <c r="ICK1857" s="401"/>
      <c r="ICL1857" s="401"/>
      <c r="ICM1857" s="401"/>
      <c r="ICN1857" s="401"/>
      <c r="ICO1857" s="401"/>
      <c r="ICP1857" s="401"/>
      <c r="ICQ1857" s="401"/>
      <c r="ICR1857" s="401"/>
      <c r="ICS1857" s="401"/>
      <c r="ICT1857" s="401"/>
      <c r="ICU1857" s="401"/>
      <c r="ICV1857" s="401"/>
      <c r="ICW1857" s="401"/>
      <c r="ICX1857" s="401"/>
      <c r="ICY1857" s="401"/>
      <c r="ICZ1857" s="401"/>
      <c r="IDA1857" s="401"/>
      <c r="IDB1857" s="401"/>
      <c r="IDC1857" s="401"/>
      <c r="IDD1857" s="401"/>
      <c r="IDE1857" s="401"/>
      <c r="IDF1857" s="401"/>
      <c r="IDG1857" s="401"/>
      <c r="IDH1857" s="401"/>
      <c r="IDI1857" s="401"/>
      <c r="IDJ1857" s="401"/>
      <c r="IDK1857" s="401"/>
      <c r="IDL1857" s="401"/>
      <c r="IDM1857" s="401"/>
      <c r="IDN1857" s="401"/>
      <c r="IDO1857" s="401"/>
      <c r="IDP1857" s="401"/>
      <c r="IDQ1857" s="401"/>
      <c r="IDR1857" s="401"/>
      <c r="IDS1857" s="401"/>
      <c r="IDT1857" s="401"/>
      <c r="IDU1857" s="401"/>
      <c r="IDV1857" s="401"/>
      <c r="IDW1857" s="401"/>
      <c r="IDX1857" s="401"/>
      <c r="IDY1857" s="401"/>
      <c r="IDZ1857" s="401"/>
      <c r="IEA1857" s="401"/>
      <c r="IEB1857" s="401"/>
      <c r="IEC1857" s="401"/>
      <c r="IED1857" s="401"/>
      <c r="IEE1857" s="401"/>
      <c r="IEF1857" s="401"/>
      <c r="IEG1857" s="401"/>
      <c r="IEH1857" s="401"/>
      <c r="IEI1857" s="401"/>
      <c r="IEJ1857" s="401"/>
      <c r="IEK1857" s="401"/>
      <c r="IEL1857" s="401"/>
      <c r="IEM1857" s="401"/>
      <c r="IEN1857" s="401"/>
      <c r="IEO1857" s="401"/>
      <c r="IEP1857" s="401"/>
      <c r="IEQ1857" s="401"/>
      <c r="IER1857" s="401"/>
      <c r="IES1857" s="401"/>
      <c r="IET1857" s="401"/>
      <c r="IEU1857" s="401"/>
      <c r="IEV1857" s="401"/>
      <c r="IEW1857" s="401"/>
      <c r="IEX1857" s="401"/>
      <c r="IEY1857" s="401"/>
      <c r="IEZ1857" s="401"/>
      <c r="IFA1857" s="401"/>
      <c r="IFB1857" s="401"/>
      <c r="IFC1857" s="401"/>
      <c r="IFD1857" s="401"/>
      <c r="IFE1857" s="401"/>
      <c r="IFF1857" s="401"/>
      <c r="IFG1857" s="401"/>
      <c r="IFH1857" s="401"/>
      <c r="IFI1857" s="401"/>
      <c r="IFJ1857" s="401"/>
      <c r="IFK1857" s="401"/>
      <c r="IFL1857" s="401"/>
      <c r="IFM1857" s="401"/>
      <c r="IFN1857" s="401"/>
      <c r="IFO1857" s="401"/>
      <c r="IFP1857" s="401"/>
      <c r="IFQ1857" s="401"/>
      <c r="IFR1857" s="401"/>
      <c r="IFS1857" s="401"/>
      <c r="IFT1857" s="401"/>
      <c r="IFU1857" s="401"/>
      <c r="IFV1857" s="401"/>
      <c r="IFW1857" s="401"/>
      <c r="IFX1857" s="401"/>
      <c r="IFY1857" s="401"/>
      <c r="IFZ1857" s="401"/>
      <c r="IGA1857" s="401"/>
      <c r="IGB1857" s="401"/>
      <c r="IGC1857" s="401"/>
      <c r="IGD1857" s="401"/>
      <c r="IGE1857" s="401"/>
      <c r="IGF1857" s="401"/>
      <c r="IGG1857" s="401"/>
      <c r="IGH1857" s="401"/>
      <c r="IGI1857" s="401"/>
      <c r="IGJ1857" s="401"/>
      <c r="IGK1857" s="401"/>
      <c r="IGL1857" s="401"/>
      <c r="IGM1857" s="401"/>
      <c r="IGN1857" s="401"/>
      <c r="IGO1857" s="401"/>
      <c r="IGP1857" s="401"/>
      <c r="IGQ1857" s="401"/>
      <c r="IGR1857" s="401"/>
      <c r="IGS1857" s="401"/>
      <c r="IGT1857" s="401"/>
      <c r="IGU1857" s="401"/>
      <c r="IGV1857" s="401"/>
      <c r="IGW1857" s="401"/>
      <c r="IGX1857" s="401"/>
      <c r="IGY1857" s="401"/>
      <c r="IGZ1857" s="401"/>
      <c r="IHA1857" s="401"/>
      <c r="IHB1857" s="401"/>
      <c r="IHC1857" s="401"/>
      <c r="IHD1857" s="401"/>
      <c r="IHE1857" s="401"/>
      <c r="IHF1857" s="401"/>
      <c r="IHG1857" s="401"/>
      <c r="IHH1857" s="401"/>
      <c r="IHI1857" s="401"/>
      <c r="IHJ1857" s="401"/>
      <c r="IHK1857" s="401"/>
      <c r="IHL1857" s="401"/>
      <c r="IHM1857" s="401"/>
      <c r="IHN1857" s="401"/>
      <c r="IHO1857" s="401"/>
      <c r="IHP1857" s="401"/>
      <c r="IHQ1857" s="401"/>
      <c r="IHR1857" s="401"/>
      <c r="IHS1857" s="401"/>
      <c r="IHT1857" s="401"/>
      <c r="IHU1857" s="401"/>
      <c r="IHV1857" s="401"/>
      <c r="IHW1857" s="401"/>
      <c r="IHX1857" s="401"/>
      <c r="IHY1857" s="401"/>
      <c r="IHZ1857" s="401"/>
      <c r="IIA1857" s="401"/>
      <c r="IIB1857" s="401"/>
      <c r="IIC1857" s="401"/>
      <c r="IID1857" s="401"/>
      <c r="IIE1857" s="401"/>
      <c r="IIF1857" s="401"/>
      <c r="IIG1857" s="401"/>
      <c r="IIH1857" s="401"/>
      <c r="III1857" s="401"/>
      <c r="IIJ1857" s="401"/>
      <c r="IIK1857" s="401"/>
      <c r="IIL1857" s="401"/>
      <c r="IIM1857" s="401"/>
      <c r="IIN1857" s="401"/>
      <c r="IIO1857" s="401"/>
      <c r="IIP1857" s="401"/>
      <c r="IIQ1857" s="401"/>
      <c r="IIR1857" s="401"/>
      <c r="IIS1857" s="401"/>
      <c r="IIT1857" s="401"/>
      <c r="IIU1857" s="401"/>
      <c r="IIV1857" s="401"/>
      <c r="IIW1857" s="401"/>
      <c r="IIX1857" s="401"/>
      <c r="IIY1857" s="401"/>
      <c r="IIZ1857" s="401"/>
      <c r="IJA1857" s="401"/>
      <c r="IJB1857" s="401"/>
      <c r="IJC1857" s="401"/>
      <c r="IJD1857" s="401"/>
      <c r="IJE1857" s="401"/>
      <c r="IJF1857" s="401"/>
      <c r="IJG1857" s="401"/>
      <c r="IJH1857" s="401"/>
      <c r="IJI1857" s="401"/>
      <c r="IJJ1857" s="401"/>
      <c r="IJK1857" s="401"/>
      <c r="IJL1857" s="401"/>
      <c r="IJM1857" s="401"/>
      <c r="IJN1857" s="401"/>
      <c r="IJO1857" s="401"/>
      <c r="IJP1857" s="401"/>
      <c r="IJQ1857" s="401"/>
      <c r="IJR1857" s="401"/>
      <c r="IJS1857" s="401"/>
      <c r="IJT1857" s="401"/>
      <c r="IJU1857" s="401"/>
      <c r="IJV1857" s="401"/>
      <c r="IJW1857" s="401"/>
      <c r="IJX1857" s="401"/>
      <c r="IJY1857" s="401"/>
      <c r="IJZ1857" s="401"/>
      <c r="IKA1857" s="401"/>
      <c r="IKB1857" s="401"/>
      <c r="IKC1857" s="401"/>
      <c r="IKD1857" s="401"/>
      <c r="IKE1857" s="401"/>
      <c r="IKF1857" s="401"/>
      <c r="IKG1857" s="401"/>
      <c r="IKH1857" s="401"/>
      <c r="IKI1857" s="401"/>
      <c r="IKJ1857" s="401"/>
      <c r="IKK1857" s="401"/>
      <c r="IKL1857" s="401"/>
      <c r="IKM1857" s="401"/>
      <c r="IKN1857" s="401"/>
      <c r="IKO1857" s="401"/>
      <c r="IKP1857" s="401"/>
      <c r="IKQ1857" s="401"/>
      <c r="IKR1857" s="401"/>
      <c r="IKS1857" s="401"/>
      <c r="IKT1857" s="401"/>
      <c r="IKU1857" s="401"/>
      <c r="IKV1857" s="401"/>
      <c r="IKW1857" s="401"/>
      <c r="IKX1857" s="401"/>
      <c r="IKY1857" s="401"/>
      <c r="IKZ1857" s="401"/>
      <c r="ILA1857" s="401"/>
      <c r="ILB1857" s="401"/>
      <c r="ILC1857" s="401"/>
      <c r="ILD1857" s="401"/>
      <c r="ILE1857" s="401"/>
      <c r="ILF1857" s="401"/>
      <c r="ILG1857" s="401"/>
      <c r="ILH1857" s="401"/>
      <c r="ILI1857" s="401"/>
      <c r="ILJ1857" s="401"/>
      <c r="ILK1857" s="401"/>
      <c r="ILL1857" s="401"/>
      <c r="ILM1857" s="401"/>
      <c r="ILN1857" s="401"/>
      <c r="ILO1857" s="401"/>
      <c r="ILP1857" s="401"/>
      <c r="ILQ1857" s="401"/>
      <c r="ILR1857" s="401"/>
      <c r="ILS1857" s="401"/>
      <c r="ILT1857" s="401"/>
      <c r="ILU1857" s="401"/>
      <c r="ILV1857" s="401"/>
      <c r="ILW1857" s="401"/>
      <c r="ILX1857" s="401"/>
      <c r="ILY1857" s="401"/>
      <c r="ILZ1857" s="401"/>
      <c r="IMA1857" s="401"/>
      <c r="IMB1857" s="401"/>
      <c r="IMC1857" s="401"/>
      <c r="IMD1857" s="401"/>
      <c r="IME1857" s="401"/>
      <c r="IMF1857" s="401"/>
      <c r="IMG1857" s="401"/>
      <c r="IMH1857" s="401"/>
      <c r="IMI1857" s="401"/>
      <c r="IMJ1857" s="401"/>
      <c r="IMK1857" s="401"/>
      <c r="IML1857" s="401"/>
      <c r="IMM1857" s="401"/>
      <c r="IMN1857" s="401"/>
      <c r="IMO1857" s="401"/>
      <c r="IMP1857" s="401"/>
      <c r="IMQ1857" s="401"/>
      <c r="IMR1857" s="401"/>
      <c r="IMS1857" s="401"/>
      <c r="IMT1857" s="401"/>
      <c r="IMU1857" s="401"/>
      <c r="IMV1857" s="401"/>
      <c r="IMW1857" s="401"/>
      <c r="IMX1857" s="401"/>
      <c r="IMY1857" s="401"/>
      <c r="IMZ1857" s="401"/>
      <c r="INA1857" s="401"/>
      <c r="INB1857" s="401"/>
      <c r="INC1857" s="401"/>
      <c r="IND1857" s="401"/>
      <c r="INE1857" s="401"/>
      <c r="INF1857" s="401"/>
      <c r="ING1857" s="401"/>
      <c r="INH1857" s="401"/>
      <c r="INI1857" s="401"/>
      <c r="INJ1857" s="401"/>
      <c r="INK1857" s="401"/>
      <c r="INL1857" s="401"/>
      <c r="INM1857" s="401"/>
      <c r="INN1857" s="401"/>
      <c r="INO1857" s="401"/>
      <c r="INP1857" s="401"/>
      <c r="INQ1857" s="401"/>
      <c r="INR1857" s="401"/>
      <c r="INS1857" s="401"/>
      <c r="INT1857" s="401"/>
      <c r="INU1857" s="401"/>
      <c r="INV1857" s="401"/>
      <c r="INW1857" s="401"/>
      <c r="INX1857" s="401"/>
      <c r="INY1857" s="401"/>
      <c r="INZ1857" s="401"/>
      <c r="IOA1857" s="401"/>
      <c r="IOB1857" s="401"/>
      <c r="IOC1857" s="401"/>
      <c r="IOD1857" s="401"/>
      <c r="IOE1857" s="401"/>
      <c r="IOF1857" s="401"/>
      <c r="IOG1857" s="401"/>
      <c r="IOH1857" s="401"/>
      <c r="IOI1857" s="401"/>
      <c r="IOJ1857" s="401"/>
      <c r="IOK1857" s="401"/>
      <c r="IOL1857" s="401"/>
      <c r="IOM1857" s="401"/>
      <c r="ION1857" s="401"/>
      <c r="IOO1857" s="401"/>
      <c r="IOP1857" s="401"/>
      <c r="IOQ1857" s="401"/>
      <c r="IOR1857" s="401"/>
      <c r="IOS1857" s="401"/>
      <c r="IOT1857" s="401"/>
      <c r="IOU1857" s="401"/>
      <c r="IOV1857" s="401"/>
      <c r="IOW1857" s="401"/>
      <c r="IOX1857" s="401"/>
      <c r="IOY1857" s="401"/>
      <c r="IOZ1857" s="401"/>
      <c r="IPA1857" s="401"/>
      <c r="IPB1857" s="401"/>
      <c r="IPC1857" s="401"/>
      <c r="IPD1857" s="401"/>
      <c r="IPE1857" s="401"/>
      <c r="IPF1857" s="401"/>
      <c r="IPG1857" s="401"/>
      <c r="IPH1857" s="401"/>
      <c r="IPI1857" s="401"/>
      <c r="IPJ1857" s="401"/>
      <c r="IPK1857" s="401"/>
      <c r="IPL1857" s="401"/>
      <c r="IPM1857" s="401"/>
      <c r="IPN1857" s="401"/>
      <c r="IPO1857" s="401"/>
      <c r="IPP1857" s="401"/>
      <c r="IPQ1857" s="401"/>
      <c r="IPR1857" s="401"/>
      <c r="IPS1857" s="401"/>
      <c r="IPT1857" s="401"/>
      <c r="IPU1857" s="401"/>
      <c r="IPV1857" s="401"/>
      <c r="IPW1857" s="401"/>
      <c r="IPX1857" s="401"/>
      <c r="IPY1857" s="401"/>
      <c r="IPZ1857" s="401"/>
      <c r="IQA1857" s="401"/>
      <c r="IQB1857" s="401"/>
      <c r="IQC1857" s="401"/>
      <c r="IQD1857" s="401"/>
      <c r="IQE1857" s="401"/>
      <c r="IQF1857" s="401"/>
      <c r="IQG1857" s="401"/>
      <c r="IQH1857" s="401"/>
      <c r="IQI1857" s="401"/>
      <c r="IQJ1857" s="401"/>
      <c r="IQK1857" s="401"/>
      <c r="IQL1857" s="401"/>
      <c r="IQM1857" s="401"/>
      <c r="IQN1857" s="401"/>
      <c r="IQO1857" s="401"/>
      <c r="IQP1857" s="401"/>
      <c r="IQQ1857" s="401"/>
      <c r="IQR1857" s="401"/>
      <c r="IQS1857" s="401"/>
      <c r="IQT1857" s="401"/>
      <c r="IQU1857" s="401"/>
      <c r="IQV1857" s="401"/>
      <c r="IQW1857" s="401"/>
      <c r="IQX1857" s="401"/>
      <c r="IQY1857" s="401"/>
      <c r="IQZ1857" s="401"/>
      <c r="IRA1857" s="401"/>
      <c r="IRB1857" s="401"/>
      <c r="IRC1857" s="401"/>
      <c r="IRD1857" s="401"/>
      <c r="IRE1857" s="401"/>
      <c r="IRF1857" s="401"/>
      <c r="IRG1857" s="401"/>
      <c r="IRH1857" s="401"/>
      <c r="IRI1857" s="401"/>
      <c r="IRJ1857" s="401"/>
      <c r="IRK1857" s="401"/>
      <c r="IRL1857" s="401"/>
      <c r="IRM1857" s="401"/>
      <c r="IRN1857" s="401"/>
      <c r="IRO1857" s="401"/>
      <c r="IRP1857" s="401"/>
      <c r="IRQ1857" s="401"/>
      <c r="IRR1857" s="401"/>
      <c r="IRS1857" s="401"/>
      <c r="IRT1857" s="401"/>
      <c r="IRU1857" s="401"/>
      <c r="IRV1857" s="401"/>
      <c r="IRW1857" s="401"/>
      <c r="IRX1857" s="401"/>
      <c r="IRY1857" s="401"/>
      <c r="IRZ1857" s="401"/>
      <c r="ISA1857" s="401"/>
      <c r="ISB1857" s="401"/>
      <c r="ISC1857" s="401"/>
      <c r="ISD1857" s="401"/>
      <c r="ISE1857" s="401"/>
      <c r="ISF1857" s="401"/>
      <c r="ISG1857" s="401"/>
      <c r="ISH1857" s="401"/>
      <c r="ISI1857" s="401"/>
      <c r="ISJ1857" s="401"/>
      <c r="ISK1857" s="401"/>
      <c r="ISL1857" s="401"/>
      <c r="ISM1857" s="401"/>
      <c r="ISN1857" s="401"/>
      <c r="ISO1857" s="401"/>
      <c r="ISP1857" s="401"/>
      <c r="ISQ1857" s="401"/>
      <c r="ISR1857" s="401"/>
      <c r="ISS1857" s="401"/>
      <c r="IST1857" s="401"/>
      <c r="ISU1857" s="401"/>
      <c r="ISV1857" s="401"/>
      <c r="ISW1857" s="401"/>
      <c r="ISX1857" s="401"/>
      <c r="ISY1857" s="401"/>
      <c r="ISZ1857" s="401"/>
      <c r="ITA1857" s="401"/>
      <c r="ITB1857" s="401"/>
      <c r="ITC1857" s="401"/>
      <c r="ITD1857" s="401"/>
      <c r="ITE1857" s="401"/>
      <c r="ITF1857" s="401"/>
      <c r="ITG1857" s="401"/>
      <c r="ITH1857" s="401"/>
      <c r="ITI1857" s="401"/>
      <c r="ITJ1857" s="401"/>
      <c r="ITK1857" s="401"/>
      <c r="ITL1857" s="401"/>
      <c r="ITM1857" s="401"/>
      <c r="ITN1857" s="401"/>
      <c r="ITO1857" s="401"/>
      <c r="ITP1857" s="401"/>
      <c r="ITQ1857" s="401"/>
      <c r="ITR1857" s="401"/>
      <c r="ITS1857" s="401"/>
      <c r="ITT1857" s="401"/>
      <c r="ITU1857" s="401"/>
      <c r="ITV1857" s="401"/>
      <c r="ITW1857" s="401"/>
      <c r="ITX1857" s="401"/>
      <c r="ITY1857" s="401"/>
      <c r="ITZ1857" s="401"/>
      <c r="IUA1857" s="401"/>
      <c r="IUB1857" s="401"/>
      <c r="IUC1857" s="401"/>
      <c r="IUD1857" s="401"/>
      <c r="IUE1857" s="401"/>
      <c r="IUF1857" s="401"/>
      <c r="IUG1857" s="401"/>
      <c r="IUH1857" s="401"/>
      <c r="IUI1857" s="401"/>
      <c r="IUJ1857" s="401"/>
      <c r="IUK1857" s="401"/>
      <c r="IUL1857" s="401"/>
      <c r="IUM1857" s="401"/>
      <c r="IUN1857" s="401"/>
      <c r="IUO1857" s="401"/>
      <c r="IUP1857" s="401"/>
      <c r="IUQ1857" s="401"/>
      <c r="IUR1857" s="401"/>
      <c r="IUS1857" s="401"/>
      <c r="IUT1857" s="401"/>
      <c r="IUU1857" s="401"/>
      <c r="IUV1857" s="401"/>
      <c r="IUW1857" s="401"/>
      <c r="IUX1857" s="401"/>
      <c r="IUY1857" s="401"/>
      <c r="IUZ1857" s="401"/>
      <c r="IVA1857" s="401"/>
      <c r="IVB1857" s="401"/>
      <c r="IVC1857" s="401"/>
      <c r="IVD1857" s="401"/>
      <c r="IVE1857" s="401"/>
      <c r="IVF1857" s="401"/>
      <c r="IVG1857" s="401"/>
      <c r="IVH1857" s="401"/>
      <c r="IVI1857" s="401"/>
      <c r="IVJ1857" s="401"/>
      <c r="IVK1857" s="401"/>
      <c r="IVL1857" s="401"/>
      <c r="IVM1857" s="401"/>
      <c r="IVN1857" s="401"/>
      <c r="IVO1857" s="401"/>
      <c r="IVP1857" s="401"/>
      <c r="IVQ1857" s="401"/>
      <c r="IVR1857" s="401"/>
      <c r="IVS1857" s="401"/>
      <c r="IVT1857" s="401"/>
      <c r="IVU1857" s="401"/>
      <c r="IVV1857" s="401"/>
      <c r="IVW1857" s="401"/>
      <c r="IVX1857" s="401"/>
      <c r="IVY1857" s="401"/>
      <c r="IVZ1857" s="401"/>
      <c r="IWA1857" s="401"/>
      <c r="IWB1857" s="401"/>
      <c r="IWC1857" s="401"/>
      <c r="IWD1857" s="401"/>
      <c r="IWE1857" s="401"/>
      <c r="IWF1857" s="401"/>
      <c r="IWG1857" s="401"/>
      <c r="IWH1857" s="401"/>
      <c r="IWI1857" s="401"/>
      <c r="IWJ1857" s="401"/>
      <c r="IWK1857" s="401"/>
      <c r="IWL1857" s="401"/>
      <c r="IWM1857" s="401"/>
      <c r="IWN1857" s="401"/>
      <c r="IWO1857" s="401"/>
      <c r="IWP1857" s="401"/>
      <c r="IWQ1857" s="401"/>
      <c r="IWR1857" s="401"/>
      <c r="IWS1857" s="401"/>
      <c r="IWT1857" s="401"/>
      <c r="IWU1857" s="401"/>
      <c r="IWV1857" s="401"/>
      <c r="IWW1857" s="401"/>
      <c r="IWX1857" s="401"/>
      <c r="IWY1857" s="401"/>
      <c r="IWZ1857" s="401"/>
      <c r="IXA1857" s="401"/>
      <c r="IXB1857" s="401"/>
      <c r="IXC1857" s="401"/>
      <c r="IXD1857" s="401"/>
      <c r="IXE1857" s="401"/>
      <c r="IXF1857" s="401"/>
      <c r="IXG1857" s="401"/>
      <c r="IXH1857" s="401"/>
      <c r="IXI1857" s="401"/>
      <c r="IXJ1857" s="401"/>
      <c r="IXK1857" s="401"/>
      <c r="IXL1857" s="401"/>
      <c r="IXM1857" s="401"/>
      <c r="IXN1857" s="401"/>
      <c r="IXO1857" s="401"/>
      <c r="IXP1857" s="401"/>
      <c r="IXQ1857" s="401"/>
      <c r="IXR1857" s="401"/>
      <c r="IXS1857" s="401"/>
      <c r="IXT1857" s="401"/>
      <c r="IXU1857" s="401"/>
      <c r="IXV1857" s="401"/>
      <c r="IXW1857" s="401"/>
      <c r="IXX1857" s="401"/>
      <c r="IXY1857" s="401"/>
      <c r="IXZ1857" s="401"/>
      <c r="IYA1857" s="401"/>
      <c r="IYB1857" s="401"/>
      <c r="IYC1857" s="401"/>
      <c r="IYD1857" s="401"/>
      <c r="IYE1857" s="401"/>
      <c r="IYF1857" s="401"/>
      <c r="IYG1857" s="401"/>
      <c r="IYH1857" s="401"/>
      <c r="IYI1857" s="401"/>
      <c r="IYJ1857" s="401"/>
      <c r="IYK1857" s="401"/>
      <c r="IYL1857" s="401"/>
      <c r="IYM1857" s="401"/>
      <c r="IYN1857" s="401"/>
      <c r="IYO1857" s="401"/>
      <c r="IYP1857" s="401"/>
      <c r="IYQ1857" s="401"/>
      <c r="IYR1857" s="401"/>
      <c r="IYS1857" s="401"/>
      <c r="IYT1857" s="401"/>
      <c r="IYU1857" s="401"/>
      <c r="IYV1857" s="401"/>
      <c r="IYW1857" s="401"/>
      <c r="IYX1857" s="401"/>
      <c r="IYY1857" s="401"/>
      <c r="IYZ1857" s="401"/>
      <c r="IZA1857" s="401"/>
      <c r="IZB1857" s="401"/>
      <c r="IZC1857" s="401"/>
      <c r="IZD1857" s="401"/>
      <c r="IZE1857" s="401"/>
      <c r="IZF1857" s="401"/>
      <c r="IZG1857" s="401"/>
      <c r="IZH1857" s="401"/>
      <c r="IZI1857" s="401"/>
      <c r="IZJ1857" s="401"/>
      <c r="IZK1857" s="401"/>
      <c r="IZL1857" s="401"/>
      <c r="IZM1857" s="401"/>
      <c r="IZN1857" s="401"/>
      <c r="IZO1857" s="401"/>
      <c r="IZP1857" s="401"/>
      <c r="IZQ1857" s="401"/>
      <c r="IZR1857" s="401"/>
      <c r="IZS1857" s="401"/>
      <c r="IZT1857" s="401"/>
      <c r="IZU1857" s="401"/>
      <c r="IZV1857" s="401"/>
      <c r="IZW1857" s="401"/>
      <c r="IZX1857" s="401"/>
      <c r="IZY1857" s="401"/>
      <c r="IZZ1857" s="401"/>
      <c r="JAA1857" s="401"/>
      <c r="JAB1857" s="401"/>
      <c r="JAC1857" s="401"/>
      <c r="JAD1857" s="401"/>
      <c r="JAE1857" s="401"/>
      <c r="JAF1857" s="401"/>
      <c r="JAG1857" s="401"/>
      <c r="JAH1857" s="401"/>
      <c r="JAI1857" s="401"/>
      <c r="JAJ1857" s="401"/>
      <c r="JAK1857" s="401"/>
      <c r="JAL1857" s="401"/>
      <c r="JAM1857" s="401"/>
      <c r="JAN1857" s="401"/>
      <c r="JAO1857" s="401"/>
      <c r="JAP1857" s="401"/>
      <c r="JAQ1857" s="401"/>
      <c r="JAR1857" s="401"/>
      <c r="JAS1857" s="401"/>
      <c r="JAT1857" s="401"/>
      <c r="JAU1857" s="401"/>
      <c r="JAV1857" s="401"/>
      <c r="JAW1857" s="401"/>
      <c r="JAX1857" s="401"/>
      <c r="JAY1857" s="401"/>
      <c r="JAZ1857" s="401"/>
      <c r="JBA1857" s="401"/>
      <c r="JBB1857" s="401"/>
      <c r="JBC1857" s="401"/>
      <c r="JBD1857" s="401"/>
      <c r="JBE1857" s="401"/>
      <c r="JBF1857" s="401"/>
      <c r="JBG1857" s="401"/>
      <c r="JBH1857" s="401"/>
      <c r="JBI1857" s="401"/>
      <c r="JBJ1857" s="401"/>
      <c r="JBK1857" s="401"/>
      <c r="JBL1857" s="401"/>
      <c r="JBM1857" s="401"/>
      <c r="JBN1857" s="401"/>
      <c r="JBO1857" s="401"/>
      <c r="JBP1857" s="401"/>
      <c r="JBQ1857" s="401"/>
      <c r="JBR1857" s="401"/>
      <c r="JBS1857" s="401"/>
      <c r="JBT1857" s="401"/>
      <c r="JBU1857" s="401"/>
      <c r="JBV1857" s="401"/>
      <c r="JBW1857" s="401"/>
      <c r="JBX1857" s="401"/>
      <c r="JBY1857" s="401"/>
      <c r="JBZ1857" s="401"/>
      <c r="JCA1857" s="401"/>
      <c r="JCB1857" s="401"/>
      <c r="JCC1857" s="401"/>
      <c r="JCD1857" s="401"/>
      <c r="JCE1857" s="401"/>
      <c r="JCF1857" s="401"/>
      <c r="JCG1857" s="401"/>
      <c r="JCH1857" s="401"/>
      <c r="JCI1857" s="401"/>
      <c r="JCJ1857" s="401"/>
      <c r="JCK1857" s="401"/>
      <c r="JCL1857" s="401"/>
      <c r="JCM1857" s="401"/>
      <c r="JCN1857" s="401"/>
      <c r="JCO1857" s="401"/>
      <c r="JCP1857" s="401"/>
      <c r="JCQ1857" s="401"/>
      <c r="JCR1857" s="401"/>
      <c r="JCS1857" s="401"/>
      <c r="JCT1857" s="401"/>
      <c r="JCU1857" s="401"/>
      <c r="JCV1857" s="401"/>
      <c r="JCW1857" s="401"/>
      <c r="JCX1857" s="401"/>
      <c r="JCY1857" s="401"/>
      <c r="JCZ1857" s="401"/>
      <c r="JDA1857" s="401"/>
      <c r="JDB1857" s="401"/>
      <c r="JDC1857" s="401"/>
      <c r="JDD1857" s="401"/>
      <c r="JDE1857" s="401"/>
      <c r="JDF1857" s="401"/>
      <c r="JDG1857" s="401"/>
      <c r="JDH1857" s="401"/>
      <c r="JDI1857" s="401"/>
      <c r="JDJ1857" s="401"/>
      <c r="JDK1857" s="401"/>
      <c r="JDL1857" s="401"/>
      <c r="JDM1857" s="401"/>
      <c r="JDN1857" s="401"/>
      <c r="JDO1857" s="401"/>
      <c r="JDP1857" s="401"/>
      <c r="JDQ1857" s="401"/>
      <c r="JDR1857" s="401"/>
      <c r="JDS1857" s="401"/>
      <c r="JDT1857" s="401"/>
      <c r="JDU1857" s="401"/>
      <c r="JDV1857" s="401"/>
      <c r="JDW1857" s="401"/>
      <c r="JDX1857" s="401"/>
      <c r="JDY1857" s="401"/>
      <c r="JDZ1857" s="401"/>
      <c r="JEA1857" s="401"/>
      <c r="JEB1857" s="401"/>
      <c r="JEC1857" s="401"/>
      <c r="JED1857" s="401"/>
      <c r="JEE1857" s="401"/>
      <c r="JEF1857" s="401"/>
      <c r="JEG1857" s="401"/>
      <c r="JEH1857" s="401"/>
      <c r="JEI1857" s="401"/>
      <c r="JEJ1857" s="401"/>
      <c r="JEK1857" s="401"/>
      <c r="JEL1857" s="401"/>
      <c r="JEM1857" s="401"/>
      <c r="JEN1857" s="401"/>
      <c r="JEO1857" s="401"/>
      <c r="JEP1857" s="401"/>
      <c r="JEQ1857" s="401"/>
      <c r="JER1857" s="401"/>
      <c r="JES1857" s="401"/>
      <c r="JET1857" s="401"/>
      <c r="JEU1857" s="401"/>
      <c r="JEV1857" s="401"/>
      <c r="JEW1857" s="401"/>
      <c r="JEX1857" s="401"/>
      <c r="JEY1857" s="401"/>
      <c r="JEZ1857" s="401"/>
      <c r="JFA1857" s="401"/>
      <c r="JFB1857" s="401"/>
      <c r="JFC1857" s="401"/>
      <c r="JFD1857" s="401"/>
      <c r="JFE1857" s="401"/>
      <c r="JFF1857" s="401"/>
      <c r="JFG1857" s="401"/>
      <c r="JFH1857" s="401"/>
      <c r="JFI1857" s="401"/>
      <c r="JFJ1857" s="401"/>
      <c r="JFK1857" s="401"/>
      <c r="JFL1857" s="401"/>
      <c r="JFM1857" s="401"/>
      <c r="JFN1857" s="401"/>
      <c r="JFO1857" s="401"/>
      <c r="JFP1857" s="401"/>
      <c r="JFQ1857" s="401"/>
      <c r="JFR1857" s="401"/>
      <c r="JFS1857" s="401"/>
      <c r="JFT1857" s="401"/>
      <c r="JFU1857" s="401"/>
      <c r="JFV1857" s="401"/>
      <c r="JFW1857" s="401"/>
      <c r="JFX1857" s="401"/>
      <c r="JFY1857" s="401"/>
      <c r="JFZ1857" s="401"/>
      <c r="JGA1857" s="401"/>
      <c r="JGB1857" s="401"/>
      <c r="JGC1857" s="401"/>
      <c r="JGD1857" s="401"/>
      <c r="JGE1857" s="401"/>
      <c r="JGF1857" s="401"/>
      <c r="JGG1857" s="401"/>
      <c r="JGH1857" s="401"/>
      <c r="JGI1857" s="401"/>
      <c r="JGJ1857" s="401"/>
      <c r="JGK1857" s="401"/>
      <c r="JGL1857" s="401"/>
      <c r="JGM1857" s="401"/>
      <c r="JGN1857" s="401"/>
      <c r="JGO1857" s="401"/>
      <c r="JGP1857" s="401"/>
      <c r="JGQ1857" s="401"/>
      <c r="JGR1857" s="401"/>
      <c r="JGS1857" s="401"/>
      <c r="JGT1857" s="401"/>
      <c r="JGU1857" s="401"/>
      <c r="JGV1857" s="401"/>
      <c r="JGW1857" s="401"/>
      <c r="JGX1857" s="401"/>
      <c r="JGY1857" s="401"/>
      <c r="JGZ1857" s="401"/>
      <c r="JHA1857" s="401"/>
      <c r="JHB1857" s="401"/>
      <c r="JHC1857" s="401"/>
      <c r="JHD1857" s="401"/>
      <c r="JHE1857" s="401"/>
      <c r="JHF1857" s="401"/>
      <c r="JHG1857" s="401"/>
      <c r="JHH1857" s="401"/>
      <c r="JHI1857" s="401"/>
      <c r="JHJ1857" s="401"/>
      <c r="JHK1857" s="401"/>
      <c r="JHL1857" s="401"/>
      <c r="JHM1857" s="401"/>
      <c r="JHN1857" s="401"/>
      <c r="JHO1857" s="401"/>
      <c r="JHP1857" s="401"/>
      <c r="JHQ1857" s="401"/>
      <c r="JHR1857" s="401"/>
      <c r="JHS1857" s="401"/>
      <c r="JHT1857" s="401"/>
      <c r="JHU1857" s="401"/>
      <c r="JHV1857" s="401"/>
      <c r="JHW1857" s="401"/>
      <c r="JHX1857" s="401"/>
      <c r="JHY1857" s="401"/>
      <c r="JHZ1857" s="401"/>
      <c r="JIA1857" s="401"/>
      <c r="JIB1857" s="401"/>
      <c r="JIC1857" s="401"/>
      <c r="JID1857" s="401"/>
      <c r="JIE1857" s="401"/>
      <c r="JIF1857" s="401"/>
      <c r="JIG1857" s="401"/>
      <c r="JIH1857" s="401"/>
      <c r="JII1857" s="401"/>
      <c r="JIJ1857" s="401"/>
      <c r="JIK1857" s="401"/>
      <c r="JIL1857" s="401"/>
      <c r="JIM1857" s="401"/>
      <c r="JIN1857" s="401"/>
      <c r="JIO1857" s="401"/>
      <c r="JIP1857" s="401"/>
      <c r="JIQ1857" s="401"/>
      <c r="JIR1857" s="401"/>
      <c r="JIS1857" s="401"/>
      <c r="JIT1857" s="401"/>
      <c r="JIU1857" s="401"/>
      <c r="JIV1857" s="401"/>
      <c r="JIW1857" s="401"/>
      <c r="JIX1857" s="401"/>
      <c r="JIY1857" s="401"/>
      <c r="JIZ1857" s="401"/>
      <c r="JJA1857" s="401"/>
      <c r="JJB1857" s="401"/>
      <c r="JJC1857" s="401"/>
      <c r="JJD1857" s="401"/>
      <c r="JJE1857" s="401"/>
      <c r="JJF1857" s="401"/>
      <c r="JJG1857" s="401"/>
      <c r="JJH1857" s="401"/>
      <c r="JJI1857" s="401"/>
      <c r="JJJ1857" s="401"/>
      <c r="JJK1857" s="401"/>
      <c r="JJL1857" s="401"/>
      <c r="JJM1857" s="401"/>
      <c r="JJN1857" s="401"/>
      <c r="JJO1857" s="401"/>
      <c r="JJP1857" s="401"/>
      <c r="JJQ1857" s="401"/>
      <c r="JJR1857" s="401"/>
      <c r="JJS1857" s="401"/>
      <c r="JJT1857" s="401"/>
      <c r="JJU1857" s="401"/>
      <c r="JJV1857" s="401"/>
      <c r="JJW1857" s="401"/>
      <c r="JJX1857" s="401"/>
      <c r="JJY1857" s="401"/>
      <c r="JJZ1857" s="401"/>
      <c r="JKA1857" s="401"/>
      <c r="JKB1857" s="401"/>
      <c r="JKC1857" s="401"/>
      <c r="JKD1857" s="401"/>
      <c r="JKE1857" s="401"/>
      <c r="JKF1857" s="401"/>
      <c r="JKG1857" s="401"/>
      <c r="JKH1857" s="401"/>
      <c r="JKI1857" s="401"/>
      <c r="JKJ1857" s="401"/>
      <c r="JKK1857" s="401"/>
      <c r="JKL1857" s="401"/>
      <c r="JKM1857" s="401"/>
      <c r="JKN1857" s="401"/>
      <c r="JKO1857" s="401"/>
      <c r="JKP1857" s="401"/>
      <c r="JKQ1857" s="401"/>
      <c r="JKR1857" s="401"/>
      <c r="JKS1857" s="401"/>
      <c r="JKT1857" s="401"/>
      <c r="JKU1857" s="401"/>
      <c r="JKV1857" s="401"/>
      <c r="JKW1857" s="401"/>
      <c r="JKX1857" s="401"/>
      <c r="JKY1857" s="401"/>
      <c r="JKZ1857" s="401"/>
      <c r="JLA1857" s="401"/>
      <c r="JLB1857" s="401"/>
      <c r="JLC1857" s="401"/>
      <c r="JLD1857" s="401"/>
      <c r="JLE1857" s="401"/>
      <c r="JLF1857" s="401"/>
      <c r="JLG1857" s="401"/>
      <c r="JLH1857" s="401"/>
      <c r="JLI1857" s="401"/>
      <c r="JLJ1857" s="401"/>
      <c r="JLK1857" s="401"/>
      <c r="JLL1857" s="401"/>
      <c r="JLM1857" s="401"/>
      <c r="JLN1857" s="401"/>
      <c r="JLO1857" s="401"/>
      <c r="JLP1857" s="401"/>
      <c r="JLQ1857" s="401"/>
      <c r="JLR1857" s="401"/>
      <c r="JLS1857" s="401"/>
      <c r="JLT1857" s="401"/>
      <c r="JLU1857" s="401"/>
      <c r="JLV1857" s="401"/>
      <c r="JLW1857" s="401"/>
      <c r="JLX1857" s="401"/>
      <c r="JLY1857" s="401"/>
      <c r="JLZ1857" s="401"/>
      <c r="JMA1857" s="401"/>
      <c r="JMB1857" s="401"/>
      <c r="JMC1857" s="401"/>
      <c r="JMD1857" s="401"/>
      <c r="JME1857" s="401"/>
      <c r="JMF1857" s="401"/>
      <c r="JMG1857" s="401"/>
      <c r="JMH1857" s="401"/>
      <c r="JMI1857" s="401"/>
      <c r="JMJ1857" s="401"/>
      <c r="JMK1857" s="401"/>
      <c r="JML1857" s="401"/>
      <c r="JMM1857" s="401"/>
      <c r="JMN1857" s="401"/>
      <c r="JMO1857" s="401"/>
      <c r="JMP1857" s="401"/>
      <c r="JMQ1857" s="401"/>
      <c r="JMR1857" s="401"/>
      <c r="JMS1857" s="401"/>
      <c r="JMT1857" s="401"/>
      <c r="JMU1857" s="401"/>
      <c r="JMV1857" s="401"/>
      <c r="JMW1857" s="401"/>
      <c r="JMX1857" s="401"/>
      <c r="JMY1857" s="401"/>
      <c r="JMZ1857" s="401"/>
      <c r="JNA1857" s="401"/>
      <c r="JNB1857" s="401"/>
      <c r="JNC1857" s="401"/>
      <c r="JND1857" s="401"/>
      <c r="JNE1857" s="401"/>
      <c r="JNF1857" s="401"/>
      <c r="JNG1857" s="401"/>
      <c r="JNH1857" s="401"/>
      <c r="JNI1857" s="401"/>
      <c r="JNJ1857" s="401"/>
      <c r="JNK1857" s="401"/>
      <c r="JNL1857" s="401"/>
      <c r="JNM1857" s="401"/>
      <c r="JNN1857" s="401"/>
      <c r="JNO1857" s="401"/>
      <c r="JNP1857" s="401"/>
      <c r="JNQ1857" s="401"/>
      <c r="JNR1857" s="401"/>
      <c r="JNS1857" s="401"/>
      <c r="JNT1857" s="401"/>
      <c r="JNU1857" s="401"/>
      <c r="JNV1857" s="401"/>
      <c r="JNW1857" s="401"/>
      <c r="JNX1857" s="401"/>
      <c r="JNY1857" s="401"/>
      <c r="JNZ1857" s="401"/>
      <c r="JOA1857" s="401"/>
      <c r="JOB1857" s="401"/>
      <c r="JOC1857" s="401"/>
      <c r="JOD1857" s="401"/>
      <c r="JOE1857" s="401"/>
      <c r="JOF1857" s="401"/>
      <c r="JOG1857" s="401"/>
      <c r="JOH1857" s="401"/>
      <c r="JOI1857" s="401"/>
      <c r="JOJ1857" s="401"/>
      <c r="JOK1857" s="401"/>
      <c r="JOL1857" s="401"/>
      <c r="JOM1857" s="401"/>
      <c r="JON1857" s="401"/>
      <c r="JOO1857" s="401"/>
      <c r="JOP1857" s="401"/>
      <c r="JOQ1857" s="401"/>
      <c r="JOR1857" s="401"/>
      <c r="JOS1857" s="401"/>
      <c r="JOT1857" s="401"/>
      <c r="JOU1857" s="401"/>
      <c r="JOV1857" s="401"/>
      <c r="JOW1857" s="401"/>
      <c r="JOX1857" s="401"/>
      <c r="JOY1857" s="401"/>
      <c r="JOZ1857" s="401"/>
      <c r="JPA1857" s="401"/>
      <c r="JPB1857" s="401"/>
      <c r="JPC1857" s="401"/>
      <c r="JPD1857" s="401"/>
      <c r="JPE1857" s="401"/>
      <c r="JPF1857" s="401"/>
      <c r="JPG1857" s="401"/>
      <c r="JPH1857" s="401"/>
      <c r="JPI1857" s="401"/>
      <c r="JPJ1857" s="401"/>
      <c r="JPK1857" s="401"/>
      <c r="JPL1857" s="401"/>
      <c r="JPM1857" s="401"/>
      <c r="JPN1857" s="401"/>
      <c r="JPO1857" s="401"/>
      <c r="JPP1857" s="401"/>
      <c r="JPQ1857" s="401"/>
      <c r="JPR1857" s="401"/>
      <c r="JPS1857" s="401"/>
      <c r="JPT1857" s="401"/>
      <c r="JPU1857" s="401"/>
      <c r="JPV1857" s="401"/>
      <c r="JPW1857" s="401"/>
      <c r="JPX1857" s="401"/>
      <c r="JPY1857" s="401"/>
      <c r="JPZ1857" s="401"/>
      <c r="JQA1857" s="401"/>
      <c r="JQB1857" s="401"/>
      <c r="JQC1857" s="401"/>
      <c r="JQD1857" s="401"/>
      <c r="JQE1857" s="401"/>
      <c r="JQF1857" s="401"/>
      <c r="JQG1857" s="401"/>
      <c r="JQH1857" s="401"/>
      <c r="JQI1857" s="401"/>
      <c r="JQJ1857" s="401"/>
      <c r="JQK1857" s="401"/>
      <c r="JQL1857" s="401"/>
      <c r="JQM1857" s="401"/>
      <c r="JQN1857" s="401"/>
      <c r="JQO1857" s="401"/>
      <c r="JQP1857" s="401"/>
      <c r="JQQ1857" s="401"/>
      <c r="JQR1857" s="401"/>
      <c r="JQS1857" s="401"/>
      <c r="JQT1857" s="401"/>
      <c r="JQU1857" s="401"/>
      <c r="JQV1857" s="401"/>
      <c r="JQW1857" s="401"/>
      <c r="JQX1857" s="401"/>
      <c r="JQY1857" s="401"/>
      <c r="JQZ1857" s="401"/>
      <c r="JRA1857" s="401"/>
      <c r="JRB1857" s="401"/>
      <c r="JRC1857" s="401"/>
      <c r="JRD1857" s="401"/>
      <c r="JRE1857" s="401"/>
      <c r="JRF1857" s="401"/>
      <c r="JRG1857" s="401"/>
      <c r="JRH1857" s="401"/>
      <c r="JRI1857" s="401"/>
      <c r="JRJ1857" s="401"/>
      <c r="JRK1857" s="401"/>
      <c r="JRL1857" s="401"/>
      <c r="JRM1857" s="401"/>
      <c r="JRN1857" s="401"/>
      <c r="JRO1857" s="401"/>
      <c r="JRP1857" s="401"/>
      <c r="JRQ1857" s="401"/>
      <c r="JRR1857" s="401"/>
      <c r="JRS1857" s="401"/>
      <c r="JRT1857" s="401"/>
      <c r="JRU1857" s="401"/>
      <c r="JRV1857" s="401"/>
      <c r="JRW1857" s="401"/>
      <c r="JRX1857" s="401"/>
      <c r="JRY1857" s="401"/>
      <c r="JRZ1857" s="401"/>
      <c r="JSA1857" s="401"/>
      <c r="JSB1857" s="401"/>
      <c r="JSC1857" s="401"/>
      <c r="JSD1857" s="401"/>
      <c r="JSE1857" s="401"/>
      <c r="JSF1857" s="401"/>
      <c r="JSG1857" s="401"/>
      <c r="JSH1857" s="401"/>
      <c r="JSI1857" s="401"/>
      <c r="JSJ1857" s="401"/>
      <c r="JSK1857" s="401"/>
      <c r="JSL1857" s="401"/>
      <c r="JSM1857" s="401"/>
      <c r="JSN1857" s="401"/>
      <c r="JSO1857" s="401"/>
      <c r="JSP1857" s="401"/>
      <c r="JSQ1857" s="401"/>
      <c r="JSR1857" s="401"/>
      <c r="JSS1857" s="401"/>
      <c r="JST1857" s="401"/>
      <c r="JSU1857" s="401"/>
      <c r="JSV1857" s="401"/>
      <c r="JSW1857" s="401"/>
      <c r="JSX1857" s="401"/>
      <c r="JSY1857" s="401"/>
      <c r="JSZ1857" s="401"/>
      <c r="JTA1857" s="401"/>
      <c r="JTB1857" s="401"/>
      <c r="JTC1857" s="401"/>
      <c r="JTD1857" s="401"/>
      <c r="JTE1857" s="401"/>
      <c r="JTF1857" s="401"/>
      <c r="JTG1857" s="401"/>
      <c r="JTH1857" s="401"/>
      <c r="JTI1857" s="401"/>
      <c r="JTJ1857" s="401"/>
      <c r="JTK1857" s="401"/>
      <c r="JTL1857" s="401"/>
      <c r="JTM1857" s="401"/>
      <c r="JTN1857" s="401"/>
      <c r="JTO1857" s="401"/>
      <c r="JTP1857" s="401"/>
      <c r="JTQ1857" s="401"/>
      <c r="JTR1857" s="401"/>
      <c r="JTS1857" s="401"/>
      <c r="JTT1857" s="401"/>
      <c r="JTU1857" s="401"/>
      <c r="JTV1857" s="401"/>
      <c r="JTW1857" s="401"/>
      <c r="JTX1857" s="401"/>
      <c r="JTY1857" s="401"/>
      <c r="JTZ1857" s="401"/>
      <c r="JUA1857" s="401"/>
      <c r="JUB1857" s="401"/>
      <c r="JUC1857" s="401"/>
      <c r="JUD1857" s="401"/>
      <c r="JUE1857" s="401"/>
      <c r="JUF1857" s="401"/>
      <c r="JUG1857" s="401"/>
      <c r="JUH1857" s="401"/>
      <c r="JUI1857" s="401"/>
      <c r="JUJ1857" s="401"/>
      <c r="JUK1857" s="401"/>
      <c r="JUL1857" s="401"/>
      <c r="JUM1857" s="401"/>
      <c r="JUN1857" s="401"/>
      <c r="JUO1857" s="401"/>
      <c r="JUP1857" s="401"/>
      <c r="JUQ1857" s="401"/>
      <c r="JUR1857" s="401"/>
      <c r="JUS1857" s="401"/>
      <c r="JUT1857" s="401"/>
      <c r="JUU1857" s="401"/>
      <c r="JUV1857" s="401"/>
      <c r="JUW1857" s="401"/>
      <c r="JUX1857" s="401"/>
      <c r="JUY1857" s="401"/>
      <c r="JUZ1857" s="401"/>
      <c r="JVA1857" s="401"/>
      <c r="JVB1857" s="401"/>
      <c r="JVC1857" s="401"/>
      <c r="JVD1857" s="401"/>
      <c r="JVE1857" s="401"/>
      <c r="JVF1857" s="401"/>
      <c r="JVG1857" s="401"/>
      <c r="JVH1857" s="401"/>
      <c r="JVI1857" s="401"/>
      <c r="JVJ1857" s="401"/>
      <c r="JVK1857" s="401"/>
      <c r="JVL1857" s="401"/>
      <c r="JVM1857" s="401"/>
      <c r="JVN1857" s="401"/>
      <c r="JVO1857" s="401"/>
      <c r="JVP1857" s="401"/>
      <c r="JVQ1857" s="401"/>
      <c r="JVR1857" s="401"/>
      <c r="JVS1857" s="401"/>
      <c r="JVT1857" s="401"/>
      <c r="JVU1857" s="401"/>
      <c r="JVV1857" s="401"/>
      <c r="JVW1857" s="401"/>
      <c r="JVX1857" s="401"/>
      <c r="JVY1857" s="401"/>
      <c r="JVZ1857" s="401"/>
      <c r="JWA1857" s="401"/>
      <c r="JWB1857" s="401"/>
      <c r="JWC1857" s="401"/>
      <c r="JWD1857" s="401"/>
      <c r="JWE1857" s="401"/>
      <c r="JWF1857" s="401"/>
      <c r="JWG1857" s="401"/>
      <c r="JWH1857" s="401"/>
      <c r="JWI1857" s="401"/>
      <c r="JWJ1857" s="401"/>
      <c r="JWK1857" s="401"/>
      <c r="JWL1857" s="401"/>
      <c r="JWM1857" s="401"/>
      <c r="JWN1857" s="401"/>
      <c r="JWO1857" s="401"/>
      <c r="JWP1857" s="401"/>
      <c r="JWQ1857" s="401"/>
      <c r="JWR1857" s="401"/>
      <c r="JWS1857" s="401"/>
      <c r="JWT1857" s="401"/>
      <c r="JWU1857" s="401"/>
      <c r="JWV1857" s="401"/>
      <c r="JWW1857" s="401"/>
      <c r="JWX1857" s="401"/>
      <c r="JWY1857" s="401"/>
      <c r="JWZ1857" s="401"/>
      <c r="JXA1857" s="401"/>
      <c r="JXB1857" s="401"/>
      <c r="JXC1857" s="401"/>
      <c r="JXD1857" s="401"/>
      <c r="JXE1857" s="401"/>
      <c r="JXF1857" s="401"/>
      <c r="JXG1857" s="401"/>
      <c r="JXH1857" s="401"/>
      <c r="JXI1857" s="401"/>
      <c r="JXJ1857" s="401"/>
      <c r="JXK1857" s="401"/>
      <c r="JXL1857" s="401"/>
      <c r="JXM1857" s="401"/>
      <c r="JXN1857" s="401"/>
      <c r="JXO1857" s="401"/>
      <c r="JXP1857" s="401"/>
      <c r="JXQ1857" s="401"/>
      <c r="JXR1857" s="401"/>
      <c r="JXS1857" s="401"/>
      <c r="JXT1857" s="401"/>
      <c r="JXU1857" s="401"/>
      <c r="JXV1857" s="401"/>
      <c r="JXW1857" s="401"/>
      <c r="JXX1857" s="401"/>
      <c r="JXY1857" s="401"/>
      <c r="JXZ1857" s="401"/>
      <c r="JYA1857" s="401"/>
      <c r="JYB1857" s="401"/>
      <c r="JYC1857" s="401"/>
      <c r="JYD1857" s="401"/>
      <c r="JYE1857" s="401"/>
      <c r="JYF1857" s="401"/>
      <c r="JYG1857" s="401"/>
      <c r="JYH1857" s="401"/>
      <c r="JYI1857" s="401"/>
      <c r="JYJ1857" s="401"/>
      <c r="JYK1857" s="401"/>
      <c r="JYL1857" s="401"/>
      <c r="JYM1857" s="401"/>
      <c r="JYN1857" s="401"/>
      <c r="JYO1857" s="401"/>
      <c r="JYP1857" s="401"/>
      <c r="JYQ1857" s="401"/>
      <c r="JYR1857" s="401"/>
      <c r="JYS1857" s="401"/>
      <c r="JYT1857" s="401"/>
      <c r="JYU1857" s="401"/>
      <c r="JYV1857" s="401"/>
      <c r="JYW1857" s="401"/>
      <c r="JYX1857" s="401"/>
      <c r="JYY1857" s="401"/>
      <c r="JYZ1857" s="401"/>
      <c r="JZA1857" s="401"/>
      <c r="JZB1857" s="401"/>
      <c r="JZC1857" s="401"/>
      <c r="JZD1857" s="401"/>
      <c r="JZE1857" s="401"/>
      <c r="JZF1857" s="401"/>
      <c r="JZG1857" s="401"/>
      <c r="JZH1857" s="401"/>
      <c r="JZI1857" s="401"/>
      <c r="JZJ1857" s="401"/>
      <c r="JZK1857" s="401"/>
      <c r="JZL1857" s="401"/>
      <c r="JZM1857" s="401"/>
      <c r="JZN1857" s="401"/>
      <c r="JZO1857" s="401"/>
      <c r="JZP1857" s="401"/>
      <c r="JZQ1857" s="401"/>
      <c r="JZR1857" s="401"/>
      <c r="JZS1857" s="401"/>
      <c r="JZT1857" s="401"/>
      <c r="JZU1857" s="401"/>
      <c r="JZV1857" s="401"/>
      <c r="JZW1857" s="401"/>
      <c r="JZX1857" s="401"/>
      <c r="JZY1857" s="401"/>
      <c r="JZZ1857" s="401"/>
      <c r="KAA1857" s="401"/>
      <c r="KAB1857" s="401"/>
      <c r="KAC1857" s="401"/>
      <c r="KAD1857" s="401"/>
      <c r="KAE1857" s="401"/>
      <c r="KAF1857" s="401"/>
      <c r="KAG1857" s="401"/>
      <c r="KAH1857" s="401"/>
      <c r="KAI1857" s="401"/>
      <c r="KAJ1857" s="401"/>
      <c r="KAK1857" s="401"/>
      <c r="KAL1857" s="401"/>
      <c r="KAM1857" s="401"/>
      <c r="KAN1857" s="401"/>
      <c r="KAO1857" s="401"/>
      <c r="KAP1857" s="401"/>
      <c r="KAQ1857" s="401"/>
      <c r="KAR1857" s="401"/>
      <c r="KAS1857" s="401"/>
      <c r="KAT1857" s="401"/>
      <c r="KAU1857" s="401"/>
      <c r="KAV1857" s="401"/>
      <c r="KAW1857" s="401"/>
      <c r="KAX1857" s="401"/>
      <c r="KAY1857" s="401"/>
      <c r="KAZ1857" s="401"/>
      <c r="KBA1857" s="401"/>
      <c r="KBB1857" s="401"/>
      <c r="KBC1857" s="401"/>
      <c r="KBD1857" s="401"/>
      <c r="KBE1857" s="401"/>
      <c r="KBF1857" s="401"/>
      <c r="KBG1857" s="401"/>
      <c r="KBH1857" s="401"/>
      <c r="KBI1857" s="401"/>
      <c r="KBJ1857" s="401"/>
      <c r="KBK1857" s="401"/>
      <c r="KBL1857" s="401"/>
      <c r="KBM1857" s="401"/>
      <c r="KBN1857" s="401"/>
      <c r="KBO1857" s="401"/>
      <c r="KBP1857" s="401"/>
      <c r="KBQ1857" s="401"/>
      <c r="KBR1857" s="401"/>
      <c r="KBS1857" s="401"/>
      <c r="KBT1857" s="401"/>
      <c r="KBU1857" s="401"/>
      <c r="KBV1857" s="401"/>
      <c r="KBW1857" s="401"/>
      <c r="KBX1857" s="401"/>
      <c r="KBY1857" s="401"/>
      <c r="KBZ1857" s="401"/>
      <c r="KCA1857" s="401"/>
      <c r="KCB1857" s="401"/>
      <c r="KCC1857" s="401"/>
      <c r="KCD1857" s="401"/>
      <c r="KCE1857" s="401"/>
      <c r="KCF1857" s="401"/>
      <c r="KCG1857" s="401"/>
      <c r="KCH1857" s="401"/>
      <c r="KCI1857" s="401"/>
      <c r="KCJ1857" s="401"/>
      <c r="KCK1857" s="401"/>
      <c r="KCL1857" s="401"/>
      <c r="KCM1857" s="401"/>
      <c r="KCN1857" s="401"/>
      <c r="KCO1857" s="401"/>
      <c r="KCP1857" s="401"/>
      <c r="KCQ1857" s="401"/>
      <c r="KCR1857" s="401"/>
      <c r="KCS1857" s="401"/>
      <c r="KCT1857" s="401"/>
      <c r="KCU1857" s="401"/>
      <c r="KCV1857" s="401"/>
      <c r="KCW1857" s="401"/>
      <c r="KCX1857" s="401"/>
      <c r="KCY1857" s="401"/>
      <c r="KCZ1857" s="401"/>
      <c r="KDA1857" s="401"/>
      <c r="KDB1857" s="401"/>
      <c r="KDC1857" s="401"/>
      <c r="KDD1857" s="401"/>
      <c r="KDE1857" s="401"/>
      <c r="KDF1857" s="401"/>
      <c r="KDG1857" s="401"/>
      <c r="KDH1857" s="401"/>
      <c r="KDI1857" s="401"/>
      <c r="KDJ1857" s="401"/>
      <c r="KDK1857" s="401"/>
      <c r="KDL1857" s="401"/>
      <c r="KDM1857" s="401"/>
      <c r="KDN1857" s="401"/>
      <c r="KDO1857" s="401"/>
      <c r="KDP1857" s="401"/>
      <c r="KDQ1857" s="401"/>
      <c r="KDR1857" s="401"/>
      <c r="KDS1857" s="401"/>
      <c r="KDT1857" s="401"/>
      <c r="KDU1857" s="401"/>
      <c r="KDV1857" s="401"/>
      <c r="KDW1857" s="401"/>
      <c r="KDX1857" s="401"/>
      <c r="KDY1857" s="401"/>
      <c r="KDZ1857" s="401"/>
      <c r="KEA1857" s="401"/>
      <c r="KEB1857" s="401"/>
      <c r="KEC1857" s="401"/>
      <c r="KED1857" s="401"/>
      <c r="KEE1857" s="401"/>
      <c r="KEF1857" s="401"/>
      <c r="KEG1857" s="401"/>
      <c r="KEH1857" s="401"/>
      <c r="KEI1857" s="401"/>
      <c r="KEJ1857" s="401"/>
      <c r="KEK1857" s="401"/>
      <c r="KEL1857" s="401"/>
      <c r="KEM1857" s="401"/>
      <c r="KEN1857" s="401"/>
      <c r="KEO1857" s="401"/>
      <c r="KEP1857" s="401"/>
      <c r="KEQ1857" s="401"/>
      <c r="KER1857" s="401"/>
      <c r="KES1857" s="401"/>
      <c r="KET1857" s="401"/>
      <c r="KEU1857" s="401"/>
      <c r="KEV1857" s="401"/>
      <c r="KEW1857" s="401"/>
      <c r="KEX1857" s="401"/>
      <c r="KEY1857" s="401"/>
      <c r="KEZ1857" s="401"/>
      <c r="KFA1857" s="401"/>
      <c r="KFB1857" s="401"/>
      <c r="KFC1857" s="401"/>
      <c r="KFD1857" s="401"/>
      <c r="KFE1857" s="401"/>
      <c r="KFF1857" s="401"/>
      <c r="KFG1857" s="401"/>
      <c r="KFH1857" s="401"/>
      <c r="KFI1857" s="401"/>
      <c r="KFJ1857" s="401"/>
      <c r="KFK1857" s="401"/>
      <c r="KFL1857" s="401"/>
      <c r="KFM1857" s="401"/>
      <c r="KFN1857" s="401"/>
      <c r="KFO1857" s="401"/>
      <c r="KFP1857" s="401"/>
      <c r="KFQ1857" s="401"/>
      <c r="KFR1857" s="401"/>
      <c r="KFS1857" s="401"/>
      <c r="KFT1857" s="401"/>
      <c r="KFU1857" s="401"/>
      <c r="KFV1857" s="401"/>
      <c r="KFW1857" s="401"/>
      <c r="KFX1857" s="401"/>
      <c r="KFY1857" s="401"/>
      <c r="KFZ1857" s="401"/>
      <c r="KGA1857" s="401"/>
      <c r="KGB1857" s="401"/>
      <c r="KGC1857" s="401"/>
      <c r="KGD1857" s="401"/>
      <c r="KGE1857" s="401"/>
      <c r="KGF1857" s="401"/>
      <c r="KGG1857" s="401"/>
      <c r="KGH1857" s="401"/>
      <c r="KGI1857" s="401"/>
      <c r="KGJ1857" s="401"/>
      <c r="KGK1857" s="401"/>
      <c r="KGL1857" s="401"/>
      <c r="KGM1857" s="401"/>
      <c r="KGN1857" s="401"/>
      <c r="KGO1857" s="401"/>
      <c r="KGP1857" s="401"/>
      <c r="KGQ1857" s="401"/>
      <c r="KGR1857" s="401"/>
      <c r="KGS1857" s="401"/>
      <c r="KGT1857" s="401"/>
      <c r="KGU1857" s="401"/>
      <c r="KGV1857" s="401"/>
      <c r="KGW1857" s="401"/>
      <c r="KGX1857" s="401"/>
      <c r="KGY1857" s="401"/>
      <c r="KGZ1857" s="401"/>
      <c r="KHA1857" s="401"/>
      <c r="KHB1857" s="401"/>
      <c r="KHC1857" s="401"/>
      <c r="KHD1857" s="401"/>
      <c r="KHE1857" s="401"/>
      <c r="KHF1857" s="401"/>
      <c r="KHG1857" s="401"/>
      <c r="KHH1857" s="401"/>
      <c r="KHI1857" s="401"/>
      <c r="KHJ1857" s="401"/>
      <c r="KHK1857" s="401"/>
      <c r="KHL1857" s="401"/>
      <c r="KHM1857" s="401"/>
      <c r="KHN1857" s="401"/>
      <c r="KHO1857" s="401"/>
      <c r="KHP1857" s="401"/>
      <c r="KHQ1857" s="401"/>
      <c r="KHR1857" s="401"/>
      <c r="KHS1857" s="401"/>
      <c r="KHT1857" s="401"/>
      <c r="KHU1857" s="401"/>
      <c r="KHV1857" s="401"/>
      <c r="KHW1857" s="401"/>
      <c r="KHX1857" s="401"/>
      <c r="KHY1857" s="401"/>
      <c r="KHZ1857" s="401"/>
      <c r="KIA1857" s="401"/>
      <c r="KIB1857" s="401"/>
      <c r="KIC1857" s="401"/>
      <c r="KID1857" s="401"/>
      <c r="KIE1857" s="401"/>
      <c r="KIF1857" s="401"/>
      <c r="KIG1857" s="401"/>
      <c r="KIH1857" s="401"/>
      <c r="KII1857" s="401"/>
      <c r="KIJ1857" s="401"/>
      <c r="KIK1857" s="401"/>
      <c r="KIL1857" s="401"/>
      <c r="KIM1857" s="401"/>
      <c r="KIN1857" s="401"/>
      <c r="KIO1857" s="401"/>
      <c r="KIP1857" s="401"/>
      <c r="KIQ1857" s="401"/>
      <c r="KIR1857" s="401"/>
      <c r="KIS1857" s="401"/>
      <c r="KIT1857" s="401"/>
      <c r="KIU1857" s="401"/>
      <c r="KIV1857" s="401"/>
      <c r="KIW1857" s="401"/>
      <c r="KIX1857" s="401"/>
      <c r="KIY1857" s="401"/>
      <c r="KIZ1857" s="401"/>
      <c r="KJA1857" s="401"/>
      <c r="KJB1857" s="401"/>
      <c r="KJC1857" s="401"/>
      <c r="KJD1857" s="401"/>
      <c r="KJE1857" s="401"/>
      <c r="KJF1857" s="401"/>
      <c r="KJG1857" s="401"/>
      <c r="KJH1857" s="401"/>
      <c r="KJI1857" s="401"/>
      <c r="KJJ1857" s="401"/>
      <c r="KJK1857" s="401"/>
      <c r="KJL1857" s="401"/>
      <c r="KJM1857" s="401"/>
      <c r="KJN1857" s="401"/>
      <c r="KJO1857" s="401"/>
      <c r="KJP1857" s="401"/>
      <c r="KJQ1857" s="401"/>
      <c r="KJR1857" s="401"/>
      <c r="KJS1857" s="401"/>
      <c r="KJT1857" s="401"/>
      <c r="KJU1857" s="401"/>
      <c r="KJV1857" s="401"/>
      <c r="KJW1857" s="401"/>
      <c r="KJX1857" s="401"/>
      <c r="KJY1857" s="401"/>
      <c r="KJZ1857" s="401"/>
      <c r="KKA1857" s="401"/>
      <c r="KKB1857" s="401"/>
      <c r="KKC1857" s="401"/>
      <c r="KKD1857" s="401"/>
      <c r="KKE1857" s="401"/>
      <c r="KKF1857" s="401"/>
      <c r="KKG1857" s="401"/>
      <c r="KKH1857" s="401"/>
      <c r="KKI1857" s="401"/>
      <c r="KKJ1857" s="401"/>
      <c r="KKK1857" s="401"/>
      <c r="KKL1857" s="401"/>
      <c r="KKM1857" s="401"/>
      <c r="KKN1857" s="401"/>
      <c r="KKO1857" s="401"/>
      <c r="KKP1857" s="401"/>
      <c r="KKQ1857" s="401"/>
      <c r="KKR1857" s="401"/>
      <c r="KKS1857" s="401"/>
      <c r="KKT1857" s="401"/>
      <c r="KKU1857" s="401"/>
      <c r="KKV1857" s="401"/>
      <c r="KKW1857" s="401"/>
      <c r="KKX1857" s="401"/>
      <c r="KKY1857" s="401"/>
      <c r="KKZ1857" s="401"/>
      <c r="KLA1857" s="401"/>
      <c r="KLB1857" s="401"/>
      <c r="KLC1857" s="401"/>
      <c r="KLD1857" s="401"/>
      <c r="KLE1857" s="401"/>
      <c r="KLF1857" s="401"/>
      <c r="KLG1857" s="401"/>
      <c r="KLH1857" s="401"/>
      <c r="KLI1857" s="401"/>
      <c r="KLJ1857" s="401"/>
      <c r="KLK1857" s="401"/>
      <c r="KLL1857" s="401"/>
      <c r="KLM1857" s="401"/>
      <c r="KLN1857" s="401"/>
      <c r="KLO1857" s="401"/>
      <c r="KLP1857" s="401"/>
      <c r="KLQ1857" s="401"/>
      <c r="KLR1857" s="401"/>
      <c r="KLS1857" s="401"/>
      <c r="KLT1857" s="401"/>
      <c r="KLU1857" s="401"/>
      <c r="KLV1857" s="401"/>
      <c r="KLW1857" s="401"/>
      <c r="KLX1857" s="401"/>
      <c r="KLY1857" s="401"/>
      <c r="KLZ1857" s="401"/>
      <c r="KMA1857" s="401"/>
      <c r="KMB1857" s="401"/>
      <c r="KMC1857" s="401"/>
      <c r="KMD1857" s="401"/>
      <c r="KME1857" s="401"/>
      <c r="KMF1857" s="401"/>
      <c r="KMG1857" s="401"/>
      <c r="KMH1857" s="401"/>
      <c r="KMI1857" s="401"/>
      <c r="KMJ1857" s="401"/>
      <c r="KMK1857" s="401"/>
      <c r="KML1857" s="401"/>
      <c r="KMM1857" s="401"/>
      <c r="KMN1857" s="401"/>
      <c r="KMO1857" s="401"/>
      <c r="KMP1857" s="401"/>
      <c r="KMQ1857" s="401"/>
      <c r="KMR1857" s="401"/>
      <c r="KMS1857" s="401"/>
      <c r="KMT1857" s="401"/>
      <c r="KMU1857" s="401"/>
      <c r="KMV1857" s="401"/>
      <c r="KMW1857" s="401"/>
      <c r="KMX1857" s="401"/>
      <c r="KMY1857" s="401"/>
      <c r="KMZ1857" s="401"/>
      <c r="KNA1857" s="401"/>
      <c r="KNB1857" s="401"/>
      <c r="KNC1857" s="401"/>
      <c r="KND1857" s="401"/>
      <c r="KNE1857" s="401"/>
      <c r="KNF1857" s="401"/>
      <c r="KNG1857" s="401"/>
      <c r="KNH1857" s="401"/>
      <c r="KNI1857" s="401"/>
      <c r="KNJ1857" s="401"/>
      <c r="KNK1857" s="401"/>
      <c r="KNL1857" s="401"/>
      <c r="KNM1857" s="401"/>
      <c r="KNN1857" s="401"/>
      <c r="KNO1857" s="401"/>
      <c r="KNP1857" s="401"/>
      <c r="KNQ1857" s="401"/>
      <c r="KNR1857" s="401"/>
      <c r="KNS1857" s="401"/>
      <c r="KNT1857" s="401"/>
      <c r="KNU1857" s="401"/>
      <c r="KNV1857" s="401"/>
      <c r="KNW1857" s="401"/>
      <c r="KNX1857" s="401"/>
      <c r="KNY1857" s="401"/>
      <c r="KNZ1857" s="401"/>
      <c r="KOA1857" s="401"/>
      <c r="KOB1857" s="401"/>
      <c r="KOC1857" s="401"/>
      <c r="KOD1857" s="401"/>
      <c r="KOE1857" s="401"/>
      <c r="KOF1857" s="401"/>
      <c r="KOG1857" s="401"/>
      <c r="KOH1857" s="401"/>
      <c r="KOI1857" s="401"/>
      <c r="KOJ1857" s="401"/>
      <c r="KOK1857" s="401"/>
      <c r="KOL1857" s="401"/>
      <c r="KOM1857" s="401"/>
      <c r="KON1857" s="401"/>
      <c r="KOO1857" s="401"/>
      <c r="KOP1857" s="401"/>
      <c r="KOQ1857" s="401"/>
      <c r="KOR1857" s="401"/>
      <c r="KOS1857" s="401"/>
      <c r="KOT1857" s="401"/>
      <c r="KOU1857" s="401"/>
      <c r="KOV1857" s="401"/>
      <c r="KOW1857" s="401"/>
      <c r="KOX1857" s="401"/>
      <c r="KOY1857" s="401"/>
      <c r="KOZ1857" s="401"/>
      <c r="KPA1857" s="401"/>
      <c r="KPB1857" s="401"/>
      <c r="KPC1857" s="401"/>
      <c r="KPD1857" s="401"/>
      <c r="KPE1857" s="401"/>
      <c r="KPF1857" s="401"/>
      <c r="KPG1857" s="401"/>
      <c r="KPH1857" s="401"/>
      <c r="KPI1857" s="401"/>
      <c r="KPJ1857" s="401"/>
      <c r="KPK1857" s="401"/>
      <c r="KPL1857" s="401"/>
      <c r="KPM1857" s="401"/>
      <c r="KPN1857" s="401"/>
      <c r="KPO1857" s="401"/>
      <c r="KPP1857" s="401"/>
      <c r="KPQ1857" s="401"/>
      <c r="KPR1857" s="401"/>
      <c r="KPS1857" s="401"/>
      <c r="KPT1857" s="401"/>
      <c r="KPU1857" s="401"/>
      <c r="KPV1857" s="401"/>
      <c r="KPW1857" s="401"/>
      <c r="KPX1857" s="401"/>
      <c r="KPY1857" s="401"/>
      <c r="KPZ1857" s="401"/>
      <c r="KQA1857" s="401"/>
      <c r="KQB1857" s="401"/>
      <c r="KQC1857" s="401"/>
      <c r="KQD1857" s="401"/>
      <c r="KQE1857" s="401"/>
      <c r="KQF1857" s="401"/>
      <c r="KQG1857" s="401"/>
      <c r="KQH1857" s="401"/>
      <c r="KQI1857" s="401"/>
      <c r="KQJ1857" s="401"/>
      <c r="KQK1857" s="401"/>
      <c r="KQL1857" s="401"/>
      <c r="KQM1857" s="401"/>
      <c r="KQN1857" s="401"/>
      <c r="KQO1857" s="401"/>
      <c r="KQP1857" s="401"/>
      <c r="KQQ1857" s="401"/>
      <c r="KQR1857" s="401"/>
      <c r="KQS1857" s="401"/>
      <c r="KQT1857" s="401"/>
      <c r="KQU1857" s="401"/>
      <c r="KQV1857" s="401"/>
      <c r="KQW1857" s="401"/>
      <c r="KQX1857" s="401"/>
      <c r="KQY1857" s="401"/>
      <c r="KQZ1857" s="401"/>
      <c r="KRA1857" s="401"/>
      <c r="KRB1857" s="401"/>
      <c r="KRC1857" s="401"/>
      <c r="KRD1857" s="401"/>
      <c r="KRE1857" s="401"/>
      <c r="KRF1857" s="401"/>
      <c r="KRG1857" s="401"/>
      <c r="KRH1857" s="401"/>
      <c r="KRI1857" s="401"/>
      <c r="KRJ1857" s="401"/>
      <c r="KRK1857" s="401"/>
      <c r="KRL1857" s="401"/>
      <c r="KRM1857" s="401"/>
      <c r="KRN1857" s="401"/>
      <c r="KRO1857" s="401"/>
      <c r="KRP1857" s="401"/>
      <c r="KRQ1857" s="401"/>
      <c r="KRR1857" s="401"/>
      <c r="KRS1857" s="401"/>
      <c r="KRT1857" s="401"/>
      <c r="KRU1857" s="401"/>
      <c r="KRV1857" s="401"/>
      <c r="KRW1857" s="401"/>
      <c r="KRX1857" s="401"/>
      <c r="KRY1857" s="401"/>
      <c r="KRZ1857" s="401"/>
      <c r="KSA1857" s="401"/>
      <c r="KSB1857" s="401"/>
      <c r="KSC1857" s="401"/>
      <c r="KSD1857" s="401"/>
      <c r="KSE1857" s="401"/>
      <c r="KSF1857" s="401"/>
      <c r="KSG1857" s="401"/>
      <c r="KSH1857" s="401"/>
      <c r="KSI1857" s="401"/>
      <c r="KSJ1857" s="401"/>
      <c r="KSK1857" s="401"/>
      <c r="KSL1857" s="401"/>
      <c r="KSM1857" s="401"/>
      <c r="KSN1857" s="401"/>
      <c r="KSO1857" s="401"/>
      <c r="KSP1857" s="401"/>
      <c r="KSQ1857" s="401"/>
      <c r="KSR1857" s="401"/>
      <c r="KSS1857" s="401"/>
      <c r="KST1857" s="401"/>
      <c r="KSU1857" s="401"/>
      <c r="KSV1857" s="401"/>
      <c r="KSW1857" s="401"/>
      <c r="KSX1857" s="401"/>
      <c r="KSY1857" s="401"/>
      <c r="KSZ1857" s="401"/>
      <c r="KTA1857" s="401"/>
      <c r="KTB1857" s="401"/>
      <c r="KTC1857" s="401"/>
      <c r="KTD1857" s="401"/>
      <c r="KTE1857" s="401"/>
      <c r="KTF1857" s="401"/>
      <c r="KTG1857" s="401"/>
      <c r="KTH1857" s="401"/>
      <c r="KTI1857" s="401"/>
      <c r="KTJ1857" s="401"/>
      <c r="KTK1857" s="401"/>
      <c r="KTL1857" s="401"/>
      <c r="KTM1857" s="401"/>
      <c r="KTN1857" s="401"/>
      <c r="KTO1857" s="401"/>
      <c r="KTP1857" s="401"/>
      <c r="KTQ1857" s="401"/>
      <c r="KTR1857" s="401"/>
      <c r="KTS1857" s="401"/>
      <c r="KTT1857" s="401"/>
      <c r="KTU1857" s="401"/>
      <c r="KTV1857" s="401"/>
      <c r="KTW1857" s="401"/>
      <c r="KTX1857" s="401"/>
      <c r="KTY1857" s="401"/>
      <c r="KTZ1857" s="401"/>
      <c r="KUA1857" s="401"/>
      <c r="KUB1857" s="401"/>
      <c r="KUC1857" s="401"/>
      <c r="KUD1857" s="401"/>
      <c r="KUE1857" s="401"/>
      <c r="KUF1857" s="401"/>
      <c r="KUG1857" s="401"/>
      <c r="KUH1857" s="401"/>
      <c r="KUI1857" s="401"/>
      <c r="KUJ1857" s="401"/>
      <c r="KUK1857" s="401"/>
      <c r="KUL1857" s="401"/>
      <c r="KUM1857" s="401"/>
      <c r="KUN1857" s="401"/>
      <c r="KUO1857" s="401"/>
      <c r="KUP1857" s="401"/>
      <c r="KUQ1857" s="401"/>
      <c r="KUR1857" s="401"/>
      <c r="KUS1857" s="401"/>
      <c r="KUT1857" s="401"/>
      <c r="KUU1857" s="401"/>
      <c r="KUV1857" s="401"/>
      <c r="KUW1857" s="401"/>
      <c r="KUX1857" s="401"/>
      <c r="KUY1857" s="401"/>
      <c r="KUZ1857" s="401"/>
      <c r="KVA1857" s="401"/>
      <c r="KVB1857" s="401"/>
      <c r="KVC1857" s="401"/>
      <c r="KVD1857" s="401"/>
      <c r="KVE1857" s="401"/>
      <c r="KVF1857" s="401"/>
      <c r="KVG1857" s="401"/>
      <c r="KVH1857" s="401"/>
      <c r="KVI1857" s="401"/>
      <c r="KVJ1857" s="401"/>
      <c r="KVK1857" s="401"/>
      <c r="KVL1857" s="401"/>
      <c r="KVM1857" s="401"/>
      <c r="KVN1857" s="401"/>
      <c r="KVO1857" s="401"/>
      <c r="KVP1857" s="401"/>
      <c r="KVQ1857" s="401"/>
      <c r="KVR1857" s="401"/>
      <c r="KVS1857" s="401"/>
      <c r="KVT1857" s="401"/>
      <c r="KVU1857" s="401"/>
      <c r="KVV1857" s="401"/>
      <c r="KVW1857" s="401"/>
      <c r="KVX1857" s="401"/>
      <c r="KVY1857" s="401"/>
      <c r="KVZ1857" s="401"/>
      <c r="KWA1857" s="401"/>
      <c r="KWB1857" s="401"/>
      <c r="KWC1857" s="401"/>
      <c r="KWD1857" s="401"/>
      <c r="KWE1857" s="401"/>
      <c r="KWF1857" s="401"/>
      <c r="KWG1857" s="401"/>
      <c r="KWH1857" s="401"/>
      <c r="KWI1857" s="401"/>
      <c r="KWJ1857" s="401"/>
      <c r="KWK1857" s="401"/>
      <c r="KWL1857" s="401"/>
      <c r="KWM1857" s="401"/>
      <c r="KWN1857" s="401"/>
      <c r="KWO1857" s="401"/>
      <c r="KWP1857" s="401"/>
      <c r="KWQ1857" s="401"/>
      <c r="KWR1857" s="401"/>
      <c r="KWS1857" s="401"/>
      <c r="KWT1857" s="401"/>
      <c r="KWU1857" s="401"/>
      <c r="KWV1857" s="401"/>
      <c r="KWW1857" s="401"/>
      <c r="KWX1857" s="401"/>
      <c r="KWY1857" s="401"/>
      <c r="KWZ1857" s="401"/>
      <c r="KXA1857" s="401"/>
      <c r="KXB1857" s="401"/>
      <c r="KXC1857" s="401"/>
      <c r="KXD1857" s="401"/>
      <c r="KXE1857" s="401"/>
      <c r="KXF1857" s="401"/>
      <c r="KXG1857" s="401"/>
      <c r="KXH1857" s="401"/>
      <c r="KXI1857" s="401"/>
      <c r="KXJ1857" s="401"/>
      <c r="KXK1857" s="401"/>
      <c r="KXL1857" s="401"/>
      <c r="KXM1857" s="401"/>
      <c r="KXN1857" s="401"/>
      <c r="KXO1857" s="401"/>
      <c r="KXP1857" s="401"/>
      <c r="KXQ1857" s="401"/>
      <c r="KXR1857" s="401"/>
      <c r="KXS1857" s="401"/>
      <c r="KXT1857" s="401"/>
      <c r="KXU1857" s="401"/>
      <c r="KXV1857" s="401"/>
      <c r="KXW1857" s="401"/>
      <c r="KXX1857" s="401"/>
      <c r="KXY1857" s="401"/>
      <c r="KXZ1857" s="401"/>
      <c r="KYA1857" s="401"/>
      <c r="KYB1857" s="401"/>
      <c r="KYC1857" s="401"/>
      <c r="KYD1857" s="401"/>
      <c r="KYE1857" s="401"/>
      <c r="KYF1857" s="401"/>
      <c r="KYG1857" s="401"/>
      <c r="KYH1857" s="401"/>
      <c r="KYI1857" s="401"/>
      <c r="KYJ1857" s="401"/>
      <c r="KYK1857" s="401"/>
      <c r="KYL1857" s="401"/>
      <c r="KYM1857" s="401"/>
      <c r="KYN1857" s="401"/>
      <c r="KYO1857" s="401"/>
      <c r="KYP1857" s="401"/>
      <c r="KYQ1857" s="401"/>
      <c r="KYR1857" s="401"/>
      <c r="KYS1857" s="401"/>
      <c r="KYT1857" s="401"/>
      <c r="KYU1857" s="401"/>
      <c r="KYV1857" s="401"/>
      <c r="KYW1857" s="401"/>
      <c r="KYX1857" s="401"/>
      <c r="KYY1857" s="401"/>
      <c r="KYZ1857" s="401"/>
      <c r="KZA1857" s="401"/>
      <c r="KZB1857" s="401"/>
      <c r="KZC1857" s="401"/>
      <c r="KZD1857" s="401"/>
      <c r="KZE1857" s="401"/>
      <c r="KZF1857" s="401"/>
      <c r="KZG1857" s="401"/>
      <c r="KZH1857" s="401"/>
      <c r="KZI1857" s="401"/>
      <c r="KZJ1857" s="401"/>
      <c r="KZK1857" s="401"/>
      <c r="KZL1857" s="401"/>
      <c r="KZM1857" s="401"/>
      <c r="KZN1857" s="401"/>
      <c r="KZO1857" s="401"/>
      <c r="KZP1857" s="401"/>
      <c r="KZQ1857" s="401"/>
      <c r="KZR1857" s="401"/>
      <c r="KZS1857" s="401"/>
      <c r="KZT1857" s="401"/>
      <c r="KZU1857" s="401"/>
      <c r="KZV1857" s="401"/>
      <c r="KZW1857" s="401"/>
      <c r="KZX1857" s="401"/>
      <c r="KZY1857" s="401"/>
      <c r="KZZ1857" s="401"/>
      <c r="LAA1857" s="401"/>
      <c r="LAB1857" s="401"/>
      <c r="LAC1857" s="401"/>
      <c r="LAD1857" s="401"/>
      <c r="LAE1857" s="401"/>
      <c r="LAF1857" s="401"/>
      <c r="LAG1857" s="401"/>
      <c r="LAH1857" s="401"/>
      <c r="LAI1857" s="401"/>
      <c r="LAJ1857" s="401"/>
      <c r="LAK1857" s="401"/>
      <c r="LAL1857" s="401"/>
      <c r="LAM1857" s="401"/>
      <c r="LAN1857" s="401"/>
      <c r="LAO1857" s="401"/>
      <c r="LAP1857" s="401"/>
      <c r="LAQ1857" s="401"/>
      <c r="LAR1857" s="401"/>
      <c r="LAS1857" s="401"/>
      <c r="LAT1857" s="401"/>
      <c r="LAU1857" s="401"/>
      <c r="LAV1857" s="401"/>
      <c r="LAW1857" s="401"/>
      <c r="LAX1857" s="401"/>
      <c r="LAY1857" s="401"/>
      <c r="LAZ1857" s="401"/>
      <c r="LBA1857" s="401"/>
      <c r="LBB1857" s="401"/>
      <c r="LBC1857" s="401"/>
      <c r="LBD1857" s="401"/>
      <c r="LBE1857" s="401"/>
      <c r="LBF1857" s="401"/>
      <c r="LBG1857" s="401"/>
      <c r="LBH1857" s="401"/>
      <c r="LBI1857" s="401"/>
      <c r="LBJ1857" s="401"/>
      <c r="LBK1857" s="401"/>
      <c r="LBL1857" s="401"/>
      <c r="LBM1857" s="401"/>
      <c r="LBN1857" s="401"/>
      <c r="LBO1857" s="401"/>
      <c r="LBP1857" s="401"/>
      <c r="LBQ1857" s="401"/>
      <c r="LBR1857" s="401"/>
      <c r="LBS1857" s="401"/>
      <c r="LBT1857" s="401"/>
      <c r="LBU1857" s="401"/>
      <c r="LBV1857" s="401"/>
      <c r="LBW1857" s="401"/>
      <c r="LBX1857" s="401"/>
      <c r="LBY1857" s="401"/>
      <c r="LBZ1857" s="401"/>
      <c r="LCA1857" s="401"/>
      <c r="LCB1857" s="401"/>
      <c r="LCC1857" s="401"/>
      <c r="LCD1857" s="401"/>
      <c r="LCE1857" s="401"/>
      <c r="LCF1857" s="401"/>
      <c r="LCG1857" s="401"/>
      <c r="LCH1857" s="401"/>
      <c r="LCI1857" s="401"/>
      <c r="LCJ1857" s="401"/>
      <c r="LCK1857" s="401"/>
      <c r="LCL1857" s="401"/>
      <c r="LCM1857" s="401"/>
      <c r="LCN1857" s="401"/>
      <c r="LCO1857" s="401"/>
      <c r="LCP1857" s="401"/>
      <c r="LCQ1857" s="401"/>
      <c r="LCR1857" s="401"/>
      <c r="LCS1857" s="401"/>
      <c r="LCT1857" s="401"/>
      <c r="LCU1857" s="401"/>
      <c r="LCV1857" s="401"/>
      <c r="LCW1857" s="401"/>
      <c r="LCX1857" s="401"/>
      <c r="LCY1857" s="401"/>
      <c r="LCZ1857" s="401"/>
      <c r="LDA1857" s="401"/>
      <c r="LDB1857" s="401"/>
      <c r="LDC1857" s="401"/>
      <c r="LDD1857" s="401"/>
      <c r="LDE1857" s="401"/>
      <c r="LDF1857" s="401"/>
      <c r="LDG1857" s="401"/>
      <c r="LDH1857" s="401"/>
      <c r="LDI1857" s="401"/>
      <c r="LDJ1857" s="401"/>
      <c r="LDK1857" s="401"/>
      <c r="LDL1857" s="401"/>
      <c r="LDM1857" s="401"/>
      <c r="LDN1857" s="401"/>
      <c r="LDO1857" s="401"/>
      <c r="LDP1857" s="401"/>
      <c r="LDQ1857" s="401"/>
      <c r="LDR1857" s="401"/>
      <c r="LDS1857" s="401"/>
      <c r="LDT1857" s="401"/>
      <c r="LDU1857" s="401"/>
      <c r="LDV1857" s="401"/>
      <c r="LDW1857" s="401"/>
      <c r="LDX1857" s="401"/>
      <c r="LDY1857" s="401"/>
      <c r="LDZ1857" s="401"/>
      <c r="LEA1857" s="401"/>
      <c r="LEB1857" s="401"/>
      <c r="LEC1857" s="401"/>
      <c r="LED1857" s="401"/>
      <c r="LEE1857" s="401"/>
      <c r="LEF1857" s="401"/>
      <c r="LEG1857" s="401"/>
      <c r="LEH1857" s="401"/>
      <c r="LEI1857" s="401"/>
      <c r="LEJ1857" s="401"/>
      <c r="LEK1857" s="401"/>
      <c r="LEL1857" s="401"/>
      <c r="LEM1857" s="401"/>
      <c r="LEN1857" s="401"/>
      <c r="LEO1857" s="401"/>
      <c r="LEP1857" s="401"/>
      <c r="LEQ1857" s="401"/>
      <c r="LER1857" s="401"/>
      <c r="LES1857" s="401"/>
      <c r="LET1857" s="401"/>
      <c r="LEU1857" s="401"/>
      <c r="LEV1857" s="401"/>
      <c r="LEW1857" s="401"/>
      <c r="LEX1857" s="401"/>
      <c r="LEY1857" s="401"/>
      <c r="LEZ1857" s="401"/>
      <c r="LFA1857" s="401"/>
      <c r="LFB1857" s="401"/>
      <c r="LFC1857" s="401"/>
      <c r="LFD1857" s="401"/>
      <c r="LFE1857" s="401"/>
      <c r="LFF1857" s="401"/>
      <c r="LFG1857" s="401"/>
      <c r="LFH1857" s="401"/>
      <c r="LFI1857" s="401"/>
      <c r="LFJ1857" s="401"/>
      <c r="LFK1857" s="401"/>
      <c r="LFL1857" s="401"/>
      <c r="LFM1857" s="401"/>
      <c r="LFN1857" s="401"/>
      <c r="LFO1857" s="401"/>
      <c r="LFP1857" s="401"/>
      <c r="LFQ1857" s="401"/>
      <c r="LFR1857" s="401"/>
      <c r="LFS1857" s="401"/>
      <c r="LFT1857" s="401"/>
      <c r="LFU1857" s="401"/>
      <c r="LFV1857" s="401"/>
      <c r="LFW1857" s="401"/>
      <c r="LFX1857" s="401"/>
      <c r="LFY1857" s="401"/>
      <c r="LFZ1857" s="401"/>
      <c r="LGA1857" s="401"/>
      <c r="LGB1857" s="401"/>
      <c r="LGC1857" s="401"/>
      <c r="LGD1857" s="401"/>
      <c r="LGE1857" s="401"/>
      <c r="LGF1857" s="401"/>
      <c r="LGG1857" s="401"/>
      <c r="LGH1857" s="401"/>
      <c r="LGI1857" s="401"/>
      <c r="LGJ1857" s="401"/>
      <c r="LGK1857" s="401"/>
      <c r="LGL1857" s="401"/>
      <c r="LGM1857" s="401"/>
      <c r="LGN1857" s="401"/>
      <c r="LGO1857" s="401"/>
      <c r="LGP1857" s="401"/>
      <c r="LGQ1857" s="401"/>
      <c r="LGR1857" s="401"/>
      <c r="LGS1857" s="401"/>
      <c r="LGT1857" s="401"/>
      <c r="LGU1857" s="401"/>
      <c r="LGV1857" s="401"/>
      <c r="LGW1857" s="401"/>
      <c r="LGX1857" s="401"/>
      <c r="LGY1857" s="401"/>
      <c r="LGZ1857" s="401"/>
      <c r="LHA1857" s="401"/>
      <c r="LHB1857" s="401"/>
      <c r="LHC1857" s="401"/>
      <c r="LHD1857" s="401"/>
      <c r="LHE1857" s="401"/>
      <c r="LHF1857" s="401"/>
      <c r="LHG1857" s="401"/>
      <c r="LHH1857" s="401"/>
      <c r="LHI1857" s="401"/>
      <c r="LHJ1857" s="401"/>
      <c r="LHK1857" s="401"/>
      <c r="LHL1857" s="401"/>
      <c r="LHM1857" s="401"/>
      <c r="LHN1857" s="401"/>
      <c r="LHO1857" s="401"/>
      <c r="LHP1857" s="401"/>
      <c r="LHQ1857" s="401"/>
      <c r="LHR1857" s="401"/>
      <c r="LHS1857" s="401"/>
      <c r="LHT1857" s="401"/>
      <c r="LHU1857" s="401"/>
      <c r="LHV1857" s="401"/>
      <c r="LHW1857" s="401"/>
      <c r="LHX1857" s="401"/>
      <c r="LHY1857" s="401"/>
      <c r="LHZ1857" s="401"/>
      <c r="LIA1857" s="401"/>
      <c r="LIB1857" s="401"/>
      <c r="LIC1857" s="401"/>
      <c r="LID1857" s="401"/>
      <c r="LIE1857" s="401"/>
      <c r="LIF1857" s="401"/>
      <c r="LIG1857" s="401"/>
      <c r="LIH1857" s="401"/>
      <c r="LII1857" s="401"/>
      <c r="LIJ1857" s="401"/>
      <c r="LIK1857" s="401"/>
      <c r="LIL1857" s="401"/>
      <c r="LIM1857" s="401"/>
      <c r="LIN1857" s="401"/>
      <c r="LIO1857" s="401"/>
      <c r="LIP1857" s="401"/>
      <c r="LIQ1857" s="401"/>
      <c r="LIR1857" s="401"/>
      <c r="LIS1857" s="401"/>
      <c r="LIT1857" s="401"/>
      <c r="LIU1857" s="401"/>
      <c r="LIV1857" s="401"/>
      <c r="LIW1857" s="401"/>
      <c r="LIX1857" s="401"/>
      <c r="LIY1857" s="401"/>
      <c r="LIZ1857" s="401"/>
      <c r="LJA1857" s="401"/>
      <c r="LJB1857" s="401"/>
      <c r="LJC1857" s="401"/>
      <c r="LJD1857" s="401"/>
      <c r="LJE1857" s="401"/>
      <c r="LJF1857" s="401"/>
      <c r="LJG1857" s="401"/>
      <c r="LJH1857" s="401"/>
      <c r="LJI1857" s="401"/>
      <c r="LJJ1857" s="401"/>
      <c r="LJK1857" s="401"/>
      <c r="LJL1857" s="401"/>
      <c r="LJM1857" s="401"/>
      <c r="LJN1857" s="401"/>
      <c r="LJO1857" s="401"/>
      <c r="LJP1857" s="401"/>
      <c r="LJQ1857" s="401"/>
      <c r="LJR1857" s="401"/>
      <c r="LJS1857" s="401"/>
      <c r="LJT1857" s="401"/>
      <c r="LJU1857" s="401"/>
      <c r="LJV1857" s="401"/>
      <c r="LJW1857" s="401"/>
      <c r="LJX1857" s="401"/>
      <c r="LJY1857" s="401"/>
      <c r="LJZ1857" s="401"/>
      <c r="LKA1857" s="401"/>
      <c r="LKB1857" s="401"/>
      <c r="LKC1857" s="401"/>
      <c r="LKD1857" s="401"/>
      <c r="LKE1857" s="401"/>
      <c r="LKF1857" s="401"/>
      <c r="LKG1857" s="401"/>
      <c r="LKH1857" s="401"/>
      <c r="LKI1857" s="401"/>
      <c r="LKJ1857" s="401"/>
      <c r="LKK1857" s="401"/>
      <c r="LKL1857" s="401"/>
      <c r="LKM1857" s="401"/>
      <c r="LKN1857" s="401"/>
      <c r="LKO1857" s="401"/>
      <c r="LKP1857" s="401"/>
      <c r="LKQ1857" s="401"/>
      <c r="LKR1857" s="401"/>
      <c r="LKS1857" s="401"/>
      <c r="LKT1857" s="401"/>
      <c r="LKU1857" s="401"/>
      <c r="LKV1857" s="401"/>
      <c r="LKW1857" s="401"/>
      <c r="LKX1857" s="401"/>
      <c r="LKY1857" s="401"/>
      <c r="LKZ1857" s="401"/>
      <c r="LLA1857" s="401"/>
      <c r="LLB1857" s="401"/>
      <c r="LLC1857" s="401"/>
      <c r="LLD1857" s="401"/>
      <c r="LLE1857" s="401"/>
      <c r="LLF1857" s="401"/>
      <c r="LLG1857" s="401"/>
      <c r="LLH1857" s="401"/>
      <c r="LLI1857" s="401"/>
      <c r="LLJ1857" s="401"/>
      <c r="LLK1857" s="401"/>
      <c r="LLL1857" s="401"/>
      <c r="LLM1857" s="401"/>
      <c r="LLN1857" s="401"/>
      <c r="LLO1857" s="401"/>
      <c r="LLP1857" s="401"/>
      <c r="LLQ1857" s="401"/>
      <c r="LLR1857" s="401"/>
      <c r="LLS1857" s="401"/>
      <c r="LLT1857" s="401"/>
      <c r="LLU1857" s="401"/>
      <c r="LLV1857" s="401"/>
      <c r="LLW1857" s="401"/>
      <c r="LLX1857" s="401"/>
      <c r="LLY1857" s="401"/>
      <c r="LLZ1857" s="401"/>
      <c r="LMA1857" s="401"/>
      <c r="LMB1857" s="401"/>
      <c r="LMC1857" s="401"/>
      <c r="LMD1857" s="401"/>
      <c r="LME1857" s="401"/>
      <c r="LMF1857" s="401"/>
      <c r="LMG1857" s="401"/>
      <c r="LMH1857" s="401"/>
      <c r="LMI1857" s="401"/>
      <c r="LMJ1857" s="401"/>
      <c r="LMK1857" s="401"/>
      <c r="LML1857" s="401"/>
      <c r="LMM1857" s="401"/>
      <c r="LMN1857" s="401"/>
      <c r="LMO1857" s="401"/>
      <c r="LMP1857" s="401"/>
      <c r="LMQ1857" s="401"/>
      <c r="LMR1857" s="401"/>
      <c r="LMS1857" s="401"/>
      <c r="LMT1857" s="401"/>
      <c r="LMU1857" s="401"/>
      <c r="LMV1857" s="401"/>
      <c r="LMW1857" s="401"/>
      <c r="LMX1857" s="401"/>
      <c r="LMY1857" s="401"/>
      <c r="LMZ1857" s="401"/>
      <c r="LNA1857" s="401"/>
      <c r="LNB1857" s="401"/>
      <c r="LNC1857" s="401"/>
      <c r="LND1857" s="401"/>
      <c r="LNE1857" s="401"/>
      <c r="LNF1857" s="401"/>
      <c r="LNG1857" s="401"/>
      <c r="LNH1857" s="401"/>
      <c r="LNI1857" s="401"/>
      <c r="LNJ1857" s="401"/>
      <c r="LNK1857" s="401"/>
      <c r="LNL1857" s="401"/>
      <c r="LNM1857" s="401"/>
      <c r="LNN1857" s="401"/>
      <c r="LNO1857" s="401"/>
      <c r="LNP1857" s="401"/>
      <c r="LNQ1857" s="401"/>
      <c r="LNR1857" s="401"/>
      <c r="LNS1857" s="401"/>
      <c r="LNT1857" s="401"/>
      <c r="LNU1857" s="401"/>
      <c r="LNV1857" s="401"/>
      <c r="LNW1857" s="401"/>
      <c r="LNX1857" s="401"/>
      <c r="LNY1857" s="401"/>
      <c r="LNZ1857" s="401"/>
      <c r="LOA1857" s="401"/>
      <c r="LOB1857" s="401"/>
      <c r="LOC1857" s="401"/>
      <c r="LOD1857" s="401"/>
      <c r="LOE1857" s="401"/>
      <c r="LOF1857" s="401"/>
      <c r="LOG1857" s="401"/>
      <c r="LOH1857" s="401"/>
      <c r="LOI1857" s="401"/>
      <c r="LOJ1857" s="401"/>
      <c r="LOK1857" s="401"/>
      <c r="LOL1857" s="401"/>
      <c r="LOM1857" s="401"/>
      <c r="LON1857" s="401"/>
      <c r="LOO1857" s="401"/>
      <c r="LOP1857" s="401"/>
      <c r="LOQ1857" s="401"/>
      <c r="LOR1857" s="401"/>
      <c r="LOS1857" s="401"/>
      <c r="LOT1857" s="401"/>
      <c r="LOU1857" s="401"/>
      <c r="LOV1857" s="401"/>
      <c r="LOW1857" s="401"/>
      <c r="LOX1857" s="401"/>
      <c r="LOY1857" s="401"/>
      <c r="LOZ1857" s="401"/>
      <c r="LPA1857" s="401"/>
      <c r="LPB1857" s="401"/>
      <c r="LPC1857" s="401"/>
      <c r="LPD1857" s="401"/>
      <c r="LPE1857" s="401"/>
      <c r="LPF1857" s="401"/>
      <c r="LPG1857" s="401"/>
      <c r="LPH1857" s="401"/>
      <c r="LPI1857" s="401"/>
      <c r="LPJ1857" s="401"/>
      <c r="LPK1857" s="401"/>
      <c r="LPL1857" s="401"/>
      <c r="LPM1857" s="401"/>
      <c r="LPN1857" s="401"/>
      <c r="LPO1857" s="401"/>
      <c r="LPP1857" s="401"/>
      <c r="LPQ1857" s="401"/>
      <c r="LPR1857" s="401"/>
      <c r="LPS1857" s="401"/>
      <c r="LPT1857" s="401"/>
      <c r="LPU1857" s="401"/>
      <c r="LPV1857" s="401"/>
      <c r="LPW1857" s="401"/>
      <c r="LPX1857" s="401"/>
      <c r="LPY1857" s="401"/>
      <c r="LPZ1857" s="401"/>
      <c r="LQA1857" s="401"/>
      <c r="LQB1857" s="401"/>
      <c r="LQC1857" s="401"/>
      <c r="LQD1857" s="401"/>
      <c r="LQE1857" s="401"/>
      <c r="LQF1857" s="401"/>
      <c r="LQG1857" s="401"/>
      <c r="LQH1857" s="401"/>
      <c r="LQI1857" s="401"/>
      <c r="LQJ1857" s="401"/>
      <c r="LQK1857" s="401"/>
      <c r="LQL1857" s="401"/>
      <c r="LQM1857" s="401"/>
      <c r="LQN1857" s="401"/>
      <c r="LQO1857" s="401"/>
      <c r="LQP1857" s="401"/>
      <c r="LQQ1857" s="401"/>
      <c r="LQR1857" s="401"/>
      <c r="LQS1857" s="401"/>
      <c r="LQT1857" s="401"/>
      <c r="LQU1857" s="401"/>
      <c r="LQV1857" s="401"/>
      <c r="LQW1857" s="401"/>
      <c r="LQX1857" s="401"/>
      <c r="LQY1857" s="401"/>
      <c r="LQZ1857" s="401"/>
      <c r="LRA1857" s="401"/>
      <c r="LRB1857" s="401"/>
      <c r="LRC1857" s="401"/>
      <c r="LRD1857" s="401"/>
      <c r="LRE1857" s="401"/>
      <c r="LRF1857" s="401"/>
      <c r="LRG1857" s="401"/>
      <c r="LRH1857" s="401"/>
      <c r="LRI1857" s="401"/>
      <c r="LRJ1857" s="401"/>
      <c r="LRK1857" s="401"/>
      <c r="LRL1857" s="401"/>
      <c r="LRM1857" s="401"/>
      <c r="LRN1857" s="401"/>
      <c r="LRO1857" s="401"/>
      <c r="LRP1857" s="401"/>
      <c r="LRQ1857" s="401"/>
      <c r="LRR1857" s="401"/>
      <c r="LRS1857" s="401"/>
      <c r="LRT1857" s="401"/>
      <c r="LRU1857" s="401"/>
      <c r="LRV1857" s="401"/>
      <c r="LRW1857" s="401"/>
      <c r="LRX1857" s="401"/>
      <c r="LRY1857" s="401"/>
      <c r="LRZ1857" s="401"/>
      <c r="LSA1857" s="401"/>
      <c r="LSB1857" s="401"/>
      <c r="LSC1857" s="401"/>
      <c r="LSD1857" s="401"/>
      <c r="LSE1857" s="401"/>
      <c r="LSF1857" s="401"/>
      <c r="LSG1857" s="401"/>
      <c r="LSH1857" s="401"/>
      <c r="LSI1857" s="401"/>
      <c r="LSJ1857" s="401"/>
      <c r="LSK1857" s="401"/>
      <c r="LSL1857" s="401"/>
      <c r="LSM1857" s="401"/>
      <c r="LSN1857" s="401"/>
      <c r="LSO1857" s="401"/>
      <c r="LSP1857" s="401"/>
      <c r="LSQ1857" s="401"/>
      <c r="LSR1857" s="401"/>
      <c r="LSS1857" s="401"/>
      <c r="LST1857" s="401"/>
      <c r="LSU1857" s="401"/>
      <c r="LSV1857" s="401"/>
      <c r="LSW1857" s="401"/>
      <c r="LSX1857" s="401"/>
      <c r="LSY1857" s="401"/>
      <c r="LSZ1857" s="401"/>
      <c r="LTA1857" s="401"/>
      <c r="LTB1857" s="401"/>
      <c r="LTC1857" s="401"/>
      <c r="LTD1857" s="401"/>
      <c r="LTE1857" s="401"/>
      <c r="LTF1857" s="401"/>
      <c r="LTG1857" s="401"/>
      <c r="LTH1857" s="401"/>
      <c r="LTI1857" s="401"/>
      <c r="LTJ1857" s="401"/>
      <c r="LTK1857" s="401"/>
      <c r="LTL1857" s="401"/>
      <c r="LTM1857" s="401"/>
      <c r="LTN1857" s="401"/>
      <c r="LTO1857" s="401"/>
      <c r="LTP1857" s="401"/>
      <c r="LTQ1857" s="401"/>
      <c r="LTR1857" s="401"/>
      <c r="LTS1857" s="401"/>
      <c r="LTT1857" s="401"/>
      <c r="LTU1857" s="401"/>
      <c r="LTV1857" s="401"/>
      <c r="LTW1857" s="401"/>
      <c r="LTX1857" s="401"/>
      <c r="LTY1857" s="401"/>
      <c r="LTZ1857" s="401"/>
      <c r="LUA1857" s="401"/>
      <c r="LUB1857" s="401"/>
      <c r="LUC1857" s="401"/>
      <c r="LUD1857" s="401"/>
      <c r="LUE1857" s="401"/>
      <c r="LUF1857" s="401"/>
      <c r="LUG1857" s="401"/>
      <c r="LUH1857" s="401"/>
      <c r="LUI1857" s="401"/>
      <c r="LUJ1857" s="401"/>
      <c r="LUK1857" s="401"/>
      <c r="LUL1857" s="401"/>
      <c r="LUM1857" s="401"/>
      <c r="LUN1857" s="401"/>
      <c r="LUO1857" s="401"/>
      <c r="LUP1857" s="401"/>
      <c r="LUQ1857" s="401"/>
      <c r="LUR1857" s="401"/>
      <c r="LUS1857" s="401"/>
      <c r="LUT1857" s="401"/>
      <c r="LUU1857" s="401"/>
      <c r="LUV1857" s="401"/>
      <c r="LUW1857" s="401"/>
      <c r="LUX1857" s="401"/>
      <c r="LUY1857" s="401"/>
      <c r="LUZ1857" s="401"/>
      <c r="LVA1857" s="401"/>
      <c r="LVB1857" s="401"/>
      <c r="LVC1857" s="401"/>
      <c r="LVD1857" s="401"/>
      <c r="LVE1857" s="401"/>
      <c r="LVF1857" s="401"/>
      <c r="LVG1857" s="401"/>
      <c r="LVH1857" s="401"/>
      <c r="LVI1857" s="401"/>
      <c r="LVJ1857" s="401"/>
      <c r="LVK1857" s="401"/>
      <c r="LVL1857" s="401"/>
      <c r="LVM1857" s="401"/>
      <c r="LVN1857" s="401"/>
      <c r="LVO1857" s="401"/>
      <c r="LVP1857" s="401"/>
      <c r="LVQ1857" s="401"/>
      <c r="LVR1857" s="401"/>
      <c r="LVS1857" s="401"/>
      <c r="LVT1857" s="401"/>
      <c r="LVU1857" s="401"/>
      <c r="LVV1857" s="401"/>
      <c r="LVW1857" s="401"/>
      <c r="LVX1857" s="401"/>
      <c r="LVY1857" s="401"/>
      <c r="LVZ1857" s="401"/>
      <c r="LWA1857" s="401"/>
      <c r="LWB1857" s="401"/>
      <c r="LWC1857" s="401"/>
      <c r="LWD1857" s="401"/>
      <c r="LWE1857" s="401"/>
      <c r="LWF1857" s="401"/>
      <c r="LWG1857" s="401"/>
      <c r="LWH1857" s="401"/>
      <c r="LWI1857" s="401"/>
      <c r="LWJ1857" s="401"/>
      <c r="LWK1857" s="401"/>
      <c r="LWL1857" s="401"/>
      <c r="LWM1857" s="401"/>
      <c r="LWN1857" s="401"/>
      <c r="LWO1857" s="401"/>
      <c r="LWP1857" s="401"/>
      <c r="LWQ1857" s="401"/>
      <c r="LWR1857" s="401"/>
      <c r="LWS1857" s="401"/>
      <c r="LWT1857" s="401"/>
      <c r="LWU1857" s="401"/>
      <c r="LWV1857" s="401"/>
      <c r="LWW1857" s="401"/>
      <c r="LWX1857" s="401"/>
      <c r="LWY1857" s="401"/>
      <c r="LWZ1857" s="401"/>
      <c r="LXA1857" s="401"/>
      <c r="LXB1857" s="401"/>
      <c r="LXC1857" s="401"/>
      <c r="LXD1857" s="401"/>
      <c r="LXE1857" s="401"/>
      <c r="LXF1857" s="401"/>
      <c r="LXG1857" s="401"/>
      <c r="LXH1857" s="401"/>
      <c r="LXI1857" s="401"/>
      <c r="LXJ1857" s="401"/>
      <c r="LXK1857" s="401"/>
      <c r="LXL1857" s="401"/>
      <c r="LXM1857" s="401"/>
      <c r="LXN1857" s="401"/>
      <c r="LXO1857" s="401"/>
      <c r="LXP1857" s="401"/>
      <c r="LXQ1857" s="401"/>
      <c r="LXR1857" s="401"/>
      <c r="LXS1857" s="401"/>
      <c r="LXT1857" s="401"/>
      <c r="LXU1857" s="401"/>
      <c r="LXV1857" s="401"/>
      <c r="LXW1857" s="401"/>
      <c r="LXX1857" s="401"/>
      <c r="LXY1857" s="401"/>
      <c r="LXZ1857" s="401"/>
      <c r="LYA1857" s="401"/>
      <c r="LYB1857" s="401"/>
      <c r="LYC1857" s="401"/>
      <c r="LYD1857" s="401"/>
      <c r="LYE1857" s="401"/>
      <c r="LYF1857" s="401"/>
      <c r="LYG1857" s="401"/>
      <c r="LYH1857" s="401"/>
      <c r="LYI1857" s="401"/>
      <c r="LYJ1857" s="401"/>
      <c r="LYK1857" s="401"/>
      <c r="LYL1857" s="401"/>
      <c r="LYM1857" s="401"/>
      <c r="LYN1857" s="401"/>
      <c r="LYO1857" s="401"/>
      <c r="LYP1857" s="401"/>
      <c r="LYQ1857" s="401"/>
      <c r="LYR1857" s="401"/>
      <c r="LYS1857" s="401"/>
      <c r="LYT1857" s="401"/>
      <c r="LYU1857" s="401"/>
      <c r="LYV1857" s="401"/>
      <c r="LYW1857" s="401"/>
      <c r="LYX1857" s="401"/>
      <c r="LYY1857" s="401"/>
      <c r="LYZ1857" s="401"/>
      <c r="LZA1857" s="401"/>
      <c r="LZB1857" s="401"/>
      <c r="LZC1857" s="401"/>
      <c r="LZD1857" s="401"/>
      <c r="LZE1857" s="401"/>
      <c r="LZF1857" s="401"/>
      <c r="LZG1857" s="401"/>
      <c r="LZH1857" s="401"/>
      <c r="LZI1857" s="401"/>
      <c r="LZJ1857" s="401"/>
      <c r="LZK1857" s="401"/>
      <c r="LZL1857" s="401"/>
      <c r="LZM1857" s="401"/>
      <c r="LZN1857" s="401"/>
      <c r="LZO1857" s="401"/>
      <c r="LZP1857" s="401"/>
      <c r="LZQ1857" s="401"/>
      <c r="LZR1857" s="401"/>
      <c r="LZS1857" s="401"/>
      <c r="LZT1857" s="401"/>
      <c r="LZU1857" s="401"/>
      <c r="LZV1857" s="401"/>
      <c r="LZW1857" s="401"/>
      <c r="LZX1857" s="401"/>
      <c r="LZY1857" s="401"/>
      <c r="LZZ1857" s="401"/>
      <c r="MAA1857" s="401"/>
      <c r="MAB1857" s="401"/>
      <c r="MAC1857" s="401"/>
      <c r="MAD1857" s="401"/>
      <c r="MAE1857" s="401"/>
      <c r="MAF1857" s="401"/>
      <c r="MAG1857" s="401"/>
      <c r="MAH1857" s="401"/>
      <c r="MAI1857" s="401"/>
      <c r="MAJ1857" s="401"/>
      <c r="MAK1857" s="401"/>
      <c r="MAL1857" s="401"/>
      <c r="MAM1857" s="401"/>
      <c r="MAN1857" s="401"/>
      <c r="MAO1857" s="401"/>
      <c r="MAP1857" s="401"/>
      <c r="MAQ1857" s="401"/>
      <c r="MAR1857" s="401"/>
      <c r="MAS1857" s="401"/>
      <c r="MAT1857" s="401"/>
      <c r="MAU1857" s="401"/>
      <c r="MAV1857" s="401"/>
      <c r="MAW1857" s="401"/>
      <c r="MAX1857" s="401"/>
      <c r="MAY1857" s="401"/>
      <c r="MAZ1857" s="401"/>
      <c r="MBA1857" s="401"/>
      <c r="MBB1857" s="401"/>
      <c r="MBC1857" s="401"/>
      <c r="MBD1857" s="401"/>
      <c r="MBE1857" s="401"/>
      <c r="MBF1857" s="401"/>
      <c r="MBG1857" s="401"/>
      <c r="MBH1857" s="401"/>
      <c r="MBI1857" s="401"/>
      <c r="MBJ1857" s="401"/>
      <c r="MBK1857" s="401"/>
      <c r="MBL1857" s="401"/>
      <c r="MBM1857" s="401"/>
      <c r="MBN1857" s="401"/>
      <c r="MBO1857" s="401"/>
      <c r="MBP1857" s="401"/>
      <c r="MBQ1857" s="401"/>
      <c r="MBR1857" s="401"/>
      <c r="MBS1857" s="401"/>
      <c r="MBT1857" s="401"/>
      <c r="MBU1857" s="401"/>
      <c r="MBV1857" s="401"/>
      <c r="MBW1857" s="401"/>
      <c r="MBX1857" s="401"/>
      <c r="MBY1857" s="401"/>
      <c r="MBZ1857" s="401"/>
      <c r="MCA1857" s="401"/>
      <c r="MCB1857" s="401"/>
      <c r="MCC1857" s="401"/>
      <c r="MCD1857" s="401"/>
      <c r="MCE1857" s="401"/>
      <c r="MCF1857" s="401"/>
      <c r="MCG1857" s="401"/>
      <c r="MCH1857" s="401"/>
      <c r="MCI1857" s="401"/>
      <c r="MCJ1857" s="401"/>
      <c r="MCK1857" s="401"/>
      <c r="MCL1857" s="401"/>
      <c r="MCM1857" s="401"/>
      <c r="MCN1857" s="401"/>
      <c r="MCO1857" s="401"/>
      <c r="MCP1857" s="401"/>
      <c r="MCQ1857" s="401"/>
      <c r="MCR1857" s="401"/>
      <c r="MCS1857" s="401"/>
      <c r="MCT1857" s="401"/>
      <c r="MCU1857" s="401"/>
      <c r="MCV1857" s="401"/>
      <c r="MCW1857" s="401"/>
      <c r="MCX1857" s="401"/>
      <c r="MCY1857" s="401"/>
      <c r="MCZ1857" s="401"/>
      <c r="MDA1857" s="401"/>
      <c r="MDB1857" s="401"/>
      <c r="MDC1857" s="401"/>
      <c r="MDD1857" s="401"/>
      <c r="MDE1857" s="401"/>
      <c r="MDF1857" s="401"/>
      <c r="MDG1857" s="401"/>
      <c r="MDH1857" s="401"/>
      <c r="MDI1857" s="401"/>
      <c r="MDJ1857" s="401"/>
      <c r="MDK1857" s="401"/>
      <c r="MDL1857" s="401"/>
      <c r="MDM1857" s="401"/>
      <c r="MDN1857" s="401"/>
      <c r="MDO1857" s="401"/>
      <c r="MDP1857" s="401"/>
      <c r="MDQ1857" s="401"/>
      <c r="MDR1857" s="401"/>
      <c r="MDS1857" s="401"/>
      <c r="MDT1857" s="401"/>
      <c r="MDU1857" s="401"/>
      <c r="MDV1857" s="401"/>
      <c r="MDW1857" s="401"/>
      <c r="MDX1857" s="401"/>
      <c r="MDY1857" s="401"/>
      <c r="MDZ1857" s="401"/>
      <c r="MEA1857" s="401"/>
      <c r="MEB1857" s="401"/>
      <c r="MEC1857" s="401"/>
      <c r="MED1857" s="401"/>
      <c r="MEE1857" s="401"/>
      <c r="MEF1857" s="401"/>
      <c r="MEG1857" s="401"/>
      <c r="MEH1857" s="401"/>
      <c r="MEI1857" s="401"/>
      <c r="MEJ1857" s="401"/>
      <c r="MEK1857" s="401"/>
      <c r="MEL1857" s="401"/>
      <c r="MEM1857" s="401"/>
      <c r="MEN1857" s="401"/>
      <c r="MEO1857" s="401"/>
      <c r="MEP1857" s="401"/>
      <c r="MEQ1857" s="401"/>
      <c r="MER1857" s="401"/>
      <c r="MES1857" s="401"/>
      <c r="MET1857" s="401"/>
      <c r="MEU1857" s="401"/>
      <c r="MEV1857" s="401"/>
      <c r="MEW1857" s="401"/>
      <c r="MEX1857" s="401"/>
      <c r="MEY1857" s="401"/>
      <c r="MEZ1857" s="401"/>
      <c r="MFA1857" s="401"/>
      <c r="MFB1857" s="401"/>
      <c r="MFC1857" s="401"/>
      <c r="MFD1857" s="401"/>
      <c r="MFE1857" s="401"/>
      <c r="MFF1857" s="401"/>
      <c r="MFG1857" s="401"/>
      <c r="MFH1857" s="401"/>
      <c r="MFI1857" s="401"/>
      <c r="MFJ1857" s="401"/>
      <c r="MFK1857" s="401"/>
      <c r="MFL1857" s="401"/>
      <c r="MFM1857" s="401"/>
      <c r="MFN1857" s="401"/>
      <c r="MFO1857" s="401"/>
      <c r="MFP1857" s="401"/>
      <c r="MFQ1857" s="401"/>
      <c r="MFR1857" s="401"/>
      <c r="MFS1857" s="401"/>
      <c r="MFT1857" s="401"/>
      <c r="MFU1857" s="401"/>
      <c r="MFV1857" s="401"/>
      <c r="MFW1857" s="401"/>
      <c r="MFX1857" s="401"/>
      <c r="MFY1857" s="401"/>
      <c r="MFZ1857" s="401"/>
      <c r="MGA1857" s="401"/>
      <c r="MGB1857" s="401"/>
      <c r="MGC1857" s="401"/>
      <c r="MGD1857" s="401"/>
      <c r="MGE1857" s="401"/>
      <c r="MGF1857" s="401"/>
      <c r="MGG1857" s="401"/>
      <c r="MGH1857" s="401"/>
      <c r="MGI1857" s="401"/>
      <c r="MGJ1857" s="401"/>
      <c r="MGK1857" s="401"/>
      <c r="MGL1857" s="401"/>
      <c r="MGM1857" s="401"/>
      <c r="MGN1857" s="401"/>
      <c r="MGO1857" s="401"/>
      <c r="MGP1857" s="401"/>
      <c r="MGQ1857" s="401"/>
      <c r="MGR1857" s="401"/>
      <c r="MGS1857" s="401"/>
      <c r="MGT1857" s="401"/>
      <c r="MGU1857" s="401"/>
      <c r="MGV1857" s="401"/>
      <c r="MGW1857" s="401"/>
      <c r="MGX1857" s="401"/>
      <c r="MGY1857" s="401"/>
      <c r="MGZ1857" s="401"/>
      <c r="MHA1857" s="401"/>
      <c r="MHB1857" s="401"/>
      <c r="MHC1857" s="401"/>
      <c r="MHD1857" s="401"/>
      <c r="MHE1857" s="401"/>
      <c r="MHF1857" s="401"/>
      <c r="MHG1857" s="401"/>
      <c r="MHH1857" s="401"/>
      <c r="MHI1857" s="401"/>
      <c r="MHJ1857" s="401"/>
      <c r="MHK1857" s="401"/>
      <c r="MHL1857" s="401"/>
      <c r="MHM1857" s="401"/>
      <c r="MHN1857" s="401"/>
      <c r="MHO1857" s="401"/>
      <c r="MHP1857" s="401"/>
      <c r="MHQ1857" s="401"/>
      <c r="MHR1857" s="401"/>
      <c r="MHS1857" s="401"/>
      <c r="MHT1857" s="401"/>
      <c r="MHU1857" s="401"/>
      <c r="MHV1857" s="401"/>
      <c r="MHW1857" s="401"/>
      <c r="MHX1857" s="401"/>
      <c r="MHY1857" s="401"/>
      <c r="MHZ1857" s="401"/>
      <c r="MIA1857" s="401"/>
      <c r="MIB1857" s="401"/>
      <c r="MIC1857" s="401"/>
      <c r="MID1857" s="401"/>
      <c r="MIE1857" s="401"/>
      <c r="MIF1857" s="401"/>
      <c r="MIG1857" s="401"/>
      <c r="MIH1857" s="401"/>
      <c r="MII1857" s="401"/>
      <c r="MIJ1857" s="401"/>
      <c r="MIK1857" s="401"/>
      <c r="MIL1857" s="401"/>
      <c r="MIM1857" s="401"/>
      <c r="MIN1857" s="401"/>
      <c r="MIO1857" s="401"/>
      <c r="MIP1857" s="401"/>
      <c r="MIQ1857" s="401"/>
      <c r="MIR1857" s="401"/>
      <c r="MIS1857" s="401"/>
      <c r="MIT1857" s="401"/>
      <c r="MIU1857" s="401"/>
      <c r="MIV1857" s="401"/>
      <c r="MIW1857" s="401"/>
      <c r="MIX1857" s="401"/>
      <c r="MIY1857" s="401"/>
      <c r="MIZ1857" s="401"/>
      <c r="MJA1857" s="401"/>
      <c r="MJB1857" s="401"/>
      <c r="MJC1857" s="401"/>
      <c r="MJD1857" s="401"/>
      <c r="MJE1857" s="401"/>
      <c r="MJF1857" s="401"/>
      <c r="MJG1857" s="401"/>
      <c r="MJH1857" s="401"/>
      <c r="MJI1857" s="401"/>
      <c r="MJJ1857" s="401"/>
      <c r="MJK1857" s="401"/>
      <c r="MJL1857" s="401"/>
      <c r="MJM1857" s="401"/>
      <c r="MJN1857" s="401"/>
      <c r="MJO1857" s="401"/>
      <c r="MJP1857" s="401"/>
      <c r="MJQ1857" s="401"/>
      <c r="MJR1857" s="401"/>
      <c r="MJS1857" s="401"/>
      <c r="MJT1857" s="401"/>
      <c r="MJU1857" s="401"/>
      <c r="MJV1857" s="401"/>
      <c r="MJW1857" s="401"/>
      <c r="MJX1857" s="401"/>
      <c r="MJY1857" s="401"/>
      <c r="MJZ1857" s="401"/>
      <c r="MKA1857" s="401"/>
      <c r="MKB1857" s="401"/>
      <c r="MKC1857" s="401"/>
      <c r="MKD1857" s="401"/>
      <c r="MKE1857" s="401"/>
      <c r="MKF1857" s="401"/>
      <c r="MKG1857" s="401"/>
      <c r="MKH1857" s="401"/>
      <c r="MKI1857" s="401"/>
      <c r="MKJ1857" s="401"/>
      <c r="MKK1857" s="401"/>
      <c r="MKL1857" s="401"/>
      <c r="MKM1857" s="401"/>
      <c r="MKN1857" s="401"/>
      <c r="MKO1857" s="401"/>
      <c r="MKP1857" s="401"/>
      <c r="MKQ1857" s="401"/>
      <c r="MKR1857" s="401"/>
      <c r="MKS1857" s="401"/>
      <c r="MKT1857" s="401"/>
      <c r="MKU1857" s="401"/>
      <c r="MKV1857" s="401"/>
      <c r="MKW1857" s="401"/>
      <c r="MKX1857" s="401"/>
      <c r="MKY1857" s="401"/>
      <c r="MKZ1857" s="401"/>
      <c r="MLA1857" s="401"/>
      <c r="MLB1857" s="401"/>
      <c r="MLC1857" s="401"/>
      <c r="MLD1857" s="401"/>
      <c r="MLE1857" s="401"/>
      <c r="MLF1857" s="401"/>
      <c r="MLG1857" s="401"/>
      <c r="MLH1857" s="401"/>
      <c r="MLI1857" s="401"/>
      <c r="MLJ1857" s="401"/>
      <c r="MLK1857" s="401"/>
      <c r="MLL1857" s="401"/>
      <c r="MLM1857" s="401"/>
      <c r="MLN1857" s="401"/>
      <c r="MLO1857" s="401"/>
      <c r="MLP1857" s="401"/>
      <c r="MLQ1857" s="401"/>
      <c r="MLR1857" s="401"/>
      <c r="MLS1857" s="401"/>
      <c r="MLT1857" s="401"/>
      <c r="MLU1857" s="401"/>
      <c r="MLV1857" s="401"/>
      <c r="MLW1857" s="401"/>
      <c r="MLX1857" s="401"/>
      <c r="MLY1857" s="401"/>
      <c r="MLZ1857" s="401"/>
      <c r="MMA1857" s="401"/>
      <c r="MMB1857" s="401"/>
      <c r="MMC1857" s="401"/>
      <c r="MMD1857" s="401"/>
      <c r="MME1857" s="401"/>
      <c r="MMF1857" s="401"/>
      <c r="MMG1857" s="401"/>
      <c r="MMH1857" s="401"/>
      <c r="MMI1857" s="401"/>
      <c r="MMJ1857" s="401"/>
      <c r="MMK1857" s="401"/>
      <c r="MML1857" s="401"/>
      <c r="MMM1857" s="401"/>
      <c r="MMN1857" s="401"/>
      <c r="MMO1857" s="401"/>
      <c r="MMP1857" s="401"/>
      <c r="MMQ1857" s="401"/>
      <c r="MMR1857" s="401"/>
      <c r="MMS1857" s="401"/>
      <c r="MMT1857" s="401"/>
      <c r="MMU1857" s="401"/>
      <c r="MMV1857" s="401"/>
      <c r="MMW1857" s="401"/>
      <c r="MMX1857" s="401"/>
      <c r="MMY1857" s="401"/>
      <c r="MMZ1857" s="401"/>
      <c r="MNA1857" s="401"/>
      <c r="MNB1857" s="401"/>
      <c r="MNC1857" s="401"/>
      <c r="MND1857" s="401"/>
      <c r="MNE1857" s="401"/>
      <c r="MNF1857" s="401"/>
      <c r="MNG1857" s="401"/>
      <c r="MNH1857" s="401"/>
      <c r="MNI1857" s="401"/>
      <c r="MNJ1857" s="401"/>
      <c r="MNK1857" s="401"/>
      <c r="MNL1857" s="401"/>
      <c r="MNM1857" s="401"/>
      <c r="MNN1857" s="401"/>
      <c r="MNO1857" s="401"/>
      <c r="MNP1857" s="401"/>
      <c r="MNQ1857" s="401"/>
      <c r="MNR1857" s="401"/>
      <c r="MNS1857" s="401"/>
      <c r="MNT1857" s="401"/>
      <c r="MNU1857" s="401"/>
      <c r="MNV1857" s="401"/>
      <c r="MNW1857" s="401"/>
      <c r="MNX1857" s="401"/>
      <c r="MNY1857" s="401"/>
      <c r="MNZ1857" s="401"/>
      <c r="MOA1857" s="401"/>
      <c r="MOB1857" s="401"/>
      <c r="MOC1857" s="401"/>
      <c r="MOD1857" s="401"/>
      <c r="MOE1857" s="401"/>
      <c r="MOF1857" s="401"/>
      <c r="MOG1857" s="401"/>
      <c r="MOH1857" s="401"/>
      <c r="MOI1857" s="401"/>
      <c r="MOJ1857" s="401"/>
      <c r="MOK1857" s="401"/>
      <c r="MOL1857" s="401"/>
      <c r="MOM1857" s="401"/>
      <c r="MON1857" s="401"/>
      <c r="MOO1857" s="401"/>
      <c r="MOP1857" s="401"/>
      <c r="MOQ1857" s="401"/>
      <c r="MOR1857" s="401"/>
      <c r="MOS1857" s="401"/>
      <c r="MOT1857" s="401"/>
      <c r="MOU1857" s="401"/>
      <c r="MOV1857" s="401"/>
      <c r="MOW1857" s="401"/>
      <c r="MOX1857" s="401"/>
      <c r="MOY1857" s="401"/>
      <c r="MOZ1857" s="401"/>
      <c r="MPA1857" s="401"/>
      <c r="MPB1857" s="401"/>
      <c r="MPC1857" s="401"/>
      <c r="MPD1857" s="401"/>
      <c r="MPE1857" s="401"/>
      <c r="MPF1857" s="401"/>
      <c r="MPG1857" s="401"/>
      <c r="MPH1857" s="401"/>
      <c r="MPI1857" s="401"/>
      <c r="MPJ1857" s="401"/>
      <c r="MPK1857" s="401"/>
      <c r="MPL1857" s="401"/>
      <c r="MPM1857" s="401"/>
      <c r="MPN1857" s="401"/>
      <c r="MPO1857" s="401"/>
      <c r="MPP1857" s="401"/>
      <c r="MPQ1857" s="401"/>
      <c r="MPR1857" s="401"/>
      <c r="MPS1857" s="401"/>
      <c r="MPT1857" s="401"/>
      <c r="MPU1857" s="401"/>
      <c r="MPV1857" s="401"/>
      <c r="MPW1857" s="401"/>
      <c r="MPX1857" s="401"/>
      <c r="MPY1857" s="401"/>
      <c r="MPZ1857" s="401"/>
      <c r="MQA1857" s="401"/>
      <c r="MQB1857" s="401"/>
      <c r="MQC1857" s="401"/>
      <c r="MQD1857" s="401"/>
      <c r="MQE1857" s="401"/>
      <c r="MQF1857" s="401"/>
      <c r="MQG1857" s="401"/>
      <c r="MQH1857" s="401"/>
      <c r="MQI1857" s="401"/>
      <c r="MQJ1857" s="401"/>
      <c r="MQK1857" s="401"/>
      <c r="MQL1857" s="401"/>
      <c r="MQM1857" s="401"/>
      <c r="MQN1857" s="401"/>
      <c r="MQO1857" s="401"/>
      <c r="MQP1857" s="401"/>
      <c r="MQQ1857" s="401"/>
      <c r="MQR1857" s="401"/>
      <c r="MQS1857" s="401"/>
      <c r="MQT1857" s="401"/>
      <c r="MQU1857" s="401"/>
      <c r="MQV1857" s="401"/>
      <c r="MQW1857" s="401"/>
      <c r="MQX1857" s="401"/>
      <c r="MQY1857" s="401"/>
      <c r="MQZ1857" s="401"/>
      <c r="MRA1857" s="401"/>
      <c r="MRB1857" s="401"/>
      <c r="MRC1857" s="401"/>
      <c r="MRD1857" s="401"/>
      <c r="MRE1857" s="401"/>
      <c r="MRF1857" s="401"/>
      <c r="MRG1857" s="401"/>
      <c r="MRH1857" s="401"/>
      <c r="MRI1857" s="401"/>
      <c r="MRJ1857" s="401"/>
      <c r="MRK1857" s="401"/>
      <c r="MRL1857" s="401"/>
      <c r="MRM1857" s="401"/>
      <c r="MRN1857" s="401"/>
      <c r="MRO1857" s="401"/>
      <c r="MRP1857" s="401"/>
      <c r="MRQ1857" s="401"/>
      <c r="MRR1857" s="401"/>
      <c r="MRS1857" s="401"/>
      <c r="MRT1857" s="401"/>
      <c r="MRU1857" s="401"/>
      <c r="MRV1857" s="401"/>
      <c r="MRW1857" s="401"/>
      <c r="MRX1857" s="401"/>
      <c r="MRY1857" s="401"/>
      <c r="MRZ1857" s="401"/>
      <c r="MSA1857" s="401"/>
      <c r="MSB1857" s="401"/>
      <c r="MSC1857" s="401"/>
      <c r="MSD1857" s="401"/>
      <c r="MSE1857" s="401"/>
      <c r="MSF1857" s="401"/>
      <c r="MSG1857" s="401"/>
      <c r="MSH1857" s="401"/>
      <c r="MSI1857" s="401"/>
      <c r="MSJ1857" s="401"/>
      <c r="MSK1857" s="401"/>
      <c r="MSL1857" s="401"/>
      <c r="MSM1857" s="401"/>
      <c r="MSN1857" s="401"/>
      <c r="MSO1857" s="401"/>
      <c r="MSP1857" s="401"/>
      <c r="MSQ1857" s="401"/>
      <c r="MSR1857" s="401"/>
      <c r="MSS1857" s="401"/>
      <c r="MST1857" s="401"/>
      <c r="MSU1857" s="401"/>
      <c r="MSV1857" s="401"/>
      <c r="MSW1857" s="401"/>
      <c r="MSX1857" s="401"/>
      <c r="MSY1857" s="401"/>
      <c r="MSZ1857" s="401"/>
      <c r="MTA1857" s="401"/>
      <c r="MTB1857" s="401"/>
      <c r="MTC1857" s="401"/>
      <c r="MTD1857" s="401"/>
      <c r="MTE1857" s="401"/>
      <c r="MTF1857" s="401"/>
      <c r="MTG1857" s="401"/>
      <c r="MTH1857" s="401"/>
      <c r="MTI1857" s="401"/>
      <c r="MTJ1857" s="401"/>
      <c r="MTK1857" s="401"/>
      <c r="MTL1857" s="401"/>
      <c r="MTM1857" s="401"/>
      <c r="MTN1857" s="401"/>
      <c r="MTO1857" s="401"/>
      <c r="MTP1857" s="401"/>
      <c r="MTQ1857" s="401"/>
      <c r="MTR1857" s="401"/>
      <c r="MTS1857" s="401"/>
      <c r="MTT1857" s="401"/>
      <c r="MTU1857" s="401"/>
      <c r="MTV1857" s="401"/>
      <c r="MTW1857" s="401"/>
      <c r="MTX1857" s="401"/>
      <c r="MTY1857" s="401"/>
      <c r="MTZ1857" s="401"/>
      <c r="MUA1857" s="401"/>
      <c r="MUB1857" s="401"/>
      <c r="MUC1857" s="401"/>
      <c r="MUD1857" s="401"/>
      <c r="MUE1857" s="401"/>
      <c r="MUF1857" s="401"/>
      <c r="MUG1857" s="401"/>
      <c r="MUH1857" s="401"/>
      <c r="MUI1857" s="401"/>
      <c r="MUJ1857" s="401"/>
      <c r="MUK1857" s="401"/>
      <c r="MUL1857" s="401"/>
      <c r="MUM1857" s="401"/>
      <c r="MUN1857" s="401"/>
      <c r="MUO1857" s="401"/>
      <c r="MUP1857" s="401"/>
      <c r="MUQ1857" s="401"/>
      <c r="MUR1857" s="401"/>
      <c r="MUS1857" s="401"/>
      <c r="MUT1857" s="401"/>
      <c r="MUU1857" s="401"/>
      <c r="MUV1857" s="401"/>
      <c r="MUW1857" s="401"/>
      <c r="MUX1857" s="401"/>
      <c r="MUY1857" s="401"/>
      <c r="MUZ1857" s="401"/>
      <c r="MVA1857" s="401"/>
      <c r="MVB1857" s="401"/>
      <c r="MVC1857" s="401"/>
      <c r="MVD1857" s="401"/>
      <c r="MVE1857" s="401"/>
      <c r="MVF1857" s="401"/>
      <c r="MVG1857" s="401"/>
      <c r="MVH1857" s="401"/>
      <c r="MVI1857" s="401"/>
      <c r="MVJ1857" s="401"/>
      <c r="MVK1857" s="401"/>
      <c r="MVL1857" s="401"/>
      <c r="MVM1857" s="401"/>
      <c r="MVN1857" s="401"/>
      <c r="MVO1857" s="401"/>
      <c r="MVP1857" s="401"/>
      <c r="MVQ1857" s="401"/>
      <c r="MVR1857" s="401"/>
      <c r="MVS1857" s="401"/>
      <c r="MVT1857" s="401"/>
      <c r="MVU1857" s="401"/>
      <c r="MVV1857" s="401"/>
      <c r="MVW1857" s="401"/>
      <c r="MVX1857" s="401"/>
      <c r="MVY1857" s="401"/>
      <c r="MVZ1857" s="401"/>
      <c r="MWA1857" s="401"/>
      <c r="MWB1857" s="401"/>
      <c r="MWC1857" s="401"/>
      <c r="MWD1857" s="401"/>
      <c r="MWE1857" s="401"/>
      <c r="MWF1857" s="401"/>
      <c r="MWG1857" s="401"/>
      <c r="MWH1857" s="401"/>
      <c r="MWI1857" s="401"/>
      <c r="MWJ1857" s="401"/>
      <c r="MWK1857" s="401"/>
      <c r="MWL1857" s="401"/>
      <c r="MWM1857" s="401"/>
      <c r="MWN1857" s="401"/>
      <c r="MWO1857" s="401"/>
      <c r="MWP1857" s="401"/>
      <c r="MWQ1857" s="401"/>
      <c r="MWR1857" s="401"/>
      <c r="MWS1857" s="401"/>
      <c r="MWT1857" s="401"/>
      <c r="MWU1857" s="401"/>
      <c r="MWV1857" s="401"/>
      <c r="MWW1857" s="401"/>
      <c r="MWX1857" s="401"/>
      <c r="MWY1857" s="401"/>
      <c r="MWZ1857" s="401"/>
      <c r="MXA1857" s="401"/>
      <c r="MXB1857" s="401"/>
      <c r="MXC1857" s="401"/>
      <c r="MXD1857" s="401"/>
      <c r="MXE1857" s="401"/>
      <c r="MXF1857" s="401"/>
      <c r="MXG1857" s="401"/>
      <c r="MXH1857" s="401"/>
      <c r="MXI1857" s="401"/>
      <c r="MXJ1857" s="401"/>
      <c r="MXK1857" s="401"/>
      <c r="MXL1857" s="401"/>
      <c r="MXM1857" s="401"/>
      <c r="MXN1857" s="401"/>
      <c r="MXO1857" s="401"/>
      <c r="MXP1857" s="401"/>
      <c r="MXQ1857" s="401"/>
      <c r="MXR1857" s="401"/>
      <c r="MXS1857" s="401"/>
      <c r="MXT1857" s="401"/>
      <c r="MXU1857" s="401"/>
      <c r="MXV1857" s="401"/>
      <c r="MXW1857" s="401"/>
      <c r="MXX1857" s="401"/>
      <c r="MXY1857" s="401"/>
      <c r="MXZ1857" s="401"/>
      <c r="MYA1857" s="401"/>
      <c r="MYB1857" s="401"/>
      <c r="MYC1857" s="401"/>
      <c r="MYD1857" s="401"/>
      <c r="MYE1857" s="401"/>
      <c r="MYF1857" s="401"/>
      <c r="MYG1857" s="401"/>
      <c r="MYH1857" s="401"/>
      <c r="MYI1857" s="401"/>
      <c r="MYJ1857" s="401"/>
      <c r="MYK1857" s="401"/>
      <c r="MYL1857" s="401"/>
      <c r="MYM1857" s="401"/>
      <c r="MYN1857" s="401"/>
      <c r="MYO1857" s="401"/>
      <c r="MYP1857" s="401"/>
      <c r="MYQ1857" s="401"/>
      <c r="MYR1857" s="401"/>
      <c r="MYS1857" s="401"/>
      <c r="MYT1857" s="401"/>
      <c r="MYU1857" s="401"/>
      <c r="MYV1857" s="401"/>
      <c r="MYW1857" s="401"/>
      <c r="MYX1857" s="401"/>
      <c r="MYY1857" s="401"/>
      <c r="MYZ1857" s="401"/>
      <c r="MZA1857" s="401"/>
      <c r="MZB1857" s="401"/>
      <c r="MZC1857" s="401"/>
      <c r="MZD1857" s="401"/>
      <c r="MZE1857" s="401"/>
      <c r="MZF1857" s="401"/>
      <c r="MZG1857" s="401"/>
      <c r="MZH1857" s="401"/>
      <c r="MZI1857" s="401"/>
      <c r="MZJ1857" s="401"/>
      <c r="MZK1857" s="401"/>
      <c r="MZL1857" s="401"/>
      <c r="MZM1857" s="401"/>
      <c r="MZN1857" s="401"/>
      <c r="MZO1857" s="401"/>
      <c r="MZP1857" s="401"/>
      <c r="MZQ1857" s="401"/>
      <c r="MZR1857" s="401"/>
      <c r="MZS1857" s="401"/>
      <c r="MZT1857" s="401"/>
      <c r="MZU1857" s="401"/>
      <c r="MZV1857" s="401"/>
      <c r="MZW1857" s="401"/>
      <c r="MZX1857" s="401"/>
      <c r="MZY1857" s="401"/>
      <c r="MZZ1857" s="401"/>
      <c r="NAA1857" s="401"/>
      <c r="NAB1857" s="401"/>
      <c r="NAC1857" s="401"/>
      <c r="NAD1857" s="401"/>
      <c r="NAE1857" s="401"/>
      <c r="NAF1857" s="401"/>
      <c r="NAG1857" s="401"/>
      <c r="NAH1857" s="401"/>
      <c r="NAI1857" s="401"/>
      <c r="NAJ1857" s="401"/>
      <c r="NAK1857" s="401"/>
      <c r="NAL1857" s="401"/>
      <c r="NAM1857" s="401"/>
      <c r="NAN1857" s="401"/>
      <c r="NAO1857" s="401"/>
      <c r="NAP1857" s="401"/>
      <c r="NAQ1857" s="401"/>
      <c r="NAR1857" s="401"/>
      <c r="NAS1857" s="401"/>
      <c r="NAT1857" s="401"/>
      <c r="NAU1857" s="401"/>
      <c r="NAV1857" s="401"/>
      <c r="NAW1857" s="401"/>
      <c r="NAX1857" s="401"/>
      <c r="NAY1857" s="401"/>
      <c r="NAZ1857" s="401"/>
      <c r="NBA1857" s="401"/>
      <c r="NBB1857" s="401"/>
      <c r="NBC1857" s="401"/>
      <c r="NBD1857" s="401"/>
      <c r="NBE1857" s="401"/>
      <c r="NBF1857" s="401"/>
      <c r="NBG1857" s="401"/>
      <c r="NBH1857" s="401"/>
      <c r="NBI1857" s="401"/>
      <c r="NBJ1857" s="401"/>
      <c r="NBK1857" s="401"/>
      <c r="NBL1857" s="401"/>
      <c r="NBM1857" s="401"/>
      <c r="NBN1857" s="401"/>
      <c r="NBO1857" s="401"/>
      <c r="NBP1857" s="401"/>
      <c r="NBQ1857" s="401"/>
      <c r="NBR1857" s="401"/>
      <c r="NBS1857" s="401"/>
      <c r="NBT1857" s="401"/>
      <c r="NBU1857" s="401"/>
      <c r="NBV1857" s="401"/>
      <c r="NBW1857" s="401"/>
      <c r="NBX1857" s="401"/>
      <c r="NBY1857" s="401"/>
      <c r="NBZ1857" s="401"/>
      <c r="NCA1857" s="401"/>
      <c r="NCB1857" s="401"/>
      <c r="NCC1857" s="401"/>
      <c r="NCD1857" s="401"/>
      <c r="NCE1857" s="401"/>
      <c r="NCF1857" s="401"/>
      <c r="NCG1857" s="401"/>
      <c r="NCH1857" s="401"/>
      <c r="NCI1857" s="401"/>
      <c r="NCJ1857" s="401"/>
      <c r="NCK1857" s="401"/>
      <c r="NCL1857" s="401"/>
      <c r="NCM1857" s="401"/>
      <c r="NCN1857" s="401"/>
      <c r="NCO1857" s="401"/>
      <c r="NCP1857" s="401"/>
      <c r="NCQ1857" s="401"/>
      <c r="NCR1857" s="401"/>
      <c r="NCS1857" s="401"/>
      <c r="NCT1857" s="401"/>
      <c r="NCU1857" s="401"/>
      <c r="NCV1857" s="401"/>
      <c r="NCW1857" s="401"/>
      <c r="NCX1857" s="401"/>
      <c r="NCY1857" s="401"/>
      <c r="NCZ1857" s="401"/>
      <c r="NDA1857" s="401"/>
      <c r="NDB1857" s="401"/>
      <c r="NDC1857" s="401"/>
      <c r="NDD1857" s="401"/>
      <c r="NDE1857" s="401"/>
      <c r="NDF1857" s="401"/>
      <c r="NDG1857" s="401"/>
      <c r="NDH1857" s="401"/>
      <c r="NDI1857" s="401"/>
      <c r="NDJ1857" s="401"/>
      <c r="NDK1857" s="401"/>
      <c r="NDL1857" s="401"/>
      <c r="NDM1857" s="401"/>
      <c r="NDN1857" s="401"/>
      <c r="NDO1857" s="401"/>
      <c r="NDP1857" s="401"/>
      <c r="NDQ1857" s="401"/>
      <c r="NDR1857" s="401"/>
      <c r="NDS1857" s="401"/>
      <c r="NDT1857" s="401"/>
      <c r="NDU1857" s="401"/>
      <c r="NDV1857" s="401"/>
      <c r="NDW1857" s="401"/>
      <c r="NDX1857" s="401"/>
      <c r="NDY1857" s="401"/>
      <c r="NDZ1857" s="401"/>
      <c r="NEA1857" s="401"/>
      <c r="NEB1857" s="401"/>
      <c r="NEC1857" s="401"/>
      <c r="NED1857" s="401"/>
      <c r="NEE1857" s="401"/>
      <c r="NEF1857" s="401"/>
      <c r="NEG1857" s="401"/>
      <c r="NEH1857" s="401"/>
      <c r="NEI1857" s="401"/>
      <c r="NEJ1857" s="401"/>
      <c r="NEK1857" s="401"/>
      <c r="NEL1857" s="401"/>
      <c r="NEM1857" s="401"/>
      <c r="NEN1857" s="401"/>
      <c r="NEO1857" s="401"/>
      <c r="NEP1857" s="401"/>
      <c r="NEQ1857" s="401"/>
      <c r="NER1857" s="401"/>
      <c r="NES1857" s="401"/>
      <c r="NET1857" s="401"/>
      <c r="NEU1857" s="401"/>
      <c r="NEV1857" s="401"/>
      <c r="NEW1857" s="401"/>
      <c r="NEX1857" s="401"/>
      <c r="NEY1857" s="401"/>
      <c r="NEZ1857" s="401"/>
      <c r="NFA1857" s="401"/>
      <c r="NFB1857" s="401"/>
      <c r="NFC1857" s="401"/>
      <c r="NFD1857" s="401"/>
      <c r="NFE1857" s="401"/>
      <c r="NFF1857" s="401"/>
      <c r="NFG1857" s="401"/>
      <c r="NFH1857" s="401"/>
      <c r="NFI1857" s="401"/>
      <c r="NFJ1857" s="401"/>
      <c r="NFK1857" s="401"/>
      <c r="NFL1857" s="401"/>
      <c r="NFM1857" s="401"/>
      <c r="NFN1857" s="401"/>
      <c r="NFO1857" s="401"/>
      <c r="NFP1857" s="401"/>
      <c r="NFQ1857" s="401"/>
      <c r="NFR1857" s="401"/>
      <c r="NFS1857" s="401"/>
      <c r="NFT1857" s="401"/>
      <c r="NFU1857" s="401"/>
      <c r="NFV1857" s="401"/>
      <c r="NFW1857" s="401"/>
      <c r="NFX1857" s="401"/>
      <c r="NFY1857" s="401"/>
      <c r="NFZ1857" s="401"/>
      <c r="NGA1857" s="401"/>
      <c r="NGB1857" s="401"/>
      <c r="NGC1857" s="401"/>
      <c r="NGD1857" s="401"/>
      <c r="NGE1857" s="401"/>
      <c r="NGF1857" s="401"/>
      <c r="NGG1857" s="401"/>
      <c r="NGH1857" s="401"/>
      <c r="NGI1857" s="401"/>
      <c r="NGJ1857" s="401"/>
      <c r="NGK1857" s="401"/>
      <c r="NGL1857" s="401"/>
      <c r="NGM1857" s="401"/>
      <c r="NGN1857" s="401"/>
      <c r="NGO1857" s="401"/>
      <c r="NGP1857" s="401"/>
      <c r="NGQ1857" s="401"/>
      <c r="NGR1857" s="401"/>
      <c r="NGS1857" s="401"/>
      <c r="NGT1857" s="401"/>
      <c r="NGU1857" s="401"/>
      <c r="NGV1857" s="401"/>
      <c r="NGW1857" s="401"/>
      <c r="NGX1857" s="401"/>
      <c r="NGY1857" s="401"/>
      <c r="NGZ1857" s="401"/>
      <c r="NHA1857" s="401"/>
      <c r="NHB1857" s="401"/>
      <c r="NHC1857" s="401"/>
      <c r="NHD1857" s="401"/>
      <c r="NHE1857" s="401"/>
      <c r="NHF1857" s="401"/>
      <c r="NHG1857" s="401"/>
      <c r="NHH1857" s="401"/>
      <c r="NHI1857" s="401"/>
      <c r="NHJ1857" s="401"/>
      <c r="NHK1857" s="401"/>
      <c r="NHL1857" s="401"/>
      <c r="NHM1857" s="401"/>
      <c r="NHN1857" s="401"/>
      <c r="NHO1857" s="401"/>
      <c r="NHP1857" s="401"/>
      <c r="NHQ1857" s="401"/>
      <c r="NHR1857" s="401"/>
      <c r="NHS1857" s="401"/>
      <c r="NHT1857" s="401"/>
      <c r="NHU1857" s="401"/>
      <c r="NHV1857" s="401"/>
      <c r="NHW1857" s="401"/>
      <c r="NHX1857" s="401"/>
      <c r="NHY1857" s="401"/>
      <c r="NHZ1857" s="401"/>
      <c r="NIA1857" s="401"/>
      <c r="NIB1857" s="401"/>
      <c r="NIC1857" s="401"/>
      <c r="NID1857" s="401"/>
      <c r="NIE1857" s="401"/>
      <c r="NIF1857" s="401"/>
      <c r="NIG1857" s="401"/>
      <c r="NIH1857" s="401"/>
      <c r="NII1857" s="401"/>
      <c r="NIJ1857" s="401"/>
      <c r="NIK1857" s="401"/>
      <c r="NIL1857" s="401"/>
      <c r="NIM1857" s="401"/>
      <c r="NIN1857" s="401"/>
      <c r="NIO1857" s="401"/>
      <c r="NIP1857" s="401"/>
      <c r="NIQ1857" s="401"/>
      <c r="NIR1857" s="401"/>
      <c r="NIS1857" s="401"/>
      <c r="NIT1857" s="401"/>
      <c r="NIU1857" s="401"/>
      <c r="NIV1857" s="401"/>
      <c r="NIW1857" s="401"/>
      <c r="NIX1857" s="401"/>
      <c r="NIY1857" s="401"/>
      <c r="NIZ1857" s="401"/>
      <c r="NJA1857" s="401"/>
      <c r="NJB1857" s="401"/>
      <c r="NJC1857" s="401"/>
      <c r="NJD1857" s="401"/>
      <c r="NJE1857" s="401"/>
      <c r="NJF1857" s="401"/>
      <c r="NJG1857" s="401"/>
      <c r="NJH1857" s="401"/>
      <c r="NJI1857" s="401"/>
      <c r="NJJ1857" s="401"/>
      <c r="NJK1857" s="401"/>
      <c r="NJL1857" s="401"/>
      <c r="NJM1857" s="401"/>
      <c r="NJN1857" s="401"/>
      <c r="NJO1857" s="401"/>
      <c r="NJP1857" s="401"/>
      <c r="NJQ1857" s="401"/>
      <c r="NJR1857" s="401"/>
      <c r="NJS1857" s="401"/>
      <c r="NJT1857" s="401"/>
      <c r="NJU1857" s="401"/>
      <c r="NJV1857" s="401"/>
      <c r="NJW1857" s="401"/>
      <c r="NJX1857" s="401"/>
      <c r="NJY1857" s="401"/>
      <c r="NJZ1857" s="401"/>
      <c r="NKA1857" s="401"/>
      <c r="NKB1857" s="401"/>
      <c r="NKC1857" s="401"/>
      <c r="NKD1857" s="401"/>
      <c r="NKE1857" s="401"/>
      <c r="NKF1857" s="401"/>
      <c r="NKG1857" s="401"/>
      <c r="NKH1857" s="401"/>
      <c r="NKI1857" s="401"/>
      <c r="NKJ1857" s="401"/>
      <c r="NKK1857" s="401"/>
      <c r="NKL1857" s="401"/>
      <c r="NKM1857" s="401"/>
      <c r="NKN1857" s="401"/>
      <c r="NKO1857" s="401"/>
      <c r="NKP1857" s="401"/>
      <c r="NKQ1857" s="401"/>
      <c r="NKR1857" s="401"/>
      <c r="NKS1857" s="401"/>
      <c r="NKT1857" s="401"/>
      <c r="NKU1857" s="401"/>
      <c r="NKV1857" s="401"/>
      <c r="NKW1857" s="401"/>
      <c r="NKX1857" s="401"/>
      <c r="NKY1857" s="401"/>
      <c r="NKZ1857" s="401"/>
      <c r="NLA1857" s="401"/>
      <c r="NLB1857" s="401"/>
      <c r="NLC1857" s="401"/>
      <c r="NLD1857" s="401"/>
      <c r="NLE1857" s="401"/>
      <c r="NLF1857" s="401"/>
      <c r="NLG1857" s="401"/>
      <c r="NLH1857" s="401"/>
      <c r="NLI1857" s="401"/>
      <c r="NLJ1857" s="401"/>
      <c r="NLK1857" s="401"/>
      <c r="NLL1857" s="401"/>
      <c r="NLM1857" s="401"/>
      <c r="NLN1857" s="401"/>
      <c r="NLO1857" s="401"/>
      <c r="NLP1857" s="401"/>
      <c r="NLQ1857" s="401"/>
      <c r="NLR1857" s="401"/>
      <c r="NLS1857" s="401"/>
      <c r="NLT1857" s="401"/>
      <c r="NLU1857" s="401"/>
      <c r="NLV1857" s="401"/>
      <c r="NLW1857" s="401"/>
      <c r="NLX1857" s="401"/>
      <c r="NLY1857" s="401"/>
      <c r="NLZ1857" s="401"/>
      <c r="NMA1857" s="401"/>
      <c r="NMB1857" s="401"/>
      <c r="NMC1857" s="401"/>
      <c r="NMD1857" s="401"/>
      <c r="NME1857" s="401"/>
      <c r="NMF1857" s="401"/>
      <c r="NMG1857" s="401"/>
      <c r="NMH1857" s="401"/>
      <c r="NMI1857" s="401"/>
      <c r="NMJ1857" s="401"/>
      <c r="NMK1857" s="401"/>
      <c r="NML1857" s="401"/>
      <c r="NMM1857" s="401"/>
      <c r="NMN1857" s="401"/>
      <c r="NMO1857" s="401"/>
      <c r="NMP1857" s="401"/>
      <c r="NMQ1857" s="401"/>
      <c r="NMR1857" s="401"/>
      <c r="NMS1857" s="401"/>
      <c r="NMT1857" s="401"/>
      <c r="NMU1857" s="401"/>
      <c r="NMV1857" s="401"/>
      <c r="NMW1857" s="401"/>
      <c r="NMX1857" s="401"/>
      <c r="NMY1857" s="401"/>
      <c r="NMZ1857" s="401"/>
      <c r="NNA1857" s="401"/>
      <c r="NNB1857" s="401"/>
      <c r="NNC1857" s="401"/>
      <c r="NND1857" s="401"/>
      <c r="NNE1857" s="401"/>
      <c r="NNF1857" s="401"/>
      <c r="NNG1857" s="401"/>
      <c r="NNH1857" s="401"/>
      <c r="NNI1857" s="401"/>
      <c r="NNJ1857" s="401"/>
      <c r="NNK1857" s="401"/>
      <c r="NNL1857" s="401"/>
      <c r="NNM1857" s="401"/>
      <c r="NNN1857" s="401"/>
      <c r="NNO1857" s="401"/>
      <c r="NNP1857" s="401"/>
      <c r="NNQ1857" s="401"/>
      <c r="NNR1857" s="401"/>
      <c r="NNS1857" s="401"/>
      <c r="NNT1857" s="401"/>
      <c r="NNU1857" s="401"/>
      <c r="NNV1857" s="401"/>
      <c r="NNW1857" s="401"/>
      <c r="NNX1857" s="401"/>
      <c r="NNY1857" s="401"/>
      <c r="NNZ1857" s="401"/>
      <c r="NOA1857" s="401"/>
      <c r="NOB1857" s="401"/>
      <c r="NOC1857" s="401"/>
      <c r="NOD1857" s="401"/>
      <c r="NOE1857" s="401"/>
      <c r="NOF1857" s="401"/>
      <c r="NOG1857" s="401"/>
      <c r="NOH1857" s="401"/>
      <c r="NOI1857" s="401"/>
      <c r="NOJ1857" s="401"/>
      <c r="NOK1857" s="401"/>
      <c r="NOL1857" s="401"/>
      <c r="NOM1857" s="401"/>
      <c r="NON1857" s="401"/>
      <c r="NOO1857" s="401"/>
      <c r="NOP1857" s="401"/>
      <c r="NOQ1857" s="401"/>
      <c r="NOR1857" s="401"/>
      <c r="NOS1857" s="401"/>
      <c r="NOT1857" s="401"/>
      <c r="NOU1857" s="401"/>
      <c r="NOV1857" s="401"/>
      <c r="NOW1857" s="401"/>
      <c r="NOX1857" s="401"/>
      <c r="NOY1857" s="401"/>
      <c r="NOZ1857" s="401"/>
      <c r="NPA1857" s="401"/>
      <c r="NPB1857" s="401"/>
      <c r="NPC1857" s="401"/>
      <c r="NPD1857" s="401"/>
      <c r="NPE1857" s="401"/>
      <c r="NPF1857" s="401"/>
      <c r="NPG1857" s="401"/>
      <c r="NPH1857" s="401"/>
      <c r="NPI1857" s="401"/>
      <c r="NPJ1857" s="401"/>
      <c r="NPK1857" s="401"/>
      <c r="NPL1857" s="401"/>
      <c r="NPM1857" s="401"/>
      <c r="NPN1857" s="401"/>
      <c r="NPO1857" s="401"/>
      <c r="NPP1857" s="401"/>
      <c r="NPQ1857" s="401"/>
      <c r="NPR1857" s="401"/>
      <c r="NPS1857" s="401"/>
      <c r="NPT1857" s="401"/>
      <c r="NPU1857" s="401"/>
      <c r="NPV1857" s="401"/>
      <c r="NPW1857" s="401"/>
      <c r="NPX1857" s="401"/>
      <c r="NPY1857" s="401"/>
      <c r="NPZ1857" s="401"/>
      <c r="NQA1857" s="401"/>
      <c r="NQB1857" s="401"/>
      <c r="NQC1857" s="401"/>
      <c r="NQD1857" s="401"/>
      <c r="NQE1857" s="401"/>
      <c r="NQF1857" s="401"/>
      <c r="NQG1857" s="401"/>
      <c r="NQH1857" s="401"/>
      <c r="NQI1857" s="401"/>
      <c r="NQJ1857" s="401"/>
      <c r="NQK1857" s="401"/>
      <c r="NQL1857" s="401"/>
      <c r="NQM1857" s="401"/>
      <c r="NQN1857" s="401"/>
      <c r="NQO1857" s="401"/>
      <c r="NQP1857" s="401"/>
      <c r="NQQ1857" s="401"/>
      <c r="NQR1857" s="401"/>
      <c r="NQS1857" s="401"/>
      <c r="NQT1857" s="401"/>
      <c r="NQU1857" s="401"/>
      <c r="NQV1857" s="401"/>
      <c r="NQW1857" s="401"/>
      <c r="NQX1857" s="401"/>
      <c r="NQY1857" s="401"/>
      <c r="NQZ1857" s="401"/>
      <c r="NRA1857" s="401"/>
      <c r="NRB1857" s="401"/>
      <c r="NRC1857" s="401"/>
      <c r="NRD1857" s="401"/>
      <c r="NRE1857" s="401"/>
      <c r="NRF1857" s="401"/>
      <c r="NRG1857" s="401"/>
      <c r="NRH1857" s="401"/>
      <c r="NRI1857" s="401"/>
      <c r="NRJ1857" s="401"/>
      <c r="NRK1857" s="401"/>
      <c r="NRL1857" s="401"/>
      <c r="NRM1857" s="401"/>
      <c r="NRN1857" s="401"/>
      <c r="NRO1857" s="401"/>
      <c r="NRP1857" s="401"/>
      <c r="NRQ1857" s="401"/>
      <c r="NRR1857" s="401"/>
      <c r="NRS1857" s="401"/>
      <c r="NRT1857" s="401"/>
      <c r="NRU1857" s="401"/>
      <c r="NRV1857" s="401"/>
      <c r="NRW1857" s="401"/>
      <c r="NRX1857" s="401"/>
      <c r="NRY1857" s="401"/>
      <c r="NRZ1857" s="401"/>
      <c r="NSA1857" s="401"/>
      <c r="NSB1857" s="401"/>
      <c r="NSC1857" s="401"/>
      <c r="NSD1857" s="401"/>
      <c r="NSE1857" s="401"/>
      <c r="NSF1857" s="401"/>
      <c r="NSG1857" s="401"/>
      <c r="NSH1857" s="401"/>
      <c r="NSI1857" s="401"/>
      <c r="NSJ1857" s="401"/>
      <c r="NSK1857" s="401"/>
      <c r="NSL1857" s="401"/>
      <c r="NSM1857" s="401"/>
      <c r="NSN1857" s="401"/>
      <c r="NSO1857" s="401"/>
      <c r="NSP1857" s="401"/>
      <c r="NSQ1857" s="401"/>
      <c r="NSR1857" s="401"/>
      <c r="NSS1857" s="401"/>
      <c r="NST1857" s="401"/>
      <c r="NSU1857" s="401"/>
      <c r="NSV1857" s="401"/>
      <c r="NSW1857" s="401"/>
      <c r="NSX1857" s="401"/>
      <c r="NSY1857" s="401"/>
      <c r="NSZ1857" s="401"/>
      <c r="NTA1857" s="401"/>
      <c r="NTB1857" s="401"/>
      <c r="NTC1857" s="401"/>
      <c r="NTD1857" s="401"/>
      <c r="NTE1857" s="401"/>
      <c r="NTF1857" s="401"/>
      <c r="NTG1857" s="401"/>
      <c r="NTH1857" s="401"/>
      <c r="NTI1857" s="401"/>
      <c r="NTJ1857" s="401"/>
      <c r="NTK1857" s="401"/>
      <c r="NTL1857" s="401"/>
      <c r="NTM1857" s="401"/>
      <c r="NTN1857" s="401"/>
      <c r="NTO1857" s="401"/>
      <c r="NTP1857" s="401"/>
      <c r="NTQ1857" s="401"/>
      <c r="NTR1857" s="401"/>
      <c r="NTS1857" s="401"/>
      <c r="NTT1857" s="401"/>
      <c r="NTU1857" s="401"/>
      <c r="NTV1857" s="401"/>
      <c r="NTW1857" s="401"/>
      <c r="NTX1857" s="401"/>
      <c r="NTY1857" s="401"/>
      <c r="NTZ1857" s="401"/>
      <c r="NUA1857" s="401"/>
      <c r="NUB1857" s="401"/>
      <c r="NUC1857" s="401"/>
      <c r="NUD1857" s="401"/>
      <c r="NUE1857" s="401"/>
      <c r="NUF1857" s="401"/>
      <c r="NUG1857" s="401"/>
      <c r="NUH1857" s="401"/>
      <c r="NUI1857" s="401"/>
      <c r="NUJ1857" s="401"/>
      <c r="NUK1857" s="401"/>
      <c r="NUL1857" s="401"/>
      <c r="NUM1857" s="401"/>
      <c r="NUN1857" s="401"/>
      <c r="NUO1857" s="401"/>
      <c r="NUP1857" s="401"/>
      <c r="NUQ1857" s="401"/>
      <c r="NUR1857" s="401"/>
      <c r="NUS1857" s="401"/>
      <c r="NUT1857" s="401"/>
      <c r="NUU1857" s="401"/>
      <c r="NUV1857" s="401"/>
      <c r="NUW1857" s="401"/>
      <c r="NUX1857" s="401"/>
      <c r="NUY1857" s="401"/>
      <c r="NUZ1857" s="401"/>
      <c r="NVA1857" s="401"/>
      <c r="NVB1857" s="401"/>
      <c r="NVC1857" s="401"/>
      <c r="NVD1857" s="401"/>
      <c r="NVE1857" s="401"/>
      <c r="NVF1857" s="401"/>
      <c r="NVG1857" s="401"/>
      <c r="NVH1857" s="401"/>
      <c r="NVI1857" s="401"/>
      <c r="NVJ1857" s="401"/>
      <c r="NVK1857" s="401"/>
      <c r="NVL1857" s="401"/>
      <c r="NVM1857" s="401"/>
      <c r="NVN1857" s="401"/>
      <c r="NVO1857" s="401"/>
      <c r="NVP1857" s="401"/>
      <c r="NVQ1857" s="401"/>
      <c r="NVR1857" s="401"/>
      <c r="NVS1857" s="401"/>
      <c r="NVT1857" s="401"/>
      <c r="NVU1857" s="401"/>
      <c r="NVV1857" s="401"/>
      <c r="NVW1857" s="401"/>
      <c r="NVX1857" s="401"/>
      <c r="NVY1857" s="401"/>
      <c r="NVZ1857" s="401"/>
      <c r="NWA1857" s="401"/>
      <c r="NWB1857" s="401"/>
      <c r="NWC1857" s="401"/>
      <c r="NWD1857" s="401"/>
      <c r="NWE1857" s="401"/>
      <c r="NWF1857" s="401"/>
      <c r="NWG1857" s="401"/>
      <c r="NWH1857" s="401"/>
      <c r="NWI1857" s="401"/>
      <c r="NWJ1857" s="401"/>
      <c r="NWK1857" s="401"/>
      <c r="NWL1857" s="401"/>
      <c r="NWM1857" s="401"/>
      <c r="NWN1857" s="401"/>
      <c r="NWO1857" s="401"/>
      <c r="NWP1857" s="401"/>
      <c r="NWQ1857" s="401"/>
      <c r="NWR1857" s="401"/>
      <c r="NWS1857" s="401"/>
      <c r="NWT1857" s="401"/>
      <c r="NWU1857" s="401"/>
      <c r="NWV1857" s="401"/>
      <c r="NWW1857" s="401"/>
      <c r="NWX1857" s="401"/>
      <c r="NWY1857" s="401"/>
      <c r="NWZ1857" s="401"/>
      <c r="NXA1857" s="401"/>
      <c r="NXB1857" s="401"/>
      <c r="NXC1857" s="401"/>
      <c r="NXD1857" s="401"/>
      <c r="NXE1857" s="401"/>
      <c r="NXF1857" s="401"/>
      <c r="NXG1857" s="401"/>
      <c r="NXH1857" s="401"/>
      <c r="NXI1857" s="401"/>
      <c r="NXJ1857" s="401"/>
      <c r="NXK1857" s="401"/>
      <c r="NXL1857" s="401"/>
      <c r="NXM1857" s="401"/>
      <c r="NXN1857" s="401"/>
      <c r="NXO1857" s="401"/>
      <c r="NXP1857" s="401"/>
      <c r="NXQ1857" s="401"/>
      <c r="NXR1857" s="401"/>
      <c r="NXS1857" s="401"/>
      <c r="NXT1857" s="401"/>
      <c r="NXU1857" s="401"/>
      <c r="NXV1857" s="401"/>
      <c r="NXW1857" s="401"/>
      <c r="NXX1857" s="401"/>
      <c r="NXY1857" s="401"/>
      <c r="NXZ1857" s="401"/>
      <c r="NYA1857" s="401"/>
      <c r="NYB1857" s="401"/>
      <c r="NYC1857" s="401"/>
      <c r="NYD1857" s="401"/>
      <c r="NYE1857" s="401"/>
      <c r="NYF1857" s="401"/>
      <c r="NYG1857" s="401"/>
      <c r="NYH1857" s="401"/>
      <c r="NYI1857" s="401"/>
      <c r="NYJ1857" s="401"/>
      <c r="NYK1857" s="401"/>
      <c r="NYL1857" s="401"/>
      <c r="NYM1857" s="401"/>
      <c r="NYN1857" s="401"/>
      <c r="NYO1857" s="401"/>
      <c r="NYP1857" s="401"/>
      <c r="NYQ1857" s="401"/>
      <c r="NYR1857" s="401"/>
      <c r="NYS1857" s="401"/>
      <c r="NYT1857" s="401"/>
      <c r="NYU1857" s="401"/>
      <c r="NYV1857" s="401"/>
      <c r="NYW1857" s="401"/>
      <c r="NYX1857" s="401"/>
      <c r="NYY1857" s="401"/>
      <c r="NYZ1857" s="401"/>
      <c r="NZA1857" s="401"/>
      <c r="NZB1857" s="401"/>
      <c r="NZC1857" s="401"/>
      <c r="NZD1857" s="401"/>
      <c r="NZE1857" s="401"/>
      <c r="NZF1857" s="401"/>
      <c r="NZG1857" s="401"/>
      <c r="NZH1857" s="401"/>
      <c r="NZI1857" s="401"/>
      <c r="NZJ1857" s="401"/>
      <c r="NZK1857" s="401"/>
      <c r="NZL1857" s="401"/>
      <c r="NZM1857" s="401"/>
      <c r="NZN1857" s="401"/>
      <c r="NZO1857" s="401"/>
      <c r="NZP1857" s="401"/>
      <c r="NZQ1857" s="401"/>
      <c r="NZR1857" s="401"/>
      <c r="NZS1857" s="401"/>
      <c r="NZT1857" s="401"/>
      <c r="NZU1857" s="401"/>
      <c r="NZV1857" s="401"/>
      <c r="NZW1857" s="401"/>
      <c r="NZX1857" s="401"/>
      <c r="NZY1857" s="401"/>
      <c r="NZZ1857" s="401"/>
      <c r="OAA1857" s="401"/>
      <c r="OAB1857" s="401"/>
      <c r="OAC1857" s="401"/>
      <c r="OAD1857" s="401"/>
      <c r="OAE1857" s="401"/>
      <c r="OAF1857" s="401"/>
      <c r="OAG1857" s="401"/>
      <c r="OAH1857" s="401"/>
      <c r="OAI1857" s="401"/>
      <c r="OAJ1857" s="401"/>
      <c r="OAK1857" s="401"/>
      <c r="OAL1857" s="401"/>
      <c r="OAM1857" s="401"/>
      <c r="OAN1857" s="401"/>
      <c r="OAO1857" s="401"/>
      <c r="OAP1857" s="401"/>
      <c r="OAQ1857" s="401"/>
      <c r="OAR1857" s="401"/>
      <c r="OAS1857" s="401"/>
      <c r="OAT1857" s="401"/>
      <c r="OAU1857" s="401"/>
      <c r="OAV1857" s="401"/>
      <c r="OAW1857" s="401"/>
      <c r="OAX1857" s="401"/>
      <c r="OAY1857" s="401"/>
      <c r="OAZ1857" s="401"/>
      <c r="OBA1857" s="401"/>
      <c r="OBB1857" s="401"/>
      <c r="OBC1857" s="401"/>
      <c r="OBD1857" s="401"/>
      <c r="OBE1857" s="401"/>
      <c r="OBF1857" s="401"/>
      <c r="OBG1857" s="401"/>
      <c r="OBH1857" s="401"/>
      <c r="OBI1857" s="401"/>
      <c r="OBJ1857" s="401"/>
      <c r="OBK1857" s="401"/>
      <c r="OBL1857" s="401"/>
      <c r="OBM1857" s="401"/>
      <c r="OBN1857" s="401"/>
      <c r="OBO1857" s="401"/>
      <c r="OBP1857" s="401"/>
      <c r="OBQ1857" s="401"/>
      <c r="OBR1857" s="401"/>
      <c r="OBS1857" s="401"/>
      <c r="OBT1857" s="401"/>
      <c r="OBU1857" s="401"/>
      <c r="OBV1857" s="401"/>
      <c r="OBW1857" s="401"/>
      <c r="OBX1857" s="401"/>
      <c r="OBY1857" s="401"/>
      <c r="OBZ1857" s="401"/>
      <c r="OCA1857" s="401"/>
      <c r="OCB1857" s="401"/>
      <c r="OCC1857" s="401"/>
      <c r="OCD1857" s="401"/>
      <c r="OCE1857" s="401"/>
      <c r="OCF1857" s="401"/>
      <c r="OCG1857" s="401"/>
      <c r="OCH1857" s="401"/>
      <c r="OCI1857" s="401"/>
      <c r="OCJ1857" s="401"/>
      <c r="OCK1857" s="401"/>
      <c r="OCL1857" s="401"/>
      <c r="OCM1857" s="401"/>
      <c r="OCN1857" s="401"/>
      <c r="OCO1857" s="401"/>
      <c r="OCP1857" s="401"/>
      <c r="OCQ1857" s="401"/>
      <c r="OCR1857" s="401"/>
      <c r="OCS1857" s="401"/>
      <c r="OCT1857" s="401"/>
      <c r="OCU1857" s="401"/>
      <c r="OCV1857" s="401"/>
      <c r="OCW1857" s="401"/>
      <c r="OCX1857" s="401"/>
      <c r="OCY1857" s="401"/>
      <c r="OCZ1857" s="401"/>
      <c r="ODA1857" s="401"/>
      <c r="ODB1857" s="401"/>
      <c r="ODC1857" s="401"/>
      <c r="ODD1857" s="401"/>
      <c r="ODE1857" s="401"/>
      <c r="ODF1857" s="401"/>
      <c r="ODG1857" s="401"/>
      <c r="ODH1857" s="401"/>
      <c r="ODI1857" s="401"/>
      <c r="ODJ1857" s="401"/>
      <c r="ODK1857" s="401"/>
      <c r="ODL1857" s="401"/>
      <c r="ODM1857" s="401"/>
      <c r="ODN1857" s="401"/>
      <c r="ODO1857" s="401"/>
      <c r="ODP1857" s="401"/>
      <c r="ODQ1857" s="401"/>
      <c r="ODR1857" s="401"/>
      <c r="ODS1857" s="401"/>
      <c r="ODT1857" s="401"/>
      <c r="ODU1857" s="401"/>
      <c r="ODV1857" s="401"/>
      <c r="ODW1857" s="401"/>
      <c r="ODX1857" s="401"/>
      <c r="ODY1857" s="401"/>
      <c r="ODZ1857" s="401"/>
      <c r="OEA1857" s="401"/>
      <c r="OEB1857" s="401"/>
      <c r="OEC1857" s="401"/>
      <c r="OED1857" s="401"/>
      <c r="OEE1857" s="401"/>
      <c r="OEF1857" s="401"/>
      <c r="OEG1857" s="401"/>
      <c r="OEH1857" s="401"/>
      <c r="OEI1857" s="401"/>
      <c r="OEJ1857" s="401"/>
      <c r="OEK1857" s="401"/>
      <c r="OEL1857" s="401"/>
      <c r="OEM1857" s="401"/>
      <c r="OEN1857" s="401"/>
      <c r="OEO1857" s="401"/>
      <c r="OEP1857" s="401"/>
      <c r="OEQ1857" s="401"/>
      <c r="OER1857" s="401"/>
      <c r="OES1857" s="401"/>
      <c r="OET1857" s="401"/>
      <c r="OEU1857" s="401"/>
      <c r="OEV1857" s="401"/>
      <c r="OEW1857" s="401"/>
      <c r="OEX1857" s="401"/>
      <c r="OEY1857" s="401"/>
      <c r="OEZ1857" s="401"/>
      <c r="OFA1857" s="401"/>
      <c r="OFB1857" s="401"/>
      <c r="OFC1857" s="401"/>
      <c r="OFD1857" s="401"/>
      <c r="OFE1857" s="401"/>
      <c r="OFF1857" s="401"/>
      <c r="OFG1857" s="401"/>
      <c r="OFH1857" s="401"/>
      <c r="OFI1857" s="401"/>
      <c r="OFJ1857" s="401"/>
      <c r="OFK1857" s="401"/>
      <c r="OFL1857" s="401"/>
      <c r="OFM1857" s="401"/>
      <c r="OFN1857" s="401"/>
      <c r="OFO1857" s="401"/>
      <c r="OFP1857" s="401"/>
      <c r="OFQ1857" s="401"/>
      <c r="OFR1857" s="401"/>
      <c r="OFS1857" s="401"/>
      <c r="OFT1857" s="401"/>
      <c r="OFU1857" s="401"/>
      <c r="OFV1857" s="401"/>
      <c r="OFW1857" s="401"/>
      <c r="OFX1857" s="401"/>
      <c r="OFY1857" s="401"/>
      <c r="OFZ1857" s="401"/>
      <c r="OGA1857" s="401"/>
      <c r="OGB1857" s="401"/>
      <c r="OGC1857" s="401"/>
      <c r="OGD1857" s="401"/>
      <c r="OGE1857" s="401"/>
      <c r="OGF1857" s="401"/>
      <c r="OGG1857" s="401"/>
      <c r="OGH1857" s="401"/>
      <c r="OGI1857" s="401"/>
      <c r="OGJ1857" s="401"/>
      <c r="OGK1857" s="401"/>
      <c r="OGL1857" s="401"/>
      <c r="OGM1857" s="401"/>
      <c r="OGN1857" s="401"/>
      <c r="OGO1857" s="401"/>
      <c r="OGP1857" s="401"/>
      <c r="OGQ1857" s="401"/>
      <c r="OGR1857" s="401"/>
      <c r="OGS1857" s="401"/>
      <c r="OGT1857" s="401"/>
      <c r="OGU1857" s="401"/>
      <c r="OGV1857" s="401"/>
      <c r="OGW1857" s="401"/>
      <c r="OGX1857" s="401"/>
      <c r="OGY1857" s="401"/>
      <c r="OGZ1857" s="401"/>
      <c r="OHA1857" s="401"/>
      <c r="OHB1857" s="401"/>
      <c r="OHC1857" s="401"/>
      <c r="OHD1857" s="401"/>
      <c r="OHE1857" s="401"/>
      <c r="OHF1857" s="401"/>
      <c r="OHG1857" s="401"/>
      <c r="OHH1857" s="401"/>
      <c r="OHI1857" s="401"/>
      <c r="OHJ1857" s="401"/>
      <c r="OHK1857" s="401"/>
      <c r="OHL1857" s="401"/>
      <c r="OHM1857" s="401"/>
      <c r="OHN1857" s="401"/>
      <c r="OHO1857" s="401"/>
      <c r="OHP1857" s="401"/>
      <c r="OHQ1857" s="401"/>
      <c r="OHR1857" s="401"/>
      <c r="OHS1857" s="401"/>
      <c r="OHT1857" s="401"/>
      <c r="OHU1857" s="401"/>
      <c r="OHV1857" s="401"/>
      <c r="OHW1857" s="401"/>
      <c r="OHX1857" s="401"/>
      <c r="OHY1857" s="401"/>
      <c r="OHZ1857" s="401"/>
      <c r="OIA1857" s="401"/>
      <c r="OIB1857" s="401"/>
      <c r="OIC1857" s="401"/>
      <c r="OID1857" s="401"/>
      <c r="OIE1857" s="401"/>
      <c r="OIF1857" s="401"/>
      <c r="OIG1857" s="401"/>
      <c r="OIH1857" s="401"/>
      <c r="OII1857" s="401"/>
      <c r="OIJ1857" s="401"/>
      <c r="OIK1857" s="401"/>
      <c r="OIL1857" s="401"/>
      <c r="OIM1857" s="401"/>
      <c r="OIN1857" s="401"/>
      <c r="OIO1857" s="401"/>
      <c r="OIP1857" s="401"/>
      <c r="OIQ1857" s="401"/>
      <c r="OIR1857" s="401"/>
      <c r="OIS1857" s="401"/>
      <c r="OIT1857" s="401"/>
      <c r="OIU1857" s="401"/>
      <c r="OIV1857" s="401"/>
      <c r="OIW1857" s="401"/>
      <c r="OIX1857" s="401"/>
      <c r="OIY1857" s="401"/>
      <c r="OIZ1857" s="401"/>
      <c r="OJA1857" s="401"/>
      <c r="OJB1857" s="401"/>
      <c r="OJC1857" s="401"/>
      <c r="OJD1857" s="401"/>
      <c r="OJE1857" s="401"/>
      <c r="OJF1857" s="401"/>
      <c r="OJG1857" s="401"/>
      <c r="OJH1857" s="401"/>
      <c r="OJI1857" s="401"/>
      <c r="OJJ1857" s="401"/>
      <c r="OJK1857" s="401"/>
      <c r="OJL1857" s="401"/>
      <c r="OJM1857" s="401"/>
      <c r="OJN1857" s="401"/>
      <c r="OJO1857" s="401"/>
      <c r="OJP1857" s="401"/>
      <c r="OJQ1857" s="401"/>
      <c r="OJR1857" s="401"/>
      <c r="OJS1857" s="401"/>
      <c r="OJT1857" s="401"/>
      <c r="OJU1857" s="401"/>
      <c r="OJV1857" s="401"/>
      <c r="OJW1857" s="401"/>
      <c r="OJX1857" s="401"/>
      <c r="OJY1857" s="401"/>
      <c r="OJZ1857" s="401"/>
      <c r="OKA1857" s="401"/>
      <c r="OKB1857" s="401"/>
      <c r="OKC1857" s="401"/>
      <c r="OKD1857" s="401"/>
      <c r="OKE1857" s="401"/>
      <c r="OKF1857" s="401"/>
      <c r="OKG1857" s="401"/>
      <c r="OKH1857" s="401"/>
      <c r="OKI1857" s="401"/>
      <c r="OKJ1857" s="401"/>
      <c r="OKK1857" s="401"/>
      <c r="OKL1857" s="401"/>
      <c r="OKM1857" s="401"/>
      <c r="OKN1857" s="401"/>
      <c r="OKO1857" s="401"/>
      <c r="OKP1857" s="401"/>
      <c r="OKQ1857" s="401"/>
      <c r="OKR1857" s="401"/>
      <c r="OKS1857" s="401"/>
      <c r="OKT1857" s="401"/>
      <c r="OKU1857" s="401"/>
      <c r="OKV1857" s="401"/>
      <c r="OKW1857" s="401"/>
      <c r="OKX1857" s="401"/>
      <c r="OKY1857" s="401"/>
      <c r="OKZ1857" s="401"/>
      <c r="OLA1857" s="401"/>
      <c r="OLB1857" s="401"/>
      <c r="OLC1857" s="401"/>
      <c r="OLD1857" s="401"/>
      <c r="OLE1857" s="401"/>
      <c r="OLF1857" s="401"/>
      <c r="OLG1857" s="401"/>
      <c r="OLH1857" s="401"/>
      <c r="OLI1857" s="401"/>
      <c r="OLJ1857" s="401"/>
      <c r="OLK1857" s="401"/>
      <c r="OLL1857" s="401"/>
      <c r="OLM1857" s="401"/>
      <c r="OLN1857" s="401"/>
      <c r="OLO1857" s="401"/>
      <c r="OLP1857" s="401"/>
      <c r="OLQ1857" s="401"/>
      <c r="OLR1857" s="401"/>
      <c r="OLS1857" s="401"/>
      <c r="OLT1857" s="401"/>
      <c r="OLU1857" s="401"/>
      <c r="OLV1857" s="401"/>
      <c r="OLW1857" s="401"/>
      <c r="OLX1857" s="401"/>
      <c r="OLY1857" s="401"/>
      <c r="OLZ1857" s="401"/>
      <c r="OMA1857" s="401"/>
      <c r="OMB1857" s="401"/>
      <c r="OMC1857" s="401"/>
      <c r="OMD1857" s="401"/>
      <c r="OME1857" s="401"/>
      <c r="OMF1857" s="401"/>
      <c r="OMG1857" s="401"/>
      <c r="OMH1857" s="401"/>
      <c r="OMI1857" s="401"/>
      <c r="OMJ1857" s="401"/>
      <c r="OMK1857" s="401"/>
      <c r="OML1857" s="401"/>
      <c r="OMM1857" s="401"/>
      <c r="OMN1857" s="401"/>
      <c r="OMO1857" s="401"/>
      <c r="OMP1857" s="401"/>
      <c r="OMQ1857" s="401"/>
      <c r="OMR1857" s="401"/>
      <c r="OMS1857" s="401"/>
      <c r="OMT1857" s="401"/>
      <c r="OMU1857" s="401"/>
      <c r="OMV1857" s="401"/>
      <c r="OMW1857" s="401"/>
      <c r="OMX1857" s="401"/>
      <c r="OMY1857" s="401"/>
      <c r="OMZ1857" s="401"/>
      <c r="ONA1857" s="401"/>
      <c r="ONB1857" s="401"/>
      <c r="ONC1857" s="401"/>
      <c r="OND1857" s="401"/>
      <c r="ONE1857" s="401"/>
      <c r="ONF1857" s="401"/>
      <c r="ONG1857" s="401"/>
      <c r="ONH1857" s="401"/>
      <c r="ONI1857" s="401"/>
      <c r="ONJ1857" s="401"/>
      <c r="ONK1857" s="401"/>
      <c r="ONL1857" s="401"/>
      <c r="ONM1857" s="401"/>
      <c r="ONN1857" s="401"/>
      <c r="ONO1857" s="401"/>
      <c r="ONP1857" s="401"/>
      <c r="ONQ1857" s="401"/>
      <c r="ONR1857" s="401"/>
      <c r="ONS1857" s="401"/>
      <c r="ONT1857" s="401"/>
      <c r="ONU1857" s="401"/>
      <c r="ONV1857" s="401"/>
      <c r="ONW1857" s="401"/>
      <c r="ONX1857" s="401"/>
      <c r="ONY1857" s="401"/>
      <c r="ONZ1857" s="401"/>
      <c r="OOA1857" s="401"/>
      <c r="OOB1857" s="401"/>
      <c r="OOC1857" s="401"/>
      <c r="OOD1857" s="401"/>
      <c r="OOE1857" s="401"/>
      <c r="OOF1857" s="401"/>
      <c r="OOG1857" s="401"/>
      <c r="OOH1857" s="401"/>
      <c r="OOI1857" s="401"/>
      <c r="OOJ1857" s="401"/>
      <c r="OOK1857" s="401"/>
      <c r="OOL1857" s="401"/>
      <c r="OOM1857" s="401"/>
      <c r="OON1857" s="401"/>
      <c r="OOO1857" s="401"/>
      <c r="OOP1857" s="401"/>
      <c r="OOQ1857" s="401"/>
      <c r="OOR1857" s="401"/>
      <c r="OOS1857" s="401"/>
      <c r="OOT1857" s="401"/>
      <c r="OOU1857" s="401"/>
      <c r="OOV1857" s="401"/>
      <c r="OOW1857" s="401"/>
      <c r="OOX1857" s="401"/>
      <c r="OOY1857" s="401"/>
      <c r="OOZ1857" s="401"/>
      <c r="OPA1857" s="401"/>
      <c r="OPB1857" s="401"/>
      <c r="OPC1857" s="401"/>
      <c r="OPD1857" s="401"/>
      <c r="OPE1857" s="401"/>
      <c r="OPF1857" s="401"/>
      <c r="OPG1857" s="401"/>
      <c r="OPH1857" s="401"/>
      <c r="OPI1857" s="401"/>
      <c r="OPJ1857" s="401"/>
      <c r="OPK1857" s="401"/>
      <c r="OPL1857" s="401"/>
      <c r="OPM1857" s="401"/>
      <c r="OPN1857" s="401"/>
      <c r="OPO1857" s="401"/>
      <c r="OPP1857" s="401"/>
      <c r="OPQ1857" s="401"/>
      <c r="OPR1857" s="401"/>
      <c r="OPS1857" s="401"/>
      <c r="OPT1857" s="401"/>
      <c r="OPU1857" s="401"/>
      <c r="OPV1857" s="401"/>
      <c r="OPW1857" s="401"/>
      <c r="OPX1857" s="401"/>
      <c r="OPY1857" s="401"/>
      <c r="OPZ1857" s="401"/>
      <c r="OQA1857" s="401"/>
      <c r="OQB1857" s="401"/>
      <c r="OQC1857" s="401"/>
      <c r="OQD1857" s="401"/>
      <c r="OQE1857" s="401"/>
      <c r="OQF1857" s="401"/>
      <c r="OQG1857" s="401"/>
      <c r="OQH1857" s="401"/>
      <c r="OQI1857" s="401"/>
      <c r="OQJ1857" s="401"/>
      <c r="OQK1857" s="401"/>
      <c r="OQL1857" s="401"/>
      <c r="OQM1857" s="401"/>
      <c r="OQN1857" s="401"/>
      <c r="OQO1857" s="401"/>
      <c r="OQP1857" s="401"/>
      <c r="OQQ1857" s="401"/>
      <c r="OQR1857" s="401"/>
      <c r="OQS1857" s="401"/>
      <c r="OQT1857" s="401"/>
      <c r="OQU1857" s="401"/>
      <c r="OQV1857" s="401"/>
      <c r="OQW1857" s="401"/>
      <c r="OQX1857" s="401"/>
      <c r="OQY1857" s="401"/>
      <c r="OQZ1857" s="401"/>
      <c r="ORA1857" s="401"/>
      <c r="ORB1857" s="401"/>
      <c r="ORC1857" s="401"/>
      <c r="ORD1857" s="401"/>
      <c r="ORE1857" s="401"/>
      <c r="ORF1857" s="401"/>
      <c r="ORG1857" s="401"/>
      <c r="ORH1857" s="401"/>
      <c r="ORI1857" s="401"/>
      <c r="ORJ1857" s="401"/>
      <c r="ORK1857" s="401"/>
      <c r="ORL1857" s="401"/>
      <c r="ORM1857" s="401"/>
      <c r="ORN1857" s="401"/>
      <c r="ORO1857" s="401"/>
      <c r="ORP1857" s="401"/>
      <c r="ORQ1857" s="401"/>
      <c r="ORR1857" s="401"/>
      <c r="ORS1857" s="401"/>
      <c r="ORT1857" s="401"/>
      <c r="ORU1857" s="401"/>
      <c r="ORV1857" s="401"/>
      <c r="ORW1857" s="401"/>
      <c r="ORX1857" s="401"/>
      <c r="ORY1857" s="401"/>
      <c r="ORZ1857" s="401"/>
      <c r="OSA1857" s="401"/>
      <c r="OSB1857" s="401"/>
      <c r="OSC1857" s="401"/>
      <c r="OSD1857" s="401"/>
      <c r="OSE1857" s="401"/>
      <c r="OSF1857" s="401"/>
      <c r="OSG1857" s="401"/>
      <c r="OSH1857" s="401"/>
      <c r="OSI1857" s="401"/>
      <c r="OSJ1857" s="401"/>
      <c r="OSK1857" s="401"/>
      <c r="OSL1857" s="401"/>
      <c r="OSM1857" s="401"/>
      <c r="OSN1857" s="401"/>
      <c r="OSO1857" s="401"/>
      <c r="OSP1857" s="401"/>
      <c r="OSQ1857" s="401"/>
      <c r="OSR1857" s="401"/>
      <c r="OSS1857" s="401"/>
      <c r="OST1857" s="401"/>
      <c r="OSU1857" s="401"/>
      <c r="OSV1857" s="401"/>
      <c r="OSW1857" s="401"/>
      <c r="OSX1857" s="401"/>
      <c r="OSY1857" s="401"/>
      <c r="OSZ1857" s="401"/>
      <c r="OTA1857" s="401"/>
      <c r="OTB1857" s="401"/>
      <c r="OTC1857" s="401"/>
      <c r="OTD1857" s="401"/>
      <c r="OTE1857" s="401"/>
      <c r="OTF1857" s="401"/>
      <c r="OTG1857" s="401"/>
      <c r="OTH1857" s="401"/>
      <c r="OTI1857" s="401"/>
      <c r="OTJ1857" s="401"/>
      <c r="OTK1857" s="401"/>
      <c r="OTL1857" s="401"/>
      <c r="OTM1857" s="401"/>
      <c r="OTN1857" s="401"/>
      <c r="OTO1857" s="401"/>
      <c r="OTP1857" s="401"/>
      <c r="OTQ1857" s="401"/>
      <c r="OTR1857" s="401"/>
      <c r="OTS1857" s="401"/>
      <c r="OTT1857" s="401"/>
      <c r="OTU1857" s="401"/>
      <c r="OTV1857" s="401"/>
      <c r="OTW1857" s="401"/>
      <c r="OTX1857" s="401"/>
      <c r="OTY1857" s="401"/>
      <c r="OTZ1857" s="401"/>
      <c r="OUA1857" s="401"/>
      <c r="OUB1857" s="401"/>
      <c r="OUC1857" s="401"/>
      <c r="OUD1857" s="401"/>
      <c r="OUE1857" s="401"/>
      <c r="OUF1857" s="401"/>
      <c r="OUG1857" s="401"/>
      <c r="OUH1857" s="401"/>
      <c r="OUI1857" s="401"/>
      <c r="OUJ1857" s="401"/>
      <c r="OUK1857" s="401"/>
      <c r="OUL1857" s="401"/>
      <c r="OUM1857" s="401"/>
      <c r="OUN1857" s="401"/>
      <c r="OUO1857" s="401"/>
      <c r="OUP1857" s="401"/>
      <c r="OUQ1857" s="401"/>
      <c r="OUR1857" s="401"/>
      <c r="OUS1857" s="401"/>
      <c r="OUT1857" s="401"/>
      <c r="OUU1857" s="401"/>
      <c r="OUV1857" s="401"/>
      <c r="OUW1857" s="401"/>
      <c r="OUX1857" s="401"/>
      <c r="OUY1857" s="401"/>
      <c r="OUZ1857" s="401"/>
      <c r="OVA1857" s="401"/>
      <c r="OVB1857" s="401"/>
      <c r="OVC1857" s="401"/>
      <c r="OVD1857" s="401"/>
      <c r="OVE1857" s="401"/>
      <c r="OVF1857" s="401"/>
      <c r="OVG1857" s="401"/>
      <c r="OVH1857" s="401"/>
      <c r="OVI1857" s="401"/>
      <c r="OVJ1857" s="401"/>
      <c r="OVK1857" s="401"/>
      <c r="OVL1857" s="401"/>
      <c r="OVM1857" s="401"/>
      <c r="OVN1857" s="401"/>
      <c r="OVO1857" s="401"/>
      <c r="OVP1857" s="401"/>
      <c r="OVQ1857" s="401"/>
      <c r="OVR1857" s="401"/>
      <c r="OVS1857" s="401"/>
      <c r="OVT1857" s="401"/>
      <c r="OVU1857" s="401"/>
      <c r="OVV1857" s="401"/>
      <c r="OVW1857" s="401"/>
      <c r="OVX1857" s="401"/>
      <c r="OVY1857" s="401"/>
      <c r="OVZ1857" s="401"/>
      <c r="OWA1857" s="401"/>
      <c r="OWB1857" s="401"/>
      <c r="OWC1857" s="401"/>
      <c r="OWD1857" s="401"/>
      <c r="OWE1857" s="401"/>
      <c r="OWF1857" s="401"/>
      <c r="OWG1857" s="401"/>
      <c r="OWH1857" s="401"/>
      <c r="OWI1857" s="401"/>
      <c r="OWJ1857" s="401"/>
      <c r="OWK1857" s="401"/>
      <c r="OWL1857" s="401"/>
      <c r="OWM1857" s="401"/>
      <c r="OWN1857" s="401"/>
      <c r="OWO1857" s="401"/>
      <c r="OWP1857" s="401"/>
      <c r="OWQ1857" s="401"/>
      <c r="OWR1857" s="401"/>
      <c r="OWS1857" s="401"/>
      <c r="OWT1857" s="401"/>
      <c r="OWU1857" s="401"/>
      <c r="OWV1857" s="401"/>
      <c r="OWW1857" s="401"/>
      <c r="OWX1857" s="401"/>
      <c r="OWY1857" s="401"/>
      <c r="OWZ1857" s="401"/>
      <c r="OXA1857" s="401"/>
      <c r="OXB1857" s="401"/>
      <c r="OXC1857" s="401"/>
      <c r="OXD1857" s="401"/>
      <c r="OXE1857" s="401"/>
      <c r="OXF1857" s="401"/>
      <c r="OXG1857" s="401"/>
      <c r="OXH1857" s="401"/>
      <c r="OXI1857" s="401"/>
      <c r="OXJ1857" s="401"/>
      <c r="OXK1857" s="401"/>
      <c r="OXL1857" s="401"/>
      <c r="OXM1857" s="401"/>
      <c r="OXN1857" s="401"/>
      <c r="OXO1857" s="401"/>
      <c r="OXP1857" s="401"/>
      <c r="OXQ1857" s="401"/>
      <c r="OXR1857" s="401"/>
      <c r="OXS1857" s="401"/>
      <c r="OXT1857" s="401"/>
      <c r="OXU1857" s="401"/>
      <c r="OXV1857" s="401"/>
      <c r="OXW1857" s="401"/>
      <c r="OXX1857" s="401"/>
      <c r="OXY1857" s="401"/>
      <c r="OXZ1857" s="401"/>
      <c r="OYA1857" s="401"/>
      <c r="OYB1857" s="401"/>
      <c r="OYC1857" s="401"/>
      <c r="OYD1857" s="401"/>
      <c r="OYE1857" s="401"/>
      <c r="OYF1857" s="401"/>
      <c r="OYG1857" s="401"/>
      <c r="OYH1857" s="401"/>
      <c r="OYI1857" s="401"/>
      <c r="OYJ1857" s="401"/>
      <c r="OYK1857" s="401"/>
      <c r="OYL1857" s="401"/>
      <c r="OYM1857" s="401"/>
      <c r="OYN1857" s="401"/>
      <c r="OYO1857" s="401"/>
      <c r="OYP1857" s="401"/>
      <c r="OYQ1857" s="401"/>
      <c r="OYR1857" s="401"/>
      <c r="OYS1857" s="401"/>
      <c r="OYT1857" s="401"/>
      <c r="OYU1857" s="401"/>
      <c r="OYV1857" s="401"/>
      <c r="OYW1857" s="401"/>
      <c r="OYX1857" s="401"/>
      <c r="OYY1857" s="401"/>
      <c r="OYZ1857" s="401"/>
      <c r="OZA1857" s="401"/>
      <c r="OZB1857" s="401"/>
      <c r="OZC1857" s="401"/>
      <c r="OZD1857" s="401"/>
      <c r="OZE1857" s="401"/>
      <c r="OZF1857" s="401"/>
      <c r="OZG1857" s="401"/>
      <c r="OZH1857" s="401"/>
      <c r="OZI1857" s="401"/>
      <c r="OZJ1857" s="401"/>
      <c r="OZK1857" s="401"/>
      <c r="OZL1857" s="401"/>
      <c r="OZM1857" s="401"/>
      <c r="OZN1857" s="401"/>
      <c r="OZO1857" s="401"/>
      <c r="OZP1857" s="401"/>
      <c r="OZQ1857" s="401"/>
      <c r="OZR1857" s="401"/>
      <c r="OZS1857" s="401"/>
      <c r="OZT1857" s="401"/>
      <c r="OZU1857" s="401"/>
      <c r="OZV1857" s="401"/>
      <c r="OZW1857" s="401"/>
      <c r="OZX1857" s="401"/>
      <c r="OZY1857" s="401"/>
      <c r="OZZ1857" s="401"/>
      <c r="PAA1857" s="401"/>
      <c r="PAB1857" s="401"/>
      <c r="PAC1857" s="401"/>
      <c r="PAD1857" s="401"/>
      <c r="PAE1857" s="401"/>
      <c r="PAF1857" s="401"/>
      <c r="PAG1857" s="401"/>
      <c r="PAH1857" s="401"/>
      <c r="PAI1857" s="401"/>
      <c r="PAJ1857" s="401"/>
      <c r="PAK1857" s="401"/>
      <c r="PAL1857" s="401"/>
      <c r="PAM1857" s="401"/>
      <c r="PAN1857" s="401"/>
      <c r="PAO1857" s="401"/>
      <c r="PAP1857" s="401"/>
      <c r="PAQ1857" s="401"/>
      <c r="PAR1857" s="401"/>
      <c r="PAS1857" s="401"/>
      <c r="PAT1857" s="401"/>
      <c r="PAU1857" s="401"/>
      <c r="PAV1857" s="401"/>
      <c r="PAW1857" s="401"/>
      <c r="PAX1857" s="401"/>
      <c r="PAY1857" s="401"/>
      <c r="PAZ1857" s="401"/>
      <c r="PBA1857" s="401"/>
      <c r="PBB1857" s="401"/>
      <c r="PBC1857" s="401"/>
      <c r="PBD1857" s="401"/>
      <c r="PBE1857" s="401"/>
      <c r="PBF1857" s="401"/>
      <c r="PBG1857" s="401"/>
      <c r="PBH1857" s="401"/>
      <c r="PBI1857" s="401"/>
      <c r="PBJ1857" s="401"/>
      <c r="PBK1857" s="401"/>
      <c r="PBL1857" s="401"/>
      <c r="PBM1857" s="401"/>
      <c r="PBN1857" s="401"/>
      <c r="PBO1857" s="401"/>
      <c r="PBP1857" s="401"/>
      <c r="PBQ1857" s="401"/>
      <c r="PBR1857" s="401"/>
      <c r="PBS1857" s="401"/>
      <c r="PBT1857" s="401"/>
      <c r="PBU1857" s="401"/>
      <c r="PBV1857" s="401"/>
      <c r="PBW1857" s="401"/>
      <c r="PBX1857" s="401"/>
      <c r="PBY1857" s="401"/>
      <c r="PBZ1857" s="401"/>
      <c r="PCA1857" s="401"/>
      <c r="PCB1857" s="401"/>
      <c r="PCC1857" s="401"/>
      <c r="PCD1857" s="401"/>
      <c r="PCE1857" s="401"/>
      <c r="PCF1857" s="401"/>
      <c r="PCG1857" s="401"/>
      <c r="PCH1857" s="401"/>
      <c r="PCI1857" s="401"/>
      <c r="PCJ1857" s="401"/>
      <c r="PCK1857" s="401"/>
      <c r="PCL1857" s="401"/>
      <c r="PCM1857" s="401"/>
      <c r="PCN1857" s="401"/>
      <c r="PCO1857" s="401"/>
      <c r="PCP1857" s="401"/>
      <c r="PCQ1857" s="401"/>
      <c r="PCR1857" s="401"/>
      <c r="PCS1857" s="401"/>
      <c r="PCT1857" s="401"/>
      <c r="PCU1857" s="401"/>
      <c r="PCV1857" s="401"/>
      <c r="PCW1857" s="401"/>
      <c r="PCX1857" s="401"/>
      <c r="PCY1857" s="401"/>
      <c r="PCZ1857" s="401"/>
      <c r="PDA1857" s="401"/>
      <c r="PDB1857" s="401"/>
      <c r="PDC1857" s="401"/>
      <c r="PDD1857" s="401"/>
      <c r="PDE1857" s="401"/>
      <c r="PDF1857" s="401"/>
      <c r="PDG1857" s="401"/>
      <c r="PDH1857" s="401"/>
      <c r="PDI1857" s="401"/>
      <c r="PDJ1857" s="401"/>
      <c r="PDK1857" s="401"/>
      <c r="PDL1857" s="401"/>
      <c r="PDM1857" s="401"/>
      <c r="PDN1857" s="401"/>
      <c r="PDO1857" s="401"/>
      <c r="PDP1857" s="401"/>
      <c r="PDQ1857" s="401"/>
      <c r="PDR1857" s="401"/>
      <c r="PDS1857" s="401"/>
      <c r="PDT1857" s="401"/>
      <c r="PDU1857" s="401"/>
      <c r="PDV1857" s="401"/>
      <c r="PDW1857" s="401"/>
      <c r="PDX1857" s="401"/>
      <c r="PDY1857" s="401"/>
      <c r="PDZ1857" s="401"/>
      <c r="PEA1857" s="401"/>
      <c r="PEB1857" s="401"/>
      <c r="PEC1857" s="401"/>
      <c r="PED1857" s="401"/>
      <c r="PEE1857" s="401"/>
      <c r="PEF1857" s="401"/>
      <c r="PEG1857" s="401"/>
      <c r="PEH1857" s="401"/>
      <c r="PEI1857" s="401"/>
      <c r="PEJ1857" s="401"/>
      <c r="PEK1857" s="401"/>
      <c r="PEL1857" s="401"/>
      <c r="PEM1857" s="401"/>
      <c r="PEN1857" s="401"/>
      <c r="PEO1857" s="401"/>
      <c r="PEP1857" s="401"/>
      <c r="PEQ1857" s="401"/>
      <c r="PER1857" s="401"/>
      <c r="PES1857" s="401"/>
      <c r="PET1857" s="401"/>
      <c r="PEU1857" s="401"/>
      <c r="PEV1857" s="401"/>
      <c r="PEW1857" s="401"/>
      <c r="PEX1857" s="401"/>
      <c r="PEY1857" s="401"/>
      <c r="PEZ1857" s="401"/>
      <c r="PFA1857" s="401"/>
      <c r="PFB1857" s="401"/>
      <c r="PFC1857" s="401"/>
      <c r="PFD1857" s="401"/>
      <c r="PFE1857" s="401"/>
      <c r="PFF1857" s="401"/>
      <c r="PFG1857" s="401"/>
      <c r="PFH1857" s="401"/>
      <c r="PFI1857" s="401"/>
      <c r="PFJ1857" s="401"/>
      <c r="PFK1857" s="401"/>
      <c r="PFL1857" s="401"/>
      <c r="PFM1857" s="401"/>
      <c r="PFN1857" s="401"/>
      <c r="PFO1857" s="401"/>
      <c r="PFP1857" s="401"/>
      <c r="PFQ1857" s="401"/>
      <c r="PFR1857" s="401"/>
      <c r="PFS1857" s="401"/>
      <c r="PFT1857" s="401"/>
      <c r="PFU1857" s="401"/>
      <c r="PFV1857" s="401"/>
      <c r="PFW1857" s="401"/>
      <c r="PFX1857" s="401"/>
      <c r="PFY1857" s="401"/>
      <c r="PFZ1857" s="401"/>
      <c r="PGA1857" s="401"/>
      <c r="PGB1857" s="401"/>
      <c r="PGC1857" s="401"/>
      <c r="PGD1857" s="401"/>
      <c r="PGE1857" s="401"/>
      <c r="PGF1857" s="401"/>
      <c r="PGG1857" s="401"/>
      <c r="PGH1857" s="401"/>
      <c r="PGI1857" s="401"/>
      <c r="PGJ1857" s="401"/>
      <c r="PGK1857" s="401"/>
      <c r="PGL1857" s="401"/>
      <c r="PGM1857" s="401"/>
      <c r="PGN1857" s="401"/>
      <c r="PGO1857" s="401"/>
      <c r="PGP1857" s="401"/>
      <c r="PGQ1857" s="401"/>
      <c r="PGR1857" s="401"/>
      <c r="PGS1857" s="401"/>
      <c r="PGT1857" s="401"/>
      <c r="PGU1857" s="401"/>
      <c r="PGV1857" s="401"/>
      <c r="PGW1857" s="401"/>
      <c r="PGX1857" s="401"/>
      <c r="PGY1857" s="401"/>
      <c r="PGZ1857" s="401"/>
      <c r="PHA1857" s="401"/>
      <c r="PHB1857" s="401"/>
      <c r="PHC1857" s="401"/>
      <c r="PHD1857" s="401"/>
      <c r="PHE1857" s="401"/>
      <c r="PHF1857" s="401"/>
      <c r="PHG1857" s="401"/>
      <c r="PHH1857" s="401"/>
      <c r="PHI1857" s="401"/>
      <c r="PHJ1857" s="401"/>
      <c r="PHK1857" s="401"/>
      <c r="PHL1857" s="401"/>
      <c r="PHM1857" s="401"/>
      <c r="PHN1857" s="401"/>
      <c r="PHO1857" s="401"/>
      <c r="PHP1857" s="401"/>
      <c r="PHQ1857" s="401"/>
      <c r="PHR1857" s="401"/>
      <c r="PHS1857" s="401"/>
      <c r="PHT1857" s="401"/>
      <c r="PHU1857" s="401"/>
      <c r="PHV1857" s="401"/>
      <c r="PHW1857" s="401"/>
      <c r="PHX1857" s="401"/>
      <c r="PHY1857" s="401"/>
      <c r="PHZ1857" s="401"/>
      <c r="PIA1857" s="401"/>
      <c r="PIB1857" s="401"/>
      <c r="PIC1857" s="401"/>
      <c r="PID1857" s="401"/>
      <c r="PIE1857" s="401"/>
      <c r="PIF1857" s="401"/>
      <c r="PIG1857" s="401"/>
      <c r="PIH1857" s="401"/>
      <c r="PII1857" s="401"/>
      <c r="PIJ1857" s="401"/>
      <c r="PIK1857" s="401"/>
      <c r="PIL1857" s="401"/>
      <c r="PIM1857" s="401"/>
      <c r="PIN1857" s="401"/>
      <c r="PIO1857" s="401"/>
      <c r="PIP1857" s="401"/>
      <c r="PIQ1857" s="401"/>
      <c r="PIR1857" s="401"/>
      <c r="PIS1857" s="401"/>
      <c r="PIT1857" s="401"/>
      <c r="PIU1857" s="401"/>
      <c r="PIV1857" s="401"/>
      <c r="PIW1857" s="401"/>
      <c r="PIX1857" s="401"/>
      <c r="PIY1857" s="401"/>
      <c r="PIZ1857" s="401"/>
      <c r="PJA1857" s="401"/>
      <c r="PJB1857" s="401"/>
      <c r="PJC1857" s="401"/>
      <c r="PJD1857" s="401"/>
      <c r="PJE1857" s="401"/>
      <c r="PJF1857" s="401"/>
      <c r="PJG1857" s="401"/>
      <c r="PJH1857" s="401"/>
      <c r="PJI1857" s="401"/>
      <c r="PJJ1857" s="401"/>
      <c r="PJK1857" s="401"/>
      <c r="PJL1857" s="401"/>
      <c r="PJM1857" s="401"/>
      <c r="PJN1857" s="401"/>
      <c r="PJO1857" s="401"/>
      <c r="PJP1857" s="401"/>
      <c r="PJQ1857" s="401"/>
      <c r="PJR1857" s="401"/>
      <c r="PJS1857" s="401"/>
      <c r="PJT1857" s="401"/>
      <c r="PJU1857" s="401"/>
      <c r="PJV1857" s="401"/>
      <c r="PJW1857" s="401"/>
      <c r="PJX1857" s="401"/>
      <c r="PJY1857" s="401"/>
      <c r="PJZ1857" s="401"/>
      <c r="PKA1857" s="401"/>
      <c r="PKB1857" s="401"/>
      <c r="PKC1857" s="401"/>
      <c r="PKD1857" s="401"/>
      <c r="PKE1857" s="401"/>
      <c r="PKF1857" s="401"/>
      <c r="PKG1857" s="401"/>
      <c r="PKH1857" s="401"/>
      <c r="PKI1857" s="401"/>
      <c r="PKJ1857" s="401"/>
      <c r="PKK1857" s="401"/>
      <c r="PKL1857" s="401"/>
      <c r="PKM1857" s="401"/>
      <c r="PKN1857" s="401"/>
      <c r="PKO1857" s="401"/>
      <c r="PKP1857" s="401"/>
      <c r="PKQ1857" s="401"/>
      <c r="PKR1857" s="401"/>
      <c r="PKS1857" s="401"/>
      <c r="PKT1857" s="401"/>
      <c r="PKU1857" s="401"/>
      <c r="PKV1857" s="401"/>
      <c r="PKW1857" s="401"/>
      <c r="PKX1857" s="401"/>
      <c r="PKY1857" s="401"/>
      <c r="PKZ1857" s="401"/>
      <c r="PLA1857" s="401"/>
      <c r="PLB1857" s="401"/>
      <c r="PLC1857" s="401"/>
      <c r="PLD1857" s="401"/>
      <c r="PLE1857" s="401"/>
      <c r="PLF1857" s="401"/>
      <c r="PLG1857" s="401"/>
      <c r="PLH1857" s="401"/>
      <c r="PLI1857" s="401"/>
      <c r="PLJ1857" s="401"/>
      <c r="PLK1857" s="401"/>
      <c r="PLL1857" s="401"/>
      <c r="PLM1857" s="401"/>
      <c r="PLN1857" s="401"/>
      <c r="PLO1857" s="401"/>
      <c r="PLP1857" s="401"/>
      <c r="PLQ1857" s="401"/>
      <c r="PLR1857" s="401"/>
      <c r="PLS1857" s="401"/>
      <c r="PLT1857" s="401"/>
      <c r="PLU1857" s="401"/>
      <c r="PLV1857" s="401"/>
      <c r="PLW1857" s="401"/>
      <c r="PLX1857" s="401"/>
      <c r="PLY1857" s="401"/>
      <c r="PLZ1857" s="401"/>
      <c r="PMA1857" s="401"/>
      <c r="PMB1857" s="401"/>
      <c r="PMC1857" s="401"/>
      <c r="PMD1857" s="401"/>
      <c r="PME1857" s="401"/>
      <c r="PMF1857" s="401"/>
      <c r="PMG1857" s="401"/>
      <c r="PMH1857" s="401"/>
      <c r="PMI1857" s="401"/>
      <c r="PMJ1857" s="401"/>
      <c r="PMK1857" s="401"/>
      <c r="PML1857" s="401"/>
      <c r="PMM1857" s="401"/>
      <c r="PMN1857" s="401"/>
      <c r="PMO1857" s="401"/>
      <c r="PMP1857" s="401"/>
      <c r="PMQ1857" s="401"/>
      <c r="PMR1857" s="401"/>
      <c r="PMS1857" s="401"/>
      <c r="PMT1857" s="401"/>
      <c r="PMU1857" s="401"/>
      <c r="PMV1857" s="401"/>
      <c r="PMW1857" s="401"/>
      <c r="PMX1857" s="401"/>
      <c r="PMY1857" s="401"/>
      <c r="PMZ1857" s="401"/>
      <c r="PNA1857" s="401"/>
      <c r="PNB1857" s="401"/>
      <c r="PNC1857" s="401"/>
      <c r="PND1857" s="401"/>
      <c r="PNE1857" s="401"/>
      <c r="PNF1857" s="401"/>
      <c r="PNG1857" s="401"/>
      <c r="PNH1857" s="401"/>
      <c r="PNI1857" s="401"/>
      <c r="PNJ1857" s="401"/>
      <c r="PNK1857" s="401"/>
      <c r="PNL1857" s="401"/>
      <c r="PNM1857" s="401"/>
      <c r="PNN1857" s="401"/>
      <c r="PNO1857" s="401"/>
      <c r="PNP1857" s="401"/>
      <c r="PNQ1857" s="401"/>
      <c r="PNR1857" s="401"/>
      <c r="PNS1857" s="401"/>
      <c r="PNT1857" s="401"/>
      <c r="PNU1857" s="401"/>
      <c r="PNV1857" s="401"/>
      <c r="PNW1857" s="401"/>
      <c r="PNX1857" s="401"/>
      <c r="PNY1857" s="401"/>
      <c r="PNZ1857" s="401"/>
      <c r="POA1857" s="401"/>
      <c r="POB1857" s="401"/>
      <c r="POC1857" s="401"/>
      <c r="POD1857" s="401"/>
      <c r="POE1857" s="401"/>
      <c r="POF1857" s="401"/>
      <c r="POG1857" s="401"/>
      <c r="POH1857" s="401"/>
      <c r="POI1857" s="401"/>
      <c r="POJ1857" s="401"/>
      <c r="POK1857" s="401"/>
      <c r="POL1857" s="401"/>
      <c r="POM1857" s="401"/>
      <c r="PON1857" s="401"/>
      <c r="POO1857" s="401"/>
      <c r="POP1857" s="401"/>
      <c r="POQ1857" s="401"/>
      <c r="POR1857" s="401"/>
      <c r="POS1857" s="401"/>
      <c r="POT1857" s="401"/>
      <c r="POU1857" s="401"/>
      <c r="POV1857" s="401"/>
      <c r="POW1857" s="401"/>
      <c r="POX1857" s="401"/>
      <c r="POY1857" s="401"/>
      <c r="POZ1857" s="401"/>
      <c r="PPA1857" s="401"/>
      <c r="PPB1857" s="401"/>
      <c r="PPC1857" s="401"/>
      <c r="PPD1857" s="401"/>
      <c r="PPE1857" s="401"/>
      <c r="PPF1857" s="401"/>
      <c r="PPG1857" s="401"/>
      <c r="PPH1857" s="401"/>
      <c r="PPI1857" s="401"/>
      <c r="PPJ1857" s="401"/>
      <c r="PPK1857" s="401"/>
      <c r="PPL1857" s="401"/>
      <c r="PPM1857" s="401"/>
      <c r="PPN1857" s="401"/>
      <c r="PPO1857" s="401"/>
      <c r="PPP1857" s="401"/>
      <c r="PPQ1857" s="401"/>
      <c r="PPR1857" s="401"/>
      <c r="PPS1857" s="401"/>
      <c r="PPT1857" s="401"/>
      <c r="PPU1857" s="401"/>
      <c r="PPV1857" s="401"/>
      <c r="PPW1857" s="401"/>
      <c r="PPX1857" s="401"/>
      <c r="PPY1857" s="401"/>
      <c r="PPZ1857" s="401"/>
      <c r="PQA1857" s="401"/>
      <c r="PQB1857" s="401"/>
      <c r="PQC1857" s="401"/>
      <c r="PQD1857" s="401"/>
      <c r="PQE1857" s="401"/>
      <c r="PQF1857" s="401"/>
      <c r="PQG1857" s="401"/>
      <c r="PQH1857" s="401"/>
      <c r="PQI1857" s="401"/>
      <c r="PQJ1857" s="401"/>
      <c r="PQK1857" s="401"/>
      <c r="PQL1857" s="401"/>
      <c r="PQM1857" s="401"/>
      <c r="PQN1857" s="401"/>
      <c r="PQO1857" s="401"/>
      <c r="PQP1857" s="401"/>
      <c r="PQQ1857" s="401"/>
      <c r="PQR1857" s="401"/>
      <c r="PQS1857" s="401"/>
      <c r="PQT1857" s="401"/>
      <c r="PQU1857" s="401"/>
      <c r="PQV1857" s="401"/>
      <c r="PQW1857" s="401"/>
      <c r="PQX1857" s="401"/>
      <c r="PQY1857" s="401"/>
      <c r="PQZ1857" s="401"/>
      <c r="PRA1857" s="401"/>
      <c r="PRB1857" s="401"/>
      <c r="PRC1857" s="401"/>
      <c r="PRD1857" s="401"/>
      <c r="PRE1857" s="401"/>
      <c r="PRF1857" s="401"/>
      <c r="PRG1857" s="401"/>
      <c r="PRH1857" s="401"/>
      <c r="PRI1857" s="401"/>
      <c r="PRJ1857" s="401"/>
      <c r="PRK1857" s="401"/>
      <c r="PRL1857" s="401"/>
      <c r="PRM1857" s="401"/>
      <c r="PRN1857" s="401"/>
      <c r="PRO1857" s="401"/>
      <c r="PRP1857" s="401"/>
      <c r="PRQ1857" s="401"/>
      <c r="PRR1857" s="401"/>
      <c r="PRS1857" s="401"/>
      <c r="PRT1857" s="401"/>
      <c r="PRU1857" s="401"/>
      <c r="PRV1857" s="401"/>
      <c r="PRW1857" s="401"/>
      <c r="PRX1857" s="401"/>
      <c r="PRY1857" s="401"/>
      <c r="PRZ1857" s="401"/>
      <c r="PSA1857" s="401"/>
      <c r="PSB1857" s="401"/>
      <c r="PSC1857" s="401"/>
      <c r="PSD1857" s="401"/>
      <c r="PSE1857" s="401"/>
      <c r="PSF1857" s="401"/>
      <c r="PSG1857" s="401"/>
      <c r="PSH1857" s="401"/>
      <c r="PSI1857" s="401"/>
      <c r="PSJ1857" s="401"/>
      <c r="PSK1857" s="401"/>
      <c r="PSL1857" s="401"/>
      <c r="PSM1857" s="401"/>
      <c r="PSN1857" s="401"/>
      <c r="PSO1857" s="401"/>
      <c r="PSP1857" s="401"/>
      <c r="PSQ1857" s="401"/>
      <c r="PSR1857" s="401"/>
      <c r="PSS1857" s="401"/>
      <c r="PST1857" s="401"/>
      <c r="PSU1857" s="401"/>
      <c r="PSV1857" s="401"/>
      <c r="PSW1857" s="401"/>
      <c r="PSX1857" s="401"/>
      <c r="PSY1857" s="401"/>
      <c r="PSZ1857" s="401"/>
      <c r="PTA1857" s="401"/>
      <c r="PTB1857" s="401"/>
      <c r="PTC1857" s="401"/>
      <c r="PTD1857" s="401"/>
      <c r="PTE1857" s="401"/>
      <c r="PTF1857" s="401"/>
      <c r="PTG1857" s="401"/>
      <c r="PTH1857" s="401"/>
      <c r="PTI1857" s="401"/>
      <c r="PTJ1857" s="401"/>
      <c r="PTK1857" s="401"/>
      <c r="PTL1857" s="401"/>
      <c r="PTM1857" s="401"/>
      <c r="PTN1857" s="401"/>
      <c r="PTO1857" s="401"/>
      <c r="PTP1857" s="401"/>
      <c r="PTQ1857" s="401"/>
      <c r="PTR1857" s="401"/>
      <c r="PTS1857" s="401"/>
      <c r="PTT1857" s="401"/>
      <c r="PTU1857" s="401"/>
      <c r="PTV1857" s="401"/>
      <c r="PTW1857" s="401"/>
      <c r="PTX1857" s="401"/>
      <c r="PTY1857" s="401"/>
      <c r="PTZ1857" s="401"/>
      <c r="PUA1857" s="401"/>
      <c r="PUB1857" s="401"/>
      <c r="PUC1857" s="401"/>
      <c r="PUD1857" s="401"/>
      <c r="PUE1857" s="401"/>
      <c r="PUF1857" s="401"/>
      <c r="PUG1857" s="401"/>
      <c r="PUH1857" s="401"/>
      <c r="PUI1857" s="401"/>
      <c r="PUJ1857" s="401"/>
      <c r="PUK1857" s="401"/>
      <c r="PUL1857" s="401"/>
      <c r="PUM1857" s="401"/>
      <c r="PUN1857" s="401"/>
      <c r="PUO1857" s="401"/>
      <c r="PUP1857" s="401"/>
      <c r="PUQ1857" s="401"/>
      <c r="PUR1857" s="401"/>
      <c r="PUS1857" s="401"/>
      <c r="PUT1857" s="401"/>
      <c r="PUU1857" s="401"/>
      <c r="PUV1857" s="401"/>
      <c r="PUW1857" s="401"/>
      <c r="PUX1857" s="401"/>
      <c r="PUY1857" s="401"/>
      <c r="PUZ1857" s="401"/>
      <c r="PVA1857" s="401"/>
      <c r="PVB1857" s="401"/>
      <c r="PVC1857" s="401"/>
      <c r="PVD1857" s="401"/>
      <c r="PVE1857" s="401"/>
      <c r="PVF1857" s="401"/>
      <c r="PVG1857" s="401"/>
      <c r="PVH1857" s="401"/>
      <c r="PVI1857" s="401"/>
      <c r="PVJ1857" s="401"/>
      <c r="PVK1857" s="401"/>
      <c r="PVL1857" s="401"/>
      <c r="PVM1857" s="401"/>
      <c r="PVN1857" s="401"/>
      <c r="PVO1857" s="401"/>
      <c r="PVP1857" s="401"/>
      <c r="PVQ1857" s="401"/>
      <c r="PVR1857" s="401"/>
      <c r="PVS1857" s="401"/>
      <c r="PVT1857" s="401"/>
      <c r="PVU1857" s="401"/>
      <c r="PVV1857" s="401"/>
      <c r="PVW1857" s="401"/>
      <c r="PVX1857" s="401"/>
      <c r="PVY1857" s="401"/>
      <c r="PVZ1857" s="401"/>
      <c r="PWA1857" s="401"/>
      <c r="PWB1857" s="401"/>
      <c r="PWC1857" s="401"/>
      <c r="PWD1857" s="401"/>
      <c r="PWE1857" s="401"/>
      <c r="PWF1857" s="401"/>
      <c r="PWG1857" s="401"/>
      <c r="PWH1857" s="401"/>
      <c r="PWI1857" s="401"/>
      <c r="PWJ1857" s="401"/>
      <c r="PWK1857" s="401"/>
      <c r="PWL1857" s="401"/>
      <c r="PWM1857" s="401"/>
      <c r="PWN1857" s="401"/>
      <c r="PWO1857" s="401"/>
      <c r="PWP1857" s="401"/>
      <c r="PWQ1857" s="401"/>
      <c r="PWR1857" s="401"/>
      <c r="PWS1857" s="401"/>
      <c r="PWT1857" s="401"/>
      <c r="PWU1857" s="401"/>
      <c r="PWV1857" s="401"/>
      <c r="PWW1857" s="401"/>
      <c r="PWX1857" s="401"/>
      <c r="PWY1857" s="401"/>
      <c r="PWZ1857" s="401"/>
      <c r="PXA1857" s="401"/>
      <c r="PXB1857" s="401"/>
      <c r="PXC1857" s="401"/>
      <c r="PXD1857" s="401"/>
      <c r="PXE1857" s="401"/>
      <c r="PXF1857" s="401"/>
      <c r="PXG1857" s="401"/>
      <c r="PXH1857" s="401"/>
      <c r="PXI1857" s="401"/>
      <c r="PXJ1857" s="401"/>
      <c r="PXK1857" s="401"/>
      <c r="PXL1857" s="401"/>
      <c r="PXM1857" s="401"/>
      <c r="PXN1857" s="401"/>
      <c r="PXO1857" s="401"/>
      <c r="PXP1857" s="401"/>
      <c r="PXQ1857" s="401"/>
      <c r="PXR1857" s="401"/>
      <c r="PXS1857" s="401"/>
      <c r="PXT1857" s="401"/>
      <c r="PXU1857" s="401"/>
      <c r="PXV1857" s="401"/>
      <c r="PXW1857" s="401"/>
      <c r="PXX1857" s="401"/>
      <c r="PXY1857" s="401"/>
      <c r="PXZ1857" s="401"/>
      <c r="PYA1857" s="401"/>
      <c r="PYB1857" s="401"/>
      <c r="PYC1857" s="401"/>
      <c r="PYD1857" s="401"/>
      <c r="PYE1857" s="401"/>
      <c r="PYF1857" s="401"/>
      <c r="PYG1857" s="401"/>
      <c r="PYH1857" s="401"/>
      <c r="PYI1857" s="401"/>
      <c r="PYJ1857" s="401"/>
      <c r="PYK1857" s="401"/>
      <c r="PYL1857" s="401"/>
      <c r="PYM1857" s="401"/>
      <c r="PYN1857" s="401"/>
      <c r="PYO1857" s="401"/>
      <c r="PYP1857" s="401"/>
      <c r="PYQ1857" s="401"/>
      <c r="PYR1857" s="401"/>
      <c r="PYS1857" s="401"/>
      <c r="PYT1857" s="401"/>
      <c r="PYU1857" s="401"/>
      <c r="PYV1857" s="401"/>
      <c r="PYW1857" s="401"/>
      <c r="PYX1857" s="401"/>
      <c r="PYY1857" s="401"/>
      <c r="PYZ1857" s="401"/>
      <c r="PZA1857" s="401"/>
      <c r="PZB1857" s="401"/>
      <c r="PZC1857" s="401"/>
      <c r="PZD1857" s="401"/>
      <c r="PZE1857" s="401"/>
      <c r="PZF1857" s="401"/>
      <c r="PZG1857" s="401"/>
      <c r="PZH1857" s="401"/>
      <c r="PZI1857" s="401"/>
      <c r="PZJ1857" s="401"/>
      <c r="PZK1857" s="401"/>
      <c r="PZL1857" s="401"/>
      <c r="PZM1857" s="401"/>
      <c r="PZN1857" s="401"/>
      <c r="PZO1857" s="401"/>
      <c r="PZP1857" s="401"/>
      <c r="PZQ1857" s="401"/>
      <c r="PZR1857" s="401"/>
      <c r="PZS1857" s="401"/>
      <c r="PZT1857" s="401"/>
      <c r="PZU1857" s="401"/>
      <c r="PZV1857" s="401"/>
      <c r="PZW1857" s="401"/>
      <c r="PZX1857" s="401"/>
      <c r="PZY1857" s="401"/>
      <c r="PZZ1857" s="401"/>
      <c r="QAA1857" s="401"/>
      <c r="QAB1857" s="401"/>
      <c r="QAC1857" s="401"/>
      <c r="QAD1857" s="401"/>
      <c r="QAE1857" s="401"/>
      <c r="QAF1857" s="401"/>
      <c r="QAG1857" s="401"/>
      <c r="QAH1857" s="401"/>
      <c r="QAI1857" s="401"/>
      <c r="QAJ1857" s="401"/>
      <c r="QAK1857" s="401"/>
      <c r="QAL1857" s="401"/>
      <c r="QAM1857" s="401"/>
      <c r="QAN1857" s="401"/>
      <c r="QAO1857" s="401"/>
      <c r="QAP1857" s="401"/>
      <c r="QAQ1857" s="401"/>
      <c r="QAR1857" s="401"/>
      <c r="QAS1857" s="401"/>
      <c r="QAT1857" s="401"/>
      <c r="QAU1857" s="401"/>
      <c r="QAV1857" s="401"/>
      <c r="QAW1857" s="401"/>
      <c r="QAX1857" s="401"/>
      <c r="QAY1857" s="401"/>
      <c r="QAZ1857" s="401"/>
      <c r="QBA1857" s="401"/>
      <c r="QBB1857" s="401"/>
      <c r="QBC1857" s="401"/>
      <c r="QBD1857" s="401"/>
      <c r="QBE1857" s="401"/>
      <c r="QBF1857" s="401"/>
      <c r="QBG1857" s="401"/>
      <c r="QBH1857" s="401"/>
      <c r="QBI1857" s="401"/>
      <c r="QBJ1857" s="401"/>
      <c r="QBK1857" s="401"/>
      <c r="QBL1857" s="401"/>
      <c r="QBM1857" s="401"/>
      <c r="QBN1857" s="401"/>
      <c r="QBO1857" s="401"/>
      <c r="QBP1857" s="401"/>
      <c r="QBQ1857" s="401"/>
      <c r="QBR1857" s="401"/>
      <c r="QBS1857" s="401"/>
      <c r="QBT1857" s="401"/>
      <c r="QBU1857" s="401"/>
      <c r="QBV1857" s="401"/>
      <c r="QBW1857" s="401"/>
      <c r="QBX1857" s="401"/>
      <c r="QBY1857" s="401"/>
      <c r="QBZ1857" s="401"/>
      <c r="QCA1857" s="401"/>
      <c r="QCB1857" s="401"/>
      <c r="QCC1857" s="401"/>
      <c r="QCD1857" s="401"/>
      <c r="QCE1857" s="401"/>
      <c r="QCF1857" s="401"/>
      <c r="QCG1857" s="401"/>
      <c r="QCH1857" s="401"/>
      <c r="QCI1857" s="401"/>
      <c r="QCJ1857" s="401"/>
      <c r="QCK1857" s="401"/>
      <c r="QCL1857" s="401"/>
      <c r="QCM1857" s="401"/>
      <c r="QCN1857" s="401"/>
      <c r="QCO1857" s="401"/>
      <c r="QCP1857" s="401"/>
      <c r="QCQ1857" s="401"/>
      <c r="QCR1857" s="401"/>
      <c r="QCS1857" s="401"/>
      <c r="QCT1857" s="401"/>
      <c r="QCU1857" s="401"/>
      <c r="QCV1857" s="401"/>
      <c r="QCW1857" s="401"/>
      <c r="QCX1857" s="401"/>
      <c r="QCY1857" s="401"/>
      <c r="QCZ1857" s="401"/>
      <c r="QDA1857" s="401"/>
      <c r="QDB1857" s="401"/>
      <c r="QDC1857" s="401"/>
      <c r="QDD1857" s="401"/>
      <c r="QDE1857" s="401"/>
      <c r="QDF1857" s="401"/>
      <c r="QDG1857" s="401"/>
      <c r="QDH1857" s="401"/>
      <c r="QDI1857" s="401"/>
      <c r="QDJ1857" s="401"/>
      <c r="QDK1857" s="401"/>
      <c r="QDL1857" s="401"/>
      <c r="QDM1857" s="401"/>
      <c r="QDN1857" s="401"/>
      <c r="QDO1857" s="401"/>
      <c r="QDP1857" s="401"/>
      <c r="QDQ1857" s="401"/>
      <c r="QDR1857" s="401"/>
      <c r="QDS1857" s="401"/>
      <c r="QDT1857" s="401"/>
      <c r="QDU1857" s="401"/>
      <c r="QDV1857" s="401"/>
      <c r="QDW1857" s="401"/>
      <c r="QDX1857" s="401"/>
      <c r="QDY1857" s="401"/>
      <c r="QDZ1857" s="401"/>
      <c r="QEA1857" s="401"/>
      <c r="QEB1857" s="401"/>
      <c r="QEC1857" s="401"/>
      <c r="QED1857" s="401"/>
      <c r="QEE1857" s="401"/>
      <c r="QEF1857" s="401"/>
      <c r="QEG1857" s="401"/>
      <c r="QEH1857" s="401"/>
      <c r="QEI1857" s="401"/>
      <c r="QEJ1857" s="401"/>
      <c r="QEK1857" s="401"/>
      <c r="QEL1857" s="401"/>
      <c r="QEM1857" s="401"/>
      <c r="QEN1857" s="401"/>
      <c r="QEO1857" s="401"/>
      <c r="QEP1857" s="401"/>
      <c r="QEQ1857" s="401"/>
      <c r="QER1857" s="401"/>
      <c r="QES1857" s="401"/>
      <c r="QET1857" s="401"/>
      <c r="QEU1857" s="401"/>
      <c r="QEV1857" s="401"/>
      <c r="QEW1857" s="401"/>
      <c r="QEX1857" s="401"/>
      <c r="QEY1857" s="401"/>
      <c r="QEZ1857" s="401"/>
      <c r="QFA1857" s="401"/>
      <c r="QFB1857" s="401"/>
      <c r="QFC1857" s="401"/>
      <c r="QFD1857" s="401"/>
      <c r="QFE1857" s="401"/>
      <c r="QFF1857" s="401"/>
      <c r="QFG1857" s="401"/>
      <c r="QFH1857" s="401"/>
      <c r="QFI1857" s="401"/>
      <c r="QFJ1857" s="401"/>
      <c r="QFK1857" s="401"/>
      <c r="QFL1857" s="401"/>
      <c r="QFM1857" s="401"/>
      <c r="QFN1857" s="401"/>
      <c r="QFO1857" s="401"/>
      <c r="QFP1857" s="401"/>
      <c r="QFQ1857" s="401"/>
      <c r="QFR1857" s="401"/>
      <c r="QFS1857" s="401"/>
      <c r="QFT1857" s="401"/>
      <c r="QFU1857" s="401"/>
      <c r="QFV1857" s="401"/>
      <c r="QFW1857" s="401"/>
      <c r="QFX1857" s="401"/>
      <c r="QFY1857" s="401"/>
      <c r="QFZ1857" s="401"/>
      <c r="QGA1857" s="401"/>
      <c r="QGB1857" s="401"/>
      <c r="QGC1857" s="401"/>
      <c r="QGD1857" s="401"/>
      <c r="QGE1857" s="401"/>
      <c r="QGF1857" s="401"/>
      <c r="QGG1857" s="401"/>
      <c r="QGH1857" s="401"/>
      <c r="QGI1857" s="401"/>
      <c r="QGJ1857" s="401"/>
      <c r="QGK1857" s="401"/>
      <c r="QGL1857" s="401"/>
      <c r="QGM1857" s="401"/>
      <c r="QGN1857" s="401"/>
      <c r="QGO1857" s="401"/>
      <c r="QGP1857" s="401"/>
      <c r="QGQ1857" s="401"/>
      <c r="QGR1857" s="401"/>
      <c r="QGS1857" s="401"/>
      <c r="QGT1857" s="401"/>
      <c r="QGU1857" s="401"/>
      <c r="QGV1857" s="401"/>
      <c r="QGW1857" s="401"/>
      <c r="QGX1857" s="401"/>
      <c r="QGY1857" s="401"/>
      <c r="QGZ1857" s="401"/>
      <c r="QHA1857" s="401"/>
      <c r="QHB1857" s="401"/>
      <c r="QHC1857" s="401"/>
      <c r="QHD1857" s="401"/>
      <c r="QHE1857" s="401"/>
      <c r="QHF1857" s="401"/>
      <c r="QHG1857" s="401"/>
      <c r="QHH1857" s="401"/>
      <c r="QHI1857" s="401"/>
      <c r="QHJ1857" s="401"/>
      <c r="QHK1857" s="401"/>
      <c r="QHL1857" s="401"/>
      <c r="QHM1857" s="401"/>
      <c r="QHN1857" s="401"/>
      <c r="QHO1857" s="401"/>
      <c r="QHP1857" s="401"/>
      <c r="QHQ1857" s="401"/>
      <c r="QHR1857" s="401"/>
      <c r="QHS1857" s="401"/>
      <c r="QHT1857" s="401"/>
      <c r="QHU1857" s="401"/>
      <c r="QHV1857" s="401"/>
      <c r="QHW1857" s="401"/>
      <c r="QHX1857" s="401"/>
      <c r="QHY1857" s="401"/>
      <c r="QHZ1857" s="401"/>
      <c r="QIA1857" s="401"/>
      <c r="QIB1857" s="401"/>
      <c r="QIC1857" s="401"/>
      <c r="QID1857" s="401"/>
      <c r="QIE1857" s="401"/>
      <c r="QIF1857" s="401"/>
      <c r="QIG1857" s="401"/>
      <c r="QIH1857" s="401"/>
      <c r="QII1857" s="401"/>
      <c r="QIJ1857" s="401"/>
      <c r="QIK1857" s="401"/>
      <c r="QIL1857" s="401"/>
      <c r="QIM1857" s="401"/>
      <c r="QIN1857" s="401"/>
      <c r="QIO1857" s="401"/>
      <c r="QIP1857" s="401"/>
      <c r="QIQ1857" s="401"/>
      <c r="QIR1857" s="401"/>
      <c r="QIS1857" s="401"/>
      <c r="QIT1857" s="401"/>
      <c r="QIU1857" s="401"/>
      <c r="QIV1857" s="401"/>
      <c r="QIW1857" s="401"/>
      <c r="QIX1857" s="401"/>
      <c r="QIY1857" s="401"/>
      <c r="QIZ1857" s="401"/>
      <c r="QJA1857" s="401"/>
      <c r="QJB1857" s="401"/>
      <c r="QJC1857" s="401"/>
      <c r="QJD1857" s="401"/>
      <c r="QJE1857" s="401"/>
      <c r="QJF1857" s="401"/>
      <c r="QJG1857" s="401"/>
      <c r="QJH1857" s="401"/>
      <c r="QJI1857" s="401"/>
      <c r="QJJ1857" s="401"/>
      <c r="QJK1857" s="401"/>
      <c r="QJL1857" s="401"/>
      <c r="QJM1857" s="401"/>
      <c r="QJN1857" s="401"/>
      <c r="QJO1857" s="401"/>
      <c r="QJP1857" s="401"/>
      <c r="QJQ1857" s="401"/>
      <c r="QJR1857" s="401"/>
      <c r="QJS1857" s="401"/>
      <c r="QJT1857" s="401"/>
      <c r="QJU1857" s="401"/>
      <c r="QJV1857" s="401"/>
      <c r="QJW1857" s="401"/>
      <c r="QJX1857" s="401"/>
      <c r="QJY1857" s="401"/>
      <c r="QJZ1857" s="401"/>
      <c r="QKA1857" s="401"/>
      <c r="QKB1857" s="401"/>
      <c r="QKC1857" s="401"/>
      <c r="QKD1857" s="401"/>
      <c r="QKE1857" s="401"/>
      <c r="QKF1857" s="401"/>
      <c r="QKG1857" s="401"/>
      <c r="QKH1857" s="401"/>
      <c r="QKI1857" s="401"/>
      <c r="QKJ1857" s="401"/>
      <c r="QKK1857" s="401"/>
      <c r="QKL1857" s="401"/>
      <c r="QKM1857" s="401"/>
      <c r="QKN1857" s="401"/>
      <c r="QKO1857" s="401"/>
      <c r="QKP1857" s="401"/>
      <c r="QKQ1857" s="401"/>
      <c r="QKR1857" s="401"/>
      <c r="QKS1857" s="401"/>
      <c r="QKT1857" s="401"/>
      <c r="QKU1857" s="401"/>
      <c r="QKV1857" s="401"/>
      <c r="QKW1857" s="401"/>
      <c r="QKX1857" s="401"/>
      <c r="QKY1857" s="401"/>
      <c r="QKZ1857" s="401"/>
      <c r="QLA1857" s="401"/>
      <c r="QLB1857" s="401"/>
      <c r="QLC1857" s="401"/>
      <c r="QLD1857" s="401"/>
      <c r="QLE1857" s="401"/>
      <c r="QLF1857" s="401"/>
      <c r="QLG1857" s="401"/>
      <c r="QLH1857" s="401"/>
      <c r="QLI1857" s="401"/>
      <c r="QLJ1857" s="401"/>
      <c r="QLK1857" s="401"/>
      <c r="QLL1857" s="401"/>
      <c r="QLM1857" s="401"/>
      <c r="QLN1857" s="401"/>
      <c r="QLO1857" s="401"/>
      <c r="QLP1857" s="401"/>
      <c r="QLQ1857" s="401"/>
      <c r="QLR1857" s="401"/>
      <c r="QLS1857" s="401"/>
      <c r="QLT1857" s="401"/>
      <c r="QLU1857" s="401"/>
      <c r="QLV1857" s="401"/>
      <c r="QLW1857" s="401"/>
      <c r="QLX1857" s="401"/>
      <c r="QLY1857" s="401"/>
      <c r="QLZ1857" s="401"/>
      <c r="QMA1857" s="401"/>
      <c r="QMB1857" s="401"/>
      <c r="QMC1857" s="401"/>
      <c r="QMD1857" s="401"/>
      <c r="QME1857" s="401"/>
      <c r="QMF1857" s="401"/>
      <c r="QMG1857" s="401"/>
      <c r="QMH1857" s="401"/>
      <c r="QMI1857" s="401"/>
      <c r="QMJ1857" s="401"/>
      <c r="QMK1857" s="401"/>
      <c r="QML1857" s="401"/>
      <c r="QMM1857" s="401"/>
      <c r="QMN1857" s="401"/>
      <c r="QMO1857" s="401"/>
      <c r="QMP1857" s="401"/>
      <c r="QMQ1857" s="401"/>
      <c r="QMR1857" s="401"/>
      <c r="QMS1857" s="401"/>
      <c r="QMT1857" s="401"/>
      <c r="QMU1857" s="401"/>
      <c r="QMV1857" s="401"/>
      <c r="QMW1857" s="401"/>
      <c r="QMX1857" s="401"/>
      <c r="QMY1857" s="401"/>
      <c r="QMZ1857" s="401"/>
      <c r="QNA1857" s="401"/>
      <c r="QNB1857" s="401"/>
      <c r="QNC1857" s="401"/>
      <c r="QND1857" s="401"/>
      <c r="QNE1857" s="401"/>
      <c r="QNF1857" s="401"/>
      <c r="QNG1857" s="401"/>
      <c r="QNH1857" s="401"/>
      <c r="QNI1857" s="401"/>
      <c r="QNJ1857" s="401"/>
      <c r="QNK1857" s="401"/>
      <c r="QNL1857" s="401"/>
      <c r="QNM1857" s="401"/>
      <c r="QNN1857" s="401"/>
      <c r="QNO1857" s="401"/>
      <c r="QNP1857" s="401"/>
      <c r="QNQ1857" s="401"/>
      <c r="QNR1857" s="401"/>
      <c r="QNS1857" s="401"/>
      <c r="QNT1857" s="401"/>
      <c r="QNU1857" s="401"/>
      <c r="QNV1857" s="401"/>
      <c r="QNW1857" s="401"/>
      <c r="QNX1857" s="401"/>
      <c r="QNY1857" s="401"/>
      <c r="QNZ1857" s="401"/>
      <c r="QOA1857" s="401"/>
      <c r="QOB1857" s="401"/>
      <c r="QOC1857" s="401"/>
      <c r="QOD1857" s="401"/>
      <c r="QOE1857" s="401"/>
      <c r="QOF1857" s="401"/>
      <c r="QOG1857" s="401"/>
      <c r="QOH1857" s="401"/>
      <c r="QOI1857" s="401"/>
      <c r="QOJ1857" s="401"/>
      <c r="QOK1857" s="401"/>
      <c r="QOL1857" s="401"/>
      <c r="QOM1857" s="401"/>
      <c r="QON1857" s="401"/>
      <c r="QOO1857" s="401"/>
      <c r="QOP1857" s="401"/>
      <c r="QOQ1857" s="401"/>
      <c r="QOR1857" s="401"/>
      <c r="QOS1857" s="401"/>
      <c r="QOT1857" s="401"/>
      <c r="QOU1857" s="401"/>
      <c r="QOV1857" s="401"/>
      <c r="QOW1857" s="401"/>
      <c r="QOX1857" s="401"/>
      <c r="QOY1857" s="401"/>
      <c r="QOZ1857" s="401"/>
      <c r="QPA1857" s="401"/>
      <c r="QPB1857" s="401"/>
      <c r="QPC1857" s="401"/>
      <c r="QPD1857" s="401"/>
      <c r="QPE1857" s="401"/>
      <c r="QPF1857" s="401"/>
      <c r="QPG1857" s="401"/>
      <c r="QPH1857" s="401"/>
      <c r="QPI1857" s="401"/>
      <c r="QPJ1857" s="401"/>
      <c r="QPK1857" s="401"/>
      <c r="QPL1857" s="401"/>
      <c r="QPM1857" s="401"/>
      <c r="QPN1857" s="401"/>
      <c r="QPO1857" s="401"/>
      <c r="QPP1857" s="401"/>
      <c r="QPQ1857" s="401"/>
      <c r="QPR1857" s="401"/>
      <c r="QPS1857" s="401"/>
      <c r="QPT1857" s="401"/>
      <c r="QPU1857" s="401"/>
      <c r="QPV1857" s="401"/>
      <c r="QPW1857" s="401"/>
      <c r="QPX1857" s="401"/>
      <c r="QPY1857" s="401"/>
      <c r="QPZ1857" s="401"/>
      <c r="QQA1857" s="401"/>
      <c r="QQB1857" s="401"/>
      <c r="QQC1857" s="401"/>
      <c r="QQD1857" s="401"/>
      <c r="QQE1857" s="401"/>
      <c r="QQF1857" s="401"/>
      <c r="QQG1857" s="401"/>
      <c r="QQH1857" s="401"/>
      <c r="QQI1857" s="401"/>
      <c r="QQJ1857" s="401"/>
      <c r="QQK1857" s="401"/>
      <c r="QQL1857" s="401"/>
      <c r="QQM1857" s="401"/>
      <c r="QQN1857" s="401"/>
      <c r="QQO1857" s="401"/>
      <c r="QQP1857" s="401"/>
      <c r="QQQ1857" s="401"/>
      <c r="QQR1857" s="401"/>
      <c r="QQS1857" s="401"/>
      <c r="QQT1857" s="401"/>
      <c r="QQU1857" s="401"/>
      <c r="QQV1857" s="401"/>
      <c r="QQW1857" s="401"/>
      <c r="QQX1857" s="401"/>
      <c r="QQY1857" s="401"/>
      <c r="QQZ1857" s="401"/>
      <c r="QRA1857" s="401"/>
      <c r="QRB1857" s="401"/>
      <c r="QRC1857" s="401"/>
      <c r="QRD1857" s="401"/>
      <c r="QRE1857" s="401"/>
      <c r="QRF1857" s="401"/>
      <c r="QRG1857" s="401"/>
      <c r="QRH1857" s="401"/>
      <c r="QRI1857" s="401"/>
      <c r="QRJ1857" s="401"/>
      <c r="QRK1857" s="401"/>
      <c r="QRL1857" s="401"/>
      <c r="QRM1857" s="401"/>
      <c r="QRN1857" s="401"/>
      <c r="QRO1857" s="401"/>
      <c r="QRP1857" s="401"/>
      <c r="QRQ1857" s="401"/>
      <c r="QRR1857" s="401"/>
      <c r="QRS1857" s="401"/>
      <c r="QRT1857" s="401"/>
      <c r="QRU1857" s="401"/>
      <c r="QRV1857" s="401"/>
      <c r="QRW1857" s="401"/>
      <c r="QRX1857" s="401"/>
      <c r="QRY1857" s="401"/>
      <c r="QRZ1857" s="401"/>
      <c r="QSA1857" s="401"/>
      <c r="QSB1857" s="401"/>
      <c r="QSC1857" s="401"/>
      <c r="QSD1857" s="401"/>
      <c r="QSE1857" s="401"/>
      <c r="QSF1857" s="401"/>
      <c r="QSG1857" s="401"/>
      <c r="QSH1857" s="401"/>
      <c r="QSI1857" s="401"/>
      <c r="QSJ1857" s="401"/>
      <c r="QSK1857" s="401"/>
      <c r="QSL1857" s="401"/>
      <c r="QSM1857" s="401"/>
      <c r="QSN1857" s="401"/>
      <c r="QSO1857" s="401"/>
      <c r="QSP1857" s="401"/>
      <c r="QSQ1857" s="401"/>
      <c r="QSR1857" s="401"/>
      <c r="QSS1857" s="401"/>
      <c r="QST1857" s="401"/>
      <c r="QSU1857" s="401"/>
      <c r="QSV1857" s="401"/>
      <c r="QSW1857" s="401"/>
      <c r="QSX1857" s="401"/>
      <c r="QSY1857" s="401"/>
      <c r="QSZ1857" s="401"/>
      <c r="QTA1857" s="401"/>
      <c r="QTB1857" s="401"/>
      <c r="QTC1857" s="401"/>
      <c r="QTD1857" s="401"/>
      <c r="QTE1857" s="401"/>
      <c r="QTF1857" s="401"/>
      <c r="QTG1857" s="401"/>
      <c r="QTH1857" s="401"/>
      <c r="QTI1857" s="401"/>
      <c r="QTJ1857" s="401"/>
      <c r="QTK1857" s="401"/>
      <c r="QTL1857" s="401"/>
      <c r="QTM1857" s="401"/>
      <c r="QTN1857" s="401"/>
      <c r="QTO1857" s="401"/>
      <c r="QTP1857" s="401"/>
      <c r="QTQ1857" s="401"/>
      <c r="QTR1857" s="401"/>
      <c r="QTS1857" s="401"/>
      <c r="QTT1857" s="401"/>
      <c r="QTU1857" s="401"/>
      <c r="QTV1857" s="401"/>
      <c r="QTW1857" s="401"/>
      <c r="QTX1857" s="401"/>
      <c r="QTY1857" s="401"/>
      <c r="QTZ1857" s="401"/>
      <c r="QUA1857" s="401"/>
      <c r="QUB1857" s="401"/>
      <c r="QUC1857" s="401"/>
      <c r="QUD1857" s="401"/>
      <c r="QUE1857" s="401"/>
      <c r="QUF1857" s="401"/>
      <c r="QUG1857" s="401"/>
      <c r="QUH1857" s="401"/>
      <c r="QUI1857" s="401"/>
      <c r="QUJ1857" s="401"/>
      <c r="QUK1857" s="401"/>
      <c r="QUL1857" s="401"/>
      <c r="QUM1857" s="401"/>
      <c r="QUN1857" s="401"/>
      <c r="QUO1857" s="401"/>
      <c r="QUP1857" s="401"/>
      <c r="QUQ1857" s="401"/>
      <c r="QUR1857" s="401"/>
      <c r="QUS1857" s="401"/>
      <c r="QUT1857" s="401"/>
      <c r="QUU1857" s="401"/>
      <c r="QUV1857" s="401"/>
      <c r="QUW1857" s="401"/>
      <c r="QUX1857" s="401"/>
      <c r="QUY1857" s="401"/>
      <c r="QUZ1857" s="401"/>
      <c r="QVA1857" s="401"/>
      <c r="QVB1857" s="401"/>
      <c r="QVC1857" s="401"/>
      <c r="QVD1857" s="401"/>
      <c r="QVE1857" s="401"/>
      <c r="QVF1857" s="401"/>
      <c r="QVG1857" s="401"/>
      <c r="QVH1857" s="401"/>
      <c r="QVI1857" s="401"/>
      <c r="QVJ1857" s="401"/>
      <c r="QVK1857" s="401"/>
      <c r="QVL1857" s="401"/>
      <c r="QVM1857" s="401"/>
      <c r="QVN1857" s="401"/>
      <c r="QVO1857" s="401"/>
      <c r="QVP1857" s="401"/>
      <c r="QVQ1857" s="401"/>
      <c r="QVR1857" s="401"/>
      <c r="QVS1857" s="401"/>
      <c r="QVT1857" s="401"/>
      <c r="QVU1857" s="401"/>
      <c r="QVV1857" s="401"/>
      <c r="QVW1857" s="401"/>
      <c r="QVX1857" s="401"/>
      <c r="QVY1857" s="401"/>
      <c r="QVZ1857" s="401"/>
      <c r="QWA1857" s="401"/>
      <c r="QWB1857" s="401"/>
      <c r="QWC1857" s="401"/>
      <c r="QWD1857" s="401"/>
      <c r="QWE1857" s="401"/>
      <c r="QWF1857" s="401"/>
      <c r="QWG1857" s="401"/>
      <c r="QWH1857" s="401"/>
      <c r="QWI1857" s="401"/>
      <c r="QWJ1857" s="401"/>
      <c r="QWK1857" s="401"/>
      <c r="QWL1857" s="401"/>
      <c r="QWM1857" s="401"/>
      <c r="QWN1857" s="401"/>
      <c r="QWO1857" s="401"/>
      <c r="QWP1857" s="401"/>
      <c r="QWQ1857" s="401"/>
      <c r="QWR1857" s="401"/>
      <c r="QWS1857" s="401"/>
      <c r="QWT1857" s="401"/>
      <c r="QWU1857" s="401"/>
      <c r="QWV1857" s="401"/>
      <c r="QWW1857" s="401"/>
      <c r="QWX1857" s="401"/>
      <c r="QWY1857" s="401"/>
      <c r="QWZ1857" s="401"/>
      <c r="QXA1857" s="401"/>
      <c r="QXB1857" s="401"/>
      <c r="QXC1857" s="401"/>
      <c r="QXD1857" s="401"/>
      <c r="QXE1857" s="401"/>
      <c r="QXF1857" s="401"/>
      <c r="QXG1857" s="401"/>
      <c r="QXH1857" s="401"/>
      <c r="QXI1857" s="401"/>
      <c r="QXJ1857" s="401"/>
      <c r="QXK1857" s="401"/>
      <c r="QXL1857" s="401"/>
      <c r="QXM1857" s="401"/>
      <c r="QXN1857" s="401"/>
      <c r="QXO1857" s="401"/>
      <c r="QXP1857" s="401"/>
      <c r="QXQ1857" s="401"/>
      <c r="QXR1857" s="401"/>
      <c r="QXS1857" s="401"/>
      <c r="QXT1857" s="401"/>
      <c r="QXU1857" s="401"/>
      <c r="QXV1857" s="401"/>
      <c r="QXW1857" s="401"/>
      <c r="QXX1857" s="401"/>
      <c r="QXY1857" s="401"/>
      <c r="QXZ1857" s="401"/>
      <c r="QYA1857" s="401"/>
      <c r="QYB1857" s="401"/>
      <c r="QYC1857" s="401"/>
      <c r="QYD1857" s="401"/>
      <c r="QYE1857" s="401"/>
      <c r="QYF1857" s="401"/>
      <c r="QYG1857" s="401"/>
      <c r="QYH1857" s="401"/>
      <c r="QYI1857" s="401"/>
      <c r="QYJ1857" s="401"/>
      <c r="QYK1857" s="401"/>
      <c r="QYL1857" s="401"/>
      <c r="QYM1857" s="401"/>
      <c r="QYN1857" s="401"/>
      <c r="QYO1857" s="401"/>
      <c r="QYP1857" s="401"/>
      <c r="QYQ1857" s="401"/>
      <c r="QYR1857" s="401"/>
      <c r="QYS1857" s="401"/>
      <c r="QYT1857" s="401"/>
      <c r="QYU1857" s="401"/>
      <c r="QYV1857" s="401"/>
      <c r="QYW1857" s="401"/>
      <c r="QYX1857" s="401"/>
      <c r="QYY1857" s="401"/>
      <c r="QYZ1857" s="401"/>
      <c r="QZA1857" s="401"/>
      <c r="QZB1857" s="401"/>
      <c r="QZC1857" s="401"/>
      <c r="QZD1857" s="401"/>
      <c r="QZE1857" s="401"/>
      <c r="QZF1857" s="401"/>
      <c r="QZG1857" s="401"/>
      <c r="QZH1857" s="401"/>
      <c r="QZI1857" s="401"/>
      <c r="QZJ1857" s="401"/>
      <c r="QZK1857" s="401"/>
      <c r="QZL1857" s="401"/>
      <c r="QZM1857" s="401"/>
      <c r="QZN1857" s="401"/>
      <c r="QZO1857" s="401"/>
      <c r="QZP1857" s="401"/>
      <c r="QZQ1857" s="401"/>
      <c r="QZR1857" s="401"/>
      <c r="QZS1857" s="401"/>
      <c r="QZT1857" s="401"/>
      <c r="QZU1857" s="401"/>
      <c r="QZV1857" s="401"/>
      <c r="QZW1857" s="401"/>
      <c r="QZX1857" s="401"/>
      <c r="QZY1857" s="401"/>
      <c r="QZZ1857" s="401"/>
      <c r="RAA1857" s="401"/>
      <c r="RAB1857" s="401"/>
      <c r="RAC1857" s="401"/>
      <c r="RAD1857" s="401"/>
      <c r="RAE1857" s="401"/>
      <c r="RAF1857" s="401"/>
      <c r="RAG1857" s="401"/>
      <c r="RAH1857" s="401"/>
      <c r="RAI1857" s="401"/>
      <c r="RAJ1857" s="401"/>
      <c r="RAK1857" s="401"/>
      <c r="RAL1857" s="401"/>
      <c r="RAM1857" s="401"/>
      <c r="RAN1857" s="401"/>
      <c r="RAO1857" s="401"/>
      <c r="RAP1857" s="401"/>
      <c r="RAQ1857" s="401"/>
      <c r="RAR1857" s="401"/>
      <c r="RAS1857" s="401"/>
      <c r="RAT1857" s="401"/>
      <c r="RAU1857" s="401"/>
      <c r="RAV1857" s="401"/>
      <c r="RAW1857" s="401"/>
      <c r="RAX1857" s="401"/>
      <c r="RAY1857" s="401"/>
      <c r="RAZ1857" s="401"/>
      <c r="RBA1857" s="401"/>
      <c r="RBB1857" s="401"/>
      <c r="RBC1857" s="401"/>
      <c r="RBD1857" s="401"/>
      <c r="RBE1857" s="401"/>
      <c r="RBF1857" s="401"/>
      <c r="RBG1857" s="401"/>
      <c r="RBH1857" s="401"/>
      <c r="RBI1857" s="401"/>
      <c r="RBJ1857" s="401"/>
      <c r="RBK1857" s="401"/>
      <c r="RBL1857" s="401"/>
      <c r="RBM1857" s="401"/>
      <c r="RBN1857" s="401"/>
      <c r="RBO1857" s="401"/>
      <c r="RBP1857" s="401"/>
      <c r="RBQ1857" s="401"/>
      <c r="RBR1857" s="401"/>
      <c r="RBS1857" s="401"/>
      <c r="RBT1857" s="401"/>
      <c r="RBU1857" s="401"/>
      <c r="RBV1857" s="401"/>
      <c r="RBW1857" s="401"/>
      <c r="RBX1857" s="401"/>
      <c r="RBY1857" s="401"/>
      <c r="RBZ1857" s="401"/>
      <c r="RCA1857" s="401"/>
      <c r="RCB1857" s="401"/>
      <c r="RCC1857" s="401"/>
      <c r="RCD1857" s="401"/>
      <c r="RCE1857" s="401"/>
      <c r="RCF1857" s="401"/>
      <c r="RCG1857" s="401"/>
      <c r="RCH1857" s="401"/>
      <c r="RCI1857" s="401"/>
      <c r="RCJ1857" s="401"/>
      <c r="RCK1857" s="401"/>
      <c r="RCL1857" s="401"/>
      <c r="RCM1857" s="401"/>
      <c r="RCN1857" s="401"/>
      <c r="RCO1857" s="401"/>
      <c r="RCP1857" s="401"/>
      <c r="RCQ1857" s="401"/>
      <c r="RCR1857" s="401"/>
      <c r="RCS1857" s="401"/>
      <c r="RCT1857" s="401"/>
      <c r="RCU1857" s="401"/>
      <c r="RCV1857" s="401"/>
      <c r="RCW1857" s="401"/>
      <c r="RCX1857" s="401"/>
      <c r="RCY1857" s="401"/>
      <c r="RCZ1857" s="401"/>
      <c r="RDA1857" s="401"/>
      <c r="RDB1857" s="401"/>
      <c r="RDC1857" s="401"/>
      <c r="RDD1857" s="401"/>
      <c r="RDE1857" s="401"/>
      <c r="RDF1857" s="401"/>
      <c r="RDG1857" s="401"/>
      <c r="RDH1857" s="401"/>
      <c r="RDI1857" s="401"/>
      <c r="RDJ1857" s="401"/>
      <c r="RDK1857" s="401"/>
      <c r="RDL1857" s="401"/>
      <c r="RDM1857" s="401"/>
      <c r="RDN1857" s="401"/>
      <c r="RDO1857" s="401"/>
      <c r="RDP1857" s="401"/>
      <c r="RDQ1857" s="401"/>
      <c r="RDR1857" s="401"/>
      <c r="RDS1857" s="401"/>
      <c r="RDT1857" s="401"/>
      <c r="RDU1857" s="401"/>
      <c r="RDV1857" s="401"/>
      <c r="RDW1857" s="401"/>
      <c r="RDX1857" s="401"/>
      <c r="RDY1857" s="401"/>
      <c r="RDZ1857" s="401"/>
      <c r="REA1857" s="401"/>
      <c r="REB1857" s="401"/>
      <c r="REC1857" s="401"/>
      <c r="RED1857" s="401"/>
      <c r="REE1857" s="401"/>
      <c r="REF1857" s="401"/>
      <c r="REG1857" s="401"/>
      <c r="REH1857" s="401"/>
      <c r="REI1857" s="401"/>
      <c r="REJ1857" s="401"/>
      <c r="REK1857" s="401"/>
      <c r="REL1857" s="401"/>
      <c r="REM1857" s="401"/>
      <c r="REN1857" s="401"/>
      <c r="REO1857" s="401"/>
      <c r="REP1857" s="401"/>
      <c r="REQ1857" s="401"/>
      <c r="RER1857" s="401"/>
      <c r="RES1857" s="401"/>
      <c r="RET1857" s="401"/>
      <c r="REU1857" s="401"/>
      <c r="REV1857" s="401"/>
      <c r="REW1857" s="401"/>
      <c r="REX1857" s="401"/>
      <c r="REY1857" s="401"/>
      <c r="REZ1857" s="401"/>
      <c r="RFA1857" s="401"/>
      <c r="RFB1857" s="401"/>
      <c r="RFC1857" s="401"/>
      <c r="RFD1857" s="401"/>
      <c r="RFE1857" s="401"/>
      <c r="RFF1857" s="401"/>
      <c r="RFG1857" s="401"/>
      <c r="RFH1857" s="401"/>
      <c r="RFI1857" s="401"/>
      <c r="RFJ1857" s="401"/>
      <c r="RFK1857" s="401"/>
      <c r="RFL1857" s="401"/>
      <c r="RFM1857" s="401"/>
      <c r="RFN1857" s="401"/>
      <c r="RFO1857" s="401"/>
      <c r="RFP1857" s="401"/>
      <c r="RFQ1857" s="401"/>
      <c r="RFR1857" s="401"/>
      <c r="RFS1857" s="401"/>
      <c r="RFT1857" s="401"/>
      <c r="RFU1857" s="401"/>
      <c r="RFV1857" s="401"/>
      <c r="RFW1857" s="401"/>
      <c r="RFX1857" s="401"/>
      <c r="RFY1857" s="401"/>
      <c r="RFZ1857" s="401"/>
      <c r="RGA1857" s="401"/>
      <c r="RGB1857" s="401"/>
      <c r="RGC1857" s="401"/>
      <c r="RGD1857" s="401"/>
      <c r="RGE1857" s="401"/>
      <c r="RGF1857" s="401"/>
      <c r="RGG1857" s="401"/>
      <c r="RGH1857" s="401"/>
      <c r="RGI1857" s="401"/>
      <c r="RGJ1857" s="401"/>
      <c r="RGK1857" s="401"/>
      <c r="RGL1857" s="401"/>
      <c r="RGM1857" s="401"/>
      <c r="RGN1857" s="401"/>
      <c r="RGO1857" s="401"/>
      <c r="RGP1857" s="401"/>
      <c r="RGQ1857" s="401"/>
      <c r="RGR1857" s="401"/>
      <c r="RGS1857" s="401"/>
      <c r="RGT1857" s="401"/>
      <c r="RGU1857" s="401"/>
      <c r="RGV1857" s="401"/>
      <c r="RGW1857" s="401"/>
      <c r="RGX1857" s="401"/>
      <c r="RGY1857" s="401"/>
      <c r="RGZ1857" s="401"/>
      <c r="RHA1857" s="401"/>
      <c r="RHB1857" s="401"/>
      <c r="RHC1857" s="401"/>
      <c r="RHD1857" s="401"/>
      <c r="RHE1857" s="401"/>
      <c r="RHF1857" s="401"/>
      <c r="RHG1857" s="401"/>
      <c r="RHH1857" s="401"/>
      <c r="RHI1857" s="401"/>
      <c r="RHJ1857" s="401"/>
      <c r="RHK1857" s="401"/>
      <c r="RHL1857" s="401"/>
      <c r="RHM1857" s="401"/>
      <c r="RHN1857" s="401"/>
      <c r="RHO1857" s="401"/>
      <c r="RHP1857" s="401"/>
      <c r="RHQ1857" s="401"/>
      <c r="RHR1857" s="401"/>
      <c r="RHS1857" s="401"/>
      <c r="RHT1857" s="401"/>
      <c r="RHU1857" s="401"/>
      <c r="RHV1857" s="401"/>
      <c r="RHW1857" s="401"/>
      <c r="RHX1857" s="401"/>
      <c r="RHY1857" s="401"/>
      <c r="RHZ1857" s="401"/>
      <c r="RIA1857" s="401"/>
      <c r="RIB1857" s="401"/>
      <c r="RIC1857" s="401"/>
      <c r="RID1857" s="401"/>
      <c r="RIE1857" s="401"/>
      <c r="RIF1857" s="401"/>
      <c r="RIG1857" s="401"/>
      <c r="RIH1857" s="401"/>
      <c r="RII1857" s="401"/>
      <c r="RIJ1857" s="401"/>
      <c r="RIK1857" s="401"/>
      <c r="RIL1857" s="401"/>
      <c r="RIM1857" s="401"/>
      <c r="RIN1857" s="401"/>
      <c r="RIO1857" s="401"/>
      <c r="RIP1857" s="401"/>
      <c r="RIQ1857" s="401"/>
      <c r="RIR1857" s="401"/>
      <c r="RIS1857" s="401"/>
      <c r="RIT1857" s="401"/>
      <c r="RIU1857" s="401"/>
      <c r="RIV1857" s="401"/>
      <c r="RIW1857" s="401"/>
      <c r="RIX1857" s="401"/>
      <c r="RIY1857" s="401"/>
      <c r="RIZ1857" s="401"/>
      <c r="RJA1857" s="401"/>
      <c r="RJB1857" s="401"/>
      <c r="RJC1857" s="401"/>
      <c r="RJD1857" s="401"/>
      <c r="RJE1857" s="401"/>
      <c r="RJF1857" s="401"/>
      <c r="RJG1857" s="401"/>
      <c r="RJH1857" s="401"/>
      <c r="RJI1857" s="401"/>
      <c r="RJJ1857" s="401"/>
      <c r="RJK1857" s="401"/>
      <c r="RJL1857" s="401"/>
      <c r="RJM1857" s="401"/>
      <c r="RJN1857" s="401"/>
      <c r="RJO1857" s="401"/>
      <c r="RJP1857" s="401"/>
      <c r="RJQ1857" s="401"/>
      <c r="RJR1857" s="401"/>
      <c r="RJS1857" s="401"/>
      <c r="RJT1857" s="401"/>
      <c r="RJU1857" s="401"/>
      <c r="RJV1857" s="401"/>
      <c r="RJW1857" s="401"/>
      <c r="RJX1857" s="401"/>
      <c r="RJY1857" s="401"/>
      <c r="RJZ1857" s="401"/>
      <c r="RKA1857" s="401"/>
      <c r="RKB1857" s="401"/>
      <c r="RKC1857" s="401"/>
      <c r="RKD1857" s="401"/>
      <c r="RKE1857" s="401"/>
      <c r="RKF1857" s="401"/>
      <c r="RKG1857" s="401"/>
      <c r="RKH1857" s="401"/>
      <c r="RKI1857" s="401"/>
      <c r="RKJ1857" s="401"/>
      <c r="RKK1857" s="401"/>
      <c r="RKL1857" s="401"/>
      <c r="RKM1857" s="401"/>
      <c r="RKN1857" s="401"/>
      <c r="RKO1857" s="401"/>
      <c r="RKP1857" s="401"/>
      <c r="RKQ1857" s="401"/>
      <c r="RKR1857" s="401"/>
      <c r="RKS1857" s="401"/>
      <c r="RKT1857" s="401"/>
      <c r="RKU1857" s="401"/>
      <c r="RKV1857" s="401"/>
      <c r="RKW1857" s="401"/>
      <c r="RKX1857" s="401"/>
      <c r="RKY1857" s="401"/>
      <c r="RKZ1857" s="401"/>
      <c r="RLA1857" s="401"/>
      <c r="RLB1857" s="401"/>
      <c r="RLC1857" s="401"/>
      <c r="RLD1857" s="401"/>
      <c r="RLE1857" s="401"/>
      <c r="RLF1857" s="401"/>
      <c r="RLG1857" s="401"/>
      <c r="RLH1857" s="401"/>
      <c r="RLI1857" s="401"/>
      <c r="RLJ1857" s="401"/>
      <c r="RLK1857" s="401"/>
      <c r="RLL1857" s="401"/>
      <c r="RLM1857" s="401"/>
      <c r="RLN1857" s="401"/>
      <c r="RLO1857" s="401"/>
      <c r="RLP1857" s="401"/>
      <c r="RLQ1857" s="401"/>
      <c r="RLR1857" s="401"/>
      <c r="RLS1857" s="401"/>
      <c r="RLT1857" s="401"/>
      <c r="RLU1857" s="401"/>
      <c r="RLV1857" s="401"/>
      <c r="RLW1857" s="401"/>
      <c r="RLX1857" s="401"/>
      <c r="RLY1857" s="401"/>
      <c r="RLZ1857" s="401"/>
      <c r="RMA1857" s="401"/>
      <c r="RMB1857" s="401"/>
      <c r="RMC1857" s="401"/>
      <c r="RMD1857" s="401"/>
      <c r="RME1857" s="401"/>
      <c r="RMF1857" s="401"/>
      <c r="RMG1857" s="401"/>
      <c r="RMH1857" s="401"/>
      <c r="RMI1857" s="401"/>
      <c r="RMJ1857" s="401"/>
      <c r="RMK1857" s="401"/>
      <c r="RML1857" s="401"/>
      <c r="RMM1857" s="401"/>
      <c r="RMN1857" s="401"/>
      <c r="RMO1857" s="401"/>
      <c r="RMP1857" s="401"/>
      <c r="RMQ1857" s="401"/>
      <c r="RMR1857" s="401"/>
      <c r="RMS1857" s="401"/>
      <c r="RMT1857" s="401"/>
      <c r="RMU1857" s="401"/>
      <c r="RMV1857" s="401"/>
      <c r="RMW1857" s="401"/>
      <c r="RMX1857" s="401"/>
      <c r="RMY1857" s="401"/>
      <c r="RMZ1857" s="401"/>
      <c r="RNA1857" s="401"/>
      <c r="RNB1857" s="401"/>
      <c r="RNC1857" s="401"/>
      <c r="RND1857" s="401"/>
      <c r="RNE1857" s="401"/>
      <c r="RNF1857" s="401"/>
      <c r="RNG1857" s="401"/>
      <c r="RNH1857" s="401"/>
      <c r="RNI1857" s="401"/>
      <c r="RNJ1857" s="401"/>
      <c r="RNK1857" s="401"/>
      <c r="RNL1857" s="401"/>
      <c r="RNM1857" s="401"/>
      <c r="RNN1857" s="401"/>
      <c r="RNO1857" s="401"/>
      <c r="RNP1857" s="401"/>
      <c r="RNQ1857" s="401"/>
      <c r="RNR1857" s="401"/>
      <c r="RNS1857" s="401"/>
      <c r="RNT1857" s="401"/>
      <c r="RNU1857" s="401"/>
      <c r="RNV1857" s="401"/>
      <c r="RNW1857" s="401"/>
      <c r="RNX1857" s="401"/>
      <c r="RNY1857" s="401"/>
      <c r="RNZ1857" s="401"/>
      <c r="ROA1857" s="401"/>
      <c r="ROB1857" s="401"/>
      <c r="ROC1857" s="401"/>
      <c r="ROD1857" s="401"/>
      <c r="ROE1857" s="401"/>
      <c r="ROF1857" s="401"/>
      <c r="ROG1857" s="401"/>
      <c r="ROH1857" s="401"/>
      <c r="ROI1857" s="401"/>
      <c r="ROJ1857" s="401"/>
      <c r="ROK1857" s="401"/>
      <c r="ROL1857" s="401"/>
      <c r="ROM1857" s="401"/>
      <c r="RON1857" s="401"/>
      <c r="ROO1857" s="401"/>
      <c r="ROP1857" s="401"/>
      <c r="ROQ1857" s="401"/>
      <c r="ROR1857" s="401"/>
      <c r="ROS1857" s="401"/>
      <c r="ROT1857" s="401"/>
      <c r="ROU1857" s="401"/>
      <c r="ROV1857" s="401"/>
      <c r="ROW1857" s="401"/>
      <c r="ROX1857" s="401"/>
      <c r="ROY1857" s="401"/>
      <c r="ROZ1857" s="401"/>
      <c r="RPA1857" s="401"/>
      <c r="RPB1857" s="401"/>
      <c r="RPC1857" s="401"/>
      <c r="RPD1857" s="401"/>
      <c r="RPE1857" s="401"/>
      <c r="RPF1857" s="401"/>
      <c r="RPG1857" s="401"/>
      <c r="RPH1857" s="401"/>
      <c r="RPI1857" s="401"/>
      <c r="RPJ1857" s="401"/>
      <c r="RPK1857" s="401"/>
      <c r="RPL1857" s="401"/>
      <c r="RPM1857" s="401"/>
      <c r="RPN1857" s="401"/>
      <c r="RPO1857" s="401"/>
      <c r="RPP1857" s="401"/>
      <c r="RPQ1857" s="401"/>
      <c r="RPR1857" s="401"/>
      <c r="RPS1857" s="401"/>
      <c r="RPT1857" s="401"/>
      <c r="RPU1857" s="401"/>
      <c r="RPV1857" s="401"/>
      <c r="RPW1857" s="401"/>
      <c r="RPX1857" s="401"/>
      <c r="RPY1857" s="401"/>
      <c r="RPZ1857" s="401"/>
      <c r="RQA1857" s="401"/>
      <c r="RQB1857" s="401"/>
      <c r="RQC1857" s="401"/>
      <c r="RQD1857" s="401"/>
      <c r="RQE1857" s="401"/>
      <c r="RQF1857" s="401"/>
      <c r="RQG1857" s="401"/>
      <c r="RQH1857" s="401"/>
      <c r="RQI1857" s="401"/>
      <c r="RQJ1857" s="401"/>
      <c r="RQK1857" s="401"/>
      <c r="RQL1857" s="401"/>
      <c r="RQM1857" s="401"/>
      <c r="RQN1857" s="401"/>
      <c r="RQO1857" s="401"/>
      <c r="RQP1857" s="401"/>
      <c r="RQQ1857" s="401"/>
      <c r="RQR1857" s="401"/>
      <c r="RQS1857" s="401"/>
      <c r="RQT1857" s="401"/>
      <c r="RQU1857" s="401"/>
      <c r="RQV1857" s="401"/>
      <c r="RQW1857" s="401"/>
      <c r="RQX1857" s="401"/>
      <c r="RQY1857" s="401"/>
      <c r="RQZ1857" s="401"/>
      <c r="RRA1857" s="401"/>
      <c r="RRB1857" s="401"/>
      <c r="RRC1857" s="401"/>
      <c r="RRD1857" s="401"/>
      <c r="RRE1857" s="401"/>
      <c r="RRF1857" s="401"/>
      <c r="RRG1857" s="401"/>
      <c r="RRH1857" s="401"/>
      <c r="RRI1857" s="401"/>
      <c r="RRJ1857" s="401"/>
      <c r="RRK1857" s="401"/>
      <c r="RRL1857" s="401"/>
      <c r="RRM1857" s="401"/>
      <c r="RRN1857" s="401"/>
      <c r="RRO1857" s="401"/>
      <c r="RRP1857" s="401"/>
      <c r="RRQ1857" s="401"/>
      <c r="RRR1857" s="401"/>
      <c r="RRS1857" s="401"/>
      <c r="RRT1857" s="401"/>
      <c r="RRU1857" s="401"/>
      <c r="RRV1857" s="401"/>
      <c r="RRW1857" s="401"/>
      <c r="RRX1857" s="401"/>
      <c r="RRY1857" s="401"/>
      <c r="RRZ1857" s="401"/>
      <c r="RSA1857" s="401"/>
      <c r="RSB1857" s="401"/>
      <c r="RSC1857" s="401"/>
      <c r="RSD1857" s="401"/>
      <c r="RSE1857" s="401"/>
      <c r="RSF1857" s="401"/>
      <c r="RSG1857" s="401"/>
      <c r="RSH1857" s="401"/>
      <c r="RSI1857" s="401"/>
      <c r="RSJ1857" s="401"/>
      <c r="RSK1857" s="401"/>
      <c r="RSL1857" s="401"/>
      <c r="RSM1857" s="401"/>
      <c r="RSN1857" s="401"/>
      <c r="RSO1857" s="401"/>
      <c r="RSP1857" s="401"/>
      <c r="RSQ1857" s="401"/>
      <c r="RSR1857" s="401"/>
      <c r="RSS1857" s="401"/>
      <c r="RST1857" s="401"/>
      <c r="RSU1857" s="401"/>
      <c r="RSV1857" s="401"/>
      <c r="RSW1857" s="401"/>
      <c r="RSX1857" s="401"/>
      <c r="RSY1857" s="401"/>
      <c r="RSZ1857" s="401"/>
      <c r="RTA1857" s="401"/>
      <c r="RTB1857" s="401"/>
      <c r="RTC1857" s="401"/>
      <c r="RTD1857" s="401"/>
      <c r="RTE1857" s="401"/>
      <c r="RTF1857" s="401"/>
      <c r="RTG1857" s="401"/>
      <c r="RTH1857" s="401"/>
      <c r="RTI1857" s="401"/>
      <c r="RTJ1857" s="401"/>
      <c r="RTK1857" s="401"/>
      <c r="RTL1857" s="401"/>
      <c r="RTM1857" s="401"/>
      <c r="RTN1857" s="401"/>
      <c r="RTO1857" s="401"/>
      <c r="RTP1857" s="401"/>
      <c r="RTQ1857" s="401"/>
      <c r="RTR1857" s="401"/>
      <c r="RTS1857" s="401"/>
      <c r="RTT1857" s="401"/>
      <c r="RTU1857" s="401"/>
      <c r="RTV1857" s="401"/>
      <c r="RTW1857" s="401"/>
      <c r="RTX1857" s="401"/>
      <c r="RTY1857" s="401"/>
      <c r="RTZ1857" s="401"/>
      <c r="RUA1857" s="401"/>
      <c r="RUB1857" s="401"/>
      <c r="RUC1857" s="401"/>
      <c r="RUD1857" s="401"/>
      <c r="RUE1857" s="401"/>
      <c r="RUF1857" s="401"/>
      <c r="RUG1857" s="401"/>
      <c r="RUH1857" s="401"/>
      <c r="RUI1857" s="401"/>
      <c r="RUJ1857" s="401"/>
      <c r="RUK1857" s="401"/>
      <c r="RUL1857" s="401"/>
      <c r="RUM1857" s="401"/>
      <c r="RUN1857" s="401"/>
      <c r="RUO1857" s="401"/>
      <c r="RUP1857" s="401"/>
      <c r="RUQ1857" s="401"/>
      <c r="RUR1857" s="401"/>
      <c r="RUS1857" s="401"/>
      <c r="RUT1857" s="401"/>
      <c r="RUU1857" s="401"/>
      <c r="RUV1857" s="401"/>
      <c r="RUW1857" s="401"/>
      <c r="RUX1857" s="401"/>
      <c r="RUY1857" s="401"/>
      <c r="RUZ1857" s="401"/>
      <c r="RVA1857" s="401"/>
      <c r="RVB1857" s="401"/>
      <c r="RVC1857" s="401"/>
      <c r="RVD1857" s="401"/>
      <c r="RVE1857" s="401"/>
      <c r="RVF1857" s="401"/>
      <c r="RVG1857" s="401"/>
      <c r="RVH1857" s="401"/>
      <c r="RVI1857" s="401"/>
      <c r="RVJ1857" s="401"/>
      <c r="RVK1857" s="401"/>
      <c r="RVL1857" s="401"/>
      <c r="RVM1857" s="401"/>
      <c r="RVN1857" s="401"/>
      <c r="RVO1857" s="401"/>
      <c r="RVP1857" s="401"/>
      <c r="RVQ1857" s="401"/>
      <c r="RVR1857" s="401"/>
      <c r="RVS1857" s="401"/>
      <c r="RVT1857" s="401"/>
      <c r="RVU1857" s="401"/>
      <c r="RVV1857" s="401"/>
      <c r="RVW1857" s="401"/>
      <c r="RVX1857" s="401"/>
      <c r="RVY1857" s="401"/>
      <c r="RVZ1857" s="401"/>
      <c r="RWA1857" s="401"/>
      <c r="RWB1857" s="401"/>
      <c r="RWC1857" s="401"/>
      <c r="RWD1857" s="401"/>
      <c r="RWE1857" s="401"/>
      <c r="RWF1857" s="401"/>
      <c r="RWG1857" s="401"/>
      <c r="RWH1857" s="401"/>
      <c r="RWI1857" s="401"/>
      <c r="RWJ1857" s="401"/>
      <c r="RWK1857" s="401"/>
      <c r="RWL1857" s="401"/>
      <c r="RWM1857" s="401"/>
      <c r="RWN1857" s="401"/>
      <c r="RWO1857" s="401"/>
      <c r="RWP1857" s="401"/>
      <c r="RWQ1857" s="401"/>
      <c r="RWR1857" s="401"/>
      <c r="RWS1857" s="401"/>
      <c r="RWT1857" s="401"/>
      <c r="RWU1857" s="401"/>
      <c r="RWV1857" s="401"/>
      <c r="RWW1857" s="401"/>
      <c r="RWX1857" s="401"/>
      <c r="RWY1857" s="401"/>
      <c r="RWZ1857" s="401"/>
      <c r="RXA1857" s="401"/>
      <c r="RXB1857" s="401"/>
      <c r="RXC1857" s="401"/>
      <c r="RXD1857" s="401"/>
      <c r="RXE1857" s="401"/>
      <c r="RXF1857" s="401"/>
      <c r="RXG1857" s="401"/>
      <c r="RXH1857" s="401"/>
      <c r="RXI1857" s="401"/>
      <c r="RXJ1857" s="401"/>
      <c r="RXK1857" s="401"/>
      <c r="RXL1857" s="401"/>
      <c r="RXM1857" s="401"/>
      <c r="RXN1857" s="401"/>
      <c r="RXO1857" s="401"/>
      <c r="RXP1857" s="401"/>
      <c r="RXQ1857" s="401"/>
      <c r="RXR1857" s="401"/>
      <c r="RXS1857" s="401"/>
      <c r="RXT1857" s="401"/>
      <c r="RXU1857" s="401"/>
      <c r="RXV1857" s="401"/>
      <c r="RXW1857" s="401"/>
      <c r="RXX1857" s="401"/>
      <c r="RXY1857" s="401"/>
      <c r="RXZ1857" s="401"/>
      <c r="RYA1857" s="401"/>
      <c r="RYB1857" s="401"/>
      <c r="RYC1857" s="401"/>
      <c r="RYD1857" s="401"/>
      <c r="RYE1857" s="401"/>
      <c r="RYF1857" s="401"/>
      <c r="RYG1857" s="401"/>
      <c r="RYH1857" s="401"/>
      <c r="RYI1857" s="401"/>
      <c r="RYJ1857" s="401"/>
      <c r="RYK1857" s="401"/>
      <c r="RYL1857" s="401"/>
      <c r="RYM1857" s="401"/>
      <c r="RYN1857" s="401"/>
      <c r="RYO1857" s="401"/>
      <c r="RYP1857" s="401"/>
      <c r="RYQ1857" s="401"/>
      <c r="RYR1857" s="401"/>
      <c r="RYS1857" s="401"/>
      <c r="RYT1857" s="401"/>
      <c r="RYU1857" s="401"/>
      <c r="RYV1857" s="401"/>
      <c r="RYW1857" s="401"/>
      <c r="RYX1857" s="401"/>
      <c r="RYY1857" s="401"/>
      <c r="RYZ1857" s="401"/>
      <c r="RZA1857" s="401"/>
      <c r="RZB1857" s="401"/>
      <c r="RZC1857" s="401"/>
      <c r="RZD1857" s="401"/>
      <c r="RZE1857" s="401"/>
      <c r="RZF1857" s="401"/>
      <c r="RZG1857" s="401"/>
      <c r="RZH1857" s="401"/>
      <c r="RZI1857" s="401"/>
      <c r="RZJ1857" s="401"/>
      <c r="RZK1857" s="401"/>
      <c r="RZL1857" s="401"/>
      <c r="RZM1857" s="401"/>
      <c r="RZN1857" s="401"/>
      <c r="RZO1857" s="401"/>
      <c r="RZP1857" s="401"/>
      <c r="RZQ1857" s="401"/>
      <c r="RZR1857" s="401"/>
      <c r="RZS1857" s="401"/>
      <c r="RZT1857" s="401"/>
      <c r="RZU1857" s="401"/>
      <c r="RZV1857" s="401"/>
      <c r="RZW1857" s="401"/>
      <c r="RZX1857" s="401"/>
      <c r="RZY1857" s="401"/>
      <c r="RZZ1857" s="401"/>
      <c r="SAA1857" s="401"/>
      <c r="SAB1857" s="401"/>
      <c r="SAC1857" s="401"/>
      <c r="SAD1857" s="401"/>
      <c r="SAE1857" s="401"/>
      <c r="SAF1857" s="401"/>
      <c r="SAG1857" s="401"/>
      <c r="SAH1857" s="401"/>
      <c r="SAI1857" s="401"/>
      <c r="SAJ1857" s="401"/>
      <c r="SAK1857" s="401"/>
      <c r="SAL1857" s="401"/>
      <c r="SAM1857" s="401"/>
      <c r="SAN1857" s="401"/>
      <c r="SAO1857" s="401"/>
      <c r="SAP1857" s="401"/>
      <c r="SAQ1857" s="401"/>
      <c r="SAR1857" s="401"/>
      <c r="SAS1857" s="401"/>
      <c r="SAT1857" s="401"/>
      <c r="SAU1857" s="401"/>
      <c r="SAV1857" s="401"/>
      <c r="SAW1857" s="401"/>
      <c r="SAX1857" s="401"/>
      <c r="SAY1857" s="401"/>
      <c r="SAZ1857" s="401"/>
      <c r="SBA1857" s="401"/>
      <c r="SBB1857" s="401"/>
      <c r="SBC1857" s="401"/>
      <c r="SBD1857" s="401"/>
      <c r="SBE1857" s="401"/>
      <c r="SBF1857" s="401"/>
      <c r="SBG1857" s="401"/>
      <c r="SBH1857" s="401"/>
      <c r="SBI1857" s="401"/>
      <c r="SBJ1857" s="401"/>
      <c r="SBK1857" s="401"/>
      <c r="SBL1857" s="401"/>
      <c r="SBM1857" s="401"/>
      <c r="SBN1857" s="401"/>
      <c r="SBO1857" s="401"/>
      <c r="SBP1857" s="401"/>
      <c r="SBQ1857" s="401"/>
      <c r="SBR1857" s="401"/>
      <c r="SBS1857" s="401"/>
      <c r="SBT1857" s="401"/>
      <c r="SBU1857" s="401"/>
      <c r="SBV1857" s="401"/>
      <c r="SBW1857" s="401"/>
      <c r="SBX1857" s="401"/>
      <c r="SBY1857" s="401"/>
      <c r="SBZ1857" s="401"/>
      <c r="SCA1857" s="401"/>
      <c r="SCB1857" s="401"/>
      <c r="SCC1857" s="401"/>
      <c r="SCD1857" s="401"/>
      <c r="SCE1857" s="401"/>
      <c r="SCF1857" s="401"/>
      <c r="SCG1857" s="401"/>
      <c r="SCH1857" s="401"/>
      <c r="SCI1857" s="401"/>
      <c r="SCJ1857" s="401"/>
      <c r="SCK1857" s="401"/>
      <c r="SCL1857" s="401"/>
      <c r="SCM1857" s="401"/>
      <c r="SCN1857" s="401"/>
      <c r="SCO1857" s="401"/>
      <c r="SCP1857" s="401"/>
      <c r="SCQ1857" s="401"/>
      <c r="SCR1857" s="401"/>
      <c r="SCS1857" s="401"/>
      <c r="SCT1857" s="401"/>
      <c r="SCU1857" s="401"/>
      <c r="SCV1857" s="401"/>
      <c r="SCW1857" s="401"/>
      <c r="SCX1857" s="401"/>
      <c r="SCY1857" s="401"/>
      <c r="SCZ1857" s="401"/>
      <c r="SDA1857" s="401"/>
      <c r="SDB1857" s="401"/>
      <c r="SDC1857" s="401"/>
      <c r="SDD1857" s="401"/>
      <c r="SDE1857" s="401"/>
      <c r="SDF1857" s="401"/>
      <c r="SDG1857" s="401"/>
      <c r="SDH1857" s="401"/>
      <c r="SDI1857" s="401"/>
      <c r="SDJ1857" s="401"/>
      <c r="SDK1857" s="401"/>
      <c r="SDL1857" s="401"/>
      <c r="SDM1857" s="401"/>
      <c r="SDN1857" s="401"/>
      <c r="SDO1857" s="401"/>
      <c r="SDP1857" s="401"/>
      <c r="SDQ1857" s="401"/>
      <c r="SDR1857" s="401"/>
      <c r="SDS1857" s="401"/>
      <c r="SDT1857" s="401"/>
      <c r="SDU1857" s="401"/>
      <c r="SDV1857" s="401"/>
      <c r="SDW1857" s="401"/>
      <c r="SDX1857" s="401"/>
      <c r="SDY1857" s="401"/>
      <c r="SDZ1857" s="401"/>
      <c r="SEA1857" s="401"/>
      <c r="SEB1857" s="401"/>
      <c r="SEC1857" s="401"/>
      <c r="SED1857" s="401"/>
      <c r="SEE1857" s="401"/>
      <c r="SEF1857" s="401"/>
      <c r="SEG1857" s="401"/>
      <c r="SEH1857" s="401"/>
      <c r="SEI1857" s="401"/>
      <c r="SEJ1857" s="401"/>
      <c r="SEK1857" s="401"/>
      <c r="SEL1857" s="401"/>
      <c r="SEM1857" s="401"/>
      <c r="SEN1857" s="401"/>
      <c r="SEO1857" s="401"/>
      <c r="SEP1857" s="401"/>
      <c r="SEQ1857" s="401"/>
      <c r="SER1857" s="401"/>
      <c r="SES1857" s="401"/>
      <c r="SET1857" s="401"/>
      <c r="SEU1857" s="401"/>
      <c r="SEV1857" s="401"/>
      <c r="SEW1857" s="401"/>
      <c r="SEX1857" s="401"/>
      <c r="SEY1857" s="401"/>
      <c r="SEZ1857" s="401"/>
      <c r="SFA1857" s="401"/>
      <c r="SFB1857" s="401"/>
      <c r="SFC1857" s="401"/>
      <c r="SFD1857" s="401"/>
      <c r="SFE1857" s="401"/>
      <c r="SFF1857" s="401"/>
      <c r="SFG1857" s="401"/>
      <c r="SFH1857" s="401"/>
      <c r="SFI1857" s="401"/>
      <c r="SFJ1857" s="401"/>
      <c r="SFK1857" s="401"/>
      <c r="SFL1857" s="401"/>
      <c r="SFM1857" s="401"/>
      <c r="SFN1857" s="401"/>
      <c r="SFO1857" s="401"/>
      <c r="SFP1857" s="401"/>
      <c r="SFQ1857" s="401"/>
      <c r="SFR1857" s="401"/>
      <c r="SFS1857" s="401"/>
      <c r="SFT1857" s="401"/>
      <c r="SFU1857" s="401"/>
      <c r="SFV1857" s="401"/>
      <c r="SFW1857" s="401"/>
      <c r="SFX1857" s="401"/>
      <c r="SFY1857" s="401"/>
      <c r="SFZ1857" s="401"/>
      <c r="SGA1857" s="401"/>
      <c r="SGB1857" s="401"/>
      <c r="SGC1857" s="401"/>
      <c r="SGD1857" s="401"/>
      <c r="SGE1857" s="401"/>
      <c r="SGF1857" s="401"/>
      <c r="SGG1857" s="401"/>
      <c r="SGH1857" s="401"/>
      <c r="SGI1857" s="401"/>
      <c r="SGJ1857" s="401"/>
      <c r="SGK1857" s="401"/>
      <c r="SGL1857" s="401"/>
      <c r="SGM1857" s="401"/>
      <c r="SGN1857" s="401"/>
      <c r="SGO1857" s="401"/>
      <c r="SGP1857" s="401"/>
      <c r="SGQ1857" s="401"/>
      <c r="SGR1857" s="401"/>
      <c r="SGS1857" s="401"/>
      <c r="SGT1857" s="401"/>
      <c r="SGU1857" s="401"/>
      <c r="SGV1857" s="401"/>
      <c r="SGW1857" s="401"/>
      <c r="SGX1857" s="401"/>
      <c r="SGY1857" s="401"/>
      <c r="SGZ1857" s="401"/>
      <c r="SHA1857" s="401"/>
      <c r="SHB1857" s="401"/>
      <c r="SHC1857" s="401"/>
      <c r="SHD1857" s="401"/>
      <c r="SHE1857" s="401"/>
      <c r="SHF1857" s="401"/>
      <c r="SHG1857" s="401"/>
      <c r="SHH1857" s="401"/>
      <c r="SHI1857" s="401"/>
      <c r="SHJ1857" s="401"/>
      <c r="SHK1857" s="401"/>
      <c r="SHL1857" s="401"/>
      <c r="SHM1857" s="401"/>
      <c r="SHN1857" s="401"/>
      <c r="SHO1857" s="401"/>
      <c r="SHP1857" s="401"/>
      <c r="SHQ1857" s="401"/>
      <c r="SHR1857" s="401"/>
      <c r="SHS1857" s="401"/>
      <c r="SHT1857" s="401"/>
      <c r="SHU1857" s="401"/>
      <c r="SHV1857" s="401"/>
      <c r="SHW1857" s="401"/>
      <c r="SHX1857" s="401"/>
      <c r="SHY1857" s="401"/>
      <c r="SHZ1857" s="401"/>
      <c r="SIA1857" s="401"/>
      <c r="SIB1857" s="401"/>
      <c r="SIC1857" s="401"/>
      <c r="SID1857" s="401"/>
      <c r="SIE1857" s="401"/>
      <c r="SIF1857" s="401"/>
      <c r="SIG1857" s="401"/>
      <c r="SIH1857" s="401"/>
      <c r="SII1857" s="401"/>
      <c r="SIJ1857" s="401"/>
      <c r="SIK1857" s="401"/>
      <c r="SIL1857" s="401"/>
      <c r="SIM1857" s="401"/>
      <c r="SIN1857" s="401"/>
      <c r="SIO1857" s="401"/>
      <c r="SIP1857" s="401"/>
      <c r="SIQ1857" s="401"/>
      <c r="SIR1857" s="401"/>
      <c r="SIS1857" s="401"/>
      <c r="SIT1857" s="401"/>
      <c r="SIU1857" s="401"/>
      <c r="SIV1857" s="401"/>
      <c r="SIW1857" s="401"/>
      <c r="SIX1857" s="401"/>
      <c r="SIY1857" s="401"/>
      <c r="SIZ1857" s="401"/>
      <c r="SJA1857" s="401"/>
      <c r="SJB1857" s="401"/>
      <c r="SJC1857" s="401"/>
      <c r="SJD1857" s="401"/>
      <c r="SJE1857" s="401"/>
      <c r="SJF1857" s="401"/>
      <c r="SJG1857" s="401"/>
      <c r="SJH1857" s="401"/>
      <c r="SJI1857" s="401"/>
      <c r="SJJ1857" s="401"/>
      <c r="SJK1857" s="401"/>
      <c r="SJL1857" s="401"/>
      <c r="SJM1857" s="401"/>
      <c r="SJN1857" s="401"/>
      <c r="SJO1857" s="401"/>
      <c r="SJP1857" s="401"/>
      <c r="SJQ1857" s="401"/>
      <c r="SJR1857" s="401"/>
      <c r="SJS1857" s="401"/>
      <c r="SJT1857" s="401"/>
      <c r="SJU1857" s="401"/>
      <c r="SJV1857" s="401"/>
      <c r="SJW1857" s="401"/>
      <c r="SJX1857" s="401"/>
      <c r="SJY1857" s="401"/>
      <c r="SJZ1857" s="401"/>
      <c r="SKA1857" s="401"/>
      <c r="SKB1857" s="401"/>
      <c r="SKC1857" s="401"/>
      <c r="SKD1857" s="401"/>
      <c r="SKE1857" s="401"/>
      <c r="SKF1857" s="401"/>
      <c r="SKG1857" s="401"/>
      <c r="SKH1857" s="401"/>
      <c r="SKI1857" s="401"/>
      <c r="SKJ1857" s="401"/>
      <c r="SKK1857" s="401"/>
      <c r="SKL1857" s="401"/>
      <c r="SKM1857" s="401"/>
      <c r="SKN1857" s="401"/>
      <c r="SKO1857" s="401"/>
      <c r="SKP1857" s="401"/>
      <c r="SKQ1857" s="401"/>
      <c r="SKR1857" s="401"/>
      <c r="SKS1857" s="401"/>
      <c r="SKT1857" s="401"/>
      <c r="SKU1857" s="401"/>
      <c r="SKV1857" s="401"/>
      <c r="SKW1857" s="401"/>
      <c r="SKX1857" s="401"/>
      <c r="SKY1857" s="401"/>
      <c r="SKZ1857" s="401"/>
      <c r="SLA1857" s="401"/>
      <c r="SLB1857" s="401"/>
      <c r="SLC1857" s="401"/>
      <c r="SLD1857" s="401"/>
      <c r="SLE1857" s="401"/>
      <c r="SLF1857" s="401"/>
      <c r="SLG1857" s="401"/>
      <c r="SLH1857" s="401"/>
      <c r="SLI1857" s="401"/>
      <c r="SLJ1857" s="401"/>
      <c r="SLK1857" s="401"/>
      <c r="SLL1857" s="401"/>
      <c r="SLM1857" s="401"/>
      <c r="SLN1857" s="401"/>
      <c r="SLO1857" s="401"/>
      <c r="SLP1857" s="401"/>
      <c r="SLQ1857" s="401"/>
      <c r="SLR1857" s="401"/>
      <c r="SLS1857" s="401"/>
      <c r="SLT1857" s="401"/>
      <c r="SLU1857" s="401"/>
      <c r="SLV1857" s="401"/>
      <c r="SLW1857" s="401"/>
      <c r="SLX1857" s="401"/>
      <c r="SLY1857" s="401"/>
      <c r="SLZ1857" s="401"/>
      <c r="SMA1857" s="401"/>
      <c r="SMB1857" s="401"/>
      <c r="SMC1857" s="401"/>
      <c r="SMD1857" s="401"/>
      <c r="SME1857" s="401"/>
      <c r="SMF1857" s="401"/>
      <c r="SMG1857" s="401"/>
      <c r="SMH1857" s="401"/>
      <c r="SMI1857" s="401"/>
      <c r="SMJ1857" s="401"/>
      <c r="SMK1857" s="401"/>
      <c r="SML1857" s="401"/>
      <c r="SMM1857" s="401"/>
      <c r="SMN1857" s="401"/>
      <c r="SMO1857" s="401"/>
      <c r="SMP1857" s="401"/>
      <c r="SMQ1857" s="401"/>
      <c r="SMR1857" s="401"/>
      <c r="SMS1857" s="401"/>
      <c r="SMT1857" s="401"/>
      <c r="SMU1857" s="401"/>
      <c r="SMV1857" s="401"/>
      <c r="SMW1857" s="401"/>
      <c r="SMX1857" s="401"/>
      <c r="SMY1857" s="401"/>
      <c r="SMZ1857" s="401"/>
      <c r="SNA1857" s="401"/>
      <c r="SNB1857" s="401"/>
      <c r="SNC1857" s="401"/>
      <c r="SND1857" s="401"/>
      <c r="SNE1857" s="401"/>
      <c r="SNF1857" s="401"/>
      <c r="SNG1857" s="401"/>
      <c r="SNH1857" s="401"/>
      <c r="SNI1857" s="401"/>
      <c r="SNJ1857" s="401"/>
      <c r="SNK1857" s="401"/>
      <c r="SNL1857" s="401"/>
      <c r="SNM1857" s="401"/>
      <c r="SNN1857" s="401"/>
      <c r="SNO1857" s="401"/>
      <c r="SNP1857" s="401"/>
      <c r="SNQ1857" s="401"/>
      <c r="SNR1857" s="401"/>
      <c r="SNS1857" s="401"/>
      <c r="SNT1857" s="401"/>
      <c r="SNU1857" s="401"/>
      <c r="SNV1857" s="401"/>
      <c r="SNW1857" s="401"/>
      <c r="SNX1857" s="401"/>
      <c r="SNY1857" s="401"/>
      <c r="SNZ1857" s="401"/>
      <c r="SOA1857" s="401"/>
      <c r="SOB1857" s="401"/>
      <c r="SOC1857" s="401"/>
      <c r="SOD1857" s="401"/>
      <c r="SOE1857" s="401"/>
      <c r="SOF1857" s="401"/>
      <c r="SOG1857" s="401"/>
      <c r="SOH1857" s="401"/>
      <c r="SOI1857" s="401"/>
      <c r="SOJ1857" s="401"/>
      <c r="SOK1857" s="401"/>
      <c r="SOL1857" s="401"/>
      <c r="SOM1857" s="401"/>
      <c r="SON1857" s="401"/>
      <c r="SOO1857" s="401"/>
      <c r="SOP1857" s="401"/>
      <c r="SOQ1857" s="401"/>
      <c r="SOR1857" s="401"/>
      <c r="SOS1857" s="401"/>
      <c r="SOT1857" s="401"/>
      <c r="SOU1857" s="401"/>
      <c r="SOV1857" s="401"/>
      <c r="SOW1857" s="401"/>
      <c r="SOX1857" s="401"/>
      <c r="SOY1857" s="401"/>
      <c r="SOZ1857" s="401"/>
      <c r="SPA1857" s="401"/>
      <c r="SPB1857" s="401"/>
      <c r="SPC1857" s="401"/>
      <c r="SPD1857" s="401"/>
      <c r="SPE1857" s="401"/>
      <c r="SPF1857" s="401"/>
      <c r="SPG1857" s="401"/>
      <c r="SPH1857" s="401"/>
      <c r="SPI1857" s="401"/>
      <c r="SPJ1857" s="401"/>
      <c r="SPK1857" s="401"/>
      <c r="SPL1857" s="401"/>
      <c r="SPM1857" s="401"/>
      <c r="SPN1857" s="401"/>
      <c r="SPO1857" s="401"/>
      <c r="SPP1857" s="401"/>
      <c r="SPQ1857" s="401"/>
      <c r="SPR1857" s="401"/>
      <c r="SPS1857" s="401"/>
      <c r="SPT1857" s="401"/>
      <c r="SPU1857" s="401"/>
      <c r="SPV1857" s="401"/>
      <c r="SPW1857" s="401"/>
      <c r="SPX1857" s="401"/>
      <c r="SPY1857" s="401"/>
      <c r="SPZ1857" s="401"/>
      <c r="SQA1857" s="401"/>
      <c r="SQB1857" s="401"/>
      <c r="SQC1857" s="401"/>
      <c r="SQD1857" s="401"/>
      <c r="SQE1857" s="401"/>
      <c r="SQF1857" s="401"/>
      <c r="SQG1857" s="401"/>
      <c r="SQH1857" s="401"/>
      <c r="SQI1857" s="401"/>
      <c r="SQJ1857" s="401"/>
      <c r="SQK1857" s="401"/>
      <c r="SQL1857" s="401"/>
      <c r="SQM1857" s="401"/>
      <c r="SQN1857" s="401"/>
      <c r="SQO1857" s="401"/>
      <c r="SQP1857" s="401"/>
      <c r="SQQ1857" s="401"/>
      <c r="SQR1857" s="401"/>
      <c r="SQS1857" s="401"/>
      <c r="SQT1857" s="401"/>
      <c r="SQU1857" s="401"/>
      <c r="SQV1857" s="401"/>
      <c r="SQW1857" s="401"/>
      <c r="SQX1857" s="401"/>
      <c r="SQY1857" s="401"/>
      <c r="SQZ1857" s="401"/>
      <c r="SRA1857" s="401"/>
      <c r="SRB1857" s="401"/>
      <c r="SRC1857" s="401"/>
      <c r="SRD1857" s="401"/>
      <c r="SRE1857" s="401"/>
      <c r="SRF1857" s="401"/>
      <c r="SRG1857" s="401"/>
      <c r="SRH1857" s="401"/>
      <c r="SRI1857" s="401"/>
      <c r="SRJ1857" s="401"/>
      <c r="SRK1857" s="401"/>
      <c r="SRL1857" s="401"/>
      <c r="SRM1857" s="401"/>
      <c r="SRN1857" s="401"/>
      <c r="SRO1857" s="401"/>
      <c r="SRP1857" s="401"/>
      <c r="SRQ1857" s="401"/>
      <c r="SRR1857" s="401"/>
      <c r="SRS1857" s="401"/>
      <c r="SRT1857" s="401"/>
      <c r="SRU1857" s="401"/>
      <c r="SRV1857" s="401"/>
      <c r="SRW1857" s="401"/>
      <c r="SRX1857" s="401"/>
      <c r="SRY1857" s="401"/>
      <c r="SRZ1857" s="401"/>
      <c r="SSA1857" s="401"/>
      <c r="SSB1857" s="401"/>
      <c r="SSC1857" s="401"/>
      <c r="SSD1857" s="401"/>
      <c r="SSE1857" s="401"/>
      <c r="SSF1857" s="401"/>
      <c r="SSG1857" s="401"/>
      <c r="SSH1857" s="401"/>
      <c r="SSI1857" s="401"/>
      <c r="SSJ1857" s="401"/>
      <c r="SSK1857" s="401"/>
      <c r="SSL1857" s="401"/>
      <c r="SSM1857" s="401"/>
      <c r="SSN1857" s="401"/>
      <c r="SSO1857" s="401"/>
      <c r="SSP1857" s="401"/>
      <c r="SSQ1857" s="401"/>
      <c r="SSR1857" s="401"/>
      <c r="SSS1857" s="401"/>
      <c r="SST1857" s="401"/>
      <c r="SSU1857" s="401"/>
      <c r="SSV1857" s="401"/>
      <c r="SSW1857" s="401"/>
      <c r="SSX1857" s="401"/>
      <c r="SSY1857" s="401"/>
      <c r="SSZ1857" s="401"/>
      <c r="STA1857" s="401"/>
      <c r="STB1857" s="401"/>
      <c r="STC1857" s="401"/>
      <c r="STD1857" s="401"/>
      <c r="STE1857" s="401"/>
      <c r="STF1857" s="401"/>
      <c r="STG1857" s="401"/>
      <c r="STH1857" s="401"/>
      <c r="STI1857" s="401"/>
      <c r="STJ1857" s="401"/>
      <c r="STK1857" s="401"/>
      <c r="STL1857" s="401"/>
      <c r="STM1857" s="401"/>
      <c r="STN1857" s="401"/>
      <c r="STO1857" s="401"/>
      <c r="STP1857" s="401"/>
      <c r="STQ1857" s="401"/>
      <c r="STR1857" s="401"/>
      <c r="STS1857" s="401"/>
      <c r="STT1857" s="401"/>
      <c r="STU1857" s="401"/>
      <c r="STV1857" s="401"/>
      <c r="STW1857" s="401"/>
      <c r="STX1857" s="401"/>
      <c r="STY1857" s="401"/>
      <c r="STZ1857" s="401"/>
      <c r="SUA1857" s="401"/>
      <c r="SUB1857" s="401"/>
      <c r="SUC1857" s="401"/>
      <c r="SUD1857" s="401"/>
      <c r="SUE1857" s="401"/>
      <c r="SUF1857" s="401"/>
      <c r="SUG1857" s="401"/>
      <c r="SUH1857" s="401"/>
      <c r="SUI1857" s="401"/>
      <c r="SUJ1857" s="401"/>
      <c r="SUK1857" s="401"/>
      <c r="SUL1857" s="401"/>
      <c r="SUM1857" s="401"/>
      <c r="SUN1857" s="401"/>
      <c r="SUO1857" s="401"/>
      <c r="SUP1857" s="401"/>
      <c r="SUQ1857" s="401"/>
      <c r="SUR1857" s="401"/>
      <c r="SUS1857" s="401"/>
      <c r="SUT1857" s="401"/>
      <c r="SUU1857" s="401"/>
      <c r="SUV1857" s="401"/>
      <c r="SUW1857" s="401"/>
      <c r="SUX1857" s="401"/>
      <c r="SUY1857" s="401"/>
      <c r="SUZ1857" s="401"/>
      <c r="SVA1857" s="401"/>
      <c r="SVB1857" s="401"/>
      <c r="SVC1857" s="401"/>
      <c r="SVD1857" s="401"/>
      <c r="SVE1857" s="401"/>
      <c r="SVF1857" s="401"/>
      <c r="SVG1857" s="401"/>
      <c r="SVH1857" s="401"/>
      <c r="SVI1857" s="401"/>
      <c r="SVJ1857" s="401"/>
      <c r="SVK1857" s="401"/>
      <c r="SVL1857" s="401"/>
      <c r="SVM1857" s="401"/>
      <c r="SVN1857" s="401"/>
      <c r="SVO1857" s="401"/>
      <c r="SVP1857" s="401"/>
      <c r="SVQ1857" s="401"/>
      <c r="SVR1857" s="401"/>
      <c r="SVS1857" s="401"/>
      <c r="SVT1857" s="401"/>
      <c r="SVU1857" s="401"/>
      <c r="SVV1857" s="401"/>
      <c r="SVW1857" s="401"/>
      <c r="SVX1857" s="401"/>
      <c r="SVY1857" s="401"/>
      <c r="SVZ1857" s="401"/>
      <c r="SWA1857" s="401"/>
      <c r="SWB1857" s="401"/>
      <c r="SWC1857" s="401"/>
      <c r="SWD1857" s="401"/>
      <c r="SWE1857" s="401"/>
      <c r="SWF1857" s="401"/>
      <c r="SWG1857" s="401"/>
      <c r="SWH1857" s="401"/>
      <c r="SWI1857" s="401"/>
      <c r="SWJ1857" s="401"/>
      <c r="SWK1857" s="401"/>
      <c r="SWL1857" s="401"/>
      <c r="SWM1857" s="401"/>
      <c r="SWN1857" s="401"/>
      <c r="SWO1857" s="401"/>
      <c r="SWP1857" s="401"/>
      <c r="SWQ1857" s="401"/>
      <c r="SWR1857" s="401"/>
      <c r="SWS1857" s="401"/>
      <c r="SWT1857" s="401"/>
      <c r="SWU1857" s="401"/>
      <c r="SWV1857" s="401"/>
      <c r="SWW1857" s="401"/>
      <c r="SWX1857" s="401"/>
      <c r="SWY1857" s="401"/>
      <c r="SWZ1857" s="401"/>
      <c r="SXA1857" s="401"/>
      <c r="SXB1857" s="401"/>
      <c r="SXC1857" s="401"/>
      <c r="SXD1857" s="401"/>
      <c r="SXE1857" s="401"/>
      <c r="SXF1857" s="401"/>
      <c r="SXG1857" s="401"/>
      <c r="SXH1857" s="401"/>
      <c r="SXI1857" s="401"/>
      <c r="SXJ1857" s="401"/>
      <c r="SXK1857" s="401"/>
      <c r="SXL1857" s="401"/>
      <c r="SXM1857" s="401"/>
      <c r="SXN1857" s="401"/>
      <c r="SXO1857" s="401"/>
      <c r="SXP1857" s="401"/>
      <c r="SXQ1857" s="401"/>
      <c r="SXR1857" s="401"/>
      <c r="SXS1857" s="401"/>
      <c r="SXT1857" s="401"/>
      <c r="SXU1857" s="401"/>
      <c r="SXV1857" s="401"/>
      <c r="SXW1857" s="401"/>
      <c r="SXX1857" s="401"/>
      <c r="SXY1857" s="401"/>
      <c r="SXZ1857" s="401"/>
      <c r="SYA1857" s="401"/>
      <c r="SYB1857" s="401"/>
      <c r="SYC1857" s="401"/>
      <c r="SYD1857" s="401"/>
      <c r="SYE1857" s="401"/>
      <c r="SYF1857" s="401"/>
      <c r="SYG1857" s="401"/>
      <c r="SYH1857" s="401"/>
      <c r="SYI1857" s="401"/>
      <c r="SYJ1857" s="401"/>
      <c r="SYK1857" s="401"/>
      <c r="SYL1857" s="401"/>
      <c r="SYM1857" s="401"/>
      <c r="SYN1857" s="401"/>
      <c r="SYO1857" s="401"/>
      <c r="SYP1857" s="401"/>
      <c r="SYQ1857" s="401"/>
      <c r="SYR1857" s="401"/>
      <c r="SYS1857" s="401"/>
      <c r="SYT1857" s="401"/>
      <c r="SYU1857" s="401"/>
      <c r="SYV1857" s="401"/>
      <c r="SYW1857" s="401"/>
      <c r="SYX1857" s="401"/>
      <c r="SYY1857" s="401"/>
      <c r="SYZ1857" s="401"/>
      <c r="SZA1857" s="401"/>
      <c r="SZB1857" s="401"/>
      <c r="SZC1857" s="401"/>
      <c r="SZD1857" s="401"/>
      <c r="SZE1857" s="401"/>
      <c r="SZF1857" s="401"/>
      <c r="SZG1857" s="401"/>
      <c r="SZH1857" s="401"/>
      <c r="SZI1857" s="401"/>
      <c r="SZJ1857" s="401"/>
      <c r="SZK1857" s="401"/>
      <c r="SZL1857" s="401"/>
      <c r="SZM1857" s="401"/>
      <c r="SZN1857" s="401"/>
      <c r="SZO1857" s="401"/>
      <c r="SZP1857" s="401"/>
      <c r="SZQ1857" s="401"/>
      <c r="SZR1857" s="401"/>
      <c r="SZS1857" s="401"/>
      <c r="SZT1857" s="401"/>
      <c r="SZU1857" s="401"/>
      <c r="SZV1857" s="401"/>
      <c r="SZW1857" s="401"/>
      <c r="SZX1857" s="401"/>
      <c r="SZY1857" s="401"/>
      <c r="SZZ1857" s="401"/>
      <c r="TAA1857" s="401"/>
      <c r="TAB1857" s="401"/>
      <c r="TAC1857" s="401"/>
      <c r="TAD1857" s="401"/>
      <c r="TAE1857" s="401"/>
      <c r="TAF1857" s="401"/>
      <c r="TAG1857" s="401"/>
      <c r="TAH1857" s="401"/>
      <c r="TAI1857" s="401"/>
      <c r="TAJ1857" s="401"/>
      <c r="TAK1857" s="401"/>
      <c r="TAL1857" s="401"/>
      <c r="TAM1857" s="401"/>
      <c r="TAN1857" s="401"/>
      <c r="TAO1857" s="401"/>
      <c r="TAP1857" s="401"/>
      <c r="TAQ1857" s="401"/>
      <c r="TAR1857" s="401"/>
      <c r="TAS1857" s="401"/>
      <c r="TAT1857" s="401"/>
      <c r="TAU1857" s="401"/>
      <c r="TAV1857" s="401"/>
      <c r="TAW1857" s="401"/>
      <c r="TAX1857" s="401"/>
      <c r="TAY1857" s="401"/>
      <c r="TAZ1857" s="401"/>
      <c r="TBA1857" s="401"/>
      <c r="TBB1857" s="401"/>
      <c r="TBC1857" s="401"/>
      <c r="TBD1857" s="401"/>
      <c r="TBE1857" s="401"/>
      <c r="TBF1857" s="401"/>
      <c r="TBG1857" s="401"/>
      <c r="TBH1857" s="401"/>
      <c r="TBI1857" s="401"/>
      <c r="TBJ1857" s="401"/>
      <c r="TBK1857" s="401"/>
      <c r="TBL1857" s="401"/>
      <c r="TBM1857" s="401"/>
      <c r="TBN1857" s="401"/>
      <c r="TBO1857" s="401"/>
      <c r="TBP1857" s="401"/>
      <c r="TBQ1857" s="401"/>
      <c r="TBR1857" s="401"/>
      <c r="TBS1857" s="401"/>
      <c r="TBT1857" s="401"/>
      <c r="TBU1857" s="401"/>
      <c r="TBV1857" s="401"/>
      <c r="TBW1857" s="401"/>
      <c r="TBX1857" s="401"/>
      <c r="TBY1857" s="401"/>
      <c r="TBZ1857" s="401"/>
      <c r="TCA1857" s="401"/>
      <c r="TCB1857" s="401"/>
      <c r="TCC1857" s="401"/>
      <c r="TCD1857" s="401"/>
      <c r="TCE1857" s="401"/>
      <c r="TCF1857" s="401"/>
      <c r="TCG1857" s="401"/>
      <c r="TCH1857" s="401"/>
      <c r="TCI1857" s="401"/>
      <c r="TCJ1857" s="401"/>
      <c r="TCK1857" s="401"/>
      <c r="TCL1857" s="401"/>
      <c r="TCM1857" s="401"/>
      <c r="TCN1857" s="401"/>
      <c r="TCO1857" s="401"/>
      <c r="TCP1857" s="401"/>
      <c r="TCQ1857" s="401"/>
      <c r="TCR1857" s="401"/>
      <c r="TCS1857" s="401"/>
      <c r="TCT1857" s="401"/>
      <c r="TCU1857" s="401"/>
      <c r="TCV1857" s="401"/>
      <c r="TCW1857" s="401"/>
      <c r="TCX1857" s="401"/>
      <c r="TCY1857" s="401"/>
      <c r="TCZ1857" s="401"/>
      <c r="TDA1857" s="401"/>
      <c r="TDB1857" s="401"/>
      <c r="TDC1857" s="401"/>
      <c r="TDD1857" s="401"/>
      <c r="TDE1857" s="401"/>
      <c r="TDF1857" s="401"/>
      <c r="TDG1857" s="401"/>
      <c r="TDH1857" s="401"/>
      <c r="TDI1857" s="401"/>
      <c r="TDJ1857" s="401"/>
      <c r="TDK1857" s="401"/>
      <c r="TDL1857" s="401"/>
      <c r="TDM1857" s="401"/>
      <c r="TDN1857" s="401"/>
      <c r="TDO1857" s="401"/>
      <c r="TDP1857" s="401"/>
      <c r="TDQ1857" s="401"/>
      <c r="TDR1857" s="401"/>
      <c r="TDS1857" s="401"/>
      <c r="TDT1857" s="401"/>
      <c r="TDU1857" s="401"/>
      <c r="TDV1857" s="401"/>
      <c r="TDW1857" s="401"/>
      <c r="TDX1857" s="401"/>
      <c r="TDY1857" s="401"/>
      <c r="TDZ1857" s="401"/>
      <c r="TEA1857" s="401"/>
      <c r="TEB1857" s="401"/>
      <c r="TEC1857" s="401"/>
      <c r="TED1857" s="401"/>
      <c r="TEE1857" s="401"/>
      <c r="TEF1857" s="401"/>
      <c r="TEG1857" s="401"/>
      <c r="TEH1857" s="401"/>
      <c r="TEI1857" s="401"/>
      <c r="TEJ1857" s="401"/>
      <c r="TEK1857" s="401"/>
      <c r="TEL1857" s="401"/>
      <c r="TEM1857" s="401"/>
      <c r="TEN1857" s="401"/>
      <c r="TEO1857" s="401"/>
      <c r="TEP1857" s="401"/>
      <c r="TEQ1857" s="401"/>
      <c r="TER1857" s="401"/>
      <c r="TES1857" s="401"/>
      <c r="TET1857" s="401"/>
      <c r="TEU1857" s="401"/>
      <c r="TEV1857" s="401"/>
      <c r="TEW1857" s="401"/>
      <c r="TEX1857" s="401"/>
      <c r="TEY1857" s="401"/>
      <c r="TEZ1857" s="401"/>
      <c r="TFA1857" s="401"/>
      <c r="TFB1857" s="401"/>
      <c r="TFC1857" s="401"/>
      <c r="TFD1857" s="401"/>
      <c r="TFE1857" s="401"/>
      <c r="TFF1857" s="401"/>
      <c r="TFG1857" s="401"/>
      <c r="TFH1857" s="401"/>
      <c r="TFI1857" s="401"/>
      <c r="TFJ1857" s="401"/>
      <c r="TFK1857" s="401"/>
      <c r="TFL1857" s="401"/>
      <c r="TFM1857" s="401"/>
      <c r="TFN1857" s="401"/>
      <c r="TFO1857" s="401"/>
      <c r="TFP1857" s="401"/>
      <c r="TFQ1857" s="401"/>
      <c r="TFR1857" s="401"/>
      <c r="TFS1857" s="401"/>
      <c r="TFT1857" s="401"/>
      <c r="TFU1857" s="401"/>
      <c r="TFV1857" s="401"/>
      <c r="TFW1857" s="401"/>
      <c r="TFX1857" s="401"/>
      <c r="TFY1857" s="401"/>
      <c r="TFZ1857" s="401"/>
      <c r="TGA1857" s="401"/>
      <c r="TGB1857" s="401"/>
      <c r="TGC1857" s="401"/>
      <c r="TGD1857" s="401"/>
      <c r="TGE1857" s="401"/>
      <c r="TGF1857" s="401"/>
      <c r="TGG1857" s="401"/>
      <c r="TGH1857" s="401"/>
      <c r="TGI1857" s="401"/>
      <c r="TGJ1857" s="401"/>
      <c r="TGK1857" s="401"/>
      <c r="TGL1857" s="401"/>
      <c r="TGM1857" s="401"/>
      <c r="TGN1857" s="401"/>
      <c r="TGO1857" s="401"/>
      <c r="TGP1857" s="401"/>
      <c r="TGQ1857" s="401"/>
      <c r="TGR1857" s="401"/>
      <c r="TGS1857" s="401"/>
      <c r="TGT1857" s="401"/>
      <c r="TGU1857" s="401"/>
      <c r="TGV1857" s="401"/>
      <c r="TGW1857" s="401"/>
      <c r="TGX1857" s="401"/>
      <c r="TGY1857" s="401"/>
      <c r="TGZ1857" s="401"/>
      <c r="THA1857" s="401"/>
      <c r="THB1857" s="401"/>
      <c r="THC1857" s="401"/>
      <c r="THD1857" s="401"/>
      <c r="THE1857" s="401"/>
      <c r="THF1857" s="401"/>
      <c r="THG1857" s="401"/>
      <c r="THH1857" s="401"/>
      <c r="THI1857" s="401"/>
      <c r="THJ1857" s="401"/>
      <c r="THK1857" s="401"/>
      <c r="THL1857" s="401"/>
      <c r="THM1857" s="401"/>
      <c r="THN1857" s="401"/>
      <c r="THO1857" s="401"/>
      <c r="THP1857" s="401"/>
      <c r="THQ1857" s="401"/>
      <c r="THR1857" s="401"/>
      <c r="THS1857" s="401"/>
      <c r="THT1857" s="401"/>
      <c r="THU1857" s="401"/>
      <c r="THV1857" s="401"/>
      <c r="THW1857" s="401"/>
      <c r="THX1857" s="401"/>
      <c r="THY1857" s="401"/>
      <c r="THZ1857" s="401"/>
      <c r="TIA1857" s="401"/>
      <c r="TIB1857" s="401"/>
      <c r="TIC1857" s="401"/>
      <c r="TID1857" s="401"/>
      <c r="TIE1857" s="401"/>
      <c r="TIF1857" s="401"/>
      <c r="TIG1857" s="401"/>
      <c r="TIH1857" s="401"/>
      <c r="TII1857" s="401"/>
      <c r="TIJ1857" s="401"/>
      <c r="TIK1857" s="401"/>
      <c r="TIL1857" s="401"/>
      <c r="TIM1857" s="401"/>
      <c r="TIN1857" s="401"/>
      <c r="TIO1857" s="401"/>
      <c r="TIP1857" s="401"/>
      <c r="TIQ1857" s="401"/>
      <c r="TIR1857" s="401"/>
      <c r="TIS1857" s="401"/>
      <c r="TIT1857" s="401"/>
      <c r="TIU1857" s="401"/>
      <c r="TIV1857" s="401"/>
      <c r="TIW1857" s="401"/>
      <c r="TIX1857" s="401"/>
      <c r="TIY1857" s="401"/>
      <c r="TIZ1857" s="401"/>
      <c r="TJA1857" s="401"/>
      <c r="TJB1857" s="401"/>
      <c r="TJC1857" s="401"/>
      <c r="TJD1857" s="401"/>
      <c r="TJE1857" s="401"/>
      <c r="TJF1857" s="401"/>
      <c r="TJG1857" s="401"/>
      <c r="TJH1857" s="401"/>
      <c r="TJI1857" s="401"/>
      <c r="TJJ1857" s="401"/>
      <c r="TJK1857" s="401"/>
      <c r="TJL1857" s="401"/>
      <c r="TJM1857" s="401"/>
      <c r="TJN1857" s="401"/>
      <c r="TJO1857" s="401"/>
      <c r="TJP1857" s="401"/>
      <c r="TJQ1857" s="401"/>
      <c r="TJR1857" s="401"/>
      <c r="TJS1857" s="401"/>
      <c r="TJT1857" s="401"/>
      <c r="TJU1857" s="401"/>
      <c r="TJV1857" s="401"/>
      <c r="TJW1857" s="401"/>
      <c r="TJX1857" s="401"/>
      <c r="TJY1857" s="401"/>
      <c r="TJZ1857" s="401"/>
      <c r="TKA1857" s="401"/>
      <c r="TKB1857" s="401"/>
      <c r="TKC1857" s="401"/>
      <c r="TKD1857" s="401"/>
      <c r="TKE1857" s="401"/>
      <c r="TKF1857" s="401"/>
      <c r="TKG1857" s="401"/>
      <c r="TKH1857" s="401"/>
      <c r="TKI1857" s="401"/>
      <c r="TKJ1857" s="401"/>
      <c r="TKK1857" s="401"/>
      <c r="TKL1857" s="401"/>
      <c r="TKM1857" s="401"/>
      <c r="TKN1857" s="401"/>
      <c r="TKO1857" s="401"/>
      <c r="TKP1857" s="401"/>
      <c r="TKQ1857" s="401"/>
      <c r="TKR1857" s="401"/>
      <c r="TKS1857" s="401"/>
      <c r="TKT1857" s="401"/>
      <c r="TKU1857" s="401"/>
      <c r="TKV1857" s="401"/>
      <c r="TKW1857" s="401"/>
      <c r="TKX1857" s="401"/>
      <c r="TKY1857" s="401"/>
      <c r="TKZ1857" s="401"/>
      <c r="TLA1857" s="401"/>
      <c r="TLB1857" s="401"/>
      <c r="TLC1857" s="401"/>
      <c r="TLD1857" s="401"/>
      <c r="TLE1857" s="401"/>
      <c r="TLF1857" s="401"/>
      <c r="TLG1857" s="401"/>
      <c r="TLH1857" s="401"/>
      <c r="TLI1857" s="401"/>
      <c r="TLJ1857" s="401"/>
      <c r="TLK1857" s="401"/>
      <c r="TLL1857" s="401"/>
      <c r="TLM1857" s="401"/>
      <c r="TLN1857" s="401"/>
      <c r="TLO1857" s="401"/>
      <c r="TLP1857" s="401"/>
      <c r="TLQ1857" s="401"/>
      <c r="TLR1857" s="401"/>
      <c r="TLS1857" s="401"/>
      <c r="TLT1857" s="401"/>
      <c r="TLU1857" s="401"/>
      <c r="TLV1857" s="401"/>
      <c r="TLW1857" s="401"/>
      <c r="TLX1857" s="401"/>
      <c r="TLY1857" s="401"/>
      <c r="TLZ1857" s="401"/>
      <c r="TMA1857" s="401"/>
      <c r="TMB1857" s="401"/>
      <c r="TMC1857" s="401"/>
      <c r="TMD1857" s="401"/>
      <c r="TME1857" s="401"/>
      <c r="TMF1857" s="401"/>
      <c r="TMG1857" s="401"/>
      <c r="TMH1857" s="401"/>
      <c r="TMI1857" s="401"/>
      <c r="TMJ1857" s="401"/>
      <c r="TMK1857" s="401"/>
      <c r="TML1857" s="401"/>
      <c r="TMM1857" s="401"/>
      <c r="TMN1857" s="401"/>
      <c r="TMO1857" s="401"/>
      <c r="TMP1857" s="401"/>
      <c r="TMQ1857" s="401"/>
      <c r="TMR1857" s="401"/>
      <c r="TMS1857" s="401"/>
      <c r="TMT1857" s="401"/>
      <c r="TMU1857" s="401"/>
      <c r="TMV1857" s="401"/>
      <c r="TMW1857" s="401"/>
      <c r="TMX1857" s="401"/>
      <c r="TMY1857" s="401"/>
      <c r="TMZ1857" s="401"/>
      <c r="TNA1857" s="401"/>
      <c r="TNB1857" s="401"/>
      <c r="TNC1857" s="401"/>
      <c r="TND1857" s="401"/>
      <c r="TNE1857" s="401"/>
      <c r="TNF1857" s="401"/>
      <c r="TNG1857" s="401"/>
      <c r="TNH1857" s="401"/>
      <c r="TNI1857" s="401"/>
      <c r="TNJ1857" s="401"/>
      <c r="TNK1857" s="401"/>
      <c r="TNL1857" s="401"/>
      <c r="TNM1857" s="401"/>
      <c r="TNN1857" s="401"/>
      <c r="TNO1857" s="401"/>
      <c r="TNP1857" s="401"/>
      <c r="TNQ1857" s="401"/>
      <c r="TNR1857" s="401"/>
      <c r="TNS1857" s="401"/>
      <c r="TNT1857" s="401"/>
      <c r="TNU1857" s="401"/>
      <c r="TNV1857" s="401"/>
      <c r="TNW1857" s="401"/>
      <c r="TNX1857" s="401"/>
      <c r="TNY1857" s="401"/>
      <c r="TNZ1857" s="401"/>
      <c r="TOA1857" s="401"/>
      <c r="TOB1857" s="401"/>
      <c r="TOC1857" s="401"/>
      <c r="TOD1857" s="401"/>
      <c r="TOE1857" s="401"/>
      <c r="TOF1857" s="401"/>
      <c r="TOG1857" s="401"/>
      <c r="TOH1857" s="401"/>
      <c r="TOI1857" s="401"/>
      <c r="TOJ1857" s="401"/>
      <c r="TOK1857" s="401"/>
      <c r="TOL1857" s="401"/>
      <c r="TOM1857" s="401"/>
      <c r="TON1857" s="401"/>
      <c r="TOO1857" s="401"/>
      <c r="TOP1857" s="401"/>
      <c r="TOQ1857" s="401"/>
      <c r="TOR1857" s="401"/>
      <c r="TOS1857" s="401"/>
      <c r="TOT1857" s="401"/>
      <c r="TOU1857" s="401"/>
      <c r="TOV1857" s="401"/>
      <c r="TOW1857" s="401"/>
      <c r="TOX1857" s="401"/>
      <c r="TOY1857" s="401"/>
      <c r="TOZ1857" s="401"/>
      <c r="TPA1857" s="401"/>
      <c r="TPB1857" s="401"/>
      <c r="TPC1857" s="401"/>
      <c r="TPD1857" s="401"/>
      <c r="TPE1857" s="401"/>
      <c r="TPF1857" s="401"/>
      <c r="TPG1857" s="401"/>
      <c r="TPH1857" s="401"/>
      <c r="TPI1857" s="401"/>
      <c r="TPJ1857" s="401"/>
      <c r="TPK1857" s="401"/>
      <c r="TPL1857" s="401"/>
      <c r="TPM1857" s="401"/>
      <c r="TPN1857" s="401"/>
      <c r="TPO1857" s="401"/>
      <c r="TPP1857" s="401"/>
      <c r="TPQ1857" s="401"/>
      <c r="TPR1857" s="401"/>
      <c r="TPS1857" s="401"/>
      <c r="TPT1857" s="401"/>
      <c r="TPU1857" s="401"/>
      <c r="TPV1857" s="401"/>
      <c r="TPW1857" s="401"/>
      <c r="TPX1857" s="401"/>
      <c r="TPY1857" s="401"/>
      <c r="TPZ1857" s="401"/>
      <c r="TQA1857" s="401"/>
      <c r="TQB1857" s="401"/>
      <c r="TQC1857" s="401"/>
      <c r="TQD1857" s="401"/>
      <c r="TQE1857" s="401"/>
      <c r="TQF1857" s="401"/>
      <c r="TQG1857" s="401"/>
      <c r="TQH1857" s="401"/>
      <c r="TQI1857" s="401"/>
      <c r="TQJ1857" s="401"/>
      <c r="TQK1857" s="401"/>
      <c r="TQL1857" s="401"/>
      <c r="TQM1857" s="401"/>
      <c r="TQN1857" s="401"/>
      <c r="TQO1857" s="401"/>
      <c r="TQP1857" s="401"/>
      <c r="TQQ1857" s="401"/>
      <c r="TQR1857" s="401"/>
      <c r="TQS1857" s="401"/>
      <c r="TQT1857" s="401"/>
      <c r="TQU1857" s="401"/>
      <c r="TQV1857" s="401"/>
      <c r="TQW1857" s="401"/>
      <c r="TQX1857" s="401"/>
      <c r="TQY1857" s="401"/>
      <c r="TQZ1857" s="401"/>
      <c r="TRA1857" s="401"/>
      <c r="TRB1857" s="401"/>
      <c r="TRC1857" s="401"/>
      <c r="TRD1857" s="401"/>
      <c r="TRE1857" s="401"/>
      <c r="TRF1857" s="401"/>
      <c r="TRG1857" s="401"/>
      <c r="TRH1857" s="401"/>
      <c r="TRI1857" s="401"/>
      <c r="TRJ1857" s="401"/>
      <c r="TRK1857" s="401"/>
      <c r="TRL1857" s="401"/>
      <c r="TRM1857" s="401"/>
      <c r="TRN1857" s="401"/>
      <c r="TRO1857" s="401"/>
      <c r="TRP1857" s="401"/>
      <c r="TRQ1857" s="401"/>
      <c r="TRR1857" s="401"/>
      <c r="TRS1857" s="401"/>
      <c r="TRT1857" s="401"/>
      <c r="TRU1857" s="401"/>
      <c r="TRV1857" s="401"/>
      <c r="TRW1857" s="401"/>
      <c r="TRX1857" s="401"/>
      <c r="TRY1857" s="401"/>
      <c r="TRZ1857" s="401"/>
      <c r="TSA1857" s="401"/>
      <c r="TSB1857" s="401"/>
      <c r="TSC1857" s="401"/>
      <c r="TSD1857" s="401"/>
      <c r="TSE1857" s="401"/>
      <c r="TSF1857" s="401"/>
      <c r="TSG1857" s="401"/>
      <c r="TSH1857" s="401"/>
      <c r="TSI1857" s="401"/>
      <c r="TSJ1857" s="401"/>
      <c r="TSK1857" s="401"/>
      <c r="TSL1857" s="401"/>
      <c r="TSM1857" s="401"/>
      <c r="TSN1857" s="401"/>
      <c r="TSO1857" s="401"/>
      <c r="TSP1857" s="401"/>
      <c r="TSQ1857" s="401"/>
      <c r="TSR1857" s="401"/>
      <c r="TSS1857" s="401"/>
      <c r="TST1857" s="401"/>
      <c r="TSU1857" s="401"/>
      <c r="TSV1857" s="401"/>
      <c r="TSW1857" s="401"/>
      <c r="TSX1857" s="401"/>
      <c r="TSY1857" s="401"/>
      <c r="TSZ1857" s="401"/>
      <c r="TTA1857" s="401"/>
      <c r="TTB1857" s="401"/>
      <c r="TTC1857" s="401"/>
      <c r="TTD1857" s="401"/>
      <c r="TTE1857" s="401"/>
      <c r="TTF1857" s="401"/>
      <c r="TTG1857" s="401"/>
      <c r="TTH1857" s="401"/>
      <c r="TTI1857" s="401"/>
      <c r="TTJ1857" s="401"/>
      <c r="TTK1857" s="401"/>
      <c r="TTL1857" s="401"/>
      <c r="TTM1857" s="401"/>
      <c r="TTN1857" s="401"/>
      <c r="TTO1857" s="401"/>
      <c r="TTP1857" s="401"/>
      <c r="TTQ1857" s="401"/>
      <c r="TTR1857" s="401"/>
      <c r="TTS1857" s="401"/>
      <c r="TTT1857" s="401"/>
      <c r="TTU1857" s="401"/>
      <c r="TTV1857" s="401"/>
      <c r="TTW1857" s="401"/>
      <c r="TTX1857" s="401"/>
      <c r="TTY1857" s="401"/>
      <c r="TTZ1857" s="401"/>
      <c r="TUA1857" s="401"/>
      <c r="TUB1857" s="401"/>
      <c r="TUC1857" s="401"/>
      <c r="TUD1857" s="401"/>
      <c r="TUE1857" s="401"/>
      <c r="TUF1857" s="401"/>
      <c r="TUG1857" s="401"/>
      <c r="TUH1857" s="401"/>
      <c r="TUI1857" s="401"/>
      <c r="TUJ1857" s="401"/>
      <c r="TUK1857" s="401"/>
      <c r="TUL1857" s="401"/>
      <c r="TUM1857" s="401"/>
      <c r="TUN1857" s="401"/>
      <c r="TUO1857" s="401"/>
      <c r="TUP1857" s="401"/>
      <c r="TUQ1857" s="401"/>
      <c r="TUR1857" s="401"/>
      <c r="TUS1857" s="401"/>
      <c r="TUT1857" s="401"/>
      <c r="TUU1857" s="401"/>
      <c r="TUV1857" s="401"/>
      <c r="TUW1857" s="401"/>
      <c r="TUX1857" s="401"/>
      <c r="TUY1857" s="401"/>
      <c r="TUZ1857" s="401"/>
      <c r="TVA1857" s="401"/>
      <c r="TVB1857" s="401"/>
      <c r="TVC1857" s="401"/>
      <c r="TVD1857" s="401"/>
      <c r="TVE1857" s="401"/>
      <c r="TVF1857" s="401"/>
      <c r="TVG1857" s="401"/>
      <c r="TVH1857" s="401"/>
      <c r="TVI1857" s="401"/>
      <c r="TVJ1857" s="401"/>
      <c r="TVK1857" s="401"/>
      <c r="TVL1857" s="401"/>
      <c r="TVM1857" s="401"/>
      <c r="TVN1857" s="401"/>
      <c r="TVO1857" s="401"/>
      <c r="TVP1857" s="401"/>
      <c r="TVQ1857" s="401"/>
      <c r="TVR1857" s="401"/>
      <c r="TVS1857" s="401"/>
      <c r="TVT1857" s="401"/>
      <c r="TVU1857" s="401"/>
      <c r="TVV1857" s="401"/>
      <c r="TVW1857" s="401"/>
      <c r="TVX1857" s="401"/>
      <c r="TVY1857" s="401"/>
      <c r="TVZ1857" s="401"/>
      <c r="TWA1857" s="401"/>
      <c r="TWB1857" s="401"/>
      <c r="TWC1857" s="401"/>
      <c r="TWD1857" s="401"/>
      <c r="TWE1857" s="401"/>
      <c r="TWF1857" s="401"/>
      <c r="TWG1857" s="401"/>
      <c r="TWH1857" s="401"/>
      <c r="TWI1857" s="401"/>
      <c r="TWJ1857" s="401"/>
      <c r="TWK1857" s="401"/>
      <c r="TWL1857" s="401"/>
      <c r="TWM1857" s="401"/>
      <c r="TWN1857" s="401"/>
      <c r="TWO1857" s="401"/>
      <c r="TWP1857" s="401"/>
      <c r="TWQ1857" s="401"/>
      <c r="TWR1857" s="401"/>
      <c r="TWS1857" s="401"/>
      <c r="TWT1857" s="401"/>
      <c r="TWU1857" s="401"/>
      <c r="TWV1857" s="401"/>
      <c r="TWW1857" s="401"/>
      <c r="TWX1857" s="401"/>
      <c r="TWY1857" s="401"/>
      <c r="TWZ1857" s="401"/>
      <c r="TXA1857" s="401"/>
      <c r="TXB1857" s="401"/>
      <c r="TXC1857" s="401"/>
      <c r="TXD1857" s="401"/>
      <c r="TXE1857" s="401"/>
      <c r="TXF1857" s="401"/>
      <c r="TXG1857" s="401"/>
      <c r="TXH1857" s="401"/>
      <c r="TXI1857" s="401"/>
      <c r="TXJ1857" s="401"/>
      <c r="TXK1857" s="401"/>
      <c r="TXL1857" s="401"/>
      <c r="TXM1857" s="401"/>
      <c r="TXN1857" s="401"/>
      <c r="TXO1857" s="401"/>
      <c r="TXP1857" s="401"/>
      <c r="TXQ1857" s="401"/>
      <c r="TXR1857" s="401"/>
      <c r="TXS1857" s="401"/>
      <c r="TXT1857" s="401"/>
      <c r="TXU1857" s="401"/>
      <c r="TXV1857" s="401"/>
      <c r="TXW1857" s="401"/>
      <c r="TXX1857" s="401"/>
      <c r="TXY1857" s="401"/>
      <c r="TXZ1857" s="401"/>
      <c r="TYA1857" s="401"/>
      <c r="TYB1857" s="401"/>
      <c r="TYC1857" s="401"/>
      <c r="TYD1857" s="401"/>
      <c r="TYE1857" s="401"/>
      <c r="TYF1857" s="401"/>
      <c r="TYG1857" s="401"/>
      <c r="TYH1857" s="401"/>
      <c r="TYI1857" s="401"/>
      <c r="TYJ1857" s="401"/>
      <c r="TYK1857" s="401"/>
      <c r="TYL1857" s="401"/>
      <c r="TYM1857" s="401"/>
      <c r="TYN1857" s="401"/>
      <c r="TYO1857" s="401"/>
      <c r="TYP1857" s="401"/>
      <c r="TYQ1857" s="401"/>
      <c r="TYR1857" s="401"/>
      <c r="TYS1857" s="401"/>
      <c r="TYT1857" s="401"/>
      <c r="TYU1857" s="401"/>
      <c r="TYV1857" s="401"/>
      <c r="TYW1857" s="401"/>
      <c r="TYX1857" s="401"/>
      <c r="TYY1857" s="401"/>
      <c r="TYZ1857" s="401"/>
      <c r="TZA1857" s="401"/>
      <c r="TZB1857" s="401"/>
      <c r="TZC1857" s="401"/>
      <c r="TZD1857" s="401"/>
      <c r="TZE1857" s="401"/>
      <c r="TZF1857" s="401"/>
      <c r="TZG1857" s="401"/>
      <c r="TZH1857" s="401"/>
      <c r="TZI1857" s="401"/>
      <c r="TZJ1857" s="401"/>
      <c r="TZK1857" s="401"/>
      <c r="TZL1857" s="401"/>
      <c r="TZM1857" s="401"/>
      <c r="TZN1857" s="401"/>
      <c r="TZO1857" s="401"/>
      <c r="TZP1857" s="401"/>
      <c r="TZQ1857" s="401"/>
      <c r="TZR1857" s="401"/>
      <c r="TZS1857" s="401"/>
      <c r="TZT1857" s="401"/>
      <c r="TZU1857" s="401"/>
      <c r="TZV1857" s="401"/>
      <c r="TZW1857" s="401"/>
      <c r="TZX1857" s="401"/>
      <c r="TZY1857" s="401"/>
      <c r="TZZ1857" s="401"/>
      <c r="UAA1857" s="401"/>
      <c r="UAB1857" s="401"/>
      <c r="UAC1857" s="401"/>
      <c r="UAD1857" s="401"/>
      <c r="UAE1857" s="401"/>
      <c r="UAF1857" s="401"/>
      <c r="UAG1857" s="401"/>
      <c r="UAH1857" s="401"/>
      <c r="UAI1857" s="401"/>
      <c r="UAJ1857" s="401"/>
      <c r="UAK1857" s="401"/>
      <c r="UAL1857" s="401"/>
      <c r="UAM1857" s="401"/>
      <c r="UAN1857" s="401"/>
      <c r="UAO1857" s="401"/>
      <c r="UAP1857" s="401"/>
      <c r="UAQ1857" s="401"/>
      <c r="UAR1857" s="401"/>
      <c r="UAS1857" s="401"/>
      <c r="UAT1857" s="401"/>
      <c r="UAU1857" s="401"/>
      <c r="UAV1857" s="401"/>
      <c r="UAW1857" s="401"/>
      <c r="UAX1857" s="401"/>
      <c r="UAY1857" s="401"/>
      <c r="UAZ1857" s="401"/>
      <c r="UBA1857" s="401"/>
      <c r="UBB1857" s="401"/>
      <c r="UBC1857" s="401"/>
      <c r="UBD1857" s="401"/>
      <c r="UBE1857" s="401"/>
      <c r="UBF1857" s="401"/>
      <c r="UBG1857" s="401"/>
      <c r="UBH1857" s="401"/>
      <c r="UBI1857" s="401"/>
      <c r="UBJ1857" s="401"/>
      <c r="UBK1857" s="401"/>
      <c r="UBL1857" s="401"/>
      <c r="UBM1857" s="401"/>
      <c r="UBN1857" s="401"/>
      <c r="UBO1857" s="401"/>
      <c r="UBP1857" s="401"/>
      <c r="UBQ1857" s="401"/>
      <c r="UBR1857" s="401"/>
      <c r="UBS1857" s="401"/>
      <c r="UBT1857" s="401"/>
      <c r="UBU1857" s="401"/>
      <c r="UBV1857" s="401"/>
      <c r="UBW1857" s="401"/>
      <c r="UBX1857" s="401"/>
      <c r="UBY1857" s="401"/>
      <c r="UBZ1857" s="401"/>
      <c r="UCA1857" s="401"/>
      <c r="UCB1857" s="401"/>
      <c r="UCC1857" s="401"/>
      <c r="UCD1857" s="401"/>
      <c r="UCE1857" s="401"/>
      <c r="UCF1857" s="401"/>
      <c r="UCG1857" s="401"/>
      <c r="UCH1857" s="401"/>
      <c r="UCI1857" s="401"/>
      <c r="UCJ1857" s="401"/>
      <c r="UCK1857" s="401"/>
      <c r="UCL1857" s="401"/>
      <c r="UCM1857" s="401"/>
      <c r="UCN1857" s="401"/>
      <c r="UCO1857" s="401"/>
      <c r="UCP1857" s="401"/>
      <c r="UCQ1857" s="401"/>
      <c r="UCR1857" s="401"/>
      <c r="UCS1857" s="401"/>
      <c r="UCT1857" s="401"/>
      <c r="UCU1857" s="401"/>
      <c r="UCV1857" s="401"/>
      <c r="UCW1857" s="401"/>
      <c r="UCX1857" s="401"/>
      <c r="UCY1857" s="401"/>
      <c r="UCZ1857" s="401"/>
      <c r="UDA1857" s="401"/>
      <c r="UDB1857" s="401"/>
      <c r="UDC1857" s="401"/>
      <c r="UDD1857" s="401"/>
      <c r="UDE1857" s="401"/>
      <c r="UDF1857" s="401"/>
      <c r="UDG1857" s="401"/>
      <c r="UDH1857" s="401"/>
      <c r="UDI1857" s="401"/>
      <c r="UDJ1857" s="401"/>
      <c r="UDK1857" s="401"/>
      <c r="UDL1857" s="401"/>
      <c r="UDM1857" s="401"/>
      <c r="UDN1857" s="401"/>
      <c r="UDO1857" s="401"/>
      <c r="UDP1857" s="401"/>
      <c r="UDQ1857" s="401"/>
      <c r="UDR1857" s="401"/>
      <c r="UDS1857" s="401"/>
      <c r="UDT1857" s="401"/>
      <c r="UDU1857" s="401"/>
      <c r="UDV1857" s="401"/>
      <c r="UDW1857" s="401"/>
      <c r="UDX1857" s="401"/>
      <c r="UDY1857" s="401"/>
      <c r="UDZ1857" s="401"/>
      <c r="UEA1857" s="401"/>
      <c r="UEB1857" s="401"/>
      <c r="UEC1857" s="401"/>
      <c r="UED1857" s="401"/>
      <c r="UEE1857" s="401"/>
      <c r="UEF1857" s="401"/>
      <c r="UEG1857" s="401"/>
      <c r="UEH1857" s="401"/>
      <c r="UEI1857" s="401"/>
      <c r="UEJ1857" s="401"/>
      <c r="UEK1857" s="401"/>
      <c r="UEL1857" s="401"/>
      <c r="UEM1857" s="401"/>
      <c r="UEN1857" s="401"/>
      <c r="UEO1857" s="401"/>
      <c r="UEP1857" s="401"/>
      <c r="UEQ1857" s="401"/>
      <c r="UER1857" s="401"/>
      <c r="UES1857" s="401"/>
      <c r="UET1857" s="401"/>
      <c r="UEU1857" s="401"/>
      <c r="UEV1857" s="401"/>
      <c r="UEW1857" s="401"/>
      <c r="UEX1857" s="401"/>
      <c r="UEY1857" s="401"/>
      <c r="UEZ1857" s="401"/>
      <c r="UFA1857" s="401"/>
      <c r="UFB1857" s="401"/>
      <c r="UFC1857" s="401"/>
      <c r="UFD1857" s="401"/>
      <c r="UFE1857" s="401"/>
      <c r="UFF1857" s="401"/>
      <c r="UFG1857" s="401"/>
      <c r="UFH1857" s="401"/>
      <c r="UFI1857" s="401"/>
      <c r="UFJ1857" s="401"/>
      <c r="UFK1857" s="401"/>
      <c r="UFL1857" s="401"/>
      <c r="UFM1857" s="401"/>
      <c r="UFN1857" s="401"/>
      <c r="UFO1857" s="401"/>
      <c r="UFP1857" s="401"/>
      <c r="UFQ1857" s="401"/>
      <c r="UFR1857" s="401"/>
      <c r="UFS1857" s="401"/>
      <c r="UFT1857" s="401"/>
      <c r="UFU1857" s="401"/>
      <c r="UFV1857" s="401"/>
      <c r="UFW1857" s="401"/>
      <c r="UFX1857" s="401"/>
      <c r="UFY1857" s="401"/>
      <c r="UFZ1857" s="401"/>
      <c r="UGA1857" s="401"/>
      <c r="UGB1857" s="401"/>
      <c r="UGC1857" s="401"/>
      <c r="UGD1857" s="401"/>
      <c r="UGE1857" s="401"/>
      <c r="UGF1857" s="401"/>
      <c r="UGG1857" s="401"/>
      <c r="UGH1857" s="401"/>
      <c r="UGI1857" s="401"/>
      <c r="UGJ1857" s="401"/>
      <c r="UGK1857" s="401"/>
      <c r="UGL1857" s="401"/>
      <c r="UGM1857" s="401"/>
      <c r="UGN1857" s="401"/>
      <c r="UGO1857" s="401"/>
      <c r="UGP1857" s="401"/>
      <c r="UGQ1857" s="401"/>
      <c r="UGR1857" s="401"/>
      <c r="UGS1857" s="401"/>
      <c r="UGT1857" s="401"/>
      <c r="UGU1857" s="401"/>
      <c r="UGV1857" s="401"/>
      <c r="UGW1857" s="401"/>
      <c r="UGX1857" s="401"/>
      <c r="UGY1857" s="401"/>
      <c r="UGZ1857" s="401"/>
      <c r="UHA1857" s="401"/>
      <c r="UHB1857" s="401"/>
      <c r="UHC1857" s="401"/>
      <c r="UHD1857" s="401"/>
      <c r="UHE1857" s="401"/>
      <c r="UHF1857" s="401"/>
      <c r="UHG1857" s="401"/>
      <c r="UHH1857" s="401"/>
      <c r="UHI1857" s="401"/>
      <c r="UHJ1857" s="401"/>
      <c r="UHK1857" s="401"/>
      <c r="UHL1857" s="401"/>
      <c r="UHM1857" s="401"/>
      <c r="UHN1857" s="401"/>
      <c r="UHO1857" s="401"/>
      <c r="UHP1857" s="401"/>
      <c r="UHQ1857" s="401"/>
      <c r="UHR1857" s="401"/>
      <c r="UHS1857" s="401"/>
      <c r="UHT1857" s="401"/>
      <c r="UHU1857" s="401"/>
      <c r="UHV1857" s="401"/>
      <c r="UHW1857" s="401"/>
      <c r="UHX1857" s="401"/>
      <c r="UHY1857" s="401"/>
      <c r="UHZ1857" s="401"/>
      <c r="UIA1857" s="401"/>
      <c r="UIB1857" s="401"/>
      <c r="UIC1857" s="401"/>
      <c r="UID1857" s="401"/>
      <c r="UIE1857" s="401"/>
      <c r="UIF1857" s="401"/>
      <c r="UIG1857" s="401"/>
      <c r="UIH1857" s="401"/>
      <c r="UII1857" s="401"/>
      <c r="UIJ1857" s="401"/>
      <c r="UIK1857" s="401"/>
      <c r="UIL1857" s="401"/>
      <c r="UIM1857" s="401"/>
      <c r="UIN1857" s="401"/>
      <c r="UIO1857" s="401"/>
      <c r="UIP1857" s="401"/>
      <c r="UIQ1857" s="401"/>
      <c r="UIR1857" s="401"/>
      <c r="UIS1857" s="401"/>
      <c r="UIT1857" s="401"/>
      <c r="UIU1857" s="401"/>
      <c r="UIV1857" s="401"/>
      <c r="UIW1857" s="401"/>
      <c r="UIX1857" s="401"/>
      <c r="UIY1857" s="401"/>
      <c r="UIZ1857" s="401"/>
      <c r="UJA1857" s="401"/>
      <c r="UJB1857" s="401"/>
      <c r="UJC1857" s="401"/>
      <c r="UJD1857" s="401"/>
      <c r="UJE1857" s="401"/>
      <c r="UJF1857" s="401"/>
      <c r="UJG1857" s="401"/>
      <c r="UJH1857" s="401"/>
      <c r="UJI1857" s="401"/>
      <c r="UJJ1857" s="401"/>
      <c r="UJK1857" s="401"/>
      <c r="UJL1857" s="401"/>
      <c r="UJM1857" s="401"/>
      <c r="UJN1857" s="401"/>
      <c r="UJO1857" s="401"/>
      <c r="UJP1857" s="401"/>
      <c r="UJQ1857" s="401"/>
      <c r="UJR1857" s="401"/>
      <c r="UJS1857" s="401"/>
      <c r="UJT1857" s="401"/>
      <c r="UJU1857" s="401"/>
      <c r="UJV1857" s="401"/>
      <c r="UJW1857" s="401"/>
      <c r="UJX1857" s="401"/>
      <c r="UJY1857" s="401"/>
      <c r="UJZ1857" s="401"/>
      <c r="UKA1857" s="401"/>
      <c r="UKB1857" s="401"/>
      <c r="UKC1857" s="401"/>
      <c r="UKD1857" s="401"/>
      <c r="UKE1857" s="401"/>
      <c r="UKF1857" s="401"/>
      <c r="UKG1857" s="401"/>
      <c r="UKH1857" s="401"/>
      <c r="UKI1857" s="401"/>
      <c r="UKJ1857" s="401"/>
      <c r="UKK1857" s="401"/>
      <c r="UKL1857" s="401"/>
      <c r="UKM1857" s="401"/>
      <c r="UKN1857" s="401"/>
      <c r="UKO1857" s="401"/>
      <c r="UKP1857" s="401"/>
      <c r="UKQ1857" s="401"/>
      <c r="UKR1857" s="401"/>
      <c r="UKS1857" s="401"/>
      <c r="UKT1857" s="401"/>
      <c r="UKU1857" s="401"/>
      <c r="UKV1857" s="401"/>
      <c r="UKW1857" s="401"/>
      <c r="UKX1857" s="401"/>
      <c r="UKY1857" s="401"/>
      <c r="UKZ1857" s="401"/>
      <c r="ULA1857" s="401"/>
      <c r="ULB1857" s="401"/>
      <c r="ULC1857" s="401"/>
      <c r="ULD1857" s="401"/>
      <c r="ULE1857" s="401"/>
      <c r="ULF1857" s="401"/>
      <c r="ULG1857" s="401"/>
      <c r="ULH1857" s="401"/>
      <c r="ULI1857" s="401"/>
      <c r="ULJ1857" s="401"/>
      <c r="ULK1857" s="401"/>
      <c r="ULL1857" s="401"/>
      <c r="ULM1857" s="401"/>
      <c r="ULN1857" s="401"/>
      <c r="ULO1857" s="401"/>
      <c r="ULP1857" s="401"/>
      <c r="ULQ1857" s="401"/>
      <c r="ULR1857" s="401"/>
      <c r="ULS1857" s="401"/>
      <c r="ULT1857" s="401"/>
      <c r="ULU1857" s="401"/>
      <c r="ULV1857" s="401"/>
      <c r="ULW1857" s="401"/>
      <c r="ULX1857" s="401"/>
      <c r="ULY1857" s="401"/>
      <c r="ULZ1857" s="401"/>
      <c r="UMA1857" s="401"/>
      <c r="UMB1857" s="401"/>
      <c r="UMC1857" s="401"/>
      <c r="UMD1857" s="401"/>
      <c r="UME1857" s="401"/>
      <c r="UMF1857" s="401"/>
      <c r="UMG1857" s="401"/>
      <c r="UMH1857" s="401"/>
      <c r="UMI1857" s="401"/>
      <c r="UMJ1857" s="401"/>
      <c r="UMK1857" s="401"/>
      <c r="UML1857" s="401"/>
      <c r="UMM1857" s="401"/>
      <c r="UMN1857" s="401"/>
      <c r="UMO1857" s="401"/>
      <c r="UMP1857" s="401"/>
      <c r="UMQ1857" s="401"/>
      <c r="UMR1857" s="401"/>
      <c r="UMS1857" s="401"/>
      <c r="UMT1857" s="401"/>
      <c r="UMU1857" s="401"/>
      <c r="UMV1857" s="401"/>
      <c r="UMW1857" s="401"/>
      <c r="UMX1857" s="401"/>
      <c r="UMY1857" s="401"/>
      <c r="UMZ1857" s="401"/>
      <c r="UNA1857" s="401"/>
      <c r="UNB1857" s="401"/>
      <c r="UNC1857" s="401"/>
      <c r="UND1857" s="401"/>
      <c r="UNE1857" s="401"/>
      <c r="UNF1857" s="401"/>
      <c r="UNG1857" s="401"/>
      <c r="UNH1857" s="401"/>
      <c r="UNI1857" s="401"/>
      <c r="UNJ1857" s="401"/>
      <c r="UNK1857" s="401"/>
      <c r="UNL1857" s="401"/>
      <c r="UNM1857" s="401"/>
      <c r="UNN1857" s="401"/>
      <c r="UNO1857" s="401"/>
      <c r="UNP1857" s="401"/>
      <c r="UNQ1857" s="401"/>
      <c r="UNR1857" s="401"/>
      <c r="UNS1857" s="401"/>
      <c r="UNT1857" s="401"/>
      <c r="UNU1857" s="401"/>
      <c r="UNV1857" s="401"/>
      <c r="UNW1857" s="401"/>
      <c r="UNX1857" s="401"/>
      <c r="UNY1857" s="401"/>
      <c r="UNZ1857" s="401"/>
      <c r="UOA1857" s="401"/>
      <c r="UOB1857" s="401"/>
      <c r="UOC1857" s="401"/>
      <c r="UOD1857" s="401"/>
      <c r="UOE1857" s="401"/>
      <c r="UOF1857" s="401"/>
      <c r="UOG1857" s="401"/>
      <c r="UOH1857" s="401"/>
      <c r="UOI1857" s="401"/>
      <c r="UOJ1857" s="401"/>
      <c r="UOK1857" s="401"/>
      <c r="UOL1857" s="401"/>
      <c r="UOM1857" s="401"/>
      <c r="UON1857" s="401"/>
      <c r="UOO1857" s="401"/>
      <c r="UOP1857" s="401"/>
      <c r="UOQ1857" s="401"/>
      <c r="UOR1857" s="401"/>
      <c r="UOS1857" s="401"/>
      <c r="UOT1857" s="401"/>
      <c r="UOU1857" s="401"/>
      <c r="UOV1857" s="401"/>
      <c r="UOW1857" s="401"/>
      <c r="UOX1857" s="401"/>
      <c r="UOY1857" s="401"/>
      <c r="UOZ1857" s="401"/>
      <c r="UPA1857" s="401"/>
      <c r="UPB1857" s="401"/>
      <c r="UPC1857" s="401"/>
      <c r="UPD1857" s="401"/>
      <c r="UPE1857" s="401"/>
      <c r="UPF1857" s="401"/>
      <c r="UPG1857" s="401"/>
      <c r="UPH1857" s="401"/>
      <c r="UPI1857" s="401"/>
      <c r="UPJ1857" s="401"/>
      <c r="UPK1857" s="401"/>
      <c r="UPL1857" s="401"/>
      <c r="UPM1857" s="401"/>
      <c r="UPN1857" s="401"/>
      <c r="UPO1857" s="401"/>
      <c r="UPP1857" s="401"/>
      <c r="UPQ1857" s="401"/>
      <c r="UPR1857" s="401"/>
      <c r="UPS1857" s="401"/>
      <c r="UPT1857" s="401"/>
      <c r="UPU1857" s="401"/>
      <c r="UPV1857" s="401"/>
      <c r="UPW1857" s="401"/>
      <c r="UPX1857" s="401"/>
      <c r="UPY1857" s="401"/>
      <c r="UPZ1857" s="401"/>
      <c r="UQA1857" s="401"/>
      <c r="UQB1857" s="401"/>
      <c r="UQC1857" s="401"/>
      <c r="UQD1857" s="401"/>
      <c r="UQE1857" s="401"/>
      <c r="UQF1857" s="401"/>
      <c r="UQG1857" s="401"/>
      <c r="UQH1857" s="401"/>
      <c r="UQI1857" s="401"/>
      <c r="UQJ1857" s="401"/>
      <c r="UQK1857" s="401"/>
      <c r="UQL1857" s="401"/>
      <c r="UQM1857" s="401"/>
      <c r="UQN1857" s="401"/>
      <c r="UQO1857" s="401"/>
      <c r="UQP1857" s="401"/>
      <c r="UQQ1857" s="401"/>
      <c r="UQR1857" s="401"/>
      <c r="UQS1857" s="401"/>
      <c r="UQT1857" s="401"/>
      <c r="UQU1857" s="401"/>
      <c r="UQV1857" s="401"/>
      <c r="UQW1857" s="401"/>
      <c r="UQX1857" s="401"/>
      <c r="UQY1857" s="401"/>
      <c r="UQZ1857" s="401"/>
      <c r="URA1857" s="401"/>
      <c r="URB1857" s="401"/>
      <c r="URC1857" s="401"/>
      <c r="URD1857" s="401"/>
      <c r="URE1857" s="401"/>
      <c r="URF1857" s="401"/>
      <c r="URG1857" s="401"/>
      <c r="URH1857" s="401"/>
      <c r="URI1857" s="401"/>
      <c r="URJ1857" s="401"/>
      <c r="URK1857" s="401"/>
      <c r="URL1857" s="401"/>
      <c r="URM1857" s="401"/>
      <c r="URN1857" s="401"/>
      <c r="URO1857" s="401"/>
      <c r="URP1857" s="401"/>
      <c r="URQ1857" s="401"/>
      <c r="URR1857" s="401"/>
      <c r="URS1857" s="401"/>
      <c r="URT1857" s="401"/>
      <c r="URU1857" s="401"/>
      <c r="URV1857" s="401"/>
      <c r="URW1857" s="401"/>
      <c r="URX1857" s="401"/>
      <c r="URY1857" s="401"/>
      <c r="URZ1857" s="401"/>
      <c r="USA1857" s="401"/>
      <c r="USB1857" s="401"/>
      <c r="USC1857" s="401"/>
      <c r="USD1857" s="401"/>
      <c r="USE1857" s="401"/>
      <c r="USF1857" s="401"/>
      <c r="USG1857" s="401"/>
      <c r="USH1857" s="401"/>
      <c r="USI1857" s="401"/>
      <c r="USJ1857" s="401"/>
      <c r="USK1857" s="401"/>
      <c r="USL1857" s="401"/>
      <c r="USM1857" s="401"/>
      <c r="USN1857" s="401"/>
      <c r="USO1857" s="401"/>
      <c r="USP1857" s="401"/>
      <c r="USQ1857" s="401"/>
      <c r="USR1857" s="401"/>
      <c r="USS1857" s="401"/>
      <c r="UST1857" s="401"/>
      <c r="USU1857" s="401"/>
      <c r="USV1857" s="401"/>
      <c r="USW1857" s="401"/>
      <c r="USX1857" s="401"/>
      <c r="USY1857" s="401"/>
      <c r="USZ1857" s="401"/>
      <c r="UTA1857" s="401"/>
      <c r="UTB1857" s="401"/>
      <c r="UTC1857" s="401"/>
      <c r="UTD1857" s="401"/>
      <c r="UTE1857" s="401"/>
      <c r="UTF1857" s="401"/>
      <c r="UTG1857" s="401"/>
      <c r="UTH1857" s="401"/>
      <c r="UTI1857" s="401"/>
      <c r="UTJ1857" s="401"/>
      <c r="UTK1857" s="401"/>
      <c r="UTL1857" s="401"/>
      <c r="UTM1857" s="401"/>
      <c r="UTN1857" s="401"/>
      <c r="UTO1857" s="401"/>
      <c r="UTP1857" s="401"/>
      <c r="UTQ1857" s="401"/>
      <c r="UTR1857" s="401"/>
      <c r="UTS1857" s="401"/>
      <c r="UTT1857" s="401"/>
      <c r="UTU1857" s="401"/>
      <c r="UTV1857" s="401"/>
      <c r="UTW1857" s="401"/>
      <c r="UTX1857" s="401"/>
      <c r="UTY1857" s="401"/>
      <c r="UTZ1857" s="401"/>
      <c r="UUA1857" s="401"/>
      <c r="UUB1857" s="401"/>
      <c r="UUC1857" s="401"/>
      <c r="UUD1857" s="401"/>
      <c r="UUE1857" s="401"/>
      <c r="UUF1857" s="401"/>
      <c r="UUG1857" s="401"/>
      <c r="UUH1857" s="401"/>
      <c r="UUI1857" s="401"/>
      <c r="UUJ1857" s="401"/>
      <c r="UUK1857" s="401"/>
      <c r="UUL1857" s="401"/>
      <c r="UUM1857" s="401"/>
      <c r="UUN1857" s="401"/>
      <c r="UUO1857" s="401"/>
      <c r="UUP1857" s="401"/>
      <c r="UUQ1857" s="401"/>
      <c r="UUR1857" s="401"/>
      <c r="UUS1857" s="401"/>
      <c r="UUT1857" s="401"/>
      <c r="UUU1857" s="401"/>
      <c r="UUV1857" s="401"/>
      <c r="UUW1857" s="401"/>
      <c r="UUX1857" s="401"/>
      <c r="UUY1857" s="401"/>
      <c r="UUZ1857" s="401"/>
      <c r="UVA1857" s="401"/>
      <c r="UVB1857" s="401"/>
      <c r="UVC1857" s="401"/>
      <c r="UVD1857" s="401"/>
      <c r="UVE1857" s="401"/>
      <c r="UVF1857" s="401"/>
      <c r="UVG1857" s="401"/>
      <c r="UVH1857" s="401"/>
      <c r="UVI1857" s="401"/>
      <c r="UVJ1857" s="401"/>
      <c r="UVK1857" s="401"/>
      <c r="UVL1857" s="401"/>
      <c r="UVM1857" s="401"/>
      <c r="UVN1857" s="401"/>
      <c r="UVO1857" s="401"/>
      <c r="UVP1857" s="401"/>
      <c r="UVQ1857" s="401"/>
      <c r="UVR1857" s="401"/>
      <c r="UVS1857" s="401"/>
      <c r="UVT1857" s="401"/>
      <c r="UVU1857" s="401"/>
      <c r="UVV1857" s="401"/>
      <c r="UVW1857" s="401"/>
      <c r="UVX1857" s="401"/>
      <c r="UVY1857" s="401"/>
      <c r="UVZ1857" s="401"/>
      <c r="UWA1857" s="401"/>
      <c r="UWB1857" s="401"/>
      <c r="UWC1857" s="401"/>
      <c r="UWD1857" s="401"/>
      <c r="UWE1857" s="401"/>
      <c r="UWF1857" s="401"/>
      <c r="UWG1857" s="401"/>
      <c r="UWH1857" s="401"/>
      <c r="UWI1857" s="401"/>
      <c r="UWJ1857" s="401"/>
      <c r="UWK1857" s="401"/>
      <c r="UWL1857" s="401"/>
      <c r="UWM1857" s="401"/>
      <c r="UWN1857" s="401"/>
      <c r="UWO1857" s="401"/>
      <c r="UWP1857" s="401"/>
      <c r="UWQ1857" s="401"/>
      <c r="UWR1857" s="401"/>
      <c r="UWS1857" s="401"/>
      <c r="UWT1857" s="401"/>
      <c r="UWU1857" s="401"/>
      <c r="UWV1857" s="401"/>
      <c r="UWW1857" s="401"/>
      <c r="UWX1857" s="401"/>
      <c r="UWY1857" s="401"/>
      <c r="UWZ1857" s="401"/>
      <c r="UXA1857" s="401"/>
      <c r="UXB1857" s="401"/>
      <c r="UXC1857" s="401"/>
      <c r="UXD1857" s="401"/>
      <c r="UXE1857" s="401"/>
      <c r="UXF1857" s="401"/>
      <c r="UXG1857" s="401"/>
      <c r="UXH1857" s="401"/>
      <c r="UXI1857" s="401"/>
      <c r="UXJ1857" s="401"/>
      <c r="UXK1857" s="401"/>
      <c r="UXL1857" s="401"/>
      <c r="UXM1857" s="401"/>
      <c r="UXN1857" s="401"/>
      <c r="UXO1857" s="401"/>
      <c r="UXP1857" s="401"/>
      <c r="UXQ1857" s="401"/>
      <c r="UXR1857" s="401"/>
      <c r="UXS1857" s="401"/>
      <c r="UXT1857" s="401"/>
      <c r="UXU1857" s="401"/>
      <c r="UXV1857" s="401"/>
      <c r="UXW1857" s="401"/>
      <c r="UXX1857" s="401"/>
      <c r="UXY1857" s="401"/>
      <c r="UXZ1857" s="401"/>
      <c r="UYA1857" s="401"/>
      <c r="UYB1857" s="401"/>
      <c r="UYC1857" s="401"/>
      <c r="UYD1857" s="401"/>
      <c r="UYE1857" s="401"/>
      <c r="UYF1857" s="401"/>
      <c r="UYG1857" s="401"/>
      <c r="UYH1857" s="401"/>
      <c r="UYI1857" s="401"/>
      <c r="UYJ1857" s="401"/>
      <c r="UYK1857" s="401"/>
      <c r="UYL1857" s="401"/>
      <c r="UYM1857" s="401"/>
      <c r="UYN1857" s="401"/>
      <c r="UYO1857" s="401"/>
      <c r="UYP1857" s="401"/>
      <c r="UYQ1857" s="401"/>
      <c r="UYR1857" s="401"/>
      <c r="UYS1857" s="401"/>
      <c r="UYT1857" s="401"/>
      <c r="UYU1857" s="401"/>
      <c r="UYV1857" s="401"/>
      <c r="UYW1857" s="401"/>
      <c r="UYX1857" s="401"/>
      <c r="UYY1857" s="401"/>
      <c r="UYZ1857" s="401"/>
      <c r="UZA1857" s="401"/>
      <c r="UZB1857" s="401"/>
      <c r="UZC1857" s="401"/>
      <c r="UZD1857" s="401"/>
      <c r="UZE1857" s="401"/>
      <c r="UZF1857" s="401"/>
      <c r="UZG1857" s="401"/>
      <c r="UZH1857" s="401"/>
      <c r="UZI1857" s="401"/>
      <c r="UZJ1857" s="401"/>
      <c r="UZK1857" s="401"/>
      <c r="UZL1857" s="401"/>
      <c r="UZM1857" s="401"/>
      <c r="UZN1857" s="401"/>
      <c r="UZO1857" s="401"/>
      <c r="UZP1857" s="401"/>
      <c r="UZQ1857" s="401"/>
      <c r="UZR1857" s="401"/>
      <c r="UZS1857" s="401"/>
      <c r="UZT1857" s="401"/>
      <c r="UZU1857" s="401"/>
      <c r="UZV1857" s="401"/>
      <c r="UZW1857" s="401"/>
      <c r="UZX1857" s="401"/>
      <c r="UZY1857" s="401"/>
      <c r="UZZ1857" s="401"/>
      <c r="VAA1857" s="401"/>
      <c r="VAB1857" s="401"/>
      <c r="VAC1857" s="401"/>
      <c r="VAD1857" s="401"/>
      <c r="VAE1857" s="401"/>
      <c r="VAF1857" s="401"/>
      <c r="VAG1857" s="401"/>
      <c r="VAH1857" s="401"/>
      <c r="VAI1857" s="401"/>
      <c r="VAJ1857" s="401"/>
      <c r="VAK1857" s="401"/>
      <c r="VAL1857" s="401"/>
      <c r="VAM1857" s="401"/>
      <c r="VAN1857" s="401"/>
      <c r="VAO1857" s="401"/>
      <c r="VAP1857" s="401"/>
      <c r="VAQ1857" s="401"/>
      <c r="VAR1857" s="401"/>
      <c r="VAS1857" s="401"/>
      <c r="VAT1857" s="401"/>
      <c r="VAU1857" s="401"/>
      <c r="VAV1857" s="401"/>
      <c r="VAW1857" s="401"/>
      <c r="VAX1857" s="401"/>
      <c r="VAY1857" s="401"/>
      <c r="VAZ1857" s="401"/>
      <c r="VBA1857" s="401"/>
      <c r="VBB1857" s="401"/>
      <c r="VBC1857" s="401"/>
      <c r="VBD1857" s="401"/>
      <c r="VBE1857" s="401"/>
      <c r="VBF1857" s="401"/>
      <c r="VBG1857" s="401"/>
      <c r="VBH1857" s="401"/>
      <c r="VBI1857" s="401"/>
      <c r="VBJ1857" s="401"/>
      <c r="VBK1857" s="401"/>
      <c r="VBL1857" s="401"/>
      <c r="VBM1857" s="401"/>
      <c r="VBN1857" s="401"/>
      <c r="VBO1857" s="401"/>
      <c r="VBP1857" s="401"/>
      <c r="VBQ1857" s="401"/>
      <c r="VBR1857" s="401"/>
      <c r="VBS1857" s="401"/>
      <c r="VBT1857" s="401"/>
      <c r="VBU1857" s="401"/>
      <c r="VBV1857" s="401"/>
      <c r="VBW1857" s="401"/>
      <c r="VBX1857" s="401"/>
      <c r="VBY1857" s="401"/>
      <c r="VBZ1857" s="401"/>
      <c r="VCA1857" s="401"/>
      <c r="VCB1857" s="401"/>
      <c r="VCC1857" s="401"/>
      <c r="VCD1857" s="401"/>
      <c r="VCE1857" s="401"/>
      <c r="VCF1857" s="401"/>
      <c r="VCG1857" s="401"/>
      <c r="VCH1857" s="401"/>
      <c r="VCI1857" s="401"/>
      <c r="VCJ1857" s="401"/>
      <c r="VCK1857" s="401"/>
      <c r="VCL1857" s="401"/>
      <c r="VCM1857" s="401"/>
      <c r="VCN1857" s="401"/>
      <c r="VCO1857" s="401"/>
      <c r="VCP1857" s="401"/>
      <c r="VCQ1857" s="401"/>
      <c r="VCR1857" s="401"/>
      <c r="VCS1857" s="401"/>
      <c r="VCT1857" s="401"/>
      <c r="VCU1857" s="401"/>
      <c r="VCV1857" s="401"/>
      <c r="VCW1857" s="401"/>
      <c r="VCX1857" s="401"/>
      <c r="VCY1857" s="401"/>
      <c r="VCZ1857" s="401"/>
      <c r="VDA1857" s="401"/>
      <c r="VDB1857" s="401"/>
      <c r="VDC1857" s="401"/>
      <c r="VDD1857" s="401"/>
      <c r="VDE1857" s="401"/>
      <c r="VDF1857" s="401"/>
      <c r="VDG1857" s="401"/>
      <c r="VDH1857" s="401"/>
      <c r="VDI1857" s="401"/>
      <c r="VDJ1857" s="401"/>
      <c r="VDK1857" s="401"/>
      <c r="VDL1857" s="401"/>
      <c r="VDM1857" s="401"/>
      <c r="VDN1857" s="401"/>
      <c r="VDO1857" s="401"/>
      <c r="VDP1857" s="401"/>
      <c r="VDQ1857" s="401"/>
      <c r="VDR1857" s="401"/>
      <c r="VDS1857" s="401"/>
      <c r="VDT1857" s="401"/>
      <c r="VDU1857" s="401"/>
      <c r="VDV1857" s="401"/>
      <c r="VDW1857" s="401"/>
      <c r="VDX1857" s="401"/>
      <c r="VDY1857" s="401"/>
      <c r="VDZ1857" s="401"/>
      <c r="VEA1857" s="401"/>
      <c r="VEB1857" s="401"/>
      <c r="VEC1857" s="401"/>
      <c r="VED1857" s="401"/>
      <c r="VEE1857" s="401"/>
      <c r="VEF1857" s="401"/>
      <c r="VEG1857" s="401"/>
      <c r="VEH1857" s="401"/>
      <c r="VEI1857" s="401"/>
      <c r="VEJ1857" s="401"/>
      <c r="VEK1857" s="401"/>
      <c r="VEL1857" s="401"/>
      <c r="VEM1857" s="401"/>
      <c r="VEN1857" s="401"/>
      <c r="VEO1857" s="401"/>
      <c r="VEP1857" s="401"/>
      <c r="VEQ1857" s="401"/>
      <c r="VER1857" s="401"/>
      <c r="VES1857" s="401"/>
      <c r="VET1857" s="401"/>
      <c r="VEU1857" s="401"/>
      <c r="VEV1857" s="401"/>
      <c r="VEW1857" s="401"/>
      <c r="VEX1857" s="401"/>
      <c r="VEY1857" s="401"/>
      <c r="VEZ1857" s="401"/>
      <c r="VFA1857" s="401"/>
      <c r="VFB1857" s="401"/>
      <c r="VFC1857" s="401"/>
      <c r="VFD1857" s="401"/>
      <c r="VFE1857" s="401"/>
      <c r="VFF1857" s="401"/>
      <c r="VFG1857" s="401"/>
      <c r="VFH1857" s="401"/>
      <c r="VFI1857" s="401"/>
      <c r="VFJ1857" s="401"/>
      <c r="VFK1857" s="401"/>
      <c r="VFL1857" s="401"/>
      <c r="VFM1857" s="401"/>
      <c r="VFN1857" s="401"/>
      <c r="VFO1857" s="401"/>
      <c r="VFP1857" s="401"/>
      <c r="VFQ1857" s="401"/>
      <c r="VFR1857" s="401"/>
      <c r="VFS1857" s="401"/>
      <c r="VFT1857" s="401"/>
      <c r="VFU1857" s="401"/>
      <c r="VFV1857" s="401"/>
      <c r="VFW1857" s="401"/>
      <c r="VFX1857" s="401"/>
      <c r="VFY1857" s="401"/>
      <c r="VFZ1857" s="401"/>
      <c r="VGA1857" s="401"/>
      <c r="VGB1857" s="401"/>
      <c r="VGC1857" s="401"/>
      <c r="VGD1857" s="401"/>
      <c r="VGE1857" s="401"/>
      <c r="VGF1857" s="401"/>
      <c r="VGG1857" s="401"/>
      <c r="VGH1857" s="401"/>
      <c r="VGI1857" s="401"/>
      <c r="VGJ1857" s="401"/>
      <c r="VGK1857" s="401"/>
      <c r="VGL1857" s="401"/>
      <c r="VGM1857" s="401"/>
      <c r="VGN1857" s="401"/>
      <c r="VGO1857" s="401"/>
      <c r="VGP1857" s="401"/>
      <c r="VGQ1857" s="401"/>
      <c r="VGR1857" s="401"/>
      <c r="VGS1857" s="401"/>
      <c r="VGT1857" s="401"/>
      <c r="VGU1857" s="401"/>
      <c r="VGV1857" s="401"/>
      <c r="VGW1857" s="401"/>
      <c r="VGX1857" s="401"/>
      <c r="VGY1857" s="401"/>
      <c r="VGZ1857" s="401"/>
      <c r="VHA1857" s="401"/>
      <c r="VHB1857" s="401"/>
      <c r="VHC1857" s="401"/>
      <c r="VHD1857" s="401"/>
      <c r="VHE1857" s="401"/>
      <c r="VHF1857" s="401"/>
      <c r="VHG1857" s="401"/>
      <c r="VHH1857" s="401"/>
      <c r="VHI1857" s="401"/>
      <c r="VHJ1857" s="401"/>
      <c r="VHK1857" s="401"/>
      <c r="VHL1857" s="401"/>
      <c r="VHM1857" s="401"/>
      <c r="VHN1857" s="401"/>
      <c r="VHO1857" s="401"/>
      <c r="VHP1857" s="401"/>
      <c r="VHQ1857" s="401"/>
      <c r="VHR1857" s="401"/>
      <c r="VHS1857" s="401"/>
      <c r="VHT1857" s="401"/>
      <c r="VHU1857" s="401"/>
      <c r="VHV1857" s="401"/>
      <c r="VHW1857" s="401"/>
      <c r="VHX1857" s="401"/>
      <c r="VHY1857" s="401"/>
      <c r="VHZ1857" s="401"/>
      <c r="VIA1857" s="401"/>
      <c r="VIB1857" s="401"/>
      <c r="VIC1857" s="401"/>
      <c r="VID1857" s="401"/>
      <c r="VIE1857" s="401"/>
      <c r="VIF1857" s="401"/>
      <c r="VIG1857" s="401"/>
      <c r="VIH1857" s="401"/>
      <c r="VII1857" s="401"/>
      <c r="VIJ1857" s="401"/>
      <c r="VIK1857" s="401"/>
      <c r="VIL1857" s="401"/>
      <c r="VIM1857" s="401"/>
      <c r="VIN1857" s="401"/>
      <c r="VIO1857" s="401"/>
      <c r="VIP1857" s="401"/>
      <c r="VIQ1857" s="401"/>
      <c r="VIR1857" s="401"/>
      <c r="VIS1857" s="401"/>
      <c r="VIT1857" s="401"/>
      <c r="VIU1857" s="401"/>
      <c r="VIV1857" s="401"/>
      <c r="VIW1857" s="401"/>
      <c r="VIX1857" s="401"/>
      <c r="VIY1857" s="401"/>
      <c r="VIZ1857" s="401"/>
      <c r="VJA1857" s="401"/>
      <c r="VJB1857" s="401"/>
      <c r="VJC1857" s="401"/>
      <c r="VJD1857" s="401"/>
      <c r="VJE1857" s="401"/>
      <c r="VJF1857" s="401"/>
      <c r="VJG1857" s="401"/>
      <c r="VJH1857" s="401"/>
      <c r="VJI1857" s="401"/>
      <c r="VJJ1857" s="401"/>
      <c r="VJK1857" s="401"/>
      <c r="VJL1857" s="401"/>
      <c r="VJM1857" s="401"/>
      <c r="VJN1857" s="401"/>
      <c r="VJO1857" s="401"/>
      <c r="VJP1857" s="401"/>
      <c r="VJQ1857" s="401"/>
      <c r="VJR1857" s="401"/>
      <c r="VJS1857" s="401"/>
      <c r="VJT1857" s="401"/>
      <c r="VJU1857" s="401"/>
      <c r="VJV1857" s="401"/>
      <c r="VJW1857" s="401"/>
      <c r="VJX1857" s="401"/>
      <c r="VJY1857" s="401"/>
      <c r="VJZ1857" s="401"/>
      <c r="VKA1857" s="401"/>
      <c r="VKB1857" s="401"/>
      <c r="VKC1857" s="401"/>
      <c r="VKD1857" s="401"/>
      <c r="VKE1857" s="401"/>
      <c r="VKF1857" s="401"/>
      <c r="VKG1857" s="401"/>
      <c r="VKH1857" s="401"/>
      <c r="VKI1857" s="401"/>
      <c r="VKJ1857" s="401"/>
      <c r="VKK1857" s="401"/>
      <c r="VKL1857" s="401"/>
      <c r="VKM1857" s="401"/>
      <c r="VKN1857" s="401"/>
      <c r="VKO1857" s="401"/>
      <c r="VKP1857" s="401"/>
      <c r="VKQ1857" s="401"/>
      <c r="VKR1857" s="401"/>
      <c r="VKS1857" s="401"/>
      <c r="VKT1857" s="401"/>
      <c r="VKU1857" s="401"/>
      <c r="VKV1857" s="401"/>
      <c r="VKW1857" s="401"/>
      <c r="VKX1857" s="401"/>
      <c r="VKY1857" s="401"/>
      <c r="VKZ1857" s="401"/>
      <c r="VLA1857" s="401"/>
      <c r="VLB1857" s="401"/>
      <c r="VLC1857" s="401"/>
      <c r="VLD1857" s="401"/>
      <c r="VLE1857" s="401"/>
      <c r="VLF1857" s="401"/>
      <c r="VLG1857" s="401"/>
      <c r="VLH1857" s="401"/>
      <c r="VLI1857" s="401"/>
      <c r="VLJ1857" s="401"/>
      <c r="VLK1857" s="401"/>
      <c r="VLL1857" s="401"/>
      <c r="VLM1857" s="401"/>
      <c r="VLN1857" s="401"/>
      <c r="VLO1857" s="401"/>
      <c r="VLP1857" s="401"/>
      <c r="VLQ1857" s="401"/>
      <c r="VLR1857" s="401"/>
      <c r="VLS1857" s="401"/>
      <c r="VLT1857" s="401"/>
      <c r="VLU1857" s="401"/>
      <c r="VLV1857" s="401"/>
      <c r="VLW1857" s="401"/>
      <c r="VLX1857" s="401"/>
      <c r="VLY1857" s="401"/>
      <c r="VLZ1857" s="401"/>
      <c r="VMA1857" s="401"/>
      <c r="VMB1857" s="401"/>
      <c r="VMC1857" s="401"/>
      <c r="VMD1857" s="401"/>
      <c r="VME1857" s="401"/>
      <c r="VMF1857" s="401"/>
      <c r="VMG1857" s="401"/>
      <c r="VMH1857" s="401"/>
      <c r="VMI1857" s="401"/>
      <c r="VMJ1857" s="401"/>
      <c r="VMK1857" s="401"/>
      <c r="VML1857" s="401"/>
      <c r="VMM1857" s="401"/>
      <c r="VMN1857" s="401"/>
      <c r="VMO1857" s="401"/>
      <c r="VMP1857" s="401"/>
      <c r="VMQ1857" s="401"/>
      <c r="VMR1857" s="401"/>
      <c r="VMS1857" s="401"/>
      <c r="VMT1857" s="401"/>
      <c r="VMU1857" s="401"/>
      <c r="VMV1857" s="401"/>
      <c r="VMW1857" s="401"/>
      <c r="VMX1857" s="401"/>
      <c r="VMY1857" s="401"/>
      <c r="VMZ1857" s="401"/>
      <c r="VNA1857" s="401"/>
      <c r="VNB1857" s="401"/>
      <c r="VNC1857" s="401"/>
      <c r="VND1857" s="401"/>
      <c r="VNE1857" s="401"/>
      <c r="VNF1857" s="401"/>
      <c r="VNG1857" s="401"/>
      <c r="VNH1857" s="401"/>
      <c r="VNI1857" s="401"/>
      <c r="VNJ1857" s="401"/>
      <c r="VNK1857" s="401"/>
      <c r="VNL1857" s="401"/>
      <c r="VNM1857" s="401"/>
      <c r="VNN1857" s="401"/>
      <c r="VNO1857" s="401"/>
      <c r="VNP1857" s="401"/>
      <c r="VNQ1857" s="401"/>
      <c r="VNR1857" s="401"/>
      <c r="VNS1857" s="401"/>
      <c r="VNT1857" s="401"/>
      <c r="VNU1857" s="401"/>
      <c r="VNV1857" s="401"/>
      <c r="VNW1857" s="401"/>
      <c r="VNX1857" s="401"/>
      <c r="VNY1857" s="401"/>
      <c r="VNZ1857" s="401"/>
      <c r="VOA1857" s="401"/>
      <c r="VOB1857" s="401"/>
      <c r="VOC1857" s="401"/>
      <c r="VOD1857" s="401"/>
      <c r="VOE1857" s="401"/>
      <c r="VOF1857" s="401"/>
      <c r="VOG1857" s="401"/>
      <c r="VOH1857" s="401"/>
      <c r="VOI1857" s="401"/>
      <c r="VOJ1857" s="401"/>
      <c r="VOK1857" s="401"/>
      <c r="VOL1857" s="401"/>
      <c r="VOM1857" s="401"/>
      <c r="VON1857" s="401"/>
      <c r="VOO1857" s="401"/>
      <c r="VOP1857" s="401"/>
      <c r="VOQ1857" s="401"/>
      <c r="VOR1857" s="401"/>
      <c r="VOS1857" s="401"/>
      <c r="VOT1857" s="401"/>
      <c r="VOU1857" s="401"/>
      <c r="VOV1857" s="401"/>
      <c r="VOW1857" s="401"/>
      <c r="VOX1857" s="401"/>
      <c r="VOY1857" s="401"/>
      <c r="VOZ1857" s="401"/>
      <c r="VPA1857" s="401"/>
      <c r="VPB1857" s="401"/>
      <c r="VPC1857" s="401"/>
      <c r="VPD1857" s="401"/>
      <c r="VPE1857" s="401"/>
      <c r="VPF1857" s="401"/>
      <c r="VPG1857" s="401"/>
      <c r="VPH1857" s="401"/>
      <c r="VPI1857" s="401"/>
      <c r="VPJ1857" s="401"/>
      <c r="VPK1857" s="401"/>
      <c r="VPL1857" s="401"/>
      <c r="VPM1857" s="401"/>
      <c r="VPN1857" s="401"/>
      <c r="VPO1857" s="401"/>
      <c r="VPP1857" s="401"/>
      <c r="VPQ1857" s="401"/>
      <c r="VPR1857" s="401"/>
      <c r="VPS1857" s="401"/>
      <c r="VPT1857" s="401"/>
      <c r="VPU1857" s="401"/>
      <c r="VPV1857" s="401"/>
      <c r="VPW1857" s="401"/>
      <c r="VPX1857" s="401"/>
      <c r="VPY1857" s="401"/>
      <c r="VPZ1857" s="401"/>
      <c r="VQA1857" s="401"/>
      <c r="VQB1857" s="401"/>
      <c r="VQC1857" s="401"/>
      <c r="VQD1857" s="401"/>
      <c r="VQE1857" s="401"/>
      <c r="VQF1857" s="401"/>
      <c r="VQG1857" s="401"/>
      <c r="VQH1857" s="401"/>
      <c r="VQI1857" s="401"/>
      <c r="VQJ1857" s="401"/>
      <c r="VQK1857" s="401"/>
      <c r="VQL1857" s="401"/>
      <c r="VQM1857" s="401"/>
      <c r="VQN1857" s="401"/>
      <c r="VQO1857" s="401"/>
      <c r="VQP1857" s="401"/>
      <c r="VQQ1857" s="401"/>
      <c r="VQR1857" s="401"/>
      <c r="VQS1857" s="401"/>
      <c r="VQT1857" s="401"/>
      <c r="VQU1857" s="401"/>
      <c r="VQV1857" s="401"/>
      <c r="VQW1857" s="401"/>
      <c r="VQX1857" s="401"/>
      <c r="VQY1857" s="401"/>
      <c r="VQZ1857" s="401"/>
      <c r="VRA1857" s="401"/>
      <c r="VRB1857" s="401"/>
      <c r="VRC1857" s="401"/>
      <c r="VRD1857" s="401"/>
      <c r="VRE1857" s="401"/>
      <c r="VRF1857" s="401"/>
      <c r="VRG1857" s="401"/>
      <c r="VRH1857" s="401"/>
      <c r="VRI1857" s="401"/>
      <c r="VRJ1857" s="401"/>
      <c r="VRK1857" s="401"/>
      <c r="VRL1857" s="401"/>
      <c r="VRM1857" s="401"/>
      <c r="VRN1857" s="401"/>
      <c r="VRO1857" s="401"/>
      <c r="VRP1857" s="401"/>
      <c r="VRQ1857" s="401"/>
      <c r="VRR1857" s="401"/>
      <c r="VRS1857" s="401"/>
      <c r="VRT1857" s="401"/>
      <c r="VRU1857" s="401"/>
      <c r="VRV1857" s="401"/>
      <c r="VRW1857" s="401"/>
      <c r="VRX1857" s="401"/>
      <c r="VRY1857" s="401"/>
      <c r="VRZ1857" s="401"/>
      <c r="VSA1857" s="401"/>
      <c r="VSB1857" s="401"/>
      <c r="VSC1857" s="401"/>
      <c r="VSD1857" s="401"/>
      <c r="VSE1857" s="401"/>
      <c r="VSF1857" s="401"/>
      <c r="VSG1857" s="401"/>
      <c r="VSH1857" s="401"/>
      <c r="VSI1857" s="401"/>
      <c r="VSJ1857" s="401"/>
      <c r="VSK1857" s="401"/>
      <c r="VSL1857" s="401"/>
      <c r="VSM1857" s="401"/>
      <c r="VSN1857" s="401"/>
      <c r="VSO1857" s="401"/>
      <c r="VSP1857" s="401"/>
      <c r="VSQ1857" s="401"/>
      <c r="VSR1857" s="401"/>
      <c r="VSS1857" s="401"/>
      <c r="VST1857" s="401"/>
      <c r="VSU1857" s="401"/>
      <c r="VSV1857" s="401"/>
      <c r="VSW1857" s="401"/>
      <c r="VSX1857" s="401"/>
      <c r="VSY1857" s="401"/>
      <c r="VSZ1857" s="401"/>
      <c r="VTA1857" s="401"/>
      <c r="VTB1857" s="401"/>
      <c r="VTC1857" s="401"/>
      <c r="VTD1857" s="401"/>
      <c r="VTE1857" s="401"/>
      <c r="VTF1857" s="401"/>
      <c r="VTG1857" s="401"/>
      <c r="VTH1857" s="401"/>
      <c r="VTI1857" s="401"/>
      <c r="VTJ1857" s="401"/>
      <c r="VTK1857" s="401"/>
      <c r="VTL1857" s="401"/>
      <c r="VTM1857" s="401"/>
      <c r="VTN1857" s="401"/>
      <c r="VTO1857" s="401"/>
      <c r="VTP1857" s="401"/>
      <c r="VTQ1857" s="401"/>
      <c r="VTR1857" s="401"/>
      <c r="VTS1857" s="401"/>
      <c r="VTT1857" s="401"/>
      <c r="VTU1857" s="401"/>
      <c r="VTV1857" s="401"/>
      <c r="VTW1857" s="401"/>
      <c r="VTX1857" s="401"/>
      <c r="VTY1857" s="401"/>
      <c r="VTZ1857" s="401"/>
      <c r="VUA1857" s="401"/>
      <c r="VUB1857" s="401"/>
      <c r="VUC1857" s="401"/>
      <c r="VUD1857" s="401"/>
      <c r="VUE1857" s="401"/>
      <c r="VUF1857" s="401"/>
      <c r="VUG1857" s="401"/>
      <c r="VUH1857" s="401"/>
      <c r="VUI1857" s="401"/>
      <c r="VUJ1857" s="401"/>
      <c r="VUK1857" s="401"/>
      <c r="VUL1857" s="401"/>
      <c r="VUM1857" s="401"/>
      <c r="VUN1857" s="401"/>
      <c r="VUO1857" s="401"/>
      <c r="VUP1857" s="401"/>
      <c r="VUQ1857" s="401"/>
      <c r="VUR1857" s="401"/>
      <c r="VUS1857" s="401"/>
      <c r="VUT1857" s="401"/>
      <c r="VUU1857" s="401"/>
      <c r="VUV1857" s="401"/>
      <c r="VUW1857" s="401"/>
      <c r="VUX1857" s="401"/>
      <c r="VUY1857" s="401"/>
      <c r="VUZ1857" s="401"/>
      <c r="VVA1857" s="401"/>
      <c r="VVB1857" s="401"/>
      <c r="VVC1857" s="401"/>
      <c r="VVD1857" s="401"/>
      <c r="VVE1857" s="401"/>
      <c r="VVF1857" s="401"/>
      <c r="VVG1857" s="401"/>
      <c r="VVH1857" s="401"/>
      <c r="VVI1857" s="401"/>
      <c r="VVJ1857" s="401"/>
      <c r="VVK1857" s="401"/>
      <c r="VVL1857" s="401"/>
      <c r="VVM1857" s="401"/>
      <c r="VVN1857" s="401"/>
      <c r="VVO1857" s="401"/>
      <c r="VVP1857" s="401"/>
      <c r="VVQ1857" s="401"/>
      <c r="VVR1857" s="401"/>
      <c r="VVS1857" s="401"/>
      <c r="VVT1857" s="401"/>
      <c r="VVU1857" s="401"/>
      <c r="VVV1857" s="401"/>
      <c r="VVW1857" s="401"/>
      <c r="VVX1857" s="401"/>
      <c r="VVY1857" s="401"/>
      <c r="VVZ1857" s="401"/>
      <c r="VWA1857" s="401"/>
      <c r="VWB1857" s="401"/>
      <c r="VWC1857" s="401"/>
      <c r="VWD1857" s="401"/>
      <c r="VWE1857" s="401"/>
      <c r="VWF1857" s="401"/>
      <c r="VWG1857" s="401"/>
      <c r="VWH1857" s="401"/>
      <c r="VWI1857" s="401"/>
      <c r="VWJ1857" s="401"/>
      <c r="VWK1857" s="401"/>
      <c r="VWL1857" s="401"/>
      <c r="VWM1857" s="401"/>
      <c r="VWN1857" s="401"/>
      <c r="VWO1857" s="401"/>
      <c r="VWP1857" s="401"/>
      <c r="VWQ1857" s="401"/>
      <c r="VWR1857" s="401"/>
      <c r="VWS1857" s="401"/>
      <c r="VWT1857" s="401"/>
      <c r="VWU1857" s="401"/>
      <c r="VWV1857" s="401"/>
      <c r="VWW1857" s="401"/>
      <c r="VWX1857" s="401"/>
      <c r="VWY1857" s="401"/>
      <c r="VWZ1857" s="401"/>
      <c r="VXA1857" s="401"/>
      <c r="VXB1857" s="401"/>
      <c r="VXC1857" s="401"/>
      <c r="VXD1857" s="401"/>
      <c r="VXE1857" s="401"/>
      <c r="VXF1857" s="401"/>
      <c r="VXG1857" s="401"/>
      <c r="VXH1857" s="401"/>
      <c r="VXI1857" s="401"/>
      <c r="VXJ1857" s="401"/>
      <c r="VXK1857" s="401"/>
      <c r="VXL1857" s="401"/>
      <c r="VXM1857" s="401"/>
      <c r="VXN1857" s="401"/>
      <c r="VXO1857" s="401"/>
      <c r="VXP1857" s="401"/>
      <c r="VXQ1857" s="401"/>
      <c r="VXR1857" s="401"/>
      <c r="VXS1857" s="401"/>
      <c r="VXT1857" s="401"/>
      <c r="VXU1857" s="401"/>
      <c r="VXV1857" s="401"/>
      <c r="VXW1857" s="401"/>
      <c r="VXX1857" s="401"/>
      <c r="VXY1857" s="401"/>
      <c r="VXZ1857" s="401"/>
      <c r="VYA1857" s="401"/>
      <c r="VYB1857" s="401"/>
      <c r="VYC1857" s="401"/>
      <c r="VYD1857" s="401"/>
      <c r="VYE1857" s="401"/>
      <c r="VYF1857" s="401"/>
      <c r="VYG1857" s="401"/>
      <c r="VYH1857" s="401"/>
      <c r="VYI1857" s="401"/>
      <c r="VYJ1857" s="401"/>
      <c r="VYK1857" s="401"/>
      <c r="VYL1857" s="401"/>
      <c r="VYM1857" s="401"/>
      <c r="VYN1857" s="401"/>
      <c r="VYO1857" s="401"/>
      <c r="VYP1857" s="401"/>
      <c r="VYQ1857" s="401"/>
      <c r="VYR1857" s="401"/>
      <c r="VYS1857" s="401"/>
      <c r="VYT1857" s="401"/>
      <c r="VYU1857" s="401"/>
      <c r="VYV1857" s="401"/>
      <c r="VYW1857" s="401"/>
      <c r="VYX1857" s="401"/>
      <c r="VYY1857" s="401"/>
      <c r="VYZ1857" s="401"/>
      <c r="VZA1857" s="401"/>
      <c r="VZB1857" s="401"/>
      <c r="VZC1857" s="401"/>
      <c r="VZD1857" s="401"/>
      <c r="VZE1857" s="401"/>
      <c r="VZF1857" s="401"/>
      <c r="VZG1857" s="401"/>
      <c r="VZH1857" s="401"/>
      <c r="VZI1857" s="401"/>
      <c r="VZJ1857" s="401"/>
      <c r="VZK1857" s="401"/>
      <c r="VZL1857" s="401"/>
      <c r="VZM1857" s="401"/>
      <c r="VZN1857" s="401"/>
      <c r="VZO1857" s="401"/>
      <c r="VZP1857" s="401"/>
      <c r="VZQ1857" s="401"/>
      <c r="VZR1857" s="401"/>
      <c r="VZS1857" s="401"/>
      <c r="VZT1857" s="401"/>
      <c r="VZU1857" s="401"/>
      <c r="VZV1857" s="401"/>
      <c r="VZW1857" s="401"/>
      <c r="VZX1857" s="401"/>
      <c r="VZY1857" s="401"/>
      <c r="VZZ1857" s="401"/>
      <c r="WAA1857" s="401"/>
      <c r="WAB1857" s="401"/>
      <c r="WAC1857" s="401"/>
      <c r="WAD1857" s="401"/>
      <c r="WAE1857" s="401"/>
      <c r="WAF1857" s="401"/>
      <c r="WAG1857" s="401"/>
      <c r="WAH1857" s="401"/>
      <c r="WAI1857" s="401"/>
      <c r="WAJ1857" s="401"/>
      <c r="WAK1857" s="401"/>
      <c r="WAL1857" s="401"/>
      <c r="WAM1857" s="401"/>
      <c r="WAN1857" s="401"/>
      <c r="WAO1857" s="401"/>
      <c r="WAP1857" s="401"/>
      <c r="WAQ1857" s="401"/>
      <c r="WAR1857" s="401"/>
      <c r="WAS1857" s="401"/>
      <c r="WAT1857" s="401"/>
      <c r="WAU1857" s="401"/>
      <c r="WAV1857" s="401"/>
      <c r="WAW1857" s="401"/>
      <c r="WAX1857" s="401"/>
      <c r="WAY1857" s="401"/>
      <c r="WAZ1857" s="401"/>
      <c r="WBA1857" s="401"/>
      <c r="WBB1857" s="401"/>
      <c r="WBC1857" s="401"/>
      <c r="WBD1857" s="401"/>
      <c r="WBE1857" s="401"/>
      <c r="WBF1857" s="401"/>
      <c r="WBG1857" s="401"/>
      <c r="WBH1857" s="401"/>
      <c r="WBI1857" s="401"/>
      <c r="WBJ1857" s="401"/>
      <c r="WBK1857" s="401"/>
      <c r="WBL1857" s="401"/>
      <c r="WBM1857" s="401"/>
      <c r="WBN1857" s="401"/>
      <c r="WBO1857" s="401"/>
      <c r="WBP1857" s="401"/>
      <c r="WBQ1857" s="401"/>
      <c r="WBR1857" s="401"/>
      <c r="WBS1857" s="401"/>
      <c r="WBT1857" s="401"/>
      <c r="WBU1857" s="401"/>
      <c r="WBV1857" s="401"/>
      <c r="WBW1857" s="401"/>
      <c r="WBX1857" s="401"/>
      <c r="WBY1857" s="401"/>
      <c r="WBZ1857" s="401"/>
      <c r="WCA1857" s="401"/>
      <c r="WCB1857" s="401"/>
      <c r="WCC1857" s="401"/>
      <c r="WCD1857" s="401"/>
      <c r="WCE1857" s="401"/>
      <c r="WCF1857" s="401"/>
      <c r="WCG1857" s="401"/>
      <c r="WCH1857" s="401"/>
      <c r="WCI1857" s="401"/>
      <c r="WCJ1857" s="401"/>
      <c r="WCK1857" s="401"/>
      <c r="WCL1857" s="401"/>
      <c r="WCM1857" s="401"/>
      <c r="WCN1857" s="401"/>
      <c r="WCO1857" s="401"/>
      <c r="WCP1857" s="401"/>
      <c r="WCQ1857" s="401"/>
      <c r="WCR1857" s="401"/>
      <c r="WCS1857" s="401"/>
      <c r="WCT1857" s="401"/>
      <c r="WCU1857" s="401"/>
      <c r="WCV1857" s="401"/>
      <c r="WCW1857" s="401"/>
      <c r="WCX1857" s="401"/>
      <c r="WCY1857" s="401"/>
      <c r="WCZ1857" s="401"/>
      <c r="WDA1857" s="401"/>
      <c r="WDB1857" s="401"/>
      <c r="WDC1857" s="401"/>
      <c r="WDD1857" s="401"/>
      <c r="WDE1857" s="401"/>
      <c r="WDF1857" s="401"/>
      <c r="WDG1857" s="401"/>
      <c r="WDH1857" s="401"/>
      <c r="WDI1857" s="401"/>
      <c r="WDJ1857" s="401"/>
      <c r="WDK1857" s="401"/>
      <c r="WDL1857" s="401"/>
      <c r="WDM1857" s="401"/>
      <c r="WDN1857" s="401"/>
      <c r="WDO1857" s="401"/>
      <c r="WDP1857" s="401"/>
      <c r="WDQ1857" s="401"/>
      <c r="WDR1857" s="401"/>
      <c r="WDS1857" s="401"/>
      <c r="WDT1857" s="401"/>
      <c r="WDU1857" s="401"/>
      <c r="WDV1857" s="401"/>
      <c r="WDW1857" s="401"/>
      <c r="WDX1857" s="401"/>
      <c r="WDY1857" s="401"/>
      <c r="WDZ1857" s="401"/>
      <c r="WEA1857" s="401"/>
      <c r="WEB1857" s="401"/>
      <c r="WEC1857" s="401"/>
      <c r="WED1857" s="401"/>
      <c r="WEE1857" s="401"/>
      <c r="WEF1857" s="401"/>
      <c r="WEG1857" s="401"/>
      <c r="WEH1857" s="401"/>
      <c r="WEI1857" s="401"/>
      <c r="WEJ1857" s="401"/>
      <c r="WEK1857" s="401"/>
      <c r="WEL1857" s="401"/>
      <c r="WEM1857" s="401"/>
      <c r="WEN1857" s="401"/>
      <c r="WEO1857" s="401"/>
      <c r="WEP1857" s="401"/>
      <c r="WEQ1857" s="401"/>
      <c r="WER1857" s="401"/>
      <c r="WES1857" s="401"/>
      <c r="WET1857" s="401"/>
      <c r="WEU1857" s="401"/>
      <c r="WEV1857" s="401"/>
      <c r="WEW1857" s="401"/>
      <c r="WEX1857" s="401"/>
      <c r="WEY1857" s="401"/>
      <c r="WEZ1857" s="401"/>
      <c r="WFA1857" s="401"/>
      <c r="WFB1857" s="401"/>
      <c r="WFC1857" s="401"/>
      <c r="WFD1857" s="401"/>
      <c r="WFE1857" s="401"/>
      <c r="WFF1857" s="401"/>
      <c r="WFG1857" s="401"/>
      <c r="WFH1857" s="401"/>
      <c r="WFI1857" s="401"/>
      <c r="WFJ1857" s="401"/>
      <c r="WFK1857" s="401"/>
      <c r="WFL1857" s="401"/>
      <c r="WFM1857" s="401"/>
      <c r="WFN1857" s="401"/>
      <c r="WFO1857" s="401"/>
      <c r="WFP1857" s="401"/>
      <c r="WFQ1857" s="401"/>
      <c r="WFR1857" s="401"/>
      <c r="WFS1857" s="401"/>
      <c r="WFT1857" s="401"/>
      <c r="WFU1857" s="401"/>
      <c r="WFV1857" s="401"/>
      <c r="WFW1857" s="401"/>
      <c r="WFX1857" s="401"/>
      <c r="WFY1857" s="401"/>
      <c r="WFZ1857" s="401"/>
      <c r="WGA1857" s="401"/>
      <c r="WGB1857" s="401"/>
      <c r="WGC1857" s="401"/>
      <c r="WGD1857" s="401"/>
      <c r="WGE1857" s="401"/>
      <c r="WGF1857" s="401"/>
      <c r="WGG1857" s="401"/>
      <c r="WGH1857" s="401"/>
      <c r="WGI1857" s="401"/>
      <c r="WGJ1857" s="401"/>
      <c r="WGK1857" s="401"/>
      <c r="WGL1857" s="401"/>
      <c r="WGM1857" s="401"/>
      <c r="WGN1857" s="401"/>
      <c r="WGO1857" s="401"/>
      <c r="WGP1857" s="401"/>
      <c r="WGQ1857" s="401"/>
      <c r="WGR1857" s="401"/>
      <c r="WGS1857" s="401"/>
      <c r="WGT1857" s="401"/>
      <c r="WGU1857" s="401"/>
      <c r="WGV1857" s="401"/>
      <c r="WGW1857" s="401"/>
      <c r="WGX1857" s="401"/>
      <c r="WGY1857" s="401"/>
      <c r="WGZ1857" s="401"/>
      <c r="WHA1857" s="401"/>
      <c r="WHB1857" s="401"/>
      <c r="WHC1857" s="401"/>
      <c r="WHD1857" s="401"/>
      <c r="WHE1857" s="401"/>
      <c r="WHF1857" s="401"/>
      <c r="WHG1857" s="401"/>
      <c r="WHH1857" s="401"/>
      <c r="WHI1857" s="401"/>
      <c r="WHJ1857" s="401"/>
      <c r="WHK1857" s="401"/>
      <c r="WHL1857" s="401"/>
      <c r="WHM1857" s="401"/>
      <c r="WHN1857" s="401"/>
      <c r="WHO1857" s="401"/>
      <c r="WHP1857" s="401"/>
      <c r="WHQ1857" s="401"/>
      <c r="WHR1857" s="401"/>
      <c r="WHS1857" s="401"/>
      <c r="WHT1857" s="401"/>
      <c r="WHU1857" s="401"/>
      <c r="WHV1857" s="401"/>
      <c r="WHW1857" s="401"/>
      <c r="WHX1857" s="401"/>
      <c r="WHY1857" s="401"/>
      <c r="WHZ1857" s="401"/>
      <c r="WIA1857" s="401"/>
      <c r="WIB1857" s="401"/>
      <c r="WIC1857" s="401"/>
      <c r="WID1857" s="401"/>
      <c r="WIE1857" s="401"/>
      <c r="WIF1857" s="401"/>
      <c r="WIG1857" s="401"/>
      <c r="WIH1857" s="401"/>
      <c r="WII1857" s="401"/>
      <c r="WIJ1857" s="401"/>
      <c r="WIK1857" s="401"/>
      <c r="WIL1857" s="401"/>
      <c r="WIM1857" s="401"/>
      <c r="WIN1857" s="401"/>
      <c r="WIO1857" s="401"/>
      <c r="WIP1857" s="401"/>
      <c r="WIQ1857" s="401"/>
      <c r="WIR1857" s="401"/>
      <c r="WIS1857" s="401"/>
      <c r="WIT1857" s="401"/>
      <c r="WIU1857" s="401"/>
      <c r="WIV1857" s="401"/>
      <c r="WIW1857" s="401"/>
      <c r="WIX1857" s="401"/>
      <c r="WIY1857" s="401"/>
      <c r="WIZ1857" s="401"/>
      <c r="WJA1857" s="401"/>
      <c r="WJB1857" s="401"/>
      <c r="WJC1857" s="401"/>
      <c r="WJD1857" s="401"/>
      <c r="WJE1857" s="401"/>
      <c r="WJF1857" s="401"/>
      <c r="WJG1857" s="401"/>
      <c r="WJH1857" s="401"/>
      <c r="WJI1857" s="401"/>
      <c r="WJJ1857" s="401"/>
      <c r="WJK1857" s="401"/>
      <c r="WJL1857" s="401"/>
      <c r="WJM1857" s="401"/>
      <c r="WJN1857" s="401"/>
      <c r="WJO1857" s="401"/>
      <c r="WJP1857" s="401"/>
      <c r="WJQ1857" s="401"/>
      <c r="WJR1857" s="401"/>
      <c r="WJS1857" s="401"/>
      <c r="WJT1857" s="401"/>
      <c r="WJU1857" s="401"/>
      <c r="WJV1857" s="401"/>
      <c r="WJW1857" s="401"/>
      <c r="WJX1857" s="401"/>
      <c r="WJY1857" s="401"/>
      <c r="WJZ1857" s="401"/>
      <c r="WKA1857" s="401"/>
      <c r="WKB1857" s="401"/>
      <c r="WKC1857" s="401"/>
      <c r="WKD1857" s="401"/>
      <c r="WKE1857" s="401"/>
      <c r="WKF1857" s="401"/>
      <c r="WKG1857" s="401"/>
      <c r="WKH1857" s="401"/>
      <c r="WKI1857" s="401"/>
      <c r="WKJ1857" s="401"/>
      <c r="WKK1857" s="401"/>
      <c r="WKL1857" s="401"/>
      <c r="WKM1857" s="401"/>
      <c r="WKN1857" s="401"/>
      <c r="WKO1857" s="401"/>
      <c r="WKP1857" s="401"/>
      <c r="WKQ1857" s="401"/>
      <c r="WKR1857" s="401"/>
      <c r="WKS1857" s="401"/>
      <c r="WKT1857" s="401"/>
      <c r="WKU1857" s="401"/>
      <c r="WKV1857" s="401"/>
      <c r="WKW1857" s="401"/>
      <c r="WKX1857" s="401"/>
      <c r="WKY1857" s="401"/>
      <c r="WKZ1857" s="401"/>
      <c r="WLA1857" s="401"/>
      <c r="WLB1857" s="401"/>
      <c r="WLC1857" s="401"/>
      <c r="WLD1857" s="401"/>
      <c r="WLE1857" s="401"/>
      <c r="WLF1857" s="401"/>
      <c r="WLG1857" s="401"/>
      <c r="WLH1857" s="401"/>
      <c r="WLI1857" s="401"/>
      <c r="WLJ1857" s="401"/>
      <c r="WLK1857" s="401"/>
      <c r="WLL1857" s="401"/>
      <c r="WLM1857" s="401"/>
      <c r="WLN1857" s="401"/>
      <c r="WLO1857" s="401"/>
      <c r="WLP1857" s="401"/>
      <c r="WLQ1857" s="401"/>
      <c r="WLR1857" s="401"/>
      <c r="WLS1857" s="401"/>
      <c r="WLT1857" s="401"/>
      <c r="WLU1857" s="401"/>
      <c r="WLV1857" s="401"/>
      <c r="WLW1857" s="401"/>
      <c r="WLX1857" s="401"/>
      <c r="WLY1857" s="401"/>
      <c r="WLZ1857" s="401"/>
      <c r="WMA1857" s="401"/>
      <c r="WMB1857" s="401"/>
      <c r="WMC1857" s="401"/>
      <c r="WMD1857" s="401"/>
      <c r="WME1857" s="401"/>
      <c r="WMF1857" s="401"/>
      <c r="WMG1857" s="401"/>
      <c r="WMH1857" s="401"/>
      <c r="WMI1857" s="401"/>
      <c r="WMJ1857" s="401"/>
      <c r="WMK1857" s="401"/>
      <c r="WML1857" s="401"/>
      <c r="WMM1857" s="401"/>
      <c r="WMN1857" s="401"/>
      <c r="WMO1857" s="401"/>
      <c r="WMP1857" s="401"/>
      <c r="WMQ1857" s="401"/>
      <c r="WMR1857" s="401"/>
      <c r="WMS1857" s="401"/>
      <c r="WMT1857" s="401"/>
      <c r="WMU1857" s="401"/>
      <c r="WMV1857" s="401"/>
      <c r="WMW1857" s="401"/>
      <c r="WMX1857" s="401"/>
      <c r="WMY1857" s="401"/>
      <c r="WMZ1857" s="401"/>
      <c r="WNA1857" s="401"/>
      <c r="WNB1857" s="401"/>
      <c r="WNC1857" s="401"/>
      <c r="WND1857" s="401"/>
      <c r="WNE1857" s="401"/>
      <c r="WNF1857" s="401"/>
      <c r="WNG1857" s="401"/>
      <c r="WNH1857" s="401"/>
      <c r="WNI1857" s="401"/>
      <c r="WNJ1857" s="401"/>
      <c r="WNK1857" s="401"/>
      <c r="WNL1857" s="401"/>
      <c r="WNM1857" s="401"/>
      <c r="WNN1857" s="401"/>
      <c r="WNO1857" s="401"/>
      <c r="WNP1857" s="401"/>
      <c r="WNQ1857" s="401"/>
      <c r="WNR1857" s="401"/>
      <c r="WNS1857" s="401"/>
      <c r="WNT1857" s="401"/>
      <c r="WNU1857" s="401"/>
      <c r="WNV1857" s="401"/>
      <c r="WNW1857" s="401"/>
      <c r="WNX1857" s="401"/>
      <c r="WNY1857" s="401"/>
      <c r="WNZ1857" s="401"/>
      <c r="WOA1857" s="401"/>
      <c r="WOB1857" s="401"/>
      <c r="WOC1857" s="401"/>
      <c r="WOD1857" s="401"/>
      <c r="WOE1857" s="401"/>
      <c r="WOF1857" s="401"/>
      <c r="WOG1857" s="401"/>
      <c r="WOH1857" s="401"/>
      <c r="WOI1857" s="401"/>
      <c r="WOJ1857" s="401"/>
      <c r="WOK1857" s="401"/>
      <c r="WOL1857" s="401"/>
      <c r="WOM1857" s="401"/>
      <c r="WON1857" s="401"/>
      <c r="WOO1857" s="401"/>
      <c r="WOP1857" s="401"/>
      <c r="WOQ1857" s="401"/>
      <c r="WOR1857" s="401"/>
      <c r="WOS1857" s="401"/>
      <c r="WOT1857" s="401"/>
      <c r="WOU1857" s="401"/>
      <c r="WOV1857" s="401"/>
      <c r="WOW1857" s="401"/>
      <c r="WOX1857" s="401"/>
      <c r="WOY1857" s="401"/>
      <c r="WOZ1857" s="401"/>
      <c r="WPA1857" s="401"/>
      <c r="WPB1857" s="401"/>
      <c r="WPC1857" s="401"/>
      <c r="WPD1857" s="401"/>
      <c r="WPE1857" s="401"/>
      <c r="WPF1857" s="401"/>
      <c r="WPG1857" s="401"/>
      <c r="WPH1857" s="401"/>
      <c r="WPI1857" s="401"/>
      <c r="WPJ1857" s="401"/>
      <c r="WPK1857" s="401"/>
      <c r="WPL1857" s="401"/>
      <c r="WPM1857" s="401"/>
      <c r="WPN1857" s="401"/>
      <c r="WPO1857" s="401"/>
      <c r="WPP1857" s="401"/>
      <c r="WPQ1857" s="401"/>
      <c r="WPR1857" s="401"/>
      <c r="WPS1857" s="401"/>
      <c r="WPT1857" s="401"/>
      <c r="WPU1857" s="401"/>
      <c r="WPV1857" s="401"/>
      <c r="WPW1857" s="401"/>
      <c r="WPX1857" s="401"/>
      <c r="WPY1857" s="401"/>
      <c r="WPZ1857" s="401"/>
      <c r="WQA1857" s="401"/>
      <c r="WQB1857" s="401"/>
      <c r="WQC1857" s="401"/>
      <c r="WQD1857" s="401"/>
      <c r="WQE1857" s="401"/>
      <c r="WQF1857" s="401"/>
      <c r="WQG1857" s="401"/>
      <c r="WQH1857" s="401"/>
      <c r="WQI1857" s="401"/>
      <c r="WQJ1857" s="401"/>
      <c r="WQK1857" s="401"/>
      <c r="WQL1857" s="401"/>
      <c r="WQM1857" s="401"/>
      <c r="WQN1857" s="401"/>
      <c r="WQO1857" s="401"/>
      <c r="WQP1857" s="401"/>
      <c r="WQQ1857" s="401"/>
      <c r="WQR1857" s="401"/>
      <c r="WQS1857" s="401"/>
      <c r="WQT1857" s="401"/>
      <c r="WQU1857" s="401"/>
      <c r="WQV1857" s="401"/>
      <c r="WQW1857" s="401"/>
      <c r="WQX1857" s="401"/>
      <c r="WQY1857" s="401"/>
      <c r="WQZ1857" s="401"/>
      <c r="WRA1857" s="401"/>
      <c r="WRB1857" s="401"/>
      <c r="WRC1857" s="401"/>
      <c r="WRD1857" s="401"/>
      <c r="WRE1857" s="401"/>
      <c r="WRF1857" s="401"/>
      <c r="WRG1857" s="401"/>
      <c r="WRH1857" s="401"/>
      <c r="WRI1857" s="401"/>
      <c r="WRJ1857" s="401"/>
      <c r="WRK1857" s="401"/>
      <c r="WRL1857" s="401"/>
      <c r="WRM1857" s="401"/>
      <c r="WRN1857" s="401"/>
      <c r="WRO1857" s="401"/>
      <c r="WRP1857" s="401"/>
      <c r="WRQ1857" s="401"/>
      <c r="WRR1857" s="401"/>
      <c r="WRS1857" s="401"/>
      <c r="WRT1857" s="401"/>
      <c r="WRU1857" s="401"/>
      <c r="WRV1857" s="401"/>
      <c r="WRW1857" s="401"/>
      <c r="WRX1857" s="401"/>
      <c r="WRY1857" s="401"/>
      <c r="WRZ1857" s="401"/>
      <c r="WSA1857" s="401"/>
      <c r="WSB1857" s="401"/>
      <c r="WSC1857" s="401"/>
      <c r="WSD1857" s="401"/>
      <c r="WSE1857" s="401"/>
      <c r="WSF1857" s="401"/>
      <c r="WSG1857" s="401"/>
      <c r="WSH1857" s="401"/>
      <c r="WSI1857" s="401"/>
      <c r="WSJ1857" s="401"/>
      <c r="WSK1857" s="401"/>
      <c r="WSL1857" s="401"/>
      <c r="WSM1857" s="401"/>
      <c r="WSN1857" s="401"/>
      <c r="WSO1857" s="401"/>
      <c r="WSP1857" s="401"/>
      <c r="WSQ1857" s="401"/>
      <c r="WSR1857" s="401"/>
      <c r="WSS1857" s="401"/>
      <c r="WST1857" s="401"/>
      <c r="WSU1857" s="401"/>
      <c r="WSV1857" s="401"/>
      <c r="WSW1857" s="401"/>
      <c r="WSX1857" s="401"/>
      <c r="WSY1857" s="401"/>
      <c r="WSZ1857" s="401"/>
      <c r="WTA1857" s="401"/>
      <c r="WTB1857" s="401"/>
      <c r="WTC1857" s="401"/>
      <c r="WTD1857" s="401"/>
      <c r="WTE1857" s="401"/>
      <c r="WTF1857" s="401"/>
      <c r="WTG1857" s="401"/>
      <c r="WTH1857" s="401"/>
      <c r="WTI1857" s="401"/>
      <c r="WTJ1857" s="401"/>
      <c r="WTK1857" s="401"/>
      <c r="WTL1857" s="401"/>
      <c r="WTM1857" s="401"/>
      <c r="WTN1857" s="401"/>
      <c r="WTO1857" s="401"/>
      <c r="WTP1857" s="401"/>
      <c r="WTQ1857" s="401"/>
      <c r="WTR1857" s="401"/>
      <c r="WTS1857" s="401"/>
      <c r="WTT1857" s="401"/>
      <c r="WTU1857" s="401"/>
      <c r="WTV1857" s="401"/>
      <c r="WTW1857" s="401"/>
      <c r="WTX1857" s="401"/>
      <c r="WTY1857" s="401"/>
      <c r="WTZ1857" s="401"/>
      <c r="WUA1857" s="401"/>
      <c r="WUB1857" s="401"/>
      <c r="WUC1857" s="401"/>
      <c r="WUD1857" s="401"/>
      <c r="WUE1857" s="401"/>
      <c r="WUF1857" s="401"/>
      <c r="WUG1857" s="401"/>
      <c r="WUH1857" s="401"/>
      <c r="WUI1857" s="401"/>
      <c r="WUJ1857" s="401"/>
      <c r="WUK1857" s="401"/>
      <c r="WUL1857" s="401"/>
      <c r="WUM1857" s="401"/>
      <c r="WUN1857" s="401"/>
      <c r="WUO1857" s="401"/>
      <c r="WUP1857" s="401"/>
      <c r="WUQ1857" s="401"/>
      <c r="WUR1857" s="401"/>
      <c r="WUS1857" s="401"/>
      <c r="WUT1857" s="401"/>
      <c r="WUU1857" s="401"/>
      <c r="WUV1857" s="401"/>
      <c r="WUW1857" s="401"/>
      <c r="WUX1857" s="401"/>
      <c r="WUY1857" s="401"/>
      <c r="WUZ1857" s="401"/>
      <c r="WVA1857" s="401"/>
      <c r="WVB1857" s="401"/>
      <c r="WVC1857" s="401"/>
      <c r="WVD1857" s="401"/>
      <c r="WVE1857" s="401"/>
    </row>
    <row r="1858" spans="1:16125" s="399" customFormat="1">
      <c r="A1858" s="397"/>
      <c r="B1858" s="397"/>
      <c r="C1858" s="400"/>
      <c r="D1858" s="400"/>
      <c r="E1858" s="5032"/>
      <c r="K1858" s="397"/>
      <c r="L1858" s="401"/>
      <c r="M1858" s="401"/>
      <c r="N1858" s="401"/>
      <c r="O1858" s="401"/>
      <c r="P1858" s="401"/>
      <c r="Q1858" s="401"/>
      <c r="R1858" s="401"/>
      <c r="S1858" s="401"/>
      <c r="T1858" s="401"/>
      <c r="U1858" s="401"/>
      <c r="V1858" s="401"/>
      <c r="W1858" s="401"/>
      <c r="X1858" s="401"/>
      <c r="Y1858" s="401"/>
      <c r="Z1858" s="401"/>
      <c r="AA1858" s="401"/>
      <c r="AB1858" s="401"/>
      <c r="AC1858" s="401"/>
      <c r="AD1858" s="401"/>
      <c r="AE1858" s="401"/>
      <c r="AF1858" s="401"/>
      <c r="AG1858" s="401"/>
      <c r="AH1858" s="401"/>
      <c r="AI1858" s="401"/>
      <c r="AJ1858" s="401"/>
      <c r="AK1858" s="401"/>
      <c r="AL1858" s="401"/>
      <c r="AM1858" s="401"/>
      <c r="AN1858" s="401"/>
      <c r="AO1858" s="401"/>
      <c r="AP1858" s="401"/>
      <c r="AQ1858" s="401"/>
      <c r="AR1858" s="401"/>
      <c r="AS1858" s="401"/>
      <c r="AT1858" s="401"/>
      <c r="AU1858" s="401"/>
      <c r="AV1858" s="401"/>
      <c r="AW1858" s="401"/>
      <c r="AX1858" s="401"/>
      <c r="AY1858" s="401"/>
      <c r="AZ1858" s="401"/>
      <c r="BA1858" s="401"/>
      <c r="BB1858" s="401"/>
      <c r="BC1858" s="401"/>
      <c r="BD1858" s="401"/>
      <c r="BE1858" s="401"/>
      <c r="BF1858" s="401"/>
      <c r="BG1858" s="401"/>
      <c r="BH1858" s="401"/>
      <c r="BI1858" s="401"/>
      <c r="BJ1858" s="401"/>
      <c r="BK1858" s="401"/>
      <c r="BL1858" s="401"/>
      <c r="BM1858" s="401"/>
      <c r="BN1858" s="401"/>
      <c r="BO1858" s="401"/>
      <c r="BP1858" s="401"/>
      <c r="BQ1858" s="401"/>
      <c r="BR1858" s="401"/>
      <c r="BS1858" s="401"/>
      <c r="BT1858" s="401"/>
      <c r="BU1858" s="401"/>
      <c r="BV1858" s="401"/>
      <c r="BW1858" s="401"/>
      <c r="BX1858" s="401"/>
      <c r="BY1858" s="401"/>
      <c r="BZ1858" s="401"/>
      <c r="CA1858" s="401"/>
      <c r="CB1858" s="401"/>
      <c r="CC1858" s="401"/>
      <c r="CD1858" s="401"/>
      <c r="CE1858" s="401"/>
      <c r="CF1858" s="401"/>
      <c r="CG1858" s="401"/>
      <c r="CH1858" s="401"/>
      <c r="CI1858" s="401"/>
      <c r="CJ1858" s="401"/>
      <c r="CK1858" s="401"/>
      <c r="CL1858" s="401"/>
      <c r="CM1858" s="401"/>
      <c r="CN1858" s="401"/>
      <c r="CO1858" s="401"/>
      <c r="CP1858" s="401"/>
      <c r="CQ1858" s="401"/>
      <c r="CR1858" s="401"/>
      <c r="CS1858" s="401"/>
      <c r="CT1858" s="401"/>
      <c r="CU1858" s="401"/>
      <c r="CV1858" s="401"/>
      <c r="CW1858" s="401"/>
      <c r="CX1858" s="401"/>
      <c r="CY1858" s="401"/>
      <c r="CZ1858" s="401"/>
      <c r="DA1858" s="401"/>
      <c r="DB1858" s="401"/>
      <c r="DC1858" s="401"/>
      <c r="DD1858" s="401"/>
      <c r="DE1858" s="401"/>
      <c r="DF1858" s="401"/>
      <c r="DG1858" s="401"/>
      <c r="DH1858" s="401"/>
      <c r="DI1858" s="401"/>
      <c r="DJ1858" s="401"/>
      <c r="DK1858" s="401"/>
      <c r="DL1858" s="401"/>
      <c r="DM1858" s="401"/>
      <c r="DN1858" s="401"/>
      <c r="DO1858" s="401"/>
      <c r="DP1858" s="401"/>
      <c r="DQ1858" s="401"/>
      <c r="DR1858" s="401"/>
      <c r="DS1858" s="401"/>
      <c r="DT1858" s="401"/>
      <c r="DU1858" s="401"/>
      <c r="DV1858" s="401"/>
      <c r="DW1858" s="401"/>
      <c r="DX1858" s="401"/>
      <c r="DY1858" s="401"/>
      <c r="DZ1858" s="401"/>
      <c r="EA1858" s="401"/>
      <c r="EB1858" s="401"/>
      <c r="EC1858" s="401"/>
      <c r="ED1858" s="401"/>
      <c r="EE1858" s="401"/>
      <c r="EF1858" s="401"/>
      <c r="EG1858" s="401"/>
      <c r="EH1858" s="401"/>
      <c r="EI1858" s="401"/>
      <c r="EJ1858" s="401"/>
      <c r="EK1858" s="401"/>
      <c r="EL1858" s="401"/>
      <c r="EM1858" s="401"/>
      <c r="EN1858" s="401"/>
      <c r="EO1858" s="401"/>
      <c r="EP1858" s="401"/>
      <c r="EQ1858" s="401"/>
      <c r="ER1858" s="401"/>
      <c r="ES1858" s="401"/>
      <c r="ET1858" s="401"/>
      <c r="EU1858" s="401"/>
      <c r="EV1858" s="401"/>
      <c r="EW1858" s="401"/>
      <c r="EX1858" s="401"/>
      <c r="EY1858" s="401"/>
      <c r="EZ1858" s="401"/>
      <c r="FA1858" s="401"/>
      <c r="FB1858" s="401"/>
      <c r="FC1858" s="401"/>
      <c r="FD1858" s="401"/>
      <c r="FE1858" s="401"/>
      <c r="FF1858" s="401"/>
      <c r="FG1858" s="401"/>
      <c r="FH1858" s="401"/>
      <c r="FI1858" s="401"/>
      <c r="FJ1858" s="401"/>
      <c r="FK1858" s="401"/>
      <c r="FL1858" s="401"/>
      <c r="FM1858" s="401"/>
      <c r="FN1858" s="401"/>
      <c r="FO1858" s="401"/>
      <c r="FP1858" s="401"/>
      <c r="FQ1858" s="401"/>
      <c r="FR1858" s="401"/>
      <c r="FS1858" s="401"/>
      <c r="FT1858" s="401"/>
      <c r="FU1858" s="401"/>
      <c r="FV1858" s="401"/>
      <c r="FW1858" s="401"/>
      <c r="FX1858" s="401"/>
      <c r="FY1858" s="401"/>
      <c r="FZ1858" s="401"/>
      <c r="GA1858" s="401"/>
      <c r="GB1858" s="401"/>
      <c r="GC1858" s="401"/>
      <c r="GD1858" s="401"/>
      <c r="GE1858" s="401"/>
      <c r="GF1858" s="401"/>
      <c r="GG1858" s="401"/>
      <c r="GH1858" s="401"/>
      <c r="GI1858" s="401"/>
      <c r="GJ1858" s="401"/>
      <c r="GK1858" s="401"/>
      <c r="GL1858" s="401"/>
      <c r="GM1858" s="401"/>
      <c r="GN1858" s="401"/>
      <c r="GO1858" s="401"/>
      <c r="GP1858" s="401"/>
      <c r="GQ1858" s="401"/>
      <c r="GR1858" s="401"/>
      <c r="GS1858" s="401"/>
      <c r="GT1858" s="401"/>
      <c r="GU1858" s="401"/>
      <c r="GV1858" s="401"/>
      <c r="GW1858" s="401"/>
      <c r="GX1858" s="401"/>
      <c r="GY1858" s="401"/>
      <c r="GZ1858" s="401"/>
      <c r="HA1858" s="401"/>
      <c r="HB1858" s="401"/>
      <c r="HC1858" s="401"/>
      <c r="HD1858" s="401"/>
      <c r="HE1858" s="401"/>
      <c r="HF1858" s="401"/>
      <c r="HG1858" s="401"/>
      <c r="HH1858" s="401"/>
      <c r="HI1858" s="401"/>
      <c r="HJ1858" s="401"/>
      <c r="HK1858" s="401"/>
      <c r="HL1858" s="401"/>
      <c r="HM1858" s="401"/>
      <c r="HN1858" s="401"/>
      <c r="HO1858" s="401"/>
      <c r="HP1858" s="401"/>
      <c r="HQ1858" s="401"/>
      <c r="HR1858" s="401"/>
      <c r="HS1858" s="401"/>
      <c r="HT1858" s="401"/>
      <c r="HU1858" s="401"/>
      <c r="HV1858" s="401"/>
      <c r="HW1858" s="401"/>
      <c r="HX1858" s="401"/>
      <c r="HY1858" s="401"/>
      <c r="HZ1858" s="401"/>
      <c r="IA1858" s="401"/>
      <c r="IB1858" s="401"/>
      <c r="IC1858" s="401"/>
      <c r="ID1858" s="401"/>
      <c r="IE1858" s="401"/>
      <c r="IF1858" s="401"/>
      <c r="IG1858" s="401"/>
      <c r="IH1858" s="401"/>
      <c r="II1858" s="401"/>
      <c r="IJ1858" s="401"/>
      <c r="IK1858" s="401"/>
      <c r="IL1858" s="401"/>
      <c r="IM1858" s="401"/>
      <c r="IN1858" s="401"/>
      <c r="IO1858" s="401"/>
      <c r="IP1858" s="401"/>
      <c r="IQ1858" s="401"/>
      <c r="IR1858" s="401"/>
      <c r="IS1858" s="401"/>
      <c r="IT1858" s="401"/>
      <c r="IU1858" s="401"/>
      <c r="IV1858" s="401"/>
      <c r="IW1858" s="401"/>
      <c r="IX1858" s="401"/>
      <c r="IY1858" s="401"/>
      <c r="IZ1858" s="401"/>
      <c r="JA1858" s="401"/>
      <c r="JB1858" s="401"/>
      <c r="JC1858" s="401"/>
      <c r="JD1858" s="401"/>
      <c r="JE1858" s="401"/>
      <c r="JF1858" s="401"/>
      <c r="JG1858" s="401"/>
      <c r="JH1858" s="401"/>
      <c r="JI1858" s="401"/>
      <c r="JJ1858" s="401"/>
      <c r="JK1858" s="401"/>
      <c r="JL1858" s="401"/>
      <c r="JM1858" s="401"/>
      <c r="JN1858" s="401"/>
      <c r="JO1858" s="401"/>
      <c r="JP1858" s="401"/>
      <c r="JQ1858" s="401"/>
      <c r="JR1858" s="401"/>
      <c r="JS1858" s="401"/>
      <c r="JT1858" s="401"/>
      <c r="JU1858" s="401"/>
      <c r="JV1858" s="401"/>
      <c r="JW1858" s="401"/>
      <c r="JX1858" s="401"/>
      <c r="JY1858" s="401"/>
      <c r="JZ1858" s="401"/>
      <c r="KA1858" s="401"/>
      <c r="KB1858" s="401"/>
      <c r="KC1858" s="401"/>
      <c r="KD1858" s="401"/>
      <c r="KE1858" s="401"/>
      <c r="KF1858" s="401"/>
      <c r="KG1858" s="401"/>
      <c r="KH1858" s="401"/>
      <c r="KI1858" s="401"/>
      <c r="KJ1858" s="401"/>
      <c r="KK1858" s="401"/>
      <c r="KL1858" s="401"/>
      <c r="KM1858" s="401"/>
      <c r="KN1858" s="401"/>
      <c r="KO1858" s="401"/>
      <c r="KP1858" s="401"/>
      <c r="KQ1858" s="401"/>
      <c r="KR1858" s="401"/>
      <c r="KS1858" s="401"/>
      <c r="KT1858" s="401"/>
      <c r="KU1858" s="401"/>
      <c r="KV1858" s="401"/>
      <c r="KW1858" s="401"/>
      <c r="KX1858" s="401"/>
      <c r="KY1858" s="401"/>
      <c r="KZ1858" s="401"/>
      <c r="LA1858" s="401"/>
      <c r="LB1858" s="401"/>
      <c r="LC1858" s="401"/>
      <c r="LD1858" s="401"/>
      <c r="LE1858" s="401"/>
      <c r="LF1858" s="401"/>
      <c r="LG1858" s="401"/>
      <c r="LH1858" s="401"/>
      <c r="LI1858" s="401"/>
      <c r="LJ1858" s="401"/>
      <c r="LK1858" s="401"/>
      <c r="LL1858" s="401"/>
      <c r="LM1858" s="401"/>
      <c r="LN1858" s="401"/>
      <c r="LO1858" s="401"/>
      <c r="LP1858" s="401"/>
      <c r="LQ1858" s="401"/>
      <c r="LR1858" s="401"/>
      <c r="LS1858" s="401"/>
      <c r="LT1858" s="401"/>
      <c r="LU1858" s="401"/>
      <c r="LV1858" s="401"/>
      <c r="LW1858" s="401"/>
      <c r="LX1858" s="401"/>
      <c r="LY1858" s="401"/>
      <c r="LZ1858" s="401"/>
      <c r="MA1858" s="401"/>
      <c r="MB1858" s="401"/>
      <c r="MC1858" s="401"/>
      <c r="MD1858" s="401"/>
      <c r="ME1858" s="401"/>
      <c r="MF1858" s="401"/>
      <c r="MG1858" s="401"/>
      <c r="MH1858" s="401"/>
      <c r="MI1858" s="401"/>
      <c r="MJ1858" s="401"/>
      <c r="MK1858" s="401"/>
      <c r="ML1858" s="401"/>
      <c r="MM1858" s="401"/>
      <c r="MN1858" s="401"/>
      <c r="MO1858" s="401"/>
      <c r="MP1858" s="401"/>
      <c r="MQ1858" s="401"/>
      <c r="MR1858" s="401"/>
      <c r="MS1858" s="401"/>
      <c r="MT1858" s="401"/>
      <c r="MU1858" s="401"/>
      <c r="MV1858" s="401"/>
      <c r="MW1858" s="401"/>
      <c r="MX1858" s="401"/>
      <c r="MY1858" s="401"/>
      <c r="MZ1858" s="401"/>
      <c r="NA1858" s="401"/>
      <c r="NB1858" s="401"/>
      <c r="NC1858" s="401"/>
      <c r="ND1858" s="401"/>
      <c r="NE1858" s="401"/>
      <c r="NF1858" s="401"/>
      <c r="NG1858" s="401"/>
      <c r="NH1858" s="401"/>
      <c r="NI1858" s="401"/>
      <c r="NJ1858" s="401"/>
      <c r="NK1858" s="401"/>
      <c r="NL1858" s="401"/>
      <c r="NM1858" s="401"/>
      <c r="NN1858" s="401"/>
      <c r="NO1858" s="401"/>
      <c r="NP1858" s="401"/>
      <c r="NQ1858" s="401"/>
      <c r="NR1858" s="401"/>
      <c r="NS1858" s="401"/>
      <c r="NT1858" s="401"/>
      <c r="NU1858" s="401"/>
      <c r="NV1858" s="401"/>
      <c r="NW1858" s="401"/>
      <c r="NX1858" s="401"/>
      <c r="NY1858" s="401"/>
      <c r="NZ1858" s="401"/>
      <c r="OA1858" s="401"/>
      <c r="OB1858" s="401"/>
      <c r="OC1858" s="401"/>
      <c r="OD1858" s="401"/>
      <c r="OE1858" s="401"/>
      <c r="OF1858" s="401"/>
      <c r="OG1858" s="401"/>
      <c r="OH1858" s="401"/>
      <c r="OI1858" s="401"/>
      <c r="OJ1858" s="401"/>
      <c r="OK1858" s="401"/>
      <c r="OL1858" s="401"/>
      <c r="OM1858" s="401"/>
      <c r="ON1858" s="401"/>
      <c r="OO1858" s="401"/>
      <c r="OP1858" s="401"/>
      <c r="OQ1858" s="401"/>
      <c r="OR1858" s="401"/>
      <c r="OS1858" s="401"/>
      <c r="OT1858" s="401"/>
      <c r="OU1858" s="401"/>
      <c r="OV1858" s="401"/>
      <c r="OW1858" s="401"/>
      <c r="OX1858" s="401"/>
      <c r="OY1858" s="401"/>
      <c r="OZ1858" s="401"/>
      <c r="PA1858" s="401"/>
      <c r="PB1858" s="401"/>
      <c r="PC1858" s="401"/>
      <c r="PD1858" s="401"/>
      <c r="PE1858" s="401"/>
      <c r="PF1858" s="401"/>
      <c r="PG1858" s="401"/>
      <c r="PH1858" s="401"/>
      <c r="PI1858" s="401"/>
      <c r="PJ1858" s="401"/>
      <c r="PK1858" s="401"/>
      <c r="PL1858" s="401"/>
      <c r="PM1858" s="401"/>
      <c r="PN1858" s="401"/>
      <c r="PO1858" s="401"/>
      <c r="PP1858" s="401"/>
      <c r="PQ1858" s="401"/>
      <c r="PR1858" s="401"/>
      <c r="PS1858" s="401"/>
      <c r="PT1858" s="401"/>
      <c r="PU1858" s="401"/>
      <c r="PV1858" s="401"/>
      <c r="PW1858" s="401"/>
      <c r="PX1858" s="401"/>
      <c r="PY1858" s="401"/>
      <c r="PZ1858" s="401"/>
      <c r="QA1858" s="401"/>
      <c r="QB1858" s="401"/>
      <c r="QC1858" s="401"/>
      <c r="QD1858" s="401"/>
      <c r="QE1858" s="401"/>
      <c r="QF1858" s="401"/>
      <c r="QG1858" s="401"/>
      <c r="QH1858" s="401"/>
      <c r="QI1858" s="401"/>
      <c r="QJ1858" s="401"/>
      <c r="QK1858" s="401"/>
      <c r="QL1858" s="401"/>
      <c r="QM1858" s="401"/>
      <c r="QN1858" s="401"/>
      <c r="QO1858" s="401"/>
      <c r="QP1858" s="401"/>
      <c r="QQ1858" s="401"/>
      <c r="QR1858" s="401"/>
      <c r="QS1858" s="401"/>
      <c r="QT1858" s="401"/>
      <c r="QU1858" s="401"/>
      <c r="QV1858" s="401"/>
      <c r="QW1858" s="401"/>
      <c r="QX1858" s="401"/>
      <c r="QY1858" s="401"/>
      <c r="QZ1858" s="401"/>
      <c r="RA1858" s="401"/>
      <c r="RB1858" s="401"/>
      <c r="RC1858" s="401"/>
      <c r="RD1858" s="401"/>
      <c r="RE1858" s="401"/>
      <c r="RF1858" s="401"/>
      <c r="RG1858" s="401"/>
      <c r="RH1858" s="401"/>
      <c r="RI1858" s="401"/>
      <c r="RJ1858" s="401"/>
      <c r="RK1858" s="401"/>
      <c r="RL1858" s="401"/>
      <c r="RM1858" s="401"/>
      <c r="RN1858" s="401"/>
      <c r="RO1858" s="401"/>
      <c r="RP1858" s="401"/>
      <c r="RQ1858" s="401"/>
      <c r="RR1858" s="401"/>
      <c r="RS1858" s="401"/>
      <c r="RT1858" s="401"/>
      <c r="RU1858" s="401"/>
      <c r="RV1858" s="401"/>
      <c r="RW1858" s="401"/>
      <c r="RX1858" s="401"/>
      <c r="RY1858" s="401"/>
      <c r="RZ1858" s="401"/>
      <c r="SA1858" s="401"/>
      <c r="SB1858" s="401"/>
      <c r="SC1858" s="401"/>
      <c r="SD1858" s="401"/>
      <c r="SE1858" s="401"/>
      <c r="SF1858" s="401"/>
      <c r="SG1858" s="401"/>
      <c r="SH1858" s="401"/>
      <c r="SI1858" s="401"/>
      <c r="SJ1858" s="401"/>
      <c r="SK1858" s="401"/>
      <c r="SL1858" s="401"/>
      <c r="SM1858" s="401"/>
      <c r="SN1858" s="401"/>
      <c r="SO1858" s="401"/>
      <c r="SP1858" s="401"/>
      <c r="SQ1858" s="401"/>
      <c r="SR1858" s="401"/>
      <c r="SS1858" s="401"/>
      <c r="ST1858" s="401"/>
      <c r="SU1858" s="401"/>
      <c r="SV1858" s="401"/>
      <c r="SW1858" s="401"/>
      <c r="SX1858" s="401"/>
      <c r="SY1858" s="401"/>
      <c r="SZ1858" s="401"/>
      <c r="TA1858" s="401"/>
      <c r="TB1858" s="401"/>
      <c r="TC1858" s="401"/>
      <c r="TD1858" s="401"/>
      <c r="TE1858" s="401"/>
      <c r="TF1858" s="401"/>
      <c r="TG1858" s="401"/>
      <c r="TH1858" s="401"/>
      <c r="TI1858" s="401"/>
      <c r="TJ1858" s="401"/>
      <c r="TK1858" s="401"/>
      <c r="TL1858" s="401"/>
      <c r="TM1858" s="401"/>
      <c r="TN1858" s="401"/>
      <c r="TO1858" s="401"/>
      <c r="TP1858" s="401"/>
      <c r="TQ1858" s="401"/>
      <c r="TR1858" s="401"/>
      <c r="TS1858" s="401"/>
      <c r="TT1858" s="401"/>
      <c r="TU1858" s="401"/>
      <c r="TV1858" s="401"/>
      <c r="TW1858" s="401"/>
      <c r="TX1858" s="401"/>
      <c r="TY1858" s="401"/>
      <c r="TZ1858" s="401"/>
      <c r="UA1858" s="401"/>
      <c r="UB1858" s="401"/>
      <c r="UC1858" s="401"/>
      <c r="UD1858" s="401"/>
      <c r="UE1858" s="401"/>
      <c r="UF1858" s="401"/>
      <c r="UG1858" s="401"/>
      <c r="UH1858" s="401"/>
      <c r="UI1858" s="401"/>
      <c r="UJ1858" s="401"/>
      <c r="UK1858" s="401"/>
      <c r="UL1858" s="401"/>
      <c r="UM1858" s="401"/>
      <c r="UN1858" s="401"/>
      <c r="UO1858" s="401"/>
      <c r="UP1858" s="401"/>
      <c r="UQ1858" s="401"/>
      <c r="UR1858" s="401"/>
      <c r="US1858" s="401"/>
      <c r="UT1858" s="401"/>
      <c r="UU1858" s="401"/>
      <c r="UV1858" s="401"/>
      <c r="UW1858" s="401"/>
      <c r="UX1858" s="401"/>
      <c r="UY1858" s="401"/>
      <c r="UZ1858" s="401"/>
      <c r="VA1858" s="401"/>
      <c r="VB1858" s="401"/>
      <c r="VC1858" s="401"/>
      <c r="VD1858" s="401"/>
      <c r="VE1858" s="401"/>
      <c r="VF1858" s="401"/>
      <c r="VG1858" s="401"/>
      <c r="VH1858" s="401"/>
      <c r="VI1858" s="401"/>
      <c r="VJ1858" s="401"/>
      <c r="VK1858" s="401"/>
      <c r="VL1858" s="401"/>
      <c r="VM1858" s="401"/>
      <c r="VN1858" s="401"/>
      <c r="VO1858" s="401"/>
      <c r="VP1858" s="401"/>
      <c r="VQ1858" s="401"/>
      <c r="VR1858" s="401"/>
      <c r="VS1858" s="401"/>
      <c r="VT1858" s="401"/>
      <c r="VU1858" s="401"/>
      <c r="VV1858" s="401"/>
      <c r="VW1858" s="401"/>
      <c r="VX1858" s="401"/>
      <c r="VY1858" s="401"/>
      <c r="VZ1858" s="401"/>
      <c r="WA1858" s="401"/>
      <c r="WB1858" s="401"/>
      <c r="WC1858" s="401"/>
      <c r="WD1858" s="401"/>
      <c r="WE1858" s="401"/>
      <c r="WF1858" s="401"/>
      <c r="WG1858" s="401"/>
      <c r="WH1858" s="401"/>
      <c r="WI1858" s="401"/>
      <c r="WJ1858" s="401"/>
      <c r="WK1858" s="401"/>
      <c r="WL1858" s="401"/>
      <c r="WM1858" s="401"/>
      <c r="WN1858" s="401"/>
      <c r="WO1858" s="401"/>
      <c r="WP1858" s="401"/>
      <c r="WQ1858" s="401"/>
      <c r="WR1858" s="401"/>
      <c r="WS1858" s="401"/>
      <c r="WT1858" s="401"/>
      <c r="WU1858" s="401"/>
      <c r="WV1858" s="401"/>
      <c r="WW1858" s="401"/>
      <c r="WX1858" s="401"/>
      <c r="WY1858" s="401"/>
      <c r="WZ1858" s="401"/>
      <c r="XA1858" s="401"/>
      <c r="XB1858" s="401"/>
      <c r="XC1858" s="401"/>
      <c r="XD1858" s="401"/>
      <c r="XE1858" s="401"/>
      <c r="XF1858" s="401"/>
      <c r="XG1858" s="401"/>
      <c r="XH1858" s="401"/>
      <c r="XI1858" s="401"/>
      <c r="XJ1858" s="401"/>
      <c r="XK1858" s="401"/>
      <c r="XL1858" s="401"/>
      <c r="XM1858" s="401"/>
      <c r="XN1858" s="401"/>
      <c r="XO1858" s="401"/>
      <c r="XP1858" s="401"/>
      <c r="XQ1858" s="401"/>
      <c r="XR1858" s="401"/>
      <c r="XS1858" s="401"/>
      <c r="XT1858" s="401"/>
      <c r="XU1858" s="401"/>
      <c r="XV1858" s="401"/>
      <c r="XW1858" s="401"/>
      <c r="XX1858" s="401"/>
      <c r="XY1858" s="401"/>
      <c r="XZ1858" s="401"/>
      <c r="YA1858" s="401"/>
      <c r="YB1858" s="401"/>
      <c r="YC1858" s="401"/>
      <c r="YD1858" s="401"/>
      <c r="YE1858" s="401"/>
      <c r="YF1858" s="401"/>
      <c r="YG1858" s="401"/>
      <c r="YH1858" s="401"/>
      <c r="YI1858" s="401"/>
      <c r="YJ1858" s="401"/>
      <c r="YK1858" s="401"/>
      <c r="YL1858" s="401"/>
      <c r="YM1858" s="401"/>
      <c r="YN1858" s="401"/>
      <c r="YO1858" s="401"/>
      <c r="YP1858" s="401"/>
      <c r="YQ1858" s="401"/>
      <c r="YR1858" s="401"/>
      <c r="YS1858" s="401"/>
      <c r="YT1858" s="401"/>
      <c r="YU1858" s="401"/>
      <c r="YV1858" s="401"/>
      <c r="YW1858" s="401"/>
      <c r="YX1858" s="401"/>
      <c r="YY1858" s="401"/>
      <c r="YZ1858" s="401"/>
      <c r="ZA1858" s="401"/>
      <c r="ZB1858" s="401"/>
      <c r="ZC1858" s="401"/>
      <c r="ZD1858" s="401"/>
      <c r="ZE1858" s="401"/>
      <c r="ZF1858" s="401"/>
      <c r="ZG1858" s="401"/>
      <c r="ZH1858" s="401"/>
      <c r="ZI1858" s="401"/>
      <c r="ZJ1858" s="401"/>
      <c r="ZK1858" s="401"/>
      <c r="ZL1858" s="401"/>
      <c r="ZM1858" s="401"/>
      <c r="ZN1858" s="401"/>
      <c r="ZO1858" s="401"/>
      <c r="ZP1858" s="401"/>
      <c r="ZQ1858" s="401"/>
      <c r="ZR1858" s="401"/>
      <c r="ZS1858" s="401"/>
      <c r="ZT1858" s="401"/>
      <c r="ZU1858" s="401"/>
      <c r="ZV1858" s="401"/>
      <c r="ZW1858" s="401"/>
      <c r="ZX1858" s="401"/>
      <c r="ZY1858" s="401"/>
      <c r="ZZ1858" s="401"/>
      <c r="AAA1858" s="401"/>
      <c r="AAB1858" s="401"/>
      <c r="AAC1858" s="401"/>
      <c r="AAD1858" s="401"/>
      <c r="AAE1858" s="401"/>
      <c r="AAF1858" s="401"/>
      <c r="AAG1858" s="401"/>
      <c r="AAH1858" s="401"/>
      <c r="AAI1858" s="401"/>
      <c r="AAJ1858" s="401"/>
      <c r="AAK1858" s="401"/>
      <c r="AAL1858" s="401"/>
      <c r="AAM1858" s="401"/>
      <c r="AAN1858" s="401"/>
      <c r="AAO1858" s="401"/>
      <c r="AAP1858" s="401"/>
      <c r="AAQ1858" s="401"/>
      <c r="AAR1858" s="401"/>
      <c r="AAS1858" s="401"/>
      <c r="AAT1858" s="401"/>
      <c r="AAU1858" s="401"/>
      <c r="AAV1858" s="401"/>
      <c r="AAW1858" s="401"/>
      <c r="AAX1858" s="401"/>
      <c r="AAY1858" s="401"/>
      <c r="AAZ1858" s="401"/>
      <c r="ABA1858" s="401"/>
      <c r="ABB1858" s="401"/>
      <c r="ABC1858" s="401"/>
      <c r="ABD1858" s="401"/>
      <c r="ABE1858" s="401"/>
      <c r="ABF1858" s="401"/>
      <c r="ABG1858" s="401"/>
      <c r="ABH1858" s="401"/>
      <c r="ABI1858" s="401"/>
      <c r="ABJ1858" s="401"/>
      <c r="ABK1858" s="401"/>
      <c r="ABL1858" s="401"/>
      <c r="ABM1858" s="401"/>
      <c r="ABN1858" s="401"/>
      <c r="ABO1858" s="401"/>
      <c r="ABP1858" s="401"/>
      <c r="ABQ1858" s="401"/>
      <c r="ABR1858" s="401"/>
      <c r="ABS1858" s="401"/>
      <c r="ABT1858" s="401"/>
      <c r="ABU1858" s="401"/>
      <c r="ABV1858" s="401"/>
      <c r="ABW1858" s="401"/>
      <c r="ABX1858" s="401"/>
      <c r="ABY1858" s="401"/>
      <c r="ABZ1858" s="401"/>
      <c r="ACA1858" s="401"/>
      <c r="ACB1858" s="401"/>
      <c r="ACC1858" s="401"/>
      <c r="ACD1858" s="401"/>
      <c r="ACE1858" s="401"/>
      <c r="ACF1858" s="401"/>
      <c r="ACG1858" s="401"/>
      <c r="ACH1858" s="401"/>
      <c r="ACI1858" s="401"/>
      <c r="ACJ1858" s="401"/>
      <c r="ACK1858" s="401"/>
      <c r="ACL1858" s="401"/>
      <c r="ACM1858" s="401"/>
      <c r="ACN1858" s="401"/>
      <c r="ACO1858" s="401"/>
      <c r="ACP1858" s="401"/>
      <c r="ACQ1858" s="401"/>
      <c r="ACR1858" s="401"/>
      <c r="ACS1858" s="401"/>
      <c r="ACT1858" s="401"/>
      <c r="ACU1858" s="401"/>
      <c r="ACV1858" s="401"/>
      <c r="ACW1858" s="401"/>
      <c r="ACX1858" s="401"/>
      <c r="ACY1858" s="401"/>
      <c r="ACZ1858" s="401"/>
      <c r="ADA1858" s="401"/>
      <c r="ADB1858" s="401"/>
      <c r="ADC1858" s="401"/>
      <c r="ADD1858" s="401"/>
      <c r="ADE1858" s="401"/>
      <c r="ADF1858" s="401"/>
      <c r="ADG1858" s="401"/>
      <c r="ADH1858" s="401"/>
      <c r="ADI1858" s="401"/>
      <c r="ADJ1858" s="401"/>
      <c r="ADK1858" s="401"/>
      <c r="ADL1858" s="401"/>
      <c r="ADM1858" s="401"/>
      <c r="ADN1858" s="401"/>
      <c r="ADO1858" s="401"/>
      <c r="ADP1858" s="401"/>
      <c r="ADQ1858" s="401"/>
      <c r="ADR1858" s="401"/>
      <c r="ADS1858" s="401"/>
      <c r="ADT1858" s="401"/>
      <c r="ADU1858" s="401"/>
      <c r="ADV1858" s="401"/>
      <c r="ADW1858" s="401"/>
      <c r="ADX1858" s="401"/>
      <c r="ADY1858" s="401"/>
      <c r="ADZ1858" s="401"/>
      <c r="AEA1858" s="401"/>
      <c r="AEB1858" s="401"/>
      <c r="AEC1858" s="401"/>
      <c r="AED1858" s="401"/>
      <c r="AEE1858" s="401"/>
      <c r="AEF1858" s="401"/>
      <c r="AEG1858" s="401"/>
      <c r="AEH1858" s="401"/>
      <c r="AEI1858" s="401"/>
      <c r="AEJ1858" s="401"/>
      <c r="AEK1858" s="401"/>
      <c r="AEL1858" s="401"/>
      <c r="AEM1858" s="401"/>
      <c r="AEN1858" s="401"/>
      <c r="AEO1858" s="401"/>
      <c r="AEP1858" s="401"/>
      <c r="AEQ1858" s="401"/>
      <c r="AER1858" s="401"/>
      <c r="AES1858" s="401"/>
      <c r="AET1858" s="401"/>
      <c r="AEU1858" s="401"/>
      <c r="AEV1858" s="401"/>
      <c r="AEW1858" s="401"/>
      <c r="AEX1858" s="401"/>
      <c r="AEY1858" s="401"/>
      <c r="AEZ1858" s="401"/>
      <c r="AFA1858" s="401"/>
      <c r="AFB1858" s="401"/>
      <c r="AFC1858" s="401"/>
      <c r="AFD1858" s="401"/>
      <c r="AFE1858" s="401"/>
      <c r="AFF1858" s="401"/>
      <c r="AFG1858" s="401"/>
      <c r="AFH1858" s="401"/>
      <c r="AFI1858" s="401"/>
      <c r="AFJ1858" s="401"/>
      <c r="AFK1858" s="401"/>
      <c r="AFL1858" s="401"/>
      <c r="AFM1858" s="401"/>
      <c r="AFN1858" s="401"/>
      <c r="AFO1858" s="401"/>
      <c r="AFP1858" s="401"/>
      <c r="AFQ1858" s="401"/>
      <c r="AFR1858" s="401"/>
      <c r="AFS1858" s="401"/>
      <c r="AFT1858" s="401"/>
      <c r="AFU1858" s="401"/>
      <c r="AFV1858" s="401"/>
      <c r="AFW1858" s="401"/>
      <c r="AFX1858" s="401"/>
      <c r="AFY1858" s="401"/>
      <c r="AFZ1858" s="401"/>
      <c r="AGA1858" s="401"/>
      <c r="AGB1858" s="401"/>
      <c r="AGC1858" s="401"/>
      <c r="AGD1858" s="401"/>
      <c r="AGE1858" s="401"/>
      <c r="AGF1858" s="401"/>
      <c r="AGG1858" s="401"/>
      <c r="AGH1858" s="401"/>
      <c r="AGI1858" s="401"/>
      <c r="AGJ1858" s="401"/>
      <c r="AGK1858" s="401"/>
      <c r="AGL1858" s="401"/>
      <c r="AGM1858" s="401"/>
      <c r="AGN1858" s="401"/>
      <c r="AGO1858" s="401"/>
      <c r="AGP1858" s="401"/>
      <c r="AGQ1858" s="401"/>
      <c r="AGR1858" s="401"/>
      <c r="AGS1858" s="401"/>
      <c r="AGT1858" s="401"/>
      <c r="AGU1858" s="401"/>
      <c r="AGV1858" s="401"/>
      <c r="AGW1858" s="401"/>
      <c r="AGX1858" s="401"/>
      <c r="AGY1858" s="401"/>
      <c r="AGZ1858" s="401"/>
      <c r="AHA1858" s="401"/>
      <c r="AHB1858" s="401"/>
      <c r="AHC1858" s="401"/>
      <c r="AHD1858" s="401"/>
      <c r="AHE1858" s="401"/>
      <c r="AHF1858" s="401"/>
      <c r="AHG1858" s="401"/>
      <c r="AHH1858" s="401"/>
      <c r="AHI1858" s="401"/>
      <c r="AHJ1858" s="401"/>
      <c r="AHK1858" s="401"/>
      <c r="AHL1858" s="401"/>
      <c r="AHM1858" s="401"/>
      <c r="AHN1858" s="401"/>
      <c r="AHO1858" s="401"/>
      <c r="AHP1858" s="401"/>
      <c r="AHQ1858" s="401"/>
      <c r="AHR1858" s="401"/>
      <c r="AHS1858" s="401"/>
      <c r="AHT1858" s="401"/>
      <c r="AHU1858" s="401"/>
      <c r="AHV1858" s="401"/>
      <c r="AHW1858" s="401"/>
      <c r="AHX1858" s="401"/>
      <c r="AHY1858" s="401"/>
      <c r="AHZ1858" s="401"/>
      <c r="AIA1858" s="401"/>
      <c r="AIB1858" s="401"/>
      <c r="AIC1858" s="401"/>
      <c r="AID1858" s="401"/>
      <c r="AIE1858" s="401"/>
      <c r="AIF1858" s="401"/>
      <c r="AIG1858" s="401"/>
      <c r="AIH1858" s="401"/>
      <c r="AII1858" s="401"/>
      <c r="AIJ1858" s="401"/>
      <c r="AIK1858" s="401"/>
      <c r="AIL1858" s="401"/>
      <c r="AIM1858" s="401"/>
      <c r="AIN1858" s="401"/>
      <c r="AIO1858" s="401"/>
      <c r="AIP1858" s="401"/>
      <c r="AIQ1858" s="401"/>
      <c r="AIR1858" s="401"/>
      <c r="AIS1858" s="401"/>
      <c r="AIT1858" s="401"/>
      <c r="AIU1858" s="401"/>
      <c r="AIV1858" s="401"/>
      <c r="AIW1858" s="401"/>
      <c r="AIX1858" s="401"/>
      <c r="AIY1858" s="401"/>
      <c r="AIZ1858" s="401"/>
      <c r="AJA1858" s="401"/>
      <c r="AJB1858" s="401"/>
      <c r="AJC1858" s="401"/>
      <c r="AJD1858" s="401"/>
      <c r="AJE1858" s="401"/>
      <c r="AJF1858" s="401"/>
      <c r="AJG1858" s="401"/>
      <c r="AJH1858" s="401"/>
      <c r="AJI1858" s="401"/>
      <c r="AJJ1858" s="401"/>
      <c r="AJK1858" s="401"/>
      <c r="AJL1858" s="401"/>
      <c r="AJM1858" s="401"/>
      <c r="AJN1858" s="401"/>
      <c r="AJO1858" s="401"/>
      <c r="AJP1858" s="401"/>
      <c r="AJQ1858" s="401"/>
      <c r="AJR1858" s="401"/>
      <c r="AJS1858" s="401"/>
      <c r="AJT1858" s="401"/>
      <c r="AJU1858" s="401"/>
      <c r="AJV1858" s="401"/>
      <c r="AJW1858" s="401"/>
      <c r="AJX1858" s="401"/>
      <c r="AJY1858" s="401"/>
      <c r="AJZ1858" s="401"/>
      <c r="AKA1858" s="401"/>
      <c r="AKB1858" s="401"/>
      <c r="AKC1858" s="401"/>
      <c r="AKD1858" s="401"/>
      <c r="AKE1858" s="401"/>
      <c r="AKF1858" s="401"/>
      <c r="AKG1858" s="401"/>
      <c r="AKH1858" s="401"/>
      <c r="AKI1858" s="401"/>
      <c r="AKJ1858" s="401"/>
      <c r="AKK1858" s="401"/>
      <c r="AKL1858" s="401"/>
      <c r="AKM1858" s="401"/>
      <c r="AKN1858" s="401"/>
      <c r="AKO1858" s="401"/>
      <c r="AKP1858" s="401"/>
      <c r="AKQ1858" s="401"/>
      <c r="AKR1858" s="401"/>
      <c r="AKS1858" s="401"/>
      <c r="AKT1858" s="401"/>
      <c r="AKU1858" s="401"/>
      <c r="AKV1858" s="401"/>
      <c r="AKW1858" s="401"/>
      <c r="AKX1858" s="401"/>
      <c r="AKY1858" s="401"/>
      <c r="AKZ1858" s="401"/>
      <c r="ALA1858" s="401"/>
      <c r="ALB1858" s="401"/>
      <c r="ALC1858" s="401"/>
      <c r="ALD1858" s="401"/>
      <c r="ALE1858" s="401"/>
      <c r="ALF1858" s="401"/>
      <c r="ALG1858" s="401"/>
      <c r="ALH1858" s="401"/>
      <c r="ALI1858" s="401"/>
      <c r="ALJ1858" s="401"/>
      <c r="ALK1858" s="401"/>
      <c r="ALL1858" s="401"/>
      <c r="ALM1858" s="401"/>
      <c r="ALN1858" s="401"/>
      <c r="ALO1858" s="401"/>
      <c r="ALP1858" s="401"/>
      <c r="ALQ1858" s="401"/>
      <c r="ALR1858" s="401"/>
      <c r="ALS1858" s="401"/>
      <c r="ALT1858" s="401"/>
      <c r="ALU1858" s="401"/>
      <c r="ALV1858" s="401"/>
      <c r="ALW1858" s="401"/>
      <c r="ALX1858" s="401"/>
      <c r="ALY1858" s="401"/>
      <c r="ALZ1858" s="401"/>
      <c r="AMA1858" s="401"/>
      <c r="AMB1858" s="401"/>
      <c r="AMC1858" s="401"/>
      <c r="AMD1858" s="401"/>
      <c r="AME1858" s="401"/>
      <c r="AMF1858" s="401"/>
      <c r="AMG1858" s="401"/>
      <c r="AMH1858" s="401"/>
      <c r="AMI1858" s="401"/>
      <c r="AMJ1858" s="401"/>
      <c r="AMK1858" s="401"/>
      <c r="AML1858" s="401"/>
      <c r="AMM1858" s="401"/>
      <c r="AMN1858" s="401"/>
      <c r="AMO1858" s="401"/>
      <c r="AMP1858" s="401"/>
      <c r="AMQ1858" s="401"/>
      <c r="AMR1858" s="401"/>
      <c r="AMS1858" s="401"/>
      <c r="AMT1858" s="401"/>
      <c r="AMU1858" s="401"/>
      <c r="AMV1858" s="401"/>
      <c r="AMW1858" s="401"/>
      <c r="AMX1858" s="401"/>
      <c r="AMY1858" s="401"/>
      <c r="AMZ1858" s="401"/>
      <c r="ANA1858" s="401"/>
      <c r="ANB1858" s="401"/>
      <c r="ANC1858" s="401"/>
      <c r="AND1858" s="401"/>
      <c r="ANE1858" s="401"/>
      <c r="ANF1858" s="401"/>
      <c r="ANG1858" s="401"/>
      <c r="ANH1858" s="401"/>
      <c r="ANI1858" s="401"/>
      <c r="ANJ1858" s="401"/>
      <c r="ANK1858" s="401"/>
      <c r="ANL1858" s="401"/>
      <c r="ANM1858" s="401"/>
      <c r="ANN1858" s="401"/>
      <c r="ANO1858" s="401"/>
      <c r="ANP1858" s="401"/>
      <c r="ANQ1858" s="401"/>
      <c r="ANR1858" s="401"/>
      <c r="ANS1858" s="401"/>
      <c r="ANT1858" s="401"/>
      <c r="ANU1858" s="401"/>
      <c r="ANV1858" s="401"/>
      <c r="ANW1858" s="401"/>
      <c r="ANX1858" s="401"/>
      <c r="ANY1858" s="401"/>
      <c r="ANZ1858" s="401"/>
      <c r="AOA1858" s="401"/>
      <c r="AOB1858" s="401"/>
      <c r="AOC1858" s="401"/>
      <c r="AOD1858" s="401"/>
      <c r="AOE1858" s="401"/>
      <c r="AOF1858" s="401"/>
      <c r="AOG1858" s="401"/>
      <c r="AOH1858" s="401"/>
      <c r="AOI1858" s="401"/>
      <c r="AOJ1858" s="401"/>
      <c r="AOK1858" s="401"/>
      <c r="AOL1858" s="401"/>
      <c r="AOM1858" s="401"/>
      <c r="AON1858" s="401"/>
      <c r="AOO1858" s="401"/>
      <c r="AOP1858" s="401"/>
      <c r="AOQ1858" s="401"/>
      <c r="AOR1858" s="401"/>
      <c r="AOS1858" s="401"/>
      <c r="AOT1858" s="401"/>
      <c r="AOU1858" s="401"/>
      <c r="AOV1858" s="401"/>
      <c r="AOW1858" s="401"/>
      <c r="AOX1858" s="401"/>
      <c r="AOY1858" s="401"/>
      <c r="AOZ1858" s="401"/>
      <c r="APA1858" s="401"/>
      <c r="APB1858" s="401"/>
      <c r="APC1858" s="401"/>
      <c r="APD1858" s="401"/>
      <c r="APE1858" s="401"/>
      <c r="APF1858" s="401"/>
      <c r="APG1858" s="401"/>
      <c r="APH1858" s="401"/>
      <c r="API1858" s="401"/>
      <c r="APJ1858" s="401"/>
      <c r="APK1858" s="401"/>
      <c r="APL1858" s="401"/>
      <c r="APM1858" s="401"/>
      <c r="APN1858" s="401"/>
      <c r="APO1858" s="401"/>
      <c r="APP1858" s="401"/>
      <c r="APQ1858" s="401"/>
      <c r="APR1858" s="401"/>
      <c r="APS1858" s="401"/>
      <c r="APT1858" s="401"/>
      <c r="APU1858" s="401"/>
      <c r="APV1858" s="401"/>
      <c r="APW1858" s="401"/>
      <c r="APX1858" s="401"/>
      <c r="APY1858" s="401"/>
      <c r="APZ1858" s="401"/>
      <c r="AQA1858" s="401"/>
      <c r="AQB1858" s="401"/>
      <c r="AQC1858" s="401"/>
      <c r="AQD1858" s="401"/>
      <c r="AQE1858" s="401"/>
      <c r="AQF1858" s="401"/>
      <c r="AQG1858" s="401"/>
      <c r="AQH1858" s="401"/>
      <c r="AQI1858" s="401"/>
      <c r="AQJ1858" s="401"/>
      <c r="AQK1858" s="401"/>
      <c r="AQL1858" s="401"/>
      <c r="AQM1858" s="401"/>
      <c r="AQN1858" s="401"/>
      <c r="AQO1858" s="401"/>
      <c r="AQP1858" s="401"/>
      <c r="AQQ1858" s="401"/>
      <c r="AQR1858" s="401"/>
      <c r="AQS1858" s="401"/>
      <c r="AQT1858" s="401"/>
      <c r="AQU1858" s="401"/>
      <c r="AQV1858" s="401"/>
      <c r="AQW1858" s="401"/>
      <c r="AQX1858" s="401"/>
      <c r="AQY1858" s="401"/>
      <c r="AQZ1858" s="401"/>
      <c r="ARA1858" s="401"/>
      <c r="ARB1858" s="401"/>
      <c r="ARC1858" s="401"/>
      <c r="ARD1858" s="401"/>
      <c r="ARE1858" s="401"/>
      <c r="ARF1858" s="401"/>
      <c r="ARG1858" s="401"/>
      <c r="ARH1858" s="401"/>
      <c r="ARI1858" s="401"/>
      <c r="ARJ1858" s="401"/>
      <c r="ARK1858" s="401"/>
      <c r="ARL1858" s="401"/>
      <c r="ARM1858" s="401"/>
      <c r="ARN1858" s="401"/>
      <c r="ARO1858" s="401"/>
      <c r="ARP1858" s="401"/>
      <c r="ARQ1858" s="401"/>
      <c r="ARR1858" s="401"/>
      <c r="ARS1858" s="401"/>
      <c r="ART1858" s="401"/>
      <c r="ARU1858" s="401"/>
      <c r="ARV1858" s="401"/>
      <c r="ARW1858" s="401"/>
      <c r="ARX1858" s="401"/>
      <c r="ARY1858" s="401"/>
      <c r="ARZ1858" s="401"/>
      <c r="ASA1858" s="401"/>
      <c r="ASB1858" s="401"/>
      <c r="ASC1858" s="401"/>
      <c r="ASD1858" s="401"/>
      <c r="ASE1858" s="401"/>
      <c r="ASF1858" s="401"/>
      <c r="ASG1858" s="401"/>
      <c r="ASH1858" s="401"/>
      <c r="ASI1858" s="401"/>
      <c r="ASJ1858" s="401"/>
      <c r="ASK1858" s="401"/>
      <c r="ASL1858" s="401"/>
      <c r="ASM1858" s="401"/>
      <c r="ASN1858" s="401"/>
      <c r="ASO1858" s="401"/>
      <c r="ASP1858" s="401"/>
      <c r="ASQ1858" s="401"/>
      <c r="ASR1858" s="401"/>
      <c r="ASS1858" s="401"/>
      <c r="AST1858" s="401"/>
      <c r="ASU1858" s="401"/>
      <c r="ASV1858" s="401"/>
      <c r="ASW1858" s="401"/>
      <c r="ASX1858" s="401"/>
      <c r="ASY1858" s="401"/>
      <c r="ASZ1858" s="401"/>
      <c r="ATA1858" s="401"/>
      <c r="ATB1858" s="401"/>
      <c r="ATC1858" s="401"/>
      <c r="ATD1858" s="401"/>
      <c r="ATE1858" s="401"/>
      <c r="ATF1858" s="401"/>
      <c r="ATG1858" s="401"/>
      <c r="ATH1858" s="401"/>
      <c r="ATI1858" s="401"/>
      <c r="ATJ1858" s="401"/>
      <c r="ATK1858" s="401"/>
      <c r="ATL1858" s="401"/>
      <c r="ATM1858" s="401"/>
      <c r="ATN1858" s="401"/>
      <c r="ATO1858" s="401"/>
      <c r="ATP1858" s="401"/>
      <c r="ATQ1858" s="401"/>
      <c r="ATR1858" s="401"/>
      <c r="ATS1858" s="401"/>
      <c r="ATT1858" s="401"/>
      <c r="ATU1858" s="401"/>
      <c r="ATV1858" s="401"/>
      <c r="ATW1858" s="401"/>
      <c r="ATX1858" s="401"/>
      <c r="ATY1858" s="401"/>
      <c r="ATZ1858" s="401"/>
      <c r="AUA1858" s="401"/>
      <c r="AUB1858" s="401"/>
      <c r="AUC1858" s="401"/>
      <c r="AUD1858" s="401"/>
      <c r="AUE1858" s="401"/>
      <c r="AUF1858" s="401"/>
      <c r="AUG1858" s="401"/>
      <c r="AUH1858" s="401"/>
      <c r="AUI1858" s="401"/>
      <c r="AUJ1858" s="401"/>
      <c r="AUK1858" s="401"/>
      <c r="AUL1858" s="401"/>
      <c r="AUM1858" s="401"/>
      <c r="AUN1858" s="401"/>
      <c r="AUO1858" s="401"/>
      <c r="AUP1858" s="401"/>
      <c r="AUQ1858" s="401"/>
      <c r="AUR1858" s="401"/>
      <c r="AUS1858" s="401"/>
      <c r="AUT1858" s="401"/>
      <c r="AUU1858" s="401"/>
      <c r="AUV1858" s="401"/>
      <c r="AUW1858" s="401"/>
      <c r="AUX1858" s="401"/>
      <c r="AUY1858" s="401"/>
      <c r="AUZ1858" s="401"/>
      <c r="AVA1858" s="401"/>
      <c r="AVB1858" s="401"/>
      <c r="AVC1858" s="401"/>
      <c r="AVD1858" s="401"/>
      <c r="AVE1858" s="401"/>
      <c r="AVF1858" s="401"/>
      <c r="AVG1858" s="401"/>
      <c r="AVH1858" s="401"/>
      <c r="AVI1858" s="401"/>
      <c r="AVJ1858" s="401"/>
      <c r="AVK1858" s="401"/>
      <c r="AVL1858" s="401"/>
      <c r="AVM1858" s="401"/>
      <c r="AVN1858" s="401"/>
      <c r="AVO1858" s="401"/>
      <c r="AVP1858" s="401"/>
      <c r="AVQ1858" s="401"/>
      <c r="AVR1858" s="401"/>
      <c r="AVS1858" s="401"/>
      <c r="AVT1858" s="401"/>
      <c r="AVU1858" s="401"/>
      <c r="AVV1858" s="401"/>
      <c r="AVW1858" s="401"/>
      <c r="AVX1858" s="401"/>
      <c r="AVY1858" s="401"/>
      <c r="AVZ1858" s="401"/>
      <c r="AWA1858" s="401"/>
      <c r="AWB1858" s="401"/>
      <c r="AWC1858" s="401"/>
      <c r="AWD1858" s="401"/>
      <c r="AWE1858" s="401"/>
      <c r="AWF1858" s="401"/>
      <c r="AWG1858" s="401"/>
      <c r="AWH1858" s="401"/>
      <c r="AWI1858" s="401"/>
      <c r="AWJ1858" s="401"/>
      <c r="AWK1858" s="401"/>
      <c r="AWL1858" s="401"/>
      <c r="AWM1858" s="401"/>
      <c r="AWN1858" s="401"/>
      <c r="AWO1858" s="401"/>
      <c r="AWP1858" s="401"/>
      <c r="AWQ1858" s="401"/>
      <c r="AWR1858" s="401"/>
      <c r="AWS1858" s="401"/>
      <c r="AWT1858" s="401"/>
      <c r="AWU1858" s="401"/>
      <c r="AWV1858" s="401"/>
      <c r="AWW1858" s="401"/>
      <c r="AWX1858" s="401"/>
      <c r="AWY1858" s="401"/>
      <c r="AWZ1858" s="401"/>
      <c r="AXA1858" s="401"/>
      <c r="AXB1858" s="401"/>
      <c r="AXC1858" s="401"/>
      <c r="AXD1858" s="401"/>
      <c r="AXE1858" s="401"/>
      <c r="AXF1858" s="401"/>
      <c r="AXG1858" s="401"/>
      <c r="AXH1858" s="401"/>
      <c r="AXI1858" s="401"/>
      <c r="AXJ1858" s="401"/>
      <c r="AXK1858" s="401"/>
      <c r="AXL1858" s="401"/>
      <c r="AXM1858" s="401"/>
      <c r="AXN1858" s="401"/>
      <c r="AXO1858" s="401"/>
      <c r="AXP1858" s="401"/>
      <c r="AXQ1858" s="401"/>
      <c r="AXR1858" s="401"/>
      <c r="AXS1858" s="401"/>
      <c r="AXT1858" s="401"/>
      <c r="AXU1858" s="401"/>
      <c r="AXV1858" s="401"/>
      <c r="AXW1858" s="401"/>
      <c r="AXX1858" s="401"/>
      <c r="AXY1858" s="401"/>
      <c r="AXZ1858" s="401"/>
      <c r="AYA1858" s="401"/>
      <c r="AYB1858" s="401"/>
      <c r="AYC1858" s="401"/>
      <c r="AYD1858" s="401"/>
      <c r="AYE1858" s="401"/>
      <c r="AYF1858" s="401"/>
      <c r="AYG1858" s="401"/>
      <c r="AYH1858" s="401"/>
      <c r="AYI1858" s="401"/>
      <c r="AYJ1858" s="401"/>
      <c r="AYK1858" s="401"/>
      <c r="AYL1858" s="401"/>
      <c r="AYM1858" s="401"/>
      <c r="AYN1858" s="401"/>
      <c r="AYO1858" s="401"/>
      <c r="AYP1858" s="401"/>
      <c r="AYQ1858" s="401"/>
      <c r="AYR1858" s="401"/>
      <c r="AYS1858" s="401"/>
      <c r="AYT1858" s="401"/>
      <c r="AYU1858" s="401"/>
      <c r="AYV1858" s="401"/>
      <c r="AYW1858" s="401"/>
      <c r="AYX1858" s="401"/>
      <c r="AYY1858" s="401"/>
      <c r="AYZ1858" s="401"/>
      <c r="AZA1858" s="401"/>
      <c r="AZB1858" s="401"/>
      <c r="AZC1858" s="401"/>
      <c r="AZD1858" s="401"/>
      <c r="AZE1858" s="401"/>
      <c r="AZF1858" s="401"/>
      <c r="AZG1858" s="401"/>
      <c r="AZH1858" s="401"/>
      <c r="AZI1858" s="401"/>
      <c r="AZJ1858" s="401"/>
      <c r="AZK1858" s="401"/>
      <c r="AZL1858" s="401"/>
      <c r="AZM1858" s="401"/>
      <c r="AZN1858" s="401"/>
      <c r="AZO1858" s="401"/>
      <c r="AZP1858" s="401"/>
      <c r="AZQ1858" s="401"/>
      <c r="AZR1858" s="401"/>
      <c r="AZS1858" s="401"/>
      <c r="AZT1858" s="401"/>
      <c r="AZU1858" s="401"/>
      <c r="AZV1858" s="401"/>
      <c r="AZW1858" s="401"/>
      <c r="AZX1858" s="401"/>
      <c r="AZY1858" s="401"/>
      <c r="AZZ1858" s="401"/>
      <c r="BAA1858" s="401"/>
      <c r="BAB1858" s="401"/>
      <c r="BAC1858" s="401"/>
      <c r="BAD1858" s="401"/>
      <c r="BAE1858" s="401"/>
      <c r="BAF1858" s="401"/>
      <c r="BAG1858" s="401"/>
      <c r="BAH1858" s="401"/>
      <c r="BAI1858" s="401"/>
      <c r="BAJ1858" s="401"/>
      <c r="BAK1858" s="401"/>
      <c r="BAL1858" s="401"/>
      <c r="BAM1858" s="401"/>
      <c r="BAN1858" s="401"/>
      <c r="BAO1858" s="401"/>
      <c r="BAP1858" s="401"/>
      <c r="BAQ1858" s="401"/>
      <c r="BAR1858" s="401"/>
      <c r="BAS1858" s="401"/>
      <c r="BAT1858" s="401"/>
      <c r="BAU1858" s="401"/>
      <c r="BAV1858" s="401"/>
      <c r="BAW1858" s="401"/>
      <c r="BAX1858" s="401"/>
      <c r="BAY1858" s="401"/>
      <c r="BAZ1858" s="401"/>
      <c r="BBA1858" s="401"/>
      <c r="BBB1858" s="401"/>
      <c r="BBC1858" s="401"/>
      <c r="BBD1858" s="401"/>
      <c r="BBE1858" s="401"/>
      <c r="BBF1858" s="401"/>
      <c r="BBG1858" s="401"/>
      <c r="BBH1858" s="401"/>
      <c r="BBI1858" s="401"/>
      <c r="BBJ1858" s="401"/>
      <c r="BBK1858" s="401"/>
      <c r="BBL1858" s="401"/>
      <c r="BBM1858" s="401"/>
      <c r="BBN1858" s="401"/>
      <c r="BBO1858" s="401"/>
      <c r="BBP1858" s="401"/>
      <c r="BBQ1858" s="401"/>
      <c r="BBR1858" s="401"/>
      <c r="BBS1858" s="401"/>
      <c r="BBT1858" s="401"/>
      <c r="BBU1858" s="401"/>
      <c r="BBV1858" s="401"/>
      <c r="BBW1858" s="401"/>
      <c r="BBX1858" s="401"/>
      <c r="BBY1858" s="401"/>
      <c r="BBZ1858" s="401"/>
      <c r="BCA1858" s="401"/>
      <c r="BCB1858" s="401"/>
      <c r="BCC1858" s="401"/>
      <c r="BCD1858" s="401"/>
      <c r="BCE1858" s="401"/>
      <c r="BCF1858" s="401"/>
      <c r="BCG1858" s="401"/>
      <c r="BCH1858" s="401"/>
      <c r="BCI1858" s="401"/>
      <c r="BCJ1858" s="401"/>
      <c r="BCK1858" s="401"/>
      <c r="BCL1858" s="401"/>
      <c r="BCM1858" s="401"/>
      <c r="BCN1858" s="401"/>
      <c r="BCO1858" s="401"/>
      <c r="BCP1858" s="401"/>
      <c r="BCQ1858" s="401"/>
      <c r="BCR1858" s="401"/>
      <c r="BCS1858" s="401"/>
      <c r="BCT1858" s="401"/>
      <c r="BCU1858" s="401"/>
      <c r="BCV1858" s="401"/>
      <c r="BCW1858" s="401"/>
      <c r="BCX1858" s="401"/>
      <c r="BCY1858" s="401"/>
      <c r="BCZ1858" s="401"/>
      <c r="BDA1858" s="401"/>
      <c r="BDB1858" s="401"/>
      <c r="BDC1858" s="401"/>
      <c r="BDD1858" s="401"/>
      <c r="BDE1858" s="401"/>
      <c r="BDF1858" s="401"/>
      <c r="BDG1858" s="401"/>
      <c r="BDH1858" s="401"/>
      <c r="BDI1858" s="401"/>
      <c r="BDJ1858" s="401"/>
      <c r="BDK1858" s="401"/>
      <c r="BDL1858" s="401"/>
      <c r="BDM1858" s="401"/>
      <c r="BDN1858" s="401"/>
      <c r="BDO1858" s="401"/>
      <c r="BDP1858" s="401"/>
      <c r="BDQ1858" s="401"/>
      <c r="BDR1858" s="401"/>
      <c r="BDS1858" s="401"/>
      <c r="BDT1858" s="401"/>
      <c r="BDU1858" s="401"/>
      <c r="BDV1858" s="401"/>
      <c r="BDW1858" s="401"/>
      <c r="BDX1858" s="401"/>
      <c r="BDY1858" s="401"/>
      <c r="BDZ1858" s="401"/>
      <c r="BEA1858" s="401"/>
      <c r="BEB1858" s="401"/>
      <c r="BEC1858" s="401"/>
      <c r="BED1858" s="401"/>
      <c r="BEE1858" s="401"/>
      <c r="BEF1858" s="401"/>
      <c r="BEG1858" s="401"/>
      <c r="BEH1858" s="401"/>
      <c r="BEI1858" s="401"/>
      <c r="BEJ1858" s="401"/>
      <c r="BEK1858" s="401"/>
      <c r="BEL1858" s="401"/>
      <c r="BEM1858" s="401"/>
      <c r="BEN1858" s="401"/>
      <c r="BEO1858" s="401"/>
      <c r="BEP1858" s="401"/>
      <c r="BEQ1858" s="401"/>
      <c r="BER1858" s="401"/>
      <c r="BES1858" s="401"/>
      <c r="BET1858" s="401"/>
      <c r="BEU1858" s="401"/>
      <c r="BEV1858" s="401"/>
      <c r="BEW1858" s="401"/>
      <c r="BEX1858" s="401"/>
      <c r="BEY1858" s="401"/>
      <c r="BEZ1858" s="401"/>
      <c r="BFA1858" s="401"/>
      <c r="BFB1858" s="401"/>
      <c r="BFC1858" s="401"/>
      <c r="BFD1858" s="401"/>
      <c r="BFE1858" s="401"/>
      <c r="BFF1858" s="401"/>
      <c r="BFG1858" s="401"/>
      <c r="BFH1858" s="401"/>
      <c r="BFI1858" s="401"/>
      <c r="BFJ1858" s="401"/>
      <c r="BFK1858" s="401"/>
      <c r="BFL1858" s="401"/>
      <c r="BFM1858" s="401"/>
      <c r="BFN1858" s="401"/>
      <c r="BFO1858" s="401"/>
      <c r="BFP1858" s="401"/>
      <c r="BFQ1858" s="401"/>
      <c r="BFR1858" s="401"/>
      <c r="BFS1858" s="401"/>
      <c r="BFT1858" s="401"/>
      <c r="BFU1858" s="401"/>
      <c r="BFV1858" s="401"/>
      <c r="BFW1858" s="401"/>
      <c r="BFX1858" s="401"/>
      <c r="BFY1858" s="401"/>
      <c r="BFZ1858" s="401"/>
      <c r="BGA1858" s="401"/>
      <c r="BGB1858" s="401"/>
      <c r="BGC1858" s="401"/>
      <c r="BGD1858" s="401"/>
      <c r="BGE1858" s="401"/>
      <c r="BGF1858" s="401"/>
      <c r="BGG1858" s="401"/>
      <c r="BGH1858" s="401"/>
      <c r="BGI1858" s="401"/>
      <c r="BGJ1858" s="401"/>
      <c r="BGK1858" s="401"/>
      <c r="BGL1858" s="401"/>
      <c r="BGM1858" s="401"/>
      <c r="BGN1858" s="401"/>
      <c r="BGO1858" s="401"/>
      <c r="BGP1858" s="401"/>
      <c r="BGQ1858" s="401"/>
      <c r="BGR1858" s="401"/>
      <c r="BGS1858" s="401"/>
      <c r="BGT1858" s="401"/>
      <c r="BGU1858" s="401"/>
      <c r="BGV1858" s="401"/>
      <c r="BGW1858" s="401"/>
      <c r="BGX1858" s="401"/>
      <c r="BGY1858" s="401"/>
      <c r="BGZ1858" s="401"/>
      <c r="BHA1858" s="401"/>
      <c r="BHB1858" s="401"/>
      <c r="BHC1858" s="401"/>
      <c r="BHD1858" s="401"/>
      <c r="BHE1858" s="401"/>
      <c r="BHF1858" s="401"/>
      <c r="BHG1858" s="401"/>
      <c r="BHH1858" s="401"/>
      <c r="BHI1858" s="401"/>
      <c r="BHJ1858" s="401"/>
      <c r="BHK1858" s="401"/>
      <c r="BHL1858" s="401"/>
      <c r="BHM1858" s="401"/>
      <c r="BHN1858" s="401"/>
      <c r="BHO1858" s="401"/>
      <c r="BHP1858" s="401"/>
      <c r="BHQ1858" s="401"/>
      <c r="BHR1858" s="401"/>
      <c r="BHS1858" s="401"/>
      <c r="BHT1858" s="401"/>
      <c r="BHU1858" s="401"/>
      <c r="BHV1858" s="401"/>
      <c r="BHW1858" s="401"/>
      <c r="BHX1858" s="401"/>
      <c r="BHY1858" s="401"/>
      <c r="BHZ1858" s="401"/>
      <c r="BIA1858" s="401"/>
      <c r="BIB1858" s="401"/>
      <c r="BIC1858" s="401"/>
      <c r="BID1858" s="401"/>
      <c r="BIE1858" s="401"/>
      <c r="BIF1858" s="401"/>
      <c r="BIG1858" s="401"/>
      <c r="BIH1858" s="401"/>
      <c r="BII1858" s="401"/>
      <c r="BIJ1858" s="401"/>
      <c r="BIK1858" s="401"/>
      <c r="BIL1858" s="401"/>
      <c r="BIM1858" s="401"/>
      <c r="BIN1858" s="401"/>
      <c r="BIO1858" s="401"/>
      <c r="BIP1858" s="401"/>
      <c r="BIQ1858" s="401"/>
      <c r="BIR1858" s="401"/>
      <c r="BIS1858" s="401"/>
      <c r="BIT1858" s="401"/>
      <c r="BIU1858" s="401"/>
      <c r="BIV1858" s="401"/>
      <c r="BIW1858" s="401"/>
      <c r="BIX1858" s="401"/>
      <c r="BIY1858" s="401"/>
      <c r="BIZ1858" s="401"/>
      <c r="BJA1858" s="401"/>
      <c r="BJB1858" s="401"/>
      <c r="BJC1858" s="401"/>
      <c r="BJD1858" s="401"/>
      <c r="BJE1858" s="401"/>
      <c r="BJF1858" s="401"/>
      <c r="BJG1858" s="401"/>
      <c r="BJH1858" s="401"/>
      <c r="BJI1858" s="401"/>
      <c r="BJJ1858" s="401"/>
      <c r="BJK1858" s="401"/>
      <c r="BJL1858" s="401"/>
      <c r="BJM1858" s="401"/>
      <c r="BJN1858" s="401"/>
      <c r="BJO1858" s="401"/>
      <c r="BJP1858" s="401"/>
      <c r="BJQ1858" s="401"/>
      <c r="BJR1858" s="401"/>
      <c r="BJS1858" s="401"/>
      <c r="BJT1858" s="401"/>
      <c r="BJU1858" s="401"/>
      <c r="BJV1858" s="401"/>
      <c r="BJW1858" s="401"/>
      <c r="BJX1858" s="401"/>
      <c r="BJY1858" s="401"/>
      <c r="BJZ1858" s="401"/>
      <c r="BKA1858" s="401"/>
      <c r="BKB1858" s="401"/>
      <c r="BKC1858" s="401"/>
      <c r="BKD1858" s="401"/>
      <c r="BKE1858" s="401"/>
      <c r="BKF1858" s="401"/>
      <c r="BKG1858" s="401"/>
      <c r="BKH1858" s="401"/>
      <c r="BKI1858" s="401"/>
      <c r="BKJ1858" s="401"/>
      <c r="BKK1858" s="401"/>
      <c r="BKL1858" s="401"/>
      <c r="BKM1858" s="401"/>
      <c r="BKN1858" s="401"/>
      <c r="BKO1858" s="401"/>
      <c r="BKP1858" s="401"/>
      <c r="BKQ1858" s="401"/>
      <c r="BKR1858" s="401"/>
      <c r="BKS1858" s="401"/>
      <c r="BKT1858" s="401"/>
      <c r="BKU1858" s="401"/>
      <c r="BKV1858" s="401"/>
      <c r="BKW1858" s="401"/>
      <c r="BKX1858" s="401"/>
      <c r="BKY1858" s="401"/>
      <c r="BKZ1858" s="401"/>
      <c r="BLA1858" s="401"/>
      <c r="BLB1858" s="401"/>
      <c r="BLC1858" s="401"/>
      <c r="BLD1858" s="401"/>
      <c r="BLE1858" s="401"/>
      <c r="BLF1858" s="401"/>
      <c r="BLG1858" s="401"/>
      <c r="BLH1858" s="401"/>
      <c r="BLI1858" s="401"/>
      <c r="BLJ1858" s="401"/>
      <c r="BLK1858" s="401"/>
      <c r="BLL1858" s="401"/>
      <c r="BLM1858" s="401"/>
      <c r="BLN1858" s="401"/>
      <c r="BLO1858" s="401"/>
      <c r="BLP1858" s="401"/>
      <c r="BLQ1858" s="401"/>
      <c r="BLR1858" s="401"/>
      <c r="BLS1858" s="401"/>
      <c r="BLT1858" s="401"/>
      <c r="BLU1858" s="401"/>
      <c r="BLV1858" s="401"/>
      <c r="BLW1858" s="401"/>
      <c r="BLX1858" s="401"/>
      <c r="BLY1858" s="401"/>
      <c r="BLZ1858" s="401"/>
      <c r="BMA1858" s="401"/>
      <c r="BMB1858" s="401"/>
      <c r="BMC1858" s="401"/>
      <c r="BMD1858" s="401"/>
      <c r="BME1858" s="401"/>
      <c r="BMF1858" s="401"/>
      <c r="BMG1858" s="401"/>
      <c r="BMH1858" s="401"/>
      <c r="BMI1858" s="401"/>
      <c r="BMJ1858" s="401"/>
      <c r="BMK1858" s="401"/>
      <c r="BML1858" s="401"/>
      <c r="BMM1858" s="401"/>
      <c r="BMN1858" s="401"/>
      <c r="BMO1858" s="401"/>
      <c r="BMP1858" s="401"/>
      <c r="BMQ1858" s="401"/>
      <c r="BMR1858" s="401"/>
      <c r="BMS1858" s="401"/>
      <c r="BMT1858" s="401"/>
      <c r="BMU1858" s="401"/>
      <c r="BMV1858" s="401"/>
      <c r="BMW1858" s="401"/>
      <c r="BMX1858" s="401"/>
      <c r="BMY1858" s="401"/>
      <c r="BMZ1858" s="401"/>
      <c r="BNA1858" s="401"/>
      <c r="BNB1858" s="401"/>
      <c r="BNC1858" s="401"/>
      <c r="BND1858" s="401"/>
      <c r="BNE1858" s="401"/>
      <c r="BNF1858" s="401"/>
      <c r="BNG1858" s="401"/>
      <c r="BNH1858" s="401"/>
      <c r="BNI1858" s="401"/>
      <c r="BNJ1858" s="401"/>
      <c r="BNK1858" s="401"/>
      <c r="BNL1858" s="401"/>
      <c r="BNM1858" s="401"/>
      <c r="BNN1858" s="401"/>
      <c r="BNO1858" s="401"/>
      <c r="BNP1858" s="401"/>
      <c r="BNQ1858" s="401"/>
      <c r="BNR1858" s="401"/>
      <c r="BNS1858" s="401"/>
      <c r="BNT1858" s="401"/>
      <c r="BNU1858" s="401"/>
      <c r="BNV1858" s="401"/>
      <c r="BNW1858" s="401"/>
      <c r="BNX1858" s="401"/>
      <c r="BNY1858" s="401"/>
      <c r="BNZ1858" s="401"/>
      <c r="BOA1858" s="401"/>
      <c r="BOB1858" s="401"/>
      <c r="BOC1858" s="401"/>
      <c r="BOD1858" s="401"/>
      <c r="BOE1858" s="401"/>
      <c r="BOF1858" s="401"/>
      <c r="BOG1858" s="401"/>
      <c r="BOH1858" s="401"/>
      <c r="BOI1858" s="401"/>
      <c r="BOJ1858" s="401"/>
      <c r="BOK1858" s="401"/>
      <c r="BOL1858" s="401"/>
      <c r="BOM1858" s="401"/>
      <c r="BON1858" s="401"/>
      <c r="BOO1858" s="401"/>
      <c r="BOP1858" s="401"/>
      <c r="BOQ1858" s="401"/>
      <c r="BOR1858" s="401"/>
      <c r="BOS1858" s="401"/>
      <c r="BOT1858" s="401"/>
      <c r="BOU1858" s="401"/>
      <c r="BOV1858" s="401"/>
      <c r="BOW1858" s="401"/>
      <c r="BOX1858" s="401"/>
      <c r="BOY1858" s="401"/>
      <c r="BOZ1858" s="401"/>
      <c r="BPA1858" s="401"/>
      <c r="BPB1858" s="401"/>
      <c r="BPC1858" s="401"/>
      <c r="BPD1858" s="401"/>
      <c r="BPE1858" s="401"/>
      <c r="BPF1858" s="401"/>
      <c r="BPG1858" s="401"/>
      <c r="BPH1858" s="401"/>
      <c r="BPI1858" s="401"/>
      <c r="BPJ1858" s="401"/>
      <c r="BPK1858" s="401"/>
      <c r="BPL1858" s="401"/>
      <c r="BPM1858" s="401"/>
      <c r="BPN1858" s="401"/>
      <c r="BPO1858" s="401"/>
      <c r="BPP1858" s="401"/>
      <c r="BPQ1858" s="401"/>
      <c r="BPR1858" s="401"/>
      <c r="BPS1858" s="401"/>
      <c r="BPT1858" s="401"/>
      <c r="BPU1858" s="401"/>
      <c r="BPV1858" s="401"/>
      <c r="BPW1858" s="401"/>
      <c r="BPX1858" s="401"/>
      <c r="BPY1858" s="401"/>
      <c r="BPZ1858" s="401"/>
      <c r="BQA1858" s="401"/>
      <c r="BQB1858" s="401"/>
      <c r="BQC1858" s="401"/>
      <c r="BQD1858" s="401"/>
      <c r="BQE1858" s="401"/>
      <c r="BQF1858" s="401"/>
      <c r="BQG1858" s="401"/>
      <c r="BQH1858" s="401"/>
      <c r="BQI1858" s="401"/>
      <c r="BQJ1858" s="401"/>
      <c r="BQK1858" s="401"/>
      <c r="BQL1858" s="401"/>
      <c r="BQM1858" s="401"/>
      <c r="BQN1858" s="401"/>
      <c r="BQO1858" s="401"/>
      <c r="BQP1858" s="401"/>
      <c r="BQQ1858" s="401"/>
      <c r="BQR1858" s="401"/>
      <c r="BQS1858" s="401"/>
      <c r="BQT1858" s="401"/>
      <c r="BQU1858" s="401"/>
      <c r="BQV1858" s="401"/>
      <c r="BQW1858" s="401"/>
      <c r="BQX1858" s="401"/>
      <c r="BQY1858" s="401"/>
      <c r="BQZ1858" s="401"/>
      <c r="BRA1858" s="401"/>
      <c r="BRB1858" s="401"/>
      <c r="BRC1858" s="401"/>
      <c r="BRD1858" s="401"/>
      <c r="BRE1858" s="401"/>
      <c r="BRF1858" s="401"/>
      <c r="BRG1858" s="401"/>
      <c r="BRH1858" s="401"/>
      <c r="BRI1858" s="401"/>
      <c r="BRJ1858" s="401"/>
      <c r="BRK1858" s="401"/>
      <c r="BRL1858" s="401"/>
      <c r="BRM1858" s="401"/>
      <c r="BRN1858" s="401"/>
      <c r="BRO1858" s="401"/>
      <c r="BRP1858" s="401"/>
      <c r="BRQ1858" s="401"/>
      <c r="BRR1858" s="401"/>
      <c r="BRS1858" s="401"/>
      <c r="BRT1858" s="401"/>
      <c r="BRU1858" s="401"/>
      <c r="BRV1858" s="401"/>
      <c r="BRW1858" s="401"/>
      <c r="BRX1858" s="401"/>
      <c r="BRY1858" s="401"/>
      <c r="BRZ1858" s="401"/>
      <c r="BSA1858" s="401"/>
      <c r="BSB1858" s="401"/>
      <c r="BSC1858" s="401"/>
      <c r="BSD1858" s="401"/>
      <c r="BSE1858" s="401"/>
      <c r="BSF1858" s="401"/>
      <c r="BSG1858" s="401"/>
      <c r="BSH1858" s="401"/>
      <c r="BSI1858" s="401"/>
      <c r="BSJ1858" s="401"/>
      <c r="BSK1858" s="401"/>
      <c r="BSL1858" s="401"/>
      <c r="BSM1858" s="401"/>
      <c r="BSN1858" s="401"/>
      <c r="BSO1858" s="401"/>
      <c r="BSP1858" s="401"/>
      <c r="BSQ1858" s="401"/>
      <c r="BSR1858" s="401"/>
      <c r="BSS1858" s="401"/>
      <c r="BST1858" s="401"/>
      <c r="BSU1858" s="401"/>
      <c r="BSV1858" s="401"/>
      <c r="BSW1858" s="401"/>
      <c r="BSX1858" s="401"/>
      <c r="BSY1858" s="401"/>
      <c r="BSZ1858" s="401"/>
      <c r="BTA1858" s="401"/>
      <c r="BTB1858" s="401"/>
      <c r="BTC1858" s="401"/>
      <c r="BTD1858" s="401"/>
      <c r="BTE1858" s="401"/>
      <c r="BTF1858" s="401"/>
      <c r="BTG1858" s="401"/>
      <c r="BTH1858" s="401"/>
      <c r="BTI1858" s="401"/>
      <c r="BTJ1858" s="401"/>
      <c r="BTK1858" s="401"/>
      <c r="BTL1858" s="401"/>
      <c r="BTM1858" s="401"/>
      <c r="BTN1858" s="401"/>
      <c r="BTO1858" s="401"/>
      <c r="BTP1858" s="401"/>
      <c r="BTQ1858" s="401"/>
      <c r="BTR1858" s="401"/>
      <c r="BTS1858" s="401"/>
      <c r="BTT1858" s="401"/>
      <c r="BTU1858" s="401"/>
      <c r="BTV1858" s="401"/>
      <c r="BTW1858" s="401"/>
      <c r="BTX1858" s="401"/>
      <c r="BTY1858" s="401"/>
      <c r="BTZ1858" s="401"/>
      <c r="BUA1858" s="401"/>
      <c r="BUB1858" s="401"/>
      <c r="BUC1858" s="401"/>
      <c r="BUD1858" s="401"/>
      <c r="BUE1858" s="401"/>
      <c r="BUF1858" s="401"/>
      <c r="BUG1858" s="401"/>
      <c r="BUH1858" s="401"/>
      <c r="BUI1858" s="401"/>
      <c r="BUJ1858" s="401"/>
      <c r="BUK1858" s="401"/>
      <c r="BUL1858" s="401"/>
      <c r="BUM1858" s="401"/>
      <c r="BUN1858" s="401"/>
      <c r="BUO1858" s="401"/>
      <c r="BUP1858" s="401"/>
      <c r="BUQ1858" s="401"/>
      <c r="BUR1858" s="401"/>
      <c r="BUS1858" s="401"/>
      <c r="BUT1858" s="401"/>
      <c r="BUU1858" s="401"/>
      <c r="BUV1858" s="401"/>
      <c r="BUW1858" s="401"/>
      <c r="BUX1858" s="401"/>
      <c r="BUY1858" s="401"/>
      <c r="BUZ1858" s="401"/>
      <c r="BVA1858" s="401"/>
      <c r="BVB1858" s="401"/>
      <c r="BVC1858" s="401"/>
      <c r="BVD1858" s="401"/>
      <c r="BVE1858" s="401"/>
      <c r="BVF1858" s="401"/>
      <c r="BVG1858" s="401"/>
      <c r="BVH1858" s="401"/>
      <c r="BVI1858" s="401"/>
      <c r="BVJ1858" s="401"/>
      <c r="BVK1858" s="401"/>
      <c r="BVL1858" s="401"/>
      <c r="BVM1858" s="401"/>
      <c r="BVN1858" s="401"/>
      <c r="BVO1858" s="401"/>
      <c r="BVP1858" s="401"/>
      <c r="BVQ1858" s="401"/>
      <c r="BVR1858" s="401"/>
      <c r="BVS1858" s="401"/>
      <c r="BVT1858" s="401"/>
      <c r="BVU1858" s="401"/>
      <c r="BVV1858" s="401"/>
      <c r="BVW1858" s="401"/>
      <c r="BVX1858" s="401"/>
      <c r="BVY1858" s="401"/>
      <c r="BVZ1858" s="401"/>
      <c r="BWA1858" s="401"/>
      <c r="BWB1858" s="401"/>
      <c r="BWC1858" s="401"/>
      <c r="BWD1858" s="401"/>
      <c r="BWE1858" s="401"/>
      <c r="BWF1858" s="401"/>
      <c r="BWG1858" s="401"/>
      <c r="BWH1858" s="401"/>
      <c r="BWI1858" s="401"/>
      <c r="BWJ1858" s="401"/>
      <c r="BWK1858" s="401"/>
      <c r="BWL1858" s="401"/>
      <c r="BWM1858" s="401"/>
      <c r="BWN1858" s="401"/>
      <c r="BWO1858" s="401"/>
      <c r="BWP1858" s="401"/>
      <c r="BWQ1858" s="401"/>
      <c r="BWR1858" s="401"/>
      <c r="BWS1858" s="401"/>
      <c r="BWT1858" s="401"/>
      <c r="BWU1858" s="401"/>
      <c r="BWV1858" s="401"/>
      <c r="BWW1858" s="401"/>
      <c r="BWX1858" s="401"/>
      <c r="BWY1858" s="401"/>
      <c r="BWZ1858" s="401"/>
      <c r="BXA1858" s="401"/>
      <c r="BXB1858" s="401"/>
      <c r="BXC1858" s="401"/>
      <c r="BXD1858" s="401"/>
      <c r="BXE1858" s="401"/>
      <c r="BXF1858" s="401"/>
      <c r="BXG1858" s="401"/>
      <c r="BXH1858" s="401"/>
      <c r="BXI1858" s="401"/>
      <c r="BXJ1858" s="401"/>
      <c r="BXK1858" s="401"/>
      <c r="BXL1858" s="401"/>
      <c r="BXM1858" s="401"/>
      <c r="BXN1858" s="401"/>
      <c r="BXO1858" s="401"/>
      <c r="BXP1858" s="401"/>
      <c r="BXQ1858" s="401"/>
      <c r="BXR1858" s="401"/>
      <c r="BXS1858" s="401"/>
      <c r="BXT1858" s="401"/>
      <c r="BXU1858" s="401"/>
      <c r="BXV1858" s="401"/>
      <c r="BXW1858" s="401"/>
      <c r="BXX1858" s="401"/>
      <c r="BXY1858" s="401"/>
      <c r="BXZ1858" s="401"/>
      <c r="BYA1858" s="401"/>
      <c r="BYB1858" s="401"/>
      <c r="BYC1858" s="401"/>
      <c r="BYD1858" s="401"/>
      <c r="BYE1858" s="401"/>
      <c r="BYF1858" s="401"/>
      <c r="BYG1858" s="401"/>
      <c r="BYH1858" s="401"/>
      <c r="BYI1858" s="401"/>
      <c r="BYJ1858" s="401"/>
      <c r="BYK1858" s="401"/>
      <c r="BYL1858" s="401"/>
      <c r="BYM1858" s="401"/>
      <c r="BYN1858" s="401"/>
      <c r="BYO1858" s="401"/>
      <c r="BYP1858" s="401"/>
      <c r="BYQ1858" s="401"/>
      <c r="BYR1858" s="401"/>
      <c r="BYS1858" s="401"/>
      <c r="BYT1858" s="401"/>
      <c r="BYU1858" s="401"/>
      <c r="BYV1858" s="401"/>
      <c r="BYW1858" s="401"/>
      <c r="BYX1858" s="401"/>
      <c r="BYY1858" s="401"/>
      <c r="BYZ1858" s="401"/>
      <c r="BZA1858" s="401"/>
      <c r="BZB1858" s="401"/>
      <c r="BZC1858" s="401"/>
      <c r="BZD1858" s="401"/>
      <c r="BZE1858" s="401"/>
      <c r="BZF1858" s="401"/>
      <c r="BZG1858" s="401"/>
      <c r="BZH1858" s="401"/>
      <c r="BZI1858" s="401"/>
      <c r="BZJ1858" s="401"/>
      <c r="BZK1858" s="401"/>
      <c r="BZL1858" s="401"/>
      <c r="BZM1858" s="401"/>
      <c r="BZN1858" s="401"/>
      <c r="BZO1858" s="401"/>
      <c r="BZP1858" s="401"/>
      <c r="BZQ1858" s="401"/>
      <c r="BZR1858" s="401"/>
      <c r="BZS1858" s="401"/>
      <c r="BZT1858" s="401"/>
      <c r="BZU1858" s="401"/>
      <c r="BZV1858" s="401"/>
      <c r="BZW1858" s="401"/>
      <c r="BZX1858" s="401"/>
      <c r="BZY1858" s="401"/>
      <c r="BZZ1858" s="401"/>
      <c r="CAA1858" s="401"/>
      <c r="CAB1858" s="401"/>
      <c r="CAC1858" s="401"/>
      <c r="CAD1858" s="401"/>
      <c r="CAE1858" s="401"/>
      <c r="CAF1858" s="401"/>
      <c r="CAG1858" s="401"/>
      <c r="CAH1858" s="401"/>
      <c r="CAI1858" s="401"/>
      <c r="CAJ1858" s="401"/>
      <c r="CAK1858" s="401"/>
      <c r="CAL1858" s="401"/>
      <c r="CAM1858" s="401"/>
      <c r="CAN1858" s="401"/>
      <c r="CAO1858" s="401"/>
      <c r="CAP1858" s="401"/>
      <c r="CAQ1858" s="401"/>
      <c r="CAR1858" s="401"/>
      <c r="CAS1858" s="401"/>
      <c r="CAT1858" s="401"/>
      <c r="CAU1858" s="401"/>
      <c r="CAV1858" s="401"/>
      <c r="CAW1858" s="401"/>
      <c r="CAX1858" s="401"/>
      <c r="CAY1858" s="401"/>
      <c r="CAZ1858" s="401"/>
      <c r="CBA1858" s="401"/>
      <c r="CBB1858" s="401"/>
      <c r="CBC1858" s="401"/>
      <c r="CBD1858" s="401"/>
      <c r="CBE1858" s="401"/>
      <c r="CBF1858" s="401"/>
      <c r="CBG1858" s="401"/>
      <c r="CBH1858" s="401"/>
      <c r="CBI1858" s="401"/>
      <c r="CBJ1858" s="401"/>
      <c r="CBK1858" s="401"/>
      <c r="CBL1858" s="401"/>
      <c r="CBM1858" s="401"/>
      <c r="CBN1858" s="401"/>
      <c r="CBO1858" s="401"/>
      <c r="CBP1858" s="401"/>
      <c r="CBQ1858" s="401"/>
      <c r="CBR1858" s="401"/>
      <c r="CBS1858" s="401"/>
      <c r="CBT1858" s="401"/>
      <c r="CBU1858" s="401"/>
      <c r="CBV1858" s="401"/>
      <c r="CBW1858" s="401"/>
      <c r="CBX1858" s="401"/>
      <c r="CBY1858" s="401"/>
      <c r="CBZ1858" s="401"/>
      <c r="CCA1858" s="401"/>
      <c r="CCB1858" s="401"/>
      <c r="CCC1858" s="401"/>
      <c r="CCD1858" s="401"/>
      <c r="CCE1858" s="401"/>
      <c r="CCF1858" s="401"/>
      <c r="CCG1858" s="401"/>
      <c r="CCH1858" s="401"/>
      <c r="CCI1858" s="401"/>
      <c r="CCJ1858" s="401"/>
      <c r="CCK1858" s="401"/>
      <c r="CCL1858" s="401"/>
      <c r="CCM1858" s="401"/>
      <c r="CCN1858" s="401"/>
      <c r="CCO1858" s="401"/>
      <c r="CCP1858" s="401"/>
      <c r="CCQ1858" s="401"/>
      <c r="CCR1858" s="401"/>
      <c r="CCS1858" s="401"/>
      <c r="CCT1858" s="401"/>
      <c r="CCU1858" s="401"/>
      <c r="CCV1858" s="401"/>
      <c r="CCW1858" s="401"/>
      <c r="CCX1858" s="401"/>
      <c r="CCY1858" s="401"/>
      <c r="CCZ1858" s="401"/>
      <c r="CDA1858" s="401"/>
      <c r="CDB1858" s="401"/>
      <c r="CDC1858" s="401"/>
      <c r="CDD1858" s="401"/>
      <c r="CDE1858" s="401"/>
      <c r="CDF1858" s="401"/>
      <c r="CDG1858" s="401"/>
      <c r="CDH1858" s="401"/>
      <c r="CDI1858" s="401"/>
      <c r="CDJ1858" s="401"/>
      <c r="CDK1858" s="401"/>
      <c r="CDL1858" s="401"/>
      <c r="CDM1858" s="401"/>
      <c r="CDN1858" s="401"/>
      <c r="CDO1858" s="401"/>
      <c r="CDP1858" s="401"/>
      <c r="CDQ1858" s="401"/>
      <c r="CDR1858" s="401"/>
      <c r="CDS1858" s="401"/>
      <c r="CDT1858" s="401"/>
      <c r="CDU1858" s="401"/>
      <c r="CDV1858" s="401"/>
      <c r="CDW1858" s="401"/>
      <c r="CDX1858" s="401"/>
      <c r="CDY1858" s="401"/>
      <c r="CDZ1858" s="401"/>
      <c r="CEA1858" s="401"/>
      <c r="CEB1858" s="401"/>
      <c r="CEC1858" s="401"/>
      <c r="CED1858" s="401"/>
      <c r="CEE1858" s="401"/>
      <c r="CEF1858" s="401"/>
      <c r="CEG1858" s="401"/>
      <c r="CEH1858" s="401"/>
      <c r="CEI1858" s="401"/>
      <c r="CEJ1858" s="401"/>
      <c r="CEK1858" s="401"/>
      <c r="CEL1858" s="401"/>
      <c r="CEM1858" s="401"/>
      <c r="CEN1858" s="401"/>
      <c r="CEO1858" s="401"/>
      <c r="CEP1858" s="401"/>
      <c r="CEQ1858" s="401"/>
      <c r="CER1858" s="401"/>
      <c r="CES1858" s="401"/>
      <c r="CET1858" s="401"/>
      <c r="CEU1858" s="401"/>
      <c r="CEV1858" s="401"/>
      <c r="CEW1858" s="401"/>
      <c r="CEX1858" s="401"/>
      <c r="CEY1858" s="401"/>
      <c r="CEZ1858" s="401"/>
      <c r="CFA1858" s="401"/>
      <c r="CFB1858" s="401"/>
      <c r="CFC1858" s="401"/>
      <c r="CFD1858" s="401"/>
      <c r="CFE1858" s="401"/>
      <c r="CFF1858" s="401"/>
      <c r="CFG1858" s="401"/>
      <c r="CFH1858" s="401"/>
      <c r="CFI1858" s="401"/>
      <c r="CFJ1858" s="401"/>
      <c r="CFK1858" s="401"/>
      <c r="CFL1858" s="401"/>
      <c r="CFM1858" s="401"/>
      <c r="CFN1858" s="401"/>
      <c r="CFO1858" s="401"/>
      <c r="CFP1858" s="401"/>
      <c r="CFQ1858" s="401"/>
      <c r="CFR1858" s="401"/>
      <c r="CFS1858" s="401"/>
      <c r="CFT1858" s="401"/>
      <c r="CFU1858" s="401"/>
      <c r="CFV1858" s="401"/>
      <c r="CFW1858" s="401"/>
      <c r="CFX1858" s="401"/>
      <c r="CFY1858" s="401"/>
      <c r="CFZ1858" s="401"/>
      <c r="CGA1858" s="401"/>
      <c r="CGB1858" s="401"/>
      <c r="CGC1858" s="401"/>
      <c r="CGD1858" s="401"/>
      <c r="CGE1858" s="401"/>
      <c r="CGF1858" s="401"/>
      <c r="CGG1858" s="401"/>
      <c r="CGH1858" s="401"/>
      <c r="CGI1858" s="401"/>
      <c r="CGJ1858" s="401"/>
      <c r="CGK1858" s="401"/>
      <c r="CGL1858" s="401"/>
      <c r="CGM1858" s="401"/>
      <c r="CGN1858" s="401"/>
      <c r="CGO1858" s="401"/>
      <c r="CGP1858" s="401"/>
      <c r="CGQ1858" s="401"/>
      <c r="CGR1858" s="401"/>
      <c r="CGS1858" s="401"/>
      <c r="CGT1858" s="401"/>
      <c r="CGU1858" s="401"/>
      <c r="CGV1858" s="401"/>
      <c r="CGW1858" s="401"/>
      <c r="CGX1858" s="401"/>
      <c r="CGY1858" s="401"/>
      <c r="CGZ1858" s="401"/>
      <c r="CHA1858" s="401"/>
      <c r="CHB1858" s="401"/>
      <c r="CHC1858" s="401"/>
      <c r="CHD1858" s="401"/>
      <c r="CHE1858" s="401"/>
      <c r="CHF1858" s="401"/>
      <c r="CHG1858" s="401"/>
      <c r="CHH1858" s="401"/>
      <c r="CHI1858" s="401"/>
      <c r="CHJ1858" s="401"/>
      <c r="CHK1858" s="401"/>
      <c r="CHL1858" s="401"/>
      <c r="CHM1858" s="401"/>
      <c r="CHN1858" s="401"/>
      <c r="CHO1858" s="401"/>
      <c r="CHP1858" s="401"/>
      <c r="CHQ1858" s="401"/>
      <c r="CHR1858" s="401"/>
      <c r="CHS1858" s="401"/>
      <c r="CHT1858" s="401"/>
      <c r="CHU1858" s="401"/>
      <c r="CHV1858" s="401"/>
      <c r="CHW1858" s="401"/>
      <c r="CHX1858" s="401"/>
      <c r="CHY1858" s="401"/>
      <c r="CHZ1858" s="401"/>
      <c r="CIA1858" s="401"/>
      <c r="CIB1858" s="401"/>
      <c r="CIC1858" s="401"/>
      <c r="CID1858" s="401"/>
      <c r="CIE1858" s="401"/>
      <c r="CIF1858" s="401"/>
      <c r="CIG1858" s="401"/>
      <c r="CIH1858" s="401"/>
      <c r="CII1858" s="401"/>
      <c r="CIJ1858" s="401"/>
      <c r="CIK1858" s="401"/>
      <c r="CIL1858" s="401"/>
      <c r="CIM1858" s="401"/>
      <c r="CIN1858" s="401"/>
      <c r="CIO1858" s="401"/>
      <c r="CIP1858" s="401"/>
      <c r="CIQ1858" s="401"/>
      <c r="CIR1858" s="401"/>
      <c r="CIS1858" s="401"/>
      <c r="CIT1858" s="401"/>
      <c r="CIU1858" s="401"/>
      <c r="CIV1858" s="401"/>
      <c r="CIW1858" s="401"/>
      <c r="CIX1858" s="401"/>
      <c r="CIY1858" s="401"/>
      <c r="CIZ1858" s="401"/>
      <c r="CJA1858" s="401"/>
      <c r="CJB1858" s="401"/>
      <c r="CJC1858" s="401"/>
      <c r="CJD1858" s="401"/>
      <c r="CJE1858" s="401"/>
      <c r="CJF1858" s="401"/>
      <c r="CJG1858" s="401"/>
      <c r="CJH1858" s="401"/>
      <c r="CJI1858" s="401"/>
      <c r="CJJ1858" s="401"/>
      <c r="CJK1858" s="401"/>
      <c r="CJL1858" s="401"/>
      <c r="CJM1858" s="401"/>
      <c r="CJN1858" s="401"/>
      <c r="CJO1858" s="401"/>
      <c r="CJP1858" s="401"/>
      <c r="CJQ1858" s="401"/>
      <c r="CJR1858" s="401"/>
      <c r="CJS1858" s="401"/>
      <c r="CJT1858" s="401"/>
      <c r="CJU1858" s="401"/>
      <c r="CJV1858" s="401"/>
      <c r="CJW1858" s="401"/>
      <c r="CJX1858" s="401"/>
      <c r="CJY1858" s="401"/>
      <c r="CJZ1858" s="401"/>
      <c r="CKA1858" s="401"/>
      <c r="CKB1858" s="401"/>
      <c r="CKC1858" s="401"/>
      <c r="CKD1858" s="401"/>
      <c r="CKE1858" s="401"/>
      <c r="CKF1858" s="401"/>
      <c r="CKG1858" s="401"/>
      <c r="CKH1858" s="401"/>
      <c r="CKI1858" s="401"/>
      <c r="CKJ1858" s="401"/>
      <c r="CKK1858" s="401"/>
      <c r="CKL1858" s="401"/>
      <c r="CKM1858" s="401"/>
      <c r="CKN1858" s="401"/>
      <c r="CKO1858" s="401"/>
      <c r="CKP1858" s="401"/>
      <c r="CKQ1858" s="401"/>
      <c r="CKR1858" s="401"/>
      <c r="CKS1858" s="401"/>
      <c r="CKT1858" s="401"/>
      <c r="CKU1858" s="401"/>
      <c r="CKV1858" s="401"/>
      <c r="CKW1858" s="401"/>
      <c r="CKX1858" s="401"/>
      <c r="CKY1858" s="401"/>
      <c r="CKZ1858" s="401"/>
      <c r="CLA1858" s="401"/>
      <c r="CLB1858" s="401"/>
      <c r="CLC1858" s="401"/>
      <c r="CLD1858" s="401"/>
      <c r="CLE1858" s="401"/>
      <c r="CLF1858" s="401"/>
      <c r="CLG1858" s="401"/>
      <c r="CLH1858" s="401"/>
      <c r="CLI1858" s="401"/>
      <c r="CLJ1858" s="401"/>
      <c r="CLK1858" s="401"/>
      <c r="CLL1858" s="401"/>
      <c r="CLM1858" s="401"/>
      <c r="CLN1858" s="401"/>
      <c r="CLO1858" s="401"/>
      <c r="CLP1858" s="401"/>
      <c r="CLQ1858" s="401"/>
      <c r="CLR1858" s="401"/>
      <c r="CLS1858" s="401"/>
      <c r="CLT1858" s="401"/>
      <c r="CLU1858" s="401"/>
      <c r="CLV1858" s="401"/>
      <c r="CLW1858" s="401"/>
      <c r="CLX1858" s="401"/>
      <c r="CLY1858" s="401"/>
      <c r="CLZ1858" s="401"/>
      <c r="CMA1858" s="401"/>
      <c r="CMB1858" s="401"/>
      <c r="CMC1858" s="401"/>
      <c r="CMD1858" s="401"/>
      <c r="CME1858" s="401"/>
      <c r="CMF1858" s="401"/>
      <c r="CMG1858" s="401"/>
      <c r="CMH1858" s="401"/>
      <c r="CMI1858" s="401"/>
      <c r="CMJ1858" s="401"/>
      <c r="CMK1858" s="401"/>
      <c r="CML1858" s="401"/>
      <c r="CMM1858" s="401"/>
      <c r="CMN1858" s="401"/>
      <c r="CMO1858" s="401"/>
      <c r="CMP1858" s="401"/>
      <c r="CMQ1858" s="401"/>
      <c r="CMR1858" s="401"/>
      <c r="CMS1858" s="401"/>
      <c r="CMT1858" s="401"/>
      <c r="CMU1858" s="401"/>
      <c r="CMV1858" s="401"/>
      <c r="CMW1858" s="401"/>
      <c r="CMX1858" s="401"/>
      <c r="CMY1858" s="401"/>
      <c r="CMZ1858" s="401"/>
      <c r="CNA1858" s="401"/>
      <c r="CNB1858" s="401"/>
      <c r="CNC1858" s="401"/>
      <c r="CND1858" s="401"/>
      <c r="CNE1858" s="401"/>
      <c r="CNF1858" s="401"/>
      <c r="CNG1858" s="401"/>
      <c r="CNH1858" s="401"/>
      <c r="CNI1858" s="401"/>
      <c r="CNJ1858" s="401"/>
      <c r="CNK1858" s="401"/>
      <c r="CNL1858" s="401"/>
      <c r="CNM1858" s="401"/>
      <c r="CNN1858" s="401"/>
      <c r="CNO1858" s="401"/>
      <c r="CNP1858" s="401"/>
      <c r="CNQ1858" s="401"/>
      <c r="CNR1858" s="401"/>
      <c r="CNS1858" s="401"/>
      <c r="CNT1858" s="401"/>
      <c r="CNU1858" s="401"/>
      <c r="CNV1858" s="401"/>
      <c r="CNW1858" s="401"/>
      <c r="CNX1858" s="401"/>
      <c r="CNY1858" s="401"/>
      <c r="CNZ1858" s="401"/>
      <c r="COA1858" s="401"/>
      <c r="COB1858" s="401"/>
      <c r="COC1858" s="401"/>
      <c r="COD1858" s="401"/>
      <c r="COE1858" s="401"/>
      <c r="COF1858" s="401"/>
      <c r="COG1858" s="401"/>
      <c r="COH1858" s="401"/>
      <c r="COI1858" s="401"/>
      <c r="COJ1858" s="401"/>
      <c r="COK1858" s="401"/>
      <c r="COL1858" s="401"/>
      <c r="COM1858" s="401"/>
      <c r="CON1858" s="401"/>
      <c r="COO1858" s="401"/>
      <c r="COP1858" s="401"/>
      <c r="COQ1858" s="401"/>
      <c r="COR1858" s="401"/>
      <c r="COS1858" s="401"/>
      <c r="COT1858" s="401"/>
      <c r="COU1858" s="401"/>
      <c r="COV1858" s="401"/>
      <c r="COW1858" s="401"/>
      <c r="COX1858" s="401"/>
      <c r="COY1858" s="401"/>
      <c r="COZ1858" s="401"/>
      <c r="CPA1858" s="401"/>
      <c r="CPB1858" s="401"/>
      <c r="CPC1858" s="401"/>
      <c r="CPD1858" s="401"/>
      <c r="CPE1858" s="401"/>
      <c r="CPF1858" s="401"/>
      <c r="CPG1858" s="401"/>
      <c r="CPH1858" s="401"/>
      <c r="CPI1858" s="401"/>
      <c r="CPJ1858" s="401"/>
      <c r="CPK1858" s="401"/>
      <c r="CPL1858" s="401"/>
      <c r="CPM1858" s="401"/>
      <c r="CPN1858" s="401"/>
      <c r="CPO1858" s="401"/>
      <c r="CPP1858" s="401"/>
      <c r="CPQ1858" s="401"/>
      <c r="CPR1858" s="401"/>
      <c r="CPS1858" s="401"/>
      <c r="CPT1858" s="401"/>
      <c r="CPU1858" s="401"/>
      <c r="CPV1858" s="401"/>
      <c r="CPW1858" s="401"/>
      <c r="CPX1858" s="401"/>
      <c r="CPY1858" s="401"/>
      <c r="CPZ1858" s="401"/>
      <c r="CQA1858" s="401"/>
      <c r="CQB1858" s="401"/>
      <c r="CQC1858" s="401"/>
      <c r="CQD1858" s="401"/>
      <c r="CQE1858" s="401"/>
      <c r="CQF1858" s="401"/>
      <c r="CQG1858" s="401"/>
      <c r="CQH1858" s="401"/>
      <c r="CQI1858" s="401"/>
      <c r="CQJ1858" s="401"/>
      <c r="CQK1858" s="401"/>
      <c r="CQL1858" s="401"/>
      <c r="CQM1858" s="401"/>
      <c r="CQN1858" s="401"/>
      <c r="CQO1858" s="401"/>
      <c r="CQP1858" s="401"/>
      <c r="CQQ1858" s="401"/>
      <c r="CQR1858" s="401"/>
      <c r="CQS1858" s="401"/>
      <c r="CQT1858" s="401"/>
      <c r="CQU1858" s="401"/>
      <c r="CQV1858" s="401"/>
      <c r="CQW1858" s="401"/>
      <c r="CQX1858" s="401"/>
      <c r="CQY1858" s="401"/>
      <c r="CQZ1858" s="401"/>
      <c r="CRA1858" s="401"/>
      <c r="CRB1858" s="401"/>
      <c r="CRC1858" s="401"/>
      <c r="CRD1858" s="401"/>
      <c r="CRE1858" s="401"/>
      <c r="CRF1858" s="401"/>
      <c r="CRG1858" s="401"/>
      <c r="CRH1858" s="401"/>
      <c r="CRI1858" s="401"/>
      <c r="CRJ1858" s="401"/>
      <c r="CRK1858" s="401"/>
      <c r="CRL1858" s="401"/>
      <c r="CRM1858" s="401"/>
      <c r="CRN1858" s="401"/>
      <c r="CRO1858" s="401"/>
      <c r="CRP1858" s="401"/>
      <c r="CRQ1858" s="401"/>
      <c r="CRR1858" s="401"/>
      <c r="CRS1858" s="401"/>
      <c r="CRT1858" s="401"/>
      <c r="CRU1858" s="401"/>
      <c r="CRV1858" s="401"/>
      <c r="CRW1858" s="401"/>
      <c r="CRX1858" s="401"/>
      <c r="CRY1858" s="401"/>
      <c r="CRZ1858" s="401"/>
      <c r="CSA1858" s="401"/>
      <c r="CSB1858" s="401"/>
      <c r="CSC1858" s="401"/>
      <c r="CSD1858" s="401"/>
      <c r="CSE1858" s="401"/>
      <c r="CSF1858" s="401"/>
      <c r="CSG1858" s="401"/>
      <c r="CSH1858" s="401"/>
      <c r="CSI1858" s="401"/>
      <c r="CSJ1858" s="401"/>
      <c r="CSK1858" s="401"/>
      <c r="CSL1858" s="401"/>
      <c r="CSM1858" s="401"/>
      <c r="CSN1858" s="401"/>
      <c r="CSO1858" s="401"/>
      <c r="CSP1858" s="401"/>
      <c r="CSQ1858" s="401"/>
      <c r="CSR1858" s="401"/>
      <c r="CSS1858" s="401"/>
      <c r="CST1858" s="401"/>
      <c r="CSU1858" s="401"/>
      <c r="CSV1858" s="401"/>
      <c r="CSW1858" s="401"/>
      <c r="CSX1858" s="401"/>
      <c r="CSY1858" s="401"/>
      <c r="CSZ1858" s="401"/>
      <c r="CTA1858" s="401"/>
      <c r="CTB1858" s="401"/>
      <c r="CTC1858" s="401"/>
      <c r="CTD1858" s="401"/>
      <c r="CTE1858" s="401"/>
      <c r="CTF1858" s="401"/>
      <c r="CTG1858" s="401"/>
      <c r="CTH1858" s="401"/>
      <c r="CTI1858" s="401"/>
      <c r="CTJ1858" s="401"/>
      <c r="CTK1858" s="401"/>
      <c r="CTL1858" s="401"/>
      <c r="CTM1858" s="401"/>
      <c r="CTN1858" s="401"/>
      <c r="CTO1858" s="401"/>
      <c r="CTP1858" s="401"/>
      <c r="CTQ1858" s="401"/>
      <c r="CTR1858" s="401"/>
      <c r="CTS1858" s="401"/>
      <c r="CTT1858" s="401"/>
      <c r="CTU1858" s="401"/>
      <c r="CTV1858" s="401"/>
      <c r="CTW1858" s="401"/>
      <c r="CTX1858" s="401"/>
      <c r="CTY1858" s="401"/>
      <c r="CTZ1858" s="401"/>
      <c r="CUA1858" s="401"/>
      <c r="CUB1858" s="401"/>
      <c r="CUC1858" s="401"/>
      <c r="CUD1858" s="401"/>
      <c r="CUE1858" s="401"/>
      <c r="CUF1858" s="401"/>
      <c r="CUG1858" s="401"/>
      <c r="CUH1858" s="401"/>
      <c r="CUI1858" s="401"/>
      <c r="CUJ1858" s="401"/>
      <c r="CUK1858" s="401"/>
      <c r="CUL1858" s="401"/>
      <c r="CUM1858" s="401"/>
      <c r="CUN1858" s="401"/>
      <c r="CUO1858" s="401"/>
      <c r="CUP1858" s="401"/>
      <c r="CUQ1858" s="401"/>
      <c r="CUR1858" s="401"/>
      <c r="CUS1858" s="401"/>
      <c r="CUT1858" s="401"/>
      <c r="CUU1858" s="401"/>
      <c r="CUV1858" s="401"/>
      <c r="CUW1858" s="401"/>
      <c r="CUX1858" s="401"/>
      <c r="CUY1858" s="401"/>
      <c r="CUZ1858" s="401"/>
      <c r="CVA1858" s="401"/>
      <c r="CVB1858" s="401"/>
      <c r="CVC1858" s="401"/>
      <c r="CVD1858" s="401"/>
      <c r="CVE1858" s="401"/>
      <c r="CVF1858" s="401"/>
      <c r="CVG1858" s="401"/>
      <c r="CVH1858" s="401"/>
      <c r="CVI1858" s="401"/>
      <c r="CVJ1858" s="401"/>
      <c r="CVK1858" s="401"/>
      <c r="CVL1858" s="401"/>
      <c r="CVM1858" s="401"/>
      <c r="CVN1858" s="401"/>
      <c r="CVO1858" s="401"/>
      <c r="CVP1858" s="401"/>
      <c r="CVQ1858" s="401"/>
      <c r="CVR1858" s="401"/>
      <c r="CVS1858" s="401"/>
      <c r="CVT1858" s="401"/>
      <c r="CVU1858" s="401"/>
      <c r="CVV1858" s="401"/>
      <c r="CVW1858" s="401"/>
      <c r="CVX1858" s="401"/>
      <c r="CVY1858" s="401"/>
      <c r="CVZ1858" s="401"/>
      <c r="CWA1858" s="401"/>
      <c r="CWB1858" s="401"/>
      <c r="CWC1858" s="401"/>
      <c r="CWD1858" s="401"/>
      <c r="CWE1858" s="401"/>
      <c r="CWF1858" s="401"/>
      <c r="CWG1858" s="401"/>
      <c r="CWH1858" s="401"/>
      <c r="CWI1858" s="401"/>
      <c r="CWJ1858" s="401"/>
      <c r="CWK1858" s="401"/>
      <c r="CWL1858" s="401"/>
      <c r="CWM1858" s="401"/>
      <c r="CWN1858" s="401"/>
      <c r="CWO1858" s="401"/>
      <c r="CWP1858" s="401"/>
      <c r="CWQ1858" s="401"/>
      <c r="CWR1858" s="401"/>
      <c r="CWS1858" s="401"/>
      <c r="CWT1858" s="401"/>
      <c r="CWU1858" s="401"/>
      <c r="CWV1858" s="401"/>
      <c r="CWW1858" s="401"/>
      <c r="CWX1858" s="401"/>
      <c r="CWY1858" s="401"/>
      <c r="CWZ1858" s="401"/>
      <c r="CXA1858" s="401"/>
      <c r="CXB1858" s="401"/>
      <c r="CXC1858" s="401"/>
      <c r="CXD1858" s="401"/>
      <c r="CXE1858" s="401"/>
      <c r="CXF1858" s="401"/>
      <c r="CXG1858" s="401"/>
      <c r="CXH1858" s="401"/>
      <c r="CXI1858" s="401"/>
      <c r="CXJ1858" s="401"/>
      <c r="CXK1858" s="401"/>
      <c r="CXL1858" s="401"/>
      <c r="CXM1858" s="401"/>
      <c r="CXN1858" s="401"/>
      <c r="CXO1858" s="401"/>
      <c r="CXP1858" s="401"/>
      <c r="CXQ1858" s="401"/>
      <c r="CXR1858" s="401"/>
      <c r="CXS1858" s="401"/>
      <c r="CXT1858" s="401"/>
      <c r="CXU1858" s="401"/>
      <c r="CXV1858" s="401"/>
      <c r="CXW1858" s="401"/>
      <c r="CXX1858" s="401"/>
      <c r="CXY1858" s="401"/>
      <c r="CXZ1858" s="401"/>
      <c r="CYA1858" s="401"/>
      <c r="CYB1858" s="401"/>
      <c r="CYC1858" s="401"/>
      <c r="CYD1858" s="401"/>
      <c r="CYE1858" s="401"/>
      <c r="CYF1858" s="401"/>
      <c r="CYG1858" s="401"/>
      <c r="CYH1858" s="401"/>
      <c r="CYI1858" s="401"/>
      <c r="CYJ1858" s="401"/>
      <c r="CYK1858" s="401"/>
      <c r="CYL1858" s="401"/>
      <c r="CYM1858" s="401"/>
      <c r="CYN1858" s="401"/>
      <c r="CYO1858" s="401"/>
      <c r="CYP1858" s="401"/>
      <c r="CYQ1858" s="401"/>
      <c r="CYR1858" s="401"/>
      <c r="CYS1858" s="401"/>
      <c r="CYT1858" s="401"/>
      <c r="CYU1858" s="401"/>
      <c r="CYV1858" s="401"/>
      <c r="CYW1858" s="401"/>
      <c r="CYX1858" s="401"/>
      <c r="CYY1858" s="401"/>
      <c r="CYZ1858" s="401"/>
      <c r="CZA1858" s="401"/>
      <c r="CZB1858" s="401"/>
      <c r="CZC1858" s="401"/>
      <c r="CZD1858" s="401"/>
      <c r="CZE1858" s="401"/>
      <c r="CZF1858" s="401"/>
      <c r="CZG1858" s="401"/>
      <c r="CZH1858" s="401"/>
      <c r="CZI1858" s="401"/>
      <c r="CZJ1858" s="401"/>
      <c r="CZK1858" s="401"/>
      <c r="CZL1858" s="401"/>
      <c r="CZM1858" s="401"/>
      <c r="CZN1858" s="401"/>
      <c r="CZO1858" s="401"/>
      <c r="CZP1858" s="401"/>
      <c r="CZQ1858" s="401"/>
      <c r="CZR1858" s="401"/>
      <c r="CZS1858" s="401"/>
      <c r="CZT1858" s="401"/>
      <c r="CZU1858" s="401"/>
      <c r="CZV1858" s="401"/>
      <c r="CZW1858" s="401"/>
      <c r="CZX1858" s="401"/>
      <c r="CZY1858" s="401"/>
      <c r="CZZ1858" s="401"/>
      <c r="DAA1858" s="401"/>
      <c r="DAB1858" s="401"/>
      <c r="DAC1858" s="401"/>
      <c r="DAD1858" s="401"/>
      <c r="DAE1858" s="401"/>
      <c r="DAF1858" s="401"/>
      <c r="DAG1858" s="401"/>
      <c r="DAH1858" s="401"/>
      <c r="DAI1858" s="401"/>
      <c r="DAJ1858" s="401"/>
      <c r="DAK1858" s="401"/>
      <c r="DAL1858" s="401"/>
      <c r="DAM1858" s="401"/>
      <c r="DAN1858" s="401"/>
      <c r="DAO1858" s="401"/>
      <c r="DAP1858" s="401"/>
      <c r="DAQ1858" s="401"/>
      <c r="DAR1858" s="401"/>
      <c r="DAS1858" s="401"/>
      <c r="DAT1858" s="401"/>
      <c r="DAU1858" s="401"/>
      <c r="DAV1858" s="401"/>
      <c r="DAW1858" s="401"/>
      <c r="DAX1858" s="401"/>
      <c r="DAY1858" s="401"/>
      <c r="DAZ1858" s="401"/>
      <c r="DBA1858" s="401"/>
      <c r="DBB1858" s="401"/>
      <c r="DBC1858" s="401"/>
      <c r="DBD1858" s="401"/>
      <c r="DBE1858" s="401"/>
      <c r="DBF1858" s="401"/>
      <c r="DBG1858" s="401"/>
      <c r="DBH1858" s="401"/>
      <c r="DBI1858" s="401"/>
      <c r="DBJ1858" s="401"/>
      <c r="DBK1858" s="401"/>
      <c r="DBL1858" s="401"/>
      <c r="DBM1858" s="401"/>
      <c r="DBN1858" s="401"/>
      <c r="DBO1858" s="401"/>
      <c r="DBP1858" s="401"/>
      <c r="DBQ1858" s="401"/>
      <c r="DBR1858" s="401"/>
      <c r="DBS1858" s="401"/>
      <c r="DBT1858" s="401"/>
      <c r="DBU1858" s="401"/>
      <c r="DBV1858" s="401"/>
      <c r="DBW1858" s="401"/>
      <c r="DBX1858" s="401"/>
      <c r="DBY1858" s="401"/>
      <c r="DBZ1858" s="401"/>
      <c r="DCA1858" s="401"/>
      <c r="DCB1858" s="401"/>
      <c r="DCC1858" s="401"/>
      <c r="DCD1858" s="401"/>
      <c r="DCE1858" s="401"/>
      <c r="DCF1858" s="401"/>
      <c r="DCG1858" s="401"/>
      <c r="DCH1858" s="401"/>
      <c r="DCI1858" s="401"/>
      <c r="DCJ1858" s="401"/>
      <c r="DCK1858" s="401"/>
      <c r="DCL1858" s="401"/>
      <c r="DCM1858" s="401"/>
      <c r="DCN1858" s="401"/>
      <c r="DCO1858" s="401"/>
      <c r="DCP1858" s="401"/>
      <c r="DCQ1858" s="401"/>
      <c r="DCR1858" s="401"/>
      <c r="DCS1858" s="401"/>
      <c r="DCT1858" s="401"/>
      <c r="DCU1858" s="401"/>
      <c r="DCV1858" s="401"/>
      <c r="DCW1858" s="401"/>
      <c r="DCX1858" s="401"/>
      <c r="DCY1858" s="401"/>
      <c r="DCZ1858" s="401"/>
      <c r="DDA1858" s="401"/>
      <c r="DDB1858" s="401"/>
      <c r="DDC1858" s="401"/>
      <c r="DDD1858" s="401"/>
      <c r="DDE1858" s="401"/>
      <c r="DDF1858" s="401"/>
      <c r="DDG1858" s="401"/>
      <c r="DDH1858" s="401"/>
      <c r="DDI1858" s="401"/>
      <c r="DDJ1858" s="401"/>
      <c r="DDK1858" s="401"/>
      <c r="DDL1858" s="401"/>
      <c r="DDM1858" s="401"/>
      <c r="DDN1858" s="401"/>
      <c r="DDO1858" s="401"/>
      <c r="DDP1858" s="401"/>
      <c r="DDQ1858" s="401"/>
      <c r="DDR1858" s="401"/>
      <c r="DDS1858" s="401"/>
      <c r="DDT1858" s="401"/>
      <c r="DDU1858" s="401"/>
      <c r="DDV1858" s="401"/>
      <c r="DDW1858" s="401"/>
      <c r="DDX1858" s="401"/>
      <c r="DDY1858" s="401"/>
      <c r="DDZ1858" s="401"/>
      <c r="DEA1858" s="401"/>
      <c r="DEB1858" s="401"/>
      <c r="DEC1858" s="401"/>
      <c r="DED1858" s="401"/>
      <c r="DEE1858" s="401"/>
      <c r="DEF1858" s="401"/>
      <c r="DEG1858" s="401"/>
      <c r="DEH1858" s="401"/>
      <c r="DEI1858" s="401"/>
      <c r="DEJ1858" s="401"/>
      <c r="DEK1858" s="401"/>
      <c r="DEL1858" s="401"/>
      <c r="DEM1858" s="401"/>
      <c r="DEN1858" s="401"/>
      <c r="DEO1858" s="401"/>
      <c r="DEP1858" s="401"/>
      <c r="DEQ1858" s="401"/>
      <c r="DER1858" s="401"/>
      <c r="DES1858" s="401"/>
      <c r="DET1858" s="401"/>
      <c r="DEU1858" s="401"/>
      <c r="DEV1858" s="401"/>
      <c r="DEW1858" s="401"/>
      <c r="DEX1858" s="401"/>
      <c r="DEY1858" s="401"/>
      <c r="DEZ1858" s="401"/>
      <c r="DFA1858" s="401"/>
      <c r="DFB1858" s="401"/>
      <c r="DFC1858" s="401"/>
      <c r="DFD1858" s="401"/>
      <c r="DFE1858" s="401"/>
      <c r="DFF1858" s="401"/>
      <c r="DFG1858" s="401"/>
      <c r="DFH1858" s="401"/>
      <c r="DFI1858" s="401"/>
      <c r="DFJ1858" s="401"/>
      <c r="DFK1858" s="401"/>
      <c r="DFL1858" s="401"/>
      <c r="DFM1858" s="401"/>
      <c r="DFN1858" s="401"/>
      <c r="DFO1858" s="401"/>
      <c r="DFP1858" s="401"/>
      <c r="DFQ1858" s="401"/>
      <c r="DFR1858" s="401"/>
      <c r="DFS1858" s="401"/>
      <c r="DFT1858" s="401"/>
      <c r="DFU1858" s="401"/>
      <c r="DFV1858" s="401"/>
      <c r="DFW1858" s="401"/>
      <c r="DFX1858" s="401"/>
      <c r="DFY1858" s="401"/>
      <c r="DFZ1858" s="401"/>
      <c r="DGA1858" s="401"/>
      <c r="DGB1858" s="401"/>
      <c r="DGC1858" s="401"/>
      <c r="DGD1858" s="401"/>
      <c r="DGE1858" s="401"/>
      <c r="DGF1858" s="401"/>
      <c r="DGG1858" s="401"/>
      <c r="DGH1858" s="401"/>
      <c r="DGI1858" s="401"/>
      <c r="DGJ1858" s="401"/>
      <c r="DGK1858" s="401"/>
      <c r="DGL1858" s="401"/>
      <c r="DGM1858" s="401"/>
      <c r="DGN1858" s="401"/>
      <c r="DGO1858" s="401"/>
      <c r="DGP1858" s="401"/>
      <c r="DGQ1858" s="401"/>
      <c r="DGR1858" s="401"/>
      <c r="DGS1858" s="401"/>
      <c r="DGT1858" s="401"/>
      <c r="DGU1858" s="401"/>
      <c r="DGV1858" s="401"/>
      <c r="DGW1858" s="401"/>
      <c r="DGX1858" s="401"/>
      <c r="DGY1858" s="401"/>
      <c r="DGZ1858" s="401"/>
      <c r="DHA1858" s="401"/>
      <c r="DHB1858" s="401"/>
      <c r="DHC1858" s="401"/>
      <c r="DHD1858" s="401"/>
      <c r="DHE1858" s="401"/>
      <c r="DHF1858" s="401"/>
      <c r="DHG1858" s="401"/>
      <c r="DHH1858" s="401"/>
      <c r="DHI1858" s="401"/>
      <c r="DHJ1858" s="401"/>
      <c r="DHK1858" s="401"/>
      <c r="DHL1858" s="401"/>
      <c r="DHM1858" s="401"/>
      <c r="DHN1858" s="401"/>
      <c r="DHO1858" s="401"/>
      <c r="DHP1858" s="401"/>
      <c r="DHQ1858" s="401"/>
      <c r="DHR1858" s="401"/>
      <c r="DHS1858" s="401"/>
      <c r="DHT1858" s="401"/>
      <c r="DHU1858" s="401"/>
      <c r="DHV1858" s="401"/>
      <c r="DHW1858" s="401"/>
      <c r="DHX1858" s="401"/>
      <c r="DHY1858" s="401"/>
      <c r="DHZ1858" s="401"/>
      <c r="DIA1858" s="401"/>
      <c r="DIB1858" s="401"/>
      <c r="DIC1858" s="401"/>
      <c r="DID1858" s="401"/>
      <c r="DIE1858" s="401"/>
      <c r="DIF1858" s="401"/>
      <c r="DIG1858" s="401"/>
      <c r="DIH1858" s="401"/>
      <c r="DII1858" s="401"/>
      <c r="DIJ1858" s="401"/>
      <c r="DIK1858" s="401"/>
      <c r="DIL1858" s="401"/>
      <c r="DIM1858" s="401"/>
      <c r="DIN1858" s="401"/>
      <c r="DIO1858" s="401"/>
      <c r="DIP1858" s="401"/>
      <c r="DIQ1858" s="401"/>
      <c r="DIR1858" s="401"/>
      <c r="DIS1858" s="401"/>
      <c r="DIT1858" s="401"/>
      <c r="DIU1858" s="401"/>
      <c r="DIV1858" s="401"/>
      <c r="DIW1858" s="401"/>
      <c r="DIX1858" s="401"/>
      <c r="DIY1858" s="401"/>
      <c r="DIZ1858" s="401"/>
      <c r="DJA1858" s="401"/>
      <c r="DJB1858" s="401"/>
      <c r="DJC1858" s="401"/>
      <c r="DJD1858" s="401"/>
      <c r="DJE1858" s="401"/>
      <c r="DJF1858" s="401"/>
      <c r="DJG1858" s="401"/>
      <c r="DJH1858" s="401"/>
      <c r="DJI1858" s="401"/>
      <c r="DJJ1858" s="401"/>
      <c r="DJK1858" s="401"/>
      <c r="DJL1858" s="401"/>
      <c r="DJM1858" s="401"/>
      <c r="DJN1858" s="401"/>
      <c r="DJO1858" s="401"/>
      <c r="DJP1858" s="401"/>
      <c r="DJQ1858" s="401"/>
      <c r="DJR1858" s="401"/>
      <c r="DJS1858" s="401"/>
      <c r="DJT1858" s="401"/>
      <c r="DJU1858" s="401"/>
      <c r="DJV1858" s="401"/>
      <c r="DJW1858" s="401"/>
      <c r="DJX1858" s="401"/>
      <c r="DJY1858" s="401"/>
      <c r="DJZ1858" s="401"/>
      <c r="DKA1858" s="401"/>
      <c r="DKB1858" s="401"/>
      <c r="DKC1858" s="401"/>
      <c r="DKD1858" s="401"/>
      <c r="DKE1858" s="401"/>
      <c r="DKF1858" s="401"/>
      <c r="DKG1858" s="401"/>
      <c r="DKH1858" s="401"/>
      <c r="DKI1858" s="401"/>
      <c r="DKJ1858" s="401"/>
      <c r="DKK1858" s="401"/>
      <c r="DKL1858" s="401"/>
      <c r="DKM1858" s="401"/>
      <c r="DKN1858" s="401"/>
      <c r="DKO1858" s="401"/>
      <c r="DKP1858" s="401"/>
      <c r="DKQ1858" s="401"/>
      <c r="DKR1858" s="401"/>
      <c r="DKS1858" s="401"/>
      <c r="DKT1858" s="401"/>
      <c r="DKU1858" s="401"/>
      <c r="DKV1858" s="401"/>
      <c r="DKW1858" s="401"/>
      <c r="DKX1858" s="401"/>
      <c r="DKY1858" s="401"/>
      <c r="DKZ1858" s="401"/>
      <c r="DLA1858" s="401"/>
      <c r="DLB1858" s="401"/>
      <c r="DLC1858" s="401"/>
      <c r="DLD1858" s="401"/>
      <c r="DLE1858" s="401"/>
      <c r="DLF1858" s="401"/>
      <c r="DLG1858" s="401"/>
      <c r="DLH1858" s="401"/>
      <c r="DLI1858" s="401"/>
      <c r="DLJ1858" s="401"/>
      <c r="DLK1858" s="401"/>
      <c r="DLL1858" s="401"/>
      <c r="DLM1858" s="401"/>
      <c r="DLN1858" s="401"/>
      <c r="DLO1858" s="401"/>
      <c r="DLP1858" s="401"/>
      <c r="DLQ1858" s="401"/>
      <c r="DLR1858" s="401"/>
      <c r="DLS1858" s="401"/>
      <c r="DLT1858" s="401"/>
      <c r="DLU1858" s="401"/>
      <c r="DLV1858" s="401"/>
      <c r="DLW1858" s="401"/>
      <c r="DLX1858" s="401"/>
      <c r="DLY1858" s="401"/>
      <c r="DLZ1858" s="401"/>
      <c r="DMA1858" s="401"/>
      <c r="DMB1858" s="401"/>
      <c r="DMC1858" s="401"/>
      <c r="DMD1858" s="401"/>
      <c r="DME1858" s="401"/>
      <c r="DMF1858" s="401"/>
      <c r="DMG1858" s="401"/>
      <c r="DMH1858" s="401"/>
      <c r="DMI1858" s="401"/>
      <c r="DMJ1858" s="401"/>
      <c r="DMK1858" s="401"/>
      <c r="DML1858" s="401"/>
      <c r="DMM1858" s="401"/>
      <c r="DMN1858" s="401"/>
      <c r="DMO1858" s="401"/>
      <c r="DMP1858" s="401"/>
      <c r="DMQ1858" s="401"/>
      <c r="DMR1858" s="401"/>
      <c r="DMS1858" s="401"/>
      <c r="DMT1858" s="401"/>
      <c r="DMU1858" s="401"/>
      <c r="DMV1858" s="401"/>
      <c r="DMW1858" s="401"/>
      <c r="DMX1858" s="401"/>
      <c r="DMY1858" s="401"/>
      <c r="DMZ1858" s="401"/>
      <c r="DNA1858" s="401"/>
      <c r="DNB1858" s="401"/>
      <c r="DNC1858" s="401"/>
      <c r="DND1858" s="401"/>
      <c r="DNE1858" s="401"/>
      <c r="DNF1858" s="401"/>
      <c r="DNG1858" s="401"/>
      <c r="DNH1858" s="401"/>
      <c r="DNI1858" s="401"/>
      <c r="DNJ1858" s="401"/>
      <c r="DNK1858" s="401"/>
      <c r="DNL1858" s="401"/>
      <c r="DNM1858" s="401"/>
      <c r="DNN1858" s="401"/>
      <c r="DNO1858" s="401"/>
      <c r="DNP1858" s="401"/>
      <c r="DNQ1858" s="401"/>
      <c r="DNR1858" s="401"/>
      <c r="DNS1858" s="401"/>
      <c r="DNT1858" s="401"/>
      <c r="DNU1858" s="401"/>
      <c r="DNV1858" s="401"/>
      <c r="DNW1858" s="401"/>
      <c r="DNX1858" s="401"/>
      <c r="DNY1858" s="401"/>
      <c r="DNZ1858" s="401"/>
      <c r="DOA1858" s="401"/>
      <c r="DOB1858" s="401"/>
      <c r="DOC1858" s="401"/>
      <c r="DOD1858" s="401"/>
      <c r="DOE1858" s="401"/>
      <c r="DOF1858" s="401"/>
      <c r="DOG1858" s="401"/>
      <c r="DOH1858" s="401"/>
      <c r="DOI1858" s="401"/>
      <c r="DOJ1858" s="401"/>
      <c r="DOK1858" s="401"/>
      <c r="DOL1858" s="401"/>
      <c r="DOM1858" s="401"/>
      <c r="DON1858" s="401"/>
      <c r="DOO1858" s="401"/>
      <c r="DOP1858" s="401"/>
      <c r="DOQ1858" s="401"/>
      <c r="DOR1858" s="401"/>
      <c r="DOS1858" s="401"/>
      <c r="DOT1858" s="401"/>
      <c r="DOU1858" s="401"/>
      <c r="DOV1858" s="401"/>
      <c r="DOW1858" s="401"/>
      <c r="DOX1858" s="401"/>
      <c r="DOY1858" s="401"/>
      <c r="DOZ1858" s="401"/>
      <c r="DPA1858" s="401"/>
      <c r="DPB1858" s="401"/>
      <c r="DPC1858" s="401"/>
      <c r="DPD1858" s="401"/>
      <c r="DPE1858" s="401"/>
      <c r="DPF1858" s="401"/>
      <c r="DPG1858" s="401"/>
      <c r="DPH1858" s="401"/>
      <c r="DPI1858" s="401"/>
      <c r="DPJ1858" s="401"/>
      <c r="DPK1858" s="401"/>
      <c r="DPL1858" s="401"/>
      <c r="DPM1858" s="401"/>
      <c r="DPN1858" s="401"/>
      <c r="DPO1858" s="401"/>
      <c r="DPP1858" s="401"/>
      <c r="DPQ1858" s="401"/>
      <c r="DPR1858" s="401"/>
      <c r="DPS1858" s="401"/>
      <c r="DPT1858" s="401"/>
      <c r="DPU1858" s="401"/>
      <c r="DPV1858" s="401"/>
      <c r="DPW1858" s="401"/>
      <c r="DPX1858" s="401"/>
      <c r="DPY1858" s="401"/>
      <c r="DPZ1858" s="401"/>
      <c r="DQA1858" s="401"/>
      <c r="DQB1858" s="401"/>
      <c r="DQC1858" s="401"/>
      <c r="DQD1858" s="401"/>
      <c r="DQE1858" s="401"/>
      <c r="DQF1858" s="401"/>
      <c r="DQG1858" s="401"/>
      <c r="DQH1858" s="401"/>
      <c r="DQI1858" s="401"/>
      <c r="DQJ1858" s="401"/>
      <c r="DQK1858" s="401"/>
      <c r="DQL1858" s="401"/>
      <c r="DQM1858" s="401"/>
      <c r="DQN1858" s="401"/>
      <c r="DQO1858" s="401"/>
      <c r="DQP1858" s="401"/>
      <c r="DQQ1858" s="401"/>
      <c r="DQR1858" s="401"/>
      <c r="DQS1858" s="401"/>
      <c r="DQT1858" s="401"/>
      <c r="DQU1858" s="401"/>
      <c r="DQV1858" s="401"/>
      <c r="DQW1858" s="401"/>
      <c r="DQX1858" s="401"/>
      <c r="DQY1858" s="401"/>
      <c r="DQZ1858" s="401"/>
      <c r="DRA1858" s="401"/>
      <c r="DRB1858" s="401"/>
      <c r="DRC1858" s="401"/>
      <c r="DRD1858" s="401"/>
      <c r="DRE1858" s="401"/>
      <c r="DRF1858" s="401"/>
      <c r="DRG1858" s="401"/>
      <c r="DRH1858" s="401"/>
      <c r="DRI1858" s="401"/>
      <c r="DRJ1858" s="401"/>
      <c r="DRK1858" s="401"/>
      <c r="DRL1858" s="401"/>
      <c r="DRM1858" s="401"/>
      <c r="DRN1858" s="401"/>
      <c r="DRO1858" s="401"/>
      <c r="DRP1858" s="401"/>
      <c r="DRQ1858" s="401"/>
      <c r="DRR1858" s="401"/>
      <c r="DRS1858" s="401"/>
      <c r="DRT1858" s="401"/>
      <c r="DRU1858" s="401"/>
      <c r="DRV1858" s="401"/>
      <c r="DRW1858" s="401"/>
      <c r="DRX1858" s="401"/>
      <c r="DRY1858" s="401"/>
      <c r="DRZ1858" s="401"/>
      <c r="DSA1858" s="401"/>
      <c r="DSB1858" s="401"/>
      <c r="DSC1858" s="401"/>
      <c r="DSD1858" s="401"/>
      <c r="DSE1858" s="401"/>
      <c r="DSF1858" s="401"/>
      <c r="DSG1858" s="401"/>
      <c r="DSH1858" s="401"/>
      <c r="DSI1858" s="401"/>
      <c r="DSJ1858" s="401"/>
      <c r="DSK1858" s="401"/>
      <c r="DSL1858" s="401"/>
      <c r="DSM1858" s="401"/>
      <c r="DSN1858" s="401"/>
      <c r="DSO1858" s="401"/>
      <c r="DSP1858" s="401"/>
      <c r="DSQ1858" s="401"/>
      <c r="DSR1858" s="401"/>
      <c r="DSS1858" s="401"/>
      <c r="DST1858" s="401"/>
      <c r="DSU1858" s="401"/>
      <c r="DSV1858" s="401"/>
      <c r="DSW1858" s="401"/>
      <c r="DSX1858" s="401"/>
      <c r="DSY1858" s="401"/>
      <c r="DSZ1858" s="401"/>
      <c r="DTA1858" s="401"/>
      <c r="DTB1858" s="401"/>
      <c r="DTC1858" s="401"/>
      <c r="DTD1858" s="401"/>
      <c r="DTE1858" s="401"/>
      <c r="DTF1858" s="401"/>
      <c r="DTG1858" s="401"/>
      <c r="DTH1858" s="401"/>
      <c r="DTI1858" s="401"/>
      <c r="DTJ1858" s="401"/>
      <c r="DTK1858" s="401"/>
      <c r="DTL1858" s="401"/>
      <c r="DTM1858" s="401"/>
      <c r="DTN1858" s="401"/>
      <c r="DTO1858" s="401"/>
      <c r="DTP1858" s="401"/>
      <c r="DTQ1858" s="401"/>
      <c r="DTR1858" s="401"/>
      <c r="DTS1858" s="401"/>
      <c r="DTT1858" s="401"/>
      <c r="DTU1858" s="401"/>
      <c r="DTV1858" s="401"/>
      <c r="DTW1858" s="401"/>
      <c r="DTX1858" s="401"/>
      <c r="DTY1858" s="401"/>
      <c r="DTZ1858" s="401"/>
      <c r="DUA1858" s="401"/>
      <c r="DUB1858" s="401"/>
      <c r="DUC1858" s="401"/>
      <c r="DUD1858" s="401"/>
      <c r="DUE1858" s="401"/>
      <c r="DUF1858" s="401"/>
      <c r="DUG1858" s="401"/>
      <c r="DUH1858" s="401"/>
      <c r="DUI1858" s="401"/>
      <c r="DUJ1858" s="401"/>
      <c r="DUK1858" s="401"/>
      <c r="DUL1858" s="401"/>
      <c r="DUM1858" s="401"/>
      <c r="DUN1858" s="401"/>
      <c r="DUO1858" s="401"/>
      <c r="DUP1858" s="401"/>
      <c r="DUQ1858" s="401"/>
      <c r="DUR1858" s="401"/>
      <c r="DUS1858" s="401"/>
      <c r="DUT1858" s="401"/>
      <c r="DUU1858" s="401"/>
      <c r="DUV1858" s="401"/>
      <c r="DUW1858" s="401"/>
      <c r="DUX1858" s="401"/>
      <c r="DUY1858" s="401"/>
      <c r="DUZ1858" s="401"/>
      <c r="DVA1858" s="401"/>
      <c r="DVB1858" s="401"/>
      <c r="DVC1858" s="401"/>
      <c r="DVD1858" s="401"/>
      <c r="DVE1858" s="401"/>
      <c r="DVF1858" s="401"/>
      <c r="DVG1858" s="401"/>
      <c r="DVH1858" s="401"/>
      <c r="DVI1858" s="401"/>
      <c r="DVJ1858" s="401"/>
      <c r="DVK1858" s="401"/>
      <c r="DVL1858" s="401"/>
      <c r="DVM1858" s="401"/>
      <c r="DVN1858" s="401"/>
      <c r="DVO1858" s="401"/>
      <c r="DVP1858" s="401"/>
      <c r="DVQ1858" s="401"/>
      <c r="DVR1858" s="401"/>
      <c r="DVS1858" s="401"/>
      <c r="DVT1858" s="401"/>
      <c r="DVU1858" s="401"/>
      <c r="DVV1858" s="401"/>
      <c r="DVW1858" s="401"/>
      <c r="DVX1858" s="401"/>
      <c r="DVY1858" s="401"/>
      <c r="DVZ1858" s="401"/>
      <c r="DWA1858" s="401"/>
      <c r="DWB1858" s="401"/>
      <c r="DWC1858" s="401"/>
      <c r="DWD1858" s="401"/>
      <c r="DWE1858" s="401"/>
      <c r="DWF1858" s="401"/>
      <c r="DWG1858" s="401"/>
      <c r="DWH1858" s="401"/>
      <c r="DWI1858" s="401"/>
      <c r="DWJ1858" s="401"/>
      <c r="DWK1858" s="401"/>
      <c r="DWL1858" s="401"/>
      <c r="DWM1858" s="401"/>
      <c r="DWN1858" s="401"/>
      <c r="DWO1858" s="401"/>
      <c r="DWP1858" s="401"/>
      <c r="DWQ1858" s="401"/>
      <c r="DWR1858" s="401"/>
      <c r="DWS1858" s="401"/>
      <c r="DWT1858" s="401"/>
      <c r="DWU1858" s="401"/>
      <c r="DWV1858" s="401"/>
      <c r="DWW1858" s="401"/>
      <c r="DWX1858" s="401"/>
      <c r="DWY1858" s="401"/>
      <c r="DWZ1858" s="401"/>
      <c r="DXA1858" s="401"/>
      <c r="DXB1858" s="401"/>
      <c r="DXC1858" s="401"/>
      <c r="DXD1858" s="401"/>
      <c r="DXE1858" s="401"/>
      <c r="DXF1858" s="401"/>
      <c r="DXG1858" s="401"/>
      <c r="DXH1858" s="401"/>
      <c r="DXI1858" s="401"/>
      <c r="DXJ1858" s="401"/>
      <c r="DXK1858" s="401"/>
      <c r="DXL1858" s="401"/>
      <c r="DXM1858" s="401"/>
      <c r="DXN1858" s="401"/>
      <c r="DXO1858" s="401"/>
      <c r="DXP1858" s="401"/>
      <c r="DXQ1858" s="401"/>
      <c r="DXR1858" s="401"/>
      <c r="DXS1858" s="401"/>
      <c r="DXT1858" s="401"/>
      <c r="DXU1858" s="401"/>
      <c r="DXV1858" s="401"/>
      <c r="DXW1858" s="401"/>
      <c r="DXX1858" s="401"/>
      <c r="DXY1858" s="401"/>
      <c r="DXZ1858" s="401"/>
      <c r="DYA1858" s="401"/>
      <c r="DYB1858" s="401"/>
      <c r="DYC1858" s="401"/>
      <c r="DYD1858" s="401"/>
      <c r="DYE1858" s="401"/>
      <c r="DYF1858" s="401"/>
      <c r="DYG1858" s="401"/>
      <c r="DYH1858" s="401"/>
      <c r="DYI1858" s="401"/>
      <c r="DYJ1858" s="401"/>
      <c r="DYK1858" s="401"/>
      <c r="DYL1858" s="401"/>
      <c r="DYM1858" s="401"/>
      <c r="DYN1858" s="401"/>
      <c r="DYO1858" s="401"/>
      <c r="DYP1858" s="401"/>
      <c r="DYQ1858" s="401"/>
      <c r="DYR1858" s="401"/>
      <c r="DYS1858" s="401"/>
      <c r="DYT1858" s="401"/>
      <c r="DYU1858" s="401"/>
      <c r="DYV1858" s="401"/>
      <c r="DYW1858" s="401"/>
      <c r="DYX1858" s="401"/>
      <c r="DYY1858" s="401"/>
      <c r="DYZ1858" s="401"/>
      <c r="DZA1858" s="401"/>
      <c r="DZB1858" s="401"/>
      <c r="DZC1858" s="401"/>
      <c r="DZD1858" s="401"/>
      <c r="DZE1858" s="401"/>
      <c r="DZF1858" s="401"/>
      <c r="DZG1858" s="401"/>
      <c r="DZH1858" s="401"/>
      <c r="DZI1858" s="401"/>
      <c r="DZJ1858" s="401"/>
      <c r="DZK1858" s="401"/>
      <c r="DZL1858" s="401"/>
      <c r="DZM1858" s="401"/>
      <c r="DZN1858" s="401"/>
      <c r="DZO1858" s="401"/>
      <c r="DZP1858" s="401"/>
      <c r="DZQ1858" s="401"/>
      <c r="DZR1858" s="401"/>
      <c r="DZS1858" s="401"/>
      <c r="DZT1858" s="401"/>
      <c r="DZU1858" s="401"/>
      <c r="DZV1858" s="401"/>
      <c r="DZW1858" s="401"/>
      <c r="DZX1858" s="401"/>
      <c r="DZY1858" s="401"/>
      <c r="DZZ1858" s="401"/>
      <c r="EAA1858" s="401"/>
      <c r="EAB1858" s="401"/>
      <c r="EAC1858" s="401"/>
      <c r="EAD1858" s="401"/>
      <c r="EAE1858" s="401"/>
      <c r="EAF1858" s="401"/>
      <c r="EAG1858" s="401"/>
      <c r="EAH1858" s="401"/>
      <c r="EAI1858" s="401"/>
      <c r="EAJ1858" s="401"/>
      <c r="EAK1858" s="401"/>
      <c r="EAL1858" s="401"/>
      <c r="EAM1858" s="401"/>
      <c r="EAN1858" s="401"/>
      <c r="EAO1858" s="401"/>
      <c r="EAP1858" s="401"/>
      <c r="EAQ1858" s="401"/>
      <c r="EAR1858" s="401"/>
      <c r="EAS1858" s="401"/>
      <c r="EAT1858" s="401"/>
      <c r="EAU1858" s="401"/>
      <c r="EAV1858" s="401"/>
      <c r="EAW1858" s="401"/>
      <c r="EAX1858" s="401"/>
      <c r="EAY1858" s="401"/>
      <c r="EAZ1858" s="401"/>
      <c r="EBA1858" s="401"/>
      <c r="EBB1858" s="401"/>
      <c r="EBC1858" s="401"/>
      <c r="EBD1858" s="401"/>
      <c r="EBE1858" s="401"/>
      <c r="EBF1858" s="401"/>
      <c r="EBG1858" s="401"/>
      <c r="EBH1858" s="401"/>
      <c r="EBI1858" s="401"/>
      <c r="EBJ1858" s="401"/>
      <c r="EBK1858" s="401"/>
      <c r="EBL1858" s="401"/>
      <c r="EBM1858" s="401"/>
      <c r="EBN1858" s="401"/>
      <c r="EBO1858" s="401"/>
      <c r="EBP1858" s="401"/>
      <c r="EBQ1858" s="401"/>
      <c r="EBR1858" s="401"/>
      <c r="EBS1858" s="401"/>
      <c r="EBT1858" s="401"/>
      <c r="EBU1858" s="401"/>
      <c r="EBV1858" s="401"/>
      <c r="EBW1858" s="401"/>
      <c r="EBX1858" s="401"/>
      <c r="EBY1858" s="401"/>
      <c r="EBZ1858" s="401"/>
      <c r="ECA1858" s="401"/>
      <c r="ECB1858" s="401"/>
      <c r="ECC1858" s="401"/>
      <c r="ECD1858" s="401"/>
      <c r="ECE1858" s="401"/>
      <c r="ECF1858" s="401"/>
      <c r="ECG1858" s="401"/>
      <c r="ECH1858" s="401"/>
      <c r="ECI1858" s="401"/>
      <c r="ECJ1858" s="401"/>
      <c r="ECK1858" s="401"/>
      <c r="ECL1858" s="401"/>
      <c r="ECM1858" s="401"/>
      <c r="ECN1858" s="401"/>
      <c r="ECO1858" s="401"/>
      <c r="ECP1858" s="401"/>
      <c r="ECQ1858" s="401"/>
      <c r="ECR1858" s="401"/>
      <c r="ECS1858" s="401"/>
      <c r="ECT1858" s="401"/>
      <c r="ECU1858" s="401"/>
      <c r="ECV1858" s="401"/>
      <c r="ECW1858" s="401"/>
      <c r="ECX1858" s="401"/>
      <c r="ECY1858" s="401"/>
      <c r="ECZ1858" s="401"/>
      <c r="EDA1858" s="401"/>
      <c r="EDB1858" s="401"/>
      <c r="EDC1858" s="401"/>
      <c r="EDD1858" s="401"/>
      <c r="EDE1858" s="401"/>
      <c r="EDF1858" s="401"/>
      <c r="EDG1858" s="401"/>
      <c r="EDH1858" s="401"/>
      <c r="EDI1858" s="401"/>
      <c r="EDJ1858" s="401"/>
      <c r="EDK1858" s="401"/>
      <c r="EDL1858" s="401"/>
      <c r="EDM1858" s="401"/>
      <c r="EDN1858" s="401"/>
      <c r="EDO1858" s="401"/>
      <c r="EDP1858" s="401"/>
      <c r="EDQ1858" s="401"/>
      <c r="EDR1858" s="401"/>
      <c r="EDS1858" s="401"/>
      <c r="EDT1858" s="401"/>
      <c r="EDU1858" s="401"/>
      <c r="EDV1858" s="401"/>
      <c r="EDW1858" s="401"/>
      <c r="EDX1858" s="401"/>
      <c r="EDY1858" s="401"/>
      <c r="EDZ1858" s="401"/>
      <c r="EEA1858" s="401"/>
      <c r="EEB1858" s="401"/>
      <c r="EEC1858" s="401"/>
      <c r="EED1858" s="401"/>
      <c r="EEE1858" s="401"/>
      <c r="EEF1858" s="401"/>
      <c r="EEG1858" s="401"/>
      <c r="EEH1858" s="401"/>
      <c r="EEI1858" s="401"/>
      <c r="EEJ1858" s="401"/>
      <c r="EEK1858" s="401"/>
      <c r="EEL1858" s="401"/>
      <c r="EEM1858" s="401"/>
      <c r="EEN1858" s="401"/>
      <c r="EEO1858" s="401"/>
      <c r="EEP1858" s="401"/>
      <c r="EEQ1858" s="401"/>
      <c r="EER1858" s="401"/>
      <c r="EES1858" s="401"/>
      <c r="EET1858" s="401"/>
      <c r="EEU1858" s="401"/>
      <c r="EEV1858" s="401"/>
      <c r="EEW1858" s="401"/>
      <c r="EEX1858" s="401"/>
      <c r="EEY1858" s="401"/>
      <c r="EEZ1858" s="401"/>
      <c r="EFA1858" s="401"/>
      <c r="EFB1858" s="401"/>
      <c r="EFC1858" s="401"/>
      <c r="EFD1858" s="401"/>
      <c r="EFE1858" s="401"/>
      <c r="EFF1858" s="401"/>
      <c r="EFG1858" s="401"/>
      <c r="EFH1858" s="401"/>
      <c r="EFI1858" s="401"/>
      <c r="EFJ1858" s="401"/>
      <c r="EFK1858" s="401"/>
      <c r="EFL1858" s="401"/>
      <c r="EFM1858" s="401"/>
      <c r="EFN1858" s="401"/>
      <c r="EFO1858" s="401"/>
      <c r="EFP1858" s="401"/>
      <c r="EFQ1858" s="401"/>
      <c r="EFR1858" s="401"/>
      <c r="EFS1858" s="401"/>
      <c r="EFT1858" s="401"/>
      <c r="EFU1858" s="401"/>
      <c r="EFV1858" s="401"/>
      <c r="EFW1858" s="401"/>
      <c r="EFX1858" s="401"/>
      <c r="EFY1858" s="401"/>
      <c r="EFZ1858" s="401"/>
      <c r="EGA1858" s="401"/>
      <c r="EGB1858" s="401"/>
      <c r="EGC1858" s="401"/>
      <c r="EGD1858" s="401"/>
      <c r="EGE1858" s="401"/>
      <c r="EGF1858" s="401"/>
      <c r="EGG1858" s="401"/>
      <c r="EGH1858" s="401"/>
      <c r="EGI1858" s="401"/>
      <c r="EGJ1858" s="401"/>
      <c r="EGK1858" s="401"/>
      <c r="EGL1858" s="401"/>
      <c r="EGM1858" s="401"/>
      <c r="EGN1858" s="401"/>
      <c r="EGO1858" s="401"/>
      <c r="EGP1858" s="401"/>
      <c r="EGQ1858" s="401"/>
      <c r="EGR1858" s="401"/>
      <c r="EGS1858" s="401"/>
      <c r="EGT1858" s="401"/>
      <c r="EGU1858" s="401"/>
      <c r="EGV1858" s="401"/>
      <c r="EGW1858" s="401"/>
      <c r="EGX1858" s="401"/>
      <c r="EGY1858" s="401"/>
      <c r="EGZ1858" s="401"/>
      <c r="EHA1858" s="401"/>
      <c r="EHB1858" s="401"/>
      <c r="EHC1858" s="401"/>
      <c r="EHD1858" s="401"/>
      <c r="EHE1858" s="401"/>
      <c r="EHF1858" s="401"/>
      <c r="EHG1858" s="401"/>
      <c r="EHH1858" s="401"/>
      <c r="EHI1858" s="401"/>
      <c r="EHJ1858" s="401"/>
      <c r="EHK1858" s="401"/>
      <c r="EHL1858" s="401"/>
      <c r="EHM1858" s="401"/>
      <c r="EHN1858" s="401"/>
      <c r="EHO1858" s="401"/>
      <c r="EHP1858" s="401"/>
      <c r="EHQ1858" s="401"/>
      <c r="EHR1858" s="401"/>
      <c r="EHS1858" s="401"/>
      <c r="EHT1858" s="401"/>
      <c r="EHU1858" s="401"/>
      <c r="EHV1858" s="401"/>
      <c r="EHW1858" s="401"/>
      <c r="EHX1858" s="401"/>
      <c r="EHY1858" s="401"/>
      <c r="EHZ1858" s="401"/>
      <c r="EIA1858" s="401"/>
      <c r="EIB1858" s="401"/>
      <c r="EIC1858" s="401"/>
      <c r="EID1858" s="401"/>
      <c r="EIE1858" s="401"/>
      <c r="EIF1858" s="401"/>
      <c r="EIG1858" s="401"/>
      <c r="EIH1858" s="401"/>
      <c r="EII1858" s="401"/>
      <c r="EIJ1858" s="401"/>
      <c r="EIK1858" s="401"/>
      <c r="EIL1858" s="401"/>
      <c r="EIM1858" s="401"/>
      <c r="EIN1858" s="401"/>
      <c r="EIO1858" s="401"/>
      <c r="EIP1858" s="401"/>
      <c r="EIQ1858" s="401"/>
      <c r="EIR1858" s="401"/>
      <c r="EIS1858" s="401"/>
      <c r="EIT1858" s="401"/>
      <c r="EIU1858" s="401"/>
      <c r="EIV1858" s="401"/>
      <c r="EIW1858" s="401"/>
      <c r="EIX1858" s="401"/>
      <c r="EIY1858" s="401"/>
      <c r="EIZ1858" s="401"/>
      <c r="EJA1858" s="401"/>
      <c r="EJB1858" s="401"/>
      <c r="EJC1858" s="401"/>
      <c r="EJD1858" s="401"/>
      <c r="EJE1858" s="401"/>
      <c r="EJF1858" s="401"/>
      <c r="EJG1858" s="401"/>
      <c r="EJH1858" s="401"/>
      <c r="EJI1858" s="401"/>
      <c r="EJJ1858" s="401"/>
      <c r="EJK1858" s="401"/>
      <c r="EJL1858" s="401"/>
      <c r="EJM1858" s="401"/>
      <c r="EJN1858" s="401"/>
      <c r="EJO1858" s="401"/>
      <c r="EJP1858" s="401"/>
      <c r="EJQ1858" s="401"/>
      <c r="EJR1858" s="401"/>
      <c r="EJS1858" s="401"/>
      <c r="EJT1858" s="401"/>
      <c r="EJU1858" s="401"/>
      <c r="EJV1858" s="401"/>
      <c r="EJW1858" s="401"/>
      <c r="EJX1858" s="401"/>
      <c r="EJY1858" s="401"/>
      <c r="EJZ1858" s="401"/>
      <c r="EKA1858" s="401"/>
      <c r="EKB1858" s="401"/>
      <c r="EKC1858" s="401"/>
      <c r="EKD1858" s="401"/>
      <c r="EKE1858" s="401"/>
      <c r="EKF1858" s="401"/>
      <c r="EKG1858" s="401"/>
      <c r="EKH1858" s="401"/>
      <c r="EKI1858" s="401"/>
      <c r="EKJ1858" s="401"/>
      <c r="EKK1858" s="401"/>
      <c r="EKL1858" s="401"/>
      <c r="EKM1858" s="401"/>
      <c r="EKN1858" s="401"/>
      <c r="EKO1858" s="401"/>
      <c r="EKP1858" s="401"/>
      <c r="EKQ1858" s="401"/>
      <c r="EKR1858" s="401"/>
      <c r="EKS1858" s="401"/>
      <c r="EKT1858" s="401"/>
      <c r="EKU1858" s="401"/>
      <c r="EKV1858" s="401"/>
      <c r="EKW1858" s="401"/>
      <c r="EKX1858" s="401"/>
      <c r="EKY1858" s="401"/>
      <c r="EKZ1858" s="401"/>
      <c r="ELA1858" s="401"/>
      <c r="ELB1858" s="401"/>
      <c r="ELC1858" s="401"/>
      <c r="ELD1858" s="401"/>
      <c r="ELE1858" s="401"/>
      <c r="ELF1858" s="401"/>
      <c r="ELG1858" s="401"/>
      <c r="ELH1858" s="401"/>
      <c r="ELI1858" s="401"/>
      <c r="ELJ1858" s="401"/>
      <c r="ELK1858" s="401"/>
      <c r="ELL1858" s="401"/>
      <c r="ELM1858" s="401"/>
      <c r="ELN1858" s="401"/>
      <c r="ELO1858" s="401"/>
      <c r="ELP1858" s="401"/>
      <c r="ELQ1858" s="401"/>
      <c r="ELR1858" s="401"/>
      <c r="ELS1858" s="401"/>
      <c r="ELT1858" s="401"/>
      <c r="ELU1858" s="401"/>
      <c r="ELV1858" s="401"/>
      <c r="ELW1858" s="401"/>
      <c r="ELX1858" s="401"/>
      <c r="ELY1858" s="401"/>
      <c r="ELZ1858" s="401"/>
      <c r="EMA1858" s="401"/>
      <c r="EMB1858" s="401"/>
      <c r="EMC1858" s="401"/>
      <c r="EMD1858" s="401"/>
      <c r="EME1858" s="401"/>
      <c r="EMF1858" s="401"/>
      <c r="EMG1858" s="401"/>
      <c r="EMH1858" s="401"/>
      <c r="EMI1858" s="401"/>
      <c r="EMJ1858" s="401"/>
      <c r="EMK1858" s="401"/>
      <c r="EML1858" s="401"/>
      <c r="EMM1858" s="401"/>
      <c r="EMN1858" s="401"/>
      <c r="EMO1858" s="401"/>
      <c r="EMP1858" s="401"/>
      <c r="EMQ1858" s="401"/>
      <c r="EMR1858" s="401"/>
      <c r="EMS1858" s="401"/>
      <c r="EMT1858" s="401"/>
      <c r="EMU1858" s="401"/>
      <c r="EMV1858" s="401"/>
      <c r="EMW1858" s="401"/>
      <c r="EMX1858" s="401"/>
      <c r="EMY1858" s="401"/>
      <c r="EMZ1858" s="401"/>
      <c r="ENA1858" s="401"/>
      <c r="ENB1858" s="401"/>
      <c r="ENC1858" s="401"/>
      <c r="END1858" s="401"/>
      <c r="ENE1858" s="401"/>
      <c r="ENF1858" s="401"/>
      <c r="ENG1858" s="401"/>
      <c r="ENH1858" s="401"/>
      <c r="ENI1858" s="401"/>
      <c r="ENJ1858" s="401"/>
      <c r="ENK1858" s="401"/>
      <c r="ENL1858" s="401"/>
      <c r="ENM1858" s="401"/>
      <c r="ENN1858" s="401"/>
      <c r="ENO1858" s="401"/>
      <c r="ENP1858" s="401"/>
      <c r="ENQ1858" s="401"/>
      <c r="ENR1858" s="401"/>
      <c r="ENS1858" s="401"/>
      <c r="ENT1858" s="401"/>
      <c r="ENU1858" s="401"/>
      <c r="ENV1858" s="401"/>
      <c r="ENW1858" s="401"/>
      <c r="ENX1858" s="401"/>
      <c r="ENY1858" s="401"/>
      <c r="ENZ1858" s="401"/>
      <c r="EOA1858" s="401"/>
      <c r="EOB1858" s="401"/>
      <c r="EOC1858" s="401"/>
      <c r="EOD1858" s="401"/>
      <c r="EOE1858" s="401"/>
      <c r="EOF1858" s="401"/>
      <c r="EOG1858" s="401"/>
      <c r="EOH1858" s="401"/>
      <c r="EOI1858" s="401"/>
      <c r="EOJ1858" s="401"/>
      <c r="EOK1858" s="401"/>
      <c r="EOL1858" s="401"/>
      <c r="EOM1858" s="401"/>
      <c r="EON1858" s="401"/>
      <c r="EOO1858" s="401"/>
      <c r="EOP1858" s="401"/>
      <c r="EOQ1858" s="401"/>
      <c r="EOR1858" s="401"/>
      <c r="EOS1858" s="401"/>
      <c r="EOT1858" s="401"/>
      <c r="EOU1858" s="401"/>
      <c r="EOV1858" s="401"/>
      <c r="EOW1858" s="401"/>
      <c r="EOX1858" s="401"/>
      <c r="EOY1858" s="401"/>
      <c r="EOZ1858" s="401"/>
      <c r="EPA1858" s="401"/>
      <c r="EPB1858" s="401"/>
      <c r="EPC1858" s="401"/>
      <c r="EPD1858" s="401"/>
      <c r="EPE1858" s="401"/>
      <c r="EPF1858" s="401"/>
      <c r="EPG1858" s="401"/>
      <c r="EPH1858" s="401"/>
      <c r="EPI1858" s="401"/>
      <c r="EPJ1858" s="401"/>
      <c r="EPK1858" s="401"/>
      <c r="EPL1858" s="401"/>
      <c r="EPM1858" s="401"/>
      <c r="EPN1858" s="401"/>
      <c r="EPO1858" s="401"/>
      <c r="EPP1858" s="401"/>
      <c r="EPQ1858" s="401"/>
      <c r="EPR1858" s="401"/>
      <c r="EPS1858" s="401"/>
      <c r="EPT1858" s="401"/>
      <c r="EPU1858" s="401"/>
      <c r="EPV1858" s="401"/>
      <c r="EPW1858" s="401"/>
      <c r="EPX1858" s="401"/>
      <c r="EPY1858" s="401"/>
      <c r="EPZ1858" s="401"/>
      <c r="EQA1858" s="401"/>
      <c r="EQB1858" s="401"/>
      <c r="EQC1858" s="401"/>
      <c r="EQD1858" s="401"/>
      <c r="EQE1858" s="401"/>
      <c r="EQF1858" s="401"/>
      <c r="EQG1858" s="401"/>
      <c r="EQH1858" s="401"/>
      <c r="EQI1858" s="401"/>
      <c r="EQJ1858" s="401"/>
      <c r="EQK1858" s="401"/>
      <c r="EQL1858" s="401"/>
      <c r="EQM1858" s="401"/>
      <c r="EQN1858" s="401"/>
      <c r="EQO1858" s="401"/>
      <c r="EQP1858" s="401"/>
      <c r="EQQ1858" s="401"/>
      <c r="EQR1858" s="401"/>
      <c r="EQS1858" s="401"/>
      <c r="EQT1858" s="401"/>
      <c r="EQU1858" s="401"/>
      <c r="EQV1858" s="401"/>
      <c r="EQW1858" s="401"/>
      <c r="EQX1858" s="401"/>
      <c r="EQY1858" s="401"/>
      <c r="EQZ1858" s="401"/>
      <c r="ERA1858" s="401"/>
      <c r="ERB1858" s="401"/>
      <c r="ERC1858" s="401"/>
      <c r="ERD1858" s="401"/>
      <c r="ERE1858" s="401"/>
      <c r="ERF1858" s="401"/>
      <c r="ERG1858" s="401"/>
      <c r="ERH1858" s="401"/>
      <c r="ERI1858" s="401"/>
      <c r="ERJ1858" s="401"/>
      <c r="ERK1858" s="401"/>
      <c r="ERL1858" s="401"/>
      <c r="ERM1858" s="401"/>
      <c r="ERN1858" s="401"/>
      <c r="ERO1858" s="401"/>
      <c r="ERP1858" s="401"/>
      <c r="ERQ1858" s="401"/>
      <c r="ERR1858" s="401"/>
      <c r="ERS1858" s="401"/>
      <c r="ERT1858" s="401"/>
      <c r="ERU1858" s="401"/>
      <c r="ERV1858" s="401"/>
      <c r="ERW1858" s="401"/>
      <c r="ERX1858" s="401"/>
      <c r="ERY1858" s="401"/>
      <c r="ERZ1858" s="401"/>
      <c r="ESA1858" s="401"/>
      <c r="ESB1858" s="401"/>
      <c r="ESC1858" s="401"/>
      <c r="ESD1858" s="401"/>
      <c r="ESE1858" s="401"/>
      <c r="ESF1858" s="401"/>
      <c r="ESG1858" s="401"/>
      <c r="ESH1858" s="401"/>
      <c r="ESI1858" s="401"/>
      <c r="ESJ1858" s="401"/>
      <c r="ESK1858" s="401"/>
      <c r="ESL1858" s="401"/>
      <c r="ESM1858" s="401"/>
      <c r="ESN1858" s="401"/>
      <c r="ESO1858" s="401"/>
      <c r="ESP1858" s="401"/>
      <c r="ESQ1858" s="401"/>
      <c r="ESR1858" s="401"/>
      <c r="ESS1858" s="401"/>
      <c r="EST1858" s="401"/>
      <c r="ESU1858" s="401"/>
      <c r="ESV1858" s="401"/>
      <c r="ESW1858" s="401"/>
      <c r="ESX1858" s="401"/>
      <c r="ESY1858" s="401"/>
      <c r="ESZ1858" s="401"/>
      <c r="ETA1858" s="401"/>
      <c r="ETB1858" s="401"/>
      <c r="ETC1858" s="401"/>
      <c r="ETD1858" s="401"/>
      <c r="ETE1858" s="401"/>
      <c r="ETF1858" s="401"/>
      <c r="ETG1858" s="401"/>
      <c r="ETH1858" s="401"/>
      <c r="ETI1858" s="401"/>
      <c r="ETJ1858" s="401"/>
      <c r="ETK1858" s="401"/>
      <c r="ETL1858" s="401"/>
      <c r="ETM1858" s="401"/>
      <c r="ETN1858" s="401"/>
      <c r="ETO1858" s="401"/>
      <c r="ETP1858" s="401"/>
      <c r="ETQ1858" s="401"/>
      <c r="ETR1858" s="401"/>
      <c r="ETS1858" s="401"/>
      <c r="ETT1858" s="401"/>
      <c r="ETU1858" s="401"/>
      <c r="ETV1858" s="401"/>
      <c r="ETW1858" s="401"/>
      <c r="ETX1858" s="401"/>
      <c r="ETY1858" s="401"/>
      <c r="ETZ1858" s="401"/>
      <c r="EUA1858" s="401"/>
      <c r="EUB1858" s="401"/>
      <c r="EUC1858" s="401"/>
      <c r="EUD1858" s="401"/>
      <c r="EUE1858" s="401"/>
      <c r="EUF1858" s="401"/>
      <c r="EUG1858" s="401"/>
      <c r="EUH1858" s="401"/>
      <c r="EUI1858" s="401"/>
      <c r="EUJ1858" s="401"/>
      <c r="EUK1858" s="401"/>
      <c r="EUL1858" s="401"/>
      <c r="EUM1858" s="401"/>
      <c r="EUN1858" s="401"/>
      <c r="EUO1858" s="401"/>
      <c r="EUP1858" s="401"/>
      <c r="EUQ1858" s="401"/>
      <c r="EUR1858" s="401"/>
      <c r="EUS1858" s="401"/>
      <c r="EUT1858" s="401"/>
      <c r="EUU1858" s="401"/>
      <c r="EUV1858" s="401"/>
      <c r="EUW1858" s="401"/>
      <c r="EUX1858" s="401"/>
      <c r="EUY1858" s="401"/>
      <c r="EUZ1858" s="401"/>
      <c r="EVA1858" s="401"/>
      <c r="EVB1858" s="401"/>
      <c r="EVC1858" s="401"/>
      <c r="EVD1858" s="401"/>
      <c r="EVE1858" s="401"/>
      <c r="EVF1858" s="401"/>
      <c r="EVG1858" s="401"/>
      <c r="EVH1858" s="401"/>
      <c r="EVI1858" s="401"/>
      <c r="EVJ1858" s="401"/>
      <c r="EVK1858" s="401"/>
      <c r="EVL1858" s="401"/>
      <c r="EVM1858" s="401"/>
      <c r="EVN1858" s="401"/>
      <c r="EVO1858" s="401"/>
      <c r="EVP1858" s="401"/>
      <c r="EVQ1858" s="401"/>
      <c r="EVR1858" s="401"/>
      <c r="EVS1858" s="401"/>
      <c r="EVT1858" s="401"/>
      <c r="EVU1858" s="401"/>
      <c r="EVV1858" s="401"/>
      <c r="EVW1858" s="401"/>
      <c r="EVX1858" s="401"/>
      <c r="EVY1858" s="401"/>
      <c r="EVZ1858" s="401"/>
      <c r="EWA1858" s="401"/>
      <c r="EWB1858" s="401"/>
      <c r="EWC1858" s="401"/>
      <c r="EWD1858" s="401"/>
      <c r="EWE1858" s="401"/>
      <c r="EWF1858" s="401"/>
      <c r="EWG1858" s="401"/>
      <c r="EWH1858" s="401"/>
      <c r="EWI1858" s="401"/>
      <c r="EWJ1858" s="401"/>
      <c r="EWK1858" s="401"/>
      <c r="EWL1858" s="401"/>
      <c r="EWM1858" s="401"/>
      <c r="EWN1858" s="401"/>
      <c r="EWO1858" s="401"/>
      <c r="EWP1858" s="401"/>
      <c r="EWQ1858" s="401"/>
      <c r="EWR1858" s="401"/>
      <c r="EWS1858" s="401"/>
      <c r="EWT1858" s="401"/>
      <c r="EWU1858" s="401"/>
      <c r="EWV1858" s="401"/>
      <c r="EWW1858" s="401"/>
      <c r="EWX1858" s="401"/>
      <c r="EWY1858" s="401"/>
      <c r="EWZ1858" s="401"/>
      <c r="EXA1858" s="401"/>
      <c r="EXB1858" s="401"/>
      <c r="EXC1858" s="401"/>
      <c r="EXD1858" s="401"/>
      <c r="EXE1858" s="401"/>
      <c r="EXF1858" s="401"/>
      <c r="EXG1858" s="401"/>
      <c r="EXH1858" s="401"/>
      <c r="EXI1858" s="401"/>
      <c r="EXJ1858" s="401"/>
      <c r="EXK1858" s="401"/>
      <c r="EXL1858" s="401"/>
      <c r="EXM1858" s="401"/>
      <c r="EXN1858" s="401"/>
      <c r="EXO1858" s="401"/>
      <c r="EXP1858" s="401"/>
      <c r="EXQ1858" s="401"/>
      <c r="EXR1858" s="401"/>
      <c r="EXS1858" s="401"/>
      <c r="EXT1858" s="401"/>
      <c r="EXU1858" s="401"/>
      <c r="EXV1858" s="401"/>
      <c r="EXW1858" s="401"/>
      <c r="EXX1858" s="401"/>
      <c r="EXY1858" s="401"/>
      <c r="EXZ1858" s="401"/>
      <c r="EYA1858" s="401"/>
      <c r="EYB1858" s="401"/>
      <c r="EYC1858" s="401"/>
      <c r="EYD1858" s="401"/>
      <c r="EYE1858" s="401"/>
      <c r="EYF1858" s="401"/>
      <c r="EYG1858" s="401"/>
      <c r="EYH1858" s="401"/>
      <c r="EYI1858" s="401"/>
      <c r="EYJ1858" s="401"/>
      <c r="EYK1858" s="401"/>
      <c r="EYL1858" s="401"/>
      <c r="EYM1858" s="401"/>
      <c r="EYN1858" s="401"/>
      <c r="EYO1858" s="401"/>
      <c r="EYP1858" s="401"/>
      <c r="EYQ1858" s="401"/>
      <c r="EYR1858" s="401"/>
      <c r="EYS1858" s="401"/>
      <c r="EYT1858" s="401"/>
      <c r="EYU1858" s="401"/>
      <c r="EYV1858" s="401"/>
      <c r="EYW1858" s="401"/>
      <c r="EYX1858" s="401"/>
      <c r="EYY1858" s="401"/>
      <c r="EYZ1858" s="401"/>
      <c r="EZA1858" s="401"/>
      <c r="EZB1858" s="401"/>
      <c r="EZC1858" s="401"/>
      <c r="EZD1858" s="401"/>
      <c r="EZE1858" s="401"/>
      <c r="EZF1858" s="401"/>
      <c r="EZG1858" s="401"/>
      <c r="EZH1858" s="401"/>
      <c r="EZI1858" s="401"/>
      <c r="EZJ1858" s="401"/>
      <c r="EZK1858" s="401"/>
      <c r="EZL1858" s="401"/>
      <c r="EZM1858" s="401"/>
      <c r="EZN1858" s="401"/>
      <c r="EZO1858" s="401"/>
      <c r="EZP1858" s="401"/>
      <c r="EZQ1858" s="401"/>
      <c r="EZR1858" s="401"/>
      <c r="EZS1858" s="401"/>
      <c r="EZT1858" s="401"/>
      <c r="EZU1858" s="401"/>
      <c r="EZV1858" s="401"/>
      <c r="EZW1858" s="401"/>
      <c r="EZX1858" s="401"/>
      <c r="EZY1858" s="401"/>
      <c r="EZZ1858" s="401"/>
      <c r="FAA1858" s="401"/>
      <c r="FAB1858" s="401"/>
      <c r="FAC1858" s="401"/>
      <c r="FAD1858" s="401"/>
      <c r="FAE1858" s="401"/>
      <c r="FAF1858" s="401"/>
      <c r="FAG1858" s="401"/>
      <c r="FAH1858" s="401"/>
      <c r="FAI1858" s="401"/>
      <c r="FAJ1858" s="401"/>
      <c r="FAK1858" s="401"/>
      <c r="FAL1858" s="401"/>
      <c r="FAM1858" s="401"/>
      <c r="FAN1858" s="401"/>
      <c r="FAO1858" s="401"/>
      <c r="FAP1858" s="401"/>
      <c r="FAQ1858" s="401"/>
      <c r="FAR1858" s="401"/>
      <c r="FAS1858" s="401"/>
      <c r="FAT1858" s="401"/>
      <c r="FAU1858" s="401"/>
      <c r="FAV1858" s="401"/>
      <c r="FAW1858" s="401"/>
      <c r="FAX1858" s="401"/>
      <c r="FAY1858" s="401"/>
      <c r="FAZ1858" s="401"/>
      <c r="FBA1858" s="401"/>
      <c r="FBB1858" s="401"/>
      <c r="FBC1858" s="401"/>
      <c r="FBD1858" s="401"/>
      <c r="FBE1858" s="401"/>
      <c r="FBF1858" s="401"/>
      <c r="FBG1858" s="401"/>
      <c r="FBH1858" s="401"/>
      <c r="FBI1858" s="401"/>
      <c r="FBJ1858" s="401"/>
      <c r="FBK1858" s="401"/>
      <c r="FBL1858" s="401"/>
      <c r="FBM1858" s="401"/>
      <c r="FBN1858" s="401"/>
      <c r="FBO1858" s="401"/>
      <c r="FBP1858" s="401"/>
      <c r="FBQ1858" s="401"/>
      <c r="FBR1858" s="401"/>
      <c r="FBS1858" s="401"/>
      <c r="FBT1858" s="401"/>
      <c r="FBU1858" s="401"/>
      <c r="FBV1858" s="401"/>
      <c r="FBW1858" s="401"/>
      <c r="FBX1858" s="401"/>
      <c r="FBY1858" s="401"/>
      <c r="FBZ1858" s="401"/>
      <c r="FCA1858" s="401"/>
      <c r="FCB1858" s="401"/>
      <c r="FCC1858" s="401"/>
      <c r="FCD1858" s="401"/>
      <c r="FCE1858" s="401"/>
      <c r="FCF1858" s="401"/>
      <c r="FCG1858" s="401"/>
      <c r="FCH1858" s="401"/>
      <c r="FCI1858" s="401"/>
      <c r="FCJ1858" s="401"/>
      <c r="FCK1858" s="401"/>
      <c r="FCL1858" s="401"/>
      <c r="FCM1858" s="401"/>
      <c r="FCN1858" s="401"/>
      <c r="FCO1858" s="401"/>
      <c r="FCP1858" s="401"/>
      <c r="FCQ1858" s="401"/>
      <c r="FCR1858" s="401"/>
      <c r="FCS1858" s="401"/>
      <c r="FCT1858" s="401"/>
      <c r="FCU1858" s="401"/>
      <c r="FCV1858" s="401"/>
      <c r="FCW1858" s="401"/>
      <c r="FCX1858" s="401"/>
      <c r="FCY1858" s="401"/>
      <c r="FCZ1858" s="401"/>
      <c r="FDA1858" s="401"/>
      <c r="FDB1858" s="401"/>
      <c r="FDC1858" s="401"/>
      <c r="FDD1858" s="401"/>
      <c r="FDE1858" s="401"/>
      <c r="FDF1858" s="401"/>
      <c r="FDG1858" s="401"/>
      <c r="FDH1858" s="401"/>
      <c r="FDI1858" s="401"/>
      <c r="FDJ1858" s="401"/>
      <c r="FDK1858" s="401"/>
      <c r="FDL1858" s="401"/>
      <c r="FDM1858" s="401"/>
      <c r="FDN1858" s="401"/>
      <c r="FDO1858" s="401"/>
      <c r="FDP1858" s="401"/>
      <c r="FDQ1858" s="401"/>
      <c r="FDR1858" s="401"/>
      <c r="FDS1858" s="401"/>
      <c r="FDT1858" s="401"/>
      <c r="FDU1858" s="401"/>
      <c r="FDV1858" s="401"/>
      <c r="FDW1858" s="401"/>
      <c r="FDX1858" s="401"/>
      <c r="FDY1858" s="401"/>
      <c r="FDZ1858" s="401"/>
      <c r="FEA1858" s="401"/>
      <c r="FEB1858" s="401"/>
      <c r="FEC1858" s="401"/>
      <c r="FED1858" s="401"/>
      <c r="FEE1858" s="401"/>
      <c r="FEF1858" s="401"/>
      <c r="FEG1858" s="401"/>
      <c r="FEH1858" s="401"/>
      <c r="FEI1858" s="401"/>
      <c r="FEJ1858" s="401"/>
      <c r="FEK1858" s="401"/>
      <c r="FEL1858" s="401"/>
      <c r="FEM1858" s="401"/>
      <c r="FEN1858" s="401"/>
      <c r="FEO1858" s="401"/>
      <c r="FEP1858" s="401"/>
      <c r="FEQ1858" s="401"/>
      <c r="FER1858" s="401"/>
      <c r="FES1858" s="401"/>
      <c r="FET1858" s="401"/>
      <c r="FEU1858" s="401"/>
      <c r="FEV1858" s="401"/>
      <c r="FEW1858" s="401"/>
      <c r="FEX1858" s="401"/>
      <c r="FEY1858" s="401"/>
      <c r="FEZ1858" s="401"/>
      <c r="FFA1858" s="401"/>
      <c r="FFB1858" s="401"/>
      <c r="FFC1858" s="401"/>
      <c r="FFD1858" s="401"/>
      <c r="FFE1858" s="401"/>
      <c r="FFF1858" s="401"/>
      <c r="FFG1858" s="401"/>
      <c r="FFH1858" s="401"/>
      <c r="FFI1858" s="401"/>
      <c r="FFJ1858" s="401"/>
      <c r="FFK1858" s="401"/>
      <c r="FFL1858" s="401"/>
      <c r="FFM1858" s="401"/>
      <c r="FFN1858" s="401"/>
      <c r="FFO1858" s="401"/>
      <c r="FFP1858" s="401"/>
      <c r="FFQ1858" s="401"/>
      <c r="FFR1858" s="401"/>
      <c r="FFS1858" s="401"/>
      <c r="FFT1858" s="401"/>
      <c r="FFU1858" s="401"/>
      <c r="FFV1858" s="401"/>
      <c r="FFW1858" s="401"/>
      <c r="FFX1858" s="401"/>
      <c r="FFY1858" s="401"/>
      <c r="FFZ1858" s="401"/>
      <c r="FGA1858" s="401"/>
      <c r="FGB1858" s="401"/>
      <c r="FGC1858" s="401"/>
      <c r="FGD1858" s="401"/>
      <c r="FGE1858" s="401"/>
      <c r="FGF1858" s="401"/>
      <c r="FGG1858" s="401"/>
      <c r="FGH1858" s="401"/>
      <c r="FGI1858" s="401"/>
      <c r="FGJ1858" s="401"/>
      <c r="FGK1858" s="401"/>
      <c r="FGL1858" s="401"/>
      <c r="FGM1858" s="401"/>
      <c r="FGN1858" s="401"/>
      <c r="FGO1858" s="401"/>
      <c r="FGP1858" s="401"/>
      <c r="FGQ1858" s="401"/>
      <c r="FGR1858" s="401"/>
      <c r="FGS1858" s="401"/>
      <c r="FGT1858" s="401"/>
      <c r="FGU1858" s="401"/>
      <c r="FGV1858" s="401"/>
      <c r="FGW1858" s="401"/>
      <c r="FGX1858" s="401"/>
      <c r="FGY1858" s="401"/>
      <c r="FGZ1858" s="401"/>
      <c r="FHA1858" s="401"/>
      <c r="FHB1858" s="401"/>
      <c r="FHC1858" s="401"/>
      <c r="FHD1858" s="401"/>
      <c r="FHE1858" s="401"/>
      <c r="FHF1858" s="401"/>
      <c r="FHG1858" s="401"/>
      <c r="FHH1858" s="401"/>
      <c r="FHI1858" s="401"/>
      <c r="FHJ1858" s="401"/>
      <c r="FHK1858" s="401"/>
      <c r="FHL1858" s="401"/>
      <c r="FHM1858" s="401"/>
      <c r="FHN1858" s="401"/>
      <c r="FHO1858" s="401"/>
      <c r="FHP1858" s="401"/>
      <c r="FHQ1858" s="401"/>
      <c r="FHR1858" s="401"/>
      <c r="FHS1858" s="401"/>
      <c r="FHT1858" s="401"/>
      <c r="FHU1858" s="401"/>
      <c r="FHV1858" s="401"/>
      <c r="FHW1858" s="401"/>
      <c r="FHX1858" s="401"/>
      <c r="FHY1858" s="401"/>
      <c r="FHZ1858" s="401"/>
      <c r="FIA1858" s="401"/>
      <c r="FIB1858" s="401"/>
      <c r="FIC1858" s="401"/>
      <c r="FID1858" s="401"/>
      <c r="FIE1858" s="401"/>
      <c r="FIF1858" s="401"/>
      <c r="FIG1858" s="401"/>
      <c r="FIH1858" s="401"/>
      <c r="FII1858" s="401"/>
      <c r="FIJ1858" s="401"/>
      <c r="FIK1858" s="401"/>
      <c r="FIL1858" s="401"/>
      <c r="FIM1858" s="401"/>
      <c r="FIN1858" s="401"/>
      <c r="FIO1858" s="401"/>
      <c r="FIP1858" s="401"/>
      <c r="FIQ1858" s="401"/>
      <c r="FIR1858" s="401"/>
      <c r="FIS1858" s="401"/>
      <c r="FIT1858" s="401"/>
      <c r="FIU1858" s="401"/>
      <c r="FIV1858" s="401"/>
      <c r="FIW1858" s="401"/>
      <c r="FIX1858" s="401"/>
      <c r="FIY1858" s="401"/>
      <c r="FIZ1858" s="401"/>
      <c r="FJA1858" s="401"/>
      <c r="FJB1858" s="401"/>
      <c r="FJC1858" s="401"/>
      <c r="FJD1858" s="401"/>
      <c r="FJE1858" s="401"/>
      <c r="FJF1858" s="401"/>
      <c r="FJG1858" s="401"/>
      <c r="FJH1858" s="401"/>
      <c r="FJI1858" s="401"/>
      <c r="FJJ1858" s="401"/>
      <c r="FJK1858" s="401"/>
      <c r="FJL1858" s="401"/>
      <c r="FJM1858" s="401"/>
      <c r="FJN1858" s="401"/>
      <c r="FJO1858" s="401"/>
      <c r="FJP1858" s="401"/>
      <c r="FJQ1858" s="401"/>
      <c r="FJR1858" s="401"/>
      <c r="FJS1858" s="401"/>
      <c r="FJT1858" s="401"/>
      <c r="FJU1858" s="401"/>
      <c r="FJV1858" s="401"/>
      <c r="FJW1858" s="401"/>
      <c r="FJX1858" s="401"/>
      <c r="FJY1858" s="401"/>
      <c r="FJZ1858" s="401"/>
      <c r="FKA1858" s="401"/>
      <c r="FKB1858" s="401"/>
      <c r="FKC1858" s="401"/>
      <c r="FKD1858" s="401"/>
      <c r="FKE1858" s="401"/>
      <c r="FKF1858" s="401"/>
      <c r="FKG1858" s="401"/>
      <c r="FKH1858" s="401"/>
      <c r="FKI1858" s="401"/>
      <c r="FKJ1858" s="401"/>
      <c r="FKK1858" s="401"/>
      <c r="FKL1858" s="401"/>
      <c r="FKM1858" s="401"/>
      <c r="FKN1858" s="401"/>
      <c r="FKO1858" s="401"/>
      <c r="FKP1858" s="401"/>
      <c r="FKQ1858" s="401"/>
      <c r="FKR1858" s="401"/>
      <c r="FKS1858" s="401"/>
      <c r="FKT1858" s="401"/>
      <c r="FKU1858" s="401"/>
      <c r="FKV1858" s="401"/>
      <c r="FKW1858" s="401"/>
      <c r="FKX1858" s="401"/>
      <c r="FKY1858" s="401"/>
      <c r="FKZ1858" s="401"/>
      <c r="FLA1858" s="401"/>
      <c r="FLB1858" s="401"/>
      <c r="FLC1858" s="401"/>
      <c r="FLD1858" s="401"/>
      <c r="FLE1858" s="401"/>
      <c r="FLF1858" s="401"/>
      <c r="FLG1858" s="401"/>
      <c r="FLH1858" s="401"/>
      <c r="FLI1858" s="401"/>
      <c r="FLJ1858" s="401"/>
      <c r="FLK1858" s="401"/>
      <c r="FLL1858" s="401"/>
      <c r="FLM1858" s="401"/>
      <c r="FLN1858" s="401"/>
      <c r="FLO1858" s="401"/>
      <c r="FLP1858" s="401"/>
      <c r="FLQ1858" s="401"/>
      <c r="FLR1858" s="401"/>
      <c r="FLS1858" s="401"/>
      <c r="FLT1858" s="401"/>
      <c r="FLU1858" s="401"/>
      <c r="FLV1858" s="401"/>
      <c r="FLW1858" s="401"/>
      <c r="FLX1858" s="401"/>
      <c r="FLY1858" s="401"/>
      <c r="FLZ1858" s="401"/>
      <c r="FMA1858" s="401"/>
      <c r="FMB1858" s="401"/>
      <c r="FMC1858" s="401"/>
      <c r="FMD1858" s="401"/>
      <c r="FME1858" s="401"/>
      <c r="FMF1858" s="401"/>
      <c r="FMG1858" s="401"/>
      <c r="FMH1858" s="401"/>
      <c r="FMI1858" s="401"/>
      <c r="FMJ1858" s="401"/>
      <c r="FMK1858" s="401"/>
      <c r="FML1858" s="401"/>
      <c r="FMM1858" s="401"/>
      <c r="FMN1858" s="401"/>
      <c r="FMO1858" s="401"/>
      <c r="FMP1858" s="401"/>
      <c r="FMQ1858" s="401"/>
      <c r="FMR1858" s="401"/>
      <c r="FMS1858" s="401"/>
      <c r="FMT1858" s="401"/>
      <c r="FMU1858" s="401"/>
      <c r="FMV1858" s="401"/>
      <c r="FMW1858" s="401"/>
      <c r="FMX1858" s="401"/>
      <c r="FMY1858" s="401"/>
      <c r="FMZ1858" s="401"/>
      <c r="FNA1858" s="401"/>
      <c r="FNB1858" s="401"/>
      <c r="FNC1858" s="401"/>
      <c r="FND1858" s="401"/>
      <c r="FNE1858" s="401"/>
      <c r="FNF1858" s="401"/>
      <c r="FNG1858" s="401"/>
      <c r="FNH1858" s="401"/>
      <c r="FNI1858" s="401"/>
      <c r="FNJ1858" s="401"/>
      <c r="FNK1858" s="401"/>
      <c r="FNL1858" s="401"/>
      <c r="FNM1858" s="401"/>
      <c r="FNN1858" s="401"/>
      <c r="FNO1858" s="401"/>
      <c r="FNP1858" s="401"/>
      <c r="FNQ1858" s="401"/>
      <c r="FNR1858" s="401"/>
      <c r="FNS1858" s="401"/>
      <c r="FNT1858" s="401"/>
      <c r="FNU1858" s="401"/>
      <c r="FNV1858" s="401"/>
      <c r="FNW1858" s="401"/>
      <c r="FNX1858" s="401"/>
      <c r="FNY1858" s="401"/>
      <c r="FNZ1858" s="401"/>
      <c r="FOA1858" s="401"/>
      <c r="FOB1858" s="401"/>
      <c r="FOC1858" s="401"/>
      <c r="FOD1858" s="401"/>
      <c r="FOE1858" s="401"/>
      <c r="FOF1858" s="401"/>
      <c r="FOG1858" s="401"/>
      <c r="FOH1858" s="401"/>
      <c r="FOI1858" s="401"/>
      <c r="FOJ1858" s="401"/>
      <c r="FOK1858" s="401"/>
      <c r="FOL1858" s="401"/>
      <c r="FOM1858" s="401"/>
      <c r="FON1858" s="401"/>
      <c r="FOO1858" s="401"/>
      <c r="FOP1858" s="401"/>
      <c r="FOQ1858" s="401"/>
      <c r="FOR1858" s="401"/>
      <c r="FOS1858" s="401"/>
      <c r="FOT1858" s="401"/>
      <c r="FOU1858" s="401"/>
      <c r="FOV1858" s="401"/>
      <c r="FOW1858" s="401"/>
      <c r="FOX1858" s="401"/>
      <c r="FOY1858" s="401"/>
      <c r="FOZ1858" s="401"/>
      <c r="FPA1858" s="401"/>
      <c r="FPB1858" s="401"/>
      <c r="FPC1858" s="401"/>
      <c r="FPD1858" s="401"/>
      <c r="FPE1858" s="401"/>
      <c r="FPF1858" s="401"/>
      <c r="FPG1858" s="401"/>
      <c r="FPH1858" s="401"/>
      <c r="FPI1858" s="401"/>
      <c r="FPJ1858" s="401"/>
      <c r="FPK1858" s="401"/>
      <c r="FPL1858" s="401"/>
      <c r="FPM1858" s="401"/>
      <c r="FPN1858" s="401"/>
      <c r="FPO1858" s="401"/>
      <c r="FPP1858" s="401"/>
      <c r="FPQ1858" s="401"/>
      <c r="FPR1858" s="401"/>
      <c r="FPS1858" s="401"/>
      <c r="FPT1858" s="401"/>
      <c r="FPU1858" s="401"/>
      <c r="FPV1858" s="401"/>
      <c r="FPW1858" s="401"/>
      <c r="FPX1858" s="401"/>
      <c r="FPY1858" s="401"/>
      <c r="FPZ1858" s="401"/>
      <c r="FQA1858" s="401"/>
      <c r="FQB1858" s="401"/>
      <c r="FQC1858" s="401"/>
      <c r="FQD1858" s="401"/>
      <c r="FQE1858" s="401"/>
      <c r="FQF1858" s="401"/>
      <c r="FQG1858" s="401"/>
      <c r="FQH1858" s="401"/>
      <c r="FQI1858" s="401"/>
      <c r="FQJ1858" s="401"/>
      <c r="FQK1858" s="401"/>
      <c r="FQL1858" s="401"/>
      <c r="FQM1858" s="401"/>
      <c r="FQN1858" s="401"/>
      <c r="FQO1858" s="401"/>
      <c r="FQP1858" s="401"/>
      <c r="FQQ1858" s="401"/>
      <c r="FQR1858" s="401"/>
      <c r="FQS1858" s="401"/>
      <c r="FQT1858" s="401"/>
      <c r="FQU1858" s="401"/>
      <c r="FQV1858" s="401"/>
      <c r="FQW1858" s="401"/>
      <c r="FQX1858" s="401"/>
      <c r="FQY1858" s="401"/>
      <c r="FQZ1858" s="401"/>
      <c r="FRA1858" s="401"/>
      <c r="FRB1858" s="401"/>
      <c r="FRC1858" s="401"/>
      <c r="FRD1858" s="401"/>
      <c r="FRE1858" s="401"/>
      <c r="FRF1858" s="401"/>
      <c r="FRG1858" s="401"/>
      <c r="FRH1858" s="401"/>
      <c r="FRI1858" s="401"/>
      <c r="FRJ1858" s="401"/>
      <c r="FRK1858" s="401"/>
      <c r="FRL1858" s="401"/>
      <c r="FRM1858" s="401"/>
      <c r="FRN1858" s="401"/>
      <c r="FRO1858" s="401"/>
      <c r="FRP1858" s="401"/>
      <c r="FRQ1858" s="401"/>
      <c r="FRR1858" s="401"/>
      <c r="FRS1858" s="401"/>
      <c r="FRT1858" s="401"/>
      <c r="FRU1858" s="401"/>
      <c r="FRV1858" s="401"/>
      <c r="FRW1858" s="401"/>
      <c r="FRX1858" s="401"/>
      <c r="FRY1858" s="401"/>
      <c r="FRZ1858" s="401"/>
      <c r="FSA1858" s="401"/>
      <c r="FSB1858" s="401"/>
      <c r="FSC1858" s="401"/>
      <c r="FSD1858" s="401"/>
      <c r="FSE1858" s="401"/>
      <c r="FSF1858" s="401"/>
      <c r="FSG1858" s="401"/>
      <c r="FSH1858" s="401"/>
      <c r="FSI1858" s="401"/>
      <c r="FSJ1858" s="401"/>
      <c r="FSK1858" s="401"/>
      <c r="FSL1858" s="401"/>
      <c r="FSM1858" s="401"/>
      <c r="FSN1858" s="401"/>
      <c r="FSO1858" s="401"/>
      <c r="FSP1858" s="401"/>
      <c r="FSQ1858" s="401"/>
      <c r="FSR1858" s="401"/>
      <c r="FSS1858" s="401"/>
      <c r="FST1858" s="401"/>
      <c r="FSU1858" s="401"/>
      <c r="FSV1858" s="401"/>
      <c r="FSW1858" s="401"/>
      <c r="FSX1858" s="401"/>
      <c r="FSY1858" s="401"/>
      <c r="FSZ1858" s="401"/>
      <c r="FTA1858" s="401"/>
      <c r="FTB1858" s="401"/>
      <c r="FTC1858" s="401"/>
      <c r="FTD1858" s="401"/>
      <c r="FTE1858" s="401"/>
      <c r="FTF1858" s="401"/>
      <c r="FTG1858" s="401"/>
      <c r="FTH1858" s="401"/>
      <c r="FTI1858" s="401"/>
      <c r="FTJ1858" s="401"/>
      <c r="FTK1858" s="401"/>
      <c r="FTL1858" s="401"/>
      <c r="FTM1858" s="401"/>
      <c r="FTN1858" s="401"/>
      <c r="FTO1858" s="401"/>
      <c r="FTP1858" s="401"/>
      <c r="FTQ1858" s="401"/>
      <c r="FTR1858" s="401"/>
      <c r="FTS1858" s="401"/>
      <c r="FTT1858" s="401"/>
      <c r="FTU1858" s="401"/>
      <c r="FTV1858" s="401"/>
      <c r="FTW1858" s="401"/>
      <c r="FTX1858" s="401"/>
      <c r="FTY1858" s="401"/>
      <c r="FTZ1858" s="401"/>
      <c r="FUA1858" s="401"/>
      <c r="FUB1858" s="401"/>
      <c r="FUC1858" s="401"/>
      <c r="FUD1858" s="401"/>
      <c r="FUE1858" s="401"/>
      <c r="FUF1858" s="401"/>
      <c r="FUG1858" s="401"/>
      <c r="FUH1858" s="401"/>
      <c r="FUI1858" s="401"/>
      <c r="FUJ1858" s="401"/>
      <c r="FUK1858" s="401"/>
      <c r="FUL1858" s="401"/>
      <c r="FUM1858" s="401"/>
      <c r="FUN1858" s="401"/>
      <c r="FUO1858" s="401"/>
      <c r="FUP1858" s="401"/>
      <c r="FUQ1858" s="401"/>
      <c r="FUR1858" s="401"/>
      <c r="FUS1858" s="401"/>
      <c r="FUT1858" s="401"/>
      <c r="FUU1858" s="401"/>
      <c r="FUV1858" s="401"/>
      <c r="FUW1858" s="401"/>
      <c r="FUX1858" s="401"/>
      <c r="FUY1858" s="401"/>
      <c r="FUZ1858" s="401"/>
      <c r="FVA1858" s="401"/>
      <c r="FVB1858" s="401"/>
      <c r="FVC1858" s="401"/>
      <c r="FVD1858" s="401"/>
      <c r="FVE1858" s="401"/>
      <c r="FVF1858" s="401"/>
      <c r="FVG1858" s="401"/>
      <c r="FVH1858" s="401"/>
      <c r="FVI1858" s="401"/>
      <c r="FVJ1858" s="401"/>
      <c r="FVK1858" s="401"/>
      <c r="FVL1858" s="401"/>
      <c r="FVM1858" s="401"/>
      <c r="FVN1858" s="401"/>
      <c r="FVO1858" s="401"/>
      <c r="FVP1858" s="401"/>
      <c r="FVQ1858" s="401"/>
      <c r="FVR1858" s="401"/>
      <c r="FVS1858" s="401"/>
      <c r="FVT1858" s="401"/>
      <c r="FVU1858" s="401"/>
      <c r="FVV1858" s="401"/>
      <c r="FVW1858" s="401"/>
      <c r="FVX1858" s="401"/>
      <c r="FVY1858" s="401"/>
      <c r="FVZ1858" s="401"/>
      <c r="FWA1858" s="401"/>
      <c r="FWB1858" s="401"/>
      <c r="FWC1858" s="401"/>
      <c r="FWD1858" s="401"/>
      <c r="FWE1858" s="401"/>
      <c r="FWF1858" s="401"/>
      <c r="FWG1858" s="401"/>
      <c r="FWH1858" s="401"/>
      <c r="FWI1858" s="401"/>
      <c r="FWJ1858" s="401"/>
      <c r="FWK1858" s="401"/>
      <c r="FWL1858" s="401"/>
      <c r="FWM1858" s="401"/>
      <c r="FWN1858" s="401"/>
      <c r="FWO1858" s="401"/>
      <c r="FWP1858" s="401"/>
      <c r="FWQ1858" s="401"/>
      <c r="FWR1858" s="401"/>
      <c r="FWS1858" s="401"/>
      <c r="FWT1858" s="401"/>
      <c r="FWU1858" s="401"/>
      <c r="FWV1858" s="401"/>
      <c r="FWW1858" s="401"/>
      <c r="FWX1858" s="401"/>
      <c r="FWY1858" s="401"/>
      <c r="FWZ1858" s="401"/>
      <c r="FXA1858" s="401"/>
      <c r="FXB1858" s="401"/>
      <c r="FXC1858" s="401"/>
      <c r="FXD1858" s="401"/>
      <c r="FXE1858" s="401"/>
      <c r="FXF1858" s="401"/>
      <c r="FXG1858" s="401"/>
      <c r="FXH1858" s="401"/>
      <c r="FXI1858" s="401"/>
      <c r="FXJ1858" s="401"/>
      <c r="FXK1858" s="401"/>
      <c r="FXL1858" s="401"/>
      <c r="FXM1858" s="401"/>
      <c r="FXN1858" s="401"/>
      <c r="FXO1858" s="401"/>
      <c r="FXP1858" s="401"/>
      <c r="FXQ1858" s="401"/>
      <c r="FXR1858" s="401"/>
      <c r="FXS1858" s="401"/>
      <c r="FXT1858" s="401"/>
      <c r="FXU1858" s="401"/>
      <c r="FXV1858" s="401"/>
      <c r="FXW1858" s="401"/>
      <c r="FXX1858" s="401"/>
      <c r="FXY1858" s="401"/>
      <c r="FXZ1858" s="401"/>
      <c r="FYA1858" s="401"/>
      <c r="FYB1858" s="401"/>
      <c r="FYC1858" s="401"/>
      <c r="FYD1858" s="401"/>
      <c r="FYE1858" s="401"/>
      <c r="FYF1858" s="401"/>
      <c r="FYG1858" s="401"/>
      <c r="FYH1858" s="401"/>
      <c r="FYI1858" s="401"/>
      <c r="FYJ1858" s="401"/>
      <c r="FYK1858" s="401"/>
      <c r="FYL1858" s="401"/>
      <c r="FYM1858" s="401"/>
      <c r="FYN1858" s="401"/>
      <c r="FYO1858" s="401"/>
      <c r="FYP1858" s="401"/>
      <c r="FYQ1858" s="401"/>
      <c r="FYR1858" s="401"/>
      <c r="FYS1858" s="401"/>
      <c r="FYT1858" s="401"/>
      <c r="FYU1858" s="401"/>
      <c r="FYV1858" s="401"/>
      <c r="FYW1858" s="401"/>
      <c r="FYX1858" s="401"/>
      <c r="FYY1858" s="401"/>
      <c r="FYZ1858" s="401"/>
      <c r="FZA1858" s="401"/>
      <c r="FZB1858" s="401"/>
      <c r="FZC1858" s="401"/>
      <c r="FZD1858" s="401"/>
      <c r="FZE1858" s="401"/>
      <c r="FZF1858" s="401"/>
      <c r="FZG1858" s="401"/>
      <c r="FZH1858" s="401"/>
      <c r="FZI1858" s="401"/>
      <c r="FZJ1858" s="401"/>
      <c r="FZK1858" s="401"/>
      <c r="FZL1858" s="401"/>
      <c r="FZM1858" s="401"/>
      <c r="FZN1858" s="401"/>
      <c r="FZO1858" s="401"/>
      <c r="FZP1858" s="401"/>
      <c r="FZQ1858" s="401"/>
      <c r="FZR1858" s="401"/>
      <c r="FZS1858" s="401"/>
      <c r="FZT1858" s="401"/>
      <c r="FZU1858" s="401"/>
      <c r="FZV1858" s="401"/>
      <c r="FZW1858" s="401"/>
      <c r="FZX1858" s="401"/>
      <c r="FZY1858" s="401"/>
      <c r="FZZ1858" s="401"/>
      <c r="GAA1858" s="401"/>
      <c r="GAB1858" s="401"/>
      <c r="GAC1858" s="401"/>
      <c r="GAD1858" s="401"/>
      <c r="GAE1858" s="401"/>
      <c r="GAF1858" s="401"/>
      <c r="GAG1858" s="401"/>
      <c r="GAH1858" s="401"/>
      <c r="GAI1858" s="401"/>
      <c r="GAJ1858" s="401"/>
      <c r="GAK1858" s="401"/>
      <c r="GAL1858" s="401"/>
      <c r="GAM1858" s="401"/>
      <c r="GAN1858" s="401"/>
      <c r="GAO1858" s="401"/>
      <c r="GAP1858" s="401"/>
      <c r="GAQ1858" s="401"/>
      <c r="GAR1858" s="401"/>
      <c r="GAS1858" s="401"/>
      <c r="GAT1858" s="401"/>
      <c r="GAU1858" s="401"/>
      <c r="GAV1858" s="401"/>
      <c r="GAW1858" s="401"/>
      <c r="GAX1858" s="401"/>
      <c r="GAY1858" s="401"/>
      <c r="GAZ1858" s="401"/>
      <c r="GBA1858" s="401"/>
      <c r="GBB1858" s="401"/>
      <c r="GBC1858" s="401"/>
      <c r="GBD1858" s="401"/>
      <c r="GBE1858" s="401"/>
      <c r="GBF1858" s="401"/>
      <c r="GBG1858" s="401"/>
      <c r="GBH1858" s="401"/>
      <c r="GBI1858" s="401"/>
      <c r="GBJ1858" s="401"/>
      <c r="GBK1858" s="401"/>
      <c r="GBL1858" s="401"/>
      <c r="GBM1858" s="401"/>
      <c r="GBN1858" s="401"/>
      <c r="GBO1858" s="401"/>
      <c r="GBP1858" s="401"/>
      <c r="GBQ1858" s="401"/>
      <c r="GBR1858" s="401"/>
      <c r="GBS1858" s="401"/>
      <c r="GBT1858" s="401"/>
      <c r="GBU1858" s="401"/>
      <c r="GBV1858" s="401"/>
      <c r="GBW1858" s="401"/>
      <c r="GBX1858" s="401"/>
      <c r="GBY1858" s="401"/>
      <c r="GBZ1858" s="401"/>
      <c r="GCA1858" s="401"/>
      <c r="GCB1858" s="401"/>
      <c r="GCC1858" s="401"/>
      <c r="GCD1858" s="401"/>
      <c r="GCE1858" s="401"/>
      <c r="GCF1858" s="401"/>
      <c r="GCG1858" s="401"/>
      <c r="GCH1858" s="401"/>
      <c r="GCI1858" s="401"/>
      <c r="GCJ1858" s="401"/>
      <c r="GCK1858" s="401"/>
      <c r="GCL1858" s="401"/>
      <c r="GCM1858" s="401"/>
      <c r="GCN1858" s="401"/>
      <c r="GCO1858" s="401"/>
      <c r="GCP1858" s="401"/>
      <c r="GCQ1858" s="401"/>
      <c r="GCR1858" s="401"/>
      <c r="GCS1858" s="401"/>
      <c r="GCT1858" s="401"/>
      <c r="GCU1858" s="401"/>
      <c r="GCV1858" s="401"/>
      <c r="GCW1858" s="401"/>
      <c r="GCX1858" s="401"/>
      <c r="GCY1858" s="401"/>
      <c r="GCZ1858" s="401"/>
      <c r="GDA1858" s="401"/>
      <c r="GDB1858" s="401"/>
      <c r="GDC1858" s="401"/>
      <c r="GDD1858" s="401"/>
      <c r="GDE1858" s="401"/>
      <c r="GDF1858" s="401"/>
      <c r="GDG1858" s="401"/>
      <c r="GDH1858" s="401"/>
      <c r="GDI1858" s="401"/>
      <c r="GDJ1858" s="401"/>
      <c r="GDK1858" s="401"/>
      <c r="GDL1858" s="401"/>
      <c r="GDM1858" s="401"/>
      <c r="GDN1858" s="401"/>
      <c r="GDO1858" s="401"/>
      <c r="GDP1858" s="401"/>
      <c r="GDQ1858" s="401"/>
      <c r="GDR1858" s="401"/>
      <c r="GDS1858" s="401"/>
      <c r="GDT1858" s="401"/>
      <c r="GDU1858" s="401"/>
      <c r="GDV1858" s="401"/>
      <c r="GDW1858" s="401"/>
      <c r="GDX1858" s="401"/>
      <c r="GDY1858" s="401"/>
      <c r="GDZ1858" s="401"/>
      <c r="GEA1858" s="401"/>
      <c r="GEB1858" s="401"/>
      <c r="GEC1858" s="401"/>
      <c r="GED1858" s="401"/>
      <c r="GEE1858" s="401"/>
      <c r="GEF1858" s="401"/>
      <c r="GEG1858" s="401"/>
      <c r="GEH1858" s="401"/>
      <c r="GEI1858" s="401"/>
      <c r="GEJ1858" s="401"/>
      <c r="GEK1858" s="401"/>
      <c r="GEL1858" s="401"/>
      <c r="GEM1858" s="401"/>
      <c r="GEN1858" s="401"/>
      <c r="GEO1858" s="401"/>
      <c r="GEP1858" s="401"/>
      <c r="GEQ1858" s="401"/>
      <c r="GER1858" s="401"/>
      <c r="GES1858" s="401"/>
      <c r="GET1858" s="401"/>
      <c r="GEU1858" s="401"/>
      <c r="GEV1858" s="401"/>
      <c r="GEW1858" s="401"/>
      <c r="GEX1858" s="401"/>
      <c r="GEY1858" s="401"/>
      <c r="GEZ1858" s="401"/>
      <c r="GFA1858" s="401"/>
      <c r="GFB1858" s="401"/>
      <c r="GFC1858" s="401"/>
      <c r="GFD1858" s="401"/>
      <c r="GFE1858" s="401"/>
      <c r="GFF1858" s="401"/>
      <c r="GFG1858" s="401"/>
      <c r="GFH1858" s="401"/>
      <c r="GFI1858" s="401"/>
      <c r="GFJ1858" s="401"/>
      <c r="GFK1858" s="401"/>
      <c r="GFL1858" s="401"/>
      <c r="GFM1858" s="401"/>
      <c r="GFN1858" s="401"/>
      <c r="GFO1858" s="401"/>
      <c r="GFP1858" s="401"/>
      <c r="GFQ1858" s="401"/>
      <c r="GFR1858" s="401"/>
      <c r="GFS1858" s="401"/>
      <c r="GFT1858" s="401"/>
      <c r="GFU1858" s="401"/>
      <c r="GFV1858" s="401"/>
      <c r="GFW1858" s="401"/>
      <c r="GFX1858" s="401"/>
      <c r="GFY1858" s="401"/>
      <c r="GFZ1858" s="401"/>
      <c r="GGA1858" s="401"/>
      <c r="GGB1858" s="401"/>
      <c r="GGC1858" s="401"/>
      <c r="GGD1858" s="401"/>
      <c r="GGE1858" s="401"/>
      <c r="GGF1858" s="401"/>
      <c r="GGG1858" s="401"/>
      <c r="GGH1858" s="401"/>
      <c r="GGI1858" s="401"/>
      <c r="GGJ1858" s="401"/>
      <c r="GGK1858" s="401"/>
      <c r="GGL1858" s="401"/>
      <c r="GGM1858" s="401"/>
      <c r="GGN1858" s="401"/>
      <c r="GGO1858" s="401"/>
      <c r="GGP1858" s="401"/>
      <c r="GGQ1858" s="401"/>
      <c r="GGR1858" s="401"/>
      <c r="GGS1858" s="401"/>
      <c r="GGT1858" s="401"/>
      <c r="GGU1858" s="401"/>
      <c r="GGV1858" s="401"/>
      <c r="GGW1858" s="401"/>
      <c r="GGX1858" s="401"/>
      <c r="GGY1858" s="401"/>
      <c r="GGZ1858" s="401"/>
      <c r="GHA1858" s="401"/>
      <c r="GHB1858" s="401"/>
      <c r="GHC1858" s="401"/>
      <c r="GHD1858" s="401"/>
      <c r="GHE1858" s="401"/>
      <c r="GHF1858" s="401"/>
      <c r="GHG1858" s="401"/>
      <c r="GHH1858" s="401"/>
      <c r="GHI1858" s="401"/>
      <c r="GHJ1858" s="401"/>
      <c r="GHK1858" s="401"/>
      <c r="GHL1858" s="401"/>
      <c r="GHM1858" s="401"/>
      <c r="GHN1858" s="401"/>
      <c r="GHO1858" s="401"/>
      <c r="GHP1858" s="401"/>
      <c r="GHQ1858" s="401"/>
      <c r="GHR1858" s="401"/>
      <c r="GHS1858" s="401"/>
      <c r="GHT1858" s="401"/>
      <c r="GHU1858" s="401"/>
      <c r="GHV1858" s="401"/>
      <c r="GHW1858" s="401"/>
      <c r="GHX1858" s="401"/>
      <c r="GHY1858" s="401"/>
      <c r="GHZ1858" s="401"/>
      <c r="GIA1858" s="401"/>
      <c r="GIB1858" s="401"/>
      <c r="GIC1858" s="401"/>
      <c r="GID1858" s="401"/>
      <c r="GIE1858" s="401"/>
      <c r="GIF1858" s="401"/>
      <c r="GIG1858" s="401"/>
      <c r="GIH1858" s="401"/>
      <c r="GII1858" s="401"/>
      <c r="GIJ1858" s="401"/>
      <c r="GIK1858" s="401"/>
      <c r="GIL1858" s="401"/>
      <c r="GIM1858" s="401"/>
      <c r="GIN1858" s="401"/>
      <c r="GIO1858" s="401"/>
      <c r="GIP1858" s="401"/>
      <c r="GIQ1858" s="401"/>
      <c r="GIR1858" s="401"/>
      <c r="GIS1858" s="401"/>
      <c r="GIT1858" s="401"/>
      <c r="GIU1858" s="401"/>
      <c r="GIV1858" s="401"/>
      <c r="GIW1858" s="401"/>
      <c r="GIX1858" s="401"/>
      <c r="GIY1858" s="401"/>
      <c r="GIZ1858" s="401"/>
      <c r="GJA1858" s="401"/>
      <c r="GJB1858" s="401"/>
      <c r="GJC1858" s="401"/>
      <c r="GJD1858" s="401"/>
      <c r="GJE1858" s="401"/>
      <c r="GJF1858" s="401"/>
      <c r="GJG1858" s="401"/>
      <c r="GJH1858" s="401"/>
      <c r="GJI1858" s="401"/>
      <c r="GJJ1858" s="401"/>
      <c r="GJK1858" s="401"/>
      <c r="GJL1858" s="401"/>
      <c r="GJM1858" s="401"/>
      <c r="GJN1858" s="401"/>
      <c r="GJO1858" s="401"/>
      <c r="GJP1858" s="401"/>
      <c r="GJQ1858" s="401"/>
      <c r="GJR1858" s="401"/>
      <c r="GJS1858" s="401"/>
      <c r="GJT1858" s="401"/>
      <c r="GJU1858" s="401"/>
      <c r="GJV1858" s="401"/>
      <c r="GJW1858" s="401"/>
      <c r="GJX1858" s="401"/>
      <c r="GJY1858" s="401"/>
      <c r="GJZ1858" s="401"/>
      <c r="GKA1858" s="401"/>
      <c r="GKB1858" s="401"/>
      <c r="GKC1858" s="401"/>
      <c r="GKD1858" s="401"/>
      <c r="GKE1858" s="401"/>
      <c r="GKF1858" s="401"/>
      <c r="GKG1858" s="401"/>
      <c r="GKH1858" s="401"/>
      <c r="GKI1858" s="401"/>
      <c r="GKJ1858" s="401"/>
      <c r="GKK1858" s="401"/>
      <c r="GKL1858" s="401"/>
      <c r="GKM1858" s="401"/>
      <c r="GKN1858" s="401"/>
      <c r="GKO1858" s="401"/>
      <c r="GKP1858" s="401"/>
      <c r="GKQ1858" s="401"/>
      <c r="GKR1858" s="401"/>
      <c r="GKS1858" s="401"/>
      <c r="GKT1858" s="401"/>
      <c r="GKU1858" s="401"/>
      <c r="GKV1858" s="401"/>
      <c r="GKW1858" s="401"/>
      <c r="GKX1858" s="401"/>
      <c r="GKY1858" s="401"/>
      <c r="GKZ1858" s="401"/>
      <c r="GLA1858" s="401"/>
      <c r="GLB1858" s="401"/>
      <c r="GLC1858" s="401"/>
      <c r="GLD1858" s="401"/>
      <c r="GLE1858" s="401"/>
      <c r="GLF1858" s="401"/>
      <c r="GLG1858" s="401"/>
      <c r="GLH1858" s="401"/>
      <c r="GLI1858" s="401"/>
      <c r="GLJ1858" s="401"/>
      <c r="GLK1858" s="401"/>
      <c r="GLL1858" s="401"/>
      <c r="GLM1858" s="401"/>
      <c r="GLN1858" s="401"/>
      <c r="GLO1858" s="401"/>
      <c r="GLP1858" s="401"/>
      <c r="GLQ1858" s="401"/>
      <c r="GLR1858" s="401"/>
      <c r="GLS1858" s="401"/>
      <c r="GLT1858" s="401"/>
      <c r="GLU1858" s="401"/>
      <c r="GLV1858" s="401"/>
      <c r="GLW1858" s="401"/>
      <c r="GLX1858" s="401"/>
      <c r="GLY1858" s="401"/>
      <c r="GLZ1858" s="401"/>
      <c r="GMA1858" s="401"/>
      <c r="GMB1858" s="401"/>
      <c r="GMC1858" s="401"/>
      <c r="GMD1858" s="401"/>
      <c r="GME1858" s="401"/>
      <c r="GMF1858" s="401"/>
      <c r="GMG1858" s="401"/>
      <c r="GMH1858" s="401"/>
      <c r="GMI1858" s="401"/>
      <c r="GMJ1858" s="401"/>
      <c r="GMK1858" s="401"/>
      <c r="GML1858" s="401"/>
      <c r="GMM1858" s="401"/>
      <c r="GMN1858" s="401"/>
      <c r="GMO1858" s="401"/>
      <c r="GMP1858" s="401"/>
      <c r="GMQ1858" s="401"/>
      <c r="GMR1858" s="401"/>
      <c r="GMS1858" s="401"/>
      <c r="GMT1858" s="401"/>
      <c r="GMU1858" s="401"/>
      <c r="GMV1858" s="401"/>
      <c r="GMW1858" s="401"/>
      <c r="GMX1858" s="401"/>
      <c r="GMY1858" s="401"/>
      <c r="GMZ1858" s="401"/>
      <c r="GNA1858" s="401"/>
      <c r="GNB1858" s="401"/>
      <c r="GNC1858" s="401"/>
      <c r="GND1858" s="401"/>
      <c r="GNE1858" s="401"/>
      <c r="GNF1858" s="401"/>
      <c r="GNG1858" s="401"/>
      <c r="GNH1858" s="401"/>
      <c r="GNI1858" s="401"/>
      <c r="GNJ1858" s="401"/>
      <c r="GNK1858" s="401"/>
      <c r="GNL1858" s="401"/>
      <c r="GNM1858" s="401"/>
      <c r="GNN1858" s="401"/>
      <c r="GNO1858" s="401"/>
      <c r="GNP1858" s="401"/>
      <c r="GNQ1858" s="401"/>
      <c r="GNR1858" s="401"/>
      <c r="GNS1858" s="401"/>
      <c r="GNT1858" s="401"/>
      <c r="GNU1858" s="401"/>
      <c r="GNV1858" s="401"/>
      <c r="GNW1858" s="401"/>
      <c r="GNX1858" s="401"/>
      <c r="GNY1858" s="401"/>
      <c r="GNZ1858" s="401"/>
      <c r="GOA1858" s="401"/>
      <c r="GOB1858" s="401"/>
      <c r="GOC1858" s="401"/>
      <c r="GOD1858" s="401"/>
      <c r="GOE1858" s="401"/>
      <c r="GOF1858" s="401"/>
      <c r="GOG1858" s="401"/>
      <c r="GOH1858" s="401"/>
      <c r="GOI1858" s="401"/>
      <c r="GOJ1858" s="401"/>
      <c r="GOK1858" s="401"/>
      <c r="GOL1858" s="401"/>
      <c r="GOM1858" s="401"/>
      <c r="GON1858" s="401"/>
      <c r="GOO1858" s="401"/>
      <c r="GOP1858" s="401"/>
      <c r="GOQ1858" s="401"/>
      <c r="GOR1858" s="401"/>
      <c r="GOS1858" s="401"/>
      <c r="GOT1858" s="401"/>
      <c r="GOU1858" s="401"/>
      <c r="GOV1858" s="401"/>
      <c r="GOW1858" s="401"/>
      <c r="GOX1858" s="401"/>
      <c r="GOY1858" s="401"/>
      <c r="GOZ1858" s="401"/>
      <c r="GPA1858" s="401"/>
      <c r="GPB1858" s="401"/>
      <c r="GPC1858" s="401"/>
      <c r="GPD1858" s="401"/>
      <c r="GPE1858" s="401"/>
      <c r="GPF1858" s="401"/>
      <c r="GPG1858" s="401"/>
      <c r="GPH1858" s="401"/>
      <c r="GPI1858" s="401"/>
      <c r="GPJ1858" s="401"/>
      <c r="GPK1858" s="401"/>
      <c r="GPL1858" s="401"/>
      <c r="GPM1858" s="401"/>
      <c r="GPN1858" s="401"/>
      <c r="GPO1858" s="401"/>
      <c r="GPP1858" s="401"/>
      <c r="GPQ1858" s="401"/>
      <c r="GPR1858" s="401"/>
      <c r="GPS1858" s="401"/>
      <c r="GPT1858" s="401"/>
      <c r="GPU1858" s="401"/>
      <c r="GPV1858" s="401"/>
      <c r="GPW1858" s="401"/>
      <c r="GPX1858" s="401"/>
      <c r="GPY1858" s="401"/>
      <c r="GPZ1858" s="401"/>
      <c r="GQA1858" s="401"/>
      <c r="GQB1858" s="401"/>
      <c r="GQC1858" s="401"/>
      <c r="GQD1858" s="401"/>
      <c r="GQE1858" s="401"/>
      <c r="GQF1858" s="401"/>
      <c r="GQG1858" s="401"/>
      <c r="GQH1858" s="401"/>
      <c r="GQI1858" s="401"/>
      <c r="GQJ1858" s="401"/>
      <c r="GQK1858" s="401"/>
      <c r="GQL1858" s="401"/>
      <c r="GQM1858" s="401"/>
      <c r="GQN1858" s="401"/>
      <c r="GQO1858" s="401"/>
      <c r="GQP1858" s="401"/>
      <c r="GQQ1858" s="401"/>
      <c r="GQR1858" s="401"/>
      <c r="GQS1858" s="401"/>
      <c r="GQT1858" s="401"/>
      <c r="GQU1858" s="401"/>
      <c r="GQV1858" s="401"/>
      <c r="GQW1858" s="401"/>
      <c r="GQX1858" s="401"/>
      <c r="GQY1858" s="401"/>
      <c r="GQZ1858" s="401"/>
      <c r="GRA1858" s="401"/>
      <c r="GRB1858" s="401"/>
      <c r="GRC1858" s="401"/>
      <c r="GRD1858" s="401"/>
      <c r="GRE1858" s="401"/>
      <c r="GRF1858" s="401"/>
      <c r="GRG1858" s="401"/>
      <c r="GRH1858" s="401"/>
      <c r="GRI1858" s="401"/>
      <c r="GRJ1858" s="401"/>
      <c r="GRK1858" s="401"/>
      <c r="GRL1858" s="401"/>
      <c r="GRM1858" s="401"/>
      <c r="GRN1858" s="401"/>
      <c r="GRO1858" s="401"/>
      <c r="GRP1858" s="401"/>
      <c r="GRQ1858" s="401"/>
      <c r="GRR1858" s="401"/>
      <c r="GRS1858" s="401"/>
      <c r="GRT1858" s="401"/>
      <c r="GRU1858" s="401"/>
      <c r="GRV1858" s="401"/>
      <c r="GRW1858" s="401"/>
      <c r="GRX1858" s="401"/>
      <c r="GRY1858" s="401"/>
      <c r="GRZ1858" s="401"/>
      <c r="GSA1858" s="401"/>
      <c r="GSB1858" s="401"/>
      <c r="GSC1858" s="401"/>
      <c r="GSD1858" s="401"/>
      <c r="GSE1858" s="401"/>
      <c r="GSF1858" s="401"/>
      <c r="GSG1858" s="401"/>
      <c r="GSH1858" s="401"/>
      <c r="GSI1858" s="401"/>
      <c r="GSJ1858" s="401"/>
      <c r="GSK1858" s="401"/>
      <c r="GSL1858" s="401"/>
      <c r="GSM1858" s="401"/>
      <c r="GSN1858" s="401"/>
      <c r="GSO1858" s="401"/>
      <c r="GSP1858" s="401"/>
      <c r="GSQ1858" s="401"/>
      <c r="GSR1858" s="401"/>
      <c r="GSS1858" s="401"/>
      <c r="GST1858" s="401"/>
      <c r="GSU1858" s="401"/>
      <c r="GSV1858" s="401"/>
      <c r="GSW1858" s="401"/>
      <c r="GSX1858" s="401"/>
      <c r="GSY1858" s="401"/>
      <c r="GSZ1858" s="401"/>
      <c r="GTA1858" s="401"/>
      <c r="GTB1858" s="401"/>
      <c r="GTC1858" s="401"/>
      <c r="GTD1858" s="401"/>
      <c r="GTE1858" s="401"/>
      <c r="GTF1858" s="401"/>
      <c r="GTG1858" s="401"/>
      <c r="GTH1858" s="401"/>
      <c r="GTI1858" s="401"/>
      <c r="GTJ1858" s="401"/>
      <c r="GTK1858" s="401"/>
      <c r="GTL1858" s="401"/>
      <c r="GTM1858" s="401"/>
      <c r="GTN1858" s="401"/>
      <c r="GTO1858" s="401"/>
      <c r="GTP1858" s="401"/>
      <c r="GTQ1858" s="401"/>
      <c r="GTR1858" s="401"/>
      <c r="GTS1858" s="401"/>
      <c r="GTT1858" s="401"/>
      <c r="GTU1858" s="401"/>
      <c r="GTV1858" s="401"/>
      <c r="GTW1858" s="401"/>
      <c r="GTX1858" s="401"/>
      <c r="GTY1858" s="401"/>
      <c r="GTZ1858" s="401"/>
      <c r="GUA1858" s="401"/>
      <c r="GUB1858" s="401"/>
      <c r="GUC1858" s="401"/>
      <c r="GUD1858" s="401"/>
      <c r="GUE1858" s="401"/>
      <c r="GUF1858" s="401"/>
      <c r="GUG1858" s="401"/>
      <c r="GUH1858" s="401"/>
      <c r="GUI1858" s="401"/>
      <c r="GUJ1858" s="401"/>
      <c r="GUK1858" s="401"/>
      <c r="GUL1858" s="401"/>
      <c r="GUM1858" s="401"/>
      <c r="GUN1858" s="401"/>
      <c r="GUO1858" s="401"/>
      <c r="GUP1858" s="401"/>
      <c r="GUQ1858" s="401"/>
      <c r="GUR1858" s="401"/>
      <c r="GUS1858" s="401"/>
      <c r="GUT1858" s="401"/>
      <c r="GUU1858" s="401"/>
      <c r="GUV1858" s="401"/>
      <c r="GUW1858" s="401"/>
      <c r="GUX1858" s="401"/>
      <c r="GUY1858" s="401"/>
      <c r="GUZ1858" s="401"/>
      <c r="GVA1858" s="401"/>
      <c r="GVB1858" s="401"/>
      <c r="GVC1858" s="401"/>
      <c r="GVD1858" s="401"/>
      <c r="GVE1858" s="401"/>
      <c r="GVF1858" s="401"/>
      <c r="GVG1858" s="401"/>
      <c r="GVH1858" s="401"/>
      <c r="GVI1858" s="401"/>
      <c r="GVJ1858" s="401"/>
      <c r="GVK1858" s="401"/>
      <c r="GVL1858" s="401"/>
      <c r="GVM1858" s="401"/>
      <c r="GVN1858" s="401"/>
      <c r="GVO1858" s="401"/>
      <c r="GVP1858" s="401"/>
      <c r="GVQ1858" s="401"/>
      <c r="GVR1858" s="401"/>
      <c r="GVS1858" s="401"/>
      <c r="GVT1858" s="401"/>
      <c r="GVU1858" s="401"/>
      <c r="GVV1858" s="401"/>
      <c r="GVW1858" s="401"/>
      <c r="GVX1858" s="401"/>
      <c r="GVY1858" s="401"/>
      <c r="GVZ1858" s="401"/>
      <c r="GWA1858" s="401"/>
      <c r="GWB1858" s="401"/>
      <c r="GWC1858" s="401"/>
      <c r="GWD1858" s="401"/>
      <c r="GWE1858" s="401"/>
      <c r="GWF1858" s="401"/>
      <c r="GWG1858" s="401"/>
      <c r="GWH1858" s="401"/>
      <c r="GWI1858" s="401"/>
      <c r="GWJ1858" s="401"/>
      <c r="GWK1858" s="401"/>
      <c r="GWL1858" s="401"/>
      <c r="GWM1858" s="401"/>
      <c r="GWN1858" s="401"/>
      <c r="GWO1858" s="401"/>
      <c r="GWP1858" s="401"/>
      <c r="GWQ1858" s="401"/>
      <c r="GWR1858" s="401"/>
      <c r="GWS1858" s="401"/>
      <c r="GWT1858" s="401"/>
      <c r="GWU1858" s="401"/>
      <c r="GWV1858" s="401"/>
      <c r="GWW1858" s="401"/>
      <c r="GWX1858" s="401"/>
      <c r="GWY1858" s="401"/>
      <c r="GWZ1858" s="401"/>
      <c r="GXA1858" s="401"/>
      <c r="GXB1858" s="401"/>
      <c r="GXC1858" s="401"/>
      <c r="GXD1858" s="401"/>
      <c r="GXE1858" s="401"/>
      <c r="GXF1858" s="401"/>
      <c r="GXG1858" s="401"/>
      <c r="GXH1858" s="401"/>
      <c r="GXI1858" s="401"/>
      <c r="GXJ1858" s="401"/>
      <c r="GXK1858" s="401"/>
      <c r="GXL1858" s="401"/>
      <c r="GXM1858" s="401"/>
      <c r="GXN1858" s="401"/>
      <c r="GXO1858" s="401"/>
      <c r="GXP1858" s="401"/>
      <c r="GXQ1858" s="401"/>
      <c r="GXR1858" s="401"/>
      <c r="GXS1858" s="401"/>
      <c r="GXT1858" s="401"/>
      <c r="GXU1858" s="401"/>
      <c r="GXV1858" s="401"/>
      <c r="GXW1858" s="401"/>
      <c r="GXX1858" s="401"/>
      <c r="GXY1858" s="401"/>
      <c r="GXZ1858" s="401"/>
      <c r="GYA1858" s="401"/>
      <c r="GYB1858" s="401"/>
      <c r="GYC1858" s="401"/>
      <c r="GYD1858" s="401"/>
      <c r="GYE1858" s="401"/>
      <c r="GYF1858" s="401"/>
      <c r="GYG1858" s="401"/>
      <c r="GYH1858" s="401"/>
      <c r="GYI1858" s="401"/>
      <c r="GYJ1858" s="401"/>
      <c r="GYK1858" s="401"/>
      <c r="GYL1858" s="401"/>
      <c r="GYM1858" s="401"/>
      <c r="GYN1858" s="401"/>
      <c r="GYO1858" s="401"/>
      <c r="GYP1858" s="401"/>
      <c r="GYQ1858" s="401"/>
      <c r="GYR1858" s="401"/>
      <c r="GYS1858" s="401"/>
      <c r="GYT1858" s="401"/>
      <c r="GYU1858" s="401"/>
      <c r="GYV1858" s="401"/>
      <c r="GYW1858" s="401"/>
      <c r="GYX1858" s="401"/>
      <c r="GYY1858" s="401"/>
      <c r="GYZ1858" s="401"/>
      <c r="GZA1858" s="401"/>
      <c r="GZB1858" s="401"/>
      <c r="GZC1858" s="401"/>
      <c r="GZD1858" s="401"/>
      <c r="GZE1858" s="401"/>
      <c r="GZF1858" s="401"/>
      <c r="GZG1858" s="401"/>
      <c r="GZH1858" s="401"/>
      <c r="GZI1858" s="401"/>
      <c r="GZJ1858" s="401"/>
      <c r="GZK1858" s="401"/>
      <c r="GZL1858" s="401"/>
      <c r="GZM1858" s="401"/>
      <c r="GZN1858" s="401"/>
      <c r="GZO1858" s="401"/>
      <c r="GZP1858" s="401"/>
      <c r="GZQ1858" s="401"/>
      <c r="GZR1858" s="401"/>
      <c r="GZS1858" s="401"/>
      <c r="GZT1858" s="401"/>
      <c r="GZU1858" s="401"/>
      <c r="GZV1858" s="401"/>
      <c r="GZW1858" s="401"/>
      <c r="GZX1858" s="401"/>
      <c r="GZY1858" s="401"/>
      <c r="GZZ1858" s="401"/>
      <c r="HAA1858" s="401"/>
      <c r="HAB1858" s="401"/>
      <c r="HAC1858" s="401"/>
      <c r="HAD1858" s="401"/>
      <c r="HAE1858" s="401"/>
      <c r="HAF1858" s="401"/>
      <c r="HAG1858" s="401"/>
      <c r="HAH1858" s="401"/>
      <c r="HAI1858" s="401"/>
      <c r="HAJ1858" s="401"/>
      <c r="HAK1858" s="401"/>
      <c r="HAL1858" s="401"/>
      <c r="HAM1858" s="401"/>
      <c r="HAN1858" s="401"/>
      <c r="HAO1858" s="401"/>
      <c r="HAP1858" s="401"/>
      <c r="HAQ1858" s="401"/>
      <c r="HAR1858" s="401"/>
      <c r="HAS1858" s="401"/>
      <c r="HAT1858" s="401"/>
      <c r="HAU1858" s="401"/>
      <c r="HAV1858" s="401"/>
      <c r="HAW1858" s="401"/>
      <c r="HAX1858" s="401"/>
      <c r="HAY1858" s="401"/>
      <c r="HAZ1858" s="401"/>
      <c r="HBA1858" s="401"/>
      <c r="HBB1858" s="401"/>
      <c r="HBC1858" s="401"/>
      <c r="HBD1858" s="401"/>
      <c r="HBE1858" s="401"/>
      <c r="HBF1858" s="401"/>
      <c r="HBG1858" s="401"/>
      <c r="HBH1858" s="401"/>
      <c r="HBI1858" s="401"/>
      <c r="HBJ1858" s="401"/>
      <c r="HBK1858" s="401"/>
      <c r="HBL1858" s="401"/>
      <c r="HBM1858" s="401"/>
      <c r="HBN1858" s="401"/>
      <c r="HBO1858" s="401"/>
      <c r="HBP1858" s="401"/>
      <c r="HBQ1858" s="401"/>
      <c r="HBR1858" s="401"/>
      <c r="HBS1858" s="401"/>
      <c r="HBT1858" s="401"/>
      <c r="HBU1858" s="401"/>
      <c r="HBV1858" s="401"/>
      <c r="HBW1858" s="401"/>
      <c r="HBX1858" s="401"/>
      <c r="HBY1858" s="401"/>
      <c r="HBZ1858" s="401"/>
      <c r="HCA1858" s="401"/>
      <c r="HCB1858" s="401"/>
      <c r="HCC1858" s="401"/>
      <c r="HCD1858" s="401"/>
      <c r="HCE1858" s="401"/>
      <c r="HCF1858" s="401"/>
      <c r="HCG1858" s="401"/>
      <c r="HCH1858" s="401"/>
      <c r="HCI1858" s="401"/>
      <c r="HCJ1858" s="401"/>
      <c r="HCK1858" s="401"/>
      <c r="HCL1858" s="401"/>
      <c r="HCM1858" s="401"/>
      <c r="HCN1858" s="401"/>
      <c r="HCO1858" s="401"/>
      <c r="HCP1858" s="401"/>
      <c r="HCQ1858" s="401"/>
      <c r="HCR1858" s="401"/>
      <c r="HCS1858" s="401"/>
      <c r="HCT1858" s="401"/>
      <c r="HCU1858" s="401"/>
      <c r="HCV1858" s="401"/>
      <c r="HCW1858" s="401"/>
      <c r="HCX1858" s="401"/>
      <c r="HCY1858" s="401"/>
      <c r="HCZ1858" s="401"/>
      <c r="HDA1858" s="401"/>
      <c r="HDB1858" s="401"/>
      <c r="HDC1858" s="401"/>
      <c r="HDD1858" s="401"/>
      <c r="HDE1858" s="401"/>
      <c r="HDF1858" s="401"/>
      <c r="HDG1858" s="401"/>
      <c r="HDH1858" s="401"/>
      <c r="HDI1858" s="401"/>
      <c r="HDJ1858" s="401"/>
      <c r="HDK1858" s="401"/>
      <c r="HDL1858" s="401"/>
      <c r="HDM1858" s="401"/>
      <c r="HDN1858" s="401"/>
      <c r="HDO1858" s="401"/>
      <c r="HDP1858" s="401"/>
      <c r="HDQ1858" s="401"/>
      <c r="HDR1858" s="401"/>
      <c r="HDS1858" s="401"/>
      <c r="HDT1858" s="401"/>
      <c r="HDU1858" s="401"/>
      <c r="HDV1858" s="401"/>
      <c r="HDW1858" s="401"/>
      <c r="HDX1858" s="401"/>
      <c r="HDY1858" s="401"/>
      <c r="HDZ1858" s="401"/>
      <c r="HEA1858" s="401"/>
      <c r="HEB1858" s="401"/>
      <c r="HEC1858" s="401"/>
      <c r="HED1858" s="401"/>
      <c r="HEE1858" s="401"/>
      <c r="HEF1858" s="401"/>
      <c r="HEG1858" s="401"/>
      <c r="HEH1858" s="401"/>
      <c r="HEI1858" s="401"/>
      <c r="HEJ1858" s="401"/>
      <c r="HEK1858" s="401"/>
      <c r="HEL1858" s="401"/>
      <c r="HEM1858" s="401"/>
      <c r="HEN1858" s="401"/>
      <c r="HEO1858" s="401"/>
      <c r="HEP1858" s="401"/>
      <c r="HEQ1858" s="401"/>
      <c r="HER1858" s="401"/>
      <c r="HES1858" s="401"/>
      <c r="HET1858" s="401"/>
      <c r="HEU1858" s="401"/>
      <c r="HEV1858" s="401"/>
      <c r="HEW1858" s="401"/>
      <c r="HEX1858" s="401"/>
      <c r="HEY1858" s="401"/>
      <c r="HEZ1858" s="401"/>
      <c r="HFA1858" s="401"/>
      <c r="HFB1858" s="401"/>
      <c r="HFC1858" s="401"/>
      <c r="HFD1858" s="401"/>
      <c r="HFE1858" s="401"/>
      <c r="HFF1858" s="401"/>
      <c r="HFG1858" s="401"/>
      <c r="HFH1858" s="401"/>
      <c r="HFI1858" s="401"/>
      <c r="HFJ1858" s="401"/>
      <c r="HFK1858" s="401"/>
      <c r="HFL1858" s="401"/>
      <c r="HFM1858" s="401"/>
      <c r="HFN1858" s="401"/>
      <c r="HFO1858" s="401"/>
      <c r="HFP1858" s="401"/>
      <c r="HFQ1858" s="401"/>
      <c r="HFR1858" s="401"/>
      <c r="HFS1858" s="401"/>
      <c r="HFT1858" s="401"/>
      <c r="HFU1858" s="401"/>
      <c r="HFV1858" s="401"/>
      <c r="HFW1858" s="401"/>
      <c r="HFX1858" s="401"/>
      <c r="HFY1858" s="401"/>
      <c r="HFZ1858" s="401"/>
      <c r="HGA1858" s="401"/>
      <c r="HGB1858" s="401"/>
      <c r="HGC1858" s="401"/>
      <c r="HGD1858" s="401"/>
      <c r="HGE1858" s="401"/>
      <c r="HGF1858" s="401"/>
      <c r="HGG1858" s="401"/>
      <c r="HGH1858" s="401"/>
      <c r="HGI1858" s="401"/>
      <c r="HGJ1858" s="401"/>
      <c r="HGK1858" s="401"/>
      <c r="HGL1858" s="401"/>
      <c r="HGM1858" s="401"/>
      <c r="HGN1858" s="401"/>
      <c r="HGO1858" s="401"/>
      <c r="HGP1858" s="401"/>
      <c r="HGQ1858" s="401"/>
      <c r="HGR1858" s="401"/>
      <c r="HGS1858" s="401"/>
      <c r="HGT1858" s="401"/>
      <c r="HGU1858" s="401"/>
      <c r="HGV1858" s="401"/>
      <c r="HGW1858" s="401"/>
      <c r="HGX1858" s="401"/>
      <c r="HGY1858" s="401"/>
      <c r="HGZ1858" s="401"/>
      <c r="HHA1858" s="401"/>
      <c r="HHB1858" s="401"/>
      <c r="HHC1858" s="401"/>
      <c r="HHD1858" s="401"/>
      <c r="HHE1858" s="401"/>
      <c r="HHF1858" s="401"/>
      <c r="HHG1858" s="401"/>
      <c r="HHH1858" s="401"/>
      <c r="HHI1858" s="401"/>
      <c r="HHJ1858" s="401"/>
      <c r="HHK1858" s="401"/>
      <c r="HHL1858" s="401"/>
      <c r="HHM1858" s="401"/>
      <c r="HHN1858" s="401"/>
      <c r="HHO1858" s="401"/>
      <c r="HHP1858" s="401"/>
      <c r="HHQ1858" s="401"/>
      <c r="HHR1858" s="401"/>
      <c r="HHS1858" s="401"/>
      <c r="HHT1858" s="401"/>
      <c r="HHU1858" s="401"/>
      <c r="HHV1858" s="401"/>
      <c r="HHW1858" s="401"/>
      <c r="HHX1858" s="401"/>
      <c r="HHY1858" s="401"/>
      <c r="HHZ1858" s="401"/>
      <c r="HIA1858" s="401"/>
      <c r="HIB1858" s="401"/>
      <c r="HIC1858" s="401"/>
      <c r="HID1858" s="401"/>
      <c r="HIE1858" s="401"/>
      <c r="HIF1858" s="401"/>
      <c r="HIG1858" s="401"/>
      <c r="HIH1858" s="401"/>
      <c r="HII1858" s="401"/>
      <c r="HIJ1858" s="401"/>
      <c r="HIK1858" s="401"/>
      <c r="HIL1858" s="401"/>
      <c r="HIM1858" s="401"/>
      <c r="HIN1858" s="401"/>
      <c r="HIO1858" s="401"/>
      <c r="HIP1858" s="401"/>
      <c r="HIQ1858" s="401"/>
      <c r="HIR1858" s="401"/>
      <c r="HIS1858" s="401"/>
      <c r="HIT1858" s="401"/>
      <c r="HIU1858" s="401"/>
      <c r="HIV1858" s="401"/>
      <c r="HIW1858" s="401"/>
      <c r="HIX1858" s="401"/>
      <c r="HIY1858" s="401"/>
      <c r="HIZ1858" s="401"/>
      <c r="HJA1858" s="401"/>
      <c r="HJB1858" s="401"/>
      <c r="HJC1858" s="401"/>
      <c r="HJD1858" s="401"/>
      <c r="HJE1858" s="401"/>
      <c r="HJF1858" s="401"/>
      <c r="HJG1858" s="401"/>
      <c r="HJH1858" s="401"/>
      <c r="HJI1858" s="401"/>
      <c r="HJJ1858" s="401"/>
      <c r="HJK1858" s="401"/>
      <c r="HJL1858" s="401"/>
      <c r="HJM1858" s="401"/>
      <c r="HJN1858" s="401"/>
      <c r="HJO1858" s="401"/>
      <c r="HJP1858" s="401"/>
      <c r="HJQ1858" s="401"/>
      <c r="HJR1858" s="401"/>
      <c r="HJS1858" s="401"/>
      <c r="HJT1858" s="401"/>
      <c r="HJU1858" s="401"/>
      <c r="HJV1858" s="401"/>
      <c r="HJW1858" s="401"/>
      <c r="HJX1858" s="401"/>
      <c r="HJY1858" s="401"/>
      <c r="HJZ1858" s="401"/>
      <c r="HKA1858" s="401"/>
      <c r="HKB1858" s="401"/>
      <c r="HKC1858" s="401"/>
      <c r="HKD1858" s="401"/>
      <c r="HKE1858" s="401"/>
      <c r="HKF1858" s="401"/>
      <c r="HKG1858" s="401"/>
      <c r="HKH1858" s="401"/>
      <c r="HKI1858" s="401"/>
      <c r="HKJ1858" s="401"/>
      <c r="HKK1858" s="401"/>
      <c r="HKL1858" s="401"/>
      <c r="HKM1858" s="401"/>
      <c r="HKN1858" s="401"/>
      <c r="HKO1858" s="401"/>
      <c r="HKP1858" s="401"/>
      <c r="HKQ1858" s="401"/>
      <c r="HKR1858" s="401"/>
      <c r="HKS1858" s="401"/>
      <c r="HKT1858" s="401"/>
      <c r="HKU1858" s="401"/>
      <c r="HKV1858" s="401"/>
      <c r="HKW1858" s="401"/>
      <c r="HKX1858" s="401"/>
      <c r="HKY1858" s="401"/>
      <c r="HKZ1858" s="401"/>
      <c r="HLA1858" s="401"/>
      <c r="HLB1858" s="401"/>
      <c r="HLC1858" s="401"/>
      <c r="HLD1858" s="401"/>
      <c r="HLE1858" s="401"/>
      <c r="HLF1858" s="401"/>
      <c r="HLG1858" s="401"/>
      <c r="HLH1858" s="401"/>
      <c r="HLI1858" s="401"/>
      <c r="HLJ1858" s="401"/>
      <c r="HLK1858" s="401"/>
      <c r="HLL1858" s="401"/>
      <c r="HLM1858" s="401"/>
      <c r="HLN1858" s="401"/>
      <c r="HLO1858" s="401"/>
      <c r="HLP1858" s="401"/>
      <c r="HLQ1858" s="401"/>
      <c r="HLR1858" s="401"/>
      <c r="HLS1858" s="401"/>
      <c r="HLT1858" s="401"/>
      <c r="HLU1858" s="401"/>
      <c r="HLV1858" s="401"/>
      <c r="HLW1858" s="401"/>
      <c r="HLX1858" s="401"/>
      <c r="HLY1858" s="401"/>
      <c r="HLZ1858" s="401"/>
      <c r="HMA1858" s="401"/>
      <c r="HMB1858" s="401"/>
      <c r="HMC1858" s="401"/>
      <c r="HMD1858" s="401"/>
      <c r="HME1858" s="401"/>
      <c r="HMF1858" s="401"/>
      <c r="HMG1858" s="401"/>
      <c r="HMH1858" s="401"/>
      <c r="HMI1858" s="401"/>
      <c r="HMJ1858" s="401"/>
      <c r="HMK1858" s="401"/>
      <c r="HML1858" s="401"/>
      <c r="HMM1858" s="401"/>
      <c r="HMN1858" s="401"/>
      <c r="HMO1858" s="401"/>
      <c r="HMP1858" s="401"/>
      <c r="HMQ1858" s="401"/>
      <c r="HMR1858" s="401"/>
      <c r="HMS1858" s="401"/>
      <c r="HMT1858" s="401"/>
      <c r="HMU1858" s="401"/>
      <c r="HMV1858" s="401"/>
      <c r="HMW1858" s="401"/>
      <c r="HMX1858" s="401"/>
      <c r="HMY1858" s="401"/>
      <c r="HMZ1858" s="401"/>
      <c r="HNA1858" s="401"/>
      <c r="HNB1858" s="401"/>
      <c r="HNC1858" s="401"/>
      <c r="HND1858" s="401"/>
      <c r="HNE1858" s="401"/>
      <c r="HNF1858" s="401"/>
      <c r="HNG1858" s="401"/>
      <c r="HNH1858" s="401"/>
      <c r="HNI1858" s="401"/>
      <c r="HNJ1858" s="401"/>
      <c r="HNK1858" s="401"/>
      <c r="HNL1858" s="401"/>
      <c r="HNM1858" s="401"/>
      <c r="HNN1858" s="401"/>
      <c r="HNO1858" s="401"/>
      <c r="HNP1858" s="401"/>
      <c r="HNQ1858" s="401"/>
      <c r="HNR1858" s="401"/>
      <c r="HNS1858" s="401"/>
      <c r="HNT1858" s="401"/>
      <c r="HNU1858" s="401"/>
      <c r="HNV1858" s="401"/>
      <c r="HNW1858" s="401"/>
      <c r="HNX1858" s="401"/>
      <c r="HNY1858" s="401"/>
      <c r="HNZ1858" s="401"/>
      <c r="HOA1858" s="401"/>
      <c r="HOB1858" s="401"/>
      <c r="HOC1858" s="401"/>
      <c r="HOD1858" s="401"/>
      <c r="HOE1858" s="401"/>
      <c r="HOF1858" s="401"/>
      <c r="HOG1858" s="401"/>
      <c r="HOH1858" s="401"/>
      <c r="HOI1858" s="401"/>
      <c r="HOJ1858" s="401"/>
      <c r="HOK1858" s="401"/>
      <c r="HOL1858" s="401"/>
      <c r="HOM1858" s="401"/>
      <c r="HON1858" s="401"/>
      <c r="HOO1858" s="401"/>
      <c r="HOP1858" s="401"/>
      <c r="HOQ1858" s="401"/>
      <c r="HOR1858" s="401"/>
      <c r="HOS1858" s="401"/>
      <c r="HOT1858" s="401"/>
      <c r="HOU1858" s="401"/>
      <c r="HOV1858" s="401"/>
      <c r="HOW1858" s="401"/>
      <c r="HOX1858" s="401"/>
      <c r="HOY1858" s="401"/>
      <c r="HOZ1858" s="401"/>
      <c r="HPA1858" s="401"/>
      <c r="HPB1858" s="401"/>
      <c r="HPC1858" s="401"/>
      <c r="HPD1858" s="401"/>
      <c r="HPE1858" s="401"/>
      <c r="HPF1858" s="401"/>
      <c r="HPG1858" s="401"/>
      <c r="HPH1858" s="401"/>
      <c r="HPI1858" s="401"/>
      <c r="HPJ1858" s="401"/>
      <c r="HPK1858" s="401"/>
      <c r="HPL1858" s="401"/>
      <c r="HPM1858" s="401"/>
      <c r="HPN1858" s="401"/>
      <c r="HPO1858" s="401"/>
      <c r="HPP1858" s="401"/>
      <c r="HPQ1858" s="401"/>
      <c r="HPR1858" s="401"/>
      <c r="HPS1858" s="401"/>
      <c r="HPT1858" s="401"/>
      <c r="HPU1858" s="401"/>
      <c r="HPV1858" s="401"/>
      <c r="HPW1858" s="401"/>
      <c r="HPX1858" s="401"/>
      <c r="HPY1858" s="401"/>
      <c r="HPZ1858" s="401"/>
      <c r="HQA1858" s="401"/>
      <c r="HQB1858" s="401"/>
      <c r="HQC1858" s="401"/>
      <c r="HQD1858" s="401"/>
      <c r="HQE1858" s="401"/>
      <c r="HQF1858" s="401"/>
      <c r="HQG1858" s="401"/>
      <c r="HQH1858" s="401"/>
      <c r="HQI1858" s="401"/>
      <c r="HQJ1858" s="401"/>
      <c r="HQK1858" s="401"/>
      <c r="HQL1858" s="401"/>
      <c r="HQM1858" s="401"/>
      <c r="HQN1858" s="401"/>
      <c r="HQO1858" s="401"/>
      <c r="HQP1858" s="401"/>
      <c r="HQQ1858" s="401"/>
      <c r="HQR1858" s="401"/>
      <c r="HQS1858" s="401"/>
      <c r="HQT1858" s="401"/>
      <c r="HQU1858" s="401"/>
      <c r="HQV1858" s="401"/>
      <c r="HQW1858" s="401"/>
      <c r="HQX1858" s="401"/>
      <c r="HQY1858" s="401"/>
      <c r="HQZ1858" s="401"/>
      <c r="HRA1858" s="401"/>
      <c r="HRB1858" s="401"/>
      <c r="HRC1858" s="401"/>
      <c r="HRD1858" s="401"/>
      <c r="HRE1858" s="401"/>
      <c r="HRF1858" s="401"/>
      <c r="HRG1858" s="401"/>
      <c r="HRH1858" s="401"/>
      <c r="HRI1858" s="401"/>
      <c r="HRJ1858" s="401"/>
      <c r="HRK1858" s="401"/>
      <c r="HRL1858" s="401"/>
      <c r="HRM1858" s="401"/>
      <c r="HRN1858" s="401"/>
      <c r="HRO1858" s="401"/>
      <c r="HRP1858" s="401"/>
      <c r="HRQ1858" s="401"/>
      <c r="HRR1858" s="401"/>
      <c r="HRS1858" s="401"/>
      <c r="HRT1858" s="401"/>
      <c r="HRU1858" s="401"/>
      <c r="HRV1858" s="401"/>
      <c r="HRW1858" s="401"/>
      <c r="HRX1858" s="401"/>
      <c r="HRY1858" s="401"/>
      <c r="HRZ1858" s="401"/>
      <c r="HSA1858" s="401"/>
      <c r="HSB1858" s="401"/>
      <c r="HSC1858" s="401"/>
      <c r="HSD1858" s="401"/>
      <c r="HSE1858" s="401"/>
      <c r="HSF1858" s="401"/>
      <c r="HSG1858" s="401"/>
      <c r="HSH1858" s="401"/>
      <c r="HSI1858" s="401"/>
      <c r="HSJ1858" s="401"/>
      <c r="HSK1858" s="401"/>
      <c r="HSL1858" s="401"/>
      <c r="HSM1858" s="401"/>
      <c r="HSN1858" s="401"/>
      <c r="HSO1858" s="401"/>
      <c r="HSP1858" s="401"/>
      <c r="HSQ1858" s="401"/>
      <c r="HSR1858" s="401"/>
      <c r="HSS1858" s="401"/>
      <c r="HST1858" s="401"/>
      <c r="HSU1858" s="401"/>
      <c r="HSV1858" s="401"/>
      <c r="HSW1858" s="401"/>
      <c r="HSX1858" s="401"/>
      <c r="HSY1858" s="401"/>
      <c r="HSZ1858" s="401"/>
      <c r="HTA1858" s="401"/>
      <c r="HTB1858" s="401"/>
      <c r="HTC1858" s="401"/>
      <c r="HTD1858" s="401"/>
      <c r="HTE1858" s="401"/>
      <c r="HTF1858" s="401"/>
      <c r="HTG1858" s="401"/>
      <c r="HTH1858" s="401"/>
      <c r="HTI1858" s="401"/>
      <c r="HTJ1858" s="401"/>
      <c r="HTK1858" s="401"/>
      <c r="HTL1858" s="401"/>
      <c r="HTM1858" s="401"/>
      <c r="HTN1858" s="401"/>
      <c r="HTO1858" s="401"/>
      <c r="HTP1858" s="401"/>
      <c r="HTQ1858" s="401"/>
      <c r="HTR1858" s="401"/>
      <c r="HTS1858" s="401"/>
      <c r="HTT1858" s="401"/>
      <c r="HTU1858" s="401"/>
      <c r="HTV1858" s="401"/>
      <c r="HTW1858" s="401"/>
      <c r="HTX1858" s="401"/>
      <c r="HTY1858" s="401"/>
      <c r="HTZ1858" s="401"/>
      <c r="HUA1858" s="401"/>
      <c r="HUB1858" s="401"/>
      <c r="HUC1858" s="401"/>
      <c r="HUD1858" s="401"/>
      <c r="HUE1858" s="401"/>
      <c r="HUF1858" s="401"/>
      <c r="HUG1858" s="401"/>
      <c r="HUH1858" s="401"/>
      <c r="HUI1858" s="401"/>
      <c r="HUJ1858" s="401"/>
      <c r="HUK1858" s="401"/>
      <c r="HUL1858" s="401"/>
      <c r="HUM1858" s="401"/>
      <c r="HUN1858" s="401"/>
      <c r="HUO1858" s="401"/>
      <c r="HUP1858" s="401"/>
      <c r="HUQ1858" s="401"/>
      <c r="HUR1858" s="401"/>
      <c r="HUS1858" s="401"/>
      <c r="HUT1858" s="401"/>
      <c r="HUU1858" s="401"/>
      <c r="HUV1858" s="401"/>
      <c r="HUW1858" s="401"/>
      <c r="HUX1858" s="401"/>
      <c r="HUY1858" s="401"/>
      <c r="HUZ1858" s="401"/>
      <c r="HVA1858" s="401"/>
      <c r="HVB1858" s="401"/>
      <c r="HVC1858" s="401"/>
      <c r="HVD1858" s="401"/>
      <c r="HVE1858" s="401"/>
      <c r="HVF1858" s="401"/>
      <c r="HVG1858" s="401"/>
      <c r="HVH1858" s="401"/>
      <c r="HVI1858" s="401"/>
      <c r="HVJ1858" s="401"/>
      <c r="HVK1858" s="401"/>
      <c r="HVL1858" s="401"/>
      <c r="HVM1858" s="401"/>
      <c r="HVN1858" s="401"/>
      <c r="HVO1858" s="401"/>
      <c r="HVP1858" s="401"/>
      <c r="HVQ1858" s="401"/>
      <c r="HVR1858" s="401"/>
      <c r="HVS1858" s="401"/>
      <c r="HVT1858" s="401"/>
      <c r="HVU1858" s="401"/>
      <c r="HVV1858" s="401"/>
      <c r="HVW1858" s="401"/>
      <c r="HVX1858" s="401"/>
      <c r="HVY1858" s="401"/>
      <c r="HVZ1858" s="401"/>
      <c r="HWA1858" s="401"/>
      <c r="HWB1858" s="401"/>
      <c r="HWC1858" s="401"/>
      <c r="HWD1858" s="401"/>
      <c r="HWE1858" s="401"/>
      <c r="HWF1858" s="401"/>
      <c r="HWG1858" s="401"/>
      <c r="HWH1858" s="401"/>
      <c r="HWI1858" s="401"/>
      <c r="HWJ1858" s="401"/>
      <c r="HWK1858" s="401"/>
      <c r="HWL1858" s="401"/>
      <c r="HWM1858" s="401"/>
      <c r="HWN1858" s="401"/>
      <c r="HWO1858" s="401"/>
      <c r="HWP1858" s="401"/>
      <c r="HWQ1858" s="401"/>
      <c r="HWR1858" s="401"/>
      <c r="HWS1858" s="401"/>
      <c r="HWT1858" s="401"/>
      <c r="HWU1858" s="401"/>
      <c r="HWV1858" s="401"/>
      <c r="HWW1858" s="401"/>
      <c r="HWX1858" s="401"/>
      <c r="HWY1858" s="401"/>
      <c r="HWZ1858" s="401"/>
      <c r="HXA1858" s="401"/>
      <c r="HXB1858" s="401"/>
      <c r="HXC1858" s="401"/>
      <c r="HXD1858" s="401"/>
      <c r="HXE1858" s="401"/>
      <c r="HXF1858" s="401"/>
      <c r="HXG1858" s="401"/>
      <c r="HXH1858" s="401"/>
      <c r="HXI1858" s="401"/>
      <c r="HXJ1858" s="401"/>
      <c r="HXK1858" s="401"/>
      <c r="HXL1858" s="401"/>
      <c r="HXM1858" s="401"/>
      <c r="HXN1858" s="401"/>
      <c r="HXO1858" s="401"/>
      <c r="HXP1858" s="401"/>
      <c r="HXQ1858" s="401"/>
      <c r="HXR1858" s="401"/>
      <c r="HXS1858" s="401"/>
      <c r="HXT1858" s="401"/>
      <c r="HXU1858" s="401"/>
      <c r="HXV1858" s="401"/>
      <c r="HXW1858" s="401"/>
      <c r="HXX1858" s="401"/>
      <c r="HXY1858" s="401"/>
      <c r="HXZ1858" s="401"/>
      <c r="HYA1858" s="401"/>
      <c r="HYB1858" s="401"/>
      <c r="HYC1858" s="401"/>
      <c r="HYD1858" s="401"/>
      <c r="HYE1858" s="401"/>
      <c r="HYF1858" s="401"/>
      <c r="HYG1858" s="401"/>
      <c r="HYH1858" s="401"/>
      <c r="HYI1858" s="401"/>
      <c r="HYJ1858" s="401"/>
      <c r="HYK1858" s="401"/>
      <c r="HYL1858" s="401"/>
      <c r="HYM1858" s="401"/>
      <c r="HYN1858" s="401"/>
      <c r="HYO1858" s="401"/>
      <c r="HYP1858" s="401"/>
      <c r="HYQ1858" s="401"/>
      <c r="HYR1858" s="401"/>
      <c r="HYS1858" s="401"/>
      <c r="HYT1858" s="401"/>
      <c r="HYU1858" s="401"/>
      <c r="HYV1858" s="401"/>
      <c r="HYW1858" s="401"/>
      <c r="HYX1858" s="401"/>
      <c r="HYY1858" s="401"/>
      <c r="HYZ1858" s="401"/>
      <c r="HZA1858" s="401"/>
      <c r="HZB1858" s="401"/>
      <c r="HZC1858" s="401"/>
      <c r="HZD1858" s="401"/>
      <c r="HZE1858" s="401"/>
      <c r="HZF1858" s="401"/>
      <c r="HZG1858" s="401"/>
      <c r="HZH1858" s="401"/>
      <c r="HZI1858" s="401"/>
      <c r="HZJ1858" s="401"/>
      <c r="HZK1858" s="401"/>
      <c r="HZL1858" s="401"/>
      <c r="HZM1858" s="401"/>
      <c r="HZN1858" s="401"/>
      <c r="HZO1858" s="401"/>
      <c r="HZP1858" s="401"/>
      <c r="HZQ1858" s="401"/>
      <c r="HZR1858" s="401"/>
      <c r="HZS1858" s="401"/>
      <c r="HZT1858" s="401"/>
      <c r="HZU1858" s="401"/>
      <c r="HZV1858" s="401"/>
      <c r="HZW1858" s="401"/>
      <c r="HZX1858" s="401"/>
      <c r="HZY1858" s="401"/>
      <c r="HZZ1858" s="401"/>
      <c r="IAA1858" s="401"/>
      <c r="IAB1858" s="401"/>
      <c r="IAC1858" s="401"/>
      <c r="IAD1858" s="401"/>
      <c r="IAE1858" s="401"/>
      <c r="IAF1858" s="401"/>
      <c r="IAG1858" s="401"/>
      <c r="IAH1858" s="401"/>
      <c r="IAI1858" s="401"/>
      <c r="IAJ1858" s="401"/>
      <c r="IAK1858" s="401"/>
      <c r="IAL1858" s="401"/>
      <c r="IAM1858" s="401"/>
      <c r="IAN1858" s="401"/>
      <c r="IAO1858" s="401"/>
      <c r="IAP1858" s="401"/>
      <c r="IAQ1858" s="401"/>
      <c r="IAR1858" s="401"/>
      <c r="IAS1858" s="401"/>
      <c r="IAT1858" s="401"/>
      <c r="IAU1858" s="401"/>
      <c r="IAV1858" s="401"/>
      <c r="IAW1858" s="401"/>
      <c r="IAX1858" s="401"/>
      <c r="IAY1858" s="401"/>
      <c r="IAZ1858" s="401"/>
      <c r="IBA1858" s="401"/>
      <c r="IBB1858" s="401"/>
      <c r="IBC1858" s="401"/>
      <c r="IBD1858" s="401"/>
      <c r="IBE1858" s="401"/>
      <c r="IBF1858" s="401"/>
      <c r="IBG1858" s="401"/>
      <c r="IBH1858" s="401"/>
      <c r="IBI1858" s="401"/>
      <c r="IBJ1858" s="401"/>
      <c r="IBK1858" s="401"/>
      <c r="IBL1858" s="401"/>
      <c r="IBM1858" s="401"/>
      <c r="IBN1858" s="401"/>
      <c r="IBO1858" s="401"/>
      <c r="IBP1858" s="401"/>
      <c r="IBQ1858" s="401"/>
      <c r="IBR1858" s="401"/>
      <c r="IBS1858" s="401"/>
      <c r="IBT1858" s="401"/>
      <c r="IBU1858" s="401"/>
      <c r="IBV1858" s="401"/>
      <c r="IBW1858" s="401"/>
      <c r="IBX1858" s="401"/>
      <c r="IBY1858" s="401"/>
      <c r="IBZ1858" s="401"/>
      <c r="ICA1858" s="401"/>
      <c r="ICB1858" s="401"/>
      <c r="ICC1858" s="401"/>
      <c r="ICD1858" s="401"/>
      <c r="ICE1858" s="401"/>
      <c r="ICF1858" s="401"/>
      <c r="ICG1858" s="401"/>
      <c r="ICH1858" s="401"/>
      <c r="ICI1858" s="401"/>
      <c r="ICJ1858" s="401"/>
      <c r="ICK1858" s="401"/>
      <c r="ICL1858" s="401"/>
      <c r="ICM1858" s="401"/>
      <c r="ICN1858" s="401"/>
      <c r="ICO1858" s="401"/>
      <c r="ICP1858" s="401"/>
      <c r="ICQ1858" s="401"/>
      <c r="ICR1858" s="401"/>
      <c r="ICS1858" s="401"/>
      <c r="ICT1858" s="401"/>
      <c r="ICU1858" s="401"/>
      <c r="ICV1858" s="401"/>
      <c r="ICW1858" s="401"/>
      <c r="ICX1858" s="401"/>
      <c r="ICY1858" s="401"/>
      <c r="ICZ1858" s="401"/>
      <c r="IDA1858" s="401"/>
      <c r="IDB1858" s="401"/>
      <c r="IDC1858" s="401"/>
      <c r="IDD1858" s="401"/>
      <c r="IDE1858" s="401"/>
      <c r="IDF1858" s="401"/>
      <c r="IDG1858" s="401"/>
      <c r="IDH1858" s="401"/>
      <c r="IDI1858" s="401"/>
      <c r="IDJ1858" s="401"/>
      <c r="IDK1858" s="401"/>
      <c r="IDL1858" s="401"/>
      <c r="IDM1858" s="401"/>
      <c r="IDN1858" s="401"/>
      <c r="IDO1858" s="401"/>
      <c r="IDP1858" s="401"/>
      <c r="IDQ1858" s="401"/>
      <c r="IDR1858" s="401"/>
      <c r="IDS1858" s="401"/>
      <c r="IDT1858" s="401"/>
      <c r="IDU1858" s="401"/>
      <c r="IDV1858" s="401"/>
      <c r="IDW1858" s="401"/>
      <c r="IDX1858" s="401"/>
      <c r="IDY1858" s="401"/>
      <c r="IDZ1858" s="401"/>
      <c r="IEA1858" s="401"/>
      <c r="IEB1858" s="401"/>
      <c r="IEC1858" s="401"/>
      <c r="IED1858" s="401"/>
      <c r="IEE1858" s="401"/>
      <c r="IEF1858" s="401"/>
      <c r="IEG1858" s="401"/>
      <c r="IEH1858" s="401"/>
      <c r="IEI1858" s="401"/>
      <c r="IEJ1858" s="401"/>
      <c r="IEK1858" s="401"/>
      <c r="IEL1858" s="401"/>
      <c r="IEM1858" s="401"/>
      <c r="IEN1858" s="401"/>
      <c r="IEO1858" s="401"/>
      <c r="IEP1858" s="401"/>
      <c r="IEQ1858" s="401"/>
      <c r="IER1858" s="401"/>
      <c r="IES1858" s="401"/>
      <c r="IET1858" s="401"/>
      <c r="IEU1858" s="401"/>
      <c r="IEV1858" s="401"/>
      <c r="IEW1858" s="401"/>
      <c r="IEX1858" s="401"/>
      <c r="IEY1858" s="401"/>
      <c r="IEZ1858" s="401"/>
      <c r="IFA1858" s="401"/>
      <c r="IFB1858" s="401"/>
      <c r="IFC1858" s="401"/>
      <c r="IFD1858" s="401"/>
      <c r="IFE1858" s="401"/>
      <c r="IFF1858" s="401"/>
      <c r="IFG1858" s="401"/>
      <c r="IFH1858" s="401"/>
      <c r="IFI1858" s="401"/>
      <c r="IFJ1858" s="401"/>
      <c r="IFK1858" s="401"/>
      <c r="IFL1858" s="401"/>
      <c r="IFM1858" s="401"/>
      <c r="IFN1858" s="401"/>
      <c r="IFO1858" s="401"/>
      <c r="IFP1858" s="401"/>
      <c r="IFQ1858" s="401"/>
      <c r="IFR1858" s="401"/>
      <c r="IFS1858" s="401"/>
      <c r="IFT1858" s="401"/>
      <c r="IFU1858" s="401"/>
      <c r="IFV1858" s="401"/>
      <c r="IFW1858" s="401"/>
      <c r="IFX1858" s="401"/>
      <c r="IFY1858" s="401"/>
      <c r="IFZ1858" s="401"/>
      <c r="IGA1858" s="401"/>
      <c r="IGB1858" s="401"/>
      <c r="IGC1858" s="401"/>
      <c r="IGD1858" s="401"/>
      <c r="IGE1858" s="401"/>
      <c r="IGF1858" s="401"/>
      <c r="IGG1858" s="401"/>
      <c r="IGH1858" s="401"/>
      <c r="IGI1858" s="401"/>
      <c r="IGJ1858" s="401"/>
      <c r="IGK1858" s="401"/>
      <c r="IGL1858" s="401"/>
      <c r="IGM1858" s="401"/>
      <c r="IGN1858" s="401"/>
      <c r="IGO1858" s="401"/>
      <c r="IGP1858" s="401"/>
      <c r="IGQ1858" s="401"/>
      <c r="IGR1858" s="401"/>
      <c r="IGS1858" s="401"/>
      <c r="IGT1858" s="401"/>
      <c r="IGU1858" s="401"/>
      <c r="IGV1858" s="401"/>
      <c r="IGW1858" s="401"/>
      <c r="IGX1858" s="401"/>
      <c r="IGY1858" s="401"/>
      <c r="IGZ1858" s="401"/>
      <c r="IHA1858" s="401"/>
      <c r="IHB1858" s="401"/>
      <c r="IHC1858" s="401"/>
      <c r="IHD1858" s="401"/>
      <c r="IHE1858" s="401"/>
      <c r="IHF1858" s="401"/>
      <c r="IHG1858" s="401"/>
      <c r="IHH1858" s="401"/>
      <c r="IHI1858" s="401"/>
      <c r="IHJ1858" s="401"/>
      <c r="IHK1858" s="401"/>
      <c r="IHL1858" s="401"/>
      <c r="IHM1858" s="401"/>
      <c r="IHN1858" s="401"/>
      <c r="IHO1858" s="401"/>
      <c r="IHP1858" s="401"/>
      <c r="IHQ1858" s="401"/>
      <c r="IHR1858" s="401"/>
      <c r="IHS1858" s="401"/>
      <c r="IHT1858" s="401"/>
      <c r="IHU1858" s="401"/>
      <c r="IHV1858" s="401"/>
      <c r="IHW1858" s="401"/>
      <c r="IHX1858" s="401"/>
      <c r="IHY1858" s="401"/>
      <c r="IHZ1858" s="401"/>
      <c r="IIA1858" s="401"/>
      <c r="IIB1858" s="401"/>
      <c r="IIC1858" s="401"/>
      <c r="IID1858" s="401"/>
      <c r="IIE1858" s="401"/>
      <c r="IIF1858" s="401"/>
      <c r="IIG1858" s="401"/>
      <c r="IIH1858" s="401"/>
      <c r="III1858" s="401"/>
      <c r="IIJ1858" s="401"/>
      <c r="IIK1858" s="401"/>
      <c r="IIL1858" s="401"/>
      <c r="IIM1858" s="401"/>
      <c r="IIN1858" s="401"/>
      <c r="IIO1858" s="401"/>
      <c r="IIP1858" s="401"/>
      <c r="IIQ1858" s="401"/>
      <c r="IIR1858" s="401"/>
      <c r="IIS1858" s="401"/>
      <c r="IIT1858" s="401"/>
      <c r="IIU1858" s="401"/>
      <c r="IIV1858" s="401"/>
      <c r="IIW1858" s="401"/>
      <c r="IIX1858" s="401"/>
      <c r="IIY1858" s="401"/>
      <c r="IIZ1858" s="401"/>
      <c r="IJA1858" s="401"/>
      <c r="IJB1858" s="401"/>
      <c r="IJC1858" s="401"/>
      <c r="IJD1858" s="401"/>
      <c r="IJE1858" s="401"/>
      <c r="IJF1858" s="401"/>
      <c r="IJG1858" s="401"/>
      <c r="IJH1858" s="401"/>
      <c r="IJI1858" s="401"/>
      <c r="IJJ1858" s="401"/>
      <c r="IJK1858" s="401"/>
      <c r="IJL1858" s="401"/>
      <c r="IJM1858" s="401"/>
      <c r="IJN1858" s="401"/>
      <c r="IJO1858" s="401"/>
      <c r="IJP1858" s="401"/>
      <c r="IJQ1858" s="401"/>
      <c r="IJR1858" s="401"/>
      <c r="IJS1858" s="401"/>
      <c r="IJT1858" s="401"/>
      <c r="IJU1858" s="401"/>
      <c r="IJV1858" s="401"/>
      <c r="IJW1858" s="401"/>
      <c r="IJX1858" s="401"/>
      <c r="IJY1858" s="401"/>
      <c r="IJZ1858" s="401"/>
      <c r="IKA1858" s="401"/>
      <c r="IKB1858" s="401"/>
      <c r="IKC1858" s="401"/>
      <c r="IKD1858" s="401"/>
      <c r="IKE1858" s="401"/>
      <c r="IKF1858" s="401"/>
      <c r="IKG1858" s="401"/>
      <c r="IKH1858" s="401"/>
      <c r="IKI1858" s="401"/>
      <c r="IKJ1858" s="401"/>
      <c r="IKK1858" s="401"/>
      <c r="IKL1858" s="401"/>
      <c r="IKM1858" s="401"/>
      <c r="IKN1858" s="401"/>
      <c r="IKO1858" s="401"/>
      <c r="IKP1858" s="401"/>
      <c r="IKQ1858" s="401"/>
      <c r="IKR1858" s="401"/>
      <c r="IKS1858" s="401"/>
      <c r="IKT1858" s="401"/>
      <c r="IKU1858" s="401"/>
      <c r="IKV1858" s="401"/>
      <c r="IKW1858" s="401"/>
      <c r="IKX1858" s="401"/>
      <c r="IKY1858" s="401"/>
      <c r="IKZ1858" s="401"/>
      <c r="ILA1858" s="401"/>
      <c r="ILB1858" s="401"/>
      <c r="ILC1858" s="401"/>
      <c r="ILD1858" s="401"/>
      <c r="ILE1858" s="401"/>
      <c r="ILF1858" s="401"/>
      <c r="ILG1858" s="401"/>
      <c r="ILH1858" s="401"/>
      <c r="ILI1858" s="401"/>
      <c r="ILJ1858" s="401"/>
      <c r="ILK1858" s="401"/>
      <c r="ILL1858" s="401"/>
      <c r="ILM1858" s="401"/>
      <c r="ILN1858" s="401"/>
      <c r="ILO1858" s="401"/>
      <c r="ILP1858" s="401"/>
      <c r="ILQ1858" s="401"/>
      <c r="ILR1858" s="401"/>
      <c r="ILS1858" s="401"/>
      <c r="ILT1858" s="401"/>
      <c r="ILU1858" s="401"/>
      <c r="ILV1858" s="401"/>
      <c r="ILW1858" s="401"/>
      <c r="ILX1858" s="401"/>
      <c r="ILY1858" s="401"/>
      <c r="ILZ1858" s="401"/>
      <c r="IMA1858" s="401"/>
      <c r="IMB1858" s="401"/>
      <c r="IMC1858" s="401"/>
      <c r="IMD1858" s="401"/>
      <c r="IME1858" s="401"/>
      <c r="IMF1858" s="401"/>
      <c r="IMG1858" s="401"/>
      <c r="IMH1858" s="401"/>
      <c r="IMI1858" s="401"/>
      <c r="IMJ1858" s="401"/>
      <c r="IMK1858" s="401"/>
      <c r="IML1858" s="401"/>
      <c r="IMM1858" s="401"/>
      <c r="IMN1858" s="401"/>
      <c r="IMO1858" s="401"/>
      <c r="IMP1858" s="401"/>
      <c r="IMQ1858" s="401"/>
      <c r="IMR1858" s="401"/>
      <c r="IMS1858" s="401"/>
      <c r="IMT1858" s="401"/>
      <c r="IMU1858" s="401"/>
      <c r="IMV1858" s="401"/>
      <c r="IMW1858" s="401"/>
      <c r="IMX1858" s="401"/>
      <c r="IMY1858" s="401"/>
      <c r="IMZ1858" s="401"/>
      <c r="INA1858" s="401"/>
      <c r="INB1858" s="401"/>
      <c r="INC1858" s="401"/>
      <c r="IND1858" s="401"/>
      <c r="INE1858" s="401"/>
      <c r="INF1858" s="401"/>
      <c r="ING1858" s="401"/>
      <c r="INH1858" s="401"/>
      <c r="INI1858" s="401"/>
      <c r="INJ1858" s="401"/>
      <c r="INK1858" s="401"/>
      <c r="INL1858" s="401"/>
      <c r="INM1858" s="401"/>
      <c r="INN1858" s="401"/>
      <c r="INO1858" s="401"/>
      <c r="INP1858" s="401"/>
      <c r="INQ1858" s="401"/>
      <c r="INR1858" s="401"/>
      <c r="INS1858" s="401"/>
      <c r="INT1858" s="401"/>
      <c r="INU1858" s="401"/>
      <c r="INV1858" s="401"/>
      <c r="INW1858" s="401"/>
      <c r="INX1858" s="401"/>
      <c r="INY1858" s="401"/>
      <c r="INZ1858" s="401"/>
      <c r="IOA1858" s="401"/>
      <c r="IOB1858" s="401"/>
      <c r="IOC1858" s="401"/>
      <c r="IOD1858" s="401"/>
      <c r="IOE1858" s="401"/>
      <c r="IOF1858" s="401"/>
      <c r="IOG1858" s="401"/>
      <c r="IOH1858" s="401"/>
      <c r="IOI1858" s="401"/>
      <c r="IOJ1858" s="401"/>
      <c r="IOK1858" s="401"/>
      <c r="IOL1858" s="401"/>
      <c r="IOM1858" s="401"/>
      <c r="ION1858" s="401"/>
      <c r="IOO1858" s="401"/>
      <c r="IOP1858" s="401"/>
      <c r="IOQ1858" s="401"/>
      <c r="IOR1858" s="401"/>
      <c r="IOS1858" s="401"/>
      <c r="IOT1858" s="401"/>
      <c r="IOU1858" s="401"/>
      <c r="IOV1858" s="401"/>
      <c r="IOW1858" s="401"/>
      <c r="IOX1858" s="401"/>
      <c r="IOY1858" s="401"/>
      <c r="IOZ1858" s="401"/>
      <c r="IPA1858" s="401"/>
      <c r="IPB1858" s="401"/>
      <c r="IPC1858" s="401"/>
      <c r="IPD1858" s="401"/>
      <c r="IPE1858" s="401"/>
      <c r="IPF1858" s="401"/>
      <c r="IPG1858" s="401"/>
      <c r="IPH1858" s="401"/>
      <c r="IPI1858" s="401"/>
      <c r="IPJ1858" s="401"/>
      <c r="IPK1858" s="401"/>
      <c r="IPL1858" s="401"/>
      <c r="IPM1858" s="401"/>
      <c r="IPN1858" s="401"/>
      <c r="IPO1858" s="401"/>
      <c r="IPP1858" s="401"/>
      <c r="IPQ1858" s="401"/>
      <c r="IPR1858" s="401"/>
      <c r="IPS1858" s="401"/>
      <c r="IPT1858" s="401"/>
      <c r="IPU1858" s="401"/>
      <c r="IPV1858" s="401"/>
      <c r="IPW1858" s="401"/>
      <c r="IPX1858" s="401"/>
      <c r="IPY1858" s="401"/>
      <c r="IPZ1858" s="401"/>
      <c r="IQA1858" s="401"/>
      <c r="IQB1858" s="401"/>
      <c r="IQC1858" s="401"/>
      <c r="IQD1858" s="401"/>
      <c r="IQE1858" s="401"/>
      <c r="IQF1858" s="401"/>
      <c r="IQG1858" s="401"/>
      <c r="IQH1858" s="401"/>
      <c r="IQI1858" s="401"/>
      <c r="IQJ1858" s="401"/>
      <c r="IQK1858" s="401"/>
      <c r="IQL1858" s="401"/>
      <c r="IQM1858" s="401"/>
      <c r="IQN1858" s="401"/>
      <c r="IQO1858" s="401"/>
      <c r="IQP1858" s="401"/>
      <c r="IQQ1858" s="401"/>
      <c r="IQR1858" s="401"/>
      <c r="IQS1858" s="401"/>
      <c r="IQT1858" s="401"/>
      <c r="IQU1858" s="401"/>
      <c r="IQV1858" s="401"/>
      <c r="IQW1858" s="401"/>
      <c r="IQX1858" s="401"/>
      <c r="IQY1858" s="401"/>
      <c r="IQZ1858" s="401"/>
      <c r="IRA1858" s="401"/>
      <c r="IRB1858" s="401"/>
      <c r="IRC1858" s="401"/>
      <c r="IRD1858" s="401"/>
      <c r="IRE1858" s="401"/>
      <c r="IRF1858" s="401"/>
      <c r="IRG1858" s="401"/>
      <c r="IRH1858" s="401"/>
      <c r="IRI1858" s="401"/>
      <c r="IRJ1858" s="401"/>
      <c r="IRK1858" s="401"/>
      <c r="IRL1858" s="401"/>
      <c r="IRM1858" s="401"/>
      <c r="IRN1858" s="401"/>
      <c r="IRO1858" s="401"/>
      <c r="IRP1858" s="401"/>
      <c r="IRQ1858" s="401"/>
      <c r="IRR1858" s="401"/>
      <c r="IRS1858" s="401"/>
      <c r="IRT1858" s="401"/>
      <c r="IRU1858" s="401"/>
      <c r="IRV1858" s="401"/>
      <c r="IRW1858" s="401"/>
      <c r="IRX1858" s="401"/>
      <c r="IRY1858" s="401"/>
      <c r="IRZ1858" s="401"/>
      <c r="ISA1858" s="401"/>
      <c r="ISB1858" s="401"/>
      <c r="ISC1858" s="401"/>
      <c r="ISD1858" s="401"/>
      <c r="ISE1858" s="401"/>
      <c r="ISF1858" s="401"/>
      <c r="ISG1858" s="401"/>
      <c r="ISH1858" s="401"/>
      <c r="ISI1858" s="401"/>
      <c r="ISJ1858" s="401"/>
      <c r="ISK1858" s="401"/>
      <c r="ISL1858" s="401"/>
      <c r="ISM1858" s="401"/>
      <c r="ISN1858" s="401"/>
      <c r="ISO1858" s="401"/>
      <c r="ISP1858" s="401"/>
      <c r="ISQ1858" s="401"/>
      <c r="ISR1858" s="401"/>
      <c r="ISS1858" s="401"/>
      <c r="IST1858" s="401"/>
      <c r="ISU1858" s="401"/>
      <c r="ISV1858" s="401"/>
      <c r="ISW1858" s="401"/>
      <c r="ISX1858" s="401"/>
      <c r="ISY1858" s="401"/>
      <c r="ISZ1858" s="401"/>
      <c r="ITA1858" s="401"/>
      <c r="ITB1858" s="401"/>
      <c r="ITC1858" s="401"/>
      <c r="ITD1858" s="401"/>
      <c r="ITE1858" s="401"/>
      <c r="ITF1858" s="401"/>
      <c r="ITG1858" s="401"/>
      <c r="ITH1858" s="401"/>
      <c r="ITI1858" s="401"/>
      <c r="ITJ1858" s="401"/>
      <c r="ITK1858" s="401"/>
      <c r="ITL1858" s="401"/>
      <c r="ITM1858" s="401"/>
      <c r="ITN1858" s="401"/>
      <c r="ITO1858" s="401"/>
      <c r="ITP1858" s="401"/>
      <c r="ITQ1858" s="401"/>
      <c r="ITR1858" s="401"/>
      <c r="ITS1858" s="401"/>
      <c r="ITT1858" s="401"/>
      <c r="ITU1858" s="401"/>
      <c r="ITV1858" s="401"/>
      <c r="ITW1858" s="401"/>
      <c r="ITX1858" s="401"/>
      <c r="ITY1858" s="401"/>
      <c r="ITZ1858" s="401"/>
      <c r="IUA1858" s="401"/>
      <c r="IUB1858" s="401"/>
      <c r="IUC1858" s="401"/>
      <c r="IUD1858" s="401"/>
      <c r="IUE1858" s="401"/>
      <c r="IUF1858" s="401"/>
      <c r="IUG1858" s="401"/>
      <c r="IUH1858" s="401"/>
      <c r="IUI1858" s="401"/>
      <c r="IUJ1858" s="401"/>
      <c r="IUK1858" s="401"/>
      <c r="IUL1858" s="401"/>
      <c r="IUM1858" s="401"/>
      <c r="IUN1858" s="401"/>
      <c r="IUO1858" s="401"/>
      <c r="IUP1858" s="401"/>
      <c r="IUQ1858" s="401"/>
      <c r="IUR1858" s="401"/>
      <c r="IUS1858" s="401"/>
      <c r="IUT1858" s="401"/>
      <c r="IUU1858" s="401"/>
      <c r="IUV1858" s="401"/>
      <c r="IUW1858" s="401"/>
      <c r="IUX1858" s="401"/>
      <c r="IUY1858" s="401"/>
      <c r="IUZ1858" s="401"/>
      <c r="IVA1858" s="401"/>
      <c r="IVB1858" s="401"/>
      <c r="IVC1858" s="401"/>
      <c r="IVD1858" s="401"/>
      <c r="IVE1858" s="401"/>
      <c r="IVF1858" s="401"/>
      <c r="IVG1858" s="401"/>
      <c r="IVH1858" s="401"/>
      <c r="IVI1858" s="401"/>
      <c r="IVJ1858" s="401"/>
      <c r="IVK1858" s="401"/>
      <c r="IVL1858" s="401"/>
      <c r="IVM1858" s="401"/>
      <c r="IVN1858" s="401"/>
      <c r="IVO1858" s="401"/>
      <c r="IVP1858" s="401"/>
      <c r="IVQ1858" s="401"/>
      <c r="IVR1858" s="401"/>
      <c r="IVS1858" s="401"/>
      <c r="IVT1858" s="401"/>
      <c r="IVU1858" s="401"/>
      <c r="IVV1858" s="401"/>
      <c r="IVW1858" s="401"/>
      <c r="IVX1858" s="401"/>
      <c r="IVY1858" s="401"/>
      <c r="IVZ1858" s="401"/>
      <c r="IWA1858" s="401"/>
      <c r="IWB1858" s="401"/>
      <c r="IWC1858" s="401"/>
      <c r="IWD1858" s="401"/>
      <c r="IWE1858" s="401"/>
      <c r="IWF1858" s="401"/>
      <c r="IWG1858" s="401"/>
      <c r="IWH1858" s="401"/>
      <c r="IWI1858" s="401"/>
      <c r="IWJ1858" s="401"/>
      <c r="IWK1858" s="401"/>
      <c r="IWL1858" s="401"/>
      <c r="IWM1858" s="401"/>
      <c r="IWN1858" s="401"/>
      <c r="IWO1858" s="401"/>
      <c r="IWP1858" s="401"/>
      <c r="IWQ1858" s="401"/>
      <c r="IWR1858" s="401"/>
      <c r="IWS1858" s="401"/>
      <c r="IWT1858" s="401"/>
      <c r="IWU1858" s="401"/>
      <c r="IWV1858" s="401"/>
      <c r="IWW1858" s="401"/>
      <c r="IWX1858" s="401"/>
      <c r="IWY1858" s="401"/>
      <c r="IWZ1858" s="401"/>
      <c r="IXA1858" s="401"/>
      <c r="IXB1858" s="401"/>
      <c r="IXC1858" s="401"/>
      <c r="IXD1858" s="401"/>
      <c r="IXE1858" s="401"/>
      <c r="IXF1858" s="401"/>
      <c r="IXG1858" s="401"/>
      <c r="IXH1858" s="401"/>
      <c r="IXI1858" s="401"/>
      <c r="IXJ1858" s="401"/>
      <c r="IXK1858" s="401"/>
      <c r="IXL1858" s="401"/>
      <c r="IXM1858" s="401"/>
      <c r="IXN1858" s="401"/>
      <c r="IXO1858" s="401"/>
      <c r="IXP1858" s="401"/>
      <c r="IXQ1858" s="401"/>
      <c r="IXR1858" s="401"/>
      <c r="IXS1858" s="401"/>
      <c r="IXT1858" s="401"/>
      <c r="IXU1858" s="401"/>
      <c r="IXV1858" s="401"/>
      <c r="IXW1858" s="401"/>
      <c r="IXX1858" s="401"/>
      <c r="IXY1858" s="401"/>
      <c r="IXZ1858" s="401"/>
      <c r="IYA1858" s="401"/>
      <c r="IYB1858" s="401"/>
      <c r="IYC1858" s="401"/>
      <c r="IYD1858" s="401"/>
      <c r="IYE1858" s="401"/>
      <c r="IYF1858" s="401"/>
      <c r="IYG1858" s="401"/>
      <c r="IYH1858" s="401"/>
      <c r="IYI1858" s="401"/>
      <c r="IYJ1858" s="401"/>
      <c r="IYK1858" s="401"/>
      <c r="IYL1858" s="401"/>
      <c r="IYM1858" s="401"/>
      <c r="IYN1858" s="401"/>
      <c r="IYO1858" s="401"/>
      <c r="IYP1858" s="401"/>
      <c r="IYQ1858" s="401"/>
      <c r="IYR1858" s="401"/>
      <c r="IYS1858" s="401"/>
      <c r="IYT1858" s="401"/>
      <c r="IYU1858" s="401"/>
      <c r="IYV1858" s="401"/>
      <c r="IYW1858" s="401"/>
      <c r="IYX1858" s="401"/>
      <c r="IYY1858" s="401"/>
      <c r="IYZ1858" s="401"/>
      <c r="IZA1858" s="401"/>
      <c r="IZB1858" s="401"/>
      <c r="IZC1858" s="401"/>
      <c r="IZD1858" s="401"/>
      <c r="IZE1858" s="401"/>
      <c r="IZF1858" s="401"/>
      <c r="IZG1858" s="401"/>
      <c r="IZH1858" s="401"/>
      <c r="IZI1858" s="401"/>
      <c r="IZJ1858" s="401"/>
      <c r="IZK1858" s="401"/>
      <c r="IZL1858" s="401"/>
      <c r="IZM1858" s="401"/>
      <c r="IZN1858" s="401"/>
      <c r="IZO1858" s="401"/>
      <c r="IZP1858" s="401"/>
      <c r="IZQ1858" s="401"/>
      <c r="IZR1858" s="401"/>
      <c r="IZS1858" s="401"/>
      <c r="IZT1858" s="401"/>
      <c r="IZU1858" s="401"/>
      <c r="IZV1858" s="401"/>
      <c r="IZW1858" s="401"/>
      <c r="IZX1858" s="401"/>
      <c r="IZY1858" s="401"/>
      <c r="IZZ1858" s="401"/>
      <c r="JAA1858" s="401"/>
      <c r="JAB1858" s="401"/>
      <c r="JAC1858" s="401"/>
      <c r="JAD1858" s="401"/>
      <c r="JAE1858" s="401"/>
      <c r="JAF1858" s="401"/>
      <c r="JAG1858" s="401"/>
      <c r="JAH1858" s="401"/>
      <c r="JAI1858" s="401"/>
      <c r="JAJ1858" s="401"/>
      <c r="JAK1858" s="401"/>
      <c r="JAL1858" s="401"/>
      <c r="JAM1858" s="401"/>
      <c r="JAN1858" s="401"/>
      <c r="JAO1858" s="401"/>
      <c r="JAP1858" s="401"/>
      <c r="JAQ1858" s="401"/>
      <c r="JAR1858" s="401"/>
      <c r="JAS1858" s="401"/>
      <c r="JAT1858" s="401"/>
      <c r="JAU1858" s="401"/>
      <c r="JAV1858" s="401"/>
      <c r="JAW1858" s="401"/>
      <c r="JAX1858" s="401"/>
      <c r="JAY1858" s="401"/>
      <c r="JAZ1858" s="401"/>
      <c r="JBA1858" s="401"/>
      <c r="JBB1858" s="401"/>
      <c r="JBC1858" s="401"/>
      <c r="JBD1858" s="401"/>
      <c r="JBE1858" s="401"/>
      <c r="JBF1858" s="401"/>
      <c r="JBG1858" s="401"/>
      <c r="JBH1858" s="401"/>
      <c r="JBI1858" s="401"/>
      <c r="JBJ1858" s="401"/>
      <c r="JBK1858" s="401"/>
      <c r="JBL1858" s="401"/>
      <c r="JBM1858" s="401"/>
      <c r="JBN1858" s="401"/>
      <c r="JBO1858" s="401"/>
      <c r="JBP1858" s="401"/>
      <c r="JBQ1858" s="401"/>
      <c r="JBR1858" s="401"/>
      <c r="JBS1858" s="401"/>
      <c r="JBT1858" s="401"/>
      <c r="JBU1858" s="401"/>
      <c r="JBV1858" s="401"/>
      <c r="JBW1858" s="401"/>
      <c r="JBX1858" s="401"/>
      <c r="JBY1858" s="401"/>
      <c r="JBZ1858" s="401"/>
      <c r="JCA1858" s="401"/>
      <c r="JCB1858" s="401"/>
      <c r="JCC1858" s="401"/>
      <c r="JCD1858" s="401"/>
      <c r="JCE1858" s="401"/>
      <c r="JCF1858" s="401"/>
      <c r="JCG1858" s="401"/>
      <c r="JCH1858" s="401"/>
      <c r="JCI1858" s="401"/>
      <c r="JCJ1858" s="401"/>
      <c r="JCK1858" s="401"/>
      <c r="JCL1858" s="401"/>
      <c r="JCM1858" s="401"/>
      <c r="JCN1858" s="401"/>
      <c r="JCO1858" s="401"/>
      <c r="JCP1858" s="401"/>
      <c r="JCQ1858" s="401"/>
      <c r="JCR1858" s="401"/>
      <c r="JCS1858" s="401"/>
      <c r="JCT1858" s="401"/>
      <c r="JCU1858" s="401"/>
      <c r="JCV1858" s="401"/>
      <c r="JCW1858" s="401"/>
      <c r="JCX1858" s="401"/>
      <c r="JCY1858" s="401"/>
      <c r="JCZ1858" s="401"/>
      <c r="JDA1858" s="401"/>
      <c r="JDB1858" s="401"/>
      <c r="JDC1858" s="401"/>
      <c r="JDD1858" s="401"/>
      <c r="JDE1858" s="401"/>
      <c r="JDF1858" s="401"/>
      <c r="JDG1858" s="401"/>
      <c r="JDH1858" s="401"/>
      <c r="JDI1858" s="401"/>
      <c r="JDJ1858" s="401"/>
      <c r="JDK1858" s="401"/>
      <c r="JDL1858" s="401"/>
      <c r="JDM1858" s="401"/>
      <c r="JDN1858" s="401"/>
      <c r="JDO1858" s="401"/>
      <c r="JDP1858" s="401"/>
      <c r="JDQ1858" s="401"/>
      <c r="JDR1858" s="401"/>
      <c r="JDS1858" s="401"/>
      <c r="JDT1858" s="401"/>
      <c r="JDU1858" s="401"/>
      <c r="JDV1858" s="401"/>
      <c r="JDW1858" s="401"/>
      <c r="JDX1858" s="401"/>
      <c r="JDY1858" s="401"/>
      <c r="JDZ1858" s="401"/>
      <c r="JEA1858" s="401"/>
      <c r="JEB1858" s="401"/>
      <c r="JEC1858" s="401"/>
      <c r="JED1858" s="401"/>
      <c r="JEE1858" s="401"/>
      <c r="JEF1858" s="401"/>
      <c r="JEG1858" s="401"/>
      <c r="JEH1858" s="401"/>
      <c r="JEI1858" s="401"/>
      <c r="JEJ1858" s="401"/>
      <c r="JEK1858" s="401"/>
      <c r="JEL1858" s="401"/>
      <c r="JEM1858" s="401"/>
      <c r="JEN1858" s="401"/>
      <c r="JEO1858" s="401"/>
      <c r="JEP1858" s="401"/>
      <c r="JEQ1858" s="401"/>
      <c r="JER1858" s="401"/>
      <c r="JES1858" s="401"/>
      <c r="JET1858" s="401"/>
      <c r="JEU1858" s="401"/>
      <c r="JEV1858" s="401"/>
      <c r="JEW1858" s="401"/>
      <c r="JEX1858" s="401"/>
      <c r="JEY1858" s="401"/>
      <c r="JEZ1858" s="401"/>
      <c r="JFA1858" s="401"/>
      <c r="JFB1858" s="401"/>
      <c r="JFC1858" s="401"/>
      <c r="JFD1858" s="401"/>
      <c r="JFE1858" s="401"/>
      <c r="JFF1858" s="401"/>
      <c r="JFG1858" s="401"/>
      <c r="JFH1858" s="401"/>
      <c r="JFI1858" s="401"/>
      <c r="JFJ1858" s="401"/>
      <c r="JFK1858" s="401"/>
      <c r="JFL1858" s="401"/>
      <c r="JFM1858" s="401"/>
      <c r="JFN1858" s="401"/>
      <c r="JFO1858" s="401"/>
      <c r="JFP1858" s="401"/>
      <c r="JFQ1858" s="401"/>
      <c r="JFR1858" s="401"/>
      <c r="JFS1858" s="401"/>
      <c r="JFT1858" s="401"/>
      <c r="JFU1858" s="401"/>
      <c r="JFV1858" s="401"/>
      <c r="JFW1858" s="401"/>
      <c r="JFX1858" s="401"/>
      <c r="JFY1858" s="401"/>
      <c r="JFZ1858" s="401"/>
      <c r="JGA1858" s="401"/>
      <c r="JGB1858" s="401"/>
      <c r="JGC1858" s="401"/>
      <c r="JGD1858" s="401"/>
      <c r="JGE1858" s="401"/>
      <c r="JGF1858" s="401"/>
      <c r="JGG1858" s="401"/>
      <c r="JGH1858" s="401"/>
      <c r="JGI1858" s="401"/>
      <c r="JGJ1858" s="401"/>
      <c r="JGK1858" s="401"/>
      <c r="JGL1858" s="401"/>
      <c r="JGM1858" s="401"/>
      <c r="JGN1858" s="401"/>
      <c r="JGO1858" s="401"/>
      <c r="JGP1858" s="401"/>
      <c r="JGQ1858" s="401"/>
      <c r="JGR1858" s="401"/>
      <c r="JGS1858" s="401"/>
      <c r="JGT1858" s="401"/>
      <c r="JGU1858" s="401"/>
      <c r="JGV1858" s="401"/>
      <c r="JGW1858" s="401"/>
      <c r="JGX1858" s="401"/>
      <c r="JGY1858" s="401"/>
      <c r="JGZ1858" s="401"/>
      <c r="JHA1858" s="401"/>
      <c r="JHB1858" s="401"/>
      <c r="JHC1858" s="401"/>
      <c r="JHD1858" s="401"/>
      <c r="JHE1858" s="401"/>
      <c r="JHF1858" s="401"/>
      <c r="JHG1858" s="401"/>
      <c r="JHH1858" s="401"/>
      <c r="JHI1858" s="401"/>
      <c r="JHJ1858" s="401"/>
      <c r="JHK1858" s="401"/>
      <c r="JHL1858" s="401"/>
      <c r="JHM1858" s="401"/>
      <c r="JHN1858" s="401"/>
      <c r="JHO1858" s="401"/>
      <c r="JHP1858" s="401"/>
      <c r="JHQ1858" s="401"/>
      <c r="JHR1858" s="401"/>
      <c r="JHS1858" s="401"/>
      <c r="JHT1858" s="401"/>
      <c r="JHU1858" s="401"/>
      <c r="JHV1858" s="401"/>
      <c r="JHW1858" s="401"/>
      <c r="JHX1858" s="401"/>
      <c r="JHY1858" s="401"/>
      <c r="JHZ1858" s="401"/>
      <c r="JIA1858" s="401"/>
      <c r="JIB1858" s="401"/>
      <c r="JIC1858" s="401"/>
      <c r="JID1858" s="401"/>
      <c r="JIE1858" s="401"/>
      <c r="JIF1858" s="401"/>
      <c r="JIG1858" s="401"/>
      <c r="JIH1858" s="401"/>
      <c r="JII1858" s="401"/>
      <c r="JIJ1858" s="401"/>
      <c r="JIK1858" s="401"/>
      <c r="JIL1858" s="401"/>
      <c r="JIM1858" s="401"/>
      <c r="JIN1858" s="401"/>
      <c r="JIO1858" s="401"/>
      <c r="JIP1858" s="401"/>
      <c r="JIQ1858" s="401"/>
      <c r="JIR1858" s="401"/>
      <c r="JIS1858" s="401"/>
      <c r="JIT1858" s="401"/>
      <c r="JIU1858" s="401"/>
      <c r="JIV1858" s="401"/>
      <c r="JIW1858" s="401"/>
      <c r="JIX1858" s="401"/>
      <c r="JIY1858" s="401"/>
      <c r="JIZ1858" s="401"/>
      <c r="JJA1858" s="401"/>
      <c r="JJB1858" s="401"/>
      <c r="JJC1858" s="401"/>
      <c r="JJD1858" s="401"/>
      <c r="JJE1858" s="401"/>
      <c r="JJF1858" s="401"/>
      <c r="JJG1858" s="401"/>
      <c r="JJH1858" s="401"/>
      <c r="JJI1858" s="401"/>
      <c r="JJJ1858" s="401"/>
      <c r="JJK1858" s="401"/>
      <c r="JJL1858" s="401"/>
      <c r="JJM1858" s="401"/>
      <c r="JJN1858" s="401"/>
      <c r="JJO1858" s="401"/>
      <c r="JJP1858" s="401"/>
      <c r="JJQ1858" s="401"/>
      <c r="JJR1858" s="401"/>
      <c r="JJS1858" s="401"/>
      <c r="JJT1858" s="401"/>
      <c r="JJU1858" s="401"/>
      <c r="JJV1858" s="401"/>
      <c r="JJW1858" s="401"/>
      <c r="JJX1858" s="401"/>
      <c r="JJY1858" s="401"/>
      <c r="JJZ1858" s="401"/>
      <c r="JKA1858" s="401"/>
      <c r="JKB1858" s="401"/>
      <c r="JKC1858" s="401"/>
      <c r="JKD1858" s="401"/>
      <c r="JKE1858" s="401"/>
      <c r="JKF1858" s="401"/>
      <c r="JKG1858" s="401"/>
      <c r="JKH1858" s="401"/>
      <c r="JKI1858" s="401"/>
      <c r="JKJ1858" s="401"/>
      <c r="JKK1858" s="401"/>
      <c r="JKL1858" s="401"/>
      <c r="JKM1858" s="401"/>
      <c r="JKN1858" s="401"/>
      <c r="JKO1858" s="401"/>
      <c r="JKP1858" s="401"/>
      <c r="JKQ1858" s="401"/>
      <c r="JKR1858" s="401"/>
      <c r="JKS1858" s="401"/>
      <c r="JKT1858" s="401"/>
      <c r="JKU1858" s="401"/>
      <c r="JKV1858" s="401"/>
      <c r="JKW1858" s="401"/>
      <c r="JKX1858" s="401"/>
      <c r="JKY1858" s="401"/>
      <c r="JKZ1858" s="401"/>
      <c r="JLA1858" s="401"/>
      <c r="JLB1858" s="401"/>
      <c r="JLC1858" s="401"/>
      <c r="JLD1858" s="401"/>
      <c r="JLE1858" s="401"/>
      <c r="JLF1858" s="401"/>
      <c r="JLG1858" s="401"/>
      <c r="JLH1858" s="401"/>
      <c r="JLI1858" s="401"/>
      <c r="JLJ1858" s="401"/>
      <c r="JLK1858" s="401"/>
      <c r="JLL1858" s="401"/>
      <c r="JLM1858" s="401"/>
      <c r="JLN1858" s="401"/>
      <c r="JLO1858" s="401"/>
      <c r="JLP1858" s="401"/>
      <c r="JLQ1858" s="401"/>
      <c r="JLR1858" s="401"/>
      <c r="JLS1858" s="401"/>
      <c r="JLT1858" s="401"/>
      <c r="JLU1858" s="401"/>
      <c r="JLV1858" s="401"/>
      <c r="JLW1858" s="401"/>
      <c r="JLX1858" s="401"/>
      <c r="JLY1858" s="401"/>
      <c r="JLZ1858" s="401"/>
      <c r="JMA1858" s="401"/>
      <c r="JMB1858" s="401"/>
      <c r="JMC1858" s="401"/>
      <c r="JMD1858" s="401"/>
      <c r="JME1858" s="401"/>
      <c r="JMF1858" s="401"/>
      <c r="JMG1858" s="401"/>
      <c r="JMH1858" s="401"/>
      <c r="JMI1858" s="401"/>
      <c r="JMJ1858" s="401"/>
      <c r="JMK1858" s="401"/>
      <c r="JML1858" s="401"/>
      <c r="JMM1858" s="401"/>
      <c r="JMN1858" s="401"/>
      <c r="JMO1858" s="401"/>
      <c r="JMP1858" s="401"/>
      <c r="JMQ1858" s="401"/>
      <c r="JMR1858" s="401"/>
      <c r="JMS1858" s="401"/>
      <c r="JMT1858" s="401"/>
      <c r="JMU1858" s="401"/>
      <c r="JMV1858" s="401"/>
      <c r="JMW1858" s="401"/>
      <c r="JMX1858" s="401"/>
      <c r="JMY1858" s="401"/>
      <c r="JMZ1858" s="401"/>
      <c r="JNA1858" s="401"/>
      <c r="JNB1858" s="401"/>
      <c r="JNC1858" s="401"/>
      <c r="JND1858" s="401"/>
      <c r="JNE1858" s="401"/>
      <c r="JNF1858" s="401"/>
      <c r="JNG1858" s="401"/>
      <c r="JNH1858" s="401"/>
      <c r="JNI1858" s="401"/>
      <c r="JNJ1858" s="401"/>
      <c r="JNK1858" s="401"/>
      <c r="JNL1858" s="401"/>
      <c r="JNM1858" s="401"/>
      <c r="JNN1858" s="401"/>
      <c r="JNO1858" s="401"/>
      <c r="JNP1858" s="401"/>
      <c r="JNQ1858" s="401"/>
      <c r="JNR1858" s="401"/>
      <c r="JNS1858" s="401"/>
      <c r="JNT1858" s="401"/>
      <c r="JNU1858" s="401"/>
      <c r="JNV1858" s="401"/>
      <c r="JNW1858" s="401"/>
      <c r="JNX1858" s="401"/>
      <c r="JNY1858" s="401"/>
      <c r="JNZ1858" s="401"/>
      <c r="JOA1858" s="401"/>
      <c r="JOB1858" s="401"/>
      <c r="JOC1858" s="401"/>
      <c r="JOD1858" s="401"/>
      <c r="JOE1858" s="401"/>
      <c r="JOF1858" s="401"/>
      <c r="JOG1858" s="401"/>
      <c r="JOH1858" s="401"/>
      <c r="JOI1858" s="401"/>
      <c r="JOJ1858" s="401"/>
      <c r="JOK1858" s="401"/>
      <c r="JOL1858" s="401"/>
      <c r="JOM1858" s="401"/>
      <c r="JON1858" s="401"/>
      <c r="JOO1858" s="401"/>
      <c r="JOP1858" s="401"/>
      <c r="JOQ1858" s="401"/>
      <c r="JOR1858" s="401"/>
      <c r="JOS1858" s="401"/>
      <c r="JOT1858" s="401"/>
      <c r="JOU1858" s="401"/>
      <c r="JOV1858" s="401"/>
      <c r="JOW1858" s="401"/>
      <c r="JOX1858" s="401"/>
      <c r="JOY1858" s="401"/>
      <c r="JOZ1858" s="401"/>
      <c r="JPA1858" s="401"/>
      <c r="JPB1858" s="401"/>
      <c r="JPC1858" s="401"/>
      <c r="JPD1858" s="401"/>
      <c r="JPE1858" s="401"/>
      <c r="JPF1858" s="401"/>
      <c r="JPG1858" s="401"/>
      <c r="JPH1858" s="401"/>
      <c r="JPI1858" s="401"/>
      <c r="JPJ1858" s="401"/>
      <c r="JPK1858" s="401"/>
      <c r="JPL1858" s="401"/>
      <c r="JPM1858" s="401"/>
      <c r="JPN1858" s="401"/>
      <c r="JPO1858" s="401"/>
      <c r="JPP1858" s="401"/>
      <c r="JPQ1858" s="401"/>
      <c r="JPR1858" s="401"/>
      <c r="JPS1858" s="401"/>
      <c r="JPT1858" s="401"/>
      <c r="JPU1858" s="401"/>
      <c r="JPV1858" s="401"/>
      <c r="JPW1858" s="401"/>
      <c r="JPX1858" s="401"/>
      <c r="JPY1858" s="401"/>
      <c r="JPZ1858" s="401"/>
      <c r="JQA1858" s="401"/>
      <c r="JQB1858" s="401"/>
      <c r="JQC1858" s="401"/>
      <c r="JQD1858" s="401"/>
      <c r="JQE1858" s="401"/>
      <c r="JQF1858" s="401"/>
      <c r="JQG1858" s="401"/>
      <c r="JQH1858" s="401"/>
      <c r="JQI1858" s="401"/>
      <c r="JQJ1858" s="401"/>
      <c r="JQK1858" s="401"/>
      <c r="JQL1858" s="401"/>
      <c r="JQM1858" s="401"/>
      <c r="JQN1858" s="401"/>
      <c r="JQO1858" s="401"/>
      <c r="JQP1858" s="401"/>
      <c r="JQQ1858" s="401"/>
      <c r="JQR1858" s="401"/>
      <c r="JQS1858" s="401"/>
      <c r="JQT1858" s="401"/>
      <c r="JQU1858" s="401"/>
      <c r="JQV1858" s="401"/>
      <c r="JQW1858" s="401"/>
      <c r="JQX1858" s="401"/>
      <c r="JQY1858" s="401"/>
      <c r="JQZ1858" s="401"/>
      <c r="JRA1858" s="401"/>
      <c r="JRB1858" s="401"/>
      <c r="JRC1858" s="401"/>
      <c r="JRD1858" s="401"/>
      <c r="JRE1858" s="401"/>
      <c r="JRF1858" s="401"/>
      <c r="JRG1858" s="401"/>
      <c r="JRH1858" s="401"/>
      <c r="JRI1858" s="401"/>
      <c r="JRJ1858" s="401"/>
      <c r="JRK1858" s="401"/>
      <c r="JRL1858" s="401"/>
      <c r="JRM1858" s="401"/>
      <c r="JRN1858" s="401"/>
      <c r="JRO1858" s="401"/>
      <c r="JRP1858" s="401"/>
      <c r="JRQ1858" s="401"/>
      <c r="JRR1858" s="401"/>
      <c r="JRS1858" s="401"/>
      <c r="JRT1858" s="401"/>
      <c r="JRU1858" s="401"/>
      <c r="JRV1858" s="401"/>
      <c r="JRW1858" s="401"/>
      <c r="JRX1858" s="401"/>
      <c r="JRY1858" s="401"/>
      <c r="JRZ1858" s="401"/>
      <c r="JSA1858" s="401"/>
      <c r="JSB1858" s="401"/>
      <c r="JSC1858" s="401"/>
      <c r="JSD1858" s="401"/>
      <c r="JSE1858" s="401"/>
      <c r="JSF1858" s="401"/>
      <c r="JSG1858" s="401"/>
      <c r="JSH1858" s="401"/>
      <c r="JSI1858" s="401"/>
      <c r="JSJ1858" s="401"/>
      <c r="JSK1858" s="401"/>
      <c r="JSL1858" s="401"/>
      <c r="JSM1858" s="401"/>
      <c r="JSN1858" s="401"/>
      <c r="JSO1858" s="401"/>
      <c r="JSP1858" s="401"/>
      <c r="JSQ1858" s="401"/>
      <c r="JSR1858" s="401"/>
      <c r="JSS1858" s="401"/>
      <c r="JST1858" s="401"/>
      <c r="JSU1858" s="401"/>
      <c r="JSV1858" s="401"/>
      <c r="JSW1858" s="401"/>
      <c r="JSX1858" s="401"/>
      <c r="JSY1858" s="401"/>
      <c r="JSZ1858" s="401"/>
      <c r="JTA1858" s="401"/>
      <c r="JTB1858" s="401"/>
      <c r="JTC1858" s="401"/>
      <c r="JTD1858" s="401"/>
      <c r="JTE1858" s="401"/>
      <c r="JTF1858" s="401"/>
      <c r="JTG1858" s="401"/>
      <c r="JTH1858" s="401"/>
      <c r="JTI1858" s="401"/>
      <c r="JTJ1858" s="401"/>
      <c r="JTK1858" s="401"/>
      <c r="JTL1858" s="401"/>
      <c r="JTM1858" s="401"/>
      <c r="JTN1858" s="401"/>
      <c r="JTO1858" s="401"/>
      <c r="JTP1858" s="401"/>
      <c r="JTQ1858" s="401"/>
      <c r="JTR1858" s="401"/>
      <c r="JTS1858" s="401"/>
      <c r="JTT1858" s="401"/>
      <c r="JTU1858" s="401"/>
      <c r="JTV1858" s="401"/>
      <c r="JTW1858" s="401"/>
      <c r="JTX1858" s="401"/>
      <c r="JTY1858" s="401"/>
      <c r="JTZ1858" s="401"/>
      <c r="JUA1858" s="401"/>
      <c r="JUB1858" s="401"/>
      <c r="JUC1858" s="401"/>
      <c r="JUD1858" s="401"/>
      <c r="JUE1858" s="401"/>
      <c r="JUF1858" s="401"/>
      <c r="JUG1858" s="401"/>
      <c r="JUH1858" s="401"/>
      <c r="JUI1858" s="401"/>
      <c r="JUJ1858" s="401"/>
      <c r="JUK1858" s="401"/>
      <c r="JUL1858" s="401"/>
      <c r="JUM1858" s="401"/>
      <c r="JUN1858" s="401"/>
      <c r="JUO1858" s="401"/>
      <c r="JUP1858" s="401"/>
      <c r="JUQ1858" s="401"/>
      <c r="JUR1858" s="401"/>
      <c r="JUS1858" s="401"/>
      <c r="JUT1858" s="401"/>
      <c r="JUU1858" s="401"/>
      <c r="JUV1858" s="401"/>
      <c r="JUW1858" s="401"/>
      <c r="JUX1858" s="401"/>
      <c r="JUY1858" s="401"/>
      <c r="JUZ1858" s="401"/>
      <c r="JVA1858" s="401"/>
      <c r="JVB1858" s="401"/>
      <c r="JVC1858" s="401"/>
      <c r="JVD1858" s="401"/>
      <c r="JVE1858" s="401"/>
      <c r="JVF1858" s="401"/>
      <c r="JVG1858" s="401"/>
      <c r="JVH1858" s="401"/>
      <c r="JVI1858" s="401"/>
      <c r="JVJ1858" s="401"/>
      <c r="JVK1858" s="401"/>
      <c r="JVL1858" s="401"/>
      <c r="JVM1858" s="401"/>
      <c r="JVN1858" s="401"/>
      <c r="JVO1858" s="401"/>
      <c r="JVP1858" s="401"/>
      <c r="JVQ1858" s="401"/>
      <c r="JVR1858" s="401"/>
      <c r="JVS1858" s="401"/>
      <c r="JVT1858" s="401"/>
      <c r="JVU1858" s="401"/>
      <c r="JVV1858" s="401"/>
      <c r="JVW1858" s="401"/>
      <c r="JVX1858" s="401"/>
      <c r="JVY1858" s="401"/>
      <c r="JVZ1858" s="401"/>
      <c r="JWA1858" s="401"/>
      <c r="JWB1858" s="401"/>
      <c r="JWC1858" s="401"/>
      <c r="JWD1858" s="401"/>
      <c r="JWE1858" s="401"/>
      <c r="JWF1858" s="401"/>
      <c r="JWG1858" s="401"/>
      <c r="JWH1858" s="401"/>
      <c r="JWI1858" s="401"/>
      <c r="JWJ1858" s="401"/>
      <c r="JWK1858" s="401"/>
      <c r="JWL1858" s="401"/>
      <c r="JWM1858" s="401"/>
      <c r="JWN1858" s="401"/>
      <c r="JWO1858" s="401"/>
      <c r="JWP1858" s="401"/>
      <c r="JWQ1858" s="401"/>
      <c r="JWR1858" s="401"/>
      <c r="JWS1858" s="401"/>
      <c r="JWT1858" s="401"/>
      <c r="JWU1858" s="401"/>
      <c r="JWV1858" s="401"/>
      <c r="JWW1858" s="401"/>
      <c r="JWX1858" s="401"/>
      <c r="JWY1858" s="401"/>
      <c r="JWZ1858" s="401"/>
      <c r="JXA1858" s="401"/>
      <c r="JXB1858" s="401"/>
      <c r="JXC1858" s="401"/>
      <c r="JXD1858" s="401"/>
      <c r="JXE1858" s="401"/>
      <c r="JXF1858" s="401"/>
      <c r="JXG1858" s="401"/>
      <c r="JXH1858" s="401"/>
      <c r="JXI1858" s="401"/>
      <c r="JXJ1858" s="401"/>
      <c r="JXK1858" s="401"/>
      <c r="JXL1858" s="401"/>
      <c r="JXM1858" s="401"/>
      <c r="JXN1858" s="401"/>
      <c r="JXO1858" s="401"/>
      <c r="JXP1858" s="401"/>
      <c r="JXQ1858" s="401"/>
      <c r="JXR1858" s="401"/>
      <c r="JXS1858" s="401"/>
      <c r="JXT1858" s="401"/>
      <c r="JXU1858" s="401"/>
      <c r="JXV1858" s="401"/>
      <c r="JXW1858" s="401"/>
      <c r="JXX1858" s="401"/>
      <c r="JXY1858" s="401"/>
      <c r="JXZ1858" s="401"/>
      <c r="JYA1858" s="401"/>
      <c r="JYB1858" s="401"/>
      <c r="JYC1858" s="401"/>
      <c r="JYD1858" s="401"/>
      <c r="JYE1858" s="401"/>
      <c r="JYF1858" s="401"/>
      <c r="JYG1858" s="401"/>
      <c r="JYH1858" s="401"/>
      <c r="JYI1858" s="401"/>
      <c r="JYJ1858" s="401"/>
      <c r="JYK1858" s="401"/>
      <c r="JYL1858" s="401"/>
      <c r="JYM1858" s="401"/>
      <c r="JYN1858" s="401"/>
      <c r="JYO1858" s="401"/>
      <c r="JYP1858" s="401"/>
      <c r="JYQ1858" s="401"/>
      <c r="JYR1858" s="401"/>
      <c r="JYS1858" s="401"/>
      <c r="JYT1858" s="401"/>
      <c r="JYU1858" s="401"/>
      <c r="JYV1858" s="401"/>
      <c r="JYW1858" s="401"/>
      <c r="JYX1858" s="401"/>
      <c r="JYY1858" s="401"/>
      <c r="JYZ1858" s="401"/>
      <c r="JZA1858" s="401"/>
      <c r="JZB1858" s="401"/>
      <c r="JZC1858" s="401"/>
      <c r="JZD1858" s="401"/>
      <c r="JZE1858" s="401"/>
      <c r="JZF1858" s="401"/>
      <c r="JZG1858" s="401"/>
      <c r="JZH1858" s="401"/>
      <c r="JZI1858" s="401"/>
      <c r="JZJ1858" s="401"/>
      <c r="JZK1858" s="401"/>
      <c r="JZL1858" s="401"/>
      <c r="JZM1858" s="401"/>
      <c r="JZN1858" s="401"/>
      <c r="JZO1858" s="401"/>
      <c r="JZP1858" s="401"/>
      <c r="JZQ1858" s="401"/>
      <c r="JZR1858" s="401"/>
      <c r="JZS1858" s="401"/>
      <c r="JZT1858" s="401"/>
      <c r="JZU1858" s="401"/>
      <c r="JZV1858" s="401"/>
      <c r="JZW1858" s="401"/>
      <c r="JZX1858" s="401"/>
      <c r="JZY1858" s="401"/>
      <c r="JZZ1858" s="401"/>
      <c r="KAA1858" s="401"/>
      <c r="KAB1858" s="401"/>
      <c r="KAC1858" s="401"/>
      <c r="KAD1858" s="401"/>
      <c r="KAE1858" s="401"/>
      <c r="KAF1858" s="401"/>
      <c r="KAG1858" s="401"/>
      <c r="KAH1858" s="401"/>
      <c r="KAI1858" s="401"/>
      <c r="KAJ1858" s="401"/>
      <c r="KAK1858" s="401"/>
      <c r="KAL1858" s="401"/>
      <c r="KAM1858" s="401"/>
      <c r="KAN1858" s="401"/>
      <c r="KAO1858" s="401"/>
      <c r="KAP1858" s="401"/>
      <c r="KAQ1858" s="401"/>
      <c r="KAR1858" s="401"/>
      <c r="KAS1858" s="401"/>
      <c r="KAT1858" s="401"/>
      <c r="KAU1858" s="401"/>
      <c r="KAV1858" s="401"/>
      <c r="KAW1858" s="401"/>
      <c r="KAX1858" s="401"/>
      <c r="KAY1858" s="401"/>
      <c r="KAZ1858" s="401"/>
      <c r="KBA1858" s="401"/>
      <c r="KBB1858" s="401"/>
      <c r="KBC1858" s="401"/>
      <c r="KBD1858" s="401"/>
      <c r="KBE1858" s="401"/>
      <c r="KBF1858" s="401"/>
      <c r="KBG1858" s="401"/>
      <c r="KBH1858" s="401"/>
      <c r="KBI1858" s="401"/>
      <c r="KBJ1858" s="401"/>
      <c r="KBK1858" s="401"/>
      <c r="KBL1858" s="401"/>
      <c r="KBM1858" s="401"/>
      <c r="KBN1858" s="401"/>
      <c r="KBO1858" s="401"/>
      <c r="KBP1858" s="401"/>
      <c r="KBQ1858" s="401"/>
      <c r="KBR1858" s="401"/>
      <c r="KBS1858" s="401"/>
      <c r="KBT1858" s="401"/>
      <c r="KBU1858" s="401"/>
      <c r="KBV1858" s="401"/>
      <c r="KBW1858" s="401"/>
      <c r="KBX1858" s="401"/>
      <c r="KBY1858" s="401"/>
      <c r="KBZ1858" s="401"/>
      <c r="KCA1858" s="401"/>
      <c r="KCB1858" s="401"/>
      <c r="KCC1858" s="401"/>
      <c r="KCD1858" s="401"/>
      <c r="KCE1858" s="401"/>
      <c r="KCF1858" s="401"/>
      <c r="KCG1858" s="401"/>
      <c r="KCH1858" s="401"/>
      <c r="KCI1858" s="401"/>
      <c r="KCJ1858" s="401"/>
      <c r="KCK1858" s="401"/>
      <c r="KCL1858" s="401"/>
      <c r="KCM1858" s="401"/>
      <c r="KCN1858" s="401"/>
      <c r="KCO1858" s="401"/>
      <c r="KCP1858" s="401"/>
      <c r="KCQ1858" s="401"/>
      <c r="KCR1858" s="401"/>
      <c r="KCS1858" s="401"/>
      <c r="KCT1858" s="401"/>
      <c r="KCU1858" s="401"/>
      <c r="KCV1858" s="401"/>
      <c r="KCW1858" s="401"/>
      <c r="KCX1858" s="401"/>
      <c r="KCY1858" s="401"/>
      <c r="KCZ1858" s="401"/>
      <c r="KDA1858" s="401"/>
      <c r="KDB1858" s="401"/>
      <c r="KDC1858" s="401"/>
      <c r="KDD1858" s="401"/>
      <c r="KDE1858" s="401"/>
      <c r="KDF1858" s="401"/>
      <c r="KDG1858" s="401"/>
      <c r="KDH1858" s="401"/>
      <c r="KDI1858" s="401"/>
      <c r="KDJ1858" s="401"/>
      <c r="KDK1858" s="401"/>
      <c r="KDL1858" s="401"/>
      <c r="KDM1858" s="401"/>
      <c r="KDN1858" s="401"/>
      <c r="KDO1858" s="401"/>
      <c r="KDP1858" s="401"/>
      <c r="KDQ1858" s="401"/>
      <c r="KDR1858" s="401"/>
      <c r="KDS1858" s="401"/>
      <c r="KDT1858" s="401"/>
      <c r="KDU1858" s="401"/>
      <c r="KDV1858" s="401"/>
      <c r="KDW1858" s="401"/>
      <c r="KDX1858" s="401"/>
      <c r="KDY1858" s="401"/>
      <c r="KDZ1858" s="401"/>
      <c r="KEA1858" s="401"/>
      <c r="KEB1858" s="401"/>
      <c r="KEC1858" s="401"/>
      <c r="KED1858" s="401"/>
      <c r="KEE1858" s="401"/>
      <c r="KEF1858" s="401"/>
      <c r="KEG1858" s="401"/>
      <c r="KEH1858" s="401"/>
      <c r="KEI1858" s="401"/>
      <c r="KEJ1858" s="401"/>
      <c r="KEK1858" s="401"/>
      <c r="KEL1858" s="401"/>
      <c r="KEM1858" s="401"/>
      <c r="KEN1858" s="401"/>
      <c r="KEO1858" s="401"/>
      <c r="KEP1858" s="401"/>
      <c r="KEQ1858" s="401"/>
      <c r="KER1858" s="401"/>
      <c r="KES1858" s="401"/>
      <c r="KET1858" s="401"/>
      <c r="KEU1858" s="401"/>
      <c r="KEV1858" s="401"/>
      <c r="KEW1858" s="401"/>
      <c r="KEX1858" s="401"/>
      <c r="KEY1858" s="401"/>
      <c r="KEZ1858" s="401"/>
      <c r="KFA1858" s="401"/>
      <c r="KFB1858" s="401"/>
      <c r="KFC1858" s="401"/>
      <c r="KFD1858" s="401"/>
      <c r="KFE1858" s="401"/>
      <c r="KFF1858" s="401"/>
      <c r="KFG1858" s="401"/>
      <c r="KFH1858" s="401"/>
      <c r="KFI1858" s="401"/>
      <c r="KFJ1858" s="401"/>
      <c r="KFK1858" s="401"/>
      <c r="KFL1858" s="401"/>
      <c r="KFM1858" s="401"/>
      <c r="KFN1858" s="401"/>
      <c r="KFO1858" s="401"/>
      <c r="KFP1858" s="401"/>
      <c r="KFQ1858" s="401"/>
      <c r="KFR1858" s="401"/>
      <c r="KFS1858" s="401"/>
      <c r="KFT1858" s="401"/>
      <c r="KFU1858" s="401"/>
      <c r="KFV1858" s="401"/>
      <c r="KFW1858" s="401"/>
      <c r="KFX1858" s="401"/>
      <c r="KFY1858" s="401"/>
      <c r="KFZ1858" s="401"/>
      <c r="KGA1858" s="401"/>
      <c r="KGB1858" s="401"/>
      <c r="KGC1858" s="401"/>
      <c r="KGD1858" s="401"/>
      <c r="KGE1858" s="401"/>
      <c r="KGF1858" s="401"/>
      <c r="KGG1858" s="401"/>
      <c r="KGH1858" s="401"/>
      <c r="KGI1858" s="401"/>
      <c r="KGJ1858" s="401"/>
      <c r="KGK1858" s="401"/>
      <c r="KGL1858" s="401"/>
      <c r="KGM1858" s="401"/>
      <c r="KGN1858" s="401"/>
      <c r="KGO1858" s="401"/>
      <c r="KGP1858" s="401"/>
      <c r="KGQ1858" s="401"/>
      <c r="KGR1858" s="401"/>
      <c r="KGS1858" s="401"/>
      <c r="KGT1858" s="401"/>
      <c r="KGU1858" s="401"/>
      <c r="KGV1858" s="401"/>
      <c r="KGW1858" s="401"/>
      <c r="KGX1858" s="401"/>
      <c r="KGY1858" s="401"/>
      <c r="KGZ1858" s="401"/>
      <c r="KHA1858" s="401"/>
      <c r="KHB1858" s="401"/>
      <c r="KHC1858" s="401"/>
      <c r="KHD1858" s="401"/>
      <c r="KHE1858" s="401"/>
      <c r="KHF1858" s="401"/>
      <c r="KHG1858" s="401"/>
      <c r="KHH1858" s="401"/>
      <c r="KHI1858" s="401"/>
      <c r="KHJ1858" s="401"/>
      <c r="KHK1858" s="401"/>
      <c r="KHL1858" s="401"/>
      <c r="KHM1858" s="401"/>
      <c r="KHN1858" s="401"/>
      <c r="KHO1858" s="401"/>
      <c r="KHP1858" s="401"/>
      <c r="KHQ1858" s="401"/>
      <c r="KHR1858" s="401"/>
      <c r="KHS1858" s="401"/>
      <c r="KHT1858" s="401"/>
      <c r="KHU1858" s="401"/>
      <c r="KHV1858" s="401"/>
      <c r="KHW1858" s="401"/>
      <c r="KHX1858" s="401"/>
      <c r="KHY1858" s="401"/>
      <c r="KHZ1858" s="401"/>
      <c r="KIA1858" s="401"/>
      <c r="KIB1858" s="401"/>
      <c r="KIC1858" s="401"/>
      <c r="KID1858" s="401"/>
      <c r="KIE1858" s="401"/>
      <c r="KIF1858" s="401"/>
      <c r="KIG1858" s="401"/>
      <c r="KIH1858" s="401"/>
      <c r="KII1858" s="401"/>
      <c r="KIJ1858" s="401"/>
      <c r="KIK1858" s="401"/>
      <c r="KIL1858" s="401"/>
      <c r="KIM1858" s="401"/>
      <c r="KIN1858" s="401"/>
      <c r="KIO1858" s="401"/>
      <c r="KIP1858" s="401"/>
      <c r="KIQ1858" s="401"/>
      <c r="KIR1858" s="401"/>
      <c r="KIS1858" s="401"/>
      <c r="KIT1858" s="401"/>
      <c r="KIU1858" s="401"/>
      <c r="KIV1858" s="401"/>
      <c r="KIW1858" s="401"/>
      <c r="KIX1858" s="401"/>
      <c r="KIY1858" s="401"/>
      <c r="KIZ1858" s="401"/>
      <c r="KJA1858" s="401"/>
      <c r="KJB1858" s="401"/>
      <c r="KJC1858" s="401"/>
      <c r="KJD1858" s="401"/>
      <c r="KJE1858" s="401"/>
      <c r="KJF1858" s="401"/>
      <c r="KJG1858" s="401"/>
      <c r="KJH1858" s="401"/>
      <c r="KJI1858" s="401"/>
      <c r="KJJ1858" s="401"/>
      <c r="KJK1858" s="401"/>
      <c r="KJL1858" s="401"/>
      <c r="KJM1858" s="401"/>
      <c r="KJN1858" s="401"/>
      <c r="KJO1858" s="401"/>
      <c r="KJP1858" s="401"/>
      <c r="KJQ1858" s="401"/>
      <c r="KJR1858" s="401"/>
      <c r="KJS1858" s="401"/>
      <c r="KJT1858" s="401"/>
      <c r="KJU1858" s="401"/>
      <c r="KJV1858" s="401"/>
      <c r="KJW1858" s="401"/>
      <c r="KJX1858" s="401"/>
      <c r="KJY1858" s="401"/>
      <c r="KJZ1858" s="401"/>
      <c r="KKA1858" s="401"/>
      <c r="KKB1858" s="401"/>
      <c r="KKC1858" s="401"/>
      <c r="KKD1858" s="401"/>
      <c r="KKE1858" s="401"/>
      <c r="KKF1858" s="401"/>
      <c r="KKG1858" s="401"/>
      <c r="KKH1858" s="401"/>
      <c r="KKI1858" s="401"/>
      <c r="KKJ1858" s="401"/>
      <c r="KKK1858" s="401"/>
      <c r="KKL1858" s="401"/>
      <c r="KKM1858" s="401"/>
      <c r="KKN1858" s="401"/>
      <c r="KKO1858" s="401"/>
      <c r="KKP1858" s="401"/>
      <c r="KKQ1858" s="401"/>
      <c r="KKR1858" s="401"/>
      <c r="KKS1858" s="401"/>
      <c r="KKT1858" s="401"/>
      <c r="KKU1858" s="401"/>
      <c r="KKV1858" s="401"/>
      <c r="KKW1858" s="401"/>
      <c r="KKX1858" s="401"/>
      <c r="KKY1858" s="401"/>
      <c r="KKZ1858" s="401"/>
      <c r="KLA1858" s="401"/>
      <c r="KLB1858" s="401"/>
      <c r="KLC1858" s="401"/>
      <c r="KLD1858" s="401"/>
      <c r="KLE1858" s="401"/>
      <c r="KLF1858" s="401"/>
      <c r="KLG1858" s="401"/>
      <c r="KLH1858" s="401"/>
      <c r="KLI1858" s="401"/>
      <c r="KLJ1858" s="401"/>
      <c r="KLK1858" s="401"/>
      <c r="KLL1858" s="401"/>
      <c r="KLM1858" s="401"/>
      <c r="KLN1858" s="401"/>
      <c r="KLO1858" s="401"/>
      <c r="KLP1858" s="401"/>
      <c r="KLQ1858" s="401"/>
      <c r="KLR1858" s="401"/>
      <c r="KLS1858" s="401"/>
      <c r="KLT1858" s="401"/>
      <c r="KLU1858" s="401"/>
      <c r="KLV1858" s="401"/>
      <c r="KLW1858" s="401"/>
      <c r="KLX1858" s="401"/>
      <c r="KLY1858" s="401"/>
      <c r="KLZ1858" s="401"/>
      <c r="KMA1858" s="401"/>
      <c r="KMB1858" s="401"/>
      <c r="KMC1858" s="401"/>
      <c r="KMD1858" s="401"/>
      <c r="KME1858" s="401"/>
      <c r="KMF1858" s="401"/>
      <c r="KMG1858" s="401"/>
      <c r="KMH1858" s="401"/>
      <c r="KMI1858" s="401"/>
      <c r="KMJ1858" s="401"/>
      <c r="KMK1858" s="401"/>
      <c r="KML1858" s="401"/>
      <c r="KMM1858" s="401"/>
      <c r="KMN1858" s="401"/>
      <c r="KMO1858" s="401"/>
      <c r="KMP1858" s="401"/>
      <c r="KMQ1858" s="401"/>
      <c r="KMR1858" s="401"/>
      <c r="KMS1858" s="401"/>
      <c r="KMT1858" s="401"/>
      <c r="KMU1858" s="401"/>
      <c r="KMV1858" s="401"/>
      <c r="KMW1858" s="401"/>
      <c r="KMX1858" s="401"/>
      <c r="KMY1858" s="401"/>
      <c r="KMZ1858" s="401"/>
      <c r="KNA1858" s="401"/>
      <c r="KNB1858" s="401"/>
      <c r="KNC1858" s="401"/>
      <c r="KND1858" s="401"/>
      <c r="KNE1858" s="401"/>
      <c r="KNF1858" s="401"/>
      <c r="KNG1858" s="401"/>
      <c r="KNH1858" s="401"/>
      <c r="KNI1858" s="401"/>
      <c r="KNJ1858" s="401"/>
      <c r="KNK1858" s="401"/>
      <c r="KNL1858" s="401"/>
      <c r="KNM1858" s="401"/>
      <c r="KNN1858" s="401"/>
      <c r="KNO1858" s="401"/>
      <c r="KNP1858" s="401"/>
      <c r="KNQ1858" s="401"/>
      <c r="KNR1858" s="401"/>
      <c r="KNS1858" s="401"/>
      <c r="KNT1858" s="401"/>
      <c r="KNU1858" s="401"/>
      <c r="KNV1858" s="401"/>
      <c r="KNW1858" s="401"/>
      <c r="KNX1858" s="401"/>
      <c r="KNY1858" s="401"/>
      <c r="KNZ1858" s="401"/>
      <c r="KOA1858" s="401"/>
      <c r="KOB1858" s="401"/>
      <c r="KOC1858" s="401"/>
      <c r="KOD1858" s="401"/>
      <c r="KOE1858" s="401"/>
      <c r="KOF1858" s="401"/>
      <c r="KOG1858" s="401"/>
      <c r="KOH1858" s="401"/>
      <c r="KOI1858" s="401"/>
      <c r="KOJ1858" s="401"/>
      <c r="KOK1858" s="401"/>
      <c r="KOL1858" s="401"/>
      <c r="KOM1858" s="401"/>
      <c r="KON1858" s="401"/>
      <c r="KOO1858" s="401"/>
      <c r="KOP1858" s="401"/>
      <c r="KOQ1858" s="401"/>
      <c r="KOR1858" s="401"/>
      <c r="KOS1858" s="401"/>
      <c r="KOT1858" s="401"/>
      <c r="KOU1858" s="401"/>
      <c r="KOV1858" s="401"/>
      <c r="KOW1858" s="401"/>
      <c r="KOX1858" s="401"/>
      <c r="KOY1858" s="401"/>
      <c r="KOZ1858" s="401"/>
      <c r="KPA1858" s="401"/>
      <c r="KPB1858" s="401"/>
      <c r="KPC1858" s="401"/>
      <c r="KPD1858" s="401"/>
      <c r="KPE1858" s="401"/>
      <c r="KPF1858" s="401"/>
      <c r="KPG1858" s="401"/>
      <c r="KPH1858" s="401"/>
      <c r="KPI1858" s="401"/>
      <c r="KPJ1858" s="401"/>
      <c r="KPK1858" s="401"/>
      <c r="KPL1858" s="401"/>
      <c r="KPM1858" s="401"/>
      <c r="KPN1858" s="401"/>
      <c r="KPO1858" s="401"/>
      <c r="KPP1858" s="401"/>
      <c r="KPQ1858" s="401"/>
      <c r="KPR1858" s="401"/>
      <c r="KPS1858" s="401"/>
      <c r="KPT1858" s="401"/>
      <c r="KPU1858" s="401"/>
      <c r="KPV1858" s="401"/>
      <c r="KPW1858" s="401"/>
      <c r="KPX1858" s="401"/>
      <c r="KPY1858" s="401"/>
      <c r="KPZ1858" s="401"/>
      <c r="KQA1858" s="401"/>
      <c r="KQB1858" s="401"/>
      <c r="KQC1858" s="401"/>
      <c r="KQD1858" s="401"/>
      <c r="KQE1858" s="401"/>
      <c r="KQF1858" s="401"/>
      <c r="KQG1858" s="401"/>
      <c r="KQH1858" s="401"/>
      <c r="KQI1858" s="401"/>
      <c r="KQJ1858" s="401"/>
      <c r="KQK1858" s="401"/>
      <c r="KQL1858" s="401"/>
      <c r="KQM1858" s="401"/>
      <c r="KQN1858" s="401"/>
      <c r="KQO1858" s="401"/>
      <c r="KQP1858" s="401"/>
      <c r="KQQ1858" s="401"/>
      <c r="KQR1858" s="401"/>
      <c r="KQS1858" s="401"/>
      <c r="KQT1858" s="401"/>
      <c r="KQU1858" s="401"/>
      <c r="KQV1858" s="401"/>
      <c r="KQW1858" s="401"/>
      <c r="KQX1858" s="401"/>
      <c r="KQY1858" s="401"/>
      <c r="KQZ1858" s="401"/>
      <c r="KRA1858" s="401"/>
      <c r="KRB1858" s="401"/>
      <c r="KRC1858" s="401"/>
      <c r="KRD1858" s="401"/>
      <c r="KRE1858" s="401"/>
      <c r="KRF1858" s="401"/>
      <c r="KRG1858" s="401"/>
      <c r="KRH1858" s="401"/>
      <c r="KRI1858" s="401"/>
      <c r="KRJ1858" s="401"/>
      <c r="KRK1858" s="401"/>
      <c r="KRL1858" s="401"/>
      <c r="KRM1858" s="401"/>
      <c r="KRN1858" s="401"/>
      <c r="KRO1858" s="401"/>
      <c r="KRP1858" s="401"/>
      <c r="KRQ1858" s="401"/>
      <c r="KRR1858" s="401"/>
      <c r="KRS1858" s="401"/>
      <c r="KRT1858" s="401"/>
      <c r="KRU1858" s="401"/>
      <c r="KRV1858" s="401"/>
      <c r="KRW1858" s="401"/>
      <c r="KRX1858" s="401"/>
      <c r="KRY1858" s="401"/>
      <c r="KRZ1858" s="401"/>
      <c r="KSA1858" s="401"/>
      <c r="KSB1858" s="401"/>
      <c r="KSC1858" s="401"/>
      <c r="KSD1858" s="401"/>
      <c r="KSE1858" s="401"/>
      <c r="KSF1858" s="401"/>
      <c r="KSG1858" s="401"/>
      <c r="KSH1858" s="401"/>
      <c r="KSI1858" s="401"/>
      <c r="KSJ1858" s="401"/>
      <c r="KSK1858" s="401"/>
      <c r="KSL1858" s="401"/>
      <c r="KSM1858" s="401"/>
      <c r="KSN1858" s="401"/>
      <c r="KSO1858" s="401"/>
      <c r="KSP1858" s="401"/>
      <c r="KSQ1858" s="401"/>
      <c r="KSR1858" s="401"/>
      <c r="KSS1858" s="401"/>
      <c r="KST1858" s="401"/>
      <c r="KSU1858" s="401"/>
      <c r="KSV1858" s="401"/>
      <c r="KSW1858" s="401"/>
      <c r="KSX1858" s="401"/>
      <c r="KSY1858" s="401"/>
      <c r="KSZ1858" s="401"/>
      <c r="KTA1858" s="401"/>
      <c r="KTB1858" s="401"/>
      <c r="KTC1858" s="401"/>
      <c r="KTD1858" s="401"/>
      <c r="KTE1858" s="401"/>
      <c r="KTF1858" s="401"/>
      <c r="KTG1858" s="401"/>
      <c r="KTH1858" s="401"/>
      <c r="KTI1858" s="401"/>
      <c r="KTJ1858" s="401"/>
      <c r="KTK1858" s="401"/>
      <c r="KTL1858" s="401"/>
      <c r="KTM1858" s="401"/>
      <c r="KTN1858" s="401"/>
      <c r="KTO1858" s="401"/>
      <c r="KTP1858" s="401"/>
      <c r="KTQ1858" s="401"/>
      <c r="KTR1858" s="401"/>
      <c r="KTS1858" s="401"/>
      <c r="KTT1858" s="401"/>
      <c r="KTU1858" s="401"/>
      <c r="KTV1858" s="401"/>
      <c r="KTW1858" s="401"/>
      <c r="KTX1858" s="401"/>
      <c r="KTY1858" s="401"/>
      <c r="KTZ1858" s="401"/>
      <c r="KUA1858" s="401"/>
      <c r="KUB1858" s="401"/>
      <c r="KUC1858" s="401"/>
      <c r="KUD1858" s="401"/>
      <c r="KUE1858" s="401"/>
      <c r="KUF1858" s="401"/>
      <c r="KUG1858" s="401"/>
      <c r="KUH1858" s="401"/>
      <c r="KUI1858" s="401"/>
      <c r="KUJ1858" s="401"/>
      <c r="KUK1858" s="401"/>
      <c r="KUL1858" s="401"/>
      <c r="KUM1858" s="401"/>
      <c r="KUN1858" s="401"/>
      <c r="KUO1858" s="401"/>
      <c r="KUP1858" s="401"/>
      <c r="KUQ1858" s="401"/>
      <c r="KUR1858" s="401"/>
      <c r="KUS1858" s="401"/>
      <c r="KUT1858" s="401"/>
      <c r="KUU1858" s="401"/>
      <c r="KUV1858" s="401"/>
      <c r="KUW1858" s="401"/>
      <c r="KUX1858" s="401"/>
      <c r="KUY1858" s="401"/>
      <c r="KUZ1858" s="401"/>
      <c r="KVA1858" s="401"/>
      <c r="KVB1858" s="401"/>
      <c r="KVC1858" s="401"/>
      <c r="KVD1858" s="401"/>
      <c r="KVE1858" s="401"/>
      <c r="KVF1858" s="401"/>
      <c r="KVG1858" s="401"/>
      <c r="KVH1858" s="401"/>
      <c r="KVI1858" s="401"/>
      <c r="KVJ1858" s="401"/>
      <c r="KVK1858" s="401"/>
      <c r="KVL1858" s="401"/>
      <c r="KVM1858" s="401"/>
      <c r="KVN1858" s="401"/>
      <c r="KVO1858" s="401"/>
      <c r="KVP1858" s="401"/>
      <c r="KVQ1858" s="401"/>
      <c r="KVR1858" s="401"/>
      <c r="KVS1858" s="401"/>
      <c r="KVT1858" s="401"/>
      <c r="KVU1858" s="401"/>
      <c r="KVV1858" s="401"/>
      <c r="KVW1858" s="401"/>
      <c r="KVX1858" s="401"/>
      <c r="KVY1858" s="401"/>
      <c r="KVZ1858" s="401"/>
      <c r="KWA1858" s="401"/>
      <c r="KWB1858" s="401"/>
      <c r="KWC1858" s="401"/>
      <c r="KWD1858" s="401"/>
      <c r="KWE1858" s="401"/>
      <c r="KWF1858" s="401"/>
      <c r="KWG1858" s="401"/>
      <c r="KWH1858" s="401"/>
      <c r="KWI1858" s="401"/>
      <c r="KWJ1858" s="401"/>
      <c r="KWK1858" s="401"/>
      <c r="KWL1858" s="401"/>
      <c r="KWM1858" s="401"/>
      <c r="KWN1858" s="401"/>
      <c r="KWO1858" s="401"/>
      <c r="KWP1858" s="401"/>
      <c r="KWQ1858" s="401"/>
      <c r="KWR1858" s="401"/>
      <c r="KWS1858" s="401"/>
      <c r="KWT1858" s="401"/>
      <c r="KWU1858" s="401"/>
      <c r="KWV1858" s="401"/>
      <c r="KWW1858" s="401"/>
      <c r="KWX1858" s="401"/>
      <c r="KWY1858" s="401"/>
      <c r="KWZ1858" s="401"/>
      <c r="KXA1858" s="401"/>
      <c r="KXB1858" s="401"/>
      <c r="KXC1858" s="401"/>
      <c r="KXD1858" s="401"/>
      <c r="KXE1858" s="401"/>
      <c r="KXF1858" s="401"/>
      <c r="KXG1858" s="401"/>
      <c r="KXH1858" s="401"/>
      <c r="KXI1858" s="401"/>
      <c r="KXJ1858" s="401"/>
      <c r="KXK1858" s="401"/>
      <c r="KXL1858" s="401"/>
      <c r="KXM1858" s="401"/>
      <c r="KXN1858" s="401"/>
      <c r="KXO1858" s="401"/>
      <c r="KXP1858" s="401"/>
      <c r="KXQ1858" s="401"/>
      <c r="KXR1858" s="401"/>
      <c r="KXS1858" s="401"/>
      <c r="KXT1858" s="401"/>
      <c r="KXU1858" s="401"/>
      <c r="KXV1858" s="401"/>
      <c r="KXW1858" s="401"/>
      <c r="KXX1858" s="401"/>
      <c r="KXY1858" s="401"/>
      <c r="KXZ1858" s="401"/>
      <c r="KYA1858" s="401"/>
      <c r="KYB1858" s="401"/>
      <c r="KYC1858" s="401"/>
      <c r="KYD1858" s="401"/>
      <c r="KYE1858" s="401"/>
      <c r="KYF1858" s="401"/>
      <c r="KYG1858" s="401"/>
      <c r="KYH1858" s="401"/>
      <c r="KYI1858" s="401"/>
      <c r="KYJ1858" s="401"/>
      <c r="KYK1858" s="401"/>
      <c r="KYL1858" s="401"/>
      <c r="KYM1858" s="401"/>
      <c r="KYN1858" s="401"/>
      <c r="KYO1858" s="401"/>
      <c r="KYP1858" s="401"/>
      <c r="KYQ1858" s="401"/>
      <c r="KYR1858" s="401"/>
      <c r="KYS1858" s="401"/>
      <c r="KYT1858" s="401"/>
      <c r="KYU1858" s="401"/>
      <c r="KYV1858" s="401"/>
      <c r="KYW1858" s="401"/>
      <c r="KYX1858" s="401"/>
      <c r="KYY1858" s="401"/>
      <c r="KYZ1858" s="401"/>
      <c r="KZA1858" s="401"/>
      <c r="KZB1858" s="401"/>
      <c r="KZC1858" s="401"/>
      <c r="KZD1858" s="401"/>
      <c r="KZE1858" s="401"/>
      <c r="KZF1858" s="401"/>
      <c r="KZG1858" s="401"/>
      <c r="KZH1858" s="401"/>
      <c r="KZI1858" s="401"/>
      <c r="KZJ1858" s="401"/>
      <c r="KZK1858" s="401"/>
      <c r="KZL1858" s="401"/>
      <c r="KZM1858" s="401"/>
      <c r="KZN1858" s="401"/>
      <c r="KZO1858" s="401"/>
      <c r="KZP1858" s="401"/>
      <c r="KZQ1858" s="401"/>
      <c r="KZR1858" s="401"/>
      <c r="KZS1858" s="401"/>
      <c r="KZT1858" s="401"/>
      <c r="KZU1858" s="401"/>
      <c r="KZV1858" s="401"/>
      <c r="KZW1858" s="401"/>
      <c r="KZX1858" s="401"/>
      <c r="KZY1858" s="401"/>
      <c r="KZZ1858" s="401"/>
      <c r="LAA1858" s="401"/>
      <c r="LAB1858" s="401"/>
      <c r="LAC1858" s="401"/>
      <c r="LAD1858" s="401"/>
      <c r="LAE1858" s="401"/>
      <c r="LAF1858" s="401"/>
      <c r="LAG1858" s="401"/>
      <c r="LAH1858" s="401"/>
      <c r="LAI1858" s="401"/>
      <c r="LAJ1858" s="401"/>
      <c r="LAK1858" s="401"/>
      <c r="LAL1858" s="401"/>
      <c r="LAM1858" s="401"/>
      <c r="LAN1858" s="401"/>
      <c r="LAO1858" s="401"/>
      <c r="LAP1858" s="401"/>
      <c r="LAQ1858" s="401"/>
      <c r="LAR1858" s="401"/>
      <c r="LAS1858" s="401"/>
      <c r="LAT1858" s="401"/>
      <c r="LAU1858" s="401"/>
      <c r="LAV1858" s="401"/>
      <c r="LAW1858" s="401"/>
      <c r="LAX1858" s="401"/>
      <c r="LAY1858" s="401"/>
      <c r="LAZ1858" s="401"/>
      <c r="LBA1858" s="401"/>
      <c r="LBB1858" s="401"/>
      <c r="LBC1858" s="401"/>
      <c r="LBD1858" s="401"/>
      <c r="LBE1858" s="401"/>
      <c r="LBF1858" s="401"/>
      <c r="LBG1858" s="401"/>
      <c r="LBH1858" s="401"/>
      <c r="LBI1858" s="401"/>
      <c r="LBJ1858" s="401"/>
      <c r="LBK1858" s="401"/>
      <c r="LBL1858" s="401"/>
      <c r="LBM1858" s="401"/>
      <c r="LBN1858" s="401"/>
      <c r="LBO1858" s="401"/>
      <c r="LBP1858" s="401"/>
      <c r="LBQ1858" s="401"/>
      <c r="LBR1858" s="401"/>
      <c r="LBS1858" s="401"/>
      <c r="LBT1858" s="401"/>
      <c r="LBU1858" s="401"/>
      <c r="LBV1858" s="401"/>
      <c r="LBW1858" s="401"/>
      <c r="LBX1858" s="401"/>
      <c r="LBY1858" s="401"/>
      <c r="LBZ1858" s="401"/>
      <c r="LCA1858" s="401"/>
      <c r="LCB1858" s="401"/>
      <c r="LCC1858" s="401"/>
      <c r="LCD1858" s="401"/>
      <c r="LCE1858" s="401"/>
      <c r="LCF1858" s="401"/>
      <c r="LCG1858" s="401"/>
      <c r="LCH1858" s="401"/>
      <c r="LCI1858" s="401"/>
      <c r="LCJ1858" s="401"/>
      <c r="LCK1858" s="401"/>
      <c r="LCL1858" s="401"/>
      <c r="LCM1858" s="401"/>
      <c r="LCN1858" s="401"/>
      <c r="LCO1858" s="401"/>
      <c r="LCP1858" s="401"/>
      <c r="LCQ1858" s="401"/>
      <c r="LCR1858" s="401"/>
      <c r="LCS1858" s="401"/>
      <c r="LCT1858" s="401"/>
      <c r="LCU1858" s="401"/>
      <c r="LCV1858" s="401"/>
      <c r="LCW1858" s="401"/>
      <c r="LCX1858" s="401"/>
      <c r="LCY1858" s="401"/>
      <c r="LCZ1858" s="401"/>
      <c r="LDA1858" s="401"/>
      <c r="LDB1858" s="401"/>
      <c r="LDC1858" s="401"/>
      <c r="LDD1858" s="401"/>
      <c r="LDE1858" s="401"/>
      <c r="LDF1858" s="401"/>
      <c r="LDG1858" s="401"/>
      <c r="LDH1858" s="401"/>
      <c r="LDI1858" s="401"/>
      <c r="LDJ1858" s="401"/>
      <c r="LDK1858" s="401"/>
      <c r="LDL1858" s="401"/>
      <c r="LDM1858" s="401"/>
      <c r="LDN1858" s="401"/>
      <c r="LDO1858" s="401"/>
      <c r="LDP1858" s="401"/>
      <c r="LDQ1858" s="401"/>
      <c r="LDR1858" s="401"/>
      <c r="LDS1858" s="401"/>
      <c r="LDT1858" s="401"/>
      <c r="LDU1858" s="401"/>
      <c r="LDV1858" s="401"/>
      <c r="LDW1858" s="401"/>
      <c r="LDX1858" s="401"/>
      <c r="LDY1858" s="401"/>
      <c r="LDZ1858" s="401"/>
      <c r="LEA1858" s="401"/>
      <c r="LEB1858" s="401"/>
      <c r="LEC1858" s="401"/>
      <c r="LED1858" s="401"/>
      <c r="LEE1858" s="401"/>
      <c r="LEF1858" s="401"/>
      <c r="LEG1858" s="401"/>
      <c r="LEH1858" s="401"/>
      <c r="LEI1858" s="401"/>
      <c r="LEJ1858" s="401"/>
      <c r="LEK1858" s="401"/>
      <c r="LEL1858" s="401"/>
      <c r="LEM1858" s="401"/>
      <c r="LEN1858" s="401"/>
      <c r="LEO1858" s="401"/>
      <c r="LEP1858" s="401"/>
      <c r="LEQ1858" s="401"/>
      <c r="LER1858" s="401"/>
      <c r="LES1858" s="401"/>
      <c r="LET1858" s="401"/>
      <c r="LEU1858" s="401"/>
      <c r="LEV1858" s="401"/>
      <c r="LEW1858" s="401"/>
      <c r="LEX1858" s="401"/>
      <c r="LEY1858" s="401"/>
      <c r="LEZ1858" s="401"/>
      <c r="LFA1858" s="401"/>
      <c r="LFB1858" s="401"/>
      <c r="LFC1858" s="401"/>
      <c r="LFD1858" s="401"/>
      <c r="LFE1858" s="401"/>
      <c r="LFF1858" s="401"/>
      <c r="LFG1858" s="401"/>
      <c r="LFH1858" s="401"/>
      <c r="LFI1858" s="401"/>
      <c r="LFJ1858" s="401"/>
      <c r="LFK1858" s="401"/>
      <c r="LFL1858" s="401"/>
      <c r="LFM1858" s="401"/>
      <c r="LFN1858" s="401"/>
      <c r="LFO1858" s="401"/>
      <c r="LFP1858" s="401"/>
      <c r="LFQ1858" s="401"/>
      <c r="LFR1858" s="401"/>
      <c r="LFS1858" s="401"/>
      <c r="LFT1858" s="401"/>
      <c r="LFU1858" s="401"/>
      <c r="LFV1858" s="401"/>
      <c r="LFW1858" s="401"/>
      <c r="LFX1858" s="401"/>
      <c r="LFY1858" s="401"/>
      <c r="LFZ1858" s="401"/>
      <c r="LGA1858" s="401"/>
      <c r="LGB1858" s="401"/>
      <c r="LGC1858" s="401"/>
      <c r="LGD1858" s="401"/>
      <c r="LGE1858" s="401"/>
      <c r="LGF1858" s="401"/>
      <c r="LGG1858" s="401"/>
      <c r="LGH1858" s="401"/>
      <c r="LGI1858" s="401"/>
      <c r="LGJ1858" s="401"/>
      <c r="LGK1858" s="401"/>
      <c r="LGL1858" s="401"/>
      <c r="LGM1858" s="401"/>
      <c r="LGN1858" s="401"/>
      <c r="LGO1858" s="401"/>
      <c r="LGP1858" s="401"/>
      <c r="LGQ1858" s="401"/>
      <c r="LGR1858" s="401"/>
      <c r="LGS1858" s="401"/>
      <c r="LGT1858" s="401"/>
      <c r="LGU1858" s="401"/>
      <c r="LGV1858" s="401"/>
      <c r="LGW1858" s="401"/>
      <c r="LGX1858" s="401"/>
      <c r="LGY1858" s="401"/>
      <c r="LGZ1858" s="401"/>
      <c r="LHA1858" s="401"/>
      <c r="LHB1858" s="401"/>
      <c r="LHC1858" s="401"/>
      <c r="LHD1858" s="401"/>
      <c r="LHE1858" s="401"/>
      <c r="LHF1858" s="401"/>
      <c r="LHG1858" s="401"/>
      <c r="LHH1858" s="401"/>
      <c r="LHI1858" s="401"/>
      <c r="LHJ1858" s="401"/>
      <c r="LHK1858" s="401"/>
      <c r="LHL1858" s="401"/>
      <c r="LHM1858" s="401"/>
      <c r="LHN1858" s="401"/>
      <c r="LHO1858" s="401"/>
      <c r="LHP1858" s="401"/>
      <c r="LHQ1858" s="401"/>
      <c r="LHR1858" s="401"/>
      <c r="LHS1858" s="401"/>
      <c r="LHT1858" s="401"/>
      <c r="LHU1858" s="401"/>
      <c r="LHV1858" s="401"/>
      <c r="LHW1858" s="401"/>
      <c r="LHX1858" s="401"/>
      <c r="LHY1858" s="401"/>
      <c r="LHZ1858" s="401"/>
      <c r="LIA1858" s="401"/>
      <c r="LIB1858" s="401"/>
      <c r="LIC1858" s="401"/>
      <c r="LID1858" s="401"/>
      <c r="LIE1858" s="401"/>
      <c r="LIF1858" s="401"/>
      <c r="LIG1858" s="401"/>
      <c r="LIH1858" s="401"/>
      <c r="LII1858" s="401"/>
      <c r="LIJ1858" s="401"/>
      <c r="LIK1858" s="401"/>
      <c r="LIL1858" s="401"/>
      <c r="LIM1858" s="401"/>
      <c r="LIN1858" s="401"/>
      <c r="LIO1858" s="401"/>
      <c r="LIP1858" s="401"/>
      <c r="LIQ1858" s="401"/>
      <c r="LIR1858" s="401"/>
      <c r="LIS1858" s="401"/>
      <c r="LIT1858" s="401"/>
      <c r="LIU1858" s="401"/>
      <c r="LIV1858" s="401"/>
      <c r="LIW1858" s="401"/>
      <c r="LIX1858" s="401"/>
      <c r="LIY1858" s="401"/>
      <c r="LIZ1858" s="401"/>
      <c r="LJA1858" s="401"/>
      <c r="LJB1858" s="401"/>
      <c r="LJC1858" s="401"/>
      <c r="LJD1858" s="401"/>
      <c r="LJE1858" s="401"/>
      <c r="LJF1858" s="401"/>
      <c r="LJG1858" s="401"/>
      <c r="LJH1858" s="401"/>
      <c r="LJI1858" s="401"/>
      <c r="LJJ1858" s="401"/>
      <c r="LJK1858" s="401"/>
      <c r="LJL1858" s="401"/>
      <c r="LJM1858" s="401"/>
      <c r="LJN1858" s="401"/>
      <c r="LJO1858" s="401"/>
      <c r="LJP1858" s="401"/>
      <c r="LJQ1858" s="401"/>
      <c r="LJR1858" s="401"/>
      <c r="LJS1858" s="401"/>
      <c r="LJT1858" s="401"/>
      <c r="LJU1858" s="401"/>
      <c r="LJV1858" s="401"/>
      <c r="LJW1858" s="401"/>
      <c r="LJX1858" s="401"/>
      <c r="LJY1858" s="401"/>
      <c r="LJZ1858" s="401"/>
      <c r="LKA1858" s="401"/>
      <c r="LKB1858" s="401"/>
      <c r="LKC1858" s="401"/>
      <c r="LKD1858" s="401"/>
      <c r="LKE1858" s="401"/>
      <c r="LKF1858" s="401"/>
      <c r="LKG1858" s="401"/>
      <c r="LKH1858" s="401"/>
      <c r="LKI1858" s="401"/>
      <c r="LKJ1858" s="401"/>
      <c r="LKK1858" s="401"/>
      <c r="LKL1858" s="401"/>
      <c r="LKM1858" s="401"/>
      <c r="LKN1858" s="401"/>
      <c r="LKO1858" s="401"/>
      <c r="LKP1858" s="401"/>
      <c r="LKQ1858" s="401"/>
      <c r="LKR1858" s="401"/>
      <c r="LKS1858" s="401"/>
      <c r="LKT1858" s="401"/>
      <c r="LKU1858" s="401"/>
      <c r="LKV1858" s="401"/>
      <c r="LKW1858" s="401"/>
      <c r="LKX1858" s="401"/>
      <c r="LKY1858" s="401"/>
      <c r="LKZ1858" s="401"/>
      <c r="LLA1858" s="401"/>
      <c r="LLB1858" s="401"/>
      <c r="LLC1858" s="401"/>
      <c r="LLD1858" s="401"/>
      <c r="LLE1858" s="401"/>
      <c r="LLF1858" s="401"/>
      <c r="LLG1858" s="401"/>
      <c r="LLH1858" s="401"/>
      <c r="LLI1858" s="401"/>
      <c r="LLJ1858" s="401"/>
      <c r="LLK1858" s="401"/>
      <c r="LLL1858" s="401"/>
      <c r="LLM1858" s="401"/>
      <c r="LLN1858" s="401"/>
      <c r="LLO1858" s="401"/>
      <c r="LLP1858" s="401"/>
      <c r="LLQ1858" s="401"/>
      <c r="LLR1858" s="401"/>
      <c r="LLS1858" s="401"/>
      <c r="LLT1858" s="401"/>
      <c r="LLU1858" s="401"/>
      <c r="LLV1858" s="401"/>
      <c r="LLW1858" s="401"/>
      <c r="LLX1858" s="401"/>
      <c r="LLY1858" s="401"/>
      <c r="LLZ1858" s="401"/>
      <c r="LMA1858" s="401"/>
      <c r="LMB1858" s="401"/>
      <c r="LMC1858" s="401"/>
      <c r="LMD1858" s="401"/>
      <c r="LME1858" s="401"/>
      <c r="LMF1858" s="401"/>
      <c r="LMG1858" s="401"/>
      <c r="LMH1858" s="401"/>
      <c r="LMI1858" s="401"/>
      <c r="LMJ1858" s="401"/>
      <c r="LMK1858" s="401"/>
      <c r="LML1858" s="401"/>
      <c r="LMM1858" s="401"/>
      <c r="LMN1858" s="401"/>
      <c r="LMO1858" s="401"/>
      <c r="LMP1858" s="401"/>
      <c r="LMQ1858" s="401"/>
      <c r="LMR1858" s="401"/>
      <c r="LMS1858" s="401"/>
      <c r="LMT1858" s="401"/>
      <c r="LMU1858" s="401"/>
      <c r="LMV1858" s="401"/>
      <c r="LMW1858" s="401"/>
      <c r="LMX1858" s="401"/>
      <c r="LMY1858" s="401"/>
      <c r="LMZ1858" s="401"/>
      <c r="LNA1858" s="401"/>
      <c r="LNB1858" s="401"/>
      <c r="LNC1858" s="401"/>
      <c r="LND1858" s="401"/>
      <c r="LNE1858" s="401"/>
      <c r="LNF1858" s="401"/>
      <c r="LNG1858" s="401"/>
      <c r="LNH1858" s="401"/>
      <c r="LNI1858" s="401"/>
      <c r="LNJ1858" s="401"/>
      <c r="LNK1858" s="401"/>
      <c r="LNL1858" s="401"/>
      <c r="LNM1858" s="401"/>
      <c r="LNN1858" s="401"/>
      <c r="LNO1858" s="401"/>
      <c r="LNP1858" s="401"/>
      <c r="LNQ1858" s="401"/>
      <c r="LNR1858" s="401"/>
      <c r="LNS1858" s="401"/>
      <c r="LNT1858" s="401"/>
      <c r="LNU1858" s="401"/>
      <c r="LNV1858" s="401"/>
      <c r="LNW1858" s="401"/>
      <c r="LNX1858" s="401"/>
      <c r="LNY1858" s="401"/>
      <c r="LNZ1858" s="401"/>
      <c r="LOA1858" s="401"/>
      <c r="LOB1858" s="401"/>
      <c r="LOC1858" s="401"/>
      <c r="LOD1858" s="401"/>
      <c r="LOE1858" s="401"/>
      <c r="LOF1858" s="401"/>
      <c r="LOG1858" s="401"/>
      <c r="LOH1858" s="401"/>
      <c r="LOI1858" s="401"/>
      <c r="LOJ1858" s="401"/>
      <c r="LOK1858" s="401"/>
      <c r="LOL1858" s="401"/>
      <c r="LOM1858" s="401"/>
      <c r="LON1858" s="401"/>
      <c r="LOO1858" s="401"/>
      <c r="LOP1858" s="401"/>
      <c r="LOQ1858" s="401"/>
      <c r="LOR1858" s="401"/>
      <c r="LOS1858" s="401"/>
      <c r="LOT1858" s="401"/>
      <c r="LOU1858" s="401"/>
      <c r="LOV1858" s="401"/>
      <c r="LOW1858" s="401"/>
      <c r="LOX1858" s="401"/>
      <c r="LOY1858" s="401"/>
      <c r="LOZ1858" s="401"/>
      <c r="LPA1858" s="401"/>
      <c r="LPB1858" s="401"/>
      <c r="LPC1858" s="401"/>
      <c r="LPD1858" s="401"/>
      <c r="LPE1858" s="401"/>
      <c r="LPF1858" s="401"/>
      <c r="LPG1858" s="401"/>
      <c r="LPH1858" s="401"/>
      <c r="LPI1858" s="401"/>
      <c r="LPJ1858" s="401"/>
      <c r="LPK1858" s="401"/>
      <c r="LPL1858" s="401"/>
      <c r="LPM1858" s="401"/>
      <c r="LPN1858" s="401"/>
      <c r="LPO1858" s="401"/>
      <c r="LPP1858" s="401"/>
      <c r="LPQ1858" s="401"/>
      <c r="LPR1858" s="401"/>
      <c r="LPS1858" s="401"/>
      <c r="LPT1858" s="401"/>
      <c r="LPU1858" s="401"/>
      <c r="LPV1858" s="401"/>
      <c r="LPW1858" s="401"/>
      <c r="LPX1858" s="401"/>
      <c r="LPY1858" s="401"/>
      <c r="LPZ1858" s="401"/>
      <c r="LQA1858" s="401"/>
      <c r="LQB1858" s="401"/>
      <c r="LQC1858" s="401"/>
      <c r="LQD1858" s="401"/>
      <c r="LQE1858" s="401"/>
      <c r="LQF1858" s="401"/>
      <c r="LQG1858" s="401"/>
      <c r="LQH1858" s="401"/>
      <c r="LQI1858" s="401"/>
      <c r="LQJ1858" s="401"/>
      <c r="LQK1858" s="401"/>
      <c r="LQL1858" s="401"/>
      <c r="LQM1858" s="401"/>
      <c r="LQN1858" s="401"/>
      <c r="LQO1858" s="401"/>
      <c r="LQP1858" s="401"/>
      <c r="LQQ1858" s="401"/>
      <c r="LQR1858" s="401"/>
      <c r="LQS1858" s="401"/>
      <c r="LQT1858" s="401"/>
      <c r="LQU1858" s="401"/>
      <c r="LQV1858" s="401"/>
      <c r="LQW1858" s="401"/>
      <c r="LQX1858" s="401"/>
      <c r="LQY1858" s="401"/>
      <c r="LQZ1858" s="401"/>
      <c r="LRA1858" s="401"/>
      <c r="LRB1858" s="401"/>
      <c r="LRC1858" s="401"/>
      <c r="LRD1858" s="401"/>
      <c r="LRE1858" s="401"/>
      <c r="LRF1858" s="401"/>
      <c r="LRG1858" s="401"/>
      <c r="LRH1858" s="401"/>
      <c r="LRI1858" s="401"/>
      <c r="LRJ1858" s="401"/>
      <c r="LRK1858" s="401"/>
      <c r="LRL1858" s="401"/>
      <c r="LRM1858" s="401"/>
      <c r="LRN1858" s="401"/>
      <c r="LRO1858" s="401"/>
      <c r="LRP1858" s="401"/>
      <c r="LRQ1858" s="401"/>
      <c r="LRR1858" s="401"/>
      <c r="LRS1858" s="401"/>
      <c r="LRT1858" s="401"/>
      <c r="LRU1858" s="401"/>
      <c r="LRV1858" s="401"/>
      <c r="LRW1858" s="401"/>
      <c r="LRX1858" s="401"/>
      <c r="LRY1858" s="401"/>
      <c r="LRZ1858" s="401"/>
      <c r="LSA1858" s="401"/>
      <c r="LSB1858" s="401"/>
      <c r="LSC1858" s="401"/>
      <c r="LSD1858" s="401"/>
      <c r="LSE1858" s="401"/>
      <c r="LSF1858" s="401"/>
      <c r="LSG1858" s="401"/>
      <c r="LSH1858" s="401"/>
      <c r="LSI1858" s="401"/>
      <c r="LSJ1858" s="401"/>
      <c r="LSK1858" s="401"/>
      <c r="LSL1858" s="401"/>
      <c r="LSM1858" s="401"/>
      <c r="LSN1858" s="401"/>
      <c r="LSO1858" s="401"/>
      <c r="LSP1858" s="401"/>
      <c r="LSQ1858" s="401"/>
      <c r="LSR1858" s="401"/>
      <c r="LSS1858" s="401"/>
      <c r="LST1858" s="401"/>
      <c r="LSU1858" s="401"/>
      <c r="LSV1858" s="401"/>
      <c r="LSW1858" s="401"/>
      <c r="LSX1858" s="401"/>
      <c r="LSY1858" s="401"/>
      <c r="LSZ1858" s="401"/>
      <c r="LTA1858" s="401"/>
      <c r="LTB1858" s="401"/>
      <c r="LTC1858" s="401"/>
      <c r="LTD1858" s="401"/>
      <c r="LTE1858" s="401"/>
      <c r="LTF1858" s="401"/>
      <c r="LTG1858" s="401"/>
      <c r="LTH1858" s="401"/>
      <c r="LTI1858" s="401"/>
      <c r="LTJ1858" s="401"/>
      <c r="LTK1858" s="401"/>
      <c r="LTL1858" s="401"/>
      <c r="LTM1858" s="401"/>
      <c r="LTN1858" s="401"/>
      <c r="LTO1858" s="401"/>
      <c r="LTP1858" s="401"/>
      <c r="LTQ1858" s="401"/>
      <c r="LTR1858" s="401"/>
      <c r="LTS1858" s="401"/>
      <c r="LTT1858" s="401"/>
      <c r="LTU1858" s="401"/>
      <c r="LTV1858" s="401"/>
      <c r="LTW1858" s="401"/>
      <c r="LTX1858" s="401"/>
      <c r="LTY1858" s="401"/>
      <c r="LTZ1858" s="401"/>
      <c r="LUA1858" s="401"/>
      <c r="LUB1858" s="401"/>
      <c r="LUC1858" s="401"/>
      <c r="LUD1858" s="401"/>
      <c r="LUE1858" s="401"/>
      <c r="LUF1858" s="401"/>
      <c r="LUG1858" s="401"/>
      <c r="LUH1858" s="401"/>
      <c r="LUI1858" s="401"/>
      <c r="LUJ1858" s="401"/>
      <c r="LUK1858" s="401"/>
      <c r="LUL1858" s="401"/>
      <c r="LUM1858" s="401"/>
      <c r="LUN1858" s="401"/>
      <c r="LUO1858" s="401"/>
      <c r="LUP1858" s="401"/>
      <c r="LUQ1858" s="401"/>
      <c r="LUR1858" s="401"/>
      <c r="LUS1858" s="401"/>
      <c r="LUT1858" s="401"/>
      <c r="LUU1858" s="401"/>
      <c r="LUV1858" s="401"/>
      <c r="LUW1858" s="401"/>
      <c r="LUX1858" s="401"/>
      <c r="LUY1858" s="401"/>
      <c r="LUZ1858" s="401"/>
      <c r="LVA1858" s="401"/>
      <c r="LVB1858" s="401"/>
      <c r="LVC1858" s="401"/>
      <c r="LVD1858" s="401"/>
      <c r="LVE1858" s="401"/>
      <c r="LVF1858" s="401"/>
      <c r="LVG1858" s="401"/>
      <c r="LVH1858" s="401"/>
      <c r="LVI1858" s="401"/>
      <c r="LVJ1858" s="401"/>
      <c r="LVK1858" s="401"/>
      <c r="LVL1858" s="401"/>
      <c r="LVM1858" s="401"/>
      <c r="LVN1858" s="401"/>
      <c r="LVO1858" s="401"/>
      <c r="LVP1858" s="401"/>
      <c r="LVQ1858" s="401"/>
      <c r="LVR1858" s="401"/>
      <c r="LVS1858" s="401"/>
      <c r="LVT1858" s="401"/>
      <c r="LVU1858" s="401"/>
      <c r="LVV1858" s="401"/>
      <c r="LVW1858" s="401"/>
      <c r="LVX1858" s="401"/>
      <c r="LVY1858" s="401"/>
      <c r="LVZ1858" s="401"/>
      <c r="LWA1858" s="401"/>
      <c r="LWB1858" s="401"/>
      <c r="LWC1858" s="401"/>
      <c r="LWD1858" s="401"/>
      <c r="LWE1858" s="401"/>
      <c r="LWF1858" s="401"/>
      <c r="LWG1858" s="401"/>
      <c r="LWH1858" s="401"/>
      <c r="LWI1858" s="401"/>
      <c r="LWJ1858" s="401"/>
      <c r="LWK1858" s="401"/>
      <c r="LWL1858" s="401"/>
      <c r="LWM1858" s="401"/>
      <c r="LWN1858" s="401"/>
      <c r="LWO1858" s="401"/>
      <c r="LWP1858" s="401"/>
      <c r="LWQ1858" s="401"/>
      <c r="LWR1858" s="401"/>
      <c r="LWS1858" s="401"/>
      <c r="LWT1858" s="401"/>
      <c r="LWU1858" s="401"/>
      <c r="LWV1858" s="401"/>
      <c r="LWW1858" s="401"/>
      <c r="LWX1858" s="401"/>
      <c r="LWY1858" s="401"/>
      <c r="LWZ1858" s="401"/>
      <c r="LXA1858" s="401"/>
      <c r="LXB1858" s="401"/>
      <c r="LXC1858" s="401"/>
      <c r="LXD1858" s="401"/>
      <c r="LXE1858" s="401"/>
      <c r="LXF1858" s="401"/>
      <c r="LXG1858" s="401"/>
      <c r="LXH1858" s="401"/>
      <c r="LXI1858" s="401"/>
      <c r="LXJ1858" s="401"/>
      <c r="LXK1858" s="401"/>
      <c r="LXL1858" s="401"/>
      <c r="LXM1858" s="401"/>
      <c r="LXN1858" s="401"/>
      <c r="LXO1858" s="401"/>
      <c r="LXP1858" s="401"/>
      <c r="LXQ1858" s="401"/>
      <c r="LXR1858" s="401"/>
      <c r="LXS1858" s="401"/>
      <c r="LXT1858" s="401"/>
      <c r="LXU1858" s="401"/>
      <c r="LXV1858" s="401"/>
      <c r="LXW1858" s="401"/>
      <c r="LXX1858" s="401"/>
      <c r="LXY1858" s="401"/>
      <c r="LXZ1858" s="401"/>
      <c r="LYA1858" s="401"/>
      <c r="LYB1858" s="401"/>
      <c r="LYC1858" s="401"/>
      <c r="LYD1858" s="401"/>
      <c r="LYE1858" s="401"/>
      <c r="LYF1858" s="401"/>
      <c r="LYG1858" s="401"/>
      <c r="LYH1858" s="401"/>
      <c r="LYI1858" s="401"/>
      <c r="LYJ1858" s="401"/>
      <c r="LYK1858" s="401"/>
      <c r="LYL1858" s="401"/>
      <c r="LYM1858" s="401"/>
      <c r="LYN1858" s="401"/>
      <c r="LYO1858" s="401"/>
      <c r="LYP1858" s="401"/>
      <c r="LYQ1858" s="401"/>
      <c r="LYR1858" s="401"/>
      <c r="LYS1858" s="401"/>
      <c r="LYT1858" s="401"/>
      <c r="LYU1858" s="401"/>
      <c r="LYV1858" s="401"/>
      <c r="LYW1858" s="401"/>
      <c r="LYX1858" s="401"/>
      <c r="LYY1858" s="401"/>
      <c r="LYZ1858" s="401"/>
      <c r="LZA1858" s="401"/>
      <c r="LZB1858" s="401"/>
      <c r="LZC1858" s="401"/>
      <c r="LZD1858" s="401"/>
      <c r="LZE1858" s="401"/>
      <c r="LZF1858" s="401"/>
      <c r="LZG1858" s="401"/>
      <c r="LZH1858" s="401"/>
      <c r="LZI1858" s="401"/>
      <c r="LZJ1858" s="401"/>
      <c r="LZK1858" s="401"/>
      <c r="LZL1858" s="401"/>
      <c r="LZM1858" s="401"/>
      <c r="LZN1858" s="401"/>
      <c r="LZO1858" s="401"/>
      <c r="LZP1858" s="401"/>
      <c r="LZQ1858" s="401"/>
      <c r="LZR1858" s="401"/>
      <c r="LZS1858" s="401"/>
      <c r="LZT1858" s="401"/>
      <c r="LZU1858" s="401"/>
      <c r="LZV1858" s="401"/>
      <c r="LZW1858" s="401"/>
      <c r="LZX1858" s="401"/>
      <c r="LZY1858" s="401"/>
      <c r="LZZ1858" s="401"/>
      <c r="MAA1858" s="401"/>
      <c r="MAB1858" s="401"/>
      <c r="MAC1858" s="401"/>
      <c r="MAD1858" s="401"/>
      <c r="MAE1858" s="401"/>
      <c r="MAF1858" s="401"/>
      <c r="MAG1858" s="401"/>
      <c r="MAH1858" s="401"/>
      <c r="MAI1858" s="401"/>
      <c r="MAJ1858" s="401"/>
      <c r="MAK1858" s="401"/>
      <c r="MAL1858" s="401"/>
      <c r="MAM1858" s="401"/>
      <c r="MAN1858" s="401"/>
      <c r="MAO1858" s="401"/>
      <c r="MAP1858" s="401"/>
      <c r="MAQ1858" s="401"/>
      <c r="MAR1858" s="401"/>
      <c r="MAS1858" s="401"/>
      <c r="MAT1858" s="401"/>
      <c r="MAU1858" s="401"/>
      <c r="MAV1858" s="401"/>
      <c r="MAW1858" s="401"/>
      <c r="MAX1858" s="401"/>
      <c r="MAY1858" s="401"/>
      <c r="MAZ1858" s="401"/>
      <c r="MBA1858" s="401"/>
      <c r="MBB1858" s="401"/>
      <c r="MBC1858" s="401"/>
      <c r="MBD1858" s="401"/>
      <c r="MBE1858" s="401"/>
      <c r="MBF1858" s="401"/>
      <c r="MBG1858" s="401"/>
      <c r="MBH1858" s="401"/>
      <c r="MBI1858" s="401"/>
      <c r="MBJ1858" s="401"/>
      <c r="MBK1858" s="401"/>
      <c r="MBL1858" s="401"/>
      <c r="MBM1858" s="401"/>
      <c r="MBN1858" s="401"/>
      <c r="MBO1858" s="401"/>
      <c r="MBP1858" s="401"/>
      <c r="MBQ1858" s="401"/>
      <c r="MBR1858" s="401"/>
      <c r="MBS1858" s="401"/>
      <c r="MBT1858" s="401"/>
      <c r="MBU1858" s="401"/>
      <c r="MBV1858" s="401"/>
      <c r="MBW1858" s="401"/>
      <c r="MBX1858" s="401"/>
      <c r="MBY1858" s="401"/>
      <c r="MBZ1858" s="401"/>
      <c r="MCA1858" s="401"/>
      <c r="MCB1858" s="401"/>
      <c r="MCC1858" s="401"/>
      <c r="MCD1858" s="401"/>
      <c r="MCE1858" s="401"/>
      <c r="MCF1858" s="401"/>
      <c r="MCG1858" s="401"/>
      <c r="MCH1858" s="401"/>
      <c r="MCI1858" s="401"/>
      <c r="MCJ1858" s="401"/>
      <c r="MCK1858" s="401"/>
      <c r="MCL1858" s="401"/>
      <c r="MCM1858" s="401"/>
      <c r="MCN1858" s="401"/>
      <c r="MCO1858" s="401"/>
      <c r="MCP1858" s="401"/>
      <c r="MCQ1858" s="401"/>
      <c r="MCR1858" s="401"/>
      <c r="MCS1858" s="401"/>
      <c r="MCT1858" s="401"/>
      <c r="MCU1858" s="401"/>
      <c r="MCV1858" s="401"/>
      <c r="MCW1858" s="401"/>
      <c r="MCX1858" s="401"/>
      <c r="MCY1858" s="401"/>
      <c r="MCZ1858" s="401"/>
      <c r="MDA1858" s="401"/>
      <c r="MDB1858" s="401"/>
      <c r="MDC1858" s="401"/>
      <c r="MDD1858" s="401"/>
      <c r="MDE1858" s="401"/>
      <c r="MDF1858" s="401"/>
      <c r="MDG1858" s="401"/>
      <c r="MDH1858" s="401"/>
      <c r="MDI1858" s="401"/>
      <c r="MDJ1858" s="401"/>
      <c r="MDK1858" s="401"/>
      <c r="MDL1858" s="401"/>
      <c r="MDM1858" s="401"/>
      <c r="MDN1858" s="401"/>
      <c r="MDO1858" s="401"/>
      <c r="MDP1858" s="401"/>
      <c r="MDQ1858" s="401"/>
      <c r="MDR1858" s="401"/>
      <c r="MDS1858" s="401"/>
      <c r="MDT1858" s="401"/>
      <c r="MDU1858" s="401"/>
      <c r="MDV1858" s="401"/>
      <c r="MDW1858" s="401"/>
      <c r="MDX1858" s="401"/>
      <c r="MDY1858" s="401"/>
      <c r="MDZ1858" s="401"/>
      <c r="MEA1858" s="401"/>
      <c r="MEB1858" s="401"/>
      <c r="MEC1858" s="401"/>
      <c r="MED1858" s="401"/>
      <c r="MEE1858" s="401"/>
      <c r="MEF1858" s="401"/>
      <c r="MEG1858" s="401"/>
      <c r="MEH1858" s="401"/>
      <c r="MEI1858" s="401"/>
      <c r="MEJ1858" s="401"/>
      <c r="MEK1858" s="401"/>
      <c r="MEL1858" s="401"/>
      <c r="MEM1858" s="401"/>
      <c r="MEN1858" s="401"/>
      <c r="MEO1858" s="401"/>
      <c r="MEP1858" s="401"/>
      <c r="MEQ1858" s="401"/>
      <c r="MER1858" s="401"/>
      <c r="MES1858" s="401"/>
      <c r="MET1858" s="401"/>
      <c r="MEU1858" s="401"/>
      <c r="MEV1858" s="401"/>
      <c r="MEW1858" s="401"/>
      <c r="MEX1858" s="401"/>
      <c r="MEY1858" s="401"/>
      <c r="MEZ1858" s="401"/>
      <c r="MFA1858" s="401"/>
      <c r="MFB1858" s="401"/>
      <c r="MFC1858" s="401"/>
      <c r="MFD1858" s="401"/>
      <c r="MFE1858" s="401"/>
      <c r="MFF1858" s="401"/>
      <c r="MFG1858" s="401"/>
      <c r="MFH1858" s="401"/>
      <c r="MFI1858" s="401"/>
      <c r="MFJ1858" s="401"/>
      <c r="MFK1858" s="401"/>
      <c r="MFL1858" s="401"/>
      <c r="MFM1858" s="401"/>
      <c r="MFN1858" s="401"/>
      <c r="MFO1858" s="401"/>
      <c r="MFP1858" s="401"/>
      <c r="MFQ1858" s="401"/>
      <c r="MFR1858" s="401"/>
      <c r="MFS1858" s="401"/>
      <c r="MFT1858" s="401"/>
      <c r="MFU1858" s="401"/>
      <c r="MFV1858" s="401"/>
      <c r="MFW1858" s="401"/>
      <c r="MFX1858" s="401"/>
      <c r="MFY1858" s="401"/>
      <c r="MFZ1858" s="401"/>
      <c r="MGA1858" s="401"/>
      <c r="MGB1858" s="401"/>
      <c r="MGC1858" s="401"/>
      <c r="MGD1858" s="401"/>
      <c r="MGE1858" s="401"/>
      <c r="MGF1858" s="401"/>
      <c r="MGG1858" s="401"/>
      <c r="MGH1858" s="401"/>
      <c r="MGI1858" s="401"/>
      <c r="MGJ1858" s="401"/>
      <c r="MGK1858" s="401"/>
      <c r="MGL1858" s="401"/>
      <c r="MGM1858" s="401"/>
      <c r="MGN1858" s="401"/>
      <c r="MGO1858" s="401"/>
      <c r="MGP1858" s="401"/>
      <c r="MGQ1858" s="401"/>
      <c r="MGR1858" s="401"/>
      <c r="MGS1858" s="401"/>
      <c r="MGT1858" s="401"/>
      <c r="MGU1858" s="401"/>
      <c r="MGV1858" s="401"/>
      <c r="MGW1858" s="401"/>
      <c r="MGX1858" s="401"/>
      <c r="MGY1858" s="401"/>
      <c r="MGZ1858" s="401"/>
      <c r="MHA1858" s="401"/>
      <c r="MHB1858" s="401"/>
      <c r="MHC1858" s="401"/>
      <c r="MHD1858" s="401"/>
      <c r="MHE1858" s="401"/>
      <c r="MHF1858" s="401"/>
      <c r="MHG1858" s="401"/>
      <c r="MHH1858" s="401"/>
      <c r="MHI1858" s="401"/>
      <c r="MHJ1858" s="401"/>
      <c r="MHK1858" s="401"/>
      <c r="MHL1858" s="401"/>
      <c r="MHM1858" s="401"/>
      <c r="MHN1858" s="401"/>
      <c r="MHO1858" s="401"/>
      <c r="MHP1858" s="401"/>
      <c r="MHQ1858" s="401"/>
      <c r="MHR1858" s="401"/>
      <c r="MHS1858" s="401"/>
      <c r="MHT1858" s="401"/>
      <c r="MHU1858" s="401"/>
      <c r="MHV1858" s="401"/>
      <c r="MHW1858" s="401"/>
      <c r="MHX1858" s="401"/>
      <c r="MHY1858" s="401"/>
      <c r="MHZ1858" s="401"/>
      <c r="MIA1858" s="401"/>
      <c r="MIB1858" s="401"/>
      <c r="MIC1858" s="401"/>
      <c r="MID1858" s="401"/>
      <c r="MIE1858" s="401"/>
      <c r="MIF1858" s="401"/>
      <c r="MIG1858" s="401"/>
      <c r="MIH1858" s="401"/>
      <c r="MII1858" s="401"/>
      <c r="MIJ1858" s="401"/>
      <c r="MIK1858" s="401"/>
      <c r="MIL1858" s="401"/>
      <c r="MIM1858" s="401"/>
      <c r="MIN1858" s="401"/>
      <c r="MIO1858" s="401"/>
      <c r="MIP1858" s="401"/>
      <c r="MIQ1858" s="401"/>
      <c r="MIR1858" s="401"/>
      <c r="MIS1858" s="401"/>
      <c r="MIT1858" s="401"/>
      <c r="MIU1858" s="401"/>
      <c r="MIV1858" s="401"/>
      <c r="MIW1858" s="401"/>
      <c r="MIX1858" s="401"/>
      <c r="MIY1858" s="401"/>
      <c r="MIZ1858" s="401"/>
      <c r="MJA1858" s="401"/>
      <c r="MJB1858" s="401"/>
      <c r="MJC1858" s="401"/>
      <c r="MJD1858" s="401"/>
      <c r="MJE1858" s="401"/>
      <c r="MJF1858" s="401"/>
      <c r="MJG1858" s="401"/>
      <c r="MJH1858" s="401"/>
      <c r="MJI1858" s="401"/>
      <c r="MJJ1858" s="401"/>
      <c r="MJK1858" s="401"/>
      <c r="MJL1858" s="401"/>
      <c r="MJM1858" s="401"/>
      <c r="MJN1858" s="401"/>
      <c r="MJO1858" s="401"/>
      <c r="MJP1858" s="401"/>
      <c r="MJQ1858" s="401"/>
      <c r="MJR1858" s="401"/>
      <c r="MJS1858" s="401"/>
      <c r="MJT1858" s="401"/>
      <c r="MJU1858" s="401"/>
      <c r="MJV1858" s="401"/>
      <c r="MJW1858" s="401"/>
      <c r="MJX1858" s="401"/>
      <c r="MJY1858" s="401"/>
      <c r="MJZ1858" s="401"/>
      <c r="MKA1858" s="401"/>
      <c r="MKB1858" s="401"/>
      <c r="MKC1858" s="401"/>
      <c r="MKD1858" s="401"/>
      <c r="MKE1858" s="401"/>
      <c r="MKF1858" s="401"/>
      <c r="MKG1858" s="401"/>
      <c r="MKH1858" s="401"/>
      <c r="MKI1858" s="401"/>
      <c r="MKJ1858" s="401"/>
      <c r="MKK1858" s="401"/>
      <c r="MKL1858" s="401"/>
      <c r="MKM1858" s="401"/>
      <c r="MKN1858" s="401"/>
      <c r="MKO1858" s="401"/>
      <c r="MKP1858" s="401"/>
      <c r="MKQ1858" s="401"/>
      <c r="MKR1858" s="401"/>
      <c r="MKS1858" s="401"/>
      <c r="MKT1858" s="401"/>
      <c r="MKU1858" s="401"/>
      <c r="MKV1858" s="401"/>
      <c r="MKW1858" s="401"/>
      <c r="MKX1858" s="401"/>
      <c r="MKY1858" s="401"/>
      <c r="MKZ1858" s="401"/>
      <c r="MLA1858" s="401"/>
      <c r="MLB1858" s="401"/>
      <c r="MLC1858" s="401"/>
      <c r="MLD1858" s="401"/>
      <c r="MLE1858" s="401"/>
      <c r="MLF1858" s="401"/>
      <c r="MLG1858" s="401"/>
      <c r="MLH1858" s="401"/>
      <c r="MLI1858" s="401"/>
      <c r="MLJ1858" s="401"/>
      <c r="MLK1858" s="401"/>
      <c r="MLL1858" s="401"/>
      <c r="MLM1858" s="401"/>
      <c r="MLN1858" s="401"/>
      <c r="MLO1858" s="401"/>
      <c r="MLP1858" s="401"/>
      <c r="MLQ1858" s="401"/>
      <c r="MLR1858" s="401"/>
      <c r="MLS1858" s="401"/>
      <c r="MLT1858" s="401"/>
      <c r="MLU1858" s="401"/>
      <c r="MLV1858" s="401"/>
      <c r="MLW1858" s="401"/>
      <c r="MLX1858" s="401"/>
      <c r="MLY1858" s="401"/>
      <c r="MLZ1858" s="401"/>
      <c r="MMA1858" s="401"/>
      <c r="MMB1858" s="401"/>
      <c r="MMC1858" s="401"/>
      <c r="MMD1858" s="401"/>
      <c r="MME1858" s="401"/>
      <c r="MMF1858" s="401"/>
      <c r="MMG1858" s="401"/>
      <c r="MMH1858" s="401"/>
      <c r="MMI1858" s="401"/>
      <c r="MMJ1858" s="401"/>
      <c r="MMK1858" s="401"/>
      <c r="MML1858" s="401"/>
      <c r="MMM1858" s="401"/>
      <c r="MMN1858" s="401"/>
      <c r="MMO1858" s="401"/>
      <c r="MMP1858" s="401"/>
      <c r="MMQ1858" s="401"/>
      <c r="MMR1858" s="401"/>
      <c r="MMS1858" s="401"/>
      <c r="MMT1858" s="401"/>
      <c r="MMU1858" s="401"/>
      <c r="MMV1858" s="401"/>
      <c r="MMW1858" s="401"/>
      <c r="MMX1858" s="401"/>
      <c r="MMY1858" s="401"/>
      <c r="MMZ1858" s="401"/>
      <c r="MNA1858" s="401"/>
      <c r="MNB1858" s="401"/>
      <c r="MNC1858" s="401"/>
      <c r="MND1858" s="401"/>
      <c r="MNE1858" s="401"/>
      <c r="MNF1858" s="401"/>
      <c r="MNG1858" s="401"/>
      <c r="MNH1858" s="401"/>
      <c r="MNI1858" s="401"/>
      <c r="MNJ1858" s="401"/>
      <c r="MNK1858" s="401"/>
      <c r="MNL1858" s="401"/>
      <c r="MNM1858" s="401"/>
      <c r="MNN1858" s="401"/>
      <c r="MNO1858" s="401"/>
      <c r="MNP1858" s="401"/>
      <c r="MNQ1858" s="401"/>
      <c r="MNR1858" s="401"/>
      <c r="MNS1858" s="401"/>
      <c r="MNT1858" s="401"/>
      <c r="MNU1858" s="401"/>
      <c r="MNV1858" s="401"/>
      <c r="MNW1858" s="401"/>
      <c r="MNX1858" s="401"/>
      <c r="MNY1858" s="401"/>
      <c r="MNZ1858" s="401"/>
      <c r="MOA1858" s="401"/>
      <c r="MOB1858" s="401"/>
      <c r="MOC1858" s="401"/>
      <c r="MOD1858" s="401"/>
      <c r="MOE1858" s="401"/>
      <c r="MOF1858" s="401"/>
      <c r="MOG1858" s="401"/>
      <c r="MOH1858" s="401"/>
      <c r="MOI1858" s="401"/>
      <c r="MOJ1858" s="401"/>
      <c r="MOK1858" s="401"/>
      <c r="MOL1858" s="401"/>
      <c r="MOM1858" s="401"/>
      <c r="MON1858" s="401"/>
      <c r="MOO1858" s="401"/>
      <c r="MOP1858" s="401"/>
      <c r="MOQ1858" s="401"/>
      <c r="MOR1858" s="401"/>
      <c r="MOS1858" s="401"/>
      <c r="MOT1858" s="401"/>
      <c r="MOU1858" s="401"/>
      <c r="MOV1858" s="401"/>
      <c r="MOW1858" s="401"/>
      <c r="MOX1858" s="401"/>
      <c r="MOY1858" s="401"/>
      <c r="MOZ1858" s="401"/>
      <c r="MPA1858" s="401"/>
      <c r="MPB1858" s="401"/>
      <c r="MPC1858" s="401"/>
      <c r="MPD1858" s="401"/>
      <c r="MPE1858" s="401"/>
      <c r="MPF1858" s="401"/>
      <c r="MPG1858" s="401"/>
      <c r="MPH1858" s="401"/>
      <c r="MPI1858" s="401"/>
      <c r="MPJ1858" s="401"/>
      <c r="MPK1858" s="401"/>
      <c r="MPL1858" s="401"/>
      <c r="MPM1858" s="401"/>
      <c r="MPN1858" s="401"/>
      <c r="MPO1858" s="401"/>
      <c r="MPP1858" s="401"/>
      <c r="MPQ1858" s="401"/>
      <c r="MPR1858" s="401"/>
      <c r="MPS1858" s="401"/>
      <c r="MPT1858" s="401"/>
      <c r="MPU1858" s="401"/>
      <c r="MPV1858" s="401"/>
      <c r="MPW1858" s="401"/>
      <c r="MPX1858" s="401"/>
      <c r="MPY1858" s="401"/>
      <c r="MPZ1858" s="401"/>
      <c r="MQA1858" s="401"/>
      <c r="MQB1858" s="401"/>
      <c r="MQC1858" s="401"/>
      <c r="MQD1858" s="401"/>
      <c r="MQE1858" s="401"/>
      <c r="MQF1858" s="401"/>
      <c r="MQG1858" s="401"/>
      <c r="MQH1858" s="401"/>
      <c r="MQI1858" s="401"/>
      <c r="MQJ1858" s="401"/>
      <c r="MQK1858" s="401"/>
      <c r="MQL1858" s="401"/>
      <c r="MQM1858" s="401"/>
      <c r="MQN1858" s="401"/>
      <c r="MQO1858" s="401"/>
      <c r="MQP1858" s="401"/>
      <c r="MQQ1858" s="401"/>
      <c r="MQR1858" s="401"/>
      <c r="MQS1858" s="401"/>
      <c r="MQT1858" s="401"/>
      <c r="MQU1858" s="401"/>
      <c r="MQV1858" s="401"/>
      <c r="MQW1858" s="401"/>
      <c r="MQX1858" s="401"/>
      <c r="MQY1858" s="401"/>
      <c r="MQZ1858" s="401"/>
      <c r="MRA1858" s="401"/>
      <c r="MRB1858" s="401"/>
      <c r="MRC1858" s="401"/>
      <c r="MRD1858" s="401"/>
      <c r="MRE1858" s="401"/>
      <c r="MRF1858" s="401"/>
      <c r="MRG1858" s="401"/>
      <c r="MRH1858" s="401"/>
      <c r="MRI1858" s="401"/>
      <c r="MRJ1858" s="401"/>
      <c r="MRK1858" s="401"/>
      <c r="MRL1858" s="401"/>
      <c r="MRM1858" s="401"/>
      <c r="MRN1858" s="401"/>
      <c r="MRO1858" s="401"/>
      <c r="MRP1858" s="401"/>
      <c r="MRQ1858" s="401"/>
      <c r="MRR1858" s="401"/>
      <c r="MRS1858" s="401"/>
      <c r="MRT1858" s="401"/>
      <c r="MRU1858" s="401"/>
      <c r="MRV1858" s="401"/>
      <c r="MRW1858" s="401"/>
      <c r="MRX1858" s="401"/>
      <c r="MRY1858" s="401"/>
      <c r="MRZ1858" s="401"/>
      <c r="MSA1858" s="401"/>
      <c r="MSB1858" s="401"/>
      <c r="MSC1858" s="401"/>
      <c r="MSD1858" s="401"/>
      <c r="MSE1858" s="401"/>
      <c r="MSF1858" s="401"/>
      <c r="MSG1858" s="401"/>
      <c r="MSH1858" s="401"/>
      <c r="MSI1858" s="401"/>
      <c r="MSJ1858" s="401"/>
      <c r="MSK1858" s="401"/>
      <c r="MSL1858" s="401"/>
      <c r="MSM1858" s="401"/>
      <c r="MSN1858" s="401"/>
      <c r="MSO1858" s="401"/>
      <c r="MSP1858" s="401"/>
      <c r="MSQ1858" s="401"/>
      <c r="MSR1858" s="401"/>
      <c r="MSS1858" s="401"/>
      <c r="MST1858" s="401"/>
      <c r="MSU1858" s="401"/>
      <c r="MSV1858" s="401"/>
      <c r="MSW1858" s="401"/>
      <c r="MSX1858" s="401"/>
      <c r="MSY1858" s="401"/>
      <c r="MSZ1858" s="401"/>
      <c r="MTA1858" s="401"/>
      <c r="MTB1858" s="401"/>
      <c r="MTC1858" s="401"/>
      <c r="MTD1858" s="401"/>
      <c r="MTE1858" s="401"/>
      <c r="MTF1858" s="401"/>
      <c r="MTG1858" s="401"/>
      <c r="MTH1858" s="401"/>
      <c r="MTI1858" s="401"/>
      <c r="MTJ1858" s="401"/>
      <c r="MTK1858" s="401"/>
      <c r="MTL1858" s="401"/>
      <c r="MTM1858" s="401"/>
      <c r="MTN1858" s="401"/>
      <c r="MTO1858" s="401"/>
      <c r="MTP1858" s="401"/>
      <c r="MTQ1858" s="401"/>
      <c r="MTR1858" s="401"/>
      <c r="MTS1858" s="401"/>
      <c r="MTT1858" s="401"/>
      <c r="MTU1858" s="401"/>
      <c r="MTV1858" s="401"/>
      <c r="MTW1858" s="401"/>
      <c r="MTX1858" s="401"/>
      <c r="MTY1858" s="401"/>
      <c r="MTZ1858" s="401"/>
      <c r="MUA1858" s="401"/>
      <c r="MUB1858" s="401"/>
      <c r="MUC1858" s="401"/>
      <c r="MUD1858" s="401"/>
      <c r="MUE1858" s="401"/>
      <c r="MUF1858" s="401"/>
      <c r="MUG1858" s="401"/>
      <c r="MUH1858" s="401"/>
      <c r="MUI1858" s="401"/>
      <c r="MUJ1858" s="401"/>
      <c r="MUK1858" s="401"/>
      <c r="MUL1858" s="401"/>
      <c r="MUM1858" s="401"/>
      <c r="MUN1858" s="401"/>
      <c r="MUO1858" s="401"/>
      <c r="MUP1858" s="401"/>
      <c r="MUQ1858" s="401"/>
      <c r="MUR1858" s="401"/>
      <c r="MUS1858" s="401"/>
      <c r="MUT1858" s="401"/>
      <c r="MUU1858" s="401"/>
      <c r="MUV1858" s="401"/>
      <c r="MUW1858" s="401"/>
      <c r="MUX1858" s="401"/>
      <c r="MUY1858" s="401"/>
      <c r="MUZ1858" s="401"/>
      <c r="MVA1858" s="401"/>
      <c r="MVB1858" s="401"/>
      <c r="MVC1858" s="401"/>
      <c r="MVD1858" s="401"/>
      <c r="MVE1858" s="401"/>
      <c r="MVF1858" s="401"/>
      <c r="MVG1858" s="401"/>
      <c r="MVH1858" s="401"/>
      <c r="MVI1858" s="401"/>
      <c r="MVJ1858" s="401"/>
      <c r="MVK1858" s="401"/>
      <c r="MVL1858" s="401"/>
      <c r="MVM1858" s="401"/>
      <c r="MVN1858" s="401"/>
      <c r="MVO1858" s="401"/>
      <c r="MVP1858" s="401"/>
      <c r="MVQ1858" s="401"/>
      <c r="MVR1858" s="401"/>
      <c r="MVS1858" s="401"/>
      <c r="MVT1858" s="401"/>
      <c r="MVU1858" s="401"/>
      <c r="MVV1858" s="401"/>
      <c r="MVW1858" s="401"/>
      <c r="MVX1858" s="401"/>
      <c r="MVY1858" s="401"/>
      <c r="MVZ1858" s="401"/>
      <c r="MWA1858" s="401"/>
      <c r="MWB1858" s="401"/>
      <c r="MWC1858" s="401"/>
      <c r="MWD1858" s="401"/>
      <c r="MWE1858" s="401"/>
      <c r="MWF1858" s="401"/>
      <c r="MWG1858" s="401"/>
      <c r="MWH1858" s="401"/>
      <c r="MWI1858" s="401"/>
      <c r="MWJ1858" s="401"/>
      <c r="MWK1858" s="401"/>
      <c r="MWL1858" s="401"/>
      <c r="MWM1858" s="401"/>
      <c r="MWN1858" s="401"/>
      <c r="MWO1858" s="401"/>
      <c r="MWP1858" s="401"/>
      <c r="MWQ1858" s="401"/>
      <c r="MWR1858" s="401"/>
      <c r="MWS1858" s="401"/>
      <c r="MWT1858" s="401"/>
      <c r="MWU1858" s="401"/>
      <c r="MWV1858" s="401"/>
      <c r="MWW1858" s="401"/>
      <c r="MWX1858" s="401"/>
      <c r="MWY1858" s="401"/>
      <c r="MWZ1858" s="401"/>
      <c r="MXA1858" s="401"/>
      <c r="MXB1858" s="401"/>
      <c r="MXC1858" s="401"/>
      <c r="MXD1858" s="401"/>
      <c r="MXE1858" s="401"/>
      <c r="MXF1858" s="401"/>
      <c r="MXG1858" s="401"/>
      <c r="MXH1858" s="401"/>
      <c r="MXI1858" s="401"/>
      <c r="MXJ1858" s="401"/>
      <c r="MXK1858" s="401"/>
      <c r="MXL1858" s="401"/>
      <c r="MXM1858" s="401"/>
      <c r="MXN1858" s="401"/>
      <c r="MXO1858" s="401"/>
      <c r="MXP1858" s="401"/>
      <c r="MXQ1858" s="401"/>
      <c r="MXR1858" s="401"/>
      <c r="MXS1858" s="401"/>
      <c r="MXT1858" s="401"/>
      <c r="MXU1858" s="401"/>
      <c r="MXV1858" s="401"/>
      <c r="MXW1858" s="401"/>
      <c r="MXX1858" s="401"/>
      <c r="MXY1858" s="401"/>
      <c r="MXZ1858" s="401"/>
      <c r="MYA1858" s="401"/>
      <c r="MYB1858" s="401"/>
      <c r="MYC1858" s="401"/>
      <c r="MYD1858" s="401"/>
      <c r="MYE1858" s="401"/>
      <c r="MYF1858" s="401"/>
      <c r="MYG1858" s="401"/>
      <c r="MYH1858" s="401"/>
      <c r="MYI1858" s="401"/>
      <c r="MYJ1858" s="401"/>
      <c r="MYK1858" s="401"/>
      <c r="MYL1858" s="401"/>
      <c r="MYM1858" s="401"/>
      <c r="MYN1858" s="401"/>
      <c r="MYO1858" s="401"/>
      <c r="MYP1858" s="401"/>
      <c r="MYQ1858" s="401"/>
      <c r="MYR1858" s="401"/>
      <c r="MYS1858" s="401"/>
      <c r="MYT1858" s="401"/>
      <c r="MYU1858" s="401"/>
      <c r="MYV1858" s="401"/>
      <c r="MYW1858" s="401"/>
      <c r="MYX1858" s="401"/>
      <c r="MYY1858" s="401"/>
      <c r="MYZ1858" s="401"/>
      <c r="MZA1858" s="401"/>
      <c r="MZB1858" s="401"/>
      <c r="MZC1858" s="401"/>
      <c r="MZD1858" s="401"/>
      <c r="MZE1858" s="401"/>
      <c r="MZF1858" s="401"/>
      <c r="MZG1858" s="401"/>
      <c r="MZH1858" s="401"/>
      <c r="MZI1858" s="401"/>
      <c r="MZJ1858" s="401"/>
      <c r="MZK1858" s="401"/>
      <c r="MZL1858" s="401"/>
      <c r="MZM1858" s="401"/>
      <c r="MZN1858" s="401"/>
      <c r="MZO1858" s="401"/>
      <c r="MZP1858" s="401"/>
      <c r="MZQ1858" s="401"/>
      <c r="MZR1858" s="401"/>
      <c r="MZS1858" s="401"/>
      <c r="MZT1858" s="401"/>
      <c r="MZU1858" s="401"/>
      <c r="MZV1858" s="401"/>
      <c r="MZW1858" s="401"/>
      <c r="MZX1858" s="401"/>
      <c r="MZY1858" s="401"/>
      <c r="MZZ1858" s="401"/>
      <c r="NAA1858" s="401"/>
      <c r="NAB1858" s="401"/>
      <c r="NAC1858" s="401"/>
      <c r="NAD1858" s="401"/>
      <c r="NAE1858" s="401"/>
      <c r="NAF1858" s="401"/>
      <c r="NAG1858" s="401"/>
      <c r="NAH1858" s="401"/>
      <c r="NAI1858" s="401"/>
      <c r="NAJ1858" s="401"/>
      <c r="NAK1858" s="401"/>
      <c r="NAL1858" s="401"/>
      <c r="NAM1858" s="401"/>
      <c r="NAN1858" s="401"/>
      <c r="NAO1858" s="401"/>
      <c r="NAP1858" s="401"/>
      <c r="NAQ1858" s="401"/>
      <c r="NAR1858" s="401"/>
      <c r="NAS1858" s="401"/>
      <c r="NAT1858" s="401"/>
      <c r="NAU1858" s="401"/>
      <c r="NAV1858" s="401"/>
      <c r="NAW1858" s="401"/>
      <c r="NAX1858" s="401"/>
      <c r="NAY1858" s="401"/>
      <c r="NAZ1858" s="401"/>
      <c r="NBA1858" s="401"/>
      <c r="NBB1858" s="401"/>
      <c r="NBC1858" s="401"/>
      <c r="NBD1858" s="401"/>
      <c r="NBE1858" s="401"/>
      <c r="NBF1858" s="401"/>
      <c r="NBG1858" s="401"/>
      <c r="NBH1858" s="401"/>
      <c r="NBI1858" s="401"/>
      <c r="NBJ1858" s="401"/>
      <c r="NBK1858" s="401"/>
      <c r="NBL1858" s="401"/>
      <c r="NBM1858" s="401"/>
      <c r="NBN1858" s="401"/>
      <c r="NBO1858" s="401"/>
      <c r="NBP1858" s="401"/>
      <c r="NBQ1858" s="401"/>
      <c r="NBR1858" s="401"/>
      <c r="NBS1858" s="401"/>
      <c r="NBT1858" s="401"/>
      <c r="NBU1858" s="401"/>
      <c r="NBV1858" s="401"/>
      <c r="NBW1858" s="401"/>
      <c r="NBX1858" s="401"/>
      <c r="NBY1858" s="401"/>
      <c r="NBZ1858" s="401"/>
      <c r="NCA1858" s="401"/>
      <c r="NCB1858" s="401"/>
      <c r="NCC1858" s="401"/>
      <c r="NCD1858" s="401"/>
      <c r="NCE1858" s="401"/>
      <c r="NCF1858" s="401"/>
      <c r="NCG1858" s="401"/>
      <c r="NCH1858" s="401"/>
      <c r="NCI1858" s="401"/>
      <c r="NCJ1858" s="401"/>
      <c r="NCK1858" s="401"/>
      <c r="NCL1858" s="401"/>
      <c r="NCM1858" s="401"/>
      <c r="NCN1858" s="401"/>
      <c r="NCO1858" s="401"/>
      <c r="NCP1858" s="401"/>
      <c r="NCQ1858" s="401"/>
      <c r="NCR1858" s="401"/>
      <c r="NCS1858" s="401"/>
      <c r="NCT1858" s="401"/>
      <c r="NCU1858" s="401"/>
      <c r="NCV1858" s="401"/>
      <c r="NCW1858" s="401"/>
      <c r="NCX1858" s="401"/>
      <c r="NCY1858" s="401"/>
      <c r="NCZ1858" s="401"/>
      <c r="NDA1858" s="401"/>
      <c r="NDB1858" s="401"/>
      <c r="NDC1858" s="401"/>
      <c r="NDD1858" s="401"/>
      <c r="NDE1858" s="401"/>
      <c r="NDF1858" s="401"/>
      <c r="NDG1858" s="401"/>
      <c r="NDH1858" s="401"/>
      <c r="NDI1858" s="401"/>
      <c r="NDJ1858" s="401"/>
      <c r="NDK1858" s="401"/>
      <c r="NDL1858" s="401"/>
      <c r="NDM1858" s="401"/>
      <c r="NDN1858" s="401"/>
      <c r="NDO1858" s="401"/>
      <c r="NDP1858" s="401"/>
      <c r="NDQ1858" s="401"/>
      <c r="NDR1858" s="401"/>
      <c r="NDS1858" s="401"/>
      <c r="NDT1858" s="401"/>
      <c r="NDU1858" s="401"/>
      <c r="NDV1858" s="401"/>
      <c r="NDW1858" s="401"/>
      <c r="NDX1858" s="401"/>
      <c r="NDY1858" s="401"/>
      <c r="NDZ1858" s="401"/>
      <c r="NEA1858" s="401"/>
      <c r="NEB1858" s="401"/>
      <c r="NEC1858" s="401"/>
      <c r="NED1858" s="401"/>
      <c r="NEE1858" s="401"/>
      <c r="NEF1858" s="401"/>
      <c r="NEG1858" s="401"/>
      <c r="NEH1858" s="401"/>
      <c r="NEI1858" s="401"/>
      <c r="NEJ1858" s="401"/>
      <c r="NEK1858" s="401"/>
      <c r="NEL1858" s="401"/>
      <c r="NEM1858" s="401"/>
      <c r="NEN1858" s="401"/>
      <c r="NEO1858" s="401"/>
      <c r="NEP1858" s="401"/>
      <c r="NEQ1858" s="401"/>
      <c r="NER1858" s="401"/>
      <c r="NES1858" s="401"/>
      <c r="NET1858" s="401"/>
      <c r="NEU1858" s="401"/>
      <c r="NEV1858" s="401"/>
      <c r="NEW1858" s="401"/>
      <c r="NEX1858" s="401"/>
      <c r="NEY1858" s="401"/>
      <c r="NEZ1858" s="401"/>
      <c r="NFA1858" s="401"/>
      <c r="NFB1858" s="401"/>
      <c r="NFC1858" s="401"/>
      <c r="NFD1858" s="401"/>
      <c r="NFE1858" s="401"/>
      <c r="NFF1858" s="401"/>
      <c r="NFG1858" s="401"/>
      <c r="NFH1858" s="401"/>
      <c r="NFI1858" s="401"/>
      <c r="NFJ1858" s="401"/>
      <c r="NFK1858" s="401"/>
      <c r="NFL1858" s="401"/>
      <c r="NFM1858" s="401"/>
      <c r="NFN1858" s="401"/>
      <c r="NFO1858" s="401"/>
      <c r="NFP1858" s="401"/>
      <c r="NFQ1858" s="401"/>
      <c r="NFR1858" s="401"/>
      <c r="NFS1858" s="401"/>
      <c r="NFT1858" s="401"/>
      <c r="NFU1858" s="401"/>
      <c r="NFV1858" s="401"/>
      <c r="NFW1858" s="401"/>
      <c r="NFX1858" s="401"/>
      <c r="NFY1858" s="401"/>
      <c r="NFZ1858" s="401"/>
      <c r="NGA1858" s="401"/>
      <c r="NGB1858" s="401"/>
      <c r="NGC1858" s="401"/>
      <c r="NGD1858" s="401"/>
      <c r="NGE1858" s="401"/>
      <c r="NGF1858" s="401"/>
      <c r="NGG1858" s="401"/>
      <c r="NGH1858" s="401"/>
      <c r="NGI1858" s="401"/>
      <c r="NGJ1858" s="401"/>
      <c r="NGK1858" s="401"/>
      <c r="NGL1858" s="401"/>
      <c r="NGM1858" s="401"/>
      <c r="NGN1858" s="401"/>
      <c r="NGO1858" s="401"/>
      <c r="NGP1858" s="401"/>
      <c r="NGQ1858" s="401"/>
      <c r="NGR1858" s="401"/>
      <c r="NGS1858" s="401"/>
      <c r="NGT1858" s="401"/>
      <c r="NGU1858" s="401"/>
      <c r="NGV1858" s="401"/>
      <c r="NGW1858" s="401"/>
      <c r="NGX1858" s="401"/>
      <c r="NGY1858" s="401"/>
      <c r="NGZ1858" s="401"/>
      <c r="NHA1858" s="401"/>
      <c r="NHB1858" s="401"/>
      <c r="NHC1858" s="401"/>
      <c r="NHD1858" s="401"/>
      <c r="NHE1858" s="401"/>
      <c r="NHF1858" s="401"/>
      <c r="NHG1858" s="401"/>
      <c r="NHH1858" s="401"/>
      <c r="NHI1858" s="401"/>
      <c r="NHJ1858" s="401"/>
      <c r="NHK1858" s="401"/>
      <c r="NHL1858" s="401"/>
      <c r="NHM1858" s="401"/>
      <c r="NHN1858" s="401"/>
      <c r="NHO1858" s="401"/>
      <c r="NHP1858" s="401"/>
      <c r="NHQ1858" s="401"/>
      <c r="NHR1858" s="401"/>
      <c r="NHS1858" s="401"/>
      <c r="NHT1858" s="401"/>
      <c r="NHU1858" s="401"/>
      <c r="NHV1858" s="401"/>
      <c r="NHW1858" s="401"/>
      <c r="NHX1858" s="401"/>
      <c r="NHY1858" s="401"/>
      <c r="NHZ1858" s="401"/>
      <c r="NIA1858" s="401"/>
      <c r="NIB1858" s="401"/>
      <c r="NIC1858" s="401"/>
      <c r="NID1858" s="401"/>
      <c r="NIE1858" s="401"/>
      <c r="NIF1858" s="401"/>
      <c r="NIG1858" s="401"/>
      <c r="NIH1858" s="401"/>
      <c r="NII1858" s="401"/>
      <c r="NIJ1858" s="401"/>
      <c r="NIK1858" s="401"/>
      <c r="NIL1858" s="401"/>
      <c r="NIM1858" s="401"/>
      <c r="NIN1858" s="401"/>
      <c r="NIO1858" s="401"/>
      <c r="NIP1858" s="401"/>
      <c r="NIQ1858" s="401"/>
      <c r="NIR1858" s="401"/>
      <c r="NIS1858" s="401"/>
      <c r="NIT1858" s="401"/>
      <c r="NIU1858" s="401"/>
      <c r="NIV1858" s="401"/>
      <c r="NIW1858" s="401"/>
      <c r="NIX1858" s="401"/>
      <c r="NIY1858" s="401"/>
      <c r="NIZ1858" s="401"/>
      <c r="NJA1858" s="401"/>
      <c r="NJB1858" s="401"/>
      <c r="NJC1858" s="401"/>
      <c r="NJD1858" s="401"/>
      <c r="NJE1858" s="401"/>
      <c r="NJF1858" s="401"/>
      <c r="NJG1858" s="401"/>
      <c r="NJH1858" s="401"/>
      <c r="NJI1858" s="401"/>
      <c r="NJJ1858" s="401"/>
      <c r="NJK1858" s="401"/>
      <c r="NJL1858" s="401"/>
      <c r="NJM1858" s="401"/>
      <c r="NJN1858" s="401"/>
      <c r="NJO1858" s="401"/>
      <c r="NJP1858" s="401"/>
      <c r="NJQ1858" s="401"/>
      <c r="NJR1858" s="401"/>
      <c r="NJS1858" s="401"/>
      <c r="NJT1858" s="401"/>
      <c r="NJU1858" s="401"/>
      <c r="NJV1858" s="401"/>
      <c r="NJW1858" s="401"/>
      <c r="NJX1858" s="401"/>
      <c r="NJY1858" s="401"/>
      <c r="NJZ1858" s="401"/>
      <c r="NKA1858" s="401"/>
      <c r="NKB1858" s="401"/>
      <c r="NKC1858" s="401"/>
      <c r="NKD1858" s="401"/>
      <c r="NKE1858" s="401"/>
      <c r="NKF1858" s="401"/>
      <c r="NKG1858" s="401"/>
      <c r="NKH1858" s="401"/>
      <c r="NKI1858" s="401"/>
      <c r="NKJ1858" s="401"/>
      <c r="NKK1858" s="401"/>
      <c r="NKL1858" s="401"/>
      <c r="NKM1858" s="401"/>
      <c r="NKN1858" s="401"/>
      <c r="NKO1858" s="401"/>
      <c r="NKP1858" s="401"/>
      <c r="NKQ1858" s="401"/>
      <c r="NKR1858" s="401"/>
      <c r="NKS1858" s="401"/>
      <c r="NKT1858" s="401"/>
      <c r="NKU1858" s="401"/>
      <c r="NKV1858" s="401"/>
      <c r="NKW1858" s="401"/>
      <c r="NKX1858" s="401"/>
      <c r="NKY1858" s="401"/>
      <c r="NKZ1858" s="401"/>
      <c r="NLA1858" s="401"/>
      <c r="NLB1858" s="401"/>
      <c r="NLC1858" s="401"/>
      <c r="NLD1858" s="401"/>
      <c r="NLE1858" s="401"/>
      <c r="NLF1858" s="401"/>
      <c r="NLG1858" s="401"/>
      <c r="NLH1858" s="401"/>
      <c r="NLI1858" s="401"/>
      <c r="NLJ1858" s="401"/>
      <c r="NLK1858" s="401"/>
      <c r="NLL1858" s="401"/>
      <c r="NLM1858" s="401"/>
      <c r="NLN1858" s="401"/>
      <c r="NLO1858" s="401"/>
      <c r="NLP1858" s="401"/>
      <c r="NLQ1858" s="401"/>
      <c r="NLR1858" s="401"/>
      <c r="NLS1858" s="401"/>
      <c r="NLT1858" s="401"/>
      <c r="NLU1858" s="401"/>
      <c r="NLV1858" s="401"/>
      <c r="NLW1858" s="401"/>
      <c r="NLX1858" s="401"/>
      <c r="NLY1858" s="401"/>
      <c r="NLZ1858" s="401"/>
      <c r="NMA1858" s="401"/>
      <c r="NMB1858" s="401"/>
      <c r="NMC1858" s="401"/>
      <c r="NMD1858" s="401"/>
      <c r="NME1858" s="401"/>
      <c r="NMF1858" s="401"/>
      <c r="NMG1858" s="401"/>
      <c r="NMH1858" s="401"/>
      <c r="NMI1858" s="401"/>
      <c r="NMJ1858" s="401"/>
      <c r="NMK1858" s="401"/>
      <c r="NML1858" s="401"/>
      <c r="NMM1858" s="401"/>
      <c r="NMN1858" s="401"/>
      <c r="NMO1858" s="401"/>
      <c r="NMP1858" s="401"/>
      <c r="NMQ1858" s="401"/>
      <c r="NMR1858" s="401"/>
      <c r="NMS1858" s="401"/>
      <c r="NMT1858" s="401"/>
      <c r="NMU1858" s="401"/>
      <c r="NMV1858" s="401"/>
      <c r="NMW1858" s="401"/>
      <c r="NMX1858" s="401"/>
      <c r="NMY1858" s="401"/>
      <c r="NMZ1858" s="401"/>
      <c r="NNA1858" s="401"/>
      <c r="NNB1858" s="401"/>
      <c r="NNC1858" s="401"/>
      <c r="NND1858" s="401"/>
      <c r="NNE1858" s="401"/>
      <c r="NNF1858" s="401"/>
      <c r="NNG1858" s="401"/>
      <c r="NNH1858" s="401"/>
      <c r="NNI1858" s="401"/>
      <c r="NNJ1858" s="401"/>
      <c r="NNK1858" s="401"/>
      <c r="NNL1858" s="401"/>
      <c r="NNM1858" s="401"/>
      <c r="NNN1858" s="401"/>
      <c r="NNO1858" s="401"/>
      <c r="NNP1858" s="401"/>
      <c r="NNQ1858" s="401"/>
      <c r="NNR1858" s="401"/>
      <c r="NNS1858" s="401"/>
      <c r="NNT1858" s="401"/>
      <c r="NNU1858" s="401"/>
      <c r="NNV1858" s="401"/>
      <c r="NNW1858" s="401"/>
      <c r="NNX1858" s="401"/>
      <c r="NNY1858" s="401"/>
      <c r="NNZ1858" s="401"/>
      <c r="NOA1858" s="401"/>
      <c r="NOB1858" s="401"/>
      <c r="NOC1858" s="401"/>
      <c r="NOD1858" s="401"/>
      <c r="NOE1858" s="401"/>
      <c r="NOF1858" s="401"/>
      <c r="NOG1858" s="401"/>
      <c r="NOH1858" s="401"/>
      <c r="NOI1858" s="401"/>
      <c r="NOJ1858" s="401"/>
      <c r="NOK1858" s="401"/>
      <c r="NOL1858" s="401"/>
      <c r="NOM1858" s="401"/>
      <c r="NON1858" s="401"/>
      <c r="NOO1858" s="401"/>
      <c r="NOP1858" s="401"/>
      <c r="NOQ1858" s="401"/>
      <c r="NOR1858" s="401"/>
      <c r="NOS1858" s="401"/>
      <c r="NOT1858" s="401"/>
      <c r="NOU1858" s="401"/>
      <c r="NOV1858" s="401"/>
      <c r="NOW1858" s="401"/>
      <c r="NOX1858" s="401"/>
      <c r="NOY1858" s="401"/>
      <c r="NOZ1858" s="401"/>
      <c r="NPA1858" s="401"/>
      <c r="NPB1858" s="401"/>
      <c r="NPC1858" s="401"/>
      <c r="NPD1858" s="401"/>
      <c r="NPE1858" s="401"/>
      <c r="NPF1858" s="401"/>
      <c r="NPG1858" s="401"/>
      <c r="NPH1858" s="401"/>
      <c r="NPI1858" s="401"/>
      <c r="NPJ1858" s="401"/>
      <c r="NPK1858" s="401"/>
      <c r="NPL1858" s="401"/>
      <c r="NPM1858" s="401"/>
      <c r="NPN1858" s="401"/>
      <c r="NPO1858" s="401"/>
      <c r="NPP1858" s="401"/>
      <c r="NPQ1858" s="401"/>
      <c r="NPR1858" s="401"/>
      <c r="NPS1858" s="401"/>
      <c r="NPT1858" s="401"/>
      <c r="NPU1858" s="401"/>
      <c r="NPV1858" s="401"/>
      <c r="NPW1858" s="401"/>
      <c r="NPX1858" s="401"/>
      <c r="NPY1858" s="401"/>
      <c r="NPZ1858" s="401"/>
      <c r="NQA1858" s="401"/>
      <c r="NQB1858" s="401"/>
      <c r="NQC1858" s="401"/>
      <c r="NQD1858" s="401"/>
      <c r="NQE1858" s="401"/>
      <c r="NQF1858" s="401"/>
      <c r="NQG1858" s="401"/>
      <c r="NQH1858" s="401"/>
      <c r="NQI1858" s="401"/>
      <c r="NQJ1858" s="401"/>
      <c r="NQK1858" s="401"/>
      <c r="NQL1858" s="401"/>
      <c r="NQM1858" s="401"/>
      <c r="NQN1858" s="401"/>
      <c r="NQO1858" s="401"/>
      <c r="NQP1858" s="401"/>
      <c r="NQQ1858" s="401"/>
      <c r="NQR1858" s="401"/>
      <c r="NQS1858" s="401"/>
      <c r="NQT1858" s="401"/>
      <c r="NQU1858" s="401"/>
      <c r="NQV1858" s="401"/>
      <c r="NQW1858" s="401"/>
      <c r="NQX1858" s="401"/>
      <c r="NQY1858" s="401"/>
      <c r="NQZ1858" s="401"/>
      <c r="NRA1858" s="401"/>
      <c r="NRB1858" s="401"/>
      <c r="NRC1858" s="401"/>
      <c r="NRD1858" s="401"/>
      <c r="NRE1858" s="401"/>
      <c r="NRF1858" s="401"/>
      <c r="NRG1858" s="401"/>
      <c r="NRH1858" s="401"/>
      <c r="NRI1858" s="401"/>
      <c r="NRJ1858" s="401"/>
      <c r="NRK1858" s="401"/>
      <c r="NRL1858" s="401"/>
      <c r="NRM1858" s="401"/>
      <c r="NRN1858" s="401"/>
      <c r="NRO1858" s="401"/>
      <c r="NRP1858" s="401"/>
      <c r="NRQ1858" s="401"/>
      <c r="NRR1858" s="401"/>
      <c r="NRS1858" s="401"/>
      <c r="NRT1858" s="401"/>
      <c r="NRU1858" s="401"/>
      <c r="NRV1858" s="401"/>
      <c r="NRW1858" s="401"/>
      <c r="NRX1858" s="401"/>
      <c r="NRY1858" s="401"/>
      <c r="NRZ1858" s="401"/>
      <c r="NSA1858" s="401"/>
      <c r="NSB1858" s="401"/>
      <c r="NSC1858" s="401"/>
      <c r="NSD1858" s="401"/>
      <c r="NSE1858" s="401"/>
      <c r="NSF1858" s="401"/>
      <c r="NSG1858" s="401"/>
      <c r="NSH1858" s="401"/>
      <c r="NSI1858" s="401"/>
      <c r="NSJ1858" s="401"/>
      <c r="NSK1858" s="401"/>
      <c r="NSL1858" s="401"/>
      <c r="NSM1858" s="401"/>
      <c r="NSN1858" s="401"/>
      <c r="NSO1858" s="401"/>
      <c r="NSP1858" s="401"/>
      <c r="NSQ1858" s="401"/>
      <c r="NSR1858" s="401"/>
      <c r="NSS1858" s="401"/>
      <c r="NST1858" s="401"/>
      <c r="NSU1858" s="401"/>
      <c r="NSV1858" s="401"/>
      <c r="NSW1858" s="401"/>
      <c r="NSX1858" s="401"/>
      <c r="NSY1858" s="401"/>
      <c r="NSZ1858" s="401"/>
      <c r="NTA1858" s="401"/>
      <c r="NTB1858" s="401"/>
      <c r="NTC1858" s="401"/>
      <c r="NTD1858" s="401"/>
      <c r="NTE1858" s="401"/>
      <c r="NTF1858" s="401"/>
      <c r="NTG1858" s="401"/>
      <c r="NTH1858" s="401"/>
      <c r="NTI1858" s="401"/>
      <c r="NTJ1858" s="401"/>
      <c r="NTK1858" s="401"/>
      <c r="NTL1858" s="401"/>
      <c r="NTM1858" s="401"/>
      <c r="NTN1858" s="401"/>
      <c r="NTO1858" s="401"/>
      <c r="NTP1858" s="401"/>
      <c r="NTQ1858" s="401"/>
      <c r="NTR1858" s="401"/>
      <c r="NTS1858" s="401"/>
      <c r="NTT1858" s="401"/>
      <c r="NTU1858" s="401"/>
      <c r="NTV1858" s="401"/>
      <c r="NTW1858" s="401"/>
      <c r="NTX1858" s="401"/>
      <c r="NTY1858" s="401"/>
      <c r="NTZ1858" s="401"/>
      <c r="NUA1858" s="401"/>
      <c r="NUB1858" s="401"/>
      <c r="NUC1858" s="401"/>
      <c r="NUD1858" s="401"/>
      <c r="NUE1858" s="401"/>
      <c r="NUF1858" s="401"/>
      <c r="NUG1858" s="401"/>
      <c r="NUH1858" s="401"/>
      <c r="NUI1858" s="401"/>
      <c r="NUJ1858" s="401"/>
      <c r="NUK1858" s="401"/>
      <c r="NUL1858" s="401"/>
      <c r="NUM1858" s="401"/>
      <c r="NUN1858" s="401"/>
      <c r="NUO1858" s="401"/>
      <c r="NUP1858" s="401"/>
      <c r="NUQ1858" s="401"/>
      <c r="NUR1858" s="401"/>
      <c r="NUS1858" s="401"/>
      <c r="NUT1858" s="401"/>
      <c r="NUU1858" s="401"/>
      <c r="NUV1858" s="401"/>
      <c r="NUW1858" s="401"/>
      <c r="NUX1858" s="401"/>
      <c r="NUY1858" s="401"/>
      <c r="NUZ1858" s="401"/>
      <c r="NVA1858" s="401"/>
      <c r="NVB1858" s="401"/>
      <c r="NVC1858" s="401"/>
      <c r="NVD1858" s="401"/>
      <c r="NVE1858" s="401"/>
      <c r="NVF1858" s="401"/>
      <c r="NVG1858" s="401"/>
      <c r="NVH1858" s="401"/>
      <c r="NVI1858" s="401"/>
      <c r="NVJ1858" s="401"/>
      <c r="NVK1858" s="401"/>
      <c r="NVL1858" s="401"/>
      <c r="NVM1858" s="401"/>
      <c r="NVN1858" s="401"/>
      <c r="NVO1858" s="401"/>
      <c r="NVP1858" s="401"/>
      <c r="NVQ1858" s="401"/>
      <c r="NVR1858" s="401"/>
      <c r="NVS1858" s="401"/>
      <c r="NVT1858" s="401"/>
      <c r="NVU1858" s="401"/>
      <c r="NVV1858" s="401"/>
      <c r="NVW1858" s="401"/>
      <c r="NVX1858" s="401"/>
      <c r="NVY1858" s="401"/>
      <c r="NVZ1858" s="401"/>
      <c r="NWA1858" s="401"/>
      <c r="NWB1858" s="401"/>
      <c r="NWC1858" s="401"/>
      <c r="NWD1858" s="401"/>
      <c r="NWE1858" s="401"/>
      <c r="NWF1858" s="401"/>
      <c r="NWG1858" s="401"/>
      <c r="NWH1858" s="401"/>
      <c r="NWI1858" s="401"/>
      <c r="NWJ1858" s="401"/>
      <c r="NWK1858" s="401"/>
      <c r="NWL1858" s="401"/>
      <c r="NWM1858" s="401"/>
      <c r="NWN1858" s="401"/>
      <c r="NWO1858" s="401"/>
      <c r="NWP1858" s="401"/>
      <c r="NWQ1858" s="401"/>
      <c r="NWR1858" s="401"/>
      <c r="NWS1858" s="401"/>
      <c r="NWT1858" s="401"/>
      <c r="NWU1858" s="401"/>
      <c r="NWV1858" s="401"/>
      <c r="NWW1858" s="401"/>
      <c r="NWX1858" s="401"/>
      <c r="NWY1858" s="401"/>
      <c r="NWZ1858" s="401"/>
      <c r="NXA1858" s="401"/>
      <c r="NXB1858" s="401"/>
      <c r="NXC1858" s="401"/>
      <c r="NXD1858" s="401"/>
      <c r="NXE1858" s="401"/>
      <c r="NXF1858" s="401"/>
      <c r="NXG1858" s="401"/>
      <c r="NXH1858" s="401"/>
      <c r="NXI1858" s="401"/>
      <c r="NXJ1858" s="401"/>
      <c r="NXK1858" s="401"/>
      <c r="NXL1858" s="401"/>
      <c r="NXM1858" s="401"/>
      <c r="NXN1858" s="401"/>
      <c r="NXO1858" s="401"/>
      <c r="NXP1858" s="401"/>
      <c r="NXQ1858" s="401"/>
      <c r="NXR1858" s="401"/>
      <c r="NXS1858" s="401"/>
      <c r="NXT1858" s="401"/>
      <c r="NXU1858" s="401"/>
      <c r="NXV1858" s="401"/>
      <c r="NXW1858" s="401"/>
      <c r="NXX1858" s="401"/>
      <c r="NXY1858" s="401"/>
      <c r="NXZ1858" s="401"/>
      <c r="NYA1858" s="401"/>
      <c r="NYB1858" s="401"/>
      <c r="NYC1858" s="401"/>
      <c r="NYD1858" s="401"/>
      <c r="NYE1858" s="401"/>
      <c r="NYF1858" s="401"/>
      <c r="NYG1858" s="401"/>
      <c r="NYH1858" s="401"/>
      <c r="NYI1858" s="401"/>
      <c r="NYJ1858" s="401"/>
      <c r="NYK1858" s="401"/>
      <c r="NYL1858" s="401"/>
      <c r="NYM1858" s="401"/>
      <c r="NYN1858" s="401"/>
      <c r="NYO1858" s="401"/>
      <c r="NYP1858" s="401"/>
      <c r="NYQ1858" s="401"/>
      <c r="NYR1858" s="401"/>
      <c r="NYS1858" s="401"/>
      <c r="NYT1858" s="401"/>
      <c r="NYU1858" s="401"/>
      <c r="NYV1858" s="401"/>
      <c r="NYW1858" s="401"/>
      <c r="NYX1858" s="401"/>
      <c r="NYY1858" s="401"/>
      <c r="NYZ1858" s="401"/>
      <c r="NZA1858" s="401"/>
      <c r="NZB1858" s="401"/>
      <c r="NZC1858" s="401"/>
      <c r="NZD1858" s="401"/>
      <c r="NZE1858" s="401"/>
      <c r="NZF1858" s="401"/>
      <c r="NZG1858" s="401"/>
      <c r="NZH1858" s="401"/>
      <c r="NZI1858" s="401"/>
      <c r="NZJ1858" s="401"/>
      <c r="NZK1858" s="401"/>
      <c r="NZL1858" s="401"/>
      <c r="NZM1858" s="401"/>
      <c r="NZN1858" s="401"/>
      <c r="NZO1858" s="401"/>
      <c r="NZP1858" s="401"/>
      <c r="NZQ1858" s="401"/>
      <c r="NZR1858" s="401"/>
      <c r="NZS1858" s="401"/>
      <c r="NZT1858" s="401"/>
      <c r="NZU1858" s="401"/>
      <c r="NZV1858" s="401"/>
      <c r="NZW1858" s="401"/>
      <c r="NZX1858" s="401"/>
      <c r="NZY1858" s="401"/>
      <c r="NZZ1858" s="401"/>
      <c r="OAA1858" s="401"/>
      <c r="OAB1858" s="401"/>
      <c r="OAC1858" s="401"/>
      <c r="OAD1858" s="401"/>
      <c r="OAE1858" s="401"/>
      <c r="OAF1858" s="401"/>
      <c r="OAG1858" s="401"/>
      <c r="OAH1858" s="401"/>
      <c r="OAI1858" s="401"/>
      <c r="OAJ1858" s="401"/>
      <c r="OAK1858" s="401"/>
      <c r="OAL1858" s="401"/>
      <c r="OAM1858" s="401"/>
      <c r="OAN1858" s="401"/>
      <c r="OAO1858" s="401"/>
      <c r="OAP1858" s="401"/>
      <c r="OAQ1858" s="401"/>
      <c r="OAR1858" s="401"/>
      <c r="OAS1858" s="401"/>
      <c r="OAT1858" s="401"/>
      <c r="OAU1858" s="401"/>
      <c r="OAV1858" s="401"/>
      <c r="OAW1858" s="401"/>
      <c r="OAX1858" s="401"/>
      <c r="OAY1858" s="401"/>
      <c r="OAZ1858" s="401"/>
      <c r="OBA1858" s="401"/>
      <c r="OBB1858" s="401"/>
      <c r="OBC1858" s="401"/>
      <c r="OBD1858" s="401"/>
      <c r="OBE1858" s="401"/>
      <c r="OBF1858" s="401"/>
      <c r="OBG1858" s="401"/>
      <c r="OBH1858" s="401"/>
      <c r="OBI1858" s="401"/>
      <c r="OBJ1858" s="401"/>
      <c r="OBK1858" s="401"/>
      <c r="OBL1858" s="401"/>
      <c r="OBM1858" s="401"/>
      <c r="OBN1858" s="401"/>
      <c r="OBO1858" s="401"/>
      <c r="OBP1858" s="401"/>
      <c r="OBQ1858" s="401"/>
      <c r="OBR1858" s="401"/>
      <c r="OBS1858" s="401"/>
      <c r="OBT1858" s="401"/>
      <c r="OBU1858" s="401"/>
      <c r="OBV1858" s="401"/>
      <c r="OBW1858" s="401"/>
      <c r="OBX1858" s="401"/>
      <c r="OBY1858" s="401"/>
      <c r="OBZ1858" s="401"/>
      <c r="OCA1858" s="401"/>
      <c r="OCB1858" s="401"/>
      <c r="OCC1858" s="401"/>
      <c r="OCD1858" s="401"/>
      <c r="OCE1858" s="401"/>
      <c r="OCF1858" s="401"/>
      <c r="OCG1858" s="401"/>
      <c r="OCH1858" s="401"/>
      <c r="OCI1858" s="401"/>
      <c r="OCJ1858" s="401"/>
      <c r="OCK1858" s="401"/>
      <c r="OCL1858" s="401"/>
      <c r="OCM1858" s="401"/>
      <c r="OCN1858" s="401"/>
      <c r="OCO1858" s="401"/>
      <c r="OCP1858" s="401"/>
      <c r="OCQ1858" s="401"/>
      <c r="OCR1858" s="401"/>
      <c r="OCS1858" s="401"/>
      <c r="OCT1858" s="401"/>
      <c r="OCU1858" s="401"/>
      <c r="OCV1858" s="401"/>
      <c r="OCW1858" s="401"/>
      <c r="OCX1858" s="401"/>
      <c r="OCY1858" s="401"/>
      <c r="OCZ1858" s="401"/>
      <c r="ODA1858" s="401"/>
      <c r="ODB1858" s="401"/>
      <c r="ODC1858" s="401"/>
      <c r="ODD1858" s="401"/>
      <c r="ODE1858" s="401"/>
      <c r="ODF1858" s="401"/>
      <c r="ODG1858" s="401"/>
      <c r="ODH1858" s="401"/>
      <c r="ODI1858" s="401"/>
      <c r="ODJ1858" s="401"/>
      <c r="ODK1858" s="401"/>
      <c r="ODL1858" s="401"/>
      <c r="ODM1858" s="401"/>
      <c r="ODN1858" s="401"/>
      <c r="ODO1858" s="401"/>
      <c r="ODP1858" s="401"/>
      <c r="ODQ1858" s="401"/>
      <c r="ODR1858" s="401"/>
      <c r="ODS1858" s="401"/>
      <c r="ODT1858" s="401"/>
      <c r="ODU1858" s="401"/>
      <c r="ODV1858" s="401"/>
      <c r="ODW1858" s="401"/>
      <c r="ODX1858" s="401"/>
      <c r="ODY1858" s="401"/>
      <c r="ODZ1858" s="401"/>
      <c r="OEA1858" s="401"/>
      <c r="OEB1858" s="401"/>
      <c r="OEC1858" s="401"/>
      <c r="OED1858" s="401"/>
      <c r="OEE1858" s="401"/>
      <c r="OEF1858" s="401"/>
      <c r="OEG1858" s="401"/>
      <c r="OEH1858" s="401"/>
      <c r="OEI1858" s="401"/>
      <c r="OEJ1858" s="401"/>
      <c r="OEK1858" s="401"/>
      <c r="OEL1858" s="401"/>
      <c r="OEM1858" s="401"/>
      <c r="OEN1858" s="401"/>
      <c r="OEO1858" s="401"/>
      <c r="OEP1858" s="401"/>
      <c r="OEQ1858" s="401"/>
      <c r="OER1858" s="401"/>
      <c r="OES1858" s="401"/>
      <c r="OET1858" s="401"/>
      <c r="OEU1858" s="401"/>
      <c r="OEV1858" s="401"/>
      <c r="OEW1858" s="401"/>
      <c r="OEX1858" s="401"/>
      <c r="OEY1858" s="401"/>
      <c r="OEZ1858" s="401"/>
      <c r="OFA1858" s="401"/>
      <c r="OFB1858" s="401"/>
      <c r="OFC1858" s="401"/>
      <c r="OFD1858" s="401"/>
      <c r="OFE1858" s="401"/>
      <c r="OFF1858" s="401"/>
      <c r="OFG1858" s="401"/>
      <c r="OFH1858" s="401"/>
      <c r="OFI1858" s="401"/>
      <c r="OFJ1858" s="401"/>
      <c r="OFK1858" s="401"/>
      <c r="OFL1858" s="401"/>
      <c r="OFM1858" s="401"/>
      <c r="OFN1858" s="401"/>
      <c r="OFO1858" s="401"/>
      <c r="OFP1858" s="401"/>
      <c r="OFQ1858" s="401"/>
      <c r="OFR1858" s="401"/>
      <c r="OFS1858" s="401"/>
      <c r="OFT1858" s="401"/>
      <c r="OFU1858" s="401"/>
      <c r="OFV1858" s="401"/>
      <c r="OFW1858" s="401"/>
      <c r="OFX1858" s="401"/>
      <c r="OFY1858" s="401"/>
      <c r="OFZ1858" s="401"/>
      <c r="OGA1858" s="401"/>
      <c r="OGB1858" s="401"/>
      <c r="OGC1858" s="401"/>
      <c r="OGD1858" s="401"/>
      <c r="OGE1858" s="401"/>
      <c r="OGF1858" s="401"/>
      <c r="OGG1858" s="401"/>
      <c r="OGH1858" s="401"/>
      <c r="OGI1858" s="401"/>
      <c r="OGJ1858" s="401"/>
      <c r="OGK1858" s="401"/>
      <c r="OGL1858" s="401"/>
      <c r="OGM1858" s="401"/>
      <c r="OGN1858" s="401"/>
      <c r="OGO1858" s="401"/>
      <c r="OGP1858" s="401"/>
      <c r="OGQ1858" s="401"/>
      <c r="OGR1858" s="401"/>
      <c r="OGS1858" s="401"/>
      <c r="OGT1858" s="401"/>
      <c r="OGU1858" s="401"/>
      <c r="OGV1858" s="401"/>
      <c r="OGW1858" s="401"/>
      <c r="OGX1858" s="401"/>
      <c r="OGY1858" s="401"/>
      <c r="OGZ1858" s="401"/>
      <c r="OHA1858" s="401"/>
      <c r="OHB1858" s="401"/>
      <c r="OHC1858" s="401"/>
      <c r="OHD1858" s="401"/>
      <c r="OHE1858" s="401"/>
      <c r="OHF1858" s="401"/>
      <c r="OHG1858" s="401"/>
      <c r="OHH1858" s="401"/>
      <c r="OHI1858" s="401"/>
      <c r="OHJ1858" s="401"/>
      <c r="OHK1858" s="401"/>
      <c r="OHL1858" s="401"/>
      <c r="OHM1858" s="401"/>
      <c r="OHN1858" s="401"/>
      <c r="OHO1858" s="401"/>
      <c r="OHP1858" s="401"/>
      <c r="OHQ1858" s="401"/>
      <c r="OHR1858" s="401"/>
      <c r="OHS1858" s="401"/>
      <c r="OHT1858" s="401"/>
      <c r="OHU1858" s="401"/>
      <c r="OHV1858" s="401"/>
      <c r="OHW1858" s="401"/>
      <c r="OHX1858" s="401"/>
      <c r="OHY1858" s="401"/>
      <c r="OHZ1858" s="401"/>
      <c r="OIA1858" s="401"/>
      <c r="OIB1858" s="401"/>
      <c r="OIC1858" s="401"/>
      <c r="OID1858" s="401"/>
      <c r="OIE1858" s="401"/>
      <c r="OIF1858" s="401"/>
      <c r="OIG1858" s="401"/>
      <c r="OIH1858" s="401"/>
      <c r="OII1858" s="401"/>
      <c r="OIJ1858" s="401"/>
      <c r="OIK1858" s="401"/>
      <c r="OIL1858" s="401"/>
      <c r="OIM1858" s="401"/>
      <c r="OIN1858" s="401"/>
      <c r="OIO1858" s="401"/>
      <c r="OIP1858" s="401"/>
      <c r="OIQ1858" s="401"/>
      <c r="OIR1858" s="401"/>
      <c r="OIS1858" s="401"/>
      <c r="OIT1858" s="401"/>
      <c r="OIU1858" s="401"/>
      <c r="OIV1858" s="401"/>
      <c r="OIW1858" s="401"/>
      <c r="OIX1858" s="401"/>
      <c r="OIY1858" s="401"/>
      <c r="OIZ1858" s="401"/>
      <c r="OJA1858" s="401"/>
      <c r="OJB1858" s="401"/>
      <c r="OJC1858" s="401"/>
      <c r="OJD1858" s="401"/>
      <c r="OJE1858" s="401"/>
      <c r="OJF1858" s="401"/>
      <c r="OJG1858" s="401"/>
      <c r="OJH1858" s="401"/>
      <c r="OJI1858" s="401"/>
      <c r="OJJ1858" s="401"/>
      <c r="OJK1858" s="401"/>
      <c r="OJL1858" s="401"/>
      <c r="OJM1858" s="401"/>
      <c r="OJN1858" s="401"/>
      <c r="OJO1858" s="401"/>
      <c r="OJP1858" s="401"/>
      <c r="OJQ1858" s="401"/>
      <c r="OJR1858" s="401"/>
      <c r="OJS1858" s="401"/>
      <c r="OJT1858" s="401"/>
      <c r="OJU1858" s="401"/>
      <c r="OJV1858" s="401"/>
      <c r="OJW1858" s="401"/>
      <c r="OJX1858" s="401"/>
      <c r="OJY1858" s="401"/>
      <c r="OJZ1858" s="401"/>
      <c r="OKA1858" s="401"/>
      <c r="OKB1858" s="401"/>
      <c r="OKC1858" s="401"/>
      <c r="OKD1858" s="401"/>
      <c r="OKE1858" s="401"/>
      <c r="OKF1858" s="401"/>
      <c r="OKG1858" s="401"/>
      <c r="OKH1858" s="401"/>
      <c r="OKI1858" s="401"/>
      <c r="OKJ1858" s="401"/>
      <c r="OKK1858" s="401"/>
      <c r="OKL1858" s="401"/>
      <c r="OKM1858" s="401"/>
      <c r="OKN1858" s="401"/>
      <c r="OKO1858" s="401"/>
      <c r="OKP1858" s="401"/>
      <c r="OKQ1858" s="401"/>
      <c r="OKR1858" s="401"/>
      <c r="OKS1858" s="401"/>
      <c r="OKT1858" s="401"/>
      <c r="OKU1858" s="401"/>
      <c r="OKV1858" s="401"/>
      <c r="OKW1858" s="401"/>
      <c r="OKX1858" s="401"/>
      <c r="OKY1858" s="401"/>
      <c r="OKZ1858" s="401"/>
      <c r="OLA1858" s="401"/>
      <c r="OLB1858" s="401"/>
      <c r="OLC1858" s="401"/>
      <c r="OLD1858" s="401"/>
      <c r="OLE1858" s="401"/>
      <c r="OLF1858" s="401"/>
      <c r="OLG1858" s="401"/>
      <c r="OLH1858" s="401"/>
      <c r="OLI1858" s="401"/>
      <c r="OLJ1858" s="401"/>
      <c r="OLK1858" s="401"/>
      <c r="OLL1858" s="401"/>
      <c r="OLM1858" s="401"/>
      <c r="OLN1858" s="401"/>
      <c r="OLO1858" s="401"/>
      <c r="OLP1858" s="401"/>
      <c r="OLQ1858" s="401"/>
      <c r="OLR1858" s="401"/>
      <c r="OLS1858" s="401"/>
      <c r="OLT1858" s="401"/>
      <c r="OLU1858" s="401"/>
      <c r="OLV1858" s="401"/>
      <c r="OLW1858" s="401"/>
      <c r="OLX1858" s="401"/>
      <c r="OLY1858" s="401"/>
      <c r="OLZ1858" s="401"/>
      <c r="OMA1858" s="401"/>
      <c r="OMB1858" s="401"/>
      <c r="OMC1858" s="401"/>
      <c r="OMD1858" s="401"/>
      <c r="OME1858" s="401"/>
      <c r="OMF1858" s="401"/>
      <c r="OMG1858" s="401"/>
      <c r="OMH1858" s="401"/>
      <c r="OMI1858" s="401"/>
      <c r="OMJ1858" s="401"/>
      <c r="OMK1858" s="401"/>
      <c r="OML1858" s="401"/>
      <c r="OMM1858" s="401"/>
      <c r="OMN1858" s="401"/>
      <c r="OMO1858" s="401"/>
      <c r="OMP1858" s="401"/>
      <c r="OMQ1858" s="401"/>
      <c r="OMR1858" s="401"/>
      <c r="OMS1858" s="401"/>
      <c r="OMT1858" s="401"/>
      <c r="OMU1858" s="401"/>
      <c r="OMV1858" s="401"/>
      <c r="OMW1858" s="401"/>
      <c r="OMX1858" s="401"/>
      <c r="OMY1858" s="401"/>
      <c r="OMZ1858" s="401"/>
      <c r="ONA1858" s="401"/>
      <c r="ONB1858" s="401"/>
      <c r="ONC1858" s="401"/>
      <c r="OND1858" s="401"/>
      <c r="ONE1858" s="401"/>
      <c r="ONF1858" s="401"/>
      <c r="ONG1858" s="401"/>
      <c r="ONH1858" s="401"/>
      <c r="ONI1858" s="401"/>
      <c r="ONJ1858" s="401"/>
      <c r="ONK1858" s="401"/>
      <c r="ONL1858" s="401"/>
      <c r="ONM1858" s="401"/>
      <c r="ONN1858" s="401"/>
      <c r="ONO1858" s="401"/>
      <c r="ONP1858" s="401"/>
      <c r="ONQ1858" s="401"/>
      <c r="ONR1858" s="401"/>
      <c r="ONS1858" s="401"/>
      <c r="ONT1858" s="401"/>
      <c r="ONU1858" s="401"/>
      <c r="ONV1858" s="401"/>
      <c r="ONW1858" s="401"/>
      <c r="ONX1858" s="401"/>
      <c r="ONY1858" s="401"/>
      <c r="ONZ1858" s="401"/>
      <c r="OOA1858" s="401"/>
      <c r="OOB1858" s="401"/>
      <c r="OOC1858" s="401"/>
      <c r="OOD1858" s="401"/>
      <c r="OOE1858" s="401"/>
      <c r="OOF1858" s="401"/>
      <c r="OOG1858" s="401"/>
      <c r="OOH1858" s="401"/>
      <c r="OOI1858" s="401"/>
      <c r="OOJ1858" s="401"/>
      <c r="OOK1858" s="401"/>
      <c r="OOL1858" s="401"/>
      <c r="OOM1858" s="401"/>
      <c r="OON1858" s="401"/>
      <c r="OOO1858" s="401"/>
      <c r="OOP1858" s="401"/>
      <c r="OOQ1858" s="401"/>
      <c r="OOR1858" s="401"/>
      <c r="OOS1858" s="401"/>
      <c r="OOT1858" s="401"/>
      <c r="OOU1858" s="401"/>
      <c r="OOV1858" s="401"/>
      <c r="OOW1858" s="401"/>
      <c r="OOX1858" s="401"/>
      <c r="OOY1858" s="401"/>
      <c r="OOZ1858" s="401"/>
      <c r="OPA1858" s="401"/>
      <c r="OPB1858" s="401"/>
      <c r="OPC1858" s="401"/>
      <c r="OPD1858" s="401"/>
      <c r="OPE1858" s="401"/>
      <c r="OPF1858" s="401"/>
      <c r="OPG1858" s="401"/>
      <c r="OPH1858" s="401"/>
      <c r="OPI1858" s="401"/>
      <c r="OPJ1858" s="401"/>
      <c r="OPK1858" s="401"/>
      <c r="OPL1858" s="401"/>
      <c r="OPM1858" s="401"/>
      <c r="OPN1858" s="401"/>
      <c r="OPO1858" s="401"/>
      <c r="OPP1858" s="401"/>
      <c r="OPQ1858" s="401"/>
      <c r="OPR1858" s="401"/>
      <c r="OPS1858" s="401"/>
      <c r="OPT1858" s="401"/>
      <c r="OPU1858" s="401"/>
      <c r="OPV1858" s="401"/>
      <c r="OPW1858" s="401"/>
      <c r="OPX1858" s="401"/>
      <c r="OPY1858" s="401"/>
      <c r="OPZ1858" s="401"/>
      <c r="OQA1858" s="401"/>
      <c r="OQB1858" s="401"/>
      <c r="OQC1858" s="401"/>
      <c r="OQD1858" s="401"/>
      <c r="OQE1858" s="401"/>
      <c r="OQF1858" s="401"/>
      <c r="OQG1858" s="401"/>
      <c r="OQH1858" s="401"/>
      <c r="OQI1858" s="401"/>
      <c r="OQJ1858" s="401"/>
      <c r="OQK1858" s="401"/>
      <c r="OQL1858" s="401"/>
      <c r="OQM1858" s="401"/>
      <c r="OQN1858" s="401"/>
      <c r="OQO1858" s="401"/>
      <c r="OQP1858" s="401"/>
      <c r="OQQ1858" s="401"/>
      <c r="OQR1858" s="401"/>
      <c r="OQS1858" s="401"/>
      <c r="OQT1858" s="401"/>
      <c r="OQU1858" s="401"/>
      <c r="OQV1858" s="401"/>
      <c r="OQW1858" s="401"/>
      <c r="OQX1858" s="401"/>
      <c r="OQY1858" s="401"/>
      <c r="OQZ1858" s="401"/>
      <c r="ORA1858" s="401"/>
      <c r="ORB1858" s="401"/>
      <c r="ORC1858" s="401"/>
      <c r="ORD1858" s="401"/>
      <c r="ORE1858" s="401"/>
      <c r="ORF1858" s="401"/>
      <c r="ORG1858" s="401"/>
      <c r="ORH1858" s="401"/>
      <c r="ORI1858" s="401"/>
      <c r="ORJ1858" s="401"/>
      <c r="ORK1858" s="401"/>
      <c r="ORL1858" s="401"/>
      <c r="ORM1858" s="401"/>
      <c r="ORN1858" s="401"/>
      <c r="ORO1858" s="401"/>
      <c r="ORP1858" s="401"/>
      <c r="ORQ1858" s="401"/>
      <c r="ORR1858" s="401"/>
      <c r="ORS1858" s="401"/>
      <c r="ORT1858" s="401"/>
      <c r="ORU1858" s="401"/>
      <c r="ORV1858" s="401"/>
      <c r="ORW1858" s="401"/>
      <c r="ORX1858" s="401"/>
      <c r="ORY1858" s="401"/>
      <c r="ORZ1858" s="401"/>
      <c r="OSA1858" s="401"/>
      <c r="OSB1858" s="401"/>
      <c r="OSC1858" s="401"/>
      <c r="OSD1858" s="401"/>
      <c r="OSE1858" s="401"/>
      <c r="OSF1858" s="401"/>
      <c r="OSG1858" s="401"/>
      <c r="OSH1858" s="401"/>
      <c r="OSI1858" s="401"/>
      <c r="OSJ1858" s="401"/>
      <c r="OSK1858" s="401"/>
      <c r="OSL1858" s="401"/>
      <c r="OSM1858" s="401"/>
      <c r="OSN1858" s="401"/>
      <c r="OSO1858" s="401"/>
      <c r="OSP1858" s="401"/>
      <c r="OSQ1858" s="401"/>
      <c r="OSR1858" s="401"/>
      <c r="OSS1858" s="401"/>
      <c r="OST1858" s="401"/>
      <c r="OSU1858" s="401"/>
      <c r="OSV1858" s="401"/>
      <c r="OSW1858" s="401"/>
      <c r="OSX1858" s="401"/>
      <c r="OSY1858" s="401"/>
      <c r="OSZ1858" s="401"/>
      <c r="OTA1858" s="401"/>
      <c r="OTB1858" s="401"/>
      <c r="OTC1858" s="401"/>
      <c r="OTD1858" s="401"/>
      <c r="OTE1858" s="401"/>
      <c r="OTF1858" s="401"/>
      <c r="OTG1858" s="401"/>
      <c r="OTH1858" s="401"/>
      <c r="OTI1858" s="401"/>
      <c r="OTJ1858" s="401"/>
      <c r="OTK1858" s="401"/>
      <c r="OTL1858" s="401"/>
      <c r="OTM1858" s="401"/>
      <c r="OTN1858" s="401"/>
      <c r="OTO1858" s="401"/>
      <c r="OTP1858" s="401"/>
      <c r="OTQ1858" s="401"/>
      <c r="OTR1858" s="401"/>
      <c r="OTS1858" s="401"/>
      <c r="OTT1858" s="401"/>
      <c r="OTU1858" s="401"/>
      <c r="OTV1858" s="401"/>
      <c r="OTW1858" s="401"/>
      <c r="OTX1858" s="401"/>
      <c r="OTY1858" s="401"/>
      <c r="OTZ1858" s="401"/>
      <c r="OUA1858" s="401"/>
      <c r="OUB1858" s="401"/>
      <c r="OUC1858" s="401"/>
      <c r="OUD1858" s="401"/>
      <c r="OUE1858" s="401"/>
      <c r="OUF1858" s="401"/>
      <c r="OUG1858" s="401"/>
      <c r="OUH1858" s="401"/>
      <c r="OUI1858" s="401"/>
      <c r="OUJ1858" s="401"/>
      <c r="OUK1858" s="401"/>
      <c r="OUL1858" s="401"/>
      <c r="OUM1858" s="401"/>
      <c r="OUN1858" s="401"/>
      <c r="OUO1858" s="401"/>
      <c r="OUP1858" s="401"/>
      <c r="OUQ1858" s="401"/>
      <c r="OUR1858" s="401"/>
      <c r="OUS1858" s="401"/>
      <c r="OUT1858" s="401"/>
      <c r="OUU1858" s="401"/>
      <c r="OUV1858" s="401"/>
      <c r="OUW1858" s="401"/>
      <c r="OUX1858" s="401"/>
      <c r="OUY1858" s="401"/>
      <c r="OUZ1858" s="401"/>
      <c r="OVA1858" s="401"/>
      <c r="OVB1858" s="401"/>
      <c r="OVC1858" s="401"/>
      <c r="OVD1858" s="401"/>
      <c r="OVE1858" s="401"/>
      <c r="OVF1858" s="401"/>
      <c r="OVG1858" s="401"/>
      <c r="OVH1858" s="401"/>
      <c r="OVI1858" s="401"/>
      <c r="OVJ1858" s="401"/>
      <c r="OVK1858" s="401"/>
      <c r="OVL1858" s="401"/>
      <c r="OVM1858" s="401"/>
      <c r="OVN1858" s="401"/>
      <c r="OVO1858" s="401"/>
      <c r="OVP1858" s="401"/>
      <c r="OVQ1858" s="401"/>
      <c r="OVR1858" s="401"/>
      <c r="OVS1858" s="401"/>
      <c r="OVT1858" s="401"/>
      <c r="OVU1858" s="401"/>
      <c r="OVV1858" s="401"/>
      <c r="OVW1858" s="401"/>
      <c r="OVX1858" s="401"/>
      <c r="OVY1858" s="401"/>
      <c r="OVZ1858" s="401"/>
      <c r="OWA1858" s="401"/>
      <c r="OWB1858" s="401"/>
      <c r="OWC1858" s="401"/>
      <c r="OWD1858" s="401"/>
      <c r="OWE1858" s="401"/>
      <c r="OWF1858" s="401"/>
      <c r="OWG1858" s="401"/>
      <c r="OWH1858" s="401"/>
      <c r="OWI1858" s="401"/>
      <c r="OWJ1858" s="401"/>
      <c r="OWK1858" s="401"/>
      <c r="OWL1858" s="401"/>
      <c r="OWM1858" s="401"/>
      <c r="OWN1858" s="401"/>
      <c r="OWO1858" s="401"/>
      <c r="OWP1858" s="401"/>
      <c r="OWQ1858" s="401"/>
      <c r="OWR1858" s="401"/>
      <c r="OWS1858" s="401"/>
      <c r="OWT1858" s="401"/>
      <c r="OWU1858" s="401"/>
      <c r="OWV1858" s="401"/>
      <c r="OWW1858" s="401"/>
      <c r="OWX1858" s="401"/>
      <c r="OWY1858" s="401"/>
      <c r="OWZ1858" s="401"/>
      <c r="OXA1858" s="401"/>
      <c r="OXB1858" s="401"/>
      <c r="OXC1858" s="401"/>
      <c r="OXD1858" s="401"/>
      <c r="OXE1858" s="401"/>
      <c r="OXF1858" s="401"/>
      <c r="OXG1858" s="401"/>
      <c r="OXH1858" s="401"/>
      <c r="OXI1858" s="401"/>
      <c r="OXJ1858" s="401"/>
      <c r="OXK1858" s="401"/>
      <c r="OXL1858" s="401"/>
      <c r="OXM1858" s="401"/>
      <c r="OXN1858" s="401"/>
      <c r="OXO1858" s="401"/>
      <c r="OXP1858" s="401"/>
      <c r="OXQ1858" s="401"/>
      <c r="OXR1858" s="401"/>
      <c r="OXS1858" s="401"/>
      <c r="OXT1858" s="401"/>
      <c r="OXU1858" s="401"/>
      <c r="OXV1858" s="401"/>
      <c r="OXW1858" s="401"/>
      <c r="OXX1858" s="401"/>
      <c r="OXY1858" s="401"/>
      <c r="OXZ1858" s="401"/>
      <c r="OYA1858" s="401"/>
      <c r="OYB1858" s="401"/>
      <c r="OYC1858" s="401"/>
      <c r="OYD1858" s="401"/>
      <c r="OYE1858" s="401"/>
      <c r="OYF1858" s="401"/>
      <c r="OYG1858" s="401"/>
      <c r="OYH1858" s="401"/>
      <c r="OYI1858" s="401"/>
      <c r="OYJ1858" s="401"/>
      <c r="OYK1858" s="401"/>
      <c r="OYL1858" s="401"/>
      <c r="OYM1858" s="401"/>
      <c r="OYN1858" s="401"/>
      <c r="OYO1858" s="401"/>
      <c r="OYP1858" s="401"/>
      <c r="OYQ1858" s="401"/>
      <c r="OYR1858" s="401"/>
      <c r="OYS1858" s="401"/>
      <c r="OYT1858" s="401"/>
      <c r="OYU1858" s="401"/>
      <c r="OYV1858" s="401"/>
      <c r="OYW1858" s="401"/>
      <c r="OYX1858" s="401"/>
      <c r="OYY1858" s="401"/>
      <c r="OYZ1858" s="401"/>
      <c r="OZA1858" s="401"/>
      <c r="OZB1858" s="401"/>
      <c r="OZC1858" s="401"/>
      <c r="OZD1858" s="401"/>
      <c r="OZE1858" s="401"/>
      <c r="OZF1858" s="401"/>
      <c r="OZG1858" s="401"/>
      <c r="OZH1858" s="401"/>
      <c r="OZI1858" s="401"/>
      <c r="OZJ1858" s="401"/>
      <c r="OZK1858" s="401"/>
      <c r="OZL1858" s="401"/>
      <c r="OZM1858" s="401"/>
      <c r="OZN1858" s="401"/>
      <c r="OZO1858" s="401"/>
      <c r="OZP1858" s="401"/>
      <c r="OZQ1858" s="401"/>
      <c r="OZR1858" s="401"/>
      <c r="OZS1858" s="401"/>
      <c r="OZT1858" s="401"/>
      <c r="OZU1858" s="401"/>
      <c r="OZV1858" s="401"/>
      <c r="OZW1858" s="401"/>
      <c r="OZX1858" s="401"/>
      <c r="OZY1858" s="401"/>
      <c r="OZZ1858" s="401"/>
      <c r="PAA1858" s="401"/>
      <c r="PAB1858" s="401"/>
      <c r="PAC1858" s="401"/>
      <c r="PAD1858" s="401"/>
      <c r="PAE1858" s="401"/>
      <c r="PAF1858" s="401"/>
      <c r="PAG1858" s="401"/>
      <c r="PAH1858" s="401"/>
      <c r="PAI1858" s="401"/>
      <c r="PAJ1858" s="401"/>
      <c r="PAK1858" s="401"/>
      <c r="PAL1858" s="401"/>
      <c r="PAM1858" s="401"/>
      <c r="PAN1858" s="401"/>
      <c r="PAO1858" s="401"/>
      <c r="PAP1858" s="401"/>
      <c r="PAQ1858" s="401"/>
      <c r="PAR1858" s="401"/>
      <c r="PAS1858" s="401"/>
      <c r="PAT1858" s="401"/>
      <c r="PAU1858" s="401"/>
      <c r="PAV1858" s="401"/>
      <c r="PAW1858" s="401"/>
      <c r="PAX1858" s="401"/>
      <c r="PAY1858" s="401"/>
      <c r="PAZ1858" s="401"/>
      <c r="PBA1858" s="401"/>
      <c r="PBB1858" s="401"/>
      <c r="PBC1858" s="401"/>
      <c r="PBD1858" s="401"/>
      <c r="PBE1858" s="401"/>
      <c r="PBF1858" s="401"/>
      <c r="PBG1858" s="401"/>
      <c r="PBH1858" s="401"/>
      <c r="PBI1858" s="401"/>
      <c r="PBJ1858" s="401"/>
      <c r="PBK1858" s="401"/>
      <c r="PBL1858" s="401"/>
      <c r="PBM1858" s="401"/>
      <c r="PBN1858" s="401"/>
      <c r="PBO1858" s="401"/>
      <c r="PBP1858" s="401"/>
      <c r="PBQ1858" s="401"/>
      <c r="PBR1858" s="401"/>
      <c r="PBS1858" s="401"/>
      <c r="PBT1858" s="401"/>
      <c r="PBU1858" s="401"/>
      <c r="PBV1858" s="401"/>
      <c r="PBW1858" s="401"/>
      <c r="PBX1858" s="401"/>
      <c r="PBY1858" s="401"/>
      <c r="PBZ1858" s="401"/>
      <c r="PCA1858" s="401"/>
      <c r="PCB1858" s="401"/>
      <c r="PCC1858" s="401"/>
      <c r="PCD1858" s="401"/>
      <c r="PCE1858" s="401"/>
      <c r="PCF1858" s="401"/>
      <c r="PCG1858" s="401"/>
      <c r="PCH1858" s="401"/>
      <c r="PCI1858" s="401"/>
      <c r="PCJ1858" s="401"/>
      <c r="PCK1858" s="401"/>
      <c r="PCL1858" s="401"/>
      <c r="PCM1858" s="401"/>
      <c r="PCN1858" s="401"/>
      <c r="PCO1858" s="401"/>
      <c r="PCP1858" s="401"/>
      <c r="PCQ1858" s="401"/>
      <c r="PCR1858" s="401"/>
      <c r="PCS1858" s="401"/>
      <c r="PCT1858" s="401"/>
      <c r="PCU1858" s="401"/>
      <c r="PCV1858" s="401"/>
      <c r="PCW1858" s="401"/>
      <c r="PCX1858" s="401"/>
      <c r="PCY1858" s="401"/>
      <c r="PCZ1858" s="401"/>
      <c r="PDA1858" s="401"/>
      <c r="PDB1858" s="401"/>
      <c r="PDC1858" s="401"/>
      <c r="PDD1858" s="401"/>
      <c r="PDE1858" s="401"/>
      <c r="PDF1858" s="401"/>
      <c r="PDG1858" s="401"/>
      <c r="PDH1858" s="401"/>
      <c r="PDI1858" s="401"/>
      <c r="PDJ1858" s="401"/>
      <c r="PDK1858" s="401"/>
      <c r="PDL1858" s="401"/>
      <c r="PDM1858" s="401"/>
      <c r="PDN1858" s="401"/>
      <c r="PDO1858" s="401"/>
      <c r="PDP1858" s="401"/>
      <c r="PDQ1858" s="401"/>
      <c r="PDR1858" s="401"/>
      <c r="PDS1858" s="401"/>
      <c r="PDT1858" s="401"/>
      <c r="PDU1858" s="401"/>
      <c r="PDV1858" s="401"/>
      <c r="PDW1858" s="401"/>
      <c r="PDX1858" s="401"/>
      <c r="PDY1858" s="401"/>
      <c r="PDZ1858" s="401"/>
      <c r="PEA1858" s="401"/>
      <c r="PEB1858" s="401"/>
      <c r="PEC1858" s="401"/>
      <c r="PED1858" s="401"/>
      <c r="PEE1858" s="401"/>
      <c r="PEF1858" s="401"/>
      <c r="PEG1858" s="401"/>
      <c r="PEH1858" s="401"/>
      <c r="PEI1858" s="401"/>
      <c r="PEJ1858" s="401"/>
      <c r="PEK1858" s="401"/>
      <c r="PEL1858" s="401"/>
      <c r="PEM1858" s="401"/>
      <c r="PEN1858" s="401"/>
      <c r="PEO1858" s="401"/>
      <c r="PEP1858" s="401"/>
      <c r="PEQ1858" s="401"/>
      <c r="PER1858" s="401"/>
      <c r="PES1858" s="401"/>
      <c r="PET1858" s="401"/>
      <c r="PEU1858" s="401"/>
      <c r="PEV1858" s="401"/>
      <c r="PEW1858" s="401"/>
      <c r="PEX1858" s="401"/>
      <c r="PEY1858" s="401"/>
      <c r="PEZ1858" s="401"/>
      <c r="PFA1858" s="401"/>
      <c r="PFB1858" s="401"/>
      <c r="PFC1858" s="401"/>
      <c r="PFD1858" s="401"/>
      <c r="PFE1858" s="401"/>
      <c r="PFF1858" s="401"/>
      <c r="PFG1858" s="401"/>
      <c r="PFH1858" s="401"/>
      <c r="PFI1858" s="401"/>
      <c r="PFJ1858" s="401"/>
      <c r="PFK1858" s="401"/>
      <c r="PFL1858" s="401"/>
      <c r="PFM1858" s="401"/>
      <c r="PFN1858" s="401"/>
      <c r="PFO1858" s="401"/>
      <c r="PFP1858" s="401"/>
      <c r="PFQ1858" s="401"/>
      <c r="PFR1858" s="401"/>
      <c r="PFS1858" s="401"/>
      <c r="PFT1858" s="401"/>
      <c r="PFU1858" s="401"/>
      <c r="PFV1858" s="401"/>
      <c r="PFW1858" s="401"/>
      <c r="PFX1858" s="401"/>
      <c r="PFY1858" s="401"/>
      <c r="PFZ1858" s="401"/>
      <c r="PGA1858" s="401"/>
      <c r="PGB1858" s="401"/>
      <c r="PGC1858" s="401"/>
      <c r="PGD1858" s="401"/>
      <c r="PGE1858" s="401"/>
      <c r="PGF1858" s="401"/>
      <c r="PGG1858" s="401"/>
      <c r="PGH1858" s="401"/>
      <c r="PGI1858" s="401"/>
      <c r="PGJ1858" s="401"/>
      <c r="PGK1858" s="401"/>
      <c r="PGL1858" s="401"/>
      <c r="PGM1858" s="401"/>
      <c r="PGN1858" s="401"/>
      <c r="PGO1858" s="401"/>
      <c r="PGP1858" s="401"/>
      <c r="PGQ1858" s="401"/>
      <c r="PGR1858" s="401"/>
      <c r="PGS1858" s="401"/>
      <c r="PGT1858" s="401"/>
      <c r="PGU1858" s="401"/>
      <c r="PGV1858" s="401"/>
      <c r="PGW1858" s="401"/>
      <c r="PGX1858" s="401"/>
      <c r="PGY1858" s="401"/>
      <c r="PGZ1858" s="401"/>
      <c r="PHA1858" s="401"/>
      <c r="PHB1858" s="401"/>
      <c r="PHC1858" s="401"/>
      <c r="PHD1858" s="401"/>
      <c r="PHE1858" s="401"/>
      <c r="PHF1858" s="401"/>
      <c r="PHG1858" s="401"/>
      <c r="PHH1858" s="401"/>
      <c r="PHI1858" s="401"/>
      <c r="PHJ1858" s="401"/>
      <c r="PHK1858" s="401"/>
      <c r="PHL1858" s="401"/>
      <c r="PHM1858" s="401"/>
      <c r="PHN1858" s="401"/>
      <c r="PHO1858" s="401"/>
      <c r="PHP1858" s="401"/>
      <c r="PHQ1858" s="401"/>
      <c r="PHR1858" s="401"/>
      <c r="PHS1858" s="401"/>
      <c r="PHT1858" s="401"/>
      <c r="PHU1858" s="401"/>
      <c r="PHV1858" s="401"/>
      <c r="PHW1858" s="401"/>
      <c r="PHX1858" s="401"/>
      <c r="PHY1858" s="401"/>
      <c r="PHZ1858" s="401"/>
      <c r="PIA1858" s="401"/>
      <c r="PIB1858" s="401"/>
      <c r="PIC1858" s="401"/>
      <c r="PID1858" s="401"/>
      <c r="PIE1858" s="401"/>
      <c r="PIF1858" s="401"/>
      <c r="PIG1858" s="401"/>
      <c r="PIH1858" s="401"/>
      <c r="PII1858" s="401"/>
      <c r="PIJ1858" s="401"/>
      <c r="PIK1858" s="401"/>
      <c r="PIL1858" s="401"/>
      <c r="PIM1858" s="401"/>
      <c r="PIN1858" s="401"/>
      <c r="PIO1858" s="401"/>
      <c r="PIP1858" s="401"/>
      <c r="PIQ1858" s="401"/>
      <c r="PIR1858" s="401"/>
      <c r="PIS1858" s="401"/>
      <c r="PIT1858" s="401"/>
      <c r="PIU1858" s="401"/>
      <c r="PIV1858" s="401"/>
      <c r="PIW1858" s="401"/>
      <c r="PIX1858" s="401"/>
      <c r="PIY1858" s="401"/>
      <c r="PIZ1858" s="401"/>
      <c r="PJA1858" s="401"/>
      <c r="PJB1858" s="401"/>
      <c r="PJC1858" s="401"/>
      <c r="PJD1858" s="401"/>
      <c r="PJE1858" s="401"/>
      <c r="PJF1858" s="401"/>
      <c r="PJG1858" s="401"/>
      <c r="PJH1858" s="401"/>
      <c r="PJI1858" s="401"/>
      <c r="PJJ1858" s="401"/>
      <c r="PJK1858" s="401"/>
      <c r="PJL1858" s="401"/>
      <c r="PJM1858" s="401"/>
      <c r="PJN1858" s="401"/>
      <c r="PJO1858" s="401"/>
      <c r="PJP1858" s="401"/>
      <c r="PJQ1858" s="401"/>
      <c r="PJR1858" s="401"/>
      <c r="PJS1858" s="401"/>
      <c r="PJT1858" s="401"/>
      <c r="PJU1858" s="401"/>
      <c r="PJV1858" s="401"/>
      <c r="PJW1858" s="401"/>
      <c r="PJX1858" s="401"/>
      <c r="PJY1858" s="401"/>
      <c r="PJZ1858" s="401"/>
      <c r="PKA1858" s="401"/>
      <c r="PKB1858" s="401"/>
      <c r="PKC1858" s="401"/>
      <c r="PKD1858" s="401"/>
      <c r="PKE1858" s="401"/>
      <c r="PKF1858" s="401"/>
      <c r="PKG1858" s="401"/>
      <c r="PKH1858" s="401"/>
      <c r="PKI1858" s="401"/>
      <c r="PKJ1858" s="401"/>
      <c r="PKK1858" s="401"/>
      <c r="PKL1858" s="401"/>
      <c r="PKM1858" s="401"/>
      <c r="PKN1858" s="401"/>
      <c r="PKO1858" s="401"/>
      <c r="PKP1858" s="401"/>
      <c r="PKQ1858" s="401"/>
      <c r="PKR1858" s="401"/>
      <c r="PKS1858" s="401"/>
      <c r="PKT1858" s="401"/>
      <c r="PKU1858" s="401"/>
      <c r="PKV1858" s="401"/>
      <c r="PKW1858" s="401"/>
      <c r="PKX1858" s="401"/>
      <c r="PKY1858" s="401"/>
      <c r="PKZ1858" s="401"/>
      <c r="PLA1858" s="401"/>
      <c r="PLB1858" s="401"/>
      <c r="PLC1858" s="401"/>
      <c r="PLD1858" s="401"/>
      <c r="PLE1858" s="401"/>
      <c r="PLF1858" s="401"/>
      <c r="PLG1858" s="401"/>
      <c r="PLH1858" s="401"/>
      <c r="PLI1858" s="401"/>
      <c r="PLJ1858" s="401"/>
      <c r="PLK1858" s="401"/>
      <c r="PLL1858" s="401"/>
      <c r="PLM1858" s="401"/>
      <c r="PLN1858" s="401"/>
      <c r="PLO1858" s="401"/>
      <c r="PLP1858" s="401"/>
      <c r="PLQ1858" s="401"/>
      <c r="PLR1858" s="401"/>
      <c r="PLS1858" s="401"/>
      <c r="PLT1858" s="401"/>
      <c r="PLU1858" s="401"/>
      <c r="PLV1858" s="401"/>
      <c r="PLW1858" s="401"/>
      <c r="PLX1858" s="401"/>
      <c r="PLY1858" s="401"/>
      <c r="PLZ1858" s="401"/>
      <c r="PMA1858" s="401"/>
      <c r="PMB1858" s="401"/>
      <c r="PMC1858" s="401"/>
      <c r="PMD1858" s="401"/>
      <c r="PME1858" s="401"/>
      <c r="PMF1858" s="401"/>
      <c r="PMG1858" s="401"/>
      <c r="PMH1858" s="401"/>
      <c r="PMI1858" s="401"/>
      <c r="PMJ1858" s="401"/>
      <c r="PMK1858" s="401"/>
      <c r="PML1858" s="401"/>
      <c r="PMM1858" s="401"/>
      <c r="PMN1858" s="401"/>
      <c r="PMO1858" s="401"/>
      <c r="PMP1858" s="401"/>
      <c r="PMQ1858" s="401"/>
      <c r="PMR1858" s="401"/>
      <c r="PMS1858" s="401"/>
      <c r="PMT1858" s="401"/>
      <c r="PMU1858" s="401"/>
      <c r="PMV1858" s="401"/>
      <c r="PMW1858" s="401"/>
      <c r="PMX1858" s="401"/>
      <c r="PMY1858" s="401"/>
      <c r="PMZ1858" s="401"/>
      <c r="PNA1858" s="401"/>
      <c r="PNB1858" s="401"/>
      <c r="PNC1858" s="401"/>
      <c r="PND1858" s="401"/>
      <c r="PNE1858" s="401"/>
      <c r="PNF1858" s="401"/>
      <c r="PNG1858" s="401"/>
      <c r="PNH1858" s="401"/>
      <c r="PNI1858" s="401"/>
      <c r="PNJ1858" s="401"/>
      <c r="PNK1858" s="401"/>
      <c r="PNL1858" s="401"/>
      <c r="PNM1858" s="401"/>
      <c r="PNN1858" s="401"/>
      <c r="PNO1858" s="401"/>
      <c r="PNP1858" s="401"/>
      <c r="PNQ1858" s="401"/>
      <c r="PNR1858" s="401"/>
      <c r="PNS1858" s="401"/>
      <c r="PNT1858" s="401"/>
      <c r="PNU1858" s="401"/>
      <c r="PNV1858" s="401"/>
      <c r="PNW1858" s="401"/>
      <c r="PNX1858" s="401"/>
      <c r="PNY1858" s="401"/>
      <c r="PNZ1858" s="401"/>
      <c r="POA1858" s="401"/>
      <c r="POB1858" s="401"/>
      <c r="POC1858" s="401"/>
      <c r="POD1858" s="401"/>
      <c r="POE1858" s="401"/>
      <c r="POF1858" s="401"/>
      <c r="POG1858" s="401"/>
      <c r="POH1858" s="401"/>
      <c r="POI1858" s="401"/>
      <c r="POJ1858" s="401"/>
      <c r="POK1858" s="401"/>
      <c r="POL1858" s="401"/>
      <c r="POM1858" s="401"/>
      <c r="PON1858" s="401"/>
      <c r="POO1858" s="401"/>
      <c r="POP1858" s="401"/>
      <c r="POQ1858" s="401"/>
      <c r="POR1858" s="401"/>
      <c r="POS1858" s="401"/>
      <c r="POT1858" s="401"/>
      <c r="POU1858" s="401"/>
      <c r="POV1858" s="401"/>
      <c r="POW1858" s="401"/>
      <c r="POX1858" s="401"/>
      <c r="POY1858" s="401"/>
      <c r="POZ1858" s="401"/>
      <c r="PPA1858" s="401"/>
      <c r="PPB1858" s="401"/>
      <c r="PPC1858" s="401"/>
      <c r="PPD1858" s="401"/>
      <c r="PPE1858" s="401"/>
      <c r="PPF1858" s="401"/>
      <c r="PPG1858" s="401"/>
      <c r="PPH1858" s="401"/>
      <c r="PPI1858" s="401"/>
      <c r="PPJ1858" s="401"/>
      <c r="PPK1858" s="401"/>
      <c r="PPL1858" s="401"/>
      <c r="PPM1858" s="401"/>
      <c r="PPN1858" s="401"/>
      <c r="PPO1858" s="401"/>
      <c r="PPP1858" s="401"/>
      <c r="PPQ1858" s="401"/>
      <c r="PPR1858" s="401"/>
      <c r="PPS1858" s="401"/>
      <c r="PPT1858" s="401"/>
      <c r="PPU1858" s="401"/>
      <c r="PPV1858" s="401"/>
      <c r="PPW1858" s="401"/>
      <c r="PPX1858" s="401"/>
      <c r="PPY1858" s="401"/>
      <c r="PPZ1858" s="401"/>
      <c r="PQA1858" s="401"/>
      <c r="PQB1858" s="401"/>
      <c r="PQC1858" s="401"/>
      <c r="PQD1858" s="401"/>
      <c r="PQE1858" s="401"/>
      <c r="PQF1858" s="401"/>
      <c r="PQG1858" s="401"/>
      <c r="PQH1858" s="401"/>
      <c r="PQI1858" s="401"/>
      <c r="PQJ1858" s="401"/>
      <c r="PQK1858" s="401"/>
      <c r="PQL1858" s="401"/>
      <c r="PQM1858" s="401"/>
      <c r="PQN1858" s="401"/>
      <c r="PQO1858" s="401"/>
      <c r="PQP1858" s="401"/>
      <c r="PQQ1858" s="401"/>
      <c r="PQR1858" s="401"/>
      <c r="PQS1858" s="401"/>
      <c r="PQT1858" s="401"/>
      <c r="PQU1858" s="401"/>
      <c r="PQV1858" s="401"/>
      <c r="PQW1858" s="401"/>
      <c r="PQX1858" s="401"/>
      <c r="PQY1858" s="401"/>
      <c r="PQZ1858" s="401"/>
      <c r="PRA1858" s="401"/>
      <c r="PRB1858" s="401"/>
      <c r="PRC1858" s="401"/>
      <c r="PRD1858" s="401"/>
      <c r="PRE1858" s="401"/>
      <c r="PRF1858" s="401"/>
      <c r="PRG1858" s="401"/>
      <c r="PRH1858" s="401"/>
      <c r="PRI1858" s="401"/>
      <c r="PRJ1858" s="401"/>
      <c r="PRK1858" s="401"/>
      <c r="PRL1858" s="401"/>
      <c r="PRM1858" s="401"/>
      <c r="PRN1858" s="401"/>
      <c r="PRO1858" s="401"/>
      <c r="PRP1858" s="401"/>
      <c r="PRQ1858" s="401"/>
      <c r="PRR1858" s="401"/>
      <c r="PRS1858" s="401"/>
      <c r="PRT1858" s="401"/>
      <c r="PRU1858" s="401"/>
      <c r="PRV1858" s="401"/>
      <c r="PRW1858" s="401"/>
      <c r="PRX1858" s="401"/>
      <c r="PRY1858" s="401"/>
      <c r="PRZ1858" s="401"/>
      <c r="PSA1858" s="401"/>
      <c r="PSB1858" s="401"/>
      <c r="PSC1858" s="401"/>
      <c r="PSD1858" s="401"/>
      <c r="PSE1858" s="401"/>
      <c r="PSF1858" s="401"/>
      <c r="PSG1858" s="401"/>
      <c r="PSH1858" s="401"/>
      <c r="PSI1858" s="401"/>
      <c r="PSJ1858" s="401"/>
      <c r="PSK1858" s="401"/>
      <c r="PSL1858" s="401"/>
      <c r="PSM1858" s="401"/>
      <c r="PSN1858" s="401"/>
      <c r="PSO1858" s="401"/>
      <c r="PSP1858" s="401"/>
      <c r="PSQ1858" s="401"/>
      <c r="PSR1858" s="401"/>
      <c r="PSS1858" s="401"/>
      <c r="PST1858" s="401"/>
      <c r="PSU1858" s="401"/>
      <c r="PSV1858" s="401"/>
      <c r="PSW1858" s="401"/>
      <c r="PSX1858" s="401"/>
      <c r="PSY1858" s="401"/>
      <c r="PSZ1858" s="401"/>
      <c r="PTA1858" s="401"/>
      <c r="PTB1858" s="401"/>
      <c r="PTC1858" s="401"/>
      <c r="PTD1858" s="401"/>
      <c r="PTE1858" s="401"/>
      <c r="PTF1858" s="401"/>
      <c r="PTG1858" s="401"/>
      <c r="PTH1858" s="401"/>
      <c r="PTI1858" s="401"/>
      <c r="PTJ1858" s="401"/>
      <c r="PTK1858" s="401"/>
      <c r="PTL1858" s="401"/>
      <c r="PTM1858" s="401"/>
      <c r="PTN1858" s="401"/>
      <c r="PTO1858" s="401"/>
      <c r="PTP1858" s="401"/>
      <c r="PTQ1858" s="401"/>
      <c r="PTR1858" s="401"/>
      <c r="PTS1858" s="401"/>
      <c r="PTT1858" s="401"/>
      <c r="PTU1858" s="401"/>
      <c r="PTV1858" s="401"/>
      <c r="PTW1858" s="401"/>
      <c r="PTX1858" s="401"/>
      <c r="PTY1858" s="401"/>
      <c r="PTZ1858" s="401"/>
      <c r="PUA1858" s="401"/>
      <c r="PUB1858" s="401"/>
      <c r="PUC1858" s="401"/>
      <c r="PUD1858" s="401"/>
      <c r="PUE1858" s="401"/>
      <c r="PUF1858" s="401"/>
      <c r="PUG1858" s="401"/>
      <c r="PUH1858" s="401"/>
      <c r="PUI1858" s="401"/>
      <c r="PUJ1858" s="401"/>
      <c r="PUK1858" s="401"/>
      <c r="PUL1858" s="401"/>
      <c r="PUM1858" s="401"/>
      <c r="PUN1858" s="401"/>
      <c r="PUO1858" s="401"/>
      <c r="PUP1858" s="401"/>
      <c r="PUQ1858" s="401"/>
      <c r="PUR1858" s="401"/>
      <c r="PUS1858" s="401"/>
      <c r="PUT1858" s="401"/>
      <c r="PUU1858" s="401"/>
      <c r="PUV1858" s="401"/>
      <c r="PUW1858" s="401"/>
      <c r="PUX1858" s="401"/>
      <c r="PUY1858" s="401"/>
      <c r="PUZ1858" s="401"/>
      <c r="PVA1858" s="401"/>
      <c r="PVB1858" s="401"/>
      <c r="PVC1858" s="401"/>
      <c r="PVD1858" s="401"/>
      <c r="PVE1858" s="401"/>
      <c r="PVF1858" s="401"/>
      <c r="PVG1858" s="401"/>
      <c r="PVH1858" s="401"/>
      <c r="PVI1858" s="401"/>
      <c r="PVJ1858" s="401"/>
      <c r="PVK1858" s="401"/>
      <c r="PVL1858" s="401"/>
      <c r="PVM1858" s="401"/>
      <c r="PVN1858" s="401"/>
      <c r="PVO1858" s="401"/>
      <c r="PVP1858" s="401"/>
      <c r="PVQ1858" s="401"/>
      <c r="PVR1858" s="401"/>
      <c r="PVS1858" s="401"/>
      <c r="PVT1858" s="401"/>
      <c r="PVU1858" s="401"/>
      <c r="PVV1858" s="401"/>
      <c r="PVW1858" s="401"/>
      <c r="PVX1858" s="401"/>
      <c r="PVY1858" s="401"/>
      <c r="PVZ1858" s="401"/>
      <c r="PWA1858" s="401"/>
      <c r="PWB1858" s="401"/>
      <c r="PWC1858" s="401"/>
      <c r="PWD1858" s="401"/>
      <c r="PWE1858" s="401"/>
      <c r="PWF1858" s="401"/>
      <c r="PWG1858" s="401"/>
      <c r="PWH1858" s="401"/>
      <c r="PWI1858" s="401"/>
      <c r="PWJ1858" s="401"/>
      <c r="PWK1858" s="401"/>
      <c r="PWL1858" s="401"/>
      <c r="PWM1858" s="401"/>
      <c r="PWN1858" s="401"/>
      <c r="PWO1858" s="401"/>
      <c r="PWP1858" s="401"/>
      <c r="PWQ1858" s="401"/>
      <c r="PWR1858" s="401"/>
      <c r="PWS1858" s="401"/>
      <c r="PWT1858" s="401"/>
      <c r="PWU1858" s="401"/>
      <c r="PWV1858" s="401"/>
      <c r="PWW1858" s="401"/>
      <c r="PWX1858" s="401"/>
      <c r="PWY1858" s="401"/>
      <c r="PWZ1858" s="401"/>
      <c r="PXA1858" s="401"/>
      <c r="PXB1858" s="401"/>
      <c r="PXC1858" s="401"/>
      <c r="PXD1858" s="401"/>
      <c r="PXE1858" s="401"/>
      <c r="PXF1858" s="401"/>
      <c r="PXG1858" s="401"/>
      <c r="PXH1858" s="401"/>
      <c r="PXI1858" s="401"/>
      <c r="PXJ1858" s="401"/>
      <c r="PXK1858" s="401"/>
      <c r="PXL1858" s="401"/>
      <c r="PXM1858" s="401"/>
      <c r="PXN1858" s="401"/>
      <c r="PXO1858" s="401"/>
      <c r="PXP1858" s="401"/>
      <c r="PXQ1858" s="401"/>
      <c r="PXR1858" s="401"/>
      <c r="PXS1858" s="401"/>
      <c r="PXT1858" s="401"/>
      <c r="PXU1858" s="401"/>
      <c r="PXV1858" s="401"/>
      <c r="PXW1858" s="401"/>
      <c r="PXX1858" s="401"/>
      <c r="PXY1858" s="401"/>
      <c r="PXZ1858" s="401"/>
      <c r="PYA1858" s="401"/>
      <c r="PYB1858" s="401"/>
      <c r="PYC1858" s="401"/>
      <c r="PYD1858" s="401"/>
      <c r="PYE1858" s="401"/>
      <c r="PYF1858" s="401"/>
      <c r="PYG1858" s="401"/>
      <c r="PYH1858" s="401"/>
      <c r="PYI1858" s="401"/>
      <c r="PYJ1858" s="401"/>
      <c r="PYK1858" s="401"/>
      <c r="PYL1858" s="401"/>
      <c r="PYM1858" s="401"/>
      <c r="PYN1858" s="401"/>
      <c r="PYO1858" s="401"/>
      <c r="PYP1858" s="401"/>
      <c r="PYQ1858" s="401"/>
      <c r="PYR1858" s="401"/>
      <c r="PYS1858" s="401"/>
      <c r="PYT1858" s="401"/>
      <c r="PYU1858" s="401"/>
      <c r="PYV1858" s="401"/>
      <c r="PYW1858" s="401"/>
      <c r="PYX1858" s="401"/>
      <c r="PYY1858" s="401"/>
      <c r="PYZ1858" s="401"/>
      <c r="PZA1858" s="401"/>
      <c r="PZB1858" s="401"/>
      <c r="PZC1858" s="401"/>
      <c r="PZD1858" s="401"/>
      <c r="PZE1858" s="401"/>
      <c r="PZF1858" s="401"/>
      <c r="PZG1858" s="401"/>
      <c r="PZH1858" s="401"/>
      <c r="PZI1858" s="401"/>
      <c r="PZJ1858" s="401"/>
      <c r="PZK1858" s="401"/>
      <c r="PZL1858" s="401"/>
      <c r="PZM1858" s="401"/>
      <c r="PZN1858" s="401"/>
      <c r="PZO1858" s="401"/>
      <c r="PZP1858" s="401"/>
      <c r="PZQ1858" s="401"/>
      <c r="PZR1858" s="401"/>
      <c r="PZS1858" s="401"/>
      <c r="PZT1858" s="401"/>
      <c r="PZU1858" s="401"/>
      <c r="PZV1858" s="401"/>
      <c r="PZW1858" s="401"/>
      <c r="PZX1858" s="401"/>
      <c r="PZY1858" s="401"/>
      <c r="PZZ1858" s="401"/>
      <c r="QAA1858" s="401"/>
      <c r="QAB1858" s="401"/>
      <c r="QAC1858" s="401"/>
      <c r="QAD1858" s="401"/>
      <c r="QAE1858" s="401"/>
      <c r="QAF1858" s="401"/>
      <c r="QAG1858" s="401"/>
      <c r="QAH1858" s="401"/>
      <c r="QAI1858" s="401"/>
      <c r="QAJ1858" s="401"/>
      <c r="QAK1858" s="401"/>
      <c r="QAL1858" s="401"/>
      <c r="QAM1858" s="401"/>
      <c r="QAN1858" s="401"/>
      <c r="QAO1858" s="401"/>
      <c r="QAP1858" s="401"/>
      <c r="QAQ1858" s="401"/>
      <c r="QAR1858" s="401"/>
      <c r="QAS1858" s="401"/>
      <c r="QAT1858" s="401"/>
      <c r="QAU1858" s="401"/>
      <c r="QAV1858" s="401"/>
      <c r="QAW1858" s="401"/>
      <c r="QAX1858" s="401"/>
      <c r="QAY1858" s="401"/>
      <c r="QAZ1858" s="401"/>
      <c r="QBA1858" s="401"/>
      <c r="QBB1858" s="401"/>
      <c r="QBC1858" s="401"/>
      <c r="QBD1858" s="401"/>
      <c r="QBE1858" s="401"/>
      <c r="QBF1858" s="401"/>
      <c r="QBG1858" s="401"/>
      <c r="QBH1858" s="401"/>
      <c r="QBI1858" s="401"/>
      <c r="QBJ1858" s="401"/>
      <c r="QBK1858" s="401"/>
      <c r="QBL1858" s="401"/>
      <c r="QBM1858" s="401"/>
      <c r="QBN1858" s="401"/>
      <c r="QBO1858" s="401"/>
      <c r="QBP1858" s="401"/>
      <c r="QBQ1858" s="401"/>
      <c r="QBR1858" s="401"/>
      <c r="QBS1858" s="401"/>
      <c r="QBT1858" s="401"/>
      <c r="QBU1858" s="401"/>
      <c r="QBV1858" s="401"/>
      <c r="QBW1858" s="401"/>
      <c r="QBX1858" s="401"/>
      <c r="QBY1858" s="401"/>
      <c r="QBZ1858" s="401"/>
      <c r="QCA1858" s="401"/>
      <c r="QCB1858" s="401"/>
      <c r="QCC1858" s="401"/>
      <c r="QCD1858" s="401"/>
      <c r="QCE1858" s="401"/>
      <c r="QCF1858" s="401"/>
      <c r="QCG1858" s="401"/>
      <c r="QCH1858" s="401"/>
      <c r="QCI1858" s="401"/>
      <c r="QCJ1858" s="401"/>
      <c r="QCK1858" s="401"/>
      <c r="QCL1858" s="401"/>
      <c r="QCM1858" s="401"/>
      <c r="QCN1858" s="401"/>
      <c r="QCO1858" s="401"/>
      <c r="QCP1858" s="401"/>
      <c r="QCQ1858" s="401"/>
      <c r="QCR1858" s="401"/>
      <c r="QCS1858" s="401"/>
      <c r="QCT1858" s="401"/>
      <c r="QCU1858" s="401"/>
      <c r="QCV1858" s="401"/>
      <c r="QCW1858" s="401"/>
      <c r="QCX1858" s="401"/>
      <c r="QCY1858" s="401"/>
      <c r="QCZ1858" s="401"/>
      <c r="QDA1858" s="401"/>
      <c r="QDB1858" s="401"/>
      <c r="QDC1858" s="401"/>
      <c r="QDD1858" s="401"/>
      <c r="QDE1858" s="401"/>
      <c r="QDF1858" s="401"/>
      <c r="QDG1858" s="401"/>
      <c r="QDH1858" s="401"/>
      <c r="QDI1858" s="401"/>
      <c r="QDJ1858" s="401"/>
      <c r="QDK1858" s="401"/>
      <c r="QDL1858" s="401"/>
      <c r="QDM1858" s="401"/>
      <c r="QDN1858" s="401"/>
      <c r="QDO1858" s="401"/>
      <c r="QDP1858" s="401"/>
      <c r="QDQ1858" s="401"/>
      <c r="QDR1858" s="401"/>
      <c r="QDS1858" s="401"/>
      <c r="QDT1858" s="401"/>
      <c r="QDU1858" s="401"/>
      <c r="QDV1858" s="401"/>
      <c r="QDW1858" s="401"/>
      <c r="QDX1858" s="401"/>
      <c r="QDY1858" s="401"/>
      <c r="QDZ1858" s="401"/>
      <c r="QEA1858" s="401"/>
      <c r="QEB1858" s="401"/>
      <c r="QEC1858" s="401"/>
      <c r="QED1858" s="401"/>
      <c r="QEE1858" s="401"/>
      <c r="QEF1858" s="401"/>
      <c r="QEG1858" s="401"/>
      <c r="QEH1858" s="401"/>
      <c r="QEI1858" s="401"/>
      <c r="QEJ1858" s="401"/>
      <c r="QEK1858" s="401"/>
      <c r="QEL1858" s="401"/>
      <c r="QEM1858" s="401"/>
      <c r="QEN1858" s="401"/>
      <c r="QEO1858" s="401"/>
      <c r="QEP1858" s="401"/>
      <c r="QEQ1858" s="401"/>
      <c r="QER1858" s="401"/>
      <c r="QES1858" s="401"/>
      <c r="QET1858" s="401"/>
      <c r="QEU1858" s="401"/>
      <c r="QEV1858" s="401"/>
      <c r="QEW1858" s="401"/>
      <c r="QEX1858" s="401"/>
      <c r="QEY1858" s="401"/>
      <c r="QEZ1858" s="401"/>
      <c r="QFA1858" s="401"/>
      <c r="QFB1858" s="401"/>
      <c r="QFC1858" s="401"/>
      <c r="QFD1858" s="401"/>
      <c r="QFE1858" s="401"/>
      <c r="QFF1858" s="401"/>
      <c r="QFG1858" s="401"/>
      <c r="QFH1858" s="401"/>
      <c r="QFI1858" s="401"/>
      <c r="QFJ1858" s="401"/>
      <c r="QFK1858" s="401"/>
      <c r="QFL1858" s="401"/>
      <c r="QFM1858" s="401"/>
      <c r="QFN1858" s="401"/>
      <c r="QFO1858" s="401"/>
      <c r="QFP1858" s="401"/>
      <c r="QFQ1858" s="401"/>
      <c r="QFR1858" s="401"/>
      <c r="QFS1858" s="401"/>
      <c r="QFT1858" s="401"/>
      <c r="QFU1858" s="401"/>
      <c r="QFV1858" s="401"/>
      <c r="QFW1858" s="401"/>
      <c r="QFX1858" s="401"/>
      <c r="QFY1858" s="401"/>
      <c r="QFZ1858" s="401"/>
      <c r="QGA1858" s="401"/>
      <c r="QGB1858" s="401"/>
      <c r="QGC1858" s="401"/>
      <c r="QGD1858" s="401"/>
      <c r="QGE1858" s="401"/>
      <c r="QGF1858" s="401"/>
      <c r="QGG1858" s="401"/>
      <c r="QGH1858" s="401"/>
      <c r="QGI1858" s="401"/>
      <c r="QGJ1858" s="401"/>
      <c r="QGK1858" s="401"/>
      <c r="QGL1858" s="401"/>
      <c r="QGM1858" s="401"/>
      <c r="QGN1858" s="401"/>
      <c r="QGO1858" s="401"/>
      <c r="QGP1858" s="401"/>
      <c r="QGQ1858" s="401"/>
      <c r="QGR1858" s="401"/>
      <c r="QGS1858" s="401"/>
      <c r="QGT1858" s="401"/>
      <c r="QGU1858" s="401"/>
      <c r="QGV1858" s="401"/>
      <c r="QGW1858" s="401"/>
      <c r="QGX1858" s="401"/>
      <c r="QGY1858" s="401"/>
      <c r="QGZ1858" s="401"/>
      <c r="QHA1858" s="401"/>
      <c r="QHB1858" s="401"/>
      <c r="QHC1858" s="401"/>
      <c r="QHD1858" s="401"/>
      <c r="QHE1858" s="401"/>
      <c r="QHF1858" s="401"/>
      <c r="QHG1858" s="401"/>
      <c r="QHH1858" s="401"/>
      <c r="QHI1858" s="401"/>
      <c r="QHJ1858" s="401"/>
      <c r="QHK1858" s="401"/>
      <c r="QHL1858" s="401"/>
      <c r="QHM1858" s="401"/>
      <c r="QHN1858" s="401"/>
      <c r="QHO1858" s="401"/>
      <c r="QHP1858" s="401"/>
      <c r="QHQ1858" s="401"/>
      <c r="QHR1858" s="401"/>
      <c r="QHS1858" s="401"/>
      <c r="QHT1858" s="401"/>
      <c r="QHU1858" s="401"/>
      <c r="QHV1858" s="401"/>
      <c r="QHW1858" s="401"/>
      <c r="QHX1858" s="401"/>
      <c r="QHY1858" s="401"/>
      <c r="QHZ1858" s="401"/>
      <c r="QIA1858" s="401"/>
      <c r="QIB1858" s="401"/>
      <c r="QIC1858" s="401"/>
      <c r="QID1858" s="401"/>
      <c r="QIE1858" s="401"/>
      <c r="QIF1858" s="401"/>
      <c r="QIG1858" s="401"/>
      <c r="QIH1858" s="401"/>
      <c r="QII1858" s="401"/>
      <c r="QIJ1858" s="401"/>
      <c r="QIK1858" s="401"/>
      <c r="QIL1858" s="401"/>
      <c r="QIM1858" s="401"/>
      <c r="QIN1858" s="401"/>
      <c r="QIO1858" s="401"/>
      <c r="QIP1858" s="401"/>
      <c r="QIQ1858" s="401"/>
      <c r="QIR1858" s="401"/>
      <c r="QIS1858" s="401"/>
      <c r="QIT1858" s="401"/>
      <c r="QIU1858" s="401"/>
      <c r="QIV1858" s="401"/>
      <c r="QIW1858" s="401"/>
      <c r="QIX1858" s="401"/>
      <c r="QIY1858" s="401"/>
      <c r="QIZ1858" s="401"/>
      <c r="QJA1858" s="401"/>
      <c r="QJB1858" s="401"/>
      <c r="QJC1858" s="401"/>
      <c r="QJD1858" s="401"/>
      <c r="QJE1858" s="401"/>
      <c r="QJF1858" s="401"/>
      <c r="QJG1858" s="401"/>
      <c r="QJH1858" s="401"/>
      <c r="QJI1858" s="401"/>
      <c r="QJJ1858" s="401"/>
      <c r="QJK1858" s="401"/>
      <c r="QJL1858" s="401"/>
      <c r="QJM1858" s="401"/>
      <c r="QJN1858" s="401"/>
      <c r="QJO1858" s="401"/>
      <c r="QJP1858" s="401"/>
      <c r="QJQ1858" s="401"/>
      <c r="QJR1858" s="401"/>
      <c r="QJS1858" s="401"/>
      <c r="QJT1858" s="401"/>
      <c r="QJU1858" s="401"/>
      <c r="QJV1858" s="401"/>
      <c r="QJW1858" s="401"/>
      <c r="QJX1858" s="401"/>
      <c r="QJY1858" s="401"/>
      <c r="QJZ1858" s="401"/>
      <c r="QKA1858" s="401"/>
      <c r="QKB1858" s="401"/>
      <c r="QKC1858" s="401"/>
      <c r="QKD1858" s="401"/>
      <c r="QKE1858" s="401"/>
      <c r="QKF1858" s="401"/>
      <c r="QKG1858" s="401"/>
      <c r="QKH1858" s="401"/>
      <c r="QKI1858" s="401"/>
      <c r="QKJ1858" s="401"/>
      <c r="QKK1858" s="401"/>
      <c r="QKL1858" s="401"/>
      <c r="QKM1858" s="401"/>
      <c r="QKN1858" s="401"/>
      <c r="QKO1858" s="401"/>
      <c r="QKP1858" s="401"/>
      <c r="QKQ1858" s="401"/>
      <c r="QKR1858" s="401"/>
      <c r="QKS1858" s="401"/>
      <c r="QKT1858" s="401"/>
      <c r="QKU1858" s="401"/>
      <c r="QKV1858" s="401"/>
      <c r="QKW1858" s="401"/>
      <c r="QKX1858" s="401"/>
      <c r="QKY1858" s="401"/>
      <c r="QKZ1858" s="401"/>
      <c r="QLA1858" s="401"/>
      <c r="QLB1858" s="401"/>
      <c r="QLC1858" s="401"/>
      <c r="QLD1858" s="401"/>
      <c r="QLE1858" s="401"/>
      <c r="QLF1858" s="401"/>
      <c r="QLG1858" s="401"/>
      <c r="QLH1858" s="401"/>
      <c r="QLI1858" s="401"/>
      <c r="QLJ1858" s="401"/>
      <c r="QLK1858" s="401"/>
      <c r="QLL1858" s="401"/>
      <c r="QLM1858" s="401"/>
      <c r="QLN1858" s="401"/>
      <c r="QLO1858" s="401"/>
      <c r="QLP1858" s="401"/>
      <c r="QLQ1858" s="401"/>
      <c r="QLR1858" s="401"/>
      <c r="QLS1858" s="401"/>
      <c r="QLT1858" s="401"/>
      <c r="QLU1858" s="401"/>
      <c r="QLV1858" s="401"/>
      <c r="QLW1858" s="401"/>
      <c r="QLX1858" s="401"/>
      <c r="QLY1858" s="401"/>
      <c r="QLZ1858" s="401"/>
      <c r="QMA1858" s="401"/>
      <c r="QMB1858" s="401"/>
      <c r="QMC1858" s="401"/>
      <c r="QMD1858" s="401"/>
      <c r="QME1858" s="401"/>
      <c r="QMF1858" s="401"/>
      <c r="QMG1858" s="401"/>
      <c r="QMH1858" s="401"/>
      <c r="QMI1858" s="401"/>
      <c r="QMJ1858" s="401"/>
      <c r="QMK1858" s="401"/>
      <c r="QML1858" s="401"/>
      <c r="QMM1858" s="401"/>
      <c r="QMN1858" s="401"/>
      <c r="QMO1858" s="401"/>
      <c r="QMP1858" s="401"/>
      <c r="QMQ1858" s="401"/>
      <c r="QMR1858" s="401"/>
      <c r="QMS1858" s="401"/>
      <c r="QMT1858" s="401"/>
      <c r="QMU1858" s="401"/>
      <c r="QMV1858" s="401"/>
      <c r="QMW1858" s="401"/>
      <c r="QMX1858" s="401"/>
      <c r="QMY1858" s="401"/>
      <c r="QMZ1858" s="401"/>
      <c r="QNA1858" s="401"/>
      <c r="QNB1858" s="401"/>
      <c r="QNC1858" s="401"/>
      <c r="QND1858" s="401"/>
      <c r="QNE1858" s="401"/>
      <c r="QNF1858" s="401"/>
      <c r="QNG1858" s="401"/>
      <c r="QNH1858" s="401"/>
      <c r="QNI1858" s="401"/>
      <c r="QNJ1858" s="401"/>
      <c r="QNK1858" s="401"/>
      <c r="QNL1858" s="401"/>
      <c r="QNM1858" s="401"/>
      <c r="QNN1858" s="401"/>
      <c r="QNO1858" s="401"/>
      <c r="QNP1858" s="401"/>
      <c r="QNQ1858" s="401"/>
      <c r="QNR1858" s="401"/>
      <c r="QNS1858" s="401"/>
      <c r="QNT1858" s="401"/>
      <c r="QNU1858" s="401"/>
      <c r="QNV1858" s="401"/>
      <c r="QNW1858" s="401"/>
      <c r="QNX1858" s="401"/>
      <c r="QNY1858" s="401"/>
      <c r="QNZ1858" s="401"/>
      <c r="QOA1858" s="401"/>
      <c r="QOB1858" s="401"/>
      <c r="QOC1858" s="401"/>
      <c r="QOD1858" s="401"/>
      <c r="QOE1858" s="401"/>
      <c r="QOF1858" s="401"/>
      <c r="QOG1858" s="401"/>
      <c r="QOH1858" s="401"/>
      <c r="QOI1858" s="401"/>
      <c r="QOJ1858" s="401"/>
      <c r="QOK1858" s="401"/>
      <c r="QOL1858" s="401"/>
      <c r="QOM1858" s="401"/>
      <c r="QON1858" s="401"/>
      <c r="QOO1858" s="401"/>
      <c r="QOP1858" s="401"/>
      <c r="QOQ1858" s="401"/>
      <c r="QOR1858" s="401"/>
      <c r="QOS1858" s="401"/>
      <c r="QOT1858" s="401"/>
      <c r="QOU1858" s="401"/>
      <c r="QOV1858" s="401"/>
      <c r="QOW1858" s="401"/>
      <c r="QOX1858" s="401"/>
      <c r="QOY1858" s="401"/>
      <c r="QOZ1858" s="401"/>
      <c r="QPA1858" s="401"/>
      <c r="QPB1858" s="401"/>
      <c r="QPC1858" s="401"/>
      <c r="QPD1858" s="401"/>
      <c r="QPE1858" s="401"/>
      <c r="QPF1858" s="401"/>
      <c r="QPG1858" s="401"/>
      <c r="QPH1858" s="401"/>
      <c r="QPI1858" s="401"/>
      <c r="QPJ1858" s="401"/>
      <c r="QPK1858" s="401"/>
      <c r="QPL1858" s="401"/>
      <c r="QPM1858" s="401"/>
      <c r="QPN1858" s="401"/>
      <c r="QPO1858" s="401"/>
      <c r="QPP1858" s="401"/>
      <c r="QPQ1858" s="401"/>
      <c r="QPR1858" s="401"/>
      <c r="QPS1858" s="401"/>
      <c r="QPT1858" s="401"/>
      <c r="QPU1858" s="401"/>
      <c r="QPV1858" s="401"/>
      <c r="QPW1858" s="401"/>
      <c r="QPX1858" s="401"/>
      <c r="QPY1858" s="401"/>
      <c r="QPZ1858" s="401"/>
      <c r="QQA1858" s="401"/>
      <c r="QQB1858" s="401"/>
      <c r="QQC1858" s="401"/>
      <c r="QQD1858" s="401"/>
      <c r="QQE1858" s="401"/>
      <c r="QQF1858" s="401"/>
      <c r="QQG1858" s="401"/>
      <c r="QQH1858" s="401"/>
      <c r="QQI1858" s="401"/>
      <c r="QQJ1858" s="401"/>
      <c r="QQK1858" s="401"/>
      <c r="QQL1858" s="401"/>
      <c r="QQM1858" s="401"/>
      <c r="QQN1858" s="401"/>
      <c r="QQO1858" s="401"/>
      <c r="QQP1858" s="401"/>
      <c r="QQQ1858" s="401"/>
      <c r="QQR1858" s="401"/>
      <c r="QQS1858" s="401"/>
      <c r="QQT1858" s="401"/>
      <c r="QQU1858" s="401"/>
      <c r="QQV1858" s="401"/>
      <c r="QQW1858" s="401"/>
      <c r="QQX1858" s="401"/>
      <c r="QQY1858" s="401"/>
      <c r="QQZ1858" s="401"/>
      <c r="QRA1858" s="401"/>
      <c r="QRB1858" s="401"/>
      <c r="QRC1858" s="401"/>
      <c r="QRD1858" s="401"/>
      <c r="QRE1858" s="401"/>
      <c r="QRF1858" s="401"/>
      <c r="QRG1858" s="401"/>
      <c r="QRH1858" s="401"/>
      <c r="QRI1858" s="401"/>
      <c r="QRJ1858" s="401"/>
      <c r="QRK1858" s="401"/>
      <c r="QRL1858" s="401"/>
      <c r="QRM1858" s="401"/>
      <c r="QRN1858" s="401"/>
      <c r="QRO1858" s="401"/>
      <c r="QRP1858" s="401"/>
      <c r="QRQ1858" s="401"/>
      <c r="QRR1858" s="401"/>
      <c r="QRS1858" s="401"/>
      <c r="QRT1858" s="401"/>
      <c r="QRU1858" s="401"/>
      <c r="QRV1858" s="401"/>
      <c r="QRW1858" s="401"/>
      <c r="QRX1858" s="401"/>
      <c r="QRY1858" s="401"/>
      <c r="QRZ1858" s="401"/>
      <c r="QSA1858" s="401"/>
      <c r="QSB1858" s="401"/>
      <c r="QSC1858" s="401"/>
      <c r="QSD1858" s="401"/>
      <c r="QSE1858" s="401"/>
      <c r="QSF1858" s="401"/>
      <c r="QSG1858" s="401"/>
      <c r="QSH1858" s="401"/>
      <c r="QSI1858" s="401"/>
      <c r="QSJ1858" s="401"/>
      <c r="QSK1858" s="401"/>
      <c r="QSL1858" s="401"/>
      <c r="QSM1858" s="401"/>
      <c r="QSN1858" s="401"/>
      <c r="QSO1858" s="401"/>
      <c r="QSP1858" s="401"/>
      <c r="QSQ1858" s="401"/>
      <c r="QSR1858" s="401"/>
      <c r="QSS1858" s="401"/>
      <c r="QST1858" s="401"/>
      <c r="QSU1858" s="401"/>
      <c r="QSV1858" s="401"/>
      <c r="QSW1858" s="401"/>
      <c r="QSX1858" s="401"/>
      <c r="QSY1858" s="401"/>
      <c r="QSZ1858" s="401"/>
      <c r="QTA1858" s="401"/>
      <c r="QTB1858" s="401"/>
      <c r="QTC1858" s="401"/>
      <c r="QTD1858" s="401"/>
      <c r="QTE1858" s="401"/>
      <c r="QTF1858" s="401"/>
      <c r="QTG1858" s="401"/>
      <c r="QTH1858" s="401"/>
      <c r="QTI1858" s="401"/>
      <c r="QTJ1858" s="401"/>
      <c r="QTK1858" s="401"/>
      <c r="QTL1858" s="401"/>
      <c r="QTM1858" s="401"/>
      <c r="QTN1858" s="401"/>
      <c r="QTO1858" s="401"/>
      <c r="QTP1858" s="401"/>
      <c r="QTQ1858" s="401"/>
      <c r="QTR1858" s="401"/>
      <c r="QTS1858" s="401"/>
      <c r="QTT1858" s="401"/>
      <c r="QTU1858" s="401"/>
      <c r="QTV1858" s="401"/>
      <c r="QTW1858" s="401"/>
      <c r="QTX1858" s="401"/>
      <c r="QTY1858" s="401"/>
      <c r="QTZ1858" s="401"/>
      <c r="QUA1858" s="401"/>
      <c r="QUB1858" s="401"/>
      <c r="QUC1858" s="401"/>
      <c r="QUD1858" s="401"/>
      <c r="QUE1858" s="401"/>
      <c r="QUF1858" s="401"/>
      <c r="QUG1858" s="401"/>
      <c r="QUH1858" s="401"/>
      <c r="QUI1858" s="401"/>
      <c r="QUJ1858" s="401"/>
      <c r="QUK1858" s="401"/>
      <c r="QUL1858" s="401"/>
      <c r="QUM1858" s="401"/>
      <c r="QUN1858" s="401"/>
      <c r="QUO1858" s="401"/>
      <c r="QUP1858" s="401"/>
      <c r="QUQ1858" s="401"/>
      <c r="QUR1858" s="401"/>
      <c r="QUS1858" s="401"/>
      <c r="QUT1858" s="401"/>
      <c r="QUU1858" s="401"/>
      <c r="QUV1858" s="401"/>
      <c r="QUW1858" s="401"/>
      <c r="QUX1858" s="401"/>
      <c r="QUY1858" s="401"/>
      <c r="QUZ1858" s="401"/>
      <c r="QVA1858" s="401"/>
      <c r="QVB1858" s="401"/>
      <c r="QVC1858" s="401"/>
      <c r="QVD1858" s="401"/>
      <c r="QVE1858" s="401"/>
      <c r="QVF1858" s="401"/>
      <c r="QVG1858" s="401"/>
      <c r="QVH1858" s="401"/>
      <c r="QVI1858" s="401"/>
      <c r="QVJ1858" s="401"/>
      <c r="QVK1858" s="401"/>
      <c r="QVL1858" s="401"/>
      <c r="QVM1858" s="401"/>
      <c r="QVN1858" s="401"/>
      <c r="QVO1858" s="401"/>
      <c r="QVP1858" s="401"/>
      <c r="QVQ1858" s="401"/>
      <c r="QVR1858" s="401"/>
      <c r="QVS1858" s="401"/>
      <c r="QVT1858" s="401"/>
      <c r="QVU1858" s="401"/>
      <c r="QVV1858" s="401"/>
      <c r="QVW1858" s="401"/>
      <c r="QVX1858" s="401"/>
      <c r="QVY1858" s="401"/>
      <c r="QVZ1858" s="401"/>
      <c r="QWA1858" s="401"/>
      <c r="QWB1858" s="401"/>
      <c r="QWC1858" s="401"/>
      <c r="QWD1858" s="401"/>
      <c r="QWE1858" s="401"/>
      <c r="QWF1858" s="401"/>
      <c r="QWG1858" s="401"/>
      <c r="QWH1858" s="401"/>
      <c r="QWI1858" s="401"/>
      <c r="QWJ1858" s="401"/>
      <c r="QWK1858" s="401"/>
      <c r="QWL1858" s="401"/>
      <c r="QWM1858" s="401"/>
      <c r="QWN1858" s="401"/>
      <c r="QWO1858" s="401"/>
      <c r="QWP1858" s="401"/>
      <c r="QWQ1858" s="401"/>
      <c r="QWR1858" s="401"/>
      <c r="QWS1858" s="401"/>
      <c r="QWT1858" s="401"/>
      <c r="QWU1858" s="401"/>
      <c r="QWV1858" s="401"/>
      <c r="QWW1858" s="401"/>
      <c r="QWX1858" s="401"/>
      <c r="QWY1858" s="401"/>
      <c r="QWZ1858" s="401"/>
      <c r="QXA1858" s="401"/>
      <c r="QXB1858" s="401"/>
      <c r="QXC1858" s="401"/>
      <c r="QXD1858" s="401"/>
      <c r="QXE1858" s="401"/>
      <c r="QXF1858" s="401"/>
      <c r="QXG1858" s="401"/>
      <c r="QXH1858" s="401"/>
      <c r="QXI1858" s="401"/>
      <c r="QXJ1858" s="401"/>
      <c r="QXK1858" s="401"/>
      <c r="QXL1858" s="401"/>
      <c r="QXM1858" s="401"/>
      <c r="QXN1858" s="401"/>
      <c r="QXO1858" s="401"/>
      <c r="QXP1858" s="401"/>
      <c r="QXQ1858" s="401"/>
      <c r="QXR1858" s="401"/>
      <c r="QXS1858" s="401"/>
      <c r="QXT1858" s="401"/>
      <c r="QXU1858" s="401"/>
      <c r="QXV1858" s="401"/>
      <c r="QXW1858" s="401"/>
      <c r="QXX1858" s="401"/>
      <c r="QXY1858" s="401"/>
      <c r="QXZ1858" s="401"/>
      <c r="QYA1858" s="401"/>
      <c r="QYB1858" s="401"/>
      <c r="QYC1858" s="401"/>
      <c r="QYD1858" s="401"/>
      <c r="QYE1858" s="401"/>
      <c r="QYF1858" s="401"/>
      <c r="QYG1858" s="401"/>
      <c r="QYH1858" s="401"/>
      <c r="QYI1858" s="401"/>
      <c r="QYJ1858" s="401"/>
      <c r="QYK1858" s="401"/>
      <c r="QYL1858" s="401"/>
      <c r="QYM1858" s="401"/>
      <c r="QYN1858" s="401"/>
      <c r="QYO1858" s="401"/>
      <c r="QYP1858" s="401"/>
      <c r="QYQ1858" s="401"/>
      <c r="QYR1858" s="401"/>
      <c r="QYS1858" s="401"/>
      <c r="QYT1858" s="401"/>
      <c r="QYU1858" s="401"/>
      <c r="QYV1858" s="401"/>
      <c r="QYW1858" s="401"/>
      <c r="QYX1858" s="401"/>
      <c r="QYY1858" s="401"/>
      <c r="QYZ1858" s="401"/>
      <c r="QZA1858" s="401"/>
      <c r="QZB1858" s="401"/>
      <c r="QZC1858" s="401"/>
      <c r="QZD1858" s="401"/>
      <c r="QZE1858" s="401"/>
      <c r="QZF1858" s="401"/>
      <c r="QZG1858" s="401"/>
      <c r="QZH1858" s="401"/>
      <c r="QZI1858" s="401"/>
      <c r="QZJ1858" s="401"/>
      <c r="QZK1858" s="401"/>
      <c r="QZL1858" s="401"/>
      <c r="QZM1858" s="401"/>
      <c r="QZN1858" s="401"/>
      <c r="QZO1858" s="401"/>
      <c r="QZP1858" s="401"/>
      <c r="QZQ1858" s="401"/>
      <c r="QZR1858" s="401"/>
      <c r="QZS1858" s="401"/>
      <c r="QZT1858" s="401"/>
      <c r="QZU1858" s="401"/>
      <c r="QZV1858" s="401"/>
      <c r="QZW1858" s="401"/>
      <c r="QZX1858" s="401"/>
      <c r="QZY1858" s="401"/>
      <c r="QZZ1858" s="401"/>
      <c r="RAA1858" s="401"/>
      <c r="RAB1858" s="401"/>
      <c r="RAC1858" s="401"/>
      <c r="RAD1858" s="401"/>
      <c r="RAE1858" s="401"/>
      <c r="RAF1858" s="401"/>
      <c r="RAG1858" s="401"/>
      <c r="RAH1858" s="401"/>
      <c r="RAI1858" s="401"/>
      <c r="RAJ1858" s="401"/>
      <c r="RAK1858" s="401"/>
      <c r="RAL1858" s="401"/>
      <c r="RAM1858" s="401"/>
      <c r="RAN1858" s="401"/>
      <c r="RAO1858" s="401"/>
      <c r="RAP1858" s="401"/>
      <c r="RAQ1858" s="401"/>
      <c r="RAR1858" s="401"/>
      <c r="RAS1858" s="401"/>
      <c r="RAT1858" s="401"/>
      <c r="RAU1858" s="401"/>
      <c r="RAV1858" s="401"/>
      <c r="RAW1858" s="401"/>
      <c r="RAX1858" s="401"/>
      <c r="RAY1858" s="401"/>
      <c r="RAZ1858" s="401"/>
      <c r="RBA1858" s="401"/>
      <c r="RBB1858" s="401"/>
      <c r="RBC1858" s="401"/>
      <c r="RBD1858" s="401"/>
      <c r="RBE1858" s="401"/>
      <c r="RBF1858" s="401"/>
      <c r="RBG1858" s="401"/>
      <c r="RBH1858" s="401"/>
      <c r="RBI1858" s="401"/>
      <c r="RBJ1858" s="401"/>
      <c r="RBK1858" s="401"/>
      <c r="RBL1858" s="401"/>
      <c r="RBM1858" s="401"/>
      <c r="RBN1858" s="401"/>
      <c r="RBO1858" s="401"/>
      <c r="RBP1858" s="401"/>
      <c r="RBQ1858" s="401"/>
      <c r="RBR1858" s="401"/>
      <c r="RBS1858" s="401"/>
      <c r="RBT1858" s="401"/>
      <c r="RBU1858" s="401"/>
      <c r="RBV1858" s="401"/>
      <c r="RBW1858" s="401"/>
      <c r="RBX1858" s="401"/>
      <c r="RBY1858" s="401"/>
      <c r="RBZ1858" s="401"/>
      <c r="RCA1858" s="401"/>
      <c r="RCB1858" s="401"/>
      <c r="RCC1858" s="401"/>
      <c r="RCD1858" s="401"/>
      <c r="RCE1858" s="401"/>
      <c r="RCF1858" s="401"/>
      <c r="RCG1858" s="401"/>
      <c r="RCH1858" s="401"/>
      <c r="RCI1858" s="401"/>
      <c r="RCJ1858" s="401"/>
      <c r="RCK1858" s="401"/>
      <c r="RCL1858" s="401"/>
      <c r="RCM1858" s="401"/>
      <c r="RCN1858" s="401"/>
      <c r="RCO1858" s="401"/>
      <c r="RCP1858" s="401"/>
      <c r="RCQ1858" s="401"/>
      <c r="RCR1858" s="401"/>
      <c r="RCS1858" s="401"/>
      <c r="RCT1858" s="401"/>
      <c r="RCU1858" s="401"/>
      <c r="RCV1858" s="401"/>
      <c r="RCW1858" s="401"/>
      <c r="RCX1858" s="401"/>
      <c r="RCY1858" s="401"/>
      <c r="RCZ1858" s="401"/>
      <c r="RDA1858" s="401"/>
      <c r="RDB1858" s="401"/>
      <c r="RDC1858" s="401"/>
      <c r="RDD1858" s="401"/>
      <c r="RDE1858" s="401"/>
      <c r="RDF1858" s="401"/>
      <c r="RDG1858" s="401"/>
      <c r="RDH1858" s="401"/>
      <c r="RDI1858" s="401"/>
      <c r="RDJ1858" s="401"/>
      <c r="RDK1858" s="401"/>
      <c r="RDL1858" s="401"/>
      <c r="RDM1858" s="401"/>
      <c r="RDN1858" s="401"/>
      <c r="RDO1858" s="401"/>
      <c r="RDP1858" s="401"/>
      <c r="RDQ1858" s="401"/>
      <c r="RDR1858" s="401"/>
      <c r="RDS1858" s="401"/>
      <c r="RDT1858" s="401"/>
      <c r="RDU1858" s="401"/>
      <c r="RDV1858" s="401"/>
      <c r="RDW1858" s="401"/>
      <c r="RDX1858" s="401"/>
      <c r="RDY1858" s="401"/>
      <c r="RDZ1858" s="401"/>
      <c r="REA1858" s="401"/>
      <c r="REB1858" s="401"/>
      <c r="REC1858" s="401"/>
      <c r="RED1858" s="401"/>
      <c r="REE1858" s="401"/>
      <c r="REF1858" s="401"/>
      <c r="REG1858" s="401"/>
      <c r="REH1858" s="401"/>
      <c r="REI1858" s="401"/>
      <c r="REJ1858" s="401"/>
      <c r="REK1858" s="401"/>
      <c r="REL1858" s="401"/>
      <c r="REM1858" s="401"/>
      <c r="REN1858" s="401"/>
      <c r="REO1858" s="401"/>
      <c r="REP1858" s="401"/>
      <c r="REQ1858" s="401"/>
      <c r="RER1858" s="401"/>
      <c r="RES1858" s="401"/>
      <c r="RET1858" s="401"/>
      <c r="REU1858" s="401"/>
      <c r="REV1858" s="401"/>
      <c r="REW1858" s="401"/>
      <c r="REX1858" s="401"/>
      <c r="REY1858" s="401"/>
      <c r="REZ1858" s="401"/>
      <c r="RFA1858" s="401"/>
      <c r="RFB1858" s="401"/>
      <c r="RFC1858" s="401"/>
      <c r="RFD1858" s="401"/>
      <c r="RFE1858" s="401"/>
      <c r="RFF1858" s="401"/>
      <c r="RFG1858" s="401"/>
      <c r="RFH1858" s="401"/>
      <c r="RFI1858" s="401"/>
      <c r="RFJ1858" s="401"/>
      <c r="RFK1858" s="401"/>
      <c r="RFL1858" s="401"/>
      <c r="RFM1858" s="401"/>
      <c r="RFN1858" s="401"/>
      <c r="RFO1858" s="401"/>
      <c r="RFP1858" s="401"/>
      <c r="RFQ1858" s="401"/>
      <c r="RFR1858" s="401"/>
      <c r="RFS1858" s="401"/>
      <c r="RFT1858" s="401"/>
      <c r="RFU1858" s="401"/>
      <c r="RFV1858" s="401"/>
      <c r="RFW1858" s="401"/>
      <c r="RFX1858" s="401"/>
      <c r="RFY1858" s="401"/>
      <c r="RFZ1858" s="401"/>
      <c r="RGA1858" s="401"/>
      <c r="RGB1858" s="401"/>
      <c r="RGC1858" s="401"/>
      <c r="RGD1858" s="401"/>
      <c r="RGE1858" s="401"/>
      <c r="RGF1858" s="401"/>
      <c r="RGG1858" s="401"/>
      <c r="RGH1858" s="401"/>
      <c r="RGI1858" s="401"/>
      <c r="RGJ1858" s="401"/>
      <c r="RGK1858" s="401"/>
      <c r="RGL1858" s="401"/>
      <c r="RGM1858" s="401"/>
      <c r="RGN1858" s="401"/>
      <c r="RGO1858" s="401"/>
      <c r="RGP1858" s="401"/>
      <c r="RGQ1858" s="401"/>
      <c r="RGR1858" s="401"/>
      <c r="RGS1858" s="401"/>
      <c r="RGT1858" s="401"/>
      <c r="RGU1858" s="401"/>
      <c r="RGV1858" s="401"/>
      <c r="RGW1858" s="401"/>
      <c r="RGX1858" s="401"/>
      <c r="RGY1858" s="401"/>
      <c r="RGZ1858" s="401"/>
      <c r="RHA1858" s="401"/>
      <c r="RHB1858" s="401"/>
      <c r="RHC1858" s="401"/>
      <c r="RHD1858" s="401"/>
      <c r="RHE1858" s="401"/>
      <c r="RHF1858" s="401"/>
      <c r="RHG1858" s="401"/>
      <c r="RHH1858" s="401"/>
      <c r="RHI1858" s="401"/>
      <c r="RHJ1858" s="401"/>
      <c r="RHK1858" s="401"/>
      <c r="RHL1858" s="401"/>
      <c r="RHM1858" s="401"/>
      <c r="RHN1858" s="401"/>
      <c r="RHO1858" s="401"/>
      <c r="RHP1858" s="401"/>
      <c r="RHQ1858" s="401"/>
      <c r="RHR1858" s="401"/>
      <c r="RHS1858" s="401"/>
      <c r="RHT1858" s="401"/>
      <c r="RHU1858" s="401"/>
      <c r="RHV1858" s="401"/>
      <c r="RHW1858" s="401"/>
      <c r="RHX1858" s="401"/>
      <c r="RHY1858" s="401"/>
      <c r="RHZ1858" s="401"/>
      <c r="RIA1858" s="401"/>
      <c r="RIB1858" s="401"/>
      <c r="RIC1858" s="401"/>
      <c r="RID1858" s="401"/>
      <c r="RIE1858" s="401"/>
      <c r="RIF1858" s="401"/>
      <c r="RIG1858" s="401"/>
      <c r="RIH1858" s="401"/>
      <c r="RII1858" s="401"/>
      <c r="RIJ1858" s="401"/>
      <c r="RIK1858" s="401"/>
      <c r="RIL1858" s="401"/>
      <c r="RIM1858" s="401"/>
      <c r="RIN1858" s="401"/>
      <c r="RIO1858" s="401"/>
      <c r="RIP1858" s="401"/>
      <c r="RIQ1858" s="401"/>
      <c r="RIR1858" s="401"/>
      <c r="RIS1858" s="401"/>
      <c r="RIT1858" s="401"/>
      <c r="RIU1858" s="401"/>
      <c r="RIV1858" s="401"/>
      <c r="RIW1858" s="401"/>
      <c r="RIX1858" s="401"/>
      <c r="RIY1858" s="401"/>
      <c r="RIZ1858" s="401"/>
      <c r="RJA1858" s="401"/>
      <c r="RJB1858" s="401"/>
      <c r="RJC1858" s="401"/>
      <c r="RJD1858" s="401"/>
      <c r="RJE1858" s="401"/>
      <c r="RJF1858" s="401"/>
      <c r="RJG1858" s="401"/>
      <c r="RJH1858" s="401"/>
      <c r="RJI1858" s="401"/>
      <c r="RJJ1858" s="401"/>
      <c r="RJK1858" s="401"/>
      <c r="RJL1858" s="401"/>
      <c r="RJM1858" s="401"/>
      <c r="RJN1858" s="401"/>
      <c r="RJO1858" s="401"/>
      <c r="RJP1858" s="401"/>
      <c r="RJQ1858" s="401"/>
      <c r="RJR1858" s="401"/>
      <c r="RJS1858" s="401"/>
      <c r="RJT1858" s="401"/>
      <c r="RJU1858" s="401"/>
      <c r="RJV1858" s="401"/>
      <c r="RJW1858" s="401"/>
      <c r="RJX1858" s="401"/>
      <c r="RJY1858" s="401"/>
      <c r="RJZ1858" s="401"/>
      <c r="RKA1858" s="401"/>
      <c r="RKB1858" s="401"/>
      <c r="RKC1858" s="401"/>
      <c r="RKD1858" s="401"/>
      <c r="RKE1858" s="401"/>
      <c r="RKF1858" s="401"/>
      <c r="RKG1858" s="401"/>
      <c r="RKH1858" s="401"/>
      <c r="RKI1858" s="401"/>
      <c r="RKJ1858" s="401"/>
      <c r="RKK1858" s="401"/>
      <c r="RKL1858" s="401"/>
      <c r="RKM1858" s="401"/>
      <c r="RKN1858" s="401"/>
      <c r="RKO1858" s="401"/>
      <c r="RKP1858" s="401"/>
      <c r="RKQ1858" s="401"/>
      <c r="RKR1858" s="401"/>
      <c r="RKS1858" s="401"/>
      <c r="RKT1858" s="401"/>
      <c r="RKU1858" s="401"/>
      <c r="RKV1858" s="401"/>
      <c r="RKW1858" s="401"/>
      <c r="RKX1858" s="401"/>
      <c r="RKY1858" s="401"/>
      <c r="RKZ1858" s="401"/>
      <c r="RLA1858" s="401"/>
      <c r="RLB1858" s="401"/>
      <c r="RLC1858" s="401"/>
      <c r="RLD1858" s="401"/>
      <c r="RLE1858" s="401"/>
      <c r="RLF1858" s="401"/>
      <c r="RLG1858" s="401"/>
      <c r="RLH1858" s="401"/>
      <c r="RLI1858" s="401"/>
      <c r="RLJ1858" s="401"/>
      <c r="RLK1858" s="401"/>
      <c r="RLL1858" s="401"/>
      <c r="RLM1858" s="401"/>
      <c r="RLN1858" s="401"/>
      <c r="RLO1858" s="401"/>
      <c r="RLP1858" s="401"/>
      <c r="RLQ1858" s="401"/>
      <c r="RLR1858" s="401"/>
      <c r="RLS1858" s="401"/>
      <c r="RLT1858" s="401"/>
      <c r="RLU1858" s="401"/>
      <c r="RLV1858" s="401"/>
      <c r="RLW1858" s="401"/>
      <c r="RLX1858" s="401"/>
      <c r="RLY1858" s="401"/>
      <c r="RLZ1858" s="401"/>
      <c r="RMA1858" s="401"/>
      <c r="RMB1858" s="401"/>
      <c r="RMC1858" s="401"/>
      <c r="RMD1858" s="401"/>
      <c r="RME1858" s="401"/>
      <c r="RMF1858" s="401"/>
      <c r="RMG1858" s="401"/>
      <c r="RMH1858" s="401"/>
      <c r="RMI1858" s="401"/>
      <c r="RMJ1858" s="401"/>
      <c r="RMK1858" s="401"/>
      <c r="RML1858" s="401"/>
      <c r="RMM1858" s="401"/>
      <c r="RMN1858" s="401"/>
      <c r="RMO1858" s="401"/>
      <c r="RMP1858" s="401"/>
      <c r="RMQ1858" s="401"/>
      <c r="RMR1858" s="401"/>
      <c r="RMS1858" s="401"/>
      <c r="RMT1858" s="401"/>
      <c r="RMU1858" s="401"/>
      <c r="RMV1858" s="401"/>
      <c r="RMW1858" s="401"/>
      <c r="RMX1858" s="401"/>
      <c r="RMY1858" s="401"/>
      <c r="RMZ1858" s="401"/>
      <c r="RNA1858" s="401"/>
      <c r="RNB1858" s="401"/>
      <c r="RNC1858" s="401"/>
      <c r="RND1858" s="401"/>
      <c r="RNE1858" s="401"/>
      <c r="RNF1858" s="401"/>
      <c r="RNG1858" s="401"/>
      <c r="RNH1858" s="401"/>
      <c r="RNI1858" s="401"/>
      <c r="RNJ1858" s="401"/>
      <c r="RNK1858" s="401"/>
      <c r="RNL1858" s="401"/>
      <c r="RNM1858" s="401"/>
      <c r="RNN1858" s="401"/>
      <c r="RNO1858" s="401"/>
      <c r="RNP1858" s="401"/>
      <c r="RNQ1858" s="401"/>
      <c r="RNR1858" s="401"/>
      <c r="RNS1858" s="401"/>
      <c r="RNT1858" s="401"/>
      <c r="RNU1858" s="401"/>
      <c r="RNV1858" s="401"/>
      <c r="RNW1858" s="401"/>
      <c r="RNX1858" s="401"/>
      <c r="RNY1858" s="401"/>
      <c r="RNZ1858" s="401"/>
      <c r="ROA1858" s="401"/>
      <c r="ROB1858" s="401"/>
      <c r="ROC1858" s="401"/>
      <c r="ROD1858" s="401"/>
      <c r="ROE1858" s="401"/>
      <c r="ROF1858" s="401"/>
      <c r="ROG1858" s="401"/>
      <c r="ROH1858" s="401"/>
      <c r="ROI1858" s="401"/>
      <c r="ROJ1858" s="401"/>
      <c r="ROK1858" s="401"/>
      <c r="ROL1858" s="401"/>
      <c r="ROM1858" s="401"/>
      <c r="RON1858" s="401"/>
      <c r="ROO1858" s="401"/>
      <c r="ROP1858" s="401"/>
      <c r="ROQ1858" s="401"/>
      <c r="ROR1858" s="401"/>
      <c r="ROS1858" s="401"/>
      <c r="ROT1858" s="401"/>
      <c r="ROU1858" s="401"/>
      <c r="ROV1858" s="401"/>
      <c r="ROW1858" s="401"/>
      <c r="ROX1858" s="401"/>
      <c r="ROY1858" s="401"/>
      <c r="ROZ1858" s="401"/>
      <c r="RPA1858" s="401"/>
      <c r="RPB1858" s="401"/>
      <c r="RPC1858" s="401"/>
      <c r="RPD1858" s="401"/>
      <c r="RPE1858" s="401"/>
      <c r="RPF1858" s="401"/>
      <c r="RPG1858" s="401"/>
      <c r="RPH1858" s="401"/>
      <c r="RPI1858" s="401"/>
      <c r="RPJ1858" s="401"/>
      <c r="RPK1858" s="401"/>
      <c r="RPL1858" s="401"/>
      <c r="RPM1858" s="401"/>
      <c r="RPN1858" s="401"/>
      <c r="RPO1858" s="401"/>
      <c r="RPP1858" s="401"/>
      <c r="RPQ1858" s="401"/>
      <c r="RPR1858" s="401"/>
      <c r="RPS1858" s="401"/>
      <c r="RPT1858" s="401"/>
      <c r="RPU1858" s="401"/>
      <c r="RPV1858" s="401"/>
      <c r="RPW1858" s="401"/>
      <c r="RPX1858" s="401"/>
      <c r="RPY1858" s="401"/>
      <c r="RPZ1858" s="401"/>
      <c r="RQA1858" s="401"/>
      <c r="RQB1858" s="401"/>
      <c r="RQC1858" s="401"/>
      <c r="RQD1858" s="401"/>
      <c r="RQE1858" s="401"/>
      <c r="RQF1858" s="401"/>
      <c r="RQG1858" s="401"/>
      <c r="RQH1858" s="401"/>
      <c r="RQI1858" s="401"/>
      <c r="RQJ1858" s="401"/>
      <c r="RQK1858" s="401"/>
      <c r="RQL1858" s="401"/>
      <c r="RQM1858" s="401"/>
      <c r="RQN1858" s="401"/>
      <c r="RQO1858" s="401"/>
      <c r="RQP1858" s="401"/>
      <c r="RQQ1858" s="401"/>
      <c r="RQR1858" s="401"/>
      <c r="RQS1858" s="401"/>
      <c r="RQT1858" s="401"/>
      <c r="RQU1858" s="401"/>
      <c r="RQV1858" s="401"/>
      <c r="RQW1858" s="401"/>
      <c r="RQX1858" s="401"/>
      <c r="RQY1858" s="401"/>
      <c r="RQZ1858" s="401"/>
      <c r="RRA1858" s="401"/>
      <c r="RRB1858" s="401"/>
      <c r="RRC1858" s="401"/>
      <c r="RRD1858" s="401"/>
      <c r="RRE1858" s="401"/>
      <c r="RRF1858" s="401"/>
      <c r="RRG1858" s="401"/>
      <c r="RRH1858" s="401"/>
      <c r="RRI1858" s="401"/>
      <c r="RRJ1858" s="401"/>
      <c r="RRK1858" s="401"/>
      <c r="RRL1858" s="401"/>
      <c r="RRM1858" s="401"/>
      <c r="RRN1858" s="401"/>
      <c r="RRO1858" s="401"/>
      <c r="RRP1858" s="401"/>
      <c r="RRQ1858" s="401"/>
      <c r="RRR1858" s="401"/>
      <c r="RRS1858" s="401"/>
      <c r="RRT1858" s="401"/>
      <c r="RRU1858" s="401"/>
      <c r="RRV1858" s="401"/>
      <c r="RRW1858" s="401"/>
      <c r="RRX1858" s="401"/>
      <c r="RRY1858" s="401"/>
      <c r="RRZ1858" s="401"/>
      <c r="RSA1858" s="401"/>
      <c r="RSB1858" s="401"/>
      <c r="RSC1858" s="401"/>
      <c r="RSD1858" s="401"/>
      <c r="RSE1858" s="401"/>
      <c r="RSF1858" s="401"/>
      <c r="RSG1858" s="401"/>
      <c r="RSH1858" s="401"/>
      <c r="RSI1858" s="401"/>
      <c r="RSJ1858" s="401"/>
      <c r="RSK1858" s="401"/>
      <c r="RSL1858" s="401"/>
      <c r="RSM1858" s="401"/>
      <c r="RSN1858" s="401"/>
      <c r="RSO1858" s="401"/>
      <c r="RSP1858" s="401"/>
      <c r="RSQ1858" s="401"/>
      <c r="RSR1858" s="401"/>
      <c r="RSS1858" s="401"/>
      <c r="RST1858" s="401"/>
      <c r="RSU1858" s="401"/>
      <c r="RSV1858" s="401"/>
      <c r="RSW1858" s="401"/>
      <c r="RSX1858" s="401"/>
      <c r="RSY1858" s="401"/>
      <c r="RSZ1858" s="401"/>
      <c r="RTA1858" s="401"/>
      <c r="RTB1858" s="401"/>
      <c r="RTC1858" s="401"/>
      <c r="RTD1858" s="401"/>
      <c r="RTE1858" s="401"/>
      <c r="RTF1858" s="401"/>
      <c r="RTG1858" s="401"/>
      <c r="RTH1858" s="401"/>
      <c r="RTI1858" s="401"/>
      <c r="RTJ1858" s="401"/>
      <c r="RTK1858" s="401"/>
      <c r="RTL1858" s="401"/>
      <c r="RTM1858" s="401"/>
      <c r="RTN1858" s="401"/>
      <c r="RTO1858" s="401"/>
      <c r="RTP1858" s="401"/>
      <c r="RTQ1858" s="401"/>
      <c r="RTR1858" s="401"/>
      <c r="RTS1858" s="401"/>
      <c r="RTT1858" s="401"/>
      <c r="RTU1858" s="401"/>
      <c r="RTV1858" s="401"/>
      <c r="RTW1858" s="401"/>
      <c r="RTX1858" s="401"/>
      <c r="RTY1858" s="401"/>
      <c r="RTZ1858" s="401"/>
      <c r="RUA1858" s="401"/>
      <c r="RUB1858" s="401"/>
      <c r="RUC1858" s="401"/>
      <c r="RUD1858" s="401"/>
      <c r="RUE1858" s="401"/>
      <c r="RUF1858" s="401"/>
      <c r="RUG1858" s="401"/>
      <c r="RUH1858" s="401"/>
      <c r="RUI1858" s="401"/>
      <c r="RUJ1858" s="401"/>
      <c r="RUK1858" s="401"/>
      <c r="RUL1858" s="401"/>
      <c r="RUM1858" s="401"/>
      <c r="RUN1858" s="401"/>
      <c r="RUO1858" s="401"/>
      <c r="RUP1858" s="401"/>
      <c r="RUQ1858" s="401"/>
      <c r="RUR1858" s="401"/>
      <c r="RUS1858" s="401"/>
      <c r="RUT1858" s="401"/>
      <c r="RUU1858" s="401"/>
      <c r="RUV1858" s="401"/>
      <c r="RUW1858" s="401"/>
      <c r="RUX1858" s="401"/>
      <c r="RUY1858" s="401"/>
      <c r="RUZ1858" s="401"/>
      <c r="RVA1858" s="401"/>
      <c r="RVB1858" s="401"/>
      <c r="RVC1858" s="401"/>
      <c r="RVD1858" s="401"/>
      <c r="RVE1858" s="401"/>
      <c r="RVF1858" s="401"/>
      <c r="RVG1858" s="401"/>
      <c r="RVH1858" s="401"/>
      <c r="RVI1858" s="401"/>
      <c r="RVJ1858" s="401"/>
      <c r="RVK1858" s="401"/>
      <c r="RVL1858" s="401"/>
      <c r="RVM1858" s="401"/>
      <c r="RVN1858" s="401"/>
      <c r="RVO1858" s="401"/>
      <c r="RVP1858" s="401"/>
      <c r="RVQ1858" s="401"/>
      <c r="RVR1858" s="401"/>
      <c r="RVS1858" s="401"/>
      <c r="RVT1858" s="401"/>
      <c r="RVU1858" s="401"/>
      <c r="RVV1858" s="401"/>
      <c r="RVW1858" s="401"/>
      <c r="RVX1858" s="401"/>
      <c r="RVY1858" s="401"/>
      <c r="RVZ1858" s="401"/>
      <c r="RWA1858" s="401"/>
      <c r="RWB1858" s="401"/>
      <c r="RWC1858" s="401"/>
      <c r="RWD1858" s="401"/>
      <c r="RWE1858" s="401"/>
      <c r="RWF1858" s="401"/>
      <c r="RWG1858" s="401"/>
      <c r="RWH1858" s="401"/>
      <c r="RWI1858" s="401"/>
      <c r="RWJ1858" s="401"/>
      <c r="RWK1858" s="401"/>
      <c r="RWL1858" s="401"/>
      <c r="RWM1858" s="401"/>
      <c r="RWN1858" s="401"/>
      <c r="RWO1858" s="401"/>
      <c r="RWP1858" s="401"/>
      <c r="RWQ1858" s="401"/>
      <c r="RWR1858" s="401"/>
      <c r="RWS1858" s="401"/>
      <c r="RWT1858" s="401"/>
      <c r="RWU1858" s="401"/>
      <c r="RWV1858" s="401"/>
      <c r="RWW1858" s="401"/>
      <c r="RWX1858" s="401"/>
      <c r="RWY1858" s="401"/>
      <c r="RWZ1858" s="401"/>
      <c r="RXA1858" s="401"/>
      <c r="RXB1858" s="401"/>
      <c r="RXC1858" s="401"/>
      <c r="RXD1858" s="401"/>
      <c r="RXE1858" s="401"/>
      <c r="RXF1858" s="401"/>
      <c r="RXG1858" s="401"/>
      <c r="RXH1858" s="401"/>
      <c r="RXI1858" s="401"/>
      <c r="RXJ1858" s="401"/>
      <c r="RXK1858" s="401"/>
      <c r="RXL1858" s="401"/>
      <c r="RXM1858" s="401"/>
      <c r="RXN1858" s="401"/>
      <c r="RXO1858" s="401"/>
      <c r="RXP1858" s="401"/>
      <c r="RXQ1858" s="401"/>
      <c r="RXR1858" s="401"/>
      <c r="RXS1858" s="401"/>
      <c r="RXT1858" s="401"/>
      <c r="RXU1858" s="401"/>
      <c r="RXV1858" s="401"/>
      <c r="RXW1858" s="401"/>
      <c r="RXX1858" s="401"/>
      <c r="RXY1858" s="401"/>
      <c r="RXZ1858" s="401"/>
      <c r="RYA1858" s="401"/>
      <c r="RYB1858" s="401"/>
      <c r="RYC1858" s="401"/>
      <c r="RYD1858" s="401"/>
      <c r="RYE1858" s="401"/>
      <c r="RYF1858" s="401"/>
      <c r="RYG1858" s="401"/>
      <c r="RYH1858" s="401"/>
      <c r="RYI1858" s="401"/>
      <c r="RYJ1858" s="401"/>
      <c r="RYK1858" s="401"/>
      <c r="RYL1858" s="401"/>
      <c r="RYM1858" s="401"/>
      <c r="RYN1858" s="401"/>
      <c r="RYO1858" s="401"/>
      <c r="RYP1858" s="401"/>
      <c r="RYQ1858" s="401"/>
      <c r="RYR1858" s="401"/>
      <c r="RYS1858" s="401"/>
      <c r="RYT1858" s="401"/>
      <c r="RYU1858" s="401"/>
      <c r="RYV1858" s="401"/>
      <c r="RYW1858" s="401"/>
      <c r="RYX1858" s="401"/>
      <c r="RYY1858" s="401"/>
      <c r="RYZ1858" s="401"/>
      <c r="RZA1858" s="401"/>
      <c r="RZB1858" s="401"/>
      <c r="RZC1858" s="401"/>
      <c r="RZD1858" s="401"/>
      <c r="RZE1858" s="401"/>
      <c r="RZF1858" s="401"/>
      <c r="RZG1858" s="401"/>
      <c r="RZH1858" s="401"/>
      <c r="RZI1858" s="401"/>
      <c r="RZJ1858" s="401"/>
      <c r="RZK1858" s="401"/>
      <c r="RZL1858" s="401"/>
      <c r="RZM1858" s="401"/>
      <c r="RZN1858" s="401"/>
      <c r="RZO1858" s="401"/>
      <c r="RZP1858" s="401"/>
      <c r="RZQ1858" s="401"/>
      <c r="RZR1858" s="401"/>
      <c r="RZS1858" s="401"/>
      <c r="RZT1858" s="401"/>
      <c r="RZU1858" s="401"/>
      <c r="RZV1858" s="401"/>
      <c r="RZW1858" s="401"/>
      <c r="RZX1858" s="401"/>
      <c r="RZY1858" s="401"/>
      <c r="RZZ1858" s="401"/>
      <c r="SAA1858" s="401"/>
      <c r="SAB1858" s="401"/>
      <c r="SAC1858" s="401"/>
      <c r="SAD1858" s="401"/>
      <c r="SAE1858" s="401"/>
      <c r="SAF1858" s="401"/>
      <c r="SAG1858" s="401"/>
      <c r="SAH1858" s="401"/>
      <c r="SAI1858" s="401"/>
      <c r="SAJ1858" s="401"/>
      <c r="SAK1858" s="401"/>
      <c r="SAL1858" s="401"/>
      <c r="SAM1858" s="401"/>
      <c r="SAN1858" s="401"/>
      <c r="SAO1858" s="401"/>
      <c r="SAP1858" s="401"/>
      <c r="SAQ1858" s="401"/>
      <c r="SAR1858" s="401"/>
      <c r="SAS1858" s="401"/>
      <c r="SAT1858" s="401"/>
      <c r="SAU1858" s="401"/>
      <c r="SAV1858" s="401"/>
      <c r="SAW1858" s="401"/>
      <c r="SAX1858" s="401"/>
      <c r="SAY1858" s="401"/>
      <c r="SAZ1858" s="401"/>
      <c r="SBA1858" s="401"/>
      <c r="SBB1858" s="401"/>
      <c r="SBC1858" s="401"/>
      <c r="SBD1858" s="401"/>
      <c r="SBE1858" s="401"/>
      <c r="SBF1858" s="401"/>
      <c r="SBG1858" s="401"/>
      <c r="SBH1858" s="401"/>
      <c r="SBI1858" s="401"/>
      <c r="SBJ1858" s="401"/>
      <c r="SBK1858" s="401"/>
      <c r="SBL1858" s="401"/>
      <c r="SBM1858" s="401"/>
      <c r="SBN1858" s="401"/>
      <c r="SBO1858" s="401"/>
      <c r="SBP1858" s="401"/>
      <c r="SBQ1858" s="401"/>
      <c r="SBR1858" s="401"/>
      <c r="SBS1858" s="401"/>
      <c r="SBT1858" s="401"/>
      <c r="SBU1858" s="401"/>
      <c r="SBV1858" s="401"/>
      <c r="SBW1858" s="401"/>
      <c r="SBX1858" s="401"/>
      <c r="SBY1858" s="401"/>
      <c r="SBZ1858" s="401"/>
      <c r="SCA1858" s="401"/>
      <c r="SCB1858" s="401"/>
      <c r="SCC1858" s="401"/>
      <c r="SCD1858" s="401"/>
      <c r="SCE1858" s="401"/>
      <c r="SCF1858" s="401"/>
      <c r="SCG1858" s="401"/>
      <c r="SCH1858" s="401"/>
      <c r="SCI1858" s="401"/>
      <c r="SCJ1858" s="401"/>
      <c r="SCK1858" s="401"/>
      <c r="SCL1858" s="401"/>
      <c r="SCM1858" s="401"/>
      <c r="SCN1858" s="401"/>
      <c r="SCO1858" s="401"/>
      <c r="SCP1858" s="401"/>
      <c r="SCQ1858" s="401"/>
      <c r="SCR1858" s="401"/>
      <c r="SCS1858" s="401"/>
      <c r="SCT1858" s="401"/>
      <c r="SCU1858" s="401"/>
      <c r="SCV1858" s="401"/>
      <c r="SCW1858" s="401"/>
      <c r="SCX1858" s="401"/>
      <c r="SCY1858" s="401"/>
      <c r="SCZ1858" s="401"/>
      <c r="SDA1858" s="401"/>
      <c r="SDB1858" s="401"/>
      <c r="SDC1858" s="401"/>
      <c r="SDD1858" s="401"/>
      <c r="SDE1858" s="401"/>
      <c r="SDF1858" s="401"/>
      <c r="SDG1858" s="401"/>
      <c r="SDH1858" s="401"/>
      <c r="SDI1858" s="401"/>
      <c r="SDJ1858" s="401"/>
      <c r="SDK1858" s="401"/>
      <c r="SDL1858" s="401"/>
      <c r="SDM1858" s="401"/>
      <c r="SDN1858" s="401"/>
      <c r="SDO1858" s="401"/>
      <c r="SDP1858" s="401"/>
      <c r="SDQ1858" s="401"/>
      <c r="SDR1858" s="401"/>
      <c r="SDS1858" s="401"/>
      <c r="SDT1858" s="401"/>
      <c r="SDU1858" s="401"/>
      <c r="SDV1858" s="401"/>
      <c r="SDW1858" s="401"/>
      <c r="SDX1858" s="401"/>
      <c r="SDY1858" s="401"/>
      <c r="SDZ1858" s="401"/>
      <c r="SEA1858" s="401"/>
      <c r="SEB1858" s="401"/>
      <c r="SEC1858" s="401"/>
      <c r="SED1858" s="401"/>
      <c r="SEE1858" s="401"/>
      <c r="SEF1858" s="401"/>
      <c r="SEG1858" s="401"/>
      <c r="SEH1858" s="401"/>
      <c r="SEI1858" s="401"/>
      <c r="SEJ1858" s="401"/>
      <c r="SEK1858" s="401"/>
      <c r="SEL1858" s="401"/>
      <c r="SEM1858" s="401"/>
      <c r="SEN1858" s="401"/>
      <c r="SEO1858" s="401"/>
      <c r="SEP1858" s="401"/>
      <c r="SEQ1858" s="401"/>
      <c r="SER1858" s="401"/>
      <c r="SES1858" s="401"/>
      <c r="SET1858" s="401"/>
      <c r="SEU1858" s="401"/>
      <c r="SEV1858" s="401"/>
      <c r="SEW1858" s="401"/>
      <c r="SEX1858" s="401"/>
      <c r="SEY1858" s="401"/>
      <c r="SEZ1858" s="401"/>
      <c r="SFA1858" s="401"/>
      <c r="SFB1858" s="401"/>
      <c r="SFC1858" s="401"/>
      <c r="SFD1858" s="401"/>
      <c r="SFE1858" s="401"/>
      <c r="SFF1858" s="401"/>
      <c r="SFG1858" s="401"/>
      <c r="SFH1858" s="401"/>
      <c r="SFI1858" s="401"/>
      <c r="SFJ1858" s="401"/>
      <c r="SFK1858" s="401"/>
      <c r="SFL1858" s="401"/>
      <c r="SFM1858" s="401"/>
      <c r="SFN1858" s="401"/>
      <c r="SFO1858" s="401"/>
      <c r="SFP1858" s="401"/>
      <c r="SFQ1858" s="401"/>
      <c r="SFR1858" s="401"/>
      <c r="SFS1858" s="401"/>
      <c r="SFT1858" s="401"/>
      <c r="SFU1858" s="401"/>
      <c r="SFV1858" s="401"/>
      <c r="SFW1858" s="401"/>
      <c r="SFX1858" s="401"/>
      <c r="SFY1858" s="401"/>
      <c r="SFZ1858" s="401"/>
      <c r="SGA1858" s="401"/>
      <c r="SGB1858" s="401"/>
      <c r="SGC1858" s="401"/>
      <c r="SGD1858" s="401"/>
      <c r="SGE1858" s="401"/>
      <c r="SGF1858" s="401"/>
      <c r="SGG1858" s="401"/>
      <c r="SGH1858" s="401"/>
      <c r="SGI1858" s="401"/>
      <c r="SGJ1858" s="401"/>
      <c r="SGK1858" s="401"/>
      <c r="SGL1858" s="401"/>
      <c r="SGM1858" s="401"/>
      <c r="SGN1858" s="401"/>
      <c r="SGO1858" s="401"/>
      <c r="SGP1858" s="401"/>
      <c r="SGQ1858" s="401"/>
      <c r="SGR1858" s="401"/>
      <c r="SGS1858" s="401"/>
      <c r="SGT1858" s="401"/>
      <c r="SGU1858" s="401"/>
      <c r="SGV1858" s="401"/>
      <c r="SGW1858" s="401"/>
      <c r="SGX1858" s="401"/>
      <c r="SGY1858" s="401"/>
      <c r="SGZ1858" s="401"/>
      <c r="SHA1858" s="401"/>
      <c r="SHB1858" s="401"/>
      <c r="SHC1858" s="401"/>
      <c r="SHD1858" s="401"/>
      <c r="SHE1858" s="401"/>
      <c r="SHF1858" s="401"/>
      <c r="SHG1858" s="401"/>
      <c r="SHH1858" s="401"/>
      <c r="SHI1858" s="401"/>
      <c r="SHJ1858" s="401"/>
      <c r="SHK1858" s="401"/>
      <c r="SHL1858" s="401"/>
      <c r="SHM1858" s="401"/>
      <c r="SHN1858" s="401"/>
      <c r="SHO1858" s="401"/>
      <c r="SHP1858" s="401"/>
      <c r="SHQ1858" s="401"/>
      <c r="SHR1858" s="401"/>
      <c r="SHS1858" s="401"/>
      <c r="SHT1858" s="401"/>
      <c r="SHU1858" s="401"/>
      <c r="SHV1858" s="401"/>
      <c r="SHW1858" s="401"/>
      <c r="SHX1858" s="401"/>
      <c r="SHY1858" s="401"/>
      <c r="SHZ1858" s="401"/>
      <c r="SIA1858" s="401"/>
      <c r="SIB1858" s="401"/>
      <c r="SIC1858" s="401"/>
      <c r="SID1858" s="401"/>
      <c r="SIE1858" s="401"/>
      <c r="SIF1858" s="401"/>
      <c r="SIG1858" s="401"/>
      <c r="SIH1858" s="401"/>
      <c r="SII1858" s="401"/>
      <c r="SIJ1858" s="401"/>
      <c r="SIK1858" s="401"/>
      <c r="SIL1858" s="401"/>
      <c r="SIM1858" s="401"/>
      <c r="SIN1858" s="401"/>
      <c r="SIO1858" s="401"/>
      <c r="SIP1858" s="401"/>
      <c r="SIQ1858" s="401"/>
      <c r="SIR1858" s="401"/>
      <c r="SIS1858" s="401"/>
      <c r="SIT1858" s="401"/>
      <c r="SIU1858" s="401"/>
      <c r="SIV1858" s="401"/>
      <c r="SIW1858" s="401"/>
      <c r="SIX1858" s="401"/>
      <c r="SIY1858" s="401"/>
      <c r="SIZ1858" s="401"/>
      <c r="SJA1858" s="401"/>
      <c r="SJB1858" s="401"/>
      <c r="SJC1858" s="401"/>
      <c r="SJD1858" s="401"/>
      <c r="SJE1858" s="401"/>
      <c r="SJF1858" s="401"/>
      <c r="SJG1858" s="401"/>
      <c r="SJH1858" s="401"/>
      <c r="SJI1858" s="401"/>
      <c r="SJJ1858" s="401"/>
      <c r="SJK1858" s="401"/>
      <c r="SJL1858" s="401"/>
      <c r="SJM1858" s="401"/>
      <c r="SJN1858" s="401"/>
      <c r="SJO1858" s="401"/>
      <c r="SJP1858" s="401"/>
      <c r="SJQ1858" s="401"/>
      <c r="SJR1858" s="401"/>
      <c r="SJS1858" s="401"/>
      <c r="SJT1858" s="401"/>
      <c r="SJU1858" s="401"/>
      <c r="SJV1858" s="401"/>
      <c r="SJW1858" s="401"/>
      <c r="SJX1858" s="401"/>
      <c r="SJY1858" s="401"/>
      <c r="SJZ1858" s="401"/>
      <c r="SKA1858" s="401"/>
      <c r="SKB1858" s="401"/>
      <c r="SKC1858" s="401"/>
      <c r="SKD1858" s="401"/>
      <c r="SKE1858" s="401"/>
      <c r="SKF1858" s="401"/>
      <c r="SKG1858" s="401"/>
      <c r="SKH1858" s="401"/>
      <c r="SKI1858" s="401"/>
      <c r="SKJ1858" s="401"/>
      <c r="SKK1858" s="401"/>
      <c r="SKL1858" s="401"/>
      <c r="SKM1858" s="401"/>
      <c r="SKN1858" s="401"/>
      <c r="SKO1858" s="401"/>
      <c r="SKP1858" s="401"/>
      <c r="SKQ1858" s="401"/>
      <c r="SKR1858" s="401"/>
      <c r="SKS1858" s="401"/>
      <c r="SKT1858" s="401"/>
      <c r="SKU1858" s="401"/>
      <c r="SKV1858" s="401"/>
      <c r="SKW1858" s="401"/>
      <c r="SKX1858" s="401"/>
      <c r="SKY1858" s="401"/>
      <c r="SKZ1858" s="401"/>
      <c r="SLA1858" s="401"/>
      <c r="SLB1858" s="401"/>
      <c r="SLC1858" s="401"/>
      <c r="SLD1858" s="401"/>
      <c r="SLE1858" s="401"/>
      <c r="SLF1858" s="401"/>
      <c r="SLG1858" s="401"/>
      <c r="SLH1858" s="401"/>
      <c r="SLI1858" s="401"/>
      <c r="SLJ1858" s="401"/>
      <c r="SLK1858" s="401"/>
      <c r="SLL1858" s="401"/>
      <c r="SLM1858" s="401"/>
      <c r="SLN1858" s="401"/>
      <c r="SLO1858" s="401"/>
      <c r="SLP1858" s="401"/>
      <c r="SLQ1858" s="401"/>
      <c r="SLR1858" s="401"/>
      <c r="SLS1858" s="401"/>
      <c r="SLT1858" s="401"/>
      <c r="SLU1858" s="401"/>
      <c r="SLV1858" s="401"/>
      <c r="SLW1858" s="401"/>
      <c r="SLX1858" s="401"/>
      <c r="SLY1858" s="401"/>
      <c r="SLZ1858" s="401"/>
      <c r="SMA1858" s="401"/>
      <c r="SMB1858" s="401"/>
      <c r="SMC1858" s="401"/>
      <c r="SMD1858" s="401"/>
      <c r="SME1858" s="401"/>
      <c r="SMF1858" s="401"/>
      <c r="SMG1858" s="401"/>
      <c r="SMH1858" s="401"/>
      <c r="SMI1858" s="401"/>
      <c r="SMJ1858" s="401"/>
      <c r="SMK1858" s="401"/>
      <c r="SML1858" s="401"/>
      <c r="SMM1858" s="401"/>
      <c r="SMN1858" s="401"/>
      <c r="SMO1858" s="401"/>
      <c r="SMP1858" s="401"/>
      <c r="SMQ1858" s="401"/>
      <c r="SMR1858" s="401"/>
      <c r="SMS1858" s="401"/>
      <c r="SMT1858" s="401"/>
      <c r="SMU1858" s="401"/>
      <c r="SMV1858" s="401"/>
      <c r="SMW1858" s="401"/>
      <c r="SMX1858" s="401"/>
      <c r="SMY1858" s="401"/>
      <c r="SMZ1858" s="401"/>
      <c r="SNA1858" s="401"/>
      <c r="SNB1858" s="401"/>
      <c r="SNC1858" s="401"/>
      <c r="SND1858" s="401"/>
      <c r="SNE1858" s="401"/>
      <c r="SNF1858" s="401"/>
      <c r="SNG1858" s="401"/>
      <c r="SNH1858" s="401"/>
      <c r="SNI1858" s="401"/>
      <c r="SNJ1858" s="401"/>
      <c r="SNK1858" s="401"/>
      <c r="SNL1858" s="401"/>
      <c r="SNM1858" s="401"/>
      <c r="SNN1858" s="401"/>
      <c r="SNO1858" s="401"/>
      <c r="SNP1858" s="401"/>
      <c r="SNQ1858" s="401"/>
      <c r="SNR1858" s="401"/>
      <c r="SNS1858" s="401"/>
      <c r="SNT1858" s="401"/>
      <c r="SNU1858" s="401"/>
      <c r="SNV1858" s="401"/>
      <c r="SNW1858" s="401"/>
      <c r="SNX1858" s="401"/>
      <c r="SNY1858" s="401"/>
      <c r="SNZ1858" s="401"/>
      <c r="SOA1858" s="401"/>
      <c r="SOB1858" s="401"/>
      <c r="SOC1858" s="401"/>
      <c r="SOD1858" s="401"/>
      <c r="SOE1858" s="401"/>
      <c r="SOF1858" s="401"/>
      <c r="SOG1858" s="401"/>
      <c r="SOH1858" s="401"/>
      <c r="SOI1858" s="401"/>
      <c r="SOJ1858" s="401"/>
      <c r="SOK1858" s="401"/>
      <c r="SOL1858" s="401"/>
      <c r="SOM1858" s="401"/>
      <c r="SON1858" s="401"/>
      <c r="SOO1858" s="401"/>
      <c r="SOP1858" s="401"/>
      <c r="SOQ1858" s="401"/>
      <c r="SOR1858" s="401"/>
      <c r="SOS1858" s="401"/>
      <c r="SOT1858" s="401"/>
      <c r="SOU1858" s="401"/>
      <c r="SOV1858" s="401"/>
      <c r="SOW1858" s="401"/>
      <c r="SOX1858" s="401"/>
      <c r="SOY1858" s="401"/>
      <c r="SOZ1858" s="401"/>
      <c r="SPA1858" s="401"/>
      <c r="SPB1858" s="401"/>
      <c r="SPC1858" s="401"/>
      <c r="SPD1858" s="401"/>
      <c r="SPE1858" s="401"/>
      <c r="SPF1858" s="401"/>
      <c r="SPG1858" s="401"/>
      <c r="SPH1858" s="401"/>
      <c r="SPI1858" s="401"/>
      <c r="SPJ1858" s="401"/>
      <c r="SPK1858" s="401"/>
      <c r="SPL1858" s="401"/>
      <c r="SPM1858" s="401"/>
      <c r="SPN1858" s="401"/>
      <c r="SPO1858" s="401"/>
      <c r="SPP1858" s="401"/>
      <c r="SPQ1858" s="401"/>
      <c r="SPR1858" s="401"/>
      <c r="SPS1858" s="401"/>
      <c r="SPT1858" s="401"/>
      <c r="SPU1858" s="401"/>
      <c r="SPV1858" s="401"/>
      <c r="SPW1858" s="401"/>
      <c r="SPX1858" s="401"/>
      <c r="SPY1858" s="401"/>
      <c r="SPZ1858" s="401"/>
      <c r="SQA1858" s="401"/>
      <c r="SQB1858" s="401"/>
      <c r="SQC1858" s="401"/>
      <c r="SQD1858" s="401"/>
      <c r="SQE1858" s="401"/>
      <c r="SQF1858" s="401"/>
      <c r="SQG1858" s="401"/>
      <c r="SQH1858" s="401"/>
      <c r="SQI1858" s="401"/>
      <c r="SQJ1858" s="401"/>
      <c r="SQK1858" s="401"/>
      <c r="SQL1858" s="401"/>
      <c r="SQM1858" s="401"/>
      <c r="SQN1858" s="401"/>
      <c r="SQO1858" s="401"/>
      <c r="SQP1858" s="401"/>
      <c r="SQQ1858" s="401"/>
      <c r="SQR1858" s="401"/>
      <c r="SQS1858" s="401"/>
      <c r="SQT1858" s="401"/>
      <c r="SQU1858" s="401"/>
      <c r="SQV1858" s="401"/>
      <c r="SQW1858" s="401"/>
      <c r="SQX1858" s="401"/>
      <c r="SQY1858" s="401"/>
      <c r="SQZ1858" s="401"/>
      <c r="SRA1858" s="401"/>
      <c r="SRB1858" s="401"/>
      <c r="SRC1858" s="401"/>
      <c r="SRD1858" s="401"/>
      <c r="SRE1858" s="401"/>
      <c r="SRF1858" s="401"/>
      <c r="SRG1858" s="401"/>
      <c r="SRH1858" s="401"/>
      <c r="SRI1858" s="401"/>
      <c r="SRJ1858" s="401"/>
      <c r="SRK1858" s="401"/>
      <c r="SRL1858" s="401"/>
      <c r="SRM1858" s="401"/>
      <c r="SRN1858" s="401"/>
      <c r="SRO1858" s="401"/>
      <c r="SRP1858" s="401"/>
      <c r="SRQ1858" s="401"/>
      <c r="SRR1858" s="401"/>
      <c r="SRS1858" s="401"/>
      <c r="SRT1858" s="401"/>
      <c r="SRU1858" s="401"/>
      <c r="SRV1858" s="401"/>
      <c r="SRW1858" s="401"/>
      <c r="SRX1858" s="401"/>
      <c r="SRY1858" s="401"/>
      <c r="SRZ1858" s="401"/>
      <c r="SSA1858" s="401"/>
      <c r="SSB1858" s="401"/>
      <c r="SSC1858" s="401"/>
      <c r="SSD1858" s="401"/>
      <c r="SSE1858" s="401"/>
      <c r="SSF1858" s="401"/>
      <c r="SSG1858" s="401"/>
      <c r="SSH1858" s="401"/>
      <c r="SSI1858" s="401"/>
      <c r="SSJ1858" s="401"/>
      <c r="SSK1858" s="401"/>
      <c r="SSL1858" s="401"/>
      <c r="SSM1858" s="401"/>
      <c r="SSN1858" s="401"/>
      <c r="SSO1858" s="401"/>
      <c r="SSP1858" s="401"/>
      <c r="SSQ1858" s="401"/>
      <c r="SSR1858" s="401"/>
      <c r="SSS1858" s="401"/>
      <c r="SST1858" s="401"/>
      <c r="SSU1858" s="401"/>
      <c r="SSV1858" s="401"/>
      <c r="SSW1858" s="401"/>
      <c r="SSX1858" s="401"/>
      <c r="SSY1858" s="401"/>
      <c r="SSZ1858" s="401"/>
      <c r="STA1858" s="401"/>
      <c r="STB1858" s="401"/>
      <c r="STC1858" s="401"/>
      <c r="STD1858" s="401"/>
      <c r="STE1858" s="401"/>
      <c r="STF1858" s="401"/>
      <c r="STG1858" s="401"/>
      <c r="STH1858" s="401"/>
      <c r="STI1858" s="401"/>
      <c r="STJ1858" s="401"/>
      <c r="STK1858" s="401"/>
      <c r="STL1858" s="401"/>
      <c r="STM1858" s="401"/>
      <c r="STN1858" s="401"/>
      <c r="STO1858" s="401"/>
      <c r="STP1858" s="401"/>
      <c r="STQ1858" s="401"/>
      <c r="STR1858" s="401"/>
      <c r="STS1858" s="401"/>
      <c r="STT1858" s="401"/>
      <c r="STU1858" s="401"/>
      <c r="STV1858" s="401"/>
      <c r="STW1858" s="401"/>
      <c r="STX1858" s="401"/>
      <c r="STY1858" s="401"/>
      <c r="STZ1858" s="401"/>
      <c r="SUA1858" s="401"/>
      <c r="SUB1858" s="401"/>
      <c r="SUC1858" s="401"/>
      <c r="SUD1858" s="401"/>
      <c r="SUE1858" s="401"/>
      <c r="SUF1858" s="401"/>
      <c r="SUG1858" s="401"/>
      <c r="SUH1858" s="401"/>
      <c r="SUI1858" s="401"/>
      <c r="SUJ1858" s="401"/>
      <c r="SUK1858" s="401"/>
      <c r="SUL1858" s="401"/>
      <c r="SUM1858" s="401"/>
      <c r="SUN1858" s="401"/>
      <c r="SUO1858" s="401"/>
      <c r="SUP1858" s="401"/>
      <c r="SUQ1858" s="401"/>
      <c r="SUR1858" s="401"/>
      <c r="SUS1858" s="401"/>
      <c r="SUT1858" s="401"/>
      <c r="SUU1858" s="401"/>
      <c r="SUV1858" s="401"/>
      <c r="SUW1858" s="401"/>
      <c r="SUX1858" s="401"/>
      <c r="SUY1858" s="401"/>
      <c r="SUZ1858" s="401"/>
      <c r="SVA1858" s="401"/>
      <c r="SVB1858" s="401"/>
      <c r="SVC1858" s="401"/>
      <c r="SVD1858" s="401"/>
      <c r="SVE1858" s="401"/>
      <c r="SVF1858" s="401"/>
      <c r="SVG1858" s="401"/>
      <c r="SVH1858" s="401"/>
      <c r="SVI1858" s="401"/>
      <c r="SVJ1858" s="401"/>
      <c r="SVK1858" s="401"/>
      <c r="SVL1858" s="401"/>
      <c r="SVM1858" s="401"/>
      <c r="SVN1858" s="401"/>
      <c r="SVO1858" s="401"/>
      <c r="SVP1858" s="401"/>
      <c r="SVQ1858" s="401"/>
      <c r="SVR1858" s="401"/>
      <c r="SVS1858" s="401"/>
      <c r="SVT1858" s="401"/>
      <c r="SVU1858" s="401"/>
      <c r="SVV1858" s="401"/>
      <c r="SVW1858" s="401"/>
      <c r="SVX1858" s="401"/>
      <c r="SVY1858" s="401"/>
      <c r="SVZ1858" s="401"/>
      <c r="SWA1858" s="401"/>
      <c r="SWB1858" s="401"/>
      <c r="SWC1858" s="401"/>
      <c r="SWD1858" s="401"/>
      <c r="SWE1858" s="401"/>
      <c r="SWF1858" s="401"/>
      <c r="SWG1858" s="401"/>
      <c r="SWH1858" s="401"/>
      <c r="SWI1858" s="401"/>
      <c r="SWJ1858" s="401"/>
      <c r="SWK1858" s="401"/>
      <c r="SWL1858" s="401"/>
      <c r="SWM1858" s="401"/>
      <c r="SWN1858" s="401"/>
      <c r="SWO1858" s="401"/>
      <c r="SWP1858" s="401"/>
      <c r="SWQ1858" s="401"/>
      <c r="SWR1858" s="401"/>
      <c r="SWS1858" s="401"/>
      <c r="SWT1858" s="401"/>
      <c r="SWU1858" s="401"/>
      <c r="SWV1858" s="401"/>
      <c r="SWW1858" s="401"/>
      <c r="SWX1858" s="401"/>
      <c r="SWY1858" s="401"/>
      <c r="SWZ1858" s="401"/>
      <c r="SXA1858" s="401"/>
      <c r="SXB1858" s="401"/>
      <c r="SXC1858" s="401"/>
      <c r="SXD1858" s="401"/>
      <c r="SXE1858" s="401"/>
      <c r="SXF1858" s="401"/>
      <c r="SXG1858" s="401"/>
      <c r="SXH1858" s="401"/>
      <c r="SXI1858" s="401"/>
      <c r="SXJ1858" s="401"/>
      <c r="SXK1858" s="401"/>
      <c r="SXL1858" s="401"/>
      <c r="SXM1858" s="401"/>
      <c r="SXN1858" s="401"/>
      <c r="SXO1858" s="401"/>
      <c r="SXP1858" s="401"/>
      <c r="SXQ1858" s="401"/>
      <c r="SXR1858" s="401"/>
      <c r="SXS1858" s="401"/>
      <c r="SXT1858" s="401"/>
      <c r="SXU1858" s="401"/>
      <c r="SXV1858" s="401"/>
      <c r="SXW1858" s="401"/>
      <c r="SXX1858" s="401"/>
      <c r="SXY1858" s="401"/>
      <c r="SXZ1858" s="401"/>
      <c r="SYA1858" s="401"/>
      <c r="SYB1858" s="401"/>
      <c r="SYC1858" s="401"/>
      <c r="SYD1858" s="401"/>
      <c r="SYE1858" s="401"/>
      <c r="SYF1858" s="401"/>
      <c r="SYG1858" s="401"/>
      <c r="SYH1858" s="401"/>
      <c r="SYI1858" s="401"/>
      <c r="SYJ1858" s="401"/>
      <c r="SYK1858" s="401"/>
      <c r="SYL1858" s="401"/>
      <c r="SYM1858" s="401"/>
      <c r="SYN1858" s="401"/>
      <c r="SYO1858" s="401"/>
      <c r="SYP1858" s="401"/>
      <c r="SYQ1858" s="401"/>
      <c r="SYR1858" s="401"/>
      <c r="SYS1858" s="401"/>
      <c r="SYT1858" s="401"/>
      <c r="SYU1858" s="401"/>
      <c r="SYV1858" s="401"/>
      <c r="SYW1858" s="401"/>
      <c r="SYX1858" s="401"/>
      <c r="SYY1858" s="401"/>
      <c r="SYZ1858" s="401"/>
      <c r="SZA1858" s="401"/>
      <c r="SZB1858" s="401"/>
      <c r="SZC1858" s="401"/>
      <c r="SZD1858" s="401"/>
      <c r="SZE1858" s="401"/>
      <c r="SZF1858" s="401"/>
      <c r="SZG1858" s="401"/>
      <c r="SZH1858" s="401"/>
      <c r="SZI1858" s="401"/>
      <c r="SZJ1858" s="401"/>
      <c r="SZK1858" s="401"/>
      <c r="SZL1858" s="401"/>
      <c r="SZM1858" s="401"/>
      <c r="SZN1858" s="401"/>
      <c r="SZO1858" s="401"/>
      <c r="SZP1858" s="401"/>
      <c r="SZQ1858" s="401"/>
      <c r="SZR1858" s="401"/>
      <c r="SZS1858" s="401"/>
      <c r="SZT1858" s="401"/>
      <c r="SZU1858" s="401"/>
      <c r="SZV1858" s="401"/>
      <c r="SZW1858" s="401"/>
      <c r="SZX1858" s="401"/>
      <c r="SZY1858" s="401"/>
      <c r="SZZ1858" s="401"/>
      <c r="TAA1858" s="401"/>
      <c r="TAB1858" s="401"/>
      <c r="TAC1858" s="401"/>
      <c r="TAD1858" s="401"/>
      <c r="TAE1858" s="401"/>
      <c r="TAF1858" s="401"/>
      <c r="TAG1858" s="401"/>
      <c r="TAH1858" s="401"/>
      <c r="TAI1858" s="401"/>
      <c r="TAJ1858" s="401"/>
      <c r="TAK1858" s="401"/>
      <c r="TAL1858" s="401"/>
      <c r="TAM1858" s="401"/>
      <c r="TAN1858" s="401"/>
      <c r="TAO1858" s="401"/>
      <c r="TAP1858" s="401"/>
      <c r="TAQ1858" s="401"/>
      <c r="TAR1858" s="401"/>
      <c r="TAS1858" s="401"/>
      <c r="TAT1858" s="401"/>
      <c r="TAU1858" s="401"/>
      <c r="TAV1858" s="401"/>
      <c r="TAW1858" s="401"/>
      <c r="TAX1858" s="401"/>
      <c r="TAY1858" s="401"/>
      <c r="TAZ1858" s="401"/>
      <c r="TBA1858" s="401"/>
      <c r="TBB1858" s="401"/>
      <c r="TBC1858" s="401"/>
      <c r="TBD1858" s="401"/>
      <c r="TBE1858" s="401"/>
      <c r="TBF1858" s="401"/>
      <c r="TBG1858" s="401"/>
      <c r="TBH1858" s="401"/>
      <c r="TBI1858" s="401"/>
      <c r="TBJ1858" s="401"/>
      <c r="TBK1858" s="401"/>
      <c r="TBL1858" s="401"/>
      <c r="TBM1858" s="401"/>
      <c r="TBN1858" s="401"/>
      <c r="TBO1858" s="401"/>
      <c r="TBP1858" s="401"/>
      <c r="TBQ1858" s="401"/>
      <c r="TBR1858" s="401"/>
      <c r="TBS1858" s="401"/>
      <c r="TBT1858" s="401"/>
      <c r="TBU1858" s="401"/>
      <c r="TBV1858" s="401"/>
      <c r="TBW1858" s="401"/>
      <c r="TBX1858" s="401"/>
      <c r="TBY1858" s="401"/>
      <c r="TBZ1858" s="401"/>
      <c r="TCA1858" s="401"/>
      <c r="TCB1858" s="401"/>
      <c r="TCC1858" s="401"/>
      <c r="TCD1858" s="401"/>
      <c r="TCE1858" s="401"/>
      <c r="TCF1858" s="401"/>
      <c r="TCG1858" s="401"/>
      <c r="TCH1858" s="401"/>
      <c r="TCI1858" s="401"/>
      <c r="TCJ1858" s="401"/>
      <c r="TCK1858" s="401"/>
      <c r="TCL1858" s="401"/>
      <c r="TCM1858" s="401"/>
      <c r="TCN1858" s="401"/>
      <c r="TCO1858" s="401"/>
      <c r="TCP1858" s="401"/>
      <c r="TCQ1858" s="401"/>
      <c r="TCR1858" s="401"/>
      <c r="TCS1858" s="401"/>
      <c r="TCT1858" s="401"/>
      <c r="TCU1858" s="401"/>
      <c r="TCV1858" s="401"/>
      <c r="TCW1858" s="401"/>
      <c r="TCX1858" s="401"/>
      <c r="TCY1858" s="401"/>
      <c r="TCZ1858" s="401"/>
      <c r="TDA1858" s="401"/>
      <c r="TDB1858" s="401"/>
      <c r="TDC1858" s="401"/>
      <c r="TDD1858" s="401"/>
      <c r="TDE1858" s="401"/>
      <c r="TDF1858" s="401"/>
      <c r="TDG1858" s="401"/>
      <c r="TDH1858" s="401"/>
      <c r="TDI1858" s="401"/>
      <c r="TDJ1858" s="401"/>
      <c r="TDK1858" s="401"/>
      <c r="TDL1858" s="401"/>
      <c r="TDM1858" s="401"/>
      <c r="TDN1858" s="401"/>
      <c r="TDO1858" s="401"/>
      <c r="TDP1858" s="401"/>
      <c r="TDQ1858" s="401"/>
      <c r="TDR1858" s="401"/>
      <c r="TDS1858" s="401"/>
      <c r="TDT1858" s="401"/>
      <c r="TDU1858" s="401"/>
      <c r="TDV1858" s="401"/>
      <c r="TDW1858" s="401"/>
      <c r="TDX1858" s="401"/>
      <c r="TDY1858" s="401"/>
      <c r="TDZ1858" s="401"/>
      <c r="TEA1858" s="401"/>
      <c r="TEB1858" s="401"/>
      <c r="TEC1858" s="401"/>
      <c r="TED1858" s="401"/>
      <c r="TEE1858" s="401"/>
      <c r="TEF1858" s="401"/>
      <c r="TEG1858" s="401"/>
      <c r="TEH1858" s="401"/>
      <c r="TEI1858" s="401"/>
      <c r="TEJ1858" s="401"/>
      <c r="TEK1858" s="401"/>
      <c r="TEL1858" s="401"/>
      <c r="TEM1858" s="401"/>
      <c r="TEN1858" s="401"/>
      <c r="TEO1858" s="401"/>
      <c r="TEP1858" s="401"/>
      <c r="TEQ1858" s="401"/>
      <c r="TER1858" s="401"/>
      <c r="TES1858" s="401"/>
      <c r="TET1858" s="401"/>
      <c r="TEU1858" s="401"/>
      <c r="TEV1858" s="401"/>
      <c r="TEW1858" s="401"/>
      <c r="TEX1858" s="401"/>
      <c r="TEY1858" s="401"/>
      <c r="TEZ1858" s="401"/>
      <c r="TFA1858" s="401"/>
      <c r="TFB1858" s="401"/>
      <c r="TFC1858" s="401"/>
      <c r="TFD1858" s="401"/>
      <c r="TFE1858" s="401"/>
      <c r="TFF1858" s="401"/>
      <c r="TFG1858" s="401"/>
      <c r="TFH1858" s="401"/>
      <c r="TFI1858" s="401"/>
      <c r="TFJ1858" s="401"/>
      <c r="TFK1858" s="401"/>
      <c r="TFL1858" s="401"/>
      <c r="TFM1858" s="401"/>
      <c r="TFN1858" s="401"/>
      <c r="TFO1858" s="401"/>
      <c r="TFP1858" s="401"/>
      <c r="TFQ1858" s="401"/>
      <c r="TFR1858" s="401"/>
      <c r="TFS1858" s="401"/>
      <c r="TFT1858" s="401"/>
      <c r="TFU1858" s="401"/>
      <c r="TFV1858" s="401"/>
      <c r="TFW1858" s="401"/>
      <c r="TFX1858" s="401"/>
      <c r="TFY1858" s="401"/>
      <c r="TFZ1858" s="401"/>
      <c r="TGA1858" s="401"/>
      <c r="TGB1858" s="401"/>
      <c r="TGC1858" s="401"/>
      <c r="TGD1858" s="401"/>
      <c r="TGE1858" s="401"/>
      <c r="TGF1858" s="401"/>
      <c r="TGG1858" s="401"/>
      <c r="TGH1858" s="401"/>
      <c r="TGI1858" s="401"/>
      <c r="TGJ1858" s="401"/>
      <c r="TGK1858" s="401"/>
      <c r="TGL1858" s="401"/>
      <c r="TGM1858" s="401"/>
      <c r="TGN1858" s="401"/>
      <c r="TGO1858" s="401"/>
      <c r="TGP1858" s="401"/>
      <c r="TGQ1858" s="401"/>
      <c r="TGR1858" s="401"/>
      <c r="TGS1858" s="401"/>
      <c r="TGT1858" s="401"/>
      <c r="TGU1858" s="401"/>
      <c r="TGV1858" s="401"/>
      <c r="TGW1858" s="401"/>
      <c r="TGX1858" s="401"/>
      <c r="TGY1858" s="401"/>
      <c r="TGZ1858" s="401"/>
      <c r="THA1858" s="401"/>
      <c r="THB1858" s="401"/>
      <c r="THC1858" s="401"/>
      <c r="THD1858" s="401"/>
      <c r="THE1858" s="401"/>
      <c r="THF1858" s="401"/>
      <c r="THG1858" s="401"/>
      <c r="THH1858" s="401"/>
      <c r="THI1858" s="401"/>
      <c r="THJ1858" s="401"/>
      <c r="THK1858" s="401"/>
      <c r="THL1858" s="401"/>
      <c r="THM1858" s="401"/>
      <c r="THN1858" s="401"/>
      <c r="THO1858" s="401"/>
      <c r="THP1858" s="401"/>
      <c r="THQ1858" s="401"/>
      <c r="THR1858" s="401"/>
      <c r="THS1858" s="401"/>
      <c r="THT1858" s="401"/>
      <c r="THU1858" s="401"/>
      <c r="THV1858" s="401"/>
      <c r="THW1858" s="401"/>
      <c r="THX1858" s="401"/>
      <c r="THY1858" s="401"/>
      <c r="THZ1858" s="401"/>
      <c r="TIA1858" s="401"/>
      <c r="TIB1858" s="401"/>
      <c r="TIC1858" s="401"/>
      <c r="TID1858" s="401"/>
      <c r="TIE1858" s="401"/>
      <c r="TIF1858" s="401"/>
      <c r="TIG1858" s="401"/>
      <c r="TIH1858" s="401"/>
      <c r="TII1858" s="401"/>
      <c r="TIJ1858" s="401"/>
      <c r="TIK1858" s="401"/>
      <c r="TIL1858" s="401"/>
      <c r="TIM1858" s="401"/>
      <c r="TIN1858" s="401"/>
      <c r="TIO1858" s="401"/>
      <c r="TIP1858" s="401"/>
      <c r="TIQ1858" s="401"/>
      <c r="TIR1858" s="401"/>
      <c r="TIS1858" s="401"/>
      <c r="TIT1858" s="401"/>
      <c r="TIU1858" s="401"/>
      <c r="TIV1858" s="401"/>
      <c r="TIW1858" s="401"/>
      <c r="TIX1858" s="401"/>
      <c r="TIY1858" s="401"/>
      <c r="TIZ1858" s="401"/>
      <c r="TJA1858" s="401"/>
      <c r="TJB1858" s="401"/>
      <c r="TJC1858" s="401"/>
      <c r="TJD1858" s="401"/>
      <c r="TJE1858" s="401"/>
      <c r="TJF1858" s="401"/>
      <c r="TJG1858" s="401"/>
      <c r="TJH1858" s="401"/>
      <c r="TJI1858" s="401"/>
      <c r="TJJ1858" s="401"/>
      <c r="TJK1858" s="401"/>
      <c r="TJL1858" s="401"/>
      <c r="TJM1858" s="401"/>
      <c r="TJN1858" s="401"/>
      <c r="TJO1858" s="401"/>
      <c r="TJP1858" s="401"/>
      <c r="TJQ1858" s="401"/>
      <c r="TJR1858" s="401"/>
      <c r="TJS1858" s="401"/>
      <c r="TJT1858" s="401"/>
      <c r="TJU1858" s="401"/>
      <c r="TJV1858" s="401"/>
      <c r="TJW1858" s="401"/>
      <c r="TJX1858" s="401"/>
      <c r="TJY1858" s="401"/>
      <c r="TJZ1858" s="401"/>
      <c r="TKA1858" s="401"/>
      <c r="TKB1858" s="401"/>
      <c r="TKC1858" s="401"/>
      <c r="TKD1858" s="401"/>
      <c r="TKE1858" s="401"/>
      <c r="TKF1858" s="401"/>
      <c r="TKG1858" s="401"/>
      <c r="TKH1858" s="401"/>
      <c r="TKI1858" s="401"/>
      <c r="TKJ1858" s="401"/>
      <c r="TKK1858" s="401"/>
      <c r="TKL1858" s="401"/>
      <c r="TKM1858" s="401"/>
      <c r="TKN1858" s="401"/>
      <c r="TKO1858" s="401"/>
      <c r="TKP1858" s="401"/>
      <c r="TKQ1858" s="401"/>
      <c r="TKR1858" s="401"/>
      <c r="TKS1858" s="401"/>
      <c r="TKT1858" s="401"/>
      <c r="TKU1858" s="401"/>
      <c r="TKV1858" s="401"/>
      <c r="TKW1858" s="401"/>
      <c r="TKX1858" s="401"/>
      <c r="TKY1858" s="401"/>
      <c r="TKZ1858" s="401"/>
      <c r="TLA1858" s="401"/>
      <c r="TLB1858" s="401"/>
      <c r="TLC1858" s="401"/>
      <c r="TLD1858" s="401"/>
      <c r="TLE1858" s="401"/>
      <c r="TLF1858" s="401"/>
      <c r="TLG1858" s="401"/>
      <c r="TLH1858" s="401"/>
      <c r="TLI1858" s="401"/>
      <c r="TLJ1858" s="401"/>
      <c r="TLK1858" s="401"/>
      <c r="TLL1858" s="401"/>
      <c r="TLM1858" s="401"/>
      <c r="TLN1858" s="401"/>
      <c r="TLO1858" s="401"/>
      <c r="TLP1858" s="401"/>
      <c r="TLQ1858" s="401"/>
      <c r="TLR1858" s="401"/>
      <c r="TLS1858" s="401"/>
      <c r="TLT1858" s="401"/>
      <c r="TLU1858" s="401"/>
      <c r="TLV1858" s="401"/>
      <c r="TLW1858" s="401"/>
      <c r="TLX1858" s="401"/>
      <c r="TLY1858" s="401"/>
      <c r="TLZ1858" s="401"/>
      <c r="TMA1858" s="401"/>
      <c r="TMB1858" s="401"/>
      <c r="TMC1858" s="401"/>
      <c r="TMD1858" s="401"/>
      <c r="TME1858" s="401"/>
      <c r="TMF1858" s="401"/>
      <c r="TMG1858" s="401"/>
      <c r="TMH1858" s="401"/>
      <c r="TMI1858" s="401"/>
      <c r="TMJ1858" s="401"/>
      <c r="TMK1858" s="401"/>
      <c r="TML1858" s="401"/>
      <c r="TMM1858" s="401"/>
      <c r="TMN1858" s="401"/>
      <c r="TMO1858" s="401"/>
      <c r="TMP1858" s="401"/>
      <c r="TMQ1858" s="401"/>
      <c r="TMR1858" s="401"/>
      <c r="TMS1858" s="401"/>
      <c r="TMT1858" s="401"/>
      <c r="TMU1858" s="401"/>
      <c r="TMV1858" s="401"/>
      <c r="TMW1858" s="401"/>
      <c r="TMX1858" s="401"/>
      <c r="TMY1858" s="401"/>
      <c r="TMZ1858" s="401"/>
      <c r="TNA1858" s="401"/>
      <c r="TNB1858" s="401"/>
      <c r="TNC1858" s="401"/>
      <c r="TND1858" s="401"/>
      <c r="TNE1858" s="401"/>
      <c r="TNF1858" s="401"/>
      <c r="TNG1858" s="401"/>
      <c r="TNH1858" s="401"/>
      <c r="TNI1858" s="401"/>
      <c r="TNJ1858" s="401"/>
      <c r="TNK1858" s="401"/>
      <c r="TNL1858" s="401"/>
      <c r="TNM1858" s="401"/>
      <c r="TNN1858" s="401"/>
      <c r="TNO1858" s="401"/>
      <c r="TNP1858" s="401"/>
      <c r="TNQ1858" s="401"/>
      <c r="TNR1858" s="401"/>
      <c r="TNS1858" s="401"/>
      <c r="TNT1858" s="401"/>
      <c r="TNU1858" s="401"/>
      <c r="TNV1858" s="401"/>
      <c r="TNW1858" s="401"/>
      <c r="TNX1858" s="401"/>
      <c r="TNY1858" s="401"/>
      <c r="TNZ1858" s="401"/>
      <c r="TOA1858" s="401"/>
      <c r="TOB1858" s="401"/>
      <c r="TOC1858" s="401"/>
      <c r="TOD1858" s="401"/>
      <c r="TOE1858" s="401"/>
      <c r="TOF1858" s="401"/>
      <c r="TOG1858" s="401"/>
      <c r="TOH1858" s="401"/>
      <c r="TOI1858" s="401"/>
      <c r="TOJ1858" s="401"/>
      <c r="TOK1858" s="401"/>
      <c r="TOL1858" s="401"/>
      <c r="TOM1858" s="401"/>
      <c r="TON1858" s="401"/>
      <c r="TOO1858" s="401"/>
      <c r="TOP1858" s="401"/>
      <c r="TOQ1858" s="401"/>
      <c r="TOR1858" s="401"/>
      <c r="TOS1858" s="401"/>
      <c r="TOT1858" s="401"/>
      <c r="TOU1858" s="401"/>
      <c r="TOV1858" s="401"/>
      <c r="TOW1858" s="401"/>
      <c r="TOX1858" s="401"/>
      <c r="TOY1858" s="401"/>
      <c r="TOZ1858" s="401"/>
      <c r="TPA1858" s="401"/>
      <c r="TPB1858" s="401"/>
      <c r="TPC1858" s="401"/>
      <c r="TPD1858" s="401"/>
      <c r="TPE1858" s="401"/>
      <c r="TPF1858" s="401"/>
      <c r="TPG1858" s="401"/>
      <c r="TPH1858" s="401"/>
      <c r="TPI1858" s="401"/>
      <c r="TPJ1858" s="401"/>
      <c r="TPK1858" s="401"/>
      <c r="TPL1858" s="401"/>
      <c r="TPM1858" s="401"/>
      <c r="TPN1858" s="401"/>
      <c r="TPO1858" s="401"/>
      <c r="TPP1858" s="401"/>
      <c r="TPQ1858" s="401"/>
      <c r="TPR1858" s="401"/>
      <c r="TPS1858" s="401"/>
      <c r="TPT1858" s="401"/>
      <c r="TPU1858" s="401"/>
      <c r="TPV1858" s="401"/>
      <c r="TPW1858" s="401"/>
      <c r="TPX1858" s="401"/>
      <c r="TPY1858" s="401"/>
      <c r="TPZ1858" s="401"/>
      <c r="TQA1858" s="401"/>
      <c r="TQB1858" s="401"/>
      <c r="TQC1858" s="401"/>
      <c r="TQD1858" s="401"/>
      <c r="TQE1858" s="401"/>
      <c r="TQF1858" s="401"/>
      <c r="TQG1858" s="401"/>
      <c r="TQH1858" s="401"/>
      <c r="TQI1858" s="401"/>
      <c r="TQJ1858" s="401"/>
      <c r="TQK1858" s="401"/>
      <c r="TQL1858" s="401"/>
      <c r="TQM1858" s="401"/>
      <c r="TQN1858" s="401"/>
      <c r="TQO1858" s="401"/>
      <c r="TQP1858" s="401"/>
      <c r="TQQ1858" s="401"/>
      <c r="TQR1858" s="401"/>
      <c r="TQS1858" s="401"/>
      <c r="TQT1858" s="401"/>
      <c r="TQU1858" s="401"/>
      <c r="TQV1858" s="401"/>
      <c r="TQW1858" s="401"/>
      <c r="TQX1858" s="401"/>
      <c r="TQY1858" s="401"/>
      <c r="TQZ1858" s="401"/>
      <c r="TRA1858" s="401"/>
      <c r="TRB1858" s="401"/>
      <c r="TRC1858" s="401"/>
      <c r="TRD1858" s="401"/>
      <c r="TRE1858" s="401"/>
      <c r="TRF1858" s="401"/>
      <c r="TRG1858" s="401"/>
      <c r="TRH1858" s="401"/>
      <c r="TRI1858" s="401"/>
      <c r="TRJ1858" s="401"/>
      <c r="TRK1858" s="401"/>
      <c r="TRL1858" s="401"/>
      <c r="TRM1858" s="401"/>
      <c r="TRN1858" s="401"/>
      <c r="TRO1858" s="401"/>
      <c r="TRP1858" s="401"/>
      <c r="TRQ1858" s="401"/>
      <c r="TRR1858" s="401"/>
      <c r="TRS1858" s="401"/>
      <c r="TRT1858" s="401"/>
      <c r="TRU1858" s="401"/>
      <c r="TRV1858" s="401"/>
      <c r="TRW1858" s="401"/>
      <c r="TRX1858" s="401"/>
      <c r="TRY1858" s="401"/>
      <c r="TRZ1858" s="401"/>
      <c r="TSA1858" s="401"/>
      <c r="TSB1858" s="401"/>
      <c r="TSC1858" s="401"/>
      <c r="TSD1858" s="401"/>
      <c r="TSE1858" s="401"/>
      <c r="TSF1858" s="401"/>
      <c r="TSG1858" s="401"/>
      <c r="TSH1858" s="401"/>
      <c r="TSI1858" s="401"/>
      <c r="TSJ1858" s="401"/>
      <c r="TSK1858" s="401"/>
      <c r="TSL1858" s="401"/>
      <c r="TSM1858" s="401"/>
      <c r="TSN1858" s="401"/>
      <c r="TSO1858" s="401"/>
      <c r="TSP1858" s="401"/>
      <c r="TSQ1858" s="401"/>
      <c r="TSR1858" s="401"/>
      <c r="TSS1858" s="401"/>
      <c r="TST1858" s="401"/>
      <c r="TSU1858" s="401"/>
      <c r="TSV1858" s="401"/>
      <c r="TSW1858" s="401"/>
      <c r="TSX1858" s="401"/>
      <c r="TSY1858" s="401"/>
      <c r="TSZ1858" s="401"/>
      <c r="TTA1858" s="401"/>
      <c r="TTB1858" s="401"/>
      <c r="TTC1858" s="401"/>
      <c r="TTD1858" s="401"/>
      <c r="TTE1858" s="401"/>
      <c r="TTF1858" s="401"/>
      <c r="TTG1858" s="401"/>
      <c r="TTH1858" s="401"/>
      <c r="TTI1858" s="401"/>
      <c r="TTJ1858" s="401"/>
      <c r="TTK1858" s="401"/>
      <c r="TTL1858" s="401"/>
      <c r="TTM1858" s="401"/>
      <c r="TTN1858" s="401"/>
      <c r="TTO1858" s="401"/>
      <c r="TTP1858" s="401"/>
      <c r="TTQ1858" s="401"/>
      <c r="TTR1858" s="401"/>
      <c r="TTS1858" s="401"/>
      <c r="TTT1858" s="401"/>
      <c r="TTU1858" s="401"/>
      <c r="TTV1858" s="401"/>
      <c r="TTW1858" s="401"/>
      <c r="TTX1858" s="401"/>
      <c r="TTY1858" s="401"/>
      <c r="TTZ1858" s="401"/>
      <c r="TUA1858" s="401"/>
      <c r="TUB1858" s="401"/>
      <c r="TUC1858" s="401"/>
      <c r="TUD1858" s="401"/>
      <c r="TUE1858" s="401"/>
      <c r="TUF1858" s="401"/>
      <c r="TUG1858" s="401"/>
      <c r="TUH1858" s="401"/>
      <c r="TUI1858" s="401"/>
      <c r="TUJ1858" s="401"/>
      <c r="TUK1858" s="401"/>
      <c r="TUL1858" s="401"/>
      <c r="TUM1858" s="401"/>
      <c r="TUN1858" s="401"/>
      <c r="TUO1858" s="401"/>
      <c r="TUP1858" s="401"/>
      <c r="TUQ1858" s="401"/>
      <c r="TUR1858" s="401"/>
      <c r="TUS1858" s="401"/>
      <c r="TUT1858" s="401"/>
      <c r="TUU1858" s="401"/>
      <c r="TUV1858" s="401"/>
      <c r="TUW1858" s="401"/>
      <c r="TUX1858" s="401"/>
      <c r="TUY1858" s="401"/>
      <c r="TUZ1858" s="401"/>
      <c r="TVA1858" s="401"/>
      <c r="TVB1858" s="401"/>
      <c r="TVC1858" s="401"/>
      <c r="TVD1858" s="401"/>
      <c r="TVE1858" s="401"/>
      <c r="TVF1858" s="401"/>
      <c r="TVG1858" s="401"/>
      <c r="TVH1858" s="401"/>
      <c r="TVI1858" s="401"/>
      <c r="TVJ1858" s="401"/>
      <c r="TVK1858" s="401"/>
      <c r="TVL1858" s="401"/>
      <c r="TVM1858" s="401"/>
      <c r="TVN1858" s="401"/>
      <c r="TVO1858" s="401"/>
      <c r="TVP1858" s="401"/>
      <c r="TVQ1858" s="401"/>
      <c r="TVR1858" s="401"/>
      <c r="TVS1858" s="401"/>
      <c r="TVT1858" s="401"/>
      <c r="TVU1858" s="401"/>
      <c r="TVV1858" s="401"/>
      <c r="TVW1858" s="401"/>
      <c r="TVX1858" s="401"/>
      <c r="TVY1858" s="401"/>
      <c r="TVZ1858" s="401"/>
      <c r="TWA1858" s="401"/>
      <c r="TWB1858" s="401"/>
      <c r="TWC1858" s="401"/>
      <c r="TWD1858" s="401"/>
      <c r="TWE1858" s="401"/>
      <c r="TWF1858" s="401"/>
      <c r="TWG1858" s="401"/>
      <c r="TWH1858" s="401"/>
      <c r="TWI1858" s="401"/>
      <c r="TWJ1858" s="401"/>
      <c r="TWK1858" s="401"/>
      <c r="TWL1858" s="401"/>
      <c r="TWM1858" s="401"/>
      <c r="TWN1858" s="401"/>
      <c r="TWO1858" s="401"/>
      <c r="TWP1858" s="401"/>
      <c r="TWQ1858" s="401"/>
      <c r="TWR1858" s="401"/>
      <c r="TWS1858" s="401"/>
      <c r="TWT1858" s="401"/>
      <c r="TWU1858" s="401"/>
      <c r="TWV1858" s="401"/>
      <c r="TWW1858" s="401"/>
      <c r="TWX1858" s="401"/>
      <c r="TWY1858" s="401"/>
      <c r="TWZ1858" s="401"/>
      <c r="TXA1858" s="401"/>
      <c r="TXB1858" s="401"/>
      <c r="TXC1858" s="401"/>
      <c r="TXD1858" s="401"/>
      <c r="TXE1858" s="401"/>
      <c r="TXF1858" s="401"/>
      <c r="TXG1858" s="401"/>
      <c r="TXH1858" s="401"/>
      <c r="TXI1858" s="401"/>
      <c r="TXJ1858" s="401"/>
      <c r="TXK1858" s="401"/>
      <c r="TXL1858" s="401"/>
      <c r="TXM1858" s="401"/>
      <c r="TXN1858" s="401"/>
      <c r="TXO1858" s="401"/>
      <c r="TXP1858" s="401"/>
      <c r="TXQ1858" s="401"/>
      <c r="TXR1858" s="401"/>
      <c r="TXS1858" s="401"/>
      <c r="TXT1858" s="401"/>
      <c r="TXU1858" s="401"/>
      <c r="TXV1858" s="401"/>
      <c r="TXW1858" s="401"/>
      <c r="TXX1858" s="401"/>
      <c r="TXY1858" s="401"/>
      <c r="TXZ1858" s="401"/>
      <c r="TYA1858" s="401"/>
      <c r="TYB1858" s="401"/>
      <c r="TYC1858" s="401"/>
      <c r="TYD1858" s="401"/>
      <c r="TYE1858" s="401"/>
      <c r="TYF1858" s="401"/>
      <c r="TYG1858" s="401"/>
      <c r="TYH1858" s="401"/>
      <c r="TYI1858" s="401"/>
      <c r="TYJ1858" s="401"/>
      <c r="TYK1858" s="401"/>
      <c r="TYL1858" s="401"/>
      <c r="TYM1858" s="401"/>
      <c r="TYN1858" s="401"/>
      <c r="TYO1858" s="401"/>
      <c r="TYP1858" s="401"/>
      <c r="TYQ1858" s="401"/>
      <c r="TYR1858" s="401"/>
      <c r="TYS1858" s="401"/>
      <c r="TYT1858" s="401"/>
      <c r="TYU1858" s="401"/>
      <c r="TYV1858" s="401"/>
      <c r="TYW1858" s="401"/>
      <c r="TYX1858" s="401"/>
      <c r="TYY1858" s="401"/>
      <c r="TYZ1858" s="401"/>
      <c r="TZA1858" s="401"/>
      <c r="TZB1858" s="401"/>
      <c r="TZC1858" s="401"/>
      <c r="TZD1858" s="401"/>
      <c r="TZE1858" s="401"/>
      <c r="TZF1858" s="401"/>
      <c r="TZG1858" s="401"/>
      <c r="TZH1858" s="401"/>
      <c r="TZI1858" s="401"/>
      <c r="TZJ1858" s="401"/>
      <c r="TZK1858" s="401"/>
      <c r="TZL1858" s="401"/>
      <c r="TZM1858" s="401"/>
      <c r="TZN1858" s="401"/>
      <c r="TZO1858" s="401"/>
      <c r="TZP1858" s="401"/>
      <c r="TZQ1858" s="401"/>
      <c r="TZR1858" s="401"/>
      <c r="TZS1858" s="401"/>
      <c r="TZT1858" s="401"/>
      <c r="TZU1858" s="401"/>
      <c r="TZV1858" s="401"/>
      <c r="TZW1858" s="401"/>
      <c r="TZX1858" s="401"/>
      <c r="TZY1858" s="401"/>
      <c r="TZZ1858" s="401"/>
      <c r="UAA1858" s="401"/>
      <c r="UAB1858" s="401"/>
      <c r="UAC1858" s="401"/>
      <c r="UAD1858" s="401"/>
      <c r="UAE1858" s="401"/>
      <c r="UAF1858" s="401"/>
      <c r="UAG1858" s="401"/>
      <c r="UAH1858" s="401"/>
      <c r="UAI1858" s="401"/>
      <c r="UAJ1858" s="401"/>
      <c r="UAK1858" s="401"/>
      <c r="UAL1858" s="401"/>
      <c r="UAM1858" s="401"/>
      <c r="UAN1858" s="401"/>
      <c r="UAO1858" s="401"/>
      <c r="UAP1858" s="401"/>
      <c r="UAQ1858" s="401"/>
      <c r="UAR1858" s="401"/>
      <c r="UAS1858" s="401"/>
      <c r="UAT1858" s="401"/>
      <c r="UAU1858" s="401"/>
      <c r="UAV1858" s="401"/>
      <c r="UAW1858" s="401"/>
      <c r="UAX1858" s="401"/>
      <c r="UAY1858" s="401"/>
      <c r="UAZ1858" s="401"/>
      <c r="UBA1858" s="401"/>
      <c r="UBB1858" s="401"/>
      <c r="UBC1858" s="401"/>
      <c r="UBD1858" s="401"/>
      <c r="UBE1858" s="401"/>
      <c r="UBF1858" s="401"/>
      <c r="UBG1858" s="401"/>
      <c r="UBH1858" s="401"/>
      <c r="UBI1858" s="401"/>
      <c r="UBJ1858" s="401"/>
      <c r="UBK1858" s="401"/>
      <c r="UBL1858" s="401"/>
      <c r="UBM1858" s="401"/>
      <c r="UBN1858" s="401"/>
      <c r="UBO1858" s="401"/>
      <c r="UBP1858" s="401"/>
      <c r="UBQ1858" s="401"/>
      <c r="UBR1858" s="401"/>
      <c r="UBS1858" s="401"/>
      <c r="UBT1858" s="401"/>
      <c r="UBU1858" s="401"/>
      <c r="UBV1858" s="401"/>
      <c r="UBW1858" s="401"/>
      <c r="UBX1858" s="401"/>
      <c r="UBY1858" s="401"/>
      <c r="UBZ1858" s="401"/>
      <c r="UCA1858" s="401"/>
      <c r="UCB1858" s="401"/>
      <c r="UCC1858" s="401"/>
      <c r="UCD1858" s="401"/>
      <c r="UCE1858" s="401"/>
      <c r="UCF1858" s="401"/>
      <c r="UCG1858" s="401"/>
      <c r="UCH1858" s="401"/>
      <c r="UCI1858" s="401"/>
      <c r="UCJ1858" s="401"/>
      <c r="UCK1858" s="401"/>
      <c r="UCL1858" s="401"/>
      <c r="UCM1858" s="401"/>
      <c r="UCN1858" s="401"/>
      <c r="UCO1858" s="401"/>
      <c r="UCP1858" s="401"/>
      <c r="UCQ1858" s="401"/>
      <c r="UCR1858" s="401"/>
      <c r="UCS1858" s="401"/>
      <c r="UCT1858" s="401"/>
      <c r="UCU1858" s="401"/>
      <c r="UCV1858" s="401"/>
      <c r="UCW1858" s="401"/>
      <c r="UCX1858" s="401"/>
      <c r="UCY1858" s="401"/>
      <c r="UCZ1858" s="401"/>
      <c r="UDA1858" s="401"/>
      <c r="UDB1858" s="401"/>
      <c r="UDC1858" s="401"/>
      <c r="UDD1858" s="401"/>
      <c r="UDE1858" s="401"/>
      <c r="UDF1858" s="401"/>
      <c r="UDG1858" s="401"/>
      <c r="UDH1858" s="401"/>
      <c r="UDI1858" s="401"/>
      <c r="UDJ1858" s="401"/>
      <c r="UDK1858" s="401"/>
      <c r="UDL1858" s="401"/>
      <c r="UDM1858" s="401"/>
      <c r="UDN1858" s="401"/>
      <c r="UDO1858" s="401"/>
      <c r="UDP1858" s="401"/>
      <c r="UDQ1858" s="401"/>
      <c r="UDR1858" s="401"/>
      <c r="UDS1858" s="401"/>
      <c r="UDT1858" s="401"/>
      <c r="UDU1858" s="401"/>
      <c r="UDV1858" s="401"/>
      <c r="UDW1858" s="401"/>
      <c r="UDX1858" s="401"/>
      <c r="UDY1858" s="401"/>
      <c r="UDZ1858" s="401"/>
      <c r="UEA1858" s="401"/>
      <c r="UEB1858" s="401"/>
      <c r="UEC1858" s="401"/>
      <c r="UED1858" s="401"/>
      <c r="UEE1858" s="401"/>
      <c r="UEF1858" s="401"/>
      <c r="UEG1858" s="401"/>
      <c r="UEH1858" s="401"/>
      <c r="UEI1858" s="401"/>
      <c r="UEJ1858" s="401"/>
      <c r="UEK1858" s="401"/>
      <c r="UEL1858" s="401"/>
      <c r="UEM1858" s="401"/>
      <c r="UEN1858" s="401"/>
      <c r="UEO1858" s="401"/>
      <c r="UEP1858" s="401"/>
      <c r="UEQ1858" s="401"/>
      <c r="UER1858" s="401"/>
      <c r="UES1858" s="401"/>
      <c r="UET1858" s="401"/>
      <c r="UEU1858" s="401"/>
      <c r="UEV1858" s="401"/>
      <c r="UEW1858" s="401"/>
      <c r="UEX1858" s="401"/>
      <c r="UEY1858" s="401"/>
      <c r="UEZ1858" s="401"/>
      <c r="UFA1858" s="401"/>
      <c r="UFB1858" s="401"/>
      <c r="UFC1858" s="401"/>
      <c r="UFD1858" s="401"/>
      <c r="UFE1858" s="401"/>
      <c r="UFF1858" s="401"/>
      <c r="UFG1858" s="401"/>
      <c r="UFH1858" s="401"/>
      <c r="UFI1858" s="401"/>
      <c r="UFJ1858" s="401"/>
      <c r="UFK1858" s="401"/>
      <c r="UFL1858" s="401"/>
      <c r="UFM1858" s="401"/>
      <c r="UFN1858" s="401"/>
      <c r="UFO1858" s="401"/>
      <c r="UFP1858" s="401"/>
      <c r="UFQ1858" s="401"/>
      <c r="UFR1858" s="401"/>
      <c r="UFS1858" s="401"/>
      <c r="UFT1858" s="401"/>
      <c r="UFU1858" s="401"/>
      <c r="UFV1858" s="401"/>
      <c r="UFW1858" s="401"/>
      <c r="UFX1858" s="401"/>
      <c r="UFY1858" s="401"/>
      <c r="UFZ1858" s="401"/>
      <c r="UGA1858" s="401"/>
      <c r="UGB1858" s="401"/>
      <c r="UGC1858" s="401"/>
      <c r="UGD1858" s="401"/>
      <c r="UGE1858" s="401"/>
      <c r="UGF1858" s="401"/>
      <c r="UGG1858" s="401"/>
      <c r="UGH1858" s="401"/>
      <c r="UGI1858" s="401"/>
      <c r="UGJ1858" s="401"/>
      <c r="UGK1858" s="401"/>
      <c r="UGL1858" s="401"/>
      <c r="UGM1858" s="401"/>
      <c r="UGN1858" s="401"/>
      <c r="UGO1858" s="401"/>
      <c r="UGP1858" s="401"/>
      <c r="UGQ1858" s="401"/>
      <c r="UGR1858" s="401"/>
      <c r="UGS1858" s="401"/>
      <c r="UGT1858" s="401"/>
      <c r="UGU1858" s="401"/>
      <c r="UGV1858" s="401"/>
      <c r="UGW1858" s="401"/>
      <c r="UGX1858" s="401"/>
      <c r="UGY1858" s="401"/>
      <c r="UGZ1858" s="401"/>
      <c r="UHA1858" s="401"/>
      <c r="UHB1858" s="401"/>
      <c r="UHC1858" s="401"/>
      <c r="UHD1858" s="401"/>
      <c r="UHE1858" s="401"/>
      <c r="UHF1858" s="401"/>
      <c r="UHG1858" s="401"/>
      <c r="UHH1858" s="401"/>
      <c r="UHI1858" s="401"/>
      <c r="UHJ1858" s="401"/>
      <c r="UHK1858" s="401"/>
      <c r="UHL1858" s="401"/>
      <c r="UHM1858" s="401"/>
      <c r="UHN1858" s="401"/>
      <c r="UHO1858" s="401"/>
      <c r="UHP1858" s="401"/>
      <c r="UHQ1858" s="401"/>
      <c r="UHR1858" s="401"/>
      <c r="UHS1858" s="401"/>
      <c r="UHT1858" s="401"/>
      <c r="UHU1858" s="401"/>
      <c r="UHV1858" s="401"/>
      <c r="UHW1858" s="401"/>
      <c r="UHX1858" s="401"/>
      <c r="UHY1858" s="401"/>
      <c r="UHZ1858" s="401"/>
      <c r="UIA1858" s="401"/>
      <c r="UIB1858" s="401"/>
      <c r="UIC1858" s="401"/>
      <c r="UID1858" s="401"/>
      <c r="UIE1858" s="401"/>
      <c r="UIF1858" s="401"/>
      <c r="UIG1858" s="401"/>
      <c r="UIH1858" s="401"/>
      <c r="UII1858" s="401"/>
      <c r="UIJ1858" s="401"/>
      <c r="UIK1858" s="401"/>
      <c r="UIL1858" s="401"/>
      <c r="UIM1858" s="401"/>
      <c r="UIN1858" s="401"/>
      <c r="UIO1858" s="401"/>
      <c r="UIP1858" s="401"/>
      <c r="UIQ1858" s="401"/>
      <c r="UIR1858" s="401"/>
      <c r="UIS1858" s="401"/>
      <c r="UIT1858" s="401"/>
      <c r="UIU1858" s="401"/>
      <c r="UIV1858" s="401"/>
      <c r="UIW1858" s="401"/>
      <c r="UIX1858" s="401"/>
      <c r="UIY1858" s="401"/>
      <c r="UIZ1858" s="401"/>
      <c r="UJA1858" s="401"/>
      <c r="UJB1858" s="401"/>
      <c r="UJC1858" s="401"/>
      <c r="UJD1858" s="401"/>
      <c r="UJE1858" s="401"/>
      <c r="UJF1858" s="401"/>
      <c r="UJG1858" s="401"/>
      <c r="UJH1858" s="401"/>
      <c r="UJI1858" s="401"/>
      <c r="UJJ1858" s="401"/>
      <c r="UJK1858" s="401"/>
      <c r="UJL1858" s="401"/>
      <c r="UJM1858" s="401"/>
      <c r="UJN1858" s="401"/>
      <c r="UJO1858" s="401"/>
      <c r="UJP1858" s="401"/>
      <c r="UJQ1858" s="401"/>
      <c r="UJR1858" s="401"/>
      <c r="UJS1858" s="401"/>
      <c r="UJT1858" s="401"/>
      <c r="UJU1858" s="401"/>
      <c r="UJV1858" s="401"/>
      <c r="UJW1858" s="401"/>
      <c r="UJX1858" s="401"/>
      <c r="UJY1858" s="401"/>
      <c r="UJZ1858" s="401"/>
      <c r="UKA1858" s="401"/>
      <c r="UKB1858" s="401"/>
      <c r="UKC1858" s="401"/>
      <c r="UKD1858" s="401"/>
      <c r="UKE1858" s="401"/>
      <c r="UKF1858" s="401"/>
      <c r="UKG1858" s="401"/>
      <c r="UKH1858" s="401"/>
      <c r="UKI1858" s="401"/>
      <c r="UKJ1858" s="401"/>
      <c r="UKK1858" s="401"/>
      <c r="UKL1858" s="401"/>
      <c r="UKM1858" s="401"/>
      <c r="UKN1858" s="401"/>
      <c r="UKO1858" s="401"/>
      <c r="UKP1858" s="401"/>
      <c r="UKQ1858" s="401"/>
      <c r="UKR1858" s="401"/>
      <c r="UKS1858" s="401"/>
      <c r="UKT1858" s="401"/>
      <c r="UKU1858" s="401"/>
      <c r="UKV1858" s="401"/>
      <c r="UKW1858" s="401"/>
      <c r="UKX1858" s="401"/>
      <c r="UKY1858" s="401"/>
      <c r="UKZ1858" s="401"/>
      <c r="ULA1858" s="401"/>
      <c r="ULB1858" s="401"/>
      <c r="ULC1858" s="401"/>
      <c r="ULD1858" s="401"/>
      <c r="ULE1858" s="401"/>
      <c r="ULF1858" s="401"/>
      <c r="ULG1858" s="401"/>
      <c r="ULH1858" s="401"/>
      <c r="ULI1858" s="401"/>
      <c r="ULJ1858" s="401"/>
      <c r="ULK1858" s="401"/>
      <c r="ULL1858" s="401"/>
      <c r="ULM1858" s="401"/>
      <c r="ULN1858" s="401"/>
      <c r="ULO1858" s="401"/>
      <c r="ULP1858" s="401"/>
      <c r="ULQ1858" s="401"/>
      <c r="ULR1858" s="401"/>
      <c r="ULS1858" s="401"/>
      <c r="ULT1858" s="401"/>
      <c r="ULU1858" s="401"/>
      <c r="ULV1858" s="401"/>
      <c r="ULW1858" s="401"/>
      <c r="ULX1858" s="401"/>
      <c r="ULY1858" s="401"/>
      <c r="ULZ1858" s="401"/>
      <c r="UMA1858" s="401"/>
      <c r="UMB1858" s="401"/>
      <c r="UMC1858" s="401"/>
      <c r="UMD1858" s="401"/>
      <c r="UME1858" s="401"/>
      <c r="UMF1858" s="401"/>
      <c r="UMG1858" s="401"/>
      <c r="UMH1858" s="401"/>
      <c r="UMI1858" s="401"/>
      <c r="UMJ1858" s="401"/>
      <c r="UMK1858" s="401"/>
      <c r="UML1858" s="401"/>
      <c r="UMM1858" s="401"/>
      <c r="UMN1858" s="401"/>
      <c r="UMO1858" s="401"/>
      <c r="UMP1858" s="401"/>
      <c r="UMQ1858" s="401"/>
      <c r="UMR1858" s="401"/>
      <c r="UMS1858" s="401"/>
      <c r="UMT1858" s="401"/>
      <c r="UMU1858" s="401"/>
      <c r="UMV1858" s="401"/>
      <c r="UMW1858" s="401"/>
      <c r="UMX1858" s="401"/>
      <c r="UMY1858" s="401"/>
      <c r="UMZ1858" s="401"/>
      <c r="UNA1858" s="401"/>
      <c r="UNB1858" s="401"/>
      <c r="UNC1858" s="401"/>
      <c r="UND1858" s="401"/>
      <c r="UNE1858" s="401"/>
      <c r="UNF1858" s="401"/>
      <c r="UNG1858" s="401"/>
      <c r="UNH1858" s="401"/>
      <c r="UNI1858" s="401"/>
      <c r="UNJ1858" s="401"/>
      <c r="UNK1858" s="401"/>
      <c r="UNL1858" s="401"/>
      <c r="UNM1858" s="401"/>
      <c r="UNN1858" s="401"/>
      <c r="UNO1858" s="401"/>
      <c r="UNP1858" s="401"/>
      <c r="UNQ1858" s="401"/>
      <c r="UNR1858" s="401"/>
      <c r="UNS1858" s="401"/>
      <c r="UNT1858" s="401"/>
      <c r="UNU1858" s="401"/>
      <c r="UNV1858" s="401"/>
      <c r="UNW1858" s="401"/>
      <c r="UNX1858" s="401"/>
      <c r="UNY1858" s="401"/>
      <c r="UNZ1858" s="401"/>
      <c r="UOA1858" s="401"/>
      <c r="UOB1858" s="401"/>
      <c r="UOC1858" s="401"/>
      <c r="UOD1858" s="401"/>
      <c r="UOE1858" s="401"/>
      <c r="UOF1858" s="401"/>
      <c r="UOG1858" s="401"/>
      <c r="UOH1858" s="401"/>
      <c r="UOI1858" s="401"/>
      <c r="UOJ1858" s="401"/>
      <c r="UOK1858" s="401"/>
      <c r="UOL1858" s="401"/>
      <c r="UOM1858" s="401"/>
      <c r="UON1858" s="401"/>
      <c r="UOO1858" s="401"/>
      <c r="UOP1858" s="401"/>
      <c r="UOQ1858" s="401"/>
      <c r="UOR1858" s="401"/>
      <c r="UOS1858" s="401"/>
      <c r="UOT1858" s="401"/>
      <c r="UOU1858" s="401"/>
      <c r="UOV1858" s="401"/>
      <c r="UOW1858" s="401"/>
      <c r="UOX1858" s="401"/>
      <c r="UOY1858" s="401"/>
      <c r="UOZ1858" s="401"/>
      <c r="UPA1858" s="401"/>
      <c r="UPB1858" s="401"/>
      <c r="UPC1858" s="401"/>
      <c r="UPD1858" s="401"/>
      <c r="UPE1858" s="401"/>
      <c r="UPF1858" s="401"/>
      <c r="UPG1858" s="401"/>
      <c r="UPH1858" s="401"/>
      <c r="UPI1858" s="401"/>
      <c r="UPJ1858" s="401"/>
      <c r="UPK1858" s="401"/>
      <c r="UPL1858" s="401"/>
      <c r="UPM1858" s="401"/>
      <c r="UPN1858" s="401"/>
      <c r="UPO1858" s="401"/>
      <c r="UPP1858" s="401"/>
      <c r="UPQ1858" s="401"/>
      <c r="UPR1858" s="401"/>
      <c r="UPS1858" s="401"/>
      <c r="UPT1858" s="401"/>
      <c r="UPU1858" s="401"/>
      <c r="UPV1858" s="401"/>
      <c r="UPW1858" s="401"/>
      <c r="UPX1858" s="401"/>
      <c r="UPY1858" s="401"/>
      <c r="UPZ1858" s="401"/>
      <c r="UQA1858" s="401"/>
      <c r="UQB1858" s="401"/>
      <c r="UQC1858" s="401"/>
      <c r="UQD1858" s="401"/>
      <c r="UQE1858" s="401"/>
      <c r="UQF1858" s="401"/>
      <c r="UQG1858" s="401"/>
      <c r="UQH1858" s="401"/>
      <c r="UQI1858" s="401"/>
      <c r="UQJ1858" s="401"/>
      <c r="UQK1858" s="401"/>
      <c r="UQL1858" s="401"/>
      <c r="UQM1858" s="401"/>
      <c r="UQN1858" s="401"/>
      <c r="UQO1858" s="401"/>
      <c r="UQP1858" s="401"/>
      <c r="UQQ1858" s="401"/>
      <c r="UQR1858" s="401"/>
      <c r="UQS1858" s="401"/>
      <c r="UQT1858" s="401"/>
      <c r="UQU1858" s="401"/>
      <c r="UQV1858" s="401"/>
      <c r="UQW1858" s="401"/>
      <c r="UQX1858" s="401"/>
      <c r="UQY1858" s="401"/>
      <c r="UQZ1858" s="401"/>
      <c r="URA1858" s="401"/>
      <c r="URB1858" s="401"/>
      <c r="URC1858" s="401"/>
      <c r="URD1858" s="401"/>
      <c r="URE1858" s="401"/>
      <c r="URF1858" s="401"/>
      <c r="URG1858" s="401"/>
      <c r="URH1858" s="401"/>
      <c r="URI1858" s="401"/>
      <c r="URJ1858" s="401"/>
      <c r="URK1858" s="401"/>
      <c r="URL1858" s="401"/>
      <c r="URM1858" s="401"/>
      <c r="URN1858" s="401"/>
      <c r="URO1858" s="401"/>
      <c r="URP1858" s="401"/>
      <c r="URQ1858" s="401"/>
      <c r="URR1858" s="401"/>
      <c r="URS1858" s="401"/>
      <c r="URT1858" s="401"/>
      <c r="URU1858" s="401"/>
      <c r="URV1858" s="401"/>
      <c r="URW1858" s="401"/>
      <c r="URX1858" s="401"/>
      <c r="URY1858" s="401"/>
      <c r="URZ1858" s="401"/>
      <c r="USA1858" s="401"/>
      <c r="USB1858" s="401"/>
      <c r="USC1858" s="401"/>
      <c r="USD1858" s="401"/>
      <c r="USE1858" s="401"/>
      <c r="USF1858" s="401"/>
      <c r="USG1858" s="401"/>
      <c r="USH1858" s="401"/>
      <c r="USI1858" s="401"/>
      <c r="USJ1858" s="401"/>
      <c r="USK1858" s="401"/>
      <c r="USL1858" s="401"/>
      <c r="USM1858" s="401"/>
      <c r="USN1858" s="401"/>
      <c r="USO1858" s="401"/>
      <c r="USP1858" s="401"/>
      <c r="USQ1858" s="401"/>
      <c r="USR1858" s="401"/>
      <c r="USS1858" s="401"/>
      <c r="UST1858" s="401"/>
      <c r="USU1858" s="401"/>
      <c r="USV1858" s="401"/>
      <c r="USW1858" s="401"/>
      <c r="USX1858" s="401"/>
      <c r="USY1858" s="401"/>
      <c r="USZ1858" s="401"/>
      <c r="UTA1858" s="401"/>
      <c r="UTB1858" s="401"/>
      <c r="UTC1858" s="401"/>
      <c r="UTD1858" s="401"/>
      <c r="UTE1858" s="401"/>
      <c r="UTF1858" s="401"/>
      <c r="UTG1858" s="401"/>
      <c r="UTH1858" s="401"/>
      <c r="UTI1858" s="401"/>
      <c r="UTJ1858" s="401"/>
      <c r="UTK1858" s="401"/>
      <c r="UTL1858" s="401"/>
      <c r="UTM1858" s="401"/>
      <c r="UTN1858" s="401"/>
      <c r="UTO1858" s="401"/>
      <c r="UTP1858" s="401"/>
      <c r="UTQ1858" s="401"/>
      <c r="UTR1858" s="401"/>
      <c r="UTS1858" s="401"/>
      <c r="UTT1858" s="401"/>
      <c r="UTU1858" s="401"/>
      <c r="UTV1858" s="401"/>
      <c r="UTW1858" s="401"/>
      <c r="UTX1858" s="401"/>
      <c r="UTY1858" s="401"/>
      <c r="UTZ1858" s="401"/>
      <c r="UUA1858" s="401"/>
      <c r="UUB1858" s="401"/>
      <c r="UUC1858" s="401"/>
      <c r="UUD1858" s="401"/>
      <c r="UUE1858" s="401"/>
      <c r="UUF1858" s="401"/>
      <c r="UUG1858" s="401"/>
      <c r="UUH1858" s="401"/>
      <c r="UUI1858" s="401"/>
      <c r="UUJ1858" s="401"/>
      <c r="UUK1858" s="401"/>
      <c r="UUL1858" s="401"/>
      <c r="UUM1858" s="401"/>
      <c r="UUN1858" s="401"/>
      <c r="UUO1858" s="401"/>
      <c r="UUP1858" s="401"/>
      <c r="UUQ1858" s="401"/>
      <c r="UUR1858" s="401"/>
      <c r="UUS1858" s="401"/>
      <c r="UUT1858" s="401"/>
      <c r="UUU1858" s="401"/>
      <c r="UUV1858" s="401"/>
      <c r="UUW1858" s="401"/>
      <c r="UUX1858" s="401"/>
      <c r="UUY1858" s="401"/>
      <c r="UUZ1858" s="401"/>
      <c r="UVA1858" s="401"/>
      <c r="UVB1858" s="401"/>
      <c r="UVC1858" s="401"/>
      <c r="UVD1858" s="401"/>
      <c r="UVE1858" s="401"/>
      <c r="UVF1858" s="401"/>
      <c r="UVG1858" s="401"/>
      <c r="UVH1858" s="401"/>
      <c r="UVI1858" s="401"/>
      <c r="UVJ1858" s="401"/>
      <c r="UVK1858" s="401"/>
      <c r="UVL1858" s="401"/>
      <c r="UVM1858" s="401"/>
      <c r="UVN1858" s="401"/>
      <c r="UVO1858" s="401"/>
      <c r="UVP1858" s="401"/>
      <c r="UVQ1858" s="401"/>
      <c r="UVR1858" s="401"/>
      <c r="UVS1858" s="401"/>
      <c r="UVT1858" s="401"/>
      <c r="UVU1858" s="401"/>
      <c r="UVV1858" s="401"/>
      <c r="UVW1858" s="401"/>
      <c r="UVX1858" s="401"/>
      <c r="UVY1858" s="401"/>
      <c r="UVZ1858" s="401"/>
      <c r="UWA1858" s="401"/>
      <c r="UWB1858" s="401"/>
      <c r="UWC1858" s="401"/>
      <c r="UWD1858" s="401"/>
      <c r="UWE1858" s="401"/>
      <c r="UWF1858" s="401"/>
      <c r="UWG1858" s="401"/>
      <c r="UWH1858" s="401"/>
      <c r="UWI1858" s="401"/>
      <c r="UWJ1858" s="401"/>
      <c r="UWK1858" s="401"/>
      <c r="UWL1858" s="401"/>
      <c r="UWM1858" s="401"/>
      <c r="UWN1858" s="401"/>
      <c r="UWO1858" s="401"/>
      <c r="UWP1858" s="401"/>
      <c r="UWQ1858" s="401"/>
      <c r="UWR1858" s="401"/>
      <c r="UWS1858" s="401"/>
      <c r="UWT1858" s="401"/>
      <c r="UWU1858" s="401"/>
      <c r="UWV1858" s="401"/>
      <c r="UWW1858" s="401"/>
      <c r="UWX1858" s="401"/>
      <c r="UWY1858" s="401"/>
      <c r="UWZ1858" s="401"/>
      <c r="UXA1858" s="401"/>
      <c r="UXB1858" s="401"/>
      <c r="UXC1858" s="401"/>
      <c r="UXD1858" s="401"/>
      <c r="UXE1858" s="401"/>
      <c r="UXF1858" s="401"/>
      <c r="UXG1858" s="401"/>
      <c r="UXH1858" s="401"/>
      <c r="UXI1858" s="401"/>
      <c r="UXJ1858" s="401"/>
      <c r="UXK1858" s="401"/>
      <c r="UXL1858" s="401"/>
      <c r="UXM1858" s="401"/>
      <c r="UXN1858" s="401"/>
      <c r="UXO1858" s="401"/>
      <c r="UXP1858" s="401"/>
      <c r="UXQ1858" s="401"/>
      <c r="UXR1858" s="401"/>
      <c r="UXS1858" s="401"/>
      <c r="UXT1858" s="401"/>
      <c r="UXU1858" s="401"/>
      <c r="UXV1858" s="401"/>
      <c r="UXW1858" s="401"/>
      <c r="UXX1858" s="401"/>
      <c r="UXY1858" s="401"/>
      <c r="UXZ1858" s="401"/>
      <c r="UYA1858" s="401"/>
      <c r="UYB1858" s="401"/>
      <c r="UYC1858" s="401"/>
      <c r="UYD1858" s="401"/>
      <c r="UYE1858" s="401"/>
      <c r="UYF1858" s="401"/>
      <c r="UYG1858" s="401"/>
      <c r="UYH1858" s="401"/>
      <c r="UYI1858" s="401"/>
      <c r="UYJ1858" s="401"/>
      <c r="UYK1858" s="401"/>
      <c r="UYL1858" s="401"/>
      <c r="UYM1858" s="401"/>
      <c r="UYN1858" s="401"/>
      <c r="UYO1858" s="401"/>
      <c r="UYP1858" s="401"/>
      <c r="UYQ1858" s="401"/>
      <c r="UYR1858" s="401"/>
      <c r="UYS1858" s="401"/>
      <c r="UYT1858" s="401"/>
      <c r="UYU1858" s="401"/>
      <c r="UYV1858" s="401"/>
      <c r="UYW1858" s="401"/>
      <c r="UYX1858" s="401"/>
      <c r="UYY1858" s="401"/>
      <c r="UYZ1858" s="401"/>
      <c r="UZA1858" s="401"/>
      <c r="UZB1858" s="401"/>
      <c r="UZC1858" s="401"/>
      <c r="UZD1858" s="401"/>
      <c r="UZE1858" s="401"/>
      <c r="UZF1858" s="401"/>
      <c r="UZG1858" s="401"/>
      <c r="UZH1858" s="401"/>
      <c r="UZI1858" s="401"/>
      <c r="UZJ1858" s="401"/>
      <c r="UZK1858" s="401"/>
      <c r="UZL1858" s="401"/>
      <c r="UZM1858" s="401"/>
      <c r="UZN1858" s="401"/>
      <c r="UZO1858" s="401"/>
      <c r="UZP1858" s="401"/>
      <c r="UZQ1858" s="401"/>
      <c r="UZR1858" s="401"/>
      <c r="UZS1858" s="401"/>
      <c r="UZT1858" s="401"/>
      <c r="UZU1858" s="401"/>
      <c r="UZV1858" s="401"/>
      <c r="UZW1858" s="401"/>
      <c r="UZX1858" s="401"/>
      <c r="UZY1858" s="401"/>
      <c r="UZZ1858" s="401"/>
      <c r="VAA1858" s="401"/>
      <c r="VAB1858" s="401"/>
      <c r="VAC1858" s="401"/>
      <c r="VAD1858" s="401"/>
      <c r="VAE1858" s="401"/>
      <c r="VAF1858" s="401"/>
      <c r="VAG1858" s="401"/>
      <c r="VAH1858" s="401"/>
      <c r="VAI1858" s="401"/>
      <c r="VAJ1858" s="401"/>
      <c r="VAK1858" s="401"/>
      <c r="VAL1858" s="401"/>
      <c r="VAM1858" s="401"/>
      <c r="VAN1858" s="401"/>
      <c r="VAO1858" s="401"/>
      <c r="VAP1858" s="401"/>
      <c r="VAQ1858" s="401"/>
      <c r="VAR1858" s="401"/>
      <c r="VAS1858" s="401"/>
      <c r="VAT1858" s="401"/>
      <c r="VAU1858" s="401"/>
      <c r="VAV1858" s="401"/>
      <c r="VAW1858" s="401"/>
      <c r="VAX1858" s="401"/>
      <c r="VAY1858" s="401"/>
      <c r="VAZ1858" s="401"/>
      <c r="VBA1858" s="401"/>
      <c r="VBB1858" s="401"/>
      <c r="VBC1858" s="401"/>
      <c r="VBD1858" s="401"/>
      <c r="VBE1858" s="401"/>
      <c r="VBF1858" s="401"/>
      <c r="VBG1858" s="401"/>
      <c r="VBH1858" s="401"/>
      <c r="VBI1858" s="401"/>
      <c r="VBJ1858" s="401"/>
      <c r="VBK1858" s="401"/>
      <c r="VBL1858" s="401"/>
      <c r="VBM1858" s="401"/>
      <c r="VBN1858" s="401"/>
      <c r="VBO1858" s="401"/>
      <c r="VBP1858" s="401"/>
      <c r="VBQ1858" s="401"/>
      <c r="VBR1858" s="401"/>
      <c r="VBS1858" s="401"/>
      <c r="VBT1858" s="401"/>
      <c r="VBU1858" s="401"/>
      <c r="VBV1858" s="401"/>
      <c r="VBW1858" s="401"/>
      <c r="VBX1858" s="401"/>
      <c r="VBY1858" s="401"/>
      <c r="VBZ1858" s="401"/>
      <c r="VCA1858" s="401"/>
      <c r="VCB1858" s="401"/>
      <c r="VCC1858" s="401"/>
      <c r="VCD1858" s="401"/>
      <c r="VCE1858" s="401"/>
      <c r="VCF1858" s="401"/>
      <c r="VCG1858" s="401"/>
      <c r="VCH1858" s="401"/>
      <c r="VCI1858" s="401"/>
      <c r="VCJ1858" s="401"/>
      <c r="VCK1858" s="401"/>
      <c r="VCL1858" s="401"/>
      <c r="VCM1858" s="401"/>
      <c r="VCN1858" s="401"/>
      <c r="VCO1858" s="401"/>
      <c r="VCP1858" s="401"/>
      <c r="VCQ1858" s="401"/>
      <c r="VCR1858" s="401"/>
      <c r="VCS1858" s="401"/>
      <c r="VCT1858" s="401"/>
      <c r="VCU1858" s="401"/>
      <c r="VCV1858" s="401"/>
      <c r="VCW1858" s="401"/>
      <c r="VCX1858" s="401"/>
      <c r="VCY1858" s="401"/>
      <c r="VCZ1858" s="401"/>
      <c r="VDA1858" s="401"/>
      <c r="VDB1858" s="401"/>
      <c r="VDC1858" s="401"/>
      <c r="VDD1858" s="401"/>
      <c r="VDE1858" s="401"/>
      <c r="VDF1858" s="401"/>
      <c r="VDG1858" s="401"/>
      <c r="VDH1858" s="401"/>
      <c r="VDI1858" s="401"/>
      <c r="VDJ1858" s="401"/>
      <c r="VDK1858" s="401"/>
      <c r="VDL1858" s="401"/>
      <c r="VDM1858" s="401"/>
      <c r="VDN1858" s="401"/>
      <c r="VDO1858" s="401"/>
      <c r="VDP1858" s="401"/>
      <c r="VDQ1858" s="401"/>
      <c r="VDR1858" s="401"/>
      <c r="VDS1858" s="401"/>
      <c r="VDT1858" s="401"/>
      <c r="VDU1858" s="401"/>
      <c r="VDV1858" s="401"/>
      <c r="VDW1858" s="401"/>
      <c r="VDX1858" s="401"/>
      <c r="VDY1858" s="401"/>
      <c r="VDZ1858" s="401"/>
      <c r="VEA1858" s="401"/>
      <c r="VEB1858" s="401"/>
      <c r="VEC1858" s="401"/>
      <c r="VED1858" s="401"/>
      <c r="VEE1858" s="401"/>
      <c r="VEF1858" s="401"/>
      <c r="VEG1858" s="401"/>
      <c r="VEH1858" s="401"/>
      <c r="VEI1858" s="401"/>
      <c r="VEJ1858" s="401"/>
      <c r="VEK1858" s="401"/>
      <c r="VEL1858" s="401"/>
      <c r="VEM1858" s="401"/>
      <c r="VEN1858" s="401"/>
      <c r="VEO1858" s="401"/>
      <c r="VEP1858" s="401"/>
      <c r="VEQ1858" s="401"/>
      <c r="VER1858" s="401"/>
      <c r="VES1858" s="401"/>
      <c r="VET1858" s="401"/>
      <c r="VEU1858" s="401"/>
      <c r="VEV1858" s="401"/>
      <c r="VEW1858" s="401"/>
      <c r="VEX1858" s="401"/>
      <c r="VEY1858" s="401"/>
      <c r="VEZ1858" s="401"/>
      <c r="VFA1858" s="401"/>
      <c r="VFB1858" s="401"/>
      <c r="VFC1858" s="401"/>
      <c r="VFD1858" s="401"/>
      <c r="VFE1858" s="401"/>
      <c r="VFF1858" s="401"/>
      <c r="VFG1858" s="401"/>
      <c r="VFH1858" s="401"/>
      <c r="VFI1858" s="401"/>
      <c r="VFJ1858" s="401"/>
      <c r="VFK1858" s="401"/>
      <c r="VFL1858" s="401"/>
      <c r="VFM1858" s="401"/>
      <c r="VFN1858" s="401"/>
      <c r="VFO1858" s="401"/>
      <c r="VFP1858" s="401"/>
      <c r="VFQ1858" s="401"/>
      <c r="VFR1858" s="401"/>
      <c r="VFS1858" s="401"/>
      <c r="VFT1858" s="401"/>
      <c r="VFU1858" s="401"/>
      <c r="VFV1858" s="401"/>
      <c r="VFW1858" s="401"/>
      <c r="VFX1858" s="401"/>
      <c r="VFY1858" s="401"/>
      <c r="VFZ1858" s="401"/>
      <c r="VGA1858" s="401"/>
      <c r="VGB1858" s="401"/>
      <c r="VGC1858" s="401"/>
      <c r="VGD1858" s="401"/>
      <c r="VGE1858" s="401"/>
      <c r="VGF1858" s="401"/>
      <c r="VGG1858" s="401"/>
      <c r="VGH1858" s="401"/>
      <c r="VGI1858" s="401"/>
      <c r="VGJ1858" s="401"/>
      <c r="VGK1858" s="401"/>
      <c r="VGL1858" s="401"/>
      <c r="VGM1858" s="401"/>
      <c r="VGN1858" s="401"/>
      <c r="VGO1858" s="401"/>
      <c r="VGP1858" s="401"/>
      <c r="VGQ1858" s="401"/>
      <c r="VGR1858" s="401"/>
      <c r="VGS1858" s="401"/>
      <c r="VGT1858" s="401"/>
      <c r="VGU1858" s="401"/>
      <c r="VGV1858" s="401"/>
      <c r="VGW1858" s="401"/>
      <c r="VGX1858" s="401"/>
      <c r="VGY1858" s="401"/>
      <c r="VGZ1858" s="401"/>
      <c r="VHA1858" s="401"/>
      <c r="VHB1858" s="401"/>
      <c r="VHC1858" s="401"/>
      <c r="VHD1858" s="401"/>
      <c r="VHE1858" s="401"/>
      <c r="VHF1858" s="401"/>
      <c r="VHG1858" s="401"/>
      <c r="VHH1858" s="401"/>
      <c r="VHI1858" s="401"/>
      <c r="VHJ1858" s="401"/>
      <c r="VHK1858" s="401"/>
      <c r="VHL1858" s="401"/>
      <c r="VHM1858" s="401"/>
      <c r="VHN1858" s="401"/>
      <c r="VHO1858" s="401"/>
      <c r="VHP1858" s="401"/>
      <c r="VHQ1858" s="401"/>
      <c r="VHR1858" s="401"/>
      <c r="VHS1858" s="401"/>
      <c r="VHT1858" s="401"/>
      <c r="VHU1858" s="401"/>
      <c r="VHV1858" s="401"/>
      <c r="VHW1858" s="401"/>
      <c r="VHX1858" s="401"/>
      <c r="VHY1858" s="401"/>
      <c r="VHZ1858" s="401"/>
      <c r="VIA1858" s="401"/>
      <c r="VIB1858" s="401"/>
      <c r="VIC1858" s="401"/>
      <c r="VID1858" s="401"/>
      <c r="VIE1858" s="401"/>
      <c r="VIF1858" s="401"/>
      <c r="VIG1858" s="401"/>
      <c r="VIH1858" s="401"/>
      <c r="VII1858" s="401"/>
      <c r="VIJ1858" s="401"/>
      <c r="VIK1858" s="401"/>
      <c r="VIL1858" s="401"/>
      <c r="VIM1858" s="401"/>
      <c r="VIN1858" s="401"/>
      <c r="VIO1858" s="401"/>
      <c r="VIP1858" s="401"/>
      <c r="VIQ1858" s="401"/>
      <c r="VIR1858" s="401"/>
      <c r="VIS1858" s="401"/>
      <c r="VIT1858" s="401"/>
      <c r="VIU1858" s="401"/>
      <c r="VIV1858" s="401"/>
      <c r="VIW1858" s="401"/>
      <c r="VIX1858" s="401"/>
      <c r="VIY1858" s="401"/>
      <c r="VIZ1858" s="401"/>
      <c r="VJA1858" s="401"/>
      <c r="VJB1858" s="401"/>
      <c r="VJC1858" s="401"/>
      <c r="VJD1858" s="401"/>
      <c r="VJE1858" s="401"/>
      <c r="VJF1858" s="401"/>
      <c r="VJG1858" s="401"/>
      <c r="VJH1858" s="401"/>
      <c r="VJI1858" s="401"/>
      <c r="VJJ1858" s="401"/>
      <c r="VJK1858" s="401"/>
      <c r="VJL1858" s="401"/>
      <c r="VJM1858" s="401"/>
      <c r="VJN1858" s="401"/>
      <c r="VJO1858" s="401"/>
      <c r="VJP1858" s="401"/>
      <c r="VJQ1858" s="401"/>
      <c r="VJR1858" s="401"/>
      <c r="VJS1858" s="401"/>
      <c r="VJT1858" s="401"/>
      <c r="VJU1858" s="401"/>
      <c r="VJV1858" s="401"/>
      <c r="VJW1858" s="401"/>
      <c r="VJX1858" s="401"/>
      <c r="VJY1858" s="401"/>
      <c r="VJZ1858" s="401"/>
      <c r="VKA1858" s="401"/>
      <c r="VKB1858" s="401"/>
      <c r="VKC1858" s="401"/>
      <c r="VKD1858" s="401"/>
      <c r="VKE1858" s="401"/>
      <c r="VKF1858" s="401"/>
      <c r="VKG1858" s="401"/>
      <c r="VKH1858" s="401"/>
      <c r="VKI1858" s="401"/>
      <c r="VKJ1858" s="401"/>
      <c r="VKK1858" s="401"/>
      <c r="VKL1858" s="401"/>
      <c r="VKM1858" s="401"/>
      <c r="VKN1858" s="401"/>
      <c r="VKO1858" s="401"/>
      <c r="VKP1858" s="401"/>
      <c r="VKQ1858" s="401"/>
      <c r="VKR1858" s="401"/>
      <c r="VKS1858" s="401"/>
      <c r="VKT1858" s="401"/>
      <c r="VKU1858" s="401"/>
      <c r="VKV1858" s="401"/>
      <c r="VKW1858" s="401"/>
      <c r="VKX1858" s="401"/>
      <c r="VKY1858" s="401"/>
      <c r="VKZ1858" s="401"/>
      <c r="VLA1858" s="401"/>
      <c r="VLB1858" s="401"/>
      <c r="VLC1858" s="401"/>
      <c r="VLD1858" s="401"/>
      <c r="VLE1858" s="401"/>
      <c r="VLF1858" s="401"/>
      <c r="VLG1858" s="401"/>
      <c r="VLH1858" s="401"/>
      <c r="VLI1858" s="401"/>
      <c r="VLJ1858" s="401"/>
      <c r="VLK1858" s="401"/>
      <c r="VLL1858" s="401"/>
      <c r="VLM1858" s="401"/>
      <c r="VLN1858" s="401"/>
      <c r="VLO1858" s="401"/>
      <c r="VLP1858" s="401"/>
      <c r="VLQ1858" s="401"/>
      <c r="VLR1858" s="401"/>
      <c r="VLS1858" s="401"/>
      <c r="VLT1858" s="401"/>
      <c r="VLU1858" s="401"/>
      <c r="VLV1858" s="401"/>
      <c r="VLW1858" s="401"/>
      <c r="VLX1858" s="401"/>
      <c r="VLY1858" s="401"/>
      <c r="VLZ1858" s="401"/>
      <c r="VMA1858" s="401"/>
      <c r="VMB1858" s="401"/>
      <c r="VMC1858" s="401"/>
      <c r="VMD1858" s="401"/>
      <c r="VME1858" s="401"/>
      <c r="VMF1858" s="401"/>
      <c r="VMG1858" s="401"/>
      <c r="VMH1858" s="401"/>
      <c r="VMI1858" s="401"/>
      <c r="VMJ1858" s="401"/>
      <c r="VMK1858" s="401"/>
      <c r="VML1858" s="401"/>
      <c r="VMM1858" s="401"/>
      <c r="VMN1858" s="401"/>
      <c r="VMO1858" s="401"/>
      <c r="VMP1858" s="401"/>
      <c r="VMQ1858" s="401"/>
      <c r="VMR1858" s="401"/>
      <c r="VMS1858" s="401"/>
      <c r="VMT1858" s="401"/>
      <c r="VMU1858" s="401"/>
      <c r="VMV1858" s="401"/>
      <c r="VMW1858" s="401"/>
      <c r="VMX1858" s="401"/>
      <c r="VMY1858" s="401"/>
      <c r="VMZ1858" s="401"/>
      <c r="VNA1858" s="401"/>
      <c r="VNB1858" s="401"/>
      <c r="VNC1858" s="401"/>
      <c r="VND1858" s="401"/>
      <c r="VNE1858" s="401"/>
      <c r="VNF1858" s="401"/>
      <c r="VNG1858" s="401"/>
      <c r="VNH1858" s="401"/>
      <c r="VNI1858" s="401"/>
      <c r="VNJ1858" s="401"/>
      <c r="VNK1858" s="401"/>
      <c r="VNL1858" s="401"/>
      <c r="VNM1858" s="401"/>
      <c r="VNN1858" s="401"/>
      <c r="VNO1858" s="401"/>
      <c r="VNP1858" s="401"/>
      <c r="VNQ1858" s="401"/>
      <c r="VNR1858" s="401"/>
      <c r="VNS1858" s="401"/>
      <c r="VNT1858" s="401"/>
      <c r="VNU1858" s="401"/>
      <c r="VNV1858" s="401"/>
      <c r="VNW1858" s="401"/>
      <c r="VNX1858" s="401"/>
      <c r="VNY1858" s="401"/>
      <c r="VNZ1858" s="401"/>
      <c r="VOA1858" s="401"/>
      <c r="VOB1858" s="401"/>
      <c r="VOC1858" s="401"/>
      <c r="VOD1858" s="401"/>
      <c r="VOE1858" s="401"/>
      <c r="VOF1858" s="401"/>
      <c r="VOG1858" s="401"/>
      <c r="VOH1858" s="401"/>
      <c r="VOI1858" s="401"/>
      <c r="VOJ1858" s="401"/>
      <c r="VOK1858" s="401"/>
      <c r="VOL1858" s="401"/>
      <c r="VOM1858" s="401"/>
      <c r="VON1858" s="401"/>
      <c r="VOO1858" s="401"/>
      <c r="VOP1858" s="401"/>
      <c r="VOQ1858" s="401"/>
      <c r="VOR1858" s="401"/>
      <c r="VOS1858" s="401"/>
      <c r="VOT1858" s="401"/>
      <c r="VOU1858" s="401"/>
      <c r="VOV1858" s="401"/>
      <c r="VOW1858" s="401"/>
      <c r="VOX1858" s="401"/>
      <c r="VOY1858" s="401"/>
      <c r="VOZ1858" s="401"/>
      <c r="VPA1858" s="401"/>
      <c r="VPB1858" s="401"/>
      <c r="VPC1858" s="401"/>
      <c r="VPD1858" s="401"/>
      <c r="VPE1858" s="401"/>
      <c r="VPF1858" s="401"/>
      <c r="VPG1858" s="401"/>
      <c r="VPH1858" s="401"/>
      <c r="VPI1858" s="401"/>
      <c r="VPJ1858" s="401"/>
      <c r="VPK1858" s="401"/>
      <c r="VPL1858" s="401"/>
      <c r="VPM1858" s="401"/>
      <c r="VPN1858" s="401"/>
      <c r="VPO1858" s="401"/>
      <c r="VPP1858" s="401"/>
      <c r="VPQ1858" s="401"/>
      <c r="VPR1858" s="401"/>
      <c r="VPS1858" s="401"/>
      <c r="VPT1858" s="401"/>
      <c r="VPU1858" s="401"/>
      <c r="VPV1858" s="401"/>
      <c r="VPW1858" s="401"/>
      <c r="VPX1858" s="401"/>
      <c r="VPY1858" s="401"/>
      <c r="VPZ1858" s="401"/>
      <c r="VQA1858" s="401"/>
      <c r="VQB1858" s="401"/>
      <c r="VQC1858" s="401"/>
      <c r="VQD1858" s="401"/>
      <c r="VQE1858" s="401"/>
      <c r="VQF1858" s="401"/>
      <c r="VQG1858" s="401"/>
      <c r="VQH1858" s="401"/>
      <c r="VQI1858" s="401"/>
      <c r="VQJ1858" s="401"/>
      <c r="VQK1858" s="401"/>
      <c r="VQL1858" s="401"/>
      <c r="VQM1858" s="401"/>
      <c r="VQN1858" s="401"/>
      <c r="VQO1858" s="401"/>
      <c r="VQP1858" s="401"/>
      <c r="VQQ1858" s="401"/>
      <c r="VQR1858" s="401"/>
      <c r="VQS1858" s="401"/>
      <c r="VQT1858" s="401"/>
      <c r="VQU1858" s="401"/>
      <c r="VQV1858" s="401"/>
      <c r="VQW1858" s="401"/>
      <c r="VQX1858" s="401"/>
      <c r="VQY1858" s="401"/>
      <c r="VQZ1858" s="401"/>
      <c r="VRA1858" s="401"/>
      <c r="VRB1858" s="401"/>
      <c r="VRC1858" s="401"/>
      <c r="VRD1858" s="401"/>
      <c r="VRE1858" s="401"/>
      <c r="VRF1858" s="401"/>
      <c r="VRG1858" s="401"/>
      <c r="VRH1858" s="401"/>
      <c r="VRI1858" s="401"/>
      <c r="VRJ1858" s="401"/>
      <c r="VRK1858" s="401"/>
      <c r="VRL1858" s="401"/>
      <c r="VRM1858" s="401"/>
      <c r="VRN1858" s="401"/>
      <c r="VRO1858" s="401"/>
      <c r="VRP1858" s="401"/>
      <c r="VRQ1858" s="401"/>
      <c r="VRR1858" s="401"/>
      <c r="VRS1858" s="401"/>
      <c r="VRT1858" s="401"/>
      <c r="VRU1858" s="401"/>
      <c r="VRV1858" s="401"/>
      <c r="VRW1858" s="401"/>
      <c r="VRX1858" s="401"/>
      <c r="VRY1858" s="401"/>
      <c r="VRZ1858" s="401"/>
      <c r="VSA1858" s="401"/>
      <c r="VSB1858" s="401"/>
      <c r="VSC1858" s="401"/>
      <c r="VSD1858" s="401"/>
      <c r="VSE1858" s="401"/>
      <c r="VSF1858" s="401"/>
      <c r="VSG1858" s="401"/>
      <c r="VSH1858" s="401"/>
      <c r="VSI1858" s="401"/>
      <c r="VSJ1858" s="401"/>
      <c r="VSK1858" s="401"/>
      <c r="VSL1858" s="401"/>
      <c r="VSM1858" s="401"/>
      <c r="VSN1858" s="401"/>
      <c r="VSO1858" s="401"/>
      <c r="VSP1858" s="401"/>
      <c r="VSQ1858" s="401"/>
      <c r="VSR1858" s="401"/>
      <c r="VSS1858" s="401"/>
      <c r="VST1858" s="401"/>
      <c r="VSU1858" s="401"/>
      <c r="VSV1858" s="401"/>
      <c r="VSW1858" s="401"/>
      <c r="VSX1858" s="401"/>
      <c r="VSY1858" s="401"/>
      <c r="VSZ1858" s="401"/>
      <c r="VTA1858" s="401"/>
      <c r="VTB1858" s="401"/>
      <c r="VTC1858" s="401"/>
      <c r="VTD1858" s="401"/>
      <c r="VTE1858" s="401"/>
      <c r="VTF1858" s="401"/>
      <c r="VTG1858" s="401"/>
      <c r="VTH1858" s="401"/>
      <c r="VTI1858" s="401"/>
      <c r="VTJ1858" s="401"/>
      <c r="VTK1858" s="401"/>
      <c r="VTL1858" s="401"/>
      <c r="VTM1858" s="401"/>
      <c r="VTN1858" s="401"/>
      <c r="VTO1858" s="401"/>
      <c r="VTP1858" s="401"/>
      <c r="VTQ1858" s="401"/>
      <c r="VTR1858" s="401"/>
      <c r="VTS1858" s="401"/>
      <c r="VTT1858" s="401"/>
      <c r="VTU1858" s="401"/>
      <c r="VTV1858" s="401"/>
      <c r="VTW1858" s="401"/>
      <c r="VTX1858" s="401"/>
      <c r="VTY1858" s="401"/>
      <c r="VTZ1858" s="401"/>
      <c r="VUA1858" s="401"/>
      <c r="VUB1858" s="401"/>
      <c r="VUC1858" s="401"/>
      <c r="VUD1858" s="401"/>
      <c r="VUE1858" s="401"/>
      <c r="VUF1858" s="401"/>
      <c r="VUG1858" s="401"/>
      <c r="VUH1858" s="401"/>
      <c r="VUI1858" s="401"/>
      <c r="VUJ1858" s="401"/>
      <c r="VUK1858" s="401"/>
      <c r="VUL1858" s="401"/>
      <c r="VUM1858" s="401"/>
      <c r="VUN1858" s="401"/>
      <c r="VUO1858" s="401"/>
      <c r="VUP1858" s="401"/>
      <c r="VUQ1858" s="401"/>
      <c r="VUR1858" s="401"/>
      <c r="VUS1858" s="401"/>
      <c r="VUT1858" s="401"/>
      <c r="VUU1858" s="401"/>
      <c r="VUV1858" s="401"/>
      <c r="VUW1858" s="401"/>
      <c r="VUX1858" s="401"/>
      <c r="VUY1858" s="401"/>
      <c r="VUZ1858" s="401"/>
      <c r="VVA1858" s="401"/>
      <c r="VVB1858" s="401"/>
      <c r="VVC1858" s="401"/>
      <c r="VVD1858" s="401"/>
      <c r="VVE1858" s="401"/>
      <c r="VVF1858" s="401"/>
      <c r="VVG1858" s="401"/>
      <c r="VVH1858" s="401"/>
      <c r="VVI1858" s="401"/>
      <c r="VVJ1858" s="401"/>
      <c r="VVK1858" s="401"/>
      <c r="VVL1858" s="401"/>
      <c r="VVM1858" s="401"/>
      <c r="VVN1858" s="401"/>
      <c r="VVO1858" s="401"/>
      <c r="VVP1858" s="401"/>
      <c r="VVQ1858" s="401"/>
      <c r="VVR1858" s="401"/>
      <c r="VVS1858" s="401"/>
      <c r="VVT1858" s="401"/>
      <c r="VVU1858" s="401"/>
      <c r="VVV1858" s="401"/>
      <c r="VVW1858" s="401"/>
      <c r="VVX1858" s="401"/>
      <c r="VVY1858" s="401"/>
      <c r="VVZ1858" s="401"/>
      <c r="VWA1858" s="401"/>
      <c r="VWB1858" s="401"/>
      <c r="VWC1858" s="401"/>
      <c r="VWD1858" s="401"/>
      <c r="VWE1858" s="401"/>
      <c r="VWF1858" s="401"/>
      <c r="VWG1858" s="401"/>
      <c r="VWH1858" s="401"/>
      <c r="VWI1858" s="401"/>
      <c r="VWJ1858" s="401"/>
      <c r="VWK1858" s="401"/>
      <c r="VWL1858" s="401"/>
      <c r="VWM1858" s="401"/>
      <c r="VWN1858" s="401"/>
      <c r="VWO1858" s="401"/>
      <c r="VWP1858" s="401"/>
      <c r="VWQ1858" s="401"/>
      <c r="VWR1858" s="401"/>
      <c r="VWS1858" s="401"/>
      <c r="VWT1858" s="401"/>
      <c r="VWU1858" s="401"/>
      <c r="VWV1858" s="401"/>
      <c r="VWW1858" s="401"/>
      <c r="VWX1858" s="401"/>
      <c r="VWY1858" s="401"/>
      <c r="VWZ1858" s="401"/>
      <c r="VXA1858" s="401"/>
      <c r="VXB1858" s="401"/>
      <c r="VXC1858" s="401"/>
      <c r="VXD1858" s="401"/>
      <c r="VXE1858" s="401"/>
      <c r="VXF1858" s="401"/>
      <c r="VXG1858" s="401"/>
      <c r="VXH1858" s="401"/>
      <c r="VXI1858" s="401"/>
      <c r="VXJ1858" s="401"/>
      <c r="VXK1858" s="401"/>
      <c r="VXL1858" s="401"/>
      <c r="VXM1858" s="401"/>
      <c r="VXN1858" s="401"/>
      <c r="VXO1858" s="401"/>
      <c r="VXP1858" s="401"/>
      <c r="VXQ1858" s="401"/>
      <c r="VXR1858" s="401"/>
      <c r="VXS1858" s="401"/>
      <c r="VXT1858" s="401"/>
      <c r="VXU1858" s="401"/>
      <c r="VXV1858" s="401"/>
      <c r="VXW1858" s="401"/>
      <c r="VXX1858" s="401"/>
      <c r="VXY1858" s="401"/>
      <c r="VXZ1858" s="401"/>
      <c r="VYA1858" s="401"/>
      <c r="VYB1858" s="401"/>
      <c r="VYC1858" s="401"/>
      <c r="VYD1858" s="401"/>
      <c r="VYE1858" s="401"/>
      <c r="VYF1858" s="401"/>
      <c r="VYG1858" s="401"/>
      <c r="VYH1858" s="401"/>
      <c r="VYI1858" s="401"/>
      <c r="VYJ1858" s="401"/>
      <c r="VYK1858" s="401"/>
      <c r="VYL1858" s="401"/>
      <c r="VYM1858" s="401"/>
      <c r="VYN1858" s="401"/>
      <c r="VYO1858" s="401"/>
      <c r="VYP1858" s="401"/>
      <c r="VYQ1858" s="401"/>
      <c r="VYR1858" s="401"/>
      <c r="VYS1858" s="401"/>
      <c r="VYT1858" s="401"/>
      <c r="VYU1858" s="401"/>
      <c r="VYV1858" s="401"/>
      <c r="VYW1858" s="401"/>
      <c r="VYX1858" s="401"/>
      <c r="VYY1858" s="401"/>
      <c r="VYZ1858" s="401"/>
      <c r="VZA1858" s="401"/>
      <c r="VZB1858" s="401"/>
      <c r="VZC1858" s="401"/>
      <c r="VZD1858" s="401"/>
      <c r="VZE1858" s="401"/>
      <c r="VZF1858" s="401"/>
      <c r="VZG1858" s="401"/>
      <c r="VZH1858" s="401"/>
      <c r="VZI1858" s="401"/>
      <c r="VZJ1858" s="401"/>
      <c r="VZK1858" s="401"/>
      <c r="VZL1858" s="401"/>
      <c r="VZM1858" s="401"/>
      <c r="VZN1858" s="401"/>
      <c r="VZO1858" s="401"/>
      <c r="VZP1858" s="401"/>
      <c r="VZQ1858" s="401"/>
      <c r="VZR1858" s="401"/>
      <c r="VZS1858" s="401"/>
      <c r="VZT1858" s="401"/>
      <c r="VZU1858" s="401"/>
      <c r="VZV1858" s="401"/>
      <c r="VZW1858" s="401"/>
      <c r="VZX1858" s="401"/>
      <c r="VZY1858" s="401"/>
      <c r="VZZ1858" s="401"/>
      <c r="WAA1858" s="401"/>
      <c r="WAB1858" s="401"/>
      <c r="WAC1858" s="401"/>
      <c r="WAD1858" s="401"/>
      <c r="WAE1858" s="401"/>
      <c r="WAF1858" s="401"/>
      <c r="WAG1858" s="401"/>
      <c r="WAH1858" s="401"/>
      <c r="WAI1858" s="401"/>
      <c r="WAJ1858" s="401"/>
      <c r="WAK1858" s="401"/>
      <c r="WAL1858" s="401"/>
      <c r="WAM1858" s="401"/>
      <c r="WAN1858" s="401"/>
      <c r="WAO1858" s="401"/>
      <c r="WAP1858" s="401"/>
      <c r="WAQ1858" s="401"/>
      <c r="WAR1858" s="401"/>
      <c r="WAS1858" s="401"/>
      <c r="WAT1858" s="401"/>
      <c r="WAU1858" s="401"/>
      <c r="WAV1858" s="401"/>
      <c r="WAW1858" s="401"/>
      <c r="WAX1858" s="401"/>
      <c r="WAY1858" s="401"/>
      <c r="WAZ1858" s="401"/>
      <c r="WBA1858" s="401"/>
      <c r="WBB1858" s="401"/>
      <c r="WBC1858" s="401"/>
      <c r="WBD1858" s="401"/>
      <c r="WBE1858" s="401"/>
      <c r="WBF1858" s="401"/>
      <c r="WBG1858" s="401"/>
      <c r="WBH1858" s="401"/>
      <c r="WBI1858" s="401"/>
      <c r="WBJ1858" s="401"/>
      <c r="WBK1858" s="401"/>
      <c r="WBL1858" s="401"/>
      <c r="WBM1858" s="401"/>
      <c r="WBN1858" s="401"/>
      <c r="WBO1858" s="401"/>
      <c r="WBP1858" s="401"/>
      <c r="WBQ1858" s="401"/>
      <c r="WBR1858" s="401"/>
      <c r="WBS1858" s="401"/>
      <c r="WBT1858" s="401"/>
      <c r="WBU1858" s="401"/>
      <c r="WBV1858" s="401"/>
      <c r="WBW1858" s="401"/>
      <c r="WBX1858" s="401"/>
      <c r="WBY1858" s="401"/>
      <c r="WBZ1858" s="401"/>
      <c r="WCA1858" s="401"/>
      <c r="WCB1858" s="401"/>
      <c r="WCC1858" s="401"/>
      <c r="WCD1858" s="401"/>
      <c r="WCE1858" s="401"/>
      <c r="WCF1858" s="401"/>
      <c r="WCG1858" s="401"/>
      <c r="WCH1858" s="401"/>
      <c r="WCI1858" s="401"/>
      <c r="WCJ1858" s="401"/>
      <c r="WCK1858" s="401"/>
      <c r="WCL1858" s="401"/>
      <c r="WCM1858" s="401"/>
      <c r="WCN1858" s="401"/>
      <c r="WCO1858" s="401"/>
      <c r="WCP1858" s="401"/>
      <c r="WCQ1858" s="401"/>
      <c r="WCR1858" s="401"/>
      <c r="WCS1858" s="401"/>
      <c r="WCT1858" s="401"/>
      <c r="WCU1858" s="401"/>
      <c r="WCV1858" s="401"/>
      <c r="WCW1858" s="401"/>
      <c r="WCX1858" s="401"/>
      <c r="WCY1858" s="401"/>
      <c r="WCZ1858" s="401"/>
      <c r="WDA1858" s="401"/>
      <c r="WDB1858" s="401"/>
      <c r="WDC1858" s="401"/>
      <c r="WDD1858" s="401"/>
      <c r="WDE1858" s="401"/>
      <c r="WDF1858" s="401"/>
      <c r="WDG1858" s="401"/>
      <c r="WDH1858" s="401"/>
      <c r="WDI1858" s="401"/>
      <c r="WDJ1858" s="401"/>
      <c r="WDK1858" s="401"/>
      <c r="WDL1858" s="401"/>
      <c r="WDM1858" s="401"/>
      <c r="WDN1858" s="401"/>
      <c r="WDO1858" s="401"/>
      <c r="WDP1858" s="401"/>
      <c r="WDQ1858" s="401"/>
      <c r="WDR1858" s="401"/>
      <c r="WDS1858" s="401"/>
      <c r="WDT1858" s="401"/>
      <c r="WDU1858" s="401"/>
      <c r="WDV1858" s="401"/>
      <c r="WDW1858" s="401"/>
      <c r="WDX1858" s="401"/>
      <c r="WDY1858" s="401"/>
      <c r="WDZ1858" s="401"/>
      <c r="WEA1858" s="401"/>
      <c r="WEB1858" s="401"/>
      <c r="WEC1858" s="401"/>
      <c r="WED1858" s="401"/>
      <c r="WEE1858" s="401"/>
      <c r="WEF1858" s="401"/>
      <c r="WEG1858" s="401"/>
      <c r="WEH1858" s="401"/>
      <c r="WEI1858" s="401"/>
      <c r="WEJ1858" s="401"/>
      <c r="WEK1858" s="401"/>
      <c r="WEL1858" s="401"/>
      <c r="WEM1858" s="401"/>
      <c r="WEN1858" s="401"/>
      <c r="WEO1858" s="401"/>
      <c r="WEP1858" s="401"/>
      <c r="WEQ1858" s="401"/>
      <c r="WER1858" s="401"/>
      <c r="WES1858" s="401"/>
      <c r="WET1858" s="401"/>
      <c r="WEU1858" s="401"/>
      <c r="WEV1858" s="401"/>
      <c r="WEW1858" s="401"/>
      <c r="WEX1858" s="401"/>
      <c r="WEY1858" s="401"/>
      <c r="WEZ1858" s="401"/>
      <c r="WFA1858" s="401"/>
      <c r="WFB1858" s="401"/>
      <c r="WFC1858" s="401"/>
      <c r="WFD1858" s="401"/>
      <c r="WFE1858" s="401"/>
      <c r="WFF1858" s="401"/>
      <c r="WFG1858" s="401"/>
      <c r="WFH1858" s="401"/>
      <c r="WFI1858" s="401"/>
      <c r="WFJ1858" s="401"/>
      <c r="WFK1858" s="401"/>
      <c r="WFL1858" s="401"/>
      <c r="WFM1858" s="401"/>
      <c r="WFN1858" s="401"/>
      <c r="WFO1858" s="401"/>
      <c r="WFP1858" s="401"/>
      <c r="WFQ1858" s="401"/>
      <c r="WFR1858" s="401"/>
      <c r="WFS1858" s="401"/>
      <c r="WFT1858" s="401"/>
      <c r="WFU1858" s="401"/>
      <c r="WFV1858" s="401"/>
      <c r="WFW1858" s="401"/>
      <c r="WFX1858" s="401"/>
      <c r="WFY1858" s="401"/>
      <c r="WFZ1858" s="401"/>
      <c r="WGA1858" s="401"/>
      <c r="WGB1858" s="401"/>
      <c r="WGC1858" s="401"/>
      <c r="WGD1858" s="401"/>
      <c r="WGE1858" s="401"/>
      <c r="WGF1858" s="401"/>
      <c r="WGG1858" s="401"/>
      <c r="WGH1858" s="401"/>
      <c r="WGI1858" s="401"/>
      <c r="WGJ1858" s="401"/>
      <c r="WGK1858" s="401"/>
      <c r="WGL1858" s="401"/>
      <c r="WGM1858" s="401"/>
      <c r="WGN1858" s="401"/>
      <c r="WGO1858" s="401"/>
      <c r="WGP1858" s="401"/>
      <c r="WGQ1858" s="401"/>
      <c r="WGR1858" s="401"/>
      <c r="WGS1858" s="401"/>
      <c r="WGT1858" s="401"/>
      <c r="WGU1858" s="401"/>
      <c r="WGV1858" s="401"/>
      <c r="WGW1858" s="401"/>
      <c r="WGX1858" s="401"/>
      <c r="WGY1858" s="401"/>
      <c r="WGZ1858" s="401"/>
      <c r="WHA1858" s="401"/>
      <c r="WHB1858" s="401"/>
      <c r="WHC1858" s="401"/>
      <c r="WHD1858" s="401"/>
      <c r="WHE1858" s="401"/>
      <c r="WHF1858" s="401"/>
      <c r="WHG1858" s="401"/>
      <c r="WHH1858" s="401"/>
      <c r="WHI1858" s="401"/>
      <c r="WHJ1858" s="401"/>
      <c r="WHK1858" s="401"/>
      <c r="WHL1858" s="401"/>
      <c r="WHM1858" s="401"/>
      <c r="WHN1858" s="401"/>
      <c r="WHO1858" s="401"/>
      <c r="WHP1858" s="401"/>
      <c r="WHQ1858" s="401"/>
      <c r="WHR1858" s="401"/>
      <c r="WHS1858" s="401"/>
      <c r="WHT1858" s="401"/>
      <c r="WHU1858" s="401"/>
      <c r="WHV1858" s="401"/>
      <c r="WHW1858" s="401"/>
      <c r="WHX1858" s="401"/>
      <c r="WHY1858" s="401"/>
      <c r="WHZ1858" s="401"/>
      <c r="WIA1858" s="401"/>
      <c r="WIB1858" s="401"/>
      <c r="WIC1858" s="401"/>
      <c r="WID1858" s="401"/>
      <c r="WIE1858" s="401"/>
      <c r="WIF1858" s="401"/>
      <c r="WIG1858" s="401"/>
      <c r="WIH1858" s="401"/>
      <c r="WII1858" s="401"/>
      <c r="WIJ1858" s="401"/>
      <c r="WIK1858" s="401"/>
      <c r="WIL1858" s="401"/>
      <c r="WIM1858" s="401"/>
      <c r="WIN1858" s="401"/>
      <c r="WIO1858" s="401"/>
      <c r="WIP1858" s="401"/>
      <c r="WIQ1858" s="401"/>
      <c r="WIR1858" s="401"/>
      <c r="WIS1858" s="401"/>
      <c r="WIT1858" s="401"/>
      <c r="WIU1858" s="401"/>
      <c r="WIV1858" s="401"/>
      <c r="WIW1858" s="401"/>
      <c r="WIX1858" s="401"/>
      <c r="WIY1858" s="401"/>
      <c r="WIZ1858" s="401"/>
      <c r="WJA1858" s="401"/>
      <c r="WJB1858" s="401"/>
      <c r="WJC1858" s="401"/>
      <c r="WJD1858" s="401"/>
      <c r="WJE1858" s="401"/>
      <c r="WJF1858" s="401"/>
      <c r="WJG1858" s="401"/>
      <c r="WJH1858" s="401"/>
      <c r="WJI1858" s="401"/>
      <c r="WJJ1858" s="401"/>
      <c r="WJK1858" s="401"/>
      <c r="WJL1858" s="401"/>
      <c r="WJM1858" s="401"/>
      <c r="WJN1858" s="401"/>
      <c r="WJO1858" s="401"/>
      <c r="WJP1858" s="401"/>
      <c r="WJQ1858" s="401"/>
      <c r="WJR1858" s="401"/>
      <c r="WJS1858" s="401"/>
      <c r="WJT1858" s="401"/>
      <c r="WJU1858" s="401"/>
      <c r="WJV1858" s="401"/>
      <c r="WJW1858" s="401"/>
      <c r="WJX1858" s="401"/>
      <c r="WJY1858" s="401"/>
      <c r="WJZ1858" s="401"/>
      <c r="WKA1858" s="401"/>
      <c r="WKB1858" s="401"/>
      <c r="WKC1858" s="401"/>
      <c r="WKD1858" s="401"/>
      <c r="WKE1858" s="401"/>
      <c r="WKF1858" s="401"/>
      <c r="WKG1858" s="401"/>
      <c r="WKH1858" s="401"/>
      <c r="WKI1858" s="401"/>
      <c r="WKJ1858" s="401"/>
      <c r="WKK1858" s="401"/>
      <c r="WKL1858" s="401"/>
      <c r="WKM1858" s="401"/>
      <c r="WKN1858" s="401"/>
      <c r="WKO1858" s="401"/>
      <c r="WKP1858" s="401"/>
      <c r="WKQ1858" s="401"/>
      <c r="WKR1858" s="401"/>
      <c r="WKS1858" s="401"/>
      <c r="WKT1858" s="401"/>
      <c r="WKU1858" s="401"/>
      <c r="WKV1858" s="401"/>
      <c r="WKW1858" s="401"/>
      <c r="WKX1858" s="401"/>
      <c r="WKY1858" s="401"/>
      <c r="WKZ1858" s="401"/>
      <c r="WLA1858" s="401"/>
      <c r="WLB1858" s="401"/>
      <c r="WLC1858" s="401"/>
      <c r="WLD1858" s="401"/>
      <c r="WLE1858" s="401"/>
      <c r="WLF1858" s="401"/>
      <c r="WLG1858" s="401"/>
      <c r="WLH1858" s="401"/>
      <c r="WLI1858" s="401"/>
      <c r="WLJ1858" s="401"/>
      <c r="WLK1858" s="401"/>
      <c r="WLL1858" s="401"/>
      <c r="WLM1858" s="401"/>
      <c r="WLN1858" s="401"/>
      <c r="WLO1858" s="401"/>
      <c r="WLP1858" s="401"/>
      <c r="WLQ1858" s="401"/>
      <c r="WLR1858" s="401"/>
      <c r="WLS1858" s="401"/>
      <c r="WLT1858" s="401"/>
      <c r="WLU1858" s="401"/>
      <c r="WLV1858" s="401"/>
      <c r="WLW1858" s="401"/>
      <c r="WLX1858" s="401"/>
      <c r="WLY1858" s="401"/>
      <c r="WLZ1858" s="401"/>
      <c r="WMA1858" s="401"/>
      <c r="WMB1858" s="401"/>
      <c r="WMC1858" s="401"/>
      <c r="WMD1858" s="401"/>
      <c r="WME1858" s="401"/>
      <c r="WMF1858" s="401"/>
      <c r="WMG1858" s="401"/>
      <c r="WMH1858" s="401"/>
      <c r="WMI1858" s="401"/>
      <c r="WMJ1858" s="401"/>
      <c r="WMK1858" s="401"/>
      <c r="WML1858" s="401"/>
      <c r="WMM1858" s="401"/>
      <c r="WMN1858" s="401"/>
      <c r="WMO1858" s="401"/>
      <c r="WMP1858" s="401"/>
      <c r="WMQ1858" s="401"/>
      <c r="WMR1858" s="401"/>
      <c r="WMS1858" s="401"/>
      <c r="WMT1858" s="401"/>
      <c r="WMU1858" s="401"/>
      <c r="WMV1858" s="401"/>
      <c r="WMW1858" s="401"/>
      <c r="WMX1858" s="401"/>
      <c r="WMY1858" s="401"/>
      <c r="WMZ1858" s="401"/>
      <c r="WNA1858" s="401"/>
      <c r="WNB1858" s="401"/>
      <c r="WNC1858" s="401"/>
      <c r="WND1858" s="401"/>
      <c r="WNE1858" s="401"/>
      <c r="WNF1858" s="401"/>
      <c r="WNG1858" s="401"/>
      <c r="WNH1858" s="401"/>
      <c r="WNI1858" s="401"/>
      <c r="WNJ1858" s="401"/>
      <c r="WNK1858" s="401"/>
      <c r="WNL1858" s="401"/>
      <c r="WNM1858" s="401"/>
      <c r="WNN1858" s="401"/>
      <c r="WNO1858" s="401"/>
      <c r="WNP1858" s="401"/>
      <c r="WNQ1858" s="401"/>
      <c r="WNR1858" s="401"/>
      <c r="WNS1858" s="401"/>
      <c r="WNT1858" s="401"/>
      <c r="WNU1858" s="401"/>
      <c r="WNV1858" s="401"/>
      <c r="WNW1858" s="401"/>
      <c r="WNX1858" s="401"/>
      <c r="WNY1858" s="401"/>
      <c r="WNZ1858" s="401"/>
      <c r="WOA1858" s="401"/>
      <c r="WOB1858" s="401"/>
      <c r="WOC1858" s="401"/>
      <c r="WOD1858" s="401"/>
      <c r="WOE1858" s="401"/>
      <c r="WOF1858" s="401"/>
      <c r="WOG1858" s="401"/>
      <c r="WOH1858" s="401"/>
      <c r="WOI1858" s="401"/>
      <c r="WOJ1858" s="401"/>
      <c r="WOK1858" s="401"/>
      <c r="WOL1858" s="401"/>
      <c r="WOM1858" s="401"/>
      <c r="WON1858" s="401"/>
      <c r="WOO1858" s="401"/>
      <c r="WOP1858" s="401"/>
      <c r="WOQ1858" s="401"/>
      <c r="WOR1858" s="401"/>
      <c r="WOS1858" s="401"/>
      <c r="WOT1858" s="401"/>
      <c r="WOU1858" s="401"/>
      <c r="WOV1858" s="401"/>
      <c r="WOW1858" s="401"/>
      <c r="WOX1858" s="401"/>
      <c r="WOY1858" s="401"/>
      <c r="WOZ1858" s="401"/>
      <c r="WPA1858" s="401"/>
      <c r="WPB1858" s="401"/>
      <c r="WPC1858" s="401"/>
      <c r="WPD1858" s="401"/>
      <c r="WPE1858" s="401"/>
      <c r="WPF1858" s="401"/>
      <c r="WPG1858" s="401"/>
      <c r="WPH1858" s="401"/>
      <c r="WPI1858" s="401"/>
      <c r="WPJ1858" s="401"/>
      <c r="WPK1858" s="401"/>
      <c r="WPL1858" s="401"/>
      <c r="WPM1858" s="401"/>
      <c r="WPN1858" s="401"/>
      <c r="WPO1858" s="401"/>
      <c r="WPP1858" s="401"/>
      <c r="WPQ1858" s="401"/>
      <c r="WPR1858" s="401"/>
      <c r="WPS1858" s="401"/>
      <c r="WPT1858" s="401"/>
      <c r="WPU1858" s="401"/>
      <c r="WPV1858" s="401"/>
      <c r="WPW1858" s="401"/>
      <c r="WPX1858" s="401"/>
      <c r="WPY1858" s="401"/>
      <c r="WPZ1858" s="401"/>
      <c r="WQA1858" s="401"/>
      <c r="WQB1858" s="401"/>
      <c r="WQC1858" s="401"/>
      <c r="WQD1858" s="401"/>
      <c r="WQE1858" s="401"/>
      <c r="WQF1858" s="401"/>
      <c r="WQG1858" s="401"/>
      <c r="WQH1858" s="401"/>
      <c r="WQI1858" s="401"/>
      <c r="WQJ1858" s="401"/>
      <c r="WQK1858" s="401"/>
      <c r="WQL1858" s="401"/>
      <c r="WQM1858" s="401"/>
      <c r="WQN1858" s="401"/>
      <c r="WQO1858" s="401"/>
      <c r="WQP1858" s="401"/>
      <c r="WQQ1858" s="401"/>
      <c r="WQR1858" s="401"/>
      <c r="WQS1858" s="401"/>
      <c r="WQT1858" s="401"/>
      <c r="WQU1858" s="401"/>
      <c r="WQV1858" s="401"/>
      <c r="WQW1858" s="401"/>
      <c r="WQX1858" s="401"/>
      <c r="WQY1858" s="401"/>
      <c r="WQZ1858" s="401"/>
      <c r="WRA1858" s="401"/>
      <c r="WRB1858" s="401"/>
      <c r="WRC1858" s="401"/>
      <c r="WRD1858" s="401"/>
      <c r="WRE1858" s="401"/>
      <c r="WRF1858" s="401"/>
      <c r="WRG1858" s="401"/>
      <c r="WRH1858" s="401"/>
      <c r="WRI1858" s="401"/>
      <c r="WRJ1858" s="401"/>
      <c r="WRK1858" s="401"/>
      <c r="WRL1858" s="401"/>
      <c r="WRM1858" s="401"/>
      <c r="WRN1858" s="401"/>
      <c r="WRO1858" s="401"/>
      <c r="WRP1858" s="401"/>
      <c r="WRQ1858" s="401"/>
      <c r="WRR1858" s="401"/>
      <c r="WRS1858" s="401"/>
      <c r="WRT1858" s="401"/>
      <c r="WRU1858" s="401"/>
      <c r="WRV1858" s="401"/>
      <c r="WRW1858" s="401"/>
      <c r="WRX1858" s="401"/>
      <c r="WRY1858" s="401"/>
      <c r="WRZ1858" s="401"/>
      <c r="WSA1858" s="401"/>
      <c r="WSB1858" s="401"/>
      <c r="WSC1858" s="401"/>
      <c r="WSD1858" s="401"/>
      <c r="WSE1858" s="401"/>
      <c r="WSF1858" s="401"/>
      <c r="WSG1858" s="401"/>
      <c r="WSH1858" s="401"/>
      <c r="WSI1858" s="401"/>
      <c r="WSJ1858" s="401"/>
      <c r="WSK1858" s="401"/>
      <c r="WSL1858" s="401"/>
      <c r="WSM1858" s="401"/>
      <c r="WSN1858" s="401"/>
      <c r="WSO1858" s="401"/>
      <c r="WSP1858" s="401"/>
      <c r="WSQ1858" s="401"/>
      <c r="WSR1858" s="401"/>
      <c r="WSS1858" s="401"/>
      <c r="WST1858" s="401"/>
      <c r="WSU1858" s="401"/>
      <c r="WSV1858" s="401"/>
      <c r="WSW1858" s="401"/>
      <c r="WSX1858" s="401"/>
      <c r="WSY1858" s="401"/>
      <c r="WSZ1858" s="401"/>
      <c r="WTA1858" s="401"/>
      <c r="WTB1858" s="401"/>
      <c r="WTC1858" s="401"/>
      <c r="WTD1858" s="401"/>
      <c r="WTE1858" s="401"/>
      <c r="WTF1858" s="401"/>
      <c r="WTG1858" s="401"/>
      <c r="WTH1858" s="401"/>
      <c r="WTI1858" s="401"/>
      <c r="WTJ1858" s="401"/>
      <c r="WTK1858" s="401"/>
      <c r="WTL1858" s="401"/>
      <c r="WTM1858" s="401"/>
      <c r="WTN1858" s="401"/>
      <c r="WTO1858" s="401"/>
      <c r="WTP1858" s="401"/>
      <c r="WTQ1858" s="401"/>
      <c r="WTR1858" s="401"/>
      <c r="WTS1858" s="401"/>
      <c r="WTT1858" s="401"/>
      <c r="WTU1858" s="401"/>
      <c r="WTV1858" s="401"/>
      <c r="WTW1858" s="401"/>
      <c r="WTX1858" s="401"/>
      <c r="WTY1858" s="401"/>
      <c r="WTZ1858" s="401"/>
      <c r="WUA1858" s="401"/>
      <c r="WUB1858" s="401"/>
      <c r="WUC1858" s="401"/>
      <c r="WUD1858" s="401"/>
      <c r="WUE1858" s="401"/>
      <c r="WUF1858" s="401"/>
      <c r="WUG1858" s="401"/>
      <c r="WUH1858" s="401"/>
      <c r="WUI1858" s="401"/>
      <c r="WUJ1858" s="401"/>
      <c r="WUK1858" s="401"/>
      <c r="WUL1858" s="401"/>
      <c r="WUM1858" s="401"/>
      <c r="WUN1858" s="401"/>
      <c r="WUO1858" s="401"/>
      <c r="WUP1858" s="401"/>
      <c r="WUQ1858" s="401"/>
      <c r="WUR1858" s="401"/>
      <c r="WUS1858" s="401"/>
      <c r="WUT1858" s="401"/>
      <c r="WUU1858" s="401"/>
      <c r="WUV1858" s="401"/>
      <c r="WUW1858" s="401"/>
      <c r="WUX1858" s="401"/>
      <c r="WUY1858" s="401"/>
      <c r="WUZ1858" s="401"/>
      <c r="WVA1858" s="401"/>
      <c r="WVB1858" s="401"/>
      <c r="WVC1858" s="401"/>
      <c r="WVD1858" s="401"/>
      <c r="WVE1858" s="401"/>
    </row>
    <row r="1859" spans="1:16125" s="399" customFormat="1">
      <c r="A1859" s="397"/>
      <c r="B1859" s="397"/>
      <c r="C1859" s="400"/>
      <c r="D1859" s="400"/>
      <c r="E1859" s="5032"/>
      <c r="K1859" s="397"/>
      <c r="L1859" s="401"/>
      <c r="M1859" s="401"/>
      <c r="N1859" s="401"/>
      <c r="O1859" s="401"/>
      <c r="P1859" s="401"/>
      <c r="Q1859" s="401"/>
      <c r="R1859" s="401"/>
      <c r="S1859" s="401"/>
      <c r="T1859" s="401"/>
      <c r="U1859" s="401"/>
      <c r="V1859" s="401"/>
      <c r="W1859" s="401"/>
      <c r="X1859" s="401"/>
      <c r="Y1859" s="401"/>
      <c r="Z1859" s="401"/>
      <c r="AA1859" s="401"/>
      <c r="AB1859" s="401"/>
      <c r="AC1859" s="401"/>
      <c r="AD1859" s="401"/>
      <c r="AE1859" s="401"/>
      <c r="AF1859" s="401"/>
      <c r="AG1859" s="401"/>
      <c r="AH1859" s="401"/>
      <c r="AI1859" s="401"/>
      <c r="AJ1859" s="401"/>
      <c r="AK1859" s="401"/>
      <c r="AL1859" s="401"/>
      <c r="AM1859" s="401"/>
      <c r="AN1859" s="401"/>
      <c r="AO1859" s="401"/>
      <c r="AP1859" s="401"/>
      <c r="AQ1859" s="401"/>
      <c r="AR1859" s="401"/>
      <c r="AS1859" s="401"/>
      <c r="AT1859" s="401"/>
      <c r="AU1859" s="401"/>
      <c r="AV1859" s="401"/>
      <c r="AW1859" s="401"/>
      <c r="AX1859" s="401"/>
      <c r="AY1859" s="401"/>
      <c r="AZ1859" s="401"/>
      <c r="BA1859" s="401"/>
      <c r="BB1859" s="401"/>
      <c r="BC1859" s="401"/>
      <c r="BD1859" s="401"/>
      <c r="BE1859" s="401"/>
      <c r="BF1859" s="401"/>
      <c r="BG1859" s="401"/>
      <c r="BH1859" s="401"/>
      <c r="BI1859" s="401"/>
      <c r="BJ1859" s="401"/>
      <c r="BK1859" s="401"/>
      <c r="BL1859" s="401"/>
      <c r="BM1859" s="401"/>
      <c r="BN1859" s="401"/>
      <c r="BO1859" s="401"/>
      <c r="BP1859" s="401"/>
      <c r="BQ1859" s="401"/>
      <c r="BR1859" s="401"/>
      <c r="BS1859" s="401"/>
      <c r="BT1859" s="401"/>
      <c r="BU1859" s="401"/>
      <c r="BV1859" s="401"/>
      <c r="BW1859" s="401"/>
      <c r="BX1859" s="401"/>
      <c r="BY1859" s="401"/>
      <c r="BZ1859" s="401"/>
      <c r="CA1859" s="401"/>
      <c r="CB1859" s="401"/>
      <c r="CC1859" s="401"/>
      <c r="CD1859" s="401"/>
      <c r="CE1859" s="401"/>
      <c r="CF1859" s="401"/>
      <c r="CG1859" s="401"/>
      <c r="CH1859" s="401"/>
      <c r="CI1859" s="401"/>
      <c r="CJ1859" s="401"/>
      <c r="CK1859" s="401"/>
      <c r="CL1859" s="401"/>
      <c r="CM1859" s="401"/>
      <c r="CN1859" s="401"/>
      <c r="CO1859" s="401"/>
      <c r="CP1859" s="401"/>
      <c r="CQ1859" s="401"/>
      <c r="CR1859" s="401"/>
      <c r="CS1859" s="401"/>
      <c r="CT1859" s="401"/>
      <c r="CU1859" s="401"/>
      <c r="CV1859" s="401"/>
      <c r="CW1859" s="401"/>
      <c r="CX1859" s="401"/>
      <c r="CY1859" s="401"/>
      <c r="CZ1859" s="401"/>
      <c r="DA1859" s="401"/>
      <c r="DB1859" s="401"/>
      <c r="DC1859" s="401"/>
      <c r="DD1859" s="401"/>
      <c r="DE1859" s="401"/>
      <c r="DF1859" s="401"/>
      <c r="DG1859" s="401"/>
      <c r="DH1859" s="401"/>
      <c r="DI1859" s="401"/>
      <c r="DJ1859" s="401"/>
      <c r="DK1859" s="401"/>
      <c r="DL1859" s="401"/>
      <c r="DM1859" s="401"/>
      <c r="DN1859" s="401"/>
      <c r="DO1859" s="401"/>
      <c r="DP1859" s="401"/>
      <c r="DQ1859" s="401"/>
      <c r="DR1859" s="401"/>
      <c r="DS1859" s="401"/>
      <c r="DT1859" s="401"/>
      <c r="DU1859" s="401"/>
      <c r="DV1859" s="401"/>
      <c r="DW1859" s="401"/>
      <c r="DX1859" s="401"/>
      <c r="DY1859" s="401"/>
      <c r="DZ1859" s="401"/>
      <c r="EA1859" s="401"/>
      <c r="EB1859" s="401"/>
      <c r="EC1859" s="401"/>
      <c r="ED1859" s="401"/>
      <c r="EE1859" s="401"/>
      <c r="EF1859" s="401"/>
      <c r="EG1859" s="401"/>
      <c r="EH1859" s="401"/>
      <c r="EI1859" s="401"/>
      <c r="EJ1859" s="401"/>
      <c r="EK1859" s="401"/>
      <c r="EL1859" s="401"/>
      <c r="EM1859" s="401"/>
      <c r="EN1859" s="401"/>
      <c r="EO1859" s="401"/>
      <c r="EP1859" s="401"/>
      <c r="EQ1859" s="401"/>
      <c r="ER1859" s="401"/>
      <c r="ES1859" s="401"/>
      <c r="ET1859" s="401"/>
      <c r="EU1859" s="401"/>
      <c r="EV1859" s="401"/>
      <c r="EW1859" s="401"/>
      <c r="EX1859" s="401"/>
      <c r="EY1859" s="401"/>
      <c r="EZ1859" s="401"/>
      <c r="FA1859" s="401"/>
      <c r="FB1859" s="401"/>
      <c r="FC1859" s="401"/>
      <c r="FD1859" s="401"/>
      <c r="FE1859" s="401"/>
      <c r="FF1859" s="401"/>
      <c r="FG1859" s="401"/>
      <c r="FH1859" s="401"/>
      <c r="FI1859" s="401"/>
      <c r="FJ1859" s="401"/>
      <c r="FK1859" s="401"/>
      <c r="FL1859" s="401"/>
      <c r="FM1859" s="401"/>
      <c r="FN1859" s="401"/>
      <c r="FO1859" s="401"/>
      <c r="FP1859" s="401"/>
      <c r="FQ1859" s="401"/>
      <c r="FR1859" s="401"/>
      <c r="FS1859" s="401"/>
      <c r="FT1859" s="401"/>
      <c r="FU1859" s="401"/>
      <c r="FV1859" s="401"/>
      <c r="FW1859" s="401"/>
      <c r="FX1859" s="401"/>
      <c r="FY1859" s="401"/>
      <c r="FZ1859" s="401"/>
      <c r="GA1859" s="401"/>
      <c r="GB1859" s="401"/>
      <c r="GC1859" s="401"/>
      <c r="GD1859" s="401"/>
      <c r="GE1859" s="401"/>
      <c r="GF1859" s="401"/>
      <c r="GG1859" s="401"/>
      <c r="GH1859" s="401"/>
      <c r="GI1859" s="401"/>
      <c r="GJ1859" s="401"/>
      <c r="GK1859" s="401"/>
      <c r="GL1859" s="401"/>
      <c r="GM1859" s="401"/>
      <c r="GN1859" s="401"/>
      <c r="GO1859" s="401"/>
      <c r="GP1859" s="401"/>
      <c r="GQ1859" s="401"/>
      <c r="GR1859" s="401"/>
      <c r="GS1859" s="401"/>
      <c r="GT1859" s="401"/>
      <c r="GU1859" s="401"/>
      <c r="GV1859" s="401"/>
      <c r="GW1859" s="401"/>
      <c r="GX1859" s="401"/>
      <c r="GY1859" s="401"/>
      <c r="GZ1859" s="401"/>
      <c r="HA1859" s="401"/>
      <c r="HB1859" s="401"/>
      <c r="HC1859" s="401"/>
      <c r="HD1859" s="401"/>
      <c r="HE1859" s="401"/>
      <c r="HF1859" s="401"/>
      <c r="HG1859" s="401"/>
      <c r="HH1859" s="401"/>
      <c r="HI1859" s="401"/>
      <c r="HJ1859" s="401"/>
      <c r="HK1859" s="401"/>
      <c r="HL1859" s="401"/>
      <c r="HM1859" s="401"/>
      <c r="HN1859" s="401"/>
      <c r="HO1859" s="401"/>
      <c r="HP1859" s="401"/>
      <c r="HQ1859" s="401"/>
      <c r="HR1859" s="401"/>
      <c r="HS1859" s="401"/>
      <c r="HT1859" s="401"/>
      <c r="HU1859" s="401"/>
      <c r="HV1859" s="401"/>
      <c r="HW1859" s="401"/>
      <c r="HX1859" s="401"/>
      <c r="HY1859" s="401"/>
      <c r="HZ1859" s="401"/>
      <c r="IA1859" s="401"/>
      <c r="IB1859" s="401"/>
      <c r="IC1859" s="401"/>
      <c r="ID1859" s="401"/>
      <c r="IE1859" s="401"/>
      <c r="IF1859" s="401"/>
      <c r="IG1859" s="401"/>
      <c r="IH1859" s="401"/>
      <c r="II1859" s="401"/>
      <c r="IJ1859" s="401"/>
      <c r="IK1859" s="401"/>
      <c r="IL1859" s="401"/>
      <c r="IM1859" s="401"/>
      <c r="IN1859" s="401"/>
      <c r="IO1859" s="401"/>
      <c r="IP1859" s="401"/>
      <c r="IQ1859" s="401"/>
      <c r="IR1859" s="401"/>
      <c r="IS1859" s="401"/>
      <c r="IT1859" s="401"/>
      <c r="IU1859" s="401"/>
      <c r="IV1859" s="401"/>
      <c r="IW1859" s="401"/>
      <c r="IX1859" s="401"/>
      <c r="IY1859" s="401"/>
      <c r="IZ1859" s="401"/>
      <c r="JA1859" s="401"/>
      <c r="JB1859" s="401"/>
      <c r="JC1859" s="401"/>
      <c r="JD1859" s="401"/>
      <c r="JE1859" s="401"/>
      <c r="JF1859" s="401"/>
      <c r="JG1859" s="401"/>
      <c r="JH1859" s="401"/>
      <c r="JI1859" s="401"/>
      <c r="JJ1859" s="401"/>
      <c r="JK1859" s="401"/>
      <c r="JL1859" s="401"/>
      <c r="JM1859" s="401"/>
      <c r="JN1859" s="401"/>
      <c r="JO1859" s="401"/>
      <c r="JP1859" s="401"/>
      <c r="JQ1859" s="401"/>
      <c r="JR1859" s="401"/>
      <c r="JS1859" s="401"/>
      <c r="JT1859" s="401"/>
      <c r="JU1859" s="401"/>
      <c r="JV1859" s="401"/>
      <c r="JW1859" s="401"/>
      <c r="JX1859" s="401"/>
      <c r="JY1859" s="401"/>
      <c r="JZ1859" s="401"/>
      <c r="KA1859" s="401"/>
      <c r="KB1859" s="401"/>
      <c r="KC1859" s="401"/>
      <c r="KD1859" s="401"/>
      <c r="KE1859" s="401"/>
      <c r="KF1859" s="401"/>
      <c r="KG1859" s="401"/>
      <c r="KH1859" s="401"/>
      <c r="KI1859" s="401"/>
      <c r="KJ1859" s="401"/>
      <c r="KK1859" s="401"/>
      <c r="KL1859" s="401"/>
      <c r="KM1859" s="401"/>
      <c r="KN1859" s="401"/>
      <c r="KO1859" s="401"/>
      <c r="KP1859" s="401"/>
      <c r="KQ1859" s="401"/>
      <c r="KR1859" s="401"/>
      <c r="KS1859" s="401"/>
      <c r="KT1859" s="401"/>
      <c r="KU1859" s="401"/>
      <c r="KV1859" s="401"/>
      <c r="KW1859" s="401"/>
      <c r="KX1859" s="401"/>
      <c r="KY1859" s="401"/>
      <c r="KZ1859" s="401"/>
      <c r="LA1859" s="401"/>
      <c r="LB1859" s="401"/>
      <c r="LC1859" s="401"/>
      <c r="LD1859" s="401"/>
      <c r="LE1859" s="401"/>
      <c r="LF1859" s="401"/>
      <c r="LG1859" s="401"/>
      <c r="LH1859" s="401"/>
      <c r="LI1859" s="401"/>
      <c r="LJ1859" s="401"/>
      <c r="LK1859" s="401"/>
      <c r="LL1859" s="401"/>
      <c r="LM1859" s="401"/>
      <c r="LN1859" s="401"/>
      <c r="LO1859" s="401"/>
      <c r="LP1859" s="401"/>
      <c r="LQ1859" s="401"/>
      <c r="LR1859" s="401"/>
      <c r="LS1859" s="401"/>
      <c r="LT1859" s="401"/>
      <c r="LU1859" s="401"/>
      <c r="LV1859" s="401"/>
      <c r="LW1859" s="401"/>
      <c r="LX1859" s="401"/>
      <c r="LY1859" s="401"/>
      <c r="LZ1859" s="401"/>
      <c r="MA1859" s="401"/>
      <c r="MB1859" s="401"/>
      <c r="MC1859" s="401"/>
      <c r="MD1859" s="401"/>
      <c r="ME1859" s="401"/>
      <c r="MF1859" s="401"/>
      <c r="MG1859" s="401"/>
      <c r="MH1859" s="401"/>
      <c r="MI1859" s="401"/>
      <c r="MJ1859" s="401"/>
      <c r="MK1859" s="401"/>
      <c r="ML1859" s="401"/>
      <c r="MM1859" s="401"/>
      <c r="MN1859" s="401"/>
      <c r="MO1859" s="401"/>
      <c r="MP1859" s="401"/>
      <c r="MQ1859" s="401"/>
      <c r="MR1859" s="401"/>
      <c r="MS1859" s="401"/>
      <c r="MT1859" s="401"/>
      <c r="MU1859" s="401"/>
      <c r="MV1859" s="401"/>
      <c r="MW1859" s="401"/>
      <c r="MX1859" s="401"/>
      <c r="MY1859" s="401"/>
      <c r="MZ1859" s="401"/>
      <c r="NA1859" s="401"/>
      <c r="NB1859" s="401"/>
      <c r="NC1859" s="401"/>
      <c r="ND1859" s="401"/>
      <c r="NE1859" s="401"/>
      <c r="NF1859" s="401"/>
      <c r="NG1859" s="401"/>
      <c r="NH1859" s="401"/>
      <c r="NI1859" s="401"/>
      <c r="NJ1859" s="401"/>
      <c r="NK1859" s="401"/>
      <c r="NL1859" s="401"/>
      <c r="NM1859" s="401"/>
      <c r="NN1859" s="401"/>
      <c r="NO1859" s="401"/>
      <c r="NP1859" s="401"/>
      <c r="NQ1859" s="401"/>
      <c r="NR1859" s="401"/>
      <c r="NS1859" s="401"/>
      <c r="NT1859" s="401"/>
      <c r="NU1859" s="401"/>
      <c r="NV1859" s="401"/>
      <c r="NW1859" s="401"/>
      <c r="NX1859" s="401"/>
      <c r="NY1859" s="401"/>
      <c r="NZ1859" s="401"/>
      <c r="OA1859" s="401"/>
      <c r="OB1859" s="401"/>
      <c r="OC1859" s="401"/>
      <c r="OD1859" s="401"/>
      <c r="OE1859" s="401"/>
      <c r="OF1859" s="401"/>
      <c r="OG1859" s="401"/>
      <c r="OH1859" s="401"/>
      <c r="OI1859" s="401"/>
      <c r="OJ1859" s="401"/>
      <c r="OK1859" s="401"/>
      <c r="OL1859" s="401"/>
      <c r="OM1859" s="401"/>
      <c r="ON1859" s="401"/>
      <c r="OO1859" s="401"/>
      <c r="OP1859" s="401"/>
      <c r="OQ1859" s="401"/>
      <c r="OR1859" s="401"/>
      <c r="OS1859" s="401"/>
      <c r="OT1859" s="401"/>
      <c r="OU1859" s="401"/>
      <c r="OV1859" s="401"/>
      <c r="OW1859" s="401"/>
      <c r="OX1859" s="401"/>
      <c r="OY1859" s="401"/>
      <c r="OZ1859" s="401"/>
      <c r="PA1859" s="401"/>
      <c r="PB1859" s="401"/>
      <c r="PC1859" s="401"/>
      <c r="PD1859" s="401"/>
      <c r="PE1859" s="401"/>
      <c r="PF1859" s="401"/>
      <c r="PG1859" s="401"/>
      <c r="PH1859" s="401"/>
      <c r="PI1859" s="401"/>
      <c r="PJ1859" s="401"/>
      <c r="PK1859" s="401"/>
      <c r="PL1859" s="401"/>
      <c r="PM1859" s="401"/>
      <c r="PN1859" s="401"/>
      <c r="PO1859" s="401"/>
      <c r="PP1859" s="401"/>
      <c r="PQ1859" s="401"/>
      <c r="PR1859" s="401"/>
      <c r="PS1859" s="401"/>
      <c r="PT1859" s="401"/>
      <c r="PU1859" s="401"/>
      <c r="PV1859" s="401"/>
      <c r="PW1859" s="401"/>
      <c r="PX1859" s="401"/>
      <c r="PY1859" s="401"/>
      <c r="PZ1859" s="401"/>
      <c r="QA1859" s="401"/>
      <c r="QB1859" s="401"/>
      <c r="QC1859" s="401"/>
      <c r="QD1859" s="401"/>
      <c r="QE1859" s="401"/>
      <c r="QF1859" s="401"/>
      <c r="QG1859" s="401"/>
      <c r="QH1859" s="401"/>
      <c r="QI1859" s="401"/>
      <c r="QJ1859" s="401"/>
      <c r="QK1859" s="401"/>
      <c r="QL1859" s="401"/>
      <c r="QM1859" s="401"/>
      <c r="QN1859" s="401"/>
      <c r="QO1859" s="401"/>
      <c r="QP1859" s="401"/>
      <c r="QQ1859" s="401"/>
      <c r="QR1859" s="401"/>
      <c r="QS1859" s="401"/>
      <c r="QT1859" s="401"/>
      <c r="QU1859" s="401"/>
      <c r="QV1859" s="401"/>
      <c r="QW1859" s="401"/>
      <c r="QX1859" s="401"/>
      <c r="QY1859" s="401"/>
      <c r="QZ1859" s="401"/>
      <c r="RA1859" s="401"/>
      <c r="RB1859" s="401"/>
      <c r="RC1859" s="401"/>
      <c r="RD1859" s="401"/>
      <c r="RE1859" s="401"/>
      <c r="RF1859" s="401"/>
      <c r="RG1859" s="401"/>
      <c r="RH1859" s="401"/>
      <c r="RI1859" s="401"/>
      <c r="RJ1859" s="401"/>
      <c r="RK1859" s="401"/>
      <c r="RL1859" s="401"/>
      <c r="RM1859" s="401"/>
      <c r="RN1859" s="401"/>
      <c r="RO1859" s="401"/>
      <c r="RP1859" s="401"/>
      <c r="RQ1859" s="401"/>
      <c r="RR1859" s="401"/>
      <c r="RS1859" s="401"/>
      <c r="RT1859" s="401"/>
      <c r="RU1859" s="401"/>
      <c r="RV1859" s="401"/>
      <c r="RW1859" s="401"/>
      <c r="RX1859" s="401"/>
      <c r="RY1859" s="401"/>
      <c r="RZ1859" s="401"/>
      <c r="SA1859" s="401"/>
      <c r="SB1859" s="401"/>
      <c r="SC1859" s="401"/>
      <c r="SD1859" s="401"/>
      <c r="SE1859" s="401"/>
      <c r="SF1859" s="401"/>
      <c r="SG1859" s="401"/>
      <c r="SH1859" s="401"/>
      <c r="SI1859" s="401"/>
      <c r="SJ1859" s="401"/>
      <c r="SK1859" s="401"/>
      <c r="SL1859" s="401"/>
      <c r="SM1859" s="401"/>
      <c r="SN1859" s="401"/>
      <c r="SO1859" s="401"/>
      <c r="SP1859" s="401"/>
      <c r="SQ1859" s="401"/>
      <c r="SR1859" s="401"/>
      <c r="SS1859" s="401"/>
      <c r="ST1859" s="401"/>
      <c r="SU1859" s="401"/>
      <c r="SV1859" s="401"/>
      <c r="SW1859" s="401"/>
      <c r="SX1859" s="401"/>
      <c r="SY1859" s="401"/>
      <c r="SZ1859" s="401"/>
      <c r="TA1859" s="401"/>
      <c r="TB1859" s="401"/>
      <c r="TC1859" s="401"/>
      <c r="TD1859" s="401"/>
      <c r="TE1859" s="401"/>
      <c r="TF1859" s="401"/>
      <c r="TG1859" s="401"/>
      <c r="TH1859" s="401"/>
      <c r="TI1859" s="401"/>
      <c r="TJ1859" s="401"/>
      <c r="TK1859" s="401"/>
      <c r="TL1859" s="401"/>
      <c r="TM1859" s="401"/>
      <c r="TN1859" s="401"/>
      <c r="TO1859" s="401"/>
      <c r="TP1859" s="401"/>
      <c r="TQ1859" s="401"/>
      <c r="TR1859" s="401"/>
      <c r="TS1859" s="401"/>
      <c r="TT1859" s="401"/>
      <c r="TU1859" s="401"/>
      <c r="TV1859" s="401"/>
      <c r="TW1859" s="401"/>
      <c r="TX1859" s="401"/>
      <c r="TY1859" s="401"/>
      <c r="TZ1859" s="401"/>
      <c r="UA1859" s="401"/>
      <c r="UB1859" s="401"/>
      <c r="UC1859" s="401"/>
      <c r="UD1859" s="401"/>
      <c r="UE1859" s="401"/>
      <c r="UF1859" s="401"/>
      <c r="UG1859" s="401"/>
      <c r="UH1859" s="401"/>
      <c r="UI1859" s="401"/>
      <c r="UJ1859" s="401"/>
      <c r="UK1859" s="401"/>
      <c r="UL1859" s="401"/>
      <c r="UM1859" s="401"/>
      <c r="UN1859" s="401"/>
      <c r="UO1859" s="401"/>
      <c r="UP1859" s="401"/>
      <c r="UQ1859" s="401"/>
      <c r="UR1859" s="401"/>
      <c r="US1859" s="401"/>
      <c r="UT1859" s="401"/>
      <c r="UU1859" s="401"/>
      <c r="UV1859" s="401"/>
      <c r="UW1859" s="401"/>
      <c r="UX1859" s="401"/>
      <c r="UY1859" s="401"/>
      <c r="UZ1859" s="401"/>
      <c r="VA1859" s="401"/>
      <c r="VB1859" s="401"/>
      <c r="VC1859" s="401"/>
      <c r="VD1859" s="401"/>
      <c r="VE1859" s="401"/>
      <c r="VF1859" s="401"/>
      <c r="VG1859" s="401"/>
      <c r="VH1859" s="401"/>
      <c r="VI1859" s="401"/>
      <c r="VJ1859" s="401"/>
      <c r="VK1859" s="401"/>
      <c r="VL1859" s="401"/>
      <c r="VM1859" s="401"/>
      <c r="VN1859" s="401"/>
      <c r="VO1859" s="401"/>
      <c r="VP1859" s="401"/>
      <c r="VQ1859" s="401"/>
      <c r="VR1859" s="401"/>
      <c r="VS1859" s="401"/>
      <c r="VT1859" s="401"/>
      <c r="VU1859" s="401"/>
      <c r="VV1859" s="401"/>
      <c r="VW1859" s="401"/>
      <c r="VX1859" s="401"/>
      <c r="VY1859" s="401"/>
      <c r="VZ1859" s="401"/>
      <c r="WA1859" s="401"/>
      <c r="WB1859" s="401"/>
      <c r="WC1859" s="401"/>
      <c r="WD1859" s="401"/>
      <c r="WE1859" s="401"/>
      <c r="WF1859" s="401"/>
      <c r="WG1859" s="401"/>
      <c r="WH1859" s="401"/>
      <c r="WI1859" s="401"/>
      <c r="WJ1859" s="401"/>
      <c r="WK1859" s="401"/>
      <c r="WL1859" s="401"/>
      <c r="WM1859" s="401"/>
      <c r="WN1859" s="401"/>
      <c r="WO1859" s="401"/>
      <c r="WP1859" s="401"/>
      <c r="WQ1859" s="401"/>
      <c r="WR1859" s="401"/>
      <c r="WS1859" s="401"/>
      <c r="WT1859" s="401"/>
      <c r="WU1859" s="401"/>
      <c r="WV1859" s="401"/>
      <c r="WW1859" s="401"/>
      <c r="WX1859" s="401"/>
      <c r="WY1859" s="401"/>
      <c r="WZ1859" s="401"/>
      <c r="XA1859" s="401"/>
      <c r="XB1859" s="401"/>
      <c r="XC1859" s="401"/>
      <c r="XD1859" s="401"/>
      <c r="XE1859" s="401"/>
      <c r="XF1859" s="401"/>
      <c r="XG1859" s="401"/>
      <c r="XH1859" s="401"/>
      <c r="XI1859" s="401"/>
      <c r="XJ1859" s="401"/>
      <c r="XK1859" s="401"/>
      <c r="XL1859" s="401"/>
      <c r="XM1859" s="401"/>
      <c r="XN1859" s="401"/>
      <c r="XO1859" s="401"/>
      <c r="XP1859" s="401"/>
      <c r="XQ1859" s="401"/>
      <c r="XR1859" s="401"/>
      <c r="XS1859" s="401"/>
      <c r="XT1859" s="401"/>
      <c r="XU1859" s="401"/>
      <c r="XV1859" s="401"/>
      <c r="XW1859" s="401"/>
      <c r="XX1859" s="401"/>
      <c r="XY1859" s="401"/>
      <c r="XZ1859" s="401"/>
      <c r="YA1859" s="401"/>
      <c r="YB1859" s="401"/>
      <c r="YC1859" s="401"/>
      <c r="YD1859" s="401"/>
      <c r="YE1859" s="401"/>
      <c r="YF1859" s="401"/>
      <c r="YG1859" s="401"/>
      <c r="YH1859" s="401"/>
      <c r="YI1859" s="401"/>
      <c r="YJ1859" s="401"/>
      <c r="YK1859" s="401"/>
      <c r="YL1859" s="401"/>
      <c r="YM1859" s="401"/>
      <c r="YN1859" s="401"/>
      <c r="YO1859" s="401"/>
      <c r="YP1859" s="401"/>
      <c r="YQ1859" s="401"/>
      <c r="YR1859" s="401"/>
      <c r="YS1859" s="401"/>
      <c r="YT1859" s="401"/>
      <c r="YU1859" s="401"/>
      <c r="YV1859" s="401"/>
      <c r="YW1859" s="401"/>
      <c r="YX1859" s="401"/>
      <c r="YY1859" s="401"/>
      <c r="YZ1859" s="401"/>
      <c r="ZA1859" s="401"/>
      <c r="ZB1859" s="401"/>
      <c r="ZC1859" s="401"/>
      <c r="ZD1859" s="401"/>
      <c r="ZE1859" s="401"/>
      <c r="ZF1859" s="401"/>
      <c r="ZG1859" s="401"/>
      <c r="ZH1859" s="401"/>
      <c r="ZI1859" s="401"/>
      <c r="ZJ1859" s="401"/>
      <c r="ZK1859" s="401"/>
      <c r="ZL1859" s="401"/>
      <c r="ZM1859" s="401"/>
      <c r="ZN1859" s="401"/>
      <c r="ZO1859" s="401"/>
      <c r="ZP1859" s="401"/>
      <c r="ZQ1859" s="401"/>
      <c r="ZR1859" s="401"/>
      <c r="ZS1859" s="401"/>
      <c r="ZT1859" s="401"/>
      <c r="ZU1859" s="401"/>
      <c r="ZV1859" s="401"/>
      <c r="ZW1859" s="401"/>
      <c r="ZX1859" s="401"/>
      <c r="ZY1859" s="401"/>
      <c r="ZZ1859" s="401"/>
      <c r="AAA1859" s="401"/>
      <c r="AAB1859" s="401"/>
      <c r="AAC1859" s="401"/>
      <c r="AAD1859" s="401"/>
      <c r="AAE1859" s="401"/>
      <c r="AAF1859" s="401"/>
      <c r="AAG1859" s="401"/>
      <c r="AAH1859" s="401"/>
      <c r="AAI1859" s="401"/>
      <c r="AAJ1859" s="401"/>
      <c r="AAK1859" s="401"/>
      <c r="AAL1859" s="401"/>
      <c r="AAM1859" s="401"/>
      <c r="AAN1859" s="401"/>
      <c r="AAO1859" s="401"/>
      <c r="AAP1859" s="401"/>
      <c r="AAQ1859" s="401"/>
      <c r="AAR1859" s="401"/>
      <c r="AAS1859" s="401"/>
      <c r="AAT1859" s="401"/>
      <c r="AAU1859" s="401"/>
      <c r="AAV1859" s="401"/>
      <c r="AAW1859" s="401"/>
      <c r="AAX1859" s="401"/>
      <c r="AAY1859" s="401"/>
      <c r="AAZ1859" s="401"/>
      <c r="ABA1859" s="401"/>
      <c r="ABB1859" s="401"/>
      <c r="ABC1859" s="401"/>
      <c r="ABD1859" s="401"/>
      <c r="ABE1859" s="401"/>
      <c r="ABF1859" s="401"/>
      <c r="ABG1859" s="401"/>
      <c r="ABH1859" s="401"/>
      <c r="ABI1859" s="401"/>
      <c r="ABJ1859" s="401"/>
      <c r="ABK1859" s="401"/>
      <c r="ABL1859" s="401"/>
      <c r="ABM1859" s="401"/>
      <c r="ABN1859" s="401"/>
      <c r="ABO1859" s="401"/>
      <c r="ABP1859" s="401"/>
      <c r="ABQ1859" s="401"/>
      <c r="ABR1859" s="401"/>
      <c r="ABS1859" s="401"/>
      <c r="ABT1859" s="401"/>
      <c r="ABU1859" s="401"/>
      <c r="ABV1859" s="401"/>
      <c r="ABW1859" s="401"/>
      <c r="ABX1859" s="401"/>
      <c r="ABY1859" s="401"/>
      <c r="ABZ1859" s="401"/>
      <c r="ACA1859" s="401"/>
      <c r="ACB1859" s="401"/>
      <c r="ACC1859" s="401"/>
      <c r="ACD1859" s="401"/>
      <c r="ACE1859" s="401"/>
      <c r="ACF1859" s="401"/>
      <c r="ACG1859" s="401"/>
      <c r="ACH1859" s="401"/>
      <c r="ACI1859" s="401"/>
      <c r="ACJ1859" s="401"/>
      <c r="ACK1859" s="401"/>
      <c r="ACL1859" s="401"/>
      <c r="ACM1859" s="401"/>
      <c r="ACN1859" s="401"/>
      <c r="ACO1859" s="401"/>
      <c r="ACP1859" s="401"/>
      <c r="ACQ1859" s="401"/>
      <c r="ACR1859" s="401"/>
      <c r="ACS1859" s="401"/>
      <c r="ACT1859" s="401"/>
      <c r="ACU1859" s="401"/>
      <c r="ACV1859" s="401"/>
      <c r="ACW1859" s="401"/>
      <c r="ACX1859" s="401"/>
      <c r="ACY1859" s="401"/>
      <c r="ACZ1859" s="401"/>
      <c r="ADA1859" s="401"/>
      <c r="ADB1859" s="401"/>
      <c r="ADC1859" s="401"/>
      <c r="ADD1859" s="401"/>
      <c r="ADE1859" s="401"/>
      <c r="ADF1859" s="401"/>
      <c r="ADG1859" s="401"/>
      <c r="ADH1859" s="401"/>
      <c r="ADI1859" s="401"/>
      <c r="ADJ1859" s="401"/>
      <c r="ADK1859" s="401"/>
      <c r="ADL1859" s="401"/>
      <c r="ADM1859" s="401"/>
      <c r="ADN1859" s="401"/>
      <c r="ADO1859" s="401"/>
      <c r="ADP1859" s="401"/>
      <c r="ADQ1859" s="401"/>
      <c r="ADR1859" s="401"/>
      <c r="ADS1859" s="401"/>
      <c r="ADT1859" s="401"/>
      <c r="ADU1859" s="401"/>
      <c r="ADV1859" s="401"/>
      <c r="ADW1859" s="401"/>
      <c r="ADX1859" s="401"/>
      <c r="ADY1859" s="401"/>
      <c r="ADZ1859" s="401"/>
      <c r="AEA1859" s="401"/>
      <c r="AEB1859" s="401"/>
      <c r="AEC1859" s="401"/>
      <c r="AED1859" s="401"/>
      <c r="AEE1859" s="401"/>
      <c r="AEF1859" s="401"/>
      <c r="AEG1859" s="401"/>
      <c r="AEH1859" s="401"/>
      <c r="AEI1859" s="401"/>
      <c r="AEJ1859" s="401"/>
      <c r="AEK1859" s="401"/>
      <c r="AEL1859" s="401"/>
      <c r="AEM1859" s="401"/>
      <c r="AEN1859" s="401"/>
      <c r="AEO1859" s="401"/>
      <c r="AEP1859" s="401"/>
      <c r="AEQ1859" s="401"/>
      <c r="AER1859" s="401"/>
      <c r="AES1859" s="401"/>
      <c r="AET1859" s="401"/>
      <c r="AEU1859" s="401"/>
      <c r="AEV1859" s="401"/>
      <c r="AEW1859" s="401"/>
      <c r="AEX1859" s="401"/>
      <c r="AEY1859" s="401"/>
      <c r="AEZ1859" s="401"/>
      <c r="AFA1859" s="401"/>
      <c r="AFB1859" s="401"/>
      <c r="AFC1859" s="401"/>
      <c r="AFD1859" s="401"/>
      <c r="AFE1859" s="401"/>
      <c r="AFF1859" s="401"/>
      <c r="AFG1859" s="401"/>
      <c r="AFH1859" s="401"/>
      <c r="AFI1859" s="401"/>
      <c r="AFJ1859" s="401"/>
      <c r="AFK1859" s="401"/>
      <c r="AFL1859" s="401"/>
      <c r="AFM1859" s="401"/>
      <c r="AFN1859" s="401"/>
      <c r="AFO1859" s="401"/>
      <c r="AFP1859" s="401"/>
      <c r="AFQ1859" s="401"/>
      <c r="AFR1859" s="401"/>
      <c r="AFS1859" s="401"/>
      <c r="AFT1859" s="401"/>
      <c r="AFU1859" s="401"/>
      <c r="AFV1859" s="401"/>
      <c r="AFW1859" s="401"/>
      <c r="AFX1859" s="401"/>
      <c r="AFY1859" s="401"/>
      <c r="AFZ1859" s="401"/>
      <c r="AGA1859" s="401"/>
      <c r="AGB1859" s="401"/>
      <c r="AGC1859" s="401"/>
      <c r="AGD1859" s="401"/>
      <c r="AGE1859" s="401"/>
      <c r="AGF1859" s="401"/>
      <c r="AGG1859" s="401"/>
      <c r="AGH1859" s="401"/>
      <c r="AGI1859" s="401"/>
      <c r="AGJ1859" s="401"/>
      <c r="AGK1859" s="401"/>
      <c r="AGL1859" s="401"/>
      <c r="AGM1859" s="401"/>
      <c r="AGN1859" s="401"/>
      <c r="AGO1859" s="401"/>
      <c r="AGP1859" s="401"/>
      <c r="AGQ1859" s="401"/>
      <c r="AGR1859" s="401"/>
      <c r="AGS1859" s="401"/>
      <c r="AGT1859" s="401"/>
      <c r="AGU1859" s="401"/>
      <c r="AGV1859" s="401"/>
      <c r="AGW1859" s="401"/>
      <c r="AGX1859" s="401"/>
      <c r="AGY1859" s="401"/>
      <c r="AGZ1859" s="401"/>
      <c r="AHA1859" s="401"/>
      <c r="AHB1859" s="401"/>
      <c r="AHC1859" s="401"/>
      <c r="AHD1859" s="401"/>
      <c r="AHE1859" s="401"/>
      <c r="AHF1859" s="401"/>
      <c r="AHG1859" s="401"/>
      <c r="AHH1859" s="401"/>
      <c r="AHI1859" s="401"/>
      <c r="AHJ1859" s="401"/>
      <c r="AHK1859" s="401"/>
      <c r="AHL1859" s="401"/>
      <c r="AHM1859" s="401"/>
      <c r="AHN1859" s="401"/>
      <c r="AHO1859" s="401"/>
      <c r="AHP1859" s="401"/>
      <c r="AHQ1859" s="401"/>
      <c r="AHR1859" s="401"/>
      <c r="AHS1859" s="401"/>
      <c r="AHT1859" s="401"/>
      <c r="AHU1859" s="401"/>
      <c r="AHV1859" s="401"/>
      <c r="AHW1859" s="401"/>
      <c r="AHX1859" s="401"/>
      <c r="AHY1859" s="401"/>
      <c r="AHZ1859" s="401"/>
      <c r="AIA1859" s="401"/>
      <c r="AIB1859" s="401"/>
      <c r="AIC1859" s="401"/>
      <c r="AID1859" s="401"/>
      <c r="AIE1859" s="401"/>
      <c r="AIF1859" s="401"/>
      <c r="AIG1859" s="401"/>
      <c r="AIH1859" s="401"/>
      <c r="AII1859" s="401"/>
      <c r="AIJ1859" s="401"/>
      <c r="AIK1859" s="401"/>
      <c r="AIL1859" s="401"/>
      <c r="AIM1859" s="401"/>
      <c r="AIN1859" s="401"/>
      <c r="AIO1859" s="401"/>
      <c r="AIP1859" s="401"/>
      <c r="AIQ1859" s="401"/>
      <c r="AIR1859" s="401"/>
      <c r="AIS1859" s="401"/>
      <c r="AIT1859" s="401"/>
      <c r="AIU1859" s="401"/>
      <c r="AIV1859" s="401"/>
      <c r="AIW1859" s="401"/>
      <c r="AIX1859" s="401"/>
      <c r="AIY1859" s="401"/>
      <c r="AIZ1859" s="401"/>
      <c r="AJA1859" s="401"/>
      <c r="AJB1859" s="401"/>
      <c r="AJC1859" s="401"/>
      <c r="AJD1859" s="401"/>
      <c r="AJE1859" s="401"/>
      <c r="AJF1859" s="401"/>
      <c r="AJG1859" s="401"/>
      <c r="AJH1859" s="401"/>
      <c r="AJI1859" s="401"/>
      <c r="AJJ1859" s="401"/>
      <c r="AJK1859" s="401"/>
      <c r="AJL1859" s="401"/>
      <c r="AJM1859" s="401"/>
      <c r="AJN1859" s="401"/>
      <c r="AJO1859" s="401"/>
      <c r="AJP1859" s="401"/>
      <c r="AJQ1859" s="401"/>
      <c r="AJR1859" s="401"/>
      <c r="AJS1859" s="401"/>
      <c r="AJT1859" s="401"/>
      <c r="AJU1859" s="401"/>
      <c r="AJV1859" s="401"/>
      <c r="AJW1859" s="401"/>
      <c r="AJX1859" s="401"/>
      <c r="AJY1859" s="401"/>
      <c r="AJZ1859" s="401"/>
      <c r="AKA1859" s="401"/>
      <c r="AKB1859" s="401"/>
      <c r="AKC1859" s="401"/>
      <c r="AKD1859" s="401"/>
      <c r="AKE1859" s="401"/>
      <c r="AKF1859" s="401"/>
      <c r="AKG1859" s="401"/>
      <c r="AKH1859" s="401"/>
      <c r="AKI1859" s="401"/>
      <c r="AKJ1859" s="401"/>
      <c r="AKK1859" s="401"/>
      <c r="AKL1859" s="401"/>
      <c r="AKM1859" s="401"/>
      <c r="AKN1859" s="401"/>
      <c r="AKO1859" s="401"/>
      <c r="AKP1859" s="401"/>
      <c r="AKQ1859" s="401"/>
      <c r="AKR1859" s="401"/>
      <c r="AKS1859" s="401"/>
      <c r="AKT1859" s="401"/>
      <c r="AKU1859" s="401"/>
      <c r="AKV1859" s="401"/>
      <c r="AKW1859" s="401"/>
      <c r="AKX1859" s="401"/>
      <c r="AKY1859" s="401"/>
      <c r="AKZ1859" s="401"/>
      <c r="ALA1859" s="401"/>
      <c r="ALB1859" s="401"/>
      <c r="ALC1859" s="401"/>
      <c r="ALD1859" s="401"/>
      <c r="ALE1859" s="401"/>
      <c r="ALF1859" s="401"/>
      <c r="ALG1859" s="401"/>
      <c r="ALH1859" s="401"/>
      <c r="ALI1859" s="401"/>
      <c r="ALJ1859" s="401"/>
      <c r="ALK1859" s="401"/>
      <c r="ALL1859" s="401"/>
      <c r="ALM1859" s="401"/>
      <c r="ALN1859" s="401"/>
      <c r="ALO1859" s="401"/>
      <c r="ALP1859" s="401"/>
      <c r="ALQ1859" s="401"/>
      <c r="ALR1859" s="401"/>
      <c r="ALS1859" s="401"/>
      <c r="ALT1859" s="401"/>
      <c r="ALU1859" s="401"/>
      <c r="ALV1859" s="401"/>
      <c r="ALW1859" s="401"/>
      <c r="ALX1859" s="401"/>
      <c r="ALY1859" s="401"/>
      <c r="ALZ1859" s="401"/>
      <c r="AMA1859" s="401"/>
      <c r="AMB1859" s="401"/>
      <c r="AMC1859" s="401"/>
      <c r="AMD1859" s="401"/>
      <c r="AME1859" s="401"/>
      <c r="AMF1859" s="401"/>
      <c r="AMG1859" s="401"/>
      <c r="AMH1859" s="401"/>
      <c r="AMI1859" s="401"/>
      <c r="AMJ1859" s="401"/>
      <c r="AMK1859" s="401"/>
      <c r="AML1859" s="401"/>
      <c r="AMM1859" s="401"/>
      <c r="AMN1859" s="401"/>
      <c r="AMO1859" s="401"/>
      <c r="AMP1859" s="401"/>
      <c r="AMQ1859" s="401"/>
      <c r="AMR1859" s="401"/>
      <c r="AMS1859" s="401"/>
      <c r="AMT1859" s="401"/>
      <c r="AMU1859" s="401"/>
      <c r="AMV1859" s="401"/>
      <c r="AMW1859" s="401"/>
      <c r="AMX1859" s="401"/>
      <c r="AMY1859" s="401"/>
      <c r="AMZ1859" s="401"/>
      <c r="ANA1859" s="401"/>
      <c r="ANB1859" s="401"/>
      <c r="ANC1859" s="401"/>
      <c r="AND1859" s="401"/>
      <c r="ANE1859" s="401"/>
      <c r="ANF1859" s="401"/>
      <c r="ANG1859" s="401"/>
      <c r="ANH1859" s="401"/>
      <c r="ANI1859" s="401"/>
      <c r="ANJ1859" s="401"/>
      <c r="ANK1859" s="401"/>
      <c r="ANL1859" s="401"/>
      <c r="ANM1859" s="401"/>
      <c r="ANN1859" s="401"/>
      <c r="ANO1859" s="401"/>
      <c r="ANP1859" s="401"/>
      <c r="ANQ1859" s="401"/>
      <c r="ANR1859" s="401"/>
      <c r="ANS1859" s="401"/>
      <c r="ANT1859" s="401"/>
      <c r="ANU1859" s="401"/>
      <c r="ANV1859" s="401"/>
      <c r="ANW1859" s="401"/>
      <c r="ANX1859" s="401"/>
      <c r="ANY1859" s="401"/>
      <c r="ANZ1859" s="401"/>
      <c r="AOA1859" s="401"/>
      <c r="AOB1859" s="401"/>
      <c r="AOC1859" s="401"/>
      <c r="AOD1859" s="401"/>
      <c r="AOE1859" s="401"/>
      <c r="AOF1859" s="401"/>
      <c r="AOG1859" s="401"/>
      <c r="AOH1859" s="401"/>
      <c r="AOI1859" s="401"/>
      <c r="AOJ1859" s="401"/>
      <c r="AOK1859" s="401"/>
      <c r="AOL1859" s="401"/>
      <c r="AOM1859" s="401"/>
      <c r="AON1859" s="401"/>
      <c r="AOO1859" s="401"/>
      <c r="AOP1859" s="401"/>
      <c r="AOQ1859" s="401"/>
      <c r="AOR1859" s="401"/>
      <c r="AOS1859" s="401"/>
      <c r="AOT1859" s="401"/>
      <c r="AOU1859" s="401"/>
      <c r="AOV1859" s="401"/>
      <c r="AOW1859" s="401"/>
      <c r="AOX1859" s="401"/>
      <c r="AOY1859" s="401"/>
      <c r="AOZ1859" s="401"/>
      <c r="APA1859" s="401"/>
      <c r="APB1859" s="401"/>
      <c r="APC1859" s="401"/>
      <c r="APD1859" s="401"/>
      <c r="APE1859" s="401"/>
      <c r="APF1859" s="401"/>
      <c r="APG1859" s="401"/>
      <c r="APH1859" s="401"/>
      <c r="API1859" s="401"/>
      <c r="APJ1859" s="401"/>
      <c r="APK1859" s="401"/>
      <c r="APL1859" s="401"/>
      <c r="APM1859" s="401"/>
      <c r="APN1859" s="401"/>
      <c r="APO1859" s="401"/>
      <c r="APP1859" s="401"/>
      <c r="APQ1859" s="401"/>
      <c r="APR1859" s="401"/>
      <c r="APS1859" s="401"/>
      <c r="APT1859" s="401"/>
      <c r="APU1859" s="401"/>
      <c r="APV1859" s="401"/>
      <c r="APW1859" s="401"/>
      <c r="APX1859" s="401"/>
      <c r="APY1859" s="401"/>
      <c r="APZ1859" s="401"/>
      <c r="AQA1859" s="401"/>
      <c r="AQB1859" s="401"/>
      <c r="AQC1859" s="401"/>
      <c r="AQD1859" s="401"/>
      <c r="AQE1859" s="401"/>
      <c r="AQF1859" s="401"/>
      <c r="AQG1859" s="401"/>
      <c r="AQH1859" s="401"/>
      <c r="AQI1859" s="401"/>
      <c r="AQJ1859" s="401"/>
      <c r="AQK1859" s="401"/>
      <c r="AQL1859" s="401"/>
      <c r="AQM1859" s="401"/>
      <c r="AQN1859" s="401"/>
      <c r="AQO1859" s="401"/>
      <c r="AQP1859" s="401"/>
      <c r="AQQ1859" s="401"/>
      <c r="AQR1859" s="401"/>
      <c r="AQS1859" s="401"/>
      <c r="AQT1859" s="401"/>
      <c r="AQU1859" s="401"/>
      <c r="AQV1859" s="401"/>
      <c r="AQW1859" s="401"/>
      <c r="AQX1859" s="401"/>
      <c r="AQY1859" s="401"/>
      <c r="AQZ1859" s="401"/>
      <c r="ARA1859" s="401"/>
      <c r="ARB1859" s="401"/>
      <c r="ARC1859" s="401"/>
      <c r="ARD1859" s="401"/>
      <c r="ARE1859" s="401"/>
      <c r="ARF1859" s="401"/>
      <c r="ARG1859" s="401"/>
      <c r="ARH1859" s="401"/>
      <c r="ARI1859" s="401"/>
      <c r="ARJ1859" s="401"/>
      <c r="ARK1859" s="401"/>
      <c r="ARL1859" s="401"/>
      <c r="ARM1859" s="401"/>
      <c r="ARN1859" s="401"/>
      <c r="ARO1859" s="401"/>
      <c r="ARP1859" s="401"/>
      <c r="ARQ1859" s="401"/>
      <c r="ARR1859" s="401"/>
      <c r="ARS1859" s="401"/>
      <c r="ART1859" s="401"/>
      <c r="ARU1859" s="401"/>
      <c r="ARV1859" s="401"/>
      <c r="ARW1859" s="401"/>
      <c r="ARX1859" s="401"/>
      <c r="ARY1859" s="401"/>
      <c r="ARZ1859" s="401"/>
      <c r="ASA1859" s="401"/>
      <c r="ASB1859" s="401"/>
      <c r="ASC1859" s="401"/>
      <c r="ASD1859" s="401"/>
      <c r="ASE1859" s="401"/>
      <c r="ASF1859" s="401"/>
      <c r="ASG1859" s="401"/>
      <c r="ASH1859" s="401"/>
      <c r="ASI1859" s="401"/>
      <c r="ASJ1859" s="401"/>
      <c r="ASK1859" s="401"/>
      <c r="ASL1859" s="401"/>
      <c r="ASM1859" s="401"/>
      <c r="ASN1859" s="401"/>
      <c r="ASO1859" s="401"/>
      <c r="ASP1859" s="401"/>
      <c r="ASQ1859" s="401"/>
      <c r="ASR1859" s="401"/>
      <c r="ASS1859" s="401"/>
      <c r="AST1859" s="401"/>
      <c r="ASU1859" s="401"/>
      <c r="ASV1859" s="401"/>
      <c r="ASW1859" s="401"/>
      <c r="ASX1859" s="401"/>
      <c r="ASY1859" s="401"/>
      <c r="ASZ1859" s="401"/>
      <c r="ATA1859" s="401"/>
      <c r="ATB1859" s="401"/>
      <c r="ATC1859" s="401"/>
      <c r="ATD1859" s="401"/>
      <c r="ATE1859" s="401"/>
      <c r="ATF1859" s="401"/>
      <c r="ATG1859" s="401"/>
      <c r="ATH1859" s="401"/>
      <c r="ATI1859" s="401"/>
      <c r="ATJ1859" s="401"/>
      <c r="ATK1859" s="401"/>
      <c r="ATL1859" s="401"/>
      <c r="ATM1859" s="401"/>
      <c r="ATN1859" s="401"/>
      <c r="ATO1859" s="401"/>
      <c r="ATP1859" s="401"/>
      <c r="ATQ1859" s="401"/>
      <c r="ATR1859" s="401"/>
      <c r="ATS1859" s="401"/>
      <c r="ATT1859" s="401"/>
      <c r="ATU1859" s="401"/>
      <c r="ATV1859" s="401"/>
      <c r="ATW1859" s="401"/>
      <c r="ATX1859" s="401"/>
      <c r="ATY1859" s="401"/>
      <c r="ATZ1859" s="401"/>
      <c r="AUA1859" s="401"/>
      <c r="AUB1859" s="401"/>
      <c r="AUC1859" s="401"/>
      <c r="AUD1859" s="401"/>
      <c r="AUE1859" s="401"/>
      <c r="AUF1859" s="401"/>
      <c r="AUG1859" s="401"/>
      <c r="AUH1859" s="401"/>
      <c r="AUI1859" s="401"/>
      <c r="AUJ1859" s="401"/>
      <c r="AUK1859" s="401"/>
      <c r="AUL1859" s="401"/>
      <c r="AUM1859" s="401"/>
      <c r="AUN1859" s="401"/>
      <c r="AUO1859" s="401"/>
      <c r="AUP1859" s="401"/>
      <c r="AUQ1859" s="401"/>
      <c r="AUR1859" s="401"/>
      <c r="AUS1859" s="401"/>
      <c r="AUT1859" s="401"/>
      <c r="AUU1859" s="401"/>
      <c r="AUV1859" s="401"/>
      <c r="AUW1859" s="401"/>
      <c r="AUX1859" s="401"/>
      <c r="AUY1859" s="401"/>
      <c r="AUZ1859" s="401"/>
      <c r="AVA1859" s="401"/>
      <c r="AVB1859" s="401"/>
      <c r="AVC1859" s="401"/>
      <c r="AVD1859" s="401"/>
      <c r="AVE1859" s="401"/>
      <c r="AVF1859" s="401"/>
      <c r="AVG1859" s="401"/>
      <c r="AVH1859" s="401"/>
      <c r="AVI1859" s="401"/>
      <c r="AVJ1859" s="401"/>
      <c r="AVK1859" s="401"/>
      <c r="AVL1859" s="401"/>
      <c r="AVM1859" s="401"/>
      <c r="AVN1859" s="401"/>
      <c r="AVO1859" s="401"/>
      <c r="AVP1859" s="401"/>
      <c r="AVQ1859" s="401"/>
      <c r="AVR1859" s="401"/>
      <c r="AVS1859" s="401"/>
      <c r="AVT1859" s="401"/>
      <c r="AVU1859" s="401"/>
      <c r="AVV1859" s="401"/>
      <c r="AVW1859" s="401"/>
      <c r="AVX1859" s="401"/>
      <c r="AVY1859" s="401"/>
      <c r="AVZ1859" s="401"/>
      <c r="AWA1859" s="401"/>
      <c r="AWB1859" s="401"/>
      <c r="AWC1859" s="401"/>
      <c r="AWD1859" s="401"/>
      <c r="AWE1859" s="401"/>
      <c r="AWF1859" s="401"/>
      <c r="AWG1859" s="401"/>
      <c r="AWH1859" s="401"/>
      <c r="AWI1859" s="401"/>
      <c r="AWJ1859" s="401"/>
      <c r="AWK1859" s="401"/>
      <c r="AWL1859" s="401"/>
      <c r="AWM1859" s="401"/>
      <c r="AWN1859" s="401"/>
      <c r="AWO1859" s="401"/>
      <c r="AWP1859" s="401"/>
      <c r="AWQ1859" s="401"/>
      <c r="AWR1859" s="401"/>
      <c r="AWS1859" s="401"/>
      <c r="AWT1859" s="401"/>
      <c r="AWU1859" s="401"/>
      <c r="AWV1859" s="401"/>
      <c r="AWW1859" s="401"/>
      <c r="AWX1859" s="401"/>
      <c r="AWY1859" s="401"/>
      <c r="AWZ1859" s="401"/>
      <c r="AXA1859" s="401"/>
      <c r="AXB1859" s="401"/>
      <c r="AXC1859" s="401"/>
      <c r="AXD1859" s="401"/>
      <c r="AXE1859" s="401"/>
      <c r="AXF1859" s="401"/>
      <c r="AXG1859" s="401"/>
      <c r="AXH1859" s="401"/>
      <c r="AXI1859" s="401"/>
      <c r="AXJ1859" s="401"/>
      <c r="AXK1859" s="401"/>
      <c r="AXL1859" s="401"/>
      <c r="AXM1859" s="401"/>
      <c r="AXN1859" s="401"/>
      <c r="AXO1859" s="401"/>
      <c r="AXP1859" s="401"/>
      <c r="AXQ1859" s="401"/>
      <c r="AXR1859" s="401"/>
      <c r="AXS1859" s="401"/>
      <c r="AXT1859" s="401"/>
      <c r="AXU1859" s="401"/>
      <c r="AXV1859" s="401"/>
      <c r="AXW1859" s="401"/>
      <c r="AXX1859" s="401"/>
      <c r="AXY1859" s="401"/>
      <c r="AXZ1859" s="401"/>
      <c r="AYA1859" s="401"/>
      <c r="AYB1859" s="401"/>
      <c r="AYC1859" s="401"/>
      <c r="AYD1859" s="401"/>
      <c r="AYE1859" s="401"/>
      <c r="AYF1859" s="401"/>
      <c r="AYG1859" s="401"/>
      <c r="AYH1859" s="401"/>
      <c r="AYI1859" s="401"/>
      <c r="AYJ1859" s="401"/>
      <c r="AYK1859" s="401"/>
      <c r="AYL1859" s="401"/>
      <c r="AYM1859" s="401"/>
      <c r="AYN1859" s="401"/>
      <c r="AYO1859" s="401"/>
      <c r="AYP1859" s="401"/>
      <c r="AYQ1859" s="401"/>
      <c r="AYR1859" s="401"/>
      <c r="AYS1859" s="401"/>
      <c r="AYT1859" s="401"/>
      <c r="AYU1859" s="401"/>
      <c r="AYV1859" s="401"/>
      <c r="AYW1859" s="401"/>
      <c r="AYX1859" s="401"/>
      <c r="AYY1859" s="401"/>
      <c r="AYZ1859" s="401"/>
      <c r="AZA1859" s="401"/>
      <c r="AZB1859" s="401"/>
      <c r="AZC1859" s="401"/>
      <c r="AZD1859" s="401"/>
      <c r="AZE1859" s="401"/>
      <c r="AZF1859" s="401"/>
      <c r="AZG1859" s="401"/>
      <c r="AZH1859" s="401"/>
      <c r="AZI1859" s="401"/>
      <c r="AZJ1859" s="401"/>
      <c r="AZK1859" s="401"/>
      <c r="AZL1859" s="401"/>
      <c r="AZM1859" s="401"/>
      <c r="AZN1859" s="401"/>
      <c r="AZO1859" s="401"/>
      <c r="AZP1859" s="401"/>
      <c r="AZQ1859" s="401"/>
      <c r="AZR1859" s="401"/>
      <c r="AZS1859" s="401"/>
      <c r="AZT1859" s="401"/>
      <c r="AZU1859" s="401"/>
      <c r="AZV1859" s="401"/>
      <c r="AZW1859" s="401"/>
      <c r="AZX1859" s="401"/>
      <c r="AZY1859" s="401"/>
      <c r="AZZ1859" s="401"/>
      <c r="BAA1859" s="401"/>
      <c r="BAB1859" s="401"/>
      <c r="BAC1859" s="401"/>
      <c r="BAD1859" s="401"/>
      <c r="BAE1859" s="401"/>
      <c r="BAF1859" s="401"/>
      <c r="BAG1859" s="401"/>
      <c r="BAH1859" s="401"/>
      <c r="BAI1859" s="401"/>
      <c r="BAJ1859" s="401"/>
      <c r="BAK1859" s="401"/>
      <c r="BAL1859" s="401"/>
      <c r="BAM1859" s="401"/>
      <c r="BAN1859" s="401"/>
      <c r="BAO1859" s="401"/>
      <c r="BAP1859" s="401"/>
      <c r="BAQ1859" s="401"/>
      <c r="BAR1859" s="401"/>
      <c r="BAS1859" s="401"/>
      <c r="BAT1859" s="401"/>
      <c r="BAU1859" s="401"/>
      <c r="BAV1859" s="401"/>
      <c r="BAW1859" s="401"/>
      <c r="BAX1859" s="401"/>
      <c r="BAY1859" s="401"/>
      <c r="BAZ1859" s="401"/>
      <c r="BBA1859" s="401"/>
      <c r="BBB1859" s="401"/>
      <c r="BBC1859" s="401"/>
      <c r="BBD1859" s="401"/>
      <c r="BBE1859" s="401"/>
      <c r="BBF1859" s="401"/>
      <c r="BBG1859" s="401"/>
      <c r="BBH1859" s="401"/>
      <c r="BBI1859" s="401"/>
      <c r="BBJ1859" s="401"/>
      <c r="BBK1859" s="401"/>
      <c r="BBL1859" s="401"/>
      <c r="BBM1859" s="401"/>
      <c r="BBN1859" s="401"/>
      <c r="BBO1859" s="401"/>
      <c r="BBP1859" s="401"/>
      <c r="BBQ1859" s="401"/>
      <c r="BBR1859" s="401"/>
      <c r="BBS1859" s="401"/>
      <c r="BBT1859" s="401"/>
      <c r="BBU1859" s="401"/>
      <c r="BBV1859" s="401"/>
      <c r="BBW1859" s="401"/>
      <c r="BBX1859" s="401"/>
      <c r="BBY1859" s="401"/>
      <c r="BBZ1859" s="401"/>
      <c r="BCA1859" s="401"/>
      <c r="BCB1859" s="401"/>
      <c r="BCC1859" s="401"/>
      <c r="BCD1859" s="401"/>
      <c r="BCE1859" s="401"/>
      <c r="BCF1859" s="401"/>
      <c r="BCG1859" s="401"/>
      <c r="BCH1859" s="401"/>
      <c r="BCI1859" s="401"/>
      <c r="BCJ1859" s="401"/>
      <c r="BCK1859" s="401"/>
      <c r="BCL1859" s="401"/>
      <c r="BCM1859" s="401"/>
      <c r="BCN1859" s="401"/>
      <c r="BCO1859" s="401"/>
      <c r="BCP1859" s="401"/>
      <c r="BCQ1859" s="401"/>
      <c r="BCR1859" s="401"/>
      <c r="BCS1859" s="401"/>
      <c r="BCT1859" s="401"/>
      <c r="BCU1859" s="401"/>
      <c r="BCV1859" s="401"/>
      <c r="BCW1859" s="401"/>
      <c r="BCX1859" s="401"/>
      <c r="BCY1859" s="401"/>
      <c r="BCZ1859" s="401"/>
      <c r="BDA1859" s="401"/>
      <c r="BDB1859" s="401"/>
      <c r="BDC1859" s="401"/>
      <c r="BDD1859" s="401"/>
      <c r="BDE1859" s="401"/>
      <c r="BDF1859" s="401"/>
      <c r="BDG1859" s="401"/>
      <c r="BDH1859" s="401"/>
      <c r="BDI1859" s="401"/>
      <c r="BDJ1859" s="401"/>
      <c r="BDK1859" s="401"/>
      <c r="BDL1859" s="401"/>
      <c r="BDM1859" s="401"/>
      <c r="BDN1859" s="401"/>
      <c r="BDO1859" s="401"/>
      <c r="BDP1859" s="401"/>
      <c r="BDQ1859" s="401"/>
      <c r="BDR1859" s="401"/>
      <c r="BDS1859" s="401"/>
      <c r="BDT1859" s="401"/>
      <c r="BDU1859" s="401"/>
      <c r="BDV1859" s="401"/>
      <c r="BDW1859" s="401"/>
      <c r="BDX1859" s="401"/>
      <c r="BDY1859" s="401"/>
      <c r="BDZ1859" s="401"/>
      <c r="BEA1859" s="401"/>
      <c r="BEB1859" s="401"/>
      <c r="BEC1859" s="401"/>
      <c r="BED1859" s="401"/>
      <c r="BEE1859" s="401"/>
      <c r="BEF1859" s="401"/>
      <c r="BEG1859" s="401"/>
      <c r="BEH1859" s="401"/>
      <c r="BEI1859" s="401"/>
      <c r="BEJ1859" s="401"/>
      <c r="BEK1859" s="401"/>
      <c r="BEL1859" s="401"/>
      <c r="BEM1859" s="401"/>
      <c r="BEN1859" s="401"/>
      <c r="BEO1859" s="401"/>
      <c r="BEP1859" s="401"/>
      <c r="BEQ1859" s="401"/>
      <c r="BER1859" s="401"/>
      <c r="BES1859" s="401"/>
      <c r="BET1859" s="401"/>
      <c r="BEU1859" s="401"/>
      <c r="BEV1859" s="401"/>
      <c r="BEW1859" s="401"/>
      <c r="BEX1859" s="401"/>
      <c r="BEY1859" s="401"/>
      <c r="BEZ1859" s="401"/>
      <c r="BFA1859" s="401"/>
      <c r="BFB1859" s="401"/>
      <c r="BFC1859" s="401"/>
      <c r="BFD1859" s="401"/>
      <c r="BFE1859" s="401"/>
      <c r="BFF1859" s="401"/>
      <c r="BFG1859" s="401"/>
      <c r="BFH1859" s="401"/>
      <c r="BFI1859" s="401"/>
      <c r="BFJ1859" s="401"/>
      <c r="BFK1859" s="401"/>
      <c r="BFL1859" s="401"/>
      <c r="BFM1859" s="401"/>
      <c r="BFN1859" s="401"/>
      <c r="BFO1859" s="401"/>
      <c r="BFP1859" s="401"/>
      <c r="BFQ1859" s="401"/>
      <c r="BFR1859" s="401"/>
      <c r="BFS1859" s="401"/>
      <c r="BFT1859" s="401"/>
      <c r="BFU1859" s="401"/>
      <c r="BFV1859" s="401"/>
      <c r="BFW1859" s="401"/>
      <c r="BFX1859" s="401"/>
      <c r="BFY1859" s="401"/>
      <c r="BFZ1859" s="401"/>
      <c r="BGA1859" s="401"/>
      <c r="BGB1859" s="401"/>
      <c r="BGC1859" s="401"/>
      <c r="BGD1859" s="401"/>
      <c r="BGE1859" s="401"/>
      <c r="BGF1859" s="401"/>
      <c r="BGG1859" s="401"/>
      <c r="BGH1859" s="401"/>
      <c r="BGI1859" s="401"/>
      <c r="BGJ1859" s="401"/>
      <c r="BGK1859" s="401"/>
      <c r="BGL1859" s="401"/>
      <c r="BGM1859" s="401"/>
      <c r="BGN1859" s="401"/>
      <c r="BGO1859" s="401"/>
      <c r="BGP1859" s="401"/>
      <c r="BGQ1859" s="401"/>
      <c r="BGR1859" s="401"/>
      <c r="BGS1859" s="401"/>
      <c r="BGT1859" s="401"/>
      <c r="BGU1859" s="401"/>
      <c r="BGV1859" s="401"/>
      <c r="BGW1859" s="401"/>
      <c r="BGX1859" s="401"/>
      <c r="BGY1859" s="401"/>
      <c r="BGZ1859" s="401"/>
      <c r="BHA1859" s="401"/>
      <c r="BHB1859" s="401"/>
      <c r="BHC1859" s="401"/>
      <c r="BHD1859" s="401"/>
      <c r="BHE1859" s="401"/>
      <c r="BHF1859" s="401"/>
      <c r="BHG1859" s="401"/>
      <c r="BHH1859" s="401"/>
      <c r="BHI1859" s="401"/>
      <c r="BHJ1859" s="401"/>
      <c r="BHK1859" s="401"/>
      <c r="BHL1859" s="401"/>
      <c r="BHM1859" s="401"/>
      <c r="BHN1859" s="401"/>
      <c r="BHO1859" s="401"/>
      <c r="BHP1859" s="401"/>
      <c r="BHQ1859" s="401"/>
      <c r="BHR1859" s="401"/>
      <c r="BHS1859" s="401"/>
      <c r="BHT1859" s="401"/>
      <c r="BHU1859" s="401"/>
      <c r="BHV1859" s="401"/>
      <c r="BHW1859" s="401"/>
      <c r="BHX1859" s="401"/>
      <c r="BHY1859" s="401"/>
      <c r="BHZ1859" s="401"/>
      <c r="BIA1859" s="401"/>
      <c r="BIB1859" s="401"/>
      <c r="BIC1859" s="401"/>
      <c r="BID1859" s="401"/>
      <c r="BIE1859" s="401"/>
      <c r="BIF1859" s="401"/>
      <c r="BIG1859" s="401"/>
      <c r="BIH1859" s="401"/>
      <c r="BII1859" s="401"/>
      <c r="BIJ1859" s="401"/>
      <c r="BIK1859" s="401"/>
      <c r="BIL1859" s="401"/>
      <c r="BIM1859" s="401"/>
      <c r="BIN1859" s="401"/>
      <c r="BIO1859" s="401"/>
      <c r="BIP1859" s="401"/>
      <c r="BIQ1859" s="401"/>
      <c r="BIR1859" s="401"/>
      <c r="BIS1859" s="401"/>
      <c r="BIT1859" s="401"/>
      <c r="BIU1859" s="401"/>
      <c r="BIV1859" s="401"/>
      <c r="BIW1859" s="401"/>
      <c r="BIX1859" s="401"/>
      <c r="BIY1859" s="401"/>
      <c r="BIZ1859" s="401"/>
      <c r="BJA1859" s="401"/>
      <c r="BJB1859" s="401"/>
      <c r="BJC1859" s="401"/>
      <c r="BJD1859" s="401"/>
      <c r="BJE1859" s="401"/>
      <c r="BJF1859" s="401"/>
      <c r="BJG1859" s="401"/>
      <c r="BJH1859" s="401"/>
      <c r="BJI1859" s="401"/>
      <c r="BJJ1859" s="401"/>
      <c r="BJK1859" s="401"/>
      <c r="BJL1859" s="401"/>
      <c r="BJM1859" s="401"/>
      <c r="BJN1859" s="401"/>
      <c r="BJO1859" s="401"/>
      <c r="BJP1859" s="401"/>
      <c r="BJQ1859" s="401"/>
      <c r="BJR1859" s="401"/>
      <c r="BJS1859" s="401"/>
      <c r="BJT1859" s="401"/>
      <c r="BJU1859" s="401"/>
      <c r="BJV1859" s="401"/>
      <c r="BJW1859" s="401"/>
      <c r="BJX1859" s="401"/>
      <c r="BJY1859" s="401"/>
      <c r="BJZ1859" s="401"/>
      <c r="BKA1859" s="401"/>
      <c r="BKB1859" s="401"/>
      <c r="BKC1859" s="401"/>
      <c r="BKD1859" s="401"/>
      <c r="BKE1859" s="401"/>
      <c r="BKF1859" s="401"/>
      <c r="BKG1859" s="401"/>
      <c r="BKH1859" s="401"/>
      <c r="BKI1859" s="401"/>
      <c r="BKJ1859" s="401"/>
      <c r="BKK1859" s="401"/>
      <c r="BKL1859" s="401"/>
      <c r="BKM1859" s="401"/>
      <c r="BKN1859" s="401"/>
      <c r="BKO1859" s="401"/>
      <c r="BKP1859" s="401"/>
      <c r="BKQ1859" s="401"/>
      <c r="BKR1859" s="401"/>
      <c r="BKS1859" s="401"/>
      <c r="BKT1859" s="401"/>
      <c r="BKU1859" s="401"/>
      <c r="BKV1859" s="401"/>
      <c r="BKW1859" s="401"/>
      <c r="BKX1859" s="401"/>
      <c r="BKY1859" s="401"/>
      <c r="BKZ1859" s="401"/>
      <c r="BLA1859" s="401"/>
      <c r="BLB1859" s="401"/>
      <c r="BLC1859" s="401"/>
      <c r="BLD1859" s="401"/>
      <c r="BLE1859" s="401"/>
      <c r="BLF1859" s="401"/>
      <c r="BLG1859" s="401"/>
      <c r="BLH1859" s="401"/>
      <c r="BLI1859" s="401"/>
      <c r="BLJ1859" s="401"/>
      <c r="BLK1859" s="401"/>
      <c r="BLL1859" s="401"/>
      <c r="BLM1859" s="401"/>
      <c r="BLN1859" s="401"/>
      <c r="BLO1859" s="401"/>
      <c r="BLP1859" s="401"/>
      <c r="BLQ1859" s="401"/>
      <c r="BLR1859" s="401"/>
      <c r="BLS1859" s="401"/>
      <c r="BLT1859" s="401"/>
      <c r="BLU1859" s="401"/>
      <c r="BLV1859" s="401"/>
      <c r="BLW1859" s="401"/>
      <c r="BLX1859" s="401"/>
      <c r="BLY1859" s="401"/>
      <c r="BLZ1859" s="401"/>
      <c r="BMA1859" s="401"/>
      <c r="BMB1859" s="401"/>
      <c r="BMC1859" s="401"/>
      <c r="BMD1859" s="401"/>
      <c r="BME1859" s="401"/>
      <c r="BMF1859" s="401"/>
      <c r="BMG1859" s="401"/>
      <c r="BMH1859" s="401"/>
      <c r="BMI1859" s="401"/>
      <c r="BMJ1859" s="401"/>
      <c r="BMK1859" s="401"/>
      <c r="BML1859" s="401"/>
      <c r="BMM1859" s="401"/>
      <c r="BMN1859" s="401"/>
      <c r="BMO1859" s="401"/>
      <c r="BMP1859" s="401"/>
      <c r="BMQ1859" s="401"/>
      <c r="BMR1859" s="401"/>
      <c r="BMS1859" s="401"/>
      <c r="BMT1859" s="401"/>
      <c r="BMU1859" s="401"/>
      <c r="BMV1859" s="401"/>
      <c r="BMW1859" s="401"/>
      <c r="BMX1859" s="401"/>
      <c r="BMY1859" s="401"/>
      <c r="BMZ1859" s="401"/>
      <c r="BNA1859" s="401"/>
      <c r="BNB1859" s="401"/>
      <c r="BNC1859" s="401"/>
      <c r="BND1859" s="401"/>
      <c r="BNE1859" s="401"/>
      <c r="BNF1859" s="401"/>
      <c r="BNG1859" s="401"/>
      <c r="BNH1859" s="401"/>
      <c r="BNI1859" s="401"/>
      <c r="BNJ1859" s="401"/>
      <c r="BNK1859" s="401"/>
      <c r="BNL1859" s="401"/>
      <c r="BNM1859" s="401"/>
      <c r="BNN1859" s="401"/>
      <c r="BNO1859" s="401"/>
      <c r="BNP1859" s="401"/>
      <c r="BNQ1859" s="401"/>
      <c r="BNR1859" s="401"/>
      <c r="BNS1859" s="401"/>
      <c r="BNT1859" s="401"/>
      <c r="BNU1859" s="401"/>
      <c r="BNV1859" s="401"/>
      <c r="BNW1859" s="401"/>
      <c r="BNX1859" s="401"/>
      <c r="BNY1859" s="401"/>
      <c r="BNZ1859" s="401"/>
      <c r="BOA1859" s="401"/>
      <c r="BOB1859" s="401"/>
      <c r="BOC1859" s="401"/>
      <c r="BOD1859" s="401"/>
      <c r="BOE1859" s="401"/>
      <c r="BOF1859" s="401"/>
      <c r="BOG1859" s="401"/>
      <c r="BOH1859" s="401"/>
      <c r="BOI1859" s="401"/>
      <c r="BOJ1859" s="401"/>
      <c r="BOK1859" s="401"/>
      <c r="BOL1859" s="401"/>
      <c r="BOM1859" s="401"/>
      <c r="BON1859" s="401"/>
      <c r="BOO1859" s="401"/>
      <c r="BOP1859" s="401"/>
      <c r="BOQ1859" s="401"/>
      <c r="BOR1859" s="401"/>
      <c r="BOS1859" s="401"/>
      <c r="BOT1859" s="401"/>
      <c r="BOU1859" s="401"/>
      <c r="BOV1859" s="401"/>
      <c r="BOW1859" s="401"/>
      <c r="BOX1859" s="401"/>
      <c r="BOY1859" s="401"/>
      <c r="BOZ1859" s="401"/>
      <c r="BPA1859" s="401"/>
      <c r="BPB1859" s="401"/>
      <c r="BPC1859" s="401"/>
      <c r="BPD1859" s="401"/>
      <c r="BPE1859" s="401"/>
      <c r="BPF1859" s="401"/>
      <c r="BPG1859" s="401"/>
      <c r="BPH1859" s="401"/>
      <c r="BPI1859" s="401"/>
      <c r="BPJ1859" s="401"/>
      <c r="BPK1859" s="401"/>
      <c r="BPL1859" s="401"/>
      <c r="BPM1859" s="401"/>
      <c r="BPN1859" s="401"/>
      <c r="BPO1859" s="401"/>
      <c r="BPP1859" s="401"/>
      <c r="BPQ1859" s="401"/>
      <c r="BPR1859" s="401"/>
      <c r="BPS1859" s="401"/>
      <c r="BPT1859" s="401"/>
      <c r="BPU1859" s="401"/>
      <c r="BPV1859" s="401"/>
      <c r="BPW1859" s="401"/>
      <c r="BPX1859" s="401"/>
      <c r="BPY1859" s="401"/>
      <c r="BPZ1859" s="401"/>
      <c r="BQA1859" s="401"/>
      <c r="BQB1859" s="401"/>
      <c r="BQC1859" s="401"/>
      <c r="BQD1859" s="401"/>
      <c r="BQE1859" s="401"/>
      <c r="BQF1859" s="401"/>
      <c r="BQG1859" s="401"/>
      <c r="BQH1859" s="401"/>
      <c r="BQI1859" s="401"/>
      <c r="BQJ1859" s="401"/>
      <c r="BQK1859" s="401"/>
      <c r="BQL1859" s="401"/>
      <c r="BQM1859" s="401"/>
      <c r="BQN1859" s="401"/>
      <c r="BQO1859" s="401"/>
      <c r="BQP1859" s="401"/>
      <c r="BQQ1859" s="401"/>
      <c r="BQR1859" s="401"/>
      <c r="BQS1859" s="401"/>
      <c r="BQT1859" s="401"/>
      <c r="BQU1859" s="401"/>
      <c r="BQV1859" s="401"/>
      <c r="BQW1859" s="401"/>
      <c r="BQX1859" s="401"/>
      <c r="BQY1859" s="401"/>
      <c r="BQZ1859" s="401"/>
      <c r="BRA1859" s="401"/>
      <c r="BRB1859" s="401"/>
      <c r="BRC1859" s="401"/>
      <c r="BRD1859" s="401"/>
      <c r="BRE1859" s="401"/>
      <c r="BRF1859" s="401"/>
      <c r="BRG1859" s="401"/>
      <c r="BRH1859" s="401"/>
      <c r="BRI1859" s="401"/>
      <c r="BRJ1859" s="401"/>
      <c r="BRK1859" s="401"/>
      <c r="BRL1859" s="401"/>
      <c r="BRM1859" s="401"/>
      <c r="BRN1859" s="401"/>
      <c r="BRO1859" s="401"/>
      <c r="BRP1859" s="401"/>
      <c r="BRQ1859" s="401"/>
      <c r="BRR1859" s="401"/>
      <c r="BRS1859" s="401"/>
      <c r="BRT1859" s="401"/>
      <c r="BRU1859" s="401"/>
      <c r="BRV1859" s="401"/>
      <c r="BRW1859" s="401"/>
      <c r="BRX1859" s="401"/>
      <c r="BRY1859" s="401"/>
      <c r="BRZ1859" s="401"/>
      <c r="BSA1859" s="401"/>
      <c r="BSB1859" s="401"/>
      <c r="BSC1859" s="401"/>
      <c r="BSD1859" s="401"/>
      <c r="BSE1859" s="401"/>
      <c r="BSF1859" s="401"/>
      <c r="BSG1859" s="401"/>
      <c r="BSH1859" s="401"/>
      <c r="BSI1859" s="401"/>
      <c r="BSJ1859" s="401"/>
      <c r="BSK1859" s="401"/>
      <c r="BSL1859" s="401"/>
      <c r="BSM1859" s="401"/>
      <c r="BSN1859" s="401"/>
      <c r="BSO1859" s="401"/>
      <c r="BSP1859" s="401"/>
      <c r="BSQ1859" s="401"/>
      <c r="BSR1859" s="401"/>
      <c r="BSS1859" s="401"/>
      <c r="BST1859" s="401"/>
      <c r="BSU1859" s="401"/>
      <c r="BSV1859" s="401"/>
      <c r="BSW1859" s="401"/>
      <c r="BSX1859" s="401"/>
      <c r="BSY1859" s="401"/>
      <c r="BSZ1859" s="401"/>
      <c r="BTA1859" s="401"/>
      <c r="BTB1859" s="401"/>
      <c r="BTC1859" s="401"/>
      <c r="BTD1859" s="401"/>
      <c r="BTE1859" s="401"/>
      <c r="BTF1859" s="401"/>
      <c r="BTG1859" s="401"/>
      <c r="BTH1859" s="401"/>
      <c r="BTI1859" s="401"/>
      <c r="BTJ1859" s="401"/>
      <c r="BTK1859" s="401"/>
      <c r="BTL1859" s="401"/>
      <c r="BTM1859" s="401"/>
      <c r="BTN1859" s="401"/>
      <c r="BTO1859" s="401"/>
      <c r="BTP1859" s="401"/>
      <c r="BTQ1859" s="401"/>
      <c r="BTR1859" s="401"/>
      <c r="BTS1859" s="401"/>
      <c r="BTT1859" s="401"/>
      <c r="BTU1859" s="401"/>
      <c r="BTV1859" s="401"/>
      <c r="BTW1859" s="401"/>
      <c r="BTX1859" s="401"/>
      <c r="BTY1859" s="401"/>
      <c r="BTZ1859" s="401"/>
      <c r="BUA1859" s="401"/>
      <c r="BUB1859" s="401"/>
      <c r="BUC1859" s="401"/>
      <c r="BUD1859" s="401"/>
      <c r="BUE1859" s="401"/>
      <c r="BUF1859" s="401"/>
      <c r="BUG1859" s="401"/>
      <c r="BUH1859" s="401"/>
      <c r="BUI1859" s="401"/>
      <c r="BUJ1859" s="401"/>
      <c r="BUK1859" s="401"/>
      <c r="BUL1859" s="401"/>
      <c r="BUM1859" s="401"/>
      <c r="BUN1859" s="401"/>
      <c r="BUO1859" s="401"/>
      <c r="BUP1859" s="401"/>
      <c r="BUQ1859" s="401"/>
      <c r="BUR1859" s="401"/>
      <c r="BUS1859" s="401"/>
      <c r="BUT1859" s="401"/>
      <c r="BUU1859" s="401"/>
      <c r="BUV1859" s="401"/>
      <c r="BUW1859" s="401"/>
      <c r="BUX1859" s="401"/>
      <c r="BUY1859" s="401"/>
      <c r="BUZ1859" s="401"/>
      <c r="BVA1859" s="401"/>
      <c r="BVB1859" s="401"/>
      <c r="BVC1859" s="401"/>
      <c r="BVD1859" s="401"/>
      <c r="BVE1859" s="401"/>
      <c r="BVF1859" s="401"/>
      <c r="BVG1859" s="401"/>
      <c r="BVH1859" s="401"/>
      <c r="BVI1859" s="401"/>
      <c r="BVJ1859" s="401"/>
      <c r="BVK1859" s="401"/>
      <c r="BVL1859" s="401"/>
      <c r="BVM1859" s="401"/>
      <c r="BVN1859" s="401"/>
      <c r="BVO1859" s="401"/>
      <c r="BVP1859" s="401"/>
      <c r="BVQ1859" s="401"/>
      <c r="BVR1859" s="401"/>
      <c r="BVS1859" s="401"/>
      <c r="BVT1859" s="401"/>
      <c r="BVU1859" s="401"/>
      <c r="BVV1859" s="401"/>
      <c r="BVW1859" s="401"/>
      <c r="BVX1859" s="401"/>
      <c r="BVY1859" s="401"/>
      <c r="BVZ1859" s="401"/>
      <c r="BWA1859" s="401"/>
      <c r="BWB1859" s="401"/>
      <c r="BWC1859" s="401"/>
      <c r="BWD1859" s="401"/>
      <c r="BWE1859" s="401"/>
      <c r="BWF1859" s="401"/>
      <c r="BWG1859" s="401"/>
      <c r="BWH1859" s="401"/>
      <c r="BWI1859" s="401"/>
      <c r="BWJ1859" s="401"/>
      <c r="BWK1859" s="401"/>
      <c r="BWL1859" s="401"/>
      <c r="BWM1859" s="401"/>
      <c r="BWN1859" s="401"/>
      <c r="BWO1859" s="401"/>
      <c r="BWP1859" s="401"/>
      <c r="BWQ1859" s="401"/>
      <c r="BWR1859" s="401"/>
      <c r="BWS1859" s="401"/>
      <c r="BWT1859" s="401"/>
      <c r="BWU1859" s="401"/>
      <c r="BWV1859" s="401"/>
      <c r="BWW1859" s="401"/>
      <c r="BWX1859" s="401"/>
      <c r="BWY1859" s="401"/>
      <c r="BWZ1859" s="401"/>
      <c r="BXA1859" s="401"/>
      <c r="BXB1859" s="401"/>
      <c r="BXC1859" s="401"/>
      <c r="BXD1859" s="401"/>
      <c r="BXE1859" s="401"/>
      <c r="BXF1859" s="401"/>
      <c r="BXG1859" s="401"/>
      <c r="BXH1859" s="401"/>
      <c r="BXI1859" s="401"/>
      <c r="BXJ1859" s="401"/>
      <c r="BXK1859" s="401"/>
      <c r="BXL1859" s="401"/>
      <c r="BXM1859" s="401"/>
      <c r="BXN1859" s="401"/>
      <c r="BXO1859" s="401"/>
      <c r="BXP1859" s="401"/>
      <c r="BXQ1859" s="401"/>
      <c r="BXR1859" s="401"/>
      <c r="BXS1859" s="401"/>
      <c r="BXT1859" s="401"/>
      <c r="BXU1859" s="401"/>
      <c r="BXV1859" s="401"/>
      <c r="BXW1859" s="401"/>
      <c r="BXX1859" s="401"/>
      <c r="BXY1859" s="401"/>
      <c r="BXZ1859" s="401"/>
      <c r="BYA1859" s="401"/>
      <c r="BYB1859" s="401"/>
      <c r="BYC1859" s="401"/>
      <c r="BYD1859" s="401"/>
      <c r="BYE1859" s="401"/>
      <c r="BYF1859" s="401"/>
      <c r="BYG1859" s="401"/>
      <c r="BYH1859" s="401"/>
      <c r="BYI1859" s="401"/>
      <c r="BYJ1859" s="401"/>
      <c r="BYK1859" s="401"/>
      <c r="BYL1859" s="401"/>
      <c r="BYM1859" s="401"/>
      <c r="BYN1859" s="401"/>
      <c r="BYO1859" s="401"/>
      <c r="BYP1859" s="401"/>
      <c r="BYQ1859" s="401"/>
      <c r="BYR1859" s="401"/>
      <c r="BYS1859" s="401"/>
      <c r="BYT1859" s="401"/>
      <c r="BYU1859" s="401"/>
      <c r="BYV1859" s="401"/>
      <c r="BYW1859" s="401"/>
      <c r="BYX1859" s="401"/>
      <c r="BYY1859" s="401"/>
      <c r="BYZ1859" s="401"/>
      <c r="BZA1859" s="401"/>
      <c r="BZB1859" s="401"/>
      <c r="BZC1859" s="401"/>
      <c r="BZD1859" s="401"/>
      <c r="BZE1859" s="401"/>
      <c r="BZF1859" s="401"/>
      <c r="BZG1859" s="401"/>
      <c r="BZH1859" s="401"/>
      <c r="BZI1859" s="401"/>
      <c r="BZJ1859" s="401"/>
      <c r="BZK1859" s="401"/>
      <c r="BZL1859" s="401"/>
      <c r="BZM1859" s="401"/>
      <c r="BZN1859" s="401"/>
      <c r="BZO1859" s="401"/>
      <c r="BZP1859" s="401"/>
      <c r="BZQ1859" s="401"/>
      <c r="BZR1859" s="401"/>
      <c r="BZS1859" s="401"/>
      <c r="BZT1859" s="401"/>
      <c r="BZU1859" s="401"/>
      <c r="BZV1859" s="401"/>
      <c r="BZW1859" s="401"/>
      <c r="BZX1859" s="401"/>
      <c r="BZY1859" s="401"/>
      <c r="BZZ1859" s="401"/>
      <c r="CAA1859" s="401"/>
      <c r="CAB1859" s="401"/>
      <c r="CAC1859" s="401"/>
      <c r="CAD1859" s="401"/>
      <c r="CAE1859" s="401"/>
      <c r="CAF1859" s="401"/>
      <c r="CAG1859" s="401"/>
      <c r="CAH1859" s="401"/>
      <c r="CAI1859" s="401"/>
      <c r="CAJ1859" s="401"/>
      <c r="CAK1859" s="401"/>
      <c r="CAL1859" s="401"/>
      <c r="CAM1859" s="401"/>
      <c r="CAN1859" s="401"/>
      <c r="CAO1859" s="401"/>
      <c r="CAP1859" s="401"/>
      <c r="CAQ1859" s="401"/>
      <c r="CAR1859" s="401"/>
      <c r="CAS1859" s="401"/>
      <c r="CAT1859" s="401"/>
      <c r="CAU1859" s="401"/>
      <c r="CAV1859" s="401"/>
      <c r="CAW1859" s="401"/>
      <c r="CAX1859" s="401"/>
      <c r="CAY1859" s="401"/>
      <c r="CAZ1859" s="401"/>
      <c r="CBA1859" s="401"/>
      <c r="CBB1859" s="401"/>
      <c r="CBC1859" s="401"/>
      <c r="CBD1859" s="401"/>
      <c r="CBE1859" s="401"/>
      <c r="CBF1859" s="401"/>
      <c r="CBG1859" s="401"/>
      <c r="CBH1859" s="401"/>
      <c r="CBI1859" s="401"/>
      <c r="CBJ1859" s="401"/>
      <c r="CBK1859" s="401"/>
      <c r="CBL1859" s="401"/>
      <c r="CBM1859" s="401"/>
      <c r="CBN1859" s="401"/>
      <c r="CBO1859" s="401"/>
      <c r="CBP1859" s="401"/>
      <c r="CBQ1859" s="401"/>
      <c r="CBR1859" s="401"/>
      <c r="CBS1859" s="401"/>
      <c r="CBT1859" s="401"/>
      <c r="CBU1859" s="401"/>
      <c r="CBV1859" s="401"/>
      <c r="CBW1859" s="401"/>
      <c r="CBX1859" s="401"/>
      <c r="CBY1859" s="401"/>
      <c r="CBZ1859" s="401"/>
      <c r="CCA1859" s="401"/>
      <c r="CCB1859" s="401"/>
      <c r="CCC1859" s="401"/>
      <c r="CCD1859" s="401"/>
      <c r="CCE1859" s="401"/>
      <c r="CCF1859" s="401"/>
      <c r="CCG1859" s="401"/>
      <c r="CCH1859" s="401"/>
      <c r="CCI1859" s="401"/>
      <c r="CCJ1859" s="401"/>
      <c r="CCK1859" s="401"/>
      <c r="CCL1859" s="401"/>
      <c r="CCM1859" s="401"/>
      <c r="CCN1859" s="401"/>
      <c r="CCO1859" s="401"/>
      <c r="CCP1859" s="401"/>
      <c r="CCQ1859" s="401"/>
      <c r="CCR1859" s="401"/>
      <c r="CCS1859" s="401"/>
      <c r="CCT1859" s="401"/>
      <c r="CCU1859" s="401"/>
      <c r="CCV1859" s="401"/>
      <c r="CCW1859" s="401"/>
      <c r="CCX1859" s="401"/>
      <c r="CCY1859" s="401"/>
      <c r="CCZ1859" s="401"/>
      <c r="CDA1859" s="401"/>
      <c r="CDB1859" s="401"/>
      <c r="CDC1859" s="401"/>
      <c r="CDD1859" s="401"/>
      <c r="CDE1859" s="401"/>
      <c r="CDF1859" s="401"/>
      <c r="CDG1859" s="401"/>
      <c r="CDH1859" s="401"/>
      <c r="CDI1859" s="401"/>
      <c r="CDJ1859" s="401"/>
      <c r="CDK1859" s="401"/>
      <c r="CDL1859" s="401"/>
      <c r="CDM1859" s="401"/>
      <c r="CDN1859" s="401"/>
      <c r="CDO1859" s="401"/>
      <c r="CDP1859" s="401"/>
      <c r="CDQ1859" s="401"/>
      <c r="CDR1859" s="401"/>
      <c r="CDS1859" s="401"/>
      <c r="CDT1859" s="401"/>
      <c r="CDU1859" s="401"/>
      <c r="CDV1859" s="401"/>
      <c r="CDW1859" s="401"/>
      <c r="CDX1859" s="401"/>
      <c r="CDY1859" s="401"/>
      <c r="CDZ1859" s="401"/>
      <c r="CEA1859" s="401"/>
      <c r="CEB1859" s="401"/>
      <c r="CEC1859" s="401"/>
      <c r="CED1859" s="401"/>
      <c r="CEE1859" s="401"/>
      <c r="CEF1859" s="401"/>
      <c r="CEG1859" s="401"/>
      <c r="CEH1859" s="401"/>
      <c r="CEI1859" s="401"/>
      <c r="CEJ1859" s="401"/>
      <c r="CEK1859" s="401"/>
      <c r="CEL1859" s="401"/>
      <c r="CEM1859" s="401"/>
      <c r="CEN1859" s="401"/>
      <c r="CEO1859" s="401"/>
      <c r="CEP1859" s="401"/>
      <c r="CEQ1859" s="401"/>
      <c r="CER1859" s="401"/>
      <c r="CES1859" s="401"/>
      <c r="CET1859" s="401"/>
      <c r="CEU1859" s="401"/>
      <c r="CEV1859" s="401"/>
      <c r="CEW1859" s="401"/>
      <c r="CEX1859" s="401"/>
      <c r="CEY1859" s="401"/>
      <c r="CEZ1859" s="401"/>
      <c r="CFA1859" s="401"/>
      <c r="CFB1859" s="401"/>
      <c r="CFC1859" s="401"/>
      <c r="CFD1859" s="401"/>
      <c r="CFE1859" s="401"/>
      <c r="CFF1859" s="401"/>
      <c r="CFG1859" s="401"/>
      <c r="CFH1859" s="401"/>
      <c r="CFI1859" s="401"/>
      <c r="CFJ1859" s="401"/>
      <c r="CFK1859" s="401"/>
      <c r="CFL1859" s="401"/>
      <c r="CFM1859" s="401"/>
      <c r="CFN1859" s="401"/>
      <c r="CFO1859" s="401"/>
      <c r="CFP1859" s="401"/>
      <c r="CFQ1859" s="401"/>
      <c r="CFR1859" s="401"/>
      <c r="CFS1859" s="401"/>
      <c r="CFT1859" s="401"/>
      <c r="CFU1859" s="401"/>
      <c r="CFV1859" s="401"/>
      <c r="CFW1859" s="401"/>
      <c r="CFX1859" s="401"/>
      <c r="CFY1859" s="401"/>
      <c r="CFZ1859" s="401"/>
      <c r="CGA1859" s="401"/>
      <c r="CGB1859" s="401"/>
      <c r="CGC1859" s="401"/>
      <c r="CGD1859" s="401"/>
      <c r="CGE1859" s="401"/>
      <c r="CGF1859" s="401"/>
      <c r="CGG1859" s="401"/>
      <c r="CGH1859" s="401"/>
      <c r="CGI1859" s="401"/>
      <c r="CGJ1859" s="401"/>
      <c r="CGK1859" s="401"/>
      <c r="CGL1859" s="401"/>
      <c r="CGM1859" s="401"/>
      <c r="CGN1859" s="401"/>
      <c r="CGO1859" s="401"/>
      <c r="CGP1859" s="401"/>
      <c r="CGQ1859" s="401"/>
      <c r="CGR1859" s="401"/>
      <c r="CGS1859" s="401"/>
      <c r="CGT1859" s="401"/>
      <c r="CGU1859" s="401"/>
      <c r="CGV1859" s="401"/>
      <c r="CGW1859" s="401"/>
      <c r="CGX1859" s="401"/>
      <c r="CGY1859" s="401"/>
      <c r="CGZ1859" s="401"/>
      <c r="CHA1859" s="401"/>
      <c r="CHB1859" s="401"/>
      <c r="CHC1859" s="401"/>
      <c r="CHD1859" s="401"/>
      <c r="CHE1859" s="401"/>
      <c r="CHF1859" s="401"/>
      <c r="CHG1859" s="401"/>
      <c r="CHH1859" s="401"/>
      <c r="CHI1859" s="401"/>
      <c r="CHJ1859" s="401"/>
      <c r="CHK1859" s="401"/>
      <c r="CHL1859" s="401"/>
      <c r="CHM1859" s="401"/>
      <c r="CHN1859" s="401"/>
      <c r="CHO1859" s="401"/>
      <c r="CHP1859" s="401"/>
      <c r="CHQ1859" s="401"/>
      <c r="CHR1859" s="401"/>
      <c r="CHS1859" s="401"/>
      <c r="CHT1859" s="401"/>
      <c r="CHU1859" s="401"/>
      <c r="CHV1859" s="401"/>
      <c r="CHW1859" s="401"/>
      <c r="CHX1859" s="401"/>
      <c r="CHY1859" s="401"/>
      <c r="CHZ1859" s="401"/>
      <c r="CIA1859" s="401"/>
      <c r="CIB1859" s="401"/>
      <c r="CIC1859" s="401"/>
      <c r="CID1859" s="401"/>
      <c r="CIE1859" s="401"/>
      <c r="CIF1859" s="401"/>
      <c r="CIG1859" s="401"/>
      <c r="CIH1859" s="401"/>
      <c r="CII1859" s="401"/>
      <c r="CIJ1859" s="401"/>
      <c r="CIK1859" s="401"/>
      <c r="CIL1859" s="401"/>
      <c r="CIM1859" s="401"/>
      <c r="CIN1859" s="401"/>
      <c r="CIO1859" s="401"/>
      <c r="CIP1859" s="401"/>
      <c r="CIQ1859" s="401"/>
      <c r="CIR1859" s="401"/>
      <c r="CIS1859" s="401"/>
      <c r="CIT1859" s="401"/>
      <c r="CIU1859" s="401"/>
      <c r="CIV1859" s="401"/>
      <c r="CIW1859" s="401"/>
      <c r="CIX1859" s="401"/>
      <c r="CIY1859" s="401"/>
      <c r="CIZ1859" s="401"/>
      <c r="CJA1859" s="401"/>
      <c r="CJB1859" s="401"/>
      <c r="CJC1859" s="401"/>
      <c r="CJD1859" s="401"/>
      <c r="CJE1859" s="401"/>
      <c r="CJF1859" s="401"/>
      <c r="CJG1859" s="401"/>
      <c r="CJH1859" s="401"/>
      <c r="CJI1859" s="401"/>
      <c r="CJJ1859" s="401"/>
      <c r="CJK1859" s="401"/>
      <c r="CJL1859" s="401"/>
      <c r="CJM1859" s="401"/>
      <c r="CJN1859" s="401"/>
      <c r="CJO1859" s="401"/>
      <c r="CJP1859" s="401"/>
      <c r="CJQ1859" s="401"/>
      <c r="CJR1859" s="401"/>
      <c r="CJS1859" s="401"/>
      <c r="CJT1859" s="401"/>
      <c r="CJU1859" s="401"/>
      <c r="CJV1859" s="401"/>
      <c r="CJW1859" s="401"/>
      <c r="CJX1859" s="401"/>
      <c r="CJY1859" s="401"/>
      <c r="CJZ1859" s="401"/>
      <c r="CKA1859" s="401"/>
      <c r="CKB1859" s="401"/>
      <c r="CKC1859" s="401"/>
      <c r="CKD1859" s="401"/>
      <c r="CKE1859" s="401"/>
      <c r="CKF1859" s="401"/>
      <c r="CKG1859" s="401"/>
      <c r="CKH1859" s="401"/>
      <c r="CKI1859" s="401"/>
      <c r="CKJ1859" s="401"/>
      <c r="CKK1859" s="401"/>
      <c r="CKL1859" s="401"/>
      <c r="CKM1859" s="401"/>
      <c r="CKN1859" s="401"/>
      <c r="CKO1859" s="401"/>
      <c r="CKP1859" s="401"/>
      <c r="CKQ1859" s="401"/>
      <c r="CKR1859" s="401"/>
      <c r="CKS1859" s="401"/>
      <c r="CKT1859" s="401"/>
      <c r="CKU1859" s="401"/>
      <c r="CKV1859" s="401"/>
      <c r="CKW1859" s="401"/>
      <c r="CKX1859" s="401"/>
      <c r="CKY1859" s="401"/>
      <c r="CKZ1859" s="401"/>
      <c r="CLA1859" s="401"/>
      <c r="CLB1859" s="401"/>
      <c r="CLC1859" s="401"/>
      <c r="CLD1859" s="401"/>
      <c r="CLE1859" s="401"/>
      <c r="CLF1859" s="401"/>
      <c r="CLG1859" s="401"/>
      <c r="CLH1859" s="401"/>
      <c r="CLI1859" s="401"/>
      <c r="CLJ1859" s="401"/>
      <c r="CLK1859" s="401"/>
      <c r="CLL1859" s="401"/>
      <c r="CLM1859" s="401"/>
      <c r="CLN1859" s="401"/>
      <c r="CLO1859" s="401"/>
      <c r="CLP1859" s="401"/>
      <c r="CLQ1859" s="401"/>
      <c r="CLR1859" s="401"/>
      <c r="CLS1859" s="401"/>
      <c r="CLT1859" s="401"/>
      <c r="CLU1859" s="401"/>
      <c r="CLV1859" s="401"/>
      <c r="CLW1859" s="401"/>
      <c r="CLX1859" s="401"/>
      <c r="CLY1859" s="401"/>
      <c r="CLZ1859" s="401"/>
      <c r="CMA1859" s="401"/>
      <c r="CMB1859" s="401"/>
      <c r="CMC1859" s="401"/>
      <c r="CMD1859" s="401"/>
      <c r="CME1859" s="401"/>
      <c r="CMF1859" s="401"/>
      <c r="CMG1859" s="401"/>
      <c r="CMH1859" s="401"/>
      <c r="CMI1859" s="401"/>
      <c r="CMJ1859" s="401"/>
      <c r="CMK1859" s="401"/>
      <c r="CML1859" s="401"/>
      <c r="CMM1859" s="401"/>
      <c r="CMN1859" s="401"/>
      <c r="CMO1859" s="401"/>
      <c r="CMP1859" s="401"/>
      <c r="CMQ1859" s="401"/>
      <c r="CMR1859" s="401"/>
      <c r="CMS1859" s="401"/>
      <c r="CMT1859" s="401"/>
      <c r="CMU1859" s="401"/>
      <c r="CMV1859" s="401"/>
      <c r="CMW1859" s="401"/>
      <c r="CMX1859" s="401"/>
      <c r="CMY1859" s="401"/>
      <c r="CMZ1859" s="401"/>
      <c r="CNA1859" s="401"/>
      <c r="CNB1859" s="401"/>
      <c r="CNC1859" s="401"/>
      <c r="CND1859" s="401"/>
      <c r="CNE1859" s="401"/>
      <c r="CNF1859" s="401"/>
      <c r="CNG1859" s="401"/>
      <c r="CNH1859" s="401"/>
      <c r="CNI1859" s="401"/>
      <c r="CNJ1859" s="401"/>
      <c r="CNK1859" s="401"/>
      <c r="CNL1859" s="401"/>
      <c r="CNM1859" s="401"/>
      <c r="CNN1859" s="401"/>
      <c r="CNO1859" s="401"/>
      <c r="CNP1859" s="401"/>
      <c r="CNQ1859" s="401"/>
      <c r="CNR1859" s="401"/>
      <c r="CNS1859" s="401"/>
      <c r="CNT1859" s="401"/>
      <c r="CNU1859" s="401"/>
      <c r="CNV1859" s="401"/>
      <c r="CNW1859" s="401"/>
      <c r="CNX1859" s="401"/>
      <c r="CNY1859" s="401"/>
      <c r="CNZ1859" s="401"/>
      <c r="COA1859" s="401"/>
      <c r="COB1859" s="401"/>
      <c r="COC1859" s="401"/>
      <c r="COD1859" s="401"/>
      <c r="COE1859" s="401"/>
      <c r="COF1859" s="401"/>
      <c r="COG1859" s="401"/>
      <c r="COH1859" s="401"/>
      <c r="COI1859" s="401"/>
      <c r="COJ1859" s="401"/>
      <c r="COK1859" s="401"/>
      <c r="COL1859" s="401"/>
      <c r="COM1859" s="401"/>
      <c r="CON1859" s="401"/>
      <c r="COO1859" s="401"/>
      <c r="COP1859" s="401"/>
      <c r="COQ1859" s="401"/>
      <c r="COR1859" s="401"/>
      <c r="COS1859" s="401"/>
      <c r="COT1859" s="401"/>
      <c r="COU1859" s="401"/>
      <c r="COV1859" s="401"/>
      <c r="COW1859" s="401"/>
      <c r="COX1859" s="401"/>
      <c r="COY1859" s="401"/>
      <c r="COZ1859" s="401"/>
      <c r="CPA1859" s="401"/>
      <c r="CPB1859" s="401"/>
      <c r="CPC1859" s="401"/>
      <c r="CPD1859" s="401"/>
      <c r="CPE1859" s="401"/>
      <c r="CPF1859" s="401"/>
      <c r="CPG1859" s="401"/>
      <c r="CPH1859" s="401"/>
      <c r="CPI1859" s="401"/>
      <c r="CPJ1859" s="401"/>
      <c r="CPK1859" s="401"/>
      <c r="CPL1859" s="401"/>
      <c r="CPM1859" s="401"/>
      <c r="CPN1859" s="401"/>
      <c r="CPO1859" s="401"/>
      <c r="CPP1859" s="401"/>
      <c r="CPQ1859" s="401"/>
      <c r="CPR1859" s="401"/>
      <c r="CPS1859" s="401"/>
      <c r="CPT1859" s="401"/>
      <c r="CPU1859" s="401"/>
      <c r="CPV1859" s="401"/>
      <c r="CPW1859" s="401"/>
      <c r="CPX1859" s="401"/>
      <c r="CPY1859" s="401"/>
      <c r="CPZ1859" s="401"/>
      <c r="CQA1859" s="401"/>
      <c r="CQB1859" s="401"/>
      <c r="CQC1859" s="401"/>
      <c r="CQD1859" s="401"/>
      <c r="CQE1859" s="401"/>
      <c r="CQF1859" s="401"/>
      <c r="CQG1859" s="401"/>
      <c r="CQH1859" s="401"/>
      <c r="CQI1859" s="401"/>
      <c r="CQJ1859" s="401"/>
      <c r="CQK1859" s="401"/>
      <c r="CQL1859" s="401"/>
      <c r="CQM1859" s="401"/>
      <c r="CQN1859" s="401"/>
      <c r="CQO1859" s="401"/>
      <c r="CQP1859" s="401"/>
      <c r="CQQ1859" s="401"/>
      <c r="CQR1859" s="401"/>
      <c r="CQS1859" s="401"/>
      <c r="CQT1859" s="401"/>
      <c r="CQU1859" s="401"/>
      <c r="CQV1859" s="401"/>
      <c r="CQW1859" s="401"/>
      <c r="CQX1859" s="401"/>
      <c r="CQY1859" s="401"/>
      <c r="CQZ1859" s="401"/>
      <c r="CRA1859" s="401"/>
      <c r="CRB1859" s="401"/>
      <c r="CRC1859" s="401"/>
      <c r="CRD1859" s="401"/>
      <c r="CRE1859" s="401"/>
      <c r="CRF1859" s="401"/>
      <c r="CRG1859" s="401"/>
      <c r="CRH1859" s="401"/>
      <c r="CRI1859" s="401"/>
      <c r="CRJ1859" s="401"/>
      <c r="CRK1859" s="401"/>
      <c r="CRL1859" s="401"/>
      <c r="CRM1859" s="401"/>
      <c r="CRN1859" s="401"/>
      <c r="CRO1859" s="401"/>
      <c r="CRP1859" s="401"/>
      <c r="CRQ1859" s="401"/>
      <c r="CRR1859" s="401"/>
      <c r="CRS1859" s="401"/>
      <c r="CRT1859" s="401"/>
      <c r="CRU1859" s="401"/>
      <c r="CRV1859" s="401"/>
      <c r="CRW1859" s="401"/>
      <c r="CRX1859" s="401"/>
      <c r="CRY1859" s="401"/>
      <c r="CRZ1859" s="401"/>
      <c r="CSA1859" s="401"/>
      <c r="CSB1859" s="401"/>
      <c r="CSC1859" s="401"/>
      <c r="CSD1859" s="401"/>
      <c r="CSE1859" s="401"/>
      <c r="CSF1859" s="401"/>
      <c r="CSG1859" s="401"/>
      <c r="CSH1859" s="401"/>
      <c r="CSI1859" s="401"/>
      <c r="CSJ1859" s="401"/>
      <c r="CSK1859" s="401"/>
      <c r="CSL1859" s="401"/>
      <c r="CSM1859" s="401"/>
      <c r="CSN1859" s="401"/>
      <c r="CSO1859" s="401"/>
      <c r="CSP1859" s="401"/>
      <c r="CSQ1859" s="401"/>
      <c r="CSR1859" s="401"/>
      <c r="CSS1859" s="401"/>
      <c r="CST1859" s="401"/>
      <c r="CSU1859" s="401"/>
      <c r="CSV1859" s="401"/>
      <c r="CSW1859" s="401"/>
      <c r="CSX1859" s="401"/>
      <c r="CSY1859" s="401"/>
      <c r="CSZ1859" s="401"/>
      <c r="CTA1859" s="401"/>
      <c r="CTB1859" s="401"/>
      <c r="CTC1859" s="401"/>
      <c r="CTD1859" s="401"/>
      <c r="CTE1859" s="401"/>
      <c r="CTF1859" s="401"/>
      <c r="CTG1859" s="401"/>
      <c r="CTH1859" s="401"/>
      <c r="CTI1859" s="401"/>
      <c r="CTJ1859" s="401"/>
      <c r="CTK1859" s="401"/>
      <c r="CTL1859" s="401"/>
      <c r="CTM1859" s="401"/>
      <c r="CTN1859" s="401"/>
      <c r="CTO1859" s="401"/>
      <c r="CTP1859" s="401"/>
      <c r="CTQ1859" s="401"/>
      <c r="CTR1859" s="401"/>
      <c r="CTS1859" s="401"/>
      <c r="CTT1859" s="401"/>
      <c r="CTU1859" s="401"/>
      <c r="CTV1859" s="401"/>
      <c r="CTW1859" s="401"/>
      <c r="CTX1859" s="401"/>
      <c r="CTY1859" s="401"/>
      <c r="CTZ1859" s="401"/>
      <c r="CUA1859" s="401"/>
      <c r="CUB1859" s="401"/>
      <c r="CUC1859" s="401"/>
      <c r="CUD1859" s="401"/>
      <c r="CUE1859" s="401"/>
      <c r="CUF1859" s="401"/>
      <c r="CUG1859" s="401"/>
      <c r="CUH1859" s="401"/>
      <c r="CUI1859" s="401"/>
      <c r="CUJ1859" s="401"/>
      <c r="CUK1859" s="401"/>
      <c r="CUL1859" s="401"/>
      <c r="CUM1859" s="401"/>
      <c r="CUN1859" s="401"/>
      <c r="CUO1859" s="401"/>
      <c r="CUP1859" s="401"/>
      <c r="CUQ1859" s="401"/>
      <c r="CUR1859" s="401"/>
      <c r="CUS1859" s="401"/>
      <c r="CUT1859" s="401"/>
      <c r="CUU1859" s="401"/>
      <c r="CUV1859" s="401"/>
      <c r="CUW1859" s="401"/>
      <c r="CUX1859" s="401"/>
      <c r="CUY1859" s="401"/>
      <c r="CUZ1859" s="401"/>
      <c r="CVA1859" s="401"/>
      <c r="CVB1859" s="401"/>
      <c r="CVC1859" s="401"/>
      <c r="CVD1859" s="401"/>
      <c r="CVE1859" s="401"/>
      <c r="CVF1859" s="401"/>
      <c r="CVG1859" s="401"/>
      <c r="CVH1859" s="401"/>
      <c r="CVI1859" s="401"/>
      <c r="CVJ1859" s="401"/>
      <c r="CVK1859" s="401"/>
      <c r="CVL1859" s="401"/>
      <c r="CVM1859" s="401"/>
      <c r="CVN1859" s="401"/>
      <c r="CVO1859" s="401"/>
      <c r="CVP1859" s="401"/>
      <c r="CVQ1859" s="401"/>
      <c r="CVR1859" s="401"/>
      <c r="CVS1859" s="401"/>
      <c r="CVT1859" s="401"/>
      <c r="CVU1859" s="401"/>
      <c r="CVV1859" s="401"/>
      <c r="CVW1859" s="401"/>
      <c r="CVX1859" s="401"/>
      <c r="CVY1859" s="401"/>
      <c r="CVZ1859" s="401"/>
      <c r="CWA1859" s="401"/>
      <c r="CWB1859" s="401"/>
      <c r="CWC1859" s="401"/>
      <c r="CWD1859" s="401"/>
      <c r="CWE1859" s="401"/>
      <c r="CWF1859" s="401"/>
      <c r="CWG1859" s="401"/>
      <c r="CWH1859" s="401"/>
      <c r="CWI1859" s="401"/>
      <c r="CWJ1859" s="401"/>
      <c r="CWK1859" s="401"/>
      <c r="CWL1859" s="401"/>
      <c r="CWM1859" s="401"/>
      <c r="CWN1859" s="401"/>
      <c r="CWO1859" s="401"/>
      <c r="CWP1859" s="401"/>
      <c r="CWQ1859" s="401"/>
      <c r="CWR1859" s="401"/>
      <c r="CWS1859" s="401"/>
      <c r="CWT1859" s="401"/>
      <c r="CWU1859" s="401"/>
      <c r="CWV1859" s="401"/>
      <c r="CWW1859" s="401"/>
      <c r="CWX1859" s="401"/>
      <c r="CWY1859" s="401"/>
      <c r="CWZ1859" s="401"/>
      <c r="CXA1859" s="401"/>
      <c r="CXB1859" s="401"/>
      <c r="CXC1859" s="401"/>
      <c r="CXD1859" s="401"/>
      <c r="CXE1859" s="401"/>
      <c r="CXF1859" s="401"/>
      <c r="CXG1859" s="401"/>
      <c r="CXH1859" s="401"/>
      <c r="CXI1859" s="401"/>
      <c r="CXJ1859" s="401"/>
      <c r="CXK1859" s="401"/>
      <c r="CXL1859" s="401"/>
      <c r="CXM1859" s="401"/>
      <c r="CXN1859" s="401"/>
      <c r="CXO1859" s="401"/>
      <c r="CXP1859" s="401"/>
      <c r="CXQ1859" s="401"/>
      <c r="CXR1859" s="401"/>
      <c r="CXS1859" s="401"/>
      <c r="CXT1859" s="401"/>
      <c r="CXU1859" s="401"/>
      <c r="CXV1859" s="401"/>
      <c r="CXW1859" s="401"/>
      <c r="CXX1859" s="401"/>
      <c r="CXY1859" s="401"/>
      <c r="CXZ1859" s="401"/>
      <c r="CYA1859" s="401"/>
      <c r="CYB1859" s="401"/>
      <c r="CYC1859" s="401"/>
      <c r="CYD1859" s="401"/>
      <c r="CYE1859" s="401"/>
      <c r="CYF1859" s="401"/>
      <c r="CYG1859" s="401"/>
      <c r="CYH1859" s="401"/>
      <c r="CYI1859" s="401"/>
      <c r="CYJ1859" s="401"/>
      <c r="CYK1859" s="401"/>
      <c r="CYL1859" s="401"/>
      <c r="CYM1859" s="401"/>
      <c r="CYN1859" s="401"/>
      <c r="CYO1859" s="401"/>
      <c r="CYP1859" s="401"/>
      <c r="CYQ1859" s="401"/>
      <c r="CYR1859" s="401"/>
      <c r="CYS1859" s="401"/>
      <c r="CYT1859" s="401"/>
      <c r="CYU1859" s="401"/>
      <c r="CYV1859" s="401"/>
      <c r="CYW1859" s="401"/>
      <c r="CYX1859" s="401"/>
      <c r="CYY1859" s="401"/>
      <c r="CYZ1859" s="401"/>
      <c r="CZA1859" s="401"/>
      <c r="CZB1859" s="401"/>
      <c r="CZC1859" s="401"/>
      <c r="CZD1859" s="401"/>
      <c r="CZE1859" s="401"/>
      <c r="CZF1859" s="401"/>
      <c r="CZG1859" s="401"/>
      <c r="CZH1859" s="401"/>
      <c r="CZI1859" s="401"/>
      <c r="CZJ1859" s="401"/>
      <c r="CZK1859" s="401"/>
      <c r="CZL1859" s="401"/>
      <c r="CZM1859" s="401"/>
      <c r="CZN1859" s="401"/>
      <c r="CZO1859" s="401"/>
      <c r="CZP1859" s="401"/>
      <c r="CZQ1859" s="401"/>
      <c r="CZR1859" s="401"/>
      <c r="CZS1859" s="401"/>
      <c r="CZT1859" s="401"/>
      <c r="CZU1859" s="401"/>
      <c r="CZV1859" s="401"/>
      <c r="CZW1859" s="401"/>
      <c r="CZX1859" s="401"/>
      <c r="CZY1859" s="401"/>
      <c r="CZZ1859" s="401"/>
      <c r="DAA1859" s="401"/>
      <c r="DAB1859" s="401"/>
      <c r="DAC1859" s="401"/>
      <c r="DAD1859" s="401"/>
      <c r="DAE1859" s="401"/>
      <c r="DAF1859" s="401"/>
      <c r="DAG1859" s="401"/>
      <c r="DAH1859" s="401"/>
      <c r="DAI1859" s="401"/>
      <c r="DAJ1859" s="401"/>
      <c r="DAK1859" s="401"/>
      <c r="DAL1859" s="401"/>
      <c r="DAM1859" s="401"/>
      <c r="DAN1859" s="401"/>
      <c r="DAO1859" s="401"/>
      <c r="DAP1859" s="401"/>
      <c r="DAQ1859" s="401"/>
      <c r="DAR1859" s="401"/>
      <c r="DAS1859" s="401"/>
      <c r="DAT1859" s="401"/>
      <c r="DAU1859" s="401"/>
      <c r="DAV1859" s="401"/>
      <c r="DAW1859" s="401"/>
      <c r="DAX1859" s="401"/>
      <c r="DAY1859" s="401"/>
      <c r="DAZ1859" s="401"/>
      <c r="DBA1859" s="401"/>
      <c r="DBB1859" s="401"/>
      <c r="DBC1859" s="401"/>
      <c r="DBD1859" s="401"/>
      <c r="DBE1859" s="401"/>
      <c r="DBF1859" s="401"/>
      <c r="DBG1859" s="401"/>
      <c r="DBH1859" s="401"/>
      <c r="DBI1859" s="401"/>
      <c r="DBJ1859" s="401"/>
      <c r="DBK1859" s="401"/>
      <c r="DBL1859" s="401"/>
      <c r="DBM1859" s="401"/>
      <c r="DBN1859" s="401"/>
      <c r="DBO1859" s="401"/>
      <c r="DBP1859" s="401"/>
      <c r="DBQ1859" s="401"/>
      <c r="DBR1859" s="401"/>
      <c r="DBS1859" s="401"/>
      <c r="DBT1859" s="401"/>
      <c r="DBU1859" s="401"/>
      <c r="DBV1859" s="401"/>
      <c r="DBW1859" s="401"/>
      <c r="DBX1859" s="401"/>
      <c r="DBY1859" s="401"/>
      <c r="DBZ1859" s="401"/>
      <c r="DCA1859" s="401"/>
      <c r="DCB1859" s="401"/>
      <c r="DCC1859" s="401"/>
      <c r="DCD1859" s="401"/>
      <c r="DCE1859" s="401"/>
      <c r="DCF1859" s="401"/>
      <c r="DCG1859" s="401"/>
      <c r="DCH1859" s="401"/>
      <c r="DCI1859" s="401"/>
      <c r="DCJ1859" s="401"/>
      <c r="DCK1859" s="401"/>
      <c r="DCL1859" s="401"/>
      <c r="DCM1859" s="401"/>
      <c r="DCN1859" s="401"/>
      <c r="DCO1859" s="401"/>
      <c r="DCP1859" s="401"/>
      <c r="DCQ1859" s="401"/>
      <c r="DCR1859" s="401"/>
      <c r="DCS1859" s="401"/>
      <c r="DCT1859" s="401"/>
      <c r="DCU1859" s="401"/>
      <c r="DCV1859" s="401"/>
      <c r="DCW1859" s="401"/>
      <c r="DCX1859" s="401"/>
      <c r="DCY1859" s="401"/>
      <c r="DCZ1859" s="401"/>
      <c r="DDA1859" s="401"/>
      <c r="DDB1859" s="401"/>
      <c r="DDC1859" s="401"/>
      <c r="DDD1859" s="401"/>
      <c r="DDE1859" s="401"/>
      <c r="DDF1859" s="401"/>
      <c r="DDG1859" s="401"/>
      <c r="DDH1859" s="401"/>
      <c r="DDI1859" s="401"/>
      <c r="DDJ1859" s="401"/>
      <c r="DDK1859" s="401"/>
      <c r="DDL1859" s="401"/>
      <c r="DDM1859" s="401"/>
      <c r="DDN1859" s="401"/>
      <c r="DDO1859" s="401"/>
      <c r="DDP1859" s="401"/>
      <c r="DDQ1859" s="401"/>
      <c r="DDR1859" s="401"/>
      <c r="DDS1859" s="401"/>
      <c r="DDT1859" s="401"/>
      <c r="DDU1859" s="401"/>
      <c r="DDV1859" s="401"/>
      <c r="DDW1859" s="401"/>
      <c r="DDX1859" s="401"/>
      <c r="DDY1859" s="401"/>
      <c r="DDZ1859" s="401"/>
      <c r="DEA1859" s="401"/>
      <c r="DEB1859" s="401"/>
      <c r="DEC1859" s="401"/>
      <c r="DED1859" s="401"/>
      <c r="DEE1859" s="401"/>
      <c r="DEF1859" s="401"/>
      <c r="DEG1859" s="401"/>
      <c r="DEH1859" s="401"/>
      <c r="DEI1859" s="401"/>
      <c r="DEJ1859" s="401"/>
      <c r="DEK1859" s="401"/>
      <c r="DEL1859" s="401"/>
      <c r="DEM1859" s="401"/>
      <c r="DEN1859" s="401"/>
      <c r="DEO1859" s="401"/>
      <c r="DEP1859" s="401"/>
      <c r="DEQ1859" s="401"/>
      <c r="DER1859" s="401"/>
      <c r="DES1859" s="401"/>
      <c r="DET1859" s="401"/>
      <c r="DEU1859" s="401"/>
      <c r="DEV1859" s="401"/>
      <c r="DEW1859" s="401"/>
      <c r="DEX1859" s="401"/>
      <c r="DEY1859" s="401"/>
      <c r="DEZ1859" s="401"/>
      <c r="DFA1859" s="401"/>
      <c r="DFB1859" s="401"/>
      <c r="DFC1859" s="401"/>
      <c r="DFD1859" s="401"/>
      <c r="DFE1859" s="401"/>
      <c r="DFF1859" s="401"/>
      <c r="DFG1859" s="401"/>
      <c r="DFH1859" s="401"/>
      <c r="DFI1859" s="401"/>
      <c r="DFJ1859" s="401"/>
      <c r="DFK1859" s="401"/>
      <c r="DFL1859" s="401"/>
      <c r="DFM1859" s="401"/>
      <c r="DFN1859" s="401"/>
      <c r="DFO1859" s="401"/>
      <c r="DFP1859" s="401"/>
      <c r="DFQ1859" s="401"/>
      <c r="DFR1859" s="401"/>
      <c r="DFS1859" s="401"/>
      <c r="DFT1859" s="401"/>
      <c r="DFU1859" s="401"/>
      <c r="DFV1859" s="401"/>
      <c r="DFW1859" s="401"/>
      <c r="DFX1859" s="401"/>
      <c r="DFY1859" s="401"/>
      <c r="DFZ1859" s="401"/>
      <c r="DGA1859" s="401"/>
      <c r="DGB1859" s="401"/>
      <c r="DGC1859" s="401"/>
      <c r="DGD1859" s="401"/>
      <c r="DGE1859" s="401"/>
      <c r="DGF1859" s="401"/>
      <c r="DGG1859" s="401"/>
      <c r="DGH1859" s="401"/>
      <c r="DGI1859" s="401"/>
      <c r="DGJ1859" s="401"/>
      <c r="DGK1859" s="401"/>
      <c r="DGL1859" s="401"/>
      <c r="DGM1859" s="401"/>
      <c r="DGN1859" s="401"/>
      <c r="DGO1859" s="401"/>
      <c r="DGP1859" s="401"/>
      <c r="DGQ1859" s="401"/>
      <c r="DGR1859" s="401"/>
      <c r="DGS1859" s="401"/>
      <c r="DGT1859" s="401"/>
      <c r="DGU1859" s="401"/>
      <c r="DGV1859" s="401"/>
      <c r="DGW1859" s="401"/>
      <c r="DGX1859" s="401"/>
      <c r="DGY1859" s="401"/>
      <c r="DGZ1859" s="401"/>
      <c r="DHA1859" s="401"/>
      <c r="DHB1859" s="401"/>
      <c r="DHC1859" s="401"/>
      <c r="DHD1859" s="401"/>
      <c r="DHE1859" s="401"/>
      <c r="DHF1859" s="401"/>
      <c r="DHG1859" s="401"/>
      <c r="DHH1859" s="401"/>
      <c r="DHI1859" s="401"/>
      <c r="DHJ1859" s="401"/>
      <c r="DHK1859" s="401"/>
      <c r="DHL1859" s="401"/>
      <c r="DHM1859" s="401"/>
      <c r="DHN1859" s="401"/>
      <c r="DHO1859" s="401"/>
      <c r="DHP1859" s="401"/>
      <c r="DHQ1859" s="401"/>
      <c r="DHR1859" s="401"/>
      <c r="DHS1859" s="401"/>
      <c r="DHT1859" s="401"/>
      <c r="DHU1859" s="401"/>
      <c r="DHV1859" s="401"/>
      <c r="DHW1859" s="401"/>
      <c r="DHX1859" s="401"/>
      <c r="DHY1859" s="401"/>
      <c r="DHZ1859" s="401"/>
      <c r="DIA1859" s="401"/>
      <c r="DIB1859" s="401"/>
      <c r="DIC1859" s="401"/>
      <c r="DID1859" s="401"/>
      <c r="DIE1859" s="401"/>
      <c r="DIF1859" s="401"/>
      <c r="DIG1859" s="401"/>
      <c r="DIH1859" s="401"/>
      <c r="DII1859" s="401"/>
      <c r="DIJ1859" s="401"/>
      <c r="DIK1859" s="401"/>
      <c r="DIL1859" s="401"/>
      <c r="DIM1859" s="401"/>
      <c r="DIN1859" s="401"/>
      <c r="DIO1859" s="401"/>
      <c r="DIP1859" s="401"/>
      <c r="DIQ1859" s="401"/>
      <c r="DIR1859" s="401"/>
      <c r="DIS1859" s="401"/>
      <c r="DIT1859" s="401"/>
      <c r="DIU1859" s="401"/>
      <c r="DIV1859" s="401"/>
      <c r="DIW1859" s="401"/>
      <c r="DIX1859" s="401"/>
      <c r="DIY1859" s="401"/>
      <c r="DIZ1859" s="401"/>
      <c r="DJA1859" s="401"/>
      <c r="DJB1859" s="401"/>
      <c r="DJC1859" s="401"/>
      <c r="DJD1859" s="401"/>
      <c r="DJE1859" s="401"/>
      <c r="DJF1859" s="401"/>
      <c r="DJG1859" s="401"/>
      <c r="DJH1859" s="401"/>
      <c r="DJI1859" s="401"/>
      <c r="DJJ1859" s="401"/>
      <c r="DJK1859" s="401"/>
      <c r="DJL1859" s="401"/>
      <c r="DJM1859" s="401"/>
      <c r="DJN1859" s="401"/>
      <c r="DJO1859" s="401"/>
      <c r="DJP1859" s="401"/>
      <c r="DJQ1859" s="401"/>
      <c r="DJR1859" s="401"/>
      <c r="DJS1859" s="401"/>
      <c r="DJT1859" s="401"/>
      <c r="DJU1859" s="401"/>
      <c r="DJV1859" s="401"/>
      <c r="DJW1859" s="401"/>
      <c r="DJX1859" s="401"/>
      <c r="DJY1859" s="401"/>
      <c r="DJZ1859" s="401"/>
      <c r="DKA1859" s="401"/>
      <c r="DKB1859" s="401"/>
      <c r="DKC1859" s="401"/>
      <c r="DKD1859" s="401"/>
      <c r="DKE1859" s="401"/>
      <c r="DKF1859" s="401"/>
      <c r="DKG1859" s="401"/>
      <c r="DKH1859" s="401"/>
      <c r="DKI1859" s="401"/>
      <c r="DKJ1859" s="401"/>
      <c r="DKK1859" s="401"/>
      <c r="DKL1859" s="401"/>
      <c r="DKM1859" s="401"/>
      <c r="DKN1859" s="401"/>
      <c r="DKO1859" s="401"/>
      <c r="DKP1859" s="401"/>
      <c r="DKQ1859" s="401"/>
      <c r="DKR1859" s="401"/>
      <c r="DKS1859" s="401"/>
      <c r="DKT1859" s="401"/>
      <c r="DKU1859" s="401"/>
      <c r="DKV1859" s="401"/>
      <c r="DKW1859" s="401"/>
      <c r="DKX1859" s="401"/>
      <c r="DKY1859" s="401"/>
      <c r="DKZ1859" s="401"/>
      <c r="DLA1859" s="401"/>
      <c r="DLB1859" s="401"/>
      <c r="DLC1859" s="401"/>
      <c r="DLD1859" s="401"/>
      <c r="DLE1859" s="401"/>
      <c r="DLF1859" s="401"/>
      <c r="DLG1859" s="401"/>
      <c r="DLH1859" s="401"/>
      <c r="DLI1859" s="401"/>
      <c r="DLJ1859" s="401"/>
      <c r="DLK1859" s="401"/>
      <c r="DLL1859" s="401"/>
      <c r="DLM1859" s="401"/>
      <c r="DLN1859" s="401"/>
      <c r="DLO1859" s="401"/>
      <c r="DLP1859" s="401"/>
      <c r="DLQ1859" s="401"/>
      <c r="DLR1859" s="401"/>
      <c r="DLS1859" s="401"/>
      <c r="DLT1859" s="401"/>
      <c r="DLU1859" s="401"/>
      <c r="DLV1859" s="401"/>
      <c r="DLW1859" s="401"/>
      <c r="DLX1859" s="401"/>
      <c r="DLY1859" s="401"/>
      <c r="DLZ1859" s="401"/>
      <c r="DMA1859" s="401"/>
      <c r="DMB1859" s="401"/>
      <c r="DMC1859" s="401"/>
      <c r="DMD1859" s="401"/>
      <c r="DME1859" s="401"/>
      <c r="DMF1859" s="401"/>
      <c r="DMG1859" s="401"/>
      <c r="DMH1859" s="401"/>
      <c r="DMI1859" s="401"/>
      <c r="DMJ1859" s="401"/>
      <c r="DMK1859" s="401"/>
      <c r="DML1859" s="401"/>
      <c r="DMM1859" s="401"/>
      <c r="DMN1859" s="401"/>
      <c r="DMO1859" s="401"/>
      <c r="DMP1859" s="401"/>
      <c r="DMQ1859" s="401"/>
      <c r="DMR1859" s="401"/>
      <c r="DMS1859" s="401"/>
      <c r="DMT1859" s="401"/>
      <c r="DMU1859" s="401"/>
      <c r="DMV1859" s="401"/>
      <c r="DMW1859" s="401"/>
      <c r="DMX1859" s="401"/>
      <c r="DMY1859" s="401"/>
      <c r="DMZ1859" s="401"/>
      <c r="DNA1859" s="401"/>
      <c r="DNB1859" s="401"/>
      <c r="DNC1859" s="401"/>
      <c r="DND1859" s="401"/>
      <c r="DNE1859" s="401"/>
      <c r="DNF1859" s="401"/>
      <c r="DNG1859" s="401"/>
      <c r="DNH1859" s="401"/>
      <c r="DNI1859" s="401"/>
      <c r="DNJ1859" s="401"/>
      <c r="DNK1859" s="401"/>
      <c r="DNL1859" s="401"/>
      <c r="DNM1859" s="401"/>
      <c r="DNN1859" s="401"/>
      <c r="DNO1859" s="401"/>
      <c r="DNP1859" s="401"/>
      <c r="DNQ1859" s="401"/>
      <c r="DNR1859" s="401"/>
      <c r="DNS1859" s="401"/>
      <c r="DNT1859" s="401"/>
      <c r="DNU1859" s="401"/>
      <c r="DNV1859" s="401"/>
      <c r="DNW1859" s="401"/>
      <c r="DNX1859" s="401"/>
      <c r="DNY1859" s="401"/>
      <c r="DNZ1859" s="401"/>
      <c r="DOA1859" s="401"/>
      <c r="DOB1859" s="401"/>
      <c r="DOC1859" s="401"/>
      <c r="DOD1859" s="401"/>
      <c r="DOE1859" s="401"/>
      <c r="DOF1859" s="401"/>
      <c r="DOG1859" s="401"/>
      <c r="DOH1859" s="401"/>
      <c r="DOI1859" s="401"/>
      <c r="DOJ1859" s="401"/>
      <c r="DOK1859" s="401"/>
      <c r="DOL1859" s="401"/>
      <c r="DOM1859" s="401"/>
      <c r="DON1859" s="401"/>
      <c r="DOO1859" s="401"/>
      <c r="DOP1859" s="401"/>
      <c r="DOQ1859" s="401"/>
      <c r="DOR1859" s="401"/>
      <c r="DOS1859" s="401"/>
      <c r="DOT1859" s="401"/>
      <c r="DOU1859" s="401"/>
      <c r="DOV1859" s="401"/>
      <c r="DOW1859" s="401"/>
      <c r="DOX1859" s="401"/>
      <c r="DOY1859" s="401"/>
      <c r="DOZ1859" s="401"/>
      <c r="DPA1859" s="401"/>
      <c r="DPB1859" s="401"/>
      <c r="DPC1859" s="401"/>
      <c r="DPD1859" s="401"/>
      <c r="DPE1859" s="401"/>
      <c r="DPF1859" s="401"/>
      <c r="DPG1859" s="401"/>
      <c r="DPH1859" s="401"/>
      <c r="DPI1859" s="401"/>
      <c r="DPJ1859" s="401"/>
      <c r="DPK1859" s="401"/>
      <c r="DPL1859" s="401"/>
      <c r="DPM1859" s="401"/>
      <c r="DPN1859" s="401"/>
      <c r="DPO1859" s="401"/>
      <c r="DPP1859" s="401"/>
      <c r="DPQ1859" s="401"/>
      <c r="DPR1859" s="401"/>
      <c r="DPS1859" s="401"/>
      <c r="DPT1859" s="401"/>
      <c r="DPU1859" s="401"/>
      <c r="DPV1859" s="401"/>
      <c r="DPW1859" s="401"/>
      <c r="DPX1859" s="401"/>
      <c r="DPY1859" s="401"/>
      <c r="DPZ1859" s="401"/>
      <c r="DQA1859" s="401"/>
      <c r="DQB1859" s="401"/>
      <c r="DQC1859" s="401"/>
      <c r="DQD1859" s="401"/>
      <c r="DQE1859" s="401"/>
      <c r="DQF1859" s="401"/>
      <c r="DQG1859" s="401"/>
      <c r="DQH1859" s="401"/>
      <c r="DQI1859" s="401"/>
      <c r="DQJ1859" s="401"/>
      <c r="DQK1859" s="401"/>
      <c r="DQL1859" s="401"/>
      <c r="DQM1859" s="401"/>
      <c r="DQN1859" s="401"/>
      <c r="DQO1859" s="401"/>
      <c r="DQP1859" s="401"/>
      <c r="DQQ1859" s="401"/>
      <c r="DQR1859" s="401"/>
      <c r="DQS1859" s="401"/>
      <c r="DQT1859" s="401"/>
      <c r="DQU1859" s="401"/>
      <c r="DQV1859" s="401"/>
      <c r="DQW1859" s="401"/>
      <c r="DQX1859" s="401"/>
      <c r="DQY1859" s="401"/>
      <c r="DQZ1859" s="401"/>
      <c r="DRA1859" s="401"/>
      <c r="DRB1859" s="401"/>
      <c r="DRC1859" s="401"/>
      <c r="DRD1859" s="401"/>
      <c r="DRE1859" s="401"/>
      <c r="DRF1859" s="401"/>
      <c r="DRG1859" s="401"/>
      <c r="DRH1859" s="401"/>
      <c r="DRI1859" s="401"/>
      <c r="DRJ1859" s="401"/>
      <c r="DRK1859" s="401"/>
      <c r="DRL1859" s="401"/>
      <c r="DRM1859" s="401"/>
      <c r="DRN1859" s="401"/>
      <c r="DRO1859" s="401"/>
      <c r="DRP1859" s="401"/>
      <c r="DRQ1859" s="401"/>
      <c r="DRR1859" s="401"/>
      <c r="DRS1859" s="401"/>
      <c r="DRT1859" s="401"/>
      <c r="DRU1859" s="401"/>
      <c r="DRV1859" s="401"/>
      <c r="DRW1859" s="401"/>
      <c r="DRX1859" s="401"/>
      <c r="DRY1859" s="401"/>
      <c r="DRZ1859" s="401"/>
      <c r="DSA1859" s="401"/>
      <c r="DSB1859" s="401"/>
      <c r="DSC1859" s="401"/>
      <c r="DSD1859" s="401"/>
      <c r="DSE1859" s="401"/>
      <c r="DSF1859" s="401"/>
      <c r="DSG1859" s="401"/>
      <c r="DSH1859" s="401"/>
      <c r="DSI1859" s="401"/>
      <c r="DSJ1859" s="401"/>
      <c r="DSK1859" s="401"/>
      <c r="DSL1859" s="401"/>
      <c r="DSM1859" s="401"/>
      <c r="DSN1859" s="401"/>
      <c r="DSO1859" s="401"/>
      <c r="DSP1859" s="401"/>
      <c r="DSQ1859" s="401"/>
      <c r="DSR1859" s="401"/>
      <c r="DSS1859" s="401"/>
      <c r="DST1859" s="401"/>
      <c r="DSU1859" s="401"/>
      <c r="DSV1859" s="401"/>
      <c r="DSW1859" s="401"/>
      <c r="DSX1859" s="401"/>
      <c r="DSY1859" s="401"/>
      <c r="DSZ1859" s="401"/>
      <c r="DTA1859" s="401"/>
      <c r="DTB1859" s="401"/>
      <c r="DTC1859" s="401"/>
      <c r="DTD1859" s="401"/>
      <c r="DTE1859" s="401"/>
      <c r="DTF1859" s="401"/>
      <c r="DTG1859" s="401"/>
      <c r="DTH1859" s="401"/>
      <c r="DTI1859" s="401"/>
      <c r="DTJ1859" s="401"/>
      <c r="DTK1859" s="401"/>
      <c r="DTL1859" s="401"/>
      <c r="DTM1859" s="401"/>
      <c r="DTN1859" s="401"/>
      <c r="DTO1859" s="401"/>
      <c r="DTP1859" s="401"/>
      <c r="DTQ1859" s="401"/>
      <c r="DTR1859" s="401"/>
      <c r="DTS1859" s="401"/>
      <c r="DTT1859" s="401"/>
      <c r="DTU1859" s="401"/>
      <c r="DTV1859" s="401"/>
      <c r="DTW1859" s="401"/>
      <c r="DTX1859" s="401"/>
      <c r="DTY1859" s="401"/>
      <c r="DTZ1859" s="401"/>
      <c r="DUA1859" s="401"/>
      <c r="DUB1859" s="401"/>
      <c r="DUC1859" s="401"/>
      <c r="DUD1859" s="401"/>
      <c r="DUE1859" s="401"/>
      <c r="DUF1859" s="401"/>
      <c r="DUG1859" s="401"/>
      <c r="DUH1859" s="401"/>
      <c r="DUI1859" s="401"/>
      <c r="DUJ1859" s="401"/>
      <c r="DUK1859" s="401"/>
      <c r="DUL1859" s="401"/>
      <c r="DUM1859" s="401"/>
      <c r="DUN1859" s="401"/>
      <c r="DUO1859" s="401"/>
      <c r="DUP1859" s="401"/>
      <c r="DUQ1859" s="401"/>
      <c r="DUR1859" s="401"/>
      <c r="DUS1859" s="401"/>
      <c r="DUT1859" s="401"/>
      <c r="DUU1859" s="401"/>
      <c r="DUV1859" s="401"/>
      <c r="DUW1859" s="401"/>
      <c r="DUX1859" s="401"/>
      <c r="DUY1859" s="401"/>
      <c r="DUZ1859" s="401"/>
      <c r="DVA1859" s="401"/>
      <c r="DVB1859" s="401"/>
      <c r="DVC1859" s="401"/>
      <c r="DVD1859" s="401"/>
      <c r="DVE1859" s="401"/>
      <c r="DVF1859" s="401"/>
      <c r="DVG1859" s="401"/>
      <c r="DVH1859" s="401"/>
      <c r="DVI1859" s="401"/>
      <c r="DVJ1859" s="401"/>
      <c r="DVK1859" s="401"/>
      <c r="DVL1859" s="401"/>
      <c r="DVM1859" s="401"/>
      <c r="DVN1859" s="401"/>
      <c r="DVO1859" s="401"/>
      <c r="DVP1859" s="401"/>
      <c r="DVQ1859" s="401"/>
      <c r="DVR1859" s="401"/>
      <c r="DVS1859" s="401"/>
      <c r="DVT1859" s="401"/>
      <c r="DVU1859" s="401"/>
      <c r="DVV1859" s="401"/>
      <c r="DVW1859" s="401"/>
      <c r="DVX1859" s="401"/>
      <c r="DVY1859" s="401"/>
      <c r="DVZ1859" s="401"/>
      <c r="DWA1859" s="401"/>
      <c r="DWB1859" s="401"/>
      <c r="DWC1859" s="401"/>
      <c r="DWD1859" s="401"/>
      <c r="DWE1859" s="401"/>
      <c r="DWF1859" s="401"/>
      <c r="DWG1859" s="401"/>
      <c r="DWH1859" s="401"/>
      <c r="DWI1859" s="401"/>
      <c r="DWJ1859" s="401"/>
      <c r="DWK1859" s="401"/>
      <c r="DWL1859" s="401"/>
      <c r="DWM1859" s="401"/>
      <c r="DWN1859" s="401"/>
      <c r="DWO1859" s="401"/>
      <c r="DWP1859" s="401"/>
      <c r="DWQ1859" s="401"/>
      <c r="DWR1859" s="401"/>
      <c r="DWS1859" s="401"/>
      <c r="DWT1859" s="401"/>
      <c r="DWU1859" s="401"/>
      <c r="DWV1859" s="401"/>
      <c r="DWW1859" s="401"/>
      <c r="DWX1859" s="401"/>
      <c r="DWY1859" s="401"/>
      <c r="DWZ1859" s="401"/>
      <c r="DXA1859" s="401"/>
      <c r="DXB1859" s="401"/>
      <c r="DXC1859" s="401"/>
      <c r="DXD1859" s="401"/>
      <c r="DXE1859" s="401"/>
      <c r="DXF1859" s="401"/>
      <c r="DXG1859" s="401"/>
      <c r="DXH1859" s="401"/>
      <c r="DXI1859" s="401"/>
      <c r="DXJ1859" s="401"/>
      <c r="DXK1859" s="401"/>
      <c r="DXL1859" s="401"/>
      <c r="DXM1859" s="401"/>
      <c r="DXN1859" s="401"/>
      <c r="DXO1859" s="401"/>
      <c r="DXP1859" s="401"/>
      <c r="DXQ1859" s="401"/>
      <c r="DXR1859" s="401"/>
      <c r="DXS1859" s="401"/>
      <c r="DXT1859" s="401"/>
      <c r="DXU1859" s="401"/>
      <c r="DXV1859" s="401"/>
      <c r="DXW1859" s="401"/>
      <c r="DXX1859" s="401"/>
      <c r="DXY1859" s="401"/>
      <c r="DXZ1859" s="401"/>
      <c r="DYA1859" s="401"/>
      <c r="DYB1859" s="401"/>
      <c r="DYC1859" s="401"/>
      <c r="DYD1859" s="401"/>
      <c r="DYE1859" s="401"/>
      <c r="DYF1859" s="401"/>
      <c r="DYG1859" s="401"/>
      <c r="DYH1859" s="401"/>
      <c r="DYI1859" s="401"/>
      <c r="DYJ1859" s="401"/>
      <c r="DYK1859" s="401"/>
      <c r="DYL1859" s="401"/>
      <c r="DYM1859" s="401"/>
      <c r="DYN1859" s="401"/>
      <c r="DYO1859" s="401"/>
      <c r="DYP1859" s="401"/>
      <c r="DYQ1859" s="401"/>
      <c r="DYR1859" s="401"/>
      <c r="DYS1859" s="401"/>
      <c r="DYT1859" s="401"/>
      <c r="DYU1859" s="401"/>
      <c r="DYV1859" s="401"/>
      <c r="DYW1859" s="401"/>
      <c r="DYX1859" s="401"/>
      <c r="DYY1859" s="401"/>
      <c r="DYZ1859" s="401"/>
      <c r="DZA1859" s="401"/>
      <c r="DZB1859" s="401"/>
      <c r="DZC1859" s="401"/>
      <c r="DZD1859" s="401"/>
      <c r="DZE1859" s="401"/>
      <c r="DZF1859" s="401"/>
      <c r="DZG1859" s="401"/>
      <c r="DZH1859" s="401"/>
      <c r="DZI1859" s="401"/>
      <c r="DZJ1859" s="401"/>
      <c r="DZK1859" s="401"/>
      <c r="DZL1859" s="401"/>
      <c r="DZM1859" s="401"/>
      <c r="DZN1859" s="401"/>
      <c r="DZO1859" s="401"/>
      <c r="DZP1859" s="401"/>
      <c r="DZQ1859" s="401"/>
      <c r="DZR1859" s="401"/>
      <c r="DZS1859" s="401"/>
      <c r="DZT1859" s="401"/>
      <c r="DZU1859" s="401"/>
      <c r="DZV1859" s="401"/>
      <c r="DZW1859" s="401"/>
      <c r="DZX1859" s="401"/>
      <c r="DZY1859" s="401"/>
      <c r="DZZ1859" s="401"/>
      <c r="EAA1859" s="401"/>
      <c r="EAB1859" s="401"/>
      <c r="EAC1859" s="401"/>
      <c r="EAD1859" s="401"/>
      <c r="EAE1859" s="401"/>
      <c r="EAF1859" s="401"/>
      <c r="EAG1859" s="401"/>
      <c r="EAH1859" s="401"/>
      <c r="EAI1859" s="401"/>
      <c r="EAJ1859" s="401"/>
      <c r="EAK1859" s="401"/>
      <c r="EAL1859" s="401"/>
      <c r="EAM1859" s="401"/>
      <c r="EAN1859" s="401"/>
      <c r="EAO1859" s="401"/>
      <c r="EAP1859" s="401"/>
      <c r="EAQ1859" s="401"/>
      <c r="EAR1859" s="401"/>
      <c r="EAS1859" s="401"/>
      <c r="EAT1859" s="401"/>
      <c r="EAU1859" s="401"/>
      <c r="EAV1859" s="401"/>
      <c r="EAW1859" s="401"/>
      <c r="EAX1859" s="401"/>
      <c r="EAY1859" s="401"/>
      <c r="EAZ1859" s="401"/>
      <c r="EBA1859" s="401"/>
      <c r="EBB1859" s="401"/>
      <c r="EBC1859" s="401"/>
      <c r="EBD1859" s="401"/>
      <c r="EBE1859" s="401"/>
      <c r="EBF1859" s="401"/>
      <c r="EBG1859" s="401"/>
      <c r="EBH1859" s="401"/>
      <c r="EBI1859" s="401"/>
      <c r="EBJ1859" s="401"/>
      <c r="EBK1859" s="401"/>
      <c r="EBL1859" s="401"/>
      <c r="EBM1859" s="401"/>
      <c r="EBN1859" s="401"/>
      <c r="EBO1859" s="401"/>
      <c r="EBP1859" s="401"/>
      <c r="EBQ1859" s="401"/>
      <c r="EBR1859" s="401"/>
      <c r="EBS1859" s="401"/>
      <c r="EBT1859" s="401"/>
      <c r="EBU1859" s="401"/>
      <c r="EBV1859" s="401"/>
      <c r="EBW1859" s="401"/>
      <c r="EBX1859" s="401"/>
      <c r="EBY1859" s="401"/>
      <c r="EBZ1859" s="401"/>
      <c r="ECA1859" s="401"/>
      <c r="ECB1859" s="401"/>
      <c r="ECC1859" s="401"/>
      <c r="ECD1859" s="401"/>
      <c r="ECE1859" s="401"/>
      <c r="ECF1859" s="401"/>
      <c r="ECG1859" s="401"/>
      <c r="ECH1859" s="401"/>
      <c r="ECI1859" s="401"/>
      <c r="ECJ1859" s="401"/>
      <c r="ECK1859" s="401"/>
      <c r="ECL1859" s="401"/>
      <c r="ECM1859" s="401"/>
      <c r="ECN1859" s="401"/>
      <c r="ECO1859" s="401"/>
      <c r="ECP1859" s="401"/>
      <c r="ECQ1859" s="401"/>
      <c r="ECR1859" s="401"/>
      <c r="ECS1859" s="401"/>
      <c r="ECT1859" s="401"/>
      <c r="ECU1859" s="401"/>
      <c r="ECV1859" s="401"/>
      <c r="ECW1859" s="401"/>
      <c r="ECX1859" s="401"/>
      <c r="ECY1859" s="401"/>
      <c r="ECZ1859" s="401"/>
      <c r="EDA1859" s="401"/>
      <c r="EDB1859" s="401"/>
      <c r="EDC1859" s="401"/>
      <c r="EDD1859" s="401"/>
      <c r="EDE1859" s="401"/>
      <c r="EDF1859" s="401"/>
      <c r="EDG1859" s="401"/>
      <c r="EDH1859" s="401"/>
      <c r="EDI1859" s="401"/>
      <c r="EDJ1859" s="401"/>
      <c r="EDK1859" s="401"/>
      <c r="EDL1859" s="401"/>
      <c r="EDM1859" s="401"/>
      <c r="EDN1859" s="401"/>
      <c r="EDO1859" s="401"/>
      <c r="EDP1859" s="401"/>
      <c r="EDQ1859" s="401"/>
      <c r="EDR1859" s="401"/>
      <c r="EDS1859" s="401"/>
      <c r="EDT1859" s="401"/>
      <c r="EDU1859" s="401"/>
      <c r="EDV1859" s="401"/>
      <c r="EDW1859" s="401"/>
      <c r="EDX1859" s="401"/>
      <c r="EDY1859" s="401"/>
      <c r="EDZ1859" s="401"/>
      <c r="EEA1859" s="401"/>
      <c r="EEB1859" s="401"/>
      <c r="EEC1859" s="401"/>
      <c r="EED1859" s="401"/>
      <c r="EEE1859" s="401"/>
      <c r="EEF1859" s="401"/>
      <c r="EEG1859" s="401"/>
      <c r="EEH1859" s="401"/>
      <c r="EEI1859" s="401"/>
      <c r="EEJ1859" s="401"/>
      <c r="EEK1859" s="401"/>
      <c r="EEL1859" s="401"/>
      <c r="EEM1859" s="401"/>
      <c r="EEN1859" s="401"/>
      <c r="EEO1859" s="401"/>
      <c r="EEP1859" s="401"/>
      <c r="EEQ1859" s="401"/>
      <c r="EER1859" s="401"/>
      <c r="EES1859" s="401"/>
      <c r="EET1859" s="401"/>
      <c r="EEU1859" s="401"/>
      <c r="EEV1859" s="401"/>
      <c r="EEW1859" s="401"/>
      <c r="EEX1859" s="401"/>
      <c r="EEY1859" s="401"/>
      <c r="EEZ1859" s="401"/>
      <c r="EFA1859" s="401"/>
      <c r="EFB1859" s="401"/>
      <c r="EFC1859" s="401"/>
      <c r="EFD1859" s="401"/>
      <c r="EFE1859" s="401"/>
      <c r="EFF1859" s="401"/>
      <c r="EFG1859" s="401"/>
      <c r="EFH1859" s="401"/>
      <c r="EFI1859" s="401"/>
      <c r="EFJ1859" s="401"/>
      <c r="EFK1859" s="401"/>
      <c r="EFL1859" s="401"/>
      <c r="EFM1859" s="401"/>
      <c r="EFN1859" s="401"/>
      <c r="EFO1859" s="401"/>
      <c r="EFP1859" s="401"/>
      <c r="EFQ1859" s="401"/>
      <c r="EFR1859" s="401"/>
      <c r="EFS1859" s="401"/>
      <c r="EFT1859" s="401"/>
      <c r="EFU1859" s="401"/>
      <c r="EFV1859" s="401"/>
      <c r="EFW1859" s="401"/>
      <c r="EFX1859" s="401"/>
      <c r="EFY1859" s="401"/>
      <c r="EFZ1859" s="401"/>
      <c r="EGA1859" s="401"/>
      <c r="EGB1859" s="401"/>
      <c r="EGC1859" s="401"/>
      <c r="EGD1859" s="401"/>
      <c r="EGE1859" s="401"/>
      <c r="EGF1859" s="401"/>
      <c r="EGG1859" s="401"/>
      <c r="EGH1859" s="401"/>
      <c r="EGI1859" s="401"/>
      <c r="EGJ1859" s="401"/>
      <c r="EGK1859" s="401"/>
      <c r="EGL1859" s="401"/>
      <c r="EGM1859" s="401"/>
      <c r="EGN1859" s="401"/>
      <c r="EGO1859" s="401"/>
      <c r="EGP1859" s="401"/>
      <c r="EGQ1859" s="401"/>
      <c r="EGR1859" s="401"/>
      <c r="EGS1859" s="401"/>
      <c r="EGT1859" s="401"/>
      <c r="EGU1859" s="401"/>
      <c r="EGV1859" s="401"/>
      <c r="EGW1859" s="401"/>
      <c r="EGX1859" s="401"/>
      <c r="EGY1859" s="401"/>
      <c r="EGZ1859" s="401"/>
      <c r="EHA1859" s="401"/>
      <c r="EHB1859" s="401"/>
      <c r="EHC1859" s="401"/>
      <c r="EHD1859" s="401"/>
      <c r="EHE1859" s="401"/>
      <c r="EHF1859" s="401"/>
      <c r="EHG1859" s="401"/>
      <c r="EHH1859" s="401"/>
      <c r="EHI1859" s="401"/>
      <c r="EHJ1859" s="401"/>
      <c r="EHK1859" s="401"/>
      <c r="EHL1859" s="401"/>
      <c r="EHM1859" s="401"/>
      <c r="EHN1859" s="401"/>
      <c r="EHO1859" s="401"/>
      <c r="EHP1859" s="401"/>
      <c r="EHQ1859" s="401"/>
      <c r="EHR1859" s="401"/>
      <c r="EHS1859" s="401"/>
      <c r="EHT1859" s="401"/>
      <c r="EHU1859" s="401"/>
      <c r="EHV1859" s="401"/>
      <c r="EHW1859" s="401"/>
      <c r="EHX1859" s="401"/>
      <c r="EHY1859" s="401"/>
      <c r="EHZ1859" s="401"/>
      <c r="EIA1859" s="401"/>
      <c r="EIB1859" s="401"/>
      <c r="EIC1859" s="401"/>
      <c r="EID1859" s="401"/>
      <c r="EIE1859" s="401"/>
      <c r="EIF1859" s="401"/>
      <c r="EIG1859" s="401"/>
      <c r="EIH1859" s="401"/>
      <c r="EII1859" s="401"/>
      <c r="EIJ1859" s="401"/>
      <c r="EIK1859" s="401"/>
      <c r="EIL1859" s="401"/>
      <c r="EIM1859" s="401"/>
      <c r="EIN1859" s="401"/>
      <c r="EIO1859" s="401"/>
      <c r="EIP1859" s="401"/>
      <c r="EIQ1859" s="401"/>
      <c r="EIR1859" s="401"/>
      <c r="EIS1859" s="401"/>
      <c r="EIT1859" s="401"/>
      <c r="EIU1859" s="401"/>
      <c r="EIV1859" s="401"/>
      <c r="EIW1859" s="401"/>
      <c r="EIX1859" s="401"/>
      <c r="EIY1859" s="401"/>
      <c r="EIZ1859" s="401"/>
      <c r="EJA1859" s="401"/>
      <c r="EJB1859" s="401"/>
      <c r="EJC1859" s="401"/>
      <c r="EJD1859" s="401"/>
      <c r="EJE1859" s="401"/>
      <c r="EJF1859" s="401"/>
      <c r="EJG1859" s="401"/>
      <c r="EJH1859" s="401"/>
      <c r="EJI1859" s="401"/>
      <c r="EJJ1859" s="401"/>
      <c r="EJK1859" s="401"/>
      <c r="EJL1859" s="401"/>
      <c r="EJM1859" s="401"/>
      <c r="EJN1859" s="401"/>
      <c r="EJO1859" s="401"/>
      <c r="EJP1859" s="401"/>
      <c r="EJQ1859" s="401"/>
      <c r="EJR1859" s="401"/>
      <c r="EJS1859" s="401"/>
      <c r="EJT1859" s="401"/>
      <c r="EJU1859" s="401"/>
      <c r="EJV1859" s="401"/>
      <c r="EJW1859" s="401"/>
      <c r="EJX1859" s="401"/>
      <c r="EJY1859" s="401"/>
      <c r="EJZ1859" s="401"/>
      <c r="EKA1859" s="401"/>
      <c r="EKB1859" s="401"/>
      <c r="EKC1859" s="401"/>
      <c r="EKD1859" s="401"/>
      <c r="EKE1859" s="401"/>
      <c r="EKF1859" s="401"/>
      <c r="EKG1859" s="401"/>
      <c r="EKH1859" s="401"/>
      <c r="EKI1859" s="401"/>
      <c r="EKJ1859" s="401"/>
      <c r="EKK1859" s="401"/>
      <c r="EKL1859" s="401"/>
      <c r="EKM1859" s="401"/>
      <c r="EKN1859" s="401"/>
      <c r="EKO1859" s="401"/>
      <c r="EKP1859" s="401"/>
      <c r="EKQ1859" s="401"/>
      <c r="EKR1859" s="401"/>
      <c r="EKS1859" s="401"/>
      <c r="EKT1859" s="401"/>
      <c r="EKU1859" s="401"/>
      <c r="EKV1859" s="401"/>
      <c r="EKW1859" s="401"/>
      <c r="EKX1859" s="401"/>
      <c r="EKY1859" s="401"/>
      <c r="EKZ1859" s="401"/>
      <c r="ELA1859" s="401"/>
      <c r="ELB1859" s="401"/>
      <c r="ELC1859" s="401"/>
      <c r="ELD1859" s="401"/>
      <c r="ELE1859" s="401"/>
      <c r="ELF1859" s="401"/>
      <c r="ELG1859" s="401"/>
      <c r="ELH1859" s="401"/>
      <c r="ELI1859" s="401"/>
      <c r="ELJ1859" s="401"/>
      <c r="ELK1859" s="401"/>
      <c r="ELL1859" s="401"/>
      <c r="ELM1859" s="401"/>
      <c r="ELN1859" s="401"/>
      <c r="ELO1859" s="401"/>
      <c r="ELP1859" s="401"/>
      <c r="ELQ1859" s="401"/>
      <c r="ELR1859" s="401"/>
      <c r="ELS1859" s="401"/>
      <c r="ELT1859" s="401"/>
      <c r="ELU1859" s="401"/>
      <c r="ELV1859" s="401"/>
      <c r="ELW1859" s="401"/>
      <c r="ELX1859" s="401"/>
      <c r="ELY1859" s="401"/>
      <c r="ELZ1859" s="401"/>
      <c r="EMA1859" s="401"/>
      <c r="EMB1859" s="401"/>
      <c r="EMC1859" s="401"/>
      <c r="EMD1859" s="401"/>
      <c r="EME1859" s="401"/>
      <c r="EMF1859" s="401"/>
      <c r="EMG1859" s="401"/>
      <c r="EMH1859" s="401"/>
      <c r="EMI1859" s="401"/>
      <c r="EMJ1859" s="401"/>
      <c r="EMK1859" s="401"/>
      <c r="EML1859" s="401"/>
      <c r="EMM1859" s="401"/>
      <c r="EMN1859" s="401"/>
      <c r="EMO1859" s="401"/>
      <c r="EMP1859" s="401"/>
      <c r="EMQ1859" s="401"/>
      <c r="EMR1859" s="401"/>
      <c r="EMS1859" s="401"/>
      <c r="EMT1859" s="401"/>
      <c r="EMU1859" s="401"/>
      <c r="EMV1859" s="401"/>
      <c r="EMW1859" s="401"/>
      <c r="EMX1859" s="401"/>
      <c r="EMY1859" s="401"/>
      <c r="EMZ1859" s="401"/>
      <c r="ENA1859" s="401"/>
      <c r="ENB1859" s="401"/>
      <c r="ENC1859" s="401"/>
      <c r="END1859" s="401"/>
      <c r="ENE1859" s="401"/>
      <c r="ENF1859" s="401"/>
      <c r="ENG1859" s="401"/>
      <c r="ENH1859" s="401"/>
      <c r="ENI1859" s="401"/>
      <c r="ENJ1859" s="401"/>
      <c r="ENK1859" s="401"/>
      <c r="ENL1859" s="401"/>
      <c r="ENM1859" s="401"/>
      <c r="ENN1859" s="401"/>
      <c r="ENO1859" s="401"/>
      <c r="ENP1859" s="401"/>
      <c r="ENQ1859" s="401"/>
      <c r="ENR1859" s="401"/>
      <c r="ENS1859" s="401"/>
      <c r="ENT1859" s="401"/>
      <c r="ENU1859" s="401"/>
      <c r="ENV1859" s="401"/>
      <c r="ENW1859" s="401"/>
      <c r="ENX1859" s="401"/>
      <c r="ENY1859" s="401"/>
      <c r="ENZ1859" s="401"/>
      <c r="EOA1859" s="401"/>
      <c r="EOB1859" s="401"/>
      <c r="EOC1859" s="401"/>
      <c r="EOD1859" s="401"/>
      <c r="EOE1859" s="401"/>
      <c r="EOF1859" s="401"/>
      <c r="EOG1859" s="401"/>
      <c r="EOH1859" s="401"/>
      <c r="EOI1859" s="401"/>
      <c r="EOJ1859" s="401"/>
      <c r="EOK1859" s="401"/>
      <c r="EOL1859" s="401"/>
      <c r="EOM1859" s="401"/>
      <c r="EON1859" s="401"/>
      <c r="EOO1859" s="401"/>
      <c r="EOP1859" s="401"/>
      <c r="EOQ1859" s="401"/>
      <c r="EOR1859" s="401"/>
      <c r="EOS1859" s="401"/>
      <c r="EOT1859" s="401"/>
      <c r="EOU1859" s="401"/>
      <c r="EOV1859" s="401"/>
      <c r="EOW1859" s="401"/>
      <c r="EOX1859" s="401"/>
      <c r="EOY1859" s="401"/>
      <c r="EOZ1859" s="401"/>
      <c r="EPA1859" s="401"/>
      <c r="EPB1859" s="401"/>
      <c r="EPC1859" s="401"/>
      <c r="EPD1859" s="401"/>
      <c r="EPE1859" s="401"/>
      <c r="EPF1859" s="401"/>
      <c r="EPG1859" s="401"/>
      <c r="EPH1859" s="401"/>
      <c r="EPI1859" s="401"/>
      <c r="EPJ1859" s="401"/>
      <c r="EPK1859" s="401"/>
      <c r="EPL1859" s="401"/>
      <c r="EPM1859" s="401"/>
      <c r="EPN1859" s="401"/>
      <c r="EPO1859" s="401"/>
      <c r="EPP1859" s="401"/>
      <c r="EPQ1859" s="401"/>
      <c r="EPR1859" s="401"/>
      <c r="EPS1859" s="401"/>
      <c r="EPT1859" s="401"/>
      <c r="EPU1859" s="401"/>
      <c r="EPV1859" s="401"/>
      <c r="EPW1859" s="401"/>
      <c r="EPX1859" s="401"/>
      <c r="EPY1859" s="401"/>
      <c r="EPZ1859" s="401"/>
      <c r="EQA1859" s="401"/>
      <c r="EQB1859" s="401"/>
      <c r="EQC1859" s="401"/>
      <c r="EQD1859" s="401"/>
      <c r="EQE1859" s="401"/>
      <c r="EQF1859" s="401"/>
      <c r="EQG1859" s="401"/>
      <c r="EQH1859" s="401"/>
      <c r="EQI1859" s="401"/>
      <c r="EQJ1859" s="401"/>
      <c r="EQK1859" s="401"/>
      <c r="EQL1859" s="401"/>
      <c r="EQM1859" s="401"/>
      <c r="EQN1859" s="401"/>
      <c r="EQO1859" s="401"/>
      <c r="EQP1859" s="401"/>
      <c r="EQQ1859" s="401"/>
      <c r="EQR1859" s="401"/>
      <c r="EQS1859" s="401"/>
      <c r="EQT1859" s="401"/>
      <c r="EQU1859" s="401"/>
      <c r="EQV1859" s="401"/>
      <c r="EQW1859" s="401"/>
      <c r="EQX1859" s="401"/>
      <c r="EQY1859" s="401"/>
      <c r="EQZ1859" s="401"/>
      <c r="ERA1859" s="401"/>
      <c r="ERB1859" s="401"/>
      <c r="ERC1859" s="401"/>
      <c r="ERD1859" s="401"/>
      <c r="ERE1859" s="401"/>
      <c r="ERF1859" s="401"/>
      <c r="ERG1859" s="401"/>
      <c r="ERH1859" s="401"/>
      <c r="ERI1859" s="401"/>
      <c r="ERJ1859" s="401"/>
      <c r="ERK1859" s="401"/>
      <c r="ERL1859" s="401"/>
      <c r="ERM1859" s="401"/>
      <c r="ERN1859" s="401"/>
      <c r="ERO1859" s="401"/>
      <c r="ERP1859" s="401"/>
      <c r="ERQ1859" s="401"/>
      <c r="ERR1859" s="401"/>
      <c r="ERS1859" s="401"/>
      <c r="ERT1859" s="401"/>
      <c r="ERU1859" s="401"/>
      <c r="ERV1859" s="401"/>
      <c r="ERW1859" s="401"/>
      <c r="ERX1859" s="401"/>
      <c r="ERY1859" s="401"/>
      <c r="ERZ1859" s="401"/>
      <c r="ESA1859" s="401"/>
      <c r="ESB1859" s="401"/>
      <c r="ESC1859" s="401"/>
      <c r="ESD1859" s="401"/>
      <c r="ESE1859" s="401"/>
      <c r="ESF1859" s="401"/>
      <c r="ESG1859" s="401"/>
      <c r="ESH1859" s="401"/>
      <c r="ESI1859" s="401"/>
      <c r="ESJ1859" s="401"/>
      <c r="ESK1859" s="401"/>
      <c r="ESL1859" s="401"/>
      <c r="ESM1859" s="401"/>
      <c r="ESN1859" s="401"/>
      <c r="ESO1859" s="401"/>
      <c r="ESP1859" s="401"/>
      <c r="ESQ1859" s="401"/>
      <c r="ESR1859" s="401"/>
      <c r="ESS1859" s="401"/>
      <c r="EST1859" s="401"/>
      <c r="ESU1859" s="401"/>
      <c r="ESV1859" s="401"/>
      <c r="ESW1859" s="401"/>
      <c r="ESX1859" s="401"/>
      <c r="ESY1859" s="401"/>
      <c r="ESZ1859" s="401"/>
      <c r="ETA1859" s="401"/>
      <c r="ETB1859" s="401"/>
      <c r="ETC1859" s="401"/>
      <c r="ETD1859" s="401"/>
      <c r="ETE1859" s="401"/>
      <c r="ETF1859" s="401"/>
      <c r="ETG1859" s="401"/>
      <c r="ETH1859" s="401"/>
      <c r="ETI1859" s="401"/>
      <c r="ETJ1859" s="401"/>
      <c r="ETK1859" s="401"/>
      <c r="ETL1859" s="401"/>
      <c r="ETM1859" s="401"/>
      <c r="ETN1859" s="401"/>
      <c r="ETO1859" s="401"/>
      <c r="ETP1859" s="401"/>
      <c r="ETQ1859" s="401"/>
      <c r="ETR1859" s="401"/>
      <c r="ETS1859" s="401"/>
      <c r="ETT1859" s="401"/>
      <c r="ETU1859" s="401"/>
      <c r="ETV1859" s="401"/>
      <c r="ETW1859" s="401"/>
      <c r="ETX1859" s="401"/>
      <c r="ETY1859" s="401"/>
      <c r="ETZ1859" s="401"/>
      <c r="EUA1859" s="401"/>
      <c r="EUB1859" s="401"/>
      <c r="EUC1859" s="401"/>
      <c r="EUD1859" s="401"/>
      <c r="EUE1859" s="401"/>
      <c r="EUF1859" s="401"/>
      <c r="EUG1859" s="401"/>
      <c r="EUH1859" s="401"/>
      <c r="EUI1859" s="401"/>
      <c r="EUJ1859" s="401"/>
      <c r="EUK1859" s="401"/>
      <c r="EUL1859" s="401"/>
      <c r="EUM1859" s="401"/>
      <c r="EUN1859" s="401"/>
      <c r="EUO1859" s="401"/>
      <c r="EUP1859" s="401"/>
      <c r="EUQ1859" s="401"/>
      <c r="EUR1859" s="401"/>
      <c r="EUS1859" s="401"/>
      <c r="EUT1859" s="401"/>
      <c r="EUU1859" s="401"/>
      <c r="EUV1859" s="401"/>
      <c r="EUW1859" s="401"/>
      <c r="EUX1859" s="401"/>
      <c r="EUY1859" s="401"/>
      <c r="EUZ1859" s="401"/>
      <c r="EVA1859" s="401"/>
      <c r="EVB1859" s="401"/>
      <c r="EVC1859" s="401"/>
      <c r="EVD1859" s="401"/>
      <c r="EVE1859" s="401"/>
      <c r="EVF1859" s="401"/>
      <c r="EVG1859" s="401"/>
      <c r="EVH1859" s="401"/>
      <c r="EVI1859" s="401"/>
      <c r="EVJ1859" s="401"/>
      <c r="EVK1859" s="401"/>
      <c r="EVL1859" s="401"/>
      <c r="EVM1859" s="401"/>
      <c r="EVN1859" s="401"/>
      <c r="EVO1859" s="401"/>
      <c r="EVP1859" s="401"/>
      <c r="EVQ1859" s="401"/>
      <c r="EVR1859" s="401"/>
      <c r="EVS1859" s="401"/>
      <c r="EVT1859" s="401"/>
      <c r="EVU1859" s="401"/>
      <c r="EVV1859" s="401"/>
      <c r="EVW1859" s="401"/>
      <c r="EVX1859" s="401"/>
      <c r="EVY1859" s="401"/>
      <c r="EVZ1859" s="401"/>
      <c r="EWA1859" s="401"/>
      <c r="EWB1859" s="401"/>
      <c r="EWC1859" s="401"/>
      <c r="EWD1859" s="401"/>
      <c r="EWE1859" s="401"/>
      <c r="EWF1859" s="401"/>
      <c r="EWG1859" s="401"/>
      <c r="EWH1859" s="401"/>
      <c r="EWI1859" s="401"/>
      <c r="EWJ1859" s="401"/>
      <c r="EWK1859" s="401"/>
      <c r="EWL1859" s="401"/>
      <c r="EWM1859" s="401"/>
      <c r="EWN1859" s="401"/>
      <c r="EWO1859" s="401"/>
      <c r="EWP1859" s="401"/>
      <c r="EWQ1859" s="401"/>
      <c r="EWR1859" s="401"/>
      <c r="EWS1859" s="401"/>
      <c r="EWT1859" s="401"/>
      <c r="EWU1859" s="401"/>
      <c r="EWV1859" s="401"/>
      <c r="EWW1859" s="401"/>
      <c r="EWX1859" s="401"/>
      <c r="EWY1859" s="401"/>
      <c r="EWZ1859" s="401"/>
      <c r="EXA1859" s="401"/>
      <c r="EXB1859" s="401"/>
      <c r="EXC1859" s="401"/>
      <c r="EXD1859" s="401"/>
      <c r="EXE1859" s="401"/>
      <c r="EXF1859" s="401"/>
      <c r="EXG1859" s="401"/>
      <c r="EXH1859" s="401"/>
      <c r="EXI1859" s="401"/>
      <c r="EXJ1859" s="401"/>
      <c r="EXK1859" s="401"/>
      <c r="EXL1859" s="401"/>
      <c r="EXM1859" s="401"/>
      <c r="EXN1859" s="401"/>
      <c r="EXO1859" s="401"/>
      <c r="EXP1859" s="401"/>
      <c r="EXQ1859" s="401"/>
      <c r="EXR1859" s="401"/>
      <c r="EXS1859" s="401"/>
      <c r="EXT1859" s="401"/>
      <c r="EXU1859" s="401"/>
      <c r="EXV1859" s="401"/>
      <c r="EXW1859" s="401"/>
      <c r="EXX1859" s="401"/>
      <c r="EXY1859" s="401"/>
      <c r="EXZ1859" s="401"/>
      <c r="EYA1859" s="401"/>
      <c r="EYB1859" s="401"/>
      <c r="EYC1859" s="401"/>
      <c r="EYD1859" s="401"/>
      <c r="EYE1859" s="401"/>
      <c r="EYF1859" s="401"/>
      <c r="EYG1859" s="401"/>
      <c r="EYH1859" s="401"/>
      <c r="EYI1859" s="401"/>
      <c r="EYJ1859" s="401"/>
      <c r="EYK1859" s="401"/>
      <c r="EYL1859" s="401"/>
      <c r="EYM1859" s="401"/>
      <c r="EYN1859" s="401"/>
      <c r="EYO1859" s="401"/>
      <c r="EYP1859" s="401"/>
      <c r="EYQ1859" s="401"/>
      <c r="EYR1859" s="401"/>
      <c r="EYS1859" s="401"/>
      <c r="EYT1859" s="401"/>
      <c r="EYU1859" s="401"/>
      <c r="EYV1859" s="401"/>
      <c r="EYW1859" s="401"/>
      <c r="EYX1859" s="401"/>
      <c r="EYY1859" s="401"/>
      <c r="EYZ1859" s="401"/>
      <c r="EZA1859" s="401"/>
      <c r="EZB1859" s="401"/>
      <c r="EZC1859" s="401"/>
      <c r="EZD1859" s="401"/>
      <c r="EZE1859" s="401"/>
      <c r="EZF1859" s="401"/>
      <c r="EZG1859" s="401"/>
      <c r="EZH1859" s="401"/>
      <c r="EZI1859" s="401"/>
      <c r="EZJ1859" s="401"/>
      <c r="EZK1859" s="401"/>
      <c r="EZL1859" s="401"/>
      <c r="EZM1859" s="401"/>
      <c r="EZN1859" s="401"/>
      <c r="EZO1859" s="401"/>
      <c r="EZP1859" s="401"/>
      <c r="EZQ1859" s="401"/>
      <c r="EZR1859" s="401"/>
      <c r="EZS1859" s="401"/>
      <c r="EZT1859" s="401"/>
      <c r="EZU1859" s="401"/>
      <c r="EZV1859" s="401"/>
      <c r="EZW1859" s="401"/>
      <c r="EZX1859" s="401"/>
      <c r="EZY1859" s="401"/>
      <c r="EZZ1859" s="401"/>
      <c r="FAA1859" s="401"/>
      <c r="FAB1859" s="401"/>
      <c r="FAC1859" s="401"/>
      <c r="FAD1859" s="401"/>
      <c r="FAE1859" s="401"/>
      <c r="FAF1859" s="401"/>
      <c r="FAG1859" s="401"/>
      <c r="FAH1859" s="401"/>
      <c r="FAI1859" s="401"/>
      <c r="FAJ1859" s="401"/>
      <c r="FAK1859" s="401"/>
      <c r="FAL1859" s="401"/>
      <c r="FAM1859" s="401"/>
      <c r="FAN1859" s="401"/>
      <c r="FAO1859" s="401"/>
      <c r="FAP1859" s="401"/>
      <c r="FAQ1859" s="401"/>
      <c r="FAR1859" s="401"/>
      <c r="FAS1859" s="401"/>
      <c r="FAT1859" s="401"/>
      <c r="FAU1859" s="401"/>
      <c r="FAV1859" s="401"/>
      <c r="FAW1859" s="401"/>
      <c r="FAX1859" s="401"/>
      <c r="FAY1859" s="401"/>
      <c r="FAZ1859" s="401"/>
      <c r="FBA1859" s="401"/>
      <c r="FBB1859" s="401"/>
      <c r="FBC1859" s="401"/>
      <c r="FBD1859" s="401"/>
      <c r="FBE1859" s="401"/>
      <c r="FBF1859" s="401"/>
      <c r="FBG1859" s="401"/>
      <c r="FBH1859" s="401"/>
      <c r="FBI1859" s="401"/>
      <c r="FBJ1859" s="401"/>
      <c r="FBK1859" s="401"/>
      <c r="FBL1859" s="401"/>
      <c r="FBM1859" s="401"/>
      <c r="FBN1859" s="401"/>
      <c r="FBO1859" s="401"/>
      <c r="FBP1859" s="401"/>
      <c r="FBQ1859" s="401"/>
      <c r="FBR1859" s="401"/>
      <c r="FBS1859" s="401"/>
      <c r="FBT1859" s="401"/>
      <c r="FBU1859" s="401"/>
      <c r="FBV1859" s="401"/>
      <c r="FBW1859" s="401"/>
      <c r="FBX1859" s="401"/>
      <c r="FBY1859" s="401"/>
      <c r="FBZ1859" s="401"/>
      <c r="FCA1859" s="401"/>
      <c r="FCB1859" s="401"/>
      <c r="FCC1859" s="401"/>
      <c r="FCD1859" s="401"/>
      <c r="FCE1859" s="401"/>
      <c r="FCF1859" s="401"/>
      <c r="FCG1859" s="401"/>
      <c r="FCH1859" s="401"/>
      <c r="FCI1859" s="401"/>
      <c r="FCJ1859" s="401"/>
      <c r="FCK1859" s="401"/>
      <c r="FCL1859" s="401"/>
      <c r="FCM1859" s="401"/>
      <c r="FCN1859" s="401"/>
      <c r="FCO1859" s="401"/>
      <c r="FCP1859" s="401"/>
      <c r="FCQ1859" s="401"/>
      <c r="FCR1859" s="401"/>
      <c r="FCS1859" s="401"/>
      <c r="FCT1859" s="401"/>
      <c r="FCU1859" s="401"/>
      <c r="FCV1859" s="401"/>
      <c r="FCW1859" s="401"/>
      <c r="FCX1859" s="401"/>
      <c r="FCY1859" s="401"/>
      <c r="FCZ1859" s="401"/>
      <c r="FDA1859" s="401"/>
      <c r="FDB1859" s="401"/>
      <c r="FDC1859" s="401"/>
      <c r="FDD1859" s="401"/>
      <c r="FDE1859" s="401"/>
      <c r="FDF1859" s="401"/>
      <c r="FDG1859" s="401"/>
      <c r="FDH1859" s="401"/>
      <c r="FDI1859" s="401"/>
      <c r="FDJ1859" s="401"/>
      <c r="FDK1859" s="401"/>
      <c r="FDL1859" s="401"/>
      <c r="FDM1859" s="401"/>
      <c r="FDN1859" s="401"/>
      <c r="FDO1859" s="401"/>
      <c r="FDP1859" s="401"/>
      <c r="FDQ1859" s="401"/>
      <c r="FDR1859" s="401"/>
      <c r="FDS1859" s="401"/>
      <c r="FDT1859" s="401"/>
      <c r="FDU1859" s="401"/>
      <c r="FDV1859" s="401"/>
      <c r="FDW1859" s="401"/>
      <c r="FDX1859" s="401"/>
      <c r="FDY1859" s="401"/>
      <c r="FDZ1859" s="401"/>
      <c r="FEA1859" s="401"/>
      <c r="FEB1859" s="401"/>
      <c r="FEC1859" s="401"/>
      <c r="FED1859" s="401"/>
      <c r="FEE1859" s="401"/>
      <c r="FEF1859" s="401"/>
      <c r="FEG1859" s="401"/>
      <c r="FEH1859" s="401"/>
      <c r="FEI1859" s="401"/>
      <c r="FEJ1859" s="401"/>
      <c r="FEK1859" s="401"/>
      <c r="FEL1859" s="401"/>
      <c r="FEM1859" s="401"/>
      <c r="FEN1859" s="401"/>
      <c r="FEO1859" s="401"/>
      <c r="FEP1859" s="401"/>
      <c r="FEQ1859" s="401"/>
      <c r="FER1859" s="401"/>
      <c r="FES1859" s="401"/>
      <c r="FET1859" s="401"/>
      <c r="FEU1859" s="401"/>
      <c r="FEV1859" s="401"/>
      <c r="FEW1859" s="401"/>
      <c r="FEX1859" s="401"/>
      <c r="FEY1859" s="401"/>
      <c r="FEZ1859" s="401"/>
      <c r="FFA1859" s="401"/>
      <c r="FFB1859" s="401"/>
      <c r="FFC1859" s="401"/>
      <c r="FFD1859" s="401"/>
      <c r="FFE1859" s="401"/>
      <c r="FFF1859" s="401"/>
      <c r="FFG1859" s="401"/>
      <c r="FFH1859" s="401"/>
      <c r="FFI1859" s="401"/>
      <c r="FFJ1859" s="401"/>
      <c r="FFK1859" s="401"/>
      <c r="FFL1859" s="401"/>
      <c r="FFM1859" s="401"/>
      <c r="FFN1859" s="401"/>
      <c r="FFO1859" s="401"/>
      <c r="FFP1859" s="401"/>
      <c r="FFQ1859" s="401"/>
      <c r="FFR1859" s="401"/>
      <c r="FFS1859" s="401"/>
      <c r="FFT1859" s="401"/>
      <c r="FFU1859" s="401"/>
      <c r="FFV1859" s="401"/>
      <c r="FFW1859" s="401"/>
      <c r="FFX1859" s="401"/>
      <c r="FFY1859" s="401"/>
      <c r="FFZ1859" s="401"/>
      <c r="FGA1859" s="401"/>
      <c r="FGB1859" s="401"/>
      <c r="FGC1859" s="401"/>
      <c r="FGD1859" s="401"/>
      <c r="FGE1859" s="401"/>
      <c r="FGF1859" s="401"/>
      <c r="FGG1859" s="401"/>
      <c r="FGH1859" s="401"/>
      <c r="FGI1859" s="401"/>
      <c r="FGJ1859" s="401"/>
      <c r="FGK1859" s="401"/>
      <c r="FGL1859" s="401"/>
      <c r="FGM1859" s="401"/>
      <c r="FGN1859" s="401"/>
      <c r="FGO1859" s="401"/>
      <c r="FGP1859" s="401"/>
      <c r="FGQ1859" s="401"/>
      <c r="FGR1859" s="401"/>
      <c r="FGS1859" s="401"/>
      <c r="FGT1859" s="401"/>
      <c r="FGU1859" s="401"/>
      <c r="FGV1859" s="401"/>
      <c r="FGW1859" s="401"/>
      <c r="FGX1859" s="401"/>
      <c r="FGY1859" s="401"/>
      <c r="FGZ1859" s="401"/>
      <c r="FHA1859" s="401"/>
      <c r="FHB1859" s="401"/>
      <c r="FHC1859" s="401"/>
      <c r="FHD1859" s="401"/>
      <c r="FHE1859" s="401"/>
      <c r="FHF1859" s="401"/>
      <c r="FHG1859" s="401"/>
      <c r="FHH1859" s="401"/>
      <c r="FHI1859" s="401"/>
      <c r="FHJ1859" s="401"/>
      <c r="FHK1859" s="401"/>
      <c r="FHL1859" s="401"/>
      <c r="FHM1859" s="401"/>
      <c r="FHN1859" s="401"/>
      <c r="FHO1859" s="401"/>
      <c r="FHP1859" s="401"/>
      <c r="FHQ1859" s="401"/>
      <c r="FHR1859" s="401"/>
      <c r="FHS1859" s="401"/>
      <c r="FHT1859" s="401"/>
      <c r="FHU1859" s="401"/>
      <c r="FHV1859" s="401"/>
      <c r="FHW1859" s="401"/>
      <c r="FHX1859" s="401"/>
      <c r="FHY1859" s="401"/>
      <c r="FHZ1859" s="401"/>
      <c r="FIA1859" s="401"/>
      <c r="FIB1859" s="401"/>
      <c r="FIC1859" s="401"/>
      <c r="FID1859" s="401"/>
      <c r="FIE1859" s="401"/>
      <c r="FIF1859" s="401"/>
      <c r="FIG1859" s="401"/>
      <c r="FIH1859" s="401"/>
      <c r="FII1859" s="401"/>
      <c r="FIJ1859" s="401"/>
      <c r="FIK1859" s="401"/>
      <c r="FIL1859" s="401"/>
      <c r="FIM1859" s="401"/>
      <c r="FIN1859" s="401"/>
      <c r="FIO1859" s="401"/>
      <c r="FIP1859" s="401"/>
      <c r="FIQ1859" s="401"/>
      <c r="FIR1859" s="401"/>
      <c r="FIS1859" s="401"/>
      <c r="FIT1859" s="401"/>
      <c r="FIU1859" s="401"/>
      <c r="FIV1859" s="401"/>
      <c r="FIW1859" s="401"/>
      <c r="FIX1859" s="401"/>
      <c r="FIY1859" s="401"/>
      <c r="FIZ1859" s="401"/>
      <c r="FJA1859" s="401"/>
      <c r="FJB1859" s="401"/>
      <c r="FJC1859" s="401"/>
      <c r="FJD1859" s="401"/>
      <c r="FJE1859" s="401"/>
      <c r="FJF1859" s="401"/>
      <c r="FJG1859" s="401"/>
      <c r="FJH1859" s="401"/>
      <c r="FJI1859" s="401"/>
      <c r="FJJ1859" s="401"/>
      <c r="FJK1859" s="401"/>
      <c r="FJL1859" s="401"/>
      <c r="FJM1859" s="401"/>
      <c r="FJN1859" s="401"/>
      <c r="FJO1859" s="401"/>
      <c r="FJP1859" s="401"/>
      <c r="FJQ1859" s="401"/>
      <c r="FJR1859" s="401"/>
      <c r="FJS1859" s="401"/>
      <c r="FJT1859" s="401"/>
      <c r="FJU1859" s="401"/>
      <c r="FJV1859" s="401"/>
      <c r="FJW1859" s="401"/>
      <c r="FJX1859" s="401"/>
      <c r="FJY1859" s="401"/>
      <c r="FJZ1859" s="401"/>
      <c r="FKA1859" s="401"/>
      <c r="FKB1859" s="401"/>
      <c r="FKC1859" s="401"/>
      <c r="FKD1859" s="401"/>
      <c r="FKE1859" s="401"/>
      <c r="FKF1859" s="401"/>
      <c r="FKG1859" s="401"/>
      <c r="FKH1859" s="401"/>
      <c r="FKI1859" s="401"/>
      <c r="FKJ1859" s="401"/>
      <c r="FKK1859" s="401"/>
      <c r="FKL1859" s="401"/>
      <c r="FKM1859" s="401"/>
      <c r="FKN1859" s="401"/>
      <c r="FKO1859" s="401"/>
      <c r="FKP1859" s="401"/>
      <c r="FKQ1859" s="401"/>
      <c r="FKR1859" s="401"/>
      <c r="FKS1859" s="401"/>
      <c r="FKT1859" s="401"/>
      <c r="FKU1859" s="401"/>
      <c r="FKV1859" s="401"/>
      <c r="FKW1859" s="401"/>
      <c r="FKX1859" s="401"/>
      <c r="FKY1859" s="401"/>
      <c r="FKZ1859" s="401"/>
      <c r="FLA1859" s="401"/>
      <c r="FLB1859" s="401"/>
      <c r="FLC1859" s="401"/>
      <c r="FLD1859" s="401"/>
      <c r="FLE1859" s="401"/>
      <c r="FLF1859" s="401"/>
      <c r="FLG1859" s="401"/>
      <c r="FLH1859" s="401"/>
      <c r="FLI1859" s="401"/>
      <c r="FLJ1859" s="401"/>
      <c r="FLK1859" s="401"/>
      <c r="FLL1859" s="401"/>
      <c r="FLM1859" s="401"/>
      <c r="FLN1859" s="401"/>
      <c r="FLO1859" s="401"/>
      <c r="FLP1859" s="401"/>
      <c r="FLQ1859" s="401"/>
      <c r="FLR1859" s="401"/>
      <c r="FLS1859" s="401"/>
      <c r="FLT1859" s="401"/>
      <c r="FLU1859" s="401"/>
      <c r="FLV1859" s="401"/>
      <c r="FLW1859" s="401"/>
      <c r="FLX1859" s="401"/>
      <c r="FLY1859" s="401"/>
      <c r="FLZ1859" s="401"/>
      <c r="FMA1859" s="401"/>
      <c r="FMB1859" s="401"/>
      <c r="FMC1859" s="401"/>
      <c r="FMD1859" s="401"/>
      <c r="FME1859" s="401"/>
      <c r="FMF1859" s="401"/>
      <c r="FMG1859" s="401"/>
      <c r="FMH1859" s="401"/>
      <c r="FMI1859" s="401"/>
      <c r="FMJ1859" s="401"/>
      <c r="FMK1859" s="401"/>
      <c r="FML1859" s="401"/>
      <c r="FMM1859" s="401"/>
      <c r="FMN1859" s="401"/>
      <c r="FMO1859" s="401"/>
      <c r="FMP1859" s="401"/>
      <c r="FMQ1859" s="401"/>
      <c r="FMR1859" s="401"/>
      <c r="FMS1859" s="401"/>
      <c r="FMT1859" s="401"/>
      <c r="FMU1859" s="401"/>
      <c r="FMV1859" s="401"/>
      <c r="FMW1859" s="401"/>
      <c r="FMX1859" s="401"/>
      <c r="FMY1859" s="401"/>
      <c r="FMZ1859" s="401"/>
      <c r="FNA1859" s="401"/>
      <c r="FNB1859" s="401"/>
      <c r="FNC1859" s="401"/>
      <c r="FND1859" s="401"/>
      <c r="FNE1859" s="401"/>
      <c r="FNF1859" s="401"/>
      <c r="FNG1859" s="401"/>
      <c r="FNH1859" s="401"/>
      <c r="FNI1859" s="401"/>
      <c r="FNJ1859" s="401"/>
      <c r="FNK1859" s="401"/>
      <c r="FNL1859" s="401"/>
      <c r="FNM1859" s="401"/>
      <c r="FNN1859" s="401"/>
      <c r="FNO1859" s="401"/>
      <c r="FNP1859" s="401"/>
      <c r="FNQ1859" s="401"/>
      <c r="FNR1859" s="401"/>
      <c r="FNS1859" s="401"/>
      <c r="FNT1859" s="401"/>
      <c r="FNU1859" s="401"/>
      <c r="FNV1859" s="401"/>
      <c r="FNW1859" s="401"/>
      <c r="FNX1859" s="401"/>
      <c r="FNY1859" s="401"/>
      <c r="FNZ1859" s="401"/>
      <c r="FOA1859" s="401"/>
      <c r="FOB1859" s="401"/>
      <c r="FOC1859" s="401"/>
      <c r="FOD1859" s="401"/>
      <c r="FOE1859" s="401"/>
      <c r="FOF1859" s="401"/>
      <c r="FOG1859" s="401"/>
      <c r="FOH1859" s="401"/>
      <c r="FOI1859" s="401"/>
      <c r="FOJ1859" s="401"/>
      <c r="FOK1859" s="401"/>
      <c r="FOL1859" s="401"/>
      <c r="FOM1859" s="401"/>
      <c r="FON1859" s="401"/>
      <c r="FOO1859" s="401"/>
      <c r="FOP1859" s="401"/>
      <c r="FOQ1859" s="401"/>
      <c r="FOR1859" s="401"/>
      <c r="FOS1859" s="401"/>
      <c r="FOT1859" s="401"/>
      <c r="FOU1859" s="401"/>
      <c r="FOV1859" s="401"/>
      <c r="FOW1859" s="401"/>
      <c r="FOX1859" s="401"/>
      <c r="FOY1859" s="401"/>
      <c r="FOZ1859" s="401"/>
      <c r="FPA1859" s="401"/>
      <c r="FPB1859" s="401"/>
      <c r="FPC1859" s="401"/>
      <c r="FPD1859" s="401"/>
      <c r="FPE1859" s="401"/>
      <c r="FPF1859" s="401"/>
      <c r="FPG1859" s="401"/>
      <c r="FPH1859" s="401"/>
      <c r="FPI1859" s="401"/>
      <c r="FPJ1859" s="401"/>
      <c r="FPK1859" s="401"/>
      <c r="FPL1859" s="401"/>
      <c r="FPM1859" s="401"/>
      <c r="FPN1859" s="401"/>
      <c r="FPO1859" s="401"/>
      <c r="FPP1859" s="401"/>
      <c r="FPQ1859" s="401"/>
      <c r="FPR1859" s="401"/>
      <c r="FPS1859" s="401"/>
      <c r="FPT1859" s="401"/>
      <c r="FPU1859" s="401"/>
      <c r="FPV1859" s="401"/>
      <c r="FPW1859" s="401"/>
      <c r="FPX1859" s="401"/>
      <c r="FPY1859" s="401"/>
      <c r="FPZ1859" s="401"/>
      <c r="FQA1859" s="401"/>
      <c r="FQB1859" s="401"/>
      <c r="FQC1859" s="401"/>
      <c r="FQD1859" s="401"/>
      <c r="FQE1859" s="401"/>
      <c r="FQF1859" s="401"/>
      <c r="FQG1859" s="401"/>
      <c r="FQH1859" s="401"/>
      <c r="FQI1859" s="401"/>
      <c r="FQJ1859" s="401"/>
      <c r="FQK1859" s="401"/>
      <c r="FQL1859" s="401"/>
      <c r="FQM1859" s="401"/>
      <c r="FQN1859" s="401"/>
      <c r="FQO1859" s="401"/>
      <c r="FQP1859" s="401"/>
      <c r="FQQ1859" s="401"/>
      <c r="FQR1859" s="401"/>
      <c r="FQS1859" s="401"/>
      <c r="FQT1859" s="401"/>
      <c r="FQU1859" s="401"/>
      <c r="FQV1859" s="401"/>
      <c r="FQW1859" s="401"/>
      <c r="FQX1859" s="401"/>
      <c r="FQY1859" s="401"/>
      <c r="FQZ1859" s="401"/>
      <c r="FRA1859" s="401"/>
      <c r="FRB1859" s="401"/>
      <c r="FRC1859" s="401"/>
      <c r="FRD1859" s="401"/>
      <c r="FRE1859" s="401"/>
      <c r="FRF1859" s="401"/>
      <c r="FRG1859" s="401"/>
      <c r="FRH1859" s="401"/>
      <c r="FRI1859" s="401"/>
      <c r="FRJ1859" s="401"/>
      <c r="FRK1859" s="401"/>
      <c r="FRL1859" s="401"/>
      <c r="FRM1859" s="401"/>
      <c r="FRN1859" s="401"/>
      <c r="FRO1859" s="401"/>
      <c r="FRP1859" s="401"/>
      <c r="FRQ1859" s="401"/>
      <c r="FRR1859" s="401"/>
      <c r="FRS1859" s="401"/>
      <c r="FRT1859" s="401"/>
      <c r="FRU1859" s="401"/>
      <c r="FRV1859" s="401"/>
      <c r="FRW1859" s="401"/>
      <c r="FRX1859" s="401"/>
      <c r="FRY1859" s="401"/>
      <c r="FRZ1859" s="401"/>
      <c r="FSA1859" s="401"/>
      <c r="FSB1859" s="401"/>
      <c r="FSC1859" s="401"/>
      <c r="FSD1859" s="401"/>
      <c r="FSE1859" s="401"/>
      <c r="FSF1859" s="401"/>
      <c r="FSG1859" s="401"/>
      <c r="FSH1859" s="401"/>
      <c r="FSI1859" s="401"/>
      <c r="FSJ1859" s="401"/>
      <c r="FSK1859" s="401"/>
      <c r="FSL1859" s="401"/>
      <c r="FSM1859" s="401"/>
      <c r="FSN1859" s="401"/>
      <c r="FSO1859" s="401"/>
      <c r="FSP1859" s="401"/>
      <c r="FSQ1859" s="401"/>
      <c r="FSR1859" s="401"/>
      <c r="FSS1859" s="401"/>
      <c r="FST1859" s="401"/>
      <c r="FSU1859" s="401"/>
      <c r="FSV1859" s="401"/>
      <c r="FSW1859" s="401"/>
      <c r="FSX1859" s="401"/>
      <c r="FSY1859" s="401"/>
      <c r="FSZ1859" s="401"/>
      <c r="FTA1859" s="401"/>
      <c r="FTB1859" s="401"/>
      <c r="FTC1859" s="401"/>
      <c r="FTD1859" s="401"/>
      <c r="FTE1859" s="401"/>
      <c r="FTF1859" s="401"/>
      <c r="FTG1859" s="401"/>
      <c r="FTH1859" s="401"/>
      <c r="FTI1859" s="401"/>
      <c r="FTJ1859" s="401"/>
      <c r="FTK1859" s="401"/>
      <c r="FTL1859" s="401"/>
      <c r="FTM1859" s="401"/>
      <c r="FTN1859" s="401"/>
      <c r="FTO1859" s="401"/>
      <c r="FTP1859" s="401"/>
      <c r="FTQ1859" s="401"/>
      <c r="FTR1859" s="401"/>
      <c r="FTS1859" s="401"/>
      <c r="FTT1859" s="401"/>
      <c r="FTU1859" s="401"/>
      <c r="FTV1859" s="401"/>
      <c r="FTW1859" s="401"/>
      <c r="FTX1859" s="401"/>
      <c r="FTY1859" s="401"/>
      <c r="FTZ1859" s="401"/>
      <c r="FUA1859" s="401"/>
      <c r="FUB1859" s="401"/>
      <c r="FUC1859" s="401"/>
      <c r="FUD1859" s="401"/>
      <c r="FUE1859" s="401"/>
      <c r="FUF1859" s="401"/>
      <c r="FUG1859" s="401"/>
      <c r="FUH1859" s="401"/>
      <c r="FUI1859" s="401"/>
      <c r="FUJ1859" s="401"/>
      <c r="FUK1859" s="401"/>
      <c r="FUL1859" s="401"/>
      <c r="FUM1859" s="401"/>
      <c r="FUN1859" s="401"/>
      <c r="FUO1859" s="401"/>
      <c r="FUP1859" s="401"/>
      <c r="FUQ1859" s="401"/>
      <c r="FUR1859" s="401"/>
      <c r="FUS1859" s="401"/>
      <c r="FUT1859" s="401"/>
      <c r="FUU1859" s="401"/>
      <c r="FUV1859" s="401"/>
      <c r="FUW1859" s="401"/>
      <c r="FUX1859" s="401"/>
      <c r="FUY1859" s="401"/>
      <c r="FUZ1859" s="401"/>
      <c r="FVA1859" s="401"/>
      <c r="FVB1859" s="401"/>
      <c r="FVC1859" s="401"/>
      <c r="FVD1859" s="401"/>
      <c r="FVE1859" s="401"/>
      <c r="FVF1859" s="401"/>
      <c r="FVG1859" s="401"/>
      <c r="FVH1859" s="401"/>
      <c r="FVI1859" s="401"/>
      <c r="FVJ1859" s="401"/>
      <c r="FVK1859" s="401"/>
      <c r="FVL1859" s="401"/>
      <c r="FVM1859" s="401"/>
      <c r="FVN1859" s="401"/>
      <c r="FVO1859" s="401"/>
      <c r="FVP1859" s="401"/>
      <c r="FVQ1859" s="401"/>
      <c r="FVR1859" s="401"/>
      <c r="FVS1859" s="401"/>
      <c r="FVT1859" s="401"/>
      <c r="FVU1859" s="401"/>
      <c r="FVV1859" s="401"/>
      <c r="FVW1859" s="401"/>
      <c r="FVX1859" s="401"/>
      <c r="FVY1859" s="401"/>
      <c r="FVZ1859" s="401"/>
      <c r="FWA1859" s="401"/>
      <c r="FWB1859" s="401"/>
      <c r="FWC1859" s="401"/>
      <c r="FWD1859" s="401"/>
      <c r="FWE1859" s="401"/>
      <c r="FWF1859" s="401"/>
      <c r="FWG1859" s="401"/>
      <c r="FWH1859" s="401"/>
      <c r="FWI1859" s="401"/>
      <c r="FWJ1859" s="401"/>
      <c r="FWK1859" s="401"/>
      <c r="FWL1859" s="401"/>
      <c r="FWM1859" s="401"/>
      <c r="FWN1859" s="401"/>
      <c r="FWO1859" s="401"/>
      <c r="FWP1859" s="401"/>
      <c r="FWQ1859" s="401"/>
      <c r="FWR1859" s="401"/>
      <c r="FWS1859" s="401"/>
      <c r="FWT1859" s="401"/>
      <c r="FWU1859" s="401"/>
      <c r="FWV1859" s="401"/>
      <c r="FWW1859" s="401"/>
      <c r="FWX1859" s="401"/>
      <c r="FWY1859" s="401"/>
      <c r="FWZ1859" s="401"/>
      <c r="FXA1859" s="401"/>
      <c r="FXB1859" s="401"/>
      <c r="FXC1859" s="401"/>
      <c r="FXD1859" s="401"/>
      <c r="FXE1859" s="401"/>
      <c r="FXF1859" s="401"/>
      <c r="FXG1859" s="401"/>
      <c r="FXH1859" s="401"/>
      <c r="FXI1859" s="401"/>
      <c r="FXJ1859" s="401"/>
      <c r="FXK1859" s="401"/>
      <c r="FXL1859" s="401"/>
      <c r="FXM1859" s="401"/>
      <c r="FXN1859" s="401"/>
      <c r="FXO1859" s="401"/>
      <c r="FXP1859" s="401"/>
      <c r="FXQ1859" s="401"/>
      <c r="FXR1859" s="401"/>
      <c r="FXS1859" s="401"/>
      <c r="FXT1859" s="401"/>
      <c r="FXU1859" s="401"/>
      <c r="FXV1859" s="401"/>
      <c r="FXW1859" s="401"/>
      <c r="FXX1859" s="401"/>
      <c r="FXY1859" s="401"/>
      <c r="FXZ1859" s="401"/>
      <c r="FYA1859" s="401"/>
      <c r="FYB1859" s="401"/>
      <c r="FYC1859" s="401"/>
      <c r="FYD1859" s="401"/>
      <c r="FYE1859" s="401"/>
      <c r="FYF1859" s="401"/>
      <c r="FYG1859" s="401"/>
      <c r="FYH1859" s="401"/>
      <c r="FYI1859" s="401"/>
      <c r="FYJ1859" s="401"/>
      <c r="FYK1859" s="401"/>
      <c r="FYL1859" s="401"/>
      <c r="FYM1859" s="401"/>
      <c r="FYN1859" s="401"/>
      <c r="FYO1859" s="401"/>
      <c r="FYP1859" s="401"/>
      <c r="FYQ1859" s="401"/>
      <c r="FYR1859" s="401"/>
      <c r="FYS1859" s="401"/>
      <c r="FYT1859" s="401"/>
      <c r="FYU1859" s="401"/>
      <c r="FYV1859" s="401"/>
      <c r="FYW1859" s="401"/>
      <c r="FYX1859" s="401"/>
      <c r="FYY1859" s="401"/>
      <c r="FYZ1859" s="401"/>
      <c r="FZA1859" s="401"/>
      <c r="FZB1859" s="401"/>
      <c r="FZC1859" s="401"/>
      <c r="FZD1859" s="401"/>
      <c r="FZE1859" s="401"/>
      <c r="FZF1859" s="401"/>
      <c r="FZG1859" s="401"/>
      <c r="FZH1859" s="401"/>
      <c r="FZI1859" s="401"/>
      <c r="FZJ1859" s="401"/>
      <c r="FZK1859" s="401"/>
      <c r="FZL1859" s="401"/>
      <c r="FZM1859" s="401"/>
      <c r="FZN1859" s="401"/>
      <c r="FZO1859" s="401"/>
      <c r="FZP1859" s="401"/>
      <c r="FZQ1859" s="401"/>
      <c r="FZR1859" s="401"/>
      <c r="FZS1859" s="401"/>
      <c r="FZT1859" s="401"/>
      <c r="FZU1859" s="401"/>
      <c r="FZV1859" s="401"/>
      <c r="FZW1859" s="401"/>
      <c r="FZX1859" s="401"/>
      <c r="FZY1859" s="401"/>
      <c r="FZZ1859" s="401"/>
      <c r="GAA1859" s="401"/>
      <c r="GAB1859" s="401"/>
      <c r="GAC1859" s="401"/>
      <c r="GAD1859" s="401"/>
      <c r="GAE1859" s="401"/>
      <c r="GAF1859" s="401"/>
      <c r="GAG1859" s="401"/>
      <c r="GAH1859" s="401"/>
      <c r="GAI1859" s="401"/>
      <c r="GAJ1859" s="401"/>
      <c r="GAK1859" s="401"/>
      <c r="GAL1859" s="401"/>
      <c r="GAM1859" s="401"/>
      <c r="GAN1859" s="401"/>
      <c r="GAO1859" s="401"/>
      <c r="GAP1859" s="401"/>
      <c r="GAQ1859" s="401"/>
      <c r="GAR1859" s="401"/>
      <c r="GAS1859" s="401"/>
      <c r="GAT1859" s="401"/>
      <c r="GAU1859" s="401"/>
      <c r="GAV1859" s="401"/>
      <c r="GAW1859" s="401"/>
      <c r="GAX1859" s="401"/>
      <c r="GAY1859" s="401"/>
      <c r="GAZ1859" s="401"/>
      <c r="GBA1859" s="401"/>
      <c r="GBB1859" s="401"/>
      <c r="GBC1859" s="401"/>
      <c r="GBD1859" s="401"/>
      <c r="GBE1859" s="401"/>
      <c r="GBF1859" s="401"/>
      <c r="GBG1859" s="401"/>
      <c r="GBH1859" s="401"/>
      <c r="GBI1859" s="401"/>
      <c r="GBJ1859" s="401"/>
      <c r="GBK1859" s="401"/>
      <c r="GBL1859" s="401"/>
      <c r="GBM1859" s="401"/>
      <c r="GBN1859" s="401"/>
      <c r="GBO1859" s="401"/>
      <c r="GBP1859" s="401"/>
      <c r="GBQ1859" s="401"/>
      <c r="GBR1859" s="401"/>
      <c r="GBS1859" s="401"/>
      <c r="GBT1859" s="401"/>
      <c r="GBU1859" s="401"/>
      <c r="GBV1859" s="401"/>
      <c r="GBW1859" s="401"/>
      <c r="GBX1859" s="401"/>
      <c r="GBY1859" s="401"/>
      <c r="GBZ1859" s="401"/>
      <c r="GCA1859" s="401"/>
      <c r="GCB1859" s="401"/>
      <c r="GCC1859" s="401"/>
      <c r="GCD1859" s="401"/>
      <c r="GCE1859" s="401"/>
      <c r="GCF1859" s="401"/>
      <c r="GCG1859" s="401"/>
      <c r="GCH1859" s="401"/>
      <c r="GCI1859" s="401"/>
      <c r="GCJ1859" s="401"/>
      <c r="GCK1859" s="401"/>
      <c r="GCL1859" s="401"/>
      <c r="GCM1859" s="401"/>
      <c r="GCN1859" s="401"/>
      <c r="GCO1859" s="401"/>
      <c r="GCP1859" s="401"/>
      <c r="GCQ1859" s="401"/>
      <c r="GCR1859" s="401"/>
      <c r="GCS1859" s="401"/>
      <c r="GCT1859" s="401"/>
      <c r="GCU1859" s="401"/>
      <c r="GCV1859" s="401"/>
      <c r="GCW1859" s="401"/>
      <c r="GCX1859" s="401"/>
      <c r="GCY1859" s="401"/>
      <c r="GCZ1859" s="401"/>
      <c r="GDA1859" s="401"/>
      <c r="GDB1859" s="401"/>
      <c r="GDC1859" s="401"/>
      <c r="GDD1859" s="401"/>
      <c r="GDE1859" s="401"/>
      <c r="GDF1859" s="401"/>
      <c r="GDG1859" s="401"/>
      <c r="GDH1859" s="401"/>
      <c r="GDI1859" s="401"/>
      <c r="GDJ1859" s="401"/>
      <c r="GDK1859" s="401"/>
      <c r="GDL1859" s="401"/>
      <c r="GDM1859" s="401"/>
      <c r="GDN1859" s="401"/>
      <c r="GDO1859" s="401"/>
      <c r="GDP1859" s="401"/>
      <c r="GDQ1859" s="401"/>
      <c r="GDR1859" s="401"/>
      <c r="GDS1859" s="401"/>
      <c r="GDT1859" s="401"/>
      <c r="GDU1859" s="401"/>
      <c r="GDV1859" s="401"/>
      <c r="GDW1859" s="401"/>
      <c r="GDX1859" s="401"/>
      <c r="GDY1859" s="401"/>
      <c r="GDZ1859" s="401"/>
      <c r="GEA1859" s="401"/>
      <c r="GEB1859" s="401"/>
      <c r="GEC1859" s="401"/>
      <c r="GED1859" s="401"/>
      <c r="GEE1859" s="401"/>
      <c r="GEF1859" s="401"/>
      <c r="GEG1859" s="401"/>
      <c r="GEH1859" s="401"/>
      <c r="GEI1859" s="401"/>
      <c r="GEJ1859" s="401"/>
      <c r="GEK1859" s="401"/>
      <c r="GEL1859" s="401"/>
      <c r="GEM1859" s="401"/>
      <c r="GEN1859" s="401"/>
      <c r="GEO1859" s="401"/>
      <c r="GEP1859" s="401"/>
      <c r="GEQ1859" s="401"/>
      <c r="GER1859" s="401"/>
      <c r="GES1859" s="401"/>
      <c r="GET1859" s="401"/>
      <c r="GEU1859" s="401"/>
      <c r="GEV1859" s="401"/>
      <c r="GEW1859" s="401"/>
      <c r="GEX1859" s="401"/>
      <c r="GEY1859" s="401"/>
      <c r="GEZ1859" s="401"/>
      <c r="GFA1859" s="401"/>
      <c r="GFB1859" s="401"/>
      <c r="GFC1859" s="401"/>
      <c r="GFD1859" s="401"/>
      <c r="GFE1859" s="401"/>
      <c r="GFF1859" s="401"/>
      <c r="GFG1859" s="401"/>
      <c r="GFH1859" s="401"/>
      <c r="GFI1859" s="401"/>
      <c r="GFJ1859" s="401"/>
      <c r="GFK1859" s="401"/>
      <c r="GFL1859" s="401"/>
      <c r="GFM1859" s="401"/>
      <c r="GFN1859" s="401"/>
      <c r="GFO1859" s="401"/>
      <c r="GFP1859" s="401"/>
      <c r="GFQ1859" s="401"/>
      <c r="GFR1859" s="401"/>
      <c r="GFS1859" s="401"/>
      <c r="GFT1859" s="401"/>
      <c r="GFU1859" s="401"/>
      <c r="GFV1859" s="401"/>
      <c r="GFW1859" s="401"/>
      <c r="GFX1859" s="401"/>
      <c r="GFY1859" s="401"/>
      <c r="GFZ1859" s="401"/>
      <c r="GGA1859" s="401"/>
      <c r="GGB1859" s="401"/>
      <c r="GGC1859" s="401"/>
      <c r="GGD1859" s="401"/>
      <c r="GGE1859" s="401"/>
      <c r="GGF1859" s="401"/>
      <c r="GGG1859" s="401"/>
      <c r="GGH1859" s="401"/>
      <c r="GGI1859" s="401"/>
      <c r="GGJ1859" s="401"/>
      <c r="GGK1859" s="401"/>
      <c r="GGL1859" s="401"/>
      <c r="GGM1859" s="401"/>
      <c r="GGN1859" s="401"/>
      <c r="GGO1859" s="401"/>
      <c r="GGP1859" s="401"/>
      <c r="GGQ1859" s="401"/>
      <c r="GGR1859" s="401"/>
      <c r="GGS1859" s="401"/>
      <c r="GGT1859" s="401"/>
      <c r="GGU1859" s="401"/>
      <c r="GGV1859" s="401"/>
      <c r="GGW1859" s="401"/>
      <c r="GGX1859" s="401"/>
      <c r="GGY1859" s="401"/>
      <c r="GGZ1859" s="401"/>
      <c r="GHA1859" s="401"/>
      <c r="GHB1859" s="401"/>
      <c r="GHC1859" s="401"/>
      <c r="GHD1859" s="401"/>
      <c r="GHE1859" s="401"/>
      <c r="GHF1859" s="401"/>
      <c r="GHG1859" s="401"/>
      <c r="GHH1859" s="401"/>
      <c r="GHI1859" s="401"/>
      <c r="GHJ1859" s="401"/>
      <c r="GHK1859" s="401"/>
      <c r="GHL1859" s="401"/>
      <c r="GHM1859" s="401"/>
      <c r="GHN1859" s="401"/>
      <c r="GHO1859" s="401"/>
      <c r="GHP1859" s="401"/>
      <c r="GHQ1859" s="401"/>
      <c r="GHR1859" s="401"/>
      <c r="GHS1859" s="401"/>
      <c r="GHT1859" s="401"/>
      <c r="GHU1859" s="401"/>
      <c r="GHV1859" s="401"/>
      <c r="GHW1859" s="401"/>
      <c r="GHX1859" s="401"/>
      <c r="GHY1859" s="401"/>
      <c r="GHZ1859" s="401"/>
      <c r="GIA1859" s="401"/>
      <c r="GIB1859" s="401"/>
      <c r="GIC1859" s="401"/>
      <c r="GID1859" s="401"/>
      <c r="GIE1859" s="401"/>
      <c r="GIF1859" s="401"/>
      <c r="GIG1859" s="401"/>
      <c r="GIH1859" s="401"/>
      <c r="GII1859" s="401"/>
      <c r="GIJ1859" s="401"/>
      <c r="GIK1859" s="401"/>
      <c r="GIL1859" s="401"/>
      <c r="GIM1859" s="401"/>
      <c r="GIN1859" s="401"/>
      <c r="GIO1859" s="401"/>
      <c r="GIP1859" s="401"/>
      <c r="GIQ1859" s="401"/>
      <c r="GIR1859" s="401"/>
      <c r="GIS1859" s="401"/>
      <c r="GIT1859" s="401"/>
      <c r="GIU1859" s="401"/>
      <c r="GIV1859" s="401"/>
      <c r="GIW1859" s="401"/>
      <c r="GIX1859" s="401"/>
      <c r="GIY1859" s="401"/>
      <c r="GIZ1859" s="401"/>
      <c r="GJA1859" s="401"/>
      <c r="GJB1859" s="401"/>
      <c r="GJC1859" s="401"/>
      <c r="GJD1859" s="401"/>
      <c r="GJE1859" s="401"/>
      <c r="GJF1859" s="401"/>
      <c r="GJG1859" s="401"/>
      <c r="GJH1859" s="401"/>
      <c r="GJI1859" s="401"/>
      <c r="GJJ1859" s="401"/>
      <c r="GJK1859" s="401"/>
      <c r="GJL1859" s="401"/>
      <c r="GJM1859" s="401"/>
      <c r="GJN1859" s="401"/>
      <c r="GJO1859" s="401"/>
      <c r="GJP1859" s="401"/>
      <c r="GJQ1859" s="401"/>
      <c r="GJR1859" s="401"/>
      <c r="GJS1859" s="401"/>
      <c r="GJT1859" s="401"/>
      <c r="GJU1859" s="401"/>
      <c r="GJV1859" s="401"/>
      <c r="GJW1859" s="401"/>
      <c r="GJX1859" s="401"/>
      <c r="GJY1859" s="401"/>
      <c r="GJZ1859" s="401"/>
      <c r="GKA1859" s="401"/>
      <c r="GKB1859" s="401"/>
      <c r="GKC1859" s="401"/>
      <c r="GKD1859" s="401"/>
      <c r="GKE1859" s="401"/>
      <c r="GKF1859" s="401"/>
      <c r="GKG1859" s="401"/>
      <c r="GKH1859" s="401"/>
      <c r="GKI1859" s="401"/>
      <c r="GKJ1859" s="401"/>
      <c r="GKK1859" s="401"/>
      <c r="GKL1859" s="401"/>
      <c r="GKM1859" s="401"/>
      <c r="GKN1859" s="401"/>
      <c r="GKO1859" s="401"/>
      <c r="GKP1859" s="401"/>
      <c r="GKQ1859" s="401"/>
      <c r="GKR1859" s="401"/>
      <c r="GKS1859" s="401"/>
      <c r="GKT1859" s="401"/>
      <c r="GKU1859" s="401"/>
      <c r="GKV1859" s="401"/>
      <c r="GKW1859" s="401"/>
      <c r="GKX1859" s="401"/>
      <c r="GKY1859" s="401"/>
      <c r="GKZ1859" s="401"/>
      <c r="GLA1859" s="401"/>
      <c r="GLB1859" s="401"/>
      <c r="GLC1859" s="401"/>
      <c r="GLD1859" s="401"/>
      <c r="GLE1859" s="401"/>
      <c r="GLF1859" s="401"/>
      <c r="GLG1859" s="401"/>
      <c r="GLH1859" s="401"/>
      <c r="GLI1859" s="401"/>
      <c r="GLJ1859" s="401"/>
      <c r="GLK1859" s="401"/>
      <c r="GLL1859" s="401"/>
      <c r="GLM1859" s="401"/>
      <c r="GLN1859" s="401"/>
      <c r="GLO1859" s="401"/>
      <c r="GLP1859" s="401"/>
      <c r="GLQ1859" s="401"/>
      <c r="GLR1859" s="401"/>
      <c r="GLS1859" s="401"/>
      <c r="GLT1859" s="401"/>
      <c r="GLU1859" s="401"/>
      <c r="GLV1859" s="401"/>
      <c r="GLW1859" s="401"/>
      <c r="GLX1859" s="401"/>
      <c r="GLY1859" s="401"/>
      <c r="GLZ1859" s="401"/>
      <c r="GMA1859" s="401"/>
      <c r="GMB1859" s="401"/>
      <c r="GMC1859" s="401"/>
      <c r="GMD1859" s="401"/>
      <c r="GME1859" s="401"/>
      <c r="GMF1859" s="401"/>
      <c r="GMG1859" s="401"/>
      <c r="GMH1859" s="401"/>
      <c r="GMI1859" s="401"/>
      <c r="GMJ1859" s="401"/>
      <c r="GMK1859" s="401"/>
      <c r="GML1859" s="401"/>
      <c r="GMM1859" s="401"/>
      <c r="GMN1859" s="401"/>
      <c r="GMO1859" s="401"/>
      <c r="GMP1859" s="401"/>
      <c r="GMQ1859" s="401"/>
      <c r="GMR1859" s="401"/>
      <c r="GMS1859" s="401"/>
      <c r="GMT1859" s="401"/>
      <c r="GMU1859" s="401"/>
      <c r="GMV1859" s="401"/>
      <c r="GMW1859" s="401"/>
      <c r="GMX1859" s="401"/>
      <c r="GMY1859" s="401"/>
      <c r="GMZ1859" s="401"/>
      <c r="GNA1859" s="401"/>
      <c r="GNB1859" s="401"/>
      <c r="GNC1859" s="401"/>
      <c r="GND1859" s="401"/>
      <c r="GNE1859" s="401"/>
      <c r="GNF1859" s="401"/>
      <c r="GNG1859" s="401"/>
      <c r="GNH1859" s="401"/>
      <c r="GNI1859" s="401"/>
      <c r="GNJ1859" s="401"/>
      <c r="GNK1859" s="401"/>
      <c r="GNL1859" s="401"/>
      <c r="GNM1859" s="401"/>
      <c r="GNN1859" s="401"/>
      <c r="GNO1859" s="401"/>
      <c r="GNP1859" s="401"/>
      <c r="GNQ1859" s="401"/>
      <c r="GNR1859" s="401"/>
      <c r="GNS1859" s="401"/>
      <c r="GNT1859" s="401"/>
      <c r="GNU1859" s="401"/>
      <c r="GNV1859" s="401"/>
      <c r="GNW1859" s="401"/>
      <c r="GNX1859" s="401"/>
      <c r="GNY1859" s="401"/>
      <c r="GNZ1859" s="401"/>
      <c r="GOA1859" s="401"/>
      <c r="GOB1859" s="401"/>
      <c r="GOC1859" s="401"/>
      <c r="GOD1859" s="401"/>
      <c r="GOE1859" s="401"/>
      <c r="GOF1859" s="401"/>
      <c r="GOG1859" s="401"/>
      <c r="GOH1859" s="401"/>
      <c r="GOI1859" s="401"/>
      <c r="GOJ1859" s="401"/>
      <c r="GOK1859" s="401"/>
      <c r="GOL1859" s="401"/>
      <c r="GOM1859" s="401"/>
      <c r="GON1859" s="401"/>
      <c r="GOO1859" s="401"/>
      <c r="GOP1859" s="401"/>
      <c r="GOQ1859" s="401"/>
      <c r="GOR1859" s="401"/>
      <c r="GOS1859" s="401"/>
      <c r="GOT1859" s="401"/>
      <c r="GOU1859" s="401"/>
      <c r="GOV1859" s="401"/>
      <c r="GOW1859" s="401"/>
      <c r="GOX1859" s="401"/>
      <c r="GOY1859" s="401"/>
      <c r="GOZ1859" s="401"/>
      <c r="GPA1859" s="401"/>
      <c r="GPB1859" s="401"/>
      <c r="GPC1859" s="401"/>
      <c r="GPD1859" s="401"/>
      <c r="GPE1859" s="401"/>
      <c r="GPF1859" s="401"/>
      <c r="GPG1859" s="401"/>
      <c r="GPH1859" s="401"/>
      <c r="GPI1859" s="401"/>
      <c r="GPJ1859" s="401"/>
      <c r="GPK1859" s="401"/>
      <c r="GPL1859" s="401"/>
      <c r="GPM1859" s="401"/>
      <c r="GPN1859" s="401"/>
      <c r="GPO1859" s="401"/>
      <c r="GPP1859" s="401"/>
      <c r="GPQ1859" s="401"/>
      <c r="GPR1859" s="401"/>
      <c r="GPS1859" s="401"/>
      <c r="GPT1859" s="401"/>
      <c r="GPU1859" s="401"/>
      <c r="GPV1859" s="401"/>
      <c r="GPW1859" s="401"/>
      <c r="GPX1859" s="401"/>
      <c r="GPY1859" s="401"/>
      <c r="GPZ1859" s="401"/>
      <c r="GQA1859" s="401"/>
      <c r="GQB1859" s="401"/>
      <c r="GQC1859" s="401"/>
      <c r="GQD1859" s="401"/>
      <c r="GQE1859" s="401"/>
      <c r="GQF1859" s="401"/>
      <c r="GQG1859" s="401"/>
      <c r="GQH1859" s="401"/>
      <c r="GQI1859" s="401"/>
      <c r="GQJ1859" s="401"/>
      <c r="GQK1859" s="401"/>
      <c r="GQL1859" s="401"/>
      <c r="GQM1859" s="401"/>
      <c r="GQN1859" s="401"/>
      <c r="GQO1859" s="401"/>
      <c r="GQP1859" s="401"/>
      <c r="GQQ1859" s="401"/>
      <c r="GQR1859" s="401"/>
      <c r="GQS1859" s="401"/>
      <c r="GQT1859" s="401"/>
      <c r="GQU1859" s="401"/>
      <c r="GQV1859" s="401"/>
      <c r="GQW1859" s="401"/>
      <c r="GQX1859" s="401"/>
      <c r="GQY1859" s="401"/>
      <c r="GQZ1859" s="401"/>
      <c r="GRA1859" s="401"/>
      <c r="GRB1859" s="401"/>
      <c r="GRC1859" s="401"/>
      <c r="GRD1859" s="401"/>
      <c r="GRE1859" s="401"/>
      <c r="GRF1859" s="401"/>
      <c r="GRG1859" s="401"/>
      <c r="GRH1859" s="401"/>
      <c r="GRI1859" s="401"/>
      <c r="GRJ1859" s="401"/>
      <c r="GRK1859" s="401"/>
      <c r="GRL1859" s="401"/>
      <c r="GRM1859" s="401"/>
      <c r="GRN1859" s="401"/>
      <c r="GRO1859" s="401"/>
      <c r="GRP1859" s="401"/>
      <c r="GRQ1859" s="401"/>
      <c r="GRR1859" s="401"/>
      <c r="GRS1859" s="401"/>
      <c r="GRT1859" s="401"/>
      <c r="GRU1859" s="401"/>
      <c r="GRV1859" s="401"/>
      <c r="GRW1859" s="401"/>
      <c r="GRX1859" s="401"/>
      <c r="GRY1859" s="401"/>
      <c r="GRZ1859" s="401"/>
      <c r="GSA1859" s="401"/>
      <c r="GSB1859" s="401"/>
      <c r="GSC1859" s="401"/>
      <c r="GSD1859" s="401"/>
      <c r="GSE1859" s="401"/>
      <c r="GSF1859" s="401"/>
      <c r="GSG1859" s="401"/>
      <c r="GSH1859" s="401"/>
      <c r="GSI1859" s="401"/>
      <c r="GSJ1859" s="401"/>
      <c r="GSK1859" s="401"/>
      <c r="GSL1859" s="401"/>
      <c r="GSM1859" s="401"/>
      <c r="GSN1859" s="401"/>
      <c r="GSO1859" s="401"/>
      <c r="GSP1859" s="401"/>
      <c r="GSQ1859" s="401"/>
      <c r="GSR1859" s="401"/>
      <c r="GSS1859" s="401"/>
      <c r="GST1859" s="401"/>
      <c r="GSU1859" s="401"/>
      <c r="GSV1859" s="401"/>
      <c r="GSW1859" s="401"/>
      <c r="GSX1859" s="401"/>
      <c r="GSY1859" s="401"/>
      <c r="GSZ1859" s="401"/>
      <c r="GTA1859" s="401"/>
      <c r="GTB1859" s="401"/>
      <c r="GTC1859" s="401"/>
      <c r="GTD1859" s="401"/>
      <c r="GTE1859" s="401"/>
      <c r="GTF1859" s="401"/>
      <c r="GTG1859" s="401"/>
      <c r="GTH1859" s="401"/>
      <c r="GTI1859" s="401"/>
      <c r="GTJ1859" s="401"/>
      <c r="GTK1859" s="401"/>
      <c r="GTL1859" s="401"/>
      <c r="GTM1859" s="401"/>
      <c r="GTN1859" s="401"/>
      <c r="GTO1859" s="401"/>
      <c r="GTP1859" s="401"/>
      <c r="GTQ1859" s="401"/>
      <c r="GTR1859" s="401"/>
      <c r="GTS1859" s="401"/>
      <c r="GTT1859" s="401"/>
      <c r="GTU1859" s="401"/>
      <c r="GTV1859" s="401"/>
      <c r="GTW1859" s="401"/>
      <c r="GTX1859" s="401"/>
      <c r="GTY1859" s="401"/>
      <c r="GTZ1859" s="401"/>
      <c r="GUA1859" s="401"/>
      <c r="GUB1859" s="401"/>
      <c r="GUC1859" s="401"/>
      <c r="GUD1859" s="401"/>
      <c r="GUE1859" s="401"/>
      <c r="GUF1859" s="401"/>
      <c r="GUG1859" s="401"/>
      <c r="GUH1859" s="401"/>
      <c r="GUI1859" s="401"/>
      <c r="GUJ1859" s="401"/>
      <c r="GUK1859" s="401"/>
      <c r="GUL1859" s="401"/>
      <c r="GUM1859" s="401"/>
      <c r="GUN1859" s="401"/>
      <c r="GUO1859" s="401"/>
      <c r="GUP1859" s="401"/>
      <c r="GUQ1859" s="401"/>
      <c r="GUR1859" s="401"/>
      <c r="GUS1859" s="401"/>
      <c r="GUT1859" s="401"/>
      <c r="GUU1859" s="401"/>
      <c r="GUV1859" s="401"/>
      <c r="GUW1859" s="401"/>
      <c r="GUX1859" s="401"/>
      <c r="GUY1859" s="401"/>
      <c r="GUZ1859" s="401"/>
      <c r="GVA1859" s="401"/>
      <c r="GVB1859" s="401"/>
      <c r="GVC1859" s="401"/>
      <c r="GVD1859" s="401"/>
      <c r="GVE1859" s="401"/>
      <c r="GVF1859" s="401"/>
      <c r="GVG1859" s="401"/>
      <c r="GVH1859" s="401"/>
      <c r="GVI1859" s="401"/>
      <c r="GVJ1859" s="401"/>
      <c r="GVK1859" s="401"/>
      <c r="GVL1859" s="401"/>
      <c r="GVM1859" s="401"/>
      <c r="GVN1859" s="401"/>
      <c r="GVO1859" s="401"/>
      <c r="GVP1859" s="401"/>
      <c r="GVQ1859" s="401"/>
      <c r="GVR1859" s="401"/>
      <c r="GVS1859" s="401"/>
      <c r="GVT1859" s="401"/>
      <c r="GVU1859" s="401"/>
      <c r="GVV1859" s="401"/>
      <c r="GVW1859" s="401"/>
      <c r="GVX1859" s="401"/>
      <c r="GVY1859" s="401"/>
      <c r="GVZ1859" s="401"/>
      <c r="GWA1859" s="401"/>
      <c r="GWB1859" s="401"/>
      <c r="GWC1859" s="401"/>
      <c r="GWD1859" s="401"/>
      <c r="GWE1859" s="401"/>
      <c r="GWF1859" s="401"/>
      <c r="GWG1859" s="401"/>
      <c r="GWH1859" s="401"/>
      <c r="GWI1859" s="401"/>
      <c r="GWJ1859" s="401"/>
      <c r="GWK1859" s="401"/>
      <c r="GWL1859" s="401"/>
      <c r="GWM1859" s="401"/>
      <c r="GWN1859" s="401"/>
      <c r="GWO1859" s="401"/>
      <c r="GWP1859" s="401"/>
      <c r="GWQ1859" s="401"/>
      <c r="GWR1859" s="401"/>
      <c r="GWS1859" s="401"/>
      <c r="GWT1859" s="401"/>
      <c r="GWU1859" s="401"/>
      <c r="GWV1859" s="401"/>
      <c r="GWW1859" s="401"/>
      <c r="GWX1859" s="401"/>
      <c r="GWY1859" s="401"/>
      <c r="GWZ1859" s="401"/>
      <c r="GXA1859" s="401"/>
      <c r="GXB1859" s="401"/>
      <c r="GXC1859" s="401"/>
      <c r="GXD1859" s="401"/>
      <c r="GXE1859" s="401"/>
      <c r="GXF1859" s="401"/>
      <c r="GXG1859" s="401"/>
      <c r="GXH1859" s="401"/>
      <c r="GXI1859" s="401"/>
      <c r="GXJ1859" s="401"/>
      <c r="GXK1859" s="401"/>
      <c r="GXL1859" s="401"/>
      <c r="GXM1859" s="401"/>
      <c r="GXN1859" s="401"/>
      <c r="GXO1859" s="401"/>
      <c r="GXP1859" s="401"/>
      <c r="GXQ1859" s="401"/>
      <c r="GXR1859" s="401"/>
      <c r="GXS1859" s="401"/>
      <c r="GXT1859" s="401"/>
      <c r="GXU1859" s="401"/>
      <c r="GXV1859" s="401"/>
      <c r="GXW1859" s="401"/>
      <c r="GXX1859" s="401"/>
      <c r="GXY1859" s="401"/>
      <c r="GXZ1859" s="401"/>
      <c r="GYA1859" s="401"/>
      <c r="GYB1859" s="401"/>
      <c r="GYC1859" s="401"/>
      <c r="GYD1859" s="401"/>
      <c r="GYE1859" s="401"/>
      <c r="GYF1859" s="401"/>
      <c r="GYG1859" s="401"/>
      <c r="GYH1859" s="401"/>
      <c r="GYI1859" s="401"/>
      <c r="GYJ1859" s="401"/>
      <c r="GYK1859" s="401"/>
      <c r="GYL1859" s="401"/>
      <c r="GYM1859" s="401"/>
      <c r="GYN1859" s="401"/>
      <c r="GYO1859" s="401"/>
      <c r="GYP1859" s="401"/>
      <c r="GYQ1859" s="401"/>
      <c r="GYR1859" s="401"/>
      <c r="GYS1859" s="401"/>
      <c r="GYT1859" s="401"/>
      <c r="GYU1859" s="401"/>
      <c r="GYV1859" s="401"/>
      <c r="GYW1859" s="401"/>
      <c r="GYX1859" s="401"/>
      <c r="GYY1859" s="401"/>
      <c r="GYZ1859" s="401"/>
      <c r="GZA1859" s="401"/>
      <c r="GZB1859" s="401"/>
      <c r="GZC1859" s="401"/>
      <c r="GZD1859" s="401"/>
      <c r="GZE1859" s="401"/>
      <c r="GZF1859" s="401"/>
      <c r="GZG1859" s="401"/>
      <c r="GZH1859" s="401"/>
      <c r="GZI1859" s="401"/>
      <c r="GZJ1859" s="401"/>
      <c r="GZK1859" s="401"/>
      <c r="GZL1859" s="401"/>
      <c r="GZM1859" s="401"/>
      <c r="GZN1859" s="401"/>
      <c r="GZO1859" s="401"/>
      <c r="GZP1859" s="401"/>
      <c r="GZQ1859" s="401"/>
      <c r="GZR1859" s="401"/>
      <c r="GZS1859" s="401"/>
      <c r="GZT1859" s="401"/>
      <c r="GZU1859" s="401"/>
      <c r="GZV1859" s="401"/>
      <c r="GZW1859" s="401"/>
      <c r="GZX1859" s="401"/>
      <c r="GZY1859" s="401"/>
      <c r="GZZ1859" s="401"/>
      <c r="HAA1859" s="401"/>
      <c r="HAB1859" s="401"/>
      <c r="HAC1859" s="401"/>
      <c r="HAD1859" s="401"/>
      <c r="HAE1859" s="401"/>
      <c r="HAF1859" s="401"/>
      <c r="HAG1859" s="401"/>
      <c r="HAH1859" s="401"/>
      <c r="HAI1859" s="401"/>
      <c r="HAJ1859" s="401"/>
      <c r="HAK1859" s="401"/>
      <c r="HAL1859" s="401"/>
      <c r="HAM1859" s="401"/>
      <c r="HAN1859" s="401"/>
      <c r="HAO1859" s="401"/>
      <c r="HAP1859" s="401"/>
      <c r="HAQ1859" s="401"/>
      <c r="HAR1859" s="401"/>
      <c r="HAS1859" s="401"/>
      <c r="HAT1859" s="401"/>
      <c r="HAU1859" s="401"/>
      <c r="HAV1859" s="401"/>
      <c r="HAW1859" s="401"/>
      <c r="HAX1859" s="401"/>
      <c r="HAY1859" s="401"/>
      <c r="HAZ1859" s="401"/>
      <c r="HBA1859" s="401"/>
      <c r="HBB1859" s="401"/>
      <c r="HBC1859" s="401"/>
      <c r="HBD1859" s="401"/>
      <c r="HBE1859" s="401"/>
      <c r="HBF1859" s="401"/>
      <c r="HBG1859" s="401"/>
      <c r="HBH1859" s="401"/>
      <c r="HBI1859" s="401"/>
      <c r="HBJ1859" s="401"/>
      <c r="HBK1859" s="401"/>
      <c r="HBL1859" s="401"/>
      <c r="HBM1859" s="401"/>
      <c r="HBN1859" s="401"/>
      <c r="HBO1859" s="401"/>
      <c r="HBP1859" s="401"/>
      <c r="HBQ1859" s="401"/>
      <c r="HBR1859" s="401"/>
      <c r="HBS1859" s="401"/>
      <c r="HBT1859" s="401"/>
      <c r="HBU1859" s="401"/>
      <c r="HBV1859" s="401"/>
      <c r="HBW1859" s="401"/>
      <c r="HBX1859" s="401"/>
      <c r="HBY1859" s="401"/>
      <c r="HBZ1859" s="401"/>
      <c r="HCA1859" s="401"/>
      <c r="HCB1859" s="401"/>
      <c r="HCC1859" s="401"/>
      <c r="HCD1859" s="401"/>
      <c r="HCE1859" s="401"/>
      <c r="HCF1859" s="401"/>
      <c r="HCG1859" s="401"/>
      <c r="HCH1859" s="401"/>
      <c r="HCI1859" s="401"/>
      <c r="HCJ1859" s="401"/>
      <c r="HCK1859" s="401"/>
      <c r="HCL1859" s="401"/>
      <c r="HCM1859" s="401"/>
      <c r="HCN1859" s="401"/>
      <c r="HCO1859" s="401"/>
      <c r="HCP1859" s="401"/>
      <c r="HCQ1859" s="401"/>
      <c r="HCR1859" s="401"/>
      <c r="HCS1859" s="401"/>
      <c r="HCT1859" s="401"/>
      <c r="HCU1859" s="401"/>
      <c r="HCV1859" s="401"/>
      <c r="HCW1859" s="401"/>
      <c r="HCX1859" s="401"/>
      <c r="HCY1859" s="401"/>
      <c r="HCZ1859" s="401"/>
      <c r="HDA1859" s="401"/>
      <c r="HDB1859" s="401"/>
      <c r="HDC1859" s="401"/>
      <c r="HDD1859" s="401"/>
      <c r="HDE1859" s="401"/>
      <c r="HDF1859" s="401"/>
      <c r="HDG1859" s="401"/>
      <c r="HDH1859" s="401"/>
      <c r="HDI1859" s="401"/>
      <c r="HDJ1859" s="401"/>
      <c r="HDK1859" s="401"/>
      <c r="HDL1859" s="401"/>
      <c r="HDM1859" s="401"/>
      <c r="HDN1859" s="401"/>
      <c r="HDO1859" s="401"/>
      <c r="HDP1859" s="401"/>
      <c r="HDQ1859" s="401"/>
      <c r="HDR1859" s="401"/>
      <c r="HDS1859" s="401"/>
      <c r="HDT1859" s="401"/>
      <c r="HDU1859" s="401"/>
      <c r="HDV1859" s="401"/>
      <c r="HDW1859" s="401"/>
      <c r="HDX1859" s="401"/>
      <c r="HDY1859" s="401"/>
      <c r="HDZ1859" s="401"/>
      <c r="HEA1859" s="401"/>
      <c r="HEB1859" s="401"/>
      <c r="HEC1859" s="401"/>
      <c r="HED1859" s="401"/>
      <c r="HEE1859" s="401"/>
      <c r="HEF1859" s="401"/>
      <c r="HEG1859" s="401"/>
      <c r="HEH1859" s="401"/>
      <c r="HEI1859" s="401"/>
      <c r="HEJ1859" s="401"/>
      <c r="HEK1859" s="401"/>
      <c r="HEL1859" s="401"/>
      <c r="HEM1859" s="401"/>
      <c r="HEN1859" s="401"/>
      <c r="HEO1859" s="401"/>
      <c r="HEP1859" s="401"/>
      <c r="HEQ1859" s="401"/>
      <c r="HER1859" s="401"/>
      <c r="HES1859" s="401"/>
      <c r="HET1859" s="401"/>
      <c r="HEU1859" s="401"/>
      <c r="HEV1859" s="401"/>
      <c r="HEW1859" s="401"/>
      <c r="HEX1859" s="401"/>
      <c r="HEY1859" s="401"/>
      <c r="HEZ1859" s="401"/>
      <c r="HFA1859" s="401"/>
      <c r="HFB1859" s="401"/>
      <c r="HFC1859" s="401"/>
      <c r="HFD1859" s="401"/>
      <c r="HFE1859" s="401"/>
      <c r="HFF1859" s="401"/>
      <c r="HFG1859" s="401"/>
      <c r="HFH1859" s="401"/>
      <c r="HFI1859" s="401"/>
      <c r="HFJ1859" s="401"/>
      <c r="HFK1859" s="401"/>
      <c r="HFL1859" s="401"/>
      <c r="HFM1859" s="401"/>
      <c r="HFN1859" s="401"/>
      <c r="HFO1859" s="401"/>
      <c r="HFP1859" s="401"/>
      <c r="HFQ1859" s="401"/>
      <c r="HFR1859" s="401"/>
      <c r="HFS1859" s="401"/>
      <c r="HFT1859" s="401"/>
      <c r="HFU1859" s="401"/>
      <c r="HFV1859" s="401"/>
      <c r="HFW1859" s="401"/>
      <c r="HFX1859" s="401"/>
      <c r="HFY1859" s="401"/>
      <c r="HFZ1859" s="401"/>
      <c r="HGA1859" s="401"/>
      <c r="HGB1859" s="401"/>
      <c r="HGC1859" s="401"/>
      <c r="HGD1859" s="401"/>
      <c r="HGE1859" s="401"/>
      <c r="HGF1859" s="401"/>
      <c r="HGG1859" s="401"/>
      <c r="HGH1859" s="401"/>
      <c r="HGI1859" s="401"/>
      <c r="HGJ1859" s="401"/>
      <c r="HGK1859" s="401"/>
      <c r="HGL1859" s="401"/>
      <c r="HGM1859" s="401"/>
      <c r="HGN1859" s="401"/>
      <c r="HGO1859" s="401"/>
      <c r="HGP1859" s="401"/>
      <c r="HGQ1859" s="401"/>
      <c r="HGR1859" s="401"/>
      <c r="HGS1859" s="401"/>
      <c r="HGT1859" s="401"/>
      <c r="HGU1859" s="401"/>
      <c r="HGV1859" s="401"/>
      <c r="HGW1859" s="401"/>
      <c r="HGX1859" s="401"/>
      <c r="HGY1859" s="401"/>
      <c r="HGZ1859" s="401"/>
      <c r="HHA1859" s="401"/>
      <c r="HHB1859" s="401"/>
      <c r="HHC1859" s="401"/>
      <c r="HHD1859" s="401"/>
      <c r="HHE1859" s="401"/>
      <c r="HHF1859" s="401"/>
      <c r="HHG1859" s="401"/>
      <c r="HHH1859" s="401"/>
      <c r="HHI1859" s="401"/>
      <c r="HHJ1859" s="401"/>
      <c r="HHK1859" s="401"/>
      <c r="HHL1859" s="401"/>
      <c r="HHM1859" s="401"/>
      <c r="HHN1859" s="401"/>
      <c r="HHO1859" s="401"/>
      <c r="HHP1859" s="401"/>
      <c r="HHQ1859" s="401"/>
      <c r="HHR1859" s="401"/>
      <c r="HHS1859" s="401"/>
      <c r="HHT1859" s="401"/>
      <c r="HHU1859" s="401"/>
      <c r="HHV1859" s="401"/>
      <c r="HHW1859" s="401"/>
      <c r="HHX1859" s="401"/>
      <c r="HHY1859" s="401"/>
      <c r="HHZ1859" s="401"/>
      <c r="HIA1859" s="401"/>
      <c r="HIB1859" s="401"/>
      <c r="HIC1859" s="401"/>
      <c r="HID1859" s="401"/>
      <c r="HIE1859" s="401"/>
      <c r="HIF1859" s="401"/>
      <c r="HIG1859" s="401"/>
      <c r="HIH1859" s="401"/>
      <c r="HII1859" s="401"/>
      <c r="HIJ1859" s="401"/>
      <c r="HIK1859" s="401"/>
      <c r="HIL1859" s="401"/>
      <c r="HIM1859" s="401"/>
      <c r="HIN1859" s="401"/>
      <c r="HIO1859" s="401"/>
      <c r="HIP1859" s="401"/>
      <c r="HIQ1859" s="401"/>
      <c r="HIR1859" s="401"/>
      <c r="HIS1859" s="401"/>
      <c r="HIT1859" s="401"/>
      <c r="HIU1859" s="401"/>
      <c r="HIV1859" s="401"/>
      <c r="HIW1859" s="401"/>
      <c r="HIX1859" s="401"/>
      <c r="HIY1859" s="401"/>
      <c r="HIZ1859" s="401"/>
      <c r="HJA1859" s="401"/>
      <c r="HJB1859" s="401"/>
      <c r="HJC1859" s="401"/>
      <c r="HJD1859" s="401"/>
      <c r="HJE1859" s="401"/>
      <c r="HJF1859" s="401"/>
      <c r="HJG1859" s="401"/>
      <c r="HJH1859" s="401"/>
      <c r="HJI1859" s="401"/>
      <c r="HJJ1859" s="401"/>
      <c r="HJK1859" s="401"/>
      <c r="HJL1859" s="401"/>
      <c r="HJM1859" s="401"/>
      <c r="HJN1859" s="401"/>
      <c r="HJO1859" s="401"/>
      <c r="HJP1859" s="401"/>
      <c r="HJQ1859" s="401"/>
      <c r="HJR1859" s="401"/>
      <c r="HJS1859" s="401"/>
      <c r="HJT1859" s="401"/>
      <c r="HJU1859" s="401"/>
      <c r="HJV1859" s="401"/>
      <c r="HJW1859" s="401"/>
      <c r="HJX1859" s="401"/>
      <c r="HJY1859" s="401"/>
      <c r="HJZ1859" s="401"/>
      <c r="HKA1859" s="401"/>
      <c r="HKB1859" s="401"/>
      <c r="HKC1859" s="401"/>
      <c r="HKD1859" s="401"/>
      <c r="HKE1859" s="401"/>
      <c r="HKF1859" s="401"/>
      <c r="HKG1859" s="401"/>
      <c r="HKH1859" s="401"/>
      <c r="HKI1859" s="401"/>
      <c r="HKJ1859" s="401"/>
      <c r="HKK1859" s="401"/>
      <c r="HKL1859" s="401"/>
      <c r="HKM1859" s="401"/>
      <c r="HKN1859" s="401"/>
      <c r="HKO1859" s="401"/>
      <c r="HKP1859" s="401"/>
      <c r="HKQ1859" s="401"/>
      <c r="HKR1859" s="401"/>
      <c r="HKS1859" s="401"/>
      <c r="HKT1859" s="401"/>
      <c r="HKU1859" s="401"/>
      <c r="HKV1859" s="401"/>
      <c r="HKW1859" s="401"/>
      <c r="HKX1859" s="401"/>
      <c r="HKY1859" s="401"/>
      <c r="HKZ1859" s="401"/>
      <c r="HLA1859" s="401"/>
      <c r="HLB1859" s="401"/>
      <c r="HLC1859" s="401"/>
      <c r="HLD1859" s="401"/>
      <c r="HLE1859" s="401"/>
      <c r="HLF1859" s="401"/>
      <c r="HLG1859" s="401"/>
      <c r="HLH1859" s="401"/>
      <c r="HLI1859" s="401"/>
      <c r="HLJ1859" s="401"/>
      <c r="HLK1859" s="401"/>
      <c r="HLL1859" s="401"/>
      <c r="HLM1859" s="401"/>
      <c r="HLN1859" s="401"/>
      <c r="HLO1859" s="401"/>
      <c r="HLP1859" s="401"/>
      <c r="HLQ1859" s="401"/>
      <c r="HLR1859" s="401"/>
      <c r="HLS1859" s="401"/>
      <c r="HLT1859" s="401"/>
      <c r="HLU1859" s="401"/>
      <c r="HLV1859" s="401"/>
      <c r="HLW1859" s="401"/>
      <c r="HLX1859" s="401"/>
      <c r="HLY1859" s="401"/>
      <c r="HLZ1859" s="401"/>
      <c r="HMA1859" s="401"/>
      <c r="HMB1859" s="401"/>
      <c r="HMC1859" s="401"/>
      <c r="HMD1859" s="401"/>
      <c r="HME1859" s="401"/>
      <c r="HMF1859" s="401"/>
      <c r="HMG1859" s="401"/>
      <c r="HMH1859" s="401"/>
      <c r="HMI1859" s="401"/>
      <c r="HMJ1859" s="401"/>
      <c r="HMK1859" s="401"/>
      <c r="HML1859" s="401"/>
      <c r="HMM1859" s="401"/>
      <c r="HMN1859" s="401"/>
      <c r="HMO1859" s="401"/>
      <c r="HMP1859" s="401"/>
      <c r="HMQ1859" s="401"/>
      <c r="HMR1859" s="401"/>
      <c r="HMS1859" s="401"/>
      <c r="HMT1859" s="401"/>
      <c r="HMU1859" s="401"/>
      <c r="HMV1859" s="401"/>
      <c r="HMW1859" s="401"/>
      <c r="HMX1859" s="401"/>
      <c r="HMY1859" s="401"/>
      <c r="HMZ1859" s="401"/>
      <c r="HNA1859" s="401"/>
      <c r="HNB1859" s="401"/>
      <c r="HNC1859" s="401"/>
      <c r="HND1859" s="401"/>
      <c r="HNE1859" s="401"/>
      <c r="HNF1859" s="401"/>
      <c r="HNG1859" s="401"/>
      <c r="HNH1859" s="401"/>
      <c r="HNI1859" s="401"/>
      <c r="HNJ1859" s="401"/>
      <c r="HNK1859" s="401"/>
      <c r="HNL1859" s="401"/>
      <c r="HNM1859" s="401"/>
      <c r="HNN1859" s="401"/>
      <c r="HNO1859" s="401"/>
      <c r="HNP1859" s="401"/>
      <c r="HNQ1859" s="401"/>
      <c r="HNR1859" s="401"/>
      <c r="HNS1859" s="401"/>
      <c r="HNT1859" s="401"/>
      <c r="HNU1859" s="401"/>
      <c r="HNV1859" s="401"/>
      <c r="HNW1859" s="401"/>
      <c r="HNX1859" s="401"/>
      <c r="HNY1859" s="401"/>
      <c r="HNZ1859" s="401"/>
      <c r="HOA1859" s="401"/>
      <c r="HOB1859" s="401"/>
      <c r="HOC1859" s="401"/>
      <c r="HOD1859" s="401"/>
      <c r="HOE1859" s="401"/>
      <c r="HOF1859" s="401"/>
      <c r="HOG1859" s="401"/>
      <c r="HOH1859" s="401"/>
      <c r="HOI1859" s="401"/>
      <c r="HOJ1859" s="401"/>
      <c r="HOK1859" s="401"/>
      <c r="HOL1859" s="401"/>
      <c r="HOM1859" s="401"/>
      <c r="HON1859" s="401"/>
      <c r="HOO1859" s="401"/>
      <c r="HOP1859" s="401"/>
      <c r="HOQ1859" s="401"/>
      <c r="HOR1859" s="401"/>
      <c r="HOS1859" s="401"/>
      <c r="HOT1859" s="401"/>
      <c r="HOU1859" s="401"/>
      <c r="HOV1859" s="401"/>
      <c r="HOW1859" s="401"/>
      <c r="HOX1859" s="401"/>
      <c r="HOY1859" s="401"/>
      <c r="HOZ1859" s="401"/>
      <c r="HPA1859" s="401"/>
      <c r="HPB1859" s="401"/>
      <c r="HPC1859" s="401"/>
      <c r="HPD1859" s="401"/>
      <c r="HPE1859" s="401"/>
      <c r="HPF1859" s="401"/>
      <c r="HPG1859" s="401"/>
      <c r="HPH1859" s="401"/>
      <c r="HPI1859" s="401"/>
      <c r="HPJ1859" s="401"/>
      <c r="HPK1859" s="401"/>
      <c r="HPL1859" s="401"/>
      <c r="HPM1859" s="401"/>
      <c r="HPN1859" s="401"/>
      <c r="HPO1859" s="401"/>
      <c r="HPP1859" s="401"/>
      <c r="HPQ1859" s="401"/>
      <c r="HPR1859" s="401"/>
      <c r="HPS1859" s="401"/>
      <c r="HPT1859" s="401"/>
      <c r="HPU1859" s="401"/>
      <c r="HPV1859" s="401"/>
      <c r="HPW1859" s="401"/>
      <c r="HPX1859" s="401"/>
      <c r="HPY1859" s="401"/>
      <c r="HPZ1859" s="401"/>
      <c r="HQA1859" s="401"/>
      <c r="HQB1859" s="401"/>
      <c r="HQC1859" s="401"/>
      <c r="HQD1859" s="401"/>
      <c r="HQE1859" s="401"/>
      <c r="HQF1859" s="401"/>
      <c r="HQG1859" s="401"/>
      <c r="HQH1859" s="401"/>
      <c r="HQI1859" s="401"/>
      <c r="HQJ1859" s="401"/>
      <c r="HQK1859" s="401"/>
      <c r="HQL1859" s="401"/>
      <c r="HQM1859" s="401"/>
      <c r="HQN1859" s="401"/>
      <c r="HQO1859" s="401"/>
      <c r="HQP1859" s="401"/>
      <c r="HQQ1859" s="401"/>
      <c r="HQR1859" s="401"/>
      <c r="HQS1859" s="401"/>
      <c r="HQT1859" s="401"/>
      <c r="HQU1859" s="401"/>
      <c r="HQV1859" s="401"/>
      <c r="HQW1859" s="401"/>
      <c r="HQX1859" s="401"/>
      <c r="HQY1859" s="401"/>
      <c r="HQZ1859" s="401"/>
      <c r="HRA1859" s="401"/>
      <c r="HRB1859" s="401"/>
      <c r="HRC1859" s="401"/>
      <c r="HRD1859" s="401"/>
      <c r="HRE1859" s="401"/>
      <c r="HRF1859" s="401"/>
      <c r="HRG1859" s="401"/>
      <c r="HRH1859" s="401"/>
      <c r="HRI1859" s="401"/>
      <c r="HRJ1859" s="401"/>
      <c r="HRK1859" s="401"/>
      <c r="HRL1859" s="401"/>
      <c r="HRM1859" s="401"/>
      <c r="HRN1859" s="401"/>
      <c r="HRO1859" s="401"/>
      <c r="HRP1859" s="401"/>
      <c r="HRQ1859" s="401"/>
      <c r="HRR1859" s="401"/>
      <c r="HRS1859" s="401"/>
      <c r="HRT1859" s="401"/>
      <c r="HRU1859" s="401"/>
      <c r="HRV1859" s="401"/>
      <c r="HRW1859" s="401"/>
      <c r="HRX1859" s="401"/>
      <c r="HRY1859" s="401"/>
      <c r="HRZ1859" s="401"/>
      <c r="HSA1859" s="401"/>
      <c r="HSB1859" s="401"/>
      <c r="HSC1859" s="401"/>
      <c r="HSD1859" s="401"/>
      <c r="HSE1859" s="401"/>
      <c r="HSF1859" s="401"/>
      <c r="HSG1859" s="401"/>
      <c r="HSH1859" s="401"/>
      <c r="HSI1859" s="401"/>
      <c r="HSJ1859" s="401"/>
      <c r="HSK1859" s="401"/>
      <c r="HSL1859" s="401"/>
      <c r="HSM1859" s="401"/>
      <c r="HSN1859" s="401"/>
      <c r="HSO1859" s="401"/>
      <c r="HSP1859" s="401"/>
      <c r="HSQ1859" s="401"/>
      <c r="HSR1859" s="401"/>
      <c r="HSS1859" s="401"/>
      <c r="HST1859" s="401"/>
      <c r="HSU1859" s="401"/>
      <c r="HSV1859" s="401"/>
      <c r="HSW1859" s="401"/>
      <c r="HSX1859" s="401"/>
      <c r="HSY1859" s="401"/>
      <c r="HSZ1859" s="401"/>
      <c r="HTA1859" s="401"/>
      <c r="HTB1859" s="401"/>
      <c r="HTC1859" s="401"/>
      <c r="HTD1859" s="401"/>
      <c r="HTE1859" s="401"/>
      <c r="HTF1859" s="401"/>
      <c r="HTG1859" s="401"/>
      <c r="HTH1859" s="401"/>
      <c r="HTI1859" s="401"/>
      <c r="HTJ1859" s="401"/>
      <c r="HTK1859" s="401"/>
      <c r="HTL1859" s="401"/>
      <c r="HTM1859" s="401"/>
      <c r="HTN1859" s="401"/>
      <c r="HTO1859" s="401"/>
      <c r="HTP1859" s="401"/>
      <c r="HTQ1859" s="401"/>
      <c r="HTR1859" s="401"/>
      <c r="HTS1859" s="401"/>
      <c r="HTT1859" s="401"/>
      <c r="HTU1859" s="401"/>
      <c r="HTV1859" s="401"/>
      <c r="HTW1859" s="401"/>
      <c r="HTX1859" s="401"/>
      <c r="HTY1859" s="401"/>
      <c r="HTZ1859" s="401"/>
      <c r="HUA1859" s="401"/>
      <c r="HUB1859" s="401"/>
      <c r="HUC1859" s="401"/>
      <c r="HUD1859" s="401"/>
      <c r="HUE1859" s="401"/>
      <c r="HUF1859" s="401"/>
      <c r="HUG1859" s="401"/>
      <c r="HUH1859" s="401"/>
      <c r="HUI1859" s="401"/>
      <c r="HUJ1859" s="401"/>
      <c r="HUK1859" s="401"/>
      <c r="HUL1859" s="401"/>
      <c r="HUM1859" s="401"/>
      <c r="HUN1859" s="401"/>
      <c r="HUO1859" s="401"/>
      <c r="HUP1859" s="401"/>
      <c r="HUQ1859" s="401"/>
      <c r="HUR1859" s="401"/>
      <c r="HUS1859" s="401"/>
      <c r="HUT1859" s="401"/>
      <c r="HUU1859" s="401"/>
      <c r="HUV1859" s="401"/>
      <c r="HUW1859" s="401"/>
      <c r="HUX1859" s="401"/>
      <c r="HUY1859" s="401"/>
      <c r="HUZ1859" s="401"/>
      <c r="HVA1859" s="401"/>
      <c r="HVB1859" s="401"/>
      <c r="HVC1859" s="401"/>
      <c r="HVD1859" s="401"/>
      <c r="HVE1859" s="401"/>
      <c r="HVF1859" s="401"/>
      <c r="HVG1859" s="401"/>
      <c r="HVH1859" s="401"/>
      <c r="HVI1859" s="401"/>
      <c r="HVJ1859" s="401"/>
      <c r="HVK1859" s="401"/>
      <c r="HVL1859" s="401"/>
      <c r="HVM1859" s="401"/>
      <c r="HVN1859" s="401"/>
      <c r="HVO1859" s="401"/>
      <c r="HVP1859" s="401"/>
      <c r="HVQ1859" s="401"/>
      <c r="HVR1859" s="401"/>
      <c r="HVS1859" s="401"/>
      <c r="HVT1859" s="401"/>
      <c r="HVU1859" s="401"/>
      <c r="HVV1859" s="401"/>
      <c r="HVW1859" s="401"/>
      <c r="HVX1859" s="401"/>
      <c r="HVY1859" s="401"/>
      <c r="HVZ1859" s="401"/>
      <c r="HWA1859" s="401"/>
      <c r="HWB1859" s="401"/>
      <c r="HWC1859" s="401"/>
      <c r="HWD1859" s="401"/>
      <c r="HWE1859" s="401"/>
      <c r="HWF1859" s="401"/>
      <c r="HWG1859" s="401"/>
      <c r="HWH1859" s="401"/>
      <c r="HWI1859" s="401"/>
      <c r="HWJ1859" s="401"/>
      <c r="HWK1859" s="401"/>
      <c r="HWL1859" s="401"/>
      <c r="HWM1859" s="401"/>
      <c r="HWN1859" s="401"/>
      <c r="HWO1859" s="401"/>
      <c r="HWP1859" s="401"/>
      <c r="HWQ1859" s="401"/>
      <c r="HWR1859" s="401"/>
      <c r="HWS1859" s="401"/>
      <c r="HWT1859" s="401"/>
      <c r="HWU1859" s="401"/>
      <c r="HWV1859" s="401"/>
      <c r="HWW1859" s="401"/>
      <c r="HWX1859" s="401"/>
      <c r="HWY1859" s="401"/>
      <c r="HWZ1859" s="401"/>
      <c r="HXA1859" s="401"/>
      <c r="HXB1859" s="401"/>
      <c r="HXC1859" s="401"/>
      <c r="HXD1859" s="401"/>
      <c r="HXE1859" s="401"/>
      <c r="HXF1859" s="401"/>
      <c r="HXG1859" s="401"/>
      <c r="HXH1859" s="401"/>
      <c r="HXI1859" s="401"/>
      <c r="HXJ1859" s="401"/>
      <c r="HXK1859" s="401"/>
      <c r="HXL1859" s="401"/>
      <c r="HXM1859" s="401"/>
      <c r="HXN1859" s="401"/>
      <c r="HXO1859" s="401"/>
      <c r="HXP1859" s="401"/>
      <c r="HXQ1859" s="401"/>
      <c r="HXR1859" s="401"/>
      <c r="HXS1859" s="401"/>
      <c r="HXT1859" s="401"/>
      <c r="HXU1859" s="401"/>
      <c r="HXV1859" s="401"/>
      <c r="HXW1859" s="401"/>
      <c r="HXX1859" s="401"/>
      <c r="HXY1859" s="401"/>
      <c r="HXZ1859" s="401"/>
      <c r="HYA1859" s="401"/>
      <c r="HYB1859" s="401"/>
      <c r="HYC1859" s="401"/>
      <c r="HYD1859" s="401"/>
      <c r="HYE1859" s="401"/>
      <c r="HYF1859" s="401"/>
      <c r="HYG1859" s="401"/>
      <c r="HYH1859" s="401"/>
      <c r="HYI1859" s="401"/>
      <c r="HYJ1859" s="401"/>
      <c r="HYK1859" s="401"/>
      <c r="HYL1859" s="401"/>
      <c r="HYM1859" s="401"/>
      <c r="HYN1859" s="401"/>
      <c r="HYO1859" s="401"/>
      <c r="HYP1859" s="401"/>
      <c r="HYQ1859" s="401"/>
      <c r="HYR1859" s="401"/>
      <c r="HYS1859" s="401"/>
      <c r="HYT1859" s="401"/>
      <c r="HYU1859" s="401"/>
      <c r="HYV1859" s="401"/>
      <c r="HYW1859" s="401"/>
      <c r="HYX1859" s="401"/>
      <c r="HYY1859" s="401"/>
      <c r="HYZ1859" s="401"/>
      <c r="HZA1859" s="401"/>
      <c r="HZB1859" s="401"/>
      <c r="HZC1859" s="401"/>
      <c r="HZD1859" s="401"/>
      <c r="HZE1859" s="401"/>
      <c r="HZF1859" s="401"/>
      <c r="HZG1859" s="401"/>
      <c r="HZH1859" s="401"/>
      <c r="HZI1859" s="401"/>
      <c r="HZJ1859" s="401"/>
      <c r="HZK1859" s="401"/>
      <c r="HZL1859" s="401"/>
      <c r="HZM1859" s="401"/>
      <c r="HZN1859" s="401"/>
      <c r="HZO1859" s="401"/>
      <c r="HZP1859" s="401"/>
      <c r="HZQ1859" s="401"/>
      <c r="HZR1859" s="401"/>
      <c r="HZS1859" s="401"/>
      <c r="HZT1859" s="401"/>
      <c r="HZU1859" s="401"/>
      <c r="HZV1859" s="401"/>
      <c r="HZW1859" s="401"/>
      <c r="HZX1859" s="401"/>
      <c r="HZY1859" s="401"/>
      <c r="HZZ1859" s="401"/>
      <c r="IAA1859" s="401"/>
      <c r="IAB1859" s="401"/>
      <c r="IAC1859" s="401"/>
      <c r="IAD1859" s="401"/>
      <c r="IAE1859" s="401"/>
      <c r="IAF1859" s="401"/>
      <c r="IAG1859" s="401"/>
      <c r="IAH1859" s="401"/>
      <c r="IAI1859" s="401"/>
      <c r="IAJ1859" s="401"/>
      <c r="IAK1859" s="401"/>
      <c r="IAL1859" s="401"/>
      <c r="IAM1859" s="401"/>
      <c r="IAN1859" s="401"/>
      <c r="IAO1859" s="401"/>
      <c r="IAP1859" s="401"/>
      <c r="IAQ1859" s="401"/>
      <c r="IAR1859" s="401"/>
      <c r="IAS1859" s="401"/>
      <c r="IAT1859" s="401"/>
      <c r="IAU1859" s="401"/>
      <c r="IAV1859" s="401"/>
      <c r="IAW1859" s="401"/>
      <c r="IAX1859" s="401"/>
      <c r="IAY1859" s="401"/>
      <c r="IAZ1859" s="401"/>
      <c r="IBA1859" s="401"/>
      <c r="IBB1859" s="401"/>
      <c r="IBC1859" s="401"/>
      <c r="IBD1859" s="401"/>
      <c r="IBE1859" s="401"/>
      <c r="IBF1859" s="401"/>
      <c r="IBG1859" s="401"/>
      <c r="IBH1859" s="401"/>
      <c r="IBI1859" s="401"/>
      <c r="IBJ1859" s="401"/>
      <c r="IBK1859" s="401"/>
      <c r="IBL1859" s="401"/>
      <c r="IBM1859" s="401"/>
      <c r="IBN1859" s="401"/>
      <c r="IBO1859" s="401"/>
      <c r="IBP1859" s="401"/>
      <c r="IBQ1859" s="401"/>
      <c r="IBR1859" s="401"/>
      <c r="IBS1859" s="401"/>
      <c r="IBT1859" s="401"/>
      <c r="IBU1859" s="401"/>
      <c r="IBV1859" s="401"/>
      <c r="IBW1859" s="401"/>
      <c r="IBX1859" s="401"/>
      <c r="IBY1859" s="401"/>
      <c r="IBZ1859" s="401"/>
      <c r="ICA1859" s="401"/>
      <c r="ICB1859" s="401"/>
      <c r="ICC1859" s="401"/>
      <c r="ICD1859" s="401"/>
      <c r="ICE1859" s="401"/>
      <c r="ICF1859" s="401"/>
      <c r="ICG1859" s="401"/>
      <c r="ICH1859" s="401"/>
      <c r="ICI1859" s="401"/>
      <c r="ICJ1859" s="401"/>
      <c r="ICK1859" s="401"/>
      <c r="ICL1859" s="401"/>
      <c r="ICM1859" s="401"/>
      <c r="ICN1859" s="401"/>
      <c r="ICO1859" s="401"/>
      <c r="ICP1859" s="401"/>
      <c r="ICQ1859" s="401"/>
      <c r="ICR1859" s="401"/>
      <c r="ICS1859" s="401"/>
      <c r="ICT1859" s="401"/>
      <c r="ICU1859" s="401"/>
      <c r="ICV1859" s="401"/>
      <c r="ICW1859" s="401"/>
      <c r="ICX1859" s="401"/>
      <c r="ICY1859" s="401"/>
      <c r="ICZ1859" s="401"/>
      <c r="IDA1859" s="401"/>
      <c r="IDB1859" s="401"/>
      <c r="IDC1859" s="401"/>
      <c r="IDD1859" s="401"/>
      <c r="IDE1859" s="401"/>
      <c r="IDF1859" s="401"/>
      <c r="IDG1859" s="401"/>
      <c r="IDH1859" s="401"/>
      <c r="IDI1859" s="401"/>
      <c r="IDJ1859" s="401"/>
      <c r="IDK1859" s="401"/>
      <c r="IDL1859" s="401"/>
      <c r="IDM1859" s="401"/>
      <c r="IDN1859" s="401"/>
      <c r="IDO1859" s="401"/>
      <c r="IDP1859" s="401"/>
      <c r="IDQ1859" s="401"/>
      <c r="IDR1859" s="401"/>
      <c r="IDS1859" s="401"/>
      <c r="IDT1859" s="401"/>
      <c r="IDU1859" s="401"/>
      <c r="IDV1859" s="401"/>
      <c r="IDW1859" s="401"/>
      <c r="IDX1859" s="401"/>
      <c r="IDY1859" s="401"/>
      <c r="IDZ1859" s="401"/>
      <c r="IEA1859" s="401"/>
      <c r="IEB1859" s="401"/>
      <c r="IEC1859" s="401"/>
      <c r="IED1859" s="401"/>
      <c r="IEE1859" s="401"/>
      <c r="IEF1859" s="401"/>
      <c r="IEG1859" s="401"/>
      <c r="IEH1859" s="401"/>
      <c r="IEI1859" s="401"/>
      <c r="IEJ1859" s="401"/>
      <c r="IEK1859" s="401"/>
      <c r="IEL1859" s="401"/>
      <c r="IEM1859" s="401"/>
      <c r="IEN1859" s="401"/>
      <c r="IEO1859" s="401"/>
      <c r="IEP1859" s="401"/>
      <c r="IEQ1859" s="401"/>
      <c r="IER1859" s="401"/>
      <c r="IES1859" s="401"/>
      <c r="IET1859" s="401"/>
      <c r="IEU1859" s="401"/>
      <c r="IEV1859" s="401"/>
      <c r="IEW1859" s="401"/>
      <c r="IEX1859" s="401"/>
      <c r="IEY1859" s="401"/>
      <c r="IEZ1859" s="401"/>
      <c r="IFA1859" s="401"/>
      <c r="IFB1859" s="401"/>
      <c r="IFC1859" s="401"/>
      <c r="IFD1859" s="401"/>
      <c r="IFE1859" s="401"/>
      <c r="IFF1859" s="401"/>
      <c r="IFG1859" s="401"/>
      <c r="IFH1859" s="401"/>
      <c r="IFI1859" s="401"/>
      <c r="IFJ1859" s="401"/>
      <c r="IFK1859" s="401"/>
      <c r="IFL1859" s="401"/>
      <c r="IFM1859" s="401"/>
      <c r="IFN1859" s="401"/>
      <c r="IFO1859" s="401"/>
      <c r="IFP1859" s="401"/>
      <c r="IFQ1859" s="401"/>
      <c r="IFR1859" s="401"/>
      <c r="IFS1859" s="401"/>
      <c r="IFT1859" s="401"/>
      <c r="IFU1859" s="401"/>
      <c r="IFV1859" s="401"/>
      <c r="IFW1859" s="401"/>
      <c r="IFX1859" s="401"/>
      <c r="IFY1859" s="401"/>
      <c r="IFZ1859" s="401"/>
      <c r="IGA1859" s="401"/>
      <c r="IGB1859" s="401"/>
      <c r="IGC1859" s="401"/>
      <c r="IGD1859" s="401"/>
      <c r="IGE1859" s="401"/>
      <c r="IGF1859" s="401"/>
      <c r="IGG1859" s="401"/>
      <c r="IGH1859" s="401"/>
      <c r="IGI1859" s="401"/>
      <c r="IGJ1859" s="401"/>
      <c r="IGK1859" s="401"/>
      <c r="IGL1859" s="401"/>
      <c r="IGM1859" s="401"/>
      <c r="IGN1859" s="401"/>
      <c r="IGO1859" s="401"/>
      <c r="IGP1859" s="401"/>
      <c r="IGQ1859" s="401"/>
      <c r="IGR1859" s="401"/>
      <c r="IGS1859" s="401"/>
      <c r="IGT1859" s="401"/>
      <c r="IGU1859" s="401"/>
      <c r="IGV1859" s="401"/>
      <c r="IGW1859" s="401"/>
      <c r="IGX1859" s="401"/>
      <c r="IGY1859" s="401"/>
      <c r="IGZ1859" s="401"/>
      <c r="IHA1859" s="401"/>
      <c r="IHB1859" s="401"/>
      <c r="IHC1859" s="401"/>
      <c r="IHD1859" s="401"/>
      <c r="IHE1859" s="401"/>
      <c r="IHF1859" s="401"/>
      <c r="IHG1859" s="401"/>
      <c r="IHH1859" s="401"/>
      <c r="IHI1859" s="401"/>
      <c r="IHJ1859" s="401"/>
      <c r="IHK1859" s="401"/>
      <c r="IHL1859" s="401"/>
      <c r="IHM1859" s="401"/>
      <c r="IHN1859" s="401"/>
      <c r="IHO1859" s="401"/>
      <c r="IHP1859" s="401"/>
      <c r="IHQ1859" s="401"/>
      <c r="IHR1859" s="401"/>
      <c r="IHS1859" s="401"/>
      <c r="IHT1859" s="401"/>
      <c r="IHU1859" s="401"/>
      <c r="IHV1859" s="401"/>
      <c r="IHW1859" s="401"/>
      <c r="IHX1859" s="401"/>
      <c r="IHY1859" s="401"/>
      <c r="IHZ1859" s="401"/>
      <c r="IIA1859" s="401"/>
      <c r="IIB1859" s="401"/>
      <c r="IIC1859" s="401"/>
      <c r="IID1859" s="401"/>
      <c r="IIE1859" s="401"/>
      <c r="IIF1859" s="401"/>
      <c r="IIG1859" s="401"/>
      <c r="IIH1859" s="401"/>
      <c r="III1859" s="401"/>
      <c r="IIJ1859" s="401"/>
      <c r="IIK1859" s="401"/>
      <c r="IIL1859" s="401"/>
      <c r="IIM1859" s="401"/>
      <c r="IIN1859" s="401"/>
      <c r="IIO1859" s="401"/>
      <c r="IIP1859" s="401"/>
      <c r="IIQ1859" s="401"/>
      <c r="IIR1859" s="401"/>
      <c r="IIS1859" s="401"/>
      <c r="IIT1859" s="401"/>
      <c r="IIU1859" s="401"/>
      <c r="IIV1859" s="401"/>
      <c r="IIW1859" s="401"/>
      <c r="IIX1859" s="401"/>
      <c r="IIY1859" s="401"/>
      <c r="IIZ1859" s="401"/>
      <c r="IJA1859" s="401"/>
      <c r="IJB1859" s="401"/>
      <c r="IJC1859" s="401"/>
      <c r="IJD1859" s="401"/>
      <c r="IJE1859" s="401"/>
      <c r="IJF1859" s="401"/>
      <c r="IJG1859" s="401"/>
      <c r="IJH1859" s="401"/>
      <c r="IJI1859" s="401"/>
      <c r="IJJ1859" s="401"/>
      <c r="IJK1859" s="401"/>
      <c r="IJL1859" s="401"/>
      <c r="IJM1859" s="401"/>
      <c r="IJN1859" s="401"/>
      <c r="IJO1859" s="401"/>
      <c r="IJP1859" s="401"/>
      <c r="IJQ1859" s="401"/>
      <c r="IJR1859" s="401"/>
      <c r="IJS1859" s="401"/>
      <c r="IJT1859" s="401"/>
      <c r="IJU1859" s="401"/>
      <c r="IJV1859" s="401"/>
      <c r="IJW1859" s="401"/>
      <c r="IJX1859" s="401"/>
      <c r="IJY1859" s="401"/>
      <c r="IJZ1859" s="401"/>
      <c r="IKA1859" s="401"/>
      <c r="IKB1859" s="401"/>
      <c r="IKC1859" s="401"/>
      <c r="IKD1859" s="401"/>
      <c r="IKE1859" s="401"/>
      <c r="IKF1859" s="401"/>
      <c r="IKG1859" s="401"/>
      <c r="IKH1859" s="401"/>
      <c r="IKI1859" s="401"/>
      <c r="IKJ1859" s="401"/>
      <c r="IKK1859" s="401"/>
      <c r="IKL1859" s="401"/>
      <c r="IKM1859" s="401"/>
      <c r="IKN1859" s="401"/>
      <c r="IKO1859" s="401"/>
      <c r="IKP1859" s="401"/>
      <c r="IKQ1859" s="401"/>
      <c r="IKR1859" s="401"/>
      <c r="IKS1859" s="401"/>
      <c r="IKT1859" s="401"/>
      <c r="IKU1859" s="401"/>
      <c r="IKV1859" s="401"/>
      <c r="IKW1859" s="401"/>
      <c r="IKX1859" s="401"/>
      <c r="IKY1859" s="401"/>
      <c r="IKZ1859" s="401"/>
      <c r="ILA1859" s="401"/>
      <c r="ILB1859" s="401"/>
      <c r="ILC1859" s="401"/>
      <c r="ILD1859" s="401"/>
      <c r="ILE1859" s="401"/>
      <c r="ILF1859" s="401"/>
      <c r="ILG1859" s="401"/>
      <c r="ILH1859" s="401"/>
      <c r="ILI1859" s="401"/>
      <c r="ILJ1859" s="401"/>
      <c r="ILK1859" s="401"/>
      <c r="ILL1859" s="401"/>
      <c r="ILM1859" s="401"/>
      <c r="ILN1859" s="401"/>
      <c r="ILO1859" s="401"/>
      <c r="ILP1859" s="401"/>
      <c r="ILQ1859" s="401"/>
      <c r="ILR1859" s="401"/>
      <c r="ILS1859" s="401"/>
      <c r="ILT1859" s="401"/>
      <c r="ILU1859" s="401"/>
      <c r="ILV1859" s="401"/>
      <c r="ILW1859" s="401"/>
      <c r="ILX1859" s="401"/>
      <c r="ILY1859" s="401"/>
      <c r="ILZ1859" s="401"/>
      <c r="IMA1859" s="401"/>
      <c r="IMB1859" s="401"/>
      <c r="IMC1859" s="401"/>
      <c r="IMD1859" s="401"/>
      <c r="IME1859" s="401"/>
      <c r="IMF1859" s="401"/>
      <c r="IMG1859" s="401"/>
      <c r="IMH1859" s="401"/>
      <c r="IMI1859" s="401"/>
      <c r="IMJ1859" s="401"/>
      <c r="IMK1859" s="401"/>
      <c r="IML1859" s="401"/>
      <c r="IMM1859" s="401"/>
      <c r="IMN1859" s="401"/>
      <c r="IMO1859" s="401"/>
      <c r="IMP1859" s="401"/>
      <c r="IMQ1859" s="401"/>
      <c r="IMR1859" s="401"/>
      <c r="IMS1859" s="401"/>
      <c r="IMT1859" s="401"/>
      <c r="IMU1859" s="401"/>
      <c r="IMV1859" s="401"/>
      <c r="IMW1859" s="401"/>
      <c r="IMX1859" s="401"/>
      <c r="IMY1859" s="401"/>
      <c r="IMZ1859" s="401"/>
      <c r="INA1859" s="401"/>
      <c r="INB1859" s="401"/>
      <c r="INC1859" s="401"/>
      <c r="IND1859" s="401"/>
      <c r="INE1859" s="401"/>
      <c r="INF1859" s="401"/>
      <c r="ING1859" s="401"/>
      <c r="INH1859" s="401"/>
      <c r="INI1859" s="401"/>
      <c r="INJ1859" s="401"/>
      <c r="INK1859" s="401"/>
      <c r="INL1859" s="401"/>
      <c r="INM1859" s="401"/>
      <c r="INN1859" s="401"/>
      <c r="INO1859" s="401"/>
      <c r="INP1859" s="401"/>
      <c r="INQ1859" s="401"/>
      <c r="INR1859" s="401"/>
      <c r="INS1859" s="401"/>
      <c r="INT1859" s="401"/>
      <c r="INU1859" s="401"/>
      <c r="INV1859" s="401"/>
      <c r="INW1859" s="401"/>
      <c r="INX1859" s="401"/>
      <c r="INY1859" s="401"/>
      <c r="INZ1859" s="401"/>
      <c r="IOA1859" s="401"/>
      <c r="IOB1859" s="401"/>
      <c r="IOC1859" s="401"/>
      <c r="IOD1859" s="401"/>
      <c r="IOE1859" s="401"/>
      <c r="IOF1859" s="401"/>
      <c r="IOG1859" s="401"/>
      <c r="IOH1859" s="401"/>
      <c r="IOI1859" s="401"/>
      <c r="IOJ1859" s="401"/>
      <c r="IOK1859" s="401"/>
      <c r="IOL1859" s="401"/>
      <c r="IOM1859" s="401"/>
      <c r="ION1859" s="401"/>
      <c r="IOO1859" s="401"/>
      <c r="IOP1859" s="401"/>
      <c r="IOQ1859" s="401"/>
      <c r="IOR1859" s="401"/>
      <c r="IOS1859" s="401"/>
      <c r="IOT1859" s="401"/>
      <c r="IOU1859" s="401"/>
      <c r="IOV1859" s="401"/>
      <c r="IOW1859" s="401"/>
      <c r="IOX1859" s="401"/>
      <c r="IOY1859" s="401"/>
      <c r="IOZ1859" s="401"/>
      <c r="IPA1859" s="401"/>
      <c r="IPB1859" s="401"/>
      <c r="IPC1859" s="401"/>
      <c r="IPD1859" s="401"/>
      <c r="IPE1859" s="401"/>
      <c r="IPF1859" s="401"/>
      <c r="IPG1859" s="401"/>
      <c r="IPH1859" s="401"/>
      <c r="IPI1859" s="401"/>
      <c r="IPJ1859" s="401"/>
      <c r="IPK1859" s="401"/>
      <c r="IPL1859" s="401"/>
      <c r="IPM1859" s="401"/>
      <c r="IPN1859" s="401"/>
      <c r="IPO1859" s="401"/>
      <c r="IPP1859" s="401"/>
      <c r="IPQ1859" s="401"/>
      <c r="IPR1859" s="401"/>
      <c r="IPS1859" s="401"/>
      <c r="IPT1859" s="401"/>
      <c r="IPU1859" s="401"/>
      <c r="IPV1859" s="401"/>
      <c r="IPW1859" s="401"/>
      <c r="IPX1859" s="401"/>
      <c r="IPY1859" s="401"/>
      <c r="IPZ1859" s="401"/>
      <c r="IQA1859" s="401"/>
      <c r="IQB1859" s="401"/>
      <c r="IQC1859" s="401"/>
      <c r="IQD1859" s="401"/>
      <c r="IQE1859" s="401"/>
      <c r="IQF1859" s="401"/>
      <c r="IQG1859" s="401"/>
      <c r="IQH1859" s="401"/>
      <c r="IQI1859" s="401"/>
      <c r="IQJ1859" s="401"/>
      <c r="IQK1859" s="401"/>
      <c r="IQL1859" s="401"/>
      <c r="IQM1859" s="401"/>
      <c r="IQN1859" s="401"/>
      <c r="IQO1859" s="401"/>
      <c r="IQP1859" s="401"/>
      <c r="IQQ1859" s="401"/>
      <c r="IQR1859" s="401"/>
      <c r="IQS1859" s="401"/>
      <c r="IQT1859" s="401"/>
      <c r="IQU1859" s="401"/>
      <c r="IQV1859" s="401"/>
      <c r="IQW1859" s="401"/>
      <c r="IQX1859" s="401"/>
      <c r="IQY1859" s="401"/>
      <c r="IQZ1859" s="401"/>
      <c r="IRA1859" s="401"/>
      <c r="IRB1859" s="401"/>
      <c r="IRC1859" s="401"/>
      <c r="IRD1859" s="401"/>
      <c r="IRE1859" s="401"/>
      <c r="IRF1859" s="401"/>
      <c r="IRG1859" s="401"/>
      <c r="IRH1859" s="401"/>
      <c r="IRI1859" s="401"/>
      <c r="IRJ1859" s="401"/>
      <c r="IRK1859" s="401"/>
      <c r="IRL1859" s="401"/>
      <c r="IRM1859" s="401"/>
      <c r="IRN1859" s="401"/>
      <c r="IRO1859" s="401"/>
      <c r="IRP1859" s="401"/>
      <c r="IRQ1859" s="401"/>
      <c r="IRR1859" s="401"/>
      <c r="IRS1859" s="401"/>
      <c r="IRT1859" s="401"/>
      <c r="IRU1859" s="401"/>
      <c r="IRV1859" s="401"/>
      <c r="IRW1859" s="401"/>
      <c r="IRX1859" s="401"/>
      <c r="IRY1859" s="401"/>
      <c r="IRZ1859" s="401"/>
      <c r="ISA1859" s="401"/>
      <c r="ISB1859" s="401"/>
      <c r="ISC1859" s="401"/>
      <c r="ISD1859" s="401"/>
      <c r="ISE1859" s="401"/>
      <c r="ISF1859" s="401"/>
      <c r="ISG1859" s="401"/>
      <c r="ISH1859" s="401"/>
      <c r="ISI1859" s="401"/>
      <c r="ISJ1859" s="401"/>
      <c r="ISK1859" s="401"/>
      <c r="ISL1859" s="401"/>
      <c r="ISM1859" s="401"/>
      <c r="ISN1859" s="401"/>
      <c r="ISO1859" s="401"/>
      <c r="ISP1859" s="401"/>
      <c r="ISQ1859" s="401"/>
      <c r="ISR1859" s="401"/>
      <c r="ISS1859" s="401"/>
      <c r="IST1859" s="401"/>
      <c r="ISU1859" s="401"/>
      <c r="ISV1859" s="401"/>
      <c r="ISW1859" s="401"/>
      <c r="ISX1859" s="401"/>
      <c r="ISY1859" s="401"/>
      <c r="ISZ1859" s="401"/>
      <c r="ITA1859" s="401"/>
      <c r="ITB1859" s="401"/>
      <c r="ITC1859" s="401"/>
      <c r="ITD1859" s="401"/>
      <c r="ITE1859" s="401"/>
      <c r="ITF1859" s="401"/>
      <c r="ITG1859" s="401"/>
      <c r="ITH1859" s="401"/>
      <c r="ITI1859" s="401"/>
      <c r="ITJ1859" s="401"/>
      <c r="ITK1859" s="401"/>
      <c r="ITL1859" s="401"/>
      <c r="ITM1859" s="401"/>
      <c r="ITN1859" s="401"/>
      <c r="ITO1859" s="401"/>
      <c r="ITP1859" s="401"/>
      <c r="ITQ1859" s="401"/>
      <c r="ITR1859" s="401"/>
      <c r="ITS1859" s="401"/>
      <c r="ITT1859" s="401"/>
      <c r="ITU1859" s="401"/>
      <c r="ITV1859" s="401"/>
      <c r="ITW1859" s="401"/>
      <c r="ITX1859" s="401"/>
      <c r="ITY1859" s="401"/>
      <c r="ITZ1859" s="401"/>
      <c r="IUA1859" s="401"/>
      <c r="IUB1859" s="401"/>
      <c r="IUC1859" s="401"/>
      <c r="IUD1859" s="401"/>
      <c r="IUE1859" s="401"/>
      <c r="IUF1859" s="401"/>
      <c r="IUG1859" s="401"/>
      <c r="IUH1859" s="401"/>
      <c r="IUI1859" s="401"/>
      <c r="IUJ1859" s="401"/>
      <c r="IUK1859" s="401"/>
      <c r="IUL1859" s="401"/>
      <c r="IUM1859" s="401"/>
      <c r="IUN1859" s="401"/>
      <c r="IUO1859" s="401"/>
      <c r="IUP1859" s="401"/>
      <c r="IUQ1859" s="401"/>
      <c r="IUR1859" s="401"/>
      <c r="IUS1859" s="401"/>
      <c r="IUT1859" s="401"/>
      <c r="IUU1859" s="401"/>
      <c r="IUV1859" s="401"/>
      <c r="IUW1859" s="401"/>
      <c r="IUX1859" s="401"/>
      <c r="IUY1859" s="401"/>
      <c r="IUZ1859" s="401"/>
      <c r="IVA1859" s="401"/>
      <c r="IVB1859" s="401"/>
      <c r="IVC1859" s="401"/>
      <c r="IVD1859" s="401"/>
      <c r="IVE1859" s="401"/>
      <c r="IVF1859" s="401"/>
      <c r="IVG1859" s="401"/>
      <c r="IVH1859" s="401"/>
      <c r="IVI1859" s="401"/>
      <c r="IVJ1859" s="401"/>
      <c r="IVK1859" s="401"/>
      <c r="IVL1859" s="401"/>
      <c r="IVM1859" s="401"/>
      <c r="IVN1859" s="401"/>
      <c r="IVO1859" s="401"/>
      <c r="IVP1859" s="401"/>
      <c r="IVQ1859" s="401"/>
      <c r="IVR1859" s="401"/>
      <c r="IVS1859" s="401"/>
      <c r="IVT1859" s="401"/>
      <c r="IVU1859" s="401"/>
      <c r="IVV1859" s="401"/>
      <c r="IVW1859" s="401"/>
      <c r="IVX1859" s="401"/>
      <c r="IVY1859" s="401"/>
      <c r="IVZ1859" s="401"/>
      <c r="IWA1859" s="401"/>
      <c r="IWB1859" s="401"/>
      <c r="IWC1859" s="401"/>
      <c r="IWD1859" s="401"/>
      <c r="IWE1859" s="401"/>
      <c r="IWF1859" s="401"/>
      <c r="IWG1859" s="401"/>
      <c r="IWH1859" s="401"/>
      <c r="IWI1859" s="401"/>
      <c r="IWJ1859" s="401"/>
      <c r="IWK1859" s="401"/>
      <c r="IWL1859" s="401"/>
      <c r="IWM1859" s="401"/>
      <c r="IWN1859" s="401"/>
      <c r="IWO1859" s="401"/>
      <c r="IWP1859" s="401"/>
      <c r="IWQ1859" s="401"/>
      <c r="IWR1859" s="401"/>
      <c r="IWS1859" s="401"/>
      <c r="IWT1859" s="401"/>
      <c r="IWU1859" s="401"/>
      <c r="IWV1859" s="401"/>
      <c r="IWW1859" s="401"/>
      <c r="IWX1859" s="401"/>
      <c r="IWY1859" s="401"/>
      <c r="IWZ1859" s="401"/>
      <c r="IXA1859" s="401"/>
      <c r="IXB1859" s="401"/>
      <c r="IXC1859" s="401"/>
      <c r="IXD1859" s="401"/>
      <c r="IXE1859" s="401"/>
      <c r="IXF1859" s="401"/>
      <c r="IXG1859" s="401"/>
      <c r="IXH1859" s="401"/>
      <c r="IXI1859" s="401"/>
      <c r="IXJ1859" s="401"/>
      <c r="IXK1859" s="401"/>
      <c r="IXL1859" s="401"/>
      <c r="IXM1859" s="401"/>
      <c r="IXN1859" s="401"/>
      <c r="IXO1859" s="401"/>
      <c r="IXP1859" s="401"/>
      <c r="IXQ1859" s="401"/>
      <c r="IXR1859" s="401"/>
      <c r="IXS1859" s="401"/>
      <c r="IXT1859" s="401"/>
      <c r="IXU1859" s="401"/>
      <c r="IXV1859" s="401"/>
      <c r="IXW1859" s="401"/>
      <c r="IXX1859" s="401"/>
      <c r="IXY1859" s="401"/>
      <c r="IXZ1859" s="401"/>
      <c r="IYA1859" s="401"/>
      <c r="IYB1859" s="401"/>
      <c r="IYC1859" s="401"/>
      <c r="IYD1859" s="401"/>
      <c r="IYE1859" s="401"/>
      <c r="IYF1859" s="401"/>
      <c r="IYG1859" s="401"/>
      <c r="IYH1859" s="401"/>
      <c r="IYI1859" s="401"/>
      <c r="IYJ1859" s="401"/>
      <c r="IYK1859" s="401"/>
      <c r="IYL1859" s="401"/>
      <c r="IYM1859" s="401"/>
      <c r="IYN1859" s="401"/>
      <c r="IYO1859" s="401"/>
      <c r="IYP1859" s="401"/>
      <c r="IYQ1859" s="401"/>
      <c r="IYR1859" s="401"/>
      <c r="IYS1859" s="401"/>
      <c r="IYT1859" s="401"/>
      <c r="IYU1859" s="401"/>
      <c r="IYV1859" s="401"/>
      <c r="IYW1859" s="401"/>
      <c r="IYX1859" s="401"/>
      <c r="IYY1859" s="401"/>
      <c r="IYZ1859" s="401"/>
      <c r="IZA1859" s="401"/>
      <c r="IZB1859" s="401"/>
      <c r="IZC1859" s="401"/>
      <c r="IZD1859" s="401"/>
      <c r="IZE1859" s="401"/>
      <c r="IZF1859" s="401"/>
      <c r="IZG1859" s="401"/>
      <c r="IZH1859" s="401"/>
      <c r="IZI1859" s="401"/>
      <c r="IZJ1859" s="401"/>
      <c r="IZK1859" s="401"/>
      <c r="IZL1859" s="401"/>
      <c r="IZM1859" s="401"/>
      <c r="IZN1859" s="401"/>
      <c r="IZO1859" s="401"/>
      <c r="IZP1859" s="401"/>
      <c r="IZQ1859" s="401"/>
      <c r="IZR1859" s="401"/>
      <c r="IZS1859" s="401"/>
      <c r="IZT1859" s="401"/>
      <c r="IZU1859" s="401"/>
      <c r="IZV1859" s="401"/>
      <c r="IZW1859" s="401"/>
      <c r="IZX1859" s="401"/>
      <c r="IZY1859" s="401"/>
      <c r="IZZ1859" s="401"/>
      <c r="JAA1859" s="401"/>
      <c r="JAB1859" s="401"/>
      <c r="JAC1859" s="401"/>
      <c r="JAD1859" s="401"/>
      <c r="JAE1859" s="401"/>
      <c r="JAF1859" s="401"/>
      <c r="JAG1859" s="401"/>
      <c r="JAH1859" s="401"/>
      <c r="JAI1859" s="401"/>
      <c r="JAJ1859" s="401"/>
      <c r="JAK1859" s="401"/>
      <c r="JAL1859" s="401"/>
      <c r="JAM1859" s="401"/>
      <c r="JAN1859" s="401"/>
      <c r="JAO1859" s="401"/>
      <c r="JAP1859" s="401"/>
      <c r="JAQ1859" s="401"/>
      <c r="JAR1859" s="401"/>
      <c r="JAS1859" s="401"/>
      <c r="JAT1859" s="401"/>
      <c r="JAU1859" s="401"/>
      <c r="JAV1859" s="401"/>
      <c r="JAW1859" s="401"/>
      <c r="JAX1859" s="401"/>
      <c r="JAY1859" s="401"/>
      <c r="JAZ1859" s="401"/>
      <c r="JBA1859" s="401"/>
      <c r="JBB1859" s="401"/>
      <c r="JBC1859" s="401"/>
      <c r="JBD1859" s="401"/>
      <c r="JBE1859" s="401"/>
      <c r="JBF1859" s="401"/>
      <c r="JBG1859" s="401"/>
      <c r="JBH1859" s="401"/>
      <c r="JBI1859" s="401"/>
      <c r="JBJ1859" s="401"/>
      <c r="JBK1859" s="401"/>
      <c r="JBL1859" s="401"/>
      <c r="JBM1859" s="401"/>
      <c r="JBN1859" s="401"/>
      <c r="JBO1859" s="401"/>
      <c r="JBP1859" s="401"/>
      <c r="JBQ1859" s="401"/>
      <c r="JBR1859" s="401"/>
      <c r="JBS1859" s="401"/>
      <c r="JBT1859" s="401"/>
      <c r="JBU1859" s="401"/>
      <c r="JBV1859" s="401"/>
      <c r="JBW1859" s="401"/>
      <c r="JBX1859" s="401"/>
      <c r="JBY1859" s="401"/>
      <c r="JBZ1859" s="401"/>
      <c r="JCA1859" s="401"/>
      <c r="JCB1859" s="401"/>
      <c r="JCC1859" s="401"/>
      <c r="JCD1859" s="401"/>
      <c r="JCE1859" s="401"/>
      <c r="JCF1859" s="401"/>
      <c r="JCG1859" s="401"/>
      <c r="JCH1859" s="401"/>
      <c r="JCI1859" s="401"/>
      <c r="JCJ1859" s="401"/>
      <c r="JCK1859" s="401"/>
      <c r="JCL1859" s="401"/>
      <c r="JCM1859" s="401"/>
      <c r="JCN1859" s="401"/>
      <c r="JCO1859" s="401"/>
      <c r="JCP1859" s="401"/>
      <c r="JCQ1859" s="401"/>
      <c r="JCR1859" s="401"/>
      <c r="JCS1859" s="401"/>
      <c r="JCT1859" s="401"/>
      <c r="JCU1859" s="401"/>
      <c r="JCV1859" s="401"/>
      <c r="JCW1859" s="401"/>
      <c r="JCX1859" s="401"/>
      <c r="JCY1859" s="401"/>
      <c r="JCZ1859" s="401"/>
      <c r="JDA1859" s="401"/>
      <c r="JDB1859" s="401"/>
      <c r="JDC1859" s="401"/>
      <c r="JDD1859" s="401"/>
      <c r="JDE1859" s="401"/>
      <c r="JDF1859" s="401"/>
      <c r="JDG1859" s="401"/>
      <c r="JDH1859" s="401"/>
      <c r="JDI1859" s="401"/>
      <c r="JDJ1859" s="401"/>
      <c r="JDK1859" s="401"/>
      <c r="JDL1859" s="401"/>
      <c r="JDM1859" s="401"/>
      <c r="JDN1859" s="401"/>
      <c r="JDO1859" s="401"/>
      <c r="JDP1859" s="401"/>
      <c r="JDQ1859" s="401"/>
      <c r="JDR1859" s="401"/>
      <c r="JDS1859" s="401"/>
      <c r="JDT1859" s="401"/>
      <c r="JDU1859" s="401"/>
      <c r="JDV1859" s="401"/>
      <c r="JDW1859" s="401"/>
      <c r="JDX1859" s="401"/>
      <c r="JDY1859" s="401"/>
      <c r="JDZ1859" s="401"/>
      <c r="JEA1859" s="401"/>
      <c r="JEB1859" s="401"/>
      <c r="JEC1859" s="401"/>
      <c r="JED1859" s="401"/>
      <c r="JEE1859" s="401"/>
      <c r="JEF1859" s="401"/>
      <c r="JEG1859" s="401"/>
      <c r="JEH1859" s="401"/>
      <c r="JEI1859" s="401"/>
      <c r="JEJ1859" s="401"/>
      <c r="JEK1859" s="401"/>
      <c r="JEL1859" s="401"/>
      <c r="JEM1859" s="401"/>
      <c r="JEN1859" s="401"/>
      <c r="JEO1859" s="401"/>
      <c r="JEP1859" s="401"/>
      <c r="JEQ1859" s="401"/>
      <c r="JER1859" s="401"/>
      <c r="JES1859" s="401"/>
      <c r="JET1859" s="401"/>
      <c r="JEU1859" s="401"/>
      <c r="JEV1859" s="401"/>
      <c r="JEW1859" s="401"/>
      <c r="JEX1859" s="401"/>
      <c r="JEY1859" s="401"/>
      <c r="JEZ1859" s="401"/>
      <c r="JFA1859" s="401"/>
      <c r="JFB1859" s="401"/>
      <c r="JFC1859" s="401"/>
      <c r="JFD1859" s="401"/>
      <c r="JFE1859" s="401"/>
      <c r="JFF1859" s="401"/>
      <c r="JFG1859" s="401"/>
      <c r="JFH1859" s="401"/>
      <c r="JFI1859" s="401"/>
      <c r="JFJ1859" s="401"/>
      <c r="JFK1859" s="401"/>
      <c r="JFL1859" s="401"/>
      <c r="JFM1859" s="401"/>
      <c r="JFN1859" s="401"/>
      <c r="JFO1859" s="401"/>
      <c r="JFP1859" s="401"/>
      <c r="JFQ1859" s="401"/>
      <c r="JFR1859" s="401"/>
      <c r="JFS1859" s="401"/>
      <c r="JFT1859" s="401"/>
      <c r="JFU1859" s="401"/>
      <c r="JFV1859" s="401"/>
      <c r="JFW1859" s="401"/>
      <c r="JFX1859" s="401"/>
      <c r="JFY1859" s="401"/>
      <c r="JFZ1859" s="401"/>
      <c r="JGA1859" s="401"/>
      <c r="JGB1859" s="401"/>
      <c r="JGC1859" s="401"/>
      <c r="JGD1859" s="401"/>
      <c r="JGE1859" s="401"/>
      <c r="JGF1859" s="401"/>
      <c r="JGG1859" s="401"/>
      <c r="JGH1859" s="401"/>
      <c r="JGI1859" s="401"/>
      <c r="JGJ1859" s="401"/>
      <c r="JGK1859" s="401"/>
      <c r="JGL1859" s="401"/>
      <c r="JGM1859" s="401"/>
      <c r="JGN1859" s="401"/>
      <c r="JGO1859" s="401"/>
      <c r="JGP1859" s="401"/>
      <c r="JGQ1859" s="401"/>
      <c r="JGR1859" s="401"/>
      <c r="JGS1859" s="401"/>
      <c r="JGT1859" s="401"/>
      <c r="JGU1859" s="401"/>
      <c r="JGV1859" s="401"/>
      <c r="JGW1859" s="401"/>
      <c r="JGX1859" s="401"/>
      <c r="JGY1859" s="401"/>
      <c r="JGZ1859" s="401"/>
      <c r="JHA1859" s="401"/>
      <c r="JHB1859" s="401"/>
      <c r="JHC1859" s="401"/>
      <c r="JHD1859" s="401"/>
      <c r="JHE1859" s="401"/>
      <c r="JHF1859" s="401"/>
      <c r="JHG1859" s="401"/>
      <c r="JHH1859" s="401"/>
      <c r="JHI1859" s="401"/>
      <c r="JHJ1859" s="401"/>
      <c r="JHK1859" s="401"/>
      <c r="JHL1859" s="401"/>
      <c r="JHM1859" s="401"/>
      <c r="JHN1859" s="401"/>
      <c r="JHO1859" s="401"/>
      <c r="JHP1859" s="401"/>
      <c r="JHQ1859" s="401"/>
      <c r="JHR1859" s="401"/>
      <c r="JHS1859" s="401"/>
      <c r="JHT1859" s="401"/>
      <c r="JHU1859" s="401"/>
      <c r="JHV1859" s="401"/>
      <c r="JHW1859" s="401"/>
      <c r="JHX1859" s="401"/>
      <c r="JHY1859" s="401"/>
      <c r="JHZ1859" s="401"/>
      <c r="JIA1859" s="401"/>
      <c r="JIB1859" s="401"/>
      <c r="JIC1859" s="401"/>
      <c r="JID1859" s="401"/>
      <c r="JIE1859" s="401"/>
      <c r="JIF1859" s="401"/>
      <c r="JIG1859" s="401"/>
      <c r="JIH1859" s="401"/>
      <c r="JII1859" s="401"/>
      <c r="JIJ1859" s="401"/>
      <c r="JIK1859" s="401"/>
      <c r="JIL1859" s="401"/>
      <c r="JIM1859" s="401"/>
      <c r="JIN1859" s="401"/>
      <c r="JIO1859" s="401"/>
      <c r="JIP1859" s="401"/>
      <c r="JIQ1859" s="401"/>
      <c r="JIR1859" s="401"/>
      <c r="JIS1859" s="401"/>
      <c r="JIT1859" s="401"/>
      <c r="JIU1859" s="401"/>
      <c r="JIV1859" s="401"/>
      <c r="JIW1859" s="401"/>
      <c r="JIX1859" s="401"/>
      <c r="JIY1859" s="401"/>
      <c r="JIZ1859" s="401"/>
      <c r="JJA1859" s="401"/>
      <c r="JJB1859" s="401"/>
      <c r="JJC1859" s="401"/>
      <c r="JJD1859" s="401"/>
      <c r="JJE1859" s="401"/>
      <c r="JJF1859" s="401"/>
      <c r="JJG1859" s="401"/>
      <c r="JJH1859" s="401"/>
      <c r="JJI1859" s="401"/>
      <c r="JJJ1859" s="401"/>
      <c r="JJK1859" s="401"/>
      <c r="JJL1859" s="401"/>
      <c r="JJM1859" s="401"/>
      <c r="JJN1859" s="401"/>
      <c r="JJO1859" s="401"/>
      <c r="JJP1859" s="401"/>
      <c r="JJQ1859" s="401"/>
      <c r="JJR1859" s="401"/>
      <c r="JJS1859" s="401"/>
      <c r="JJT1859" s="401"/>
      <c r="JJU1859" s="401"/>
      <c r="JJV1859" s="401"/>
      <c r="JJW1859" s="401"/>
      <c r="JJX1859" s="401"/>
      <c r="JJY1859" s="401"/>
      <c r="JJZ1859" s="401"/>
      <c r="JKA1859" s="401"/>
      <c r="JKB1859" s="401"/>
      <c r="JKC1859" s="401"/>
      <c r="JKD1859" s="401"/>
      <c r="JKE1859" s="401"/>
      <c r="JKF1859" s="401"/>
      <c r="JKG1859" s="401"/>
      <c r="JKH1859" s="401"/>
      <c r="JKI1859" s="401"/>
      <c r="JKJ1859" s="401"/>
      <c r="JKK1859" s="401"/>
      <c r="JKL1859" s="401"/>
      <c r="JKM1859" s="401"/>
      <c r="JKN1859" s="401"/>
      <c r="JKO1859" s="401"/>
      <c r="JKP1859" s="401"/>
      <c r="JKQ1859" s="401"/>
      <c r="JKR1859" s="401"/>
      <c r="JKS1859" s="401"/>
      <c r="JKT1859" s="401"/>
      <c r="JKU1859" s="401"/>
      <c r="JKV1859" s="401"/>
      <c r="JKW1859" s="401"/>
      <c r="JKX1859" s="401"/>
      <c r="JKY1859" s="401"/>
      <c r="JKZ1859" s="401"/>
      <c r="JLA1859" s="401"/>
      <c r="JLB1859" s="401"/>
      <c r="JLC1859" s="401"/>
      <c r="JLD1859" s="401"/>
      <c r="JLE1859" s="401"/>
      <c r="JLF1859" s="401"/>
      <c r="JLG1859" s="401"/>
      <c r="JLH1859" s="401"/>
      <c r="JLI1859" s="401"/>
      <c r="JLJ1859" s="401"/>
      <c r="JLK1859" s="401"/>
      <c r="JLL1859" s="401"/>
      <c r="JLM1859" s="401"/>
      <c r="JLN1859" s="401"/>
      <c r="JLO1859" s="401"/>
      <c r="JLP1859" s="401"/>
      <c r="JLQ1859" s="401"/>
      <c r="JLR1859" s="401"/>
      <c r="JLS1859" s="401"/>
      <c r="JLT1859" s="401"/>
      <c r="JLU1859" s="401"/>
      <c r="JLV1859" s="401"/>
      <c r="JLW1859" s="401"/>
      <c r="JLX1859" s="401"/>
      <c r="JLY1859" s="401"/>
      <c r="JLZ1859" s="401"/>
      <c r="JMA1859" s="401"/>
      <c r="JMB1859" s="401"/>
      <c r="JMC1859" s="401"/>
      <c r="JMD1859" s="401"/>
      <c r="JME1859" s="401"/>
      <c r="JMF1859" s="401"/>
      <c r="JMG1859" s="401"/>
      <c r="JMH1859" s="401"/>
      <c r="JMI1859" s="401"/>
      <c r="JMJ1859" s="401"/>
      <c r="JMK1859" s="401"/>
      <c r="JML1859" s="401"/>
      <c r="JMM1859" s="401"/>
      <c r="JMN1859" s="401"/>
      <c r="JMO1859" s="401"/>
      <c r="JMP1859" s="401"/>
      <c r="JMQ1859" s="401"/>
      <c r="JMR1859" s="401"/>
      <c r="JMS1859" s="401"/>
      <c r="JMT1859" s="401"/>
      <c r="JMU1859" s="401"/>
      <c r="JMV1859" s="401"/>
      <c r="JMW1859" s="401"/>
      <c r="JMX1859" s="401"/>
      <c r="JMY1859" s="401"/>
      <c r="JMZ1859" s="401"/>
      <c r="JNA1859" s="401"/>
      <c r="JNB1859" s="401"/>
      <c r="JNC1859" s="401"/>
      <c r="JND1859" s="401"/>
      <c r="JNE1859" s="401"/>
      <c r="JNF1859" s="401"/>
      <c r="JNG1859" s="401"/>
      <c r="JNH1859" s="401"/>
      <c r="JNI1859" s="401"/>
      <c r="JNJ1859" s="401"/>
      <c r="JNK1859" s="401"/>
      <c r="JNL1859" s="401"/>
      <c r="JNM1859" s="401"/>
      <c r="JNN1859" s="401"/>
      <c r="JNO1859" s="401"/>
      <c r="JNP1859" s="401"/>
      <c r="JNQ1859" s="401"/>
      <c r="JNR1859" s="401"/>
      <c r="JNS1859" s="401"/>
      <c r="JNT1859" s="401"/>
      <c r="JNU1859" s="401"/>
      <c r="JNV1859" s="401"/>
      <c r="JNW1859" s="401"/>
      <c r="JNX1859" s="401"/>
      <c r="JNY1859" s="401"/>
      <c r="JNZ1859" s="401"/>
      <c r="JOA1859" s="401"/>
      <c r="JOB1859" s="401"/>
      <c r="JOC1859" s="401"/>
      <c r="JOD1859" s="401"/>
      <c r="JOE1859" s="401"/>
      <c r="JOF1859" s="401"/>
      <c r="JOG1859" s="401"/>
      <c r="JOH1859" s="401"/>
      <c r="JOI1859" s="401"/>
      <c r="JOJ1859" s="401"/>
      <c r="JOK1859" s="401"/>
      <c r="JOL1859" s="401"/>
      <c r="JOM1859" s="401"/>
      <c r="JON1859" s="401"/>
      <c r="JOO1859" s="401"/>
      <c r="JOP1859" s="401"/>
      <c r="JOQ1859" s="401"/>
      <c r="JOR1859" s="401"/>
      <c r="JOS1859" s="401"/>
      <c r="JOT1859" s="401"/>
      <c r="JOU1859" s="401"/>
      <c r="JOV1859" s="401"/>
      <c r="JOW1859" s="401"/>
      <c r="JOX1859" s="401"/>
      <c r="JOY1859" s="401"/>
      <c r="JOZ1859" s="401"/>
      <c r="JPA1859" s="401"/>
      <c r="JPB1859" s="401"/>
      <c r="JPC1859" s="401"/>
      <c r="JPD1859" s="401"/>
      <c r="JPE1859" s="401"/>
      <c r="JPF1859" s="401"/>
      <c r="JPG1859" s="401"/>
      <c r="JPH1859" s="401"/>
      <c r="JPI1859" s="401"/>
      <c r="JPJ1859" s="401"/>
      <c r="JPK1859" s="401"/>
      <c r="JPL1859" s="401"/>
      <c r="JPM1859" s="401"/>
      <c r="JPN1859" s="401"/>
      <c r="JPO1859" s="401"/>
      <c r="JPP1859" s="401"/>
      <c r="JPQ1859" s="401"/>
      <c r="JPR1859" s="401"/>
      <c r="JPS1859" s="401"/>
      <c r="JPT1859" s="401"/>
      <c r="JPU1859" s="401"/>
      <c r="JPV1859" s="401"/>
      <c r="JPW1859" s="401"/>
      <c r="JPX1859" s="401"/>
      <c r="JPY1859" s="401"/>
      <c r="JPZ1859" s="401"/>
      <c r="JQA1859" s="401"/>
      <c r="JQB1859" s="401"/>
      <c r="JQC1859" s="401"/>
      <c r="JQD1859" s="401"/>
      <c r="JQE1859" s="401"/>
      <c r="JQF1859" s="401"/>
      <c r="JQG1859" s="401"/>
      <c r="JQH1859" s="401"/>
      <c r="JQI1859" s="401"/>
      <c r="JQJ1859" s="401"/>
      <c r="JQK1859" s="401"/>
      <c r="JQL1859" s="401"/>
      <c r="JQM1859" s="401"/>
      <c r="JQN1859" s="401"/>
      <c r="JQO1859" s="401"/>
      <c r="JQP1859" s="401"/>
      <c r="JQQ1859" s="401"/>
      <c r="JQR1859" s="401"/>
      <c r="JQS1859" s="401"/>
      <c r="JQT1859" s="401"/>
      <c r="JQU1859" s="401"/>
      <c r="JQV1859" s="401"/>
      <c r="JQW1859" s="401"/>
      <c r="JQX1859" s="401"/>
      <c r="JQY1859" s="401"/>
      <c r="JQZ1859" s="401"/>
      <c r="JRA1859" s="401"/>
      <c r="JRB1859" s="401"/>
      <c r="JRC1859" s="401"/>
      <c r="JRD1859" s="401"/>
      <c r="JRE1859" s="401"/>
      <c r="JRF1859" s="401"/>
      <c r="JRG1859" s="401"/>
      <c r="JRH1859" s="401"/>
      <c r="JRI1859" s="401"/>
      <c r="JRJ1859" s="401"/>
      <c r="JRK1859" s="401"/>
      <c r="JRL1859" s="401"/>
      <c r="JRM1859" s="401"/>
      <c r="JRN1859" s="401"/>
      <c r="JRO1859" s="401"/>
      <c r="JRP1859" s="401"/>
      <c r="JRQ1859" s="401"/>
      <c r="JRR1859" s="401"/>
      <c r="JRS1859" s="401"/>
      <c r="JRT1859" s="401"/>
      <c r="JRU1859" s="401"/>
      <c r="JRV1859" s="401"/>
      <c r="JRW1859" s="401"/>
      <c r="JRX1859" s="401"/>
      <c r="JRY1859" s="401"/>
      <c r="JRZ1859" s="401"/>
      <c r="JSA1859" s="401"/>
      <c r="JSB1859" s="401"/>
      <c r="JSC1859" s="401"/>
      <c r="JSD1859" s="401"/>
      <c r="JSE1859" s="401"/>
      <c r="JSF1859" s="401"/>
      <c r="JSG1859" s="401"/>
      <c r="JSH1859" s="401"/>
      <c r="JSI1859" s="401"/>
      <c r="JSJ1859" s="401"/>
      <c r="JSK1859" s="401"/>
      <c r="JSL1859" s="401"/>
      <c r="JSM1859" s="401"/>
      <c r="JSN1859" s="401"/>
      <c r="JSO1859" s="401"/>
      <c r="JSP1859" s="401"/>
      <c r="JSQ1859" s="401"/>
      <c r="JSR1859" s="401"/>
      <c r="JSS1859" s="401"/>
      <c r="JST1859" s="401"/>
      <c r="JSU1859" s="401"/>
      <c r="JSV1859" s="401"/>
      <c r="JSW1859" s="401"/>
      <c r="JSX1859" s="401"/>
      <c r="JSY1859" s="401"/>
      <c r="JSZ1859" s="401"/>
      <c r="JTA1859" s="401"/>
      <c r="JTB1859" s="401"/>
      <c r="JTC1859" s="401"/>
      <c r="JTD1859" s="401"/>
      <c r="JTE1859" s="401"/>
      <c r="JTF1859" s="401"/>
      <c r="JTG1859" s="401"/>
      <c r="JTH1859" s="401"/>
      <c r="JTI1859" s="401"/>
      <c r="JTJ1859" s="401"/>
      <c r="JTK1859" s="401"/>
      <c r="JTL1859" s="401"/>
      <c r="JTM1859" s="401"/>
      <c r="JTN1859" s="401"/>
      <c r="JTO1859" s="401"/>
      <c r="JTP1859" s="401"/>
      <c r="JTQ1859" s="401"/>
      <c r="JTR1859" s="401"/>
      <c r="JTS1859" s="401"/>
      <c r="JTT1859" s="401"/>
      <c r="JTU1859" s="401"/>
      <c r="JTV1859" s="401"/>
      <c r="JTW1859" s="401"/>
      <c r="JTX1859" s="401"/>
      <c r="JTY1859" s="401"/>
      <c r="JTZ1859" s="401"/>
      <c r="JUA1859" s="401"/>
      <c r="JUB1859" s="401"/>
      <c r="JUC1859" s="401"/>
      <c r="JUD1859" s="401"/>
      <c r="JUE1859" s="401"/>
      <c r="JUF1859" s="401"/>
      <c r="JUG1859" s="401"/>
      <c r="JUH1859" s="401"/>
      <c r="JUI1859" s="401"/>
      <c r="JUJ1859" s="401"/>
      <c r="JUK1859" s="401"/>
      <c r="JUL1859" s="401"/>
      <c r="JUM1859" s="401"/>
      <c r="JUN1859" s="401"/>
      <c r="JUO1859" s="401"/>
      <c r="JUP1859" s="401"/>
      <c r="JUQ1859" s="401"/>
      <c r="JUR1859" s="401"/>
      <c r="JUS1859" s="401"/>
      <c r="JUT1859" s="401"/>
      <c r="JUU1859" s="401"/>
      <c r="JUV1859" s="401"/>
      <c r="JUW1859" s="401"/>
      <c r="JUX1859" s="401"/>
      <c r="JUY1859" s="401"/>
      <c r="JUZ1859" s="401"/>
      <c r="JVA1859" s="401"/>
      <c r="JVB1859" s="401"/>
      <c r="JVC1859" s="401"/>
      <c r="JVD1859" s="401"/>
      <c r="JVE1859" s="401"/>
      <c r="JVF1859" s="401"/>
      <c r="JVG1859" s="401"/>
      <c r="JVH1859" s="401"/>
      <c r="JVI1859" s="401"/>
      <c r="JVJ1859" s="401"/>
      <c r="JVK1859" s="401"/>
      <c r="JVL1859" s="401"/>
      <c r="JVM1859" s="401"/>
      <c r="JVN1859" s="401"/>
      <c r="JVO1859" s="401"/>
      <c r="JVP1859" s="401"/>
      <c r="JVQ1859" s="401"/>
      <c r="JVR1859" s="401"/>
      <c r="JVS1859" s="401"/>
      <c r="JVT1859" s="401"/>
      <c r="JVU1859" s="401"/>
      <c r="JVV1859" s="401"/>
      <c r="JVW1859" s="401"/>
      <c r="JVX1859" s="401"/>
      <c r="JVY1859" s="401"/>
      <c r="JVZ1859" s="401"/>
      <c r="JWA1859" s="401"/>
      <c r="JWB1859" s="401"/>
      <c r="JWC1859" s="401"/>
      <c r="JWD1859" s="401"/>
      <c r="JWE1859" s="401"/>
      <c r="JWF1859" s="401"/>
      <c r="JWG1859" s="401"/>
      <c r="JWH1859" s="401"/>
      <c r="JWI1859" s="401"/>
      <c r="JWJ1859" s="401"/>
      <c r="JWK1859" s="401"/>
      <c r="JWL1859" s="401"/>
      <c r="JWM1859" s="401"/>
      <c r="JWN1859" s="401"/>
      <c r="JWO1859" s="401"/>
      <c r="JWP1859" s="401"/>
      <c r="JWQ1859" s="401"/>
      <c r="JWR1859" s="401"/>
      <c r="JWS1859" s="401"/>
      <c r="JWT1859" s="401"/>
      <c r="JWU1859" s="401"/>
      <c r="JWV1859" s="401"/>
      <c r="JWW1859" s="401"/>
      <c r="JWX1859" s="401"/>
      <c r="JWY1859" s="401"/>
      <c r="JWZ1859" s="401"/>
      <c r="JXA1859" s="401"/>
      <c r="JXB1859" s="401"/>
      <c r="JXC1859" s="401"/>
      <c r="JXD1859" s="401"/>
      <c r="JXE1859" s="401"/>
      <c r="JXF1859" s="401"/>
      <c r="JXG1859" s="401"/>
      <c r="JXH1859" s="401"/>
      <c r="JXI1859" s="401"/>
      <c r="JXJ1859" s="401"/>
      <c r="JXK1859" s="401"/>
      <c r="JXL1859" s="401"/>
      <c r="JXM1859" s="401"/>
      <c r="JXN1859" s="401"/>
      <c r="JXO1859" s="401"/>
      <c r="JXP1859" s="401"/>
      <c r="JXQ1859" s="401"/>
      <c r="JXR1859" s="401"/>
      <c r="JXS1859" s="401"/>
      <c r="JXT1859" s="401"/>
      <c r="JXU1859" s="401"/>
      <c r="JXV1859" s="401"/>
      <c r="JXW1859" s="401"/>
      <c r="JXX1859" s="401"/>
      <c r="JXY1859" s="401"/>
      <c r="JXZ1859" s="401"/>
      <c r="JYA1859" s="401"/>
      <c r="JYB1859" s="401"/>
      <c r="JYC1859" s="401"/>
      <c r="JYD1859" s="401"/>
      <c r="JYE1859" s="401"/>
      <c r="JYF1859" s="401"/>
      <c r="JYG1859" s="401"/>
      <c r="JYH1859" s="401"/>
      <c r="JYI1859" s="401"/>
      <c r="JYJ1859" s="401"/>
      <c r="JYK1859" s="401"/>
      <c r="JYL1859" s="401"/>
      <c r="JYM1859" s="401"/>
      <c r="JYN1859" s="401"/>
      <c r="JYO1859" s="401"/>
      <c r="JYP1859" s="401"/>
      <c r="JYQ1859" s="401"/>
      <c r="JYR1859" s="401"/>
      <c r="JYS1859" s="401"/>
      <c r="JYT1859" s="401"/>
      <c r="JYU1859" s="401"/>
      <c r="JYV1859" s="401"/>
      <c r="JYW1859" s="401"/>
      <c r="JYX1859" s="401"/>
      <c r="JYY1859" s="401"/>
      <c r="JYZ1859" s="401"/>
      <c r="JZA1859" s="401"/>
      <c r="JZB1859" s="401"/>
      <c r="JZC1859" s="401"/>
      <c r="JZD1859" s="401"/>
      <c r="JZE1859" s="401"/>
      <c r="JZF1859" s="401"/>
      <c r="JZG1859" s="401"/>
      <c r="JZH1859" s="401"/>
      <c r="JZI1859" s="401"/>
      <c r="JZJ1859" s="401"/>
      <c r="JZK1859" s="401"/>
      <c r="JZL1859" s="401"/>
      <c r="JZM1859" s="401"/>
      <c r="JZN1859" s="401"/>
      <c r="JZO1859" s="401"/>
      <c r="JZP1859" s="401"/>
      <c r="JZQ1859" s="401"/>
      <c r="JZR1859" s="401"/>
      <c r="JZS1859" s="401"/>
      <c r="JZT1859" s="401"/>
      <c r="JZU1859" s="401"/>
      <c r="JZV1859" s="401"/>
      <c r="JZW1859" s="401"/>
      <c r="JZX1859" s="401"/>
      <c r="JZY1859" s="401"/>
      <c r="JZZ1859" s="401"/>
      <c r="KAA1859" s="401"/>
      <c r="KAB1859" s="401"/>
      <c r="KAC1859" s="401"/>
      <c r="KAD1859" s="401"/>
      <c r="KAE1859" s="401"/>
      <c r="KAF1859" s="401"/>
      <c r="KAG1859" s="401"/>
      <c r="KAH1859" s="401"/>
      <c r="KAI1859" s="401"/>
      <c r="KAJ1859" s="401"/>
      <c r="KAK1859" s="401"/>
      <c r="KAL1859" s="401"/>
      <c r="KAM1859" s="401"/>
      <c r="KAN1859" s="401"/>
      <c r="KAO1859" s="401"/>
      <c r="KAP1859" s="401"/>
      <c r="KAQ1859" s="401"/>
      <c r="KAR1859" s="401"/>
      <c r="KAS1859" s="401"/>
      <c r="KAT1859" s="401"/>
      <c r="KAU1859" s="401"/>
      <c r="KAV1859" s="401"/>
      <c r="KAW1859" s="401"/>
      <c r="KAX1859" s="401"/>
      <c r="KAY1859" s="401"/>
      <c r="KAZ1859" s="401"/>
      <c r="KBA1859" s="401"/>
      <c r="KBB1859" s="401"/>
      <c r="KBC1859" s="401"/>
      <c r="KBD1859" s="401"/>
      <c r="KBE1859" s="401"/>
      <c r="KBF1859" s="401"/>
      <c r="KBG1859" s="401"/>
      <c r="KBH1859" s="401"/>
      <c r="KBI1859" s="401"/>
      <c r="KBJ1859" s="401"/>
      <c r="KBK1859" s="401"/>
      <c r="KBL1859" s="401"/>
      <c r="KBM1859" s="401"/>
      <c r="KBN1859" s="401"/>
      <c r="KBO1859" s="401"/>
      <c r="KBP1859" s="401"/>
      <c r="KBQ1859" s="401"/>
      <c r="KBR1859" s="401"/>
      <c r="KBS1859" s="401"/>
      <c r="KBT1859" s="401"/>
      <c r="KBU1859" s="401"/>
      <c r="KBV1859" s="401"/>
      <c r="KBW1859" s="401"/>
      <c r="KBX1859" s="401"/>
      <c r="KBY1859" s="401"/>
      <c r="KBZ1859" s="401"/>
      <c r="KCA1859" s="401"/>
      <c r="KCB1859" s="401"/>
      <c r="KCC1859" s="401"/>
      <c r="KCD1859" s="401"/>
      <c r="KCE1859" s="401"/>
      <c r="KCF1859" s="401"/>
      <c r="KCG1859" s="401"/>
      <c r="KCH1859" s="401"/>
      <c r="KCI1859" s="401"/>
      <c r="KCJ1859" s="401"/>
      <c r="KCK1859" s="401"/>
      <c r="KCL1859" s="401"/>
      <c r="KCM1859" s="401"/>
      <c r="KCN1859" s="401"/>
      <c r="KCO1859" s="401"/>
      <c r="KCP1859" s="401"/>
      <c r="KCQ1859" s="401"/>
      <c r="KCR1859" s="401"/>
      <c r="KCS1859" s="401"/>
      <c r="KCT1859" s="401"/>
      <c r="KCU1859" s="401"/>
      <c r="KCV1859" s="401"/>
      <c r="KCW1859" s="401"/>
      <c r="KCX1859" s="401"/>
      <c r="KCY1859" s="401"/>
      <c r="KCZ1859" s="401"/>
      <c r="KDA1859" s="401"/>
      <c r="KDB1859" s="401"/>
      <c r="KDC1859" s="401"/>
      <c r="KDD1859" s="401"/>
      <c r="KDE1859" s="401"/>
      <c r="KDF1859" s="401"/>
      <c r="KDG1859" s="401"/>
      <c r="KDH1859" s="401"/>
      <c r="KDI1859" s="401"/>
      <c r="KDJ1859" s="401"/>
      <c r="KDK1859" s="401"/>
      <c r="KDL1859" s="401"/>
      <c r="KDM1859" s="401"/>
      <c r="KDN1859" s="401"/>
      <c r="KDO1859" s="401"/>
      <c r="KDP1859" s="401"/>
      <c r="KDQ1859" s="401"/>
      <c r="KDR1859" s="401"/>
      <c r="KDS1859" s="401"/>
      <c r="KDT1859" s="401"/>
      <c r="KDU1859" s="401"/>
      <c r="KDV1859" s="401"/>
      <c r="KDW1859" s="401"/>
      <c r="KDX1859" s="401"/>
      <c r="KDY1859" s="401"/>
      <c r="KDZ1859" s="401"/>
      <c r="KEA1859" s="401"/>
      <c r="KEB1859" s="401"/>
      <c r="KEC1859" s="401"/>
      <c r="KED1859" s="401"/>
      <c r="KEE1859" s="401"/>
      <c r="KEF1859" s="401"/>
      <c r="KEG1859" s="401"/>
      <c r="KEH1859" s="401"/>
      <c r="KEI1859" s="401"/>
      <c r="KEJ1859" s="401"/>
      <c r="KEK1859" s="401"/>
      <c r="KEL1859" s="401"/>
      <c r="KEM1859" s="401"/>
      <c r="KEN1859" s="401"/>
      <c r="KEO1859" s="401"/>
      <c r="KEP1859" s="401"/>
      <c r="KEQ1859" s="401"/>
      <c r="KER1859" s="401"/>
      <c r="KES1859" s="401"/>
      <c r="KET1859" s="401"/>
      <c r="KEU1859" s="401"/>
      <c r="KEV1859" s="401"/>
      <c r="KEW1859" s="401"/>
      <c r="KEX1859" s="401"/>
      <c r="KEY1859" s="401"/>
      <c r="KEZ1859" s="401"/>
      <c r="KFA1859" s="401"/>
      <c r="KFB1859" s="401"/>
      <c r="KFC1859" s="401"/>
      <c r="KFD1859" s="401"/>
      <c r="KFE1859" s="401"/>
      <c r="KFF1859" s="401"/>
      <c r="KFG1859" s="401"/>
      <c r="KFH1859" s="401"/>
      <c r="KFI1859" s="401"/>
      <c r="KFJ1859" s="401"/>
      <c r="KFK1859" s="401"/>
      <c r="KFL1859" s="401"/>
      <c r="KFM1859" s="401"/>
      <c r="KFN1859" s="401"/>
      <c r="KFO1859" s="401"/>
      <c r="KFP1859" s="401"/>
      <c r="KFQ1859" s="401"/>
      <c r="KFR1859" s="401"/>
      <c r="KFS1859" s="401"/>
      <c r="KFT1859" s="401"/>
      <c r="KFU1859" s="401"/>
      <c r="KFV1859" s="401"/>
      <c r="KFW1859" s="401"/>
      <c r="KFX1859" s="401"/>
      <c r="KFY1859" s="401"/>
      <c r="KFZ1859" s="401"/>
      <c r="KGA1859" s="401"/>
      <c r="KGB1859" s="401"/>
      <c r="KGC1859" s="401"/>
      <c r="KGD1859" s="401"/>
      <c r="KGE1859" s="401"/>
      <c r="KGF1859" s="401"/>
      <c r="KGG1859" s="401"/>
      <c r="KGH1859" s="401"/>
      <c r="KGI1859" s="401"/>
      <c r="KGJ1859" s="401"/>
      <c r="KGK1859" s="401"/>
      <c r="KGL1859" s="401"/>
      <c r="KGM1859" s="401"/>
      <c r="KGN1859" s="401"/>
      <c r="KGO1859" s="401"/>
      <c r="KGP1859" s="401"/>
      <c r="KGQ1859" s="401"/>
      <c r="KGR1859" s="401"/>
      <c r="KGS1859" s="401"/>
      <c r="KGT1859" s="401"/>
      <c r="KGU1859" s="401"/>
      <c r="KGV1859" s="401"/>
      <c r="KGW1859" s="401"/>
      <c r="KGX1859" s="401"/>
      <c r="KGY1859" s="401"/>
      <c r="KGZ1859" s="401"/>
      <c r="KHA1859" s="401"/>
      <c r="KHB1859" s="401"/>
      <c r="KHC1859" s="401"/>
      <c r="KHD1859" s="401"/>
      <c r="KHE1859" s="401"/>
      <c r="KHF1859" s="401"/>
      <c r="KHG1859" s="401"/>
      <c r="KHH1859" s="401"/>
      <c r="KHI1859" s="401"/>
      <c r="KHJ1859" s="401"/>
      <c r="KHK1859" s="401"/>
      <c r="KHL1859" s="401"/>
      <c r="KHM1859" s="401"/>
      <c r="KHN1859" s="401"/>
      <c r="KHO1859" s="401"/>
      <c r="KHP1859" s="401"/>
      <c r="KHQ1859" s="401"/>
      <c r="KHR1859" s="401"/>
      <c r="KHS1859" s="401"/>
      <c r="KHT1859" s="401"/>
      <c r="KHU1859" s="401"/>
      <c r="KHV1859" s="401"/>
      <c r="KHW1859" s="401"/>
      <c r="KHX1859" s="401"/>
      <c r="KHY1859" s="401"/>
      <c r="KHZ1859" s="401"/>
      <c r="KIA1859" s="401"/>
      <c r="KIB1859" s="401"/>
      <c r="KIC1859" s="401"/>
      <c r="KID1859" s="401"/>
      <c r="KIE1859" s="401"/>
      <c r="KIF1859" s="401"/>
      <c r="KIG1859" s="401"/>
      <c r="KIH1859" s="401"/>
      <c r="KII1859" s="401"/>
      <c r="KIJ1859" s="401"/>
      <c r="KIK1859" s="401"/>
      <c r="KIL1859" s="401"/>
      <c r="KIM1859" s="401"/>
      <c r="KIN1859" s="401"/>
      <c r="KIO1859" s="401"/>
      <c r="KIP1859" s="401"/>
      <c r="KIQ1859" s="401"/>
      <c r="KIR1859" s="401"/>
      <c r="KIS1859" s="401"/>
      <c r="KIT1859" s="401"/>
      <c r="KIU1859" s="401"/>
      <c r="KIV1859" s="401"/>
      <c r="KIW1859" s="401"/>
      <c r="KIX1859" s="401"/>
      <c r="KIY1859" s="401"/>
      <c r="KIZ1859" s="401"/>
      <c r="KJA1859" s="401"/>
      <c r="KJB1859" s="401"/>
      <c r="KJC1859" s="401"/>
      <c r="KJD1859" s="401"/>
      <c r="KJE1859" s="401"/>
      <c r="KJF1859" s="401"/>
      <c r="KJG1859" s="401"/>
      <c r="KJH1859" s="401"/>
      <c r="KJI1859" s="401"/>
      <c r="KJJ1859" s="401"/>
      <c r="KJK1859" s="401"/>
      <c r="KJL1859" s="401"/>
      <c r="KJM1859" s="401"/>
      <c r="KJN1859" s="401"/>
      <c r="KJO1859" s="401"/>
      <c r="KJP1859" s="401"/>
      <c r="KJQ1859" s="401"/>
      <c r="KJR1859" s="401"/>
      <c r="KJS1859" s="401"/>
      <c r="KJT1859" s="401"/>
      <c r="KJU1859" s="401"/>
      <c r="KJV1859" s="401"/>
      <c r="KJW1859" s="401"/>
      <c r="KJX1859" s="401"/>
      <c r="KJY1859" s="401"/>
      <c r="KJZ1859" s="401"/>
      <c r="KKA1859" s="401"/>
      <c r="KKB1859" s="401"/>
      <c r="KKC1859" s="401"/>
      <c r="KKD1859" s="401"/>
      <c r="KKE1859" s="401"/>
      <c r="KKF1859" s="401"/>
      <c r="KKG1859" s="401"/>
      <c r="KKH1859" s="401"/>
      <c r="KKI1859" s="401"/>
      <c r="KKJ1859" s="401"/>
      <c r="KKK1859" s="401"/>
      <c r="KKL1859" s="401"/>
      <c r="KKM1859" s="401"/>
      <c r="KKN1859" s="401"/>
      <c r="KKO1859" s="401"/>
      <c r="KKP1859" s="401"/>
      <c r="KKQ1859" s="401"/>
      <c r="KKR1859" s="401"/>
      <c r="KKS1859" s="401"/>
      <c r="KKT1859" s="401"/>
      <c r="KKU1859" s="401"/>
      <c r="KKV1859" s="401"/>
      <c r="KKW1859" s="401"/>
      <c r="KKX1859" s="401"/>
      <c r="KKY1859" s="401"/>
      <c r="KKZ1859" s="401"/>
      <c r="KLA1859" s="401"/>
      <c r="KLB1859" s="401"/>
      <c r="KLC1859" s="401"/>
      <c r="KLD1859" s="401"/>
      <c r="KLE1859" s="401"/>
      <c r="KLF1859" s="401"/>
      <c r="KLG1859" s="401"/>
      <c r="KLH1859" s="401"/>
      <c r="KLI1859" s="401"/>
      <c r="KLJ1859" s="401"/>
      <c r="KLK1859" s="401"/>
      <c r="KLL1859" s="401"/>
      <c r="KLM1859" s="401"/>
      <c r="KLN1859" s="401"/>
      <c r="KLO1859" s="401"/>
      <c r="KLP1859" s="401"/>
      <c r="KLQ1859" s="401"/>
      <c r="KLR1859" s="401"/>
      <c r="KLS1859" s="401"/>
      <c r="KLT1859" s="401"/>
      <c r="KLU1859" s="401"/>
      <c r="KLV1859" s="401"/>
      <c r="KLW1859" s="401"/>
      <c r="KLX1859" s="401"/>
      <c r="KLY1859" s="401"/>
      <c r="KLZ1859" s="401"/>
      <c r="KMA1859" s="401"/>
      <c r="KMB1859" s="401"/>
      <c r="KMC1859" s="401"/>
      <c r="KMD1859" s="401"/>
      <c r="KME1859" s="401"/>
      <c r="KMF1859" s="401"/>
      <c r="KMG1859" s="401"/>
      <c r="KMH1859" s="401"/>
      <c r="KMI1859" s="401"/>
      <c r="KMJ1859" s="401"/>
      <c r="KMK1859" s="401"/>
      <c r="KML1859" s="401"/>
      <c r="KMM1859" s="401"/>
      <c r="KMN1859" s="401"/>
      <c r="KMO1859" s="401"/>
      <c r="KMP1859" s="401"/>
      <c r="KMQ1859" s="401"/>
      <c r="KMR1859" s="401"/>
      <c r="KMS1859" s="401"/>
      <c r="KMT1859" s="401"/>
      <c r="KMU1859" s="401"/>
      <c r="KMV1859" s="401"/>
      <c r="KMW1859" s="401"/>
      <c r="KMX1859" s="401"/>
      <c r="KMY1859" s="401"/>
      <c r="KMZ1859" s="401"/>
      <c r="KNA1859" s="401"/>
      <c r="KNB1859" s="401"/>
      <c r="KNC1859" s="401"/>
      <c r="KND1859" s="401"/>
      <c r="KNE1859" s="401"/>
      <c r="KNF1859" s="401"/>
      <c r="KNG1859" s="401"/>
      <c r="KNH1859" s="401"/>
      <c r="KNI1859" s="401"/>
      <c r="KNJ1859" s="401"/>
      <c r="KNK1859" s="401"/>
      <c r="KNL1859" s="401"/>
      <c r="KNM1859" s="401"/>
      <c r="KNN1859" s="401"/>
      <c r="KNO1859" s="401"/>
      <c r="KNP1859" s="401"/>
      <c r="KNQ1859" s="401"/>
      <c r="KNR1859" s="401"/>
      <c r="KNS1859" s="401"/>
      <c r="KNT1859" s="401"/>
      <c r="KNU1859" s="401"/>
      <c r="KNV1859" s="401"/>
      <c r="KNW1859" s="401"/>
      <c r="KNX1859" s="401"/>
      <c r="KNY1859" s="401"/>
      <c r="KNZ1859" s="401"/>
      <c r="KOA1859" s="401"/>
      <c r="KOB1859" s="401"/>
      <c r="KOC1859" s="401"/>
      <c r="KOD1859" s="401"/>
      <c r="KOE1859" s="401"/>
      <c r="KOF1859" s="401"/>
      <c r="KOG1859" s="401"/>
      <c r="KOH1859" s="401"/>
      <c r="KOI1859" s="401"/>
      <c r="KOJ1859" s="401"/>
      <c r="KOK1859" s="401"/>
      <c r="KOL1859" s="401"/>
      <c r="KOM1859" s="401"/>
      <c r="KON1859" s="401"/>
      <c r="KOO1859" s="401"/>
      <c r="KOP1859" s="401"/>
      <c r="KOQ1859" s="401"/>
      <c r="KOR1859" s="401"/>
      <c r="KOS1859" s="401"/>
      <c r="KOT1859" s="401"/>
      <c r="KOU1859" s="401"/>
      <c r="KOV1859" s="401"/>
      <c r="KOW1859" s="401"/>
      <c r="KOX1859" s="401"/>
      <c r="KOY1859" s="401"/>
      <c r="KOZ1859" s="401"/>
      <c r="KPA1859" s="401"/>
      <c r="KPB1859" s="401"/>
      <c r="KPC1859" s="401"/>
      <c r="KPD1859" s="401"/>
      <c r="KPE1859" s="401"/>
      <c r="KPF1859" s="401"/>
      <c r="KPG1859" s="401"/>
      <c r="KPH1859" s="401"/>
      <c r="KPI1859" s="401"/>
      <c r="KPJ1859" s="401"/>
      <c r="KPK1859" s="401"/>
      <c r="KPL1859" s="401"/>
      <c r="KPM1859" s="401"/>
      <c r="KPN1859" s="401"/>
      <c r="KPO1859" s="401"/>
      <c r="KPP1859" s="401"/>
      <c r="KPQ1859" s="401"/>
      <c r="KPR1859" s="401"/>
      <c r="KPS1859" s="401"/>
      <c r="KPT1859" s="401"/>
      <c r="KPU1859" s="401"/>
      <c r="KPV1859" s="401"/>
      <c r="KPW1859" s="401"/>
      <c r="KPX1859" s="401"/>
      <c r="KPY1859" s="401"/>
      <c r="KPZ1859" s="401"/>
      <c r="KQA1859" s="401"/>
      <c r="KQB1859" s="401"/>
      <c r="KQC1859" s="401"/>
      <c r="KQD1859" s="401"/>
      <c r="KQE1859" s="401"/>
      <c r="KQF1859" s="401"/>
      <c r="KQG1859" s="401"/>
      <c r="KQH1859" s="401"/>
      <c r="KQI1859" s="401"/>
      <c r="KQJ1859" s="401"/>
      <c r="KQK1859" s="401"/>
      <c r="KQL1859" s="401"/>
      <c r="KQM1859" s="401"/>
      <c r="KQN1859" s="401"/>
      <c r="KQO1859" s="401"/>
      <c r="KQP1859" s="401"/>
      <c r="KQQ1859" s="401"/>
      <c r="KQR1859" s="401"/>
      <c r="KQS1859" s="401"/>
      <c r="KQT1859" s="401"/>
      <c r="KQU1859" s="401"/>
      <c r="KQV1859" s="401"/>
      <c r="KQW1859" s="401"/>
      <c r="KQX1859" s="401"/>
      <c r="KQY1859" s="401"/>
      <c r="KQZ1859" s="401"/>
      <c r="KRA1859" s="401"/>
      <c r="KRB1859" s="401"/>
      <c r="KRC1859" s="401"/>
      <c r="KRD1859" s="401"/>
      <c r="KRE1859" s="401"/>
      <c r="KRF1859" s="401"/>
      <c r="KRG1859" s="401"/>
      <c r="KRH1859" s="401"/>
      <c r="KRI1859" s="401"/>
      <c r="KRJ1859" s="401"/>
      <c r="KRK1859" s="401"/>
      <c r="KRL1859" s="401"/>
      <c r="KRM1859" s="401"/>
      <c r="KRN1859" s="401"/>
      <c r="KRO1859" s="401"/>
      <c r="KRP1859" s="401"/>
      <c r="KRQ1859" s="401"/>
      <c r="KRR1859" s="401"/>
      <c r="KRS1859" s="401"/>
      <c r="KRT1859" s="401"/>
      <c r="KRU1859" s="401"/>
      <c r="KRV1859" s="401"/>
      <c r="KRW1859" s="401"/>
      <c r="KRX1859" s="401"/>
      <c r="KRY1859" s="401"/>
      <c r="KRZ1859" s="401"/>
      <c r="KSA1859" s="401"/>
      <c r="KSB1859" s="401"/>
      <c r="KSC1859" s="401"/>
      <c r="KSD1859" s="401"/>
      <c r="KSE1859" s="401"/>
      <c r="KSF1859" s="401"/>
      <c r="KSG1859" s="401"/>
      <c r="KSH1859" s="401"/>
      <c r="KSI1859" s="401"/>
      <c r="KSJ1859" s="401"/>
      <c r="KSK1859" s="401"/>
      <c r="KSL1859" s="401"/>
      <c r="KSM1859" s="401"/>
      <c r="KSN1859" s="401"/>
      <c r="KSO1859" s="401"/>
      <c r="KSP1859" s="401"/>
      <c r="KSQ1859" s="401"/>
      <c r="KSR1859" s="401"/>
      <c r="KSS1859" s="401"/>
      <c r="KST1859" s="401"/>
      <c r="KSU1859" s="401"/>
      <c r="KSV1859" s="401"/>
      <c r="KSW1859" s="401"/>
      <c r="KSX1859" s="401"/>
      <c r="KSY1859" s="401"/>
      <c r="KSZ1859" s="401"/>
      <c r="KTA1859" s="401"/>
      <c r="KTB1859" s="401"/>
      <c r="KTC1859" s="401"/>
      <c r="KTD1859" s="401"/>
      <c r="KTE1859" s="401"/>
      <c r="KTF1859" s="401"/>
      <c r="KTG1859" s="401"/>
      <c r="KTH1859" s="401"/>
      <c r="KTI1859" s="401"/>
      <c r="KTJ1859" s="401"/>
      <c r="KTK1859" s="401"/>
      <c r="KTL1859" s="401"/>
      <c r="KTM1859" s="401"/>
      <c r="KTN1859" s="401"/>
      <c r="KTO1859" s="401"/>
      <c r="KTP1859" s="401"/>
      <c r="KTQ1859" s="401"/>
      <c r="KTR1859" s="401"/>
      <c r="KTS1859" s="401"/>
      <c r="KTT1859" s="401"/>
      <c r="KTU1859" s="401"/>
      <c r="KTV1859" s="401"/>
      <c r="KTW1859" s="401"/>
      <c r="KTX1859" s="401"/>
      <c r="KTY1859" s="401"/>
      <c r="KTZ1859" s="401"/>
      <c r="KUA1859" s="401"/>
      <c r="KUB1859" s="401"/>
      <c r="KUC1859" s="401"/>
      <c r="KUD1859" s="401"/>
      <c r="KUE1859" s="401"/>
      <c r="KUF1859" s="401"/>
      <c r="KUG1859" s="401"/>
      <c r="KUH1859" s="401"/>
      <c r="KUI1859" s="401"/>
      <c r="KUJ1859" s="401"/>
      <c r="KUK1859" s="401"/>
      <c r="KUL1859" s="401"/>
      <c r="KUM1859" s="401"/>
      <c r="KUN1859" s="401"/>
      <c r="KUO1859" s="401"/>
      <c r="KUP1859" s="401"/>
      <c r="KUQ1859" s="401"/>
      <c r="KUR1859" s="401"/>
      <c r="KUS1859" s="401"/>
      <c r="KUT1859" s="401"/>
      <c r="KUU1859" s="401"/>
      <c r="KUV1859" s="401"/>
      <c r="KUW1859" s="401"/>
      <c r="KUX1859" s="401"/>
      <c r="KUY1859" s="401"/>
      <c r="KUZ1859" s="401"/>
      <c r="KVA1859" s="401"/>
      <c r="KVB1859" s="401"/>
      <c r="KVC1859" s="401"/>
      <c r="KVD1859" s="401"/>
      <c r="KVE1859" s="401"/>
      <c r="KVF1859" s="401"/>
      <c r="KVG1859" s="401"/>
      <c r="KVH1859" s="401"/>
      <c r="KVI1859" s="401"/>
      <c r="KVJ1859" s="401"/>
      <c r="KVK1859" s="401"/>
      <c r="KVL1859" s="401"/>
      <c r="KVM1859" s="401"/>
      <c r="KVN1859" s="401"/>
      <c r="KVO1859" s="401"/>
      <c r="KVP1859" s="401"/>
      <c r="KVQ1859" s="401"/>
      <c r="KVR1859" s="401"/>
      <c r="KVS1859" s="401"/>
      <c r="KVT1859" s="401"/>
      <c r="KVU1859" s="401"/>
      <c r="KVV1859" s="401"/>
      <c r="KVW1859" s="401"/>
      <c r="KVX1859" s="401"/>
      <c r="KVY1859" s="401"/>
      <c r="KVZ1859" s="401"/>
      <c r="KWA1859" s="401"/>
      <c r="KWB1859" s="401"/>
      <c r="KWC1859" s="401"/>
      <c r="KWD1859" s="401"/>
      <c r="KWE1859" s="401"/>
      <c r="KWF1859" s="401"/>
      <c r="KWG1859" s="401"/>
      <c r="KWH1859" s="401"/>
      <c r="KWI1859" s="401"/>
      <c r="KWJ1859" s="401"/>
      <c r="KWK1859" s="401"/>
      <c r="KWL1859" s="401"/>
      <c r="KWM1859" s="401"/>
      <c r="KWN1859" s="401"/>
      <c r="KWO1859" s="401"/>
      <c r="KWP1859" s="401"/>
      <c r="KWQ1859" s="401"/>
      <c r="KWR1859" s="401"/>
      <c r="KWS1859" s="401"/>
      <c r="KWT1859" s="401"/>
      <c r="KWU1859" s="401"/>
      <c r="KWV1859" s="401"/>
      <c r="KWW1859" s="401"/>
      <c r="KWX1859" s="401"/>
      <c r="KWY1859" s="401"/>
      <c r="KWZ1859" s="401"/>
      <c r="KXA1859" s="401"/>
      <c r="KXB1859" s="401"/>
      <c r="KXC1859" s="401"/>
      <c r="KXD1859" s="401"/>
      <c r="KXE1859" s="401"/>
      <c r="KXF1859" s="401"/>
      <c r="KXG1859" s="401"/>
      <c r="KXH1859" s="401"/>
      <c r="KXI1859" s="401"/>
      <c r="KXJ1859" s="401"/>
      <c r="KXK1859" s="401"/>
      <c r="KXL1859" s="401"/>
      <c r="KXM1859" s="401"/>
      <c r="KXN1859" s="401"/>
      <c r="KXO1859" s="401"/>
      <c r="KXP1859" s="401"/>
      <c r="KXQ1859" s="401"/>
      <c r="KXR1859" s="401"/>
      <c r="KXS1859" s="401"/>
      <c r="KXT1859" s="401"/>
      <c r="KXU1859" s="401"/>
      <c r="KXV1859" s="401"/>
      <c r="KXW1859" s="401"/>
      <c r="KXX1859" s="401"/>
      <c r="KXY1859" s="401"/>
      <c r="KXZ1859" s="401"/>
      <c r="KYA1859" s="401"/>
      <c r="KYB1859" s="401"/>
      <c r="KYC1859" s="401"/>
      <c r="KYD1859" s="401"/>
      <c r="KYE1859" s="401"/>
      <c r="KYF1859" s="401"/>
      <c r="KYG1859" s="401"/>
      <c r="KYH1859" s="401"/>
      <c r="KYI1859" s="401"/>
      <c r="KYJ1859" s="401"/>
      <c r="KYK1859" s="401"/>
      <c r="KYL1859" s="401"/>
      <c r="KYM1859" s="401"/>
      <c r="KYN1859" s="401"/>
      <c r="KYO1859" s="401"/>
      <c r="KYP1859" s="401"/>
      <c r="KYQ1859" s="401"/>
      <c r="KYR1859" s="401"/>
      <c r="KYS1859" s="401"/>
      <c r="KYT1859" s="401"/>
      <c r="KYU1859" s="401"/>
      <c r="KYV1859" s="401"/>
      <c r="KYW1859" s="401"/>
      <c r="KYX1859" s="401"/>
      <c r="KYY1859" s="401"/>
      <c r="KYZ1859" s="401"/>
      <c r="KZA1859" s="401"/>
      <c r="KZB1859" s="401"/>
      <c r="KZC1859" s="401"/>
      <c r="KZD1859" s="401"/>
      <c r="KZE1859" s="401"/>
      <c r="KZF1859" s="401"/>
      <c r="KZG1859" s="401"/>
      <c r="KZH1859" s="401"/>
      <c r="KZI1859" s="401"/>
      <c r="KZJ1859" s="401"/>
      <c r="KZK1859" s="401"/>
      <c r="KZL1859" s="401"/>
      <c r="KZM1859" s="401"/>
      <c r="KZN1859" s="401"/>
      <c r="KZO1859" s="401"/>
      <c r="KZP1859" s="401"/>
      <c r="KZQ1859" s="401"/>
      <c r="KZR1859" s="401"/>
      <c r="KZS1859" s="401"/>
      <c r="KZT1859" s="401"/>
      <c r="KZU1859" s="401"/>
      <c r="KZV1859" s="401"/>
      <c r="KZW1859" s="401"/>
      <c r="KZX1859" s="401"/>
      <c r="KZY1859" s="401"/>
      <c r="KZZ1859" s="401"/>
      <c r="LAA1859" s="401"/>
      <c r="LAB1859" s="401"/>
      <c r="LAC1859" s="401"/>
      <c r="LAD1859" s="401"/>
      <c r="LAE1859" s="401"/>
      <c r="LAF1859" s="401"/>
      <c r="LAG1859" s="401"/>
      <c r="LAH1859" s="401"/>
      <c r="LAI1859" s="401"/>
      <c r="LAJ1859" s="401"/>
      <c r="LAK1859" s="401"/>
      <c r="LAL1859" s="401"/>
      <c r="LAM1859" s="401"/>
      <c r="LAN1859" s="401"/>
      <c r="LAO1859" s="401"/>
      <c r="LAP1859" s="401"/>
      <c r="LAQ1859" s="401"/>
      <c r="LAR1859" s="401"/>
      <c r="LAS1859" s="401"/>
      <c r="LAT1859" s="401"/>
      <c r="LAU1859" s="401"/>
      <c r="LAV1859" s="401"/>
      <c r="LAW1859" s="401"/>
      <c r="LAX1859" s="401"/>
      <c r="LAY1859" s="401"/>
      <c r="LAZ1859" s="401"/>
      <c r="LBA1859" s="401"/>
      <c r="LBB1859" s="401"/>
      <c r="LBC1859" s="401"/>
      <c r="LBD1859" s="401"/>
      <c r="LBE1859" s="401"/>
      <c r="LBF1859" s="401"/>
      <c r="LBG1859" s="401"/>
      <c r="LBH1859" s="401"/>
      <c r="LBI1859" s="401"/>
      <c r="LBJ1859" s="401"/>
      <c r="LBK1859" s="401"/>
      <c r="LBL1859" s="401"/>
      <c r="LBM1859" s="401"/>
      <c r="LBN1859" s="401"/>
      <c r="LBO1859" s="401"/>
      <c r="LBP1859" s="401"/>
      <c r="LBQ1859" s="401"/>
      <c r="LBR1859" s="401"/>
      <c r="LBS1859" s="401"/>
      <c r="LBT1859" s="401"/>
      <c r="LBU1859" s="401"/>
      <c r="LBV1859" s="401"/>
      <c r="LBW1859" s="401"/>
      <c r="LBX1859" s="401"/>
      <c r="LBY1859" s="401"/>
      <c r="LBZ1859" s="401"/>
      <c r="LCA1859" s="401"/>
      <c r="LCB1859" s="401"/>
      <c r="LCC1859" s="401"/>
      <c r="LCD1859" s="401"/>
      <c r="LCE1859" s="401"/>
      <c r="LCF1859" s="401"/>
      <c r="LCG1859" s="401"/>
      <c r="LCH1859" s="401"/>
      <c r="LCI1859" s="401"/>
      <c r="LCJ1859" s="401"/>
      <c r="LCK1859" s="401"/>
      <c r="LCL1859" s="401"/>
      <c r="LCM1859" s="401"/>
      <c r="LCN1859" s="401"/>
      <c r="LCO1859" s="401"/>
      <c r="LCP1859" s="401"/>
      <c r="LCQ1859" s="401"/>
      <c r="LCR1859" s="401"/>
      <c r="LCS1859" s="401"/>
      <c r="LCT1859" s="401"/>
      <c r="LCU1859" s="401"/>
      <c r="LCV1859" s="401"/>
      <c r="LCW1859" s="401"/>
      <c r="LCX1859" s="401"/>
      <c r="LCY1859" s="401"/>
      <c r="LCZ1859" s="401"/>
      <c r="LDA1859" s="401"/>
      <c r="LDB1859" s="401"/>
      <c r="LDC1859" s="401"/>
      <c r="LDD1859" s="401"/>
      <c r="LDE1859" s="401"/>
      <c r="LDF1859" s="401"/>
      <c r="LDG1859" s="401"/>
      <c r="LDH1859" s="401"/>
      <c r="LDI1859" s="401"/>
      <c r="LDJ1859" s="401"/>
      <c r="LDK1859" s="401"/>
      <c r="LDL1859" s="401"/>
      <c r="LDM1859" s="401"/>
      <c r="LDN1859" s="401"/>
      <c r="LDO1859" s="401"/>
      <c r="LDP1859" s="401"/>
      <c r="LDQ1859" s="401"/>
      <c r="LDR1859" s="401"/>
      <c r="LDS1859" s="401"/>
      <c r="LDT1859" s="401"/>
      <c r="LDU1859" s="401"/>
      <c r="LDV1859" s="401"/>
      <c r="LDW1859" s="401"/>
      <c r="LDX1859" s="401"/>
      <c r="LDY1859" s="401"/>
      <c r="LDZ1859" s="401"/>
      <c r="LEA1859" s="401"/>
      <c r="LEB1859" s="401"/>
      <c r="LEC1859" s="401"/>
      <c r="LED1859" s="401"/>
      <c r="LEE1859" s="401"/>
      <c r="LEF1859" s="401"/>
      <c r="LEG1859" s="401"/>
      <c r="LEH1859" s="401"/>
      <c r="LEI1859" s="401"/>
      <c r="LEJ1859" s="401"/>
      <c r="LEK1859" s="401"/>
      <c r="LEL1859" s="401"/>
      <c r="LEM1859" s="401"/>
      <c r="LEN1859" s="401"/>
      <c r="LEO1859" s="401"/>
      <c r="LEP1859" s="401"/>
      <c r="LEQ1859" s="401"/>
      <c r="LER1859" s="401"/>
      <c r="LES1859" s="401"/>
      <c r="LET1859" s="401"/>
      <c r="LEU1859" s="401"/>
      <c r="LEV1859" s="401"/>
      <c r="LEW1859" s="401"/>
      <c r="LEX1859" s="401"/>
      <c r="LEY1859" s="401"/>
      <c r="LEZ1859" s="401"/>
      <c r="LFA1859" s="401"/>
      <c r="LFB1859" s="401"/>
      <c r="LFC1859" s="401"/>
      <c r="LFD1859" s="401"/>
      <c r="LFE1859" s="401"/>
      <c r="LFF1859" s="401"/>
      <c r="LFG1859" s="401"/>
      <c r="LFH1859" s="401"/>
      <c r="LFI1859" s="401"/>
      <c r="LFJ1859" s="401"/>
      <c r="LFK1859" s="401"/>
      <c r="LFL1859" s="401"/>
      <c r="LFM1859" s="401"/>
      <c r="LFN1859" s="401"/>
      <c r="LFO1859" s="401"/>
      <c r="LFP1859" s="401"/>
      <c r="LFQ1859" s="401"/>
      <c r="LFR1859" s="401"/>
      <c r="LFS1859" s="401"/>
      <c r="LFT1859" s="401"/>
      <c r="LFU1859" s="401"/>
      <c r="LFV1859" s="401"/>
      <c r="LFW1859" s="401"/>
      <c r="LFX1859" s="401"/>
      <c r="LFY1859" s="401"/>
      <c r="LFZ1859" s="401"/>
      <c r="LGA1859" s="401"/>
      <c r="LGB1859" s="401"/>
      <c r="LGC1859" s="401"/>
      <c r="LGD1859" s="401"/>
      <c r="LGE1859" s="401"/>
      <c r="LGF1859" s="401"/>
      <c r="LGG1859" s="401"/>
      <c r="LGH1859" s="401"/>
      <c r="LGI1859" s="401"/>
      <c r="LGJ1859" s="401"/>
      <c r="LGK1859" s="401"/>
      <c r="LGL1859" s="401"/>
      <c r="LGM1859" s="401"/>
      <c r="LGN1859" s="401"/>
      <c r="LGO1859" s="401"/>
      <c r="LGP1859" s="401"/>
      <c r="LGQ1859" s="401"/>
      <c r="LGR1859" s="401"/>
      <c r="LGS1859" s="401"/>
      <c r="LGT1859" s="401"/>
      <c r="LGU1859" s="401"/>
      <c r="LGV1859" s="401"/>
      <c r="LGW1859" s="401"/>
      <c r="LGX1859" s="401"/>
      <c r="LGY1859" s="401"/>
      <c r="LGZ1859" s="401"/>
      <c r="LHA1859" s="401"/>
      <c r="LHB1859" s="401"/>
      <c r="LHC1859" s="401"/>
      <c r="LHD1859" s="401"/>
      <c r="LHE1859" s="401"/>
      <c r="LHF1859" s="401"/>
      <c r="LHG1859" s="401"/>
      <c r="LHH1859" s="401"/>
      <c r="LHI1859" s="401"/>
      <c r="LHJ1859" s="401"/>
      <c r="LHK1859" s="401"/>
      <c r="LHL1859" s="401"/>
      <c r="LHM1859" s="401"/>
      <c r="LHN1859" s="401"/>
      <c r="LHO1859" s="401"/>
      <c r="LHP1859" s="401"/>
      <c r="LHQ1859" s="401"/>
      <c r="LHR1859" s="401"/>
      <c r="LHS1859" s="401"/>
      <c r="LHT1859" s="401"/>
      <c r="LHU1859" s="401"/>
      <c r="LHV1859" s="401"/>
      <c r="LHW1859" s="401"/>
      <c r="LHX1859" s="401"/>
      <c r="LHY1859" s="401"/>
      <c r="LHZ1859" s="401"/>
      <c r="LIA1859" s="401"/>
      <c r="LIB1859" s="401"/>
      <c r="LIC1859" s="401"/>
      <c r="LID1859" s="401"/>
      <c r="LIE1859" s="401"/>
      <c r="LIF1859" s="401"/>
      <c r="LIG1859" s="401"/>
      <c r="LIH1859" s="401"/>
      <c r="LII1859" s="401"/>
      <c r="LIJ1859" s="401"/>
      <c r="LIK1859" s="401"/>
      <c r="LIL1859" s="401"/>
      <c r="LIM1859" s="401"/>
      <c r="LIN1859" s="401"/>
      <c r="LIO1859" s="401"/>
      <c r="LIP1859" s="401"/>
      <c r="LIQ1859" s="401"/>
      <c r="LIR1859" s="401"/>
      <c r="LIS1859" s="401"/>
      <c r="LIT1859" s="401"/>
      <c r="LIU1859" s="401"/>
      <c r="LIV1859" s="401"/>
      <c r="LIW1859" s="401"/>
      <c r="LIX1859" s="401"/>
      <c r="LIY1859" s="401"/>
      <c r="LIZ1859" s="401"/>
      <c r="LJA1859" s="401"/>
      <c r="LJB1859" s="401"/>
      <c r="LJC1859" s="401"/>
      <c r="LJD1859" s="401"/>
      <c r="LJE1859" s="401"/>
      <c r="LJF1859" s="401"/>
      <c r="LJG1859" s="401"/>
      <c r="LJH1859" s="401"/>
      <c r="LJI1859" s="401"/>
      <c r="LJJ1859" s="401"/>
      <c r="LJK1859" s="401"/>
      <c r="LJL1859" s="401"/>
      <c r="LJM1859" s="401"/>
      <c r="LJN1859" s="401"/>
      <c r="LJO1859" s="401"/>
      <c r="LJP1859" s="401"/>
      <c r="LJQ1859" s="401"/>
      <c r="LJR1859" s="401"/>
      <c r="LJS1859" s="401"/>
      <c r="LJT1859" s="401"/>
      <c r="LJU1859" s="401"/>
      <c r="LJV1859" s="401"/>
      <c r="LJW1859" s="401"/>
      <c r="LJX1859" s="401"/>
      <c r="LJY1859" s="401"/>
      <c r="LJZ1859" s="401"/>
      <c r="LKA1859" s="401"/>
      <c r="LKB1859" s="401"/>
      <c r="LKC1859" s="401"/>
      <c r="LKD1859" s="401"/>
      <c r="LKE1859" s="401"/>
      <c r="LKF1859" s="401"/>
      <c r="LKG1859" s="401"/>
      <c r="LKH1859" s="401"/>
      <c r="LKI1859" s="401"/>
      <c r="LKJ1859" s="401"/>
      <c r="LKK1859" s="401"/>
      <c r="LKL1859" s="401"/>
      <c r="LKM1859" s="401"/>
      <c r="LKN1859" s="401"/>
      <c r="LKO1859" s="401"/>
      <c r="LKP1859" s="401"/>
      <c r="LKQ1859" s="401"/>
      <c r="LKR1859" s="401"/>
      <c r="LKS1859" s="401"/>
      <c r="LKT1859" s="401"/>
      <c r="LKU1859" s="401"/>
      <c r="LKV1859" s="401"/>
      <c r="LKW1859" s="401"/>
      <c r="LKX1859" s="401"/>
      <c r="LKY1859" s="401"/>
      <c r="LKZ1859" s="401"/>
      <c r="LLA1859" s="401"/>
      <c r="LLB1859" s="401"/>
      <c r="LLC1859" s="401"/>
      <c r="LLD1859" s="401"/>
      <c r="LLE1859" s="401"/>
      <c r="LLF1859" s="401"/>
      <c r="LLG1859" s="401"/>
      <c r="LLH1859" s="401"/>
      <c r="LLI1859" s="401"/>
      <c r="LLJ1859" s="401"/>
      <c r="LLK1859" s="401"/>
      <c r="LLL1859" s="401"/>
      <c r="LLM1859" s="401"/>
      <c r="LLN1859" s="401"/>
      <c r="LLO1859" s="401"/>
      <c r="LLP1859" s="401"/>
      <c r="LLQ1859" s="401"/>
      <c r="LLR1859" s="401"/>
      <c r="LLS1859" s="401"/>
      <c r="LLT1859" s="401"/>
      <c r="LLU1859" s="401"/>
      <c r="LLV1859" s="401"/>
      <c r="LLW1859" s="401"/>
      <c r="LLX1859" s="401"/>
      <c r="LLY1859" s="401"/>
      <c r="LLZ1859" s="401"/>
      <c r="LMA1859" s="401"/>
      <c r="LMB1859" s="401"/>
      <c r="LMC1859" s="401"/>
      <c r="LMD1859" s="401"/>
      <c r="LME1859" s="401"/>
      <c r="LMF1859" s="401"/>
      <c r="LMG1859" s="401"/>
      <c r="LMH1859" s="401"/>
      <c r="LMI1859" s="401"/>
      <c r="LMJ1859" s="401"/>
      <c r="LMK1859" s="401"/>
      <c r="LML1859" s="401"/>
      <c r="LMM1859" s="401"/>
      <c r="LMN1859" s="401"/>
      <c r="LMO1859" s="401"/>
      <c r="LMP1859" s="401"/>
      <c r="LMQ1859" s="401"/>
      <c r="LMR1859" s="401"/>
      <c r="LMS1859" s="401"/>
      <c r="LMT1859" s="401"/>
      <c r="LMU1859" s="401"/>
      <c r="LMV1859" s="401"/>
      <c r="LMW1859" s="401"/>
      <c r="LMX1859" s="401"/>
      <c r="LMY1859" s="401"/>
      <c r="LMZ1859" s="401"/>
      <c r="LNA1859" s="401"/>
      <c r="LNB1859" s="401"/>
      <c r="LNC1859" s="401"/>
      <c r="LND1859" s="401"/>
      <c r="LNE1859" s="401"/>
      <c r="LNF1859" s="401"/>
      <c r="LNG1859" s="401"/>
      <c r="LNH1859" s="401"/>
      <c r="LNI1859" s="401"/>
      <c r="LNJ1859" s="401"/>
      <c r="LNK1859" s="401"/>
      <c r="LNL1859" s="401"/>
      <c r="LNM1859" s="401"/>
      <c r="LNN1859" s="401"/>
      <c r="LNO1859" s="401"/>
      <c r="LNP1859" s="401"/>
      <c r="LNQ1859" s="401"/>
      <c r="LNR1859" s="401"/>
      <c r="LNS1859" s="401"/>
      <c r="LNT1859" s="401"/>
      <c r="LNU1859" s="401"/>
      <c r="LNV1859" s="401"/>
      <c r="LNW1859" s="401"/>
      <c r="LNX1859" s="401"/>
      <c r="LNY1859" s="401"/>
      <c r="LNZ1859" s="401"/>
      <c r="LOA1859" s="401"/>
      <c r="LOB1859" s="401"/>
      <c r="LOC1859" s="401"/>
      <c r="LOD1859" s="401"/>
      <c r="LOE1859" s="401"/>
      <c r="LOF1859" s="401"/>
      <c r="LOG1859" s="401"/>
      <c r="LOH1859" s="401"/>
      <c r="LOI1859" s="401"/>
      <c r="LOJ1859" s="401"/>
      <c r="LOK1859" s="401"/>
      <c r="LOL1859" s="401"/>
      <c r="LOM1859" s="401"/>
      <c r="LON1859" s="401"/>
      <c r="LOO1859" s="401"/>
      <c r="LOP1859" s="401"/>
      <c r="LOQ1859" s="401"/>
      <c r="LOR1859" s="401"/>
      <c r="LOS1859" s="401"/>
      <c r="LOT1859" s="401"/>
      <c r="LOU1859" s="401"/>
      <c r="LOV1859" s="401"/>
      <c r="LOW1859" s="401"/>
      <c r="LOX1859" s="401"/>
      <c r="LOY1859" s="401"/>
      <c r="LOZ1859" s="401"/>
      <c r="LPA1859" s="401"/>
      <c r="LPB1859" s="401"/>
      <c r="LPC1859" s="401"/>
      <c r="LPD1859" s="401"/>
      <c r="LPE1859" s="401"/>
      <c r="LPF1859" s="401"/>
      <c r="LPG1859" s="401"/>
      <c r="LPH1859" s="401"/>
      <c r="LPI1859" s="401"/>
      <c r="LPJ1859" s="401"/>
      <c r="LPK1859" s="401"/>
      <c r="LPL1859" s="401"/>
      <c r="LPM1859" s="401"/>
      <c r="LPN1859" s="401"/>
      <c r="LPO1859" s="401"/>
      <c r="LPP1859" s="401"/>
      <c r="LPQ1859" s="401"/>
      <c r="LPR1859" s="401"/>
      <c r="LPS1859" s="401"/>
      <c r="LPT1859" s="401"/>
      <c r="LPU1859" s="401"/>
      <c r="LPV1859" s="401"/>
      <c r="LPW1859" s="401"/>
      <c r="LPX1859" s="401"/>
      <c r="LPY1859" s="401"/>
      <c r="LPZ1859" s="401"/>
      <c r="LQA1859" s="401"/>
      <c r="LQB1859" s="401"/>
      <c r="LQC1859" s="401"/>
      <c r="LQD1859" s="401"/>
      <c r="LQE1859" s="401"/>
      <c r="LQF1859" s="401"/>
      <c r="LQG1859" s="401"/>
      <c r="LQH1859" s="401"/>
      <c r="LQI1859" s="401"/>
      <c r="LQJ1859" s="401"/>
      <c r="LQK1859" s="401"/>
      <c r="LQL1859" s="401"/>
      <c r="LQM1859" s="401"/>
      <c r="LQN1859" s="401"/>
      <c r="LQO1859" s="401"/>
      <c r="LQP1859" s="401"/>
      <c r="LQQ1859" s="401"/>
      <c r="LQR1859" s="401"/>
      <c r="LQS1859" s="401"/>
      <c r="LQT1859" s="401"/>
      <c r="LQU1859" s="401"/>
      <c r="LQV1859" s="401"/>
      <c r="LQW1859" s="401"/>
      <c r="LQX1859" s="401"/>
      <c r="LQY1859" s="401"/>
      <c r="LQZ1859" s="401"/>
      <c r="LRA1859" s="401"/>
      <c r="LRB1859" s="401"/>
      <c r="LRC1859" s="401"/>
      <c r="LRD1859" s="401"/>
      <c r="LRE1859" s="401"/>
      <c r="LRF1859" s="401"/>
      <c r="LRG1859" s="401"/>
      <c r="LRH1859" s="401"/>
      <c r="LRI1859" s="401"/>
      <c r="LRJ1859" s="401"/>
      <c r="LRK1859" s="401"/>
      <c r="LRL1859" s="401"/>
      <c r="LRM1859" s="401"/>
      <c r="LRN1859" s="401"/>
      <c r="LRO1859" s="401"/>
      <c r="LRP1859" s="401"/>
      <c r="LRQ1859" s="401"/>
      <c r="LRR1859" s="401"/>
      <c r="LRS1859" s="401"/>
      <c r="LRT1859" s="401"/>
      <c r="LRU1859" s="401"/>
      <c r="LRV1859" s="401"/>
      <c r="LRW1859" s="401"/>
      <c r="LRX1859" s="401"/>
      <c r="LRY1859" s="401"/>
      <c r="LRZ1859" s="401"/>
      <c r="LSA1859" s="401"/>
      <c r="LSB1859" s="401"/>
      <c r="LSC1859" s="401"/>
      <c r="LSD1859" s="401"/>
      <c r="LSE1859" s="401"/>
      <c r="LSF1859" s="401"/>
      <c r="LSG1859" s="401"/>
      <c r="LSH1859" s="401"/>
      <c r="LSI1859" s="401"/>
      <c r="LSJ1859" s="401"/>
      <c r="LSK1859" s="401"/>
      <c r="LSL1859" s="401"/>
      <c r="LSM1859" s="401"/>
      <c r="LSN1859" s="401"/>
      <c r="LSO1859" s="401"/>
      <c r="LSP1859" s="401"/>
      <c r="LSQ1859" s="401"/>
      <c r="LSR1859" s="401"/>
      <c r="LSS1859" s="401"/>
      <c r="LST1859" s="401"/>
      <c r="LSU1859" s="401"/>
      <c r="LSV1859" s="401"/>
      <c r="LSW1859" s="401"/>
      <c r="LSX1859" s="401"/>
      <c r="LSY1859" s="401"/>
      <c r="LSZ1859" s="401"/>
      <c r="LTA1859" s="401"/>
      <c r="LTB1859" s="401"/>
      <c r="LTC1859" s="401"/>
      <c r="LTD1859" s="401"/>
      <c r="LTE1859" s="401"/>
      <c r="LTF1859" s="401"/>
      <c r="LTG1859" s="401"/>
      <c r="LTH1859" s="401"/>
      <c r="LTI1859" s="401"/>
      <c r="LTJ1859" s="401"/>
      <c r="LTK1859" s="401"/>
      <c r="LTL1859" s="401"/>
      <c r="LTM1859" s="401"/>
      <c r="LTN1859" s="401"/>
      <c r="LTO1859" s="401"/>
      <c r="LTP1859" s="401"/>
      <c r="LTQ1859" s="401"/>
      <c r="LTR1859" s="401"/>
      <c r="LTS1859" s="401"/>
      <c r="LTT1859" s="401"/>
      <c r="LTU1859" s="401"/>
      <c r="LTV1859" s="401"/>
      <c r="LTW1859" s="401"/>
      <c r="LTX1859" s="401"/>
      <c r="LTY1859" s="401"/>
      <c r="LTZ1859" s="401"/>
      <c r="LUA1859" s="401"/>
      <c r="LUB1859" s="401"/>
      <c r="LUC1859" s="401"/>
      <c r="LUD1859" s="401"/>
      <c r="LUE1859" s="401"/>
      <c r="LUF1859" s="401"/>
      <c r="LUG1859" s="401"/>
      <c r="LUH1859" s="401"/>
      <c r="LUI1859" s="401"/>
      <c r="LUJ1859" s="401"/>
      <c r="LUK1859" s="401"/>
      <c r="LUL1859" s="401"/>
      <c r="LUM1859" s="401"/>
      <c r="LUN1859" s="401"/>
      <c r="LUO1859" s="401"/>
      <c r="LUP1859" s="401"/>
      <c r="LUQ1859" s="401"/>
      <c r="LUR1859" s="401"/>
      <c r="LUS1859" s="401"/>
      <c r="LUT1859" s="401"/>
      <c r="LUU1859" s="401"/>
      <c r="LUV1859" s="401"/>
      <c r="LUW1859" s="401"/>
      <c r="LUX1859" s="401"/>
      <c r="LUY1859" s="401"/>
      <c r="LUZ1859" s="401"/>
      <c r="LVA1859" s="401"/>
      <c r="LVB1859" s="401"/>
      <c r="LVC1859" s="401"/>
      <c r="LVD1859" s="401"/>
      <c r="LVE1859" s="401"/>
      <c r="LVF1859" s="401"/>
      <c r="LVG1859" s="401"/>
      <c r="LVH1859" s="401"/>
      <c r="LVI1859" s="401"/>
      <c r="LVJ1859" s="401"/>
      <c r="LVK1859" s="401"/>
      <c r="LVL1859" s="401"/>
      <c r="LVM1859" s="401"/>
      <c r="LVN1859" s="401"/>
      <c r="LVO1859" s="401"/>
      <c r="LVP1859" s="401"/>
      <c r="LVQ1859" s="401"/>
      <c r="LVR1859" s="401"/>
      <c r="LVS1859" s="401"/>
      <c r="LVT1859" s="401"/>
      <c r="LVU1859" s="401"/>
      <c r="LVV1859" s="401"/>
      <c r="LVW1859" s="401"/>
      <c r="LVX1859" s="401"/>
      <c r="LVY1859" s="401"/>
      <c r="LVZ1859" s="401"/>
      <c r="LWA1859" s="401"/>
      <c r="LWB1859" s="401"/>
      <c r="LWC1859" s="401"/>
      <c r="LWD1859" s="401"/>
      <c r="LWE1859" s="401"/>
      <c r="LWF1859" s="401"/>
      <c r="LWG1859" s="401"/>
      <c r="LWH1859" s="401"/>
      <c r="LWI1859" s="401"/>
      <c r="LWJ1859" s="401"/>
      <c r="LWK1859" s="401"/>
      <c r="LWL1859" s="401"/>
      <c r="LWM1859" s="401"/>
      <c r="LWN1859" s="401"/>
      <c r="LWO1859" s="401"/>
      <c r="LWP1859" s="401"/>
      <c r="LWQ1859" s="401"/>
      <c r="LWR1859" s="401"/>
      <c r="LWS1859" s="401"/>
      <c r="LWT1859" s="401"/>
      <c r="LWU1859" s="401"/>
      <c r="LWV1859" s="401"/>
      <c r="LWW1859" s="401"/>
      <c r="LWX1859" s="401"/>
      <c r="LWY1859" s="401"/>
      <c r="LWZ1859" s="401"/>
      <c r="LXA1859" s="401"/>
      <c r="LXB1859" s="401"/>
      <c r="LXC1859" s="401"/>
      <c r="LXD1859" s="401"/>
      <c r="LXE1859" s="401"/>
      <c r="LXF1859" s="401"/>
      <c r="LXG1859" s="401"/>
      <c r="LXH1859" s="401"/>
      <c r="LXI1859" s="401"/>
      <c r="LXJ1859" s="401"/>
      <c r="LXK1859" s="401"/>
      <c r="LXL1859" s="401"/>
      <c r="LXM1859" s="401"/>
      <c r="LXN1859" s="401"/>
      <c r="LXO1859" s="401"/>
      <c r="LXP1859" s="401"/>
      <c r="LXQ1859" s="401"/>
      <c r="LXR1859" s="401"/>
      <c r="LXS1859" s="401"/>
      <c r="LXT1859" s="401"/>
      <c r="LXU1859" s="401"/>
      <c r="LXV1859" s="401"/>
      <c r="LXW1859" s="401"/>
      <c r="LXX1859" s="401"/>
      <c r="LXY1859" s="401"/>
      <c r="LXZ1859" s="401"/>
      <c r="LYA1859" s="401"/>
      <c r="LYB1859" s="401"/>
      <c r="LYC1859" s="401"/>
      <c r="LYD1859" s="401"/>
      <c r="LYE1859" s="401"/>
      <c r="LYF1859" s="401"/>
      <c r="LYG1859" s="401"/>
      <c r="LYH1859" s="401"/>
      <c r="LYI1859" s="401"/>
      <c r="LYJ1859" s="401"/>
      <c r="LYK1859" s="401"/>
      <c r="LYL1859" s="401"/>
      <c r="LYM1859" s="401"/>
      <c r="LYN1859" s="401"/>
      <c r="LYO1859" s="401"/>
      <c r="LYP1859" s="401"/>
      <c r="LYQ1859" s="401"/>
      <c r="LYR1859" s="401"/>
      <c r="LYS1859" s="401"/>
      <c r="LYT1859" s="401"/>
      <c r="LYU1859" s="401"/>
      <c r="LYV1859" s="401"/>
      <c r="LYW1859" s="401"/>
      <c r="LYX1859" s="401"/>
      <c r="LYY1859" s="401"/>
      <c r="LYZ1859" s="401"/>
      <c r="LZA1859" s="401"/>
      <c r="LZB1859" s="401"/>
      <c r="LZC1859" s="401"/>
      <c r="LZD1859" s="401"/>
      <c r="LZE1859" s="401"/>
      <c r="LZF1859" s="401"/>
      <c r="LZG1859" s="401"/>
      <c r="LZH1859" s="401"/>
      <c r="LZI1859" s="401"/>
      <c r="LZJ1859" s="401"/>
      <c r="LZK1859" s="401"/>
      <c r="LZL1859" s="401"/>
      <c r="LZM1859" s="401"/>
      <c r="LZN1859" s="401"/>
      <c r="LZO1859" s="401"/>
      <c r="LZP1859" s="401"/>
      <c r="LZQ1859" s="401"/>
      <c r="LZR1859" s="401"/>
      <c r="LZS1859" s="401"/>
      <c r="LZT1859" s="401"/>
      <c r="LZU1859" s="401"/>
      <c r="LZV1859" s="401"/>
      <c r="LZW1859" s="401"/>
      <c r="LZX1859" s="401"/>
      <c r="LZY1859" s="401"/>
      <c r="LZZ1859" s="401"/>
      <c r="MAA1859" s="401"/>
      <c r="MAB1859" s="401"/>
      <c r="MAC1859" s="401"/>
      <c r="MAD1859" s="401"/>
      <c r="MAE1859" s="401"/>
      <c r="MAF1859" s="401"/>
      <c r="MAG1859" s="401"/>
      <c r="MAH1859" s="401"/>
      <c r="MAI1859" s="401"/>
      <c r="MAJ1859" s="401"/>
      <c r="MAK1859" s="401"/>
      <c r="MAL1859" s="401"/>
      <c r="MAM1859" s="401"/>
      <c r="MAN1859" s="401"/>
      <c r="MAO1859" s="401"/>
      <c r="MAP1859" s="401"/>
      <c r="MAQ1859" s="401"/>
      <c r="MAR1859" s="401"/>
      <c r="MAS1859" s="401"/>
      <c r="MAT1859" s="401"/>
      <c r="MAU1859" s="401"/>
      <c r="MAV1859" s="401"/>
      <c r="MAW1859" s="401"/>
      <c r="MAX1859" s="401"/>
      <c r="MAY1859" s="401"/>
      <c r="MAZ1859" s="401"/>
      <c r="MBA1859" s="401"/>
      <c r="MBB1859" s="401"/>
      <c r="MBC1859" s="401"/>
      <c r="MBD1859" s="401"/>
      <c r="MBE1859" s="401"/>
      <c r="MBF1859" s="401"/>
      <c r="MBG1859" s="401"/>
      <c r="MBH1859" s="401"/>
      <c r="MBI1859" s="401"/>
      <c r="MBJ1859" s="401"/>
      <c r="MBK1859" s="401"/>
      <c r="MBL1859" s="401"/>
      <c r="MBM1859" s="401"/>
      <c r="MBN1859" s="401"/>
      <c r="MBO1859" s="401"/>
      <c r="MBP1859" s="401"/>
      <c r="MBQ1859" s="401"/>
      <c r="MBR1859" s="401"/>
      <c r="MBS1859" s="401"/>
      <c r="MBT1859" s="401"/>
      <c r="MBU1859" s="401"/>
      <c r="MBV1859" s="401"/>
      <c r="MBW1859" s="401"/>
      <c r="MBX1859" s="401"/>
      <c r="MBY1859" s="401"/>
      <c r="MBZ1859" s="401"/>
      <c r="MCA1859" s="401"/>
      <c r="MCB1859" s="401"/>
      <c r="MCC1859" s="401"/>
      <c r="MCD1859" s="401"/>
      <c r="MCE1859" s="401"/>
      <c r="MCF1859" s="401"/>
      <c r="MCG1859" s="401"/>
      <c r="MCH1859" s="401"/>
      <c r="MCI1859" s="401"/>
      <c r="MCJ1859" s="401"/>
      <c r="MCK1859" s="401"/>
      <c r="MCL1859" s="401"/>
      <c r="MCM1859" s="401"/>
      <c r="MCN1859" s="401"/>
      <c r="MCO1859" s="401"/>
      <c r="MCP1859" s="401"/>
      <c r="MCQ1859" s="401"/>
      <c r="MCR1859" s="401"/>
      <c r="MCS1859" s="401"/>
      <c r="MCT1859" s="401"/>
      <c r="MCU1859" s="401"/>
      <c r="MCV1859" s="401"/>
      <c r="MCW1859" s="401"/>
      <c r="MCX1859" s="401"/>
      <c r="MCY1859" s="401"/>
      <c r="MCZ1859" s="401"/>
      <c r="MDA1859" s="401"/>
      <c r="MDB1859" s="401"/>
      <c r="MDC1859" s="401"/>
      <c r="MDD1859" s="401"/>
      <c r="MDE1859" s="401"/>
      <c r="MDF1859" s="401"/>
      <c r="MDG1859" s="401"/>
      <c r="MDH1859" s="401"/>
      <c r="MDI1859" s="401"/>
      <c r="MDJ1859" s="401"/>
      <c r="MDK1859" s="401"/>
      <c r="MDL1859" s="401"/>
      <c r="MDM1859" s="401"/>
      <c r="MDN1859" s="401"/>
      <c r="MDO1859" s="401"/>
      <c r="MDP1859" s="401"/>
      <c r="MDQ1859" s="401"/>
      <c r="MDR1859" s="401"/>
      <c r="MDS1859" s="401"/>
      <c r="MDT1859" s="401"/>
      <c r="MDU1859" s="401"/>
      <c r="MDV1859" s="401"/>
      <c r="MDW1859" s="401"/>
      <c r="MDX1859" s="401"/>
      <c r="MDY1859" s="401"/>
      <c r="MDZ1859" s="401"/>
      <c r="MEA1859" s="401"/>
      <c r="MEB1859" s="401"/>
      <c r="MEC1859" s="401"/>
      <c r="MED1859" s="401"/>
      <c r="MEE1859" s="401"/>
      <c r="MEF1859" s="401"/>
      <c r="MEG1859" s="401"/>
      <c r="MEH1859" s="401"/>
      <c r="MEI1859" s="401"/>
      <c r="MEJ1859" s="401"/>
      <c r="MEK1859" s="401"/>
      <c r="MEL1859" s="401"/>
      <c r="MEM1859" s="401"/>
      <c r="MEN1859" s="401"/>
      <c r="MEO1859" s="401"/>
      <c r="MEP1859" s="401"/>
      <c r="MEQ1859" s="401"/>
      <c r="MER1859" s="401"/>
      <c r="MES1859" s="401"/>
      <c r="MET1859" s="401"/>
      <c r="MEU1859" s="401"/>
      <c r="MEV1859" s="401"/>
      <c r="MEW1859" s="401"/>
      <c r="MEX1859" s="401"/>
      <c r="MEY1859" s="401"/>
      <c r="MEZ1859" s="401"/>
      <c r="MFA1859" s="401"/>
      <c r="MFB1859" s="401"/>
      <c r="MFC1859" s="401"/>
      <c r="MFD1859" s="401"/>
      <c r="MFE1859" s="401"/>
      <c r="MFF1859" s="401"/>
      <c r="MFG1859" s="401"/>
      <c r="MFH1859" s="401"/>
      <c r="MFI1859" s="401"/>
      <c r="MFJ1859" s="401"/>
      <c r="MFK1859" s="401"/>
      <c r="MFL1859" s="401"/>
      <c r="MFM1859" s="401"/>
      <c r="MFN1859" s="401"/>
      <c r="MFO1859" s="401"/>
      <c r="MFP1859" s="401"/>
      <c r="MFQ1859" s="401"/>
      <c r="MFR1859" s="401"/>
      <c r="MFS1859" s="401"/>
      <c r="MFT1859" s="401"/>
      <c r="MFU1859" s="401"/>
      <c r="MFV1859" s="401"/>
      <c r="MFW1859" s="401"/>
      <c r="MFX1859" s="401"/>
      <c r="MFY1859" s="401"/>
      <c r="MFZ1859" s="401"/>
      <c r="MGA1859" s="401"/>
      <c r="MGB1859" s="401"/>
      <c r="MGC1859" s="401"/>
      <c r="MGD1859" s="401"/>
      <c r="MGE1859" s="401"/>
      <c r="MGF1859" s="401"/>
      <c r="MGG1859" s="401"/>
      <c r="MGH1859" s="401"/>
      <c r="MGI1859" s="401"/>
      <c r="MGJ1859" s="401"/>
      <c r="MGK1859" s="401"/>
      <c r="MGL1859" s="401"/>
      <c r="MGM1859" s="401"/>
      <c r="MGN1859" s="401"/>
      <c r="MGO1859" s="401"/>
      <c r="MGP1859" s="401"/>
      <c r="MGQ1859" s="401"/>
      <c r="MGR1859" s="401"/>
      <c r="MGS1859" s="401"/>
      <c r="MGT1859" s="401"/>
      <c r="MGU1859" s="401"/>
      <c r="MGV1859" s="401"/>
      <c r="MGW1859" s="401"/>
      <c r="MGX1859" s="401"/>
      <c r="MGY1859" s="401"/>
      <c r="MGZ1859" s="401"/>
      <c r="MHA1859" s="401"/>
      <c r="MHB1859" s="401"/>
      <c r="MHC1859" s="401"/>
      <c r="MHD1859" s="401"/>
      <c r="MHE1859" s="401"/>
      <c r="MHF1859" s="401"/>
      <c r="MHG1859" s="401"/>
      <c r="MHH1859" s="401"/>
      <c r="MHI1859" s="401"/>
      <c r="MHJ1859" s="401"/>
      <c r="MHK1859" s="401"/>
      <c r="MHL1859" s="401"/>
      <c r="MHM1859" s="401"/>
      <c r="MHN1859" s="401"/>
      <c r="MHO1859" s="401"/>
      <c r="MHP1859" s="401"/>
      <c r="MHQ1859" s="401"/>
      <c r="MHR1859" s="401"/>
      <c r="MHS1859" s="401"/>
      <c r="MHT1859" s="401"/>
      <c r="MHU1859" s="401"/>
      <c r="MHV1859" s="401"/>
      <c r="MHW1859" s="401"/>
      <c r="MHX1859" s="401"/>
      <c r="MHY1859" s="401"/>
      <c r="MHZ1859" s="401"/>
      <c r="MIA1859" s="401"/>
      <c r="MIB1859" s="401"/>
      <c r="MIC1859" s="401"/>
      <c r="MID1859" s="401"/>
      <c r="MIE1859" s="401"/>
      <c r="MIF1859" s="401"/>
      <c r="MIG1859" s="401"/>
      <c r="MIH1859" s="401"/>
      <c r="MII1859" s="401"/>
      <c r="MIJ1859" s="401"/>
      <c r="MIK1859" s="401"/>
      <c r="MIL1859" s="401"/>
      <c r="MIM1859" s="401"/>
      <c r="MIN1859" s="401"/>
      <c r="MIO1859" s="401"/>
      <c r="MIP1859" s="401"/>
      <c r="MIQ1859" s="401"/>
      <c r="MIR1859" s="401"/>
      <c r="MIS1859" s="401"/>
      <c r="MIT1859" s="401"/>
      <c r="MIU1859" s="401"/>
      <c r="MIV1859" s="401"/>
      <c r="MIW1859" s="401"/>
      <c r="MIX1859" s="401"/>
      <c r="MIY1859" s="401"/>
      <c r="MIZ1859" s="401"/>
      <c r="MJA1859" s="401"/>
      <c r="MJB1859" s="401"/>
      <c r="MJC1859" s="401"/>
      <c r="MJD1859" s="401"/>
      <c r="MJE1859" s="401"/>
      <c r="MJF1859" s="401"/>
      <c r="MJG1859" s="401"/>
      <c r="MJH1859" s="401"/>
      <c r="MJI1859" s="401"/>
      <c r="MJJ1859" s="401"/>
      <c r="MJK1859" s="401"/>
      <c r="MJL1859" s="401"/>
      <c r="MJM1859" s="401"/>
      <c r="MJN1859" s="401"/>
      <c r="MJO1859" s="401"/>
      <c r="MJP1859" s="401"/>
      <c r="MJQ1859" s="401"/>
      <c r="MJR1859" s="401"/>
      <c r="MJS1859" s="401"/>
      <c r="MJT1859" s="401"/>
      <c r="MJU1859" s="401"/>
      <c r="MJV1859" s="401"/>
      <c r="MJW1859" s="401"/>
      <c r="MJX1859" s="401"/>
      <c r="MJY1859" s="401"/>
      <c r="MJZ1859" s="401"/>
      <c r="MKA1859" s="401"/>
      <c r="MKB1859" s="401"/>
      <c r="MKC1859" s="401"/>
      <c r="MKD1859" s="401"/>
      <c r="MKE1859" s="401"/>
      <c r="MKF1859" s="401"/>
      <c r="MKG1859" s="401"/>
      <c r="MKH1859" s="401"/>
      <c r="MKI1859" s="401"/>
      <c r="MKJ1859" s="401"/>
      <c r="MKK1859" s="401"/>
      <c r="MKL1859" s="401"/>
      <c r="MKM1859" s="401"/>
      <c r="MKN1859" s="401"/>
      <c r="MKO1859" s="401"/>
      <c r="MKP1859" s="401"/>
      <c r="MKQ1859" s="401"/>
      <c r="MKR1859" s="401"/>
      <c r="MKS1859" s="401"/>
      <c r="MKT1859" s="401"/>
      <c r="MKU1859" s="401"/>
      <c r="MKV1859" s="401"/>
      <c r="MKW1859" s="401"/>
      <c r="MKX1859" s="401"/>
      <c r="MKY1859" s="401"/>
      <c r="MKZ1859" s="401"/>
      <c r="MLA1859" s="401"/>
      <c r="MLB1859" s="401"/>
      <c r="MLC1859" s="401"/>
      <c r="MLD1859" s="401"/>
      <c r="MLE1859" s="401"/>
      <c r="MLF1859" s="401"/>
      <c r="MLG1859" s="401"/>
      <c r="MLH1859" s="401"/>
      <c r="MLI1859" s="401"/>
      <c r="MLJ1859" s="401"/>
      <c r="MLK1859" s="401"/>
      <c r="MLL1859" s="401"/>
      <c r="MLM1859" s="401"/>
      <c r="MLN1859" s="401"/>
      <c r="MLO1859" s="401"/>
      <c r="MLP1859" s="401"/>
      <c r="MLQ1859" s="401"/>
      <c r="MLR1859" s="401"/>
      <c r="MLS1859" s="401"/>
      <c r="MLT1859" s="401"/>
      <c r="MLU1859" s="401"/>
      <c r="MLV1859" s="401"/>
      <c r="MLW1859" s="401"/>
      <c r="MLX1859" s="401"/>
      <c r="MLY1859" s="401"/>
      <c r="MLZ1859" s="401"/>
      <c r="MMA1859" s="401"/>
      <c r="MMB1859" s="401"/>
      <c r="MMC1859" s="401"/>
      <c r="MMD1859" s="401"/>
      <c r="MME1859" s="401"/>
      <c r="MMF1859" s="401"/>
      <c r="MMG1859" s="401"/>
      <c r="MMH1859" s="401"/>
      <c r="MMI1859" s="401"/>
      <c r="MMJ1859" s="401"/>
      <c r="MMK1859" s="401"/>
      <c r="MML1859" s="401"/>
      <c r="MMM1859" s="401"/>
      <c r="MMN1859" s="401"/>
      <c r="MMO1859" s="401"/>
      <c r="MMP1859" s="401"/>
      <c r="MMQ1859" s="401"/>
      <c r="MMR1859" s="401"/>
      <c r="MMS1859" s="401"/>
      <c r="MMT1859" s="401"/>
      <c r="MMU1859" s="401"/>
      <c r="MMV1859" s="401"/>
      <c r="MMW1859" s="401"/>
      <c r="MMX1859" s="401"/>
      <c r="MMY1859" s="401"/>
      <c r="MMZ1859" s="401"/>
      <c r="MNA1859" s="401"/>
      <c r="MNB1859" s="401"/>
      <c r="MNC1859" s="401"/>
      <c r="MND1859" s="401"/>
      <c r="MNE1859" s="401"/>
      <c r="MNF1859" s="401"/>
      <c r="MNG1859" s="401"/>
      <c r="MNH1859" s="401"/>
      <c r="MNI1859" s="401"/>
      <c r="MNJ1859" s="401"/>
      <c r="MNK1859" s="401"/>
      <c r="MNL1859" s="401"/>
      <c r="MNM1859" s="401"/>
      <c r="MNN1859" s="401"/>
      <c r="MNO1859" s="401"/>
      <c r="MNP1859" s="401"/>
      <c r="MNQ1859" s="401"/>
      <c r="MNR1859" s="401"/>
      <c r="MNS1859" s="401"/>
      <c r="MNT1859" s="401"/>
      <c r="MNU1859" s="401"/>
      <c r="MNV1859" s="401"/>
      <c r="MNW1859" s="401"/>
      <c r="MNX1859" s="401"/>
      <c r="MNY1859" s="401"/>
      <c r="MNZ1859" s="401"/>
      <c r="MOA1859" s="401"/>
      <c r="MOB1859" s="401"/>
      <c r="MOC1859" s="401"/>
      <c r="MOD1859" s="401"/>
      <c r="MOE1859" s="401"/>
      <c r="MOF1859" s="401"/>
      <c r="MOG1859" s="401"/>
      <c r="MOH1859" s="401"/>
      <c r="MOI1859" s="401"/>
      <c r="MOJ1859" s="401"/>
      <c r="MOK1859" s="401"/>
      <c r="MOL1859" s="401"/>
      <c r="MOM1859" s="401"/>
      <c r="MON1859" s="401"/>
      <c r="MOO1859" s="401"/>
      <c r="MOP1859" s="401"/>
      <c r="MOQ1859" s="401"/>
      <c r="MOR1859" s="401"/>
      <c r="MOS1859" s="401"/>
      <c r="MOT1859" s="401"/>
      <c r="MOU1859" s="401"/>
      <c r="MOV1859" s="401"/>
      <c r="MOW1859" s="401"/>
      <c r="MOX1859" s="401"/>
      <c r="MOY1859" s="401"/>
      <c r="MOZ1859" s="401"/>
      <c r="MPA1859" s="401"/>
      <c r="MPB1859" s="401"/>
      <c r="MPC1859" s="401"/>
      <c r="MPD1859" s="401"/>
      <c r="MPE1859" s="401"/>
      <c r="MPF1859" s="401"/>
      <c r="MPG1859" s="401"/>
      <c r="MPH1859" s="401"/>
      <c r="MPI1859" s="401"/>
      <c r="MPJ1859" s="401"/>
      <c r="MPK1859" s="401"/>
      <c r="MPL1859" s="401"/>
      <c r="MPM1859" s="401"/>
      <c r="MPN1859" s="401"/>
      <c r="MPO1859" s="401"/>
      <c r="MPP1859" s="401"/>
      <c r="MPQ1859" s="401"/>
      <c r="MPR1859" s="401"/>
      <c r="MPS1859" s="401"/>
      <c r="MPT1859" s="401"/>
      <c r="MPU1859" s="401"/>
      <c r="MPV1859" s="401"/>
      <c r="MPW1859" s="401"/>
      <c r="MPX1859" s="401"/>
      <c r="MPY1859" s="401"/>
      <c r="MPZ1859" s="401"/>
      <c r="MQA1859" s="401"/>
      <c r="MQB1859" s="401"/>
      <c r="MQC1859" s="401"/>
      <c r="MQD1859" s="401"/>
      <c r="MQE1859" s="401"/>
      <c r="MQF1859" s="401"/>
      <c r="MQG1859" s="401"/>
      <c r="MQH1859" s="401"/>
      <c r="MQI1859" s="401"/>
      <c r="MQJ1859" s="401"/>
      <c r="MQK1859" s="401"/>
      <c r="MQL1859" s="401"/>
      <c r="MQM1859" s="401"/>
      <c r="MQN1859" s="401"/>
      <c r="MQO1859" s="401"/>
      <c r="MQP1859" s="401"/>
      <c r="MQQ1859" s="401"/>
      <c r="MQR1859" s="401"/>
      <c r="MQS1859" s="401"/>
      <c r="MQT1859" s="401"/>
      <c r="MQU1859" s="401"/>
      <c r="MQV1859" s="401"/>
      <c r="MQW1859" s="401"/>
      <c r="MQX1859" s="401"/>
      <c r="MQY1859" s="401"/>
      <c r="MQZ1859" s="401"/>
      <c r="MRA1859" s="401"/>
      <c r="MRB1859" s="401"/>
      <c r="MRC1859" s="401"/>
      <c r="MRD1859" s="401"/>
      <c r="MRE1859" s="401"/>
      <c r="MRF1859" s="401"/>
      <c r="MRG1859" s="401"/>
      <c r="MRH1859" s="401"/>
      <c r="MRI1859" s="401"/>
      <c r="MRJ1859" s="401"/>
      <c r="MRK1859" s="401"/>
      <c r="MRL1859" s="401"/>
      <c r="MRM1859" s="401"/>
      <c r="MRN1859" s="401"/>
      <c r="MRO1859" s="401"/>
      <c r="MRP1859" s="401"/>
      <c r="MRQ1859" s="401"/>
      <c r="MRR1859" s="401"/>
      <c r="MRS1859" s="401"/>
      <c r="MRT1859" s="401"/>
      <c r="MRU1859" s="401"/>
      <c r="MRV1859" s="401"/>
      <c r="MRW1859" s="401"/>
      <c r="MRX1859" s="401"/>
      <c r="MRY1859" s="401"/>
      <c r="MRZ1859" s="401"/>
      <c r="MSA1859" s="401"/>
      <c r="MSB1859" s="401"/>
      <c r="MSC1859" s="401"/>
      <c r="MSD1859" s="401"/>
      <c r="MSE1859" s="401"/>
      <c r="MSF1859" s="401"/>
      <c r="MSG1859" s="401"/>
      <c r="MSH1859" s="401"/>
      <c r="MSI1859" s="401"/>
      <c r="MSJ1859" s="401"/>
      <c r="MSK1859" s="401"/>
      <c r="MSL1859" s="401"/>
      <c r="MSM1859" s="401"/>
      <c r="MSN1859" s="401"/>
      <c r="MSO1859" s="401"/>
      <c r="MSP1859" s="401"/>
      <c r="MSQ1859" s="401"/>
      <c r="MSR1859" s="401"/>
      <c r="MSS1859" s="401"/>
      <c r="MST1859" s="401"/>
      <c r="MSU1859" s="401"/>
      <c r="MSV1859" s="401"/>
      <c r="MSW1859" s="401"/>
      <c r="MSX1859" s="401"/>
      <c r="MSY1859" s="401"/>
      <c r="MSZ1859" s="401"/>
      <c r="MTA1859" s="401"/>
      <c r="MTB1859" s="401"/>
      <c r="MTC1859" s="401"/>
      <c r="MTD1859" s="401"/>
      <c r="MTE1859" s="401"/>
      <c r="MTF1859" s="401"/>
      <c r="MTG1859" s="401"/>
      <c r="MTH1859" s="401"/>
      <c r="MTI1859" s="401"/>
      <c r="MTJ1859" s="401"/>
      <c r="MTK1859" s="401"/>
      <c r="MTL1859" s="401"/>
      <c r="MTM1859" s="401"/>
      <c r="MTN1859" s="401"/>
      <c r="MTO1859" s="401"/>
      <c r="MTP1859" s="401"/>
      <c r="MTQ1859" s="401"/>
      <c r="MTR1859" s="401"/>
      <c r="MTS1859" s="401"/>
      <c r="MTT1859" s="401"/>
      <c r="MTU1859" s="401"/>
      <c r="MTV1859" s="401"/>
      <c r="MTW1859" s="401"/>
      <c r="MTX1859" s="401"/>
      <c r="MTY1859" s="401"/>
      <c r="MTZ1859" s="401"/>
      <c r="MUA1859" s="401"/>
      <c r="MUB1859" s="401"/>
      <c r="MUC1859" s="401"/>
      <c r="MUD1859" s="401"/>
      <c r="MUE1859" s="401"/>
      <c r="MUF1859" s="401"/>
      <c r="MUG1859" s="401"/>
      <c r="MUH1859" s="401"/>
      <c r="MUI1859" s="401"/>
      <c r="MUJ1859" s="401"/>
      <c r="MUK1859" s="401"/>
      <c r="MUL1859" s="401"/>
      <c r="MUM1859" s="401"/>
      <c r="MUN1859" s="401"/>
      <c r="MUO1859" s="401"/>
      <c r="MUP1859" s="401"/>
      <c r="MUQ1859" s="401"/>
      <c r="MUR1859" s="401"/>
      <c r="MUS1859" s="401"/>
      <c r="MUT1859" s="401"/>
      <c r="MUU1859" s="401"/>
      <c r="MUV1859" s="401"/>
      <c r="MUW1859" s="401"/>
      <c r="MUX1859" s="401"/>
      <c r="MUY1859" s="401"/>
      <c r="MUZ1859" s="401"/>
      <c r="MVA1859" s="401"/>
      <c r="MVB1859" s="401"/>
      <c r="MVC1859" s="401"/>
      <c r="MVD1859" s="401"/>
      <c r="MVE1859" s="401"/>
      <c r="MVF1859" s="401"/>
      <c r="MVG1859" s="401"/>
      <c r="MVH1859" s="401"/>
      <c r="MVI1859" s="401"/>
      <c r="MVJ1859" s="401"/>
      <c r="MVK1859" s="401"/>
      <c r="MVL1859" s="401"/>
      <c r="MVM1859" s="401"/>
      <c r="MVN1859" s="401"/>
      <c r="MVO1859" s="401"/>
      <c r="MVP1859" s="401"/>
      <c r="MVQ1859" s="401"/>
      <c r="MVR1859" s="401"/>
      <c r="MVS1859" s="401"/>
      <c r="MVT1859" s="401"/>
      <c r="MVU1859" s="401"/>
      <c r="MVV1859" s="401"/>
      <c r="MVW1859" s="401"/>
      <c r="MVX1859" s="401"/>
      <c r="MVY1859" s="401"/>
      <c r="MVZ1859" s="401"/>
      <c r="MWA1859" s="401"/>
      <c r="MWB1859" s="401"/>
      <c r="MWC1859" s="401"/>
      <c r="MWD1859" s="401"/>
      <c r="MWE1859" s="401"/>
      <c r="MWF1859" s="401"/>
      <c r="MWG1859" s="401"/>
      <c r="MWH1859" s="401"/>
      <c r="MWI1859" s="401"/>
      <c r="MWJ1859" s="401"/>
      <c r="MWK1859" s="401"/>
      <c r="MWL1859" s="401"/>
      <c r="MWM1859" s="401"/>
      <c r="MWN1859" s="401"/>
      <c r="MWO1859" s="401"/>
      <c r="MWP1859" s="401"/>
      <c r="MWQ1859" s="401"/>
      <c r="MWR1859" s="401"/>
      <c r="MWS1859" s="401"/>
      <c r="MWT1859" s="401"/>
      <c r="MWU1859" s="401"/>
      <c r="MWV1859" s="401"/>
      <c r="MWW1859" s="401"/>
      <c r="MWX1859" s="401"/>
      <c r="MWY1859" s="401"/>
      <c r="MWZ1859" s="401"/>
      <c r="MXA1859" s="401"/>
      <c r="MXB1859" s="401"/>
      <c r="MXC1859" s="401"/>
      <c r="MXD1859" s="401"/>
      <c r="MXE1859" s="401"/>
      <c r="MXF1859" s="401"/>
      <c r="MXG1859" s="401"/>
      <c r="MXH1859" s="401"/>
      <c r="MXI1859" s="401"/>
      <c r="MXJ1859" s="401"/>
      <c r="MXK1859" s="401"/>
      <c r="MXL1859" s="401"/>
      <c r="MXM1859" s="401"/>
      <c r="MXN1859" s="401"/>
      <c r="MXO1859" s="401"/>
      <c r="MXP1859" s="401"/>
      <c r="MXQ1859" s="401"/>
      <c r="MXR1859" s="401"/>
      <c r="MXS1859" s="401"/>
      <c r="MXT1859" s="401"/>
      <c r="MXU1859" s="401"/>
      <c r="MXV1859" s="401"/>
      <c r="MXW1859" s="401"/>
      <c r="MXX1859" s="401"/>
      <c r="MXY1859" s="401"/>
      <c r="MXZ1859" s="401"/>
      <c r="MYA1859" s="401"/>
      <c r="MYB1859" s="401"/>
      <c r="MYC1859" s="401"/>
      <c r="MYD1859" s="401"/>
      <c r="MYE1859" s="401"/>
      <c r="MYF1859" s="401"/>
      <c r="MYG1859" s="401"/>
      <c r="MYH1859" s="401"/>
      <c r="MYI1859" s="401"/>
      <c r="MYJ1859" s="401"/>
      <c r="MYK1859" s="401"/>
      <c r="MYL1859" s="401"/>
      <c r="MYM1859" s="401"/>
      <c r="MYN1859" s="401"/>
      <c r="MYO1859" s="401"/>
      <c r="MYP1859" s="401"/>
      <c r="MYQ1859" s="401"/>
      <c r="MYR1859" s="401"/>
      <c r="MYS1859" s="401"/>
      <c r="MYT1859" s="401"/>
      <c r="MYU1859" s="401"/>
      <c r="MYV1859" s="401"/>
      <c r="MYW1859" s="401"/>
      <c r="MYX1859" s="401"/>
      <c r="MYY1859" s="401"/>
      <c r="MYZ1859" s="401"/>
      <c r="MZA1859" s="401"/>
      <c r="MZB1859" s="401"/>
      <c r="MZC1859" s="401"/>
      <c r="MZD1859" s="401"/>
      <c r="MZE1859" s="401"/>
      <c r="MZF1859" s="401"/>
      <c r="MZG1859" s="401"/>
      <c r="MZH1859" s="401"/>
      <c r="MZI1859" s="401"/>
      <c r="MZJ1859" s="401"/>
      <c r="MZK1859" s="401"/>
      <c r="MZL1859" s="401"/>
      <c r="MZM1859" s="401"/>
      <c r="MZN1859" s="401"/>
      <c r="MZO1859" s="401"/>
      <c r="MZP1859" s="401"/>
      <c r="MZQ1859" s="401"/>
      <c r="MZR1859" s="401"/>
      <c r="MZS1859" s="401"/>
      <c r="MZT1859" s="401"/>
      <c r="MZU1859" s="401"/>
      <c r="MZV1859" s="401"/>
      <c r="MZW1859" s="401"/>
      <c r="MZX1859" s="401"/>
      <c r="MZY1859" s="401"/>
      <c r="MZZ1859" s="401"/>
      <c r="NAA1859" s="401"/>
      <c r="NAB1859" s="401"/>
      <c r="NAC1859" s="401"/>
      <c r="NAD1859" s="401"/>
      <c r="NAE1859" s="401"/>
      <c r="NAF1859" s="401"/>
      <c r="NAG1859" s="401"/>
      <c r="NAH1859" s="401"/>
      <c r="NAI1859" s="401"/>
      <c r="NAJ1859" s="401"/>
      <c r="NAK1859" s="401"/>
      <c r="NAL1859" s="401"/>
      <c r="NAM1859" s="401"/>
      <c r="NAN1859" s="401"/>
      <c r="NAO1859" s="401"/>
      <c r="NAP1859" s="401"/>
      <c r="NAQ1859" s="401"/>
      <c r="NAR1859" s="401"/>
      <c r="NAS1859" s="401"/>
      <c r="NAT1859" s="401"/>
      <c r="NAU1859" s="401"/>
      <c r="NAV1859" s="401"/>
      <c r="NAW1859" s="401"/>
      <c r="NAX1859" s="401"/>
      <c r="NAY1859" s="401"/>
      <c r="NAZ1859" s="401"/>
      <c r="NBA1859" s="401"/>
      <c r="NBB1859" s="401"/>
      <c r="NBC1859" s="401"/>
      <c r="NBD1859" s="401"/>
      <c r="NBE1859" s="401"/>
      <c r="NBF1859" s="401"/>
      <c r="NBG1859" s="401"/>
      <c r="NBH1859" s="401"/>
      <c r="NBI1859" s="401"/>
      <c r="NBJ1859" s="401"/>
      <c r="NBK1859" s="401"/>
      <c r="NBL1859" s="401"/>
      <c r="NBM1859" s="401"/>
      <c r="NBN1859" s="401"/>
      <c r="NBO1859" s="401"/>
      <c r="NBP1859" s="401"/>
      <c r="NBQ1859" s="401"/>
      <c r="NBR1859" s="401"/>
      <c r="NBS1859" s="401"/>
      <c r="NBT1859" s="401"/>
      <c r="NBU1859" s="401"/>
      <c r="NBV1859" s="401"/>
      <c r="NBW1859" s="401"/>
      <c r="NBX1859" s="401"/>
      <c r="NBY1859" s="401"/>
      <c r="NBZ1859" s="401"/>
      <c r="NCA1859" s="401"/>
      <c r="NCB1859" s="401"/>
      <c r="NCC1859" s="401"/>
      <c r="NCD1859" s="401"/>
      <c r="NCE1859" s="401"/>
      <c r="NCF1859" s="401"/>
      <c r="NCG1859" s="401"/>
      <c r="NCH1859" s="401"/>
      <c r="NCI1859" s="401"/>
      <c r="NCJ1859" s="401"/>
      <c r="NCK1859" s="401"/>
      <c r="NCL1859" s="401"/>
      <c r="NCM1859" s="401"/>
      <c r="NCN1859" s="401"/>
      <c r="NCO1859" s="401"/>
      <c r="NCP1859" s="401"/>
      <c r="NCQ1859" s="401"/>
      <c r="NCR1859" s="401"/>
      <c r="NCS1859" s="401"/>
      <c r="NCT1859" s="401"/>
      <c r="NCU1859" s="401"/>
      <c r="NCV1859" s="401"/>
      <c r="NCW1859" s="401"/>
      <c r="NCX1859" s="401"/>
      <c r="NCY1859" s="401"/>
      <c r="NCZ1859" s="401"/>
      <c r="NDA1859" s="401"/>
      <c r="NDB1859" s="401"/>
      <c r="NDC1859" s="401"/>
      <c r="NDD1859" s="401"/>
      <c r="NDE1859" s="401"/>
      <c r="NDF1859" s="401"/>
      <c r="NDG1859" s="401"/>
      <c r="NDH1859" s="401"/>
      <c r="NDI1859" s="401"/>
      <c r="NDJ1859" s="401"/>
      <c r="NDK1859" s="401"/>
      <c r="NDL1859" s="401"/>
      <c r="NDM1859" s="401"/>
      <c r="NDN1859" s="401"/>
      <c r="NDO1859" s="401"/>
      <c r="NDP1859" s="401"/>
      <c r="NDQ1859" s="401"/>
      <c r="NDR1859" s="401"/>
      <c r="NDS1859" s="401"/>
      <c r="NDT1859" s="401"/>
      <c r="NDU1859" s="401"/>
      <c r="NDV1859" s="401"/>
      <c r="NDW1859" s="401"/>
      <c r="NDX1859" s="401"/>
      <c r="NDY1859" s="401"/>
      <c r="NDZ1859" s="401"/>
      <c r="NEA1859" s="401"/>
      <c r="NEB1859" s="401"/>
      <c r="NEC1859" s="401"/>
      <c r="NED1859" s="401"/>
      <c r="NEE1859" s="401"/>
      <c r="NEF1859" s="401"/>
      <c r="NEG1859" s="401"/>
      <c r="NEH1859" s="401"/>
      <c r="NEI1859" s="401"/>
      <c r="NEJ1859" s="401"/>
      <c r="NEK1859" s="401"/>
      <c r="NEL1859" s="401"/>
      <c r="NEM1859" s="401"/>
      <c r="NEN1859" s="401"/>
      <c r="NEO1859" s="401"/>
      <c r="NEP1859" s="401"/>
      <c r="NEQ1859" s="401"/>
      <c r="NER1859" s="401"/>
      <c r="NES1859" s="401"/>
      <c r="NET1859" s="401"/>
      <c r="NEU1859" s="401"/>
      <c r="NEV1859" s="401"/>
      <c r="NEW1859" s="401"/>
      <c r="NEX1859" s="401"/>
      <c r="NEY1859" s="401"/>
      <c r="NEZ1859" s="401"/>
      <c r="NFA1859" s="401"/>
      <c r="NFB1859" s="401"/>
      <c r="NFC1859" s="401"/>
      <c r="NFD1859" s="401"/>
      <c r="NFE1859" s="401"/>
      <c r="NFF1859" s="401"/>
      <c r="NFG1859" s="401"/>
      <c r="NFH1859" s="401"/>
      <c r="NFI1859" s="401"/>
      <c r="NFJ1859" s="401"/>
      <c r="NFK1859" s="401"/>
      <c r="NFL1859" s="401"/>
      <c r="NFM1859" s="401"/>
      <c r="NFN1859" s="401"/>
      <c r="NFO1859" s="401"/>
      <c r="NFP1859" s="401"/>
      <c r="NFQ1859" s="401"/>
      <c r="NFR1859" s="401"/>
      <c r="NFS1859" s="401"/>
      <c r="NFT1859" s="401"/>
      <c r="NFU1859" s="401"/>
      <c r="NFV1859" s="401"/>
      <c r="NFW1859" s="401"/>
      <c r="NFX1859" s="401"/>
      <c r="NFY1859" s="401"/>
      <c r="NFZ1859" s="401"/>
      <c r="NGA1859" s="401"/>
      <c r="NGB1859" s="401"/>
      <c r="NGC1859" s="401"/>
      <c r="NGD1859" s="401"/>
      <c r="NGE1859" s="401"/>
      <c r="NGF1859" s="401"/>
      <c r="NGG1859" s="401"/>
      <c r="NGH1859" s="401"/>
      <c r="NGI1859" s="401"/>
      <c r="NGJ1859" s="401"/>
      <c r="NGK1859" s="401"/>
      <c r="NGL1859" s="401"/>
      <c r="NGM1859" s="401"/>
      <c r="NGN1859" s="401"/>
      <c r="NGO1859" s="401"/>
      <c r="NGP1859" s="401"/>
      <c r="NGQ1859" s="401"/>
      <c r="NGR1859" s="401"/>
      <c r="NGS1859" s="401"/>
      <c r="NGT1859" s="401"/>
      <c r="NGU1859" s="401"/>
      <c r="NGV1859" s="401"/>
      <c r="NGW1859" s="401"/>
      <c r="NGX1859" s="401"/>
      <c r="NGY1859" s="401"/>
      <c r="NGZ1859" s="401"/>
      <c r="NHA1859" s="401"/>
      <c r="NHB1859" s="401"/>
      <c r="NHC1859" s="401"/>
      <c r="NHD1859" s="401"/>
      <c r="NHE1859" s="401"/>
      <c r="NHF1859" s="401"/>
      <c r="NHG1859" s="401"/>
      <c r="NHH1859" s="401"/>
      <c r="NHI1859" s="401"/>
      <c r="NHJ1859" s="401"/>
      <c r="NHK1859" s="401"/>
      <c r="NHL1859" s="401"/>
      <c r="NHM1859" s="401"/>
      <c r="NHN1859" s="401"/>
      <c r="NHO1859" s="401"/>
      <c r="NHP1859" s="401"/>
      <c r="NHQ1859" s="401"/>
      <c r="NHR1859" s="401"/>
      <c r="NHS1859" s="401"/>
      <c r="NHT1859" s="401"/>
      <c r="NHU1859" s="401"/>
      <c r="NHV1859" s="401"/>
      <c r="NHW1859" s="401"/>
      <c r="NHX1859" s="401"/>
      <c r="NHY1859" s="401"/>
      <c r="NHZ1859" s="401"/>
      <c r="NIA1859" s="401"/>
      <c r="NIB1859" s="401"/>
      <c r="NIC1859" s="401"/>
      <c r="NID1859" s="401"/>
      <c r="NIE1859" s="401"/>
      <c r="NIF1859" s="401"/>
      <c r="NIG1859" s="401"/>
      <c r="NIH1859" s="401"/>
      <c r="NII1859" s="401"/>
      <c r="NIJ1859" s="401"/>
      <c r="NIK1859" s="401"/>
      <c r="NIL1859" s="401"/>
      <c r="NIM1859" s="401"/>
      <c r="NIN1859" s="401"/>
      <c r="NIO1859" s="401"/>
      <c r="NIP1859" s="401"/>
      <c r="NIQ1859" s="401"/>
      <c r="NIR1859" s="401"/>
      <c r="NIS1859" s="401"/>
      <c r="NIT1859" s="401"/>
      <c r="NIU1859" s="401"/>
      <c r="NIV1859" s="401"/>
      <c r="NIW1859" s="401"/>
      <c r="NIX1859" s="401"/>
      <c r="NIY1859" s="401"/>
      <c r="NIZ1859" s="401"/>
      <c r="NJA1859" s="401"/>
      <c r="NJB1859" s="401"/>
      <c r="NJC1859" s="401"/>
      <c r="NJD1859" s="401"/>
      <c r="NJE1859" s="401"/>
      <c r="NJF1859" s="401"/>
      <c r="NJG1859" s="401"/>
      <c r="NJH1859" s="401"/>
      <c r="NJI1859" s="401"/>
      <c r="NJJ1859" s="401"/>
      <c r="NJK1859" s="401"/>
      <c r="NJL1859" s="401"/>
      <c r="NJM1859" s="401"/>
      <c r="NJN1859" s="401"/>
      <c r="NJO1859" s="401"/>
      <c r="NJP1859" s="401"/>
      <c r="NJQ1859" s="401"/>
      <c r="NJR1859" s="401"/>
      <c r="NJS1859" s="401"/>
      <c r="NJT1859" s="401"/>
      <c r="NJU1859" s="401"/>
      <c r="NJV1859" s="401"/>
      <c r="NJW1859" s="401"/>
      <c r="NJX1859" s="401"/>
      <c r="NJY1859" s="401"/>
      <c r="NJZ1859" s="401"/>
      <c r="NKA1859" s="401"/>
      <c r="NKB1859" s="401"/>
      <c r="NKC1859" s="401"/>
      <c r="NKD1859" s="401"/>
      <c r="NKE1859" s="401"/>
      <c r="NKF1859" s="401"/>
      <c r="NKG1859" s="401"/>
      <c r="NKH1859" s="401"/>
      <c r="NKI1859" s="401"/>
      <c r="NKJ1859" s="401"/>
      <c r="NKK1859" s="401"/>
      <c r="NKL1859" s="401"/>
      <c r="NKM1859" s="401"/>
      <c r="NKN1859" s="401"/>
      <c r="NKO1859" s="401"/>
      <c r="NKP1859" s="401"/>
      <c r="NKQ1859" s="401"/>
      <c r="NKR1859" s="401"/>
      <c r="NKS1859" s="401"/>
      <c r="NKT1859" s="401"/>
      <c r="NKU1859" s="401"/>
      <c r="NKV1859" s="401"/>
      <c r="NKW1859" s="401"/>
      <c r="NKX1859" s="401"/>
      <c r="NKY1859" s="401"/>
      <c r="NKZ1859" s="401"/>
      <c r="NLA1859" s="401"/>
      <c r="NLB1859" s="401"/>
      <c r="NLC1859" s="401"/>
      <c r="NLD1859" s="401"/>
      <c r="NLE1859" s="401"/>
      <c r="NLF1859" s="401"/>
      <c r="NLG1859" s="401"/>
      <c r="NLH1859" s="401"/>
      <c r="NLI1859" s="401"/>
      <c r="NLJ1859" s="401"/>
      <c r="NLK1859" s="401"/>
      <c r="NLL1859" s="401"/>
      <c r="NLM1859" s="401"/>
      <c r="NLN1859" s="401"/>
      <c r="NLO1859" s="401"/>
      <c r="NLP1859" s="401"/>
      <c r="NLQ1859" s="401"/>
      <c r="NLR1859" s="401"/>
      <c r="NLS1859" s="401"/>
      <c r="NLT1859" s="401"/>
      <c r="NLU1859" s="401"/>
      <c r="NLV1859" s="401"/>
      <c r="NLW1859" s="401"/>
      <c r="NLX1859" s="401"/>
      <c r="NLY1859" s="401"/>
      <c r="NLZ1859" s="401"/>
      <c r="NMA1859" s="401"/>
      <c r="NMB1859" s="401"/>
      <c r="NMC1859" s="401"/>
      <c r="NMD1859" s="401"/>
      <c r="NME1859" s="401"/>
      <c r="NMF1859" s="401"/>
      <c r="NMG1859" s="401"/>
      <c r="NMH1859" s="401"/>
      <c r="NMI1859" s="401"/>
      <c r="NMJ1859" s="401"/>
      <c r="NMK1859" s="401"/>
      <c r="NML1859" s="401"/>
      <c r="NMM1859" s="401"/>
      <c r="NMN1859" s="401"/>
      <c r="NMO1859" s="401"/>
      <c r="NMP1859" s="401"/>
      <c r="NMQ1859" s="401"/>
      <c r="NMR1859" s="401"/>
      <c r="NMS1859" s="401"/>
      <c r="NMT1859" s="401"/>
      <c r="NMU1859" s="401"/>
      <c r="NMV1859" s="401"/>
      <c r="NMW1859" s="401"/>
      <c r="NMX1859" s="401"/>
      <c r="NMY1859" s="401"/>
      <c r="NMZ1859" s="401"/>
      <c r="NNA1859" s="401"/>
      <c r="NNB1859" s="401"/>
      <c r="NNC1859" s="401"/>
      <c r="NND1859" s="401"/>
      <c r="NNE1859" s="401"/>
      <c r="NNF1859" s="401"/>
      <c r="NNG1859" s="401"/>
      <c r="NNH1859" s="401"/>
      <c r="NNI1859" s="401"/>
      <c r="NNJ1859" s="401"/>
      <c r="NNK1859" s="401"/>
      <c r="NNL1859" s="401"/>
      <c r="NNM1859" s="401"/>
      <c r="NNN1859" s="401"/>
      <c r="NNO1859" s="401"/>
      <c r="NNP1859" s="401"/>
      <c r="NNQ1859" s="401"/>
      <c r="NNR1859" s="401"/>
      <c r="NNS1859" s="401"/>
      <c r="NNT1859" s="401"/>
      <c r="NNU1859" s="401"/>
      <c r="NNV1859" s="401"/>
      <c r="NNW1859" s="401"/>
      <c r="NNX1859" s="401"/>
      <c r="NNY1859" s="401"/>
      <c r="NNZ1859" s="401"/>
      <c r="NOA1859" s="401"/>
      <c r="NOB1859" s="401"/>
      <c r="NOC1859" s="401"/>
      <c r="NOD1859" s="401"/>
      <c r="NOE1859" s="401"/>
      <c r="NOF1859" s="401"/>
      <c r="NOG1859" s="401"/>
      <c r="NOH1859" s="401"/>
      <c r="NOI1859" s="401"/>
      <c r="NOJ1859" s="401"/>
      <c r="NOK1859" s="401"/>
      <c r="NOL1859" s="401"/>
      <c r="NOM1859" s="401"/>
      <c r="NON1859" s="401"/>
      <c r="NOO1859" s="401"/>
      <c r="NOP1859" s="401"/>
      <c r="NOQ1859" s="401"/>
      <c r="NOR1859" s="401"/>
      <c r="NOS1859" s="401"/>
      <c r="NOT1859" s="401"/>
      <c r="NOU1859" s="401"/>
      <c r="NOV1859" s="401"/>
      <c r="NOW1859" s="401"/>
      <c r="NOX1859" s="401"/>
      <c r="NOY1859" s="401"/>
      <c r="NOZ1859" s="401"/>
      <c r="NPA1859" s="401"/>
      <c r="NPB1859" s="401"/>
      <c r="NPC1859" s="401"/>
      <c r="NPD1859" s="401"/>
      <c r="NPE1859" s="401"/>
      <c r="NPF1859" s="401"/>
      <c r="NPG1859" s="401"/>
      <c r="NPH1859" s="401"/>
      <c r="NPI1859" s="401"/>
      <c r="NPJ1859" s="401"/>
      <c r="NPK1859" s="401"/>
      <c r="NPL1859" s="401"/>
      <c r="NPM1859" s="401"/>
      <c r="NPN1859" s="401"/>
      <c r="NPO1859" s="401"/>
      <c r="NPP1859" s="401"/>
      <c r="NPQ1859" s="401"/>
      <c r="NPR1859" s="401"/>
      <c r="NPS1859" s="401"/>
      <c r="NPT1859" s="401"/>
      <c r="NPU1859" s="401"/>
      <c r="NPV1859" s="401"/>
      <c r="NPW1859" s="401"/>
      <c r="NPX1859" s="401"/>
      <c r="NPY1859" s="401"/>
      <c r="NPZ1859" s="401"/>
      <c r="NQA1859" s="401"/>
      <c r="NQB1859" s="401"/>
      <c r="NQC1859" s="401"/>
      <c r="NQD1859" s="401"/>
      <c r="NQE1859" s="401"/>
      <c r="NQF1859" s="401"/>
      <c r="NQG1859" s="401"/>
      <c r="NQH1859" s="401"/>
      <c r="NQI1859" s="401"/>
      <c r="NQJ1859" s="401"/>
      <c r="NQK1859" s="401"/>
      <c r="NQL1859" s="401"/>
      <c r="NQM1859" s="401"/>
      <c r="NQN1859" s="401"/>
      <c r="NQO1859" s="401"/>
      <c r="NQP1859" s="401"/>
      <c r="NQQ1859" s="401"/>
      <c r="NQR1859" s="401"/>
      <c r="NQS1859" s="401"/>
      <c r="NQT1859" s="401"/>
      <c r="NQU1859" s="401"/>
      <c r="NQV1859" s="401"/>
      <c r="NQW1859" s="401"/>
      <c r="NQX1859" s="401"/>
      <c r="NQY1859" s="401"/>
      <c r="NQZ1859" s="401"/>
      <c r="NRA1859" s="401"/>
      <c r="NRB1859" s="401"/>
      <c r="NRC1859" s="401"/>
      <c r="NRD1859" s="401"/>
      <c r="NRE1859" s="401"/>
      <c r="NRF1859" s="401"/>
      <c r="NRG1859" s="401"/>
      <c r="NRH1859" s="401"/>
      <c r="NRI1859" s="401"/>
      <c r="NRJ1859" s="401"/>
      <c r="NRK1859" s="401"/>
      <c r="NRL1859" s="401"/>
      <c r="NRM1859" s="401"/>
      <c r="NRN1859" s="401"/>
      <c r="NRO1859" s="401"/>
      <c r="NRP1859" s="401"/>
      <c r="NRQ1859" s="401"/>
      <c r="NRR1859" s="401"/>
      <c r="NRS1859" s="401"/>
      <c r="NRT1859" s="401"/>
      <c r="NRU1859" s="401"/>
      <c r="NRV1859" s="401"/>
      <c r="NRW1859" s="401"/>
      <c r="NRX1859" s="401"/>
      <c r="NRY1859" s="401"/>
      <c r="NRZ1859" s="401"/>
      <c r="NSA1859" s="401"/>
      <c r="NSB1859" s="401"/>
      <c r="NSC1859" s="401"/>
      <c r="NSD1859" s="401"/>
      <c r="NSE1859" s="401"/>
      <c r="NSF1859" s="401"/>
      <c r="NSG1859" s="401"/>
      <c r="NSH1859" s="401"/>
      <c r="NSI1859" s="401"/>
      <c r="NSJ1859" s="401"/>
      <c r="NSK1859" s="401"/>
      <c r="NSL1859" s="401"/>
      <c r="NSM1859" s="401"/>
      <c r="NSN1859" s="401"/>
      <c r="NSO1859" s="401"/>
      <c r="NSP1859" s="401"/>
      <c r="NSQ1859" s="401"/>
      <c r="NSR1859" s="401"/>
      <c r="NSS1859" s="401"/>
      <c r="NST1859" s="401"/>
      <c r="NSU1859" s="401"/>
      <c r="NSV1859" s="401"/>
      <c r="NSW1859" s="401"/>
      <c r="NSX1859" s="401"/>
      <c r="NSY1859" s="401"/>
      <c r="NSZ1859" s="401"/>
      <c r="NTA1859" s="401"/>
      <c r="NTB1859" s="401"/>
      <c r="NTC1859" s="401"/>
      <c r="NTD1859" s="401"/>
      <c r="NTE1859" s="401"/>
      <c r="NTF1859" s="401"/>
      <c r="NTG1859" s="401"/>
      <c r="NTH1859" s="401"/>
      <c r="NTI1859" s="401"/>
      <c r="NTJ1859" s="401"/>
      <c r="NTK1859" s="401"/>
      <c r="NTL1859" s="401"/>
      <c r="NTM1859" s="401"/>
      <c r="NTN1859" s="401"/>
      <c r="NTO1859" s="401"/>
      <c r="NTP1859" s="401"/>
      <c r="NTQ1859" s="401"/>
      <c r="NTR1859" s="401"/>
      <c r="NTS1859" s="401"/>
      <c r="NTT1859" s="401"/>
      <c r="NTU1859" s="401"/>
      <c r="NTV1859" s="401"/>
      <c r="NTW1859" s="401"/>
      <c r="NTX1859" s="401"/>
      <c r="NTY1859" s="401"/>
      <c r="NTZ1859" s="401"/>
      <c r="NUA1859" s="401"/>
      <c r="NUB1859" s="401"/>
      <c r="NUC1859" s="401"/>
      <c r="NUD1859" s="401"/>
      <c r="NUE1859" s="401"/>
      <c r="NUF1859" s="401"/>
      <c r="NUG1859" s="401"/>
      <c r="NUH1859" s="401"/>
      <c r="NUI1859" s="401"/>
      <c r="NUJ1859" s="401"/>
      <c r="NUK1859" s="401"/>
      <c r="NUL1859" s="401"/>
      <c r="NUM1859" s="401"/>
      <c r="NUN1859" s="401"/>
      <c r="NUO1859" s="401"/>
      <c r="NUP1859" s="401"/>
      <c r="NUQ1859" s="401"/>
      <c r="NUR1859" s="401"/>
      <c r="NUS1859" s="401"/>
      <c r="NUT1859" s="401"/>
      <c r="NUU1859" s="401"/>
      <c r="NUV1859" s="401"/>
      <c r="NUW1859" s="401"/>
      <c r="NUX1859" s="401"/>
      <c r="NUY1859" s="401"/>
      <c r="NUZ1859" s="401"/>
      <c r="NVA1859" s="401"/>
      <c r="NVB1859" s="401"/>
      <c r="NVC1859" s="401"/>
      <c r="NVD1859" s="401"/>
      <c r="NVE1859" s="401"/>
      <c r="NVF1859" s="401"/>
      <c r="NVG1859" s="401"/>
      <c r="NVH1859" s="401"/>
      <c r="NVI1859" s="401"/>
      <c r="NVJ1859" s="401"/>
      <c r="NVK1859" s="401"/>
      <c r="NVL1859" s="401"/>
      <c r="NVM1859" s="401"/>
      <c r="NVN1859" s="401"/>
      <c r="NVO1859" s="401"/>
      <c r="NVP1859" s="401"/>
      <c r="NVQ1859" s="401"/>
      <c r="NVR1859" s="401"/>
      <c r="NVS1859" s="401"/>
      <c r="NVT1859" s="401"/>
      <c r="NVU1859" s="401"/>
      <c r="NVV1859" s="401"/>
      <c r="NVW1859" s="401"/>
      <c r="NVX1859" s="401"/>
      <c r="NVY1859" s="401"/>
      <c r="NVZ1859" s="401"/>
      <c r="NWA1859" s="401"/>
      <c r="NWB1859" s="401"/>
      <c r="NWC1859" s="401"/>
      <c r="NWD1859" s="401"/>
      <c r="NWE1859" s="401"/>
      <c r="NWF1859" s="401"/>
      <c r="NWG1859" s="401"/>
      <c r="NWH1859" s="401"/>
      <c r="NWI1859" s="401"/>
      <c r="NWJ1859" s="401"/>
      <c r="NWK1859" s="401"/>
      <c r="NWL1859" s="401"/>
      <c r="NWM1859" s="401"/>
      <c r="NWN1859" s="401"/>
      <c r="NWO1859" s="401"/>
      <c r="NWP1859" s="401"/>
      <c r="NWQ1859" s="401"/>
      <c r="NWR1859" s="401"/>
      <c r="NWS1859" s="401"/>
      <c r="NWT1859" s="401"/>
      <c r="NWU1859" s="401"/>
      <c r="NWV1859" s="401"/>
      <c r="NWW1859" s="401"/>
      <c r="NWX1859" s="401"/>
      <c r="NWY1859" s="401"/>
      <c r="NWZ1859" s="401"/>
      <c r="NXA1859" s="401"/>
      <c r="NXB1859" s="401"/>
      <c r="NXC1859" s="401"/>
      <c r="NXD1859" s="401"/>
      <c r="NXE1859" s="401"/>
      <c r="NXF1859" s="401"/>
      <c r="NXG1859" s="401"/>
      <c r="NXH1859" s="401"/>
      <c r="NXI1859" s="401"/>
      <c r="NXJ1859" s="401"/>
      <c r="NXK1859" s="401"/>
      <c r="NXL1859" s="401"/>
      <c r="NXM1859" s="401"/>
      <c r="NXN1859" s="401"/>
      <c r="NXO1859" s="401"/>
      <c r="NXP1859" s="401"/>
      <c r="NXQ1859" s="401"/>
      <c r="NXR1859" s="401"/>
      <c r="NXS1859" s="401"/>
      <c r="NXT1859" s="401"/>
      <c r="NXU1859" s="401"/>
      <c r="NXV1859" s="401"/>
      <c r="NXW1859" s="401"/>
      <c r="NXX1859" s="401"/>
      <c r="NXY1859" s="401"/>
      <c r="NXZ1859" s="401"/>
      <c r="NYA1859" s="401"/>
      <c r="NYB1859" s="401"/>
      <c r="NYC1859" s="401"/>
      <c r="NYD1859" s="401"/>
      <c r="NYE1859" s="401"/>
      <c r="NYF1859" s="401"/>
      <c r="NYG1859" s="401"/>
      <c r="NYH1859" s="401"/>
      <c r="NYI1859" s="401"/>
      <c r="NYJ1859" s="401"/>
      <c r="NYK1859" s="401"/>
      <c r="NYL1859" s="401"/>
      <c r="NYM1859" s="401"/>
      <c r="NYN1859" s="401"/>
      <c r="NYO1859" s="401"/>
      <c r="NYP1859" s="401"/>
      <c r="NYQ1859" s="401"/>
      <c r="NYR1859" s="401"/>
      <c r="NYS1859" s="401"/>
      <c r="NYT1859" s="401"/>
      <c r="NYU1859" s="401"/>
      <c r="NYV1859" s="401"/>
      <c r="NYW1859" s="401"/>
      <c r="NYX1859" s="401"/>
      <c r="NYY1859" s="401"/>
      <c r="NYZ1859" s="401"/>
      <c r="NZA1859" s="401"/>
      <c r="NZB1859" s="401"/>
      <c r="NZC1859" s="401"/>
      <c r="NZD1859" s="401"/>
      <c r="NZE1859" s="401"/>
      <c r="NZF1859" s="401"/>
      <c r="NZG1859" s="401"/>
      <c r="NZH1859" s="401"/>
      <c r="NZI1859" s="401"/>
      <c r="NZJ1859" s="401"/>
      <c r="NZK1859" s="401"/>
      <c r="NZL1859" s="401"/>
      <c r="NZM1859" s="401"/>
      <c r="NZN1859" s="401"/>
      <c r="NZO1859" s="401"/>
      <c r="NZP1859" s="401"/>
      <c r="NZQ1859" s="401"/>
      <c r="NZR1859" s="401"/>
      <c r="NZS1859" s="401"/>
      <c r="NZT1859" s="401"/>
      <c r="NZU1859" s="401"/>
      <c r="NZV1859" s="401"/>
      <c r="NZW1859" s="401"/>
      <c r="NZX1859" s="401"/>
      <c r="NZY1859" s="401"/>
      <c r="NZZ1859" s="401"/>
      <c r="OAA1859" s="401"/>
      <c r="OAB1859" s="401"/>
      <c r="OAC1859" s="401"/>
      <c r="OAD1859" s="401"/>
      <c r="OAE1859" s="401"/>
      <c r="OAF1859" s="401"/>
      <c r="OAG1859" s="401"/>
      <c r="OAH1859" s="401"/>
      <c r="OAI1859" s="401"/>
      <c r="OAJ1859" s="401"/>
      <c r="OAK1859" s="401"/>
      <c r="OAL1859" s="401"/>
      <c r="OAM1859" s="401"/>
      <c r="OAN1859" s="401"/>
      <c r="OAO1859" s="401"/>
      <c r="OAP1859" s="401"/>
      <c r="OAQ1859" s="401"/>
      <c r="OAR1859" s="401"/>
      <c r="OAS1859" s="401"/>
      <c r="OAT1859" s="401"/>
      <c r="OAU1859" s="401"/>
      <c r="OAV1859" s="401"/>
      <c r="OAW1859" s="401"/>
      <c r="OAX1859" s="401"/>
      <c r="OAY1859" s="401"/>
      <c r="OAZ1859" s="401"/>
      <c r="OBA1859" s="401"/>
      <c r="OBB1859" s="401"/>
      <c r="OBC1859" s="401"/>
      <c r="OBD1859" s="401"/>
      <c r="OBE1859" s="401"/>
      <c r="OBF1859" s="401"/>
      <c r="OBG1859" s="401"/>
      <c r="OBH1859" s="401"/>
      <c r="OBI1859" s="401"/>
      <c r="OBJ1859" s="401"/>
      <c r="OBK1859" s="401"/>
      <c r="OBL1859" s="401"/>
      <c r="OBM1859" s="401"/>
      <c r="OBN1859" s="401"/>
      <c r="OBO1859" s="401"/>
      <c r="OBP1859" s="401"/>
      <c r="OBQ1859" s="401"/>
      <c r="OBR1859" s="401"/>
      <c r="OBS1859" s="401"/>
      <c r="OBT1859" s="401"/>
      <c r="OBU1859" s="401"/>
      <c r="OBV1859" s="401"/>
      <c r="OBW1859" s="401"/>
      <c r="OBX1859" s="401"/>
      <c r="OBY1859" s="401"/>
      <c r="OBZ1859" s="401"/>
      <c r="OCA1859" s="401"/>
      <c r="OCB1859" s="401"/>
      <c r="OCC1859" s="401"/>
      <c r="OCD1859" s="401"/>
      <c r="OCE1859" s="401"/>
      <c r="OCF1859" s="401"/>
      <c r="OCG1859" s="401"/>
      <c r="OCH1859" s="401"/>
      <c r="OCI1859" s="401"/>
      <c r="OCJ1859" s="401"/>
      <c r="OCK1859" s="401"/>
      <c r="OCL1859" s="401"/>
      <c r="OCM1859" s="401"/>
      <c r="OCN1859" s="401"/>
      <c r="OCO1859" s="401"/>
      <c r="OCP1859" s="401"/>
      <c r="OCQ1859" s="401"/>
      <c r="OCR1859" s="401"/>
      <c r="OCS1859" s="401"/>
      <c r="OCT1859" s="401"/>
      <c r="OCU1859" s="401"/>
      <c r="OCV1859" s="401"/>
      <c r="OCW1859" s="401"/>
      <c r="OCX1859" s="401"/>
      <c r="OCY1859" s="401"/>
      <c r="OCZ1859" s="401"/>
      <c r="ODA1859" s="401"/>
      <c r="ODB1859" s="401"/>
      <c r="ODC1859" s="401"/>
      <c r="ODD1859" s="401"/>
      <c r="ODE1859" s="401"/>
      <c r="ODF1859" s="401"/>
      <c r="ODG1859" s="401"/>
      <c r="ODH1859" s="401"/>
      <c r="ODI1859" s="401"/>
      <c r="ODJ1859" s="401"/>
      <c r="ODK1859" s="401"/>
      <c r="ODL1859" s="401"/>
      <c r="ODM1859" s="401"/>
      <c r="ODN1859" s="401"/>
      <c r="ODO1859" s="401"/>
      <c r="ODP1859" s="401"/>
      <c r="ODQ1859" s="401"/>
      <c r="ODR1859" s="401"/>
      <c r="ODS1859" s="401"/>
      <c r="ODT1859" s="401"/>
      <c r="ODU1859" s="401"/>
      <c r="ODV1859" s="401"/>
      <c r="ODW1859" s="401"/>
      <c r="ODX1859" s="401"/>
      <c r="ODY1859" s="401"/>
      <c r="ODZ1859" s="401"/>
      <c r="OEA1859" s="401"/>
      <c r="OEB1859" s="401"/>
      <c r="OEC1859" s="401"/>
      <c r="OED1859" s="401"/>
      <c r="OEE1859" s="401"/>
      <c r="OEF1859" s="401"/>
      <c r="OEG1859" s="401"/>
      <c r="OEH1859" s="401"/>
      <c r="OEI1859" s="401"/>
      <c r="OEJ1859" s="401"/>
      <c r="OEK1859" s="401"/>
      <c r="OEL1859" s="401"/>
      <c r="OEM1859" s="401"/>
      <c r="OEN1859" s="401"/>
      <c r="OEO1859" s="401"/>
      <c r="OEP1859" s="401"/>
      <c r="OEQ1859" s="401"/>
      <c r="OER1859" s="401"/>
      <c r="OES1859" s="401"/>
      <c r="OET1859" s="401"/>
      <c r="OEU1859" s="401"/>
      <c r="OEV1859" s="401"/>
      <c r="OEW1859" s="401"/>
      <c r="OEX1859" s="401"/>
      <c r="OEY1859" s="401"/>
      <c r="OEZ1859" s="401"/>
      <c r="OFA1859" s="401"/>
      <c r="OFB1859" s="401"/>
      <c r="OFC1859" s="401"/>
      <c r="OFD1859" s="401"/>
      <c r="OFE1859" s="401"/>
      <c r="OFF1859" s="401"/>
      <c r="OFG1859" s="401"/>
      <c r="OFH1859" s="401"/>
      <c r="OFI1859" s="401"/>
      <c r="OFJ1859" s="401"/>
      <c r="OFK1859" s="401"/>
      <c r="OFL1859" s="401"/>
      <c r="OFM1859" s="401"/>
      <c r="OFN1859" s="401"/>
      <c r="OFO1859" s="401"/>
      <c r="OFP1859" s="401"/>
      <c r="OFQ1859" s="401"/>
      <c r="OFR1859" s="401"/>
      <c r="OFS1859" s="401"/>
      <c r="OFT1859" s="401"/>
      <c r="OFU1859" s="401"/>
      <c r="OFV1859" s="401"/>
      <c r="OFW1859" s="401"/>
      <c r="OFX1859" s="401"/>
      <c r="OFY1859" s="401"/>
      <c r="OFZ1859" s="401"/>
      <c r="OGA1859" s="401"/>
      <c r="OGB1859" s="401"/>
      <c r="OGC1859" s="401"/>
      <c r="OGD1859" s="401"/>
      <c r="OGE1859" s="401"/>
      <c r="OGF1859" s="401"/>
      <c r="OGG1859" s="401"/>
      <c r="OGH1859" s="401"/>
      <c r="OGI1859" s="401"/>
      <c r="OGJ1859" s="401"/>
      <c r="OGK1859" s="401"/>
      <c r="OGL1859" s="401"/>
      <c r="OGM1859" s="401"/>
      <c r="OGN1859" s="401"/>
      <c r="OGO1859" s="401"/>
      <c r="OGP1859" s="401"/>
      <c r="OGQ1859" s="401"/>
      <c r="OGR1859" s="401"/>
      <c r="OGS1859" s="401"/>
      <c r="OGT1859" s="401"/>
      <c r="OGU1859" s="401"/>
      <c r="OGV1859" s="401"/>
      <c r="OGW1859" s="401"/>
      <c r="OGX1859" s="401"/>
      <c r="OGY1859" s="401"/>
      <c r="OGZ1859" s="401"/>
      <c r="OHA1859" s="401"/>
      <c r="OHB1859" s="401"/>
      <c r="OHC1859" s="401"/>
      <c r="OHD1859" s="401"/>
      <c r="OHE1859" s="401"/>
      <c r="OHF1859" s="401"/>
      <c r="OHG1859" s="401"/>
      <c r="OHH1859" s="401"/>
      <c r="OHI1859" s="401"/>
      <c r="OHJ1859" s="401"/>
      <c r="OHK1859" s="401"/>
      <c r="OHL1859" s="401"/>
      <c r="OHM1859" s="401"/>
      <c r="OHN1859" s="401"/>
      <c r="OHO1859" s="401"/>
      <c r="OHP1859" s="401"/>
      <c r="OHQ1859" s="401"/>
      <c r="OHR1859" s="401"/>
      <c r="OHS1859" s="401"/>
      <c r="OHT1859" s="401"/>
      <c r="OHU1859" s="401"/>
      <c r="OHV1859" s="401"/>
      <c r="OHW1859" s="401"/>
      <c r="OHX1859" s="401"/>
      <c r="OHY1859" s="401"/>
      <c r="OHZ1859" s="401"/>
      <c r="OIA1859" s="401"/>
      <c r="OIB1859" s="401"/>
      <c r="OIC1859" s="401"/>
      <c r="OID1859" s="401"/>
      <c r="OIE1859" s="401"/>
      <c r="OIF1859" s="401"/>
      <c r="OIG1859" s="401"/>
      <c r="OIH1859" s="401"/>
      <c r="OII1859" s="401"/>
      <c r="OIJ1859" s="401"/>
      <c r="OIK1859" s="401"/>
      <c r="OIL1859" s="401"/>
      <c r="OIM1859" s="401"/>
      <c r="OIN1859" s="401"/>
      <c r="OIO1859" s="401"/>
      <c r="OIP1859" s="401"/>
      <c r="OIQ1859" s="401"/>
      <c r="OIR1859" s="401"/>
      <c r="OIS1859" s="401"/>
      <c r="OIT1859" s="401"/>
      <c r="OIU1859" s="401"/>
      <c r="OIV1859" s="401"/>
      <c r="OIW1859" s="401"/>
      <c r="OIX1859" s="401"/>
      <c r="OIY1859" s="401"/>
      <c r="OIZ1859" s="401"/>
      <c r="OJA1859" s="401"/>
      <c r="OJB1859" s="401"/>
      <c r="OJC1859" s="401"/>
      <c r="OJD1859" s="401"/>
      <c r="OJE1859" s="401"/>
      <c r="OJF1859" s="401"/>
      <c r="OJG1859" s="401"/>
      <c r="OJH1859" s="401"/>
      <c r="OJI1859" s="401"/>
      <c r="OJJ1859" s="401"/>
      <c r="OJK1859" s="401"/>
      <c r="OJL1859" s="401"/>
      <c r="OJM1859" s="401"/>
      <c r="OJN1859" s="401"/>
      <c r="OJO1859" s="401"/>
      <c r="OJP1859" s="401"/>
      <c r="OJQ1859" s="401"/>
      <c r="OJR1859" s="401"/>
      <c r="OJS1859" s="401"/>
      <c r="OJT1859" s="401"/>
      <c r="OJU1859" s="401"/>
      <c r="OJV1859" s="401"/>
      <c r="OJW1859" s="401"/>
      <c r="OJX1859" s="401"/>
      <c r="OJY1859" s="401"/>
      <c r="OJZ1859" s="401"/>
      <c r="OKA1859" s="401"/>
      <c r="OKB1859" s="401"/>
      <c r="OKC1859" s="401"/>
      <c r="OKD1859" s="401"/>
      <c r="OKE1859" s="401"/>
      <c r="OKF1859" s="401"/>
      <c r="OKG1859" s="401"/>
      <c r="OKH1859" s="401"/>
      <c r="OKI1859" s="401"/>
      <c r="OKJ1859" s="401"/>
      <c r="OKK1859" s="401"/>
      <c r="OKL1859" s="401"/>
      <c r="OKM1859" s="401"/>
      <c r="OKN1859" s="401"/>
      <c r="OKO1859" s="401"/>
      <c r="OKP1859" s="401"/>
      <c r="OKQ1859" s="401"/>
      <c r="OKR1859" s="401"/>
      <c r="OKS1859" s="401"/>
      <c r="OKT1859" s="401"/>
      <c r="OKU1859" s="401"/>
      <c r="OKV1859" s="401"/>
      <c r="OKW1859" s="401"/>
      <c r="OKX1859" s="401"/>
      <c r="OKY1859" s="401"/>
      <c r="OKZ1859" s="401"/>
      <c r="OLA1859" s="401"/>
      <c r="OLB1859" s="401"/>
      <c r="OLC1859" s="401"/>
      <c r="OLD1859" s="401"/>
      <c r="OLE1859" s="401"/>
      <c r="OLF1859" s="401"/>
      <c r="OLG1859" s="401"/>
      <c r="OLH1859" s="401"/>
      <c r="OLI1859" s="401"/>
      <c r="OLJ1859" s="401"/>
      <c r="OLK1859" s="401"/>
      <c r="OLL1859" s="401"/>
      <c r="OLM1859" s="401"/>
      <c r="OLN1859" s="401"/>
      <c r="OLO1859" s="401"/>
      <c r="OLP1859" s="401"/>
      <c r="OLQ1859" s="401"/>
      <c r="OLR1859" s="401"/>
      <c r="OLS1859" s="401"/>
      <c r="OLT1859" s="401"/>
      <c r="OLU1859" s="401"/>
      <c r="OLV1859" s="401"/>
      <c r="OLW1859" s="401"/>
      <c r="OLX1859" s="401"/>
      <c r="OLY1859" s="401"/>
      <c r="OLZ1859" s="401"/>
      <c r="OMA1859" s="401"/>
      <c r="OMB1859" s="401"/>
      <c r="OMC1859" s="401"/>
      <c r="OMD1859" s="401"/>
      <c r="OME1859" s="401"/>
      <c r="OMF1859" s="401"/>
      <c r="OMG1859" s="401"/>
      <c r="OMH1859" s="401"/>
      <c r="OMI1859" s="401"/>
      <c r="OMJ1859" s="401"/>
      <c r="OMK1859" s="401"/>
      <c r="OML1859" s="401"/>
      <c r="OMM1859" s="401"/>
      <c r="OMN1859" s="401"/>
      <c r="OMO1859" s="401"/>
      <c r="OMP1859" s="401"/>
      <c r="OMQ1859" s="401"/>
      <c r="OMR1859" s="401"/>
      <c r="OMS1859" s="401"/>
      <c r="OMT1859" s="401"/>
      <c r="OMU1859" s="401"/>
      <c r="OMV1859" s="401"/>
      <c r="OMW1859" s="401"/>
      <c r="OMX1859" s="401"/>
      <c r="OMY1859" s="401"/>
      <c r="OMZ1859" s="401"/>
      <c r="ONA1859" s="401"/>
      <c r="ONB1859" s="401"/>
      <c r="ONC1859" s="401"/>
      <c r="OND1859" s="401"/>
      <c r="ONE1859" s="401"/>
      <c r="ONF1859" s="401"/>
      <c r="ONG1859" s="401"/>
      <c r="ONH1859" s="401"/>
      <c r="ONI1859" s="401"/>
      <c r="ONJ1859" s="401"/>
      <c r="ONK1859" s="401"/>
      <c r="ONL1859" s="401"/>
      <c r="ONM1859" s="401"/>
      <c r="ONN1859" s="401"/>
      <c r="ONO1859" s="401"/>
      <c r="ONP1859" s="401"/>
      <c r="ONQ1859" s="401"/>
      <c r="ONR1859" s="401"/>
      <c r="ONS1859" s="401"/>
      <c r="ONT1859" s="401"/>
      <c r="ONU1859" s="401"/>
      <c r="ONV1859" s="401"/>
      <c r="ONW1859" s="401"/>
      <c r="ONX1859" s="401"/>
      <c r="ONY1859" s="401"/>
      <c r="ONZ1859" s="401"/>
      <c r="OOA1859" s="401"/>
      <c r="OOB1859" s="401"/>
      <c r="OOC1859" s="401"/>
      <c r="OOD1859" s="401"/>
      <c r="OOE1859" s="401"/>
      <c r="OOF1859" s="401"/>
      <c r="OOG1859" s="401"/>
      <c r="OOH1859" s="401"/>
      <c r="OOI1859" s="401"/>
      <c r="OOJ1859" s="401"/>
      <c r="OOK1859" s="401"/>
      <c r="OOL1859" s="401"/>
      <c r="OOM1859" s="401"/>
      <c r="OON1859" s="401"/>
      <c r="OOO1859" s="401"/>
      <c r="OOP1859" s="401"/>
      <c r="OOQ1859" s="401"/>
      <c r="OOR1859" s="401"/>
      <c r="OOS1859" s="401"/>
      <c r="OOT1859" s="401"/>
      <c r="OOU1859" s="401"/>
      <c r="OOV1859" s="401"/>
      <c r="OOW1859" s="401"/>
      <c r="OOX1859" s="401"/>
      <c r="OOY1859" s="401"/>
      <c r="OOZ1859" s="401"/>
      <c r="OPA1859" s="401"/>
      <c r="OPB1859" s="401"/>
      <c r="OPC1859" s="401"/>
      <c r="OPD1859" s="401"/>
      <c r="OPE1859" s="401"/>
      <c r="OPF1859" s="401"/>
      <c r="OPG1859" s="401"/>
      <c r="OPH1859" s="401"/>
      <c r="OPI1859" s="401"/>
      <c r="OPJ1859" s="401"/>
      <c r="OPK1859" s="401"/>
      <c r="OPL1859" s="401"/>
      <c r="OPM1859" s="401"/>
      <c r="OPN1859" s="401"/>
      <c r="OPO1859" s="401"/>
      <c r="OPP1859" s="401"/>
      <c r="OPQ1859" s="401"/>
      <c r="OPR1859" s="401"/>
      <c r="OPS1859" s="401"/>
      <c r="OPT1859" s="401"/>
      <c r="OPU1859" s="401"/>
      <c r="OPV1859" s="401"/>
      <c r="OPW1859" s="401"/>
      <c r="OPX1859" s="401"/>
      <c r="OPY1859" s="401"/>
      <c r="OPZ1859" s="401"/>
      <c r="OQA1859" s="401"/>
      <c r="OQB1859" s="401"/>
      <c r="OQC1859" s="401"/>
      <c r="OQD1859" s="401"/>
      <c r="OQE1859" s="401"/>
      <c r="OQF1859" s="401"/>
      <c r="OQG1859" s="401"/>
      <c r="OQH1859" s="401"/>
      <c r="OQI1859" s="401"/>
      <c r="OQJ1859" s="401"/>
      <c r="OQK1859" s="401"/>
      <c r="OQL1859" s="401"/>
      <c r="OQM1859" s="401"/>
      <c r="OQN1859" s="401"/>
      <c r="OQO1859" s="401"/>
      <c r="OQP1859" s="401"/>
      <c r="OQQ1859" s="401"/>
      <c r="OQR1859" s="401"/>
      <c r="OQS1859" s="401"/>
      <c r="OQT1859" s="401"/>
      <c r="OQU1859" s="401"/>
      <c r="OQV1859" s="401"/>
      <c r="OQW1859" s="401"/>
      <c r="OQX1859" s="401"/>
      <c r="OQY1859" s="401"/>
      <c r="OQZ1859" s="401"/>
      <c r="ORA1859" s="401"/>
      <c r="ORB1859" s="401"/>
      <c r="ORC1859" s="401"/>
      <c r="ORD1859" s="401"/>
      <c r="ORE1859" s="401"/>
      <c r="ORF1859" s="401"/>
      <c r="ORG1859" s="401"/>
      <c r="ORH1859" s="401"/>
      <c r="ORI1859" s="401"/>
      <c r="ORJ1859" s="401"/>
      <c r="ORK1859" s="401"/>
      <c r="ORL1859" s="401"/>
      <c r="ORM1859" s="401"/>
      <c r="ORN1859" s="401"/>
      <c r="ORO1859" s="401"/>
      <c r="ORP1859" s="401"/>
      <c r="ORQ1859" s="401"/>
      <c r="ORR1859" s="401"/>
      <c r="ORS1859" s="401"/>
      <c r="ORT1859" s="401"/>
      <c r="ORU1859" s="401"/>
      <c r="ORV1859" s="401"/>
      <c r="ORW1859" s="401"/>
      <c r="ORX1859" s="401"/>
      <c r="ORY1859" s="401"/>
      <c r="ORZ1859" s="401"/>
      <c r="OSA1859" s="401"/>
      <c r="OSB1859" s="401"/>
      <c r="OSC1859" s="401"/>
      <c r="OSD1859" s="401"/>
      <c r="OSE1859" s="401"/>
      <c r="OSF1859" s="401"/>
      <c r="OSG1859" s="401"/>
      <c r="OSH1859" s="401"/>
      <c r="OSI1859" s="401"/>
      <c r="OSJ1859" s="401"/>
      <c r="OSK1859" s="401"/>
      <c r="OSL1859" s="401"/>
      <c r="OSM1859" s="401"/>
      <c r="OSN1859" s="401"/>
      <c r="OSO1859" s="401"/>
      <c r="OSP1859" s="401"/>
      <c r="OSQ1859" s="401"/>
      <c r="OSR1859" s="401"/>
      <c r="OSS1859" s="401"/>
      <c r="OST1859" s="401"/>
      <c r="OSU1859" s="401"/>
      <c r="OSV1859" s="401"/>
      <c r="OSW1859" s="401"/>
      <c r="OSX1859" s="401"/>
      <c r="OSY1859" s="401"/>
      <c r="OSZ1859" s="401"/>
      <c r="OTA1859" s="401"/>
      <c r="OTB1859" s="401"/>
      <c r="OTC1859" s="401"/>
      <c r="OTD1859" s="401"/>
      <c r="OTE1859" s="401"/>
      <c r="OTF1859" s="401"/>
      <c r="OTG1859" s="401"/>
      <c r="OTH1859" s="401"/>
      <c r="OTI1859" s="401"/>
      <c r="OTJ1859" s="401"/>
      <c r="OTK1859" s="401"/>
      <c r="OTL1859" s="401"/>
      <c r="OTM1859" s="401"/>
      <c r="OTN1859" s="401"/>
      <c r="OTO1859" s="401"/>
      <c r="OTP1859" s="401"/>
      <c r="OTQ1859" s="401"/>
      <c r="OTR1859" s="401"/>
      <c r="OTS1859" s="401"/>
      <c r="OTT1859" s="401"/>
      <c r="OTU1859" s="401"/>
      <c r="OTV1859" s="401"/>
      <c r="OTW1859" s="401"/>
      <c r="OTX1859" s="401"/>
      <c r="OTY1859" s="401"/>
      <c r="OTZ1859" s="401"/>
      <c r="OUA1859" s="401"/>
      <c r="OUB1859" s="401"/>
      <c r="OUC1859" s="401"/>
      <c r="OUD1859" s="401"/>
      <c r="OUE1859" s="401"/>
      <c r="OUF1859" s="401"/>
      <c r="OUG1859" s="401"/>
      <c r="OUH1859" s="401"/>
      <c r="OUI1859" s="401"/>
      <c r="OUJ1859" s="401"/>
      <c r="OUK1859" s="401"/>
      <c r="OUL1859" s="401"/>
      <c r="OUM1859" s="401"/>
      <c r="OUN1859" s="401"/>
      <c r="OUO1859" s="401"/>
      <c r="OUP1859" s="401"/>
      <c r="OUQ1859" s="401"/>
      <c r="OUR1859" s="401"/>
      <c r="OUS1859" s="401"/>
      <c r="OUT1859" s="401"/>
      <c r="OUU1859" s="401"/>
      <c r="OUV1859" s="401"/>
      <c r="OUW1859" s="401"/>
      <c r="OUX1859" s="401"/>
      <c r="OUY1859" s="401"/>
      <c r="OUZ1859" s="401"/>
      <c r="OVA1859" s="401"/>
      <c r="OVB1859" s="401"/>
      <c r="OVC1859" s="401"/>
      <c r="OVD1859" s="401"/>
      <c r="OVE1859" s="401"/>
      <c r="OVF1859" s="401"/>
      <c r="OVG1859" s="401"/>
      <c r="OVH1859" s="401"/>
      <c r="OVI1859" s="401"/>
      <c r="OVJ1859" s="401"/>
      <c r="OVK1859" s="401"/>
      <c r="OVL1859" s="401"/>
      <c r="OVM1859" s="401"/>
      <c r="OVN1859" s="401"/>
      <c r="OVO1859" s="401"/>
      <c r="OVP1859" s="401"/>
      <c r="OVQ1859" s="401"/>
      <c r="OVR1859" s="401"/>
      <c r="OVS1859" s="401"/>
      <c r="OVT1859" s="401"/>
      <c r="OVU1859" s="401"/>
      <c r="OVV1859" s="401"/>
      <c r="OVW1859" s="401"/>
      <c r="OVX1859" s="401"/>
      <c r="OVY1859" s="401"/>
      <c r="OVZ1859" s="401"/>
      <c r="OWA1859" s="401"/>
      <c r="OWB1859" s="401"/>
      <c r="OWC1859" s="401"/>
      <c r="OWD1859" s="401"/>
      <c r="OWE1859" s="401"/>
      <c r="OWF1859" s="401"/>
      <c r="OWG1859" s="401"/>
      <c r="OWH1859" s="401"/>
      <c r="OWI1859" s="401"/>
      <c r="OWJ1859" s="401"/>
      <c r="OWK1859" s="401"/>
      <c r="OWL1859" s="401"/>
      <c r="OWM1859" s="401"/>
      <c r="OWN1859" s="401"/>
      <c r="OWO1859" s="401"/>
      <c r="OWP1859" s="401"/>
      <c r="OWQ1859" s="401"/>
      <c r="OWR1859" s="401"/>
      <c r="OWS1859" s="401"/>
      <c r="OWT1859" s="401"/>
      <c r="OWU1859" s="401"/>
      <c r="OWV1859" s="401"/>
      <c r="OWW1859" s="401"/>
      <c r="OWX1859" s="401"/>
      <c r="OWY1859" s="401"/>
      <c r="OWZ1859" s="401"/>
      <c r="OXA1859" s="401"/>
      <c r="OXB1859" s="401"/>
      <c r="OXC1859" s="401"/>
      <c r="OXD1859" s="401"/>
      <c r="OXE1859" s="401"/>
      <c r="OXF1859" s="401"/>
      <c r="OXG1859" s="401"/>
      <c r="OXH1859" s="401"/>
      <c r="OXI1859" s="401"/>
      <c r="OXJ1859" s="401"/>
      <c r="OXK1859" s="401"/>
      <c r="OXL1859" s="401"/>
      <c r="OXM1859" s="401"/>
      <c r="OXN1859" s="401"/>
      <c r="OXO1859" s="401"/>
      <c r="OXP1859" s="401"/>
      <c r="OXQ1859" s="401"/>
      <c r="OXR1859" s="401"/>
      <c r="OXS1859" s="401"/>
      <c r="OXT1859" s="401"/>
      <c r="OXU1859" s="401"/>
      <c r="OXV1859" s="401"/>
      <c r="OXW1859" s="401"/>
      <c r="OXX1859" s="401"/>
      <c r="OXY1859" s="401"/>
      <c r="OXZ1859" s="401"/>
      <c r="OYA1859" s="401"/>
      <c r="OYB1859" s="401"/>
      <c r="OYC1859" s="401"/>
      <c r="OYD1859" s="401"/>
      <c r="OYE1859" s="401"/>
      <c r="OYF1859" s="401"/>
      <c r="OYG1859" s="401"/>
      <c r="OYH1859" s="401"/>
      <c r="OYI1859" s="401"/>
      <c r="OYJ1859" s="401"/>
      <c r="OYK1859" s="401"/>
      <c r="OYL1859" s="401"/>
      <c r="OYM1859" s="401"/>
      <c r="OYN1859" s="401"/>
      <c r="OYO1859" s="401"/>
      <c r="OYP1859" s="401"/>
      <c r="OYQ1859" s="401"/>
      <c r="OYR1859" s="401"/>
      <c r="OYS1859" s="401"/>
      <c r="OYT1859" s="401"/>
      <c r="OYU1859" s="401"/>
      <c r="OYV1859" s="401"/>
      <c r="OYW1859" s="401"/>
      <c r="OYX1859" s="401"/>
      <c r="OYY1859" s="401"/>
      <c r="OYZ1859" s="401"/>
      <c r="OZA1859" s="401"/>
      <c r="OZB1859" s="401"/>
      <c r="OZC1859" s="401"/>
      <c r="OZD1859" s="401"/>
      <c r="OZE1859" s="401"/>
      <c r="OZF1859" s="401"/>
      <c r="OZG1859" s="401"/>
      <c r="OZH1859" s="401"/>
      <c r="OZI1859" s="401"/>
      <c r="OZJ1859" s="401"/>
      <c r="OZK1859" s="401"/>
      <c r="OZL1859" s="401"/>
      <c r="OZM1859" s="401"/>
      <c r="OZN1859" s="401"/>
      <c r="OZO1859" s="401"/>
      <c r="OZP1859" s="401"/>
      <c r="OZQ1859" s="401"/>
      <c r="OZR1859" s="401"/>
      <c r="OZS1859" s="401"/>
      <c r="OZT1859" s="401"/>
      <c r="OZU1859" s="401"/>
      <c r="OZV1859" s="401"/>
      <c r="OZW1859" s="401"/>
      <c r="OZX1859" s="401"/>
      <c r="OZY1859" s="401"/>
      <c r="OZZ1859" s="401"/>
      <c r="PAA1859" s="401"/>
      <c r="PAB1859" s="401"/>
      <c r="PAC1859" s="401"/>
      <c r="PAD1859" s="401"/>
      <c r="PAE1859" s="401"/>
      <c r="PAF1859" s="401"/>
      <c r="PAG1859" s="401"/>
      <c r="PAH1859" s="401"/>
      <c r="PAI1859" s="401"/>
      <c r="PAJ1859" s="401"/>
      <c r="PAK1859" s="401"/>
      <c r="PAL1859" s="401"/>
      <c r="PAM1859" s="401"/>
      <c r="PAN1859" s="401"/>
      <c r="PAO1859" s="401"/>
      <c r="PAP1859" s="401"/>
      <c r="PAQ1859" s="401"/>
      <c r="PAR1859" s="401"/>
      <c r="PAS1859" s="401"/>
      <c r="PAT1859" s="401"/>
      <c r="PAU1859" s="401"/>
      <c r="PAV1859" s="401"/>
      <c r="PAW1859" s="401"/>
      <c r="PAX1859" s="401"/>
      <c r="PAY1859" s="401"/>
      <c r="PAZ1859" s="401"/>
      <c r="PBA1859" s="401"/>
      <c r="PBB1859" s="401"/>
      <c r="PBC1859" s="401"/>
      <c r="PBD1859" s="401"/>
      <c r="PBE1859" s="401"/>
      <c r="PBF1859" s="401"/>
      <c r="PBG1859" s="401"/>
      <c r="PBH1859" s="401"/>
      <c r="PBI1859" s="401"/>
      <c r="PBJ1859" s="401"/>
      <c r="PBK1859" s="401"/>
      <c r="PBL1859" s="401"/>
      <c r="PBM1859" s="401"/>
      <c r="PBN1859" s="401"/>
      <c r="PBO1859" s="401"/>
      <c r="PBP1859" s="401"/>
      <c r="PBQ1859" s="401"/>
      <c r="PBR1859" s="401"/>
      <c r="PBS1859" s="401"/>
      <c r="PBT1859" s="401"/>
      <c r="PBU1859" s="401"/>
      <c r="PBV1859" s="401"/>
      <c r="PBW1859" s="401"/>
      <c r="PBX1859" s="401"/>
      <c r="PBY1859" s="401"/>
      <c r="PBZ1859" s="401"/>
      <c r="PCA1859" s="401"/>
      <c r="PCB1859" s="401"/>
      <c r="PCC1859" s="401"/>
      <c r="PCD1859" s="401"/>
      <c r="PCE1859" s="401"/>
      <c r="PCF1859" s="401"/>
      <c r="PCG1859" s="401"/>
      <c r="PCH1859" s="401"/>
      <c r="PCI1859" s="401"/>
      <c r="PCJ1859" s="401"/>
      <c r="PCK1859" s="401"/>
      <c r="PCL1859" s="401"/>
      <c r="PCM1859" s="401"/>
      <c r="PCN1859" s="401"/>
      <c r="PCO1859" s="401"/>
      <c r="PCP1859" s="401"/>
      <c r="PCQ1859" s="401"/>
      <c r="PCR1859" s="401"/>
      <c r="PCS1859" s="401"/>
      <c r="PCT1859" s="401"/>
      <c r="PCU1859" s="401"/>
      <c r="PCV1859" s="401"/>
      <c r="PCW1859" s="401"/>
      <c r="PCX1859" s="401"/>
      <c r="PCY1859" s="401"/>
      <c r="PCZ1859" s="401"/>
      <c r="PDA1859" s="401"/>
      <c r="PDB1859" s="401"/>
      <c r="PDC1859" s="401"/>
      <c r="PDD1859" s="401"/>
      <c r="PDE1859" s="401"/>
      <c r="PDF1859" s="401"/>
      <c r="PDG1859" s="401"/>
      <c r="PDH1859" s="401"/>
      <c r="PDI1859" s="401"/>
      <c r="PDJ1859" s="401"/>
      <c r="PDK1859" s="401"/>
      <c r="PDL1859" s="401"/>
      <c r="PDM1859" s="401"/>
      <c r="PDN1859" s="401"/>
      <c r="PDO1859" s="401"/>
      <c r="PDP1859" s="401"/>
      <c r="PDQ1859" s="401"/>
      <c r="PDR1859" s="401"/>
      <c r="PDS1859" s="401"/>
      <c r="PDT1859" s="401"/>
      <c r="PDU1859" s="401"/>
      <c r="PDV1859" s="401"/>
      <c r="PDW1859" s="401"/>
      <c r="PDX1859" s="401"/>
      <c r="PDY1859" s="401"/>
      <c r="PDZ1859" s="401"/>
      <c r="PEA1859" s="401"/>
      <c r="PEB1859" s="401"/>
      <c r="PEC1859" s="401"/>
      <c r="PED1859" s="401"/>
      <c r="PEE1859" s="401"/>
      <c r="PEF1859" s="401"/>
      <c r="PEG1859" s="401"/>
      <c r="PEH1859" s="401"/>
      <c r="PEI1859" s="401"/>
      <c r="PEJ1859" s="401"/>
      <c r="PEK1859" s="401"/>
      <c r="PEL1859" s="401"/>
      <c r="PEM1859" s="401"/>
      <c r="PEN1859" s="401"/>
      <c r="PEO1859" s="401"/>
      <c r="PEP1859" s="401"/>
      <c r="PEQ1859" s="401"/>
      <c r="PER1859" s="401"/>
      <c r="PES1859" s="401"/>
      <c r="PET1859" s="401"/>
      <c r="PEU1859" s="401"/>
      <c r="PEV1859" s="401"/>
      <c r="PEW1859" s="401"/>
      <c r="PEX1859" s="401"/>
      <c r="PEY1859" s="401"/>
      <c r="PEZ1859" s="401"/>
      <c r="PFA1859" s="401"/>
      <c r="PFB1859" s="401"/>
      <c r="PFC1859" s="401"/>
      <c r="PFD1859" s="401"/>
      <c r="PFE1859" s="401"/>
      <c r="PFF1859" s="401"/>
      <c r="PFG1859" s="401"/>
      <c r="PFH1859" s="401"/>
      <c r="PFI1859" s="401"/>
      <c r="PFJ1859" s="401"/>
      <c r="PFK1859" s="401"/>
      <c r="PFL1859" s="401"/>
      <c r="PFM1859" s="401"/>
      <c r="PFN1859" s="401"/>
      <c r="PFO1859" s="401"/>
      <c r="PFP1859" s="401"/>
      <c r="PFQ1859" s="401"/>
      <c r="PFR1859" s="401"/>
      <c r="PFS1859" s="401"/>
      <c r="PFT1859" s="401"/>
      <c r="PFU1859" s="401"/>
      <c r="PFV1859" s="401"/>
      <c r="PFW1859" s="401"/>
      <c r="PFX1859" s="401"/>
      <c r="PFY1859" s="401"/>
      <c r="PFZ1859" s="401"/>
      <c r="PGA1859" s="401"/>
      <c r="PGB1859" s="401"/>
      <c r="PGC1859" s="401"/>
      <c r="PGD1859" s="401"/>
      <c r="PGE1859" s="401"/>
      <c r="PGF1859" s="401"/>
      <c r="PGG1859" s="401"/>
      <c r="PGH1859" s="401"/>
      <c r="PGI1859" s="401"/>
      <c r="PGJ1859" s="401"/>
      <c r="PGK1859" s="401"/>
      <c r="PGL1859" s="401"/>
      <c r="PGM1859" s="401"/>
      <c r="PGN1859" s="401"/>
      <c r="PGO1859" s="401"/>
      <c r="PGP1859" s="401"/>
      <c r="PGQ1859" s="401"/>
      <c r="PGR1859" s="401"/>
      <c r="PGS1859" s="401"/>
      <c r="PGT1859" s="401"/>
      <c r="PGU1859" s="401"/>
      <c r="PGV1859" s="401"/>
      <c r="PGW1859" s="401"/>
      <c r="PGX1859" s="401"/>
      <c r="PGY1859" s="401"/>
      <c r="PGZ1859" s="401"/>
      <c r="PHA1859" s="401"/>
      <c r="PHB1859" s="401"/>
      <c r="PHC1859" s="401"/>
      <c r="PHD1859" s="401"/>
      <c r="PHE1859" s="401"/>
      <c r="PHF1859" s="401"/>
      <c r="PHG1859" s="401"/>
      <c r="PHH1859" s="401"/>
      <c r="PHI1859" s="401"/>
      <c r="PHJ1859" s="401"/>
      <c r="PHK1859" s="401"/>
      <c r="PHL1859" s="401"/>
      <c r="PHM1859" s="401"/>
      <c r="PHN1859" s="401"/>
      <c r="PHO1859" s="401"/>
      <c r="PHP1859" s="401"/>
      <c r="PHQ1859" s="401"/>
      <c r="PHR1859" s="401"/>
      <c r="PHS1859" s="401"/>
      <c r="PHT1859" s="401"/>
      <c r="PHU1859" s="401"/>
      <c r="PHV1859" s="401"/>
      <c r="PHW1859" s="401"/>
      <c r="PHX1859" s="401"/>
      <c r="PHY1859" s="401"/>
      <c r="PHZ1859" s="401"/>
      <c r="PIA1859" s="401"/>
      <c r="PIB1859" s="401"/>
      <c r="PIC1859" s="401"/>
      <c r="PID1859" s="401"/>
      <c r="PIE1859" s="401"/>
      <c r="PIF1859" s="401"/>
      <c r="PIG1859" s="401"/>
      <c r="PIH1859" s="401"/>
      <c r="PII1859" s="401"/>
      <c r="PIJ1859" s="401"/>
      <c r="PIK1859" s="401"/>
      <c r="PIL1859" s="401"/>
      <c r="PIM1859" s="401"/>
      <c r="PIN1859" s="401"/>
      <c r="PIO1859" s="401"/>
      <c r="PIP1859" s="401"/>
      <c r="PIQ1859" s="401"/>
      <c r="PIR1859" s="401"/>
      <c r="PIS1859" s="401"/>
      <c r="PIT1859" s="401"/>
      <c r="PIU1859" s="401"/>
      <c r="PIV1859" s="401"/>
      <c r="PIW1859" s="401"/>
      <c r="PIX1859" s="401"/>
      <c r="PIY1859" s="401"/>
      <c r="PIZ1859" s="401"/>
      <c r="PJA1859" s="401"/>
      <c r="PJB1859" s="401"/>
      <c r="PJC1859" s="401"/>
      <c r="PJD1859" s="401"/>
      <c r="PJE1859" s="401"/>
      <c r="PJF1859" s="401"/>
      <c r="PJG1859" s="401"/>
      <c r="PJH1859" s="401"/>
      <c r="PJI1859" s="401"/>
      <c r="PJJ1859" s="401"/>
      <c r="PJK1859" s="401"/>
      <c r="PJL1859" s="401"/>
      <c r="PJM1859" s="401"/>
      <c r="PJN1859" s="401"/>
      <c r="PJO1859" s="401"/>
      <c r="PJP1859" s="401"/>
      <c r="PJQ1859" s="401"/>
      <c r="PJR1859" s="401"/>
      <c r="PJS1859" s="401"/>
      <c r="PJT1859" s="401"/>
      <c r="PJU1859" s="401"/>
      <c r="PJV1859" s="401"/>
      <c r="PJW1859" s="401"/>
      <c r="PJX1859" s="401"/>
      <c r="PJY1859" s="401"/>
      <c r="PJZ1859" s="401"/>
      <c r="PKA1859" s="401"/>
      <c r="PKB1859" s="401"/>
      <c r="PKC1859" s="401"/>
      <c r="PKD1859" s="401"/>
      <c r="PKE1859" s="401"/>
      <c r="PKF1859" s="401"/>
      <c r="PKG1859" s="401"/>
      <c r="PKH1859" s="401"/>
      <c r="PKI1859" s="401"/>
      <c r="PKJ1859" s="401"/>
      <c r="PKK1859" s="401"/>
      <c r="PKL1859" s="401"/>
      <c r="PKM1859" s="401"/>
      <c r="PKN1859" s="401"/>
      <c r="PKO1859" s="401"/>
      <c r="PKP1859" s="401"/>
      <c r="PKQ1859" s="401"/>
      <c r="PKR1859" s="401"/>
      <c r="PKS1859" s="401"/>
      <c r="PKT1859" s="401"/>
      <c r="PKU1859" s="401"/>
      <c r="PKV1859" s="401"/>
      <c r="PKW1859" s="401"/>
      <c r="PKX1859" s="401"/>
      <c r="PKY1859" s="401"/>
      <c r="PKZ1859" s="401"/>
      <c r="PLA1859" s="401"/>
      <c r="PLB1859" s="401"/>
      <c r="PLC1859" s="401"/>
      <c r="PLD1859" s="401"/>
      <c r="PLE1859" s="401"/>
      <c r="PLF1859" s="401"/>
      <c r="PLG1859" s="401"/>
      <c r="PLH1859" s="401"/>
      <c r="PLI1859" s="401"/>
      <c r="PLJ1859" s="401"/>
      <c r="PLK1859" s="401"/>
      <c r="PLL1859" s="401"/>
      <c r="PLM1859" s="401"/>
      <c r="PLN1859" s="401"/>
      <c r="PLO1859" s="401"/>
      <c r="PLP1859" s="401"/>
      <c r="PLQ1859" s="401"/>
      <c r="PLR1859" s="401"/>
      <c r="PLS1859" s="401"/>
      <c r="PLT1859" s="401"/>
      <c r="PLU1859" s="401"/>
      <c r="PLV1859" s="401"/>
      <c r="PLW1859" s="401"/>
      <c r="PLX1859" s="401"/>
      <c r="PLY1859" s="401"/>
      <c r="PLZ1859" s="401"/>
      <c r="PMA1859" s="401"/>
      <c r="PMB1859" s="401"/>
      <c r="PMC1859" s="401"/>
      <c r="PMD1859" s="401"/>
      <c r="PME1859" s="401"/>
      <c r="PMF1859" s="401"/>
      <c r="PMG1859" s="401"/>
      <c r="PMH1859" s="401"/>
      <c r="PMI1859" s="401"/>
      <c r="PMJ1859" s="401"/>
      <c r="PMK1859" s="401"/>
      <c r="PML1859" s="401"/>
      <c r="PMM1859" s="401"/>
      <c r="PMN1859" s="401"/>
      <c r="PMO1859" s="401"/>
      <c r="PMP1859" s="401"/>
      <c r="PMQ1859" s="401"/>
      <c r="PMR1859" s="401"/>
      <c r="PMS1859" s="401"/>
      <c r="PMT1859" s="401"/>
      <c r="PMU1859" s="401"/>
      <c r="PMV1859" s="401"/>
      <c r="PMW1859" s="401"/>
      <c r="PMX1859" s="401"/>
      <c r="PMY1859" s="401"/>
      <c r="PMZ1859" s="401"/>
      <c r="PNA1859" s="401"/>
      <c r="PNB1859" s="401"/>
      <c r="PNC1859" s="401"/>
      <c r="PND1859" s="401"/>
      <c r="PNE1859" s="401"/>
      <c r="PNF1859" s="401"/>
      <c r="PNG1859" s="401"/>
      <c r="PNH1859" s="401"/>
      <c r="PNI1859" s="401"/>
      <c r="PNJ1859" s="401"/>
      <c r="PNK1859" s="401"/>
      <c r="PNL1859" s="401"/>
      <c r="PNM1859" s="401"/>
      <c r="PNN1859" s="401"/>
      <c r="PNO1859" s="401"/>
      <c r="PNP1859" s="401"/>
      <c r="PNQ1859" s="401"/>
      <c r="PNR1859" s="401"/>
      <c r="PNS1859" s="401"/>
      <c r="PNT1859" s="401"/>
      <c r="PNU1859" s="401"/>
      <c r="PNV1859" s="401"/>
      <c r="PNW1859" s="401"/>
      <c r="PNX1859" s="401"/>
      <c r="PNY1859" s="401"/>
      <c r="PNZ1859" s="401"/>
      <c r="POA1859" s="401"/>
      <c r="POB1859" s="401"/>
      <c r="POC1859" s="401"/>
      <c r="POD1859" s="401"/>
      <c r="POE1859" s="401"/>
      <c r="POF1859" s="401"/>
      <c r="POG1859" s="401"/>
      <c r="POH1859" s="401"/>
      <c r="POI1859" s="401"/>
      <c r="POJ1859" s="401"/>
      <c r="POK1859" s="401"/>
      <c r="POL1859" s="401"/>
      <c r="POM1859" s="401"/>
      <c r="PON1859" s="401"/>
      <c r="POO1859" s="401"/>
      <c r="POP1859" s="401"/>
      <c r="POQ1859" s="401"/>
      <c r="POR1859" s="401"/>
      <c r="POS1859" s="401"/>
      <c r="POT1859" s="401"/>
      <c r="POU1859" s="401"/>
      <c r="POV1859" s="401"/>
      <c r="POW1859" s="401"/>
      <c r="POX1859" s="401"/>
      <c r="POY1859" s="401"/>
      <c r="POZ1859" s="401"/>
      <c r="PPA1859" s="401"/>
      <c r="PPB1859" s="401"/>
      <c r="PPC1859" s="401"/>
      <c r="PPD1859" s="401"/>
      <c r="PPE1859" s="401"/>
      <c r="PPF1859" s="401"/>
      <c r="PPG1859" s="401"/>
      <c r="PPH1859" s="401"/>
      <c r="PPI1859" s="401"/>
      <c r="PPJ1859" s="401"/>
      <c r="PPK1859" s="401"/>
      <c r="PPL1859" s="401"/>
      <c r="PPM1859" s="401"/>
      <c r="PPN1859" s="401"/>
      <c r="PPO1859" s="401"/>
      <c r="PPP1859" s="401"/>
      <c r="PPQ1859" s="401"/>
      <c r="PPR1859" s="401"/>
      <c r="PPS1859" s="401"/>
      <c r="PPT1859" s="401"/>
      <c r="PPU1859" s="401"/>
      <c r="PPV1859" s="401"/>
      <c r="PPW1859" s="401"/>
      <c r="PPX1859" s="401"/>
      <c r="PPY1859" s="401"/>
      <c r="PPZ1859" s="401"/>
      <c r="PQA1859" s="401"/>
      <c r="PQB1859" s="401"/>
      <c r="PQC1859" s="401"/>
      <c r="PQD1859" s="401"/>
      <c r="PQE1859" s="401"/>
      <c r="PQF1859" s="401"/>
      <c r="PQG1859" s="401"/>
      <c r="PQH1859" s="401"/>
      <c r="PQI1859" s="401"/>
      <c r="PQJ1859" s="401"/>
      <c r="PQK1859" s="401"/>
      <c r="PQL1859" s="401"/>
      <c r="PQM1859" s="401"/>
      <c r="PQN1859" s="401"/>
      <c r="PQO1859" s="401"/>
      <c r="PQP1859" s="401"/>
      <c r="PQQ1859" s="401"/>
      <c r="PQR1859" s="401"/>
      <c r="PQS1859" s="401"/>
      <c r="PQT1859" s="401"/>
      <c r="PQU1859" s="401"/>
      <c r="PQV1859" s="401"/>
      <c r="PQW1859" s="401"/>
      <c r="PQX1859" s="401"/>
      <c r="PQY1859" s="401"/>
      <c r="PQZ1859" s="401"/>
      <c r="PRA1859" s="401"/>
      <c r="PRB1859" s="401"/>
      <c r="PRC1859" s="401"/>
      <c r="PRD1859" s="401"/>
      <c r="PRE1859" s="401"/>
      <c r="PRF1859" s="401"/>
      <c r="PRG1859" s="401"/>
      <c r="PRH1859" s="401"/>
      <c r="PRI1859" s="401"/>
      <c r="PRJ1859" s="401"/>
      <c r="PRK1859" s="401"/>
      <c r="PRL1859" s="401"/>
      <c r="PRM1859" s="401"/>
      <c r="PRN1859" s="401"/>
      <c r="PRO1859" s="401"/>
      <c r="PRP1859" s="401"/>
      <c r="PRQ1859" s="401"/>
      <c r="PRR1859" s="401"/>
      <c r="PRS1859" s="401"/>
      <c r="PRT1859" s="401"/>
      <c r="PRU1859" s="401"/>
      <c r="PRV1859" s="401"/>
      <c r="PRW1859" s="401"/>
      <c r="PRX1859" s="401"/>
      <c r="PRY1859" s="401"/>
      <c r="PRZ1859" s="401"/>
      <c r="PSA1859" s="401"/>
      <c r="PSB1859" s="401"/>
      <c r="PSC1859" s="401"/>
      <c r="PSD1859" s="401"/>
      <c r="PSE1859" s="401"/>
      <c r="PSF1859" s="401"/>
      <c r="PSG1859" s="401"/>
      <c r="PSH1859" s="401"/>
      <c r="PSI1859" s="401"/>
      <c r="PSJ1859" s="401"/>
      <c r="PSK1859" s="401"/>
      <c r="PSL1859" s="401"/>
      <c r="PSM1859" s="401"/>
      <c r="PSN1859" s="401"/>
      <c r="PSO1859" s="401"/>
      <c r="PSP1859" s="401"/>
      <c r="PSQ1859" s="401"/>
      <c r="PSR1859" s="401"/>
      <c r="PSS1859" s="401"/>
      <c r="PST1859" s="401"/>
      <c r="PSU1859" s="401"/>
      <c r="PSV1859" s="401"/>
      <c r="PSW1859" s="401"/>
      <c r="PSX1859" s="401"/>
      <c r="PSY1859" s="401"/>
      <c r="PSZ1859" s="401"/>
      <c r="PTA1859" s="401"/>
      <c r="PTB1859" s="401"/>
      <c r="PTC1859" s="401"/>
      <c r="PTD1859" s="401"/>
      <c r="PTE1859" s="401"/>
      <c r="PTF1859" s="401"/>
      <c r="PTG1859" s="401"/>
      <c r="PTH1859" s="401"/>
      <c r="PTI1859" s="401"/>
      <c r="PTJ1859" s="401"/>
      <c r="PTK1859" s="401"/>
      <c r="PTL1859" s="401"/>
      <c r="PTM1859" s="401"/>
      <c r="PTN1859" s="401"/>
      <c r="PTO1859" s="401"/>
      <c r="PTP1859" s="401"/>
      <c r="PTQ1859" s="401"/>
      <c r="PTR1859" s="401"/>
      <c r="PTS1859" s="401"/>
      <c r="PTT1859" s="401"/>
      <c r="PTU1859" s="401"/>
      <c r="PTV1859" s="401"/>
      <c r="PTW1859" s="401"/>
      <c r="PTX1859" s="401"/>
      <c r="PTY1859" s="401"/>
      <c r="PTZ1859" s="401"/>
      <c r="PUA1859" s="401"/>
      <c r="PUB1859" s="401"/>
      <c r="PUC1859" s="401"/>
      <c r="PUD1859" s="401"/>
      <c r="PUE1859" s="401"/>
      <c r="PUF1859" s="401"/>
      <c r="PUG1859" s="401"/>
      <c r="PUH1859" s="401"/>
      <c r="PUI1859" s="401"/>
      <c r="PUJ1859" s="401"/>
      <c r="PUK1859" s="401"/>
      <c r="PUL1859" s="401"/>
      <c r="PUM1859" s="401"/>
      <c r="PUN1859" s="401"/>
      <c r="PUO1859" s="401"/>
      <c r="PUP1859" s="401"/>
      <c r="PUQ1859" s="401"/>
      <c r="PUR1859" s="401"/>
      <c r="PUS1859" s="401"/>
      <c r="PUT1859" s="401"/>
      <c r="PUU1859" s="401"/>
      <c r="PUV1859" s="401"/>
      <c r="PUW1859" s="401"/>
      <c r="PUX1859" s="401"/>
      <c r="PUY1859" s="401"/>
      <c r="PUZ1859" s="401"/>
      <c r="PVA1859" s="401"/>
      <c r="PVB1859" s="401"/>
      <c r="PVC1859" s="401"/>
      <c r="PVD1859" s="401"/>
      <c r="PVE1859" s="401"/>
      <c r="PVF1859" s="401"/>
      <c r="PVG1859" s="401"/>
      <c r="PVH1859" s="401"/>
      <c r="PVI1859" s="401"/>
      <c r="PVJ1859" s="401"/>
      <c r="PVK1859" s="401"/>
      <c r="PVL1859" s="401"/>
      <c r="PVM1859" s="401"/>
      <c r="PVN1859" s="401"/>
      <c r="PVO1859" s="401"/>
      <c r="PVP1859" s="401"/>
      <c r="PVQ1859" s="401"/>
      <c r="PVR1859" s="401"/>
      <c r="PVS1859" s="401"/>
      <c r="PVT1859" s="401"/>
      <c r="PVU1859" s="401"/>
      <c r="PVV1859" s="401"/>
      <c r="PVW1859" s="401"/>
      <c r="PVX1859" s="401"/>
      <c r="PVY1859" s="401"/>
      <c r="PVZ1859" s="401"/>
      <c r="PWA1859" s="401"/>
      <c r="PWB1859" s="401"/>
      <c r="PWC1859" s="401"/>
      <c r="PWD1859" s="401"/>
      <c r="PWE1859" s="401"/>
      <c r="PWF1859" s="401"/>
      <c r="PWG1859" s="401"/>
      <c r="PWH1859" s="401"/>
      <c r="PWI1859" s="401"/>
      <c r="PWJ1859" s="401"/>
      <c r="PWK1859" s="401"/>
      <c r="PWL1859" s="401"/>
      <c r="PWM1859" s="401"/>
      <c r="PWN1859" s="401"/>
      <c r="PWO1859" s="401"/>
      <c r="PWP1859" s="401"/>
      <c r="PWQ1859" s="401"/>
      <c r="PWR1859" s="401"/>
      <c r="PWS1859" s="401"/>
      <c r="PWT1859" s="401"/>
      <c r="PWU1859" s="401"/>
      <c r="PWV1859" s="401"/>
      <c r="PWW1859" s="401"/>
      <c r="PWX1859" s="401"/>
      <c r="PWY1859" s="401"/>
      <c r="PWZ1859" s="401"/>
      <c r="PXA1859" s="401"/>
      <c r="PXB1859" s="401"/>
      <c r="PXC1859" s="401"/>
      <c r="PXD1859" s="401"/>
      <c r="PXE1859" s="401"/>
      <c r="PXF1859" s="401"/>
      <c r="PXG1859" s="401"/>
      <c r="PXH1859" s="401"/>
      <c r="PXI1859" s="401"/>
      <c r="PXJ1859" s="401"/>
      <c r="PXK1859" s="401"/>
      <c r="PXL1859" s="401"/>
      <c r="PXM1859" s="401"/>
      <c r="PXN1859" s="401"/>
      <c r="PXO1859" s="401"/>
      <c r="PXP1859" s="401"/>
      <c r="PXQ1859" s="401"/>
      <c r="PXR1859" s="401"/>
      <c r="PXS1859" s="401"/>
      <c r="PXT1859" s="401"/>
      <c r="PXU1859" s="401"/>
      <c r="PXV1859" s="401"/>
      <c r="PXW1859" s="401"/>
      <c r="PXX1859" s="401"/>
      <c r="PXY1859" s="401"/>
      <c r="PXZ1859" s="401"/>
      <c r="PYA1859" s="401"/>
      <c r="PYB1859" s="401"/>
      <c r="PYC1859" s="401"/>
      <c r="PYD1859" s="401"/>
      <c r="PYE1859" s="401"/>
      <c r="PYF1859" s="401"/>
      <c r="PYG1859" s="401"/>
      <c r="PYH1859" s="401"/>
      <c r="PYI1859" s="401"/>
      <c r="PYJ1859" s="401"/>
      <c r="PYK1859" s="401"/>
      <c r="PYL1859" s="401"/>
      <c r="PYM1859" s="401"/>
      <c r="PYN1859" s="401"/>
      <c r="PYO1859" s="401"/>
      <c r="PYP1859" s="401"/>
      <c r="PYQ1859" s="401"/>
      <c r="PYR1859" s="401"/>
      <c r="PYS1859" s="401"/>
      <c r="PYT1859" s="401"/>
      <c r="PYU1859" s="401"/>
      <c r="PYV1859" s="401"/>
      <c r="PYW1859" s="401"/>
      <c r="PYX1859" s="401"/>
      <c r="PYY1859" s="401"/>
      <c r="PYZ1859" s="401"/>
      <c r="PZA1859" s="401"/>
      <c r="PZB1859" s="401"/>
      <c r="PZC1859" s="401"/>
      <c r="PZD1859" s="401"/>
      <c r="PZE1859" s="401"/>
      <c r="PZF1859" s="401"/>
      <c r="PZG1859" s="401"/>
      <c r="PZH1859" s="401"/>
      <c r="PZI1859" s="401"/>
      <c r="PZJ1859" s="401"/>
      <c r="PZK1859" s="401"/>
      <c r="PZL1859" s="401"/>
      <c r="PZM1859" s="401"/>
      <c r="PZN1859" s="401"/>
      <c r="PZO1859" s="401"/>
      <c r="PZP1859" s="401"/>
      <c r="PZQ1859" s="401"/>
      <c r="PZR1859" s="401"/>
      <c r="PZS1859" s="401"/>
      <c r="PZT1859" s="401"/>
      <c r="PZU1859" s="401"/>
      <c r="PZV1859" s="401"/>
      <c r="PZW1859" s="401"/>
      <c r="PZX1859" s="401"/>
      <c r="PZY1859" s="401"/>
      <c r="PZZ1859" s="401"/>
      <c r="QAA1859" s="401"/>
      <c r="QAB1859" s="401"/>
      <c r="QAC1859" s="401"/>
      <c r="QAD1859" s="401"/>
      <c r="QAE1859" s="401"/>
      <c r="QAF1859" s="401"/>
      <c r="QAG1859" s="401"/>
      <c r="QAH1859" s="401"/>
      <c r="QAI1859" s="401"/>
      <c r="QAJ1859" s="401"/>
      <c r="QAK1859" s="401"/>
      <c r="QAL1859" s="401"/>
      <c r="QAM1859" s="401"/>
      <c r="QAN1859" s="401"/>
      <c r="QAO1859" s="401"/>
      <c r="QAP1859" s="401"/>
      <c r="QAQ1859" s="401"/>
      <c r="QAR1859" s="401"/>
      <c r="QAS1859" s="401"/>
      <c r="QAT1859" s="401"/>
      <c r="QAU1859" s="401"/>
      <c r="QAV1859" s="401"/>
      <c r="QAW1859" s="401"/>
      <c r="QAX1859" s="401"/>
      <c r="QAY1859" s="401"/>
      <c r="QAZ1859" s="401"/>
      <c r="QBA1859" s="401"/>
      <c r="QBB1859" s="401"/>
      <c r="QBC1859" s="401"/>
      <c r="QBD1859" s="401"/>
      <c r="QBE1859" s="401"/>
      <c r="QBF1859" s="401"/>
      <c r="QBG1859" s="401"/>
      <c r="QBH1859" s="401"/>
      <c r="QBI1859" s="401"/>
      <c r="QBJ1859" s="401"/>
      <c r="QBK1859" s="401"/>
      <c r="QBL1859" s="401"/>
      <c r="QBM1859" s="401"/>
      <c r="QBN1859" s="401"/>
      <c r="QBO1859" s="401"/>
      <c r="QBP1859" s="401"/>
      <c r="QBQ1859" s="401"/>
      <c r="QBR1859" s="401"/>
      <c r="QBS1859" s="401"/>
      <c r="QBT1859" s="401"/>
      <c r="QBU1859" s="401"/>
      <c r="QBV1859" s="401"/>
      <c r="QBW1859" s="401"/>
      <c r="QBX1859" s="401"/>
      <c r="QBY1859" s="401"/>
      <c r="QBZ1859" s="401"/>
      <c r="QCA1859" s="401"/>
      <c r="QCB1859" s="401"/>
      <c r="QCC1859" s="401"/>
      <c r="QCD1859" s="401"/>
      <c r="QCE1859" s="401"/>
      <c r="QCF1859" s="401"/>
      <c r="QCG1859" s="401"/>
      <c r="QCH1859" s="401"/>
      <c r="QCI1859" s="401"/>
      <c r="QCJ1859" s="401"/>
      <c r="QCK1859" s="401"/>
      <c r="QCL1859" s="401"/>
      <c r="QCM1859" s="401"/>
      <c r="QCN1859" s="401"/>
      <c r="QCO1859" s="401"/>
      <c r="QCP1859" s="401"/>
      <c r="QCQ1859" s="401"/>
      <c r="QCR1859" s="401"/>
      <c r="QCS1859" s="401"/>
      <c r="QCT1859" s="401"/>
      <c r="QCU1859" s="401"/>
      <c r="QCV1859" s="401"/>
      <c r="QCW1859" s="401"/>
      <c r="QCX1859" s="401"/>
      <c r="QCY1859" s="401"/>
      <c r="QCZ1859" s="401"/>
      <c r="QDA1859" s="401"/>
      <c r="QDB1859" s="401"/>
      <c r="QDC1859" s="401"/>
      <c r="QDD1859" s="401"/>
      <c r="QDE1859" s="401"/>
      <c r="QDF1859" s="401"/>
      <c r="QDG1859" s="401"/>
      <c r="QDH1859" s="401"/>
      <c r="QDI1859" s="401"/>
      <c r="QDJ1859" s="401"/>
      <c r="QDK1859" s="401"/>
      <c r="QDL1859" s="401"/>
      <c r="QDM1859" s="401"/>
      <c r="QDN1859" s="401"/>
      <c r="QDO1859" s="401"/>
      <c r="QDP1859" s="401"/>
      <c r="QDQ1859" s="401"/>
      <c r="QDR1859" s="401"/>
      <c r="QDS1859" s="401"/>
      <c r="QDT1859" s="401"/>
      <c r="QDU1859" s="401"/>
      <c r="QDV1859" s="401"/>
      <c r="QDW1859" s="401"/>
      <c r="QDX1859" s="401"/>
      <c r="QDY1859" s="401"/>
      <c r="QDZ1859" s="401"/>
      <c r="QEA1859" s="401"/>
      <c r="QEB1859" s="401"/>
      <c r="QEC1859" s="401"/>
      <c r="QED1859" s="401"/>
      <c r="QEE1859" s="401"/>
      <c r="QEF1859" s="401"/>
      <c r="QEG1859" s="401"/>
      <c r="QEH1859" s="401"/>
      <c r="QEI1859" s="401"/>
      <c r="QEJ1859" s="401"/>
      <c r="QEK1859" s="401"/>
      <c r="QEL1859" s="401"/>
      <c r="QEM1859" s="401"/>
      <c r="QEN1859" s="401"/>
      <c r="QEO1859" s="401"/>
      <c r="QEP1859" s="401"/>
      <c r="QEQ1859" s="401"/>
      <c r="QER1859" s="401"/>
      <c r="QES1859" s="401"/>
      <c r="QET1859" s="401"/>
      <c r="QEU1859" s="401"/>
      <c r="QEV1859" s="401"/>
      <c r="QEW1859" s="401"/>
      <c r="QEX1859" s="401"/>
      <c r="QEY1859" s="401"/>
      <c r="QEZ1859" s="401"/>
      <c r="QFA1859" s="401"/>
      <c r="QFB1859" s="401"/>
      <c r="QFC1859" s="401"/>
      <c r="QFD1859" s="401"/>
      <c r="QFE1859" s="401"/>
      <c r="QFF1859" s="401"/>
      <c r="QFG1859" s="401"/>
      <c r="QFH1859" s="401"/>
      <c r="QFI1859" s="401"/>
      <c r="QFJ1859" s="401"/>
      <c r="QFK1859" s="401"/>
      <c r="QFL1859" s="401"/>
      <c r="QFM1859" s="401"/>
      <c r="QFN1859" s="401"/>
      <c r="QFO1859" s="401"/>
      <c r="QFP1859" s="401"/>
      <c r="QFQ1859" s="401"/>
      <c r="QFR1859" s="401"/>
      <c r="QFS1859" s="401"/>
      <c r="QFT1859" s="401"/>
      <c r="QFU1859" s="401"/>
      <c r="QFV1859" s="401"/>
      <c r="QFW1859" s="401"/>
      <c r="QFX1859" s="401"/>
      <c r="QFY1859" s="401"/>
      <c r="QFZ1859" s="401"/>
      <c r="QGA1859" s="401"/>
      <c r="QGB1859" s="401"/>
      <c r="QGC1859" s="401"/>
      <c r="QGD1859" s="401"/>
      <c r="QGE1859" s="401"/>
      <c r="QGF1859" s="401"/>
      <c r="QGG1859" s="401"/>
      <c r="QGH1859" s="401"/>
      <c r="QGI1859" s="401"/>
      <c r="QGJ1859" s="401"/>
      <c r="QGK1859" s="401"/>
      <c r="QGL1859" s="401"/>
      <c r="QGM1859" s="401"/>
      <c r="QGN1859" s="401"/>
      <c r="QGO1859" s="401"/>
      <c r="QGP1859" s="401"/>
      <c r="QGQ1859" s="401"/>
      <c r="QGR1859" s="401"/>
      <c r="QGS1859" s="401"/>
      <c r="QGT1859" s="401"/>
      <c r="QGU1859" s="401"/>
      <c r="QGV1859" s="401"/>
      <c r="QGW1859" s="401"/>
      <c r="QGX1859" s="401"/>
      <c r="QGY1859" s="401"/>
      <c r="QGZ1859" s="401"/>
      <c r="QHA1859" s="401"/>
      <c r="QHB1859" s="401"/>
      <c r="QHC1859" s="401"/>
      <c r="QHD1859" s="401"/>
      <c r="QHE1859" s="401"/>
      <c r="QHF1859" s="401"/>
      <c r="QHG1859" s="401"/>
      <c r="QHH1859" s="401"/>
      <c r="QHI1859" s="401"/>
      <c r="QHJ1859" s="401"/>
      <c r="QHK1859" s="401"/>
      <c r="QHL1859" s="401"/>
      <c r="QHM1859" s="401"/>
      <c r="QHN1859" s="401"/>
      <c r="QHO1859" s="401"/>
      <c r="QHP1859" s="401"/>
      <c r="QHQ1859" s="401"/>
      <c r="QHR1859" s="401"/>
      <c r="QHS1859" s="401"/>
      <c r="QHT1859" s="401"/>
      <c r="QHU1859" s="401"/>
      <c r="QHV1859" s="401"/>
      <c r="QHW1859" s="401"/>
      <c r="QHX1859" s="401"/>
      <c r="QHY1859" s="401"/>
      <c r="QHZ1859" s="401"/>
      <c r="QIA1859" s="401"/>
      <c r="QIB1859" s="401"/>
      <c r="QIC1859" s="401"/>
      <c r="QID1859" s="401"/>
      <c r="QIE1859" s="401"/>
      <c r="QIF1859" s="401"/>
      <c r="QIG1859" s="401"/>
      <c r="QIH1859" s="401"/>
      <c r="QII1859" s="401"/>
      <c r="QIJ1859" s="401"/>
      <c r="QIK1859" s="401"/>
      <c r="QIL1859" s="401"/>
      <c r="QIM1859" s="401"/>
      <c r="QIN1859" s="401"/>
      <c r="QIO1859" s="401"/>
      <c r="QIP1859" s="401"/>
      <c r="QIQ1859" s="401"/>
      <c r="QIR1859" s="401"/>
      <c r="QIS1859" s="401"/>
      <c r="QIT1859" s="401"/>
      <c r="QIU1859" s="401"/>
      <c r="QIV1859" s="401"/>
      <c r="QIW1859" s="401"/>
      <c r="QIX1859" s="401"/>
      <c r="QIY1859" s="401"/>
      <c r="QIZ1859" s="401"/>
      <c r="QJA1859" s="401"/>
      <c r="QJB1859" s="401"/>
      <c r="QJC1859" s="401"/>
      <c r="QJD1859" s="401"/>
      <c r="QJE1859" s="401"/>
      <c r="QJF1859" s="401"/>
      <c r="QJG1859" s="401"/>
      <c r="QJH1859" s="401"/>
      <c r="QJI1859" s="401"/>
      <c r="QJJ1859" s="401"/>
      <c r="QJK1859" s="401"/>
      <c r="QJL1859" s="401"/>
      <c r="QJM1859" s="401"/>
      <c r="QJN1859" s="401"/>
      <c r="QJO1859" s="401"/>
      <c r="QJP1859" s="401"/>
      <c r="QJQ1859" s="401"/>
      <c r="QJR1859" s="401"/>
      <c r="QJS1859" s="401"/>
      <c r="QJT1859" s="401"/>
      <c r="QJU1859" s="401"/>
      <c r="QJV1859" s="401"/>
      <c r="QJW1859" s="401"/>
      <c r="QJX1859" s="401"/>
      <c r="QJY1859" s="401"/>
      <c r="QJZ1859" s="401"/>
      <c r="QKA1859" s="401"/>
      <c r="QKB1859" s="401"/>
      <c r="QKC1859" s="401"/>
      <c r="QKD1859" s="401"/>
      <c r="QKE1859" s="401"/>
      <c r="QKF1859" s="401"/>
      <c r="QKG1859" s="401"/>
      <c r="QKH1859" s="401"/>
      <c r="QKI1859" s="401"/>
      <c r="QKJ1859" s="401"/>
      <c r="QKK1859" s="401"/>
      <c r="QKL1859" s="401"/>
      <c r="QKM1859" s="401"/>
      <c r="QKN1859" s="401"/>
      <c r="QKO1859" s="401"/>
      <c r="QKP1859" s="401"/>
      <c r="QKQ1859" s="401"/>
      <c r="QKR1859" s="401"/>
      <c r="QKS1859" s="401"/>
      <c r="QKT1859" s="401"/>
      <c r="QKU1859" s="401"/>
      <c r="QKV1859" s="401"/>
      <c r="QKW1859" s="401"/>
      <c r="QKX1859" s="401"/>
      <c r="QKY1859" s="401"/>
      <c r="QKZ1859" s="401"/>
      <c r="QLA1859" s="401"/>
      <c r="QLB1859" s="401"/>
      <c r="QLC1859" s="401"/>
      <c r="QLD1859" s="401"/>
      <c r="QLE1859" s="401"/>
      <c r="QLF1859" s="401"/>
      <c r="QLG1859" s="401"/>
      <c r="QLH1859" s="401"/>
      <c r="QLI1859" s="401"/>
      <c r="QLJ1859" s="401"/>
      <c r="QLK1859" s="401"/>
      <c r="QLL1859" s="401"/>
      <c r="QLM1859" s="401"/>
      <c r="QLN1859" s="401"/>
      <c r="QLO1859" s="401"/>
      <c r="QLP1859" s="401"/>
      <c r="QLQ1859" s="401"/>
      <c r="QLR1859" s="401"/>
      <c r="QLS1859" s="401"/>
      <c r="QLT1859" s="401"/>
      <c r="QLU1859" s="401"/>
      <c r="QLV1859" s="401"/>
      <c r="QLW1859" s="401"/>
      <c r="QLX1859" s="401"/>
      <c r="QLY1859" s="401"/>
      <c r="QLZ1859" s="401"/>
      <c r="QMA1859" s="401"/>
      <c r="QMB1859" s="401"/>
      <c r="QMC1859" s="401"/>
      <c r="QMD1859" s="401"/>
      <c r="QME1859" s="401"/>
      <c r="QMF1859" s="401"/>
      <c r="QMG1859" s="401"/>
      <c r="QMH1859" s="401"/>
      <c r="QMI1859" s="401"/>
      <c r="QMJ1859" s="401"/>
      <c r="QMK1859" s="401"/>
      <c r="QML1859" s="401"/>
      <c r="QMM1859" s="401"/>
      <c r="QMN1859" s="401"/>
      <c r="QMO1859" s="401"/>
      <c r="QMP1859" s="401"/>
      <c r="QMQ1859" s="401"/>
      <c r="QMR1859" s="401"/>
      <c r="QMS1859" s="401"/>
      <c r="QMT1859" s="401"/>
      <c r="QMU1859" s="401"/>
      <c r="QMV1859" s="401"/>
      <c r="QMW1859" s="401"/>
      <c r="QMX1859" s="401"/>
      <c r="QMY1859" s="401"/>
      <c r="QMZ1859" s="401"/>
      <c r="QNA1859" s="401"/>
      <c r="QNB1859" s="401"/>
      <c r="QNC1859" s="401"/>
      <c r="QND1859" s="401"/>
      <c r="QNE1859" s="401"/>
      <c r="QNF1859" s="401"/>
      <c r="QNG1859" s="401"/>
      <c r="QNH1859" s="401"/>
      <c r="QNI1859" s="401"/>
      <c r="QNJ1859" s="401"/>
      <c r="QNK1859" s="401"/>
      <c r="QNL1859" s="401"/>
      <c r="QNM1859" s="401"/>
      <c r="QNN1859" s="401"/>
      <c r="QNO1859" s="401"/>
      <c r="QNP1859" s="401"/>
      <c r="QNQ1859" s="401"/>
      <c r="QNR1859" s="401"/>
      <c r="QNS1859" s="401"/>
      <c r="QNT1859" s="401"/>
      <c r="QNU1859" s="401"/>
      <c r="QNV1859" s="401"/>
      <c r="QNW1859" s="401"/>
      <c r="QNX1859" s="401"/>
      <c r="QNY1859" s="401"/>
      <c r="QNZ1859" s="401"/>
      <c r="QOA1859" s="401"/>
      <c r="QOB1859" s="401"/>
      <c r="QOC1859" s="401"/>
      <c r="QOD1859" s="401"/>
      <c r="QOE1859" s="401"/>
      <c r="QOF1859" s="401"/>
      <c r="QOG1859" s="401"/>
      <c r="QOH1859" s="401"/>
      <c r="QOI1859" s="401"/>
      <c r="QOJ1859" s="401"/>
      <c r="QOK1859" s="401"/>
      <c r="QOL1859" s="401"/>
      <c r="QOM1859" s="401"/>
      <c r="QON1859" s="401"/>
      <c r="QOO1859" s="401"/>
      <c r="QOP1859" s="401"/>
      <c r="QOQ1859" s="401"/>
      <c r="QOR1859" s="401"/>
      <c r="QOS1859" s="401"/>
      <c r="QOT1859" s="401"/>
      <c r="QOU1859" s="401"/>
      <c r="QOV1859" s="401"/>
      <c r="QOW1859" s="401"/>
      <c r="QOX1859" s="401"/>
      <c r="QOY1859" s="401"/>
      <c r="QOZ1859" s="401"/>
      <c r="QPA1859" s="401"/>
      <c r="QPB1859" s="401"/>
      <c r="QPC1859" s="401"/>
      <c r="QPD1859" s="401"/>
      <c r="QPE1859" s="401"/>
      <c r="QPF1859" s="401"/>
      <c r="QPG1859" s="401"/>
      <c r="QPH1859" s="401"/>
      <c r="QPI1859" s="401"/>
      <c r="QPJ1859" s="401"/>
      <c r="QPK1859" s="401"/>
      <c r="QPL1859" s="401"/>
      <c r="QPM1859" s="401"/>
      <c r="QPN1859" s="401"/>
      <c r="QPO1859" s="401"/>
      <c r="QPP1859" s="401"/>
      <c r="QPQ1859" s="401"/>
      <c r="QPR1859" s="401"/>
      <c r="QPS1859" s="401"/>
      <c r="QPT1859" s="401"/>
      <c r="QPU1859" s="401"/>
      <c r="QPV1859" s="401"/>
      <c r="QPW1859" s="401"/>
      <c r="QPX1859" s="401"/>
      <c r="QPY1859" s="401"/>
      <c r="QPZ1859" s="401"/>
      <c r="QQA1859" s="401"/>
      <c r="QQB1859" s="401"/>
      <c r="QQC1859" s="401"/>
      <c r="QQD1859" s="401"/>
      <c r="QQE1859" s="401"/>
      <c r="QQF1859" s="401"/>
      <c r="QQG1859" s="401"/>
      <c r="QQH1859" s="401"/>
      <c r="QQI1859" s="401"/>
      <c r="QQJ1859" s="401"/>
      <c r="QQK1859" s="401"/>
      <c r="QQL1859" s="401"/>
      <c r="QQM1859" s="401"/>
      <c r="QQN1859" s="401"/>
      <c r="QQO1859" s="401"/>
      <c r="QQP1859" s="401"/>
      <c r="QQQ1859" s="401"/>
      <c r="QQR1859" s="401"/>
      <c r="QQS1859" s="401"/>
      <c r="QQT1859" s="401"/>
      <c r="QQU1859" s="401"/>
      <c r="QQV1859" s="401"/>
      <c r="QQW1859" s="401"/>
      <c r="QQX1859" s="401"/>
      <c r="QQY1859" s="401"/>
      <c r="QQZ1859" s="401"/>
      <c r="QRA1859" s="401"/>
      <c r="QRB1859" s="401"/>
      <c r="QRC1859" s="401"/>
      <c r="QRD1859" s="401"/>
      <c r="QRE1859" s="401"/>
      <c r="QRF1859" s="401"/>
      <c r="QRG1859" s="401"/>
      <c r="QRH1859" s="401"/>
      <c r="QRI1859" s="401"/>
      <c r="QRJ1859" s="401"/>
      <c r="QRK1859" s="401"/>
      <c r="QRL1859" s="401"/>
      <c r="QRM1859" s="401"/>
      <c r="QRN1859" s="401"/>
      <c r="QRO1859" s="401"/>
      <c r="QRP1859" s="401"/>
      <c r="QRQ1859" s="401"/>
      <c r="QRR1859" s="401"/>
      <c r="QRS1859" s="401"/>
      <c r="QRT1859" s="401"/>
      <c r="QRU1859" s="401"/>
      <c r="QRV1859" s="401"/>
      <c r="QRW1859" s="401"/>
      <c r="QRX1859" s="401"/>
      <c r="QRY1859" s="401"/>
      <c r="QRZ1859" s="401"/>
      <c r="QSA1859" s="401"/>
      <c r="QSB1859" s="401"/>
      <c r="QSC1859" s="401"/>
      <c r="QSD1859" s="401"/>
      <c r="QSE1859" s="401"/>
      <c r="QSF1859" s="401"/>
      <c r="QSG1859" s="401"/>
      <c r="QSH1859" s="401"/>
      <c r="QSI1859" s="401"/>
      <c r="QSJ1859" s="401"/>
      <c r="QSK1859" s="401"/>
      <c r="QSL1859" s="401"/>
      <c r="QSM1859" s="401"/>
      <c r="QSN1859" s="401"/>
      <c r="QSO1859" s="401"/>
      <c r="QSP1859" s="401"/>
      <c r="QSQ1859" s="401"/>
      <c r="QSR1859" s="401"/>
      <c r="QSS1859" s="401"/>
      <c r="QST1859" s="401"/>
      <c r="QSU1859" s="401"/>
      <c r="QSV1859" s="401"/>
      <c r="QSW1859" s="401"/>
      <c r="QSX1859" s="401"/>
      <c r="QSY1859" s="401"/>
      <c r="QSZ1859" s="401"/>
      <c r="QTA1859" s="401"/>
      <c r="QTB1859" s="401"/>
      <c r="QTC1859" s="401"/>
      <c r="QTD1859" s="401"/>
      <c r="QTE1859" s="401"/>
      <c r="QTF1859" s="401"/>
      <c r="QTG1859" s="401"/>
      <c r="QTH1859" s="401"/>
      <c r="QTI1859" s="401"/>
      <c r="QTJ1859" s="401"/>
      <c r="QTK1859" s="401"/>
      <c r="QTL1859" s="401"/>
      <c r="QTM1859" s="401"/>
      <c r="QTN1859" s="401"/>
      <c r="QTO1859" s="401"/>
      <c r="QTP1859" s="401"/>
      <c r="QTQ1859" s="401"/>
      <c r="QTR1859" s="401"/>
      <c r="QTS1859" s="401"/>
      <c r="QTT1859" s="401"/>
      <c r="QTU1859" s="401"/>
      <c r="QTV1859" s="401"/>
      <c r="QTW1859" s="401"/>
      <c r="QTX1859" s="401"/>
      <c r="QTY1859" s="401"/>
      <c r="QTZ1859" s="401"/>
      <c r="QUA1859" s="401"/>
      <c r="QUB1859" s="401"/>
      <c r="QUC1859" s="401"/>
      <c r="QUD1859" s="401"/>
      <c r="QUE1859" s="401"/>
      <c r="QUF1859" s="401"/>
      <c r="QUG1859" s="401"/>
      <c r="QUH1859" s="401"/>
      <c r="QUI1859" s="401"/>
      <c r="QUJ1859" s="401"/>
      <c r="QUK1859" s="401"/>
      <c r="QUL1859" s="401"/>
      <c r="QUM1859" s="401"/>
      <c r="QUN1859" s="401"/>
      <c r="QUO1859" s="401"/>
      <c r="QUP1859" s="401"/>
      <c r="QUQ1859" s="401"/>
      <c r="QUR1859" s="401"/>
      <c r="QUS1859" s="401"/>
      <c r="QUT1859" s="401"/>
      <c r="QUU1859" s="401"/>
      <c r="QUV1859" s="401"/>
      <c r="QUW1859" s="401"/>
      <c r="QUX1859" s="401"/>
      <c r="QUY1859" s="401"/>
      <c r="QUZ1859" s="401"/>
      <c r="QVA1859" s="401"/>
      <c r="QVB1859" s="401"/>
      <c r="QVC1859" s="401"/>
      <c r="QVD1859" s="401"/>
      <c r="QVE1859" s="401"/>
      <c r="QVF1859" s="401"/>
      <c r="QVG1859" s="401"/>
      <c r="QVH1859" s="401"/>
      <c r="QVI1859" s="401"/>
      <c r="QVJ1859" s="401"/>
      <c r="QVK1859" s="401"/>
      <c r="QVL1859" s="401"/>
      <c r="QVM1859" s="401"/>
      <c r="QVN1859" s="401"/>
      <c r="QVO1859" s="401"/>
      <c r="QVP1859" s="401"/>
      <c r="QVQ1859" s="401"/>
      <c r="QVR1859" s="401"/>
      <c r="QVS1859" s="401"/>
      <c r="QVT1859" s="401"/>
      <c r="QVU1859" s="401"/>
      <c r="QVV1859" s="401"/>
      <c r="QVW1859" s="401"/>
      <c r="QVX1859" s="401"/>
      <c r="QVY1859" s="401"/>
      <c r="QVZ1859" s="401"/>
      <c r="QWA1859" s="401"/>
      <c r="QWB1859" s="401"/>
      <c r="QWC1859" s="401"/>
      <c r="QWD1859" s="401"/>
      <c r="QWE1859" s="401"/>
      <c r="QWF1859" s="401"/>
      <c r="QWG1859" s="401"/>
      <c r="QWH1859" s="401"/>
      <c r="QWI1859" s="401"/>
      <c r="QWJ1859" s="401"/>
      <c r="QWK1859" s="401"/>
      <c r="QWL1859" s="401"/>
      <c r="QWM1859" s="401"/>
      <c r="QWN1859" s="401"/>
      <c r="QWO1859" s="401"/>
      <c r="QWP1859" s="401"/>
      <c r="QWQ1859" s="401"/>
      <c r="QWR1859" s="401"/>
      <c r="QWS1859" s="401"/>
      <c r="QWT1859" s="401"/>
      <c r="QWU1859" s="401"/>
      <c r="QWV1859" s="401"/>
      <c r="QWW1859" s="401"/>
      <c r="QWX1859" s="401"/>
      <c r="QWY1859" s="401"/>
      <c r="QWZ1859" s="401"/>
      <c r="QXA1859" s="401"/>
      <c r="QXB1859" s="401"/>
      <c r="QXC1859" s="401"/>
      <c r="QXD1859" s="401"/>
      <c r="QXE1859" s="401"/>
      <c r="QXF1859" s="401"/>
      <c r="QXG1859" s="401"/>
      <c r="QXH1859" s="401"/>
      <c r="QXI1859" s="401"/>
      <c r="QXJ1859" s="401"/>
      <c r="QXK1859" s="401"/>
      <c r="QXL1859" s="401"/>
      <c r="QXM1859" s="401"/>
      <c r="QXN1859" s="401"/>
      <c r="QXO1859" s="401"/>
      <c r="QXP1859" s="401"/>
      <c r="QXQ1859" s="401"/>
      <c r="QXR1859" s="401"/>
      <c r="QXS1859" s="401"/>
      <c r="QXT1859" s="401"/>
      <c r="QXU1859" s="401"/>
      <c r="QXV1859" s="401"/>
      <c r="QXW1859" s="401"/>
      <c r="QXX1859" s="401"/>
      <c r="QXY1859" s="401"/>
      <c r="QXZ1859" s="401"/>
      <c r="QYA1859" s="401"/>
      <c r="QYB1859" s="401"/>
      <c r="QYC1859" s="401"/>
      <c r="QYD1859" s="401"/>
      <c r="QYE1859" s="401"/>
      <c r="QYF1859" s="401"/>
      <c r="QYG1859" s="401"/>
      <c r="QYH1859" s="401"/>
      <c r="QYI1859" s="401"/>
      <c r="QYJ1859" s="401"/>
      <c r="QYK1859" s="401"/>
      <c r="QYL1859" s="401"/>
      <c r="QYM1859" s="401"/>
      <c r="QYN1859" s="401"/>
      <c r="QYO1859" s="401"/>
      <c r="QYP1859" s="401"/>
      <c r="QYQ1859" s="401"/>
      <c r="QYR1859" s="401"/>
      <c r="QYS1859" s="401"/>
      <c r="QYT1859" s="401"/>
      <c r="QYU1859" s="401"/>
      <c r="QYV1859" s="401"/>
      <c r="QYW1859" s="401"/>
      <c r="QYX1859" s="401"/>
      <c r="QYY1859" s="401"/>
      <c r="QYZ1859" s="401"/>
      <c r="QZA1859" s="401"/>
      <c r="QZB1859" s="401"/>
      <c r="QZC1859" s="401"/>
      <c r="QZD1859" s="401"/>
      <c r="QZE1859" s="401"/>
      <c r="QZF1859" s="401"/>
      <c r="QZG1859" s="401"/>
      <c r="QZH1859" s="401"/>
      <c r="QZI1859" s="401"/>
      <c r="QZJ1859" s="401"/>
      <c r="QZK1859" s="401"/>
      <c r="QZL1859" s="401"/>
      <c r="QZM1859" s="401"/>
      <c r="QZN1859" s="401"/>
      <c r="QZO1859" s="401"/>
      <c r="QZP1859" s="401"/>
      <c r="QZQ1859" s="401"/>
      <c r="QZR1859" s="401"/>
      <c r="QZS1859" s="401"/>
      <c r="QZT1859" s="401"/>
      <c r="QZU1859" s="401"/>
      <c r="QZV1859" s="401"/>
      <c r="QZW1859" s="401"/>
      <c r="QZX1859" s="401"/>
      <c r="QZY1859" s="401"/>
      <c r="QZZ1859" s="401"/>
      <c r="RAA1859" s="401"/>
      <c r="RAB1859" s="401"/>
      <c r="RAC1859" s="401"/>
      <c r="RAD1859" s="401"/>
      <c r="RAE1859" s="401"/>
      <c r="RAF1859" s="401"/>
      <c r="RAG1859" s="401"/>
      <c r="RAH1859" s="401"/>
      <c r="RAI1859" s="401"/>
      <c r="RAJ1859" s="401"/>
      <c r="RAK1859" s="401"/>
      <c r="RAL1859" s="401"/>
      <c r="RAM1859" s="401"/>
      <c r="RAN1859" s="401"/>
      <c r="RAO1859" s="401"/>
      <c r="RAP1859" s="401"/>
      <c r="RAQ1859" s="401"/>
      <c r="RAR1859" s="401"/>
      <c r="RAS1859" s="401"/>
      <c r="RAT1859" s="401"/>
      <c r="RAU1859" s="401"/>
      <c r="RAV1859" s="401"/>
      <c r="RAW1859" s="401"/>
      <c r="RAX1859" s="401"/>
      <c r="RAY1859" s="401"/>
      <c r="RAZ1859" s="401"/>
      <c r="RBA1859" s="401"/>
      <c r="RBB1859" s="401"/>
      <c r="RBC1859" s="401"/>
      <c r="RBD1859" s="401"/>
      <c r="RBE1859" s="401"/>
      <c r="RBF1859" s="401"/>
      <c r="RBG1859" s="401"/>
      <c r="RBH1859" s="401"/>
      <c r="RBI1859" s="401"/>
      <c r="RBJ1859" s="401"/>
      <c r="RBK1859" s="401"/>
      <c r="RBL1859" s="401"/>
      <c r="RBM1859" s="401"/>
      <c r="RBN1859" s="401"/>
      <c r="RBO1859" s="401"/>
      <c r="RBP1859" s="401"/>
      <c r="RBQ1859" s="401"/>
      <c r="RBR1859" s="401"/>
      <c r="RBS1859" s="401"/>
      <c r="RBT1859" s="401"/>
      <c r="RBU1859" s="401"/>
      <c r="RBV1859" s="401"/>
      <c r="RBW1859" s="401"/>
      <c r="RBX1859" s="401"/>
      <c r="RBY1859" s="401"/>
      <c r="RBZ1859" s="401"/>
      <c r="RCA1859" s="401"/>
      <c r="RCB1859" s="401"/>
      <c r="RCC1859" s="401"/>
      <c r="RCD1859" s="401"/>
      <c r="RCE1859" s="401"/>
      <c r="RCF1859" s="401"/>
      <c r="RCG1859" s="401"/>
      <c r="RCH1859" s="401"/>
      <c r="RCI1859" s="401"/>
      <c r="RCJ1859" s="401"/>
      <c r="RCK1859" s="401"/>
      <c r="RCL1859" s="401"/>
      <c r="RCM1859" s="401"/>
      <c r="RCN1859" s="401"/>
      <c r="RCO1859" s="401"/>
      <c r="RCP1859" s="401"/>
      <c r="RCQ1859" s="401"/>
      <c r="RCR1859" s="401"/>
      <c r="RCS1859" s="401"/>
      <c r="RCT1859" s="401"/>
      <c r="RCU1859" s="401"/>
      <c r="RCV1859" s="401"/>
      <c r="RCW1859" s="401"/>
      <c r="RCX1859" s="401"/>
      <c r="RCY1859" s="401"/>
      <c r="RCZ1859" s="401"/>
      <c r="RDA1859" s="401"/>
      <c r="RDB1859" s="401"/>
      <c r="RDC1859" s="401"/>
      <c r="RDD1859" s="401"/>
      <c r="RDE1859" s="401"/>
      <c r="RDF1859" s="401"/>
      <c r="RDG1859" s="401"/>
      <c r="RDH1859" s="401"/>
      <c r="RDI1859" s="401"/>
      <c r="RDJ1859" s="401"/>
      <c r="RDK1859" s="401"/>
      <c r="RDL1859" s="401"/>
      <c r="RDM1859" s="401"/>
      <c r="RDN1859" s="401"/>
      <c r="RDO1859" s="401"/>
      <c r="RDP1859" s="401"/>
      <c r="RDQ1859" s="401"/>
      <c r="RDR1859" s="401"/>
      <c r="RDS1859" s="401"/>
      <c r="RDT1859" s="401"/>
      <c r="RDU1859" s="401"/>
      <c r="RDV1859" s="401"/>
      <c r="RDW1859" s="401"/>
      <c r="RDX1859" s="401"/>
      <c r="RDY1859" s="401"/>
      <c r="RDZ1859" s="401"/>
      <c r="REA1859" s="401"/>
      <c r="REB1859" s="401"/>
      <c r="REC1859" s="401"/>
      <c r="RED1859" s="401"/>
      <c r="REE1859" s="401"/>
      <c r="REF1859" s="401"/>
      <c r="REG1859" s="401"/>
      <c r="REH1859" s="401"/>
      <c r="REI1859" s="401"/>
      <c r="REJ1859" s="401"/>
      <c r="REK1859" s="401"/>
      <c r="REL1859" s="401"/>
      <c r="REM1859" s="401"/>
      <c r="REN1859" s="401"/>
      <c r="REO1859" s="401"/>
      <c r="REP1859" s="401"/>
      <c r="REQ1859" s="401"/>
      <c r="RER1859" s="401"/>
      <c r="RES1859" s="401"/>
      <c r="RET1859" s="401"/>
      <c r="REU1859" s="401"/>
      <c r="REV1859" s="401"/>
      <c r="REW1859" s="401"/>
      <c r="REX1859" s="401"/>
      <c r="REY1859" s="401"/>
      <c r="REZ1859" s="401"/>
      <c r="RFA1859" s="401"/>
      <c r="RFB1859" s="401"/>
      <c r="RFC1859" s="401"/>
      <c r="RFD1859" s="401"/>
      <c r="RFE1859" s="401"/>
      <c r="RFF1859" s="401"/>
      <c r="RFG1859" s="401"/>
      <c r="RFH1859" s="401"/>
      <c r="RFI1859" s="401"/>
      <c r="RFJ1859" s="401"/>
      <c r="RFK1859" s="401"/>
      <c r="RFL1859" s="401"/>
      <c r="RFM1859" s="401"/>
      <c r="RFN1859" s="401"/>
      <c r="RFO1859" s="401"/>
      <c r="RFP1859" s="401"/>
      <c r="RFQ1859" s="401"/>
      <c r="RFR1859" s="401"/>
      <c r="RFS1859" s="401"/>
      <c r="RFT1859" s="401"/>
      <c r="RFU1859" s="401"/>
      <c r="RFV1859" s="401"/>
      <c r="RFW1859" s="401"/>
      <c r="RFX1859" s="401"/>
      <c r="RFY1859" s="401"/>
      <c r="RFZ1859" s="401"/>
      <c r="RGA1859" s="401"/>
      <c r="RGB1859" s="401"/>
      <c r="RGC1859" s="401"/>
      <c r="RGD1859" s="401"/>
      <c r="RGE1859" s="401"/>
      <c r="RGF1859" s="401"/>
      <c r="RGG1859" s="401"/>
      <c r="RGH1859" s="401"/>
      <c r="RGI1859" s="401"/>
      <c r="RGJ1859" s="401"/>
      <c r="RGK1859" s="401"/>
      <c r="RGL1859" s="401"/>
      <c r="RGM1859" s="401"/>
      <c r="RGN1859" s="401"/>
      <c r="RGO1859" s="401"/>
      <c r="RGP1859" s="401"/>
      <c r="RGQ1859" s="401"/>
      <c r="RGR1859" s="401"/>
      <c r="RGS1859" s="401"/>
      <c r="RGT1859" s="401"/>
      <c r="RGU1859" s="401"/>
      <c r="RGV1859" s="401"/>
      <c r="RGW1859" s="401"/>
      <c r="RGX1859" s="401"/>
      <c r="RGY1859" s="401"/>
      <c r="RGZ1859" s="401"/>
      <c r="RHA1859" s="401"/>
      <c r="RHB1859" s="401"/>
      <c r="RHC1859" s="401"/>
      <c r="RHD1859" s="401"/>
      <c r="RHE1859" s="401"/>
      <c r="RHF1859" s="401"/>
      <c r="RHG1859" s="401"/>
      <c r="RHH1859" s="401"/>
      <c r="RHI1859" s="401"/>
      <c r="RHJ1859" s="401"/>
      <c r="RHK1859" s="401"/>
      <c r="RHL1859" s="401"/>
      <c r="RHM1859" s="401"/>
      <c r="RHN1859" s="401"/>
      <c r="RHO1859" s="401"/>
      <c r="RHP1859" s="401"/>
      <c r="RHQ1859" s="401"/>
      <c r="RHR1859" s="401"/>
      <c r="RHS1859" s="401"/>
      <c r="RHT1859" s="401"/>
      <c r="RHU1859" s="401"/>
      <c r="RHV1859" s="401"/>
      <c r="RHW1859" s="401"/>
      <c r="RHX1859" s="401"/>
      <c r="RHY1859" s="401"/>
      <c r="RHZ1859" s="401"/>
      <c r="RIA1859" s="401"/>
      <c r="RIB1859" s="401"/>
      <c r="RIC1859" s="401"/>
      <c r="RID1859" s="401"/>
      <c r="RIE1859" s="401"/>
      <c r="RIF1859" s="401"/>
      <c r="RIG1859" s="401"/>
      <c r="RIH1859" s="401"/>
      <c r="RII1859" s="401"/>
      <c r="RIJ1859" s="401"/>
      <c r="RIK1859" s="401"/>
      <c r="RIL1859" s="401"/>
      <c r="RIM1859" s="401"/>
      <c r="RIN1859" s="401"/>
      <c r="RIO1859" s="401"/>
      <c r="RIP1859" s="401"/>
      <c r="RIQ1859" s="401"/>
      <c r="RIR1859" s="401"/>
      <c r="RIS1859" s="401"/>
      <c r="RIT1859" s="401"/>
      <c r="RIU1859" s="401"/>
      <c r="RIV1859" s="401"/>
      <c r="RIW1859" s="401"/>
      <c r="RIX1859" s="401"/>
      <c r="RIY1859" s="401"/>
      <c r="RIZ1859" s="401"/>
      <c r="RJA1859" s="401"/>
      <c r="RJB1859" s="401"/>
      <c r="RJC1859" s="401"/>
      <c r="RJD1859" s="401"/>
      <c r="RJE1859" s="401"/>
      <c r="RJF1859" s="401"/>
      <c r="RJG1859" s="401"/>
      <c r="RJH1859" s="401"/>
      <c r="RJI1859" s="401"/>
      <c r="RJJ1859" s="401"/>
      <c r="RJK1859" s="401"/>
      <c r="RJL1859" s="401"/>
      <c r="RJM1859" s="401"/>
      <c r="RJN1859" s="401"/>
      <c r="RJO1859" s="401"/>
      <c r="RJP1859" s="401"/>
      <c r="RJQ1859" s="401"/>
      <c r="RJR1859" s="401"/>
      <c r="RJS1859" s="401"/>
      <c r="RJT1859" s="401"/>
      <c r="RJU1859" s="401"/>
      <c r="RJV1859" s="401"/>
      <c r="RJW1859" s="401"/>
      <c r="RJX1859" s="401"/>
      <c r="RJY1859" s="401"/>
      <c r="RJZ1859" s="401"/>
      <c r="RKA1859" s="401"/>
      <c r="RKB1859" s="401"/>
      <c r="RKC1859" s="401"/>
      <c r="RKD1859" s="401"/>
      <c r="RKE1859" s="401"/>
      <c r="RKF1859" s="401"/>
      <c r="RKG1859" s="401"/>
      <c r="RKH1859" s="401"/>
      <c r="RKI1859" s="401"/>
      <c r="RKJ1859" s="401"/>
      <c r="RKK1859" s="401"/>
      <c r="RKL1859" s="401"/>
      <c r="RKM1859" s="401"/>
      <c r="RKN1859" s="401"/>
      <c r="RKO1859" s="401"/>
      <c r="RKP1859" s="401"/>
      <c r="RKQ1859" s="401"/>
      <c r="RKR1859" s="401"/>
      <c r="RKS1859" s="401"/>
      <c r="RKT1859" s="401"/>
      <c r="RKU1859" s="401"/>
      <c r="RKV1859" s="401"/>
      <c r="RKW1859" s="401"/>
      <c r="RKX1859" s="401"/>
      <c r="RKY1859" s="401"/>
      <c r="RKZ1859" s="401"/>
      <c r="RLA1859" s="401"/>
      <c r="RLB1859" s="401"/>
      <c r="RLC1859" s="401"/>
      <c r="RLD1859" s="401"/>
      <c r="RLE1859" s="401"/>
      <c r="RLF1859" s="401"/>
      <c r="RLG1859" s="401"/>
      <c r="RLH1859" s="401"/>
      <c r="RLI1859" s="401"/>
      <c r="RLJ1859" s="401"/>
      <c r="RLK1859" s="401"/>
      <c r="RLL1859" s="401"/>
      <c r="RLM1859" s="401"/>
      <c r="RLN1859" s="401"/>
      <c r="RLO1859" s="401"/>
      <c r="RLP1859" s="401"/>
      <c r="RLQ1859" s="401"/>
      <c r="RLR1859" s="401"/>
      <c r="RLS1859" s="401"/>
      <c r="RLT1859" s="401"/>
      <c r="RLU1859" s="401"/>
      <c r="RLV1859" s="401"/>
      <c r="RLW1859" s="401"/>
      <c r="RLX1859" s="401"/>
      <c r="RLY1859" s="401"/>
      <c r="RLZ1859" s="401"/>
      <c r="RMA1859" s="401"/>
      <c r="RMB1859" s="401"/>
      <c r="RMC1859" s="401"/>
      <c r="RMD1859" s="401"/>
      <c r="RME1859" s="401"/>
      <c r="RMF1859" s="401"/>
      <c r="RMG1859" s="401"/>
      <c r="RMH1859" s="401"/>
      <c r="RMI1859" s="401"/>
      <c r="RMJ1859" s="401"/>
      <c r="RMK1859" s="401"/>
      <c r="RML1859" s="401"/>
      <c r="RMM1859" s="401"/>
      <c r="RMN1859" s="401"/>
      <c r="RMO1859" s="401"/>
      <c r="RMP1859" s="401"/>
      <c r="RMQ1859" s="401"/>
      <c r="RMR1859" s="401"/>
      <c r="RMS1859" s="401"/>
      <c r="RMT1859" s="401"/>
      <c r="RMU1859" s="401"/>
      <c r="RMV1859" s="401"/>
      <c r="RMW1859" s="401"/>
      <c r="RMX1859" s="401"/>
      <c r="RMY1859" s="401"/>
      <c r="RMZ1859" s="401"/>
      <c r="RNA1859" s="401"/>
      <c r="RNB1859" s="401"/>
      <c r="RNC1859" s="401"/>
      <c r="RND1859" s="401"/>
      <c r="RNE1859" s="401"/>
      <c r="RNF1859" s="401"/>
      <c r="RNG1859" s="401"/>
      <c r="RNH1859" s="401"/>
      <c r="RNI1859" s="401"/>
      <c r="RNJ1859" s="401"/>
      <c r="RNK1859" s="401"/>
      <c r="RNL1859" s="401"/>
      <c r="RNM1859" s="401"/>
      <c r="RNN1859" s="401"/>
      <c r="RNO1859" s="401"/>
      <c r="RNP1859" s="401"/>
      <c r="RNQ1859" s="401"/>
      <c r="RNR1859" s="401"/>
      <c r="RNS1859" s="401"/>
      <c r="RNT1859" s="401"/>
      <c r="RNU1859" s="401"/>
      <c r="RNV1859" s="401"/>
      <c r="RNW1859" s="401"/>
      <c r="RNX1859" s="401"/>
      <c r="RNY1859" s="401"/>
      <c r="RNZ1859" s="401"/>
      <c r="ROA1859" s="401"/>
      <c r="ROB1859" s="401"/>
      <c r="ROC1859" s="401"/>
      <c r="ROD1859" s="401"/>
      <c r="ROE1859" s="401"/>
      <c r="ROF1859" s="401"/>
      <c r="ROG1859" s="401"/>
      <c r="ROH1859" s="401"/>
      <c r="ROI1859" s="401"/>
      <c r="ROJ1859" s="401"/>
      <c r="ROK1859" s="401"/>
      <c r="ROL1859" s="401"/>
      <c r="ROM1859" s="401"/>
      <c r="RON1859" s="401"/>
      <c r="ROO1859" s="401"/>
      <c r="ROP1859" s="401"/>
      <c r="ROQ1859" s="401"/>
      <c r="ROR1859" s="401"/>
      <c r="ROS1859" s="401"/>
      <c r="ROT1859" s="401"/>
      <c r="ROU1859" s="401"/>
      <c r="ROV1859" s="401"/>
      <c r="ROW1859" s="401"/>
      <c r="ROX1859" s="401"/>
      <c r="ROY1859" s="401"/>
      <c r="ROZ1859" s="401"/>
      <c r="RPA1859" s="401"/>
      <c r="RPB1859" s="401"/>
      <c r="RPC1859" s="401"/>
      <c r="RPD1859" s="401"/>
      <c r="RPE1859" s="401"/>
      <c r="RPF1859" s="401"/>
      <c r="RPG1859" s="401"/>
      <c r="RPH1859" s="401"/>
      <c r="RPI1859" s="401"/>
      <c r="RPJ1859" s="401"/>
      <c r="RPK1859" s="401"/>
      <c r="RPL1859" s="401"/>
      <c r="RPM1859" s="401"/>
      <c r="RPN1859" s="401"/>
      <c r="RPO1859" s="401"/>
      <c r="RPP1859" s="401"/>
      <c r="RPQ1859" s="401"/>
      <c r="RPR1859" s="401"/>
      <c r="RPS1859" s="401"/>
      <c r="RPT1859" s="401"/>
      <c r="RPU1859" s="401"/>
      <c r="RPV1859" s="401"/>
      <c r="RPW1859" s="401"/>
      <c r="RPX1859" s="401"/>
      <c r="RPY1859" s="401"/>
      <c r="RPZ1859" s="401"/>
      <c r="RQA1859" s="401"/>
      <c r="RQB1859" s="401"/>
      <c r="RQC1859" s="401"/>
      <c r="RQD1859" s="401"/>
      <c r="RQE1859" s="401"/>
      <c r="RQF1859" s="401"/>
      <c r="RQG1859" s="401"/>
      <c r="RQH1859" s="401"/>
      <c r="RQI1859" s="401"/>
      <c r="RQJ1859" s="401"/>
      <c r="RQK1859" s="401"/>
      <c r="RQL1859" s="401"/>
      <c r="RQM1859" s="401"/>
      <c r="RQN1859" s="401"/>
      <c r="RQO1859" s="401"/>
      <c r="RQP1859" s="401"/>
      <c r="RQQ1859" s="401"/>
      <c r="RQR1859" s="401"/>
      <c r="RQS1859" s="401"/>
      <c r="RQT1859" s="401"/>
      <c r="RQU1859" s="401"/>
      <c r="RQV1859" s="401"/>
      <c r="RQW1859" s="401"/>
      <c r="RQX1859" s="401"/>
      <c r="RQY1859" s="401"/>
      <c r="RQZ1859" s="401"/>
      <c r="RRA1859" s="401"/>
      <c r="RRB1859" s="401"/>
      <c r="RRC1859" s="401"/>
      <c r="RRD1859" s="401"/>
      <c r="RRE1859" s="401"/>
      <c r="RRF1859" s="401"/>
      <c r="RRG1859" s="401"/>
      <c r="RRH1859" s="401"/>
      <c r="RRI1859" s="401"/>
      <c r="RRJ1859" s="401"/>
      <c r="RRK1859" s="401"/>
      <c r="RRL1859" s="401"/>
      <c r="RRM1859" s="401"/>
      <c r="RRN1859" s="401"/>
      <c r="RRO1859" s="401"/>
      <c r="RRP1859" s="401"/>
      <c r="RRQ1859" s="401"/>
      <c r="RRR1859" s="401"/>
      <c r="RRS1859" s="401"/>
      <c r="RRT1859" s="401"/>
      <c r="RRU1859" s="401"/>
      <c r="RRV1859" s="401"/>
      <c r="RRW1859" s="401"/>
      <c r="RRX1859" s="401"/>
      <c r="RRY1859" s="401"/>
      <c r="RRZ1859" s="401"/>
      <c r="RSA1859" s="401"/>
      <c r="RSB1859" s="401"/>
      <c r="RSC1859" s="401"/>
      <c r="RSD1859" s="401"/>
      <c r="RSE1859" s="401"/>
      <c r="RSF1859" s="401"/>
      <c r="RSG1859" s="401"/>
      <c r="RSH1859" s="401"/>
      <c r="RSI1859" s="401"/>
      <c r="RSJ1859" s="401"/>
      <c r="RSK1859" s="401"/>
      <c r="RSL1859" s="401"/>
      <c r="RSM1859" s="401"/>
      <c r="RSN1859" s="401"/>
      <c r="RSO1859" s="401"/>
      <c r="RSP1859" s="401"/>
      <c r="RSQ1859" s="401"/>
      <c r="RSR1859" s="401"/>
      <c r="RSS1859" s="401"/>
      <c r="RST1859" s="401"/>
      <c r="RSU1859" s="401"/>
      <c r="RSV1859" s="401"/>
      <c r="RSW1859" s="401"/>
      <c r="RSX1859" s="401"/>
      <c r="RSY1859" s="401"/>
      <c r="RSZ1859" s="401"/>
      <c r="RTA1859" s="401"/>
      <c r="RTB1859" s="401"/>
      <c r="RTC1859" s="401"/>
      <c r="RTD1859" s="401"/>
      <c r="RTE1859" s="401"/>
      <c r="RTF1859" s="401"/>
      <c r="RTG1859" s="401"/>
      <c r="RTH1859" s="401"/>
      <c r="RTI1859" s="401"/>
      <c r="RTJ1859" s="401"/>
      <c r="RTK1859" s="401"/>
      <c r="RTL1859" s="401"/>
      <c r="RTM1859" s="401"/>
      <c r="RTN1859" s="401"/>
      <c r="RTO1859" s="401"/>
      <c r="RTP1859" s="401"/>
      <c r="RTQ1859" s="401"/>
      <c r="RTR1859" s="401"/>
      <c r="RTS1859" s="401"/>
      <c r="RTT1859" s="401"/>
      <c r="RTU1859" s="401"/>
      <c r="RTV1859" s="401"/>
      <c r="RTW1859" s="401"/>
      <c r="RTX1859" s="401"/>
      <c r="RTY1859" s="401"/>
      <c r="RTZ1859" s="401"/>
      <c r="RUA1859" s="401"/>
      <c r="RUB1859" s="401"/>
      <c r="RUC1859" s="401"/>
      <c r="RUD1859" s="401"/>
      <c r="RUE1859" s="401"/>
      <c r="RUF1859" s="401"/>
      <c r="RUG1859" s="401"/>
      <c r="RUH1859" s="401"/>
      <c r="RUI1859" s="401"/>
      <c r="RUJ1859" s="401"/>
      <c r="RUK1859" s="401"/>
      <c r="RUL1859" s="401"/>
      <c r="RUM1859" s="401"/>
      <c r="RUN1859" s="401"/>
      <c r="RUO1859" s="401"/>
      <c r="RUP1859" s="401"/>
      <c r="RUQ1859" s="401"/>
      <c r="RUR1859" s="401"/>
      <c r="RUS1859" s="401"/>
      <c r="RUT1859" s="401"/>
      <c r="RUU1859" s="401"/>
      <c r="RUV1859" s="401"/>
      <c r="RUW1859" s="401"/>
      <c r="RUX1859" s="401"/>
      <c r="RUY1859" s="401"/>
      <c r="RUZ1859" s="401"/>
      <c r="RVA1859" s="401"/>
      <c r="RVB1859" s="401"/>
      <c r="RVC1859" s="401"/>
      <c r="RVD1859" s="401"/>
      <c r="RVE1859" s="401"/>
      <c r="RVF1859" s="401"/>
      <c r="RVG1859" s="401"/>
      <c r="RVH1859" s="401"/>
      <c r="RVI1859" s="401"/>
      <c r="RVJ1859" s="401"/>
      <c r="RVK1859" s="401"/>
      <c r="RVL1859" s="401"/>
      <c r="RVM1859" s="401"/>
      <c r="RVN1859" s="401"/>
      <c r="RVO1859" s="401"/>
      <c r="RVP1859" s="401"/>
      <c r="RVQ1859" s="401"/>
      <c r="RVR1859" s="401"/>
      <c r="RVS1859" s="401"/>
      <c r="RVT1859" s="401"/>
      <c r="RVU1859" s="401"/>
      <c r="RVV1859" s="401"/>
      <c r="RVW1859" s="401"/>
      <c r="RVX1859" s="401"/>
      <c r="RVY1859" s="401"/>
      <c r="RVZ1859" s="401"/>
      <c r="RWA1859" s="401"/>
      <c r="RWB1859" s="401"/>
      <c r="RWC1859" s="401"/>
      <c r="RWD1859" s="401"/>
      <c r="RWE1859" s="401"/>
      <c r="RWF1859" s="401"/>
      <c r="RWG1859" s="401"/>
      <c r="RWH1859" s="401"/>
      <c r="RWI1859" s="401"/>
      <c r="RWJ1859" s="401"/>
      <c r="RWK1859" s="401"/>
      <c r="RWL1859" s="401"/>
      <c r="RWM1859" s="401"/>
      <c r="RWN1859" s="401"/>
      <c r="RWO1859" s="401"/>
      <c r="RWP1859" s="401"/>
      <c r="RWQ1859" s="401"/>
      <c r="RWR1859" s="401"/>
      <c r="RWS1859" s="401"/>
      <c r="RWT1859" s="401"/>
      <c r="RWU1859" s="401"/>
      <c r="RWV1859" s="401"/>
      <c r="RWW1859" s="401"/>
      <c r="RWX1859" s="401"/>
      <c r="RWY1859" s="401"/>
      <c r="RWZ1859" s="401"/>
      <c r="RXA1859" s="401"/>
      <c r="RXB1859" s="401"/>
      <c r="RXC1859" s="401"/>
      <c r="RXD1859" s="401"/>
      <c r="RXE1859" s="401"/>
      <c r="RXF1859" s="401"/>
      <c r="RXG1859" s="401"/>
      <c r="RXH1859" s="401"/>
      <c r="RXI1859" s="401"/>
      <c r="RXJ1859" s="401"/>
      <c r="RXK1859" s="401"/>
      <c r="RXL1859" s="401"/>
      <c r="RXM1859" s="401"/>
      <c r="RXN1859" s="401"/>
      <c r="RXO1859" s="401"/>
      <c r="RXP1859" s="401"/>
      <c r="RXQ1859" s="401"/>
      <c r="RXR1859" s="401"/>
      <c r="RXS1859" s="401"/>
      <c r="RXT1859" s="401"/>
      <c r="RXU1859" s="401"/>
      <c r="RXV1859" s="401"/>
      <c r="RXW1859" s="401"/>
      <c r="RXX1859" s="401"/>
      <c r="RXY1859" s="401"/>
      <c r="RXZ1859" s="401"/>
      <c r="RYA1859" s="401"/>
      <c r="RYB1859" s="401"/>
      <c r="RYC1859" s="401"/>
      <c r="RYD1859" s="401"/>
      <c r="RYE1859" s="401"/>
      <c r="RYF1859" s="401"/>
      <c r="RYG1859" s="401"/>
      <c r="RYH1859" s="401"/>
      <c r="RYI1859" s="401"/>
      <c r="RYJ1859" s="401"/>
      <c r="RYK1859" s="401"/>
      <c r="RYL1859" s="401"/>
      <c r="RYM1859" s="401"/>
      <c r="RYN1859" s="401"/>
      <c r="RYO1859" s="401"/>
      <c r="RYP1859" s="401"/>
      <c r="RYQ1859" s="401"/>
      <c r="RYR1859" s="401"/>
      <c r="RYS1859" s="401"/>
      <c r="RYT1859" s="401"/>
      <c r="RYU1859" s="401"/>
      <c r="RYV1859" s="401"/>
      <c r="RYW1859" s="401"/>
      <c r="RYX1859" s="401"/>
      <c r="RYY1859" s="401"/>
      <c r="RYZ1859" s="401"/>
      <c r="RZA1859" s="401"/>
      <c r="RZB1859" s="401"/>
      <c r="RZC1859" s="401"/>
      <c r="RZD1859" s="401"/>
      <c r="RZE1859" s="401"/>
      <c r="RZF1859" s="401"/>
      <c r="RZG1859" s="401"/>
      <c r="RZH1859" s="401"/>
      <c r="RZI1859" s="401"/>
      <c r="RZJ1859" s="401"/>
      <c r="RZK1859" s="401"/>
      <c r="RZL1859" s="401"/>
      <c r="RZM1859" s="401"/>
      <c r="RZN1859" s="401"/>
      <c r="RZO1859" s="401"/>
      <c r="RZP1859" s="401"/>
      <c r="RZQ1859" s="401"/>
      <c r="RZR1859" s="401"/>
      <c r="RZS1859" s="401"/>
      <c r="RZT1859" s="401"/>
      <c r="RZU1859" s="401"/>
      <c r="RZV1859" s="401"/>
      <c r="RZW1859" s="401"/>
      <c r="RZX1859" s="401"/>
      <c r="RZY1859" s="401"/>
      <c r="RZZ1859" s="401"/>
      <c r="SAA1859" s="401"/>
      <c r="SAB1859" s="401"/>
      <c r="SAC1859" s="401"/>
      <c r="SAD1859" s="401"/>
      <c r="SAE1859" s="401"/>
      <c r="SAF1859" s="401"/>
      <c r="SAG1859" s="401"/>
      <c r="SAH1859" s="401"/>
      <c r="SAI1859" s="401"/>
      <c r="SAJ1859" s="401"/>
      <c r="SAK1859" s="401"/>
      <c r="SAL1859" s="401"/>
      <c r="SAM1859" s="401"/>
      <c r="SAN1859" s="401"/>
      <c r="SAO1859" s="401"/>
      <c r="SAP1859" s="401"/>
      <c r="SAQ1859" s="401"/>
      <c r="SAR1859" s="401"/>
      <c r="SAS1859" s="401"/>
      <c r="SAT1859" s="401"/>
      <c r="SAU1859" s="401"/>
      <c r="SAV1859" s="401"/>
      <c r="SAW1859" s="401"/>
      <c r="SAX1859" s="401"/>
      <c r="SAY1859" s="401"/>
      <c r="SAZ1859" s="401"/>
      <c r="SBA1859" s="401"/>
      <c r="SBB1859" s="401"/>
      <c r="SBC1859" s="401"/>
      <c r="SBD1859" s="401"/>
      <c r="SBE1859" s="401"/>
      <c r="SBF1859" s="401"/>
      <c r="SBG1859" s="401"/>
      <c r="SBH1859" s="401"/>
      <c r="SBI1859" s="401"/>
      <c r="SBJ1859" s="401"/>
      <c r="SBK1859" s="401"/>
      <c r="SBL1859" s="401"/>
      <c r="SBM1859" s="401"/>
      <c r="SBN1859" s="401"/>
      <c r="SBO1859" s="401"/>
      <c r="SBP1859" s="401"/>
      <c r="SBQ1859" s="401"/>
      <c r="SBR1859" s="401"/>
      <c r="SBS1859" s="401"/>
      <c r="SBT1859" s="401"/>
      <c r="SBU1859" s="401"/>
      <c r="SBV1859" s="401"/>
      <c r="SBW1859" s="401"/>
      <c r="SBX1859" s="401"/>
      <c r="SBY1859" s="401"/>
      <c r="SBZ1859" s="401"/>
      <c r="SCA1859" s="401"/>
      <c r="SCB1859" s="401"/>
      <c r="SCC1859" s="401"/>
      <c r="SCD1859" s="401"/>
      <c r="SCE1859" s="401"/>
      <c r="SCF1859" s="401"/>
      <c r="SCG1859" s="401"/>
      <c r="SCH1859" s="401"/>
      <c r="SCI1859" s="401"/>
      <c r="SCJ1859" s="401"/>
      <c r="SCK1859" s="401"/>
      <c r="SCL1859" s="401"/>
      <c r="SCM1859" s="401"/>
      <c r="SCN1859" s="401"/>
      <c r="SCO1859" s="401"/>
      <c r="SCP1859" s="401"/>
      <c r="SCQ1859" s="401"/>
      <c r="SCR1859" s="401"/>
      <c r="SCS1859" s="401"/>
      <c r="SCT1859" s="401"/>
      <c r="SCU1859" s="401"/>
      <c r="SCV1859" s="401"/>
      <c r="SCW1859" s="401"/>
      <c r="SCX1859" s="401"/>
      <c r="SCY1859" s="401"/>
      <c r="SCZ1859" s="401"/>
      <c r="SDA1859" s="401"/>
      <c r="SDB1859" s="401"/>
      <c r="SDC1859" s="401"/>
      <c r="SDD1859" s="401"/>
      <c r="SDE1859" s="401"/>
      <c r="SDF1859" s="401"/>
      <c r="SDG1859" s="401"/>
      <c r="SDH1859" s="401"/>
      <c r="SDI1859" s="401"/>
      <c r="SDJ1859" s="401"/>
      <c r="SDK1859" s="401"/>
      <c r="SDL1859" s="401"/>
      <c r="SDM1859" s="401"/>
      <c r="SDN1859" s="401"/>
      <c r="SDO1859" s="401"/>
      <c r="SDP1859" s="401"/>
      <c r="SDQ1859" s="401"/>
      <c r="SDR1859" s="401"/>
      <c r="SDS1859" s="401"/>
      <c r="SDT1859" s="401"/>
      <c r="SDU1859" s="401"/>
      <c r="SDV1859" s="401"/>
      <c r="SDW1859" s="401"/>
      <c r="SDX1859" s="401"/>
      <c r="SDY1859" s="401"/>
      <c r="SDZ1859" s="401"/>
      <c r="SEA1859" s="401"/>
      <c r="SEB1859" s="401"/>
      <c r="SEC1859" s="401"/>
      <c r="SED1859" s="401"/>
      <c r="SEE1859" s="401"/>
      <c r="SEF1859" s="401"/>
      <c r="SEG1859" s="401"/>
      <c r="SEH1859" s="401"/>
      <c r="SEI1859" s="401"/>
      <c r="SEJ1859" s="401"/>
      <c r="SEK1859" s="401"/>
      <c r="SEL1859" s="401"/>
      <c r="SEM1859" s="401"/>
      <c r="SEN1859" s="401"/>
      <c r="SEO1859" s="401"/>
      <c r="SEP1859" s="401"/>
      <c r="SEQ1859" s="401"/>
      <c r="SER1859" s="401"/>
      <c r="SES1859" s="401"/>
      <c r="SET1859" s="401"/>
      <c r="SEU1859" s="401"/>
      <c r="SEV1859" s="401"/>
      <c r="SEW1859" s="401"/>
      <c r="SEX1859" s="401"/>
      <c r="SEY1859" s="401"/>
      <c r="SEZ1859" s="401"/>
      <c r="SFA1859" s="401"/>
      <c r="SFB1859" s="401"/>
      <c r="SFC1859" s="401"/>
      <c r="SFD1859" s="401"/>
      <c r="SFE1859" s="401"/>
      <c r="SFF1859" s="401"/>
      <c r="SFG1859" s="401"/>
      <c r="SFH1859" s="401"/>
      <c r="SFI1859" s="401"/>
      <c r="SFJ1859" s="401"/>
      <c r="SFK1859" s="401"/>
      <c r="SFL1859" s="401"/>
      <c r="SFM1859" s="401"/>
      <c r="SFN1859" s="401"/>
      <c r="SFO1859" s="401"/>
      <c r="SFP1859" s="401"/>
      <c r="SFQ1859" s="401"/>
      <c r="SFR1859" s="401"/>
      <c r="SFS1859" s="401"/>
      <c r="SFT1859" s="401"/>
      <c r="SFU1859" s="401"/>
      <c r="SFV1859" s="401"/>
      <c r="SFW1859" s="401"/>
      <c r="SFX1859" s="401"/>
      <c r="SFY1859" s="401"/>
      <c r="SFZ1859" s="401"/>
      <c r="SGA1859" s="401"/>
      <c r="SGB1859" s="401"/>
      <c r="SGC1859" s="401"/>
      <c r="SGD1859" s="401"/>
      <c r="SGE1859" s="401"/>
      <c r="SGF1859" s="401"/>
      <c r="SGG1859" s="401"/>
      <c r="SGH1859" s="401"/>
      <c r="SGI1859" s="401"/>
      <c r="SGJ1859" s="401"/>
      <c r="SGK1859" s="401"/>
      <c r="SGL1859" s="401"/>
      <c r="SGM1859" s="401"/>
      <c r="SGN1859" s="401"/>
      <c r="SGO1859" s="401"/>
      <c r="SGP1859" s="401"/>
      <c r="SGQ1859" s="401"/>
      <c r="SGR1859" s="401"/>
      <c r="SGS1859" s="401"/>
      <c r="SGT1859" s="401"/>
      <c r="SGU1859" s="401"/>
      <c r="SGV1859" s="401"/>
      <c r="SGW1859" s="401"/>
      <c r="SGX1859" s="401"/>
      <c r="SGY1859" s="401"/>
      <c r="SGZ1859" s="401"/>
      <c r="SHA1859" s="401"/>
      <c r="SHB1859" s="401"/>
      <c r="SHC1859" s="401"/>
      <c r="SHD1859" s="401"/>
      <c r="SHE1859" s="401"/>
      <c r="SHF1859" s="401"/>
      <c r="SHG1859" s="401"/>
      <c r="SHH1859" s="401"/>
      <c r="SHI1859" s="401"/>
      <c r="SHJ1859" s="401"/>
      <c r="SHK1859" s="401"/>
      <c r="SHL1859" s="401"/>
      <c r="SHM1859" s="401"/>
      <c r="SHN1859" s="401"/>
      <c r="SHO1859" s="401"/>
      <c r="SHP1859" s="401"/>
      <c r="SHQ1859" s="401"/>
      <c r="SHR1859" s="401"/>
      <c r="SHS1859" s="401"/>
      <c r="SHT1859" s="401"/>
      <c r="SHU1859" s="401"/>
      <c r="SHV1859" s="401"/>
      <c r="SHW1859" s="401"/>
      <c r="SHX1859" s="401"/>
      <c r="SHY1859" s="401"/>
      <c r="SHZ1859" s="401"/>
      <c r="SIA1859" s="401"/>
      <c r="SIB1859" s="401"/>
      <c r="SIC1859" s="401"/>
      <c r="SID1859" s="401"/>
      <c r="SIE1859" s="401"/>
      <c r="SIF1859" s="401"/>
      <c r="SIG1859" s="401"/>
      <c r="SIH1859" s="401"/>
      <c r="SII1859" s="401"/>
      <c r="SIJ1859" s="401"/>
      <c r="SIK1859" s="401"/>
      <c r="SIL1859" s="401"/>
      <c r="SIM1859" s="401"/>
      <c r="SIN1859" s="401"/>
      <c r="SIO1859" s="401"/>
      <c r="SIP1859" s="401"/>
      <c r="SIQ1859" s="401"/>
      <c r="SIR1859" s="401"/>
      <c r="SIS1859" s="401"/>
      <c r="SIT1859" s="401"/>
      <c r="SIU1859" s="401"/>
      <c r="SIV1859" s="401"/>
      <c r="SIW1859" s="401"/>
      <c r="SIX1859" s="401"/>
      <c r="SIY1859" s="401"/>
      <c r="SIZ1859" s="401"/>
      <c r="SJA1859" s="401"/>
      <c r="SJB1859" s="401"/>
      <c r="SJC1859" s="401"/>
      <c r="SJD1859" s="401"/>
      <c r="SJE1859" s="401"/>
      <c r="SJF1859" s="401"/>
      <c r="SJG1859" s="401"/>
      <c r="SJH1859" s="401"/>
      <c r="SJI1859" s="401"/>
      <c r="SJJ1859" s="401"/>
      <c r="SJK1859" s="401"/>
      <c r="SJL1859" s="401"/>
      <c r="SJM1859" s="401"/>
      <c r="SJN1859" s="401"/>
      <c r="SJO1859" s="401"/>
      <c r="SJP1859" s="401"/>
      <c r="SJQ1859" s="401"/>
      <c r="SJR1859" s="401"/>
      <c r="SJS1859" s="401"/>
      <c r="SJT1859" s="401"/>
      <c r="SJU1859" s="401"/>
      <c r="SJV1859" s="401"/>
      <c r="SJW1859" s="401"/>
      <c r="SJX1859" s="401"/>
      <c r="SJY1859" s="401"/>
      <c r="SJZ1859" s="401"/>
      <c r="SKA1859" s="401"/>
      <c r="SKB1859" s="401"/>
      <c r="SKC1859" s="401"/>
      <c r="SKD1859" s="401"/>
      <c r="SKE1859" s="401"/>
      <c r="SKF1859" s="401"/>
      <c r="SKG1859" s="401"/>
      <c r="SKH1859" s="401"/>
      <c r="SKI1859" s="401"/>
      <c r="SKJ1859" s="401"/>
      <c r="SKK1859" s="401"/>
      <c r="SKL1859" s="401"/>
      <c r="SKM1859" s="401"/>
      <c r="SKN1859" s="401"/>
      <c r="SKO1859" s="401"/>
      <c r="SKP1859" s="401"/>
      <c r="SKQ1859" s="401"/>
      <c r="SKR1859" s="401"/>
      <c r="SKS1859" s="401"/>
      <c r="SKT1859" s="401"/>
      <c r="SKU1859" s="401"/>
      <c r="SKV1859" s="401"/>
      <c r="SKW1859" s="401"/>
      <c r="SKX1859" s="401"/>
      <c r="SKY1859" s="401"/>
      <c r="SKZ1859" s="401"/>
      <c r="SLA1859" s="401"/>
      <c r="SLB1859" s="401"/>
      <c r="SLC1859" s="401"/>
      <c r="SLD1859" s="401"/>
      <c r="SLE1859" s="401"/>
      <c r="SLF1859" s="401"/>
      <c r="SLG1859" s="401"/>
      <c r="SLH1859" s="401"/>
      <c r="SLI1859" s="401"/>
      <c r="SLJ1859" s="401"/>
      <c r="SLK1859" s="401"/>
      <c r="SLL1859" s="401"/>
      <c r="SLM1859" s="401"/>
      <c r="SLN1859" s="401"/>
      <c r="SLO1859" s="401"/>
      <c r="SLP1859" s="401"/>
      <c r="SLQ1859" s="401"/>
      <c r="SLR1859" s="401"/>
      <c r="SLS1859" s="401"/>
      <c r="SLT1859" s="401"/>
      <c r="SLU1859" s="401"/>
      <c r="SLV1859" s="401"/>
      <c r="SLW1859" s="401"/>
      <c r="SLX1859" s="401"/>
      <c r="SLY1859" s="401"/>
      <c r="SLZ1859" s="401"/>
      <c r="SMA1859" s="401"/>
      <c r="SMB1859" s="401"/>
      <c r="SMC1859" s="401"/>
      <c r="SMD1859" s="401"/>
      <c r="SME1859" s="401"/>
      <c r="SMF1859" s="401"/>
      <c r="SMG1859" s="401"/>
      <c r="SMH1859" s="401"/>
      <c r="SMI1859" s="401"/>
      <c r="SMJ1859" s="401"/>
      <c r="SMK1859" s="401"/>
      <c r="SML1859" s="401"/>
      <c r="SMM1859" s="401"/>
      <c r="SMN1859" s="401"/>
      <c r="SMO1859" s="401"/>
      <c r="SMP1859" s="401"/>
      <c r="SMQ1859" s="401"/>
      <c r="SMR1859" s="401"/>
      <c r="SMS1859" s="401"/>
      <c r="SMT1859" s="401"/>
      <c r="SMU1859" s="401"/>
      <c r="SMV1859" s="401"/>
      <c r="SMW1859" s="401"/>
      <c r="SMX1859" s="401"/>
      <c r="SMY1859" s="401"/>
      <c r="SMZ1859" s="401"/>
      <c r="SNA1859" s="401"/>
      <c r="SNB1859" s="401"/>
      <c r="SNC1859" s="401"/>
      <c r="SND1859" s="401"/>
      <c r="SNE1859" s="401"/>
      <c r="SNF1859" s="401"/>
      <c r="SNG1859" s="401"/>
      <c r="SNH1859" s="401"/>
      <c r="SNI1859" s="401"/>
      <c r="SNJ1859" s="401"/>
      <c r="SNK1859" s="401"/>
      <c r="SNL1859" s="401"/>
      <c r="SNM1859" s="401"/>
      <c r="SNN1859" s="401"/>
      <c r="SNO1859" s="401"/>
      <c r="SNP1859" s="401"/>
      <c r="SNQ1859" s="401"/>
      <c r="SNR1859" s="401"/>
      <c r="SNS1859" s="401"/>
      <c r="SNT1859" s="401"/>
      <c r="SNU1859" s="401"/>
      <c r="SNV1859" s="401"/>
      <c r="SNW1859" s="401"/>
      <c r="SNX1859" s="401"/>
      <c r="SNY1859" s="401"/>
      <c r="SNZ1859" s="401"/>
      <c r="SOA1859" s="401"/>
      <c r="SOB1859" s="401"/>
      <c r="SOC1859" s="401"/>
      <c r="SOD1859" s="401"/>
      <c r="SOE1859" s="401"/>
      <c r="SOF1859" s="401"/>
      <c r="SOG1859" s="401"/>
      <c r="SOH1859" s="401"/>
      <c r="SOI1859" s="401"/>
      <c r="SOJ1859" s="401"/>
      <c r="SOK1859" s="401"/>
      <c r="SOL1859" s="401"/>
      <c r="SOM1859" s="401"/>
      <c r="SON1859" s="401"/>
      <c r="SOO1859" s="401"/>
      <c r="SOP1859" s="401"/>
      <c r="SOQ1859" s="401"/>
      <c r="SOR1859" s="401"/>
      <c r="SOS1859" s="401"/>
      <c r="SOT1859" s="401"/>
      <c r="SOU1859" s="401"/>
      <c r="SOV1859" s="401"/>
      <c r="SOW1859" s="401"/>
      <c r="SOX1859" s="401"/>
      <c r="SOY1859" s="401"/>
      <c r="SOZ1859" s="401"/>
      <c r="SPA1859" s="401"/>
      <c r="SPB1859" s="401"/>
      <c r="SPC1859" s="401"/>
      <c r="SPD1859" s="401"/>
      <c r="SPE1859" s="401"/>
      <c r="SPF1859" s="401"/>
      <c r="SPG1859" s="401"/>
      <c r="SPH1859" s="401"/>
      <c r="SPI1859" s="401"/>
      <c r="SPJ1859" s="401"/>
      <c r="SPK1859" s="401"/>
      <c r="SPL1859" s="401"/>
      <c r="SPM1859" s="401"/>
      <c r="SPN1859" s="401"/>
      <c r="SPO1859" s="401"/>
      <c r="SPP1859" s="401"/>
      <c r="SPQ1859" s="401"/>
      <c r="SPR1859" s="401"/>
      <c r="SPS1859" s="401"/>
      <c r="SPT1859" s="401"/>
      <c r="SPU1859" s="401"/>
      <c r="SPV1859" s="401"/>
      <c r="SPW1859" s="401"/>
      <c r="SPX1859" s="401"/>
      <c r="SPY1859" s="401"/>
      <c r="SPZ1859" s="401"/>
      <c r="SQA1859" s="401"/>
      <c r="SQB1859" s="401"/>
      <c r="SQC1859" s="401"/>
      <c r="SQD1859" s="401"/>
      <c r="SQE1859" s="401"/>
      <c r="SQF1859" s="401"/>
      <c r="SQG1859" s="401"/>
      <c r="SQH1859" s="401"/>
      <c r="SQI1859" s="401"/>
      <c r="SQJ1859" s="401"/>
      <c r="SQK1859" s="401"/>
      <c r="SQL1859" s="401"/>
      <c r="SQM1859" s="401"/>
      <c r="SQN1859" s="401"/>
      <c r="SQO1859" s="401"/>
      <c r="SQP1859" s="401"/>
      <c r="SQQ1859" s="401"/>
      <c r="SQR1859" s="401"/>
      <c r="SQS1859" s="401"/>
      <c r="SQT1859" s="401"/>
      <c r="SQU1859" s="401"/>
      <c r="SQV1859" s="401"/>
      <c r="SQW1859" s="401"/>
      <c r="SQX1859" s="401"/>
      <c r="SQY1859" s="401"/>
      <c r="SQZ1859" s="401"/>
      <c r="SRA1859" s="401"/>
      <c r="SRB1859" s="401"/>
      <c r="SRC1859" s="401"/>
      <c r="SRD1859" s="401"/>
      <c r="SRE1859" s="401"/>
      <c r="SRF1859" s="401"/>
      <c r="SRG1859" s="401"/>
      <c r="SRH1859" s="401"/>
      <c r="SRI1859" s="401"/>
      <c r="SRJ1859" s="401"/>
      <c r="SRK1859" s="401"/>
      <c r="SRL1859" s="401"/>
      <c r="SRM1859" s="401"/>
      <c r="SRN1859" s="401"/>
      <c r="SRO1859" s="401"/>
      <c r="SRP1859" s="401"/>
      <c r="SRQ1859" s="401"/>
      <c r="SRR1859" s="401"/>
      <c r="SRS1859" s="401"/>
      <c r="SRT1859" s="401"/>
      <c r="SRU1859" s="401"/>
      <c r="SRV1859" s="401"/>
      <c r="SRW1859" s="401"/>
      <c r="SRX1859" s="401"/>
      <c r="SRY1859" s="401"/>
      <c r="SRZ1859" s="401"/>
      <c r="SSA1859" s="401"/>
      <c r="SSB1859" s="401"/>
      <c r="SSC1859" s="401"/>
      <c r="SSD1859" s="401"/>
      <c r="SSE1859" s="401"/>
      <c r="SSF1859" s="401"/>
      <c r="SSG1859" s="401"/>
      <c r="SSH1859" s="401"/>
      <c r="SSI1859" s="401"/>
      <c r="SSJ1859" s="401"/>
      <c r="SSK1859" s="401"/>
      <c r="SSL1859" s="401"/>
      <c r="SSM1859" s="401"/>
      <c r="SSN1859" s="401"/>
      <c r="SSO1859" s="401"/>
      <c r="SSP1859" s="401"/>
      <c r="SSQ1859" s="401"/>
      <c r="SSR1859" s="401"/>
      <c r="SSS1859" s="401"/>
      <c r="SST1859" s="401"/>
      <c r="SSU1859" s="401"/>
      <c r="SSV1859" s="401"/>
      <c r="SSW1859" s="401"/>
      <c r="SSX1859" s="401"/>
      <c r="SSY1859" s="401"/>
      <c r="SSZ1859" s="401"/>
      <c r="STA1859" s="401"/>
      <c r="STB1859" s="401"/>
      <c r="STC1859" s="401"/>
      <c r="STD1859" s="401"/>
      <c r="STE1859" s="401"/>
      <c r="STF1859" s="401"/>
      <c r="STG1859" s="401"/>
      <c r="STH1859" s="401"/>
      <c r="STI1859" s="401"/>
      <c r="STJ1859" s="401"/>
      <c r="STK1859" s="401"/>
      <c r="STL1859" s="401"/>
      <c r="STM1859" s="401"/>
      <c r="STN1859" s="401"/>
      <c r="STO1859" s="401"/>
      <c r="STP1859" s="401"/>
      <c r="STQ1859" s="401"/>
      <c r="STR1859" s="401"/>
      <c r="STS1859" s="401"/>
      <c r="STT1859" s="401"/>
      <c r="STU1859" s="401"/>
      <c r="STV1859" s="401"/>
      <c r="STW1859" s="401"/>
      <c r="STX1859" s="401"/>
      <c r="STY1859" s="401"/>
      <c r="STZ1859" s="401"/>
      <c r="SUA1859" s="401"/>
      <c r="SUB1859" s="401"/>
      <c r="SUC1859" s="401"/>
      <c r="SUD1859" s="401"/>
      <c r="SUE1859" s="401"/>
      <c r="SUF1859" s="401"/>
      <c r="SUG1859" s="401"/>
      <c r="SUH1859" s="401"/>
      <c r="SUI1859" s="401"/>
      <c r="SUJ1859" s="401"/>
      <c r="SUK1859" s="401"/>
      <c r="SUL1859" s="401"/>
      <c r="SUM1859" s="401"/>
      <c r="SUN1859" s="401"/>
      <c r="SUO1859" s="401"/>
      <c r="SUP1859" s="401"/>
      <c r="SUQ1859" s="401"/>
      <c r="SUR1859" s="401"/>
      <c r="SUS1859" s="401"/>
      <c r="SUT1859" s="401"/>
      <c r="SUU1859" s="401"/>
      <c r="SUV1859" s="401"/>
      <c r="SUW1859" s="401"/>
      <c r="SUX1859" s="401"/>
      <c r="SUY1859" s="401"/>
      <c r="SUZ1859" s="401"/>
      <c r="SVA1859" s="401"/>
      <c r="SVB1859" s="401"/>
      <c r="SVC1859" s="401"/>
      <c r="SVD1859" s="401"/>
      <c r="SVE1859" s="401"/>
      <c r="SVF1859" s="401"/>
      <c r="SVG1859" s="401"/>
      <c r="SVH1859" s="401"/>
      <c r="SVI1859" s="401"/>
      <c r="SVJ1859" s="401"/>
      <c r="SVK1859" s="401"/>
      <c r="SVL1859" s="401"/>
      <c r="SVM1859" s="401"/>
      <c r="SVN1859" s="401"/>
      <c r="SVO1859" s="401"/>
      <c r="SVP1859" s="401"/>
      <c r="SVQ1859" s="401"/>
      <c r="SVR1859" s="401"/>
      <c r="SVS1859" s="401"/>
      <c r="SVT1859" s="401"/>
      <c r="SVU1859" s="401"/>
      <c r="SVV1859" s="401"/>
      <c r="SVW1859" s="401"/>
      <c r="SVX1859" s="401"/>
      <c r="SVY1859" s="401"/>
      <c r="SVZ1859" s="401"/>
      <c r="SWA1859" s="401"/>
      <c r="SWB1859" s="401"/>
      <c r="SWC1859" s="401"/>
      <c r="SWD1859" s="401"/>
      <c r="SWE1859" s="401"/>
      <c r="SWF1859" s="401"/>
      <c r="SWG1859" s="401"/>
      <c r="SWH1859" s="401"/>
      <c r="SWI1859" s="401"/>
      <c r="SWJ1859" s="401"/>
      <c r="SWK1859" s="401"/>
      <c r="SWL1859" s="401"/>
      <c r="SWM1859" s="401"/>
      <c r="SWN1859" s="401"/>
      <c r="SWO1859" s="401"/>
      <c r="SWP1859" s="401"/>
      <c r="SWQ1859" s="401"/>
      <c r="SWR1859" s="401"/>
      <c r="SWS1859" s="401"/>
      <c r="SWT1859" s="401"/>
      <c r="SWU1859" s="401"/>
      <c r="SWV1859" s="401"/>
      <c r="SWW1859" s="401"/>
      <c r="SWX1859" s="401"/>
      <c r="SWY1859" s="401"/>
      <c r="SWZ1859" s="401"/>
      <c r="SXA1859" s="401"/>
      <c r="SXB1859" s="401"/>
      <c r="SXC1859" s="401"/>
      <c r="SXD1859" s="401"/>
      <c r="SXE1859" s="401"/>
      <c r="SXF1859" s="401"/>
      <c r="SXG1859" s="401"/>
      <c r="SXH1859" s="401"/>
      <c r="SXI1859" s="401"/>
      <c r="SXJ1859" s="401"/>
      <c r="SXK1859" s="401"/>
      <c r="SXL1859" s="401"/>
      <c r="SXM1859" s="401"/>
      <c r="SXN1859" s="401"/>
      <c r="SXO1859" s="401"/>
      <c r="SXP1859" s="401"/>
      <c r="SXQ1859" s="401"/>
      <c r="SXR1859" s="401"/>
      <c r="SXS1859" s="401"/>
      <c r="SXT1859" s="401"/>
      <c r="SXU1859" s="401"/>
      <c r="SXV1859" s="401"/>
      <c r="SXW1859" s="401"/>
      <c r="SXX1859" s="401"/>
      <c r="SXY1859" s="401"/>
      <c r="SXZ1859" s="401"/>
      <c r="SYA1859" s="401"/>
      <c r="SYB1859" s="401"/>
      <c r="SYC1859" s="401"/>
      <c r="SYD1859" s="401"/>
      <c r="SYE1859" s="401"/>
      <c r="SYF1859" s="401"/>
      <c r="SYG1859" s="401"/>
      <c r="SYH1859" s="401"/>
      <c r="SYI1859" s="401"/>
      <c r="SYJ1859" s="401"/>
      <c r="SYK1859" s="401"/>
      <c r="SYL1859" s="401"/>
      <c r="SYM1859" s="401"/>
      <c r="SYN1859" s="401"/>
      <c r="SYO1859" s="401"/>
      <c r="SYP1859" s="401"/>
      <c r="SYQ1859" s="401"/>
      <c r="SYR1859" s="401"/>
      <c r="SYS1859" s="401"/>
      <c r="SYT1859" s="401"/>
      <c r="SYU1859" s="401"/>
      <c r="SYV1859" s="401"/>
      <c r="SYW1859" s="401"/>
      <c r="SYX1859" s="401"/>
      <c r="SYY1859" s="401"/>
      <c r="SYZ1859" s="401"/>
      <c r="SZA1859" s="401"/>
      <c r="SZB1859" s="401"/>
      <c r="SZC1859" s="401"/>
      <c r="SZD1859" s="401"/>
      <c r="SZE1859" s="401"/>
      <c r="SZF1859" s="401"/>
      <c r="SZG1859" s="401"/>
      <c r="SZH1859" s="401"/>
      <c r="SZI1859" s="401"/>
      <c r="SZJ1859" s="401"/>
      <c r="SZK1859" s="401"/>
      <c r="SZL1859" s="401"/>
      <c r="SZM1859" s="401"/>
      <c r="SZN1859" s="401"/>
      <c r="SZO1859" s="401"/>
      <c r="SZP1859" s="401"/>
      <c r="SZQ1859" s="401"/>
      <c r="SZR1859" s="401"/>
      <c r="SZS1859" s="401"/>
      <c r="SZT1859" s="401"/>
      <c r="SZU1859" s="401"/>
      <c r="SZV1859" s="401"/>
      <c r="SZW1859" s="401"/>
      <c r="SZX1859" s="401"/>
      <c r="SZY1859" s="401"/>
      <c r="SZZ1859" s="401"/>
      <c r="TAA1859" s="401"/>
      <c r="TAB1859" s="401"/>
      <c r="TAC1859" s="401"/>
      <c r="TAD1859" s="401"/>
      <c r="TAE1859" s="401"/>
      <c r="TAF1859" s="401"/>
      <c r="TAG1859" s="401"/>
      <c r="TAH1859" s="401"/>
      <c r="TAI1859" s="401"/>
      <c r="TAJ1859" s="401"/>
      <c r="TAK1859" s="401"/>
      <c r="TAL1859" s="401"/>
      <c r="TAM1859" s="401"/>
      <c r="TAN1859" s="401"/>
      <c r="TAO1859" s="401"/>
      <c r="TAP1859" s="401"/>
      <c r="TAQ1859" s="401"/>
      <c r="TAR1859" s="401"/>
      <c r="TAS1859" s="401"/>
      <c r="TAT1859" s="401"/>
      <c r="TAU1859" s="401"/>
      <c r="TAV1859" s="401"/>
      <c r="TAW1859" s="401"/>
      <c r="TAX1859" s="401"/>
      <c r="TAY1859" s="401"/>
      <c r="TAZ1859" s="401"/>
      <c r="TBA1859" s="401"/>
      <c r="TBB1859" s="401"/>
      <c r="TBC1859" s="401"/>
      <c r="TBD1859" s="401"/>
      <c r="TBE1859" s="401"/>
      <c r="TBF1859" s="401"/>
      <c r="TBG1859" s="401"/>
      <c r="TBH1859" s="401"/>
      <c r="TBI1859" s="401"/>
      <c r="TBJ1859" s="401"/>
      <c r="TBK1859" s="401"/>
      <c r="TBL1859" s="401"/>
      <c r="TBM1859" s="401"/>
      <c r="TBN1859" s="401"/>
      <c r="TBO1859" s="401"/>
      <c r="TBP1859" s="401"/>
      <c r="TBQ1859" s="401"/>
      <c r="TBR1859" s="401"/>
      <c r="TBS1859" s="401"/>
      <c r="TBT1859" s="401"/>
      <c r="TBU1859" s="401"/>
      <c r="TBV1859" s="401"/>
      <c r="TBW1859" s="401"/>
      <c r="TBX1859" s="401"/>
      <c r="TBY1859" s="401"/>
      <c r="TBZ1859" s="401"/>
      <c r="TCA1859" s="401"/>
      <c r="TCB1859" s="401"/>
      <c r="TCC1859" s="401"/>
      <c r="TCD1859" s="401"/>
      <c r="TCE1859" s="401"/>
      <c r="TCF1859" s="401"/>
      <c r="TCG1859" s="401"/>
      <c r="TCH1859" s="401"/>
      <c r="TCI1859" s="401"/>
      <c r="TCJ1859" s="401"/>
      <c r="TCK1859" s="401"/>
      <c r="TCL1859" s="401"/>
      <c r="TCM1859" s="401"/>
      <c r="TCN1859" s="401"/>
      <c r="TCO1859" s="401"/>
      <c r="TCP1859" s="401"/>
      <c r="TCQ1859" s="401"/>
      <c r="TCR1859" s="401"/>
      <c r="TCS1859" s="401"/>
      <c r="TCT1859" s="401"/>
      <c r="TCU1859" s="401"/>
      <c r="TCV1859" s="401"/>
      <c r="TCW1859" s="401"/>
      <c r="TCX1859" s="401"/>
      <c r="TCY1859" s="401"/>
      <c r="TCZ1859" s="401"/>
      <c r="TDA1859" s="401"/>
      <c r="TDB1859" s="401"/>
      <c r="TDC1859" s="401"/>
      <c r="TDD1859" s="401"/>
      <c r="TDE1859" s="401"/>
      <c r="TDF1859" s="401"/>
      <c r="TDG1859" s="401"/>
      <c r="TDH1859" s="401"/>
      <c r="TDI1859" s="401"/>
      <c r="TDJ1859" s="401"/>
      <c r="TDK1859" s="401"/>
      <c r="TDL1859" s="401"/>
      <c r="TDM1859" s="401"/>
      <c r="TDN1859" s="401"/>
      <c r="TDO1859" s="401"/>
      <c r="TDP1859" s="401"/>
      <c r="TDQ1859" s="401"/>
      <c r="TDR1859" s="401"/>
      <c r="TDS1859" s="401"/>
      <c r="TDT1859" s="401"/>
      <c r="TDU1859" s="401"/>
      <c r="TDV1859" s="401"/>
      <c r="TDW1859" s="401"/>
      <c r="TDX1859" s="401"/>
      <c r="TDY1859" s="401"/>
      <c r="TDZ1859" s="401"/>
      <c r="TEA1859" s="401"/>
      <c r="TEB1859" s="401"/>
      <c r="TEC1859" s="401"/>
      <c r="TED1859" s="401"/>
      <c r="TEE1859" s="401"/>
      <c r="TEF1859" s="401"/>
      <c r="TEG1859" s="401"/>
      <c r="TEH1859" s="401"/>
      <c r="TEI1859" s="401"/>
      <c r="TEJ1859" s="401"/>
      <c r="TEK1859" s="401"/>
      <c r="TEL1859" s="401"/>
      <c r="TEM1859" s="401"/>
      <c r="TEN1859" s="401"/>
      <c r="TEO1859" s="401"/>
      <c r="TEP1859" s="401"/>
      <c r="TEQ1859" s="401"/>
      <c r="TER1859" s="401"/>
      <c r="TES1859" s="401"/>
      <c r="TET1859" s="401"/>
      <c r="TEU1859" s="401"/>
      <c r="TEV1859" s="401"/>
      <c r="TEW1859" s="401"/>
      <c r="TEX1859" s="401"/>
      <c r="TEY1859" s="401"/>
      <c r="TEZ1859" s="401"/>
      <c r="TFA1859" s="401"/>
      <c r="TFB1859" s="401"/>
      <c r="TFC1859" s="401"/>
      <c r="TFD1859" s="401"/>
      <c r="TFE1859" s="401"/>
      <c r="TFF1859" s="401"/>
      <c r="TFG1859" s="401"/>
      <c r="TFH1859" s="401"/>
      <c r="TFI1859" s="401"/>
      <c r="TFJ1859" s="401"/>
      <c r="TFK1859" s="401"/>
      <c r="TFL1859" s="401"/>
      <c r="TFM1859" s="401"/>
      <c r="TFN1859" s="401"/>
      <c r="TFO1859" s="401"/>
      <c r="TFP1859" s="401"/>
      <c r="TFQ1859" s="401"/>
      <c r="TFR1859" s="401"/>
      <c r="TFS1859" s="401"/>
      <c r="TFT1859" s="401"/>
      <c r="TFU1859" s="401"/>
      <c r="TFV1859" s="401"/>
      <c r="TFW1859" s="401"/>
      <c r="TFX1859" s="401"/>
      <c r="TFY1859" s="401"/>
      <c r="TFZ1859" s="401"/>
      <c r="TGA1859" s="401"/>
      <c r="TGB1859" s="401"/>
      <c r="TGC1859" s="401"/>
      <c r="TGD1859" s="401"/>
      <c r="TGE1859" s="401"/>
      <c r="TGF1859" s="401"/>
      <c r="TGG1859" s="401"/>
      <c r="TGH1859" s="401"/>
      <c r="TGI1859" s="401"/>
      <c r="TGJ1859" s="401"/>
      <c r="TGK1859" s="401"/>
      <c r="TGL1859" s="401"/>
      <c r="TGM1859" s="401"/>
      <c r="TGN1859" s="401"/>
      <c r="TGO1859" s="401"/>
      <c r="TGP1859" s="401"/>
      <c r="TGQ1859" s="401"/>
      <c r="TGR1859" s="401"/>
      <c r="TGS1859" s="401"/>
      <c r="TGT1859" s="401"/>
      <c r="TGU1859" s="401"/>
      <c r="TGV1859" s="401"/>
      <c r="TGW1859" s="401"/>
      <c r="TGX1859" s="401"/>
      <c r="TGY1859" s="401"/>
      <c r="TGZ1859" s="401"/>
      <c r="THA1859" s="401"/>
      <c r="THB1859" s="401"/>
      <c r="THC1859" s="401"/>
      <c r="THD1859" s="401"/>
      <c r="THE1859" s="401"/>
      <c r="THF1859" s="401"/>
      <c r="THG1859" s="401"/>
      <c r="THH1859" s="401"/>
      <c r="THI1859" s="401"/>
      <c r="THJ1859" s="401"/>
      <c r="THK1859" s="401"/>
      <c r="THL1859" s="401"/>
      <c r="THM1859" s="401"/>
      <c r="THN1859" s="401"/>
      <c r="THO1859" s="401"/>
      <c r="THP1859" s="401"/>
      <c r="THQ1859" s="401"/>
      <c r="THR1859" s="401"/>
      <c r="THS1859" s="401"/>
      <c r="THT1859" s="401"/>
      <c r="THU1859" s="401"/>
      <c r="THV1859" s="401"/>
      <c r="THW1859" s="401"/>
      <c r="THX1859" s="401"/>
      <c r="THY1859" s="401"/>
      <c r="THZ1859" s="401"/>
      <c r="TIA1859" s="401"/>
      <c r="TIB1859" s="401"/>
      <c r="TIC1859" s="401"/>
      <c r="TID1859" s="401"/>
      <c r="TIE1859" s="401"/>
      <c r="TIF1859" s="401"/>
      <c r="TIG1859" s="401"/>
      <c r="TIH1859" s="401"/>
      <c r="TII1859" s="401"/>
      <c r="TIJ1859" s="401"/>
      <c r="TIK1859" s="401"/>
      <c r="TIL1859" s="401"/>
      <c r="TIM1859" s="401"/>
      <c r="TIN1859" s="401"/>
      <c r="TIO1859" s="401"/>
      <c r="TIP1859" s="401"/>
      <c r="TIQ1859" s="401"/>
      <c r="TIR1859" s="401"/>
      <c r="TIS1859" s="401"/>
      <c r="TIT1859" s="401"/>
      <c r="TIU1859" s="401"/>
      <c r="TIV1859" s="401"/>
      <c r="TIW1859" s="401"/>
      <c r="TIX1859" s="401"/>
      <c r="TIY1859" s="401"/>
      <c r="TIZ1859" s="401"/>
      <c r="TJA1859" s="401"/>
      <c r="TJB1859" s="401"/>
      <c r="TJC1859" s="401"/>
      <c r="TJD1859" s="401"/>
      <c r="TJE1859" s="401"/>
      <c r="TJF1859" s="401"/>
      <c r="TJG1859" s="401"/>
      <c r="TJH1859" s="401"/>
      <c r="TJI1859" s="401"/>
      <c r="TJJ1859" s="401"/>
      <c r="TJK1859" s="401"/>
      <c r="TJL1859" s="401"/>
      <c r="TJM1859" s="401"/>
      <c r="TJN1859" s="401"/>
      <c r="TJO1859" s="401"/>
      <c r="TJP1859" s="401"/>
      <c r="TJQ1859" s="401"/>
      <c r="TJR1859" s="401"/>
      <c r="TJS1859" s="401"/>
      <c r="TJT1859" s="401"/>
      <c r="TJU1859" s="401"/>
      <c r="TJV1859" s="401"/>
      <c r="TJW1859" s="401"/>
      <c r="TJX1859" s="401"/>
      <c r="TJY1859" s="401"/>
      <c r="TJZ1859" s="401"/>
      <c r="TKA1859" s="401"/>
      <c r="TKB1859" s="401"/>
      <c r="TKC1859" s="401"/>
      <c r="TKD1859" s="401"/>
      <c r="TKE1859" s="401"/>
      <c r="TKF1859" s="401"/>
      <c r="TKG1859" s="401"/>
      <c r="TKH1859" s="401"/>
      <c r="TKI1859" s="401"/>
      <c r="TKJ1859" s="401"/>
      <c r="TKK1859" s="401"/>
      <c r="TKL1859" s="401"/>
      <c r="TKM1859" s="401"/>
      <c r="TKN1859" s="401"/>
      <c r="TKO1859" s="401"/>
      <c r="TKP1859" s="401"/>
      <c r="TKQ1859" s="401"/>
      <c r="TKR1859" s="401"/>
      <c r="TKS1859" s="401"/>
      <c r="TKT1859" s="401"/>
      <c r="TKU1859" s="401"/>
      <c r="TKV1859" s="401"/>
      <c r="TKW1859" s="401"/>
      <c r="TKX1859" s="401"/>
      <c r="TKY1859" s="401"/>
      <c r="TKZ1859" s="401"/>
      <c r="TLA1859" s="401"/>
      <c r="TLB1859" s="401"/>
      <c r="TLC1859" s="401"/>
      <c r="TLD1859" s="401"/>
      <c r="TLE1859" s="401"/>
      <c r="TLF1859" s="401"/>
      <c r="TLG1859" s="401"/>
      <c r="TLH1859" s="401"/>
      <c r="TLI1859" s="401"/>
      <c r="TLJ1859" s="401"/>
      <c r="TLK1859" s="401"/>
      <c r="TLL1859" s="401"/>
      <c r="TLM1859" s="401"/>
      <c r="TLN1859" s="401"/>
      <c r="TLO1859" s="401"/>
      <c r="TLP1859" s="401"/>
      <c r="TLQ1859" s="401"/>
      <c r="TLR1859" s="401"/>
      <c r="TLS1859" s="401"/>
      <c r="TLT1859" s="401"/>
      <c r="TLU1859" s="401"/>
      <c r="TLV1859" s="401"/>
      <c r="TLW1859" s="401"/>
      <c r="TLX1859" s="401"/>
      <c r="TLY1859" s="401"/>
      <c r="TLZ1859" s="401"/>
      <c r="TMA1859" s="401"/>
      <c r="TMB1859" s="401"/>
      <c r="TMC1859" s="401"/>
      <c r="TMD1859" s="401"/>
      <c r="TME1859" s="401"/>
      <c r="TMF1859" s="401"/>
      <c r="TMG1859" s="401"/>
      <c r="TMH1859" s="401"/>
      <c r="TMI1859" s="401"/>
      <c r="TMJ1859" s="401"/>
      <c r="TMK1859" s="401"/>
      <c r="TML1859" s="401"/>
      <c r="TMM1859" s="401"/>
      <c r="TMN1859" s="401"/>
      <c r="TMO1859" s="401"/>
      <c r="TMP1859" s="401"/>
      <c r="TMQ1859" s="401"/>
      <c r="TMR1859" s="401"/>
      <c r="TMS1859" s="401"/>
      <c r="TMT1859" s="401"/>
      <c r="TMU1859" s="401"/>
      <c r="TMV1859" s="401"/>
      <c r="TMW1859" s="401"/>
      <c r="TMX1859" s="401"/>
      <c r="TMY1859" s="401"/>
      <c r="TMZ1859" s="401"/>
      <c r="TNA1859" s="401"/>
      <c r="TNB1859" s="401"/>
      <c r="TNC1859" s="401"/>
      <c r="TND1859" s="401"/>
      <c r="TNE1859" s="401"/>
      <c r="TNF1859" s="401"/>
      <c r="TNG1859" s="401"/>
      <c r="TNH1859" s="401"/>
      <c r="TNI1859" s="401"/>
      <c r="TNJ1859" s="401"/>
      <c r="TNK1859" s="401"/>
      <c r="TNL1859" s="401"/>
      <c r="TNM1859" s="401"/>
      <c r="TNN1859" s="401"/>
      <c r="TNO1859" s="401"/>
      <c r="TNP1859" s="401"/>
      <c r="TNQ1859" s="401"/>
      <c r="TNR1859" s="401"/>
      <c r="TNS1859" s="401"/>
      <c r="TNT1859" s="401"/>
      <c r="TNU1859" s="401"/>
      <c r="TNV1859" s="401"/>
      <c r="TNW1859" s="401"/>
      <c r="TNX1859" s="401"/>
      <c r="TNY1859" s="401"/>
      <c r="TNZ1859" s="401"/>
      <c r="TOA1859" s="401"/>
      <c r="TOB1859" s="401"/>
      <c r="TOC1859" s="401"/>
      <c r="TOD1859" s="401"/>
      <c r="TOE1859" s="401"/>
      <c r="TOF1859" s="401"/>
      <c r="TOG1859" s="401"/>
      <c r="TOH1859" s="401"/>
      <c r="TOI1859" s="401"/>
      <c r="TOJ1859" s="401"/>
      <c r="TOK1859" s="401"/>
      <c r="TOL1859" s="401"/>
      <c r="TOM1859" s="401"/>
      <c r="TON1859" s="401"/>
      <c r="TOO1859" s="401"/>
      <c r="TOP1859" s="401"/>
      <c r="TOQ1859" s="401"/>
      <c r="TOR1859" s="401"/>
      <c r="TOS1859" s="401"/>
      <c r="TOT1859" s="401"/>
      <c r="TOU1859" s="401"/>
      <c r="TOV1859" s="401"/>
      <c r="TOW1859" s="401"/>
      <c r="TOX1859" s="401"/>
      <c r="TOY1859" s="401"/>
      <c r="TOZ1859" s="401"/>
      <c r="TPA1859" s="401"/>
      <c r="TPB1859" s="401"/>
      <c r="TPC1859" s="401"/>
      <c r="TPD1859" s="401"/>
      <c r="TPE1859" s="401"/>
      <c r="TPF1859" s="401"/>
      <c r="TPG1859" s="401"/>
      <c r="TPH1859" s="401"/>
      <c r="TPI1859" s="401"/>
      <c r="TPJ1859" s="401"/>
      <c r="TPK1859" s="401"/>
      <c r="TPL1859" s="401"/>
      <c r="TPM1859" s="401"/>
      <c r="TPN1859" s="401"/>
      <c r="TPO1859" s="401"/>
      <c r="TPP1859" s="401"/>
      <c r="TPQ1859" s="401"/>
      <c r="TPR1859" s="401"/>
      <c r="TPS1859" s="401"/>
      <c r="TPT1859" s="401"/>
      <c r="TPU1859" s="401"/>
      <c r="TPV1859" s="401"/>
      <c r="TPW1859" s="401"/>
      <c r="TPX1859" s="401"/>
      <c r="TPY1859" s="401"/>
      <c r="TPZ1859" s="401"/>
      <c r="TQA1859" s="401"/>
      <c r="TQB1859" s="401"/>
      <c r="TQC1859" s="401"/>
      <c r="TQD1859" s="401"/>
      <c r="TQE1859" s="401"/>
      <c r="TQF1859" s="401"/>
      <c r="TQG1859" s="401"/>
      <c r="TQH1859" s="401"/>
      <c r="TQI1859" s="401"/>
      <c r="TQJ1859" s="401"/>
      <c r="TQK1859" s="401"/>
      <c r="TQL1859" s="401"/>
      <c r="TQM1859" s="401"/>
      <c r="TQN1859" s="401"/>
      <c r="TQO1859" s="401"/>
      <c r="TQP1859" s="401"/>
      <c r="TQQ1859" s="401"/>
      <c r="TQR1859" s="401"/>
      <c r="TQS1859" s="401"/>
      <c r="TQT1859" s="401"/>
      <c r="TQU1859" s="401"/>
      <c r="TQV1859" s="401"/>
      <c r="TQW1859" s="401"/>
      <c r="TQX1859" s="401"/>
      <c r="TQY1859" s="401"/>
      <c r="TQZ1859" s="401"/>
      <c r="TRA1859" s="401"/>
      <c r="TRB1859" s="401"/>
      <c r="TRC1859" s="401"/>
      <c r="TRD1859" s="401"/>
      <c r="TRE1859" s="401"/>
      <c r="TRF1859" s="401"/>
      <c r="TRG1859" s="401"/>
      <c r="TRH1859" s="401"/>
      <c r="TRI1859" s="401"/>
      <c r="TRJ1859" s="401"/>
      <c r="TRK1859" s="401"/>
      <c r="TRL1859" s="401"/>
      <c r="TRM1859" s="401"/>
      <c r="TRN1859" s="401"/>
      <c r="TRO1859" s="401"/>
      <c r="TRP1859" s="401"/>
      <c r="TRQ1859" s="401"/>
      <c r="TRR1859" s="401"/>
      <c r="TRS1859" s="401"/>
      <c r="TRT1859" s="401"/>
      <c r="TRU1859" s="401"/>
      <c r="TRV1859" s="401"/>
      <c r="TRW1859" s="401"/>
      <c r="TRX1859" s="401"/>
      <c r="TRY1859" s="401"/>
      <c r="TRZ1859" s="401"/>
      <c r="TSA1859" s="401"/>
      <c r="TSB1859" s="401"/>
      <c r="TSC1859" s="401"/>
      <c r="TSD1859" s="401"/>
      <c r="TSE1859" s="401"/>
      <c r="TSF1859" s="401"/>
      <c r="TSG1859" s="401"/>
      <c r="TSH1859" s="401"/>
      <c r="TSI1859" s="401"/>
      <c r="TSJ1859" s="401"/>
      <c r="TSK1859" s="401"/>
      <c r="TSL1859" s="401"/>
      <c r="TSM1859" s="401"/>
      <c r="TSN1859" s="401"/>
      <c r="TSO1859" s="401"/>
      <c r="TSP1859" s="401"/>
      <c r="TSQ1859" s="401"/>
      <c r="TSR1859" s="401"/>
      <c r="TSS1859" s="401"/>
      <c r="TST1859" s="401"/>
      <c r="TSU1859" s="401"/>
      <c r="TSV1859" s="401"/>
      <c r="TSW1859" s="401"/>
      <c r="TSX1859" s="401"/>
      <c r="TSY1859" s="401"/>
      <c r="TSZ1859" s="401"/>
      <c r="TTA1859" s="401"/>
      <c r="TTB1859" s="401"/>
      <c r="TTC1859" s="401"/>
      <c r="TTD1859" s="401"/>
      <c r="TTE1859" s="401"/>
      <c r="TTF1859" s="401"/>
      <c r="TTG1859" s="401"/>
      <c r="TTH1859" s="401"/>
      <c r="TTI1859" s="401"/>
      <c r="TTJ1859" s="401"/>
      <c r="TTK1859" s="401"/>
      <c r="TTL1859" s="401"/>
      <c r="TTM1859" s="401"/>
      <c r="TTN1859" s="401"/>
      <c r="TTO1859" s="401"/>
      <c r="TTP1859" s="401"/>
      <c r="TTQ1859" s="401"/>
      <c r="TTR1859" s="401"/>
      <c r="TTS1859" s="401"/>
      <c r="TTT1859" s="401"/>
      <c r="TTU1859" s="401"/>
      <c r="TTV1859" s="401"/>
      <c r="TTW1859" s="401"/>
      <c r="TTX1859" s="401"/>
      <c r="TTY1859" s="401"/>
      <c r="TTZ1859" s="401"/>
      <c r="TUA1859" s="401"/>
      <c r="TUB1859" s="401"/>
      <c r="TUC1859" s="401"/>
      <c r="TUD1859" s="401"/>
      <c r="TUE1859" s="401"/>
      <c r="TUF1859" s="401"/>
      <c r="TUG1859" s="401"/>
      <c r="TUH1859" s="401"/>
      <c r="TUI1859" s="401"/>
      <c r="TUJ1859" s="401"/>
      <c r="TUK1859" s="401"/>
      <c r="TUL1859" s="401"/>
      <c r="TUM1859" s="401"/>
      <c r="TUN1859" s="401"/>
      <c r="TUO1859" s="401"/>
      <c r="TUP1859" s="401"/>
      <c r="TUQ1859" s="401"/>
      <c r="TUR1859" s="401"/>
      <c r="TUS1859" s="401"/>
      <c r="TUT1859" s="401"/>
      <c r="TUU1859" s="401"/>
      <c r="TUV1859" s="401"/>
      <c r="TUW1859" s="401"/>
      <c r="TUX1859" s="401"/>
      <c r="TUY1859" s="401"/>
      <c r="TUZ1859" s="401"/>
      <c r="TVA1859" s="401"/>
      <c r="TVB1859" s="401"/>
      <c r="TVC1859" s="401"/>
      <c r="TVD1859" s="401"/>
      <c r="TVE1859" s="401"/>
      <c r="TVF1859" s="401"/>
      <c r="TVG1859" s="401"/>
      <c r="TVH1859" s="401"/>
      <c r="TVI1859" s="401"/>
      <c r="TVJ1859" s="401"/>
      <c r="TVK1859" s="401"/>
      <c r="TVL1859" s="401"/>
      <c r="TVM1859" s="401"/>
      <c r="TVN1859" s="401"/>
      <c r="TVO1859" s="401"/>
      <c r="TVP1859" s="401"/>
      <c r="TVQ1859" s="401"/>
      <c r="TVR1859" s="401"/>
      <c r="TVS1859" s="401"/>
      <c r="TVT1859" s="401"/>
      <c r="TVU1859" s="401"/>
      <c r="TVV1859" s="401"/>
      <c r="TVW1859" s="401"/>
      <c r="TVX1859" s="401"/>
      <c r="TVY1859" s="401"/>
      <c r="TVZ1859" s="401"/>
      <c r="TWA1859" s="401"/>
      <c r="TWB1859" s="401"/>
      <c r="TWC1859" s="401"/>
      <c r="TWD1859" s="401"/>
      <c r="TWE1859" s="401"/>
      <c r="TWF1859" s="401"/>
      <c r="TWG1859" s="401"/>
      <c r="TWH1859" s="401"/>
      <c r="TWI1859" s="401"/>
      <c r="TWJ1859" s="401"/>
      <c r="TWK1859" s="401"/>
      <c r="TWL1859" s="401"/>
      <c r="TWM1859" s="401"/>
      <c r="TWN1859" s="401"/>
      <c r="TWO1859" s="401"/>
      <c r="TWP1859" s="401"/>
      <c r="TWQ1859" s="401"/>
      <c r="TWR1859" s="401"/>
      <c r="TWS1859" s="401"/>
      <c r="TWT1859" s="401"/>
      <c r="TWU1859" s="401"/>
      <c r="TWV1859" s="401"/>
      <c r="TWW1859" s="401"/>
      <c r="TWX1859" s="401"/>
      <c r="TWY1859" s="401"/>
      <c r="TWZ1859" s="401"/>
      <c r="TXA1859" s="401"/>
      <c r="TXB1859" s="401"/>
      <c r="TXC1859" s="401"/>
      <c r="TXD1859" s="401"/>
      <c r="TXE1859" s="401"/>
      <c r="TXF1859" s="401"/>
      <c r="TXG1859" s="401"/>
      <c r="TXH1859" s="401"/>
      <c r="TXI1859" s="401"/>
      <c r="TXJ1859" s="401"/>
      <c r="TXK1859" s="401"/>
      <c r="TXL1859" s="401"/>
      <c r="TXM1859" s="401"/>
      <c r="TXN1859" s="401"/>
      <c r="TXO1859" s="401"/>
      <c r="TXP1859" s="401"/>
      <c r="TXQ1859" s="401"/>
      <c r="TXR1859" s="401"/>
      <c r="TXS1859" s="401"/>
      <c r="TXT1859" s="401"/>
      <c r="TXU1859" s="401"/>
      <c r="TXV1859" s="401"/>
      <c r="TXW1859" s="401"/>
      <c r="TXX1859" s="401"/>
      <c r="TXY1859" s="401"/>
      <c r="TXZ1859" s="401"/>
      <c r="TYA1859" s="401"/>
      <c r="TYB1859" s="401"/>
      <c r="TYC1859" s="401"/>
      <c r="TYD1859" s="401"/>
      <c r="TYE1859" s="401"/>
      <c r="TYF1859" s="401"/>
      <c r="TYG1859" s="401"/>
      <c r="TYH1859" s="401"/>
      <c r="TYI1859" s="401"/>
      <c r="TYJ1859" s="401"/>
      <c r="TYK1859" s="401"/>
      <c r="TYL1859" s="401"/>
      <c r="TYM1859" s="401"/>
      <c r="TYN1859" s="401"/>
      <c r="TYO1859" s="401"/>
      <c r="TYP1859" s="401"/>
      <c r="TYQ1859" s="401"/>
      <c r="TYR1859" s="401"/>
      <c r="TYS1859" s="401"/>
      <c r="TYT1859" s="401"/>
      <c r="TYU1859" s="401"/>
      <c r="TYV1859" s="401"/>
      <c r="TYW1859" s="401"/>
      <c r="TYX1859" s="401"/>
      <c r="TYY1859" s="401"/>
      <c r="TYZ1859" s="401"/>
      <c r="TZA1859" s="401"/>
      <c r="TZB1859" s="401"/>
      <c r="TZC1859" s="401"/>
      <c r="TZD1859" s="401"/>
      <c r="TZE1859" s="401"/>
      <c r="TZF1859" s="401"/>
      <c r="TZG1859" s="401"/>
      <c r="TZH1859" s="401"/>
      <c r="TZI1859" s="401"/>
      <c r="TZJ1859" s="401"/>
      <c r="TZK1859" s="401"/>
      <c r="TZL1859" s="401"/>
      <c r="TZM1859" s="401"/>
      <c r="TZN1859" s="401"/>
      <c r="TZO1859" s="401"/>
      <c r="TZP1859" s="401"/>
      <c r="TZQ1859" s="401"/>
      <c r="TZR1859" s="401"/>
      <c r="TZS1859" s="401"/>
      <c r="TZT1859" s="401"/>
      <c r="TZU1859" s="401"/>
      <c r="TZV1859" s="401"/>
      <c r="TZW1859" s="401"/>
      <c r="TZX1859" s="401"/>
      <c r="TZY1859" s="401"/>
      <c r="TZZ1859" s="401"/>
      <c r="UAA1859" s="401"/>
      <c r="UAB1859" s="401"/>
      <c r="UAC1859" s="401"/>
      <c r="UAD1859" s="401"/>
      <c r="UAE1859" s="401"/>
      <c r="UAF1859" s="401"/>
      <c r="UAG1859" s="401"/>
      <c r="UAH1859" s="401"/>
      <c r="UAI1859" s="401"/>
      <c r="UAJ1859" s="401"/>
      <c r="UAK1859" s="401"/>
      <c r="UAL1859" s="401"/>
      <c r="UAM1859" s="401"/>
      <c r="UAN1859" s="401"/>
      <c r="UAO1859" s="401"/>
      <c r="UAP1859" s="401"/>
      <c r="UAQ1859" s="401"/>
      <c r="UAR1859" s="401"/>
      <c r="UAS1859" s="401"/>
      <c r="UAT1859" s="401"/>
      <c r="UAU1859" s="401"/>
      <c r="UAV1859" s="401"/>
      <c r="UAW1859" s="401"/>
      <c r="UAX1859" s="401"/>
      <c r="UAY1859" s="401"/>
      <c r="UAZ1859" s="401"/>
      <c r="UBA1859" s="401"/>
      <c r="UBB1859" s="401"/>
      <c r="UBC1859" s="401"/>
      <c r="UBD1859" s="401"/>
      <c r="UBE1859" s="401"/>
      <c r="UBF1859" s="401"/>
      <c r="UBG1859" s="401"/>
      <c r="UBH1859" s="401"/>
      <c r="UBI1859" s="401"/>
      <c r="UBJ1859" s="401"/>
      <c r="UBK1859" s="401"/>
      <c r="UBL1859" s="401"/>
      <c r="UBM1859" s="401"/>
      <c r="UBN1859" s="401"/>
      <c r="UBO1859" s="401"/>
      <c r="UBP1859" s="401"/>
      <c r="UBQ1859" s="401"/>
      <c r="UBR1859" s="401"/>
      <c r="UBS1859" s="401"/>
      <c r="UBT1859" s="401"/>
      <c r="UBU1859" s="401"/>
      <c r="UBV1859" s="401"/>
      <c r="UBW1859" s="401"/>
      <c r="UBX1859" s="401"/>
      <c r="UBY1859" s="401"/>
      <c r="UBZ1859" s="401"/>
      <c r="UCA1859" s="401"/>
      <c r="UCB1859" s="401"/>
      <c r="UCC1859" s="401"/>
      <c r="UCD1859" s="401"/>
      <c r="UCE1859" s="401"/>
      <c r="UCF1859" s="401"/>
      <c r="UCG1859" s="401"/>
      <c r="UCH1859" s="401"/>
      <c r="UCI1859" s="401"/>
      <c r="UCJ1859" s="401"/>
      <c r="UCK1859" s="401"/>
      <c r="UCL1859" s="401"/>
      <c r="UCM1859" s="401"/>
      <c r="UCN1859" s="401"/>
      <c r="UCO1859" s="401"/>
      <c r="UCP1859" s="401"/>
      <c r="UCQ1859" s="401"/>
      <c r="UCR1859" s="401"/>
      <c r="UCS1859" s="401"/>
      <c r="UCT1859" s="401"/>
      <c r="UCU1859" s="401"/>
      <c r="UCV1859" s="401"/>
      <c r="UCW1859" s="401"/>
      <c r="UCX1859" s="401"/>
      <c r="UCY1859" s="401"/>
      <c r="UCZ1859" s="401"/>
      <c r="UDA1859" s="401"/>
      <c r="UDB1859" s="401"/>
      <c r="UDC1859" s="401"/>
      <c r="UDD1859" s="401"/>
      <c r="UDE1859" s="401"/>
      <c r="UDF1859" s="401"/>
      <c r="UDG1859" s="401"/>
      <c r="UDH1859" s="401"/>
      <c r="UDI1859" s="401"/>
      <c r="UDJ1859" s="401"/>
      <c r="UDK1859" s="401"/>
      <c r="UDL1859" s="401"/>
      <c r="UDM1859" s="401"/>
      <c r="UDN1859" s="401"/>
      <c r="UDO1859" s="401"/>
      <c r="UDP1859" s="401"/>
      <c r="UDQ1859" s="401"/>
      <c r="UDR1859" s="401"/>
      <c r="UDS1859" s="401"/>
      <c r="UDT1859" s="401"/>
      <c r="UDU1859" s="401"/>
      <c r="UDV1859" s="401"/>
      <c r="UDW1859" s="401"/>
      <c r="UDX1859" s="401"/>
      <c r="UDY1859" s="401"/>
      <c r="UDZ1859" s="401"/>
      <c r="UEA1859" s="401"/>
      <c r="UEB1859" s="401"/>
      <c r="UEC1859" s="401"/>
      <c r="UED1859" s="401"/>
      <c r="UEE1859" s="401"/>
      <c r="UEF1859" s="401"/>
      <c r="UEG1859" s="401"/>
      <c r="UEH1859" s="401"/>
      <c r="UEI1859" s="401"/>
      <c r="UEJ1859" s="401"/>
      <c r="UEK1859" s="401"/>
      <c r="UEL1859" s="401"/>
      <c r="UEM1859" s="401"/>
      <c r="UEN1859" s="401"/>
      <c r="UEO1859" s="401"/>
      <c r="UEP1859" s="401"/>
      <c r="UEQ1859" s="401"/>
      <c r="UER1859" s="401"/>
      <c r="UES1859" s="401"/>
      <c r="UET1859" s="401"/>
      <c r="UEU1859" s="401"/>
      <c r="UEV1859" s="401"/>
      <c r="UEW1859" s="401"/>
      <c r="UEX1859" s="401"/>
      <c r="UEY1859" s="401"/>
      <c r="UEZ1859" s="401"/>
      <c r="UFA1859" s="401"/>
      <c r="UFB1859" s="401"/>
      <c r="UFC1859" s="401"/>
      <c r="UFD1859" s="401"/>
      <c r="UFE1859" s="401"/>
      <c r="UFF1859" s="401"/>
      <c r="UFG1859" s="401"/>
      <c r="UFH1859" s="401"/>
      <c r="UFI1859" s="401"/>
      <c r="UFJ1859" s="401"/>
      <c r="UFK1859" s="401"/>
      <c r="UFL1859" s="401"/>
      <c r="UFM1859" s="401"/>
      <c r="UFN1859" s="401"/>
      <c r="UFO1859" s="401"/>
      <c r="UFP1859" s="401"/>
      <c r="UFQ1859" s="401"/>
      <c r="UFR1859" s="401"/>
      <c r="UFS1859" s="401"/>
      <c r="UFT1859" s="401"/>
      <c r="UFU1859" s="401"/>
      <c r="UFV1859" s="401"/>
      <c r="UFW1859" s="401"/>
      <c r="UFX1859" s="401"/>
      <c r="UFY1859" s="401"/>
      <c r="UFZ1859" s="401"/>
      <c r="UGA1859" s="401"/>
      <c r="UGB1859" s="401"/>
      <c r="UGC1859" s="401"/>
      <c r="UGD1859" s="401"/>
      <c r="UGE1859" s="401"/>
      <c r="UGF1859" s="401"/>
      <c r="UGG1859" s="401"/>
      <c r="UGH1859" s="401"/>
      <c r="UGI1859" s="401"/>
      <c r="UGJ1859" s="401"/>
      <c r="UGK1859" s="401"/>
      <c r="UGL1859" s="401"/>
      <c r="UGM1859" s="401"/>
      <c r="UGN1859" s="401"/>
      <c r="UGO1859" s="401"/>
      <c r="UGP1859" s="401"/>
      <c r="UGQ1859" s="401"/>
      <c r="UGR1859" s="401"/>
      <c r="UGS1859" s="401"/>
      <c r="UGT1859" s="401"/>
      <c r="UGU1859" s="401"/>
      <c r="UGV1859" s="401"/>
      <c r="UGW1859" s="401"/>
      <c r="UGX1859" s="401"/>
      <c r="UGY1859" s="401"/>
      <c r="UGZ1859" s="401"/>
      <c r="UHA1859" s="401"/>
      <c r="UHB1859" s="401"/>
      <c r="UHC1859" s="401"/>
      <c r="UHD1859" s="401"/>
      <c r="UHE1859" s="401"/>
      <c r="UHF1859" s="401"/>
      <c r="UHG1859" s="401"/>
      <c r="UHH1859" s="401"/>
      <c r="UHI1859" s="401"/>
      <c r="UHJ1859" s="401"/>
      <c r="UHK1859" s="401"/>
      <c r="UHL1859" s="401"/>
      <c r="UHM1859" s="401"/>
      <c r="UHN1859" s="401"/>
      <c r="UHO1859" s="401"/>
      <c r="UHP1859" s="401"/>
      <c r="UHQ1859" s="401"/>
      <c r="UHR1859" s="401"/>
      <c r="UHS1859" s="401"/>
      <c r="UHT1859" s="401"/>
      <c r="UHU1859" s="401"/>
      <c r="UHV1859" s="401"/>
      <c r="UHW1859" s="401"/>
      <c r="UHX1859" s="401"/>
      <c r="UHY1859" s="401"/>
      <c r="UHZ1859" s="401"/>
      <c r="UIA1859" s="401"/>
      <c r="UIB1859" s="401"/>
      <c r="UIC1859" s="401"/>
      <c r="UID1859" s="401"/>
      <c r="UIE1859" s="401"/>
      <c r="UIF1859" s="401"/>
      <c r="UIG1859" s="401"/>
      <c r="UIH1859" s="401"/>
      <c r="UII1859" s="401"/>
      <c r="UIJ1859" s="401"/>
      <c r="UIK1859" s="401"/>
      <c r="UIL1859" s="401"/>
      <c r="UIM1859" s="401"/>
      <c r="UIN1859" s="401"/>
      <c r="UIO1859" s="401"/>
      <c r="UIP1859" s="401"/>
      <c r="UIQ1859" s="401"/>
      <c r="UIR1859" s="401"/>
      <c r="UIS1859" s="401"/>
      <c r="UIT1859" s="401"/>
      <c r="UIU1859" s="401"/>
      <c r="UIV1859" s="401"/>
      <c r="UIW1859" s="401"/>
      <c r="UIX1859" s="401"/>
      <c r="UIY1859" s="401"/>
      <c r="UIZ1859" s="401"/>
      <c r="UJA1859" s="401"/>
      <c r="UJB1859" s="401"/>
      <c r="UJC1859" s="401"/>
      <c r="UJD1859" s="401"/>
      <c r="UJE1859" s="401"/>
      <c r="UJF1859" s="401"/>
      <c r="UJG1859" s="401"/>
      <c r="UJH1859" s="401"/>
      <c r="UJI1859" s="401"/>
      <c r="UJJ1859" s="401"/>
      <c r="UJK1859" s="401"/>
      <c r="UJL1859" s="401"/>
      <c r="UJM1859" s="401"/>
      <c r="UJN1859" s="401"/>
      <c r="UJO1859" s="401"/>
      <c r="UJP1859" s="401"/>
      <c r="UJQ1859" s="401"/>
      <c r="UJR1859" s="401"/>
      <c r="UJS1859" s="401"/>
      <c r="UJT1859" s="401"/>
      <c r="UJU1859" s="401"/>
      <c r="UJV1859" s="401"/>
      <c r="UJW1859" s="401"/>
      <c r="UJX1859" s="401"/>
      <c r="UJY1859" s="401"/>
      <c r="UJZ1859" s="401"/>
      <c r="UKA1859" s="401"/>
      <c r="UKB1859" s="401"/>
      <c r="UKC1859" s="401"/>
      <c r="UKD1859" s="401"/>
      <c r="UKE1859" s="401"/>
      <c r="UKF1859" s="401"/>
      <c r="UKG1859" s="401"/>
      <c r="UKH1859" s="401"/>
      <c r="UKI1859" s="401"/>
      <c r="UKJ1859" s="401"/>
      <c r="UKK1859" s="401"/>
      <c r="UKL1859" s="401"/>
      <c r="UKM1859" s="401"/>
      <c r="UKN1859" s="401"/>
      <c r="UKO1859" s="401"/>
      <c r="UKP1859" s="401"/>
      <c r="UKQ1859" s="401"/>
      <c r="UKR1859" s="401"/>
      <c r="UKS1859" s="401"/>
      <c r="UKT1859" s="401"/>
      <c r="UKU1859" s="401"/>
      <c r="UKV1859" s="401"/>
      <c r="UKW1859" s="401"/>
      <c r="UKX1859" s="401"/>
      <c r="UKY1859" s="401"/>
      <c r="UKZ1859" s="401"/>
      <c r="ULA1859" s="401"/>
      <c r="ULB1859" s="401"/>
      <c r="ULC1859" s="401"/>
      <c r="ULD1859" s="401"/>
      <c r="ULE1859" s="401"/>
      <c r="ULF1859" s="401"/>
      <c r="ULG1859" s="401"/>
      <c r="ULH1859" s="401"/>
      <c r="ULI1859" s="401"/>
      <c r="ULJ1859" s="401"/>
      <c r="ULK1859" s="401"/>
      <c r="ULL1859" s="401"/>
      <c r="ULM1859" s="401"/>
      <c r="ULN1859" s="401"/>
      <c r="ULO1859" s="401"/>
      <c r="ULP1859" s="401"/>
      <c r="ULQ1859" s="401"/>
      <c r="ULR1859" s="401"/>
      <c r="ULS1859" s="401"/>
      <c r="ULT1859" s="401"/>
      <c r="ULU1859" s="401"/>
      <c r="ULV1859" s="401"/>
      <c r="ULW1859" s="401"/>
      <c r="ULX1859" s="401"/>
      <c r="ULY1859" s="401"/>
      <c r="ULZ1859" s="401"/>
      <c r="UMA1859" s="401"/>
      <c r="UMB1859" s="401"/>
      <c r="UMC1859" s="401"/>
      <c r="UMD1859" s="401"/>
      <c r="UME1859" s="401"/>
      <c r="UMF1859" s="401"/>
      <c r="UMG1859" s="401"/>
      <c r="UMH1859" s="401"/>
      <c r="UMI1859" s="401"/>
      <c r="UMJ1859" s="401"/>
      <c r="UMK1859" s="401"/>
      <c r="UML1859" s="401"/>
      <c r="UMM1859" s="401"/>
      <c r="UMN1859" s="401"/>
      <c r="UMO1859" s="401"/>
      <c r="UMP1859" s="401"/>
      <c r="UMQ1859" s="401"/>
      <c r="UMR1859" s="401"/>
      <c r="UMS1859" s="401"/>
      <c r="UMT1859" s="401"/>
      <c r="UMU1859" s="401"/>
      <c r="UMV1859" s="401"/>
      <c r="UMW1859" s="401"/>
      <c r="UMX1859" s="401"/>
      <c r="UMY1859" s="401"/>
      <c r="UMZ1859" s="401"/>
      <c r="UNA1859" s="401"/>
      <c r="UNB1859" s="401"/>
      <c r="UNC1859" s="401"/>
      <c r="UND1859" s="401"/>
      <c r="UNE1859" s="401"/>
      <c r="UNF1859" s="401"/>
      <c r="UNG1859" s="401"/>
      <c r="UNH1859" s="401"/>
      <c r="UNI1859" s="401"/>
      <c r="UNJ1859" s="401"/>
      <c r="UNK1859" s="401"/>
      <c r="UNL1859" s="401"/>
      <c r="UNM1859" s="401"/>
      <c r="UNN1859" s="401"/>
      <c r="UNO1859" s="401"/>
      <c r="UNP1859" s="401"/>
      <c r="UNQ1859" s="401"/>
      <c r="UNR1859" s="401"/>
      <c r="UNS1859" s="401"/>
      <c r="UNT1859" s="401"/>
      <c r="UNU1859" s="401"/>
      <c r="UNV1859" s="401"/>
      <c r="UNW1859" s="401"/>
      <c r="UNX1859" s="401"/>
      <c r="UNY1859" s="401"/>
      <c r="UNZ1859" s="401"/>
      <c r="UOA1859" s="401"/>
      <c r="UOB1859" s="401"/>
      <c r="UOC1859" s="401"/>
      <c r="UOD1859" s="401"/>
      <c r="UOE1859" s="401"/>
      <c r="UOF1859" s="401"/>
      <c r="UOG1859" s="401"/>
      <c r="UOH1859" s="401"/>
      <c r="UOI1859" s="401"/>
      <c r="UOJ1859" s="401"/>
      <c r="UOK1859" s="401"/>
      <c r="UOL1859" s="401"/>
      <c r="UOM1859" s="401"/>
      <c r="UON1859" s="401"/>
      <c r="UOO1859" s="401"/>
      <c r="UOP1859" s="401"/>
      <c r="UOQ1859" s="401"/>
      <c r="UOR1859" s="401"/>
      <c r="UOS1859" s="401"/>
      <c r="UOT1859" s="401"/>
      <c r="UOU1859" s="401"/>
      <c r="UOV1859" s="401"/>
      <c r="UOW1859" s="401"/>
      <c r="UOX1859" s="401"/>
      <c r="UOY1859" s="401"/>
      <c r="UOZ1859" s="401"/>
      <c r="UPA1859" s="401"/>
      <c r="UPB1859" s="401"/>
      <c r="UPC1859" s="401"/>
      <c r="UPD1859" s="401"/>
      <c r="UPE1859" s="401"/>
      <c r="UPF1859" s="401"/>
      <c r="UPG1859" s="401"/>
      <c r="UPH1859" s="401"/>
      <c r="UPI1859" s="401"/>
      <c r="UPJ1859" s="401"/>
      <c r="UPK1859" s="401"/>
      <c r="UPL1859" s="401"/>
      <c r="UPM1859" s="401"/>
      <c r="UPN1859" s="401"/>
      <c r="UPO1859" s="401"/>
      <c r="UPP1859" s="401"/>
      <c r="UPQ1859" s="401"/>
      <c r="UPR1859" s="401"/>
      <c r="UPS1859" s="401"/>
      <c r="UPT1859" s="401"/>
      <c r="UPU1859" s="401"/>
      <c r="UPV1859" s="401"/>
      <c r="UPW1859" s="401"/>
      <c r="UPX1859" s="401"/>
      <c r="UPY1859" s="401"/>
      <c r="UPZ1859" s="401"/>
      <c r="UQA1859" s="401"/>
      <c r="UQB1859" s="401"/>
      <c r="UQC1859" s="401"/>
      <c r="UQD1859" s="401"/>
      <c r="UQE1859" s="401"/>
      <c r="UQF1859" s="401"/>
      <c r="UQG1859" s="401"/>
      <c r="UQH1859" s="401"/>
      <c r="UQI1859" s="401"/>
      <c r="UQJ1859" s="401"/>
      <c r="UQK1859" s="401"/>
      <c r="UQL1859" s="401"/>
      <c r="UQM1859" s="401"/>
      <c r="UQN1859" s="401"/>
      <c r="UQO1859" s="401"/>
      <c r="UQP1859" s="401"/>
      <c r="UQQ1859" s="401"/>
      <c r="UQR1859" s="401"/>
      <c r="UQS1859" s="401"/>
      <c r="UQT1859" s="401"/>
      <c r="UQU1859" s="401"/>
      <c r="UQV1859" s="401"/>
      <c r="UQW1859" s="401"/>
      <c r="UQX1859" s="401"/>
      <c r="UQY1859" s="401"/>
      <c r="UQZ1859" s="401"/>
      <c r="URA1859" s="401"/>
      <c r="URB1859" s="401"/>
      <c r="URC1859" s="401"/>
      <c r="URD1859" s="401"/>
      <c r="URE1859" s="401"/>
      <c r="URF1859" s="401"/>
      <c r="URG1859" s="401"/>
      <c r="URH1859" s="401"/>
      <c r="URI1859" s="401"/>
      <c r="URJ1859" s="401"/>
      <c r="URK1859" s="401"/>
      <c r="URL1859" s="401"/>
      <c r="URM1859" s="401"/>
      <c r="URN1859" s="401"/>
      <c r="URO1859" s="401"/>
      <c r="URP1859" s="401"/>
      <c r="URQ1859" s="401"/>
      <c r="URR1859" s="401"/>
      <c r="URS1859" s="401"/>
      <c r="URT1859" s="401"/>
      <c r="URU1859" s="401"/>
      <c r="URV1859" s="401"/>
      <c r="URW1859" s="401"/>
      <c r="URX1859" s="401"/>
      <c r="URY1859" s="401"/>
      <c r="URZ1859" s="401"/>
      <c r="USA1859" s="401"/>
      <c r="USB1859" s="401"/>
      <c r="USC1859" s="401"/>
      <c r="USD1859" s="401"/>
      <c r="USE1859" s="401"/>
      <c r="USF1859" s="401"/>
      <c r="USG1859" s="401"/>
      <c r="USH1859" s="401"/>
      <c r="USI1859" s="401"/>
      <c r="USJ1859" s="401"/>
      <c r="USK1859" s="401"/>
      <c r="USL1859" s="401"/>
      <c r="USM1859" s="401"/>
      <c r="USN1859" s="401"/>
      <c r="USO1859" s="401"/>
      <c r="USP1859" s="401"/>
      <c r="USQ1859" s="401"/>
      <c r="USR1859" s="401"/>
      <c r="USS1859" s="401"/>
      <c r="UST1859" s="401"/>
      <c r="USU1859" s="401"/>
      <c r="USV1859" s="401"/>
      <c r="USW1859" s="401"/>
      <c r="USX1859" s="401"/>
      <c r="USY1859" s="401"/>
      <c r="USZ1859" s="401"/>
      <c r="UTA1859" s="401"/>
      <c r="UTB1859" s="401"/>
      <c r="UTC1859" s="401"/>
      <c r="UTD1859" s="401"/>
      <c r="UTE1859" s="401"/>
      <c r="UTF1859" s="401"/>
      <c r="UTG1859" s="401"/>
      <c r="UTH1859" s="401"/>
      <c r="UTI1859" s="401"/>
      <c r="UTJ1859" s="401"/>
      <c r="UTK1859" s="401"/>
      <c r="UTL1859" s="401"/>
      <c r="UTM1859" s="401"/>
      <c r="UTN1859" s="401"/>
      <c r="UTO1859" s="401"/>
      <c r="UTP1859" s="401"/>
      <c r="UTQ1859" s="401"/>
      <c r="UTR1859" s="401"/>
      <c r="UTS1859" s="401"/>
      <c r="UTT1859" s="401"/>
      <c r="UTU1859" s="401"/>
      <c r="UTV1859" s="401"/>
      <c r="UTW1859" s="401"/>
      <c r="UTX1859" s="401"/>
      <c r="UTY1859" s="401"/>
      <c r="UTZ1859" s="401"/>
      <c r="UUA1859" s="401"/>
      <c r="UUB1859" s="401"/>
      <c r="UUC1859" s="401"/>
      <c r="UUD1859" s="401"/>
      <c r="UUE1859" s="401"/>
      <c r="UUF1859" s="401"/>
      <c r="UUG1859" s="401"/>
      <c r="UUH1859" s="401"/>
      <c r="UUI1859" s="401"/>
      <c r="UUJ1859" s="401"/>
      <c r="UUK1859" s="401"/>
      <c r="UUL1859" s="401"/>
      <c r="UUM1859" s="401"/>
      <c r="UUN1859" s="401"/>
      <c r="UUO1859" s="401"/>
      <c r="UUP1859" s="401"/>
      <c r="UUQ1859" s="401"/>
      <c r="UUR1859" s="401"/>
      <c r="UUS1859" s="401"/>
      <c r="UUT1859" s="401"/>
      <c r="UUU1859" s="401"/>
      <c r="UUV1859" s="401"/>
      <c r="UUW1859" s="401"/>
      <c r="UUX1859" s="401"/>
      <c r="UUY1859" s="401"/>
      <c r="UUZ1859" s="401"/>
      <c r="UVA1859" s="401"/>
      <c r="UVB1859" s="401"/>
      <c r="UVC1859" s="401"/>
      <c r="UVD1859" s="401"/>
      <c r="UVE1859" s="401"/>
      <c r="UVF1859" s="401"/>
      <c r="UVG1859" s="401"/>
      <c r="UVH1859" s="401"/>
      <c r="UVI1859" s="401"/>
      <c r="UVJ1859" s="401"/>
      <c r="UVK1859" s="401"/>
      <c r="UVL1859" s="401"/>
      <c r="UVM1859" s="401"/>
      <c r="UVN1859" s="401"/>
      <c r="UVO1859" s="401"/>
      <c r="UVP1859" s="401"/>
      <c r="UVQ1859" s="401"/>
      <c r="UVR1859" s="401"/>
      <c r="UVS1859" s="401"/>
      <c r="UVT1859" s="401"/>
      <c r="UVU1859" s="401"/>
      <c r="UVV1859" s="401"/>
      <c r="UVW1859" s="401"/>
      <c r="UVX1859" s="401"/>
      <c r="UVY1859" s="401"/>
      <c r="UVZ1859" s="401"/>
      <c r="UWA1859" s="401"/>
      <c r="UWB1859" s="401"/>
      <c r="UWC1859" s="401"/>
      <c r="UWD1859" s="401"/>
      <c r="UWE1859" s="401"/>
      <c r="UWF1859" s="401"/>
      <c r="UWG1859" s="401"/>
      <c r="UWH1859" s="401"/>
      <c r="UWI1859" s="401"/>
      <c r="UWJ1859" s="401"/>
      <c r="UWK1859" s="401"/>
      <c r="UWL1859" s="401"/>
      <c r="UWM1859" s="401"/>
      <c r="UWN1859" s="401"/>
      <c r="UWO1859" s="401"/>
      <c r="UWP1859" s="401"/>
      <c r="UWQ1859" s="401"/>
      <c r="UWR1859" s="401"/>
      <c r="UWS1859" s="401"/>
      <c r="UWT1859" s="401"/>
      <c r="UWU1859" s="401"/>
      <c r="UWV1859" s="401"/>
      <c r="UWW1859" s="401"/>
      <c r="UWX1859" s="401"/>
      <c r="UWY1859" s="401"/>
      <c r="UWZ1859" s="401"/>
      <c r="UXA1859" s="401"/>
      <c r="UXB1859" s="401"/>
      <c r="UXC1859" s="401"/>
      <c r="UXD1859" s="401"/>
      <c r="UXE1859" s="401"/>
      <c r="UXF1859" s="401"/>
      <c r="UXG1859" s="401"/>
      <c r="UXH1859" s="401"/>
      <c r="UXI1859" s="401"/>
      <c r="UXJ1859" s="401"/>
      <c r="UXK1859" s="401"/>
      <c r="UXL1859" s="401"/>
      <c r="UXM1859" s="401"/>
      <c r="UXN1859" s="401"/>
      <c r="UXO1859" s="401"/>
      <c r="UXP1859" s="401"/>
      <c r="UXQ1859" s="401"/>
      <c r="UXR1859" s="401"/>
      <c r="UXS1859" s="401"/>
      <c r="UXT1859" s="401"/>
      <c r="UXU1859" s="401"/>
      <c r="UXV1859" s="401"/>
      <c r="UXW1859" s="401"/>
      <c r="UXX1859" s="401"/>
      <c r="UXY1859" s="401"/>
      <c r="UXZ1859" s="401"/>
      <c r="UYA1859" s="401"/>
      <c r="UYB1859" s="401"/>
      <c r="UYC1859" s="401"/>
      <c r="UYD1859" s="401"/>
      <c r="UYE1859" s="401"/>
      <c r="UYF1859" s="401"/>
      <c r="UYG1859" s="401"/>
      <c r="UYH1859" s="401"/>
      <c r="UYI1859" s="401"/>
      <c r="UYJ1859" s="401"/>
      <c r="UYK1859" s="401"/>
      <c r="UYL1859" s="401"/>
      <c r="UYM1859" s="401"/>
      <c r="UYN1859" s="401"/>
      <c r="UYO1859" s="401"/>
      <c r="UYP1859" s="401"/>
      <c r="UYQ1859" s="401"/>
      <c r="UYR1859" s="401"/>
      <c r="UYS1859" s="401"/>
      <c r="UYT1859" s="401"/>
      <c r="UYU1859" s="401"/>
      <c r="UYV1859" s="401"/>
      <c r="UYW1859" s="401"/>
      <c r="UYX1859" s="401"/>
      <c r="UYY1859" s="401"/>
      <c r="UYZ1859" s="401"/>
      <c r="UZA1859" s="401"/>
      <c r="UZB1859" s="401"/>
      <c r="UZC1859" s="401"/>
      <c r="UZD1859" s="401"/>
      <c r="UZE1859" s="401"/>
      <c r="UZF1859" s="401"/>
      <c r="UZG1859" s="401"/>
      <c r="UZH1859" s="401"/>
      <c r="UZI1859" s="401"/>
      <c r="UZJ1859" s="401"/>
      <c r="UZK1859" s="401"/>
      <c r="UZL1859" s="401"/>
      <c r="UZM1859" s="401"/>
      <c r="UZN1859" s="401"/>
      <c r="UZO1859" s="401"/>
      <c r="UZP1859" s="401"/>
      <c r="UZQ1859" s="401"/>
      <c r="UZR1859" s="401"/>
      <c r="UZS1859" s="401"/>
      <c r="UZT1859" s="401"/>
      <c r="UZU1859" s="401"/>
      <c r="UZV1859" s="401"/>
      <c r="UZW1859" s="401"/>
      <c r="UZX1859" s="401"/>
      <c r="UZY1859" s="401"/>
      <c r="UZZ1859" s="401"/>
      <c r="VAA1859" s="401"/>
      <c r="VAB1859" s="401"/>
      <c r="VAC1859" s="401"/>
      <c r="VAD1859" s="401"/>
      <c r="VAE1859" s="401"/>
      <c r="VAF1859" s="401"/>
      <c r="VAG1859" s="401"/>
      <c r="VAH1859" s="401"/>
      <c r="VAI1859" s="401"/>
      <c r="VAJ1859" s="401"/>
      <c r="VAK1859" s="401"/>
      <c r="VAL1859" s="401"/>
      <c r="VAM1859" s="401"/>
      <c r="VAN1859" s="401"/>
      <c r="VAO1859" s="401"/>
      <c r="VAP1859" s="401"/>
      <c r="VAQ1859" s="401"/>
      <c r="VAR1859" s="401"/>
      <c r="VAS1859" s="401"/>
      <c r="VAT1859" s="401"/>
      <c r="VAU1859" s="401"/>
      <c r="VAV1859" s="401"/>
      <c r="VAW1859" s="401"/>
      <c r="VAX1859" s="401"/>
      <c r="VAY1859" s="401"/>
      <c r="VAZ1859" s="401"/>
      <c r="VBA1859" s="401"/>
      <c r="VBB1859" s="401"/>
      <c r="VBC1859" s="401"/>
      <c r="VBD1859" s="401"/>
      <c r="VBE1859" s="401"/>
      <c r="VBF1859" s="401"/>
      <c r="VBG1859" s="401"/>
      <c r="VBH1859" s="401"/>
      <c r="VBI1859" s="401"/>
      <c r="VBJ1859" s="401"/>
      <c r="VBK1859" s="401"/>
      <c r="VBL1859" s="401"/>
      <c r="VBM1859" s="401"/>
      <c r="VBN1859" s="401"/>
      <c r="VBO1859" s="401"/>
      <c r="VBP1859" s="401"/>
      <c r="VBQ1859" s="401"/>
      <c r="VBR1859" s="401"/>
      <c r="VBS1859" s="401"/>
      <c r="VBT1859" s="401"/>
      <c r="VBU1859" s="401"/>
      <c r="VBV1859" s="401"/>
      <c r="VBW1859" s="401"/>
      <c r="VBX1859" s="401"/>
      <c r="VBY1859" s="401"/>
      <c r="VBZ1859" s="401"/>
      <c r="VCA1859" s="401"/>
      <c r="VCB1859" s="401"/>
      <c r="VCC1859" s="401"/>
      <c r="VCD1859" s="401"/>
      <c r="VCE1859" s="401"/>
      <c r="VCF1859" s="401"/>
      <c r="VCG1859" s="401"/>
      <c r="VCH1859" s="401"/>
      <c r="VCI1859" s="401"/>
      <c r="VCJ1859" s="401"/>
      <c r="VCK1859" s="401"/>
      <c r="VCL1859" s="401"/>
      <c r="VCM1859" s="401"/>
      <c r="VCN1859" s="401"/>
      <c r="VCO1859" s="401"/>
      <c r="VCP1859" s="401"/>
      <c r="VCQ1859" s="401"/>
      <c r="VCR1859" s="401"/>
      <c r="VCS1859" s="401"/>
      <c r="VCT1859" s="401"/>
      <c r="VCU1859" s="401"/>
      <c r="VCV1859" s="401"/>
      <c r="VCW1859" s="401"/>
      <c r="VCX1859" s="401"/>
      <c r="VCY1859" s="401"/>
      <c r="VCZ1859" s="401"/>
      <c r="VDA1859" s="401"/>
      <c r="VDB1859" s="401"/>
      <c r="VDC1859" s="401"/>
      <c r="VDD1859" s="401"/>
      <c r="VDE1859" s="401"/>
      <c r="VDF1859" s="401"/>
      <c r="VDG1859" s="401"/>
      <c r="VDH1859" s="401"/>
      <c r="VDI1859" s="401"/>
      <c r="VDJ1859" s="401"/>
      <c r="VDK1859" s="401"/>
      <c r="VDL1859" s="401"/>
      <c r="VDM1859" s="401"/>
      <c r="VDN1859" s="401"/>
      <c r="VDO1859" s="401"/>
      <c r="VDP1859" s="401"/>
      <c r="VDQ1859" s="401"/>
      <c r="VDR1859" s="401"/>
      <c r="VDS1859" s="401"/>
      <c r="VDT1859" s="401"/>
      <c r="VDU1859" s="401"/>
      <c r="VDV1859" s="401"/>
      <c r="VDW1859" s="401"/>
      <c r="VDX1859" s="401"/>
      <c r="VDY1859" s="401"/>
      <c r="VDZ1859" s="401"/>
      <c r="VEA1859" s="401"/>
      <c r="VEB1859" s="401"/>
      <c r="VEC1859" s="401"/>
      <c r="VED1859" s="401"/>
      <c r="VEE1859" s="401"/>
      <c r="VEF1859" s="401"/>
      <c r="VEG1859" s="401"/>
      <c r="VEH1859" s="401"/>
      <c r="VEI1859" s="401"/>
      <c r="VEJ1859" s="401"/>
      <c r="VEK1859" s="401"/>
      <c r="VEL1859" s="401"/>
      <c r="VEM1859" s="401"/>
      <c r="VEN1859" s="401"/>
      <c r="VEO1859" s="401"/>
      <c r="VEP1859" s="401"/>
      <c r="VEQ1859" s="401"/>
      <c r="VER1859" s="401"/>
      <c r="VES1859" s="401"/>
      <c r="VET1859" s="401"/>
      <c r="VEU1859" s="401"/>
      <c r="VEV1859" s="401"/>
      <c r="VEW1859" s="401"/>
      <c r="VEX1859" s="401"/>
      <c r="VEY1859" s="401"/>
      <c r="VEZ1859" s="401"/>
      <c r="VFA1859" s="401"/>
      <c r="VFB1859" s="401"/>
      <c r="VFC1859" s="401"/>
      <c r="VFD1859" s="401"/>
      <c r="VFE1859" s="401"/>
      <c r="VFF1859" s="401"/>
      <c r="VFG1859" s="401"/>
      <c r="VFH1859" s="401"/>
      <c r="VFI1859" s="401"/>
      <c r="VFJ1859" s="401"/>
      <c r="VFK1859" s="401"/>
      <c r="VFL1859" s="401"/>
      <c r="VFM1859" s="401"/>
      <c r="VFN1859" s="401"/>
      <c r="VFO1859" s="401"/>
      <c r="VFP1859" s="401"/>
      <c r="VFQ1859" s="401"/>
      <c r="VFR1859" s="401"/>
      <c r="VFS1859" s="401"/>
      <c r="VFT1859" s="401"/>
      <c r="VFU1859" s="401"/>
      <c r="VFV1859" s="401"/>
      <c r="VFW1859" s="401"/>
      <c r="VFX1859" s="401"/>
      <c r="VFY1859" s="401"/>
      <c r="VFZ1859" s="401"/>
      <c r="VGA1859" s="401"/>
      <c r="VGB1859" s="401"/>
      <c r="VGC1859" s="401"/>
      <c r="VGD1859" s="401"/>
      <c r="VGE1859" s="401"/>
      <c r="VGF1859" s="401"/>
      <c r="VGG1859" s="401"/>
      <c r="VGH1859" s="401"/>
      <c r="VGI1859" s="401"/>
      <c r="VGJ1859" s="401"/>
      <c r="VGK1859" s="401"/>
      <c r="VGL1859" s="401"/>
      <c r="VGM1859" s="401"/>
      <c r="VGN1859" s="401"/>
      <c r="VGO1859" s="401"/>
      <c r="VGP1859" s="401"/>
      <c r="VGQ1859" s="401"/>
      <c r="VGR1859" s="401"/>
      <c r="VGS1859" s="401"/>
      <c r="VGT1859" s="401"/>
      <c r="VGU1859" s="401"/>
      <c r="VGV1859" s="401"/>
      <c r="VGW1859" s="401"/>
      <c r="VGX1859" s="401"/>
      <c r="VGY1859" s="401"/>
      <c r="VGZ1859" s="401"/>
      <c r="VHA1859" s="401"/>
      <c r="VHB1859" s="401"/>
      <c r="VHC1859" s="401"/>
      <c r="VHD1859" s="401"/>
      <c r="VHE1859" s="401"/>
      <c r="VHF1859" s="401"/>
      <c r="VHG1859" s="401"/>
      <c r="VHH1859" s="401"/>
      <c r="VHI1859" s="401"/>
      <c r="VHJ1859" s="401"/>
      <c r="VHK1859" s="401"/>
      <c r="VHL1859" s="401"/>
      <c r="VHM1859" s="401"/>
      <c r="VHN1859" s="401"/>
      <c r="VHO1859" s="401"/>
      <c r="VHP1859" s="401"/>
      <c r="VHQ1859" s="401"/>
      <c r="VHR1859" s="401"/>
      <c r="VHS1859" s="401"/>
      <c r="VHT1859" s="401"/>
      <c r="VHU1859" s="401"/>
      <c r="VHV1859" s="401"/>
      <c r="VHW1859" s="401"/>
      <c r="VHX1859" s="401"/>
      <c r="VHY1859" s="401"/>
      <c r="VHZ1859" s="401"/>
      <c r="VIA1859" s="401"/>
      <c r="VIB1859" s="401"/>
      <c r="VIC1859" s="401"/>
      <c r="VID1859" s="401"/>
      <c r="VIE1859" s="401"/>
      <c r="VIF1859" s="401"/>
      <c r="VIG1859" s="401"/>
      <c r="VIH1859" s="401"/>
      <c r="VII1859" s="401"/>
      <c r="VIJ1859" s="401"/>
      <c r="VIK1859" s="401"/>
      <c r="VIL1859" s="401"/>
      <c r="VIM1859" s="401"/>
      <c r="VIN1859" s="401"/>
      <c r="VIO1859" s="401"/>
      <c r="VIP1859" s="401"/>
      <c r="VIQ1859" s="401"/>
      <c r="VIR1859" s="401"/>
      <c r="VIS1859" s="401"/>
      <c r="VIT1859" s="401"/>
      <c r="VIU1859" s="401"/>
      <c r="VIV1859" s="401"/>
      <c r="VIW1859" s="401"/>
      <c r="VIX1859" s="401"/>
      <c r="VIY1859" s="401"/>
      <c r="VIZ1859" s="401"/>
      <c r="VJA1859" s="401"/>
      <c r="VJB1859" s="401"/>
      <c r="VJC1859" s="401"/>
      <c r="VJD1859" s="401"/>
      <c r="VJE1859" s="401"/>
      <c r="VJF1859" s="401"/>
      <c r="VJG1859" s="401"/>
      <c r="VJH1859" s="401"/>
      <c r="VJI1859" s="401"/>
      <c r="VJJ1859" s="401"/>
      <c r="VJK1859" s="401"/>
      <c r="VJL1859" s="401"/>
      <c r="VJM1859" s="401"/>
      <c r="VJN1859" s="401"/>
      <c r="VJO1859" s="401"/>
      <c r="VJP1859" s="401"/>
      <c r="VJQ1859" s="401"/>
      <c r="VJR1859" s="401"/>
      <c r="VJS1859" s="401"/>
      <c r="VJT1859" s="401"/>
      <c r="VJU1859" s="401"/>
      <c r="VJV1859" s="401"/>
      <c r="VJW1859" s="401"/>
      <c r="VJX1859" s="401"/>
      <c r="VJY1859" s="401"/>
      <c r="VJZ1859" s="401"/>
      <c r="VKA1859" s="401"/>
      <c r="VKB1859" s="401"/>
      <c r="VKC1859" s="401"/>
      <c r="VKD1859" s="401"/>
      <c r="VKE1859" s="401"/>
      <c r="VKF1859" s="401"/>
      <c r="VKG1859" s="401"/>
      <c r="VKH1859" s="401"/>
      <c r="VKI1859" s="401"/>
      <c r="VKJ1859" s="401"/>
      <c r="VKK1859" s="401"/>
      <c r="VKL1859" s="401"/>
      <c r="VKM1859" s="401"/>
      <c r="VKN1859" s="401"/>
      <c r="VKO1859" s="401"/>
      <c r="VKP1859" s="401"/>
      <c r="VKQ1859" s="401"/>
      <c r="VKR1859" s="401"/>
      <c r="VKS1859" s="401"/>
      <c r="VKT1859" s="401"/>
      <c r="VKU1859" s="401"/>
      <c r="VKV1859" s="401"/>
      <c r="VKW1859" s="401"/>
      <c r="VKX1859" s="401"/>
      <c r="VKY1859" s="401"/>
      <c r="VKZ1859" s="401"/>
      <c r="VLA1859" s="401"/>
      <c r="VLB1859" s="401"/>
      <c r="VLC1859" s="401"/>
      <c r="VLD1859" s="401"/>
      <c r="VLE1859" s="401"/>
      <c r="VLF1859" s="401"/>
      <c r="VLG1859" s="401"/>
      <c r="VLH1859" s="401"/>
      <c r="VLI1859" s="401"/>
      <c r="VLJ1859" s="401"/>
      <c r="VLK1859" s="401"/>
      <c r="VLL1859" s="401"/>
      <c r="VLM1859" s="401"/>
      <c r="VLN1859" s="401"/>
      <c r="VLO1859" s="401"/>
      <c r="VLP1859" s="401"/>
      <c r="VLQ1859" s="401"/>
      <c r="VLR1859" s="401"/>
      <c r="VLS1859" s="401"/>
      <c r="VLT1859" s="401"/>
      <c r="VLU1859" s="401"/>
      <c r="VLV1859" s="401"/>
      <c r="VLW1859" s="401"/>
      <c r="VLX1859" s="401"/>
      <c r="VLY1859" s="401"/>
      <c r="VLZ1859" s="401"/>
      <c r="VMA1859" s="401"/>
      <c r="VMB1859" s="401"/>
      <c r="VMC1859" s="401"/>
      <c r="VMD1859" s="401"/>
      <c r="VME1859" s="401"/>
      <c r="VMF1859" s="401"/>
      <c r="VMG1859" s="401"/>
      <c r="VMH1859" s="401"/>
      <c r="VMI1859" s="401"/>
      <c r="VMJ1859" s="401"/>
      <c r="VMK1859" s="401"/>
      <c r="VML1859" s="401"/>
      <c r="VMM1859" s="401"/>
      <c r="VMN1859" s="401"/>
      <c r="VMO1859" s="401"/>
      <c r="VMP1859" s="401"/>
      <c r="VMQ1859" s="401"/>
      <c r="VMR1859" s="401"/>
      <c r="VMS1859" s="401"/>
      <c r="VMT1859" s="401"/>
      <c r="VMU1859" s="401"/>
      <c r="VMV1859" s="401"/>
      <c r="VMW1859" s="401"/>
      <c r="VMX1859" s="401"/>
      <c r="VMY1859" s="401"/>
      <c r="VMZ1859" s="401"/>
      <c r="VNA1859" s="401"/>
      <c r="VNB1859" s="401"/>
      <c r="VNC1859" s="401"/>
      <c r="VND1859" s="401"/>
      <c r="VNE1859" s="401"/>
      <c r="VNF1859" s="401"/>
      <c r="VNG1859" s="401"/>
      <c r="VNH1859" s="401"/>
      <c r="VNI1859" s="401"/>
      <c r="VNJ1859" s="401"/>
      <c r="VNK1859" s="401"/>
      <c r="VNL1859" s="401"/>
      <c r="VNM1859" s="401"/>
      <c r="VNN1859" s="401"/>
      <c r="VNO1859" s="401"/>
      <c r="VNP1859" s="401"/>
      <c r="VNQ1859" s="401"/>
      <c r="VNR1859" s="401"/>
      <c r="VNS1859" s="401"/>
      <c r="VNT1859" s="401"/>
      <c r="VNU1859" s="401"/>
      <c r="VNV1859" s="401"/>
      <c r="VNW1859" s="401"/>
      <c r="VNX1859" s="401"/>
      <c r="VNY1859" s="401"/>
      <c r="VNZ1859" s="401"/>
      <c r="VOA1859" s="401"/>
      <c r="VOB1859" s="401"/>
      <c r="VOC1859" s="401"/>
      <c r="VOD1859" s="401"/>
      <c r="VOE1859" s="401"/>
      <c r="VOF1859" s="401"/>
      <c r="VOG1859" s="401"/>
      <c r="VOH1859" s="401"/>
      <c r="VOI1859" s="401"/>
      <c r="VOJ1859" s="401"/>
      <c r="VOK1859" s="401"/>
      <c r="VOL1859" s="401"/>
      <c r="VOM1859" s="401"/>
      <c r="VON1859" s="401"/>
      <c r="VOO1859" s="401"/>
      <c r="VOP1859" s="401"/>
      <c r="VOQ1859" s="401"/>
      <c r="VOR1859" s="401"/>
      <c r="VOS1859" s="401"/>
      <c r="VOT1859" s="401"/>
      <c r="VOU1859" s="401"/>
      <c r="VOV1859" s="401"/>
      <c r="VOW1859" s="401"/>
      <c r="VOX1859" s="401"/>
      <c r="VOY1859" s="401"/>
      <c r="VOZ1859" s="401"/>
      <c r="VPA1859" s="401"/>
      <c r="VPB1859" s="401"/>
      <c r="VPC1859" s="401"/>
      <c r="VPD1859" s="401"/>
      <c r="VPE1859" s="401"/>
      <c r="VPF1859" s="401"/>
      <c r="VPG1859" s="401"/>
      <c r="VPH1859" s="401"/>
      <c r="VPI1859" s="401"/>
      <c r="VPJ1859" s="401"/>
      <c r="VPK1859" s="401"/>
      <c r="VPL1859" s="401"/>
      <c r="VPM1859" s="401"/>
      <c r="VPN1859" s="401"/>
      <c r="VPO1859" s="401"/>
      <c r="VPP1859" s="401"/>
      <c r="VPQ1859" s="401"/>
      <c r="VPR1859" s="401"/>
      <c r="VPS1859" s="401"/>
      <c r="VPT1859" s="401"/>
      <c r="VPU1859" s="401"/>
      <c r="VPV1859" s="401"/>
      <c r="VPW1859" s="401"/>
      <c r="VPX1859" s="401"/>
      <c r="VPY1859" s="401"/>
      <c r="VPZ1859" s="401"/>
      <c r="VQA1859" s="401"/>
      <c r="VQB1859" s="401"/>
      <c r="VQC1859" s="401"/>
      <c r="VQD1859" s="401"/>
      <c r="VQE1859" s="401"/>
      <c r="VQF1859" s="401"/>
      <c r="VQG1859" s="401"/>
      <c r="VQH1859" s="401"/>
      <c r="VQI1859" s="401"/>
      <c r="VQJ1859" s="401"/>
      <c r="VQK1859" s="401"/>
      <c r="VQL1859" s="401"/>
      <c r="VQM1859" s="401"/>
      <c r="VQN1859" s="401"/>
      <c r="VQO1859" s="401"/>
      <c r="VQP1859" s="401"/>
      <c r="VQQ1859" s="401"/>
      <c r="VQR1859" s="401"/>
      <c r="VQS1859" s="401"/>
      <c r="VQT1859" s="401"/>
      <c r="VQU1859" s="401"/>
      <c r="VQV1859" s="401"/>
      <c r="VQW1859" s="401"/>
      <c r="VQX1859" s="401"/>
      <c r="VQY1859" s="401"/>
      <c r="VQZ1859" s="401"/>
      <c r="VRA1859" s="401"/>
      <c r="VRB1859" s="401"/>
      <c r="VRC1859" s="401"/>
      <c r="VRD1859" s="401"/>
      <c r="VRE1859" s="401"/>
      <c r="VRF1859" s="401"/>
      <c r="VRG1859" s="401"/>
      <c r="VRH1859" s="401"/>
      <c r="VRI1859" s="401"/>
      <c r="VRJ1859" s="401"/>
      <c r="VRK1859" s="401"/>
      <c r="VRL1859" s="401"/>
      <c r="VRM1859" s="401"/>
      <c r="VRN1859" s="401"/>
      <c r="VRO1859" s="401"/>
      <c r="VRP1859" s="401"/>
      <c r="VRQ1859" s="401"/>
      <c r="VRR1859" s="401"/>
      <c r="VRS1859" s="401"/>
      <c r="VRT1859" s="401"/>
      <c r="VRU1859" s="401"/>
      <c r="VRV1859" s="401"/>
      <c r="VRW1859" s="401"/>
      <c r="VRX1859" s="401"/>
      <c r="VRY1859" s="401"/>
      <c r="VRZ1859" s="401"/>
      <c r="VSA1859" s="401"/>
      <c r="VSB1859" s="401"/>
      <c r="VSC1859" s="401"/>
      <c r="VSD1859" s="401"/>
      <c r="VSE1859" s="401"/>
      <c r="VSF1859" s="401"/>
      <c r="VSG1859" s="401"/>
      <c r="VSH1859" s="401"/>
      <c r="VSI1859" s="401"/>
      <c r="VSJ1859" s="401"/>
      <c r="VSK1859" s="401"/>
      <c r="VSL1859" s="401"/>
      <c r="VSM1859" s="401"/>
      <c r="VSN1859" s="401"/>
      <c r="VSO1859" s="401"/>
      <c r="VSP1859" s="401"/>
      <c r="VSQ1859" s="401"/>
      <c r="VSR1859" s="401"/>
      <c r="VSS1859" s="401"/>
      <c r="VST1859" s="401"/>
      <c r="VSU1859" s="401"/>
      <c r="VSV1859" s="401"/>
      <c r="VSW1859" s="401"/>
      <c r="VSX1859" s="401"/>
      <c r="VSY1859" s="401"/>
      <c r="VSZ1859" s="401"/>
      <c r="VTA1859" s="401"/>
      <c r="VTB1859" s="401"/>
      <c r="VTC1859" s="401"/>
      <c r="VTD1859" s="401"/>
      <c r="VTE1859" s="401"/>
      <c r="VTF1859" s="401"/>
      <c r="VTG1859" s="401"/>
      <c r="VTH1859" s="401"/>
      <c r="VTI1859" s="401"/>
      <c r="VTJ1859" s="401"/>
      <c r="VTK1859" s="401"/>
      <c r="VTL1859" s="401"/>
      <c r="VTM1859" s="401"/>
      <c r="VTN1859" s="401"/>
      <c r="VTO1859" s="401"/>
      <c r="VTP1859" s="401"/>
      <c r="VTQ1859" s="401"/>
      <c r="VTR1859" s="401"/>
      <c r="VTS1859" s="401"/>
      <c r="VTT1859" s="401"/>
      <c r="VTU1859" s="401"/>
      <c r="VTV1859" s="401"/>
      <c r="VTW1859" s="401"/>
      <c r="VTX1859" s="401"/>
      <c r="VTY1859" s="401"/>
      <c r="VTZ1859" s="401"/>
      <c r="VUA1859" s="401"/>
      <c r="VUB1859" s="401"/>
      <c r="VUC1859" s="401"/>
      <c r="VUD1859" s="401"/>
      <c r="VUE1859" s="401"/>
      <c r="VUF1859" s="401"/>
      <c r="VUG1859" s="401"/>
      <c r="VUH1859" s="401"/>
      <c r="VUI1859" s="401"/>
      <c r="VUJ1859" s="401"/>
      <c r="VUK1859" s="401"/>
      <c r="VUL1859" s="401"/>
      <c r="VUM1859" s="401"/>
      <c r="VUN1859" s="401"/>
      <c r="VUO1859" s="401"/>
      <c r="VUP1859" s="401"/>
      <c r="VUQ1859" s="401"/>
      <c r="VUR1859" s="401"/>
      <c r="VUS1859" s="401"/>
      <c r="VUT1859" s="401"/>
      <c r="VUU1859" s="401"/>
      <c r="VUV1859" s="401"/>
      <c r="VUW1859" s="401"/>
      <c r="VUX1859" s="401"/>
      <c r="VUY1859" s="401"/>
      <c r="VUZ1859" s="401"/>
      <c r="VVA1859" s="401"/>
      <c r="VVB1859" s="401"/>
      <c r="VVC1859" s="401"/>
      <c r="VVD1859" s="401"/>
      <c r="VVE1859" s="401"/>
      <c r="VVF1859" s="401"/>
      <c r="VVG1859" s="401"/>
      <c r="VVH1859" s="401"/>
      <c r="VVI1859" s="401"/>
      <c r="VVJ1859" s="401"/>
      <c r="VVK1859" s="401"/>
      <c r="VVL1859" s="401"/>
      <c r="VVM1859" s="401"/>
      <c r="VVN1859" s="401"/>
      <c r="VVO1859" s="401"/>
      <c r="VVP1859" s="401"/>
      <c r="VVQ1859" s="401"/>
      <c r="VVR1859" s="401"/>
      <c r="VVS1859" s="401"/>
      <c r="VVT1859" s="401"/>
      <c r="VVU1859" s="401"/>
      <c r="VVV1859" s="401"/>
      <c r="VVW1859" s="401"/>
      <c r="VVX1859" s="401"/>
      <c r="VVY1859" s="401"/>
      <c r="VVZ1859" s="401"/>
      <c r="VWA1859" s="401"/>
      <c r="VWB1859" s="401"/>
      <c r="VWC1859" s="401"/>
      <c r="VWD1859" s="401"/>
      <c r="VWE1859" s="401"/>
      <c r="VWF1859" s="401"/>
      <c r="VWG1859" s="401"/>
      <c r="VWH1859" s="401"/>
      <c r="VWI1859" s="401"/>
      <c r="VWJ1859" s="401"/>
      <c r="VWK1859" s="401"/>
      <c r="VWL1859" s="401"/>
      <c r="VWM1859" s="401"/>
      <c r="VWN1859" s="401"/>
      <c r="VWO1859" s="401"/>
      <c r="VWP1859" s="401"/>
      <c r="VWQ1859" s="401"/>
      <c r="VWR1859" s="401"/>
      <c r="VWS1859" s="401"/>
      <c r="VWT1859" s="401"/>
      <c r="VWU1859" s="401"/>
      <c r="VWV1859" s="401"/>
      <c r="VWW1859" s="401"/>
      <c r="VWX1859" s="401"/>
      <c r="VWY1859" s="401"/>
      <c r="VWZ1859" s="401"/>
      <c r="VXA1859" s="401"/>
      <c r="VXB1859" s="401"/>
      <c r="VXC1859" s="401"/>
      <c r="VXD1859" s="401"/>
      <c r="VXE1859" s="401"/>
      <c r="VXF1859" s="401"/>
      <c r="VXG1859" s="401"/>
      <c r="VXH1859" s="401"/>
      <c r="VXI1859" s="401"/>
      <c r="VXJ1859" s="401"/>
      <c r="VXK1859" s="401"/>
      <c r="VXL1859" s="401"/>
      <c r="VXM1859" s="401"/>
      <c r="VXN1859" s="401"/>
      <c r="VXO1859" s="401"/>
      <c r="VXP1859" s="401"/>
      <c r="VXQ1859" s="401"/>
      <c r="VXR1859" s="401"/>
      <c r="VXS1859" s="401"/>
      <c r="VXT1859" s="401"/>
      <c r="VXU1859" s="401"/>
      <c r="VXV1859" s="401"/>
      <c r="VXW1859" s="401"/>
      <c r="VXX1859" s="401"/>
      <c r="VXY1859" s="401"/>
      <c r="VXZ1859" s="401"/>
      <c r="VYA1859" s="401"/>
      <c r="VYB1859" s="401"/>
      <c r="VYC1859" s="401"/>
      <c r="VYD1859" s="401"/>
      <c r="VYE1859" s="401"/>
      <c r="VYF1859" s="401"/>
      <c r="VYG1859" s="401"/>
      <c r="VYH1859" s="401"/>
      <c r="VYI1859" s="401"/>
      <c r="VYJ1859" s="401"/>
      <c r="VYK1859" s="401"/>
      <c r="VYL1859" s="401"/>
      <c r="VYM1859" s="401"/>
      <c r="VYN1859" s="401"/>
      <c r="VYO1859" s="401"/>
      <c r="VYP1859" s="401"/>
      <c r="VYQ1859" s="401"/>
      <c r="VYR1859" s="401"/>
      <c r="VYS1859" s="401"/>
      <c r="VYT1859" s="401"/>
      <c r="VYU1859" s="401"/>
      <c r="VYV1859" s="401"/>
      <c r="VYW1859" s="401"/>
      <c r="VYX1859" s="401"/>
      <c r="VYY1859" s="401"/>
      <c r="VYZ1859" s="401"/>
      <c r="VZA1859" s="401"/>
      <c r="VZB1859" s="401"/>
      <c r="VZC1859" s="401"/>
      <c r="VZD1859" s="401"/>
      <c r="VZE1859" s="401"/>
      <c r="VZF1859" s="401"/>
      <c r="VZG1859" s="401"/>
      <c r="VZH1859" s="401"/>
      <c r="VZI1859" s="401"/>
      <c r="VZJ1859" s="401"/>
      <c r="VZK1859" s="401"/>
      <c r="VZL1859" s="401"/>
      <c r="VZM1859" s="401"/>
      <c r="VZN1859" s="401"/>
      <c r="VZO1859" s="401"/>
      <c r="VZP1859" s="401"/>
      <c r="VZQ1859" s="401"/>
      <c r="VZR1859" s="401"/>
      <c r="VZS1859" s="401"/>
      <c r="VZT1859" s="401"/>
      <c r="VZU1859" s="401"/>
      <c r="VZV1859" s="401"/>
      <c r="VZW1859" s="401"/>
      <c r="VZX1859" s="401"/>
      <c r="VZY1859" s="401"/>
      <c r="VZZ1859" s="401"/>
      <c r="WAA1859" s="401"/>
      <c r="WAB1859" s="401"/>
      <c r="WAC1859" s="401"/>
      <c r="WAD1859" s="401"/>
      <c r="WAE1859" s="401"/>
      <c r="WAF1859" s="401"/>
      <c r="WAG1859" s="401"/>
      <c r="WAH1859" s="401"/>
      <c r="WAI1859" s="401"/>
      <c r="WAJ1859" s="401"/>
      <c r="WAK1859" s="401"/>
      <c r="WAL1859" s="401"/>
      <c r="WAM1859" s="401"/>
      <c r="WAN1859" s="401"/>
      <c r="WAO1859" s="401"/>
      <c r="WAP1859" s="401"/>
      <c r="WAQ1859" s="401"/>
      <c r="WAR1859" s="401"/>
      <c r="WAS1859" s="401"/>
      <c r="WAT1859" s="401"/>
      <c r="WAU1859" s="401"/>
      <c r="WAV1859" s="401"/>
      <c r="WAW1859" s="401"/>
      <c r="WAX1859" s="401"/>
      <c r="WAY1859" s="401"/>
      <c r="WAZ1859" s="401"/>
      <c r="WBA1859" s="401"/>
      <c r="WBB1859" s="401"/>
      <c r="WBC1859" s="401"/>
      <c r="WBD1859" s="401"/>
      <c r="WBE1859" s="401"/>
      <c r="WBF1859" s="401"/>
      <c r="WBG1859" s="401"/>
      <c r="WBH1859" s="401"/>
      <c r="WBI1859" s="401"/>
      <c r="WBJ1859" s="401"/>
      <c r="WBK1859" s="401"/>
      <c r="WBL1859" s="401"/>
      <c r="WBM1859" s="401"/>
      <c r="WBN1859" s="401"/>
      <c r="WBO1859" s="401"/>
      <c r="WBP1859" s="401"/>
      <c r="WBQ1859" s="401"/>
      <c r="WBR1859" s="401"/>
      <c r="WBS1859" s="401"/>
      <c r="WBT1859" s="401"/>
      <c r="WBU1859" s="401"/>
      <c r="WBV1859" s="401"/>
      <c r="WBW1859" s="401"/>
      <c r="WBX1859" s="401"/>
      <c r="WBY1859" s="401"/>
      <c r="WBZ1859" s="401"/>
      <c r="WCA1859" s="401"/>
      <c r="WCB1859" s="401"/>
      <c r="WCC1859" s="401"/>
      <c r="WCD1859" s="401"/>
      <c r="WCE1859" s="401"/>
      <c r="WCF1859" s="401"/>
      <c r="WCG1859" s="401"/>
      <c r="WCH1859" s="401"/>
      <c r="WCI1859" s="401"/>
      <c r="WCJ1859" s="401"/>
      <c r="WCK1859" s="401"/>
      <c r="WCL1859" s="401"/>
      <c r="WCM1859" s="401"/>
      <c r="WCN1859" s="401"/>
      <c r="WCO1859" s="401"/>
      <c r="WCP1859" s="401"/>
      <c r="WCQ1859" s="401"/>
      <c r="WCR1859" s="401"/>
      <c r="WCS1859" s="401"/>
      <c r="WCT1859" s="401"/>
      <c r="WCU1859" s="401"/>
      <c r="WCV1859" s="401"/>
      <c r="WCW1859" s="401"/>
      <c r="WCX1859" s="401"/>
      <c r="WCY1859" s="401"/>
      <c r="WCZ1859" s="401"/>
      <c r="WDA1859" s="401"/>
      <c r="WDB1859" s="401"/>
      <c r="WDC1859" s="401"/>
      <c r="WDD1859" s="401"/>
      <c r="WDE1859" s="401"/>
      <c r="WDF1859" s="401"/>
      <c r="WDG1859" s="401"/>
      <c r="WDH1859" s="401"/>
      <c r="WDI1859" s="401"/>
      <c r="WDJ1859" s="401"/>
      <c r="WDK1859" s="401"/>
      <c r="WDL1859" s="401"/>
      <c r="WDM1859" s="401"/>
      <c r="WDN1859" s="401"/>
      <c r="WDO1859" s="401"/>
      <c r="WDP1859" s="401"/>
      <c r="WDQ1859" s="401"/>
      <c r="WDR1859" s="401"/>
      <c r="WDS1859" s="401"/>
      <c r="WDT1859" s="401"/>
      <c r="WDU1859" s="401"/>
      <c r="WDV1859" s="401"/>
      <c r="WDW1859" s="401"/>
      <c r="WDX1859" s="401"/>
      <c r="WDY1859" s="401"/>
      <c r="WDZ1859" s="401"/>
      <c r="WEA1859" s="401"/>
      <c r="WEB1859" s="401"/>
      <c r="WEC1859" s="401"/>
      <c r="WED1859" s="401"/>
      <c r="WEE1859" s="401"/>
      <c r="WEF1859" s="401"/>
      <c r="WEG1859" s="401"/>
      <c r="WEH1859" s="401"/>
      <c r="WEI1859" s="401"/>
      <c r="WEJ1859" s="401"/>
      <c r="WEK1859" s="401"/>
      <c r="WEL1859" s="401"/>
      <c r="WEM1859" s="401"/>
      <c r="WEN1859" s="401"/>
      <c r="WEO1859" s="401"/>
      <c r="WEP1859" s="401"/>
      <c r="WEQ1859" s="401"/>
      <c r="WER1859" s="401"/>
      <c r="WES1859" s="401"/>
      <c r="WET1859" s="401"/>
      <c r="WEU1859" s="401"/>
      <c r="WEV1859" s="401"/>
      <c r="WEW1859" s="401"/>
      <c r="WEX1859" s="401"/>
      <c r="WEY1859" s="401"/>
      <c r="WEZ1859" s="401"/>
      <c r="WFA1859" s="401"/>
      <c r="WFB1859" s="401"/>
      <c r="WFC1859" s="401"/>
      <c r="WFD1859" s="401"/>
      <c r="WFE1859" s="401"/>
      <c r="WFF1859" s="401"/>
      <c r="WFG1859" s="401"/>
      <c r="WFH1859" s="401"/>
      <c r="WFI1859" s="401"/>
      <c r="WFJ1859" s="401"/>
      <c r="WFK1859" s="401"/>
      <c r="WFL1859" s="401"/>
      <c r="WFM1859" s="401"/>
      <c r="WFN1859" s="401"/>
      <c r="WFO1859" s="401"/>
      <c r="WFP1859" s="401"/>
      <c r="WFQ1859" s="401"/>
      <c r="WFR1859" s="401"/>
      <c r="WFS1859" s="401"/>
      <c r="WFT1859" s="401"/>
      <c r="WFU1859" s="401"/>
      <c r="WFV1859" s="401"/>
      <c r="WFW1859" s="401"/>
      <c r="WFX1859" s="401"/>
      <c r="WFY1859" s="401"/>
      <c r="WFZ1859" s="401"/>
      <c r="WGA1859" s="401"/>
      <c r="WGB1859" s="401"/>
      <c r="WGC1859" s="401"/>
      <c r="WGD1859" s="401"/>
      <c r="WGE1859" s="401"/>
      <c r="WGF1859" s="401"/>
      <c r="WGG1859" s="401"/>
      <c r="WGH1859" s="401"/>
      <c r="WGI1859" s="401"/>
      <c r="WGJ1859" s="401"/>
      <c r="WGK1859" s="401"/>
      <c r="WGL1859" s="401"/>
      <c r="WGM1859" s="401"/>
      <c r="WGN1859" s="401"/>
      <c r="WGO1859" s="401"/>
      <c r="WGP1859" s="401"/>
      <c r="WGQ1859" s="401"/>
      <c r="WGR1859" s="401"/>
      <c r="WGS1859" s="401"/>
      <c r="WGT1859" s="401"/>
      <c r="WGU1859" s="401"/>
      <c r="WGV1859" s="401"/>
      <c r="WGW1859" s="401"/>
      <c r="WGX1859" s="401"/>
      <c r="WGY1859" s="401"/>
      <c r="WGZ1859" s="401"/>
      <c r="WHA1859" s="401"/>
      <c r="WHB1859" s="401"/>
      <c r="WHC1859" s="401"/>
      <c r="WHD1859" s="401"/>
      <c r="WHE1859" s="401"/>
      <c r="WHF1859" s="401"/>
      <c r="WHG1859" s="401"/>
      <c r="WHH1859" s="401"/>
      <c r="WHI1859" s="401"/>
      <c r="WHJ1859" s="401"/>
      <c r="WHK1859" s="401"/>
      <c r="WHL1859" s="401"/>
      <c r="WHM1859" s="401"/>
      <c r="WHN1859" s="401"/>
      <c r="WHO1859" s="401"/>
      <c r="WHP1859" s="401"/>
      <c r="WHQ1859" s="401"/>
      <c r="WHR1859" s="401"/>
      <c r="WHS1859" s="401"/>
      <c r="WHT1859" s="401"/>
      <c r="WHU1859" s="401"/>
      <c r="WHV1859" s="401"/>
      <c r="WHW1859" s="401"/>
      <c r="WHX1859" s="401"/>
      <c r="WHY1859" s="401"/>
      <c r="WHZ1859" s="401"/>
      <c r="WIA1859" s="401"/>
      <c r="WIB1859" s="401"/>
      <c r="WIC1859" s="401"/>
      <c r="WID1859" s="401"/>
      <c r="WIE1859" s="401"/>
      <c r="WIF1859" s="401"/>
      <c r="WIG1859" s="401"/>
      <c r="WIH1859" s="401"/>
      <c r="WII1859" s="401"/>
      <c r="WIJ1859" s="401"/>
      <c r="WIK1859" s="401"/>
      <c r="WIL1859" s="401"/>
      <c r="WIM1859" s="401"/>
      <c r="WIN1859" s="401"/>
      <c r="WIO1859" s="401"/>
      <c r="WIP1859" s="401"/>
      <c r="WIQ1859" s="401"/>
      <c r="WIR1859" s="401"/>
      <c r="WIS1859" s="401"/>
      <c r="WIT1859" s="401"/>
      <c r="WIU1859" s="401"/>
      <c r="WIV1859" s="401"/>
      <c r="WIW1859" s="401"/>
      <c r="WIX1859" s="401"/>
      <c r="WIY1859" s="401"/>
      <c r="WIZ1859" s="401"/>
      <c r="WJA1859" s="401"/>
      <c r="WJB1859" s="401"/>
      <c r="WJC1859" s="401"/>
      <c r="WJD1859" s="401"/>
      <c r="WJE1859" s="401"/>
      <c r="WJF1859" s="401"/>
      <c r="WJG1859" s="401"/>
      <c r="WJH1859" s="401"/>
      <c r="WJI1859" s="401"/>
      <c r="WJJ1859" s="401"/>
      <c r="WJK1859" s="401"/>
      <c r="WJL1859" s="401"/>
      <c r="WJM1859" s="401"/>
      <c r="WJN1859" s="401"/>
      <c r="WJO1859" s="401"/>
      <c r="WJP1859" s="401"/>
      <c r="WJQ1859" s="401"/>
      <c r="WJR1859" s="401"/>
      <c r="WJS1859" s="401"/>
      <c r="WJT1859" s="401"/>
      <c r="WJU1859" s="401"/>
      <c r="WJV1859" s="401"/>
      <c r="WJW1859" s="401"/>
      <c r="WJX1859" s="401"/>
      <c r="WJY1859" s="401"/>
      <c r="WJZ1859" s="401"/>
      <c r="WKA1859" s="401"/>
      <c r="WKB1859" s="401"/>
      <c r="WKC1859" s="401"/>
      <c r="WKD1859" s="401"/>
      <c r="WKE1859" s="401"/>
      <c r="WKF1859" s="401"/>
      <c r="WKG1859" s="401"/>
      <c r="WKH1859" s="401"/>
      <c r="WKI1859" s="401"/>
      <c r="WKJ1859" s="401"/>
      <c r="WKK1859" s="401"/>
      <c r="WKL1859" s="401"/>
      <c r="WKM1859" s="401"/>
      <c r="WKN1859" s="401"/>
      <c r="WKO1859" s="401"/>
      <c r="WKP1859" s="401"/>
      <c r="WKQ1859" s="401"/>
      <c r="WKR1859" s="401"/>
      <c r="WKS1859" s="401"/>
      <c r="WKT1859" s="401"/>
      <c r="WKU1859" s="401"/>
      <c r="WKV1859" s="401"/>
      <c r="WKW1859" s="401"/>
      <c r="WKX1859" s="401"/>
      <c r="WKY1859" s="401"/>
      <c r="WKZ1859" s="401"/>
      <c r="WLA1859" s="401"/>
      <c r="WLB1859" s="401"/>
      <c r="WLC1859" s="401"/>
      <c r="WLD1859" s="401"/>
      <c r="WLE1859" s="401"/>
      <c r="WLF1859" s="401"/>
      <c r="WLG1859" s="401"/>
      <c r="WLH1859" s="401"/>
      <c r="WLI1859" s="401"/>
      <c r="WLJ1859" s="401"/>
      <c r="WLK1859" s="401"/>
      <c r="WLL1859" s="401"/>
      <c r="WLM1859" s="401"/>
      <c r="WLN1859" s="401"/>
      <c r="WLO1859" s="401"/>
      <c r="WLP1859" s="401"/>
      <c r="WLQ1859" s="401"/>
      <c r="WLR1859" s="401"/>
      <c r="WLS1859" s="401"/>
      <c r="WLT1859" s="401"/>
      <c r="WLU1859" s="401"/>
      <c r="WLV1859" s="401"/>
      <c r="WLW1859" s="401"/>
      <c r="WLX1859" s="401"/>
      <c r="WLY1859" s="401"/>
      <c r="WLZ1859" s="401"/>
      <c r="WMA1859" s="401"/>
      <c r="WMB1859" s="401"/>
      <c r="WMC1859" s="401"/>
      <c r="WMD1859" s="401"/>
      <c r="WME1859" s="401"/>
      <c r="WMF1859" s="401"/>
      <c r="WMG1859" s="401"/>
      <c r="WMH1859" s="401"/>
      <c r="WMI1859" s="401"/>
      <c r="WMJ1859" s="401"/>
      <c r="WMK1859" s="401"/>
      <c r="WML1859" s="401"/>
      <c r="WMM1859" s="401"/>
      <c r="WMN1859" s="401"/>
      <c r="WMO1859" s="401"/>
      <c r="WMP1859" s="401"/>
      <c r="WMQ1859" s="401"/>
      <c r="WMR1859" s="401"/>
      <c r="WMS1859" s="401"/>
      <c r="WMT1859" s="401"/>
      <c r="WMU1859" s="401"/>
      <c r="WMV1859" s="401"/>
      <c r="WMW1859" s="401"/>
      <c r="WMX1859" s="401"/>
      <c r="WMY1859" s="401"/>
      <c r="WMZ1859" s="401"/>
      <c r="WNA1859" s="401"/>
      <c r="WNB1859" s="401"/>
      <c r="WNC1859" s="401"/>
      <c r="WND1859" s="401"/>
      <c r="WNE1859" s="401"/>
      <c r="WNF1859" s="401"/>
      <c r="WNG1859" s="401"/>
      <c r="WNH1859" s="401"/>
      <c r="WNI1859" s="401"/>
      <c r="WNJ1859" s="401"/>
      <c r="WNK1859" s="401"/>
      <c r="WNL1859" s="401"/>
      <c r="WNM1859" s="401"/>
      <c r="WNN1859" s="401"/>
      <c r="WNO1859" s="401"/>
      <c r="WNP1859" s="401"/>
      <c r="WNQ1859" s="401"/>
      <c r="WNR1859" s="401"/>
      <c r="WNS1859" s="401"/>
      <c r="WNT1859" s="401"/>
      <c r="WNU1859" s="401"/>
      <c r="WNV1859" s="401"/>
      <c r="WNW1859" s="401"/>
      <c r="WNX1859" s="401"/>
      <c r="WNY1859" s="401"/>
      <c r="WNZ1859" s="401"/>
      <c r="WOA1859" s="401"/>
      <c r="WOB1859" s="401"/>
      <c r="WOC1859" s="401"/>
      <c r="WOD1859" s="401"/>
      <c r="WOE1859" s="401"/>
      <c r="WOF1859" s="401"/>
      <c r="WOG1859" s="401"/>
      <c r="WOH1859" s="401"/>
      <c r="WOI1859" s="401"/>
      <c r="WOJ1859" s="401"/>
      <c r="WOK1859" s="401"/>
      <c r="WOL1859" s="401"/>
      <c r="WOM1859" s="401"/>
      <c r="WON1859" s="401"/>
      <c r="WOO1859" s="401"/>
      <c r="WOP1859" s="401"/>
      <c r="WOQ1859" s="401"/>
      <c r="WOR1859" s="401"/>
      <c r="WOS1859" s="401"/>
      <c r="WOT1859" s="401"/>
      <c r="WOU1859" s="401"/>
      <c r="WOV1859" s="401"/>
      <c r="WOW1859" s="401"/>
      <c r="WOX1859" s="401"/>
      <c r="WOY1859" s="401"/>
      <c r="WOZ1859" s="401"/>
      <c r="WPA1859" s="401"/>
      <c r="WPB1859" s="401"/>
      <c r="WPC1859" s="401"/>
      <c r="WPD1859" s="401"/>
      <c r="WPE1859" s="401"/>
      <c r="WPF1859" s="401"/>
      <c r="WPG1859" s="401"/>
      <c r="WPH1859" s="401"/>
      <c r="WPI1859" s="401"/>
      <c r="WPJ1859" s="401"/>
      <c r="WPK1859" s="401"/>
      <c r="WPL1859" s="401"/>
      <c r="WPM1859" s="401"/>
      <c r="WPN1859" s="401"/>
      <c r="WPO1859" s="401"/>
      <c r="WPP1859" s="401"/>
      <c r="WPQ1859" s="401"/>
      <c r="WPR1859" s="401"/>
      <c r="WPS1859" s="401"/>
      <c r="WPT1859" s="401"/>
      <c r="WPU1859" s="401"/>
      <c r="WPV1859" s="401"/>
      <c r="WPW1859" s="401"/>
      <c r="WPX1859" s="401"/>
      <c r="WPY1859" s="401"/>
      <c r="WPZ1859" s="401"/>
      <c r="WQA1859" s="401"/>
      <c r="WQB1859" s="401"/>
      <c r="WQC1859" s="401"/>
      <c r="WQD1859" s="401"/>
      <c r="WQE1859" s="401"/>
      <c r="WQF1859" s="401"/>
      <c r="WQG1859" s="401"/>
      <c r="WQH1859" s="401"/>
      <c r="WQI1859" s="401"/>
      <c r="WQJ1859" s="401"/>
      <c r="WQK1859" s="401"/>
      <c r="WQL1859" s="401"/>
      <c r="WQM1859" s="401"/>
      <c r="WQN1859" s="401"/>
      <c r="WQO1859" s="401"/>
      <c r="WQP1859" s="401"/>
      <c r="WQQ1859" s="401"/>
      <c r="WQR1859" s="401"/>
      <c r="WQS1859" s="401"/>
      <c r="WQT1859" s="401"/>
      <c r="WQU1859" s="401"/>
      <c r="WQV1859" s="401"/>
      <c r="WQW1859" s="401"/>
      <c r="WQX1859" s="401"/>
      <c r="WQY1859" s="401"/>
      <c r="WQZ1859" s="401"/>
      <c r="WRA1859" s="401"/>
      <c r="WRB1859" s="401"/>
      <c r="WRC1859" s="401"/>
      <c r="WRD1859" s="401"/>
      <c r="WRE1859" s="401"/>
      <c r="WRF1859" s="401"/>
      <c r="WRG1859" s="401"/>
      <c r="WRH1859" s="401"/>
      <c r="WRI1859" s="401"/>
      <c r="WRJ1859" s="401"/>
      <c r="WRK1859" s="401"/>
      <c r="WRL1859" s="401"/>
      <c r="WRM1859" s="401"/>
      <c r="WRN1859" s="401"/>
      <c r="WRO1859" s="401"/>
      <c r="WRP1859" s="401"/>
      <c r="WRQ1859" s="401"/>
      <c r="WRR1859" s="401"/>
      <c r="WRS1859" s="401"/>
      <c r="WRT1859" s="401"/>
      <c r="WRU1859" s="401"/>
      <c r="WRV1859" s="401"/>
      <c r="WRW1859" s="401"/>
      <c r="WRX1859" s="401"/>
      <c r="WRY1859" s="401"/>
      <c r="WRZ1859" s="401"/>
      <c r="WSA1859" s="401"/>
      <c r="WSB1859" s="401"/>
      <c r="WSC1859" s="401"/>
      <c r="WSD1859" s="401"/>
      <c r="WSE1859" s="401"/>
      <c r="WSF1859" s="401"/>
      <c r="WSG1859" s="401"/>
      <c r="WSH1859" s="401"/>
      <c r="WSI1859" s="401"/>
      <c r="WSJ1859" s="401"/>
      <c r="WSK1859" s="401"/>
      <c r="WSL1859" s="401"/>
      <c r="WSM1859" s="401"/>
      <c r="WSN1859" s="401"/>
      <c r="WSO1859" s="401"/>
      <c r="WSP1859" s="401"/>
      <c r="WSQ1859" s="401"/>
      <c r="WSR1859" s="401"/>
      <c r="WSS1859" s="401"/>
      <c r="WST1859" s="401"/>
      <c r="WSU1859" s="401"/>
      <c r="WSV1859" s="401"/>
      <c r="WSW1859" s="401"/>
      <c r="WSX1859" s="401"/>
      <c r="WSY1859" s="401"/>
      <c r="WSZ1859" s="401"/>
      <c r="WTA1859" s="401"/>
      <c r="WTB1859" s="401"/>
      <c r="WTC1859" s="401"/>
      <c r="WTD1859" s="401"/>
      <c r="WTE1859" s="401"/>
      <c r="WTF1859" s="401"/>
      <c r="WTG1859" s="401"/>
      <c r="WTH1859" s="401"/>
      <c r="WTI1859" s="401"/>
      <c r="WTJ1859" s="401"/>
      <c r="WTK1859" s="401"/>
      <c r="WTL1859" s="401"/>
      <c r="WTM1859" s="401"/>
      <c r="WTN1859" s="401"/>
      <c r="WTO1859" s="401"/>
      <c r="WTP1859" s="401"/>
      <c r="WTQ1859" s="401"/>
      <c r="WTR1859" s="401"/>
      <c r="WTS1859" s="401"/>
      <c r="WTT1859" s="401"/>
      <c r="WTU1859" s="401"/>
      <c r="WTV1859" s="401"/>
      <c r="WTW1859" s="401"/>
      <c r="WTX1859" s="401"/>
      <c r="WTY1859" s="401"/>
      <c r="WTZ1859" s="401"/>
      <c r="WUA1859" s="401"/>
      <c r="WUB1859" s="401"/>
      <c r="WUC1859" s="401"/>
      <c r="WUD1859" s="401"/>
      <c r="WUE1859" s="401"/>
      <c r="WUF1859" s="401"/>
      <c r="WUG1859" s="401"/>
      <c r="WUH1859" s="401"/>
      <c r="WUI1859" s="401"/>
      <c r="WUJ1859" s="401"/>
      <c r="WUK1859" s="401"/>
      <c r="WUL1859" s="401"/>
      <c r="WUM1859" s="401"/>
      <c r="WUN1859" s="401"/>
      <c r="WUO1859" s="401"/>
      <c r="WUP1859" s="401"/>
      <c r="WUQ1859" s="401"/>
      <c r="WUR1859" s="401"/>
      <c r="WUS1859" s="401"/>
      <c r="WUT1859" s="401"/>
      <c r="WUU1859" s="401"/>
      <c r="WUV1859" s="401"/>
      <c r="WUW1859" s="401"/>
      <c r="WUX1859" s="401"/>
      <c r="WUY1859" s="401"/>
      <c r="WUZ1859" s="401"/>
      <c r="WVA1859" s="401"/>
      <c r="WVB1859" s="401"/>
      <c r="WVC1859" s="401"/>
      <c r="WVD1859" s="401"/>
      <c r="WVE1859" s="401"/>
    </row>
    <row r="1860" spans="1:16125" s="399" customFormat="1">
      <c r="A1860" s="397"/>
      <c r="B1860" s="397"/>
      <c r="C1860" s="400"/>
      <c r="D1860" s="400"/>
      <c r="E1860" s="5023"/>
      <c r="F1860" s="3451"/>
      <c r="G1860" s="3451"/>
      <c r="H1860" s="3451"/>
      <c r="I1860" s="3451"/>
      <c r="J1860" s="3451"/>
      <c r="K1860" s="397"/>
      <c r="L1860" s="401"/>
      <c r="M1860" s="401"/>
      <c r="N1860" s="401"/>
      <c r="O1860" s="401"/>
      <c r="P1860" s="401"/>
      <c r="Q1860" s="401"/>
      <c r="R1860" s="401"/>
      <c r="S1860" s="401"/>
      <c r="T1860" s="401"/>
      <c r="U1860" s="401"/>
      <c r="V1860" s="401"/>
      <c r="W1860" s="401"/>
      <c r="X1860" s="401"/>
      <c r="Y1860" s="401"/>
      <c r="Z1860" s="401"/>
      <c r="AA1860" s="401"/>
      <c r="AB1860" s="401"/>
      <c r="AC1860" s="401"/>
      <c r="AD1860" s="401"/>
      <c r="AE1860" s="401"/>
      <c r="AF1860" s="401"/>
      <c r="AG1860" s="401"/>
      <c r="AH1860" s="401"/>
      <c r="AI1860" s="401"/>
      <c r="AJ1860" s="401"/>
      <c r="AK1860" s="401"/>
      <c r="AL1860" s="401"/>
      <c r="AM1860" s="401"/>
      <c r="AN1860" s="401"/>
      <c r="AO1860" s="401"/>
      <c r="AP1860" s="401"/>
      <c r="AQ1860" s="401"/>
      <c r="AR1860" s="401"/>
      <c r="AS1860" s="401"/>
      <c r="AT1860" s="401"/>
      <c r="AU1860" s="401"/>
      <c r="AV1860" s="401"/>
      <c r="AW1860" s="401"/>
      <c r="AX1860" s="401"/>
      <c r="AY1860" s="401"/>
      <c r="AZ1860" s="401"/>
      <c r="BA1860" s="401"/>
      <c r="BB1860" s="401"/>
      <c r="BC1860" s="401"/>
      <c r="BD1860" s="401"/>
      <c r="BE1860" s="401"/>
      <c r="BF1860" s="401"/>
      <c r="BG1860" s="401"/>
      <c r="BH1860" s="401"/>
      <c r="BI1860" s="401"/>
      <c r="BJ1860" s="401"/>
      <c r="BK1860" s="401"/>
      <c r="BL1860" s="401"/>
      <c r="BM1860" s="401"/>
      <c r="BN1860" s="401"/>
      <c r="BO1860" s="401"/>
      <c r="BP1860" s="401"/>
      <c r="BQ1860" s="401"/>
      <c r="BR1860" s="401"/>
      <c r="BS1860" s="401"/>
      <c r="BT1860" s="401"/>
      <c r="BU1860" s="401"/>
      <c r="BV1860" s="401"/>
      <c r="BW1860" s="401"/>
      <c r="BX1860" s="401"/>
      <c r="BY1860" s="401"/>
      <c r="BZ1860" s="401"/>
      <c r="CA1860" s="401"/>
      <c r="CB1860" s="401"/>
      <c r="CC1860" s="401"/>
      <c r="CD1860" s="401"/>
      <c r="CE1860" s="401"/>
      <c r="CF1860" s="401"/>
      <c r="CG1860" s="401"/>
      <c r="CH1860" s="401"/>
      <c r="CI1860" s="401"/>
      <c r="CJ1860" s="401"/>
      <c r="CK1860" s="401"/>
      <c r="CL1860" s="401"/>
      <c r="CM1860" s="401"/>
      <c r="CN1860" s="401"/>
      <c r="CO1860" s="401"/>
      <c r="CP1860" s="401"/>
      <c r="CQ1860" s="401"/>
      <c r="CR1860" s="401"/>
      <c r="CS1860" s="401"/>
      <c r="CT1860" s="401"/>
      <c r="CU1860" s="401"/>
      <c r="CV1860" s="401"/>
      <c r="CW1860" s="401"/>
      <c r="CX1860" s="401"/>
      <c r="CY1860" s="401"/>
      <c r="CZ1860" s="401"/>
      <c r="DA1860" s="401"/>
      <c r="DB1860" s="401"/>
      <c r="DC1860" s="401"/>
      <c r="DD1860" s="401"/>
      <c r="DE1860" s="401"/>
      <c r="DF1860" s="401"/>
      <c r="DG1860" s="401"/>
      <c r="DH1860" s="401"/>
      <c r="DI1860" s="401"/>
      <c r="DJ1860" s="401"/>
      <c r="DK1860" s="401"/>
      <c r="DL1860" s="401"/>
      <c r="DM1860" s="401"/>
      <c r="DN1860" s="401"/>
      <c r="DO1860" s="401"/>
      <c r="DP1860" s="401"/>
      <c r="DQ1860" s="401"/>
      <c r="DR1860" s="401"/>
      <c r="DS1860" s="401"/>
      <c r="DT1860" s="401"/>
      <c r="DU1860" s="401"/>
      <c r="DV1860" s="401"/>
      <c r="DW1860" s="401"/>
      <c r="DX1860" s="401"/>
      <c r="DY1860" s="401"/>
      <c r="DZ1860" s="401"/>
      <c r="EA1860" s="401"/>
      <c r="EB1860" s="401"/>
      <c r="EC1860" s="401"/>
      <c r="ED1860" s="401"/>
      <c r="EE1860" s="401"/>
      <c r="EF1860" s="401"/>
      <c r="EG1860" s="401"/>
      <c r="EH1860" s="401"/>
      <c r="EI1860" s="401"/>
      <c r="EJ1860" s="401"/>
      <c r="EK1860" s="401"/>
      <c r="EL1860" s="401"/>
      <c r="EM1860" s="401"/>
      <c r="EN1860" s="401"/>
      <c r="EO1860" s="401"/>
      <c r="EP1860" s="401"/>
      <c r="EQ1860" s="401"/>
      <c r="ER1860" s="401"/>
      <c r="ES1860" s="401"/>
      <c r="ET1860" s="401"/>
      <c r="EU1860" s="401"/>
      <c r="EV1860" s="401"/>
      <c r="EW1860" s="401"/>
      <c r="EX1860" s="401"/>
      <c r="EY1860" s="401"/>
      <c r="EZ1860" s="401"/>
      <c r="FA1860" s="401"/>
      <c r="FB1860" s="401"/>
      <c r="FC1860" s="401"/>
      <c r="FD1860" s="401"/>
      <c r="FE1860" s="401"/>
      <c r="FF1860" s="401"/>
      <c r="FG1860" s="401"/>
      <c r="FH1860" s="401"/>
      <c r="FI1860" s="401"/>
      <c r="FJ1860" s="401"/>
      <c r="FK1860" s="401"/>
      <c r="FL1860" s="401"/>
      <c r="FM1860" s="401"/>
      <c r="FN1860" s="401"/>
      <c r="FO1860" s="401"/>
      <c r="FP1860" s="401"/>
      <c r="FQ1860" s="401"/>
      <c r="FR1860" s="401"/>
      <c r="FS1860" s="401"/>
      <c r="FT1860" s="401"/>
      <c r="FU1860" s="401"/>
      <c r="FV1860" s="401"/>
      <c r="FW1860" s="401"/>
      <c r="FX1860" s="401"/>
      <c r="FY1860" s="401"/>
      <c r="FZ1860" s="401"/>
      <c r="GA1860" s="401"/>
      <c r="GB1860" s="401"/>
      <c r="GC1860" s="401"/>
      <c r="GD1860" s="401"/>
      <c r="GE1860" s="401"/>
      <c r="GF1860" s="401"/>
      <c r="GG1860" s="401"/>
      <c r="GH1860" s="401"/>
      <c r="GI1860" s="401"/>
      <c r="GJ1860" s="401"/>
      <c r="GK1860" s="401"/>
      <c r="GL1860" s="401"/>
      <c r="GM1860" s="401"/>
      <c r="GN1860" s="401"/>
      <c r="GO1860" s="401"/>
      <c r="GP1860" s="401"/>
      <c r="GQ1860" s="401"/>
      <c r="GR1860" s="401"/>
      <c r="GS1860" s="401"/>
      <c r="GT1860" s="401"/>
      <c r="GU1860" s="401"/>
      <c r="GV1860" s="401"/>
      <c r="GW1860" s="401"/>
      <c r="GX1860" s="401"/>
      <c r="GY1860" s="401"/>
      <c r="GZ1860" s="401"/>
      <c r="HA1860" s="401"/>
      <c r="HB1860" s="401"/>
      <c r="HC1860" s="401"/>
      <c r="HD1860" s="401"/>
      <c r="HE1860" s="401"/>
      <c r="HF1860" s="401"/>
      <c r="HG1860" s="401"/>
      <c r="HH1860" s="401"/>
      <c r="HI1860" s="401"/>
      <c r="HJ1860" s="401"/>
      <c r="HK1860" s="401"/>
      <c r="HL1860" s="401"/>
      <c r="HM1860" s="401"/>
      <c r="HN1860" s="401"/>
      <c r="HO1860" s="401"/>
      <c r="HP1860" s="401"/>
      <c r="HQ1860" s="401"/>
      <c r="HR1860" s="401"/>
      <c r="HS1860" s="401"/>
      <c r="HT1860" s="401"/>
      <c r="HU1860" s="401"/>
      <c r="HV1860" s="401"/>
      <c r="HW1860" s="401"/>
      <c r="HX1860" s="401"/>
      <c r="HY1860" s="401"/>
      <c r="HZ1860" s="401"/>
      <c r="IA1860" s="401"/>
      <c r="IB1860" s="401"/>
      <c r="IC1860" s="401"/>
      <c r="ID1860" s="401"/>
      <c r="IE1860" s="401"/>
      <c r="IF1860" s="401"/>
      <c r="IG1860" s="401"/>
      <c r="IH1860" s="401"/>
      <c r="II1860" s="401"/>
      <c r="IJ1860" s="401"/>
      <c r="IK1860" s="401"/>
      <c r="IL1860" s="401"/>
      <c r="IM1860" s="401"/>
      <c r="IN1860" s="401"/>
      <c r="IO1860" s="401"/>
      <c r="IP1860" s="401"/>
      <c r="IQ1860" s="401"/>
      <c r="IR1860" s="401"/>
      <c r="IS1860" s="401"/>
      <c r="IT1860" s="401"/>
      <c r="IU1860" s="401"/>
      <c r="IV1860" s="401"/>
      <c r="IW1860" s="401"/>
      <c r="IX1860" s="401"/>
      <c r="IY1860" s="401"/>
      <c r="IZ1860" s="401"/>
      <c r="JA1860" s="401"/>
      <c r="JB1860" s="401"/>
      <c r="JC1860" s="401"/>
      <c r="JD1860" s="401"/>
      <c r="JE1860" s="401"/>
      <c r="JF1860" s="401"/>
      <c r="JG1860" s="401"/>
      <c r="JH1860" s="401"/>
      <c r="JI1860" s="401"/>
      <c r="JJ1860" s="401"/>
      <c r="JK1860" s="401"/>
      <c r="JL1860" s="401"/>
      <c r="JM1860" s="401"/>
      <c r="JN1860" s="401"/>
      <c r="JO1860" s="401"/>
      <c r="JP1860" s="401"/>
      <c r="JQ1860" s="401"/>
      <c r="JR1860" s="401"/>
      <c r="JS1860" s="401"/>
      <c r="JT1860" s="401"/>
      <c r="JU1860" s="401"/>
      <c r="JV1860" s="401"/>
      <c r="JW1860" s="401"/>
      <c r="JX1860" s="401"/>
      <c r="JY1860" s="401"/>
      <c r="JZ1860" s="401"/>
      <c r="KA1860" s="401"/>
      <c r="KB1860" s="401"/>
      <c r="KC1860" s="401"/>
      <c r="KD1860" s="401"/>
      <c r="KE1860" s="401"/>
      <c r="KF1860" s="401"/>
      <c r="KG1860" s="401"/>
      <c r="KH1860" s="401"/>
      <c r="KI1860" s="401"/>
      <c r="KJ1860" s="401"/>
      <c r="KK1860" s="401"/>
      <c r="KL1860" s="401"/>
      <c r="KM1860" s="401"/>
      <c r="KN1860" s="401"/>
      <c r="KO1860" s="401"/>
      <c r="KP1860" s="401"/>
      <c r="KQ1860" s="401"/>
      <c r="KR1860" s="401"/>
      <c r="KS1860" s="401"/>
      <c r="KT1860" s="401"/>
      <c r="KU1860" s="401"/>
      <c r="KV1860" s="401"/>
      <c r="KW1860" s="401"/>
      <c r="KX1860" s="401"/>
      <c r="KY1860" s="401"/>
      <c r="KZ1860" s="401"/>
      <c r="LA1860" s="401"/>
      <c r="LB1860" s="401"/>
      <c r="LC1860" s="401"/>
      <c r="LD1860" s="401"/>
      <c r="LE1860" s="401"/>
      <c r="LF1860" s="401"/>
      <c r="LG1860" s="401"/>
      <c r="LH1860" s="401"/>
      <c r="LI1860" s="401"/>
      <c r="LJ1860" s="401"/>
      <c r="LK1860" s="401"/>
      <c r="LL1860" s="401"/>
      <c r="LM1860" s="401"/>
      <c r="LN1860" s="401"/>
      <c r="LO1860" s="401"/>
      <c r="LP1860" s="401"/>
      <c r="LQ1860" s="401"/>
      <c r="LR1860" s="401"/>
      <c r="LS1860" s="401"/>
      <c r="LT1860" s="401"/>
      <c r="LU1860" s="401"/>
      <c r="LV1860" s="401"/>
      <c r="LW1860" s="401"/>
      <c r="LX1860" s="401"/>
      <c r="LY1860" s="401"/>
      <c r="LZ1860" s="401"/>
      <c r="MA1860" s="401"/>
      <c r="MB1860" s="401"/>
      <c r="MC1860" s="401"/>
      <c r="MD1860" s="401"/>
      <c r="ME1860" s="401"/>
      <c r="MF1860" s="401"/>
      <c r="MG1860" s="401"/>
      <c r="MH1860" s="401"/>
      <c r="MI1860" s="401"/>
      <c r="MJ1860" s="401"/>
      <c r="MK1860" s="401"/>
      <c r="ML1860" s="401"/>
      <c r="MM1860" s="401"/>
      <c r="MN1860" s="401"/>
      <c r="MO1860" s="401"/>
      <c r="MP1860" s="401"/>
      <c r="MQ1860" s="401"/>
      <c r="MR1860" s="401"/>
      <c r="MS1860" s="401"/>
      <c r="MT1860" s="401"/>
      <c r="MU1860" s="401"/>
      <c r="MV1860" s="401"/>
      <c r="MW1860" s="401"/>
      <c r="MX1860" s="401"/>
      <c r="MY1860" s="401"/>
      <c r="MZ1860" s="401"/>
      <c r="NA1860" s="401"/>
      <c r="NB1860" s="401"/>
      <c r="NC1860" s="401"/>
      <c r="ND1860" s="401"/>
      <c r="NE1860" s="401"/>
      <c r="NF1860" s="401"/>
      <c r="NG1860" s="401"/>
      <c r="NH1860" s="401"/>
      <c r="NI1860" s="401"/>
      <c r="NJ1860" s="401"/>
      <c r="NK1860" s="401"/>
      <c r="NL1860" s="401"/>
      <c r="NM1860" s="401"/>
      <c r="NN1860" s="401"/>
      <c r="NO1860" s="401"/>
      <c r="NP1860" s="401"/>
      <c r="NQ1860" s="401"/>
      <c r="NR1860" s="401"/>
      <c r="NS1860" s="401"/>
      <c r="NT1860" s="401"/>
      <c r="NU1860" s="401"/>
      <c r="NV1860" s="401"/>
      <c r="NW1860" s="401"/>
      <c r="NX1860" s="401"/>
      <c r="NY1860" s="401"/>
      <c r="NZ1860" s="401"/>
      <c r="OA1860" s="401"/>
      <c r="OB1860" s="401"/>
      <c r="OC1860" s="401"/>
      <c r="OD1860" s="401"/>
      <c r="OE1860" s="401"/>
      <c r="OF1860" s="401"/>
      <c r="OG1860" s="401"/>
      <c r="OH1860" s="401"/>
      <c r="OI1860" s="401"/>
      <c r="OJ1860" s="401"/>
      <c r="OK1860" s="401"/>
      <c r="OL1860" s="401"/>
      <c r="OM1860" s="401"/>
      <c r="ON1860" s="401"/>
      <c r="OO1860" s="401"/>
      <c r="OP1860" s="401"/>
      <c r="OQ1860" s="401"/>
      <c r="OR1860" s="401"/>
      <c r="OS1860" s="401"/>
      <c r="OT1860" s="401"/>
      <c r="OU1860" s="401"/>
      <c r="OV1860" s="401"/>
      <c r="OW1860" s="401"/>
      <c r="OX1860" s="401"/>
      <c r="OY1860" s="401"/>
      <c r="OZ1860" s="401"/>
      <c r="PA1860" s="401"/>
      <c r="PB1860" s="401"/>
      <c r="PC1860" s="401"/>
      <c r="PD1860" s="401"/>
      <c r="PE1860" s="401"/>
      <c r="PF1860" s="401"/>
      <c r="PG1860" s="401"/>
      <c r="PH1860" s="401"/>
      <c r="PI1860" s="401"/>
      <c r="PJ1860" s="401"/>
      <c r="PK1860" s="401"/>
      <c r="PL1860" s="401"/>
      <c r="PM1860" s="401"/>
      <c r="PN1860" s="401"/>
      <c r="PO1860" s="401"/>
      <c r="PP1860" s="401"/>
      <c r="PQ1860" s="401"/>
      <c r="PR1860" s="401"/>
      <c r="PS1860" s="401"/>
      <c r="PT1860" s="401"/>
      <c r="PU1860" s="401"/>
      <c r="PV1860" s="401"/>
      <c r="PW1860" s="401"/>
      <c r="PX1860" s="401"/>
      <c r="PY1860" s="401"/>
      <c r="PZ1860" s="401"/>
      <c r="QA1860" s="401"/>
      <c r="QB1860" s="401"/>
      <c r="QC1860" s="401"/>
      <c r="QD1860" s="401"/>
      <c r="QE1860" s="401"/>
      <c r="QF1860" s="401"/>
      <c r="QG1860" s="401"/>
      <c r="QH1860" s="401"/>
      <c r="QI1860" s="401"/>
      <c r="QJ1860" s="401"/>
      <c r="QK1860" s="401"/>
      <c r="QL1860" s="401"/>
      <c r="QM1860" s="401"/>
      <c r="QN1860" s="401"/>
      <c r="QO1860" s="401"/>
      <c r="QP1860" s="401"/>
      <c r="QQ1860" s="401"/>
      <c r="QR1860" s="401"/>
      <c r="QS1860" s="401"/>
      <c r="QT1860" s="401"/>
      <c r="QU1860" s="401"/>
      <c r="QV1860" s="401"/>
      <c r="QW1860" s="401"/>
      <c r="QX1860" s="401"/>
      <c r="QY1860" s="401"/>
      <c r="QZ1860" s="401"/>
      <c r="RA1860" s="401"/>
      <c r="RB1860" s="401"/>
      <c r="RC1860" s="401"/>
      <c r="RD1860" s="401"/>
      <c r="RE1860" s="401"/>
      <c r="RF1860" s="401"/>
      <c r="RG1860" s="401"/>
      <c r="RH1860" s="401"/>
      <c r="RI1860" s="401"/>
      <c r="RJ1860" s="401"/>
      <c r="RK1860" s="401"/>
      <c r="RL1860" s="401"/>
      <c r="RM1860" s="401"/>
      <c r="RN1860" s="401"/>
      <c r="RO1860" s="401"/>
      <c r="RP1860" s="401"/>
      <c r="RQ1860" s="401"/>
      <c r="RR1860" s="401"/>
      <c r="RS1860" s="401"/>
      <c r="RT1860" s="401"/>
      <c r="RU1860" s="401"/>
      <c r="RV1860" s="401"/>
      <c r="RW1860" s="401"/>
      <c r="RX1860" s="401"/>
      <c r="RY1860" s="401"/>
      <c r="RZ1860" s="401"/>
      <c r="SA1860" s="401"/>
      <c r="SB1860" s="401"/>
      <c r="SC1860" s="401"/>
      <c r="SD1860" s="401"/>
      <c r="SE1860" s="401"/>
      <c r="SF1860" s="401"/>
      <c r="SG1860" s="401"/>
      <c r="SH1860" s="401"/>
      <c r="SI1860" s="401"/>
      <c r="SJ1860" s="401"/>
      <c r="SK1860" s="401"/>
      <c r="SL1860" s="401"/>
      <c r="SM1860" s="401"/>
      <c r="SN1860" s="401"/>
      <c r="SO1860" s="401"/>
      <c r="SP1860" s="401"/>
      <c r="SQ1860" s="401"/>
      <c r="SR1860" s="401"/>
      <c r="SS1860" s="401"/>
      <c r="ST1860" s="401"/>
      <c r="SU1860" s="401"/>
      <c r="SV1860" s="401"/>
      <c r="SW1860" s="401"/>
      <c r="SX1860" s="401"/>
      <c r="SY1860" s="401"/>
      <c r="SZ1860" s="401"/>
      <c r="TA1860" s="401"/>
      <c r="TB1860" s="401"/>
      <c r="TC1860" s="401"/>
      <c r="TD1860" s="401"/>
      <c r="TE1860" s="401"/>
      <c r="TF1860" s="401"/>
      <c r="TG1860" s="401"/>
      <c r="TH1860" s="401"/>
      <c r="TI1860" s="401"/>
      <c r="TJ1860" s="401"/>
      <c r="TK1860" s="401"/>
      <c r="TL1860" s="401"/>
      <c r="TM1860" s="401"/>
      <c r="TN1860" s="401"/>
      <c r="TO1860" s="401"/>
      <c r="TP1860" s="401"/>
      <c r="TQ1860" s="401"/>
      <c r="TR1860" s="401"/>
      <c r="TS1860" s="401"/>
      <c r="TT1860" s="401"/>
      <c r="TU1860" s="401"/>
      <c r="TV1860" s="401"/>
      <c r="TW1860" s="401"/>
      <c r="TX1860" s="401"/>
      <c r="TY1860" s="401"/>
      <c r="TZ1860" s="401"/>
      <c r="UA1860" s="401"/>
      <c r="UB1860" s="401"/>
      <c r="UC1860" s="401"/>
      <c r="UD1860" s="401"/>
      <c r="UE1860" s="401"/>
      <c r="UF1860" s="401"/>
      <c r="UG1860" s="401"/>
      <c r="UH1860" s="401"/>
      <c r="UI1860" s="401"/>
      <c r="UJ1860" s="401"/>
      <c r="UK1860" s="401"/>
      <c r="UL1860" s="401"/>
      <c r="UM1860" s="401"/>
      <c r="UN1860" s="401"/>
      <c r="UO1860" s="401"/>
      <c r="UP1860" s="401"/>
      <c r="UQ1860" s="401"/>
      <c r="UR1860" s="401"/>
      <c r="US1860" s="401"/>
      <c r="UT1860" s="401"/>
      <c r="UU1860" s="401"/>
      <c r="UV1860" s="401"/>
      <c r="UW1860" s="401"/>
      <c r="UX1860" s="401"/>
      <c r="UY1860" s="401"/>
      <c r="UZ1860" s="401"/>
      <c r="VA1860" s="401"/>
      <c r="VB1860" s="401"/>
      <c r="VC1860" s="401"/>
      <c r="VD1860" s="401"/>
      <c r="VE1860" s="401"/>
      <c r="VF1860" s="401"/>
      <c r="VG1860" s="401"/>
      <c r="VH1860" s="401"/>
      <c r="VI1860" s="401"/>
      <c r="VJ1860" s="401"/>
      <c r="VK1860" s="401"/>
      <c r="VL1860" s="401"/>
      <c r="VM1860" s="401"/>
      <c r="VN1860" s="401"/>
      <c r="VO1860" s="401"/>
      <c r="VP1860" s="401"/>
      <c r="VQ1860" s="401"/>
      <c r="VR1860" s="401"/>
      <c r="VS1860" s="401"/>
      <c r="VT1860" s="401"/>
      <c r="VU1860" s="401"/>
      <c r="VV1860" s="401"/>
      <c r="VW1860" s="401"/>
      <c r="VX1860" s="401"/>
      <c r="VY1860" s="401"/>
      <c r="VZ1860" s="401"/>
      <c r="WA1860" s="401"/>
      <c r="WB1860" s="401"/>
      <c r="WC1860" s="401"/>
      <c r="WD1860" s="401"/>
      <c r="WE1860" s="401"/>
      <c r="WF1860" s="401"/>
      <c r="WG1860" s="401"/>
      <c r="WH1860" s="401"/>
      <c r="WI1860" s="401"/>
      <c r="WJ1860" s="401"/>
      <c r="WK1860" s="401"/>
      <c r="WL1860" s="401"/>
      <c r="WM1860" s="401"/>
      <c r="WN1860" s="401"/>
      <c r="WO1860" s="401"/>
      <c r="WP1860" s="401"/>
      <c r="WQ1860" s="401"/>
      <c r="WR1860" s="401"/>
      <c r="WS1860" s="401"/>
      <c r="WT1860" s="401"/>
      <c r="WU1860" s="401"/>
      <c r="WV1860" s="401"/>
      <c r="WW1860" s="401"/>
      <c r="WX1860" s="401"/>
      <c r="WY1860" s="401"/>
      <c r="WZ1860" s="401"/>
      <c r="XA1860" s="401"/>
      <c r="XB1860" s="401"/>
      <c r="XC1860" s="401"/>
      <c r="XD1860" s="401"/>
      <c r="XE1860" s="401"/>
      <c r="XF1860" s="401"/>
      <c r="XG1860" s="401"/>
      <c r="XH1860" s="401"/>
      <c r="XI1860" s="401"/>
      <c r="XJ1860" s="401"/>
      <c r="XK1860" s="401"/>
      <c r="XL1860" s="401"/>
      <c r="XM1860" s="401"/>
      <c r="XN1860" s="401"/>
      <c r="XO1860" s="401"/>
      <c r="XP1860" s="401"/>
      <c r="XQ1860" s="401"/>
      <c r="XR1860" s="401"/>
      <c r="XS1860" s="401"/>
      <c r="XT1860" s="401"/>
      <c r="XU1860" s="401"/>
      <c r="XV1860" s="401"/>
      <c r="XW1860" s="401"/>
      <c r="XX1860" s="401"/>
      <c r="XY1860" s="401"/>
      <c r="XZ1860" s="401"/>
      <c r="YA1860" s="401"/>
      <c r="YB1860" s="401"/>
      <c r="YC1860" s="401"/>
      <c r="YD1860" s="401"/>
      <c r="YE1860" s="401"/>
      <c r="YF1860" s="401"/>
      <c r="YG1860" s="401"/>
      <c r="YH1860" s="401"/>
      <c r="YI1860" s="401"/>
      <c r="YJ1860" s="401"/>
      <c r="YK1860" s="401"/>
      <c r="YL1860" s="401"/>
      <c r="YM1860" s="401"/>
      <c r="YN1860" s="401"/>
      <c r="YO1860" s="401"/>
      <c r="YP1860" s="401"/>
      <c r="YQ1860" s="401"/>
      <c r="YR1860" s="401"/>
      <c r="YS1860" s="401"/>
      <c r="YT1860" s="401"/>
      <c r="YU1860" s="401"/>
      <c r="YV1860" s="401"/>
      <c r="YW1860" s="401"/>
      <c r="YX1860" s="401"/>
      <c r="YY1860" s="401"/>
      <c r="YZ1860" s="401"/>
      <c r="ZA1860" s="401"/>
      <c r="ZB1860" s="401"/>
      <c r="ZC1860" s="401"/>
      <c r="ZD1860" s="401"/>
      <c r="ZE1860" s="401"/>
      <c r="ZF1860" s="401"/>
      <c r="ZG1860" s="401"/>
      <c r="ZH1860" s="401"/>
      <c r="ZI1860" s="401"/>
      <c r="ZJ1860" s="401"/>
      <c r="ZK1860" s="401"/>
      <c r="ZL1860" s="401"/>
      <c r="ZM1860" s="401"/>
      <c r="ZN1860" s="401"/>
      <c r="ZO1860" s="401"/>
      <c r="ZP1860" s="401"/>
      <c r="ZQ1860" s="401"/>
      <c r="ZR1860" s="401"/>
      <c r="ZS1860" s="401"/>
      <c r="ZT1860" s="401"/>
      <c r="ZU1860" s="401"/>
      <c r="ZV1860" s="401"/>
      <c r="ZW1860" s="401"/>
      <c r="ZX1860" s="401"/>
      <c r="ZY1860" s="401"/>
      <c r="ZZ1860" s="401"/>
      <c r="AAA1860" s="401"/>
      <c r="AAB1860" s="401"/>
      <c r="AAC1860" s="401"/>
      <c r="AAD1860" s="401"/>
      <c r="AAE1860" s="401"/>
      <c r="AAF1860" s="401"/>
      <c r="AAG1860" s="401"/>
      <c r="AAH1860" s="401"/>
      <c r="AAI1860" s="401"/>
      <c r="AAJ1860" s="401"/>
      <c r="AAK1860" s="401"/>
      <c r="AAL1860" s="401"/>
      <c r="AAM1860" s="401"/>
      <c r="AAN1860" s="401"/>
      <c r="AAO1860" s="401"/>
      <c r="AAP1860" s="401"/>
      <c r="AAQ1860" s="401"/>
      <c r="AAR1860" s="401"/>
      <c r="AAS1860" s="401"/>
      <c r="AAT1860" s="401"/>
      <c r="AAU1860" s="401"/>
      <c r="AAV1860" s="401"/>
      <c r="AAW1860" s="401"/>
      <c r="AAX1860" s="401"/>
      <c r="AAY1860" s="401"/>
      <c r="AAZ1860" s="401"/>
      <c r="ABA1860" s="401"/>
      <c r="ABB1860" s="401"/>
      <c r="ABC1860" s="401"/>
      <c r="ABD1860" s="401"/>
      <c r="ABE1860" s="401"/>
      <c r="ABF1860" s="401"/>
      <c r="ABG1860" s="401"/>
      <c r="ABH1860" s="401"/>
      <c r="ABI1860" s="401"/>
      <c r="ABJ1860" s="401"/>
      <c r="ABK1860" s="401"/>
      <c r="ABL1860" s="401"/>
      <c r="ABM1860" s="401"/>
      <c r="ABN1860" s="401"/>
      <c r="ABO1860" s="401"/>
      <c r="ABP1860" s="401"/>
      <c r="ABQ1860" s="401"/>
      <c r="ABR1860" s="401"/>
      <c r="ABS1860" s="401"/>
      <c r="ABT1860" s="401"/>
      <c r="ABU1860" s="401"/>
      <c r="ABV1860" s="401"/>
      <c r="ABW1860" s="401"/>
      <c r="ABX1860" s="401"/>
      <c r="ABY1860" s="401"/>
      <c r="ABZ1860" s="401"/>
      <c r="ACA1860" s="401"/>
      <c r="ACB1860" s="401"/>
      <c r="ACC1860" s="401"/>
      <c r="ACD1860" s="401"/>
      <c r="ACE1860" s="401"/>
      <c r="ACF1860" s="401"/>
      <c r="ACG1860" s="401"/>
      <c r="ACH1860" s="401"/>
      <c r="ACI1860" s="401"/>
      <c r="ACJ1860" s="401"/>
      <c r="ACK1860" s="401"/>
      <c r="ACL1860" s="401"/>
      <c r="ACM1860" s="401"/>
      <c r="ACN1860" s="401"/>
      <c r="ACO1860" s="401"/>
      <c r="ACP1860" s="401"/>
      <c r="ACQ1860" s="401"/>
      <c r="ACR1860" s="401"/>
      <c r="ACS1860" s="401"/>
      <c r="ACT1860" s="401"/>
      <c r="ACU1860" s="401"/>
      <c r="ACV1860" s="401"/>
      <c r="ACW1860" s="401"/>
      <c r="ACX1860" s="401"/>
      <c r="ACY1860" s="401"/>
      <c r="ACZ1860" s="401"/>
      <c r="ADA1860" s="401"/>
      <c r="ADB1860" s="401"/>
      <c r="ADC1860" s="401"/>
      <c r="ADD1860" s="401"/>
      <c r="ADE1860" s="401"/>
      <c r="ADF1860" s="401"/>
      <c r="ADG1860" s="401"/>
      <c r="ADH1860" s="401"/>
      <c r="ADI1860" s="401"/>
      <c r="ADJ1860" s="401"/>
      <c r="ADK1860" s="401"/>
      <c r="ADL1860" s="401"/>
      <c r="ADM1860" s="401"/>
      <c r="ADN1860" s="401"/>
      <c r="ADO1860" s="401"/>
      <c r="ADP1860" s="401"/>
      <c r="ADQ1860" s="401"/>
      <c r="ADR1860" s="401"/>
      <c r="ADS1860" s="401"/>
      <c r="ADT1860" s="401"/>
      <c r="ADU1860" s="401"/>
      <c r="ADV1860" s="401"/>
      <c r="ADW1860" s="401"/>
      <c r="ADX1860" s="401"/>
      <c r="ADY1860" s="401"/>
      <c r="ADZ1860" s="401"/>
      <c r="AEA1860" s="401"/>
      <c r="AEB1860" s="401"/>
      <c r="AEC1860" s="401"/>
      <c r="AED1860" s="401"/>
      <c r="AEE1860" s="401"/>
      <c r="AEF1860" s="401"/>
      <c r="AEG1860" s="401"/>
      <c r="AEH1860" s="401"/>
      <c r="AEI1860" s="401"/>
      <c r="AEJ1860" s="401"/>
      <c r="AEK1860" s="401"/>
      <c r="AEL1860" s="401"/>
      <c r="AEM1860" s="401"/>
      <c r="AEN1860" s="401"/>
      <c r="AEO1860" s="401"/>
      <c r="AEP1860" s="401"/>
      <c r="AEQ1860" s="401"/>
      <c r="AER1860" s="401"/>
      <c r="AES1860" s="401"/>
      <c r="AET1860" s="401"/>
      <c r="AEU1860" s="401"/>
      <c r="AEV1860" s="401"/>
      <c r="AEW1860" s="401"/>
      <c r="AEX1860" s="401"/>
      <c r="AEY1860" s="401"/>
      <c r="AEZ1860" s="401"/>
      <c r="AFA1860" s="401"/>
      <c r="AFB1860" s="401"/>
      <c r="AFC1860" s="401"/>
      <c r="AFD1860" s="401"/>
      <c r="AFE1860" s="401"/>
      <c r="AFF1860" s="401"/>
      <c r="AFG1860" s="401"/>
      <c r="AFH1860" s="401"/>
      <c r="AFI1860" s="401"/>
      <c r="AFJ1860" s="401"/>
      <c r="AFK1860" s="401"/>
      <c r="AFL1860" s="401"/>
      <c r="AFM1860" s="401"/>
      <c r="AFN1860" s="401"/>
      <c r="AFO1860" s="401"/>
      <c r="AFP1860" s="401"/>
      <c r="AFQ1860" s="401"/>
      <c r="AFR1860" s="401"/>
      <c r="AFS1860" s="401"/>
      <c r="AFT1860" s="401"/>
      <c r="AFU1860" s="401"/>
      <c r="AFV1860" s="401"/>
      <c r="AFW1860" s="401"/>
      <c r="AFX1860" s="401"/>
      <c r="AFY1860" s="401"/>
      <c r="AFZ1860" s="401"/>
      <c r="AGA1860" s="401"/>
      <c r="AGB1860" s="401"/>
      <c r="AGC1860" s="401"/>
      <c r="AGD1860" s="401"/>
      <c r="AGE1860" s="401"/>
      <c r="AGF1860" s="401"/>
      <c r="AGG1860" s="401"/>
      <c r="AGH1860" s="401"/>
      <c r="AGI1860" s="401"/>
      <c r="AGJ1860" s="401"/>
      <c r="AGK1860" s="401"/>
      <c r="AGL1860" s="401"/>
      <c r="AGM1860" s="401"/>
      <c r="AGN1860" s="401"/>
      <c r="AGO1860" s="401"/>
      <c r="AGP1860" s="401"/>
      <c r="AGQ1860" s="401"/>
      <c r="AGR1860" s="401"/>
      <c r="AGS1860" s="401"/>
      <c r="AGT1860" s="401"/>
      <c r="AGU1860" s="401"/>
      <c r="AGV1860" s="401"/>
      <c r="AGW1860" s="401"/>
      <c r="AGX1860" s="401"/>
      <c r="AGY1860" s="401"/>
      <c r="AGZ1860" s="401"/>
      <c r="AHA1860" s="401"/>
      <c r="AHB1860" s="401"/>
      <c r="AHC1860" s="401"/>
      <c r="AHD1860" s="401"/>
      <c r="AHE1860" s="401"/>
      <c r="AHF1860" s="401"/>
      <c r="AHG1860" s="401"/>
      <c r="AHH1860" s="401"/>
      <c r="AHI1860" s="401"/>
      <c r="AHJ1860" s="401"/>
      <c r="AHK1860" s="401"/>
      <c r="AHL1860" s="401"/>
      <c r="AHM1860" s="401"/>
      <c r="AHN1860" s="401"/>
      <c r="AHO1860" s="401"/>
      <c r="AHP1860" s="401"/>
      <c r="AHQ1860" s="401"/>
      <c r="AHR1860" s="401"/>
      <c r="AHS1860" s="401"/>
      <c r="AHT1860" s="401"/>
      <c r="AHU1860" s="401"/>
      <c r="AHV1860" s="401"/>
      <c r="AHW1860" s="401"/>
      <c r="AHX1860" s="401"/>
      <c r="AHY1860" s="401"/>
      <c r="AHZ1860" s="401"/>
      <c r="AIA1860" s="401"/>
      <c r="AIB1860" s="401"/>
      <c r="AIC1860" s="401"/>
      <c r="AID1860" s="401"/>
      <c r="AIE1860" s="401"/>
      <c r="AIF1860" s="401"/>
      <c r="AIG1860" s="401"/>
      <c r="AIH1860" s="401"/>
      <c r="AII1860" s="401"/>
      <c r="AIJ1860" s="401"/>
      <c r="AIK1860" s="401"/>
      <c r="AIL1860" s="401"/>
      <c r="AIM1860" s="401"/>
      <c r="AIN1860" s="401"/>
      <c r="AIO1860" s="401"/>
      <c r="AIP1860" s="401"/>
      <c r="AIQ1860" s="401"/>
      <c r="AIR1860" s="401"/>
      <c r="AIS1860" s="401"/>
      <c r="AIT1860" s="401"/>
      <c r="AIU1860" s="401"/>
      <c r="AIV1860" s="401"/>
      <c r="AIW1860" s="401"/>
      <c r="AIX1860" s="401"/>
      <c r="AIY1860" s="401"/>
      <c r="AIZ1860" s="401"/>
      <c r="AJA1860" s="401"/>
      <c r="AJB1860" s="401"/>
      <c r="AJC1860" s="401"/>
      <c r="AJD1860" s="401"/>
      <c r="AJE1860" s="401"/>
      <c r="AJF1860" s="401"/>
      <c r="AJG1860" s="401"/>
      <c r="AJH1860" s="401"/>
      <c r="AJI1860" s="401"/>
      <c r="AJJ1860" s="401"/>
      <c r="AJK1860" s="401"/>
      <c r="AJL1860" s="401"/>
      <c r="AJM1860" s="401"/>
      <c r="AJN1860" s="401"/>
      <c r="AJO1860" s="401"/>
      <c r="AJP1860" s="401"/>
      <c r="AJQ1860" s="401"/>
      <c r="AJR1860" s="401"/>
      <c r="AJS1860" s="401"/>
      <c r="AJT1860" s="401"/>
      <c r="AJU1860" s="401"/>
      <c r="AJV1860" s="401"/>
      <c r="AJW1860" s="401"/>
      <c r="AJX1860" s="401"/>
      <c r="AJY1860" s="401"/>
      <c r="AJZ1860" s="401"/>
      <c r="AKA1860" s="401"/>
      <c r="AKB1860" s="401"/>
      <c r="AKC1860" s="401"/>
      <c r="AKD1860" s="401"/>
      <c r="AKE1860" s="401"/>
      <c r="AKF1860" s="401"/>
      <c r="AKG1860" s="401"/>
      <c r="AKH1860" s="401"/>
      <c r="AKI1860" s="401"/>
      <c r="AKJ1860" s="401"/>
      <c r="AKK1860" s="401"/>
      <c r="AKL1860" s="401"/>
      <c r="AKM1860" s="401"/>
      <c r="AKN1860" s="401"/>
      <c r="AKO1860" s="401"/>
      <c r="AKP1860" s="401"/>
      <c r="AKQ1860" s="401"/>
      <c r="AKR1860" s="401"/>
      <c r="AKS1860" s="401"/>
      <c r="AKT1860" s="401"/>
      <c r="AKU1860" s="401"/>
      <c r="AKV1860" s="401"/>
      <c r="AKW1860" s="401"/>
      <c r="AKX1860" s="401"/>
      <c r="AKY1860" s="401"/>
      <c r="AKZ1860" s="401"/>
      <c r="ALA1860" s="401"/>
      <c r="ALB1860" s="401"/>
      <c r="ALC1860" s="401"/>
      <c r="ALD1860" s="401"/>
      <c r="ALE1860" s="401"/>
      <c r="ALF1860" s="401"/>
      <c r="ALG1860" s="401"/>
      <c r="ALH1860" s="401"/>
      <c r="ALI1860" s="401"/>
      <c r="ALJ1860" s="401"/>
      <c r="ALK1860" s="401"/>
      <c r="ALL1860" s="401"/>
      <c r="ALM1860" s="401"/>
      <c r="ALN1860" s="401"/>
      <c r="ALO1860" s="401"/>
      <c r="ALP1860" s="401"/>
      <c r="ALQ1860" s="401"/>
      <c r="ALR1860" s="401"/>
      <c r="ALS1860" s="401"/>
      <c r="ALT1860" s="401"/>
      <c r="ALU1860" s="401"/>
      <c r="ALV1860" s="401"/>
      <c r="ALW1860" s="401"/>
      <c r="ALX1860" s="401"/>
      <c r="ALY1860" s="401"/>
      <c r="ALZ1860" s="401"/>
      <c r="AMA1860" s="401"/>
      <c r="AMB1860" s="401"/>
      <c r="AMC1860" s="401"/>
      <c r="AMD1860" s="401"/>
      <c r="AME1860" s="401"/>
      <c r="AMF1860" s="401"/>
      <c r="AMG1860" s="401"/>
      <c r="AMH1860" s="401"/>
      <c r="AMI1860" s="401"/>
      <c r="AMJ1860" s="401"/>
      <c r="AMK1860" s="401"/>
      <c r="AML1860" s="401"/>
      <c r="AMM1860" s="401"/>
      <c r="AMN1860" s="401"/>
      <c r="AMO1860" s="401"/>
      <c r="AMP1860" s="401"/>
      <c r="AMQ1860" s="401"/>
      <c r="AMR1860" s="401"/>
      <c r="AMS1860" s="401"/>
      <c r="AMT1860" s="401"/>
      <c r="AMU1860" s="401"/>
      <c r="AMV1860" s="401"/>
      <c r="AMW1860" s="401"/>
      <c r="AMX1860" s="401"/>
      <c r="AMY1860" s="401"/>
      <c r="AMZ1860" s="401"/>
      <c r="ANA1860" s="401"/>
      <c r="ANB1860" s="401"/>
      <c r="ANC1860" s="401"/>
      <c r="AND1860" s="401"/>
      <c r="ANE1860" s="401"/>
      <c r="ANF1860" s="401"/>
      <c r="ANG1860" s="401"/>
      <c r="ANH1860" s="401"/>
      <c r="ANI1860" s="401"/>
      <c r="ANJ1860" s="401"/>
      <c r="ANK1860" s="401"/>
      <c r="ANL1860" s="401"/>
      <c r="ANM1860" s="401"/>
      <c r="ANN1860" s="401"/>
      <c r="ANO1860" s="401"/>
      <c r="ANP1860" s="401"/>
      <c r="ANQ1860" s="401"/>
      <c r="ANR1860" s="401"/>
      <c r="ANS1860" s="401"/>
      <c r="ANT1860" s="401"/>
      <c r="ANU1860" s="401"/>
      <c r="ANV1860" s="401"/>
      <c r="ANW1860" s="401"/>
      <c r="ANX1860" s="401"/>
      <c r="ANY1860" s="401"/>
      <c r="ANZ1860" s="401"/>
      <c r="AOA1860" s="401"/>
      <c r="AOB1860" s="401"/>
      <c r="AOC1860" s="401"/>
      <c r="AOD1860" s="401"/>
      <c r="AOE1860" s="401"/>
      <c r="AOF1860" s="401"/>
      <c r="AOG1860" s="401"/>
      <c r="AOH1860" s="401"/>
      <c r="AOI1860" s="401"/>
      <c r="AOJ1860" s="401"/>
      <c r="AOK1860" s="401"/>
      <c r="AOL1860" s="401"/>
      <c r="AOM1860" s="401"/>
      <c r="AON1860" s="401"/>
      <c r="AOO1860" s="401"/>
      <c r="AOP1860" s="401"/>
      <c r="AOQ1860" s="401"/>
      <c r="AOR1860" s="401"/>
      <c r="AOS1860" s="401"/>
      <c r="AOT1860" s="401"/>
      <c r="AOU1860" s="401"/>
      <c r="AOV1860" s="401"/>
      <c r="AOW1860" s="401"/>
      <c r="AOX1860" s="401"/>
      <c r="AOY1860" s="401"/>
      <c r="AOZ1860" s="401"/>
      <c r="APA1860" s="401"/>
      <c r="APB1860" s="401"/>
      <c r="APC1860" s="401"/>
      <c r="APD1860" s="401"/>
      <c r="APE1860" s="401"/>
      <c r="APF1860" s="401"/>
      <c r="APG1860" s="401"/>
      <c r="APH1860" s="401"/>
      <c r="API1860" s="401"/>
      <c r="APJ1860" s="401"/>
      <c r="APK1860" s="401"/>
      <c r="APL1860" s="401"/>
      <c r="APM1860" s="401"/>
      <c r="APN1860" s="401"/>
      <c r="APO1860" s="401"/>
      <c r="APP1860" s="401"/>
      <c r="APQ1860" s="401"/>
      <c r="APR1860" s="401"/>
      <c r="APS1860" s="401"/>
      <c r="APT1860" s="401"/>
      <c r="APU1860" s="401"/>
      <c r="APV1860" s="401"/>
      <c r="APW1860" s="401"/>
      <c r="APX1860" s="401"/>
      <c r="APY1860" s="401"/>
      <c r="APZ1860" s="401"/>
      <c r="AQA1860" s="401"/>
      <c r="AQB1860" s="401"/>
      <c r="AQC1860" s="401"/>
      <c r="AQD1860" s="401"/>
      <c r="AQE1860" s="401"/>
      <c r="AQF1860" s="401"/>
      <c r="AQG1860" s="401"/>
      <c r="AQH1860" s="401"/>
      <c r="AQI1860" s="401"/>
      <c r="AQJ1860" s="401"/>
      <c r="AQK1860" s="401"/>
      <c r="AQL1860" s="401"/>
      <c r="AQM1860" s="401"/>
      <c r="AQN1860" s="401"/>
      <c r="AQO1860" s="401"/>
      <c r="AQP1860" s="401"/>
      <c r="AQQ1860" s="401"/>
      <c r="AQR1860" s="401"/>
      <c r="AQS1860" s="401"/>
      <c r="AQT1860" s="401"/>
      <c r="AQU1860" s="401"/>
      <c r="AQV1860" s="401"/>
      <c r="AQW1860" s="401"/>
      <c r="AQX1860" s="401"/>
      <c r="AQY1860" s="401"/>
      <c r="AQZ1860" s="401"/>
      <c r="ARA1860" s="401"/>
      <c r="ARB1860" s="401"/>
      <c r="ARC1860" s="401"/>
      <c r="ARD1860" s="401"/>
      <c r="ARE1860" s="401"/>
      <c r="ARF1860" s="401"/>
      <c r="ARG1860" s="401"/>
      <c r="ARH1860" s="401"/>
      <c r="ARI1860" s="401"/>
      <c r="ARJ1860" s="401"/>
      <c r="ARK1860" s="401"/>
      <c r="ARL1860" s="401"/>
      <c r="ARM1860" s="401"/>
      <c r="ARN1860" s="401"/>
      <c r="ARO1860" s="401"/>
      <c r="ARP1860" s="401"/>
      <c r="ARQ1860" s="401"/>
      <c r="ARR1860" s="401"/>
      <c r="ARS1860" s="401"/>
      <c r="ART1860" s="401"/>
      <c r="ARU1860" s="401"/>
      <c r="ARV1860" s="401"/>
      <c r="ARW1860" s="401"/>
      <c r="ARX1860" s="401"/>
      <c r="ARY1860" s="401"/>
      <c r="ARZ1860" s="401"/>
      <c r="ASA1860" s="401"/>
      <c r="ASB1860" s="401"/>
      <c r="ASC1860" s="401"/>
      <c r="ASD1860" s="401"/>
      <c r="ASE1860" s="401"/>
      <c r="ASF1860" s="401"/>
      <c r="ASG1860" s="401"/>
      <c r="ASH1860" s="401"/>
      <c r="ASI1860" s="401"/>
      <c r="ASJ1860" s="401"/>
      <c r="ASK1860" s="401"/>
      <c r="ASL1860" s="401"/>
      <c r="ASM1860" s="401"/>
      <c r="ASN1860" s="401"/>
      <c r="ASO1860" s="401"/>
      <c r="ASP1860" s="401"/>
      <c r="ASQ1860" s="401"/>
      <c r="ASR1860" s="401"/>
      <c r="ASS1860" s="401"/>
      <c r="AST1860" s="401"/>
      <c r="ASU1860" s="401"/>
      <c r="ASV1860" s="401"/>
      <c r="ASW1860" s="401"/>
      <c r="ASX1860" s="401"/>
      <c r="ASY1860" s="401"/>
      <c r="ASZ1860" s="401"/>
      <c r="ATA1860" s="401"/>
      <c r="ATB1860" s="401"/>
      <c r="ATC1860" s="401"/>
      <c r="ATD1860" s="401"/>
      <c r="ATE1860" s="401"/>
      <c r="ATF1860" s="401"/>
      <c r="ATG1860" s="401"/>
      <c r="ATH1860" s="401"/>
      <c r="ATI1860" s="401"/>
      <c r="ATJ1860" s="401"/>
      <c r="ATK1860" s="401"/>
      <c r="ATL1860" s="401"/>
      <c r="ATM1860" s="401"/>
      <c r="ATN1860" s="401"/>
      <c r="ATO1860" s="401"/>
      <c r="ATP1860" s="401"/>
      <c r="ATQ1860" s="401"/>
      <c r="ATR1860" s="401"/>
      <c r="ATS1860" s="401"/>
      <c r="ATT1860" s="401"/>
      <c r="ATU1860" s="401"/>
      <c r="ATV1860" s="401"/>
      <c r="ATW1860" s="401"/>
      <c r="ATX1860" s="401"/>
      <c r="ATY1860" s="401"/>
      <c r="ATZ1860" s="401"/>
      <c r="AUA1860" s="401"/>
      <c r="AUB1860" s="401"/>
      <c r="AUC1860" s="401"/>
      <c r="AUD1860" s="401"/>
      <c r="AUE1860" s="401"/>
      <c r="AUF1860" s="401"/>
      <c r="AUG1860" s="401"/>
      <c r="AUH1860" s="401"/>
      <c r="AUI1860" s="401"/>
      <c r="AUJ1860" s="401"/>
      <c r="AUK1860" s="401"/>
      <c r="AUL1860" s="401"/>
      <c r="AUM1860" s="401"/>
      <c r="AUN1860" s="401"/>
      <c r="AUO1860" s="401"/>
      <c r="AUP1860" s="401"/>
      <c r="AUQ1860" s="401"/>
      <c r="AUR1860" s="401"/>
      <c r="AUS1860" s="401"/>
      <c r="AUT1860" s="401"/>
      <c r="AUU1860" s="401"/>
      <c r="AUV1860" s="401"/>
      <c r="AUW1860" s="401"/>
      <c r="AUX1860" s="401"/>
      <c r="AUY1860" s="401"/>
      <c r="AUZ1860" s="401"/>
      <c r="AVA1860" s="401"/>
      <c r="AVB1860" s="401"/>
      <c r="AVC1860" s="401"/>
      <c r="AVD1860" s="401"/>
      <c r="AVE1860" s="401"/>
      <c r="AVF1860" s="401"/>
      <c r="AVG1860" s="401"/>
      <c r="AVH1860" s="401"/>
      <c r="AVI1860" s="401"/>
      <c r="AVJ1860" s="401"/>
      <c r="AVK1860" s="401"/>
      <c r="AVL1860" s="401"/>
      <c r="AVM1860" s="401"/>
      <c r="AVN1860" s="401"/>
      <c r="AVO1860" s="401"/>
      <c r="AVP1860" s="401"/>
      <c r="AVQ1860" s="401"/>
      <c r="AVR1860" s="401"/>
      <c r="AVS1860" s="401"/>
      <c r="AVT1860" s="401"/>
      <c r="AVU1860" s="401"/>
      <c r="AVV1860" s="401"/>
      <c r="AVW1860" s="401"/>
      <c r="AVX1860" s="401"/>
      <c r="AVY1860" s="401"/>
      <c r="AVZ1860" s="401"/>
      <c r="AWA1860" s="401"/>
      <c r="AWB1860" s="401"/>
      <c r="AWC1860" s="401"/>
      <c r="AWD1860" s="401"/>
      <c r="AWE1860" s="401"/>
      <c r="AWF1860" s="401"/>
      <c r="AWG1860" s="401"/>
      <c r="AWH1860" s="401"/>
      <c r="AWI1860" s="401"/>
      <c r="AWJ1860" s="401"/>
      <c r="AWK1860" s="401"/>
      <c r="AWL1860" s="401"/>
      <c r="AWM1860" s="401"/>
      <c r="AWN1860" s="401"/>
      <c r="AWO1860" s="401"/>
      <c r="AWP1860" s="401"/>
      <c r="AWQ1860" s="401"/>
      <c r="AWR1860" s="401"/>
      <c r="AWS1860" s="401"/>
      <c r="AWT1860" s="401"/>
      <c r="AWU1860" s="401"/>
      <c r="AWV1860" s="401"/>
      <c r="AWW1860" s="401"/>
      <c r="AWX1860" s="401"/>
      <c r="AWY1860" s="401"/>
      <c r="AWZ1860" s="401"/>
      <c r="AXA1860" s="401"/>
      <c r="AXB1860" s="401"/>
      <c r="AXC1860" s="401"/>
      <c r="AXD1860" s="401"/>
      <c r="AXE1860" s="401"/>
      <c r="AXF1860" s="401"/>
      <c r="AXG1860" s="401"/>
      <c r="AXH1860" s="401"/>
      <c r="AXI1860" s="401"/>
      <c r="AXJ1860" s="401"/>
      <c r="AXK1860" s="401"/>
      <c r="AXL1860" s="401"/>
      <c r="AXM1860" s="401"/>
      <c r="AXN1860" s="401"/>
      <c r="AXO1860" s="401"/>
      <c r="AXP1860" s="401"/>
      <c r="AXQ1860" s="401"/>
      <c r="AXR1860" s="401"/>
      <c r="AXS1860" s="401"/>
      <c r="AXT1860" s="401"/>
      <c r="AXU1860" s="401"/>
      <c r="AXV1860" s="401"/>
      <c r="AXW1860" s="401"/>
      <c r="AXX1860" s="401"/>
      <c r="AXY1860" s="401"/>
      <c r="AXZ1860" s="401"/>
      <c r="AYA1860" s="401"/>
      <c r="AYB1860" s="401"/>
      <c r="AYC1860" s="401"/>
      <c r="AYD1860" s="401"/>
      <c r="AYE1860" s="401"/>
      <c r="AYF1860" s="401"/>
      <c r="AYG1860" s="401"/>
      <c r="AYH1860" s="401"/>
      <c r="AYI1860" s="401"/>
      <c r="AYJ1860" s="401"/>
      <c r="AYK1860" s="401"/>
      <c r="AYL1860" s="401"/>
      <c r="AYM1860" s="401"/>
      <c r="AYN1860" s="401"/>
      <c r="AYO1860" s="401"/>
      <c r="AYP1860" s="401"/>
      <c r="AYQ1860" s="401"/>
      <c r="AYR1860" s="401"/>
      <c r="AYS1860" s="401"/>
      <c r="AYT1860" s="401"/>
      <c r="AYU1860" s="401"/>
      <c r="AYV1860" s="401"/>
      <c r="AYW1860" s="401"/>
      <c r="AYX1860" s="401"/>
      <c r="AYY1860" s="401"/>
      <c r="AYZ1860" s="401"/>
      <c r="AZA1860" s="401"/>
      <c r="AZB1860" s="401"/>
      <c r="AZC1860" s="401"/>
      <c r="AZD1860" s="401"/>
      <c r="AZE1860" s="401"/>
      <c r="AZF1860" s="401"/>
      <c r="AZG1860" s="401"/>
      <c r="AZH1860" s="401"/>
      <c r="AZI1860" s="401"/>
      <c r="AZJ1860" s="401"/>
      <c r="AZK1860" s="401"/>
      <c r="AZL1860" s="401"/>
      <c r="AZM1860" s="401"/>
      <c r="AZN1860" s="401"/>
      <c r="AZO1860" s="401"/>
      <c r="AZP1860" s="401"/>
      <c r="AZQ1860" s="401"/>
      <c r="AZR1860" s="401"/>
      <c r="AZS1860" s="401"/>
      <c r="AZT1860" s="401"/>
      <c r="AZU1860" s="401"/>
      <c r="AZV1860" s="401"/>
      <c r="AZW1860" s="401"/>
      <c r="AZX1860" s="401"/>
      <c r="AZY1860" s="401"/>
      <c r="AZZ1860" s="401"/>
      <c r="BAA1860" s="401"/>
      <c r="BAB1860" s="401"/>
      <c r="BAC1860" s="401"/>
      <c r="BAD1860" s="401"/>
      <c r="BAE1860" s="401"/>
      <c r="BAF1860" s="401"/>
      <c r="BAG1860" s="401"/>
      <c r="BAH1860" s="401"/>
      <c r="BAI1860" s="401"/>
      <c r="BAJ1860" s="401"/>
      <c r="BAK1860" s="401"/>
      <c r="BAL1860" s="401"/>
      <c r="BAM1860" s="401"/>
      <c r="BAN1860" s="401"/>
      <c r="BAO1860" s="401"/>
      <c r="BAP1860" s="401"/>
      <c r="BAQ1860" s="401"/>
      <c r="BAR1860" s="401"/>
      <c r="BAS1860" s="401"/>
      <c r="BAT1860" s="401"/>
      <c r="BAU1860" s="401"/>
      <c r="BAV1860" s="401"/>
      <c r="BAW1860" s="401"/>
      <c r="BAX1860" s="401"/>
      <c r="BAY1860" s="401"/>
      <c r="BAZ1860" s="401"/>
      <c r="BBA1860" s="401"/>
      <c r="BBB1860" s="401"/>
      <c r="BBC1860" s="401"/>
      <c r="BBD1860" s="401"/>
      <c r="BBE1860" s="401"/>
      <c r="BBF1860" s="401"/>
      <c r="BBG1860" s="401"/>
      <c r="BBH1860" s="401"/>
      <c r="BBI1860" s="401"/>
      <c r="BBJ1860" s="401"/>
      <c r="BBK1860" s="401"/>
      <c r="BBL1860" s="401"/>
      <c r="BBM1860" s="401"/>
      <c r="BBN1860" s="401"/>
      <c r="BBO1860" s="401"/>
      <c r="BBP1860" s="401"/>
      <c r="BBQ1860" s="401"/>
      <c r="BBR1860" s="401"/>
      <c r="BBS1860" s="401"/>
      <c r="BBT1860" s="401"/>
      <c r="BBU1860" s="401"/>
      <c r="BBV1860" s="401"/>
      <c r="BBW1860" s="401"/>
      <c r="BBX1860" s="401"/>
      <c r="BBY1860" s="401"/>
      <c r="BBZ1860" s="401"/>
      <c r="BCA1860" s="401"/>
      <c r="BCB1860" s="401"/>
      <c r="BCC1860" s="401"/>
      <c r="BCD1860" s="401"/>
      <c r="BCE1860" s="401"/>
      <c r="BCF1860" s="401"/>
      <c r="BCG1860" s="401"/>
      <c r="BCH1860" s="401"/>
      <c r="BCI1860" s="401"/>
      <c r="BCJ1860" s="401"/>
      <c r="BCK1860" s="401"/>
      <c r="BCL1860" s="401"/>
      <c r="BCM1860" s="401"/>
      <c r="BCN1860" s="401"/>
      <c r="BCO1860" s="401"/>
      <c r="BCP1860" s="401"/>
      <c r="BCQ1860" s="401"/>
      <c r="BCR1860" s="401"/>
      <c r="BCS1860" s="401"/>
      <c r="BCT1860" s="401"/>
      <c r="BCU1860" s="401"/>
      <c r="BCV1860" s="401"/>
      <c r="BCW1860" s="401"/>
      <c r="BCX1860" s="401"/>
      <c r="BCY1860" s="401"/>
      <c r="BCZ1860" s="401"/>
      <c r="BDA1860" s="401"/>
      <c r="BDB1860" s="401"/>
      <c r="BDC1860" s="401"/>
      <c r="BDD1860" s="401"/>
      <c r="BDE1860" s="401"/>
      <c r="BDF1860" s="401"/>
      <c r="BDG1860" s="401"/>
      <c r="BDH1860" s="401"/>
      <c r="BDI1860" s="401"/>
      <c r="BDJ1860" s="401"/>
      <c r="BDK1860" s="401"/>
      <c r="BDL1860" s="401"/>
      <c r="BDM1860" s="401"/>
      <c r="BDN1860" s="401"/>
      <c r="BDO1860" s="401"/>
      <c r="BDP1860" s="401"/>
      <c r="BDQ1860" s="401"/>
      <c r="BDR1860" s="401"/>
      <c r="BDS1860" s="401"/>
      <c r="BDT1860" s="401"/>
      <c r="BDU1860" s="401"/>
      <c r="BDV1860" s="401"/>
      <c r="BDW1860" s="401"/>
      <c r="BDX1860" s="401"/>
      <c r="BDY1860" s="401"/>
      <c r="BDZ1860" s="401"/>
      <c r="BEA1860" s="401"/>
      <c r="BEB1860" s="401"/>
      <c r="BEC1860" s="401"/>
      <c r="BED1860" s="401"/>
      <c r="BEE1860" s="401"/>
      <c r="BEF1860" s="401"/>
      <c r="BEG1860" s="401"/>
      <c r="BEH1860" s="401"/>
      <c r="BEI1860" s="401"/>
      <c r="BEJ1860" s="401"/>
      <c r="BEK1860" s="401"/>
      <c r="BEL1860" s="401"/>
      <c r="BEM1860" s="401"/>
      <c r="BEN1860" s="401"/>
      <c r="BEO1860" s="401"/>
      <c r="BEP1860" s="401"/>
      <c r="BEQ1860" s="401"/>
      <c r="BER1860" s="401"/>
      <c r="BES1860" s="401"/>
      <c r="BET1860" s="401"/>
      <c r="BEU1860" s="401"/>
      <c r="BEV1860" s="401"/>
      <c r="BEW1860" s="401"/>
      <c r="BEX1860" s="401"/>
      <c r="BEY1860" s="401"/>
      <c r="BEZ1860" s="401"/>
      <c r="BFA1860" s="401"/>
      <c r="BFB1860" s="401"/>
      <c r="BFC1860" s="401"/>
      <c r="BFD1860" s="401"/>
      <c r="BFE1860" s="401"/>
      <c r="BFF1860" s="401"/>
      <c r="BFG1860" s="401"/>
      <c r="BFH1860" s="401"/>
      <c r="BFI1860" s="401"/>
      <c r="BFJ1860" s="401"/>
      <c r="BFK1860" s="401"/>
      <c r="BFL1860" s="401"/>
      <c r="BFM1860" s="401"/>
      <c r="BFN1860" s="401"/>
      <c r="BFO1860" s="401"/>
      <c r="BFP1860" s="401"/>
      <c r="BFQ1860" s="401"/>
      <c r="BFR1860" s="401"/>
      <c r="BFS1860" s="401"/>
      <c r="BFT1860" s="401"/>
      <c r="BFU1860" s="401"/>
      <c r="BFV1860" s="401"/>
      <c r="BFW1860" s="401"/>
      <c r="BFX1860" s="401"/>
      <c r="BFY1860" s="401"/>
      <c r="BFZ1860" s="401"/>
      <c r="BGA1860" s="401"/>
      <c r="BGB1860" s="401"/>
      <c r="BGC1860" s="401"/>
      <c r="BGD1860" s="401"/>
      <c r="BGE1860" s="401"/>
      <c r="BGF1860" s="401"/>
      <c r="BGG1860" s="401"/>
      <c r="BGH1860" s="401"/>
      <c r="BGI1860" s="401"/>
      <c r="BGJ1860" s="401"/>
      <c r="BGK1860" s="401"/>
      <c r="BGL1860" s="401"/>
      <c r="BGM1860" s="401"/>
      <c r="BGN1860" s="401"/>
      <c r="BGO1860" s="401"/>
      <c r="BGP1860" s="401"/>
      <c r="BGQ1860" s="401"/>
      <c r="BGR1860" s="401"/>
      <c r="BGS1860" s="401"/>
      <c r="BGT1860" s="401"/>
      <c r="BGU1860" s="401"/>
      <c r="BGV1860" s="401"/>
      <c r="BGW1860" s="401"/>
      <c r="BGX1860" s="401"/>
      <c r="BGY1860" s="401"/>
      <c r="BGZ1860" s="401"/>
      <c r="BHA1860" s="401"/>
      <c r="BHB1860" s="401"/>
      <c r="BHC1860" s="401"/>
      <c r="BHD1860" s="401"/>
      <c r="BHE1860" s="401"/>
      <c r="BHF1860" s="401"/>
      <c r="BHG1860" s="401"/>
      <c r="BHH1860" s="401"/>
      <c r="BHI1860" s="401"/>
      <c r="BHJ1860" s="401"/>
      <c r="BHK1860" s="401"/>
      <c r="BHL1860" s="401"/>
      <c r="BHM1860" s="401"/>
      <c r="BHN1860" s="401"/>
      <c r="BHO1860" s="401"/>
      <c r="BHP1860" s="401"/>
      <c r="BHQ1860" s="401"/>
      <c r="BHR1860" s="401"/>
      <c r="BHS1860" s="401"/>
      <c r="BHT1860" s="401"/>
      <c r="BHU1860" s="401"/>
      <c r="BHV1860" s="401"/>
      <c r="BHW1860" s="401"/>
      <c r="BHX1860" s="401"/>
      <c r="BHY1860" s="401"/>
      <c r="BHZ1860" s="401"/>
      <c r="BIA1860" s="401"/>
      <c r="BIB1860" s="401"/>
      <c r="BIC1860" s="401"/>
      <c r="BID1860" s="401"/>
      <c r="BIE1860" s="401"/>
      <c r="BIF1860" s="401"/>
      <c r="BIG1860" s="401"/>
      <c r="BIH1860" s="401"/>
      <c r="BII1860" s="401"/>
      <c r="BIJ1860" s="401"/>
      <c r="BIK1860" s="401"/>
      <c r="BIL1860" s="401"/>
      <c r="BIM1860" s="401"/>
      <c r="BIN1860" s="401"/>
      <c r="BIO1860" s="401"/>
      <c r="BIP1860" s="401"/>
      <c r="BIQ1860" s="401"/>
      <c r="BIR1860" s="401"/>
      <c r="BIS1860" s="401"/>
      <c r="BIT1860" s="401"/>
      <c r="BIU1860" s="401"/>
      <c r="BIV1860" s="401"/>
      <c r="BIW1860" s="401"/>
      <c r="BIX1860" s="401"/>
      <c r="BIY1860" s="401"/>
      <c r="BIZ1860" s="401"/>
      <c r="BJA1860" s="401"/>
      <c r="BJB1860" s="401"/>
      <c r="BJC1860" s="401"/>
      <c r="BJD1860" s="401"/>
      <c r="BJE1860" s="401"/>
      <c r="BJF1860" s="401"/>
      <c r="BJG1860" s="401"/>
      <c r="BJH1860" s="401"/>
      <c r="BJI1860" s="401"/>
      <c r="BJJ1860" s="401"/>
      <c r="BJK1860" s="401"/>
      <c r="BJL1860" s="401"/>
      <c r="BJM1860" s="401"/>
      <c r="BJN1860" s="401"/>
      <c r="BJO1860" s="401"/>
      <c r="BJP1860" s="401"/>
      <c r="BJQ1860" s="401"/>
      <c r="BJR1860" s="401"/>
      <c r="BJS1860" s="401"/>
      <c r="BJT1860" s="401"/>
      <c r="BJU1860" s="401"/>
      <c r="BJV1860" s="401"/>
      <c r="BJW1860" s="401"/>
      <c r="BJX1860" s="401"/>
      <c r="BJY1860" s="401"/>
      <c r="BJZ1860" s="401"/>
      <c r="BKA1860" s="401"/>
      <c r="BKB1860" s="401"/>
      <c r="BKC1860" s="401"/>
      <c r="BKD1860" s="401"/>
      <c r="BKE1860" s="401"/>
      <c r="BKF1860" s="401"/>
      <c r="BKG1860" s="401"/>
      <c r="BKH1860" s="401"/>
      <c r="BKI1860" s="401"/>
      <c r="BKJ1860" s="401"/>
      <c r="BKK1860" s="401"/>
      <c r="BKL1860" s="401"/>
      <c r="BKM1860" s="401"/>
      <c r="BKN1860" s="401"/>
      <c r="BKO1860" s="401"/>
      <c r="BKP1860" s="401"/>
      <c r="BKQ1860" s="401"/>
      <c r="BKR1860" s="401"/>
      <c r="BKS1860" s="401"/>
      <c r="BKT1860" s="401"/>
      <c r="BKU1860" s="401"/>
      <c r="BKV1860" s="401"/>
      <c r="BKW1860" s="401"/>
      <c r="BKX1860" s="401"/>
      <c r="BKY1860" s="401"/>
      <c r="BKZ1860" s="401"/>
      <c r="BLA1860" s="401"/>
      <c r="BLB1860" s="401"/>
      <c r="BLC1860" s="401"/>
      <c r="BLD1860" s="401"/>
      <c r="BLE1860" s="401"/>
      <c r="BLF1860" s="401"/>
      <c r="BLG1860" s="401"/>
      <c r="BLH1860" s="401"/>
      <c r="BLI1860" s="401"/>
      <c r="BLJ1860" s="401"/>
      <c r="BLK1860" s="401"/>
      <c r="BLL1860" s="401"/>
      <c r="BLM1860" s="401"/>
      <c r="BLN1860" s="401"/>
      <c r="BLO1860" s="401"/>
      <c r="BLP1860" s="401"/>
      <c r="BLQ1860" s="401"/>
      <c r="BLR1860" s="401"/>
      <c r="BLS1860" s="401"/>
      <c r="BLT1860" s="401"/>
      <c r="BLU1860" s="401"/>
      <c r="BLV1860" s="401"/>
      <c r="BLW1860" s="401"/>
      <c r="BLX1860" s="401"/>
      <c r="BLY1860" s="401"/>
      <c r="BLZ1860" s="401"/>
      <c r="BMA1860" s="401"/>
      <c r="BMB1860" s="401"/>
      <c r="BMC1860" s="401"/>
      <c r="BMD1860" s="401"/>
      <c r="BME1860" s="401"/>
      <c r="BMF1860" s="401"/>
      <c r="BMG1860" s="401"/>
      <c r="BMH1860" s="401"/>
      <c r="BMI1860" s="401"/>
      <c r="BMJ1860" s="401"/>
      <c r="BMK1860" s="401"/>
      <c r="BML1860" s="401"/>
      <c r="BMM1860" s="401"/>
      <c r="BMN1860" s="401"/>
      <c r="BMO1860" s="401"/>
      <c r="BMP1860" s="401"/>
      <c r="BMQ1860" s="401"/>
      <c r="BMR1860" s="401"/>
      <c r="BMS1860" s="401"/>
      <c r="BMT1860" s="401"/>
      <c r="BMU1860" s="401"/>
      <c r="BMV1860" s="401"/>
      <c r="BMW1860" s="401"/>
      <c r="BMX1860" s="401"/>
      <c r="BMY1860" s="401"/>
      <c r="BMZ1860" s="401"/>
      <c r="BNA1860" s="401"/>
      <c r="BNB1860" s="401"/>
      <c r="BNC1860" s="401"/>
      <c r="BND1860" s="401"/>
      <c r="BNE1860" s="401"/>
      <c r="BNF1860" s="401"/>
      <c r="BNG1860" s="401"/>
      <c r="BNH1860" s="401"/>
      <c r="BNI1860" s="401"/>
      <c r="BNJ1860" s="401"/>
      <c r="BNK1860" s="401"/>
      <c r="BNL1860" s="401"/>
      <c r="BNM1860" s="401"/>
      <c r="BNN1860" s="401"/>
      <c r="BNO1860" s="401"/>
      <c r="BNP1860" s="401"/>
      <c r="BNQ1860" s="401"/>
      <c r="BNR1860" s="401"/>
      <c r="BNS1860" s="401"/>
      <c r="BNT1860" s="401"/>
      <c r="BNU1860" s="401"/>
      <c r="BNV1860" s="401"/>
      <c r="BNW1860" s="401"/>
      <c r="BNX1860" s="401"/>
      <c r="BNY1860" s="401"/>
      <c r="BNZ1860" s="401"/>
      <c r="BOA1860" s="401"/>
      <c r="BOB1860" s="401"/>
      <c r="BOC1860" s="401"/>
      <c r="BOD1860" s="401"/>
      <c r="BOE1860" s="401"/>
      <c r="BOF1860" s="401"/>
      <c r="BOG1860" s="401"/>
      <c r="BOH1860" s="401"/>
      <c r="BOI1860" s="401"/>
      <c r="BOJ1860" s="401"/>
      <c r="BOK1860" s="401"/>
      <c r="BOL1860" s="401"/>
      <c r="BOM1860" s="401"/>
      <c r="BON1860" s="401"/>
      <c r="BOO1860" s="401"/>
      <c r="BOP1860" s="401"/>
      <c r="BOQ1860" s="401"/>
      <c r="BOR1860" s="401"/>
      <c r="BOS1860" s="401"/>
      <c r="BOT1860" s="401"/>
      <c r="BOU1860" s="401"/>
      <c r="BOV1860" s="401"/>
      <c r="BOW1860" s="401"/>
      <c r="BOX1860" s="401"/>
      <c r="BOY1860" s="401"/>
      <c r="BOZ1860" s="401"/>
      <c r="BPA1860" s="401"/>
      <c r="BPB1860" s="401"/>
      <c r="BPC1860" s="401"/>
      <c r="BPD1860" s="401"/>
      <c r="BPE1860" s="401"/>
      <c r="BPF1860" s="401"/>
      <c r="BPG1860" s="401"/>
      <c r="BPH1860" s="401"/>
      <c r="BPI1860" s="401"/>
      <c r="BPJ1860" s="401"/>
      <c r="BPK1860" s="401"/>
      <c r="BPL1860" s="401"/>
      <c r="BPM1860" s="401"/>
      <c r="BPN1860" s="401"/>
      <c r="BPO1860" s="401"/>
      <c r="BPP1860" s="401"/>
      <c r="BPQ1860" s="401"/>
      <c r="BPR1860" s="401"/>
      <c r="BPS1860" s="401"/>
      <c r="BPT1860" s="401"/>
      <c r="BPU1860" s="401"/>
      <c r="BPV1860" s="401"/>
      <c r="BPW1860" s="401"/>
      <c r="BPX1860" s="401"/>
      <c r="BPY1860" s="401"/>
      <c r="BPZ1860" s="401"/>
      <c r="BQA1860" s="401"/>
      <c r="BQB1860" s="401"/>
      <c r="BQC1860" s="401"/>
      <c r="BQD1860" s="401"/>
      <c r="BQE1860" s="401"/>
      <c r="BQF1860" s="401"/>
      <c r="BQG1860" s="401"/>
      <c r="BQH1860" s="401"/>
      <c r="BQI1860" s="401"/>
      <c r="BQJ1860" s="401"/>
      <c r="BQK1860" s="401"/>
      <c r="BQL1860" s="401"/>
      <c r="BQM1860" s="401"/>
      <c r="BQN1860" s="401"/>
      <c r="BQO1860" s="401"/>
      <c r="BQP1860" s="401"/>
      <c r="BQQ1860" s="401"/>
      <c r="BQR1860" s="401"/>
      <c r="BQS1860" s="401"/>
      <c r="BQT1860" s="401"/>
      <c r="BQU1860" s="401"/>
      <c r="BQV1860" s="401"/>
      <c r="BQW1860" s="401"/>
      <c r="BQX1860" s="401"/>
      <c r="BQY1860" s="401"/>
      <c r="BQZ1860" s="401"/>
      <c r="BRA1860" s="401"/>
      <c r="BRB1860" s="401"/>
      <c r="BRC1860" s="401"/>
      <c r="BRD1860" s="401"/>
      <c r="BRE1860" s="401"/>
      <c r="BRF1860" s="401"/>
      <c r="BRG1860" s="401"/>
      <c r="BRH1860" s="401"/>
      <c r="BRI1860" s="401"/>
      <c r="BRJ1860" s="401"/>
      <c r="BRK1860" s="401"/>
      <c r="BRL1860" s="401"/>
      <c r="BRM1860" s="401"/>
      <c r="BRN1860" s="401"/>
      <c r="BRO1860" s="401"/>
      <c r="BRP1860" s="401"/>
      <c r="BRQ1860" s="401"/>
      <c r="BRR1860" s="401"/>
      <c r="BRS1860" s="401"/>
      <c r="BRT1860" s="401"/>
      <c r="BRU1860" s="401"/>
      <c r="BRV1860" s="401"/>
      <c r="BRW1860" s="401"/>
      <c r="BRX1860" s="401"/>
      <c r="BRY1860" s="401"/>
      <c r="BRZ1860" s="401"/>
      <c r="BSA1860" s="401"/>
      <c r="BSB1860" s="401"/>
      <c r="BSC1860" s="401"/>
      <c r="BSD1860" s="401"/>
      <c r="BSE1860" s="401"/>
      <c r="BSF1860" s="401"/>
      <c r="BSG1860" s="401"/>
      <c r="BSH1860" s="401"/>
      <c r="BSI1860" s="401"/>
      <c r="BSJ1860" s="401"/>
      <c r="BSK1860" s="401"/>
      <c r="BSL1860" s="401"/>
      <c r="BSM1860" s="401"/>
      <c r="BSN1860" s="401"/>
      <c r="BSO1860" s="401"/>
      <c r="BSP1860" s="401"/>
      <c r="BSQ1860" s="401"/>
      <c r="BSR1860" s="401"/>
      <c r="BSS1860" s="401"/>
      <c r="BST1860" s="401"/>
      <c r="BSU1860" s="401"/>
      <c r="BSV1860" s="401"/>
      <c r="BSW1860" s="401"/>
      <c r="BSX1860" s="401"/>
      <c r="BSY1860" s="401"/>
      <c r="BSZ1860" s="401"/>
      <c r="BTA1860" s="401"/>
      <c r="BTB1860" s="401"/>
      <c r="BTC1860" s="401"/>
      <c r="BTD1860" s="401"/>
      <c r="BTE1860" s="401"/>
      <c r="BTF1860" s="401"/>
      <c r="BTG1860" s="401"/>
      <c r="BTH1860" s="401"/>
      <c r="BTI1860" s="401"/>
      <c r="BTJ1860" s="401"/>
      <c r="BTK1860" s="401"/>
      <c r="BTL1860" s="401"/>
      <c r="BTM1860" s="401"/>
      <c r="BTN1860" s="401"/>
      <c r="BTO1860" s="401"/>
      <c r="BTP1860" s="401"/>
      <c r="BTQ1860" s="401"/>
      <c r="BTR1860" s="401"/>
      <c r="BTS1860" s="401"/>
      <c r="BTT1860" s="401"/>
      <c r="BTU1860" s="401"/>
      <c r="BTV1860" s="401"/>
      <c r="BTW1860" s="401"/>
      <c r="BTX1860" s="401"/>
      <c r="BTY1860" s="401"/>
      <c r="BTZ1860" s="401"/>
      <c r="BUA1860" s="401"/>
      <c r="BUB1860" s="401"/>
      <c r="BUC1860" s="401"/>
      <c r="BUD1860" s="401"/>
      <c r="BUE1860" s="401"/>
      <c r="BUF1860" s="401"/>
      <c r="BUG1860" s="401"/>
      <c r="BUH1860" s="401"/>
      <c r="BUI1860" s="401"/>
      <c r="BUJ1860" s="401"/>
      <c r="BUK1860" s="401"/>
      <c r="BUL1860" s="401"/>
      <c r="BUM1860" s="401"/>
      <c r="BUN1860" s="401"/>
      <c r="BUO1860" s="401"/>
      <c r="BUP1860" s="401"/>
      <c r="BUQ1860" s="401"/>
      <c r="BUR1860" s="401"/>
      <c r="BUS1860" s="401"/>
      <c r="BUT1860" s="401"/>
      <c r="BUU1860" s="401"/>
      <c r="BUV1860" s="401"/>
      <c r="BUW1860" s="401"/>
      <c r="BUX1860" s="401"/>
      <c r="BUY1860" s="401"/>
      <c r="BUZ1860" s="401"/>
      <c r="BVA1860" s="401"/>
      <c r="BVB1860" s="401"/>
      <c r="BVC1860" s="401"/>
      <c r="BVD1860" s="401"/>
      <c r="BVE1860" s="401"/>
      <c r="BVF1860" s="401"/>
      <c r="BVG1860" s="401"/>
      <c r="BVH1860" s="401"/>
      <c r="BVI1860" s="401"/>
      <c r="BVJ1860" s="401"/>
      <c r="BVK1860" s="401"/>
      <c r="BVL1860" s="401"/>
      <c r="BVM1860" s="401"/>
      <c r="BVN1860" s="401"/>
      <c r="BVO1860" s="401"/>
      <c r="BVP1860" s="401"/>
      <c r="BVQ1860" s="401"/>
      <c r="BVR1860" s="401"/>
      <c r="BVS1860" s="401"/>
      <c r="BVT1860" s="401"/>
      <c r="BVU1860" s="401"/>
      <c r="BVV1860" s="401"/>
      <c r="BVW1860" s="401"/>
      <c r="BVX1860" s="401"/>
      <c r="BVY1860" s="401"/>
      <c r="BVZ1860" s="401"/>
      <c r="BWA1860" s="401"/>
      <c r="BWB1860" s="401"/>
      <c r="BWC1860" s="401"/>
      <c r="BWD1860" s="401"/>
      <c r="BWE1860" s="401"/>
      <c r="BWF1860" s="401"/>
      <c r="BWG1860" s="401"/>
      <c r="BWH1860" s="401"/>
      <c r="BWI1860" s="401"/>
      <c r="BWJ1860" s="401"/>
      <c r="BWK1860" s="401"/>
      <c r="BWL1860" s="401"/>
      <c r="BWM1860" s="401"/>
      <c r="BWN1860" s="401"/>
      <c r="BWO1860" s="401"/>
      <c r="BWP1860" s="401"/>
      <c r="BWQ1860" s="401"/>
      <c r="BWR1860" s="401"/>
      <c r="BWS1860" s="401"/>
      <c r="BWT1860" s="401"/>
      <c r="BWU1860" s="401"/>
      <c r="BWV1860" s="401"/>
      <c r="BWW1860" s="401"/>
      <c r="BWX1860" s="401"/>
      <c r="BWY1860" s="401"/>
      <c r="BWZ1860" s="401"/>
      <c r="BXA1860" s="401"/>
      <c r="BXB1860" s="401"/>
      <c r="BXC1860" s="401"/>
      <c r="BXD1860" s="401"/>
      <c r="BXE1860" s="401"/>
      <c r="BXF1860" s="401"/>
      <c r="BXG1860" s="401"/>
      <c r="BXH1860" s="401"/>
      <c r="BXI1860" s="401"/>
      <c r="BXJ1860" s="401"/>
      <c r="BXK1860" s="401"/>
      <c r="BXL1860" s="401"/>
      <c r="BXM1860" s="401"/>
      <c r="BXN1860" s="401"/>
      <c r="BXO1860" s="401"/>
      <c r="BXP1860" s="401"/>
      <c r="BXQ1860" s="401"/>
      <c r="BXR1860" s="401"/>
      <c r="BXS1860" s="401"/>
      <c r="BXT1860" s="401"/>
      <c r="BXU1860" s="401"/>
      <c r="BXV1860" s="401"/>
      <c r="BXW1860" s="401"/>
      <c r="BXX1860" s="401"/>
      <c r="BXY1860" s="401"/>
      <c r="BXZ1860" s="401"/>
      <c r="BYA1860" s="401"/>
      <c r="BYB1860" s="401"/>
      <c r="BYC1860" s="401"/>
      <c r="BYD1860" s="401"/>
      <c r="BYE1860" s="401"/>
      <c r="BYF1860" s="401"/>
      <c r="BYG1860" s="401"/>
      <c r="BYH1860" s="401"/>
      <c r="BYI1860" s="401"/>
      <c r="BYJ1860" s="401"/>
      <c r="BYK1860" s="401"/>
      <c r="BYL1860" s="401"/>
      <c r="BYM1860" s="401"/>
      <c r="BYN1860" s="401"/>
      <c r="BYO1860" s="401"/>
      <c r="BYP1860" s="401"/>
      <c r="BYQ1860" s="401"/>
      <c r="BYR1860" s="401"/>
      <c r="BYS1860" s="401"/>
      <c r="BYT1860" s="401"/>
      <c r="BYU1860" s="401"/>
      <c r="BYV1860" s="401"/>
      <c r="BYW1860" s="401"/>
      <c r="BYX1860" s="401"/>
      <c r="BYY1860" s="401"/>
      <c r="BYZ1860" s="401"/>
      <c r="BZA1860" s="401"/>
      <c r="BZB1860" s="401"/>
      <c r="BZC1860" s="401"/>
      <c r="BZD1860" s="401"/>
      <c r="BZE1860" s="401"/>
      <c r="BZF1860" s="401"/>
      <c r="BZG1860" s="401"/>
      <c r="BZH1860" s="401"/>
      <c r="BZI1860" s="401"/>
      <c r="BZJ1860" s="401"/>
      <c r="BZK1860" s="401"/>
      <c r="BZL1860" s="401"/>
      <c r="BZM1860" s="401"/>
      <c r="BZN1860" s="401"/>
      <c r="BZO1860" s="401"/>
      <c r="BZP1860" s="401"/>
      <c r="BZQ1860" s="401"/>
      <c r="BZR1860" s="401"/>
      <c r="BZS1860" s="401"/>
      <c r="BZT1860" s="401"/>
      <c r="BZU1860" s="401"/>
      <c r="BZV1860" s="401"/>
      <c r="BZW1860" s="401"/>
      <c r="BZX1860" s="401"/>
      <c r="BZY1860" s="401"/>
      <c r="BZZ1860" s="401"/>
      <c r="CAA1860" s="401"/>
      <c r="CAB1860" s="401"/>
      <c r="CAC1860" s="401"/>
      <c r="CAD1860" s="401"/>
      <c r="CAE1860" s="401"/>
      <c r="CAF1860" s="401"/>
      <c r="CAG1860" s="401"/>
      <c r="CAH1860" s="401"/>
      <c r="CAI1860" s="401"/>
      <c r="CAJ1860" s="401"/>
      <c r="CAK1860" s="401"/>
      <c r="CAL1860" s="401"/>
      <c r="CAM1860" s="401"/>
      <c r="CAN1860" s="401"/>
      <c r="CAO1860" s="401"/>
      <c r="CAP1860" s="401"/>
      <c r="CAQ1860" s="401"/>
      <c r="CAR1860" s="401"/>
      <c r="CAS1860" s="401"/>
      <c r="CAT1860" s="401"/>
      <c r="CAU1860" s="401"/>
      <c r="CAV1860" s="401"/>
      <c r="CAW1860" s="401"/>
      <c r="CAX1860" s="401"/>
      <c r="CAY1860" s="401"/>
      <c r="CAZ1860" s="401"/>
      <c r="CBA1860" s="401"/>
      <c r="CBB1860" s="401"/>
      <c r="CBC1860" s="401"/>
      <c r="CBD1860" s="401"/>
      <c r="CBE1860" s="401"/>
      <c r="CBF1860" s="401"/>
      <c r="CBG1860" s="401"/>
      <c r="CBH1860" s="401"/>
      <c r="CBI1860" s="401"/>
      <c r="CBJ1860" s="401"/>
      <c r="CBK1860" s="401"/>
      <c r="CBL1860" s="401"/>
      <c r="CBM1860" s="401"/>
      <c r="CBN1860" s="401"/>
      <c r="CBO1860" s="401"/>
      <c r="CBP1860" s="401"/>
      <c r="CBQ1860" s="401"/>
      <c r="CBR1860" s="401"/>
      <c r="CBS1860" s="401"/>
      <c r="CBT1860" s="401"/>
      <c r="CBU1860" s="401"/>
      <c r="CBV1860" s="401"/>
      <c r="CBW1860" s="401"/>
      <c r="CBX1860" s="401"/>
      <c r="CBY1860" s="401"/>
      <c r="CBZ1860" s="401"/>
      <c r="CCA1860" s="401"/>
      <c r="CCB1860" s="401"/>
      <c r="CCC1860" s="401"/>
      <c r="CCD1860" s="401"/>
      <c r="CCE1860" s="401"/>
      <c r="CCF1860" s="401"/>
      <c r="CCG1860" s="401"/>
      <c r="CCH1860" s="401"/>
      <c r="CCI1860" s="401"/>
      <c r="CCJ1860" s="401"/>
      <c r="CCK1860" s="401"/>
      <c r="CCL1860" s="401"/>
      <c r="CCM1860" s="401"/>
      <c r="CCN1860" s="401"/>
      <c r="CCO1860" s="401"/>
      <c r="CCP1860" s="401"/>
      <c r="CCQ1860" s="401"/>
      <c r="CCR1860" s="401"/>
      <c r="CCS1860" s="401"/>
      <c r="CCT1860" s="401"/>
      <c r="CCU1860" s="401"/>
      <c r="CCV1860" s="401"/>
      <c r="CCW1860" s="401"/>
      <c r="CCX1860" s="401"/>
      <c r="CCY1860" s="401"/>
      <c r="CCZ1860" s="401"/>
      <c r="CDA1860" s="401"/>
      <c r="CDB1860" s="401"/>
      <c r="CDC1860" s="401"/>
      <c r="CDD1860" s="401"/>
      <c r="CDE1860" s="401"/>
      <c r="CDF1860" s="401"/>
      <c r="CDG1860" s="401"/>
      <c r="CDH1860" s="401"/>
      <c r="CDI1860" s="401"/>
      <c r="CDJ1860" s="401"/>
      <c r="CDK1860" s="401"/>
      <c r="CDL1860" s="401"/>
      <c r="CDM1860" s="401"/>
      <c r="CDN1860" s="401"/>
      <c r="CDO1860" s="401"/>
      <c r="CDP1860" s="401"/>
      <c r="CDQ1860" s="401"/>
      <c r="CDR1860" s="401"/>
      <c r="CDS1860" s="401"/>
      <c r="CDT1860" s="401"/>
      <c r="CDU1860" s="401"/>
      <c r="CDV1860" s="401"/>
      <c r="CDW1860" s="401"/>
      <c r="CDX1860" s="401"/>
      <c r="CDY1860" s="401"/>
      <c r="CDZ1860" s="401"/>
      <c r="CEA1860" s="401"/>
      <c r="CEB1860" s="401"/>
      <c r="CEC1860" s="401"/>
      <c r="CED1860" s="401"/>
      <c r="CEE1860" s="401"/>
      <c r="CEF1860" s="401"/>
      <c r="CEG1860" s="401"/>
      <c r="CEH1860" s="401"/>
      <c r="CEI1860" s="401"/>
      <c r="CEJ1860" s="401"/>
      <c r="CEK1860" s="401"/>
      <c r="CEL1860" s="401"/>
      <c r="CEM1860" s="401"/>
      <c r="CEN1860" s="401"/>
      <c r="CEO1860" s="401"/>
      <c r="CEP1860" s="401"/>
      <c r="CEQ1860" s="401"/>
      <c r="CER1860" s="401"/>
      <c r="CES1860" s="401"/>
      <c r="CET1860" s="401"/>
      <c r="CEU1860" s="401"/>
      <c r="CEV1860" s="401"/>
      <c r="CEW1860" s="401"/>
      <c r="CEX1860" s="401"/>
      <c r="CEY1860" s="401"/>
      <c r="CEZ1860" s="401"/>
      <c r="CFA1860" s="401"/>
      <c r="CFB1860" s="401"/>
      <c r="CFC1860" s="401"/>
      <c r="CFD1860" s="401"/>
      <c r="CFE1860" s="401"/>
      <c r="CFF1860" s="401"/>
      <c r="CFG1860" s="401"/>
      <c r="CFH1860" s="401"/>
      <c r="CFI1860" s="401"/>
      <c r="CFJ1860" s="401"/>
      <c r="CFK1860" s="401"/>
      <c r="CFL1860" s="401"/>
      <c r="CFM1860" s="401"/>
      <c r="CFN1860" s="401"/>
      <c r="CFO1860" s="401"/>
      <c r="CFP1860" s="401"/>
      <c r="CFQ1860" s="401"/>
      <c r="CFR1860" s="401"/>
      <c r="CFS1860" s="401"/>
      <c r="CFT1860" s="401"/>
      <c r="CFU1860" s="401"/>
      <c r="CFV1860" s="401"/>
      <c r="CFW1860" s="401"/>
      <c r="CFX1860" s="401"/>
      <c r="CFY1860" s="401"/>
      <c r="CFZ1860" s="401"/>
      <c r="CGA1860" s="401"/>
      <c r="CGB1860" s="401"/>
      <c r="CGC1860" s="401"/>
      <c r="CGD1860" s="401"/>
      <c r="CGE1860" s="401"/>
      <c r="CGF1860" s="401"/>
      <c r="CGG1860" s="401"/>
      <c r="CGH1860" s="401"/>
      <c r="CGI1860" s="401"/>
      <c r="CGJ1860" s="401"/>
      <c r="CGK1860" s="401"/>
      <c r="CGL1860" s="401"/>
      <c r="CGM1860" s="401"/>
      <c r="CGN1860" s="401"/>
      <c r="CGO1860" s="401"/>
      <c r="CGP1860" s="401"/>
      <c r="CGQ1860" s="401"/>
      <c r="CGR1860" s="401"/>
      <c r="CGS1860" s="401"/>
      <c r="CGT1860" s="401"/>
      <c r="CGU1860" s="401"/>
      <c r="CGV1860" s="401"/>
      <c r="CGW1860" s="401"/>
      <c r="CGX1860" s="401"/>
      <c r="CGY1860" s="401"/>
      <c r="CGZ1860" s="401"/>
      <c r="CHA1860" s="401"/>
      <c r="CHB1860" s="401"/>
      <c r="CHC1860" s="401"/>
      <c r="CHD1860" s="401"/>
      <c r="CHE1860" s="401"/>
      <c r="CHF1860" s="401"/>
      <c r="CHG1860" s="401"/>
      <c r="CHH1860" s="401"/>
      <c r="CHI1860" s="401"/>
      <c r="CHJ1860" s="401"/>
      <c r="CHK1860" s="401"/>
      <c r="CHL1860" s="401"/>
      <c r="CHM1860" s="401"/>
      <c r="CHN1860" s="401"/>
      <c r="CHO1860" s="401"/>
      <c r="CHP1860" s="401"/>
      <c r="CHQ1860" s="401"/>
      <c r="CHR1860" s="401"/>
      <c r="CHS1860" s="401"/>
      <c r="CHT1860" s="401"/>
      <c r="CHU1860" s="401"/>
      <c r="CHV1860" s="401"/>
      <c r="CHW1860" s="401"/>
      <c r="CHX1860" s="401"/>
      <c r="CHY1860" s="401"/>
      <c r="CHZ1860" s="401"/>
      <c r="CIA1860" s="401"/>
      <c r="CIB1860" s="401"/>
      <c r="CIC1860" s="401"/>
      <c r="CID1860" s="401"/>
      <c r="CIE1860" s="401"/>
      <c r="CIF1860" s="401"/>
      <c r="CIG1860" s="401"/>
      <c r="CIH1860" s="401"/>
      <c r="CII1860" s="401"/>
      <c r="CIJ1860" s="401"/>
      <c r="CIK1860" s="401"/>
      <c r="CIL1860" s="401"/>
      <c r="CIM1860" s="401"/>
      <c r="CIN1860" s="401"/>
      <c r="CIO1860" s="401"/>
      <c r="CIP1860" s="401"/>
      <c r="CIQ1860" s="401"/>
      <c r="CIR1860" s="401"/>
      <c r="CIS1860" s="401"/>
      <c r="CIT1860" s="401"/>
      <c r="CIU1860" s="401"/>
      <c r="CIV1860" s="401"/>
      <c r="CIW1860" s="401"/>
      <c r="CIX1860" s="401"/>
      <c r="CIY1860" s="401"/>
      <c r="CIZ1860" s="401"/>
      <c r="CJA1860" s="401"/>
      <c r="CJB1860" s="401"/>
      <c r="CJC1860" s="401"/>
      <c r="CJD1860" s="401"/>
      <c r="CJE1860" s="401"/>
      <c r="CJF1860" s="401"/>
      <c r="CJG1860" s="401"/>
      <c r="CJH1860" s="401"/>
      <c r="CJI1860" s="401"/>
      <c r="CJJ1860" s="401"/>
      <c r="CJK1860" s="401"/>
      <c r="CJL1860" s="401"/>
      <c r="CJM1860" s="401"/>
      <c r="CJN1860" s="401"/>
      <c r="CJO1860" s="401"/>
      <c r="CJP1860" s="401"/>
      <c r="CJQ1860" s="401"/>
      <c r="CJR1860" s="401"/>
      <c r="CJS1860" s="401"/>
      <c r="CJT1860" s="401"/>
      <c r="CJU1860" s="401"/>
      <c r="CJV1860" s="401"/>
      <c r="CJW1860" s="401"/>
      <c r="CJX1860" s="401"/>
      <c r="CJY1860" s="401"/>
      <c r="CJZ1860" s="401"/>
      <c r="CKA1860" s="401"/>
      <c r="CKB1860" s="401"/>
      <c r="CKC1860" s="401"/>
      <c r="CKD1860" s="401"/>
      <c r="CKE1860" s="401"/>
      <c r="CKF1860" s="401"/>
      <c r="CKG1860" s="401"/>
      <c r="CKH1860" s="401"/>
      <c r="CKI1860" s="401"/>
      <c r="CKJ1860" s="401"/>
      <c r="CKK1860" s="401"/>
      <c r="CKL1860" s="401"/>
      <c r="CKM1860" s="401"/>
      <c r="CKN1860" s="401"/>
      <c r="CKO1860" s="401"/>
      <c r="CKP1860" s="401"/>
      <c r="CKQ1860" s="401"/>
      <c r="CKR1860" s="401"/>
      <c r="CKS1860" s="401"/>
      <c r="CKT1860" s="401"/>
      <c r="CKU1860" s="401"/>
      <c r="CKV1860" s="401"/>
      <c r="CKW1860" s="401"/>
      <c r="CKX1860" s="401"/>
      <c r="CKY1860" s="401"/>
      <c r="CKZ1860" s="401"/>
      <c r="CLA1860" s="401"/>
      <c r="CLB1860" s="401"/>
      <c r="CLC1860" s="401"/>
      <c r="CLD1860" s="401"/>
      <c r="CLE1860" s="401"/>
      <c r="CLF1860" s="401"/>
      <c r="CLG1860" s="401"/>
      <c r="CLH1860" s="401"/>
      <c r="CLI1860" s="401"/>
      <c r="CLJ1860" s="401"/>
      <c r="CLK1860" s="401"/>
      <c r="CLL1860" s="401"/>
      <c r="CLM1860" s="401"/>
      <c r="CLN1860" s="401"/>
      <c r="CLO1860" s="401"/>
      <c r="CLP1860" s="401"/>
      <c r="CLQ1860" s="401"/>
      <c r="CLR1860" s="401"/>
      <c r="CLS1860" s="401"/>
      <c r="CLT1860" s="401"/>
      <c r="CLU1860" s="401"/>
      <c r="CLV1860" s="401"/>
      <c r="CLW1860" s="401"/>
      <c r="CLX1860" s="401"/>
      <c r="CLY1860" s="401"/>
      <c r="CLZ1860" s="401"/>
      <c r="CMA1860" s="401"/>
      <c r="CMB1860" s="401"/>
      <c r="CMC1860" s="401"/>
      <c r="CMD1860" s="401"/>
      <c r="CME1860" s="401"/>
      <c r="CMF1860" s="401"/>
      <c r="CMG1860" s="401"/>
      <c r="CMH1860" s="401"/>
      <c r="CMI1860" s="401"/>
      <c r="CMJ1860" s="401"/>
      <c r="CMK1860" s="401"/>
      <c r="CML1860" s="401"/>
      <c r="CMM1860" s="401"/>
      <c r="CMN1860" s="401"/>
      <c r="CMO1860" s="401"/>
      <c r="CMP1860" s="401"/>
      <c r="CMQ1860" s="401"/>
      <c r="CMR1860" s="401"/>
      <c r="CMS1860" s="401"/>
      <c r="CMT1860" s="401"/>
      <c r="CMU1860" s="401"/>
      <c r="CMV1860" s="401"/>
      <c r="CMW1860" s="401"/>
      <c r="CMX1860" s="401"/>
      <c r="CMY1860" s="401"/>
      <c r="CMZ1860" s="401"/>
      <c r="CNA1860" s="401"/>
      <c r="CNB1860" s="401"/>
      <c r="CNC1860" s="401"/>
      <c r="CND1860" s="401"/>
      <c r="CNE1860" s="401"/>
      <c r="CNF1860" s="401"/>
      <c r="CNG1860" s="401"/>
      <c r="CNH1860" s="401"/>
      <c r="CNI1860" s="401"/>
      <c r="CNJ1860" s="401"/>
      <c r="CNK1860" s="401"/>
      <c r="CNL1860" s="401"/>
      <c r="CNM1860" s="401"/>
      <c r="CNN1860" s="401"/>
      <c r="CNO1860" s="401"/>
      <c r="CNP1860" s="401"/>
      <c r="CNQ1860" s="401"/>
      <c r="CNR1860" s="401"/>
      <c r="CNS1860" s="401"/>
      <c r="CNT1860" s="401"/>
      <c r="CNU1860" s="401"/>
      <c r="CNV1860" s="401"/>
      <c r="CNW1860" s="401"/>
      <c r="CNX1860" s="401"/>
      <c r="CNY1860" s="401"/>
      <c r="CNZ1860" s="401"/>
      <c r="COA1860" s="401"/>
      <c r="COB1860" s="401"/>
      <c r="COC1860" s="401"/>
      <c r="COD1860" s="401"/>
      <c r="COE1860" s="401"/>
      <c r="COF1860" s="401"/>
      <c r="COG1860" s="401"/>
      <c r="COH1860" s="401"/>
      <c r="COI1860" s="401"/>
      <c r="COJ1860" s="401"/>
      <c r="COK1860" s="401"/>
      <c r="COL1860" s="401"/>
      <c r="COM1860" s="401"/>
      <c r="CON1860" s="401"/>
      <c r="COO1860" s="401"/>
      <c r="COP1860" s="401"/>
      <c r="COQ1860" s="401"/>
      <c r="COR1860" s="401"/>
      <c r="COS1860" s="401"/>
      <c r="COT1860" s="401"/>
      <c r="COU1860" s="401"/>
      <c r="COV1860" s="401"/>
      <c r="COW1860" s="401"/>
      <c r="COX1860" s="401"/>
      <c r="COY1860" s="401"/>
      <c r="COZ1860" s="401"/>
      <c r="CPA1860" s="401"/>
      <c r="CPB1860" s="401"/>
      <c r="CPC1860" s="401"/>
      <c r="CPD1860" s="401"/>
      <c r="CPE1860" s="401"/>
      <c r="CPF1860" s="401"/>
      <c r="CPG1860" s="401"/>
      <c r="CPH1860" s="401"/>
      <c r="CPI1860" s="401"/>
      <c r="CPJ1860" s="401"/>
      <c r="CPK1860" s="401"/>
      <c r="CPL1860" s="401"/>
      <c r="CPM1860" s="401"/>
      <c r="CPN1860" s="401"/>
      <c r="CPO1860" s="401"/>
      <c r="CPP1860" s="401"/>
      <c r="CPQ1860" s="401"/>
      <c r="CPR1860" s="401"/>
      <c r="CPS1860" s="401"/>
      <c r="CPT1860" s="401"/>
      <c r="CPU1860" s="401"/>
      <c r="CPV1860" s="401"/>
      <c r="CPW1860" s="401"/>
      <c r="CPX1860" s="401"/>
      <c r="CPY1860" s="401"/>
      <c r="CPZ1860" s="401"/>
      <c r="CQA1860" s="401"/>
      <c r="CQB1860" s="401"/>
      <c r="CQC1860" s="401"/>
      <c r="CQD1860" s="401"/>
      <c r="CQE1860" s="401"/>
      <c r="CQF1860" s="401"/>
      <c r="CQG1860" s="401"/>
      <c r="CQH1860" s="401"/>
      <c r="CQI1860" s="401"/>
      <c r="CQJ1860" s="401"/>
      <c r="CQK1860" s="401"/>
      <c r="CQL1860" s="401"/>
      <c r="CQM1860" s="401"/>
      <c r="CQN1860" s="401"/>
      <c r="CQO1860" s="401"/>
      <c r="CQP1860" s="401"/>
      <c r="CQQ1860" s="401"/>
      <c r="CQR1860" s="401"/>
      <c r="CQS1860" s="401"/>
      <c r="CQT1860" s="401"/>
      <c r="CQU1860" s="401"/>
      <c r="CQV1860" s="401"/>
      <c r="CQW1860" s="401"/>
      <c r="CQX1860" s="401"/>
      <c r="CQY1860" s="401"/>
      <c r="CQZ1860" s="401"/>
      <c r="CRA1860" s="401"/>
      <c r="CRB1860" s="401"/>
      <c r="CRC1860" s="401"/>
      <c r="CRD1860" s="401"/>
      <c r="CRE1860" s="401"/>
      <c r="CRF1860" s="401"/>
      <c r="CRG1860" s="401"/>
      <c r="CRH1860" s="401"/>
      <c r="CRI1860" s="401"/>
      <c r="CRJ1860" s="401"/>
      <c r="CRK1860" s="401"/>
      <c r="CRL1860" s="401"/>
      <c r="CRM1860" s="401"/>
      <c r="CRN1860" s="401"/>
      <c r="CRO1860" s="401"/>
      <c r="CRP1860" s="401"/>
      <c r="CRQ1860" s="401"/>
      <c r="CRR1860" s="401"/>
      <c r="CRS1860" s="401"/>
      <c r="CRT1860" s="401"/>
      <c r="CRU1860" s="401"/>
      <c r="CRV1860" s="401"/>
      <c r="CRW1860" s="401"/>
      <c r="CRX1860" s="401"/>
      <c r="CRY1860" s="401"/>
      <c r="CRZ1860" s="401"/>
      <c r="CSA1860" s="401"/>
      <c r="CSB1860" s="401"/>
      <c r="CSC1860" s="401"/>
      <c r="CSD1860" s="401"/>
      <c r="CSE1860" s="401"/>
      <c r="CSF1860" s="401"/>
      <c r="CSG1860" s="401"/>
      <c r="CSH1860" s="401"/>
      <c r="CSI1860" s="401"/>
      <c r="CSJ1860" s="401"/>
      <c r="CSK1860" s="401"/>
      <c r="CSL1860" s="401"/>
      <c r="CSM1860" s="401"/>
      <c r="CSN1860" s="401"/>
      <c r="CSO1860" s="401"/>
      <c r="CSP1860" s="401"/>
      <c r="CSQ1860" s="401"/>
      <c r="CSR1860" s="401"/>
      <c r="CSS1860" s="401"/>
      <c r="CST1860" s="401"/>
      <c r="CSU1860" s="401"/>
      <c r="CSV1860" s="401"/>
      <c r="CSW1860" s="401"/>
      <c r="CSX1860" s="401"/>
      <c r="CSY1860" s="401"/>
      <c r="CSZ1860" s="401"/>
      <c r="CTA1860" s="401"/>
      <c r="CTB1860" s="401"/>
      <c r="CTC1860" s="401"/>
      <c r="CTD1860" s="401"/>
      <c r="CTE1860" s="401"/>
      <c r="CTF1860" s="401"/>
      <c r="CTG1860" s="401"/>
      <c r="CTH1860" s="401"/>
      <c r="CTI1860" s="401"/>
      <c r="CTJ1860" s="401"/>
      <c r="CTK1860" s="401"/>
      <c r="CTL1860" s="401"/>
      <c r="CTM1860" s="401"/>
      <c r="CTN1860" s="401"/>
      <c r="CTO1860" s="401"/>
      <c r="CTP1860" s="401"/>
      <c r="CTQ1860" s="401"/>
      <c r="CTR1860" s="401"/>
      <c r="CTS1860" s="401"/>
      <c r="CTT1860" s="401"/>
      <c r="CTU1860" s="401"/>
      <c r="CTV1860" s="401"/>
      <c r="CTW1860" s="401"/>
      <c r="CTX1860" s="401"/>
      <c r="CTY1860" s="401"/>
      <c r="CTZ1860" s="401"/>
      <c r="CUA1860" s="401"/>
      <c r="CUB1860" s="401"/>
      <c r="CUC1860" s="401"/>
      <c r="CUD1860" s="401"/>
      <c r="CUE1860" s="401"/>
      <c r="CUF1860" s="401"/>
      <c r="CUG1860" s="401"/>
      <c r="CUH1860" s="401"/>
      <c r="CUI1860" s="401"/>
      <c r="CUJ1860" s="401"/>
      <c r="CUK1860" s="401"/>
      <c r="CUL1860" s="401"/>
      <c r="CUM1860" s="401"/>
      <c r="CUN1860" s="401"/>
      <c r="CUO1860" s="401"/>
      <c r="CUP1860" s="401"/>
      <c r="CUQ1860" s="401"/>
      <c r="CUR1860" s="401"/>
      <c r="CUS1860" s="401"/>
      <c r="CUT1860" s="401"/>
      <c r="CUU1860" s="401"/>
      <c r="CUV1860" s="401"/>
      <c r="CUW1860" s="401"/>
      <c r="CUX1860" s="401"/>
      <c r="CUY1860" s="401"/>
      <c r="CUZ1860" s="401"/>
      <c r="CVA1860" s="401"/>
      <c r="CVB1860" s="401"/>
      <c r="CVC1860" s="401"/>
      <c r="CVD1860" s="401"/>
      <c r="CVE1860" s="401"/>
      <c r="CVF1860" s="401"/>
      <c r="CVG1860" s="401"/>
      <c r="CVH1860" s="401"/>
      <c r="CVI1860" s="401"/>
      <c r="CVJ1860" s="401"/>
      <c r="CVK1860" s="401"/>
      <c r="CVL1860" s="401"/>
      <c r="CVM1860" s="401"/>
      <c r="CVN1860" s="401"/>
      <c r="CVO1860" s="401"/>
      <c r="CVP1860" s="401"/>
      <c r="CVQ1860" s="401"/>
      <c r="CVR1860" s="401"/>
      <c r="CVS1860" s="401"/>
      <c r="CVT1860" s="401"/>
      <c r="CVU1860" s="401"/>
      <c r="CVV1860" s="401"/>
      <c r="CVW1860" s="401"/>
      <c r="CVX1860" s="401"/>
      <c r="CVY1860" s="401"/>
      <c r="CVZ1860" s="401"/>
      <c r="CWA1860" s="401"/>
      <c r="CWB1860" s="401"/>
      <c r="CWC1860" s="401"/>
      <c r="CWD1860" s="401"/>
      <c r="CWE1860" s="401"/>
      <c r="CWF1860" s="401"/>
      <c r="CWG1860" s="401"/>
      <c r="CWH1860" s="401"/>
      <c r="CWI1860" s="401"/>
      <c r="CWJ1860" s="401"/>
      <c r="CWK1860" s="401"/>
      <c r="CWL1860" s="401"/>
      <c r="CWM1860" s="401"/>
      <c r="CWN1860" s="401"/>
      <c r="CWO1860" s="401"/>
      <c r="CWP1860" s="401"/>
      <c r="CWQ1860" s="401"/>
      <c r="CWR1860" s="401"/>
      <c r="CWS1860" s="401"/>
      <c r="CWT1860" s="401"/>
      <c r="CWU1860" s="401"/>
      <c r="CWV1860" s="401"/>
      <c r="CWW1860" s="401"/>
      <c r="CWX1860" s="401"/>
      <c r="CWY1860" s="401"/>
      <c r="CWZ1860" s="401"/>
      <c r="CXA1860" s="401"/>
      <c r="CXB1860" s="401"/>
      <c r="CXC1860" s="401"/>
      <c r="CXD1860" s="401"/>
      <c r="CXE1860" s="401"/>
      <c r="CXF1860" s="401"/>
      <c r="CXG1860" s="401"/>
      <c r="CXH1860" s="401"/>
      <c r="CXI1860" s="401"/>
      <c r="CXJ1860" s="401"/>
      <c r="CXK1860" s="401"/>
      <c r="CXL1860" s="401"/>
      <c r="CXM1860" s="401"/>
      <c r="CXN1860" s="401"/>
      <c r="CXO1860" s="401"/>
      <c r="CXP1860" s="401"/>
      <c r="CXQ1860" s="401"/>
      <c r="CXR1860" s="401"/>
      <c r="CXS1860" s="401"/>
      <c r="CXT1860" s="401"/>
      <c r="CXU1860" s="401"/>
      <c r="CXV1860" s="401"/>
      <c r="CXW1860" s="401"/>
      <c r="CXX1860" s="401"/>
      <c r="CXY1860" s="401"/>
      <c r="CXZ1860" s="401"/>
      <c r="CYA1860" s="401"/>
      <c r="CYB1860" s="401"/>
      <c r="CYC1860" s="401"/>
      <c r="CYD1860" s="401"/>
      <c r="CYE1860" s="401"/>
      <c r="CYF1860" s="401"/>
      <c r="CYG1860" s="401"/>
      <c r="CYH1860" s="401"/>
      <c r="CYI1860" s="401"/>
      <c r="CYJ1860" s="401"/>
      <c r="CYK1860" s="401"/>
      <c r="CYL1860" s="401"/>
      <c r="CYM1860" s="401"/>
      <c r="CYN1860" s="401"/>
      <c r="CYO1860" s="401"/>
      <c r="CYP1860" s="401"/>
      <c r="CYQ1860" s="401"/>
      <c r="CYR1860" s="401"/>
      <c r="CYS1860" s="401"/>
      <c r="CYT1860" s="401"/>
      <c r="CYU1860" s="401"/>
      <c r="CYV1860" s="401"/>
      <c r="CYW1860" s="401"/>
      <c r="CYX1860" s="401"/>
      <c r="CYY1860" s="401"/>
      <c r="CYZ1860" s="401"/>
      <c r="CZA1860" s="401"/>
      <c r="CZB1860" s="401"/>
      <c r="CZC1860" s="401"/>
      <c r="CZD1860" s="401"/>
      <c r="CZE1860" s="401"/>
      <c r="CZF1860" s="401"/>
      <c r="CZG1860" s="401"/>
      <c r="CZH1860" s="401"/>
      <c r="CZI1860" s="401"/>
      <c r="CZJ1860" s="401"/>
      <c r="CZK1860" s="401"/>
      <c r="CZL1860" s="401"/>
      <c r="CZM1860" s="401"/>
      <c r="CZN1860" s="401"/>
      <c r="CZO1860" s="401"/>
      <c r="CZP1860" s="401"/>
      <c r="CZQ1860" s="401"/>
      <c r="CZR1860" s="401"/>
      <c r="CZS1860" s="401"/>
      <c r="CZT1860" s="401"/>
      <c r="CZU1860" s="401"/>
      <c r="CZV1860" s="401"/>
      <c r="CZW1860" s="401"/>
      <c r="CZX1860" s="401"/>
      <c r="CZY1860" s="401"/>
      <c r="CZZ1860" s="401"/>
      <c r="DAA1860" s="401"/>
      <c r="DAB1860" s="401"/>
      <c r="DAC1860" s="401"/>
      <c r="DAD1860" s="401"/>
      <c r="DAE1860" s="401"/>
      <c r="DAF1860" s="401"/>
      <c r="DAG1860" s="401"/>
      <c r="DAH1860" s="401"/>
      <c r="DAI1860" s="401"/>
      <c r="DAJ1860" s="401"/>
      <c r="DAK1860" s="401"/>
      <c r="DAL1860" s="401"/>
      <c r="DAM1860" s="401"/>
      <c r="DAN1860" s="401"/>
      <c r="DAO1860" s="401"/>
      <c r="DAP1860" s="401"/>
      <c r="DAQ1860" s="401"/>
      <c r="DAR1860" s="401"/>
      <c r="DAS1860" s="401"/>
      <c r="DAT1860" s="401"/>
      <c r="DAU1860" s="401"/>
      <c r="DAV1860" s="401"/>
      <c r="DAW1860" s="401"/>
      <c r="DAX1860" s="401"/>
      <c r="DAY1860" s="401"/>
      <c r="DAZ1860" s="401"/>
      <c r="DBA1860" s="401"/>
      <c r="DBB1860" s="401"/>
      <c r="DBC1860" s="401"/>
      <c r="DBD1860" s="401"/>
      <c r="DBE1860" s="401"/>
      <c r="DBF1860" s="401"/>
      <c r="DBG1860" s="401"/>
      <c r="DBH1860" s="401"/>
      <c r="DBI1860" s="401"/>
      <c r="DBJ1860" s="401"/>
      <c r="DBK1860" s="401"/>
      <c r="DBL1860" s="401"/>
      <c r="DBM1860" s="401"/>
      <c r="DBN1860" s="401"/>
      <c r="DBO1860" s="401"/>
      <c r="DBP1860" s="401"/>
      <c r="DBQ1860" s="401"/>
      <c r="DBR1860" s="401"/>
      <c r="DBS1860" s="401"/>
      <c r="DBT1860" s="401"/>
      <c r="DBU1860" s="401"/>
      <c r="DBV1860" s="401"/>
      <c r="DBW1860" s="401"/>
      <c r="DBX1860" s="401"/>
      <c r="DBY1860" s="401"/>
      <c r="DBZ1860" s="401"/>
      <c r="DCA1860" s="401"/>
      <c r="DCB1860" s="401"/>
      <c r="DCC1860" s="401"/>
      <c r="DCD1860" s="401"/>
      <c r="DCE1860" s="401"/>
      <c r="DCF1860" s="401"/>
      <c r="DCG1860" s="401"/>
      <c r="DCH1860" s="401"/>
      <c r="DCI1860" s="401"/>
      <c r="DCJ1860" s="401"/>
      <c r="DCK1860" s="401"/>
      <c r="DCL1860" s="401"/>
      <c r="DCM1860" s="401"/>
      <c r="DCN1860" s="401"/>
      <c r="DCO1860" s="401"/>
      <c r="DCP1860" s="401"/>
      <c r="DCQ1860" s="401"/>
      <c r="DCR1860" s="401"/>
      <c r="DCS1860" s="401"/>
      <c r="DCT1860" s="401"/>
      <c r="DCU1860" s="401"/>
      <c r="DCV1860" s="401"/>
      <c r="DCW1860" s="401"/>
      <c r="DCX1860" s="401"/>
      <c r="DCY1860" s="401"/>
      <c r="DCZ1860" s="401"/>
      <c r="DDA1860" s="401"/>
      <c r="DDB1860" s="401"/>
      <c r="DDC1860" s="401"/>
      <c r="DDD1860" s="401"/>
      <c r="DDE1860" s="401"/>
      <c r="DDF1860" s="401"/>
      <c r="DDG1860" s="401"/>
      <c r="DDH1860" s="401"/>
      <c r="DDI1860" s="401"/>
      <c r="DDJ1860" s="401"/>
      <c r="DDK1860" s="401"/>
      <c r="DDL1860" s="401"/>
      <c r="DDM1860" s="401"/>
      <c r="DDN1860" s="401"/>
      <c r="DDO1860" s="401"/>
      <c r="DDP1860" s="401"/>
      <c r="DDQ1860" s="401"/>
      <c r="DDR1860" s="401"/>
      <c r="DDS1860" s="401"/>
      <c r="DDT1860" s="401"/>
      <c r="DDU1860" s="401"/>
      <c r="DDV1860" s="401"/>
      <c r="DDW1860" s="401"/>
      <c r="DDX1860" s="401"/>
      <c r="DDY1860" s="401"/>
      <c r="DDZ1860" s="401"/>
      <c r="DEA1860" s="401"/>
      <c r="DEB1860" s="401"/>
      <c r="DEC1860" s="401"/>
      <c r="DED1860" s="401"/>
      <c r="DEE1860" s="401"/>
      <c r="DEF1860" s="401"/>
      <c r="DEG1860" s="401"/>
      <c r="DEH1860" s="401"/>
      <c r="DEI1860" s="401"/>
      <c r="DEJ1860" s="401"/>
      <c r="DEK1860" s="401"/>
      <c r="DEL1860" s="401"/>
      <c r="DEM1860" s="401"/>
      <c r="DEN1860" s="401"/>
      <c r="DEO1860" s="401"/>
      <c r="DEP1860" s="401"/>
      <c r="DEQ1860" s="401"/>
      <c r="DER1860" s="401"/>
      <c r="DES1860" s="401"/>
      <c r="DET1860" s="401"/>
      <c r="DEU1860" s="401"/>
      <c r="DEV1860" s="401"/>
      <c r="DEW1860" s="401"/>
      <c r="DEX1860" s="401"/>
      <c r="DEY1860" s="401"/>
      <c r="DEZ1860" s="401"/>
      <c r="DFA1860" s="401"/>
      <c r="DFB1860" s="401"/>
      <c r="DFC1860" s="401"/>
      <c r="DFD1860" s="401"/>
      <c r="DFE1860" s="401"/>
      <c r="DFF1860" s="401"/>
      <c r="DFG1860" s="401"/>
      <c r="DFH1860" s="401"/>
      <c r="DFI1860" s="401"/>
      <c r="DFJ1860" s="401"/>
      <c r="DFK1860" s="401"/>
      <c r="DFL1860" s="401"/>
      <c r="DFM1860" s="401"/>
      <c r="DFN1860" s="401"/>
      <c r="DFO1860" s="401"/>
      <c r="DFP1860" s="401"/>
      <c r="DFQ1860" s="401"/>
      <c r="DFR1860" s="401"/>
      <c r="DFS1860" s="401"/>
      <c r="DFT1860" s="401"/>
      <c r="DFU1860" s="401"/>
      <c r="DFV1860" s="401"/>
      <c r="DFW1860" s="401"/>
      <c r="DFX1860" s="401"/>
      <c r="DFY1860" s="401"/>
      <c r="DFZ1860" s="401"/>
      <c r="DGA1860" s="401"/>
      <c r="DGB1860" s="401"/>
      <c r="DGC1860" s="401"/>
      <c r="DGD1860" s="401"/>
      <c r="DGE1860" s="401"/>
      <c r="DGF1860" s="401"/>
      <c r="DGG1860" s="401"/>
      <c r="DGH1860" s="401"/>
      <c r="DGI1860" s="401"/>
      <c r="DGJ1860" s="401"/>
      <c r="DGK1860" s="401"/>
      <c r="DGL1860" s="401"/>
      <c r="DGM1860" s="401"/>
      <c r="DGN1860" s="401"/>
      <c r="DGO1860" s="401"/>
      <c r="DGP1860" s="401"/>
      <c r="DGQ1860" s="401"/>
      <c r="DGR1860" s="401"/>
      <c r="DGS1860" s="401"/>
      <c r="DGT1860" s="401"/>
      <c r="DGU1860" s="401"/>
      <c r="DGV1860" s="401"/>
      <c r="DGW1860" s="401"/>
      <c r="DGX1860" s="401"/>
      <c r="DGY1860" s="401"/>
      <c r="DGZ1860" s="401"/>
      <c r="DHA1860" s="401"/>
      <c r="DHB1860" s="401"/>
      <c r="DHC1860" s="401"/>
      <c r="DHD1860" s="401"/>
      <c r="DHE1860" s="401"/>
      <c r="DHF1860" s="401"/>
      <c r="DHG1860" s="401"/>
      <c r="DHH1860" s="401"/>
      <c r="DHI1860" s="401"/>
      <c r="DHJ1860" s="401"/>
      <c r="DHK1860" s="401"/>
      <c r="DHL1860" s="401"/>
      <c r="DHM1860" s="401"/>
      <c r="DHN1860" s="401"/>
      <c r="DHO1860" s="401"/>
      <c r="DHP1860" s="401"/>
      <c r="DHQ1860" s="401"/>
      <c r="DHR1860" s="401"/>
      <c r="DHS1860" s="401"/>
      <c r="DHT1860" s="401"/>
      <c r="DHU1860" s="401"/>
      <c r="DHV1860" s="401"/>
      <c r="DHW1860" s="401"/>
      <c r="DHX1860" s="401"/>
      <c r="DHY1860" s="401"/>
      <c r="DHZ1860" s="401"/>
      <c r="DIA1860" s="401"/>
      <c r="DIB1860" s="401"/>
      <c r="DIC1860" s="401"/>
      <c r="DID1860" s="401"/>
      <c r="DIE1860" s="401"/>
      <c r="DIF1860" s="401"/>
      <c r="DIG1860" s="401"/>
      <c r="DIH1860" s="401"/>
      <c r="DII1860" s="401"/>
      <c r="DIJ1860" s="401"/>
      <c r="DIK1860" s="401"/>
      <c r="DIL1860" s="401"/>
      <c r="DIM1860" s="401"/>
      <c r="DIN1860" s="401"/>
      <c r="DIO1860" s="401"/>
      <c r="DIP1860" s="401"/>
      <c r="DIQ1860" s="401"/>
      <c r="DIR1860" s="401"/>
      <c r="DIS1860" s="401"/>
      <c r="DIT1860" s="401"/>
      <c r="DIU1860" s="401"/>
      <c r="DIV1860" s="401"/>
      <c r="DIW1860" s="401"/>
      <c r="DIX1860" s="401"/>
      <c r="DIY1860" s="401"/>
      <c r="DIZ1860" s="401"/>
      <c r="DJA1860" s="401"/>
      <c r="DJB1860" s="401"/>
      <c r="DJC1860" s="401"/>
      <c r="DJD1860" s="401"/>
      <c r="DJE1860" s="401"/>
      <c r="DJF1860" s="401"/>
      <c r="DJG1860" s="401"/>
      <c r="DJH1860" s="401"/>
      <c r="DJI1860" s="401"/>
      <c r="DJJ1860" s="401"/>
      <c r="DJK1860" s="401"/>
      <c r="DJL1860" s="401"/>
      <c r="DJM1860" s="401"/>
      <c r="DJN1860" s="401"/>
      <c r="DJO1860" s="401"/>
      <c r="DJP1860" s="401"/>
      <c r="DJQ1860" s="401"/>
      <c r="DJR1860" s="401"/>
      <c r="DJS1860" s="401"/>
      <c r="DJT1860" s="401"/>
      <c r="DJU1860" s="401"/>
      <c r="DJV1860" s="401"/>
      <c r="DJW1860" s="401"/>
      <c r="DJX1860" s="401"/>
      <c r="DJY1860" s="401"/>
      <c r="DJZ1860" s="401"/>
      <c r="DKA1860" s="401"/>
      <c r="DKB1860" s="401"/>
      <c r="DKC1860" s="401"/>
      <c r="DKD1860" s="401"/>
      <c r="DKE1860" s="401"/>
      <c r="DKF1860" s="401"/>
      <c r="DKG1860" s="401"/>
      <c r="DKH1860" s="401"/>
      <c r="DKI1860" s="401"/>
      <c r="DKJ1860" s="401"/>
      <c r="DKK1860" s="401"/>
      <c r="DKL1860" s="401"/>
      <c r="DKM1860" s="401"/>
      <c r="DKN1860" s="401"/>
      <c r="DKO1860" s="401"/>
      <c r="DKP1860" s="401"/>
      <c r="DKQ1860" s="401"/>
      <c r="DKR1860" s="401"/>
      <c r="DKS1860" s="401"/>
      <c r="DKT1860" s="401"/>
      <c r="DKU1860" s="401"/>
      <c r="DKV1860" s="401"/>
      <c r="DKW1860" s="401"/>
      <c r="DKX1860" s="401"/>
      <c r="DKY1860" s="401"/>
      <c r="DKZ1860" s="401"/>
      <c r="DLA1860" s="401"/>
      <c r="DLB1860" s="401"/>
      <c r="DLC1860" s="401"/>
      <c r="DLD1860" s="401"/>
      <c r="DLE1860" s="401"/>
      <c r="DLF1860" s="401"/>
      <c r="DLG1860" s="401"/>
      <c r="DLH1860" s="401"/>
      <c r="DLI1860" s="401"/>
      <c r="DLJ1860" s="401"/>
      <c r="DLK1860" s="401"/>
      <c r="DLL1860" s="401"/>
      <c r="DLM1860" s="401"/>
      <c r="DLN1860" s="401"/>
      <c r="DLO1860" s="401"/>
      <c r="DLP1860" s="401"/>
      <c r="DLQ1860" s="401"/>
      <c r="DLR1860" s="401"/>
      <c r="DLS1860" s="401"/>
      <c r="DLT1860" s="401"/>
      <c r="DLU1860" s="401"/>
      <c r="DLV1860" s="401"/>
      <c r="DLW1860" s="401"/>
      <c r="DLX1860" s="401"/>
      <c r="DLY1860" s="401"/>
      <c r="DLZ1860" s="401"/>
      <c r="DMA1860" s="401"/>
      <c r="DMB1860" s="401"/>
      <c r="DMC1860" s="401"/>
      <c r="DMD1860" s="401"/>
      <c r="DME1860" s="401"/>
      <c r="DMF1860" s="401"/>
      <c r="DMG1860" s="401"/>
      <c r="DMH1860" s="401"/>
      <c r="DMI1860" s="401"/>
      <c r="DMJ1860" s="401"/>
      <c r="DMK1860" s="401"/>
      <c r="DML1860" s="401"/>
      <c r="DMM1860" s="401"/>
      <c r="DMN1860" s="401"/>
      <c r="DMO1860" s="401"/>
      <c r="DMP1860" s="401"/>
      <c r="DMQ1860" s="401"/>
      <c r="DMR1860" s="401"/>
      <c r="DMS1860" s="401"/>
      <c r="DMT1860" s="401"/>
      <c r="DMU1860" s="401"/>
      <c r="DMV1860" s="401"/>
      <c r="DMW1860" s="401"/>
      <c r="DMX1860" s="401"/>
      <c r="DMY1860" s="401"/>
      <c r="DMZ1860" s="401"/>
      <c r="DNA1860" s="401"/>
      <c r="DNB1860" s="401"/>
      <c r="DNC1860" s="401"/>
      <c r="DND1860" s="401"/>
      <c r="DNE1860" s="401"/>
      <c r="DNF1860" s="401"/>
      <c r="DNG1860" s="401"/>
      <c r="DNH1860" s="401"/>
      <c r="DNI1860" s="401"/>
      <c r="DNJ1860" s="401"/>
      <c r="DNK1860" s="401"/>
      <c r="DNL1860" s="401"/>
      <c r="DNM1860" s="401"/>
      <c r="DNN1860" s="401"/>
      <c r="DNO1860" s="401"/>
      <c r="DNP1860" s="401"/>
      <c r="DNQ1860" s="401"/>
      <c r="DNR1860" s="401"/>
      <c r="DNS1860" s="401"/>
      <c r="DNT1860" s="401"/>
      <c r="DNU1860" s="401"/>
      <c r="DNV1860" s="401"/>
      <c r="DNW1860" s="401"/>
      <c r="DNX1860" s="401"/>
      <c r="DNY1860" s="401"/>
      <c r="DNZ1860" s="401"/>
      <c r="DOA1860" s="401"/>
      <c r="DOB1860" s="401"/>
      <c r="DOC1860" s="401"/>
      <c r="DOD1860" s="401"/>
      <c r="DOE1860" s="401"/>
      <c r="DOF1860" s="401"/>
      <c r="DOG1860" s="401"/>
      <c r="DOH1860" s="401"/>
      <c r="DOI1860" s="401"/>
      <c r="DOJ1860" s="401"/>
      <c r="DOK1860" s="401"/>
      <c r="DOL1860" s="401"/>
      <c r="DOM1860" s="401"/>
      <c r="DON1860" s="401"/>
      <c r="DOO1860" s="401"/>
      <c r="DOP1860" s="401"/>
      <c r="DOQ1860" s="401"/>
      <c r="DOR1860" s="401"/>
      <c r="DOS1860" s="401"/>
      <c r="DOT1860" s="401"/>
      <c r="DOU1860" s="401"/>
      <c r="DOV1860" s="401"/>
      <c r="DOW1860" s="401"/>
      <c r="DOX1860" s="401"/>
      <c r="DOY1860" s="401"/>
      <c r="DOZ1860" s="401"/>
      <c r="DPA1860" s="401"/>
      <c r="DPB1860" s="401"/>
      <c r="DPC1860" s="401"/>
      <c r="DPD1860" s="401"/>
      <c r="DPE1860" s="401"/>
      <c r="DPF1860" s="401"/>
      <c r="DPG1860" s="401"/>
      <c r="DPH1860" s="401"/>
      <c r="DPI1860" s="401"/>
      <c r="DPJ1860" s="401"/>
      <c r="DPK1860" s="401"/>
      <c r="DPL1860" s="401"/>
      <c r="DPM1860" s="401"/>
      <c r="DPN1860" s="401"/>
      <c r="DPO1860" s="401"/>
      <c r="DPP1860" s="401"/>
      <c r="DPQ1860" s="401"/>
      <c r="DPR1860" s="401"/>
      <c r="DPS1860" s="401"/>
      <c r="DPT1860" s="401"/>
      <c r="DPU1860" s="401"/>
      <c r="DPV1860" s="401"/>
      <c r="DPW1860" s="401"/>
      <c r="DPX1860" s="401"/>
      <c r="DPY1860" s="401"/>
      <c r="DPZ1860" s="401"/>
      <c r="DQA1860" s="401"/>
      <c r="DQB1860" s="401"/>
      <c r="DQC1860" s="401"/>
      <c r="DQD1860" s="401"/>
      <c r="DQE1860" s="401"/>
      <c r="DQF1860" s="401"/>
      <c r="DQG1860" s="401"/>
      <c r="DQH1860" s="401"/>
      <c r="DQI1860" s="401"/>
      <c r="DQJ1860" s="401"/>
      <c r="DQK1860" s="401"/>
      <c r="DQL1860" s="401"/>
      <c r="DQM1860" s="401"/>
      <c r="DQN1860" s="401"/>
      <c r="DQO1860" s="401"/>
      <c r="DQP1860" s="401"/>
      <c r="DQQ1860" s="401"/>
      <c r="DQR1860" s="401"/>
      <c r="DQS1860" s="401"/>
      <c r="DQT1860" s="401"/>
      <c r="DQU1860" s="401"/>
      <c r="DQV1860" s="401"/>
      <c r="DQW1860" s="401"/>
      <c r="DQX1860" s="401"/>
      <c r="DQY1860" s="401"/>
      <c r="DQZ1860" s="401"/>
      <c r="DRA1860" s="401"/>
      <c r="DRB1860" s="401"/>
      <c r="DRC1860" s="401"/>
      <c r="DRD1860" s="401"/>
      <c r="DRE1860" s="401"/>
      <c r="DRF1860" s="401"/>
      <c r="DRG1860" s="401"/>
      <c r="DRH1860" s="401"/>
      <c r="DRI1860" s="401"/>
      <c r="DRJ1860" s="401"/>
      <c r="DRK1860" s="401"/>
      <c r="DRL1860" s="401"/>
      <c r="DRM1860" s="401"/>
      <c r="DRN1860" s="401"/>
      <c r="DRO1860" s="401"/>
      <c r="DRP1860" s="401"/>
      <c r="DRQ1860" s="401"/>
      <c r="DRR1860" s="401"/>
      <c r="DRS1860" s="401"/>
      <c r="DRT1860" s="401"/>
      <c r="DRU1860" s="401"/>
      <c r="DRV1860" s="401"/>
      <c r="DRW1860" s="401"/>
      <c r="DRX1860" s="401"/>
      <c r="DRY1860" s="401"/>
      <c r="DRZ1860" s="401"/>
      <c r="DSA1860" s="401"/>
      <c r="DSB1860" s="401"/>
      <c r="DSC1860" s="401"/>
      <c r="DSD1860" s="401"/>
      <c r="DSE1860" s="401"/>
      <c r="DSF1860" s="401"/>
      <c r="DSG1860" s="401"/>
      <c r="DSH1860" s="401"/>
      <c r="DSI1860" s="401"/>
      <c r="DSJ1860" s="401"/>
      <c r="DSK1860" s="401"/>
      <c r="DSL1860" s="401"/>
      <c r="DSM1860" s="401"/>
      <c r="DSN1860" s="401"/>
      <c r="DSO1860" s="401"/>
      <c r="DSP1860" s="401"/>
      <c r="DSQ1860" s="401"/>
      <c r="DSR1860" s="401"/>
      <c r="DSS1860" s="401"/>
      <c r="DST1860" s="401"/>
      <c r="DSU1860" s="401"/>
      <c r="DSV1860" s="401"/>
      <c r="DSW1860" s="401"/>
      <c r="DSX1860" s="401"/>
      <c r="DSY1860" s="401"/>
      <c r="DSZ1860" s="401"/>
      <c r="DTA1860" s="401"/>
      <c r="DTB1860" s="401"/>
      <c r="DTC1860" s="401"/>
      <c r="DTD1860" s="401"/>
      <c r="DTE1860" s="401"/>
      <c r="DTF1860" s="401"/>
      <c r="DTG1860" s="401"/>
      <c r="DTH1860" s="401"/>
      <c r="DTI1860" s="401"/>
      <c r="DTJ1860" s="401"/>
      <c r="DTK1860" s="401"/>
      <c r="DTL1860" s="401"/>
      <c r="DTM1860" s="401"/>
      <c r="DTN1860" s="401"/>
      <c r="DTO1860" s="401"/>
      <c r="DTP1860" s="401"/>
      <c r="DTQ1860" s="401"/>
      <c r="DTR1860" s="401"/>
      <c r="DTS1860" s="401"/>
      <c r="DTT1860" s="401"/>
      <c r="DTU1860" s="401"/>
      <c r="DTV1860" s="401"/>
      <c r="DTW1860" s="401"/>
      <c r="DTX1860" s="401"/>
      <c r="DTY1860" s="401"/>
      <c r="DTZ1860" s="401"/>
      <c r="DUA1860" s="401"/>
      <c r="DUB1860" s="401"/>
      <c r="DUC1860" s="401"/>
      <c r="DUD1860" s="401"/>
      <c r="DUE1860" s="401"/>
      <c r="DUF1860" s="401"/>
      <c r="DUG1860" s="401"/>
      <c r="DUH1860" s="401"/>
      <c r="DUI1860" s="401"/>
      <c r="DUJ1860" s="401"/>
      <c r="DUK1860" s="401"/>
      <c r="DUL1860" s="401"/>
      <c r="DUM1860" s="401"/>
      <c r="DUN1860" s="401"/>
      <c r="DUO1860" s="401"/>
      <c r="DUP1860" s="401"/>
      <c r="DUQ1860" s="401"/>
      <c r="DUR1860" s="401"/>
      <c r="DUS1860" s="401"/>
      <c r="DUT1860" s="401"/>
      <c r="DUU1860" s="401"/>
      <c r="DUV1860" s="401"/>
      <c r="DUW1860" s="401"/>
      <c r="DUX1860" s="401"/>
      <c r="DUY1860" s="401"/>
      <c r="DUZ1860" s="401"/>
      <c r="DVA1860" s="401"/>
      <c r="DVB1860" s="401"/>
      <c r="DVC1860" s="401"/>
      <c r="DVD1860" s="401"/>
      <c r="DVE1860" s="401"/>
      <c r="DVF1860" s="401"/>
      <c r="DVG1860" s="401"/>
      <c r="DVH1860" s="401"/>
      <c r="DVI1860" s="401"/>
      <c r="DVJ1860" s="401"/>
      <c r="DVK1860" s="401"/>
      <c r="DVL1860" s="401"/>
      <c r="DVM1860" s="401"/>
      <c r="DVN1860" s="401"/>
      <c r="DVO1860" s="401"/>
      <c r="DVP1860" s="401"/>
      <c r="DVQ1860" s="401"/>
      <c r="DVR1860" s="401"/>
      <c r="DVS1860" s="401"/>
      <c r="DVT1860" s="401"/>
      <c r="DVU1860" s="401"/>
      <c r="DVV1860" s="401"/>
      <c r="DVW1860" s="401"/>
      <c r="DVX1860" s="401"/>
      <c r="DVY1860" s="401"/>
      <c r="DVZ1860" s="401"/>
      <c r="DWA1860" s="401"/>
      <c r="DWB1860" s="401"/>
      <c r="DWC1860" s="401"/>
      <c r="DWD1860" s="401"/>
      <c r="DWE1860" s="401"/>
      <c r="DWF1860" s="401"/>
      <c r="DWG1860" s="401"/>
      <c r="DWH1860" s="401"/>
      <c r="DWI1860" s="401"/>
      <c r="DWJ1860" s="401"/>
      <c r="DWK1860" s="401"/>
      <c r="DWL1860" s="401"/>
      <c r="DWM1860" s="401"/>
      <c r="DWN1860" s="401"/>
      <c r="DWO1860" s="401"/>
      <c r="DWP1860" s="401"/>
      <c r="DWQ1860" s="401"/>
      <c r="DWR1860" s="401"/>
      <c r="DWS1860" s="401"/>
      <c r="DWT1860" s="401"/>
      <c r="DWU1860" s="401"/>
      <c r="DWV1860" s="401"/>
      <c r="DWW1860" s="401"/>
      <c r="DWX1860" s="401"/>
      <c r="DWY1860" s="401"/>
      <c r="DWZ1860" s="401"/>
      <c r="DXA1860" s="401"/>
      <c r="DXB1860" s="401"/>
      <c r="DXC1860" s="401"/>
      <c r="DXD1860" s="401"/>
      <c r="DXE1860" s="401"/>
      <c r="DXF1860" s="401"/>
      <c r="DXG1860" s="401"/>
      <c r="DXH1860" s="401"/>
      <c r="DXI1860" s="401"/>
      <c r="DXJ1860" s="401"/>
      <c r="DXK1860" s="401"/>
      <c r="DXL1860" s="401"/>
      <c r="DXM1860" s="401"/>
      <c r="DXN1860" s="401"/>
      <c r="DXO1860" s="401"/>
      <c r="DXP1860" s="401"/>
      <c r="DXQ1860" s="401"/>
      <c r="DXR1860" s="401"/>
      <c r="DXS1860" s="401"/>
      <c r="DXT1860" s="401"/>
      <c r="DXU1860" s="401"/>
      <c r="DXV1860" s="401"/>
      <c r="DXW1860" s="401"/>
      <c r="DXX1860" s="401"/>
      <c r="DXY1860" s="401"/>
      <c r="DXZ1860" s="401"/>
      <c r="DYA1860" s="401"/>
      <c r="DYB1860" s="401"/>
      <c r="DYC1860" s="401"/>
      <c r="DYD1860" s="401"/>
      <c r="DYE1860" s="401"/>
      <c r="DYF1860" s="401"/>
      <c r="DYG1860" s="401"/>
      <c r="DYH1860" s="401"/>
      <c r="DYI1860" s="401"/>
      <c r="DYJ1860" s="401"/>
      <c r="DYK1860" s="401"/>
      <c r="DYL1860" s="401"/>
      <c r="DYM1860" s="401"/>
      <c r="DYN1860" s="401"/>
      <c r="DYO1860" s="401"/>
      <c r="DYP1860" s="401"/>
      <c r="DYQ1860" s="401"/>
      <c r="DYR1860" s="401"/>
      <c r="DYS1860" s="401"/>
      <c r="DYT1860" s="401"/>
      <c r="DYU1860" s="401"/>
      <c r="DYV1860" s="401"/>
      <c r="DYW1860" s="401"/>
      <c r="DYX1860" s="401"/>
      <c r="DYY1860" s="401"/>
      <c r="DYZ1860" s="401"/>
      <c r="DZA1860" s="401"/>
      <c r="DZB1860" s="401"/>
      <c r="DZC1860" s="401"/>
      <c r="DZD1860" s="401"/>
      <c r="DZE1860" s="401"/>
      <c r="DZF1860" s="401"/>
      <c r="DZG1860" s="401"/>
      <c r="DZH1860" s="401"/>
      <c r="DZI1860" s="401"/>
      <c r="DZJ1860" s="401"/>
      <c r="DZK1860" s="401"/>
      <c r="DZL1860" s="401"/>
      <c r="DZM1860" s="401"/>
      <c r="DZN1860" s="401"/>
      <c r="DZO1860" s="401"/>
      <c r="DZP1860" s="401"/>
      <c r="DZQ1860" s="401"/>
      <c r="DZR1860" s="401"/>
      <c r="DZS1860" s="401"/>
      <c r="DZT1860" s="401"/>
      <c r="DZU1860" s="401"/>
      <c r="DZV1860" s="401"/>
      <c r="DZW1860" s="401"/>
      <c r="DZX1860" s="401"/>
      <c r="DZY1860" s="401"/>
      <c r="DZZ1860" s="401"/>
      <c r="EAA1860" s="401"/>
      <c r="EAB1860" s="401"/>
      <c r="EAC1860" s="401"/>
      <c r="EAD1860" s="401"/>
      <c r="EAE1860" s="401"/>
      <c r="EAF1860" s="401"/>
      <c r="EAG1860" s="401"/>
      <c r="EAH1860" s="401"/>
      <c r="EAI1860" s="401"/>
      <c r="EAJ1860" s="401"/>
      <c r="EAK1860" s="401"/>
      <c r="EAL1860" s="401"/>
      <c r="EAM1860" s="401"/>
      <c r="EAN1860" s="401"/>
      <c r="EAO1860" s="401"/>
      <c r="EAP1860" s="401"/>
      <c r="EAQ1860" s="401"/>
      <c r="EAR1860" s="401"/>
      <c r="EAS1860" s="401"/>
      <c r="EAT1860" s="401"/>
      <c r="EAU1860" s="401"/>
      <c r="EAV1860" s="401"/>
      <c r="EAW1860" s="401"/>
      <c r="EAX1860" s="401"/>
      <c r="EAY1860" s="401"/>
      <c r="EAZ1860" s="401"/>
      <c r="EBA1860" s="401"/>
      <c r="EBB1860" s="401"/>
      <c r="EBC1860" s="401"/>
      <c r="EBD1860" s="401"/>
      <c r="EBE1860" s="401"/>
      <c r="EBF1860" s="401"/>
      <c r="EBG1860" s="401"/>
      <c r="EBH1860" s="401"/>
      <c r="EBI1860" s="401"/>
      <c r="EBJ1860" s="401"/>
      <c r="EBK1860" s="401"/>
      <c r="EBL1860" s="401"/>
      <c r="EBM1860" s="401"/>
      <c r="EBN1860" s="401"/>
      <c r="EBO1860" s="401"/>
      <c r="EBP1860" s="401"/>
      <c r="EBQ1860" s="401"/>
      <c r="EBR1860" s="401"/>
      <c r="EBS1860" s="401"/>
      <c r="EBT1860" s="401"/>
      <c r="EBU1860" s="401"/>
      <c r="EBV1860" s="401"/>
      <c r="EBW1860" s="401"/>
      <c r="EBX1860" s="401"/>
      <c r="EBY1860" s="401"/>
      <c r="EBZ1860" s="401"/>
      <c r="ECA1860" s="401"/>
      <c r="ECB1860" s="401"/>
      <c r="ECC1860" s="401"/>
      <c r="ECD1860" s="401"/>
      <c r="ECE1860" s="401"/>
      <c r="ECF1860" s="401"/>
      <c r="ECG1860" s="401"/>
      <c r="ECH1860" s="401"/>
      <c r="ECI1860" s="401"/>
      <c r="ECJ1860" s="401"/>
      <c r="ECK1860" s="401"/>
      <c r="ECL1860" s="401"/>
      <c r="ECM1860" s="401"/>
      <c r="ECN1860" s="401"/>
      <c r="ECO1860" s="401"/>
      <c r="ECP1860" s="401"/>
      <c r="ECQ1860" s="401"/>
      <c r="ECR1860" s="401"/>
      <c r="ECS1860" s="401"/>
      <c r="ECT1860" s="401"/>
      <c r="ECU1860" s="401"/>
      <c r="ECV1860" s="401"/>
      <c r="ECW1860" s="401"/>
      <c r="ECX1860" s="401"/>
      <c r="ECY1860" s="401"/>
      <c r="ECZ1860" s="401"/>
      <c r="EDA1860" s="401"/>
      <c r="EDB1860" s="401"/>
      <c r="EDC1860" s="401"/>
      <c r="EDD1860" s="401"/>
      <c r="EDE1860" s="401"/>
      <c r="EDF1860" s="401"/>
      <c r="EDG1860" s="401"/>
      <c r="EDH1860" s="401"/>
      <c r="EDI1860" s="401"/>
      <c r="EDJ1860" s="401"/>
      <c r="EDK1860" s="401"/>
      <c r="EDL1860" s="401"/>
      <c r="EDM1860" s="401"/>
      <c r="EDN1860" s="401"/>
      <c r="EDO1860" s="401"/>
      <c r="EDP1860" s="401"/>
      <c r="EDQ1860" s="401"/>
      <c r="EDR1860" s="401"/>
      <c r="EDS1860" s="401"/>
      <c r="EDT1860" s="401"/>
      <c r="EDU1860" s="401"/>
      <c r="EDV1860" s="401"/>
      <c r="EDW1860" s="401"/>
      <c r="EDX1860" s="401"/>
      <c r="EDY1860" s="401"/>
      <c r="EDZ1860" s="401"/>
      <c r="EEA1860" s="401"/>
      <c r="EEB1860" s="401"/>
      <c r="EEC1860" s="401"/>
      <c r="EED1860" s="401"/>
      <c r="EEE1860" s="401"/>
      <c r="EEF1860" s="401"/>
      <c r="EEG1860" s="401"/>
      <c r="EEH1860" s="401"/>
      <c r="EEI1860" s="401"/>
      <c r="EEJ1860" s="401"/>
      <c r="EEK1860" s="401"/>
      <c r="EEL1860" s="401"/>
      <c r="EEM1860" s="401"/>
      <c r="EEN1860" s="401"/>
      <c r="EEO1860" s="401"/>
      <c r="EEP1860" s="401"/>
      <c r="EEQ1860" s="401"/>
      <c r="EER1860" s="401"/>
      <c r="EES1860" s="401"/>
      <c r="EET1860" s="401"/>
      <c r="EEU1860" s="401"/>
      <c r="EEV1860" s="401"/>
      <c r="EEW1860" s="401"/>
      <c r="EEX1860" s="401"/>
      <c r="EEY1860" s="401"/>
      <c r="EEZ1860" s="401"/>
      <c r="EFA1860" s="401"/>
      <c r="EFB1860" s="401"/>
      <c r="EFC1860" s="401"/>
      <c r="EFD1860" s="401"/>
      <c r="EFE1860" s="401"/>
      <c r="EFF1860" s="401"/>
      <c r="EFG1860" s="401"/>
      <c r="EFH1860" s="401"/>
      <c r="EFI1860" s="401"/>
      <c r="EFJ1860" s="401"/>
      <c r="EFK1860" s="401"/>
      <c r="EFL1860" s="401"/>
      <c r="EFM1860" s="401"/>
      <c r="EFN1860" s="401"/>
      <c r="EFO1860" s="401"/>
      <c r="EFP1860" s="401"/>
      <c r="EFQ1860" s="401"/>
      <c r="EFR1860" s="401"/>
      <c r="EFS1860" s="401"/>
      <c r="EFT1860" s="401"/>
      <c r="EFU1860" s="401"/>
      <c r="EFV1860" s="401"/>
      <c r="EFW1860" s="401"/>
      <c r="EFX1860" s="401"/>
      <c r="EFY1860" s="401"/>
      <c r="EFZ1860" s="401"/>
      <c r="EGA1860" s="401"/>
      <c r="EGB1860" s="401"/>
      <c r="EGC1860" s="401"/>
      <c r="EGD1860" s="401"/>
      <c r="EGE1860" s="401"/>
      <c r="EGF1860" s="401"/>
      <c r="EGG1860" s="401"/>
      <c r="EGH1860" s="401"/>
      <c r="EGI1860" s="401"/>
      <c r="EGJ1860" s="401"/>
      <c r="EGK1860" s="401"/>
      <c r="EGL1860" s="401"/>
      <c r="EGM1860" s="401"/>
      <c r="EGN1860" s="401"/>
      <c r="EGO1860" s="401"/>
      <c r="EGP1860" s="401"/>
      <c r="EGQ1860" s="401"/>
      <c r="EGR1860" s="401"/>
      <c r="EGS1860" s="401"/>
      <c r="EGT1860" s="401"/>
      <c r="EGU1860" s="401"/>
      <c r="EGV1860" s="401"/>
      <c r="EGW1860" s="401"/>
      <c r="EGX1860" s="401"/>
      <c r="EGY1860" s="401"/>
      <c r="EGZ1860" s="401"/>
      <c r="EHA1860" s="401"/>
      <c r="EHB1860" s="401"/>
      <c r="EHC1860" s="401"/>
      <c r="EHD1860" s="401"/>
      <c r="EHE1860" s="401"/>
      <c r="EHF1860" s="401"/>
      <c r="EHG1860" s="401"/>
      <c r="EHH1860" s="401"/>
      <c r="EHI1860" s="401"/>
      <c r="EHJ1860" s="401"/>
      <c r="EHK1860" s="401"/>
      <c r="EHL1860" s="401"/>
      <c r="EHM1860" s="401"/>
      <c r="EHN1860" s="401"/>
      <c r="EHO1860" s="401"/>
      <c r="EHP1860" s="401"/>
      <c r="EHQ1860" s="401"/>
      <c r="EHR1860" s="401"/>
      <c r="EHS1860" s="401"/>
      <c r="EHT1860" s="401"/>
      <c r="EHU1860" s="401"/>
      <c r="EHV1860" s="401"/>
      <c r="EHW1860" s="401"/>
      <c r="EHX1860" s="401"/>
      <c r="EHY1860" s="401"/>
      <c r="EHZ1860" s="401"/>
      <c r="EIA1860" s="401"/>
      <c r="EIB1860" s="401"/>
      <c r="EIC1860" s="401"/>
      <c r="EID1860" s="401"/>
      <c r="EIE1860" s="401"/>
      <c r="EIF1860" s="401"/>
      <c r="EIG1860" s="401"/>
      <c r="EIH1860" s="401"/>
      <c r="EII1860" s="401"/>
      <c r="EIJ1860" s="401"/>
      <c r="EIK1860" s="401"/>
      <c r="EIL1860" s="401"/>
      <c r="EIM1860" s="401"/>
      <c r="EIN1860" s="401"/>
      <c r="EIO1860" s="401"/>
      <c r="EIP1860" s="401"/>
      <c r="EIQ1860" s="401"/>
      <c r="EIR1860" s="401"/>
      <c r="EIS1860" s="401"/>
      <c r="EIT1860" s="401"/>
      <c r="EIU1860" s="401"/>
      <c r="EIV1860" s="401"/>
      <c r="EIW1860" s="401"/>
      <c r="EIX1860" s="401"/>
      <c r="EIY1860" s="401"/>
      <c r="EIZ1860" s="401"/>
      <c r="EJA1860" s="401"/>
      <c r="EJB1860" s="401"/>
      <c r="EJC1860" s="401"/>
      <c r="EJD1860" s="401"/>
      <c r="EJE1860" s="401"/>
      <c r="EJF1860" s="401"/>
      <c r="EJG1860" s="401"/>
      <c r="EJH1860" s="401"/>
      <c r="EJI1860" s="401"/>
      <c r="EJJ1860" s="401"/>
      <c r="EJK1860" s="401"/>
      <c r="EJL1860" s="401"/>
      <c r="EJM1860" s="401"/>
      <c r="EJN1860" s="401"/>
      <c r="EJO1860" s="401"/>
      <c r="EJP1860" s="401"/>
      <c r="EJQ1860" s="401"/>
      <c r="EJR1860" s="401"/>
      <c r="EJS1860" s="401"/>
      <c r="EJT1860" s="401"/>
      <c r="EJU1860" s="401"/>
      <c r="EJV1860" s="401"/>
      <c r="EJW1860" s="401"/>
      <c r="EJX1860" s="401"/>
      <c r="EJY1860" s="401"/>
      <c r="EJZ1860" s="401"/>
      <c r="EKA1860" s="401"/>
      <c r="EKB1860" s="401"/>
      <c r="EKC1860" s="401"/>
      <c r="EKD1860" s="401"/>
      <c r="EKE1860" s="401"/>
      <c r="EKF1860" s="401"/>
      <c r="EKG1860" s="401"/>
      <c r="EKH1860" s="401"/>
      <c r="EKI1860" s="401"/>
      <c r="EKJ1860" s="401"/>
      <c r="EKK1860" s="401"/>
      <c r="EKL1860" s="401"/>
      <c r="EKM1860" s="401"/>
      <c r="EKN1860" s="401"/>
      <c r="EKO1860" s="401"/>
      <c r="EKP1860" s="401"/>
      <c r="EKQ1860" s="401"/>
      <c r="EKR1860" s="401"/>
      <c r="EKS1860" s="401"/>
      <c r="EKT1860" s="401"/>
      <c r="EKU1860" s="401"/>
      <c r="EKV1860" s="401"/>
      <c r="EKW1860" s="401"/>
      <c r="EKX1860" s="401"/>
      <c r="EKY1860" s="401"/>
      <c r="EKZ1860" s="401"/>
      <c r="ELA1860" s="401"/>
      <c r="ELB1860" s="401"/>
      <c r="ELC1860" s="401"/>
      <c r="ELD1860" s="401"/>
      <c r="ELE1860" s="401"/>
      <c r="ELF1860" s="401"/>
      <c r="ELG1860" s="401"/>
      <c r="ELH1860" s="401"/>
      <c r="ELI1860" s="401"/>
      <c r="ELJ1860" s="401"/>
      <c r="ELK1860" s="401"/>
      <c r="ELL1860" s="401"/>
      <c r="ELM1860" s="401"/>
      <c r="ELN1860" s="401"/>
      <c r="ELO1860" s="401"/>
      <c r="ELP1860" s="401"/>
      <c r="ELQ1860" s="401"/>
      <c r="ELR1860" s="401"/>
      <c r="ELS1860" s="401"/>
      <c r="ELT1860" s="401"/>
      <c r="ELU1860" s="401"/>
      <c r="ELV1860" s="401"/>
      <c r="ELW1860" s="401"/>
      <c r="ELX1860" s="401"/>
      <c r="ELY1860" s="401"/>
      <c r="ELZ1860" s="401"/>
      <c r="EMA1860" s="401"/>
      <c r="EMB1860" s="401"/>
      <c r="EMC1860" s="401"/>
      <c r="EMD1860" s="401"/>
      <c r="EME1860" s="401"/>
      <c r="EMF1860" s="401"/>
      <c r="EMG1860" s="401"/>
      <c r="EMH1860" s="401"/>
      <c r="EMI1860" s="401"/>
      <c r="EMJ1860" s="401"/>
      <c r="EMK1860" s="401"/>
      <c r="EML1860" s="401"/>
      <c r="EMM1860" s="401"/>
      <c r="EMN1860" s="401"/>
      <c r="EMO1860" s="401"/>
      <c r="EMP1860" s="401"/>
      <c r="EMQ1860" s="401"/>
      <c r="EMR1860" s="401"/>
      <c r="EMS1860" s="401"/>
      <c r="EMT1860" s="401"/>
      <c r="EMU1860" s="401"/>
      <c r="EMV1860" s="401"/>
      <c r="EMW1860" s="401"/>
      <c r="EMX1860" s="401"/>
      <c r="EMY1860" s="401"/>
      <c r="EMZ1860" s="401"/>
      <c r="ENA1860" s="401"/>
      <c r="ENB1860" s="401"/>
      <c r="ENC1860" s="401"/>
      <c r="END1860" s="401"/>
      <c r="ENE1860" s="401"/>
      <c r="ENF1860" s="401"/>
      <c r="ENG1860" s="401"/>
      <c r="ENH1860" s="401"/>
      <c r="ENI1860" s="401"/>
      <c r="ENJ1860" s="401"/>
      <c r="ENK1860" s="401"/>
      <c r="ENL1860" s="401"/>
      <c r="ENM1860" s="401"/>
      <c r="ENN1860" s="401"/>
      <c r="ENO1860" s="401"/>
      <c r="ENP1860" s="401"/>
      <c r="ENQ1860" s="401"/>
      <c r="ENR1860" s="401"/>
      <c r="ENS1860" s="401"/>
      <c r="ENT1860" s="401"/>
      <c r="ENU1860" s="401"/>
      <c r="ENV1860" s="401"/>
      <c r="ENW1860" s="401"/>
      <c r="ENX1860" s="401"/>
      <c r="ENY1860" s="401"/>
      <c r="ENZ1860" s="401"/>
      <c r="EOA1860" s="401"/>
      <c r="EOB1860" s="401"/>
      <c r="EOC1860" s="401"/>
      <c r="EOD1860" s="401"/>
      <c r="EOE1860" s="401"/>
      <c r="EOF1860" s="401"/>
      <c r="EOG1860" s="401"/>
      <c r="EOH1860" s="401"/>
      <c r="EOI1860" s="401"/>
      <c r="EOJ1860" s="401"/>
      <c r="EOK1860" s="401"/>
      <c r="EOL1860" s="401"/>
      <c r="EOM1860" s="401"/>
      <c r="EON1860" s="401"/>
      <c r="EOO1860" s="401"/>
      <c r="EOP1860" s="401"/>
      <c r="EOQ1860" s="401"/>
      <c r="EOR1860" s="401"/>
      <c r="EOS1860" s="401"/>
      <c r="EOT1860" s="401"/>
      <c r="EOU1860" s="401"/>
      <c r="EOV1860" s="401"/>
      <c r="EOW1860" s="401"/>
      <c r="EOX1860" s="401"/>
      <c r="EOY1860" s="401"/>
      <c r="EOZ1860" s="401"/>
      <c r="EPA1860" s="401"/>
      <c r="EPB1860" s="401"/>
      <c r="EPC1860" s="401"/>
      <c r="EPD1860" s="401"/>
      <c r="EPE1860" s="401"/>
      <c r="EPF1860" s="401"/>
      <c r="EPG1860" s="401"/>
      <c r="EPH1860" s="401"/>
      <c r="EPI1860" s="401"/>
      <c r="EPJ1860" s="401"/>
      <c r="EPK1860" s="401"/>
      <c r="EPL1860" s="401"/>
      <c r="EPM1860" s="401"/>
      <c r="EPN1860" s="401"/>
      <c r="EPO1860" s="401"/>
      <c r="EPP1860" s="401"/>
      <c r="EPQ1860" s="401"/>
      <c r="EPR1860" s="401"/>
      <c r="EPS1860" s="401"/>
      <c r="EPT1860" s="401"/>
      <c r="EPU1860" s="401"/>
      <c r="EPV1860" s="401"/>
      <c r="EPW1860" s="401"/>
      <c r="EPX1860" s="401"/>
      <c r="EPY1860" s="401"/>
      <c r="EPZ1860" s="401"/>
      <c r="EQA1860" s="401"/>
      <c r="EQB1860" s="401"/>
      <c r="EQC1860" s="401"/>
      <c r="EQD1860" s="401"/>
      <c r="EQE1860" s="401"/>
      <c r="EQF1860" s="401"/>
      <c r="EQG1860" s="401"/>
      <c r="EQH1860" s="401"/>
      <c r="EQI1860" s="401"/>
      <c r="EQJ1860" s="401"/>
      <c r="EQK1860" s="401"/>
      <c r="EQL1860" s="401"/>
      <c r="EQM1860" s="401"/>
      <c r="EQN1860" s="401"/>
      <c r="EQO1860" s="401"/>
      <c r="EQP1860" s="401"/>
      <c r="EQQ1860" s="401"/>
      <c r="EQR1860" s="401"/>
      <c r="EQS1860" s="401"/>
      <c r="EQT1860" s="401"/>
      <c r="EQU1860" s="401"/>
      <c r="EQV1860" s="401"/>
      <c r="EQW1860" s="401"/>
      <c r="EQX1860" s="401"/>
      <c r="EQY1860" s="401"/>
      <c r="EQZ1860" s="401"/>
      <c r="ERA1860" s="401"/>
      <c r="ERB1860" s="401"/>
      <c r="ERC1860" s="401"/>
      <c r="ERD1860" s="401"/>
      <c r="ERE1860" s="401"/>
      <c r="ERF1860" s="401"/>
      <c r="ERG1860" s="401"/>
      <c r="ERH1860" s="401"/>
      <c r="ERI1860" s="401"/>
      <c r="ERJ1860" s="401"/>
      <c r="ERK1860" s="401"/>
      <c r="ERL1860" s="401"/>
      <c r="ERM1860" s="401"/>
      <c r="ERN1860" s="401"/>
      <c r="ERO1860" s="401"/>
      <c r="ERP1860" s="401"/>
      <c r="ERQ1860" s="401"/>
      <c r="ERR1860" s="401"/>
      <c r="ERS1860" s="401"/>
      <c r="ERT1860" s="401"/>
      <c r="ERU1860" s="401"/>
      <c r="ERV1860" s="401"/>
      <c r="ERW1860" s="401"/>
      <c r="ERX1860" s="401"/>
      <c r="ERY1860" s="401"/>
      <c r="ERZ1860" s="401"/>
      <c r="ESA1860" s="401"/>
      <c r="ESB1860" s="401"/>
      <c r="ESC1860" s="401"/>
      <c r="ESD1860" s="401"/>
      <c r="ESE1860" s="401"/>
      <c r="ESF1860" s="401"/>
      <c r="ESG1860" s="401"/>
      <c r="ESH1860" s="401"/>
      <c r="ESI1860" s="401"/>
      <c r="ESJ1860" s="401"/>
      <c r="ESK1860" s="401"/>
      <c r="ESL1860" s="401"/>
      <c r="ESM1860" s="401"/>
      <c r="ESN1860" s="401"/>
      <c r="ESO1860" s="401"/>
      <c r="ESP1860" s="401"/>
      <c r="ESQ1860" s="401"/>
      <c r="ESR1860" s="401"/>
      <c r="ESS1860" s="401"/>
      <c r="EST1860" s="401"/>
      <c r="ESU1860" s="401"/>
      <c r="ESV1860" s="401"/>
      <c r="ESW1860" s="401"/>
      <c r="ESX1860" s="401"/>
      <c r="ESY1860" s="401"/>
      <c r="ESZ1860" s="401"/>
      <c r="ETA1860" s="401"/>
      <c r="ETB1860" s="401"/>
      <c r="ETC1860" s="401"/>
      <c r="ETD1860" s="401"/>
      <c r="ETE1860" s="401"/>
      <c r="ETF1860" s="401"/>
      <c r="ETG1860" s="401"/>
      <c r="ETH1860" s="401"/>
      <c r="ETI1860" s="401"/>
      <c r="ETJ1860" s="401"/>
      <c r="ETK1860" s="401"/>
      <c r="ETL1860" s="401"/>
      <c r="ETM1860" s="401"/>
      <c r="ETN1860" s="401"/>
      <c r="ETO1860" s="401"/>
      <c r="ETP1860" s="401"/>
      <c r="ETQ1860" s="401"/>
      <c r="ETR1860" s="401"/>
      <c r="ETS1860" s="401"/>
      <c r="ETT1860" s="401"/>
      <c r="ETU1860" s="401"/>
      <c r="ETV1860" s="401"/>
      <c r="ETW1860" s="401"/>
      <c r="ETX1860" s="401"/>
      <c r="ETY1860" s="401"/>
      <c r="ETZ1860" s="401"/>
      <c r="EUA1860" s="401"/>
      <c r="EUB1860" s="401"/>
      <c r="EUC1860" s="401"/>
      <c r="EUD1860" s="401"/>
      <c r="EUE1860" s="401"/>
      <c r="EUF1860" s="401"/>
      <c r="EUG1860" s="401"/>
      <c r="EUH1860" s="401"/>
      <c r="EUI1860" s="401"/>
      <c r="EUJ1860" s="401"/>
      <c r="EUK1860" s="401"/>
      <c r="EUL1860" s="401"/>
      <c r="EUM1860" s="401"/>
      <c r="EUN1860" s="401"/>
      <c r="EUO1860" s="401"/>
      <c r="EUP1860" s="401"/>
      <c r="EUQ1860" s="401"/>
      <c r="EUR1860" s="401"/>
      <c r="EUS1860" s="401"/>
      <c r="EUT1860" s="401"/>
      <c r="EUU1860" s="401"/>
      <c r="EUV1860" s="401"/>
      <c r="EUW1860" s="401"/>
      <c r="EUX1860" s="401"/>
      <c r="EUY1860" s="401"/>
      <c r="EUZ1860" s="401"/>
      <c r="EVA1860" s="401"/>
      <c r="EVB1860" s="401"/>
      <c r="EVC1860" s="401"/>
      <c r="EVD1860" s="401"/>
      <c r="EVE1860" s="401"/>
      <c r="EVF1860" s="401"/>
      <c r="EVG1860" s="401"/>
      <c r="EVH1860" s="401"/>
      <c r="EVI1860" s="401"/>
      <c r="EVJ1860" s="401"/>
      <c r="EVK1860" s="401"/>
      <c r="EVL1860" s="401"/>
      <c r="EVM1860" s="401"/>
      <c r="EVN1860" s="401"/>
      <c r="EVO1860" s="401"/>
      <c r="EVP1860" s="401"/>
      <c r="EVQ1860" s="401"/>
      <c r="EVR1860" s="401"/>
      <c r="EVS1860" s="401"/>
      <c r="EVT1860" s="401"/>
      <c r="EVU1860" s="401"/>
      <c r="EVV1860" s="401"/>
      <c r="EVW1860" s="401"/>
      <c r="EVX1860" s="401"/>
      <c r="EVY1860" s="401"/>
      <c r="EVZ1860" s="401"/>
      <c r="EWA1860" s="401"/>
      <c r="EWB1860" s="401"/>
      <c r="EWC1860" s="401"/>
      <c r="EWD1860" s="401"/>
      <c r="EWE1860" s="401"/>
      <c r="EWF1860" s="401"/>
      <c r="EWG1860" s="401"/>
      <c r="EWH1860" s="401"/>
      <c r="EWI1860" s="401"/>
      <c r="EWJ1860" s="401"/>
      <c r="EWK1860" s="401"/>
      <c r="EWL1860" s="401"/>
      <c r="EWM1860" s="401"/>
      <c r="EWN1860" s="401"/>
      <c r="EWO1860" s="401"/>
      <c r="EWP1860" s="401"/>
      <c r="EWQ1860" s="401"/>
      <c r="EWR1860" s="401"/>
      <c r="EWS1860" s="401"/>
      <c r="EWT1860" s="401"/>
      <c r="EWU1860" s="401"/>
      <c r="EWV1860" s="401"/>
      <c r="EWW1860" s="401"/>
      <c r="EWX1860" s="401"/>
      <c r="EWY1860" s="401"/>
      <c r="EWZ1860" s="401"/>
      <c r="EXA1860" s="401"/>
      <c r="EXB1860" s="401"/>
      <c r="EXC1860" s="401"/>
      <c r="EXD1860" s="401"/>
      <c r="EXE1860" s="401"/>
      <c r="EXF1860" s="401"/>
      <c r="EXG1860" s="401"/>
      <c r="EXH1860" s="401"/>
      <c r="EXI1860" s="401"/>
      <c r="EXJ1860" s="401"/>
      <c r="EXK1860" s="401"/>
      <c r="EXL1860" s="401"/>
      <c r="EXM1860" s="401"/>
      <c r="EXN1860" s="401"/>
      <c r="EXO1860" s="401"/>
      <c r="EXP1860" s="401"/>
      <c r="EXQ1860" s="401"/>
      <c r="EXR1860" s="401"/>
      <c r="EXS1860" s="401"/>
      <c r="EXT1860" s="401"/>
      <c r="EXU1860" s="401"/>
      <c r="EXV1860" s="401"/>
      <c r="EXW1860" s="401"/>
      <c r="EXX1860" s="401"/>
      <c r="EXY1860" s="401"/>
      <c r="EXZ1860" s="401"/>
      <c r="EYA1860" s="401"/>
      <c r="EYB1860" s="401"/>
      <c r="EYC1860" s="401"/>
      <c r="EYD1860" s="401"/>
      <c r="EYE1860" s="401"/>
      <c r="EYF1860" s="401"/>
      <c r="EYG1860" s="401"/>
      <c r="EYH1860" s="401"/>
      <c r="EYI1860" s="401"/>
      <c r="EYJ1860" s="401"/>
      <c r="EYK1860" s="401"/>
      <c r="EYL1860" s="401"/>
      <c r="EYM1860" s="401"/>
      <c r="EYN1860" s="401"/>
      <c r="EYO1860" s="401"/>
      <c r="EYP1860" s="401"/>
      <c r="EYQ1860" s="401"/>
      <c r="EYR1860" s="401"/>
      <c r="EYS1860" s="401"/>
      <c r="EYT1860" s="401"/>
      <c r="EYU1860" s="401"/>
      <c r="EYV1860" s="401"/>
      <c r="EYW1860" s="401"/>
      <c r="EYX1860" s="401"/>
      <c r="EYY1860" s="401"/>
      <c r="EYZ1860" s="401"/>
      <c r="EZA1860" s="401"/>
      <c r="EZB1860" s="401"/>
      <c r="EZC1860" s="401"/>
      <c r="EZD1860" s="401"/>
      <c r="EZE1860" s="401"/>
      <c r="EZF1860" s="401"/>
      <c r="EZG1860" s="401"/>
      <c r="EZH1860" s="401"/>
      <c r="EZI1860" s="401"/>
      <c r="EZJ1860" s="401"/>
      <c r="EZK1860" s="401"/>
      <c r="EZL1860" s="401"/>
      <c r="EZM1860" s="401"/>
      <c r="EZN1860" s="401"/>
      <c r="EZO1860" s="401"/>
      <c r="EZP1860" s="401"/>
      <c r="EZQ1860" s="401"/>
      <c r="EZR1860" s="401"/>
      <c r="EZS1860" s="401"/>
      <c r="EZT1860" s="401"/>
      <c r="EZU1860" s="401"/>
      <c r="EZV1860" s="401"/>
      <c r="EZW1860" s="401"/>
      <c r="EZX1860" s="401"/>
      <c r="EZY1860" s="401"/>
      <c r="EZZ1860" s="401"/>
      <c r="FAA1860" s="401"/>
      <c r="FAB1860" s="401"/>
      <c r="FAC1860" s="401"/>
      <c r="FAD1860" s="401"/>
      <c r="FAE1860" s="401"/>
      <c r="FAF1860" s="401"/>
      <c r="FAG1860" s="401"/>
      <c r="FAH1860" s="401"/>
      <c r="FAI1860" s="401"/>
      <c r="FAJ1860" s="401"/>
      <c r="FAK1860" s="401"/>
      <c r="FAL1860" s="401"/>
      <c r="FAM1860" s="401"/>
      <c r="FAN1860" s="401"/>
      <c r="FAO1860" s="401"/>
      <c r="FAP1860" s="401"/>
      <c r="FAQ1860" s="401"/>
      <c r="FAR1860" s="401"/>
      <c r="FAS1860" s="401"/>
      <c r="FAT1860" s="401"/>
      <c r="FAU1860" s="401"/>
      <c r="FAV1860" s="401"/>
      <c r="FAW1860" s="401"/>
      <c r="FAX1860" s="401"/>
      <c r="FAY1860" s="401"/>
      <c r="FAZ1860" s="401"/>
      <c r="FBA1860" s="401"/>
      <c r="FBB1860" s="401"/>
      <c r="FBC1860" s="401"/>
      <c r="FBD1860" s="401"/>
      <c r="FBE1860" s="401"/>
      <c r="FBF1860" s="401"/>
      <c r="FBG1860" s="401"/>
      <c r="FBH1860" s="401"/>
      <c r="FBI1860" s="401"/>
      <c r="FBJ1860" s="401"/>
      <c r="FBK1860" s="401"/>
      <c r="FBL1860" s="401"/>
      <c r="FBM1860" s="401"/>
      <c r="FBN1860" s="401"/>
      <c r="FBO1860" s="401"/>
      <c r="FBP1860" s="401"/>
      <c r="FBQ1860" s="401"/>
      <c r="FBR1860" s="401"/>
      <c r="FBS1860" s="401"/>
      <c r="FBT1860" s="401"/>
      <c r="FBU1860" s="401"/>
      <c r="FBV1860" s="401"/>
      <c r="FBW1860" s="401"/>
      <c r="FBX1860" s="401"/>
      <c r="FBY1860" s="401"/>
      <c r="FBZ1860" s="401"/>
      <c r="FCA1860" s="401"/>
      <c r="FCB1860" s="401"/>
      <c r="FCC1860" s="401"/>
      <c r="FCD1860" s="401"/>
      <c r="FCE1860" s="401"/>
      <c r="FCF1860" s="401"/>
      <c r="FCG1860" s="401"/>
      <c r="FCH1860" s="401"/>
      <c r="FCI1860" s="401"/>
      <c r="FCJ1860" s="401"/>
      <c r="FCK1860" s="401"/>
      <c r="FCL1860" s="401"/>
      <c r="FCM1860" s="401"/>
      <c r="FCN1860" s="401"/>
      <c r="FCO1860" s="401"/>
      <c r="FCP1860" s="401"/>
      <c r="FCQ1860" s="401"/>
      <c r="FCR1860" s="401"/>
      <c r="FCS1860" s="401"/>
      <c r="FCT1860" s="401"/>
      <c r="FCU1860" s="401"/>
      <c r="FCV1860" s="401"/>
      <c r="FCW1860" s="401"/>
      <c r="FCX1860" s="401"/>
      <c r="FCY1860" s="401"/>
      <c r="FCZ1860" s="401"/>
      <c r="FDA1860" s="401"/>
      <c r="FDB1860" s="401"/>
      <c r="FDC1860" s="401"/>
      <c r="FDD1860" s="401"/>
      <c r="FDE1860" s="401"/>
      <c r="FDF1860" s="401"/>
      <c r="FDG1860" s="401"/>
      <c r="FDH1860" s="401"/>
      <c r="FDI1860" s="401"/>
      <c r="FDJ1860" s="401"/>
      <c r="FDK1860" s="401"/>
      <c r="FDL1860" s="401"/>
      <c r="FDM1860" s="401"/>
      <c r="FDN1860" s="401"/>
      <c r="FDO1860" s="401"/>
      <c r="FDP1860" s="401"/>
      <c r="FDQ1860" s="401"/>
      <c r="FDR1860" s="401"/>
      <c r="FDS1860" s="401"/>
      <c r="FDT1860" s="401"/>
      <c r="FDU1860" s="401"/>
      <c r="FDV1860" s="401"/>
      <c r="FDW1860" s="401"/>
      <c r="FDX1860" s="401"/>
      <c r="FDY1860" s="401"/>
      <c r="FDZ1860" s="401"/>
      <c r="FEA1860" s="401"/>
      <c r="FEB1860" s="401"/>
      <c r="FEC1860" s="401"/>
      <c r="FED1860" s="401"/>
      <c r="FEE1860" s="401"/>
      <c r="FEF1860" s="401"/>
      <c r="FEG1860" s="401"/>
      <c r="FEH1860" s="401"/>
      <c r="FEI1860" s="401"/>
      <c r="FEJ1860" s="401"/>
      <c r="FEK1860" s="401"/>
      <c r="FEL1860" s="401"/>
      <c r="FEM1860" s="401"/>
      <c r="FEN1860" s="401"/>
      <c r="FEO1860" s="401"/>
      <c r="FEP1860" s="401"/>
      <c r="FEQ1860" s="401"/>
      <c r="FER1860" s="401"/>
      <c r="FES1860" s="401"/>
      <c r="FET1860" s="401"/>
      <c r="FEU1860" s="401"/>
      <c r="FEV1860" s="401"/>
      <c r="FEW1860" s="401"/>
      <c r="FEX1860" s="401"/>
      <c r="FEY1860" s="401"/>
      <c r="FEZ1860" s="401"/>
      <c r="FFA1860" s="401"/>
      <c r="FFB1860" s="401"/>
      <c r="FFC1860" s="401"/>
      <c r="FFD1860" s="401"/>
      <c r="FFE1860" s="401"/>
      <c r="FFF1860" s="401"/>
      <c r="FFG1860" s="401"/>
      <c r="FFH1860" s="401"/>
      <c r="FFI1860" s="401"/>
      <c r="FFJ1860" s="401"/>
      <c r="FFK1860" s="401"/>
      <c r="FFL1860" s="401"/>
      <c r="FFM1860" s="401"/>
      <c r="FFN1860" s="401"/>
      <c r="FFO1860" s="401"/>
      <c r="FFP1860" s="401"/>
      <c r="FFQ1860" s="401"/>
      <c r="FFR1860" s="401"/>
      <c r="FFS1860" s="401"/>
      <c r="FFT1860" s="401"/>
      <c r="FFU1860" s="401"/>
      <c r="FFV1860" s="401"/>
      <c r="FFW1860" s="401"/>
      <c r="FFX1860" s="401"/>
      <c r="FFY1860" s="401"/>
      <c r="FFZ1860" s="401"/>
      <c r="FGA1860" s="401"/>
      <c r="FGB1860" s="401"/>
      <c r="FGC1860" s="401"/>
      <c r="FGD1860" s="401"/>
      <c r="FGE1860" s="401"/>
      <c r="FGF1860" s="401"/>
      <c r="FGG1860" s="401"/>
      <c r="FGH1860" s="401"/>
      <c r="FGI1860" s="401"/>
      <c r="FGJ1860" s="401"/>
      <c r="FGK1860" s="401"/>
      <c r="FGL1860" s="401"/>
      <c r="FGM1860" s="401"/>
      <c r="FGN1860" s="401"/>
      <c r="FGO1860" s="401"/>
      <c r="FGP1860" s="401"/>
      <c r="FGQ1860" s="401"/>
      <c r="FGR1860" s="401"/>
      <c r="FGS1860" s="401"/>
      <c r="FGT1860" s="401"/>
      <c r="FGU1860" s="401"/>
      <c r="FGV1860" s="401"/>
      <c r="FGW1860" s="401"/>
      <c r="FGX1860" s="401"/>
      <c r="FGY1860" s="401"/>
      <c r="FGZ1860" s="401"/>
      <c r="FHA1860" s="401"/>
      <c r="FHB1860" s="401"/>
      <c r="FHC1860" s="401"/>
      <c r="FHD1860" s="401"/>
      <c r="FHE1860" s="401"/>
      <c r="FHF1860" s="401"/>
      <c r="FHG1860" s="401"/>
      <c r="FHH1860" s="401"/>
      <c r="FHI1860" s="401"/>
      <c r="FHJ1860" s="401"/>
      <c r="FHK1860" s="401"/>
      <c r="FHL1860" s="401"/>
      <c r="FHM1860" s="401"/>
      <c r="FHN1860" s="401"/>
      <c r="FHO1860" s="401"/>
      <c r="FHP1860" s="401"/>
      <c r="FHQ1860" s="401"/>
      <c r="FHR1860" s="401"/>
      <c r="FHS1860" s="401"/>
      <c r="FHT1860" s="401"/>
      <c r="FHU1860" s="401"/>
      <c r="FHV1860" s="401"/>
      <c r="FHW1860" s="401"/>
      <c r="FHX1860" s="401"/>
      <c r="FHY1860" s="401"/>
      <c r="FHZ1860" s="401"/>
      <c r="FIA1860" s="401"/>
      <c r="FIB1860" s="401"/>
      <c r="FIC1860" s="401"/>
      <c r="FID1860" s="401"/>
      <c r="FIE1860" s="401"/>
      <c r="FIF1860" s="401"/>
      <c r="FIG1860" s="401"/>
      <c r="FIH1860" s="401"/>
      <c r="FII1860" s="401"/>
      <c r="FIJ1860" s="401"/>
      <c r="FIK1860" s="401"/>
      <c r="FIL1860" s="401"/>
      <c r="FIM1860" s="401"/>
      <c r="FIN1860" s="401"/>
      <c r="FIO1860" s="401"/>
      <c r="FIP1860" s="401"/>
      <c r="FIQ1860" s="401"/>
      <c r="FIR1860" s="401"/>
      <c r="FIS1860" s="401"/>
      <c r="FIT1860" s="401"/>
      <c r="FIU1860" s="401"/>
      <c r="FIV1860" s="401"/>
      <c r="FIW1860" s="401"/>
      <c r="FIX1860" s="401"/>
      <c r="FIY1860" s="401"/>
      <c r="FIZ1860" s="401"/>
      <c r="FJA1860" s="401"/>
      <c r="FJB1860" s="401"/>
      <c r="FJC1860" s="401"/>
      <c r="FJD1860" s="401"/>
      <c r="FJE1860" s="401"/>
      <c r="FJF1860" s="401"/>
      <c r="FJG1860" s="401"/>
      <c r="FJH1860" s="401"/>
      <c r="FJI1860" s="401"/>
      <c r="FJJ1860" s="401"/>
      <c r="FJK1860" s="401"/>
      <c r="FJL1860" s="401"/>
      <c r="FJM1860" s="401"/>
      <c r="FJN1860" s="401"/>
      <c r="FJO1860" s="401"/>
      <c r="FJP1860" s="401"/>
      <c r="FJQ1860" s="401"/>
      <c r="FJR1860" s="401"/>
      <c r="FJS1860" s="401"/>
      <c r="FJT1860" s="401"/>
      <c r="FJU1860" s="401"/>
      <c r="FJV1860" s="401"/>
      <c r="FJW1860" s="401"/>
      <c r="FJX1860" s="401"/>
      <c r="FJY1860" s="401"/>
      <c r="FJZ1860" s="401"/>
      <c r="FKA1860" s="401"/>
      <c r="FKB1860" s="401"/>
      <c r="FKC1860" s="401"/>
      <c r="FKD1860" s="401"/>
      <c r="FKE1860" s="401"/>
      <c r="FKF1860" s="401"/>
      <c r="FKG1860" s="401"/>
      <c r="FKH1860" s="401"/>
      <c r="FKI1860" s="401"/>
      <c r="FKJ1860" s="401"/>
      <c r="FKK1860" s="401"/>
      <c r="FKL1860" s="401"/>
      <c r="FKM1860" s="401"/>
      <c r="FKN1860" s="401"/>
      <c r="FKO1860" s="401"/>
      <c r="FKP1860" s="401"/>
      <c r="FKQ1860" s="401"/>
      <c r="FKR1860" s="401"/>
      <c r="FKS1860" s="401"/>
      <c r="FKT1860" s="401"/>
      <c r="FKU1860" s="401"/>
      <c r="FKV1860" s="401"/>
      <c r="FKW1860" s="401"/>
      <c r="FKX1860" s="401"/>
      <c r="FKY1860" s="401"/>
      <c r="FKZ1860" s="401"/>
      <c r="FLA1860" s="401"/>
      <c r="FLB1860" s="401"/>
      <c r="FLC1860" s="401"/>
      <c r="FLD1860" s="401"/>
      <c r="FLE1860" s="401"/>
      <c r="FLF1860" s="401"/>
      <c r="FLG1860" s="401"/>
      <c r="FLH1860" s="401"/>
      <c r="FLI1860" s="401"/>
      <c r="FLJ1860" s="401"/>
      <c r="FLK1860" s="401"/>
      <c r="FLL1860" s="401"/>
      <c r="FLM1860" s="401"/>
      <c r="FLN1860" s="401"/>
      <c r="FLO1860" s="401"/>
      <c r="FLP1860" s="401"/>
      <c r="FLQ1860" s="401"/>
      <c r="FLR1860" s="401"/>
      <c r="FLS1860" s="401"/>
      <c r="FLT1860" s="401"/>
      <c r="FLU1860" s="401"/>
      <c r="FLV1860" s="401"/>
      <c r="FLW1860" s="401"/>
      <c r="FLX1860" s="401"/>
      <c r="FLY1860" s="401"/>
      <c r="FLZ1860" s="401"/>
      <c r="FMA1860" s="401"/>
      <c r="FMB1860" s="401"/>
      <c r="FMC1860" s="401"/>
      <c r="FMD1860" s="401"/>
      <c r="FME1860" s="401"/>
      <c r="FMF1860" s="401"/>
      <c r="FMG1860" s="401"/>
      <c r="FMH1860" s="401"/>
      <c r="FMI1860" s="401"/>
      <c r="FMJ1860" s="401"/>
      <c r="FMK1860" s="401"/>
      <c r="FML1860" s="401"/>
      <c r="FMM1860" s="401"/>
      <c r="FMN1860" s="401"/>
      <c r="FMO1860" s="401"/>
      <c r="FMP1860" s="401"/>
      <c r="FMQ1860" s="401"/>
      <c r="FMR1860" s="401"/>
      <c r="FMS1860" s="401"/>
      <c r="FMT1860" s="401"/>
      <c r="FMU1860" s="401"/>
      <c r="FMV1860" s="401"/>
      <c r="FMW1860" s="401"/>
      <c r="FMX1860" s="401"/>
      <c r="FMY1860" s="401"/>
      <c r="FMZ1860" s="401"/>
      <c r="FNA1860" s="401"/>
      <c r="FNB1860" s="401"/>
      <c r="FNC1860" s="401"/>
      <c r="FND1860" s="401"/>
      <c r="FNE1860" s="401"/>
      <c r="FNF1860" s="401"/>
      <c r="FNG1860" s="401"/>
      <c r="FNH1860" s="401"/>
      <c r="FNI1860" s="401"/>
      <c r="FNJ1860" s="401"/>
      <c r="FNK1860" s="401"/>
      <c r="FNL1860" s="401"/>
      <c r="FNM1860" s="401"/>
      <c r="FNN1860" s="401"/>
      <c r="FNO1860" s="401"/>
      <c r="FNP1860" s="401"/>
      <c r="FNQ1860" s="401"/>
      <c r="FNR1860" s="401"/>
      <c r="FNS1860" s="401"/>
      <c r="FNT1860" s="401"/>
      <c r="FNU1860" s="401"/>
      <c r="FNV1860" s="401"/>
      <c r="FNW1860" s="401"/>
      <c r="FNX1860" s="401"/>
      <c r="FNY1860" s="401"/>
      <c r="FNZ1860" s="401"/>
      <c r="FOA1860" s="401"/>
      <c r="FOB1860" s="401"/>
      <c r="FOC1860" s="401"/>
      <c r="FOD1860" s="401"/>
      <c r="FOE1860" s="401"/>
      <c r="FOF1860" s="401"/>
      <c r="FOG1860" s="401"/>
      <c r="FOH1860" s="401"/>
      <c r="FOI1860" s="401"/>
      <c r="FOJ1860" s="401"/>
      <c r="FOK1860" s="401"/>
      <c r="FOL1860" s="401"/>
      <c r="FOM1860" s="401"/>
      <c r="FON1860" s="401"/>
      <c r="FOO1860" s="401"/>
      <c r="FOP1860" s="401"/>
      <c r="FOQ1860" s="401"/>
      <c r="FOR1860" s="401"/>
      <c r="FOS1860" s="401"/>
      <c r="FOT1860" s="401"/>
      <c r="FOU1860" s="401"/>
      <c r="FOV1860" s="401"/>
      <c r="FOW1860" s="401"/>
      <c r="FOX1860" s="401"/>
      <c r="FOY1860" s="401"/>
      <c r="FOZ1860" s="401"/>
      <c r="FPA1860" s="401"/>
      <c r="FPB1860" s="401"/>
      <c r="FPC1860" s="401"/>
      <c r="FPD1860" s="401"/>
      <c r="FPE1860" s="401"/>
      <c r="FPF1860" s="401"/>
      <c r="FPG1860" s="401"/>
      <c r="FPH1860" s="401"/>
      <c r="FPI1860" s="401"/>
      <c r="FPJ1860" s="401"/>
      <c r="FPK1860" s="401"/>
      <c r="FPL1860" s="401"/>
      <c r="FPM1860" s="401"/>
      <c r="FPN1860" s="401"/>
      <c r="FPO1860" s="401"/>
      <c r="FPP1860" s="401"/>
      <c r="FPQ1860" s="401"/>
      <c r="FPR1860" s="401"/>
      <c r="FPS1860" s="401"/>
      <c r="FPT1860" s="401"/>
      <c r="FPU1860" s="401"/>
      <c r="FPV1860" s="401"/>
      <c r="FPW1860" s="401"/>
      <c r="FPX1860" s="401"/>
      <c r="FPY1860" s="401"/>
      <c r="FPZ1860" s="401"/>
      <c r="FQA1860" s="401"/>
      <c r="FQB1860" s="401"/>
      <c r="FQC1860" s="401"/>
      <c r="FQD1860" s="401"/>
      <c r="FQE1860" s="401"/>
      <c r="FQF1860" s="401"/>
      <c r="FQG1860" s="401"/>
      <c r="FQH1860" s="401"/>
      <c r="FQI1860" s="401"/>
      <c r="FQJ1860" s="401"/>
      <c r="FQK1860" s="401"/>
      <c r="FQL1860" s="401"/>
      <c r="FQM1860" s="401"/>
      <c r="FQN1860" s="401"/>
      <c r="FQO1860" s="401"/>
      <c r="FQP1860" s="401"/>
      <c r="FQQ1860" s="401"/>
      <c r="FQR1860" s="401"/>
      <c r="FQS1860" s="401"/>
      <c r="FQT1860" s="401"/>
      <c r="FQU1860" s="401"/>
      <c r="FQV1860" s="401"/>
      <c r="FQW1860" s="401"/>
      <c r="FQX1860" s="401"/>
      <c r="FQY1860" s="401"/>
      <c r="FQZ1860" s="401"/>
      <c r="FRA1860" s="401"/>
      <c r="FRB1860" s="401"/>
      <c r="FRC1860" s="401"/>
      <c r="FRD1860" s="401"/>
      <c r="FRE1860" s="401"/>
      <c r="FRF1860" s="401"/>
      <c r="FRG1860" s="401"/>
      <c r="FRH1860" s="401"/>
      <c r="FRI1860" s="401"/>
      <c r="FRJ1860" s="401"/>
      <c r="FRK1860" s="401"/>
      <c r="FRL1860" s="401"/>
      <c r="FRM1860" s="401"/>
      <c r="FRN1860" s="401"/>
      <c r="FRO1860" s="401"/>
      <c r="FRP1860" s="401"/>
      <c r="FRQ1860" s="401"/>
      <c r="FRR1860" s="401"/>
      <c r="FRS1860" s="401"/>
      <c r="FRT1860" s="401"/>
      <c r="FRU1860" s="401"/>
      <c r="FRV1860" s="401"/>
      <c r="FRW1860" s="401"/>
      <c r="FRX1860" s="401"/>
      <c r="FRY1860" s="401"/>
      <c r="FRZ1860" s="401"/>
      <c r="FSA1860" s="401"/>
      <c r="FSB1860" s="401"/>
      <c r="FSC1860" s="401"/>
      <c r="FSD1860" s="401"/>
      <c r="FSE1860" s="401"/>
      <c r="FSF1860" s="401"/>
      <c r="FSG1860" s="401"/>
      <c r="FSH1860" s="401"/>
      <c r="FSI1860" s="401"/>
      <c r="FSJ1860" s="401"/>
      <c r="FSK1860" s="401"/>
      <c r="FSL1860" s="401"/>
      <c r="FSM1860" s="401"/>
      <c r="FSN1860" s="401"/>
      <c r="FSO1860" s="401"/>
      <c r="FSP1860" s="401"/>
      <c r="FSQ1860" s="401"/>
      <c r="FSR1860" s="401"/>
      <c r="FSS1860" s="401"/>
      <c r="FST1860" s="401"/>
      <c r="FSU1860" s="401"/>
      <c r="FSV1860" s="401"/>
      <c r="FSW1860" s="401"/>
      <c r="FSX1860" s="401"/>
      <c r="FSY1860" s="401"/>
      <c r="FSZ1860" s="401"/>
      <c r="FTA1860" s="401"/>
      <c r="FTB1860" s="401"/>
      <c r="FTC1860" s="401"/>
      <c r="FTD1860" s="401"/>
      <c r="FTE1860" s="401"/>
      <c r="FTF1860" s="401"/>
      <c r="FTG1860" s="401"/>
      <c r="FTH1860" s="401"/>
      <c r="FTI1860" s="401"/>
      <c r="FTJ1860" s="401"/>
      <c r="FTK1860" s="401"/>
      <c r="FTL1860" s="401"/>
      <c r="FTM1860" s="401"/>
      <c r="FTN1860" s="401"/>
      <c r="FTO1860" s="401"/>
      <c r="FTP1860" s="401"/>
      <c r="FTQ1860" s="401"/>
      <c r="FTR1860" s="401"/>
      <c r="FTS1860" s="401"/>
      <c r="FTT1860" s="401"/>
      <c r="FTU1860" s="401"/>
      <c r="FTV1860" s="401"/>
      <c r="FTW1860" s="401"/>
      <c r="FTX1860" s="401"/>
      <c r="FTY1860" s="401"/>
      <c r="FTZ1860" s="401"/>
      <c r="FUA1860" s="401"/>
      <c r="FUB1860" s="401"/>
      <c r="FUC1860" s="401"/>
      <c r="FUD1860" s="401"/>
      <c r="FUE1860" s="401"/>
      <c r="FUF1860" s="401"/>
      <c r="FUG1860" s="401"/>
      <c r="FUH1860" s="401"/>
      <c r="FUI1860" s="401"/>
      <c r="FUJ1860" s="401"/>
      <c r="FUK1860" s="401"/>
      <c r="FUL1860" s="401"/>
      <c r="FUM1860" s="401"/>
      <c r="FUN1860" s="401"/>
      <c r="FUO1860" s="401"/>
      <c r="FUP1860" s="401"/>
      <c r="FUQ1860" s="401"/>
      <c r="FUR1860" s="401"/>
      <c r="FUS1860" s="401"/>
      <c r="FUT1860" s="401"/>
      <c r="FUU1860" s="401"/>
      <c r="FUV1860" s="401"/>
      <c r="FUW1860" s="401"/>
      <c r="FUX1860" s="401"/>
      <c r="FUY1860" s="401"/>
      <c r="FUZ1860" s="401"/>
      <c r="FVA1860" s="401"/>
      <c r="FVB1860" s="401"/>
      <c r="FVC1860" s="401"/>
      <c r="FVD1860" s="401"/>
      <c r="FVE1860" s="401"/>
      <c r="FVF1860" s="401"/>
      <c r="FVG1860" s="401"/>
      <c r="FVH1860" s="401"/>
      <c r="FVI1860" s="401"/>
      <c r="FVJ1860" s="401"/>
      <c r="FVK1860" s="401"/>
      <c r="FVL1860" s="401"/>
      <c r="FVM1860" s="401"/>
      <c r="FVN1860" s="401"/>
      <c r="FVO1860" s="401"/>
      <c r="FVP1860" s="401"/>
      <c r="FVQ1860" s="401"/>
      <c r="FVR1860" s="401"/>
      <c r="FVS1860" s="401"/>
      <c r="FVT1860" s="401"/>
      <c r="FVU1860" s="401"/>
      <c r="FVV1860" s="401"/>
      <c r="FVW1860" s="401"/>
      <c r="FVX1860" s="401"/>
      <c r="FVY1860" s="401"/>
      <c r="FVZ1860" s="401"/>
      <c r="FWA1860" s="401"/>
      <c r="FWB1860" s="401"/>
      <c r="FWC1860" s="401"/>
      <c r="FWD1860" s="401"/>
      <c r="FWE1860" s="401"/>
      <c r="FWF1860" s="401"/>
      <c r="FWG1860" s="401"/>
      <c r="FWH1860" s="401"/>
      <c r="FWI1860" s="401"/>
      <c r="FWJ1860" s="401"/>
      <c r="FWK1860" s="401"/>
      <c r="FWL1860" s="401"/>
      <c r="FWM1860" s="401"/>
      <c r="FWN1860" s="401"/>
      <c r="FWO1860" s="401"/>
      <c r="FWP1860" s="401"/>
      <c r="FWQ1860" s="401"/>
      <c r="FWR1860" s="401"/>
      <c r="FWS1860" s="401"/>
      <c r="FWT1860" s="401"/>
      <c r="FWU1860" s="401"/>
      <c r="FWV1860" s="401"/>
      <c r="FWW1860" s="401"/>
      <c r="FWX1860" s="401"/>
      <c r="FWY1860" s="401"/>
      <c r="FWZ1860" s="401"/>
      <c r="FXA1860" s="401"/>
      <c r="FXB1860" s="401"/>
      <c r="FXC1860" s="401"/>
      <c r="FXD1860" s="401"/>
      <c r="FXE1860" s="401"/>
      <c r="FXF1860" s="401"/>
      <c r="FXG1860" s="401"/>
      <c r="FXH1860" s="401"/>
      <c r="FXI1860" s="401"/>
      <c r="FXJ1860" s="401"/>
      <c r="FXK1860" s="401"/>
      <c r="FXL1860" s="401"/>
      <c r="FXM1860" s="401"/>
      <c r="FXN1860" s="401"/>
      <c r="FXO1860" s="401"/>
      <c r="FXP1860" s="401"/>
      <c r="FXQ1860" s="401"/>
      <c r="FXR1860" s="401"/>
      <c r="FXS1860" s="401"/>
      <c r="FXT1860" s="401"/>
      <c r="FXU1860" s="401"/>
      <c r="FXV1860" s="401"/>
      <c r="FXW1860" s="401"/>
      <c r="FXX1860" s="401"/>
      <c r="FXY1860" s="401"/>
      <c r="FXZ1860" s="401"/>
      <c r="FYA1860" s="401"/>
      <c r="FYB1860" s="401"/>
      <c r="FYC1860" s="401"/>
      <c r="FYD1860" s="401"/>
      <c r="FYE1860" s="401"/>
      <c r="FYF1860" s="401"/>
      <c r="FYG1860" s="401"/>
      <c r="FYH1860" s="401"/>
      <c r="FYI1860" s="401"/>
      <c r="FYJ1860" s="401"/>
      <c r="FYK1860" s="401"/>
      <c r="FYL1860" s="401"/>
      <c r="FYM1860" s="401"/>
      <c r="FYN1860" s="401"/>
      <c r="FYO1860" s="401"/>
      <c r="FYP1860" s="401"/>
      <c r="FYQ1860" s="401"/>
      <c r="FYR1860" s="401"/>
      <c r="FYS1860" s="401"/>
      <c r="FYT1860" s="401"/>
      <c r="FYU1860" s="401"/>
      <c r="FYV1860" s="401"/>
      <c r="FYW1860" s="401"/>
      <c r="FYX1860" s="401"/>
      <c r="FYY1860" s="401"/>
      <c r="FYZ1860" s="401"/>
      <c r="FZA1860" s="401"/>
      <c r="FZB1860" s="401"/>
      <c r="FZC1860" s="401"/>
      <c r="FZD1860" s="401"/>
      <c r="FZE1860" s="401"/>
      <c r="FZF1860" s="401"/>
      <c r="FZG1860" s="401"/>
      <c r="FZH1860" s="401"/>
      <c r="FZI1860" s="401"/>
      <c r="FZJ1860" s="401"/>
      <c r="FZK1860" s="401"/>
      <c r="FZL1860" s="401"/>
      <c r="FZM1860" s="401"/>
      <c r="FZN1860" s="401"/>
      <c r="FZO1860" s="401"/>
      <c r="FZP1860" s="401"/>
      <c r="FZQ1860" s="401"/>
      <c r="FZR1860" s="401"/>
      <c r="FZS1860" s="401"/>
      <c r="FZT1860" s="401"/>
      <c r="FZU1860" s="401"/>
      <c r="FZV1860" s="401"/>
      <c r="FZW1860" s="401"/>
      <c r="FZX1860" s="401"/>
      <c r="FZY1860" s="401"/>
      <c r="FZZ1860" s="401"/>
      <c r="GAA1860" s="401"/>
      <c r="GAB1860" s="401"/>
      <c r="GAC1860" s="401"/>
      <c r="GAD1860" s="401"/>
      <c r="GAE1860" s="401"/>
      <c r="GAF1860" s="401"/>
      <c r="GAG1860" s="401"/>
      <c r="GAH1860" s="401"/>
      <c r="GAI1860" s="401"/>
      <c r="GAJ1860" s="401"/>
      <c r="GAK1860" s="401"/>
      <c r="GAL1860" s="401"/>
      <c r="GAM1860" s="401"/>
      <c r="GAN1860" s="401"/>
      <c r="GAO1860" s="401"/>
      <c r="GAP1860" s="401"/>
      <c r="GAQ1860" s="401"/>
      <c r="GAR1860" s="401"/>
      <c r="GAS1860" s="401"/>
      <c r="GAT1860" s="401"/>
      <c r="GAU1860" s="401"/>
      <c r="GAV1860" s="401"/>
      <c r="GAW1860" s="401"/>
      <c r="GAX1860" s="401"/>
      <c r="GAY1860" s="401"/>
      <c r="GAZ1860" s="401"/>
      <c r="GBA1860" s="401"/>
      <c r="GBB1860" s="401"/>
      <c r="GBC1860" s="401"/>
      <c r="GBD1860" s="401"/>
      <c r="GBE1860" s="401"/>
      <c r="GBF1860" s="401"/>
      <c r="GBG1860" s="401"/>
      <c r="GBH1860" s="401"/>
      <c r="GBI1860" s="401"/>
      <c r="GBJ1860" s="401"/>
      <c r="GBK1860" s="401"/>
      <c r="GBL1860" s="401"/>
      <c r="GBM1860" s="401"/>
      <c r="GBN1860" s="401"/>
      <c r="GBO1860" s="401"/>
      <c r="GBP1860" s="401"/>
      <c r="GBQ1860" s="401"/>
      <c r="GBR1860" s="401"/>
      <c r="GBS1860" s="401"/>
      <c r="GBT1860" s="401"/>
      <c r="GBU1860" s="401"/>
      <c r="GBV1860" s="401"/>
      <c r="GBW1860" s="401"/>
      <c r="GBX1860" s="401"/>
      <c r="GBY1860" s="401"/>
      <c r="GBZ1860" s="401"/>
      <c r="GCA1860" s="401"/>
      <c r="GCB1860" s="401"/>
      <c r="GCC1860" s="401"/>
      <c r="GCD1860" s="401"/>
      <c r="GCE1860" s="401"/>
      <c r="GCF1860" s="401"/>
      <c r="GCG1860" s="401"/>
      <c r="GCH1860" s="401"/>
      <c r="GCI1860" s="401"/>
      <c r="GCJ1860" s="401"/>
      <c r="GCK1860" s="401"/>
      <c r="GCL1860" s="401"/>
      <c r="GCM1860" s="401"/>
      <c r="GCN1860" s="401"/>
      <c r="GCO1860" s="401"/>
      <c r="GCP1860" s="401"/>
      <c r="GCQ1860" s="401"/>
      <c r="GCR1860" s="401"/>
      <c r="GCS1860" s="401"/>
      <c r="GCT1860" s="401"/>
      <c r="GCU1860" s="401"/>
      <c r="GCV1860" s="401"/>
      <c r="GCW1860" s="401"/>
      <c r="GCX1860" s="401"/>
      <c r="GCY1860" s="401"/>
      <c r="GCZ1860" s="401"/>
      <c r="GDA1860" s="401"/>
      <c r="GDB1860" s="401"/>
      <c r="GDC1860" s="401"/>
      <c r="GDD1860" s="401"/>
      <c r="GDE1860" s="401"/>
      <c r="GDF1860" s="401"/>
      <c r="GDG1860" s="401"/>
      <c r="GDH1860" s="401"/>
      <c r="GDI1860" s="401"/>
      <c r="GDJ1860" s="401"/>
      <c r="GDK1860" s="401"/>
      <c r="GDL1860" s="401"/>
      <c r="GDM1860" s="401"/>
      <c r="GDN1860" s="401"/>
      <c r="GDO1860" s="401"/>
      <c r="GDP1860" s="401"/>
      <c r="GDQ1860" s="401"/>
      <c r="GDR1860" s="401"/>
      <c r="GDS1860" s="401"/>
      <c r="GDT1860" s="401"/>
      <c r="GDU1860" s="401"/>
      <c r="GDV1860" s="401"/>
      <c r="GDW1860" s="401"/>
      <c r="GDX1860" s="401"/>
      <c r="GDY1860" s="401"/>
      <c r="GDZ1860" s="401"/>
      <c r="GEA1860" s="401"/>
      <c r="GEB1860" s="401"/>
      <c r="GEC1860" s="401"/>
      <c r="GED1860" s="401"/>
      <c r="GEE1860" s="401"/>
      <c r="GEF1860" s="401"/>
      <c r="GEG1860" s="401"/>
      <c r="GEH1860" s="401"/>
      <c r="GEI1860" s="401"/>
      <c r="GEJ1860" s="401"/>
      <c r="GEK1860" s="401"/>
      <c r="GEL1860" s="401"/>
      <c r="GEM1860" s="401"/>
      <c r="GEN1860" s="401"/>
      <c r="GEO1860" s="401"/>
      <c r="GEP1860" s="401"/>
      <c r="GEQ1860" s="401"/>
      <c r="GER1860" s="401"/>
      <c r="GES1860" s="401"/>
      <c r="GET1860" s="401"/>
      <c r="GEU1860" s="401"/>
      <c r="GEV1860" s="401"/>
      <c r="GEW1860" s="401"/>
      <c r="GEX1860" s="401"/>
      <c r="GEY1860" s="401"/>
      <c r="GEZ1860" s="401"/>
      <c r="GFA1860" s="401"/>
      <c r="GFB1860" s="401"/>
      <c r="GFC1860" s="401"/>
      <c r="GFD1860" s="401"/>
      <c r="GFE1860" s="401"/>
      <c r="GFF1860" s="401"/>
      <c r="GFG1860" s="401"/>
      <c r="GFH1860" s="401"/>
      <c r="GFI1860" s="401"/>
      <c r="GFJ1860" s="401"/>
      <c r="GFK1860" s="401"/>
      <c r="GFL1860" s="401"/>
      <c r="GFM1860" s="401"/>
      <c r="GFN1860" s="401"/>
      <c r="GFO1860" s="401"/>
      <c r="GFP1860" s="401"/>
      <c r="GFQ1860" s="401"/>
      <c r="GFR1860" s="401"/>
      <c r="GFS1860" s="401"/>
      <c r="GFT1860" s="401"/>
      <c r="GFU1860" s="401"/>
      <c r="GFV1860" s="401"/>
      <c r="GFW1860" s="401"/>
      <c r="GFX1860" s="401"/>
      <c r="GFY1860" s="401"/>
      <c r="GFZ1860" s="401"/>
      <c r="GGA1860" s="401"/>
      <c r="GGB1860" s="401"/>
      <c r="GGC1860" s="401"/>
      <c r="GGD1860" s="401"/>
      <c r="GGE1860" s="401"/>
      <c r="GGF1860" s="401"/>
      <c r="GGG1860" s="401"/>
      <c r="GGH1860" s="401"/>
      <c r="GGI1860" s="401"/>
      <c r="GGJ1860" s="401"/>
      <c r="GGK1860" s="401"/>
      <c r="GGL1860" s="401"/>
      <c r="GGM1860" s="401"/>
      <c r="GGN1860" s="401"/>
      <c r="GGO1860" s="401"/>
      <c r="GGP1860" s="401"/>
      <c r="GGQ1860" s="401"/>
      <c r="GGR1860" s="401"/>
      <c r="GGS1860" s="401"/>
      <c r="GGT1860" s="401"/>
      <c r="GGU1860" s="401"/>
      <c r="GGV1860" s="401"/>
      <c r="GGW1860" s="401"/>
      <c r="GGX1860" s="401"/>
      <c r="GGY1860" s="401"/>
      <c r="GGZ1860" s="401"/>
      <c r="GHA1860" s="401"/>
      <c r="GHB1860" s="401"/>
      <c r="GHC1860" s="401"/>
      <c r="GHD1860" s="401"/>
      <c r="GHE1860" s="401"/>
      <c r="GHF1860" s="401"/>
      <c r="GHG1860" s="401"/>
      <c r="GHH1860" s="401"/>
      <c r="GHI1860" s="401"/>
      <c r="GHJ1860" s="401"/>
      <c r="GHK1860" s="401"/>
      <c r="GHL1860" s="401"/>
      <c r="GHM1860" s="401"/>
      <c r="GHN1860" s="401"/>
      <c r="GHO1860" s="401"/>
      <c r="GHP1860" s="401"/>
      <c r="GHQ1860" s="401"/>
      <c r="GHR1860" s="401"/>
      <c r="GHS1860" s="401"/>
      <c r="GHT1860" s="401"/>
      <c r="GHU1860" s="401"/>
      <c r="GHV1860" s="401"/>
      <c r="GHW1860" s="401"/>
      <c r="GHX1860" s="401"/>
      <c r="GHY1860" s="401"/>
      <c r="GHZ1860" s="401"/>
      <c r="GIA1860" s="401"/>
      <c r="GIB1860" s="401"/>
      <c r="GIC1860" s="401"/>
      <c r="GID1860" s="401"/>
      <c r="GIE1860" s="401"/>
      <c r="GIF1860" s="401"/>
      <c r="GIG1860" s="401"/>
      <c r="GIH1860" s="401"/>
      <c r="GII1860" s="401"/>
      <c r="GIJ1860" s="401"/>
      <c r="GIK1860" s="401"/>
      <c r="GIL1860" s="401"/>
      <c r="GIM1860" s="401"/>
      <c r="GIN1860" s="401"/>
      <c r="GIO1860" s="401"/>
      <c r="GIP1860" s="401"/>
      <c r="GIQ1860" s="401"/>
      <c r="GIR1860" s="401"/>
      <c r="GIS1860" s="401"/>
      <c r="GIT1860" s="401"/>
      <c r="GIU1860" s="401"/>
      <c r="GIV1860" s="401"/>
      <c r="GIW1860" s="401"/>
      <c r="GIX1860" s="401"/>
      <c r="GIY1860" s="401"/>
      <c r="GIZ1860" s="401"/>
      <c r="GJA1860" s="401"/>
      <c r="GJB1860" s="401"/>
      <c r="GJC1860" s="401"/>
      <c r="GJD1860" s="401"/>
      <c r="GJE1860" s="401"/>
      <c r="GJF1860" s="401"/>
      <c r="GJG1860" s="401"/>
      <c r="GJH1860" s="401"/>
      <c r="GJI1860" s="401"/>
      <c r="GJJ1860" s="401"/>
      <c r="GJK1860" s="401"/>
      <c r="GJL1860" s="401"/>
      <c r="GJM1860" s="401"/>
      <c r="GJN1860" s="401"/>
      <c r="GJO1860" s="401"/>
      <c r="GJP1860" s="401"/>
      <c r="GJQ1860" s="401"/>
      <c r="GJR1860" s="401"/>
      <c r="GJS1860" s="401"/>
      <c r="GJT1860" s="401"/>
      <c r="GJU1860" s="401"/>
      <c r="GJV1860" s="401"/>
      <c r="GJW1860" s="401"/>
      <c r="GJX1860" s="401"/>
      <c r="GJY1860" s="401"/>
      <c r="GJZ1860" s="401"/>
      <c r="GKA1860" s="401"/>
      <c r="GKB1860" s="401"/>
      <c r="GKC1860" s="401"/>
      <c r="GKD1860" s="401"/>
      <c r="GKE1860" s="401"/>
      <c r="GKF1860" s="401"/>
      <c r="GKG1860" s="401"/>
      <c r="GKH1860" s="401"/>
      <c r="GKI1860" s="401"/>
      <c r="GKJ1860" s="401"/>
      <c r="GKK1860" s="401"/>
      <c r="GKL1860" s="401"/>
      <c r="GKM1860" s="401"/>
      <c r="GKN1860" s="401"/>
      <c r="GKO1860" s="401"/>
      <c r="GKP1860" s="401"/>
      <c r="GKQ1860" s="401"/>
      <c r="GKR1860" s="401"/>
      <c r="GKS1860" s="401"/>
      <c r="GKT1860" s="401"/>
      <c r="GKU1860" s="401"/>
      <c r="GKV1860" s="401"/>
      <c r="GKW1860" s="401"/>
      <c r="GKX1860" s="401"/>
      <c r="GKY1860" s="401"/>
      <c r="GKZ1860" s="401"/>
      <c r="GLA1860" s="401"/>
      <c r="GLB1860" s="401"/>
      <c r="GLC1860" s="401"/>
      <c r="GLD1860" s="401"/>
      <c r="GLE1860" s="401"/>
      <c r="GLF1860" s="401"/>
      <c r="GLG1860" s="401"/>
      <c r="GLH1860" s="401"/>
      <c r="GLI1860" s="401"/>
      <c r="GLJ1860" s="401"/>
      <c r="GLK1860" s="401"/>
      <c r="GLL1860" s="401"/>
      <c r="GLM1860" s="401"/>
      <c r="GLN1860" s="401"/>
      <c r="GLO1860" s="401"/>
      <c r="GLP1860" s="401"/>
      <c r="GLQ1860" s="401"/>
      <c r="GLR1860" s="401"/>
      <c r="GLS1860" s="401"/>
      <c r="GLT1860" s="401"/>
      <c r="GLU1860" s="401"/>
      <c r="GLV1860" s="401"/>
      <c r="GLW1860" s="401"/>
      <c r="GLX1860" s="401"/>
      <c r="GLY1860" s="401"/>
      <c r="GLZ1860" s="401"/>
      <c r="GMA1860" s="401"/>
      <c r="GMB1860" s="401"/>
      <c r="GMC1860" s="401"/>
      <c r="GMD1860" s="401"/>
      <c r="GME1860" s="401"/>
      <c r="GMF1860" s="401"/>
      <c r="GMG1860" s="401"/>
      <c r="GMH1860" s="401"/>
      <c r="GMI1860" s="401"/>
      <c r="GMJ1860" s="401"/>
      <c r="GMK1860" s="401"/>
      <c r="GML1860" s="401"/>
      <c r="GMM1860" s="401"/>
      <c r="GMN1860" s="401"/>
      <c r="GMO1860" s="401"/>
      <c r="GMP1860" s="401"/>
      <c r="GMQ1860" s="401"/>
      <c r="GMR1860" s="401"/>
      <c r="GMS1860" s="401"/>
      <c r="GMT1860" s="401"/>
      <c r="GMU1860" s="401"/>
      <c r="GMV1860" s="401"/>
      <c r="GMW1860" s="401"/>
      <c r="GMX1860" s="401"/>
      <c r="GMY1860" s="401"/>
      <c r="GMZ1860" s="401"/>
      <c r="GNA1860" s="401"/>
      <c r="GNB1860" s="401"/>
      <c r="GNC1860" s="401"/>
      <c r="GND1860" s="401"/>
      <c r="GNE1860" s="401"/>
      <c r="GNF1860" s="401"/>
      <c r="GNG1860" s="401"/>
      <c r="GNH1860" s="401"/>
      <c r="GNI1860" s="401"/>
      <c r="GNJ1860" s="401"/>
      <c r="GNK1860" s="401"/>
      <c r="GNL1860" s="401"/>
      <c r="GNM1860" s="401"/>
      <c r="GNN1860" s="401"/>
      <c r="GNO1860" s="401"/>
      <c r="GNP1860" s="401"/>
      <c r="GNQ1860" s="401"/>
      <c r="GNR1860" s="401"/>
      <c r="GNS1860" s="401"/>
      <c r="GNT1860" s="401"/>
      <c r="GNU1860" s="401"/>
      <c r="GNV1860" s="401"/>
      <c r="GNW1860" s="401"/>
      <c r="GNX1860" s="401"/>
      <c r="GNY1860" s="401"/>
      <c r="GNZ1860" s="401"/>
      <c r="GOA1860" s="401"/>
      <c r="GOB1860" s="401"/>
      <c r="GOC1860" s="401"/>
      <c r="GOD1860" s="401"/>
      <c r="GOE1860" s="401"/>
      <c r="GOF1860" s="401"/>
      <c r="GOG1860" s="401"/>
      <c r="GOH1860" s="401"/>
      <c r="GOI1860" s="401"/>
      <c r="GOJ1860" s="401"/>
      <c r="GOK1860" s="401"/>
      <c r="GOL1860" s="401"/>
      <c r="GOM1860" s="401"/>
      <c r="GON1860" s="401"/>
      <c r="GOO1860" s="401"/>
      <c r="GOP1860" s="401"/>
      <c r="GOQ1860" s="401"/>
      <c r="GOR1860" s="401"/>
      <c r="GOS1860" s="401"/>
      <c r="GOT1860" s="401"/>
      <c r="GOU1860" s="401"/>
      <c r="GOV1860" s="401"/>
      <c r="GOW1860" s="401"/>
      <c r="GOX1860" s="401"/>
      <c r="GOY1860" s="401"/>
      <c r="GOZ1860" s="401"/>
      <c r="GPA1860" s="401"/>
      <c r="GPB1860" s="401"/>
      <c r="GPC1860" s="401"/>
      <c r="GPD1860" s="401"/>
      <c r="GPE1860" s="401"/>
      <c r="GPF1860" s="401"/>
      <c r="GPG1860" s="401"/>
      <c r="GPH1860" s="401"/>
      <c r="GPI1860" s="401"/>
      <c r="GPJ1860" s="401"/>
      <c r="GPK1860" s="401"/>
      <c r="GPL1860" s="401"/>
      <c r="GPM1860" s="401"/>
      <c r="GPN1860" s="401"/>
      <c r="GPO1860" s="401"/>
      <c r="GPP1860" s="401"/>
      <c r="GPQ1860" s="401"/>
      <c r="GPR1860" s="401"/>
      <c r="GPS1860" s="401"/>
      <c r="GPT1860" s="401"/>
      <c r="GPU1860" s="401"/>
      <c r="GPV1860" s="401"/>
      <c r="GPW1860" s="401"/>
      <c r="GPX1860" s="401"/>
      <c r="GPY1860" s="401"/>
      <c r="GPZ1860" s="401"/>
      <c r="GQA1860" s="401"/>
      <c r="GQB1860" s="401"/>
      <c r="GQC1860" s="401"/>
      <c r="GQD1860" s="401"/>
      <c r="GQE1860" s="401"/>
      <c r="GQF1860" s="401"/>
      <c r="GQG1860" s="401"/>
      <c r="GQH1860" s="401"/>
      <c r="GQI1860" s="401"/>
      <c r="GQJ1860" s="401"/>
      <c r="GQK1860" s="401"/>
      <c r="GQL1860" s="401"/>
      <c r="GQM1860" s="401"/>
      <c r="GQN1860" s="401"/>
      <c r="GQO1860" s="401"/>
      <c r="GQP1860" s="401"/>
      <c r="GQQ1860" s="401"/>
      <c r="GQR1860" s="401"/>
      <c r="GQS1860" s="401"/>
      <c r="GQT1860" s="401"/>
      <c r="GQU1860" s="401"/>
      <c r="GQV1860" s="401"/>
      <c r="GQW1860" s="401"/>
      <c r="GQX1860" s="401"/>
      <c r="GQY1860" s="401"/>
      <c r="GQZ1860" s="401"/>
      <c r="GRA1860" s="401"/>
      <c r="GRB1860" s="401"/>
      <c r="GRC1860" s="401"/>
      <c r="GRD1860" s="401"/>
      <c r="GRE1860" s="401"/>
      <c r="GRF1860" s="401"/>
      <c r="GRG1860" s="401"/>
      <c r="GRH1860" s="401"/>
      <c r="GRI1860" s="401"/>
      <c r="GRJ1860" s="401"/>
      <c r="GRK1860" s="401"/>
      <c r="GRL1860" s="401"/>
      <c r="GRM1860" s="401"/>
      <c r="GRN1860" s="401"/>
      <c r="GRO1860" s="401"/>
      <c r="GRP1860" s="401"/>
      <c r="GRQ1860" s="401"/>
      <c r="GRR1860" s="401"/>
      <c r="GRS1860" s="401"/>
      <c r="GRT1860" s="401"/>
      <c r="GRU1860" s="401"/>
      <c r="GRV1860" s="401"/>
      <c r="GRW1860" s="401"/>
      <c r="GRX1860" s="401"/>
      <c r="GRY1860" s="401"/>
      <c r="GRZ1860" s="401"/>
      <c r="GSA1860" s="401"/>
      <c r="GSB1860" s="401"/>
      <c r="GSC1860" s="401"/>
      <c r="GSD1860" s="401"/>
      <c r="GSE1860" s="401"/>
      <c r="GSF1860" s="401"/>
      <c r="GSG1860" s="401"/>
      <c r="GSH1860" s="401"/>
      <c r="GSI1860" s="401"/>
      <c r="GSJ1860" s="401"/>
      <c r="GSK1860" s="401"/>
      <c r="GSL1860" s="401"/>
      <c r="GSM1860" s="401"/>
      <c r="GSN1860" s="401"/>
      <c r="GSO1860" s="401"/>
      <c r="GSP1860" s="401"/>
      <c r="GSQ1860" s="401"/>
      <c r="GSR1860" s="401"/>
      <c r="GSS1860" s="401"/>
      <c r="GST1860" s="401"/>
      <c r="GSU1860" s="401"/>
      <c r="GSV1860" s="401"/>
      <c r="GSW1860" s="401"/>
      <c r="GSX1860" s="401"/>
      <c r="GSY1860" s="401"/>
      <c r="GSZ1860" s="401"/>
      <c r="GTA1860" s="401"/>
      <c r="GTB1860" s="401"/>
      <c r="GTC1860" s="401"/>
      <c r="GTD1860" s="401"/>
      <c r="GTE1860" s="401"/>
      <c r="GTF1860" s="401"/>
      <c r="GTG1860" s="401"/>
      <c r="GTH1860" s="401"/>
      <c r="GTI1860" s="401"/>
      <c r="GTJ1860" s="401"/>
      <c r="GTK1860" s="401"/>
      <c r="GTL1860" s="401"/>
      <c r="GTM1860" s="401"/>
      <c r="GTN1860" s="401"/>
      <c r="GTO1860" s="401"/>
      <c r="GTP1860" s="401"/>
      <c r="GTQ1860" s="401"/>
      <c r="GTR1860" s="401"/>
      <c r="GTS1860" s="401"/>
      <c r="GTT1860" s="401"/>
      <c r="GTU1860" s="401"/>
      <c r="GTV1860" s="401"/>
      <c r="GTW1860" s="401"/>
      <c r="GTX1860" s="401"/>
      <c r="GTY1860" s="401"/>
      <c r="GTZ1860" s="401"/>
      <c r="GUA1860" s="401"/>
      <c r="GUB1860" s="401"/>
      <c r="GUC1860" s="401"/>
      <c r="GUD1860" s="401"/>
      <c r="GUE1860" s="401"/>
      <c r="GUF1860" s="401"/>
      <c r="GUG1860" s="401"/>
      <c r="GUH1860" s="401"/>
      <c r="GUI1860" s="401"/>
      <c r="GUJ1860" s="401"/>
      <c r="GUK1860" s="401"/>
      <c r="GUL1860" s="401"/>
      <c r="GUM1860" s="401"/>
      <c r="GUN1860" s="401"/>
      <c r="GUO1860" s="401"/>
      <c r="GUP1860" s="401"/>
      <c r="GUQ1860" s="401"/>
      <c r="GUR1860" s="401"/>
      <c r="GUS1860" s="401"/>
      <c r="GUT1860" s="401"/>
      <c r="GUU1860" s="401"/>
      <c r="GUV1860" s="401"/>
      <c r="GUW1860" s="401"/>
      <c r="GUX1860" s="401"/>
      <c r="GUY1860" s="401"/>
      <c r="GUZ1860" s="401"/>
      <c r="GVA1860" s="401"/>
      <c r="GVB1860" s="401"/>
      <c r="GVC1860" s="401"/>
      <c r="GVD1860" s="401"/>
      <c r="GVE1860" s="401"/>
      <c r="GVF1860" s="401"/>
      <c r="GVG1860" s="401"/>
      <c r="GVH1860" s="401"/>
      <c r="GVI1860" s="401"/>
      <c r="GVJ1860" s="401"/>
      <c r="GVK1860" s="401"/>
      <c r="GVL1860" s="401"/>
      <c r="GVM1860" s="401"/>
      <c r="GVN1860" s="401"/>
      <c r="GVO1860" s="401"/>
      <c r="GVP1860" s="401"/>
      <c r="GVQ1860" s="401"/>
      <c r="GVR1860" s="401"/>
      <c r="GVS1860" s="401"/>
      <c r="GVT1860" s="401"/>
      <c r="GVU1860" s="401"/>
      <c r="GVV1860" s="401"/>
      <c r="GVW1860" s="401"/>
      <c r="GVX1860" s="401"/>
      <c r="GVY1860" s="401"/>
      <c r="GVZ1860" s="401"/>
      <c r="GWA1860" s="401"/>
      <c r="GWB1860" s="401"/>
      <c r="GWC1860" s="401"/>
      <c r="GWD1860" s="401"/>
      <c r="GWE1860" s="401"/>
      <c r="GWF1860" s="401"/>
      <c r="GWG1860" s="401"/>
      <c r="GWH1860" s="401"/>
      <c r="GWI1860" s="401"/>
      <c r="GWJ1860" s="401"/>
      <c r="GWK1860" s="401"/>
      <c r="GWL1860" s="401"/>
      <c r="GWM1860" s="401"/>
      <c r="GWN1860" s="401"/>
      <c r="GWO1860" s="401"/>
      <c r="GWP1860" s="401"/>
      <c r="GWQ1860" s="401"/>
      <c r="GWR1860" s="401"/>
      <c r="GWS1860" s="401"/>
      <c r="GWT1860" s="401"/>
      <c r="GWU1860" s="401"/>
      <c r="GWV1860" s="401"/>
      <c r="GWW1860" s="401"/>
      <c r="GWX1860" s="401"/>
      <c r="GWY1860" s="401"/>
      <c r="GWZ1860" s="401"/>
      <c r="GXA1860" s="401"/>
      <c r="GXB1860" s="401"/>
      <c r="GXC1860" s="401"/>
      <c r="GXD1860" s="401"/>
      <c r="GXE1860" s="401"/>
      <c r="GXF1860" s="401"/>
      <c r="GXG1860" s="401"/>
      <c r="GXH1860" s="401"/>
      <c r="GXI1860" s="401"/>
      <c r="GXJ1860" s="401"/>
      <c r="GXK1860" s="401"/>
      <c r="GXL1860" s="401"/>
      <c r="GXM1860" s="401"/>
      <c r="GXN1860" s="401"/>
      <c r="GXO1860" s="401"/>
      <c r="GXP1860" s="401"/>
      <c r="GXQ1860" s="401"/>
      <c r="GXR1860" s="401"/>
      <c r="GXS1860" s="401"/>
      <c r="GXT1860" s="401"/>
      <c r="GXU1860" s="401"/>
      <c r="GXV1860" s="401"/>
      <c r="GXW1860" s="401"/>
      <c r="GXX1860" s="401"/>
      <c r="GXY1860" s="401"/>
      <c r="GXZ1860" s="401"/>
      <c r="GYA1860" s="401"/>
      <c r="GYB1860" s="401"/>
      <c r="GYC1860" s="401"/>
      <c r="GYD1860" s="401"/>
      <c r="GYE1860" s="401"/>
      <c r="GYF1860" s="401"/>
      <c r="GYG1860" s="401"/>
      <c r="GYH1860" s="401"/>
      <c r="GYI1860" s="401"/>
      <c r="GYJ1860" s="401"/>
      <c r="GYK1860" s="401"/>
      <c r="GYL1860" s="401"/>
      <c r="GYM1860" s="401"/>
      <c r="GYN1860" s="401"/>
      <c r="GYO1860" s="401"/>
      <c r="GYP1860" s="401"/>
      <c r="GYQ1860" s="401"/>
      <c r="GYR1860" s="401"/>
      <c r="GYS1860" s="401"/>
      <c r="GYT1860" s="401"/>
      <c r="GYU1860" s="401"/>
      <c r="GYV1860" s="401"/>
      <c r="GYW1860" s="401"/>
      <c r="GYX1860" s="401"/>
      <c r="GYY1860" s="401"/>
      <c r="GYZ1860" s="401"/>
      <c r="GZA1860" s="401"/>
      <c r="GZB1860" s="401"/>
      <c r="GZC1860" s="401"/>
      <c r="GZD1860" s="401"/>
      <c r="GZE1860" s="401"/>
      <c r="GZF1860" s="401"/>
      <c r="GZG1860" s="401"/>
      <c r="GZH1860" s="401"/>
      <c r="GZI1860" s="401"/>
      <c r="GZJ1860" s="401"/>
      <c r="GZK1860" s="401"/>
      <c r="GZL1860" s="401"/>
      <c r="GZM1860" s="401"/>
      <c r="GZN1860" s="401"/>
      <c r="GZO1860" s="401"/>
      <c r="GZP1860" s="401"/>
      <c r="GZQ1860" s="401"/>
      <c r="GZR1860" s="401"/>
      <c r="GZS1860" s="401"/>
      <c r="GZT1860" s="401"/>
      <c r="GZU1860" s="401"/>
      <c r="GZV1860" s="401"/>
      <c r="GZW1860" s="401"/>
      <c r="GZX1860" s="401"/>
      <c r="GZY1860" s="401"/>
      <c r="GZZ1860" s="401"/>
      <c r="HAA1860" s="401"/>
      <c r="HAB1860" s="401"/>
      <c r="HAC1860" s="401"/>
      <c r="HAD1860" s="401"/>
      <c r="HAE1860" s="401"/>
      <c r="HAF1860" s="401"/>
      <c r="HAG1860" s="401"/>
      <c r="HAH1860" s="401"/>
      <c r="HAI1860" s="401"/>
      <c r="HAJ1860" s="401"/>
      <c r="HAK1860" s="401"/>
      <c r="HAL1860" s="401"/>
      <c r="HAM1860" s="401"/>
      <c r="HAN1860" s="401"/>
      <c r="HAO1860" s="401"/>
      <c r="HAP1860" s="401"/>
      <c r="HAQ1860" s="401"/>
      <c r="HAR1860" s="401"/>
      <c r="HAS1860" s="401"/>
      <c r="HAT1860" s="401"/>
      <c r="HAU1860" s="401"/>
      <c r="HAV1860" s="401"/>
      <c r="HAW1860" s="401"/>
      <c r="HAX1860" s="401"/>
      <c r="HAY1860" s="401"/>
      <c r="HAZ1860" s="401"/>
      <c r="HBA1860" s="401"/>
      <c r="HBB1860" s="401"/>
      <c r="HBC1860" s="401"/>
      <c r="HBD1860" s="401"/>
      <c r="HBE1860" s="401"/>
      <c r="HBF1860" s="401"/>
      <c r="HBG1860" s="401"/>
      <c r="HBH1860" s="401"/>
      <c r="HBI1860" s="401"/>
      <c r="HBJ1860" s="401"/>
      <c r="HBK1860" s="401"/>
      <c r="HBL1860" s="401"/>
      <c r="HBM1860" s="401"/>
      <c r="HBN1860" s="401"/>
      <c r="HBO1860" s="401"/>
      <c r="HBP1860" s="401"/>
      <c r="HBQ1860" s="401"/>
      <c r="HBR1860" s="401"/>
      <c r="HBS1860" s="401"/>
      <c r="HBT1860" s="401"/>
      <c r="HBU1860" s="401"/>
      <c r="HBV1860" s="401"/>
      <c r="HBW1860" s="401"/>
      <c r="HBX1860" s="401"/>
      <c r="HBY1860" s="401"/>
      <c r="HBZ1860" s="401"/>
      <c r="HCA1860" s="401"/>
      <c r="HCB1860" s="401"/>
      <c r="HCC1860" s="401"/>
      <c r="HCD1860" s="401"/>
      <c r="HCE1860" s="401"/>
      <c r="HCF1860" s="401"/>
      <c r="HCG1860" s="401"/>
      <c r="HCH1860" s="401"/>
      <c r="HCI1860" s="401"/>
      <c r="HCJ1860" s="401"/>
      <c r="HCK1860" s="401"/>
      <c r="HCL1860" s="401"/>
      <c r="HCM1860" s="401"/>
      <c r="HCN1860" s="401"/>
      <c r="HCO1860" s="401"/>
      <c r="HCP1860" s="401"/>
      <c r="HCQ1860" s="401"/>
      <c r="HCR1860" s="401"/>
      <c r="HCS1860" s="401"/>
      <c r="HCT1860" s="401"/>
      <c r="HCU1860" s="401"/>
      <c r="HCV1860" s="401"/>
      <c r="HCW1860" s="401"/>
      <c r="HCX1860" s="401"/>
      <c r="HCY1860" s="401"/>
      <c r="HCZ1860" s="401"/>
      <c r="HDA1860" s="401"/>
      <c r="HDB1860" s="401"/>
      <c r="HDC1860" s="401"/>
      <c r="HDD1860" s="401"/>
      <c r="HDE1860" s="401"/>
      <c r="HDF1860" s="401"/>
      <c r="HDG1860" s="401"/>
      <c r="HDH1860" s="401"/>
      <c r="HDI1860" s="401"/>
      <c r="HDJ1860" s="401"/>
      <c r="HDK1860" s="401"/>
      <c r="HDL1860" s="401"/>
      <c r="HDM1860" s="401"/>
      <c r="HDN1860" s="401"/>
      <c r="HDO1860" s="401"/>
      <c r="HDP1860" s="401"/>
      <c r="HDQ1860" s="401"/>
      <c r="HDR1860" s="401"/>
      <c r="HDS1860" s="401"/>
      <c r="HDT1860" s="401"/>
      <c r="HDU1860" s="401"/>
      <c r="HDV1860" s="401"/>
      <c r="HDW1860" s="401"/>
      <c r="HDX1860" s="401"/>
      <c r="HDY1860" s="401"/>
      <c r="HDZ1860" s="401"/>
      <c r="HEA1860" s="401"/>
      <c r="HEB1860" s="401"/>
      <c r="HEC1860" s="401"/>
      <c r="HED1860" s="401"/>
      <c r="HEE1860" s="401"/>
      <c r="HEF1860" s="401"/>
      <c r="HEG1860" s="401"/>
      <c r="HEH1860" s="401"/>
      <c r="HEI1860" s="401"/>
      <c r="HEJ1860" s="401"/>
      <c r="HEK1860" s="401"/>
      <c r="HEL1860" s="401"/>
      <c r="HEM1860" s="401"/>
      <c r="HEN1860" s="401"/>
      <c r="HEO1860" s="401"/>
      <c r="HEP1860" s="401"/>
      <c r="HEQ1860" s="401"/>
      <c r="HER1860" s="401"/>
      <c r="HES1860" s="401"/>
      <c r="HET1860" s="401"/>
      <c r="HEU1860" s="401"/>
      <c r="HEV1860" s="401"/>
      <c r="HEW1860" s="401"/>
      <c r="HEX1860" s="401"/>
      <c r="HEY1860" s="401"/>
      <c r="HEZ1860" s="401"/>
      <c r="HFA1860" s="401"/>
      <c r="HFB1860" s="401"/>
      <c r="HFC1860" s="401"/>
      <c r="HFD1860" s="401"/>
      <c r="HFE1860" s="401"/>
      <c r="HFF1860" s="401"/>
      <c r="HFG1860" s="401"/>
      <c r="HFH1860" s="401"/>
      <c r="HFI1860" s="401"/>
      <c r="HFJ1860" s="401"/>
      <c r="HFK1860" s="401"/>
      <c r="HFL1860" s="401"/>
      <c r="HFM1860" s="401"/>
      <c r="HFN1860" s="401"/>
      <c r="HFO1860" s="401"/>
      <c r="HFP1860" s="401"/>
      <c r="HFQ1860" s="401"/>
      <c r="HFR1860" s="401"/>
      <c r="HFS1860" s="401"/>
      <c r="HFT1860" s="401"/>
      <c r="HFU1860" s="401"/>
      <c r="HFV1860" s="401"/>
      <c r="HFW1860" s="401"/>
      <c r="HFX1860" s="401"/>
      <c r="HFY1860" s="401"/>
      <c r="HFZ1860" s="401"/>
      <c r="HGA1860" s="401"/>
      <c r="HGB1860" s="401"/>
      <c r="HGC1860" s="401"/>
      <c r="HGD1860" s="401"/>
      <c r="HGE1860" s="401"/>
      <c r="HGF1860" s="401"/>
      <c r="HGG1860" s="401"/>
      <c r="HGH1860" s="401"/>
      <c r="HGI1860" s="401"/>
      <c r="HGJ1860" s="401"/>
      <c r="HGK1860" s="401"/>
      <c r="HGL1860" s="401"/>
      <c r="HGM1860" s="401"/>
      <c r="HGN1860" s="401"/>
      <c r="HGO1860" s="401"/>
      <c r="HGP1860" s="401"/>
      <c r="HGQ1860" s="401"/>
      <c r="HGR1860" s="401"/>
      <c r="HGS1860" s="401"/>
      <c r="HGT1860" s="401"/>
      <c r="HGU1860" s="401"/>
      <c r="HGV1860" s="401"/>
      <c r="HGW1860" s="401"/>
      <c r="HGX1860" s="401"/>
      <c r="HGY1860" s="401"/>
      <c r="HGZ1860" s="401"/>
      <c r="HHA1860" s="401"/>
      <c r="HHB1860" s="401"/>
      <c r="HHC1860" s="401"/>
      <c r="HHD1860" s="401"/>
      <c r="HHE1860" s="401"/>
      <c r="HHF1860" s="401"/>
      <c r="HHG1860" s="401"/>
      <c r="HHH1860" s="401"/>
      <c r="HHI1860" s="401"/>
      <c r="HHJ1860" s="401"/>
      <c r="HHK1860" s="401"/>
      <c r="HHL1860" s="401"/>
      <c r="HHM1860" s="401"/>
      <c r="HHN1860" s="401"/>
      <c r="HHO1860" s="401"/>
      <c r="HHP1860" s="401"/>
      <c r="HHQ1860" s="401"/>
      <c r="HHR1860" s="401"/>
      <c r="HHS1860" s="401"/>
      <c r="HHT1860" s="401"/>
      <c r="HHU1860" s="401"/>
      <c r="HHV1860" s="401"/>
      <c r="HHW1860" s="401"/>
      <c r="HHX1860" s="401"/>
      <c r="HHY1860" s="401"/>
      <c r="HHZ1860" s="401"/>
      <c r="HIA1860" s="401"/>
      <c r="HIB1860" s="401"/>
      <c r="HIC1860" s="401"/>
      <c r="HID1860" s="401"/>
      <c r="HIE1860" s="401"/>
      <c r="HIF1860" s="401"/>
      <c r="HIG1860" s="401"/>
      <c r="HIH1860" s="401"/>
      <c r="HII1860" s="401"/>
      <c r="HIJ1860" s="401"/>
      <c r="HIK1860" s="401"/>
      <c r="HIL1860" s="401"/>
      <c r="HIM1860" s="401"/>
      <c r="HIN1860" s="401"/>
      <c r="HIO1860" s="401"/>
      <c r="HIP1860" s="401"/>
      <c r="HIQ1860" s="401"/>
      <c r="HIR1860" s="401"/>
      <c r="HIS1860" s="401"/>
      <c r="HIT1860" s="401"/>
      <c r="HIU1860" s="401"/>
      <c r="HIV1860" s="401"/>
      <c r="HIW1860" s="401"/>
      <c r="HIX1860" s="401"/>
      <c r="HIY1860" s="401"/>
      <c r="HIZ1860" s="401"/>
      <c r="HJA1860" s="401"/>
      <c r="HJB1860" s="401"/>
      <c r="HJC1860" s="401"/>
      <c r="HJD1860" s="401"/>
      <c r="HJE1860" s="401"/>
      <c r="HJF1860" s="401"/>
      <c r="HJG1860" s="401"/>
      <c r="HJH1860" s="401"/>
      <c r="HJI1860" s="401"/>
      <c r="HJJ1860" s="401"/>
      <c r="HJK1860" s="401"/>
      <c r="HJL1860" s="401"/>
      <c r="HJM1860" s="401"/>
      <c r="HJN1860" s="401"/>
      <c r="HJO1860" s="401"/>
      <c r="HJP1860" s="401"/>
      <c r="HJQ1860" s="401"/>
      <c r="HJR1860" s="401"/>
      <c r="HJS1860" s="401"/>
      <c r="HJT1860" s="401"/>
      <c r="HJU1860" s="401"/>
      <c r="HJV1860" s="401"/>
      <c r="HJW1860" s="401"/>
      <c r="HJX1860" s="401"/>
      <c r="HJY1860" s="401"/>
      <c r="HJZ1860" s="401"/>
      <c r="HKA1860" s="401"/>
      <c r="HKB1860" s="401"/>
      <c r="HKC1860" s="401"/>
      <c r="HKD1860" s="401"/>
      <c r="HKE1860" s="401"/>
      <c r="HKF1860" s="401"/>
      <c r="HKG1860" s="401"/>
      <c r="HKH1860" s="401"/>
      <c r="HKI1860" s="401"/>
      <c r="HKJ1860" s="401"/>
      <c r="HKK1860" s="401"/>
      <c r="HKL1860" s="401"/>
      <c r="HKM1860" s="401"/>
      <c r="HKN1860" s="401"/>
      <c r="HKO1860" s="401"/>
      <c r="HKP1860" s="401"/>
      <c r="HKQ1860" s="401"/>
      <c r="HKR1860" s="401"/>
      <c r="HKS1860" s="401"/>
      <c r="HKT1860" s="401"/>
      <c r="HKU1860" s="401"/>
      <c r="HKV1860" s="401"/>
      <c r="HKW1860" s="401"/>
      <c r="HKX1860" s="401"/>
      <c r="HKY1860" s="401"/>
      <c r="HKZ1860" s="401"/>
      <c r="HLA1860" s="401"/>
      <c r="HLB1860" s="401"/>
      <c r="HLC1860" s="401"/>
      <c r="HLD1860" s="401"/>
      <c r="HLE1860" s="401"/>
      <c r="HLF1860" s="401"/>
      <c r="HLG1860" s="401"/>
      <c r="HLH1860" s="401"/>
      <c r="HLI1860" s="401"/>
      <c r="HLJ1860" s="401"/>
      <c r="HLK1860" s="401"/>
      <c r="HLL1860" s="401"/>
      <c r="HLM1860" s="401"/>
      <c r="HLN1860" s="401"/>
      <c r="HLO1860" s="401"/>
      <c r="HLP1860" s="401"/>
      <c r="HLQ1860" s="401"/>
      <c r="HLR1860" s="401"/>
      <c r="HLS1860" s="401"/>
      <c r="HLT1860" s="401"/>
      <c r="HLU1860" s="401"/>
      <c r="HLV1860" s="401"/>
      <c r="HLW1860" s="401"/>
      <c r="HLX1860" s="401"/>
      <c r="HLY1860" s="401"/>
      <c r="HLZ1860" s="401"/>
      <c r="HMA1860" s="401"/>
      <c r="HMB1860" s="401"/>
      <c r="HMC1860" s="401"/>
      <c r="HMD1860" s="401"/>
      <c r="HME1860" s="401"/>
      <c r="HMF1860" s="401"/>
      <c r="HMG1860" s="401"/>
      <c r="HMH1860" s="401"/>
      <c r="HMI1860" s="401"/>
      <c r="HMJ1860" s="401"/>
      <c r="HMK1860" s="401"/>
      <c r="HML1860" s="401"/>
      <c r="HMM1860" s="401"/>
      <c r="HMN1860" s="401"/>
      <c r="HMO1860" s="401"/>
      <c r="HMP1860" s="401"/>
      <c r="HMQ1860" s="401"/>
      <c r="HMR1860" s="401"/>
      <c r="HMS1860" s="401"/>
      <c r="HMT1860" s="401"/>
      <c r="HMU1860" s="401"/>
      <c r="HMV1860" s="401"/>
      <c r="HMW1860" s="401"/>
      <c r="HMX1860" s="401"/>
      <c r="HMY1860" s="401"/>
      <c r="HMZ1860" s="401"/>
      <c r="HNA1860" s="401"/>
      <c r="HNB1860" s="401"/>
      <c r="HNC1860" s="401"/>
      <c r="HND1860" s="401"/>
      <c r="HNE1860" s="401"/>
      <c r="HNF1860" s="401"/>
      <c r="HNG1860" s="401"/>
      <c r="HNH1860" s="401"/>
      <c r="HNI1860" s="401"/>
      <c r="HNJ1860" s="401"/>
      <c r="HNK1860" s="401"/>
      <c r="HNL1860" s="401"/>
      <c r="HNM1860" s="401"/>
      <c r="HNN1860" s="401"/>
      <c r="HNO1860" s="401"/>
      <c r="HNP1860" s="401"/>
      <c r="HNQ1860" s="401"/>
      <c r="HNR1860" s="401"/>
      <c r="HNS1860" s="401"/>
      <c r="HNT1860" s="401"/>
      <c r="HNU1860" s="401"/>
      <c r="HNV1860" s="401"/>
      <c r="HNW1860" s="401"/>
      <c r="HNX1860" s="401"/>
      <c r="HNY1860" s="401"/>
      <c r="HNZ1860" s="401"/>
      <c r="HOA1860" s="401"/>
      <c r="HOB1860" s="401"/>
      <c r="HOC1860" s="401"/>
      <c r="HOD1860" s="401"/>
      <c r="HOE1860" s="401"/>
      <c r="HOF1860" s="401"/>
      <c r="HOG1860" s="401"/>
      <c r="HOH1860" s="401"/>
      <c r="HOI1860" s="401"/>
      <c r="HOJ1860" s="401"/>
      <c r="HOK1860" s="401"/>
      <c r="HOL1860" s="401"/>
      <c r="HOM1860" s="401"/>
      <c r="HON1860" s="401"/>
      <c r="HOO1860" s="401"/>
      <c r="HOP1860" s="401"/>
      <c r="HOQ1860" s="401"/>
      <c r="HOR1860" s="401"/>
      <c r="HOS1860" s="401"/>
      <c r="HOT1860" s="401"/>
      <c r="HOU1860" s="401"/>
      <c r="HOV1860" s="401"/>
      <c r="HOW1860" s="401"/>
      <c r="HOX1860" s="401"/>
      <c r="HOY1860" s="401"/>
      <c r="HOZ1860" s="401"/>
      <c r="HPA1860" s="401"/>
      <c r="HPB1860" s="401"/>
      <c r="HPC1860" s="401"/>
      <c r="HPD1860" s="401"/>
      <c r="HPE1860" s="401"/>
      <c r="HPF1860" s="401"/>
      <c r="HPG1860" s="401"/>
      <c r="HPH1860" s="401"/>
      <c r="HPI1860" s="401"/>
      <c r="HPJ1860" s="401"/>
      <c r="HPK1860" s="401"/>
      <c r="HPL1860" s="401"/>
      <c r="HPM1860" s="401"/>
      <c r="HPN1860" s="401"/>
      <c r="HPO1860" s="401"/>
      <c r="HPP1860" s="401"/>
      <c r="HPQ1860" s="401"/>
      <c r="HPR1860" s="401"/>
      <c r="HPS1860" s="401"/>
      <c r="HPT1860" s="401"/>
      <c r="HPU1860" s="401"/>
      <c r="HPV1860" s="401"/>
      <c r="HPW1860" s="401"/>
      <c r="HPX1860" s="401"/>
      <c r="HPY1860" s="401"/>
      <c r="HPZ1860" s="401"/>
      <c r="HQA1860" s="401"/>
      <c r="HQB1860" s="401"/>
      <c r="HQC1860" s="401"/>
      <c r="HQD1860" s="401"/>
      <c r="HQE1860" s="401"/>
      <c r="HQF1860" s="401"/>
      <c r="HQG1860" s="401"/>
      <c r="HQH1860" s="401"/>
      <c r="HQI1860" s="401"/>
      <c r="HQJ1860" s="401"/>
      <c r="HQK1860" s="401"/>
      <c r="HQL1860" s="401"/>
      <c r="HQM1860" s="401"/>
      <c r="HQN1860" s="401"/>
      <c r="HQO1860" s="401"/>
      <c r="HQP1860" s="401"/>
      <c r="HQQ1860" s="401"/>
      <c r="HQR1860" s="401"/>
      <c r="HQS1860" s="401"/>
      <c r="HQT1860" s="401"/>
      <c r="HQU1860" s="401"/>
      <c r="HQV1860" s="401"/>
      <c r="HQW1860" s="401"/>
      <c r="HQX1860" s="401"/>
      <c r="HQY1860" s="401"/>
      <c r="HQZ1860" s="401"/>
      <c r="HRA1860" s="401"/>
      <c r="HRB1860" s="401"/>
      <c r="HRC1860" s="401"/>
      <c r="HRD1860" s="401"/>
      <c r="HRE1860" s="401"/>
      <c r="HRF1860" s="401"/>
      <c r="HRG1860" s="401"/>
      <c r="HRH1860" s="401"/>
      <c r="HRI1860" s="401"/>
      <c r="HRJ1860" s="401"/>
      <c r="HRK1860" s="401"/>
      <c r="HRL1860" s="401"/>
      <c r="HRM1860" s="401"/>
      <c r="HRN1860" s="401"/>
      <c r="HRO1860" s="401"/>
      <c r="HRP1860" s="401"/>
      <c r="HRQ1860" s="401"/>
      <c r="HRR1860" s="401"/>
      <c r="HRS1860" s="401"/>
      <c r="HRT1860" s="401"/>
      <c r="HRU1860" s="401"/>
      <c r="HRV1860" s="401"/>
      <c r="HRW1860" s="401"/>
      <c r="HRX1860" s="401"/>
      <c r="HRY1860" s="401"/>
      <c r="HRZ1860" s="401"/>
      <c r="HSA1860" s="401"/>
      <c r="HSB1860" s="401"/>
      <c r="HSC1860" s="401"/>
      <c r="HSD1860" s="401"/>
      <c r="HSE1860" s="401"/>
      <c r="HSF1860" s="401"/>
      <c r="HSG1860" s="401"/>
      <c r="HSH1860" s="401"/>
      <c r="HSI1860" s="401"/>
      <c r="HSJ1860" s="401"/>
      <c r="HSK1860" s="401"/>
      <c r="HSL1860" s="401"/>
      <c r="HSM1860" s="401"/>
      <c r="HSN1860" s="401"/>
      <c r="HSO1860" s="401"/>
      <c r="HSP1860" s="401"/>
      <c r="HSQ1860" s="401"/>
      <c r="HSR1860" s="401"/>
      <c r="HSS1860" s="401"/>
      <c r="HST1860" s="401"/>
      <c r="HSU1860" s="401"/>
      <c r="HSV1860" s="401"/>
      <c r="HSW1860" s="401"/>
      <c r="HSX1860" s="401"/>
      <c r="HSY1860" s="401"/>
      <c r="HSZ1860" s="401"/>
      <c r="HTA1860" s="401"/>
      <c r="HTB1860" s="401"/>
      <c r="HTC1860" s="401"/>
      <c r="HTD1860" s="401"/>
      <c r="HTE1860" s="401"/>
      <c r="HTF1860" s="401"/>
      <c r="HTG1860" s="401"/>
      <c r="HTH1860" s="401"/>
      <c r="HTI1860" s="401"/>
      <c r="HTJ1860" s="401"/>
      <c r="HTK1860" s="401"/>
      <c r="HTL1860" s="401"/>
      <c r="HTM1860" s="401"/>
      <c r="HTN1860" s="401"/>
      <c r="HTO1860" s="401"/>
      <c r="HTP1860" s="401"/>
      <c r="HTQ1860" s="401"/>
      <c r="HTR1860" s="401"/>
      <c r="HTS1860" s="401"/>
      <c r="HTT1860" s="401"/>
      <c r="HTU1860" s="401"/>
      <c r="HTV1860" s="401"/>
      <c r="HTW1860" s="401"/>
      <c r="HTX1860" s="401"/>
      <c r="HTY1860" s="401"/>
      <c r="HTZ1860" s="401"/>
      <c r="HUA1860" s="401"/>
      <c r="HUB1860" s="401"/>
      <c r="HUC1860" s="401"/>
      <c r="HUD1860" s="401"/>
      <c r="HUE1860" s="401"/>
      <c r="HUF1860" s="401"/>
      <c r="HUG1860" s="401"/>
      <c r="HUH1860" s="401"/>
      <c r="HUI1860" s="401"/>
      <c r="HUJ1860" s="401"/>
      <c r="HUK1860" s="401"/>
      <c r="HUL1860" s="401"/>
      <c r="HUM1860" s="401"/>
      <c r="HUN1860" s="401"/>
      <c r="HUO1860" s="401"/>
      <c r="HUP1860" s="401"/>
      <c r="HUQ1860" s="401"/>
      <c r="HUR1860" s="401"/>
      <c r="HUS1860" s="401"/>
      <c r="HUT1860" s="401"/>
      <c r="HUU1860" s="401"/>
      <c r="HUV1860" s="401"/>
      <c r="HUW1860" s="401"/>
      <c r="HUX1860" s="401"/>
      <c r="HUY1860" s="401"/>
      <c r="HUZ1860" s="401"/>
      <c r="HVA1860" s="401"/>
      <c r="HVB1860" s="401"/>
      <c r="HVC1860" s="401"/>
      <c r="HVD1860" s="401"/>
      <c r="HVE1860" s="401"/>
      <c r="HVF1860" s="401"/>
      <c r="HVG1860" s="401"/>
      <c r="HVH1860" s="401"/>
      <c r="HVI1860" s="401"/>
      <c r="HVJ1860" s="401"/>
      <c r="HVK1860" s="401"/>
      <c r="HVL1860" s="401"/>
      <c r="HVM1860" s="401"/>
      <c r="HVN1860" s="401"/>
      <c r="HVO1860" s="401"/>
      <c r="HVP1860" s="401"/>
      <c r="HVQ1860" s="401"/>
      <c r="HVR1860" s="401"/>
      <c r="HVS1860" s="401"/>
      <c r="HVT1860" s="401"/>
      <c r="HVU1860" s="401"/>
      <c r="HVV1860" s="401"/>
      <c r="HVW1860" s="401"/>
      <c r="HVX1860" s="401"/>
      <c r="HVY1860" s="401"/>
      <c r="HVZ1860" s="401"/>
      <c r="HWA1860" s="401"/>
      <c r="HWB1860" s="401"/>
      <c r="HWC1860" s="401"/>
      <c r="HWD1860" s="401"/>
      <c r="HWE1860" s="401"/>
      <c r="HWF1860" s="401"/>
      <c r="HWG1860" s="401"/>
      <c r="HWH1860" s="401"/>
      <c r="HWI1860" s="401"/>
      <c r="HWJ1860" s="401"/>
      <c r="HWK1860" s="401"/>
      <c r="HWL1860" s="401"/>
      <c r="HWM1860" s="401"/>
      <c r="HWN1860" s="401"/>
      <c r="HWO1860" s="401"/>
      <c r="HWP1860" s="401"/>
      <c r="HWQ1860" s="401"/>
      <c r="HWR1860" s="401"/>
      <c r="HWS1860" s="401"/>
      <c r="HWT1860" s="401"/>
      <c r="HWU1860" s="401"/>
      <c r="HWV1860" s="401"/>
      <c r="HWW1860" s="401"/>
      <c r="HWX1860" s="401"/>
      <c r="HWY1860" s="401"/>
      <c r="HWZ1860" s="401"/>
      <c r="HXA1860" s="401"/>
      <c r="HXB1860" s="401"/>
      <c r="HXC1860" s="401"/>
      <c r="HXD1860" s="401"/>
      <c r="HXE1860" s="401"/>
      <c r="HXF1860" s="401"/>
      <c r="HXG1860" s="401"/>
      <c r="HXH1860" s="401"/>
      <c r="HXI1860" s="401"/>
      <c r="HXJ1860" s="401"/>
      <c r="HXK1860" s="401"/>
      <c r="HXL1860" s="401"/>
      <c r="HXM1860" s="401"/>
      <c r="HXN1860" s="401"/>
      <c r="HXO1860" s="401"/>
      <c r="HXP1860" s="401"/>
      <c r="HXQ1860" s="401"/>
      <c r="HXR1860" s="401"/>
      <c r="HXS1860" s="401"/>
      <c r="HXT1860" s="401"/>
      <c r="HXU1860" s="401"/>
      <c r="HXV1860" s="401"/>
      <c r="HXW1860" s="401"/>
      <c r="HXX1860" s="401"/>
      <c r="HXY1860" s="401"/>
      <c r="HXZ1860" s="401"/>
      <c r="HYA1860" s="401"/>
      <c r="HYB1860" s="401"/>
      <c r="HYC1860" s="401"/>
      <c r="HYD1860" s="401"/>
      <c r="HYE1860" s="401"/>
      <c r="HYF1860" s="401"/>
      <c r="HYG1860" s="401"/>
      <c r="HYH1860" s="401"/>
      <c r="HYI1860" s="401"/>
      <c r="HYJ1860" s="401"/>
      <c r="HYK1860" s="401"/>
      <c r="HYL1860" s="401"/>
      <c r="HYM1860" s="401"/>
      <c r="HYN1860" s="401"/>
      <c r="HYO1860" s="401"/>
      <c r="HYP1860" s="401"/>
      <c r="HYQ1860" s="401"/>
      <c r="HYR1860" s="401"/>
      <c r="HYS1860" s="401"/>
      <c r="HYT1860" s="401"/>
      <c r="HYU1860" s="401"/>
      <c r="HYV1860" s="401"/>
      <c r="HYW1860" s="401"/>
      <c r="HYX1860" s="401"/>
      <c r="HYY1860" s="401"/>
      <c r="HYZ1860" s="401"/>
      <c r="HZA1860" s="401"/>
      <c r="HZB1860" s="401"/>
      <c r="HZC1860" s="401"/>
      <c r="HZD1860" s="401"/>
      <c r="HZE1860" s="401"/>
      <c r="HZF1860" s="401"/>
      <c r="HZG1860" s="401"/>
      <c r="HZH1860" s="401"/>
      <c r="HZI1860" s="401"/>
      <c r="HZJ1860" s="401"/>
      <c r="HZK1860" s="401"/>
      <c r="HZL1860" s="401"/>
      <c r="HZM1860" s="401"/>
      <c r="HZN1860" s="401"/>
      <c r="HZO1860" s="401"/>
      <c r="HZP1860" s="401"/>
      <c r="HZQ1860" s="401"/>
      <c r="HZR1860" s="401"/>
      <c r="HZS1860" s="401"/>
      <c r="HZT1860" s="401"/>
      <c r="HZU1860" s="401"/>
      <c r="HZV1860" s="401"/>
      <c r="HZW1860" s="401"/>
      <c r="HZX1860" s="401"/>
      <c r="HZY1860" s="401"/>
      <c r="HZZ1860" s="401"/>
      <c r="IAA1860" s="401"/>
      <c r="IAB1860" s="401"/>
      <c r="IAC1860" s="401"/>
      <c r="IAD1860" s="401"/>
      <c r="IAE1860" s="401"/>
      <c r="IAF1860" s="401"/>
      <c r="IAG1860" s="401"/>
      <c r="IAH1860" s="401"/>
      <c r="IAI1860" s="401"/>
      <c r="IAJ1860" s="401"/>
      <c r="IAK1860" s="401"/>
      <c r="IAL1860" s="401"/>
      <c r="IAM1860" s="401"/>
      <c r="IAN1860" s="401"/>
      <c r="IAO1860" s="401"/>
      <c r="IAP1860" s="401"/>
      <c r="IAQ1860" s="401"/>
      <c r="IAR1860" s="401"/>
      <c r="IAS1860" s="401"/>
      <c r="IAT1860" s="401"/>
      <c r="IAU1860" s="401"/>
      <c r="IAV1860" s="401"/>
      <c r="IAW1860" s="401"/>
      <c r="IAX1860" s="401"/>
      <c r="IAY1860" s="401"/>
      <c r="IAZ1860" s="401"/>
      <c r="IBA1860" s="401"/>
      <c r="IBB1860" s="401"/>
      <c r="IBC1860" s="401"/>
      <c r="IBD1860" s="401"/>
      <c r="IBE1860" s="401"/>
      <c r="IBF1860" s="401"/>
      <c r="IBG1860" s="401"/>
      <c r="IBH1860" s="401"/>
      <c r="IBI1860" s="401"/>
      <c r="IBJ1860" s="401"/>
      <c r="IBK1860" s="401"/>
      <c r="IBL1860" s="401"/>
      <c r="IBM1860" s="401"/>
      <c r="IBN1860" s="401"/>
      <c r="IBO1860" s="401"/>
      <c r="IBP1860" s="401"/>
      <c r="IBQ1860" s="401"/>
      <c r="IBR1860" s="401"/>
      <c r="IBS1860" s="401"/>
      <c r="IBT1860" s="401"/>
      <c r="IBU1860" s="401"/>
      <c r="IBV1860" s="401"/>
      <c r="IBW1860" s="401"/>
      <c r="IBX1860" s="401"/>
      <c r="IBY1860" s="401"/>
      <c r="IBZ1860" s="401"/>
      <c r="ICA1860" s="401"/>
      <c r="ICB1860" s="401"/>
      <c r="ICC1860" s="401"/>
      <c r="ICD1860" s="401"/>
      <c r="ICE1860" s="401"/>
      <c r="ICF1860" s="401"/>
      <c r="ICG1860" s="401"/>
      <c r="ICH1860" s="401"/>
      <c r="ICI1860" s="401"/>
      <c r="ICJ1860" s="401"/>
      <c r="ICK1860" s="401"/>
      <c r="ICL1860" s="401"/>
      <c r="ICM1860" s="401"/>
      <c r="ICN1860" s="401"/>
      <c r="ICO1860" s="401"/>
      <c r="ICP1860" s="401"/>
      <c r="ICQ1860" s="401"/>
      <c r="ICR1860" s="401"/>
      <c r="ICS1860" s="401"/>
      <c r="ICT1860" s="401"/>
      <c r="ICU1860" s="401"/>
      <c r="ICV1860" s="401"/>
      <c r="ICW1860" s="401"/>
      <c r="ICX1860" s="401"/>
      <c r="ICY1860" s="401"/>
      <c r="ICZ1860" s="401"/>
      <c r="IDA1860" s="401"/>
      <c r="IDB1860" s="401"/>
      <c r="IDC1860" s="401"/>
      <c r="IDD1860" s="401"/>
      <c r="IDE1860" s="401"/>
      <c r="IDF1860" s="401"/>
      <c r="IDG1860" s="401"/>
      <c r="IDH1860" s="401"/>
      <c r="IDI1860" s="401"/>
      <c r="IDJ1860" s="401"/>
      <c r="IDK1860" s="401"/>
      <c r="IDL1860" s="401"/>
      <c r="IDM1860" s="401"/>
      <c r="IDN1860" s="401"/>
      <c r="IDO1860" s="401"/>
      <c r="IDP1860" s="401"/>
      <c r="IDQ1860" s="401"/>
      <c r="IDR1860" s="401"/>
      <c r="IDS1860" s="401"/>
      <c r="IDT1860" s="401"/>
      <c r="IDU1860" s="401"/>
      <c r="IDV1860" s="401"/>
      <c r="IDW1860" s="401"/>
      <c r="IDX1860" s="401"/>
      <c r="IDY1860" s="401"/>
      <c r="IDZ1860" s="401"/>
      <c r="IEA1860" s="401"/>
      <c r="IEB1860" s="401"/>
      <c r="IEC1860" s="401"/>
      <c r="IED1860" s="401"/>
      <c r="IEE1860" s="401"/>
      <c r="IEF1860" s="401"/>
      <c r="IEG1860" s="401"/>
      <c r="IEH1860" s="401"/>
      <c r="IEI1860" s="401"/>
      <c r="IEJ1860" s="401"/>
      <c r="IEK1860" s="401"/>
      <c r="IEL1860" s="401"/>
      <c r="IEM1860" s="401"/>
      <c r="IEN1860" s="401"/>
      <c r="IEO1860" s="401"/>
      <c r="IEP1860" s="401"/>
      <c r="IEQ1860" s="401"/>
      <c r="IER1860" s="401"/>
      <c r="IES1860" s="401"/>
      <c r="IET1860" s="401"/>
      <c r="IEU1860" s="401"/>
      <c r="IEV1860" s="401"/>
      <c r="IEW1860" s="401"/>
      <c r="IEX1860" s="401"/>
      <c r="IEY1860" s="401"/>
      <c r="IEZ1860" s="401"/>
      <c r="IFA1860" s="401"/>
      <c r="IFB1860" s="401"/>
      <c r="IFC1860" s="401"/>
      <c r="IFD1860" s="401"/>
      <c r="IFE1860" s="401"/>
      <c r="IFF1860" s="401"/>
      <c r="IFG1860" s="401"/>
      <c r="IFH1860" s="401"/>
      <c r="IFI1860" s="401"/>
      <c r="IFJ1860" s="401"/>
      <c r="IFK1860" s="401"/>
      <c r="IFL1860" s="401"/>
      <c r="IFM1860" s="401"/>
      <c r="IFN1860" s="401"/>
      <c r="IFO1860" s="401"/>
      <c r="IFP1860" s="401"/>
      <c r="IFQ1860" s="401"/>
      <c r="IFR1860" s="401"/>
      <c r="IFS1860" s="401"/>
      <c r="IFT1860" s="401"/>
      <c r="IFU1860" s="401"/>
      <c r="IFV1860" s="401"/>
      <c r="IFW1860" s="401"/>
      <c r="IFX1860" s="401"/>
      <c r="IFY1860" s="401"/>
      <c r="IFZ1860" s="401"/>
      <c r="IGA1860" s="401"/>
      <c r="IGB1860" s="401"/>
      <c r="IGC1860" s="401"/>
      <c r="IGD1860" s="401"/>
      <c r="IGE1860" s="401"/>
      <c r="IGF1860" s="401"/>
      <c r="IGG1860" s="401"/>
      <c r="IGH1860" s="401"/>
      <c r="IGI1860" s="401"/>
      <c r="IGJ1860" s="401"/>
      <c r="IGK1860" s="401"/>
      <c r="IGL1860" s="401"/>
      <c r="IGM1860" s="401"/>
      <c r="IGN1860" s="401"/>
      <c r="IGO1860" s="401"/>
      <c r="IGP1860" s="401"/>
      <c r="IGQ1860" s="401"/>
      <c r="IGR1860" s="401"/>
      <c r="IGS1860" s="401"/>
      <c r="IGT1860" s="401"/>
      <c r="IGU1860" s="401"/>
      <c r="IGV1860" s="401"/>
      <c r="IGW1860" s="401"/>
      <c r="IGX1860" s="401"/>
      <c r="IGY1860" s="401"/>
      <c r="IGZ1860" s="401"/>
      <c r="IHA1860" s="401"/>
      <c r="IHB1860" s="401"/>
      <c r="IHC1860" s="401"/>
      <c r="IHD1860" s="401"/>
      <c r="IHE1860" s="401"/>
      <c r="IHF1860" s="401"/>
      <c r="IHG1860" s="401"/>
      <c r="IHH1860" s="401"/>
      <c r="IHI1860" s="401"/>
      <c r="IHJ1860" s="401"/>
      <c r="IHK1860" s="401"/>
      <c r="IHL1860" s="401"/>
      <c r="IHM1860" s="401"/>
      <c r="IHN1860" s="401"/>
      <c r="IHO1860" s="401"/>
      <c r="IHP1860" s="401"/>
      <c r="IHQ1860" s="401"/>
      <c r="IHR1860" s="401"/>
      <c r="IHS1860" s="401"/>
      <c r="IHT1860" s="401"/>
      <c r="IHU1860" s="401"/>
      <c r="IHV1860" s="401"/>
      <c r="IHW1860" s="401"/>
      <c r="IHX1860" s="401"/>
      <c r="IHY1860" s="401"/>
      <c r="IHZ1860" s="401"/>
      <c r="IIA1860" s="401"/>
      <c r="IIB1860" s="401"/>
      <c r="IIC1860" s="401"/>
      <c r="IID1860" s="401"/>
      <c r="IIE1860" s="401"/>
      <c r="IIF1860" s="401"/>
      <c r="IIG1860" s="401"/>
      <c r="IIH1860" s="401"/>
      <c r="III1860" s="401"/>
      <c r="IIJ1860" s="401"/>
      <c r="IIK1860" s="401"/>
      <c r="IIL1860" s="401"/>
      <c r="IIM1860" s="401"/>
      <c r="IIN1860" s="401"/>
      <c r="IIO1860" s="401"/>
      <c r="IIP1860" s="401"/>
      <c r="IIQ1860" s="401"/>
      <c r="IIR1860" s="401"/>
      <c r="IIS1860" s="401"/>
      <c r="IIT1860" s="401"/>
      <c r="IIU1860" s="401"/>
      <c r="IIV1860" s="401"/>
      <c r="IIW1860" s="401"/>
      <c r="IIX1860" s="401"/>
      <c r="IIY1860" s="401"/>
      <c r="IIZ1860" s="401"/>
      <c r="IJA1860" s="401"/>
      <c r="IJB1860" s="401"/>
      <c r="IJC1860" s="401"/>
      <c r="IJD1860" s="401"/>
      <c r="IJE1860" s="401"/>
      <c r="IJF1860" s="401"/>
      <c r="IJG1860" s="401"/>
      <c r="IJH1860" s="401"/>
      <c r="IJI1860" s="401"/>
      <c r="IJJ1860" s="401"/>
      <c r="IJK1860" s="401"/>
      <c r="IJL1860" s="401"/>
      <c r="IJM1860" s="401"/>
      <c r="IJN1860" s="401"/>
      <c r="IJO1860" s="401"/>
      <c r="IJP1860" s="401"/>
      <c r="IJQ1860" s="401"/>
      <c r="IJR1860" s="401"/>
      <c r="IJS1860" s="401"/>
      <c r="IJT1860" s="401"/>
      <c r="IJU1860" s="401"/>
      <c r="IJV1860" s="401"/>
      <c r="IJW1860" s="401"/>
      <c r="IJX1860" s="401"/>
      <c r="IJY1860" s="401"/>
      <c r="IJZ1860" s="401"/>
      <c r="IKA1860" s="401"/>
      <c r="IKB1860" s="401"/>
      <c r="IKC1860" s="401"/>
      <c r="IKD1860" s="401"/>
      <c r="IKE1860" s="401"/>
      <c r="IKF1860" s="401"/>
      <c r="IKG1860" s="401"/>
      <c r="IKH1860" s="401"/>
      <c r="IKI1860" s="401"/>
      <c r="IKJ1860" s="401"/>
      <c r="IKK1860" s="401"/>
      <c r="IKL1860" s="401"/>
      <c r="IKM1860" s="401"/>
      <c r="IKN1860" s="401"/>
      <c r="IKO1860" s="401"/>
      <c r="IKP1860" s="401"/>
      <c r="IKQ1860" s="401"/>
      <c r="IKR1860" s="401"/>
      <c r="IKS1860" s="401"/>
      <c r="IKT1860" s="401"/>
      <c r="IKU1860" s="401"/>
      <c r="IKV1860" s="401"/>
      <c r="IKW1860" s="401"/>
      <c r="IKX1860" s="401"/>
      <c r="IKY1860" s="401"/>
      <c r="IKZ1860" s="401"/>
      <c r="ILA1860" s="401"/>
      <c r="ILB1860" s="401"/>
      <c r="ILC1860" s="401"/>
      <c r="ILD1860" s="401"/>
      <c r="ILE1860" s="401"/>
      <c r="ILF1860" s="401"/>
      <c r="ILG1860" s="401"/>
      <c r="ILH1860" s="401"/>
      <c r="ILI1860" s="401"/>
      <c r="ILJ1860" s="401"/>
      <c r="ILK1860" s="401"/>
      <c r="ILL1860" s="401"/>
      <c r="ILM1860" s="401"/>
      <c r="ILN1860" s="401"/>
      <c r="ILO1860" s="401"/>
      <c r="ILP1860" s="401"/>
      <c r="ILQ1860" s="401"/>
      <c r="ILR1860" s="401"/>
      <c r="ILS1860" s="401"/>
      <c r="ILT1860" s="401"/>
      <c r="ILU1860" s="401"/>
      <c r="ILV1860" s="401"/>
      <c r="ILW1860" s="401"/>
      <c r="ILX1860" s="401"/>
      <c r="ILY1860" s="401"/>
      <c r="ILZ1860" s="401"/>
      <c r="IMA1860" s="401"/>
      <c r="IMB1860" s="401"/>
      <c r="IMC1860" s="401"/>
      <c r="IMD1860" s="401"/>
      <c r="IME1860" s="401"/>
      <c r="IMF1860" s="401"/>
      <c r="IMG1860" s="401"/>
      <c r="IMH1860" s="401"/>
      <c r="IMI1860" s="401"/>
      <c r="IMJ1860" s="401"/>
      <c r="IMK1860" s="401"/>
      <c r="IML1860" s="401"/>
      <c r="IMM1860" s="401"/>
      <c r="IMN1860" s="401"/>
      <c r="IMO1860" s="401"/>
      <c r="IMP1860" s="401"/>
      <c r="IMQ1860" s="401"/>
      <c r="IMR1860" s="401"/>
      <c r="IMS1860" s="401"/>
      <c r="IMT1860" s="401"/>
      <c r="IMU1860" s="401"/>
      <c r="IMV1860" s="401"/>
      <c r="IMW1860" s="401"/>
      <c r="IMX1860" s="401"/>
      <c r="IMY1860" s="401"/>
      <c r="IMZ1860" s="401"/>
      <c r="INA1860" s="401"/>
      <c r="INB1860" s="401"/>
      <c r="INC1860" s="401"/>
      <c r="IND1860" s="401"/>
      <c r="INE1860" s="401"/>
      <c r="INF1860" s="401"/>
      <c r="ING1860" s="401"/>
      <c r="INH1860" s="401"/>
      <c r="INI1860" s="401"/>
      <c r="INJ1860" s="401"/>
      <c r="INK1860" s="401"/>
      <c r="INL1860" s="401"/>
      <c r="INM1860" s="401"/>
      <c r="INN1860" s="401"/>
      <c r="INO1860" s="401"/>
      <c r="INP1860" s="401"/>
      <c r="INQ1860" s="401"/>
      <c r="INR1860" s="401"/>
      <c r="INS1860" s="401"/>
      <c r="INT1860" s="401"/>
      <c r="INU1860" s="401"/>
      <c r="INV1860" s="401"/>
      <c r="INW1860" s="401"/>
      <c r="INX1860" s="401"/>
      <c r="INY1860" s="401"/>
      <c r="INZ1860" s="401"/>
      <c r="IOA1860" s="401"/>
      <c r="IOB1860" s="401"/>
      <c r="IOC1860" s="401"/>
      <c r="IOD1860" s="401"/>
      <c r="IOE1860" s="401"/>
      <c r="IOF1860" s="401"/>
      <c r="IOG1860" s="401"/>
      <c r="IOH1860" s="401"/>
      <c r="IOI1860" s="401"/>
      <c r="IOJ1860" s="401"/>
      <c r="IOK1860" s="401"/>
      <c r="IOL1860" s="401"/>
      <c r="IOM1860" s="401"/>
      <c r="ION1860" s="401"/>
      <c r="IOO1860" s="401"/>
      <c r="IOP1860" s="401"/>
      <c r="IOQ1860" s="401"/>
      <c r="IOR1860" s="401"/>
      <c r="IOS1860" s="401"/>
      <c r="IOT1860" s="401"/>
      <c r="IOU1860" s="401"/>
      <c r="IOV1860" s="401"/>
      <c r="IOW1860" s="401"/>
      <c r="IOX1860" s="401"/>
      <c r="IOY1860" s="401"/>
      <c r="IOZ1860" s="401"/>
      <c r="IPA1860" s="401"/>
      <c r="IPB1860" s="401"/>
      <c r="IPC1860" s="401"/>
      <c r="IPD1860" s="401"/>
      <c r="IPE1860" s="401"/>
      <c r="IPF1860" s="401"/>
      <c r="IPG1860" s="401"/>
      <c r="IPH1860" s="401"/>
      <c r="IPI1860" s="401"/>
      <c r="IPJ1860" s="401"/>
      <c r="IPK1860" s="401"/>
      <c r="IPL1860" s="401"/>
      <c r="IPM1860" s="401"/>
      <c r="IPN1860" s="401"/>
      <c r="IPO1860" s="401"/>
      <c r="IPP1860" s="401"/>
      <c r="IPQ1860" s="401"/>
      <c r="IPR1860" s="401"/>
      <c r="IPS1860" s="401"/>
      <c r="IPT1860" s="401"/>
      <c r="IPU1860" s="401"/>
      <c r="IPV1860" s="401"/>
      <c r="IPW1860" s="401"/>
      <c r="IPX1860" s="401"/>
      <c r="IPY1860" s="401"/>
      <c r="IPZ1860" s="401"/>
      <c r="IQA1860" s="401"/>
      <c r="IQB1860" s="401"/>
      <c r="IQC1860" s="401"/>
      <c r="IQD1860" s="401"/>
      <c r="IQE1860" s="401"/>
      <c r="IQF1860" s="401"/>
      <c r="IQG1860" s="401"/>
      <c r="IQH1860" s="401"/>
      <c r="IQI1860" s="401"/>
      <c r="IQJ1860" s="401"/>
      <c r="IQK1860" s="401"/>
      <c r="IQL1860" s="401"/>
      <c r="IQM1860" s="401"/>
      <c r="IQN1860" s="401"/>
      <c r="IQO1860" s="401"/>
      <c r="IQP1860" s="401"/>
      <c r="IQQ1860" s="401"/>
      <c r="IQR1860" s="401"/>
      <c r="IQS1860" s="401"/>
      <c r="IQT1860" s="401"/>
      <c r="IQU1860" s="401"/>
      <c r="IQV1860" s="401"/>
      <c r="IQW1860" s="401"/>
      <c r="IQX1860" s="401"/>
      <c r="IQY1860" s="401"/>
      <c r="IQZ1860" s="401"/>
      <c r="IRA1860" s="401"/>
      <c r="IRB1860" s="401"/>
      <c r="IRC1860" s="401"/>
      <c r="IRD1860" s="401"/>
      <c r="IRE1860" s="401"/>
      <c r="IRF1860" s="401"/>
      <c r="IRG1860" s="401"/>
      <c r="IRH1860" s="401"/>
      <c r="IRI1860" s="401"/>
      <c r="IRJ1860" s="401"/>
      <c r="IRK1860" s="401"/>
      <c r="IRL1860" s="401"/>
      <c r="IRM1860" s="401"/>
      <c r="IRN1860" s="401"/>
      <c r="IRO1860" s="401"/>
      <c r="IRP1860" s="401"/>
      <c r="IRQ1860" s="401"/>
      <c r="IRR1860" s="401"/>
      <c r="IRS1860" s="401"/>
      <c r="IRT1860" s="401"/>
      <c r="IRU1860" s="401"/>
      <c r="IRV1860" s="401"/>
      <c r="IRW1860" s="401"/>
      <c r="IRX1860" s="401"/>
      <c r="IRY1860" s="401"/>
      <c r="IRZ1860" s="401"/>
      <c r="ISA1860" s="401"/>
      <c r="ISB1860" s="401"/>
      <c r="ISC1860" s="401"/>
      <c r="ISD1860" s="401"/>
      <c r="ISE1860" s="401"/>
      <c r="ISF1860" s="401"/>
      <c r="ISG1860" s="401"/>
      <c r="ISH1860" s="401"/>
      <c r="ISI1860" s="401"/>
      <c r="ISJ1860" s="401"/>
      <c r="ISK1860" s="401"/>
      <c r="ISL1860" s="401"/>
      <c r="ISM1860" s="401"/>
      <c r="ISN1860" s="401"/>
      <c r="ISO1860" s="401"/>
      <c r="ISP1860" s="401"/>
      <c r="ISQ1860" s="401"/>
      <c r="ISR1860" s="401"/>
      <c r="ISS1860" s="401"/>
      <c r="IST1860" s="401"/>
      <c r="ISU1860" s="401"/>
      <c r="ISV1860" s="401"/>
      <c r="ISW1860" s="401"/>
      <c r="ISX1860" s="401"/>
      <c r="ISY1860" s="401"/>
      <c r="ISZ1860" s="401"/>
      <c r="ITA1860" s="401"/>
      <c r="ITB1860" s="401"/>
      <c r="ITC1860" s="401"/>
      <c r="ITD1860" s="401"/>
      <c r="ITE1860" s="401"/>
      <c r="ITF1860" s="401"/>
      <c r="ITG1860" s="401"/>
      <c r="ITH1860" s="401"/>
      <c r="ITI1860" s="401"/>
      <c r="ITJ1860" s="401"/>
      <c r="ITK1860" s="401"/>
      <c r="ITL1860" s="401"/>
      <c r="ITM1860" s="401"/>
      <c r="ITN1860" s="401"/>
      <c r="ITO1860" s="401"/>
      <c r="ITP1860" s="401"/>
      <c r="ITQ1860" s="401"/>
      <c r="ITR1860" s="401"/>
      <c r="ITS1860" s="401"/>
      <c r="ITT1860" s="401"/>
      <c r="ITU1860" s="401"/>
      <c r="ITV1860" s="401"/>
      <c r="ITW1860" s="401"/>
      <c r="ITX1860" s="401"/>
      <c r="ITY1860" s="401"/>
      <c r="ITZ1860" s="401"/>
      <c r="IUA1860" s="401"/>
      <c r="IUB1860" s="401"/>
      <c r="IUC1860" s="401"/>
      <c r="IUD1860" s="401"/>
      <c r="IUE1860" s="401"/>
      <c r="IUF1860" s="401"/>
      <c r="IUG1860" s="401"/>
      <c r="IUH1860" s="401"/>
      <c r="IUI1860" s="401"/>
      <c r="IUJ1860" s="401"/>
      <c r="IUK1860" s="401"/>
      <c r="IUL1860" s="401"/>
      <c r="IUM1860" s="401"/>
      <c r="IUN1860" s="401"/>
      <c r="IUO1860" s="401"/>
      <c r="IUP1860" s="401"/>
      <c r="IUQ1860" s="401"/>
      <c r="IUR1860" s="401"/>
      <c r="IUS1860" s="401"/>
      <c r="IUT1860" s="401"/>
      <c r="IUU1860" s="401"/>
      <c r="IUV1860" s="401"/>
      <c r="IUW1860" s="401"/>
      <c r="IUX1860" s="401"/>
      <c r="IUY1860" s="401"/>
      <c r="IUZ1860" s="401"/>
      <c r="IVA1860" s="401"/>
      <c r="IVB1860" s="401"/>
      <c r="IVC1860" s="401"/>
      <c r="IVD1860" s="401"/>
      <c r="IVE1860" s="401"/>
      <c r="IVF1860" s="401"/>
      <c r="IVG1860" s="401"/>
      <c r="IVH1860" s="401"/>
      <c r="IVI1860" s="401"/>
      <c r="IVJ1860" s="401"/>
      <c r="IVK1860" s="401"/>
      <c r="IVL1860" s="401"/>
      <c r="IVM1860" s="401"/>
      <c r="IVN1860" s="401"/>
      <c r="IVO1860" s="401"/>
      <c r="IVP1860" s="401"/>
      <c r="IVQ1860" s="401"/>
      <c r="IVR1860" s="401"/>
      <c r="IVS1860" s="401"/>
      <c r="IVT1860" s="401"/>
      <c r="IVU1860" s="401"/>
      <c r="IVV1860" s="401"/>
      <c r="IVW1860" s="401"/>
      <c r="IVX1860" s="401"/>
      <c r="IVY1860" s="401"/>
      <c r="IVZ1860" s="401"/>
      <c r="IWA1860" s="401"/>
      <c r="IWB1860" s="401"/>
      <c r="IWC1860" s="401"/>
      <c r="IWD1860" s="401"/>
      <c r="IWE1860" s="401"/>
      <c r="IWF1860" s="401"/>
      <c r="IWG1860" s="401"/>
      <c r="IWH1860" s="401"/>
      <c r="IWI1860" s="401"/>
      <c r="IWJ1860" s="401"/>
      <c r="IWK1860" s="401"/>
      <c r="IWL1860" s="401"/>
      <c r="IWM1860" s="401"/>
      <c r="IWN1860" s="401"/>
      <c r="IWO1860" s="401"/>
      <c r="IWP1860" s="401"/>
      <c r="IWQ1860" s="401"/>
      <c r="IWR1860" s="401"/>
      <c r="IWS1860" s="401"/>
      <c r="IWT1860" s="401"/>
      <c r="IWU1860" s="401"/>
      <c r="IWV1860" s="401"/>
      <c r="IWW1860" s="401"/>
      <c r="IWX1860" s="401"/>
      <c r="IWY1860" s="401"/>
      <c r="IWZ1860" s="401"/>
      <c r="IXA1860" s="401"/>
      <c r="IXB1860" s="401"/>
      <c r="IXC1860" s="401"/>
      <c r="IXD1860" s="401"/>
      <c r="IXE1860" s="401"/>
      <c r="IXF1860" s="401"/>
      <c r="IXG1860" s="401"/>
      <c r="IXH1860" s="401"/>
      <c r="IXI1860" s="401"/>
      <c r="IXJ1860" s="401"/>
      <c r="IXK1860" s="401"/>
      <c r="IXL1860" s="401"/>
      <c r="IXM1860" s="401"/>
      <c r="IXN1860" s="401"/>
      <c r="IXO1860" s="401"/>
      <c r="IXP1860" s="401"/>
      <c r="IXQ1860" s="401"/>
      <c r="IXR1860" s="401"/>
      <c r="IXS1860" s="401"/>
      <c r="IXT1860" s="401"/>
      <c r="IXU1860" s="401"/>
      <c r="IXV1860" s="401"/>
      <c r="IXW1860" s="401"/>
      <c r="IXX1860" s="401"/>
      <c r="IXY1860" s="401"/>
      <c r="IXZ1860" s="401"/>
      <c r="IYA1860" s="401"/>
      <c r="IYB1860" s="401"/>
      <c r="IYC1860" s="401"/>
      <c r="IYD1860" s="401"/>
      <c r="IYE1860" s="401"/>
      <c r="IYF1860" s="401"/>
      <c r="IYG1860" s="401"/>
      <c r="IYH1860" s="401"/>
      <c r="IYI1860" s="401"/>
      <c r="IYJ1860" s="401"/>
      <c r="IYK1860" s="401"/>
      <c r="IYL1860" s="401"/>
      <c r="IYM1860" s="401"/>
      <c r="IYN1860" s="401"/>
      <c r="IYO1860" s="401"/>
      <c r="IYP1860" s="401"/>
      <c r="IYQ1860" s="401"/>
      <c r="IYR1860" s="401"/>
      <c r="IYS1860" s="401"/>
      <c r="IYT1860" s="401"/>
      <c r="IYU1860" s="401"/>
      <c r="IYV1860" s="401"/>
      <c r="IYW1860" s="401"/>
      <c r="IYX1860" s="401"/>
      <c r="IYY1860" s="401"/>
      <c r="IYZ1860" s="401"/>
      <c r="IZA1860" s="401"/>
      <c r="IZB1860" s="401"/>
      <c r="IZC1860" s="401"/>
      <c r="IZD1860" s="401"/>
      <c r="IZE1860" s="401"/>
      <c r="IZF1860" s="401"/>
      <c r="IZG1860" s="401"/>
      <c r="IZH1860" s="401"/>
      <c r="IZI1860" s="401"/>
      <c r="IZJ1860" s="401"/>
      <c r="IZK1860" s="401"/>
      <c r="IZL1860" s="401"/>
      <c r="IZM1860" s="401"/>
      <c r="IZN1860" s="401"/>
      <c r="IZO1860" s="401"/>
      <c r="IZP1860" s="401"/>
      <c r="IZQ1860" s="401"/>
      <c r="IZR1860" s="401"/>
      <c r="IZS1860" s="401"/>
      <c r="IZT1860" s="401"/>
      <c r="IZU1860" s="401"/>
      <c r="IZV1860" s="401"/>
      <c r="IZW1860" s="401"/>
      <c r="IZX1860" s="401"/>
      <c r="IZY1860" s="401"/>
      <c r="IZZ1860" s="401"/>
      <c r="JAA1860" s="401"/>
      <c r="JAB1860" s="401"/>
      <c r="JAC1860" s="401"/>
      <c r="JAD1860" s="401"/>
      <c r="JAE1860" s="401"/>
      <c r="JAF1860" s="401"/>
      <c r="JAG1860" s="401"/>
      <c r="JAH1860" s="401"/>
      <c r="JAI1860" s="401"/>
      <c r="JAJ1860" s="401"/>
      <c r="JAK1860" s="401"/>
      <c r="JAL1860" s="401"/>
      <c r="JAM1860" s="401"/>
      <c r="JAN1860" s="401"/>
      <c r="JAO1860" s="401"/>
      <c r="JAP1860" s="401"/>
      <c r="JAQ1860" s="401"/>
      <c r="JAR1860" s="401"/>
      <c r="JAS1860" s="401"/>
      <c r="JAT1860" s="401"/>
      <c r="JAU1860" s="401"/>
      <c r="JAV1860" s="401"/>
      <c r="JAW1860" s="401"/>
      <c r="JAX1860" s="401"/>
      <c r="JAY1860" s="401"/>
      <c r="JAZ1860" s="401"/>
      <c r="JBA1860" s="401"/>
      <c r="JBB1860" s="401"/>
      <c r="JBC1860" s="401"/>
      <c r="JBD1860" s="401"/>
      <c r="JBE1860" s="401"/>
      <c r="JBF1860" s="401"/>
      <c r="JBG1860" s="401"/>
      <c r="JBH1860" s="401"/>
      <c r="JBI1860" s="401"/>
      <c r="JBJ1860" s="401"/>
      <c r="JBK1860" s="401"/>
      <c r="JBL1860" s="401"/>
      <c r="JBM1860" s="401"/>
      <c r="JBN1860" s="401"/>
      <c r="JBO1860" s="401"/>
      <c r="JBP1860" s="401"/>
      <c r="JBQ1860" s="401"/>
      <c r="JBR1860" s="401"/>
      <c r="JBS1860" s="401"/>
      <c r="JBT1860" s="401"/>
      <c r="JBU1860" s="401"/>
      <c r="JBV1860" s="401"/>
      <c r="JBW1860" s="401"/>
      <c r="JBX1860" s="401"/>
      <c r="JBY1860" s="401"/>
      <c r="JBZ1860" s="401"/>
      <c r="JCA1860" s="401"/>
      <c r="JCB1860" s="401"/>
      <c r="JCC1860" s="401"/>
      <c r="JCD1860" s="401"/>
      <c r="JCE1860" s="401"/>
      <c r="JCF1860" s="401"/>
      <c r="JCG1860" s="401"/>
      <c r="JCH1860" s="401"/>
      <c r="JCI1860" s="401"/>
      <c r="JCJ1860" s="401"/>
      <c r="JCK1860" s="401"/>
      <c r="JCL1860" s="401"/>
      <c r="JCM1860" s="401"/>
      <c r="JCN1860" s="401"/>
      <c r="JCO1860" s="401"/>
      <c r="JCP1860" s="401"/>
      <c r="JCQ1860" s="401"/>
      <c r="JCR1860" s="401"/>
      <c r="JCS1860" s="401"/>
      <c r="JCT1860" s="401"/>
      <c r="JCU1860" s="401"/>
      <c r="JCV1860" s="401"/>
      <c r="JCW1860" s="401"/>
      <c r="JCX1860" s="401"/>
      <c r="JCY1860" s="401"/>
      <c r="JCZ1860" s="401"/>
      <c r="JDA1860" s="401"/>
      <c r="JDB1860" s="401"/>
      <c r="JDC1860" s="401"/>
      <c r="JDD1860" s="401"/>
      <c r="JDE1860" s="401"/>
      <c r="JDF1860" s="401"/>
      <c r="JDG1860" s="401"/>
      <c r="JDH1860" s="401"/>
      <c r="JDI1860" s="401"/>
      <c r="JDJ1860" s="401"/>
      <c r="JDK1860" s="401"/>
      <c r="JDL1860" s="401"/>
      <c r="JDM1860" s="401"/>
      <c r="JDN1860" s="401"/>
      <c r="JDO1860" s="401"/>
      <c r="JDP1860" s="401"/>
      <c r="JDQ1860" s="401"/>
      <c r="JDR1860" s="401"/>
      <c r="JDS1860" s="401"/>
      <c r="JDT1860" s="401"/>
      <c r="JDU1860" s="401"/>
      <c r="JDV1860" s="401"/>
      <c r="JDW1860" s="401"/>
      <c r="JDX1860" s="401"/>
      <c r="JDY1860" s="401"/>
      <c r="JDZ1860" s="401"/>
      <c r="JEA1860" s="401"/>
      <c r="JEB1860" s="401"/>
      <c r="JEC1860" s="401"/>
      <c r="JED1860" s="401"/>
      <c r="JEE1860" s="401"/>
      <c r="JEF1860" s="401"/>
      <c r="JEG1860" s="401"/>
      <c r="JEH1860" s="401"/>
      <c r="JEI1860" s="401"/>
      <c r="JEJ1860" s="401"/>
      <c r="JEK1860" s="401"/>
      <c r="JEL1860" s="401"/>
      <c r="JEM1860" s="401"/>
      <c r="JEN1860" s="401"/>
      <c r="JEO1860" s="401"/>
      <c r="JEP1860" s="401"/>
      <c r="JEQ1860" s="401"/>
      <c r="JER1860" s="401"/>
      <c r="JES1860" s="401"/>
      <c r="JET1860" s="401"/>
      <c r="JEU1860" s="401"/>
      <c r="JEV1860" s="401"/>
      <c r="JEW1860" s="401"/>
      <c r="JEX1860" s="401"/>
      <c r="JEY1860" s="401"/>
      <c r="JEZ1860" s="401"/>
      <c r="JFA1860" s="401"/>
      <c r="JFB1860" s="401"/>
      <c r="JFC1860" s="401"/>
      <c r="JFD1860" s="401"/>
      <c r="JFE1860" s="401"/>
      <c r="JFF1860" s="401"/>
      <c r="JFG1860" s="401"/>
      <c r="JFH1860" s="401"/>
      <c r="JFI1860" s="401"/>
      <c r="JFJ1860" s="401"/>
      <c r="JFK1860" s="401"/>
      <c r="JFL1860" s="401"/>
      <c r="JFM1860" s="401"/>
      <c r="JFN1860" s="401"/>
      <c r="JFO1860" s="401"/>
      <c r="JFP1860" s="401"/>
      <c r="JFQ1860" s="401"/>
      <c r="JFR1860" s="401"/>
      <c r="JFS1860" s="401"/>
      <c r="JFT1860" s="401"/>
      <c r="JFU1860" s="401"/>
      <c r="JFV1860" s="401"/>
      <c r="JFW1860" s="401"/>
      <c r="JFX1860" s="401"/>
      <c r="JFY1860" s="401"/>
      <c r="JFZ1860" s="401"/>
      <c r="JGA1860" s="401"/>
      <c r="JGB1860" s="401"/>
      <c r="JGC1860" s="401"/>
      <c r="JGD1860" s="401"/>
      <c r="JGE1860" s="401"/>
      <c r="JGF1860" s="401"/>
      <c r="JGG1860" s="401"/>
      <c r="JGH1860" s="401"/>
      <c r="JGI1860" s="401"/>
      <c r="JGJ1860" s="401"/>
      <c r="JGK1860" s="401"/>
      <c r="JGL1860" s="401"/>
      <c r="JGM1860" s="401"/>
      <c r="JGN1860" s="401"/>
      <c r="JGO1860" s="401"/>
      <c r="JGP1860" s="401"/>
      <c r="JGQ1860" s="401"/>
      <c r="JGR1860" s="401"/>
      <c r="JGS1860" s="401"/>
      <c r="JGT1860" s="401"/>
      <c r="JGU1860" s="401"/>
      <c r="JGV1860" s="401"/>
      <c r="JGW1860" s="401"/>
      <c r="JGX1860" s="401"/>
      <c r="JGY1860" s="401"/>
      <c r="JGZ1860" s="401"/>
      <c r="JHA1860" s="401"/>
      <c r="JHB1860" s="401"/>
      <c r="JHC1860" s="401"/>
      <c r="JHD1860" s="401"/>
      <c r="JHE1860" s="401"/>
      <c r="JHF1860" s="401"/>
      <c r="JHG1860" s="401"/>
      <c r="JHH1860" s="401"/>
      <c r="JHI1860" s="401"/>
      <c r="JHJ1860" s="401"/>
      <c r="JHK1860" s="401"/>
      <c r="JHL1860" s="401"/>
      <c r="JHM1860" s="401"/>
      <c r="JHN1860" s="401"/>
      <c r="JHO1860" s="401"/>
      <c r="JHP1860" s="401"/>
      <c r="JHQ1860" s="401"/>
      <c r="JHR1860" s="401"/>
      <c r="JHS1860" s="401"/>
      <c r="JHT1860" s="401"/>
      <c r="JHU1860" s="401"/>
      <c r="JHV1860" s="401"/>
      <c r="JHW1860" s="401"/>
      <c r="JHX1860" s="401"/>
      <c r="JHY1860" s="401"/>
      <c r="JHZ1860" s="401"/>
      <c r="JIA1860" s="401"/>
      <c r="JIB1860" s="401"/>
      <c r="JIC1860" s="401"/>
      <c r="JID1860" s="401"/>
      <c r="JIE1860" s="401"/>
      <c r="JIF1860" s="401"/>
      <c r="JIG1860" s="401"/>
      <c r="JIH1860" s="401"/>
      <c r="JII1860" s="401"/>
      <c r="JIJ1860" s="401"/>
      <c r="JIK1860" s="401"/>
      <c r="JIL1860" s="401"/>
      <c r="JIM1860" s="401"/>
      <c r="JIN1860" s="401"/>
      <c r="JIO1860" s="401"/>
      <c r="JIP1860" s="401"/>
      <c r="JIQ1860" s="401"/>
      <c r="JIR1860" s="401"/>
      <c r="JIS1860" s="401"/>
      <c r="JIT1860" s="401"/>
      <c r="JIU1860" s="401"/>
      <c r="JIV1860" s="401"/>
      <c r="JIW1860" s="401"/>
      <c r="JIX1860" s="401"/>
      <c r="JIY1860" s="401"/>
      <c r="JIZ1860" s="401"/>
      <c r="JJA1860" s="401"/>
      <c r="JJB1860" s="401"/>
      <c r="JJC1860" s="401"/>
      <c r="JJD1860" s="401"/>
      <c r="JJE1860" s="401"/>
      <c r="JJF1860" s="401"/>
      <c r="JJG1860" s="401"/>
      <c r="JJH1860" s="401"/>
      <c r="JJI1860" s="401"/>
      <c r="JJJ1860" s="401"/>
      <c r="JJK1860" s="401"/>
      <c r="JJL1860" s="401"/>
      <c r="JJM1860" s="401"/>
      <c r="JJN1860" s="401"/>
      <c r="JJO1860" s="401"/>
      <c r="JJP1860" s="401"/>
      <c r="JJQ1860" s="401"/>
      <c r="JJR1860" s="401"/>
      <c r="JJS1860" s="401"/>
      <c r="JJT1860" s="401"/>
      <c r="JJU1860" s="401"/>
      <c r="JJV1860" s="401"/>
      <c r="JJW1860" s="401"/>
      <c r="JJX1860" s="401"/>
      <c r="JJY1860" s="401"/>
      <c r="JJZ1860" s="401"/>
      <c r="JKA1860" s="401"/>
      <c r="JKB1860" s="401"/>
      <c r="JKC1860" s="401"/>
      <c r="JKD1860" s="401"/>
      <c r="JKE1860" s="401"/>
      <c r="JKF1860" s="401"/>
      <c r="JKG1860" s="401"/>
      <c r="JKH1860" s="401"/>
      <c r="JKI1860" s="401"/>
      <c r="JKJ1860" s="401"/>
      <c r="JKK1860" s="401"/>
      <c r="JKL1860" s="401"/>
      <c r="JKM1860" s="401"/>
      <c r="JKN1860" s="401"/>
      <c r="JKO1860" s="401"/>
      <c r="JKP1860" s="401"/>
      <c r="JKQ1860" s="401"/>
      <c r="JKR1860" s="401"/>
      <c r="JKS1860" s="401"/>
      <c r="JKT1860" s="401"/>
      <c r="JKU1860" s="401"/>
      <c r="JKV1860" s="401"/>
      <c r="JKW1860" s="401"/>
      <c r="JKX1860" s="401"/>
      <c r="JKY1860" s="401"/>
      <c r="JKZ1860" s="401"/>
      <c r="JLA1860" s="401"/>
      <c r="JLB1860" s="401"/>
      <c r="JLC1860" s="401"/>
      <c r="JLD1860" s="401"/>
      <c r="JLE1860" s="401"/>
      <c r="JLF1860" s="401"/>
      <c r="JLG1860" s="401"/>
      <c r="JLH1860" s="401"/>
      <c r="JLI1860" s="401"/>
      <c r="JLJ1860" s="401"/>
      <c r="JLK1860" s="401"/>
      <c r="JLL1860" s="401"/>
      <c r="JLM1860" s="401"/>
      <c r="JLN1860" s="401"/>
      <c r="JLO1860" s="401"/>
      <c r="JLP1860" s="401"/>
      <c r="JLQ1860" s="401"/>
      <c r="JLR1860" s="401"/>
      <c r="JLS1860" s="401"/>
      <c r="JLT1860" s="401"/>
      <c r="JLU1860" s="401"/>
      <c r="JLV1860" s="401"/>
      <c r="JLW1860" s="401"/>
      <c r="JLX1860" s="401"/>
      <c r="JLY1860" s="401"/>
      <c r="JLZ1860" s="401"/>
      <c r="JMA1860" s="401"/>
      <c r="JMB1860" s="401"/>
      <c r="JMC1860" s="401"/>
      <c r="JMD1860" s="401"/>
      <c r="JME1860" s="401"/>
      <c r="JMF1860" s="401"/>
      <c r="JMG1860" s="401"/>
      <c r="JMH1860" s="401"/>
      <c r="JMI1860" s="401"/>
      <c r="JMJ1860" s="401"/>
      <c r="JMK1860" s="401"/>
      <c r="JML1860" s="401"/>
      <c r="JMM1860" s="401"/>
      <c r="JMN1860" s="401"/>
      <c r="JMO1860" s="401"/>
      <c r="JMP1860" s="401"/>
      <c r="JMQ1860" s="401"/>
      <c r="JMR1860" s="401"/>
      <c r="JMS1860" s="401"/>
      <c r="JMT1860" s="401"/>
      <c r="JMU1860" s="401"/>
      <c r="JMV1860" s="401"/>
      <c r="JMW1860" s="401"/>
      <c r="JMX1860" s="401"/>
      <c r="JMY1860" s="401"/>
      <c r="JMZ1860" s="401"/>
      <c r="JNA1860" s="401"/>
      <c r="JNB1860" s="401"/>
      <c r="JNC1860" s="401"/>
      <c r="JND1860" s="401"/>
      <c r="JNE1860" s="401"/>
      <c r="JNF1860" s="401"/>
      <c r="JNG1860" s="401"/>
      <c r="JNH1860" s="401"/>
      <c r="JNI1860" s="401"/>
      <c r="JNJ1860" s="401"/>
      <c r="JNK1860" s="401"/>
      <c r="JNL1860" s="401"/>
      <c r="JNM1860" s="401"/>
      <c r="JNN1860" s="401"/>
      <c r="JNO1860" s="401"/>
      <c r="JNP1860" s="401"/>
      <c r="JNQ1860" s="401"/>
      <c r="JNR1860" s="401"/>
      <c r="JNS1860" s="401"/>
      <c r="JNT1860" s="401"/>
      <c r="JNU1860" s="401"/>
      <c r="JNV1860" s="401"/>
      <c r="JNW1860" s="401"/>
      <c r="JNX1860" s="401"/>
      <c r="JNY1860" s="401"/>
      <c r="JNZ1860" s="401"/>
      <c r="JOA1860" s="401"/>
      <c r="JOB1860" s="401"/>
      <c r="JOC1860" s="401"/>
      <c r="JOD1860" s="401"/>
      <c r="JOE1860" s="401"/>
      <c r="JOF1860" s="401"/>
      <c r="JOG1860" s="401"/>
      <c r="JOH1860" s="401"/>
      <c r="JOI1860" s="401"/>
      <c r="JOJ1860" s="401"/>
      <c r="JOK1860" s="401"/>
      <c r="JOL1860" s="401"/>
      <c r="JOM1860" s="401"/>
      <c r="JON1860" s="401"/>
      <c r="JOO1860" s="401"/>
      <c r="JOP1860" s="401"/>
      <c r="JOQ1860" s="401"/>
      <c r="JOR1860" s="401"/>
      <c r="JOS1860" s="401"/>
      <c r="JOT1860" s="401"/>
      <c r="JOU1860" s="401"/>
      <c r="JOV1860" s="401"/>
      <c r="JOW1860" s="401"/>
      <c r="JOX1860" s="401"/>
      <c r="JOY1860" s="401"/>
      <c r="JOZ1860" s="401"/>
      <c r="JPA1860" s="401"/>
      <c r="JPB1860" s="401"/>
      <c r="JPC1860" s="401"/>
      <c r="JPD1860" s="401"/>
      <c r="JPE1860" s="401"/>
      <c r="JPF1860" s="401"/>
      <c r="JPG1860" s="401"/>
      <c r="JPH1860" s="401"/>
      <c r="JPI1860" s="401"/>
      <c r="JPJ1860" s="401"/>
      <c r="JPK1860" s="401"/>
      <c r="JPL1860" s="401"/>
      <c r="JPM1860" s="401"/>
      <c r="JPN1860" s="401"/>
      <c r="JPO1860" s="401"/>
      <c r="JPP1860" s="401"/>
      <c r="JPQ1860" s="401"/>
      <c r="JPR1860" s="401"/>
      <c r="JPS1860" s="401"/>
      <c r="JPT1860" s="401"/>
      <c r="JPU1860" s="401"/>
      <c r="JPV1860" s="401"/>
      <c r="JPW1860" s="401"/>
      <c r="JPX1860" s="401"/>
      <c r="JPY1860" s="401"/>
      <c r="JPZ1860" s="401"/>
      <c r="JQA1860" s="401"/>
      <c r="JQB1860" s="401"/>
      <c r="JQC1860" s="401"/>
      <c r="JQD1860" s="401"/>
      <c r="JQE1860" s="401"/>
      <c r="JQF1860" s="401"/>
      <c r="JQG1860" s="401"/>
      <c r="JQH1860" s="401"/>
      <c r="JQI1860" s="401"/>
      <c r="JQJ1860" s="401"/>
      <c r="JQK1860" s="401"/>
      <c r="JQL1860" s="401"/>
      <c r="JQM1860" s="401"/>
      <c r="JQN1860" s="401"/>
      <c r="JQO1860" s="401"/>
      <c r="JQP1860" s="401"/>
      <c r="JQQ1860" s="401"/>
      <c r="JQR1860" s="401"/>
      <c r="JQS1860" s="401"/>
      <c r="JQT1860" s="401"/>
      <c r="JQU1860" s="401"/>
      <c r="JQV1860" s="401"/>
      <c r="JQW1860" s="401"/>
      <c r="JQX1860" s="401"/>
      <c r="JQY1860" s="401"/>
      <c r="JQZ1860" s="401"/>
      <c r="JRA1860" s="401"/>
      <c r="JRB1860" s="401"/>
      <c r="JRC1860" s="401"/>
      <c r="JRD1860" s="401"/>
      <c r="JRE1860" s="401"/>
      <c r="JRF1860" s="401"/>
      <c r="JRG1860" s="401"/>
      <c r="JRH1860" s="401"/>
      <c r="JRI1860" s="401"/>
      <c r="JRJ1860" s="401"/>
      <c r="JRK1860" s="401"/>
      <c r="JRL1860" s="401"/>
      <c r="JRM1860" s="401"/>
      <c r="JRN1860" s="401"/>
      <c r="JRO1860" s="401"/>
      <c r="JRP1860" s="401"/>
      <c r="JRQ1860" s="401"/>
      <c r="JRR1860" s="401"/>
      <c r="JRS1860" s="401"/>
      <c r="JRT1860" s="401"/>
      <c r="JRU1860" s="401"/>
      <c r="JRV1860" s="401"/>
      <c r="JRW1860" s="401"/>
      <c r="JRX1860" s="401"/>
      <c r="JRY1860" s="401"/>
      <c r="JRZ1860" s="401"/>
      <c r="JSA1860" s="401"/>
      <c r="JSB1860" s="401"/>
      <c r="JSC1860" s="401"/>
      <c r="JSD1860" s="401"/>
      <c r="JSE1860" s="401"/>
      <c r="JSF1860" s="401"/>
      <c r="JSG1860" s="401"/>
      <c r="JSH1860" s="401"/>
      <c r="JSI1860" s="401"/>
      <c r="JSJ1860" s="401"/>
      <c r="JSK1860" s="401"/>
      <c r="JSL1860" s="401"/>
      <c r="JSM1860" s="401"/>
      <c r="JSN1860" s="401"/>
      <c r="JSO1860" s="401"/>
      <c r="JSP1860" s="401"/>
      <c r="JSQ1860" s="401"/>
      <c r="JSR1860" s="401"/>
      <c r="JSS1860" s="401"/>
      <c r="JST1860" s="401"/>
      <c r="JSU1860" s="401"/>
      <c r="JSV1860" s="401"/>
      <c r="JSW1860" s="401"/>
      <c r="JSX1860" s="401"/>
      <c r="JSY1860" s="401"/>
      <c r="JSZ1860" s="401"/>
      <c r="JTA1860" s="401"/>
      <c r="JTB1860" s="401"/>
      <c r="JTC1860" s="401"/>
      <c r="JTD1860" s="401"/>
      <c r="JTE1860" s="401"/>
      <c r="JTF1860" s="401"/>
      <c r="JTG1860" s="401"/>
      <c r="JTH1860" s="401"/>
      <c r="JTI1860" s="401"/>
      <c r="JTJ1860" s="401"/>
      <c r="JTK1860" s="401"/>
      <c r="JTL1860" s="401"/>
      <c r="JTM1860" s="401"/>
      <c r="JTN1860" s="401"/>
      <c r="JTO1860" s="401"/>
      <c r="JTP1860" s="401"/>
      <c r="JTQ1860" s="401"/>
      <c r="JTR1860" s="401"/>
      <c r="JTS1860" s="401"/>
      <c r="JTT1860" s="401"/>
      <c r="JTU1860" s="401"/>
      <c r="JTV1860" s="401"/>
      <c r="JTW1860" s="401"/>
      <c r="JTX1860" s="401"/>
      <c r="JTY1860" s="401"/>
      <c r="JTZ1860" s="401"/>
      <c r="JUA1860" s="401"/>
      <c r="JUB1860" s="401"/>
      <c r="JUC1860" s="401"/>
      <c r="JUD1860" s="401"/>
      <c r="JUE1860" s="401"/>
      <c r="JUF1860" s="401"/>
      <c r="JUG1860" s="401"/>
      <c r="JUH1860" s="401"/>
      <c r="JUI1860" s="401"/>
      <c r="JUJ1860" s="401"/>
      <c r="JUK1860" s="401"/>
      <c r="JUL1860" s="401"/>
      <c r="JUM1860" s="401"/>
      <c r="JUN1860" s="401"/>
      <c r="JUO1860" s="401"/>
      <c r="JUP1860" s="401"/>
      <c r="JUQ1860" s="401"/>
      <c r="JUR1860" s="401"/>
      <c r="JUS1860" s="401"/>
      <c r="JUT1860" s="401"/>
      <c r="JUU1860" s="401"/>
      <c r="JUV1860" s="401"/>
      <c r="JUW1860" s="401"/>
      <c r="JUX1860" s="401"/>
      <c r="JUY1860" s="401"/>
      <c r="JUZ1860" s="401"/>
      <c r="JVA1860" s="401"/>
      <c r="JVB1860" s="401"/>
      <c r="JVC1860" s="401"/>
      <c r="JVD1860" s="401"/>
      <c r="JVE1860" s="401"/>
      <c r="JVF1860" s="401"/>
      <c r="JVG1860" s="401"/>
      <c r="JVH1860" s="401"/>
      <c r="JVI1860" s="401"/>
      <c r="JVJ1860" s="401"/>
      <c r="JVK1860" s="401"/>
      <c r="JVL1860" s="401"/>
      <c r="JVM1860" s="401"/>
      <c r="JVN1860" s="401"/>
      <c r="JVO1860" s="401"/>
      <c r="JVP1860" s="401"/>
      <c r="JVQ1860" s="401"/>
      <c r="JVR1860" s="401"/>
      <c r="JVS1860" s="401"/>
      <c r="JVT1860" s="401"/>
      <c r="JVU1860" s="401"/>
      <c r="JVV1860" s="401"/>
      <c r="JVW1860" s="401"/>
      <c r="JVX1860" s="401"/>
      <c r="JVY1860" s="401"/>
      <c r="JVZ1860" s="401"/>
      <c r="JWA1860" s="401"/>
      <c r="JWB1860" s="401"/>
      <c r="JWC1860" s="401"/>
      <c r="JWD1860" s="401"/>
      <c r="JWE1860" s="401"/>
      <c r="JWF1860" s="401"/>
      <c r="JWG1860" s="401"/>
      <c r="JWH1860" s="401"/>
      <c r="JWI1860" s="401"/>
      <c r="JWJ1860" s="401"/>
      <c r="JWK1860" s="401"/>
      <c r="JWL1860" s="401"/>
      <c r="JWM1860" s="401"/>
      <c r="JWN1860" s="401"/>
      <c r="JWO1860" s="401"/>
      <c r="JWP1860" s="401"/>
      <c r="JWQ1860" s="401"/>
      <c r="JWR1860" s="401"/>
      <c r="JWS1860" s="401"/>
      <c r="JWT1860" s="401"/>
      <c r="JWU1860" s="401"/>
      <c r="JWV1860" s="401"/>
      <c r="JWW1860" s="401"/>
      <c r="JWX1860" s="401"/>
      <c r="JWY1860" s="401"/>
      <c r="JWZ1860" s="401"/>
      <c r="JXA1860" s="401"/>
      <c r="JXB1860" s="401"/>
      <c r="JXC1860" s="401"/>
      <c r="JXD1860" s="401"/>
      <c r="JXE1860" s="401"/>
      <c r="JXF1860" s="401"/>
      <c r="JXG1860" s="401"/>
      <c r="JXH1860" s="401"/>
      <c r="JXI1860" s="401"/>
      <c r="JXJ1860" s="401"/>
      <c r="JXK1860" s="401"/>
      <c r="JXL1860" s="401"/>
      <c r="JXM1860" s="401"/>
      <c r="JXN1860" s="401"/>
      <c r="JXO1860" s="401"/>
      <c r="JXP1860" s="401"/>
      <c r="JXQ1860" s="401"/>
      <c r="JXR1860" s="401"/>
      <c r="JXS1860" s="401"/>
      <c r="JXT1860" s="401"/>
      <c r="JXU1860" s="401"/>
      <c r="JXV1860" s="401"/>
      <c r="JXW1860" s="401"/>
      <c r="JXX1860" s="401"/>
      <c r="JXY1860" s="401"/>
      <c r="JXZ1860" s="401"/>
      <c r="JYA1860" s="401"/>
      <c r="JYB1860" s="401"/>
      <c r="JYC1860" s="401"/>
      <c r="JYD1860" s="401"/>
      <c r="JYE1860" s="401"/>
      <c r="JYF1860" s="401"/>
      <c r="JYG1860" s="401"/>
      <c r="JYH1860" s="401"/>
      <c r="JYI1860" s="401"/>
      <c r="JYJ1860" s="401"/>
      <c r="JYK1860" s="401"/>
      <c r="JYL1860" s="401"/>
      <c r="JYM1860" s="401"/>
      <c r="JYN1860" s="401"/>
      <c r="JYO1860" s="401"/>
      <c r="JYP1860" s="401"/>
      <c r="JYQ1860" s="401"/>
      <c r="JYR1860" s="401"/>
      <c r="JYS1860" s="401"/>
      <c r="JYT1860" s="401"/>
      <c r="JYU1860" s="401"/>
      <c r="JYV1860" s="401"/>
      <c r="JYW1860" s="401"/>
      <c r="JYX1860" s="401"/>
      <c r="JYY1860" s="401"/>
      <c r="JYZ1860" s="401"/>
      <c r="JZA1860" s="401"/>
      <c r="JZB1860" s="401"/>
      <c r="JZC1860" s="401"/>
      <c r="JZD1860" s="401"/>
      <c r="JZE1860" s="401"/>
      <c r="JZF1860" s="401"/>
      <c r="JZG1860" s="401"/>
      <c r="JZH1860" s="401"/>
      <c r="JZI1860" s="401"/>
      <c r="JZJ1860" s="401"/>
      <c r="JZK1860" s="401"/>
      <c r="JZL1860" s="401"/>
      <c r="JZM1860" s="401"/>
      <c r="JZN1860" s="401"/>
      <c r="JZO1860" s="401"/>
      <c r="JZP1860" s="401"/>
      <c r="JZQ1860" s="401"/>
      <c r="JZR1860" s="401"/>
      <c r="JZS1860" s="401"/>
      <c r="JZT1860" s="401"/>
      <c r="JZU1860" s="401"/>
      <c r="JZV1860" s="401"/>
      <c r="JZW1860" s="401"/>
      <c r="JZX1860" s="401"/>
      <c r="JZY1860" s="401"/>
      <c r="JZZ1860" s="401"/>
      <c r="KAA1860" s="401"/>
      <c r="KAB1860" s="401"/>
      <c r="KAC1860" s="401"/>
      <c r="KAD1860" s="401"/>
      <c r="KAE1860" s="401"/>
      <c r="KAF1860" s="401"/>
      <c r="KAG1860" s="401"/>
      <c r="KAH1860" s="401"/>
      <c r="KAI1860" s="401"/>
      <c r="KAJ1860" s="401"/>
      <c r="KAK1860" s="401"/>
      <c r="KAL1860" s="401"/>
      <c r="KAM1860" s="401"/>
      <c r="KAN1860" s="401"/>
      <c r="KAO1860" s="401"/>
      <c r="KAP1860" s="401"/>
      <c r="KAQ1860" s="401"/>
      <c r="KAR1860" s="401"/>
      <c r="KAS1860" s="401"/>
      <c r="KAT1860" s="401"/>
      <c r="KAU1860" s="401"/>
      <c r="KAV1860" s="401"/>
      <c r="KAW1860" s="401"/>
      <c r="KAX1860" s="401"/>
      <c r="KAY1860" s="401"/>
      <c r="KAZ1860" s="401"/>
      <c r="KBA1860" s="401"/>
      <c r="KBB1860" s="401"/>
      <c r="KBC1860" s="401"/>
      <c r="KBD1860" s="401"/>
      <c r="KBE1860" s="401"/>
      <c r="KBF1860" s="401"/>
      <c r="KBG1860" s="401"/>
      <c r="KBH1860" s="401"/>
      <c r="KBI1860" s="401"/>
      <c r="KBJ1860" s="401"/>
      <c r="KBK1860" s="401"/>
      <c r="KBL1860" s="401"/>
      <c r="KBM1860" s="401"/>
      <c r="KBN1860" s="401"/>
      <c r="KBO1860" s="401"/>
      <c r="KBP1860" s="401"/>
      <c r="KBQ1860" s="401"/>
      <c r="KBR1860" s="401"/>
      <c r="KBS1860" s="401"/>
      <c r="KBT1860" s="401"/>
      <c r="KBU1860" s="401"/>
      <c r="KBV1860" s="401"/>
      <c r="KBW1860" s="401"/>
      <c r="KBX1860" s="401"/>
      <c r="KBY1860" s="401"/>
      <c r="KBZ1860" s="401"/>
      <c r="KCA1860" s="401"/>
      <c r="KCB1860" s="401"/>
      <c r="KCC1860" s="401"/>
      <c r="KCD1860" s="401"/>
      <c r="KCE1860" s="401"/>
      <c r="KCF1860" s="401"/>
      <c r="KCG1860" s="401"/>
      <c r="KCH1860" s="401"/>
      <c r="KCI1860" s="401"/>
      <c r="KCJ1860" s="401"/>
      <c r="KCK1860" s="401"/>
      <c r="KCL1860" s="401"/>
      <c r="KCM1860" s="401"/>
      <c r="KCN1860" s="401"/>
      <c r="KCO1860" s="401"/>
      <c r="KCP1860" s="401"/>
      <c r="KCQ1860" s="401"/>
      <c r="KCR1860" s="401"/>
      <c r="KCS1860" s="401"/>
      <c r="KCT1860" s="401"/>
      <c r="KCU1860" s="401"/>
      <c r="KCV1860" s="401"/>
      <c r="KCW1860" s="401"/>
      <c r="KCX1860" s="401"/>
      <c r="KCY1860" s="401"/>
      <c r="KCZ1860" s="401"/>
      <c r="KDA1860" s="401"/>
      <c r="KDB1860" s="401"/>
      <c r="KDC1860" s="401"/>
      <c r="KDD1860" s="401"/>
      <c r="KDE1860" s="401"/>
      <c r="KDF1860" s="401"/>
      <c r="KDG1860" s="401"/>
      <c r="KDH1860" s="401"/>
      <c r="KDI1860" s="401"/>
      <c r="KDJ1860" s="401"/>
      <c r="KDK1860" s="401"/>
      <c r="KDL1860" s="401"/>
      <c r="KDM1860" s="401"/>
      <c r="KDN1860" s="401"/>
      <c r="KDO1860" s="401"/>
      <c r="KDP1860" s="401"/>
      <c r="KDQ1860" s="401"/>
      <c r="KDR1860" s="401"/>
      <c r="KDS1860" s="401"/>
      <c r="KDT1860" s="401"/>
      <c r="KDU1860" s="401"/>
      <c r="KDV1860" s="401"/>
      <c r="KDW1860" s="401"/>
      <c r="KDX1860" s="401"/>
      <c r="KDY1860" s="401"/>
      <c r="KDZ1860" s="401"/>
      <c r="KEA1860" s="401"/>
      <c r="KEB1860" s="401"/>
      <c r="KEC1860" s="401"/>
      <c r="KED1860" s="401"/>
      <c r="KEE1860" s="401"/>
      <c r="KEF1860" s="401"/>
      <c r="KEG1860" s="401"/>
      <c r="KEH1860" s="401"/>
      <c r="KEI1860" s="401"/>
      <c r="KEJ1860" s="401"/>
      <c r="KEK1860" s="401"/>
      <c r="KEL1860" s="401"/>
      <c r="KEM1860" s="401"/>
      <c r="KEN1860" s="401"/>
      <c r="KEO1860" s="401"/>
      <c r="KEP1860" s="401"/>
      <c r="KEQ1860" s="401"/>
      <c r="KER1860" s="401"/>
      <c r="KES1860" s="401"/>
      <c r="KET1860" s="401"/>
      <c r="KEU1860" s="401"/>
      <c r="KEV1860" s="401"/>
      <c r="KEW1860" s="401"/>
      <c r="KEX1860" s="401"/>
      <c r="KEY1860" s="401"/>
      <c r="KEZ1860" s="401"/>
      <c r="KFA1860" s="401"/>
      <c r="KFB1860" s="401"/>
      <c r="KFC1860" s="401"/>
      <c r="KFD1860" s="401"/>
      <c r="KFE1860" s="401"/>
      <c r="KFF1860" s="401"/>
      <c r="KFG1860" s="401"/>
      <c r="KFH1860" s="401"/>
      <c r="KFI1860" s="401"/>
      <c r="KFJ1860" s="401"/>
      <c r="KFK1860" s="401"/>
      <c r="KFL1860" s="401"/>
      <c r="KFM1860" s="401"/>
      <c r="KFN1860" s="401"/>
      <c r="KFO1860" s="401"/>
      <c r="KFP1860" s="401"/>
      <c r="KFQ1860" s="401"/>
      <c r="KFR1860" s="401"/>
      <c r="KFS1860" s="401"/>
      <c r="KFT1860" s="401"/>
      <c r="KFU1860" s="401"/>
      <c r="KFV1860" s="401"/>
      <c r="KFW1860" s="401"/>
      <c r="KFX1860" s="401"/>
      <c r="KFY1860" s="401"/>
      <c r="KFZ1860" s="401"/>
      <c r="KGA1860" s="401"/>
      <c r="KGB1860" s="401"/>
      <c r="KGC1860" s="401"/>
      <c r="KGD1860" s="401"/>
      <c r="KGE1860" s="401"/>
      <c r="KGF1860" s="401"/>
      <c r="KGG1860" s="401"/>
      <c r="KGH1860" s="401"/>
      <c r="KGI1860" s="401"/>
      <c r="KGJ1860" s="401"/>
      <c r="KGK1860" s="401"/>
      <c r="KGL1860" s="401"/>
      <c r="KGM1860" s="401"/>
      <c r="KGN1860" s="401"/>
      <c r="KGO1860" s="401"/>
      <c r="KGP1860" s="401"/>
      <c r="KGQ1860" s="401"/>
      <c r="KGR1860" s="401"/>
      <c r="KGS1860" s="401"/>
      <c r="KGT1860" s="401"/>
      <c r="KGU1860" s="401"/>
      <c r="KGV1860" s="401"/>
      <c r="KGW1860" s="401"/>
      <c r="KGX1860" s="401"/>
      <c r="KGY1860" s="401"/>
      <c r="KGZ1860" s="401"/>
      <c r="KHA1860" s="401"/>
      <c r="KHB1860" s="401"/>
      <c r="KHC1860" s="401"/>
      <c r="KHD1860" s="401"/>
      <c r="KHE1860" s="401"/>
      <c r="KHF1860" s="401"/>
      <c r="KHG1860" s="401"/>
      <c r="KHH1860" s="401"/>
      <c r="KHI1860" s="401"/>
      <c r="KHJ1860" s="401"/>
      <c r="KHK1860" s="401"/>
      <c r="KHL1860" s="401"/>
      <c r="KHM1860" s="401"/>
      <c r="KHN1860" s="401"/>
      <c r="KHO1860" s="401"/>
      <c r="KHP1860" s="401"/>
      <c r="KHQ1860" s="401"/>
      <c r="KHR1860" s="401"/>
      <c r="KHS1860" s="401"/>
      <c r="KHT1860" s="401"/>
      <c r="KHU1860" s="401"/>
      <c r="KHV1860" s="401"/>
      <c r="KHW1860" s="401"/>
      <c r="KHX1860" s="401"/>
      <c r="KHY1860" s="401"/>
      <c r="KHZ1860" s="401"/>
      <c r="KIA1860" s="401"/>
      <c r="KIB1860" s="401"/>
      <c r="KIC1860" s="401"/>
      <c r="KID1860" s="401"/>
      <c r="KIE1860" s="401"/>
      <c r="KIF1860" s="401"/>
      <c r="KIG1860" s="401"/>
      <c r="KIH1860" s="401"/>
      <c r="KII1860" s="401"/>
      <c r="KIJ1860" s="401"/>
      <c r="KIK1860" s="401"/>
      <c r="KIL1860" s="401"/>
      <c r="KIM1860" s="401"/>
      <c r="KIN1860" s="401"/>
      <c r="KIO1860" s="401"/>
      <c r="KIP1860" s="401"/>
      <c r="KIQ1860" s="401"/>
      <c r="KIR1860" s="401"/>
      <c r="KIS1860" s="401"/>
      <c r="KIT1860" s="401"/>
      <c r="KIU1860" s="401"/>
      <c r="KIV1860" s="401"/>
      <c r="KIW1860" s="401"/>
      <c r="KIX1860" s="401"/>
      <c r="KIY1860" s="401"/>
      <c r="KIZ1860" s="401"/>
      <c r="KJA1860" s="401"/>
      <c r="KJB1860" s="401"/>
      <c r="KJC1860" s="401"/>
      <c r="KJD1860" s="401"/>
      <c r="KJE1860" s="401"/>
      <c r="KJF1860" s="401"/>
      <c r="KJG1860" s="401"/>
      <c r="KJH1860" s="401"/>
      <c r="KJI1860" s="401"/>
      <c r="KJJ1860" s="401"/>
      <c r="KJK1860" s="401"/>
      <c r="KJL1860" s="401"/>
      <c r="KJM1860" s="401"/>
      <c r="KJN1860" s="401"/>
      <c r="KJO1860" s="401"/>
      <c r="KJP1860" s="401"/>
      <c r="KJQ1860" s="401"/>
      <c r="KJR1860" s="401"/>
      <c r="KJS1860" s="401"/>
      <c r="KJT1860" s="401"/>
      <c r="KJU1860" s="401"/>
      <c r="KJV1860" s="401"/>
      <c r="KJW1860" s="401"/>
      <c r="KJX1860" s="401"/>
      <c r="KJY1860" s="401"/>
      <c r="KJZ1860" s="401"/>
      <c r="KKA1860" s="401"/>
      <c r="KKB1860" s="401"/>
      <c r="KKC1860" s="401"/>
      <c r="KKD1860" s="401"/>
      <c r="KKE1860" s="401"/>
      <c r="KKF1860" s="401"/>
      <c r="KKG1860" s="401"/>
      <c r="KKH1860" s="401"/>
      <c r="KKI1860" s="401"/>
      <c r="KKJ1860" s="401"/>
      <c r="KKK1860" s="401"/>
      <c r="KKL1860" s="401"/>
      <c r="KKM1860" s="401"/>
      <c r="KKN1860" s="401"/>
      <c r="KKO1860" s="401"/>
      <c r="KKP1860" s="401"/>
      <c r="KKQ1860" s="401"/>
      <c r="KKR1860" s="401"/>
      <c r="KKS1860" s="401"/>
      <c r="KKT1860" s="401"/>
      <c r="KKU1860" s="401"/>
      <c r="KKV1860" s="401"/>
      <c r="KKW1860" s="401"/>
      <c r="KKX1860" s="401"/>
      <c r="KKY1860" s="401"/>
      <c r="KKZ1860" s="401"/>
      <c r="KLA1860" s="401"/>
      <c r="KLB1860" s="401"/>
      <c r="KLC1860" s="401"/>
      <c r="KLD1860" s="401"/>
      <c r="KLE1860" s="401"/>
      <c r="KLF1860" s="401"/>
      <c r="KLG1860" s="401"/>
      <c r="KLH1860" s="401"/>
      <c r="KLI1860" s="401"/>
      <c r="KLJ1860" s="401"/>
      <c r="KLK1860" s="401"/>
      <c r="KLL1860" s="401"/>
      <c r="KLM1860" s="401"/>
      <c r="KLN1860" s="401"/>
      <c r="KLO1860" s="401"/>
      <c r="KLP1860" s="401"/>
      <c r="KLQ1860" s="401"/>
      <c r="KLR1860" s="401"/>
      <c r="KLS1860" s="401"/>
      <c r="KLT1860" s="401"/>
      <c r="KLU1860" s="401"/>
      <c r="KLV1860" s="401"/>
      <c r="KLW1860" s="401"/>
      <c r="KLX1860" s="401"/>
      <c r="KLY1860" s="401"/>
      <c r="KLZ1860" s="401"/>
      <c r="KMA1860" s="401"/>
      <c r="KMB1860" s="401"/>
      <c r="KMC1860" s="401"/>
      <c r="KMD1860" s="401"/>
      <c r="KME1860" s="401"/>
      <c r="KMF1860" s="401"/>
      <c r="KMG1860" s="401"/>
      <c r="KMH1860" s="401"/>
      <c r="KMI1860" s="401"/>
      <c r="KMJ1860" s="401"/>
      <c r="KMK1860" s="401"/>
      <c r="KML1860" s="401"/>
      <c r="KMM1860" s="401"/>
      <c r="KMN1860" s="401"/>
      <c r="KMO1860" s="401"/>
      <c r="KMP1860" s="401"/>
      <c r="KMQ1860" s="401"/>
      <c r="KMR1860" s="401"/>
      <c r="KMS1860" s="401"/>
      <c r="KMT1860" s="401"/>
      <c r="KMU1860" s="401"/>
      <c r="KMV1860" s="401"/>
      <c r="KMW1860" s="401"/>
      <c r="KMX1860" s="401"/>
      <c r="KMY1860" s="401"/>
      <c r="KMZ1860" s="401"/>
      <c r="KNA1860" s="401"/>
      <c r="KNB1860" s="401"/>
      <c r="KNC1860" s="401"/>
      <c r="KND1860" s="401"/>
      <c r="KNE1860" s="401"/>
      <c r="KNF1860" s="401"/>
      <c r="KNG1860" s="401"/>
      <c r="KNH1860" s="401"/>
      <c r="KNI1860" s="401"/>
      <c r="KNJ1860" s="401"/>
      <c r="KNK1860" s="401"/>
      <c r="KNL1860" s="401"/>
      <c r="KNM1860" s="401"/>
      <c r="KNN1860" s="401"/>
      <c r="KNO1860" s="401"/>
      <c r="KNP1860" s="401"/>
      <c r="KNQ1860" s="401"/>
      <c r="KNR1860" s="401"/>
      <c r="KNS1860" s="401"/>
      <c r="KNT1860" s="401"/>
      <c r="KNU1860" s="401"/>
      <c r="KNV1860" s="401"/>
      <c r="KNW1860" s="401"/>
      <c r="KNX1860" s="401"/>
      <c r="KNY1860" s="401"/>
      <c r="KNZ1860" s="401"/>
      <c r="KOA1860" s="401"/>
      <c r="KOB1860" s="401"/>
      <c r="KOC1860" s="401"/>
      <c r="KOD1860" s="401"/>
      <c r="KOE1860" s="401"/>
      <c r="KOF1860" s="401"/>
      <c r="KOG1860" s="401"/>
      <c r="KOH1860" s="401"/>
      <c r="KOI1860" s="401"/>
      <c r="KOJ1860" s="401"/>
      <c r="KOK1860" s="401"/>
      <c r="KOL1860" s="401"/>
      <c r="KOM1860" s="401"/>
      <c r="KON1860" s="401"/>
      <c r="KOO1860" s="401"/>
      <c r="KOP1860" s="401"/>
      <c r="KOQ1860" s="401"/>
      <c r="KOR1860" s="401"/>
      <c r="KOS1860" s="401"/>
      <c r="KOT1860" s="401"/>
      <c r="KOU1860" s="401"/>
      <c r="KOV1860" s="401"/>
      <c r="KOW1860" s="401"/>
      <c r="KOX1860" s="401"/>
      <c r="KOY1860" s="401"/>
      <c r="KOZ1860" s="401"/>
      <c r="KPA1860" s="401"/>
      <c r="KPB1860" s="401"/>
      <c r="KPC1860" s="401"/>
      <c r="KPD1860" s="401"/>
      <c r="KPE1860" s="401"/>
      <c r="KPF1860" s="401"/>
      <c r="KPG1860" s="401"/>
      <c r="KPH1860" s="401"/>
      <c r="KPI1860" s="401"/>
      <c r="KPJ1860" s="401"/>
      <c r="KPK1860" s="401"/>
      <c r="KPL1860" s="401"/>
      <c r="KPM1860" s="401"/>
      <c r="KPN1860" s="401"/>
      <c r="KPO1860" s="401"/>
      <c r="KPP1860" s="401"/>
      <c r="KPQ1860" s="401"/>
      <c r="KPR1860" s="401"/>
      <c r="KPS1860" s="401"/>
      <c r="KPT1860" s="401"/>
      <c r="KPU1860" s="401"/>
      <c r="KPV1860" s="401"/>
      <c r="KPW1860" s="401"/>
      <c r="KPX1860" s="401"/>
      <c r="KPY1860" s="401"/>
      <c r="KPZ1860" s="401"/>
      <c r="KQA1860" s="401"/>
      <c r="KQB1860" s="401"/>
      <c r="KQC1860" s="401"/>
      <c r="KQD1860" s="401"/>
      <c r="KQE1860" s="401"/>
      <c r="KQF1860" s="401"/>
      <c r="KQG1860" s="401"/>
      <c r="KQH1860" s="401"/>
      <c r="KQI1860" s="401"/>
      <c r="KQJ1860" s="401"/>
      <c r="KQK1860" s="401"/>
      <c r="KQL1860" s="401"/>
      <c r="KQM1860" s="401"/>
      <c r="KQN1860" s="401"/>
      <c r="KQO1860" s="401"/>
      <c r="KQP1860" s="401"/>
      <c r="KQQ1860" s="401"/>
      <c r="KQR1860" s="401"/>
      <c r="KQS1860" s="401"/>
      <c r="KQT1860" s="401"/>
      <c r="KQU1860" s="401"/>
      <c r="KQV1860" s="401"/>
      <c r="KQW1860" s="401"/>
      <c r="KQX1860" s="401"/>
      <c r="KQY1860" s="401"/>
      <c r="KQZ1860" s="401"/>
      <c r="KRA1860" s="401"/>
      <c r="KRB1860" s="401"/>
      <c r="KRC1860" s="401"/>
      <c r="KRD1860" s="401"/>
      <c r="KRE1860" s="401"/>
      <c r="KRF1860" s="401"/>
      <c r="KRG1860" s="401"/>
      <c r="KRH1860" s="401"/>
      <c r="KRI1860" s="401"/>
      <c r="KRJ1860" s="401"/>
      <c r="KRK1860" s="401"/>
      <c r="KRL1860" s="401"/>
      <c r="KRM1860" s="401"/>
      <c r="KRN1860" s="401"/>
      <c r="KRO1860" s="401"/>
      <c r="KRP1860" s="401"/>
      <c r="KRQ1860" s="401"/>
      <c r="KRR1860" s="401"/>
      <c r="KRS1860" s="401"/>
      <c r="KRT1860" s="401"/>
      <c r="KRU1860" s="401"/>
      <c r="KRV1860" s="401"/>
      <c r="KRW1860" s="401"/>
      <c r="KRX1860" s="401"/>
      <c r="KRY1860" s="401"/>
      <c r="KRZ1860" s="401"/>
      <c r="KSA1860" s="401"/>
      <c r="KSB1860" s="401"/>
      <c r="KSC1860" s="401"/>
      <c r="KSD1860" s="401"/>
      <c r="KSE1860" s="401"/>
      <c r="KSF1860" s="401"/>
      <c r="KSG1860" s="401"/>
      <c r="KSH1860" s="401"/>
      <c r="KSI1860" s="401"/>
      <c r="KSJ1860" s="401"/>
      <c r="KSK1860" s="401"/>
      <c r="KSL1860" s="401"/>
      <c r="KSM1860" s="401"/>
      <c r="KSN1860" s="401"/>
      <c r="KSO1860" s="401"/>
      <c r="KSP1860" s="401"/>
      <c r="KSQ1860" s="401"/>
      <c r="KSR1860" s="401"/>
      <c r="KSS1860" s="401"/>
      <c r="KST1860" s="401"/>
      <c r="KSU1860" s="401"/>
      <c r="KSV1860" s="401"/>
      <c r="KSW1860" s="401"/>
      <c r="KSX1860" s="401"/>
      <c r="KSY1860" s="401"/>
      <c r="KSZ1860" s="401"/>
      <c r="KTA1860" s="401"/>
      <c r="KTB1860" s="401"/>
      <c r="KTC1860" s="401"/>
      <c r="KTD1860" s="401"/>
      <c r="KTE1860" s="401"/>
      <c r="KTF1860" s="401"/>
      <c r="KTG1860" s="401"/>
      <c r="KTH1860" s="401"/>
      <c r="KTI1860" s="401"/>
      <c r="KTJ1860" s="401"/>
      <c r="KTK1860" s="401"/>
      <c r="KTL1860" s="401"/>
      <c r="KTM1860" s="401"/>
      <c r="KTN1860" s="401"/>
      <c r="KTO1860" s="401"/>
      <c r="KTP1860" s="401"/>
      <c r="KTQ1860" s="401"/>
      <c r="KTR1860" s="401"/>
      <c r="KTS1860" s="401"/>
      <c r="KTT1860" s="401"/>
      <c r="KTU1860" s="401"/>
      <c r="KTV1860" s="401"/>
      <c r="KTW1860" s="401"/>
      <c r="KTX1860" s="401"/>
      <c r="KTY1860" s="401"/>
      <c r="KTZ1860" s="401"/>
      <c r="KUA1860" s="401"/>
      <c r="KUB1860" s="401"/>
      <c r="KUC1860" s="401"/>
      <c r="KUD1860" s="401"/>
      <c r="KUE1860" s="401"/>
      <c r="KUF1860" s="401"/>
      <c r="KUG1860" s="401"/>
      <c r="KUH1860" s="401"/>
      <c r="KUI1860" s="401"/>
      <c r="KUJ1860" s="401"/>
      <c r="KUK1860" s="401"/>
      <c r="KUL1860" s="401"/>
      <c r="KUM1860" s="401"/>
      <c r="KUN1860" s="401"/>
      <c r="KUO1860" s="401"/>
      <c r="KUP1860" s="401"/>
      <c r="KUQ1860" s="401"/>
      <c r="KUR1860" s="401"/>
      <c r="KUS1860" s="401"/>
      <c r="KUT1860" s="401"/>
      <c r="KUU1860" s="401"/>
      <c r="KUV1860" s="401"/>
      <c r="KUW1860" s="401"/>
      <c r="KUX1860" s="401"/>
      <c r="KUY1860" s="401"/>
      <c r="KUZ1860" s="401"/>
      <c r="KVA1860" s="401"/>
      <c r="KVB1860" s="401"/>
      <c r="KVC1860" s="401"/>
      <c r="KVD1860" s="401"/>
      <c r="KVE1860" s="401"/>
      <c r="KVF1860" s="401"/>
      <c r="KVG1860" s="401"/>
      <c r="KVH1860" s="401"/>
      <c r="KVI1860" s="401"/>
      <c r="KVJ1860" s="401"/>
      <c r="KVK1860" s="401"/>
      <c r="KVL1860" s="401"/>
      <c r="KVM1860" s="401"/>
      <c r="KVN1860" s="401"/>
      <c r="KVO1860" s="401"/>
      <c r="KVP1860" s="401"/>
      <c r="KVQ1860" s="401"/>
      <c r="KVR1860" s="401"/>
      <c r="KVS1860" s="401"/>
      <c r="KVT1860" s="401"/>
      <c r="KVU1860" s="401"/>
      <c r="KVV1860" s="401"/>
      <c r="KVW1860" s="401"/>
      <c r="KVX1860" s="401"/>
      <c r="KVY1860" s="401"/>
      <c r="KVZ1860" s="401"/>
      <c r="KWA1860" s="401"/>
      <c r="KWB1860" s="401"/>
      <c r="KWC1860" s="401"/>
      <c r="KWD1860" s="401"/>
      <c r="KWE1860" s="401"/>
      <c r="KWF1860" s="401"/>
      <c r="KWG1860" s="401"/>
      <c r="KWH1860" s="401"/>
      <c r="KWI1860" s="401"/>
      <c r="KWJ1860" s="401"/>
      <c r="KWK1860" s="401"/>
      <c r="KWL1860" s="401"/>
      <c r="KWM1860" s="401"/>
      <c r="KWN1860" s="401"/>
      <c r="KWO1860" s="401"/>
      <c r="KWP1860" s="401"/>
      <c r="KWQ1860" s="401"/>
      <c r="KWR1860" s="401"/>
      <c r="KWS1860" s="401"/>
      <c r="KWT1860" s="401"/>
      <c r="KWU1860" s="401"/>
      <c r="KWV1860" s="401"/>
      <c r="KWW1860" s="401"/>
      <c r="KWX1860" s="401"/>
      <c r="KWY1860" s="401"/>
      <c r="KWZ1860" s="401"/>
      <c r="KXA1860" s="401"/>
      <c r="KXB1860" s="401"/>
      <c r="KXC1860" s="401"/>
      <c r="KXD1860" s="401"/>
      <c r="KXE1860" s="401"/>
      <c r="KXF1860" s="401"/>
      <c r="KXG1860" s="401"/>
      <c r="KXH1860" s="401"/>
      <c r="KXI1860" s="401"/>
      <c r="KXJ1860" s="401"/>
      <c r="KXK1860" s="401"/>
      <c r="KXL1860" s="401"/>
      <c r="KXM1860" s="401"/>
      <c r="KXN1860" s="401"/>
      <c r="KXO1860" s="401"/>
      <c r="KXP1860" s="401"/>
      <c r="KXQ1860" s="401"/>
      <c r="KXR1860" s="401"/>
      <c r="KXS1860" s="401"/>
      <c r="KXT1860" s="401"/>
      <c r="KXU1860" s="401"/>
      <c r="KXV1860" s="401"/>
      <c r="KXW1860" s="401"/>
      <c r="KXX1860" s="401"/>
      <c r="KXY1860" s="401"/>
      <c r="KXZ1860" s="401"/>
      <c r="KYA1860" s="401"/>
      <c r="KYB1860" s="401"/>
      <c r="KYC1860" s="401"/>
      <c r="KYD1860" s="401"/>
      <c r="KYE1860" s="401"/>
      <c r="KYF1860" s="401"/>
      <c r="KYG1860" s="401"/>
      <c r="KYH1860" s="401"/>
      <c r="KYI1860" s="401"/>
      <c r="KYJ1860" s="401"/>
      <c r="KYK1860" s="401"/>
      <c r="KYL1860" s="401"/>
      <c r="KYM1860" s="401"/>
      <c r="KYN1860" s="401"/>
      <c r="KYO1860" s="401"/>
      <c r="KYP1860" s="401"/>
      <c r="KYQ1860" s="401"/>
      <c r="KYR1860" s="401"/>
      <c r="KYS1860" s="401"/>
      <c r="KYT1860" s="401"/>
      <c r="KYU1860" s="401"/>
      <c r="KYV1860" s="401"/>
      <c r="KYW1860" s="401"/>
      <c r="KYX1860" s="401"/>
      <c r="KYY1860" s="401"/>
      <c r="KYZ1860" s="401"/>
      <c r="KZA1860" s="401"/>
      <c r="KZB1860" s="401"/>
      <c r="KZC1860" s="401"/>
      <c r="KZD1860" s="401"/>
      <c r="KZE1860" s="401"/>
      <c r="KZF1860" s="401"/>
      <c r="KZG1860" s="401"/>
      <c r="KZH1860" s="401"/>
      <c r="KZI1860" s="401"/>
      <c r="KZJ1860" s="401"/>
      <c r="KZK1860" s="401"/>
      <c r="KZL1860" s="401"/>
      <c r="KZM1860" s="401"/>
      <c r="KZN1860" s="401"/>
      <c r="KZO1860" s="401"/>
      <c r="KZP1860" s="401"/>
      <c r="KZQ1860" s="401"/>
      <c r="KZR1860" s="401"/>
      <c r="KZS1860" s="401"/>
      <c r="KZT1860" s="401"/>
      <c r="KZU1860" s="401"/>
      <c r="KZV1860" s="401"/>
      <c r="KZW1860" s="401"/>
      <c r="KZX1860" s="401"/>
      <c r="KZY1860" s="401"/>
      <c r="KZZ1860" s="401"/>
      <c r="LAA1860" s="401"/>
      <c r="LAB1860" s="401"/>
      <c r="LAC1860" s="401"/>
      <c r="LAD1860" s="401"/>
      <c r="LAE1860" s="401"/>
      <c r="LAF1860" s="401"/>
      <c r="LAG1860" s="401"/>
      <c r="LAH1860" s="401"/>
      <c r="LAI1860" s="401"/>
      <c r="LAJ1860" s="401"/>
      <c r="LAK1860" s="401"/>
      <c r="LAL1860" s="401"/>
      <c r="LAM1860" s="401"/>
      <c r="LAN1860" s="401"/>
      <c r="LAO1860" s="401"/>
      <c r="LAP1860" s="401"/>
      <c r="LAQ1860" s="401"/>
      <c r="LAR1860" s="401"/>
      <c r="LAS1860" s="401"/>
      <c r="LAT1860" s="401"/>
      <c r="LAU1860" s="401"/>
      <c r="LAV1860" s="401"/>
      <c r="LAW1860" s="401"/>
      <c r="LAX1860" s="401"/>
      <c r="LAY1860" s="401"/>
      <c r="LAZ1860" s="401"/>
      <c r="LBA1860" s="401"/>
      <c r="LBB1860" s="401"/>
      <c r="LBC1860" s="401"/>
      <c r="LBD1860" s="401"/>
      <c r="LBE1860" s="401"/>
      <c r="LBF1860" s="401"/>
      <c r="LBG1860" s="401"/>
      <c r="LBH1860" s="401"/>
      <c r="LBI1860" s="401"/>
      <c r="LBJ1860" s="401"/>
      <c r="LBK1860" s="401"/>
      <c r="LBL1860" s="401"/>
      <c r="LBM1860" s="401"/>
      <c r="LBN1860" s="401"/>
      <c r="LBO1860" s="401"/>
      <c r="LBP1860" s="401"/>
      <c r="LBQ1860" s="401"/>
      <c r="LBR1860" s="401"/>
      <c r="LBS1860" s="401"/>
      <c r="LBT1860" s="401"/>
      <c r="LBU1860" s="401"/>
      <c r="LBV1860" s="401"/>
      <c r="LBW1860" s="401"/>
      <c r="LBX1860" s="401"/>
      <c r="LBY1860" s="401"/>
      <c r="LBZ1860" s="401"/>
      <c r="LCA1860" s="401"/>
      <c r="LCB1860" s="401"/>
      <c r="LCC1860" s="401"/>
      <c r="LCD1860" s="401"/>
      <c r="LCE1860" s="401"/>
      <c r="LCF1860" s="401"/>
      <c r="LCG1860" s="401"/>
      <c r="LCH1860" s="401"/>
      <c r="LCI1860" s="401"/>
      <c r="LCJ1860" s="401"/>
      <c r="LCK1860" s="401"/>
      <c r="LCL1860" s="401"/>
      <c r="LCM1860" s="401"/>
      <c r="LCN1860" s="401"/>
      <c r="LCO1860" s="401"/>
      <c r="LCP1860" s="401"/>
      <c r="LCQ1860" s="401"/>
      <c r="LCR1860" s="401"/>
      <c r="LCS1860" s="401"/>
      <c r="LCT1860" s="401"/>
      <c r="LCU1860" s="401"/>
      <c r="LCV1860" s="401"/>
      <c r="LCW1860" s="401"/>
      <c r="LCX1860" s="401"/>
      <c r="LCY1860" s="401"/>
      <c r="LCZ1860" s="401"/>
      <c r="LDA1860" s="401"/>
      <c r="LDB1860" s="401"/>
      <c r="LDC1860" s="401"/>
      <c r="LDD1860" s="401"/>
      <c r="LDE1860" s="401"/>
      <c r="LDF1860" s="401"/>
      <c r="LDG1860" s="401"/>
      <c r="LDH1860" s="401"/>
      <c r="LDI1860" s="401"/>
      <c r="LDJ1860" s="401"/>
      <c r="LDK1860" s="401"/>
      <c r="LDL1860" s="401"/>
      <c r="LDM1860" s="401"/>
      <c r="LDN1860" s="401"/>
      <c r="LDO1860" s="401"/>
      <c r="LDP1860" s="401"/>
      <c r="LDQ1860" s="401"/>
      <c r="LDR1860" s="401"/>
      <c r="LDS1860" s="401"/>
      <c r="LDT1860" s="401"/>
      <c r="LDU1860" s="401"/>
      <c r="LDV1860" s="401"/>
      <c r="LDW1860" s="401"/>
      <c r="LDX1860" s="401"/>
      <c r="LDY1860" s="401"/>
      <c r="LDZ1860" s="401"/>
      <c r="LEA1860" s="401"/>
      <c r="LEB1860" s="401"/>
      <c r="LEC1860" s="401"/>
      <c r="LED1860" s="401"/>
      <c r="LEE1860" s="401"/>
      <c r="LEF1860" s="401"/>
      <c r="LEG1860" s="401"/>
      <c r="LEH1860" s="401"/>
      <c r="LEI1860" s="401"/>
      <c r="LEJ1860" s="401"/>
      <c r="LEK1860" s="401"/>
      <c r="LEL1860" s="401"/>
      <c r="LEM1860" s="401"/>
      <c r="LEN1860" s="401"/>
      <c r="LEO1860" s="401"/>
      <c r="LEP1860" s="401"/>
      <c r="LEQ1860" s="401"/>
      <c r="LER1860" s="401"/>
      <c r="LES1860" s="401"/>
      <c r="LET1860" s="401"/>
      <c r="LEU1860" s="401"/>
      <c r="LEV1860" s="401"/>
      <c r="LEW1860" s="401"/>
      <c r="LEX1860" s="401"/>
      <c r="LEY1860" s="401"/>
      <c r="LEZ1860" s="401"/>
      <c r="LFA1860" s="401"/>
      <c r="LFB1860" s="401"/>
      <c r="LFC1860" s="401"/>
      <c r="LFD1860" s="401"/>
      <c r="LFE1860" s="401"/>
      <c r="LFF1860" s="401"/>
      <c r="LFG1860" s="401"/>
      <c r="LFH1860" s="401"/>
      <c r="LFI1860" s="401"/>
      <c r="LFJ1860" s="401"/>
      <c r="LFK1860" s="401"/>
      <c r="LFL1860" s="401"/>
      <c r="LFM1860" s="401"/>
      <c r="LFN1860" s="401"/>
      <c r="LFO1860" s="401"/>
      <c r="LFP1860" s="401"/>
      <c r="LFQ1860" s="401"/>
      <c r="LFR1860" s="401"/>
      <c r="LFS1860" s="401"/>
      <c r="LFT1860" s="401"/>
      <c r="LFU1860" s="401"/>
      <c r="LFV1860" s="401"/>
      <c r="LFW1860" s="401"/>
      <c r="LFX1860" s="401"/>
      <c r="LFY1860" s="401"/>
      <c r="LFZ1860" s="401"/>
      <c r="LGA1860" s="401"/>
      <c r="LGB1860" s="401"/>
      <c r="LGC1860" s="401"/>
      <c r="LGD1860" s="401"/>
      <c r="LGE1860" s="401"/>
      <c r="LGF1860" s="401"/>
      <c r="LGG1860" s="401"/>
      <c r="LGH1860" s="401"/>
      <c r="LGI1860" s="401"/>
      <c r="LGJ1860" s="401"/>
      <c r="LGK1860" s="401"/>
      <c r="LGL1860" s="401"/>
      <c r="LGM1860" s="401"/>
      <c r="LGN1860" s="401"/>
      <c r="LGO1860" s="401"/>
      <c r="LGP1860" s="401"/>
      <c r="LGQ1860" s="401"/>
      <c r="LGR1860" s="401"/>
      <c r="LGS1860" s="401"/>
      <c r="LGT1860" s="401"/>
      <c r="LGU1860" s="401"/>
      <c r="LGV1860" s="401"/>
      <c r="LGW1860" s="401"/>
      <c r="LGX1860" s="401"/>
      <c r="LGY1860" s="401"/>
      <c r="LGZ1860" s="401"/>
      <c r="LHA1860" s="401"/>
      <c r="LHB1860" s="401"/>
      <c r="LHC1860" s="401"/>
      <c r="LHD1860" s="401"/>
      <c r="LHE1860" s="401"/>
      <c r="LHF1860" s="401"/>
      <c r="LHG1860" s="401"/>
      <c r="LHH1860" s="401"/>
      <c r="LHI1860" s="401"/>
      <c r="LHJ1860" s="401"/>
      <c r="LHK1860" s="401"/>
      <c r="LHL1860" s="401"/>
      <c r="LHM1860" s="401"/>
      <c r="LHN1860" s="401"/>
      <c r="LHO1860" s="401"/>
      <c r="LHP1860" s="401"/>
      <c r="LHQ1860" s="401"/>
      <c r="LHR1860" s="401"/>
      <c r="LHS1860" s="401"/>
      <c r="LHT1860" s="401"/>
      <c r="LHU1860" s="401"/>
      <c r="LHV1860" s="401"/>
      <c r="LHW1860" s="401"/>
      <c r="LHX1860" s="401"/>
      <c r="LHY1860" s="401"/>
      <c r="LHZ1860" s="401"/>
      <c r="LIA1860" s="401"/>
      <c r="LIB1860" s="401"/>
      <c r="LIC1860" s="401"/>
      <c r="LID1860" s="401"/>
      <c r="LIE1860" s="401"/>
      <c r="LIF1860" s="401"/>
      <c r="LIG1860" s="401"/>
      <c r="LIH1860" s="401"/>
      <c r="LII1860" s="401"/>
      <c r="LIJ1860" s="401"/>
      <c r="LIK1860" s="401"/>
      <c r="LIL1860" s="401"/>
      <c r="LIM1860" s="401"/>
      <c r="LIN1860" s="401"/>
      <c r="LIO1860" s="401"/>
      <c r="LIP1860" s="401"/>
      <c r="LIQ1860" s="401"/>
      <c r="LIR1860" s="401"/>
      <c r="LIS1860" s="401"/>
      <c r="LIT1860" s="401"/>
      <c r="LIU1860" s="401"/>
      <c r="LIV1860" s="401"/>
      <c r="LIW1860" s="401"/>
      <c r="LIX1860" s="401"/>
      <c r="LIY1860" s="401"/>
      <c r="LIZ1860" s="401"/>
      <c r="LJA1860" s="401"/>
      <c r="LJB1860" s="401"/>
      <c r="LJC1860" s="401"/>
      <c r="LJD1860" s="401"/>
      <c r="LJE1860" s="401"/>
      <c r="LJF1860" s="401"/>
      <c r="LJG1860" s="401"/>
      <c r="LJH1860" s="401"/>
      <c r="LJI1860" s="401"/>
      <c r="LJJ1860" s="401"/>
      <c r="LJK1860" s="401"/>
      <c r="LJL1860" s="401"/>
      <c r="LJM1860" s="401"/>
      <c r="LJN1860" s="401"/>
      <c r="LJO1860" s="401"/>
      <c r="LJP1860" s="401"/>
      <c r="LJQ1860" s="401"/>
      <c r="LJR1860" s="401"/>
      <c r="LJS1860" s="401"/>
      <c r="LJT1860" s="401"/>
      <c r="LJU1860" s="401"/>
      <c r="LJV1860" s="401"/>
      <c r="LJW1860" s="401"/>
      <c r="LJX1860" s="401"/>
      <c r="LJY1860" s="401"/>
      <c r="LJZ1860" s="401"/>
      <c r="LKA1860" s="401"/>
      <c r="LKB1860" s="401"/>
      <c r="LKC1860" s="401"/>
      <c r="LKD1860" s="401"/>
      <c r="LKE1860" s="401"/>
      <c r="LKF1860" s="401"/>
      <c r="LKG1860" s="401"/>
      <c r="LKH1860" s="401"/>
      <c r="LKI1860" s="401"/>
      <c r="LKJ1860" s="401"/>
      <c r="LKK1860" s="401"/>
      <c r="LKL1860" s="401"/>
      <c r="LKM1860" s="401"/>
      <c r="LKN1860" s="401"/>
      <c r="LKO1860" s="401"/>
      <c r="LKP1860" s="401"/>
      <c r="LKQ1860" s="401"/>
      <c r="LKR1860" s="401"/>
      <c r="LKS1860" s="401"/>
      <c r="LKT1860" s="401"/>
      <c r="LKU1860" s="401"/>
      <c r="LKV1860" s="401"/>
      <c r="LKW1860" s="401"/>
      <c r="LKX1860" s="401"/>
      <c r="LKY1860" s="401"/>
      <c r="LKZ1860" s="401"/>
      <c r="LLA1860" s="401"/>
      <c r="LLB1860" s="401"/>
      <c r="LLC1860" s="401"/>
      <c r="LLD1860" s="401"/>
      <c r="LLE1860" s="401"/>
      <c r="LLF1860" s="401"/>
      <c r="LLG1860" s="401"/>
      <c r="LLH1860" s="401"/>
      <c r="LLI1860" s="401"/>
      <c r="LLJ1860" s="401"/>
      <c r="LLK1860" s="401"/>
      <c r="LLL1860" s="401"/>
      <c r="LLM1860" s="401"/>
      <c r="LLN1860" s="401"/>
      <c r="LLO1860" s="401"/>
      <c r="LLP1860" s="401"/>
      <c r="LLQ1860" s="401"/>
      <c r="LLR1860" s="401"/>
      <c r="LLS1860" s="401"/>
      <c r="LLT1860" s="401"/>
      <c r="LLU1860" s="401"/>
      <c r="LLV1860" s="401"/>
      <c r="LLW1860" s="401"/>
      <c r="LLX1860" s="401"/>
      <c r="LLY1860" s="401"/>
      <c r="LLZ1860" s="401"/>
      <c r="LMA1860" s="401"/>
      <c r="LMB1860" s="401"/>
      <c r="LMC1860" s="401"/>
      <c r="LMD1860" s="401"/>
      <c r="LME1860" s="401"/>
      <c r="LMF1860" s="401"/>
      <c r="LMG1860" s="401"/>
      <c r="LMH1860" s="401"/>
      <c r="LMI1860" s="401"/>
      <c r="LMJ1860" s="401"/>
      <c r="LMK1860" s="401"/>
      <c r="LML1860" s="401"/>
      <c r="LMM1860" s="401"/>
      <c r="LMN1860" s="401"/>
      <c r="LMO1860" s="401"/>
      <c r="LMP1860" s="401"/>
      <c r="LMQ1860" s="401"/>
      <c r="LMR1860" s="401"/>
      <c r="LMS1860" s="401"/>
      <c r="LMT1860" s="401"/>
      <c r="LMU1860" s="401"/>
      <c r="LMV1860" s="401"/>
      <c r="LMW1860" s="401"/>
      <c r="LMX1860" s="401"/>
      <c r="LMY1860" s="401"/>
      <c r="LMZ1860" s="401"/>
      <c r="LNA1860" s="401"/>
      <c r="LNB1860" s="401"/>
      <c r="LNC1860" s="401"/>
      <c r="LND1860" s="401"/>
      <c r="LNE1860" s="401"/>
      <c r="LNF1860" s="401"/>
      <c r="LNG1860" s="401"/>
      <c r="LNH1860" s="401"/>
      <c r="LNI1860" s="401"/>
      <c r="LNJ1860" s="401"/>
      <c r="LNK1860" s="401"/>
      <c r="LNL1860" s="401"/>
      <c r="LNM1860" s="401"/>
      <c r="LNN1860" s="401"/>
      <c r="LNO1860" s="401"/>
      <c r="LNP1860" s="401"/>
      <c r="LNQ1860" s="401"/>
      <c r="LNR1860" s="401"/>
      <c r="LNS1860" s="401"/>
      <c r="LNT1860" s="401"/>
      <c r="LNU1860" s="401"/>
      <c r="LNV1860" s="401"/>
      <c r="LNW1860" s="401"/>
      <c r="LNX1860" s="401"/>
      <c r="LNY1860" s="401"/>
      <c r="LNZ1860" s="401"/>
      <c r="LOA1860" s="401"/>
      <c r="LOB1860" s="401"/>
      <c r="LOC1860" s="401"/>
      <c r="LOD1860" s="401"/>
      <c r="LOE1860" s="401"/>
      <c r="LOF1860" s="401"/>
      <c r="LOG1860" s="401"/>
      <c r="LOH1860" s="401"/>
      <c r="LOI1860" s="401"/>
      <c r="LOJ1860" s="401"/>
      <c r="LOK1860" s="401"/>
      <c r="LOL1860" s="401"/>
      <c r="LOM1860" s="401"/>
      <c r="LON1860" s="401"/>
      <c r="LOO1860" s="401"/>
      <c r="LOP1860" s="401"/>
      <c r="LOQ1860" s="401"/>
      <c r="LOR1860" s="401"/>
      <c r="LOS1860" s="401"/>
      <c r="LOT1860" s="401"/>
      <c r="LOU1860" s="401"/>
      <c r="LOV1860" s="401"/>
      <c r="LOW1860" s="401"/>
      <c r="LOX1860" s="401"/>
      <c r="LOY1860" s="401"/>
      <c r="LOZ1860" s="401"/>
      <c r="LPA1860" s="401"/>
      <c r="LPB1860" s="401"/>
      <c r="LPC1860" s="401"/>
      <c r="LPD1860" s="401"/>
      <c r="LPE1860" s="401"/>
      <c r="LPF1860" s="401"/>
      <c r="LPG1860" s="401"/>
      <c r="LPH1860" s="401"/>
      <c r="LPI1860" s="401"/>
      <c r="LPJ1860" s="401"/>
      <c r="LPK1860" s="401"/>
      <c r="LPL1860" s="401"/>
      <c r="LPM1860" s="401"/>
      <c r="LPN1860" s="401"/>
      <c r="LPO1860" s="401"/>
      <c r="LPP1860" s="401"/>
      <c r="LPQ1860" s="401"/>
      <c r="LPR1860" s="401"/>
      <c r="LPS1860" s="401"/>
      <c r="LPT1860" s="401"/>
      <c r="LPU1860" s="401"/>
      <c r="LPV1860" s="401"/>
      <c r="LPW1860" s="401"/>
      <c r="LPX1860" s="401"/>
      <c r="LPY1860" s="401"/>
      <c r="LPZ1860" s="401"/>
      <c r="LQA1860" s="401"/>
      <c r="LQB1860" s="401"/>
      <c r="LQC1860" s="401"/>
      <c r="LQD1860" s="401"/>
      <c r="LQE1860" s="401"/>
      <c r="LQF1860" s="401"/>
      <c r="LQG1860" s="401"/>
      <c r="LQH1860" s="401"/>
      <c r="LQI1860" s="401"/>
      <c r="LQJ1860" s="401"/>
      <c r="LQK1860" s="401"/>
      <c r="LQL1860" s="401"/>
      <c r="LQM1860" s="401"/>
      <c r="LQN1860" s="401"/>
      <c r="LQO1860" s="401"/>
      <c r="LQP1860" s="401"/>
      <c r="LQQ1860" s="401"/>
      <c r="LQR1860" s="401"/>
      <c r="LQS1860" s="401"/>
      <c r="LQT1860" s="401"/>
      <c r="LQU1860" s="401"/>
      <c r="LQV1860" s="401"/>
      <c r="LQW1860" s="401"/>
      <c r="LQX1860" s="401"/>
      <c r="LQY1860" s="401"/>
      <c r="LQZ1860" s="401"/>
      <c r="LRA1860" s="401"/>
      <c r="LRB1860" s="401"/>
      <c r="LRC1860" s="401"/>
      <c r="LRD1860" s="401"/>
      <c r="LRE1860" s="401"/>
      <c r="LRF1860" s="401"/>
      <c r="LRG1860" s="401"/>
      <c r="LRH1860" s="401"/>
      <c r="LRI1860" s="401"/>
      <c r="LRJ1860" s="401"/>
      <c r="LRK1860" s="401"/>
      <c r="LRL1860" s="401"/>
      <c r="LRM1860" s="401"/>
      <c r="LRN1860" s="401"/>
      <c r="LRO1860" s="401"/>
      <c r="LRP1860" s="401"/>
      <c r="LRQ1860" s="401"/>
      <c r="LRR1860" s="401"/>
      <c r="LRS1860" s="401"/>
      <c r="LRT1860" s="401"/>
      <c r="LRU1860" s="401"/>
      <c r="LRV1860" s="401"/>
      <c r="LRW1860" s="401"/>
      <c r="LRX1860" s="401"/>
      <c r="LRY1860" s="401"/>
      <c r="LRZ1860" s="401"/>
      <c r="LSA1860" s="401"/>
      <c r="LSB1860" s="401"/>
      <c r="LSC1860" s="401"/>
      <c r="LSD1860" s="401"/>
      <c r="LSE1860" s="401"/>
      <c r="LSF1860" s="401"/>
      <c r="LSG1860" s="401"/>
      <c r="LSH1860" s="401"/>
      <c r="LSI1860" s="401"/>
      <c r="LSJ1860" s="401"/>
      <c r="LSK1860" s="401"/>
      <c r="LSL1860" s="401"/>
      <c r="LSM1860" s="401"/>
      <c r="LSN1860" s="401"/>
      <c r="LSO1860" s="401"/>
      <c r="LSP1860" s="401"/>
      <c r="LSQ1860" s="401"/>
      <c r="LSR1860" s="401"/>
      <c r="LSS1860" s="401"/>
      <c r="LST1860" s="401"/>
      <c r="LSU1860" s="401"/>
      <c r="LSV1860" s="401"/>
      <c r="LSW1860" s="401"/>
      <c r="LSX1860" s="401"/>
      <c r="LSY1860" s="401"/>
      <c r="LSZ1860" s="401"/>
      <c r="LTA1860" s="401"/>
      <c r="LTB1860" s="401"/>
      <c r="LTC1860" s="401"/>
      <c r="LTD1860" s="401"/>
      <c r="LTE1860" s="401"/>
      <c r="LTF1860" s="401"/>
      <c r="LTG1860" s="401"/>
      <c r="LTH1860" s="401"/>
      <c r="LTI1860" s="401"/>
      <c r="LTJ1860" s="401"/>
      <c r="LTK1860" s="401"/>
      <c r="LTL1860" s="401"/>
      <c r="LTM1860" s="401"/>
      <c r="LTN1860" s="401"/>
      <c r="LTO1860" s="401"/>
      <c r="LTP1860" s="401"/>
      <c r="LTQ1860" s="401"/>
      <c r="LTR1860" s="401"/>
      <c r="LTS1860" s="401"/>
      <c r="LTT1860" s="401"/>
      <c r="LTU1860" s="401"/>
      <c r="LTV1860" s="401"/>
      <c r="LTW1860" s="401"/>
      <c r="LTX1860" s="401"/>
      <c r="LTY1860" s="401"/>
      <c r="LTZ1860" s="401"/>
      <c r="LUA1860" s="401"/>
      <c r="LUB1860" s="401"/>
      <c r="LUC1860" s="401"/>
      <c r="LUD1860" s="401"/>
      <c r="LUE1860" s="401"/>
      <c r="LUF1860" s="401"/>
      <c r="LUG1860" s="401"/>
      <c r="LUH1860" s="401"/>
      <c r="LUI1860" s="401"/>
      <c r="LUJ1860" s="401"/>
      <c r="LUK1860" s="401"/>
      <c r="LUL1860" s="401"/>
      <c r="LUM1860" s="401"/>
      <c r="LUN1860" s="401"/>
      <c r="LUO1860" s="401"/>
      <c r="LUP1860" s="401"/>
      <c r="LUQ1860" s="401"/>
      <c r="LUR1860" s="401"/>
      <c r="LUS1860" s="401"/>
      <c r="LUT1860" s="401"/>
      <c r="LUU1860" s="401"/>
      <c r="LUV1860" s="401"/>
      <c r="LUW1860" s="401"/>
      <c r="LUX1860" s="401"/>
      <c r="LUY1860" s="401"/>
      <c r="LUZ1860" s="401"/>
      <c r="LVA1860" s="401"/>
      <c r="LVB1860" s="401"/>
      <c r="LVC1860" s="401"/>
      <c r="LVD1860" s="401"/>
      <c r="LVE1860" s="401"/>
      <c r="LVF1860" s="401"/>
      <c r="LVG1860" s="401"/>
      <c r="LVH1860" s="401"/>
      <c r="LVI1860" s="401"/>
      <c r="LVJ1860" s="401"/>
      <c r="LVK1860" s="401"/>
      <c r="LVL1860" s="401"/>
      <c r="LVM1860" s="401"/>
      <c r="LVN1860" s="401"/>
      <c r="LVO1860" s="401"/>
      <c r="LVP1860" s="401"/>
      <c r="LVQ1860" s="401"/>
      <c r="LVR1860" s="401"/>
      <c r="LVS1860" s="401"/>
      <c r="LVT1860" s="401"/>
      <c r="LVU1860" s="401"/>
      <c r="LVV1860" s="401"/>
      <c r="LVW1860" s="401"/>
      <c r="LVX1860" s="401"/>
      <c r="LVY1860" s="401"/>
      <c r="LVZ1860" s="401"/>
      <c r="LWA1860" s="401"/>
      <c r="LWB1860" s="401"/>
      <c r="LWC1860" s="401"/>
      <c r="LWD1860" s="401"/>
      <c r="LWE1860" s="401"/>
      <c r="LWF1860" s="401"/>
      <c r="LWG1860" s="401"/>
      <c r="LWH1860" s="401"/>
      <c r="LWI1860" s="401"/>
      <c r="LWJ1860" s="401"/>
      <c r="LWK1860" s="401"/>
      <c r="LWL1860" s="401"/>
      <c r="LWM1860" s="401"/>
      <c r="LWN1860" s="401"/>
      <c r="LWO1860" s="401"/>
      <c r="LWP1860" s="401"/>
      <c r="LWQ1860" s="401"/>
      <c r="LWR1860" s="401"/>
      <c r="LWS1860" s="401"/>
      <c r="LWT1860" s="401"/>
      <c r="LWU1860" s="401"/>
      <c r="LWV1860" s="401"/>
      <c r="LWW1860" s="401"/>
      <c r="LWX1860" s="401"/>
      <c r="LWY1860" s="401"/>
      <c r="LWZ1860" s="401"/>
      <c r="LXA1860" s="401"/>
      <c r="LXB1860" s="401"/>
      <c r="LXC1860" s="401"/>
      <c r="LXD1860" s="401"/>
      <c r="LXE1860" s="401"/>
      <c r="LXF1860" s="401"/>
      <c r="LXG1860" s="401"/>
      <c r="LXH1860" s="401"/>
      <c r="LXI1860" s="401"/>
      <c r="LXJ1860" s="401"/>
      <c r="LXK1860" s="401"/>
      <c r="LXL1860" s="401"/>
      <c r="LXM1860" s="401"/>
      <c r="LXN1860" s="401"/>
      <c r="LXO1860" s="401"/>
      <c r="LXP1860" s="401"/>
      <c r="LXQ1860" s="401"/>
      <c r="LXR1860" s="401"/>
      <c r="LXS1860" s="401"/>
      <c r="LXT1860" s="401"/>
      <c r="LXU1860" s="401"/>
      <c r="LXV1860" s="401"/>
      <c r="LXW1860" s="401"/>
      <c r="LXX1860" s="401"/>
      <c r="LXY1860" s="401"/>
      <c r="LXZ1860" s="401"/>
      <c r="LYA1860" s="401"/>
      <c r="LYB1860" s="401"/>
      <c r="LYC1860" s="401"/>
      <c r="LYD1860" s="401"/>
      <c r="LYE1860" s="401"/>
      <c r="LYF1860" s="401"/>
      <c r="LYG1860" s="401"/>
      <c r="LYH1860" s="401"/>
      <c r="LYI1860" s="401"/>
      <c r="LYJ1860" s="401"/>
      <c r="LYK1860" s="401"/>
      <c r="LYL1860" s="401"/>
      <c r="LYM1860" s="401"/>
      <c r="LYN1860" s="401"/>
      <c r="LYO1860" s="401"/>
      <c r="LYP1860" s="401"/>
      <c r="LYQ1860" s="401"/>
      <c r="LYR1860" s="401"/>
      <c r="LYS1860" s="401"/>
      <c r="LYT1860" s="401"/>
      <c r="LYU1860" s="401"/>
      <c r="LYV1860" s="401"/>
      <c r="LYW1860" s="401"/>
      <c r="LYX1860" s="401"/>
      <c r="LYY1860" s="401"/>
      <c r="LYZ1860" s="401"/>
      <c r="LZA1860" s="401"/>
      <c r="LZB1860" s="401"/>
      <c r="LZC1860" s="401"/>
      <c r="LZD1860" s="401"/>
      <c r="LZE1860" s="401"/>
      <c r="LZF1860" s="401"/>
      <c r="LZG1860" s="401"/>
      <c r="LZH1860" s="401"/>
      <c r="LZI1860" s="401"/>
      <c r="LZJ1860" s="401"/>
      <c r="LZK1860" s="401"/>
      <c r="LZL1860" s="401"/>
      <c r="LZM1860" s="401"/>
      <c r="LZN1860" s="401"/>
      <c r="LZO1860" s="401"/>
      <c r="LZP1860" s="401"/>
      <c r="LZQ1860" s="401"/>
      <c r="LZR1860" s="401"/>
      <c r="LZS1860" s="401"/>
      <c r="LZT1860" s="401"/>
      <c r="LZU1860" s="401"/>
      <c r="LZV1860" s="401"/>
      <c r="LZW1860" s="401"/>
      <c r="LZX1860" s="401"/>
      <c r="LZY1860" s="401"/>
      <c r="LZZ1860" s="401"/>
      <c r="MAA1860" s="401"/>
      <c r="MAB1860" s="401"/>
      <c r="MAC1860" s="401"/>
      <c r="MAD1860" s="401"/>
      <c r="MAE1860" s="401"/>
      <c r="MAF1860" s="401"/>
      <c r="MAG1860" s="401"/>
      <c r="MAH1860" s="401"/>
      <c r="MAI1860" s="401"/>
      <c r="MAJ1860" s="401"/>
      <c r="MAK1860" s="401"/>
      <c r="MAL1860" s="401"/>
      <c r="MAM1860" s="401"/>
      <c r="MAN1860" s="401"/>
      <c r="MAO1860" s="401"/>
      <c r="MAP1860" s="401"/>
      <c r="MAQ1860" s="401"/>
      <c r="MAR1860" s="401"/>
      <c r="MAS1860" s="401"/>
      <c r="MAT1860" s="401"/>
      <c r="MAU1860" s="401"/>
      <c r="MAV1860" s="401"/>
      <c r="MAW1860" s="401"/>
      <c r="MAX1860" s="401"/>
      <c r="MAY1860" s="401"/>
      <c r="MAZ1860" s="401"/>
      <c r="MBA1860" s="401"/>
      <c r="MBB1860" s="401"/>
      <c r="MBC1860" s="401"/>
      <c r="MBD1860" s="401"/>
      <c r="MBE1860" s="401"/>
      <c r="MBF1860" s="401"/>
      <c r="MBG1860" s="401"/>
      <c r="MBH1860" s="401"/>
      <c r="MBI1860" s="401"/>
      <c r="MBJ1860" s="401"/>
      <c r="MBK1860" s="401"/>
      <c r="MBL1860" s="401"/>
      <c r="MBM1860" s="401"/>
      <c r="MBN1860" s="401"/>
      <c r="MBO1860" s="401"/>
      <c r="MBP1860" s="401"/>
      <c r="MBQ1860" s="401"/>
      <c r="MBR1860" s="401"/>
      <c r="MBS1860" s="401"/>
      <c r="MBT1860" s="401"/>
      <c r="MBU1860" s="401"/>
      <c r="MBV1860" s="401"/>
      <c r="MBW1860" s="401"/>
      <c r="MBX1860" s="401"/>
      <c r="MBY1860" s="401"/>
      <c r="MBZ1860" s="401"/>
      <c r="MCA1860" s="401"/>
      <c r="MCB1860" s="401"/>
      <c r="MCC1860" s="401"/>
      <c r="MCD1860" s="401"/>
      <c r="MCE1860" s="401"/>
      <c r="MCF1860" s="401"/>
      <c r="MCG1860" s="401"/>
      <c r="MCH1860" s="401"/>
      <c r="MCI1860" s="401"/>
      <c r="MCJ1860" s="401"/>
      <c r="MCK1860" s="401"/>
      <c r="MCL1860" s="401"/>
      <c r="MCM1860" s="401"/>
      <c r="MCN1860" s="401"/>
      <c r="MCO1860" s="401"/>
      <c r="MCP1860" s="401"/>
      <c r="MCQ1860" s="401"/>
      <c r="MCR1860" s="401"/>
      <c r="MCS1860" s="401"/>
      <c r="MCT1860" s="401"/>
      <c r="MCU1860" s="401"/>
      <c r="MCV1860" s="401"/>
      <c r="MCW1860" s="401"/>
      <c r="MCX1860" s="401"/>
      <c r="MCY1860" s="401"/>
      <c r="MCZ1860" s="401"/>
      <c r="MDA1860" s="401"/>
      <c r="MDB1860" s="401"/>
      <c r="MDC1860" s="401"/>
      <c r="MDD1860" s="401"/>
      <c r="MDE1860" s="401"/>
      <c r="MDF1860" s="401"/>
      <c r="MDG1860" s="401"/>
      <c r="MDH1860" s="401"/>
      <c r="MDI1860" s="401"/>
      <c r="MDJ1860" s="401"/>
      <c r="MDK1860" s="401"/>
      <c r="MDL1860" s="401"/>
      <c r="MDM1860" s="401"/>
      <c r="MDN1860" s="401"/>
      <c r="MDO1860" s="401"/>
      <c r="MDP1860" s="401"/>
      <c r="MDQ1860" s="401"/>
      <c r="MDR1860" s="401"/>
      <c r="MDS1860" s="401"/>
      <c r="MDT1860" s="401"/>
      <c r="MDU1860" s="401"/>
      <c r="MDV1860" s="401"/>
      <c r="MDW1860" s="401"/>
      <c r="MDX1860" s="401"/>
      <c r="MDY1860" s="401"/>
      <c r="MDZ1860" s="401"/>
      <c r="MEA1860" s="401"/>
      <c r="MEB1860" s="401"/>
      <c r="MEC1860" s="401"/>
      <c r="MED1860" s="401"/>
      <c r="MEE1860" s="401"/>
      <c r="MEF1860" s="401"/>
      <c r="MEG1860" s="401"/>
      <c r="MEH1860" s="401"/>
      <c r="MEI1860" s="401"/>
      <c r="MEJ1860" s="401"/>
      <c r="MEK1860" s="401"/>
      <c r="MEL1860" s="401"/>
      <c r="MEM1860" s="401"/>
      <c r="MEN1860" s="401"/>
      <c r="MEO1860" s="401"/>
      <c r="MEP1860" s="401"/>
      <c r="MEQ1860" s="401"/>
      <c r="MER1860" s="401"/>
      <c r="MES1860" s="401"/>
      <c r="MET1860" s="401"/>
      <c r="MEU1860" s="401"/>
      <c r="MEV1860" s="401"/>
      <c r="MEW1860" s="401"/>
      <c r="MEX1860" s="401"/>
      <c r="MEY1860" s="401"/>
      <c r="MEZ1860" s="401"/>
      <c r="MFA1860" s="401"/>
      <c r="MFB1860" s="401"/>
      <c r="MFC1860" s="401"/>
      <c r="MFD1860" s="401"/>
      <c r="MFE1860" s="401"/>
      <c r="MFF1860" s="401"/>
      <c r="MFG1860" s="401"/>
      <c r="MFH1860" s="401"/>
      <c r="MFI1860" s="401"/>
      <c r="MFJ1860" s="401"/>
      <c r="MFK1860" s="401"/>
      <c r="MFL1860" s="401"/>
      <c r="MFM1860" s="401"/>
      <c r="MFN1860" s="401"/>
      <c r="MFO1860" s="401"/>
      <c r="MFP1860" s="401"/>
      <c r="MFQ1860" s="401"/>
      <c r="MFR1860" s="401"/>
      <c r="MFS1860" s="401"/>
      <c r="MFT1860" s="401"/>
      <c r="MFU1860" s="401"/>
      <c r="MFV1860" s="401"/>
      <c r="MFW1860" s="401"/>
      <c r="MFX1860" s="401"/>
      <c r="MFY1860" s="401"/>
      <c r="MFZ1860" s="401"/>
      <c r="MGA1860" s="401"/>
      <c r="MGB1860" s="401"/>
      <c r="MGC1860" s="401"/>
      <c r="MGD1860" s="401"/>
      <c r="MGE1860" s="401"/>
      <c r="MGF1860" s="401"/>
      <c r="MGG1860" s="401"/>
      <c r="MGH1860" s="401"/>
      <c r="MGI1860" s="401"/>
      <c r="MGJ1860" s="401"/>
      <c r="MGK1860" s="401"/>
      <c r="MGL1860" s="401"/>
      <c r="MGM1860" s="401"/>
      <c r="MGN1860" s="401"/>
      <c r="MGO1860" s="401"/>
      <c r="MGP1860" s="401"/>
      <c r="MGQ1860" s="401"/>
      <c r="MGR1860" s="401"/>
      <c r="MGS1860" s="401"/>
      <c r="MGT1860" s="401"/>
      <c r="MGU1860" s="401"/>
      <c r="MGV1860" s="401"/>
      <c r="MGW1860" s="401"/>
      <c r="MGX1860" s="401"/>
      <c r="MGY1860" s="401"/>
      <c r="MGZ1860" s="401"/>
      <c r="MHA1860" s="401"/>
      <c r="MHB1860" s="401"/>
      <c r="MHC1860" s="401"/>
      <c r="MHD1860" s="401"/>
      <c r="MHE1860" s="401"/>
      <c r="MHF1860" s="401"/>
      <c r="MHG1860" s="401"/>
      <c r="MHH1860" s="401"/>
      <c r="MHI1860" s="401"/>
      <c r="MHJ1860" s="401"/>
      <c r="MHK1860" s="401"/>
      <c r="MHL1860" s="401"/>
      <c r="MHM1860" s="401"/>
      <c r="MHN1860" s="401"/>
      <c r="MHO1860" s="401"/>
      <c r="MHP1860" s="401"/>
      <c r="MHQ1860" s="401"/>
      <c r="MHR1860" s="401"/>
      <c r="MHS1860" s="401"/>
      <c r="MHT1860" s="401"/>
      <c r="MHU1860" s="401"/>
      <c r="MHV1860" s="401"/>
      <c r="MHW1860" s="401"/>
      <c r="MHX1860" s="401"/>
      <c r="MHY1860" s="401"/>
      <c r="MHZ1860" s="401"/>
      <c r="MIA1860" s="401"/>
      <c r="MIB1860" s="401"/>
      <c r="MIC1860" s="401"/>
      <c r="MID1860" s="401"/>
      <c r="MIE1860" s="401"/>
      <c r="MIF1860" s="401"/>
      <c r="MIG1860" s="401"/>
      <c r="MIH1860" s="401"/>
      <c r="MII1860" s="401"/>
      <c r="MIJ1860" s="401"/>
      <c r="MIK1860" s="401"/>
      <c r="MIL1860" s="401"/>
      <c r="MIM1860" s="401"/>
      <c r="MIN1860" s="401"/>
      <c r="MIO1860" s="401"/>
      <c r="MIP1860" s="401"/>
      <c r="MIQ1860" s="401"/>
      <c r="MIR1860" s="401"/>
      <c r="MIS1860" s="401"/>
      <c r="MIT1860" s="401"/>
      <c r="MIU1860" s="401"/>
      <c r="MIV1860" s="401"/>
      <c r="MIW1860" s="401"/>
      <c r="MIX1860" s="401"/>
      <c r="MIY1860" s="401"/>
      <c r="MIZ1860" s="401"/>
      <c r="MJA1860" s="401"/>
      <c r="MJB1860" s="401"/>
      <c r="MJC1860" s="401"/>
      <c r="MJD1860" s="401"/>
      <c r="MJE1860" s="401"/>
      <c r="MJF1860" s="401"/>
      <c r="MJG1860" s="401"/>
      <c r="MJH1860" s="401"/>
      <c r="MJI1860" s="401"/>
      <c r="MJJ1860" s="401"/>
      <c r="MJK1860" s="401"/>
      <c r="MJL1860" s="401"/>
      <c r="MJM1860" s="401"/>
      <c r="MJN1860" s="401"/>
      <c r="MJO1860" s="401"/>
      <c r="MJP1860" s="401"/>
      <c r="MJQ1860" s="401"/>
      <c r="MJR1860" s="401"/>
      <c r="MJS1860" s="401"/>
      <c r="MJT1860" s="401"/>
      <c r="MJU1860" s="401"/>
      <c r="MJV1860" s="401"/>
      <c r="MJW1860" s="401"/>
      <c r="MJX1860" s="401"/>
      <c r="MJY1860" s="401"/>
      <c r="MJZ1860" s="401"/>
      <c r="MKA1860" s="401"/>
      <c r="MKB1860" s="401"/>
      <c r="MKC1860" s="401"/>
      <c r="MKD1860" s="401"/>
      <c r="MKE1860" s="401"/>
      <c r="MKF1860" s="401"/>
      <c r="MKG1860" s="401"/>
      <c r="MKH1860" s="401"/>
      <c r="MKI1860" s="401"/>
      <c r="MKJ1860" s="401"/>
      <c r="MKK1860" s="401"/>
      <c r="MKL1860" s="401"/>
      <c r="MKM1860" s="401"/>
      <c r="MKN1860" s="401"/>
      <c r="MKO1860" s="401"/>
      <c r="MKP1860" s="401"/>
      <c r="MKQ1860" s="401"/>
      <c r="MKR1860" s="401"/>
      <c r="MKS1860" s="401"/>
      <c r="MKT1860" s="401"/>
      <c r="MKU1860" s="401"/>
      <c r="MKV1860" s="401"/>
      <c r="MKW1860" s="401"/>
      <c r="MKX1860" s="401"/>
      <c r="MKY1860" s="401"/>
      <c r="MKZ1860" s="401"/>
      <c r="MLA1860" s="401"/>
      <c r="MLB1860" s="401"/>
      <c r="MLC1860" s="401"/>
      <c r="MLD1860" s="401"/>
      <c r="MLE1860" s="401"/>
      <c r="MLF1860" s="401"/>
      <c r="MLG1860" s="401"/>
      <c r="MLH1860" s="401"/>
      <c r="MLI1860" s="401"/>
      <c r="MLJ1860" s="401"/>
      <c r="MLK1860" s="401"/>
      <c r="MLL1860" s="401"/>
      <c r="MLM1860" s="401"/>
      <c r="MLN1860" s="401"/>
      <c r="MLO1860" s="401"/>
      <c r="MLP1860" s="401"/>
      <c r="MLQ1860" s="401"/>
      <c r="MLR1860" s="401"/>
      <c r="MLS1860" s="401"/>
      <c r="MLT1860" s="401"/>
      <c r="MLU1860" s="401"/>
      <c r="MLV1860" s="401"/>
      <c r="MLW1860" s="401"/>
      <c r="MLX1860" s="401"/>
      <c r="MLY1860" s="401"/>
      <c r="MLZ1860" s="401"/>
      <c r="MMA1860" s="401"/>
      <c r="MMB1860" s="401"/>
      <c r="MMC1860" s="401"/>
      <c r="MMD1860" s="401"/>
      <c r="MME1860" s="401"/>
      <c r="MMF1860" s="401"/>
      <c r="MMG1860" s="401"/>
      <c r="MMH1860" s="401"/>
      <c r="MMI1860" s="401"/>
      <c r="MMJ1860" s="401"/>
      <c r="MMK1860" s="401"/>
      <c r="MML1860" s="401"/>
      <c r="MMM1860" s="401"/>
      <c r="MMN1860" s="401"/>
      <c r="MMO1860" s="401"/>
      <c r="MMP1860" s="401"/>
      <c r="MMQ1860" s="401"/>
      <c r="MMR1860" s="401"/>
      <c r="MMS1860" s="401"/>
      <c r="MMT1860" s="401"/>
      <c r="MMU1860" s="401"/>
      <c r="MMV1860" s="401"/>
      <c r="MMW1860" s="401"/>
      <c r="MMX1860" s="401"/>
      <c r="MMY1860" s="401"/>
      <c r="MMZ1860" s="401"/>
      <c r="MNA1860" s="401"/>
      <c r="MNB1860" s="401"/>
      <c r="MNC1860" s="401"/>
      <c r="MND1860" s="401"/>
      <c r="MNE1860" s="401"/>
      <c r="MNF1860" s="401"/>
      <c r="MNG1860" s="401"/>
      <c r="MNH1860" s="401"/>
      <c r="MNI1860" s="401"/>
      <c r="MNJ1860" s="401"/>
      <c r="MNK1860" s="401"/>
      <c r="MNL1860" s="401"/>
      <c r="MNM1860" s="401"/>
      <c r="MNN1860" s="401"/>
      <c r="MNO1860" s="401"/>
      <c r="MNP1860" s="401"/>
      <c r="MNQ1860" s="401"/>
      <c r="MNR1860" s="401"/>
      <c r="MNS1860" s="401"/>
      <c r="MNT1860" s="401"/>
      <c r="MNU1860" s="401"/>
      <c r="MNV1860" s="401"/>
      <c r="MNW1860" s="401"/>
      <c r="MNX1860" s="401"/>
      <c r="MNY1860" s="401"/>
      <c r="MNZ1860" s="401"/>
      <c r="MOA1860" s="401"/>
      <c r="MOB1860" s="401"/>
      <c r="MOC1860" s="401"/>
      <c r="MOD1860" s="401"/>
      <c r="MOE1860" s="401"/>
      <c r="MOF1860" s="401"/>
      <c r="MOG1860" s="401"/>
      <c r="MOH1860" s="401"/>
      <c r="MOI1860" s="401"/>
      <c r="MOJ1860" s="401"/>
      <c r="MOK1860" s="401"/>
      <c r="MOL1860" s="401"/>
      <c r="MOM1860" s="401"/>
      <c r="MON1860" s="401"/>
      <c r="MOO1860" s="401"/>
      <c r="MOP1860" s="401"/>
      <c r="MOQ1860" s="401"/>
      <c r="MOR1860" s="401"/>
      <c r="MOS1860" s="401"/>
      <c r="MOT1860" s="401"/>
      <c r="MOU1860" s="401"/>
      <c r="MOV1860" s="401"/>
      <c r="MOW1860" s="401"/>
      <c r="MOX1860" s="401"/>
      <c r="MOY1860" s="401"/>
      <c r="MOZ1860" s="401"/>
      <c r="MPA1860" s="401"/>
      <c r="MPB1860" s="401"/>
      <c r="MPC1860" s="401"/>
      <c r="MPD1860" s="401"/>
      <c r="MPE1860" s="401"/>
      <c r="MPF1860" s="401"/>
      <c r="MPG1860" s="401"/>
      <c r="MPH1860" s="401"/>
      <c r="MPI1860" s="401"/>
      <c r="MPJ1860" s="401"/>
      <c r="MPK1860" s="401"/>
      <c r="MPL1860" s="401"/>
      <c r="MPM1860" s="401"/>
      <c r="MPN1860" s="401"/>
      <c r="MPO1860" s="401"/>
      <c r="MPP1860" s="401"/>
      <c r="MPQ1860" s="401"/>
      <c r="MPR1860" s="401"/>
      <c r="MPS1860" s="401"/>
      <c r="MPT1860" s="401"/>
      <c r="MPU1860" s="401"/>
      <c r="MPV1860" s="401"/>
      <c r="MPW1860" s="401"/>
      <c r="MPX1860" s="401"/>
      <c r="MPY1860" s="401"/>
      <c r="MPZ1860" s="401"/>
      <c r="MQA1860" s="401"/>
      <c r="MQB1860" s="401"/>
      <c r="MQC1860" s="401"/>
      <c r="MQD1860" s="401"/>
      <c r="MQE1860" s="401"/>
      <c r="MQF1860" s="401"/>
      <c r="MQG1860" s="401"/>
      <c r="MQH1860" s="401"/>
      <c r="MQI1860" s="401"/>
      <c r="MQJ1860" s="401"/>
      <c r="MQK1860" s="401"/>
      <c r="MQL1860" s="401"/>
      <c r="MQM1860" s="401"/>
      <c r="MQN1860" s="401"/>
      <c r="MQO1860" s="401"/>
      <c r="MQP1860" s="401"/>
      <c r="MQQ1860" s="401"/>
      <c r="MQR1860" s="401"/>
      <c r="MQS1860" s="401"/>
      <c r="MQT1860" s="401"/>
      <c r="MQU1860" s="401"/>
      <c r="MQV1860" s="401"/>
      <c r="MQW1860" s="401"/>
      <c r="MQX1860" s="401"/>
      <c r="MQY1860" s="401"/>
      <c r="MQZ1860" s="401"/>
      <c r="MRA1860" s="401"/>
      <c r="MRB1860" s="401"/>
      <c r="MRC1860" s="401"/>
      <c r="MRD1860" s="401"/>
      <c r="MRE1860" s="401"/>
      <c r="MRF1860" s="401"/>
      <c r="MRG1860" s="401"/>
      <c r="MRH1860" s="401"/>
      <c r="MRI1860" s="401"/>
      <c r="MRJ1860" s="401"/>
      <c r="MRK1860" s="401"/>
      <c r="MRL1860" s="401"/>
      <c r="MRM1860" s="401"/>
      <c r="MRN1860" s="401"/>
      <c r="MRO1860" s="401"/>
      <c r="MRP1860" s="401"/>
      <c r="MRQ1860" s="401"/>
      <c r="MRR1860" s="401"/>
      <c r="MRS1860" s="401"/>
      <c r="MRT1860" s="401"/>
      <c r="MRU1860" s="401"/>
      <c r="MRV1860" s="401"/>
      <c r="MRW1860" s="401"/>
      <c r="MRX1860" s="401"/>
      <c r="MRY1860" s="401"/>
      <c r="MRZ1860" s="401"/>
      <c r="MSA1860" s="401"/>
      <c r="MSB1860" s="401"/>
      <c r="MSC1860" s="401"/>
      <c r="MSD1860" s="401"/>
      <c r="MSE1860" s="401"/>
      <c r="MSF1860" s="401"/>
      <c r="MSG1860" s="401"/>
      <c r="MSH1860" s="401"/>
      <c r="MSI1860" s="401"/>
      <c r="MSJ1860" s="401"/>
      <c r="MSK1860" s="401"/>
      <c r="MSL1860" s="401"/>
      <c r="MSM1860" s="401"/>
      <c r="MSN1860" s="401"/>
      <c r="MSO1860" s="401"/>
      <c r="MSP1860" s="401"/>
      <c r="MSQ1860" s="401"/>
      <c r="MSR1860" s="401"/>
      <c r="MSS1860" s="401"/>
      <c r="MST1860" s="401"/>
      <c r="MSU1860" s="401"/>
      <c r="MSV1860" s="401"/>
      <c r="MSW1860" s="401"/>
      <c r="MSX1860" s="401"/>
      <c r="MSY1860" s="401"/>
      <c r="MSZ1860" s="401"/>
      <c r="MTA1860" s="401"/>
      <c r="MTB1860" s="401"/>
      <c r="MTC1860" s="401"/>
      <c r="MTD1860" s="401"/>
      <c r="MTE1860" s="401"/>
      <c r="MTF1860" s="401"/>
      <c r="MTG1860" s="401"/>
      <c r="MTH1860" s="401"/>
      <c r="MTI1860" s="401"/>
      <c r="MTJ1860" s="401"/>
      <c r="MTK1860" s="401"/>
      <c r="MTL1860" s="401"/>
      <c r="MTM1860" s="401"/>
      <c r="MTN1860" s="401"/>
      <c r="MTO1860" s="401"/>
      <c r="MTP1860" s="401"/>
      <c r="MTQ1860" s="401"/>
      <c r="MTR1860" s="401"/>
      <c r="MTS1860" s="401"/>
      <c r="MTT1860" s="401"/>
      <c r="MTU1860" s="401"/>
      <c r="MTV1860" s="401"/>
      <c r="MTW1860" s="401"/>
      <c r="MTX1860" s="401"/>
      <c r="MTY1860" s="401"/>
      <c r="MTZ1860" s="401"/>
      <c r="MUA1860" s="401"/>
      <c r="MUB1860" s="401"/>
      <c r="MUC1860" s="401"/>
      <c r="MUD1860" s="401"/>
      <c r="MUE1860" s="401"/>
      <c r="MUF1860" s="401"/>
      <c r="MUG1860" s="401"/>
      <c r="MUH1860" s="401"/>
      <c r="MUI1860" s="401"/>
      <c r="MUJ1860" s="401"/>
      <c r="MUK1860" s="401"/>
      <c r="MUL1860" s="401"/>
      <c r="MUM1860" s="401"/>
      <c r="MUN1860" s="401"/>
      <c r="MUO1860" s="401"/>
      <c r="MUP1860" s="401"/>
      <c r="MUQ1860" s="401"/>
      <c r="MUR1860" s="401"/>
      <c r="MUS1860" s="401"/>
      <c r="MUT1860" s="401"/>
      <c r="MUU1860" s="401"/>
      <c r="MUV1860" s="401"/>
      <c r="MUW1860" s="401"/>
      <c r="MUX1860" s="401"/>
      <c r="MUY1860" s="401"/>
      <c r="MUZ1860" s="401"/>
      <c r="MVA1860" s="401"/>
      <c r="MVB1860" s="401"/>
      <c r="MVC1860" s="401"/>
      <c r="MVD1860" s="401"/>
      <c r="MVE1860" s="401"/>
      <c r="MVF1860" s="401"/>
      <c r="MVG1860" s="401"/>
      <c r="MVH1860" s="401"/>
      <c r="MVI1860" s="401"/>
      <c r="MVJ1860" s="401"/>
      <c r="MVK1860" s="401"/>
      <c r="MVL1860" s="401"/>
      <c r="MVM1860" s="401"/>
      <c r="MVN1860" s="401"/>
      <c r="MVO1860" s="401"/>
      <c r="MVP1860" s="401"/>
      <c r="MVQ1860" s="401"/>
      <c r="MVR1860" s="401"/>
      <c r="MVS1860" s="401"/>
      <c r="MVT1860" s="401"/>
      <c r="MVU1860" s="401"/>
      <c r="MVV1860" s="401"/>
      <c r="MVW1860" s="401"/>
      <c r="MVX1860" s="401"/>
      <c r="MVY1860" s="401"/>
      <c r="MVZ1860" s="401"/>
      <c r="MWA1860" s="401"/>
      <c r="MWB1860" s="401"/>
      <c r="MWC1860" s="401"/>
      <c r="MWD1860" s="401"/>
      <c r="MWE1860" s="401"/>
      <c r="MWF1860" s="401"/>
      <c r="MWG1860" s="401"/>
      <c r="MWH1860" s="401"/>
      <c r="MWI1860" s="401"/>
      <c r="MWJ1860" s="401"/>
      <c r="MWK1860" s="401"/>
      <c r="MWL1860" s="401"/>
      <c r="MWM1860" s="401"/>
      <c r="MWN1860" s="401"/>
      <c r="MWO1860" s="401"/>
      <c r="MWP1860" s="401"/>
      <c r="MWQ1860" s="401"/>
      <c r="MWR1860" s="401"/>
      <c r="MWS1860" s="401"/>
      <c r="MWT1860" s="401"/>
      <c r="MWU1860" s="401"/>
      <c r="MWV1860" s="401"/>
      <c r="MWW1860" s="401"/>
      <c r="MWX1860" s="401"/>
      <c r="MWY1860" s="401"/>
      <c r="MWZ1860" s="401"/>
      <c r="MXA1860" s="401"/>
      <c r="MXB1860" s="401"/>
      <c r="MXC1860" s="401"/>
      <c r="MXD1860" s="401"/>
      <c r="MXE1860" s="401"/>
      <c r="MXF1860" s="401"/>
      <c r="MXG1860" s="401"/>
      <c r="MXH1860" s="401"/>
      <c r="MXI1860" s="401"/>
      <c r="MXJ1860" s="401"/>
      <c r="MXK1860" s="401"/>
      <c r="MXL1860" s="401"/>
      <c r="MXM1860" s="401"/>
      <c r="MXN1860" s="401"/>
      <c r="MXO1860" s="401"/>
      <c r="MXP1860" s="401"/>
      <c r="MXQ1860" s="401"/>
      <c r="MXR1860" s="401"/>
      <c r="MXS1860" s="401"/>
      <c r="MXT1860" s="401"/>
      <c r="MXU1860" s="401"/>
      <c r="MXV1860" s="401"/>
      <c r="MXW1860" s="401"/>
      <c r="MXX1860" s="401"/>
      <c r="MXY1860" s="401"/>
      <c r="MXZ1860" s="401"/>
      <c r="MYA1860" s="401"/>
      <c r="MYB1860" s="401"/>
      <c r="MYC1860" s="401"/>
      <c r="MYD1860" s="401"/>
      <c r="MYE1860" s="401"/>
      <c r="MYF1860" s="401"/>
      <c r="MYG1860" s="401"/>
      <c r="MYH1860" s="401"/>
      <c r="MYI1860" s="401"/>
      <c r="MYJ1860" s="401"/>
      <c r="MYK1860" s="401"/>
      <c r="MYL1860" s="401"/>
      <c r="MYM1860" s="401"/>
      <c r="MYN1860" s="401"/>
      <c r="MYO1860" s="401"/>
      <c r="MYP1860" s="401"/>
      <c r="MYQ1860" s="401"/>
      <c r="MYR1860" s="401"/>
      <c r="MYS1860" s="401"/>
      <c r="MYT1860" s="401"/>
      <c r="MYU1860" s="401"/>
      <c r="MYV1860" s="401"/>
      <c r="MYW1860" s="401"/>
      <c r="MYX1860" s="401"/>
      <c r="MYY1860" s="401"/>
      <c r="MYZ1860" s="401"/>
      <c r="MZA1860" s="401"/>
      <c r="MZB1860" s="401"/>
      <c r="MZC1860" s="401"/>
      <c r="MZD1860" s="401"/>
      <c r="MZE1860" s="401"/>
      <c r="MZF1860" s="401"/>
      <c r="MZG1860" s="401"/>
      <c r="MZH1860" s="401"/>
      <c r="MZI1860" s="401"/>
      <c r="MZJ1860" s="401"/>
      <c r="MZK1860" s="401"/>
      <c r="MZL1860" s="401"/>
      <c r="MZM1860" s="401"/>
      <c r="MZN1860" s="401"/>
      <c r="MZO1860" s="401"/>
      <c r="MZP1860" s="401"/>
      <c r="MZQ1860" s="401"/>
      <c r="MZR1860" s="401"/>
      <c r="MZS1860" s="401"/>
      <c r="MZT1860" s="401"/>
      <c r="MZU1860" s="401"/>
      <c r="MZV1860" s="401"/>
      <c r="MZW1860" s="401"/>
      <c r="MZX1860" s="401"/>
      <c r="MZY1860" s="401"/>
      <c r="MZZ1860" s="401"/>
      <c r="NAA1860" s="401"/>
      <c r="NAB1860" s="401"/>
      <c r="NAC1860" s="401"/>
      <c r="NAD1860" s="401"/>
      <c r="NAE1860" s="401"/>
      <c r="NAF1860" s="401"/>
      <c r="NAG1860" s="401"/>
      <c r="NAH1860" s="401"/>
      <c r="NAI1860" s="401"/>
      <c r="NAJ1860" s="401"/>
      <c r="NAK1860" s="401"/>
      <c r="NAL1860" s="401"/>
      <c r="NAM1860" s="401"/>
      <c r="NAN1860" s="401"/>
      <c r="NAO1860" s="401"/>
      <c r="NAP1860" s="401"/>
      <c r="NAQ1860" s="401"/>
      <c r="NAR1860" s="401"/>
      <c r="NAS1860" s="401"/>
      <c r="NAT1860" s="401"/>
      <c r="NAU1860" s="401"/>
      <c r="NAV1860" s="401"/>
      <c r="NAW1860" s="401"/>
      <c r="NAX1860" s="401"/>
      <c r="NAY1860" s="401"/>
      <c r="NAZ1860" s="401"/>
      <c r="NBA1860" s="401"/>
      <c r="NBB1860" s="401"/>
      <c r="NBC1860" s="401"/>
      <c r="NBD1860" s="401"/>
      <c r="NBE1860" s="401"/>
      <c r="NBF1860" s="401"/>
      <c r="NBG1860" s="401"/>
      <c r="NBH1860" s="401"/>
      <c r="NBI1860" s="401"/>
      <c r="NBJ1860" s="401"/>
      <c r="NBK1860" s="401"/>
      <c r="NBL1860" s="401"/>
      <c r="NBM1860" s="401"/>
      <c r="NBN1860" s="401"/>
      <c r="NBO1860" s="401"/>
      <c r="NBP1860" s="401"/>
      <c r="NBQ1860" s="401"/>
      <c r="NBR1860" s="401"/>
      <c r="NBS1860" s="401"/>
      <c r="NBT1860" s="401"/>
      <c r="NBU1860" s="401"/>
      <c r="NBV1860" s="401"/>
      <c r="NBW1860" s="401"/>
      <c r="NBX1860" s="401"/>
      <c r="NBY1860" s="401"/>
      <c r="NBZ1860" s="401"/>
      <c r="NCA1860" s="401"/>
      <c r="NCB1860" s="401"/>
      <c r="NCC1860" s="401"/>
      <c r="NCD1860" s="401"/>
      <c r="NCE1860" s="401"/>
      <c r="NCF1860" s="401"/>
      <c r="NCG1860" s="401"/>
      <c r="NCH1860" s="401"/>
      <c r="NCI1860" s="401"/>
      <c r="NCJ1860" s="401"/>
      <c r="NCK1860" s="401"/>
      <c r="NCL1860" s="401"/>
      <c r="NCM1860" s="401"/>
      <c r="NCN1860" s="401"/>
      <c r="NCO1860" s="401"/>
      <c r="NCP1860" s="401"/>
      <c r="NCQ1860" s="401"/>
      <c r="NCR1860" s="401"/>
      <c r="NCS1860" s="401"/>
      <c r="NCT1860" s="401"/>
      <c r="NCU1860" s="401"/>
      <c r="NCV1860" s="401"/>
      <c r="NCW1860" s="401"/>
      <c r="NCX1860" s="401"/>
      <c r="NCY1860" s="401"/>
      <c r="NCZ1860" s="401"/>
      <c r="NDA1860" s="401"/>
      <c r="NDB1860" s="401"/>
      <c r="NDC1860" s="401"/>
      <c r="NDD1860" s="401"/>
      <c r="NDE1860" s="401"/>
      <c r="NDF1860" s="401"/>
      <c r="NDG1860" s="401"/>
      <c r="NDH1860" s="401"/>
      <c r="NDI1860" s="401"/>
      <c r="NDJ1860" s="401"/>
      <c r="NDK1860" s="401"/>
      <c r="NDL1860" s="401"/>
      <c r="NDM1860" s="401"/>
      <c r="NDN1860" s="401"/>
      <c r="NDO1860" s="401"/>
      <c r="NDP1860" s="401"/>
      <c r="NDQ1860" s="401"/>
      <c r="NDR1860" s="401"/>
      <c r="NDS1860" s="401"/>
      <c r="NDT1860" s="401"/>
      <c r="NDU1860" s="401"/>
      <c r="NDV1860" s="401"/>
      <c r="NDW1860" s="401"/>
      <c r="NDX1860" s="401"/>
      <c r="NDY1860" s="401"/>
      <c r="NDZ1860" s="401"/>
      <c r="NEA1860" s="401"/>
      <c r="NEB1860" s="401"/>
      <c r="NEC1860" s="401"/>
      <c r="NED1860" s="401"/>
      <c r="NEE1860" s="401"/>
      <c r="NEF1860" s="401"/>
      <c r="NEG1860" s="401"/>
      <c r="NEH1860" s="401"/>
      <c r="NEI1860" s="401"/>
      <c r="NEJ1860" s="401"/>
      <c r="NEK1860" s="401"/>
      <c r="NEL1860" s="401"/>
      <c r="NEM1860" s="401"/>
      <c r="NEN1860" s="401"/>
      <c r="NEO1860" s="401"/>
      <c r="NEP1860" s="401"/>
      <c r="NEQ1860" s="401"/>
      <c r="NER1860" s="401"/>
      <c r="NES1860" s="401"/>
      <c r="NET1860" s="401"/>
      <c r="NEU1860" s="401"/>
      <c r="NEV1860" s="401"/>
      <c r="NEW1860" s="401"/>
      <c r="NEX1860" s="401"/>
      <c r="NEY1860" s="401"/>
      <c r="NEZ1860" s="401"/>
      <c r="NFA1860" s="401"/>
      <c r="NFB1860" s="401"/>
      <c r="NFC1860" s="401"/>
      <c r="NFD1860" s="401"/>
      <c r="NFE1860" s="401"/>
      <c r="NFF1860" s="401"/>
      <c r="NFG1860" s="401"/>
      <c r="NFH1860" s="401"/>
      <c r="NFI1860" s="401"/>
      <c r="NFJ1860" s="401"/>
      <c r="NFK1860" s="401"/>
      <c r="NFL1860" s="401"/>
      <c r="NFM1860" s="401"/>
      <c r="NFN1860" s="401"/>
      <c r="NFO1860" s="401"/>
      <c r="NFP1860" s="401"/>
      <c r="NFQ1860" s="401"/>
      <c r="NFR1860" s="401"/>
      <c r="NFS1860" s="401"/>
      <c r="NFT1860" s="401"/>
      <c r="NFU1860" s="401"/>
      <c r="NFV1860" s="401"/>
      <c r="NFW1860" s="401"/>
      <c r="NFX1860" s="401"/>
      <c r="NFY1860" s="401"/>
      <c r="NFZ1860" s="401"/>
      <c r="NGA1860" s="401"/>
      <c r="NGB1860" s="401"/>
      <c r="NGC1860" s="401"/>
      <c r="NGD1860" s="401"/>
      <c r="NGE1860" s="401"/>
      <c r="NGF1860" s="401"/>
      <c r="NGG1860" s="401"/>
      <c r="NGH1860" s="401"/>
      <c r="NGI1860" s="401"/>
      <c r="NGJ1860" s="401"/>
      <c r="NGK1860" s="401"/>
      <c r="NGL1860" s="401"/>
      <c r="NGM1860" s="401"/>
      <c r="NGN1860" s="401"/>
      <c r="NGO1860" s="401"/>
      <c r="NGP1860" s="401"/>
      <c r="NGQ1860" s="401"/>
      <c r="NGR1860" s="401"/>
      <c r="NGS1860" s="401"/>
      <c r="NGT1860" s="401"/>
      <c r="NGU1860" s="401"/>
      <c r="NGV1860" s="401"/>
      <c r="NGW1860" s="401"/>
      <c r="NGX1860" s="401"/>
      <c r="NGY1860" s="401"/>
      <c r="NGZ1860" s="401"/>
      <c r="NHA1860" s="401"/>
      <c r="NHB1860" s="401"/>
      <c r="NHC1860" s="401"/>
      <c r="NHD1860" s="401"/>
      <c r="NHE1860" s="401"/>
      <c r="NHF1860" s="401"/>
      <c r="NHG1860" s="401"/>
      <c r="NHH1860" s="401"/>
      <c r="NHI1860" s="401"/>
      <c r="NHJ1860" s="401"/>
      <c r="NHK1860" s="401"/>
      <c r="NHL1860" s="401"/>
      <c r="NHM1860" s="401"/>
      <c r="NHN1860" s="401"/>
      <c r="NHO1860" s="401"/>
      <c r="NHP1860" s="401"/>
      <c r="NHQ1860" s="401"/>
      <c r="NHR1860" s="401"/>
      <c r="NHS1860" s="401"/>
      <c r="NHT1860" s="401"/>
      <c r="NHU1860" s="401"/>
      <c r="NHV1860" s="401"/>
      <c r="NHW1860" s="401"/>
      <c r="NHX1860" s="401"/>
      <c r="NHY1860" s="401"/>
      <c r="NHZ1860" s="401"/>
      <c r="NIA1860" s="401"/>
      <c r="NIB1860" s="401"/>
      <c r="NIC1860" s="401"/>
      <c r="NID1860" s="401"/>
      <c r="NIE1860" s="401"/>
      <c r="NIF1860" s="401"/>
      <c r="NIG1860" s="401"/>
      <c r="NIH1860" s="401"/>
      <c r="NII1860" s="401"/>
      <c r="NIJ1860" s="401"/>
      <c r="NIK1860" s="401"/>
      <c r="NIL1860" s="401"/>
      <c r="NIM1860" s="401"/>
      <c r="NIN1860" s="401"/>
      <c r="NIO1860" s="401"/>
      <c r="NIP1860" s="401"/>
      <c r="NIQ1860" s="401"/>
      <c r="NIR1860" s="401"/>
      <c r="NIS1860" s="401"/>
      <c r="NIT1860" s="401"/>
      <c r="NIU1860" s="401"/>
      <c r="NIV1860" s="401"/>
      <c r="NIW1860" s="401"/>
      <c r="NIX1860" s="401"/>
      <c r="NIY1860" s="401"/>
      <c r="NIZ1860" s="401"/>
      <c r="NJA1860" s="401"/>
      <c r="NJB1860" s="401"/>
      <c r="NJC1860" s="401"/>
      <c r="NJD1860" s="401"/>
      <c r="NJE1860" s="401"/>
      <c r="NJF1860" s="401"/>
      <c r="NJG1860" s="401"/>
      <c r="NJH1860" s="401"/>
      <c r="NJI1860" s="401"/>
      <c r="NJJ1860" s="401"/>
      <c r="NJK1860" s="401"/>
      <c r="NJL1860" s="401"/>
      <c r="NJM1860" s="401"/>
      <c r="NJN1860" s="401"/>
      <c r="NJO1860" s="401"/>
      <c r="NJP1860" s="401"/>
      <c r="NJQ1860" s="401"/>
      <c r="NJR1860" s="401"/>
      <c r="NJS1860" s="401"/>
      <c r="NJT1860" s="401"/>
      <c r="NJU1860" s="401"/>
      <c r="NJV1860" s="401"/>
      <c r="NJW1860" s="401"/>
      <c r="NJX1860" s="401"/>
      <c r="NJY1860" s="401"/>
      <c r="NJZ1860" s="401"/>
      <c r="NKA1860" s="401"/>
      <c r="NKB1860" s="401"/>
      <c r="NKC1860" s="401"/>
      <c r="NKD1860" s="401"/>
      <c r="NKE1860" s="401"/>
      <c r="NKF1860" s="401"/>
      <c r="NKG1860" s="401"/>
      <c r="NKH1860" s="401"/>
      <c r="NKI1860" s="401"/>
      <c r="NKJ1860" s="401"/>
      <c r="NKK1860" s="401"/>
      <c r="NKL1860" s="401"/>
      <c r="NKM1860" s="401"/>
      <c r="NKN1860" s="401"/>
      <c r="NKO1860" s="401"/>
      <c r="NKP1860" s="401"/>
      <c r="NKQ1860" s="401"/>
      <c r="NKR1860" s="401"/>
      <c r="NKS1860" s="401"/>
      <c r="NKT1860" s="401"/>
      <c r="NKU1860" s="401"/>
      <c r="NKV1860" s="401"/>
      <c r="NKW1860" s="401"/>
      <c r="NKX1860" s="401"/>
      <c r="NKY1860" s="401"/>
      <c r="NKZ1860" s="401"/>
      <c r="NLA1860" s="401"/>
      <c r="NLB1860" s="401"/>
      <c r="NLC1860" s="401"/>
      <c r="NLD1860" s="401"/>
      <c r="NLE1860" s="401"/>
      <c r="NLF1860" s="401"/>
      <c r="NLG1860" s="401"/>
      <c r="NLH1860" s="401"/>
      <c r="NLI1860" s="401"/>
      <c r="NLJ1860" s="401"/>
      <c r="NLK1860" s="401"/>
      <c r="NLL1860" s="401"/>
      <c r="NLM1860" s="401"/>
      <c r="NLN1860" s="401"/>
      <c r="NLO1860" s="401"/>
      <c r="NLP1860" s="401"/>
      <c r="NLQ1860" s="401"/>
      <c r="NLR1860" s="401"/>
      <c r="NLS1860" s="401"/>
      <c r="NLT1860" s="401"/>
      <c r="NLU1860" s="401"/>
      <c r="NLV1860" s="401"/>
      <c r="NLW1860" s="401"/>
      <c r="NLX1860" s="401"/>
      <c r="NLY1860" s="401"/>
      <c r="NLZ1860" s="401"/>
      <c r="NMA1860" s="401"/>
      <c r="NMB1860" s="401"/>
      <c r="NMC1860" s="401"/>
      <c r="NMD1860" s="401"/>
      <c r="NME1860" s="401"/>
      <c r="NMF1860" s="401"/>
      <c r="NMG1860" s="401"/>
      <c r="NMH1860" s="401"/>
      <c r="NMI1860" s="401"/>
      <c r="NMJ1860" s="401"/>
      <c r="NMK1860" s="401"/>
      <c r="NML1860" s="401"/>
      <c r="NMM1860" s="401"/>
      <c r="NMN1860" s="401"/>
      <c r="NMO1860" s="401"/>
      <c r="NMP1860" s="401"/>
      <c r="NMQ1860" s="401"/>
      <c r="NMR1860" s="401"/>
      <c r="NMS1860" s="401"/>
      <c r="NMT1860" s="401"/>
      <c r="NMU1860" s="401"/>
      <c r="NMV1860" s="401"/>
      <c r="NMW1860" s="401"/>
      <c r="NMX1860" s="401"/>
      <c r="NMY1860" s="401"/>
      <c r="NMZ1860" s="401"/>
      <c r="NNA1860" s="401"/>
      <c r="NNB1860" s="401"/>
      <c r="NNC1860" s="401"/>
      <c r="NND1860" s="401"/>
      <c r="NNE1860" s="401"/>
      <c r="NNF1860" s="401"/>
      <c r="NNG1860" s="401"/>
      <c r="NNH1860" s="401"/>
      <c r="NNI1860" s="401"/>
      <c r="NNJ1860" s="401"/>
      <c r="NNK1860" s="401"/>
      <c r="NNL1860" s="401"/>
      <c r="NNM1860" s="401"/>
      <c r="NNN1860" s="401"/>
      <c r="NNO1860" s="401"/>
      <c r="NNP1860" s="401"/>
      <c r="NNQ1860" s="401"/>
      <c r="NNR1860" s="401"/>
      <c r="NNS1860" s="401"/>
      <c r="NNT1860" s="401"/>
      <c r="NNU1860" s="401"/>
      <c r="NNV1860" s="401"/>
      <c r="NNW1860" s="401"/>
      <c r="NNX1860" s="401"/>
      <c r="NNY1860" s="401"/>
      <c r="NNZ1860" s="401"/>
      <c r="NOA1860" s="401"/>
      <c r="NOB1860" s="401"/>
      <c r="NOC1860" s="401"/>
      <c r="NOD1860" s="401"/>
      <c r="NOE1860" s="401"/>
      <c r="NOF1860" s="401"/>
      <c r="NOG1860" s="401"/>
      <c r="NOH1860" s="401"/>
      <c r="NOI1860" s="401"/>
      <c r="NOJ1860" s="401"/>
      <c r="NOK1860" s="401"/>
      <c r="NOL1860" s="401"/>
      <c r="NOM1860" s="401"/>
      <c r="NON1860" s="401"/>
      <c r="NOO1860" s="401"/>
      <c r="NOP1860" s="401"/>
      <c r="NOQ1860" s="401"/>
      <c r="NOR1860" s="401"/>
      <c r="NOS1860" s="401"/>
      <c r="NOT1860" s="401"/>
      <c r="NOU1860" s="401"/>
      <c r="NOV1860" s="401"/>
      <c r="NOW1860" s="401"/>
      <c r="NOX1860" s="401"/>
      <c r="NOY1860" s="401"/>
      <c r="NOZ1860" s="401"/>
      <c r="NPA1860" s="401"/>
      <c r="NPB1860" s="401"/>
      <c r="NPC1860" s="401"/>
      <c r="NPD1860" s="401"/>
      <c r="NPE1860" s="401"/>
      <c r="NPF1860" s="401"/>
      <c r="NPG1860" s="401"/>
      <c r="NPH1860" s="401"/>
      <c r="NPI1860" s="401"/>
      <c r="NPJ1860" s="401"/>
      <c r="NPK1860" s="401"/>
      <c r="NPL1860" s="401"/>
      <c r="NPM1860" s="401"/>
      <c r="NPN1860" s="401"/>
      <c r="NPO1860" s="401"/>
      <c r="NPP1860" s="401"/>
      <c r="NPQ1860" s="401"/>
      <c r="NPR1860" s="401"/>
      <c r="NPS1860" s="401"/>
      <c r="NPT1860" s="401"/>
      <c r="NPU1860" s="401"/>
      <c r="NPV1860" s="401"/>
      <c r="NPW1860" s="401"/>
      <c r="NPX1860" s="401"/>
      <c r="NPY1860" s="401"/>
      <c r="NPZ1860" s="401"/>
      <c r="NQA1860" s="401"/>
      <c r="NQB1860" s="401"/>
      <c r="NQC1860" s="401"/>
      <c r="NQD1860" s="401"/>
      <c r="NQE1860" s="401"/>
      <c r="NQF1860" s="401"/>
      <c r="NQG1860" s="401"/>
      <c r="NQH1860" s="401"/>
      <c r="NQI1860" s="401"/>
      <c r="NQJ1860" s="401"/>
      <c r="NQK1860" s="401"/>
      <c r="NQL1860" s="401"/>
      <c r="NQM1860" s="401"/>
      <c r="NQN1860" s="401"/>
      <c r="NQO1860" s="401"/>
      <c r="NQP1860" s="401"/>
      <c r="NQQ1860" s="401"/>
      <c r="NQR1860" s="401"/>
      <c r="NQS1860" s="401"/>
      <c r="NQT1860" s="401"/>
      <c r="NQU1860" s="401"/>
      <c r="NQV1860" s="401"/>
      <c r="NQW1860" s="401"/>
      <c r="NQX1860" s="401"/>
      <c r="NQY1860" s="401"/>
      <c r="NQZ1860" s="401"/>
      <c r="NRA1860" s="401"/>
      <c r="NRB1860" s="401"/>
      <c r="NRC1860" s="401"/>
      <c r="NRD1860" s="401"/>
      <c r="NRE1860" s="401"/>
      <c r="NRF1860" s="401"/>
      <c r="NRG1860" s="401"/>
      <c r="NRH1860" s="401"/>
      <c r="NRI1860" s="401"/>
      <c r="NRJ1860" s="401"/>
      <c r="NRK1860" s="401"/>
      <c r="NRL1860" s="401"/>
      <c r="NRM1860" s="401"/>
      <c r="NRN1860" s="401"/>
      <c r="NRO1860" s="401"/>
      <c r="NRP1860" s="401"/>
      <c r="NRQ1860" s="401"/>
      <c r="NRR1860" s="401"/>
      <c r="NRS1860" s="401"/>
      <c r="NRT1860" s="401"/>
      <c r="NRU1860" s="401"/>
      <c r="NRV1860" s="401"/>
      <c r="NRW1860" s="401"/>
      <c r="NRX1860" s="401"/>
      <c r="NRY1860" s="401"/>
      <c r="NRZ1860" s="401"/>
      <c r="NSA1860" s="401"/>
      <c r="NSB1860" s="401"/>
      <c r="NSC1860" s="401"/>
      <c r="NSD1860" s="401"/>
      <c r="NSE1860" s="401"/>
      <c r="NSF1860" s="401"/>
      <c r="NSG1860" s="401"/>
      <c r="NSH1860" s="401"/>
      <c r="NSI1860" s="401"/>
      <c r="NSJ1860" s="401"/>
      <c r="NSK1860" s="401"/>
      <c r="NSL1860" s="401"/>
      <c r="NSM1860" s="401"/>
      <c r="NSN1860" s="401"/>
      <c r="NSO1860" s="401"/>
      <c r="NSP1860" s="401"/>
      <c r="NSQ1860" s="401"/>
      <c r="NSR1860" s="401"/>
      <c r="NSS1860" s="401"/>
      <c r="NST1860" s="401"/>
      <c r="NSU1860" s="401"/>
      <c r="NSV1860" s="401"/>
      <c r="NSW1860" s="401"/>
      <c r="NSX1860" s="401"/>
      <c r="NSY1860" s="401"/>
      <c r="NSZ1860" s="401"/>
      <c r="NTA1860" s="401"/>
      <c r="NTB1860" s="401"/>
      <c r="NTC1860" s="401"/>
      <c r="NTD1860" s="401"/>
      <c r="NTE1860" s="401"/>
      <c r="NTF1860" s="401"/>
      <c r="NTG1860" s="401"/>
      <c r="NTH1860" s="401"/>
      <c r="NTI1860" s="401"/>
      <c r="NTJ1860" s="401"/>
      <c r="NTK1860" s="401"/>
      <c r="NTL1860" s="401"/>
      <c r="NTM1860" s="401"/>
      <c r="NTN1860" s="401"/>
      <c r="NTO1860" s="401"/>
      <c r="NTP1860" s="401"/>
      <c r="NTQ1860" s="401"/>
      <c r="NTR1860" s="401"/>
      <c r="NTS1860" s="401"/>
      <c r="NTT1860" s="401"/>
      <c r="NTU1860" s="401"/>
      <c r="NTV1860" s="401"/>
      <c r="NTW1860" s="401"/>
      <c r="NTX1860" s="401"/>
      <c r="NTY1860" s="401"/>
      <c r="NTZ1860" s="401"/>
      <c r="NUA1860" s="401"/>
      <c r="NUB1860" s="401"/>
      <c r="NUC1860" s="401"/>
      <c r="NUD1860" s="401"/>
      <c r="NUE1860" s="401"/>
      <c r="NUF1860" s="401"/>
      <c r="NUG1860" s="401"/>
      <c r="NUH1860" s="401"/>
      <c r="NUI1860" s="401"/>
      <c r="NUJ1860" s="401"/>
      <c r="NUK1860" s="401"/>
      <c r="NUL1860" s="401"/>
      <c r="NUM1860" s="401"/>
      <c r="NUN1860" s="401"/>
      <c r="NUO1860" s="401"/>
      <c r="NUP1860" s="401"/>
      <c r="NUQ1860" s="401"/>
      <c r="NUR1860" s="401"/>
      <c r="NUS1860" s="401"/>
      <c r="NUT1860" s="401"/>
      <c r="NUU1860" s="401"/>
      <c r="NUV1860" s="401"/>
      <c r="NUW1860" s="401"/>
      <c r="NUX1860" s="401"/>
      <c r="NUY1860" s="401"/>
      <c r="NUZ1860" s="401"/>
      <c r="NVA1860" s="401"/>
      <c r="NVB1860" s="401"/>
      <c r="NVC1860" s="401"/>
      <c r="NVD1860" s="401"/>
      <c r="NVE1860" s="401"/>
      <c r="NVF1860" s="401"/>
      <c r="NVG1860" s="401"/>
      <c r="NVH1860" s="401"/>
      <c r="NVI1860" s="401"/>
      <c r="NVJ1860" s="401"/>
      <c r="NVK1860" s="401"/>
      <c r="NVL1860" s="401"/>
      <c r="NVM1860" s="401"/>
      <c r="NVN1860" s="401"/>
      <c r="NVO1860" s="401"/>
      <c r="NVP1860" s="401"/>
      <c r="NVQ1860" s="401"/>
      <c r="NVR1860" s="401"/>
      <c r="NVS1860" s="401"/>
      <c r="NVT1860" s="401"/>
      <c r="NVU1860" s="401"/>
      <c r="NVV1860" s="401"/>
      <c r="NVW1860" s="401"/>
      <c r="NVX1860" s="401"/>
      <c r="NVY1860" s="401"/>
      <c r="NVZ1860" s="401"/>
      <c r="NWA1860" s="401"/>
      <c r="NWB1860" s="401"/>
      <c r="NWC1860" s="401"/>
      <c r="NWD1860" s="401"/>
      <c r="NWE1860" s="401"/>
      <c r="NWF1860" s="401"/>
      <c r="NWG1860" s="401"/>
      <c r="NWH1860" s="401"/>
      <c r="NWI1860" s="401"/>
      <c r="NWJ1860" s="401"/>
      <c r="NWK1860" s="401"/>
      <c r="NWL1860" s="401"/>
      <c r="NWM1860" s="401"/>
      <c r="NWN1860" s="401"/>
      <c r="NWO1860" s="401"/>
      <c r="NWP1860" s="401"/>
      <c r="NWQ1860" s="401"/>
      <c r="NWR1860" s="401"/>
      <c r="NWS1860" s="401"/>
      <c r="NWT1860" s="401"/>
      <c r="NWU1860" s="401"/>
      <c r="NWV1860" s="401"/>
      <c r="NWW1860" s="401"/>
      <c r="NWX1860" s="401"/>
      <c r="NWY1860" s="401"/>
      <c r="NWZ1860" s="401"/>
      <c r="NXA1860" s="401"/>
      <c r="NXB1860" s="401"/>
      <c r="NXC1860" s="401"/>
      <c r="NXD1860" s="401"/>
      <c r="NXE1860" s="401"/>
      <c r="NXF1860" s="401"/>
      <c r="NXG1860" s="401"/>
      <c r="NXH1860" s="401"/>
      <c r="NXI1860" s="401"/>
      <c r="NXJ1860" s="401"/>
      <c r="NXK1860" s="401"/>
      <c r="NXL1860" s="401"/>
      <c r="NXM1860" s="401"/>
      <c r="NXN1860" s="401"/>
      <c r="NXO1860" s="401"/>
      <c r="NXP1860" s="401"/>
      <c r="NXQ1860" s="401"/>
      <c r="NXR1860" s="401"/>
      <c r="NXS1860" s="401"/>
      <c r="NXT1860" s="401"/>
      <c r="NXU1860" s="401"/>
      <c r="NXV1860" s="401"/>
      <c r="NXW1860" s="401"/>
      <c r="NXX1860" s="401"/>
      <c r="NXY1860" s="401"/>
      <c r="NXZ1860" s="401"/>
      <c r="NYA1860" s="401"/>
      <c r="NYB1860" s="401"/>
      <c r="NYC1860" s="401"/>
      <c r="NYD1860" s="401"/>
      <c r="NYE1860" s="401"/>
      <c r="NYF1860" s="401"/>
      <c r="NYG1860" s="401"/>
      <c r="NYH1860" s="401"/>
      <c r="NYI1860" s="401"/>
      <c r="NYJ1860" s="401"/>
      <c r="NYK1860" s="401"/>
      <c r="NYL1860" s="401"/>
      <c r="NYM1860" s="401"/>
      <c r="NYN1860" s="401"/>
      <c r="NYO1860" s="401"/>
      <c r="NYP1860" s="401"/>
      <c r="NYQ1860" s="401"/>
      <c r="NYR1860" s="401"/>
      <c r="NYS1860" s="401"/>
      <c r="NYT1860" s="401"/>
      <c r="NYU1860" s="401"/>
      <c r="NYV1860" s="401"/>
      <c r="NYW1860" s="401"/>
      <c r="NYX1860" s="401"/>
      <c r="NYY1860" s="401"/>
      <c r="NYZ1860" s="401"/>
      <c r="NZA1860" s="401"/>
      <c r="NZB1860" s="401"/>
      <c r="NZC1860" s="401"/>
      <c r="NZD1860" s="401"/>
      <c r="NZE1860" s="401"/>
      <c r="NZF1860" s="401"/>
      <c r="NZG1860" s="401"/>
      <c r="NZH1860" s="401"/>
      <c r="NZI1860" s="401"/>
      <c r="NZJ1860" s="401"/>
      <c r="NZK1860" s="401"/>
      <c r="NZL1860" s="401"/>
      <c r="NZM1860" s="401"/>
      <c r="NZN1860" s="401"/>
      <c r="NZO1860" s="401"/>
      <c r="NZP1860" s="401"/>
      <c r="NZQ1860" s="401"/>
      <c r="NZR1860" s="401"/>
      <c r="NZS1860" s="401"/>
      <c r="NZT1860" s="401"/>
      <c r="NZU1860" s="401"/>
      <c r="NZV1860" s="401"/>
      <c r="NZW1860" s="401"/>
      <c r="NZX1860" s="401"/>
      <c r="NZY1860" s="401"/>
      <c r="NZZ1860" s="401"/>
      <c r="OAA1860" s="401"/>
      <c r="OAB1860" s="401"/>
      <c r="OAC1860" s="401"/>
      <c r="OAD1860" s="401"/>
      <c r="OAE1860" s="401"/>
      <c r="OAF1860" s="401"/>
      <c r="OAG1860" s="401"/>
      <c r="OAH1860" s="401"/>
      <c r="OAI1860" s="401"/>
      <c r="OAJ1860" s="401"/>
      <c r="OAK1860" s="401"/>
      <c r="OAL1860" s="401"/>
      <c r="OAM1860" s="401"/>
      <c r="OAN1860" s="401"/>
      <c r="OAO1860" s="401"/>
      <c r="OAP1860" s="401"/>
      <c r="OAQ1860" s="401"/>
      <c r="OAR1860" s="401"/>
      <c r="OAS1860" s="401"/>
      <c r="OAT1860" s="401"/>
      <c r="OAU1860" s="401"/>
      <c r="OAV1860" s="401"/>
      <c r="OAW1860" s="401"/>
      <c r="OAX1860" s="401"/>
      <c r="OAY1860" s="401"/>
      <c r="OAZ1860" s="401"/>
      <c r="OBA1860" s="401"/>
      <c r="OBB1860" s="401"/>
      <c r="OBC1860" s="401"/>
      <c r="OBD1860" s="401"/>
      <c r="OBE1860" s="401"/>
      <c r="OBF1860" s="401"/>
      <c r="OBG1860" s="401"/>
      <c r="OBH1860" s="401"/>
      <c r="OBI1860" s="401"/>
      <c r="OBJ1860" s="401"/>
      <c r="OBK1860" s="401"/>
      <c r="OBL1860" s="401"/>
      <c r="OBM1860" s="401"/>
      <c r="OBN1860" s="401"/>
      <c r="OBO1860" s="401"/>
      <c r="OBP1860" s="401"/>
      <c r="OBQ1860" s="401"/>
      <c r="OBR1860" s="401"/>
      <c r="OBS1860" s="401"/>
      <c r="OBT1860" s="401"/>
      <c r="OBU1860" s="401"/>
      <c r="OBV1860" s="401"/>
      <c r="OBW1860" s="401"/>
      <c r="OBX1860" s="401"/>
      <c r="OBY1860" s="401"/>
      <c r="OBZ1860" s="401"/>
      <c r="OCA1860" s="401"/>
      <c r="OCB1860" s="401"/>
      <c r="OCC1860" s="401"/>
      <c r="OCD1860" s="401"/>
      <c r="OCE1860" s="401"/>
      <c r="OCF1860" s="401"/>
      <c r="OCG1860" s="401"/>
      <c r="OCH1860" s="401"/>
      <c r="OCI1860" s="401"/>
      <c r="OCJ1860" s="401"/>
      <c r="OCK1860" s="401"/>
      <c r="OCL1860" s="401"/>
      <c r="OCM1860" s="401"/>
      <c r="OCN1860" s="401"/>
      <c r="OCO1860" s="401"/>
      <c r="OCP1860" s="401"/>
      <c r="OCQ1860" s="401"/>
      <c r="OCR1860" s="401"/>
      <c r="OCS1860" s="401"/>
      <c r="OCT1860" s="401"/>
      <c r="OCU1860" s="401"/>
      <c r="OCV1860" s="401"/>
      <c r="OCW1860" s="401"/>
      <c r="OCX1860" s="401"/>
      <c r="OCY1860" s="401"/>
      <c r="OCZ1860" s="401"/>
      <c r="ODA1860" s="401"/>
      <c r="ODB1860" s="401"/>
      <c r="ODC1860" s="401"/>
      <c r="ODD1860" s="401"/>
      <c r="ODE1860" s="401"/>
      <c r="ODF1860" s="401"/>
      <c r="ODG1860" s="401"/>
      <c r="ODH1860" s="401"/>
      <c r="ODI1860" s="401"/>
      <c r="ODJ1860" s="401"/>
      <c r="ODK1860" s="401"/>
      <c r="ODL1860" s="401"/>
      <c r="ODM1860" s="401"/>
      <c r="ODN1860" s="401"/>
      <c r="ODO1860" s="401"/>
      <c r="ODP1860" s="401"/>
      <c r="ODQ1860" s="401"/>
      <c r="ODR1860" s="401"/>
      <c r="ODS1860" s="401"/>
      <c r="ODT1860" s="401"/>
      <c r="ODU1860" s="401"/>
      <c r="ODV1860" s="401"/>
      <c r="ODW1860" s="401"/>
      <c r="ODX1860" s="401"/>
      <c r="ODY1860" s="401"/>
      <c r="ODZ1860" s="401"/>
      <c r="OEA1860" s="401"/>
      <c r="OEB1860" s="401"/>
      <c r="OEC1860" s="401"/>
      <c r="OED1860" s="401"/>
      <c r="OEE1860" s="401"/>
      <c r="OEF1860" s="401"/>
      <c r="OEG1860" s="401"/>
      <c r="OEH1860" s="401"/>
      <c r="OEI1860" s="401"/>
      <c r="OEJ1860" s="401"/>
      <c r="OEK1860" s="401"/>
      <c r="OEL1860" s="401"/>
      <c r="OEM1860" s="401"/>
      <c r="OEN1860" s="401"/>
      <c r="OEO1860" s="401"/>
      <c r="OEP1860" s="401"/>
      <c r="OEQ1860" s="401"/>
      <c r="OER1860" s="401"/>
      <c r="OES1860" s="401"/>
      <c r="OET1860" s="401"/>
      <c r="OEU1860" s="401"/>
      <c r="OEV1860" s="401"/>
      <c r="OEW1860" s="401"/>
      <c r="OEX1860" s="401"/>
      <c r="OEY1860" s="401"/>
      <c r="OEZ1860" s="401"/>
      <c r="OFA1860" s="401"/>
      <c r="OFB1860" s="401"/>
      <c r="OFC1860" s="401"/>
      <c r="OFD1860" s="401"/>
      <c r="OFE1860" s="401"/>
      <c r="OFF1860" s="401"/>
      <c r="OFG1860" s="401"/>
      <c r="OFH1860" s="401"/>
      <c r="OFI1860" s="401"/>
      <c r="OFJ1860" s="401"/>
      <c r="OFK1860" s="401"/>
      <c r="OFL1860" s="401"/>
      <c r="OFM1860" s="401"/>
      <c r="OFN1860" s="401"/>
      <c r="OFO1860" s="401"/>
      <c r="OFP1860" s="401"/>
      <c r="OFQ1860" s="401"/>
      <c r="OFR1860" s="401"/>
      <c r="OFS1860" s="401"/>
      <c r="OFT1860" s="401"/>
      <c r="OFU1860" s="401"/>
      <c r="OFV1860" s="401"/>
      <c r="OFW1860" s="401"/>
      <c r="OFX1860" s="401"/>
      <c r="OFY1860" s="401"/>
      <c r="OFZ1860" s="401"/>
      <c r="OGA1860" s="401"/>
      <c r="OGB1860" s="401"/>
      <c r="OGC1860" s="401"/>
      <c r="OGD1860" s="401"/>
      <c r="OGE1860" s="401"/>
      <c r="OGF1860" s="401"/>
      <c r="OGG1860" s="401"/>
      <c r="OGH1860" s="401"/>
      <c r="OGI1860" s="401"/>
      <c r="OGJ1860" s="401"/>
      <c r="OGK1860" s="401"/>
      <c r="OGL1860" s="401"/>
      <c r="OGM1860" s="401"/>
      <c r="OGN1860" s="401"/>
      <c r="OGO1860" s="401"/>
      <c r="OGP1860" s="401"/>
      <c r="OGQ1860" s="401"/>
      <c r="OGR1860" s="401"/>
      <c r="OGS1860" s="401"/>
      <c r="OGT1860" s="401"/>
      <c r="OGU1860" s="401"/>
      <c r="OGV1860" s="401"/>
      <c r="OGW1860" s="401"/>
      <c r="OGX1860" s="401"/>
      <c r="OGY1860" s="401"/>
      <c r="OGZ1860" s="401"/>
      <c r="OHA1860" s="401"/>
      <c r="OHB1860" s="401"/>
      <c r="OHC1860" s="401"/>
      <c r="OHD1860" s="401"/>
      <c r="OHE1860" s="401"/>
      <c r="OHF1860" s="401"/>
      <c r="OHG1860" s="401"/>
      <c r="OHH1860" s="401"/>
      <c r="OHI1860" s="401"/>
      <c r="OHJ1860" s="401"/>
      <c r="OHK1860" s="401"/>
      <c r="OHL1860" s="401"/>
      <c r="OHM1860" s="401"/>
      <c r="OHN1860" s="401"/>
      <c r="OHO1860" s="401"/>
      <c r="OHP1860" s="401"/>
      <c r="OHQ1860" s="401"/>
      <c r="OHR1860" s="401"/>
      <c r="OHS1860" s="401"/>
      <c r="OHT1860" s="401"/>
      <c r="OHU1860" s="401"/>
      <c r="OHV1860" s="401"/>
      <c r="OHW1860" s="401"/>
      <c r="OHX1860" s="401"/>
      <c r="OHY1860" s="401"/>
      <c r="OHZ1860" s="401"/>
      <c r="OIA1860" s="401"/>
      <c r="OIB1860" s="401"/>
      <c r="OIC1860" s="401"/>
      <c r="OID1860" s="401"/>
      <c r="OIE1860" s="401"/>
      <c r="OIF1860" s="401"/>
      <c r="OIG1860" s="401"/>
      <c r="OIH1860" s="401"/>
      <c r="OII1860" s="401"/>
      <c r="OIJ1860" s="401"/>
      <c r="OIK1860" s="401"/>
      <c r="OIL1860" s="401"/>
      <c r="OIM1860" s="401"/>
      <c r="OIN1860" s="401"/>
      <c r="OIO1860" s="401"/>
      <c r="OIP1860" s="401"/>
      <c r="OIQ1860" s="401"/>
      <c r="OIR1860" s="401"/>
      <c r="OIS1860" s="401"/>
      <c r="OIT1860" s="401"/>
      <c r="OIU1860" s="401"/>
      <c r="OIV1860" s="401"/>
      <c r="OIW1860" s="401"/>
      <c r="OIX1860" s="401"/>
      <c r="OIY1860" s="401"/>
      <c r="OIZ1860" s="401"/>
      <c r="OJA1860" s="401"/>
      <c r="OJB1860" s="401"/>
      <c r="OJC1860" s="401"/>
      <c r="OJD1860" s="401"/>
      <c r="OJE1860" s="401"/>
      <c r="OJF1860" s="401"/>
      <c r="OJG1860" s="401"/>
      <c r="OJH1860" s="401"/>
      <c r="OJI1860" s="401"/>
      <c r="OJJ1860" s="401"/>
      <c r="OJK1860" s="401"/>
      <c r="OJL1860" s="401"/>
      <c r="OJM1860" s="401"/>
      <c r="OJN1860" s="401"/>
      <c r="OJO1860" s="401"/>
      <c r="OJP1860" s="401"/>
      <c r="OJQ1860" s="401"/>
      <c r="OJR1860" s="401"/>
      <c r="OJS1860" s="401"/>
      <c r="OJT1860" s="401"/>
      <c r="OJU1860" s="401"/>
      <c r="OJV1860" s="401"/>
      <c r="OJW1860" s="401"/>
      <c r="OJX1860" s="401"/>
      <c r="OJY1860" s="401"/>
      <c r="OJZ1860" s="401"/>
      <c r="OKA1860" s="401"/>
      <c r="OKB1860" s="401"/>
      <c r="OKC1860" s="401"/>
      <c r="OKD1860" s="401"/>
      <c r="OKE1860" s="401"/>
      <c r="OKF1860" s="401"/>
      <c r="OKG1860" s="401"/>
      <c r="OKH1860" s="401"/>
      <c r="OKI1860" s="401"/>
      <c r="OKJ1860" s="401"/>
      <c r="OKK1860" s="401"/>
      <c r="OKL1860" s="401"/>
      <c r="OKM1860" s="401"/>
      <c r="OKN1860" s="401"/>
      <c r="OKO1860" s="401"/>
      <c r="OKP1860" s="401"/>
      <c r="OKQ1860" s="401"/>
      <c r="OKR1860" s="401"/>
      <c r="OKS1860" s="401"/>
      <c r="OKT1860" s="401"/>
      <c r="OKU1860" s="401"/>
      <c r="OKV1860" s="401"/>
      <c r="OKW1860" s="401"/>
      <c r="OKX1860" s="401"/>
      <c r="OKY1860" s="401"/>
      <c r="OKZ1860" s="401"/>
      <c r="OLA1860" s="401"/>
      <c r="OLB1860" s="401"/>
      <c r="OLC1860" s="401"/>
      <c r="OLD1860" s="401"/>
      <c r="OLE1860" s="401"/>
      <c r="OLF1860" s="401"/>
      <c r="OLG1860" s="401"/>
      <c r="OLH1860" s="401"/>
      <c r="OLI1860" s="401"/>
      <c r="OLJ1860" s="401"/>
      <c r="OLK1860" s="401"/>
      <c r="OLL1860" s="401"/>
      <c r="OLM1860" s="401"/>
      <c r="OLN1860" s="401"/>
      <c r="OLO1860" s="401"/>
      <c r="OLP1860" s="401"/>
      <c r="OLQ1860" s="401"/>
      <c r="OLR1860" s="401"/>
      <c r="OLS1860" s="401"/>
      <c r="OLT1860" s="401"/>
      <c r="OLU1860" s="401"/>
      <c r="OLV1860" s="401"/>
      <c r="OLW1860" s="401"/>
      <c r="OLX1860" s="401"/>
      <c r="OLY1860" s="401"/>
      <c r="OLZ1860" s="401"/>
      <c r="OMA1860" s="401"/>
      <c r="OMB1860" s="401"/>
      <c r="OMC1860" s="401"/>
      <c r="OMD1860" s="401"/>
      <c r="OME1860" s="401"/>
      <c r="OMF1860" s="401"/>
      <c r="OMG1860" s="401"/>
      <c r="OMH1860" s="401"/>
      <c r="OMI1860" s="401"/>
      <c r="OMJ1860" s="401"/>
      <c r="OMK1860" s="401"/>
      <c r="OML1860" s="401"/>
      <c r="OMM1860" s="401"/>
      <c r="OMN1860" s="401"/>
      <c r="OMO1860" s="401"/>
      <c r="OMP1860" s="401"/>
      <c r="OMQ1860" s="401"/>
      <c r="OMR1860" s="401"/>
      <c r="OMS1860" s="401"/>
      <c r="OMT1860" s="401"/>
      <c r="OMU1860" s="401"/>
      <c r="OMV1860" s="401"/>
      <c r="OMW1860" s="401"/>
      <c r="OMX1860" s="401"/>
      <c r="OMY1860" s="401"/>
      <c r="OMZ1860" s="401"/>
      <c r="ONA1860" s="401"/>
      <c r="ONB1860" s="401"/>
      <c r="ONC1860" s="401"/>
      <c r="OND1860" s="401"/>
      <c r="ONE1860" s="401"/>
      <c r="ONF1860" s="401"/>
      <c r="ONG1860" s="401"/>
      <c r="ONH1860" s="401"/>
      <c r="ONI1860" s="401"/>
      <c r="ONJ1860" s="401"/>
      <c r="ONK1860" s="401"/>
      <c r="ONL1860" s="401"/>
      <c r="ONM1860" s="401"/>
      <c r="ONN1860" s="401"/>
      <c r="ONO1860" s="401"/>
      <c r="ONP1860" s="401"/>
      <c r="ONQ1860" s="401"/>
      <c r="ONR1860" s="401"/>
      <c r="ONS1860" s="401"/>
      <c r="ONT1860" s="401"/>
      <c r="ONU1860" s="401"/>
      <c r="ONV1860" s="401"/>
      <c r="ONW1860" s="401"/>
      <c r="ONX1860" s="401"/>
      <c r="ONY1860" s="401"/>
      <c r="ONZ1860" s="401"/>
      <c r="OOA1860" s="401"/>
      <c r="OOB1860" s="401"/>
      <c r="OOC1860" s="401"/>
      <c r="OOD1860" s="401"/>
      <c r="OOE1860" s="401"/>
      <c r="OOF1860" s="401"/>
      <c r="OOG1860" s="401"/>
      <c r="OOH1860" s="401"/>
      <c r="OOI1860" s="401"/>
      <c r="OOJ1860" s="401"/>
      <c r="OOK1860" s="401"/>
      <c r="OOL1860" s="401"/>
      <c r="OOM1860" s="401"/>
      <c r="OON1860" s="401"/>
      <c r="OOO1860" s="401"/>
      <c r="OOP1860" s="401"/>
      <c r="OOQ1860" s="401"/>
      <c r="OOR1860" s="401"/>
      <c r="OOS1860" s="401"/>
      <c r="OOT1860" s="401"/>
      <c r="OOU1860" s="401"/>
      <c r="OOV1860" s="401"/>
      <c r="OOW1860" s="401"/>
      <c r="OOX1860" s="401"/>
      <c r="OOY1860" s="401"/>
      <c r="OOZ1860" s="401"/>
      <c r="OPA1860" s="401"/>
      <c r="OPB1860" s="401"/>
      <c r="OPC1860" s="401"/>
      <c r="OPD1860" s="401"/>
      <c r="OPE1860" s="401"/>
      <c r="OPF1860" s="401"/>
      <c r="OPG1860" s="401"/>
      <c r="OPH1860" s="401"/>
      <c r="OPI1860" s="401"/>
      <c r="OPJ1860" s="401"/>
      <c r="OPK1860" s="401"/>
      <c r="OPL1860" s="401"/>
      <c r="OPM1860" s="401"/>
      <c r="OPN1860" s="401"/>
      <c r="OPO1860" s="401"/>
      <c r="OPP1860" s="401"/>
      <c r="OPQ1860" s="401"/>
      <c r="OPR1860" s="401"/>
      <c r="OPS1860" s="401"/>
      <c r="OPT1860" s="401"/>
      <c r="OPU1860" s="401"/>
      <c r="OPV1860" s="401"/>
      <c r="OPW1860" s="401"/>
      <c r="OPX1860" s="401"/>
      <c r="OPY1860" s="401"/>
      <c r="OPZ1860" s="401"/>
      <c r="OQA1860" s="401"/>
      <c r="OQB1860" s="401"/>
      <c r="OQC1860" s="401"/>
      <c r="OQD1860" s="401"/>
      <c r="OQE1860" s="401"/>
      <c r="OQF1860" s="401"/>
      <c r="OQG1860" s="401"/>
      <c r="OQH1860" s="401"/>
      <c r="OQI1860" s="401"/>
      <c r="OQJ1860" s="401"/>
      <c r="OQK1860" s="401"/>
      <c r="OQL1860" s="401"/>
      <c r="OQM1860" s="401"/>
      <c r="OQN1860" s="401"/>
      <c r="OQO1860" s="401"/>
      <c r="OQP1860" s="401"/>
      <c r="OQQ1860" s="401"/>
      <c r="OQR1860" s="401"/>
      <c r="OQS1860" s="401"/>
      <c r="OQT1860" s="401"/>
      <c r="OQU1860" s="401"/>
      <c r="OQV1860" s="401"/>
      <c r="OQW1860" s="401"/>
      <c r="OQX1860" s="401"/>
      <c r="OQY1860" s="401"/>
      <c r="OQZ1860" s="401"/>
      <c r="ORA1860" s="401"/>
      <c r="ORB1860" s="401"/>
      <c r="ORC1860" s="401"/>
      <c r="ORD1860" s="401"/>
      <c r="ORE1860" s="401"/>
      <c r="ORF1860" s="401"/>
      <c r="ORG1860" s="401"/>
      <c r="ORH1860" s="401"/>
      <c r="ORI1860" s="401"/>
      <c r="ORJ1860" s="401"/>
      <c r="ORK1860" s="401"/>
      <c r="ORL1860" s="401"/>
      <c r="ORM1860" s="401"/>
      <c r="ORN1860" s="401"/>
      <c r="ORO1860" s="401"/>
      <c r="ORP1860" s="401"/>
      <c r="ORQ1860" s="401"/>
      <c r="ORR1860" s="401"/>
      <c r="ORS1860" s="401"/>
      <c r="ORT1860" s="401"/>
      <c r="ORU1860" s="401"/>
      <c r="ORV1860" s="401"/>
      <c r="ORW1860" s="401"/>
      <c r="ORX1860" s="401"/>
      <c r="ORY1860" s="401"/>
      <c r="ORZ1860" s="401"/>
      <c r="OSA1860" s="401"/>
      <c r="OSB1860" s="401"/>
      <c r="OSC1860" s="401"/>
      <c r="OSD1860" s="401"/>
      <c r="OSE1860" s="401"/>
      <c r="OSF1860" s="401"/>
      <c r="OSG1860" s="401"/>
      <c r="OSH1860" s="401"/>
      <c r="OSI1860" s="401"/>
      <c r="OSJ1860" s="401"/>
      <c r="OSK1860" s="401"/>
      <c r="OSL1860" s="401"/>
      <c r="OSM1860" s="401"/>
      <c r="OSN1860" s="401"/>
      <c r="OSO1860" s="401"/>
      <c r="OSP1860" s="401"/>
      <c r="OSQ1860" s="401"/>
      <c r="OSR1860" s="401"/>
      <c r="OSS1860" s="401"/>
      <c r="OST1860" s="401"/>
      <c r="OSU1860" s="401"/>
      <c r="OSV1860" s="401"/>
      <c r="OSW1860" s="401"/>
      <c r="OSX1860" s="401"/>
      <c r="OSY1860" s="401"/>
      <c r="OSZ1860" s="401"/>
      <c r="OTA1860" s="401"/>
      <c r="OTB1860" s="401"/>
      <c r="OTC1860" s="401"/>
      <c r="OTD1860" s="401"/>
      <c r="OTE1860" s="401"/>
      <c r="OTF1860" s="401"/>
      <c r="OTG1860" s="401"/>
      <c r="OTH1860" s="401"/>
      <c r="OTI1860" s="401"/>
      <c r="OTJ1860" s="401"/>
      <c r="OTK1860" s="401"/>
      <c r="OTL1860" s="401"/>
      <c r="OTM1860" s="401"/>
      <c r="OTN1860" s="401"/>
      <c r="OTO1860" s="401"/>
      <c r="OTP1860" s="401"/>
      <c r="OTQ1860" s="401"/>
      <c r="OTR1860" s="401"/>
      <c r="OTS1860" s="401"/>
      <c r="OTT1860" s="401"/>
      <c r="OTU1860" s="401"/>
      <c r="OTV1860" s="401"/>
      <c r="OTW1860" s="401"/>
      <c r="OTX1860" s="401"/>
      <c r="OTY1860" s="401"/>
      <c r="OTZ1860" s="401"/>
      <c r="OUA1860" s="401"/>
      <c r="OUB1860" s="401"/>
      <c r="OUC1860" s="401"/>
      <c r="OUD1860" s="401"/>
      <c r="OUE1860" s="401"/>
      <c r="OUF1860" s="401"/>
      <c r="OUG1860" s="401"/>
      <c r="OUH1860" s="401"/>
      <c r="OUI1860" s="401"/>
      <c r="OUJ1860" s="401"/>
      <c r="OUK1860" s="401"/>
      <c r="OUL1860" s="401"/>
      <c r="OUM1860" s="401"/>
      <c r="OUN1860" s="401"/>
      <c r="OUO1860" s="401"/>
      <c r="OUP1860" s="401"/>
      <c r="OUQ1860" s="401"/>
      <c r="OUR1860" s="401"/>
      <c r="OUS1860" s="401"/>
      <c r="OUT1860" s="401"/>
      <c r="OUU1860" s="401"/>
      <c r="OUV1860" s="401"/>
      <c r="OUW1860" s="401"/>
      <c r="OUX1860" s="401"/>
      <c r="OUY1860" s="401"/>
      <c r="OUZ1860" s="401"/>
      <c r="OVA1860" s="401"/>
      <c r="OVB1860" s="401"/>
      <c r="OVC1860" s="401"/>
      <c r="OVD1860" s="401"/>
      <c r="OVE1860" s="401"/>
      <c r="OVF1860" s="401"/>
      <c r="OVG1860" s="401"/>
      <c r="OVH1860" s="401"/>
      <c r="OVI1860" s="401"/>
      <c r="OVJ1860" s="401"/>
      <c r="OVK1860" s="401"/>
      <c r="OVL1860" s="401"/>
      <c r="OVM1860" s="401"/>
      <c r="OVN1860" s="401"/>
      <c r="OVO1860" s="401"/>
      <c r="OVP1860" s="401"/>
      <c r="OVQ1860" s="401"/>
      <c r="OVR1860" s="401"/>
      <c r="OVS1860" s="401"/>
      <c r="OVT1860" s="401"/>
      <c r="OVU1860" s="401"/>
      <c r="OVV1860" s="401"/>
      <c r="OVW1860" s="401"/>
      <c r="OVX1860" s="401"/>
      <c r="OVY1860" s="401"/>
      <c r="OVZ1860" s="401"/>
      <c r="OWA1860" s="401"/>
      <c r="OWB1860" s="401"/>
      <c r="OWC1860" s="401"/>
      <c r="OWD1860" s="401"/>
      <c r="OWE1860" s="401"/>
      <c r="OWF1860" s="401"/>
      <c r="OWG1860" s="401"/>
      <c r="OWH1860" s="401"/>
      <c r="OWI1860" s="401"/>
      <c r="OWJ1860" s="401"/>
      <c r="OWK1860" s="401"/>
      <c r="OWL1860" s="401"/>
      <c r="OWM1860" s="401"/>
      <c r="OWN1860" s="401"/>
      <c r="OWO1860" s="401"/>
      <c r="OWP1860" s="401"/>
      <c r="OWQ1860" s="401"/>
      <c r="OWR1860" s="401"/>
      <c r="OWS1860" s="401"/>
      <c r="OWT1860" s="401"/>
      <c r="OWU1860" s="401"/>
      <c r="OWV1860" s="401"/>
      <c r="OWW1860" s="401"/>
      <c r="OWX1860" s="401"/>
      <c r="OWY1860" s="401"/>
      <c r="OWZ1860" s="401"/>
      <c r="OXA1860" s="401"/>
      <c r="OXB1860" s="401"/>
      <c r="OXC1860" s="401"/>
      <c r="OXD1860" s="401"/>
      <c r="OXE1860" s="401"/>
      <c r="OXF1860" s="401"/>
      <c r="OXG1860" s="401"/>
      <c r="OXH1860" s="401"/>
      <c r="OXI1860" s="401"/>
      <c r="OXJ1860" s="401"/>
      <c r="OXK1860" s="401"/>
      <c r="OXL1860" s="401"/>
      <c r="OXM1860" s="401"/>
      <c r="OXN1860" s="401"/>
      <c r="OXO1860" s="401"/>
      <c r="OXP1860" s="401"/>
      <c r="OXQ1860" s="401"/>
      <c r="OXR1860" s="401"/>
      <c r="OXS1860" s="401"/>
      <c r="OXT1860" s="401"/>
      <c r="OXU1860" s="401"/>
      <c r="OXV1860" s="401"/>
      <c r="OXW1860" s="401"/>
      <c r="OXX1860" s="401"/>
      <c r="OXY1860" s="401"/>
      <c r="OXZ1860" s="401"/>
      <c r="OYA1860" s="401"/>
      <c r="OYB1860" s="401"/>
      <c r="OYC1860" s="401"/>
      <c r="OYD1860" s="401"/>
      <c r="OYE1860" s="401"/>
      <c r="OYF1860" s="401"/>
      <c r="OYG1860" s="401"/>
      <c r="OYH1860" s="401"/>
      <c r="OYI1860" s="401"/>
      <c r="OYJ1860" s="401"/>
      <c r="OYK1860" s="401"/>
      <c r="OYL1860" s="401"/>
      <c r="OYM1860" s="401"/>
      <c r="OYN1860" s="401"/>
      <c r="OYO1860" s="401"/>
      <c r="OYP1860" s="401"/>
      <c r="OYQ1860" s="401"/>
      <c r="OYR1860" s="401"/>
      <c r="OYS1860" s="401"/>
      <c r="OYT1860" s="401"/>
      <c r="OYU1860" s="401"/>
      <c r="OYV1860" s="401"/>
      <c r="OYW1860" s="401"/>
      <c r="OYX1860" s="401"/>
      <c r="OYY1860" s="401"/>
      <c r="OYZ1860" s="401"/>
      <c r="OZA1860" s="401"/>
      <c r="OZB1860" s="401"/>
      <c r="OZC1860" s="401"/>
      <c r="OZD1860" s="401"/>
      <c r="OZE1860" s="401"/>
      <c r="OZF1860" s="401"/>
      <c r="OZG1860" s="401"/>
      <c r="OZH1860" s="401"/>
      <c r="OZI1860" s="401"/>
      <c r="OZJ1860" s="401"/>
      <c r="OZK1860" s="401"/>
      <c r="OZL1860" s="401"/>
      <c r="OZM1860" s="401"/>
      <c r="OZN1860" s="401"/>
      <c r="OZO1860" s="401"/>
      <c r="OZP1860" s="401"/>
      <c r="OZQ1860" s="401"/>
      <c r="OZR1860" s="401"/>
      <c r="OZS1860" s="401"/>
      <c r="OZT1860" s="401"/>
      <c r="OZU1860" s="401"/>
      <c r="OZV1860" s="401"/>
      <c r="OZW1860" s="401"/>
      <c r="OZX1860" s="401"/>
      <c r="OZY1860" s="401"/>
      <c r="OZZ1860" s="401"/>
      <c r="PAA1860" s="401"/>
      <c r="PAB1860" s="401"/>
      <c r="PAC1860" s="401"/>
      <c r="PAD1860" s="401"/>
      <c r="PAE1860" s="401"/>
      <c r="PAF1860" s="401"/>
      <c r="PAG1860" s="401"/>
      <c r="PAH1860" s="401"/>
      <c r="PAI1860" s="401"/>
      <c r="PAJ1860" s="401"/>
      <c r="PAK1860" s="401"/>
      <c r="PAL1860" s="401"/>
      <c r="PAM1860" s="401"/>
      <c r="PAN1860" s="401"/>
      <c r="PAO1860" s="401"/>
      <c r="PAP1860" s="401"/>
      <c r="PAQ1860" s="401"/>
      <c r="PAR1860" s="401"/>
      <c r="PAS1860" s="401"/>
      <c r="PAT1860" s="401"/>
      <c r="PAU1860" s="401"/>
      <c r="PAV1860" s="401"/>
      <c r="PAW1860" s="401"/>
      <c r="PAX1860" s="401"/>
      <c r="PAY1860" s="401"/>
      <c r="PAZ1860" s="401"/>
      <c r="PBA1860" s="401"/>
      <c r="PBB1860" s="401"/>
      <c r="PBC1860" s="401"/>
      <c r="PBD1860" s="401"/>
      <c r="PBE1860" s="401"/>
      <c r="PBF1860" s="401"/>
      <c r="PBG1860" s="401"/>
      <c r="PBH1860" s="401"/>
      <c r="PBI1860" s="401"/>
      <c r="PBJ1860" s="401"/>
      <c r="PBK1860" s="401"/>
      <c r="PBL1860" s="401"/>
      <c r="PBM1860" s="401"/>
      <c r="PBN1860" s="401"/>
      <c r="PBO1860" s="401"/>
      <c r="PBP1860" s="401"/>
      <c r="PBQ1860" s="401"/>
      <c r="PBR1860" s="401"/>
      <c r="PBS1860" s="401"/>
      <c r="PBT1860" s="401"/>
      <c r="PBU1860" s="401"/>
      <c r="PBV1860" s="401"/>
      <c r="PBW1860" s="401"/>
      <c r="PBX1860" s="401"/>
      <c r="PBY1860" s="401"/>
      <c r="PBZ1860" s="401"/>
      <c r="PCA1860" s="401"/>
      <c r="PCB1860" s="401"/>
      <c r="PCC1860" s="401"/>
      <c r="PCD1860" s="401"/>
      <c r="PCE1860" s="401"/>
      <c r="PCF1860" s="401"/>
      <c r="PCG1860" s="401"/>
      <c r="PCH1860" s="401"/>
      <c r="PCI1860" s="401"/>
      <c r="PCJ1860" s="401"/>
      <c r="PCK1860" s="401"/>
      <c r="PCL1860" s="401"/>
      <c r="PCM1860" s="401"/>
      <c r="PCN1860" s="401"/>
      <c r="PCO1860" s="401"/>
      <c r="PCP1860" s="401"/>
      <c r="PCQ1860" s="401"/>
      <c r="PCR1860" s="401"/>
      <c r="PCS1860" s="401"/>
      <c r="PCT1860" s="401"/>
      <c r="PCU1860" s="401"/>
      <c r="PCV1860" s="401"/>
      <c r="PCW1860" s="401"/>
      <c r="PCX1860" s="401"/>
      <c r="PCY1860" s="401"/>
      <c r="PCZ1860" s="401"/>
      <c r="PDA1860" s="401"/>
      <c r="PDB1860" s="401"/>
      <c r="PDC1860" s="401"/>
      <c r="PDD1860" s="401"/>
      <c r="PDE1860" s="401"/>
      <c r="PDF1860" s="401"/>
      <c r="PDG1860" s="401"/>
      <c r="PDH1860" s="401"/>
      <c r="PDI1860" s="401"/>
      <c r="PDJ1860" s="401"/>
      <c r="PDK1860" s="401"/>
      <c r="PDL1860" s="401"/>
      <c r="PDM1860" s="401"/>
      <c r="PDN1860" s="401"/>
      <c r="PDO1860" s="401"/>
      <c r="PDP1860" s="401"/>
      <c r="PDQ1860" s="401"/>
      <c r="PDR1860" s="401"/>
      <c r="PDS1860" s="401"/>
      <c r="PDT1860" s="401"/>
      <c r="PDU1860" s="401"/>
      <c r="PDV1860" s="401"/>
      <c r="PDW1860" s="401"/>
      <c r="PDX1860" s="401"/>
      <c r="PDY1860" s="401"/>
      <c r="PDZ1860" s="401"/>
      <c r="PEA1860" s="401"/>
      <c r="PEB1860" s="401"/>
      <c r="PEC1860" s="401"/>
      <c r="PED1860" s="401"/>
      <c r="PEE1860" s="401"/>
      <c r="PEF1860" s="401"/>
      <c r="PEG1860" s="401"/>
      <c r="PEH1860" s="401"/>
      <c r="PEI1860" s="401"/>
      <c r="PEJ1860" s="401"/>
      <c r="PEK1860" s="401"/>
      <c r="PEL1860" s="401"/>
      <c r="PEM1860" s="401"/>
      <c r="PEN1860" s="401"/>
      <c r="PEO1860" s="401"/>
      <c r="PEP1860" s="401"/>
      <c r="PEQ1860" s="401"/>
      <c r="PER1860" s="401"/>
      <c r="PES1860" s="401"/>
      <c r="PET1860" s="401"/>
      <c r="PEU1860" s="401"/>
      <c r="PEV1860" s="401"/>
      <c r="PEW1860" s="401"/>
      <c r="PEX1860" s="401"/>
      <c r="PEY1860" s="401"/>
      <c r="PEZ1860" s="401"/>
      <c r="PFA1860" s="401"/>
      <c r="PFB1860" s="401"/>
      <c r="PFC1860" s="401"/>
      <c r="PFD1860" s="401"/>
      <c r="PFE1860" s="401"/>
      <c r="PFF1860" s="401"/>
      <c r="PFG1860" s="401"/>
      <c r="PFH1860" s="401"/>
      <c r="PFI1860" s="401"/>
      <c r="PFJ1860" s="401"/>
      <c r="PFK1860" s="401"/>
      <c r="PFL1860" s="401"/>
      <c r="PFM1860" s="401"/>
      <c r="PFN1860" s="401"/>
      <c r="PFO1860" s="401"/>
      <c r="PFP1860" s="401"/>
      <c r="PFQ1860" s="401"/>
      <c r="PFR1860" s="401"/>
      <c r="PFS1860" s="401"/>
      <c r="PFT1860" s="401"/>
      <c r="PFU1860" s="401"/>
      <c r="PFV1860" s="401"/>
      <c r="PFW1860" s="401"/>
      <c r="PFX1860" s="401"/>
      <c r="PFY1860" s="401"/>
      <c r="PFZ1860" s="401"/>
      <c r="PGA1860" s="401"/>
      <c r="PGB1860" s="401"/>
      <c r="PGC1860" s="401"/>
      <c r="PGD1860" s="401"/>
      <c r="PGE1860" s="401"/>
      <c r="PGF1860" s="401"/>
      <c r="PGG1860" s="401"/>
      <c r="PGH1860" s="401"/>
      <c r="PGI1860" s="401"/>
      <c r="PGJ1860" s="401"/>
      <c r="PGK1860" s="401"/>
      <c r="PGL1860" s="401"/>
      <c r="PGM1860" s="401"/>
      <c r="PGN1860" s="401"/>
      <c r="PGO1860" s="401"/>
      <c r="PGP1860" s="401"/>
      <c r="PGQ1860" s="401"/>
      <c r="PGR1860" s="401"/>
      <c r="PGS1860" s="401"/>
      <c r="PGT1860" s="401"/>
      <c r="PGU1860" s="401"/>
      <c r="PGV1860" s="401"/>
      <c r="PGW1860" s="401"/>
      <c r="PGX1860" s="401"/>
      <c r="PGY1860" s="401"/>
      <c r="PGZ1860" s="401"/>
      <c r="PHA1860" s="401"/>
      <c r="PHB1860" s="401"/>
      <c r="PHC1860" s="401"/>
      <c r="PHD1860" s="401"/>
      <c r="PHE1860" s="401"/>
      <c r="PHF1860" s="401"/>
      <c r="PHG1860" s="401"/>
      <c r="PHH1860" s="401"/>
      <c r="PHI1860" s="401"/>
      <c r="PHJ1860" s="401"/>
      <c r="PHK1860" s="401"/>
      <c r="PHL1860" s="401"/>
      <c r="PHM1860" s="401"/>
      <c r="PHN1860" s="401"/>
      <c r="PHO1860" s="401"/>
      <c r="PHP1860" s="401"/>
      <c r="PHQ1860" s="401"/>
      <c r="PHR1860" s="401"/>
      <c r="PHS1860" s="401"/>
      <c r="PHT1860" s="401"/>
      <c r="PHU1860" s="401"/>
      <c r="PHV1860" s="401"/>
      <c r="PHW1860" s="401"/>
      <c r="PHX1860" s="401"/>
      <c r="PHY1860" s="401"/>
      <c r="PHZ1860" s="401"/>
      <c r="PIA1860" s="401"/>
      <c r="PIB1860" s="401"/>
      <c r="PIC1860" s="401"/>
      <c r="PID1860" s="401"/>
      <c r="PIE1860" s="401"/>
      <c r="PIF1860" s="401"/>
      <c r="PIG1860" s="401"/>
      <c r="PIH1860" s="401"/>
      <c r="PII1860" s="401"/>
      <c r="PIJ1860" s="401"/>
      <c r="PIK1860" s="401"/>
      <c r="PIL1860" s="401"/>
      <c r="PIM1860" s="401"/>
      <c r="PIN1860" s="401"/>
      <c r="PIO1860" s="401"/>
      <c r="PIP1860" s="401"/>
      <c r="PIQ1860" s="401"/>
      <c r="PIR1860" s="401"/>
      <c r="PIS1860" s="401"/>
      <c r="PIT1860" s="401"/>
      <c r="PIU1860" s="401"/>
      <c r="PIV1860" s="401"/>
      <c r="PIW1860" s="401"/>
      <c r="PIX1860" s="401"/>
      <c r="PIY1860" s="401"/>
      <c r="PIZ1860" s="401"/>
      <c r="PJA1860" s="401"/>
      <c r="PJB1860" s="401"/>
      <c r="PJC1860" s="401"/>
      <c r="PJD1860" s="401"/>
      <c r="PJE1860" s="401"/>
      <c r="PJF1860" s="401"/>
      <c r="PJG1860" s="401"/>
      <c r="PJH1860" s="401"/>
      <c r="PJI1860" s="401"/>
      <c r="PJJ1860" s="401"/>
      <c r="PJK1860" s="401"/>
      <c r="PJL1860" s="401"/>
      <c r="PJM1860" s="401"/>
      <c r="PJN1860" s="401"/>
      <c r="PJO1860" s="401"/>
      <c r="PJP1860" s="401"/>
      <c r="PJQ1860" s="401"/>
      <c r="PJR1860" s="401"/>
      <c r="PJS1860" s="401"/>
      <c r="PJT1860" s="401"/>
      <c r="PJU1860" s="401"/>
      <c r="PJV1860" s="401"/>
      <c r="PJW1860" s="401"/>
      <c r="PJX1860" s="401"/>
      <c r="PJY1860" s="401"/>
      <c r="PJZ1860" s="401"/>
      <c r="PKA1860" s="401"/>
      <c r="PKB1860" s="401"/>
      <c r="PKC1860" s="401"/>
      <c r="PKD1860" s="401"/>
      <c r="PKE1860" s="401"/>
      <c r="PKF1860" s="401"/>
      <c r="PKG1860" s="401"/>
      <c r="PKH1860" s="401"/>
      <c r="PKI1860" s="401"/>
      <c r="PKJ1860" s="401"/>
      <c r="PKK1860" s="401"/>
      <c r="PKL1860" s="401"/>
      <c r="PKM1860" s="401"/>
      <c r="PKN1860" s="401"/>
      <c r="PKO1860" s="401"/>
      <c r="PKP1860" s="401"/>
      <c r="PKQ1860" s="401"/>
      <c r="PKR1860" s="401"/>
      <c r="PKS1860" s="401"/>
      <c r="PKT1860" s="401"/>
      <c r="PKU1860" s="401"/>
      <c r="PKV1860" s="401"/>
      <c r="PKW1860" s="401"/>
      <c r="PKX1860" s="401"/>
      <c r="PKY1860" s="401"/>
      <c r="PKZ1860" s="401"/>
      <c r="PLA1860" s="401"/>
      <c r="PLB1860" s="401"/>
      <c r="PLC1860" s="401"/>
      <c r="PLD1860" s="401"/>
      <c r="PLE1860" s="401"/>
      <c r="PLF1860" s="401"/>
      <c r="PLG1860" s="401"/>
      <c r="PLH1860" s="401"/>
      <c r="PLI1860" s="401"/>
      <c r="PLJ1860" s="401"/>
      <c r="PLK1860" s="401"/>
      <c r="PLL1860" s="401"/>
      <c r="PLM1860" s="401"/>
      <c r="PLN1860" s="401"/>
      <c r="PLO1860" s="401"/>
      <c r="PLP1860" s="401"/>
      <c r="PLQ1860" s="401"/>
      <c r="PLR1860" s="401"/>
      <c r="PLS1860" s="401"/>
      <c r="PLT1860" s="401"/>
      <c r="PLU1860" s="401"/>
      <c r="PLV1860" s="401"/>
      <c r="PLW1860" s="401"/>
      <c r="PLX1860" s="401"/>
      <c r="PLY1860" s="401"/>
      <c r="PLZ1860" s="401"/>
      <c r="PMA1860" s="401"/>
      <c r="PMB1860" s="401"/>
      <c r="PMC1860" s="401"/>
      <c r="PMD1860" s="401"/>
      <c r="PME1860" s="401"/>
      <c r="PMF1860" s="401"/>
      <c r="PMG1860" s="401"/>
      <c r="PMH1860" s="401"/>
      <c r="PMI1860" s="401"/>
      <c r="PMJ1860" s="401"/>
      <c r="PMK1860" s="401"/>
      <c r="PML1860" s="401"/>
      <c r="PMM1860" s="401"/>
      <c r="PMN1860" s="401"/>
      <c r="PMO1860" s="401"/>
      <c r="PMP1860" s="401"/>
      <c r="PMQ1860" s="401"/>
      <c r="PMR1860" s="401"/>
      <c r="PMS1860" s="401"/>
      <c r="PMT1860" s="401"/>
      <c r="PMU1860" s="401"/>
      <c r="PMV1860" s="401"/>
      <c r="PMW1860" s="401"/>
      <c r="PMX1860" s="401"/>
      <c r="PMY1860" s="401"/>
      <c r="PMZ1860" s="401"/>
      <c r="PNA1860" s="401"/>
      <c r="PNB1860" s="401"/>
      <c r="PNC1860" s="401"/>
      <c r="PND1860" s="401"/>
      <c r="PNE1860" s="401"/>
      <c r="PNF1860" s="401"/>
      <c r="PNG1860" s="401"/>
      <c r="PNH1860" s="401"/>
      <c r="PNI1860" s="401"/>
      <c r="PNJ1860" s="401"/>
      <c r="PNK1860" s="401"/>
      <c r="PNL1860" s="401"/>
      <c r="PNM1860" s="401"/>
      <c r="PNN1860" s="401"/>
      <c r="PNO1860" s="401"/>
      <c r="PNP1860" s="401"/>
      <c r="PNQ1860" s="401"/>
      <c r="PNR1860" s="401"/>
      <c r="PNS1860" s="401"/>
      <c r="PNT1860" s="401"/>
      <c r="PNU1860" s="401"/>
      <c r="PNV1860" s="401"/>
      <c r="PNW1860" s="401"/>
      <c r="PNX1860" s="401"/>
      <c r="PNY1860" s="401"/>
      <c r="PNZ1860" s="401"/>
      <c r="POA1860" s="401"/>
      <c r="POB1860" s="401"/>
      <c r="POC1860" s="401"/>
      <c r="POD1860" s="401"/>
      <c r="POE1860" s="401"/>
      <c r="POF1860" s="401"/>
      <c r="POG1860" s="401"/>
      <c r="POH1860" s="401"/>
      <c r="POI1860" s="401"/>
      <c r="POJ1860" s="401"/>
      <c r="POK1860" s="401"/>
      <c r="POL1860" s="401"/>
      <c r="POM1860" s="401"/>
      <c r="PON1860" s="401"/>
      <c r="POO1860" s="401"/>
      <c r="POP1860" s="401"/>
      <c r="POQ1860" s="401"/>
      <c r="POR1860" s="401"/>
      <c r="POS1860" s="401"/>
      <c r="POT1860" s="401"/>
      <c r="POU1860" s="401"/>
      <c r="POV1860" s="401"/>
      <c r="POW1860" s="401"/>
      <c r="POX1860" s="401"/>
      <c r="POY1860" s="401"/>
      <c r="POZ1860" s="401"/>
      <c r="PPA1860" s="401"/>
      <c r="PPB1860" s="401"/>
      <c r="PPC1860" s="401"/>
      <c r="PPD1860" s="401"/>
      <c r="PPE1860" s="401"/>
      <c r="PPF1860" s="401"/>
      <c r="PPG1860" s="401"/>
      <c r="PPH1860" s="401"/>
      <c r="PPI1860" s="401"/>
      <c r="PPJ1860" s="401"/>
      <c r="PPK1860" s="401"/>
      <c r="PPL1860" s="401"/>
      <c r="PPM1860" s="401"/>
      <c r="PPN1860" s="401"/>
      <c r="PPO1860" s="401"/>
      <c r="PPP1860" s="401"/>
      <c r="PPQ1860" s="401"/>
      <c r="PPR1860" s="401"/>
      <c r="PPS1860" s="401"/>
      <c r="PPT1860" s="401"/>
      <c r="PPU1860" s="401"/>
      <c r="PPV1860" s="401"/>
      <c r="PPW1860" s="401"/>
      <c r="PPX1860" s="401"/>
      <c r="PPY1860" s="401"/>
      <c r="PPZ1860" s="401"/>
      <c r="PQA1860" s="401"/>
      <c r="PQB1860" s="401"/>
      <c r="PQC1860" s="401"/>
      <c r="PQD1860" s="401"/>
      <c r="PQE1860" s="401"/>
      <c r="PQF1860" s="401"/>
      <c r="PQG1860" s="401"/>
      <c r="PQH1860" s="401"/>
      <c r="PQI1860" s="401"/>
      <c r="PQJ1860" s="401"/>
      <c r="PQK1860" s="401"/>
      <c r="PQL1860" s="401"/>
      <c r="PQM1860" s="401"/>
      <c r="PQN1860" s="401"/>
      <c r="PQO1860" s="401"/>
      <c r="PQP1860" s="401"/>
      <c r="PQQ1860" s="401"/>
      <c r="PQR1860" s="401"/>
      <c r="PQS1860" s="401"/>
      <c r="PQT1860" s="401"/>
      <c r="PQU1860" s="401"/>
      <c r="PQV1860" s="401"/>
      <c r="PQW1860" s="401"/>
      <c r="PQX1860" s="401"/>
      <c r="PQY1860" s="401"/>
      <c r="PQZ1860" s="401"/>
      <c r="PRA1860" s="401"/>
      <c r="PRB1860" s="401"/>
      <c r="PRC1860" s="401"/>
      <c r="PRD1860" s="401"/>
      <c r="PRE1860" s="401"/>
      <c r="PRF1860" s="401"/>
      <c r="PRG1860" s="401"/>
      <c r="PRH1860" s="401"/>
      <c r="PRI1860" s="401"/>
      <c r="PRJ1860" s="401"/>
      <c r="PRK1860" s="401"/>
      <c r="PRL1860" s="401"/>
      <c r="PRM1860" s="401"/>
      <c r="PRN1860" s="401"/>
      <c r="PRO1860" s="401"/>
      <c r="PRP1860" s="401"/>
      <c r="PRQ1860" s="401"/>
      <c r="PRR1860" s="401"/>
      <c r="PRS1860" s="401"/>
      <c r="PRT1860" s="401"/>
      <c r="PRU1860" s="401"/>
      <c r="PRV1860" s="401"/>
      <c r="PRW1860" s="401"/>
      <c r="PRX1860" s="401"/>
      <c r="PRY1860" s="401"/>
      <c r="PRZ1860" s="401"/>
      <c r="PSA1860" s="401"/>
      <c r="PSB1860" s="401"/>
      <c r="PSC1860" s="401"/>
      <c r="PSD1860" s="401"/>
      <c r="PSE1860" s="401"/>
      <c r="PSF1860" s="401"/>
      <c r="PSG1860" s="401"/>
      <c r="PSH1860" s="401"/>
      <c r="PSI1860" s="401"/>
      <c r="PSJ1860" s="401"/>
      <c r="PSK1860" s="401"/>
      <c r="PSL1860" s="401"/>
      <c r="PSM1860" s="401"/>
      <c r="PSN1860" s="401"/>
      <c r="PSO1860" s="401"/>
      <c r="PSP1860" s="401"/>
      <c r="PSQ1860" s="401"/>
      <c r="PSR1860" s="401"/>
      <c r="PSS1860" s="401"/>
      <c r="PST1860" s="401"/>
      <c r="PSU1860" s="401"/>
      <c r="PSV1860" s="401"/>
      <c r="PSW1860" s="401"/>
      <c r="PSX1860" s="401"/>
      <c r="PSY1860" s="401"/>
      <c r="PSZ1860" s="401"/>
      <c r="PTA1860" s="401"/>
      <c r="PTB1860" s="401"/>
      <c r="PTC1860" s="401"/>
      <c r="PTD1860" s="401"/>
      <c r="PTE1860" s="401"/>
      <c r="PTF1860" s="401"/>
      <c r="PTG1860" s="401"/>
      <c r="PTH1860" s="401"/>
      <c r="PTI1860" s="401"/>
      <c r="PTJ1860" s="401"/>
      <c r="PTK1860" s="401"/>
      <c r="PTL1860" s="401"/>
      <c r="PTM1860" s="401"/>
      <c r="PTN1860" s="401"/>
      <c r="PTO1860" s="401"/>
      <c r="PTP1860" s="401"/>
      <c r="PTQ1860" s="401"/>
      <c r="PTR1860" s="401"/>
      <c r="PTS1860" s="401"/>
      <c r="PTT1860" s="401"/>
      <c r="PTU1860" s="401"/>
      <c r="PTV1860" s="401"/>
      <c r="PTW1860" s="401"/>
      <c r="PTX1860" s="401"/>
      <c r="PTY1860" s="401"/>
      <c r="PTZ1860" s="401"/>
      <c r="PUA1860" s="401"/>
      <c r="PUB1860" s="401"/>
      <c r="PUC1860" s="401"/>
      <c r="PUD1860" s="401"/>
      <c r="PUE1860" s="401"/>
      <c r="PUF1860" s="401"/>
      <c r="PUG1860" s="401"/>
      <c r="PUH1860" s="401"/>
      <c r="PUI1860" s="401"/>
      <c r="PUJ1860" s="401"/>
      <c r="PUK1860" s="401"/>
      <c r="PUL1860" s="401"/>
      <c r="PUM1860" s="401"/>
      <c r="PUN1860" s="401"/>
      <c r="PUO1860" s="401"/>
      <c r="PUP1860" s="401"/>
      <c r="PUQ1860" s="401"/>
      <c r="PUR1860" s="401"/>
      <c r="PUS1860" s="401"/>
      <c r="PUT1860" s="401"/>
      <c r="PUU1860" s="401"/>
      <c r="PUV1860" s="401"/>
      <c r="PUW1860" s="401"/>
      <c r="PUX1860" s="401"/>
      <c r="PUY1860" s="401"/>
      <c r="PUZ1860" s="401"/>
      <c r="PVA1860" s="401"/>
      <c r="PVB1860" s="401"/>
      <c r="PVC1860" s="401"/>
      <c r="PVD1860" s="401"/>
      <c r="PVE1860" s="401"/>
      <c r="PVF1860" s="401"/>
      <c r="PVG1860" s="401"/>
      <c r="PVH1860" s="401"/>
      <c r="PVI1860" s="401"/>
      <c r="PVJ1860" s="401"/>
      <c r="PVK1860" s="401"/>
      <c r="PVL1860" s="401"/>
      <c r="PVM1860" s="401"/>
      <c r="PVN1860" s="401"/>
      <c r="PVO1860" s="401"/>
      <c r="PVP1860" s="401"/>
      <c r="PVQ1860" s="401"/>
      <c r="PVR1860" s="401"/>
      <c r="PVS1860" s="401"/>
      <c r="PVT1860" s="401"/>
      <c r="PVU1860" s="401"/>
      <c r="PVV1860" s="401"/>
      <c r="PVW1860" s="401"/>
      <c r="PVX1860" s="401"/>
      <c r="PVY1860" s="401"/>
      <c r="PVZ1860" s="401"/>
      <c r="PWA1860" s="401"/>
      <c r="PWB1860" s="401"/>
      <c r="PWC1860" s="401"/>
      <c r="PWD1860" s="401"/>
      <c r="PWE1860" s="401"/>
      <c r="PWF1860" s="401"/>
      <c r="PWG1860" s="401"/>
      <c r="PWH1860" s="401"/>
      <c r="PWI1860" s="401"/>
      <c r="PWJ1860" s="401"/>
      <c r="PWK1860" s="401"/>
      <c r="PWL1860" s="401"/>
      <c r="PWM1860" s="401"/>
      <c r="PWN1860" s="401"/>
      <c r="PWO1860" s="401"/>
      <c r="PWP1860" s="401"/>
      <c r="PWQ1860" s="401"/>
      <c r="PWR1860" s="401"/>
      <c r="PWS1860" s="401"/>
      <c r="PWT1860" s="401"/>
      <c r="PWU1860" s="401"/>
      <c r="PWV1860" s="401"/>
      <c r="PWW1860" s="401"/>
      <c r="PWX1860" s="401"/>
      <c r="PWY1860" s="401"/>
      <c r="PWZ1860" s="401"/>
      <c r="PXA1860" s="401"/>
      <c r="PXB1860" s="401"/>
      <c r="PXC1860" s="401"/>
      <c r="PXD1860" s="401"/>
      <c r="PXE1860" s="401"/>
      <c r="PXF1860" s="401"/>
      <c r="PXG1860" s="401"/>
      <c r="PXH1860" s="401"/>
      <c r="PXI1860" s="401"/>
      <c r="PXJ1860" s="401"/>
      <c r="PXK1860" s="401"/>
      <c r="PXL1860" s="401"/>
      <c r="PXM1860" s="401"/>
      <c r="PXN1860" s="401"/>
      <c r="PXO1860" s="401"/>
      <c r="PXP1860" s="401"/>
      <c r="PXQ1860" s="401"/>
      <c r="PXR1860" s="401"/>
      <c r="PXS1860" s="401"/>
      <c r="PXT1860" s="401"/>
      <c r="PXU1860" s="401"/>
      <c r="PXV1860" s="401"/>
      <c r="PXW1860" s="401"/>
      <c r="PXX1860" s="401"/>
      <c r="PXY1860" s="401"/>
      <c r="PXZ1860" s="401"/>
      <c r="PYA1860" s="401"/>
      <c r="PYB1860" s="401"/>
      <c r="PYC1860" s="401"/>
      <c r="PYD1860" s="401"/>
      <c r="PYE1860" s="401"/>
      <c r="PYF1860" s="401"/>
      <c r="PYG1860" s="401"/>
      <c r="PYH1860" s="401"/>
      <c r="PYI1860" s="401"/>
      <c r="PYJ1860" s="401"/>
      <c r="PYK1860" s="401"/>
      <c r="PYL1860" s="401"/>
      <c r="PYM1860" s="401"/>
      <c r="PYN1860" s="401"/>
      <c r="PYO1860" s="401"/>
      <c r="PYP1860" s="401"/>
      <c r="PYQ1860" s="401"/>
      <c r="PYR1860" s="401"/>
      <c r="PYS1860" s="401"/>
      <c r="PYT1860" s="401"/>
      <c r="PYU1860" s="401"/>
      <c r="PYV1860" s="401"/>
      <c r="PYW1860" s="401"/>
      <c r="PYX1860" s="401"/>
      <c r="PYY1860" s="401"/>
      <c r="PYZ1860" s="401"/>
      <c r="PZA1860" s="401"/>
      <c r="PZB1860" s="401"/>
      <c r="PZC1860" s="401"/>
      <c r="PZD1860" s="401"/>
      <c r="PZE1860" s="401"/>
      <c r="PZF1860" s="401"/>
      <c r="PZG1860" s="401"/>
      <c r="PZH1860" s="401"/>
      <c r="PZI1860" s="401"/>
      <c r="PZJ1860" s="401"/>
      <c r="PZK1860" s="401"/>
      <c r="PZL1860" s="401"/>
      <c r="PZM1860" s="401"/>
      <c r="PZN1860" s="401"/>
      <c r="PZO1860" s="401"/>
      <c r="PZP1860" s="401"/>
      <c r="PZQ1860" s="401"/>
      <c r="PZR1860" s="401"/>
      <c r="PZS1860" s="401"/>
      <c r="PZT1860" s="401"/>
      <c r="PZU1860" s="401"/>
      <c r="PZV1860" s="401"/>
      <c r="PZW1860" s="401"/>
      <c r="PZX1860" s="401"/>
      <c r="PZY1860" s="401"/>
      <c r="PZZ1860" s="401"/>
      <c r="QAA1860" s="401"/>
      <c r="QAB1860" s="401"/>
      <c r="QAC1860" s="401"/>
      <c r="QAD1860" s="401"/>
      <c r="QAE1860" s="401"/>
      <c r="QAF1860" s="401"/>
      <c r="QAG1860" s="401"/>
      <c r="QAH1860" s="401"/>
      <c r="QAI1860" s="401"/>
      <c r="QAJ1860" s="401"/>
      <c r="QAK1860" s="401"/>
      <c r="QAL1860" s="401"/>
      <c r="QAM1860" s="401"/>
      <c r="QAN1860" s="401"/>
      <c r="QAO1860" s="401"/>
      <c r="QAP1860" s="401"/>
      <c r="QAQ1860" s="401"/>
      <c r="QAR1860" s="401"/>
      <c r="QAS1860" s="401"/>
      <c r="QAT1860" s="401"/>
      <c r="QAU1860" s="401"/>
      <c r="QAV1860" s="401"/>
      <c r="QAW1860" s="401"/>
      <c r="QAX1860" s="401"/>
      <c r="QAY1860" s="401"/>
      <c r="QAZ1860" s="401"/>
      <c r="QBA1860" s="401"/>
      <c r="QBB1860" s="401"/>
      <c r="QBC1860" s="401"/>
      <c r="QBD1860" s="401"/>
      <c r="QBE1860" s="401"/>
      <c r="QBF1860" s="401"/>
      <c r="QBG1860" s="401"/>
      <c r="QBH1860" s="401"/>
      <c r="QBI1860" s="401"/>
      <c r="QBJ1860" s="401"/>
      <c r="QBK1860" s="401"/>
      <c r="QBL1860" s="401"/>
      <c r="QBM1860" s="401"/>
      <c r="QBN1860" s="401"/>
      <c r="QBO1860" s="401"/>
      <c r="QBP1860" s="401"/>
      <c r="QBQ1860" s="401"/>
      <c r="QBR1860" s="401"/>
      <c r="QBS1860" s="401"/>
      <c r="QBT1860" s="401"/>
      <c r="QBU1860" s="401"/>
      <c r="QBV1860" s="401"/>
      <c r="QBW1860" s="401"/>
      <c r="QBX1860" s="401"/>
      <c r="QBY1860" s="401"/>
      <c r="QBZ1860" s="401"/>
      <c r="QCA1860" s="401"/>
      <c r="QCB1860" s="401"/>
      <c r="QCC1860" s="401"/>
      <c r="QCD1860" s="401"/>
      <c r="QCE1860" s="401"/>
      <c r="QCF1860" s="401"/>
      <c r="QCG1860" s="401"/>
      <c r="QCH1860" s="401"/>
      <c r="QCI1860" s="401"/>
      <c r="QCJ1860" s="401"/>
      <c r="QCK1860" s="401"/>
      <c r="QCL1860" s="401"/>
      <c r="QCM1860" s="401"/>
      <c r="QCN1860" s="401"/>
      <c r="QCO1860" s="401"/>
      <c r="QCP1860" s="401"/>
      <c r="QCQ1860" s="401"/>
      <c r="QCR1860" s="401"/>
      <c r="QCS1860" s="401"/>
      <c r="QCT1860" s="401"/>
      <c r="QCU1860" s="401"/>
      <c r="QCV1860" s="401"/>
      <c r="QCW1860" s="401"/>
      <c r="QCX1860" s="401"/>
      <c r="QCY1860" s="401"/>
      <c r="QCZ1860" s="401"/>
      <c r="QDA1860" s="401"/>
      <c r="QDB1860" s="401"/>
      <c r="QDC1860" s="401"/>
      <c r="QDD1860" s="401"/>
      <c r="QDE1860" s="401"/>
      <c r="QDF1860" s="401"/>
      <c r="QDG1860" s="401"/>
      <c r="QDH1860" s="401"/>
      <c r="QDI1860" s="401"/>
      <c r="QDJ1860" s="401"/>
      <c r="QDK1860" s="401"/>
      <c r="QDL1860" s="401"/>
      <c r="QDM1860" s="401"/>
      <c r="QDN1860" s="401"/>
      <c r="QDO1860" s="401"/>
      <c r="QDP1860" s="401"/>
      <c r="QDQ1860" s="401"/>
      <c r="QDR1860" s="401"/>
      <c r="QDS1860" s="401"/>
      <c r="QDT1860" s="401"/>
      <c r="QDU1860" s="401"/>
      <c r="QDV1860" s="401"/>
      <c r="QDW1860" s="401"/>
      <c r="QDX1860" s="401"/>
      <c r="QDY1860" s="401"/>
      <c r="QDZ1860" s="401"/>
      <c r="QEA1860" s="401"/>
      <c r="QEB1860" s="401"/>
      <c r="QEC1860" s="401"/>
      <c r="QED1860" s="401"/>
      <c r="QEE1860" s="401"/>
      <c r="QEF1860" s="401"/>
      <c r="QEG1860" s="401"/>
      <c r="QEH1860" s="401"/>
      <c r="QEI1860" s="401"/>
      <c r="QEJ1860" s="401"/>
      <c r="QEK1860" s="401"/>
      <c r="QEL1860" s="401"/>
      <c r="QEM1860" s="401"/>
      <c r="QEN1860" s="401"/>
      <c r="QEO1860" s="401"/>
      <c r="QEP1860" s="401"/>
      <c r="QEQ1860" s="401"/>
      <c r="QER1860" s="401"/>
      <c r="QES1860" s="401"/>
      <c r="QET1860" s="401"/>
      <c r="QEU1860" s="401"/>
      <c r="QEV1860" s="401"/>
      <c r="QEW1860" s="401"/>
      <c r="QEX1860" s="401"/>
      <c r="QEY1860" s="401"/>
      <c r="QEZ1860" s="401"/>
      <c r="QFA1860" s="401"/>
      <c r="QFB1860" s="401"/>
      <c r="QFC1860" s="401"/>
      <c r="QFD1860" s="401"/>
      <c r="QFE1860" s="401"/>
      <c r="QFF1860" s="401"/>
      <c r="QFG1860" s="401"/>
      <c r="QFH1860" s="401"/>
      <c r="QFI1860" s="401"/>
      <c r="QFJ1860" s="401"/>
      <c r="QFK1860" s="401"/>
      <c r="QFL1860" s="401"/>
      <c r="QFM1860" s="401"/>
      <c r="QFN1860" s="401"/>
      <c r="QFO1860" s="401"/>
      <c r="QFP1860" s="401"/>
      <c r="QFQ1860" s="401"/>
      <c r="QFR1860" s="401"/>
      <c r="QFS1860" s="401"/>
      <c r="QFT1860" s="401"/>
      <c r="QFU1860" s="401"/>
      <c r="QFV1860" s="401"/>
      <c r="QFW1860" s="401"/>
      <c r="QFX1860" s="401"/>
      <c r="QFY1860" s="401"/>
      <c r="QFZ1860" s="401"/>
      <c r="QGA1860" s="401"/>
      <c r="QGB1860" s="401"/>
      <c r="QGC1860" s="401"/>
      <c r="QGD1860" s="401"/>
      <c r="QGE1860" s="401"/>
      <c r="QGF1860" s="401"/>
      <c r="QGG1860" s="401"/>
      <c r="QGH1860" s="401"/>
      <c r="QGI1860" s="401"/>
      <c r="QGJ1860" s="401"/>
      <c r="QGK1860" s="401"/>
      <c r="QGL1860" s="401"/>
      <c r="QGM1860" s="401"/>
      <c r="QGN1860" s="401"/>
      <c r="QGO1860" s="401"/>
      <c r="QGP1860" s="401"/>
      <c r="QGQ1860" s="401"/>
      <c r="QGR1860" s="401"/>
      <c r="QGS1860" s="401"/>
      <c r="QGT1860" s="401"/>
      <c r="QGU1860" s="401"/>
      <c r="QGV1860" s="401"/>
      <c r="QGW1860" s="401"/>
      <c r="QGX1860" s="401"/>
      <c r="QGY1860" s="401"/>
      <c r="QGZ1860" s="401"/>
      <c r="QHA1860" s="401"/>
      <c r="QHB1860" s="401"/>
      <c r="QHC1860" s="401"/>
      <c r="QHD1860" s="401"/>
      <c r="QHE1860" s="401"/>
      <c r="QHF1860" s="401"/>
      <c r="QHG1860" s="401"/>
      <c r="QHH1860" s="401"/>
      <c r="QHI1860" s="401"/>
      <c r="QHJ1860" s="401"/>
      <c r="QHK1860" s="401"/>
      <c r="QHL1860" s="401"/>
      <c r="QHM1860" s="401"/>
      <c r="QHN1860" s="401"/>
      <c r="QHO1860" s="401"/>
      <c r="QHP1860" s="401"/>
      <c r="QHQ1860" s="401"/>
      <c r="QHR1860" s="401"/>
      <c r="QHS1860" s="401"/>
      <c r="QHT1860" s="401"/>
      <c r="QHU1860" s="401"/>
      <c r="QHV1860" s="401"/>
      <c r="QHW1860" s="401"/>
      <c r="QHX1860" s="401"/>
      <c r="QHY1860" s="401"/>
      <c r="QHZ1860" s="401"/>
      <c r="QIA1860" s="401"/>
      <c r="QIB1860" s="401"/>
      <c r="QIC1860" s="401"/>
      <c r="QID1860" s="401"/>
      <c r="QIE1860" s="401"/>
      <c r="QIF1860" s="401"/>
      <c r="QIG1860" s="401"/>
      <c r="QIH1860" s="401"/>
      <c r="QII1860" s="401"/>
      <c r="QIJ1860" s="401"/>
      <c r="QIK1860" s="401"/>
      <c r="QIL1860" s="401"/>
      <c r="QIM1860" s="401"/>
      <c r="QIN1860" s="401"/>
      <c r="QIO1860" s="401"/>
      <c r="QIP1860" s="401"/>
      <c r="QIQ1860" s="401"/>
      <c r="QIR1860" s="401"/>
      <c r="QIS1860" s="401"/>
      <c r="QIT1860" s="401"/>
      <c r="QIU1860" s="401"/>
      <c r="QIV1860" s="401"/>
      <c r="QIW1860" s="401"/>
      <c r="QIX1860" s="401"/>
      <c r="QIY1860" s="401"/>
      <c r="QIZ1860" s="401"/>
      <c r="QJA1860" s="401"/>
      <c r="QJB1860" s="401"/>
      <c r="QJC1860" s="401"/>
      <c r="QJD1860" s="401"/>
      <c r="QJE1860" s="401"/>
      <c r="QJF1860" s="401"/>
      <c r="QJG1860" s="401"/>
      <c r="QJH1860" s="401"/>
      <c r="QJI1860" s="401"/>
      <c r="QJJ1860" s="401"/>
      <c r="QJK1860" s="401"/>
      <c r="QJL1860" s="401"/>
      <c r="QJM1860" s="401"/>
      <c r="QJN1860" s="401"/>
      <c r="QJO1860" s="401"/>
      <c r="QJP1860" s="401"/>
      <c r="QJQ1860" s="401"/>
      <c r="QJR1860" s="401"/>
      <c r="QJS1860" s="401"/>
      <c r="QJT1860" s="401"/>
      <c r="QJU1860" s="401"/>
      <c r="QJV1860" s="401"/>
      <c r="QJW1860" s="401"/>
      <c r="QJX1860" s="401"/>
      <c r="QJY1860" s="401"/>
      <c r="QJZ1860" s="401"/>
      <c r="QKA1860" s="401"/>
      <c r="QKB1860" s="401"/>
      <c r="QKC1860" s="401"/>
      <c r="QKD1860" s="401"/>
      <c r="QKE1860" s="401"/>
      <c r="QKF1860" s="401"/>
      <c r="QKG1860" s="401"/>
      <c r="QKH1860" s="401"/>
      <c r="QKI1860" s="401"/>
      <c r="QKJ1860" s="401"/>
      <c r="QKK1860" s="401"/>
      <c r="QKL1860" s="401"/>
      <c r="QKM1860" s="401"/>
      <c r="QKN1860" s="401"/>
      <c r="QKO1860" s="401"/>
      <c r="QKP1860" s="401"/>
      <c r="QKQ1860" s="401"/>
      <c r="QKR1860" s="401"/>
      <c r="QKS1860" s="401"/>
      <c r="QKT1860" s="401"/>
      <c r="QKU1860" s="401"/>
      <c r="QKV1860" s="401"/>
      <c r="QKW1860" s="401"/>
      <c r="QKX1860" s="401"/>
      <c r="QKY1860" s="401"/>
      <c r="QKZ1860" s="401"/>
      <c r="QLA1860" s="401"/>
      <c r="QLB1860" s="401"/>
      <c r="QLC1860" s="401"/>
      <c r="QLD1860" s="401"/>
      <c r="QLE1860" s="401"/>
      <c r="QLF1860" s="401"/>
      <c r="QLG1860" s="401"/>
      <c r="QLH1860" s="401"/>
      <c r="QLI1860" s="401"/>
      <c r="QLJ1860" s="401"/>
      <c r="QLK1860" s="401"/>
      <c r="QLL1860" s="401"/>
      <c r="QLM1860" s="401"/>
      <c r="QLN1860" s="401"/>
      <c r="QLO1860" s="401"/>
      <c r="QLP1860" s="401"/>
      <c r="QLQ1860" s="401"/>
      <c r="QLR1860" s="401"/>
      <c r="QLS1860" s="401"/>
      <c r="QLT1860" s="401"/>
      <c r="QLU1860" s="401"/>
      <c r="QLV1860" s="401"/>
      <c r="QLW1860" s="401"/>
      <c r="QLX1860" s="401"/>
      <c r="QLY1860" s="401"/>
      <c r="QLZ1860" s="401"/>
      <c r="QMA1860" s="401"/>
      <c r="QMB1860" s="401"/>
      <c r="QMC1860" s="401"/>
      <c r="QMD1860" s="401"/>
      <c r="QME1860" s="401"/>
      <c r="QMF1860" s="401"/>
      <c r="QMG1860" s="401"/>
      <c r="QMH1860" s="401"/>
      <c r="QMI1860" s="401"/>
      <c r="QMJ1860" s="401"/>
      <c r="QMK1860" s="401"/>
      <c r="QML1860" s="401"/>
      <c r="QMM1860" s="401"/>
      <c r="QMN1860" s="401"/>
      <c r="QMO1860" s="401"/>
      <c r="QMP1860" s="401"/>
      <c r="QMQ1860" s="401"/>
      <c r="QMR1860" s="401"/>
      <c r="QMS1860" s="401"/>
      <c r="QMT1860" s="401"/>
      <c r="QMU1860" s="401"/>
      <c r="QMV1860" s="401"/>
      <c r="QMW1860" s="401"/>
      <c r="QMX1860" s="401"/>
      <c r="QMY1860" s="401"/>
      <c r="QMZ1860" s="401"/>
      <c r="QNA1860" s="401"/>
      <c r="QNB1860" s="401"/>
      <c r="QNC1860" s="401"/>
      <c r="QND1860" s="401"/>
      <c r="QNE1860" s="401"/>
      <c r="QNF1860" s="401"/>
      <c r="QNG1860" s="401"/>
      <c r="QNH1860" s="401"/>
      <c r="QNI1860" s="401"/>
      <c r="QNJ1860" s="401"/>
      <c r="QNK1860" s="401"/>
      <c r="QNL1860" s="401"/>
      <c r="QNM1860" s="401"/>
      <c r="QNN1860" s="401"/>
      <c r="QNO1860" s="401"/>
      <c r="QNP1860" s="401"/>
      <c r="QNQ1860" s="401"/>
      <c r="QNR1860" s="401"/>
      <c r="QNS1860" s="401"/>
      <c r="QNT1860" s="401"/>
      <c r="QNU1860" s="401"/>
      <c r="QNV1860" s="401"/>
      <c r="QNW1860" s="401"/>
      <c r="QNX1860" s="401"/>
      <c r="QNY1860" s="401"/>
      <c r="QNZ1860" s="401"/>
      <c r="QOA1860" s="401"/>
      <c r="QOB1860" s="401"/>
      <c r="QOC1860" s="401"/>
      <c r="QOD1860" s="401"/>
      <c r="QOE1860" s="401"/>
      <c r="QOF1860" s="401"/>
      <c r="QOG1860" s="401"/>
      <c r="QOH1860" s="401"/>
      <c r="QOI1860" s="401"/>
      <c r="QOJ1860" s="401"/>
      <c r="QOK1860" s="401"/>
      <c r="QOL1860" s="401"/>
      <c r="QOM1860" s="401"/>
      <c r="QON1860" s="401"/>
      <c r="QOO1860" s="401"/>
      <c r="QOP1860" s="401"/>
      <c r="QOQ1860" s="401"/>
      <c r="QOR1860" s="401"/>
      <c r="QOS1860" s="401"/>
      <c r="QOT1860" s="401"/>
      <c r="QOU1860" s="401"/>
      <c r="QOV1860" s="401"/>
      <c r="QOW1860" s="401"/>
      <c r="QOX1860" s="401"/>
      <c r="QOY1860" s="401"/>
      <c r="QOZ1860" s="401"/>
      <c r="QPA1860" s="401"/>
      <c r="QPB1860" s="401"/>
      <c r="QPC1860" s="401"/>
      <c r="QPD1860" s="401"/>
      <c r="QPE1860" s="401"/>
      <c r="QPF1860" s="401"/>
      <c r="QPG1860" s="401"/>
      <c r="QPH1860" s="401"/>
      <c r="QPI1860" s="401"/>
      <c r="QPJ1860" s="401"/>
      <c r="QPK1860" s="401"/>
      <c r="QPL1860" s="401"/>
      <c r="QPM1860" s="401"/>
      <c r="QPN1860" s="401"/>
      <c r="QPO1860" s="401"/>
      <c r="QPP1860" s="401"/>
      <c r="QPQ1860" s="401"/>
      <c r="QPR1860" s="401"/>
      <c r="QPS1860" s="401"/>
      <c r="QPT1860" s="401"/>
      <c r="QPU1860" s="401"/>
      <c r="QPV1860" s="401"/>
      <c r="QPW1860" s="401"/>
      <c r="QPX1860" s="401"/>
      <c r="QPY1860" s="401"/>
      <c r="QPZ1860" s="401"/>
      <c r="QQA1860" s="401"/>
      <c r="QQB1860" s="401"/>
      <c r="QQC1860" s="401"/>
      <c r="QQD1860" s="401"/>
      <c r="QQE1860" s="401"/>
      <c r="QQF1860" s="401"/>
      <c r="QQG1860" s="401"/>
      <c r="QQH1860" s="401"/>
      <c r="QQI1860" s="401"/>
      <c r="QQJ1860" s="401"/>
      <c r="QQK1860" s="401"/>
      <c r="QQL1860" s="401"/>
      <c r="QQM1860" s="401"/>
      <c r="QQN1860" s="401"/>
      <c r="QQO1860" s="401"/>
      <c r="QQP1860" s="401"/>
      <c r="QQQ1860" s="401"/>
      <c r="QQR1860" s="401"/>
      <c r="QQS1860" s="401"/>
      <c r="QQT1860" s="401"/>
      <c r="QQU1860" s="401"/>
      <c r="QQV1860" s="401"/>
      <c r="QQW1860" s="401"/>
      <c r="QQX1860" s="401"/>
      <c r="QQY1860" s="401"/>
      <c r="QQZ1860" s="401"/>
      <c r="QRA1860" s="401"/>
      <c r="QRB1860" s="401"/>
      <c r="QRC1860" s="401"/>
      <c r="QRD1860" s="401"/>
      <c r="QRE1860" s="401"/>
      <c r="QRF1860" s="401"/>
      <c r="QRG1860" s="401"/>
      <c r="QRH1860" s="401"/>
      <c r="QRI1860" s="401"/>
      <c r="QRJ1860" s="401"/>
      <c r="QRK1860" s="401"/>
      <c r="QRL1860" s="401"/>
      <c r="QRM1860" s="401"/>
      <c r="QRN1860" s="401"/>
      <c r="QRO1860" s="401"/>
      <c r="QRP1860" s="401"/>
      <c r="QRQ1860" s="401"/>
      <c r="QRR1860" s="401"/>
      <c r="QRS1860" s="401"/>
      <c r="QRT1860" s="401"/>
      <c r="QRU1860" s="401"/>
      <c r="QRV1860" s="401"/>
      <c r="QRW1860" s="401"/>
      <c r="QRX1860" s="401"/>
      <c r="QRY1860" s="401"/>
      <c r="QRZ1860" s="401"/>
      <c r="QSA1860" s="401"/>
      <c r="QSB1860" s="401"/>
      <c r="QSC1860" s="401"/>
      <c r="QSD1860" s="401"/>
      <c r="QSE1860" s="401"/>
      <c r="QSF1860" s="401"/>
      <c r="QSG1860" s="401"/>
      <c r="QSH1860" s="401"/>
      <c r="QSI1860" s="401"/>
      <c r="QSJ1860" s="401"/>
      <c r="QSK1860" s="401"/>
      <c r="QSL1860" s="401"/>
      <c r="QSM1860" s="401"/>
      <c r="QSN1860" s="401"/>
      <c r="QSO1860" s="401"/>
      <c r="QSP1860" s="401"/>
      <c r="QSQ1860" s="401"/>
      <c r="QSR1860" s="401"/>
      <c r="QSS1860" s="401"/>
      <c r="QST1860" s="401"/>
      <c r="QSU1860" s="401"/>
      <c r="QSV1860" s="401"/>
      <c r="QSW1860" s="401"/>
      <c r="QSX1860" s="401"/>
      <c r="QSY1860" s="401"/>
      <c r="QSZ1860" s="401"/>
      <c r="QTA1860" s="401"/>
      <c r="QTB1860" s="401"/>
      <c r="QTC1860" s="401"/>
      <c r="QTD1860" s="401"/>
      <c r="QTE1860" s="401"/>
      <c r="QTF1860" s="401"/>
      <c r="QTG1860" s="401"/>
      <c r="QTH1860" s="401"/>
      <c r="QTI1860" s="401"/>
      <c r="QTJ1860" s="401"/>
      <c r="QTK1860" s="401"/>
      <c r="QTL1860" s="401"/>
      <c r="QTM1860" s="401"/>
      <c r="QTN1860" s="401"/>
      <c r="QTO1860" s="401"/>
      <c r="QTP1860" s="401"/>
      <c r="QTQ1860" s="401"/>
      <c r="QTR1860" s="401"/>
      <c r="QTS1860" s="401"/>
      <c r="QTT1860" s="401"/>
      <c r="QTU1860" s="401"/>
      <c r="QTV1860" s="401"/>
      <c r="QTW1860" s="401"/>
      <c r="QTX1860" s="401"/>
      <c r="QTY1860" s="401"/>
      <c r="QTZ1860" s="401"/>
      <c r="QUA1860" s="401"/>
      <c r="QUB1860" s="401"/>
      <c r="QUC1860" s="401"/>
      <c r="QUD1860" s="401"/>
      <c r="QUE1860" s="401"/>
      <c r="QUF1860" s="401"/>
      <c r="QUG1860" s="401"/>
      <c r="QUH1860" s="401"/>
      <c r="QUI1860" s="401"/>
      <c r="QUJ1860" s="401"/>
      <c r="QUK1860" s="401"/>
      <c r="QUL1860" s="401"/>
      <c r="QUM1860" s="401"/>
      <c r="QUN1860" s="401"/>
      <c r="QUO1860" s="401"/>
      <c r="QUP1860" s="401"/>
      <c r="QUQ1860" s="401"/>
      <c r="QUR1860" s="401"/>
      <c r="QUS1860" s="401"/>
      <c r="QUT1860" s="401"/>
      <c r="QUU1860" s="401"/>
      <c r="QUV1860" s="401"/>
      <c r="QUW1860" s="401"/>
      <c r="QUX1860" s="401"/>
      <c r="QUY1860" s="401"/>
      <c r="QUZ1860" s="401"/>
      <c r="QVA1860" s="401"/>
      <c r="QVB1860" s="401"/>
      <c r="QVC1860" s="401"/>
      <c r="QVD1860" s="401"/>
      <c r="QVE1860" s="401"/>
      <c r="QVF1860" s="401"/>
      <c r="QVG1860" s="401"/>
      <c r="QVH1860" s="401"/>
      <c r="QVI1860" s="401"/>
      <c r="QVJ1860" s="401"/>
      <c r="QVK1860" s="401"/>
      <c r="QVL1860" s="401"/>
      <c r="QVM1860" s="401"/>
      <c r="QVN1860" s="401"/>
      <c r="QVO1860" s="401"/>
      <c r="QVP1860" s="401"/>
      <c r="QVQ1860" s="401"/>
      <c r="QVR1860" s="401"/>
      <c r="QVS1860" s="401"/>
      <c r="QVT1860" s="401"/>
      <c r="QVU1860" s="401"/>
      <c r="QVV1860" s="401"/>
      <c r="QVW1860" s="401"/>
      <c r="QVX1860" s="401"/>
      <c r="QVY1860" s="401"/>
      <c r="QVZ1860" s="401"/>
      <c r="QWA1860" s="401"/>
      <c r="QWB1860" s="401"/>
      <c r="QWC1860" s="401"/>
      <c r="QWD1860" s="401"/>
      <c r="QWE1860" s="401"/>
      <c r="QWF1860" s="401"/>
      <c r="QWG1860" s="401"/>
      <c r="QWH1860" s="401"/>
      <c r="QWI1860" s="401"/>
      <c r="QWJ1860" s="401"/>
      <c r="QWK1860" s="401"/>
      <c r="QWL1860" s="401"/>
      <c r="QWM1860" s="401"/>
      <c r="QWN1860" s="401"/>
      <c r="QWO1860" s="401"/>
      <c r="QWP1860" s="401"/>
      <c r="QWQ1860" s="401"/>
      <c r="QWR1860" s="401"/>
      <c r="QWS1860" s="401"/>
      <c r="QWT1860" s="401"/>
      <c r="QWU1860" s="401"/>
      <c r="QWV1860" s="401"/>
      <c r="QWW1860" s="401"/>
      <c r="QWX1860" s="401"/>
      <c r="QWY1860" s="401"/>
      <c r="QWZ1860" s="401"/>
      <c r="QXA1860" s="401"/>
      <c r="QXB1860" s="401"/>
      <c r="QXC1860" s="401"/>
      <c r="QXD1860" s="401"/>
      <c r="QXE1860" s="401"/>
      <c r="QXF1860" s="401"/>
      <c r="QXG1860" s="401"/>
      <c r="QXH1860" s="401"/>
      <c r="QXI1860" s="401"/>
      <c r="QXJ1860" s="401"/>
      <c r="QXK1860" s="401"/>
      <c r="QXL1860" s="401"/>
      <c r="QXM1860" s="401"/>
      <c r="QXN1860" s="401"/>
      <c r="QXO1860" s="401"/>
      <c r="QXP1860" s="401"/>
      <c r="QXQ1860" s="401"/>
      <c r="QXR1860" s="401"/>
      <c r="QXS1860" s="401"/>
      <c r="QXT1860" s="401"/>
      <c r="QXU1860" s="401"/>
      <c r="QXV1860" s="401"/>
      <c r="QXW1860" s="401"/>
      <c r="QXX1860" s="401"/>
      <c r="QXY1860" s="401"/>
      <c r="QXZ1860" s="401"/>
      <c r="QYA1860" s="401"/>
      <c r="QYB1860" s="401"/>
      <c r="QYC1860" s="401"/>
      <c r="QYD1860" s="401"/>
      <c r="QYE1860" s="401"/>
      <c r="QYF1860" s="401"/>
      <c r="QYG1860" s="401"/>
      <c r="QYH1860" s="401"/>
      <c r="QYI1860" s="401"/>
      <c r="QYJ1860" s="401"/>
      <c r="QYK1860" s="401"/>
      <c r="QYL1860" s="401"/>
      <c r="QYM1860" s="401"/>
      <c r="QYN1860" s="401"/>
      <c r="QYO1860" s="401"/>
      <c r="QYP1860" s="401"/>
      <c r="QYQ1860" s="401"/>
      <c r="QYR1860" s="401"/>
      <c r="QYS1860" s="401"/>
      <c r="QYT1860" s="401"/>
      <c r="QYU1860" s="401"/>
      <c r="QYV1860" s="401"/>
      <c r="QYW1860" s="401"/>
      <c r="QYX1860" s="401"/>
      <c r="QYY1860" s="401"/>
      <c r="QYZ1860" s="401"/>
      <c r="QZA1860" s="401"/>
      <c r="QZB1860" s="401"/>
      <c r="QZC1860" s="401"/>
      <c r="QZD1860" s="401"/>
      <c r="QZE1860" s="401"/>
      <c r="QZF1860" s="401"/>
      <c r="QZG1860" s="401"/>
      <c r="QZH1860" s="401"/>
      <c r="QZI1860" s="401"/>
      <c r="QZJ1860" s="401"/>
      <c r="QZK1860" s="401"/>
      <c r="QZL1860" s="401"/>
      <c r="QZM1860" s="401"/>
      <c r="QZN1860" s="401"/>
      <c r="QZO1860" s="401"/>
      <c r="QZP1860" s="401"/>
      <c r="QZQ1860" s="401"/>
      <c r="QZR1860" s="401"/>
      <c r="QZS1860" s="401"/>
      <c r="QZT1860" s="401"/>
      <c r="QZU1860" s="401"/>
      <c r="QZV1860" s="401"/>
      <c r="QZW1860" s="401"/>
      <c r="QZX1860" s="401"/>
      <c r="QZY1860" s="401"/>
      <c r="QZZ1860" s="401"/>
      <c r="RAA1860" s="401"/>
      <c r="RAB1860" s="401"/>
      <c r="RAC1860" s="401"/>
      <c r="RAD1860" s="401"/>
      <c r="RAE1860" s="401"/>
      <c r="RAF1860" s="401"/>
      <c r="RAG1860" s="401"/>
      <c r="RAH1860" s="401"/>
      <c r="RAI1860" s="401"/>
      <c r="RAJ1860" s="401"/>
      <c r="RAK1860" s="401"/>
      <c r="RAL1860" s="401"/>
      <c r="RAM1860" s="401"/>
      <c r="RAN1860" s="401"/>
      <c r="RAO1860" s="401"/>
      <c r="RAP1860" s="401"/>
      <c r="RAQ1860" s="401"/>
      <c r="RAR1860" s="401"/>
      <c r="RAS1860" s="401"/>
      <c r="RAT1860" s="401"/>
      <c r="RAU1860" s="401"/>
      <c r="RAV1860" s="401"/>
      <c r="RAW1860" s="401"/>
      <c r="RAX1860" s="401"/>
      <c r="RAY1860" s="401"/>
      <c r="RAZ1860" s="401"/>
      <c r="RBA1860" s="401"/>
      <c r="RBB1860" s="401"/>
      <c r="RBC1860" s="401"/>
      <c r="RBD1860" s="401"/>
      <c r="RBE1860" s="401"/>
      <c r="RBF1860" s="401"/>
      <c r="RBG1860" s="401"/>
      <c r="RBH1860" s="401"/>
      <c r="RBI1860" s="401"/>
      <c r="RBJ1860" s="401"/>
      <c r="RBK1860" s="401"/>
      <c r="RBL1860" s="401"/>
      <c r="RBM1860" s="401"/>
      <c r="RBN1860" s="401"/>
      <c r="RBO1860" s="401"/>
      <c r="RBP1860" s="401"/>
      <c r="RBQ1860" s="401"/>
      <c r="RBR1860" s="401"/>
      <c r="RBS1860" s="401"/>
      <c r="RBT1860" s="401"/>
      <c r="RBU1860" s="401"/>
      <c r="RBV1860" s="401"/>
      <c r="RBW1860" s="401"/>
      <c r="RBX1860" s="401"/>
      <c r="RBY1860" s="401"/>
      <c r="RBZ1860" s="401"/>
      <c r="RCA1860" s="401"/>
      <c r="RCB1860" s="401"/>
      <c r="RCC1860" s="401"/>
      <c r="RCD1860" s="401"/>
      <c r="RCE1860" s="401"/>
      <c r="RCF1860" s="401"/>
      <c r="RCG1860" s="401"/>
      <c r="RCH1860" s="401"/>
      <c r="RCI1860" s="401"/>
      <c r="RCJ1860" s="401"/>
      <c r="RCK1860" s="401"/>
      <c r="RCL1860" s="401"/>
      <c r="RCM1860" s="401"/>
      <c r="RCN1860" s="401"/>
      <c r="RCO1860" s="401"/>
      <c r="RCP1860" s="401"/>
      <c r="RCQ1860" s="401"/>
      <c r="RCR1860" s="401"/>
      <c r="RCS1860" s="401"/>
      <c r="RCT1860" s="401"/>
      <c r="RCU1860" s="401"/>
      <c r="RCV1860" s="401"/>
      <c r="RCW1860" s="401"/>
      <c r="RCX1860" s="401"/>
      <c r="RCY1860" s="401"/>
      <c r="RCZ1860" s="401"/>
      <c r="RDA1860" s="401"/>
      <c r="RDB1860" s="401"/>
      <c r="RDC1860" s="401"/>
      <c r="RDD1860" s="401"/>
      <c r="RDE1860" s="401"/>
      <c r="RDF1860" s="401"/>
      <c r="RDG1860" s="401"/>
      <c r="RDH1860" s="401"/>
      <c r="RDI1860" s="401"/>
      <c r="RDJ1860" s="401"/>
      <c r="RDK1860" s="401"/>
      <c r="RDL1860" s="401"/>
      <c r="RDM1860" s="401"/>
      <c r="RDN1860" s="401"/>
      <c r="RDO1860" s="401"/>
      <c r="RDP1860" s="401"/>
      <c r="RDQ1860" s="401"/>
      <c r="RDR1860" s="401"/>
      <c r="RDS1860" s="401"/>
      <c r="RDT1860" s="401"/>
      <c r="RDU1860" s="401"/>
      <c r="RDV1860" s="401"/>
      <c r="RDW1860" s="401"/>
      <c r="RDX1860" s="401"/>
      <c r="RDY1860" s="401"/>
      <c r="RDZ1860" s="401"/>
      <c r="REA1860" s="401"/>
      <c r="REB1860" s="401"/>
      <c r="REC1860" s="401"/>
      <c r="RED1860" s="401"/>
      <c r="REE1860" s="401"/>
      <c r="REF1860" s="401"/>
      <c r="REG1860" s="401"/>
      <c r="REH1860" s="401"/>
      <c r="REI1860" s="401"/>
      <c r="REJ1860" s="401"/>
      <c r="REK1860" s="401"/>
      <c r="REL1860" s="401"/>
      <c r="REM1860" s="401"/>
      <c r="REN1860" s="401"/>
      <c r="REO1860" s="401"/>
      <c r="REP1860" s="401"/>
      <c r="REQ1860" s="401"/>
      <c r="RER1860" s="401"/>
      <c r="RES1860" s="401"/>
      <c r="RET1860" s="401"/>
      <c r="REU1860" s="401"/>
      <c r="REV1860" s="401"/>
      <c r="REW1860" s="401"/>
      <c r="REX1860" s="401"/>
      <c r="REY1860" s="401"/>
      <c r="REZ1860" s="401"/>
      <c r="RFA1860" s="401"/>
      <c r="RFB1860" s="401"/>
      <c r="RFC1860" s="401"/>
      <c r="RFD1860" s="401"/>
      <c r="RFE1860" s="401"/>
      <c r="RFF1860" s="401"/>
      <c r="RFG1860" s="401"/>
      <c r="RFH1860" s="401"/>
      <c r="RFI1860" s="401"/>
      <c r="RFJ1860" s="401"/>
      <c r="RFK1860" s="401"/>
      <c r="RFL1860" s="401"/>
      <c r="RFM1860" s="401"/>
      <c r="RFN1860" s="401"/>
      <c r="RFO1860" s="401"/>
      <c r="RFP1860" s="401"/>
      <c r="RFQ1860" s="401"/>
      <c r="RFR1860" s="401"/>
      <c r="RFS1860" s="401"/>
      <c r="RFT1860" s="401"/>
      <c r="RFU1860" s="401"/>
      <c r="RFV1860" s="401"/>
      <c r="RFW1860" s="401"/>
      <c r="RFX1860" s="401"/>
      <c r="RFY1860" s="401"/>
      <c r="RFZ1860" s="401"/>
      <c r="RGA1860" s="401"/>
      <c r="RGB1860" s="401"/>
      <c r="RGC1860" s="401"/>
      <c r="RGD1860" s="401"/>
      <c r="RGE1860" s="401"/>
      <c r="RGF1860" s="401"/>
      <c r="RGG1860" s="401"/>
      <c r="RGH1860" s="401"/>
      <c r="RGI1860" s="401"/>
      <c r="RGJ1860" s="401"/>
      <c r="RGK1860" s="401"/>
      <c r="RGL1860" s="401"/>
      <c r="RGM1860" s="401"/>
      <c r="RGN1860" s="401"/>
      <c r="RGO1860" s="401"/>
      <c r="RGP1860" s="401"/>
      <c r="RGQ1860" s="401"/>
      <c r="RGR1860" s="401"/>
      <c r="RGS1860" s="401"/>
      <c r="RGT1860" s="401"/>
      <c r="RGU1860" s="401"/>
      <c r="RGV1860" s="401"/>
      <c r="RGW1860" s="401"/>
      <c r="RGX1860" s="401"/>
      <c r="RGY1860" s="401"/>
      <c r="RGZ1860" s="401"/>
      <c r="RHA1860" s="401"/>
      <c r="RHB1860" s="401"/>
      <c r="RHC1860" s="401"/>
      <c r="RHD1860" s="401"/>
      <c r="RHE1860" s="401"/>
      <c r="RHF1860" s="401"/>
      <c r="RHG1860" s="401"/>
      <c r="RHH1860" s="401"/>
      <c r="RHI1860" s="401"/>
      <c r="RHJ1860" s="401"/>
      <c r="RHK1860" s="401"/>
      <c r="RHL1860" s="401"/>
      <c r="RHM1860" s="401"/>
      <c r="RHN1860" s="401"/>
      <c r="RHO1860" s="401"/>
      <c r="RHP1860" s="401"/>
      <c r="RHQ1860" s="401"/>
      <c r="RHR1860" s="401"/>
      <c r="RHS1860" s="401"/>
      <c r="RHT1860" s="401"/>
      <c r="RHU1860" s="401"/>
      <c r="RHV1860" s="401"/>
      <c r="RHW1860" s="401"/>
      <c r="RHX1860" s="401"/>
      <c r="RHY1860" s="401"/>
      <c r="RHZ1860" s="401"/>
      <c r="RIA1860" s="401"/>
      <c r="RIB1860" s="401"/>
      <c r="RIC1860" s="401"/>
      <c r="RID1860" s="401"/>
      <c r="RIE1860" s="401"/>
      <c r="RIF1860" s="401"/>
      <c r="RIG1860" s="401"/>
      <c r="RIH1860" s="401"/>
      <c r="RII1860" s="401"/>
      <c r="RIJ1860" s="401"/>
      <c r="RIK1860" s="401"/>
      <c r="RIL1860" s="401"/>
      <c r="RIM1860" s="401"/>
      <c r="RIN1860" s="401"/>
      <c r="RIO1860" s="401"/>
      <c r="RIP1860" s="401"/>
      <c r="RIQ1860" s="401"/>
      <c r="RIR1860" s="401"/>
      <c r="RIS1860" s="401"/>
      <c r="RIT1860" s="401"/>
      <c r="RIU1860" s="401"/>
      <c r="RIV1860" s="401"/>
      <c r="RIW1860" s="401"/>
      <c r="RIX1860" s="401"/>
      <c r="RIY1860" s="401"/>
      <c r="RIZ1860" s="401"/>
      <c r="RJA1860" s="401"/>
      <c r="RJB1860" s="401"/>
      <c r="RJC1860" s="401"/>
      <c r="RJD1860" s="401"/>
      <c r="RJE1860" s="401"/>
      <c r="RJF1860" s="401"/>
      <c r="RJG1860" s="401"/>
      <c r="RJH1860" s="401"/>
      <c r="RJI1860" s="401"/>
      <c r="RJJ1860" s="401"/>
      <c r="RJK1860" s="401"/>
      <c r="RJL1860" s="401"/>
      <c r="RJM1860" s="401"/>
      <c r="RJN1860" s="401"/>
      <c r="RJO1860" s="401"/>
      <c r="RJP1860" s="401"/>
      <c r="RJQ1860" s="401"/>
      <c r="RJR1860" s="401"/>
      <c r="RJS1860" s="401"/>
      <c r="RJT1860" s="401"/>
      <c r="RJU1860" s="401"/>
      <c r="RJV1860" s="401"/>
      <c r="RJW1860" s="401"/>
      <c r="RJX1860" s="401"/>
      <c r="RJY1860" s="401"/>
      <c r="RJZ1860" s="401"/>
      <c r="RKA1860" s="401"/>
      <c r="RKB1860" s="401"/>
      <c r="RKC1860" s="401"/>
      <c r="RKD1860" s="401"/>
      <c r="RKE1860" s="401"/>
      <c r="RKF1860" s="401"/>
      <c r="RKG1860" s="401"/>
      <c r="RKH1860" s="401"/>
      <c r="RKI1860" s="401"/>
      <c r="RKJ1860" s="401"/>
      <c r="RKK1860" s="401"/>
      <c r="RKL1860" s="401"/>
      <c r="RKM1860" s="401"/>
      <c r="RKN1860" s="401"/>
      <c r="RKO1860" s="401"/>
      <c r="RKP1860" s="401"/>
      <c r="RKQ1860" s="401"/>
      <c r="RKR1860" s="401"/>
      <c r="RKS1860" s="401"/>
      <c r="RKT1860" s="401"/>
      <c r="RKU1860" s="401"/>
      <c r="RKV1860" s="401"/>
      <c r="RKW1860" s="401"/>
      <c r="RKX1860" s="401"/>
      <c r="RKY1860" s="401"/>
      <c r="RKZ1860" s="401"/>
      <c r="RLA1860" s="401"/>
      <c r="RLB1860" s="401"/>
      <c r="RLC1860" s="401"/>
      <c r="RLD1860" s="401"/>
      <c r="RLE1860" s="401"/>
      <c r="RLF1860" s="401"/>
      <c r="RLG1860" s="401"/>
      <c r="RLH1860" s="401"/>
      <c r="RLI1860" s="401"/>
      <c r="RLJ1860" s="401"/>
      <c r="RLK1860" s="401"/>
      <c r="RLL1860" s="401"/>
      <c r="RLM1860" s="401"/>
      <c r="RLN1860" s="401"/>
      <c r="RLO1860" s="401"/>
      <c r="RLP1860" s="401"/>
      <c r="RLQ1860" s="401"/>
      <c r="RLR1860" s="401"/>
      <c r="RLS1860" s="401"/>
      <c r="RLT1860" s="401"/>
      <c r="RLU1860" s="401"/>
      <c r="RLV1860" s="401"/>
      <c r="RLW1860" s="401"/>
      <c r="RLX1860" s="401"/>
      <c r="RLY1860" s="401"/>
      <c r="RLZ1860" s="401"/>
      <c r="RMA1860" s="401"/>
      <c r="RMB1860" s="401"/>
      <c r="RMC1860" s="401"/>
      <c r="RMD1860" s="401"/>
      <c r="RME1860" s="401"/>
      <c r="RMF1860" s="401"/>
      <c r="RMG1860" s="401"/>
      <c r="RMH1860" s="401"/>
      <c r="RMI1860" s="401"/>
      <c r="RMJ1860" s="401"/>
      <c r="RMK1860" s="401"/>
      <c r="RML1860" s="401"/>
      <c r="RMM1860" s="401"/>
      <c r="RMN1860" s="401"/>
      <c r="RMO1860" s="401"/>
      <c r="RMP1860" s="401"/>
      <c r="RMQ1860" s="401"/>
      <c r="RMR1860" s="401"/>
      <c r="RMS1860" s="401"/>
      <c r="RMT1860" s="401"/>
      <c r="RMU1860" s="401"/>
      <c r="RMV1860" s="401"/>
      <c r="RMW1860" s="401"/>
      <c r="RMX1860" s="401"/>
      <c r="RMY1860" s="401"/>
      <c r="RMZ1860" s="401"/>
      <c r="RNA1860" s="401"/>
      <c r="RNB1860" s="401"/>
      <c r="RNC1860" s="401"/>
      <c r="RND1860" s="401"/>
      <c r="RNE1860" s="401"/>
      <c r="RNF1860" s="401"/>
      <c r="RNG1860" s="401"/>
      <c r="RNH1860" s="401"/>
      <c r="RNI1860" s="401"/>
      <c r="RNJ1860" s="401"/>
      <c r="RNK1860" s="401"/>
      <c r="RNL1860" s="401"/>
      <c r="RNM1860" s="401"/>
      <c r="RNN1860" s="401"/>
      <c r="RNO1860" s="401"/>
      <c r="RNP1860" s="401"/>
      <c r="RNQ1860" s="401"/>
      <c r="RNR1860" s="401"/>
      <c r="RNS1860" s="401"/>
      <c r="RNT1860" s="401"/>
      <c r="RNU1860" s="401"/>
      <c r="RNV1860" s="401"/>
      <c r="RNW1860" s="401"/>
      <c r="RNX1860" s="401"/>
      <c r="RNY1860" s="401"/>
      <c r="RNZ1860" s="401"/>
      <c r="ROA1860" s="401"/>
      <c r="ROB1860" s="401"/>
      <c r="ROC1860" s="401"/>
      <c r="ROD1860" s="401"/>
      <c r="ROE1860" s="401"/>
      <c r="ROF1860" s="401"/>
      <c r="ROG1860" s="401"/>
      <c r="ROH1860" s="401"/>
      <c r="ROI1860" s="401"/>
      <c r="ROJ1860" s="401"/>
      <c r="ROK1860" s="401"/>
      <c r="ROL1860" s="401"/>
      <c r="ROM1860" s="401"/>
      <c r="RON1860" s="401"/>
      <c r="ROO1860" s="401"/>
      <c r="ROP1860" s="401"/>
      <c r="ROQ1860" s="401"/>
      <c r="ROR1860" s="401"/>
      <c r="ROS1860" s="401"/>
      <c r="ROT1860" s="401"/>
      <c r="ROU1860" s="401"/>
      <c r="ROV1860" s="401"/>
      <c r="ROW1860" s="401"/>
      <c r="ROX1860" s="401"/>
      <c r="ROY1860" s="401"/>
      <c r="ROZ1860" s="401"/>
      <c r="RPA1860" s="401"/>
      <c r="RPB1860" s="401"/>
      <c r="RPC1860" s="401"/>
      <c r="RPD1860" s="401"/>
      <c r="RPE1860" s="401"/>
      <c r="RPF1860" s="401"/>
      <c r="RPG1860" s="401"/>
      <c r="RPH1860" s="401"/>
      <c r="RPI1860" s="401"/>
      <c r="RPJ1860" s="401"/>
      <c r="RPK1860" s="401"/>
      <c r="RPL1860" s="401"/>
      <c r="RPM1860" s="401"/>
      <c r="RPN1860" s="401"/>
      <c r="RPO1860" s="401"/>
      <c r="RPP1860" s="401"/>
      <c r="RPQ1860" s="401"/>
      <c r="RPR1860" s="401"/>
      <c r="RPS1860" s="401"/>
      <c r="RPT1860" s="401"/>
      <c r="RPU1860" s="401"/>
      <c r="RPV1860" s="401"/>
      <c r="RPW1860" s="401"/>
      <c r="RPX1860" s="401"/>
      <c r="RPY1860" s="401"/>
      <c r="RPZ1860" s="401"/>
      <c r="RQA1860" s="401"/>
      <c r="RQB1860" s="401"/>
      <c r="RQC1860" s="401"/>
      <c r="RQD1860" s="401"/>
      <c r="RQE1860" s="401"/>
      <c r="RQF1860" s="401"/>
      <c r="RQG1860" s="401"/>
      <c r="RQH1860" s="401"/>
      <c r="RQI1860" s="401"/>
      <c r="RQJ1860" s="401"/>
      <c r="RQK1860" s="401"/>
      <c r="RQL1860" s="401"/>
      <c r="RQM1860" s="401"/>
      <c r="RQN1860" s="401"/>
      <c r="RQO1860" s="401"/>
      <c r="RQP1860" s="401"/>
      <c r="RQQ1860" s="401"/>
      <c r="RQR1860" s="401"/>
      <c r="RQS1860" s="401"/>
      <c r="RQT1860" s="401"/>
      <c r="RQU1860" s="401"/>
      <c r="RQV1860" s="401"/>
      <c r="RQW1860" s="401"/>
      <c r="RQX1860" s="401"/>
      <c r="RQY1860" s="401"/>
      <c r="RQZ1860" s="401"/>
      <c r="RRA1860" s="401"/>
      <c r="RRB1860" s="401"/>
      <c r="RRC1860" s="401"/>
      <c r="RRD1860" s="401"/>
      <c r="RRE1860" s="401"/>
      <c r="RRF1860" s="401"/>
      <c r="RRG1860" s="401"/>
      <c r="RRH1860" s="401"/>
      <c r="RRI1860" s="401"/>
      <c r="RRJ1860" s="401"/>
      <c r="RRK1860" s="401"/>
      <c r="RRL1860" s="401"/>
      <c r="RRM1860" s="401"/>
      <c r="RRN1860" s="401"/>
      <c r="RRO1860" s="401"/>
      <c r="RRP1860" s="401"/>
      <c r="RRQ1860" s="401"/>
      <c r="RRR1860" s="401"/>
      <c r="RRS1860" s="401"/>
      <c r="RRT1860" s="401"/>
      <c r="RRU1860" s="401"/>
      <c r="RRV1860" s="401"/>
      <c r="RRW1860" s="401"/>
      <c r="RRX1860" s="401"/>
      <c r="RRY1860" s="401"/>
      <c r="RRZ1860" s="401"/>
      <c r="RSA1860" s="401"/>
      <c r="RSB1860" s="401"/>
      <c r="RSC1860" s="401"/>
      <c r="RSD1860" s="401"/>
      <c r="RSE1860" s="401"/>
      <c r="RSF1860" s="401"/>
      <c r="RSG1860" s="401"/>
      <c r="RSH1860" s="401"/>
      <c r="RSI1860" s="401"/>
      <c r="RSJ1860" s="401"/>
      <c r="RSK1860" s="401"/>
      <c r="RSL1860" s="401"/>
      <c r="RSM1860" s="401"/>
      <c r="RSN1860" s="401"/>
      <c r="RSO1860" s="401"/>
      <c r="RSP1860" s="401"/>
      <c r="RSQ1860" s="401"/>
      <c r="RSR1860" s="401"/>
      <c r="RSS1860" s="401"/>
      <c r="RST1860" s="401"/>
      <c r="RSU1860" s="401"/>
      <c r="RSV1860" s="401"/>
      <c r="RSW1860" s="401"/>
      <c r="RSX1860" s="401"/>
      <c r="RSY1860" s="401"/>
      <c r="RSZ1860" s="401"/>
      <c r="RTA1860" s="401"/>
      <c r="RTB1860" s="401"/>
      <c r="RTC1860" s="401"/>
      <c r="RTD1860" s="401"/>
      <c r="RTE1860" s="401"/>
      <c r="RTF1860" s="401"/>
      <c r="RTG1860" s="401"/>
      <c r="RTH1860" s="401"/>
      <c r="RTI1860" s="401"/>
      <c r="RTJ1860" s="401"/>
      <c r="RTK1860" s="401"/>
      <c r="RTL1860" s="401"/>
      <c r="RTM1860" s="401"/>
      <c r="RTN1860" s="401"/>
      <c r="RTO1860" s="401"/>
      <c r="RTP1860" s="401"/>
      <c r="RTQ1860" s="401"/>
      <c r="RTR1860" s="401"/>
      <c r="RTS1860" s="401"/>
      <c r="RTT1860" s="401"/>
      <c r="RTU1860" s="401"/>
      <c r="RTV1860" s="401"/>
      <c r="RTW1860" s="401"/>
      <c r="RTX1860" s="401"/>
      <c r="RTY1860" s="401"/>
      <c r="RTZ1860" s="401"/>
      <c r="RUA1860" s="401"/>
      <c r="RUB1860" s="401"/>
      <c r="RUC1860" s="401"/>
      <c r="RUD1860" s="401"/>
      <c r="RUE1860" s="401"/>
      <c r="RUF1860" s="401"/>
      <c r="RUG1860" s="401"/>
      <c r="RUH1860" s="401"/>
      <c r="RUI1860" s="401"/>
      <c r="RUJ1860" s="401"/>
      <c r="RUK1860" s="401"/>
      <c r="RUL1860" s="401"/>
      <c r="RUM1860" s="401"/>
      <c r="RUN1860" s="401"/>
      <c r="RUO1860" s="401"/>
      <c r="RUP1860" s="401"/>
      <c r="RUQ1860" s="401"/>
      <c r="RUR1860" s="401"/>
      <c r="RUS1860" s="401"/>
      <c r="RUT1860" s="401"/>
      <c r="RUU1860" s="401"/>
      <c r="RUV1860" s="401"/>
      <c r="RUW1860" s="401"/>
      <c r="RUX1860" s="401"/>
      <c r="RUY1860" s="401"/>
      <c r="RUZ1860" s="401"/>
      <c r="RVA1860" s="401"/>
      <c r="RVB1860" s="401"/>
      <c r="RVC1860" s="401"/>
      <c r="RVD1860" s="401"/>
      <c r="RVE1860" s="401"/>
      <c r="RVF1860" s="401"/>
      <c r="RVG1860" s="401"/>
      <c r="RVH1860" s="401"/>
      <c r="RVI1860" s="401"/>
      <c r="RVJ1860" s="401"/>
      <c r="RVK1860" s="401"/>
      <c r="RVL1860" s="401"/>
      <c r="RVM1860" s="401"/>
      <c r="RVN1860" s="401"/>
      <c r="RVO1860" s="401"/>
      <c r="RVP1860" s="401"/>
      <c r="RVQ1860" s="401"/>
      <c r="RVR1860" s="401"/>
      <c r="RVS1860" s="401"/>
      <c r="RVT1860" s="401"/>
      <c r="RVU1860" s="401"/>
      <c r="RVV1860" s="401"/>
      <c r="RVW1860" s="401"/>
      <c r="RVX1860" s="401"/>
      <c r="RVY1860" s="401"/>
      <c r="RVZ1860" s="401"/>
      <c r="RWA1860" s="401"/>
      <c r="RWB1860" s="401"/>
      <c r="RWC1860" s="401"/>
      <c r="RWD1860" s="401"/>
      <c r="RWE1860" s="401"/>
      <c r="RWF1860" s="401"/>
      <c r="RWG1860" s="401"/>
      <c r="RWH1860" s="401"/>
      <c r="RWI1860" s="401"/>
      <c r="RWJ1860" s="401"/>
      <c r="RWK1860" s="401"/>
      <c r="RWL1860" s="401"/>
      <c r="RWM1860" s="401"/>
      <c r="RWN1860" s="401"/>
      <c r="RWO1860" s="401"/>
      <c r="RWP1860" s="401"/>
      <c r="RWQ1860" s="401"/>
      <c r="RWR1860" s="401"/>
      <c r="RWS1860" s="401"/>
      <c r="RWT1860" s="401"/>
      <c r="RWU1860" s="401"/>
      <c r="RWV1860" s="401"/>
      <c r="RWW1860" s="401"/>
      <c r="RWX1860" s="401"/>
      <c r="RWY1860" s="401"/>
      <c r="RWZ1860" s="401"/>
      <c r="RXA1860" s="401"/>
      <c r="RXB1860" s="401"/>
      <c r="RXC1860" s="401"/>
      <c r="RXD1860" s="401"/>
      <c r="RXE1860" s="401"/>
      <c r="RXF1860" s="401"/>
      <c r="RXG1860" s="401"/>
      <c r="RXH1860" s="401"/>
      <c r="RXI1860" s="401"/>
      <c r="RXJ1860" s="401"/>
      <c r="RXK1860" s="401"/>
      <c r="RXL1860" s="401"/>
      <c r="RXM1860" s="401"/>
      <c r="RXN1860" s="401"/>
      <c r="RXO1860" s="401"/>
      <c r="RXP1860" s="401"/>
      <c r="RXQ1860" s="401"/>
      <c r="RXR1860" s="401"/>
      <c r="RXS1860" s="401"/>
      <c r="RXT1860" s="401"/>
      <c r="RXU1860" s="401"/>
      <c r="RXV1860" s="401"/>
      <c r="RXW1860" s="401"/>
      <c r="RXX1860" s="401"/>
      <c r="RXY1860" s="401"/>
      <c r="RXZ1860" s="401"/>
      <c r="RYA1860" s="401"/>
      <c r="RYB1860" s="401"/>
      <c r="RYC1860" s="401"/>
      <c r="RYD1860" s="401"/>
      <c r="RYE1860" s="401"/>
      <c r="RYF1860" s="401"/>
      <c r="RYG1860" s="401"/>
      <c r="RYH1860" s="401"/>
      <c r="RYI1860" s="401"/>
      <c r="RYJ1860" s="401"/>
      <c r="RYK1860" s="401"/>
      <c r="RYL1860" s="401"/>
      <c r="RYM1860" s="401"/>
      <c r="RYN1860" s="401"/>
      <c r="RYO1860" s="401"/>
      <c r="RYP1860" s="401"/>
      <c r="RYQ1860" s="401"/>
      <c r="RYR1860" s="401"/>
      <c r="RYS1860" s="401"/>
      <c r="RYT1860" s="401"/>
      <c r="RYU1860" s="401"/>
      <c r="RYV1860" s="401"/>
      <c r="RYW1860" s="401"/>
      <c r="RYX1860" s="401"/>
      <c r="RYY1860" s="401"/>
      <c r="RYZ1860" s="401"/>
      <c r="RZA1860" s="401"/>
      <c r="RZB1860" s="401"/>
      <c r="RZC1860" s="401"/>
      <c r="RZD1860" s="401"/>
      <c r="RZE1860" s="401"/>
      <c r="RZF1860" s="401"/>
      <c r="RZG1860" s="401"/>
      <c r="RZH1860" s="401"/>
      <c r="RZI1860" s="401"/>
      <c r="RZJ1860" s="401"/>
      <c r="RZK1860" s="401"/>
      <c r="RZL1860" s="401"/>
      <c r="RZM1860" s="401"/>
      <c r="RZN1860" s="401"/>
      <c r="RZO1860" s="401"/>
      <c r="RZP1860" s="401"/>
      <c r="RZQ1860" s="401"/>
      <c r="RZR1860" s="401"/>
      <c r="RZS1860" s="401"/>
      <c r="RZT1860" s="401"/>
      <c r="RZU1860" s="401"/>
      <c r="RZV1860" s="401"/>
      <c r="RZW1860" s="401"/>
      <c r="RZX1860" s="401"/>
      <c r="RZY1860" s="401"/>
      <c r="RZZ1860" s="401"/>
      <c r="SAA1860" s="401"/>
      <c r="SAB1860" s="401"/>
      <c r="SAC1860" s="401"/>
      <c r="SAD1860" s="401"/>
      <c r="SAE1860" s="401"/>
      <c r="SAF1860" s="401"/>
      <c r="SAG1860" s="401"/>
      <c r="SAH1860" s="401"/>
      <c r="SAI1860" s="401"/>
      <c r="SAJ1860" s="401"/>
      <c r="SAK1860" s="401"/>
      <c r="SAL1860" s="401"/>
      <c r="SAM1860" s="401"/>
      <c r="SAN1860" s="401"/>
      <c r="SAO1860" s="401"/>
      <c r="SAP1860" s="401"/>
      <c r="SAQ1860" s="401"/>
      <c r="SAR1860" s="401"/>
      <c r="SAS1860" s="401"/>
      <c r="SAT1860" s="401"/>
      <c r="SAU1860" s="401"/>
      <c r="SAV1860" s="401"/>
      <c r="SAW1860" s="401"/>
      <c r="SAX1860" s="401"/>
      <c r="SAY1860" s="401"/>
      <c r="SAZ1860" s="401"/>
      <c r="SBA1860" s="401"/>
      <c r="SBB1860" s="401"/>
      <c r="SBC1860" s="401"/>
      <c r="SBD1860" s="401"/>
      <c r="SBE1860" s="401"/>
      <c r="SBF1860" s="401"/>
      <c r="SBG1860" s="401"/>
      <c r="SBH1860" s="401"/>
      <c r="SBI1860" s="401"/>
      <c r="SBJ1860" s="401"/>
      <c r="SBK1860" s="401"/>
      <c r="SBL1860" s="401"/>
      <c r="SBM1860" s="401"/>
      <c r="SBN1860" s="401"/>
      <c r="SBO1860" s="401"/>
      <c r="SBP1860" s="401"/>
      <c r="SBQ1860" s="401"/>
      <c r="SBR1860" s="401"/>
      <c r="SBS1860" s="401"/>
      <c r="SBT1860" s="401"/>
      <c r="SBU1860" s="401"/>
      <c r="SBV1860" s="401"/>
      <c r="SBW1860" s="401"/>
      <c r="SBX1860" s="401"/>
      <c r="SBY1860" s="401"/>
      <c r="SBZ1860" s="401"/>
      <c r="SCA1860" s="401"/>
      <c r="SCB1860" s="401"/>
      <c r="SCC1860" s="401"/>
      <c r="SCD1860" s="401"/>
      <c r="SCE1860" s="401"/>
      <c r="SCF1860" s="401"/>
      <c r="SCG1860" s="401"/>
      <c r="SCH1860" s="401"/>
      <c r="SCI1860" s="401"/>
      <c r="SCJ1860" s="401"/>
      <c r="SCK1860" s="401"/>
      <c r="SCL1860" s="401"/>
      <c r="SCM1860" s="401"/>
      <c r="SCN1860" s="401"/>
      <c r="SCO1860" s="401"/>
      <c r="SCP1860" s="401"/>
      <c r="SCQ1860" s="401"/>
      <c r="SCR1860" s="401"/>
      <c r="SCS1860" s="401"/>
      <c r="SCT1860" s="401"/>
      <c r="SCU1860" s="401"/>
      <c r="SCV1860" s="401"/>
      <c r="SCW1860" s="401"/>
      <c r="SCX1860" s="401"/>
      <c r="SCY1860" s="401"/>
      <c r="SCZ1860" s="401"/>
      <c r="SDA1860" s="401"/>
      <c r="SDB1860" s="401"/>
      <c r="SDC1860" s="401"/>
      <c r="SDD1860" s="401"/>
      <c r="SDE1860" s="401"/>
      <c r="SDF1860" s="401"/>
      <c r="SDG1860" s="401"/>
      <c r="SDH1860" s="401"/>
      <c r="SDI1860" s="401"/>
      <c r="SDJ1860" s="401"/>
      <c r="SDK1860" s="401"/>
      <c r="SDL1860" s="401"/>
      <c r="SDM1860" s="401"/>
      <c r="SDN1860" s="401"/>
      <c r="SDO1860" s="401"/>
      <c r="SDP1860" s="401"/>
      <c r="SDQ1860" s="401"/>
      <c r="SDR1860" s="401"/>
      <c r="SDS1860" s="401"/>
      <c r="SDT1860" s="401"/>
      <c r="SDU1860" s="401"/>
      <c r="SDV1860" s="401"/>
      <c r="SDW1860" s="401"/>
      <c r="SDX1860" s="401"/>
      <c r="SDY1860" s="401"/>
      <c r="SDZ1860" s="401"/>
      <c r="SEA1860" s="401"/>
      <c r="SEB1860" s="401"/>
      <c r="SEC1860" s="401"/>
      <c r="SED1860" s="401"/>
      <c r="SEE1860" s="401"/>
      <c r="SEF1860" s="401"/>
      <c r="SEG1860" s="401"/>
      <c r="SEH1860" s="401"/>
      <c r="SEI1860" s="401"/>
      <c r="SEJ1860" s="401"/>
      <c r="SEK1860" s="401"/>
      <c r="SEL1860" s="401"/>
      <c r="SEM1860" s="401"/>
      <c r="SEN1860" s="401"/>
      <c r="SEO1860" s="401"/>
      <c r="SEP1860" s="401"/>
      <c r="SEQ1860" s="401"/>
      <c r="SER1860" s="401"/>
      <c r="SES1860" s="401"/>
      <c r="SET1860" s="401"/>
      <c r="SEU1860" s="401"/>
      <c r="SEV1860" s="401"/>
      <c r="SEW1860" s="401"/>
      <c r="SEX1860" s="401"/>
      <c r="SEY1860" s="401"/>
      <c r="SEZ1860" s="401"/>
      <c r="SFA1860" s="401"/>
      <c r="SFB1860" s="401"/>
      <c r="SFC1860" s="401"/>
      <c r="SFD1860" s="401"/>
      <c r="SFE1860" s="401"/>
      <c r="SFF1860" s="401"/>
      <c r="SFG1860" s="401"/>
      <c r="SFH1860" s="401"/>
      <c r="SFI1860" s="401"/>
      <c r="SFJ1860" s="401"/>
      <c r="SFK1860" s="401"/>
      <c r="SFL1860" s="401"/>
      <c r="SFM1860" s="401"/>
      <c r="SFN1860" s="401"/>
      <c r="SFO1860" s="401"/>
      <c r="SFP1860" s="401"/>
      <c r="SFQ1860" s="401"/>
      <c r="SFR1860" s="401"/>
      <c r="SFS1860" s="401"/>
      <c r="SFT1860" s="401"/>
      <c r="SFU1860" s="401"/>
      <c r="SFV1860" s="401"/>
      <c r="SFW1860" s="401"/>
      <c r="SFX1860" s="401"/>
      <c r="SFY1860" s="401"/>
      <c r="SFZ1860" s="401"/>
      <c r="SGA1860" s="401"/>
      <c r="SGB1860" s="401"/>
      <c r="SGC1860" s="401"/>
      <c r="SGD1860" s="401"/>
      <c r="SGE1860" s="401"/>
      <c r="SGF1860" s="401"/>
      <c r="SGG1860" s="401"/>
      <c r="SGH1860" s="401"/>
      <c r="SGI1860" s="401"/>
      <c r="SGJ1860" s="401"/>
      <c r="SGK1860" s="401"/>
      <c r="SGL1860" s="401"/>
      <c r="SGM1860" s="401"/>
      <c r="SGN1860" s="401"/>
      <c r="SGO1860" s="401"/>
      <c r="SGP1860" s="401"/>
      <c r="SGQ1860" s="401"/>
      <c r="SGR1860" s="401"/>
      <c r="SGS1860" s="401"/>
      <c r="SGT1860" s="401"/>
      <c r="SGU1860" s="401"/>
      <c r="SGV1860" s="401"/>
      <c r="SGW1860" s="401"/>
      <c r="SGX1860" s="401"/>
      <c r="SGY1860" s="401"/>
      <c r="SGZ1860" s="401"/>
      <c r="SHA1860" s="401"/>
      <c r="SHB1860" s="401"/>
      <c r="SHC1860" s="401"/>
      <c r="SHD1860" s="401"/>
      <c r="SHE1860" s="401"/>
      <c r="SHF1860" s="401"/>
      <c r="SHG1860" s="401"/>
      <c r="SHH1860" s="401"/>
      <c r="SHI1860" s="401"/>
      <c r="SHJ1860" s="401"/>
      <c r="SHK1860" s="401"/>
      <c r="SHL1860" s="401"/>
      <c r="SHM1860" s="401"/>
      <c r="SHN1860" s="401"/>
      <c r="SHO1860" s="401"/>
      <c r="SHP1860" s="401"/>
      <c r="SHQ1860" s="401"/>
      <c r="SHR1860" s="401"/>
      <c r="SHS1860" s="401"/>
      <c r="SHT1860" s="401"/>
      <c r="SHU1860" s="401"/>
      <c r="SHV1860" s="401"/>
      <c r="SHW1860" s="401"/>
      <c r="SHX1860" s="401"/>
      <c r="SHY1860" s="401"/>
      <c r="SHZ1860" s="401"/>
      <c r="SIA1860" s="401"/>
      <c r="SIB1860" s="401"/>
      <c r="SIC1860" s="401"/>
      <c r="SID1860" s="401"/>
      <c r="SIE1860" s="401"/>
      <c r="SIF1860" s="401"/>
      <c r="SIG1860" s="401"/>
      <c r="SIH1860" s="401"/>
      <c r="SII1860" s="401"/>
      <c r="SIJ1860" s="401"/>
      <c r="SIK1860" s="401"/>
      <c r="SIL1860" s="401"/>
      <c r="SIM1860" s="401"/>
      <c r="SIN1860" s="401"/>
      <c r="SIO1860" s="401"/>
      <c r="SIP1860" s="401"/>
      <c r="SIQ1860" s="401"/>
      <c r="SIR1860" s="401"/>
      <c r="SIS1860" s="401"/>
      <c r="SIT1860" s="401"/>
      <c r="SIU1860" s="401"/>
      <c r="SIV1860" s="401"/>
      <c r="SIW1860" s="401"/>
      <c r="SIX1860" s="401"/>
      <c r="SIY1860" s="401"/>
      <c r="SIZ1860" s="401"/>
      <c r="SJA1860" s="401"/>
      <c r="SJB1860" s="401"/>
      <c r="SJC1860" s="401"/>
      <c r="SJD1860" s="401"/>
      <c r="SJE1860" s="401"/>
      <c r="SJF1860" s="401"/>
      <c r="SJG1860" s="401"/>
      <c r="SJH1860" s="401"/>
      <c r="SJI1860" s="401"/>
      <c r="SJJ1860" s="401"/>
      <c r="SJK1860" s="401"/>
      <c r="SJL1860" s="401"/>
      <c r="SJM1860" s="401"/>
      <c r="SJN1860" s="401"/>
      <c r="SJO1860" s="401"/>
      <c r="SJP1860" s="401"/>
      <c r="SJQ1860" s="401"/>
      <c r="SJR1860" s="401"/>
      <c r="SJS1860" s="401"/>
      <c r="SJT1860" s="401"/>
      <c r="SJU1860" s="401"/>
      <c r="SJV1860" s="401"/>
      <c r="SJW1860" s="401"/>
      <c r="SJX1860" s="401"/>
      <c r="SJY1860" s="401"/>
      <c r="SJZ1860" s="401"/>
      <c r="SKA1860" s="401"/>
      <c r="SKB1860" s="401"/>
      <c r="SKC1860" s="401"/>
      <c r="SKD1860" s="401"/>
      <c r="SKE1860" s="401"/>
      <c r="SKF1860" s="401"/>
      <c r="SKG1860" s="401"/>
      <c r="SKH1860" s="401"/>
      <c r="SKI1860" s="401"/>
      <c r="SKJ1860" s="401"/>
      <c r="SKK1860" s="401"/>
      <c r="SKL1860" s="401"/>
      <c r="SKM1860" s="401"/>
      <c r="SKN1860" s="401"/>
      <c r="SKO1860" s="401"/>
      <c r="SKP1860" s="401"/>
      <c r="SKQ1860" s="401"/>
      <c r="SKR1860" s="401"/>
      <c r="SKS1860" s="401"/>
      <c r="SKT1860" s="401"/>
      <c r="SKU1860" s="401"/>
      <c r="SKV1860" s="401"/>
      <c r="SKW1860" s="401"/>
      <c r="SKX1860" s="401"/>
      <c r="SKY1860" s="401"/>
      <c r="SKZ1860" s="401"/>
      <c r="SLA1860" s="401"/>
      <c r="SLB1860" s="401"/>
      <c r="SLC1860" s="401"/>
      <c r="SLD1860" s="401"/>
      <c r="SLE1860" s="401"/>
      <c r="SLF1860" s="401"/>
      <c r="SLG1860" s="401"/>
      <c r="SLH1860" s="401"/>
      <c r="SLI1860" s="401"/>
      <c r="SLJ1860" s="401"/>
      <c r="SLK1860" s="401"/>
      <c r="SLL1860" s="401"/>
      <c r="SLM1860" s="401"/>
      <c r="SLN1860" s="401"/>
      <c r="SLO1860" s="401"/>
      <c r="SLP1860" s="401"/>
      <c r="SLQ1860" s="401"/>
      <c r="SLR1860" s="401"/>
      <c r="SLS1860" s="401"/>
      <c r="SLT1860" s="401"/>
      <c r="SLU1860" s="401"/>
      <c r="SLV1860" s="401"/>
      <c r="SLW1860" s="401"/>
      <c r="SLX1860" s="401"/>
      <c r="SLY1860" s="401"/>
      <c r="SLZ1860" s="401"/>
      <c r="SMA1860" s="401"/>
      <c r="SMB1860" s="401"/>
      <c r="SMC1860" s="401"/>
      <c r="SMD1860" s="401"/>
      <c r="SME1860" s="401"/>
      <c r="SMF1860" s="401"/>
      <c r="SMG1860" s="401"/>
      <c r="SMH1860" s="401"/>
      <c r="SMI1860" s="401"/>
      <c r="SMJ1860" s="401"/>
      <c r="SMK1860" s="401"/>
      <c r="SML1860" s="401"/>
      <c r="SMM1860" s="401"/>
      <c r="SMN1860" s="401"/>
      <c r="SMO1860" s="401"/>
      <c r="SMP1860" s="401"/>
      <c r="SMQ1860" s="401"/>
      <c r="SMR1860" s="401"/>
      <c r="SMS1860" s="401"/>
      <c r="SMT1860" s="401"/>
      <c r="SMU1860" s="401"/>
      <c r="SMV1860" s="401"/>
      <c r="SMW1860" s="401"/>
      <c r="SMX1860" s="401"/>
      <c r="SMY1860" s="401"/>
      <c r="SMZ1860" s="401"/>
      <c r="SNA1860" s="401"/>
      <c r="SNB1860" s="401"/>
      <c r="SNC1860" s="401"/>
      <c r="SND1860" s="401"/>
      <c r="SNE1860" s="401"/>
      <c r="SNF1860" s="401"/>
      <c r="SNG1860" s="401"/>
      <c r="SNH1860" s="401"/>
      <c r="SNI1860" s="401"/>
      <c r="SNJ1860" s="401"/>
      <c r="SNK1860" s="401"/>
      <c r="SNL1860" s="401"/>
      <c r="SNM1860" s="401"/>
      <c r="SNN1860" s="401"/>
      <c r="SNO1860" s="401"/>
      <c r="SNP1860" s="401"/>
      <c r="SNQ1860" s="401"/>
      <c r="SNR1860" s="401"/>
      <c r="SNS1860" s="401"/>
      <c r="SNT1860" s="401"/>
      <c r="SNU1860" s="401"/>
      <c r="SNV1860" s="401"/>
      <c r="SNW1860" s="401"/>
      <c r="SNX1860" s="401"/>
      <c r="SNY1860" s="401"/>
      <c r="SNZ1860" s="401"/>
      <c r="SOA1860" s="401"/>
      <c r="SOB1860" s="401"/>
      <c r="SOC1860" s="401"/>
      <c r="SOD1860" s="401"/>
      <c r="SOE1860" s="401"/>
      <c r="SOF1860" s="401"/>
      <c r="SOG1860" s="401"/>
      <c r="SOH1860" s="401"/>
      <c r="SOI1860" s="401"/>
      <c r="SOJ1860" s="401"/>
      <c r="SOK1860" s="401"/>
      <c r="SOL1860" s="401"/>
      <c r="SOM1860" s="401"/>
      <c r="SON1860" s="401"/>
      <c r="SOO1860" s="401"/>
      <c r="SOP1860" s="401"/>
      <c r="SOQ1860" s="401"/>
      <c r="SOR1860" s="401"/>
      <c r="SOS1860" s="401"/>
      <c r="SOT1860" s="401"/>
      <c r="SOU1860" s="401"/>
      <c r="SOV1860" s="401"/>
      <c r="SOW1860" s="401"/>
      <c r="SOX1860" s="401"/>
      <c r="SOY1860" s="401"/>
      <c r="SOZ1860" s="401"/>
      <c r="SPA1860" s="401"/>
      <c r="SPB1860" s="401"/>
      <c r="SPC1860" s="401"/>
      <c r="SPD1860" s="401"/>
      <c r="SPE1860" s="401"/>
      <c r="SPF1860" s="401"/>
      <c r="SPG1860" s="401"/>
      <c r="SPH1860" s="401"/>
      <c r="SPI1860" s="401"/>
      <c r="SPJ1860" s="401"/>
      <c r="SPK1860" s="401"/>
      <c r="SPL1860" s="401"/>
      <c r="SPM1860" s="401"/>
      <c r="SPN1860" s="401"/>
      <c r="SPO1860" s="401"/>
      <c r="SPP1860" s="401"/>
      <c r="SPQ1860" s="401"/>
      <c r="SPR1860" s="401"/>
      <c r="SPS1860" s="401"/>
      <c r="SPT1860" s="401"/>
      <c r="SPU1860" s="401"/>
      <c r="SPV1860" s="401"/>
      <c r="SPW1860" s="401"/>
      <c r="SPX1860" s="401"/>
      <c r="SPY1860" s="401"/>
      <c r="SPZ1860" s="401"/>
      <c r="SQA1860" s="401"/>
      <c r="SQB1860" s="401"/>
      <c r="SQC1860" s="401"/>
      <c r="SQD1860" s="401"/>
      <c r="SQE1860" s="401"/>
      <c r="SQF1860" s="401"/>
      <c r="SQG1860" s="401"/>
      <c r="SQH1860" s="401"/>
      <c r="SQI1860" s="401"/>
      <c r="SQJ1860" s="401"/>
      <c r="SQK1860" s="401"/>
      <c r="SQL1860" s="401"/>
      <c r="SQM1860" s="401"/>
      <c r="SQN1860" s="401"/>
      <c r="SQO1860" s="401"/>
      <c r="SQP1860" s="401"/>
      <c r="SQQ1860" s="401"/>
      <c r="SQR1860" s="401"/>
      <c r="SQS1860" s="401"/>
      <c r="SQT1860" s="401"/>
      <c r="SQU1860" s="401"/>
      <c r="SQV1860" s="401"/>
      <c r="SQW1860" s="401"/>
      <c r="SQX1860" s="401"/>
      <c r="SQY1860" s="401"/>
      <c r="SQZ1860" s="401"/>
      <c r="SRA1860" s="401"/>
      <c r="SRB1860" s="401"/>
      <c r="SRC1860" s="401"/>
      <c r="SRD1860" s="401"/>
      <c r="SRE1860" s="401"/>
      <c r="SRF1860" s="401"/>
      <c r="SRG1860" s="401"/>
      <c r="SRH1860" s="401"/>
      <c r="SRI1860" s="401"/>
      <c r="SRJ1860" s="401"/>
      <c r="SRK1860" s="401"/>
      <c r="SRL1860" s="401"/>
      <c r="SRM1860" s="401"/>
      <c r="SRN1860" s="401"/>
      <c r="SRO1860" s="401"/>
      <c r="SRP1860" s="401"/>
      <c r="SRQ1860" s="401"/>
      <c r="SRR1860" s="401"/>
      <c r="SRS1860" s="401"/>
      <c r="SRT1860" s="401"/>
      <c r="SRU1860" s="401"/>
      <c r="SRV1860" s="401"/>
      <c r="SRW1860" s="401"/>
      <c r="SRX1860" s="401"/>
      <c r="SRY1860" s="401"/>
      <c r="SRZ1860" s="401"/>
      <c r="SSA1860" s="401"/>
      <c r="SSB1860" s="401"/>
      <c r="SSC1860" s="401"/>
      <c r="SSD1860" s="401"/>
      <c r="SSE1860" s="401"/>
      <c r="SSF1860" s="401"/>
      <c r="SSG1860" s="401"/>
      <c r="SSH1860" s="401"/>
      <c r="SSI1860" s="401"/>
      <c r="SSJ1860" s="401"/>
      <c r="SSK1860" s="401"/>
      <c r="SSL1860" s="401"/>
      <c r="SSM1860" s="401"/>
      <c r="SSN1860" s="401"/>
      <c r="SSO1860" s="401"/>
      <c r="SSP1860" s="401"/>
      <c r="SSQ1860" s="401"/>
      <c r="SSR1860" s="401"/>
      <c r="SSS1860" s="401"/>
      <c r="SST1860" s="401"/>
      <c r="SSU1860" s="401"/>
      <c r="SSV1860" s="401"/>
      <c r="SSW1860" s="401"/>
      <c r="SSX1860" s="401"/>
      <c r="SSY1860" s="401"/>
      <c r="SSZ1860" s="401"/>
      <c r="STA1860" s="401"/>
      <c r="STB1860" s="401"/>
      <c r="STC1860" s="401"/>
      <c r="STD1860" s="401"/>
      <c r="STE1860" s="401"/>
      <c r="STF1860" s="401"/>
      <c r="STG1860" s="401"/>
      <c r="STH1860" s="401"/>
      <c r="STI1860" s="401"/>
      <c r="STJ1860" s="401"/>
      <c r="STK1860" s="401"/>
      <c r="STL1860" s="401"/>
      <c r="STM1860" s="401"/>
      <c r="STN1860" s="401"/>
      <c r="STO1860" s="401"/>
      <c r="STP1860" s="401"/>
      <c r="STQ1860" s="401"/>
      <c r="STR1860" s="401"/>
      <c r="STS1860" s="401"/>
      <c r="STT1860" s="401"/>
      <c r="STU1860" s="401"/>
      <c r="STV1860" s="401"/>
      <c r="STW1860" s="401"/>
      <c r="STX1860" s="401"/>
      <c r="STY1860" s="401"/>
      <c r="STZ1860" s="401"/>
      <c r="SUA1860" s="401"/>
      <c r="SUB1860" s="401"/>
      <c r="SUC1860" s="401"/>
      <c r="SUD1860" s="401"/>
      <c r="SUE1860" s="401"/>
      <c r="SUF1860" s="401"/>
      <c r="SUG1860" s="401"/>
      <c r="SUH1860" s="401"/>
      <c r="SUI1860" s="401"/>
      <c r="SUJ1860" s="401"/>
      <c r="SUK1860" s="401"/>
      <c r="SUL1860" s="401"/>
      <c r="SUM1860" s="401"/>
      <c r="SUN1860" s="401"/>
      <c r="SUO1860" s="401"/>
      <c r="SUP1860" s="401"/>
      <c r="SUQ1860" s="401"/>
      <c r="SUR1860" s="401"/>
      <c r="SUS1860" s="401"/>
      <c r="SUT1860" s="401"/>
      <c r="SUU1860" s="401"/>
      <c r="SUV1860" s="401"/>
      <c r="SUW1860" s="401"/>
      <c r="SUX1860" s="401"/>
      <c r="SUY1860" s="401"/>
      <c r="SUZ1860" s="401"/>
      <c r="SVA1860" s="401"/>
      <c r="SVB1860" s="401"/>
      <c r="SVC1860" s="401"/>
      <c r="SVD1860" s="401"/>
      <c r="SVE1860" s="401"/>
      <c r="SVF1860" s="401"/>
      <c r="SVG1860" s="401"/>
      <c r="SVH1860" s="401"/>
      <c r="SVI1860" s="401"/>
      <c r="SVJ1860" s="401"/>
      <c r="SVK1860" s="401"/>
      <c r="SVL1860" s="401"/>
      <c r="SVM1860" s="401"/>
      <c r="SVN1860" s="401"/>
      <c r="SVO1860" s="401"/>
      <c r="SVP1860" s="401"/>
      <c r="SVQ1860" s="401"/>
      <c r="SVR1860" s="401"/>
      <c r="SVS1860" s="401"/>
      <c r="SVT1860" s="401"/>
      <c r="SVU1860" s="401"/>
      <c r="SVV1860" s="401"/>
      <c r="SVW1860" s="401"/>
      <c r="SVX1860" s="401"/>
      <c r="SVY1860" s="401"/>
      <c r="SVZ1860" s="401"/>
      <c r="SWA1860" s="401"/>
      <c r="SWB1860" s="401"/>
      <c r="SWC1860" s="401"/>
      <c r="SWD1860" s="401"/>
      <c r="SWE1860" s="401"/>
      <c r="SWF1860" s="401"/>
      <c r="SWG1860" s="401"/>
      <c r="SWH1860" s="401"/>
      <c r="SWI1860" s="401"/>
      <c r="SWJ1860" s="401"/>
      <c r="SWK1860" s="401"/>
      <c r="SWL1860" s="401"/>
      <c r="SWM1860" s="401"/>
      <c r="SWN1860" s="401"/>
      <c r="SWO1860" s="401"/>
      <c r="SWP1860" s="401"/>
      <c r="SWQ1860" s="401"/>
      <c r="SWR1860" s="401"/>
      <c r="SWS1860" s="401"/>
      <c r="SWT1860" s="401"/>
      <c r="SWU1860" s="401"/>
      <c r="SWV1860" s="401"/>
      <c r="SWW1860" s="401"/>
      <c r="SWX1860" s="401"/>
      <c r="SWY1860" s="401"/>
      <c r="SWZ1860" s="401"/>
      <c r="SXA1860" s="401"/>
      <c r="SXB1860" s="401"/>
      <c r="SXC1860" s="401"/>
      <c r="SXD1860" s="401"/>
      <c r="SXE1860" s="401"/>
      <c r="SXF1860" s="401"/>
      <c r="SXG1860" s="401"/>
      <c r="SXH1860" s="401"/>
      <c r="SXI1860" s="401"/>
      <c r="SXJ1860" s="401"/>
      <c r="SXK1860" s="401"/>
      <c r="SXL1860" s="401"/>
      <c r="SXM1860" s="401"/>
      <c r="SXN1860" s="401"/>
      <c r="SXO1860" s="401"/>
      <c r="SXP1860" s="401"/>
      <c r="SXQ1860" s="401"/>
      <c r="SXR1860" s="401"/>
      <c r="SXS1860" s="401"/>
      <c r="SXT1860" s="401"/>
      <c r="SXU1860" s="401"/>
      <c r="SXV1860" s="401"/>
      <c r="SXW1860" s="401"/>
      <c r="SXX1860" s="401"/>
      <c r="SXY1860" s="401"/>
      <c r="SXZ1860" s="401"/>
      <c r="SYA1860" s="401"/>
      <c r="SYB1860" s="401"/>
      <c r="SYC1860" s="401"/>
      <c r="SYD1860" s="401"/>
      <c r="SYE1860" s="401"/>
      <c r="SYF1860" s="401"/>
      <c r="SYG1860" s="401"/>
      <c r="SYH1860" s="401"/>
      <c r="SYI1860" s="401"/>
      <c r="SYJ1860" s="401"/>
      <c r="SYK1860" s="401"/>
      <c r="SYL1860" s="401"/>
      <c r="SYM1860" s="401"/>
      <c r="SYN1860" s="401"/>
      <c r="SYO1860" s="401"/>
      <c r="SYP1860" s="401"/>
      <c r="SYQ1860" s="401"/>
      <c r="SYR1860" s="401"/>
      <c r="SYS1860" s="401"/>
      <c r="SYT1860" s="401"/>
      <c r="SYU1860" s="401"/>
      <c r="SYV1860" s="401"/>
      <c r="SYW1860" s="401"/>
      <c r="SYX1860" s="401"/>
      <c r="SYY1860" s="401"/>
      <c r="SYZ1860" s="401"/>
      <c r="SZA1860" s="401"/>
      <c r="SZB1860" s="401"/>
      <c r="SZC1860" s="401"/>
      <c r="SZD1860" s="401"/>
      <c r="SZE1860" s="401"/>
      <c r="SZF1860" s="401"/>
      <c r="SZG1860" s="401"/>
      <c r="SZH1860" s="401"/>
      <c r="SZI1860" s="401"/>
      <c r="SZJ1860" s="401"/>
      <c r="SZK1860" s="401"/>
      <c r="SZL1860" s="401"/>
      <c r="SZM1860" s="401"/>
      <c r="SZN1860" s="401"/>
      <c r="SZO1860" s="401"/>
      <c r="SZP1860" s="401"/>
      <c r="SZQ1860" s="401"/>
      <c r="SZR1860" s="401"/>
      <c r="SZS1860" s="401"/>
      <c r="SZT1860" s="401"/>
      <c r="SZU1860" s="401"/>
      <c r="SZV1860" s="401"/>
      <c r="SZW1860" s="401"/>
      <c r="SZX1860" s="401"/>
      <c r="SZY1860" s="401"/>
      <c r="SZZ1860" s="401"/>
      <c r="TAA1860" s="401"/>
      <c r="TAB1860" s="401"/>
      <c r="TAC1860" s="401"/>
      <c r="TAD1860" s="401"/>
      <c r="TAE1860" s="401"/>
      <c r="TAF1860" s="401"/>
      <c r="TAG1860" s="401"/>
      <c r="TAH1860" s="401"/>
      <c r="TAI1860" s="401"/>
      <c r="TAJ1860" s="401"/>
      <c r="TAK1860" s="401"/>
      <c r="TAL1860" s="401"/>
      <c r="TAM1860" s="401"/>
      <c r="TAN1860" s="401"/>
      <c r="TAO1860" s="401"/>
      <c r="TAP1860" s="401"/>
      <c r="TAQ1860" s="401"/>
      <c r="TAR1860" s="401"/>
      <c r="TAS1860" s="401"/>
      <c r="TAT1860" s="401"/>
      <c r="TAU1860" s="401"/>
      <c r="TAV1860" s="401"/>
      <c r="TAW1860" s="401"/>
      <c r="TAX1860" s="401"/>
      <c r="TAY1860" s="401"/>
      <c r="TAZ1860" s="401"/>
      <c r="TBA1860" s="401"/>
      <c r="TBB1860" s="401"/>
      <c r="TBC1860" s="401"/>
      <c r="TBD1860" s="401"/>
      <c r="TBE1860" s="401"/>
      <c r="TBF1860" s="401"/>
      <c r="TBG1860" s="401"/>
      <c r="TBH1860" s="401"/>
      <c r="TBI1860" s="401"/>
      <c r="TBJ1860" s="401"/>
      <c r="TBK1860" s="401"/>
      <c r="TBL1860" s="401"/>
      <c r="TBM1860" s="401"/>
      <c r="TBN1860" s="401"/>
      <c r="TBO1860" s="401"/>
      <c r="TBP1860" s="401"/>
      <c r="TBQ1860" s="401"/>
      <c r="TBR1860" s="401"/>
      <c r="TBS1860" s="401"/>
      <c r="TBT1860" s="401"/>
      <c r="TBU1860" s="401"/>
      <c r="TBV1860" s="401"/>
      <c r="TBW1860" s="401"/>
      <c r="TBX1860" s="401"/>
      <c r="TBY1860" s="401"/>
      <c r="TBZ1860" s="401"/>
      <c r="TCA1860" s="401"/>
      <c r="TCB1860" s="401"/>
      <c r="TCC1860" s="401"/>
      <c r="TCD1860" s="401"/>
      <c r="TCE1860" s="401"/>
      <c r="TCF1860" s="401"/>
      <c r="TCG1860" s="401"/>
      <c r="TCH1860" s="401"/>
      <c r="TCI1860" s="401"/>
      <c r="TCJ1860" s="401"/>
      <c r="TCK1860" s="401"/>
      <c r="TCL1860" s="401"/>
      <c r="TCM1860" s="401"/>
      <c r="TCN1860" s="401"/>
      <c r="TCO1860" s="401"/>
      <c r="TCP1860" s="401"/>
      <c r="TCQ1860" s="401"/>
      <c r="TCR1860" s="401"/>
      <c r="TCS1860" s="401"/>
      <c r="TCT1860" s="401"/>
      <c r="TCU1860" s="401"/>
      <c r="TCV1860" s="401"/>
      <c r="TCW1860" s="401"/>
      <c r="TCX1860" s="401"/>
      <c r="TCY1860" s="401"/>
      <c r="TCZ1860" s="401"/>
      <c r="TDA1860" s="401"/>
      <c r="TDB1860" s="401"/>
      <c r="TDC1860" s="401"/>
      <c r="TDD1860" s="401"/>
      <c r="TDE1860" s="401"/>
      <c r="TDF1860" s="401"/>
      <c r="TDG1860" s="401"/>
      <c r="TDH1860" s="401"/>
      <c r="TDI1860" s="401"/>
      <c r="TDJ1860" s="401"/>
      <c r="TDK1860" s="401"/>
      <c r="TDL1860" s="401"/>
      <c r="TDM1860" s="401"/>
      <c r="TDN1860" s="401"/>
      <c r="TDO1860" s="401"/>
      <c r="TDP1860" s="401"/>
      <c r="TDQ1860" s="401"/>
      <c r="TDR1860" s="401"/>
      <c r="TDS1860" s="401"/>
      <c r="TDT1860" s="401"/>
      <c r="TDU1860" s="401"/>
      <c r="TDV1860" s="401"/>
      <c r="TDW1860" s="401"/>
      <c r="TDX1860" s="401"/>
      <c r="TDY1860" s="401"/>
      <c r="TDZ1860" s="401"/>
      <c r="TEA1860" s="401"/>
      <c r="TEB1860" s="401"/>
      <c r="TEC1860" s="401"/>
      <c r="TED1860" s="401"/>
      <c r="TEE1860" s="401"/>
      <c r="TEF1860" s="401"/>
      <c r="TEG1860" s="401"/>
      <c r="TEH1860" s="401"/>
      <c r="TEI1860" s="401"/>
      <c r="TEJ1860" s="401"/>
      <c r="TEK1860" s="401"/>
      <c r="TEL1860" s="401"/>
      <c r="TEM1860" s="401"/>
      <c r="TEN1860" s="401"/>
      <c r="TEO1860" s="401"/>
      <c r="TEP1860" s="401"/>
      <c r="TEQ1860" s="401"/>
      <c r="TER1860" s="401"/>
      <c r="TES1860" s="401"/>
      <c r="TET1860" s="401"/>
      <c r="TEU1860" s="401"/>
      <c r="TEV1860" s="401"/>
      <c r="TEW1860" s="401"/>
      <c r="TEX1860" s="401"/>
      <c r="TEY1860" s="401"/>
      <c r="TEZ1860" s="401"/>
      <c r="TFA1860" s="401"/>
      <c r="TFB1860" s="401"/>
      <c r="TFC1860" s="401"/>
      <c r="TFD1860" s="401"/>
      <c r="TFE1860" s="401"/>
      <c r="TFF1860" s="401"/>
      <c r="TFG1860" s="401"/>
      <c r="TFH1860" s="401"/>
      <c r="TFI1860" s="401"/>
      <c r="TFJ1860" s="401"/>
      <c r="TFK1860" s="401"/>
      <c r="TFL1860" s="401"/>
      <c r="TFM1860" s="401"/>
      <c r="TFN1860" s="401"/>
      <c r="TFO1860" s="401"/>
      <c r="TFP1860" s="401"/>
      <c r="TFQ1860" s="401"/>
      <c r="TFR1860" s="401"/>
      <c r="TFS1860" s="401"/>
      <c r="TFT1860" s="401"/>
      <c r="TFU1860" s="401"/>
      <c r="TFV1860" s="401"/>
      <c r="TFW1860" s="401"/>
      <c r="TFX1860" s="401"/>
      <c r="TFY1860" s="401"/>
      <c r="TFZ1860" s="401"/>
      <c r="TGA1860" s="401"/>
      <c r="TGB1860" s="401"/>
      <c r="TGC1860" s="401"/>
      <c r="TGD1860" s="401"/>
      <c r="TGE1860" s="401"/>
      <c r="TGF1860" s="401"/>
      <c r="TGG1860" s="401"/>
      <c r="TGH1860" s="401"/>
      <c r="TGI1860" s="401"/>
      <c r="TGJ1860" s="401"/>
      <c r="TGK1860" s="401"/>
      <c r="TGL1860" s="401"/>
      <c r="TGM1860" s="401"/>
      <c r="TGN1860" s="401"/>
      <c r="TGO1860" s="401"/>
      <c r="TGP1860" s="401"/>
      <c r="TGQ1860" s="401"/>
      <c r="TGR1860" s="401"/>
      <c r="TGS1860" s="401"/>
      <c r="TGT1860" s="401"/>
      <c r="TGU1860" s="401"/>
      <c r="TGV1860" s="401"/>
      <c r="TGW1860" s="401"/>
      <c r="TGX1860" s="401"/>
      <c r="TGY1860" s="401"/>
      <c r="TGZ1860" s="401"/>
      <c r="THA1860" s="401"/>
      <c r="THB1860" s="401"/>
      <c r="THC1860" s="401"/>
      <c r="THD1860" s="401"/>
      <c r="THE1860" s="401"/>
      <c r="THF1860" s="401"/>
      <c r="THG1860" s="401"/>
      <c r="THH1860" s="401"/>
      <c r="THI1860" s="401"/>
      <c r="THJ1860" s="401"/>
      <c r="THK1860" s="401"/>
      <c r="THL1860" s="401"/>
      <c r="THM1860" s="401"/>
      <c r="THN1860" s="401"/>
      <c r="THO1860" s="401"/>
      <c r="THP1860" s="401"/>
      <c r="THQ1860" s="401"/>
      <c r="THR1860" s="401"/>
      <c r="THS1860" s="401"/>
      <c r="THT1860" s="401"/>
      <c r="THU1860" s="401"/>
      <c r="THV1860" s="401"/>
      <c r="THW1860" s="401"/>
      <c r="THX1860" s="401"/>
      <c r="THY1860" s="401"/>
      <c r="THZ1860" s="401"/>
      <c r="TIA1860" s="401"/>
      <c r="TIB1860" s="401"/>
      <c r="TIC1860" s="401"/>
      <c r="TID1860" s="401"/>
      <c r="TIE1860" s="401"/>
      <c r="TIF1860" s="401"/>
      <c r="TIG1860" s="401"/>
      <c r="TIH1860" s="401"/>
      <c r="TII1860" s="401"/>
      <c r="TIJ1860" s="401"/>
      <c r="TIK1860" s="401"/>
      <c r="TIL1860" s="401"/>
      <c r="TIM1860" s="401"/>
      <c r="TIN1860" s="401"/>
      <c r="TIO1860" s="401"/>
      <c r="TIP1860" s="401"/>
      <c r="TIQ1860" s="401"/>
      <c r="TIR1860" s="401"/>
      <c r="TIS1860" s="401"/>
      <c r="TIT1860" s="401"/>
      <c r="TIU1860" s="401"/>
      <c r="TIV1860" s="401"/>
      <c r="TIW1860" s="401"/>
      <c r="TIX1860" s="401"/>
      <c r="TIY1860" s="401"/>
      <c r="TIZ1860" s="401"/>
      <c r="TJA1860" s="401"/>
      <c r="TJB1860" s="401"/>
      <c r="TJC1860" s="401"/>
      <c r="TJD1860" s="401"/>
      <c r="TJE1860" s="401"/>
      <c r="TJF1860" s="401"/>
      <c r="TJG1860" s="401"/>
      <c r="TJH1860" s="401"/>
      <c r="TJI1860" s="401"/>
      <c r="TJJ1860" s="401"/>
      <c r="TJK1860" s="401"/>
      <c r="TJL1860" s="401"/>
      <c r="TJM1860" s="401"/>
      <c r="TJN1860" s="401"/>
      <c r="TJO1860" s="401"/>
      <c r="TJP1860" s="401"/>
      <c r="TJQ1860" s="401"/>
      <c r="TJR1860" s="401"/>
      <c r="TJS1860" s="401"/>
      <c r="TJT1860" s="401"/>
      <c r="TJU1860" s="401"/>
      <c r="TJV1860" s="401"/>
      <c r="TJW1860" s="401"/>
      <c r="TJX1860" s="401"/>
      <c r="TJY1860" s="401"/>
      <c r="TJZ1860" s="401"/>
      <c r="TKA1860" s="401"/>
      <c r="TKB1860" s="401"/>
      <c r="TKC1860" s="401"/>
      <c r="TKD1860" s="401"/>
      <c r="TKE1860" s="401"/>
      <c r="TKF1860" s="401"/>
      <c r="TKG1860" s="401"/>
      <c r="TKH1860" s="401"/>
      <c r="TKI1860" s="401"/>
      <c r="TKJ1860" s="401"/>
      <c r="TKK1860" s="401"/>
      <c r="TKL1860" s="401"/>
      <c r="TKM1860" s="401"/>
      <c r="TKN1860" s="401"/>
      <c r="TKO1860" s="401"/>
      <c r="TKP1860" s="401"/>
      <c r="TKQ1860" s="401"/>
      <c r="TKR1860" s="401"/>
      <c r="TKS1860" s="401"/>
      <c r="TKT1860" s="401"/>
      <c r="TKU1860" s="401"/>
      <c r="TKV1860" s="401"/>
      <c r="TKW1860" s="401"/>
      <c r="TKX1860" s="401"/>
      <c r="TKY1860" s="401"/>
      <c r="TKZ1860" s="401"/>
      <c r="TLA1860" s="401"/>
      <c r="TLB1860" s="401"/>
      <c r="TLC1860" s="401"/>
      <c r="TLD1860" s="401"/>
      <c r="TLE1860" s="401"/>
      <c r="TLF1860" s="401"/>
      <c r="TLG1860" s="401"/>
      <c r="TLH1860" s="401"/>
      <c r="TLI1860" s="401"/>
      <c r="TLJ1860" s="401"/>
      <c r="TLK1860" s="401"/>
      <c r="TLL1860" s="401"/>
      <c r="TLM1860" s="401"/>
      <c r="TLN1860" s="401"/>
      <c r="TLO1860" s="401"/>
      <c r="TLP1860" s="401"/>
      <c r="TLQ1860" s="401"/>
      <c r="TLR1860" s="401"/>
      <c r="TLS1860" s="401"/>
      <c r="TLT1860" s="401"/>
      <c r="TLU1860" s="401"/>
      <c r="TLV1860" s="401"/>
      <c r="TLW1860" s="401"/>
      <c r="TLX1860" s="401"/>
      <c r="TLY1860" s="401"/>
      <c r="TLZ1860" s="401"/>
      <c r="TMA1860" s="401"/>
      <c r="TMB1860" s="401"/>
      <c r="TMC1860" s="401"/>
      <c r="TMD1860" s="401"/>
      <c r="TME1860" s="401"/>
      <c r="TMF1860" s="401"/>
      <c r="TMG1860" s="401"/>
      <c r="TMH1860" s="401"/>
      <c r="TMI1860" s="401"/>
      <c r="TMJ1860" s="401"/>
      <c r="TMK1860" s="401"/>
      <c r="TML1860" s="401"/>
      <c r="TMM1860" s="401"/>
      <c r="TMN1860" s="401"/>
      <c r="TMO1860" s="401"/>
      <c r="TMP1860" s="401"/>
      <c r="TMQ1860" s="401"/>
      <c r="TMR1860" s="401"/>
      <c r="TMS1860" s="401"/>
      <c r="TMT1860" s="401"/>
      <c r="TMU1860" s="401"/>
      <c r="TMV1860" s="401"/>
      <c r="TMW1860" s="401"/>
      <c r="TMX1860" s="401"/>
      <c r="TMY1860" s="401"/>
      <c r="TMZ1860" s="401"/>
      <c r="TNA1860" s="401"/>
      <c r="TNB1860" s="401"/>
      <c r="TNC1860" s="401"/>
      <c r="TND1860" s="401"/>
      <c r="TNE1860" s="401"/>
      <c r="TNF1860" s="401"/>
      <c r="TNG1860" s="401"/>
      <c r="TNH1860" s="401"/>
      <c r="TNI1860" s="401"/>
      <c r="TNJ1860" s="401"/>
      <c r="TNK1860" s="401"/>
      <c r="TNL1860" s="401"/>
      <c r="TNM1860" s="401"/>
      <c r="TNN1860" s="401"/>
      <c r="TNO1860" s="401"/>
      <c r="TNP1860" s="401"/>
      <c r="TNQ1860" s="401"/>
      <c r="TNR1860" s="401"/>
      <c r="TNS1860" s="401"/>
      <c r="TNT1860" s="401"/>
      <c r="TNU1860" s="401"/>
      <c r="TNV1860" s="401"/>
      <c r="TNW1860" s="401"/>
      <c r="TNX1860" s="401"/>
      <c r="TNY1860" s="401"/>
      <c r="TNZ1860" s="401"/>
      <c r="TOA1860" s="401"/>
      <c r="TOB1860" s="401"/>
      <c r="TOC1860" s="401"/>
      <c r="TOD1860" s="401"/>
      <c r="TOE1860" s="401"/>
      <c r="TOF1860" s="401"/>
      <c r="TOG1860" s="401"/>
      <c r="TOH1860" s="401"/>
      <c r="TOI1860" s="401"/>
      <c r="TOJ1860" s="401"/>
      <c r="TOK1860" s="401"/>
      <c r="TOL1860" s="401"/>
      <c r="TOM1860" s="401"/>
      <c r="TON1860" s="401"/>
      <c r="TOO1860" s="401"/>
      <c r="TOP1860" s="401"/>
      <c r="TOQ1860" s="401"/>
      <c r="TOR1860" s="401"/>
      <c r="TOS1860" s="401"/>
      <c r="TOT1860" s="401"/>
      <c r="TOU1860" s="401"/>
      <c r="TOV1860" s="401"/>
      <c r="TOW1860" s="401"/>
      <c r="TOX1860" s="401"/>
      <c r="TOY1860" s="401"/>
      <c r="TOZ1860" s="401"/>
      <c r="TPA1860" s="401"/>
      <c r="TPB1860" s="401"/>
      <c r="TPC1860" s="401"/>
      <c r="TPD1860" s="401"/>
      <c r="TPE1860" s="401"/>
      <c r="TPF1860" s="401"/>
      <c r="TPG1860" s="401"/>
      <c r="TPH1860" s="401"/>
      <c r="TPI1860" s="401"/>
      <c r="TPJ1860" s="401"/>
      <c r="TPK1860" s="401"/>
      <c r="TPL1860" s="401"/>
      <c r="TPM1860" s="401"/>
      <c r="TPN1860" s="401"/>
      <c r="TPO1860" s="401"/>
      <c r="TPP1860" s="401"/>
      <c r="TPQ1860" s="401"/>
      <c r="TPR1860" s="401"/>
      <c r="TPS1860" s="401"/>
      <c r="TPT1860" s="401"/>
      <c r="TPU1860" s="401"/>
      <c r="TPV1860" s="401"/>
      <c r="TPW1860" s="401"/>
      <c r="TPX1860" s="401"/>
      <c r="TPY1860" s="401"/>
      <c r="TPZ1860" s="401"/>
      <c r="TQA1860" s="401"/>
      <c r="TQB1860" s="401"/>
      <c r="TQC1860" s="401"/>
      <c r="TQD1860" s="401"/>
      <c r="TQE1860" s="401"/>
      <c r="TQF1860" s="401"/>
      <c r="TQG1860" s="401"/>
      <c r="TQH1860" s="401"/>
      <c r="TQI1860" s="401"/>
      <c r="TQJ1860" s="401"/>
      <c r="TQK1860" s="401"/>
      <c r="TQL1860" s="401"/>
      <c r="TQM1860" s="401"/>
      <c r="TQN1860" s="401"/>
      <c r="TQO1860" s="401"/>
      <c r="TQP1860" s="401"/>
      <c r="TQQ1860" s="401"/>
      <c r="TQR1860" s="401"/>
      <c r="TQS1860" s="401"/>
      <c r="TQT1860" s="401"/>
      <c r="TQU1860" s="401"/>
      <c r="TQV1860" s="401"/>
      <c r="TQW1860" s="401"/>
      <c r="TQX1860" s="401"/>
      <c r="TQY1860" s="401"/>
      <c r="TQZ1860" s="401"/>
      <c r="TRA1860" s="401"/>
      <c r="TRB1860" s="401"/>
      <c r="TRC1860" s="401"/>
      <c r="TRD1860" s="401"/>
      <c r="TRE1860" s="401"/>
      <c r="TRF1860" s="401"/>
      <c r="TRG1860" s="401"/>
      <c r="TRH1860" s="401"/>
      <c r="TRI1860" s="401"/>
      <c r="TRJ1860" s="401"/>
      <c r="TRK1860" s="401"/>
      <c r="TRL1860" s="401"/>
      <c r="TRM1860" s="401"/>
      <c r="TRN1860" s="401"/>
      <c r="TRO1860" s="401"/>
      <c r="TRP1860" s="401"/>
      <c r="TRQ1860" s="401"/>
      <c r="TRR1860" s="401"/>
      <c r="TRS1860" s="401"/>
      <c r="TRT1860" s="401"/>
      <c r="TRU1860" s="401"/>
      <c r="TRV1860" s="401"/>
      <c r="TRW1860" s="401"/>
      <c r="TRX1860" s="401"/>
      <c r="TRY1860" s="401"/>
      <c r="TRZ1860" s="401"/>
      <c r="TSA1860" s="401"/>
      <c r="TSB1860" s="401"/>
      <c r="TSC1860" s="401"/>
      <c r="TSD1860" s="401"/>
      <c r="TSE1860" s="401"/>
      <c r="TSF1860" s="401"/>
      <c r="TSG1860" s="401"/>
      <c r="TSH1860" s="401"/>
      <c r="TSI1860" s="401"/>
      <c r="TSJ1860" s="401"/>
      <c r="TSK1860" s="401"/>
      <c r="TSL1860" s="401"/>
      <c r="TSM1860" s="401"/>
      <c r="TSN1860" s="401"/>
      <c r="TSO1860" s="401"/>
      <c r="TSP1860" s="401"/>
      <c r="TSQ1860" s="401"/>
      <c r="TSR1860" s="401"/>
      <c r="TSS1860" s="401"/>
      <c r="TST1860" s="401"/>
      <c r="TSU1860" s="401"/>
      <c r="TSV1860" s="401"/>
      <c r="TSW1860" s="401"/>
      <c r="TSX1860" s="401"/>
      <c r="TSY1860" s="401"/>
      <c r="TSZ1860" s="401"/>
      <c r="TTA1860" s="401"/>
      <c r="TTB1860" s="401"/>
      <c r="TTC1860" s="401"/>
      <c r="TTD1860" s="401"/>
      <c r="TTE1860" s="401"/>
      <c r="TTF1860" s="401"/>
      <c r="TTG1860" s="401"/>
      <c r="TTH1860" s="401"/>
      <c r="TTI1860" s="401"/>
      <c r="TTJ1860" s="401"/>
      <c r="TTK1860" s="401"/>
      <c r="TTL1860" s="401"/>
      <c r="TTM1860" s="401"/>
      <c r="TTN1860" s="401"/>
      <c r="TTO1860" s="401"/>
      <c r="TTP1860" s="401"/>
      <c r="TTQ1860" s="401"/>
      <c r="TTR1860" s="401"/>
      <c r="TTS1860" s="401"/>
      <c r="TTT1860" s="401"/>
      <c r="TTU1860" s="401"/>
      <c r="TTV1860" s="401"/>
      <c r="TTW1860" s="401"/>
      <c r="TTX1860" s="401"/>
      <c r="TTY1860" s="401"/>
      <c r="TTZ1860" s="401"/>
      <c r="TUA1860" s="401"/>
      <c r="TUB1860" s="401"/>
      <c r="TUC1860" s="401"/>
      <c r="TUD1860" s="401"/>
      <c r="TUE1860" s="401"/>
      <c r="TUF1860" s="401"/>
      <c r="TUG1860" s="401"/>
      <c r="TUH1860" s="401"/>
      <c r="TUI1860" s="401"/>
      <c r="TUJ1860" s="401"/>
      <c r="TUK1860" s="401"/>
      <c r="TUL1860" s="401"/>
      <c r="TUM1860" s="401"/>
      <c r="TUN1860" s="401"/>
      <c r="TUO1860" s="401"/>
      <c r="TUP1860" s="401"/>
      <c r="TUQ1860" s="401"/>
      <c r="TUR1860" s="401"/>
      <c r="TUS1860" s="401"/>
      <c r="TUT1860" s="401"/>
      <c r="TUU1860" s="401"/>
      <c r="TUV1860" s="401"/>
      <c r="TUW1860" s="401"/>
      <c r="TUX1860" s="401"/>
      <c r="TUY1860" s="401"/>
      <c r="TUZ1860" s="401"/>
      <c r="TVA1860" s="401"/>
      <c r="TVB1860" s="401"/>
      <c r="TVC1860" s="401"/>
      <c r="TVD1860" s="401"/>
      <c r="TVE1860" s="401"/>
      <c r="TVF1860" s="401"/>
      <c r="TVG1860" s="401"/>
      <c r="TVH1860" s="401"/>
      <c r="TVI1860" s="401"/>
      <c r="TVJ1860" s="401"/>
      <c r="TVK1860" s="401"/>
      <c r="TVL1860" s="401"/>
      <c r="TVM1860" s="401"/>
      <c r="TVN1860" s="401"/>
      <c r="TVO1860" s="401"/>
      <c r="TVP1860" s="401"/>
      <c r="TVQ1860" s="401"/>
      <c r="TVR1860" s="401"/>
      <c r="TVS1860" s="401"/>
      <c r="TVT1860" s="401"/>
      <c r="TVU1860" s="401"/>
      <c r="TVV1860" s="401"/>
      <c r="TVW1860" s="401"/>
      <c r="TVX1860" s="401"/>
      <c r="TVY1860" s="401"/>
      <c r="TVZ1860" s="401"/>
      <c r="TWA1860" s="401"/>
      <c r="TWB1860" s="401"/>
      <c r="TWC1860" s="401"/>
      <c r="TWD1860" s="401"/>
      <c r="TWE1860" s="401"/>
      <c r="TWF1860" s="401"/>
      <c r="TWG1860" s="401"/>
      <c r="TWH1860" s="401"/>
      <c r="TWI1860" s="401"/>
      <c r="TWJ1860" s="401"/>
      <c r="TWK1860" s="401"/>
      <c r="TWL1860" s="401"/>
      <c r="TWM1860" s="401"/>
      <c r="TWN1860" s="401"/>
      <c r="TWO1860" s="401"/>
      <c r="TWP1860" s="401"/>
      <c r="TWQ1860" s="401"/>
      <c r="TWR1860" s="401"/>
      <c r="TWS1860" s="401"/>
      <c r="TWT1860" s="401"/>
      <c r="TWU1860" s="401"/>
      <c r="TWV1860" s="401"/>
      <c r="TWW1860" s="401"/>
      <c r="TWX1860" s="401"/>
      <c r="TWY1860" s="401"/>
      <c r="TWZ1860" s="401"/>
      <c r="TXA1860" s="401"/>
      <c r="TXB1860" s="401"/>
      <c r="TXC1860" s="401"/>
      <c r="TXD1860" s="401"/>
      <c r="TXE1860" s="401"/>
      <c r="TXF1860" s="401"/>
      <c r="TXG1860" s="401"/>
      <c r="TXH1860" s="401"/>
      <c r="TXI1860" s="401"/>
      <c r="TXJ1860" s="401"/>
      <c r="TXK1860" s="401"/>
      <c r="TXL1860" s="401"/>
      <c r="TXM1860" s="401"/>
      <c r="TXN1860" s="401"/>
      <c r="TXO1860" s="401"/>
      <c r="TXP1860" s="401"/>
      <c r="TXQ1860" s="401"/>
      <c r="TXR1860" s="401"/>
      <c r="TXS1860" s="401"/>
      <c r="TXT1860" s="401"/>
      <c r="TXU1860" s="401"/>
      <c r="TXV1860" s="401"/>
      <c r="TXW1860" s="401"/>
      <c r="TXX1860" s="401"/>
      <c r="TXY1860" s="401"/>
      <c r="TXZ1860" s="401"/>
      <c r="TYA1860" s="401"/>
      <c r="TYB1860" s="401"/>
      <c r="TYC1860" s="401"/>
      <c r="TYD1860" s="401"/>
      <c r="TYE1860" s="401"/>
      <c r="TYF1860" s="401"/>
      <c r="TYG1860" s="401"/>
      <c r="TYH1860" s="401"/>
      <c r="TYI1860" s="401"/>
      <c r="TYJ1860" s="401"/>
      <c r="TYK1860" s="401"/>
      <c r="TYL1860" s="401"/>
      <c r="TYM1860" s="401"/>
      <c r="TYN1860" s="401"/>
      <c r="TYO1860" s="401"/>
      <c r="TYP1860" s="401"/>
      <c r="TYQ1860" s="401"/>
      <c r="TYR1860" s="401"/>
      <c r="TYS1860" s="401"/>
      <c r="TYT1860" s="401"/>
      <c r="TYU1860" s="401"/>
      <c r="TYV1860" s="401"/>
      <c r="TYW1860" s="401"/>
      <c r="TYX1860" s="401"/>
      <c r="TYY1860" s="401"/>
      <c r="TYZ1860" s="401"/>
      <c r="TZA1860" s="401"/>
      <c r="TZB1860" s="401"/>
      <c r="TZC1860" s="401"/>
      <c r="TZD1860" s="401"/>
      <c r="TZE1860" s="401"/>
      <c r="TZF1860" s="401"/>
      <c r="TZG1860" s="401"/>
      <c r="TZH1860" s="401"/>
      <c r="TZI1860" s="401"/>
      <c r="TZJ1860" s="401"/>
      <c r="TZK1860" s="401"/>
      <c r="TZL1860" s="401"/>
      <c r="TZM1860" s="401"/>
      <c r="TZN1860" s="401"/>
      <c r="TZO1860" s="401"/>
      <c r="TZP1860" s="401"/>
      <c r="TZQ1860" s="401"/>
      <c r="TZR1860" s="401"/>
      <c r="TZS1860" s="401"/>
      <c r="TZT1860" s="401"/>
      <c r="TZU1860" s="401"/>
      <c r="TZV1860" s="401"/>
      <c r="TZW1860" s="401"/>
      <c r="TZX1860" s="401"/>
      <c r="TZY1860" s="401"/>
      <c r="TZZ1860" s="401"/>
      <c r="UAA1860" s="401"/>
      <c r="UAB1860" s="401"/>
      <c r="UAC1860" s="401"/>
      <c r="UAD1860" s="401"/>
      <c r="UAE1860" s="401"/>
      <c r="UAF1860" s="401"/>
      <c r="UAG1860" s="401"/>
      <c r="UAH1860" s="401"/>
      <c r="UAI1860" s="401"/>
      <c r="UAJ1860" s="401"/>
      <c r="UAK1860" s="401"/>
      <c r="UAL1860" s="401"/>
      <c r="UAM1860" s="401"/>
      <c r="UAN1860" s="401"/>
      <c r="UAO1860" s="401"/>
      <c r="UAP1860" s="401"/>
      <c r="UAQ1860" s="401"/>
      <c r="UAR1860" s="401"/>
      <c r="UAS1860" s="401"/>
      <c r="UAT1860" s="401"/>
      <c r="UAU1860" s="401"/>
      <c r="UAV1860" s="401"/>
      <c r="UAW1860" s="401"/>
      <c r="UAX1860" s="401"/>
      <c r="UAY1860" s="401"/>
      <c r="UAZ1860" s="401"/>
      <c r="UBA1860" s="401"/>
      <c r="UBB1860" s="401"/>
      <c r="UBC1860" s="401"/>
      <c r="UBD1860" s="401"/>
      <c r="UBE1860" s="401"/>
      <c r="UBF1860" s="401"/>
      <c r="UBG1860" s="401"/>
      <c r="UBH1860" s="401"/>
      <c r="UBI1860" s="401"/>
      <c r="UBJ1860" s="401"/>
      <c r="UBK1860" s="401"/>
      <c r="UBL1860" s="401"/>
      <c r="UBM1860" s="401"/>
      <c r="UBN1860" s="401"/>
      <c r="UBO1860" s="401"/>
      <c r="UBP1860" s="401"/>
      <c r="UBQ1860" s="401"/>
      <c r="UBR1860" s="401"/>
      <c r="UBS1860" s="401"/>
      <c r="UBT1860" s="401"/>
      <c r="UBU1860" s="401"/>
      <c r="UBV1860" s="401"/>
      <c r="UBW1860" s="401"/>
      <c r="UBX1860" s="401"/>
      <c r="UBY1860" s="401"/>
      <c r="UBZ1860" s="401"/>
      <c r="UCA1860" s="401"/>
      <c r="UCB1860" s="401"/>
      <c r="UCC1860" s="401"/>
      <c r="UCD1860" s="401"/>
      <c r="UCE1860" s="401"/>
      <c r="UCF1860" s="401"/>
      <c r="UCG1860" s="401"/>
      <c r="UCH1860" s="401"/>
      <c r="UCI1860" s="401"/>
      <c r="UCJ1860" s="401"/>
      <c r="UCK1860" s="401"/>
      <c r="UCL1860" s="401"/>
      <c r="UCM1860" s="401"/>
      <c r="UCN1860" s="401"/>
      <c r="UCO1860" s="401"/>
      <c r="UCP1860" s="401"/>
      <c r="UCQ1860" s="401"/>
      <c r="UCR1860" s="401"/>
      <c r="UCS1860" s="401"/>
      <c r="UCT1860" s="401"/>
      <c r="UCU1860" s="401"/>
      <c r="UCV1860" s="401"/>
      <c r="UCW1860" s="401"/>
      <c r="UCX1860" s="401"/>
      <c r="UCY1860" s="401"/>
      <c r="UCZ1860" s="401"/>
      <c r="UDA1860" s="401"/>
      <c r="UDB1860" s="401"/>
      <c r="UDC1860" s="401"/>
      <c r="UDD1860" s="401"/>
      <c r="UDE1860" s="401"/>
      <c r="UDF1860" s="401"/>
      <c r="UDG1860" s="401"/>
      <c r="UDH1860" s="401"/>
      <c r="UDI1860" s="401"/>
      <c r="UDJ1860" s="401"/>
      <c r="UDK1860" s="401"/>
      <c r="UDL1860" s="401"/>
      <c r="UDM1860" s="401"/>
      <c r="UDN1860" s="401"/>
      <c r="UDO1860" s="401"/>
      <c r="UDP1860" s="401"/>
      <c r="UDQ1860" s="401"/>
      <c r="UDR1860" s="401"/>
      <c r="UDS1860" s="401"/>
      <c r="UDT1860" s="401"/>
      <c r="UDU1860" s="401"/>
      <c r="UDV1860" s="401"/>
      <c r="UDW1860" s="401"/>
      <c r="UDX1860" s="401"/>
      <c r="UDY1860" s="401"/>
      <c r="UDZ1860" s="401"/>
      <c r="UEA1860" s="401"/>
      <c r="UEB1860" s="401"/>
      <c r="UEC1860" s="401"/>
      <c r="UED1860" s="401"/>
      <c r="UEE1860" s="401"/>
      <c r="UEF1860" s="401"/>
      <c r="UEG1860" s="401"/>
      <c r="UEH1860" s="401"/>
      <c r="UEI1860" s="401"/>
      <c r="UEJ1860" s="401"/>
      <c r="UEK1860" s="401"/>
      <c r="UEL1860" s="401"/>
      <c r="UEM1860" s="401"/>
      <c r="UEN1860" s="401"/>
      <c r="UEO1860" s="401"/>
      <c r="UEP1860" s="401"/>
      <c r="UEQ1860" s="401"/>
      <c r="UER1860" s="401"/>
      <c r="UES1860" s="401"/>
      <c r="UET1860" s="401"/>
      <c r="UEU1860" s="401"/>
      <c r="UEV1860" s="401"/>
      <c r="UEW1860" s="401"/>
      <c r="UEX1860" s="401"/>
      <c r="UEY1860" s="401"/>
      <c r="UEZ1860" s="401"/>
      <c r="UFA1860" s="401"/>
      <c r="UFB1860" s="401"/>
      <c r="UFC1860" s="401"/>
      <c r="UFD1860" s="401"/>
      <c r="UFE1860" s="401"/>
      <c r="UFF1860" s="401"/>
      <c r="UFG1860" s="401"/>
      <c r="UFH1860" s="401"/>
      <c r="UFI1860" s="401"/>
      <c r="UFJ1860" s="401"/>
      <c r="UFK1860" s="401"/>
      <c r="UFL1860" s="401"/>
      <c r="UFM1860" s="401"/>
      <c r="UFN1860" s="401"/>
      <c r="UFO1860" s="401"/>
      <c r="UFP1860" s="401"/>
      <c r="UFQ1860" s="401"/>
      <c r="UFR1860" s="401"/>
      <c r="UFS1860" s="401"/>
      <c r="UFT1860" s="401"/>
      <c r="UFU1860" s="401"/>
      <c r="UFV1860" s="401"/>
      <c r="UFW1860" s="401"/>
      <c r="UFX1860" s="401"/>
      <c r="UFY1860" s="401"/>
      <c r="UFZ1860" s="401"/>
      <c r="UGA1860" s="401"/>
      <c r="UGB1860" s="401"/>
      <c r="UGC1860" s="401"/>
      <c r="UGD1860" s="401"/>
      <c r="UGE1860" s="401"/>
      <c r="UGF1860" s="401"/>
      <c r="UGG1860" s="401"/>
      <c r="UGH1860" s="401"/>
      <c r="UGI1860" s="401"/>
      <c r="UGJ1860" s="401"/>
      <c r="UGK1860" s="401"/>
      <c r="UGL1860" s="401"/>
      <c r="UGM1860" s="401"/>
      <c r="UGN1860" s="401"/>
      <c r="UGO1860" s="401"/>
      <c r="UGP1860" s="401"/>
      <c r="UGQ1860" s="401"/>
      <c r="UGR1860" s="401"/>
      <c r="UGS1860" s="401"/>
      <c r="UGT1860" s="401"/>
      <c r="UGU1860" s="401"/>
      <c r="UGV1860" s="401"/>
      <c r="UGW1860" s="401"/>
      <c r="UGX1860" s="401"/>
      <c r="UGY1860" s="401"/>
      <c r="UGZ1860" s="401"/>
      <c r="UHA1860" s="401"/>
      <c r="UHB1860" s="401"/>
      <c r="UHC1860" s="401"/>
      <c r="UHD1860" s="401"/>
      <c r="UHE1860" s="401"/>
      <c r="UHF1860" s="401"/>
      <c r="UHG1860" s="401"/>
      <c r="UHH1860" s="401"/>
      <c r="UHI1860" s="401"/>
      <c r="UHJ1860" s="401"/>
      <c r="UHK1860" s="401"/>
      <c r="UHL1860" s="401"/>
      <c r="UHM1860" s="401"/>
      <c r="UHN1860" s="401"/>
      <c r="UHO1860" s="401"/>
      <c r="UHP1860" s="401"/>
      <c r="UHQ1860" s="401"/>
      <c r="UHR1860" s="401"/>
      <c r="UHS1860" s="401"/>
      <c r="UHT1860" s="401"/>
      <c r="UHU1860" s="401"/>
      <c r="UHV1860" s="401"/>
      <c r="UHW1860" s="401"/>
      <c r="UHX1860" s="401"/>
      <c r="UHY1860" s="401"/>
      <c r="UHZ1860" s="401"/>
      <c r="UIA1860" s="401"/>
      <c r="UIB1860" s="401"/>
      <c r="UIC1860" s="401"/>
      <c r="UID1860" s="401"/>
      <c r="UIE1860" s="401"/>
      <c r="UIF1860" s="401"/>
      <c r="UIG1860" s="401"/>
      <c r="UIH1860" s="401"/>
      <c r="UII1860" s="401"/>
      <c r="UIJ1860" s="401"/>
      <c r="UIK1860" s="401"/>
      <c r="UIL1860" s="401"/>
      <c r="UIM1860" s="401"/>
      <c r="UIN1860" s="401"/>
      <c r="UIO1860" s="401"/>
      <c r="UIP1860" s="401"/>
      <c r="UIQ1860" s="401"/>
      <c r="UIR1860" s="401"/>
      <c r="UIS1860" s="401"/>
      <c r="UIT1860" s="401"/>
      <c r="UIU1860" s="401"/>
      <c r="UIV1860" s="401"/>
      <c r="UIW1860" s="401"/>
      <c r="UIX1860" s="401"/>
      <c r="UIY1860" s="401"/>
      <c r="UIZ1860" s="401"/>
      <c r="UJA1860" s="401"/>
      <c r="UJB1860" s="401"/>
      <c r="UJC1860" s="401"/>
      <c r="UJD1860" s="401"/>
      <c r="UJE1860" s="401"/>
      <c r="UJF1860" s="401"/>
      <c r="UJG1860" s="401"/>
      <c r="UJH1860" s="401"/>
      <c r="UJI1860" s="401"/>
      <c r="UJJ1860" s="401"/>
      <c r="UJK1860" s="401"/>
      <c r="UJL1860" s="401"/>
      <c r="UJM1860" s="401"/>
      <c r="UJN1860" s="401"/>
      <c r="UJO1860" s="401"/>
      <c r="UJP1860" s="401"/>
      <c r="UJQ1860" s="401"/>
      <c r="UJR1860" s="401"/>
      <c r="UJS1860" s="401"/>
      <c r="UJT1860" s="401"/>
      <c r="UJU1860" s="401"/>
      <c r="UJV1860" s="401"/>
      <c r="UJW1860" s="401"/>
      <c r="UJX1860" s="401"/>
      <c r="UJY1860" s="401"/>
      <c r="UJZ1860" s="401"/>
      <c r="UKA1860" s="401"/>
      <c r="UKB1860" s="401"/>
      <c r="UKC1860" s="401"/>
      <c r="UKD1860" s="401"/>
      <c r="UKE1860" s="401"/>
      <c r="UKF1860" s="401"/>
      <c r="UKG1860" s="401"/>
      <c r="UKH1860" s="401"/>
      <c r="UKI1860" s="401"/>
      <c r="UKJ1860" s="401"/>
      <c r="UKK1860" s="401"/>
      <c r="UKL1860" s="401"/>
      <c r="UKM1860" s="401"/>
      <c r="UKN1860" s="401"/>
      <c r="UKO1860" s="401"/>
      <c r="UKP1860" s="401"/>
      <c r="UKQ1860" s="401"/>
      <c r="UKR1860" s="401"/>
      <c r="UKS1860" s="401"/>
      <c r="UKT1860" s="401"/>
      <c r="UKU1860" s="401"/>
      <c r="UKV1860" s="401"/>
      <c r="UKW1860" s="401"/>
      <c r="UKX1860" s="401"/>
      <c r="UKY1860" s="401"/>
      <c r="UKZ1860" s="401"/>
      <c r="ULA1860" s="401"/>
      <c r="ULB1860" s="401"/>
      <c r="ULC1860" s="401"/>
      <c r="ULD1860" s="401"/>
      <c r="ULE1860" s="401"/>
      <c r="ULF1860" s="401"/>
      <c r="ULG1860" s="401"/>
      <c r="ULH1860" s="401"/>
      <c r="ULI1860" s="401"/>
      <c r="ULJ1860" s="401"/>
      <c r="ULK1860" s="401"/>
      <c r="ULL1860" s="401"/>
      <c r="ULM1860" s="401"/>
      <c r="ULN1860" s="401"/>
      <c r="ULO1860" s="401"/>
      <c r="ULP1860" s="401"/>
      <c r="ULQ1860" s="401"/>
      <c r="ULR1860" s="401"/>
      <c r="ULS1860" s="401"/>
      <c r="ULT1860" s="401"/>
      <c r="ULU1860" s="401"/>
      <c r="ULV1860" s="401"/>
      <c r="ULW1860" s="401"/>
      <c r="ULX1860" s="401"/>
      <c r="ULY1860" s="401"/>
      <c r="ULZ1860" s="401"/>
      <c r="UMA1860" s="401"/>
      <c r="UMB1860" s="401"/>
      <c r="UMC1860" s="401"/>
      <c r="UMD1860" s="401"/>
      <c r="UME1860" s="401"/>
      <c r="UMF1860" s="401"/>
      <c r="UMG1860" s="401"/>
      <c r="UMH1860" s="401"/>
      <c r="UMI1860" s="401"/>
      <c r="UMJ1860" s="401"/>
      <c r="UMK1860" s="401"/>
      <c r="UML1860" s="401"/>
      <c r="UMM1860" s="401"/>
      <c r="UMN1860" s="401"/>
      <c r="UMO1860" s="401"/>
      <c r="UMP1860" s="401"/>
      <c r="UMQ1860" s="401"/>
      <c r="UMR1860" s="401"/>
      <c r="UMS1860" s="401"/>
      <c r="UMT1860" s="401"/>
      <c r="UMU1860" s="401"/>
      <c r="UMV1860" s="401"/>
      <c r="UMW1860" s="401"/>
      <c r="UMX1860" s="401"/>
      <c r="UMY1860" s="401"/>
      <c r="UMZ1860" s="401"/>
      <c r="UNA1860" s="401"/>
      <c r="UNB1860" s="401"/>
      <c r="UNC1860" s="401"/>
      <c r="UND1860" s="401"/>
      <c r="UNE1860" s="401"/>
      <c r="UNF1860" s="401"/>
      <c r="UNG1860" s="401"/>
      <c r="UNH1860" s="401"/>
      <c r="UNI1860" s="401"/>
      <c r="UNJ1860" s="401"/>
      <c r="UNK1860" s="401"/>
      <c r="UNL1860" s="401"/>
      <c r="UNM1860" s="401"/>
      <c r="UNN1860" s="401"/>
      <c r="UNO1860" s="401"/>
      <c r="UNP1860" s="401"/>
      <c r="UNQ1860" s="401"/>
      <c r="UNR1860" s="401"/>
      <c r="UNS1860" s="401"/>
      <c r="UNT1860" s="401"/>
      <c r="UNU1860" s="401"/>
      <c r="UNV1860" s="401"/>
      <c r="UNW1860" s="401"/>
      <c r="UNX1860" s="401"/>
      <c r="UNY1860" s="401"/>
      <c r="UNZ1860" s="401"/>
      <c r="UOA1860" s="401"/>
      <c r="UOB1860" s="401"/>
      <c r="UOC1860" s="401"/>
      <c r="UOD1860" s="401"/>
      <c r="UOE1860" s="401"/>
      <c r="UOF1860" s="401"/>
      <c r="UOG1860" s="401"/>
      <c r="UOH1860" s="401"/>
      <c r="UOI1860" s="401"/>
      <c r="UOJ1860" s="401"/>
      <c r="UOK1860" s="401"/>
      <c r="UOL1860" s="401"/>
      <c r="UOM1860" s="401"/>
      <c r="UON1860" s="401"/>
      <c r="UOO1860" s="401"/>
      <c r="UOP1860" s="401"/>
      <c r="UOQ1860" s="401"/>
      <c r="UOR1860" s="401"/>
      <c r="UOS1860" s="401"/>
      <c r="UOT1860" s="401"/>
      <c r="UOU1860" s="401"/>
      <c r="UOV1860" s="401"/>
      <c r="UOW1860" s="401"/>
      <c r="UOX1860" s="401"/>
      <c r="UOY1860" s="401"/>
      <c r="UOZ1860" s="401"/>
      <c r="UPA1860" s="401"/>
      <c r="UPB1860" s="401"/>
      <c r="UPC1860" s="401"/>
      <c r="UPD1860" s="401"/>
      <c r="UPE1860" s="401"/>
      <c r="UPF1860" s="401"/>
      <c r="UPG1860" s="401"/>
      <c r="UPH1860" s="401"/>
      <c r="UPI1860" s="401"/>
      <c r="UPJ1860" s="401"/>
      <c r="UPK1860" s="401"/>
      <c r="UPL1860" s="401"/>
      <c r="UPM1860" s="401"/>
      <c r="UPN1860" s="401"/>
      <c r="UPO1860" s="401"/>
      <c r="UPP1860" s="401"/>
      <c r="UPQ1860" s="401"/>
      <c r="UPR1860" s="401"/>
      <c r="UPS1860" s="401"/>
      <c r="UPT1860" s="401"/>
      <c r="UPU1860" s="401"/>
      <c r="UPV1860" s="401"/>
      <c r="UPW1860" s="401"/>
      <c r="UPX1860" s="401"/>
      <c r="UPY1860" s="401"/>
      <c r="UPZ1860" s="401"/>
      <c r="UQA1860" s="401"/>
      <c r="UQB1860" s="401"/>
      <c r="UQC1860" s="401"/>
      <c r="UQD1860" s="401"/>
      <c r="UQE1860" s="401"/>
      <c r="UQF1860" s="401"/>
      <c r="UQG1860" s="401"/>
      <c r="UQH1860" s="401"/>
      <c r="UQI1860" s="401"/>
      <c r="UQJ1860" s="401"/>
      <c r="UQK1860" s="401"/>
      <c r="UQL1860" s="401"/>
      <c r="UQM1860" s="401"/>
      <c r="UQN1860" s="401"/>
      <c r="UQO1860" s="401"/>
      <c r="UQP1860" s="401"/>
      <c r="UQQ1860" s="401"/>
      <c r="UQR1860" s="401"/>
      <c r="UQS1860" s="401"/>
      <c r="UQT1860" s="401"/>
      <c r="UQU1860" s="401"/>
      <c r="UQV1860" s="401"/>
      <c r="UQW1860" s="401"/>
      <c r="UQX1860" s="401"/>
      <c r="UQY1860" s="401"/>
      <c r="UQZ1860" s="401"/>
      <c r="URA1860" s="401"/>
      <c r="URB1860" s="401"/>
      <c r="URC1860" s="401"/>
      <c r="URD1860" s="401"/>
      <c r="URE1860" s="401"/>
      <c r="URF1860" s="401"/>
      <c r="URG1860" s="401"/>
      <c r="URH1860" s="401"/>
      <c r="URI1860" s="401"/>
      <c r="URJ1860" s="401"/>
      <c r="URK1860" s="401"/>
      <c r="URL1860" s="401"/>
      <c r="URM1860" s="401"/>
      <c r="URN1860" s="401"/>
      <c r="URO1860" s="401"/>
      <c r="URP1860" s="401"/>
      <c r="URQ1860" s="401"/>
      <c r="URR1860" s="401"/>
      <c r="URS1860" s="401"/>
      <c r="URT1860" s="401"/>
      <c r="URU1860" s="401"/>
      <c r="URV1860" s="401"/>
      <c r="URW1860" s="401"/>
      <c r="URX1860" s="401"/>
      <c r="URY1860" s="401"/>
      <c r="URZ1860" s="401"/>
      <c r="USA1860" s="401"/>
      <c r="USB1860" s="401"/>
      <c r="USC1860" s="401"/>
      <c r="USD1860" s="401"/>
      <c r="USE1860" s="401"/>
      <c r="USF1860" s="401"/>
      <c r="USG1860" s="401"/>
      <c r="USH1860" s="401"/>
      <c r="USI1860" s="401"/>
      <c r="USJ1860" s="401"/>
      <c r="USK1860" s="401"/>
      <c r="USL1860" s="401"/>
      <c r="USM1860" s="401"/>
      <c r="USN1860" s="401"/>
      <c r="USO1860" s="401"/>
      <c r="USP1860" s="401"/>
      <c r="USQ1860" s="401"/>
      <c r="USR1860" s="401"/>
      <c r="USS1860" s="401"/>
      <c r="UST1860" s="401"/>
      <c r="USU1860" s="401"/>
      <c r="USV1860" s="401"/>
      <c r="USW1860" s="401"/>
      <c r="USX1860" s="401"/>
      <c r="USY1860" s="401"/>
      <c r="USZ1860" s="401"/>
      <c r="UTA1860" s="401"/>
      <c r="UTB1860" s="401"/>
      <c r="UTC1860" s="401"/>
      <c r="UTD1860" s="401"/>
      <c r="UTE1860" s="401"/>
      <c r="UTF1860" s="401"/>
      <c r="UTG1860" s="401"/>
      <c r="UTH1860" s="401"/>
      <c r="UTI1860" s="401"/>
      <c r="UTJ1860" s="401"/>
      <c r="UTK1860" s="401"/>
      <c r="UTL1860" s="401"/>
      <c r="UTM1860" s="401"/>
      <c r="UTN1860" s="401"/>
      <c r="UTO1860" s="401"/>
      <c r="UTP1860" s="401"/>
      <c r="UTQ1860" s="401"/>
      <c r="UTR1860" s="401"/>
      <c r="UTS1860" s="401"/>
      <c r="UTT1860" s="401"/>
      <c r="UTU1860" s="401"/>
      <c r="UTV1860" s="401"/>
      <c r="UTW1860" s="401"/>
      <c r="UTX1860" s="401"/>
      <c r="UTY1860" s="401"/>
      <c r="UTZ1860" s="401"/>
      <c r="UUA1860" s="401"/>
      <c r="UUB1860" s="401"/>
      <c r="UUC1860" s="401"/>
      <c r="UUD1860" s="401"/>
      <c r="UUE1860" s="401"/>
      <c r="UUF1860" s="401"/>
      <c r="UUG1860" s="401"/>
      <c r="UUH1860" s="401"/>
      <c r="UUI1860" s="401"/>
      <c r="UUJ1860" s="401"/>
      <c r="UUK1860" s="401"/>
      <c r="UUL1860" s="401"/>
      <c r="UUM1860" s="401"/>
      <c r="UUN1860" s="401"/>
      <c r="UUO1860" s="401"/>
      <c r="UUP1860" s="401"/>
      <c r="UUQ1860" s="401"/>
      <c r="UUR1860" s="401"/>
      <c r="UUS1860" s="401"/>
      <c r="UUT1860" s="401"/>
      <c r="UUU1860" s="401"/>
      <c r="UUV1860" s="401"/>
      <c r="UUW1860" s="401"/>
      <c r="UUX1860" s="401"/>
      <c r="UUY1860" s="401"/>
      <c r="UUZ1860" s="401"/>
      <c r="UVA1860" s="401"/>
      <c r="UVB1860" s="401"/>
      <c r="UVC1860" s="401"/>
      <c r="UVD1860" s="401"/>
      <c r="UVE1860" s="401"/>
      <c r="UVF1860" s="401"/>
      <c r="UVG1860" s="401"/>
      <c r="UVH1860" s="401"/>
      <c r="UVI1860" s="401"/>
      <c r="UVJ1860" s="401"/>
      <c r="UVK1860" s="401"/>
      <c r="UVL1860" s="401"/>
      <c r="UVM1860" s="401"/>
      <c r="UVN1860" s="401"/>
      <c r="UVO1860" s="401"/>
      <c r="UVP1860" s="401"/>
      <c r="UVQ1860" s="401"/>
      <c r="UVR1860" s="401"/>
      <c r="UVS1860" s="401"/>
      <c r="UVT1860" s="401"/>
      <c r="UVU1860" s="401"/>
      <c r="UVV1860" s="401"/>
      <c r="UVW1860" s="401"/>
      <c r="UVX1860" s="401"/>
      <c r="UVY1860" s="401"/>
      <c r="UVZ1860" s="401"/>
      <c r="UWA1860" s="401"/>
      <c r="UWB1860" s="401"/>
      <c r="UWC1860" s="401"/>
      <c r="UWD1860" s="401"/>
      <c r="UWE1860" s="401"/>
      <c r="UWF1860" s="401"/>
      <c r="UWG1860" s="401"/>
      <c r="UWH1860" s="401"/>
      <c r="UWI1860" s="401"/>
      <c r="UWJ1860" s="401"/>
      <c r="UWK1860" s="401"/>
      <c r="UWL1860" s="401"/>
      <c r="UWM1860" s="401"/>
      <c r="UWN1860" s="401"/>
      <c r="UWO1860" s="401"/>
      <c r="UWP1860" s="401"/>
      <c r="UWQ1860" s="401"/>
      <c r="UWR1860" s="401"/>
      <c r="UWS1860" s="401"/>
      <c r="UWT1860" s="401"/>
      <c r="UWU1860" s="401"/>
      <c r="UWV1860" s="401"/>
      <c r="UWW1860" s="401"/>
      <c r="UWX1860" s="401"/>
      <c r="UWY1860" s="401"/>
      <c r="UWZ1860" s="401"/>
      <c r="UXA1860" s="401"/>
      <c r="UXB1860" s="401"/>
      <c r="UXC1860" s="401"/>
      <c r="UXD1860" s="401"/>
      <c r="UXE1860" s="401"/>
      <c r="UXF1860" s="401"/>
      <c r="UXG1860" s="401"/>
      <c r="UXH1860" s="401"/>
      <c r="UXI1860" s="401"/>
      <c r="UXJ1860" s="401"/>
      <c r="UXK1860" s="401"/>
      <c r="UXL1860" s="401"/>
      <c r="UXM1860" s="401"/>
      <c r="UXN1860" s="401"/>
      <c r="UXO1860" s="401"/>
      <c r="UXP1860" s="401"/>
      <c r="UXQ1860" s="401"/>
      <c r="UXR1860" s="401"/>
      <c r="UXS1860" s="401"/>
      <c r="UXT1860" s="401"/>
      <c r="UXU1860" s="401"/>
      <c r="UXV1860" s="401"/>
      <c r="UXW1860" s="401"/>
      <c r="UXX1860" s="401"/>
      <c r="UXY1860" s="401"/>
      <c r="UXZ1860" s="401"/>
      <c r="UYA1860" s="401"/>
      <c r="UYB1860" s="401"/>
      <c r="UYC1860" s="401"/>
      <c r="UYD1860" s="401"/>
      <c r="UYE1860" s="401"/>
      <c r="UYF1860" s="401"/>
      <c r="UYG1860" s="401"/>
      <c r="UYH1860" s="401"/>
      <c r="UYI1860" s="401"/>
      <c r="UYJ1860" s="401"/>
      <c r="UYK1860" s="401"/>
      <c r="UYL1860" s="401"/>
      <c r="UYM1860" s="401"/>
      <c r="UYN1860" s="401"/>
      <c r="UYO1860" s="401"/>
      <c r="UYP1860" s="401"/>
      <c r="UYQ1860" s="401"/>
      <c r="UYR1860" s="401"/>
      <c r="UYS1860" s="401"/>
      <c r="UYT1860" s="401"/>
      <c r="UYU1860" s="401"/>
      <c r="UYV1860" s="401"/>
      <c r="UYW1860" s="401"/>
      <c r="UYX1860" s="401"/>
      <c r="UYY1860" s="401"/>
      <c r="UYZ1860" s="401"/>
      <c r="UZA1860" s="401"/>
      <c r="UZB1860" s="401"/>
      <c r="UZC1860" s="401"/>
      <c r="UZD1860" s="401"/>
      <c r="UZE1860" s="401"/>
      <c r="UZF1860" s="401"/>
      <c r="UZG1860" s="401"/>
      <c r="UZH1860" s="401"/>
      <c r="UZI1860" s="401"/>
      <c r="UZJ1860" s="401"/>
      <c r="UZK1860" s="401"/>
      <c r="UZL1860" s="401"/>
      <c r="UZM1860" s="401"/>
      <c r="UZN1860" s="401"/>
      <c r="UZO1860" s="401"/>
      <c r="UZP1860" s="401"/>
      <c r="UZQ1860" s="401"/>
      <c r="UZR1860" s="401"/>
      <c r="UZS1860" s="401"/>
      <c r="UZT1860" s="401"/>
      <c r="UZU1860" s="401"/>
      <c r="UZV1860" s="401"/>
      <c r="UZW1860" s="401"/>
      <c r="UZX1860" s="401"/>
      <c r="UZY1860" s="401"/>
      <c r="UZZ1860" s="401"/>
      <c r="VAA1860" s="401"/>
      <c r="VAB1860" s="401"/>
      <c r="VAC1860" s="401"/>
      <c r="VAD1860" s="401"/>
      <c r="VAE1860" s="401"/>
      <c r="VAF1860" s="401"/>
      <c r="VAG1860" s="401"/>
      <c r="VAH1860" s="401"/>
      <c r="VAI1860" s="401"/>
      <c r="VAJ1860" s="401"/>
      <c r="VAK1860" s="401"/>
      <c r="VAL1860" s="401"/>
      <c r="VAM1860" s="401"/>
      <c r="VAN1860" s="401"/>
      <c r="VAO1860" s="401"/>
      <c r="VAP1860" s="401"/>
      <c r="VAQ1860" s="401"/>
      <c r="VAR1860" s="401"/>
      <c r="VAS1860" s="401"/>
      <c r="VAT1860" s="401"/>
      <c r="VAU1860" s="401"/>
      <c r="VAV1860" s="401"/>
      <c r="VAW1860" s="401"/>
      <c r="VAX1860" s="401"/>
      <c r="VAY1860" s="401"/>
      <c r="VAZ1860" s="401"/>
      <c r="VBA1860" s="401"/>
      <c r="VBB1860" s="401"/>
      <c r="VBC1860" s="401"/>
      <c r="VBD1860" s="401"/>
      <c r="VBE1860" s="401"/>
      <c r="VBF1860" s="401"/>
      <c r="VBG1860" s="401"/>
      <c r="VBH1860" s="401"/>
      <c r="VBI1860" s="401"/>
      <c r="VBJ1860" s="401"/>
      <c r="VBK1860" s="401"/>
      <c r="VBL1860" s="401"/>
      <c r="VBM1860" s="401"/>
      <c r="VBN1860" s="401"/>
      <c r="VBO1860" s="401"/>
      <c r="VBP1860" s="401"/>
      <c r="VBQ1860" s="401"/>
      <c r="VBR1860" s="401"/>
      <c r="VBS1860" s="401"/>
      <c r="VBT1860" s="401"/>
      <c r="VBU1860" s="401"/>
      <c r="VBV1860" s="401"/>
      <c r="VBW1860" s="401"/>
      <c r="VBX1860" s="401"/>
      <c r="VBY1860" s="401"/>
      <c r="VBZ1860" s="401"/>
      <c r="VCA1860" s="401"/>
      <c r="VCB1860" s="401"/>
      <c r="VCC1860" s="401"/>
      <c r="VCD1860" s="401"/>
      <c r="VCE1860" s="401"/>
      <c r="VCF1860" s="401"/>
      <c r="VCG1860" s="401"/>
      <c r="VCH1860" s="401"/>
      <c r="VCI1860" s="401"/>
      <c r="VCJ1860" s="401"/>
      <c r="VCK1860" s="401"/>
      <c r="VCL1860" s="401"/>
      <c r="VCM1860" s="401"/>
      <c r="VCN1860" s="401"/>
      <c r="VCO1860" s="401"/>
      <c r="VCP1860" s="401"/>
      <c r="VCQ1860" s="401"/>
      <c r="VCR1860" s="401"/>
      <c r="VCS1860" s="401"/>
      <c r="VCT1860" s="401"/>
      <c r="VCU1860" s="401"/>
      <c r="VCV1860" s="401"/>
      <c r="VCW1860" s="401"/>
      <c r="VCX1860" s="401"/>
      <c r="VCY1860" s="401"/>
      <c r="VCZ1860" s="401"/>
      <c r="VDA1860" s="401"/>
      <c r="VDB1860" s="401"/>
      <c r="VDC1860" s="401"/>
      <c r="VDD1860" s="401"/>
      <c r="VDE1860" s="401"/>
      <c r="VDF1860" s="401"/>
      <c r="VDG1860" s="401"/>
      <c r="VDH1860" s="401"/>
      <c r="VDI1860" s="401"/>
      <c r="VDJ1860" s="401"/>
      <c r="VDK1860" s="401"/>
      <c r="VDL1860" s="401"/>
      <c r="VDM1860" s="401"/>
      <c r="VDN1860" s="401"/>
      <c r="VDO1860" s="401"/>
      <c r="VDP1860" s="401"/>
      <c r="VDQ1860" s="401"/>
      <c r="VDR1860" s="401"/>
      <c r="VDS1860" s="401"/>
      <c r="VDT1860" s="401"/>
      <c r="VDU1860" s="401"/>
      <c r="VDV1860" s="401"/>
      <c r="VDW1860" s="401"/>
      <c r="VDX1860" s="401"/>
      <c r="VDY1860" s="401"/>
      <c r="VDZ1860" s="401"/>
      <c r="VEA1860" s="401"/>
      <c r="VEB1860" s="401"/>
      <c r="VEC1860" s="401"/>
      <c r="VED1860" s="401"/>
      <c r="VEE1860" s="401"/>
      <c r="VEF1860" s="401"/>
      <c r="VEG1860" s="401"/>
      <c r="VEH1860" s="401"/>
      <c r="VEI1860" s="401"/>
      <c r="VEJ1860" s="401"/>
      <c r="VEK1860" s="401"/>
      <c r="VEL1860" s="401"/>
      <c r="VEM1860" s="401"/>
      <c r="VEN1860" s="401"/>
      <c r="VEO1860" s="401"/>
      <c r="VEP1860" s="401"/>
      <c r="VEQ1860" s="401"/>
      <c r="VER1860" s="401"/>
      <c r="VES1860" s="401"/>
      <c r="VET1860" s="401"/>
      <c r="VEU1860" s="401"/>
      <c r="VEV1860" s="401"/>
      <c r="VEW1860" s="401"/>
      <c r="VEX1860" s="401"/>
      <c r="VEY1860" s="401"/>
      <c r="VEZ1860" s="401"/>
      <c r="VFA1860" s="401"/>
      <c r="VFB1860" s="401"/>
      <c r="VFC1860" s="401"/>
      <c r="VFD1860" s="401"/>
      <c r="VFE1860" s="401"/>
      <c r="VFF1860" s="401"/>
      <c r="VFG1860" s="401"/>
      <c r="VFH1860" s="401"/>
      <c r="VFI1860" s="401"/>
      <c r="VFJ1860" s="401"/>
      <c r="VFK1860" s="401"/>
      <c r="VFL1860" s="401"/>
      <c r="VFM1860" s="401"/>
      <c r="VFN1860" s="401"/>
      <c r="VFO1860" s="401"/>
      <c r="VFP1860" s="401"/>
      <c r="VFQ1860" s="401"/>
      <c r="VFR1860" s="401"/>
      <c r="VFS1860" s="401"/>
      <c r="VFT1860" s="401"/>
      <c r="VFU1860" s="401"/>
      <c r="VFV1860" s="401"/>
      <c r="VFW1860" s="401"/>
      <c r="VFX1860" s="401"/>
      <c r="VFY1860" s="401"/>
      <c r="VFZ1860" s="401"/>
      <c r="VGA1860" s="401"/>
      <c r="VGB1860" s="401"/>
      <c r="VGC1860" s="401"/>
      <c r="VGD1860" s="401"/>
      <c r="VGE1860" s="401"/>
      <c r="VGF1860" s="401"/>
      <c r="VGG1860" s="401"/>
      <c r="VGH1860" s="401"/>
      <c r="VGI1860" s="401"/>
      <c r="VGJ1860" s="401"/>
      <c r="VGK1860" s="401"/>
      <c r="VGL1860" s="401"/>
      <c r="VGM1860" s="401"/>
      <c r="VGN1860" s="401"/>
      <c r="VGO1860" s="401"/>
      <c r="VGP1860" s="401"/>
      <c r="VGQ1860" s="401"/>
      <c r="VGR1860" s="401"/>
      <c r="VGS1860" s="401"/>
      <c r="VGT1860" s="401"/>
      <c r="VGU1860" s="401"/>
      <c r="VGV1860" s="401"/>
      <c r="VGW1860" s="401"/>
      <c r="VGX1860" s="401"/>
      <c r="VGY1860" s="401"/>
      <c r="VGZ1860" s="401"/>
      <c r="VHA1860" s="401"/>
      <c r="VHB1860" s="401"/>
      <c r="VHC1860" s="401"/>
      <c r="VHD1860" s="401"/>
      <c r="VHE1860" s="401"/>
      <c r="VHF1860" s="401"/>
      <c r="VHG1860" s="401"/>
      <c r="VHH1860" s="401"/>
      <c r="VHI1860" s="401"/>
      <c r="VHJ1860" s="401"/>
      <c r="VHK1860" s="401"/>
      <c r="VHL1860" s="401"/>
      <c r="VHM1860" s="401"/>
      <c r="VHN1860" s="401"/>
      <c r="VHO1860" s="401"/>
      <c r="VHP1860" s="401"/>
      <c r="VHQ1860" s="401"/>
      <c r="VHR1860" s="401"/>
      <c r="VHS1860" s="401"/>
      <c r="VHT1860" s="401"/>
      <c r="VHU1860" s="401"/>
      <c r="VHV1860" s="401"/>
      <c r="VHW1860" s="401"/>
      <c r="VHX1860" s="401"/>
      <c r="VHY1860" s="401"/>
      <c r="VHZ1860" s="401"/>
      <c r="VIA1860" s="401"/>
      <c r="VIB1860" s="401"/>
      <c r="VIC1860" s="401"/>
      <c r="VID1860" s="401"/>
      <c r="VIE1860" s="401"/>
      <c r="VIF1860" s="401"/>
      <c r="VIG1860" s="401"/>
      <c r="VIH1860" s="401"/>
      <c r="VII1860" s="401"/>
      <c r="VIJ1860" s="401"/>
      <c r="VIK1860" s="401"/>
      <c r="VIL1860" s="401"/>
      <c r="VIM1860" s="401"/>
      <c r="VIN1860" s="401"/>
      <c r="VIO1860" s="401"/>
      <c r="VIP1860" s="401"/>
      <c r="VIQ1860" s="401"/>
      <c r="VIR1860" s="401"/>
      <c r="VIS1860" s="401"/>
      <c r="VIT1860" s="401"/>
      <c r="VIU1860" s="401"/>
      <c r="VIV1860" s="401"/>
      <c r="VIW1860" s="401"/>
      <c r="VIX1860" s="401"/>
      <c r="VIY1860" s="401"/>
      <c r="VIZ1860" s="401"/>
      <c r="VJA1860" s="401"/>
      <c r="VJB1860" s="401"/>
      <c r="VJC1860" s="401"/>
      <c r="VJD1860" s="401"/>
      <c r="VJE1860" s="401"/>
      <c r="VJF1860" s="401"/>
      <c r="VJG1860" s="401"/>
      <c r="VJH1860" s="401"/>
      <c r="VJI1860" s="401"/>
      <c r="VJJ1860" s="401"/>
      <c r="VJK1860" s="401"/>
      <c r="VJL1860" s="401"/>
      <c r="VJM1860" s="401"/>
      <c r="VJN1860" s="401"/>
      <c r="VJO1860" s="401"/>
      <c r="VJP1860" s="401"/>
      <c r="VJQ1860" s="401"/>
      <c r="VJR1860" s="401"/>
      <c r="VJS1860" s="401"/>
      <c r="VJT1860" s="401"/>
      <c r="VJU1860" s="401"/>
      <c r="VJV1860" s="401"/>
      <c r="VJW1860" s="401"/>
      <c r="VJX1860" s="401"/>
      <c r="VJY1860" s="401"/>
      <c r="VJZ1860" s="401"/>
      <c r="VKA1860" s="401"/>
      <c r="VKB1860" s="401"/>
      <c r="VKC1860" s="401"/>
      <c r="VKD1860" s="401"/>
      <c r="VKE1860" s="401"/>
      <c r="VKF1860" s="401"/>
      <c r="VKG1860" s="401"/>
      <c r="VKH1860" s="401"/>
      <c r="VKI1860" s="401"/>
      <c r="VKJ1860" s="401"/>
      <c r="VKK1860" s="401"/>
      <c r="VKL1860" s="401"/>
      <c r="VKM1860" s="401"/>
      <c r="VKN1860" s="401"/>
      <c r="VKO1860" s="401"/>
      <c r="VKP1860" s="401"/>
      <c r="VKQ1860" s="401"/>
      <c r="VKR1860" s="401"/>
      <c r="VKS1860" s="401"/>
      <c r="VKT1860" s="401"/>
      <c r="VKU1860" s="401"/>
      <c r="VKV1860" s="401"/>
      <c r="VKW1860" s="401"/>
      <c r="VKX1860" s="401"/>
      <c r="VKY1860" s="401"/>
      <c r="VKZ1860" s="401"/>
      <c r="VLA1860" s="401"/>
      <c r="VLB1860" s="401"/>
      <c r="VLC1860" s="401"/>
      <c r="VLD1860" s="401"/>
      <c r="VLE1860" s="401"/>
      <c r="VLF1860" s="401"/>
      <c r="VLG1860" s="401"/>
      <c r="VLH1860" s="401"/>
      <c r="VLI1860" s="401"/>
      <c r="VLJ1860" s="401"/>
      <c r="VLK1860" s="401"/>
      <c r="VLL1860" s="401"/>
      <c r="VLM1860" s="401"/>
      <c r="VLN1860" s="401"/>
      <c r="VLO1860" s="401"/>
      <c r="VLP1860" s="401"/>
      <c r="VLQ1860" s="401"/>
      <c r="VLR1860" s="401"/>
      <c r="VLS1860" s="401"/>
      <c r="VLT1860" s="401"/>
      <c r="VLU1860" s="401"/>
      <c r="VLV1860" s="401"/>
      <c r="VLW1860" s="401"/>
      <c r="VLX1860" s="401"/>
      <c r="VLY1860" s="401"/>
      <c r="VLZ1860" s="401"/>
      <c r="VMA1860" s="401"/>
      <c r="VMB1860" s="401"/>
      <c r="VMC1860" s="401"/>
      <c r="VMD1860" s="401"/>
      <c r="VME1860" s="401"/>
      <c r="VMF1860" s="401"/>
      <c r="VMG1860" s="401"/>
      <c r="VMH1860" s="401"/>
      <c r="VMI1860" s="401"/>
      <c r="VMJ1860" s="401"/>
      <c r="VMK1860" s="401"/>
      <c r="VML1860" s="401"/>
      <c r="VMM1860" s="401"/>
      <c r="VMN1860" s="401"/>
      <c r="VMO1860" s="401"/>
      <c r="VMP1860" s="401"/>
      <c r="VMQ1860" s="401"/>
      <c r="VMR1860" s="401"/>
      <c r="VMS1860" s="401"/>
      <c r="VMT1860" s="401"/>
      <c r="VMU1860" s="401"/>
      <c r="VMV1860" s="401"/>
      <c r="VMW1860" s="401"/>
      <c r="VMX1860" s="401"/>
      <c r="VMY1860" s="401"/>
      <c r="VMZ1860" s="401"/>
      <c r="VNA1860" s="401"/>
      <c r="VNB1860" s="401"/>
      <c r="VNC1860" s="401"/>
      <c r="VND1860" s="401"/>
      <c r="VNE1860" s="401"/>
      <c r="VNF1860" s="401"/>
      <c r="VNG1860" s="401"/>
      <c r="VNH1860" s="401"/>
      <c r="VNI1860" s="401"/>
      <c r="VNJ1860" s="401"/>
      <c r="VNK1860" s="401"/>
      <c r="VNL1860" s="401"/>
      <c r="VNM1860" s="401"/>
      <c r="VNN1860" s="401"/>
      <c r="VNO1860" s="401"/>
      <c r="VNP1860" s="401"/>
      <c r="VNQ1860" s="401"/>
      <c r="VNR1860" s="401"/>
      <c r="VNS1860" s="401"/>
      <c r="VNT1860" s="401"/>
      <c r="VNU1860" s="401"/>
      <c r="VNV1860" s="401"/>
      <c r="VNW1860" s="401"/>
      <c r="VNX1860" s="401"/>
      <c r="VNY1860" s="401"/>
      <c r="VNZ1860" s="401"/>
      <c r="VOA1860" s="401"/>
      <c r="VOB1860" s="401"/>
      <c r="VOC1860" s="401"/>
      <c r="VOD1860" s="401"/>
      <c r="VOE1860" s="401"/>
      <c r="VOF1860" s="401"/>
      <c r="VOG1860" s="401"/>
      <c r="VOH1860" s="401"/>
      <c r="VOI1860" s="401"/>
      <c r="VOJ1860" s="401"/>
      <c r="VOK1860" s="401"/>
      <c r="VOL1860" s="401"/>
      <c r="VOM1860" s="401"/>
      <c r="VON1860" s="401"/>
      <c r="VOO1860" s="401"/>
      <c r="VOP1860" s="401"/>
      <c r="VOQ1860" s="401"/>
      <c r="VOR1860" s="401"/>
      <c r="VOS1860" s="401"/>
      <c r="VOT1860" s="401"/>
      <c r="VOU1860" s="401"/>
      <c r="VOV1860" s="401"/>
      <c r="VOW1860" s="401"/>
      <c r="VOX1860" s="401"/>
      <c r="VOY1860" s="401"/>
      <c r="VOZ1860" s="401"/>
      <c r="VPA1860" s="401"/>
      <c r="VPB1860" s="401"/>
      <c r="VPC1860" s="401"/>
      <c r="VPD1860" s="401"/>
      <c r="VPE1860" s="401"/>
      <c r="VPF1860" s="401"/>
      <c r="VPG1860" s="401"/>
      <c r="VPH1860" s="401"/>
      <c r="VPI1860" s="401"/>
      <c r="VPJ1860" s="401"/>
      <c r="VPK1860" s="401"/>
      <c r="VPL1860" s="401"/>
      <c r="VPM1860" s="401"/>
      <c r="VPN1860" s="401"/>
      <c r="VPO1860" s="401"/>
      <c r="VPP1860" s="401"/>
      <c r="VPQ1860" s="401"/>
      <c r="VPR1860" s="401"/>
      <c r="VPS1860" s="401"/>
      <c r="VPT1860" s="401"/>
      <c r="VPU1860" s="401"/>
      <c r="VPV1860" s="401"/>
      <c r="VPW1860" s="401"/>
      <c r="VPX1860" s="401"/>
      <c r="VPY1860" s="401"/>
      <c r="VPZ1860" s="401"/>
      <c r="VQA1860" s="401"/>
      <c r="VQB1860" s="401"/>
      <c r="VQC1860" s="401"/>
      <c r="VQD1860" s="401"/>
      <c r="VQE1860" s="401"/>
      <c r="VQF1860" s="401"/>
      <c r="VQG1860" s="401"/>
      <c r="VQH1860" s="401"/>
      <c r="VQI1860" s="401"/>
      <c r="VQJ1860" s="401"/>
      <c r="VQK1860" s="401"/>
      <c r="VQL1860" s="401"/>
      <c r="VQM1860" s="401"/>
      <c r="VQN1860" s="401"/>
      <c r="VQO1860" s="401"/>
      <c r="VQP1860" s="401"/>
      <c r="VQQ1860" s="401"/>
      <c r="VQR1860" s="401"/>
      <c r="VQS1860" s="401"/>
      <c r="VQT1860" s="401"/>
      <c r="VQU1860" s="401"/>
      <c r="VQV1860" s="401"/>
      <c r="VQW1860" s="401"/>
      <c r="VQX1860" s="401"/>
      <c r="VQY1860" s="401"/>
      <c r="VQZ1860" s="401"/>
      <c r="VRA1860" s="401"/>
      <c r="VRB1860" s="401"/>
      <c r="VRC1860" s="401"/>
      <c r="VRD1860" s="401"/>
      <c r="VRE1860" s="401"/>
      <c r="VRF1860" s="401"/>
      <c r="VRG1860" s="401"/>
      <c r="VRH1860" s="401"/>
      <c r="VRI1860" s="401"/>
      <c r="VRJ1860" s="401"/>
      <c r="VRK1860" s="401"/>
      <c r="VRL1860" s="401"/>
      <c r="VRM1860" s="401"/>
      <c r="VRN1860" s="401"/>
      <c r="VRO1860" s="401"/>
      <c r="VRP1860" s="401"/>
      <c r="VRQ1860" s="401"/>
      <c r="VRR1860" s="401"/>
      <c r="VRS1860" s="401"/>
      <c r="VRT1860" s="401"/>
      <c r="VRU1860" s="401"/>
      <c r="VRV1860" s="401"/>
      <c r="VRW1860" s="401"/>
      <c r="VRX1860" s="401"/>
      <c r="VRY1860" s="401"/>
      <c r="VRZ1860" s="401"/>
      <c r="VSA1860" s="401"/>
      <c r="VSB1860" s="401"/>
      <c r="VSC1860" s="401"/>
      <c r="VSD1860" s="401"/>
      <c r="VSE1860" s="401"/>
      <c r="VSF1860" s="401"/>
      <c r="VSG1860" s="401"/>
      <c r="VSH1860" s="401"/>
      <c r="VSI1860" s="401"/>
      <c r="VSJ1860" s="401"/>
      <c r="VSK1860" s="401"/>
      <c r="VSL1860" s="401"/>
      <c r="VSM1860" s="401"/>
      <c r="VSN1860" s="401"/>
      <c r="VSO1860" s="401"/>
      <c r="VSP1860" s="401"/>
      <c r="VSQ1860" s="401"/>
      <c r="VSR1860" s="401"/>
      <c r="VSS1860" s="401"/>
      <c r="VST1860" s="401"/>
      <c r="VSU1860" s="401"/>
      <c r="VSV1860" s="401"/>
      <c r="VSW1860" s="401"/>
      <c r="VSX1860" s="401"/>
      <c r="VSY1860" s="401"/>
      <c r="VSZ1860" s="401"/>
      <c r="VTA1860" s="401"/>
      <c r="VTB1860" s="401"/>
      <c r="VTC1860" s="401"/>
      <c r="VTD1860" s="401"/>
      <c r="VTE1860" s="401"/>
      <c r="VTF1860" s="401"/>
      <c r="VTG1860" s="401"/>
      <c r="VTH1860" s="401"/>
      <c r="VTI1860" s="401"/>
      <c r="VTJ1860" s="401"/>
      <c r="VTK1860" s="401"/>
      <c r="VTL1860" s="401"/>
      <c r="VTM1860" s="401"/>
      <c r="VTN1860" s="401"/>
      <c r="VTO1860" s="401"/>
      <c r="VTP1860" s="401"/>
      <c r="VTQ1860" s="401"/>
      <c r="VTR1860" s="401"/>
      <c r="VTS1860" s="401"/>
      <c r="VTT1860" s="401"/>
      <c r="VTU1860" s="401"/>
      <c r="VTV1860" s="401"/>
      <c r="VTW1860" s="401"/>
      <c r="VTX1860" s="401"/>
      <c r="VTY1860" s="401"/>
      <c r="VTZ1860" s="401"/>
      <c r="VUA1860" s="401"/>
      <c r="VUB1860" s="401"/>
      <c r="VUC1860" s="401"/>
      <c r="VUD1860" s="401"/>
      <c r="VUE1860" s="401"/>
      <c r="VUF1860" s="401"/>
      <c r="VUG1860" s="401"/>
      <c r="VUH1860" s="401"/>
      <c r="VUI1860" s="401"/>
      <c r="VUJ1860" s="401"/>
      <c r="VUK1860" s="401"/>
      <c r="VUL1860" s="401"/>
      <c r="VUM1860" s="401"/>
      <c r="VUN1860" s="401"/>
      <c r="VUO1860" s="401"/>
      <c r="VUP1860" s="401"/>
      <c r="VUQ1860" s="401"/>
      <c r="VUR1860" s="401"/>
      <c r="VUS1860" s="401"/>
      <c r="VUT1860" s="401"/>
      <c r="VUU1860" s="401"/>
      <c r="VUV1860" s="401"/>
      <c r="VUW1860" s="401"/>
      <c r="VUX1860" s="401"/>
      <c r="VUY1860" s="401"/>
      <c r="VUZ1860" s="401"/>
      <c r="VVA1860" s="401"/>
      <c r="VVB1860" s="401"/>
      <c r="VVC1860" s="401"/>
      <c r="VVD1860" s="401"/>
      <c r="VVE1860" s="401"/>
      <c r="VVF1860" s="401"/>
      <c r="VVG1860" s="401"/>
      <c r="VVH1860" s="401"/>
      <c r="VVI1860" s="401"/>
      <c r="VVJ1860" s="401"/>
      <c r="VVK1860" s="401"/>
      <c r="VVL1860" s="401"/>
      <c r="VVM1860" s="401"/>
      <c r="VVN1860" s="401"/>
      <c r="VVO1860" s="401"/>
      <c r="VVP1860" s="401"/>
      <c r="VVQ1860" s="401"/>
      <c r="VVR1860" s="401"/>
      <c r="VVS1860" s="401"/>
      <c r="VVT1860" s="401"/>
      <c r="VVU1860" s="401"/>
      <c r="VVV1860" s="401"/>
      <c r="VVW1860" s="401"/>
      <c r="VVX1860" s="401"/>
      <c r="VVY1860" s="401"/>
      <c r="VVZ1860" s="401"/>
      <c r="VWA1860" s="401"/>
      <c r="VWB1860" s="401"/>
      <c r="VWC1860" s="401"/>
      <c r="VWD1860" s="401"/>
      <c r="VWE1860" s="401"/>
      <c r="VWF1860" s="401"/>
      <c r="VWG1860" s="401"/>
      <c r="VWH1860" s="401"/>
      <c r="VWI1860" s="401"/>
      <c r="VWJ1860" s="401"/>
      <c r="VWK1860" s="401"/>
      <c r="VWL1860" s="401"/>
      <c r="VWM1860" s="401"/>
      <c r="VWN1860" s="401"/>
      <c r="VWO1860" s="401"/>
      <c r="VWP1860" s="401"/>
      <c r="VWQ1860" s="401"/>
      <c r="VWR1860" s="401"/>
      <c r="VWS1860" s="401"/>
      <c r="VWT1860" s="401"/>
      <c r="VWU1860" s="401"/>
      <c r="VWV1860" s="401"/>
      <c r="VWW1860" s="401"/>
      <c r="VWX1860" s="401"/>
      <c r="VWY1860" s="401"/>
      <c r="VWZ1860" s="401"/>
      <c r="VXA1860" s="401"/>
      <c r="VXB1860" s="401"/>
      <c r="VXC1860" s="401"/>
      <c r="VXD1860" s="401"/>
      <c r="VXE1860" s="401"/>
      <c r="VXF1860" s="401"/>
      <c r="VXG1860" s="401"/>
      <c r="VXH1860" s="401"/>
      <c r="VXI1860" s="401"/>
      <c r="VXJ1860" s="401"/>
      <c r="VXK1860" s="401"/>
      <c r="VXL1860" s="401"/>
      <c r="VXM1860" s="401"/>
      <c r="VXN1860" s="401"/>
      <c r="VXO1860" s="401"/>
      <c r="VXP1860" s="401"/>
      <c r="VXQ1860" s="401"/>
      <c r="VXR1860" s="401"/>
      <c r="VXS1860" s="401"/>
      <c r="VXT1860" s="401"/>
      <c r="VXU1860" s="401"/>
      <c r="VXV1860" s="401"/>
      <c r="VXW1860" s="401"/>
      <c r="VXX1860" s="401"/>
      <c r="VXY1860" s="401"/>
      <c r="VXZ1860" s="401"/>
      <c r="VYA1860" s="401"/>
      <c r="VYB1860" s="401"/>
      <c r="VYC1860" s="401"/>
      <c r="VYD1860" s="401"/>
      <c r="VYE1860" s="401"/>
      <c r="VYF1860" s="401"/>
      <c r="VYG1860" s="401"/>
      <c r="VYH1860" s="401"/>
      <c r="VYI1860" s="401"/>
      <c r="VYJ1860" s="401"/>
      <c r="VYK1860" s="401"/>
      <c r="VYL1860" s="401"/>
      <c r="VYM1860" s="401"/>
      <c r="VYN1860" s="401"/>
      <c r="VYO1860" s="401"/>
      <c r="VYP1860" s="401"/>
      <c r="VYQ1860" s="401"/>
      <c r="VYR1860" s="401"/>
      <c r="VYS1860" s="401"/>
      <c r="VYT1860" s="401"/>
      <c r="VYU1860" s="401"/>
      <c r="VYV1860" s="401"/>
      <c r="VYW1860" s="401"/>
      <c r="VYX1860" s="401"/>
      <c r="VYY1860" s="401"/>
      <c r="VYZ1860" s="401"/>
      <c r="VZA1860" s="401"/>
      <c r="VZB1860" s="401"/>
      <c r="VZC1860" s="401"/>
      <c r="VZD1860" s="401"/>
      <c r="VZE1860" s="401"/>
      <c r="VZF1860" s="401"/>
      <c r="VZG1860" s="401"/>
      <c r="VZH1860" s="401"/>
      <c r="VZI1860" s="401"/>
      <c r="VZJ1860" s="401"/>
      <c r="VZK1860" s="401"/>
      <c r="VZL1860" s="401"/>
      <c r="VZM1860" s="401"/>
      <c r="VZN1860" s="401"/>
      <c r="VZO1860" s="401"/>
      <c r="VZP1860" s="401"/>
      <c r="VZQ1860" s="401"/>
      <c r="VZR1860" s="401"/>
      <c r="VZS1860" s="401"/>
      <c r="VZT1860" s="401"/>
      <c r="VZU1860" s="401"/>
      <c r="VZV1860" s="401"/>
      <c r="VZW1860" s="401"/>
      <c r="VZX1860" s="401"/>
      <c r="VZY1860" s="401"/>
      <c r="VZZ1860" s="401"/>
      <c r="WAA1860" s="401"/>
      <c r="WAB1860" s="401"/>
      <c r="WAC1860" s="401"/>
      <c r="WAD1860" s="401"/>
      <c r="WAE1860" s="401"/>
      <c r="WAF1860" s="401"/>
      <c r="WAG1860" s="401"/>
      <c r="WAH1860" s="401"/>
      <c r="WAI1860" s="401"/>
      <c r="WAJ1860" s="401"/>
      <c r="WAK1860" s="401"/>
      <c r="WAL1860" s="401"/>
      <c r="WAM1860" s="401"/>
      <c r="WAN1860" s="401"/>
      <c r="WAO1860" s="401"/>
      <c r="WAP1860" s="401"/>
      <c r="WAQ1860" s="401"/>
      <c r="WAR1860" s="401"/>
      <c r="WAS1860" s="401"/>
      <c r="WAT1860" s="401"/>
      <c r="WAU1860" s="401"/>
      <c r="WAV1860" s="401"/>
      <c r="WAW1860" s="401"/>
      <c r="WAX1860" s="401"/>
      <c r="WAY1860" s="401"/>
      <c r="WAZ1860" s="401"/>
      <c r="WBA1860" s="401"/>
      <c r="WBB1860" s="401"/>
      <c r="WBC1860" s="401"/>
      <c r="WBD1860" s="401"/>
      <c r="WBE1860" s="401"/>
      <c r="WBF1860" s="401"/>
      <c r="WBG1860" s="401"/>
      <c r="WBH1860" s="401"/>
      <c r="WBI1860" s="401"/>
      <c r="WBJ1860" s="401"/>
      <c r="WBK1860" s="401"/>
      <c r="WBL1860" s="401"/>
      <c r="WBM1860" s="401"/>
      <c r="WBN1860" s="401"/>
      <c r="WBO1860" s="401"/>
      <c r="WBP1860" s="401"/>
      <c r="WBQ1860" s="401"/>
      <c r="WBR1860" s="401"/>
      <c r="WBS1860" s="401"/>
      <c r="WBT1860" s="401"/>
      <c r="WBU1860" s="401"/>
      <c r="WBV1860" s="401"/>
      <c r="WBW1860" s="401"/>
      <c r="WBX1860" s="401"/>
      <c r="WBY1860" s="401"/>
      <c r="WBZ1860" s="401"/>
      <c r="WCA1860" s="401"/>
      <c r="WCB1860" s="401"/>
      <c r="WCC1860" s="401"/>
      <c r="WCD1860" s="401"/>
      <c r="WCE1860" s="401"/>
      <c r="WCF1860" s="401"/>
      <c r="WCG1860" s="401"/>
      <c r="WCH1860" s="401"/>
      <c r="WCI1860" s="401"/>
      <c r="WCJ1860" s="401"/>
      <c r="WCK1860" s="401"/>
      <c r="WCL1860" s="401"/>
      <c r="WCM1860" s="401"/>
      <c r="WCN1860" s="401"/>
      <c r="WCO1860" s="401"/>
      <c r="WCP1860" s="401"/>
      <c r="WCQ1860" s="401"/>
      <c r="WCR1860" s="401"/>
      <c r="WCS1860" s="401"/>
      <c r="WCT1860" s="401"/>
      <c r="WCU1860" s="401"/>
      <c r="WCV1860" s="401"/>
      <c r="WCW1860" s="401"/>
      <c r="WCX1860" s="401"/>
      <c r="WCY1860" s="401"/>
      <c r="WCZ1860" s="401"/>
      <c r="WDA1860" s="401"/>
      <c r="WDB1860" s="401"/>
      <c r="WDC1860" s="401"/>
      <c r="WDD1860" s="401"/>
      <c r="WDE1860" s="401"/>
      <c r="WDF1860" s="401"/>
      <c r="WDG1860" s="401"/>
      <c r="WDH1860" s="401"/>
      <c r="WDI1860" s="401"/>
      <c r="WDJ1860" s="401"/>
      <c r="WDK1860" s="401"/>
      <c r="WDL1860" s="401"/>
      <c r="WDM1860" s="401"/>
      <c r="WDN1860" s="401"/>
      <c r="WDO1860" s="401"/>
      <c r="WDP1860" s="401"/>
      <c r="WDQ1860" s="401"/>
      <c r="WDR1860" s="401"/>
      <c r="WDS1860" s="401"/>
      <c r="WDT1860" s="401"/>
      <c r="WDU1860" s="401"/>
      <c r="WDV1860" s="401"/>
      <c r="WDW1860" s="401"/>
      <c r="WDX1860" s="401"/>
      <c r="WDY1860" s="401"/>
      <c r="WDZ1860" s="401"/>
      <c r="WEA1860" s="401"/>
      <c r="WEB1860" s="401"/>
      <c r="WEC1860" s="401"/>
      <c r="WED1860" s="401"/>
      <c r="WEE1860" s="401"/>
      <c r="WEF1860" s="401"/>
      <c r="WEG1860" s="401"/>
      <c r="WEH1860" s="401"/>
      <c r="WEI1860" s="401"/>
      <c r="WEJ1860" s="401"/>
      <c r="WEK1860" s="401"/>
      <c r="WEL1860" s="401"/>
      <c r="WEM1860" s="401"/>
      <c r="WEN1860" s="401"/>
      <c r="WEO1860" s="401"/>
      <c r="WEP1860" s="401"/>
      <c r="WEQ1860" s="401"/>
      <c r="WER1860" s="401"/>
      <c r="WES1860" s="401"/>
      <c r="WET1860" s="401"/>
      <c r="WEU1860" s="401"/>
      <c r="WEV1860" s="401"/>
      <c r="WEW1860" s="401"/>
      <c r="WEX1860" s="401"/>
      <c r="WEY1860" s="401"/>
      <c r="WEZ1860" s="401"/>
      <c r="WFA1860" s="401"/>
      <c r="WFB1860" s="401"/>
      <c r="WFC1860" s="401"/>
      <c r="WFD1860" s="401"/>
      <c r="WFE1860" s="401"/>
      <c r="WFF1860" s="401"/>
      <c r="WFG1860" s="401"/>
      <c r="WFH1860" s="401"/>
      <c r="WFI1860" s="401"/>
      <c r="WFJ1860" s="401"/>
      <c r="WFK1860" s="401"/>
      <c r="WFL1860" s="401"/>
      <c r="WFM1860" s="401"/>
      <c r="WFN1860" s="401"/>
      <c r="WFO1860" s="401"/>
      <c r="WFP1860" s="401"/>
      <c r="WFQ1860" s="401"/>
      <c r="WFR1860" s="401"/>
      <c r="WFS1860" s="401"/>
      <c r="WFT1860" s="401"/>
      <c r="WFU1860" s="401"/>
      <c r="WFV1860" s="401"/>
      <c r="WFW1860" s="401"/>
      <c r="WFX1860" s="401"/>
      <c r="WFY1860" s="401"/>
      <c r="WFZ1860" s="401"/>
      <c r="WGA1860" s="401"/>
      <c r="WGB1860" s="401"/>
      <c r="WGC1860" s="401"/>
      <c r="WGD1860" s="401"/>
      <c r="WGE1860" s="401"/>
      <c r="WGF1860" s="401"/>
      <c r="WGG1860" s="401"/>
      <c r="WGH1860" s="401"/>
      <c r="WGI1860" s="401"/>
      <c r="WGJ1860" s="401"/>
      <c r="WGK1860" s="401"/>
      <c r="WGL1860" s="401"/>
      <c r="WGM1860" s="401"/>
      <c r="WGN1860" s="401"/>
      <c r="WGO1860" s="401"/>
      <c r="WGP1860" s="401"/>
      <c r="WGQ1860" s="401"/>
      <c r="WGR1860" s="401"/>
      <c r="WGS1860" s="401"/>
      <c r="WGT1860" s="401"/>
      <c r="WGU1860" s="401"/>
      <c r="WGV1860" s="401"/>
      <c r="WGW1860" s="401"/>
      <c r="WGX1860" s="401"/>
      <c r="WGY1860" s="401"/>
      <c r="WGZ1860" s="401"/>
      <c r="WHA1860" s="401"/>
      <c r="WHB1860" s="401"/>
      <c r="WHC1860" s="401"/>
      <c r="WHD1860" s="401"/>
      <c r="WHE1860" s="401"/>
      <c r="WHF1860" s="401"/>
      <c r="WHG1860" s="401"/>
      <c r="WHH1860" s="401"/>
      <c r="WHI1860" s="401"/>
      <c r="WHJ1860" s="401"/>
      <c r="WHK1860" s="401"/>
      <c r="WHL1860" s="401"/>
      <c r="WHM1860" s="401"/>
      <c r="WHN1860" s="401"/>
      <c r="WHO1860" s="401"/>
      <c r="WHP1860" s="401"/>
      <c r="WHQ1860" s="401"/>
      <c r="WHR1860" s="401"/>
      <c r="WHS1860" s="401"/>
      <c r="WHT1860" s="401"/>
      <c r="WHU1860" s="401"/>
      <c r="WHV1860" s="401"/>
      <c r="WHW1860" s="401"/>
      <c r="WHX1860" s="401"/>
      <c r="WHY1860" s="401"/>
      <c r="WHZ1860" s="401"/>
      <c r="WIA1860" s="401"/>
      <c r="WIB1860" s="401"/>
      <c r="WIC1860" s="401"/>
      <c r="WID1860" s="401"/>
      <c r="WIE1860" s="401"/>
      <c r="WIF1860" s="401"/>
      <c r="WIG1860" s="401"/>
      <c r="WIH1860" s="401"/>
      <c r="WII1860" s="401"/>
      <c r="WIJ1860" s="401"/>
      <c r="WIK1860" s="401"/>
      <c r="WIL1860" s="401"/>
      <c r="WIM1860" s="401"/>
      <c r="WIN1860" s="401"/>
      <c r="WIO1860" s="401"/>
      <c r="WIP1860" s="401"/>
      <c r="WIQ1860" s="401"/>
      <c r="WIR1860" s="401"/>
      <c r="WIS1860" s="401"/>
      <c r="WIT1860" s="401"/>
      <c r="WIU1860" s="401"/>
      <c r="WIV1860" s="401"/>
      <c r="WIW1860" s="401"/>
      <c r="WIX1860" s="401"/>
      <c r="WIY1860" s="401"/>
      <c r="WIZ1860" s="401"/>
      <c r="WJA1860" s="401"/>
      <c r="WJB1860" s="401"/>
      <c r="WJC1860" s="401"/>
      <c r="WJD1860" s="401"/>
      <c r="WJE1860" s="401"/>
      <c r="WJF1860" s="401"/>
      <c r="WJG1860" s="401"/>
      <c r="WJH1860" s="401"/>
      <c r="WJI1860" s="401"/>
      <c r="WJJ1860" s="401"/>
      <c r="WJK1860" s="401"/>
      <c r="WJL1860" s="401"/>
      <c r="WJM1860" s="401"/>
      <c r="WJN1860" s="401"/>
      <c r="WJO1860" s="401"/>
      <c r="WJP1860" s="401"/>
      <c r="WJQ1860" s="401"/>
      <c r="WJR1860" s="401"/>
      <c r="WJS1860" s="401"/>
      <c r="WJT1860" s="401"/>
      <c r="WJU1860" s="401"/>
      <c r="WJV1860" s="401"/>
      <c r="WJW1860" s="401"/>
      <c r="WJX1860" s="401"/>
      <c r="WJY1860" s="401"/>
      <c r="WJZ1860" s="401"/>
      <c r="WKA1860" s="401"/>
      <c r="WKB1860" s="401"/>
      <c r="WKC1860" s="401"/>
      <c r="WKD1860" s="401"/>
      <c r="WKE1860" s="401"/>
      <c r="WKF1860" s="401"/>
      <c r="WKG1860" s="401"/>
      <c r="WKH1860" s="401"/>
      <c r="WKI1860" s="401"/>
      <c r="WKJ1860" s="401"/>
      <c r="WKK1860" s="401"/>
      <c r="WKL1860" s="401"/>
      <c r="WKM1860" s="401"/>
      <c r="WKN1860" s="401"/>
      <c r="WKO1860" s="401"/>
      <c r="WKP1860" s="401"/>
      <c r="WKQ1860" s="401"/>
      <c r="WKR1860" s="401"/>
      <c r="WKS1860" s="401"/>
      <c r="WKT1860" s="401"/>
      <c r="WKU1860" s="401"/>
      <c r="WKV1860" s="401"/>
      <c r="WKW1860" s="401"/>
      <c r="WKX1860" s="401"/>
      <c r="WKY1860" s="401"/>
      <c r="WKZ1860" s="401"/>
      <c r="WLA1860" s="401"/>
      <c r="WLB1860" s="401"/>
      <c r="WLC1860" s="401"/>
      <c r="WLD1860" s="401"/>
      <c r="WLE1860" s="401"/>
      <c r="WLF1860" s="401"/>
      <c r="WLG1860" s="401"/>
      <c r="WLH1860" s="401"/>
      <c r="WLI1860" s="401"/>
      <c r="WLJ1860" s="401"/>
      <c r="WLK1860" s="401"/>
      <c r="WLL1860" s="401"/>
      <c r="WLM1860" s="401"/>
      <c r="WLN1860" s="401"/>
      <c r="WLO1860" s="401"/>
      <c r="WLP1860" s="401"/>
      <c r="WLQ1860" s="401"/>
      <c r="WLR1860" s="401"/>
      <c r="WLS1860" s="401"/>
      <c r="WLT1860" s="401"/>
      <c r="WLU1860" s="401"/>
      <c r="WLV1860" s="401"/>
      <c r="WLW1860" s="401"/>
      <c r="WLX1860" s="401"/>
      <c r="WLY1860" s="401"/>
      <c r="WLZ1860" s="401"/>
      <c r="WMA1860" s="401"/>
      <c r="WMB1860" s="401"/>
      <c r="WMC1860" s="401"/>
      <c r="WMD1860" s="401"/>
      <c r="WME1860" s="401"/>
      <c r="WMF1860" s="401"/>
      <c r="WMG1860" s="401"/>
      <c r="WMH1860" s="401"/>
      <c r="WMI1860" s="401"/>
      <c r="WMJ1860" s="401"/>
      <c r="WMK1860" s="401"/>
      <c r="WML1860" s="401"/>
      <c r="WMM1860" s="401"/>
      <c r="WMN1860" s="401"/>
      <c r="WMO1860" s="401"/>
      <c r="WMP1860" s="401"/>
      <c r="WMQ1860" s="401"/>
      <c r="WMR1860" s="401"/>
      <c r="WMS1860" s="401"/>
      <c r="WMT1860" s="401"/>
      <c r="WMU1860" s="401"/>
      <c r="WMV1860" s="401"/>
      <c r="WMW1860" s="401"/>
      <c r="WMX1860" s="401"/>
      <c r="WMY1860" s="401"/>
      <c r="WMZ1860" s="401"/>
      <c r="WNA1860" s="401"/>
      <c r="WNB1860" s="401"/>
      <c r="WNC1860" s="401"/>
      <c r="WND1860" s="401"/>
      <c r="WNE1860" s="401"/>
      <c r="WNF1860" s="401"/>
      <c r="WNG1860" s="401"/>
      <c r="WNH1860" s="401"/>
      <c r="WNI1860" s="401"/>
      <c r="WNJ1860" s="401"/>
      <c r="WNK1860" s="401"/>
      <c r="WNL1860" s="401"/>
      <c r="WNM1860" s="401"/>
      <c r="WNN1860" s="401"/>
      <c r="WNO1860" s="401"/>
      <c r="WNP1860" s="401"/>
      <c r="WNQ1860" s="401"/>
      <c r="WNR1860" s="401"/>
      <c r="WNS1860" s="401"/>
      <c r="WNT1860" s="401"/>
      <c r="WNU1860" s="401"/>
      <c r="WNV1860" s="401"/>
      <c r="WNW1860" s="401"/>
      <c r="WNX1860" s="401"/>
      <c r="WNY1860" s="401"/>
      <c r="WNZ1860" s="401"/>
      <c r="WOA1860" s="401"/>
      <c r="WOB1860" s="401"/>
      <c r="WOC1860" s="401"/>
      <c r="WOD1860" s="401"/>
      <c r="WOE1860" s="401"/>
      <c r="WOF1860" s="401"/>
      <c r="WOG1860" s="401"/>
      <c r="WOH1860" s="401"/>
      <c r="WOI1860" s="401"/>
      <c r="WOJ1860" s="401"/>
      <c r="WOK1860" s="401"/>
      <c r="WOL1860" s="401"/>
      <c r="WOM1860" s="401"/>
      <c r="WON1860" s="401"/>
      <c r="WOO1860" s="401"/>
      <c r="WOP1860" s="401"/>
      <c r="WOQ1860" s="401"/>
      <c r="WOR1860" s="401"/>
      <c r="WOS1860" s="401"/>
      <c r="WOT1860" s="401"/>
      <c r="WOU1860" s="401"/>
      <c r="WOV1860" s="401"/>
      <c r="WOW1860" s="401"/>
      <c r="WOX1860" s="401"/>
      <c r="WOY1860" s="401"/>
      <c r="WOZ1860" s="401"/>
      <c r="WPA1860" s="401"/>
      <c r="WPB1860" s="401"/>
      <c r="WPC1860" s="401"/>
      <c r="WPD1860" s="401"/>
      <c r="WPE1860" s="401"/>
      <c r="WPF1860" s="401"/>
      <c r="WPG1860" s="401"/>
      <c r="WPH1860" s="401"/>
      <c r="WPI1860" s="401"/>
      <c r="WPJ1860" s="401"/>
      <c r="WPK1860" s="401"/>
      <c r="WPL1860" s="401"/>
      <c r="WPM1860" s="401"/>
      <c r="WPN1860" s="401"/>
      <c r="WPO1860" s="401"/>
      <c r="WPP1860" s="401"/>
      <c r="WPQ1860" s="401"/>
      <c r="WPR1860" s="401"/>
      <c r="WPS1860" s="401"/>
      <c r="WPT1860" s="401"/>
      <c r="WPU1860" s="401"/>
      <c r="WPV1860" s="401"/>
      <c r="WPW1860" s="401"/>
      <c r="WPX1860" s="401"/>
      <c r="WPY1860" s="401"/>
      <c r="WPZ1860" s="401"/>
      <c r="WQA1860" s="401"/>
      <c r="WQB1860" s="401"/>
      <c r="WQC1860" s="401"/>
      <c r="WQD1860" s="401"/>
      <c r="WQE1860" s="401"/>
      <c r="WQF1860" s="401"/>
      <c r="WQG1860" s="401"/>
      <c r="WQH1860" s="401"/>
      <c r="WQI1860" s="401"/>
      <c r="WQJ1860" s="401"/>
      <c r="WQK1860" s="401"/>
      <c r="WQL1860" s="401"/>
      <c r="WQM1860" s="401"/>
      <c r="WQN1860" s="401"/>
      <c r="WQO1860" s="401"/>
      <c r="WQP1860" s="401"/>
      <c r="WQQ1860" s="401"/>
      <c r="WQR1860" s="401"/>
      <c r="WQS1860" s="401"/>
      <c r="WQT1860" s="401"/>
      <c r="WQU1860" s="401"/>
      <c r="WQV1860" s="401"/>
      <c r="WQW1860" s="401"/>
      <c r="WQX1860" s="401"/>
      <c r="WQY1860" s="401"/>
      <c r="WQZ1860" s="401"/>
      <c r="WRA1860" s="401"/>
      <c r="WRB1860" s="401"/>
      <c r="WRC1860" s="401"/>
      <c r="WRD1860" s="401"/>
      <c r="WRE1860" s="401"/>
      <c r="WRF1860" s="401"/>
      <c r="WRG1860" s="401"/>
      <c r="WRH1860" s="401"/>
      <c r="WRI1860" s="401"/>
      <c r="WRJ1860" s="401"/>
      <c r="WRK1860" s="401"/>
      <c r="WRL1860" s="401"/>
      <c r="WRM1860" s="401"/>
      <c r="WRN1860" s="401"/>
      <c r="WRO1860" s="401"/>
      <c r="WRP1860" s="401"/>
      <c r="WRQ1860" s="401"/>
      <c r="WRR1860" s="401"/>
      <c r="WRS1860" s="401"/>
      <c r="WRT1860" s="401"/>
      <c r="WRU1860" s="401"/>
      <c r="WRV1860" s="401"/>
      <c r="WRW1860" s="401"/>
      <c r="WRX1860" s="401"/>
      <c r="WRY1860" s="401"/>
      <c r="WRZ1860" s="401"/>
      <c r="WSA1860" s="401"/>
      <c r="WSB1860" s="401"/>
      <c r="WSC1860" s="401"/>
      <c r="WSD1860" s="401"/>
      <c r="WSE1860" s="401"/>
      <c r="WSF1860" s="401"/>
      <c r="WSG1860" s="401"/>
      <c r="WSH1860" s="401"/>
      <c r="WSI1860" s="401"/>
      <c r="WSJ1860" s="401"/>
      <c r="WSK1860" s="401"/>
      <c r="WSL1860" s="401"/>
      <c r="WSM1860" s="401"/>
      <c r="WSN1860" s="401"/>
      <c r="WSO1860" s="401"/>
      <c r="WSP1860" s="401"/>
      <c r="WSQ1860" s="401"/>
      <c r="WSR1860" s="401"/>
      <c r="WSS1860" s="401"/>
      <c r="WST1860" s="401"/>
      <c r="WSU1860" s="401"/>
      <c r="WSV1860" s="401"/>
      <c r="WSW1860" s="401"/>
      <c r="WSX1860" s="401"/>
      <c r="WSY1860" s="401"/>
      <c r="WSZ1860" s="401"/>
      <c r="WTA1860" s="401"/>
      <c r="WTB1860" s="401"/>
      <c r="WTC1860" s="401"/>
      <c r="WTD1860" s="401"/>
      <c r="WTE1860" s="401"/>
      <c r="WTF1860" s="401"/>
      <c r="WTG1860" s="401"/>
      <c r="WTH1860" s="401"/>
      <c r="WTI1860" s="401"/>
      <c r="WTJ1860" s="401"/>
      <c r="WTK1860" s="401"/>
      <c r="WTL1860" s="401"/>
      <c r="WTM1860" s="401"/>
      <c r="WTN1860" s="401"/>
      <c r="WTO1860" s="401"/>
      <c r="WTP1860" s="401"/>
      <c r="WTQ1860" s="401"/>
      <c r="WTR1860" s="401"/>
      <c r="WTS1860" s="401"/>
      <c r="WTT1860" s="401"/>
      <c r="WTU1860" s="401"/>
      <c r="WTV1860" s="401"/>
      <c r="WTW1860" s="401"/>
      <c r="WTX1860" s="401"/>
      <c r="WTY1860" s="401"/>
      <c r="WTZ1860" s="401"/>
      <c r="WUA1860" s="401"/>
      <c r="WUB1860" s="401"/>
      <c r="WUC1860" s="401"/>
      <c r="WUD1860" s="401"/>
      <c r="WUE1860" s="401"/>
      <c r="WUF1860" s="401"/>
      <c r="WUG1860" s="401"/>
      <c r="WUH1860" s="401"/>
      <c r="WUI1860" s="401"/>
      <c r="WUJ1860" s="401"/>
      <c r="WUK1860" s="401"/>
      <c r="WUL1860" s="401"/>
      <c r="WUM1860" s="401"/>
      <c r="WUN1860" s="401"/>
      <c r="WUO1860" s="401"/>
      <c r="WUP1860" s="401"/>
      <c r="WUQ1860" s="401"/>
      <c r="WUR1860" s="401"/>
      <c r="WUS1860" s="401"/>
      <c r="WUT1860" s="401"/>
      <c r="WUU1860" s="401"/>
      <c r="WUV1860" s="401"/>
      <c r="WUW1860" s="401"/>
      <c r="WUX1860" s="401"/>
      <c r="WUY1860" s="401"/>
      <c r="WUZ1860" s="401"/>
      <c r="WVA1860" s="401"/>
      <c r="WVB1860" s="401"/>
      <c r="WVC1860" s="401"/>
      <c r="WVD1860" s="401"/>
      <c r="WVE1860" s="401"/>
    </row>
    <row r="1861" spans="1:16125" s="399" customFormat="1">
      <c r="A1861" s="397"/>
      <c r="B1861" s="397"/>
      <c r="C1861" s="400"/>
      <c r="D1861" s="400"/>
      <c r="E1861" s="5023"/>
      <c r="K1861" s="397"/>
      <c r="L1861" s="401"/>
      <c r="M1861" s="401"/>
      <c r="N1861" s="401"/>
      <c r="O1861" s="401"/>
      <c r="P1861" s="401"/>
      <c r="Q1861" s="401"/>
      <c r="R1861" s="401"/>
      <c r="S1861" s="401"/>
      <c r="T1861" s="401"/>
      <c r="U1861" s="401"/>
      <c r="V1861" s="401"/>
      <c r="W1861" s="401"/>
      <c r="X1861" s="401"/>
      <c r="Y1861" s="401"/>
      <c r="Z1861" s="401"/>
      <c r="AA1861" s="401"/>
      <c r="AB1861" s="401"/>
      <c r="AC1861" s="401"/>
      <c r="AD1861" s="401"/>
      <c r="AE1861" s="401"/>
      <c r="AF1861" s="401"/>
      <c r="AG1861" s="401"/>
      <c r="AH1861" s="401"/>
      <c r="AI1861" s="401"/>
      <c r="AJ1861" s="401"/>
      <c r="AK1861" s="401"/>
      <c r="AL1861" s="401"/>
      <c r="AM1861" s="401"/>
      <c r="AN1861" s="401"/>
      <c r="AO1861" s="401"/>
      <c r="AP1861" s="401"/>
      <c r="AQ1861" s="401"/>
      <c r="AR1861" s="401"/>
      <c r="AS1861" s="401"/>
      <c r="AT1861" s="401"/>
      <c r="AU1861" s="401"/>
      <c r="AV1861" s="401"/>
      <c r="AW1861" s="401"/>
      <c r="AX1861" s="401"/>
      <c r="AY1861" s="401"/>
      <c r="AZ1861" s="401"/>
      <c r="BA1861" s="401"/>
      <c r="BB1861" s="401"/>
      <c r="BC1861" s="401"/>
      <c r="BD1861" s="401"/>
      <c r="BE1861" s="401"/>
      <c r="BF1861" s="401"/>
      <c r="BG1861" s="401"/>
      <c r="BH1861" s="401"/>
      <c r="BI1861" s="401"/>
      <c r="BJ1861" s="401"/>
      <c r="BK1861" s="401"/>
      <c r="BL1861" s="401"/>
      <c r="BM1861" s="401"/>
      <c r="BN1861" s="401"/>
      <c r="BO1861" s="401"/>
      <c r="BP1861" s="401"/>
      <c r="BQ1861" s="401"/>
      <c r="BR1861" s="401"/>
      <c r="BS1861" s="401"/>
      <c r="BT1861" s="401"/>
      <c r="BU1861" s="401"/>
      <c r="BV1861" s="401"/>
      <c r="BW1861" s="401"/>
      <c r="BX1861" s="401"/>
      <c r="BY1861" s="401"/>
      <c r="BZ1861" s="401"/>
      <c r="CA1861" s="401"/>
      <c r="CB1861" s="401"/>
      <c r="CC1861" s="401"/>
      <c r="CD1861" s="401"/>
      <c r="CE1861" s="401"/>
      <c r="CF1861" s="401"/>
      <c r="CG1861" s="401"/>
      <c r="CH1861" s="401"/>
      <c r="CI1861" s="401"/>
      <c r="CJ1861" s="401"/>
      <c r="CK1861" s="401"/>
      <c r="CL1861" s="401"/>
      <c r="CM1861" s="401"/>
      <c r="CN1861" s="401"/>
      <c r="CO1861" s="401"/>
      <c r="CP1861" s="401"/>
      <c r="CQ1861" s="401"/>
      <c r="CR1861" s="401"/>
      <c r="CS1861" s="401"/>
      <c r="CT1861" s="401"/>
      <c r="CU1861" s="401"/>
      <c r="CV1861" s="401"/>
      <c r="CW1861" s="401"/>
      <c r="CX1861" s="401"/>
      <c r="CY1861" s="401"/>
      <c r="CZ1861" s="401"/>
      <c r="DA1861" s="401"/>
      <c r="DB1861" s="401"/>
      <c r="DC1861" s="401"/>
      <c r="DD1861" s="401"/>
      <c r="DE1861" s="401"/>
      <c r="DF1861" s="401"/>
      <c r="DG1861" s="401"/>
      <c r="DH1861" s="401"/>
      <c r="DI1861" s="401"/>
      <c r="DJ1861" s="401"/>
      <c r="DK1861" s="401"/>
      <c r="DL1861" s="401"/>
      <c r="DM1861" s="401"/>
      <c r="DN1861" s="401"/>
      <c r="DO1861" s="401"/>
      <c r="DP1861" s="401"/>
      <c r="DQ1861" s="401"/>
      <c r="DR1861" s="401"/>
      <c r="DS1861" s="401"/>
      <c r="DT1861" s="401"/>
      <c r="DU1861" s="401"/>
      <c r="DV1861" s="401"/>
      <c r="DW1861" s="401"/>
      <c r="DX1861" s="401"/>
      <c r="DY1861" s="401"/>
      <c r="DZ1861" s="401"/>
      <c r="EA1861" s="401"/>
      <c r="EB1861" s="401"/>
      <c r="EC1861" s="401"/>
      <c r="ED1861" s="401"/>
      <c r="EE1861" s="401"/>
      <c r="EF1861" s="401"/>
      <c r="EG1861" s="401"/>
      <c r="EH1861" s="401"/>
      <c r="EI1861" s="401"/>
      <c r="EJ1861" s="401"/>
      <c r="EK1861" s="401"/>
      <c r="EL1861" s="401"/>
      <c r="EM1861" s="401"/>
      <c r="EN1861" s="401"/>
      <c r="EO1861" s="401"/>
      <c r="EP1861" s="401"/>
      <c r="EQ1861" s="401"/>
      <c r="ER1861" s="401"/>
      <c r="ES1861" s="401"/>
      <c r="ET1861" s="401"/>
      <c r="EU1861" s="401"/>
      <c r="EV1861" s="401"/>
      <c r="EW1861" s="401"/>
      <c r="EX1861" s="401"/>
      <c r="EY1861" s="401"/>
      <c r="EZ1861" s="401"/>
      <c r="FA1861" s="401"/>
      <c r="FB1861" s="401"/>
      <c r="FC1861" s="401"/>
      <c r="FD1861" s="401"/>
      <c r="FE1861" s="401"/>
      <c r="FF1861" s="401"/>
      <c r="FG1861" s="401"/>
      <c r="FH1861" s="401"/>
      <c r="FI1861" s="401"/>
      <c r="FJ1861" s="401"/>
      <c r="FK1861" s="401"/>
      <c r="FL1861" s="401"/>
      <c r="FM1861" s="401"/>
      <c r="FN1861" s="401"/>
      <c r="FO1861" s="401"/>
      <c r="FP1861" s="401"/>
      <c r="FQ1861" s="401"/>
      <c r="FR1861" s="401"/>
      <c r="FS1861" s="401"/>
      <c r="FT1861" s="401"/>
      <c r="FU1861" s="401"/>
      <c r="FV1861" s="401"/>
      <c r="FW1861" s="401"/>
      <c r="FX1861" s="401"/>
      <c r="FY1861" s="401"/>
      <c r="FZ1861" s="401"/>
      <c r="GA1861" s="401"/>
      <c r="GB1861" s="401"/>
      <c r="GC1861" s="401"/>
      <c r="GD1861" s="401"/>
      <c r="GE1861" s="401"/>
      <c r="GF1861" s="401"/>
      <c r="GG1861" s="401"/>
      <c r="GH1861" s="401"/>
      <c r="GI1861" s="401"/>
      <c r="GJ1861" s="401"/>
      <c r="GK1861" s="401"/>
      <c r="GL1861" s="401"/>
      <c r="GM1861" s="401"/>
      <c r="GN1861" s="401"/>
      <c r="GO1861" s="401"/>
      <c r="GP1861" s="401"/>
      <c r="GQ1861" s="401"/>
      <c r="GR1861" s="401"/>
      <c r="GS1861" s="401"/>
      <c r="GT1861" s="401"/>
      <c r="GU1861" s="401"/>
      <c r="GV1861" s="401"/>
      <c r="GW1861" s="401"/>
      <c r="GX1861" s="401"/>
      <c r="GY1861" s="401"/>
      <c r="GZ1861" s="401"/>
      <c r="HA1861" s="401"/>
      <c r="HB1861" s="401"/>
      <c r="HC1861" s="401"/>
      <c r="HD1861" s="401"/>
      <c r="HE1861" s="401"/>
      <c r="HF1861" s="401"/>
      <c r="HG1861" s="401"/>
      <c r="HH1861" s="401"/>
      <c r="HI1861" s="401"/>
      <c r="HJ1861" s="401"/>
      <c r="HK1861" s="401"/>
      <c r="HL1861" s="401"/>
      <c r="HM1861" s="401"/>
      <c r="HN1861" s="401"/>
      <c r="HO1861" s="401"/>
      <c r="HP1861" s="401"/>
      <c r="HQ1861" s="401"/>
      <c r="HR1861" s="401"/>
      <c r="HS1861" s="401"/>
      <c r="HT1861" s="401"/>
      <c r="HU1861" s="401"/>
      <c r="HV1861" s="401"/>
      <c r="HW1861" s="401"/>
      <c r="HX1861" s="401"/>
      <c r="HY1861" s="401"/>
      <c r="HZ1861" s="401"/>
      <c r="IA1861" s="401"/>
      <c r="IB1861" s="401"/>
      <c r="IC1861" s="401"/>
      <c r="ID1861" s="401"/>
      <c r="IE1861" s="401"/>
      <c r="IF1861" s="401"/>
      <c r="IG1861" s="401"/>
      <c r="IH1861" s="401"/>
      <c r="II1861" s="401"/>
      <c r="IJ1861" s="401"/>
      <c r="IK1861" s="401"/>
      <c r="IL1861" s="401"/>
      <c r="IM1861" s="401"/>
      <c r="IN1861" s="401"/>
      <c r="IO1861" s="401"/>
      <c r="IP1861" s="401"/>
      <c r="IQ1861" s="401"/>
      <c r="IR1861" s="401"/>
      <c r="IS1861" s="401"/>
      <c r="IT1861" s="401"/>
      <c r="IU1861" s="401"/>
      <c r="IV1861" s="401"/>
      <c r="IW1861" s="401"/>
      <c r="IX1861" s="401"/>
      <c r="IY1861" s="401"/>
      <c r="IZ1861" s="401"/>
      <c r="JA1861" s="401"/>
      <c r="JB1861" s="401"/>
      <c r="JC1861" s="401"/>
      <c r="JD1861" s="401"/>
      <c r="JE1861" s="401"/>
      <c r="JF1861" s="401"/>
      <c r="JG1861" s="401"/>
      <c r="JH1861" s="401"/>
      <c r="JI1861" s="401"/>
      <c r="JJ1861" s="401"/>
      <c r="JK1861" s="401"/>
      <c r="JL1861" s="401"/>
      <c r="JM1861" s="401"/>
      <c r="JN1861" s="401"/>
      <c r="JO1861" s="401"/>
      <c r="JP1861" s="401"/>
      <c r="JQ1861" s="401"/>
      <c r="JR1861" s="401"/>
      <c r="JS1861" s="401"/>
      <c r="JT1861" s="401"/>
      <c r="JU1861" s="401"/>
      <c r="JV1861" s="401"/>
      <c r="JW1861" s="401"/>
      <c r="JX1861" s="401"/>
      <c r="JY1861" s="401"/>
      <c r="JZ1861" s="401"/>
      <c r="KA1861" s="401"/>
      <c r="KB1861" s="401"/>
      <c r="KC1861" s="401"/>
      <c r="KD1861" s="401"/>
      <c r="KE1861" s="401"/>
      <c r="KF1861" s="401"/>
      <c r="KG1861" s="401"/>
      <c r="KH1861" s="401"/>
      <c r="KI1861" s="401"/>
      <c r="KJ1861" s="401"/>
      <c r="KK1861" s="401"/>
      <c r="KL1861" s="401"/>
      <c r="KM1861" s="401"/>
      <c r="KN1861" s="401"/>
      <c r="KO1861" s="401"/>
      <c r="KP1861" s="401"/>
      <c r="KQ1861" s="401"/>
      <c r="KR1861" s="401"/>
      <c r="KS1861" s="401"/>
      <c r="KT1861" s="401"/>
      <c r="KU1861" s="401"/>
      <c r="KV1861" s="401"/>
      <c r="KW1861" s="401"/>
      <c r="KX1861" s="401"/>
      <c r="KY1861" s="401"/>
      <c r="KZ1861" s="401"/>
      <c r="LA1861" s="401"/>
      <c r="LB1861" s="401"/>
      <c r="LC1861" s="401"/>
      <c r="LD1861" s="401"/>
      <c r="LE1861" s="401"/>
      <c r="LF1861" s="401"/>
      <c r="LG1861" s="401"/>
      <c r="LH1861" s="401"/>
      <c r="LI1861" s="401"/>
      <c r="LJ1861" s="401"/>
      <c r="LK1861" s="401"/>
      <c r="LL1861" s="401"/>
      <c r="LM1861" s="401"/>
      <c r="LN1861" s="401"/>
      <c r="LO1861" s="401"/>
      <c r="LP1861" s="401"/>
      <c r="LQ1861" s="401"/>
      <c r="LR1861" s="401"/>
      <c r="LS1861" s="401"/>
      <c r="LT1861" s="401"/>
      <c r="LU1861" s="401"/>
      <c r="LV1861" s="401"/>
      <c r="LW1861" s="401"/>
      <c r="LX1861" s="401"/>
      <c r="LY1861" s="401"/>
      <c r="LZ1861" s="401"/>
      <c r="MA1861" s="401"/>
      <c r="MB1861" s="401"/>
      <c r="MC1861" s="401"/>
      <c r="MD1861" s="401"/>
      <c r="ME1861" s="401"/>
      <c r="MF1861" s="401"/>
      <c r="MG1861" s="401"/>
      <c r="MH1861" s="401"/>
      <c r="MI1861" s="401"/>
      <c r="MJ1861" s="401"/>
      <c r="MK1861" s="401"/>
      <c r="ML1861" s="401"/>
      <c r="MM1861" s="401"/>
      <c r="MN1861" s="401"/>
      <c r="MO1861" s="401"/>
      <c r="MP1861" s="401"/>
      <c r="MQ1861" s="401"/>
      <c r="MR1861" s="401"/>
      <c r="MS1861" s="401"/>
      <c r="MT1861" s="401"/>
      <c r="MU1861" s="401"/>
      <c r="MV1861" s="401"/>
      <c r="MW1861" s="401"/>
      <c r="MX1861" s="401"/>
      <c r="MY1861" s="401"/>
      <c r="MZ1861" s="401"/>
      <c r="NA1861" s="401"/>
      <c r="NB1861" s="401"/>
      <c r="NC1861" s="401"/>
      <c r="ND1861" s="401"/>
      <c r="NE1861" s="401"/>
      <c r="NF1861" s="401"/>
      <c r="NG1861" s="401"/>
      <c r="NH1861" s="401"/>
      <c r="NI1861" s="401"/>
      <c r="NJ1861" s="401"/>
      <c r="NK1861" s="401"/>
      <c r="NL1861" s="401"/>
      <c r="NM1861" s="401"/>
      <c r="NN1861" s="401"/>
      <c r="NO1861" s="401"/>
      <c r="NP1861" s="401"/>
      <c r="NQ1861" s="401"/>
      <c r="NR1861" s="401"/>
      <c r="NS1861" s="401"/>
      <c r="NT1861" s="401"/>
      <c r="NU1861" s="401"/>
      <c r="NV1861" s="401"/>
      <c r="NW1861" s="401"/>
      <c r="NX1861" s="401"/>
      <c r="NY1861" s="401"/>
      <c r="NZ1861" s="401"/>
      <c r="OA1861" s="401"/>
      <c r="OB1861" s="401"/>
      <c r="OC1861" s="401"/>
      <c r="OD1861" s="401"/>
      <c r="OE1861" s="401"/>
      <c r="OF1861" s="401"/>
      <c r="OG1861" s="401"/>
      <c r="OH1861" s="401"/>
      <c r="OI1861" s="401"/>
      <c r="OJ1861" s="401"/>
      <c r="OK1861" s="401"/>
      <c r="OL1861" s="401"/>
      <c r="OM1861" s="401"/>
      <c r="ON1861" s="401"/>
      <c r="OO1861" s="401"/>
      <c r="OP1861" s="401"/>
      <c r="OQ1861" s="401"/>
      <c r="OR1861" s="401"/>
      <c r="OS1861" s="401"/>
      <c r="OT1861" s="401"/>
      <c r="OU1861" s="401"/>
      <c r="OV1861" s="401"/>
      <c r="OW1861" s="401"/>
      <c r="OX1861" s="401"/>
      <c r="OY1861" s="401"/>
      <c r="OZ1861" s="401"/>
      <c r="PA1861" s="401"/>
      <c r="PB1861" s="401"/>
      <c r="PC1861" s="401"/>
      <c r="PD1861" s="401"/>
      <c r="PE1861" s="401"/>
      <c r="PF1861" s="401"/>
      <c r="PG1861" s="401"/>
      <c r="PH1861" s="401"/>
      <c r="PI1861" s="401"/>
      <c r="PJ1861" s="401"/>
      <c r="PK1861" s="401"/>
      <c r="PL1861" s="401"/>
      <c r="PM1861" s="401"/>
      <c r="PN1861" s="401"/>
      <c r="PO1861" s="401"/>
      <c r="PP1861" s="401"/>
      <c r="PQ1861" s="401"/>
      <c r="PR1861" s="401"/>
      <c r="PS1861" s="401"/>
      <c r="PT1861" s="401"/>
      <c r="PU1861" s="401"/>
      <c r="PV1861" s="401"/>
      <c r="PW1861" s="401"/>
      <c r="PX1861" s="401"/>
      <c r="PY1861" s="401"/>
      <c r="PZ1861" s="401"/>
      <c r="QA1861" s="401"/>
      <c r="QB1861" s="401"/>
      <c r="QC1861" s="401"/>
      <c r="QD1861" s="401"/>
      <c r="QE1861" s="401"/>
      <c r="QF1861" s="401"/>
      <c r="QG1861" s="401"/>
      <c r="QH1861" s="401"/>
      <c r="QI1861" s="401"/>
      <c r="QJ1861" s="401"/>
      <c r="QK1861" s="401"/>
      <c r="QL1861" s="401"/>
      <c r="QM1861" s="401"/>
      <c r="QN1861" s="401"/>
      <c r="QO1861" s="401"/>
      <c r="QP1861" s="401"/>
      <c r="QQ1861" s="401"/>
      <c r="QR1861" s="401"/>
      <c r="QS1861" s="401"/>
      <c r="QT1861" s="401"/>
      <c r="QU1861" s="401"/>
      <c r="QV1861" s="401"/>
      <c r="QW1861" s="401"/>
      <c r="QX1861" s="401"/>
      <c r="QY1861" s="401"/>
      <c r="QZ1861" s="401"/>
      <c r="RA1861" s="401"/>
      <c r="RB1861" s="401"/>
      <c r="RC1861" s="401"/>
      <c r="RD1861" s="401"/>
      <c r="RE1861" s="401"/>
      <c r="RF1861" s="401"/>
      <c r="RG1861" s="401"/>
      <c r="RH1861" s="401"/>
      <c r="RI1861" s="401"/>
      <c r="RJ1861" s="401"/>
      <c r="RK1861" s="401"/>
      <c r="RL1861" s="401"/>
      <c r="RM1861" s="401"/>
      <c r="RN1861" s="401"/>
      <c r="RO1861" s="401"/>
      <c r="RP1861" s="401"/>
      <c r="RQ1861" s="401"/>
      <c r="RR1861" s="401"/>
      <c r="RS1861" s="401"/>
      <c r="RT1861" s="401"/>
      <c r="RU1861" s="401"/>
      <c r="RV1861" s="401"/>
      <c r="RW1861" s="401"/>
      <c r="RX1861" s="401"/>
      <c r="RY1861" s="401"/>
      <c r="RZ1861" s="401"/>
      <c r="SA1861" s="401"/>
      <c r="SB1861" s="401"/>
      <c r="SC1861" s="401"/>
      <c r="SD1861" s="401"/>
      <c r="SE1861" s="401"/>
      <c r="SF1861" s="401"/>
      <c r="SG1861" s="401"/>
      <c r="SH1861" s="401"/>
      <c r="SI1861" s="401"/>
      <c r="SJ1861" s="401"/>
      <c r="SK1861" s="401"/>
      <c r="SL1861" s="401"/>
      <c r="SM1861" s="401"/>
      <c r="SN1861" s="401"/>
      <c r="SO1861" s="401"/>
      <c r="SP1861" s="401"/>
      <c r="SQ1861" s="401"/>
      <c r="SR1861" s="401"/>
      <c r="SS1861" s="401"/>
      <c r="ST1861" s="401"/>
      <c r="SU1861" s="401"/>
      <c r="SV1861" s="401"/>
      <c r="SW1861" s="401"/>
      <c r="SX1861" s="401"/>
      <c r="SY1861" s="401"/>
      <c r="SZ1861" s="401"/>
      <c r="TA1861" s="401"/>
      <c r="TB1861" s="401"/>
      <c r="TC1861" s="401"/>
      <c r="TD1861" s="401"/>
      <c r="TE1861" s="401"/>
      <c r="TF1861" s="401"/>
      <c r="TG1861" s="401"/>
      <c r="TH1861" s="401"/>
      <c r="TI1861" s="401"/>
      <c r="TJ1861" s="401"/>
      <c r="TK1861" s="401"/>
      <c r="TL1861" s="401"/>
      <c r="TM1861" s="401"/>
      <c r="TN1861" s="401"/>
      <c r="TO1861" s="401"/>
      <c r="TP1861" s="401"/>
      <c r="TQ1861" s="401"/>
      <c r="TR1861" s="401"/>
      <c r="TS1861" s="401"/>
      <c r="TT1861" s="401"/>
      <c r="TU1861" s="401"/>
      <c r="TV1861" s="401"/>
      <c r="TW1861" s="401"/>
      <c r="TX1861" s="401"/>
      <c r="TY1861" s="401"/>
      <c r="TZ1861" s="401"/>
      <c r="UA1861" s="401"/>
      <c r="UB1861" s="401"/>
      <c r="UC1861" s="401"/>
      <c r="UD1861" s="401"/>
      <c r="UE1861" s="401"/>
      <c r="UF1861" s="401"/>
      <c r="UG1861" s="401"/>
      <c r="UH1861" s="401"/>
      <c r="UI1861" s="401"/>
      <c r="UJ1861" s="401"/>
      <c r="UK1861" s="401"/>
      <c r="UL1861" s="401"/>
      <c r="UM1861" s="401"/>
      <c r="UN1861" s="401"/>
      <c r="UO1861" s="401"/>
      <c r="UP1861" s="401"/>
      <c r="UQ1861" s="401"/>
      <c r="UR1861" s="401"/>
      <c r="US1861" s="401"/>
      <c r="UT1861" s="401"/>
      <c r="UU1861" s="401"/>
      <c r="UV1861" s="401"/>
      <c r="UW1861" s="401"/>
      <c r="UX1861" s="401"/>
      <c r="UY1861" s="401"/>
      <c r="UZ1861" s="401"/>
      <c r="VA1861" s="401"/>
      <c r="VB1861" s="401"/>
      <c r="VC1861" s="401"/>
      <c r="VD1861" s="401"/>
      <c r="VE1861" s="401"/>
      <c r="VF1861" s="401"/>
      <c r="VG1861" s="401"/>
      <c r="VH1861" s="401"/>
      <c r="VI1861" s="401"/>
      <c r="VJ1861" s="401"/>
      <c r="VK1861" s="401"/>
      <c r="VL1861" s="401"/>
      <c r="VM1861" s="401"/>
      <c r="VN1861" s="401"/>
      <c r="VO1861" s="401"/>
      <c r="VP1861" s="401"/>
      <c r="VQ1861" s="401"/>
      <c r="VR1861" s="401"/>
      <c r="VS1861" s="401"/>
      <c r="VT1861" s="401"/>
      <c r="VU1861" s="401"/>
      <c r="VV1861" s="401"/>
      <c r="VW1861" s="401"/>
      <c r="VX1861" s="401"/>
      <c r="VY1861" s="401"/>
      <c r="VZ1861" s="401"/>
      <c r="WA1861" s="401"/>
      <c r="WB1861" s="401"/>
      <c r="WC1861" s="401"/>
      <c r="WD1861" s="401"/>
      <c r="WE1861" s="401"/>
      <c r="WF1861" s="401"/>
      <c r="WG1861" s="401"/>
      <c r="WH1861" s="401"/>
      <c r="WI1861" s="401"/>
      <c r="WJ1861" s="401"/>
      <c r="WK1861" s="401"/>
      <c r="WL1861" s="401"/>
      <c r="WM1861" s="401"/>
      <c r="WN1861" s="401"/>
      <c r="WO1861" s="401"/>
      <c r="WP1861" s="401"/>
      <c r="WQ1861" s="401"/>
      <c r="WR1861" s="401"/>
      <c r="WS1861" s="401"/>
      <c r="WT1861" s="401"/>
      <c r="WU1861" s="401"/>
      <c r="WV1861" s="401"/>
      <c r="WW1861" s="401"/>
      <c r="WX1861" s="401"/>
      <c r="WY1861" s="401"/>
      <c r="WZ1861" s="401"/>
      <c r="XA1861" s="401"/>
      <c r="XB1861" s="401"/>
      <c r="XC1861" s="401"/>
      <c r="XD1861" s="401"/>
      <c r="XE1861" s="401"/>
      <c r="XF1861" s="401"/>
      <c r="XG1861" s="401"/>
      <c r="XH1861" s="401"/>
      <c r="XI1861" s="401"/>
      <c r="XJ1861" s="401"/>
      <c r="XK1861" s="401"/>
      <c r="XL1861" s="401"/>
      <c r="XM1861" s="401"/>
      <c r="XN1861" s="401"/>
      <c r="XO1861" s="401"/>
      <c r="XP1861" s="401"/>
      <c r="XQ1861" s="401"/>
      <c r="XR1861" s="401"/>
      <c r="XS1861" s="401"/>
      <c r="XT1861" s="401"/>
      <c r="XU1861" s="401"/>
      <c r="XV1861" s="401"/>
      <c r="XW1861" s="401"/>
      <c r="XX1861" s="401"/>
      <c r="XY1861" s="401"/>
      <c r="XZ1861" s="401"/>
      <c r="YA1861" s="401"/>
      <c r="YB1861" s="401"/>
      <c r="YC1861" s="401"/>
      <c r="YD1861" s="401"/>
      <c r="YE1861" s="401"/>
      <c r="YF1861" s="401"/>
      <c r="YG1861" s="401"/>
      <c r="YH1861" s="401"/>
      <c r="YI1861" s="401"/>
      <c r="YJ1861" s="401"/>
      <c r="YK1861" s="401"/>
      <c r="YL1861" s="401"/>
      <c r="YM1861" s="401"/>
      <c r="YN1861" s="401"/>
      <c r="YO1861" s="401"/>
      <c r="YP1861" s="401"/>
      <c r="YQ1861" s="401"/>
      <c r="YR1861" s="401"/>
      <c r="YS1861" s="401"/>
      <c r="YT1861" s="401"/>
      <c r="YU1861" s="401"/>
      <c r="YV1861" s="401"/>
      <c r="YW1861" s="401"/>
      <c r="YX1861" s="401"/>
      <c r="YY1861" s="401"/>
      <c r="YZ1861" s="401"/>
      <c r="ZA1861" s="401"/>
      <c r="ZB1861" s="401"/>
      <c r="ZC1861" s="401"/>
      <c r="ZD1861" s="401"/>
      <c r="ZE1861" s="401"/>
      <c r="ZF1861" s="401"/>
      <c r="ZG1861" s="401"/>
      <c r="ZH1861" s="401"/>
      <c r="ZI1861" s="401"/>
      <c r="ZJ1861" s="401"/>
      <c r="ZK1861" s="401"/>
      <c r="ZL1861" s="401"/>
      <c r="ZM1861" s="401"/>
      <c r="ZN1861" s="401"/>
      <c r="ZO1861" s="401"/>
      <c r="ZP1861" s="401"/>
      <c r="ZQ1861" s="401"/>
      <c r="ZR1861" s="401"/>
      <c r="ZS1861" s="401"/>
      <c r="ZT1861" s="401"/>
      <c r="ZU1861" s="401"/>
      <c r="ZV1861" s="401"/>
      <c r="ZW1861" s="401"/>
      <c r="ZX1861" s="401"/>
      <c r="ZY1861" s="401"/>
      <c r="ZZ1861" s="401"/>
      <c r="AAA1861" s="401"/>
      <c r="AAB1861" s="401"/>
      <c r="AAC1861" s="401"/>
      <c r="AAD1861" s="401"/>
      <c r="AAE1861" s="401"/>
      <c r="AAF1861" s="401"/>
      <c r="AAG1861" s="401"/>
      <c r="AAH1861" s="401"/>
      <c r="AAI1861" s="401"/>
      <c r="AAJ1861" s="401"/>
      <c r="AAK1861" s="401"/>
      <c r="AAL1861" s="401"/>
      <c r="AAM1861" s="401"/>
      <c r="AAN1861" s="401"/>
      <c r="AAO1861" s="401"/>
      <c r="AAP1861" s="401"/>
      <c r="AAQ1861" s="401"/>
      <c r="AAR1861" s="401"/>
      <c r="AAS1861" s="401"/>
      <c r="AAT1861" s="401"/>
      <c r="AAU1861" s="401"/>
      <c r="AAV1861" s="401"/>
      <c r="AAW1861" s="401"/>
      <c r="AAX1861" s="401"/>
      <c r="AAY1861" s="401"/>
      <c r="AAZ1861" s="401"/>
      <c r="ABA1861" s="401"/>
      <c r="ABB1861" s="401"/>
      <c r="ABC1861" s="401"/>
      <c r="ABD1861" s="401"/>
      <c r="ABE1861" s="401"/>
      <c r="ABF1861" s="401"/>
      <c r="ABG1861" s="401"/>
      <c r="ABH1861" s="401"/>
      <c r="ABI1861" s="401"/>
      <c r="ABJ1861" s="401"/>
      <c r="ABK1861" s="401"/>
      <c r="ABL1861" s="401"/>
      <c r="ABM1861" s="401"/>
      <c r="ABN1861" s="401"/>
      <c r="ABO1861" s="401"/>
      <c r="ABP1861" s="401"/>
      <c r="ABQ1861" s="401"/>
      <c r="ABR1861" s="401"/>
      <c r="ABS1861" s="401"/>
      <c r="ABT1861" s="401"/>
      <c r="ABU1861" s="401"/>
      <c r="ABV1861" s="401"/>
      <c r="ABW1861" s="401"/>
      <c r="ABX1861" s="401"/>
      <c r="ABY1861" s="401"/>
      <c r="ABZ1861" s="401"/>
      <c r="ACA1861" s="401"/>
      <c r="ACB1861" s="401"/>
      <c r="ACC1861" s="401"/>
      <c r="ACD1861" s="401"/>
      <c r="ACE1861" s="401"/>
      <c r="ACF1861" s="401"/>
      <c r="ACG1861" s="401"/>
      <c r="ACH1861" s="401"/>
      <c r="ACI1861" s="401"/>
      <c r="ACJ1861" s="401"/>
      <c r="ACK1861" s="401"/>
      <c r="ACL1861" s="401"/>
      <c r="ACM1861" s="401"/>
      <c r="ACN1861" s="401"/>
      <c r="ACO1861" s="401"/>
      <c r="ACP1861" s="401"/>
      <c r="ACQ1861" s="401"/>
      <c r="ACR1861" s="401"/>
      <c r="ACS1861" s="401"/>
      <c r="ACT1861" s="401"/>
      <c r="ACU1861" s="401"/>
      <c r="ACV1861" s="401"/>
      <c r="ACW1861" s="401"/>
      <c r="ACX1861" s="401"/>
      <c r="ACY1861" s="401"/>
      <c r="ACZ1861" s="401"/>
      <c r="ADA1861" s="401"/>
      <c r="ADB1861" s="401"/>
      <c r="ADC1861" s="401"/>
      <c r="ADD1861" s="401"/>
      <c r="ADE1861" s="401"/>
      <c r="ADF1861" s="401"/>
      <c r="ADG1861" s="401"/>
      <c r="ADH1861" s="401"/>
      <c r="ADI1861" s="401"/>
      <c r="ADJ1861" s="401"/>
      <c r="ADK1861" s="401"/>
      <c r="ADL1861" s="401"/>
      <c r="ADM1861" s="401"/>
      <c r="ADN1861" s="401"/>
      <c r="ADO1861" s="401"/>
      <c r="ADP1861" s="401"/>
      <c r="ADQ1861" s="401"/>
      <c r="ADR1861" s="401"/>
      <c r="ADS1861" s="401"/>
      <c r="ADT1861" s="401"/>
      <c r="ADU1861" s="401"/>
      <c r="ADV1861" s="401"/>
      <c r="ADW1861" s="401"/>
      <c r="ADX1861" s="401"/>
      <c r="ADY1861" s="401"/>
      <c r="ADZ1861" s="401"/>
      <c r="AEA1861" s="401"/>
      <c r="AEB1861" s="401"/>
      <c r="AEC1861" s="401"/>
      <c r="AED1861" s="401"/>
      <c r="AEE1861" s="401"/>
      <c r="AEF1861" s="401"/>
      <c r="AEG1861" s="401"/>
      <c r="AEH1861" s="401"/>
      <c r="AEI1861" s="401"/>
      <c r="AEJ1861" s="401"/>
      <c r="AEK1861" s="401"/>
      <c r="AEL1861" s="401"/>
      <c r="AEM1861" s="401"/>
      <c r="AEN1861" s="401"/>
      <c r="AEO1861" s="401"/>
      <c r="AEP1861" s="401"/>
      <c r="AEQ1861" s="401"/>
      <c r="AER1861" s="401"/>
      <c r="AES1861" s="401"/>
      <c r="AET1861" s="401"/>
      <c r="AEU1861" s="401"/>
      <c r="AEV1861" s="401"/>
      <c r="AEW1861" s="401"/>
      <c r="AEX1861" s="401"/>
      <c r="AEY1861" s="401"/>
      <c r="AEZ1861" s="401"/>
      <c r="AFA1861" s="401"/>
      <c r="AFB1861" s="401"/>
      <c r="AFC1861" s="401"/>
      <c r="AFD1861" s="401"/>
      <c r="AFE1861" s="401"/>
      <c r="AFF1861" s="401"/>
      <c r="AFG1861" s="401"/>
      <c r="AFH1861" s="401"/>
      <c r="AFI1861" s="401"/>
      <c r="AFJ1861" s="401"/>
      <c r="AFK1861" s="401"/>
      <c r="AFL1861" s="401"/>
      <c r="AFM1861" s="401"/>
      <c r="AFN1861" s="401"/>
      <c r="AFO1861" s="401"/>
      <c r="AFP1861" s="401"/>
      <c r="AFQ1861" s="401"/>
      <c r="AFR1861" s="401"/>
      <c r="AFS1861" s="401"/>
      <c r="AFT1861" s="401"/>
      <c r="AFU1861" s="401"/>
      <c r="AFV1861" s="401"/>
      <c r="AFW1861" s="401"/>
      <c r="AFX1861" s="401"/>
      <c r="AFY1861" s="401"/>
      <c r="AFZ1861" s="401"/>
      <c r="AGA1861" s="401"/>
      <c r="AGB1861" s="401"/>
      <c r="AGC1861" s="401"/>
      <c r="AGD1861" s="401"/>
      <c r="AGE1861" s="401"/>
      <c r="AGF1861" s="401"/>
      <c r="AGG1861" s="401"/>
      <c r="AGH1861" s="401"/>
      <c r="AGI1861" s="401"/>
      <c r="AGJ1861" s="401"/>
      <c r="AGK1861" s="401"/>
      <c r="AGL1861" s="401"/>
      <c r="AGM1861" s="401"/>
      <c r="AGN1861" s="401"/>
      <c r="AGO1861" s="401"/>
      <c r="AGP1861" s="401"/>
      <c r="AGQ1861" s="401"/>
      <c r="AGR1861" s="401"/>
      <c r="AGS1861" s="401"/>
      <c r="AGT1861" s="401"/>
      <c r="AGU1861" s="401"/>
      <c r="AGV1861" s="401"/>
      <c r="AGW1861" s="401"/>
      <c r="AGX1861" s="401"/>
      <c r="AGY1861" s="401"/>
      <c r="AGZ1861" s="401"/>
      <c r="AHA1861" s="401"/>
      <c r="AHB1861" s="401"/>
      <c r="AHC1861" s="401"/>
      <c r="AHD1861" s="401"/>
      <c r="AHE1861" s="401"/>
      <c r="AHF1861" s="401"/>
      <c r="AHG1861" s="401"/>
      <c r="AHH1861" s="401"/>
      <c r="AHI1861" s="401"/>
      <c r="AHJ1861" s="401"/>
      <c r="AHK1861" s="401"/>
      <c r="AHL1861" s="401"/>
      <c r="AHM1861" s="401"/>
      <c r="AHN1861" s="401"/>
      <c r="AHO1861" s="401"/>
      <c r="AHP1861" s="401"/>
      <c r="AHQ1861" s="401"/>
      <c r="AHR1861" s="401"/>
      <c r="AHS1861" s="401"/>
      <c r="AHT1861" s="401"/>
      <c r="AHU1861" s="401"/>
      <c r="AHV1861" s="401"/>
      <c r="AHW1861" s="401"/>
      <c r="AHX1861" s="401"/>
      <c r="AHY1861" s="401"/>
      <c r="AHZ1861" s="401"/>
      <c r="AIA1861" s="401"/>
      <c r="AIB1861" s="401"/>
      <c r="AIC1861" s="401"/>
      <c r="AID1861" s="401"/>
      <c r="AIE1861" s="401"/>
      <c r="AIF1861" s="401"/>
      <c r="AIG1861" s="401"/>
      <c r="AIH1861" s="401"/>
      <c r="AII1861" s="401"/>
      <c r="AIJ1861" s="401"/>
      <c r="AIK1861" s="401"/>
      <c r="AIL1861" s="401"/>
      <c r="AIM1861" s="401"/>
      <c r="AIN1861" s="401"/>
      <c r="AIO1861" s="401"/>
      <c r="AIP1861" s="401"/>
      <c r="AIQ1861" s="401"/>
      <c r="AIR1861" s="401"/>
      <c r="AIS1861" s="401"/>
      <c r="AIT1861" s="401"/>
      <c r="AIU1861" s="401"/>
      <c r="AIV1861" s="401"/>
      <c r="AIW1861" s="401"/>
      <c r="AIX1861" s="401"/>
      <c r="AIY1861" s="401"/>
      <c r="AIZ1861" s="401"/>
      <c r="AJA1861" s="401"/>
      <c r="AJB1861" s="401"/>
      <c r="AJC1861" s="401"/>
      <c r="AJD1861" s="401"/>
      <c r="AJE1861" s="401"/>
      <c r="AJF1861" s="401"/>
      <c r="AJG1861" s="401"/>
      <c r="AJH1861" s="401"/>
      <c r="AJI1861" s="401"/>
      <c r="AJJ1861" s="401"/>
      <c r="AJK1861" s="401"/>
      <c r="AJL1861" s="401"/>
      <c r="AJM1861" s="401"/>
      <c r="AJN1861" s="401"/>
      <c r="AJO1861" s="401"/>
      <c r="AJP1861" s="401"/>
      <c r="AJQ1861" s="401"/>
      <c r="AJR1861" s="401"/>
      <c r="AJS1861" s="401"/>
      <c r="AJT1861" s="401"/>
      <c r="AJU1861" s="401"/>
      <c r="AJV1861" s="401"/>
      <c r="AJW1861" s="401"/>
      <c r="AJX1861" s="401"/>
      <c r="AJY1861" s="401"/>
      <c r="AJZ1861" s="401"/>
      <c r="AKA1861" s="401"/>
      <c r="AKB1861" s="401"/>
      <c r="AKC1861" s="401"/>
      <c r="AKD1861" s="401"/>
      <c r="AKE1861" s="401"/>
      <c r="AKF1861" s="401"/>
      <c r="AKG1861" s="401"/>
      <c r="AKH1861" s="401"/>
      <c r="AKI1861" s="401"/>
      <c r="AKJ1861" s="401"/>
      <c r="AKK1861" s="401"/>
      <c r="AKL1861" s="401"/>
      <c r="AKM1861" s="401"/>
      <c r="AKN1861" s="401"/>
      <c r="AKO1861" s="401"/>
      <c r="AKP1861" s="401"/>
      <c r="AKQ1861" s="401"/>
      <c r="AKR1861" s="401"/>
      <c r="AKS1861" s="401"/>
      <c r="AKT1861" s="401"/>
      <c r="AKU1861" s="401"/>
      <c r="AKV1861" s="401"/>
      <c r="AKW1861" s="401"/>
      <c r="AKX1861" s="401"/>
      <c r="AKY1861" s="401"/>
      <c r="AKZ1861" s="401"/>
      <c r="ALA1861" s="401"/>
      <c r="ALB1861" s="401"/>
      <c r="ALC1861" s="401"/>
      <c r="ALD1861" s="401"/>
      <c r="ALE1861" s="401"/>
      <c r="ALF1861" s="401"/>
      <c r="ALG1861" s="401"/>
      <c r="ALH1861" s="401"/>
      <c r="ALI1861" s="401"/>
      <c r="ALJ1861" s="401"/>
      <c r="ALK1861" s="401"/>
      <c r="ALL1861" s="401"/>
      <c r="ALM1861" s="401"/>
      <c r="ALN1861" s="401"/>
      <c r="ALO1861" s="401"/>
      <c r="ALP1861" s="401"/>
      <c r="ALQ1861" s="401"/>
      <c r="ALR1861" s="401"/>
      <c r="ALS1861" s="401"/>
      <c r="ALT1861" s="401"/>
      <c r="ALU1861" s="401"/>
      <c r="ALV1861" s="401"/>
      <c r="ALW1861" s="401"/>
      <c r="ALX1861" s="401"/>
      <c r="ALY1861" s="401"/>
      <c r="ALZ1861" s="401"/>
      <c r="AMA1861" s="401"/>
      <c r="AMB1861" s="401"/>
      <c r="AMC1861" s="401"/>
      <c r="AMD1861" s="401"/>
      <c r="AME1861" s="401"/>
      <c r="AMF1861" s="401"/>
      <c r="AMG1861" s="401"/>
      <c r="AMH1861" s="401"/>
      <c r="AMI1861" s="401"/>
      <c r="AMJ1861" s="401"/>
      <c r="AMK1861" s="401"/>
      <c r="AML1861" s="401"/>
      <c r="AMM1861" s="401"/>
      <c r="AMN1861" s="401"/>
      <c r="AMO1861" s="401"/>
      <c r="AMP1861" s="401"/>
      <c r="AMQ1861" s="401"/>
      <c r="AMR1861" s="401"/>
      <c r="AMS1861" s="401"/>
      <c r="AMT1861" s="401"/>
      <c r="AMU1861" s="401"/>
      <c r="AMV1861" s="401"/>
      <c r="AMW1861" s="401"/>
      <c r="AMX1861" s="401"/>
      <c r="AMY1861" s="401"/>
      <c r="AMZ1861" s="401"/>
      <c r="ANA1861" s="401"/>
      <c r="ANB1861" s="401"/>
      <c r="ANC1861" s="401"/>
      <c r="AND1861" s="401"/>
      <c r="ANE1861" s="401"/>
      <c r="ANF1861" s="401"/>
      <c r="ANG1861" s="401"/>
      <c r="ANH1861" s="401"/>
      <c r="ANI1861" s="401"/>
      <c r="ANJ1861" s="401"/>
      <c r="ANK1861" s="401"/>
      <c r="ANL1861" s="401"/>
      <c r="ANM1861" s="401"/>
      <c r="ANN1861" s="401"/>
      <c r="ANO1861" s="401"/>
      <c r="ANP1861" s="401"/>
      <c r="ANQ1861" s="401"/>
      <c r="ANR1861" s="401"/>
      <c r="ANS1861" s="401"/>
      <c r="ANT1861" s="401"/>
      <c r="ANU1861" s="401"/>
      <c r="ANV1861" s="401"/>
      <c r="ANW1861" s="401"/>
      <c r="ANX1861" s="401"/>
      <c r="ANY1861" s="401"/>
      <c r="ANZ1861" s="401"/>
      <c r="AOA1861" s="401"/>
      <c r="AOB1861" s="401"/>
      <c r="AOC1861" s="401"/>
      <c r="AOD1861" s="401"/>
      <c r="AOE1861" s="401"/>
      <c r="AOF1861" s="401"/>
      <c r="AOG1861" s="401"/>
      <c r="AOH1861" s="401"/>
      <c r="AOI1861" s="401"/>
      <c r="AOJ1861" s="401"/>
      <c r="AOK1861" s="401"/>
      <c r="AOL1861" s="401"/>
      <c r="AOM1861" s="401"/>
      <c r="AON1861" s="401"/>
      <c r="AOO1861" s="401"/>
      <c r="AOP1861" s="401"/>
      <c r="AOQ1861" s="401"/>
      <c r="AOR1861" s="401"/>
      <c r="AOS1861" s="401"/>
      <c r="AOT1861" s="401"/>
      <c r="AOU1861" s="401"/>
      <c r="AOV1861" s="401"/>
      <c r="AOW1861" s="401"/>
      <c r="AOX1861" s="401"/>
      <c r="AOY1861" s="401"/>
      <c r="AOZ1861" s="401"/>
      <c r="APA1861" s="401"/>
      <c r="APB1861" s="401"/>
      <c r="APC1861" s="401"/>
      <c r="APD1861" s="401"/>
      <c r="APE1861" s="401"/>
      <c r="APF1861" s="401"/>
      <c r="APG1861" s="401"/>
      <c r="APH1861" s="401"/>
      <c r="API1861" s="401"/>
      <c r="APJ1861" s="401"/>
      <c r="APK1861" s="401"/>
      <c r="APL1861" s="401"/>
      <c r="APM1861" s="401"/>
      <c r="APN1861" s="401"/>
      <c r="APO1861" s="401"/>
      <c r="APP1861" s="401"/>
      <c r="APQ1861" s="401"/>
      <c r="APR1861" s="401"/>
      <c r="APS1861" s="401"/>
      <c r="APT1861" s="401"/>
      <c r="APU1861" s="401"/>
      <c r="APV1861" s="401"/>
      <c r="APW1861" s="401"/>
      <c r="APX1861" s="401"/>
      <c r="APY1861" s="401"/>
      <c r="APZ1861" s="401"/>
      <c r="AQA1861" s="401"/>
      <c r="AQB1861" s="401"/>
      <c r="AQC1861" s="401"/>
      <c r="AQD1861" s="401"/>
      <c r="AQE1861" s="401"/>
      <c r="AQF1861" s="401"/>
      <c r="AQG1861" s="401"/>
      <c r="AQH1861" s="401"/>
      <c r="AQI1861" s="401"/>
      <c r="AQJ1861" s="401"/>
      <c r="AQK1861" s="401"/>
      <c r="AQL1861" s="401"/>
      <c r="AQM1861" s="401"/>
      <c r="AQN1861" s="401"/>
      <c r="AQO1861" s="401"/>
      <c r="AQP1861" s="401"/>
      <c r="AQQ1861" s="401"/>
      <c r="AQR1861" s="401"/>
      <c r="AQS1861" s="401"/>
      <c r="AQT1861" s="401"/>
      <c r="AQU1861" s="401"/>
      <c r="AQV1861" s="401"/>
      <c r="AQW1861" s="401"/>
      <c r="AQX1861" s="401"/>
      <c r="AQY1861" s="401"/>
      <c r="AQZ1861" s="401"/>
      <c r="ARA1861" s="401"/>
      <c r="ARB1861" s="401"/>
      <c r="ARC1861" s="401"/>
      <c r="ARD1861" s="401"/>
      <c r="ARE1861" s="401"/>
      <c r="ARF1861" s="401"/>
      <c r="ARG1861" s="401"/>
      <c r="ARH1861" s="401"/>
      <c r="ARI1861" s="401"/>
      <c r="ARJ1861" s="401"/>
      <c r="ARK1861" s="401"/>
      <c r="ARL1861" s="401"/>
      <c r="ARM1861" s="401"/>
      <c r="ARN1861" s="401"/>
      <c r="ARO1861" s="401"/>
      <c r="ARP1861" s="401"/>
      <c r="ARQ1861" s="401"/>
      <c r="ARR1861" s="401"/>
      <c r="ARS1861" s="401"/>
      <c r="ART1861" s="401"/>
      <c r="ARU1861" s="401"/>
      <c r="ARV1861" s="401"/>
      <c r="ARW1861" s="401"/>
      <c r="ARX1861" s="401"/>
      <c r="ARY1861" s="401"/>
      <c r="ARZ1861" s="401"/>
      <c r="ASA1861" s="401"/>
      <c r="ASB1861" s="401"/>
      <c r="ASC1861" s="401"/>
      <c r="ASD1861" s="401"/>
      <c r="ASE1861" s="401"/>
      <c r="ASF1861" s="401"/>
      <c r="ASG1861" s="401"/>
      <c r="ASH1861" s="401"/>
      <c r="ASI1861" s="401"/>
      <c r="ASJ1861" s="401"/>
      <c r="ASK1861" s="401"/>
      <c r="ASL1861" s="401"/>
      <c r="ASM1861" s="401"/>
      <c r="ASN1861" s="401"/>
      <c r="ASO1861" s="401"/>
      <c r="ASP1861" s="401"/>
      <c r="ASQ1861" s="401"/>
      <c r="ASR1861" s="401"/>
      <c r="ASS1861" s="401"/>
      <c r="AST1861" s="401"/>
      <c r="ASU1861" s="401"/>
      <c r="ASV1861" s="401"/>
      <c r="ASW1861" s="401"/>
      <c r="ASX1861" s="401"/>
      <c r="ASY1861" s="401"/>
      <c r="ASZ1861" s="401"/>
      <c r="ATA1861" s="401"/>
      <c r="ATB1861" s="401"/>
      <c r="ATC1861" s="401"/>
      <c r="ATD1861" s="401"/>
      <c r="ATE1861" s="401"/>
      <c r="ATF1861" s="401"/>
      <c r="ATG1861" s="401"/>
      <c r="ATH1861" s="401"/>
      <c r="ATI1861" s="401"/>
      <c r="ATJ1861" s="401"/>
      <c r="ATK1861" s="401"/>
      <c r="ATL1861" s="401"/>
      <c r="ATM1861" s="401"/>
      <c r="ATN1861" s="401"/>
      <c r="ATO1861" s="401"/>
      <c r="ATP1861" s="401"/>
      <c r="ATQ1861" s="401"/>
      <c r="ATR1861" s="401"/>
      <c r="ATS1861" s="401"/>
      <c r="ATT1861" s="401"/>
      <c r="ATU1861" s="401"/>
      <c r="ATV1861" s="401"/>
      <c r="ATW1861" s="401"/>
      <c r="ATX1861" s="401"/>
      <c r="ATY1861" s="401"/>
      <c r="ATZ1861" s="401"/>
      <c r="AUA1861" s="401"/>
      <c r="AUB1861" s="401"/>
      <c r="AUC1861" s="401"/>
      <c r="AUD1861" s="401"/>
      <c r="AUE1861" s="401"/>
      <c r="AUF1861" s="401"/>
      <c r="AUG1861" s="401"/>
      <c r="AUH1861" s="401"/>
      <c r="AUI1861" s="401"/>
      <c r="AUJ1861" s="401"/>
      <c r="AUK1861" s="401"/>
      <c r="AUL1861" s="401"/>
      <c r="AUM1861" s="401"/>
      <c r="AUN1861" s="401"/>
      <c r="AUO1861" s="401"/>
      <c r="AUP1861" s="401"/>
      <c r="AUQ1861" s="401"/>
      <c r="AUR1861" s="401"/>
      <c r="AUS1861" s="401"/>
      <c r="AUT1861" s="401"/>
      <c r="AUU1861" s="401"/>
      <c r="AUV1861" s="401"/>
      <c r="AUW1861" s="401"/>
      <c r="AUX1861" s="401"/>
      <c r="AUY1861" s="401"/>
      <c r="AUZ1861" s="401"/>
      <c r="AVA1861" s="401"/>
      <c r="AVB1861" s="401"/>
      <c r="AVC1861" s="401"/>
      <c r="AVD1861" s="401"/>
      <c r="AVE1861" s="401"/>
      <c r="AVF1861" s="401"/>
      <c r="AVG1861" s="401"/>
      <c r="AVH1861" s="401"/>
      <c r="AVI1861" s="401"/>
      <c r="AVJ1861" s="401"/>
      <c r="AVK1861" s="401"/>
      <c r="AVL1861" s="401"/>
      <c r="AVM1861" s="401"/>
      <c r="AVN1861" s="401"/>
      <c r="AVO1861" s="401"/>
      <c r="AVP1861" s="401"/>
      <c r="AVQ1861" s="401"/>
      <c r="AVR1861" s="401"/>
      <c r="AVS1861" s="401"/>
      <c r="AVT1861" s="401"/>
      <c r="AVU1861" s="401"/>
      <c r="AVV1861" s="401"/>
      <c r="AVW1861" s="401"/>
      <c r="AVX1861" s="401"/>
      <c r="AVY1861" s="401"/>
      <c r="AVZ1861" s="401"/>
      <c r="AWA1861" s="401"/>
      <c r="AWB1861" s="401"/>
      <c r="AWC1861" s="401"/>
      <c r="AWD1861" s="401"/>
      <c r="AWE1861" s="401"/>
      <c r="AWF1861" s="401"/>
      <c r="AWG1861" s="401"/>
      <c r="AWH1861" s="401"/>
      <c r="AWI1861" s="401"/>
      <c r="AWJ1861" s="401"/>
      <c r="AWK1861" s="401"/>
      <c r="AWL1861" s="401"/>
      <c r="AWM1861" s="401"/>
      <c r="AWN1861" s="401"/>
      <c r="AWO1861" s="401"/>
      <c r="AWP1861" s="401"/>
      <c r="AWQ1861" s="401"/>
      <c r="AWR1861" s="401"/>
      <c r="AWS1861" s="401"/>
      <c r="AWT1861" s="401"/>
      <c r="AWU1861" s="401"/>
      <c r="AWV1861" s="401"/>
      <c r="AWW1861" s="401"/>
      <c r="AWX1861" s="401"/>
      <c r="AWY1861" s="401"/>
      <c r="AWZ1861" s="401"/>
      <c r="AXA1861" s="401"/>
      <c r="AXB1861" s="401"/>
      <c r="AXC1861" s="401"/>
      <c r="AXD1861" s="401"/>
      <c r="AXE1861" s="401"/>
      <c r="AXF1861" s="401"/>
      <c r="AXG1861" s="401"/>
      <c r="AXH1861" s="401"/>
      <c r="AXI1861" s="401"/>
      <c r="AXJ1861" s="401"/>
      <c r="AXK1861" s="401"/>
      <c r="AXL1861" s="401"/>
      <c r="AXM1861" s="401"/>
      <c r="AXN1861" s="401"/>
      <c r="AXO1861" s="401"/>
      <c r="AXP1861" s="401"/>
      <c r="AXQ1861" s="401"/>
      <c r="AXR1861" s="401"/>
      <c r="AXS1861" s="401"/>
      <c r="AXT1861" s="401"/>
      <c r="AXU1861" s="401"/>
      <c r="AXV1861" s="401"/>
      <c r="AXW1861" s="401"/>
      <c r="AXX1861" s="401"/>
      <c r="AXY1861" s="401"/>
      <c r="AXZ1861" s="401"/>
      <c r="AYA1861" s="401"/>
      <c r="AYB1861" s="401"/>
      <c r="AYC1861" s="401"/>
      <c r="AYD1861" s="401"/>
      <c r="AYE1861" s="401"/>
      <c r="AYF1861" s="401"/>
      <c r="AYG1861" s="401"/>
      <c r="AYH1861" s="401"/>
      <c r="AYI1861" s="401"/>
      <c r="AYJ1861" s="401"/>
      <c r="AYK1861" s="401"/>
      <c r="AYL1861" s="401"/>
      <c r="AYM1861" s="401"/>
      <c r="AYN1861" s="401"/>
      <c r="AYO1861" s="401"/>
      <c r="AYP1861" s="401"/>
      <c r="AYQ1861" s="401"/>
      <c r="AYR1861" s="401"/>
      <c r="AYS1861" s="401"/>
      <c r="AYT1861" s="401"/>
      <c r="AYU1861" s="401"/>
      <c r="AYV1861" s="401"/>
      <c r="AYW1861" s="401"/>
      <c r="AYX1861" s="401"/>
      <c r="AYY1861" s="401"/>
      <c r="AYZ1861" s="401"/>
      <c r="AZA1861" s="401"/>
      <c r="AZB1861" s="401"/>
      <c r="AZC1861" s="401"/>
      <c r="AZD1861" s="401"/>
      <c r="AZE1861" s="401"/>
      <c r="AZF1861" s="401"/>
      <c r="AZG1861" s="401"/>
      <c r="AZH1861" s="401"/>
      <c r="AZI1861" s="401"/>
      <c r="AZJ1861" s="401"/>
      <c r="AZK1861" s="401"/>
      <c r="AZL1861" s="401"/>
      <c r="AZM1861" s="401"/>
      <c r="AZN1861" s="401"/>
      <c r="AZO1861" s="401"/>
      <c r="AZP1861" s="401"/>
      <c r="AZQ1861" s="401"/>
      <c r="AZR1861" s="401"/>
      <c r="AZS1861" s="401"/>
      <c r="AZT1861" s="401"/>
      <c r="AZU1861" s="401"/>
      <c r="AZV1861" s="401"/>
      <c r="AZW1861" s="401"/>
      <c r="AZX1861" s="401"/>
      <c r="AZY1861" s="401"/>
      <c r="AZZ1861" s="401"/>
      <c r="BAA1861" s="401"/>
      <c r="BAB1861" s="401"/>
      <c r="BAC1861" s="401"/>
      <c r="BAD1861" s="401"/>
      <c r="BAE1861" s="401"/>
      <c r="BAF1861" s="401"/>
      <c r="BAG1861" s="401"/>
      <c r="BAH1861" s="401"/>
      <c r="BAI1861" s="401"/>
      <c r="BAJ1861" s="401"/>
      <c r="BAK1861" s="401"/>
      <c r="BAL1861" s="401"/>
      <c r="BAM1861" s="401"/>
      <c r="BAN1861" s="401"/>
      <c r="BAO1861" s="401"/>
      <c r="BAP1861" s="401"/>
      <c r="BAQ1861" s="401"/>
      <c r="BAR1861" s="401"/>
      <c r="BAS1861" s="401"/>
      <c r="BAT1861" s="401"/>
      <c r="BAU1861" s="401"/>
      <c r="BAV1861" s="401"/>
      <c r="BAW1861" s="401"/>
      <c r="BAX1861" s="401"/>
      <c r="BAY1861" s="401"/>
      <c r="BAZ1861" s="401"/>
      <c r="BBA1861" s="401"/>
      <c r="BBB1861" s="401"/>
      <c r="BBC1861" s="401"/>
      <c r="BBD1861" s="401"/>
      <c r="BBE1861" s="401"/>
      <c r="BBF1861" s="401"/>
      <c r="BBG1861" s="401"/>
      <c r="BBH1861" s="401"/>
      <c r="BBI1861" s="401"/>
      <c r="BBJ1861" s="401"/>
      <c r="BBK1861" s="401"/>
      <c r="BBL1861" s="401"/>
      <c r="BBM1861" s="401"/>
      <c r="BBN1861" s="401"/>
      <c r="BBO1861" s="401"/>
      <c r="BBP1861" s="401"/>
      <c r="BBQ1861" s="401"/>
      <c r="BBR1861" s="401"/>
      <c r="BBS1861" s="401"/>
      <c r="BBT1861" s="401"/>
      <c r="BBU1861" s="401"/>
      <c r="BBV1861" s="401"/>
      <c r="BBW1861" s="401"/>
      <c r="BBX1861" s="401"/>
      <c r="BBY1861" s="401"/>
      <c r="BBZ1861" s="401"/>
      <c r="BCA1861" s="401"/>
      <c r="BCB1861" s="401"/>
      <c r="BCC1861" s="401"/>
      <c r="BCD1861" s="401"/>
      <c r="BCE1861" s="401"/>
      <c r="BCF1861" s="401"/>
      <c r="BCG1861" s="401"/>
      <c r="BCH1861" s="401"/>
      <c r="BCI1861" s="401"/>
      <c r="BCJ1861" s="401"/>
      <c r="BCK1861" s="401"/>
      <c r="BCL1861" s="401"/>
      <c r="BCM1861" s="401"/>
      <c r="BCN1861" s="401"/>
      <c r="BCO1861" s="401"/>
      <c r="BCP1861" s="401"/>
      <c r="BCQ1861" s="401"/>
      <c r="BCR1861" s="401"/>
      <c r="BCS1861" s="401"/>
      <c r="BCT1861" s="401"/>
      <c r="BCU1861" s="401"/>
      <c r="BCV1861" s="401"/>
      <c r="BCW1861" s="401"/>
      <c r="BCX1861" s="401"/>
      <c r="BCY1861" s="401"/>
      <c r="BCZ1861" s="401"/>
      <c r="BDA1861" s="401"/>
      <c r="BDB1861" s="401"/>
      <c r="BDC1861" s="401"/>
      <c r="BDD1861" s="401"/>
      <c r="BDE1861" s="401"/>
      <c r="BDF1861" s="401"/>
      <c r="BDG1861" s="401"/>
      <c r="BDH1861" s="401"/>
      <c r="BDI1861" s="401"/>
      <c r="BDJ1861" s="401"/>
      <c r="BDK1861" s="401"/>
      <c r="BDL1861" s="401"/>
      <c r="BDM1861" s="401"/>
      <c r="BDN1861" s="401"/>
      <c r="BDO1861" s="401"/>
      <c r="BDP1861" s="401"/>
      <c r="BDQ1861" s="401"/>
      <c r="BDR1861" s="401"/>
      <c r="BDS1861" s="401"/>
      <c r="BDT1861" s="401"/>
      <c r="BDU1861" s="401"/>
      <c r="BDV1861" s="401"/>
      <c r="BDW1861" s="401"/>
      <c r="BDX1861" s="401"/>
      <c r="BDY1861" s="401"/>
      <c r="BDZ1861" s="401"/>
      <c r="BEA1861" s="401"/>
      <c r="BEB1861" s="401"/>
      <c r="BEC1861" s="401"/>
      <c r="BED1861" s="401"/>
      <c r="BEE1861" s="401"/>
      <c r="BEF1861" s="401"/>
      <c r="BEG1861" s="401"/>
      <c r="BEH1861" s="401"/>
      <c r="BEI1861" s="401"/>
      <c r="BEJ1861" s="401"/>
      <c r="BEK1861" s="401"/>
      <c r="BEL1861" s="401"/>
      <c r="BEM1861" s="401"/>
      <c r="BEN1861" s="401"/>
      <c r="BEO1861" s="401"/>
      <c r="BEP1861" s="401"/>
      <c r="BEQ1861" s="401"/>
      <c r="BER1861" s="401"/>
      <c r="BES1861" s="401"/>
      <c r="BET1861" s="401"/>
      <c r="BEU1861" s="401"/>
      <c r="BEV1861" s="401"/>
      <c r="BEW1861" s="401"/>
      <c r="BEX1861" s="401"/>
      <c r="BEY1861" s="401"/>
      <c r="BEZ1861" s="401"/>
      <c r="BFA1861" s="401"/>
      <c r="BFB1861" s="401"/>
      <c r="BFC1861" s="401"/>
      <c r="BFD1861" s="401"/>
      <c r="BFE1861" s="401"/>
      <c r="BFF1861" s="401"/>
      <c r="BFG1861" s="401"/>
      <c r="BFH1861" s="401"/>
      <c r="BFI1861" s="401"/>
      <c r="BFJ1861" s="401"/>
      <c r="BFK1861" s="401"/>
      <c r="BFL1861" s="401"/>
      <c r="BFM1861" s="401"/>
      <c r="BFN1861" s="401"/>
      <c r="BFO1861" s="401"/>
      <c r="BFP1861" s="401"/>
      <c r="BFQ1861" s="401"/>
      <c r="BFR1861" s="401"/>
      <c r="BFS1861" s="401"/>
      <c r="BFT1861" s="401"/>
      <c r="BFU1861" s="401"/>
      <c r="BFV1861" s="401"/>
      <c r="BFW1861" s="401"/>
      <c r="BFX1861" s="401"/>
      <c r="BFY1861" s="401"/>
      <c r="BFZ1861" s="401"/>
      <c r="BGA1861" s="401"/>
      <c r="BGB1861" s="401"/>
      <c r="BGC1861" s="401"/>
      <c r="BGD1861" s="401"/>
      <c r="BGE1861" s="401"/>
      <c r="BGF1861" s="401"/>
      <c r="BGG1861" s="401"/>
      <c r="BGH1861" s="401"/>
      <c r="BGI1861" s="401"/>
      <c r="BGJ1861" s="401"/>
      <c r="BGK1861" s="401"/>
      <c r="BGL1861" s="401"/>
      <c r="BGM1861" s="401"/>
      <c r="BGN1861" s="401"/>
      <c r="BGO1861" s="401"/>
      <c r="BGP1861" s="401"/>
      <c r="BGQ1861" s="401"/>
      <c r="BGR1861" s="401"/>
      <c r="BGS1861" s="401"/>
      <c r="BGT1861" s="401"/>
      <c r="BGU1861" s="401"/>
      <c r="BGV1861" s="401"/>
      <c r="BGW1861" s="401"/>
      <c r="BGX1861" s="401"/>
      <c r="BGY1861" s="401"/>
      <c r="BGZ1861" s="401"/>
      <c r="BHA1861" s="401"/>
      <c r="BHB1861" s="401"/>
      <c r="BHC1861" s="401"/>
      <c r="BHD1861" s="401"/>
      <c r="BHE1861" s="401"/>
      <c r="BHF1861" s="401"/>
      <c r="BHG1861" s="401"/>
      <c r="BHH1861" s="401"/>
      <c r="BHI1861" s="401"/>
      <c r="BHJ1861" s="401"/>
      <c r="BHK1861" s="401"/>
      <c r="BHL1861" s="401"/>
      <c r="BHM1861" s="401"/>
      <c r="BHN1861" s="401"/>
      <c r="BHO1861" s="401"/>
      <c r="BHP1861" s="401"/>
      <c r="BHQ1861" s="401"/>
      <c r="BHR1861" s="401"/>
      <c r="BHS1861" s="401"/>
      <c r="BHT1861" s="401"/>
      <c r="BHU1861" s="401"/>
      <c r="BHV1861" s="401"/>
      <c r="BHW1861" s="401"/>
      <c r="BHX1861" s="401"/>
      <c r="BHY1861" s="401"/>
      <c r="BHZ1861" s="401"/>
      <c r="BIA1861" s="401"/>
      <c r="BIB1861" s="401"/>
      <c r="BIC1861" s="401"/>
      <c r="BID1861" s="401"/>
      <c r="BIE1861" s="401"/>
      <c r="BIF1861" s="401"/>
      <c r="BIG1861" s="401"/>
      <c r="BIH1861" s="401"/>
      <c r="BII1861" s="401"/>
      <c r="BIJ1861" s="401"/>
      <c r="BIK1861" s="401"/>
      <c r="BIL1861" s="401"/>
      <c r="BIM1861" s="401"/>
      <c r="BIN1861" s="401"/>
      <c r="BIO1861" s="401"/>
      <c r="BIP1861" s="401"/>
      <c r="BIQ1861" s="401"/>
      <c r="BIR1861" s="401"/>
      <c r="BIS1861" s="401"/>
      <c r="BIT1861" s="401"/>
      <c r="BIU1861" s="401"/>
      <c r="BIV1861" s="401"/>
      <c r="BIW1861" s="401"/>
      <c r="BIX1861" s="401"/>
      <c r="BIY1861" s="401"/>
      <c r="BIZ1861" s="401"/>
      <c r="BJA1861" s="401"/>
      <c r="BJB1861" s="401"/>
      <c r="BJC1861" s="401"/>
      <c r="BJD1861" s="401"/>
      <c r="BJE1861" s="401"/>
      <c r="BJF1861" s="401"/>
      <c r="BJG1861" s="401"/>
      <c r="BJH1861" s="401"/>
      <c r="BJI1861" s="401"/>
      <c r="BJJ1861" s="401"/>
      <c r="BJK1861" s="401"/>
      <c r="BJL1861" s="401"/>
      <c r="BJM1861" s="401"/>
      <c r="BJN1861" s="401"/>
      <c r="BJO1861" s="401"/>
      <c r="BJP1861" s="401"/>
      <c r="BJQ1861" s="401"/>
      <c r="BJR1861" s="401"/>
      <c r="BJS1861" s="401"/>
      <c r="BJT1861" s="401"/>
      <c r="BJU1861" s="401"/>
      <c r="BJV1861" s="401"/>
      <c r="BJW1861" s="401"/>
      <c r="BJX1861" s="401"/>
      <c r="BJY1861" s="401"/>
      <c r="BJZ1861" s="401"/>
      <c r="BKA1861" s="401"/>
      <c r="BKB1861" s="401"/>
      <c r="BKC1861" s="401"/>
      <c r="BKD1861" s="401"/>
      <c r="BKE1861" s="401"/>
      <c r="BKF1861" s="401"/>
      <c r="BKG1861" s="401"/>
      <c r="BKH1861" s="401"/>
      <c r="BKI1861" s="401"/>
      <c r="BKJ1861" s="401"/>
      <c r="BKK1861" s="401"/>
      <c r="BKL1861" s="401"/>
      <c r="BKM1861" s="401"/>
      <c r="BKN1861" s="401"/>
      <c r="BKO1861" s="401"/>
      <c r="BKP1861" s="401"/>
      <c r="BKQ1861" s="401"/>
      <c r="BKR1861" s="401"/>
      <c r="BKS1861" s="401"/>
      <c r="BKT1861" s="401"/>
      <c r="BKU1861" s="401"/>
      <c r="BKV1861" s="401"/>
      <c r="BKW1861" s="401"/>
      <c r="BKX1861" s="401"/>
      <c r="BKY1861" s="401"/>
      <c r="BKZ1861" s="401"/>
      <c r="BLA1861" s="401"/>
      <c r="BLB1861" s="401"/>
      <c r="BLC1861" s="401"/>
      <c r="BLD1861" s="401"/>
      <c r="BLE1861" s="401"/>
      <c r="BLF1861" s="401"/>
      <c r="BLG1861" s="401"/>
      <c r="BLH1861" s="401"/>
      <c r="BLI1861" s="401"/>
      <c r="BLJ1861" s="401"/>
      <c r="BLK1861" s="401"/>
      <c r="BLL1861" s="401"/>
      <c r="BLM1861" s="401"/>
      <c r="BLN1861" s="401"/>
      <c r="BLO1861" s="401"/>
      <c r="BLP1861" s="401"/>
      <c r="BLQ1861" s="401"/>
      <c r="BLR1861" s="401"/>
      <c r="BLS1861" s="401"/>
      <c r="BLT1861" s="401"/>
      <c r="BLU1861" s="401"/>
      <c r="BLV1861" s="401"/>
      <c r="BLW1861" s="401"/>
      <c r="BLX1861" s="401"/>
      <c r="BLY1861" s="401"/>
      <c r="BLZ1861" s="401"/>
      <c r="BMA1861" s="401"/>
      <c r="BMB1861" s="401"/>
      <c r="BMC1861" s="401"/>
      <c r="BMD1861" s="401"/>
      <c r="BME1861" s="401"/>
      <c r="BMF1861" s="401"/>
      <c r="BMG1861" s="401"/>
      <c r="BMH1861" s="401"/>
      <c r="BMI1861" s="401"/>
      <c r="BMJ1861" s="401"/>
      <c r="BMK1861" s="401"/>
      <c r="BML1861" s="401"/>
      <c r="BMM1861" s="401"/>
      <c r="BMN1861" s="401"/>
      <c r="BMO1861" s="401"/>
      <c r="BMP1861" s="401"/>
      <c r="BMQ1861" s="401"/>
      <c r="BMR1861" s="401"/>
      <c r="BMS1861" s="401"/>
      <c r="BMT1861" s="401"/>
      <c r="BMU1861" s="401"/>
      <c r="BMV1861" s="401"/>
      <c r="BMW1861" s="401"/>
      <c r="BMX1861" s="401"/>
      <c r="BMY1861" s="401"/>
      <c r="BMZ1861" s="401"/>
      <c r="BNA1861" s="401"/>
      <c r="BNB1861" s="401"/>
      <c r="BNC1861" s="401"/>
      <c r="BND1861" s="401"/>
      <c r="BNE1861" s="401"/>
      <c r="BNF1861" s="401"/>
      <c r="BNG1861" s="401"/>
      <c r="BNH1861" s="401"/>
      <c r="BNI1861" s="401"/>
      <c r="BNJ1861" s="401"/>
      <c r="BNK1861" s="401"/>
      <c r="BNL1861" s="401"/>
      <c r="BNM1861" s="401"/>
      <c r="BNN1861" s="401"/>
      <c r="BNO1861" s="401"/>
      <c r="BNP1861" s="401"/>
      <c r="BNQ1861" s="401"/>
      <c r="BNR1861" s="401"/>
      <c r="BNS1861" s="401"/>
      <c r="BNT1861" s="401"/>
      <c r="BNU1861" s="401"/>
      <c r="BNV1861" s="401"/>
      <c r="BNW1861" s="401"/>
      <c r="BNX1861" s="401"/>
      <c r="BNY1861" s="401"/>
      <c r="BNZ1861" s="401"/>
      <c r="BOA1861" s="401"/>
      <c r="BOB1861" s="401"/>
      <c r="BOC1861" s="401"/>
      <c r="BOD1861" s="401"/>
      <c r="BOE1861" s="401"/>
      <c r="BOF1861" s="401"/>
      <c r="BOG1861" s="401"/>
      <c r="BOH1861" s="401"/>
      <c r="BOI1861" s="401"/>
      <c r="BOJ1861" s="401"/>
      <c r="BOK1861" s="401"/>
      <c r="BOL1861" s="401"/>
      <c r="BOM1861" s="401"/>
      <c r="BON1861" s="401"/>
      <c r="BOO1861" s="401"/>
      <c r="BOP1861" s="401"/>
      <c r="BOQ1861" s="401"/>
      <c r="BOR1861" s="401"/>
      <c r="BOS1861" s="401"/>
      <c r="BOT1861" s="401"/>
      <c r="BOU1861" s="401"/>
      <c r="BOV1861" s="401"/>
      <c r="BOW1861" s="401"/>
      <c r="BOX1861" s="401"/>
      <c r="BOY1861" s="401"/>
      <c r="BOZ1861" s="401"/>
      <c r="BPA1861" s="401"/>
      <c r="BPB1861" s="401"/>
      <c r="BPC1861" s="401"/>
      <c r="BPD1861" s="401"/>
      <c r="BPE1861" s="401"/>
      <c r="BPF1861" s="401"/>
      <c r="BPG1861" s="401"/>
      <c r="BPH1861" s="401"/>
      <c r="BPI1861" s="401"/>
      <c r="BPJ1861" s="401"/>
      <c r="BPK1861" s="401"/>
      <c r="BPL1861" s="401"/>
      <c r="BPM1861" s="401"/>
      <c r="BPN1861" s="401"/>
      <c r="BPO1861" s="401"/>
      <c r="BPP1861" s="401"/>
      <c r="BPQ1861" s="401"/>
      <c r="BPR1861" s="401"/>
      <c r="BPS1861" s="401"/>
      <c r="BPT1861" s="401"/>
      <c r="BPU1861" s="401"/>
      <c r="BPV1861" s="401"/>
      <c r="BPW1861" s="401"/>
      <c r="BPX1861" s="401"/>
      <c r="BPY1861" s="401"/>
      <c r="BPZ1861" s="401"/>
      <c r="BQA1861" s="401"/>
      <c r="BQB1861" s="401"/>
      <c r="BQC1861" s="401"/>
      <c r="BQD1861" s="401"/>
      <c r="BQE1861" s="401"/>
      <c r="BQF1861" s="401"/>
      <c r="BQG1861" s="401"/>
      <c r="BQH1861" s="401"/>
      <c r="BQI1861" s="401"/>
      <c r="BQJ1861" s="401"/>
      <c r="BQK1861" s="401"/>
      <c r="BQL1861" s="401"/>
      <c r="BQM1861" s="401"/>
      <c r="BQN1861" s="401"/>
      <c r="BQO1861" s="401"/>
      <c r="BQP1861" s="401"/>
      <c r="BQQ1861" s="401"/>
      <c r="BQR1861" s="401"/>
      <c r="BQS1861" s="401"/>
      <c r="BQT1861" s="401"/>
      <c r="BQU1861" s="401"/>
      <c r="BQV1861" s="401"/>
      <c r="BQW1861" s="401"/>
      <c r="BQX1861" s="401"/>
      <c r="BQY1861" s="401"/>
      <c r="BQZ1861" s="401"/>
      <c r="BRA1861" s="401"/>
      <c r="BRB1861" s="401"/>
      <c r="BRC1861" s="401"/>
      <c r="BRD1861" s="401"/>
      <c r="BRE1861" s="401"/>
      <c r="BRF1861" s="401"/>
      <c r="BRG1861" s="401"/>
      <c r="BRH1861" s="401"/>
      <c r="BRI1861" s="401"/>
      <c r="BRJ1861" s="401"/>
      <c r="BRK1861" s="401"/>
      <c r="BRL1861" s="401"/>
      <c r="BRM1861" s="401"/>
      <c r="BRN1861" s="401"/>
      <c r="BRO1861" s="401"/>
      <c r="BRP1861" s="401"/>
      <c r="BRQ1861" s="401"/>
      <c r="BRR1861" s="401"/>
      <c r="BRS1861" s="401"/>
      <c r="BRT1861" s="401"/>
      <c r="BRU1861" s="401"/>
      <c r="BRV1861" s="401"/>
      <c r="BRW1861" s="401"/>
      <c r="BRX1861" s="401"/>
      <c r="BRY1861" s="401"/>
      <c r="BRZ1861" s="401"/>
      <c r="BSA1861" s="401"/>
      <c r="BSB1861" s="401"/>
      <c r="BSC1861" s="401"/>
      <c r="BSD1861" s="401"/>
      <c r="BSE1861" s="401"/>
      <c r="BSF1861" s="401"/>
      <c r="BSG1861" s="401"/>
      <c r="BSH1861" s="401"/>
      <c r="BSI1861" s="401"/>
      <c r="BSJ1861" s="401"/>
      <c r="BSK1861" s="401"/>
      <c r="BSL1861" s="401"/>
      <c r="BSM1861" s="401"/>
      <c r="BSN1861" s="401"/>
      <c r="BSO1861" s="401"/>
      <c r="BSP1861" s="401"/>
      <c r="BSQ1861" s="401"/>
      <c r="BSR1861" s="401"/>
      <c r="BSS1861" s="401"/>
      <c r="BST1861" s="401"/>
      <c r="BSU1861" s="401"/>
      <c r="BSV1861" s="401"/>
      <c r="BSW1861" s="401"/>
      <c r="BSX1861" s="401"/>
      <c r="BSY1861" s="401"/>
      <c r="BSZ1861" s="401"/>
      <c r="BTA1861" s="401"/>
      <c r="BTB1861" s="401"/>
      <c r="BTC1861" s="401"/>
      <c r="BTD1861" s="401"/>
      <c r="BTE1861" s="401"/>
      <c r="BTF1861" s="401"/>
      <c r="BTG1861" s="401"/>
      <c r="BTH1861" s="401"/>
      <c r="BTI1861" s="401"/>
      <c r="BTJ1861" s="401"/>
      <c r="BTK1861" s="401"/>
      <c r="BTL1861" s="401"/>
      <c r="BTM1861" s="401"/>
      <c r="BTN1861" s="401"/>
      <c r="BTO1861" s="401"/>
      <c r="BTP1861" s="401"/>
      <c r="BTQ1861" s="401"/>
      <c r="BTR1861" s="401"/>
      <c r="BTS1861" s="401"/>
      <c r="BTT1861" s="401"/>
      <c r="BTU1861" s="401"/>
      <c r="BTV1861" s="401"/>
      <c r="BTW1861" s="401"/>
      <c r="BTX1861" s="401"/>
      <c r="BTY1861" s="401"/>
      <c r="BTZ1861" s="401"/>
      <c r="BUA1861" s="401"/>
      <c r="BUB1861" s="401"/>
      <c r="BUC1861" s="401"/>
      <c r="BUD1861" s="401"/>
      <c r="BUE1861" s="401"/>
      <c r="BUF1861" s="401"/>
      <c r="BUG1861" s="401"/>
      <c r="BUH1861" s="401"/>
      <c r="BUI1861" s="401"/>
      <c r="BUJ1861" s="401"/>
      <c r="BUK1861" s="401"/>
      <c r="BUL1861" s="401"/>
      <c r="BUM1861" s="401"/>
      <c r="BUN1861" s="401"/>
      <c r="BUO1861" s="401"/>
      <c r="BUP1861" s="401"/>
      <c r="BUQ1861" s="401"/>
      <c r="BUR1861" s="401"/>
      <c r="BUS1861" s="401"/>
      <c r="BUT1861" s="401"/>
      <c r="BUU1861" s="401"/>
      <c r="BUV1861" s="401"/>
      <c r="BUW1861" s="401"/>
      <c r="BUX1861" s="401"/>
      <c r="BUY1861" s="401"/>
      <c r="BUZ1861" s="401"/>
      <c r="BVA1861" s="401"/>
      <c r="BVB1861" s="401"/>
      <c r="BVC1861" s="401"/>
      <c r="BVD1861" s="401"/>
      <c r="BVE1861" s="401"/>
      <c r="BVF1861" s="401"/>
      <c r="BVG1861" s="401"/>
      <c r="BVH1861" s="401"/>
      <c r="BVI1861" s="401"/>
      <c r="BVJ1861" s="401"/>
      <c r="BVK1861" s="401"/>
      <c r="BVL1861" s="401"/>
      <c r="BVM1861" s="401"/>
      <c r="BVN1861" s="401"/>
      <c r="BVO1861" s="401"/>
      <c r="BVP1861" s="401"/>
      <c r="BVQ1861" s="401"/>
      <c r="BVR1861" s="401"/>
      <c r="BVS1861" s="401"/>
      <c r="BVT1861" s="401"/>
      <c r="BVU1861" s="401"/>
      <c r="BVV1861" s="401"/>
      <c r="BVW1861" s="401"/>
      <c r="BVX1861" s="401"/>
      <c r="BVY1861" s="401"/>
      <c r="BVZ1861" s="401"/>
      <c r="BWA1861" s="401"/>
      <c r="BWB1861" s="401"/>
      <c r="BWC1861" s="401"/>
      <c r="BWD1861" s="401"/>
      <c r="BWE1861" s="401"/>
      <c r="BWF1861" s="401"/>
      <c r="BWG1861" s="401"/>
      <c r="BWH1861" s="401"/>
      <c r="BWI1861" s="401"/>
      <c r="BWJ1861" s="401"/>
      <c r="BWK1861" s="401"/>
      <c r="BWL1861" s="401"/>
      <c r="BWM1861" s="401"/>
      <c r="BWN1861" s="401"/>
      <c r="BWO1861" s="401"/>
      <c r="BWP1861" s="401"/>
      <c r="BWQ1861" s="401"/>
      <c r="BWR1861" s="401"/>
      <c r="BWS1861" s="401"/>
      <c r="BWT1861" s="401"/>
      <c r="BWU1861" s="401"/>
      <c r="BWV1861" s="401"/>
      <c r="BWW1861" s="401"/>
      <c r="BWX1861" s="401"/>
      <c r="BWY1861" s="401"/>
      <c r="BWZ1861" s="401"/>
      <c r="BXA1861" s="401"/>
      <c r="BXB1861" s="401"/>
      <c r="BXC1861" s="401"/>
      <c r="BXD1861" s="401"/>
      <c r="BXE1861" s="401"/>
      <c r="BXF1861" s="401"/>
      <c r="BXG1861" s="401"/>
      <c r="BXH1861" s="401"/>
      <c r="BXI1861" s="401"/>
      <c r="BXJ1861" s="401"/>
      <c r="BXK1861" s="401"/>
      <c r="BXL1861" s="401"/>
      <c r="BXM1861" s="401"/>
      <c r="BXN1861" s="401"/>
      <c r="BXO1861" s="401"/>
      <c r="BXP1861" s="401"/>
      <c r="BXQ1861" s="401"/>
      <c r="BXR1861" s="401"/>
      <c r="BXS1861" s="401"/>
      <c r="BXT1861" s="401"/>
      <c r="BXU1861" s="401"/>
      <c r="BXV1861" s="401"/>
      <c r="BXW1861" s="401"/>
      <c r="BXX1861" s="401"/>
      <c r="BXY1861" s="401"/>
      <c r="BXZ1861" s="401"/>
      <c r="BYA1861" s="401"/>
      <c r="BYB1861" s="401"/>
      <c r="BYC1861" s="401"/>
      <c r="BYD1861" s="401"/>
      <c r="BYE1861" s="401"/>
      <c r="BYF1861" s="401"/>
      <c r="BYG1861" s="401"/>
      <c r="BYH1861" s="401"/>
      <c r="BYI1861" s="401"/>
      <c r="BYJ1861" s="401"/>
      <c r="BYK1861" s="401"/>
      <c r="BYL1861" s="401"/>
      <c r="BYM1861" s="401"/>
      <c r="BYN1861" s="401"/>
      <c r="BYO1861" s="401"/>
      <c r="BYP1861" s="401"/>
      <c r="BYQ1861" s="401"/>
      <c r="BYR1861" s="401"/>
      <c r="BYS1861" s="401"/>
      <c r="BYT1861" s="401"/>
      <c r="BYU1861" s="401"/>
      <c r="BYV1861" s="401"/>
      <c r="BYW1861" s="401"/>
      <c r="BYX1861" s="401"/>
      <c r="BYY1861" s="401"/>
      <c r="BYZ1861" s="401"/>
      <c r="BZA1861" s="401"/>
      <c r="BZB1861" s="401"/>
      <c r="BZC1861" s="401"/>
      <c r="BZD1861" s="401"/>
      <c r="BZE1861" s="401"/>
      <c r="BZF1861" s="401"/>
      <c r="BZG1861" s="401"/>
      <c r="BZH1861" s="401"/>
      <c r="BZI1861" s="401"/>
      <c r="BZJ1861" s="401"/>
      <c r="BZK1861" s="401"/>
      <c r="BZL1861" s="401"/>
      <c r="BZM1861" s="401"/>
      <c r="BZN1861" s="401"/>
      <c r="BZO1861" s="401"/>
      <c r="BZP1861" s="401"/>
      <c r="BZQ1861" s="401"/>
      <c r="BZR1861" s="401"/>
      <c r="BZS1861" s="401"/>
      <c r="BZT1861" s="401"/>
      <c r="BZU1861" s="401"/>
      <c r="BZV1861" s="401"/>
      <c r="BZW1861" s="401"/>
      <c r="BZX1861" s="401"/>
      <c r="BZY1861" s="401"/>
      <c r="BZZ1861" s="401"/>
      <c r="CAA1861" s="401"/>
      <c r="CAB1861" s="401"/>
      <c r="CAC1861" s="401"/>
      <c r="CAD1861" s="401"/>
      <c r="CAE1861" s="401"/>
      <c r="CAF1861" s="401"/>
      <c r="CAG1861" s="401"/>
      <c r="CAH1861" s="401"/>
      <c r="CAI1861" s="401"/>
      <c r="CAJ1861" s="401"/>
      <c r="CAK1861" s="401"/>
      <c r="CAL1861" s="401"/>
      <c r="CAM1861" s="401"/>
      <c r="CAN1861" s="401"/>
      <c r="CAO1861" s="401"/>
      <c r="CAP1861" s="401"/>
      <c r="CAQ1861" s="401"/>
      <c r="CAR1861" s="401"/>
      <c r="CAS1861" s="401"/>
      <c r="CAT1861" s="401"/>
      <c r="CAU1861" s="401"/>
      <c r="CAV1861" s="401"/>
      <c r="CAW1861" s="401"/>
      <c r="CAX1861" s="401"/>
      <c r="CAY1861" s="401"/>
      <c r="CAZ1861" s="401"/>
      <c r="CBA1861" s="401"/>
      <c r="CBB1861" s="401"/>
      <c r="CBC1861" s="401"/>
      <c r="CBD1861" s="401"/>
      <c r="CBE1861" s="401"/>
      <c r="CBF1861" s="401"/>
      <c r="CBG1861" s="401"/>
      <c r="CBH1861" s="401"/>
      <c r="CBI1861" s="401"/>
      <c r="CBJ1861" s="401"/>
      <c r="CBK1861" s="401"/>
      <c r="CBL1861" s="401"/>
      <c r="CBM1861" s="401"/>
      <c r="CBN1861" s="401"/>
      <c r="CBO1861" s="401"/>
      <c r="CBP1861" s="401"/>
      <c r="CBQ1861" s="401"/>
      <c r="CBR1861" s="401"/>
      <c r="CBS1861" s="401"/>
      <c r="CBT1861" s="401"/>
      <c r="CBU1861" s="401"/>
      <c r="CBV1861" s="401"/>
      <c r="CBW1861" s="401"/>
      <c r="CBX1861" s="401"/>
      <c r="CBY1861" s="401"/>
      <c r="CBZ1861" s="401"/>
      <c r="CCA1861" s="401"/>
      <c r="CCB1861" s="401"/>
      <c r="CCC1861" s="401"/>
      <c r="CCD1861" s="401"/>
      <c r="CCE1861" s="401"/>
      <c r="CCF1861" s="401"/>
      <c r="CCG1861" s="401"/>
      <c r="CCH1861" s="401"/>
      <c r="CCI1861" s="401"/>
      <c r="CCJ1861" s="401"/>
      <c r="CCK1861" s="401"/>
      <c r="CCL1861" s="401"/>
      <c r="CCM1861" s="401"/>
      <c r="CCN1861" s="401"/>
      <c r="CCO1861" s="401"/>
      <c r="CCP1861" s="401"/>
      <c r="CCQ1861" s="401"/>
      <c r="CCR1861" s="401"/>
      <c r="CCS1861" s="401"/>
      <c r="CCT1861" s="401"/>
      <c r="CCU1861" s="401"/>
      <c r="CCV1861" s="401"/>
      <c r="CCW1861" s="401"/>
      <c r="CCX1861" s="401"/>
      <c r="CCY1861" s="401"/>
      <c r="CCZ1861" s="401"/>
      <c r="CDA1861" s="401"/>
      <c r="CDB1861" s="401"/>
      <c r="CDC1861" s="401"/>
      <c r="CDD1861" s="401"/>
      <c r="CDE1861" s="401"/>
      <c r="CDF1861" s="401"/>
      <c r="CDG1861" s="401"/>
      <c r="CDH1861" s="401"/>
      <c r="CDI1861" s="401"/>
      <c r="CDJ1861" s="401"/>
      <c r="CDK1861" s="401"/>
      <c r="CDL1861" s="401"/>
      <c r="CDM1861" s="401"/>
      <c r="CDN1861" s="401"/>
      <c r="CDO1861" s="401"/>
      <c r="CDP1861" s="401"/>
      <c r="CDQ1861" s="401"/>
      <c r="CDR1861" s="401"/>
      <c r="CDS1861" s="401"/>
      <c r="CDT1861" s="401"/>
      <c r="CDU1861" s="401"/>
      <c r="CDV1861" s="401"/>
      <c r="CDW1861" s="401"/>
      <c r="CDX1861" s="401"/>
      <c r="CDY1861" s="401"/>
      <c r="CDZ1861" s="401"/>
      <c r="CEA1861" s="401"/>
      <c r="CEB1861" s="401"/>
      <c r="CEC1861" s="401"/>
      <c r="CED1861" s="401"/>
      <c r="CEE1861" s="401"/>
      <c r="CEF1861" s="401"/>
      <c r="CEG1861" s="401"/>
      <c r="CEH1861" s="401"/>
      <c r="CEI1861" s="401"/>
      <c r="CEJ1861" s="401"/>
      <c r="CEK1861" s="401"/>
      <c r="CEL1861" s="401"/>
      <c r="CEM1861" s="401"/>
      <c r="CEN1861" s="401"/>
      <c r="CEO1861" s="401"/>
      <c r="CEP1861" s="401"/>
      <c r="CEQ1861" s="401"/>
      <c r="CER1861" s="401"/>
      <c r="CES1861" s="401"/>
      <c r="CET1861" s="401"/>
      <c r="CEU1861" s="401"/>
      <c r="CEV1861" s="401"/>
      <c r="CEW1861" s="401"/>
      <c r="CEX1861" s="401"/>
      <c r="CEY1861" s="401"/>
      <c r="CEZ1861" s="401"/>
      <c r="CFA1861" s="401"/>
      <c r="CFB1861" s="401"/>
      <c r="CFC1861" s="401"/>
      <c r="CFD1861" s="401"/>
      <c r="CFE1861" s="401"/>
      <c r="CFF1861" s="401"/>
      <c r="CFG1861" s="401"/>
      <c r="CFH1861" s="401"/>
      <c r="CFI1861" s="401"/>
      <c r="CFJ1861" s="401"/>
      <c r="CFK1861" s="401"/>
      <c r="CFL1861" s="401"/>
      <c r="CFM1861" s="401"/>
      <c r="CFN1861" s="401"/>
      <c r="CFO1861" s="401"/>
      <c r="CFP1861" s="401"/>
      <c r="CFQ1861" s="401"/>
      <c r="CFR1861" s="401"/>
      <c r="CFS1861" s="401"/>
      <c r="CFT1861" s="401"/>
      <c r="CFU1861" s="401"/>
      <c r="CFV1861" s="401"/>
      <c r="CFW1861" s="401"/>
      <c r="CFX1861" s="401"/>
      <c r="CFY1861" s="401"/>
      <c r="CFZ1861" s="401"/>
      <c r="CGA1861" s="401"/>
      <c r="CGB1861" s="401"/>
      <c r="CGC1861" s="401"/>
      <c r="CGD1861" s="401"/>
      <c r="CGE1861" s="401"/>
      <c r="CGF1861" s="401"/>
      <c r="CGG1861" s="401"/>
      <c r="CGH1861" s="401"/>
      <c r="CGI1861" s="401"/>
      <c r="CGJ1861" s="401"/>
      <c r="CGK1861" s="401"/>
      <c r="CGL1861" s="401"/>
      <c r="CGM1861" s="401"/>
      <c r="CGN1861" s="401"/>
      <c r="CGO1861" s="401"/>
      <c r="CGP1861" s="401"/>
      <c r="CGQ1861" s="401"/>
      <c r="CGR1861" s="401"/>
      <c r="CGS1861" s="401"/>
      <c r="CGT1861" s="401"/>
      <c r="CGU1861" s="401"/>
      <c r="CGV1861" s="401"/>
      <c r="CGW1861" s="401"/>
      <c r="CGX1861" s="401"/>
      <c r="CGY1861" s="401"/>
      <c r="CGZ1861" s="401"/>
      <c r="CHA1861" s="401"/>
      <c r="CHB1861" s="401"/>
      <c r="CHC1861" s="401"/>
      <c r="CHD1861" s="401"/>
      <c r="CHE1861" s="401"/>
      <c r="CHF1861" s="401"/>
      <c r="CHG1861" s="401"/>
      <c r="CHH1861" s="401"/>
      <c r="CHI1861" s="401"/>
      <c r="CHJ1861" s="401"/>
      <c r="CHK1861" s="401"/>
      <c r="CHL1861" s="401"/>
      <c r="CHM1861" s="401"/>
      <c r="CHN1861" s="401"/>
      <c r="CHO1861" s="401"/>
      <c r="CHP1861" s="401"/>
      <c r="CHQ1861" s="401"/>
      <c r="CHR1861" s="401"/>
      <c r="CHS1861" s="401"/>
      <c r="CHT1861" s="401"/>
      <c r="CHU1861" s="401"/>
      <c r="CHV1861" s="401"/>
      <c r="CHW1861" s="401"/>
      <c r="CHX1861" s="401"/>
      <c r="CHY1861" s="401"/>
      <c r="CHZ1861" s="401"/>
      <c r="CIA1861" s="401"/>
      <c r="CIB1861" s="401"/>
      <c r="CIC1861" s="401"/>
      <c r="CID1861" s="401"/>
      <c r="CIE1861" s="401"/>
      <c r="CIF1861" s="401"/>
      <c r="CIG1861" s="401"/>
      <c r="CIH1861" s="401"/>
      <c r="CII1861" s="401"/>
      <c r="CIJ1861" s="401"/>
      <c r="CIK1861" s="401"/>
      <c r="CIL1861" s="401"/>
      <c r="CIM1861" s="401"/>
      <c r="CIN1861" s="401"/>
      <c r="CIO1861" s="401"/>
      <c r="CIP1861" s="401"/>
      <c r="CIQ1861" s="401"/>
      <c r="CIR1861" s="401"/>
      <c r="CIS1861" s="401"/>
      <c r="CIT1861" s="401"/>
      <c r="CIU1861" s="401"/>
      <c r="CIV1861" s="401"/>
      <c r="CIW1861" s="401"/>
      <c r="CIX1861" s="401"/>
      <c r="CIY1861" s="401"/>
      <c r="CIZ1861" s="401"/>
      <c r="CJA1861" s="401"/>
      <c r="CJB1861" s="401"/>
      <c r="CJC1861" s="401"/>
      <c r="CJD1861" s="401"/>
      <c r="CJE1861" s="401"/>
      <c r="CJF1861" s="401"/>
      <c r="CJG1861" s="401"/>
      <c r="CJH1861" s="401"/>
      <c r="CJI1861" s="401"/>
      <c r="CJJ1861" s="401"/>
      <c r="CJK1861" s="401"/>
      <c r="CJL1861" s="401"/>
      <c r="CJM1861" s="401"/>
      <c r="CJN1861" s="401"/>
      <c r="CJO1861" s="401"/>
      <c r="CJP1861" s="401"/>
      <c r="CJQ1861" s="401"/>
      <c r="CJR1861" s="401"/>
      <c r="CJS1861" s="401"/>
      <c r="CJT1861" s="401"/>
      <c r="CJU1861" s="401"/>
      <c r="CJV1861" s="401"/>
      <c r="CJW1861" s="401"/>
      <c r="CJX1861" s="401"/>
      <c r="CJY1861" s="401"/>
      <c r="CJZ1861" s="401"/>
      <c r="CKA1861" s="401"/>
      <c r="CKB1861" s="401"/>
      <c r="CKC1861" s="401"/>
      <c r="CKD1861" s="401"/>
      <c r="CKE1861" s="401"/>
      <c r="CKF1861" s="401"/>
      <c r="CKG1861" s="401"/>
      <c r="CKH1861" s="401"/>
      <c r="CKI1861" s="401"/>
      <c r="CKJ1861" s="401"/>
      <c r="CKK1861" s="401"/>
      <c r="CKL1861" s="401"/>
      <c r="CKM1861" s="401"/>
      <c r="CKN1861" s="401"/>
      <c r="CKO1861" s="401"/>
      <c r="CKP1861" s="401"/>
      <c r="CKQ1861" s="401"/>
      <c r="CKR1861" s="401"/>
      <c r="CKS1861" s="401"/>
      <c r="CKT1861" s="401"/>
      <c r="CKU1861" s="401"/>
      <c r="CKV1861" s="401"/>
      <c r="CKW1861" s="401"/>
      <c r="CKX1861" s="401"/>
      <c r="CKY1861" s="401"/>
      <c r="CKZ1861" s="401"/>
      <c r="CLA1861" s="401"/>
      <c r="CLB1861" s="401"/>
      <c r="CLC1861" s="401"/>
      <c r="CLD1861" s="401"/>
      <c r="CLE1861" s="401"/>
      <c r="CLF1861" s="401"/>
      <c r="CLG1861" s="401"/>
      <c r="CLH1861" s="401"/>
      <c r="CLI1861" s="401"/>
      <c r="CLJ1861" s="401"/>
      <c r="CLK1861" s="401"/>
      <c r="CLL1861" s="401"/>
      <c r="CLM1861" s="401"/>
      <c r="CLN1861" s="401"/>
      <c r="CLO1861" s="401"/>
      <c r="CLP1861" s="401"/>
      <c r="CLQ1861" s="401"/>
      <c r="CLR1861" s="401"/>
      <c r="CLS1861" s="401"/>
      <c r="CLT1861" s="401"/>
      <c r="CLU1861" s="401"/>
      <c r="CLV1861" s="401"/>
      <c r="CLW1861" s="401"/>
      <c r="CLX1861" s="401"/>
      <c r="CLY1861" s="401"/>
      <c r="CLZ1861" s="401"/>
      <c r="CMA1861" s="401"/>
      <c r="CMB1861" s="401"/>
      <c r="CMC1861" s="401"/>
      <c r="CMD1861" s="401"/>
      <c r="CME1861" s="401"/>
      <c r="CMF1861" s="401"/>
      <c r="CMG1861" s="401"/>
      <c r="CMH1861" s="401"/>
      <c r="CMI1861" s="401"/>
      <c r="CMJ1861" s="401"/>
      <c r="CMK1861" s="401"/>
      <c r="CML1861" s="401"/>
      <c r="CMM1861" s="401"/>
      <c r="CMN1861" s="401"/>
      <c r="CMO1861" s="401"/>
      <c r="CMP1861" s="401"/>
      <c r="CMQ1861" s="401"/>
      <c r="CMR1861" s="401"/>
      <c r="CMS1861" s="401"/>
      <c r="CMT1861" s="401"/>
      <c r="CMU1861" s="401"/>
      <c r="CMV1861" s="401"/>
      <c r="CMW1861" s="401"/>
      <c r="CMX1861" s="401"/>
      <c r="CMY1861" s="401"/>
      <c r="CMZ1861" s="401"/>
      <c r="CNA1861" s="401"/>
      <c r="CNB1861" s="401"/>
      <c r="CNC1861" s="401"/>
      <c r="CND1861" s="401"/>
      <c r="CNE1861" s="401"/>
      <c r="CNF1861" s="401"/>
      <c r="CNG1861" s="401"/>
      <c r="CNH1861" s="401"/>
      <c r="CNI1861" s="401"/>
      <c r="CNJ1861" s="401"/>
      <c r="CNK1861" s="401"/>
      <c r="CNL1861" s="401"/>
      <c r="CNM1861" s="401"/>
      <c r="CNN1861" s="401"/>
      <c r="CNO1861" s="401"/>
      <c r="CNP1861" s="401"/>
      <c r="CNQ1861" s="401"/>
      <c r="CNR1861" s="401"/>
      <c r="CNS1861" s="401"/>
      <c r="CNT1861" s="401"/>
      <c r="CNU1861" s="401"/>
      <c r="CNV1861" s="401"/>
      <c r="CNW1861" s="401"/>
      <c r="CNX1861" s="401"/>
      <c r="CNY1861" s="401"/>
      <c r="CNZ1861" s="401"/>
      <c r="COA1861" s="401"/>
      <c r="COB1861" s="401"/>
      <c r="COC1861" s="401"/>
      <c r="COD1861" s="401"/>
      <c r="COE1861" s="401"/>
      <c r="COF1861" s="401"/>
      <c r="COG1861" s="401"/>
      <c r="COH1861" s="401"/>
      <c r="COI1861" s="401"/>
      <c r="COJ1861" s="401"/>
      <c r="COK1861" s="401"/>
      <c r="COL1861" s="401"/>
      <c r="COM1861" s="401"/>
      <c r="CON1861" s="401"/>
      <c r="COO1861" s="401"/>
      <c r="COP1861" s="401"/>
      <c r="COQ1861" s="401"/>
      <c r="COR1861" s="401"/>
      <c r="COS1861" s="401"/>
      <c r="COT1861" s="401"/>
      <c r="COU1861" s="401"/>
      <c r="COV1861" s="401"/>
      <c r="COW1861" s="401"/>
      <c r="COX1861" s="401"/>
      <c r="COY1861" s="401"/>
      <c r="COZ1861" s="401"/>
      <c r="CPA1861" s="401"/>
      <c r="CPB1861" s="401"/>
      <c r="CPC1861" s="401"/>
      <c r="CPD1861" s="401"/>
      <c r="CPE1861" s="401"/>
      <c r="CPF1861" s="401"/>
      <c r="CPG1861" s="401"/>
      <c r="CPH1861" s="401"/>
      <c r="CPI1861" s="401"/>
      <c r="CPJ1861" s="401"/>
      <c r="CPK1861" s="401"/>
      <c r="CPL1861" s="401"/>
      <c r="CPM1861" s="401"/>
      <c r="CPN1861" s="401"/>
      <c r="CPO1861" s="401"/>
      <c r="CPP1861" s="401"/>
      <c r="CPQ1861" s="401"/>
      <c r="CPR1861" s="401"/>
      <c r="CPS1861" s="401"/>
      <c r="CPT1861" s="401"/>
      <c r="CPU1861" s="401"/>
      <c r="CPV1861" s="401"/>
      <c r="CPW1861" s="401"/>
      <c r="CPX1861" s="401"/>
      <c r="CPY1861" s="401"/>
      <c r="CPZ1861" s="401"/>
      <c r="CQA1861" s="401"/>
      <c r="CQB1861" s="401"/>
      <c r="CQC1861" s="401"/>
      <c r="CQD1861" s="401"/>
      <c r="CQE1861" s="401"/>
      <c r="CQF1861" s="401"/>
      <c r="CQG1861" s="401"/>
      <c r="CQH1861" s="401"/>
      <c r="CQI1861" s="401"/>
      <c r="CQJ1861" s="401"/>
      <c r="CQK1861" s="401"/>
      <c r="CQL1861" s="401"/>
      <c r="CQM1861" s="401"/>
      <c r="CQN1861" s="401"/>
      <c r="CQO1861" s="401"/>
      <c r="CQP1861" s="401"/>
      <c r="CQQ1861" s="401"/>
      <c r="CQR1861" s="401"/>
      <c r="CQS1861" s="401"/>
      <c r="CQT1861" s="401"/>
      <c r="CQU1861" s="401"/>
      <c r="CQV1861" s="401"/>
      <c r="CQW1861" s="401"/>
      <c r="CQX1861" s="401"/>
      <c r="CQY1861" s="401"/>
      <c r="CQZ1861" s="401"/>
      <c r="CRA1861" s="401"/>
      <c r="CRB1861" s="401"/>
      <c r="CRC1861" s="401"/>
      <c r="CRD1861" s="401"/>
      <c r="CRE1861" s="401"/>
      <c r="CRF1861" s="401"/>
      <c r="CRG1861" s="401"/>
      <c r="CRH1861" s="401"/>
      <c r="CRI1861" s="401"/>
      <c r="CRJ1861" s="401"/>
      <c r="CRK1861" s="401"/>
      <c r="CRL1861" s="401"/>
      <c r="CRM1861" s="401"/>
      <c r="CRN1861" s="401"/>
      <c r="CRO1861" s="401"/>
      <c r="CRP1861" s="401"/>
      <c r="CRQ1861" s="401"/>
      <c r="CRR1861" s="401"/>
      <c r="CRS1861" s="401"/>
      <c r="CRT1861" s="401"/>
      <c r="CRU1861" s="401"/>
      <c r="CRV1861" s="401"/>
      <c r="CRW1861" s="401"/>
      <c r="CRX1861" s="401"/>
      <c r="CRY1861" s="401"/>
      <c r="CRZ1861" s="401"/>
      <c r="CSA1861" s="401"/>
      <c r="CSB1861" s="401"/>
      <c r="CSC1861" s="401"/>
      <c r="CSD1861" s="401"/>
      <c r="CSE1861" s="401"/>
      <c r="CSF1861" s="401"/>
      <c r="CSG1861" s="401"/>
      <c r="CSH1861" s="401"/>
      <c r="CSI1861" s="401"/>
      <c r="CSJ1861" s="401"/>
      <c r="CSK1861" s="401"/>
      <c r="CSL1861" s="401"/>
      <c r="CSM1861" s="401"/>
      <c r="CSN1861" s="401"/>
      <c r="CSO1861" s="401"/>
      <c r="CSP1861" s="401"/>
      <c r="CSQ1861" s="401"/>
      <c r="CSR1861" s="401"/>
      <c r="CSS1861" s="401"/>
      <c r="CST1861" s="401"/>
      <c r="CSU1861" s="401"/>
      <c r="CSV1861" s="401"/>
      <c r="CSW1861" s="401"/>
      <c r="CSX1861" s="401"/>
      <c r="CSY1861" s="401"/>
      <c r="CSZ1861" s="401"/>
      <c r="CTA1861" s="401"/>
      <c r="CTB1861" s="401"/>
      <c r="CTC1861" s="401"/>
      <c r="CTD1861" s="401"/>
      <c r="CTE1861" s="401"/>
      <c r="CTF1861" s="401"/>
      <c r="CTG1861" s="401"/>
      <c r="CTH1861" s="401"/>
      <c r="CTI1861" s="401"/>
      <c r="CTJ1861" s="401"/>
      <c r="CTK1861" s="401"/>
      <c r="CTL1861" s="401"/>
      <c r="CTM1861" s="401"/>
      <c r="CTN1861" s="401"/>
      <c r="CTO1861" s="401"/>
      <c r="CTP1861" s="401"/>
      <c r="CTQ1861" s="401"/>
      <c r="CTR1861" s="401"/>
      <c r="CTS1861" s="401"/>
      <c r="CTT1861" s="401"/>
      <c r="CTU1861" s="401"/>
      <c r="CTV1861" s="401"/>
      <c r="CTW1861" s="401"/>
      <c r="CTX1861" s="401"/>
      <c r="CTY1861" s="401"/>
      <c r="CTZ1861" s="401"/>
      <c r="CUA1861" s="401"/>
      <c r="CUB1861" s="401"/>
      <c r="CUC1861" s="401"/>
      <c r="CUD1861" s="401"/>
      <c r="CUE1861" s="401"/>
      <c r="CUF1861" s="401"/>
      <c r="CUG1861" s="401"/>
      <c r="CUH1861" s="401"/>
      <c r="CUI1861" s="401"/>
      <c r="CUJ1861" s="401"/>
      <c r="CUK1861" s="401"/>
      <c r="CUL1861" s="401"/>
      <c r="CUM1861" s="401"/>
      <c r="CUN1861" s="401"/>
      <c r="CUO1861" s="401"/>
      <c r="CUP1861" s="401"/>
      <c r="CUQ1861" s="401"/>
      <c r="CUR1861" s="401"/>
      <c r="CUS1861" s="401"/>
      <c r="CUT1861" s="401"/>
      <c r="CUU1861" s="401"/>
      <c r="CUV1861" s="401"/>
      <c r="CUW1861" s="401"/>
      <c r="CUX1861" s="401"/>
      <c r="CUY1861" s="401"/>
      <c r="CUZ1861" s="401"/>
      <c r="CVA1861" s="401"/>
      <c r="CVB1861" s="401"/>
      <c r="CVC1861" s="401"/>
      <c r="CVD1861" s="401"/>
      <c r="CVE1861" s="401"/>
      <c r="CVF1861" s="401"/>
      <c r="CVG1861" s="401"/>
      <c r="CVH1861" s="401"/>
      <c r="CVI1861" s="401"/>
      <c r="CVJ1861" s="401"/>
      <c r="CVK1861" s="401"/>
      <c r="CVL1861" s="401"/>
      <c r="CVM1861" s="401"/>
      <c r="CVN1861" s="401"/>
      <c r="CVO1861" s="401"/>
      <c r="CVP1861" s="401"/>
      <c r="CVQ1861" s="401"/>
      <c r="CVR1861" s="401"/>
      <c r="CVS1861" s="401"/>
      <c r="CVT1861" s="401"/>
      <c r="CVU1861" s="401"/>
      <c r="CVV1861" s="401"/>
      <c r="CVW1861" s="401"/>
      <c r="CVX1861" s="401"/>
      <c r="CVY1861" s="401"/>
      <c r="CVZ1861" s="401"/>
      <c r="CWA1861" s="401"/>
      <c r="CWB1861" s="401"/>
      <c r="CWC1861" s="401"/>
      <c r="CWD1861" s="401"/>
      <c r="CWE1861" s="401"/>
      <c r="CWF1861" s="401"/>
      <c r="CWG1861" s="401"/>
      <c r="CWH1861" s="401"/>
      <c r="CWI1861" s="401"/>
      <c r="CWJ1861" s="401"/>
      <c r="CWK1861" s="401"/>
      <c r="CWL1861" s="401"/>
      <c r="CWM1861" s="401"/>
      <c r="CWN1861" s="401"/>
      <c r="CWO1861" s="401"/>
      <c r="CWP1861" s="401"/>
      <c r="CWQ1861" s="401"/>
      <c r="CWR1861" s="401"/>
      <c r="CWS1861" s="401"/>
      <c r="CWT1861" s="401"/>
      <c r="CWU1861" s="401"/>
      <c r="CWV1861" s="401"/>
      <c r="CWW1861" s="401"/>
      <c r="CWX1861" s="401"/>
      <c r="CWY1861" s="401"/>
      <c r="CWZ1861" s="401"/>
      <c r="CXA1861" s="401"/>
      <c r="CXB1861" s="401"/>
      <c r="CXC1861" s="401"/>
      <c r="CXD1861" s="401"/>
      <c r="CXE1861" s="401"/>
      <c r="CXF1861" s="401"/>
      <c r="CXG1861" s="401"/>
      <c r="CXH1861" s="401"/>
      <c r="CXI1861" s="401"/>
      <c r="CXJ1861" s="401"/>
      <c r="CXK1861" s="401"/>
      <c r="CXL1861" s="401"/>
      <c r="CXM1861" s="401"/>
      <c r="CXN1861" s="401"/>
      <c r="CXO1861" s="401"/>
      <c r="CXP1861" s="401"/>
      <c r="CXQ1861" s="401"/>
      <c r="CXR1861" s="401"/>
      <c r="CXS1861" s="401"/>
      <c r="CXT1861" s="401"/>
      <c r="CXU1861" s="401"/>
      <c r="CXV1861" s="401"/>
      <c r="CXW1861" s="401"/>
      <c r="CXX1861" s="401"/>
      <c r="CXY1861" s="401"/>
      <c r="CXZ1861" s="401"/>
      <c r="CYA1861" s="401"/>
      <c r="CYB1861" s="401"/>
      <c r="CYC1861" s="401"/>
      <c r="CYD1861" s="401"/>
      <c r="CYE1861" s="401"/>
      <c r="CYF1861" s="401"/>
      <c r="CYG1861" s="401"/>
      <c r="CYH1861" s="401"/>
      <c r="CYI1861" s="401"/>
      <c r="CYJ1861" s="401"/>
      <c r="CYK1861" s="401"/>
      <c r="CYL1861" s="401"/>
      <c r="CYM1861" s="401"/>
      <c r="CYN1861" s="401"/>
      <c r="CYO1861" s="401"/>
      <c r="CYP1861" s="401"/>
      <c r="CYQ1861" s="401"/>
      <c r="CYR1861" s="401"/>
      <c r="CYS1861" s="401"/>
      <c r="CYT1861" s="401"/>
      <c r="CYU1861" s="401"/>
      <c r="CYV1861" s="401"/>
      <c r="CYW1861" s="401"/>
      <c r="CYX1861" s="401"/>
      <c r="CYY1861" s="401"/>
      <c r="CYZ1861" s="401"/>
      <c r="CZA1861" s="401"/>
      <c r="CZB1861" s="401"/>
      <c r="CZC1861" s="401"/>
      <c r="CZD1861" s="401"/>
      <c r="CZE1861" s="401"/>
      <c r="CZF1861" s="401"/>
      <c r="CZG1861" s="401"/>
      <c r="CZH1861" s="401"/>
      <c r="CZI1861" s="401"/>
      <c r="CZJ1861" s="401"/>
      <c r="CZK1861" s="401"/>
      <c r="CZL1861" s="401"/>
      <c r="CZM1861" s="401"/>
      <c r="CZN1861" s="401"/>
      <c r="CZO1861" s="401"/>
      <c r="CZP1861" s="401"/>
      <c r="CZQ1861" s="401"/>
      <c r="CZR1861" s="401"/>
      <c r="CZS1861" s="401"/>
      <c r="CZT1861" s="401"/>
      <c r="CZU1861" s="401"/>
      <c r="CZV1861" s="401"/>
      <c r="CZW1861" s="401"/>
      <c r="CZX1861" s="401"/>
      <c r="CZY1861" s="401"/>
      <c r="CZZ1861" s="401"/>
      <c r="DAA1861" s="401"/>
      <c r="DAB1861" s="401"/>
      <c r="DAC1861" s="401"/>
      <c r="DAD1861" s="401"/>
      <c r="DAE1861" s="401"/>
      <c r="DAF1861" s="401"/>
      <c r="DAG1861" s="401"/>
      <c r="DAH1861" s="401"/>
      <c r="DAI1861" s="401"/>
      <c r="DAJ1861" s="401"/>
      <c r="DAK1861" s="401"/>
      <c r="DAL1861" s="401"/>
      <c r="DAM1861" s="401"/>
      <c r="DAN1861" s="401"/>
      <c r="DAO1861" s="401"/>
      <c r="DAP1861" s="401"/>
      <c r="DAQ1861" s="401"/>
      <c r="DAR1861" s="401"/>
      <c r="DAS1861" s="401"/>
      <c r="DAT1861" s="401"/>
      <c r="DAU1861" s="401"/>
      <c r="DAV1861" s="401"/>
      <c r="DAW1861" s="401"/>
      <c r="DAX1861" s="401"/>
      <c r="DAY1861" s="401"/>
      <c r="DAZ1861" s="401"/>
      <c r="DBA1861" s="401"/>
      <c r="DBB1861" s="401"/>
      <c r="DBC1861" s="401"/>
      <c r="DBD1861" s="401"/>
      <c r="DBE1861" s="401"/>
      <c r="DBF1861" s="401"/>
      <c r="DBG1861" s="401"/>
      <c r="DBH1861" s="401"/>
      <c r="DBI1861" s="401"/>
      <c r="DBJ1861" s="401"/>
      <c r="DBK1861" s="401"/>
      <c r="DBL1861" s="401"/>
      <c r="DBM1861" s="401"/>
      <c r="DBN1861" s="401"/>
      <c r="DBO1861" s="401"/>
      <c r="DBP1861" s="401"/>
      <c r="DBQ1861" s="401"/>
      <c r="DBR1861" s="401"/>
      <c r="DBS1861" s="401"/>
      <c r="DBT1861" s="401"/>
      <c r="DBU1861" s="401"/>
      <c r="DBV1861" s="401"/>
      <c r="DBW1861" s="401"/>
      <c r="DBX1861" s="401"/>
      <c r="DBY1861" s="401"/>
      <c r="DBZ1861" s="401"/>
      <c r="DCA1861" s="401"/>
      <c r="DCB1861" s="401"/>
      <c r="DCC1861" s="401"/>
      <c r="DCD1861" s="401"/>
      <c r="DCE1861" s="401"/>
      <c r="DCF1861" s="401"/>
      <c r="DCG1861" s="401"/>
      <c r="DCH1861" s="401"/>
      <c r="DCI1861" s="401"/>
      <c r="DCJ1861" s="401"/>
      <c r="DCK1861" s="401"/>
      <c r="DCL1861" s="401"/>
      <c r="DCM1861" s="401"/>
      <c r="DCN1861" s="401"/>
      <c r="DCO1861" s="401"/>
      <c r="DCP1861" s="401"/>
      <c r="DCQ1861" s="401"/>
      <c r="DCR1861" s="401"/>
      <c r="DCS1861" s="401"/>
      <c r="DCT1861" s="401"/>
      <c r="DCU1861" s="401"/>
      <c r="DCV1861" s="401"/>
      <c r="DCW1861" s="401"/>
      <c r="DCX1861" s="401"/>
      <c r="DCY1861" s="401"/>
      <c r="DCZ1861" s="401"/>
      <c r="DDA1861" s="401"/>
      <c r="DDB1861" s="401"/>
      <c r="DDC1861" s="401"/>
      <c r="DDD1861" s="401"/>
      <c r="DDE1861" s="401"/>
      <c r="DDF1861" s="401"/>
      <c r="DDG1861" s="401"/>
      <c r="DDH1861" s="401"/>
      <c r="DDI1861" s="401"/>
      <c r="DDJ1861" s="401"/>
      <c r="DDK1861" s="401"/>
      <c r="DDL1861" s="401"/>
      <c r="DDM1861" s="401"/>
      <c r="DDN1861" s="401"/>
      <c r="DDO1861" s="401"/>
      <c r="DDP1861" s="401"/>
      <c r="DDQ1861" s="401"/>
      <c r="DDR1861" s="401"/>
      <c r="DDS1861" s="401"/>
      <c r="DDT1861" s="401"/>
      <c r="DDU1861" s="401"/>
      <c r="DDV1861" s="401"/>
      <c r="DDW1861" s="401"/>
      <c r="DDX1861" s="401"/>
      <c r="DDY1861" s="401"/>
      <c r="DDZ1861" s="401"/>
      <c r="DEA1861" s="401"/>
      <c r="DEB1861" s="401"/>
      <c r="DEC1861" s="401"/>
      <c r="DED1861" s="401"/>
      <c r="DEE1861" s="401"/>
      <c r="DEF1861" s="401"/>
      <c r="DEG1861" s="401"/>
      <c r="DEH1861" s="401"/>
      <c r="DEI1861" s="401"/>
      <c r="DEJ1861" s="401"/>
      <c r="DEK1861" s="401"/>
      <c r="DEL1861" s="401"/>
      <c r="DEM1861" s="401"/>
      <c r="DEN1861" s="401"/>
      <c r="DEO1861" s="401"/>
      <c r="DEP1861" s="401"/>
      <c r="DEQ1861" s="401"/>
      <c r="DER1861" s="401"/>
      <c r="DES1861" s="401"/>
      <c r="DET1861" s="401"/>
      <c r="DEU1861" s="401"/>
      <c r="DEV1861" s="401"/>
      <c r="DEW1861" s="401"/>
      <c r="DEX1861" s="401"/>
      <c r="DEY1861" s="401"/>
      <c r="DEZ1861" s="401"/>
      <c r="DFA1861" s="401"/>
      <c r="DFB1861" s="401"/>
      <c r="DFC1861" s="401"/>
      <c r="DFD1861" s="401"/>
      <c r="DFE1861" s="401"/>
      <c r="DFF1861" s="401"/>
      <c r="DFG1861" s="401"/>
      <c r="DFH1861" s="401"/>
      <c r="DFI1861" s="401"/>
      <c r="DFJ1861" s="401"/>
      <c r="DFK1861" s="401"/>
      <c r="DFL1861" s="401"/>
      <c r="DFM1861" s="401"/>
      <c r="DFN1861" s="401"/>
      <c r="DFO1861" s="401"/>
      <c r="DFP1861" s="401"/>
      <c r="DFQ1861" s="401"/>
      <c r="DFR1861" s="401"/>
      <c r="DFS1861" s="401"/>
      <c r="DFT1861" s="401"/>
      <c r="DFU1861" s="401"/>
      <c r="DFV1861" s="401"/>
      <c r="DFW1861" s="401"/>
      <c r="DFX1861" s="401"/>
      <c r="DFY1861" s="401"/>
      <c r="DFZ1861" s="401"/>
      <c r="DGA1861" s="401"/>
      <c r="DGB1861" s="401"/>
      <c r="DGC1861" s="401"/>
      <c r="DGD1861" s="401"/>
      <c r="DGE1861" s="401"/>
      <c r="DGF1861" s="401"/>
      <c r="DGG1861" s="401"/>
      <c r="DGH1861" s="401"/>
      <c r="DGI1861" s="401"/>
      <c r="DGJ1861" s="401"/>
      <c r="DGK1861" s="401"/>
      <c r="DGL1861" s="401"/>
      <c r="DGM1861" s="401"/>
      <c r="DGN1861" s="401"/>
      <c r="DGO1861" s="401"/>
      <c r="DGP1861" s="401"/>
      <c r="DGQ1861" s="401"/>
      <c r="DGR1861" s="401"/>
      <c r="DGS1861" s="401"/>
      <c r="DGT1861" s="401"/>
      <c r="DGU1861" s="401"/>
      <c r="DGV1861" s="401"/>
      <c r="DGW1861" s="401"/>
      <c r="DGX1861" s="401"/>
      <c r="DGY1861" s="401"/>
      <c r="DGZ1861" s="401"/>
      <c r="DHA1861" s="401"/>
      <c r="DHB1861" s="401"/>
      <c r="DHC1861" s="401"/>
      <c r="DHD1861" s="401"/>
      <c r="DHE1861" s="401"/>
      <c r="DHF1861" s="401"/>
      <c r="DHG1861" s="401"/>
      <c r="DHH1861" s="401"/>
      <c r="DHI1861" s="401"/>
      <c r="DHJ1861" s="401"/>
      <c r="DHK1861" s="401"/>
      <c r="DHL1861" s="401"/>
      <c r="DHM1861" s="401"/>
      <c r="DHN1861" s="401"/>
      <c r="DHO1861" s="401"/>
      <c r="DHP1861" s="401"/>
      <c r="DHQ1861" s="401"/>
      <c r="DHR1861" s="401"/>
      <c r="DHS1861" s="401"/>
      <c r="DHT1861" s="401"/>
      <c r="DHU1861" s="401"/>
      <c r="DHV1861" s="401"/>
      <c r="DHW1861" s="401"/>
      <c r="DHX1861" s="401"/>
      <c r="DHY1861" s="401"/>
      <c r="DHZ1861" s="401"/>
      <c r="DIA1861" s="401"/>
      <c r="DIB1861" s="401"/>
      <c r="DIC1861" s="401"/>
      <c r="DID1861" s="401"/>
      <c r="DIE1861" s="401"/>
      <c r="DIF1861" s="401"/>
      <c r="DIG1861" s="401"/>
      <c r="DIH1861" s="401"/>
      <c r="DII1861" s="401"/>
      <c r="DIJ1861" s="401"/>
      <c r="DIK1861" s="401"/>
      <c r="DIL1861" s="401"/>
      <c r="DIM1861" s="401"/>
      <c r="DIN1861" s="401"/>
      <c r="DIO1861" s="401"/>
      <c r="DIP1861" s="401"/>
      <c r="DIQ1861" s="401"/>
      <c r="DIR1861" s="401"/>
      <c r="DIS1861" s="401"/>
      <c r="DIT1861" s="401"/>
      <c r="DIU1861" s="401"/>
      <c r="DIV1861" s="401"/>
      <c r="DIW1861" s="401"/>
      <c r="DIX1861" s="401"/>
      <c r="DIY1861" s="401"/>
      <c r="DIZ1861" s="401"/>
      <c r="DJA1861" s="401"/>
      <c r="DJB1861" s="401"/>
      <c r="DJC1861" s="401"/>
      <c r="DJD1861" s="401"/>
      <c r="DJE1861" s="401"/>
      <c r="DJF1861" s="401"/>
      <c r="DJG1861" s="401"/>
      <c r="DJH1861" s="401"/>
      <c r="DJI1861" s="401"/>
      <c r="DJJ1861" s="401"/>
      <c r="DJK1861" s="401"/>
      <c r="DJL1861" s="401"/>
      <c r="DJM1861" s="401"/>
      <c r="DJN1861" s="401"/>
      <c r="DJO1861" s="401"/>
      <c r="DJP1861" s="401"/>
      <c r="DJQ1861" s="401"/>
      <c r="DJR1861" s="401"/>
      <c r="DJS1861" s="401"/>
      <c r="DJT1861" s="401"/>
      <c r="DJU1861" s="401"/>
      <c r="DJV1861" s="401"/>
      <c r="DJW1861" s="401"/>
      <c r="DJX1861" s="401"/>
      <c r="DJY1861" s="401"/>
      <c r="DJZ1861" s="401"/>
      <c r="DKA1861" s="401"/>
      <c r="DKB1861" s="401"/>
      <c r="DKC1861" s="401"/>
      <c r="DKD1861" s="401"/>
      <c r="DKE1861" s="401"/>
      <c r="DKF1861" s="401"/>
      <c r="DKG1861" s="401"/>
      <c r="DKH1861" s="401"/>
      <c r="DKI1861" s="401"/>
      <c r="DKJ1861" s="401"/>
      <c r="DKK1861" s="401"/>
      <c r="DKL1861" s="401"/>
      <c r="DKM1861" s="401"/>
      <c r="DKN1861" s="401"/>
      <c r="DKO1861" s="401"/>
      <c r="DKP1861" s="401"/>
      <c r="DKQ1861" s="401"/>
      <c r="DKR1861" s="401"/>
      <c r="DKS1861" s="401"/>
      <c r="DKT1861" s="401"/>
      <c r="DKU1861" s="401"/>
      <c r="DKV1861" s="401"/>
      <c r="DKW1861" s="401"/>
      <c r="DKX1861" s="401"/>
      <c r="DKY1861" s="401"/>
      <c r="DKZ1861" s="401"/>
      <c r="DLA1861" s="401"/>
      <c r="DLB1861" s="401"/>
      <c r="DLC1861" s="401"/>
      <c r="DLD1861" s="401"/>
      <c r="DLE1861" s="401"/>
      <c r="DLF1861" s="401"/>
      <c r="DLG1861" s="401"/>
      <c r="DLH1861" s="401"/>
      <c r="DLI1861" s="401"/>
      <c r="DLJ1861" s="401"/>
      <c r="DLK1861" s="401"/>
      <c r="DLL1861" s="401"/>
      <c r="DLM1861" s="401"/>
      <c r="DLN1861" s="401"/>
      <c r="DLO1861" s="401"/>
      <c r="DLP1861" s="401"/>
      <c r="DLQ1861" s="401"/>
      <c r="DLR1861" s="401"/>
      <c r="DLS1861" s="401"/>
      <c r="DLT1861" s="401"/>
      <c r="DLU1861" s="401"/>
      <c r="DLV1861" s="401"/>
      <c r="DLW1861" s="401"/>
      <c r="DLX1861" s="401"/>
      <c r="DLY1861" s="401"/>
      <c r="DLZ1861" s="401"/>
      <c r="DMA1861" s="401"/>
      <c r="DMB1861" s="401"/>
      <c r="DMC1861" s="401"/>
      <c r="DMD1861" s="401"/>
      <c r="DME1861" s="401"/>
      <c r="DMF1861" s="401"/>
      <c r="DMG1861" s="401"/>
      <c r="DMH1861" s="401"/>
      <c r="DMI1861" s="401"/>
      <c r="DMJ1861" s="401"/>
      <c r="DMK1861" s="401"/>
      <c r="DML1861" s="401"/>
      <c r="DMM1861" s="401"/>
      <c r="DMN1861" s="401"/>
      <c r="DMO1861" s="401"/>
      <c r="DMP1861" s="401"/>
      <c r="DMQ1861" s="401"/>
      <c r="DMR1861" s="401"/>
      <c r="DMS1861" s="401"/>
      <c r="DMT1861" s="401"/>
      <c r="DMU1861" s="401"/>
      <c r="DMV1861" s="401"/>
      <c r="DMW1861" s="401"/>
      <c r="DMX1861" s="401"/>
      <c r="DMY1861" s="401"/>
      <c r="DMZ1861" s="401"/>
      <c r="DNA1861" s="401"/>
      <c r="DNB1861" s="401"/>
      <c r="DNC1861" s="401"/>
      <c r="DND1861" s="401"/>
      <c r="DNE1861" s="401"/>
      <c r="DNF1861" s="401"/>
      <c r="DNG1861" s="401"/>
      <c r="DNH1861" s="401"/>
      <c r="DNI1861" s="401"/>
      <c r="DNJ1861" s="401"/>
      <c r="DNK1861" s="401"/>
      <c r="DNL1861" s="401"/>
      <c r="DNM1861" s="401"/>
      <c r="DNN1861" s="401"/>
      <c r="DNO1861" s="401"/>
      <c r="DNP1861" s="401"/>
      <c r="DNQ1861" s="401"/>
      <c r="DNR1861" s="401"/>
      <c r="DNS1861" s="401"/>
      <c r="DNT1861" s="401"/>
      <c r="DNU1861" s="401"/>
      <c r="DNV1861" s="401"/>
      <c r="DNW1861" s="401"/>
      <c r="DNX1861" s="401"/>
      <c r="DNY1861" s="401"/>
      <c r="DNZ1861" s="401"/>
      <c r="DOA1861" s="401"/>
      <c r="DOB1861" s="401"/>
      <c r="DOC1861" s="401"/>
      <c r="DOD1861" s="401"/>
      <c r="DOE1861" s="401"/>
      <c r="DOF1861" s="401"/>
      <c r="DOG1861" s="401"/>
      <c r="DOH1861" s="401"/>
      <c r="DOI1861" s="401"/>
      <c r="DOJ1861" s="401"/>
      <c r="DOK1861" s="401"/>
      <c r="DOL1861" s="401"/>
      <c r="DOM1861" s="401"/>
      <c r="DON1861" s="401"/>
      <c r="DOO1861" s="401"/>
      <c r="DOP1861" s="401"/>
      <c r="DOQ1861" s="401"/>
      <c r="DOR1861" s="401"/>
      <c r="DOS1861" s="401"/>
      <c r="DOT1861" s="401"/>
      <c r="DOU1861" s="401"/>
      <c r="DOV1861" s="401"/>
      <c r="DOW1861" s="401"/>
      <c r="DOX1861" s="401"/>
      <c r="DOY1861" s="401"/>
      <c r="DOZ1861" s="401"/>
      <c r="DPA1861" s="401"/>
      <c r="DPB1861" s="401"/>
      <c r="DPC1861" s="401"/>
      <c r="DPD1861" s="401"/>
      <c r="DPE1861" s="401"/>
      <c r="DPF1861" s="401"/>
      <c r="DPG1861" s="401"/>
      <c r="DPH1861" s="401"/>
      <c r="DPI1861" s="401"/>
      <c r="DPJ1861" s="401"/>
      <c r="DPK1861" s="401"/>
      <c r="DPL1861" s="401"/>
      <c r="DPM1861" s="401"/>
      <c r="DPN1861" s="401"/>
      <c r="DPO1861" s="401"/>
      <c r="DPP1861" s="401"/>
      <c r="DPQ1861" s="401"/>
      <c r="DPR1861" s="401"/>
      <c r="DPS1861" s="401"/>
      <c r="DPT1861" s="401"/>
      <c r="DPU1861" s="401"/>
      <c r="DPV1861" s="401"/>
      <c r="DPW1861" s="401"/>
      <c r="DPX1861" s="401"/>
      <c r="DPY1861" s="401"/>
      <c r="DPZ1861" s="401"/>
      <c r="DQA1861" s="401"/>
      <c r="DQB1861" s="401"/>
      <c r="DQC1861" s="401"/>
      <c r="DQD1861" s="401"/>
      <c r="DQE1861" s="401"/>
      <c r="DQF1861" s="401"/>
      <c r="DQG1861" s="401"/>
      <c r="DQH1861" s="401"/>
      <c r="DQI1861" s="401"/>
      <c r="DQJ1861" s="401"/>
      <c r="DQK1861" s="401"/>
      <c r="DQL1861" s="401"/>
      <c r="DQM1861" s="401"/>
      <c r="DQN1861" s="401"/>
      <c r="DQO1861" s="401"/>
      <c r="DQP1861" s="401"/>
      <c r="DQQ1861" s="401"/>
      <c r="DQR1861" s="401"/>
      <c r="DQS1861" s="401"/>
      <c r="DQT1861" s="401"/>
      <c r="DQU1861" s="401"/>
      <c r="DQV1861" s="401"/>
      <c r="DQW1861" s="401"/>
      <c r="DQX1861" s="401"/>
      <c r="DQY1861" s="401"/>
      <c r="DQZ1861" s="401"/>
      <c r="DRA1861" s="401"/>
      <c r="DRB1861" s="401"/>
      <c r="DRC1861" s="401"/>
      <c r="DRD1861" s="401"/>
      <c r="DRE1861" s="401"/>
      <c r="DRF1861" s="401"/>
      <c r="DRG1861" s="401"/>
      <c r="DRH1861" s="401"/>
      <c r="DRI1861" s="401"/>
      <c r="DRJ1861" s="401"/>
      <c r="DRK1861" s="401"/>
      <c r="DRL1861" s="401"/>
      <c r="DRM1861" s="401"/>
      <c r="DRN1861" s="401"/>
      <c r="DRO1861" s="401"/>
      <c r="DRP1861" s="401"/>
      <c r="DRQ1861" s="401"/>
      <c r="DRR1861" s="401"/>
      <c r="DRS1861" s="401"/>
      <c r="DRT1861" s="401"/>
      <c r="DRU1861" s="401"/>
      <c r="DRV1861" s="401"/>
      <c r="DRW1861" s="401"/>
      <c r="DRX1861" s="401"/>
      <c r="DRY1861" s="401"/>
      <c r="DRZ1861" s="401"/>
      <c r="DSA1861" s="401"/>
      <c r="DSB1861" s="401"/>
      <c r="DSC1861" s="401"/>
      <c r="DSD1861" s="401"/>
      <c r="DSE1861" s="401"/>
      <c r="DSF1861" s="401"/>
      <c r="DSG1861" s="401"/>
      <c r="DSH1861" s="401"/>
      <c r="DSI1861" s="401"/>
      <c r="DSJ1861" s="401"/>
      <c r="DSK1861" s="401"/>
      <c r="DSL1861" s="401"/>
      <c r="DSM1861" s="401"/>
      <c r="DSN1861" s="401"/>
      <c r="DSO1861" s="401"/>
      <c r="DSP1861" s="401"/>
      <c r="DSQ1861" s="401"/>
      <c r="DSR1861" s="401"/>
      <c r="DSS1861" s="401"/>
      <c r="DST1861" s="401"/>
      <c r="DSU1861" s="401"/>
      <c r="DSV1861" s="401"/>
      <c r="DSW1861" s="401"/>
      <c r="DSX1861" s="401"/>
      <c r="DSY1861" s="401"/>
      <c r="DSZ1861" s="401"/>
      <c r="DTA1861" s="401"/>
      <c r="DTB1861" s="401"/>
      <c r="DTC1861" s="401"/>
      <c r="DTD1861" s="401"/>
      <c r="DTE1861" s="401"/>
      <c r="DTF1861" s="401"/>
      <c r="DTG1861" s="401"/>
      <c r="DTH1861" s="401"/>
      <c r="DTI1861" s="401"/>
      <c r="DTJ1861" s="401"/>
      <c r="DTK1861" s="401"/>
      <c r="DTL1861" s="401"/>
      <c r="DTM1861" s="401"/>
      <c r="DTN1861" s="401"/>
      <c r="DTO1861" s="401"/>
      <c r="DTP1861" s="401"/>
      <c r="DTQ1861" s="401"/>
      <c r="DTR1861" s="401"/>
      <c r="DTS1861" s="401"/>
      <c r="DTT1861" s="401"/>
      <c r="DTU1861" s="401"/>
      <c r="DTV1861" s="401"/>
      <c r="DTW1861" s="401"/>
      <c r="DTX1861" s="401"/>
      <c r="DTY1861" s="401"/>
      <c r="DTZ1861" s="401"/>
      <c r="DUA1861" s="401"/>
      <c r="DUB1861" s="401"/>
      <c r="DUC1861" s="401"/>
      <c r="DUD1861" s="401"/>
      <c r="DUE1861" s="401"/>
      <c r="DUF1861" s="401"/>
      <c r="DUG1861" s="401"/>
      <c r="DUH1861" s="401"/>
      <c r="DUI1861" s="401"/>
      <c r="DUJ1861" s="401"/>
      <c r="DUK1861" s="401"/>
      <c r="DUL1861" s="401"/>
      <c r="DUM1861" s="401"/>
      <c r="DUN1861" s="401"/>
      <c r="DUO1861" s="401"/>
      <c r="DUP1861" s="401"/>
      <c r="DUQ1861" s="401"/>
      <c r="DUR1861" s="401"/>
      <c r="DUS1861" s="401"/>
      <c r="DUT1861" s="401"/>
      <c r="DUU1861" s="401"/>
      <c r="DUV1861" s="401"/>
      <c r="DUW1861" s="401"/>
      <c r="DUX1861" s="401"/>
      <c r="DUY1861" s="401"/>
      <c r="DUZ1861" s="401"/>
      <c r="DVA1861" s="401"/>
      <c r="DVB1861" s="401"/>
      <c r="DVC1861" s="401"/>
      <c r="DVD1861" s="401"/>
      <c r="DVE1861" s="401"/>
      <c r="DVF1861" s="401"/>
      <c r="DVG1861" s="401"/>
      <c r="DVH1861" s="401"/>
      <c r="DVI1861" s="401"/>
      <c r="DVJ1861" s="401"/>
      <c r="DVK1861" s="401"/>
      <c r="DVL1861" s="401"/>
      <c r="DVM1861" s="401"/>
      <c r="DVN1861" s="401"/>
      <c r="DVO1861" s="401"/>
      <c r="DVP1861" s="401"/>
      <c r="DVQ1861" s="401"/>
      <c r="DVR1861" s="401"/>
      <c r="DVS1861" s="401"/>
      <c r="DVT1861" s="401"/>
      <c r="DVU1861" s="401"/>
      <c r="DVV1861" s="401"/>
      <c r="DVW1861" s="401"/>
      <c r="DVX1861" s="401"/>
      <c r="DVY1861" s="401"/>
      <c r="DVZ1861" s="401"/>
      <c r="DWA1861" s="401"/>
      <c r="DWB1861" s="401"/>
      <c r="DWC1861" s="401"/>
      <c r="DWD1861" s="401"/>
      <c r="DWE1861" s="401"/>
      <c r="DWF1861" s="401"/>
      <c r="DWG1861" s="401"/>
      <c r="DWH1861" s="401"/>
      <c r="DWI1861" s="401"/>
      <c r="DWJ1861" s="401"/>
      <c r="DWK1861" s="401"/>
      <c r="DWL1861" s="401"/>
      <c r="DWM1861" s="401"/>
      <c r="DWN1861" s="401"/>
      <c r="DWO1861" s="401"/>
      <c r="DWP1861" s="401"/>
      <c r="DWQ1861" s="401"/>
      <c r="DWR1861" s="401"/>
      <c r="DWS1861" s="401"/>
      <c r="DWT1861" s="401"/>
      <c r="DWU1861" s="401"/>
      <c r="DWV1861" s="401"/>
      <c r="DWW1861" s="401"/>
      <c r="DWX1861" s="401"/>
      <c r="DWY1861" s="401"/>
      <c r="DWZ1861" s="401"/>
      <c r="DXA1861" s="401"/>
      <c r="DXB1861" s="401"/>
      <c r="DXC1861" s="401"/>
      <c r="DXD1861" s="401"/>
      <c r="DXE1861" s="401"/>
      <c r="DXF1861" s="401"/>
      <c r="DXG1861" s="401"/>
      <c r="DXH1861" s="401"/>
      <c r="DXI1861" s="401"/>
      <c r="DXJ1861" s="401"/>
      <c r="DXK1861" s="401"/>
      <c r="DXL1861" s="401"/>
      <c r="DXM1861" s="401"/>
      <c r="DXN1861" s="401"/>
      <c r="DXO1861" s="401"/>
      <c r="DXP1861" s="401"/>
      <c r="DXQ1861" s="401"/>
      <c r="DXR1861" s="401"/>
      <c r="DXS1861" s="401"/>
      <c r="DXT1861" s="401"/>
      <c r="DXU1861" s="401"/>
      <c r="DXV1861" s="401"/>
      <c r="DXW1861" s="401"/>
      <c r="DXX1861" s="401"/>
      <c r="DXY1861" s="401"/>
      <c r="DXZ1861" s="401"/>
      <c r="DYA1861" s="401"/>
      <c r="DYB1861" s="401"/>
      <c r="DYC1861" s="401"/>
      <c r="DYD1861" s="401"/>
      <c r="DYE1861" s="401"/>
      <c r="DYF1861" s="401"/>
      <c r="DYG1861" s="401"/>
      <c r="DYH1861" s="401"/>
      <c r="DYI1861" s="401"/>
      <c r="DYJ1861" s="401"/>
      <c r="DYK1861" s="401"/>
      <c r="DYL1861" s="401"/>
      <c r="DYM1861" s="401"/>
      <c r="DYN1861" s="401"/>
      <c r="DYO1861" s="401"/>
      <c r="DYP1861" s="401"/>
      <c r="DYQ1861" s="401"/>
      <c r="DYR1861" s="401"/>
      <c r="DYS1861" s="401"/>
      <c r="DYT1861" s="401"/>
      <c r="DYU1861" s="401"/>
      <c r="DYV1861" s="401"/>
      <c r="DYW1861" s="401"/>
      <c r="DYX1861" s="401"/>
      <c r="DYY1861" s="401"/>
      <c r="DYZ1861" s="401"/>
      <c r="DZA1861" s="401"/>
      <c r="DZB1861" s="401"/>
      <c r="DZC1861" s="401"/>
      <c r="DZD1861" s="401"/>
      <c r="DZE1861" s="401"/>
      <c r="DZF1861" s="401"/>
      <c r="DZG1861" s="401"/>
      <c r="DZH1861" s="401"/>
      <c r="DZI1861" s="401"/>
      <c r="DZJ1861" s="401"/>
      <c r="DZK1861" s="401"/>
      <c r="DZL1861" s="401"/>
      <c r="DZM1861" s="401"/>
      <c r="DZN1861" s="401"/>
      <c r="DZO1861" s="401"/>
      <c r="DZP1861" s="401"/>
      <c r="DZQ1861" s="401"/>
      <c r="DZR1861" s="401"/>
      <c r="DZS1861" s="401"/>
      <c r="DZT1861" s="401"/>
      <c r="DZU1861" s="401"/>
      <c r="DZV1861" s="401"/>
      <c r="DZW1861" s="401"/>
      <c r="DZX1861" s="401"/>
      <c r="DZY1861" s="401"/>
      <c r="DZZ1861" s="401"/>
      <c r="EAA1861" s="401"/>
      <c r="EAB1861" s="401"/>
      <c r="EAC1861" s="401"/>
      <c r="EAD1861" s="401"/>
      <c r="EAE1861" s="401"/>
      <c r="EAF1861" s="401"/>
      <c r="EAG1861" s="401"/>
      <c r="EAH1861" s="401"/>
      <c r="EAI1861" s="401"/>
      <c r="EAJ1861" s="401"/>
      <c r="EAK1861" s="401"/>
      <c r="EAL1861" s="401"/>
      <c r="EAM1861" s="401"/>
      <c r="EAN1861" s="401"/>
      <c r="EAO1861" s="401"/>
      <c r="EAP1861" s="401"/>
      <c r="EAQ1861" s="401"/>
      <c r="EAR1861" s="401"/>
      <c r="EAS1861" s="401"/>
      <c r="EAT1861" s="401"/>
      <c r="EAU1861" s="401"/>
      <c r="EAV1861" s="401"/>
      <c r="EAW1861" s="401"/>
      <c r="EAX1861" s="401"/>
      <c r="EAY1861" s="401"/>
      <c r="EAZ1861" s="401"/>
      <c r="EBA1861" s="401"/>
      <c r="EBB1861" s="401"/>
      <c r="EBC1861" s="401"/>
      <c r="EBD1861" s="401"/>
      <c r="EBE1861" s="401"/>
      <c r="EBF1861" s="401"/>
      <c r="EBG1861" s="401"/>
      <c r="EBH1861" s="401"/>
      <c r="EBI1861" s="401"/>
      <c r="EBJ1861" s="401"/>
      <c r="EBK1861" s="401"/>
      <c r="EBL1861" s="401"/>
      <c r="EBM1861" s="401"/>
      <c r="EBN1861" s="401"/>
      <c r="EBO1861" s="401"/>
      <c r="EBP1861" s="401"/>
      <c r="EBQ1861" s="401"/>
      <c r="EBR1861" s="401"/>
      <c r="EBS1861" s="401"/>
      <c r="EBT1861" s="401"/>
      <c r="EBU1861" s="401"/>
      <c r="EBV1861" s="401"/>
      <c r="EBW1861" s="401"/>
      <c r="EBX1861" s="401"/>
      <c r="EBY1861" s="401"/>
      <c r="EBZ1861" s="401"/>
      <c r="ECA1861" s="401"/>
      <c r="ECB1861" s="401"/>
      <c r="ECC1861" s="401"/>
      <c r="ECD1861" s="401"/>
      <c r="ECE1861" s="401"/>
      <c r="ECF1861" s="401"/>
      <c r="ECG1861" s="401"/>
      <c r="ECH1861" s="401"/>
      <c r="ECI1861" s="401"/>
      <c r="ECJ1861" s="401"/>
      <c r="ECK1861" s="401"/>
      <c r="ECL1861" s="401"/>
      <c r="ECM1861" s="401"/>
      <c r="ECN1861" s="401"/>
      <c r="ECO1861" s="401"/>
      <c r="ECP1861" s="401"/>
      <c r="ECQ1861" s="401"/>
      <c r="ECR1861" s="401"/>
      <c r="ECS1861" s="401"/>
      <c r="ECT1861" s="401"/>
      <c r="ECU1861" s="401"/>
      <c r="ECV1861" s="401"/>
      <c r="ECW1861" s="401"/>
      <c r="ECX1861" s="401"/>
      <c r="ECY1861" s="401"/>
      <c r="ECZ1861" s="401"/>
      <c r="EDA1861" s="401"/>
      <c r="EDB1861" s="401"/>
      <c r="EDC1861" s="401"/>
      <c r="EDD1861" s="401"/>
      <c r="EDE1861" s="401"/>
      <c r="EDF1861" s="401"/>
      <c r="EDG1861" s="401"/>
      <c r="EDH1861" s="401"/>
      <c r="EDI1861" s="401"/>
      <c r="EDJ1861" s="401"/>
      <c r="EDK1861" s="401"/>
      <c r="EDL1861" s="401"/>
      <c r="EDM1861" s="401"/>
      <c r="EDN1861" s="401"/>
      <c r="EDO1861" s="401"/>
      <c r="EDP1861" s="401"/>
      <c r="EDQ1861" s="401"/>
      <c r="EDR1861" s="401"/>
      <c r="EDS1861" s="401"/>
      <c r="EDT1861" s="401"/>
      <c r="EDU1861" s="401"/>
      <c r="EDV1861" s="401"/>
      <c r="EDW1861" s="401"/>
      <c r="EDX1861" s="401"/>
      <c r="EDY1861" s="401"/>
      <c r="EDZ1861" s="401"/>
      <c r="EEA1861" s="401"/>
      <c r="EEB1861" s="401"/>
      <c r="EEC1861" s="401"/>
      <c r="EED1861" s="401"/>
      <c r="EEE1861" s="401"/>
      <c r="EEF1861" s="401"/>
      <c r="EEG1861" s="401"/>
      <c r="EEH1861" s="401"/>
      <c r="EEI1861" s="401"/>
      <c r="EEJ1861" s="401"/>
      <c r="EEK1861" s="401"/>
      <c r="EEL1861" s="401"/>
      <c r="EEM1861" s="401"/>
      <c r="EEN1861" s="401"/>
      <c r="EEO1861" s="401"/>
      <c r="EEP1861" s="401"/>
      <c r="EEQ1861" s="401"/>
      <c r="EER1861" s="401"/>
      <c r="EES1861" s="401"/>
      <c r="EET1861" s="401"/>
      <c r="EEU1861" s="401"/>
      <c r="EEV1861" s="401"/>
      <c r="EEW1861" s="401"/>
      <c r="EEX1861" s="401"/>
      <c r="EEY1861" s="401"/>
      <c r="EEZ1861" s="401"/>
      <c r="EFA1861" s="401"/>
      <c r="EFB1861" s="401"/>
      <c r="EFC1861" s="401"/>
      <c r="EFD1861" s="401"/>
      <c r="EFE1861" s="401"/>
      <c r="EFF1861" s="401"/>
      <c r="EFG1861" s="401"/>
      <c r="EFH1861" s="401"/>
      <c r="EFI1861" s="401"/>
      <c r="EFJ1861" s="401"/>
      <c r="EFK1861" s="401"/>
      <c r="EFL1861" s="401"/>
      <c r="EFM1861" s="401"/>
      <c r="EFN1861" s="401"/>
      <c r="EFO1861" s="401"/>
      <c r="EFP1861" s="401"/>
      <c r="EFQ1861" s="401"/>
      <c r="EFR1861" s="401"/>
      <c r="EFS1861" s="401"/>
      <c r="EFT1861" s="401"/>
      <c r="EFU1861" s="401"/>
      <c r="EFV1861" s="401"/>
      <c r="EFW1861" s="401"/>
      <c r="EFX1861" s="401"/>
      <c r="EFY1861" s="401"/>
      <c r="EFZ1861" s="401"/>
      <c r="EGA1861" s="401"/>
      <c r="EGB1861" s="401"/>
      <c r="EGC1861" s="401"/>
      <c r="EGD1861" s="401"/>
      <c r="EGE1861" s="401"/>
      <c r="EGF1861" s="401"/>
      <c r="EGG1861" s="401"/>
      <c r="EGH1861" s="401"/>
      <c r="EGI1861" s="401"/>
      <c r="EGJ1861" s="401"/>
      <c r="EGK1861" s="401"/>
      <c r="EGL1861" s="401"/>
      <c r="EGM1861" s="401"/>
      <c r="EGN1861" s="401"/>
      <c r="EGO1861" s="401"/>
      <c r="EGP1861" s="401"/>
      <c r="EGQ1861" s="401"/>
      <c r="EGR1861" s="401"/>
      <c r="EGS1861" s="401"/>
      <c r="EGT1861" s="401"/>
      <c r="EGU1861" s="401"/>
      <c r="EGV1861" s="401"/>
      <c r="EGW1861" s="401"/>
      <c r="EGX1861" s="401"/>
      <c r="EGY1861" s="401"/>
      <c r="EGZ1861" s="401"/>
      <c r="EHA1861" s="401"/>
      <c r="EHB1861" s="401"/>
      <c r="EHC1861" s="401"/>
      <c r="EHD1861" s="401"/>
      <c r="EHE1861" s="401"/>
      <c r="EHF1861" s="401"/>
      <c r="EHG1861" s="401"/>
      <c r="EHH1861" s="401"/>
      <c r="EHI1861" s="401"/>
      <c r="EHJ1861" s="401"/>
      <c r="EHK1861" s="401"/>
      <c r="EHL1861" s="401"/>
      <c r="EHM1861" s="401"/>
      <c r="EHN1861" s="401"/>
      <c r="EHO1861" s="401"/>
      <c r="EHP1861" s="401"/>
      <c r="EHQ1861" s="401"/>
      <c r="EHR1861" s="401"/>
      <c r="EHS1861" s="401"/>
      <c r="EHT1861" s="401"/>
      <c r="EHU1861" s="401"/>
      <c r="EHV1861" s="401"/>
      <c r="EHW1861" s="401"/>
      <c r="EHX1861" s="401"/>
      <c r="EHY1861" s="401"/>
      <c r="EHZ1861" s="401"/>
      <c r="EIA1861" s="401"/>
      <c r="EIB1861" s="401"/>
      <c r="EIC1861" s="401"/>
      <c r="EID1861" s="401"/>
      <c r="EIE1861" s="401"/>
      <c r="EIF1861" s="401"/>
      <c r="EIG1861" s="401"/>
      <c r="EIH1861" s="401"/>
      <c r="EII1861" s="401"/>
      <c r="EIJ1861" s="401"/>
      <c r="EIK1861" s="401"/>
      <c r="EIL1861" s="401"/>
      <c r="EIM1861" s="401"/>
      <c r="EIN1861" s="401"/>
      <c r="EIO1861" s="401"/>
      <c r="EIP1861" s="401"/>
      <c r="EIQ1861" s="401"/>
      <c r="EIR1861" s="401"/>
      <c r="EIS1861" s="401"/>
      <c r="EIT1861" s="401"/>
      <c r="EIU1861" s="401"/>
      <c r="EIV1861" s="401"/>
      <c r="EIW1861" s="401"/>
      <c r="EIX1861" s="401"/>
      <c r="EIY1861" s="401"/>
      <c r="EIZ1861" s="401"/>
      <c r="EJA1861" s="401"/>
      <c r="EJB1861" s="401"/>
      <c r="EJC1861" s="401"/>
      <c r="EJD1861" s="401"/>
      <c r="EJE1861" s="401"/>
      <c r="EJF1861" s="401"/>
      <c r="EJG1861" s="401"/>
      <c r="EJH1861" s="401"/>
      <c r="EJI1861" s="401"/>
      <c r="EJJ1861" s="401"/>
      <c r="EJK1861" s="401"/>
      <c r="EJL1861" s="401"/>
      <c r="EJM1861" s="401"/>
      <c r="EJN1861" s="401"/>
      <c r="EJO1861" s="401"/>
      <c r="EJP1861" s="401"/>
      <c r="EJQ1861" s="401"/>
      <c r="EJR1861" s="401"/>
      <c r="EJS1861" s="401"/>
      <c r="EJT1861" s="401"/>
      <c r="EJU1861" s="401"/>
      <c r="EJV1861" s="401"/>
      <c r="EJW1861" s="401"/>
      <c r="EJX1861" s="401"/>
      <c r="EJY1861" s="401"/>
      <c r="EJZ1861" s="401"/>
      <c r="EKA1861" s="401"/>
      <c r="EKB1861" s="401"/>
      <c r="EKC1861" s="401"/>
      <c r="EKD1861" s="401"/>
      <c r="EKE1861" s="401"/>
      <c r="EKF1861" s="401"/>
      <c r="EKG1861" s="401"/>
      <c r="EKH1861" s="401"/>
      <c r="EKI1861" s="401"/>
      <c r="EKJ1861" s="401"/>
      <c r="EKK1861" s="401"/>
      <c r="EKL1861" s="401"/>
      <c r="EKM1861" s="401"/>
      <c r="EKN1861" s="401"/>
      <c r="EKO1861" s="401"/>
      <c r="EKP1861" s="401"/>
      <c r="EKQ1861" s="401"/>
      <c r="EKR1861" s="401"/>
      <c r="EKS1861" s="401"/>
      <c r="EKT1861" s="401"/>
      <c r="EKU1861" s="401"/>
      <c r="EKV1861" s="401"/>
      <c r="EKW1861" s="401"/>
      <c r="EKX1861" s="401"/>
      <c r="EKY1861" s="401"/>
      <c r="EKZ1861" s="401"/>
      <c r="ELA1861" s="401"/>
      <c r="ELB1861" s="401"/>
      <c r="ELC1861" s="401"/>
      <c r="ELD1861" s="401"/>
      <c r="ELE1861" s="401"/>
      <c r="ELF1861" s="401"/>
      <c r="ELG1861" s="401"/>
      <c r="ELH1861" s="401"/>
      <c r="ELI1861" s="401"/>
      <c r="ELJ1861" s="401"/>
      <c r="ELK1861" s="401"/>
      <c r="ELL1861" s="401"/>
      <c r="ELM1861" s="401"/>
      <c r="ELN1861" s="401"/>
      <c r="ELO1861" s="401"/>
      <c r="ELP1861" s="401"/>
      <c r="ELQ1861" s="401"/>
      <c r="ELR1861" s="401"/>
      <c r="ELS1861" s="401"/>
      <c r="ELT1861" s="401"/>
      <c r="ELU1861" s="401"/>
      <c r="ELV1861" s="401"/>
      <c r="ELW1861" s="401"/>
      <c r="ELX1861" s="401"/>
      <c r="ELY1861" s="401"/>
      <c r="ELZ1861" s="401"/>
      <c r="EMA1861" s="401"/>
      <c r="EMB1861" s="401"/>
      <c r="EMC1861" s="401"/>
      <c r="EMD1861" s="401"/>
      <c r="EME1861" s="401"/>
      <c r="EMF1861" s="401"/>
      <c r="EMG1861" s="401"/>
      <c r="EMH1861" s="401"/>
      <c r="EMI1861" s="401"/>
      <c r="EMJ1861" s="401"/>
      <c r="EMK1861" s="401"/>
      <c r="EML1861" s="401"/>
      <c r="EMM1861" s="401"/>
      <c r="EMN1861" s="401"/>
      <c r="EMO1861" s="401"/>
      <c r="EMP1861" s="401"/>
      <c r="EMQ1861" s="401"/>
      <c r="EMR1861" s="401"/>
      <c r="EMS1861" s="401"/>
      <c r="EMT1861" s="401"/>
      <c r="EMU1861" s="401"/>
      <c r="EMV1861" s="401"/>
      <c r="EMW1861" s="401"/>
      <c r="EMX1861" s="401"/>
      <c r="EMY1861" s="401"/>
      <c r="EMZ1861" s="401"/>
      <c r="ENA1861" s="401"/>
      <c r="ENB1861" s="401"/>
      <c r="ENC1861" s="401"/>
      <c r="END1861" s="401"/>
      <c r="ENE1861" s="401"/>
      <c r="ENF1861" s="401"/>
      <c r="ENG1861" s="401"/>
      <c r="ENH1861" s="401"/>
      <c r="ENI1861" s="401"/>
      <c r="ENJ1861" s="401"/>
      <c r="ENK1861" s="401"/>
      <c r="ENL1861" s="401"/>
      <c r="ENM1861" s="401"/>
      <c r="ENN1861" s="401"/>
      <c r="ENO1861" s="401"/>
      <c r="ENP1861" s="401"/>
      <c r="ENQ1861" s="401"/>
      <c r="ENR1861" s="401"/>
      <c r="ENS1861" s="401"/>
      <c r="ENT1861" s="401"/>
      <c r="ENU1861" s="401"/>
      <c r="ENV1861" s="401"/>
      <c r="ENW1861" s="401"/>
      <c r="ENX1861" s="401"/>
      <c r="ENY1861" s="401"/>
      <c r="ENZ1861" s="401"/>
      <c r="EOA1861" s="401"/>
      <c r="EOB1861" s="401"/>
      <c r="EOC1861" s="401"/>
      <c r="EOD1861" s="401"/>
      <c r="EOE1861" s="401"/>
      <c r="EOF1861" s="401"/>
      <c r="EOG1861" s="401"/>
      <c r="EOH1861" s="401"/>
      <c r="EOI1861" s="401"/>
      <c r="EOJ1861" s="401"/>
      <c r="EOK1861" s="401"/>
      <c r="EOL1861" s="401"/>
      <c r="EOM1861" s="401"/>
      <c r="EON1861" s="401"/>
      <c r="EOO1861" s="401"/>
      <c r="EOP1861" s="401"/>
      <c r="EOQ1861" s="401"/>
      <c r="EOR1861" s="401"/>
      <c r="EOS1861" s="401"/>
      <c r="EOT1861" s="401"/>
      <c r="EOU1861" s="401"/>
      <c r="EOV1861" s="401"/>
      <c r="EOW1861" s="401"/>
      <c r="EOX1861" s="401"/>
      <c r="EOY1861" s="401"/>
      <c r="EOZ1861" s="401"/>
      <c r="EPA1861" s="401"/>
      <c r="EPB1861" s="401"/>
      <c r="EPC1861" s="401"/>
      <c r="EPD1861" s="401"/>
      <c r="EPE1861" s="401"/>
      <c r="EPF1861" s="401"/>
      <c r="EPG1861" s="401"/>
      <c r="EPH1861" s="401"/>
      <c r="EPI1861" s="401"/>
      <c r="EPJ1861" s="401"/>
      <c r="EPK1861" s="401"/>
      <c r="EPL1861" s="401"/>
      <c r="EPM1861" s="401"/>
      <c r="EPN1861" s="401"/>
      <c r="EPO1861" s="401"/>
      <c r="EPP1861" s="401"/>
      <c r="EPQ1861" s="401"/>
      <c r="EPR1861" s="401"/>
      <c r="EPS1861" s="401"/>
      <c r="EPT1861" s="401"/>
      <c r="EPU1861" s="401"/>
      <c r="EPV1861" s="401"/>
      <c r="EPW1861" s="401"/>
      <c r="EPX1861" s="401"/>
      <c r="EPY1861" s="401"/>
      <c r="EPZ1861" s="401"/>
      <c r="EQA1861" s="401"/>
      <c r="EQB1861" s="401"/>
      <c r="EQC1861" s="401"/>
      <c r="EQD1861" s="401"/>
      <c r="EQE1861" s="401"/>
      <c r="EQF1861" s="401"/>
      <c r="EQG1861" s="401"/>
      <c r="EQH1861" s="401"/>
      <c r="EQI1861" s="401"/>
      <c r="EQJ1861" s="401"/>
      <c r="EQK1861" s="401"/>
      <c r="EQL1861" s="401"/>
      <c r="EQM1861" s="401"/>
      <c r="EQN1861" s="401"/>
      <c r="EQO1861" s="401"/>
      <c r="EQP1861" s="401"/>
      <c r="EQQ1861" s="401"/>
      <c r="EQR1861" s="401"/>
      <c r="EQS1861" s="401"/>
      <c r="EQT1861" s="401"/>
      <c r="EQU1861" s="401"/>
      <c r="EQV1861" s="401"/>
      <c r="EQW1861" s="401"/>
      <c r="EQX1861" s="401"/>
      <c r="EQY1861" s="401"/>
      <c r="EQZ1861" s="401"/>
      <c r="ERA1861" s="401"/>
      <c r="ERB1861" s="401"/>
      <c r="ERC1861" s="401"/>
      <c r="ERD1861" s="401"/>
      <c r="ERE1861" s="401"/>
      <c r="ERF1861" s="401"/>
      <c r="ERG1861" s="401"/>
      <c r="ERH1861" s="401"/>
      <c r="ERI1861" s="401"/>
      <c r="ERJ1861" s="401"/>
      <c r="ERK1861" s="401"/>
      <c r="ERL1861" s="401"/>
      <c r="ERM1861" s="401"/>
      <c r="ERN1861" s="401"/>
      <c r="ERO1861" s="401"/>
      <c r="ERP1861" s="401"/>
      <c r="ERQ1861" s="401"/>
      <c r="ERR1861" s="401"/>
      <c r="ERS1861" s="401"/>
      <c r="ERT1861" s="401"/>
      <c r="ERU1861" s="401"/>
      <c r="ERV1861" s="401"/>
      <c r="ERW1861" s="401"/>
      <c r="ERX1861" s="401"/>
      <c r="ERY1861" s="401"/>
      <c r="ERZ1861" s="401"/>
      <c r="ESA1861" s="401"/>
      <c r="ESB1861" s="401"/>
      <c r="ESC1861" s="401"/>
      <c r="ESD1861" s="401"/>
      <c r="ESE1861" s="401"/>
      <c r="ESF1861" s="401"/>
      <c r="ESG1861" s="401"/>
      <c r="ESH1861" s="401"/>
      <c r="ESI1861" s="401"/>
      <c r="ESJ1861" s="401"/>
      <c r="ESK1861" s="401"/>
      <c r="ESL1861" s="401"/>
      <c r="ESM1861" s="401"/>
      <c r="ESN1861" s="401"/>
      <c r="ESO1861" s="401"/>
      <c r="ESP1861" s="401"/>
      <c r="ESQ1861" s="401"/>
      <c r="ESR1861" s="401"/>
      <c r="ESS1861" s="401"/>
      <c r="EST1861" s="401"/>
      <c r="ESU1861" s="401"/>
      <c r="ESV1861" s="401"/>
      <c r="ESW1861" s="401"/>
      <c r="ESX1861" s="401"/>
      <c r="ESY1861" s="401"/>
      <c r="ESZ1861" s="401"/>
      <c r="ETA1861" s="401"/>
      <c r="ETB1861" s="401"/>
      <c r="ETC1861" s="401"/>
      <c r="ETD1861" s="401"/>
      <c r="ETE1861" s="401"/>
      <c r="ETF1861" s="401"/>
      <c r="ETG1861" s="401"/>
      <c r="ETH1861" s="401"/>
      <c r="ETI1861" s="401"/>
      <c r="ETJ1861" s="401"/>
      <c r="ETK1861" s="401"/>
      <c r="ETL1861" s="401"/>
      <c r="ETM1861" s="401"/>
      <c r="ETN1861" s="401"/>
      <c r="ETO1861" s="401"/>
      <c r="ETP1861" s="401"/>
      <c r="ETQ1861" s="401"/>
      <c r="ETR1861" s="401"/>
      <c r="ETS1861" s="401"/>
      <c r="ETT1861" s="401"/>
      <c r="ETU1861" s="401"/>
      <c r="ETV1861" s="401"/>
      <c r="ETW1861" s="401"/>
      <c r="ETX1861" s="401"/>
      <c r="ETY1861" s="401"/>
      <c r="ETZ1861" s="401"/>
      <c r="EUA1861" s="401"/>
      <c r="EUB1861" s="401"/>
      <c r="EUC1861" s="401"/>
      <c r="EUD1861" s="401"/>
      <c r="EUE1861" s="401"/>
      <c r="EUF1861" s="401"/>
      <c r="EUG1861" s="401"/>
      <c r="EUH1861" s="401"/>
      <c r="EUI1861" s="401"/>
      <c r="EUJ1861" s="401"/>
      <c r="EUK1861" s="401"/>
      <c r="EUL1861" s="401"/>
      <c r="EUM1861" s="401"/>
      <c r="EUN1861" s="401"/>
      <c r="EUO1861" s="401"/>
      <c r="EUP1861" s="401"/>
      <c r="EUQ1861" s="401"/>
      <c r="EUR1861" s="401"/>
      <c r="EUS1861" s="401"/>
      <c r="EUT1861" s="401"/>
      <c r="EUU1861" s="401"/>
      <c r="EUV1861" s="401"/>
      <c r="EUW1861" s="401"/>
      <c r="EUX1861" s="401"/>
      <c r="EUY1861" s="401"/>
      <c r="EUZ1861" s="401"/>
      <c r="EVA1861" s="401"/>
      <c r="EVB1861" s="401"/>
      <c r="EVC1861" s="401"/>
      <c r="EVD1861" s="401"/>
      <c r="EVE1861" s="401"/>
      <c r="EVF1861" s="401"/>
      <c r="EVG1861" s="401"/>
      <c r="EVH1861" s="401"/>
      <c r="EVI1861" s="401"/>
      <c r="EVJ1861" s="401"/>
      <c r="EVK1861" s="401"/>
      <c r="EVL1861" s="401"/>
      <c r="EVM1861" s="401"/>
      <c r="EVN1861" s="401"/>
      <c r="EVO1861" s="401"/>
      <c r="EVP1861" s="401"/>
      <c r="EVQ1861" s="401"/>
      <c r="EVR1861" s="401"/>
      <c r="EVS1861" s="401"/>
      <c r="EVT1861" s="401"/>
      <c r="EVU1861" s="401"/>
      <c r="EVV1861" s="401"/>
      <c r="EVW1861" s="401"/>
      <c r="EVX1861" s="401"/>
      <c r="EVY1861" s="401"/>
      <c r="EVZ1861" s="401"/>
      <c r="EWA1861" s="401"/>
      <c r="EWB1861" s="401"/>
      <c r="EWC1861" s="401"/>
      <c r="EWD1861" s="401"/>
      <c r="EWE1861" s="401"/>
      <c r="EWF1861" s="401"/>
      <c r="EWG1861" s="401"/>
      <c r="EWH1861" s="401"/>
      <c r="EWI1861" s="401"/>
      <c r="EWJ1861" s="401"/>
      <c r="EWK1861" s="401"/>
      <c r="EWL1861" s="401"/>
      <c r="EWM1861" s="401"/>
      <c r="EWN1861" s="401"/>
      <c r="EWO1861" s="401"/>
      <c r="EWP1861" s="401"/>
      <c r="EWQ1861" s="401"/>
      <c r="EWR1861" s="401"/>
      <c r="EWS1861" s="401"/>
      <c r="EWT1861" s="401"/>
      <c r="EWU1861" s="401"/>
      <c r="EWV1861" s="401"/>
      <c r="EWW1861" s="401"/>
      <c r="EWX1861" s="401"/>
      <c r="EWY1861" s="401"/>
      <c r="EWZ1861" s="401"/>
      <c r="EXA1861" s="401"/>
      <c r="EXB1861" s="401"/>
      <c r="EXC1861" s="401"/>
      <c r="EXD1861" s="401"/>
      <c r="EXE1861" s="401"/>
      <c r="EXF1861" s="401"/>
      <c r="EXG1861" s="401"/>
      <c r="EXH1861" s="401"/>
      <c r="EXI1861" s="401"/>
      <c r="EXJ1861" s="401"/>
      <c r="EXK1861" s="401"/>
      <c r="EXL1861" s="401"/>
      <c r="EXM1861" s="401"/>
      <c r="EXN1861" s="401"/>
      <c r="EXO1861" s="401"/>
      <c r="EXP1861" s="401"/>
      <c r="EXQ1861" s="401"/>
      <c r="EXR1861" s="401"/>
      <c r="EXS1861" s="401"/>
      <c r="EXT1861" s="401"/>
      <c r="EXU1861" s="401"/>
      <c r="EXV1861" s="401"/>
      <c r="EXW1861" s="401"/>
      <c r="EXX1861" s="401"/>
      <c r="EXY1861" s="401"/>
      <c r="EXZ1861" s="401"/>
      <c r="EYA1861" s="401"/>
      <c r="EYB1861" s="401"/>
      <c r="EYC1861" s="401"/>
      <c r="EYD1861" s="401"/>
      <c r="EYE1861" s="401"/>
      <c r="EYF1861" s="401"/>
      <c r="EYG1861" s="401"/>
      <c r="EYH1861" s="401"/>
      <c r="EYI1861" s="401"/>
      <c r="EYJ1861" s="401"/>
      <c r="EYK1861" s="401"/>
      <c r="EYL1861" s="401"/>
      <c r="EYM1861" s="401"/>
      <c r="EYN1861" s="401"/>
      <c r="EYO1861" s="401"/>
      <c r="EYP1861" s="401"/>
      <c r="EYQ1861" s="401"/>
      <c r="EYR1861" s="401"/>
      <c r="EYS1861" s="401"/>
      <c r="EYT1861" s="401"/>
      <c r="EYU1861" s="401"/>
      <c r="EYV1861" s="401"/>
      <c r="EYW1861" s="401"/>
      <c r="EYX1861" s="401"/>
      <c r="EYY1861" s="401"/>
      <c r="EYZ1861" s="401"/>
      <c r="EZA1861" s="401"/>
      <c r="EZB1861" s="401"/>
      <c r="EZC1861" s="401"/>
      <c r="EZD1861" s="401"/>
      <c r="EZE1861" s="401"/>
      <c r="EZF1861" s="401"/>
      <c r="EZG1861" s="401"/>
      <c r="EZH1861" s="401"/>
      <c r="EZI1861" s="401"/>
      <c r="EZJ1861" s="401"/>
      <c r="EZK1861" s="401"/>
      <c r="EZL1861" s="401"/>
      <c r="EZM1861" s="401"/>
      <c r="EZN1861" s="401"/>
      <c r="EZO1861" s="401"/>
      <c r="EZP1861" s="401"/>
      <c r="EZQ1861" s="401"/>
      <c r="EZR1861" s="401"/>
      <c r="EZS1861" s="401"/>
      <c r="EZT1861" s="401"/>
      <c r="EZU1861" s="401"/>
      <c r="EZV1861" s="401"/>
      <c r="EZW1861" s="401"/>
      <c r="EZX1861" s="401"/>
      <c r="EZY1861" s="401"/>
      <c r="EZZ1861" s="401"/>
      <c r="FAA1861" s="401"/>
      <c r="FAB1861" s="401"/>
      <c r="FAC1861" s="401"/>
      <c r="FAD1861" s="401"/>
      <c r="FAE1861" s="401"/>
      <c r="FAF1861" s="401"/>
      <c r="FAG1861" s="401"/>
      <c r="FAH1861" s="401"/>
      <c r="FAI1861" s="401"/>
      <c r="FAJ1861" s="401"/>
      <c r="FAK1861" s="401"/>
      <c r="FAL1861" s="401"/>
      <c r="FAM1861" s="401"/>
      <c r="FAN1861" s="401"/>
      <c r="FAO1861" s="401"/>
      <c r="FAP1861" s="401"/>
      <c r="FAQ1861" s="401"/>
      <c r="FAR1861" s="401"/>
      <c r="FAS1861" s="401"/>
      <c r="FAT1861" s="401"/>
      <c r="FAU1861" s="401"/>
      <c r="FAV1861" s="401"/>
      <c r="FAW1861" s="401"/>
      <c r="FAX1861" s="401"/>
      <c r="FAY1861" s="401"/>
      <c r="FAZ1861" s="401"/>
      <c r="FBA1861" s="401"/>
      <c r="FBB1861" s="401"/>
      <c r="FBC1861" s="401"/>
      <c r="FBD1861" s="401"/>
      <c r="FBE1861" s="401"/>
      <c r="FBF1861" s="401"/>
      <c r="FBG1861" s="401"/>
      <c r="FBH1861" s="401"/>
      <c r="FBI1861" s="401"/>
      <c r="FBJ1861" s="401"/>
      <c r="FBK1861" s="401"/>
      <c r="FBL1861" s="401"/>
      <c r="FBM1861" s="401"/>
      <c r="FBN1861" s="401"/>
      <c r="FBO1861" s="401"/>
      <c r="FBP1861" s="401"/>
      <c r="FBQ1861" s="401"/>
      <c r="FBR1861" s="401"/>
      <c r="FBS1861" s="401"/>
      <c r="FBT1861" s="401"/>
      <c r="FBU1861" s="401"/>
      <c r="FBV1861" s="401"/>
      <c r="FBW1861" s="401"/>
      <c r="FBX1861" s="401"/>
      <c r="FBY1861" s="401"/>
      <c r="FBZ1861" s="401"/>
      <c r="FCA1861" s="401"/>
      <c r="FCB1861" s="401"/>
      <c r="FCC1861" s="401"/>
      <c r="FCD1861" s="401"/>
      <c r="FCE1861" s="401"/>
      <c r="FCF1861" s="401"/>
      <c r="FCG1861" s="401"/>
      <c r="FCH1861" s="401"/>
      <c r="FCI1861" s="401"/>
      <c r="FCJ1861" s="401"/>
      <c r="FCK1861" s="401"/>
      <c r="FCL1861" s="401"/>
      <c r="FCM1861" s="401"/>
      <c r="FCN1861" s="401"/>
      <c r="FCO1861" s="401"/>
      <c r="FCP1861" s="401"/>
      <c r="FCQ1861" s="401"/>
      <c r="FCR1861" s="401"/>
      <c r="FCS1861" s="401"/>
      <c r="FCT1861" s="401"/>
      <c r="FCU1861" s="401"/>
      <c r="FCV1861" s="401"/>
      <c r="FCW1861" s="401"/>
      <c r="FCX1861" s="401"/>
      <c r="FCY1861" s="401"/>
      <c r="FCZ1861" s="401"/>
      <c r="FDA1861" s="401"/>
      <c r="FDB1861" s="401"/>
      <c r="FDC1861" s="401"/>
      <c r="FDD1861" s="401"/>
      <c r="FDE1861" s="401"/>
      <c r="FDF1861" s="401"/>
      <c r="FDG1861" s="401"/>
      <c r="FDH1861" s="401"/>
      <c r="FDI1861" s="401"/>
      <c r="FDJ1861" s="401"/>
      <c r="FDK1861" s="401"/>
      <c r="FDL1861" s="401"/>
      <c r="FDM1861" s="401"/>
      <c r="FDN1861" s="401"/>
      <c r="FDO1861" s="401"/>
      <c r="FDP1861" s="401"/>
      <c r="FDQ1861" s="401"/>
      <c r="FDR1861" s="401"/>
      <c r="FDS1861" s="401"/>
      <c r="FDT1861" s="401"/>
      <c r="FDU1861" s="401"/>
      <c r="FDV1861" s="401"/>
      <c r="FDW1861" s="401"/>
      <c r="FDX1861" s="401"/>
      <c r="FDY1861" s="401"/>
      <c r="FDZ1861" s="401"/>
      <c r="FEA1861" s="401"/>
      <c r="FEB1861" s="401"/>
      <c r="FEC1861" s="401"/>
      <c r="FED1861" s="401"/>
      <c r="FEE1861" s="401"/>
      <c r="FEF1861" s="401"/>
      <c r="FEG1861" s="401"/>
      <c r="FEH1861" s="401"/>
      <c r="FEI1861" s="401"/>
      <c r="FEJ1861" s="401"/>
      <c r="FEK1861" s="401"/>
      <c r="FEL1861" s="401"/>
      <c r="FEM1861" s="401"/>
      <c r="FEN1861" s="401"/>
      <c r="FEO1861" s="401"/>
      <c r="FEP1861" s="401"/>
      <c r="FEQ1861" s="401"/>
      <c r="FER1861" s="401"/>
      <c r="FES1861" s="401"/>
      <c r="FET1861" s="401"/>
      <c r="FEU1861" s="401"/>
      <c r="FEV1861" s="401"/>
      <c r="FEW1861" s="401"/>
      <c r="FEX1861" s="401"/>
      <c r="FEY1861" s="401"/>
      <c r="FEZ1861" s="401"/>
      <c r="FFA1861" s="401"/>
      <c r="FFB1861" s="401"/>
      <c r="FFC1861" s="401"/>
      <c r="FFD1861" s="401"/>
      <c r="FFE1861" s="401"/>
      <c r="FFF1861" s="401"/>
      <c r="FFG1861" s="401"/>
      <c r="FFH1861" s="401"/>
      <c r="FFI1861" s="401"/>
      <c r="FFJ1861" s="401"/>
      <c r="FFK1861" s="401"/>
      <c r="FFL1861" s="401"/>
      <c r="FFM1861" s="401"/>
      <c r="FFN1861" s="401"/>
      <c r="FFO1861" s="401"/>
      <c r="FFP1861" s="401"/>
      <c r="FFQ1861" s="401"/>
      <c r="FFR1861" s="401"/>
      <c r="FFS1861" s="401"/>
      <c r="FFT1861" s="401"/>
      <c r="FFU1861" s="401"/>
      <c r="FFV1861" s="401"/>
      <c r="FFW1861" s="401"/>
      <c r="FFX1861" s="401"/>
      <c r="FFY1861" s="401"/>
      <c r="FFZ1861" s="401"/>
      <c r="FGA1861" s="401"/>
      <c r="FGB1861" s="401"/>
      <c r="FGC1861" s="401"/>
      <c r="FGD1861" s="401"/>
      <c r="FGE1861" s="401"/>
      <c r="FGF1861" s="401"/>
      <c r="FGG1861" s="401"/>
      <c r="FGH1861" s="401"/>
      <c r="FGI1861" s="401"/>
      <c r="FGJ1861" s="401"/>
      <c r="FGK1861" s="401"/>
      <c r="FGL1861" s="401"/>
      <c r="FGM1861" s="401"/>
      <c r="FGN1861" s="401"/>
      <c r="FGO1861" s="401"/>
      <c r="FGP1861" s="401"/>
      <c r="FGQ1861" s="401"/>
      <c r="FGR1861" s="401"/>
      <c r="FGS1861" s="401"/>
      <c r="FGT1861" s="401"/>
      <c r="FGU1861" s="401"/>
      <c r="FGV1861" s="401"/>
      <c r="FGW1861" s="401"/>
      <c r="FGX1861" s="401"/>
      <c r="FGY1861" s="401"/>
      <c r="FGZ1861" s="401"/>
      <c r="FHA1861" s="401"/>
      <c r="FHB1861" s="401"/>
      <c r="FHC1861" s="401"/>
      <c r="FHD1861" s="401"/>
      <c r="FHE1861" s="401"/>
      <c r="FHF1861" s="401"/>
      <c r="FHG1861" s="401"/>
      <c r="FHH1861" s="401"/>
      <c r="FHI1861" s="401"/>
      <c r="FHJ1861" s="401"/>
      <c r="FHK1861" s="401"/>
      <c r="FHL1861" s="401"/>
      <c r="FHM1861" s="401"/>
      <c r="FHN1861" s="401"/>
      <c r="FHO1861" s="401"/>
      <c r="FHP1861" s="401"/>
      <c r="FHQ1861" s="401"/>
      <c r="FHR1861" s="401"/>
      <c r="FHS1861" s="401"/>
      <c r="FHT1861" s="401"/>
      <c r="FHU1861" s="401"/>
      <c r="FHV1861" s="401"/>
      <c r="FHW1861" s="401"/>
      <c r="FHX1861" s="401"/>
      <c r="FHY1861" s="401"/>
      <c r="FHZ1861" s="401"/>
      <c r="FIA1861" s="401"/>
      <c r="FIB1861" s="401"/>
      <c r="FIC1861" s="401"/>
      <c r="FID1861" s="401"/>
      <c r="FIE1861" s="401"/>
      <c r="FIF1861" s="401"/>
      <c r="FIG1861" s="401"/>
      <c r="FIH1861" s="401"/>
      <c r="FII1861" s="401"/>
      <c r="FIJ1861" s="401"/>
      <c r="FIK1861" s="401"/>
      <c r="FIL1861" s="401"/>
      <c r="FIM1861" s="401"/>
      <c r="FIN1861" s="401"/>
      <c r="FIO1861" s="401"/>
      <c r="FIP1861" s="401"/>
      <c r="FIQ1861" s="401"/>
      <c r="FIR1861" s="401"/>
      <c r="FIS1861" s="401"/>
      <c r="FIT1861" s="401"/>
      <c r="FIU1861" s="401"/>
      <c r="FIV1861" s="401"/>
      <c r="FIW1861" s="401"/>
      <c r="FIX1861" s="401"/>
      <c r="FIY1861" s="401"/>
      <c r="FIZ1861" s="401"/>
      <c r="FJA1861" s="401"/>
      <c r="FJB1861" s="401"/>
      <c r="FJC1861" s="401"/>
      <c r="FJD1861" s="401"/>
      <c r="FJE1861" s="401"/>
      <c r="FJF1861" s="401"/>
      <c r="FJG1861" s="401"/>
      <c r="FJH1861" s="401"/>
      <c r="FJI1861" s="401"/>
      <c r="FJJ1861" s="401"/>
      <c r="FJK1861" s="401"/>
      <c r="FJL1861" s="401"/>
      <c r="FJM1861" s="401"/>
      <c r="FJN1861" s="401"/>
      <c r="FJO1861" s="401"/>
      <c r="FJP1861" s="401"/>
      <c r="FJQ1861" s="401"/>
      <c r="FJR1861" s="401"/>
      <c r="FJS1861" s="401"/>
      <c r="FJT1861" s="401"/>
      <c r="FJU1861" s="401"/>
      <c r="FJV1861" s="401"/>
      <c r="FJW1861" s="401"/>
      <c r="FJX1861" s="401"/>
      <c r="FJY1861" s="401"/>
      <c r="FJZ1861" s="401"/>
      <c r="FKA1861" s="401"/>
      <c r="FKB1861" s="401"/>
      <c r="FKC1861" s="401"/>
      <c r="FKD1861" s="401"/>
      <c r="FKE1861" s="401"/>
      <c r="FKF1861" s="401"/>
      <c r="FKG1861" s="401"/>
      <c r="FKH1861" s="401"/>
      <c r="FKI1861" s="401"/>
      <c r="FKJ1861" s="401"/>
      <c r="FKK1861" s="401"/>
      <c r="FKL1861" s="401"/>
      <c r="FKM1861" s="401"/>
      <c r="FKN1861" s="401"/>
      <c r="FKO1861" s="401"/>
      <c r="FKP1861" s="401"/>
      <c r="FKQ1861" s="401"/>
      <c r="FKR1861" s="401"/>
      <c r="FKS1861" s="401"/>
      <c r="FKT1861" s="401"/>
      <c r="FKU1861" s="401"/>
      <c r="FKV1861" s="401"/>
      <c r="FKW1861" s="401"/>
      <c r="FKX1861" s="401"/>
      <c r="FKY1861" s="401"/>
      <c r="FKZ1861" s="401"/>
      <c r="FLA1861" s="401"/>
      <c r="FLB1861" s="401"/>
      <c r="FLC1861" s="401"/>
      <c r="FLD1861" s="401"/>
      <c r="FLE1861" s="401"/>
      <c r="FLF1861" s="401"/>
      <c r="FLG1861" s="401"/>
      <c r="FLH1861" s="401"/>
      <c r="FLI1861" s="401"/>
      <c r="FLJ1861" s="401"/>
      <c r="FLK1861" s="401"/>
      <c r="FLL1861" s="401"/>
      <c r="FLM1861" s="401"/>
      <c r="FLN1861" s="401"/>
      <c r="FLO1861" s="401"/>
      <c r="FLP1861" s="401"/>
      <c r="FLQ1861" s="401"/>
      <c r="FLR1861" s="401"/>
      <c r="FLS1861" s="401"/>
      <c r="FLT1861" s="401"/>
      <c r="FLU1861" s="401"/>
      <c r="FLV1861" s="401"/>
      <c r="FLW1861" s="401"/>
      <c r="FLX1861" s="401"/>
      <c r="FLY1861" s="401"/>
      <c r="FLZ1861" s="401"/>
      <c r="FMA1861" s="401"/>
      <c r="FMB1861" s="401"/>
      <c r="FMC1861" s="401"/>
      <c r="FMD1861" s="401"/>
      <c r="FME1861" s="401"/>
      <c r="FMF1861" s="401"/>
      <c r="FMG1861" s="401"/>
      <c r="FMH1861" s="401"/>
      <c r="FMI1861" s="401"/>
      <c r="FMJ1861" s="401"/>
      <c r="FMK1861" s="401"/>
      <c r="FML1861" s="401"/>
      <c r="FMM1861" s="401"/>
      <c r="FMN1861" s="401"/>
      <c r="FMO1861" s="401"/>
      <c r="FMP1861" s="401"/>
      <c r="FMQ1861" s="401"/>
      <c r="FMR1861" s="401"/>
      <c r="FMS1861" s="401"/>
      <c r="FMT1861" s="401"/>
      <c r="FMU1861" s="401"/>
      <c r="FMV1861" s="401"/>
      <c r="FMW1861" s="401"/>
      <c r="FMX1861" s="401"/>
      <c r="FMY1861" s="401"/>
      <c r="FMZ1861" s="401"/>
      <c r="FNA1861" s="401"/>
      <c r="FNB1861" s="401"/>
      <c r="FNC1861" s="401"/>
      <c r="FND1861" s="401"/>
      <c r="FNE1861" s="401"/>
      <c r="FNF1861" s="401"/>
      <c r="FNG1861" s="401"/>
      <c r="FNH1861" s="401"/>
      <c r="FNI1861" s="401"/>
      <c r="FNJ1861" s="401"/>
      <c r="FNK1861" s="401"/>
      <c r="FNL1861" s="401"/>
      <c r="FNM1861" s="401"/>
      <c r="FNN1861" s="401"/>
      <c r="FNO1861" s="401"/>
      <c r="FNP1861" s="401"/>
      <c r="FNQ1861" s="401"/>
      <c r="FNR1861" s="401"/>
      <c r="FNS1861" s="401"/>
      <c r="FNT1861" s="401"/>
      <c r="FNU1861" s="401"/>
      <c r="FNV1861" s="401"/>
      <c r="FNW1861" s="401"/>
      <c r="FNX1861" s="401"/>
      <c r="FNY1861" s="401"/>
      <c r="FNZ1861" s="401"/>
      <c r="FOA1861" s="401"/>
      <c r="FOB1861" s="401"/>
      <c r="FOC1861" s="401"/>
      <c r="FOD1861" s="401"/>
      <c r="FOE1861" s="401"/>
      <c r="FOF1861" s="401"/>
      <c r="FOG1861" s="401"/>
      <c r="FOH1861" s="401"/>
      <c r="FOI1861" s="401"/>
      <c r="FOJ1861" s="401"/>
      <c r="FOK1861" s="401"/>
      <c r="FOL1861" s="401"/>
      <c r="FOM1861" s="401"/>
      <c r="FON1861" s="401"/>
      <c r="FOO1861" s="401"/>
      <c r="FOP1861" s="401"/>
      <c r="FOQ1861" s="401"/>
      <c r="FOR1861" s="401"/>
      <c r="FOS1861" s="401"/>
      <c r="FOT1861" s="401"/>
      <c r="FOU1861" s="401"/>
      <c r="FOV1861" s="401"/>
      <c r="FOW1861" s="401"/>
      <c r="FOX1861" s="401"/>
      <c r="FOY1861" s="401"/>
      <c r="FOZ1861" s="401"/>
      <c r="FPA1861" s="401"/>
      <c r="FPB1861" s="401"/>
      <c r="FPC1861" s="401"/>
      <c r="FPD1861" s="401"/>
      <c r="FPE1861" s="401"/>
      <c r="FPF1861" s="401"/>
      <c r="FPG1861" s="401"/>
      <c r="FPH1861" s="401"/>
      <c r="FPI1861" s="401"/>
      <c r="FPJ1861" s="401"/>
      <c r="FPK1861" s="401"/>
      <c r="FPL1861" s="401"/>
      <c r="FPM1861" s="401"/>
      <c r="FPN1861" s="401"/>
      <c r="FPO1861" s="401"/>
      <c r="FPP1861" s="401"/>
      <c r="FPQ1861" s="401"/>
      <c r="FPR1861" s="401"/>
      <c r="FPS1861" s="401"/>
      <c r="FPT1861" s="401"/>
      <c r="FPU1861" s="401"/>
      <c r="FPV1861" s="401"/>
      <c r="FPW1861" s="401"/>
      <c r="FPX1861" s="401"/>
      <c r="FPY1861" s="401"/>
      <c r="FPZ1861" s="401"/>
      <c r="FQA1861" s="401"/>
      <c r="FQB1861" s="401"/>
      <c r="FQC1861" s="401"/>
      <c r="FQD1861" s="401"/>
      <c r="FQE1861" s="401"/>
      <c r="FQF1861" s="401"/>
      <c r="FQG1861" s="401"/>
      <c r="FQH1861" s="401"/>
      <c r="FQI1861" s="401"/>
      <c r="FQJ1861" s="401"/>
      <c r="FQK1861" s="401"/>
      <c r="FQL1861" s="401"/>
      <c r="FQM1861" s="401"/>
      <c r="FQN1861" s="401"/>
      <c r="FQO1861" s="401"/>
      <c r="FQP1861" s="401"/>
      <c r="FQQ1861" s="401"/>
      <c r="FQR1861" s="401"/>
      <c r="FQS1861" s="401"/>
      <c r="FQT1861" s="401"/>
      <c r="FQU1861" s="401"/>
      <c r="FQV1861" s="401"/>
      <c r="FQW1861" s="401"/>
      <c r="FQX1861" s="401"/>
      <c r="FQY1861" s="401"/>
      <c r="FQZ1861" s="401"/>
      <c r="FRA1861" s="401"/>
      <c r="FRB1861" s="401"/>
      <c r="FRC1861" s="401"/>
      <c r="FRD1861" s="401"/>
      <c r="FRE1861" s="401"/>
      <c r="FRF1861" s="401"/>
      <c r="FRG1861" s="401"/>
      <c r="FRH1861" s="401"/>
      <c r="FRI1861" s="401"/>
      <c r="FRJ1861" s="401"/>
      <c r="FRK1861" s="401"/>
      <c r="FRL1861" s="401"/>
      <c r="FRM1861" s="401"/>
      <c r="FRN1861" s="401"/>
      <c r="FRO1861" s="401"/>
      <c r="FRP1861" s="401"/>
      <c r="FRQ1861" s="401"/>
      <c r="FRR1861" s="401"/>
      <c r="FRS1861" s="401"/>
      <c r="FRT1861" s="401"/>
      <c r="FRU1861" s="401"/>
      <c r="FRV1861" s="401"/>
      <c r="FRW1861" s="401"/>
      <c r="FRX1861" s="401"/>
      <c r="FRY1861" s="401"/>
      <c r="FRZ1861" s="401"/>
      <c r="FSA1861" s="401"/>
      <c r="FSB1861" s="401"/>
      <c r="FSC1861" s="401"/>
      <c r="FSD1861" s="401"/>
      <c r="FSE1861" s="401"/>
      <c r="FSF1861" s="401"/>
      <c r="FSG1861" s="401"/>
      <c r="FSH1861" s="401"/>
      <c r="FSI1861" s="401"/>
      <c r="FSJ1861" s="401"/>
      <c r="FSK1861" s="401"/>
      <c r="FSL1861" s="401"/>
      <c r="FSM1861" s="401"/>
      <c r="FSN1861" s="401"/>
      <c r="FSO1861" s="401"/>
      <c r="FSP1861" s="401"/>
      <c r="FSQ1861" s="401"/>
      <c r="FSR1861" s="401"/>
      <c r="FSS1861" s="401"/>
      <c r="FST1861" s="401"/>
      <c r="FSU1861" s="401"/>
      <c r="FSV1861" s="401"/>
      <c r="FSW1861" s="401"/>
      <c r="FSX1861" s="401"/>
      <c r="FSY1861" s="401"/>
      <c r="FSZ1861" s="401"/>
      <c r="FTA1861" s="401"/>
      <c r="FTB1861" s="401"/>
      <c r="FTC1861" s="401"/>
      <c r="FTD1861" s="401"/>
      <c r="FTE1861" s="401"/>
      <c r="FTF1861" s="401"/>
      <c r="FTG1861" s="401"/>
      <c r="FTH1861" s="401"/>
      <c r="FTI1861" s="401"/>
      <c r="FTJ1861" s="401"/>
      <c r="FTK1861" s="401"/>
      <c r="FTL1861" s="401"/>
      <c r="FTM1861" s="401"/>
      <c r="FTN1861" s="401"/>
      <c r="FTO1861" s="401"/>
      <c r="FTP1861" s="401"/>
      <c r="FTQ1861" s="401"/>
      <c r="FTR1861" s="401"/>
      <c r="FTS1861" s="401"/>
      <c r="FTT1861" s="401"/>
      <c r="FTU1861" s="401"/>
      <c r="FTV1861" s="401"/>
      <c r="FTW1861" s="401"/>
      <c r="FTX1861" s="401"/>
      <c r="FTY1861" s="401"/>
      <c r="FTZ1861" s="401"/>
      <c r="FUA1861" s="401"/>
      <c r="FUB1861" s="401"/>
      <c r="FUC1861" s="401"/>
      <c r="FUD1861" s="401"/>
      <c r="FUE1861" s="401"/>
      <c r="FUF1861" s="401"/>
      <c r="FUG1861" s="401"/>
      <c r="FUH1861" s="401"/>
      <c r="FUI1861" s="401"/>
      <c r="FUJ1861" s="401"/>
      <c r="FUK1861" s="401"/>
      <c r="FUL1861" s="401"/>
      <c r="FUM1861" s="401"/>
      <c r="FUN1861" s="401"/>
      <c r="FUO1861" s="401"/>
      <c r="FUP1861" s="401"/>
      <c r="FUQ1861" s="401"/>
      <c r="FUR1861" s="401"/>
      <c r="FUS1861" s="401"/>
      <c r="FUT1861" s="401"/>
      <c r="FUU1861" s="401"/>
      <c r="FUV1861" s="401"/>
      <c r="FUW1861" s="401"/>
      <c r="FUX1861" s="401"/>
      <c r="FUY1861" s="401"/>
      <c r="FUZ1861" s="401"/>
      <c r="FVA1861" s="401"/>
      <c r="FVB1861" s="401"/>
      <c r="FVC1861" s="401"/>
      <c r="FVD1861" s="401"/>
      <c r="FVE1861" s="401"/>
      <c r="FVF1861" s="401"/>
      <c r="FVG1861" s="401"/>
      <c r="FVH1861" s="401"/>
      <c r="FVI1861" s="401"/>
      <c r="FVJ1861" s="401"/>
      <c r="FVK1861" s="401"/>
      <c r="FVL1861" s="401"/>
      <c r="FVM1861" s="401"/>
      <c r="FVN1861" s="401"/>
      <c r="FVO1861" s="401"/>
      <c r="FVP1861" s="401"/>
      <c r="FVQ1861" s="401"/>
      <c r="FVR1861" s="401"/>
      <c r="FVS1861" s="401"/>
      <c r="FVT1861" s="401"/>
      <c r="FVU1861" s="401"/>
      <c r="FVV1861" s="401"/>
      <c r="FVW1861" s="401"/>
      <c r="FVX1861" s="401"/>
      <c r="FVY1861" s="401"/>
      <c r="FVZ1861" s="401"/>
      <c r="FWA1861" s="401"/>
      <c r="FWB1861" s="401"/>
      <c r="FWC1861" s="401"/>
      <c r="FWD1861" s="401"/>
      <c r="FWE1861" s="401"/>
      <c r="FWF1861" s="401"/>
      <c r="FWG1861" s="401"/>
      <c r="FWH1861" s="401"/>
      <c r="FWI1861" s="401"/>
      <c r="FWJ1861" s="401"/>
      <c r="FWK1861" s="401"/>
      <c r="FWL1861" s="401"/>
      <c r="FWM1861" s="401"/>
      <c r="FWN1861" s="401"/>
      <c r="FWO1861" s="401"/>
      <c r="FWP1861" s="401"/>
      <c r="FWQ1861" s="401"/>
      <c r="FWR1861" s="401"/>
      <c r="FWS1861" s="401"/>
      <c r="FWT1861" s="401"/>
      <c r="FWU1861" s="401"/>
      <c r="FWV1861" s="401"/>
      <c r="FWW1861" s="401"/>
      <c r="FWX1861" s="401"/>
      <c r="FWY1861" s="401"/>
      <c r="FWZ1861" s="401"/>
      <c r="FXA1861" s="401"/>
      <c r="FXB1861" s="401"/>
      <c r="FXC1861" s="401"/>
      <c r="FXD1861" s="401"/>
      <c r="FXE1861" s="401"/>
      <c r="FXF1861" s="401"/>
      <c r="FXG1861" s="401"/>
      <c r="FXH1861" s="401"/>
      <c r="FXI1861" s="401"/>
      <c r="FXJ1861" s="401"/>
      <c r="FXK1861" s="401"/>
      <c r="FXL1861" s="401"/>
      <c r="FXM1861" s="401"/>
      <c r="FXN1861" s="401"/>
      <c r="FXO1861" s="401"/>
      <c r="FXP1861" s="401"/>
      <c r="FXQ1861" s="401"/>
      <c r="FXR1861" s="401"/>
      <c r="FXS1861" s="401"/>
      <c r="FXT1861" s="401"/>
      <c r="FXU1861" s="401"/>
      <c r="FXV1861" s="401"/>
      <c r="FXW1861" s="401"/>
      <c r="FXX1861" s="401"/>
      <c r="FXY1861" s="401"/>
      <c r="FXZ1861" s="401"/>
      <c r="FYA1861" s="401"/>
      <c r="FYB1861" s="401"/>
      <c r="FYC1861" s="401"/>
      <c r="FYD1861" s="401"/>
      <c r="FYE1861" s="401"/>
      <c r="FYF1861" s="401"/>
      <c r="FYG1861" s="401"/>
      <c r="FYH1861" s="401"/>
      <c r="FYI1861" s="401"/>
      <c r="FYJ1861" s="401"/>
      <c r="FYK1861" s="401"/>
      <c r="FYL1861" s="401"/>
      <c r="FYM1861" s="401"/>
      <c r="FYN1861" s="401"/>
      <c r="FYO1861" s="401"/>
      <c r="FYP1861" s="401"/>
      <c r="FYQ1861" s="401"/>
      <c r="FYR1861" s="401"/>
      <c r="FYS1861" s="401"/>
      <c r="FYT1861" s="401"/>
      <c r="FYU1861" s="401"/>
      <c r="FYV1861" s="401"/>
      <c r="FYW1861" s="401"/>
      <c r="FYX1861" s="401"/>
      <c r="FYY1861" s="401"/>
      <c r="FYZ1861" s="401"/>
      <c r="FZA1861" s="401"/>
      <c r="FZB1861" s="401"/>
      <c r="FZC1861" s="401"/>
      <c r="FZD1861" s="401"/>
      <c r="FZE1861" s="401"/>
      <c r="FZF1861" s="401"/>
      <c r="FZG1861" s="401"/>
      <c r="FZH1861" s="401"/>
      <c r="FZI1861" s="401"/>
      <c r="FZJ1861" s="401"/>
      <c r="FZK1861" s="401"/>
      <c r="FZL1861" s="401"/>
      <c r="FZM1861" s="401"/>
      <c r="FZN1861" s="401"/>
      <c r="FZO1861" s="401"/>
      <c r="FZP1861" s="401"/>
      <c r="FZQ1861" s="401"/>
      <c r="FZR1861" s="401"/>
      <c r="FZS1861" s="401"/>
      <c r="FZT1861" s="401"/>
      <c r="FZU1861" s="401"/>
      <c r="FZV1861" s="401"/>
      <c r="FZW1861" s="401"/>
      <c r="FZX1861" s="401"/>
      <c r="FZY1861" s="401"/>
      <c r="FZZ1861" s="401"/>
      <c r="GAA1861" s="401"/>
      <c r="GAB1861" s="401"/>
      <c r="GAC1861" s="401"/>
      <c r="GAD1861" s="401"/>
      <c r="GAE1861" s="401"/>
      <c r="GAF1861" s="401"/>
      <c r="GAG1861" s="401"/>
      <c r="GAH1861" s="401"/>
      <c r="GAI1861" s="401"/>
      <c r="GAJ1861" s="401"/>
      <c r="GAK1861" s="401"/>
      <c r="GAL1861" s="401"/>
      <c r="GAM1861" s="401"/>
      <c r="GAN1861" s="401"/>
      <c r="GAO1861" s="401"/>
      <c r="GAP1861" s="401"/>
      <c r="GAQ1861" s="401"/>
      <c r="GAR1861" s="401"/>
      <c r="GAS1861" s="401"/>
      <c r="GAT1861" s="401"/>
      <c r="GAU1861" s="401"/>
      <c r="GAV1861" s="401"/>
      <c r="GAW1861" s="401"/>
      <c r="GAX1861" s="401"/>
      <c r="GAY1861" s="401"/>
      <c r="GAZ1861" s="401"/>
      <c r="GBA1861" s="401"/>
      <c r="GBB1861" s="401"/>
      <c r="GBC1861" s="401"/>
      <c r="GBD1861" s="401"/>
      <c r="GBE1861" s="401"/>
      <c r="GBF1861" s="401"/>
      <c r="GBG1861" s="401"/>
      <c r="GBH1861" s="401"/>
      <c r="GBI1861" s="401"/>
      <c r="GBJ1861" s="401"/>
      <c r="GBK1861" s="401"/>
      <c r="GBL1861" s="401"/>
      <c r="GBM1861" s="401"/>
      <c r="GBN1861" s="401"/>
      <c r="GBO1861" s="401"/>
      <c r="GBP1861" s="401"/>
      <c r="GBQ1861" s="401"/>
      <c r="GBR1861" s="401"/>
      <c r="GBS1861" s="401"/>
      <c r="GBT1861" s="401"/>
      <c r="GBU1861" s="401"/>
      <c r="GBV1861" s="401"/>
      <c r="GBW1861" s="401"/>
      <c r="GBX1861" s="401"/>
      <c r="GBY1861" s="401"/>
      <c r="GBZ1861" s="401"/>
      <c r="GCA1861" s="401"/>
      <c r="GCB1861" s="401"/>
      <c r="GCC1861" s="401"/>
      <c r="GCD1861" s="401"/>
      <c r="GCE1861" s="401"/>
      <c r="GCF1861" s="401"/>
      <c r="GCG1861" s="401"/>
      <c r="GCH1861" s="401"/>
      <c r="GCI1861" s="401"/>
      <c r="GCJ1861" s="401"/>
      <c r="GCK1861" s="401"/>
      <c r="GCL1861" s="401"/>
      <c r="GCM1861" s="401"/>
      <c r="GCN1861" s="401"/>
      <c r="GCO1861" s="401"/>
      <c r="GCP1861" s="401"/>
      <c r="GCQ1861" s="401"/>
      <c r="GCR1861" s="401"/>
      <c r="GCS1861" s="401"/>
      <c r="GCT1861" s="401"/>
      <c r="GCU1861" s="401"/>
      <c r="GCV1861" s="401"/>
      <c r="GCW1861" s="401"/>
      <c r="GCX1861" s="401"/>
      <c r="GCY1861" s="401"/>
      <c r="GCZ1861" s="401"/>
      <c r="GDA1861" s="401"/>
      <c r="GDB1861" s="401"/>
      <c r="GDC1861" s="401"/>
      <c r="GDD1861" s="401"/>
      <c r="GDE1861" s="401"/>
      <c r="GDF1861" s="401"/>
      <c r="GDG1861" s="401"/>
      <c r="GDH1861" s="401"/>
      <c r="GDI1861" s="401"/>
      <c r="GDJ1861" s="401"/>
      <c r="GDK1861" s="401"/>
      <c r="GDL1861" s="401"/>
      <c r="GDM1861" s="401"/>
      <c r="GDN1861" s="401"/>
      <c r="GDO1861" s="401"/>
      <c r="GDP1861" s="401"/>
      <c r="GDQ1861" s="401"/>
      <c r="GDR1861" s="401"/>
      <c r="GDS1861" s="401"/>
      <c r="GDT1861" s="401"/>
      <c r="GDU1861" s="401"/>
      <c r="GDV1861" s="401"/>
      <c r="GDW1861" s="401"/>
      <c r="GDX1861" s="401"/>
      <c r="GDY1861" s="401"/>
      <c r="GDZ1861" s="401"/>
      <c r="GEA1861" s="401"/>
      <c r="GEB1861" s="401"/>
      <c r="GEC1861" s="401"/>
      <c r="GED1861" s="401"/>
      <c r="GEE1861" s="401"/>
      <c r="GEF1861" s="401"/>
      <c r="GEG1861" s="401"/>
      <c r="GEH1861" s="401"/>
      <c r="GEI1861" s="401"/>
      <c r="GEJ1861" s="401"/>
      <c r="GEK1861" s="401"/>
      <c r="GEL1861" s="401"/>
      <c r="GEM1861" s="401"/>
      <c r="GEN1861" s="401"/>
      <c r="GEO1861" s="401"/>
      <c r="GEP1861" s="401"/>
      <c r="GEQ1861" s="401"/>
      <c r="GER1861" s="401"/>
      <c r="GES1861" s="401"/>
      <c r="GET1861" s="401"/>
      <c r="GEU1861" s="401"/>
      <c r="GEV1861" s="401"/>
      <c r="GEW1861" s="401"/>
      <c r="GEX1861" s="401"/>
      <c r="GEY1861" s="401"/>
      <c r="GEZ1861" s="401"/>
      <c r="GFA1861" s="401"/>
      <c r="GFB1861" s="401"/>
      <c r="GFC1861" s="401"/>
      <c r="GFD1861" s="401"/>
      <c r="GFE1861" s="401"/>
      <c r="GFF1861" s="401"/>
      <c r="GFG1861" s="401"/>
      <c r="GFH1861" s="401"/>
      <c r="GFI1861" s="401"/>
      <c r="GFJ1861" s="401"/>
      <c r="GFK1861" s="401"/>
      <c r="GFL1861" s="401"/>
      <c r="GFM1861" s="401"/>
      <c r="GFN1861" s="401"/>
      <c r="GFO1861" s="401"/>
      <c r="GFP1861" s="401"/>
      <c r="GFQ1861" s="401"/>
      <c r="GFR1861" s="401"/>
      <c r="GFS1861" s="401"/>
      <c r="GFT1861" s="401"/>
      <c r="GFU1861" s="401"/>
      <c r="GFV1861" s="401"/>
      <c r="GFW1861" s="401"/>
      <c r="GFX1861" s="401"/>
      <c r="GFY1861" s="401"/>
      <c r="GFZ1861" s="401"/>
      <c r="GGA1861" s="401"/>
      <c r="GGB1861" s="401"/>
      <c r="GGC1861" s="401"/>
      <c r="GGD1861" s="401"/>
      <c r="GGE1861" s="401"/>
      <c r="GGF1861" s="401"/>
      <c r="GGG1861" s="401"/>
      <c r="GGH1861" s="401"/>
      <c r="GGI1861" s="401"/>
      <c r="GGJ1861" s="401"/>
      <c r="GGK1861" s="401"/>
      <c r="GGL1861" s="401"/>
      <c r="GGM1861" s="401"/>
      <c r="GGN1861" s="401"/>
      <c r="GGO1861" s="401"/>
      <c r="GGP1861" s="401"/>
      <c r="GGQ1861" s="401"/>
      <c r="GGR1861" s="401"/>
      <c r="GGS1861" s="401"/>
      <c r="GGT1861" s="401"/>
      <c r="GGU1861" s="401"/>
      <c r="GGV1861" s="401"/>
      <c r="GGW1861" s="401"/>
      <c r="GGX1861" s="401"/>
      <c r="GGY1861" s="401"/>
      <c r="GGZ1861" s="401"/>
      <c r="GHA1861" s="401"/>
      <c r="GHB1861" s="401"/>
      <c r="GHC1861" s="401"/>
      <c r="GHD1861" s="401"/>
      <c r="GHE1861" s="401"/>
      <c r="GHF1861" s="401"/>
      <c r="GHG1861" s="401"/>
      <c r="GHH1861" s="401"/>
      <c r="GHI1861" s="401"/>
      <c r="GHJ1861" s="401"/>
      <c r="GHK1861" s="401"/>
      <c r="GHL1861" s="401"/>
      <c r="GHM1861" s="401"/>
      <c r="GHN1861" s="401"/>
      <c r="GHO1861" s="401"/>
      <c r="GHP1861" s="401"/>
      <c r="GHQ1861" s="401"/>
      <c r="GHR1861" s="401"/>
      <c r="GHS1861" s="401"/>
      <c r="GHT1861" s="401"/>
      <c r="GHU1861" s="401"/>
      <c r="GHV1861" s="401"/>
      <c r="GHW1861" s="401"/>
      <c r="GHX1861" s="401"/>
      <c r="GHY1861" s="401"/>
      <c r="GHZ1861" s="401"/>
      <c r="GIA1861" s="401"/>
      <c r="GIB1861" s="401"/>
      <c r="GIC1861" s="401"/>
      <c r="GID1861" s="401"/>
      <c r="GIE1861" s="401"/>
      <c r="GIF1861" s="401"/>
      <c r="GIG1861" s="401"/>
      <c r="GIH1861" s="401"/>
      <c r="GII1861" s="401"/>
      <c r="GIJ1861" s="401"/>
      <c r="GIK1861" s="401"/>
      <c r="GIL1861" s="401"/>
      <c r="GIM1861" s="401"/>
      <c r="GIN1861" s="401"/>
      <c r="GIO1861" s="401"/>
      <c r="GIP1861" s="401"/>
      <c r="GIQ1861" s="401"/>
      <c r="GIR1861" s="401"/>
      <c r="GIS1861" s="401"/>
      <c r="GIT1861" s="401"/>
      <c r="GIU1861" s="401"/>
      <c r="GIV1861" s="401"/>
      <c r="GIW1861" s="401"/>
      <c r="GIX1861" s="401"/>
      <c r="GIY1861" s="401"/>
      <c r="GIZ1861" s="401"/>
      <c r="GJA1861" s="401"/>
      <c r="GJB1861" s="401"/>
      <c r="GJC1861" s="401"/>
      <c r="GJD1861" s="401"/>
      <c r="GJE1861" s="401"/>
      <c r="GJF1861" s="401"/>
      <c r="GJG1861" s="401"/>
      <c r="GJH1861" s="401"/>
      <c r="GJI1861" s="401"/>
      <c r="GJJ1861" s="401"/>
      <c r="GJK1861" s="401"/>
      <c r="GJL1861" s="401"/>
      <c r="GJM1861" s="401"/>
      <c r="GJN1861" s="401"/>
      <c r="GJO1861" s="401"/>
      <c r="GJP1861" s="401"/>
      <c r="GJQ1861" s="401"/>
      <c r="GJR1861" s="401"/>
      <c r="GJS1861" s="401"/>
      <c r="GJT1861" s="401"/>
      <c r="GJU1861" s="401"/>
      <c r="GJV1861" s="401"/>
      <c r="GJW1861" s="401"/>
      <c r="GJX1861" s="401"/>
      <c r="GJY1861" s="401"/>
      <c r="GJZ1861" s="401"/>
      <c r="GKA1861" s="401"/>
      <c r="GKB1861" s="401"/>
      <c r="GKC1861" s="401"/>
      <c r="GKD1861" s="401"/>
      <c r="GKE1861" s="401"/>
      <c r="GKF1861" s="401"/>
      <c r="GKG1861" s="401"/>
      <c r="GKH1861" s="401"/>
      <c r="GKI1861" s="401"/>
      <c r="GKJ1861" s="401"/>
      <c r="GKK1861" s="401"/>
      <c r="GKL1861" s="401"/>
      <c r="GKM1861" s="401"/>
      <c r="GKN1861" s="401"/>
      <c r="GKO1861" s="401"/>
      <c r="GKP1861" s="401"/>
      <c r="GKQ1861" s="401"/>
      <c r="GKR1861" s="401"/>
      <c r="GKS1861" s="401"/>
      <c r="GKT1861" s="401"/>
      <c r="GKU1861" s="401"/>
      <c r="GKV1861" s="401"/>
      <c r="GKW1861" s="401"/>
      <c r="GKX1861" s="401"/>
      <c r="GKY1861" s="401"/>
      <c r="GKZ1861" s="401"/>
      <c r="GLA1861" s="401"/>
      <c r="GLB1861" s="401"/>
      <c r="GLC1861" s="401"/>
      <c r="GLD1861" s="401"/>
      <c r="GLE1861" s="401"/>
      <c r="GLF1861" s="401"/>
      <c r="GLG1861" s="401"/>
      <c r="GLH1861" s="401"/>
      <c r="GLI1861" s="401"/>
      <c r="GLJ1861" s="401"/>
      <c r="GLK1861" s="401"/>
      <c r="GLL1861" s="401"/>
      <c r="GLM1861" s="401"/>
      <c r="GLN1861" s="401"/>
      <c r="GLO1861" s="401"/>
      <c r="GLP1861" s="401"/>
      <c r="GLQ1861" s="401"/>
      <c r="GLR1861" s="401"/>
      <c r="GLS1861" s="401"/>
      <c r="GLT1861" s="401"/>
      <c r="GLU1861" s="401"/>
      <c r="GLV1861" s="401"/>
      <c r="GLW1861" s="401"/>
      <c r="GLX1861" s="401"/>
      <c r="GLY1861" s="401"/>
      <c r="GLZ1861" s="401"/>
      <c r="GMA1861" s="401"/>
      <c r="GMB1861" s="401"/>
      <c r="GMC1861" s="401"/>
      <c r="GMD1861" s="401"/>
      <c r="GME1861" s="401"/>
      <c r="GMF1861" s="401"/>
      <c r="GMG1861" s="401"/>
      <c r="GMH1861" s="401"/>
      <c r="GMI1861" s="401"/>
      <c r="GMJ1861" s="401"/>
      <c r="GMK1861" s="401"/>
      <c r="GML1861" s="401"/>
      <c r="GMM1861" s="401"/>
      <c r="GMN1861" s="401"/>
      <c r="GMO1861" s="401"/>
      <c r="GMP1861" s="401"/>
      <c r="GMQ1861" s="401"/>
      <c r="GMR1861" s="401"/>
      <c r="GMS1861" s="401"/>
      <c r="GMT1861" s="401"/>
      <c r="GMU1861" s="401"/>
      <c r="GMV1861" s="401"/>
      <c r="GMW1861" s="401"/>
      <c r="GMX1861" s="401"/>
      <c r="GMY1861" s="401"/>
      <c r="GMZ1861" s="401"/>
      <c r="GNA1861" s="401"/>
      <c r="GNB1861" s="401"/>
      <c r="GNC1861" s="401"/>
      <c r="GND1861" s="401"/>
      <c r="GNE1861" s="401"/>
      <c r="GNF1861" s="401"/>
      <c r="GNG1861" s="401"/>
      <c r="GNH1861" s="401"/>
      <c r="GNI1861" s="401"/>
      <c r="GNJ1861" s="401"/>
      <c r="GNK1861" s="401"/>
      <c r="GNL1861" s="401"/>
      <c r="GNM1861" s="401"/>
      <c r="GNN1861" s="401"/>
      <c r="GNO1861" s="401"/>
      <c r="GNP1861" s="401"/>
      <c r="GNQ1861" s="401"/>
      <c r="GNR1861" s="401"/>
      <c r="GNS1861" s="401"/>
      <c r="GNT1861" s="401"/>
      <c r="GNU1861" s="401"/>
      <c r="GNV1861" s="401"/>
      <c r="GNW1861" s="401"/>
      <c r="GNX1861" s="401"/>
      <c r="GNY1861" s="401"/>
      <c r="GNZ1861" s="401"/>
      <c r="GOA1861" s="401"/>
      <c r="GOB1861" s="401"/>
      <c r="GOC1861" s="401"/>
      <c r="GOD1861" s="401"/>
      <c r="GOE1861" s="401"/>
      <c r="GOF1861" s="401"/>
      <c r="GOG1861" s="401"/>
      <c r="GOH1861" s="401"/>
      <c r="GOI1861" s="401"/>
      <c r="GOJ1861" s="401"/>
      <c r="GOK1861" s="401"/>
      <c r="GOL1861" s="401"/>
      <c r="GOM1861" s="401"/>
      <c r="GON1861" s="401"/>
      <c r="GOO1861" s="401"/>
      <c r="GOP1861" s="401"/>
      <c r="GOQ1861" s="401"/>
      <c r="GOR1861" s="401"/>
      <c r="GOS1861" s="401"/>
      <c r="GOT1861" s="401"/>
      <c r="GOU1861" s="401"/>
      <c r="GOV1861" s="401"/>
      <c r="GOW1861" s="401"/>
      <c r="GOX1861" s="401"/>
      <c r="GOY1861" s="401"/>
      <c r="GOZ1861" s="401"/>
      <c r="GPA1861" s="401"/>
      <c r="GPB1861" s="401"/>
      <c r="GPC1861" s="401"/>
      <c r="GPD1861" s="401"/>
      <c r="GPE1861" s="401"/>
      <c r="GPF1861" s="401"/>
      <c r="GPG1861" s="401"/>
      <c r="GPH1861" s="401"/>
      <c r="GPI1861" s="401"/>
      <c r="GPJ1861" s="401"/>
      <c r="GPK1861" s="401"/>
      <c r="GPL1861" s="401"/>
      <c r="GPM1861" s="401"/>
      <c r="GPN1861" s="401"/>
      <c r="GPO1861" s="401"/>
      <c r="GPP1861" s="401"/>
      <c r="GPQ1861" s="401"/>
      <c r="GPR1861" s="401"/>
      <c r="GPS1861" s="401"/>
      <c r="GPT1861" s="401"/>
      <c r="GPU1861" s="401"/>
      <c r="GPV1861" s="401"/>
      <c r="GPW1861" s="401"/>
      <c r="GPX1861" s="401"/>
      <c r="GPY1861" s="401"/>
      <c r="GPZ1861" s="401"/>
      <c r="GQA1861" s="401"/>
      <c r="GQB1861" s="401"/>
      <c r="GQC1861" s="401"/>
      <c r="GQD1861" s="401"/>
      <c r="GQE1861" s="401"/>
      <c r="GQF1861" s="401"/>
      <c r="GQG1861" s="401"/>
      <c r="GQH1861" s="401"/>
      <c r="GQI1861" s="401"/>
      <c r="GQJ1861" s="401"/>
      <c r="GQK1861" s="401"/>
      <c r="GQL1861" s="401"/>
      <c r="GQM1861" s="401"/>
      <c r="GQN1861" s="401"/>
      <c r="GQO1861" s="401"/>
      <c r="GQP1861" s="401"/>
      <c r="GQQ1861" s="401"/>
      <c r="GQR1861" s="401"/>
      <c r="GQS1861" s="401"/>
      <c r="GQT1861" s="401"/>
      <c r="GQU1861" s="401"/>
      <c r="GQV1861" s="401"/>
      <c r="GQW1861" s="401"/>
      <c r="GQX1861" s="401"/>
      <c r="GQY1861" s="401"/>
      <c r="GQZ1861" s="401"/>
      <c r="GRA1861" s="401"/>
      <c r="GRB1861" s="401"/>
      <c r="GRC1861" s="401"/>
      <c r="GRD1861" s="401"/>
      <c r="GRE1861" s="401"/>
      <c r="GRF1861" s="401"/>
      <c r="GRG1861" s="401"/>
      <c r="GRH1861" s="401"/>
      <c r="GRI1861" s="401"/>
      <c r="GRJ1861" s="401"/>
      <c r="GRK1861" s="401"/>
      <c r="GRL1861" s="401"/>
      <c r="GRM1861" s="401"/>
      <c r="GRN1861" s="401"/>
      <c r="GRO1861" s="401"/>
      <c r="GRP1861" s="401"/>
      <c r="GRQ1861" s="401"/>
      <c r="GRR1861" s="401"/>
      <c r="GRS1861" s="401"/>
      <c r="GRT1861" s="401"/>
      <c r="GRU1861" s="401"/>
      <c r="GRV1861" s="401"/>
      <c r="GRW1861" s="401"/>
      <c r="GRX1861" s="401"/>
      <c r="GRY1861" s="401"/>
      <c r="GRZ1861" s="401"/>
      <c r="GSA1861" s="401"/>
      <c r="GSB1861" s="401"/>
      <c r="GSC1861" s="401"/>
      <c r="GSD1861" s="401"/>
      <c r="GSE1861" s="401"/>
      <c r="GSF1861" s="401"/>
      <c r="GSG1861" s="401"/>
      <c r="GSH1861" s="401"/>
      <c r="GSI1861" s="401"/>
      <c r="GSJ1861" s="401"/>
      <c r="GSK1861" s="401"/>
      <c r="GSL1861" s="401"/>
      <c r="GSM1861" s="401"/>
      <c r="GSN1861" s="401"/>
      <c r="GSO1861" s="401"/>
      <c r="GSP1861" s="401"/>
      <c r="GSQ1861" s="401"/>
      <c r="GSR1861" s="401"/>
      <c r="GSS1861" s="401"/>
      <c r="GST1861" s="401"/>
      <c r="GSU1861" s="401"/>
      <c r="GSV1861" s="401"/>
      <c r="GSW1861" s="401"/>
      <c r="GSX1861" s="401"/>
      <c r="GSY1861" s="401"/>
      <c r="GSZ1861" s="401"/>
      <c r="GTA1861" s="401"/>
      <c r="GTB1861" s="401"/>
      <c r="GTC1861" s="401"/>
      <c r="GTD1861" s="401"/>
      <c r="GTE1861" s="401"/>
      <c r="GTF1861" s="401"/>
      <c r="GTG1861" s="401"/>
      <c r="GTH1861" s="401"/>
      <c r="GTI1861" s="401"/>
      <c r="GTJ1861" s="401"/>
      <c r="GTK1861" s="401"/>
      <c r="GTL1861" s="401"/>
      <c r="GTM1861" s="401"/>
      <c r="GTN1861" s="401"/>
      <c r="GTO1861" s="401"/>
      <c r="GTP1861" s="401"/>
      <c r="GTQ1861" s="401"/>
      <c r="GTR1861" s="401"/>
      <c r="GTS1861" s="401"/>
      <c r="GTT1861" s="401"/>
      <c r="GTU1861" s="401"/>
      <c r="GTV1861" s="401"/>
      <c r="GTW1861" s="401"/>
      <c r="GTX1861" s="401"/>
      <c r="GTY1861" s="401"/>
      <c r="GTZ1861" s="401"/>
      <c r="GUA1861" s="401"/>
      <c r="GUB1861" s="401"/>
      <c r="GUC1861" s="401"/>
      <c r="GUD1861" s="401"/>
      <c r="GUE1861" s="401"/>
      <c r="GUF1861" s="401"/>
      <c r="GUG1861" s="401"/>
      <c r="GUH1861" s="401"/>
      <c r="GUI1861" s="401"/>
      <c r="GUJ1861" s="401"/>
      <c r="GUK1861" s="401"/>
      <c r="GUL1861" s="401"/>
      <c r="GUM1861" s="401"/>
      <c r="GUN1861" s="401"/>
      <c r="GUO1861" s="401"/>
      <c r="GUP1861" s="401"/>
      <c r="GUQ1861" s="401"/>
      <c r="GUR1861" s="401"/>
      <c r="GUS1861" s="401"/>
      <c r="GUT1861" s="401"/>
      <c r="GUU1861" s="401"/>
      <c r="GUV1861" s="401"/>
      <c r="GUW1861" s="401"/>
      <c r="GUX1861" s="401"/>
      <c r="GUY1861" s="401"/>
      <c r="GUZ1861" s="401"/>
      <c r="GVA1861" s="401"/>
      <c r="GVB1861" s="401"/>
      <c r="GVC1861" s="401"/>
      <c r="GVD1861" s="401"/>
      <c r="GVE1861" s="401"/>
      <c r="GVF1861" s="401"/>
      <c r="GVG1861" s="401"/>
      <c r="GVH1861" s="401"/>
      <c r="GVI1861" s="401"/>
      <c r="GVJ1861" s="401"/>
      <c r="GVK1861" s="401"/>
      <c r="GVL1861" s="401"/>
      <c r="GVM1861" s="401"/>
      <c r="GVN1861" s="401"/>
      <c r="GVO1861" s="401"/>
      <c r="GVP1861" s="401"/>
      <c r="GVQ1861" s="401"/>
      <c r="GVR1861" s="401"/>
      <c r="GVS1861" s="401"/>
      <c r="GVT1861" s="401"/>
      <c r="GVU1861" s="401"/>
      <c r="GVV1861" s="401"/>
      <c r="GVW1861" s="401"/>
      <c r="GVX1861" s="401"/>
      <c r="GVY1861" s="401"/>
      <c r="GVZ1861" s="401"/>
      <c r="GWA1861" s="401"/>
      <c r="GWB1861" s="401"/>
      <c r="GWC1861" s="401"/>
      <c r="GWD1861" s="401"/>
      <c r="GWE1861" s="401"/>
      <c r="GWF1861" s="401"/>
      <c r="GWG1861" s="401"/>
      <c r="GWH1861" s="401"/>
      <c r="GWI1861" s="401"/>
      <c r="GWJ1861" s="401"/>
      <c r="GWK1861" s="401"/>
      <c r="GWL1861" s="401"/>
      <c r="GWM1861" s="401"/>
      <c r="GWN1861" s="401"/>
      <c r="GWO1861" s="401"/>
      <c r="GWP1861" s="401"/>
      <c r="GWQ1861" s="401"/>
      <c r="GWR1861" s="401"/>
      <c r="GWS1861" s="401"/>
      <c r="GWT1861" s="401"/>
      <c r="GWU1861" s="401"/>
      <c r="GWV1861" s="401"/>
      <c r="GWW1861" s="401"/>
      <c r="GWX1861" s="401"/>
      <c r="GWY1861" s="401"/>
      <c r="GWZ1861" s="401"/>
      <c r="GXA1861" s="401"/>
      <c r="GXB1861" s="401"/>
      <c r="GXC1861" s="401"/>
      <c r="GXD1861" s="401"/>
      <c r="GXE1861" s="401"/>
      <c r="GXF1861" s="401"/>
      <c r="GXG1861" s="401"/>
      <c r="GXH1861" s="401"/>
      <c r="GXI1861" s="401"/>
      <c r="GXJ1861" s="401"/>
      <c r="GXK1861" s="401"/>
      <c r="GXL1861" s="401"/>
      <c r="GXM1861" s="401"/>
      <c r="GXN1861" s="401"/>
      <c r="GXO1861" s="401"/>
      <c r="GXP1861" s="401"/>
      <c r="GXQ1861" s="401"/>
      <c r="GXR1861" s="401"/>
      <c r="GXS1861" s="401"/>
      <c r="GXT1861" s="401"/>
      <c r="GXU1861" s="401"/>
      <c r="GXV1861" s="401"/>
      <c r="GXW1861" s="401"/>
      <c r="GXX1861" s="401"/>
      <c r="GXY1861" s="401"/>
      <c r="GXZ1861" s="401"/>
      <c r="GYA1861" s="401"/>
      <c r="GYB1861" s="401"/>
      <c r="GYC1861" s="401"/>
      <c r="GYD1861" s="401"/>
      <c r="GYE1861" s="401"/>
      <c r="GYF1861" s="401"/>
      <c r="GYG1861" s="401"/>
      <c r="GYH1861" s="401"/>
      <c r="GYI1861" s="401"/>
      <c r="GYJ1861" s="401"/>
      <c r="GYK1861" s="401"/>
      <c r="GYL1861" s="401"/>
      <c r="GYM1861" s="401"/>
      <c r="GYN1861" s="401"/>
      <c r="GYO1861" s="401"/>
      <c r="GYP1861" s="401"/>
      <c r="GYQ1861" s="401"/>
      <c r="GYR1861" s="401"/>
      <c r="GYS1861" s="401"/>
      <c r="GYT1861" s="401"/>
      <c r="GYU1861" s="401"/>
      <c r="GYV1861" s="401"/>
      <c r="GYW1861" s="401"/>
      <c r="GYX1861" s="401"/>
      <c r="GYY1861" s="401"/>
      <c r="GYZ1861" s="401"/>
      <c r="GZA1861" s="401"/>
      <c r="GZB1861" s="401"/>
      <c r="GZC1861" s="401"/>
      <c r="GZD1861" s="401"/>
      <c r="GZE1861" s="401"/>
      <c r="GZF1861" s="401"/>
      <c r="GZG1861" s="401"/>
      <c r="GZH1861" s="401"/>
      <c r="GZI1861" s="401"/>
      <c r="GZJ1861" s="401"/>
      <c r="GZK1861" s="401"/>
      <c r="GZL1861" s="401"/>
      <c r="GZM1861" s="401"/>
      <c r="GZN1861" s="401"/>
      <c r="GZO1861" s="401"/>
      <c r="GZP1861" s="401"/>
      <c r="GZQ1861" s="401"/>
      <c r="GZR1861" s="401"/>
      <c r="GZS1861" s="401"/>
      <c r="GZT1861" s="401"/>
      <c r="GZU1861" s="401"/>
      <c r="GZV1861" s="401"/>
      <c r="GZW1861" s="401"/>
      <c r="GZX1861" s="401"/>
      <c r="GZY1861" s="401"/>
      <c r="GZZ1861" s="401"/>
      <c r="HAA1861" s="401"/>
      <c r="HAB1861" s="401"/>
      <c r="HAC1861" s="401"/>
      <c r="HAD1861" s="401"/>
      <c r="HAE1861" s="401"/>
      <c r="HAF1861" s="401"/>
      <c r="HAG1861" s="401"/>
      <c r="HAH1861" s="401"/>
      <c r="HAI1861" s="401"/>
      <c r="HAJ1861" s="401"/>
      <c r="HAK1861" s="401"/>
      <c r="HAL1861" s="401"/>
      <c r="HAM1861" s="401"/>
      <c r="HAN1861" s="401"/>
      <c r="HAO1861" s="401"/>
      <c r="HAP1861" s="401"/>
      <c r="HAQ1861" s="401"/>
      <c r="HAR1861" s="401"/>
      <c r="HAS1861" s="401"/>
      <c r="HAT1861" s="401"/>
      <c r="HAU1861" s="401"/>
      <c r="HAV1861" s="401"/>
      <c r="HAW1861" s="401"/>
      <c r="HAX1861" s="401"/>
      <c r="HAY1861" s="401"/>
      <c r="HAZ1861" s="401"/>
      <c r="HBA1861" s="401"/>
      <c r="HBB1861" s="401"/>
      <c r="HBC1861" s="401"/>
      <c r="HBD1861" s="401"/>
      <c r="HBE1861" s="401"/>
      <c r="HBF1861" s="401"/>
      <c r="HBG1861" s="401"/>
      <c r="HBH1861" s="401"/>
      <c r="HBI1861" s="401"/>
      <c r="HBJ1861" s="401"/>
      <c r="HBK1861" s="401"/>
      <c r="HBL1861" s="401"/>
      <c r="HBM1861" s="401"/>
      <c r="HBN1861" s="401"/>
      <c r="HBO1861" s="401"/>
      <c r="HBP1861" s="401"/>
      <c r="HBQ1861" s="401"/>
      <c r="HBR1861" s="401"/>
      <c r="HBS1861" s="401"/>
      <c r="HBT1861" s="401"/>
      <c r="HBU1861" s="401"/>
      <c r="HBV1861" s="401"/>
      <c r="HBW1861" s="401"/>
      <c r="HBX1861" s="401"/>
      <c r="HBY1861" s="401"/>
      <c r="HBZ1861" s="401"/>
      <c r="HCA1861" s="401"/>
      <c r="HCB1861" s="401"/>
      <c r="HCC1861" s="401"/>
      <c r="HCD1861" s="401"/>
      <c r="HCE1861" s="401"/>
      <c r="HCF1861" s="401"/>
      <c r="HCG1861" s="401"/>
      <c r="HCH1861" s="401"/>
      <c r="HCI1861" s="401"/>
      <c r="HCJ1861" s="401"/>
      <c r="HCK1861" s="401"/>
      <c r="HCL1861" s="401"/>
      <c r="HCM1861" s="401"/>
      <c r="HCN1861" s="401"/>
      <c r="HCO1861" s="401"/>
      <c r="HCP1861" s="401"/>
      <c r="HCQ1861" s="401"/>
      <c r="HCR1861" s="401"/>
      <c r="HCS1861" s="401"/>
      <c r="HCT1861" s="401"/>
      <c r="HCU1861" s="401"/>
      <c r="HCV1861" s="401"/>
      <c r="HCW1861" s="401"/>
      <c r="HCX1861" s="401"/>
      <c r="HCY1861" s="401"/>
      <c r="HCZ1861" s="401"/>
      <c r="HDA1861" s="401"/>
      <c r="HDB1861" s="401"/>
      <c r="HDC1861" s="401"/>
      <c r="HDD1861" s="401"/>
      <c r="HDE1861" s="401"/>
      <c r="HDF1861" s="401"/>
      <c r="HDG1861" s="401"/>
      <c r="HDH1861" s="401"/>
      <c r="HDI1861" s="401"/>
      <c r="HDJ1861" s="401"/>
      <c r="HDK1861" s="401"/>
      <c r="HDL1861" s="401"/>
      <c r="HDM1861" s="401"/>
      <c r="HDN1861" s="401"/>
      <c r="HDO1861" s="401"/>
      <c r="HDP1861" s="401"/>
      <c r="HDQ1861" s="401"/>
      <c r="HDR1861" s="401"/>
      <c r="HDS1861" s="401"/>
      <c r="HDT1861" s="401"/>
      <c r="HDU1861" s="401"/>
      <c r="HDV1861" s="401"/>
      <c r="HDW1861" s="401"/>
      <c r="HDX1861" s="401"/>
      <c r="HDY1861" s="401"/>
      <c r="HDZ1861" s="401"/>
      <c r="HEA1861" s="401"/>
      <c r="HEB1861" s="401"/>
      <c r="HEC1861" s="401"/>
      <c r="HED1861" s="401"/>
      <c r="HEE1861" s="401"/>
      <c r="HEF1861" s="401"/>
      <c r="HEG1861" s="401"/>
      <c r="HEH1861" s="401"/>
      <c r="HEI1861" s="401"/>
      <c r="HEJ1861" s="401"/>
      <c r="HEK1861" s="401"/>
      <c r="HEL1861" s="401"/>
      <c r="HEM1861" s="401"/>
      <c r="HEN1861" s="401"/>
      <c r="HEO1861" s="401"/>
      <c r="HEP1861" s="401"/>
      <c r="HEQ1861" s="401"/>
      <c r="HER1861" s="401"/>
      <c r="HES1861" s="401"/>
      <c r="HET1861" s="401"/>
      <c r="HEU1861" s="401"/>
      <c r="HEV1861" s="401"/>
      <c r="HEW1861" s="401"/>
      <c r="HEX1861" s="401"/>
      <c r="HEY1861" s="401"/>
      <c r="HEZ1861" s="401"/>
      <c r="HFA1861" s="401"/>
      <c r="HFB1861" s="401"/>
      <c r="HFC1861" s="401"/>
      <c r="HFD1861" s="401"/>
      <c r="HFE1861" s="401"/>
      <c r="HFF1861" s="401"/>
      <c r="HFG1861" s="401"/>
      <c r="HFH1861" s="401"/>
      <c r="HFI1861" s="401"/>
      <c r="HFJ1861" s="401"/>
      <c r="HFK1861" s="401"/>
      <c r="HFL1861" s="401"/>
      <c r="HFM1861" s="401"/>
      <c r="HFN1861" s="401"/>
      <c r="HFO1861" s="401"/>
      <c r="HFP1861" s="401"/>
      <c r="HFQ1861" s="401"/>
      <c r="HFR1861" s="401"/>
      <c r="HFS1861" s="401"/>
      <c r="HFT1861" s="401"/>
      <c r="HFU1861" s="401"/>
      <c r="HFV1861" s="401"/>
      <c r="HFW1861" s="401"/>
      <c r="HFX1861" s="401"/>
      <c r="HFY1861" s="401"/>
      <c r="HFZ1861" s="401"/>
      <c r="HGA1861" s="401"/>
      <c r="HGB1861" s="401"/>
      <c r="HGC1861" s="401"/>
      <c r="HGD1861" s="401"/>
      <c r="HGE1861" s="401"/>
      <c r="HGF1861" s="401"/>
      <c r="HGG1861" s="401"/>
      <c r="HGH1861" s="401"/>
      <c r="HGI1861" s="401"/>
      <c r="HGJ1861" s="401"/>
      <c r="HGK1861" s="401"/>
      <c r="HGL1861" s="401"/>
      <c r="HGM1861" s="401"/>
      <c r="HGN1861" s="401"/>
      <c r="HGO1861" s="401"/>
      <c r="HGP1861" s="401"/>
      <c r="HGQ1861" s="401"/>
      <c r="HGR1861" s="401"/>
      <c r="HGS1861" s="401"/>
      <c r="HGT1861" s="401"/>
      <c r="HGU1861" s="401"/>
      <c r="HGV1861" s="401"/>
      <c r="HGW1861" s="401"/>
      <c r="HGX1861" s="401"/>
      <c r="HGY1861" s="401"/>
      <c r="HGZ1861" s="401"/>
      <c r="HHA1861" s="401"/>
      <c r="HHB1861" s="401"/>
      <c r="HHC1861" s="401"/>
      <c r="HHD1861" s="401"/>
      <c r="HHE1861" s="401"/>
      <c r="HHF1861" s="401"/>
      <c r="HHG1861" s="401"/>
      <c r="HHH1861" s="401"/>
      <c r="HHI1861" s="401"/>
      <c r="HHJ1861" s="401"/>
      <c r="HHK1861" s="401"/>
      <c r="HHL1861" s="401"/>
      <c r="HHM1861" s="401"/>
      <c r="HHN1861" s="401"/>
      <c r="HHO1861" s="401"/>
      <c r="HHP1861" s="401"/>
      <c r="HHQ1861" s="401"/>
      <c r="HHR1861" s="401"/>
      <c r="HHS1861" s="401"/>
      <c r="HHT1861" s="401"/>
      <c r="HHU1861" s="401"/>
      <c r="HHV1861" s="401"/>
      <c r="HHW1861" s="401"/>
      <c r="HHX1861" s="401"/>
      <c r="HHY1861" s="401"/>
      <c r="HHZ1861" s="401"/>
      <c r="HIA1861" s="401"/>
      <c r="HIB1861" s="401"/>
      <c r="HIC1861" s="401"/>
      <c r="HID1861" s="401"/>
      <c r="HIE1861" s="401"/>
      <c r="HIF1861" s="401"/>
      <c r="HIG1861" s="401"/>
      <c r="HIH1861" s="401"/>
      <c r="HII1861" s="401"/>
      <c r="HIJ1861" s="401"/>
      <c r="HIK1861" s="401"/>
      <c r="HIL1861" s="401"/>
      <c r="HIM1861" s="401"/>
      <c r="HIN1861" s="401"/>
      <c r="HIO1861" s="401"/>
      <c r="HIP1861" s="401"/>
      <c r="HIQ1861" s="401"/>
      <c r="HIR1861" s="401"/>
      <c r="HIS1861" s="401"/>
      <c r="HIT1861" s="401"/>
      <c r="HIU1861" s="401"/>
      <c r="HIV1861" s="401"/>
      <c r="HIW1861" s="401"/>
      <c r="HIX1861" s="401"/>
      <c r="HIY1861" s="401"/>
      <c r="HIZ1861" s="401"/>
      <c r="HJA1861" s="401"/>
      <c r="HJB1861" s="401"/>
      <c r="HJC1861" s="401"/>
      <c r="HJD1861" s="401"/>
      <c r="HJE1861" s="401"/>
      <c r="HJF1861" s="401"/>
      <c r="HJG1861" s="401"/>
      <c r="HJH1861" s="401"/>
      <c r="HJI1861" s="401"/>
      <c r="HJJ1861" s="401"/>
      <c r="HJK1861" s="401"/>
      <c r="HJL1861" s="401"/>
      <c r="HJM1861" s="401"/>
      <c r="HJN1861" s="401"/>
      <c r="HJO1861" s="401"/>
      <c r="HJP1861" s="401"/>
      <c r="HJQ1861" s="401"/>
      <c r="HJR1861" s="401"/>
      <c r="HJS1861" s="401"/>
      <c r="HJT1861" s="401"/>
      <c r="HJU1861" s="401"/>
      <c r="HJV1861" s="401"/>
      <c r="HJW1861" s="401"/>
      <c r="HJX1861" s="401"/>
      <c r="HJY1861" s="401"/>
      <c r="HJZ1861" s="401"/>
      <c r="HKA1861" s="401"/>
      <c r="HKB1861" s="401"/>
      <c r="HKC1861" s="401"/>
      <c r="HKD1861" s="401"/>
      <c r="HKE1861" s="401"/>
      <c r="HKF1861" s="401"/>
      <c r="HKG1861" s="401"/>
      <c r="HKH1861" s="401"/>
      <c r="HKI1861" s="401"/>
      <c r="HKJ1861" s="401"/>
      <c r="HKK1861" s="401"/>
      <c r="HKL1861" s="401"/>
      <c r="HKM1861" s="401"/>
      <c r="HKN1861" s="401"/>
      <c r="HKO1861" s="401"/>
      <c r="HKP1861" s="401"/>
      <c r="HKQ1861" s="401"/>
      <c r="HKR1861" s="401"/>
      <c r="HKS1861" s="401"/>
      <c r="HKT1861" s="401"/>
      <c r="HKU1861" s="401"/>
      <c r="HKV1861" s="401"/>
      <c r="HKW1861" s="401"/>
      <c r="HKX1861" s="401"/>
      <c r="HKY1861" s="401"/>
      <c r="HKZ1861" s="401"/>
      <c r="HLA1861" s="401"/>
      <c r="HLB1861" s="401"/>
      <c r="HLC1861" s="401"/>
      <c r="HLD1861" s="401"/>
      <c r="HLE1861" s="401"/>
      <c r="HLF1861" s="401"/>
      <c r="HLG1861" s="401"/>
      <c r="HLH1861" s="401"/>
      <c r="HLI1861" s="401"/>
      <c r="HLJ1861" s="401"/>
      <c r="HLK1861" s="401"/>
      <c r="HLL1861" s="401"/>
      <c r="HLM1861" s="401"/>
      <c r="HLN1861" s="401"/>
      <c r="HLO1861" s="401"/>
      <c r="HLP1861" s="401"/>
      <c r="HLQ1861" s="401"/>
      <c r="HLR1861" s="401"/>
      <c r="HLS1861" s="401"/>
      <c r="HLT1861" s="401"/>
      <c r="HLU1861" s="401"/>
      <c r="HLV1861" s="401"/>
      <c r="HLW1861" s="401"/>
      <c r="HLX1861" s="401"/>
      <c r="HLY1861" s="401"/>
      <c r="HLZ1861" s="401"/>
      <c r="HMA1861" s="401"/>
      <c r="HMB1861" s="401"/>
      <c r="HMC1861" s="401"/>
      <c r="HMD1861" s="401"/>
      <c r="HME1861" s="401"/>
      <c r="HMF1861" s="401"/>
      <c r="HMG1861" s="401"/>
      <c r="HMH1861" s="401"/>
      <c r="HMI1861" s="401"/>
      <c r="HMJ1861" s="401"/>
      <c r="HMK1861" s="401"/>
      <c r="HML1861" s="401"/>
      <c r="HMM1861" s="401"/>
      <c r="HMN1861" s="401"/>
      <c r="HMO1861" s="401"/>
      <c r="HMP1861" s="401"/>
      <c r="HMQ1861" s="401"/>
      <c r="HMR1861" s="401"/>
      <c r="HMS1861" s="401"/>
      <c r="HMT1861" s="401"/>
      <c r="HMU1861" s="401"/>
      <c r="HMV1861" s="401"/>
      <c r="HMW1861" s="401"/>
      <c r="HMX1861" s="401"/>
      <c r="HMY1861" s="401"/>
      <c r="HMZ1861" s="401"/>
      <c r="HNA1861" s="401"/>
      <c r="HNB1861" s="401"/>
      <c r="HNC1861" s="401"/>
      <c r="HND1861" s="401"/>
      <c r="HNE1861" s="401"/>
      <c r="HNF1861" s="401"/>
      <c r="HNG1861" s="401"/>
      <c r="HNH1861" s="401"/>
      <c r="HNI1861" s="401"/>
      <c r="HNJ1861" s="401"/>
      <c r="HNK1861" s="401"/>
      <c r="HNL1861" s="401"/>
      <c r="HNM1861" s="401"/>
      <c r="HNN1861" s="401"/>
      <c r="HNO1861" s="401"/>
      <c r="HNP1861" s="401"/>
      <c r="HNQ1861" s="401"/>
      <c r="HNR1861" s="401"/>
      <c r="HNS1861" s="401"/>
      <c r="HNT1861" s="401"/>
      <c r="HNU1861" s="401"/>
      <c r="HNV1861" s="401"/>
      <c r="HNW1861" s="401"/>
      <c r="HNX1861" s="401"/>
      <c r="HNY1861" s="401"/>
      <c r="HNZ1861" s="401"/>
      <c r="HOA1861" s="401"/>
      <c r="HOB1861" s="401"/>
      <c r="HOC1861" s="401"/>
      <c r="HOD1861" s="401"/>
      <c r="HOE1861" s="401"/>
      <c r="HOF1861" s="401"/>
      <c r="HOG1861" s="401"/>
      <c r="HOH1861" s="401"/>
      <c r="HOI1861" s="401"/>
      <c r="HOJ1861" s="401"/>
      <c r="HOK1861" s="401"/>
      <c r="HOL1861" s="401"/>
      <c r="HOM1861" s="401"/>
      <c r="HON1861" s="401"/>
      <c r="HOO1861" s="401"/>
      <c r="HOP1861" s="401"/>
      <c r="HOQ1861" s="401"/>
      <c r="HOR1861" s="401"/>
      <c r="HOS1861" s="401"/>
      <c r="HOT1861" s="401"/>
      <c r="HOU1861" s="401"/>
      <c r="HOV1861" s="401"/>
      <c r="HOW1861" s="401"/>
      <c r="HOX1861" s="401"/>
      <c r="HOY1861" s="401"/>
      <c r="HOZ1861" s="401"/>
      <c r="HPA1861" s="401"/>
      <c r="HPB1861" s="401"/>
      <c r="HPC1861" s="401"/>
      <c r="HPD1861" s="401"/>
      <c r="HPE1861" s="401"/>
      <c r="HPF1861" s="401"/>
      <c r="HPG1861" s="401"/>
      <c r="HPH1861" s="401"/>
      <c r="HPI1861" s="401"/>
      <c r="HPJ1861" s="401"/>
      <c r="HPK1861" s="401"/>
      <c r="HPL1861" s="401"/>
      <c r="HPM1861" s="401"/>
      <c r="HPN1861" s="401"/>
      <c r="HPO1861" s="401"/>
      <c r="HPP1861" s="401"/>
      <c r="HPQ1861" s="401"/>
      <c r="HPR1861" s="401"/>
      <c r="HPS1861" s="401"/>
      <c r="HPT1861" s="401"/>
      <c r="HPU1861" s="401"/>
      <c r="HPV1861" s="401"/>
      <c r="HPW1861" s="401"/>
      <c r="HPX1861" s="401"/>
      <c r="HPY1861" s="401"/>
      <c r="HPZ1861" s="401"/>
      <c r="HQA1861" s="401"/>
      <c r="HQB1861" s="401"/>
      <c r="HQC1861" s="401"/>
      <c r="HQD1861" s="401"/>
      <c r="HQE1861" s="401"/>
      <c r="HQF1861" s="401"/>
      <c r="HQG1861" s="401"/>
      <c r="HQH1861" s="401"/>
      <c r="HQI1861" s="401"/>
      <c r="HQJ1861" s="401"/>
      <c r="HQK1861" s="401"/>
      <c r="HQL1861" s="401"/>
      <c r="HQM1861" s="401"/>
      <c r="HQN1861" s="401"/>
      <c r="HQO1861" s="401"/>
      <c r="HQP1861" s="401"/>
      <c r="HQQ1861" s="401"/>
      <c r="HQR1861" s="401"/>
      <c r="HQS1861" s="401"/>
      <c r="HQT1861" s="401"/>
      <c r="HQU1861" s="401"/>
      <c r="HQV1861" s="401"/>
      <c r="HQW1861" s="401"/>
      <c r="HQX1861" s="401"/>
      <c r="HQY1861" s="401"/>
      <c r="HQZ1861" s="401"/>
      <c r="HRA1861" s="401"/>
      <c r="HRB1861" s="401"/>
      <c r="HRC1861" s="401"/>
      <c r="HRD1861" s="401"/>
      <c r="HRE1861" s="401"/>
      <c r="HRF1861" s="401"/>
      <c r="HRG1861" s="401"/>
      <c r="HRH1861" s="401"/>
      <c r="HRI1861" s="401"/>
      <c r="HRJ1861" s="401"/>
      <c r="HRK1861" s="401"/>
      <c r="HRL1861" s="401"/>
      <c r="HRM1861" s="401"/>
      <c r="HRN1861" s="401"/>
      <c r="HRO1861" s="401"/>
      <c r="HRP1861" s="401"/>
      <c r="HRQ1861" s="401"/>
      <c r="HRR1861" s="401"/>
      <c r="HRS1861" s="401"/>
      <c r="HRT1861" s="401"/>
      <c r="HRU1861" s="401"/>
      <c r="HRV1861" s="401"/>
      <c r="HRW1861" s="401"/>
      <c r="HRX1861" s="401"/>
      <c r="HRY1861" s="401"/>
      <c r="HRZ1861" s="401"/>
      <c r="HSA1861" s="401"/>
      <c r="HSB1861" s="401"/>
      <c r="HSC1861" s="401"/>
      <c r="HSD1861" s="401"/>
      <c r="HSE1861" s="401"/>
      <c r="HSF1861" s="401"/>
      <c r="HSG1861" s="401"/>
      <c r="HSH1861" s="401"/>
      <c r="HSI1861" s="401"/>
      <c r="HSJ1861" s="401"/>
      <c r="HSK1861" s="401"/>
      <c r="HSL1861" s="401"/>
      <c r="HSM1861" s="401"/>
      <c r="HSN1861" s="401"/>
      <c r="HSO1861" s="401"/>
      <c r="HSP1861" s="401"/>
      <c r="HSQ1861" s="401"/>
      <c r="HSR1861" s="401"/>
      <c r="HSS1861" s="401"/>
      <c r="HST1861" s="401"/>
      <c r="HSU1861" s="401"/>
      <c r="HSV1861" s="401"/>
      <c r="HSW1861" s="401"/>
      <c r="HSX1861" s="401"/>
      <c r="HSY1861" s="401"/>
      <c r="HSZ1861" s="401"/>
      <c r="HTA1861" s="401"/>
      <c r="HTB1861" s="401"/>
      <c r="HTC1861" s="401"/>
      <c r="HTD1861" s="401"/>
      <c r="HTE1861" s="401"/>
      <c r="HTF1861" s="401"/>
      <c r="HTG1861" s="401"/>
      <c r="HTH1861" s="401"/>
      <c r="HTI1861" s="401"/>
      <c r="HTJ1861" s="401"/>
      <c r="HTK1861" s="401"/>
      <c r="HTL1861" s="401"/>
      <c r="HTM1861" s="401"/>
      <c r="HTN1861" s="401"/>
      <c r="HTO1861" s="401"/>
      <c r="HTP1861" s="401"/>
      <c r="HTQ1861" s="401"/>
      <c r="HTR1861" s="401"/>
      <c r="HTS1861" s="401"/>
      <c r="HTT1861" s="401"/>
      <c r="HTU1861" s="401"/>
      <c r="HTV1861" s="401"/>
      <c r="HTW1861" s="401"/>
      <c r="HTX1861" s="401"/>
      <c r="HTY1861" s="401"/>
      <c r="HTZ1861" s="401"/>
      <c r="HUA1861" s="401"/>
      <c r="HUB1861" s="401"/>
      <c r="HUC1861" s="401"/>
      <c r="HUD1861" s="401"/>
      <c r="HUE1861" s="401"/>
      <c r="HUF1861" s="401"/>
      <c r="HUG1861" s="401"/>
      <c r="HUH1861" s="401"/>
      <c r="HUI1861" s="401"/>
      <c r="HUJ1861" s="401"/>
      <c r="HUK1861" s="401"/>
      <c r="HUL1861" s="401"/>
      <c r="HUM1861" s="401"/>
      <c r="HUN1861" s="401"/>
      <c r="HUO1861" s="401"/>
      <c r="HUP1861" s="401"/>
      <c r="HUQ1861" s="401"/>
      <c r="HUR1861" s="401"/>
      <c r="HUS1861" s="401"/>
      <c r="HUT1861" s="401"/>
      <c r="HUU1861" s="401"/>
      <c r="HUV1861" s="401"/>
      <c r="HUW1861" s="401"/>
      <c r="HUX1861" s="401"/>
      <c r="HUY1861" s="401"/>
      <c r="HUZ1861" s="401"/>
      <c r="HVA1861" s="401"/>
      <c r="HVB1861" s="401"/>
      <c r="HVC1861" s="401"/>
      <c r="HVD1861" s="401"/>
      <c r="HVE1861" s="401"/>
      <c r="HVF1861" s="401"/>
      <c r="HVG1861" s="401"/>
      <c r="HVH1861" s="401"/>
      <c r="HVI1861" s="401"/>
      <c r="HVJ1861" s="401"/>
      <c r="HVK1861" s="401"/>
      <c r="HVL1861" s="401"/>
      <c r="HVM1861" s="401"/>
      <c r="HVN1861" s="401"/>
      <c r="HVO1861" s="401"/>
      <c r="HVP1861" s="401"/>
      <c r="HVQ1861" s="401"/>
      <c r="HVR1861" s="401"/>
      <c r="HVS1861" s="401"/>
      <c r="HVT1861" s="401"/>
      <c r="HVU1861" s="401"/>
      <c r="HVV1861" s="401"/>
      <c r="HVW1861" s="401"/>
      <c r="HVX1861" s="401"/>
      <c r="HVY1861" s="401"/>
      <c r="HVZ1861" s="401"/>
      <c r="HWA1861" s="401"/>
      <c r="HWB1861" s="401"/>
      <c r="HWC1861" s="401"/>
      <c r="HWD1861" s="401"/>
      <c r="HWE1861" s="401"/>
      <c r="HWF1861" s="401"/>
      <c r="HWG1861" s="401"/>
      <c r="HWH1861" s="401"/>
      <c r="HWI1861" s="401"/>
      <c r="HWJ1861" s="401"/>
      <c r="HWK1861" s="401"/>
      <c r="HWL1861" s="401"/>
      <c r="HWM1861" s="401"/>
      <c r="HWN1861" s="401"/>
      <c r="HWO1861" s="401"/>
      <c r="HWP1861" s="401"/>
      <c r="HWQ1861" s="401"/>
      <c r="HWR1861" s="401"/>
      <c r="HWS1861" s="401"/>
      <c r="HWT1861" s="401"/>
      <c r="HWU1861" s="401"/>
      <c r="HWV1861" s="401"/>
      <c r="HWW1861" s="401"/>
      <c r="HWX1861" s="401"/>
      <c r="HWY1861" s="401"/>
      <c r="HWZ1861" s="401"/>
      <c r="HXA1861" s="401"/>
      <c r="HXB1861" s="401"/>
      <c r="HXC1861" s="401"/>
      <c r="HXD1861" s="401"/>
      <c r="HXE1861" s="401"/>
      <c r="HXF1861" s="401"/>
      <c r="HXG1861" s="401"/>
      <c r="HXH1861" s="401"/>
      <c r="HXI1861" s="401"/>
      <c r="HXJ1861" s="401"/>
      <c r="HXK1861" s="401"/>
      <c r="HXL1861" s="401"/>
      <c r="HXM1861" s="401"/>
      <c r="HXN1861" s="401"/>
      <c r="HXO1861" s="401"/>
      <c r="HXP1861" s="401"/>
      <c r="HXQ1861" s="401"/>
      <c r="HXR1861" s="401"/>
      <c r="HXS1861" s="401"/>
      <c r="HXT1861" s="401"/>
      <c r="HXU1861" s="401"/>
      <c r="HXV1861" s="401"/>
      <c r="HXW1861" s="401"/>
      <c r="HXX1861" s="401"/>
      <c r="HXY1861" s="401"/>
      <c r="HXZ1861" s="401"/>
      <c r="HYA1861" s="401"/>
      <c r="HYB1861" s="401"/>
      <c r="HYC1861" s="401"/>
      <c r="HYD1861" s="401"/>
      <c r="HYE1861" s="401"/>
      <c r="HYF1861" s="401"/>
      <c r="HYG1861" s="401"/>
      <c r="HYH1861" s="401"/>
      <c r="HYI1861" s="401"/>
      <c r="HYJ1861" s="401"/>
      <c r="HYK1861" s="401"/>
      <c r="HYL1861" s="401"/>
      <c r="HYM1861" s="401"/>
      <c r="HYN1861" s="401"/>
      <c r="HYO1861" s="401"/>
      <c r="HYP1861" s="401"/>
      <c r="HYQ1861" s="401"/>
      <c r="HYR1861" s="401"/>
      <c r="HYS1861" s="401"/>
      <c r="HYT1861" s="401"/>
      <c r="HYU1861" s="401"/>
      <c r="HYV1861" s="401"/>
      <c r="HYW1861" s="401"/>
      <c r="HYX1861" s="401"/>
      <c r="HYY1861" s="401"/>
      <c r="HYZ1861" s="401"/>
      <c r="HZA1861" s="401"/>
      <c r="HZB1861" s="401"/>
      <c r="HZC1861" s="401"/>
      <c r="HZD1861" s="401"/>
      <c r="HZE1861" s="401"/>
      <c r="HZF1861" s="401"/>
      <c r="HZG1861" s="401"/>
      <c r="HZH1861" s="401"/>
      <c r="HZI1861" s="401"/>
      <c r="HZJ1861" s="401"/>
      <c r="HZK1861" s="401"/>
      <c r="HZL1861" s="401"/>
      <c r="HZM1861" s="401"/>
      <c r="HZN1861" s="401"/>
      <c r="HZO1861" s="401"/>
      <c r="HZP1861" s="401"/>
      <c r="HZQ1861" s="401"/>
      <c r="HZR1861" s="401"/>
      <c r="HZS1861" s="401"/>
      <c r="HZT1861" s="401"/>
      <c r="HZU1861" s="401"/>
      <c r="HZV1861" s="401"/>
      <c r="HZW1861" s="401"/>
      <c r="HZX1861" s="401"/>
      <c r="HZY1861" s="401"/>
      <c r="HZZ1861" s="401"/>
      <c r="IAA1861" s="401"/>
      <c r="IAB1861" s="401"/>
      <c r="IAC1861" s="401"/>
      <c r="IAD1861" s="401"/>
      <c r="IAE1861" s="401"/>
      <c r="IAF1861" s="401"/>
      <c r="IAG1861" s="401"/>
      <c r="IAH1861" s="401"/>
      <c r="IAI1861" s="401"/>
      <c r="IAJ1861" s="401"/>
      <c r="IAK1861" s="401"/>
      <c r="IAL1861" s="401"/>
      <c r="IAM1861" s="401"/>
      <c r="IAN1861" s="401"/>
      <c r="IAO1861" s="401"/>
      <c r="IAP1861" s="401"/>
      <c r="IAQ1861" s="401"/>
      <c r="IAR1861" s="401"/>
      <c r="IAS1861" s="401"/>
      <c r="IAT1861" s="401"/>
      <c r="IAU1861" s="401"/>
      <c r="IAV1861" s="401"/>
      <c r="IAW1861" s="401"/>
      <c r="IAX1861" s="401"/>
      <c r="IAY1861" s="401"/>
      <c r="IAZ1861" s="401"/>
      <c r="IBA1861" s="401"/>
      <c r="IBB1861" s="401"/>
      <c r="IBC1861" s="401"/>
      <c r="IBD1861" s="401"/>
      <c r="IBE1861" s="401"/>
      <c r="IBF1861" s="401"/>
      <c r="IBG1861" s="401"/>
      <c r="IBH1861" s="401"/>
      <c r="IBI1861" s="401"/>
      <c r="IBJ1861" s="401"/>
      <c r="IBK1861" s="401"/>
      <c r="IBL1861" s="401"/>
      <c r="IBM1861" s="401"/>
      <c r="IBN1861" s="401"/>
      <c r="IBO1861" s="401"/>
      <c r="IBP1861" s="401"/>
      <c r="IBQ1861" s="401"/>
      <c r="IBR1861" s="401"/>
      <c r="IBS1861" s="401"/>
      <c r="IBT1861" s="401"/>
      <c r="IBU1861" s="401"/>
      <c r="IBV1861" s="401"/>
      <c r="IBW1861" s="401"/>
      <c r="IBX1861" s="401"/>
      <c r="IBY1861" s="401"/>
      <c r="IBZ1861" s="401"/>
      <c r="ICA1861" s="401"/>
      <c r="ICB1861" s="401"/>
      <c r="ICC1861" s="401"/>
      <c r="ICD1861" s="401"/>
      <c r="ICE1861" s="401"/>
      <c r="ICF1861" s="401"/>
      <c r="ICG1861" s="401"/>
      <c r="ICH1861" s="401"/>
      <c r="ICI1861" s="401"/>
      <c r="ICJ1861" s="401"/>
      <c r="ICK1861" s="401"/>
      <c r="ICL1861" s="401"/>
      <c r="ICM1861" s="401"/>
      <c r="ICN1861" s="401"/>
      <c r="ICO1861" s="401"/>
      <c r="ICP1861" s="401"/>
      <c r="ICQ1861" s="401"/>
      <c r="ICR1861" s="401"/>
      <c r="ICS1861" s="401"/>
      <c r="ICT1861" s="401"/>
      <c r="ICU1861" s="401"/>
      <c r="ICV1861" s="401"/>
      <c r="ICW1861" s="401"/>
      <c r="ICX1861" s="401"/>
      <c r="ICY1861" s="401"/>
      <c r="ICZ1861" s="401"/>
      <c r="IDA1861" s="401"/>
      <c r="IDB1861" s="401"/>
      <c r="IDC1861" s="401"/>
      <c r="IDD1861" s="401"/>
      <c r="IDE1861" s="401"/>
      <c r="IDF1861" s="401"/>
      <c r="IDG1861" s="401"/>
      <c r="IDH1861" s="401"/>
      <c r="IDI1861" s="401"/>
      <c r="IDJ1861" s="401"/>
      <c r="IDK1861" s="401"/>
      <c r="IDL1861" s="401"/>
      <c r="IDM1861" s="401"/>
      <c r="IDN1861" s="401"/>
      <c r="IDO1861" s="401"/>
      <c r="IDP1861" s="401"/>
      <c r="IDQ1861" s="401"/>
      <c r="IDR1861" s="401"/>
      <c r="IDS1861" s="401"/>
      <c r="IDT1861" s="401"/>
      <c r="IDU1861" s="401"/>
      <c r="IDV1861" s="401"/>
      <c r="IDW1861" s="401"/>
      <c r="IDX1861" s="401"/>
      <c r="IDY1861" s="401"/>
      <c r="IDZ1861" s="401"/>
      <c r="IEA1861" s="401"/>
      <c r="IEB1861" s="401"/>
      <c r="IEC1861" s="401"/>
      <c r="IED1861" s="401"/>
      <c r="IEE1861" s="401"/>
      <c r="IEF1861" s="401"/>
      <c r="IEG1861" s="401"/>
      <c r="IEH1861" s="401"/>
      <c r="IEI1861" s="401"/>
      <c r="IEJ1861" s="401"/>
      <c r="IEK1861" s="401"/>
      <c r="IEL1861" s="401"/>
      <c r="IEM1861" s="401"/>
      <c r="IEN1861" s="401"/>
      <c r="IEO1861" s="401"/>
      <c r="IEP1861" s="401"/>
      <c r="IEQ1861" s="401"/>
      <c r="IER1861" s="401"/>
      <c r="IES1861" s="401"/>
      <c r="IET1861" s="401"/>
      <c r="IEU1861" s="401"/>
      <c r="IEV1861" s="401"/>
      <c r="IEW1861" s="401"/>
      <c r="IEX1861" s="401"/>
      <c r="IEY1861" s="401"/>
      <c r="IEZ1861" s="401"/>
      <c r="IFA1861" s="401"/>
      <c r="IFB1861" s="401"/>
      <c r="IFC1861" s="401"/>
      <c r="IFD1861" s="401"/>
      <c r="IFE1861" s="401"/>
      <c r="IFF1861" s="401"/>
      <c r="IFG1861" s="401"/>
      <c r="IFH1861" s="401"/>
      <c r="IFI1861" s="401"/>
      <c r="IFJ1861" s="401"/>
      <c r="IFK1861" s="401"/>
      <c r="IFL1861" s="401"/>
      <c r="IFM1861" s="401"/>
      <c r="IFN1861" s="401"/>
      <c r="IFO1861" s="401"/>
      <c r="IFP1861" s="401"/>
      <c r="IFQ1861" s="401"/>
      <c r="IFR1861" s="401"/>
      <c r="IFS1861" s="401"/>
      <c r="IFT1861" s="401"/>
      <c r="IFU1861" s="401"/>
      <c r="IFV1861" s="401"/>
      <c r="IFW1861" s="401"/>
      <c r="IFX1861" s="401"/>
      <c r="IFY1861" s="401"/>
      <c r="IFZ1861" s="401"/>
      <c r="IGA1861" s="401"/>
      <c r="IGB1861" s="401"/>
      <c r="IGC1861" s="401"/>
      <c r="IGD1861" s="401"/>
      <c r="IGE1861" s="401"/>
      <c r="IGF1861" s="401"/>
      <c r="IGG1861" s="401"/>
      <c r="IGH1861" s="401"/>
      <c r="IGI1861" s="401"/>
      <c r="IGJ1861" s="401"/>
      <c r="IGK1861" s="401"/>
      <c r="IGL1861" s="401"/>
      <c r="IGM1861" s="401"/>
      <c r="IGN1861" s="401"/>
      <c r="IGO1861" s="401"/>
      <c r="IGP1861" s="401"/>
      <c r="IGQ1861" s="401"/>
      <c r="IGR1861" s="401"/>
      <c r="IGS1861" s="401"/>
      <c r="IGT1861" s="401"/>
      <c r="IGU1861" s="401"/>
      <c r="IGV1861" s="401"/>
      <c r="IGW1861" s="401"/>
      <c r="IGX1861" s="401"/>
      <c r="IGY1861" s="401"/>
      <c r="IGZ1861" s="401"/>
      <c r="IHA1861" s="401"/>
      <c r="IHB1861" s="401"/>
      <c r="IHC1861" s="401"/>
      <c r="IHD1861" s="401"/>
      <c r="IHE1861" s="401"/>
      <c r="IHF1861" s="401"/>
      <c r="IHG1861" s="401"/>
      <c r="IHH1861" s="401"/>
      <c r="IHI1861" s="401"/>
      <c r="IHJ1861" s="401"/>
      <c r="IHK1861" s="401"/>
      <c r="IHL1861" s="401"/>
      <c r="IHM1861" s="401"/>
      <c r="IHN1861" s="401"/>
      <c r="IHO1861" s="401"/>
      <c r="IHP1861" s="401"/>
      <c r="IHQ1861" s="401"/>
      <c r="IHR1861" s="401"/>
      <c r="IHS1861" s="401"/>
      <c r="IHT1861" s="401"/>
      <c r="IHU1861" s="401"/>
      <c r="IHV1861" s="401"/>
      <c r="IHW1861" s="401"/>
      <c r="IHX1861" s="401"/>
      <c r="IHY1861" s="401"/>
      <c r="IHZ1861" s="401"/>
      <c r="IIA1861" s="401"/>
      <c r="IIB1861" s="401"/>
      <c r="IIC1861" s="401"/>
      <c r="IID1861" s="401"/>
      <c r="IIE1861" s="401"/>
      <c r="IIF1861" s="401"/>
      <c r="IIG1861" s="401"/>
      <c r="IIH1861" s="401"/>
      <c r="III1861" s="401"/>
      <c r="IIJ1861" s="401"/>
      <c r="IIK1861" s="401"/>
      <c r="IIL1861" s="401"/>
      <c r="IIM1861" s="401"/>
      <c r="IIN1861" s="401"/>
      <c r="IIO1861" s="401"/>
      <c r="IIP1861" s="401"/>
      <c r="IIQ1861" s="401"/>
      <c r="IIR1861" s="401"/>
      <c r="IIS1861" s="401"/>
      <c r="IIT1861" s="401"/>
      <c r="IIU1861" s="401"/>
      <c r="IIV1861" s="401"/>
      <c r="IIW1861" s="401"/>
      <c r="IIX1861" s="401"/>
      <c r="IIY1861" s="401"/>
      <c r="IIZ1861" s="401"/>
      <c r="IJA1861" s="401"/>
      <c r="IJB1861" s="401"/>
      <c r="IJC1861" s="401"/>
      <c r="IJD1861" s="401"/>
      <c r="IJE1861" s="401"/>
      <c r="IJF1861" s="401"/>
      <c r="IJG1861" s="401"/>
      <c r="IJH1861" s="401"/>
      <c r="IJI1861" s="401"/>
      <c r="IJJ1861" s="401"/>
      <c r="IJK1861" s="401"/>
      <c r="IJL1861" s="401"/>
      <c r="IJM1861" s="401"/>
      <c r="IJN1861" s="401"/>
      <c r="IJO1861" s="401"/>
      <c r="IJP1861" s="401"/>
      <c r="IJQ1861" s="401"/>
      <c r="IJR1861" s="401"/>
      <c r="IJS1861" s="401"/>
      <c r="IJT1861" s="401"/>
      <c r="IJU1861" s="401"/>
      <c r="IJV1861" s="401"/>
      <c r="IJW1861" s="401"/>
      <c r="IJX1861" s="401"/>
      <c r="IJY1861" s="401"/>
      <c r="IJZ1861" s="401"/>
      <c r="IKA1861" s="401"/>
      <c r="IKB1861" s="401"/>
      <c r="IKC1861" s="401"/>
      <c r="IKD1861" s="401"/>
      <c r="IKE1861" s="401"/>
      <c r="IKF1861" s="401"/>
      <c r="IKG1861" s="401"/>
      <c r="IKH1861" s="401"/>
      <c r="IKI1861" s="401"/>
      <c r="IKJ1861" s="401"/>
      <c r="IKK1861" s="401"/>
      <c r="IKL1861" s="401"/>
      <c r="IKM1861" s="401"/>
      <c r="IKN1861" s="401"/>
      <c r="IKO1861" s="401"/>
      <c r="IKP1861" s="401"/>
      <c r="IKQ1861" s="401"/>
      <c r="IKR1861" s="401"/>
      <c r="IKS1861" s="401"/>
      <c r="IKT1861" s="401"/>
      <c r="IKU1861" s="401"/>
      <c r="IKV1861" s="401"/>
      <c r="IKW1861" s="401"/>
      <c r="IKX1861" s="401"/>
      <c r="IKY1861" s="401"/>
      <c r="IKZ1861" s="401"/>
      <c r="ILA1861" s="401"/>
      <c r="ILB1861" s="401"/>
      <c r="ILC1861" s="401"/>
      <c r="ILD1861" s="401"/>
      <c r="ILE1861" s="401"/>
      <c r="ILF1861" s="401"/>
      <c r="ILG1861" s="401"/>
      <c r="ILH1861" s="401"/>
      <c r="ILI1861" s="401"/>
      <c r="ILJ1861" s="401"/>
      <c r="ILK1861" s="401"/>
      <c r="ILL1861" s="401"/>
      <c r="ILM1861" s="401"/>
      <c r="ILN1861" s="401"/>
      <c r="ILO1861" s="401"/>
      <c r="ILP1861" s="401"/>
      <c r="ILQ1861" s="401"/>
      <c r="ILR1861" s="401"/>
      <c r="ILS1861" s="401"/>
      <c r="ILT1861" s="401"/>
      <c r="ILU1861" s="401"/>
      <c r="ILV1861" s="401"/>
      <c r="ILW1861" s="401"/>
      <c r="ILX1861" s="401"/>
      <c r="ILY1861" s="401"/>
      <c r="ILZ1861" s="401"/>
      <c r="IMA1861" s="401"/>
      <c r="IMB1861" s="401"/>
      <c r="IMC1861" s="401"/>
      <c r="IMD1861" s="401"/>
      <c r="IME1861" s="401"/>
      <c r="IMF1861" s="401"/>
      <c r="IMG1861" s="401"/>
      <c r="IMH1861" s="401"/>
      <c r="IMI1861" s="401"/>
      <c r="IMJ1861" s="401"/>
      <c r="IMK1861" s="401"/>
      <c r="IML1861" s="401"/>
      <c r="IMM1861" s="401"/>
      <c r="IMN1861" s="401"/>
      <c r="IMO1861" s="401"/>
      <c r="IMP1861" s="401"/>
      <c r="IMQ1861" s="401"/>
      <c r="IMR1861" s="401"/>
      <c r="IMS1861" s="401"/>
      <c r="IMT1861" s="401"/>
      <c r="IMU1861" s="401"/>
      <c r="IMV1861" s="401"/>
      <c r="IMW1861" s="401"/>
      <c r="IMX1861" s="401"/>
      <c r="IMY1861" s="401"/>
      <c r="IMZ1861" s="401"/>
      <c r="INA1861" s="401"/>
      <c r="INB1861" s="401"/>
      <c r="INC1861" s="401"/>
      <c r="IND1861" s="401"/>
      <c r="INE1861" s="401"/>
      <c r="INF1861" s="401"/>
      <c r="ING1861" s="401"/>
      <c r="INH1861" s="401"/>
      <c r="INI1861" s="401"/>
      <c r="INJ1861" s="401"/>
      <c r="INK1861" s="401"/>
      <c r="INL1861" s="401"/>
      <c r="INM1861" s="401"/>
      <c r="INN1861" s="401"/>
      <c r="INO1861" s="401"/>
      <c r="INP1861" s="401"/>
      <c r="INQ1861" s="401"/>
      <c r="INR1861" s="401"/>
      <c r="INS1861" s="401"/>
      <c r="INT1861" s="401"/>
      <c r="INU1861" s="401"/>
      <c r="INV1861" s="401"/>
      <c r="INW1861" s="401"/>
      <c r="INX1861" s="401"/>
      <c r="INY1861" s="401"/>
      <c r="INZ1861" s="401"/>
      <c r="IOA1861" s="401"/>
      <c r="IOB1861" s="401"/>
      <c r="IOC1861" s="401"/>
      <c r="IOD1861" s="401"/>
      <c r="IOE1861" s="401"/>
      <c r="IOF1861" s="401"/>
      <c r="IOG1861" s="401"/>
      <c r="IOH1861" s="401"/>
      <c r="IOI1861" s="401"/>
      <c r="IOJ1861" s="401"/>
      <c r="IOK1861" s="401"/>
      <c r="IOL1861" s="401"/>
      <c r="IOM1861" s="401"/>
      <c r="ION1861" s="401"/>
      <c r="IOO1861" s="401"/>
      <c r="IOP1861" s="401"/>
      <c r="IOQ1861" s="401"/>
      <c r="IOR1861" s="401"/>
      <c r="IOS1861" s="401"/>
      <c r="IOT1861" s="401"/>
      <c r="IOU1861" s="401"/>
      <c r="IOV1861" s="401"/>
      <c r="IOW1861" s="401"/>
      <c r="IOX1861" s="401"/>
      <c r="IOY1861" s="401"/>
      <c r="IOZ1861" s="401"/>
      <c r="IPA1861" s="401"/>
      <c r="IPB1861" s="401"/>
      <c r="IPC1861" s="401"/>
      <c r="IPD1861" s="401"/>
      <c r="IPE1861" s="401"/>
      <c r="IPF1861" s="401"/>
      <c r="IPG1861" s="401"/>
      <c r="IPH1861" s="401"/>
      <c r="IPI1861" s="401"/>
      <c r="IPJ1861" s="401"/>
      <c r="IPK1861" s="401"/>
      <c r="IPL1861" s="401"/>
      <c r="IPM1861" s="401"/>
      <c r="IPN1861" s="401"/>
      <c r="IPO1861" s="401"/>
      <c r="IPP1861" s="401"/>
      <c r="IPQ1861" s="401"/>
      <c r="IPR1861" s="401"/>
      <c r="IPS1861" s="401"/>
      <c r="IPT1861" s="401"/>
      <c r="IPU1861" s="401"/>
      <c r="IPV1861" s="401"/>
      <c r="IPW1861" s="401"/>
      <c r="IPX1861" s="401"/>
      <c r="IPY1861" s="401"/>
      <c r="IPZ1861" s="401"/>
      <c r="IQA1861" s="401"/>
      <c r="IQB1861" s="401"/>
      <c r="IQC1861" s="401"/>
      <c r="IQD1861" s="401"/>
      <c r="IQE1861" s="401"/>
      <c r="IQF1861" s="401"/>
      <c r="IQG1861" s="401"/>
      <c r="IQH1861" s="401"/>
      <c r="IQI1861" s="401"/>
      <c r="IQJ1861" s="401"/>
      <c r="IQK1861" s="401"/>
      <c r="IQL1861" s="401"/>
      <c r="IQM1861" s="401"/>
      <c r="IQN1861" s="401"/>
      <c r="IQO1861" s="401"/>
      <c r="IQP1861" s="401"/>
      <c r="IQQ1861" s="401"/>
      <c r="IQR1861" s="401"/>
      <c r="IQS1861" s="401"/>
      <c r="IQT1861" s="401"/>
      <c r="IQU1861" s="401"/>
      <c r="IQV1861" s="401"/>
      <c r="IQW1861" s="401"/>
      <c r="IQX1861" s="401"/>
      <c r="IQY1861" s="401"/>
      <c r="IQZ1861" s="401"/>
      <c r="IRA1861" s="401"/>
      <c r="IRB1861" s="401"/>
      <c r="IRC1861" s="401"/>
      <c r="IRD1861" s="401"/>
      <c r="IRE1861" s="401"/>
      <c r="IRF1861" s="401"/>
      <c r="IRG1861" s="401"/>
      <c r="IRH1861" s="401"/>
      <c r="IRI1861" s="401"/>
      <c r="IRJ1861" s="401"/>
      <c r="IRK1861" s="401"/>
      <c r="IRL1861" s="401"/>
      <c r="IRM1861" s="401"/>
      <c r="IRN1861" s="401"/>
      <c r="IRO1861" s="401"/>
      <c r="IRP1861" s="401"/>
      <c r="IRQ1861" s="401"/>
      <c r="IRR1861" s="401"/>
      <c r="IRS1861" s="401"/>
      <c r="IRT1861" s="401"/>
      <c r="IRU1861" s="401"/>
      <c r="IRV1861" s="401"/>
      <c r="IRW1861" s="401"/>
      <c r="IRX1861" s="401"/>
      <c r="IRY1861" s="401"/>
      <c r="IRZ1861" s="401"/>
      <c r="ISA1861" s="401"/>
      <c r="ISB1861" s="401"/>
      <c r="ISC1861" s="401"/>
      <c r="ISD1861" s="401"/>
      <c r="ISE1861" s="401"/>
      <c r="ISF1861" s="401"/>
      <c r="ISG1861" s="401"/>
      <c r="ISH1861" s="401"/>
      <c r="ISI1861" s="401"/>
      <c r="ISJ1861" s="401"/>
      <c r="ISK1861" s="401"/>
      <c r="ISL1861" s="401"/>
      <c r="ISM1861" s="401"/>
      <c r="ISN1861" s="401"/>
      <c r="ISO1861" s="401"/>
      <c r="ISP1861" s="401"/>
      <c r="ISQ1861" s="401"/>
      <c r="ISR1861" s="401"/>
      <c r="ISS1861" s="401"/>
      <c r="IST1861" s="401"/>
      <c r="ISU1861" s="401"/>
      <c r="ISV1861" s="401"/>
      <c r="ISW1861" s="401"/>
      <c r="ISX1861" s="401"/>
      <c r="ISY1861" s="401"/>
      <c r="ISZ1861" s="401"/>
      <c r="ITA1861" s="401"/>
      <c r="ITB1861" s="401"/>
      <c r="ITC1861" s="401"/>
      <c r="ITD1861" s="401"/>
      <c r="ITE1861" s="401"/>
      <c r="ITF1861" s="401"/>
      <c r="ITG1861" s="401"/>
      <c r="ITH1861" s="401"/>
      <c r="ITI1861" s="401"/>
      <c r="ITJ1861" s="401"/>
      <c r="ITK1861" s="401"/>
      <c r="ITL1861" s="401"/>
      <c r="ITM1861" s="401"/>
      <c r="ITN1861" s="401"/>
      <c r="ITO1861" s="401"/>
      <c r="ITP1861" s="401"/>
      <c r="ITQ1861" s="401"/>
      <c r="ITR1861" s="401"/>
      <c r="ITS1861" s="401"/>
      <c r="ITT1861" s="401"/>
      <c r="ITU1861" s="401"/>
      <c r="ITV1861" s="401"/>
      <c r="ITW1861" s="401"/>
      <c r="ITX1861" s="401"/>
      <c r="ITY1861" s="401"/>
      <c r="ITZ1861" s="401"/>
      <c r="IUA1861" s="401"/>
      <c r="IUB1861" s="401"/>
      <c r="IUC1861" s="401"/>
      <c r="IUD1861" s="401"/>
      <c r="IUE1861" s="401"/>
      <c r="IUF1861" s="401"/>
      <c r="IUG1861" s="401"/>
      <c r="IUH1861" s="401"/>
      <c r="IUI1861" s="401"/>
      <c r="IUJ1861" s="401"/>
      <c r="IUK1861" s="401"/>
      <c r="IUL1861" s="401"/>
      <c r="IUM1861" s="401"/>
      <c r="IUN1861" s="401"/>
      <c r="IUO1861" s="401"/>
      <c r="IUP1861" s="401"/>
      <c r="IUQ1861" s="401"/>
      <c r="IUR1861" s="401"/>
      <c r="IUS1861" s="401"/>
      <c r="IUT1861" s="401"/>
      <c r="IUU1861" s="401"/>
      <c r="IUV1861" s="401"/>
      <c r="IUW1861" s="401"/>
      <c r="IUX1861" s="401"/>
      <c r="IUY1861" s="401"/>
      <c r="IUZ1861" s="401"/>
      <c r="IVA1861" s="401"/>
      <c r="IVB1861" s="401"/>
      <c r="IVC1861" s="401"/>
      <c r="IVD1861" s="401"/>
      <c r="IVE1861" s="401"/>
      <c r="IVF1861" s="401"/>
      <c r="IVG1861" s="401"/>
      <c r="IVH1861" s="401"/>
      <c r="IVI1861" s="401"/>
      <c r="IVJ1861" s="401"/>
      <c r="IVK1861" s="401"/>
      <c r="IVL1861" s="401"/>
      <c r="IVM1861" s="401"/>
      <c r="IVN1861" s="401"/>
      <c r="IVO1861" s="401"/>
      <c r="IVP1861" s="401"/>
      <c r="IVQ1861" s="401"/>
      <c r="IVR1861" s="401"/>
      <c r="IVS1861" s="401"/>
      <c r="IVT1861" s="401"/>
      <c r="IVU1861" s="401"/>
      <c r="IVV1861" s="401"/>
      <c r="IVW1861" s="401"/>
      <c r="IVX1861" s="401"/>
      <c r="IVY1861" s="401"/>
      <c r="IVZ1861" s="401"/>
      <c r="IWA1861" s="401"/>
      <c r="IWB1861" s="401"/>
      <c r="IWC1861" s="401"/>
      <c r="IWD1861" s="401"/>
      <c r="IWE1861" s="401"/>
      <c r="IWF1861" s="401"/>
      <c r="IWG1861" s="401"/>
      <c r="IWH1861" s="401"/>
      <c r="IWI1861" s="401"/>
      <c r="IWJ1861" s="401"/>
      <c r="IWK1861" s="401"/>
      <c r="IWL1861" s="401"/>
      <c r="IWM1861" s="401"/>
      <c r="IWN1861" s="401"/>
      <c r="IWO1861" s="401"/>
      <c r="IWP1861" s="401"/>
      <c r="IWQ1861" s="401"/>
      <c r="IWR1861" s="401"/>
      <c r="IWS1861" s="401"/>
      <c r="IWT1861" s="401"/>
      <c r="IWU1861" s="401"/>
      <c r="IWV1861" s="401"/>
      <c r="IWW1861" s="401"/>
      <c r="IWX1861" s="401"/>
      <c r="IWY1861" s="401"/>
      <c r="IWZ1861" s="401"/>
      <c r="IXA1861" s="401"/>
      <c r="IXB1861" s="401"/>
      <c r="IXC1861" s="401"/>
      <c r="IXD1861" s="401"/>
      <c r="IXE1861" s="401"/>
      <c r="IXF1861" s="401"/>
      <c r="IXG1861" s="401"/>
      <c r="IXH1861" s="401"/>
      <c r="IXI1861" s="401"/>
      <c r="IXJ1861" s="401"/>
      <c r="IXK1861" s="401"/>
      <c r="IXL1861" s="401"/>
      <c r="IXM1861" s="401"/>
      <c r="IXN1861" s="401"/>
      <c r="IXO1861" s="401"/>
      <c r="IXP1861" s="401"/>
      <c r="IXQ1861" s="401"/>
      <c r="IXR1861" s="401"/>
      <c r="IXS1861" s="401"/>
      <c r="IXT1861" s="401"/>
      <c r="IXU1861" s="401"/>
      <c r="IXV1861" s="401"/>
      <c r="IXW1861" s="401"/>
      <c r="IXX1861" s="401"/>
      <c r="IXY1861" s="401"/>
      <c r="IXZ1861" s="401"/>
      <c r="IYA1861" s="401"/>
      <c r="IYB1861" s="401"/>
      <c r="IYC1861" s="401"/>
      <c r="IYD1861" s="401"/>
      <c r="IYE1861" s="401"/>
      <c r="IYF1861" s="401"/>
      <c r="IYG1861" s="401"/>
      <c r="IYH1861" s="401"/>
      <c r="IYI1861" s="401"/>
      <c r="IYJ1861" s="401"/>
      <c r="IYK1861" s="401"/>
      <c r="IYL1861" s="401"/>
      <c r="IYM1861" s="401"/>
      <c r="IYN1861" s="401"/>
      <c r="IYO1861" s="401"/>
      <c r="IYP1861" s="401"/>
      <c r="IYQ1861" s="401"/>
      <c r="IYR1861" s="401"/>
      <c r="IYS1861" s="401"/>
      <c r="IYT1861" s="401"/>
      <c r="IYU1861" s="401"/>
      <c r="IYV1861" s="401"/>
      <c r="IYW1861" s="401"/>
      <c r="IYX1861" s="401"/>
      <c r="IYY1861" s="401"/>
      <c r="IYZ1861" s="401"/>
      <c r="IZA1861" s="401"/>
      <c r="IZB1861" s="401"/>
      <c r="IZC1861" s="401"/>
      <c r="IZD1861" s="401"/>
      <c r="IZE1861" s="401"/>
      <c r="IZF1861" s="401"/>
      <c r="IZG1861" s="401"/>
      <c r="IZH1861" s="401"/>
      <c r="IZI1861" s="401"/>
      <c r="IZJ1861" s="401"/>
      <c r="IZK1861" s="401"/>
      <c r="IZL1861" s="401"/>
      <c r="IZM1861" s="401"/>
      <c r="IZN1861" s="401"/>
      <c r="IZO1861" s="401"/>
      <c r="IZP1861" s="401"/>
      <c r="IZQ1861" s="401"/>
      <c r="IZR1861" s="401"/>
      <c r="IZS1861" s="401"/>
      <c r="IZT1861" s="401"/>
      <c r="IZU1861" s="401"/>
      <c r="IZV1861" s="401"/>
      <c r="IZW1861" s="401"/>
      <c r="IZX1861" s="401"/>
      <c r="IZY1861" s="401"/>
      <c r="IZZ1861" s="401"/>
      <c r="JAA1861" s="401"/>
      <c r="JAB1861" s="401"/>
      <c r="JAC1861" s="401"/>
      <c r="JAD1861" s="401"/>
      <c r="JAE1861" s="401"/>
      <c r="JAF1861" s="401"/>
      <c r="JAG1861" s="401"/>
      <c r="JAH1861" s="401"/>
      <c r="JAI1861" s="401"/>
      <c r="JAJ1861" s="401"/>
      <c r="JAK1861" s="401"/>
      <c r="JAL1861" s="401"/>
      <c r="JAM1861" s="401"/>
      <c r="JAN1861" s="401"/>
      <c r="JAO1861" s="401"/>
      <c r="JAP1861" s="401"/>
      <c r="JAQ1861" s="401"/>
      <c r="JAR1861" s="401"/>
      <c r="JAS1861" s="401"/>
      <c r="JAT1861" s="401"/>
      <c r="JAU1861" s="401"/>
      <c r="JAV1861" s="401"/>
      <c r="JAW1861" s="401"/>
      <c r="JAX1861" s="401"/>
      <c r="JAY1861" s="401"/>
      <c r="JAZ1861" s="401"/>
      <c r="JBA1861" s="401"/>
      <c r="JBB1861" s="401"/>
      <c r="JBC1861" s="401"/>
      <c r="JBD1861" s="401"/>
      <c r="JBE1861" s="401"/>
      <c r="JBF1861" s="401"/>
      <c r="JBG1861" s="401"/>
      <c r="JBH1861" s="401"/>
      <c r="JBI1861" s="401"/>
      <c r="JBJ1861" s="401"/>
      <c r="JBK1861" s="401"/>
      <c r="JBL1861" s="401"/>
      <c r="JBM1861" s="401"/>
      <c r="JBN1861" s="401"/>
      <c r="JBO1861" s="401"/>
      <c r="JBP1861" s="401"/>
      <c r="JBQ1861" s="401"/>
      <c r="JBR1861" s="401"/>
      <c r="JBS1861" s="401"/>
      <c r="JBT1861" s="401"/>
      <c r="JBU1861" s="401"/>
      <c r="JBV1861" s="401"/>
      <c r="JBW1861" s="401"/>
      <c r="JBX1861" s="401"/>
      <c r="JBY1861" s="401"/>
      <c r="JBZ1861" s="401"/>
      <c r="JCA1861" s="401"/>
      <c r="JCB1861" s="401"/>
      <c r="JCC1861" s="401"/>
      <c r="JCD1861" s="401"/>
      <c r="JCE1861" s="401"/>
      <c r="JCF1861" s="401"/>
      <c r="JCG1861" s="401"/>
      <c r="JCH1861" s="401"/>
      <c r="JCI1861" s="401"/>
      <c r="JCJ1861" s="401"/>
      <c r="JCK1861" s="401"/>
      <c r="JCL1861" s="401"/>
      <c r="JCM1861" s="401"/>
      <c r="JCN1861" s="401"/>
      <c r="JCO1861" s="401"/>
      <c r="JCP1861" s="401"/>
      <c r="JCQ1861" s="401"/>
      <c r="JCR1861" s="401"/>
      <c r="JCS1861" s="401"/>
      <c r="JCT1861" s="401"/>
      <c r="JCU1861" s="401"/>
      <c r="JCV1861" s="401"/>
      <c r="JCW1861" s="401"/>
      <c r="JCX1861" s="401"/>
      <c r="JCY1861" s="401"/>
      <c r="JCZ1861" s="401"/>
      <c r="JDA1861" s="401"/>
      <c r="JDB1861" s="401"/>
      <c r="JDC1861" s="401"/>
      <c r="JDD1861" s="401"/>
      <c r="JDE1861" s="401"/>
      <c r="JDF1861" s="401"/>
      <c r="JDG1861" s="401"/>
      <c r="JDH1861" s="401"/>
      <c r="JDI1861" s="401"/>
      <c r="JDJ1861" s="401"/>
      <c r="JDK1861" s="401"/>
      <c r="JDL1861" s="401"/>
      <c r="JDM1861" s="401"/>
      <c r="JDN1861" s="401"/>
      <c r="JDO1861" s="401"/>
      <c r="JDP1861" s="401"/>
      <c r="JDQ1861" s="401"/>
      <c r="JDR1861" s="401"/>
      <c r="JDS1861" s="401"/>
      <c r="JDT1861" s="401"/>
      <c r="JDU1861" s="401"/>
      <c r="JDV1861" s="401"/>
      <c r="JDW1861" s="401"/>
      <c r="JDX1861" s="401"/>
      <c r="JDY1861" s="401"/>
      <c r="JDZ1861" s="401"/>
      <c r="JEA1861" s="401"/>
      <c r="JEB1861" s="401"/>
      <c r="JEC1861" s="401"/>
      <c r="JED1861" s="401"/>
      <c r="JEE1861" s="401"/>
      <c r="JEF1861" s="401"/>
      <c r="JEG1861" s="401"/>
      <c r="JEH1861" s="401"/>
      <c r="JEI1861" s="401"/>
      <c r="JEJ1861" s="401"/>
      <c r="JEK1861" s="401"/>
      <c r="JEL1861" s="401"/>
      <c r="JEM1861" s="401"/>
      <c r="JEN1861" s="401"/>
      <c r="JEO1861" s="401"/>
      <c r="JEP1861" s="401"/>
      <c r="JEQ1861" s="401"/>
      <c r="JER1861" s="401"/>
      <c r="JES1861" s="401"/>
      <c r="JET1861" s="401"/>
      <c r="JEU1861" s="401"/>
      <c r="JEV1861" s="401"/>
      <c r="JEW1861" s="401"/>
      <c r="JEX1861" s="401"/>
      <c r="JEY1861" s="401"/>
      <c r="JEZ1861" s="401"/>
      <c r="JFA1861" s="401"/>
      <c r="JFB1861" s="401"/>
      <c r="JFC1861" s="401"/>
      <c r="JFD1861" s="401"/>
      <c r="JFE1861" s="401"/>
      <c r="JFF1861" s="401"/>
      <c r="JFG1861" s="401"/>
      <c r="JFH1861" s="401"/>
      <c r="JFI1861" s="401"/>
      <c r="JFJ1861" s="401"/>
      <c r="JFK1861" s="401"/>
      <c r="JFL1861" s="401"/>
      <c r="JFM1861" s="401"/>
      <c r="JFN1861" s="401"/>
      <c r="JFO1861" s="401"/>
      <c r="JFP1861" s="401"/>
      <c r="JFQ1861" s="401"/>
      <c r="JFR1861" s="401"/>
      <c r="JFS1861" s="401"/>
      <c r="JFT1861" s="401"/>
      <c r="JFU1861" s="401"/>
      <c r="JFV1861" s="401"/>
      <c r="JFW1861" s="401"/>
      <c r="JFX1861" s="401"/>
      <c r="JFY1861" s="401"/>
      <c r="JFZ1861" s="401"/>
      <c r="JGA1861" s="401"/>
      <c r="JGB1861" s="401"/>
      <c r="JGC1861" s="401"/>
      <c r="JGD1861" s="401"/>
      <c r="JGE1861" s="401"/>
      <c r="JGF1861" s="401"/>
      <c r="JGG1861" s="401"/>
      <c r="JGH1861" s="401"/>
      <c r="JGI1861" s="401"/>
      <c r="JGJ1861" s="401"/>
      <c r="JGK1861" s="401"/>
      <c r="JGL1861" s="401"/>
      <c r="JGM1861" s="401"/>
      <c r="JGN1861" s="401"/>
      <c r="JGO1861" s="401"/>
      <c r="JGP1861" s="401"/>
      <c r="JGQ1861" s="401"/>
      <c r="JGR1861" s="401"/>
      <c r="JGS1861" s="401"/>
      <c r="JGT1861" s="401"/>
      <c r="JGU1861" s="401"/>
      <c r="JGV1861" s="401"/>
      <c r="JGW1861" s="401"/>
      <c r="JGX1861" s="401"/>
      <c r="JGY1861" s="401"/>
      <c r="JGZ1861" s="401"/>
      <c r="JHA1861" s="401"/>
      <c r="JHB1861" s="401"/>
      <c r="JHC1861" s="401"/>
      <c r="JHD1861" s="401"/>
      <c r="JHE1861" s="401"/>
      <c r="JHF1861" s="401"/>
      <c r="JHG1861" s="401"/>
      <c r="JHH1861" s="401"/>
      <c r="JHI1861" s="401"/>
      <c r="JHJ1861" s="401"/>
      <c r="JHK1861" s="401"/>
      <c r="JHL1861" s="401"/>
      <c r="JHM1861" s="401"/>
      <c r="JHN1861" s="401"/>
      <c r="JHO1861" s="401"/>
      <c r="JHP1861" s="401"/>
      <c r="JHQ1861" s="401"/>
      <c r="JHR1861" s="401"/>
      <c r="JHS1861" s="401"/>
      <c r="JHT1861" s="401"/>
      <c r="JHU1861" s="401"/>
      <c r="JHV1861" s="401"/>
      <c r="JHW1861" s="401"/>
      <c r="JHX1861" s="401"/>
      <c r="JHY1861" s="401"/>
      <c r="JHZ1861" s="401"/>
      <c r="JIA1861" s="401"/>
      <c r="JIB1861" s="401"/>
      <c r="JIC1861" s="401"/>
      <c r="JID1861" s="401"/>
      <c r="JIE1861" s="401"/>
      <c r="JIF1861" s="401"/>
      <c r="JIG1861" s="401"/>
      <c r="JIH1861" s="401"/>
      <c r="JII1861" s="401"/>
      <c r="JIJ1861" s="401"/>
      <c r="JIK1861" s="401"/>
      <c r="JIL1861" s="401"/>
      <c r="JIM1861" s="401"/>
      <c r="JIN1861" s="401"/>
      <c r="JIO1861" s="401"/>
      <c r="JIP1861" s="401"/>
      <c r="JIQ1861" s="401"/>
      <c r="JIR1861" s="401"/>
      <c r="JIS1861" s="401"/>
      <c r="JIT1861" s="401"/>
      <c r="JIU1861" s="401"/>
      <c r="JIV1861" s="401"/>
      <c r="JIW1861" s="401"/>
      <c r="JIX1861" s="401"/>
      <c r="JIY1861" s="401"/>
      <c r="JIZ1861" s="401"/>
      <c r="JJA1861" s="401"/>
      <c r="JJB1861" s="401"/>
      <c r="JJC1861" s="401"/>
      <c r="JJD1861" s="401"/>
      <c r="JJE1861" s="401"/>
      <c r="JJF1861" s="401"/>
      <c r="JJG1861" s="401"/>
      <c r="JJH1861" s="401"/>
      <c r="JJI1861" s="401"/>
      <c r="JJJ1861" s="401"/>
      <c r="JJK1861" s="401"/>
      <c r="JJL1861" s="401"/>
      <c r="JJM1861" s="401"/>
      <c r="JJN1861" s="401"/>
      <c r="JJO1861" s="401"/>
      <c r="JJP1861" s="401"/>
      <c r="JJQ1861" s="401"/>
      <c r="JJR1861" s="401"/>
      <c r="JJS1861" s="401"/>
      <c r="JJT1861" s="401"/>
      <c r="JJU1861" s="401"/>
      <c r="JJV1861" s="401"/>
      <c r="JJW1861" s="401"/>
      <c r="JJX1861" s="401"/>
      <c r="JJY1861" s="401"/>
      <c r="JJZ1861" s="401"/>
      <c r="JKA1861" s="401"/>
      <c r="JKB1861" s="401"/>
      <c r="JKC1861" s="401"/>
      <c r="JKD1861" s="401"/>
      <c r="JKE1861" s="401"/>
      <c r="JKF1861" s="401"/>
      <c r="JKG1861" s="401"/>
      <c r="JKH1861" s="401"/>
      <c r="JKI1861" s="401"/>
      <c r="JKJ1861" s="401"/>
      <c r="JKK1861" s="401"/>
      <c r="JKL1861" s="401"/>
      <c r="JKM1861" s="401"/>
      <c r="JKN1861" s="401"/>
      <c r="JKO1861" s="401"/>
      <c r="JKP1861" s="401"/>
      <c r="JKQ1861" s="401"/>
      <c r="JKR1861" s="401"/>
      <c r="JKS1861" s="401"/>
      <c r="JKT1861" s="401"/>
      <c r="JKU1861" s="401"/>
      <c r="JKV1861" s="401"/>
      <c r="JKW1861" s="401"/>
      <c r="JKX1861" s="401"/>
      <c r="JKY1861" s="401"/>
      <c r="JKZ1861" s="401"/>
      <c r="JLA1861" s="401"/>
      <c r="JLB1861" s="401"/>
      <c r="JLC1861" s="401"/>
      <c r="JLD1861" s="401"/>
      <c r="JLE1861" s="401"/>
      <c r="JLF1861" s="401"/>
      <c r="JLG1861" s="401"/>
      <c r="JLH1861" s="401"/>
      <c r="JLI1861" s="401"/>
      <c r="JLJ1861" s="401"/>
      <c r="JLK1861" s="401"/>
      <c r="JLL1861" s="401"/>
      <c r="JLM1861" s="401"/>
      <c r="JLN1861" s="401"/>
      <c r="JLO1861" s="401"/>
      <c r="JLP1861" s="401"/>
      <c r="JLQ1861" s="401"/>
      <c r="JLR1861" s="401"/>
      <c r="JLS1861" s="401"/>
      <c r="JLT1861" s="401"/>
      <c r="JLU1861" s="401"/>
      <c r="JLV1861" s="401"/>
      <c r="JLW1861" s="401"/>
      <c r="JLX1861" s="401"/>
      <c r="JLY1861" s="401"/>
      <c r="JLZ1861" s="401"/>
      <c r="JMA1861" s="401"/>
      <c r="JMB1861" s="401"/>
      <c r="JMC1861" s="401"/>
      <c r="JMD1861" s="401"/>
      <c r="JME1861" s="401"/>
      <c r="JMF1861" s="401"/>
      <c r="JMG1861" s="401"/>
      <c r="JMH1861" s="401"/>
      <c r="JMI1861" s="401"/>
      <c r="JMJ1861" s="401"/>
      <c r="JMK1861" s="401"/>
      <c r="JML1861" s="401"/>
      <c r="JMM1861" s="401"/>
      <c r="JMN1861" s="401"/>
      <c r="JMO1861" s="401"/>
      <c r="JMP1861" s="401"/>
      <c r="JMQ1861" s="401"/>
      <c r="JMR1861" s="401"/>
      <c r="JMS1861" s="401"/>
      <c r="JMT1861" s="401"/>
      <c r="JMU1861" s="401"/>
      <c r="JMV1861" s="401"/>
      <c r="JMW1861" s="401"/>
      <c r="JMX1861" s="401"/>
      <c r="JMY1861" s="401"/>
      <c r="JMZ1861" s="401"/>
      <c r="JNA1861" s="401"/>
      <c r="JNB1861" s="401"/>
      <c r="JNC1861" s="401"/>
      <c r="JND1861" s="401"/>
      <c r="JNE1861" s="401"/>
      <c r="JNF1861" s="401"/>
      <c r="JNG1861" s="401"/>
      <c r="JNH1861" s="401"/>
      <c r="JNI1861" s="401"/>
      <c r="JNJ1861" s="401"/>
      <c r="JNK1861" s="401"/>
      <c r="JNL1861" s="401"/>
      <c r="JNM1861" s="401"/>
      <c r="JNN1861" s="401"/>
      <c r="JNO1861" s="401"/>
      <c r="JNP1861" s="401"/>
      <c r="JNQ1861" s="401"/>
      <c r="JNR1861" s="401"/>
      <c r="JNS1861" s="401"/>
      <c r="JNT1861" s="401"/>
      <c r="JNU1861" s="401"/>
      <c r="JNV1861" s="401"/>
      <c r="JNW1861" s="401"/>
      <c r="JNX1861" s="401"/>
      <c r="JNY1861" s="401"/>
      <c r="JNZ1861" s="401"/>
      <c r="JOA1861" s="401"/>
      <c r="JOB1861" s="401"/>
      <c r="JOC1861" s="401"/>
      <c r="JOD1861" s="401"/>
      <c r="JOE1861" s="401"/>
      <c r="JOF1861" s="401"/>
      <c r="JOG1861" s="401"/>
      <c r="JOH1861" s="401"/>
      <c r="JOI1861" s="401"/>
      <c r="JOJ1861" s="401"/>
      <c r="JOK1861" s="401"/>
      <c r="JOL1861" s="401"/>
      <c r="JOM1861" s="401"/>
      <c r="JON1861" s="401"/>
      <c r="JOO1861" s="401"/>
      <c r="JOP1861" s="401"/>
      <c r="JOQ1861" s="401"/>
      <c r="JOR1861" s="401"/>
      <c r="JOS1861" s="401"/>
      <c r="JOT1861" s="401"/>
      <c r="JOU1861" s="401"/>
      <c r="JOV1861" s="401"/>
      <c r="JOW1861" s="401"/>
      <c r="JOX1861" s="401"/>
      <c r="JOY1861" s="401"/>
      <c r="JOZ1861" s="401"/>
      <c r="JPA1861" s="401"/>
      <c r="JPB1861" s="401"/>
      <c r="JPC1861" s="401"/>
      <c r="JPD1861" s="401"/>
      <c r="JPE1861" s="401"/>
      <c r="JPF1861" s="401"/>
      <c r="JPG1861" s="401"/>
      <c r="JPH1861" s="401"/>
      <c r="JPI1861" s="401"/>
      <c r="JPJ1861" s="401"/>
      <c r="JPK1861" s="401"/>
      <c r="JPL1861" s="401"/>
      <c r="JPM1861" s="401"/>
      <c r="JPN1861" s="401"/>
      <c r="JPO1861" s="401"/>
      <c r="JPP1861" s="401"/>
      <c r="JPQ1861" s="401"/>
      <c r="JPR1861" s="401"/>
      <c r="JPS1861" s="401"/>
      <c r="JPT1861" s="401"/>
      <c r="JPU1861" s="401"/>
      <c r="JPV1861" s="401"/>
      <c r="JPW1861" s="401"/>
      <c r="JPX1861" s="401"/>
      <c r="JPY1861" s="401"/>
      <c r="JPZ1861" s="401"/>
      <c r="JQA1861" s="401"/>
      <c r="JQB1861" s="401"/>
      <c r="JQC1861" s="401"/>
      <c r="JQD1861" s="401"/>
      <c r="JQE1861" s="401"/>
      <c r="JQF1861" s="401"/>
      <c r="JQG1861" s="401"/>
      <c r="JQH1861" s="401"/>
      <c r="JQI1861" s="401"/>
      <c r="JQJ1861" s="401"/>
      <c r="JQK1861" s="401"/>
      <c r="JQL1861" s="401"/>
      <c r="JQM1861" s="401"/>
      <c r="JQN1861" s="401"/>
      <c r="JQO1861" s="401"/>
      <c r="JQP1861" s="401"/>
      <c r="JQQ1861" s="401"/>
      <c r="JQR1861" s="401"/>
      <c r="JQS1861" s="401"/>
      <c r="JQT1861" s="401"/>
      <c r="JQU1861" s="401"/>
      <c r="JQV1861" s="401"/>
      <c r="JQW1861" s="401"/>
      <c r="JQX1861" s="401"/>
      <c r="JQY1861" s="401"/>
      <c r="JQZ1861" s="401"/>
      <c r="JRA1861" s="401"/>
      <c r="JRB1861" s="401"/>
      <c r="JRC1861" s="401"/>
      <c r="JRD1861" s="401"/>
      <c r="JRE1861" s="401"/>
      <c r="JRF1861" s="401"/>
      <c r="JRG1861" s="401"/>
      <c r="JRH1861" s="401"/>
      <c r="JRI1861" s="401"/>
      <c r="JRJ1861" s="401"/>
      <c r="JRK1861" s="401"/>
      <c r="JRL1861" s="401"/>
      <c r="JRM1861" s="401"/>
      <c r="JRN1861" s="401"/>
      <c r="JRO1861" s="401"/>
      <c r="JRP1861" s="401"/>
      <c r="JRQ1861" s="401"/>
      <c r="JRR1861" s="401"/>
      <c r="JRS1861" s="401"/>
      <c r="JRT1861" s="401"/>
      <c r="JRU1861" s="401"/>
      <c r="JRV1861" s="401"/>
      <c r="JRW1861" s="401"/>
      <c r="JRX1861" s="401"/>
      <c r="JRY1861" s="401"/>
      <c r="JRZ1861" s="401"/>
      <c r="JSA1861" s="401"/>
      <c r="JSB1861" s="401"/>
      <c r="JSC1861" s="401"/>
      <c r="JSD1861" s="401"/>
      <c r="JSE1861" s="401"/>
      <c r="JSF1861" s="401"/>
      <c r="JSG1861" s="401"/>
      <c r="JSH1861" s="401"/>
      <c r="JSI1861" s="401"/>
      <c r="JSJ1861" s="401"/>
      <c r="JSK1861" s="401"/>
      <c r="JSL1861" s="401"/>
      <c r="JSM1861" s="401"/>
      <c r="JSN1861" s="401"/>
      <c r="JSO1861" s="401"/>
      <c r="JSP1861" s="401"/>
      <c r="JSQ1861" s="401"/>
      <c r="JSR1861" s="401"/>
      <c r="JSS1861" s="401"/>
      <c r="JST1861" s="401"/>
      <c r="JSU1861" s="401"/>
      <c r="JSV1861" s="401"/>
      <c r="JSW1861" s="401"/>
      <c r="JSX1861" s="401"/>
      <c r="JSY1861" s="401"/>
      <c r="JSZ1861" s="401"/>
      <c r="JTA1861" s="401"/>
      <c r="JTB1861" s="401"/>
      <c r="JTC1861" s="401"/>
      <c r="JTD1861" s="401"/>
      <c r="JTE1861" s="401"/>
      <c r="JTF1861" s="401"/>
      <c r="JTG1861" s="401"/>
      <c r="JTH1861" s="401"/>
      <c r="JTI1861" s="401"/>
      <c r="JTJ1861" s="401"/>
      <c r="JTK1861" s="401"/>
      <c r="JTL1861" s="401"/>
      <c r="JTM1861" s="401"/>
      <c r="JTN1861" s="401"/>
      <c r="JTO1861" s="401"/>
      <c r="JTP1861" s="401"/>
      <c r="JTQ1861" s="401"/>
      <c r="JTR1861" s="401"/>
      <c r="JTS1861" s="401"/>
      <c r="JTT1861" s="401"/>
      <c r="JTU1861" s="401"/>
      <c r="JTV1861" s="401"/>
      <c r="JTW1861" s="401"/>
      <c r="JTX1861" s="401"/>
      <c r="JTY1861" s="401"/>
      <c r="JTZ1861" s="401"/>
      <c r="JUA1861" s="401"/>
      <c r="JUB1861" s="401"/>
      <c r="JUC1861" s="401"/>
      <c r="JUD1861" s="401"/>
      <c r="JUE1861" s="401"/>
      <c r="JUF1861" s="401"/>
      <c r="JUG1861" s="401"/>
      <c r="JUH1861" s="401"/>
      <c r="JUI1861" s="401"/>
      <c r="JUJ1861" s="401"/>
      <c r="JUK1861" s="401"/>
      <c r="JUL1861" s="401"/>
      <c r="JUM1861" s="401"/>
      <c r="JUN1861" s="401"/>
      <c r="JUO1861" s="401"/>
      <c r="JUP1861" s="401"/>
      <c r="JUQ1861" s="401"/>
      <c r="JUR1861" s="401"/>
      <c r="JUS1861" s="401"/>
      <c r="JUT1861" s="401"/>
      <c r="JUU1861" s="401"/>
      <c r="JUV1861" s="401"/>
      <c r="JUW1861" s="401"/>
      <c r="JUX1861" s="401"/>
      <c r="JUY1861" s="401"/>
      <c r="JUZ1861" s="401"/>
      <c r="JVA1861" s="401"/>
      <c r="JVB1861" s="401"/>
      <c r="JVC1861" s="401"/>
      <c r="JVD1861" s="401"/>
      <c r="JVE1861" s="401"/>
      <c r="JVF1861" s="401"/>
      <c r="JVG1861" s="401"/>
      <c r="JVH1861" s="401"/>
      <c r="JVI1861" s="401"/>
      <c r="JVJ1861" s="401"/>
      <c r="JVK1861" s="401"/>
      <c r="JVL1861" s="401"/>
      <c r="JVM1861" s="401"/>
      <c r="JVN1861" s="401"/>
      <c r="JVO1861" s="401"/>
      <c r="JVP1861" s="401"/>
      <c r="JVQ1861" s="401"/>
      <c r="JVR1861" s="401"/>
      <c r="JVS1861" s="401"/>
      <c r="JVT1861" s="401"/>
      <c r="JVU1861" s="401"/>
      <c r="JVV1861" s="401"/>
      <c r="JVW1861" s="401"/>
      <c r="JVX1861" s="401"/>
      <c r="JVY1861" s="401"/>
      <c r="JVZ1861" s="401"/>
      <c r="JWA1861" s="401"/>
      <c r="JWB1861" s="401"/>
      <c r="JWC1861" s="401"/>
      <c r="JWD1861" s="401"/>
      <c r="JWE1861" s="401"/>
      <c r="JWF1861" s="401"/>
      <c r="JWG1861" s="401"/>
      <c r="JWH1861" s="401"/>
      <c r="JWI1861" s="401"/>
      <c r="JWJ1861" s="401"/>
      <c r="JWK1861" s="401"/>
      <c r="JWL1861" s="401"/>
      <c r="JWM1861" s="401"/>
      <c r="JWN1861" s="401"/>
      <c r="JWO1861" s="401"/>
      <c r="JWP1861" s="401"/>
      <c r="JWQ1861" s="401"/>
      <c r="JWR1861" s="401"/>
      <c r="JWS1861" s="401"/>
      <c r="JWT1861" s="401"/>
      <c r="JWU1861" s="401"/>
      <c r="JWV1861" s="401"/>
      <c r="JWW1861" s="401"/>
      <c r="JWX1861" s="401"/>
      <c r="JWY1861" s="401"/>
      <c r="JWZ1861" s="401"/>
      <c r="JXA1861" s="401"/>
      <c r="JXB1861" s="401"/>
      <c r="JXC1861" s="401"/>
      <c r="JXD1861" s="401"/>
      <c r="JXE1861" s="401"/>
      <c r="JXF1861" s="401"/>
      <c r="JXG1861" s="401"/>
      <c r="JXH1861" s="401"/>
      <c r="JXI1861" s="401"/>
      <c r="JXJ1861" s="401"/>
      <c r="JXK1861" s="401"/>
      <c r="JXL1861" s="401"/>
      <c r="JXM1861" s="401"/>
      <c r="JXN1861" s="401"/>
      <c r="JXO1861" s="401"/>
      <c r="JXP1861" s="401"/>
      <c r="JXQ1861" s="401"/>
      <c r="JXR1861" s="401"/>
      <c r="JXS1861" s="401"/>
      <c r="JXT1861" s="401"/>
      <c r="JXU1861" s="401"/>
      <c r="JXV1861" s="401"/>
      <c r="JXW1861" s="401"/>
      <c r="JXX1861" s="401"/>
      <c r="JXY1861" s="401"/>
      <c r="JXZ1861" s="401"/>
      <c r="JYA1861" s="401"/>
      <c r="JYB1861" s="401"/>
      <c r="JYC1861" s="401"/>
      <c r="JYD1861" s="401"/>
      <c r="JYE1861" s="401"/>
      <c r="JYF1861" s="401"/>
      <c r="JYG1861" s="401"/>
      <c r="JYH1861" s="401"/>
      <c r="JYI1861" s="401"/>
      <c r="JYJ1861" s="401"/>
      <c r="JYK1861" s="401"/>
      <c r="JYL1861" s="401"/>
      <c r="JYM1861" s="401"/>
      <c r="JYN1861" s="401"/>
      <c r="JYO1861" s="401"/>
      <c r="JYP1861" s="401"/>
      <c r="JYQ1861" s="401"/>
      <c r="JYR1861" s="401"/>
      <c r="JYS1861" s="401"/>
      <c r="JYT1861" s="401"/>
      <c r="JYU1861" s="401"/>
      <c r="JYV1861" s="401"/>
      <c r="JYW1861" s="401"/>
      <c r="JYX1861" s="401"/>
      <c r="JYY1861" s="401"/>
      <c r="JYZ1861" s="401"/>
      <c r="JZA1861" s="401"/>
      <c r="JZB1861" s="401"/>
      <c r="JZC1861" s="401"/>
      <c r="JZD1861" s="401"/>
      <c r="JZE1861" s="401"/>
      <c r="JZF1861" s="401"/>
      <c r="JZG1861" s="401"/>
      <c r="JZH1861" s="401"/>
      <c r="JZI1861" s="401"/>
      <c r="JZJ1861" s="401"/>
      <c r="JZK1861" s="401"/>
      <c r="JZL1861" s="401"/>
      <c r="JZM1861" s="401"/>
      <c r="JZN1861" s="401"/>
      <c r="JZO1861" s="401"/>
      <c r="JZP1861" s="401"/>
      <c r="JZQ1861" s="401"/>
      <c r="JZR1861" s="401"/>
      <c r="JZS1861" s="401"/>
      <c r="JZT1861" s="401"/>
      <c r="JZU1861" s="401"/>
      <c r="JZV1861" s="401"/>
      <c r="JZW1861" s="401"/>
      <c r="JZX1861" s="401"/>
      <c r="JZY1861" s="401"/>
      <c r="JZZ1861" s="401"/>
      <c r="KAA1861" s="401"/>
      <c r="KAB1861" s="401"/>
      <c r="KAC1861" s="401"/>
      <c r="KAD1861" s="401"/>
      <c r="KAE1861" s="401"/>
      <c r="KAF1861" s="401"/>
      <c r="KAG1861" s="401"/>
      <c r="KAH1861" s="401"/>
      <c r="KAI1861" s="401"/>
      <c r="KAJ1861" s="401"/>
      <c r="KAK1861" s="401"/>
      <c r="KAL1861" s="401"/>
      <c r="KAM1861" s="401"/>
      <c r="KAN1861" s="401"/>
      <c r="KAO1861" s="401"/>
      <c r="KAP1861" s="401"/>
      <c r="KAQ1861" s="401"/>
      <c r="KAR1861" s="401"/>
      <c r="KAS1861" s="401"/>
      <c r="KAT1861" s="401"/>
      <c r="KAU1861" s="401"/>
      <c r="KAV1861" s="401"/>
      <c r="KAW1861" s="401"/>
      <c r="KAX1861" s="401"/>
      <c r="KAY1861" s="401"/>
      <c r="KAZ1861" s="401"/>
      <c r="KBA1861" s="401"/>
      <c r="KBB1861" s="401"/>
      <c r="KBC1861" s="401"/>
      <c r="KBD1861" s="401"/>
      <c r="KBE1861" s="401"/>
      <c r="KBF1861" s="401"/>
      <c r="KBG1861" s="401"/>
      <c r="KBH1861" s="401"/>
      <c r="KBI1861" s="401"/>
      <c r="KBJ1861" s="401"/>
      <c r="KBK1861" s="401"/>
      <c r="KBL1861" s="401"/>
      <c r="KBM1861" s="401"/>
      <c r="KBN1861" s="401"/>
      <c r="KBO1861" s="401"/>
      <c r="KBP1861" s="401"/>
      <c r="KBQ1861" s="401"/>
      <c r="KBR1861" s="401"/>
      <c r="KBS1861" s="401"/>
      <c r="KBT1861" s="401"/>
      <c r="KBU1861" s="401"/>
      <c r="KBV1861" s="401"/>
      <c r="KBW1861" s="401"/>
      <c r="KBX1861" s="401"/>
      <c r="KBY1861" s="401"/>
      <c r="KBZ1861" s="401"/>
      <c r="KCA1861" s="401"/>
      <c r="KCB1861" s="401"/>
      <c r="KCC1861" s="401"/>
      <c r="KCD1861" s="401"/>
      <c r="KCE1861" s="401"/>
      <c r="KCF1861" s="401"/>
      <c r="KCG1861" s="401"/>
      <c r="KCH1861" s="401"/>
      <c r="KCI1861" s="401"/>
      <c r="KCJ1861" s="401"/>
      <c r="KCK1861" s="401"/>
      <c r="KCL1861" s="401"/>
      <c r="KCM1861" s="401"/>
      <c r="KCN1861" s="401"/>
      <c r="KCO1861" s="401"/>
      <c r="KCP1861" s="401"/>
      <c r="KCQ1861" s="401"/>
      <c r="KCR1861" s="401"/>
      <c r="KCS1861" s="401"/>
      <c r="KCT1861" s="401"/>
      <c r="KCU1861" s="401"/>
      <c r="KCV1861" s="401"/>
      <c r="KCW1861" s="401"/>
      <c r="KCX1861" s="401"/>
      <c r="KCY1861" s="401"/>
      <c r="KCZ1861" s="401"/>
      <c r="KDA1861" s="401"/>
      <c r="KDB1861" s="401"/>
      <c r="KDC1861" s="401"/>
      <c r="KDD1861" s="401"/>
      <c r="KDE1861" s="401"/>
      <c r="KDF1861" s="401"/>
      <c r="KDG1861" s="401"/>
      <c r="KDH1861" s="401"/>
      <c r="KDI1861" s="401"/>
      <c r="KDJ1861" s="401"/>
      <c r="KDK1861" s="401"/>
      <c r="KDL1861" s="401"/>
      <c r="KDM1861" s="401"/>
      <c r="KDN1861" s="401"/>
      <c r="KDO1861" s="401"/>
      <c r="KDP1861" s="401"/>
      <c r="KDQ1861" s="401"/>
      <c r="KDR1861" s="401"/>
      <c r="KDS1861" s="401"/>
      <c r="KDT1861" s="401"/>
      <c r="KDU1861" s="401"/>
      <c r="KDV1861" s="401"/>
      <c r="KDW1861" s="401"/>
      <c r="KDX1861" s="401"/>
      <c r="KDY1861" s="401"/>
      <c r="KDZ1861" s="401"/>
      <c r="KEA1861" s="401"/>
      <c r="KEB1861" s="401"/>
      <c r="KEC1861" s="401"/>
      <c r="KED1861" s="401"/>
      <c r="KEE1861" s="401"/>
      <c r="KEF1861" s="401"/>
      <c r="KEG1861" s="401"/>
      <c r="KEH1861" s="401"/>
      <c r="KEI1861" s="401"/>
      <c r="KEJ1861" s="401"/>
      <c r="KEK1861" s="401"/>
      <c r="KEL1861" s="401"/>
      <c r="KEM1861" s="401"/>
      <c r="KEN1861" s="401"/>
      <c r="KEO1861" s="401"/>
      <c r="KEP1861" s="401"/>
      <c r="KEQ1861" s="401"/>
      <c r="KER1861" s="401"/>
      <c r="KES1861" s="401"/>
      <c r="KET1861" s="401"/>
      <c r="KEU1861" s="401"/>
      <c r="KEV1861" s="401"/>
      <c r="KEW1861" s="401"/>
      <c r="KEX1861" s="401"/>
      <c r="KEY1861" s="401"/>
      <c r="KEZ1861" s="401"/>
      <c r="KFA1861" s="401"/>
      <c r="KFB1861" s="401"/>
      <c r="KFC1861" s="401"/>
      <c r="KFD1861" s="401"/>
      <c r="KFE1861" s="401"/>
      <c r="KFF1861" s="401"/>
      <c r="KFG1861" s="401"/>
      <c r="KFH1861" s="401"/>
      <c r="KFI1861" s="401"/>
      <c r="KFJ1861" s="401"/>
      <c r="KFK1861" s="401"/>
      <c r="KFL1861" s="401"/>
      <c r="KFM1861" s="401"/>
      <c r="KFN1861" s="401"/>
      <c r="KFO1861" s="401"/>
      <c r="KFP1861" s="401"/>
      <c r="KFQ1861" s="401"/>
      <c r="KFR1861" s="401"/>
      <c r="KFS1861" s="401"/>
      <c r="KFT1861" s="401"/>
      <c r="KFU1861" s="401"/>
      <c r="KFV1861" s="401"/>
      <c r="KFW1861" s="401"/>
      <c r="KFX1861" s="401"/>
      <c r="KFY1861" s="401"/>
      <c r="KFZ1861" s="401"/>
      <c r="KGA1861" s="401"/>
      <c r="KGB1861" s="401"/>
      <c r="KGC1861" s="401"/>
      <c r="KGD1861" s="401"/>
      <c r="KGE1861" s="401"/>
      <c r="KGF1861" s="401"/>
      <c r="KGG1861" s="401"/>
      <c r="KGH1861" s="401"/>
      <c r="KGI1861" s="401"/>
      <c r="KGJ1861" s="401"/>
      <c r="KGK1861" s="401"/>
      <c r="KGL1861" s="401"/>
      <c r="KGM1861" s="401"/>
      <c r="KGN1861" s="401"/>
      <c r="KGO1861" s="401"/>
      <c r="KGP1861" s="401"/>
      <c r="KGQ1861" s="401"/>
      <c r="KGR1861" s="401"/>
      <c r="KGS1861" s="401"/>
      <c r="KGT1861" s="401"/>
      <c r="KGU1861" s="401"/>
      <c r="KGV1861" s="401"/>
      <c r="KGW1861" s="401"/>
      <c r="KGX1861" s="401"/>
      <c r="KGY1861" s="401"/>
      <c r="KGZ1861" s="401"/>
      <c r="KHA1861" s="401"/>
      <c r="KHB1861" s="401"/>
      <c r="KHC1861" s="401"/>
      <c r="KHD1861" s="401"/>
      <c r="KHE1861" s="401"/>
      <c r="KHF1861" s="401"/>
      <c r="KHG1861" s="401"/>
      <c r="KHH1861" s="401"/>
      <c r="KHI1861" s="401"/>
      <c r="KHJ1861" s="401"/>
      <c r="KHK1861" s="401"/>
      <c r="KHL1861" s="401"/>
      <c r="KHM1861" s="401"/>
      <c r="KHN1861" s="401"/>
      <c r="KHO1861" s="401"/>
      <c r="KHP1861" s="401"/>
      <c r="KHQ1861" s="401"/>
      <c r="KHR1861" s="401"/>
      <c r="KHS1861" s="401"/>
      <c r="KHT1861" s="401"/>
      <c r="KHU1861" s="401"/>
      <c r="KHV1861" s="401"/>
      <c r="KHW1861" s="401"/>
      <c r="KHX1861" s="401"/>
      <c r="KHY1861" s="401"/>
      <c r="KHZ1861" s="401"/>
      <c r="KIA1861" s="401"/>
      <c r="KIB1861" s="401"/>
      <c r="KIC1861" s="401"/>
      <c r="KID1861" s="401"/>
      <c r="KIE1861" s="401"/>
      <c r="KIF1861" s="401"/>
      <c r="KIG1861" s="401"/>
      <c r="KIH1861" s="401"/>
      <c r="KII1861" s="401"/>
      <c r="KIJ1861" s="401"/>
      <c r="KIK1861" s="401"/>
      <c r="KIL1861" s="401"/>
      <c r="KIM1861" s="401"/>
      <c r="KIN1861" s="401"/>
      <c r="KIO1861" s="401"/>
      <c r="KIP1861" s="401"/>
      <c r="KIQ1861" s="401"/>
      <c r="KIR1861" s="401"/>
      <c r="KIS1861" s="401"/>
      <c r="KIT1861" s="401"/>
      <c r="KIU1861" s="401"/>
      <c r="KIV1861" s="401"/>
      <c r="KIW1861" s="401"/>
      <c r="KIX1861" s="401"/>
      <c r="KIY1861" s="401"/>
      <c r="KIZ1861" s="401"/>
      <c r="KJA1861" s="401"/>
      <c r="KJB1861" s="401"/>
      <c r="KJC1861" s="401"/>
      <c r="KJD1861" s="401"/>
      <c r="KJE1861" s="401"/>
      <c r="KJF1861" s="401"/>
      <c r="KJG1861" s="401"/>
      <c r="KJH1861" s="401"/>
      <c r="KJI1861" s="401"/>
      <c r="KJJ1861" s="401"/>
      <c r="KJK1861" s="401"/>
      <c r="KJL1861" s="401"/>
      <c r="KJM1861" s="401"/>
      <c r="KJN1861" s="401"/>
      <c r="KJO1861" s="401"/>
      <c r="KJP1861" s="401"/>
      <c r="KJQ1861" s="401"/>
      <c r="KJR1861" s="401"/>
      <c r="KJS1861" s="401"/>
      <c r="KJT1861" s="401"/>
      <c r="KJU1861" s="401"/>
      <c r="KJV1861" s="401"/>
      <c r="KJW1861" s="401"/>
      <c r="KJX1861" s="401"/>
      <c r="KJY1861" s="401"/>
      <c r="KJZ1861" s="401"/>
      <c r="KKA1861" s="401"/>
      <c r="KKB1861" s="401"/>
      <c r="KKC1861" s="401"/>
      <c r="KKD1861" s="401"/>
      <c r="KKE1861" s="401"/>
      <c r="KKF1861" s="401"/>
      <c r="KKG1861" s="401"/>
      <c r="KKH1861" s="401"/>
      <c r="KKI1861" s="401"/>
      <c r="KKJ1861" s="401"/>
      <c r="KKK1861" s="401"/>
      <c r="KKL1861" s="401"/>
      <c r="KKM1861" s="401"/>
      <c r="KKN1861" s="401"/>
      <c r="KKO1861" s="401"/>
      <c r="KKP1861" s="401"/>
      <c r="KKQ1861" s="401"/>
      <c r="KKR1861" s="401"/>
      <c r="KKS1861" s="401"/>
      <c r="KKT1861" s="401"/>
      <c r="KKU1861" s="401"/>
      <c r="KKV1861" s="401"/>
      <c r="KKW1861" s="401"/>
      <c r="KKX1861" s="401"/>
      <c r="KKY1861" s="401"/>
      <c r="KKZ1861" s="401"/>
      <c r="KLA1861" s="401"/>
      <c r="KLB1861" s="401"/>
      <c r="KLC1861" s="401"/>
      <c r="KLD1861" s="401"/>
      <c r="KLE1861" s="401"/>
      <c r="KLF1861" s="401"/>
      <c r="KLG1861" s="401"/>
      <c r="KLH1861" s="401"/>
      <c r="KLI1861" s="401"/>
      <c r="KLJ1861" s="401"/>
      <c r="KLK1861" s="401"/>
      <c r="KLL1861" s="401"/>
      <c r="KLM1861" s="401"/>
      <c r="KLN1861" s="401"/>
      <c r="KLO1861" s="401"/>
      <c r="KLP1861" s="401"/>
      <c r="KLQ1861" s="401"/>
      <c r="KLR1861" s="401"/>
      <c r="KLS1861" s="401"/>
      <c r="KLT1861" s="401"/>
      <c r="KLU1861" s="401"/>
      <c r="KLV1861" s="401"/>
      <c r="KLW1861" s="401"/>
      <c r="KLX1861" s="401"/>
      <c r="KLY1861" s="401"/>
      <c r="KLZ1861" s="401"/>
      <c r="KMA1861" s="401"/>
      <c r="KMB1861" s="401"/>
      <c r="KMC1861" s="401"/>
      <c r="KMD1861" s="401"/>
      <c r="KME1861" s="401"/>
      <c r="KMF1861" s="401"/>
      <c r="KMG1861" s="401"/>
      <c r="KMH1861" s="401"/>
      <c r="KMI1861" s="401"/>
      <c r="KMJ1861" s="401"/>
      <c r="KMK1861" s="401"/>
      <c r="KML1861" s="401"/>
      <c r="KMM1861" s="401"/>
      <c r="KMN1861" s="401"/>
      <c r="KMO1861" s="401"/>
      <c r="KMP1861" s="401"/>
      <c r="KMQ1861" s="401"/>
      <c r="KMR1861" s="401"/>
      <c r="KMS1861" s="401"/>
      <c r="KMT1861" s="401"/>
      <c r="KMU1861" s="401"/>
      <c r="KMV1861" s="401"/>
      <c r="KMW1861" s="401"/>
      <c r="KMX1861" s="401"/>
      <c r="KMY1861" s="401"/>
      <c r="KMZ1861" s="401"/>
      <c r="KNA1861" s="401"/>
      <c r="KNB1861" s="401"/>
      <c r="KNC1861" s="401"/>
      <c r="KND1861" s="401"/>
      <c r="KNE1861" s="401"/>
      <c r="KNF1861" s="401"/>
      <c r="KNG1861" s="401"/>
      <c r="KNH1861" s="401"/>
      <c r="KNI1861" s="401"/>
      <c r="KNJ1861" s="401"/>
      <c r="KNK1861" s="401"/>
      <c r="KNL1861" s="401"/>
      <c r="KNM1861" s="401"/>
      <c r="KNN1861" s="401"/>
      <c r="KNO1861" s="401"/>
      <c r="KNP1861" s="401"/>
      <c r="KNQ1861" s="401"/>
      <c r="KNR1861" s="401"/>
      <c r="KNS1861" s="401"/>
      <c r="KNT1861" s="401"/>
      <c r="KNU1861" s="401"/>
      <c r="KNV1861" s="401"/>
      <c r="KNW1861" s="401"/>
      <c r="KNX1861" s="401"/>
      <c r="KNY1861" s="401"/>
      <c r="KNZ1861" s="401"/>
      <c r="KOA1861" s="401"/>
      <c r="KOB1861" s="401"/>
      <c r="KOC1861" s="401"/>
      <c r="KOD1861" s="401"/>
      <c r="KOE1861" s="401"/>
      <c r="KOF1861" s="401"/>
      <c r="KOG1861" s="401"/>
      <c r="KOH1861" s="401"/>
      <c r="KOI1861" s="401"/>
      <c r="KOJ1861" s="401"/>
      <c r="KOK1861" s="401"/>
      <c r="KOL1861" s="401"/>
      <c r="KOM1861" s="401"/>
      <c r="KON1861" s="401"/>
      <c r="KOO1861" s="401"/>
      <c r="KOP1861" s="401"/>
      <c r="KOQ1861" s="401"/>
      <c r="KOR1861" s="401"/>
      <c r="KOS1861" s="401"/>
      <c r="KOT1861" s="401"/>
      <c r="KOU1861" s="401"/>
      <c r="KOV1861" s="401"/>
      <c r="KOW1861" s="401"/>
      <c r="KOX1861" s="401"/>
      <c r="KOY1861" s="401"/>
      <c r="KOZ1861" s="401"/>
      <c r="KPA1861" s="401"/>
      <c r="KPB1861" s="401"/>
      <c r="KPC1861" s="401"/>
      <c r="KPD1861" s="401"/>
      <c r="KPE1861" s="401"/>
      <c r="KPF1861" s="401"/>
      <c r="KPG1861" s="401"/>
      <c r="KPH1861" s="401"/>
      <c r="KPI1861" s="401"/>
      <c r="KPJ1861" s="401"/>
      <c r="KPK1861" s="401"/>
      <c r="KPL1861" s="401"/>
      <c r="KPM1861" s="401"/>
      <c r="KPN1861" s="401"/>
      <c r="KPO1861" s="401"/>
      <c r="KPP1861" s="401"/>
      <c r="KPQ1861" s="401"/>
      <c r="KPR1861" s="401"/>
      <c r="KPS1861" s="401"/>
      <c r="KPT1861" s="401"/>
      <c r="KPU1861" s="401"/>
      <c r="KPV1861" s="401"/>
      <c r="KPW1861" s="401"/>
      <c r="KPX1861" s="401"/>
      <c r="KPY1861" s="401"/>
      <c r="KPZ1861" s="401"/>
      <c r="KQA1861" s="401"/>
      <c r="KQB1861" s="401"/>
      <c r="KQC1861" s="401"/>
      <c r="KQD1861" s="401"/>
      <c r="KQE1861" s="401"/>
      <c r="KQF1861" s="401"/>
      <c r="KQG1861" s="401"/>
      <c r="KQH1861" s="401"/>
      <c r="KQI1861" s="401"/>
      <c r="KQJ1861" s="401"/>
      <c r="KQK1861" s="401"/>
      <c r="KQL1861" s="401"/>
      <c r="KQM1861" s="401"/>
      <c r="KQN1861" s="401"/>
      <c r="KQO1861" s="401"/>
      <c r="KQP1861" s="401"/>
      <c r="KQQ1861" s="401"/>
      <c r="KQR1861" s="401"/>
      <c r="KQS1861" s="401"/>
      <c r="KQT1861" s="401"/>
      <c r="KQU1861" s="401"/>
      <c r="KQV1861" s="401"/>
      <c r="KQW1861" s="401"/>
      <c r="KQX1861" s="401"/>
      <c r="KQY1861" s="401"/>
      <c r="KQZ1861" s="401"/>
      <c r="KRA1861" s="401"/>
      <c r="KRB1861" s="401"/>
      <c r="KRC1861" s="401"/>
      <c r="KRD1861" s="401"/>
      <c r="KRE1861" s="401"/>
      <c r="KRF1861" s="401"/>
      <c r="KRG1861" s="401"/>
      <c r="KRH1861" s="401"/>
      <c r="KRI1861" s="401"/>
      <c r="KRJ1861" s="401"/>
      <c r="KRK1861" s="401"/>
      <c r="KRL1861" s="401"/>
      <c r="KRM1861" s="401"/>
      <c r="KRN1861" s="401"/>
      <c r="KRO1861" s="401"/>
      <c r="KRP1861" s="401"/>
      <c r="KRQ1861" s="401"/>
      <c r="KRR1861" s="401"/>
      <c r="KRS1861" s="401"/>
      <c r="KRT1861" s="401"/>
      <c r="KRU1861" s="401"/>
      <c r="KRV1861" s="401"/>
      <c r="KRW1861" s="401"/>
      <c r="KRX1861" s="401"/>
      <c r="KRY1861" s="401"/>
      <c r="KRZ1861" s="401"/>
      <c r="KSA1861" s="401"/>
      <c r="KSB1861" s="401"/>
      <c r="KSC1861" s="401"/>
      <c r="KSD1861" s="401"/>
      <c r="KSE1861" s="401"/>
      <c r="KSF1861" s="401"/>
      <c r="KSG1861" s="401"/>
      <c r="KSH1861" s="401"/>
      <c r="KSI1861" s="401"/>
      <c r="KSJ1861" s="401"/>
      <c r="KSK1861" s="401"/>
      <c r="KSL1861" s="401"/>
      <c r="KSM1861" s="401"/>
      <c r="KSN1861" s="401"/>
      <c r="KSO1861" s="401"/>
      <c r="KSP1861" s="401"/>
      <c r="KSQ1861" s="401"/>
      <c r="KSR1861" s="401"/>
      <c r="KSS1861" s="401"/>
      <c r="KST1861" s="401"/>
      <c r="KSU1861" s="401"/>
      <c r="KSV1861" s="401"/>
      <c r="KSW1861" s="401"/>
      <c r="KSX1861" s="401"/>
      <c r="KSY1861" s="401"/>
      <c r="KSZ1861" s="401"/>
      <c r="KTA1861" s="401"/>
      <c r="KTB1861" s="401"/>
      <c r="KTC1861" s="401"/>
      <c r="KTD1861" s="401"/>
      <c r="KTE1861" s="401"/>
      <c r="KTF1861" s="401"/>
      <c r="KTG1861" s="401"/>
      <c r="KTH1861" s="401"/>
      <c r="KTI1861" s="401"/>
      <c r="KTJ1861" s="401"/>
      <c r="KTK1861" s="401"/>
      <c r="KTL1861" s="401"/>
      <c r="KTM1861" s="401"/>
      <c r="KTN1861" s="401"/>
      <c r="KTO1861" s="401"/>
      <c r="KTP1861" s="401"/>
      <c r="KTQ1861" s="401"/>
      <c r="KTR1861" s="401"/>
      <c r="KTS1861" s="401"/>
      <c r="KTT1861" s="401"/>
      <c r="KTU1861" s="401"/>
      <c r="KTV1861" s="401"/>
      <c r="KTW1861" s="401"/>
      <c r="KTX1861" s="401"/>
      <c r="KTY1861" s="401"/>
      <c r="KTZ1861" s="401"/>
      <c r="KUA1861" s="401"/>
      <c r="KUB1861" s="401"/>
      <c r="KUC1861" s="401"/>
      <c r="KUD1861" s="401"/>
      <c r="KUE1861" s="401"/>
      <c r="KUF1861" s="401"/>
      <c r="KUG1861" s="401"/>
      <c r="KUH1861" s="401"/>
      <c r="KUI1861" s="401"/>
      <c r="KUJ1861" s="401"/>
      <c r="KUK1861" s="401"/>
      <c r="KUL1861" s="401"/>
      <c r="KUM1861" s="401"/>
      <c r="KUN1861" s="401"/>
      <c r="KUO1861" s="401"/>
      <c r="KUP1861" s="401"/>
      <c r="KUQ1861" s="401"/>
      <c r="KUR1861" s="401"/>
      <c r="KUS1861" s="401"/>
      <c r="KUT1861" s="401"/>
      <c r="KUU1861" s="401"/>
      <c r="KUV1861" s="401"/>
      <c r="KUW1861" s="401"/>
      <c r="KUX1861" s="401"/>
      <c r="KUY1861" s="401"/>
      <c r="KUZ1861" s="401"/>
      <c r="KVA1861" s="401"/>
      <c r="KVB1861" s="401"/>
      <c r="KVC1861" s="401"/>
      <c r="KVD1861" s="401"/>
      <c r="KVE1861" s="401"/>
      <c r="KVF1861" s="401"/>
      <c r="KVG1861" s="401"/>
      <c r="KVH1861" s="401"/>
      <c r="KVI1861" s="401"/>
      <c r="KVJ1861" s="401"/>
      <c r="KVK1861" s="401"/>
      <c r="KVL1861" s="401"/>
      <c r="KVM1861" s="401"/>
      <c r="KVN1861" s="401"/>
      <c r="KVO1861" s="401"/>
      <c r="KVP1861" s="401"/>
      <c r="KVQ1861" s="401"/>
      <c r="KVR1861" s="401"/>
      <c r="KVS1861" s="401"/>
      <c r="KVT1861" s="401"/>
      <c r="KVU1861" s="401"/>
      <c r="KVV1861" s="401"/>
      <c r="KVW1861" s="401"/>
      <c r="KVX1861" s="401"/>
      <c r="KVY1861" s="401"/>
      <c r="KVZ1861" s="401"/>
      <c r="KWA1861" s="401"/>
      <c r="KWB1861" s="401"/>
      <c r="KWC1861" s="401"/>
      <c r="KWD1861" s="401"/>
      <c r="KWE1861" s="401"/>
      <c r="KWF1861" s="401"/>
      <c r="KWG1861" s="401"/>
      <c r="KWH1861" s="401"/>
      <c r="KWI1861" s="401"/>
      <c r="KWJ1861" s="401"/>
      <c r="KWK1861" s="401"/>
      <c r="KWL1861" s="401"/>
      <c r="KWM1861" s="401"/>
      <c r="KWN1861" s="401"/>
      <c r="KWO1861" s="401"/>
      <c r="KWP1861" s="401"/>
      <c r="KWQ1861" s="401"/>
      <c r="KWR1861" s="401"/>
      <c r="KWS1861" s="401"/>
      <c r="KWT1861" s="401"/>
      <c r="KWU1861" s="401"/>
      <c r="KWV1861" s="401"/>
      <c r="KWW1861" s="401"/>
      <c r="KWX1861" s="401"/>
      <c r="KWY1861" s="401"/>
      <c r="KWZ1861" s="401"/>
      <c r="KXA1861" s="401"/>
      <c r="KXB1861" s="401"/>
      <c r="KXC1861" s="401"/>
      <c r="KXD1861" s="401"/>
      <c r="KXE1861" s="401"/>
      <c r="KXF1861" s="401"/>
      <c r="KXG1861" s="401"/>
      <c r="KXH1861" s="401"/>
      <c r="KXI1861" s="401"/>
      <c r="KXJ1861" s="401"/>
      <c r="KXK1861" s="401"/>
      <c r="KXL1861" s="401"/>
      <c r="KXM1861" s="401"/>
      <c r="KXN1861" s="401"/>
      <c r="KXO1861" s="401"/>
      <c r="KXP1861" s="401"/>
      <c r="KXQ1861" s="401"/>
      <c r="KXR1861" s="401"/>
      <c r="KXS1861" s="401"/>
      <c r="KXT1861" s="401"/>
      <c r="KXU1861" s="401"/>
      <c r="KXV1861" s="401"/>
      <c r="KXW1861" s="401"/>
      <c r="KXX1861" s="401"/>
      <c r="KXY1861" s="401"/>
      <c r="KXZ1861" s="401"/>
      <c r="KYA1861" s="401"/>
      <c r="KYB1861" s="401"/>
      <c r="KYC1861" s="401"/>
      <c r="KYD1861" s="401"/>
      <c r="KYE1861" s="401"/>
      <c r="KYF1861" s="401"/>
      <c r="KYG1861" s="401"/>
      <c r="KYH1861" s="401"/>
      <c r="KYI1861" s="401"/>
      <c r="KYJ1861" s="401"/>
      <c r="KYK1861" s="401"/>
      <c r="KYL1861" s="401"/>
      <c r="KYM1861" s="401"/>
      <c r="KYN1861" s="401"/>
      <c r="KYO1861" s="401"/>
      <c r="KYP1861" s="401"/>
      <c r="KYQ1861" s="401"/>
      <c r="KYR1861" s="401"/>
      <c r="KYS1861" s="401"/>
      <c r="KYT1861" s="401"/>
      <c r="KYU1861" s="401"/>
      <c r="KYV1861" s="401"/>
      <c r="KYW1861" s="401"/>
      <c r="KYX1861" s="401"/>
      <c r="KYY1861" s="401"/>
      <c r="KYZ1861" s="401"/>
      <c r="KZA1861" s="401"/>
      <c r="KZB1861" s="401"/>
      <c r="KZC1861" s="401"/>
      <c r="KZD1861" s="401"/>
      <c r="KZE1861" s="401"/>
      <c r="KZF1861" s="401"/>
      <c r="KZG1861" s="401"/>
      <c r="KZH1861" s="401"/>
      <c r="KZI1861" s="401"/>
      <c r="KZJ1861" s="401"/>
      <c r="KZK1861" s="401"/>
      <c r="KZL1861" s="401"/>
      <c r="KZM1861" s="401"/>
      <c r="KZN1861" s="401"/>
      <c r="KZO1861" s="401"/>
      <c r="KZP1861" s="401"/>
      <c r="KZQ1861" s="401"/>
      <c r="KZR1861" s="401"/>
      <c r="KZS1861" s="401"/>
      <c r="KZT1861" s="401"/>
      <c r="KZU1861" s="401"/>
      <c r="KZV1861" s="401"/>
      <c r="KZW1861" s="401"/>
      <c r="KZX1861" s="401"/>
      <c r="KZY1861" s="401"/>
      <c r="KZZ1861" s="401"/>
      <c r="LAA1861" s="401"/>
      <c r="LAB1861" s="401"/>
      <c r="LAC1861" s="401"/>
      <c r="LAD1861" s="401"/>
      <c r="LAE1861" s="401"/>
      <c r="LAF1861" s="401"/>
      <c r="LAG1861" s="401"/>
      <c r="LAH1861" s="401"/>
      <c r="LAI1861" s="401"/>
      <c r="LAJ1861" s="401"/>
      <c r="LAK1861" s="401"/>
      <c r="LAL1861" s="401"/>
      <c r="LAM1861" s="401"/>
      <c r="LAN1861" s="401"/>
      <c r="LAO1861" s="401"/>
      <c r="LAP1861" s="401"/>
      <c r="LAQ1861" s="401"/>
      <c r="LAR1861" s="401"/>
      <c r="LAS1861" s="401"/>
      <c r="LAT1861" s="401"/>
      <c r="LAU1861" s="401"/>
      <c r="LAV1861" s="401"/>
      <c r="LAW1861" s="401"/>
      <c r="LAX1861" s="401"/>
      <c r="LAY1861" s="401"/>
      <c r="LAZ1861" s="401"/>
      <c r="LBA1861" s="401"/>
      <c r="LBB1861" s="401"/>
      <c r="LBC1861" s="401"/>
      <c r="LBD1861" s="401"/>
      <c r="LBE1861" s="401"/>
      <c r="LBF1861" s="401"/>
      <c r="LBG1861" s="401"/>
      <c r="LBH1861" s="401"/>
      <c r="LBI1861" s="401"/>
      <c r="LBJ1861" s="401"/>
      <c r="LBK1861" s="401"/>
      <c r="LBL1861" s="401"/>
      <c r="LBM1861" s="401"/>
      <c r="LBN1861" s="401"/>
      <c r="LBO1861" s="401"/>
      <c r="LBP1861" s="401"/>
      <c r="LBQ1861" s="401"/>
      <c r="LBR1861" s="401"/>
      <c r="LBS1861" s="401"/>
      <c r="LBT1861" s="401"/>
      <c r="LBU1861" s="401"/>
      <c r="LBV1861" s="401"/>
      <c r="LBW1861" s="401"/>
      <c r="LBX1861" s="401"/>
      <c r="LBY1861" s="401"/>
      <c r="LBZ1861" s="401"/>
      <c r="LCA1861" s="401"/>
      <c r="LCB1861" s="401"/>
      <c r="LCC1861" s="401"/>
      <c r="LCD1861" s="401"/>
      <c r="LCE1861" s="401"/>
      <c r="LCF1861" s="401"/>
      <c r="LCG1861" s="401"/>
      <c r="LCH1861" s="401"/>
      <c r="LCI1861" s="401"/>
      <c r="LCJ1861" s="401"/>
      <c r="LCK1861" s="401"/>
      <c r="LCL1861" s="401"/>
      <c r="LCM1861" s="401"/>
      <c r="LCN1861" s="401"/>
      <c r="LCO1861" s="401"/>
      <c r="LCP1861" s="401"/>
      <c r="LCQ1861" s="401"/>
      <c r="LCR1861" s="401"/>
      <c r="LCS1861" s="401"/>
      <c r="LCT1861" s="401"/>
      <c r="LCU1861" s="401"/>
      <c r="LCV1861" s="401"/>
      <c r="LCW1861" s="401"/>
      <c r="LCX1861" s="401"/>
      <c r="LCY1861" s="401"/>
      <c r="LCZ1861" s="401"/>
      <c r="LDA1861" s="401"/>
      <c r="LDB1861" s="401"/>
      <c r="LDC1861" s="401"/>
      <c r="LDD1861" s="401"/>
      <c r="LDE1861" s="401"/>
      <c r="LDF1861" s="401"/>
      <c r="LDG1861" s="401"/>
      <c r="LDH1861" s="401"/>
      <c r="LDI1861" s="401"/>
      <c r="LDJ1861" s="401"/>
      <c r="LDK1861" s="401"/>
      <c r="LDL1861" s="401"/>
      <c r="LDM1861" s="401"/>
      <c r="LDN1861" s="401"/>
      <c r="LDO1861" s="401"/>
      <c r="LDP1861" s="401"/>
      <c r="LDQ1861" s="401"/>
      <c r="LDR1861" s="401"/>
      <c r="LDS1861" s="401"/>
      <c r="LDT1861" s="401"/>
      <c r="LDU1861" s="401"/>
      <c r="LDV1861" s="401"/>
      <c r="LDW1861" s="401"/>
      <c r="LDX1861" s="401"/>
      <c r="LDY1861" s="401"/>
      <c r="LDZ1861" s="401"/>
      <c r="LEA1861" s="401"/>
      <c r="LEB1861" s="401"/>
      <c r="LEC1861" s="401"/>
      <c r="LED1861" s="401"/>
      <c r="LEE1861" s="401"/>
      <c r="LEF1861" s="401"/>
      <c r="LEG1861" s="401"/>
      <c r="LEH1861" s="401"/>
      <c r="LEI1861" s="401"/>
      <c r="LEJ1861" s="401"/>
      <c r="LEK1861" s="401"/>
      <c r="LEL1861" s="401"/>
      <c r="LEM1861" s="401"/>
      <c r="LEN1861" s="401"/>
      <c r="LEO1861" s="401"/>
      <c r="LEP1861" s="401"/>
      <c r="LEQ1861" s="401"/>
      <c r="LER1861" s="401"/>
      <c r="LES1861" s="401"/>
      <c r="LET1861" s="401"/>
      <c r="LEU1861" s="401"/>
      <c r="LEV1861" s="401"/>
      <c r="LEW1861" s="401"/>
      <c r="LEX1861" s="401"/>
      <c r="LEY1861" s="401"/>
      <c r="LEZ1861" s="401"/>
      <c r="LFA1861" s="401"/>
      <c r="LFB1861" s="401"/>
      <c r="LFC1861" s="401"/>
      <c r="LFD1861" s="401"/>
      <c r="LFE1861" s="401"/>
      <c r="LFF1861" s="401"/>
      <c r="LFG1861" s="401"/>
      <c r="LFH1861" s="401"/>
      <c r="LFI1861" s="401"/>
      <c r="LFJ1861" s="401"/>
      <c r="LFK1861" s="401"/>
      <c r="LFL1861" s="401"/>
      <c r="LFM1861" s="401"/>
      <c r="LFN1861" s="401"/>
      <c r="LFO1861" s="401"/>
      <c r="LFP1861" s="401"/>
      <c r="LFQ1861" s="401"/>
      <c r="LFR1861" s="401"/>
      <c r="LFS1861" s="401"/>
      <c r="LFT1861" s="401"/>
      <c r="LFU1861" s="401"/>
      <c r="LFV1861" s="401"/>
      <c r="LFW1861" s="401"/>
      <c r="LFX1861" s="401"/>
      <c r="LFY1861" s="401"/>
      <c r="LFZ1861" s="401"/>
      <c r="LGA1861" s="401"/>
      <c r="LGB1861" s="401"/>
      <c r="LGC1861" s="401"/>
      <c r="LGD1861" s="401"/>
      <c r="LGE1861" s="401"/>
      <c r="LGF1861" s="401"/>
      <c r="LGG1861" s="401"/>
      <c r="LGH1861" s="401"/>
      <c r="LGI1861" s="401"/>
      <c r="LGJ1861" s="401"/>
      <c r="LGK1861" s="401"/>
      <c r="LGL1861" s="401"/>
      <c r="LGM1861" s="401"/>
      <c r="LGN1861" s="401"/>
      <c r="LGO1861" s="401"/>
      <c r="LGP1861" s="401"/>
      <c r="LGQ1861" s="401"/>
      <c r="LGR1861" s="401"/>
      <c r="LGS1861" s="401"/>
      <c r="LGT1861" s="401"/>
      <c r="LGU1861" s="401"/>
      <c r="LGV1861" s="401"/>
      <c r="LGW1861" s="401"/>
      <c r="LGX1861" s="401"/>
      <c r="LGY1861" s="401"/>
      <c r="LGZ1861" s="401"/>
      <c r="LHA1861" s="401"/>
      <c r="LHB1861" s="401"/>
      <c r="LHC1861" s="401"/>
      <c r="LHD1861" s="401"/>
      <c r="LHE1861" s="401"/>
      <c r="LHF1861" s="401"/>
      <c r="LHG1861" s="401"/>
      <c r="LHH1861" s="401"/>
      <c r="LHI1861" s="401"/>
      <c r="LHJ1861" s="401"/>
      <c r="LHK1861" s="401"/>
      <c r="LHL1861" s="401"/>
      <c r="LHM1861" s="401"/>
      <c r="LHN1861" s="401"/>
      <c r="LHO1861" s="401"/>
      <c r="LHP1861" s="401"/>
      <c r="LHQ1861" s="401"/>
      <c r="LHR1861" s="401"/>
      <c r="LHS1861" s="401"/>
      <c r="LHT1861" s="401"/>
      <c r="LHU1861" s="401"/>
      <c r="LHV1861" s="401"/>
      <c r="LHW1861" s="401"/>
      <c r="LHX1861" s="401"/>
      <c r="LHY1861" s="401"/>
      <c r="LHZ1861" s="401"/>
      <c r="LIA1861" s="401"/>
      <c r="LIB1861" s="401"/>
      <c r="LIC1861" s="401"/>
      <c r="LID1861" s="401"/>
      <c r="LIE1861" s="401"/>
      <c r="LIF1861" s="401"/>
      <c r="LIG1861" s="401"/>
      <c r="LIH1861" s="401"/>
      <c r="LII1861" s="401"/>
      <c r="LIJ1861" s="401"/>
      <c r="LIK1861" s="401"/>
      <c r="LIL1861" s="401"/>
      <c r="LIM1861" s="401"/>
      <c r="LIN1861" s="401"/>
      <c r="LIO1861" s="401"/>
      <c r="LIP1861" s="401"/>
      <c r="LIQ1861" s="401"/>
      <c r="LIR1861" s="401"/>
      <c r="LIS1861" s="401"/>
      <c r="LIT1861" s="401"/>
      <c r="LIU1861" s="401"/>
      <c r="LIV1861" s="401"/>
      <c r="LIW1861" s="401"/>
      <c r="LIX1861" s="401"/>
      <c r="LIY1861" s="401"/>
      <c r="LIZ1861" s="401"/>
      <c r="LJA1861" s="401"/>
      <c r="LJB1861" s="401"/>
      <c r="LJC1861" s="401"/>
      <c r="LJD1861" s="401"/>
      <c r="LJE1861" s="401"/>
      <c r="LJF1861" s="401"/>
      <c r="LJG1861" s="401"/>
      <c r="LJH1861" s="401"/>
      <c r="LJI1861" s="401"/>
      <c r="LJJ1861" s="401"/>
      <c r="LJK1861" s="401"/>
      <c r="LJL1861" s="401"/>
      <c r="LJM1861" s="401"/>
      <c r="LJN1861" s="401"/>
      <c r="LJO1861" s="401"/>
      <c r="LJP1861" s="401"/>
      <c r="LJQ1861" s="401"/>
      <c r="LJR1861" s="401"/>
      <c r="LJS1861" s="401"/>
      <c r="LJT1861" s="401"/>
      <c r="LJU1861" s="401"/>
      <c r="LJV1861" s="401"/>
      <c r="LJW1861" s="401"/>
      <c r="LJX1861" s="401"/>
      <c r="LJY1861" s="401"/>
      <c r="LJZ1861" s="401"/>
      <c r="LKA1861" s="401"/>
      <c r="LKB1861" s="401"/>
      <c r="LKC1861" s="401"/>
      <c r="LKD1861" s="401"/>
      <c r="LKE1861" s="401"/>
      <c r="LKF1861" s="401"/>
      <c r="LKG1861" s="401"/>
      <c r="LKH1861" s="401"/>
      <c r="LKI1861" s="401"/>
      <c r="LKJ1861" s="401"/>
      <c r="LKK1861" s="401"/>
      <c r="LKL1861" s="401"/>
      <c r="LKM1861" s="401"/>
      <c r="LKN1861" s="401"/>
      <c r="LKO1861" s="401"/>
      <c r="LKP1861" s="401"/>
      <c r="LKQ1861" s="401"/>
      <c r="LKR1861" s="401"/>
      <c r="LKS1861" s="401"/>
      <c r="LKT1861" s="401"/>
      <c r="LKU1861" s="401"/>
      <c r="LKV1861" s="401"/>
      <c r="LKW1861" s="401"/>
      <c r="LKX1861" s="401"/>
      <c r="LKY1861" s="401"/>
      <c r="LKZ1861" s="401"/>
      <c r="LLA1861" s="401"/>
      <c r="LLB1861" s="401"/>
      <c r="LLC1861" s="401"/>
      <c r="LLD1861" s="401"/>
      <c r="LLE1861" s="401"/>
      <c r="LLF1861" s="401"/>
      <c r="LLG1861" s="401"/>
      <c r="LLH1861" s="401"/>
      <c r="LLI1861" s="401"/>
      <c r="LLJ1861" s="401"/>
      <c r="LLK1861" s="401"/>
      <c r="LLL1861" s="401"/>
      <c r="LLM1861" s="401"/>
      <c r="LLN1861" s="401"/>
      <c r="LLO1861" s="401"/>
      <c r="LLP1861" s="401"/>
      <c r="LLQ1861" s="401"/>
      <c r="LLR1861" s="401"/>
      <c r="LLS1861" s="401"/>
      <c r="LLT1861" s="401"/>
      <c r="LLU1861" s="401"/>
      <c r="LLV1861" s="401"/>
      <c r="LLW1861" s="401"/>
      <c r="LLX1861" s="401"/>
      <c r="LLY1861" s="401"/>
      <c r="LLZ1861" s="401"/>
      <c r="LMA1861" s="401"/>
      <c r="LMB1861" s="401"/>
      <c r="LMC1861" s="401"/>
      <c r="LMD1861" s="401"/>
      <c r="LME1861" s="401"/>
      <c r="LMF1861" s="401"/>
      <c r="LMG1861" s="401"/>
      <c r="LMH1861" s="401"/>
      <c r="LMI1861" s="401"/>
      <c r="LMJ1861" s="401"/>
      <c r="LMK1861" s="401"/>
      <c r="LML1861" s="401"/>
      <c r="LMM1861" s="401"/>
      <c r="LMN1861" s="401"/>
      <c r="LMO1861" s="401"/>
      <c r="LMP1861" s="401"/>
      <c r="LMQ1861" s="401"/>
      <c r="LMR1861" s="401"/>
      <c r="LMS1861" s="401"/>
      <c r="LMT1861" s="401"/>
      <c r="LMU1861" s="401"/>
      <c r="LMV1861" s="401"/>
      <c r="LMW1861" s="401"/>
      <c r="LMX1861" s="401"/>
      <c r="LMY1861" s="401"/>
      <c r="LMZ1861" s="401"/>
      <c r="LNA1861" s="401"/>
      <c r="LNB1861" s="401"/>
      <c r="LNC1861" s="401"/>
      <c r="LND1861" s="401"/>
      <c r="LNE1861" s="401"/>
      <c r="LNF1861" s="401"/>
      <c r="LNG1861" s="401"/>
      <c r="LNH1861" s="401"/>
      <c r="LNI1861" s="401"/>
      <c r="LNJ1861" s="401"/>
      <c r="LNK1861" s="401"/>
      <c r="LNL1861" s="401"/>
      <c r="LNM1861" s="401"/>
      <c r="LNN1861" s="401"/>
      <c r="LNO1861" s="401"/>
      <c r="LNP1861" s="401"/>
      <c r="LNQ1861" s="401"/>
      <c r="LNR1861" s="401"/>
      <c r="LNS1861" s="401"/>
      <c r="LNT1861" s="401"/>
      <c r="LNU1861" s="401"/>
      <c r="LNV1861" s="401"/>
      <c r="LNW1861" s="401"/>
      <c r="LNX1861" s="401"/>
      <c r="LNY1861" s="401"/>
      <c r="LNZ1861" s="401"/>
      <c r="LOA1861" s="401"/>
      <c r="LOB1861" s="401"/>
      <c r="LOC1861" s="401"/>
      <c r="LOD1861" s="401"/>
      <c r="LOE1861" s="401"/>
      <c r="LOF1861" s="401"/>
      <c r="LOG1861" s="401"/>
      <c r="LOH1861" s="401"/>
      <c r="LOI1861" s="401"/>
      <c r="LOJ1861" s="401"/>
      <c r="LOK1861" s="401"/>
      <c r="LOL1861" s="401"/>
      <c r="LOM1861" s="401"/>
      <c r="LON1861" s="401"/>
      <c r="LOO1861" s="401"/>
      <c r="LOP1861" s="401"/>
      <c r="LOQ1861" s="401"/>
      <c r="LOR1861" s="401"/>
      <c r="LOS1861" s="401"/>
      <c r="LOT1861" s="401"/>
      <c r="LOU1861" s="401"/>
      <c r="LOV1861" s="401"/>
      <c r="LOW1861" s="401"/>
      <c r="LOX1861" s="401"/>
      <c r="LOY1861" s="401"/>
      <c r="LOZ1861" s="401"/>
      <c r="LPA1861" s="401"/>
      <c r="LPB1861" s="401"/>
      <c r="LPC1861" s="401"/>
      <c r="LPD1861" s="401"/>
      <c r="LPE1861" s="401"/>
      <c r="LPF1861" s="401"/>
      <c r="LPG1861" s="401"/>
      <c r="LPH1861" s="401"/>
      <c r="LPI1861" s="401"/>
      <c r="LPJ1861" s="401"/>
      <c r="LPK1861" s="401"/>
      <c r="LPL1861" s="401"/>
      <c r="LPM1861" s="401"/>
      <c r="LPN1861" s="401"/>
      <c r="LPO1861" s="401"/>
      <c r="LPP1861" s="401"/>
      <c r="LPQ1861" s="401"/>
      <c r="LPR1861" s="401"/>
      <c r="LPS1861" s="401"/>
      <c r="LPT1861" s="401"/>
      <c r="LPU1861" s="401"/>
      <c r="LPV1861" s="401"/>
      <c r="LPW1861" s="401"/>
      <c r="LPX1861" s="401"/>
      <c r="LPY1861" s="401"/>
      <c r="LPZ1861" s="401"/>
      <c r="LQA1861" s="401"/>
      <c r="LQB1861" s="401"/>
      <c r="LQC1861" s="401"/>
      <c r="LQD1861" s="401"/>
      <c r="LQE1861" s="401"/>
      <c r="LQF1861" s="401"/>
      <c r="LQG1861" s="401"/>
      <c r="LQH1861" s="401"/>
      <c r="LQI1861" s="401"/>
      <c r="LQJ1861" s="401"/>
      <c r="LQK1861" s="401"/>
      <c r="LQL1861" s="401"/>
      <c r="LQM1861" s="401"/>
      <c r="LQN1861" s="401"/>
      <c r="LQO1861" s="401"/>
      <c r="LQP1861" s="401"/>
      <c r="LQQ1861" s="401"/>
      <c r="LQR1861" s="401"/>
      <c r="LQS1861" s="401"/>
      <c r="LQT1861" s="401"/>
      <c r="LQU1861" s="401"/>
      <c r="LQV1861" s="401"/>
      <c r="LQW1861" s="401"/>
      <c r="LQX1861" s="401"/>
      <c r="LQY1861" s="401"/>
      <c r="LQZ1861" s="401"/>
      <c r="LRA1861" s="401"/>
      <c r="LRB1861" s="401"/>
      <c r="LRC1861" s="401"/>
      <c r="LRD1861" s="401"/>
      <c r="LRE1861" s="401"/>
      <c r="LRF1861" s="401"/>
      <c r="LRG1861" s="401"/>
      <c r="LRH1861" s="401"/>
      <c r="LRI1861" s="401"/>
      <c r="LRJ1861" s="401"/>
      <c r="LRK1861" s="401"/>
      <c r="LRL1861" s="401"/>
      <c r="LRM1861" s="401"/>
      <c r="LRN1861" s="401"/>
      <c r="LRO1861" s="401"/>
      <c r="LRP1861" s="401"/>
      <c r="LRQ1861" s="401"/>
      <c r="LRR1861" s="401"/>
      <c r="LRS1861" s="401"/>
      <c r="LRT1861" s="401"/>
      <c r="LRU1861" s="401"/>
      <c r="LRV1861" s="401"/>
      <c r="LRW1861" s="401"/>
      <c r="LRX1861" s="401"/>
      <c r="LRY1861" s="401"/>
      <c r="LRZ1861" s="401"/>
      <c r="LSA1861" s="401"/>
      <c r="LSB1861" s="401"/>
      <c r="LSC1861" s="401"/>
      <c r="LSD1861" s="401"/>
      <c r="LSE1861" s="401"/>
      <c r="LSF1861" s="401"/>
      <c r="LSG1861" s="401"/>
      <c r="LSH1861" s="401"/>
      <c r="LSI1861" s="401"/>
      <c r="LSJ1861" s="401"/>
      <c r="LSK1861" s="401"/>
      <c r="LSL1861" s="401"/>
      <c r="LSM1861" s="401"/>
      <c r="LSN1861" s="401"/>
      <c r="LSO1861" s="401"/>
      <c r="LSP1861" s="401"/>
      <c r="LSQ1861" s="401"/>
      <c r="LSR1861" s="401"/>
      <c r="LSS1861" s="401"/>
      <c r="LST1861" s="401"/>
      <c r="LSU1861" s="401"/>
      <c r="LSV1861" s="401"/>
      <c r="LSW1861" s="401"/>
      <c r="LSX1861" s="401"/>
      <c r="LSY1861" s="401"/>
      <c r="LSZ1861" s="401"/>
      <c r="LTA1861" s="401"/>
      <c r="LTB1861" s="401"/>
      <c r="LTC1861" s="401"/>
      <c r="LTD1861" s="401"/>
      <c r="LTE1861" s="401"/>
      <c r="LTF1861" s="401"/>
      <c r="LTG1861" s="401"/>
      <c r="LTH1861" s="401"/>
      <c r="LTI1861" s="401"/>
      <c r="LTJ1861" s="401"/>
      <c r="LTK1861" s="401"/>
      <c r="LTL1861" s="401"/>
      <c r="LTM1861" s="401"/>
      <c r="LTN1861" s="401"/>
      <c r="LTO1861" s="401"/>
      <c r="LTP1861" s="401"/>
      <c r="LTQ1861" s="401"/>
      <c r="LTR1861" s="401"/>
      <c r="LTS1861" s="401"/>
      <c r="LTT1861" s="401"/>
      <c r="LTU1861" s="401"/>
      <c r="LTV1861" s="401"/>
      <c r="LTW1861" s="401"/>
      <c r="LTX1861" s="401"/>
      <c r="LTY1861" s="401"/>
      <c r="LTZ1861" s="401"/>
      <c r="LUA1861" s="401"/>
      <c r="LUB1861" s="401"/>
      <c r="LUC1861" s="401"/>
      <c r="LUD1861" s="401"/>
      <c r="LUE1861" s="401"/>
      <c r="LUF1861" s="401"/>
      <c r="LUG1861" s="401"/>
      <c r="LUH1861" s="401"/>
      <c r="LUI1861" s="401"/>
      <c r="LUJ1861" s="401"/>
      <c r="LUK1861" s="401"/>
      <c r="LUL1861" s="401"/>
      <c r="LUM1861" s="401"/>
      <c r="LUN1861" s="401"/>
      <c r="LUO1861" s="401"/>
      <c r="LUP1861" s="401"/>
      <c r="LUQ1861" s="401"/>
      <c r="LUR1861" s="401"/>
      <c r="LUS1861" s="401"/>
      <c r="LUT1861" s="401"/>
      <c r="LUU1861" s="401"/>
      <c r="LUV1861" s="401"/>
      <c r="LUW1861" s="401"/>
      <c r="LUX1861" s="401"/>
      <c r="LUY1861" s="401"/>
      <c r="LUZ1861" s="401"/>
      <c r="LVA1861" s="401"/>
      <c r="LVB1861" s="401"/>
      <c r="LVC1861" s="401"/>
      <c r="LVD1861" s="401"/>
      <c r="LVE1861" s="401"/>
      <c r="LVF1861" s="401"/>
      <c r="LVG1861" s="401"/>
      <c r="LVH1861" s="401"/>
      <c r="LVI1861" s="401"/>
      <c r="LVJ1861" s="401"/>
      <c r="LVK1861" s="401"/>
      <c r="LVL1861" s="401"/>
      <c r="LVM1861" s="401"/>
      <c r="LVN1861" s="401"/>
      <c r="LVO1861" s="401"/>
      <c r="LVP1861" s="401"/>
      <c r="LVQ1861" s="401"/>
      <c r="LVR1861" s="401"/>
      <c r="LVS1861" s="401"/>
      <c r="LVT1861" s="401"/>
      <c r="LVU1861" s="401"/>
      <c r="LVV1861" s="401"/>
      <c r="LVW1861" s="401"/>
      <c r="LVX1861" s="401"/>
      <c r="LVY1861" s="401"/>
      <c r="LVZ1861" s="401"/>
      <c r="LWA1861" s="401"/>
      <c r="LWB1861" s="401"/>
      <c r="LWC1861" s="401"/>
      <c r="LWD1861" s="401"/>
      <c r="LWE1861" s="401"/>
      <c r="LWF1861" s="401"/>
      <c r="LWG1861" s="401"/>
      <c r="LWH1861" s="401"/>
      <c r="LWI1861" s="401"/>
      <c r="LWJ1861" s="401"/>
      <c r="LWK1861" s="401"/>
      <c r="LWL1861" s="401"/>
      <c r="LWM1861" s="401"/>
      <c r="LWN1861" s="401"/>
      <c r="LWO1861" s="401"/>
      <c r="LWP1861" s="401"/>
      <c r="LWQ1861" s="401"/>
      <c r="LWR1861" s="401"/>
      <c r="LWS1861" s="401"/>
      <c r="LWT1861" s="401"/>
      <c r="LWU1861" s="401"/>
      <c r="LWV1861" s="401"/>
      <c r="LWW1861" s="401"/>
      <c r="LWX1861" s="401"/>
      <c r="LWY1861" s="401"/>
      <c r="LWZ1861" s="401"/>
      <c r="LXA1861" s="401"/>
      <c r="LXB1861" s="401"/>
      <c r="LXC1861" s="401"/>
      <c r="LXD1861" s="401"/>
      <c r="LXE1861" s="401"/>
      <c r="LXF1861" s="401"/>
      <c r="LXG1861" s="401"/>
      <c r="LXH1861" s="401"/>
      <c r="LXI1861" s="401"/>
      <c r="LXJ1861" s="401"/>
      <c r="LXK1861" s="401"/>
      <c r="LXL1861" s="401"/>
      <c r="LXM1861" s="401"/>
      <c r="LXN1861" s="401"/>
      <c r="LXO1861" s="401"/>
      <c r="LXP1861" s="401"/>
      <c r="LXQ1861" s="401"/>
      <c r="LXR1861" s="401"/>
      <c r="LXS1861" s="401"/>
      <c r="LXT1861" s="401"/>
      <c r="LXU1861" s="401"/>
      <c r="LXV1861" s="401"/>
      <c r="LXW1861" s="401"/>
      <c r="LXX1861" s="401"/>
      <c r="LXY1861" s="401"/>
      <c r="LXZ1861" s="401"/>
      <c r="LYA1861" s="401"/>
      <c r="LYB1861" s="401"/>
      <c r="LYC1861" s="401"/>
      <c r="LYD1861" s="401"/>
      <c r="LYE1861" s="401"/>
      <c r="LYF1861" s="401"/>
      <c r="LYG1861" s="401"/>
      <c r="LYH1861" s="401"/>
      <c r="LYI1861" s="401"/>
      <c r="LYJ1861" s="401"/>
      <c r="LYK1861" s="401"/>
      <c r="LYL1861" s="401"/>
      <c r="LYM1861" s="401"/>
      <c r="LYN1861" s="401"/>
      <c r="LYO1861" s="401"/>
      <c r="LYP1861" s="401"/>
      <c r="LYQ1861" s="401"/>
      <c r="LYR1861" s="401"/>
      <c r="LYS1861" s="401"/>
      <c r="LYT1861" s="401"/>
      <c r="LYU1861" s="401"/>
      <c r="LYV1861" s="401"/>
      <c r="LYW1861" s="401"/>
      <c r="LYX1861" s="401"/>
      <c r="LYY1861" s="401"/>
      <c r="LYZ1861" s="401"/>
      <c r="LZA1861" s="401"/>
      <c r="LZB1861" s="401"/>
      <c r="LZC1861" s="401"/>
      <c r="LZD1861" s="401"/>
      <c r="LZE1861" s="401"/>
      <c r="LZF1861" s="401"/>
      <c r="LZG1861" s="401"/>
      <c r="LZH1861" s="401"/>
      <c r="LZI1861" s="401"/>
      <c r="LZJ1861" s="401"/>
      <c r="LZK1861" s="401"/>
      <c r="LZL1861" s="401"/>
      <c r="LZM1861" s="401"/>
      <c r="LZN1861" s="401"/>
      <c r="LZO1861" s="401"/>
      <c r="LZP1861" s="401"/>
      <c r="LZQ1861" s="401"/>
      <c r="LZR1861" s="401"/>
      <c r="LZS1861" s="401"/>
      <c r="LZT1861" s="401"/>
      <c r="LZU1861" s="401"/>
      <c r="LZV1861" s="401"/>
      <c r="LZW1861" s="401"/>
      <c r="LZX1861" s="401"/>
      <c r="LZY1861" s="401"/>
      <c r="LZZ1861" s="401"/>
      <c r="MAA1861" s="401"/>
      <c r="MAB1861" s="401"/>
      <c r="MAC1861" s="401"/>
      <c r="MAD1861" s="401"/>
      <c r="MAE1861" s="401"/>
      <c r="MAF1861" s="401"/>
      <c r="MAG1861" s="401"/>
      <c r="MAH1861" s="401"/>
      <c r="MAI1861" s="401"/>
      <c r="MAJ1861" s="401"/>
      <c r="MAK1861" s="401"/>
      <c r="MAL1861" s="401"/>
      <c r="MAM1861" s="401"/>
      <c r="MAN1861" s="401"/>
      <c r="MAO1861" s="401"/>
      <c r="MAP1861" s="401"/>
      <c r="MAQ1861" s="401"/>
      <c r="MAR1861" s="401"/>
      <c r="MAS1861" s="401"/>
      <c r="MAT1861" s="401"/>
      <c r="MAU1861" s="401"/>
      <c r="MAV1861" s="401"/>
      <c r="MAW1861" s="401"/>
      <c r="MAX1861" s="401"/>
      <c r="MAY1861" s="401"/>
      <c r="MAZ1861" s="401"/>
      <c r="MBA1861" s="401"/>
      <c r="MBB1861" s="401"/>
      <c r="MBC1861" s="401"/>
      <c r="MBD1861" s="401"/>
      <c r="MBE1861" s="401"/>
      <c r="MBF1861" s="401"/>
      <c r="MBG1861" s="401"/>
      <c r="MBH1861" s="401"/>
      <c r="MBI1861" s="401"/>
      <c r="MBJ1861" s="401"/>
      <c r="MBK1861" s="401"/>
      <c r="MBL1861" s="401"/>
      <c r="MBM1861" s="401"/>
      <c r="MBN1861" s="401"/>
      <c r="MBO1861" s="401"/>
      <c r="MBP1861" s="401"/>
      <c r="MBQ1861" s="401"/>
      <c r="MBR1861" s="401"/>
      <c r="MBS1861" s="401"/>
      <c r="MBT1861" s="401"/>
      <c r="MBU1861" s="401"/>
      <c r="MBV1861" s="401"/>
      <c r="MBW1861" s="401"/>
      <c r="MBX1861" s="401"/>
      <c r="MBY1861" s="401"/>
      <c r="MBZ1861" s="401"/>
      <c r="MCA1861" s="401"/>
      <c r="MCB1861" s="401"/>
      <c r="MCC1861" s="401"/>
      <c r="MCD1861" s="401"/>
      <c r="MCE1861" s="401"/>
      <c r="MCF1861" s="401"/>
      <c r="MCG1861" s="401"/>
      <c r="MCH1861" s="401"/>
      <c r="MCI1861" s="401"/>
      <c r="MCJ1861" s="401"/>
      <c r="MCK1861" s="401"/>
      <c r="MCL1861" s="401"/>
      <c r="MCM1861" s="401"/>
      <c r="MCN1861" s="401"/>
      <c r="MCO1861" s="401"/>
      <c r="MCP1861" s="401"/>
      <c r="MCQ1861" s="401"/>
      <c r="MCR1861" s="401"/>
      <c r="MCS1861" s="401"/>
      <c r="MCT1861" s="401"/>
      <c r="MCU1861" s="401"/>
      <c r="MCV1861" s="401"/>
      <c r="MCW1861" s="401"/>
      <c r="MCX1861" s="401"/>
      <c r="MCY1861" s="401"/>
      <c r="MCZ1861" s="401"/>
      <c r="MDA1861" s="401"/>
      <c r="MDB1861" s="401"/>
      <c r="MDC1861" s="401"/>
      <c r="MDD1861" s="401"/>
      <c r="MDE1861" s="401"/>
      <c r="MDF1861" s="401"/>
      <c r="MDG1861" s="401"/>
      <c r="MDH1861" s="401"/>
      <c r="MDI1861" s="401"/>
      <c r="MDJ1861" s="401"/>
      <c r="MDK1861" s="401"/>
      <c r="MDL1861" s="401"/>
      <c r="MDM1861" s="401"/>
      <c r="MDN1861" s="401"/>
      <c r="MDO1861" s="401"/>
      <c r="MDP1861" s="401"/>
      <c r="MDQ1861" s="401"/>
      <c r="MDR1861" s="401"/>
      <c r="MDS1861" s="401"/>
      <c r="MDT1861" s="401"/>
      <c r="MDU1861" s="401"/>
      <c r="MDV1861" s="401"/>
      <c r="MDW1861" s="401"/>
      <c r="MDX1861" s="401"/>
      <c r="MDY1861" s="401"/>
      <c r="MDZ1861" s="401"/>
      <c r="MEA1861" s="401"/>
      <c r="MEB1861" s="401"/>
      <c r="MEC1861" s="401"/>
      <c r="MED1861" s="401"/>
      <c r="MEE1861" s="401"/>
      <c r="MEF1861" s="401"/>
      <c r="MEG1861" s="401"/>
      <c r="MEH1861" s="401"/>
      <c r="MEI1861" s="401"/>
      <c r="MEJ1861" s="401"/>
      <c r="MEK1861" s="401"/>
      <c r="MEL1861" s="401"/>
      <c r="MEM1861" s="401"/>
      <c r="MEN1861" s="401"/>
      <c r="MEO1861" s="401"/>
      <c r="MEP1861" s="401"/>
      <c r="MEQ1861" s="401"/>
      <c r="MER1861" s="401"/>
      <c r="MES1861" s="401"/>
      <c r="MET1861" s="401"/>
      <c r="MEU1861" s="401"/>
      <c r="MEV1861" s="401"/>
      <c r="MEW1861" s="401"/>
      <c r="MEX1861" s="401"/>
      <c r="MEY1861" s="401"/>
      <c r="MEZ1861" s="401"/>
      <c r="MFA1861" s="401"/>
      <c r="MFB1861" s="401"/>
      <c r="MFC1861" s="401"/>
      <c r="MFD1861" s="401"/>
      <c r="MFE1861" s="401"/>
      <c r="MFF1861" s="401"/>
      <c r="MFG1861" s="401"/>
      <c r="MFH1861" s="401"/>
      <c r="MFI1861" s="401"/>
      <c r="MFJ1861" s="401"/>
      <c r="MFK1861" s="401"/>
      <c r="MFL1861" s="401"/>
      <c r="MFM1861" s="401"/>
      <c r="MFN1861" s="401"/>
      <c r="MFO1861" s="401"/>
      <c r="MFP1861" s="401"/>
      <c r="MFQ1861" s="401"/>
      <c r="MFR1861" s="401"/>
      <c r="MFS1861" s="401"/>
      <c r="MFT1861" s="401"/>
      <c r="MFU1861" s="401"/>
      <c r="MFV1861" s="401"/>
      <c r="MFW1861" s="401"/>
      <c r="MFX1861" s="401"/>
      <c r="MFY1861" s="401"/>
      <c r="MFZ1861" s="401"/>
      <c r="MGA1861" s="401"/>
      <c r="MGB1861" s="401"/>
      <c r="MGC1861" s="401"/>
      <c r="MGD1861" s="401"/>
      <c r="MGE1861" s="401"/>
      <c r="MGF1861" s="401"/>
      <c r="MGG1861" s="401"/>
      <c r="MGH1861" s="401"/>
      <c r="MGI1861" s="401"/>
      <c r="MGJ1861" s="401"/>
      <c r="MGK1861" s="401"/>
      <c r="MGL1861" s="401"/>
      <c r="MGM1861" s="401"/>
      <c r="MGN1861" s="401"/>
      <c r="MGO1861" s="401"/>
      <c r="MGP1861" s="401"/>
      <c r="MGQ1861" s="401"/>
      <c r="MGR1861" s="401"/>
      <c r="MGS1861" s="401"/>
      <c r="MGT1861" s="401"/>
      <c r="MGU1861" s="401"/>
      <c r="MGV1861" s="401"/>
      <c r="MGW1861" s="401"/>
      <c r="MGX1861" s="401"/>
      <c r="MGY1861" s="401"/>
      <c r="MGZ1861" s="401"/>
      <c r="MHA1861" s="401"/>
      <c r="MHB1861" s="401"/>
      <c r="MHC1861" s="401"/>
      <c r="MHD1861" s="401"/>
      <c r="MHE1861" s="401"/>
      <c r="MHF1861" s="401"/>
      <c r="MHG1861" s="401"/>
      <c r="MHH1861" s="401"/>
      <c r="MHI1861" s="401"/>
      <c r="MHJ1861" s="401"/>
      <c r="MHK1861" s="401"/>
      <c r="MHL1861" s="401"/>
      <c r="MHM1861" s="401"/>
      <c r="MHN1861" s="401"/>
      <c r="MHO1861" s="401"/>
      <c r="MHP1861" s="401"/>
      <c r="MHQ1861" s="401"/>
      <c r="MHR1861" s="401"/>
      <c r="MHS1861" s="401"/>
      <c r="MHT1861" s="401"/>
      <c r="MHU1861" s="401"/>
      <c r="MHV1861" s="401"/>
      <c r="MHW1861" s="401"/>
      <c r="MHX1861" s="401"/>
      <c r="MHY1861" s="401"/>
      <c r="MHZ1861" s="401"/>
      <c r="MIA1861" s="401"/>
      <c r="MIB1861" s="401"/>
      <c r="MIC1861" s="401"/>
      <c r="MID1861" s="401"/>
      <c r="MIE1861" s="401"/>
      <c r="MIF1861" s="401"/>
      <c r="MIG1861" s="401"/>
      <c r="MIH1861" s="401"/>
      <c r="MII1861" s="401"/>
      <c r="MIJ1861" s="401"/>
      <c r="MIK1861" s="401"/>
      <c r="MIL1861" s="401"/>
      <c r="MIM1861" s="401"/>
      <c r="MIN1861" s="401"/>
      <c r="MIO1861" s="401"/>
      <c r="MIP1861" s="401"/>
      <c r="MIQ1861" s="401"/>
      <c r="MIR1861" s="401"/>
      <c r="MIS1861" s="401"/>
      <c r="MIT1861" s="401"/>
      <c r="MIU1861" s="401"/>
      <c r="MIV1861" s="401"/>
      <c r="MIW1861" s="401"/>
      <c r="MIX1861" s="401"/>
      <c r="MIY1861" s="401"/>
      <c r="MIZ1861" s="401"/>
      <c r="MJA1861" s="401"/>
      <c r="MJB1861" s="401"/>
      <c r="MJC1861" s="401"/>
      <c r="MJD1861" s="401"/>
      <c r="MJE1861" s="401"/>
      <c r="MJF1861" s="401"/>
      <c r="MJG1861" s="401"/>
      <c r="MJH1861" s="401"/>
      <c r="MJI1861" s="401"/>
      <c r="MJJ1861" s="401"/>
      <c r="MJK1861" s="401"/>
      <c r="MJL1861" s="401"/>
      <c r="MJM1861" s="401"/>
      <c r="MJN1861" s="401"/>
      <c r="MJO1861" s="401"/>
      <c r="MJP1861" s="401"/>
      <c r="MJQ1861" s="401"/>
      <c r="MJR1861" s="401"/>
      <c r="MJS1861" s="401"/>
      <c r="MJT1861" s="401"/>
      <c r="MJU1861" s="401"/>
      <c r="MJV1861" s="401"/>
      <c r="MJW1861" s="401"/>
      <c r="MJX1861" s="401"/>
      <c r="MJY1861" s="401"/>
      <c r="MJZ1861" s="401"/>
      <c r="MKA1861" s="401"/>
      <c r="MKB1861" s="401"/>
      <c r="MKC1861" s="401"/>
      <c r="MKD1861" s="401"/>
      <c r="MKE1861" s="401"/>
      <c r="MKF1861" s="401"/>
      <c r="MKG1861" s="401"/>
      <c r="MKH1861" s="401"/>
      <c r="MKI1861" s="401"/>
      <c r="MKJ1861" s="401"/>
      <c r="MKK1861" s="401"/>
      <c r="MKL1861" s="401"/>
      <c r="MKM1861" s="401"/>
      <c r="MKN1861" s="401"/>
      <c r="MKO1861" s="401"/>
      <c r="MKP1861" s="401"/>
      <c r="MKQ1861" s="401"/>
      <c r="MKR1861" s="401"/>
      <c r="MKS1861" s="401"/>
      <c r="MKT1861" s="401"/>
      <c r="MKU1861" s="401"/>
      <c r="MKV1861" s="401"/>
      <c r="MKW1861" s="401"/>
      <c r="MKX1861" s="401"/>
      <c r="MKY1861" s="401"/>
      <c r="MKZ1861" s="401"/>
      <c r="MLA1861" s="401"/>
      <c r="MLB1861" s="401"/>
      <c r="MLC1861" s="401"/>
      <c r="MLD1861" s="401"/>
      <c r="MLE1861" s="401"/>
      <c r="MLF1861" s="401"/>
      <c r="MLG1861" s="401"/>
      <c r="MLH1861" s="401"/>
      <c r="MLI1861" s="401"/>
      <c r="MLJ1861" s="401"/>
      <c r="MLK1861" s="401"/>
      <c r="MLL1861" s="401"/>
      <c r="MLM1861" s="401"/>
      <c r="MLN1861" s="401"/>
      <c r="MLO1861" s="401"/>
      <c r="MLP1861" s="401"/>
      <c r="MLQ1861" s="401"/>
      <c r="MLR1861" s="401"/>
      <c r="MLS1861" s="401"/>
      <c r="MLT1861" s="401"/>
      <c r="MLU1861" s="401"/>
      <c r="MLV1861" s="401"/>
      <c r="MLW1861" s="401"/>
      <c r="MLX1861" s="401"/>
      <c r="MLY1861" s="401"/>
      <c r="MLZ1861" s="401"/>
      <c r="MMA1861" s="401"/>
      <c r="MMB1861" s="401"/>
      <c r="MMC1861" s="401"/>
      <c r="MMD1861" s="401"/>
      <c r="MME1861" s="401"/>
      <c r="MMF1861" s="401"/>
      <c r="MMG1861" s="401"/>
      <c r="MMH1861" s="401"/>
      <c r="MMI1861" s="401"/>
      <c r="MMJ1861" s="401"/>
      <c r="MMK1861" s="401"/>
      <c r="MML1861" s="401"/>
      <c r="MMM1861" s="401"/>
      <c r="MMN1861" s="401"/>
      <c r="MMO1861" s="401"/>
      <c r="MMP1861" s="401"/>
      <c r="MMQ1861" s="401"/>
      <c r="MMR1861" s="401"/>
      <c r="MMS1861" s="401"/>
      <c r="MMT1861" s="401"/>
      <c r="MMU1861" s="401"/>
      <c r="MMV1861" s="401"/>
      <c r="MMW1861" s="401"/>
      <c r="MMX1861" s="401"/>
      <c r="MMY1861" s="401"/>
      <c r="MMZ1861" s="401"/>
      <c r="MNA1861" s="401"/>
      <c r="MNB1861" s="401"/>
      <c r="MNC1861" s="401"/>
      <c r="MND1861" s="401"/>
      <c r="MNE1861" s="401"/>
      <c r="MNF1861" s="401"/>
      <c r="MNG1861" s="401"/>
      <c r="MNH1861" s="401"/>
      <c r="MNI1861" s="401"/>
      <c r="MNJ1861" s="401"/>
      <c r="MNK1861" s="401"/>
      <c r="MNL1861" s="401"/>
      <c r="MNM1861" s="401"/>
      <c r="MNN1861" s="401"/>
      <c r="MNO1861" s="401"/>
      <c r="MNP1861" s="401"/>
      <c r="MNQ1861" s="401"/>
      <c r="MNR1861" s="401"/>
      <c r="MNS1861" s="401"/>
      <c r="MNT1861" s="401"/>
      <c r="MNU1861" s="401"/>
      <c r="MNV1861" s="401"/>
      <c r="MNW1861" s="401"/>
      <c r="MNX1861" s="401"/>
      <c r="MNY1861" s="401"/>
      <c r="MNZ1861" s="401"/>
      <c r="MOA1861" s="401"/>
      <c r="MOB1861" s="401"/>
      <c r="MOC1861" s="401"/>
      <c r="MOD1861" s="401"/>
      <c r="MOE1861" s="401"/>
      <c r="MOF1861" s="401"/>
      <c r="MOG1861" s="401"/>
      <c r="MOH1861" s="401"/>
      <c r="MOI1861" s="401"/>
      <c r="MOJ1861" s="401"/>
      <c r="MOK1861" s="401"/>
      <c r="MOL1861" s="401"/>
      <c r="MOM1861" s="401"/>
      <c r="MON1861" s="401"/>
      <c r="MOO1861" s="401"/>
      <c r="MOP1861" s="401"/>
      <c r="MOQ1861" s="401"/>
      <c r="MOR1861" s="401"/>
      <c r="MOS1861" s="401"/>
      <c r="MOT1861" s="401"/>
      <c r="MOU1861" s="401"/>
      <c r="MOV1861" s="401"/>
      <c r="MOW1861" s="401"/>
      <c r="MOX1861" s="401"/>
      <c r="MOY1861" s="401"/>
      <c r="MOZ1861" s="401"/>
      <c r="MPA1861" s="401"/>
      <c r="MPB1861" s="401"/>
      <c r="MPC1861" s="401"/>
      <c r="MPD1861" s="401"/>
      <c r="MPE1861" s="401"/>
      <c r="MPF1861" s="401"/>
      <c r="MPG1861" s="401"/>
      <c r="MPH1861" s="401"/>
      <c r="MPI1861" s="401"/>
      <c r="MPJ1861" s="401"/>
      <c r="MPK1861" s="401"/>
      <c r="MPL1861" s="401"/>
      <c r="MPM1861" s="401"/>
      <c r="MPN1861" s="401"/>
      <c r="MPO1861" s="401"/>
      <c r="MPP1861" s="401"/>
      <c r="MPQ1861" s="401"/>
      <c r="MPR1861" s="401"/>
      <c r="MPS1861" s="401"/>
      <c r="MPT1861" s="401"/>
      <c r="MPU1861" s="401"/>
      <c r="MPV1861" s="401"/>
      <c r="MPW1861" s="401"/>
      <c r="MPX1861" s="401"/>
      <c r="MPY1861" s="401"/>
      <c r="MPZ1861" s="401"/>
      <c r="MQA1861" s="401"/>
      <c r="MQB1861" s="401"/>
      <c r="MQC1861" s="401"/>
      <c r="MQD1861" s="401"/>
      <c r="MQE1861" s="401"/>
      <c r="MQF1861" s="401"/>
      <c r="MQG1861" s="401"/>
      <c r="MQH1861" s="401"/>
      <c r="MQI1861" s="401"/>
      <c r="MQJ1861" s="401"/>
      <c r="MQK1861" s="401"/>
      <c r="MQL1861" s="401"/>
      <c r="MQM1861" s="401"/>
      <c r="MQN1861" s="401"/>
      <c r="MQO1861" s="401"/>
      <c r="MQP1861" s="401"/>
      <c r="MQQ1861" s="401"/>
      <c r="MQR1861" s="401"/>
      <c r="MQS1861" s="401"/>
      <c r="MQT1861" s="401"/>
      <c r="MQU1861" s="401"/>
      <c r="MQV1861" s="401"/>
      <c r="MQW1861" s="401"/>
      <c r="MQX1861" s="401"/>
      <c r="MQY1861" s="401"/>
      <c r="MQZ1861" s="401"/>
      <c r="MRA1861" s="401"/>
      <c r="MRB1861" s="401"/>
      <c r="MRC1861" s="401"/>
      <c r="MRD1861" s="401"/>
      <c r="MRE1861" s="401"/>
      <c r="MRF1861" s="401"/>
      <c r="MRG1861" s="401"/>
      <c r="MRH1861" s="401"/>
      <c r="MRI1861" s="401"/>
      <c r="MRJ1861" s="401"/>
      <c r="MRK1861" s="401"/>
      <c r="MRL1861" s="401"/>
      <c r="MRM1861" s="401"/>
      <c r="MRN1861" s="401"/>
      <c r="MRO1861" s="401"/>
      <c r="MRP1861" s="401"/>
      <c r="MRQ1861" s="401"/>
      <c r="MRR1861" s="401"/>
      <c r="MRS1861" s="401"/>
      <c r="MRT1861" s="401"/>
      <c r="MRU1861" s="401"/>
      <c r="MRV1861" s="401"/>
      <c r="MRW1861" s="401"/>
      <c r="MRX1861" s="401"/>
      <c r="MRY1861" s="401"/>
      <c r="MRZ1861" s="401"/>
      <c r="MSA1861" s="401"/>
      <c r="MSB1861" s="401"/>
      <c r="MSC1861" s="401"/>
      <c r="MSD1861" s="401"/>
      <c r="MSE1861" s="401"/>
      <c r="MSF1861" s="401"/>
      <c r="MSG1861" s="401"/>
      <c r="MSH1861" s="401"/>
      <c r="MSI1861" s="401"/>
      <c r="MSJ1861" s="401"/>
      <c r="MSK1861" s="401"/>
      <c r="MSL1861" s="401"/>
      <c r="MSM1861" s="401"/>
      <c r="MSN1861" s="401"/>
      <c r="MSO1861" s="401"/>
      <c r="MSP1861" s="401"/>
      <c r="MSQ1861" s="401"/>
      <c r="MSR1861" s="401"/>
      <c r="MSS1861" s="401"/>
      <c r="MST1861" s="401"/>
      <c r="MSU1861" s="401"/>
      <c r="MSV1861" s="401"/>
      <c r="MSW1861" s="401"/>
      <c r="MSX1861" s="401"/>
      <c r="MSY1861" s="401"/>
      <c r="MSZ1861" s="401"/>
      <c r="MTA1861" s="401"/>
      <c r="MTB1861" s="401"/>
      <c r="MTC1861" s="401"/>
      <c r="MTD1861" s="401"/>
      <c r="MTE1861" s="401"/>
      <c r="MTF1861" s="401"/>
      <c r="MTG1861" s="401"/>
      <c r="MTH1861" s="401"/>
      <c r="MTI1861" s="401"/>
      <c r="MTJ1861" s="401"/>
      <c r="MTK1861" s="401"/>
      <c r="MTL1861" s="401"/>
      <c r="MTM1861" s="401"/>
      <c r="MTN1861" s="401"/>
      <c r="MTO1861" s="401"/>
      <c r="MTP1861" s="401"/>
      <c r="MTQ1861" s="401"/>
      <c r="MTR1861" s="401"/>
      <c r="MTS1861" s="401"/>
      <c r="MTT1861" s="401"/>
      <c r="MTU1861" s="401"/>
      <c r="MTV1861" s="401"/>
      <c r="MTW1861" s="401"/>
      <c r="MTX1861" s="401"/>
      <c r="MTY1861" s="401"/>
      <c r="MTZ1861" s="401"/>
      <c r="MUA1861" s="401"/>
      <c r="MUB1861" s="401"/>
      <c r="MUC1861" s="401"/>
      <c r="MUD1861" s="401"/>
      <c r="MUE1861" s="401"/>
      <c r="MUF1861" s="401"/>
      <c r="MUG1861" s="401"/>
      <c r="MUH1861" s="401"/>
      <c r="MUI1861" s="401"/>
      <c r="MUJ1861" s="401"/>
      <c r="MUK1861" s="401"/>
      <c r="MUL1861" s="401"/>
      <c r="MUM1861" s="401"/>
      <c r="MUN1861" s="401"/>
      <c r="MUO1861" s="401"/>
      <c r="MUP1861" s="401"/>
      <c r="MUQ1861" s="401"/>
      <c r="MUR1861" s="401"/>
      <c r="MUS1861" s="401"/>
      <c r="MUT1861" s="401"/>
      <c r="MUU1861" s="401"/>
      <c r="MUV1861" s="401"/>
      <c r="MUW1861" s="401"/>
      <c r="MUX1861" s="401"/>
      <c r="MUY1861" s="401"/>
      <c r="MUZ1861" s="401"/>
      <c r="MVA1861" s="401"/>
      <c r="MVB1861" s="401"/>
      <c r="MVC1861" s="401"/>
      <c r="MVD1861" s="401"/>
      <c r="MVE1861" s="401"/>
      <c r="MVF1861" s="401"/>
      <c r="MVG1861" s="401"/>
      <c r="MVH1861" s="401"/>
      <c r="MVI1861" s="401"/>
      <c r="MVJ1861" s="401"/>
      <c r="MVK1861" s="401"/>
      <c r="MVL1861" s="401"/>
      <c r="MVM1861" s="401"/>
      <c r="MVN1861" s="401"/>
      <c r="MVO1861" s="401"/>
      <c r="MVP1861" s="401"/>
      <c r="MVQ1861" s="401"/>
      <c r="MVR1861" s="401"/>
      <c r="MVS1861" s="401"/>
      <c r="MVT1861" s="401"/>
      <c r="MVU1861" s="401"/>
      <c r="MVV1861" s="401"/>
      <c r="MVW1861" s="401"/>
      <c r="MVX1861" s="401"/>
      <c r="MVY1861" s="401"/>
      <c r="MVZ1861" s="401"/>
      <c r="MWA1861" s="401"/>
      <c r="MWB1861" s="401"/>
      <c r="MWC1861" s="401"/>
      <c r="MWD1861" s="401"/>
      <c r="MWE1861" s="401"/>
      <c r="MWF1861" s="401"/>
      <c r="MWG1861" s="401"/>
      <c r="MWH1861" s="401"/>
      <c r="MWI1861" s="401"/>
      <c r="MWJ1861" s="401"/>
      <c r="MWK1861" s="401"/>
      <c r="MWL1861" s="401"/>
      <c r="MWM1861" s="401"/>
      <c r="MWN1861" s="401"/>
      <c r="MWO1861" s="401"/>
      <c r="MWP1861" s="401"/>
      <c r="MWQ1861" s="401"/>
      <c r="MWR1861" s="401"/>
      <c r="MWS1861" s="401"/>
      <c r="MWT1861" s="401"/>
      <c r="MWU1861" s="401"/>
      <c r="MWV1861" s="401"/>
      <c r="MWW1861" s="401"/>
      <c r="MWX1861" s="401"/>
      <c r="MWY1861" s="401"/>
      <c r="MWZ1861" s="401"/>
      <c r="MXA1861" s="401"/>
      <c r="MXB1861" s="401"/>
      <c r="MXC1861" s="401"/>
      <c r="MXD1861" s="401"/>
      <c r="MXE1861" s="401"/>
      <c r="MXF1861" s="401"/>
      <c r="MXG1861" s="401"/>
      <c r="MXH1861" s="401"/>
      <c r="MXI1861" s="401"/>
      <c r="MXJ1861" s="401"/>
      <c r="MXK1861" s="401"/>
      <c r="MXL1861" s="401"/>
      <c r="MXM1861" s="401"/>
      <c r="MXN1861" s="401"/>
      <c r="MXO1861" s="401"/>
      <c r="MXP1861" s="401"/>
      <c r="MXQ1861" s="401"/>
      <c r="MXR1861" s="401"/>
      <c r="MXS1861" s="401"/>
      <c r="MXT1861" s="401"/>
      <c r="MXU1861" s="401"/>
      <c r="MXV1861" s="401"/>
      <c r="MXW1861" s="401"/>
      <c r="MXX1861" s="401"/>
      <c r="MXY1861" s="401"/>
      <c r="MXZ1861" s="401"/>
      <c r="MYA1861" s="401"/>
      <c r="MYB1861" s="401"/>
      <c r="MYC1861" s="401"/>
      <c r="MYD1861" s="401"/>
      <c r="MYE1861" s="401"/>
      <c r="MYF1861" s="401"/>
      <c r="MYG1861" s="401"/>
      <c r="MYH1861" s="401"/>
      <c r="MYI1861" s="401"/>
      <c r="MYJ1861" s="401"/>
      <c r="MYK1861" s="401"/>
      <c r="MYL1861" s="401"/>
      <c r="MYM1861" s="401"/>
      <c r="MYN1861" s="401"/>
      <c r="MYO1861" s="401"/>
      <c r="MYP1861" s="401"/>
      <c r="MYQ1861" s="401"/>
      <c r="MYR1861" s="401"/>
      <c r="MYS1861" s="401"/>
      <c r="MYT1861" s="401"/>
      <c r="MYU1861" s="401"/>
      <c r="MYV1861" s="401"/>
      <c r="MYW1861" s="401"/>
      <c r="MYX1861" s="401"/>
      <c r="MYY1861" s="401"/>
      <c r="MYZ1861" s="401"/>
      <c r="MZA1861" s="401"/>
      <c r="MZB1861" s="401"/>
      <c r="MZC1861" s="401"/>
      <c r="MZD1861" s="401"/>
      <c r="MZE1861" s="401"/>
      <c r="MZF1861" s="401"/>
      <c r="MZG1861" s="401"/>
      <c r="MZH1861" s="401"/>
      <c r="MZI1861" s="401"/>
      <c r="MZJ1861" s="401"/>
      <c r="MZK1861" s="401"/>
      <c r="MZL1861" s="401"/>
      <c r="MZM1861" s="401"/>
      <c r="MZN1861" s="401"/>
      <c r="MZO1861" s="401"/>
      <c r="MZP1861" s="401"/>
      <c r="MZQ1861" s="401"/>
      <c r="MZR1861" s="401"/>
      <c r="MZS1861" s="401"/>
      <c r="MZT1861" s="401"/>
      <c r="MZU1861" s="401"/>
      <c r="MZV1861" s="401"/>
      <c r="MZW1861" s="401"/>
      <c r="MZX1861" s="401"/>
      <c r="MZY1861" s="401"/>
      <c r="MZZ1861" s="401"/>
      <c r="NAA1861" s="401"/>
      <c r="NAB1861" s="401"/>
      <c r="NAC1861" s="401"/>
      <c r="NAD1861" s="401"/>
      <c r="NAE1861" s="401"/>
      <c r="NAF1861" s="401"/>
      <c r="NAG1861" s="401"/>
      <c r="NAH1861" s="401"/>
      <c r="NAI1861" s="401"/>
      <c r="NAJ1861" s="401"/>
      <c r="NAK1861" s="401"/>
      <c r="NAL1861" s="401"/>
      <c r="NAM1861" s="401"/>
      <c r="NAN1861" s="401"/>
      <c r="NAO1861" s="401"/>
      <c r="NAP1861" s="401"/>
      <c r="NAQ1861" s="401"/>
      <c r="NAR1861" s="401"/>
      <c r="NAS1861" s="401"/>
      <c r="NAT1861" s="401"/>
      <c r="NAU1861" s="401"/>
      <c r="NAV1861" s="401"/>
      <c r="NAW1861" s="401"/>
      <c r="NAX1861" s="401"/>
      <c r="NAY1861" s="401"/>
      <c r="NAZ1861" s="401"/>
      <c r="NBA1861" s="401"/>
      <c r="NBB1861" s="401"/>
      <c r="NBC1861" s="401"/>
      <c r="NBD1861" s="401"/>
      <c r="NBE1861" s="401"/>
      <c r="NBF1861" s="401"/>
      <c r="NBG1861" s="401"/>
      <c r="NBH1861" s="401"/>
      <c r="NBI1861" s="401"/>
      <c r="NBJ1861" s="401"/>
      <c r="NBK1861" s="401"/>
      <c r="NBL1861" s="401"/>
      <c r="NBM1861" s="401"/>
      <c r="NBN1861" s="401"/>
      <c r="NBO1861" s="401"/>
      <c r="NBP1861" s="401"/>
      <c r="NBQ1861" s="401"/>
      <c r="NBR1861" s="401"/>
      <c r="NBS1861" s="401"/>
      <c r="NBT1861" s="401"/>
      <c r="NBU1861" s="401"/>
      <c r="NBV1861" s="401"/>
      <c r="NBW1861" s="401"/>
      <c r="NBX1861" s="401"/>
      <c r="NBY1861" s="401"/>
      <c r="NBZ1861" s="401"/>
      <c r="NCA1861" s="401"/>
      <c r="NCB1861" s="401"/>
      <c r="NCC1861" s="401"/>
      <c r="NCD1861" s="401"/>
      <c r="NCE1861" s="401"/>
      <c r="NCF1861" s="401"/>
      <c r="NCG1861" s="401"/>
      <c r="NCH1861" s="401"/>
      <c r="NCI1861" s="401"/>
      <c r="NCJ1861" s="401"/>
      <c r="NCK1861" s="401"/>
      <c r="NCL1861" s="401"/>
      <c r="NCM1861" s="401"/>
      <c r="NCN1861" s="401"/>
      <c r="NCO1861" s="401"/>
      <c r="NCP1861" s="401"/>
      <c r="NCQ1861" s="401"/>
      <c r="NCR1861" s="401"/>
      <c r="NCS1861" s="401"/>
      <c r="NCT1861" s="401"/>
      <c r="NCU1861" s="401"/>
      <c r="NCV1861" s="401"/>
      <c r="NCW1861" s="401"/>
      <c r="NCX1861" s="401"/>
      <c r="NCY1861" s="401"/>
      <c r="NCZ1861" s="401"/>
      <c r="NDA1861" s="401"/>
      <c r="NDB1861" s="401"/>
      <c r="NDC1861" s="401"/>
      <c r="NDD1861" s="401"/>
      <c r="NDE1861" s="401"/>
      <c r="NDF1861" s="401"/>
      <c r="NDG1861" s="401"/>
      <c r="NDH1861" s="401"/>
      <c r="NDI1861" s="401"/>
      <c r="NDJ1861" s="401"/>
      <c r="NDK1861" s="401"/>
      <c r="NDL1861" s="401"/>
      <c r="NDM1861" s="401"/>
      <c r="NDN1861" s="401"/>
      <c r="NDO1861" s="401"/>
      <c r="NDP1861" s="401"/>
      <c r="NDQ1861" s="401"/>
      <c r="NDR1861" s="401"/>
      <c r="NDS1861" s="401"/>
      <c r="NDT1861" s="401"/>
      <c r="NDU1861" s="401"/>
      <c r="NDV1861" s="401"/>
      <c r="NDW1861" s="401"/>
      <c r="NDX1861" s="401"/>
      <c r="NDY1861" s="401"/>
      <c r="NDZ1861" s="401"/>
      <c r="NEA1861" s="401"/>
      <c r="NEB1861" s="401"/>
      <c r="NEC1861" s="401"/>
      <c r="NED1861" s="401"/>
      <c r="NEE1861" s="401"/>
      <c r="NEF1861" s="401"/>
      <c r="NEG1861" s="401"/>
      <c r="NEH1861" s="401"/>
      <c r="NEI1861" s="401"/>
      <c r="NEJ1861" s="401"/>
      <c r="NEK1861" s="401"/>
      <c r="NEL1861" s="401"/>
      <c r="NEM1861" s="401"/>
      <c r="NEN1861" s="401"/>
      <c r="NEO1861" s="401"/>
      <c r="NEP1861" s="401"/>
      <c r="NEQ1861" s="401"/>
      <c r="NER1861" s="401"/>
      <c r="NES1861" s="401"/>
      <c r="NET1861" s="401"/>
      <c r="NEU1861" s="401"/>
      <c r="NEV1861" s="401"/>
      <c r="NEW1861" s="401"/>
      <c r="NEX1861" s="401"/>
      <c r="NEY1861" s="401"/>
      <c r="NEZ1861" s="401"/>
      <c r="NFA1861" s="401"/>
      <c r="NFB1861" s="401"/>
      <c r="NFC1861" s="401"/>
      <c r="NFD1861" s="401"/>
      <c r="NFE1861" s="401"/>
      <c r="NFF1861" s="401"/>
      <c r="NFG1861" s="401"/>
      <c r="NFH1861" s="401"/>
      <c r="NFI1861" s="401"/>
      <c r="NFJ1861" s="401"/>
      <c r="NFK1861" s="401"/>
      <c r="NFL1861" s="401"/>
      <c r="NFM1861" s="401"/>
      <c r="NFN1861" s="401"/>
      <c r="NFO1861" s="401"/>
      <c r="NFP1861" s="401"/>
      <c r="NFQ1861" s="401"/>
      <c r="NFR1861" s="401"/>
      <c r="NFS1861" s="401"/>
      <c r="NFT1861" s="401"/>
      <c r="NFU1861" s="401"/>
      <c r="NFV1861" s="401"/>
      <c r="NFW1861" s="401"/>
      <c r="NFX1861" s="401"/>
      <c r="NFY1861" s="401"/>
      <c r="NFZ1861" s="401"/>
      <c r="NGA1861" s="401"/>
      <c r="NGB1861" s="401"/>
      <c r="NGC1861" s="401"/>
      <c r="NGD1861" s="401"/>
      <c r="NGE1861" s="401"/>
      <c r="NGF1861" s="401"/>
      <c r="NGG1861" s="401"/>
      <c r="NGH1861" s="401"/>
      <c r="NGI1861" s="401"/>
      <c r="NGJ1861" s="401"/>
      <c r="NGK1861" s="401"/>
      <c r="NGL1861" s="401"/>
      <c r="NGM1861" s="401"/>
      <c r="NGN1861" s="401"/>
      <c r="NGO1861" s="401"/>
      <c r="NGP1861" s="401"/>
      <c r="NGQ1861" s="401"/>
      <c r="NGR1861" s="401"/>
      <c r="NGS1861" s="401"/>
      <c r="NGT1861" s="401"/>
      <c r="NGU1861" s="401"/>
      <c r="NGV1861" s="401"/>
      <c r="NGW1861" s="401"/>
      <c r="NGX1861" s="401"/>
      <c r="NGY1861" s="401"/>
      <c r="NGZ1861" s="401"/>
      <c r="NHA1861" s="401"/>
      <c r="NHB1861" s="401"/>
      <c r="NHC1861" s="401"/>
      <c r="NHD1861" s="401"/>
      <c r="NHE1861" s="401"/>
      <c r="NHF1861" s="401"/>
      <c r="NHG1861" s="401"/>
      <c r="NHH1861" s="401"/>
      <c r="NHI1861" s="401"/>
      <c r="NHJ1861" s="401"/>
      <c r="NHK1861" s="401"/>
      <c r="NHL1861" s="401"/>
      <c r="NHM1861" s="401"/>
      <c r="NHN1861" s="401"/>
      <c r="NHO1861" s="401"/>
      <c r="NHP1861" s="401"/>
      <c r="NHQ1861" s="401"/>
      <c r="NHR1861" s="401"/>
      <c r="NHS1861" s="401"/>
      <c r="NHT1861" s="401"/>
      <c r="NHU1861" s="401"/>
      <c r="NHV1861" s="401"/>
      <c r="NHW1861" s="401"/>
      <c r="NHX1861" s="401"/>
      <c r="NHY1861" s="401"/>
      <c r="NHZ1861" s="401"/>
      <c r="NIA1861" s="401"/>
      <c r="NIB1861" s="401"/>
      <c r="NIC1861" s="401"/>
      <c r="NID1861" s="401"/>
      <c r="NIE1861" s="401"/>
      <c r="NIF1861" s="401"/>
      <c r="NIG1861" s="401"/>
      <c r="NIH1861" s="401"/>
      <c r="NII1861" s="401"/>
      <c r="NIJ1861" s="401"/>
      <c r="NIK1861" s="401"/>
      <c r="NIL1861" s="401"/>
      <c r="NIM1861" s="401"/>
      <c r="NIN1861" s="401"/>
      <c r="NIO1861" s="401"/>
      <c r="NIP1861" s="401"/>
      <c r="NIQ1861" s="401"/>
      <c r="NIR1861" s="401"/>
      <c r="NIS1861" s="401"/>
      <c r="NIT1861" s="401"/>
      <c r="NIU1861" s="401"/>
      <c r="NIV1861" s="401"/>
      <c r="NIW1861" s="401"/>
      <c r="NIX1861" s="401"/>
      <c r="NIY1861" s="401"/>
      <c r="NIZ1861" s="401"/>
      <c r="NJA1861" s="401"/>
      <c r="NJB1861" s="401"/>
      <c r="NJC1861" s="401"/>
      <c r="NJD1861" s="401"/>
      <c r="NJE1861" s="401"/>
      <c r="NJF1861" s="401"/>
      <c r="NJG1861" s="401"/>
      <c r="NJH1861" s="401"/>
      <c r="NJI1861" s="401"/>
      <c r="NJJ1861" s="401"/>
      <c r="NJK1861" s="401"/>
      <c r="NJL1861" s="401"/>
      <c r="NJM1861" s="401"/>
      <c r="NJN1861" s="401"/>
      <c r="NJO1861" s="401"/>
      <c r="NJP1861" s="401"/>
      <c r="NJQ1861" s="401"/>
      <c r="NJR1861" s="401"/>
      <c r="NJS1861" s="401"/>
      <c r="NJT1861" s="401"/>
      <c r="NJU1861" s="401"/>
      <c r="NJV1861" s="401"/>
      <c r="NJW1861" s="401"/>
      <c r="NJX1861" s="401"/>
      <c r="NJY1861" s="401"/>
      <c r="NJZ1861" s="401"/>
      <c r="NKA1861" s="401"/>
      <c r="NKB1861" s="401"/>
      <c r="NKC1861" s="401"/>
      <c r="NKD1861" s="401"/>
      <c r="NKE1861" s="401"/>
      <c r="NKF1861" s="401"/>
      <c r="NKG1861" s="401"/>
      <c r="NKH1861" s="401"/>
      <c r="NKI1861" s="401"/>
      <c r="NKJ1861" s="401"/>
      <c r="NKK1861" s="401"/>
      <c r="NKL1861" s="401"/>
      <c r="NKM1861" s="401"/>
      <c r="NKN1861" s="401"/>
      <c r="NKO1861" s="401"/>
      <c r="NKP1861" s="401"/>
      <c r="NKQ1861" s="401"/>
      <c r="NKR1861" s="401"/>
      <c r="NKS1861" s="401"/>
      <c r="NKT1861" s="401"/>
      <c r="NKU1861" s="401"/>
      <c r="NKV1861" s="401"/>
      <c r="NKW1861" s="401"/>
      <c r="NKX1861" s="401"/>
      <c r="NKY1861" s="401"/>
      <c r="NKZ1861" s="401"/>
      <c r="NLA1861" s="401"/>
      <c r="NLB1861" s="401"/>
      <c r="NLC1861" s="401"/>
      <c r="NLD1861" s="401"/>
      <c r="NLE1861" s="401"/>
      <c r="NLF1861" s="401"/>
      <c r="NLG1861" s="401"/>
      <c r="NLH1861" s="401"/>
      <c r="NLI1861" s="401"/>
      <c r="NLJ1861" s="401"/>
      <c r="NLK1861" s="401"/>
      <c r="NLL1861" s="401"/>
      <c r="NLM1861" s="401"/>
      <c r="NLN1861" s="401"/>
      <c r="NLO1861" s="401"/>
      <c r="NLP1861" s="401"/>
      <c r="NLQ1861" s="401"/>
      <c r="NLR1861" s="401"/>
      <c r="NLS1861" s="401"/>
      <c r="NLT1861" s="401"/>
      <c r="NLU1861" s="401"/>
      <c r="NLV1861" s="401"/>
      <c r="NLW1861" s="401"/>
      <c r="NLX1861" s="401"/>
      <c r="NLY1861" s="401"/>
      <c r="NLZ1861" s="401"/>
      <c r="NMA1861" s="401"/>
      <c r="NMB1861" s="401"/>
      <c r="NMC1861" s="401"/>
      <c r="NMD1861" s="401"/>
      <c r="NME1861" s="401"/>
      <c r="NMF1861" s="401"/>
      <c r="NMG1861" s="401"/>
      <c r="NMH1861" s="401"/>
      <c r="NMI1861" s="401"/>
      <c r="NMJ1861" s="401"/>
      <c r="NMK1861" s="401"/>
      <c r="NML1861" s="401"/>
      <c r="NMM1861" s="401"/>
      <c r="NMN1861" s="401"/>
      <c r="NMO1861" s="401"/>
      <c r="NMP1861" s="401"/>
      <c r="NMQ1861" s="401"/>
      <c r="NMR1861" s="401"/>
      <c r="NMS1861" s="401"/>
      <c r="NMT1861" s="401"/>
      <c r="NMU1861" s="401"/>
      <c r="NMV1861" s="401"/>
      <c r="NMW1861" s="401"/>
      <c r="NMX1861" s="401"/>
      <c r="NMY1861" s="401"/>
      <c r="NMZ1861" s="401"/>
      <c r="NNA1861" s="401"/>
      <c r="NNB1861" s="401"/>
      <c r="NNC1861" s="401"/>
      <c r="NND1861" s="401"/>
      <c r="NNE1861" s="401"/>
      <c r="NNF1861" s="401"/>
      <c r="NNG1861" s="401"/>
      <c r="NNH1861" s="401"/>
      <c r="NNI1861" s="401"/>
      <c r="NNJ1861" s="401"/>
      <c r="NNK1861" s="401"/>
      <c r="NNL1861" s="401"/>
      <c r="NNM1861" s="401"/>
      <c r="NNN1861" s="401"/>
      <c r="NNO1861" s="401"/>
      <c r="NNP1861" s="401"/>
      <c r="NNQ1861" s="401"/>
      <c r="NNR1861" s="401"/>
      <c r="NNS1861" s="401"/>
      <c r="NNT1861" s="401"/>
      <c r="NNU1861" s="401"/>
      <c r="NNV1861" s="401"/>
      <c r="NNW1861" s="401"/>
      <c r="NNX1861" s="401"/>
      <c r="NNY1861" s="401"/>
      <c r="NNZ1861" s="401"/>
      <c r="NOA1861" s="401"/>
      <c r="NOB1861" s="401"/>
      <c r="NOC1861" s="401"/>
      <c r="NOD1861" s="401"/>
      <c r="NOE1861" s="401"/>
      <c r="NOF1861" s="401"/>
      <c r="NOG1861" s="401"/>
      <c r="NOH1861" s="401"/>
      <c r="NOI1861" s="401"/>
      <c r="NOJ1861" s="401"/>
      <c r="NOK1861" s="401"/>
      <c r="NOL1861" s="401"/>
      <c r="NOM1861" s="401"/>
      <c r="NON1861" s="401"/>
      <c r="NOO1861" s="401"/>
      <c r="NOP1861" s="401"/>
      <c r="NOQ1861" s="401"/>
      <c r="NOR1861" s="401"/>
      <c r="NOS1861" s="401"/>
      <c r="NOT1861" s="401"/>
      <c r="NOU1861" s="401"/>
      <c r="NOV1861" s="401"/>
      <c r="NOW1861" s="401"/>
      <c r="NOX1861" s="401"/>
      <c r="NOY1861" s="401"/>
      <c r="NOZ1861" s="401"/>
      <c r="NPA1861" s="401"/>
      <c r="NPB1861" s="401"/>
      <c r="NPC1861" s="401"/>
      <c r="NPD1861" s="401"/>
      <c r="NPE1861" s="401"/>
      <c r="NPF1861" s="401"/>
      <c r="NPG1861" s="401"/>
      <c r="NPH1861" s="401"/>
      <c r="NPI1861" s="401"/>
      <c r="NPJ1861" s="401"/>
      <c r="NPK1861" s="401"/>
      <c r="NPL1861" s="401"/>
      <c r="NPM1861" s="401"/>
      <c r="NPN1861" s="401"/>
      <c r="NPO1861" s="401"/>
      <c r="NPP1861" s="401"/>
      <c r="NPQ1861" s="401"/>
      <c r="NPR1861" s="401"/>
      <c r="NPS1861" s="401"/>
      <c r="NPT1861" s="401"/>
      <c r="NPU1861" s="401"/>
      <c r="NPV1861" s="401"/>
      <c r="NPW1861" s="401"/>
      <c r="NPX1861" s="401"/>
      <c r="NPY1861" s="401"/>
      <c r="NPZ1861" s="401"/>
      <c r="NQA1861" s="401"/>
      <c r="NQB1861" s="401"/>
      <c r="NQC1861" s="401"/>
      <c r="NQD1861" s="401"/>
      <c r="NQE1861" s="401"/>
      <c r="NQF1861" s="401"/>
      <c r="NQG1861" s="401"/>
      <c r="NQH1861" s="401"/>
      <c r="NQI1861" s="401"/>
      <c r="NQJ1861" s="401"/>
      <c r="NQK1861" s="401"/>
      <c r="NQL1861" s="401"/>
      <c r="NQM1861" s="401"/>
      <c r="NQN1861" s="401"/>
      <c r="NQO1861" s="401"/>
      <c r="NQP1861" s="401"/>
      <c r="NQQ1861" s="401"/>
      <c r="NQR1861" s="401"/>
      <c r="NQS1861" s="401"/>
      <c r="NQT1861" s="401"/>
      <c r="NQU1861" s="401"/>
      <c r="NQV1861" s="401"/>
      <c r="NQW1861" s="401"/>
      <c r="NQX1861" s="401"/>
      <c r="NQY1861" s="401"/>
      <c r="NQZ1861" s="401"/>
      <c r="NRA1861" s="401"/>
      <c r="NRB1861" s="401"/>
      <c r="NRC1861" s="401"/>
      <c r="NRD1861" s="401"/>
      <c r="NRE1861" s="401"/>
      <c r="NRF1861" s="401"/>
      <c r="NRG1861" s="401"/>
      <c r="NRH1861" s="401"/>
      <c r="NRI1861" s="401"/>
      <c r="NRJ1861" s="401"/>
      <c r="NRK1861" s="401"/>
      <c r="NRL1861" s="401"/>
      <c r="NRM1861" s="401"/>
      <c r="NRN1861" s="401"/>
      <c r="NRO1861" s="401"/>
      <c r="NRP1861" s="401"/>
      <c r="NRQ1861" s="401"/>
      <c r="NRR1861" s="401"/>
      <c r="NRS1861" s="401"/>
      <c r="NRT1861" s="401"/>
      <c r="NRU1861" s="401"/>
      <c r="NRV1861" s="401"/>
      <c r="NRW1861" s="401"/>
      <c r="NRX1861" s="401"/>
      <c r="NRY1861" s="401"/>
      <c r="NRZ1861" s="401"/>
      <c r="NSA1861" s="401"/>
      <c r="NSB1861" s="401"/>
      <c r="NSC1861" s="401"/>
      <c r="NSD1861" s="401"/>
      <c r="NSE1861" s="401"/>
      <c r="NSF1861" s="401"/>
      <c r="NSG1861" s="401"/>
      <c r="NSH1861" s="401"/>
      <c r="NSI1861" s="401"/>
      <c r="NSJ1861" s="401"/>
      <c r="NSK1861" s="401"/>
      <c r="NSL1861" s="401"/>
      <c r="NSM1861" s="401"/>
      <c r="NSN1861" s="401"/>
      <c r="NSO1861" s="401"/>
      <c r="NSP1861" s="401"/>
      <c r="NSQ1861" s="401"/>
      <c r="NSR1861" s="401"/>
      <c r="NSS1861" s="401"/>
      <c r="NST1861" s="401"/>
      <c r="NSU1861" s="401"/>
      <c r="NSV1861" s="401"/>
      <c r="NSW1861" s="401"/>
      <c r="NSX1861" s="401"/>
      <c r="NSY1861" s="401"/>
      <c r="NSZ1861" s="401"/>
      <c r="NTA1861" s="401"/>
      <c r="NTB1861" s="401"/>
      <c r="NTC1861" s="401"/>
      <c r="NTD1861" s="401"/>
      <c r="NTE1861" s="401"/>
      <c r="NTF1861" s="401"/>
      <c r="NTG1861" s="401"/>
      <c r="NTH1861" s="401"/>
      <c r="NTI1861" s="401"/>
      <c r="NTJ1861" s="401"/>
      <c r="NTK1861" s="401"/>
      <c r="NTL1861" s="401"/>
      <c r="NTM1861" s="401"/>
      <c r="NTN1861" s="401"/>
      <c r="NTO1861" s="401"/>
      <c r="NTP1861" s="401"/>
      <c r="NTQ1861" s="401"/>
      <c r="NTR1861" s="401"/>
      <c r="NTS1861" s="401"/>
      <c r="NTT1861" s="401"/>
      <c r="NTU1861" s="401"/>
      <c r="NTV1861" s="401"/>
      <c r="NTW1861" s="401"/>
      <c r="NTX1861" s="401"/>
      <c r="NTY1861" s="401"/>
      <c r="NTZ1861" s="401"/>
      <c r="NUA1861" s="401"/>
      <c r="NUB1861" s="401"/>
      <c r="NUC1861" s="401"/>
      <c r="NUD1861" s="401"/>
      <c r="NUE1861" s="401"/>
      <c r="NUF1861" s="401"/>
      <c r="NUG1861" s="401"/>
      <c r="NUH1861" s="401"/>
      <c r="NUI1861" s="401"/>
      <c r="NUJ1861" s="401"/>
      <c r="NUK1861" s="401"/>
      <c r="NUL1861" s="401"/>
      <c r="NUM1861" s="401"/>
      <c r="NUN1861" s="401"/>
      <c r="NUO1861" s="401"/>
      <c r="NUP1861" s="401"/>
      <c r="NUQ1861" s="401"/>
      <c r="NUR1861" s="401"/>
      <c r="NUS1861" s="401"/>
      <c r="NUT1861" s="401"/>
      <c r="NUU1861" s="401"/>
      <c r="NUV1861" s="401"/>
      <c r="NUW1861" s="401"/>
      <c r="NUX1861" s="401"/>
      <c r="NUY1861" s="401"/>
      <c r="NUZ1861" s="401"/>
      <c r="NVA1861" s="401"/>
      <c r="NVB1861" s="401"/>
      <c r="NVC1861" s="401"/>
      <c r="NVD1861" s="401"/>
      <c r="NVE1861" s="401"/>
      <c r="NVF1861" s="401"/>
      <c r="NVG1861" s="401"/>
      <c r="NVH1861" s="401"/>
      <c r="NVI1861" s="401"/>
      <c r="NVJ1861" s="401"/>
      <c r="NVK1861" s="401"/>
      <c r="NVL1861" s="401"/>
      <c r="NVM1861" s="401"/>
      <c r="NVN1861" s="401"/>
      <c r="NVO1861" s="401"/>
      <c r="NVP1861" s="401"/>
      <c r="NVQ1861" s="401"/>
      <c r="NVR1861" s="401"/>
      <c r="NVS1861" s="401"/>
      <c r="NVT1861" s="401"/>
      <c r="NVU1861" s="401"/>
      <c r="NVV1861" s="401"/>
      <c r="NVW1861" s="401"/>
      <c r="NVX1861" s="401"/>
      <c r="NVY1861" s="401"/>
      <c r="NVZ1861" s="401"/>
      <c r="NWA1861" s="401"/>
      <c r="NWB1861" s="401"/>
      <c r="NWC1861" s="401"/>
      <c r="NWD1861" s="401"/>
      <c r="NWE1861" s="401"/>
      <c r="NWF1861" s="401"/>
      <c r="NWG1861" s="401"/>
      <c r="NWH1861" s="401"/>
      <c r="NWI1861" s="401"/>
      <c r="NWJ1861" s="401"/>
      <c r="NWK1861" s="401"/>
      <c r="NWL1861" s="401"/>
      <c r="NWM1861" s="401"/>
      <c r="NWN1861" s="401"/>
      <c r="NWO1861" s="401"/>
      <c r="NWP1861" s="401"/>
      <c r="NWQ1861" s="401"/>
      <c r="NWR1861" s="401"/>
      <c r="NWS1861" s="401"/>
      <c r="NWT1861" s="401"/>
      <c r="NWU1861" s="401"/>
      <c r="NWV1861" s="401"/>
      <c r="NWW1861" s="401"/>
      <c r="NWX1861" s="401"/>
      <c r="NWY1861" s="401"/>
      <c r="NWZ1861" s="401"/>
      <c r="NXA1861" s="401"/>
      <c r="NXB1861" s="401"/>
      <c r="NXC1861" s="401"/>
      <c r="NXD1861" s="401"/>
      <c r="NXE1861" s="401"/>
      <c r="NXF1861" s="401"/>
      <c r="NXG1861" s="401"/>
      <c r="NXH1861" s="401"/>
      <c r="NXI1861" s="401"/>
      <c r="NXJ1861" s="401"/>
      <c r="NXK1861" s="401"/>
      <c r="NXL1861" s="401"/>
      <c r="NXM1861" s="401"/>
      <c r="NXN1861" s="401"/>
      <c r="NXO1861" s="401"/>
      <c r="NXP1861" s="401"/>
      <c r="NXQ1861" s="401"/>
      <c r="NXR1861" s="401"/>
      <c r="NXS1861" s="401"/>
      <c r="NXT1861" s="401"/>
      <c r="NXU1861" s="401"/>
      <c r="NXV1861" s="401"/>
      <c r="NXW1861" s="401"/>
      <c r="NXX1861" s="401"/>
      <c r="NXY1861" s="401"/>
      <c r="NXZ1861" s="401"/>
      <c r="NYA1861" s="401"/>
      <c r="NYB1861" s="401"/>
      <c r="NYC1861" s="401"/>
      <c r="NYD1861" s="401"/>
      <c r="NYE1861" s="401"/>
      <c r="NYF1861" s="401"/>
      <c r="NYG1861" s="401"/>
      <c r="NYH1861" s="401"/>
      <c r="NYI1861" s="401"/>
      <c r="NYJ1861" s="401"/>
      <c r="NYK1861" s="401"/>
      <c r="NYL1861" s="401"/>
      <c r="NYM1861" s="401"/>
      <c r="NYN1861" s="401"/>
      <c r="NYO1861" s="401"/>
      <c r="NYP1861" s="401"/>
      <c r="NYQ1861" s="401"/>
      <c r="NYR1861" s="401"/>
      <c r="NYS1861" s="401"/>
      <c r="NYT1861" s="401"/>
      <c r="NYU1861" s="401"/>
      <c r="NYV1861" s="401"/>
      <c r="NYW1861" s="401"/>
      <c r="NYX1861" s="401"/>
      <c r="NYY1861" s="401"/>
      <c r="NYZ1861" s="401"/>
      <c r="NZA1861" s="401"/>
      <c r="NZB1861" s="401"/>
      <c r="NZC1861" s="401"/>
      <c r="NZD1861" s="401"/>
      <c r="NZE1861" s="401"/>
      <c r="NZF1861" s="401"/>
      <c r="NZG1861" s="401"/>
      <c r="NZH1861" s="401"/>
      <c r="NZI1861" s="401"/>
      <c r="NZJ1861" s="401"/>
      <c r="NZK1861" s="401"/>
      <c r="NZL1861" s="401"/>
      <c r="NZM1861" s="401"/>
      <c r="NZN1861" s="401"/>
      <c r="NZO1861" s="401"/>
      <c r="NZP1861" s="401"/>
      <c r="NZQ1861" s="401"/>
      <c r="NZR1861" s="401"/>
      <c r="NZS1861" s="401"/>
      <c r="NZT1861" s="401"/>
      <c r="NZU1861" s="401"/>
      <c r="NZV1861" s="401"/>
      <c r="NZW1861" s="401"/>
      <c r="NZX1861" s="401"/>
      <c r="NZY1861" s="401"/>
      <c r="NZZ1861" s="401"/>
      <c r="OAA1861" s="401"/>
      <c r="OAB1861" s="401"/>
      <c r="OAC1861" s="401"/>
      <c r="OAD1861" s="401"/>
      <c r="OAE1861" s="401"/>
      <c r="OAF1861" s="401"/>
      <c r="OAG1861" s="401"/>
      <c r="OAH1861" s="401"/>
      <c r="OAI1861" s="401"/>
      <c r="OAJ1861" s="401"/>
      <c r="OAK1861" s="401"/>
      <c r="OAL1861" s="401"/>
      <c r="OAM1861" s="401"/>
      <c r="OAN1861" s="401"/>
      <c r="OAO1861" s="401"/>
      <c r="OAP1861" s="401"/>
      <c r="OAQ1861" s="401"/>
      <c r="OAR1861" s="401"/>
      <c r="OAS1861" s="401"/>
      <c r="OAT1861" s="401"/>
      <c r="OAU1861" s="401"/>
      <c r="OAV1861" s="401"/>
      <c r="OAW1861" s="401"/>
      <c r="OAX1861" s="401"/>
      <c r="OAY1861" s="401"/>
      <c r="OAZ1861" s="401"/>
      <c r="OBA1861" s="401"/>
      <c r="OBB1861" s="401"/>
      <c r="OBC1861" s="401"/>
      <c r="OBD1861" s="401"/>
      <c r="OBE1861" s="401"/>
      <c r="OBF1861" s="401"/>
      <c r="OBG1861" s="401"/>
      <c r="OBH1861" s="401"/>
      <c r="OBI1861" s="401"/>
      <c r="OBJ1861" s="401"/>
      <c r="OBK1861" s="401"/>
      <c r="OBL1861" s="401"/>
      <c r="OBM1861" s="401"/>
      <c r="OBN1861" s="401"/>
      <c r="OBO1861" s="401"/>
      <c r="OBP1861" s="401"/>
      <c r="OBQ1861" s="401"/>
      <c r="OBR1861" s="401"/>
      <c r="OBS1861" s="401"/>
      <c r="OBT1861" s="401"/>
      <c r="OBU1861" s="401"/>
      <c r="OBV1861" s="401"/>
      <c r="OBW1861" s="401"/>
      <c r="OBX1861" s="401"/>
      <c r="OBY1861" s="401"/>
      <c r="OBZ1861" s="401"/>
      <c r="OCA1861" s="401"/>
      <c r="OCB1861" s="401"/>
      <c r="OCC1861" s="401"/>
      <c r="OCD1861" s="401"/>
      <c r="OCE1861" s="401"/>
      <c r="OCF1861" s="401"/>
      <c r="OCG1861" s="401"/>
      <c r="OCH1861" s="401"/>
      <c r="OCI1861" s="401"/>
      <c r="OCJ1861" s="401"/>
      <c r="OCK1861" s="401"/>
      <c r="OCL1861" s="401"/>
      <c r="OCM1861" s="401"/>
      <c r="OCN1861" s="401"/>
      <c r="OCO1861" s="401"/>
      <c r="OCP1861" s="401"/>
      <c r="OCQ1861" s="401"/>
      <c r="OCR1861" s="401"/>
      <c r="OCS1861" s="401"/>
      <c r="OCT1861" s="401"/>
      <c r="OCU1861" s="401"/>
      <c r="OCV1861" s="401"/>
      <c r="OCW1861" s="401"/>
      <c r="OCX1861" s="401"/>
      <c r="OCY1861" s="401"/>
      <c r="OCZ1861" s="401"/>
      <c r="ODA1861" s="401"/>
      <c r="ODB1861" s="401"/>
      <c r="ODC1861" s="401"/>
      <c r="ODD1861" s="401"/>
      <c r="ODE1861" s="401"/>
      <c r="ODF1861" s="401"/>
      <c r="ODG1861" s="401"/>
      <c r="ODH1861" s="401"/>
      <c r="ODI1861" s="401"/>
      <c r="ODJ1861" s="401"/>
      <c r="ODK1861" s="401"/>
      <c r="ODL1861" s="401"/>
      <c r="ODM1861" s="401"/>
      <c r="ODN1861" s="401"/>
      <c r="ODO1861" s="401"/>
      <c r="ODP1861" s="401"/>
      <c r="ODQ1861" s="401"/>
      <c r="ODR1861" s="401"/>
      <c r="ODS1861" s="401"/>
      <c r="ODT1861" s="401"/>
      <c r="ODU1861" s="401"/>
      <c r="ODV1861" s="401"/>
      <c r="ODW1861" s="401"/>
      <c r="ODX1861" s="401"/>
      <c r="ODY1861" s="401"/>
      <c r="ODZ1861" s="401"/>
      <c r="OEA1861" s="401"/>
      <c r="OEB1861" s="401"/>
      <c r="OEC1861" s="401"/>
      <c r="OED1861" s="401"/>
      <c r="OEE1861" s="401"/>
      <c r="OEF1861" s="401"/>
      <c r="OEG1861" s="401"/>
      <c r="OEH1861" s="401"/>
      <c r="OEI1861" s="401"/>
      <c r="OEJ1861" s="401"/>
      <c r="OEK1861" s="401"/>
      <c r="OEL1861" s="401"/>
      <c r="OEM1861" s="401"/>
      <c r="OEN1861" s="401"/>
      <c r="OEO1861" s="401"/>
      <c r="OEP1861" s="401"/>
      <c r="OEQ1861" s="401"/>
      <c r="OER1861" s="401"/>
      <c r="OES1861" s="401"/>
      <c r="OET1861" s="401"/>
      <c r="OEU1861" s="401"/>
      <c r="OEV1861" s="401"/>
      <c r="OEW1861" s="401"/>
      <c r="OEX1861" s="401"/>
      <c r="OEY1861" s="401"/>
      <c r="OEZ1861" s="401"/>
      <c r="OFA1861" s="401"/>
      <c r="OFB1861" s="401"/>
      <c r="OFC1861" s="401"/>
      <c r="OFD1861" s="401"/>
      <c r="OFE1861" s="401"/>
      <c r="OFF1861" s="401"/>
      <c r="OFG1861" s="401"/>
      <c r="OFH1861" s="401"/>
      <c r="OFI1861" s="401"/>
      <c r="OFJ1861" s="401"/>
      <c r="OFK1861" s="401"/>
      <c r="OFL1861" s="401"/>
      <c r="OFM1861" s="401"/>
      <c r="OFN1861" s="401"/>
      <c r="OFO1861" s="401"/>
      <c r="OFP1861" s="401"/>
      <c r="OFQ1861" s="401"/>
      <c r="OFR1861" s="401"/>
      <c r="OFS1861" s="401"/>
      <c r="OFT1861" s="401"/>
      <c r="OFU1861" s="401"/>
      <c r="OFV1861" s="401"/>
      <c r="OFW1861" s="401"/>
      <c r="OFX1861" s="401"/>
      <c r="OFY1861" s="401"/>
      <c r="OFZ1861" s="401"/>
      <c r="OGA1861" s="401"/>
      <c r="OGB1861" s="401"/>
      <c r="OGC1861" s="401"/>
      <c r="OGD1861" s="401"/>
      <c r="OGE1861" s="401"/>
      <c r="OGF1861" s="401"/>
      <c r="OGG1861" s="401"/>
      <c r="OGH1861" s="401"/>
      <c r="OGI1861" s="401"/>
      <c r="OGJ1861" s="401"/>
      <c r="OGK1861" s="401"/>
      <c r="OGL1861" s="401"/>
      <c r="OGM1861" s="401"/>
      <c r="OGN1861" s="401"/>
      <c r="OGO1861" s="401"/>
      <c r="OGP1861" s="401"/>
      <c r="OGQ1861" s="401"/>
      <c r="OGR1861" s="401"/>
      <c r="OGS1861" s="401"/>
      <c r="OGT1861" s="401"/>
      <c r="OGU1861" s="401"/>
      <c r="OGV1861" s="401"/>
      <c r="OGW1861" s="401"/>
      <c r="OGX1861" s="401"/>
      <c r="OGY1861" s="401"/>
      <c r="OGZ1861" s="401"/>
      <c r="OHA1861" s="401"/>
      <c r="OHB1861" s="401"/>
      <c r="OHC1861" s="401"/>
      <c r="OHD1861" s="401"/>
      <c r="OHE1861" s="401"/>
      <c r="OHF1861" s="401"/>
      <c r="OHG1861" s="401"/>
      <c r="OHH1861" s="401"/>
      <c r="OHI1861" s="401"/>
      <c r="OHJ1861" s="401"/>
      <c r="OHK1861" s="401"/>
      <c r="OHL1861" s="401"/>
      <c r="OHM1861" s="401"/>
      <c r="OHN1861" s="401"/>
      <c r="OHO1861" s="401"/>
      <c r="OHP1861" s="401"/>
      <c r="OHQ1861" s="401"/>
      <c r="OHR1861" s="401"/>
      <c r="OHS1861" s="401"/>
      <c r="OHT1861" s="401"/>
      <c r="OHU1861" s="401"/>
      <c r="OHV1861" s="401"/>
      <c r="OHW1861" s="401"/>
      <c r="OHX1861" s="401"/>
      <c r="OHY1861" s="401"/>
      <c r="OHZ1861" s="401"/>
      <c r="OIA1861" s="401"/>
      <c r="OIB1861" s="401"/>
      <c r="OIC1861" s="401"/>
      <c r="OID1861" s="401"/>
      <c r="OIE1861" s="401"/>
      <c r="OIF1861" s="401"/>
      <c r="OIG1861" s="401"/>
      <c r="OIH1861" s="401"/>
      <c r="OII1861" s="401"/>
      <c r="OIJ1861" s="401"/>
      <c r="OIK1861" s="401"/>
      <c r="OIL1861" s="401"/>
      <c r="OIM1861" s="401"/>
      <c r="OIN1861" s="401"/>
      <c r="OIO1861" s="401"/>
      <c r="OIP1861" s="401"/>
      <c r="OIQ1861" s="401"/>
      <c r="OIR1861" s="401"/>
      <c r="OIS1861" s="401"/>
      <c r="OIT1861" s="401"/>
      <c r="OIU1861" s="401"/>
      <c r="OIV1861" s="401"/>
      <c r="OIW1861" s="401"/>
      <c r="OIX1861" s="401"/>
      <c r="OIY1861" s="401"/>
      <c r="OIZ1861" s="401"/>
      <c r="OJA1861" s="401"/>
      <c r="OJB1861" s="401"/>
      <c r="OJC1861" s="401"/>
      <c r="OJD1861" s="401"/>
      <c r="OJE1861" s="401"/>
      <c r="OJF1861" s="401"/>
      <c r="OJG1861" s="401"/>
      <c r="OJH1861" s="401"/>
      <c r="OJI1861" s="401"/>
      <c r="OJJ1861" s="401"/>
      <c r="OJK1861" s="401"/>
      <c r="OJL1861" s="401"/>
      <c r="OJM1861" s="401"/>
      <c r="OJN1861" s="401"/>
      <c r="OJO1861" s="401"/>
      <c r="OJP1861" s="401"/>
      <c r="OJQ1861" s="401"/>
      <c r="OJR1861" s="401"/>
      <c r="OJS1861" s="401"/>
      <c r="OJT1861" s="401"/>
      <c r="OJU1861" s="401"/>
      <c r="OJV1861" s="401"/>
      <c r="OJW1861" s="401"/>
      <c r="OJX1861" s="401"/>
      <c r="OJY1861" s="401"/>
      <c r="OJZ1861" s="401"/>
      <c r="OKA1861" s="401"/>
      <c r="OKB1861" s="401"/>
      <c r="OKC1861" s="401"/>
      <c r="OKD1861" s="401"/>
      <c r="OKE1861" s="401"/>
      <c r="OKF1861" s="401"/>
      <c r="OKG1861" s="401"/>
      <c r="OKH1861" s="401"/>
      <c r="OKI1861" s="401"/>
      <c r="OKJ1861" s="401"/>
      <c r="OKK1861" s="401"/>
      <c r="OKL1861" s="401"/>
      <c r="OKM1861" s="401"/>
      <c r="OKN1861" s="401"/>
      <c r="OKO1861" s="401"/>
      <c r="OKP1861" s="401"/>
      <c r="OKQ1861" s="401"/>
      <c r="OKR1861" s="401"/>
      <c r="OKS1861" s="401"/>
      <c r="OKT1861" s="401"/>
      <c r="OKU1861" s="401"/>
      <c r="OKV1861" s="401"/>
      <c r="OKW1861" s="401"/>
      <c r="OKX1861" s="401"/>
      <c r="OKY1861" s="401"/>
      <c r="OKZ1861" s="401"/>
      <c r="OLA1861" s="401"/>
      <c r="OLB1861" s="401"/>
      <c r="OLC1861" s="401"/>
      <c r="OLD1861" s="401"/>
      <c r="OLE1861" s="401"/>
      <c r="OLF1861" s="401"/>
      <c r="OLG1861" s="401"/>
      <c r="OLH1861" s="401"/>
      <c r="OLI1861" s="401"/>
      <c r="OLJ1861" s="401"/>
      <c r="OLK1861" s="401"/>
      <c r="OLL1861" s="401"/>
      <c r="OLM1861" s="401"/>
      <c r="OLN1861" s="401"/>
      <c r="OLO1861" s="401"/>
      <c r="OLP1861" s="401"/>
      <c r="OLQ1861" s="401"/>
      <c r="OLR1861" s="401"/>
      <c r="OLS1861" s="401"/>
      <c r="OLT1861" s="401"/>
      <c r="OLU1861" s="401"/>
      <c r="OLV1861" s="401"/>
      <c r="OLW1861" s="401"/>
      <c r="OLX1861" s="401"/>
      <c r="OLY1861" s="401"/>
      <c r="OLZ1861" s="401"/>
      <c r="OMA1861" s="401"/>
      <c r="OMB1861" s="401"/>
      <c r="OMC1861" s="401"/>
      <c r="OMD1861" s="401"/>
      <c r="OME1861" s="401"/>
      <c r="OMF1861" s="401"/>
      <c r="OMG1861" s="401"/>
      <c r="OMH1861" s="401"/>
      <c r="OMI1861" s="401"/>
      <c r="OMJ1861" s="401"/>
      <c r="OMK1861" s="401"/>
      <c r="OML1861" s="401"/>
      <c r="OMM1861" s="401"/>
      <c r="OMN1861" s="401"/>
      <c r="OMO1861" s="401"/>
      <c r="OMP1861" s="401"/>
      <c r="OMQ1861" s="401"/>
      <c r="OMR1861" s="401"/>
      <c r="OMS1861" s="401"/>
      <c r="OMT1861" s="401"/>
      <c r="OMU1861" s="401"/>
      <c r="OMV1861" s="401"/>
      <c r="OMW1861" s="401"/>
      <c r="OMX1861" s="401"/>
      <c r="OMY1861" s="401"/>
      <c r="OMZ1861" s="401"/>
      <c r="ONA1861" s="401"/>
      <c r="ONB1861" s="401"/>
      <c r="ONC1861" s="401"/>
      <c r="OND1861" s="401"/>
      <c r="ONE1861" s="401"/>
      <c r="ONF1861" s="401"/>
      <c r="ONG1861" s="401"/>
      <c r="ONH1861" s="401"/>
      <c r="ONI1861" s="401"/>
      <c r="ONJ1861" s="401"/>
      <c r="ONK1861" s="401"/>
      <c r="ONL1861" s="401"/>
      <c r="ONM1861" s="401"/>
      <c r="ONN1861" s="401"/>
      <c r="ONO1861" s="401"/>
      <c r="ONP1861" s="401"/>
      <c r="ONQ1861" s="401"/>
      <c r="ONR1861" s="401"/>
      <c r="ONS1861" s="401"/>
      <c r="ONT1861" s="401"/>
      <c r="ONU1861" s="401"/>
      <c r="ONV1861" s="401"/>
      <c r="ONW1861" s="401"/>
      <c r="ONX1861" s="401"/>
      <c r="ONY1861" s="401"/>
      <c r="ONZ1861" s="401"/>
      <c r="OOA1861" s="401"/>
      <c r="OOB1861" s="401"/>
      <c r="OOC1861" s="401"/>
      <c r="OOD1861" s="401"/>
      <c r="OOE1861" s="401"/>
      <c r="OOF1861" s="401"/>
      <c r="OOG1861" s="401"/>
      <c r="OOH1861" s="401"/>
      <c r="OOI1861" s="401"/>
      <c r="OOJ1861" s="401"/>
      <c r="OOK1861" s="401"/>
      <c r="OOL1861" s="401"/>
      <c r="OOM1861" s="401"/>
      <c r="OON1861" s="401"/>
      <c r="OOO1861" s="401"/>
      <c r="OOP1861" s="401"/>
      <c r="OOQ1861" s="401"/>
      <c r="OOR1861" s="401"/>
      <c r="OOS1861" s="401"/>
      <c r="OOT1861" s="401"/>
      <c r="OOU1861" s="401"/>
      <c r="OOV1861" s="401"/>
      <c r="OOW1861" s="401"/>
      <c r="OOX1861" s="401"/>
      <c r="OOY1861" s="401"/>
      <c r="OOZ1861" s="401"/>
      <c r="OPA1861" s="401"/>
      <c r="OPB1861" s="401"/>
      <c r="OPC1861" s="401"/>
      <c r="OPD1861" s="401"/>
      <c r="OPE1861" s="401"/>
      <c r="OPF1861" s="401"/>
      <c r="OPG1861" s="401"/>
      <c r="OPH1861" s="401"/>
      <c r="OPI1861" s="401"/>
      <c r="OPJ1861" s="401"/>
      <c r="OPK1861" s="401"/>
      <c r="OPL1861" s="401"/>
      <c r="OPM1861" s="401"/>
      <c r="OPN1861" s="401"/>
      <c r="OPO1861" s="401"/>
      <c r="OPP1861" s="401"/>
      <c r="OPQ1861" s="401"/>
      <c r="OPR1861" s="401"/>
      <c r="OPS1861" s="401"/>
      <c r="OPT1861" s="401"/>
      <c r="OPU1861" s="401"/>
      <c r="OPV1861" s="401"/>
      <c r="OPW1861" s="401"/>
      <c r="OPX1861" s="401"/>
      <c r="OPY1861" s="401"/>
      <c r="OPZ1861" s="401"/>
      <c r="OQA1861" s="401"/>
      <c r="OQB1861" s="401"/>
      <c r="OQC1861" s="401"/>
      <c r="OQD1861" s="401"/>
      <c r="OQE1861" s="401"/>
      <c r="OQF1861" s="401"/>
      <c r="OQG1861" s="401"/>
      <c r="OQH1861" s="401"/>
      <c r="OQI1861" s="401"/>
      <c r="OQJ1861" s="401"/>
      <c r="OQK1861" s="401"/>
      <c r="OQL1861" s="401"/>
      <c r="OQM1861" s="401"/>
      <c r="OQN1861" s="401"/>
      <c r="OQO1861" s="401"/>
      <c r="OQP1861" s="401"/>
      <c r="OQQ1861" s="401"/>
      <c r="OQR1861" s="401"/>
      <c r="OQS1861" s="401"/>
      <c r="OQT1861" s="401"/>
      <c r="OQU1861" s="401"/>
      <c r="OQV1861" s="401"/>
      <c r="OQW1861" s="401"/>
      <c r="OQX1861" s="401"/>
      <c r="OQY1861" s="401"/>
      <c r="OQZ1861" s="401"/>
      <c r="ORA1861" s="401"/>
      <c r="ORB1861" s="401"/>
      <c r="ORC1861" s="401"/>
      <c r="ORD1861" s="401"/>
      <c r="ORE1861" s="401"/>
      <c r="ORF1861" s="401"/>
      <c r="ORG1861" s="401"/>
      <c r="ORH1861" s="401"/>
      <c r="ORI1861" s="401"/>
      <c r="ORJ1861" s="401"/>
      <c r="ORK1861" s="401"/>
      <c r="ORL1861" s="401"/>
      <c r="ORM1861" s="401"/>
      <c r="ORN1861" s="401"/>
      <c r="ORO1861" s="401"/>
      <c r="ORP1861" s="401"/>
      <c r="ORQ1861" s="401"/>
      <c r="ORR1861" s="401"/>
      <c r="ORS1861" s="401"/>
      <c r="ORT1861" s="401"/>
      <c r="ORU1861" s="401"/>
      <c r="ORV1861" s="401"/>
      <c r="ORW1861" s="401"/>
      <c r="ORX1861" s="401"/>
      <c r="ORY1861" s="401"/>
      <c r="ORZ1861" s="401"/>
      <c r="OSA1861" s="401"/>
      <c r="OSB1861" s="401"/>
      <c r="OSC1861" s="401"/>
      <c r="OSD1861" s="401"/>
      <c r="OSE1861" s="401"/>
      <c r="OSF1861" s="401"/>
      <c r="OSG1861" s="401"/>
      <c r="OSH1861" s="401"/>
      <c r="OSI1861" s="401"/>
      <c r="OSJ1861" s="401"/>
      <c r="OSK1861" s="401"/>
      <c r="OSL1861" s="401"/>
      <c r="OSM1861" s="401"/>
      <c r="OSN1861" s="401"/>
      <c r="OSO1861" s="401"/>
      <c r="OSP1861" s="401"/>
      <c r="OSQ1861" s="401"/>
      <c r="OSR1861" s="401"/>
      <c r="OSS1861" s="401"/>
      <c r="OST1861" s="401"/>
      <c r="OSU1861" s="401"/>
      <c r="OSV1861" s="401"/>
      <c r="OSW1861" s="401"/>
      <c r="OSX1861" s="401"/>
      <c r="OSY1861" s="401"/>
      <c r="OSZ1861" s="401"/>
      <c r="OTA1861" s="401"/>
      <c r="OTB1861" s="401"/>
      <c r="OTC1861" s="401"/>
      <c r="OTD1861" s="401"/>
      <c r="OTE1861" s="401"/>
      <c r="OTF1861" s="401"/>
      <c r="OTG1861" s="401"/>
      <c r="OTH1861" s="401"/>
      <c r="OTI1861" s="401"/>
      <c r="OTJ1861" s="401"/>
      <c r="OTK1861" s="401"/>
      <c r="OTL1861" s="401"/>
      <c r="OTM1861" s="401"/>
      <c r="OTN1861" s="401"/>
      <c r="OTO1861" s="401"/>
      <c r="OTP1861" s="401"/>
      <c r="OTQ1861" s="401"/>
      <c r="OTR1861" s="401"/>
      <c r="OTS1861" s="401"/>
      <c r="OTT1861" s="401"/>
      <c r="OTU1861" s="401"/>
      <c r="OTV1861" s="401"/>
      <c r="OTW1861" s="401"/>
      <c r="OTX1861" s="401"/>
      <c r="OTY1861" s="401"/>
      <c r="OTZ1861" s="401"/>
      <c r="OUA1861" s="401"/>
      <c r="OUB1861" s="401"/>
      <c r="OUC1861" s="401"/>
      <c r="OUD1861" s="401"/>
      <c r="OUE1861" s="401"/>
      <c r="OUF1861" s="401"/>
      <c r="OUG1861" s="401"/>
      <c r="OUH1861" s="401"/>
      <c r="OUI1861" s="401"/>
      <c r="OUJ1861" s="401"/>
      <c r="OUK1861" s="401"/>
      <c r="OUL1861" s="401"/>
      <c r="OUM1861" s="401"/>
      <c r="OUN1861" s="401"/>
      <c r="OUO1861" s="401"/>
      <c r="OUP1861" s="401"/>
      <c r="OUQ1861" s="401"/>
      <c r="OUR1861" s="401"/>
      <c r="OUS1861" s="401"/>
      <c r="OUT1861" s="401"/>
      <c r="OUU1861" s="401"/>
      <c r="OUV1861" s="401"/>
      <c r="OUW1861" s="401"/>
      <c r="OUX1861" s="401"/>
      <c r="OUY1861" s="401"/>
      <c r="OUZ1861" s="401"/>
      <c r="OVA1861" s="401"/>
      <c r="OVB1861" s="401"/>
      <c r="OVC1861" s="401"/>
      <c r="OVD1861" s="401"/>
      <c r="OVE1861" s="401"/>
      <c r="OVF1861" s="401"/>
      <c r="OVG1861" s="401"/>
      <c r="OVH1861" s="401"/>
      <c r="OVI1861" s="401"/>
      <c r="OVJ1861" s="401"/>
      <c r="OVK1861" s="401"/>
      <c r="OVL1861" s="401"/>
      <c r="OVM1861" s="401"/>
      <c r="OVN1861" s="401"/>
      <c r="OVO1861" s="401"/>
      <c r="OVP1861" s="401"/>
      <c r="OVQ1861" s="401"/>
      <c r="OVR1861" s="401"/>
      <c r="OVS1861" s="401"/>
      <c r="OVT1861" s="401"/>
      <c r="OVU1861" s="401"/>
      <c r="OVV1861" s="401"/>
      <c r="OVW1861" s="401"/>
      <c r="OVX1861" s="401"/>
      <c r="OVY1861" s="401"/>
      <c r="OVZ1861" s="401"/>
      <c r="OWA1861" s="401"/>
      <c r="OWB1861" s="401"/>
      <c r="OWC1861" s="401"/>
      <c r="OWD1861" s="401"/>
      <c r="OWE1861" s="401"/>
      <c r="OWF1861" s="401"/>
      <c r="OWG1861" s="401"/>
      <c r="OWH1861" s="401"/>
      <c r="OWI1861" s="401"/>
      <c r="OWJ1861" s="401"/>
      <c r="OWK1861" s="401"/>
      <c r="OWL1861" s="401"/>
      <c r="OWM1861" s="401"/>
      <c r="OWN1861" s="401"/>
      <c r="OWO1861" s="401"/>
      <c r="OWP1861" s="401"/>
      <c r="OWQ1861" s="401"/>
      <c r="OWR1861" s="401"/>
      <c r="OWS1861" s="401"/>
      <c r="OWT1861" s="401"/>
      <c r="OWU1861" s="401"/>
      <c r="OWV1861" s="401"/>
      <c r="OWW1861" s="401"/>
      <c r="OWX1861" s="401"/>
      <c r="OWY1861" s="401"/>
      <c r="OWZ1861" s="401"/>
      <c r="OXA1861" s="401"/>
      <c r="OXB1861" s="401"/>
      <c r="OXC1861" s="401"/>
      <c r="OXD1861" s="401"/>
      <c r="OXE1861" s="401"/>
      <c r="OXF1861" s="401"/>
      <c r="OXG1861" s="401"/>
      <c r="OXH1861" s="401"/>
      <c r="OXI1861" s="401"/>
      <c r="OXJ1861" s="401"/>
      <c r="OXK1861" s="401"/>
      <c r="OXL1861" s="401"/>
      <c r="OXM1861" s="401"/>
      <c r="OXN1861" s="401"/>
      <c r="OXO1861" s="401"/>
      <c r="OXP1861" s="401"/>
      <c r="OXQ1861" s="401"/>
      <c r="OXR1861" s="401"/>
      <c r="OXS1861" s="401"/>
      <c r="OXT1861" s="401"/>
      <c r="OXU1861" s="401"/>
      <c r="OXV1861" s="401"/>
      <c r="OXW1861" s="401"/>
      <c r="OXX1861" s="401"/>
      <c r="OXY1861" s="401"/>
      <c r="OXZ1861" s="401"/>
      <c r="OYA1861" s="401"/>
      <c r="OYB1861" s="401"/>
      <c r="OYC1861" s="401"/>
      <c r="OYD1861" s="401"/>
      <c r="OYE1861" s="401"/>
      <c r="OYF1861" s="401"/>
      <c r="OYG1861" s="401"/>
      <c r="OYH1861" s="401"/>
      <c r="OYI1861" s="401"/>
      <c r="OYJ1861" s="401"/>
      <c r="OYK1861" s="401"/>
      <c r="OYL1861" s="401"/>
      <c r="OYM1861" s="401"/>
      <c r="OYN1861" s="401"/>
      <c r="OYO1861" s="401"/>
      <c r="OYP1861" s="401"/>
      <c r="OYQ1861" s="401"/>
      <c r="OYR1861" s="401"/>
      <c r="OYS1861" s="401"/>
      <c r="OYT1861" s="401"/>
      <c r="OYU1861" s="401"/>
      <c r="OYV1861" s="401"/>
      <c r="OYW1861" s="401"/>
      <c r="OYX1861" s="401"/>
      <c r="OYY1861" s="401"/>
      <c r="OYZ1861" s="401"/>
      <c r="OZA1861" s="401"/>
      <c r="OZB1861" s="401"/>
      <c r="OZC1861" s="401"/>
      <c r="OZD1861" s="401"/>
      <c r="OZE1861" s="401"/>
      <c r="OZF1861" s="401"/>
      <c r="OZG1861" s="401"/>
      <c r="OZH1861" s="401"/>
      <c r="OZI1861" s="401"/>
      <c r="OZJ1861" s="401"/>
      <c r="OZK1861" s="401"/>
      <c r="OZL1861" s="401"/>
      <c r="OZM1861" s="401"/>
      <c r="OZN1861" s="401"/>
      <c r="OZO1861" s="401"/>
      <c r="OZP1861" s="401"/>
      <c r="OZQ1861" s="401"/>
      <c r="OZR1861" s="401"/>
      <c r="OZS1861" s="401"/>
      <c r="OZT1861" s="401"/>
      <c r="OZU1861" s="401"/>
      <c r="OZV1861" s="401"/>
      <c r="OZW1861" s="401"/>
      <c r="OZX1861" s="401"/>
      <c r="OZY1861" s="401"/>
      <c r="OZZ1861" s="401"/>
      <c r="PAA1861" s="401"/>
      <c r="PAB1861" s="401"/>
      <c r="PAC1861" s="401"/>
      <c r="PAD1861" s="401"/>
      <c r="PAE1861" s="401"/>
      <c r="PAF1861" s="401"/>
      <c r="PAG1861" s="401"/>
      <c r="PAH1861" s="401"/>
      <c r="PAI1861" s="401"/>
      <c r="PAJ1861" s="401"/>
      <c r="PAK1861" s="401"/>
      <c r="PAL1861" s="401"/>
      <c r="PAM1861" s="401"/>
      <c r="PAN1861" s="401"/>
      <c r="PAO1861" s="401"/>
      <c r="PAP1861" s="401"/>
      <c r="PAQ1861" s="401"/>
      <c r="PAR1861" s="401"/>
      <c r="PAS1861" s="401"/>
      <c r="PAT1861" s="401"/>
      <c r="PAU1861" s="401"/>
      <c r="PAV1861" s="401"/>
      <c r="PAW1861" s="401"/>
      <c r="PAX1861" s="401"/>
      <c r="PAY1861" s="401"/>
      <c r="PAZ1861" s="401"/>
      <c r="PBA1861" s="401"/>
      <c r="PBB1861" s="401"/>
      <c r="PBC1861" s="401"/>
      <c r="PBD1861" s="401"/>
      <c r="PBE1861" s="401"/>
      <c r="PBF1861" s="401"/>
      <c r="PBG1861" s="401"/>
      <c r="PBH1861" s="401"/>
      <c r="PBI1861" s="401"/>
      <c r="PBJ1861" s="401"/>
      <c r="PBK1861" s="401"/>
      <c r="PBL1861" s="401"/>
      <c r="PBM1861" s="401"/>
      <c r="PBN1861" s="401"/>
      <c r="PBO1861" s="401"/>
      <c r="PBP1861" s="401"/>
      <c r="PBQ1861" s="401"/>
      <c r="PBR1861" s="401"/>
      <c r="PBS1861" s="401"/>
      <c r="PBT1861" s="401"/>
      <c r="PBU1861" s="401"/>
      <c r="PBV1861" s="401"/>
      <c r="PBW1861" s="401"/>
      <c r="PBX1861" s="401"/>
      <c r="PBY1861" s="401"/>
      <c r="PBZ1861" s="401"/>
      <c r="PCA1861" s="401"/>
      <c r="PCB1861" s="401"/>
      <c r="PCC1861" s="401"/>
      <c r="PCD1861" s="401"/>
      <c r="PCE1861" s="401"/>
      <c r="PCF1861" s="401"/>
      <c r="PCG1861" s="401"/>
      <c r="PCH1861" s="401"/>
      <c r="PCI1861" s="401"/>
      <c r="PCJ1861" s="401"/>
      <c r="PCK1861" s="401"/>
      <c r="PCL1861" s="401"/>
      <c r="PCM1861" s="401"/>
      <c r="PCN1861" s="401"/>
      <c r="PCO1861" s="401"/>
      <c r="PCP1861" s="401"/>
      <c r="PCQ1861" s="401"/>
      <c r="PCR1861" s="401"/>
      <c r="PCS1861" s="401"/>
      <c r="PCT1861" s="401"/>
      <c r="PCU1861" s="401"/>
      <c r="PCV1861" s="401"/>
      <c r="PCW1861" s="401"/>
      <c r="PCX1861" s="401"/>
      <c r="PCY1861" s="401"/>
      <c r="PCZ1861" s="401"/>
      <c r="PDA1861" s="401"/>
      <c r="PDB1861" s="401"/>
      <c r="PDC1861" s="401"/>
      <c r="PDD1861" s="401"/>
      <c r="PDE1861" s="401"/>
      <c r="PDF1861" s="401"/>
      <c r="PDG1861" s="401"/>
      <c r="PDH1861" s="401"/>
      <c r="PDI1861" s="401"/>
      <c r="PDJ1861" s="401"/>
      <c r="PDK1861" s="401"/>
      <c r="PDL1861" s="401"/>
      <c r="PDM1861" s="401"/>
      <c r="PDN1861" s="401"/>
      <c r="PDO1861" s="401"/>
      <c r="PDP1861" s="401"/>
      <c r="PDQ1861" s="401"/>
      <c r="PDR1861" s="401"/>
      <c r="PDS1861" s="401"/>
      <c r="PDT1861" s="401"/>
      <c r="PDU1861" s="401"/>
      <c r="PDV1861" s="401"/>
      <c r="PDW1861" s="401"/>
      <c r="PDX1861" s="401"/>
      <c r="PDY1861" s="401"/>
      <c r="PDZ1861" s="401"/>
      <c r="PEA1861" s="401"/>
      <c r="PEB1861" s="401"/>
      <c r="PEC1861" s="401"/>
      <c r="PED1861" s="401"/>
      <c r="PEE1861" s="401"/>
      <c r="PEF1861" s="401"/>
      <c r="PEG1861" s="401"/>
      <c r="PEH1861" s="401"/>
      <c r="PEI1861" s="401"/>
      <c r="PEJ1861" s="401"/>
      <c r="PEK1861" s="401"/>
      <c r="PEL1861" s="401"/>
      <c r="PEM1861" s="401"/>
      <c r="PEN1861" s="401"/>
      <c r="PEO1861" s="401"/>
      <c r="PEP1861" s="401"/>
      <c r="PEQ1861" s="401"/>
      <c r="PER1861" s="401"/>
      <c r="PES1861" s="401"/>
      <c r="PET1861" s="401"/>
      <c r="PEU1861" s="401"/>
      <c r="PEV1861" s="401"/>
      <c r="PEW1861" s="401"/>
      <c r="PEX1861" s="401"/>
      <c r="PEY1861" s="401"/>
      <c r="PEZ1861" s="401"/>
      <c r="PFA1861" s="401"/>
      <c r="PFB1861" s="401"/>
      <c r="PFC1861" s="401"/>
      <c r="PFD1861" s="401"/>
      <c r="PFE1861" s="401"/>
      <c r="PFF1861" s="401"/>
      <c r="PFG1861" s="401"/>
      <c r="PFH1861" s="401"/>
      <c r="PFI1861" s="401"/>
      <c r="PFJ1861" s="401"/>
      <c r="PFK1861" s="401"/>
      <c r="PFL1861" s="401"/>
      <c r="PFM1861" s="401"/>
      <c r="PFN1861" s="401"/>
      <c r="PFO1861" s="401"/>
      <c r="PFP1861" s="401"/>
      <c r="PFQ1861" s="401"/>
      <c r="PFR1861" s="401"/>
      <c r="PFS1861" s="401"/>
      <c r="PFT1861" s="401"/>
      <c r="PFU1861" s="401"/>
      <c r="PFV1861" s="401"/>
      <c r="PFW1861" s="401"/>
      <c r="PFX1861" s="401"/>
      <c r="PFY1861" s="401"/>
      <c r="PFZ1861" s="401"/>
      <c r="PGA1861" s="401"/>
      <c r="PGB1861" s="401"/>
      <c r="PGC1861" s="401"/>
      <c r="PGD1861" s="401"/>
      <c r="PGE1861" s="401"/>
      <c r="PGF1861" s="401"/>
      <c r="PGG1861" s="401"/>
      <c r="PGH1861" s="401"/>
      <c r="PGI1861" s="401"/>
      <c r="PGJ1861" s="401"/>
      <c r="PGK1861" s="401"/>
      <c r="PGL1861" s="401"/>
      <c r="PGM1861" s="401"/>
      <c r="PGN1861" s="401"/>
      <c r="PGO1861" s="401"/>
      <c r="PGP1861" s="401"/>
      <c r="PGQ1861" s="401"/>
      <c r="PGR1861" s="401"/>
      <c r="PGS1861" s="401"/>
      <c r="PGT1861" s="401"/>
      <c r="PGU1861" s="401"/>
      <c r="PGV1861" s="401"/>
      <c r="PGW1861" s="401"/>
      <c r="PGX1861" s="401"/>
      <c r="PGY1861" s="401"/>
      <c r="PGZ1861" s="401"/>
      <c r="PHA1861" s="401"/>
      <c r="PHB1861" s="401"/>
      <c r="PHC1861" s="401"/>
      <c r="PHD1861" s="401"/>
      <c r="PHE1861" s="401"/>
      <c r="PHF1861" s="401"/>
      <c r="PHG1861" s="401"/>
      <c r="PHH1861" s="401"/>
      <c r="PHI1861" s="401"/>
      <c r="PHJ1861" s="401"/>
      <c r="PHK1861" s="401"/>
      <c r="PHL1861" s="401"/>
      <c r="PHM1861" s="401"/>
      <c r="PHN1861" s="401"/>
      <c r="PHO1861" s="401"/>
      <c r="PHP1861" s="401"/>
      <c r="PHQ1861" s="401"/>
      <c r="PHR1861" s="401"/>
      <c r="PHS1861" s="401"/>
      <c r="PHT1861" s="401"/>
      <c r="PHU1861" s="401"/>
      <c r="PHV1861" s="401"/>
      <c r="PHW1861" s="401"/>
      <c r="PHX1861" s="401"/>
      <c r="PHY1861" s="401"/>
      <c r="PHZ1861" s="401"/>
      <c r="PIA1861" s="401"/>
      <c r="PIB1861" s="401"/>
      <c r="PIC1861" s="401"/>
      <c r="PID1861" s="401"/>
      <c r="PIE1861" s="401"/>
      <c r="PIF1861" s="401"/>
      <c r="PIG1861" s="401"/>
      <c r="PIH1861" s="401"/>
      <c r="PII1861" s="401"/>
      <c r="PIJ1861" s="401"/>
      <c r="PIK1861" s="401"/>
      <c r="PIL1861" s="401"/>
      <c r="PIM1861" s="401"/>
      <c r="PIN1861" s="401"/>
      <c r="PIO1861" s="401"/>
      <c r="PIP1861" s="401"/>
      <c r="PIQ1861" s="401"/>
      <c r="PIR1861" s="401"/>
      <c r="PIS1861" s="401"/>
      <c r="PIT1861" s="401"/>
      <c r="PIU1861" s="401"/>
      <c r="PIV1861" s="401"/>
      <c r="PIW1861" s="401"/>
      <c r="PIX1861" s="401"/>
      <c r="PIY1861" s="401"/>
      <c r="PIZ1861" s="401"/>
      <c r="PJA1861" s="401"/>
      <c r="PJB1861" s="401"/>
      <c r="PJC1861" s="401"/>
      <c r="PJD1861" s="401"/>
      <c r="PJE1861" s="401"/>
      <c r="PJF1861" s="401"/>
      <c r="PJG1861" s="401"/>
      <c r="PJH1861" s="401"/>
      <c r="PJI1861" s="401"/>
      <c r="PJJ1861" s="401"/>
      <c r="PJK1861" s="401"/>
      <c r="PJL1861" s="401"/>
      <c r="PJM1861" s="401"/>
      <c r="PJN1861" s="401"/>
      <c r="PJO1861" s="401"/>
      <c r="PJP1861" s="401"/>
      <c r="PJQ1861" s="401"/>
      <c r="PJR1861" s="401"/>
      <c r="PJS1861" s="401"/>
      <c r="PJT1861" s="401"/>
      <c r="PJU1861" s="401"/>
      <c r="PJV1861" s="401"/>
      <c r="PJW1861" s="401"/>
      <c r="PJX1861" s="401"/>
      <c r="PJY1861" s="401"/>
      <c r="PJZ1861" s="401"/>
      <c r="PKA1861" s="401"/>
      <c r="PKB1861" s="401"/>
      <c r="PKC1861" s="401"/>
      <c r="PKD1861" s="401"/>
      <c r="PKE1861" s="401"/>
      <c r="PKF1861" s="401"/>
      <c r="PKG1861" s="401"/>
      <c r="PKH1861" s="401"/>
      <c r="PKI1861" s="401"/>
      <c r="PKJ1861" s="401"/>
      <c r="PKK1861" s="401"/>
      <c r="PKL1861" s="401"/>
      <c r="PKM1861" s="401"/>
      <c r="PKN1861" s="401"/>
      <c r="PKO1861" s="401"/>
      <c r="PKP1861" s="401"/>
      <c r="PKQ1861" s="401"/>
      <c r="PKR1861" s="401"/>
      <c r="PKS1861" s="401"/>
      <c r="PKT1861" s="401"/>
      <c r="PKU1861" s="401"/>
      <c r="PKV1861" s="401"/>
      <c r="PKW1861" s="401"/>
      <c r="PKX1861" s="401"/>
      <c r="PKY1861" s="401"/>
      <c r="PKZ1861" s="401"/>
      <c r="PLA1861" s="401"/>
      <c r="PLB1861" s="401"/>
      <c r="PLC1861" s="401"/>
      <c r="PLD1861" s="401"/>
      <c r="PLE1861" s="401"/>
      <c r="PLF1861" s="401"/>
      <c r="PLG1861" s="401"/>
      <c r="PLH1861" s="401"/>
      <c r="PLI1861" s="401"/>
      <c r="PLJ1861" s="401"/>
      <c r="PLK1861" s="401"/>
      <c r="PLL1861" s="401"/>
      <c r="PLM1861" s="401"/>
      <c r="PLN1861" s="401"/>
      <c r="PLO1861" s="401"/>
      <c r="PLP1861" s="401"/>
      <c r="PLQ1861" s="401"/>
      <c r="PLR1861" s="401"/>
      <c r="PLS1861" s="401"/>
      <c r="PLT1861" s="401"/>
      <c r="PLU1861" s="401"/>
      <c r="PLV1861" s="401"/>
      <c r="PLW1861" s="401"/>
      <c r="PLX1861" s="401"/>
      <c r="PLY1861" s="401"/>
      <c r="PLZ1861" s="401"/>
      <c r="PMA1861" s="401"/>
      <c r="PMB1861" s="401"/>
      <c r="PMC1861" s="401"/>
      <c r="PMD1861" s="401"/>
      <c r="PME1861" s="401"/>
      <c r="PMF1861" s="401"/>
      <c r="PMG1861" s="401"/>
      <c r="PMH1861" s="401"/>
      <c r="PMI1861" s="401"/>
      <c r="PMJ1861" s="401"/>
      <c r="PMK1861" s="401"/>
      <c r="PML1861" s="401"/>
      <c r="PMM1861" s="401"/>
      <c r="PMN1861" s="401"/>
      <c r="PMO1861" s="401"/>
      <c r="PMP1861" s="401"/>
      <c r="PMQ1861" s="401"/>
      <c r="PMR1861" s="401"/>
      <c r="PMS1861" s="401"/>
      <c r="PMT1861" s="401"/>
      <c r="PMU1861" s="401"/>
      <c r="PMV1861" s="401"/>
      <c r="PMW1861" s="401"/>
      <c r="PMX1861" s="401"/>
      <c r="PMY1861" s="401"/>
      <c r="PMZ1861" s="401"/>
      <c r="PNA1861" s="401"/>
      <c r="PNB1861" s="401"/>
      <c r="PNC1861" s="401"/>
      <c r="PND1861" s="401"/>
      <c r="PNE1861" s="401"/>
      <c r="PNF1861" s="401"/>
      <c r="PNG1861" s="401"/>
      <c r="PNH1861" s="401"/>
      <c r="PNI1861" s="401"/>
      <c r="PNJ1861" s="401"/>
      <c r="PNK1861" s="401"/>
      <c r="PNL1861" s="401"/>
      <c r="PNM1861" s="401"/>
      <c r="PNN1861" s="401"/>
      <c r="PNO1861" s="401"/>
      <c r="PNP1861" s="401"/>
      <c r="PNQ1861" s="401"/>
      <c r="PNR1861" s="401"/>
      <c r="PNS1861" s="401"/>
      <c r="PNT1861" s="401"/>
      <c r="PNU1861" s="401"/>
      <c r="PNV1861" s="401"/>
      <c r="PNW1861" s="401"/>
      <c r="PNX1861" s="401"/>
      <c r="PNY1861" s="401"/>
      <c r="PNZ1861" s="401"/>
      <c r="POA1861" s="401"/>
      <c r="POB1861" s="401"/>
      <c r="POC1861" s="401"/>
      <c r="POD1861" s="401"/>
      <c r="POE1861" s="401"/>
      <c r="POF1861" s="401"/>
      <c r="POG1861" s="401"/>
      <c r="POH1861" s="401"/>
      <c r="POI1861" s="401"/>
      <c r="POJ1861" s="401"/>
      <c r="POK1861" s="401"/>
      <c r="POL1861" s="401"/>
      <c r="POM1861" s="401"/>
      <c r="PON1861" s="401"/>
      <c r="POO1861" s="401"/>
      <c r="POP1861" s="401"/>
      <c r="POQ1861" s="401"/>
      <c r="POR1861" s="401"/>
      <c r="POS1861" s="401"/>
      <c r="POT1861" s="401"/>
      <c r="POU1861" s="401"/>
      <c r="POV1861" s="401"/>
      <c r="POW1861" s="401"/>
      <c r="POX1861" s="401"/>
      <c r="POY1861" s="401"/>
      <c r="POZ1861" s="401"/>
      <c r="PPA1861" s="401"/>
      <c r="PPB1861" s="401"/>
      <c r="PPC1861" s="401"/>
      <c r="PPD1861" s="401"/>
      <c r="PPE1861" s="401"/>
      <c r="PPF1861" s="401"/>
      <c r="PPG1861" s="401"/>
      <c r="PPH1861" s="401"/>
      <c r="PPI1861" s="401"/>
      <c r="PPJ1861" s="401"/>
      <c r="PPK1861" s="401"/>
      <c r="PPL1861" s="401"/>
      <c r="PPM1861" s="401"/>
      <c r="PPN1861" s="401"/>
      <c r="PPO1861" s="401"/>
      <c r="PPP1861" s="401"/>
      <c r="PPQ1861" s="401"/>
      <c r="PPR1861" s="401"/>
      <c r="PPS1861" s="401"/>
      <c r="PPT1861" s="401"/>
      <c r="PPU1861" s="401"/>
      <c r="PPV1861" s="401"/>
      <c r="PPW1861" s="401"/>
      <c r="PPX1861" s="401"/>
      <c r="PPY1861" s="401"/>
      <c r="PPZ1861" s="401"/>
      <c r="PQA1861" s="401"/>
      <c r="PQB1861" s="401"/>
      <c r="PQC1861" s="401"/>
      <c r="PQD1861" s="401"/>
      <c r="PQE1861" s="401"/>
      <c r="PQF1861" s="401"/>
      <c r="PQG1861" s="401"/>
      <c r="PQH1861" s="401"/>
      <c r="PQI1861" s="401"/>
      <c r="PQJ1861" s="401"/>
      <c r="PQK1861" s="401"/>
      <c r="PQL1861" s="401"/>
      <c r="PQM1861" s="401"/>
      <c r="PQN1861" s="401"/>
      <c r="PQO1861" s="401"/>
      <c r="PQP1861" s="401"/>
      <c r="PQQ1861" s="401"/>
      <c r="PQR1861" s="401"/>
      <c r="PQS1861" s="401"/>
      <c r="PQT1861" s="401"/>
      <c r="PQU1861" s="401"/>
      <c r="PQV1861" s="401"/>
      <c r="PQW1861" s="401"/>
      <c r="PQX1861" s="401"/>
      <c r="PQY1861" s="401"/>
      <c r="PQZ1861" s="401"/>
      <c r="PRA1861" s="401"/>
      <c r="PRB1861" s="401"/>
      <c r="PRC1861" s="401"/>
      <c r="PRD1861" s="401"/>
      <c r="PRE1861" s="401"/>
      <c r="PRF1861" s="401"/>
      <c r="PRG1861" s="401"/>
      <c r="PRH1861" s="401"/>
      <c r="PRI1861" s="401"/>
      <c r="PRJ1861" s="401"/>
      <c r="PRK1861" s="401"/>
      <c r="PRL1861" s="401"/>
      <c r="PRM1861" s="401"/>
      <c r="PRN1861" s="401"/>
      <c r="PRO1861" s="401"/>
      <c r="PRP1861" s="401"/>
      <c r="PRQ1861" s="401"/>
      <c r="PRR1861" s="401"/>
      <c r="PRS1861" s="401"/>
      <c r="PRT1861" s="401"/>
      <c r="PRU1861" s="401"/>
      <c r="PRV1861" s="401"/>
      <c r="PRW1861" s="401"/>
      <c r="PRX1861" s="401"/>
      <c r="PRY1861" s="401"/>
      <c r="PRZ1861" s="401"/>
      <c r="PSA1861" s="401"/>
      <c r="PSB1861" s="401"/>
      <c r="PSC1861" s="401"/>
      <c r="PSD1861" s="401"/>
      <c r="PSE1861" s="401"/>
      <c r="PSF1861" s="401"/>
      <c r="PSG1861" s="401"/>
      <c r="PSH1861" s="401"/>
      <c r="PSI1861" s="401"/>
      <c r="PSJ1861" s="401"/>
      <c r="PSK1861" s="401"/>
      <c r="PSL1861" s="401"/>
      <c r="PSM1861" s="401"/>
      <c r="PSN1861" s="401"/>
      <c r="PSO1861" s="401"/>
      <c r="PSP1861" s="401"/>
      <c r="PSQ1861" s="401"/>
      <c r="PSR1861" s="401"/>
      <c r="PSS1861" s="401"/>
      <c r="PST1861" s="401"/>
      <c r="PSU1861" s="401"/>
      <c r="PSV1861" s="401"/>
      <c r="PSW1861" s="401"/>
      <c r="PSX1861" s="401"/>
      <c r="PSY1861" s="401"/>
      <c r="PSZ1861" s="401"/>
      <c r="PTA1861" s="401"/>
      <c r="PTB1861" s="401"/>
      <c r="PTC1861" s="401"/>
      <c r="PTD1861" s="401"/>
      <c r="PTE1861" s="401"/>
      <c r="PTF1861" s="401"/>
      <c r="PTG1861" s="401"/>
      <c r="PTH1861" s="401"/>
      <c r="PTI1861" s="401"/>
      <c r="PTJ1861" s="401"/>
      <c r="PTK1861" s="401"/>
      <c r="PTL1861" s="401"/>
      <c r="PTM1861" s="401"/>
      <c r="PTN1861" s="401"/>
      <c r="PTO1861" s="401"/>
      <c r="PTP1861" s="401"/>
      <c r="PTQ1861" s="401"/>
      <c r="PTR1861" s="401"/>
      <c r="PTS1861" s="401"/>
      <c r="PTT1861" s="401"/>
      <c r="PTU1861" s="401"/>
      <c r="PTV1861" s="401"/>
      <c r="PTW1861" s="401"/>
      <c r="PTX1861" s="401"/>
      <c r="PTY1861" s="401"/>
      <c r="PTZ1861" s="401"/>
      <c r="PUA1861" s="401"/>
      <c r="PUB1861" s="401"/>
      <c r="PUC1861" s="401"/>
      <c r="PUD1861" s="401"/>
      <c r="PUE1861" s="401"/>
      <c r="PUF1861" s="401"/>
      <c r="PUG1861" s="401"/>
      <c r="PUH1861" s="401"/>
      <c r="PUI1861" s="401"/>
      <c r="PUJ1861" s="401"/>
      <c r="PUK1861" s="401"/>
      <c r="PUL1861" s="401"/>
      <c r="PUM1861" s="401"/>
      <c r="PUN1861" s="401"/>
      <c r="PUO1861" s="401"/>
      <c r="PUP1861" s="401"/>
      <c r="PUQ1861" s="401"/>
      <c r="PUR1861" s="401"/>
      <c r="PUS1861" s="401"/>
      <c r="PUT1861" s="401"/>
      <c r="PUU1861" s="401"/>
      <c r="PUV1861" s="401"/>
      <c r="PUW1861" s="401"/>
      <c r="PUX1861" s="401"/>
      <c r="PUY1861" s="401"/>
      <c r="PUZ1861" s="401"/>
      <c r="PVA1861" s="401"/>
      <c r="PVB1861" s="401"/>
      <c r="PVC1861" s="401"/>
      <c r="PVD1861" s="401"/>
      <c r="PVE1861" s="401"/>
      <c r="PVF1861" s="401"/>
      <c r="PVG1861" s="401"/>
      <c r="PVH1861" s="401"/>
      <c r="PVI1861" s="401"/>
      <c r="PVJ1861" s="401"/>
      <c r="PVK1861" s="401"/>
      <c r="PVL1861" s="401"/>
      <c r="PVM1861" s="401"/>
      <c r="PVN1861" s="401"/>
      <c r="PVO1861" s="401"/>
      <c r="PVP1861" s="401"/>
      <c r="PVQ1861" s="401"/>
      <c r="PVR1861" s="401"/>
      <c r="PVS1861" s="401"/>
      <c r="PVT1861" s="401"/>
      <c r="PVU1861" s="401"/>
      <c r="PVV1861" s="401"/>
      <c r="PVW1861" s="401"/>
      <c r="PVX1861" s="401"/>
      <c r="PVY1861" s="401"/>
      <c r="PVZ1861" s="401"/>
      <c r="PWA1861" s="401"/>
      <c r="PWB1861" s="401"/>
      <c r="PWC1861" s="401"/>
      <c r="PWD1861" s="401"/>
      <c r="PWE1861" s="401"/>
      <c r="PWF1861" s="401"/>
      <c r="PWG1861" s="401"/>
      <c r="PWH1861" s="401"/>
      <c r="PWI1861" s="401"/>
      <c r="PWJ1861" s="401"/>
      <c r="PWK1861" s="401"/>
      <c r="PWL1861" s="401"/>
      <c r="PWM1861" s="401"/>
      <c r="PWN1861" s="401"/>
      <c r="PWO1861" s="401"/>
      <c r="PWP1861" s="401"/>
      <c r="PWQ1861" s="401"/>
      <c r="PWR1861" s="401"/>
      <c r="PWS1861" s="401"/>
      <c r="PWT1861" s="401"/>
      <c r="PWU1861" s="401"/>
      <c r="PWV1861" s="401"/>
      <c r="PWW1861" s="401"/>
      <c r="PWX1861" s="401"/>
      <c r="PWY1861" s="401"/>
      <c r="PWZ1861" s="401"/>
      <c r="PXA1861" s="401"/>
      <c r="PXB1861" s="401"/>
      <c r="PXC1861" s="401"/>
      <c r="PXD1861" s="401"/>
      <c r="PXE1861" s="401"/>
      <c r="PXF1861" s="401"/>
      <c r="PXG1861" s="401"/>
      <c r="PXH1861" s="401"/>
      <c r="PXI1861" s="401"/>
      <c r="PXJ1861" s="401"/>
      <c r="PXK1861" s="401"/>
      <c r="PXL1861" s="401"/>
      <c r="PXM1861" s="401"/>
      <c r="PXN1861" s="401"/>
      <c r="PXO1861" s="401"/>
      <c r="PXP1861" s="401"/>
      <c r="PXQ1861" s="401"/>
      <c r="PXR1861" s="401"/>
      <c r="PXS1861" s="401"/>
      <c r="PXT1861" s="401"/>
      <c r="PXU1861" s="401"/>
      <c r="PXV1861" s="401"/>
      <c r="PXW1861" s="401"/>
      <c r="PXX1861" s="401"/>
      <c r="PXY1861" s="401"/>
      <c r="PXZ1861" s="401"/>
      <c r="PYA1861" s="401"/>
      <c r="PYB1861" s="401"/>
      <c r="PYC1861" s="401"/>
      <c r="PYD1861" s="401"/>
      <c r="PYE1861" s="401"/>
      <c r="PYF1861" s="401"/>
      <c r="PYG1861" s="401"/>
      <c r="PYH1861" s="401"/>
      <c r="PYI1861" s="401"/>
      <c r="PYJ1861" s="401"/>
      <c r="PYK1861" s="401"/>
      <c r="PYL1861" s="401"/>
      <c r="PYM1861" s="401"/>
      <c r="PYN1861" s="401"/>
      <c r="PYO1861" s="401"/>
      <c r="PYP1861" s="401"/>
      <c r="PYQ1861" s="401"/>
      <c r="PYR1861" s="401"/>
      <c r="PYS1861" s="401"/>
      <c r="PYT1861" s="401"/>
      <c r="PYU1861" s="401"/>
      <c r="PYV1861" s="401"/>
      <c r="PYW1861" s="401"/>
      <c r="PYX1861" s="401"/>
      <c r="PYY1861" s="401"/>
      <c r="PYZ1861" s="401"/>
      <c r="PZA1861" s="401"/>
      <c r="PZB1861" s="401"/>
      <c r="PZC1861" s="401"/>
      <c r="PZD1861" s="401"/>
      <c r="PZE1861" s="401"/>
      <c r="PZF1861" s="401"/>
      <c r="PZG1861" s="401"/>
      <c r="PZH1861" s="401"/>
      <c r="PZI1861" s="401"/>
      <c r="PZJ1861" s="401"/>
      <c r="PZK1861" s="401"/>
      <c r="PZL1861" s="401"/>
      <c r="PZM1861" s="401"/>
      <c r="PZN1861" s="401"/>
      <c r="PZO1861" s="401"/>
      <c r="PZP1861" s="401"/>
      <c r="PZQ1861" s="401"/>
      <c r="PZR1861" s="401"/>
      <c r="PZS1861" s="401"/>
      <c r="PZT1861" s="401"/>
      <c r="PZU1861" s="401"/>
      <c r="PZV1861" s="401"/>
      <c r="PZW1861" s="401"/>
      <c r="PZX1861" s="401"/>
      <c r="PZY1861" s="401"/>
      <c r="PZZ1861" s="401"/>
      <c r="QAA1861" s="401"/>
      <c r="QAB1861" s="401"/>
      <c r="QAC1861" s="401"/>
      <c r="QAD1861" s="401"/>
      <c r="QAE1861" s="401"/>
      <c r="QAF1861" s="401"/>
      <c r="QAG1861" s="401"/>
      <c r="QAH1861" s="401"/>
      <c r="QAI1861" s="401"/>
      <c r="QAJ1861" s="401"/>
      <c r="QAK1861" s="401"/>
      <c r="QAL1861" s="401"/>
      <c r="QAM1861" s="401"/>
      <c r="QAN1861" s="401"/>
      <c r="QAO1861" s="401"/>
      <c r="QAP1861" s="401"/>
      <c r="QAQ1861" s="401"/>
      <c r="QAR1861" s="401"/>
      <c r="QAS1861" s="401"/>
      <c r="QAT1861" s="401"/>
      <c r="QAU1861" s="401"/>
      <c r="QAV1861" s="401"/>
      <c r="QAW1861" s="401"/>
      <c r="QAX1861" s="401"/>
      <c r="QAY1861" s="401"/>
      <c r="QAZ1861" s="401"/>
      <c r="QBA1861" s="401"/>
      <c r="QBB1861" s="401"/>
      <c r="QBC1861" s="401"/>
      <c r="QBD1861" s="401"/>
      <c r="QBE1861" s="401"/>
      <c r="QBF1861" s="401"/>
      <c r="QBG1861" s="401"/>
      <c r="QBH1861" s="401"/>
      <c r="QBI1861" s="401"/>
      <c r="QBJ1861" s="401"/>
      <c r="QBK1861" s="401"/>
      <c r="QBL1861" s="401"/>
      <c r="QBM1861" s="401"/>
      <c r="QBN1861" s="401"/>
      <c r="QBO1861" s="401"/>
      <c r="QBP1861" s="401"/>
      <c r="QBQ1861" s="401"/>
      <c r="QBR1861" s="401"/>
      <c r="QBS1861" s="401"/>
      <c r="QBT1861" s="401"/>
      <c r="QBU1861" s="401"/>
      <c r="QBV1861" s="401"/>
      <c r="QBW1861" s="401"/>
      <c r="QBX1861" s="401"/>
      <c r="QBY1861" s="401"/>
      <c r="QBZ1861" s="401"/>
      <c r="QCA1861" s="401"/>
      <c r="QCB1861" s="401"/>
      <c r="QCC1861" s="401"/>
      <c r="QCD1861" s="401"/>
      <c r="QCE1861" s="401"/>
      <c r="QCF1861" s="401"/>
      <c r="QCG1861" s="401"/>
      <c r="QCH1861" s="401"/>
      <c r="QCI1861" s="401"/>
      <c r="QCJ1861" s="401"/>
      <c r="QCK1861" s="401"/>
      <c r="QCL1861" s="401"/>
      <c r="QCM1861" s="401"/>
      <c r="QCN1861" s="401"/>
      <c r="QCO1861" s="401"/>
      <c r="QCP1861" s="401"/>
      <c r="QCQ1861" s="401"/>
      <c r="QCR1861" s="401"/>
      <c r="QCS1861" s="401"/>
      <c r="QCT1861" s="401"/>
      <c r="QCU1861" s="401"/>
      <c r="QCV1861" s="401"/>
      <c r="QCW1861" s="401"/>
      <c r="QCX1861" s="401"/>
      <c r="QCY1861" s="401"/>
      <c r="QCZ1861" s="401"/>
      <c r="QDA1861" s="401"/>
      <c r="QDB1861" s="401"/>
      <c r="QDC1861" s="401"/>
      <c r="QDD1861" s="401"/>
      <c r="QDE1861" s="401"/>
      <c r="QDF1861" s="401"/>
      <c r="QDG1861" s="401"/>
      <c r="QDH1861" s="401"/>
      <c r="QDI1861" s="401"/>
      <c r="QDJ1861" s="401"/>
      <c r="QDK1861" s="401"/>
      <c r="QDL1861" s="401"/>
      <c r="QDM1861" s="401"/>
      <c r="QDN1861" s="401"/>
      <c r="QDO1861" s="401"/>
      <c r="QDP1861" s="401"/>
      <c r="QDQ1861" s="401"/>
      <c r="QDR1861" s="401"/>
      <c r="QDS1861" s="401"/>
      <c r="QDT1861" s="401"/>
      <c r="QDU1861" s="401"/>
      <c r="QDV1861" s="401"/>
      <c r="QDW1861" s="401"/>
      <c r="QDX1861" s="401"/>
      <c r="QDY1861" s="401"/>
      <c r="QDZ1861" s="401"/>
      <c r="QEA1861" s="401"/>
      <c r="QEB1861" s="401"/>
      <c r="QEC1861" s="401"/>
      <c r="QED1861" s="401"/>
      <c r="QEE1861" s="401"/>
      <c r="QEF1861" s="401"/>
      <c r="QEG1861" s="401"/>
      <c r="QEH1861" s="401"/>
      <c r="QEI1861" s="401"/>
      <c r="QEJ1861" s="401"/>
      <c r="QEK1861" s="401"/>
      <c r="QEL1861" s="401"/>
      <c r="QEM1861" s="401"/>
      <c r="QEN1861" s="401"/>
      <c r="QEO1861" s="401"/>
      <c r="QEP1861" s="401"/>
      <c r="QEQ1861" s="401"/>
      <c r="QER1861" s="401"/>
      <c r="QES1861" s="401"/>
      <c r="QET1861" s="401"/>
      <c r="QEU1861" s="401"/>
      <c r="QEV1861" s="401"/>
      <c r="QEW1861" s="401"/>
      <c r="QEX1861" s="401"/>
      <c r="QEY1861" s="401"/>
      <c r="QEZ1861" s="401"/>
      <c r="QFA1861" s="401"/>
      <c r="QFB1861" s="401"/>
      <c r="QFC1861" s="401"/>
      <c r="QFD1861" s="401"/>
      <c r="QFE1861" s="401"/>
      <c r="QFF1861" s="401"/>
      <c r="QFG1861" s="401"/>
      <c r="QFH1861" s="401"/>
      <c r="QFI1861" s="401"/>
      <c r="QFJ1861" s="401"/>
      <c r="QFK1861" s="401"/>
      <c r="QFL1861" s="401"/>
      <c r="QFM1861" s="401"/>
      <c r="QFN1861" s="401"/>
      <c r="QFO1861" s="401"/>
      <c r="QFP1861" s="401"/>
      <c r="QFQ1861" s="401"/>
      <c r="QFR1861" s="401"/>
      <c r="QFS1861" s="401"/>
      <c r="QFT1861" s="401"/>
      <c r="QFU1861" s="401"/>
      <c r="QFV1861" s="401"/>
      <c r="QFW1861" s="401"/>
      <c r="QFX1861" s="401"/>
      <c r="QFY1861" s="401"/>
      <c r="QFZ1861" s="401"/>
      <c r="QGA1861" s="401"/>
      <c r="QGB1861" s="401"/>
      <c r="QGC1861" s="401"/>
      <c r="QGD1861" s="401"/>
      <c r="QGE1861" s="401"/>
      <c r="QGF1861" s="401"/>
      <c r="QGG1861" s="401"/>
      <c r="QGH1861" s="401"/>
      <c r="QGI1861" s="401"/>
      <c r="QGJ1861" s="401"/>
      <c r="QGK1861" s="401"/>
      <c r="QGL1861" s="401"/>
      <c r="QGM1861" s="401"/>
      <c r="QGN1861" s="401"/>
      <c r="QGO1861" s="401"/>
      <c r="QGP1861" s="401"/>
      <c r="QGQ1861" s="401"/>
      <c r="QGR1861" s="401"/>
      <c r="QGS1861" s="401"/>
      <c r="QGT1861" s="401"/>
      <c r="QGU1861" s="401"/>
      <c r="QGV1861" s="401"/>
      <c r="QGW1861" s="401"/>
      <c r="QGX1861" s="401"/>
      <c r="QGY1861" s="401"/>
      <c r="QGZ1861" s="401"/>
      <c r="QHA1861" s="401"/>
      <c r="QHB1861" s="401"/>
      <c r="QHC1861" s="401"/>
      <c r="QHD1861" s="401"/>
      <c r="QHE1861" s="401"/>
      <c r="QHF1861" s="401"/>
      <c r="QHG1861" s="401"/>
      <c r="QHH1861" s="401"/>
      <c r="QHI1861" s="401"/>
      <c r="QHJ1861" s="401"/>
      <c r="QHK1861" s="401"/>
      <c r="QHL1861" s="401"/>
      <c r="QHM1861" s="401"/>
      <c r="QHN1861" s="401"/>
      <c r="QHO1861" s="401"/>
      <c r="QHP1861" s="401"/>
      <c r="QHQ1861" s="401"/>
      <c r="QHR1861" s="401"/>
      <c r="QHS1861" s="401"/>
      <c r="QHT1861" s="401"/>
      <c r="QHU1861" s="401"/>
      <c r="QHV1861" s="401"/>
      <c r="QHW1861" s="401"/>
      <c r="QHX1861" s="401"/>
      <c r="QHY1861" s="401"/>
      <c r="QHZ1861" s="401"/>
      <c r="QIA1861" s="401"/>
      <c r="QIB1861" s="401"/>
      <c r="QIC1861" s="401"/>
      <c r="QID1861" s="401"/>
      <c r="QIE1861" s="401"/>
      <c r="QIF1861" s="401"/>
      <c r="QIG1861" s="401"/>
      <c r="QIH1861" s="401"/>
      <c r="QII1861" s="401"/>
      <c r="QIJ1861" s="401"/>
      <c r="QIK1861" s="401"/>
      <c r="QIL1861" s="401"/>
      <c r="QIM1861" s="401"/>
      <c r="QIN1861" s="401"/>
      <c r="QIO1861" s="401"/>
      <c r="QIP1861" s="401"/>
      <c r="QIQ1861" s="401"/>
      <c r="QIR1861" s="401"/>
      <c r="QIS1861" s="401"/>
      <c r="QIT1861" s="401"/>
      <c r="QIU1861" s="401"/>
      <c r="QIV1861" s="401"/>
      <c r="QIW1861" s="401"/>
      <c r="QIX1861" s="401"/>
      <c r="QIY1861" s="401"/>
      <c r="QIZ1861" s="401"/>
      <c r="QJA1861" s="401"/>
      <c r="QJB1861" s="401"/>
      <c r="QJC1861" s="401"/>
      <c r="QJD1861" s="401"/>
      <c r="QJE1861" s="401"/>
      <c r="QJF1861" s="401"/>
      <c r="QJG1861" s="401"/>
      <c r="QJH1861" s="401"/>
      <c r="QJI1861" s="401"/>
      <c r="QJJ1861" s="401"/>
      <c r="QJK1861" s="401"/>
      <c r="QJL1861" s="401"/>
      <c r="QJM1861" s="401"/>
      <c r="QJN1861" s="401"/>
      <c r="QJO1861" s="401"/>
      <c r="QJP1861" s="401"/>
      <c r="QJQ1861" s="401"/>
      <c r="QJR1861" s="401"/>
      <c r="QJS1861" s="401"/>
      <c r="QJT1861" s="401"/>
      <c r="QJU1861" s="401"/>
      <c r="QJV1861" s="401"/>
      <c r="QJW1861" s="401"/>
      <c r="QJX1861" s="401"/>
      <c r="QJY1861" s="401"/>
      <c r="QJZ1861" s="401"/>
      <c r="QKA1861" s="401"/>
      <c r="QKB1861" s="401"/>
      <c r="QKC1861" s="401"/>
      <c r="QKD1861" s="401"/>
      <c r="QKE1861" s="401"/>
      <c r="QKF1861" s="401"/>
      <c r="QKG1861" s="401"/>
      <c r="QKH1861" s="401"/>
      <c r="QKI1861" s="401"/>
      <c r="QKJ1861" s="401"/>
      <c r="QKK1861" s="401"/>
      <c r="QKL1861" s="401"/>
      <c r="QKM1861" s="401"/>
      <c r="QKN1861" s="401"/>
      <c r="QKO1861" s="401"/>
      <c r="QKP1861" s="401"/>
      <c r="QKQ1861" s="401"/>
      <c r="QKR1861" s="401"/>
      <c r="QKS1861" s="401"/>
      <c r="QKT1861" s="401"/>
      <c r="QKU1861" s="401"/>
      <c r="QKV1861" s="401"/>
      <c r="QKW1861" s="401"/>
      <c r="QKX1861" s="401"/>
      <c r="QKY1861" s="401"/>
      <c r="QKZ1861" s="401"/>
      <c r="QLA1861" s="401"/>
      <c r="QLB1861" s="401"/>
      <c r="QLC1861" s="401"/>
      <c r="QLD1861" s="401"/>
      <c r="QLE1861" s="401"/>
      <c r="QLF1861" s="401"/>
      <c r="QLG1861" s="401"/>
      <c r="QLH1861" s="401"/>
      <c r="QLI1861" s="401"/>
      <c r="QLJ1861" s="401"/>
      <c r="QLK1861" s="401"/>
      <c r="QLL1861" s="401"/>
      <c r="QLM1861" s="401"/>
      <c r="QLN1861" s="401"/>
      <c r="QLO1861" s="401"/>
      <c r="QLP1861" s="401"/>
      <c r="QLQ1861" s="401"/>
      <c r="QLR1861" s="401"/>
      <c r="QLS1861" s="401"/>
      <c r="QLT1861" s="401"/>
      <c r="QLU1861" s="401"/>
      <c r="QLV1861" s="401"/>
      <c r="QLW1861" s="401"/>
      <c r="QLX1861" s="401"/>
      <c r="QLY1861" s="401"/>
      <c r="QLZ1861" s="401"/>
      <c r="QMA1861" s="401"/>
      <c r="QMB1861" s="401"/>
      <c r="QMC1861" s="401"/>
      <c r="QMD1861" s="401"/>
      <c r="QME1861" s="401"/>
      <c r="QMF1861" s="401"/>
      <c r="QMG1861" s="401"/>
      <c r="QMH1861" s="401"/>
      <c r="QMI1861" s="401"/>
      <c r="QMJ1861" s="401"/>
      <c r="QMK1861" s="401"/>
      <c r="QML1861" s="401"/>
      <c r="QMM1861" s="401"/>
      <c r="QMN1861" s="401"/>
      <c r="QMO1861" s="401"/>
      <c r="QMP1861" s="401"/>
      <c r="QMQ1861" s="401"/>
      <c r="QMR1861" s="401"/>
      <c r="QMS1861" s="401"/>
      <c r="QMT1861" s="401"/>
      <c r="QMU1861" s="401"/>
      <c r="QMV1861" s="401"/>
      <c r="QMW1861" s="401"/>
      <c r="QMX1861" s="401"/>
      <c r="QMY1861" s="401"/>
      <c r="QMZ1861" s="401"/>
      <c r="QNA1861" s="401"/>
      <c r="QNB1861" s="401"/>
      <c r="QNC1861" s="401"/>
      <c r="QND1861" s="401"/>
      <c r="QNE1861" s="401"/>
      <c r="QNF1861" s="401"/>
      <c r="QNG1861" s="401"/>
      <c r="QNH1861" s="401"/>
      <c r="QNI1861" s="401"/>
      <c r="QNJ1861" s="401"/>
      <c r="QNK1861" s="401"/>
      <c r="QNL1861" s="401"/>
      <c r="QNM1861" s="401"/>
      <c r="QNN1861" s="401"/>
      <c r="QNO1861" s="401"/>
      <c r="QNP1861" s="401"/>
      <c r="QNQ1861" s="401"/>
      <c r="QNR1861" s="401"/>
      <c r="QNS1861" s="401"/>
      <c r="QNT1861" s="401"/>
      <c r="QNU1861" s="401"/>
      <c r="QNV1861" s="401"/>
      <c r="QNW1861" s="401"/>
      <c r="QNX1861" s="401"/>
      <c r="QNY1861" s="401"/>
      <c r="QNZ1861" s="401"/>
      <c r="QOA1861" s="401"/>
      <c r="QOB1861" s="401"/>
      <c r="QOC1861" s="401"/>
      <c r="QOD1861" s="401"/>
      <c r="QOE1861" s="401"/>
      <c r="QOF1861" s="401"/>
      <c r="QOG1861" s="401"/>
      <c r="QOH1861" s="401"/>
      <c r="QOI1861" s="401"/>
      <c r="QOJ1861" s="401"/>
      <c r="QOK1861" s="401"/>
      <c r="QOL1861" s="401"/>
      <c r="QOM1861" s="401"/>
      <c r="QON1861" s="401"/>
      <c r="QOO1861" s="401"/>
      <c r="QOP1861" s="401"/>
      <c r="QOQ1861" s="401"/>
      <c r="QOR1861" s="401"/>
      <c r="QOS1861" s="401"/>
      <c r="QOT1861" s="401"/>
      <c r="QOU1861" s="401"/>
      <c r="QOV1861" s="401"/>
      <c r="QOW1861" s="401"/>
      <c r="QOX1861" s="401"/>
      <c r="QOY1861" s="401"/>
      <c r="QOZ1861" s="401"/>
      <c r="QPA1861" s="401"/>
      <c r="QPB1861" s="401"/>
      <c r="QPC1861" s="401"/>
      <c r="QPD1861" s="401"/>
      <c r="QPE1861" s="401"/>
      <c r="QPF1861" s="401"/>
      <c r="QPG1861" s="401"/>
      <c r="QPH1861" s="401"/>
      <c r="QPI1861" s="401"/>
      <c r="QPJ1861" s="401"/>
      <c r="QPK1861" s="401"/>
      <c r="QPL1861" s="401"/>
      <c r="QPM1861" s="401"/>
      <c r="QPN1861" s="401"/>
      <c r="QPO1861" s="401"/>
      <c r="QPP1861" s="401"/>
      <c r="QPQ1861" s="401"/>
      <c r="QPR1861" s="401"/>
      <c r="QPS1861" s="401"/>
      <c r="QPT1861" s="401"/>
      <c r="QPU1861" s="401"/>
      <c r="QPV1861" s="401"/>
      <c r="QPW1861" s="401"/>
      <c r="QPX1861" s="401"/>
      <c r="QPY1861" s="401"/>
      <c r="QPZ1861" s="401"/>
      <c r="QQA1861" s="401"/>
      <c r="QQB1861" s="401"/>
      <c r="QQC1861" s="401"/>
      <c r="QQD1861" s="401"/>
      <c r="QQE1861" s="401"/>
      <c r="QQF1861" s="401"/>
      <c r="QQG1861" s="401"/>
      <c r="QQH1861" s="401"/>
      <c r="QQI1861" s="401"/>
      <c r="QQJ1861" s="401"/>
      <c r="QQK1861" s="401"/>
      <c r="QQL1861" s="401"/>
      <c r="QQM1861" s="401"/>
      <c r="QQN1861" s="401"/>
      <c r="QQO1861" s="401"/>
      <c r="QQP1861" s="401"/>
      <c r="QQQ1861" s="401"/>
      <c r="QQR1861" s="401"/>
      <c r="QQS1861" s="401"/>
      <c r="QQT1861" s="401"/>
      <c r="QQU1861" s="401"/>
      <c r="QQV1861" s="401"/>
      <c r="QQW1861" s="401"/>
      <c r="QQX1861" s="401"/>
      <c r="QQY1861" s="401"/>
      <c r="QQZ1861" s="401"/>
      <c r="QRA1861" s="401"/>
      <c r="QRB1861" s="401"/>
      <c r="QRC1861" s="401"/>
      <c r="QRD1861" s="401"/>
      <c r="QRE1861" s="401"/>
      <c r="QRF1861" s="401"/>
      <c r="QRG1861" s="401"/>
      <c r="QRH1861" s="401"/>
      <c r="QRI1861" s="401"/>
      <c r="QRJ1861" s="401"/>
      <c r="QRK1861" s="401"/>
      <c r="QRL1861" s="401"/>
      <c r="QRM1861" s="401"/>
      <c r="QRN1861" s="401"/>
      <c r="QRO1861" s="401"/>
      <c r="QRP1861" s="401"/>
      <c r="QRQ1861" s="401"/>
      <c r="QRR1861" s="401"/>
      <c r="QRS1861" s="401"/>
      <c r="QRT1861" s="401"/>
      <c r="QRU1861" s="401"/>
      <c r="QRV1861" s="401"/>
      <c r="QRW1861" s="401"/>
      <c r="QRX1861" s="401"/>
      <c r="QRY1861" s="401"/>
      <c r="QRZ1861" s="401"/>
      <c r="QSA1861" s="401"/>
      <c r="QSB1861" s="401"/>
      <c r="QSC1861" s="401"/>
      <c r="QSD1861" s="401"/>
      <c r="QSE1861" s="401"/>
      <c r="QSF1861" s="401"/>
      <c r="QSG1861" s="401"/>
      <c r="QSH1861" s="401"/>
      <c r="QSI1861" s="401"/>
      <c r="QSJ1861" s="401"/>
      <c r="QSK1861" s="401"/>
      <c r="QSL1861" s="401"/>
      <c r="QSM1861" s="401"/>
      <c r="QSN1861" s="401"/>
      <c r="QSO1861" s="401"/>
      <c r="QSP1861" s="401"/>
      <c r="QSQ1861" s="401"/>
      <c r="QSR1861" s="401"/>
      <c r="QSS1861" s="401"/>
      <c r="QST1861" s="401"/>
      <c r="QSU1861" s="401"/>
      <c r="QSV1861" s="401"/>
      <c r="QSW1861" s="401"/>
      <c r="QSX1861" s="401"/>
      <c r="QSY1861" s="401"/>
      <c r="QSZ1861" s="401"/>
      <c r="QTA1861" s="401"/>
      <c r="QTB1861" s="401"/>
      <c r="QTC1861" s="401"/>
      <c r="QTD1861" s="401"/>
      <c r="QTE1861" s="401"/>
      <c r="QTF1861" s="401"/>
      <c r="QTG1861" s="401"/>
      <c r="QTH1861" s="401"/>
      <c r="QTI1861" s="401"/>
      <c r="QTJ1861" s="401"/>
      <c r="QTK1861" s="401"/>
      <c r="QTL1861" s="401"/>
      <c r="QTM1861" s="401"/>
      <c r="QTN1861" s="401"/>
      <c r="QTO1861" s="401"/>
      <c r="QTP1861" s="401"/>
      <c r="QTQ1861" s="401"/>
      <c r="QTR1861" s="401"/>
      <c r="QTS1861" s="401"/>
      <c r="QTT1861" s="401"/>
      <c r="QTU1861" s="401"/>
      <c r="QTV1861" s="401"/>
      <c r="QTW1861" s="401"/>
      <c r="QTX1861" s="401"/>
      <c r="QTY1861" s="401"/>
      <c r="QTZ1861" s="401"/>
      <c r="QUA1861" s="401"/>
      <c r="QUB1861" s="401"/>
      <c r="QUC1861" s="401"/>
      <c r="QUD1861" s="401"/>
      <c r="QUE1861" s="401"/>
      <c r="QUF1861" s="401"/>
      <c r="QUG1861" s="401"/>
      <c r="QUH1861" s="401"/>
      <c r="QUI1861" s="401"/>
      <c r="QUJ1861" s="401"/>
      <c r="QUK1861" s="401"/>
      <c r="QUL1861" s="401"/>
      <c r="QUM1861" s="401"/>
      <c r="QUN1861" s="401"/>
      <c r="QUO1861" s="401"/>
      <c r="QUP1861" s="401"/>
      <c r="QUQ1861" s="401"/>
      <c r="QUR1861" s="401"/>
      <c r="QUS1861" s="401"/>
      <c r="QUT1861" s="401"/>
      <c r="QUU1861" s="401"/>
      <c r="QUV1861" s="401"/>
      <c r="QUW1861" s="401"/>
      <c r="QUX1861" s="401"/>
      <c r="QUY1861" s="401"/>
      <c r="QUZ1861" s="401"/>
      <c r="QVA1861" s="401"/>
      <c r="QVB1861" s="401"/>
      <c r="QVC1861" s="401"/>
      <c r="QVD1861" s="401"/>
      <c r="QVE1861" s="401"/>
      <c r="QVF1861" s="401"/>
      <c r="QVG1861" s="401"/>
      <c r="QVH1861" s="401"/>
      <c r="QVI1861" s="401"/>
      <c r="QVJ1861" s="401"/>
      <c r="QVK1861" s="401"/>
      <c r="QVL1861" s="401"/>
      <c r="QVM1861" s="401"/>
      <c r="QVN1861" s="401"/>
      <c r="QVO1861" s="401"/>
      <c r="QVP1861" s="401"/>
      <c r="QVQ1861" s="401"/>
      <c r="QVR1861" s="401"/>
      <c r="QVS1861" s="401"/>
      <c r="QVT1861" s="401"/>
      <c r="QVU1861" s="401"/>
      <c r="QVV1861" s="401"/>
      <c r="QVW1861" s="401"/>
      <c r="QVX1861" s="401"/>
      <c r="QVY1861" s="401"/>
      <c r="QVZ1861" s="401"/>
      <c r="QWA1861" s="401"/>
      <c r="QWB1861" s="401"/>
      <c r="QWC1861" s="401"/>
      <c r="QWD1861" s="401"/>
      <c r="QWE1861" s="401"/>
      <c r="QWF1861" s="401"/>
      <c r="QWG1861" s="401"/>
      <c r="QWH1861" s="401"/>
      <c r="QWI1861" s="401"/>
      <c r="QWJ1861" s="401"/>
      <c r="QWK1861" s="401"/>
      <c r="QWL1861" s="401"/>
      <c r="QWM1861" s="401"/>
      <c r="QWN1861" s="401"/>
      <c r="QWO1861" s="401"/>
      <c r="QWP1861" s="401"/>
      <c r="QWQ1861" s="401"/>
      <c r="QWR1861" s="401"/>
      <c r="QWS1861" s="401"/>
      <c r="QWT1861" s="401"/>
      <c r="QWU1861" s="401"/>
      <c r="QWV1861" s="401"/>
      <c r="QWW1861" s="401"/>
      <c r="QWX1861" s="401"/>
      <c r="QWY1861" s="401"/>
      <c r="QWZ1861" s="401"/>
      <c r="QXA1861" s="401"/>
      <c r="QXB1861" s="401"/>
      <c r="QXC1861" s="401"/>
      <c r="QXD1861" s="401"/>
      <c r="QXE1861" s="401"/>
      <c r="QXF1861" s="401"/>
      <c r="QXG1861" s="401"/>
      <c r="QXH1861" s="401"/>
      <c r="QXI1861" s="401"/>
      <c r="QXJ1861" s="401"/>
      <c r="QXK1861" s="401"/>
      <c r="QXL1861" s="401"/>
      <c r="QXM1861" s="401"/>
      <c r="QXN1861" s="401"/>
      <c r="QXO1861" s="401"/>
      <c r="QXP1861" s="401"/>
      <c r="QXQ1861" s="401"/>
      <c r="QXR1861" s="401"/>
      <c r="QXS1861" s="401"/>
      <c r="QXT1861" s="401"/>
      <c r="QXU1861" s="401"/>
      <c r="QXV1861" s="401"/>
      <c r="QXW1861" s="401"/>
      <c r="QXX1861" s="401"/>
      <c r="QXY1861" s="401"/>
      <c r="QXZ1861" s="401"/>
      <c r="QYA1861" s="401"/>
      <c r="QYB1861" s="401"/>
      <c r="QYC1861" s="401"/>
      <c r="QYD1861" s="401"/>
      <c r="QYE1861" s="401"/>
      <c r="QYF1861" s="401"/>
      <c r="QYG1861" s="401"/>
      <c r="QYH1861" s="401"/>
      <c r="QYI1861" s="401"/>
      <c r="QYJ1861" s="401"/>
      <c r="QYK1861" s="401"/>
      <c r="QYL1861" s="401"/>
      <c r="QYM1861" s="401"/>
      <c r="QYN1861" s="401"/>
      <c r="QYO1861" s="401"/>
      <c r="QYP1861" s="401"/>
      <c r="QYQ1861" s="401"/>
      <c r="QYR1861" s="401"/>
      <c r="QYS1861" s="401"/>
      <c r="QYT1861" s="401"/>
      <c r="QYU1861" s="401"/>
      <c r="QYV1861" s="401"/>
      <c r="QYW1861" s="401"/>
      <c r="QYX1861" s="401"/>
      <c r="QYY1861" s="401"/>
      <c r="QYZ1861" s="401"/>
      <c r="QZA1861" s="401"/>
      <c r="QZB1861" s="401"/>
      <c r="QZC1861" s="401"/>
      <c r="QZD1861" s="401"/>
      <c r="QZE1861" s="401"/>
      <c r="QZF1861" s="401"/>
      <c r="QZG1861" s="401"/>
      <c r="QZH1861" s="401"/>
      <c r="QZI1861" s="401"/>
      <c r="QZJ1861" s="401"/>
      <c r="QZK1861" s="401"/>
      <c r="QZL1861" s="401"/>
      <c r="QZM1861" s="401"/>
      <c r="QZN1861" s="401"/>
      <c r="QZO1861" s="401"/>
      <c r="QZP1861" s="401"/>
      <c r="QZQ1861" s="401"/>
      <c r="QZR1861" s="401"/>
      <c r="QZS1861" s="401"/>
      <c r="QZT1861" s="401"/>
      <c r="QZU1861" s="401"/>
      <c r="QZV1861" s="401"/>
      <c r="QZW1861" s="401"/>
      <c r="QZX1861" s="401"/>
      <c r="QZY1861" s="401"/>
      <c r="QZZ1861" s="401"/>
      <c r="RAA1861" s="401"/>
      <c r="RAB1861" s="401"/>
      <c r="RAC1861" s="401"/>
      <c r="RAD1861" s="401"/>
      <c r="RAE1861" s="401"/>
      <c r="RAF1861" s="401"/>
      <c r="RAG1861" s="401"/>
      <c r="RAH1861" s="401"/>
      <c r="RAI1861" s="401"/>
      <c r="RAJ1861" s="401"/>
      <c r="RAK1861" s="401"/>
      <c r="RAL1861" s="401"/>
      <c r="RAM1861" s="401"/>
      <c r="RAN1861" s="401"/>
      <c r="RAO1861" s="401"/>
      <c r="RAP1861" s="401"/>
      <c r="RAQ1861" s="401"/>
      <c r="RAR1861" s="401"/>
      <c r="RAS1861" s="401"/>
      <c r="RAT1861" s="401"/>
      <c r="RAU1861" s="401"/>
      <c r="RAV1861" s="401"/>
      <c r="RAW1861" s="401"/>
      <c r="RAX1861" s="401"/>
      <c r="RAY1861" s="401"/>
      <c r="RAZ1861" s="401"/>
      <c r="RBA1861" s="401"/>
      <c r="RBB1861" s="401"/>
      <c r="RBC1861" s="401"/>
      <c r="RBD1861" s="401"/>
      <c r="RBE1861" s="401"/>
      <c r="RBF1861" s="401"/>
      <c r="RBG1861" s="401"/>
      <c r="RBH1861" s="401"/>
      <c r="RBI1861" s="401"/>
      <c r="RBJ1861" s="401"/>
      <c r="RBK1861" s="401"/>
      <c r="RBL1861" s="401"/>
      <c r="RBM1861" s="401"/>
      <c r="RBN1861" s="401"/>
      <c r="RBO1861" s="401"/>
      <c r="RBP1861" s="401"/>
      <c r="RBQ1861" s="401"/>
      <c r="RBR1861" s="401"/>
      <c r="RBS1861" s="401"/>
      <c r="RBT1861" s="401"/>
      <c r="RBU1861" s="401"/>
      <c r="RBV1861" s="401"/>
      <c r="RBW1861" s="401"/>
      <c r="RBX1861" s="401"/>
      <c r="RBY1861" s="401"/>
      <c r="RBZ1861" s="401"/>
      <c r="RCA1861" s="401"/>
      <c r="RCB1861" s="401"/>
      <c r="RCC1861" s="401"/>
      <c r="RCD1861" s="401"/>
      <c r="RCE1861" s="401"/>
      <c r="RCF1861" s="401"/>
      <c r="RCG1861" s="401"/>
      <c r="RCH1861" s="401"/>
      <c r="RCI1861" s="401"/>
      <c r="RCJ1861" s="401"/>
      <c r="RCK1861" s="401"/>
      <c r="RCL1861" s="401"/>
      <c r="RCM1861" s="401"/>
      <c r="RCN1861" s="401"/>
      <c r="RCO1861" s="401"/>
      <c r="RCP1861" s="401"/>
      <c r="RCQ1861" s="401"/>
      <c r="RCR1861" s="401"/>
      <c r="RCS1861" s="401"/>
      <c r="RCT1861" s="401"/>
      <c r="RCU1861" s="401"/>
      <c r="RCV1861" s="401"/>
      <c r="RCW1861" s="401"/>
      <c r="RCX1861" s="401"/>
      <c r="RCY1861" s="401"/>
      <c r="RCZ1861" s="401"/>
      <c r="RDA1861" s="401"/>
      <c r="RDB1861" s="401"/>
      <c r="RDC1861" s="401"/>
      <c r="RDD1861" s="401"/>
      <c r="RDE1861" s="401"/>
      <c r="RDF1861" s="401"/>
      <c r="RDG1861" s="401"/>
      <c r="RDH1861" s="401"/>
      <c r="RDI1861" s="401"/>
      <c r="RDJ1861" s="401"/>
      <c r="RDK1861" s="401"/>
      <c r="RDL1861" s="401"/>
      <c r="RDM1861" s="401"/>
      <c r="RDN1861" s="401"/>
      <c r="RDO1861" s="401"/>
      <c r="RDP1861" s="401"/>
      <c r="RDQ1861" s="401"/>
      <c r="RDR1861" s="401"/>
      <c r="RDS1861" s="401"/>
      <c r="RDT1861" s="401"/>
      <c r="RDU1861" s="401"/>
      <c r="RDV1861" s="401"/>
      <c r="RDW1861" s="401"/>
      <c r="RDX1861" s="401"/>
      <c r="RDY1861" s="401"/>
      <c r="RDZ1861" s="401"/>
      <c r="REA1861" s="401"/>
      <c r="REB1861" s="401"/>
      <c r="REC1861" s="401"/>
      <c r="RED1861" s="401"/>
      <c r="REE1861" s="401"/>
      <c r="REF1861" s="401"/>
      <c r="REG1861" s="401"/>
      <c r="REH1861" s="401"/>
      <c r="REI1861" s="401"/>
      <c r="REJ1861" s="401"/>
      <c r="REK1861" s="401"/>
      <c r="REL1861" s="401"/>
      <c r="REM1861" s="401"/>
      <c r="REN1861" s="401"/>
      <c r="REO1861" s="401"/>
      <c r="REP1861" s="401"/>
      <c r="REQ1861" s="401"/>
      <c r="RER1861" s="401"/>
      <c r="RES1861" s="401"/>
      <c r="RET1861" s="401"/>
      <c r="REU1861" s="401"/>
      <c r="REV1861" s="401"/>
      <c r="REW1861" s="401"/>
      <c r="REX1861" s="401"/>
      <c r="REY1861" s="401"/>
      <c r="REZ1861" s="401"/>
      <c r="RFA1861" s="401"/>
      <c r="RFB1861" s="401"/>
      <c r="RFC1861" s="401"/>
      <c r="RFD1861" s="401"/>
      <c r="RFE1861" s="401"/>
      <c r="RFF1861" s="401"/>
      <c r="RFG1861" s="401"/>
      <c r="RFH1861" s="401"/>
      <c r="RFI1861" s="401"/>
      <c r="RFJ1861" s="401"/>
      <c r="RFK1861" s="401"/>
      <c r="RFL1861" s="401"/>
      <c r="RFM1861" s="401"/>
      <c r="RFN1861" s="401"/>
      <c r="RFO1861" s="401"/>
      <c r="RFP1861" s="401"/>
      <c r="RFQ1861" s="401"/>
      <c r="RFR1861" s="401"/>
      <c r="RFS1861" s="401"/>
      <c r="RFT1861" s="401"/>
      <c r="RFU1861" s="401"/>
      <c r="RFV1861" s="401"/>
      <c r="RFW1861" s="401"/>
      <c r="RFX1861" s="401"/>
      <c r="RFY1861" s="401"/>
      <c r="RFZ1861" s="401"/>
      <c r="RGA1861" s="401"/>
      <c r="RGB1861" s="401"/>
      <c r="RGC1861" s="401"/>
      <c r="RGD1861" s="401"/>
      <c r="RGE1861" s="401"/>
      <c r="RGF1861" s="401"/>
      <c r="RGG1861" s="401"/>
      <c r="RGH1861" s="401"/>
      <c r="RGI1861" s="401"/>
      <c r="RGJ1861" s="401"/>
      <c r="RGK1861" s="401"/>
      <c r="RGL1861" s="401"/>
      <c r="RGM1861" s="401"/>
      <c r="RGN1861" s="401"/>
      <c r="RGO1861" s="401"/>
      <c r="RGP1861" s="401"/>
      <c r="RGQ1861" s="401"/>
      <c r="RGR1861" s="401"/>
      <c r="RGS1861" s="401"/>
      <c r="RGT1861" s="401"/>
      <c r="RGU1861" s="401"/>
      <c r="RGV1861" s="401"/>
      <c r="RGW1861" s="401"/>
      <c r="RGX1861" s="401"/>
      <c r="RGY1861" s="401"/>
      <c r="RGZ1861" s="401"/>
      <c r="RHA1861" s="401"/>
      <c r="RHB1861" s="401"/>
      <c r="RHC1861" s="401"/>
      <c r="RHD1861" s="401"/>
      <c r="RHE1861" s="401"/>
      <c r="RHF1861" s="401"/>
      <c r="RHG1861" s="401"/>
      <c r="RHH1861" s="401"/>
      <c r="RHI1861" s="401"/>
      <c r="RHJ1861" s="401"/>
      <c r="RHK1861" s="401"/>
      <c r="RHL1861" s="401"/>
      <c r="RHM1861" s="401"/>
      <c r="RHN1861" s="401"/>
      <c r="RHO1861" s="401"/>
      <c r="RHP1861" s="401"/>
      <c r="RHQ1861" s="401"/>
      <c r="RHR1861" s="401"/>
      <c r="RHS1861" s="401"/>
      <c r="RHT1861" s="401"/>
      <c r="RHU1861" s="401"/>
      <c r="RHV1861" s="401"/>
      <c r="RHW1861" s="401"/>
      <c r="RHX1861" s="401"/>
      <c r="RHY1861" s="401"/>
      <c r="RHZ1861" s="401"/>
      <c r="RIA1861" s="401"/>
      <c r="RIB1861" s="401"/>
      <c r="RIC1861" s="401"/>
      <c r="RID1861" s="401"/>
      <c r="RIE1861" s="401"/>
      <c r="RIF1861" s="401"/>
      <c r="RIG1861" s="401"/>
      <c r="RIH1861" s="401"/>
      <c r="RII1861" s="401"/>
      <c r="RIJ1861" s="401"/>
      <c r="RIK1861" s="401"/>
      <c r="RIL1861" s="401"/>
      <c r="RIM1861" s="401"/>
      <c r="RIN1861" s="401"/>
      <c r="RIO1861" s="401"/>
      <c r="RIP1861" s="401"/>
      <c r="RIQ1861" s="401"/>
      <c r="RIR1861" s="401"/>
      <c r="RIS1861" s="401"/>
      <c r="RIT1861" s="401"/>
      <c r="RIU1861" s="401"/>
      <c r="RIV1861" s="401"/>
      <c r="RIW1861" s="401"/>
      <c r="RIX1861" s="401"/>
      <c r="RIY1861" s="401"/>
      <c r="RIZ1861" s="401"/>
      <c r="RJA1861" s="401"/>
      <c r="RJB1861" s="401"/>
      <c r="RJC1861" s="401"/>
      <c r="RJD1861" s="401"/>
      <c r="RJE1861" s="401"/>
      <c r="RJF1861" s="401"/>
      <c r="RJG1861" s="401"/>
      <c r="RJH1861" s="401"/>
      <c r="RJI1861" s="401"/>
      <c r="RJJ1861" s="401"/>
      <c r="RJK1861" s="401"/>
      <c r="RJL1861" s="401"/>
      <c r="RJM1861" s="401"/>
      <c r="RJN1861" s="401"/>
      <c r="RJO1861" s="401"/>
      <c r="RJP1861" s="401"/>
      <c r="RJQ1861" s="401"/>
      <c r="RJR1861" s="401"/>
      <c r="RJS1861" s="401"/>
      <c r="RJT1861" s="401"/>
      <c r="RJU1861" s="401"/>
      <c r="RJV1861" s="401"/>
      <c r="RJW1861" s="401"/>
      <c r="RJX1861" s="401"/>
      <c r="RJY1861" s="401"/>
      <c r="RJZ1861" s="401"/>
      <c r="RKA1861" s="401"/>
      <c r="RKB1861" s="401"/>
      <c r="RKC1861" s="401"/>
      <c r="RKD1861" s="401"/>
      <c r="RKE1861" s="401"/>
      <c r="RKF1861" s="401"/>
      <c r="RKG1861" s="401"/>
      <c r="RKH1861" s="401"/>
      <c r="RKI1861" s="401"/>
      <c r="RKJ1861" s="401"/>
      <c r="RKK1861" s="401"/>
      <c r="RKL1861" s="401"/>
      <c r="RKM1861" s="401"/>
      <c r="RKN1861" s="401"/>
      <c r="RKO1861" s="401"/>
      <c r="RKP1861" s="401"/>
      <c r="RKQ1861" s="401"/>
      <c r="RKR1861" s="401"/>
      <c r="RKS1861" s="401"/>
      <c r="RKT1861" s="401"/>
      <c r="RKU1861" s="401"/>
      <c r="RKV1861" s="401"/>
      <c r="RKW1861" s="401"/>
      <c r="RKX1861" s="401"/>
      <c r="RKY1861" s="401"/>
      <c r="RKZ1861" s="401"/>
      <c r="RLA1861" s="401"/>
      <c r="RLB1861" s="401"/>
      <c r="RLC1861" s="401"/>
      <c r="RLD1861" s="401"/>
      <c r="RLE1861" s="401"/>
      <c r="RLF1861" s="401"/>
      <c r="RLG1861" s="401"/>
      <c r="RLH1861" s="401"/>
      <c r="RLI1861" s="401"/>
      <c r="RLJ1861" s="401"/>
      <c r="RLK1861" s="401"/>
      <c r="RLL1861" s="401"/>
      <c r="RLM1861" s="401"/>
      <c r="RLN1861" s="401"/>
      <c r="RLO1861" s="401"/>
      <c r="RLP1861" s="401"/>
      <c r="RLQ1861" s="401"/>
      <c r="RLR1861" s="401"/>
      <c r="RLS1861" s="401"/>
      <c r="RLT1861" s="401"/>
      <c r="RLU1861" s="401"/>
      <c r="RLV1861" s="401"/>
      <c r="RLW1861" s="401"/>
      <c r="RLX1861" s="401"/>
      <c r="RLY1861" s="401"/>
      <c r="RLZ1861" s="401"/>
      <c r="RMA1861" s="401"/>
      <c r="RMB1861" s="401"/>
      <c r="RMC1861" s="401"/>
      <c r="RMD1861" s="401"/>
      <c r="RME1861" s="401"/>
      <c r="RMF1861" s="401"/>
      <c r="RMG1861" s="401"/>
      <c r="RMH1861" s="401"/>
      <c r="RMI1861" s="401"/>
      <c r="RMJ1861" s="401"/>
      <c r="RMK1861" s="401"/>
      <c r="RML1861" s="401"/>
      <c r="RMM1861" s="401"/>
      <c r="RMN1861" s="401"/>
      <c r="RMO1861" s="401"/>
      <c r="RMP1861" s="401"/>
      <c r="RMQ1861" s="401"/>
      <c r="RMR1861" s="401"/>
      <c r="RMS1861" s="401"/>
      <c r="RMT1861" s="401"/>
      <c r="RMU1861" s="401"/>
      <c r="RMV1861" s="401"/>
      <c r="RMW1861" s="401"/>
      <c r="RMX1861" s="401"/>
      <c r="RMY1861" s="401"/>
      <c r="RMZ1861" s="401"/>
      <c r="RNA1861" s="401"/>
      <c r="RNB1861" s="401"/>
      <c r="RNC1861" s="401"/>
      <c r="RND1861" s="401"/>
      <c r="RNE1861" s="401"/>
      <c r="RNF1861" s="401"/>
      <c r="RNG1861" s="401"/>
      <c r="RNH1861" s="401"/>
      <c r="RNI1861" s="401"/>
      <c r="RNJ1861" s="401"/>
      <c r="RNK1861" s="401"/>
      <c r="RNL1861" s="401"/>
      <c r="RNM1861" s="401"/>
      <c r="RNN1861" s="401"/>
      <c r="RNO1861" s="401"/>
      <c r="RNP1861" s="401"/>
      <c r="RNQ1861" s="401"/>
      <c r="RNR1861" s="401"/>
      <c r="RNS1861" s="401"/>
      <c r="RNT1861" s="401"/>
      <c r="RNU1861" s="401"/>
      <c r="RNV1861" s="401"/>
      <c r="RNW1861" s="401"/>
      <c r="RNX1861" s="401"/>
      <c r="RNY1861" s="401"/>
      <c r="RNZ1861" s="401"/>
      <c r="ROA1861" s="401"/>
      <c r="ROB1861" s="401"/>
      <c r="ROC1861" s="401"/>
      <c r="ROD1861" s="401"/>
      <c r="ROE1861" s="401"/>
      <c r="ROF1861" s="401"/>
      <c r="ROG1861" s="401"/>
      <c r="ROH1861" s="401"/>
      <c r="ROI1861" s="401"/>
      <c r="ROJ1861" s="401"/>
      <c r="ROK1861" s="401"/>
      <c r="ROL1861" s="401"/>
      <c r="ROM1861" s="401"/>
      <c r="RON1861" s="401"/>
      <c r="ROO1861" s="401"/>
      <c r="ROP1861" s="401"/>
      <c r="ROQ1861" s="401"/>
      <c r="ROR1861" s="401"/>
      <c r="ROS1861" s="401"/>
      <c r="ROT1861" s="401"/>
      <c r="ROU1861" s="401"/>
      <c r="ROV1861" s="401"/>
      <c r="ROW1861" s="401"/>
      <c r="ROX1861" s="401"/>
      <c r="ROY1861" s="401"/>
      <c r="ROZ1861" s="401"/>
      <c r="RPA1861" s="401"/>
      <c r="RPB1861" s="401"/>
      <c r="RPC1861" s="401"/>
      <c r="RPD1861" s="401"/>
      <c r="RPE1861" s="401"/>
      <c r="RPF1861" s="401"/>
      <c r="RPG1861" s="401"/>
      <c r="RPH1861" s="401"/>
      <c r="RPI1861" s="401"/>
      <c r="RPJ1861" s="401"/>
      <c r="RPK1861" s="401"/>
      <c r="RPL1861" s="401"/>
      <c r="RPM1861" s="401"/>
      <c r="RPN1861" s="401"/>
      <c r="RPO1861" s="401"/>
      <c r="RPP1861" s="401"/>
      <c r="RPQ1861" s="401"/>
      <c r="RPR1861" s="401"/>
      <c r="RPS1861" s="401"/>
      <c r="RPT1861" s="401"/>
      <c r="RPU1861" s="401"/>
      <c r="RPV1861" s="401"/>
      <c r="RPW1861" s="401"/>
      <c r="RPX1861" s="401"/>
      <c r="RPY1861" s="401"/>
      <c r="RPZ1861" s="401"/>
      <c r="RQA1861" s="401"/>
      <c r="RQB1861" s="401"/>
      <c r="RQC1861" s="401"/>
      <c r="RQD1861" s="401"/>
      <c r="RQE1861" s="401"/>
      <c r="RQF1861" s="401"/>
      <c r="RQG1861" s="401"/>
      <c r="RQH1861" s="401"/>
      <c r="RQI1861" s="401"/>
      <c r="RQJ1861" s="401"/>
      <c r="RQK1861" s="401"/>
      <c r="RQL1861" s="401"/>
      <c r="RQM1861" s="401"/>
      <c r="RQN1861" s="401"/>
      <c r="RQO1861" s="401"/>
      <c r="RQP1861" s="401"/>
      <c r="RQQ1861" s="401"/>
      <c r="RQR1861" s="401"/>
      <c r="RQS1861" s="401"/>
      <c r="RQT1861" s="401"/>
      <c r="RQU1861" s="401"/>
      <c r="RQV1861" s="401"/>
      <c r="RQW1861" s="401"/>
      <c r="RQX1861" s="401"/>
      <c r="RQY1861" s="401"/>
      <c r="RQZ1861" s="401"/>
      <c r="RRA1861" s="401"/>
      <c r="RRB1861" s="401"/>
      <c r="RRC1861" s="401"/>
      <c r="RRD1861" s="401"/>
      <c r="RRE1861" s="401"/>
      <c r="RRF1861" s="401"/>
      <c r="RRG1861" s="401"/>
      <c r="RRH1861" s="401"/>
      <c r="RRI1861" s="401"/>
      <c r="RRJ1861" s="401"/>
      <c r="RRK1861" s="401"/>
      <c r="RRL1861" s="401"/>
      <c r="RRM1861" s="401"/>
      <c r="RRN1861" s="401"/>
      <c r="RRO1861" s="401"/>
      <c r="RRP1861" s="401"/>
      <c r="RRQ1861" s="401"/>
      <c r="RRR1861" s="401"/>
      <c r="RRS1861" s="401"/>
      <c r="RRT1861" s="401"/>
      <c r="RRU1861" s="401"/>
      <c r="RRV1861" s="401"/>
      <c r="RRW1861" s="401"/>
      <c r="RRX1861" s="401"/>
      <c r="RRY1861" s="401"/>
      <c r="RRZ1861" s="401"/>
      <c r="RSA1861" s="401"/>
      <c r="RSB1861" s="401"/>
      <c r="RSC1861" s="401"/>
      <c r="RSD1861" s="401"/>
      <c r="RSE1861" s="401"/>
      <c r="RSF1861" s="401"/>
      <c r="RSG1861" s="401"/>
      <c r="RSH1861" s="401"/>
      <c r="RSI1861" s="401"/>
      <c r="RSJ1861" s="401"/>
      <c r="RSK1861" s="401"/>
      <c r="RSL1861" s="401"/>
      <c r="RSM1861" s="401"/>
      <c r="RSN1861" s="401"/>
      <c r="RSO1861" s="401"/>
      <c r="RSP1861" s="401"/>
      <c r="RSQ1861" s="401"/>
      <c r="RSR1861" s="401"/>
      <c r="RSS1861" s="401"/>
      <c r="RST1861" s="401"/>
      <c r="RSU1861" s="401"/>
      <c r="RSV1861" s="401"/>
      <c r="RSW1861" s="401"/>
      <c r="RSX1861" s="401"/>
      <c r="RSY1861" s="401"/>
      <c r="RSZ1861" s="401"/>
      <c r="RTA1861" s="401"/>
      <c r="RTB1861" s="401"/>
      <c r="RTC1861" s="401"/>
      <c r="RTD1861" s="401"/>
      <c r="RTE1861" s="401"/>
      <c r="RTF1861" s="401"/>
      <c r="RTG1861" s="401"/>
      <c r="RTH1861" s="401"/>
      <c r="RTI1861" s="401"/>
      <c r="RTJ1861" s="401"/>
      <c r="RTK1861" s="401"/>
      <c r="RTL1861" s="401"/>
      <c r="RTM1861" s="401"/>
      <c r="RTN1861" s="401"/>
      <c r="RTO1861" s="401"/>
      <c r="RTP1861" s="401"/>
      <c r="RTQ1861" s="401"/>
      <c r="RTR1861" s="401"/>
      <c r="RTS1861" s="401"/>
      <c r="RTT1861" s="401"/>
      <c r="RTU1861" s="401"/>
      <c r="RTV1861" s="401"/>
      <c r="RTW1861" s="401"/>
      <c r="RTX1861" s="401"/>
      <c r="RTY1861" s="401"/>
      <c r="RTZ1861" s="401"/>
      <c r="RUA1861" s="401"/>
      <c r="RUB1861" s="401"/>
      <c r="RUC1861" s="401"/>
      <c r="RUD1861" s="401"/>
      <c r="RUE1861" s="401"/>
      <c r="RUF1861" s="401"/>
      <c r="RUG1861" s="401"/>
      <c r="RUH1861" s="401"/>
      <c r="RUI1861" s="401"/>
      <c r="RUJ1861" s="401"/>
      <c r="RUK1861" s="401"/>
      <c r="RUL1861" s="401"/>
      <c r="RUM1861" s="401"/>
      <c r="RUN1861" s="401"/>
      <c r="RUO1861" s="401"/>
      <c r="RUP1861" s="401"/>
      <c r="RUQ1861" s="401"/>
      <c r="RUR1861" s="401"/>
      <c r="RUS1861" s="401"/>
      <c r="RUT1861" s="401"/>
      <c r="RUU1861" s="401"/>
      <c r="RUV1861" s="401"/>
      <c r="RUW1861" s="401"/>
      <c r="RUX1861" s="401"/>
      <c r="RUY1861" s="401"/>
      <c r="RUZ1861" s="401"/>
      <c r="RVA1861" s="401"/>
      <c r="RVB1861" s="401"/>
      <c r="RVC1861" s="401"/>
      <c r="RVD1861" s="401"/>
      <c r="RVE1861" s="401"/>
      <c r="RVF1861" s="401"/>
      <c r="RVG1861" s="401"/>
      <c r="RVH1861" s="401"/>
      <c r="RVI1861" s="401"/>
      <c r="RVJ1861" s="401"/>
      <c r="RVK1861" s="401"/>
      <c r="RVL1861" s="401"/>
      <c r="RVM1861" s="401"/>
      <c r="RVN1861" s="401"/>
      <c r="RVO1861" s="401"/>
      <c r="RVP1861" s="401"/>
      <c r="RVQ1861" s="401"/>
      <c r="RVR1861" s="401"/>
      <c r="RVS1861" s="401"/>
      <c r="RVT1861" s="401"/>
      <c r="RVU1861" s="401"/>
      <c r="RVV1861" s="401"/>
      <c r="RVW1861" s="401"/>
      <c r="RVX1861" s="401"/>
      <c r="RVY1861" s="401"/>
      <c r="RVZ1861" s="401"/>
      <c r="RWA1861" s="401"/>
      <c r="RWB1861" s="401"/>
      <c r="RWC1861" s="401"/>
      <c r="RWD1861" s="401"/>
      <c r="RWE1861" s="401"/>
      <c r="RWF1861" s="401"/>
      <c r="RWG1861" s="401"/>
      <c r="RWH1861" s="401"/>
      <c r="RWI1861" s="401"/>
      <c r="RWJ1861" s="401"/>
      <c r="RWK1861" s="401"/>
      <c r="RWL1861" s="401"/>
      <c r="RWM1861" s="401"/>
      <c r="RWN1861" s="401"/>
      <c r="RWO1861" s="401"/>
      <c r="RWP1861" s="401"/>
      <c r="RWQ1861" s="401"/>
      <c r="RWR1861" s="401"/>
      <c r="RWS1861" s="401"/>
      <c r="RWT1861" s="401"/>
      <c r="RWU1861" s="401"/>
      <c r="RWV1861" s="401"/>
      <c r="RWW1861" s="401"/>
      <c r="RWX1861" s="401"/>
      <c r="RWY1861" s="401"/>
      <c r="RWZ1861" s="401"/>
      <c r="RXA1861" s="401"/>
      <c r="RXB1861" s="401"/>
      <c r="RXC1861" s="401"/>
      <c r="RXD1861" s="401"/>
      <c r="RXE1861" s="401"/>
      <c r="RXF1861" s="401"/>
      <c r="RXG1861" s="401"/>
      <c r="RXH1861" s="401"/>
      <c r="RXI1861" s="401"/>
      <c r="RXJ1861" s="401"/>
      <c r="RXK1861" s="401"/>
      <c r="RXL1861" s="401"/>
      <c r="RXM1861" s="401"/>
      <c r="RXN1861" s="401"/>
      <c r="RXO1861" s="401"/>
      <c r="RXP1861" s="401"/>
      <c r="RXQ1861" s="401"/>
      <c r="RXR1861" s="401"/>
      <c r="RXS1861" s="401"/>
      <c r="RXT1861" s="401"/>
      <c r="RXU1861" s="401"/>
      <c r="RXV1861" s="401"/>
      <c r="RXW1861" s="401"/>
      <c r="RXX1861" s="401"/>
      <c r="RXY1861" s="401"/>
      <c r="RXZ1861" s="401"/>
      <c r="RYA1861" s="401"/>
      <c r="RYB1861" s="401"/>
      <c r="RYC1861" s="401"/>
      <c r="RYD1861" s="401"/>
      <c r="RYE1861" s="401"/>
      <c r="RYF1861" s="401"/>
      <c r="RYG1861" s="401"/>
      <c r="RYH1861" s="401"/>
      <c r="RYI1861" s="401"/>
      <c r="RYJ1861" s="401"/>
      <c r="RYK1861" s="401"/>
      <c r="RYL1861" s="401"/>
      <c r="RYM1861" s="401"/>
      <c r="RYN1861" s="401"/>
      <c r="RYO1861" s="401"/>
      <c r="RYP1861" s="401"/>
      <c r="RYQ1861" s="401"/>
      <c r="RYR1861" s="401"/>
      <c r="RYS1861" s="401"/>
      <c r="RYT1861" s="401"/>
      <c r="RYU1861" s="401"/>
      <c r="RYV1861" s="401"/>
      <c r="RYW1861" s="401"/>
      <c r="RYX1861" s="401"/>
      <c r="RYY1861" s="401"/>
      <c r="RYZ1861" s="401"/>
      <c r="RZA1861" s="401"/>
      <c r="RZB1861" s="401"/>
      <c r="RZC1861" s="401"/>
      <c r="RZD1861" s="401"/>
      <c r="RZE1861" s="401"/>
      <c r="RZF1861" s="401"/>
      <c r="RZG1861" s="401"/>
      <c r="RZH1861" s="401"/>
      <c r="RZI1861" s="401"/>
      <c r="RZJ1861" s="401"/>
      <c r="RZK1861" s="401"/>
      <c r="RZL1861" s="401"/>
      <c r="RZM1861" s="401"/>
      <c r="RZN1861" s="401"/>
      <c r="RZO1861" s="401"/>
      <c r="RZP1861" s="401"/>
      <c r="RZQ1861" s="401"/>
      <c r="RZR1861" s="401"/>
      <c r="RZS1861" s="401"/>
      <c r="RZT1861" s="401"/>
      <c r="RZU1861" s="401"/>
      <c r="RZV1861" s="401"/>
      <c r="RZW1861" s="401"/>
      <c r="RZX1861" s="401"/>
      <c r="RZY1861" s="401"/>
      <c r="RZZ1861" s="401"/>
      <c r="SAA1861" s="401"/>
      <c r="SAB1861" s="401"/>
      <c r="SAC1861" s="401"/>
      <c r="SAD1861" s="401"/>
      <c r="SAE1861" s="401"/>
      <c r="SAF1861" s="401"/>
      <c r="SAG1861" s="401"/>
      <c r="SAH1861" s="401"/>
      <c r="SAI1861" s="401"/>
      <c r="SAJ1861" s="401"/>
      <c r="SAK1861" s="401"/>
      <c r="SAL1861" s="401"/>
      <c r="SAM1861" s="401"/>
      <c r="SAN1861" s="401"/>
      <c r="SAO1861" s="401"/>
      <c r="SAP1861" s="401"/>
      <c r="SAQ1861" s="401"/>
      <c r="SAR1861" s="401"/>
      <c r="SAS1861" s="401"/>
      <c r="SAT1861" s="401"/>
      <c r="SAU1861" s="401"/>
      <c r="SAV1861" s="401"/>
      <c r="SAW1861" s="401"/>
      <c r="SAX1861" s="401"/>
      <c r="SAY1861" s="401"/>
      <c r="SAZ1861" s="401"/>
      <c r="SBA1861" s="401"/>
      <c r="SBB1861" s="401"/>
      <c r="SBC1861" s="401"/>
      <c r="SBD1861" s="401"/>
      <c r="SBE1861" s="401"/>
      <c r="SBF1861" s="401"/>
      <c r="SBG1861" s="401"/>
      <c r="SBH1861" s="401"/>
      <c r="SBI1861" s="401"/>
      <c r="SBJ1861" s="401"/>
      <c r="SBK1861" s="401"/>
      <c r="SBL1861" s="401"/>
      <c r="SBM1861" s="401"/>
      <c r="SBN1861" s="401"/>
      <c r="SBO1861" s="401"/>
      <c r="SBP1861" s="401"/>
      <c r="SBQ1861" s="401"/>
      <c r="SBR1861" s="401"/>
      <c r="SBS1861" s="401"/>
      <c r="SBT1861" s="401"/>
      <c r="SBU1861" s="401"/>
      <c r="SBV1861" s="401"/>
      <c r="SBW1861" s="401"/>
      <c r="SBX1861" s="401"/>
      <c r="SBY1861" s="401"/>
      <c r="SBZ1861" s="401"/>
      <c r="SCA1861" s="401"/>
      <c r="SCB1861" s="401"/>
      <c r="SCC1861" s="401"/>
      <c r="SCD1861" s="401"/>
      <c r="SCE1861" s="401"/>
      <c r="SCF1861" s="401"/>
      <c r="SCG1861" s="401"/>
      <c r="SCH1861" s="401"/>
      <c r="SCI1861" s="401"/>
      <c r="SCJ1861" s="401"/>
      <c r="SCK1861" s="401"/>
      <c r="SCL1861" s="401"/>
      <c r="SCM1861" s="401"/>
      <c r="SCN1861" s="401"/>
      <c r="SCO1861" s="401"/>
      <c r="SCP1861" s="401"/>
      <c r="SCQ1861" s="401"/>
      <c r="SCR1861" s="401"/>
      <c r="SCS1861" s="401"/>
      <c r="SCT1861" s="401"/>
      <c r="SCU1861" s="401"/>
      <c r="SCV1861" s="401"/>
      <c r="SCW1861" s="401"/>
      <c r="SCX1861" s="401"/>
      <c r="SCY1861" s="401"/>
      <c r="SCZ1861" s="401"/>
      <c r="SDA1861" s="401"/>
      <c r="SDB1861" s="401"/>
      <c r="SDC1861" s="401"/>
      <c r="SDD1861" s="401"/>
      <c r="SDE1861" s="401"/>
      <c r="SDF1861" s="401"/>
      <c r="SDG1861" s="401"/>
      <c r="SDH1861" s="401"/>
      <c r="SDI1861" s="401"/>
      <c r="SDJ1861" s="401"/>
      <c r="SDK1861" s="401"/>
      <c r="SDL1861" s="401"/>
      <c r="SDM1861" s="401"/>
      <c r="SDN1861" s="401"/>
      <c r="SDO1861" s="401"/>
      <c r="SDP1861" s="401"/>
      <c r="SDQ1861" s="401"/>
      <c r="SDR1861" s="401"/>
      <c r="SDS1861" s="401"/>
      <c r="SDT1861" s="401"/>
      <c r="SDU1861" s="401"/>
      <c r="SDV1861" s="401"/>
      <c r="SDW1861" s="401"/>
      <c r="SDX1861" s="401"/>
      <c r="SDY1861" s="401"/>
      <c r="SDZ1861" s="401"/>
      <c r="SEA1861" s="401"/>
      <c r="SEB1861" s="401"/>
      <c r="SEC1861" s="401"/>
      <c r="SED1861" s="401"/>
      <c r="SEE1861" s="401"/>
      <c r="SEF1861" s="401"/>
      <c r="SEG1861" s="401"/>
      <c r="SEH1861" s="401"/>
      <c r="SEI1861" s="401"/>
      <c r="SEJ1861" s="401"/>
      <c r="SEK1861" s="401"/>
      <c r="SEL1861" s="401"/>
      <c r="SEM1861" s="401"/>
      <c r="SEN1861" s="401"/>
      <c r="SEO1861" s="401"/>
      <c r="SEP1861" s="401"/>
      <c r="SEQ1861" s="401"/>
      <c r="SER1861" s="401"/>
      <c r="SES1861" s="401"/>
      <c r="SET1861" s="401"/>
      <c r="SEU1861" s="401"/>
      <c r="SEV1861" s="401"/>
      <c r="SEW1861" s="401"/>
      <c r="SEX1861" s="401"/>
      <c r="SEY1861" s="401"/>
      <c r="SEZ1861" s="401"/>
      <c r="SFA1861" s="401"/>
      <c r="SFB1861" s="401"/>
      <c r="SFC1861" s="401"/>
      <c r="SFD1861" s="401"/>
      <c r="SFE1861" s="401"/>
      <c r="SFF1861" s="401"/>
      <c r="SFG1861" s="401"/>
      <c r="SFH1861" s="401"/>
      <c r="SFI1861" s="401"/>
      <c r="SFJ1861" s="401"/>
      <c r="SFK1861" s="401"/>
      <c r="SFL1861" s="401"/>
      <c r="SFM1861" s="401"/>
      <c r="SFN1861" s="401"/>
      <c r="SFO1861" s="401"/>
      <c r="SFP1861" s="401"/>
      <c r="SFQ1861" s="401"/>
      <c r="SFR1861" s="401"/>
      <c r="SFS1861" s="401"/>
      <c r="SFT1861" s="401"/>
      <c r="SFU1861" s="401"/>
      <c r="SFV1861" s="401"/>
      <c r="SFW1861" s="401"/>
      <c r="SFX1861" s="401"/>
      <c r="SFY1861" s="401"/>
      <c r="SFZ1861" s="401"/>
      <c r="SGA1861" s="401"/>
      <c r="SGB1861" s="401"/>
      <c r="SGC1861" s="401"/>
      <c r="SGD1861" s="401"/>
      <c r="SGE1861" s="401"/>
      <c r="SGF1861" s="401"/>
      <c r="SGG1861" s="401"/>
      <c r="SGH1861" s="401"/>
      <c r="SGI1861" s="401"/>
      <c r="SGJ1861" s="401"/>
      <c r="SGK1861" s="401"/>
      <c r="SGL1861" s="401"/>
      <c r="SGM1861" s="401"/>
      <c r="SGN1861" s="401"/>
      <c r="SGO1861" s="401"/>
      <c r="SGP1861" s="401"/>
      <c r="SGQ1861" s="401"/>
      <c r="SGR1861" s="401"/>
      <c r="SGS1861" s="401"/>
      <c r="SGT1861" s="401"/>
      <c r="SGU1861" s="401"/>
      <c r="SGV1861" s="401"/>
      <c r="SGW1861" s="401"/>
      <c r="SGX1861" s="401"/>
      <c r="SGY1861" s="401"/>
      <c r="SGZ1861" s="401"/>
      <c r="SHA1861" s="401"/>
      <c r="SHB1861" s="401"/>
      <c r="SHC1861" s="401"/>
      <c r="SHD1861" s="401"/>
      <c r="SHE1861" s="401"/>
      <c r="SHF1861" s="401"/>
      <c r="SHG1861" s="401"/>
      <c r="SHH1861" s="401"/>
      <c r="SHI1861" s="401"/>
      <c r="SHJ1861" s="401"/>
      <c r="SHK1861" s="401"/>
      <c r="SHL1861" s="401"/>
      <c r="SHM1861" s="401"/>
      <c r="SHN1861" s="401"/>
      <c r="SHO1861" s="401"/>
      <c r="SHP1861" s="401"/>
      <c r="SHQ1861" s="401"/>
      <c r="SHR1861" s="401"/>
      <c r="SHS1861" s="401"/>
      <c r="SHT1861" s="401"/>
      <c r="SHU1861" s="401"/>
      <c r="SHV1861" s="401"/>
      <c r="SHW1861" s="401"/>
      <c r="SHX1861" s="401"/>
      <c r="SHY1861" s="401"/>
      <c r="SHZ1861" s="401"/>
      <c r="SIA1861" s="401"/>
      <c r="SIB1861" s="401"/>
      <c r="SIC1861" s="401"/>
      <c r="SID1861" s="401"/>
      <c r="SIE1861" s="401"/>
      <c r="SIF1861" s="401"/>
      <c r="SIG1861" s="401"/>
      <c r="SIH1861" s="401"/>
      <c r="SII1861" s="401"/>
      <c r="SIJ1861" s="401"/>
      <c r="SIK1861" s="401"/>
      <c r="SIL1861" s="401"/>
      <c r="SIM1861" s="401"/>
      <c r="SIN1861" s="401"/>
      <c r="SIO1861" s="401"/>
      <c r="SIP1861" s="401"/>
      <c r="SIQ1861" s="401"/>
      <c r="SIR1861" s="401"/>
      <c r="SIS1861" s="401"/>
      <c r="SIT1861" s="401"/>
      <c r="SIU1861" s="401"/>
      <c r="SIV1861" s="401"/>
      <c r="SIW1861" s="401"/>
      <c r="SIX1861" s="401"/>
      <c r="SIY1861" s="401"/>
      <c r="SIZ1861" s="401"/>
      <c r="SJA1861" s="401"/>
      <c r="SJB1861" s="401"/>
      <c r="SJC1861" s="401"/>
      <c r="SJD1861" s="401"/>
      <c r="SJE1861" s="401"/>
      <c r="SJF1861" s="401"/>
      <c r="SJG1861" s="401"/>
      <c r="SJH1861" s="401"/>
      <c r="SJI1861" s="401"/>
      <c r="SJJ1861" s="401"/>
      <c r="SJK1861" s="401"/>
      <c r="SJL1861" s="401"/>
      <c r="SJM1861" s="401"/>
      <c r="SJN1861" s="401"/>
      <c r="SJO1861" s="401"/>
      <c r="SJP1861" s="401"/>
      <c r="SJQ1861" s="401"/>
      <c r="SJR1861" s="401"/>
      <c r="SJS1861" s="401"/>
      <c r="SJT1861" s="401"/>
      <c r="SJU1861" s="401"/>
      <c r="SJV1861" s="401"/>
      <c r="SJW1861" s="401"/>
      <c r="SJX1861" s="401"/>
      <c r="SJY1861" s="401"/>
      <c r="SJZ1861" s="401"/>
      <c r="SKA1861" s="401"/>
      <c r="SKB1861" s="401"/>
      <c r="SKC1861" s="401"/>
      <c r="SKD1861" s="401"/>
      <c r="SKE1861" s="401"/>
      <c r="SKF1861" s="401"/>
      <c r="SKG1861" s="401"/>
      <c r="SKH1861" s="401"/>
      <c r="SKI1861" s="401"/>
      <c r="SKJ1861" s="401"/>
      <c r="SKK1861" s="401"/>
      <c r="SKL1861" s="401"/>
      <c r="SKM1861" s="401"/>
      <c r="SKN1861" s="401"/>
      <c r="SKO1861" s="401"/>
      <c r="SKP1861" s="401"/>
      <c r="SKQ1861" s="401"/>
      <c r="SKR1861" s="401"/>
      <c r="SKS1861" s="401"/>
      <c r="SKT1861" s="401"/>
      <c r="SKU1861" s="401"/>
      <c r="SKV1861" s="401"/>
      <c r="SKW1861" s="401"/>
      <c r="SKX1861" s="401"/>
      <c r="SKY1861" s="401"/>
      <c r="SKZ1861" s="401"/>
      <c r="SLA1861" s="401"/>
      <c r="SLB1861" s="401"/>
      <c r="SLC1861" s="401"/>
      <c r="SLD1861" s="401"/>
      <c r="SLE1861" s="401"/>
      <c r="SLF1861" s="401"/>
      <c r="SLG1861" s="401"/>
      <c r="SLH1861" s="401"/>
      <c r="SLI1861" s="401"/>
      <c r="SLJ1861" s="401"/>
      <c r="SLK1861" s="401"/>
      <c r="SLL1861" s="401"/>
      <c r="SLM1861" s="401"/>
      <c r="SLN1861" s="401"/>
      <c r="SLO1861" s="401"/>
      <c r="SLP1861" s="401"/>
      <c r="SLQ1861" s="401"/>
      <c r="SLR1861" s="401"/>
      <c r="SLS1861" s="401"/>
      <c r="SLT1861" s="401"/>
      <c r="SLU1861" s="401"/>
      <c r="SLV1861" s="401"/>
      <c r="SLW1861" s="401"/>
      <c r="SLX1861" s="401"/>
      <c r="SLY1861" s="401"/>
      <c r="SLZ1861" s="401"/>
      <c r="SMA1861" s="401"/>
      <c r="SMB1861" s="401"/>
      <c r="SMC1861" s="401"/>
      <c r="SMD1861" s="401"/>
      <c r="SME1861" s="401"/>
      <c r="SMF1861" s="401"/>
      <c r="SMG1861" s="401"/>
      <c r="SMH1861" s="401"/>
      <c r="SMI1861" s="401"/>
      <c r="SMJ1861" s="401"/>
      <c r="SMK1861" s="401"/>
      <c r="SML1861" s="401"/>
      <c r="SMM1861" s="401"/>
      <c r="SMN1861" s="401"/>
      <c r="SMO1861" s="401"/>
      <c r="SMP1861" s="401"/>
      <c r="SMQ1861" s="401"/>
      <c r="SMR1861" s="401"/>
      <c r="SMS1861" s="401"/>
      <c r="SMT1861" s="401"/>
      <c r="SMU1861" s="401"/>
      <c r="SMV1861" s="401"/>
      <c r="SMW1861" s="401"/>
      <c r="SMX1861" s="401"/>
      <c r="SMY1861" s="401"/>
      <c r="SMZ1861" s="401"/>
      <c r="SNA1861" s="401"/>
      <c r="SNB1861" s="401"/>
      <c r="SNC1861" s="401"/>
      <c r="SND1861" s="401"/>
      <c r="SNE1861" s="401"/>
      <c r="SNF1861" s="401"/>
      <c r="SNG1861" s="401"/>
      <c r="SNH1861" s="401"/>
      <c r="SNI1861" s="401"/>
      <c r="SNJ1861" s="401"/>
      <c r="SNK1861" s="401"/>
      <c r="SNL1861" s="401"/>
      <c r="SNM1861" s="401"/>
      <c r="SNN1861" s="401"/>
      <c r="SNO1861" s="401"/>
      <c r="SNP1861" s="401"/>
      <c r="SNQ1861" s="401"/>
      <c r="SNR1861" s="401"/>
      <c r="SNS1861" s="401"/>
      <c r="SNT1861" s="401"/>
      <c r="SNU1861" s="401"/>
      <c r="SNV1861" s="401"/>
      <c r="SNW1861" s="401"/>
      <c r="SNX1861" s="401"/>
      <c r="SNY1861" s="401"/>
      <c r="SNZ1861" s="401"/>
      <c r="SOA1861" s="401"/>
      <c r="SOB1861" s="401"/>
      <c r="SOC1861" s="401"/>
      <c r="SOD1861" s="401"/>
      <c r="SOE1861" s="401"/>
      <c r="SOF1861" s="401"/>
      <c r="SOG1861" s="401"/>
      <c r="SOH1861" s="401"/>
      <c r="SOI1861" s="401"/>
      <c r="SOJ1861" s="401"/>
      <c r="SOK1861" s="401"/>
      <c r="SOL1861" s="401"/>
      <c r="SOM1861" s="401"/>
      <c r="SON1861" s="401"/>
      <c r="SOO1861" s="401"/>
      <c r="SOP1861" s="401"/>
      <c r="SOQ1861" s="401"/>
      <c r="SOR1861" s="401"/>
      <c r="SOS1861" s="401"/>
      <c r="SOT1861" s="401"/>
      <c r="SOU1861" s="401"/>
      <c r="SOV1861" s="401"/>
      <c r="SOW1861" s="401"/>
      <c r="SOX1861" s="401"/>
      <c r="SOY1861" s="401"/>
      <c r="SOZ1861" s="401"/>
      <c r="SPA1861" s="401"/>
      <c r="SPB1861" s="401"/>
      <c r="SPC1861" s="401"/>
      <c r="SPD1861" s="401"/>
      <c r="SPE1861" s="401"/>
      <c r="SPF1861" s="401"/>
      <c r="SPG1861" s="401"/>
      <c r="SPH1861" s="401"/>
      <c r="SPI1861" s="401"/>
      <c r="SPJ1861" s="401"/>
      <c r="SPK1861" s="401"/>
      <c r="SPL1861" s="401"/>
      <c r="SPM1861" s="401"/>
      <c r="SPN1861" s="401"/>
      <c r="SPO1861" s="401"/>
      <c r="SPP1861" s="401"/>
      <c r="SPQ1861" s="401"/>
      <c r="SPR1861" s="401"/>
      <c r="SPS1861" s="401"/>
      <c r="SPT1861" s="401"/>
      <c r="SPU1861" s="401"/>
      <c r="SPV1861" s="401"/>
      <c r="SPW1861" s="401"/>
      <c r="SPX1861" s="401"/>
      <c r="SPY1861" s="401"/>
      <c r="SPZ1861" s="401"/>
      <c r="SQA1861" s="401"/>
      <c r="SQB1861" s="401"/>
      <c r="SQC1861" s="401"/>
      <c r="SQD1861" s="401"/>
      <c r="SQE1861" s="401"/>
      <c r="SQF1861" s="401"/>
      <c r="SQG1861" s="401"/>
      <c r="SQH1861" s="401"/>
      <c r="SQI1861" s="401"/>
      <c r="SQJ1861" s="401"/>
      <c r="SQK1861" s="401"/>
      <c r="SQL1861" s="401"/>
      <c r="SQM1861" s="401"/>
      <c r="SQN1861" s="401"/>
      <c r="SQO1861" s="401"/>
      <c r="SQP1861" s="401"/>
      <c r="SQQ1861" s="401"/>
      <c r="SQR1861" s="401"/>
      <c r="SQS1861" s="401"/>
      <c r="SQT1861" s="401"/>
      <c r="SQU1861" s="401"/>
      <c r="SQV1861" s="401"/>
      <c r="SQW1861" s="401"/>
      <c r="SQX1861" s="401"/>
      <c r="SQY1861" s="401"/>
      <c r="SQZ1861" s="401"/>
      <c r="SRA1861" s="401"/>
      <c r="SRB1861" s="401"/>
      <c r="SRC1861" s="401"/>
      <c r="SRD1861" s="401"/>
      <c r="SRE1861" s="401"/>
      <c r="SRF1861" s="401"/>
      <c r="SRG1861" s="401"/>
      <c r="SRH1861" s="401"/>
      <c r="SRI1861" s="401"/>
      <c r="SRJ1861" s="401"/>
      <c r="SRK1861" s="401"/>
      <c r="SRL1861" s="401"/>
      <c r="SRM1861" s="401"/>
      <c r="SRN1861" s="401"/>
      <c r="SRO1861" s="401"/>
      <c r="SRP1861" s="401"/>
      <c r="SRQ1861" s="401"/>
      <c r="SRR1861" s="401"/>
      <c r="SRS1861" s="401"/>
      <c r="SRT1861" s="401"/>
      <c r="SRU1861" s="401"/>
      <c r="SRV1861" s="401"/>
      <c r="SRW1861" s="401"/>
      <c r="SRX1861" s="401"/>
      <c r="SRY1861" s="401"/>
      <c r="SRZ1861" s="401"/>
      <c r="SSA1861" s="401"/>
      <c r="SSB1861" s="401"/>
      <c r="SSC1861" s="401"/>
      <c r="SSD1861" s="401"/>
      <c r="SSE1861" s="401"/>
      <c r="SSF1861" s="401"/>
      <c r="SSG1861" s="401"/>
      <c r="SSH1861" s="401"/>
      <c r="SSI1861" s="401"/>
      <c r="SSJ1861" s="401"/>
      <c r="SSK1861" s="401"/>
      <c r="SSL1861" s="401"/>
      <c r="SSM1861" s="401"/>
      <c r="SSN1861" s="401"/>
      <c r="SSO1861" s="401"/>
      <c r="SSP1861" s="401"/>
      <c r="SSQ1861" s="401"/>
      <c r="SSR1861" s="401"/>
      <c r="SSS1861" s="401"/>
      <c r="SST1861" s="401"/>
      <c r="SSU1861" s="401"/>
      <c r="SSV1861" s="401"/>
      <c r="SSW1861" s="401"/>
      <c r="SSX1861" s="401"/>
      <c r="SSY1861" s="401"/>
      <c r="SSZ1861" s="401"/>
      <c r="STA1861" s="401"/>
      <c r="STB1861" s="401"/>
      <c r="STC1861" s="401"/>
      <c r="STD1861" s="401"/>
      <c r="STE1861" s="401"/>
      <c r="STF1861" s="401"/>
      <c r="STG1861" s="401"/>
      <c r="STH1861" s="401"/>
      <c r="STI1861" s="401"/>
      <c r="STJ1861" s="401"/>
      <c r="STK1861" s="401"/>
      <c r="STL1861" s="401"/>
      <c r="STM1861" s="401"/>
      <c r="STN1861" s="401"/>
      <c r="STO1861" s="401"/>
      <c r="STP1861" s="401"/>
      <c r="STQ1861" s="401"/>
      <c r="STR1861" s="401"/>
      <c r="STS1861" s="401"/>
      <c r="STT1861" s="401"/>
      <c r="STU1861" s="401"/>
      <c r="STV1861" s="401"/>
      <c r="STW1861" s="401"/>
      <c r="STX1861" s="401"/>
      <c r="STY1861" s="401"/>
      <c r="STZ1861" s="401"/>
      <c r="SUA1861" s="401"/>
      <c r="SUB1861" s="401"/>
      <c r="SUC1861" s="401"/>
      <c r="SUD1861" s="401"/>
      <c r="SUE1861" s="401"/>
      <c r="SUF1861" s="401"/>
      <c r="SUG1861" s="401"/>
      <c r="SUH1861" s="401"/>
      <c r="SUI1861" s="401"/>
      <c r="SUJ1861" s="401"/>
      <c r="SUK1861" s="401"/>
      <c r="SUL1861" s="401"/>
      <c r="SUM1861" s="401"/>
      <c r="SUN1861" s="401"/>
      <c r="SUO1861" s="401"/>
      <c r="SUP1861" s="401"/>
      <c r="SUQ1861" s="401"/>
      <c r="SUR1861" s="401"/>
      <c r="SUS1861" s="401"/>
      <c r="SUT1861" s="401"/>
      <c r="SUU1861" s="401"/>
      <c r="SUV1861" s="401"/>
      <c r="SUW1861" s="401"/>
      <c r="SUX1861" s="401"/>
      <c r="SUY1861" s="401"/>
      <c r="SUZ1861" s="401"/>
      <c r="SVA1861" s="401"/>
      <c r="SVB1861" s="401"/>
      <c r="SVC1861" s="401"/>
      <c r="SVD1861" s="401"/>
      <c r="SVE1861" s="401"/>
      <c r="SVF1861" s="401"/>
      <c r="SVG1861" s="401"/>
      <c r="SVH1861" s="401"/>
      <c r="SVI1861" s="401"/>
      <c r="SVJ1861" s="401"/>
      <c r="SVK1861" s="401"/>
      <c r="SVL1861" s="401"/>
      <c r="SVM1861" s="401"/>
      <c r="SVN1861" s="401"/>
      <c r="SVO1861" s="401"/>
      <c r="SVP1861" s="401"/>
      <c r="SVQ1861" s="401"/>
      <c r="SVR1861" s="401"/>
      <c r="SVS1861" s="401"/>
      <c r="SVT1861" s="401"/>
      <c r="SVU1861" s="401"/>
      <c r="SVV1861" s="401"/>
      <c r="SVW1861" s="401"/>
      <c r="SVX1861" s="401"/>
      <c r="SVY1861" s="401"/>
      <c r="SVZ1861" s="401"/>
      <c r="SWA1861" s="401"/>
      <c r="SWB1861" s="401"/>
      <c r="SWC1861" s="401"/>
      <c r="SWD1861" s="401"/>
      <c r="SWE1861" s="401"/>
      <c r="SWF1861" s="401"/>
      <c r="SWG1861" s="401"/>
      <c r="SWH1861" s="401"/>
      <c r="SWI1861" s="401"/>
      <c r="SWJ1861" s="401"/>
      <c r="SWK1861" s="401"/>
      <c r="SWL1861" s="401"/>
      <c r="SWM1861" s="401"/>
      <c r="SWN1861" s="401"/>
      <c r="SWO1861" s="401"/>
      <c r="SWP1861" s="401"/>
      <c r="SWQ1861" s="401"/>
      <c r="SWR1861" s="401"/>
      <c r="SWS1861" s="401"/>
      <c r="SWT1861" s="401"/>
      <c r="SWU1861" s="401"/>
      <c r="SWV1861" s="401"/>
      <c r="SWW1861" s="401"/>
      <c r="SWX1861" s="401"/>
      <c r="SWY1861" s="401"/>
      <c r="SWZ1861" s="401"/>
      <c r="SXA1861" s="401"/>
      <c r="SXB1861" s="401"/>
      <c r="SXC1861" s="401"/>
      <c r="SXD1861" s="401"/>
      <c r="SXE1861" s="401"/>
      <c r="SXF1861" s="401"/>
      <c r="SXG1861" s="401"/>
      <c r="SXH1861" s="401"/>
      <c r="SXI1861" s="401"/>
      <c r="SXJ1861" s="401"/>
      <c r="SXK1861" s="401"/>
      <c r="SXL1861" s="401"/>
      <c r="SXM1861" s="401"/>
      <c r="SXN1861" s="401"/>
      <c r="SXO1861" s="401"/>
      <c r="SXP1861" s="401"/>
      <c r="SXQ1861" s="401"/>
      <c r="SXR1861" s="401"/>
      <c r="SXS1861" s="401"/>
      <c r="SXT1861" s="401"/>
      <c r="SXU1861" s="401"/>
      <c r="SXV1861" s="401"/>
      <c r="SXW1861" s="401"/>
      <c r="SXX1861" s="401"/>
      <c r="SXY1861" s="401"/>
      <c r="SXZ1861" s="401"/>
      <c r="SYA1861" s="401"/>
      <c r="SYB1861" s="401"/>
      <c r="SYC1861" s="401"/>
      <c r="SYD1861" s="401"/>
      <c r="SYE1861" s="401"/>
      <c r="SYF1861" s="401"/>
      <c r="SYG1861" s="401"/>
      <c r="SYH1861" s="401"/>
      <c r="SYI1861" s="401"/>
      <c r="SYJ1861" s="401"/>
      <c r="SYK1861" s="401"/>
      <c r="SYL1861" s="401"/>
      <c r="SYM1861" s="401"/>
      <c r="SYN1861" s="401"/>
      <c r="SYO1861" s="401"/>
      <c r="SYP1861" s="401"/>
      <c r="SYQ1861" s="401"/>
      <c r="SYR1861" s="401"/>
      <c r="SYS1861" s="401"/>
      <c r="SYT1861" s="401"/>
      <c r="SYU1861" s="401"/>
      <c r="SYV1861" s="401"/>
      <c r="SYW1861" s="401"/>
      <c r="SYX1861" s="401"/>
      <c r="SYY1861" s="401"/>
      <c r="SYZ1861" s="401"/>
      <c r="SZA1861" s="401"/>
      <c r="SZB1861" s="401"/>
      <c r="SZC1861" s="401"/>
      <c r="SZD1861" s="401"/>
      <c r="SZE1861" s="401"/>
      <c r="SZF1861" s="401"/>
      <c r="SZG1861" s="401"/>
      <c r="SZH1861" s="401"/>
      <c r="SZI1861" s="401"/>
      <c r="SZJ1861" s="401"/>
      <c r="SZK1861" s="401"/>
      <c r="SZL1861" s="401"/>
      <c r="SZM1861" s="401"/>
      <c r="SZN1861" s="401"/>
      <c r="SZO1861" s="401"/>
      <c r="SZP1861" s="401"/>
      <c r="SZQ1861" s="401"/>
      <c r="SZR1861" s="401"/>
      <c r="SZS1861" s="401"/>
      <c r="SZT1861" s="401"/>
      <c r="SZU1861" s="401"/>
      <c r="SZV1861" s="401"/>
      <c r="SZW1861" s="401"/>
      <c r="SZX1861" s="401"/>
      <c r="SZY1861" s="401"/>
      <c r="SZZ1861" s="401"/>
      <c r="TAA1861" s="401"/>
      <c r="TAB1861" s="401"/>
      <c r="TAC1861" s="401"/>
      <c r="TAD1861" s="401"/>
      <c r="TAE1861" s="401"/>
      <c r="TAF1861" s="401"/>
      <c r="TAG1861" s="401"/>
      <c r="TAH1861" s="401"/>
      <c r="TAI1861" s="401"/>
      <c r="TAJ1861" s="401"/>
      <c r="TAK1861" s="401"/>
      <c r="TAL1861" s="401"/>
      <c r="TAM1861" s="401"/>
      <c r="TAN1861" s="401"/>
      <c r="TAO1861" s="401"/>
      <c r="TAP1861" s="401"/>
      <c r="TAQ1861" s="401"/>
      <c r="TAR1861" s="401"/>
      <c r="TAS1861" s="401"/>
      <c r="TAT1861" s="401"/>
      <c r="TAU1861" s="401"/>
      <c r="TAV1861" s="401"/>
      <c r="TAW1861" s="401"/>
      <c r="TAX1861" s="401"/>
      <c r="TAY1861" s="401"/>
      <c r="TAZ1861" s="401"/>
      <c r="TBA1861" s="401"/>
      <c r="TBB1861" s="401"/>
      <c r="TBC1861" s="401"/>
      <c r="TBD1861" s="401"/>
      <c r="TBE1861" s="401"/>
      <c r="TBF1861" s="401"/>
      <c r="TBG1861" s="401"/>
      <c r="TBH1861" s="401"/>
      <c r="TBI1861" s="401"/>
      <c r="TBJ1861" s="401"/>
      <c r="TBK1861" s="401"/>
      <c r="TBL1861" s="401"/>
      <c r="TBM1861" s="401"/>
      <c r="TBN1861" s="401"/>
      <c r="TBO1861" s="401"/>
      <c r="TBP1861" s="401"/>
      <c r="TBQ1861" s="401"/>
      <c r="TBR1861" s="401"/>
      <c r="TBS1861" s="401"/>
      <c r="TBT1861" s="401"/>
      <c r="TBU1861" s="401"/>
      <c r="TBV1861" s="401"/>
      <c r="TBW1861" s="401"/>
      <c r="TBX1861" s="401"/>
      <c r="TBY1861" s="401"/>
      <c r="TBZ1861" s="401"/>
      <c r="TCA1861" s="401"/>
      <c r="TCB1861" s="401"/>
      <c r="TCC1861" s="401"/>
      <c r="TCD1861" s="401"/>
      <c r="TCE1861" s="401"/>
      <c r="TCF1861" s="401"/>
      <c r="TCG1861" s="401"/>
      <c r="TCH1861" s="401"/>
      <c r="TCI1861" s="401"/>
      <c r="TCJ1861" s="401"/>
      <c r="TCK1861" s="401"/>
      <c r="TCL1861" s="401"/>
      <c r="TCM1861" s="401"/>
      <c r="TCN1861" s="401"/>
      <c r="TCO1861" s="401"/>
      <c r="TCP1861" s="401"/>
      <c r="TCQ1861" s="401"/>
      <c r="TCR1861" s="401"/>
      <c r="TCS1861" s="401"/>
      <c r="TCT1861" s="401"/>
      <c r="TCU1861" s="401"/>
      <c r="TCV1861" s="401"/>
      <c r="TCW1861" s="401"/>
      <c r="TCX1861" s="401"/>
      <c r="TCY1861" s="401"/>
      <c r="TCZ1861" s="401"/>
      <c r="TDA1861" s="401"/>
      <c r="TDB1861" s="401"/>
      <c r="TDC1861" s="401"/>
      <c r="TDD1861" s="401"/>
      <c r="TDE1861" s="401"/>
      <c r="TDF1861" s="401"/>
      <c r="TDG1861" s="401"/>
      <c r="TDH1861" s="401"/>
      <c r="TDI1861" s="401"/>
      <c r="TDJ1861" s="401"/>
      <c r="TDK1861" s="401"/>
      <c r="TDL1861" s="401"/>
      <c r="TDM1861" s="401"/>
      <c r="TDN1861" s="401"/>
      <c r="TDO1861" s="401"/>
      <c r="TDP1861" s="401"/>
      <c r="TDQ1861" s="401"/>
      <c r="TDR1861" s="401"/>
      <c r="TDS1861" s="401"/>
      <c r="TDT1861" s="401"/>
      <c r="TDU1861" s="401"/>
      <c r="TDV1861" s="401"/>
      <c r="TDW1861" s="401"/>
      <c r="TDX1861" s="401"/>
      <c r="TDY1861" s="401"/>
      <c r="TDZ1861" s="401"/>
      <c r="TEA1861" s="401"/>
      <c r="TEB1861" s="401"/>
      <c r="TEC1861" s="401"/>
      <c r="TED1861" s="401"/>
      <c r="TEE1861" s="401"/>
      <c r="TEF1861" s="401"/>
      <c r="TEG1861" s="401"/>
      <c r="TEH1861" s="401"/>
      <c r="TEI1861" s="401"/>
      <c r="TEJ1861" s="401"/>
      <c r="TEK1861" s="401"/>
      <c r="TEL1861" s="401"/>
      <c r="TEM1861" s="401"/>
      <c r="TEN1861" s="401"/>
      <c r="TEO1861" s="401"/>
      <c r="TEP1861" s="401"/>
      <c r="TEQ1861" s="401"/>
      <c r="TER1861" s="401"/>
      <c r="TES1861" s="401"/>
      <c r="TET1861" s="401"/>
      <c r="TEU1861" s="401"/>
      <c r="TEV1861" s="401"/>
      <c r="TEW1861" s="401"/>
      <c r="TEX1861" s="401"/>
      <c r="TEY1861" s="401"/>
      <c r="TEZ1861" s="401"/>
      <c r="TFA1861" s="401"/>
      <c r="TFB1861" s="401"/>
      <c r="TFC1861" s="401"/>
      <c r="TFD1861" s="401"/>
      <c r="TFE1861" s="401"/>
      <c r="TFF1861" s="401"/>
      <c r="TFG1861" s="401"/>
      <c r="TFH1861" s="401"/>
      <c r="TFI1861" s="401"/>
      <c r="TFJ1861" s="401"/>
      <c r="TFK1861" s="401"/>
      <c r="TFL1861" s="401"/>
      <c r="TFM1861" s="401"/>
      <c r="TFN1861" s="401"/>
      <c r="TFO1861" s="401"/>
      <c r="TFP1861" s="401"/>
      <c r="TFQ1861" s="401"/>
      <c r="TFR1861" s="401"/>
      <c r="TFS1861" s="401"/>
      <c r="TFT1861" s="401"/>
      <c r="TFU1861" s="401"/>
      <c r="TFV1861" s="401"/>
      <c r="TFW1861" s="401"/>
      <c r="TFX1861" s="401"/>
      <c r="TFY1861" s="401"/>
      <c r="TFZ1861" s="401"/>
      <c r="TGA1861" s="401"/>
      <c r="TGB1861" s="401"/>
      <c r="TGC1861" s="401"/>
      <c r="TGD1861" s="401"/>
      <c r="TGE1861" s="401"/>
      <c r="TGF1861" s="401"/>
      <c r="TGG1861" s="401"/>
      <c r="TGH1861" s="401"/>
      <c r="TGI1861" s="401"/>
      <c r="TGJ1861" s="401"/>
      <c r="TGK1861" s="401"/>
      <c r="TGL1861" s="401"/>
      <c r="TGM1861" s="401"/>
      <c r="TGN1861" s="401"/>
      <c r="TGO1861" s="401"/>
      <c r="TGP1861" s="401"/>
      <c r="TGQ1861" s="401"/>
      <c r="TGR1861" s="401"/>
      <c r="TGS1861" s="401"/>
      <c r="TGT1861" s="401"/>
      <c r="TGU1861" s="401"/>
      <c r="TGV1861" s="401"/>
      <c r="TGW1861" s="401"/>
      <c r="TGX1861" s="401"/>
      <c r="TGY1861" s="401"/>
      <c r="TGZ1861" s="401"/>
      <c r="THA1861" s="401"/>
      <c r="THB1861" s="401"/>
      <c r="THC1861" s="401"/>
      <c r="THD1861" s="401"/>
      <c r="THE1861" s="401"/>
      <c r="THF1861" s="401"/>
      <c r="THG1861" s="401"/>
      <c r="THH1861" s="401"/>
      <c r="THI1861" s="401"/>
      <c r="THJ1861" s="401"/>
      <c r="THK1861" s="401"/>
      <c r="THL1861" s="401"/>
      <c r="THM1861" s="401"/>
      <c r="THN1861" s="401"/>
      <c r="THO1861" s="401"/>
      <c r="THP1861" s="401"/>
      <c r="THQ1861" s="401"/>
      <c r="THR1861" s="401"/>
      <c r="THS1861" s="401"/>
      <c r="THT1861" s="401"/>
      <c r="THU1861" s="401"/>
      <c r="THV1861" s="401"/>
      <c r="THW1861" s="401"/>
      <c r="THX1861" s="401"/>
      <c r="THY1861" s="401"/>
      <c r="THZ1861" s="401"/>
      <c r="TIA1861" s="401"/>
      <c r="TIB1861" s="401"/>
      <c r="TIC1861" s="401"/>
      <c r="TID1861" s="401"/>
      <c r="TIE1861" s="401"/>
      <c r="TIF1861" s="401"/>
      <c r="TIG1861" s="401"/>
      <c r="TIH1861" s="401"/>
      <c r="TII1861" s="401"/>
      <c r="TIJ1861" s="401"/>
      <c r="TIK1861" s="401"/>
      <c r="TIL1861" s="401"/>
      <c r="TIM1861" s="401"/>
      <c r="TIN1861" s="401"/>
      <c r="TIO1861" s="401"/>
      <c r="TIP1861" s="401"/>
      <c r="TIQ1861" s="401"/>
      <c r="TIR1861" s="401"/>
      <c r="TIS1861" s="401"/>
      <c r="TIT1861" s="401"/>
      <c r="TIU1861" s="401"/>
      <c r="TIV1861" s="401"/>
      <c r="TIW1861" s="401"/>
      <c r="TIX1861" s="401"/>
      <c r="TIY1861" s="401"/>
      <c r="TIZ1861" s="401"/>
      <c r="TJA1861" s="401"/>
      <c r="TJB1861" s="401"/>
      <c r="TJC1861" s="401"/>
      <c r="TJD1861" s="401"/>
      <c r="TJE1861" s="401"/>
      <c r="TJF1861" s="401"/>
      <c r="TJG1861" s="401"/>
      <c r="TJH1861" s="401"/>
      <c r="TJI1861" s="401"/>
      <c r="TJJ1861" s="401"/>
      <c r="TJK1861" s="401"/>
      <c r="TJL1861" s="401"/>
      <c r="TJM1861" s="401"/>
      <c r="TJN1861" s="401"/>
      <c r="TJO1861" s="401"/>
      <c r="TJP1861" s="401"/>
      <c r="TJQ1861" s="401"/>
      <c r="TJR1861" s="401"/>
      <c r="TJS1861" s="401"/>
      <c r="TJT1861" s="401"/>
      <c r="TJU1861" s="401"/>
      <c r="TJV1861" s="401"/>
      <c r="TJW1861" s="401"/>
      <c r="TJX1861" s="401"/>
      <c r="TJY1861" s="401"/>
      <c r="TJZ1861" s="401"/>
      <c r="TKA1861" s="401"/>
      <c r="TKB1861" s="401"/>
      <c r="TKC1861" s="401"/>
      <c r="TKD1861" s="401"/>
      <c r="TKE1861" s="401"/>
      <c r="TKF1861" s="401"/>
      <c r="TKG1861" s="401"/>
      <c r="TKH1861" s="401"/>
      <c r="TKI1861" s="401"/>
      <c r="TKJ1861" s="401"/>
      <c r="TKK1861" s="401"/>
      <c r="TKL1861" s="401"/>
      <c r="TKM1861" s="401"/>
      <c r="TKN1861" s="401"/>
      <c r="TKO1861" s="401"/>
      <c r="TKP1861" s="401"/>
      <c r="TKQ1861" s="401"/>
      <c r="TKR1861" s="401"/>
      <c r="TKS1861" s="401"/>
      <c r="TKT1861" s="401"/>
      <c r="TKU1861" s="401"/>
      <c r="TKV1861" s="401"/>
      <c r="TKW1861" s="401"/>
      <c r="TKX1861" s="401"/>
      <c r="TKY1861" s="401"/>
      <c r="TKZ1861" s="401"/>
      <c r="TLA1861" s="401"/>
      <c r="TLB1861" s="401"/>
      <c r="TLC1861" s="401"/>
      <c r="TLD1861" s="401"/>
      <c r="TLE1861" s="401"/>
      <c r="TLF1861" s="401"/>
      <c r="TLG1861" s="401"/>
      <c r="TLH1861" s="401"/>
      <c r="TLI1861" s="401"/>
      <c r="TLJ1861" s="401"/>
      <c r="TLK1861" s="401"/>
      <c r="TLL1861" s="401"/>
      <c r="TLM1861" s="401"/>
      <c r="TLN1861" s="401"/>
      <c r="TLO1861" s="401"/>
      <c r="TLP1861" s="401"/>
      <c r="TLQ1861" s="401"/>
      <c r="TLR1861" s="401"/>
      <c r="TLS1861" s="401"/>
      <c r="TLT1861" s="401"/>
      <c r="TLU1861" s="401"/>
      <c r="TLV1861" s="401"/>
      <c r="TLW1861" s="401"/>
      <c r="TLX1861" s="401"/>
      <c r="TLY1861" s="401"/>
      <c r="TLZ1861" s="401"/>
      <c r="TMA1861" s="401"/>
      <c r="TMB1861" s="401"/>
      <c r="TMC1861" s="401"/>
      <c r="TMD1861" s="401"/>
      <c r="TME1861" s="401"/>
      <c r="TMF1861" s="401"/>
      <c r="TMG1861" s="401"/>
      <c r="TMH1861" s="401"/>
      <c r="TMI1861" s="401"/>
      <c r="TMJ1861" s="401"/>
      <c r="TMK1861" s="401"/>
      <c r="TML1861" s="401"/>
      <c r="TMM1861" s="401"/>
      <c r="TMN1861" s="401"/>
      <c r="TMO1861" s="401"/>
      <c r="TMP1861" s="401"/>
      <c r="TMQ1861" s="401"/>
      <c r="TMR1861" s="401"/>
      <c r="TMS1861" s="401"/>
      <c r="TMT1861" s="401"/>
      <c r="TMU1861" s="401"/>
      <c r="TMV1861" s="401"/>
      <c r="TMW1861" s="401"/>
      <c r="TMX1861" s="401"/>
      <c r="TMY1861" s="401"/>
      <c r="TMZ1861" s="401"/>
      <c r="TNA1861" s="401"/>
      <c r="TNB1861" s="401"/>
      <c r="TNC1861" s="401"/>
      <c r="TND1861" s="401"/>
      <c r="TNE1861" s="401"/>
      <c r="TNF1861" s="401"/>
      <c r="TNG1861" s="401"/>
      <c r="TNH1861" s="401"/>
      <c r="TNI1861" s="401"/>
      <c r="TNJ1861" s="401"/>
      <c r="TNK1861" s="401"/>
      <c r="TNL1861" s="401"/>
      <c r="TNM1861" s="401"/>
      <c r="TNN1861" s="401"/>
      <c r="TNO1861" s="401"/>
      <c r="TNP1861" s="401"/>
      <c r="TNQ1861" s="401"/>
      <c r="TNR1861" s="401"/>
      <c r="TNS1861" s="401"/>
      <c r="TNT1861" s="401"/>
      <c r="TNU1861" s="401"/>
      <c r="TNV1861" s="401"/>
      <c r="TNW1861" s="401"/>
      <c r="TNX1861" s="401"/>
      <c r="TNY1861" s="401"/>
      <c r="TNZ1861" s="401"/>
      <c r="TOA1861" s="401"/>
      <c r="TOB1861" s="401"/>
      <c r="TOC1861" s="401"/>
      <c r="TOD1861" s="401"/>
      <c r="TOE1861" s="401"/>
      <c r="TOF1861" s="401"/>
      <c r="TOG1861" s="401"/>
      <c r="TOH1861" s="401"/>
      <c r="TOI1861" s="401"/>
      <c r="TOJ1861" s="401"/>
      <c r="TOK1861" s="401"/>
      <c r="TOL1861" s="401"/>
      <c r="TOM1861" s="401"/>
      <c r="TON1861" s="401"/>
      <c r="TOO1861" s="401"/>
      <c r="TOP1861" s="401"/>
      <c r="TOQ1861" s="401"/>
      <c r="TOR1861" s="401"/>
      <c r="TOS1861" s="401"/>
      <c r="TOT1861" s="401"/>
      <c r="TOU1861" s="401"/>
      <c r="TOV1861" s="401"/>
      <c r="TOW1861" s="401"/>
      <c r="TOX1861" s="401"/>
      <c r="TOY1861" s="401"/>
      <c r="TOZ1861" s="401"/>
      <c r="TPA1861" s="401"/>
      <c r="TPB1861" s="401"/>
      <c r="TPC1861" s="401"/>
      <c r="TPD1861" s="401"/>
      <c r="TPE1861" s="401"/>
      <c r="TPF1861" s="401"/>
      <c r="TPG1861" s="401"/>
      <c r="TPH1861" s="401"/>
      <c r="TPI1861" s="401"/>
      <c r="TPJ1861" s="401"/>
      <c r="TPK1861" s="401"/>
      <c r="TPL1861" s="401"/>
      <c r="TPM1861" s="401"/>
      <c r="TPN1861" s="401"/>
      <c r="TPO1861" s="401"/>
      <c r="TPP1861" s="401"/>
      <c r="TPQ1861" s="401"/>
      <c r="TPR1861" s="401"/>
      <c r="TPS1861" s="401"/>
      <c r="TPT1861" s="401"/>
      <c r="TPU1861" s="401"/>
      <c r="TPV1861" s="401"/>
      <c r="TPW1861" s="401"/>
      <c r="TPX1861" s="401"/>
      <c r="TPY1861" s="401"/>
      <c r="TPZ1861" s="401"/>
      <c r="TQA1861" s="401"/>
      <c r="TQB1861" s="401"/>
      <c r="TQC1861" s="401"/>
      <c r="TQD1861" s="401"/>
      <c r="TQE1861" s="401"/>
      <c r="TQF1861" s="401"/>
      <c r="TQG1861" s="401"/>
      <c r="TQH1861" s="401"/>
      <c r="TQI1861" s="401"/>
      <c r="TQJ1861" s="401"/>
      <c r="TQK1861" s="401"/>
      <c r="TQL1861" s="401"/>
      <c r="TQM1861" s="401"/>
      <c r="TQN1861" s="401"/>
      <c r="TQO1861" s="401"/>
      <c r="TQP1861" s="401"/>
      <c r="TQQ1861" s="401"/>
      <c r="TQR1861" s="401"/>
      <c r="TQS1861" s="401"/>
      <c r="TQT1861" s="401"/>
      <c r="TQU1861" s="401"/>
      <c r="TQV1861" s="401"/>
      <c r="TQW1861" s="401"/>
      <c r="TQX1861" s="401"/>
      <c r="TQY1861" s="401"/>
      <c r="TQZ1861" s="401"/>
      <c r="TRA1861" s="401"/>
      <c r="TRB1861" s="401"/>
      <c r="TRC1861" s="401"/>
      <c r="TRD1861" s="401"/>
      <c r="TRE1861" s="401"/>
      <c r="TRF1861" s="401"/>
      <c r="TRG1861" s="401"/>
      <c r="TRH1861" s="401"/>
      <c r="TRI1861" s="401"/>
      <c r="TRJ1861" s="401"/>
      <c r="TRK1861" s="401"/>
      <c r="TRL1861" s="401"/>
      <c r="TRM1861" s="401"/>
      <c r="TRN1861" s="401"/>
      <c r="TRO1861" s="401"/>
      <c r="TRP1861" s="401"/>
      <c r="TRQ1861" s="401"/>
      <c r="TRR1861" s="401"/>
      <c r="TRS1861" s="401"/>
      <c r="TRT1861" s="401"/>
      <c r="TRU1861" s="401"/>
      <c r="TRV1861" s="401"/>
      <c r="TRW1861" s="401"/>
      <c r="TRX1861" s="401"/>
      <c r="TRY1861" s="401"/>
      <c r="TRZ1861" s="401"/>
      <c r="TSA1861" s="401"/>
      <c r="TSB1861" s="401"/>
      <c r="TSC1861" s="401"/>
      <c r="TSD1861" s="401"/>
      <c r="TSE1861" s="401"/>
      <c r="TSF1861" s="401"/>
      <c r="TSG1861" s="401"/>
      <c r="TSH1861" s="401"/>
      <c r="TSI1861" s="401"/>
      <c r="TSJ1861" s="401"/>
      <c r="TSK1861" s="401"/>
      <c r="TSL1861" s="401"/>
      <c r="TSM1861" s="401"/>
      <c r="TSN1861" s="401"/>
      <c r="TSO1861" s="401"/>
      <c r="TSP1861" s="401"/>
      <c r="TSQ1861" s="401"/>
      <c r="TSR1861" s="401"/>
      <c r="TSS1861" s="401"/>
      <c r="TST1861" s="401"/>
      <c r="TSU1861" s="401"/>
      <c r="TSV1861" s="401"/>
      <c r="TSW1861" s="401"/>
      <c r="TSX1861" s="401"/>
      <c r="TSY1861" s="401"/>
      <c r="TSZ1861" s="401"/>
      <c r="TTA1861" s="401"/>
      <c r="TTB1861" s="401"/>
      <c r="TTC1861" s="401"/>
      <c r="TTD1861" s="401"/>
      <c r="TTE1861" s="401"/>
      <c r="TTF1861" s="401"/>
      <c r="TTG1861" s="401"/>
      <c r="TTH1861" s="401"/>
      <c r="TTI1861" s="401"/>
      <c r="TTJ1861" s="401"/>
      <c r="TTK1861" s="401"/>
      <c r="TTL1861" s="401"/>
      <c r="TTM1861" s="401"/>
      <c r="TTN1861" s="401"/>
      <c r="TTO1861" s="401"/>
      <c r="TTP1861" s="401"/>
      <c r="TTQ1861" s="401"/>
      <c r="TTR1861" s="401"/>
      <c r="TTS1861" s="401"/>
      <c r="TTT1861" s="401"/>
      <c r="TTU1861" s="401"/>
      <c r="TTV1861" s="401"/>
      <c r="TTW1861" s="401"/>
      <c r="TTX1861" s="401"/>
      <c r="TTY1861" s="401"/>
      <c r="TTZ1861" s="401"/>
      <c r="TUA1861" s="401"/>
      <c r="TUB1861" s="401"/>
      <c r="TUC1861" s="401"/>
      <c r="TUD1861" s="401"/>
      <c r="TUE1861" s="401"/>
      <c r="TUF1861" s="401"/>
      <c r="TUG1861" s="401"/>
      <c r="TUH1861" s="401"/>
      <c r="TUI1861" s="401"/>
      <c r="TUJ1861" s="401"/>
      <c r="TUK1861" s="401"/>
      <c r="TUL1861" s="401"/>
      <c r="TUM1861" s="401"/>
      <c r="TUN1861" s="401"/>
      <c r="TUO1861" s="401"/>
      <c r="TUP1861" s="401"/>
      <c r="TUQ1861" s="401"/>
      <c r="TUR1861" s="401"/>
      <c r="TUS1861" s="401"/>
      <c r="TUT1861" s="401"/>
      <c r="TUU1861" s="401"/>
      <c r="TUV1861" s="401"/>
      <c r="TUW1861" s="401"/>
      <c r="TUX1861" s="401"/>
      <c r="TUY1861" s="401"/>
      <c r="TUZ1861" s="401"/>
      <c r="TVA1861" s="401"/>
      <c r="TVB1861" s="401"/>
      <c r="TVC1861" s="401"/>
      <c r="TVD1861" s="401"/>
      <c r="TVE1861" s="401"/>
      <c r="TVF1861" s="401"/>
      <c r="TVG1861" s="401"/>
      <c r="TVH1861" s="401"/>
      <c r="TVI1861" s="401"/>
      <c r="TVJ1861" s="401"/>
      <c r="TVK1861" s="401"/>
      <c r="TVL1861" s="401"/>
      <c r="TVM1861" s="401"/>
      <c r="TVN1861" s="401"/>
      <c r="TVO1861" s="401"/>
      <c r="TVP1861" s="401"/>
      <c r="TVQ1861" s="401"/>
      <c r="TVR1861" s="401"/>
      <c r="TVS1861" s="401"/>
      <c r="TVT1861" s="401"/>
      <c r="TVU1861" s="401"/>
      <c r="TVV1861" s="401"/>
      <c r="TVW1861" s="401"/>
      <c r="TVX1861" s="401"/>
      <c r="TVY1861" s="401"/>
      <c r="TVZ1861" s="401"/>
      <c r="TWA1861" s="401"/>
      <c r="TWB1861" s="401"/>
      <c r="TWC1861" s="401"/>
      <c r="TWD1861" s="401"/>
      <c r="TWE1861" s="401"/>
      <c r="TWF1861" s="401"/>
      <c r="TWG1861" s="401"/>
      <c r="TWH1861" s="401"/>
      <c r="TWI1861" s="401"/>
      <c r="TWJ1861" s="401"/>
      <c r="TWK1861" s="401"/>
      <c r="TWL1861" s="401"/>
      <c r="TWM1861" s="401"/>
      <c r="TWN1861" s="401"/>
      <c r="TWO1861" s="401"/>
      <c r="TWP1861" s="401"/>
      <c r="TWQ1861" s="401"/>
      <c r="TWR1861" s="401"/>
      <c r="TWS1861" s="401"/>
      <c r="TWT1861" s="401"/>
      <c r="TWU1861" s="401"/>
      <c r="TWV1861" s="401"/>
      <c r="TWW1861" s="401"/>
      <c r="TWX1861" s="401"/>
      <c r="TWY1861" s="401"/>
      <c r="TWZ1861" s="401"/>
      <c r="TXA1861" s="401"/>
      <c r="TXB1861" s="401"/>
      <c r="TXC1861" s="401"/>
      <c r="TXD1861" s="401"/>
      <c r="TXE1861" s="401"/>
      <c r="TXF1861" s="401"/>
      <c r="TXG1861" s="401"/>
      <c r="TXH1861" s="401"/>
      <c r="TXI1861" s="401"/>
      <c r="TXJ1861" s="401"/>
      <c r="TXK1861" s="401"/>
      <c r="TXL1861" s="401"/>
      <c r="TXM1861" s="401"/>
      <c r="TXN1861" s="401"/>
      <c r="TXO1861" s="401"/>
      <c r="TXP1861" s="401"/>
      <c r="TXQ1861" s="401"/>
      <c r="TXR1861" s="401"/>
      <c r="TXS1861" s="401"/>
      <c r="TXT1861" s="401"/>
      <c r="TXU1861" s="401"/>
      <c r="TXV1861" s="401"/>
      <c r="TXW1861" s="401"/>
      <c r="TXX1861" s="401"/>
      <c r="TXY1861" s="401"/>
      <c r="TXZ1861" s="401"/>
      <c r="TYA1861" s="401"/>
      <c r="TYB1861" s="401"/>
      <c r="TYC1861" s="401"/>
      <c r="TYD1861" s="401"/>
      <c r="TYE1861" s="401"/>
      <c r="TYF1861" s="401"/>
      <c r="TYG1861" s="401"/>
      <c r="TYH1861" s="401"/>
      <c r="TYI1861" s="401"/>
      <c r="TYJ1861" s="401"/>
      <c r="TYK1861" s="401"/>
      <c r="TYL1861" s="401"/>
      <c r="TYM1861" s="401"/>
      <c r="TYN1861" s="401"/>
      <c r="TYO1861" s="401"/>
      <c r="TYP1861" s="401"/>
      <c r="TYQ1861" s="401"/>
      <c r="TYR1861" s="401"/>
      <c r="TYS1861" s="401"/>
      <c r="TYT1861" s="401"/>
      <c r="TYU1861" s="401"/>
      <c r="TYV1861" s="401"/>
      <c r="TYW1861" s="401"/>
      <c r="TYX1861" s="401"/>
      <c r="TYY1861" s="401"/>
      <c r="TYZ1861" s="401"/>
      <c r="TZA1861" s="401"/>
      <c r="TZB1861" s="401"/>
      <c r="TZC1861" s="401"/>
      <c r="TZD1861" s="401"/>
      <c r="TZE1861" s="401"/>
      <c r="TZF1861" s="401"/>
      <c r="TZG1861" s="401"/>
      <c r="TZH1861" s="401"/>
      <c r="TZI1861" s="401"/>
      <c r="TZJ1861" s="401"/>
      <c r="TZK1861" s="401"/>
      <c r="TZL1861" s="401"/>
      <c r="TZM1861" s="401"/>
      <c r="TZN1861" s="401"/>
      <c r="TZO1861" s="401"/>
      <c r="TZP1861" s="401"/>
      <c r="TZQ1861" s="401"/>
      <c r="TZR1861" s="401"/>
      <c r="TZS1861" s="401"/>
      <c r="TZT1861" s="401"/>
      <c r="TZU1861" s="401"/>
      <c r="TZV1861" s="401"/>
      <c r="TZW1861" s="401"/>
      <c r="TZX1861" s="401"/>
      <c r="TZY1861" s="401"/>
      <c r="TZZ1861" s="401"/>
      <c r="UAA1861" s="401"/>
      <c r="UAB1861" s="401"/>
      <c r="UAC1861" s="401"/>
      <c r="UAD1861" s="401"/>
      <c r="UAE1861" s="401"/>
      <c r="UAF1861" s="401"/>
      <c r="UAG1861" s="401"/>
      <c r="UAH1861" s="401"/>
      <c r="UAI1861" s="401"/>
      <c r="UAJ1861" s="401"/>
      <c r="UAK1861" s="401"/>
      <c r="UAL1861" s="401"/>
      <c r="UAM1861" s="401"/>
      <c r="UAN1861" s="401"/>
      <c r="UAO1861" s="401"/>
      <c r="UAP1861" s="401"/>
      <c r="UAQ1861" s="401"/>
      <c r="UAR1861" s="401"/>
      <c r="UAS1861" s="401"/>
      <c r="UAT1861" s="401"/>
      <c r="UAU1861" s="401"/>
      <c r="UAV1861" s="401"/>
      <c r="UAW1861" s="401"/>
      <c r="UAX1861" s="401"/>
      <c r="UAY1861" s="401"/>
      <c r="UAZ1861" s="401"/>
      <c r="UBA1861" s="401"/>
      <c r="UBB1861" s="401"/>
      <c r="UBC1861" s="401"/>
      <c r="UBD1861" s="401"/>
      <c r="UBE1861" s="401"/>
      <c r="UBF1861" s="401"/>
      <c r="UBG1861" s="401"/>
      <c r="UBH1861" s="401"/>
      <c r="UBI1861" s="401"/>
      <c r="UBJ1861" s="401"/>
      <c r="UBK1861" s="401"/>
      <c r="UBL1861" s="401"/>
      <c r="UBM1861" s="401"/>
      <c r="UBN1861" s="401"/>
      <c r="UBO1861" s="401"/>
      <c r="UBP1861" s="401"/>
      <c r="UBQ1861" s="401"/>
      <c r="UBR1861" s="401"/>
      <c r="UBS1861" s="401"/>
      <c r="UBT1861" s="401"/>
      <c r="UBU1861" s="401"/>
      <c r="UBV1861" s="401"/>
      <c r="UBW1861" s="401"/>
      <c r="UBX1861" s="401"/>
      <c r="UBY1861" s="401"/>
      <c r="UBZ1861" s="401"/>
      <c r="UCA1861" s="401"/>
      <c r="UCB1861" s="401"/>
      <c r="UCC1861" s="401"/>
      <c r="UCD1861" s="401"/>
      <c r="UCE1861" s="401"/>
      <c r="UCF1861" s="401"/>
      <c r="UCG1861" s="401"/>
      <c r="UCH1861" s="401"/>
      <c r="UCI1861" s="401"/>
      <c r="UCJ1861" s="401"/>
      <c r="UCK1861" s="401"/>
      <c r="UCL1861" s="401"/>
      <c r="UCM1861" s="401"/>
      <c r="UCN1861" s="401"/>
      <c r="UCO1861" s="401"/>
      <c r="UCP1861" s="401"/>
      <c r="UCQ1861" s="401"/>
      <c r="UCR1861" s="401"/>
      <c r="UCS1861" s="401"/>
      <c r="UCT1861" s="401"/>
      <c r="UCU1861" s="401"/>
      <c r="UCV1861" s="401"/>
      <c r="UCW1861" s="401"/>
      <c r="UCX1861" s="401"/>
      <c r="UCY1861" s="401"/>
      <c r="UCZ1861" s="401"/>
      <c r="UDA1861" s="401"/>
      <c r="UDB1861" s="401"/>
      <c r="UDC1861" s="401"/>
      <c r="UDD1861" s="401"/>
      <c r="UDE1861" s="401"/>
      <c r="UDF1861" s="401"/>
      <c r="UDG1861" s="401"/>
      <c r="UDH1861" s="401"/>
      <c r="UDI1861" s="401"/>
      <c r="UDJ1861" s="401"/>
      <c r="UDK1861" s="401"/>
      <c r="UDL1861" s="401"/>
      <c r="UDM1861" s="401"/>
      <c r="UDN1861" s="401"/>
      <c r="UDO1861" s="401"/>
      <c r="UDP1861" s="401"/>
      <c r="UDQ1861" s="401"/>
      <c r="UDR1861" s="401"/>
      <c r="UDS1861" s="401"/>
      <c r="UDT1861" s="401"/>
      <c r="UDU1861" s="401"/>
      <c r="UDV1861" s="401"/>
      <c r="UDW1861" s="401"/>
      <c r="UDX1861" s="401"/>
      <c r="UDY1861" s="401"/>
      <c r="UDZ1861" s="401"/>
      <c r="UEA1861" s="401"/>
      <c r="UEB1861" s="401"/>
      <c r="UEC1861" s="401"/>
      <c r="UED1861" s="401"/>
      <c r="UEE1861" s="401"/>
      <c r="UEF1861" s="401"/>
      <c r="UEG1861" s="401"/>
      <c r="UEH1861" s="401"/>
      <c r="UEI1861" s="401"/>
      <c r="UEJ1861" s="401"/>
      <c r="UEK1861" s="401"/>
      <c r="UEL1861" s="401"/>
      <c r="UEM1861" s="401"/>
      <c r="UEN1861" s="401"/>
      <c r="UEO1861" s="401"/>
      <c r="UEP1861" s="401"/>
      <c r="UEQ1861" s="401"/>
      <c r="UER1861" s="401"/>
      <c r="UES1861" s="401"/>
      <c r="UET1861" s="401"/>
      <c r="UEU1861" s="401"/>
      <c r="UEV1861" s="401"/>
      <c r="UEW1861" s="401"/>
      <c r="UEX1861" s="401"/>
      <c r="UEY1861" s="401"/>
      <c r="UEZ1861" s="401"/>
      <c r="UFA1861" s="401"/>
      <c r="UFB1861" s="401"/>
      <c r="UFC1861" s="401"/>
      <c r="UFD1861" s="401"/>
      <c r="UFE1861" s="401"/>
      <c r="UFF1861" s="401"/>
      <c r="UFG1861" s="401"/>
      <c r="UFH1861" s="401"/>
      <c r="UFI1861" s="401"/>
      <c r="UFJ1861" s="401"/>
      <c r="UFK1861" s="401"/>
      <c r="UFL1861" s="401"/>
      <c r="UFM1861" s="401"/>
      <c r="UFN1861" s="401"/>
      <c r="UFO1861" s="401"/>
      <c r="UFP1861" s="401"/>
      <c r="UFQ1861" s="401"/>
      <c r="UFR1861" s="401"/>
      <c r="UFS1861" s="401"/>
      <c r="UFT1861" s="401"/>
      <c r="UFU1861" s="401"/>
      <c r="UFV1861" s="401"/>
      <c r="UFW1861" s="401"/>
      <c r="UFX1861" s="401"/>
      <c r="UFY1861" s="401"/>
      <c r="UFZ1861" s="401"/>
      <c r="UGA1861" s="401"/>
      <c r="UGB1861" s="401"/>
      <c r="UGC1861" s="401"/>
      <c r="UGD1861" s="401"/>
      <c r="UGE1861" s="401"/>
      <c r="UGF1861" s="401"/>
      <c r="UGG1861" s="401"/>
      <c r="UGH1861" s="401"/>
      <c r="UGI1861" s="401"/>
      <c r="UGJ1861" s="401"/>
      <c r="UGK1861" s="401"/>
      <c r="UGL1861" s="401"/>
      <c r="UGM1861" s="401"/>
      <c r="UGN1861" s="401"/>
      <c r="UGO1861" s="401"/>
      <c r="UGP1861" s="401"/>
      <c r="UGQ1861" s="401"/>
      <c r="UGR1861" s="401"/>
      <c r="UGS1861" s="401"/>
      <c r="UGT1861" s="401"/>
      <c r="UGU1861" s="401"/>
      <c r="UGV1861" s="401"/>
      <c r="UGW1861" s="401"/>
      <c r="UGX1861" s="401"/>
      <c r="UGY1861" s="401"/>
      <c r="UGZ1861" s="401"/>
      <c r="UHA1861" s="401"/>
      <c r="UHB1861" s="401"/>
      <c r="UHC1861" s="401"/>
      <c r="UHD1861" s="401"/>
      <c r="UHE1861" s="401"/>
      <c r="UHF1861" s="401"/>
      <c r="UHG1861" s="401"/>
      <c r="UHH1861" s="401"/>
      <c r="UHI1861" s="401"/>
      <c r="UHJ1861" s="401"/>
      <c r="UHK1861" s="401"/>
      <c r="UHL1861" s="401"/>
      <c r="UHM1861" s="401"/>
      <c r="UHN1861" s="401"/>
      <c r="UHO1861" s="401"/>
      <c r="UHP1861" s="401"/>
      <c r="UHQ1861" s="401"/>
      <c r="UHR1861" s="401"/>
      <c r="UHS1861" s="401"/>
      <c r="UHT1861" s="401"/>
      <c r="UHU1861" s="401"/>
      <c r="UHV1861" s="401"/>
      <c r="UHW1861" s="401"/>
      <c r="UHX1861" s="401"/>
      <c r="UHY1861" s="401"/>
      <c r="UHZ1861" s="401"/>
      <c r="UIA1861" s="401"/>
      <c r="UIB1861" s="401"/>
      <c r="UIC1861" s="401"/>
      <c r="UID1861" s="401"/>
      <c r="UIE1861" s="401"/>
      <c r="UIF1861" s="401"/>
      <c r="UIG1861" s="401"/>
      <c r="UIH1861" s="401"/>
      <c r="UII1861" s="401"/>
      <c r="UIJ1861" s="401"/>
      <c r="UIK1861" s="401"/>
      <c r="UIL1861" s="401"/>
      <c r="UIM1861" s="401"/>
      <c r="UIN1861" s="401"/>
      <c r="UIO1861" s="401"/>
      <c r="UIP1861" s="401"/>
      <c r="UIQ1861" s="401"/>
      <c r="UIR1861" s="401"/>
      <c r="UIS1861" s="401"/>
      <c r="UIT1861" s="401"/>
      <c r="UIU1861" s="401"/>
      <c r="UIV1861" s="401"/>
      <c r="UIW1861" s="401"/>
      <c r="UIX1861" s="401"/>
      <c r="UIY1861" s="401"/>
      <c r="UIZ1861" s="401"/>
      <c r="UJA1861" s="401"/>
      <c r="UJB1861" s="401"/>
      <c r="UJC1861" s="401"/>
      <c r="UJD1861" s="401"/>
      <c r="UJE1861" s="401"/>
      <c r="UJF1861" s="401"/>
      <c r="UJG1861" s="401"/>
      <c r="UJH1861" s="401"/>
      <c r="UJI1861" s="401"/>
      <c r="UJJ1861" s="401"/>
      <c r="UJK1861" s="401"/>
      <c r="UJL1861" s="401"/>
      <c r="UJM1861" s="401"/>
      <c r="UJN1861" s="401"/>
      <c r="UJO1861" s="401"/>
      <c r="UJP1861" s="401"/>
      <c r="UJQ1861" s="401"/>
      <c r="UJR1861" s="401"/>
      <c r="UJS1861" s="401"/>
      <c r="UJT1861" s="401"/>
      <c r="UJU1861" s="401"/>
      <c r="UJV1861" s="401"/>
      <c r="UJW1861" s="401"/>
      <c r="UJX1861" s="401"/>
      <c r="UJY1861" s="401"/>
      <c r="UJZ1861" s="401"/>
      <c r="UKA1861" s="401"/>
      <c r="UKB1861" s="401"/>
      <c r="UKC1861" s="401"/>
      <c r="UKD1861" s="401"/>
      <c r="UKE1861" s="401"/>
      <c r="UKF1861" s="401"/>
      <c r="UKG1861" s="401"/>
      <c r="UKH1861" s="401"/>
      <c r="UKI1861" s="401"/>
      <c r="UKJ1861" s="401"/>
      <c r="UKK1861" s="401"/>
      <c r="UKL1861" s="401"/>
      <c r="UKM1861" s="401"/>
      <c r="UKN1861" s="401"/>
      <c r="UKO1861" s="401"/>
      <c r="UKP1861" s="401"/>
      <c r="UKQ1861" s="401"/>
      <c r="UKR1861" s="401"/>
      <c r="UKS1861" s="401"/>
      <c r="UKT1861" s="401"/>
      <c r="UKU1861" s="401"/>
      <c r="UKV1861" s="401"/>
      <c r="UKW1861" s="401"/>
      <c r="UKX1861" s="401"/>
      <c r="UKY1861" s="401"/>
      <c r="UKZ1861" s="401"/>
      <c r="ULA1861" s="401"/>
      <c r="ULB1861" s="401"/>
      <c r="ULC1861" s="401"/>
      <c r="ULD1861" s="401"/>
      <c r="ULE1861" s="401"/>
      <c r="ULF1861" s="401"/>
      <c r="ULG1861" s="401"/>
      <c r="ULH1861" s="401"/>
      <c r="ULI1861" s="401"/>
      <c r="ULJ1861" s="401"/>
      <c r="ULK1861" s="401"/>
      <c r="ULL1861" s="401"/>
      <c r="ULM1861" s="401"/>
      <c r="ULN1861" s="401"/>
      <c r="ULO1861" s="401"/>
      <c r="ULP1861" s="401"/>
      <c r="ULQ1861" s="401"/>
      <c r="ULR1861" s="401"/>
      <c r="ULS1861" s="401"/>
      <c r="ULT1861" s="401"/>
      <c r="ULU1861" s="401"/>
      <c r="ULV1861" s="401"/>
      <c r="ULW1861" s="401"/>
      <c r="ULX1861" s="401"/>
      <c r="ULY1861" s="401"/>
      <c r="ULZ1861" s="401"/>
      <c r="UMA1861" s="401"/>
      <c r="UMB1861" s="401"/>
      <c r="UMC1861" s="401"/>
      <c r="UMD1861" s="401"/>
      <c r="UME1861" s="401"/>
      <c r="UMF1861" s="401"/>
      <c r="UMG1861" s="401"/>
      <c r="UMH1861" s="401"/>
      <c r="UMI1861" s="401"/>
      <c r="UMJ1861" s="401"/>
      <c r="UMK1861" s="401"/>
      <c r="UML1861" s="401"/>
      <c r="UMM1861" s="401"/>
      <c r="UMN1861" s="401"/>
      <c r="UMO1861" s="401"/>
      <c r="UMP1861" s="401"/>
      <c r="UMQ1861" s="401"/>
      <c r="UMR1861" s="401"/>
      <c r="UMS1861" s="401"/>
      <c r="UMT1861" s="401"/>
      <c r="UMU1861" s="401"/>
      <c r="UMV1861" s="401"/>
      <c r="UMW1861" s="401"/>
      <c r="UMX1861" s="401"/>
      <c r="UMY1861" s="401"/>
      <c r="UMZ1861" s="401"/>
      <c r="UNA1861" s="401"/>
      <c r="UNB1861" s="401"/>
      <c r="UNC1861" s="401"/>
      <c r="UND1861" s="401"/>
      <c r="UNE1861" s="401"/>
      <c r="UNF1861" s="401"/>
      <c r="UNG1861" s="401"/>
      <c r="UNH1861" s="401"/>
      <c r="UNI1861" s="401"/>
      <c r="UNJ1861" s="401"/>
      <c r="UNK1861" s="401"/>
      <c r="UNL1861" s="401"/>
      <c r="UNM1861" s="401"/>
      <c r="UNN1861" s="401"/>
      <c r="UNO1861" s="401"/>
      <c r="UNP1861" s="401"/>
      <c r="UNQ1861" s="401"/>
      <c r="UNR1861" s="401"/>
      <c r="UNS1861" s="401"/>
      <c r="UNT1861" s="401"/>
      <c r="UNU1861" s="401"/>
      <c r="UNV1861" s="401"/>
      <c r="UNW1861" s="401"/>
      <c r="UNX1861" s="401"/>
      <c r="UNY1861" s="401"/>
      <c r="UNZ1861" s="401"/>
      <c r="UOA1861" s="401"/>
      <c r="UOB1861" s="401"/>
      <c r="UOC1861" s="401"/>
      <c r="UOD1861" s="401"/>
      <c r="UOE1861" s="401"/>
      <c r="UOF1861" s="401"/>
      <c r="UOG1861" s="401"/>
      <c r="UOH1861" s="401"/>
      <c r="UOI1861" s="401"/>
      <c r="UOJ1861" s="401"/>
      <c r="UOK1861" s="401"/>
      <c r="UOL1861" s="401"/>
      <c r="UOM1861" s="401"/>
      <c r="UON1861" s="401"/>
      <c r="UOO1861" s="401"/>
      <c r="UOP1861" s="401"/>
      <c r="UOQ1861" s="401"/>
      <c r="UOR1861" s="401"/>
      <c r="UOS1861" s="401"/>
      <c r="UOT1861" s="401"/>
      <c r="UOU1861" s="401"/>
      <c r="UOV1861" s="401"/>
      <c r="UOW1861" s="401"/>
      <c r="UOX1861" s="401"/>
      <c r="UOY1861" s="401"/>
      <c r="UOZ1861" s="401"/>
      <c r="UPA1861" s="401"/>
      <c r="UPB1861" s="401"/>
      <c r="UPC1861" s="401"/>
      <c r="UPD1861" s="401"/>
      <c r="UPE1861" s="401"/>
      <c r="UPF1861" s="401"/>
      <c r="UPG1861" s="401"/>
      <c r="UPH1861" s="401"/>
      <c r="UPI1861" s="401"/>
      <c r="UPJ1861" s="401"/>
      <c r="UPK1861" s="401"/>
      <c r="UPL1861" s="401"/>
      <c r="UPM1861" s="401"/>
      <c r="UPN1861" s="401"/>
      <c r="UPO1861" s="401"/>
      <c r="UPP1861" s="401"/>
      <c r="UPQ1861" s="401"/>
      <c r="UPR1861" s="401"/>
      <c r="UPS1861" s="401"/>
      <c r="UPT1861" s="401"/>
      <c r="UPU1861" s="401"/>
      <c r="UPV1861" s="401"/>
      <c r="UPW1861" s="401"/>
      <c r="UPX1861" s="401"/>
      <c r="UPY1861" s="401"/>
      <c r="UPZ1861" s="401"/>
      <c r="UQA1861" s="401"/>
      <c r="UQB1861" s="401"/>
      <c r="UQC1861" s="401"/>
      <c r="UQD1861" s="401"/>
      <c r="UQE1861" s="401"/>
      <c r="UQF1861" s="401"/>
      <c r="UQG1861" s="401"/>
      <c r="UQH1861" s="401"/>
      <c r="UQI1861" s="401"/>
      <c r="UQJ1861" s="401"/>
      <c r="UQK1861" s="401"/>
      <c r="UQL1861" s="401"/>
      <c r="UQM1861" s="401"/>
      <c r="UQN1861" s="401"/>
      <c r="UQO1861" s="401"/>
      <c r="UQP1861" s="401"/>
      <c r="UQQ1861" s="401"/>
      <c r="UQR1861" s="401"/>
      <c r="UQS1861" s="401"/>
      <c r="UQT1861" s="401"/>
      <c r="UQU1861" s="401"/>
      <c r="UQV1861" s="401"/>
      <c r="UQW1861" s="401"/>
      <c r="UQX1861" s="401"/>
      <c r="UQY1861" s="401"/>
      <c r="UQZ1861" s="401"/>
      <c r="URA1861" s="401"/>
      <c r="URB1861" s="401"/>
      <c r="URC1861" s="401"/>
      <c r="URD1861" s="401"/>
      <c r="URE1861" s="401"/>
      <c r="URF1861" s="401"/>
      <c r="URG1861" s="401"/>
      <c r="URH1861" s="401"/>
      <c r="URI1861" s="401"/>
      <c r="URJ1861" s="401"/>
      <c r="URK1861" s="401"/>
      <c r="URL1861" s="401"/>
      <c r="URM1861" s="401"/>
      <c r="URN1861" s="401"/>
      <c r="URO1861" s="401"/>
      <c r="URP1861" s="401"/>
      <c r="URQ1861" s="401"/>
      <c r="URR1861" s="401"/>
      <c r="URS1861" s="401"/>
      <c r="URT1861" s="401"/>
      <c r="URU1861" s="401"/>
      <c r="URV1861" s="401"/>
      <c r="URW1861" s="401"/>
      <c r="URX1861" s="401"/>
      <c r="URY1861" s="401"/>
      <c r="URZ1861" s="401"/>
      <c r="USA1861" s="401"/>
      <c r="USB1861" s="401"/>
      <c r="USC1861" s="401"/>
      <c r="USD1861" s="401"/>
      <c r="USE1861" s="401"/>
      <c r="USF1861" s="401"/>
      <c r="USG1861" s="401"/>
      <c r="USH1861" s="401"/>
      <c r="USI1861" s="401"/>
      <c r="USJ1861" s="401"/>
      <c r="USK1861" s="401"/>
      <c r="USL1861" s="401"/>
      <c r="USM1861" s="401"/>
      <c r="USN1861" s="401"/>
      <c r="USO1861" s="401"/>
      <c r="USP1861" s="401"/>
      <c r="USQ1861" s="401"/>
      <c r="USR1861" s="401"/>
      <c r="USS1861" s="401"/>
      <c r="UST1861" s="401"/>
      <c r="USU1861" s="401"/>
      <c r="USV1861" s="401"/>
      <c r="USW1861" s="401"/>
      <c r="USX1861" s="401"/>
      <c r="USY1861" s="401"/>
      <c r="USZ1861" s="401"/>
      <c r="UTA1861" s="401"/>
      <c r="UTB1861" s="401"/>
      <c r="UTC1861" s="401"/>
      <c r="UTD1861" s="401"/>
      <c r="UTE1861" s="401"/>
      <c r="UTF1861" s="401"/>
      <c r="UTG1861" s="401"/>
      <c r="UTH1861" s="401"/>
      <c r="UTI1861" s="401"/>
      <c r="UTJ1861" s="401"/>
      <c r="UTK1861" s="401"/>
      <c r="UTL1861" s="401"/>
      <c r="UTM1861" s="401"/>
      <c r="UTN1861" s="401"/>
      <c r="UTO1861" s="401"/>
      <c r="UTP1861" s="401"/>
      <c r="UTQ1861" s="401"/>
      <c r="UTR1861" s="401"/>
      <c r="UTS1861" s="401"/>
      <c r="UTT1861" s="401"/>
      <c r="UTU1861" s="401"/>
      <c r="UTV1861" s="401"/>
      <c r="UTW1861" s="401"/>
      <c r="UTX1861" s="401"/>
      <c r="UTY1861" s="401"/>
      <c r="UTZ1861" s="401"/>
      <c r="UUA1861" s="401"/>
      <c r="UUB1861" s="401"/>
      <c r="UUC1861" s="401"/>
      <c r="UUD1861" s="401"/>
      <c r="UUE1861" s="401"/>
      <c r="UUF1861" s="401"/>
      <c r="UUG1861" s="401"/>
      <c r="UUH1861" s="401"/>
      <c r="UUI1861" s="401"/>
      <c r="UUJ1861" s="401"/>
      <c r="UUK1861" s="401"/>
      <c r="UUL1861" s="401"/>
      <c r="UUM1861" s="401"/>
      <c r="UUN1861" s="401"/>
      <c r="UUO1861" s="401"/>
      <c r="UUP1861" s="401"/>
      <c r="UUQ1861" s="401"/>
      <c r="UUR1861" s="401"/>
      <c r="UUS1861" s="401"/>
      <c r="UUT1861" s="401"/>
      <c r="UUU1861" s="401"/>
      <c r="UUV1861" s="401"/>
      <c r="UUW1861" s="401"/>
      <c r="UUX1861" s="401"/>
      <c r="UUY1861" s="401"/>
      <c r="UUZ1861" s="401"/>
      <c r="UVA1861" s="401"/>
      <c r="UVB1861" s="401"/>
      <c r="UVC1861" s="401"/>
      <c r="UVD1861" s="401"/>
      <c r="UVE1861" s="401"/>
      <c r="UVF1861" s="401"/>
      <c r="UVG1861" s="401"/>
      <c r="UVH1861" s="401"/>
      <c r="UVI1861" s="401"/>
      <c r="UVJ1861" s="401"/>
      <c r="UVK1861" s="401"/>
      <c r="UVL1861" s="401"/>
      <c r="UVM1861" s="401"/>
      <c r="UVN1861" s="401"/>
      <c r="UVO1861" s="401"/>
      <c r="UVP1861" s="401"/>
      <c r="UVQ1861" s="401"/>
      <c r="UVR1861" s="401"/>
      <c r="UVS1861" s="401"/>
      <c r="UVT1861" s="401"/>
      <c r="UVU1861" s="401"/>
      <c r="UVV1861" s="401"/>
      <c r="UVW1861" s="401"/>
      <c r="UVX1861" s="401"/>
      <c r="UVY1861" s="401"/>
      <c r="UVZ1861" s="401"/>
      <c r="UWA1861" s="401"/>
      <c r="UWB1861" s="401"/>
      <c r="UWC1861" s="401"/>
      <c r="UWD1861" s="401"/>
      <c r="UWE1861" s="401"/>
      <c r="UWF1861" s="401"/>
      <c r="UWG1861" s="401"/>
      <c r="UWH1861" s="401"/>
      <c r="UWI1861" s="401"/>
      <c r="UWJ1861" s="401"/>
      <c r="UWK1861" s="401"/>
      <c r="UWL1861" s="401"/>
      <c r="UWM1861" s="401"/>
      <c r="UWN1861" s="401"/>
      <c r="UWO1861" s="401"/>
      <c r="UWP1861" s="401"/>
      <c r="UWQ1861" s="401"/>
      <c r="UWR1861" s="401"/>
      <c r="UWS1861" s="401"/>
      <c r="UWT1861" s="401"/>
      <c r="UWU1861" s="401"/>
      <c r="UWV1861" s="401"/>
      <c r="UWW1861" s="401"/>
      <c r="UWX1861" s="401"/>
      <c r="UWY1861" s="401"/>
      <c r="UWZ1861" s="401"/>
      <c r="UXA1861" s="401"/>
      <c r="UXB1861" s="401"/>
      <c r="UXC1861" s="401"/>
      <c r="UXD1861" s="401"/>
      <c r="UXE1861" s="401"/>
      <c r="UXF1861" s="401"/>
      <c r="UXG1861" s="401"/>
      <c r="UXH1861" s="401"/>
      <c r="UXI1861" s="401"/>
      <c r="UXJ1861" s="401"/>
      <c r="UXK1861" s="401"/>
      <c r="UXL1861" s="401"/>
      <c r="UXM1861" s="401"/>
      <c r="UXN1861" s="401"/>
      <c r="UXO1861" s="401"/>
      <c r="UXP1861" s="401"/>
      <c r="UXQ1861" s="401"/>
      <c r="UXR1861" s="401"/>
      <c r="UXS1861" s="401"/>
      <c r="UXT1861" s="401"/>
      <c r="UXU1861" s="401"/>
      <c r="UXV1861" s="401"/>
      <c r="UXW1861" s="401"/>
      <c r="UXX1861" s="401"/>
      <c r="UXY1861" s="401"/>
      <c r="UXZ1861" s="401"/>
      <c r="UYA1861" s="401"/>
      <c r="UYB1861" s="401"/>
      <c r="UYC1861" s="401"/>
      <c r="UYD1861" s="401"/>
      <c r="UYE1861" s="401"/>
      <c r="UYF1861" s="401"/>
      <c r="UYG1861" s="401"/>
      <c r="UYH1861" s="401"/>
      <c r="UYI1861" s="401"/>
      <c r="UYJ1861" s="401"/>
      <c r="UYK1861" s="401"/>
      <c r="UYL1861" s="401"/>
      <c r="UYM1861" s="401"/>
      <c r="UYN1861" s="401"/>
      <c r="UYO1861" s="401"/>
      <c r="UYP1861" s="401"/>
      <c r="UYQ1861" s="401"/>
      <c r="UYR1861" s="401"/>
      <c r="UYS1861" s="401"/>
      <c r="UYT1861" s="401"/>
      <c r="UYU1861" s="401"/>
      <c r="UYV1861" s="401"/>
      <c r="UYW1861" s="401"/>
      <c r="UYX1861" s="401"/>
      <c r="UYY1861" s="401"/>
      <c r="UYZ1861" s="401"/>
      <c r="UZA1861" s="401"/>
      <c r="UZB1861" s="401"/>
      <c r="UZC1861" s="401"/>
      <c r="UZD1861" s="401"/>
      <c r="UZE1861" s="401"/>
      <c r="UZF1861" s="401"/>
      <c r="UZG1861" s="401"/>
      <c r="UZH1861" s="401"/>
      <c r="UZI1861" s="401"/>
      <c r="UZJ1861" s="401"/>
      <c r="UZK1861" s="401"/>
      <c r="UZL1861" s="401"/>
      <c r="UZM1861" s="401"/>
      <c r="UZN1861" s="401"/>
      <c r="UZO1861" s="401"/>
      <c r="UZP1861" s="401"/>
      <c r="UZQ1861" s="401"/>
      <c r="UZR1861" s="401"/>
      <c r="UZS1861" s="401"/>
      <c r="UZT1861" s="401"/>
      <c r="UZU1861" s="401"/>
      <c r="UZV1861" s="401"/>
      <c r="UZW1861" s="401"/>
      <c r="UZX1861" s="401"/>
      <c r="UZY1861" s="401"/>
      <c r="UZZ1861" s="401"/>
      <c r="VAA1861" s="401"/>
      <c r="VAB1861" s="401"/>
      <c r="VAC1861" s="401"/>
      <c r="VAD1861" s="401"/>
      <c r="VAE1861" s="401"/>
      <c r="VAF1861" s="401"/>
      <c r="VAG1861" s="401"/>
      <c r="VAH1861" s="401"/>
      <c r="VAI1861" s="401"/>
      <c r="VAJ1861" s="401"/>
      <c r="VAK1861" s="401"/>
      <c r="VAL1861" s="401"/>
      <c r="VAM1861" s="401"/>
      <c r="VAN1861" s="401"/>
      <c r="VAO1861" s="401"/>
      <c r="VAP1861" s="401"/>
      <c r="VAQ1861" s="401"/>
      <c r="VAR1861" s="401"/>
      <c r="VAS1861" s="401"/>
      <c r="VAT1861" s="401"/>
      <c r="VAU1861" s="401"/>
      <c r="VAV1861" s="401"/>
      <c r="VAW1861" s="401"/>
      <c r="VAX1861" s="401"/>
      <c r="VAY1861" s="401"/>
      <c r="VAZ1861" s="401"/>
      <c r="VBA1861" s="401"/>
      <c r="VBB1861" s="401"/>
      <c r="VBC1861" s="401"/>
      <c r="VBD1861" s="401"/>
      <c r="VBE1861" s="401"/>
      <c r="VBF1861" s="401"/>
      <c r="VBG1861" s="401"/>
      <c r="VBH1861" s="401"/>
      <c r="VBI1861" s="401"/>
      <c r="VBJ1861" s="401"/>
      <c r="VBK1861" s="401"/>
      <c r="VBL1861" s="401"/>
      <c r="VBM1861" s="401"/>
      <c r="VBN1861" s="401"/>
      <c r="VBO1861" s="401"/>
      <c r="VBP1861" s="401"/>
      <c r="VBQ1861" s="401"/>
      <c r="VBR1861" s="401"/>
      <c r="VBS1861" s="401"/>
      <c r="VBT1861" s="401"/>
      <c r="VBU1861" s="401"/>
      <c r="VBV1861" s="401"/>
      <c r="VBW1861" s="401"/>
      <c r="VBX1861" s="401"/>
      <c r="VBY1861" s="401"/>
      <c r="VBZ1861" s="401"/>
      <c r="VCA1861" s="401"/>
      <c r="VCB1861" s="401"/>
      <c r="VCC1861" s="401"/>
      <c r="VCD1861" s="401"/>
      <c r="VCE1861" s="401"/>
      <c r="VCF1861" s="401"/>
      <c r="VCG1861" s="401"/>
      <c r="VCH1861" s="401"/>
      <c r="VCI1861" s="401"/>
      <c r="VCJ1861" s="401"/>
      <c r="VCK1861" s="401"/>
      <c r="VCL1861" s="401"/>
      <c r="VCM1861" s="401"/>
      <c r="VCN1861" s="401"/>
      <c r="VCO1861" s="401"/>
      <c r="VCP1861" s="401"/>
      <c r="VCQ1861" s="401"/>
      <c r="VCR1861" s="401"/>
      <c r="VCS1861" s="401"/>
      <c r="VCT1861" s="401"/>
      <c r="VCU1861" s="401"/>
      <c r="VCV1861" s="401"/>
      <c r="VCW1861" s="401"/>
      <c r="VCX1861" s="401"/>
      <c r="VCY1861" s="401"/>
      <c r="VCZ1861" s="401"/>
      <c r="VDA1861" s="401"/>
      <c r="VDB1861" s="401"/>
      <c r="VDC1861" s="401"/>
      <c r="VDD1861" s="401"/>
      <c r="VDE1861" s="401"/>
      <c r="VDF1861" s="401"/>
      <c r="VDG1861" s="401"/>
      <c r="VDH1861" s="401"/>
      <c r="VDI1861" s="401"/>
      <c r="VDJ1861" s="401"/>
      <c r="VDK1861" s="401"/>
      <c r="VDL1861" s="401"/>
      <c r="VDM1861" s="401"/>
      <c r="VDN1861" s="401"/>
      <c r="VDO1861" s="401"/>
      <c r="VDP1861" s="401"/>
      <c r="VDQ1861" s="401"/>
      <c r="VDR1861" s="401"/>
      <c r="VDS1861" s="401"/>
      <c r="VDT1861" s="401"/>
      <c r="VDU1861" s="401"/>
      <c r="VDV1861" s="401"/>
      <c r="VDW1861" s="401"/>
      <c r="VDX1861" s="401"/>
      <c r="VDY1861" s="401"/>
      <c r="VDZ1861" s="401"/>
      <c r="VEA1861" s="401"/>
      <c r="VEB1861" s="401"/>
      <c r="VEC1861" s="401"/>
      <c r="VED1861" s="401"/>
      <c r="VEE1861" s="401"/>
      <c r="VEF1861" s="401"/>
      <c r="VEG1861" s="401"/>
      <c r="VEH1861" s="401"/>
      <c r="VEI1861" s="401"/>
      <c r="VEJ1861" s="401"/>
      <c r="VEK1861" s="401"/>
      <c r="VEL1861" s="401"/>
      <c r="VEM1861" s="401"/>
      <c r="VEN1861" s="401"/>
      <c r="VEO1861" s="401"/>
      <c r="VEP1861" s="401"/>
      <c r="VEQ1861" s="401"/>
      <c r="VER1861" s="401"/>
      <c r="VES1861" s="401"/>
      <c r="VET1861" s="401"/>
      <c r="VEU1861" s="401"/>
      <c r="VEV1861" s="401"/>
      <c r="VEW1861" s="401"/>
      <c r="VEX1861" s="401"/>
      <c r="VEY1861" s="401"/>
      <c r="VEZ1861" s="401"/>
      <c r="VFA1861" s="401"/>
      <c r="VFB1861" s="401"/>
      <c r="VFC1861" s="401"/>
      <c r="VFD1861" s="401"/>
      <c r="VFE1861" s="401"/>
      <c r="VFF1861" s="401"/>
      <c r="VFG1861" s="401"/>
      <c r="VFH1861" s="401"/>
      <c r="VFI1861" s="401"/>
      <c r="VFJ1861" s="401"/>
      <c r="VFK1861" s="401"/>
      <c r="VFL1861" s="401"/>
      <c r="VFM1861" s="401"/>
      <c r="VFN1861" s="401"/>
      <c r="VFO1861" s="401"/>
      <c r="VFP1861" s="401"/>
      <c r="VFQ1861" s="401"/>
      <c r="VFR1861" s="401"/>
      <c r="VFS1861" s="401"/>
      <c r="VFT1861" s="401"/>
      <c r="VFU1861" s="401"/>
      <c r="VFV1861" s="401"/>
      <c r="VFW1861" s="401"/>
      <c r="VFX1861" s="401"/>
      <c r="VFY1861" s="401"/>
      <c r="VFZ1861" s="401"/>
      <c r="VGA1861" s="401"/>
      <c r="VGB1861" s="401"/>
      <c r="VGC1861" s="401"/>
      <c r="VGD1861" s="401"/>
      <c r="VGE1861" s="401"/>
      <c r="VGF1861" s="401"/>
      <c r="VGG1861" s="401"/>
      <c r="VGH1861" s="401"/>
      <c r="VGI1861" s="401"/>
      <c r="VGJ1861" s="401"/>
      <c r="VGK1861" s="401"/>
      <c r="VGL1861" s="401"/>
      <c r="VGM1861" s="401"/>
      <c r="VGN1861" s="401"/>
      <c r="VGO1861" s="401"/>
      <c r="VGP1861" s="401"/>
      <c r="VGQ1861" s="401"/>
      <c r="VGR1861" s="401"/>
      <c r="VGS1861" s="401"/>
      <c r="VGT1861" s="401"/>
      <c r="VGU1861" s="401"/>
      <c r="VGV1861" s="401"/>
      <c r="VGW1861" s="401"/>
      <c r="VGX1861" s="401"/>
      <c r="VGY1861" s="401"/>
      <c r="VGZ1861" s="401"/>
      <c r="VHA1861" s="401"/>
      <c r="VHB1861" s="401"/>
      <c r="VHC1861" s="401"/>
      <c r="VHD1861" s="401"/>
      <c r="VHE1861" s="401"/>
      <c r="VHF1861" s="401"/>
      <c r="VHG1861" s="401"/>
      <c r="VHH1861" s="401"/>
      <c r="VHI1861" s="401"/>
      <c r="VHJ1861" s="401"/>
      <c r="VHK1861" s="401"/>
      <c r="VHL1861" s="401"/>
      <c r="VHM1861" s="401"/>
      <c r="VHN1861" s="401"/>
      <c r="VHO1861" s="401"/>
      <c r="VHP1861" s="401"/>
      <c r="VHQ1861" s="401"/>
      <c r="VHR1861" s="401"/>
      <c r="VHS1861" s="401"/>
      <c r="VHT1861" s="401"/>
      <c r="VHU1861" s="401"/>
      <c r="VHV1861" s="401"/>
      <c r="VHW1861" s="401"/>
      <c r="VHX1861" s="401"/>
      <c r="VHY1861" s="401"/>
      <c r="VHZ1861" s="401"/>
      <c r="VIA1861" s="401"/>
      <c r="VIB1861" s="401"/>
      <c r="VIC1861" s="401"/>
      <c r="VID1861" s="401"/>
      <c r="VIE1861" s="401"/>
      <c r="VIF1861" s="401"/>
      <c r="VIG1861" s="401"/>
      <c r="VIH1861" s="401"/>
      <c r="VII1861" s="401"/>
      <c r="VIJ1861" s="401"/>
      <c r="VIK1861" s="401"/>
      <c r="VIL1861" s="401"/>
      <c r="VIM1861" s="401"/>
      <c r="VIN1861" s="401"/>
      <c r="VIO1861" s="401"/>
      <c r="VIP1861" s="401"/>
      <c r="VIQ1861" s="401"/>
      <c r="VIR1861" s="401"/>
      <c r="VIS1861" s="401"/>
      <c r="VIT1861" s="401"/>
      <c r="VIU1861" s="401"/>
      <c r="VIV1861" s="401"/>
      <c r="VIW1861" s="401"/>
      <c r="VIX1861" s="401"/>
      <c r="VIY1861" s="401"/>
      <c r="VIZ1861" s="401"/>
      <c r="VJA1861" s="401"/>
      <c r="VJB1861" s="401"/>
      <c r="VJC1861" s="401"/>
      <c r="VJD1861" s="401"/>
      <c r="VJE1861" s="401"/>
      <c r="VJF1861" s="401"/>
      <c r="VJG1861" s="401"/>
      <c r="VJH1861" s="401"/>
      <c r="VJI1861" s="401"/>
      <c r="VJJ1861" s="401"/>
      <c r="VJK1861" s="401"/>
      <c r="VJL1861" s="401"/>
      <c r="VJM1861" s="401"/>
      <c r="VJN1861" s="401"/>
      <c r="VJO1861" s="401"/>
      <c r="VJP1861" s="401"/>
      <c r="VJQ1861" s="401"/>
      <c r="VJR1861" s="401"/>
      <c r="VJS1861" s="401"/>
      <c r="VJT1861" s="401"/>
      <c r="VJU1861" s="401"/>
      <c r="VJV1861" s="401"/>
      <c r="VJW1861" s="401"/>
      <c r="VJX1861" s="401"/>
      <c r="VJY1861" s="401"/>
      <c r="VJZ1861" s="401"/>
      <c r="VKA1861" s="401"/>
      <c r="VKB1861" s="401"/>
      <c r="VKC1861" s="401"/>
      <c r="VKD1861" s="401"/>
      <c r="VKE1861" s="401"/>
      <c r="VKF1861" s="401"/>
      <c r="VKG1861" s="401"/>
      <c r="VKH1861" s="401"/>
      <c r="VKI1861" s="401"/>
      <c r="VKJ1861" s="401"/>
      <c r="VKK1861" s="401"/>
      <c r="VKL1861" s="401"/>
      <c r="VKM1861" s="401"/>
      <c r="VKN1861" s="401"/>
      <c r="VKO1861" s="401"/>
      <c r="VKP1861" s="401"/>
      <c r="VKQ1861" s="401"/>
      <c r="VKR1861" s="401"/>
      <c r="VKS1861" s="401"/>
      <c r="VKT1861" s="401"/>
      <c r="VKU1861" s="401"/>
      <c r="VKV1861" s="401"/>
      <c r="VKW1861" s="401"/>
      <c r="VKX1861" s="401"/>
      <c r="VKY1861" s="401"/>
      <c r="VKZ1861" s="401"/>
      <c r="VLA1861" s="401"/>
      <c r="VLB1861" s="401"/>
      <c r="VLC1861" s="401"/>
      <c r="VLD1861" s="401"/>
      <c r="VLE1861" s="401"/>
      <c r="VLF1861" s="401"/>
      <c r="VLG1861" s="401"/>
      <c r="VLH1861" s="401"/>
      <c r="VLI1861" s="401"/>
      <c r="VLJ1861" s="401"/>
      <c r="VLK1861" s="401"/>
      <c r="VLL1861" s="401"/>
      <c r="VLM1861" s="401"/>
      <c r="VLN1861" s="401"/>
      <c r="VLO1861" s="401"/>
      <c r="VLP1861" s="401"/>
      <c r="VLQ1861" s="401"/>
      <c r="VLR1861" s="401"/>
      <c r="VLS1861" s="401"/>
      <c r="VLT1861" s="401"/>
      <c r="VLU1861" s="401"/>
      <c r="VLV1861" s="401"/>
      <c r="VLW1861" s="401"/>
      <c r="VLX1861" s="401"/>
      <c r="VLY1861" s="401"/>
      <c r="VLZ1861" s="401"/>
      <c r="VMA1861" s="401"/>
      <c r="VMB1861" s="401"/>
      <c r="VMC1861" s="401"/>
      <c r="VMD1861" s="401"/>
      <c r="VME1861" s="401"/>
      <c r="VMF1861" s="401"/>
      <c r="VMG1861" s="401"/>
      <c r="VMH1861" s="401"/>
      <c r="VMI1861" s="401"/>
      <c r="VMJ1861" s="401"/>
      <c r="VMK1861" s="401"/>
      <c r="VML1861" s="401"/>
      <c r="VMM1861" s="401"/>
      <c r="VMN1861" s="401"/>
      <c r="VMO1861" s="401"/>
      <c r="VMP1861" s="401"/>
      <c r="VMQ1861" s="401"/>
      <c r="VMR1861" s="401"/>
      <c r="VMS1861" s="401"/>
      <c r="VMT1861" s="401"/>
      <c r="VMU1861" s="401"/>
      <c r="VMV1861" s="401"/>
      <c r="VMW1861" s="401"/>
      <c r="VMX1861" s="401"/>
      <c r="VMY1861" s="401"/>
      <c r="VMZ1861" s="401"/>
      <c r="VNA1861" s="401"/>
      <c r="VNB1861" s="401"/>
      <c r="VNC1861" s="401"/>
      <c r="VND1861" s="401"/>
      <c r="VNE1861" s="401"/>
      <c r="VNF1861" s="401"/>
      <c r="VNG1861" s="401"/>
      <c r="VNH1861" s="401"/>
      <c r="VNI1861" s="401"/>
      <c r="VNJ1861" s="401"/>
      <c r="VNK1861" s="401"/>
      <c r="VNL1861" s="401"/>
      <c r="VNM1861" s="401"/>
      <c r="VNN1861" s="401"/>
      <c r="VNO1861" s="401"/>
      <c r="VNP1861" s="401"/>
      <c r="VNQ1861" s="401"/>
      <c r="VNR1861" s="401"/>
      <c r="VNS1861" s="401"/>
      <c r="VNT1861" s="401"/>
      <c r="VNU1861" s="401"/>
      <c r="VNV1861" s="401"/>
      <c r="VNW1861" s="401"/>
      <c r="VNX1861" s="401"/>
      <c r="VNY1861" s="401"/>
      <c r="VNZ1861" s="401"/>
      <c r="VOA1861" s="401"/>
      <c r="VOB1861" s="401"/>
      <c r="VOC1861" s="401"/>
      <c r="VOD1861" s="401"/>
      <c r="VOE1861" s="401"/>
      <c r="VOF1861" s="401"/>
      <c r="VOG1861" s="401"/>
      <c r="VOH1861" s="401"/>
      <c r="VOI1861" s="401"/>
      <c r="VOJ1861" s="401"/>
      <c r="VOK1861" s="401"/>
      <c r="VOL1861" s="401"/>
      <c r="VOM1861" s="401"/>
      <c r="VON1861" s="401"/>
      <c r="VOO1861" s="401"/>
      <c r="VOP1861" s="401"/>
      <c r="VOQ1861" s="401"/>
      <c r="VOR1861" s="401"/>
      <c r="VOS1861" s="401"/>
      <c r="VOT1861" s="401"/>
      <c r="VOU1861" s="401"/>
      <c r="VOV1861" s="401"/>
      <c r="VOW1861" s="401"/>
      <c r="VOX1861" s="401"/>
      <c r="VOY1861" s="401"/>
      <c r="VOZ1861" s="401"/>
      <c r="VPA1861" s="401"/>
      <c r="VPB1861" s="401"/>
      <c r="VPC1861" s="401"/>
      <c r="VPD1861" s="401"/>
      <c r="VPE1861" s="401"/>
      <c r="VPF1861" s="401"/>
      <c r="VPG1861" s="401"/>
      <c r="VPH1861" s="401"/>
      <c r="VPI1861" s="401"/>
      <c r="VPJ1861" s="401"/>
      <c r="VPK1861" s="401"/>
      <c r="VPL1861" s="401"/>
      <c r="VPM1861" s="401"/>
      <c r="VPN1861" s="401"/>
      <c r="VPO1861" s="401"/>
      <c r="VPP1861" s="401"/>
      <c r="VPQ1861" s="401"/>
      <c r="VPR1861" s="401"/>
      <c r="VPS1861" s="401"/>
      <c r="VPT1861" s="401"/>
      <c r="VPU1861" s="401"/>
      <c r="VPV1861" s="401"/>
      <c r="VPW1861" s="401"/>
      <c r="VPX1861" s="401"/>
      <c r="VPY1861" s="401"/>
      <c r="VPZ1861" s="401"/>
      <c r="VQA1861" s="401"/>
      <c r="VQB1861" s="401"/>
      <c r="VQC1861" s="401"/>
      <c r="VQD1861" s="401"/>
      <c r="VQE1861" s="401"/>
      <c r="VQF1861" s="401"/>
      <c r="VQG1861" s="401"/>
      <c r="VQH1861" s="401"/>
      <c r="VQI1861" s="401"/>
      <c r="VQJ1861" s="401"/>
      <c r="VQK1861" s="401"/>
      <c r="VQL1861" s="401"/>
      <c r="VQM1861" s="401"/>
      <c r="VQN1861" s="401"/>
      <c r="VQO1861" s="401"/>
      <c r="VQP1861" s="401"/>
      <c r="VQQ1861" s="401"/>
      <c r="VQR1861" s="401"/>
      <c r="VQS1861" s="401"/>
      <c r="VQT1861" s="401"/>
      <c r="VQU1861" s="401"/>
      <c r="VQV1861" s="401"/>
      <c r="VQW1861" s="401"/>
      <c r="VQX1861" s="401"/>
      <c r="VQY1861" s="401"/>
      <c r="VQZ1861" s="401"/>
      <c r="VRA1861" s="401"/>
      <c r="VRB1861" s="401"/>
      <c r="VRC1861" s="401"/>
      <c r="VRD1861" s="401"/>
      <c r="VRE1861" s="401"/>
      <c r="VRF1861" s="401"/>
      <c r="VRG1861" s="401"/>
      <c r="VRH1861" s="401"/>
      <c r="VRI1861" s="401"/>
      <c r="VRJ1861" s="401"/>
      <c r="VRK1861" s="401"/>
      <c r="VRL1861" s="401"/>
      <c r="VRM1861" s="401"/>
      <c r="VRN1861" s="401"/>
      <c r="VRO1861" s="401"/>
      <c r="VRP1861" s="401"/>
      <c r="VRQ1861" s="401"/>
      <c r="VRR1861" s="401"/>
      <c r="VRS1861" s="401"/>
      <c r="VRT1861" s="401"/>
      <c r="VRU1861" s="401"/>
      <c r="VRV1861" s="401"/>
      <c r="VRW1861" s="401"/>
      <c r="VRX1861" s="401"/>
      <c r="VRY1861" s="401"/>
      <c r="VRZ1861" s="401"/>
      <c r="VSA1861" s="401"/>
      <c r="VSB1861" s="401"/>
      <c r="VSC1861" s="401"/>
      <c r="VSD1861" s="401"/>
      <c r="VSE1861" s="401"/>
      <c r="VSF1861" s="401"/>
      <c r="VSG1861" s="401"/>
      <c r="VSH1861" s="401"/>
      <c r="VSI1861" s="401"/>
      <c r="VSJ1861" s="401"/>
      <c r="VSK1861" s="401"/>
      <c r="VSL1861" s="401"/>
      <c r="VSM1861" s="401"/>
      <c r="VSN1861" s="401"/>
      <c r="VSO1861" s="401"/>
      <c r="VSP1861" s="401"/>
      <c r="VSQ1861" s="401"/>
      <c r="VSR1861" s="401"/>
      <c r="VSS1861" s="401"/>
      <c r="VST1861" s="401"/>
      <c r="VSU1861" s="401"/>
      <c r="VSV1861" s="401"/>
      <c r="VSW1861" s="401"/>
      <c r="VSX1861" s="401"/>
      <c r="VSY1861" s="401"/>
      <c r="VSZ1861" s="401"/>
      <c r="VTA1861" s="401"/>
      <c r="VTB1861" s="401"/>
      <c r="VTC1861" s="401"/>
      <c r="VTD1861" s="401"/>
      <c r="VTE1861" s="401"/>
      <c r="VTF1861" s="401"/>
      <c r="VTG1861" s="401"/>
      <c r="VTH1861" s="401"/>
      <c r="VTI1861" s="401"/>
      <c r="VTJ1861" s="401"/>
      <c r="VTK1861" s="401"/>
      <c r="VTL1861" s="401"/>
      <c r="VTM1861" s="401"/>
      <c r="VTN1861" s="401"/>
      <c r="VTO1861" s="401"/>
      <c r="VTP1861" s="401"/>
      <c r="VTQ1861" s="401"/>
      <c r="VTR1861" s="401"/>
      <c r="VTS1861" s="401"/>
      <c r="VTT1861" s="401"/>
      <c r="VTU1861" s="401"/>
      <c r="VTV1861" s="401"/>
      <c r="VTW1861" s="401"/>
      <c r="VTX1861" s="401"/>
      <c r="VTY1861" s="401"/>
      <c r="VTZ1861" s="401"/>
      <c r="VUA1861" s="401"/>
      <c r="VUB1861" s="401"/>
      <c r="VUC1861" s="401"/>
      <c r="VUD1861" s="401"/>
      <c r="VUE1861" s="401"/>
      <c r="VUF1861" s="401"/>
      <c r="VUG1861" s="401"/>
      <c r="VUH1861" s="401"/>
      <c r="VUI1861" s="401"/>
      <c r="VUJ1861" s="401"/>
      <c r="VUK1861" s="401"/>
      <c r="VUL1861" s="401"/>
      <c r="VUM1861" s="401"/>
      <c r="VUN1861" s="401"/>
      <c r="VUO1861" s="401"/>
      <c r="VUP1861" s="401"/>
      <c r="VUQ1861" s="401"/>
      <c r="VUR1861" s="401"/>
      <c r="VUS1861" s="401"/>
      <c r="VUT1861" s="401"/>
      <c r="VUU1861" s="401"/>
      <c r="VUV1861" s="401"/>
      <c r="VUW1861" s="401"/>
      <c r="VUX1861" s="401"/>
      <c r="VUY1861" s="401"/>
      <c r="VUZ1861" s="401"/>
      <c r="VVA1861" s="401"/>
      <c r="VVB1861" s="401"/>
      <c r="VVC1861" s="401"/>
      <c r="VVD1861" s="401"/>
      <c r="VVE1861" s="401"/>
      <c r="VVF1861" s="401"/>
      <c r="VVG1861" s="401"/>
      <c r="VVH1861" s="401"/>
      <c r="VVI1861" s="401"/>
      <c r="VVJ1861" s="401"/>
      <c r="VVK1861" s="401"/>
      <c r="VVL1861" s="401"/>
      <c r="VVM1861" s="401"/>
      <c r="VVN1861" s="401"/>
      <c r="VVO1861" s="401"/>
      <c r="VVP1861" s="401"/>
      <c r="VVQ1861" s="401"/>
      <c r="VVR1861" s="401"/>
      <c r="VVS1861" s="401"/>
      <c r="VVT1861" s="401"/>
      <c r="VVU1861" s="401"/>
      <c r="VVV1861" s="401"/>
      <c r="VVW1861" s="401"/>
      <c r="VVX1861" s="401"/>
      <c r="VVY1861" s="401"/>
      <c r="VVZ1861" s="401"/>
      <c r="VWA1861" s="401"/>
      <c r="VWB1861" s="401"/>
      <c r="VWC1861" s="401"/>
      <c r="VWD1861" s="401"/>
      <c r="VWE1861" s="401"/>
      <c r="VWF1861" s="401"/>
      <c r="VWG1861" s="401"/>
      <c r="VWH1861" s="401"/>
      <c r="VWI1861" s="401"/>
      <c r="VWJ1861" s="401"/>
      <c r="VWK1861" s="401"/>
      <c r="VWL1861" s="401"/>
      <c r="VWM1861" s="401"/>
      <c r="VWN1861" s="401"/>
      <c r="VWO1861" s="401"/>
      <c r="VWP1861" s="401"/>
      <c r="VWQ1861" s="401"/>
      <c r="VWR1861" s="401"/>
      <c r="VWS1861" s="401"/>
      <c r="VWT1861" s="401"/>
      <c r="VWU1861" s="401"/>
      <c r="VWV1861" s="401"/>
      <c r="VWW1861" s="401"/>
      <c r="VWX1861" s="401"/>
      <c r="VWY1861" s="401"/>
      <c r="VWZ1861" s="401"/>
      <c r="VXA1861" s="401"/>
      <c r="VXB1861" s="401"/>
      <c r="VXC1861" s="401"/>
      <c r="VXD1861" s="401"/>
      <c r="VXE1861" s="401"/>
      <c r="VXF1861" s="401"/>
      <c r="VXG1861" s="401"/>
      <c r="VXH1861" s="401"/>
      <c r="VXI1861" s="401"/>
      <c r="VXJ1861" s="401"/>
      <c r="VXK1861" s="401"/>
      <c r="VXL1861" s="401"/>
      <c r="VXM1861" s="401"/>
      <c r="VXN1861" s="401"/>
      <c r="VXO1861" s="401"/>
      <c r="VXP1861" s="401"/>
      <c r="VXQ1861" s="401"/>
      <c r="VXR1861" s="401"/>
      <c r="VXS1861" s="401"/>
      <c r="VXT1861" s="401"/>
      <c r="VXU1861" s="401"/>
      <c r="VXV1861" s="401"/>
      <c r="VXW1861" s="401"/>
      <c r="VXX1861" s="401"/>
      <c r="VXY1861" s="401"/>
      <c r="VXZ1861" s="401"/>
      <c r="VYA1861" s="401"/>
      <c r="VYB1861" s="401"/>
      <c r="VYC1861" s="401"/>
      <c r="VYD1861" s="401"/>
      <c r="VYE1861" s="401"/>
      <c r="VYF1861" s="401"/>
      <c r="VYG1861" s="401"/>
      <c r="VYH1861" s="401"/>
      <c r="VYI1861" s="401"/>
      <c r="VYJ1861" s="401"/>
      <c r="VYK1861" s="401"/>
      <c r="VYL1861" s="401"/>
      <c r="VYM1861" s="401"/>
      <c r="VYN1861" s="401"/>
      <c r="VYO1861" s="401"/>
      <c r="VYP1861" s="401"/>
      <c r="VYQ1861" s="401"/>
      <c r="VYR1861" s="401"/>
      <c r="VYS1861" s="401"/>
      <c r="VYT1861" s="401"/>
      <c r="VYU1861" s="401"/>
      <c r="VYV1861" s="401"/>
      <c r="VYW1861" s="401"/>
      <c r="VYX1861" s="401"/>
      <c r="VYY1861" s="401"/>
      <c r="VYZ1861" s="401"/>
      <c r="VZA1861" s="401"/>
      <c r="VZB1861" s="401"/>
      <c r="VZC1861" s="401"/>
      <c r="VZD1861" s="401"/>
      <c r="VZE1861" s="401"/>
      <c r="VZF1861" s="401"/>
      <c r="VZG1861" s="401"/>
      <c r="VZH1861" s="401"/>
      <c r="VZI1861" s="401"/>
      <c r="VZJ1861" s="401"/>
      <c r="VZK1861" s="401"/>
      <c r="VZL1861" s="401"/>
      <c r="VZM1861" s="401"/>
      <c r="VZN1861" s="401"/>
      <c r="VZO1861" s="401"/>
      <c r="VZP1861" s="401"/>
      <c r="VZQ1861" s="401"/>
      <c r="VZR1861" s="401"/>
      <c r="VZS1861" s="401"/>
      <c r="VZT1861" s="401"/>
      <c r="VZU1861" s="401"/>
      <c r="VZV1861" s="401"/>
      <c r="VZW1861" s="401"/>
      <c r="VZX1861" s="401"/>
      <c r="VZY1861" s="401"/>
      <c r="VZZ1861" s="401"/>
      <c r="WAA1861" s="401"/>
      <c r="WAB1861" s="401"/>
      <c r="WAC1861" s="401"/>
      <c r="WAD1861" s="401"/>
      <c r="WAE1861" s="401"/>
      <c r="WAF1861" s="401"/>
      <c r="WAG1861" s="401"/>
      <c r="WAH1861" s="401"/>
      <c r="WAI1861" s="401"/>
      <c r="WAJ1861" s="401"/>
      <c r="WAK1861" s="401"/>
      <c r="WAL1861" s="401"/>
      <c r="WAM1861" s="401"/>
      <c r="WAN1861" s="401"/>
      <c r="WAO1861" s="401"/>
      <c r="WAP1861" s="401"/>
      <c r="WAQ1861" s="401"/>
      <c r="WAR1861" s="401"/>
      <c r="WAS1861" s="401"/>
      <c r="WAT1861" s="401"/>
      <c r="WAU1861" s="401"/>
      <c r="WAV1861" s="401"/>
      <c r="WAW1861" s="401"/>
      <c r="WAX1861" s="401"/>
      <c r="WAY1861" s="401"/>
      <c r="WAZ1861" s="401"/>
      <c r="WBA1861" s="401"/>
      <c r="WBB1861" s="401"/>
      <c r="WBC1861" s="401"/>
      <c r="WBD1861" s="401"/>
      <c r="WBE1861" s="401"/>
      <c r="WBF1861" s="401"/>
      <c r="WBG1861" s="401"/>
      <c r="WBH1861" s="401"/>
      <c r="WBI1861" s="401"/>
      <c r="WBJ1861" s="401"/>
      <c r="WBK1861" s="401"/>
      <c r="WBL1861" s="401"/>
      <c r="WBM1861" s="401"/>
      <c r="WBN1861" s="401"/>
      <c r="WBO1861" s="401"/>
      <c r="WBP1861" s="401"/>
      <c r="WBQ1861" s="401"/>
      <c r="WBR1861" s="401"/>
      <c r="WBS1861" s="401"/>
      <c r="WBT1861" s="401"/>
      <c r="WBU1861" s="401"/>
      <c r="WBV1861" s="401"/>
      <c r="WBW1861" s="401"/>
      <c r="WBX1861" s="401"/>
      <c r="WBY1861" s="401"/>
      <c r="WBZ1861" s="401"/>
      <c r="WCA1861" s="401"/>
      <c r="WCB1861" s="401"/>
      <c r="WCC1861" s="401"/>
      <c r="WCD1861" s="401"/>
      <c r="WCE1861" s="401"/>
      <c r="WCF1861" s="401"/>
      <c r="WCG1861" s="401"/>
      <c r="WCH1861" s="401"/>
      <c r="WCI1861" s="401"/>
      <c r="WCJ1861" s="401"/>
      <c r="WCK1861" s="401"/>
      <c r="WCL1861" s="401"/>
      <c r="WCM1861" s="401"/>
      <c r="WCN1861" s="401"/>
      <c r="WCO1861" s="401"/>
      <c r="WCP1861" s="401"/>
      <c r="WCQ1861" s="401"/>
      <c r="WCR1861" s="401"/>
      <c r="WCS1861" s="401"/>
      <c r="WCT1861" s="401"/>
      <c r="WCU1861" s="401"/>
      <c r="WCV1861" s="401"/>
      <c r="WCW1861" s="401"/>
      <c r="WCX1861" s="401"/>
      <c r="WCY1861" s="401"/>
      <c r="WCZ1861" s="401"/>
      <c r="WDA1861" s="401"/>
      <c r="WDB1861" s="401"/>
      <c r="WDC1861" s="401"/>
      <c r="WDD1861" s="401"/>
      <c r="WDE1861" s="401"/>
      <c r="WDF1861" s="401"/>
      <c r="WDG1861" s="401"/>
      <c r="WDH1861" s="401"/>
      <c r="WDI1861" s="401"/>
      <c r="WDJ1861" s="401"/>
      <c r="WDK1861" s="401"/>
      <c r="WDL1861" s="401"/>
      <c r="WDM1861" s="401"/>
      <c r="WDN1861" s="401"/>
      <c r="WDO1861" s="401"/>
      <c r="WDP1861" s="401"/>
      <c r="WDQ1861" s="401"/>
      <c r="WDR1861" s="401"/>
      <c r="WDS1861" s="401"/>
      <c r="WDT1861" s="401"/>
      <c r="WDU1861" s="401"/>
      <c r="WDV1861" s="401"/>
      <c r="WDW1861" s="401"/>
      <c r="WDX1861" s="401"/>
      <c r="WDY1861" s="401"/>
      <c r="WDZ1861" s="401"/>
      <c r="WEA1861" s="401"/>
      <c r="WEB1861" s="401"/>
      <c r="WEC1861" s="401"/>
      <c r="WED1861" s="401"/>
      <c r="WEE1861" s="401"/>
      <c r="WEF1861" s="401"/>
      <c r="WEG1861" s="401"/>
      <c r="WEH1861" s="401"/>
      <c r="WEI1861" s="401"/>
      <c r="WEJ1861" s="401"/>
      <c r="WEK1861" s="401"/>
      <c r="WEL1861" s="401"/>
      <c r="WEM1861" s="401"/>
      <c r="WEN1861" s="401"/>
      <c r="WEO1861" s="401"/>
      <c r="WEP1861" s="401"/>
      <c r="WEQ1861" s="401"/>
      <c r="WER1861" s="401"/>
      <c r="WES1861" s="401"/>
      <c r="WET1861" s="401"/>
      <c r="WEU1861" s="401"/>
      <c r="WEV1861" s="401"/>
      <c r="WEW1861" s="401"/>
      <c r="WEX1861" s="401"/>
      <c r="WEY1861" s="401"/>
      <c r="WEZ1861" s="401"/>
      <c r="WFA1861" s="401"/>
      <c r="WFB1861" s="401"/>
      <c r="WFC1861" s="401"/>
      <c r="WFD1861" s="401"/>
      <c r="WFE1861" s="401"/>
      <c r="WFF1861" s="401"/>
      <c r="WFG1861" s="401"/>
      <c r="WFH1861" s="401"/>
      <c r="WFI1861" s="401"/>
      <c r="WFJ1861" s="401"/>
      <c r="WFK1861" s="401"/>
      <c r="WFL1861" s="401"/>
      <c r="WFM1861" s="401"/>
      <c r="WFN1861" s="401"/>
      <c r="WFO1861" s="401"/>
      <c r="WFP1861" s="401"/>
      <c r="WFQ1861" s="401"/>
      <c r="WFR1861" s="401"/>
      <c r="WFS1861" s="401"/>
      <c r="WFT1861" s="401"/>
      <c r="WFU1861" s="401"/>
      <c r="WFV1861" s="401"/>
      <c r="WFW1861" s="401"/>
      <c r="WFX1861" s="401"/>
      <c r="WFY1861" s="401"/>
      <c r="WFZ1861" s="401"/>
      <c r="WGA1861" s="401"/>
      <c r="WGB1861" s="401"/>
      <c r="WGC1861" s="401"/>
      <c r="WGD1861" s="401"/>
      <c r="WGE1861" s="401"/>
      <c r="WGF1861" s="401"/>
      <c r="WGG1861" s="401"/>
      <c r="WGH1861" s="401"/>
      <c r="WGI1861" s="401"/>
      <c r="WGJ1861" s="401"/>
      <c r="WGK1861" s="401"/>
      <c r="WGL1861" s="401"/>
      <c r="WGM1861" s="401"/>
      <c r="WGN1861" s="401"/>
      <c r="WGO1861" s="401"/>
      <c r="WGP1861" s="401"/>
      <c r="WGQ1861" s="401"/>
      <c r="WGR1861" s="401"/>
      <c r="WGS1861" s="401"/>
      <c r="WGT1861" s="401"/>
      <c r="WGU1861" s="401"/>
      <c r="WGV1861" s="401"/>
      <c r="WGW1861" s="401"/>
      <c r="WGX1861" s="401"/>
      <c r="WGY1861" s="401"/>
      <c r="WGZ1861" s="401"/>
      <c r="WHA1861" s="401"/>
      <c r="WHB1861" s="401"/>
      <c r="WHC1861" s="401"/>
      <c r="WHD1861" s="401"/>
      <c r="WHE1861" s="401"/>
      <c r="WHF1861" s="401"/>
      <c r="WHG1861" s="401"/>
      <c r="WHH1861" s="401"/>
      <c r="WHI1861" s="401"/>
      <c r="WHJ1861" s="401"/>
      <c r="WHK1861" s="401"/>
      <c r="WHL1861" s="401"/>
      <c r="WHM1861" s="401"/>
      <c r="WHN1861" s="401"/>
      <c r="WHO1861" s="401"/>
      <c r="WHP1861" s="401"/>
      <c r="WHQ1861" s="401"/>
      <c r="WHR1861" s="401"/>
      <c r="WHS1861" s="401"/>
      <c r="WHT1861" s="401"/>
      <c r="WHU1861" s="401"/>
      <c r="WHV1861" s="401"/>
      <c r="WHW1861" s="401"/>
      <c r="WHX1861" s="401"/>
      <c r="WHY1861" s="401"/>
      <c r="WHZ1861" s="401"/>
      <c r="WIA1861" s="401"/>
      <c r="WIB1861" s="401"/>
      <c r="WIC1861" s="401"/>
      <c r="WID1861" s="401"/>
      <c r="WIE1861" s="401"/>
      <c r="WIF1861" s="401"/>
      <c r="WIG1861" s="401"/>
      <c r="WIH1861" s="401"/>
      <c r="WII1861" s="401"/>
      <c r="WIJ1861" s="401"/>
      <c r="WIK1861" s="401"/>
      <c r="WIL1861" s="401"/>
      <c r="WIM1861" s="401"/>
      <c r="WIN1861" s="401"/>
      <c r="WIO1861" s="401"/>
      <c r="WIP1861" s="401"/>
      <c r="WIQ1861" s="401"/>
      <c r="WIR1861" s="401"/>
      <c r="WIS1861" s="401"/>
      <c r="WIT1861" s="401"/>
      <c r="WIU1861" s="401"/>
      <c r="WIV1861" s="401"/>
      <c r="WIW1861" s="401"/>
      <c r="WIX1861" s="401"/>
      <c r="WIY1861" s="401"/>
      <c r="WIZ1861" s="401"/>
      <c r="WJA1861" s="401"/>
      <c r="WJB1861" s="401"/>
      <c r="WJC1861" s="401"/>
      <c r="WJD1861" s="401"/>
      <c r="WJE1861" s="401"/>
      <c r="WJF1861" s="401"/>
      <c r="WJG1861" s="401"/>
      <c r="WJH1861" s="401"/>
      <c r="WJI1861" s="401"/>
      <c r="WJJ1861" s="401"/>
      <c r="WJK1861" s="401"/>
      <c r="WJL1861" s="401"/>
      <c r="WJM1861" s="401"/>
      <c r="WJN1861" s="401"/>
      <c r="WJO1861" s="401"/>
      <c r="WJP1861" s="401"/>
      <c r="WJQ1861" s="401"/>
      <c r="WJR1861" s="401"/>
      <c r="WJS1861" s="401"/>
      <c r="WJT1861" s="401"/>
      <c r="WJU1861" s="401"/>
      <c r="WJV1861" s="401"/>
      <c r="WJW1861" s="401"/>
      <c r="WJX1861" s="401"/>
      <c r="WJY1861" s="401"/>
      <c r="WJZ1861" s="401"/>
      <c r="WKA1861" s="401"/>
      <c r="WKB1861" s="401"/>
      <c r="WKC1861" s="401"/>
      <c r="WKD1861" s="401"/>
      <c r="WKE1861" s="401"/>
      <c r="WKF1861" s="401"/>
      <c r="WKG1861" s="401"/>
      <c r="WKH1861" s="401"/>
      <c r="WKI1861" s="401"/>
      <c r="WKJ1861" s="401"/>
      <c r="WKK1861" s="401"/>
      <c r="WKL1861" s="401"/>
      <c r="WKM1861" s="401"/>
      <c r="WKN1861" s="401"/>
      <c r="WKO1861" s="401"/>
      <c r="WKP1861" s="401"/>
      <c r="WKQ1861" s="401"/>
      <c r="WKR1861" s="401"/>
      <c r="WKS1861" s="401"/>
      <c r="WKT1861" s="401"/>
      <c r="WKU1861" s="401"/>
      <c r="WKV1861" s="401"/>
      <c r="WKW1861" s="401"/>
      <c r="WKX1861" s="401"/>
      <c r="WKY1861" s="401"/>
      <c r="WKZ1861" s="401"/>
      <c r="WLA1861" s="401"/>
      <c r="WLB1861" s="401"/>
      <c r="WLC1861" s="401"/>
      <c r="WLD1861" s="401"/>
      <c r="WLE1861" s="401"/>
      <c r="WLF1861" s="401"/>
      <c r="WLG1861" s="401"/>
      <c r="WLH1861" s="401"/>
      <c r="WLI1861" s="401"/>
      <c r="WLJ1861" s="401"/>
      <c r="WLK1861" s="401"/>
      <c r="WLL1861" s="401"/>
      <c r="WLM1861" s="401"/>
      <c r="WLN1861" s="401"/>
      <c r="WLO1861" s="401"/>
      <c r="WLP1861" s="401"/>
      <c r="WLQ1861" s="401"/>
      <c r="WLR1861" s="401"/>
      <c r="WLS1861" s="401"/>
      <c r="WLT1861" s="401"/>
      <c r="WLU1861" s="401"/>
      <c r="WLV1861" s="401"/>
      <c r="WLW1861" s="401"/>
      <c r="WLX1861" s="401"/>
      <c r="WLY1861" s="401"/>
      <c r="WLZ1861" s="401"/>
      <c r="WMA1861" s="401"/>
      <c r="WMB1861" s="401"/>
      <c r="WMC1861" s="401"/>
      <c r="WMD1861" s="401"/>
      <c r="WME1861" s="401"/>
      <c r="WMF1861" s="401"/>
      <c r="WMG1861" s="401"/>
      <c r="WMH1861" s="401"/>
      <c r="WMI1861" s="401"/>
      <c r="WMJ1861" s="401"/>
      <c r="WMK1861" s="401"/>
      <c r="WML1861" s="401"/>
      <c r="WMM1861" s="401"/>
      <c r="WMN1861" s="401"/>
      <c r="WMO1861" s="401"/>
      <c r="WMP1861" s="401"/>
      <c r="WMQ1861" s="401"/>
      <c r="WMR1861" s="401"/>
      <c r="WMS1861" s="401"/>
      <c r="WMT1861" s="401"/>
      <c r="WMU1861" s="401"/>
      <c r="WMV1861" s="401"/>
      <c r="WMW1861" s="401"/>
      <c r="WMX1861" s="401"/>
      <c r="WMY1861" s="401"/>
      <c r="WMZ1861" s="401"/>
      <c r="WNA1861" s="401"/>
      <c r="WNB1861" s="401"/>
      <c r="WNC1861" s="401"/>
      <c r="WND1861" s="401"/>
      <c r="WNE1861" s="401"/>
      <c r="WNF1861" s="401"/>
      <c r="WNG1861" s="401"/>
      <c r="WNH1861" s="401"/>
      <c r="WNI1861" s="401"/>
      <c r="WNJ1861" s="401"/>
      <c r="WNK1861" s="401"/>
      <c r="WNL1861" s="401"/>
      <c r="WNM1861" s="401"/>
      <c r="WNN1861" s="401"/>
      <c r="WNO1861" s="401"/>
      <c r="WNP1861" s="401"/>
      <c r="WNQ1861" s="401"/>
      <c r="WNR1861" s="401"/>
      <c r="WNS1861" s="401"/>
      <c r="WNT1861" s="401"/>
      <c r="WNU1861" s="401"/>
      <c r="WNV1861" s="401"/>
      <c r="WNW1861" s="401"/>
      <c r="WNX1861" s="401"/>
      <c r="WNY1861" s="401"/>
      <c r="WNZ1861" s="401"/>
      <c r="WOA1861" s="401"/>
      <c r="WOB1861" s="401"/>
      <c r="WOC1861" s="401"/>
      <c r="WOD1861" s="401"/>
      <c r="WOE1861" s="401"/>
      <c r="WOF1861" s="401"/>
      <c r="WOG1861" s="401"/>
      <c r="WOH1861" s="401"/>
      <c r="WOI1861" s="401"/>
      <c r="WOJ1861" s="401"/>
      <c r="WOK1861" s="401"/>
      <c r="WOL1861" s="401"/>
      <c r="WOM1861" s="401"/>
      <c r="WON1861" s="401"/>
      <c r="WOO1861" s="401"/>
      <c r="WOP1861" s="401"/>
      <c r="WOQ1861" s="401"/>
      <c r="WOR1861" s="401"/>
      <c r="WOS1861" s="401"/>
      <c r="WOT1861" s="401"/>
      <c r="WOU1861" s="401"/>
      <c r="WOV1861" s="401"/>
      <c r="WOW1861" s="401"/>
      <c r="WOX1861" s="401"/>
      <c r="WOY1861" s="401"/>
      <c r="WOZ1861" s="401"/>
      <c r="WPA1861" s="401"/>
      <c r="WPB1861" s="401"/>
      <c r="WPC1861" s="401"/>
      <c r="WPD1861" s="401"/>
      <c r="WPE1861" s="401"/>
      <c r="WPF1861" s="401"/>
      <c r="WPG1861" s="401"/>
      <c r="WPH1861" s="401"/>
      <c r="WPI1861" s="401"/>
      <c r="WPJ1861" s="401"/>
      <c r="WPK1861" s="401"/>
      <c r="WPL1861" s="401"/>
      <c r="WPM1861" s="401"/>
      <c r="WPN1861" s="401"/>
      <c r="WPO1861" s="401"/>
      <c r="WPP1861" s="401"/>
      <c r="WPQ1861" s="401"/>
      <c r="WPR1861" s="401"/>
      <c r="WPS1861" s="401"/>
      <c r="WPT1861" s="401"/>
      <c r="WPU1861" s="401"/>
      <c r="WPV1861" s="401"/>
      <c r="WPW1861" s="401"/>
      <c r="WPX1861" s="401"/>
      <c r="WPY1861" s="401"/>
      <c r="WPZ1861" s="401"/>
      <c r="WQA1861" s="401"/>
      <c r="WQB1861" s="401"/>
      <c r="WQC1861" s="401"/>
      <c r="WQD1861" s="401"/>
      <c r="WQE1861" s="401"/>
      <c r="WQF1861" s="401"/>
      <c r="WQG1861" s="401"/>
      <c r="WQH1861" s="401"/>
      <c r="WQI1861" s="401"/>
      <c r="WQJ1861" s="401"/>
      <c r="WQK1861" s="401"/>
      <c r="WQL1861" s="401"/>
      <c r="WQM1861" s="401"/>
      <c r="WQN1861" s="401"/>
      <c r="WQO1861" s="401"/>
      <c r="WQP1861" s="401"/>
      <c r="WQQ1861" s="401"/>
      <c r="WQR1861" s="401"/>
      <c r="WQS1861" s="401"/>
      <c r="WQT1861" s="401"/>
      <c r="WQU1861" s="401"/>
      <c r="WQV1861" s="401"/>
      <c r="WQW1861" s="401"/>
      <c r="WQX1861" s="401"/>
      <c r="WQY1861" s="401"/>
      <c r="WQZ1861" s="401"/>
      <c r="WRA1861" s="401"/>
      <c r="WRB1861" s="401"/>
      <c r="WRC1861" s="401"/>
      <c r="WRD1861" s="401"/>
      <c r="WRE1861" s="401"/>
      <c r="WRF1861" s="401"/>
      <c r="WRG1861" s="401"/>
      <c r="WRH1861" s="401"/>
      <c r="WRI1861" s="401"/>
      <c r="WRJ1861" s="401"/>
      <c r="WRK1861" s="401"/>
      <c r="WRL1861" s="401"/>
      <c r="WRM1861" s="401"/>
      <c r="WRN1861" s="401"/>
      <c r="WRO1861" s="401"/>
      <c r="WRP1861" s="401"/>
      <c r="WRQ1861" s="401"/>
      <c r="WRR1861" s="401"/>
      <c r="WRS1861" s="401"/>
      <c r="WRT1861" s="401"/>
      <c r="WRU1861" s="401"/>
      <c r="WRV1861" s="401"/>
      <c r="WRW1861" s="401"/>
      <c r="WRX1861" s="401"/>
      <c r="WRY1861" s="401"/>
      <c r="WRZ1861" s="401"/>
      <c r="WSA1861" s="401"/>
      <c r="WSB1861" s="401"/>
      <c r="WSC1861" s="401"/>
      <c r="WSD1861" s="401"/>
      <c r="WSE1861" s="401"/>
      <c r="WSF1861" s="401"/>
      <c r="WSG1861" s="401"/>
      <c r="WSH1861" s="401"/>
      <c r="WSI1861" s="401"/>
      <c r="WSJ1861" s="401"/>
      <c r="WSK1861" s="401"/>
      <c r="WSL1861" s="401"/>
      <c r="WSM1861" s="401"/>
      <c r="WSN1861" s="401"/>
      <c r="WSO1861" s="401"/>
      <c r="WSP1861" s="401"/>
      <c r="WSQ1861" s="401"/>
      <c r="WSR1861" s="401"/>
      <c r="WSS1861" s="401"/>
      <c r="WST1861" s="401"/>
      <c r="WSU1861" s="401"/>
      <c r="WSV1861" s="401"/>
      <c r="WSW1861" s="401"/>
      <c r="WSX1861" s="401"/>
      <c r="WSY1861" s="401"/>
      <c r="WSZ1861" s="401"/>
      <c r="WTA1861" s="401"/>
      <c r="WTB1861" s="401"/>
      <c r="WTC1861" s="401"/>
      <c r="WTD1861" s="401"/>
      <c r="WTE1861" s="401"/>
      <c r="WTF1861" s="401"/>
      <c r="WTG1861" s="401"/>
      <c r="WTH1861" s="401"/>
      <c r="WTI1861" s="401"/>
      <c r="WTJ1861" s="401"/>
      <c r="WTK1861" s="401"/>
      <c r="WTL1861" s="401"/>
      <c r="WTM1861" s="401"/>
      <c r="WTN1861" s="401"/>
      <c r="WTO1861" s="401"/>
      <c r="WTP1861" s="401"/>
      <c r="WTQ1861" s="401"/>
      <c r="WTR1861" s="401"/>
      <c r="WTS1861" s="401"/>
      <c r="WTT1861" s="401"/>
      <c r="WTU1861" s="401"/>
      <c r="WTV1861" s="401"/>
      <c r="WTW1861" s="401"/>
      <c r="WTX1861" s="401"/>
      <c r="WTY1861" s="401"/>
      <c r="WTZ1861" s="401"/>
      <c r="WUA1861" s="401"/>
      <c r="WUB1861" s="401"/>
      <c r="WUC1861" s="401"/>
      <c r="WUD1861" s="401"/>
      <c r="WUE1861" s="401"/>
      <c r="WUF1861" s="401"/>
      <c r="WUG1861" s="401"/>
      <c r="WUH1861" s="401"/>
      <c r="WUI1861" s="401"/>
      <c r="WUJ1861" s="401"/>
      <c r="WUK1861" s="401"/>
      <c r="WUL1861" s="401"/>
      <c r="WUM1861" s="401"/>
      <c r="WUN1861" s="401"/>
      <c r="WUO1861" s="401"/>
      <c r="WUP1861" s="401"/>
      <c r="WUQ1861" s="401"/>
      <c r="WUR1861" s="401"/>
      <c r="WUS1861" s="401"/>
      <c r="WUT1861" s="401"/>
      <c r="WUU1861" s="401"/>
      <c r="WUV1861" s="401"/>
      <c r="WUW1861" s="401"/>
      <c r="WUX1861" s="401"/>
      <c r="WUY1861" s="401"/>
      <c r="WUZ1861" s="401"/>
      <c r="WVA1861" s="401"/>
      <c r="WVB1861" s="401"/>
      <c r="WVC1861" s="401"/>
      <c r="WVD1861" s="401"/>
      <c r="WVE1861" s="401"/>
    </row>
    <row r="1862" spans="1:16125" s="399" customFormat="1">
      <c r="A1862" s="397"/>
      <c r="B1862" s="397"/>
      <c r="C1862" s="400"/>
      <c r="D1862" s="400"/>
      <c r="E1862" s="5022"/>
      <c r="K1862" s="397"/>
      <c r="L1862" s="401"/>
      <c r="M1862" s="401"/>
      <c r="N1862" s="401"/>
      <c r="O1862" s="401"/>
      <c r="P1862" s="401"/>
      <c r="Q1862" s="401"/>
      <c r="R1862" s="401"/>
      <c r="S1862" s="401"/>
      <c r="T1862" s="401"/>
      <c r="U1862" s="401"/>
      <c r="V1862" s="401"/>
      <c r="W1862" s="401"/>
      <c r="X1862" s="401"/>
      <c r="Y1862" s="401"/>
      <c r="Z1862" s="401"/>
      <c r="AA1862" s="401"/>
      <c r="AB1862" s="401"/>
      <c r="AC1862" s="401"/>
      <c r="AD1862" s="401"/>
      <c r="AE1862" s="401"/>
      <c r="AF1862" s="401"/>
      <c r="AG1862" s="401"/>
      <c r="AH1862" s="401"/>
      <c r="AI1862" s="401"/>
      <c r="AJ1862" s="401"/>
      <c r="AK1862" s="401"/>
      <c r="AL1862" s="401"/>
      <c r="AM1862" s="401"/>
      <c r="AN1862" s="401"/>
      <c r="AO1862" s="401"/>
      <c r="AP1862" s="401"/>
      <c r="AQ1862" s="401"/>
      <c r="AR1862" s="401"/>
      <c r="AS1862" s="401"/>
      <c r="AT1862" s="401"/>
      <c r="AU1862" s="401"/>
      <c r="AV1862" s="401"/>
      <c r="AW1862" s="401"/>
      <c r="AX1862" s="401"/>
      <c r="AY1862" s="401"/>
      <c r="AZ1862" s="401"/>
      <c r="BA1862" s="401"/>
      <c r="BB1862" s="401"/>
      <c r="BC1862" s="401"/>
      <c r="BD1862" s="401"/>
      <c r="BE1862" s="401"/>
      <c r="BF1862" s="401"/>
      <c r="BG1862" s="401"/>
      <c r="BH1862" s="401"/>
      <c r="BI1862" s="401"/>
      <c r="BJ1862" s="401"/>
      <c r="BK1862" s="401"/>
      <c r="BL1862" s="401"/>
      <c r="BM1862" s="401"/>
      <c r="BN1862" s="401"/>
      <c r="BO1862" s="401"/>
      <c r="BP1862" s="401"/>
      <c r="BQ1862" s="401"/>
      <c r="BR1862" s="401"/>
      <c r="BS1862" s="401"/>
      <c r="BT1862" s="401"/>
      <c r="BU1862" s="401"/>
      <c r="BV1862" s="401"/>
      <c r="BW1862" s="401"/>
      <c r="BX1862" s="401"/>
      <c r="BY1862" s="401"/>
      <c r="BZ1862" s="401"/>
      <c r="CA1862" s="401"/>
      <c r="CB1862" s="401"/>
      <c r="CC1862" s="401"/>
      <c r="CD1862" s="401"/>
      <c r="CE1862" s="401"/>
      <c r="CF1862" s="401"/>
      <c r="CG1862" s="401"/>
      <c r="CH1862" s="401"/>
      <c r="CI1862" s="401"/>
      <c r="CJ1862" s="401"/>
      <c r="CK1862" s="401"/>
      <c r="CL1862" s="401"/>
      <c r="CM1862" s="401"/>
      <c r="CN1862" s="401"/>
      <c r="CO1862" s="401"/>
      <c r="CP1862" s="401"/>
      <c r="CQ1862" s="401"/>
      <c r="CR1862" s="401"/>
      <c r="CS1862" s="401"/>
      <c r="CT1862" s="401"/>
      <c r="CU1862" s="401"/>
      <c r="CV1862" s="401"/>
      <c r="CW1862" s="401"/>
      <c r="CX1862" s="401"/>
      <c r="CY1862" s="401"/>
      <c r="CZ1862" s="401"/>
      <c r="DA1862" s="401"/>
      <c r="DB1862" s="401"/>
      <c r="DC1862" s="401"/>
      <c r="DD1862" s="401"/>
      <c r="DE1862" s="401"/>
      <c r="DF1862" s="401"/>
      <c r="DG1862" s="401"/>
      <c r="DH1862" s="401"/>
      <c r="DI1862" s="401"/>
      <c r="DJ1862" s="401"/>
      <c r="DK1862" s="401"/>
      <c r="DL1862" s="401"/>
      <c r="DM1862" s="401"/>
      <c r="DN1862" s="401"/>
      <c r="DO1862" s="401"/>
      <c r="DP1862" s="401"/>
      <c r="DQ1862" s="401"/>
      <c r="DR1862" s="401"/>
      <c r="DS1862" s="401"/>
      <c r="DT1862" s="401"/>
      <c r="DU1862" s="401"/>
      <c r="DV1862" s="401"/>
      <c r="DW1862" s="401"/>
      <c r="DX1862" s="401"/>
      <c r="DY1862" s="401"/>
      <c r="DZ1862" s="401"/>
      <c r="EA1862" s="401"/>
      <c r="EB1862" s="401"/>
      <c r="EC1862" s="401"/>
      <c r="ED1862" s="401"/>
      <c r="EE1862" s="401"/>
      <c r="EF1862" s="401"/>
      <c r="EG1862" s="401"/>
      <c r="EH1862" s="401"/>
      <c r="EI1862" s="401"/>
      <c r="EJ1862" s="401"/>
      <c r="EK1862" s="401"/>
      <c r="EL1862" s="401"/>
      <c r="EM1862" s="401"/>
      <c r="EN1862" s="401"/>
      <c r="EO1862" s="401"/>
      <c r="EP1862" s="401"/>
      <c r="EQ1862" s="401"/>
      <c r="ER1862" s="401"/>
      <c r="ES1862" s="401"/>
      <c r="ET1862" s="401"/>
      <c r="EU1862" s="401"/>
      <c r="EV1862" s="401"/>
      <c r="EW1862" s="401"/>
      <c r="EX1862" s="401"/>
      <c r="EY1862" s="401"/>
      <c r="EZ1862" s="401"/>
      <c r="FA1862" s="401"/>
      <c r="FB1862" s="401"/>
      <c r="FC1862" s="401"/>
      <c r="FD1862" s="401"/>
      <c r="FE1862" s="401"/>
      <c r="FF1862" s="401"/>
      <c r="FG1862" s="401"/>
      <c r="FH1862" s="401"/>
      <c r="FI1862" s="401"/>
      <c r="FJ1862" s="401"/>
      <c r="FK1862" s="401"/>
      <c r="FL1862" s="401"/>
      <c r="FM1862" s="401"/>
      <c r="FN1862" s="401"/>
      <c r="FO1862" s="401"/>
      <c r="FP1862" s="401"/>
      <c r="FQ1862" s="401"/>
      <c r="FR1862" s="401"/>
      <c r="FS1862" s="401"/>
      <c r="FT1862" s="401"/>
      <c r="FU1862" s="401"/>
      <c r="FV1862" s="401"/>
      <c r="FW1862" s="401"/>
      <c r="FX1862" s="401"/>
      <c r="FY1862" s="401"/>
      <c r="FZ1862" s="401"/>
      <c r="GA1862" s="401"/>
      <c r="GB1862" s="401"/>
      <c r="GC1862" s="401"/>
      <c r="GD1862" s="401"/>
      <c r="GE1862" s="401"/>
      <c r="GF1862" s="401"/>
      <c r="GG1862" s="401"/>
      <c r="GH1862" s="401"/>
      <c r="GI1862" s="401"/>
      <c r="GJ1862" s="401"/>
      <c r="GK1862" s="401"/>
      <c r="GL1862" s="401"/>
      <c r="GM1862" s="401"/>
      <c r="GN1862" s="401"/>
      <c r="GO1862" s="401"/>
      <c r="GP1862" s="401"/>
      <c r="GQ1862" s="401"/>
      <c r="GR1862" s="401"/>
      <c r="GS1862" s="401"/>
      <c r="GT1862" s="401"/>
      <c r="GU1862" s="401"/>
      <c r="GV1862" s="401"/>
      <c r="GW1862" s="401"/>
      <c r="GX1862" s="401"/>
      <c r="GY1862" s="401"/>
      <c r="GZ1862" s="401"/>
      <c r="HA1862" s="401"/>
      <c r="HB1862" s="401"/>
      <c r="HC1862" s="401"/>
      <c r="HD1862" s="401"/>
      <c r="HE1862" s="401"/>
      <c r="HF1862" s="401"/>
      <c r="HG1862" s="401"/>
      <c r="HH1862" s="401"/>
      <c r="HI1862" s="401"/>
      <c r="HJ1862" s="401"/>
      <c r="HK1862" s="401"/>
      <c r="HL1862" s="401"/>
      <c r="HM1862" s="401"/>
      <c r="HN1862" s="401"/>
      <c r="HO1862" s="401"/>
      <c r="HP1862" s="401"/>
      <c r="HQ1862" s="401"/>
      <c r="HR1862" s="401"/>
      <c r="HS1862" s="401"/>
      <c r="HT1862" s="401"/>
      <c r="HU1862" s="401"/>
      <c r="HV1862" s="401"/>
      <c r="HW1862" s="401"/>
      <c r="HX1862" s="401"/>
      <c r="HY1862" s="401"/>
      <c r="HZ1862" s="401"/>
      <c r="IA1862" s="401"/>
      <c r="IB1862" s="401"/>
      <c r="IC1862" s="401"/>
      <c r="ID1862" s="401"/>
      <c r="IE1862" s="401"/>
      <c r="IF1862" s="401"/>
      <c r="IG1862" s="401"/>
      <c r="IH1862" s="401"/>
      <c r="II1862" s="401"/>
      <c r="IJ1862" s="401"/>
      <c r="IK1862" s="401"/>
      <c r="IL1862" s="401"/>
      <c r="IM1862" s="401"/>
      <c r="IN1862" s="401"/>
      <c r="IO1862" s="401"/>
      <c r="IP1862" s="401"/>
      <c r="IQ1862" s="401"/>
      <c r="IR1862" s="401"/>
      <c r="IS1862" s="401"/>
      <c r="IT1862" s="401"/>
      <c r="IU1862" s="401"/>
      <c r="IV1862" s="401"/>
      <c r="IW1862" s="401"/>
      <c r="IX1862" s="401"/>
      <c r="IY1862" s="401"/>
      <c r="IZ1862" s="401"/>
      <c r="JA1862" s="401"/>
      <c r="JB1862" s="401"/>
      <c r="JC1862" s="401"/>
      <c r="JD1862" s="401"/>
      <c r="JE1862" s="401"/>
      <c r="JF1862" s="401"/>
      <c r="JG1862" s="401"/>
      <c r="JH1862" s="401"/>
      <c r="JI1862" s="401"/>
      <c r="JJ1862" s="401"/>
      <c r="JK1862" s="401"/>
      <c r="JL1862" s="401"/>
      <c r="JM1862" s="401"/>
      <c r="JN1862" s="401"/>
      <c r="JO1862" s="401"/>
      <c r="JP1862" s="401"/>
      <c r="JQ1862" s="401"/>
      <c r="JR1862" s="401"/>
      <c r="JS1862" s="401"/>
      <c r="JT1862" s="401"/>
      <c r="JU1862" s="401"/>
      <c r="JV1862" s="401"/>
      <c r="JW1862" s="401"/>
      <c r="JX1862" s="401"/>
      <c r="JY1862" s="401"/>
      <c r="JZ1862" s="401"/>
      <c r="KA1862" s="401"/>
      <c r="KB1862" s="401"/>
      <c r="KC1862" s="401"/>
      <c r="KD1862" s="401"/>
      <c r="KE1862" s="401"/>
      <c r="KF1862" s="401"/>
      <c r="KG1862" s="401"/>
      <c r="KH1862" s="401"/>
      <c r="KI1862" s="401"/>
      <c r="KJ1862" s="401"/>
      <c r="KK1862" s="401"/>
      <c r="KL1862" s="401"/>
      <c r="KM1862" s="401"/>
      <c r="KN1862" s="401"/>
      <c r="KO1862" s="401"/>
      <c r="KP1862" s="401"/>
      <c r="KQ1862" s="401"/>
      <c r="KR1862" s="401"/>
      <c r="KS1862" s="401"/>
      <c r="KT1862" s="401"/>
      <c r="KU1862" s="401"/>
      <c r="KV1862" s="401"/>
      <c r="KW1862" s="401"/>
      <c r="KX1862" s="401"/>
      <c r="KY1862" s="401"/>
      <c r="KZ1862" s="401"/>
      <c r="LA1862" s="401"/>
      <c r="LB1862" s="401"/>
      <c r="LC1862" s="401"/>
      <c r="LD1862" s="401"/>
      <c r="LE1862" s="401"/>
      <c r="LF1862" s="401"/>
      <c r="LG1862" s="401"/>
      <c r="LH1862" s="401"/>
      <c r="LI1862" s="401"/>
      <c r="LJ1862" s="401"/>
      <c r="LK1862" s="401"/>
      <c r="LL1862" s="401"/>
      <c r="LM1862" s="401"/>
      <c r="LN1862" s="401"/>
      <c r="LO1862" s="401"/>
      <c r="LP1862" s="401"/>
      <c r="LQ1862" s="401"/>
      <c r="LR1862" s="401"/>
      <c r="LS1862" s="401"/>
      <c r="LT1862" s="401"/>
      <c r="LU1862" s="401"/>
      <c r="LV1862" s="401"/>
      <c r="LW1862" s="401"/>
      <c r="LX1862" s="401"/>
      <c r="LY1862" s="401"/>
      <c r="LZ1862" s="401"/>
      <c r="MA1862" s="401"/>
      <c r="MB1862" s="401"/>
      <c r="MC1862" s="401"/>
      <c r="MD1862" s="401"/>
      <c r="ME1862" s="401"/>
      <c r="MF1862" s="401"/>
      <c r="MG1862" s="401"/>
      <c r="MH1862" s="401"/>
      <c r="MI1862" s="401"/>
      <c r="MJ1862" s="401"/>
      <c r="MK1862" s="401"/>
      <c r="ML1862" s="401"/>
      <c r="MM1862" s="401"/>
      <c r="MN1862" s="401"/>
      <c r="MO1862" s="401"/>
      <c r="MP1862" s="401"/>
      <c r="MQ1862" s="401"/>
      <c r="MR1862" s="401"/>
      <c r="MS1862" s="401"/>
      <c r="MT1862" s="401"/>
      <c r="MU1862" s="401"/>
      <c r="MV1862" s="401"/>
      <c r="MW1862" s="401"/>
      <c r="MX1862" s="401"/>
      <c r="MY1862" s="401"/>
      <c r="MZ1862" s="401"/>
      <c r="NA1862" s="401"/>
      <c r="NB1862" s="401"/>
      <c r="NC1862" s="401"/>
      <c r="ND1862" s="401"/>
      <c r="NE1862" s="401"/>
      <c r="NF1862" s="401"/>
      <c r="NG1862" s="401"/>
      <c r="NH1862" s="401"/>
      <c r="NI1862" s="401"/>
      <c r="NJ1862" s="401"/>
      <c r="NK1862" s="401"/>
      <c r="NL1862" s="401"/>
      <c r="NM1862" s="401"/>
      <c r="NN1862" s="401"/>
      <c r="NO1862" s="401"/>
      <c r="NP1862" s="401"/>
      <c r="NQ1862" s="401"/>
      <c r="NR1862" s="401"/>
      <c r="NS1862" s="401"/>
      <c r="NT1862" s="401"/>
      <c r="NU1862" s="401"/>
      <c r="NV1862" s="401"/>
      <c r="NW1862" s="401"/>
      <c r="NX1862" s="401"/>
      <c r="NY1862" s="401"/>
      <c r="NZ1862" s="401"/>
      <c r="OA1862" s="401"/>
      <c r="OB1862" s="401"/>
      <c r="OC1862" s="401"/>
      <c r="OD1862" s="401"/>
      <c r="OE1862" s="401"/>
      <c r="OF1862" s="401"/>
      <c r="OG1862" s="401"/>
      <c r="OH1862" s="401"/>
      <c r="OI1862" s="401"/>
      <c r="OJ1862" s="401"/>
      <c r="OK1862" s="401"/>
      <c r="OL1862" s="401"/>
      <c r="OM1862" s="401"/>
      <c r="ON1862" s="401"/>
      <c r="OO1862" s="401"/>
      <c r="OP1862" s="401"/>
      <c r="OQ1862" s="401"/>
      <c r="OR1862" s="401"/>
      <c r="OS1862" s="401"/>
      <c r="OT1862" s="401"/>
      <c r="OU1862" s="401"/>
      <c r="OV1862" s="401"/>
      <c r="OW1862" s="401"/>
      <c r="OX1862" s="401"/>
      <c r="OY1862" s="401"/>
      <c r="OZ1862" s="401"/>
      <c r="PA1862" s="401"/>
      <c r="PB1862" s="401"/>
      <c r="PC1862" s="401"/>
      <c r="PD1862" s="401"/>
      <c r="PE1862" s="401"/>
      <c r="PF1862" s="401"/>
      <c r="PG1862" s="401"/>
      <c r="PH1862" s="401"/>
      <c r="PI1862" s="401"/>
      <c r="PJ1862" s="401"/>
      <c r="PK1862" s="401"/>
      <c r="PL1862" s="401"/>
      <c r="PM1862" s="401"/>
      <c r="PN1862" s="401"/>
      <c r="PO1862" s="401"/>
      <c r="PP1862" s="401"/>
      <c r="PQ1862" s="401"/>
      <c r="PR1862" s="401"/>
      <c r="PS1862" s="401"/>
      <c r="PT1862" s="401"/>
      <c r="PU1862" s="401"/>
      <c r="PV1862" s="401"/>
      <c r="PW1862" s="401"/>
      <c r="PX1862" s="401"/>
      <c r="PY1862" s="401"/>
      <c r="PZ1862" s="401"/>
      <c r="QA1862" s="401"/>
      <c r="QB1862" s="401"/>
      <c r="QC1862" s="401"/>
      <c r="QD1862" s="401"/>
      <c r="QE1862" s="401"/>
      <c r="QF1862" s="401"/>
      <c r="QG1862" s="401"/>
      <c r="QH1862" s="401"/>
      <c r="QI1862" s="401"/>
      <c r="QJ1862" s="401"/>
      <c r="QK1862" s="401"/>
      <c r="QL1862" s="401"/>
      <c r="QM1862" s="401"/>
      <c r="QN1862" s="401"/>
      <c r="QO1862" s="401"/>
      <c r="QP1862" s="401"/>
      <c r="QQ1862" s="401"/>
      <c r="QR1862" s="401"/>
      <c r="QS1862" s="401"/>
      <c r="QT1862" s="401"/>
      <c r="QU1862" s="401"/>
      <c r="QV1862" s="401"/>
      <c r="QW1862" s="401"/>
      <c r="QX1862" s="401"/>
      <c r="QY1862" s="401"/>
      <c r="QZ1862" s="401"/>
      <c r="RA1862" s="401"/>
      <c r="RB1862" s="401"/>
      <c r="RC1862" s="401"/>
      <c r="RD1862" s="401"/>
      <c r="RE1862" s="401"/>
      <c r="RF1862" s="401"/>
      <c r="RG1862" s="401"/>
      <c r="RH1862" s="401"/>
      <c r="RI1862" s="401"/>
      <c r="RJ1862" s="401"/>
      <c r="RK1862" s="401"/>
      <c r="RL1862" s="401"/>
      <c r="RM1862" s="401"/>
      <c r="RN1862" s="401"/>
      <c r="RO1862" s="401"/>
      <c r="RP1862" s="401"/>
      <c r="RQ1862" s="401"/>
      <c r="RR1862" s="401"/>
      <c r="RS1862" s="401"/>
      <c r="RT1862" s="401"/>
      <c r="RU1862" s="401"/>
      <c r="RV1862" s="401"/>
      <c r="RW1862" s="401"/>
      <c r="RX1862" s="401"/>
      <c r="RY1862" s="401"/>
      <c r="RZ1862" s="401"/>
      <c r="SA1862" s="401"/>
      <c r="SB1862" s="401"/>
      <c r="SC1862" s="401"/>
      <c r="SD1862" s="401"/>
      <c r="SE1862" s="401"/>
      <c r="SF1862" s="401"/>
      <c r="SG1862" s="401"/>
      <c r="SH1862" s="401"/>
      <c r="SI1862" s="401"/>
      <c r="SJ1862" s="401"/>
      <c r="SK1862" s="401"/>
      <c r="SL1862" s="401"/>
      <c r="SM1862" s="401"/>
      <c r="SN1862" s="401"/>
      <c r="SO1862" s="401"/>
      <c r="SP1862" s="401"/>
      <c r="SQ1862" s="401"/>
      <c r="SR1862" s="401"/>
      <c r="SS1862" s="401"/>
      <c r="ST1862" s="401"/>
      <c r="SU1862" s="401"/>
      <c r="SV1862" s="401"/>
      <c r="SW1862" s="401"/>
      <c r="SX1862" s="401"/>
      <c r="SY1862" s="401"/>
      <c r="SZ1862" s="401"/>
      <c r="TA1862" s="401"/>
      <c r="TB1862" s="401"/>
      <c r="TC1862" s="401"/>
      <c r="TD1862" s="401"/>
      <c r="TE1862" s="401"/>
      <c r="TF1862" s="401"/>
      <c r="TG1862" s="401"/>
      <c r="TH1862" s="401"/>
      <c r="TI1862" s="401"/>
      <c r="TJ1862" s="401"/>
      <c r="TK1862" s="401"/>
      <c r="TL1862" s="401"/>
      <c r="TM1862" s="401"/>
      <c r="TN1862" s="401"/>
      <c r="TO1862" s="401"/>
      <c r="TP1862" s="401"/>
      <c r="TQ1862" s="401"/>
      <c r="TR1862" s="401"/>
      <c r="TS1862" s="401"/>
      <c r="TT1862" s="401"/>
      <c r="TU1862" s="401"/>
      <c r="TV1862" s="401"/>
      <c r="TW1862" s="401"/>
      <c r="TX1862" s="401"/>
      <c r="TY1862" s="401"/>
      <c r="TZ1862" s="401"/>
      <c r="UA1862" s="401"/>
      <c r="UB1862" s="401"/>
      <c r="UC1862" s="401"/>
      <c r="UD1862" s="401"/>
      <c r="UE1862" s="401"/>
      <c r="UF1862" s="401"/>
      <c r="UG1862" s="401"/>
      <c r="UH1862" s="401"/>
      <c r="UI1862" s="401"/>
      <c r="UJ1862" s="401"/>
      <c r="UK1862" s="401"/>
      <c r="UL1862" s="401"/>
      <c r="UM1862" s="401"/>
      <c r="UN1862" s="401"/>
      <c r="UO1862" s="401"/>
      <c r="UP1862" s="401"/>
      <c r="UQ1862" s="401"/>
      <c r="UR1862" s="401"/>
      <c r="US1862" s="401"/>
      <c r="UT1862" s="401"/>
      <c r="UU1862" s="401"/>
      <c r="UV1862" s="401"/>
      <c r="UW1862" s="401"/>
      <c r="UX1862" s="401"/>
      <c r="UY1862" s="401"/>
      <c r="UZ1862" s="401"/>
      <c r="VA1862" s="401"/>
      <c r="VB1862" s="401"/>
      <c r="VC1862" s="401"/>
      <c r="VD1862" s="401"/>
      <c r="VE1862" s="401"/>
      <c r="VF1862" s="401"/>
      <c r="VG1862" s="401"/>
      <c r="VH1862" s="401"/>
      <c r="VI1862" s="401"/>
      <c r="VJ1862" s="401"/>
      <c r="VK1862" s="401"/>
      <c r="VL1862" s="401"/>
      <c r="VM1862" s="401"/>
      <c r="VN1862" s="401"/>
      <c r="VO1862" s="401"/>
      <c r="VP1862" s="401"/>
      <c r="VQ1862" s="401"/>
      <c r="VR1862" s="401"/>
      <c r="VS1862" s="401"/>
      <c r="VT1862" s="401"/>
      <c r="VU1862" s="401"/>
      <c r="VV1862" s="401"/>
      <c r="VW1862" s="401"/>
      <c r="VX1862" s="401"/>
      <c r="VY1862" s="401"/>
      <c r="VZ1862" s="401"/>
      <c r="WA1862" s="401"/>
      <c r="WB1862" s="401"/>
      <c r="WC1862" s="401"/>
      <c r="WD1862" s="401"/>
      <c r="WE1862" s="401"/>
      <c r="WF1862" s="401"/>
      <c r="WG1862" s="401"/>
      <c r="WH1862" s="401"/>
      <c r="WI1862" s="401"/>
      <c r="WJ1862" s="401"/>
      <c r="WK1862" s="401"/>
      <c r="WL1862" s="401"/>
      <c r="WM1862" s="401"/>
      <c r="WN1862" s="401"/>
      <c r="WO1862" s="401"/>
      <c r="WP1862" s="401"/>
      <c r="WQ1862" s="401"/>
      <c r="WR1862" s="401"/>
      <c r="WS1862" s="401"/>
      <c r="WT1862" s="401"/>
      <c r="WU1862" s="401"/>
      <c r="WV1862" s="401"/>
      <c r="WW1862" s="401"/>
      <c r="WX1862" s="401"/>
      <c r="WY1862" s="401"/>
      <c r="WZ1862" s="401"/>
      <c r="XA1862" s="401"/>
      <c r="XB1862" s="401"/>
      <c r="XC1862" s="401"/>
      <c r="XD1862" s="401"/>
      <c r="XE1862" s="401"/>
      <c r="XF1862" s="401"/>
      <c r="XG1862" s="401"/>
      <c r="XH1862" s="401"/>
      <c r="XI1862" s="401"/>
      <c r="XJ1862" s="401"/>
      <c r="XK1862" s="401"/>
      <c r="XL1862" s="401"/>
      <c r="XM1862" s="401"/>
      <c r="XN1862" s="401"/>
      <c r="XO1862" s="401"/>
      <c r="XP1862" s="401"/>
      <c r="XQ1862" s="401"/>
      <c r="XR1862" s="401"/>
      <c r="XS1862" s="401"/>
      <c r="XT1862" s="401"/>
      <c r="XU1862" s="401"/>
      <c r="XV1862" s="401"/>
      <c r="XW1862" s="401"/>
      <c r="XX1862" s="401"/>
      <c r="XY1862" s="401"/>
      <c r="XZ1862" s="401"/>
      <c r="YA1862" s="401"/>
      <c r="YB1862" s="401"/>
      <c r="YC1862" s="401"/>
      <c r="YD1862" s="401"/>
      <c r="YE1862" s="401"/>
      <c r="YF1862" s="401"/>
      <c r="YG1862" s="401"/>
      <c r="YH1862" s="401"/>
      <c r="YI1862" s="401"/>
      <c r="YJ1862" s="401"/>
      <c r="YK1862" s="401"/>
      <c r="YL1862" s="401"/>
      <c r="YM1862" s="401"/>
      <c r="YN1862" s="401"/>
      <c r="YO1862" s="401"/>
      <c r="YP1862" s="401"/>
      <c r="YQ1862" s="401"/>
      <c r="YR1862" s="401"/>
      <c r="YS1862" s="401"/>
      <c r="YT1862" s="401"/>
      <c r="YU1862" s="401"/>
      <c r="YV1862" s="401"/>
      <c r="YW1862" s="401"/>
      <c r="YX1862" s="401"/>
      <c r="YY1862" s="401"/>
      <c r="YZ1862" s="401"/>
      <c r="ZA1862" s="401"/>
      <c r="ZB1862" s="401"/>
      <c r="ZC1862" s="401"/>
      <c r="ZD1862" s="401"/>
      <c r="ZE1862" s="401"/>
      <c r="ZF1862" s="401"/>
      <c r="ZG1862" s="401"/>
      <c r="ZH1862" s="401"/>
      <c r="ZI1862" s="401"/>
      <c r="ZJ1862" s="401"/>
      <c r="ZK1862" s="401"/>
      <c r="ZL1862" s="401"/>
      <c r="ZM1862" s="401"/>
      <c r="ZN1862" s="401"/>
      <c r="ZO1862" s="401"/>
      <c r="ZP1862" s="401"/>
      <c r="ZQ1862" s="401"/>
      <c r="ZR1862" s="401"/>
      <c r="ZS1862" s="401"/>
      <c r="ZT1862" s="401"/>
      <c r="ZU1862" s="401"/>
      <c r="ZV1862" s="401"/>
      <c r="ZW1862" s="401"/>
      <c r="ZX1862" s="401"/>
      <c r="ZY1862" s="401"/>
      <c r="ZZ1862" s="401"/>
      <c r="AAA1862" s="401"/>
      <c r="AAB1862" s="401"/>
      <c r="AAC1862" s="401"/>
      <c r="AAD1862" s="401"/>
      <c r="AAE1862" s="401"/>
      <c r="AAF1862" s="401"/>
      <c r="AAG1862" s="401"/>
      <c r="AAH1862" s="401"/>
      <c r="AAI1862" s="401"/>
      <c r="AAJ1862" s="401"/>
      <c r="AAK1862" s="401"/>
      <c r="AAL1862" s="401"/>
      <c r="AAM1862" s="401"/>
      <c r="AAN1862" s="401"/>
      <c r="AAO1862" s="401"/>
      <c r="AAP1862" s="401"/>
      <c r="AAQ1862" s="401"/>
      <c r="AAR1862" s="401"/>
      <c r="AAS1862" s="401"/>
      <c r="AAT1862" s="401"/>
      <c r="AAU1862" s="401"/>
      <c r="AAV1862" s="401"/>
      <c r="AAW1862" s="401"/>
      <c r="AAX1862" s="401"/>
      <c r="AAY1862" s="401"/>
      <c r="AAZ1862" s="401"/>
      <c r="ABA1862" s="401"/>
      <c r="ABB1862" s="401"/>
      <c r="ABC1862" s="401"/>
      <c r="ABD1862" s="401"/>
      <c r="ABE1862" s="401"/>
      <c r="ABF1862" s="401"/>
      <c r="ABG1862" s="401"/>
      <c r="ABH1862" s="401"/>
      <c r="ABI1862" s="401"/>
      <c r="ABJ1862" s="401"/>
      <c r="ABK1862" s="401"/>
      <c r="ABL1862" s="401"/>
      <c r="ABM1862" s="401"/>
      <c r="ABN1862" s="401"/>
      <c r="ABO1862" s="401"/>
      <c r="ABP1862" s="401"/>
      <c r="ABQ1862" s="401"/>
      <c r="ABR1862" s="401"/>
      <c r="ABS1862" s="401"/>
      <c r="ABT1862" s="401"/>
      <c r="ABU1862" s="401"/>
      <c r="ABV1862" s="401"/>
      <c r="ABW1862" s="401"/>
      <c r="ABX1862" s="401"/>
      <c r="ABY1862" s="401"/>
      <c r="ABZ1862" s="401"/>
      <c r="ACA1862" s="401"/>
      <c r="ACB1862" s="401"/>
      <c r="ACC1862" s="401"/>
      <c r="ACD1862" s="401"/>
      <c r="ACE1862" s="401"/>
      <c r="ACF1862" s="401"/>
      <c r="ACG1862" s="401"/>
      <c r="ACH1862" s="401"/>
      <c r="ACI1862" s="401"/>
      <c r="ACJ1862" s="401"/>
      <c r="ACK1862" s="401"/>
      <c r="ACL1862" s="401"/>
      <c r="ACM1862" s="401"/>
      <c r="ACN1862" s="401"/>
      <c r="ACO1862" s="401"/>
      <c r="ACP1862" s="401"/>
      <c r="ACQ1862" s="401"/>
      <c r="ACR1862" s="401"/>
      <c r="ACS1862" s="401"/>
      <c r="ACT1862" s="401"/>
      <c r="ACU1862" s="401"/>
      <c r="ACV1862" s="401"/>
      <c r="ACW1862" s="401"/>
      <c r="ACX1862" s="401"/>
      <c r="ACY1862" s="401"/>
      <c r="ACZ1862" s="401"/>
      <c r="ADA1862" s="401"/>
      <c r="ADB1862" s="401"/>
      <c r="ADC1862" s="401"/>
      <c r="ADD1862" s="401"/>
      <c r="ADE1862" s="401"/>
      <c r="ADF1862" s="401"/>
      <c r="ADG1862" s="401"/>
      <c r="ADH1862" s="401"/>
      <c r="ADI1862" s="401"/>
      <c r="ADJ1862" s="401"/>
      <c r="ADK1862" s="401"/>
      <c r="ADL1862" s="401"/>
      <c r="ADM1862" s="401"/>
      <c r="ADN1862" s="401"/>
      <c r="ADO1862" s="401"/>
      <c r="ADP1862" s="401"/>
      <c r="ADQ1862" s="401"/>
      <c r="ADR1862" s="401"/>
      <c r="ADS1862" s="401"/>
      <c r="ADT1862" s="401"/>
      <c r="ADU1862" s="401"/>
      <c r="ADV1862" s="401"/>
      <c r="ADW1862" s="401"/>
      <c r="ADX1862" s="401"/>
      <c r="ADY1862" s="401"/>
      <c r="ADZ1862" s="401"/>
      <c r="AEA1862" s="401"/>
      <c r="AEB1862" s="401"/>
      <c r="AEC1862" s="401"/>
      <c r="AED1862" s="401"/>
      <c r="AEE1862" s="401"/>
      <c r="AEF1862" s="401"/>
      <c r="AEG1862" s="401"/>
      <c r="AEH1862" s="401"/>
      <c r="AEI1862" s="401"/>
      <c r="AEJ1862" s="401"/>
      <c r="AEK1862" s="401"/>
      <c r="AEL1862" s="401"/>
      <c r="AEM1862" s="401"/>
      <c r="AEN1862" s="401"/>
      <c r="AEO1862" s="401"/>
      <c r="AEP1862" s="401"/>
      <c r="AEQ1862" s="401"/>
      <c r="AER1862" s="401"/>
      <c r="AES1862" s="401"/>
      <c r="AET1862" s="401"/>
      <c r="AEU1862" s="401"/>
      <c r="AEV1862" s="401"/>
      <c r="AEW1862" s="401"/>
      <c r="AEX1862" s="401"/>
      <c r="AEY1862" s="401"/>
      <c r="AEZ1862" s="401"/>
      <c r="AFA1862" s="401"/>
      <c r="AFB1862" s="401"/>
      <c r="AFC1862" s="401"/>
      <c r="AFD1862" s="401"/>
      <c r="AFE1862" s="401"/>
      <c r="AFF1862" s="401"/>
      <c r="AFG1862" s="401"/>
      <c r="AFH1862" s="401"/>
      <c r="AFI1862" s="401"/>
      <c r="AFJ1862" s="401"/>
      <c r="AFK1862" s="401"/>
      <c r="AFL1862" s="401"/>
      <c r="AFM1862" s="401"/>
      <c r="AFN1862" s="401"/>
      <c r="AFO1862" s="401"/>
      <c r="AFP1862" s="401"/>
      <c r="AFQ1862" s="401"/>
      <c r="AFR1862" s="401"/>
      <c r="AFS1862" s="401"/>
      <c r="AFT1862" s="401"/>
      <c r="AFU1862" s="401"/>
      <c r="AFV1862" s="401"/>
      <c r="AFW1862" s="401"/>
      <c r="AFX1862" s="401"/>
      <c r="AFY1862" s="401"/>
      <c r="AFZ1862" s="401"/>
      <c r="AGA1862" s="401"/>
      <c r="AGB1862" s="401"/>
      <c r="AGC1862" s="401"/>
      <c r="AGD1862" s="401"/>
      <c r="AGE1862" s="401"/>
      <c r="AGF1862" s="401"/>
      <c r="AGG1862" s="401"/>
      <c r="AGH1862" s="401"/>
      <c r="AGI1862" s="401"/>
      <c r="AGJ1862" s="401"/>
      <c r="AGK1862" s="401"/>
      <c r="AGL1862" s="401"/>
      <c r="AGM1862" s="401"/>
      <c r="AGN1862" s="401"/>
      <c r="AGO1862" s="401"/>
      <c r="AGP1862" s="401"/>
      <c r="AGQ1862" s="401"/>
      <c r="AGR1862" s="401"/>
      <c r="AGS1862" s="401"/>
      <c r="AGT1862" s="401"/>
      <c r="AGU1862" s="401"/>
      <c r="AGV1862" s="401"/>
      <c r="AGW1862" s="401"/>
      <c r="AGX1862" s="401"/>
      <c r="AGY1862" s="401"/>
      <c r="AGZ1862" s="401"/>
      <c r="AHA1862" s="401"/>
      <c r="AHB1862" s="401"/>
      <c r="AHC1862" s="401"/>
      <c r="AHD1862" s="401"/>
      <c r="AHE1862" s="401"/>
      <c r="AHF1862" s="401"/>
      <c r="AHG1862" s="401"/>
      <c r="AHH1862" s="401"/>
      <c r="AHI1862" s="401"/>
      <c r="AHJ1862" s="401"/>
      <c r="AHK1862" s="401"/>
      <c r="AHL1862" s="401"/>
      <c r="AHM1862" s="401"/>
      <c r="AHN1862" s="401"/>
      <c r="AHO1862" s="401"/>
      <c r="AHP1862" s="401"/>
      <c r="AHQ1862" s="401"/>
      <c r="AHR1862" s="401"/>
      <c r="AHS1862" s="401"/>
      <c r="AHT1862" s="401"/>
      <c r="AHU1862" s="401"/>
      <c r="AHV1862" s="401"/>
      <c r="AHW1862" s="401"/>
      <c r="AHX1862" s="401"/>
      <c r="AHY1862" s="401"/>
      <c r="AHZ1862" s="401"/>
      <c r="AIA1862" s="401"/>
      <c r="AIB1862" s="401"/>
      <c r="AIC1862" s="401"/>
      <c r="AID1862" s="401"/>
      <c r="AIE1862" s="401"/>
      <c r="AIF1862" s="401"/>
      <c r="AIG1862" s="401"/>
      <c r="AIH1862" s="401"/>
      <c r="AII1862" s="401"/>
      <c r="AIJ1862" s="401"/>
      <c r="AIK1862" s="401"/>
      <c r="AIL1862" s="401"/>
      <c r="AIM1862" s="401"/>
      <c r="AIN1862" s="401"/>
      <c r="AIO1862" s="401"/>
      <c r="AIP1862" s="401"/>
      <c r="AIQ1862" s="401"/>
      <c r="AIR1862" s="401"/>
      <c r="AIS1862" s="401"/>
      <c r="AIT1862" s="401"/>
      <c r="AIU1862" s="401"/>
      <c r="AIV1862" s="401"/>
      <c r="AIW1862" s="401"/>
      <c r="AIX1862" s="401"/>
      <c r="AIY1862" s="401"/>
      <c r="AIZ1862" s="401"/>
      <c r="AJA1862" s="401"/>
      <c r="AJB1862" s="401"/>
      <c r="AJC1862" s="401"/>
      <c r="AJD1862" s="401"/>
      <c r="AJE1862" s="401"/>
      <c r="AJF1862" s="401"/>
      <c r="AJG1862" s="401"/>
      <c r="AJH1862" s="401"/>
      <c r="AJI1862" s="401"/>
      <c r="AJJ1862" s="401"/>
      <c r="AJK1862" s="401"/>
      <c r="AJL1862" s="401"/>
      <c r="AJM1862" s="401"/>
      <c r="AJN1862" s="401"/>
      <c r="AJO1862" s="401"/>
      <c r="AJP1862" s="401"/>
      <c r="AJQ1862" s="401"/>
      <c r="AJR1862" s="401"/>
      <c r="AJS1862" s="401"/>
      <c r="AJT1862" s="401"/>
      <c r="AJU1862" s="401"/>
      <c r="AJV1862" s="401"/>
      <c r="AJW1862" s="401"/>
      <c r="AJX1862" s="401"/>
      <c r="AJY1862" s="401"/>
      <c r="AJZ1862" s="401"/>
      <c r="AKA1862" s="401"/>
      <c r="AKB1862" s="401"/>
      <c r="AKC1862" s="401"/>
      <c r="AKD1862" s="401"/>
      <c r="AKE1862" s="401"/>
      <c r="AKF1862" s="401"/>
      <c r="AKG1862" s="401"/>
      <c r="AKH1862" s="401"/>
      <c r="AKI1862" s="401"/>
      <c r="AKJ1862" s="401"/>
      <c r="AKK1862" s="401"/>
      <c r="AKL1862" s="401"/>
      <c r="AKM1862" s="401"/>
      <c r="AKN1862" s="401"/>
      <c r="AKO1862" s="401"/>
      <c r="AKP1862" s="401"/>
      <c r="AKQ1862" s="401"/>
      <c r="AKR1862" s="401"/>
      <c r="AKS1862" s="401"/>
      <c r="AKT1862" s="401"/>
      <c r="AKU1862" s="401"/>
      <c r="AKV1862" s="401"/>
      <c r="AKW1862" s="401"/>
      <c r="AKX1862" s="401"/>
      <c r="AKY1862" s="401"/>
      <c r="AKZ1862" s="401"/>
      <c r="ALA1862" s="401"/>
      <c r="ALB1862" s="401"/>
      <c r="ALC1862" s="401"/>
      <c r="ALD1862" s="401"/>
      <c r="ALE1862" s="401"/>
      <c r="ALF1862" s="401"/>
      <c r="ALG1862" s="401"/>
      <c r="ALH1862" s="401"/>
      <c r="ALI1862" s="401"/>
      <c r="ALJ1862" s="401"/>
      <c r="ALK1862" s="401"/>
      <c r="ALL1862" s="401"/>
      <c r="ALM1862" s="401"/>
      <c r="ALN1862" s="401"/>
      <c r="ALO1862" s="401"/>
      <c r="ALP1862" s="401"/>
      <c r="ALQ1862" s="401"/>
      <c r="ALR1862" s="401"/>
      <c r="ALS1862" s="401"/>
      <c r="ALT1862" s="401"/>
      <c r="ALU1862" s="401"/>
      <c r="ALV1862" s="401"/>
      <c r="ALW1862" s="401"/>
      <c r="ALX1862" s="401"/>
      <c r="ALY1862" s="401"/>
      <c r="ALZ1862" s="401"/>
      <c r="AMA1862" s="401"/>
      <c r="AMB1862" s="401"/>
      <c r="AMC1862" s="401"/>
      <c r="AMD1862" s="401"/>
      <c r="AME1862" s="401"/>
      <c r="AMF1862" s="401"/>
      <c r="AMG1862" s="401"/>
      <c r="AMH1862" s="401"/>
      <c r="AMI1862" s="401"/>
      <c r="AMJ1862" s="401"/>
      <c r="AMK1862" s="401"/>
      <c r="AML1862" s="401"/>
      <c r="AMM1862" s="401"/>
      <c r="AMN1862" s="401"/>
      <c r="AMO1862" s="401"/>
      <c r="AMP1862" s="401"/>
      <c r="AMQ1862" s="401"/>
      <c r="AMR1862" s="401"/>
      <c r="AMS1862" s="401"/>
      <c r="AMT1862" s="401"/>
      <c r="AMU1862" s="401"/>
      <c r="AMV1862" s="401"/>
      <c r="AMW1862" s="401"/>
      <c r="AMX1862" s="401"/>
      <c r="AMY1862" s="401"/>
      <c r="AMZ1862" s="401"/>
      <c r="ANA1862" s="401"/>
      <c r="ANB1862" s="401"/>
      <c r="ANC1862" s="401"/>
      <c r="AND1862" s="401"/>
      <c r="ANE1862" s="401"/>
      <c r="ANF1862" s="401"/>
      <c r="ANG1862" s="401"/>
      <c r="ANH1862" s="401"/>
      <c r="ANI1862" s="401"/>
      <c r="ANJ1862" s="401"/>
      <c r="ANK1862" s="401"/>
      <c r="ANL1862" s="401"/>
      <c r="ANM1862" s="401"/>
      <c r="ANN1862" s="401"/>
      <c r="ANO1862" s="401"/>
      <c r="ANP1862" s="401"/>
      <c r="ANQ1862" s="401"/>
      <c r="ANR1862" s="401"/>
      <c r="ANS1862" s="401"/>
      <c r="ANT1862" s="401"/>
      <c r="ANU1862" s="401"/>
      <c r="ANV1862" s="401"/>
      <c r="ANW1862" s="401"/>
      <c r="ANX1862" s="401"/>
      <c r="ANY1862" s="401"/>
      <c r="ANZ1862" s="401"/>
      <c r="AOA1862" s="401"/>
      <c r="AOB1862" s="401"/>
      <c r="AOC1862" s="401"/>
      <c r="AOD1862" s="401"/>
      <c r="AOE1862" s="401"/>
      <c r="AOF1862" s="401"/>
      <c r="AOG1862" s="401"/>
      <c r="AOH1862" s="401"/>
      <c r="AOI1862" s="401"/>
      <c r="AOJ1862" s="401"/>
      <c r="AOK1862" s="401"/>
      <c r="AOL1862" s="401"/>
      <c r="AOM1862" s="401"/>
      <c r="AON1862" s="401"/>
      <c r="AOO1862" s="401"/>
      <c r="AOP1862" s="401"/>
      <c r="AOQ1862" s="401"/>
      <c r="AOR1862" s="401"/>
      <c r="AOS1862" s="401"/>
      <c r="AOT1862" s="401"/>
      <c r="AOU1862" s="401"/>
      <c r="AOV1862" s="401"/>
      <c r="AOW1862" s="401"/>
      <c r="AOX1862" s="401"/>
      <c r="AOY1862" s="401"/>
      <c r="AOZ1862" s="401"/>
      <c r="APA1862" s="401"/>
      <c r="APB1862" s="401"/>
      <c r="APC1862" s="401"/>
      <c r="APD1862" s="401"/>
      <c r="APE1862" s="401"/>
      <c r="APF1862" s="401"/>
      <c r="APG1862" s="401"/>
      <c r="APH1862" s="401"/>
      <c r="API1862" s="401"/>
      <c r="APJ1862" s="401"/>
      <c r="APK1862" s="401"/>
      <c r="APL1862" s="401"/>
      <c r="APM1862" s="401"/>
      <c r="APN1862" s="401"/>
      <c r="APO1862" s="401"/>
      <c r="APP1862" s="401"/>
      <c r="APQ1862" s="401"/>
      <c r="APR1862" s="401"/>
      <c r="APS1862" s="401"/>
      <c r="APT1862" s="401"/>
      <c r="APU1862" s="401"/>
      <c r="APV1862" s="401"/>
      <c r="APW1862" s="401"/>
      <c r="APX1862" s="401"/>
      <c r="APY1862" s="401"/>
      <c r="APZ1862" s="401"/>
      <c r="AQA1862" s="401"/>
      <c r="AQB1862" s="401"/>
      <c r="AQC1862" s="401"/>
      <c r="AQD1862" s="401"/>
      <c r="AQE1862" s="401"/>
      <c r="AQF1862" s="401"/>
      <c r="AQG1862" s="401"/>
      <c r="AQH1862" s="401"/>
      <c r="AQI1862" s="401"/>
      <c r="AQJ1862" s="401"/>
      <c r="AQK1862" s="401"/>
      <c r="AQL1862" s="401"/>
      <c r="AQM1862" s="401"/>
      <c r="AQN1862" s="401"/>
      <c r="AQO1862" s="401"/>
      <c r="AQP1862" s="401"/>
      <c r="AQQ1862" s="401"/>
      <c r="AQR1862" s="401"/>
      <c r="AQS1862" s="401"/>
      <c r="AQT1862" s="401"/>
      <c r="AQU1862" s="401"/>
      <c r="AQV1862" s="401"/>
      <c r="AQW1862" s="401"/>
      <c r="AQX1862" s="401"/>
      <c r="AQY1862" s="401"/>
      <c r="AQZ1862" s="401"/>
      <c r="ARA1862" s="401"/>
      <c r="ARB1862" s="401"/>
      <c r="ARC1862" s="401"/>
      <c r="ARD1862" s="401"/>
      <c r="ARE1862" s="401"/>
      <c r="ARF1862" s="401"/>
      <c r="ARG1862" s="401"/>
      <c r="ARH1862" s="401"/>
      <c r="ARI1862" s="401"/>
      <c r="ARJ1862" s="401"/>
      <c r="ARK1862" s="401"/>
      <c r="ARL1862" s="401"/>
      <c r="ARM1862" s="401"/>
      <c r="ARN1862" s="401"/>
      <c r="ARO1862" s="401"/>
      <c r="ARP1862" s="401"/>
      <c r="ARQ1862" s="401"/>
      <c r="ARR1862" s="401"/>
      <c r="ARS1862" s="401"/>
      <c r="ART1862" s="401"/>
      <c r="ARU1862" s="401"/>
      <c r="ARV1862" s="401"/>
      <c r="ARW1862" s="401"/>
      <c r="ARX1862" s="401"/>
      <c r="ARY1862" s="401"/>
      <c r="ARZ1862" s="401"/>
      <c r="ASA1862" s="401"/>
      <c r="ASB1862" s="401"/>
      <c r="ASC1862" s="401"/>
      <c r="ASD1862" s="401"/>
      <c r="ASE1862" s="401"/>
      <c r="ASF1862" s="401"/>
      <c r="ASG1862" s="401"/>
      <c r="ASH1862" s="401"/>
      <c r="ASI1862" s="401"/>
      <c r="ASJ1862" s="401"/>
      <c r="ASK1862" s="401"/>
      <c r="ASL1862" s="401"/>
      <c r="ASM1862" s="401"/>
      <c r="ASN1862" s="401"/>
      <c r="ASO1862" s="401"/>
      <c r="ASP1862" s="401"/>
      <c r="ASQ1862" s="401"/>
      <c r="ASR1862" s="401"/>
      <c r="ASS1862" s="401"/>
      <c r="AST1862" s="401"/>
      <c r="ASU1862" s="401"/>
      <c r="ASV1862" s="401"/>
      <c r="ASW1862" s="401"/>
      <c r="ASX1862" s="401"/>
      <c r="ASY1862" s="401"/>
      <c r="ASZ1862" s="401"/>
      <c r="ATA1862" s="401"/>
      <c r="ATB1862" s="401"/>
      <c r="ATC1862" s="401"/>
      <c r="ATD1862" s="401"/>
      <c r="ATE1862" s="401"/>
      <c r="ATF1862" s="401"/>
      <c r="ATG1862" s="401"/>
      <c r="ATH1862" s="401"/>
      <c r="ATI1862" s="401"/>
      <c r="ATJ1862" s="401"/>
      <c r="ATK1862" s="401"/>
      <c r="ATL1862" s="401"/>
      <c r="ATM1862" s="401"/>
      <c r="ATN1862" s="401"/>
      <c r="ATO1862" s="401"/>
      <c r="ATP1862" s="401"/>
      <c r="ATQ1862" s="401"/>
      <c r="ATR1862" s="401"/>
      <c r="ATS1862" s="401"/>
      <c r="ATT1862" s="401"/>
      <c r="ATU1862" s="401"/>
      <c r="ATV1862" s="401"/>
      <c r="ATW1862" s="401"/>
      <c r="ATX1862" s="401"/>
      <c r="ATY1862" s="401"/>
      <c r="ATZ1862" s="401"/>
      <c r="AUA1862" s="401"/>
      <c r="AUB1862" s="401"/>
      <c r="AUC1862" s="401"/>
      <c r="AUD1862" s="401"/>
      <c r="AUE1862" s="401"/>
      <c r="AUF1862" s="401"/>
      <c r="AUG1862" s="401"/>
      <c r="AUH1862" s="401"/>
      <c r="AUI1862" s="401"/>
      <c r="AUJ1862" s="401"/>
      <c r="AUK1862" s="401"/>
      <c r="AUL1862" s="401"/>
      <c r="AUM1862" s="401"/>
      <c r="AUN1862" s="401"/>
      <c r="AUO1862" s="401"/>
      <c r="AUP1862" s="401"/>
      <c r="AUQ1862" s="401"/>
      <c r="AUR1862" s="401"/>
      <c r="AUS1862" s="401"/>
      <c r="AUT1862" s="401"/>
      <c r="AUU1862" s="401"/>
      <c r="AUV1862" s="401"/>
      <c r="AUW1862" s="401"/>
      <c r="AUX1862" s="401"/>
      <c r="AUY1862" s="401"/>
      <c r="AUZ1862" s="401"/>
      <c r="AVA1862" s="401"/>
      <c r="AVB1862" s="401"/>
      <c r="AVC1862" s="401"/>
      <c r="AVD1862" s="401"/>
      <c r="AVE1862" s="401"/>
      <c r="AVF1862" s="401"/>
      <c r="AVG1862" s="401"/>
      <c r="AVH1862" s="401"/>
      <c r="AVI1862" s="401"/>
      <c r="AVJ1862" s="401"/>
      <c r="AVK1862" s="401"/>
      <c r="AVL1862" s="401"/>
      <c r="AVM1862" s="401"/>
      <c r="AVN1862" s="401"/>
      <c r="AVO1862" s="401"/>
      <c r="AVP1862" s="401"/>
      <c r="AVQ1862" s="401"/>
      <c r="AVR1862" s="401"/>
      <c r="AVS1862" s="401"/>
      <c r="AVT1862" s="401"/>
      <c r="AVU1862" s="401"/>
      <c r="AVV1862" s="401"/>
      <c r="AVW1862" s="401"/>
      <c r="AVX1862" s="401"/>
      <c r="AVY1862" s="401"/>
      <c r="AVZ1862" s="401"/>
      <c r="AWA1862" s="401"/>
      <c r="AWB1862" s="401"/>
      <c r="AWC1862" s="401"/>
      <c r="AWD1862" s="401"/>
      <c r="AWE1862" s="401"/>
      <c r="AWF1862" s="401"/>
      <c r="AWG1862" s="401"/>
      <c r="AWH1862" s="401"/>
      <c r="AWI1862" s="401"/>
      <c r="AWJ1862" s="401"/>
      <c r="AWK1862" s="401"/>
      <c r="AWL1862" s="401"/>
      <c r="AWM1862" s="401"/>
      <c r="AWN1862" s="401"/>
      <c r="AWO1862" s="401"/>
      <c r="AWP1862" s="401"/>
      <c r="AWQ1862" s="401"/>
      <c r="AWR1862" s="401"/>
      <c r="AWS1862" s="401"/>
      <c r="AWT1862" s="401"/>
      <c r="AWU1862" s="401"/>
      <c r="AWV1862" s="401"/>
      <c r="AWW1862" s="401"/>
      <c r="AWX1862" s="401"/>
      <c r="AWY1862" s="401"/>
      <c r="AWZ1862" s="401"/>
      <c r="AXA1862" s="401"/>
      <c r="AXB1862" s="401"/>
      <c r="AXC1862" s="401"/>
      <c r="AXD1862" s="401"/>
      <c r="AXE1862" s="401"/>
      <c r="AXF1862" s="401"/>
      <c r="AXG1862" s="401"/>
      <c r="AXH1862" s="401"/>
      <c r="AXI1862" s="401"/>
      <c r="AXJ1862" s="401"/>
      <c r="AXK1862" s="401"/>
      <c r="AXL1862" s="401"/>
      <c r="AXM1862" s="401"/>
      <c r="AXN1862" s="401"/>
      <c r="AXO1862" s="401"/>
      <c r="AXP1862" s="401"/>
      <c r="AXQ1862" s="401"/>
      <c r="AXR1862" s="401"/>
      <c r="AXS1862" s="401"/>
      <c r="AXT1862" s="401"/>
      <c r="AXU1862" s="401"/>
      <c r="AXV1862" s="401"/>
      <c r="AXW1862" s="401"/>
      <c r="AXX1862" s="401"/>
      <c r="AXY1862" s="401"/>
      <c r="AXZ1862" s="401"/>
      <c r="AYA1862" s="401"/>
      <c r="AYB1862" s="401"/>
      <c r="AYC1862" s="401"/>
      <c r="AYD1862" s="401"/>
      <c r="AYE1862" s="401"/>
      <c r="AYF1862" s="401"/>
      <c r="AYG1862" s="401"/>
      <c r="AYH1862" s="401"/>
      <c r="AYI1862" s="401"/>
      <c r="AYJ1862" s="401"/>
      <c r="AYK1862" s="401"/>
      <c r="AYL1862" s="401"/>
      <c r="AYM1862" s="401"/>
      <c r="AYN1862" s="401"/>
      <c r="AYO1862" s="401"/>
      <c r="AYP1862" s="401"/>
      <c r="AYQ1862" s="401"/>
      <c r="AYR1862" s="401"/>
      <c r="AYS1862" s="401"/>
      <c r="AYT1862" s="401"/>
      <c r="AYU1862" s="401"/>
      <c r="AYV1862" s="401"/>
      <c r="AYW1862" s="401"/>
      <c r="AYX1862" s="401"/>
      <c r="AYY1862" s="401"/>
      <c r="AYZ1862" s="401"/>
      <c r="AZA1862" s="401"/>
      <c r="AZB1862" s="401"/>
      <c r="AZC1862" s="401"/>
      <c r="AZD1862" s="401"/>
      <c r="AZE1862" s="401"/>
      <c r="AZF1862" s="401"/>
      <c r="AZG1862" s="401"/>
      <c r="AZH1862" s="401"/>
      <c r="AZI1862" s="401"/>
      <c r="AZJ1862" s="401"/>
      <c r="AZK1862" s="401"/>
      <c r="AZL1862" s="401"/>
      <c r="AZM1862" s="401"/>
      <c r="AZN1862" s="401"/>
      <c r="AZO1862" s="401"/>
      <c r="AZP1862" s="401"/>
      <c r="AZQ1862" s="401"/>
      <c r="AZR1862" s="401"/>
      <c r="AZS1862" s="401"/>
      <c r="AZT1862" s="401"/>
      <c r="AZU1862" s="401"/>
      <c r="AZV1862" s="401"/>
      <c r="AZW1862" s="401"/>
      <c r="AZX1862" s="401"/>
      <c r="AZY1862" s="401"/>
      <c r="AZZ1862" s="401"/>
      <c r="BAA1862" s="401"/>
      <c r="BAB1862" s="401"/>
      <c r="BAC1862" s="401"/>
      <c r="BAD1862" s="401"/>
      <c r="BAE1862" s="401"/>
      <c r="BAF1862" s="401"/>
      <c r="BAG1862" s="401"/>
      <c r="BAH1862" s="401"/>
      <c r="BAI1862" s="401"/>
      <c r="BAJ1862" s="401"/>
      <c r="BAK1862" s="401"/>
      <c r="BAL1862" s="401"/>
      <c r="BAM1862" s="401"/>
      <c r="BAN1862" s="401"/>
      <c r="BAO1862" s="401"/>
      <c r="BAP1862" s="401"/>
      <c r="BAQ1862" s="401"/>
      <c r="BAR1862" s="401"/>
      <c r="BAS1862" s="401"/>
      <c r="BAT1862" s="401"/>
      <c r="BAU1862" s="401"/>
      <c r="BAV1862" s="401"/>
      <c r="BAW1862" s="401"/>
      <c r="BAX1862" s="401"/>
      <c r="BAY1862" s="401"/>
      <c r="BAZ1862" s="401"/>
      <c r="BBA1862" s="401"/>
      <c r="BBB1862" s="401"/>
      <c r="BBC1862" s="401"/>
      <c r="BBD1862" s="401"/>
      <c r="BBE1862" s="401"/>
      <c r="BBF1862" s="401"/>
      <c r="BBG1862" s="401"/>
      <c r="BBH1862" s="401"/>
      <c r="BBI1862" s="401"/>
      <c r="BBJ1862" s="401"/>
      <c r="BBK1862" s="401"/>
      <c r="BBL1862" s="401"/>
      <c r="BBM1862" s="401"/>
      <c r="BBN1862" s="401"/>
      <c r="BBO1862" s="401"/>
      <c r="BBP1862" s="401"/>
      <c r="BBQ1862" s="401"/>
      <c r="BBR1862" s="401"/>
      <c r="BBS1862" s="401"/>
      <c r="BBT1862" s="401"/>
      <c r="BBU1862" s="401"/>
      <c r="BBV1862" s="401"/>
      <c r="BBW1862" s="401"/>
      <c r="BBX1862" s="401"/>
      <c r="BBY1862" s="401"/>
      <c r="BBZ1862" s="401"/>
      <c r="BCA1862" s="401"/>
      <c r="BCB1862" s="401"/>
      <c r="BCC1862" s="401"/>
      <c r="BCD1862" s="401"/>
      <c r="BCE1862" s="401"/>
      <c r="BCF1862" s="401"/>
      <c r="BCG1862" s="401"/>
      <c r="BCH1862" s="401"/>
      <c r="BCI1862" s="401"/>
      <c r="BCJ1862" s="401"/>
      <c r="BCK1862" s="401"/>
      <c r="BCL1862" s="401"/>
      <c r="BCM1862" s="401"/>
      <c r="BCN1862" s="401"/>
      <c r="BCO1862" s="401"/>
      <c r="BCP1862" s="401"/>
      <c r="BCQ1862" s="401"/>
      <c r="BCR1862" s="401"/>
      <c r="BCS1862" s="401"/>
      <c r="BCT1862" s="401"/>
      <c r="BCU1862" s="401"/>
      <c r="BCV1862" s="401"/>
      <c r="BCW1862" s="401"/>
      <c r="BCX1862" s="401"/>
      <c r="BCY1862" s="401"/>
      <c r="BCZ1862" s="401"/>
      <c r="BDA1862" s="401"/>
      <c r="BDB1862" s="401"/>
      <c r="BDC1862" s="401"/>
      <c r="BDD1862" s="401"/>
      <c r="BDE1862" s="401"/>
      <c r="BDF1862" s="401"/>
      <c r="BDG1862" s="401"/>
      <c r="BDH1862" s="401"/>
      <c r="BDI1862" s="401"/>
      <c r="BDJ1862" s="401"/>
      <c r="BDK1862" s="401"/>
      <c r="BDL1862" s="401"/>
      <c r="BDM1862" s="401"/>
      <c r="BDN1862" s="401"/>
      <c r="BDO1862" s="401"/>
      <c r="BDP1862" s="401"/>
      <c r="BDQ1862" s="401"/>
      <c r="BDR1862" s="401"/>
      <c r="BDS1862" s="401"/>
      <c r="BDT1862" s="401"/>
      <c r="BDU1862" s="401"/>
      <c r="BDV1862" s="401"/>
      <c r="BDW1862" s="401"/>
      <c r="BDX1862" s="401"/>
      <c r="BDY1862" s="401"/>
      <c r="BDZ1862" s="401"/>
      <c r="BEA1862" s="401"/>
      <c r="BEB1862" s="401"/>
      <c r="BEC1862" s="401"/>
      <c r="BED1862" s="401"/>
      <c r="BEE1862" s="401"/>
      <c r="BEF1862" s="401"/>
      <c r="BEG1862" s="401"/>
      <c r="BEH1862" s="401"/>
      <c r="BEI1862" s="401"/>
      <c r="BEJ1862" s="401"/>
      <c r="BEK1862" s="401"/>
      <c r="BEL1862" s="401"/>
      <c r="BEM1862" s="401"/>
      <c r="BEN1862" s="401"/>
      <c r="BEO1862" s="401"/>
      <c r="BEP1862" s="401"/>
      <c r="BEQ1862" s="401"/>
      <c r="BER1862" s="401"/>
      <c r="BES1862" s="401"/>
      <c r="BET1862" s="401"/>
      <c r="BEU1862" s="401"/>
      <c r="BEV1862" s="401"/>
      <c r="BEW1862" s="401"/>
      <c r="BEX1862" s="401"/>
      <c r="BEY1862" s="401"/>
      <c r="BEZ1862" s="401"/>
      <c r="BFA1862" s="401"/>
      <c r="BFB1862" s="401"/>
      <c r="BFC1862" s="401"/>
      <c r="BFD1862" s="401"/>
      <c r="BFE1862" s="401"/>
      <c r="BFF1862" s="401"/>
      <c r="BFG1862" s="401"/>
      <c r="BFH1862" s="401"/>
      <c r="BFI1862" s="401"/>
      <c r="BFJ1862" s="401"/>
      <c r="BFK1862" s="401"/>
      <c r="BFL1862" s="401"/>
      <c r="BFM1862" s="401"/>
      <c r="BFN1862" s="401"/>
      <c r="BFO1862" s="401"/>
      <c r="BFP1862" s="401"/>
      <c r="BFQ1862" s="401"/>
      <c r="BFR1862" s="401"/>
      <c r="BFS1862" s="401"/>
      <c r="BFT1862" s="401"/>
      <c r="BFU1862" s="401"/>
      <c r="BFV1862" s="401"/>
      <c r="BFW1862" s="401"/>
      <c r="BFX1862" s="401"/>
      <c r="BFY1862" s="401"/>
      <c r="BFZ1862" s="401"/>
      <c r="BGA1862" s="401"/>
      <c r="BGB1862" s="401"/>
      <c r="BGC1862" s="401"/>
      <c r="BGD1862" s="401"/>
      <c r="BGE1862" s="401"/>
      <c r="BGF1862" s="401"/>
      <c r="BGG1862" s="401"/>
      <c r="BGH1862" s="401"/>
      <c r="BGI1862" s="401"/>
      <c r="BGJ1862" s="401"/>
      <c r="BGK1862" s="401"/>
      <c r="BGL1862" s="401"/>
      <c r="BGM1862" s="401"/>
      <c r="BGN1862" s="401"/>
      <c r="BGO1862" s="401"/>
      <c r="BGP1862" s="401"/>
      <c r="BGQ1862" s="401"/>
      <c r="BGR1862" s="401"/>
      <c r="BGS1862" s="401"/>
      <c r="BGT1862" s="401"/>
      <c r="BGU1862" s="401"/>
      <c r="BGV1862" s="401"/>
      <c r="BGW1862" s="401"/>
      <c r="BGX1862" s="401"/>
      <c r="BGY1862" s="401"/>
      <c r="BGZ1862" s="401"/>
      <c r="BHA1862" s="401"/>
      <c r="BHB1862" s="401"/>
      <c r="BHC1862" s="401"/>
      <c r="BHD1862" s="401"/>
      <c r="BHE1862" s="401"/>
      <c r="BHF1862" s="401"/>
      <c r="BHG1862" s="401"/>
      <c r="BHH1862" s="401"/>
      <c r="BHI1862" s="401"/>
      <c r="BHJ1862" s="401"/>
      <c r="BHK1862" s="401"/>
      <c r="BHL1862" s="401"/>
      <c r="BHM1862" s="401"/>
      <c r="BHN1862" s="401"/>
      <c r="BHO1862" s="401"/>
      <c r="BHP1862" s="401"/>
      <c r="BHQ1862" s="401"/>
      <c r="BHR1862" s="401"/>
      <c r="BHS1862" s="401"/>
      <c r="BHT1862" s="401"/>
      <c r="BHU1862" s="401"/>
      <c r="BHV1862" s="401"/>
      <c r="BHW1862" s="401"/>
      <c r="BHX1862" s="401"/>
      <c r="BHY1862" s="401"/>
      <c r="BHZ1862" s="401"/>
      <c r="BIA1862" s="401"/>
      <c r="BIB1862" s="401"/>
      <c r="BIC1862" s="401"/>
      <c r="BID1862" s="401"/>
      <c r="BIE1862" s="401"/>
      <c r="BIF1862" s="401"/>
      <c r="BIG1862" s="401"/>
      <c r="BIH1862" s="401"/>
      <c r="BII1862" s="401"/>
      <c r="BIJ1862" s="401"/>
      <c r="BIK1862" s="401"/>
      <c r="BIL1862" s="401"/>
      <c r="BIM1862" s="401"/>
      <c r="BIN1862" s="401"/>
      <c r="BIO1862" s="401"/>
      <c r="BIP1862" s="401"/>
      <c r="BIQ1862" s="401"/>
      <c r="BIR1862" s="401"/>
      <c r="BIS1862" s="401"/>
      <c r="BIT1862" s="401"/>
      <c r="BIU1862" s="401"/>
      <c r="BIV1862" s="401"/>
      <c r="BIW1862" s="401"/>
      <c r="BIX1862" s="401"/>
      <c r="BIY1862" s="401"/>
      <c r="BIZ1862" s="401"/>
      <c r="BJA1862" s="401"/>
      <c r="BJB1862" s="401"/>
      <c r="BJC1862" s="401"/>
      <c r="BJD1862" s="401"/>
      <c r="BJE1862" s="401"/>
      <c r="BJF1862" s="401"/>
      <c r="BJG1862" s="401"/>
      <c r="BJH1862" s="401"/>
      <c r="BJI1862" s="401"/>
      <c r="BJJ1862" s="401"/>
      <c r="BJK1862" s="401"/>
      <c r="BJL1862" s="401"/>
      <c r="BJM1862" s="401"/>
      <c r="BJN1862" s="401"/>
      <c r="BJO1862" s="401"/>
      <c r="BJP1862" s="401"/>
      <c r="BJQ1862" s="401"/>
      <c r="BJR1862" s="401"/>
      <c r="BJS1862" s="401"/>
      <c r="BJT1862" s="401"/>
      <c r="BJU1862" s="401"/>
      <c r="BJV1862" s="401"/>
      <c r="BJW1862" s="401"/>
      <c r="BJX1862" s="401"/>
      <c r="BJY1862" s="401"/>
      <c r="BJZ1862" s="401"/>
      <c r="BKA1862" s="401"/>
      <c r="BKB1862" s="401"/>
      <c r="BKC1862" s="401"/>
      <c r="BKD1862" s="401"/>
      <c r="BKE1862" s="401"/>
      <c r="BKF1862" s="401"/>
      <c r="BKG1862" s="401"/>
      <c r="BKH1862" s="401"/>
      <c r="BKI1862" s="401"/>
      <c r="BKJ1862" s="401"/>
      <c r="BKK1862" s="401"/>
      <c r="BKL1862" s="401"/>
      <c r="BKM1862" s="401"/>
      <c r="BKN1862" s="401"/>
      <c r="BKO1862" s="401"/>
      <c r="BKP1862" s="401"/>
      <c r="BKQ1862" s="401"/>
      <c r="BKR1862" s="401"/>
      <c r="BKS1862" s="401"/>
      <c r="BKT1862" s="401"/>
      <c r="BKU1862" s="401"/>
      <c r="BKV1862" s="401"/>
      <c r="BKW1862" s="401"/>
      <c r="BKX1862" s="401"/>
      <c r="BKY1862" s="401"/>
      <c r="BKZ1862" s="401"/>
      <c r="BLA1862" s="401"/>
      <c r="BLB1862" s="401"/>
      <c r="BLC1862" s="401"/>
      <c r="BLD1862" s="401"/>
      <c r="BLE1862" s="401"/>
      <c r="BLF1862" s="401"/>
      <c r="BLG1862" s="401"/>
      <c r="BLH1862" s="401"/>
      <c r="BLI1862" s="401"/>
      <c r="BLJ1862" s="401"/>
      <c r="BLK1862" s="401"/>
      <c r="BLL1862" s="401"/>
      <c r="BLM1862" s="401"/>
      <c r="BLN1862" s="401"/>
      <c r="BLO1862" s="401"/>
      <c r="BLP1862" s="401"/>
      <c r="BLQ1862" s="401"/>
      <c r="BLR1862" s="401"/>
      <c r="BLS1862" s="401"/>
      <c r="BLT1862" s="401"/>
      <c r="BLU1862" s="401"/>
      <c r="BLV1862" s="401"/>
      <c r="BLW1862" s="401"/>
      <c r="BLX1862" s="401"/>
      <c r="BLY1862" s="401"/>
      <c r="BLZ1862" s="401"/>
      <c r="BMA1862" s="401"/>
      <c r="BMB1862" s="401"/>
      <c r="BMC1862" s="401"/>
      <c r="BMD1862" s="401"/>
      <c r="BME1862" s="401"/>
      <c r="BMF1862" s="401"/>
      <c r="BMG1862" s="401"/>
      <c r="BMH1862" s="401"/>
      <c r="BMI1862" s="401"/>
      <c r="BMJ1862" s="401"/>
      <c r="BMK1862" s="401"/>
      <c r="BML1862" s="401"/>
      <c r="BMM1862" s="401"/>
      <c r="BMN1862" s="401"/>
      <c r="BMO1862" s="401"/>
      <c r="BMP1862" s="401"/>
      <c r="BMQ1862" s="401"/>
      <c r="BMR1862" s="401"/>
      <c r="BMS1862" s="401"/>
      <c r="BMT1862" s="401"/>
      <c r="BMU1862" s="401"/>
      <c r="BMV1862" s="401"/>
      <c r="BMW1862" s="401"/>
      <c r="BMX1862" s="401"/>
      <c r="BMY1862" s="401"/>
      <c r="BMZ1862" s="401"/>
      <c r="BNA1862" s="401"/>
      <c r="BNB1862" s="401"/>
      <c r="BNC1862" s="401"/>
      <c r="BND1862" s="401"/>
      <c r="BNE1862" s="401"/>
      <c r="BNF1862" s="401"/>
      <c r="BNG1862" s="401"/>
      <c r="BNH1862" s="401"/>
      <c r="BNI1862" s="401"/>
      <c r="BNJ1862" s="401"/>
      <c r="BNK1862" s="401"/>
      <c r="BNL1862" s="401"/>
      <c r="BNM1862" s="401"/>
      <c r="BNN1862" s="401"/>
      <c r="BNO1862" s="401"/>
      <c r="BNP1862" s="401"/>
      <c r="BNQ1862" s="401"/>
      <c r="BNR1862" s="401"/>
      <c r="BNS1862" s="401"/>
      <c r="BNT1862" s="401"/>
      <c r="BNU1862" s="401"/>
      <c r="BNV1862" s="401"/>
      <c r="BNW1862" s="401"/>
      <c r="BNX1862" s="401"/>
      <c r="BNY1862" s="401"/>
      <c r="BNZ1862" s="401"/>
      <c r="BOA1862" s="401"/>
      <c r="BOB1862" s="401"/>
      <c r="BOC1862" s="401"/>
      <c r="BOD1862" s="401"/>
      <c r="BOE1862" s="401"/>
      <c r="BOF1862" s="401"/>
      <c r="BOG1862" s="401"/>
      <c r="BOH1862" s="401"/>
      <c r="BOI1862" s="401"/>
      <c r="BOJ1862" s="401"/>
      <c r="BOK1862" s="401"/>
      <c r="BOL1862" s="401"/>
      <c r="BOM1862" s="401"/>
      <c r="BON1862" s="401"/>
      <c r="BOO1862" s="401"/>
      <c r="BOP1862" s="401"/>
      <c r="BOQ1862" s="401"/>
      <c r="BOR1862" s="401"/>
      <c r="BOS1862" s="401"/>
      <c r="BOT1862" s="401"/>
      <c r="BOU1862" s="401"/>
      <c r="BOV1862" s="401"/>
      <c r="BOW1862" s="401"/>
      <c r="BOX1862" s="401"/>
      <c r="BOY1862" s="401"/>
      <c r="BOZ1862" s="401"/>
      <c r="BPA1862" s="401"/>
      <c r="BPB1862" s="401"/>
      <c r="BPC1862" s="401"/>
      <c r="BPD1862" s="401"/>
      <c r="BPE1862" s="401"/>
      <c r="BPF1862" s="401"/>
      <c r="BPG1862" s="401"/>
      <c r="BPH1862" s="401"/>
      <c r="BPI1862" s="401"/>
      <c r="BPJ1862" s="401"/>
      <c r="BPK1862" s="401"/>
      <c r="BPL1862" s="401"/>
      <c r="BPM1862" s="401"/>
      <c r="BPN1862" s="401"/>
      <c r="BPO1862" s="401"/>
      <c r="BPP1862" s="401"/>
      <c r="BPQ1862" s="401"/>
      <c r="BPR1862" s="401"/>
      <c r="BPS1862" s="401"/>
      <c r="BPT1862" s="401"/>
      <c r="BPU1862" s="401"/>
      <c r="BPV1862" s="401"/>
      <c r="BPW1862" s="401"/>
      <c r="BPX1862" s="401"/>
      <c r="BPY1862" s="401"/>
      <c r="BPZ1862" s="401"/>
      <c r="BQA1862" s="401"/>
      <c r="BQB1862" s="401"/>
      <c r="BQC1862" s="401"/>
      <c r="BQD1862" s="401"/>
      <c r="BQE1862" s="401"/>
      <c r="BQF1862" s="401"/>
      <c r="BQG1862" s="401"/>
      <c r="BQH1862" s="401"/>
      <c r="BQI1862" s="401"/>
      <c r="BQJ1862" s="401"/>
      <c r="BQK1862" s="401"/>
      <c r="BQL1862" s="401"/>
      <c r="BQM1862" s="401"/>
      <c r="BQN1862" s="401"/>
      <c r="BQO1862" s="401"/>
      <c r="BQP1862" s="401"/>
      <c r="BQQ1862" s="401"/>
      <c r="BQR1862" s="401"/>
      <c r="BQS1862" s="401"/>
      <c r="BQT1862" s="401"/>
      <c r="BQU1862" s="401"/>
      <c r="BQV1862" s="401"/>
      <c r="BQW1862" s="401"/>
      <c r="BQX1862" s="401"/>
      <c r="BQY1862" s="401"/>
      <c r="BQZ1862" s="401"/>
      <c r="BRA1862" s="401"/>
      <c r="BRB1862" s="401"/>
      <c r="BRC1862" s="401"/>
      <c r="BRD1862" s="401"/>
      <c r="BRE1862" s="401"/>
      <c r="BRF1862" s="401"/>
      <c r="BRG1862" s="401"/>
      <c r="BRH1862" s="401"/>
      <c r="BRI1862" s="401"/>
      <c r="BRJ1862" s="401"/>
      <c r="BRK1862" s="401"/>
      <c r="BRL1862" s="401"/>
      <c r="BRM1862" s="401"/>
      <c r="BRN1862" s="401"/>
      <c r="BRO1862" s="401"/>
      <c r="BRP1862" s="401"/>
      <c r="BRQ1862" s="401"/>
      <c r="BRR1862" s="401"/>
      <c r="BRS1862" s="401"/>
      <c r="BRT1862" s="401"/>
      <c r="BRU1862" s="401"/>
      <c r="BRV1862" s="401"/>
      <c r="BRW1862" s="401"/>
      <c r="BRX1862" s="401"/>
      <c r="BRY1862" s="401"/>
      <c r="BRZ1862" s="401"/>
      <c r="BSA1862" s="401"/>
      <c r="BSB1862" s="401"/>
      <c r="BSC1862" s="401"/>
      <c r="BSD1862" s="401"/>
      <c r="BSE1862" s="401"/>
      <c r="BSF1862" s="401"/>
      <c r="BSG1862" s="401"/>
      <c r="BSH1862" s="401"/>
      <c r="BSI1862" s="401"/>
      <c r="BSJ1862" s="401"/>
      <c r="BSK1862" s="401"/>
      <c r="BSL1862" s="401"/>
      <c r="BSM1862" s="401"/>
      <c r="BSN1862" s="401"/>
      <c r="BSO1862" s="401"/>
      <c r="BSP1862" s="401"/>
      <c r="BSQ1862" s="401"/>
      <c r="BSR1862" s="401"/>
      <c r="BSS1862" s="401"/>
      <c r="BST1862" s="401"/>
      <c r="BSU1862" s="401"/>
      <c r="BSV1862" s="401"/>
      <c r="BSW1862" s="401"/>
      <c r="BSX1862" s="401"/>
      <c r="BSY1862" s="401"/>
      <c r="BSZ1862" s="401"/>
      <c r="BTA1862" s="401"/>
      <c r="BTB1862" s="401"/>
      <c r="BTC1862" s="401"/>
      <c r="BTD1862" s="401"/>
      <c r="BTE1862" s="401"/>
      <c r="BTF1862" s="401"/>
      <c r="BTG1862" s="401"/>
      <c r="BTH1862" s="401"/>
      <c r="BTI1862" s="401"/>
      <c r="BTJ1862" s="401"/>
      <c r="BTK1862" s="401"/>
      <c r="BTL1862" s="401"/>
      <c r="BTM1862" s="401"/>
      <c r="BTN1862" s="401"/>
      <c r="BTO1862" s="401"/>
      <c r="BTP1862" s="401"/>
      <c r="BTQ1862" s="401"/>
      <c r="BTR1862" s="401"/>
      <c r="BTS1862" s="401"/>
      <c r="BTT1862" s="401"/>
      <c r="BTU1862" s="401"/>
      <c r="BTV1862" s="401"/>
      <c r="BTW1862" s="401"/>
      <c r="BTX1862" s="401"/>
      <c r="BTY1862" s="401"/>
      <c r="BTZ1862" s="401"/>
      <c r="BUA1862" s="401"/>
      <c r="BUB1862" s="401"/>
      <c r="BUC1862" s="401"/>
      <c r="BUD1862" s="401"/>
      <c r="BUE1862" s="401"/>
      <c r="BUF1862" s="401"/>
      <c r="BUG1862" s="401"/>
      <c r="BUH1862" s="401"/>
      <c r="BUI1862" s="401"/>
      <c r="BUJ1862" s="401"/>
      <c r="BUK1862" s="401"/>
      <c r="BUL1862" s="401"/>
      <c r="BUM1862" s="401"/>
      <c r="BUN1862" s="401"/>
      <c r="BUO1862" s="401"/>
      <c r="BUP1862" s="401"/>
      <c r="BUQ1862" s="401"/>
      <c r="BUR1862" s="401"/>
      <c r="BUS1862" s="401"/>
      <c r="BUT1862" s="401"/>
      <c r="BUU1862" s="401"/>
      <c r="BUV1862" s="401"/>
      <c r="BUW1862" s="401"/>
      <c r="BUX1862" s="401"/>
      <c r="BUY1862" s="401"/>
      <c r="BUZ1862" s="401"/>
      <c r="BVA1862" s="401"/>
      <c r="BVB1862" s="401"/>
      <c r="BVC1862" s="401"/>
      <c r="BVD1862" s="401"/>
      <c r="BVE1862" s="401"/>
      <c r="BVF1862" s="401"/>
      <c r="BVG1862" s="401"/>
      <c r="BVH1862" s="401"/>
      <c r="BVI1862" s="401"/>
      <c r="BVJ1862" s="401"/>
      <c r="BVK1862" s="401"/>
      <c r="BVL1862" s="401"/>
      <c r="BVM1862" s="401"/>
      <c r="BVN1862" s="401"/>
      <c r="BVO1862" s="401"/>
      <c r="BVP1862" s="401"/>
      <c r="BVQ1862" s="401"/>
      <c r="BVR1862" s="401"/>
      <c r="BVS1862" s="401"/>
      <c r="BVT1862" s="401"/>
      <c r="BVU1862" s="401"/>
      <c r="BVV1862" s="401"/>
      <c r="BVW1862" s="401"/>
      <c r="BVX1862" s="401"/>
      <c r="BVY1862" s="401"/>
      <c r="BVZ1862" s="401"/>
      <c r="BWA1862" s="401"/>
      <c r="BWB1862" s="401"/>
      <c r="BWC1862" s="401"/>
      <c r="BWD1862" s="401"/>
      <c r="BWE1862" s="401"/>
      <c r="BWF1862" s="401"/>
      <c r="BWG1862" s="401"/>
      <c r="BWH1862" s="401"/>
      <c r="BWI1862" s="401"/>
      <c r="BWJ1862" s="401"/>
      <c r="BWK1862" s="401"/>
      <c r="BWL1862" s="401"/>
      <c r="BWM1862" s="401"/>
      <c r="BWN1862" s="401"/>
      <c r="BWO1862" s="401"/>
      <c r="BWP1862" s="401"/>
      <c r="BWQ1862" s="401"/>
      <c r="BWR1862" s="401"/>
      <c r="BWS1862" s="401"/>
      <c r="BWT1862" s="401"/>
      <c r="BWU1862" s="401"/>
      <c r="BWV1862" s="401"/>
      <c r="BWW1862" s="401"/>
      <c r="BWX1862" s="401"/>
      <c r="BWY1862" s="401"/>
      <c r="BWZ1862" s="401"/>
      <c r="BXA1862" s="401"/>
      <c r="BXB1862" s="401"/>
      <c r="BXC1862" s="401"/>
      <c r="BXD1862" s="401"/>
      <c r="BXE1862" s="401"/>
      <c r="BXF1862" s="401"/>
      <c r="BXG1862" s="401"/>
      <c r="BXH1862" s="401"/>
      <c r="BXI1862" s="401"/>
      <c r="BXJ1862" s="401"/>
      <c r="BXK1862" s="401"/>
      <c r="BXL1862" s="401"/>
      <c r="BXM1862" s="401"/>
      <c r="BXN1862" s="401"/>
      <c r="BXO1862" s="401"/>
      <c r="BXP1862" s="401"/>
      <c r="BXQ1862" s="401"/>
      <c r="BXR1862" s="401"/>
      <c r="BXS1862" s="401"/>
      <c r="BXT1862" s="401"/>
      <c r="BXU1862" s="401"/>
      <c r="BXV1862" s="401"/>
      <c r="BXW1862" s="401"/>
      <c r="BXX1862" s="401"/>
      <c r="BXY1862" s="401"/>
      <c r="BXZ1862" s="401"/>
      <c r="BYA1862" s="401"/>
      <c r="BYB1862" s="401"/>
      <c r="BYC1862" s="401"/>
      <c r="BYD1862" s="401"/>
      <c r="BYE1862" s="401"/>
      <c r="BYF1862" s="401"/>
      <c r="BYG1862" s="401"/>
      <c r="BYH1862" s="401"/>
      <c r="BYI1862" s="401"/>
      <c r="BYJ1862" s="401"/>
      <c r="BYK1862" s="401"/>
      <c r="BYL1862" s="401"/>
      <c r="BYM1862" s="401"/>
      <c r="BYN1862" s="401"/>
      <c r="BYO1862" s="401"/>
      <c r="BYP1862" s="401"/>
      <c r="BYQ1862" s="401"/>
      <c r="BYR1862" s="401"/>
      <c r="BYS1862" s="401"/>
      <c r="BYT1862" s="401"/>
      <c r="BYU1862" s="401"/>
      <c r="BYV1862" s="401"/>
      <c r="BYW1862" s="401"/>
      <c r="BYX1862" s="401"/>
      <c r="BYY1862" s="401"/>
      <c r="BYZ1862" s="401"/>
      <c r="BZA1862" s="401"/>
      <c r="BZB1862" s="401"/>
      <c r="BZC1862" s="401"/>
      <c r="BZD1862" s="401"/>
      <c r="BZE1862" s="401"/>
      <c r="BZF1862" s="401"/>
      <c r="BZG1862" s="401"/>
      <c r="BZH1862" s="401"/>
      <c r="BZI1862" s="401"/>
      <c r="BZJ1862" s="401"/>
      <c r="BZK1862" s="401"/>
      <c r="BZL1862" s="401"/>
      <c r="BZM1862" s="401"/>
      <c r="BZN1862" s="401"/>
      <c r="BZO1862" s="401"/>
      <c r="BZP1862" s="401"/>
      <c r="BZQ1862" s="401"/>
      <c r="BZR1862" s="401"/>
      <c r="BZS1862" s="401"/>
      <c r="BZT1862" s="401"/>
      <c r="BZU1862" s="401"/>
      <c r="BZV1862" s="401"/>
      <c r="BZW1862" s="401"/>
      <c r="BZX1862" s="401"/>
      <c r="BZY1862" s="401"/>
      <c r="BZZ1862" s="401"/>
      <c r="CAA1862" s="401"/>
      <c r="CAB1862" s="401"/>
      <c r="CAC1862" s="401"/>
      <c r="CAD1862" s="401"/>
      <c r="CAE1862" s="401"/>
      <c r="CAF1862" s="401"/>
      <c r="CAG1862" s="401"/>
      <c r="CAH1862" s="401"/>
      <c r="CAI1862" s="401"/>
      <c r="CAJ1862" s="401"/>
      <c r="CAK1862" s="401"/>
      <c r="CAL1862" s="401"/>
      <c r="CAM1862" s="401"/>
      <c r="CAN1862" s="401"/>
      <c r="CAO1862" s="401"/>
      <c r="CAP1862" s="401"/>
      <c r="CAQ1862" s="401"/>
      <c r="CAR1862" s="401"/>
      <c r="CAS1862" s="401"/>
      <c r="CAT1862" s="401"/>
      <c r="CAU1862" s="401"/>
      <c r="CAV1862" s="401"/>
      <c r="CAW1862" s="401"/>
      <c r="CAX1862" s="401"/>
      <c r="CAY1862" s="401"/>
      <c r="CAZ1862" s="401"/>
      <c r="CBA1862" s="401"/>
      <c r="CBB1862" s="401"/>
      <c r="CBC1862" s="401"/>
      <c r="CBD1862" s="401"/>
      <c r="CBE1862" s="401"/>
      <c r="CBF1862" s="401"/>
      <c r="CBG1862" s="401"/>
      <c r="CBH1862" s="401"/>
      <c r="CBI1862" s="401"/>
      <c r="CBJ1862" s="401"/>
      <c r="CBK1862" s="401"/>
      <c r="CBL1862" s="401"/>
      <c r="CBM1862" s="401"/>
      <c r="CBN1862" s="401"/>
      <c r="CBO1862" s="401"/>
      <c r="CBP1862" s="401"/>
      <c r="CBQ1862" s="401"/>
      <c r="CBR1862" s="401"/>
      <c r="CBS1862" s="401"/>
      <c r="CBT1862" s="401"/>
      <c r="CBU1862" s="401"/>
      <c r="CBV1862" s="401"/>
      <c r="CBW1862" s="401"/>
      <c r="CBX1862" s="401"/>
      <c r="CBY1862" s="401"/>
      <c r="CBZ1862" s="401"/>
      <c r="CCA1862" s="401"/>
      <c r="CCB1862" s="401"/>
      <c r="CCC1862" s="401"/>
      <c r="CCD1862" s="401"/>
      <c r="CCE1862" s="401"/>
      <c r="CCF1862" s="401"/>
      <c r="CCG1862" s="401"/>
      <c r="CCH1862" s="401"/>
      <c r="CCI1862" s="401"/>
      <c r="CCJ1862" s="401"/>
      <c r="CCK1862" s="401"/>
      <c r="CCL1862" s="401"/>
      <c r="CCM1862" s="401"/>
      <c r="CCN1862" s="401"/>
      <c r="CCO1862" s="401"/>
      <c r="CCP1862" s="401"/>
      <c r="CCQ1862" s="401"/>
      <c r="CCR1862" s="401"/>
      <c r="CCS1862" s="401"/>
      <c r="CCT1862" s="401"/>
      <c r="CCU1862" s="401"/>
      <c r="CCV1862" s="401"/>
      <c r="CCW1862" s="401"/>
      <c r="CCX1862" s="401"/>
      <c r="CCY1862" s="401"/>
      <c r="CCZ1862" s="401"/>
      <c r="CDA1862" s="401"/>
      <c r="CDB1862" s="401"/>
      <c r="CDC1862" s="401"/>
      <c r="CDD1862" s="401"/>
      <c r="CDE1862" s="401"/>
      <c r="CDF1862" s="401"/>
      <c r="CDG1862" s="401"/>
      <c r="CDH1862" s="401"/>
      <c r="CDI1862" s="401"/>
      <c r="CDJ1862" s="401"/>
      <c r="CDK1862" s="401"/>
      <c r="CDL1862" s="401"/>
      <c r="CDM1862" s="401"/>
      <c r="CDN1862" s="401"/>
      <c r="CDO1862" s="401"/>
      <c r="CDP1862" s="401"/>
      <c r="CDQ1862" s="401"/>
      <c r="CDR1862" s="401"/>
      <c r="CDS1862" s="401"/>
      <c r="CDT1862" s="401"/>
      <c r="CDU1862" s="401"/>
      <c r="CDV1862" s="401"/>
      <c r="CDW1862" s="401"/>
      <c r="CDX1862" s="401"/>
      <c r="CDY1862" s="401"/>
      <c r="CDZ1862" s="401"/>
      <c r="CEA1862" s="401"/>
      <c r="CEB1862" s="401"/>
      <c r="CEC1862" s="401"/>
      <c r="CED1862" s="401"/>
      <c r="CEE1862" s="401"/>
      <c r="CEF1862" s="401"/>
      <c r="CEG1862" s="401"/>
      <c r="CEH1862" s="401"/>
      <c r="CEI1862" s="401"/>
      <c r="CEJ1862" s="401"/>
      <c r="CEK1862" s="401"/>
      <c r="CEL1862" s="401"/>
      <c r="CEM1862" s="401"/>
      <c r="CEN1862" s="401"/>
      <c r="CEO1862" s="401"/>
      <c r="CEP1862" s="401"/>
      <c r="CEQ1862" s="401"/>
      <c r="CER1862" s="401"/>
      <c r="CES1862" s="401"/>
      <c r="CET1862" s="401"/>
      <c r="CEU1862" s="401"/>
      <c r="CEV1862" s="401"/>
      <c r="CEW1862" s="401"/>
      <c r="CEX1862" s="401"/>
      <c r="CEY1862" s="401"/>
      <c r="CEZ1862" s="401"/>
      <c r="CFA1862" s="401"/>
      <c r="CFB1862" s="401"/>
      <c r="CFC1862" s="401"/>
      <c r="CFD1862" s="401"/>
      <c r="CFE1862" s="401"/>
      <c r="CFF1862" s="401"/>
      <c r="CFG1862" s="401"/>
      <c r="CFH1862" s="401"/>
      <c r="CFI1862" s="401"/>
      <c r="CFJ1862" s="401"/>
      <c r="CFK1862" s="401"/>
      <c r="CFL1862" s="401"/>
      <c r="CFM1862" s="401"/>
      <c r="CFN1862" s="401"/>
      <c r="CFO1862" s="401"/>
      <c r="CFP1862" s="401"/>
      <c r="CFQ1862" s="401"/>
      <c r="CFR1862" s="401"/>
      <c r="CFS1862" s="401"/>
      <c r="CFT1862" s="401"/>
      <c r="CFU1862" s="401"/>
      <c r="CFV1862" s="401"/>
      <c r="CFW1862" s="401"/>
      <c r="CFX1862" s="401"/>
      <c r="CFY1862" s="401"/>
      <c r="CFZ1862" s="401"/>
      <c r="CGA1862" s="401"/>
      <c r="CGB1862" s="401"/>
      <c r="CGC1862" s="401"/>
      <c r="CGD1862" s="401"/>
      <c r="CGE1862" s="401"/>
      <c r="CGF1862" s="401"/>
      <c r="CGG1862" s="401"/>
      <c r="CGH1862" s="401"/>
      <c r="CGI1862" s="401"/>
      <c r="CGJ1862" s="401"/>
      <c r="CGK1862" s="401"/>
      <c r="CGL1862" s="401"/>
      <c r="CGM1862" s="401"/>
      <c r="CGN1862" s="401"/>
      <c r="CGO1862" s="401"/>
      <c r="CGP1862" s="401"/>
      <c r="CGQ1862" s="401"/>
      <c r="CGR1862" s="401"/>
      <c r="CGS1862" s="401"/>
      <c r="CGT1862" s="401"/>
      <c r="CGU1862" s="401"/>
      <c r="CGV1862" s="401"/>
      <c r="CGW1862" s="401"/>
      <c r="CGX1862" s="401"/>
      <c r="CGY1862" s="401"/>
      <c r="CGZ1862" s="401"/>
      <c r="CHA1862" s="401"/>
      <c r="CHB1862" s="401"/>
      <c r="CHC1862" s="401"/>
      <c r="CHD1862" s="401"/>
      <c r="CHE1862" s="401"/>
      <c r="CHF1862" s="401"/>
      <c r="CHG1862" s="401"/>
      <c r="CHH1862" s="401"/>
      <c r="CHI1862" s="401"/>
      <c r="CHJ1862" s="401"/>
      <c r="CHK1862" s="401"/>
      <c r="CHL1862" s="401"/>
      <c r="CHM1862" s="401"/>
      <c r="CHN1862" s="401"/>
      <c r="CHO1862" s="401"/>
      <c r="CHP1862" s="401"/>
      <c r="CHQ1862" s="401"/>
      <c r="CHR1862" s="401"/>
      <c r="CHS1862" s="401"/>
      <c r="CHT1862" s="401"/>
      <c r="CHU1862" s="401"/>
      <c r="CHV1862" s="401"/>
      <c r="CHW1862" s="401"/>
      <c r="CHX1862" s="401"/>
      <c r="CHY1862" s="401"/>
      <c r="CHZ1862" s="401"/>
      <c r="CIA1862" s="401"/>
      <c r="CIB1862" s="401"/>
      <c r="CIC1862" s="401"/>
      <c r="CID1862" s="401"/>
      <c r="CIE1862" s="401"/>
      <c r="CIF1862" s="401"/>
      <c r="CIG1862" s="401"/>
      <c r="CIH1862" s="401"/>
      <c r="CII1862" s="401"/>
      <c r="CIJ1862" s="401"/>
      <c r="CIK1862" s="401"/>
      <c r="CIL1862" s="401"/>
      <c r="CIM1862" s="401"/>
      <c r="CIN1862" s="401"/>
      <c r="CIO1862" s="401"/>
      <c r="CIP1862" s="401"/>
      <c r="CIQ1862" s="401"/>
      <c r="CIR1862" s="401"/>
      <c r="CIS1862" s="401"/>
      <c r="CIT1862" s="401"/>
      <c r="CIU1862" s="401"/>
      <c r="CIV1862" s="401"/>
      <c r="CIW1862" s="401"/>
      <c r="CIX1862" s="401"/>
      <c r="CIY1862" s="401"/>
      <c r="CIZ1862" s="401"/>
      <c r="CJA1862" s="401"/>
      <c r="CJB1862" s="401"/>
      <c r="CJC1862" s="401"/>
      <c r="CJD1862" s="401"/>
      <c r="CJE1862" s="401"/>
      <c r="CJF1862" s="401"/>
      <c r="CJG1862" s="401"/>
      <c r="CJH1862" s="401"/>
      <c r="CJI1862" s="401"/>
      <c r="CJJ1862" s="401"/>
      <c r="CJK1862" s="401"/>
      <c r="CJL1862" s="401"/>
      <c r="CJM1862" s="401"/>
      <c r="CJN1862" s="401"/>
      <c r="CJO1862" s="401"/>
      <c r="CJP1862" s="401"/>
      <c r="CJQ1862" s="401"/>
      <c r="CJR1862" s="401"/>
      <c r="CJS1862" s="401"/>
      <c r="CJT1862" s="401"/>
      <c r="CJU1862" s="401"/>
      <c r="CJV1862" s="401"/>
      <c r="CJW1862" s="401"/>
      <c r="CJX1862" s="401"/>
      <c r="CJY1862" s="401"/>
      <c r="CJZ1862" s="401"/>
      <c r="CKA1862" s="401"/>
      <c r="CKB1862" s="401"/>
      <c r="CKC1862" s="401"/>
      <c r="CKD1862" s="401"/>
      <c r="CKE1862" s="401"/>
      <c r="CKF1862" s="401"/>
      <c r="CKG1862" s="401"/>
      <c r="CKH1862" s="401"/>
      <c r="CKI1862" s="401"/>
      <c r="CKJ1862" s="401"/>
      <c r="CKK1862" s="401"/>
      <c r="CKL1862" s="401"/>
      <c r="CKM1862" s="401"/>
      <c r="CKN1862" s="401"/>
      <c r="CKO1862" s="401"/>
      <c r="CKP1862" s="401"/>
      <c r="CKQ1862" s="401"/>
      <c r="CKR1862" s="401"/>
      <c r="CKS1862" s="401"/>
      <c r="CKT1862" s="401"/>
      <c r="CKU1862" s="401"/>
      <c r="CKV1862" s="401"/>
      <c r="CKW1862" s="401"/>
      <c r="CKX1862" s="401"/>
      <c r="CKY1862" s="401"/>
      <c r="CKZ1862" s="401"/>
      <c r="CLA1862" s="401"/>
      <c r="CLB1862" s="401"/>
      <c r="CLC1862" s="401"/>
      <c r="CLD1862" s="401"/>
      <c r="CLE1862" s="401"/>
      <c r="CLF1862" s="401"/>
      <c r="CLG1862" s="401"/>
      <c r="CLH1862" s="401"/>
      <c r="CLI1862" s="401"/>
      <c r="CLJ1862" s="401"/>
      <c r="CLK1862" s="401"/>
      <c r="CLL1862" s="401"/>
      <c r="CLM1862" s="401"/>
      <c r="CLN1862" s="401"/>
      <c r="CLO1862" s="401"/>
      <c r="CLP1862" s="401"/>
      <c r="CLQ1862" s="401"/>
      <c r="CLR1862" s="401"/>
      <c r="CLS1862" s="401"/>
      <c r="CLT1862" s="401"/>
      <c r="CLU1862" s="401"/>
      <c r="CLV1862" s="401"/>
      <c r="CLW1862" s="401"/>
      <c r="CLX1862" s="401"/>
      <c r="CLY1862" s="401"/>
      <c r="CLZ1862" s="401"/>
      <c r="CMA1862" s="401"/>
      <c r="CMB1862" s="401"/>
      <c r="CMC1862" s="401"/>
      <c r="CMD1862" s="401"/>
      <c r="CME1862" s="401"/>
      <c r="CMF1862" s="401"/>
      <c r="CMG1862" s="401"/>
      <c r="CMH1862" s="401"/>
      <c r="CMI1862" s="401"/>
      <c r="CMJ1862" s="401"/>
      <c r="CMK1862" s="401"/>
      <c r="CML1862" s="401"/>
      <c r="CMM1862" s="401"/>
      <c r="CMN1862" s="401"/>
      <c r="CMO1862" s="401"/>
      <c r="CMP1862" s="401"/>
      <c r="CMQ1862" s="401"/>
      <c r="CMR1862" s="401"/>
      <c r="CMS1862" s="401"/>
      <c r="CMT1862" s="401"/>
      <c r="CMU1862" s="401"/>
      <c r="CMV1862" s="401"/>
      <c r="CMW1862" s="401"/>
      <c r="CMX1862" s="401"/>
      <c r="CMY1862" s="401"/>
      <c r="CMZ1862" s="401"/>
      <c r="CNA1862" s="401"/>
      <c r="CNB1862" s="401"/>
      <c r="CNC1862" s="401"/>
      <c r="CND1862" s="401"/>
      <c r="CNE1862" s="401"/>
      <c r="CNF1862" s="401"/>
      <c r="CNG1862" s="401"/>
      <c r="CNH1862" s="401"/>
      <c r="CNI1862" s="401"/>
      <c r="CNJ1862" s="401"/>
      <c r="CNK1862" s="401"/>
      <c r="CNL1862" s="401"/>
      <c r="CNM1862" s="401"/>
      <c r="CNN1862" s="401"/>
      <c r="CNO1862" s="401"/>
      <c r="CNP1862" s="401"/>
      <c r="CNQ1862" s="401"/>
      <c r="CNR1862" s="401"/>
      <c r="CNS1862" s="401"/>
      <c r="CNT1862" s="401"/>
      <c r="CNU1862" s="401"/>
      <c r="CNV1862" s="401"/>
      <c r="CNW1862" s="401"/>
      <c r="CNX1862" s="401"/>
      <c r="CNY1862" s="401"/>
      <c r="CNZ1862" s="401"/>
      <c r="COA1862" s="401"/>
      <c r="COB1862" s="401"/>
      <c r="COC1862" s="401"/>
      <c r="COD1862" s="401"/>
      <c r="COE1862" s="401"/>
      <c r="COF1862" s="401"/>
      <c r="COG1862" s="401"/>
      <c r="COH1862" s="401"/>
      <c r="COI1862" s="401"/>
      <c r="COJ1862" s="401"/>
      <c r="COK1862" s="401"/>
      <c r="COL1862" s="401"/>
      <c r="COM1862" s="401"/>
      <c r="CON1862" s="401"/>
      <c r="COO1862" s="401"/>
      <c r="COP1862" s="401"/>
      <c r="COQ1862" s="401"/>
      <c r="COR1862" s="401"/>
      <c r="COS1862" s="401"/>
      <c r="COT1862" s="401"/>
      <c r="COU1862" s="401"/>
      <c r="COV1862" s="401"/>
      <c r="COW1862" s="401"/>
      <c r="COX1862" s="401"/>
      <c r="COY1862" s="401"/>
      <c r="COZ1862" s="401"/>
      <c r="CPA1862" s="401"/>
      <c r="CPB1862" s="401"/>
      <c r="CPC1862" s="401"/>
      <c r="CPD1862" s="401"/>
      <c r="CPE1862" s="401"/>
      <c r="CPF1862" s="401"/>
      <c r="CPG1862" s="401"/>
      <c r="CPH1862" s="401"/>
      <c r="CPI1862" s="401"/>
      <c r="CPJ1862" s="401"/>
      <c r="CPK1862" s="401"/>
      <c r="CPL1862" s="401"/>
      <c r="CPM1862" s="401"/>
      <c r="CPN1862" s="401"/>
      <c r="CPO1862" s="401"/>
      <c r="CPP1862" s="401"/>
      <c r="CPQ1862" s="401"/>
      <c r="CPR1862" s="401"/>
      <c r="CPS1862" s="401"/>
      <c r="CPT1862" s="401"/>
      <c r="CPU1862" s="401"/>
      <c r="CPV1862" s="401"/>
      <c r="CPW1862" s="401"/>
      <c r="CPX1862" s="401"/>
      <c r="CPY1862" s="401"/>
      <c r="CPZ1862" s="401"/>
      <c r="CQA1862" s="401"/>
      <c r="CQB1862" s="401"/>
      <c r="CQC1862" s="401"/>
      <c r="CQD1862" s="401"/>
      <c r="CQE1862" s="401"/>
      <c r="CQF1862" s="401"/>
      <c r="CQG1862" s="401"/>
      <c r="CQH1862" s="401"/>
      <c r="CQI1862" s="401"/>
      <c r="CQJ1862" s="401"/>
      <c r="CQK1862" s="401"/>
      <c r="CQL1862" s="401"/>
      <c r="CQM1862" s="401"/>
      <c r="CQN1862" s="401"/>
      <c r="CQO1862" s="401"/>
      <c r="CQP1862" s="401"/>
      <c r="CQQ1862" s="401"/>
      <c r="CQR1862" s="401"/>
      <c r="CQS1862" s="401"/>
      <c r="CQT1862" s="401"/>
      <c r="CQU1862" s="401"/>
      <c r="CQV1862" s="401"/>
      <c r="CQW1862" s="401"/>
      <c r="CQX1862" s="401"/>
      <c r="CQY1862" s="401"/>
      <c r="CQZ1862" s="401"/>
      <c r="CRA1862" s="401"/>
      <c r="CRB1862" s="401"/>
      <c r="CRC1862" s="401"/>
      <c r="CRD1862" s="401"/>
      <c r="CRE1862" s="401"/>
      <c r="CRF1862" s="401"/>
      <c r="CRG1862" s="401"/>
      <c r="CRH1862" s="401"/>
      <c r="CRI1862" s="401"/>
      <c r="CRJ1862" s="401"/>
      <c r="CRK1862" s="401"/>
      <c r="CRL1862" s="401"/>
      <c r="CRM1862" s="401"/>
      <c r="CRN1862" s="401"/>
      <c r="CRO1862" s="401"/>
      <c r="CRP1862" s="401"/>
      <c r="CRQ1862" s="401"/>
      <c r="CRR1862" s="401"/>
      <c r="CRS1862" s="401"/>
      <c r="CRT1862" s="401"/>
      <c r="CRU1862" s="401"/>
      <c r="CRV1862" s="401"/>
      <c r="CRW1862" s="401"/>
      <c r="CRX1862" s="401"/>
      <c r="CRY1862" s="401"/>
      <c r="CRZ1862" s="401"/>
      <c r="CSA1862" s="401"/>
      <c r="CSB1862" s="401"/>
      <c r="CSC1862" s="401"/>
      <c r="CSD1862" s="401"/>
      <c r="CSE1862" s="401"/>
      <c r="CSF1862" s="401"/>
      <c r="CSG1862" s="401"/>
      <c r="CSH1862" s="401"/>
      <c r="CSI1862" s="401"/>
      <c r="CSJ1862" s="401"/>
      <c r="CSK1862" s="401"/>
      <c r="CSL1862" s="401"/>
      <c r="CSM1862" s="401"/>
      <c r="CSN1862" s="401"/>
      <c r="CSO1862" s="401"/>
      <c r="CSP1862" s="401"/>
      <c r="CSQ1862" s="401"/>
      <c r="CSR1862" s="401"/>
      <c r="CSS1862" s="401"/>
      <c r="CST1862" s="401"/>
      <c r="CSU1862" s="401"/>
      <c r="CSV1862" s="401"/>
      <c r="CSW1862" s="401"/>
      <c r="CSX1862" s="401"/>
      <c r="CSY1862" s="401"/>
      <c r="CSZ1862" s="401"/>
      <c r="CTA1862" s="401"/>
      <c r="CTB1862" s="401"/>
      <c r="CTC1862" s="401"/>
      <c r="CTD1862" s="401"/>
      <c r="CTE1862" s="401"/>
      <c r="CTF1862" s="401"/>
      <c r="CTG1862" s="401"/>
      <c r="CTH1862" s="401"/>
      <c r="CTI1862" s="401"/>
      <c r="CTJ1862" s="401"/>
      <c r="CTK1862" s="401"/>
      <c r="CTL1862" s="401"/>
      <c r="CTM1862" s="401"/>
      <c r="CTN1862" s="401"/>
      <c r="CTO1862" s="401"/>
      <c r="CTP1862" s="401"/>
      <c r="CTQ1862" s="401"/>
      <c r="CTR1862" s="401"/>
      <c r="CTS1862" s="401"/>
      <c r="CTT1862" s="401"/>
      <c r="CTU1862" s="401"/>
      <c r="CTV1862" s="401"/>
      <c r="CTW1862" s="401"/>
      <c r="CTX1862" s="401"/>
      <c r="CTY1862" s="401"/>
      <c r="CTZ1862" s="401"/>
      <c r="CUA1862" s="401"/>
      <c r="CUB1862" s="401"/>
      <c r="CUC1862" s="401"/>
      <c r="CUD1862" s="401"/>
      <c r="CUE1862" s="401"/>
      <c r="CUF1862" s="401"/>
      <c r="CUG1862" s="401"/>
      <c r="CUH1862" s="401"/>
      <c r="CUI1862" s="401"/>
      <c r="CUJ1862" s="401"/>
      <c r="CUK1862" s="401"/>
      <c r="CUL1862" s="401"/>
      <c r="CUM1862" s="401"/>
      <c r="CUN1862" s="401"/>
      <c r="CUO1862" s="401"/>
      <c r="CUP1862" s="401"/>
      <c r="CUQ1862" s="401"/>
      <c r="CUR1862" s="401"/>
      <c r="CUS1862" s="401"/>
      <c r="CUT1862" s="401"/>
      <c r="CUU1862" s="401"/>
      <c r="CUV1862" s="401"/>
      <c r="CUW1862" s="401"/>
      <c r="CUX1862" s="401"/>
      <c r="CUY1862" s="401"/>
      <c r="CUZ1862" s="401"/>
      <c r="CVA1862" s="401"/>
      <c r="CVB1862" s="401"/>
      <c r="CVC1862" s="401"/>
      <c r="CVD1862" s="401"/>
      <c r="CVE1862" s="401"/>
      <c r="CVF1862" s="401"/>
      <c r="CVG1862" s="401"/>
      <c r="CVH1862" s="401"/>
      <c r="CVI1862" s="401"/>
      <c r="CVJ1862" s="401"/>
      <c r="CVK1862" s="401"/>
      <c r="CVL1862" s="401"/>
      <c r="CVM1862" s="401"/>
      <c r="CVN1862" s="401"/>
      <c r="CVO1862" s="401"/>
      <c r="CVP1862" s="401"/>
      <c r="CVQ1862" s="401"/>
      <c r="CVR1862" s="401"/>
      <c r="CVS1862" s="401"/>
      <c r="CVT1862" s="401"/>
      <c r="CVU1862" s="401"/>
      <c r="CVV1862" s="401"/>
      <c r="CVW1862" s="401"/>
      <c r="CVX1862" s="401"/>
      <c r="CVY1862" s="401"/>
      <c r="CVZ1862" s="401"/>
      <c r="CWA1862" s="401"/>
      <c r="CWB1862" s="401"/>
      <c r="CWC1862" s="401"/>
      <c r="CWD1862" s="401"/>
      <c r="CWE1862" s="401"/>
      <c r="CWF1862" s="401"/>
      <c r="CWG1862" s="401"/>
      <c r="CWH1862" s="401"/>
      <c r="CWI1862" s="401"/>
      <c r="CWJ1862" s="401"/>
      <c r="CWK1862" s="401"/>
      <c r="CWL1862" s="401"/>
      <c r="CWM1862" s="401"/>
      <c r="CWN1862" s="401"/>
      <c r="CWO1862" s="401"/>
      <c r="CWP1862" s="401"/>
      <c r="CWQ1862" s="401"/>
      <c r="CWR1862" s="401"/>
      <c r="CWS1862" s="401"/>
      <c r="CWT1862" s="401"/>
      <c r="CWU1862" s="401"/>
      <c r="CWV1862" s="401"/>
      <c r="CWW1862" s="401"/>
      <c r="CWX1862" s="401"/>
      <c r="CWY1862" s="401"/>
      <c r="CWZ1862" s="401"/>
      <c r="CXA1862" s="401"/>
      <c r="CXB1862" s="401"/>
      <c r="CXC1862" s="401"/>
      <c r="CXD1862" s="401"/>
      <c r="CXE1862" s="401"/>
      <c r="CXF1862" s="401"/>
      <c r="CXG1862" s="401"/>
      <c r="CXH1862" s="401"/>
      <c r="CXI1862" s="401"/>
      <c r="CXJ1862" s="401"/>
      <c r="CXK1862" s="401"/>
      <c r="CXL1862" s="401"/>
      <c r="CXM1862" s="401"/>
      <c r="CXN1862" s="401"/>
      <c r="CXO1862" s="401"/>
      <c r="CXP1862" s="401"/>
      <c r="CXQ1862" s="401"/>
      <c r="CXR1862" s="401"/>
      <c r="CXS1862" s="401"/>
      <c r="CXT1862" s="401"/>
      <c r="CXU1862" s="401"/>
      <c r="CXV1862" s="401"/>
      <c r="CXW1862" s="401"/>
      <c r="CXX1862" s="401"/>
      <c r="CXY1862" s="401"/>
      <c r="CXZ1862" s="401"/>
      <c r="CYA1862" s="401"/>
      <c r="CYB1862" s="401"/>
      <c r="CYC1862" s="401"/>
      <c r="CYD1862" s="401"/>
      <c r="CYE1862" s="401"/>
      <c r="CYF1862" s="401"/>
      <c r="CYG1862" s="401"/>
      <c r="CYH1862" s="401"/>
      <c r="CYI1862" s="401"/>
      <c r="CYJ1862" s="401"/>
      <c r="CYK1862" s="401"/>
      <c r="CYL1862" s="401"/>
      <c r="CYM1862" s="401"/>
      <c r="CYN1862" s="401"/>
      <c r="CYO1862" s="401"/>
      <c r="CYP1862" s="401"/>
      <c r="CYQ1862" s="401"/>
      <c r="CYR1862" s="401"/>
      <c r="CYS1862" s="401"/>
      <c r="CYT1862" s="401"/>
      <c r="CYU1862" s="401"/>
      <c r="CYV1862" s="401"/>
      <c r="CYW1862" s="401"/>
      <c r="CYX1862" s="401"/>
      <c r="CYY1862" s="401"/>
      <c r="CYZ1862" s="401"/>
      <c r="CZA1862" s="401"/>
      <c r="CZB1862" s="401"/>
      <c r="CZC1862" s="401"/>
      <c r="CZD1862" s="401"/>
      <c r="CZE1862" s="401"/>
      <c r="CZF1862" s="401"/>
      <c r="CZG1862" s="401"/>
      <c r="CZH1862" s="401"/>
      <c r="CZI1862" s="401"/>
      <c r="CZJ1862" s="401"/>
      <c r="CZK1862" s="401"/>
      <c r="CZL1862" s="401"/>
      <c r="CZM1862" s="401"/>
      <c r="CZN1862" s="401"/>
      <c r="CZO1862" s="401"/>
      <c r="CZP1862" s="401"/>
      <c r="CZQ1862" s="401"/>
      <c r="CZR1862" s="401"/>
      <c r="CZS1862" s="401"/>
      <c r="CZT1862" s="401"/>
      <c r="CZU1862" s="401"/>
      <c r="CZV1862" s="401"/>
      <c r="CZW1862" s="401"/>
      <c r="CZX1862" s="401"/>
      <c r="CZY1862" s="401"/>
      <c r="CZZ1862" s="401"/>
      <c r="DAA1862" s="401"/>
      <c r="DAB1862" s="401"/>
      <c r="DAC1862" s="401"/>
      <c r="DAD1862" s="401"/>
      <c r="DAE1862" s="401"/>
      <c r="DAF1862" s="401"/>
      <c r="DAG1862" s="401"/>
      <c r="DAH1862" s="401"/>
      <c r="DAI1862" s="401"/>
      <c r="DAJ1862" s="401"/>
      <c r="DAK1862" s="401"/>
      <c r="DAL1862" s="401"/>
      <c r="DAM1862" s="401"/>
      <c r="DAN1862" s="401"/>
      <c r="DAO1862" s="401"/>
      <c r="DAP1862" s="401"/>
      <c r="DAQ1862" s="401"/>
      <c r="DAR1862" s="401"/>
      <c r="DAS1862" s="401"/>
      <c r="DAT1862" s="401"/>
      <c r="DAU1862" s="401"/>
      <c r="DAV1862" s="401"/>
      <c r="DAW1862" s="401"/>
      <c r="DAX1862" s="401"/>
      <c r="DAY1862" s="401"/>
      <c r="DAZ1862" s="401"/>
      <c r="DBA1862" s="401"/>
      <c r="DBB1862" s="401"/>
      <c r="DBC1862" s="401"/>
      <c r="DBD1862" s="401"/>
      <c r="DBE1862" s="401"/>
      <c r="DBF1862" s="401"/>
      <c r="DBG1862" s="401"/>
      <c r="DBH1862" s="401"/>
      <c r="DBI1862" s="401"/>
      <c r="DBJ1862" s="401"/>
      <c r="DBK1862" s="401"/>
      <c r="DBL1862" s="401"/>
      <c r="DBM1862" s="401"/>
      <c r="DBN1862" s="401"/>
      <c r="DBO1862" s="401"/>
      <c r="DBP1862" s="401"/>
      <c r="DBQ1862" s="401"/>
      <c r="DBR1862" s="401"/>
      <c r="DBS1862" s="401"/>
      <c r="DBT1862" s="401"/>
      <c r="DBU1862" s="401"/>
      <c r="DBV1862" s="401"/>
      <c r="DBW1862" s="401"/>
      <c r="DBX1862" s="401"/>
      <c r="DBY1862" s="401"/>
      <c r="DBZ1862" s="401"/>
      <c r="DCA1862" s="401"/>
      <c r="DCB1862" s="401"/>
      <c r="DCC1862" s="401"/>
      <c r="DCD1862" s="401"/>
      <c r="DCE1862" s="401"/>
      <c r="DCF1862" s="401"/>
      <c r="DCG1862" s="401"/>
      <c r="DCH1862" s="401"/>
      <c r="DCI1862" s="401"/>
      <c r="DCJ1862" s="401"/>
      <c r="DCK1862" s="401"/>
      <c r="DCL1862" s="401"/>
      <c r="DCM1862" s="401"/>
      <c r="DCN1862" s="401"/>
      <c r="DCO1862" s="401"/>
      <c r="DCP1862" s="401"/>
      <c r="DCQ1862" s="401"/>
      <c r="DCR1862" s="401"/>
      <c r="DCS1862" s="401"/>
      <c r="DCT1862" s="401"/>
      <c r="DCU1862" s="401"/>
      <c r="DCV1862" s="401"/>
      <c r="DCW1862" s="401"/>
      <c r="DCX1862" s="401"/>
      <c r="DCY1862" s="401"/>
      <c r="DCZ1862" s="401"/>
      <c r="DDA1862" s="401"/>
      <c r="DDB1862" s="401"/>
      <c r="DDC1862" s="401"/>
      <c r="DDD1862" s="401"/>
      <c r="DDE1862" s="401"/>
      <c r="DDF1862" s="401"/>
      <c r="DDG1862" s="401"/>
      <c r="DDH1862" s="401"/>
      <c r="DDI1862" s="401"/>
      <c r="DDJ1862" s="401"/>
      <c r="DDK1862" s="401"/>
      <c r="DDL1862" s="401"/>
      <c r="DDM1862" s="401"/>
      <c r="DDN1862" s="401"/>
      <c r="DDO1862" s="401"/>
      <c r="DDP1862" s="401"/>
      <c r="DDQ1862" s="401"/>
      <c r="DDR1862" s="401"/>
      <c r="DDS1862" s="401"/>
      <c r="DDT1862" s="401"/>
      <c r="DDU1862" s="401"/>
      <c r="DDV1862" s="401"/>
      <c r="DDW1862" s="401"/>
      <c r="DDX1862" s="401"/>
      <c r="DDY1862" s="401"/>
      <c r="DDZ1862" s="401"/>
      <c r="DEA1862" s="401"/>
      <c r="DEB1862" s="401"/>
      <c r="DEC1862" s="401"/>
      <c r="DED1862" s="401"/>
      <c r="DEE1862" s="401"/>
      <c r="DEF1862" s="401"/>
      <c r="DEG1862" s="401"/>
      <c r="DEH1862" s="401"/>
      <c r="DEI1862" s="401"/>
      <c r="DEJ1862" s="401"/>
      <c r="DEK1862" s="401"/>
      <c r="DEL1862" s="401"/>
      <c r="DEM1862" s="401"/>
      <c r="DEN1862" s="401"/>
      <c r="DEO1862" s="401"/>
      <c r="DEP1862" s="401"/>
      <c r="DEQ1862" s="401"/>
      <c r="DER1862" s="401"/>
      <c r="DES1862" s="401"/>
      <c r="DET1862" s="401"/>
      <c r="DEU1862" s="401"/>
      <c r="DEV1862" s="401"/>
      <c r="DEW1862" s="401"/>
      <c r="DEX1862" s="401"/>
      <c r="DEY1862" s="401"/>
      <c r="DEZ1862" s="401"/>
      <c r="DFA1862" s="401"/>
      <c r="DFB1862" s="401"/>
      <c r="DFC1862" s="401"/>
      <c r="DFD1862" s="401"/>
      <c r="DFE1862" s="401"/>
      <c r="DFF1862" s="401"/>
      <c r="DFG1862" s="401"/>
      <c r="DFH1862" s="401"/>
      <c r="DFI1862" s="401"/>
      <c r="DFJ1862" s="401"/>
      <c r="DFK1862" s="401"/>
      <c r="DFL1862" s="401"/>
      <c r="DFM1862" s="401"/>
      <c r="DFN1862" s="401"/>
      <c r="DFO1862" s="401"/>
      <c r="DFP1862" s="401"/>
      <c r="DFQ1862" s="401"/>
      <c r="DFR1862" s="401"/>
      <c r="DFS1862" s="401"/>
      <c r="DFT1862" s="401"/>
      <c r="DFU1862" s="401"/>
      <c r="DFV1862" s="401"/>
      <c r="DFW1862" s="401"/>
      <c r="DFX1862" s="401"/>
      <c r="DFY1862" s="401"/>
      <c r="DFZ1862" s="401"/>
      <c r="DGA1862" s="401"/>
      <c r="DGB1862" s="401"/>
      <c r="DGC1862" s="401"/>
      <c r="DGD1862" s="401"/>
      <c r="DGE1862" s="401"/>
      <c r="DGF1862" s="401"/>
      <c r="DGG1862" s="401"/>
      <c r="DGH1862" s="401"/>
      <c r="DGI1862" s="401"/>
      <c r="DGJ1862" s="401"/>
      <c r="DGK1862" s="401"/>
      <c r="DGL1862" s="401"/>
      <c r="DGM1862" s="401"/>
      <c r="DGN1862" s="401"/>
      <c r="DGO1862" s="401"/>
      <c r="DGP1862" s="401"/>
      <c r="DGQ1862" s="401"/>
      <c r="DGR1862" s="401"/>
      <c r="DGS1862" s="401"/>
      <c r="DGT1862" s="401"/>
      <c r="DGU1862" s="401"/>
      <c r="DGV1862" s="401"/>
      <c r="DGW1862" s="401"/>
      <c r="DGX1862" s="401"/>
      <c r="DGY1862" s="401"/>
      <c r="DGZ1862" s="401"/>
      <c r="DHA1862" s="401"/>
      <c r="DHB1862" s="401"/>
      <c r="DHC1862" s="401"/>
      <c r="DHD1862" s="401"/>
      <c r="DHE1862" s="401"/>
      <c r="DHF1862" s="401"/>
      <c r="DHG1862" s="401"/>
      <c r="DHH1862" s="401"/>
      <c r="DHI1862" s="401"/>
      <c r="DHJ1862" s="401"/>
      <c r="DHK1862" s="401"/>
      <c r="DHL1862" s="401"/>
      <c r="DHM1862" s="401"/>
      <c r="DHN1862" s="401"/>
      <c r="DHO1862" s="401"/>
      <c r="DHP1862" s="401"/>
      <c r="DHQ1862" s="401"/>
      <c r="DHR1862" s="401"/>
      <c r="DHS1862" s="401"/>
      <c r="DHT1862" s="401"/>
      <c r="DHU1862" s="401"/>
      <c r="DHV1862" s="401"/>
      <c r="DHW1862" s="401"/>
      <c r="DHX1862" s="401"/>
      <c r="DHY1862" s="401"/>
      <c r="DHZ1862" s="401"/>
      <c r="DIA1862" s="401"/>
      <c r="DIB1862" s="401"/>
      <c r="DIC1862" s="401"/>
      <c r="DID1862" s="401"/>
      <c r="DIE1862" s="401"/>
      <c r="DIF1862" s="401"/>
      <c r="DIG1862" s="401"/>
      <c r="DIH1862" s="401"/>
      <c r="DII1862" s="401"/>
      <c r="DIJ1862" s="401"/>
      <c r="DIK1862" s="401"/>
      <c r="DIL1862" s="401"/>
      <c r="DIM1862" s="401"/>
      <c r="DIN1862" s="401"/>
      <c r="DIO1862" s="401"/>
      <c r="DIP1862" s="401"/>
      <c r="DIQ1862" s="401"/>
      <c r="DIR1862" s="401"/>
      <c r="DIS1862" s="401"/>
      <c r="DIT1862" s="401"/>
      <c r="DIU1862" s="401"/>
      <c r="DIV1862" s="401"/>
      <c r="DIW1862" s="401"/>
      <c r="DIX1862" s="401"/>
      <c r="DIY1862" s="401"/>
      <c r="DIZ1862" s="401"/>
      <c r="DJA1862" s="401"/>
      <c r="DJB1862" s="401"/>
      <c r="DJC1862" s="401"/>
      <c r="DJD1862" s="401"/>
      <c r="DJE1862" s="401"/>
      <c r="DJF1862" s="401"/>
      <c r="DJG1862" s="401"/>
      <c r="DJH1862" s="401"/>
      <c r="DJI1862" s="401"/>
      <c r="DJJ1862" s="401"/>
      <c r="DJK1862" s="401"/>
      <c r="DJL1862" s="401"/>
      <c r="DJM1862" s="401"/>
      <c r="DJN1862" s="401"/>
      <c r="DJO1862" s="401"/>
      <c r="DJP1862" s="401"/>
      <c r="DJQ1862" s="401"/>
      <c r="DJR1862" s="401"/>
      <c r="DJS1862" s="401"/>
      <c r="DJT1862" s="401"/>
      <c r="DJU1862" s="401"/>
      <c r="DJV1862" s="401"/>
      <c r="DJW1862" s="401"/>
      <c r="DJX1862" s="401"/>
      <c r="DJY1862" s="401"/>
      <c r="DJZ1862" s="401"/>
      <c r="DKA1862" s="401"/>
      <c r="DKB1862" s="401"/>
      <c r="DKC1862" s="401"/>
      <c r="DKD1862" s="401"/>
      <c r="DKE1862" s="401"/>
      <c r="DKF1862" s="401"/>
      <c r="DKG1862" s="401"/>
      <c r="DKH1862" s="401"/>
      <c r="DKI1862" s="401"/>
      <c r="DKJ1862" s="401"/>
      <c r="DKK1862" s="401"/>
      <c r="DKL1862" s="401"/>
      <c r="DKM1862" s="401"/>
      <c r="DKN1862" s="401"/>
      <c r="DKO1862" s="401"/>
      <c r="DKP1862" s="401"/>
      <c r="DKQ1862" s="401"/>
      <c r="DKR1862" s="401"/>
      <c r="DKS1862" s="401"/>
      <c r="DKT1862" s="401"/>
      <c r="DKU1862" s="401"/>
      <c r="DKV1862" s="401"/>
      <c r="DKW1862" s="401"/>
      <c r="DKX1862" s="401"/>
      <c r="DKY1862" s="401"/>
      <c r="DKZ1862" s="401"/>
      <c r="DLA1862" s="401"/>
      <c r="DLB1862" s="401"/>
      <c r="DLC1862" s="401"/>
      <c r="DLD1862" s="401"/>
      <c r="DLE1862" s="401"/>
      <c r="DLF1862" s="401"/>
      <c r="DLG1862" s="401"/>
      <c r="DLH1862" s="401"/>
      <c r="DLI1862" s="401"/>
      <c r="DLJ1862" s="401"/>
      <c r="DLK1862" s="401"/>
      <c r="DLL1862" s="401"/>
      <c r="DLM1862" s="401"/>
      <c r="DLN1862" s="401"/>
      <c r="DLO1862" s="401"/>
      <c r="DLP1862" s="401"/>
      <c r="DLQ1862" s="401"/>
      <c r="DLR1862" s="401"/>
      <c r="DLS1862" s="401"/>
      <c r="DLT1862" s="401"/>
      <c r="DLU1862" s="401"/>
      <c r="DLV1862" s="401"/>
      <c r="DLW1862" s="401"/>
      <c r="DLX1862" s="401"/>
      <c r="DLY1862" s="401"/>
      <c r="DLZ1862" s="401"/>
      <c r="DMA1862" s="401"/>
      <c r="DMB1862" s="401"/>
      <c r="DMC1862" s="401"/>
      <c r="DMD1862" s="401"/>
      <c r="DME1862" s="401"/>
      <c r="DMF1862" s="401"/>
      <c r="DMG1862" s="401"/>
      <c r="DMH1862" s="401"/>
      <c r="DMI1862" s="401"/>
      <c r="DMJ1862" s="401"/>
      <c r="DMK1862" s="401"/>
      <c r="DML1862" s="401"/>
      <c r="DMM1862" s="401"/>
      <c r="DMN1862" s="401"/>
      <c r="DMO1862" s="401"/>
      <c r="DMP1862" s="401"/>
      <c r="DMQ1862" s="401"/>
      <c r="DMR1862" s="401"/>
      <c r="DMS1862" s="401"/>
      <c r="DMT1862" s="401"/>
      <c r="DMU1862" s="401"/>
      <c r="DMV1862" s="401"/>
      <c r="DMW1862" s="401"/>
      <c r="DMX1862" s="401"/>
      <c r="DMY1862" s="401"/>
      <c r="DMZ1862" s="401"/>
      <c r="DNA1862" s="401"/>
      <c r="DNB1862" s="401"/>
      <c r="DNC1862" s="401"/>
      <c r="DND1862" s="401"/>
      <c r="DNE1862" s="401"/>
      <c r="DNF1862" s="401"/>
      <c r="DNG1862" s="401"/>
      <c r="DNH1862" s="401"/>
      <c r="DNI1862" s="401"/>
      <c r="DNJ1862" s="401"/>
      <c r="DNK1862" s="401"/>
      <c r="DNL1862" s="401"/>
      <c r="DNM1862" s="401"/>
      <c r="DNN1862" s="401"/>
      <c r="DNO1862" s="401"/>
      <c r="DNP1862" s="401"/>
      <c r="DNQ1862" s="401"/>
      <c r="DNR1862" s="401"/>
      <c r="DNS1862" s="401"/>
      <c r="DNT1862" s="401"/>
      <c r="DNU1862" s="401"/>
      <c r="DNV1862" s="401"/>
      <c r="DNW1862" s="401"/>
      <c r="DNX1862" s="401"/>
      <c r="DNY1862" s="401"/>
      <c r="DNZ1862" s="401"/>
      <c r="DOA1862" s="401"/>
      <c r="DOB1862" s="401"/>
      <c r="DOC1862" s="401"/>
      <c r="DOD1862" s="401"/>
      <c r="DOE1862" s="401"/>
      <c r="DOF1862" s="401"/>
      <c r="DOG1862" s="401"/>
      <c r="DOH1862" s="401"/>
      <c r="DOI1862" s="401"/>
      <c r="DOJ1862" s="401"/>
      <c r="DOK1862" s="401"/>
      <c r="DOL1862" s="401"/>
      <c r="DOM1862" s="401"/>
      <c r="DON1862" s="401"/>
      <c r="DOO1862" s="401"/>
      <c r="DOP1862" s="401"/>
      <c r="DOQ1862" s="401"/>
      <c r="DOR1862" s="401"/>
      <c r="DOS1862" s="401"/>
      <c r="DOT1862" s="401"/>
      <c r="DOU1862" s="401"/>
      <c r="DOV1862" s="401"/>
      <c r="DOW1862" s="401"/>
      <c r="DOX1862" s="401"/>
      <c r="DOY1862" s="401"/>
      <c r="DOZ1862" s="401"/>
      <c r="DPA1862" s="401"/>
      <c r="DPB1862" s="401"/>
      <c r="DPC1862" s="401"/>
      <c r="DPD1862" s="401"/>
      <c r="DPE1862" s="401"/>
      <c r="DPF1862" s="401"/>
      <c r="DPG1862" s="401"/>
      <c r="DPH1862" s="401"/>
      <c r="DPI1862" s="401"/>
      <c r="DPJ1862" s="401"/>
      <c r="DPK1862" s="401"/>
      <c r="DPL1862" s="401"/>
      <c r="DPM1862" s="401"/>
      <c r="DPN1862" s="401"/>
      <c r="DPO1862" s="401"/>
      <c r="DPP1862" s="401"/>
      <c r="DPQ1862" s="401"/>
      <c r="DPR1862" s="401"/>
      <c r="DPS1862" s="401"/>
      <c r="DPT1862" s="401"/>
      <c r="DPU1862" s="401"/>
      <c r="DPV1862" s="401"/>
      <c r="DPW1862" s="401"/>
      <c r="DPX1862" s="401"/>
      <c r="DPY1862" s="401"/>
      <c r="DPZ1862" s="401"/>
      <c r="DQA1862" s="401"/>
      <c r="DQB1862" s="401"/>
      <c r="DQC1862" s="401"/>
      <c r="DQD1862" s="401"/>
      <c r="DQE1862" s="401"/>
      <c r="DQF1862" s="401"/>
      <c r="DQG1862" s="401"/>
      <c r="DQH1862" s="401"/>
      <c r="DQI1862" s="401"/>
      <c r="DQJ1862" s="401"/>
      <c r="DQK1862" s="401"/>
      <c r="DQL1862" s="401"/>
      <c r="DQM1862" s="401"/>
      <c r="DQN1862" s="401"/>
      <c r="DQO1862" s="401"/>
      <c r="DQP1862" s="401"/>
      <c r="DQQ1862" s="401"/>
      <c r="DQR1862" s="401"/>
      <c r="DQS1862" s="401"/>
      <c r="DQT1862" s="401"/>
      <c r="DQU1862" s="401"/>
      <c r="DQV1862" s="401"/>
      <c r="DQW1862" s="401"/>
      <c r="DQX1862" s="401"/>
      <c r="DQY1862" s="401"/>
      <c r="DQZ1862" s="401"/>
      <c r="DRA1862" s="401"/>
      <c r="DRB1862" s="401"/>
      <c r="DRC1862" s="401"/>
      <c r="DRD1862" s="401"/>
      <c r="DRE1862" s="401"/>
      <c r="DRF1862" s="401"/>
      <c r="DRG1862" s="401"/>
      <c r="DRH1862" s="401"/>
      <c r="DRI1862" s="401"/>
      <c r="DRJ1862" s="401"/>
      <c r="DRK1862" s="401"/>
      <c r="DRL1862" s="401"/>
      <c r="DRM1862" s="401"/>
      <c r="DRN1862" s="401"/>
      <c r="DRO1862" s="401"/>
      <c r="DRP1862" s="401"/>
      <c r="DRQ1862" s="401"/>
      <c r="DRR1862" s="401"/>
      <c r="DRS1862" s="401"/>
      <c r="DRT1862" s="401"/>
      <c r="DRU1862" s="401"/>
      <c r="DRV1862" s="401"/>
      <c r="DRW1862" s="401"/>
      <c r="DRX1862" s="401"/>
      <c r="DRY1862" s="401"/>
      <c r="DRZ1862" s="401"/>
      <c r="DSA1862" s="401"/>
      <c r="DSB1862" s="401"/>
      <c r="DSC1862" s="401"/>
      <c r="DSD1862" s="401"/>
      <c r="DSE1862" s="401"/>
      <c r="DSF1862" s="401"/>
      <c r="DSG1862" s="401"/>
      <c r="DSH1862" s="401"/>
      <c r="DSI1862" s="401"/>
      <c r="DSJ1862" s="401"/>
      <c r="DSK1862" s="401"/>
      <c r="DSL1862" s="401"/>
      <c r="DSM1862" s="401"/>
      <c r="DSN1862" s="401"/>
      <c r="DSO1862" s="401"/>
      <c r="DSP1862" s="401"/>
      <c r="DSQ1862" s="401"/>
      <c r="DSR1862" s="401"/>
      <c r="DSS1862" s="401"/>
      <c r="DST1862" s="401"/>
      <c r="DSU1862" s="401"/>
      <c r="DSV1862" s="401"/>
      <c r="DSW1862" s="401"/>
      <c r="DSX1862" s="401"/>
      <c r="DSY1862" s="401"/>
      <c r="DSZ1862" s="401"/>
      <c r="DTA1862" s="401"/>
      <c r="DTB1862" s="401"/>
      <c r="DTC1862" s="401"/>
      <c r="DTD1862" s="401"/>
      <c r="DTE1862" s="401"/>
      <c r="DTF1862" s="401"/>
      <c r="DTG1862" s="401"/>
      <c r="DTH1862" s="401"/>
      <c r="DTI1862" s="401"/>
      <c r="DTJ1862" s="401"/>
      <c r="DTK1862" s="401"/>
      <c r="DTL1862" s="401"/>
      <c r="DTM1862" s="401"/>
      <c r="DTN1862" s="401"/>
      <c r="DTO1862" s="401"/>
      <c r="DTP1862" s="401"/>
      <c r="DTQ1862" s="401"/>
      <c r="DTR1862" s="401"/>
      <c r="DTS1862" s="401"/>
      <c r="DTT1862" s="401"/>
      <c r="DTU1862" s="401"/>
      <c r="DTV1862" s="401"/>
      <c r="DTW1862" s="401"/>
      <c r="DTX1862" s="401"/>
      <c r="DTY1862" s="401"/>
      <c r="DTZ1862" s="401"/>
      <c r="DUA1862" s="401"/>
      <c r="DUB1862" s="401"/>
      <c r="DUC1862" s="401"/>
      <c r="DUD1862" s="401"/>
      <c r="DUE1862" s="401"/>
      <c r="DUF1862" s="401"/>
      <c r="DUG1862" s="401"/>
      <c r="DUH1862" s="401"/>
      <c r="DUI1862" s="401"/>
      <c r="DUJ1862" s="401"/>
      <c r="DUK1862" s="401"/>
      <c r="DUL1862" s="401"/>
      <c r="DUM1862" s="401"/>
      <c r="DUN1862" s="401"/>
      <c r="DUO1862" s="401"/>
      <c r="DUP1862" s="401"/>
      <c r="DUQ1862" s="401"/>
      <c r="DUR1862" s="401"/>
      <c r="DUS1862" s="401"/>
      <c r="DUT1862" s="401"/>
      <c r="DUU1862" s="401"/>
      <c r="DUV1862" s="401"/>
      <c r="DUW1862" s="401"/>
      <c r="DUX1862" s="401"/>
      <c r="DUY1862" s="401"/>
      <c r="DUZ1862" s="401"/>
      <c r="DVA1862" s="401"/>
      <c r="DVB1862" s="401"/>
      <c r="DVC1862" s="401"/>
      <c r="DVD1862" s="401"/>
      <c r="DVE1862" s="401"/>
      <c r="DVF1862" s="401"/>
      <c r="DVG1862" s="401"/>
      <c r="DVH1862" s="401"/>
      <c r="DVI1862" s="401"/>
      <c r="DVJ1862" s="401"/>
      <c r="DVK1862" s="401"/>
      <c r="DVL1862" s="401"/>
      <c r="DVM1862" s="401"/>
      <c r="DVN1862" s="401"/>
      <c r="DVO1862" s="401"/>
      <c r="DVP1862" s="401"/>
      <c r="DVQ1862" s="401"/>
      <c r="DVR1862" s="401"/>
      <c r="DVS1862" s="401"/>
      <c r="DVT1862" s="401"/>
      <c r="DVU1862" s="401"/>
      <c r="DVV1862" s="401"/>
      <c r="DVW1862" s="401"/>
      <c r="DVX1862" s="401"/>
      <c r="DVY1862" s="401"/>
      <c r="DVZ1862" s="401"/>
      <c r="DWA1862" s="401"/>
      <c r="DWB1862" s="401"/>
      <c r="DWC1862" s="401"/>
      <c r="DWD1862" s="401"/>
      <c r="DWE1862" s="401"/>
      <c r="DWF1862" s="401"/>
      <c r="DWG1862" s="401"/>
      <c r="DWH1862" s="401"/>
      <c r="DWI1862" s="401"/>
      <c r="DWJ1862" s="401"/>
      <c r="DWK1862" s="401"/>
      <c r="DWL1862" s="401"/>
      <c r="DWM1862" s="401"/>
      <c r="DWN1862" s="401"/>
      <c r="DWO1862" s="401"/>
      <c r="DWP1862" s="401"/>
      <c r="DWQ1862" s="401"/>
      <c r="DWR1862" s="401"/>
      <c r="DWS1862" s="401"/>
      <c r="DWT1862" s="401"/>
      <c r="DWU1862" s="401"/>
      <c r="DWV1862" s="401"/>
      <c r="DWW1862" s="401"/>
      <c r="DWX1862" s="401"/>
      <c r="DWY1862" s="401"/>
      <c r="DWZ1862" s="401"/>
      <c r="DXA1862" s="401"/>
      <c r="DXB1862" s="401"/>
      <c r="DXC1862" s="401"/>
      <c r="DXD1862" s="401"/>
      <c r="DXE1862" s="401"/>
      <c r="DXF1862" s="401"/>
      <c r="DXG1862" s="401"/>
      <c r="DXH1862" s="401"/>
      <c r="DXI1862" s="401"/>
      <c r="DXJ1862" s="401"/>
      <c r="DXK1862" s="401"/>
      <c r="DXL1862" s="401"/>
      <c r="DXM1862" s="401"/>
      <c r="DXN1862" s="401"/>
      <c r="DXO1862" s="401"/>
      <c r="DXP1862" s="401"/>
      <c r="DXQ1862" s="401"/>
      <c r="DXR1862" s="401"/>
      <c r="DXS1862" s="401"/>
      <c r="DXT1862" s="401"/>
      <c r="DXU1862" s="401"/>
      <c r="DXV1862" s="401"/>
      <c r="DXW1862" s="401"/>
      <c r="DXX1862" s="401"/>
      <c r="DXY1862" s="401"/>
      <c r="DXZ1862" s="401"/>
      <c r="DYA1862" s="401"/>
      <c r="DYB1862" s="401"/>
      <c r="DYC1862" s="401"/>
      <c r="DYD1862" s="401"/>
      <c r="DYE1862" s="401"/>
      <c r="DYF1862" s="401"/>
      <c r="DYG1862" s="401"/>
      <c r="DYH1862" s="401"/>
      <c r="DYI1862" s="401"/>
      <c r="DYJ1862" s="401"/>
      <c r="DYK1862" s="401"/>
      <c r="DYL1862" s="401"/>
      <c r="DYM1862" s="401"/>
      <c r="DYN1862" s="401"/>
      <c r="DYO1862" s="401"/>
      <c r="DYP1862" s="401"/>
      <c r="DYQ1862" s="401"/>
      <c r="DYR1862" s="401"/>
      <c r="DYS1862" s="401"/>
      <c r="DYT1862" s="401"/>
      <c r="DYU1862" s="401"/>
      <c r="DYV1862" s="401"/>
      <c r="DYW1862" s="401"/>
      <c r="DYX1862" s="401"/>
      <c r="DYY1862" s="401"/>
      <c r="DYZ1862" s="401"/>
      <c r="DZA1862" s="401"/>
      <c r="DZB1862" s="401"/>
      <c r="DZC1862" s="401"/>
      <c r="DZD1862" s="401"/>
      <c r="DZE1862" s="401"/>
      <c r="DZF1862" s="401"/>
      <c r="DZG1862" s="401"/>
      <c r="DZH1862" s="401"/>
      <c r="DZI1862" s="401"/>
      <c r="DZJ1862" s="401"/>
      <c r="DZK1862" s="401"/>
      <c r="DZL1862" s="401"/>
      <c r="DZM1862" s="401"/>
      <c r="DZN1862" s="401"/>
      <c r="DZO1862" s="401"/>
      <c r="DZP1862" s="401"/>
      <c r="DZQ1862" s="401"/>
      <c r="DZR1862" s="401"/>
      <c r="DZS1862" s="401"/>
      <c r="DZT1862" s="401"/>
      <c r="DZU1862" s="401"/>
      <c r="DZV1862" s="401"/>
      <c r="DZW1862" s="401"/>
      <c r="DZX1862" s="401"/>
      <c r="DZY1862" s="401"/>
      <c r="DZZ1862" s="401"/>
      <c r="EAA1862" s="401"/>
      <c r="EAB1862" s="401"/>
      <c r="EAC1862" s="401"/>
      <c r="EAD1862" s="401"/>
      <c r="EAE1862" s="401"/>
      <c r="EAF1862" s="401"/>
      <c r="EAG1862" s="401"/>
      <c r="EAH1862" s="401"/>
      <c r="EAI1862" s="401"/>
      <c r="EAJ1862" s="401"/>
      <c r="EAK1862" s="401"/>
      <c r="EAL1862" s="401"/>
      <c r="EAM1862" s="401"/>
      <c r="EAN1862" s="401"/>
      <c r="EAO1862" s="401"/>
      <c r="EAP1862" s="401"/>
      <c r="EAQ1862" s="401"/>
      <c r="EAR1862" s="401"/>
      <c r="EAS1862" s="401"/>
      <c r="EAT1862" s="401"/>
      <c r="EAU1862" s="401"/>
      <c r="EAV1862" s="401"/>
      <c r="EAW1862" s="401"/>
      <c r="EAX1862" s="401"/>
      <c r="EAY1862" s="401"/>
      <c r="EAZ1862" s="401"/>
      <c r="EBA1862" s="401"/>
      <c r="EBB1862" s="401"/>
      <c r="EBC1862" s="401"/>
      <c r="EBD1862" s="401"/>
      <c r="EBE1862" s="401"/>
      <c r="EBF1862" s="401"/>
      <c r="EBG1862" s="401"/>
      <c r="EBH1862" s="401"/>
      <c r="EBI1862" s="401"/>
      <c r="EBJ1862" s="401"/>
      <c r="EBK1862" s="401"/>
      <c r="EBL1862" s="401"/>
      <c r="EBM1862" s="401"/>
      <c r="EBN1862" s="401"/>
      <c r="EBO1862" s="401"/>
      <c r="EBP1862" s="401"/>
      <c r="EBQ1862" s="401"/>
      <c r="EBR1862" s="401"/>
      <c r="EBS1862" s="401"/>
      <c r="EBT1862" s="401"/>
      <c r="EBU1862" s="401"/>
      <c r="EBV1862" s="401"/>
      <c r="EBW1862" s="401"/>
      <c r="EBX1862" s="401"/>
      <c r="EBY1862" s="401"/>
      <c r="EBZ1862" s="401"/>
      <c r="ECA1862" s="401"/>
      <c r="ECB1862" s="401"/>
      <c r="ECC1862" s="401"/>
      <c r="ECD1862" s="401"/>
      <c r="ECE1862" s="401"/>
      <c r="ECF1862" s="401"/>
      <c r="ECG1862" s="401"/>
      <c r="ECH1862" s="401"/>
      <c r="ECI1862" s="401"/>
      <c r="ECJ1862" s="401"/>
      <c r="ECK1862" s="401"/>
      <c r="ECL1862" s="401"/>
      <c r="ECM1862" s="401"/>
      <c r="ECN1862" s="401"/>
      <c r="ECO1862" s="401"/>
      <c r="ECP1862" s="401"/>
      <c r="ECQ1862" s="401"/>
      <c r="ECR1862" s="401"/>
      <c r="ECS1862" s="401"/>
      <c r="ECT1862" s="401"/>
      <c r="ECU1862" s="401"/>
      <c r="ECV1862" s="401"/>
      <c r="ECW1862" s="401"/>
      <c r="ECX1862" s="401"/>
      <c r="ECY1862" s="401"/>
      <c r="ECZ1862" s="401"/>
      <c r="EDA1862" s="401"/>
      <c r="EDB1862" s="401"/>
      <c r="EDC1862" s="401"/>
      <c r="EDD1862" s="401"/>
      <c r="EDE1862" s="401"/>
      <c r="EDF1862" s="401"/>
      <c r="EDG1862" s="401"/>
      <c r="EDH1862" s="401"/>
      <c r="EDI1862" s="401"/>
      <c r="EDJ1862" s="401"/>
      <c r="EDK1862" s="401"/>
      <c r="EDL1862" s="401"/>
      <c r="EDM1862" s="401"/>
      <c r="EDN1862" s="401"/>
      <c r="EDO1862" s="401"/>
      <c r="EDP1862" s="401"/>
      <c r="EDQ1862" s="401"/>
      <c r="EDR1862" s="401"/>
      <c r="EDS1862" s="401"/>
      <c r="EDT1862" s="401"/>
      <c r="EDU1862" s="401"/>
      <c r="EDV1862" s="401"/>
      <c r="EDW1862" s="401"/>
      <c r="EDX1862" s="401"/>
      <c r="EDY1862" s="401"/>
      <c r="EDZ1862" s="401"/>
      <c r="EEA1862" s="401"/>
      <c r="EEB1862" s="401"/>
      <c r="EEC1862" s="401"/>
      <c r="EED1862" s="401"/>
      <c r="EEE1862" s="401"/>
      <c r="EEF1862" s="401"/>
      <c r="EEG1862" s="401"/>
      <c r="EEH1862" s="401"/>
      <c r="EEI1862" s="401"/>
      <c r="EEJ1862" s="401"/>
      <c r="EEK1862" s="401"/>
      <c r="EEL1862" s="401"/>
      <c r="EEM1862" s="401"/>
      <c r="EEN1862" s="401"/>
      <c r="EEO1862" s="401"/>
      <c r="EEP1862" s="401"/>
      <c r="EEQ1862" s="401"/>
      <c r="EER1862" s="401"/>
      <c r="EES1862" s="401"/>
      <c r="EET1862" s="401"/>
      <c r="EEU1862" s="401"/>
      <c r="EEV1862" s="401"/>
      <c r="EEW1862" s="401"/>
      <c r="EEX1862" s="401"/>
      <c r="EEY1862" s="401"/>
      <c r="EEZ1862" s="401"/>
      <c r="EFA1862" s="401"/>
      <c r="EFB1862" s="401"/>
      <c r="EFC1862" s="401"/>
      <c r="EFD1862" s="401"/>
      <c r="EFE1862" s="401"/>
      <c r="EFF1862" s="401"/>
      <c r="EFG1862" s="401"/>
      <c r="EFH1862" s="401"/>
      <c r="EFI1862" s="401"/>
      <c r="EFJ1862" s="401"/>
      <c r="EFK1862" s="401"/>
      <c r="EFL1862" s="401"/>
      <c r="EFM1862" s="401"/>
      <c r="EFN1862" s="401"/>
      <c r="EFO1862" s="401"/>
      <c r="EFP1862" s="401"/>
      <c r="EFQ1862" s="401"/>
      <c r="EFR1862" s="401"/>
      <c r="EFS1862" s="401"/>
      <c r="EFT1862" s="401"/>
      <c r="EFU1862" s="401"/>
      <c r="EFV1862" s="401"/>
      <c r="EFW1862" s="401"/>
      <c r="EFX1862" s="401"/>
      <c r="EFY1862" s="401"/>
      <c r="EFZ1862" s="401"/>
      <c r="EGA1862" s="401"/>
      <c r="EGB1862" s="401"/>
      <c r="EGC1862" s="401"/>
      <c r="EGD1862" s="401"/>
      <c r="EGE1862" s="401"/>
      <c r="EGF1862" s="401"/>
      <c r="EGG1862" s="401"/>
      <c r="EGH1862" s="401"/>
      <c r="EGI1862" s="401"/>
      <c r="EGJ1862" s="401"/>
      <c r="EGK1862" s="401"/>
      <c r="EGL1862" s="401"/>
      <c r="EGM1862" s="401"/>
      <c r="EGN1862" s="401"/>
      <c r="EGO1862" s="401"/>
      <c r="EGP1862" s="401"/>
      <c r="EGQ1862" s="401"/>
      <c r="EGR1862" s="401"/>
      <c r="EGS1862" s="401"/>
      <c r="EGT1862" s="401"/>
      <c r="EGU1862" s="401"/>
      <c r="EGV1862" s="401"/>
      <c r="EGW1862" s="401"/>
      <c r="EGX1862" s="401"/>
      <c r="EGY1862" s="401"/>
      <c r="EGZ1862" s="401"/>
      <c r="EHA1862" s="401"/>
      <c r="EHB1862" s="401"/>
      <c r="EHC1862" s="401"/>
      <c r="EHD1862" s="401"/>
      <c r="EHE1862" s="401"/>
      <c r="EHF1862" s="401"/>
      <c r="EHG1862" s="401"/>
      <c r="EHH1862" s="401"/>
      <c r="EHI1862" s="401"/>
      <c r="EHJ1862" s="401"/>
      <c r="EHK1862" s="401"/>
      <c r="EHL1862" s="401"/>
      <c r="EHM1862" s="401"/>
      <c r="EHN1862" s="401"/>
      <c r="EHO1862" s="401"/>
      <c r="EHP1862" s="401"/>
      <c r="EHQ1862" s="401"/>
      <c r="EHR1862" s="401"/>
      <c r="EHS1862" s="401"/>
      <c r="EHT1862" s="401"/>
      <c r="EHU1862" s="401"/>
      <c r="EHV1862" s="401"/>
      <c r="EHW1862" s="401"/>
      <c r="EHX1862" s="401"/>
      <c r="EHY1862" s="401"/>
      <c r="EHZ1862" s="401"/>
      <c r="EIA1862" s="401"/>
      <c r="EIB1862" s="401"/>
      <c r="EIC1862" s="401"/>
      <c r="EID1862" s="401"/>
      <c r="EIE1862" s="401"/>
      <c r="EIF1862" s="401"/>
      <c r="EIG1862" s="401"/>
      <c r="EIH1862" s="401"/>
      <c r="EII1862" s="401"/>
      <c r="EIJ1862" s="401"/>
      <c r="EIK1862" s="401"/>
      <c r="EIL1862" s="401"/>
      <c r="EIM1862" s="401"/>
      <c r="EIN1862" s="401"/>
      <c r="EIO1862" s="401"/>
      <c r="EIP1862" s="401"/>
      <c r="EIQ1862" s="401"/>
      <c r="EIR1862" s="401"/>
      <c r="EIS1862" s="401"/>
      <c r="EIT1862" s="401"/>
      <c r="EIU1862" s="401"/>
      <c r="EIV1862" s="401"/>
      <c r="EIW1862" s="401"/>
      <c r="EIX1862" s="401"/>
      <c r="EIY1862" s="401"/>
      <c r="EIZ1862" s="401"/>
      <c r="EJA1862" s="401"/>
      <c r="EJB1862" s="401"/>
      <c r="EJC1862" s="401"/>
      <c r="EJD1862" s="401"/>
      <c r="EJE1862" s="401"/>
      <c r="EJF1862" s="401"/>
      <c r="EJG1862" s="401"/>
      <c r="EJH1862" s="401"/>
      <c r="EJI1862" s="401"/>
      <c r="EJJ1862" s="401"/>
      <c r="EJK1862" s="401"/>
      <c r="EJL1862" s="401"/>
      <c r="EJM1862" s="401"/>
      <c r="EJN1862" s="401"/>
      <c r="EJO1862" s="401"/>
      <c r="EJP1862" s="401"/>
      <c r="EJQ1862" s="401"/>
      <c r="EJR1862" s="401"/>
      <c r="EJS1862" s="401"/>
      <c r="EJT1862" s="401"/>
      <c r="EJU1862" s="401"/>
      <c r="EJV1862" s="401"/>
      <c r="EJW1862" s="401"/>
      <c r="EJX1862" s="401"/>
      <c r="EJY1862" s="401"/>
      <c r="EJZ1862" s="401"/>
      <c r="EKA1862" s="401"/>
      <c r="EKB1862" s="401"/>
      <c r="EKC1862" s="401"/>
      <c r="EKD1862" s="401"/>
      <c r="EKE1862" s="401"/>
      <c r="EKF1862" s="401"/>
      <c r="EKG1862" s="401"/>
      <c r="EKH1862" s="401"/>
      <c r="EKI1862" s="401"/>
      <c r="EKJ1862" s="401"/>
      <c r="EKK1862" s="401"/>
      <c r="EKL1862" s="401"/>
      <c r="EKM1862" s="401"/>
      <c r="EKN1862" s="401"/>
      <c r="EKO1862" s="401"/>
      <c r="EKP1862" s="401"/>
      <c r="EKQ1862" s="401"/>
      <c r="EKR1862" s="401"/>
      <c r="EKS1862" s="401"/>
      <c r="EKT1862" s="401"/>
      <c r="EKU1862" s="401"/>
      <c r="EKV1862" s="401"/>
      <c r="EKW1862" s="401"/>
      <c r="EKX1862" s="401"/>
      <c r="EKY1862" s="401"/>
      <c r="EKZ1862" s="401"/>
      <c r="ELA1862" s="401"/>
      <c r="ELB1862" s="401"/>
      <c r="ELC1862" s="401"/>
      <c r="ELD1862" s="401"/>
      <c r="ELE1862" s="401"/>
      <c r="ELF1862" s="401"/>
      <c r="ELG1862" s="401"/>
      <c r="ELH1862" s="401"/>
      <c r="ELI1862" s="401"/>
      <c r="ELJ1862" s="401"/>
      <c r="ELK1862" s="401"/>
      <c r="ELL1862" s="401"/>
      <c r="ELM1862" s="401"/>
      <c r="ELN1862" s="401"/>
      <c r="ELO1862" s="401"/>
      <c r="ELP1862" s="401"/>
      <c r="ELQ1862" s="401"/>
      <c r="ELR1862" s="401"/>
      <c r="ELS1862" s="401"/>
      <c r="ELT1862" s="401"/>
      <c r="ELU1862" s="401"/>
      <c r="ELV1862" s="401"/>
      <c r="ELW1862" s="401"/>
      <c r="ELX1862" s="401"/>
      <c r="ELY1862" s="401"/>
      <c r="ELZ1862" s="401"/>
      <c r="EMA1862" s="401"/>
      <c r="EMB1862" s="401"/>
      <c r="EMC1862" s="401"/>
      <c r="EMD1862" s="401"/>
      <c r="EME1862" s="401"/>
      <c r="EMF1862" s="401"/>
      <c r="EMG1862" s="401"/>
      <c r="EMH1862" s="401"/>
      <c r="EMI1862" s="401"/>
      <c r="EMJ1862" s="401"/>
      <c r="EMK1862" s="401"/>
      <c r="EML1862" s="401"/>
      <c r="EMM1862" s="401"/>
      <c r="EMN1862" s="401"/>
      <c r="EMO1862" s="401"/>
      <c r="EMP1862" s="401"/>
      <c r="EMQ1862" s="401"/>
      <c r="EMR1862" s="401"/>
      <c r="EMS1862" s="401"/>
      <c r="EMT1862" s="401"/>
      <c r="EMU1862" s="401"/>
      <c r="EMV1862" s="401"/>
      <c r="EMW1862" s="401"/>
      <c r="EMX1862" s="401"/>
      <c r="EMY1862" s="401"/>
      <c r="EMZ1862" s="401"/>
      <c r="ENA1862" s="401"/>
      <c r="ENB1862" s="401"/>
      <c r="ENC1862" s="401"/>
      <c r="END1862" s="401"/>
      <c r="ENE1862" s="401"/>
      <c r="ENF1862" s="401"/>
      <c r="ENG1862" s="401"/>
      <c r="ENH1862" s="401"/>
      <c r="ENI1862" s="401"/>
      <c r="ENJ1862" s="401"/>
      <c r="ENK1862" s="401"/>
      <c r="ENL1862" s="401"/>
      <c r="ENM1862" s="401"/>
      <c r="ENN1862" s="401"/>
      <c r="ENO1862" s="401"/>
      <c r="ENP1862" s="401"/>
      <c r="ENQ1862" s="401"/>
      <c r="ENR1862" s="401"/>
      <c r="ENS1862" s="401"/>
      <c r="ENT1862" s="401"/>
      <c r="ENU1862" s="401"/>
      <c r="ENV1862" s="401"/>
      <c r="ENW1862" s="401"/>
      <c r="ENX1862" s="401"/>
      <c r="ENY1862" s="401"/>
      <c r="ENZ1862" s="401"/>
      <c r="EOA1862" s="401"/>
      <c r="EOB1862" s="401"/>
      <c r="EOC1862" s="401"/>
      <c r="EOD1862" s="401"/>
      <c r="EOE1862" s="401"/>
      <c r="EOF1862" s="401"/>
      <c r="EOG1862" s="401"/>
      <c r="EOH1862" s="401"/>
      <c r="EOI1862" s="401"/>
      <c r="EOJ1862" s="401"/>
      <c r="EOK1862" s="401"/>
      <c r="EOL1862" s="401"/>
      <c r="EOM1862" s="401"/>
      <c r="EON1862" s="401"/>
      <c r="EOO1862" s="401"/>
      <c r="EOP1862" s="401"/>
      <c r="EOQ1862" s="401"/>
      <c r="EOR1862" s="401"/>
      <c r="EOS1862" s="401"/>
      <c r="EOT1862" s="401"/>
      <c r="EOU1862" s="401"/>
      <c r="EOV1862" s="401"/>
      <c r="EOW1862" s="401"/>
      <c r="EOX1862" s="401"/>
      <c r="EOY1862" s="401"/>
      <c r="EOZ1862" s="401"/>
      <c r="EPA1862" s="401"/>
      <c r="EPB1862" s="401"/>
      <c r="EPC1862" s="401"/>
      <c r="EPD1862" s="401"/>
      <c r="EPE1862" s="401"/>
      <c r="EPF1862" s="401"/>
      <c r="EPG1862" s="401"/>
      <c r="EPH1862" s="401"/>
      <c r="EPI1862" s="401"/>
      <c r="EPJ1862" s="401"/>
      <c r="EPK1862" s="401"/>
      <c r="EPL1862" s="401"/>
      <c r="EPM1862" s="401"/>
      <c r="EPN1862" s="401"/>
      <c r="EPO1862" s="401"/>
      <c r="EPP1862" s="401"/>
      <c r="EPQ1862" s="401"/>
      <c r="EPR1862" s="401"/>
      <c r="EPS1862" s="401"/>
      <c r="EPT1862" s="401"/>
      <c r="EPU1862" s="401"/>
      <c r="EPV1862" s="401"/>
      <c r="EPW1862" s="401"/>
      <c r="EPX1862" s="401"/>
      <c r="EPY1862" s="401"/>
      <c r="EPZ1862" s="401"/>
      <c r="EQA1862" s="401"/>
      <c r="EQB1862" s="401"/>
      <c r="EQC1862" s="401"/>
      <c r="EQD1862" s="401"/>
      <c r="EQE1862" s="401"/>
      <c r="EQF1862" s="401"/>
      <c r="EQG1862" s="401"/>
      <c r="EQH1862" s="401"/>
      <c r="EQI1862" s="401"/>
      <c r="EQJ1862" s="401"/>
      <c r="EQK1862" s="401"/>
      <c r="EQL1862" s="401"/>
      <c r="EQM1862" s="401"/>
      <c r="EQN1862" s="401"/>
      <c r="EQO1862" s="401"/>
      <c r="EQP1862" s="401"/>
      <c r="EQQ1862" s="401"/>
      <c r="EQR1862" s="401"/>
      <c r="EQS1862" s="401"/>
      <c r="EQT1862" s="401"/>
      <c r="EQU1862" s="401"/>
      <c r="EQV1862" s="401"/>
      <c r="EQW1862" s="401"/>
      <c r="EQX1862" s="401"/>
      <c r="EQY1862" s="401"/>
      <c r="EQZ1862" s="401"/>
      <c r="ERA1862" s="401"/>
      <c r="ERB1862" s="401"/>
      <c r="ERC1862" s="401"/>
      <c r="ERD1862" s="401"/>
      <c r="ERE1862" s="401"/>
      <c r="ERF1862" s="401"/>
      <c r="ERG1862" s="401"/>
      <c r="ERH1862" s="401"/>
      <c r="ERI1862" s="401"/>
      <c r="ERJ1862" s="401"/>
      <c r="ERK1862" s="401"/>
      <c r="ERL1862" s="401"/>
      <c r="ERM1862" s="401"/>
      <c r="ERN1862" s="401"/>
      <c r="ERO1862" s="401"/>
      <c r="ERP1862" s="401"/>
      <c r="ERQ1862" s="401"/>
      <c r="ERR1862" s="401"/>
      <c r="ERS1862" s="401"/>
      <c r="ERT1862" s="401"/>
      <c r="ERU1862" s="401"/>
      <c r="ERV1862" s="401"/>
      <c r="ERW1862" s="401"/>
      <c r="ERX1862" s="401"/>
      <c r="ERY1862" s="401"/>
      <c r="ERZ1862" s="401"/>
      <c r="ESA1862" s="401"/>
      <c r="ESB1862" s="401"/>
      <c r="ESC1862" s="401"/>
      <c r="ESD1862" s="401"/>
      <c r="ESE1862" s="401"/>
      <c r="ESF1862" s="401"/>
      <c r="ESG1862" s="401"/>
      <c r="ESH1862" s="401"/>
      <c r="ESI1862" s="401"/>
      <c r="ESJ1862" s="401"/>
      <c r="ESK1862" s="401"/>
      <c r="ESL1862" s="401"/>
      <c r="ESM1862" s="401"/>
      <c r="ESN1862" s="401"/>
      <c r="ESO1862" s="401"/>
      <c r="ESP1862" s="401"/>
      <c r="ESQ1862" s="401"/>
      <c r="ESR1862" s="401"/>
      <c r="ESS1862" s="401"/>
      <c r="EST1862" s="401"/>
      <c r="ESU1862" s="401"/>
      <c r="ESV1862" s="401"/>
      <c r="ESW1862" s="401"/>
      <c r="ESX1862" s="401"/>
      <c r="ESY1862" s="401"/>
      <c r="ESZ1862" s="401"/>
      <c r="ETA1862" s="401"/>
      <c r="ETB1862" s="401"/>
      <c r="ETC1862" s="401"/>
      <c r="ETD1862" s="401"/>
      <c r="ETE1862" s="401"/>
      <c r="ETF1862" s="401"/>
      <c r="ETG1862" s="401"/>
      <c r="ETH1862" s="401"/>
      <c r="ETI1862" s="401"/>
      <c r="ETJ1862" s="401"/>
      <c r="ETK1862" s="401"/>
      <c r="ETL1862" s="401"/>
      <c r="ETM1862" s="401"/>
      <c r="ETN1862" s="401"/>
      <c r="ETO1862" s="401"/>
      <c r="ETP1862" s="401"/>
      <c r="ETQ1862" s="401"/>
      <c r="ETR1862" s="401"/>
      <c r="ETS1862" s="401"/>
      <c r="ETT1862" s="401"/>
      <c r="ETU1862" s="401"/>
      <c r="ETV1862" s="401"/>
      <c r="ETW1862" s="401"/>
      <c r="ETX1862" s="401"/>
      <c r="ETY1862" s="401"/>
      <c r="ETZ1862" s="401"/>
      <c r="EUA1862" s="401"/>
      <c r="EUB1862" s="401"/>
      <c r="EUC1862" s="401"/>
      <c r="EUD1862" s="401"/>
      <c r="EUE1862" s="401"/>
      <c r="EUF1862" s="401"/>
      <c r="EUG1862" s="401"/>
      <c r="EUH1862" s="401"/>
      <c r="EUI1862" s="401"/>
      <c r="EUJ1862" s="401"/>
      <c r="EUK1862" s="401"/>
      <c r="EUL1862" s="401"/>
      <c r="EUM1862" s="401"/>
      <c r="EUN1862" s="401"/>
      <c r="EUO1862" s="401"/>
      <c r="EUP1862" s="401"/>
      <c r="EUQ1862" s="401"/>
      <c r="EUR1862" s="401"/>
      <c r="EUS1862" s="401"/>
      <c r="EUT1862" s="401"/>
      <c r="EUU1862" s="401"/>
      <c r="EUV1862" s="401"/>
      <c r="EUW1862" s="401"/>
      <c r="EUX1862" s="401"/>
      <c r="EUY1862" s="401"/>
      <c r="EUZ1862" s="401"/>
      <c r="EVA1862" s="401"/>
      <c r="EVB1862" s="401"/>
      <c r="EVC1862" s="401"/>
      <c r="EVD1862" s="401"/>
      <c r="EVE1862" s="401"/>
      <c r="EVF1862" s="401"/>
      <c r="EVG1862" s="401"/>
      <c r="EVH1862" s="401"/>
      <c r="EVI1862" s="401"/>
      <c r="EVJ1862" s="401"/>
      <c r="EVK1862" s="401"/>
      <c r="EVL1862" s="401"/>
      <c r="EVM1862" s="401"/>
      <c r="EVN1862" s="401"/>
      <c r="EVO1862" s="401"/>
      <c r="EVP1862" s="401"/>
      <c r="EVQ1862" s="401"/>
      <c r="EVR1862" s="401"/>
      <c r="EVS1862" s="401"/>
      <c r="EVT1862" s="401"/>
      <c r="EVU1862" s="401"/>
      <c r="EVV1862" s="401"/>
      <c r="EVW1862" s="401"/>
      <c r="EVX1862" s="401"/>
      <c r="EVY1862" s="401"/>
      <c r="EVZ1862" s="401"/>
      <c r="EWA1862" s="401"/>
      <c r="EWB1862" s="401"/>
      <c r="EWC1862" s="401"/>
      <c r="EWD1862" s="401"/>
      <c r="EWE1862" s="401"/>
      <c r="EWF1862" s="401"/>
      <c r="EWG1862" s="401"/>
      <c r="EWH1862" s="401"/>
      <c r="EWI1862" s="401"/>
      <c r="EWJ1862" s="401"/>
      <c r="EWK1862" s="401"/>
      <c r="EWL1862" s="401"/>
      <c r="EWM1862" s="401"/>
      <c r="EWN1862" s="401"/>
      <c r="EWO1862" s="401"/>
      <c r="EWP1862" s="401"/>
      <c r="EWQ1862" s="401"/>
      <c r="EWR1862" s="401"/>
      <c r="EWS1862" s="401"/>
      <c r="EWT1862" s="401"/>
      <c r="EWU1862" s="401"/>
      <c r="EWV1862" s="401"/>
      <c r="EWW1862" s="401"/>
      <c r="EWX1862" s="401"/>
      <c r="EWY1862" s="401"/>
      <c r="EWZ1862" s="401"/>
      <c r="EXA1862" s="401"/>
      <c r="EXB1862" s="401"/>
      <c r="EXC1862" s="401"/>
      <c r="EXD1862" s="401"/>
      <c r="EXE1862" s="401"/>
      <c r="EXF1862" s="401"/>
      <c r="EXG1862" s="401"/>
      <c r="EXH1862" s="401"/>
      <c r="EXI1862" s="401"/>
      <c r="EXJ1862" s="401"/>
      <c r="EXK1862" s="401"/>
      <c r="EXL1862" s="401"/>
      <c r="EXM1862" s="401"/>
      <c r="EXN1862" s="401"/>
      <c r="EXO1862" s="401"/>
      <c r="EXP1862" s="401"/>
      <c r="EXQ1862" s="401"/>
      <c r="EXR1862" s="401"/>
      <c r="EXS1862" s="401"/>
      <c r="EXT1862" s="401"/>
      <c r="EXU1862" s="401"/>
      <c r="EXV1862" s="401"/>
      <c r="EXW1862" s="401"/>
      <c r="EXX1862" s="401"/>
      <c r="EXY1862" s="401"/>
      <c r="EXZ1862" s="401"/>
      <c r="EYA1862" s="401"/>
      <c r="EYB1862" s="401"/>
      <c r="EYC1862" s="401"/>
      <c r="EYD1862" s="401"/>
      <c r="EYE1862" s="401"/>
      <c r="EYF1862" s="401"/>
      <c r="EYG1862" s="401"/>
      <c r="EYH1862" s="401"/>
      <c r="EYI1862" s="401"/>
      <c r="EYJ1862" s="401"/>
      <c r="EYK1862" s="401"/>
      <c r="EYL1862" s="401"/>
      <c r="EYM1862" s="401"/>
      <c r="EYN1862" s="401"/>
      <c r="EYO1862" s="401"/>
      <c r="EYP1862" s="401"/>
      <c r="EYQ1862" s="401"/>
      <c r="EYR1862" s="401"/>
      <c r="EYS1862" s="401"/>
      <c r="EYT1862" s="401"/>
      <c r="EYU1862" s="401"/>
      <c r="EYV1862" s="401"/>
      <c r="EYW1862" s="401"/>
      <c r="EYX1862" s="401"/>
      <c r="EYY1862" s="401"/>
      <c r="EYZ1862" s="401"/>
      <c r="EZA1862" s="401"/>
      <c r="EZB1862" s="401"/>
      <c r="EZC1862" s="401"/>
      <c r="EZD1862" s="401"/>
      <c r="EZE1862" s="401"/>
      <c r="EZF1862" s="401"/>
      <c r="EZG1862" s="401"/>
      <c r="EZH1862" s="401"/>
      <c r="EZI1862" s="401"/>
      <c r="EZJ1862" s="401"/>
      <c r="EZK1862" s="401"/>
      <c r="EZL1862" s="401"/>
      <c r="EZM1862" s="401"/>
      <c r="EZN1862" s="401"/>
      <c r="EZO1862" s="401"/>
      <c r="EZP1862" s="401"/>
      <c r="EZQ1862" s="401"/>
      <c r="EZR1862" s="401"/>
      <c r="EZS1862" s="401"/>
      <c r="EZT1862" s="401"/>
      <c r="EZU1862" s="401"/>
      <c r="EZV1862" s="401"/>
      <c r="EZW1862" s="401"/>
      <c r="EZX1862" s="401"/>
      <c r="EZY1862" s="401"/>
      <c r="EZZ1862" s="401"/>
      <c r="FAA1862" s="401"/>
      <c r="FAB1862" s="401"/>
      <c r="FAC1862" s="401"/>
      <c r="FAD1862" s="401"/>
      <c r="FAE1862" s="401"/>
      <c r="FAF1862" s="401"/>
      <c r="FAG1862" s="401"/>
      <c r="FAH1862" s="401"/>
      <c r="FAI1862" s="401"/>
      <c r="FAJ1862" s="401"/>
      <c r="FAK1862" s="401"/>
      <c r="FAL1862" s="401"/>
      <c r="FAM1862" s="401"/>
      <c r="FAN1862" s="401"/>
      <c r="FAO1862" s="401"/>
      <c r="FAP1862" s="401"/>
      <c r="FAQ1862" s="401"/>
      <c r="FAR1862" s="401"/>
      <c r="FAS1862" s="401"/>
      <c r="FAT1862" s="401"/>
      <c r="FAU1862" s="401"/>
      <c r="FAV1862" s="401"/>
      <c r="FAW1862" s="401"/>
      <c r="FAX1862" s="401"/>
      <c r="FAY1862" s="401"/>
      <c r="FAZ1862" s="401"/>
      <c r="FBA1862" s="401"/>
      <c r="FBB1862" s="401"/>
      <c r="FBC1862" s="401"/>
      <c r="FBD1862" s="401"/>
      <c r="FBE1862" s="401"/>
      <c r="FBF1862" s="401"/>
      <c r="FBG1862" s="401"/>
      <c r="FBH1862" s="401"/>
      <c r="FBI1862" s="401"/>
      <c r="FBJ1862" s="401"/>
      <c r="FBK1862" s="401"/>
      <c r="FBL1862" s="401"/>
      <c r="FBM1862" s="401"/>
      <c r="FBN1862" s="401"/>
      <c r="FBO1862" s="401"/>
      <c r="FBP1862" s="401"/>
      <c r="FBQ1862" s="401"/>
      <c r="FBR1862" s="401"/>
      <c r="FBS1862" s="401"/>
      <c r="FBT1862" s="401"/>
      <c r="FBU1862" s="401"/>
      <c r="FBV1862" s="401"/>
      <c r="FBW1862" s="401"/>
      <c r="FBX1862" s="401"/>
      <c r="FBY1862" s="401"/>
      <c r="FBZ1862" s="401"/>
      <c r="FCA1862" s="401"/>
      <c r="FCB1862" s="401"/>
      <c r="FCC1862" s="401"/>
      <c r="FCD1862" s="401"/>
      <c r="FCE1862" s="401"/>
      <c r="FCF1862" s="401"/>
      <c r="FCG1862" s="401"/>
      <c r="FCH1862" s="401"/>
      <c r="FCI1862" s="401"/>
      <c r="FCJ1862" s="401"/>
      <c r="FCK1862" s="401"/>
      <c r="FCL1862" s="401"/>
      <c r="FCM1862" s="401"/>
      <c r="FCN1862" s="401"/>
      <c r="FCO1862" s="401"/>
      <c r="FCP1862" s="401"/>
      <c r="FCQ1862" s="401"/>
      <c r="FCR1862" s="401"/>
      <c r="FCS1862" s="401"/>
      <c r="FCT1862" s="401"/>
      <c r="FCU1862" s="401"/>
      <c r="FCV1862" s="401"/>
      <c r="FCW1862" s="401"/>
      <c r="FCX1862" s="401"/>
      <c r="FCY1862" s="401"/>
      <c r="FCZ1862" s="401"/>
      <c r="FDA1862" s="401"/>
      <c r="FDB1862" s="401"/>
      <c r="FDC1862" s="401"/>
      <c r="FDD1862" s="401"/>
      <c r="FDE1862" s="401"/>
      <c r="FDF1862" s="401"/>
      <c r="FDG1862" s="401"/>
      <c r="FDH1862" s="401"/>
      <c r="FDI1862" s="401"/>
      <c r="FDJ1862" s="401"/>
      <c r="FDK1862" s="401"/>
      <c r="FDL1862" s="401"/>
      <c r="FDM1862" s="401"/>
      <c r="FDN1862" s="401"/>
      <c r="FDO1862" s="401"/>
      <c r="FDP1862" s="401"/>
      <c r="FDQ1862" s="401"/>
      <c r="FDR1862" s="401"/>
      <c r="FDS1862" s="401"/>
      <c r="FDT1862" s="401"/>
      <c r="FDU1862" s="401"/>
      <c r="FDV1862" s="401"/>
      <c r="FDW1862" s="401"/>
      <c r="FDX1862" s="401"/>
      <c r="FDY1862" s="401"/>
      <c r="FDZ1862" s="401"/>
      <c r="FEA1862" s="401"/>
      <c r="FEB1862" s="401"/>
      <c r="FEC1862" s="401"/>
      <c r="FED1862" s="401"/>
      <c r="FEE1862" s="401"/>
      <c r="FEF1862" s="401"/>
      <c r="FEG1862" s="401"/>
      <c r="FEH1862" s="401"/>
      <c r="FEI1862" s="401"/>
      <c r="FEJ1862" s="401"/>
      <c r="FEK1862" s="401"/>
      <c r="FEL1862" s="401"/>
      <c r="FEM1862" s="401"/>
      <c r="FEN1862" s="401"/>
      <c r="FEO1862" s="401"/>
      <c r="FEP1862" s="401"/>
      <c r="FEQ1862" s="401"/>
      <c r="FER1862" s="401"/>
      <c r="FES1862" s="401"/>
      <c r="FET1862" s="401"/>
      <c r="FEU1862" s="401"/>
      <c r="FEV1862" s="401"/>
      <c r="FEW1862" s="401"/>
      <c r="FEX1862" s="401"/>
      <c r="FEY1862" s="401"/>
      <c r="FEZ1862" s="401"/>
      <c r="FFA1862" s="401"/>
      <c r="FFB1862" s="401"/>
      <c r="FFC1862" s="401"/>
      <c r="FFD1862" s="401"/>
      <c r="FFE1862" s="401"/>
      <c r="FFF1862" s="401"/>
      <c r="FFG1862" s="401"/>
      <c r="FFH1862" s="401"/>
      <c r="FFI1862" s="401"/>
      <c r="FFJ1862" s="401"/>
      <c r="FFK1862" s="401"/>
      <c r="FFL1862" s="401"/>
      <c r="FFM1862" s="401"/>
      <c r="FFN1862" s="401"/>
      <c r="FFO1862" s="401"/>
      <c r="FFP1862" s="401"/>
      <c r="FFQ1862" s="401"/>
      <c r="FFR1862" s="401"/>
      <c r="FFS1862" s="401"/>
      <c r="FFT1862" s="401"/>
      <c r="FFU1862" s="401"/>
      <c r="FFV1862" s="401"/>
      <c r="FFW1862" s="401"/>
      <c r="FFX1862" s="401"/>
      <c r="FFY1862" s="401"/>
      <c r="FFZ1862" s="401"/>
      <c r="FGA1862" s="401"/>
      <c r="FGB1862" s="401"/>
      <c r="FGC1862" s="401"/>
      <c r="FGD1862" s="401"/>
      <c r="FGE1862" s="401"/>
      <c r="FGF1862" s="401"/>
      <c r="FGG1862" s="401"/>
      <c r="FGH1862" s="401"/>
      <c r="FGI1862" s="401"/>
      <c r="FGJ1862" s="401"/>
      <c r="FGK1862" s="401"/>
      <c r="FGL1862" s="401"/>
      <c r="FGM1862" s="401"/>
      <c r="FGN1862" s="401"/>
      <c r="FGO1862" s="401"/>
      <c r="FGP1862" s="401"/>
      <c r="FGQ1862" s="401"/>
      <c r="FGR1862" s="401"/>
      <c r="FGS1862" s="401"/>
      <c r="FGT1862" s="401"/>
      <c r="FGU1862" s="401"/>
      <c r="FGV1862" s="401"/>
      <c r="FGW1862" s="401"/>
      <c r="FGX1862" s="401"/>
      <c r="FGY1862" s="401"/>
      <c r="FGZ1862" s="401"/>
      <c r="FHA1862" s="401"/>
      <c r="FHB1862" s="401"/>
      <c r="FHC1862" s="401"/>
      <c r="FHD1862" s="401"/>
      <c r="FHE1862" s="401"/>
      <c r="FHF1862" s="401"/>
      <c r="FHG1862" s="401"/>
      <c r="FHH1862" s="401"/>
      <c r="FHI1862" s="401"/>
      <c r="FHJ1862" s="401"/>
      <c r="FHK1862" s="401"/>
      <c r="FHL1862" s="401"/>
      <c r="FHM1862" s="401"/>
      <c r="FHN1862" s="401"/>
      <c r="FHO1862" s="401"/>
      <c r="FHP1862" s="401"/>
      <c r="FHQ1862" s="401"/>
      <c r="FHR1862" s="401"/>
      <c r="FHS1862" s="401"/>
      <c r="FHT1862" s="401"/>
      <c r="FHU1862" s="401"/>
      <c r="FHV1862" s="401"/>
      <c r="FHW1862" s="401"/>
      <c r="FHX1862" s="401"/>
      <c r="FHY1862" s="401"/>
      <c r="FHZ1862" s="401"/>
      <c r="FIA1862" s="401"/>
      <c r="FIB1862" s="401"/>
      <c r="FIC1862" s="401"/>
      <c r="FID1862" s="401"/>
      <c r="FIE1862" s="401"/>
      <c r="FIF1862" s="401"/>
      <c r="FIG1862" s="401"/>
      <c r="FIH1862" s="401"/>
      <c r="FII1862" s="401"/>
      <c r="FIJ1862" s="401"/>
      <c r="FIK1862" s="401"/>
      <c r="FIL1862" s="401"/>
      <c r="FIM1862" s="401"/>
      <c r="FIN1862" s="401"/>
      <c r="FIO1862" s="401"/>
      <c r="FIP1862" s="401"/>
      <c r="FIQ1862" s="401"/>
      <c r="FIR1862" s="401"/>
      <c r="FIS1862" s="401"/>
      <c r="FIT1862" s="401"/>
      <c r="FIU1862" s="401"/>
      <c r="FIV1862" s="401"/>
      <c r="FIW1862" s="401"/>
      <c r="FIX1862" s="401"/>
      <c r="FIY1862" s="401"/>
      <c r="FIZ1862" s="401"/>
      <c r="FJA1862" s="401"/>
      <c r="FJB1862" s="401"/>
      <c r="FJC1862" s="401"/>
      <c r="FJD1862" s="401"/>
      <c r="FJE1862" s="401"/>
      <c r="FJF1862" s="401"/>
      <c r="FJG1862" s="401"/>
      <c r="FJH1862" s="401"/>
      <c r="FJI1862" s="401"/>
      <c r="FJJ1862" s="401"/>
      <c r="FJK1862" s="401"/>
      <c r="FJL1862" s="401"/>
      <c r="FJM1862" s="401"/>
      <c r="FJN1862" s="401"/>
      <c r="FJO1862" s="401"/>
      <c r="FJP1862" s="401"/>
      <c r="FJQ1862" s="401"/>
      <c r="FJR1862" s="401"/>
      <c r="FJS1862" s="401"/>
      <c r="FJT1862" s="401"/>
      <c r="FJU1862" s="401"/>
      <c r="FJV1862" s="401"/>
      <c r="FJW1862" s="401"/>
      <c r="FJX1862" s="401"/>
      <c r="FJY1862" s="401"/>
      <c r="FJZ1862" s="401"/>
      <c r="FKA1862" s="401"/>
      <c r="FKB1862" s="401"/>
      <c r="FKC1862" s="401"/>
      <c r="FKD1862" s="401"/>
      <c r="FKE1862" s="401"/>
      <c r="FKF1862" s="401"/>
      <c r="FKG1862" s="401"/>
      <c r="FKH1862" s="401"/>
      <c r="FKI1862" s="401"/>
      <c r="FKJ1862" s="401"/>
      <c r="FKK1862" s="401"/>
      <c r="FKL1862" s="401"/>
      <c r="FKM1862" s="401"/>
      <c r="FKN1862" s="401"/>
      <c r="FKO1862" s="401"/>
      <c r="FKP1862" s="401"/>
      <c r="FKQ1862" s="401"/>
      <c r="FKR1862" s="401"/>
      <c r="FKS1862" s="401"/>
      <c r="FKT1862" s="401"/>
      <c r="FKU1862" s="401"/>
      <c r="FKV1862" s="401"/>
      <c r="FKW1862" s="401"/>
      <c r="FKX1862" s="401"/>
      <c r="FKY1862" s="401"/>
      <c r="FKZ1862" s="401"/>
      <c r="FLA1862" s="401"/>
      <c r="FLB1862" s="401"/>
      <c r="FLC1862" s="401"/>
      <c r="FLD1862" s="401"/>
      <c r="FLE1862" s="401"/>
      <c r="FLF1862" s="401"/>
      <c r="FLG1862" s="401"/>
      <c r="FLH1862" s="401"/>
      <c r="FLI1862" s="401"/>
      <c r="FLJ1862" s="401"/>
      <c r="FLK1862" s="401"/>
      <c r="FLL1862" s="401"/>
      <c r="FLM1862" s="401"/>
      <c r="FLN1862" s="401"/>
      <c r="FLO1862" s="401"/>
      <c r="FLP1862" s="401"/>
      <c r="FLQ1862" s="401"/>
      <c r="FLR1862" s="401"/>
      <c r="FLS1862" s="401"/>
      <c r="FLT1862" s="401"/>
      <c r="FLU1862" s="401"/>
      <c r="FLV1862" s="401"/>
      <c r="FLW1862" s="401"/>
      <c r="FLX1862" s="401"/>
      <c r="FLY1862" s="401"/>
      <c r="FLZ1862" s="401"/>
      <c r="FMA1862" s="401"/>
      <c r="FMB1862" s="401"/>
      <c r="FMC1862" s="401"/>
      <c r="FMD1862" s="401"/>
      <c r="FME1862" s="401"/>
      <c r="FMF1862" s="401"/>
      <c r="FMG1862" s="401"/>
      <c r="FMH1862" s="401"/>
      <c r="FMI1862" s="401"/>
      <c r="FMJ1862" s="401"/>
      <c r="FMK1862" s="401"/>
      <c r="FML1862" s="401"/>
      <c r="FMM1862" s="401"/>
      <c r="FMN1862" s="401"/>
      <c r="FMO1862" s="401"/>
      <c r="FMP1862" s="401"/>
      <c r="FMQ1862" s="401"/>
      <c r="FMR1862" s="401"/>
      <c r="FMS1862" s="401"/>
      <c r="FMT1862" s="401"/>
      <c r="FMU1862" s="401"/>
      <c r="FMV1862" s="401"/>
      <c r="FMW1862" s="401"/>
      <c r="FMX1862" s="401"/>
      <c r="FMY1862" s="401"/>
      <c r="FMZ1862" s="401"/>
      <c r="FNA1862" s="401"/>
      <c r="FNB1862" s="401"/>
      <c r="FNC1862" s="401"/>
      <c r="FND1862" s="401"/>
      <c r="FNE1862" s="401"/>
      <c r="FNF1862" s="401"/>
      <c r="FNG1862" s="401"/>
      <c r="FNH1862" s="401"/>
      <c r="FNI1862" s="401"/>
      <c r="FNJ1862" s="401"/>
      <c r="FNK1862" s="401"/>
      <c r="FNL1862" s="401"/>
      <c r="FNM1862" s="401"/>
      <c r="FNN1862" s="401"/>
      <c r="FNO1862" s="401"/>
      <c r="FNP1862" s="401"/>
      <c r="FNQ1862" s="401"/>
      <c r="FNR1862" s="401"/>
      <c r="FNS1862" s="401"/>
      <c r="FNT1862" s="401"/>
      <c r="FNU1862" s="401"/>
      <c r="FNV1862" s="401"/>
      <c r="FNW1862" s="401"/>
      <c r="FNX1862" s="401"/>
      <c r="FNY1862" s="401"/>
      <c r="FNZ1862" s="401"/>
      <c r="FOA1862" s="401"/>
      <c r="FOB1862" s="401"/>
      <c r="FOC1862" s="401"/>
      <c r="FOD1862" s="401"/>
      <c r="FOE1862" s="401"/>
      <c r="FOF1862" s="401"/>
      <c r="FOG1862" s="401"/>
      <c r="FOH1862" s="401"/>
      <c r="FOI1862" s="401"/>
      <c r="FOJ1862" s="401"/>
      <c r="FOK1862" s="401"/>
      <c r="FOL1862" s="401"/>
      <c r="FOM1862" s="401"/>
      <c r="FON1862" s="401"/>
      <c r="FOO1862" s="401"/>
      <c r="FOP1862" s="401"/>
      <c r="FOQ1862" s="401"/>
      <c r="FOR1862" s="401"/>
      <c r="FOS1862" s="401"/>
      <c r="FOT1862" s="401"/>
      <c r="FOU1862" s="401"/>
      <c r="FOV1862" s="401"/>
      <c r="FOW1862" s="401"/>
      <c r="FOX1862" s="401"/>
      <c r="FOY1862" s="401"/>
      <c r="FOZ1862" s="401"/>
      <c r="FPA1862" s="401"/>
      <c r="FPB1862" s="401"/>
      <c r="FPC1862" s="401"/>
      <c r="FPD1862" s="401"/>
      <c r="FPE1862" s="401"/>
      <c r="FPF1862" s="401"/>
      <c r="FPG1862" s="401"/>
      <c r="FPH1862" s="401"/>
      <c r="FPI1862" s="401"/>
      <c r="FPJ1862" s="401"/>
      <c r="FPK1862" s="401"/>
      <c r="FPL1862" s="401"/>
      <c r="FPM1862" s="401"/>
      <c r="FPN1862" s="401"/>
      <c r="FPO1862" s="401"/>
      <c r="FPP1862" s="401"/>
      <c r="FPQ1862" s="401"/>
      <c r="FPR1862" s="401"/>
      <c r="FPS1862" s="401"/>
      <c r="FPT1862" s="401"/>
      <c r="FPU1862" s="401"/>
      <c r="FPV1862" s="401"/>
      <c r="FPW1862" s="401"/>
      <c r="FPX1862" s="401"/>
      <c r="FPY1862" s="401"/>
      <c r="FPZ1862" s="401"/>
      <c r="FQA1862" s="401"/>
      <c r="FQB1862" s="401"/>
      <c r="FQC1862" s="401"/>
      <c r="FQD1862" s="401"/>
      <c r="FQE1862" s="401"/>
      <c r="FQF1862" s="401"/>
      <c r="FQG1862" s="401"/>
      <c r="FQH1862" s="401"/>
      <c r="FQI1862" s="401"/>
      <c r="FQJ1862" s="401"/>
      <c r="FQK1862" s="401"/>
      <c r="FQL1862" s="401"/>
      <c r="FQM1862" s="401"/>
      <c r="FQN1862" s="401"/>
      <c r="FQO1862" s="401"/>
      <c r="FQP1862" s="401"/>
      <c r="FQQ1862" s="401"/>
      <c r="FQR1862" s="401"/>
      <c r="FQS1862" s="401"/>
      <c r="FQT1862" s="401"/>
      <c r="FQU1862" s="401"/>
      <c r="FQV1862" s="401"/>
      <c r="FQW1862" s="401"/>
      <c r="FQX1862" s="401"/>
      <c r="FQY1862" s="401"/>
      <c r="FQZ1862" s="401"/>
      <c r="FRA1862" s="401"/>
      <c r="FRB1862" s="401"/>
      <c r="FRC1862" s="401"/>
      <c r="FRD1862" s="401"/>
      <c r="FRE1862" s="401"/>
      <c r="FRF1862" s="401"/>
      <c r="FRG1862" s="401"/>
      <c r="FRH1862" s="401"/>
      <c r="FRI1862" s="401"/>
      <c r="FRJ1862" s="401"/>
      <c r="FRK1862" s="401"/>
      <c r="FRL1862" s="401"/>
      <c r="FRM1862" s="401"/>
      <c r="FRN1862" s="401"/>
      <c r="FRO1862" s="401"/>
      <c r="FRP1862" s="401"/>
      <c r="FRQ1862" s="401"/>
      <c r="FRR1862" s="401"/>
      <c r="FRS1862" s="401"/>
      <c r="FRT1862" s="401"/>
      <c r="FRU1862" s="401"/>
      <c r="FRV1862" s="401"/>
      <c r="FRW1862" s="401"/>
      <c r="FRX1862" s="401"/>
      <c r="FRY1862" s="401"/>
      <c r="FRZ1862" s="401"/>
      <c r="FSA1862" s="401"/>
      <c r="FSB1862" s="401"/>
      <c r="FSC1862" s="401"/>
      <c r="FSD1862" s="401"/>
      <c r="FSE1862" s="401"/>
      <c r="FSF1862" s="401"/>
      <c r="FSG1862" s="401"/>
      <c r="FSH1862" s="401"/>
      <c r="FSI1862" s="401"/>
      <c r="FSJ1862" s="401"/>
      <c r="FSK1862" s="401"/>
      <c r="FSL1862" s="401"/>
      <c r="FSM1862" s="401"/>
      <c r="FSN1862" s="401"/>
      <c r="FSO1862" s="401"/>
      <c r="FSP1862" s="401"/>
      <c r="FSQ1862" s="401"/>
      <c r="FSR1862" s="401"/>
      <c r="FSS1862" s="401"/>
      <c r="FST1862" s="401"/>
      <c r="FSU1862" s="401"/>
      <c r="FSV1862" s="401"/>
      <c r="FSW1862" s="401"/>
      <c r="FSX1862" s="401"/>
      <c r="FSY1862" s="401"/>
      <c r="FSZ1862" s="401"/>
      <c r="FTA1862" s="401"/>
      <c r="FTB1862" s="401"/>
      <c r="FTC1862" s="401"/>
      <c r="FTD1862" s="401"/>
      <c r="FTE1862" s="401"/>
      <c r="FTF1862" s="401"/>
      <c r="FTG1862" s="401"/>
      <c r="FTH1862" s="401"/>
      <c r="FTI1862" s="401"/>
      <c r="FTJ1862" s="401"/>
      <c r="FTK1862" s="401"/>
      <c r="FTL1862" s="401"/>
      <c r="FTM1862" s="401"/>
      <c r="FTN1862" s="401"/>
      <c r="FTO1862" s="401"/>
      <c r="FTP1862" s="401"/>
      <c r="FTQ1862" s="401"/>
      <c r="FTR1862" s="401"/>
      <c r="FTS1862" s="401"/>
      <c r="FTT1862" s="401"/>
      <c r="FTU1862" s="401"/>
      <c r="FTV1862" s="401"/>
      <c r="FTW1862" s="401"/>
      <c r="FTX1862" s="401"/>
      <c r="FTY1862" s="401"/>
      <c r="FTZ1862" s="401"/>
      <c r="FUA1862" s="401"/>
      <c r="FUB1862" s="401"/>
      <c r="FUC1862" s="401"/>
      <c r="FUD1862" s="401"/>
      <c r="FUE1862" s="401"/>
      <c r="FUF1862" s="401"/>
      <c r="FUG1862" s="401"/>
      <c r="FUH1862" s="401"/>
      <c r="FUI1862" s="401"/>
      <c r="FUJ1862" s="401"/>
      <c r="FUK1862" s="401"/>
      <c r="FUL1862" s="401"/>
      <c r="FUM1862" s="401"/>
      <c r="FUN1862" s="401"/>
      <c r="FUO1862" s="401"/>
      <c r="FUP1862" s="401"/>
      <c r="FUQ1862" s="401"/>
      <c r="FUR1862" s="401"/>
      <c r="FUS1862" s="401"/>
      <c r="FUT1862" s="401"/>
      <c r="FUU1862" s="401"/>
      <c r="FUV1862" s="401"/>
      <c r="FUW1862" s="401"/>
      <c r="FUX1862" s="401"/>
      <c r="FUY1862" s="401"/>
      <c r="FUZ1862" s="401"/>
      <c r="FVA1862" s="401"/>
      <c r="FVB1862" s="401"/>
      <c r="FVC1862" s="401"/>
      <c r="FVD1862" s="401"/>
      <c r="FVE1862" s="401"/>
      <c r="FVF1862" s="401"/>
      <c r="FVG1862" s="401"/>
      <c r="FVH1862" s="401"/>
      <c r="FVI1862" s="401"/>
      <c r="FVJ1862" s="401"/>
      <c r="FVK1862" s="401"/>
      <c r="FVL1862" s="401"/>
      <c r="FVM1862" s="401"/>
      <c r="FVN1862" s="401"/>
      <c r="FVO1862" s="401"/>
      <c r="FVP1862" s="401"/>
      <c r="FVQ1862" s="401"/>
      <c r="FVR1862" s="401"/>
      <c r="FVS1862" s="401"/>
      <c r="FVT1862" s="401"/>
      <c r="FVU1862" s="401"/>
      <c r="FVV1862" s="401"/>
      <c r="FVW1862" s="401"/>
      <c r="FVX1862" s="401"/>
      <c r="FVY1862" s="401"/>
      <c r="FVZ1862" s="401"/>
      <c r="FWA1862" s="401"/>
      <c r="FWB1862" s="401"/>
      <c r="FWC1862" s="401"/>
      <c r="FWD1862" s="401"/>
      <c r="FWE1862" s="401"/>
      <c r="FWF1862" s="401"/>
      <c r="FWG1862" s="401"/>
      <c r="FWH1862" s="401"/>
      <c r="FWI1862" s="401"/>
      <c r="FWJ1862" s="401"/>
      <c r="FWK1862" s="401"/>
      <c r="FWL1862" s="401"/>
      <c r="FWM1862" s="401"/>
      <c r="FWN1862" s="401"/>
      <c r="FWO1862" s="401"/>
      <c r="FWP1862" s="401"/>
      <c r="FWQ1862" s="401"/>
      <c r="FWR1862" s="401"/>
      <c r="FWS1862" s="401"/>
      <c r="FWT1862" s="401"/>
      <c r="FWU1862" s="401"/>
      <c r="FWV1862" s="401"/>
      <c r="FWW1862" s="401"/>
      <c r="FWX1862" s="401"/>
      <c r="FWY1862" s="401"/>
      <c r="FWZ1862" s="401"/>
      <c r="FXA1862" s="401"/>
      <c r="FXB1862" s="401"/>
      <c r="FXC1862" s="401"/>
      <c r="FXD1862" s="401"/>
      <c r="FXE1862" s="401"/>
      <c r="FXF1862" s="401"/>
      <c r="FXG1862" s="401"/>
      <c r="FXH1862" s="401"/>
      <c r="FXI1862" s="401"/>
      <c r="FXJ1862" s="401"/>
      <c r="FXK1862" s="401"/>
      <c r="FXL1862" s="401"/>
      <c r="FXM1862" s="401"/>
      <c r="FXN1862" s="401"/>
      <c r="FXO1862" s="401"/>
      <c r="FXP1862" s="401"/>
      <c r="FXQ1862" s="401"/>
      <c r="FXR1862" s="401"/>
      <c r="FXS1862" s="401"/>
      <c r="FXT1862" s="401"/>
      <c r="FXU1862" s="401"/>
      <c r="FXV1862" s="401"/>
      <c r="FXW1862" s="401"/>
      <c r="FXX1862" s="401"/>
      <c r="FXY1862" s="401"/>
      <c r="FXZ1862" s="401"/>
      <c r="FYA1862" s="401"/>
      <c r="FYB1862" s="401"/>
      <c r="FYC1862" s="401"/>
      <c r="FYD1862" s="401"/>
      <c r="FYE1862" s="401"/>
      <c r="FYF1862" s="401"/>
      <c r="FYG1862" s="401"/>
      <c r="FYH1862" s="401"/>
      <c r="FYI1862" s="401"/>
      <c r="FYJ1862" s="401"/>
      <c r="FYK1862" s="401"/>
      <c r="FYL1862" s="401"/>
      <c r="FYM1862" s="401"/>
      <c r="FYN1862" s="401"/>
      <c r="FYO1862" s="401"/>
      <c r="FYP1862" s="401"/>
      <c r="FYQ1862" s="401"/>
      <c r="FYR1862" s="401"/>
      <c r="FYS1862" s="401"/>
      <c r="FYT1862" s="401"/>
      <c r="FYU1862" s="401"/>
      <c r="FYV1862" s="401"/>
      <c r="FYW1862" s="401"/>
      <c r="FYX1862" s="401"/>
      <c r="FYY1862" s="401"/>
      <c r="FYZ1862" s="401"/>
      <c r="FZA1862" s="401"/>
      <c r="FZB1862" s="401"/>
      <c r="FZC1862" s="401"/>
      <c r="FZD1862" s="401"/>
      <c r="FZE1862" s="401"/>
      <c r="FZF1862" s="401"/>
      <c r="FZG1862" s="401"/>
      <c r="FZH1862" s="401"/>
      <c r="FZI1862" s="401"/>
      <c r="FZJ1862" s="401"/>
      <c r="FZK1862" s="401"/>
      <c r="FZL1862" s="401"/>
      <c r="FZM1862" s="401"/>
      <c r="FZN1862" s="401"/>
      <c r="FZO1862" s="401"/>
      <c r="FZP1862" s="401"/>
      <c r="FZQ1862" s="401"/>
      <c r="FZR1862" s="401"/>
      <c r="FZS1862" s="401"/>
      <c r="FZT1862" s="401"/>
      <c r="FZU1862" s="401"/>
      <c r="FZV1862" s="401"/>
      <c r="FZW1862" s="401"/>
      <c r="FZX1862" s="401"/>
      <c r="FZY1862" s="401"/>
      <c r="FZZ1862" s="401"/>
      <c r="GAA1862" s="401"/>
      <c r="GAB1862" s="401"/>
      <c r="GAC1862" s="401"/>
      <c r="GAD1862" s="401"/>
      <c r="GAE1862" s="401"/>
      <c r="GAF1862" s="401"/>
      <c r="GAG1862" s="401"/>
      <c r="GAH1862" s="401"/>
      <c r="GAI1862" s="401"/>
      <c r="GAJ1862" s="401"/>
      <c r="GAK1862" s="401"/>
      <c r="GAL1862" s="401"/>
      <c r="GAM1862" s="401"/>
      <c r="GAN1862" s="401"/>
      <c r="GAO1862" s="401"/>
      <c r="GAP1862" s="401"/>
      <c r="GAQ1862" s="401"/>
      <c r="GAR1862" s="401"/>
      <c r="GAS1862" s="401"/>
      <c r="GAT1862" s="401"/>
      <c r="GAU1862" s="401"/>
      <c r="GAV1862" s="401"/>
      <c r="GAW1862" s="401"/>
      <c r="GAX1862" s="401"/>
      <c r="GAY1862" s="401"/>
      <c r="GAZ1862" s="401"/>
      <c r="GBA1862" s="401"/>
      <c r="GBB1862" s="401"/>
      <c r="GBC1862" s="401"/>
      <c r="GBD1862" s="401"/>
      <c r="GBE1862" s="401"/>
      <c r="GBF1862" s="401"/>
      <c r="GBG1862" s="401"/>
      <c r="GBH1862" s="401"/>
      <c r="GBI1862" s="401"/>
      <c r="GBJ1862" s="401"/>
      <c r="GBK1862" s="401"/>
      <c r="GBL1862" s="401"/>
      <c r="GBM1862" s="401"/>
      <c r="GBN1862" s="401"/>
      <c r="GBO1862" s="401"/>
      <c r="GBP1862" s="401"/>
      <c r="GBQ1862" s="401"/>
      <c r="GBR1862" s="401"/>
      <c r="GBS1862" s="401"/>
      <c r="GBT1862" s="401"/>
      <c r="GBU1862" s="401"/>
      <c r="GBV1862" s="401"/>
      <c r="GBW1862" s="401"/>
      <c r="GBX1862" s="401"/>
      <c r="GBY1862" s="401"/>
      <c r="GBZ1862" s="401"/>
      <c r="GCA1862" s="401"/>
      <c r="GCB1862" s="401"/>
      <c r="GCC1862" s="401"/>
      <c r="GCD1862" s="401"/>
      <c r="GCE1862" s="401"/>
      <c r="GCF1862" s="401"/>
      <c r="GCG1862" s="401"/>
      <c r="GCH1862" s="401"/>
      <c r="GCI1862" s="401"/>
      <c r="GCJ1862" s="401"/>
      <c r="GCK1862" s="401"/>
      <c r="GCL1862" s="401"/>
      <c r="GCM1862" s="401"/>
      <c r="GCN1862" s="401"/>
      <c r="GCO1862" s="401"/>
      <c r="GCP1862" s="401"/>
      <c r="GCQ1862" s="401"/>
      <c r="GCR1862" s="401"/>
      <c r="GCS1862" s="401"/>
      <c r="GCT1862" s="401"/>
      <c r="GCU1862" s="401"/>
      <c r="GCV1862" s="401"/>
      <c r="GCW1862" s="401"/>
      <c r="GCX1862" s="401"/>
      <c r="GCY1862" s="401"/>
      <c r="GCZ1862" s="401"/>
      <c r="GDA1862" s="401"/>
      <c r="GDB1862" s="401"/>
      <c r="GDC1862" s="401"/>
      <c r="GDD1862" s="401"/>
      <c r="GDE1862" s="401"/>
      <c r="GDF1862" s="401"/>
      <c r="GDG1862" s="401"/>
      <c r="GDH1862" s="401"/>
      <c r="GDI1862" s="401"/>
      <c r="GDJ1862" s="401"/>
      <c r="GDK1862" s="401"/>
      <c r="GDL1862" s="401"/>
      <c r="GDM1862" s="401"/>
      <c r="GDN1862" s="401"/>
      <c r="GDO1862" s="401"/>
      <c r="GDP1862" s="401"/>
      <c r="GDQ1862" s="401"/>
      <c r="GDR1862" s="401"/>
      <c r="GDS1862" s="401"/>
      <c r="GDT1862" s="401"/>
      <c r="GDU1862" s="401"/>
      <c r="GDV1862" s="401"/>
      <c r="GDW1862" s="401"/>
      <c r="GDX1862" s="401"/>
      <c r="GDY1862" s="401"/>
      <c r="GDZ1862" s="401"/>
      <c r="GEA1862" s="401"/>
      <c r="GEB1862" s="401"/>
      <c r="GEC1862" s="401"/>
      <c r="GED1862" s="401"/>
      <c r="GEE1862" s="401"/>
      <c r="GEF1862" s="401"/>
      <c r="GEG1862" s="401"/>
      <c r="GEH1862" s="401"/>
      <c r="GEI1862" s="401"/>
      <c r="GEJ1862" s="401"/>
      <c r="GEK1862" s="401"/>
      <c r="GEL1862" s="401"/>
      <c r="GEM1862" s="401"/>
      <c r="GEN1862" s="401"/>
      <c r="GEO1862" s="401"/>
      <c r="GEP1862" s="401"/>
      <c r="GEQ1862" s="401"/>
      <c r="GER1862" s="401"/>
      <c r="GES1862" s="401"/>
      <c r="GET1862" s="401"/>
      <c r="GEU1862" s="401"/>
      <c r="GEV1862" s="401"/>
      <c r="GEW1862" s="401"/>
      <c r="GEX1862" s="401"/>
      <c r="GEY1862" s="401"/>
      <c r="GEZ1862" s="401"/>
      <c r="GFA1862" s="401"/>
      <c r="GFB1862" s="401"/>
      <c r="GFC1862" s="401"/>
      <c r="GFD1862" s="401"/>
      <c r="GFE1862" s="401"/>
      <c r="GFF1862" s="401"/>
      <c r="GFG1862" s="401"/>
      <c r="GFH1862" s="401"/>
      <c r="GFI1862" s="401"/>
      <c r="GFJ1862" s="401"/>
      <c r="GFK1862" s="401"/>
      <c r="GFL1862" s="401"/>
      <c r="GFM1862" s="401"/>
      <c r="GFN1862" s="401"/>
      <c r="GFO1862" s="401"/>
      <c r="GFP1862" s="401"/>
      <c r="GFQ1862" s="401"/>
      <c r="GFR1862" s="401"/>
      <c r="GFS1862" s="401"/>
      <c r="GFT1862" s="401"/>
      <c r="GFU1862" s="401"/>
      <c r="GFV1862" s="401"/>
      <c r="GFW1862" s="401"/>
      <c r="GFX1862" s="401"/>
      <c r="GFY1862" s="401"/>
      <c r="GFZ1862" s="401"/>
      <c r="GGA1862" s="401"/>
      <c r="GGB1862" s="401"/>
      <c r="GGC1862" s="401"/>
      <c r="GGD1862" s="401"/>
      <c r="GGE1862" s="401"/>
      <c r="GGF1862" s="401"/>
      <c r="GGG1862" s="401"/>
      <c r="GGH1862" s="401"/>
      <c r="GGI1862" s="401"/>
      <c r="GGJ1862" s="401"/>
      <c r="GGK1862" s="401"/>
      <c r="GGL1862" s="401"/>
      <c r="GGM1862" s="401"/>
      <c r="GGN1862" s="401"/>
      <c r="GGO1862" s="401"/>
      <c r="GGP1862" s="401"/>
      <c r="GGQ1862" s="401"/>
      <c r="GGR1862" s="401"/>
      <c r="GGS1862" s="401"/>
      <c r="GGT1862" s="401"/>
      <c r="GGU1862" s="401"/>
      <c r="GGV1862" s="401"/>
      <c r="GGW1862" s="401"/>
      <c r="GGX1862" s="401"/>
      <c r="GGY1862" s="401"/>
      <c r="GGZ1862" s="401"/>
      <c r="GHA1862" s="401"/>
      <c r="GHB1862" s="401"/>
      <c r="GHC1862" s="401"/>
      <c r="GHD1862" s="401"/>
      <c r="GHE1862" s="401"/>
      <c r="GHF1862" s="401"/>
      <c r="GHG1862" s="401"/>
      <c r="GHH1862" s="401"/>
      <c r="GHI1862" s="401"/>
      <c r="GHJ1862" s="401"/>
      <c r="GHK1862" s="401"/>
      <c r="GHL1862" s="401"/>
      <c r="GHM1862" s="401"/>
      <c r="GHN1862" s="401"/>
      <c r="GHO1862" s="401"/>
      <c r="GHP1862" s="401"/>
      <c r="GHQ1862" s="401"/>
      <c r="GHR1862" s="401"/>
      <c r="GHS1862" s="401"/>
      <c r="GHT1862" s="401"/>
      <c r="GHU1862" s="401"/>
      <c r="GHV1862" s="401"/>
      <c r="GHW1862" s="401"/>
      <c r="GHX1862" s="401"/>
      <c r="GHY1862" s="401"/>
      <c r="GHZ1862" s="401"/>
      <c r="GIA1862" s="401"/>
      <c r="GIB1862" s="401"/>
      <c r="GIC1862" s="401"/>
      <c r="GID1862" s="401"/>
      <c r="GIE1862" s="401"/>
      <c r="GIF1862" s="401"/>
      <c r="GIG1862" s="401"/>
      <c r="GIH1862" s="401"/>
      <c r="GII1862" s="401"/>
      <c r="GIJ1862" s="401"/>
      <c r="GIK1862" s="401"/>
      <c r="GIL1862" s="401"/>
      <c r="GIM1862" s="401"/>
      <c r="GIN1862" s="401"/>
      <c r="GIO1862" s="401"/>
      <c r="GIP1862" s="401"/>
      <c r="GIQ1862" s="401"/>
      <c r="GIR1862" s="401"/>
      <c r="GIS1862" s="401"/>
      <c r="GIT1862" s="401"/>
      <c r="GIU1862" s="401"/>
      <c r="GIV1862" s="401"/>
      <c r="GIW1862" s="401"/>
      <c r="GIX1862" s="401"/>
      <c r="GIY1862" s="401"/>
      <c r="GIZ1862" s="401"/>
      <c r="GJA1862" s="401"/>
      <c r="GJB1862" s="401"/>
      <c r="GJC1862" s="401"/>
      <c r="GJD1862" s="401"/>
      <c r="GJE1862" s="401"/>
      <c r="GJF1862" s="401"/>
      <c r="GJG1862" s="401"/>
      <c r="GJH1862" s="401"/>
      <c r="GJI1862" s="401"/>
      <c r="GJJ1862" s="401"/>
      <c r="GJK1862" s="401"/>
      <c r="GJL1862" s="401"/>
      <c r="GJM1862" s="401"/>
      <c r="GJN1862" s="401"/>
      <c r="GJO1862" s="401"/>
      <c r="GJP1862" s="401"/>
      <c r="GJQ1862" s="401"/>
      <c r="GJR1862" s="401"/>
      <c r="GJS1862" s="401"/>
      <c r="GJT1862" s="401"/>
      <c r="GJU1862" s="401"/>
      <c r="GJV1862" s="401"/>
      <c r="GJW1862" s="401"/>
      <c r="GJX1862" s="401"/>
      <c r="GJY1862" s="401"/>
      <c r="GJZ1862" s="401"/>
      <c r="GKA1862" s="401"/>
      <c r="GKB1862" s="401"/>
      <c r="GKC1862" s="401"/>
      <c r="GKD1862" s="401"/>
      <c r="GKE1862" s="401"/>
      <c r="GKF1862" s="401"/>
      <c r="GKG1862" s="401"/>
      <c r="GKH1862" s="401"/>
      <c r="GKI1862" s="401"/>
      <c r="GKJ1862" s="401"/>
      <c r="GKK1862" s="401"/>
      <c r="GKL1862" s="401"/>
      <c r="GKM1862" s="401"/>
      <c r="GKN1862" s="401"/>
      <c r="GKO1862" s="401"/>
      <c r="GKP1862" s="401"/>
      <c r="GKQ1862" s="401"/>
      <c r="GKR1862" s="401"/>
      <c r="GKS1862" s="401"/>
      <c r="GKT1862" s="401"/>
      <c r="GKU1862" s="401"/>
      <c r="GKV1862" s="401"/>
      <c r="GKW1862" s="401"/>
      <c r="GKX1862" s="401"/>
      <c r="GKY1862" s="401"/>
      <c r="GKZ1862" s="401"/>
      <c r="GLA1862" s="401"/>
      <c r="GLB1862" s="401"/>
      <c r="GLC1862" s="401"/>
      <c r="GLD1862" s="401"/>
      <c r="GLE1862" s="401"/>
      <c r="GLF1862" s="401"/>
      <c r="GLG1862" s="401"/>
      <c r="GLH1862" s="401"/>
      <c r="GLI1862" s="401"/>
      <c r="GLJ1862" s="401"/>
      <c r="GLK1862" s="401"/>
      <c r="GLL1862" s="401"/>
      <c r="GLM1862" s="401"/>
      <c r="GLN1862" s="401"/>
      <c r="GLO1862" s="401"/>
      <c r="GLP1862" s="401"/>
      <c r="GLQ1862" s="401"/>
      <c r="GLR1862" s="401"/>
      <c r="GLS1862" s="401"/>
      <c r="GLT1862" s="401"/>
      <c r="GLU1862" s="401"/>
      <c r="GLV1862" s="401"/>
      <c r="GLW1862" s="401"/>
      <c r="GLX1862" s="401"/>
      <c r="GLY1862" s="401"/>
      <c r="GLZ1862" s="401"/>
      <c r="GMA1862" s="401"/>
      <c r="GMB1862" s="401"/>
      <c r="GMC1862" s="401"/>
      <c r="GMD1862" s="401"/>
      <c r="GME1862" s="401"/>
      <c r="GMF1862" s="401"/>
      <c r="GMG1862" s="401"/>
      <c r="GMH1862" s="401"/>
      <c r="GMI1862" s="401"/>
      <c r="GMJ1862" s="401"/>
      <c r="GMK1862" s="401"/>
      <c r="GML1862" s="401"/>
      <c r="GMM1862" s="401"/>
      <c r="GMN1862" s="401"/>
      <c r="GMO1862" s="401"/>
      <c r="GMP1862" s="401"/>
      <c r="GMQ1862" s="401"/>
      <c r="GMR1862" s="401"/>
      <c r="GMS1862" s="401"/>
      <c r="GMT1862" s="401"/>
      <c r="GMU1862" s="401"/>
      <c r="GMV1862" s="401"/>
      <c r="GMW1862" s="401"/>
      <c r="GMX1862" s="401"/>
      <c r="GMY1862" s="401"/>
      <c r="GMZ1862" s="401"/>
      <c r="GNA1862" s="401"/>
      <c r="GNB1862" s="401"/>
      <c r="GNC1862" s="401"/>
      <c r="GND1862" s="401"/>
      <c r="GNE1862" s="401"/>
      <c r="GNF1862" s="401"/>
      <c r="GNG1862" s="401"/>
      <c r="GNH1862" s="401"/>
      <c r="GNI1862" s="401"/>
      <c r="GNJ1862" s="401"/>
      <c r="GNK1862" s="401"/>
      <c r="GNL1862" s="401"/>
      <c r="GNM1862" s="401"/>
      <c r="GNN1862" s="401"/>
      <c r="GNO1862" s="401"/>
      <c r="GNP1862" s="401"/>
      <c r="GNQ1862" s="401"/>
      <c r="GNR1862" s="401"/>
      <c r="GNS1862" s="401"/>
      <c r="GNT1862" s="401"/>
      <c r="GNU1862" s="401"/>
      <c r="GNV1862" s="401"/>
      <c r="GNW1862" s="401"/>
      <c r="GNX1862" s="401"/>
      <c r="GNY1862" s="401"/>
      <c r="GNZ1862" s="401"/>
      <c r="GOA1862" s="401"/>
      <c r="GOB1862" s="401"/>
      <c r="GOC1862" s="401"/>
      <c r="GOD1862" s="401"/>
      <c r="GOE1862" s="401"/>
      <c r="GOF1862" s="401"/>
      <c r="GOG1862" s="401"/>
      <c r="GOH1862" s="401"/>
      <c r="GOI1862" s="401"/>
      <c r="GOJ1862" s="401"/>
      <c r="GOK1862" s="401"/>
      <c r="GOL1862" s="401"/>
      <c r="GOM1862" s="401"/>
      <c r="GON1862" s="401"/>
      <c r="GOO1862" s="401"/>
      <c r="GOP1862" s="401"/>
      <c r="GOQ1862" s="401"/>
      <c r="GOR1862" s="401"/>
      <c r="GOS1862" s="401"/>
      <c r="GOT1862" s="401"/>
      <c r="GOU1862" s="401"/>
      <c r="GOV1862" s="401"/>
      <c r="GOW1862" s="401"/>
      <c r="GOX1862" s="401"/>
      <c r="GOY1862" s="401"/>
      <c r="GOZ1862" s="401"/>
      <c r="GPA1862" s="401"/>
      <c r="GPB1862" s="401"/>
      <c r="GPC1862" s="401"/>
      <c r="GPD1862" s="401"/>
      <c r="GPE1862" s="401"/>
      <c r="GPF1862" s="401"/>
      <c r="GPG1862" s="401"/>
      <c r="GPH1862" s="401"/>
      <c r="GPI1862" s="401"/>
      <c r="GPJ1862" s="401"/>
      <c r="GPK1862" s="401"/>
      <c r="GPL1862" s="401"/>
      <c r="GPM1862" s="401"/>
      <c r="GPN1862" s="401"/>
      <c r="GPO1862" s="401"/>
      <c r="GPP1862" s="401"/>
      <c r="GPQ1862" s="401"/>
      <c r="GPR1862" s="401"/>
      <c r="GPS1862" s="401"/>
      <c r="GPT1862" s="401"/>
      <c r="GPU1862" s="401"/>
      <c r="GPV1862" s="401"/>
      <c r="GPW1862" s="401"/>
      <c r="GPX1862" s="401"/>
      <c r="GPY1862" s="401"/>
      <c r="GPZ1862" s="401"/>
      <c r="GQA1862" s="401"/>
      <c r="GQB1862" s="401"/>
      <c r="GQC1862" s="401"/>
      <c r="GQD1862" s="401"/>
      <c r="GQE1862" s="401"/>
      <c r="GQF1862" s="401"/>
      <c r="GQG1862" s="401"/>
      <c r="GQH1862" s="401"/>
      <c r="GQI1862" s="401"/>
      <c r="GQJ1862" s="401"/>
      <c r="GQK1862" s="401"/>
      <c r="GQL1862" s="401"/>
      <c r="GQM1862" s="401"/>
      <c r="GQN1862" s="401"/>
      <c r="GQO1862" s="401"/>
      <c r="GQP1862" s="401"/>
      <c r="GQQ1862" s="401"/>
      <c r="GQR1862" s="401"/>
      <c r="GQS1862" s="401"/>
      <c r="GQT1862" s="401"/>
      <c r="GQU1862" s="401"/>
      <c r="GQV1862" s="401"/>
      <c r="GQW1862" s="401"/>
      <c r="GQX1862" s="401"/>
      <c r="GQY1862" s="401"/>
      <c r="GQZ1862" s="401"/>
      <c r="GRA1862" s="401"/>
      <c r="GRB1862" s="401"/>
      <c r="GRC1862" s="401"/>
      <c r="GRD1862" s="401"/>
      <c r="GRE1862" s="401"/>
      <c r="GRF1862" s="401"/>
      <c r="GRG1862" s="401"/>
      <c r="GRH1862" s="401"/>
      <c r="GRI1862" s="401"/>
      <c r="GRJ1862" s="401"/>
      <c r="GRK1862" s="401"/>
      <c r="GRL1862" s="401"/>
      <c r="GRM1862" s="401"/>
      <c r="GRN1862" s="401"/>
      <c r="GRO1862" s="401"/>
      <c r="GRP1862" s="401"/>
      <c r="GRQ1862" s="401"/>
      <c r="GRR1862" s="401"/>
      <c r="GRS1862" s="401"/>
      <c r="GRT1862" s="401"/>
      <c r="GRU1862" s="401"/>
      <c r="GRV1862" s="401"/>
      <c r="GRW1862" s="401"/>
      <c r="GRX1862" s="401"/>
      <c r="GRY1862" s="401"/>
      <c r="GRZ1862" s="401"/>
      <c r="GSA1862" s="401"/>
      <c r="GSB1862" s="401"/>
      <c r="GSC1862" s="401"/>
      <c r="GSD1862" s="401"/>
      <c r="GSE1862" s="401"/>
      <c r="GSF1862" s="401"/>
      <c r="GSG1862" s="401"/>
      <c r="GSH1862" s="401"/>
      <c r="GSI1862" s="401"/>
      <c r="GSJ1862" s="401"/>
      <c r="GSK1862" s="401"/>
      <c r="GSL1862" s="401"/>
      <c r="GSM1862" s="401"/>
      <c r="GSN1862" s="401"/>
      <c r="GSO1862" s="401"/>
      <c r="GSP1862" s="401"/>
      <c r="GSQ1862" s="401"/>
      <c r="GSR1862" s="401"/>
      <c r="GSS1862" s="401"/>
      <c r="GST1862" s="401"/>
      <c r="GSU1862" s="401"/>
      <c r="GSV1862" s="401"/>
      <c r="GSW1862" s="401"/>
      <c r="GSX1862" s="401"/>
      <c r="GSY1862" s="401"/>
      <c r="GSZ1862" s="401"/>
      <c r="GTA1862" s="401"/>
      <c r="GTB1862" s="401"/>
      <c r="GTC1862" s="401"/>
      <c r="GTD1862" s="401"/>
      <c r="GTE1862" s="401"/>
      <c r="GTF1862" s="401"/>
      <c r="GTG1862" s="401"/>
      <c r="GTH1862" s="401"/>
      <c r="GTI1862" s="401"/>
      <c r="GTJ1862" s="401"/>
      <c r="GTK1862" s="401"/>
      <c r="GTL1862" s="401"/>
      <c r="GTM1862" s="401"/>
      <c r="GTN1862" s="401"/>
      <c r="GTO1862" s="401"/>
      <c r="GTP1862" s="401"/>
      <c r="GTQ1862" s="401"/>
      <c r="GTR1862" s="401"/>
      <c r="GTS1862" s="401"/>
      <c r="GTT1862" s="401"/>
      <c r="GTU1862" s="401"/>
      <c r="GTV1862" s="401"/>
      <c r="GTW1862" s="401"/>
      <c r="GTX1862" s="401"/>
      <c r="GTY1862" s="401"/>
      <c r="GTZ1862" s="401"/>
      <c r="GUA1862" s="401"/>
      <c r="GUB1862" s="401"/>
      <c r="GUC1862" s="401"/>
      <c r="GUD1862" s="401"/>
      <c r="GUE1862" s="401"/>
      <c r="GUF1862" s="401"/>
      <c r="GUG1862" s="401"/>
      <c r="GUH1862" s="401"/>
      <c r="GUI1862" s="401"/>
      <c r="GUJ1862" s="401"/>
      <c r="GUK1862" s="401"/>
      <c r="GUL1862" s="401"/>
      <c r="GUM1862" s="401"/>
      <c r="GUN1862" s="401"/>
      <c r="GUO1862" s="401"/>
      <c r="GUP1862" s="401"/>
      <c r="GUQ1862" s="401"/>
      <c r="GUR1862" s="401"/>
      <c r="GUS1862" s="401"/>
      <c r="GUT1862" s="401"/>
      <c r="GUU1862" s="401"/>
      <c r="GUV1862" s="401"/>
      <c r="GUW1862" s="401"/>
      <c r="GUX1862" s="401"/>
      <c r="GUY1862" s="401"/>
      <c r="GUZ1862" s="401"/>
      <c r="GVA1862" s="401"/>
      <c r="GVB1862" s="401"/>
      <c r="GVC1862" s="401"/>
      <c r="GVD1862" s="401"/>
      <c r="GVE1862" s="401"/>
      <c r="GVF1862" s="401"/>
      <c r="GVG1862" s="401"/>
      <c r="GVH1862" s="401"/>
      <c r="GVI1862" s="401"/>
      <c r="GVJ1862" s="401"/>
      <c r="GVK1862" s="401"/>
      <c r="GVL1862" s="401"/>
      <c r="GVM1862" s="401"/>
      <c r="GVN1862" s="401"/>
      <c r="GVO1862" s="401"/>
      <c r="GVP1862" s="401"/>
      <c r="GVQ1862" s="401"/>
      <c r="GVR1862" s="401"/>
      <c r="GVS1862" s="401"/>
      <c r="GVT1862" s="401"/>
      <c r="GVU1862" s="401"/>
      <c r="GVV1862" s="401"/>
      <c r="GVW1862" s="401"/>
      <c r="GVX1862" s="401"/>
      <c r="GVY1862" s="401"/>
      <c r="GVZ1862" s="401"/>
      <c r="GWA1862" s="401"/>
      <c r="GWB1862" s="401"/>
      <c r="GWC1862" s="401"/>
      <c r="GWD1862" s="401"/>
      <c r="GWE1862" s="401"/>
      <c r="GWF1862" s="401"/>
      <c r="GWG1862" s="401"/>
      <c r="GWH1862" s="401"/>
      <c r="GWI1862" s="401"/>
      <c r="GWJ1862" s="401"/>
      <c r="GWK1862" s="401"/>
      <c r="GWL1862" s="401"/>
      <c r="GWM1862" s="401"/>
      <c r="GWN1862" s="401"/>
      <c r="GWO1862" s="401"/>
      <c r="GWP1862" s="401"/>
      <c r="GWQ1862" s="401"/>
      <c r="GWR1862" s="401"/>
      <c r="GWS1862" s="401"/>
      <c r="GWT1862" s="401"/>
      <c r="GWU1862" s="401"/>
      <c r="GWV1862" s="401"/>
      <c r="GWW1862" s="401"/>
      <c r="GWX1862" s="401"/>
      <c r="GWY1862" s="401"/>
      <c r="GWZ1862" s="401"/>
      <c r="GXA1862" s="401"/>
      <c r="GXB1862" s="401"/>
      <c r="GXC1862" s="401"/>
      <c r="GXD1862" s="401"/>
      <c r="GXE1862" s="401"/>
      <c r="GXF1862" s="401"/>
      <c r="GXG1862" s="401"/>
      <c r="GXH1862" s="401"/>
      <c r="GXI1862" s="401"/>
      <c r="GXJ1862" s="401"/>
      <c r="GXK1862" s="401"/>
      <c r="GXL1862" s="401"/>
      <c r="GXM1862" s="401"/>
      <c r="GXN1862" s="401"/>
      <c r="GXO1862" s="401"/>
      <c r="GXP1862" s="401"/>
      <c r="GXQ1862" s="401"/>
      <c r="GXR1862" s="401"/>
      <c r="GXS1862" s="401"/>
      <c r="GXT1862" s="401"/>
      <c r="GXU1862" s="401"/>
      <c r="GXV1862" s="401"/>
      <c r="GXW1862" s="401"/>
      <c r="GXX1862" s="401"/>
      <c r="GXY1862" s="401"/>
      <c r="GXZ1862" s="401"/>
      <c r="GYA1862" s="401"/>
      <c r="GYB1862" s="401"/>
      <c r="GYC1862" s="401"/>
      <c r="GYD1862" s="401"/>
      <c r="GYE1862" s="401"/>
      <c r="GYF1862" s="401"/>
      <c r="GYG1862" s="401"/>
      <c r="GYH1862" s="401"/>
      <c r="GYI1862" s="401"/>
      <c r="GYJ1862" s="401"/>
      <c r="GYK1862" s="401"/>
      <c r="GYL1862" s="401"/>
      <c r="GYM1862" s="401"/>
      <c r="GYN1862" s="401"/>
      <c r="GYO1862" s="401"/>
      <c r="GYP1862" s="401"/>
      <c r="GYQ1862" s="401"/>
      <c r="GYR1862" s="401"/>
      <c r="GYS1862" s="401"/>
      <c r="GYT1862" s="401"/>
      <c r="GYU1862" s="401"/>
      <c r="GYV1862" s="401"/>
      <c r="GYW1862" s="401"/>
      <c r="GYX1862" s="401"/>
      <c r="GYY1862" s="401"/>
      <c r="GYZ1862" s="401"/>
      <c r="GZA1862" s="401"/>
      <c r="GZB1862" s="401"/>
      <c r="GZC1862" s="401"/>
      <c r="GZD1862" s="401"/>
      <c r="GZE1862" s="401"/>
      <c r="GZF1862" s="401"/>
      <c r="GZG1862" s="401"/>
      <c r="GZH1862" s="401"/>
      <c r="GZI1862" s="401"/>
      <c r="GZJ1862" s="401"/>
      <c r="GZK1862" s="401"/>
      <c r="GZL1862" s="401"/>
      <c r="GZM1862" s="401"/>
      <c r="GZN1862" s="401"/>
      <c r="GZO1862" s="401"/>
      <c r="GZP1862" s="401"/>
      <c r="GZQ1862" s="401"/>
      <c r="GZR1862" s="401"/>
      <c r="GZS1862" s="401"/>
      <c r="GZT1862" s="401"/>
      <c r="GZU1862" s="401"/>
      <c r="GZV1862" s="401"/>
      <c r="GZW1862" s="401"/>
      <c r="GZX1862" s="401"/>
      <c r="GZY1862" s="401"/>
      <c r="GZZ1862" s="401"/>
      <c r="HAA1862" s="401"/>
      <c r="HAB1862" s="401"/>
      <c r="HAC1862" s="401"/>
      <c r="HAD1862" s="401"/>
      <c r="HAE1862" s="401"/>
      <c r="HAF1862" s="401"/>
      <c r="HAG1862" s="401"/>
      <c r="HAH1862" s="401"/>
      <c r="HAI1862" s="401"/>
      <c r="HAJ1862" s="401"/>
      <c r="HAK1862" s="401"/>
      <c r="HAL1862" s="401"/>
      <c r="HAM1862" s="401"/>
      <c r="HAN1862" s="401"/>
      <c r="HAO1862" s="401"/>
      <c r="HAP1862" s="401"/>
      <c r="HAQ1862" s="401"/>
      <c r="HAR1862" s="401"/>
      <c r="HAS1862" s="401"/>
      <c r="HAT1862" s="401"/>
      <c r="HAU1862" s="401"/>
      <c r="HAV1862" s="401"/>
      <c r="HAW1862" s="401"/>
      <c r="HAX1862" s="401"/>
      <c r="HAY1862" s="401"/>
      <c r="HAZ1862" s="401"/>
      <c r="HBA1862" s="401"/>
      <c r="HBB1862" s="401"/>
      <c r="HBC1862" s="401"/>
      <c r="HBD1862" s="401"/>
      <c r="HBE1862" s="401"/>
      <c r="HBF1862" s="401"/>
      <c r="HBG1862" s="401"/>
      <c r="HBH1862" s="401"/>
      <c r="HBI1862" s="401"/>
      <c r="HBJ1862" s="401"/>
      <c r="HBK1862" s="401"/>
      <c r="HBL1862" s="401"/>
      <c r="HBM1862" s="401"/>
      <c r="HBN1862" s="401"/>
      <c r="HBO1862" s="401"/>
      <c r="HBP1862" s="401"/>
      <c r="HBQ1862" s="401"/>
      <c r="HBR1862" s="401"/>
      <c r="HBS1862" s="401"/>
      <c r="HBT1862" s="401"/>
      <c r="HBU1862" s="401"/>
      <c r="HBV1862" s="401"/>
      <c r="HBW1862" s="401"/>
      <c r="HBX1862" s="401"/>
      <c r="HBY1862" s="401"/>
      <c r="HBZ1862" s="401"/>
      <c r="HCA1862" s="401"/>
      <c r="HCB1862" s="401"/>
      <c r="HCC1862" s="401"/>
      <c r="HCD1862" s="401"/>
      <c r="HCE1862" s="401"/>
      <c r="HCF1862" s="401"/>
      <c r="HCG1862" s="401"/>
      <c r="HCH1862" s="401"/>
      <c r="HCI1862" s="401"/>
      <c r="HCJ1862" s="401"/>
      <c r="HCK1862" s="401"/>
      <c r="HCL1862" s="401"/>
      <c r="HCM1862" s="401"/>
      <c r="HCN1862" s="401"/>
      <c r="HCO1862" s="401"/>
      <c r="HCP1862" s="401"/>
      <c r="HCQ1862" s="401"/>
      <c r="HCR1862" s="401"/>
      <c r="HCS1862" s="401"/>
      <c r="HCT1862" s="401"/>
      <c r="HCU1862" s="401"/>
      <c r="HCV1862" s="401"/>
      <c r="HCW1862" s="401"/>
      <c r="HCX1862" s="401"/>
      <c r="HCY1862" s="401"/>
      <c r="HCZ1862" s="401"/>
      <c r="HDA1862" s="401"/>
      <c r="HDB1862" s="401"/>
      <c r="HDC1862" s="401"/>
      <c r="HDD1862" s="401"/>
      <c r="HDE1862" s="401"/>
      <c r="HDF1862" s="401"/>
      <c r="HDG1862" s="401"/>
      <c r="HDH1862" s="401"/>
      <c r="HDI1862" s="401"/>
      <c r="HDJ1862" s="401"/>
      <c r="HDK1862" s="401"/>
      <c r="HDL1862" s="401"/>
      <c r="HDM1862" s="401"/>
      <c r="HDN1862" s="401"/>
      <c r="HDO1862" s="401"/>
      <c r="HDP1862" s="401"/>
      <c r="HDQ1862" s="401"/>
      <c r="HDR1862" s="401"/>
      <c r="HDS1862" s="401"/>
      <c r="HDT1862" s="401"/>
      <c r="HDU1862" s="401"/>
      <c r="HDV1862" s="401"/>
      <c r="HDW1862" s="401"/>
      <c r="HDX1862" s="401"/>
      <c r="HDY1862" s="401"/>
      <c r="HDZ1862" s="401"/>
      <c r="HEA1862" s="401"/>
      <c r="HEB1862" s="401"/>
      <c r="HEC1862" s="401"/>
      <c r="HED1862" s="401"/>
      <c r="HEE1862" s="401"/>
      <c r="HEF1862" s="401"/>
      <c r="HEG1862" s="401"/>
      <c r="HEH1862" s="401"/>
      <c r="HEI1862" s="401"/>
      <c r="HEJ1862" s="401"/>
      <c r="HEK1862" s="401"/>
      <c r="HEL1862" s="401"/>
      <c r="HEM1862" s="401"/>
      <c r="HEN1862" s="401"/>
      <c r="HEO1862" s="401"/>
      <c r="HEP1862" s="401"/>
      <c r="HEQ1862" s="401"/>
      <c r="HER1862" s="401"/>
      <c r="HES1862" s="401"/>
      <c r="HET1862" s="401"/>
      <c r="HEU1862" s="401"/>
      <c r="HEV1862" s="401"/>
      <c r="HEW1862" s="401"/>
      <c r="HEX1862" s="401"/>
      <c r="HEY1862" s="401"/>
      <c r="HEZ1862" s="401"/>
      <c r="HFA1862" s="401"/>
      <c r="HFB1862" s="401"/>
      <c r="HFC1862" s="401"/>
      <c r="HFD1862" s="401"/>
      <c r="HFE1862" s="401"/>
      <c r="HFF1862" s="401"/>
      <c r="HFG1862" s="401"/>
      <c r="HFH1862" s="401"/>
      <c r="HFI1862" s="401"/>
      <c r="HFJ1862" s="401"/>
      <c r="HFK1862" s="401"/>
      <c r="HFL1862" s="401"/>
      <c r="HFM1862" s="401"/>
      <c r="HFN1862" s="401"/>
      <c r="HFO1862" s="401"/>
      <c r="HFP1862" s="401"/>
      <c r="HFQ1862" s="401"/>
      <c r="HFR1862" s="401"/>
      <c r="HFS1862" s="401"/>
      <c r="HFT1862" s="401"/>
      <c r="HFU1862" s="401"/>
      <c r="HFV1862" s="401"/>
      <c r="HFW1862" s="401"/>
      <c r="HFX1862" s="401"/>
      <c r="HFY1862" s="401"/>
      <c r="HFZ1862" s="401"/>
      <c r="HGA1862" s="401"/>
      <c r="HGB1862" s="401"/>
      <c r="HGC1862" s="401"/>
      <c r="HGD1862" s="401"/>
      <c r="HGE1862" s="401"/>
      <c r="HGF1862" s="401"/>
      <c r="HGG1862" s="401"/>
      <c r="HGH1862" s="401"/>
      <c r="HGI1862" s="401"/>
      <c r="HGJ1862" s="401"/>
      <c r="HGK1862" s="401"/>
      <c r="HGL1862" s="401"/>
      <c r="HGM1862" s="401"/>
      <c r="HGN1862" s="401"/>
      <c r="HGO1862" s="401"/>
      <c r="HGP1862" s="401"/>
      <c r="HGQ1862" s="401"/>
      <c r="HGR1862" s="401"/>
      <c r="HGS1862" s="401"/>
      <c r="HGT1862" s="401"/>
      <c r="HGU1862" s="401"/>
      <c r="HGV1862" s="401"/>
      <c r="HGW1862" s="401"/>
      <c r="HGX1862" s="401"/>
      <c r="HGY1862" s="401"/>
      <c r="HGZ1862" s="401"/>
      <c r="HHA1862" s="401"/>
      <c r="HHB1862" s="401"/>
      <c r="HHC1862" s="401"/>
      <c r="HHD1862" s="401"/>
      <c r="HHE1862" s="401"/>
      <c r="HHF1862" s="401"/>
      <c r="HHG1862" s="401"/>
      <c r="HHH1862" s="401"/>
      <c r="HHI1862" s="401"/>
      <c r="HHJ1862" s="401"/>
      <c r="HHK1862" s="401"/>
      <c r="HHL1862" s="401"/>
      <c r="HHM1862" s="401"/>
      <c r="HHN1862" s="401"/>
      <c r="HHO1862" s="401"/>
      <c r="HHP1862" s="401"/>
      <c r="HHQ1862" s="401"/>
      <c r="HHR1862" s="401"/>
      <c r="HHS1862" s="401"/>
      <c r="HHT1862" s="401"/>
      <c r="HHU1862" s="401"/>
      <c r="HHV1862" s="401"/>
      <c r="HHW1862" s="401"/>
      <c r="HHX1862" s="401"/>
      <c r="HHY1862" s="401"/>
      <c r="HHZ1862" s="401"/>
      <c r="HIA1862" s="401"/>
      <c r="HIB1862" s="401"/>
      <c r="HIC1862" s="401"/>
      <c r="HID1862" s="401"/>
      <c r="HIE1862" s="401"/>
      <c r="HIF1862" s="401"/>
      <c r="HIG1862" s="401"/>
      <c r="HIH1862" s="401"/>
      <c r="HII1862" s="401"/>
      <c r="HIJ1862" s="401"/>
      <c r="HIK1862" s="401"/>
      <c r="HIL1862" s="401"/>
      <c r="HIM1862" s="401"/>
      <c r="HIN1862" s="401"/>
      <c r="HIO1862" s="401"/>
      <c r="HIP1862" s="401"/>
      <c r="HIQ1862" s="401"/>
      <c r="HIR1862" s="401"/>
      <c r="HIS1862" s="401"/>
      <c r="HIT1862" s="401"/>
      <c r="HIU1862" s="401"/>
      <c r="HIV1862" s="401"/>
      <c r="HIW1862" s="401"/>
      <c r="HIX1862" s="401"/>
      <c r="HIY1862" s="401"/>
      <c r="HIZ1862" s="401"/>
      <c r="HJA1862" s="401"/>
      <c r="HJB1862" s="401"/>
      <c r="HJC1862" s="401"/>
      <c r="HJD1862" s="401"/>
      <c r="HJE1862" s="401"/>
      <c r="HJF1862" s="401"/>
      <c r="HJG1862" s="401"/>
      <c r="HJH1862" s="401"/>
      <c r="HJI1862" s="401"/>
      <c r="HJJ1862" s="401"/>
      <c r="HJK1862" s="401"/>
      <c r="HJL1862" s="401"/>
      <c r="HJM1862" s="401"/>
      <c r="HJN1862" s="401"/>
      <c r="HJO1862" s="401"/>
      <c r="HJP1862" s="401"/>
      <c r="HJQ1862" s="401"/>
      <c r="HJR1862" s="401"/>
      <c r="HJS1862" s="401"/>
      <c r="HJT1862" s="401"/>
      <c r="HJU1862" s="401"/>
      <c r="HJV1862" s="401"/>
      <c r="HJW1862" s="401"/>
      <c r="HJX1862" s="401"/>
      <c r="HJY1862" s="401"/>
      <c r="HJZ1862" s="401"/>
      <c r="HKA1862" s="401"/>
      <c r="HKB1862" s="401"/>
      <c r="HKC1862" s="401"/>
      <c r="HKD1862" s="401"/>
      <c r="HKE1862" s="401"/>
      <c r="HKF1862" s="401"/>
      <c r="HKG1862" s="401"/>
      <c r="HKH1862" s="401"/>
      <c r="HKI1862" s="401"/>
      <c r="HKJ1862" s="401"/>
      <c r="HKK1862" s="401"/>
      <c r="HKL1862" s="401"/>
      <c r="HKM1862" s="401"/>
      <c r="HKN1862" s="401"/>
      <c r="HKO1862" s="401"/>
      <c r="HKP1862" s="401"/>
      <c r="HKQ1862" s="401"/>
      <c r="HKR1862" s="401"/>
      <c r="HKS1862" s="401"/>
      <c r="HKT1862" s="401"/>
      <c r="HKU1862" s="401"/>
      <c r="HKV1862" s="401"/>
      <c r="HKW1862" s="401"/>
      <c r="HKX1862" s="401"/>
      <c r="HKY1862" s="401"/>
      <c r="HKZ1862" s="401"/>
      <c r="HLA1862" s="401"/>
      <c r="HLB1862" s="401"/>
      <c r="HLC1862" s="401"/>
      <c r="HLD1862" s="401"/>
      <c r="HLE1862" s="401"/>
      <c r="HLF1862" s="401"/>
      <c r="HLG1862" s="401"/>
      <c r="HLH1862" s="401"/>
      <c r="HLI1862" s="401"/>
      <c r="HLJ1862" s="401"/>
      <c r="HLK1862" s="401"/>
      <c r="HLL1862" s="401"/>
      <c r="HLM1862" s="401"/>
      <c r="HLN1862" s="401"/>
      <c r="HLO1862" s="401"/>
      <c r="HLP1862" s="401"/>
      <c r="HLQ1862" s="401"/>
      <c r="HLR1862" s="401"/>
      <c r="HLS1862" s="401"/>
      <c r="HLT1862" s="401"/>
      <c r="HLU1862" s="401"/>
      <c r="HLV1862" s="401"/>
      <c r="HLW1862" s="401"/>
      <c r="HLX1862" s="401"/>
      <c r="HLY1862" s="401"/>
      <c r="HLZ1862" s="401"/>
      <c r="HMA1862" s="401"/>
      <c r="HMB1862" s="401"/>
      <c r="HMC1862" s="401"/>
      <c r="HMD1862" s="401"/>
      <c r="HME1862" s="401"/>
      <c r="HMF1862" s="401"/>
      <c r="HMG1862" s="401"/>
      <c r="HMH1862" s="401"/>
      <c r="HMI1862" s="401"/>
      <c r="HMJ1862" s="401"/>
      <c r="HMK1862" s="401"/>
      <c r="HML1862" s="401"/>
      <c r="HMM1862" s="401"/>
      <c r="HMN1862" s="401"/>
      <c r="HMO1862" s="401"/>
      <c r="HMP1862" s="401"/>
      <c r="HMQ1862" s="401"/>
      <c r="HMR1862" s="401"/>
      <c r="HMS1862" s="401"/>
      <c r="HMT1862" s="401"/>
      <c r="HMU1862" s="401"/>
      <c r="HMV1862" s="401"/>
      <c r="HMW1862" s="401"/>
      <c r="HMX1862" s="401"/>
      <c r="HMY1862" s="401"/>
      <c r="HMZ1862" s="401"/>
      <c r="HNA1862" s="401"/>
      <c r="HNB1862" s="401"/>
      <c r="HNC1862" s="401"/>
      <c r="HND1862" s="401"/>
      <c r="HNE1862" s="401"/>
      <c r="HNF1862" s="401"/>
      <c r="HNG1862" s="401"/>
      <c r="HNH1862" s="401"/>
      <c r="HNI1862" s="401"/>
      <c r="HNJ1862" s="401"/>
      <c r="HNK1862" s="401"/>
      <c r="HNL1862" s="401"/>
      <c r="HNM1862" s="401"/>
      <c r="HNN1862" s="401"/>
      <c r="HNO1862" s="401"/>
      <c r="HNP1862" s="401"/>
      <c r="HNQ1862" s="401"/>
      <c r="HNR1862" s="401"/>
      <c r="HNS1862" s="401"/>
      <c r="HNT1862" s="401"/>
      <c r="HNU1862" s="401"/>
      <c r="HNV1862" s="401"/>
      <c r="HNW1862" s="401"/>
      <c r="HNX1862" s="401"/>
      <c r="HNY1862" s="401"/>
      <c r="HNZ1862" s="401"/>
      <c r="HOA1862" s="401"/>
      <c r="HOB1862" s="401"/>
      <c r="HOC1862" s="401"/>
      <c r="HOD1862" s="401"/>
      <c r="HOE1862" s="401"/>
      <c r="HOF1862" s="401"/>
      <c r="HOG1862" s="401"/>
      <c r="HOH1862" s="401"/>
      <c r="HOI1862" s="401"/>
      <c r="HOJ1862" s="401"/>
      <c r="HOK1862" s="401"/>
      <c r="HOL1862" s="401"/>
      <c r="HOM1862" s="401"/>
      <c r="HON1862" s="401"/>
      <c r="HOO1862" s="401"/>
      <c r="HOP1862" s="401"/>
      <c r="HOQ1862" s="401"/>
      <c r="HOR1862" s="401"/>
      <c r="HOS1862" s="401"/>
      <c r="HOT1862" s="401"/>
      <c r="HOU1862" s="401"/>
      <c r="HOV1862" s="401"/>
      <c r="HOW1862" s="401"/>
      <c r="HOX1862" s="401"/>
      <c r="HOY1862" s="401"/>
      <c r="HOZ1862" s="401"/>
      <c r="HPA1862" s="401"/>
      <c r="HPB1862" s="401"/>
      <c r="HPC1862" s="401"/>
      <c r="HPD1862" s="401"/>
      <c r="HPE1862" s="401"/>
      <c r="HPF1862" s="401"/>
      <c r="HPG1862" s="401"/>
      <c r="HPH1862" s="401"/>
      <c r="HPI1862" s="401"/>
      <c r="HPJ1862" s="401"/>
      <c r="HPK1862" s="401"/>
      <c r="HPL1862" s="401"/>
      <c r="HPM1862" s="401"/>
      <c r="HPN1862" s="401"/>
      <c r="HPO1862" s="401"/>
      <c r="HPP1862" s="401"/>
      <c r="HPQ1862" s="401"/>
      <c r="HPR1862" s="401"/>
      <c r="HPS1862" s="401"/>
      <c r="HPT1862" s="401"/>
      <c r="HPU1862" s="401"/>
      <c r="HPV1862" s="401"/>
      <c r="HPW1862" s="401"/>
      <c r="HPX1862" s="401"/>
      <c r="HPY1862" s="401"/>
      <c r="HPZ1862" s="401"/>
      <c r="HQA1862" s="401"/>
      <c r="HQB1862" s="401"/>
      <c r="HQC1862" s="401"/>
      <c r="HQD1862" s="401"/>
      <c r="HQE1862" s="401"/>
      <c r="HQF1862" s="401"/>
      <c r="HQG1862" s="401"/>
      <c r="HQH1862" s="401"/>
      <c r="HQI1862" s="401"/>
      <c r="HQJ1862" s="401"/>
      <c r="HQK1862" s="401"/>
      <c r="HQL1862" s="401"/>
      <c r="HQM1862" s="401"/>
      <c r="HQN1862" s="401"/>
      <c r="HQO1862" s="401"/>
      <c r="HQP1862" s="401"/>
      <c r="HQQ1862" s="401"/>
      <c r="HQR1862" s="401"/>
      <c r="HQS1862" s="401"/>
      <c r="HQT1862" s="401"/>
      <c r="HQU1862" s="401"/>
      <c r="HQV1862" s="401"/>
      <c r="HQW1862" s="401"/>
      <c r="HQX1862" s="401"/>
      <c r="HQY1862" s="401"/>
      <c r="HQZ1862" s="401"/>
      <c r="HRA1862" s="401"/>
      <c r="HRB1862" s="401"/>
      <c r="HRC1862" s="401"/>
      <c r="HRD1862" s="401"/>
      <c r="HRE1862" s="401"/>
      <c r="HRF1862" s="401"/>
      <c r="HRG1862" s="401"/>
      <c r="HRH1862" s="401"/>
      <c r="HRI1862" s="401"/>
      <c r="HRJ1862" s="401"/>
      <c r="HRK1862" s="401"/>
      <c r="HRL1862" s="401"/>
      <c r="HRM1862" s="401"/>
      <c r="HRN1862" s="401"/>
      <c r="HRO1862" s="401"/>
      <c r="HRP1862" s="401"/>
      <c r="HRQ1862" s="401"/>
      <c r="HRR1862" s="401"/>
      <c r="HRS1862" s="401"/>
      <c r="HRT1862" s="401"/>
      <c r="HRU1862" s="401"/>
      <c r="HRV1862" s="401"/>
      <c r="HRW1862" s="401"/>
      <c r="HRX1862" s="401"/>
      <c r="HRY1862" s="401"/>
      <c r="HRZ1862" s="401"/>
      <c r="HSA1862" s="401"/>
      <c r="HSB1862" s="401"/>
      <c r="HSC1862" s="401"/>
      <c r="HSD1862" s="401"/>
      <c r="HSE1862" s="401"/>
      <c r="HSF1862" s="401"/>
      <c r="HSG1862" s="401"/>
      <c r="HSH1862" s="401"/>
      <c r="HSI1862" s="401"/>
      <c r="HSJ1862" s="401"/>
      <c r="HSK1862" s="401"/>
      <c r="HSL1862" s="401"/>
      <c r="HSM1862" s="401"/>
      <c r="HSN1862" s="401"/>
      <c r="HSO1862" s="401"/>
      <c r="HSP1862" s="401"/>
      <c r="HSQ1862" s="401"/>
      <c r="HSR1862" s="401"/>
      <c r="HSS1862" s="401"/>
      <c r="HST1862" s="401"/>
      <c r="HSU1862" s="401"/>
      <c r="HSV1862" s="401"/>
      <c r="HSW1862" s="401"/>
      <c r="HSX1862" s="401"/>
      <c r="HSY1862" s="401"/>
      <c r="HSZ1862" s="401"/>
      <c r="HTA1862" s="401"/>
      <c r="HTB1862" s="401"/>
      <c r="HTC1862" s="401"/>
      <c r="HTD1862" s="401"/>
      <c r="HTE1862" s="401"/>
      <c r="HTF1862" s="401"/>
      <c r="HTG1862" s="401"/>
      <c r="HTH1862" s="401"/>
      <c r="HTI1862" s="401"/>
      <c r="HTJ1862" s="401"/>
      <c r="HTK1862" s="401"/>
      <c r="HTL1862" s="401"/>
      <c r="HTM1862" s="401"/>
      <c r="HTN1862" s="401"/>
      <c r="HTO1862" s="401"/>
      <c r="HTP1862" s="401"/>
      <c r="HTQ1862" s="401"/>
      <c r="HTR1862" s="401"/>
      <c r="HTS1862" s="401"/>
      <c r="HTT1862" s="401"/>
      <c r="HTU1862" s="401"/>
      <c r="HTV1862" s="401"/>
      <c r="HTW1862" s="401"/>
      <c r="HTX1862" s="401"/>
      <c r="HTY1862" s="401"/>
      <c r="HTZ1862" s="401"/>
      <c r="HUA1862" s="401"/>
      <c r="HUB1862" s="401"/>
      <c r="HUC1862" s="401"/>
      <c r="HUD1862" s="401"/>
      <c r="HUE1862" s="401"/>
      <c r="HUF1862" s="401"/>
      <c r="HUG1862" s="401"/>
      <c r="HUH1862" s="401"/>
      <c r="HUI1862" s="401"/>
      <c r="HUJ1862" s="401"/>
      <c r="HUK1862" s="401"/>
      <c r="HUL1862" s="401"/>
      <c r="HUM1862" s="401"/>
      <c r="HUN1862" s="401"/>
      <c r="HUO1862" s="401"/>
      <c r="HUP1862" s="401"/>
      <c r="HUQ1862" s="401"/>
      <c r="HUR1862" s="401"/>
      <c r="HUS1862" s="401"/>
      <c r="HUT1862" s="401"/>
      <c r="HUU1862" s="401"/>
      <c r="HUV1862" s="401"/>
      <c r="HUW1862" s="401"/>
      <c r="HUX1862" s="401"/>
      <c r="HUY1862" s="401"/>
      <c r="HUZ1862" s="401"/>
      <c r="HVA1862" s="401"/>
      <c r="HVB1862" s="401"/>
      <c r="HVC1862" s="401"/>
      <c r="HVD1862" s="401"/>
      <c r="HVE1862" s="401"/>
      <c r="HVF1862" s="401"/>
      <c r="HVG1862" s="401"/>
      <c r="HVH1862" s="401"/>
      <c r="HVI1862" s="401"/>
      <c r="HVJ1862" s="401"/>
      <c r="HVK1862" s="401"/>
      <c r="HVL1862" s="401"/>
      <c r="HVM1862" s="401"/>
      <c r="HVN1862" s="401"/>
      <c r="HVO1862" s="401"/>
      <c r="HVP1862" s="401"/>
      <c r="HVQ1862" s="401"/>
      <c r="HVR1862" s="401"/>
      <c r="HVS1862" s="401"/>
      <c r="HVT1862" s="401"/>
      <c r="HVU1862" s="401"/>
      <c r="HVV1862" s="401"/>
      <c r="HVW1862" s="401"/>
      <c r="HVX1862" s="401"/>
      <c r="HVY1862" s="401"/>
      <c r="HVZ1862" s="401"/>
      <c r="HWA1862" s="401"/>
      <c r="HWB1862" s="401"/>
      <c r="HWC1862" s="401"/>
      <c r="HWD1862" s="401"/>
      <c r="HWE1862" s="401"/>
      <c r="HWF1862" s="401"/>
      <c r="HWG1862" s="401"/>
      <c r="HWH1862" s="401"/>
      <c r="HWI1862" s="401"/>
      <c r="HWJ1862" s="401"/>
      <c r="HWK1862" s="401"/>
      <c r="HWL1862" s="401"/>
      <c r="HWM1862" s="401"/>
      <c r="HWN1862" s="401"/>
      <c r="HWO1862" s="401"/>
      <c r="HWP1862" s="401"/>
      <c r="HWQ1862" s="401"/>
      <c r="HWR1862" s="401"/>
      <c r="HWS1862" s="401"/>
      <c r="HWT1862" s="401"/>
      <c r="HWU1862" s="401"/>
      <c r="HWV1862" s="401"/>
      <c r="HWW1862" s="401"/>
      <c r="HWX1862" s="401"/>
      <c r="HWY1862" s="401"/>
      <c r="HWZ1862" s="401"/>
      <c r="HXA1862" s="401"/>
      <c r="HXB1862" s="401"/>
      <c r="HXC1862" s="401"/>
      <c r="HXD1862" s="401"/>
      <c r="HXE1862" s="401"/>
      <c r="HXF1862" s="401"/>
      <c r="HXG1862" s="401"/>
      <c r="HXH1862" s="401"/>
      <c r="HXI1862" s="401"/>
      <c r="HXJ1862" s="401"/>
      <c r="HXK1862" s="401"/>
      <c r="HXL1862" s="401"/>
      <c r="HXM1862" s="401"/>
      <c r="HXN1862" s="401"/>
      <c r="HXO1862" s="401"/>
      <c r="HXP1862" s="401"/>
      <c r="HXQ1862" s="401"/>
      <c r="HXR1862" s="401"/>
      <c r="HXS1862" s="401"/>
      <c r="HXT1862" s="401"/>
      <c r="HXU1862" s="401"/>
      <c r="HXV1862" s="401"/>
      <c r="HXW1862" s="401"/>
      <c r="HXX1862" s="401"/>
      <c r="HXY1862" s="401"/>
      <c r="HXZ1862" s="401"/>
      <c r="HYA1862" s="401"/>
      <c r="HYB1862" s="401"/>
      <c r="HYC1862" s="401"/>
      <c r="HYD1862" s="401"/>
      <c r="HYE1862" s="401"/>
      <c r="HYF1862" s="401"/>
      <c r="HYG1862" s="401"/>
      <c r="HYH1862" s="401"/>
      <c r="HYI1862" s="401"/>
      <c r="HYJ1862" s="401"/>
      <c r="HYK1862" s="401"/>
      <c r="HYL1862" s="401"/>
      <c r="HYM1862" s="401"/>
      <c r="HYN1862" s="401"/>
      <c r="HYO1862" s="401"/>
      <c r="HYP1862" s="401"/>
      <c r="HYQ1862" s="401"/>
      <c r="HYR1862" s="401"/>
      <c r="HYS1862" s="401"/>
      <c r="HYT1862" s="401"/>
      <c r="HYU1862" s="401"/>
      <c r="HYV1862" s="401"/>
      <c r="HYW1862" s="401"/>
      <c r="HYX1862" s="401"/>
      <c r="HYY1862" s="401"/>
      <c r="HYZ1862" s="401"/>
      <c r="HZA1862" s="401"/>
      <c r="HZB1862" s="401"/>
      <c r="HZC1862" s="401"/>
      <c r="HZD1862" s="401"/>
      <c r="HZE1862" s="401"/>
      <c r="HZF1862" s="401"/>
      <c r="HZG1862" s="401"/>
      <c r="HZH1862" s="401"/>
      <c r="HZI1862" s="401"/>
      <c r="HZJ1862" s="401"/>
      <c r="HZK1862" s="401"/>
      <c r="HZL1862" s="401"/>
      <c r="HZM1862" s="401"/>
      <c r="HZN1862" s="401"/>
      <c r="HZO1862" s="401"/>
      <c r="HZP1862" s="401"/>
      <c r="HZQ1862" s="401"/>
      <c r="HZR1862" s="401"/>
      <c r="HZS1862" s="401"/>
      <c r="HZT1862" s="401"/>
      <c r="HZU1862" s="401"/>
      <c r="HZV1862" s="401"/>
      <c r="HZW1862" s="401"/>
      <c r="HZX1862" s="401"/>
      <c r="HZY1862" s="401"/>
      <c r="HZZ1862" s="401"/>
      <c r="IAA1862" s="401"/>
      <c r="IAB1862" s="401"/>
      <c r="IAC1862" s="401"/>
      <c r="IAD1862" s="401"/>
      <c r="IAE1862" s="401"/>
      <c r="IAF1862" s="401"/>
      <c r="IAG1862" s="401"/>
      <c r="IAH1862" s="401"/>
      <c r="IAI1862" s="401"/>
      <c r="IAJ1862" s="401"/>
      <c r="IAK1862" s="401"/>
      <c r="IAL1862" s="401"/>
      <c r="IAM1862" s="401"/>
      <c r="IAN1862" s="401"/>
      <c r="IAO1862" s="401"/>
      <c r="IAP1862" s="401"/>
      <c r="IAQ1862" s="401"/>
      <c r="IAR1862" s="401"/>
      <c r="IAS1862" s="401"/>
      <c r="IAT1862" s="401"/>
      <c r="IAU1862" s="401"/>
      <c r="IAV1862" s="401"/>
      <c r="IAW1862" s="401"/>
      <c r="IAX1862" s="401"/>
      <c r="IAY1862" s="401"/>
      <c r="IAZ1862" s="401"/>
      <c r="IBA1862" s="401"/>
      <c r="IBB1862" s="401"/>
      <c r="IBC1862" s="401"/>
      <c r="IBD1862" s="401"/>
      <c r="IBE1862" s="401"/>
      <c r="IBF1862" s="401"/>
      <c r="IBG1862" s="401"/>
      <c r="IBH1862" s="401"/>
      <c r="IBI1862" s="401"/>
      <c r="IBJ1862" s="401"/>
      <c r="IBK1862" s="401"/>
      <c r="IBL1862" s="401"/>
      <c r="IBM1862" s="401"/>
      <c r="IBN1862" s="401"/>
      <c r="IBO1862" s="401"/>
      <c r="IBP1862" s="401"/>
      <c r="IBQ1862" s="401"/>
      <c r="IBR1862" s="401"/>
      <c r="IBS1862" s="401"/>
      <c r="IBT1862" s="401"/>
      <c r="IBU1862" s="401"/>
      <c r="IBV1862" s="401"/>
      <c r="IBW1862" s="401"/>
      <c r="IBX1862" s="401"/>
      <c r="IBY1862" s="401"/>
      <c r="IBZ1862" s="401"/>
      <c r="ICA1862" s="401"/>
      <c r="ICB1862" s="401"/>
      <c r="ICC1862" s="401"/>
      <c r="ICD1862" s="401"/>
      <c r="ICE1862" s="401"/>
      <c r="ICF1862" s="401"/>
      <c r="ICG1862" s="401"/>
      <c r="ICH1862" s="401"/>
      <c r="ICI1862" s="401"/>
      <c r="ICJ1862" s="401"/>
      <c r="ICK1862" s="401"/>
      <c r="ICL1862" s="401"/>
      <c r="ICM1862" s="401"/>
      <c r="ICN1862" s="401"/>
      <c r="ICO1862" s="401"/>
      <c r="ICP1862" s="401"/>
      <c r="ICQ1862" s="401"/>
      <c r="ICR1862" s="401"/>
      <c r="ICS1862" s="401"/>
      <c r="ICT1862" s="401"/>
      <c r="ICU1862" s="401"/>
      <c r="ICV1862" s="401"/>
      <c r="ICW1862" s="401"/>
      <c r="ICX1862" s="401"/>
      <c r="ICY1862" s="401"/>
      <c r="ICZ1862" s="401"/>
      <c r="IDA1862" s="401"/>
      <c r="IDB1862" s="401"/>
      <c r="IDC1862" s="401"/>
      <c r="IDD1862" s="401"/>
      <c r="IDE1862" s="401"/>
      <c r="IDF1862" s="401"/>
      <c r="IDG1862" s="401"/>
      <c r="IDH1862" s="401"/>
      <c r="IDI1862" s="401"/>
      <c r="IDJ1862" s="401"/>
      <c r="IDK1862" s="401"/>
      <c r="IDL1862" s="401"/>
      <c r="IDM1862" s="401"/>
      <c r="IDN1862" s="401"/>
      <c r="IDO1862" s="401"/>
      <c r="IDP1862" s="401"/>
      <c r="IDQ1862" s="401"/>
      <c r="IDR1862" s="401"/>
      <c r="IDS1862" s="401"/>
      <c r="IDT1862" s="401"/>
      <c r="IDU1862" s="401"/>
      <c r="IDV1862" s="401"/>
      <c r="IDW1862" s="401"/>
      <c r="IDX1862" s="401"/>
      <c r="IDY1862" s="401"/>
      <c r="IDZ1862" s="401"/>
      <c r="IEA1862" s="401"/>
      <c r="IEB1862" s="401"/>
      <c r="IEC1862" s="401"/>
      <c r="IED1862" s="401"/>
      <c r="IEE1862" s="401"/>
      <c r="IEF1862" s="401"/>
      <c r="IEG1862" s="401"/>
      <c r="IEH1862" s="401"/>
      <c r="IEI1862" s="401"/>
      <c r="IEJ1862" s="401"/>
      <c r="IEK1862" s="401"/>
      <c r="IEL1862" s="401"/>
      <c r="IEM1862" s="401"/>
      <c r="IEN1862" s="401"/>
      <c r="IEO1862" s="401"/>
      <c r="IEP1862" s="401"/>
      <c r="IEQ1862" s="401"/>
      <c r="IER1862" s="401"/>
      <c r="IES1862" s="401"/>
      <c r="IET1862" s="401"/>
      <c r="IEU1862" s="401"/>
      <c r="IEV1862" s="401"/>
      <c r="IEW1862" s="401"/>
      <c r="IEX1862" s="401"/>
      <c r="IEY1862" s="401"/>
      <c r="IEZ1862" s="401"/>
      <c r="IFA1862" s="401"/>
      <c r="IFB1862" s="401"/>
      <c r="IFC1862" s="401"/>
      <c r="IFD1862" s="401"/>
      <c r="IFE1862" s="401"/>
      <c r="IFF1862" s="401"/>
      <c r="IFG1862" s="401"/>
      <c r="IFH1862" s="401"/>
      <c r="IFI1862" s="401"/>
      <c r="IFJ1862" s="401"/>
      <c r="IFK1862" s="401"/>
      <c r="IFL1862" s="401"/>
      <c r="IFM1862" s="401"/>
      <c r="IFN1862" s="401"/>
      <c r="IFO1862" s="401"/>
      <c r="IFP1862" s="401"/>
      <c r="IFQ1862" s="401"/>
      <c r="IFR1862" s="401"/>
      <c r="IFS1862" s="401"/>
      <c r="IFT1862" s="401"/>
      <c r="IFU1862" s="401"/>
      <c r="IFV1862" s="401"/>
      <c r="IFW1862" s="401"/>
      <c r="IFX1862" s="401"/>
      <c r="IFY1862" s="401"/>
      <c r="IFZ1862" s="401"/>
      <c r="IGA1862" s="401"/>
      <c r="IGB1862" s="401"/>
      <c r="IGC1862" s="401"/>
      <c r="IGD1862" s="401"/>
      <c r="IGE1862" s="401"/>
      <c r="IGF1862" s="401"/>
      <c r="IGG1862" s="401"/>
      <c r="IGH1862" s="401"/>
      <c r="IGI1862" s="401"/>
      <c r="IGJ1862" s="401"/>
      <c r="IGK1862" s="401"/>
      <c r="IGL1862" s="401"/>
      <c r="IGM1862" s="401"/>
      <c r="IGN1862" s="401"/>
      <c r="IGO1862" s="401"/>
      <c r="IGP1862" s="401"/>
      <c r="IGQ1862" s="401"/>
      <c r="IGR1862" s="401"/>
      <c r="IGS1862" s="401"/>
      <c r="IGT1862" s="401"/>
      <c r="IGU1862" s="401"/>
      <c r="IGV1862" s="401"/>
      <c r="IGW1862" s="401"/>
      <c r="IGX1862" s="401"/>
      <c r="IGY1862" s="401"/>
      <c r="IGZ1862" s="401"/>
      <c r="IHA1862" s="401"/>
      <c r="IHB1862" s="401"/>
      <c r="IHC1862" s="401"/>
      <c r="IHD1862" s="401"/>
      <c r="IHE1862" s="401"/>
      <c r="IHF1862" s="401"/>
      <c r="IHG1862" s="401"/>
      <c r="IHH1862" s="401"/>
      <c r="IHI1862" s="401"/>
      <c r="IHJ1862" s="401"/>
      <c r="IHK1862" s="401"/>
      <c r="IHL1862" s="401"/>
      <c r="IHM1862" s="401"/>
      <c r="IHN1862" s="401"/>
      <c r="IHO1862" s="401"/>
      <c r="IHP1862" s="401"/>
      <c r="IHQ1862" s="401"/>
      <c r="IHR1862" s="401"/>
      <c r="IHS1862" s="401"/>
      <c r="IHT1862" s="401"/>
      <c r="IHU1862" s="401"/>
      <c r="IHV1862" s="401"/>
      <c r="IHW1862" s="401"/>
      <c r="IHX1862" s="401"/>
      <c r="IHY1862" s="401"/>
      <c r="IHZ1862" s="401"/>
      <c r="IIA1862" s="401"/>
      <c r="IIB1862" s="401"/>
      <c r="IIC1862" s="401"/>
      <c r="IID1862" s="401"/>
      <c r="IIE1862" s="401"/>
      <c r="IIF1862" s="401"/>
      <c r="IIG1862" s="401"/>
      <c r="IIH1862" s="401"/>
      <c r="III1862" s="401"/>
      <c r="IIJ1862" s="401"/>
      <c r="IIK1862" s="401"/>
      <c r="IIL1862" s="401"/>
      <c r="IIM1862" s="401"/>
      <c r="IIN1862" s="401"/>
      <c r="IIO1862" s="401"/>
      <c r="IIP1862" s="401"/>
      <c r="IIQ1862" s="401"/>
      <c r="IIR1862" s="401"/>
      <c r="IIS1862" s="401"/>
      <c r="IIT1862" s="401"/>
      <c r="IIU1862" s="401"/>
      <c r="IIV1862" s="401"/>
      <c r="IIW1862" s="401"/>
      <c r="IIX1862" s="401"/>
      <c r="IIY1862" s="401"/>
      <c r="IIZ1862" s="401"/>
      <c r="IJA1862" s="401"/>
      <c r="IJB1862" s="401"/>
      <c r="IJC1862" s="401"/>
      <c r="IJD1862" s="401"/>
      <c r="IJE1862" s="401"/>
      <c r="IJF1862" s="401"/>
      <c r="IJG1862" s="401"/>
      <c r="IJH1862" s="401"/>
      <c r="IJI1862" s="401"/>
      <c r="IJJ1862" s="401"/>
      <c r="IJK1862" s="401"/>
      <c r="IJL1862" s="401"/>
      <c r="IJM1862" s="401"/>
      <c r="IJN1862" s="401"/>
      <c r="IJO1862" s="401"/>
      <c r="IJP1862" s="401"/>
      <c r="IJQ1862" s="401"/>
      <c r="IJR1862" s="401"/>
      <c r="IJS1862" s="401"/>
      <c r="IJT1862" s="401"/>
      <c r="IJU1862" s="401"/>
      <c r="IJV1862" s="401"/>
      <c r="IJW1862" s="401"/>
      <c r="IJX1862" s="401"/>
      <c r="IJY1862" s="401"/>
      <c r="IJZ1862" s="401"/>
      <c r="IKA1862" s="401"/>
      <c r="IKB1862" s="401"/>
      <c r="IKC1862" s="401"/>
      <c r="IKD1862" s="401"/>
      <c r="IKE1862" s="401"/>
      <c r="IKF1862" s="401"/>
      <c r="IKG1862" s="401"/>
      <c r="IKH1862" s="401"/>
      <c r="IKI1862" s="401"/>
      <c r="IKJ1862" s="401"/>
      <c r="IKK1862" s="401"/>
      <c r="IKL1862" s="401"/>
      <c r="IKM1862" s="401"/>
      <c r="IKN1862" s="401"/>
      <c r="IKO1862" s="401"/>
      <c r="IKP1862" s="401"/>
      <c r="IKQ1862" s="401"/>
      <c r="IKR1862" s="401"/>
      <c r="IKS1862" s="401"/>
      <c r="IKT1862" s="401"/>
      <c r="IKU1862" s="401"/>
      <c r="IKV1862" s="401"/>
      <c r="IKW1862" s="401"/>
      <c r="IKX1862" s="401"/>
      <c r="IKY1862" s="401"/>
      <c r="IKZ1862" s="401"/>
      <c r="ILA1862" s="401"/>
      <c r="ILB1862" s="401"/>
      <c r="ILC1862" s="401"/>
      <c r="ILD1862" s="401"/>
      <c r="ILE1862" s="401"/>
      <c r="ILF1862" s="401"/>
      <c r="ILG1862" s="401"/>
      <c r="ILH1862" s="401"/>
      <c r="ILI1862" s="401"/>
      <c r="ILJ1862" s="401"/>
      <c r="ILK1862" s="401"/>
      <c r="ILL1862" s="401"/>
      <c r="ILM1862" s="401"/>
      <c r="ILN1862" s="401"/>
      <c r="ILO1862" s="401"/>
      <c r="ILP1862" s="401"/>
      <c r="ILQ1862" s="401"/>
      <c r="ILR1862" s="401"/>
      <c r="ILS1862" s="401"/>
      <c r="ILT1862" s="401"/>
      <c r="ILU1862" s="401"/>
      <c r="ILV1862" s="401"/>
      <c r="ILW1862" s="401"/>
      <c r="ILX1862" s="401"/>
      <c r="ILY1862" s="401"/>
      <c r="ILZ1862" s="401"/>
      <c r="IMA1862" s="401"/>
      <c r="IMB1862" s="401"/>
      <c r="IMC1862" s="401"/>
      <c r="IMD1862" s="401"/>
      <c r="IME1862" s="401"/>
      <c r="IMF1862" s="401"/>
      <c r="IMG1862" s="401"/>
      <c r="IMH1862" s="401"/>
      <c r="IMI1862" s="401"/>
      <c r="IMJ1862" s="401"/>
      <c r="IMK1862" s="401"/>
      <c r="IML1862" s="401"/>
      <c r="IMM1862" s="401"/>
      <c r="IMN1862" s="401"/>
      <c r="IMO1862" s="401"/>
      <c r="IMP1862" s="401"/>
      <c r="IMQ1862" s="401"/>
      <c r="IMR1862" s="401"/>
      <c r="IMS1862" s="401"/>
      <c r="IMT1862" s="401"/>
      <c r="IMU1862" s="401"/>
      <c r="IMV1862" s="401"/>
      <c r="IMW1862" s="401"/>
      <c r="IMX1862" s="401"/>
      <c r="IMY1862" s="401"/>
      <c r="IMZ1862" s="401"/>
      <c r="INA1862" s="401"/>
      <c r="INB1862" s="401"/>
      <c r="INC1862" s="401"/>
      <c r="IND1862" s="401"/>
      <c r="INE1862" s="401"/>
      <c r="INF1862" s="401"/>
      <c r="ING1862" s="401"/>
      <c r="INH1862" s="401"/>
      <c r="INI1862" s="401"/>
      <c r="INJ1862" s="401"/>
      <c r="INK1862" s="401"/>
      <c r="INL1862" s="401"/>
      <c r="INM1862" s="401"/>
      <c r="INN1862" s="401"/>
      <c r="INO1862" s="401"/>
      <c r="INP1862" s="401"/>
      <c r="INQ1862" s="401"/>
      <c r="INR1862" s="401"/>
      <c r="INS1862" s="401"/>
      <c r="INT1862" s="401"/>
      <c r="INU1862" s="401"/>
      <c r="INV1862" s="401"/>
      <c r="INW1862" s="401"/>
      <c r="INX1862" s="401"/>
      <c r="INY1862" s="401"/>
      <c r="INZ1862" s="401"/>
      <c r="IOA1862" s="401"/>
      <c r="IOB1862" s="401"/>
      <c r="IOC1862" s="401"/>
      <c r="IOD1862" s="401"/>
      <c r="IOE1862" s="401"/>
      <c r="IOF1862" s="401"/>
      <c r="IOG1862" s="401"/>
      <c r="IOH1862" s="401"/>
      <c r="IOI1862" s="401"/>
      <c r="IOJ1862" s="401"/>
      <c r="IOK1862" s="401"/>
      <c r="IOL1862" s="401"/>
      <c r="IOM1862" s="401"/>
      <c r="ION1862" s="401"/>
      <c r="IOO1862" s="401"/>
      <c r="IOP1862" s="401"/>
      <c r="IOQ1862" s="401"/>
      <c r="IOR1862" s="401"/>
      <c r="IOS1862" s="401"/>
      <c r="IOT1862" s="401"/>
      <c r="IOU1862" s="401"/>
      <c r="IOV1862" s="401"/>
      <c r="IOW1862" s="401"/>
      <c r="IOX1862" s="401"/>
      <c r="IOY1862" s="401"/>
      <c r="IOZ1862" s="401"/>
      <c r="IPA1862" s="401"/>
      <c r="IPB1862" s="401"/>
      <c r="IPC1862" s="401"/>
      <c r="IPD1862" s="401"/>
      <c r="IPE1862" s="401"/>
      <c r="IPF1862" s="401"/>
      <c r="IPG1862" s="401"/>
      <c r="IPH1862" s="401"/>
      <c r="IPI1862" s="401"/>
      <c r="IPJ1862" s="401"/>
      <c r="IPK1862" s="401"/>
      <c r="IPL1862" s="401"/>
      <c r="IPM1862" s="401"/>
      <c r="IPN1862" s="401"/>
      <c r="IPO1862" s="401"/>
      <c r="IPP1862" s="401"/>
      <c r="IPQ1862" s="401"/>
      <c r="IPR1862" s="401"/>
      <c r="IPS1862" s="401"/>
      <c r="IPT1862" s="401"/>
      <c r="IPU1862" s="401"/>
      <c r="IPV1862" s="401"/>
      <c r="IPW1862" s="401"/>
      <c r="IPX1862" s="401"/>
      <c r="IPY1862" s="401"/>
      <c r="IPZ1862" s="401"/>
      <c r="IQA1862" s="401"/>
      <c r="IQB1862" s="401"/>
      <c r="IQC1862" s="401"/>
      <c r="IQD1862" s="401"/>
      <c r="IQE1862" s="401"/>
      <c r="IQF1862" s="401"/>
      <c r="IQG1862" s="401"/>
      <c r="IQH1862" s="401"/>
      <c r="IQI1862" s="401"/>
      <c r="IQJ1862" s="401"/>
      <c r="IQK1862" s="401"/>
      <c r="IQL1862" s="401"/>
      <c r="IQM1862" s="401"/>
      <c r="IQN1862" s="401"/>
      <c r="IQO1862" s="401"/>
      <c r="IQP1862" s="401"/>
      <c r="IQQ1862" s="401"/>
      <c r="IQR1862" s="401"/>
      <c r="IQS1862" s="401"/>
      <c r="IQT1862" s="401"/>
      <c r="IQU1862" s="401"/>
      <c r="IQV1862" s="401"/>
      <c r="IQW1862" s="401"/>
      <c r="IQX1862" s="401"/>
      <c r="IQY1862" s="401"/>
      <c r="IQZ1862" s="401"/>
      <c r="IRA1862" s="401"/>
      <c r="IRB1862" s="401"/>
      <c r="IRC1862" s="401"/>
      <c r="IRD1862" s="401"/>
      <c r="IRE1862" s="401"/>
      <c r="IRF1862" s="401"/>
      <c r="IRG1862" s="401"/>
      <c r="IRH1862" s="401"/>
      <c r="IRI1862" s="401"/>
      <c r="IRJ1862" s="401"/>
      <c r="IRK1862" s="401"/>
      <c r="IRL1862" s="401"/>
      <c r="IRM1862" s="401"/>
      <c r="IRN1862" s="401"/>
      <c r="IRO1862" s="401"/>
      <c r="IRP1862" s="401"/>
      <c r="IRQ1862" s="401"/>
      <c r="IRR1862" s="401"/>
      <c r="IRS1862" s="401"/>
      <c r="IRT1862" s="401"/>
      <c r="IRU1862" s="401"/>
      <c r="IRV1862" s="401"/>
      <c r="IRW1862" s="401"/>
      <c r="IRX1862" s="401"/>
      <c r="IRY1862" s="401"/>
      <c r="IRZ1862" s="401"/>
      <c r="ISA1862" s="401"/>
      <c r="ISB1862" s="401"/>
      <c r="ISC1862" s="401"/>
      <c r="ISD1862" s="401"/>
      <c r="ISE1862" s="401"/>
      <c r="ISF1862" s="401"/>
      <c r="ISG1862" s="401"/>
      <c r="ISH1862" s="401"/>
      <c r="ISI1862" s="401"/>
      <c r="ISJ1862" s="401"/>
      <c r="ISK1862" s="401"/>
      <c r="ISL1862" s="401"/>
      <c r="ISM1862" s="401"/>
      <c r="ISN1862" s="401"/>
      <c r="ISO1862" s="401"/>
      <c r="ISP1862" s="401"/>
      <c r="ISQ1862" s="401"/>
      <c r="ISR1862" s="401"/>
      <c r="ISS1862" s="401"/>
      <c r="IST1862" s="401"/>
      <c r="ISU1862" s="401"/>
      <c r="ISV1862" s="401"/>
      <c r="ISW1862" s="401"/>
      <c r="ISX1862" s="401"/>
      <c r="ISY1862" s="401"/>
      <c r="ISZ1862" s="401"/>
      <c r="ITA1862" s="401"/>
      <c r="ITB1862" s="401"/>
      <c r="ITC1862" s="401"/>
      <c r="ITD1862" s="401"/>
      <c r="ITE1862" s="401"/>
      <c r="ITF1862" s="401"/>
      <c r="ITG1862" s="401"/>
      <c r="ITH1862" s="401"/>
      <c r="ITI1862" s="401"/>
      <c r="ITJ1862" s="401"/>
      <c r="ITK1862" s="401"/>
      <c r="ITL1862" s="401"/>
      <c r="ITM1862" s="401"/>
      <c r="ITN1862" s="401"/>
      <c r="ITO1862" s="401"/>
      <c r="ITP1862" s="401"/>
      <c r="ITQ1862" s="401"/>
      <c r="ITR1862" s="401"/>
      <c r="ITS1862" s="401"/>
      <c r="ITT1862" s="401"/>
      <c r="ITU1862" s="401"/>
      <c r="ITV1862" s="401"/>
      <c r="ITW1862" s="401"/>
      <c r="ITX1862" s="401"/>
      <c r="ITY1862" s="401"/>
      <c r="ITZ1862" s="401"/>
      <c r="IUA1862" s="401"/>
      <c r="IUB1862" s="401"/>
      <c r="IUC1862" s="401"/>
      <c r="IUD1862" s="401"/>
      <c r="IUE1862" s="401"/>
      <c r="IUF1862" s="401"/>
      <c r="IUG1862" s="401"/>
      <c r="IUH1862" s="401"/>
      <c r="IUI1862" s="401"/>
      <c r="IUJ1862" s="401"/>
      <c r="IUK1862" s="401"/>
      <c r="IUL1862" s="401"/>
      <c r="IUM1862" s="401"/>
      <c r="IUN1862" s="401"/>
      <c r="IUO1862" s="401"/>
      <c r="IUP1862" s="401"/>
      <c r="IUQ1862" s="401"/>
      <c r="IUR1862" s="401"/>
      <c r="IUS1862" s="401"/>
      <c r="IUT1862" s="401"/>
      <c r="IUU1862" s="401"/>
      <c r="IUV1862" s="401"/>
      <c r="IUW1862" s="401"/>
      <c r="IUX1862" s="401"/>
      <c r="IUY1862" s="401"/>
      <c r="IUZ1862" s="401"/>
      <c r="IVA1862" s="401"/>
      <c r="IVB1862" s="401"/>
      <c r="IVC1862" s="401"/>
      <c r="IVD1862" s="401"/>
      <c r="IVE1862" s="401"/>
      <c r="IVF1862" s="401"/>
      <c r="IVG1862" s="401"/>
      <c r="IVH1862" s="401"/>
      <c r="IVI1862" s="401"/>
      <c r="IVJ1862" s="401"/>
      <c r="IVK1862" s="401"/>
      <c r="IVL1862" s="401"/>
      <c r="IVM1862" s="401"/>
      <c r="IVN1862" s="401"/>
      <c r="IVO1862" s="401"/>
      <c r="IVP1862" s="401"/>
      <c r="IVQ1862" s="401"/>
      <c r="IVR1862" s="401"/>
      <c r="IVS1862" s="401"/>
      <c r="IVT1862" s="401"/>
      <c r="IVU1862" s="401"/>
      <c r="IVV1862" s="401"/>
      <c r="IVW1862" s="401"/>
      <c r="IVX1862" s="401"/>
      <c r="IVY1862" s="401"/>
      <c r="IVZ1862" s="401"/>
      <c r="IWA1862" s="401"/>
      <c r="IWB1862" s="401"/>
      <c r="IWC1862" s="401"/>
      <c r="IWD1862" s="401"/>
      <c r="IWE1862" s="401"/>
      <c r="IWF1862" s="401"/>
      <c r="IWG1862" s="401"/>
      <c r="IWH1862" s="401"/>
      <c r="IWI1862" s="401"/>
      <c r="IWJ1862" s="401"/>
      <c r="IWK1862" s="401"/>
      <c r="IWL1862" s="401"/>
      <c r="IWM1862" s="401"/>
      <c r="IWN1862" s="401"/>
      <c r="IWO1862" s="401"/>
      <c r="IWP1862" s="401"/>
      <c r="IWQ1862" s="401"/>
      <c r="IWR1862" s="401"/>
      <c r="IWS1862" s="401"/>
      <c r="IWT1862" s="401"/>
      <c r="IWU1862" s="401"/>
      <c r="IWV1862" s="401"/>
      <c r="IWW1862" s="401"/>
      <c r="IWX1862" s="401"/>
      <c r="IWY1862" s="401"/>
      <c r="IWZ1862" s="401"/>
      <c r="IXA1862" s="401"/>
      <c r="IXB1862" s="401"/>
      <c r="IXC1862" s="401"/>
      <c r="IXD1862" s="401"/>
      <c r="IXE1862" s="401"/>
      <c r="IXF1862" s="401"/>
      <c r="IXG1862" s="401"/>
      <c r="IXH1862" s="401"/>
      <c r="IXI1862" s="401"/>
      <c r="IXJ1862" s="401"/>
      <c r="IXK1862" s="401"/>
      <c r="IXL1862" s="401"/>
      <c r="IXM1862" s="401"/>
      <c r="IXN1862" s="401"/>
      <c r="IXO1862" s="401"/>
      <c r="IXP1862" s="401"/>
      <c r="IXQ1862" s="401"/>
      <c r="IXR1862" s="401"/>
      <c r="IXS1862" s="401"/>
      <c r="IXT1862" s="401"/>
      <c r="IXU1862" s="401"/>
      <c r="IXV1862" s="401"/>
      <c r="IXW1862" s="401"/>
      <c r="IXX1862" s="401"/>
      <c r="IXY1862" s="401"/>
      <c r="IXZ1862" s="401"/>
      <c r="IYA1862" s="401"/>
      <c r="IYB1862" s="401"/>
      <c r="IYC1862" s="401"/>
      <c r="IYD1862" s="401"/>
      <c r="IYE1862" s="401"/>
      <c r="IYF1862" s="401"/>
      <c r="IYG1862" s="401"/>
      <c r="IYH1862" s="401"/>
      <c r="IYI1862" s="401"/>
      <c r="IYJ1862" s="401"/>
      <c r="IYK1862" s="401"/>
      <c r="IYL1862" s="401"/>
      <c r="IYM1862" s="401"/>
      <c r="IYN1862" s="401"/>
      <c r="IYO1862" s="401"/>
      <c r="IYP1862" s="401"/>
      <c r="IYQ1862" s="401"/>
      <c r="IYR1862" s="401"/>
      <c r="IYS1862" s="401"/>
      <c r="IYT1862" s="401"/>
      <c r="IYU1862" s="401"/>
      <c r="IYV1862" s="401"/>
      <c r="IYW1862" s="401"/>
      <c r="IYX1862" s="401"/>
      <c r="IYY1862" s="401"/>
      <c r="IYZ1862" s="401"/>
      <c r="IZA1862" s="401"/>
      <c r="IZB1862" s="401"/>
      <c r="IZC1862" s="401"/>
      <c r="IZD1862" s="401"/>
      <c r="IZE1862" s="401"/>
      <c r="IZF1862" s="401"/>
      <c r="IZG1862" s="401"/>
      <c r="IZH1862" s="401"/>
      <c r="IZI1862" s="401"/>
      <c r="IZJ1862" s="401"/>
      <c r="IZK1862" s="401"/>
      <c r="IZL1862" s="401"/>
      <c r="IZM1862" s="401"/>
      <c r="IZN1862" s="401"/>
      <c r="IZO1862" s="401"/>
      <c r="IZP1862" s="401"/>
      <c r="IZQ1862" s="401"/>
      <c r="IZR1862" s="401"/>
      <c r="IZS1862" s="401"/>
      <c r="IZT1862" s="401"/>
      <c r="IZU1862" s="401"/>
      <c r="IZV1862" s="401"/>
      <c r="IZW1862" s="401"/>
      <c r="IZX1862" s="401"/>
      <c r="IZY1862" s="401"/>
      <c r="IZZ1862" s="401"/>
      <c r="JAA1862" s="401"/>
      <c r="JAB1862" s="401"/>
      <c r="JAC1862" s="401"/>
      <c r="JAD1862" s="401"/>
      <c r="JAE1862" s="401"/>
      <c r="JAF1862" s="401"/>
      <c r="JAG1862" s="401"/>
      <c r="JAH1862" s="401"/>
      <c r="JAI1862" s="401"/>
      <c r="JAJ1862" s="401"/>
      <c r="JAK1862" s="401"/>
      <c r="JAL1862" s="401"/>
      <c r="JAM1862" s="401"/>
      <c r="JAN1862" s="401"/>
      <c r="JAO1862" s="401"/>
      <c r="JAP1862" s="401"/>
      <c r="JAQ1862" s="401"/>
      <c r="JAR1862" s="401"/>
      <c r="JAS1862" s="401"/>
      <c r="JAT1862" s="401"/>
      <c r="JAU1862" s="401"/>
      <c r="JAV1862" s="401"/>
      <c r="JAW1862" s="401"/>
      <c r="JAX1862" s="401"/>
      <c r="JAY1862" s="401"/>
      <c r="JAZ1862" s="401"/>
      <c r="JBA1862" s="401"/>
      <c r="JBB1862" s="401"/>
      <c r="JBC1862" s="401"/>
      <c r="JBD1862" s="401"/>
      <c r="JBE1862" s="401"/>
      <c r="JBF1862" s="401"/>
      <c r="JBG1862" s="401"/>
      <c r="JBH1862" s="401"/>
      <c r="JBI1862" s="401"/>
      <c r="JBJ1862" s="401"/>
      <c r="JBK1862" s="401"/>
      <c r="JBL1862" s="401"/>
      <c r="JBM1862" s="401"/>
      <c r="JBN1862" s="401"/>
      <c r="JBO1862" s="401"/>
      <c r="JBP1862" s="401"/>
      <c r="JBQ1862" s="401"/>
      <c r="JBR1862" s="401"/>
      <c r="JBS1862" s="401"/>
      <c r="JBT1862" s="401"/>
      <c r="JBU1862" s="401"/>
      <c r="JBV1862" s="401"/>
      <c r="JBW1862" s="401"/>
      <c r="JBX1862" s="401"/>
      <c r="JBY1862" s="401"/>
      <c r="JBZ1862" s="401"/>
      <c r="JCA1862" s="401"/>
      <c r="JCB1862" s="401"/>
      <c r="JCC1862" s="401"/>
      <c r="JCD1862" s="401"/>
      <c r="JCE1862" s="401"/>
      <c r="JCF1862" s="401"/>
      <c r="JCG1862" s="401"/>
      <c r="JCH1862" s="401"/>
      <c r="JCI1862" s="401"/>
      <c r="JCJ1862" s="401"/>
      <c r="JCK1862" s="401"/>
      <c r="JCL1862" s="401"/>
      <c r="JCM1862" s="401"/>
      <c r="JCN1862" s="401"/>
      <c r="JCO1862" s="401"/>
      <c r="JCP1862" s="401"/>
      <c r="JCQ1862" s="401"/>
      <c r="JCR1862" s="401"/>
      <c r="JCS1862" s="401"/>
      <c r="JCT1862" s="401"/>
      <c r="JCU1862" s="401"/>
      <c r="JCV1862" s="401"/>
      <c r="JCW1862" s="401"/>
      <c r="JCX1862" s="401"/>
      <c r="JCY1862" s="401"/>
      <c r="JCZ1862" s="401"/>
      <c r="JDA1862" s="401"/>
      <c r="JDB1862" s="401"/>
      <c r="JDC1862" s="401"/>
      <c r="JDD1862" s="401"/>
      <c r="JDE1862" s="401"/>
      <c r="JDF1862" s="401"/>
      <c r="JDG1862" s="401"/>
      <c r="JDH1862" s="401"/>
      <c r="JDI1862" s="401"/>
      <c r="JDJ1862" s="401"/>
      <c r="JDK1862" s="401"/>
      <c r="JDL1862" s="401"/>
      <c r="JDM1862" s="401"/>
      <c r="JDN1862" s="401"/>
      <c r="JDO1862" s="401"/>
      <c r="JDP1862" s="401"/>
      <c r="JDQ1862" s="401"/>
      <c r="JDR1862" s="401"/>
      <c r="JDS1862" s="401"/>
      <c r="JDT1862" s="401"/>
      <c r="JDU1862" s="401"/>
      <c r="JDV1862" s="401"/>
      <c r="JDW1862" s="401"/>
      <c r="JDX1862" s="401"/>
      <c r="JDY1862" s="401"/>
      <c r="JDZ1862" s="401"/>
      <c r="JEA1862" s="401"/>
      <c r="JEB1862" s="401"/>
      <c r="JEC1862" s="401"/>
      <c r="JED1862" s="401"/>
      <c r="JEE1862" s="401"/>
      <c r="JEF1862" s="401"/>
      <c r="JEG1862" s="401"/>
      <c r="JEH1862" s="401"/>
      <c r="JEI1862" s="401"/>
      <c r="JEJ1862" s="401"/>
      <c r="JEK1862" s="401"/>
      <c r="JEL1862" s="401"/>
      <c r="JEM1862" s="401"/>
      <c r="JEN1862" s="401"/>
      <c r="JEO1862" s="401"/>
      <c r="JEP1862" s="401"/>
      <c r="JEQ1862" s="401"/>
      <c r="JER1862" s="401"/>
      <c r="JES1862" s="401"/>
      <c r="JET1862" s="401"/>
      <c r="JEU1862" s="401"/>
      <c r="JEV1862" s="401"/>
      <c r="JEW1862" s="401"/>
      <c r="JEX1862" s="401"/>
      <c r="JEY1862" s="401"/>
      <c r="JEZ1862" s="401"/>
      <c r="JFA1862" s="401"/>
      <c r="JFB1862" s="401"/>
      <c r="JFC1862" s="401"/>
      <c r="JFD1862" s="401"/>
      <c r="JFE1862" s="401"/>
      <c r="JFF1862" s="401"/>
      <c r="JFG1862" s="401"/>
      <c r="JFH1862" s="401"/>
      <c r="JFI1862" s="401"/>
      <c r="JFJ1862" s="401"/>
      <c r="JFK1862" s="401"/>
      <c r="JFL1862" s="401"/>
      <c r="JFM1862" s="401"/>
      <c r="JFN1862" s="401"/>
      <c r="JFO1862" s="401"/>
      <c r="JFP1862" s="401"/>
      <c r="JFQ1862" s="401"/>
      <c r="JFR1862" s="401"/>
      <c r="JFS1862" s="401"/>
      <c r="JFT1862" s="401"/>
      <c r="JFU1862" s="401"/>
      <c r="JFV1862" s="401"/>
      <c r="JFW1862" s="401"/>
      <c r="JFX1862" s="401"/>
      <c r="JFY1862" s="401"/>
      <c r="JFZ1862" s="401"/>
      <c r="JGA1862" s="401"/>
      <c r="JGB1862" s="401"/>
      <c r="JGC1862" s="401"/>
      <c r="JGD1862" s="401"/>
      <c r="JGE1862" s="401"/>
      <c r="JGF1862" s="401"/>
      <c r="JGG1862" s="401"/>
      <c r="JGH1862" s="401"/>
      <c r="JGI1862" s="401"/>
      <c r="JGJ1862" s="401"/>
      <c r="JGK1862" s="401"/>
      <c r="JGL1862" s="401"/>
      <c r="JGM1862" s="401"/>
      <c r="JGN1862" s="401"/>
      <c r="JGO1862" s="401"/>
      <c r="JGP1862" s="401"/>
      <c r="JGQ1862" s="401"/>
      <c r="JGR1862" s="401"/>
      <c r="JGS1862" s="401"/>
      <c r="JGT1862" s="401"/>
      <c r="JGU1862" s="401"/>
      <c r="JGV1862" s="401"/>
      <c r="JGW1862" s="401"/>
      <c r="JGX1862" s="401"/>
      <c r="JGY1862" s="401"/>
      <c r="JGZ1862" s="401"/>
      <c r="JHA1862" s="401"/>
      <c r="JHB1862" s="401"/>
      <c r="JHC1862" s="401"/>
      <c r="JHD1862" s="401"/>
      <c r="JHE1862" s="401"/>
      <c r="JHF1862" s="401"/>
      <c r="JHG1862" s="401"/>
      <c r="JHH1862" s="401"/>
      <c r="JHI1862" s="401"/>
      <c r="JHJ1862" s="401"/>
      <c r="JHK1862" s="401"/>
      <c r="JHL1862" s="401"/>
      <c r="JHM1862" s="401"/>
      <c r="JHN1862" s="401"/>
      <c r="JHO1862" s="401"/>
      <c r="JHP1862" s="401"/>
      <c r="JHQ1862" s="401"/>
      <c r="JHR1862" s="401"/>
      <c r="JHS1862" s="401"/>
      <c r="JHT1862" s="401"/>
      <c r="JHU1862" s="401"/>
      <c r="JHV1862" s="401"/>
      <c r="JHW1862" s="401"/>
      <c r="JHX1862" s="401"/>
      <c r="JHY1862" s="401"/>
      <c r="JHZ1862" s="401"/>
      <c r="JIA1862" s="401"/>
      <c r="JIB1862" s="401"/>
      <c r="JIC1862" s="401"/>
      <c r="JID1862" s="401"/>
      <c r="JIE1862" s="401"/>
      <c r="JIF1862" s="401"/>
      <c r="JIG1862" s="401"/>
      <c r="JIH1862" s="401"/>
      <c r="JII1862" s="401"/>
      <c r="JIJ1862" s="401"/>
      <c r="JIK1862" s="401"/>
      <c r="JIL1862" s="401"/>
      <c r="JIM1862" s="401"/>
      <c r="JIN1862" s="401"/>
      <c r="JIO1862" s="401"/>
      <c r="JIP1862" s="401"/>
      <c r="JIQ1862" s="401"/>
      <c r="JIR1862" s="401"/>
      <c r="JIS1862" s="401"/>
      <c r="JIT1862" s="401"/>
      <c r="JIU1862" s="401"/>
      <c r="JIV1862" s="401"/>
      <c r="JIW1862" s="401"/>
      <c r="JIX1862" s="401"/>
      <c r="JIY1862" s="401"/>
      <c r="JIZ1862" s="401"/>
      <c r="JJA1862" s="401"/>
      <c r="JJB1862" s="401"/>
      <c r="JJC1862" s="401"/>
      <c r="JJD1862" s="401"/>
      <c r="JJE1862" s="401"/>
      <c r="JJF1862" s="401"/>
      <c r="JJG1862" s="401"/>
      <c r="JJH1862" s="401"/>
      <c r="JJI1862" s="401"/>
      <c r="JJJ1862" s="401"/>
      <c r="JJK1862" s="401"/>
      <c r="JJL1862" s="401"/>
      <c r="JJM1862" s="401"/>
      <c r="JJN1862" s="401"/>
      <c r="JJO1862" s="401"/>
      <c r="JJP1862" s="401"/>
      <c r="JJQ1862" s="401"/>
      <c r="JJR1862" s="401"/>
      <c r="JJS1862" s="401"/>
      <c r="JJT1862" s="401"/>
      <c r="JJU1862" s="401"/>
      <c r="JJV1862" s="401"/>
      <c r="JJW1862" s="401"/>
      <c r="JJX1862" s="401"/>
      <c r="JJY1862" s="401"/>
      <c r="JJZ1862" s="401"/>
      <c r="JKA1862" s="401"/>
      <c r="JKB1862" s="401"/>
      <c r="JKC1862" s="401"/>
      <c r="JKD1862" s="401"/>
      <c r="JKE1862" s="401"/>
      <c r="JKF1862" s="401"/>
      <c r="JKG1862" s="401"/>
      <c r="JKH1862" s="401"/>
      <c r="JKI1862" s="401"/>
      <c r="JKJ1862" s="401"/>
      <c r="JKK1862" s="401"/>
      <c r="JKL1862" s="401"/>
      <c r="JKM1862" s="401"/>
      <c r="JKN1862" s="401"/>
      <c r="JKO1862" s="401"/>
      <c r="JKP1862" s="401"/>
      <c r="JKQ1862" s="401"/>
      <c r="JKR1862" s="401"/>
      <c r="JKS1862" s="401"/>
      <c r="JKT1862" s="401"/>
      <c r="JKU1862" s="401"/>
      <c r="JKV1862" s="401"/>
      <c r="JKW1862" s="401"/>
      <c r="JKX1862" s="401"/>
      <c r="JKY1862" s="401"/>
      <c r="JKZ1862" s="401"/>
      <c r="JLA1862" s="401"/>
      <c r="JLB1862" s="401"/>
      <c r="JLC1862" s="401"/>
      <c r="JLD1862" s="401"/>
      <c r="JLE1862" s="401"/>
      <c r="JLF1862" s="401"/>
      <c r="JLG1862" s="401"/>
      <c r="JLH1862" s="401"/>
      <c r="JLI1862" s="401"/>
      <c r="JLJ1862" s="401"/>
      <c r="JLK1862" s="401"/>
      <c r="JLL1862" s="401"/>
      <c r="JLM1862" s="401"/>
      <c r="JLN1862" s="401"/>
      <c r="JLO1862" s="401"/>
      <c r="JLP1862" s="401"/>
      <c r="JLQ1862" s="401"/>
      <c r="JLR1862" s="401"/>
      <c r="JLS1862" s="401"/>
      <c r="JLT1862" s="401"/>
      <c r="JLU1862" s="401"/>
      <c r="JLV1862" s="401"/>
      <c r="JLW1862" s="401"/>
      <c r="JLX1862" s="401"/>
      <c r="JLY1862" s="401"/>
      <c r="JLZ1862" s="401"/>
      <c r="JMA1862" s="401"/>
      <c r="JMB1862" s="401"/>
      <c r="JMC1862" s="401"/>
      <c r="JMD1862" s="401"/>
      <c r="JME1862" s="401"/>
      <c r="JMF1862" s="401"/>
      <c r="JMG1862" s="401"/>
      <c r="JMH1862" s="401"/>
      <c r="JMI1862" s="401"/>
      <c r="JMJ1862" s="401"/>
      <c r="JMK1862" s="401"/>
      <c r="JML1862" s="401"/>
      <c r="JMM1862" s="401"/>
      <c r="JMN1862" s="401"/>
      <c r="JMO1862" s="401"/>
      <c r="JMP1862" s="401"/>
      <c r="JMQ1862" s="401"/>
      <c r="JMR1862" s="401"/>
      <c r="JMS1862" s="401"/>
      <c r="JMT1862" s="401"/>
      <c r="JMU1862" s="401"/>
      <c r="JMV1862" s="401"/>
      <c r="JMW1862" s="401"/>
      <c r="JMX1862" s="401"/>
      <c r="JMY1862" s="401"/>
      <c r="JMZ1862" s="401"/>
      <c r="JNA1862" s="401"/>
      <c r="JNB1862" s="401"/>
      <c r="JNC1862" s="401"/>
      <c r="JND1862" s="401"/>
      <c r="JNE1862" s="401"/>
      <c r="JNF1862" s="401"/>
      <c r="JNG1862" s="401"/>
      <c r="JNH1862" s="401"/>
      <c r="JNI1862" s="401"/>
      <c r="JNJ1862" s="401"/>
      <c r="JNK1862" s="401"/>
      <c r="JNL1862" s="401"/>
      <c r="JNM1862" s="401"/>
      <c r="JNN1862" s="401"/>
      <c r="JNO1862" s="401"/>
      <c r="JNP1862" s="401"/>
      <c r="JNQ1862" s="401"/>
      <c r="JNR1862" s="401"/>
      <c r="JNS1862" s="401"/>
      <c r="JNT1862" s="401"/>
      <c r="JNU1862" s="401"/>
      <c r="JNV1862" s="401"/>
      <c r="JNW1862" s="401"/>
      <c r="JNX1862" s="401"/>
      <c r="JNY1862" s="401"/>
      <c r="JNZ1862" s="401"/>
      <c r="JOA1862" s="401"/>
      <c r="JOB1862" s="401"/>
      <c r="JOC1862" s="401"/>
      <c r="JOD1862" s="401"/>
      <c r="JOE1862" s="401"/>
      <c r="JOF1862" s="401"/>
      <c r="JOG1862" s="401"/>
      <c r="JOH1862" s="401"/>
      <c r="JOI1862" s="401"/>
      <c r="JOJ1862" s="401"/>
      <c r="JOK1862" s="401"/>
      <c r="JOL1862" s="401"/>
      <c r="JOM1862" s="401"/>
      <c r="JON1862" s="401"/>
      <c r="JOO1862" s="401"/>
      <c r="JOP1862" s="401"/>
      <c r="JOQ1862" s="401"/>
      <c r="JOR1862" s="401"/>
      <c r="JOS1862" s="401"/>
      <c r="JOT1862" s="401"/>
      <c r="JOU1862" s="401"/>
      <c r="JOV1862" s="401"/>
      <c r="JOW1862" s="401"/>
      <c r="JOX1862" s="401"/>
      <c r="JOY1862" s="401"/>
      <c r="JOZ1862" s="401"/>
      <c r="JPA1862" s="401"/>
      <c r="JPB1862" s="401"/>
      <c r="JPC1862" s="401"/>
      <c r="JPD1862" s="401"/>
      <c r="JPE1862" s="401"/>
      <c r="JPF1862" s="401"/>
      <c r="JPG1862" s="401"/>
      <c r="JPH1862" s="401"/>
      <c r="JPI1862" s="401"/>
      <c r="JPJ1862" s="401"/>
      <c r="JPK1862" s="401"/>
      <c r="JPL1862" s="401"/>
      <c r="JPM1862" s="401"/>
      <c r="JPN1862" s="401"/>
      <c r="JPO1862" s="401"/>
      <c r="JPP1862" s="401"/>
      <c r="JPQ1862" s="401"/>
      <c r="JPR1862" s="401"/>
      <c r="JPS1862" s="401"/>
      <c r="JPT1862" s="401"/>
      <c r="JPU1862" s="401"/>
      <c r="JPV1862" s="401"/>
      <c r="JPW1862" s="401"/>
      <c r="JPX1862" s="401"/>
      <c r="JPY1862" s="401"/>
      <c r="JPZ1862" s="401"/>
      <c r="JQA1862" s="401"/>
      <c r="JQB1862" s="401"/>
      <c r="JQC1862" s="401"/>
      <c r="JQD1862" s="401"/>
      <c r="JQE1862" s="401"/>
      <c r="JQF1862" s="401"/>
      <c r="JQG1862" s="401"/>
      <c r="JQH1862" s="401"/>
      <c r="JQI1862" s="401"/>
      <c r="JQJ1862" s="401"/>
      <c r="JQK1862" s="401"/>
      <c r="JQL1862" s="401"/>
      <c r="JQM1862" s="401"/>
      <c r="JQN1862" s="401"/>
      <c r="JQO1862" s="401"/>
      <c r="JQP1862" s="401"/>
      <c r="JQQ1862" s="401"/>
      <c r="JQR1862" s="401"/>
      <c r="JQS1862" s="401"/>
      <c r="JQT1862" s="401"/>
      <c r="JQU1862" s="401"/>
      <c r="JQV1862" s="401"/>
      <c r="JQW1862" s="401"/>
      <c r="JQX1862" s="401"/>
      <c r="JQY1862" s="401"/>
      <c r="JQZ1862" s="401"/>
      <c r="JRA1862" s="401"/>
      <c r="JRB1862" s="401"/>
      <c r="JRC1862" s="401"/>
      <c r="JRD1862" s="401"/>
      <c r="JRE1862" s="401"/>
      <c r="JRF1862" s="401"/>
      <c r="JRG1862" s="401"/>
      <c r="JRH1862" s="401"/>
      <c r="JRI1862" s="401"/>
      <c r="JRJ1862" s="401"/>
      <c r="JRK1862" s="401"/>
      <c r="JRL1862" s="401"/>
      <c r="JRM1862" s="401"/>
      <c r="JRN1862" s="401"/>
      <c r="JRO1862" s="401"/>
      <c r="JRP1862" s="401"/>
      <c r="JRQ1862" s="401"/>
      <c r="JRR1862" s="401"/>
      <c r="JRS1862" s="401"/>
      <c r="JRT1862" s="401"/>
      <c r="JRU1862" s="401"/>
      <c r="JRV1862" s="401"/>
      <c r="JRW1862" s="401"/>
      <c r="JRX1862" s="401"/>
      <c r="JRY1862" s="401"/>
      <c r="JRZ1862" s="401"/>
      <c r="JSA1862" s="401"/>
      <c r="JSB1862" s="401"/>
      <c r="JSC1862" s="401"/>
      <c r="JSD1862" s="401"/>
      <c r="JSE1862" s="401"/>
      <c r="JSF1862" s="401"/>
      <c r="JSG1862" s="401"/>
      <c r="JSH1862" s="401"/>
      <c r="JSI1862" s="401"/>
      <c r="JSJ1862" s="401"/>
      <c r="JSK1862" s="401"/>
      <c r="JSL1862" s="401"/>
      <c r="JSM1862" s="401"/>
      <c r="JSN1862" s="401"/>
      <c r="JSO1862" s="401"/>
      <c r="JSP1862" s="401"/>
      <c r="JSQ1862" s="401"/>
      <c r="JSR1862" s="401"/>
      <c r="JSS1862" s="401"/>
      <c r="JST1862" s="401"/>
      <c r="JSU1862" s="401"/>
      <c r="JSV1862" s="401"/>
      <c r="JSW1862" s="401"/>
      <c r="JSX1862" s="401"/>
      <c r="JSY1862" s="401"/>
      <c r="JSZ1862" s="401"/>
      <c r="JTA1862" s="401"/>
      <c r="JTB1862" s="401"/>
      <c r="JTC1862" s="401"/>
      <c r="JTD1862" s="401"/>
      <c r="JTE1862" s="401"/>
      <c r="JTF1862" s="401"/>
      <c r="JTG1862" s="401"/>
      <c r="JTH1862" s="401"/>
      <c r="JTI1862" s="401"/>
      <c r="JTJ1862" s="401"/>
      <c r="JTK1862" s="401"/>
      <c r="JTL1862" s="401"/>
      <c r="JTM1862" s="401"/>
      <c r="JTN1862" s="401"/>
      <c r="JTO1862" s="401"/>
      <c r="JTP1862" s="401"/>
      <c r="JTQ1862" s="401"/>
      <c r="JTR1862" s="401"/>
      <c r="JTS1862" s="401"/>
      <c r="JTT1862" s="401"/>
      <c r="JTU1862" s="401"/>
      <c r="JTV1862" s="401"/>
      <c r="JTW1862" s="401"/>
      <c r="JTX1862" s="401"/>
      <c r="JTY1862" s="401"/>
      <c r="JTZ1862" s="401"/>
      <c r="JUA1862" s="401"/>
      <c r="JUB1862" s="401"/>
      <c r="JUC1862" s="401"/>
      <c r="JUD1862" s="401"/>
      <c r="JUE1862" s="401"/>
      <c r="JUF1862" s="401"/>
      <c r="JUG1862" s="401"/>
      <c r="JUH1862" s="401"/>
      <c r="JUI1862" s="401"/>
      <c r="JUJ1862" s="401"/>
      <c r="JUK1862" s="401"/>
      <c r="JUL1862" s="401"/>
      <c r="JUM1862" s="401"/>
      <c r="JUN1862" s="401"/>
      <c r="JUO1862" s="401"/>
      <c r="JUP1862" s="401"/>
      <c r="JUQ1862" s="401"/>
      <c r="JUR1862" s="401"/>
      <c r="JUS1862" s="401"/>
      <c r="JUT1862" s="401"/>
      <c r="JUU1862" s="401"/>
      <c r="JUV1862" s="401"/>
      <c r="JUW1862" s="401"/>
      <c r="JUX1862" s="401"/>
      <c r="JUY1862" s="401"/>
      <c r="JUZ1862" s="401"/>
      <c r="JVA1862" s="401"/>
      <c r="JVB1862" s="401"/>
      <c r="JVC1862" s="401"/>
      <c r="JVD1862" s="401"/>
      <c r="JVE1862" s="401"/>
      <c r="JVF1862" s="401"/>
      <c r="JVG1862" s="401"/>
      <c r="JVH1862" s="401"/>
      <c r="JVI1862" s="401"/>
      <c r="JVJ1862" s="401"/>
      <c r="JVK1862" s="401"/>
      <c r="JVL1862" s="401"/>
      <c r="JVM1862" s="401"/>
      <c r="JVN1862" s="401"/>
      <c r="JVO1862" s="401"/>
      <c r="JVP1862" s="401"/>
      <c r="JVQ1862" s="401"/>
      <c r="JVR1862" s="401"/>
      <c r="JVS1862" s="401"/>
      <c r="JVT1862" s="401"/>
      <c r="JVU1862" s="401"/>
      <c r="JVV1862" s="401"/>
      <c r="JVW1862" s="401"/>
      <c r="JVX1862" s="401"/>
      <c r="JVY1862" s="401"/>
      <c r="JVZ1862" s="401"/>
      <c r="JWA1862" s="401"/>
      <c r="JWB1862" s="401"/>
      <c r="JWC1862" s="401"/>
      <c r="JWD1862" s="401"/>
      <c r="JWE1862" s="401"/>
      <c r="JWF1862" s="401"/>
      <c r="JWG1862" s="401"/>
      <c r="JWH1862" s="401"/>
      <c r="JWI1862" s="401"/>
      <c r="JWJ1862" s="401"/>
      <c r="JWK1862" s="401"/>
      <c r="JWL1862" s="401"/>
      <c r="JWM1862" s="401"/>
      <c r="JWN1862" s="401"/>
      <c r="JWO1862" s="401"/>
      <c r="JWP1862" s="401"/>
      <c r="JWQ1862" s="401"/>
      <c r="JWR1862" s="401"/>
      <c r="JWS1862" s="401"/>
      <c r="JWT1862" s="401"/>
      <c r="JWU1862" s="401"/>
      <c r="JWV1862" s="401"/>
      <c r="JWW1862" s="401"/>
      <c r="JWX1862" s="401"/>
      <c r="JWY1862" s="401"/>
      <c r="JWZ1862" s="401"/>
      <c r="JXA1862" s="401"/>
      <c r="JXB1862" s="401"/>
      <c r="JXC1862" s="401"/>
      <c r="JXD1862" s="401"/>
      <c r="JXE1862" s="401"/>
      <c r="JXF1862" s="401"/>
      <c r="JXG1862" s="401"/>
      <c r="JXH1862" s="401"/>
      <c r="JXI1862" s="401"/>
      <c r="JXJ1862" s="401"/>
      <c r="JXK1862" s="401"/>
      <c r="JXL1862" s="401"/>
      <c r="JXM1862" s="401"/>
      <c r="JXN1862" s="401"/>
      <c r="JXO1862" s="401"/>
      <c r="JXP1862" s="401"/>
      <c r="JXQ1862" s="401"/>
      <c r="JXR1862" s="401"/>
      <c r="JXS1862" s="401"/>
      <c r="JXT1862" s="401"/>
      <c r="JXU1862" s="401"/>
      <c r="JXV1862" s="401"/>
      <c r="JXW1862" s="401"/>
      <c r="JXX1862" s="401"/>
      <c r="JXY1862" s="401"/>
      <c r="JXZ1862" s="401"/>
      <c r="JYA1862" s="401"/>
      <c r="JYB1862" s="401"/>
      <c r="JYC1862" s="401"/>
      <c r="JYD1862" s="401"/>
      <c r="JYE1862" s="401"/>
      <c r="JYF1862" s="401"/>
      <c r="JYG1862" s="401"/>
      <c r="JYH1862" s="401"/>
      <c r="JYI1862" s="401"/>
      <c r="JYJ1862" s="401"/>
      <c r="JYK1862" s="401"/>
      <c r="JYL1862" s="401"/>
      <c r="JYM1862" s="401"/>
      <c r="JYN1862" s="401"/>
      <c r="JYO1862" s="401"/>
      <c r="JYP1862" s="401"/>
      <c r="JYQ1862" s="401"/>
      <c r="JYR1862" s="401"/>
      <c r="JYS1862" s="401"/>
      <c r="JYT1862" s="401"/>
      <c r="JYU1862" s="401"/>
      <c r="JYV1862" s="401"/>
      <c r="JYW1862" s="401"/>
      <c r="JYX1862" s="401"/>
      <c r="JYY1862" s="401"/>
      <c r="JYZ1862" s="401"/>
      <c r="JZA1862" s="401"/>
      <c r="JZB1862" s="401"/>
      <c r="JZC1862" s="401"/>
      <c r="JZD1862" s="401"/>
      <c r="JZE1862" s="401"/>
      <c r="JZF1862" s="401"/>
      <c r="JZG1862" s="401"/>
      <c r="JZH1862" s="401"/>
      <c r="JZI1862" s="401"/>
      <c r="JZJ1862" s="401"/>
      <c r="JZK1862" s="401"/>
      <c r="JZL1862" s="401"/>
      <c r="JZM1862" s="401"/>
      <c r="JZN1862" s="401"/>
      <c r="JZO1862" s="401"/>
      <c r="JZP1862" s="401"/>
      <c r="JZQ1862" s="401"/>
      <c r="JZR1862" s="401"/>
      <c r="JZS1862" s="401"/>
      <c r="JZT1862" s="401"/>
      <c r="JZU1862" s="401"/>
      <c r="JZV1862" s="401"/>
      <c r="JZW1862" s="401"/>
      <c r="JZX1862" s="401"/>
      <c r="JZY1862" s="401"/>
      <c r="JZZ1862" s="401"/>
      <c r="KAA1862" s="401"/>
      <c r="KAB1862" s="401"/>
      <c r="KAC1862" s="401"/>
      <c r="KAD1862" s="401"/>
      <c r="KAE1862" s="401"/>
      <c r="KAF1862" s="401"/>
      <c r="KAG1862" s="401"/>
      <c r="KAH1862" s="401"/>
      <c r="KAI1862" s="401"/>
      <c r="KAJ1862" s="401"/>
      <c r="KAK1862" s="401"/>
      <c r="KAL1862" s="401"/>
      <c r="KAM1862" s="401"/>
      <c r="KAN1862" s="401"/>
      <c r="KAO1862" s="401"/>
      <c r="KAP1862" s="401"/>
      <c r="KAQ1862" s="401"/>
      <c r="KAR1862" s="401"/>
      <c r="KAS1862" s="401"/>
      <c r="KAT1862" s="401"/>
      <c r="KAU1862" s="401"/>
      <c r="KAV1862" s="401"/>
      <c r="KAW1862" s="401"/>
      <c r="KAX1862" s="401"/>
      <c r="KAY1862" s="401"/>
      <c r="KAZ1862" s="401"/>
      <c r="KBA1862" s="401"/>
      <c r="KBB1862" s="401"/>
      <c r="KBC1862" s="401"/>
      <c r="KBD1862" s="401"/>
      <c r="KBE1862" s="401"/>
      <c r="KBF1862" s="401"/>
      <c r="KBG1862" s="401"/>
      <c r="KBH1862" s="401"/>
      <c r="KBI1862" s="401"/>
      <c r="KBJ1862" s="401"/>
      <c r="KBK1862" s="401"/>
      <c r="KBL1862" s="401"/>
      <c r="KBM1862" s="401"/>
      <c r="KBN1862" s="401"/>
      <c r="KBO1862" s="401"/>
      <c r="KBP1862" s="401"/>
      <c r="KBQ1862" s="401"/>
      <c r="KBR1862" s="401"/>
      <c r="KBS1862" s="401"/>
      <c r="KBT1862" s="401"/>
      <c r="KBU1862" s="401"/>
      <c r="KBV1862" s="401"/>
      <c r="KBW1862" s="401"/>
      <c r="KBX1862" s="401"/>
      <c r="KBY1862" s="401"/>
      <c r="KBZ1862" s="401"/>
      <c r="KCA1862" s="401"/>
      <c r="KCB1862" s="401"/>
      <c r="KCC1862" s="401"/>
      <c r="KCD1862" s="401"/>
      <c r="KCE1862" s="401"/>
      <c r="KCF1862" s="401"/>
      <c r="KCG1862" s="401"/>
      <c r="KCH1862" s="401"/>
      <c r="KCI1862" s="401"/>
      <c r="KCJ1862" s="401"/>
      <c r="KCK1862" s="401"/>
      <c r="KCL1862" s="401"/>
      <c r="KCM1862" s="401"/>
      <c r="KCN1862" s="401"/>
      <c r="KCO1862" s="401"/>
      <c r="KCP1862" s="401"/>
      <c r="KCQ1862" s="401"/>
      <c r="KCR1862" s="401"/>
      <c r="KCS1862" s="401"/>
      <c r="KCT1862" s="401"/>
      <c r="KCU1862" s="401"/>
      <c r="KCV1862" s="401"/>
      <c r="KCW1862" s="401"/>
      <c r="KCX1862" s="401"/>
      <c r="KCY1862" s="401"/>
      <c r="KCZ1862" s="401"/>
      <c r="KDA1862" s="401"/>
      <c r="KDB1862" s="401"/>
      <c r="KDC1862" s="401"/>
      <c r="KDD1862" s="401"/>
      <c r="KDE1862" s="401"/>
      <c r="KDF1862" s="401"/>
      <c r="KDG1862" s="401"/>
      <c r="KDH1862" s="401"/>
      <c r="KDI1862" s="401"/>
      <c r="KDJ1862" s="401"/>
      <c r="KDK1862" s="401"/>
      <c r="KDL1862" s="401"/>
      <c r="KDM1862" s="401"/>
      <c r="KDN1862" s="401"/>
      <c r="KDO1862" s="401"/>
      <c r="KDP1862" s="401"/>
      <c r="KDQ1862" s="401"/>
      <c r="KDR1862" s="401"/>
      <c r="KDS1862" s="401"/>
      <c r="KDT1862" s="401"/>
      <c r="KDU1862" s="401"/>
      <c r="KDV1862" s="401"/>
      <c r="KDW1862" s="401"/>
      <c r="KDX1862" s="401"/>
      <c r="KDY1862" s="401"/>
      <c r="KDZ1862" s="401"/>
      <c r="KEA1862" s="401"/>
      <c r="KEB1862" s="401"/>
      <c r="KEC1862" s="401"/>
      <c r="KED1862" s="401"/>
      <c r="KEE1862" s="401"/>
      <c r="KEF1862" s="401"/>
      <c r="KEG1862" s="401"/>
      <c r="KEH1862" s="401"/>
      <c r="KEI1862" s="401"/>
      <c r="KEJ1862" s="401"/>
      <c r="KEK1862" s="401"/>
      <c r="KEL1862" s="401"/>
      <c r="KEM1862" s="401"/>
      <c r="KEN1862" s="401"/>
      <c r="KEO1862" s="401"/>
      <c r="KEP1862" s="401"/>
      <c r="KEQ1862" s="401"/>
      <c r="KER1862" s="401"/>
      <c r="KES1862" s="401"/>
      <c r="KET1862" s="401"/>
      <c r="KEU1862" s="401"/>
      <c r="KEV1862" s="401"/>
      <c r="KEW1862" s="401"/>
      <c r="KEX1862" s="401"/>
      <c r="KEY1862" s="401"/>
      <c r="KEZ1862" s="401"/>
      <c r="KFA1862" s="401"/>
      <c r="KFB1862" s="401"/>
      <c r="KFC1862" s="401"/>
      <c r="KFD1862" s="401"/>
      <c r="KFE1862" s="401"/>
      <c r="KFF1862" s="401"/>
      <c r="KFG1862" s="401"/>
      <c r="KFH1862" s="401"/>
      <c r="KFI1862" s="401"/>
      <c r="KFJ1862" s="401"/>
      <c r="KFK1862" s="401"/>
      <c r="KFL1862" s="401"/>
      <c r="KFM1862" s="401"/>
      <c r="KFN1862" s="401"/>
      <c r="KFO1862" s="401"/>
      <c r="KFP1862" s="401"/>
      <c r="KFQ1862" s="401"/>
      <c r="KFR1862" s="401"/>
      <c r="KFS1862" s="401"/>
      <c r="KFT1862" s="401"/>
      <c r="KFU1862" s="401"/>
      <c r="KFV1862" s="401"/>
      <c r="KFW1862" s="401"/>
      <c r="KFX1862" s="401"/>
      <c r="KFY1862" s="401"/>
      <c r="KFZ1862" s="401"/>
      <c r="KGA1862" s="401"/>
      <c r="KGB1862" s="401"/>
      <c r="KGC1862" s="401"/>
      <c r="KGD1862" s="401"/>
      <c r="KGE1862" s="401"/>
      <c r="KGF1862" s="401"/>
      <c r="KGG1862" s="401"/>
      <c r="KGH1862" s="401"/>
      <c r="KGI1862" s="401"/>
      <c r="KGJ1862" s="401"/>
      <c r="KGK1862" s="401"/>
      <c r="KGL1862" s="401"/>
      <c r="KGM1862" s="401"/>
      <c r="KGN1862" s="401"/>
      <c r="KGO1862" s="401"/>
      <c r="KGP1862" s="401"/>
      <c r="KGQ1862" s="401"/>
      <c r="KGR1862" s="401"/>
      <c r="KGS1862" s="401"/>
      <c r="KGT1862" s="401"/>
      <c r="KGU1862" s="401"/>
      <c r="KGV1862" s="401"/>
      <c r="KGW1862" s="401"/>
      <c r="KGX1862" s="401"/>
      <c r="KGY1862" s="401"/>
      <c r="KGZ1862" s="401"/>
      <c r="KHA1862" s="401"/>
      <c r="KHB1862" s="401"/>
      <c r="KHC1862" s="401"/>
      <c r="KHD1862" s="401"/>
      <c r="KHE1862" s="401"/>
      <c r="KHF1862" s="401"/>
      <c r="KHG1862" s="401"/>
      <c r="KHH1862" s="401"/>
      <c r="KHI1862" s="401"/>
      <c r="KHJ1862" s="401"/>
      <c r="KHK1862" s="401"/>
      <c r="KHL1862" s="401"/>
      <c r="KHM1862" s="401"/>
      <c r="KHN1862" s="401"/>
      <c r="KHO1862" s="401"/>
      <c r="KHP1862" s="401"/>
      <c r="KHQ1862" s="401"/>
      <c r="KHR1862" s="401"/>
      <c r="KHS1862" s="401"/>
      <c r="KHT1862" s="401"/>
      <c r="KHU1862" s="401"/>
      <c r="KHV1862" s="401"/>
      <c r="KHW1862" s="401"/>
      <c r="KHX1862" s="401"/>
      <c r="KHY1862" s="401"/>
      <c r="KHZ1862" s="401"/>
      <c r="KIA1862" s="401"/>
      <c r="KIB1862" s="401"/>
      <c r="KIC1862" s="401"/>
      <c r="KID1862" s="401"/>
      <c r="KIE1862" s="401"/>
      <c r="KIF1862" s="401"/>
      <c r="KIG1862" s="401"/>
      <c r="KIH1862" s="401"/>
      <c r="KII1862" s="401"/>
      <c r="KIJ1862" s="401"/>
      <c r="KIK1862" s="401"/>
      <c r="KIL1862" s="401"/>
      <c r="KIM1862" s="401"/>
      <c r="KIN1862" s="401"/>
      <c r="KIO1862" s="401"/>
      <c r="KIP1862" s="401"/>
      <c r="KIQ1862" s="401"/>
      <c r="KIR1862" s="401"/>
      <c r="KIS1862" s="401"/>
      <c r="KIT1862" s="401"/>
      <c r="KIU1862" s="401"/>
      <c r="KIV1862" s="401"/>
      <c r="KIW1862" s="401"/>
      <c r="KIX1862" s="401"/>
      <c r="KIY1862" s="401"/>
      <c r="KIZ1862" s="401"/>
      <c r="KJA1862" s="401"/>
      <c r="KJB1862" s="401"/>
      <c r="KJC1862" s="401"/>
      <c r="KJD1862" s="401"/>
      <c r="KJE1862" s="401"/>
      <c r="KJF1862" s="401"/>
      <c r="KJG1862" s="401"/>
      <c r="KJH1862" s="401"/>
      <c r="KJI1862" s="401"/>
      <c r="KJJ1862" s="401"/>
      <c r="KJK1862" s="401"/>
      <c r="KJL1862" s="401"/>
      <c r="KJM1862" s="401"/>
      <c r="KJN1862" s="401"/>
      <c r="KJO1862" s="401"/>
      <c r="KJP1862" s="401"/>
      <c r="KJQ1862" s="401"/>
      <c r="KJR1862" s="401"/>
      <c r="KJS1862" s="401"/>
      <c r="KJT1862" s="401"/>
      <c r="KJU1862" s="401"/>
      <c r="KJV1862" s="401"/>
      <c r="KJW1862" s="401"/>
      <c r="KJX1862" s="401"/>
      <c r="KJY1862" s="401"/>
      <c r="KJZ1862" s="401"/>
      <c r="KKA1862" s="401"/>
      <c r="KKB1862" s="401"/>
      <c r="KKC1862" s="401"/>
      <c r="KKD1862" s="401"/>
      <c r="KKE1862" s="401"/>
      <c r="KKF1862" s="401"/>
      <c r="KKG1862" s="401"/>
      <c r="KKH1862" s="401"/>
      <c r="KKI1862" s="401"/>
      <c r="KKJ1862" s="401"/>
      <c r="KKK1862" s="401"/>
      <c r="KKL1862" s="401"/>
      <c r="KKM1862" s="401"/>
      <c r="KKN1862" s="401"/>
      <c r="KKO1862" s="401"/>
      <c r="KKP1862" s="401"/>
      <c r="KKQ1862" s="401"/>
      <c r="KKR1862" s="401"/>
      <c r="KKS1862" s="401"/>
      <c r="KKT1862" s="401"/>
      <c r="KKU1862" s="401"/>
      <c r="KKV1862" s="401"/>
      <c r="KKW1862" s="401"/>
      <c r="KKX1862" s="401"/>
      <c r="KKY1862" s="401"/>
      <c r="KKZ1862" s="401"/>
      <c r="KLA1862" s="401"/>
      <c r="KLB1862" s="401"/>
      <c r="KLC1862" s="401"/>
      <c r="KLD1862" s="401"/>
      <c r="KLE1862" s="401"/>
      <c r="KLF1862" s="401"/>
      <c r="KLG1862" s="401"/>
      <c r="KLH1862" s="401"/>
      <c r="KLI1862" s="401"/>
      <c r="KLJ1862" s="401"/>
      <c r="KLK1862" s="401"/>
      <c r="KLL1862" s="401"/>
      <c r="KLM1862" s="401"/>
      <c r="KLN1862" s="401"/>
      <c r="KLO1862" s="401"/>
      <c r="KLP1862" s="401"/>
      <c r="KLQ1862" s="401"/>
      <c r="KLR1862" s="401"/>
      <c r="KLS1862" s="401"/>
      <c r="KLT1862" s="401"/>
      <c r="KLU1862" s="401"/>
      <c r="KLV1862" s="401"/>
      <c r="KLW1862" s="401"/>
      <c r="KLX1862" s="401"/>
      <c r="KLY1862" s="401"/>
      <c r="KLZ1862" s="401"/>
      <c r="KMA1862" s="401"/>
      <c r="KMB1862" s="401"/>
      <c r="KMC1862" s="401"/>
      <c r="KMD1862" s="401"/>
      <c r="KME1862" s="401"/>
      <c r="KMF1862" s="401"/>
      <c r="KMG1862" s="401"/>
      <c r="KMH1862" s="401"/>
      <c r="KMI1862" s="401"/>
      <c r="KMJ1862" s="401"/>
      <c r="KMK1862" s="401"/>
      <c r="KML1862" s="401"/>
      <c r="KMM1862" s="401"/>
      <c r="KMN1862" s="401"/>
      <c r="KMO1862" s="401"/>
      <c r="KMP1862" s="401"/>
      <c r="KMQ1862" s="401"/>
      <c r="KMR1862" s="401"/>
      <c r="KMS1862" s="401"/>
      <c r="KMT1862" s="401"/>
      <c r="KMU1862" s="401"/>
      <c r="KMV1862" s="401"/>
      <c r="KMW1862" s="401"/>
      <c r="KMX1862" s="401"/>
      <c r="KMY1862" s="401"/>
      <c r="KMZ1862" s="401"/>
      <c r="KNA1862" s="401"/>
      <c r="KNB1862" s="401"/>
      <c r="KNC1862" s="401"/>
      <c r="KND1862" s="401"/>
      <c r="KNE1862" s="401"/>
      <c r="KNF1862" s="401"/>
      <c r="KNG1862" s="401"/>
      <c r="KNH1862" s="401"/>
      <c r="KNI1862" s="401"/>
      <c r="KNJ1862" s="401"/>
      <c r="KNK1862" s="401"/>
      <c r="KNL1862" s="401"/>
      <c r="KNM1862" s="401"/>
      <c r="KNN1862" s="401"/>
      <c r="KNO1862" s="401"/>
      <c r="KNP1862" s="401"/>
      <c r="KNQ1862" s="401"/>
      <c r="KNR1862" s="401"/>
      <c r="KNS1862" s="401"/>
      <c r="KNT1862" s="401"/>
      <c r="KNU1862" s="401"/>
      <c r="KNV1862" s="401"/>
      <c r="KNW1862" s="401"/>
      <c r="KNX1862" s="401"/>
      <c r="KNY1862" s="401"/>
      <c r="KNZ1862" s="401"/>
      <c r="KOA1862" s="401"/>
      <c r="KOB1862" s="401"/>
      <c r="KOC1862" s="401"/>
      <c r="KOD1862" s="401"/>
      <c r="KOE1862" s="401"/>
      <c r="KOF1862" s="401"/>
      <c r="KOG1862" s="401"/>
      <c r="KOH1862" s="401"/>
      <c r="KOI1862" s="401"/>
      <c r="KOJ1862" s="401"/>
      <c r="KOK1862" s="401"/>
      <c r="KOL1862" s="401"/>
      <c r="KOM1862" s="401"/>
      <c r="KON1862" s="401"/>
      <c r="KOO1862" s="401"/>
      <c r="KOP1862" s="401"/>
      <c r="KOQ1862" s="401"/>
      <c r="KOR1862" s="401"/>
      <c r="KOS1862" s="401"/>
      <c r="KOT1862" s="401"/>
      <c r="KOU1862" s="401"/>
      <c r="KOV1862" s="401"/>
      <c r="KOW1862" s="401"/>
      <c r="KOX1862" s="401"/>
      <c r="KOY1862" s="401"/>
      <c r="KOZ1862" s="401"/>
      <c r="KPA1862" s="401"/>
      <c r="KPB1862" s="401"/>
      <c r="KPC1862" s="401"/>
      <c r="KPD1862" s="401"/>
      <c r="KPE1862" s="401"/>
      <c r="KPF1862" s="401"/>
      <c r="KPG1862" s="401"/>
      <c r="KPH1862" s="401"/>
      <c r="KPI1862" s="401"/>
      <c r="KPJ1862" s="401"/>
      <c r="KPK1862" s="401"/>
      <c r="KPL1862" s="401"/>
      <c r="KPM1862" s="401"/>
      <c r="KPN1862" s="401"/>
      <c r="KPO1862" s="401"/>
      <c r="KPP1862" s="401"/>
      <c r="KPQ1862" s="401"/>
      <c r="KPR1862" s="401"/>
      <c r="KPS1862" s="401"/>
      <c r="KPT1862" s="401"/>
      <c r="KPU1862" s="401"/>
      <c r="KPV1862" s="401"/>
      <c r="KPW1862" s="401"/>
      <c r="KPX1862" s="401"/>
      <c r="KPY1862" s="401"/>
      <c r="KPZ1862" s="401"/>
      <c r="KQA1862" s="401"/>
      <c r="KQB1862" s="401"/>
      <c r="KQC1862" s="401"/>
      <c r="KQD1862" s="401"/>
      <c r="KQE1862" s="401"/>
      <c r="KQF1862" s="401"/>
      <c r="KQG1862" s="401"/>
      <c r="KQH1862" s="401"/>
      <c r="KQI1862" s="401"/>
      <c r="KQJ1862" s="401"/>
      <c r="KQK1862" s="401"/>
      <c r="KQL1862" s="401"/>
      <c r="KQM1862" s="401"/>
      <c r="KQN1862" s="401"/>
      <c r="KQO1862" s="401"/>
      <c r="KQP1862" s="401"/>
      <c r="KQQ1862" s="401"/>
      <c r="KQR1862" s="401"/>
      <c r="KQS1862" s="401"/>
      <c r="KQT1862" s="401"/>
      <c r="KQU1862" s="401"/>
      <c r="KQV1862" s="401"/>
      <c r="KQW1862" s="401"/>
      <c r="KQX1862" s="401"/>
      <c r="KQY1862" s="401"/>
      <c r="KQZ1862" s="401"/>
      <c r="KRA1862" s="401"/>
      <c r="KRB1862" s="401"/>
      <c r="KRC1862" s="401"/>
      <c r="KRD1862" s="401"/>
      <c r="KRE1862" s="401"/>
      <c r="KRF1862" s="401"/>
      <c r="KRG1862" s="401"/>
      <c r="KRH1862" s="401"/>
      <c r="KRI1862" s="401"/>
      <c r="KRJ1862" s="401"/>
      <c r="KRK1862" s="401"/>
      <c r="KRL1862" s="401"/>
      <c r="KRM1862" s="401"/>
      <c r="KRN1862" s="401"/>
      <c r="KRO1862" s="401"/>
      <c r="KRP1862" s="401"/>
      <c r="KRQ1862" s="401"/>
      <c r="KRR1862" s="401"/>
      <c r="KRS1862" s="401"/>
      <c r="KRT1862" s="401"/>
      <c r="KRU1862" s="401"/>
      <c r="KRV1862" s="401"/>
      <c r="KRW1862" s="401"/>
      <c r="KRX1862" s="401"/>
      <c r="KRY1862" s="401"/>
      <c r="KRZ1862" s="401"/>
      <c r="KSA1862" s="401"/>
      <c r="KSB1862" s="401"/>
      <c r="KSC1862" s="401"/>
      <c r="KSD1862" s="401"/>
      <c r="KSE1862" s="401"/>
      <c r="KSF1862" s="401"/>
      <c r="KSG1862" s="401"/>
      <c r="KSH1862" s="401"/>
      <c r="KSI1862" s="401"/>
      <c r="KSJ1862" s="401"/>
      <c r="KSK1862" s="401"/>
      <c r="KSL1862" s="401"/>
      <c r="KSM1862" s="401"/>
      <c r="KSN1862" s="401"/>
      <c r="KSO1862" s="401"/>
      <c r="KSP1862" s="401"/>
      <c r="KSQ1862" s="401"/>
      <c r="KSR1862" s="401"/>
      <c r="KSS1862" s="401"/>
      <c r="KST1862" s="401"/>
      <c r="KSU1862" s="401"/>
      <c r="KSV1862" s="401"/>
      <c r="KSW1862" s="401"/>
      <c r="KSX1862" s="401"/>
      <c r="KSY1862" s="401"/>
      <c r="KSZ1862" s="401"/>
      <c r="KTA1862" s="401"/>
      <c r="KTB1862" s="401"/>
      <c r="KTC1862" s="401"/>
      <c r="KTD1862" s="401"/>
      <c r="KTE1862" s="401"/>
      <c r="KTF1862" s="401"/>
      <c r="KTG1862" s="401"/>
      <c r="KTH1862" s="401"/>
      <c r="KTI1862" s="401"/>
      <c r="KTJ1862" s="401"/>
      <c r="KTK1862" s="401"/>
      <c r="KTL1862" s="401"/>
      <c r="KTM1862" s="401"/>
      <c r="KTN1862" s="401"/>
      <c r="KTO1862" s="401"/>
      <c r="KTP1862" s="401"/>
      <c r="KTQ1862" s="401"/>
      <c r="KTR1862" s="401"/>
      <c r="KTS1862" s="401"/>
      <c r="KTT1862" s="401"/>
      <c r="KTU1862" s="401"/>
      <c r="KTV1862" s="401"/>
      <c r="KTW1862" s="401"/>
      <c r="KTX1862" s="401"/>
      <c r="KTY1862" s="401"/>
      <c r="KTZ1862" s="401"/>
      <c r="KUA1862" s="401"/>
      <c r="KUB1862" s="401"/>
      <c r="KUC1862" s="401"/>
      <c r="KUD1862" s="401"/>
      <c r="KUE1862" s="401"/>
      <c r="KUF1862" s="401"/>
      <c r="KUG1862" s="401"/>
      <c r="KUH1862" s="401"/>
      <c r="KUI1862" s="401"/>
      <c r="KUJ1862" s="401"/>
      <c r="KUK1862" s="401"/>
      <c r="KUL1862" s="401"/>
      <c r="KUM1862" s="401"/>
      <c r="KUN1862" s="401"/>
      <c r="KUO1862" s="401"/>
      <c r="KUP1862" s="401"/>
      <c r="KUQ1862" s="401"/>
      <c r="KUR1862" s="401"/>
      <c r="KUS1862" s="401"/>
      <c r="KUT1862" s="401"/>
      <c r="KUU1862" s="401"/>
      <c r="KUV1862" s="401"/>
      <c r="KUW1862" s="401"/>
      <c r="KUX1862" s="401"/>
      <c r="KUY1862" s="401"/>
      <c r="KUZ1862" s="401"/>
      <c r="KVA1862" s="401"/>
      <c r="KVB1862" s="401"/>
      <c r="KVC1862" s="401"/>
      <c r="KVD1862" s="401"/>
      <c r="KVE1862" s="401"/>
      <c r="KVF1862" s="401"/>
      <c r="KVG1862" s="401"/>
      <c r="KVH1862" s="401"/>
      <c r="KVI1862" s="401"/>
      <c r="KVJ1862" s="401"/>
      <c r="KVK1862" s="401"/>
      <c r="KVL1862" s="401"/>
      <c r="KVM1862" s="401"/>
      <c r="KVN1862" s="401"/>
      <c r="KVO1862" s="401"/>
      <c r="KVP1862" s="401"/>
      <c r="KVQ1862" s="401"/>
      <c r="KVR1862" s="401"/>
      <c r="KVS1862" s="401"/>
      <c r="KVT1862" s="401"/>
      <c r="KVU1862" s="401"/>
      <c r="KVV1862" s="401"/>
      <c r="KVW1862" s="401"/>
      <c r="KVX1862" s="401"/>
      <c r="KVY1862" s="401"/>
      <c r="KVZ1862" s="401"/>
      <c r="KWA1862" s="401"/>
      <c r="KWB1862" s="401"/>
      <c r="KWC1862" s="401"/>
      <c r="KWD1862" s="401"/>
      <c r="KWE1862" s="401"/>
      <c r="KWF1862" s="401"/>
      <c r="KWG1862" s="401"/>
      <c r="KWH1862" s="401"/>
      <c r="KWI1862" s="401"/>
      <c r="KWJ1862" s="401"/>
      <c r="KWK1862" s="401"/>
      <c r="KWL1862" s="401"/>
      <c r="KWM1862" s="401"/>
      <c r="KWN1862" s="401"/>
      <c r="KWO1862" s="401"/>
      <c r="KWP1862" s="401"/>
      <c r="KWQ1862" s="401"/>
      <c r="KWR1862" s="401"/>
      <c r="KWS1862" s="401"/>
      <c r="KWT1862" s="401"/>
      <c r="KWU1862" s="401"/>
      <c r="KWV1862" s="401"/>
      <c r="KWW1862" s="401"/>
      <c r="KWX1862" s="401"/>
      <c r="KWY1862" s="401"/>
      <c r="KWZ1862" s="401"/>
      <c r="KXA1862" s="401"/>
      <c r="KXB1862" s="401"/>
      <c r="KXC1862" s="401"/>
      <c r="KXD1862" s="401"/>
      <c r="KXE1862" s="401"/>
      <c r="KXF1862" s="401"/>
      <c r="KXG1862" s="401"/>
      <c r="KXH1862" s="401"/>
      <c r="KXI1862" s="401"/>
      <c r="KXJ1862" s="401"/>
      <c r="KXK1862" s="401"/>
      <c r="KXL1862" s="401"/>
      <c r="KXM1862" s="401"/>
      <c r="KXN1862" s="401"/>
      <c r="KXO1862" s="401"/>
      <c r="KXP1862" s="401"/>
      <c r="KXQ1862" s="401"/>
      <c r="KXR1862" s="401"/>
      <c r="KXS1862" s="401"/>
      <c r="KXT1862" s="401"/>
      <c r="KXU1862" s="401"/>
      <c r="KXV1862" s="401"/>
      <c r="KXW1862" s="401"/>
      <c r="KXX1862" s="401"/>
      <c r="KXY1862" s="401"/>
      <c r="KXZ1862" s="401"/>
      <c r="KYA1862" s="401"/>
      <c r="KYB1862" s="401"/>
      <c r="KYC1862" s="401"/>
      <c r="KYD1862" s="401"/>
      <c r="KYE1862" s="401"/>
      <c r="KYF1862" s="401"/>
      <c r="KYG1862" s="401"/>
      <c r="KYH1862" s="401"/>
      <c r="KYI1862" s="401"/>
      <c r="KYJ1862" s="401"/>
      <c r="KYK1862" s="401"/>
      <c r="KYL1862" s="401"/>
      <c r="KYM1862" s="401"/>
      <c r="KYN1862" s="401"/>
      <c r="KYO1862" s="401"/>
      <c r="KYP1862" s="401"/>
      <c r="KYQ1862" s="401"/>
      <c r="KYR1862" s="401"/>
      <c r="KYS1862" s="401"/>
      <c r="KYT1862" s="401"/>
      <c r="KYU1862" s="401"/>
      <c r="KYV1862" s="401"/>
      <c r="KYW1862" s="401"/>
      <c r="KYX1862" s="401"/>
      <c r="KYY1862" s="401"/>
      <c r="KYZ1862" s="401"/>
      <c r="KZA1862" s="401"/>
      <c r="KZB1862" s="401"/>
      <c r="KZC1862" s="401"/>
      <c r="KZD1862" s="401"/>
      <c r="KZE1862" s="401"/>
      <c r="KZF1862" s="401"/>
      <c r="KZG1862" s="401"/>
      <c r="KZH1862" s="401"/>
      <c r="KZI1862" s="401"/>
      <c r="KZJ1862" s="401"/>
      <c r="KZK1862" s="401"/>
      <c r="KZL1862" s="401"/>
      <c r="KZM1862" s="401"/>
      <c r="KZN1862" s="401"/>
      <c r="KZO1862" s="401"/>
      <c r="KZP1862" s="401"/>
      <c r="KZQ1862" s="401"/>
      <c r="KZR1862" s="401"/>
      <c r="KZS1862" s="401"/>
      <c r="KZT1862" s="401"/>
      <c r="KZU1862" s="401"/>
      <c r="KZV1862" s="401"/>
      <c r="KZW1862" s="401"/>
      <c r="KZX1862" s="401"/>
      <c r="KZY1862" s="401"/>
      <c r="KZZ1862" s="401"/>
      <c r="LAA1862" s="401"/>
      <c r="LAB1862" s="401"/>
      <c r="LAC1862" s="401"/>
      <c r="LAD1862" s="401"/>
      <c r="LAE1862" s="401"/>
      <c r="LAF1862" s="401"/>
      <c r="LAG1862" s="401"/>
      <c r="LAH1862" s="401"/>
      <c r="LAI1862" s="401"/>
      <c r="LAJ1862" s="401"/>
      <c r="LAK1862" s="401"/>
      <c r="LAL1862" s="401"/>
      <c r="LAM1862" s="401"/>
      <c r="LAN1862" s="401"/>
      <c r="LAO1862" s="401"/>
      <c r="LAP1862" s="401"/>
      <c r="LAQ1862" s="401"/>
      <c r="LAR1862" s="401"/>
      <c r="LAS1862" s="401"/>
      <c r="LAT1862" s="401"/>
      <c r="LAU1862" s="401"/>
      <c r="LAV1862" s="401"/>
      <c r="LAW1862" s="401"/>
      <c r="LAX1862" s="401"/>
      <c r="LAY1862" s="401"/>
      <c r="LAZ1862" s="401"/>
      <c r="LBA1862" s="401"/>
      <c r="LBB1862" s="401"/>
      <c r="LBC1862" s="401"/>
      <c r="LBD1862" s="401"/>
      <c r="LBE1862" s="401"/>
      <c r="LBF1862" s="401"/>
      <c r="LBG1862" s="401"/>
      <c r="LBH1862" s="401"/>
      <c r="LBI1862" s="401"/>
      <c r="LBJ1862" s="401"/>
      <c r="LBK1862" s="401"/>
      <c r="LBL1862" s="401"/>
      <c r="LBM1862" s="401"/>
      <c r="LBN1862" s="401"/>
      <c r="LBO1862" s="401"/>
      <c r="LBP1862" s="401"/>
      <c r="LBQ1862" s="401"/>
      <c r="LBR1862" s="401"/>
      <c r="LBS1862" s="401"/>
      <c r="LBT1862" s="401"/>
      <c r="LBU1862" s="401"/>
      <c r="LBV1862" s="401"/>
      <c r="LBW1862" s="401"/>
      <c r="LBX1862" s="401"/>
      <c r="LBY1862" s="401"/>
      <c r="LBZ1862" s="401"/>
      <c r="LCA1862" s="401"/>
      <c r="LCB1862" s="401"/>
      <c r="LCC1862" s="401"/>
      <c r="LCD1862" s="401"/>
      <c r="LCE1862" s="401"/>
      <c r="LCF1862" s="401"/>
      <c r="LCG1862" s="401"/>
      <c r="LCH1862" s="401"/>
      <c r="LCI1862" s="401"/>
      <c r="LCJ1862" s="401"/>
      <c r="LCK1862" s="401"/>
      <c r="LCL1862" s="401"/>
      <c r="LCM1862" s="401"/>
      <c r="LCN1862" s="401"/>
      <c r="LCO1862" s="401"/>
      <c r="LCP1862" s="401"/>
      <c r="LCQ1862" s="401"/>
      <c r="LCR1862" s="401"/>
      <c r="LCS1862" s="401"/>
      <c r="LCT1862" s="401"/>
      <c r="LCU1862" s="401"/>
      <c r="LCV1862" s="401"/>
      <c r="LCW1862" s="401"/>
      <c r="LCX1862" s="401"/>
      <c r="LCY1862" s="401"/>
      <c r="LCZ1862" s="401"/>
      <c r="LDA1862" s="401"/>
      <c r="LDB1862" s="401"/>
      <c r="LDC1862" s="401"/>
      <c r="LDD1862" s="401"/>
      <c r="LDE1862" s="401"/>
      <c r="LDF1862" s="401"/>
      <c r="LDG1862" s="401"/>
      <c r="LDH1862" s="401"/>
      <c r="LDI1862" s="401"/>
      <c r="LDJ1862" s="401"/>
      <c r="LDK1862" s="401"/>
      <c r="LDL1862" s="401"/>
      <c r="LDM1862" s="401"/>
      <c r="LDN1862" s="401"/>
      <c r="LDO1862" s="401"/>
      <c r="LDP1862" s="401"/>
      <c r="LDQ1862" s="401"/>
      <c r="LDR1862" s="401"/>
      <c r="LDS1862" s="401"/>
      <c r="LDT1862" s="401"/>
      <c r="LDU1862" s="401"/>
      <c r="LDV1862" s="401"/>
      <c r="LDW1862" s="401"/>
      <c r="LDX1862" s="401"/>
      <c r="LDY1862" s="401"/>
      <c r="LDZ1862" s="401"/>
      <c r="LEA1862" s="401"/>
      <c r="LEB1862" s="401"/>
      <c r="LEC1862" s="401"/>
      <c r="LED1862" s="401"/>
      <c r="LEE1862" s="401"/>
      <c r="LEF1862" s="401"/>
      <c r="LEG1862" s="401"/>
      <c r="LEH1862" s="401"/>
      <c r="LEI1862" s="401"/>
      <c r="LEJ1862" s="401"/>
      <c r="LEK1862" s="401"/>
      <c r="LEL1862" s="401"/>
      <c r="LEM1862" s="401"/>
      <c r="LEN1862" s="401"/>
      <c r="LEO1862" s="401"/>
      <c r="LEP1862" s="401"/>
      <c r="LEQ1862" s="401"/>
      <c r="LER1862" s="401"/>
      <c r="LES1862" s="401"/>
      <c r="LET1862" s="401"/>
      <c r="LEU1862" s="401"/>
      <c r="LEV1862" s="401"/>
      <c r="LEW1862" s="401"/>
      <c r="LEX1862" s="401"/>
      <c r="LEY1862" s="401"/>
      <c r="LEZ1862" s="401"/>
      <c r="LFA1862" s="401"/>
      <c r="LFB1862" s="401"/>
      <c r="LFC1862" s="401"/>
      <c r="LFD1862" s="401"/>
      <c r="LFE1862" s="401"/>
      <c r="LFF1862" s="401"/>
      <c r="LFG1862" s="401"/>
      <c r="LFH1862" s="401"/>
      <c r="LFI1862" s="401"/>
      <c r="LFJ1862" s="401"/>
      <c r="LFK1862" s="401"/>
      <c r="LFL1862" s="401"/>
      <c r="LFM1862" s="401"/>
      <c r="LFN1862" s="401"/>
      <c r="LFO1862" s="401"/>
      <c r="LFP1862" s="401"/>
      <c r="LFQ1862" s="401"/>
      <c r="LFR1862" s="401"/>
      <c r="LFS1862" s="401"/>
      <c r="LFT1862" s="401"/>
      <c r="LFU1862" s="401"/>
      <c r="LFV1862" s="401"/>
      <c r="LFW1862" s="401"/>
      <c r="LFX1862" s="401"/>
      <c r="LFY1862" s="401"/>
      <c r="LFZ1862" s="401"/>
      <c r="LGA1862" s="401"/>
      <c r="LGB1862" s="401"/>
      <c r="LGC1862" s="401"/>
      <c r="LGD1862" s="401"/>
      <c r="LGE1862" s="401"/>
      <c r="LGF1862" s="401"/>
      <c r="LGG1862" s="401"/>
      <c r="LGH1862" s="401"/>
      <c r="LGI1862" s="401"/>
      <c r="LGJ1862" s="401"/>
      <c r="LGK1862" s="401"/>
      <c r="LGL1862" s="401"/>
      <c r="LGM1862" s="401"/>
      <c r="LGN1862" s="401"/>
      <c r="LGO1862" s="401"/>
      <c r="LGP1862" s="401"/>
      <c r="LGQ1862" s="401"/>
      <c r="LGR1862" s="401"/>
      <c r="LGS1862" s="401"/>
      <c r="LGT1862" s="401"/>
      <c r="LGU1862" s="401"/>
      <c r="LGV1862" s="401"/>
      <c r="LGW1862" s="401"/>
      <c r="LGX1862" s="401"/>
      <c r="LGY1862" s="401"/>
      <c r="LGZ1862" s="401"/>
      <c r="LHA1862" s="401"/>
      <c r="LHB1862" s="401"/>
      <c r="LHC1862" s="401"/>
      <c r="LHD1862" s="401"/>
      <c r="LHE1862" s="401"/>
      <c r="LHF1862" s="401"/>
      <c r="LHG1862" s="401"/>
      <c r="LHH1862" s="401"/>
      <c r="LHI1862" s="401"/>
      <c r="LHJ1862" s="401"/>
      <c r="LHK1862" s="401"/>
      <c r="LHL1862" s="401"/>
      <c r="LHM1862" s="401"/>
      <c r="LHN1862" s="401"/>
      <c r="LHO1862" s="401"/>
      <c r="LHP1862" s="401"/>
      <c r="LHQ1862" s="401"/>
      <c r="LHR1862" s="401"/>
      <c r="LHS1862" s="401"/>
      <c r="LHT1862" s="401"/>
      <c r="LHU1862" s="401"/>
      <c r="LHV1862" s="401"/>
      <c r="LHW1862" s="401"/>
      <c r="LHX1862" s="401"/>
      <c r="LHY1862" s="401"/>
      <c r="LHZ1862" s="401"/>
      <c r="LIA1862" s="401"/>
      <c r="LIB1862" s="401"/>
      <c r="LIC1862" s="401"/>
      <c r="LID1862" s="401"/>
      <c r="LIE1862" s="401"/>
      <c r="LIF1862" s="401"/>
      <c r="LIG1862" s="401"/>
      <c r="LIH1862" s="401"/>
      <c r="LII1862" s="401"/>
      <c r="LIJ1862" s="401"/>
      <c r="LIK1862" s="401"/>
      <c r="LIL1862" s="401"/>
      <c r="LIM1862" s="401"/>
      <c r="LIN1862" s="401"/>
      <c r="LIO1862" s="401"/>
      <c r="LIP1862" s="401"/>
      <c r="LIQ1862" s="401"/>
      <c r="LIR1862" s="401"/>
      <c r="LIS1862" s="401"/>
      <c r="LIT1862" s="401"/>
      <c r="LIU1862" s="401"/>
      <c r="LIV1862" s="401"/>
      <c r="LIW1862" s="401"/>
      <c r="LIX1862" s="401"/>
      <c r="LIY1862" s="401"/>
      <c r="LIZ1862" s="401"/>
      <c r="LJA1862" s="401"/>
      <c r="LJB1862" s="401"/>
      <c r="LJC1862" s="401"/>
      <c r="LJD1862" s="401"/>
      <c r="LJE1862" s="401"/>
      <c r="LJF1862" s="401"/>
      <c r="LJG1862" s="401"/>
      <c r="LJH1862" s="401"/>
      <c r="LJI1862" s="401"/>
      <c r="LJJ1862" s="401"/>
      <c r="LJK1862" s="401"/>
      <c r="LJL1862" s="401"/>
      <c r="LJM1862" s="401"/>
      <c r="LJN1862" s="401"/>
      <c r="LJO1862" s="401"/>
      <c r="LJP1862" s="401"/>
      <c r="LJQ1862" s="401"/>
      <c r="LJR1862" s="401"/>
      <c r="LJS1862" s="401"/>
      <c r="LJT1862" s="401"/>
      <c r="LJU1862" s="401"/>
      <c r="LJV1862" s="401"/>
      <c r="LJW1862" s="401"/>
      <c r="LJX1862" s="401"/>
      <c r="LJY1862" s="401"/>
      <c r="LJZ1862" s="401"/>
      <c r="LKA1862" s="401"/>
      <c r="LKB1862" s="401"/>
      <c r="LKC1862" s="401"/>
      <c r="LKD1862" s="401"/>
      <c r="LKE1862" s="401"/>
      <c r="LKF1862" s="401"/>
      <c r="LKG1862" s="401"/>
      <c r="LKH1862" s="401"/>
      <c r="LKI1862" s="401"/>
      <c r="LKJ1862" s="401"/>
      <c r="LKK1862" s="401"/>
      <c r="LKL1862" s="401"/>
      <c r="LKM1862" s="401"/>
      <c r="LKN1862" s="401"/>
      <c r="LKO1862" s="401"/>
      <c r="LKP1862" s="401"/>
      <c r="LKQ1862" s="401"/>
      <c r="LKR1862" s="401"/>
      <c r="LKS1862" s="401"/>
      <c r="LKT1862" s="401"/>
      <c r="LKU1862" s="401"/>
      <c r="LKV1862" s="401"/>
      <c r="LKW1862" s="401"/>
      <c r="LKX1862" s="401"/>
      <c r="LKY1862" s="401"/>
      <c r="LKZ1862" s="401"/>
      <c r="LLA1862" s="401"/>
      <c r="LLB1862" s="401"/>
      <c r="LLC1862" s="401"/>
      <c r="LLD1862" s="401"/>
      <c r="LLE1862" s="401"/>
      <c r="LLF1862" s="401"/>
      <c r="LLG1862" s="401"/>
      <c r="LLH1862" s="401"/>
      <c r="LLI1862" s="401"/>
      <c r="LLJ1862" s="401"/>
      <c r="LLK1862" s="401"/>
      <c r="LLL1862" s="401"/>
      <c r="LLM1862" s="401"/>
      <c r="LLN1862" s="401"/>
      <c r="LLO1862" s="401"/>
      <c r="LLP1862" s="401"/>
      <c r="LLQ1862" s="401"/>
      <c r="LLR1862" s="401"/>
      <c r="LLS1862" s="401"/>
      <c r="LLT1862" s="401"/>
      <c r="LLU1862" s="401"/>
      <c r="LLV1862" s="401"/>
      <c r="LLW1862" s="401"/>
      <c r="LLX1862" s="401"/>
      <c r="LLY1862" s="401"/>
      <c r="LLZ1862" s="401"/>
      <c r="LMA1862" s="401"/>
      <c r="LMB1862" s="401"/>
      <c r="LMC1862" s="401"/>
      <c r="LMD1862" s="401"/>
      <c r="LME1862" s="401"/>
      <c r="LMF1862" s="401"/>
      <c r="LMG1862" s="401"/>
      <c r="LMH1862" s="401"/>
      <c r="LMI1862" s="401"/>
      <c r="LMJ1862" s="401"/>
      <c r="LMK1862" s="401"/>
      <c r="LML1862" s="401"/>
      <c r="LMM1862" s="401"/>
      <c r="LMN1862" s="401"/>
      <c r="LMO1862" s="401"/>
      <c r="LMP1862" s="401"/>
      <c r="LMQ1862" s="401"/>
      <c r="LMR1862" s="401"/>
      <c r="LMS1862" s="401"/>
      <c r="LMT1862" s="401"/>
      <c r="LMU1862" s="401"/>
      <c r="LMV1862" s="401"/>
      <c r="LMW1862" s="401"/>
      <c r="LMX1862" s="401"/>
      <c r="LMY1862" s="401"/>
      <c r="LMZ1862" s="401"/>
      <c r="LNA1862" s="401"/>
      <c r="LNB1862" s="401"/>
      <c r="LNC1862" s="401"/>
      <c r="LND1862" s="401"/>
      <c r="LNE1862" s="401"/>
      <c r="LNF1862" s="401"/>
      <c r="LNG1862" s="401"/>
      <c r="LNH1862" s="401"/>
      <c r="LNI1862" s="401"/>
      <c r="LNJ1862" s="401"/>
      <c r="LNK1862" s="401"/>
      <c r="LNL1862" s="401"/>
      <c r="LNM1862" s="401"/>
      <c r="LNN1862" s="401"/>
      <c r="LNO1862" s="401"/>
      <c r="LNP1862" s="401"/>
      <c r="LNQ1862" s="401"/>
      <c r="LNR1862" s="401"/>
      <c r="LNS1862" s="401"/>
      <c r="LNT1862" s="401"/>
      <c r="LNU1862" s="401"/>
      <c r="LNV1862" s="401"/>
      <c r="LNW1862" s="401"/>
      <c r="LNX1862" s="401"/>
      <c r="LNY1862" s="401"/>
      <c r="LNZ1862" s="401"/>
      <c r="LOA1862" s="401"/>
      <c r="LOB1862" s="401"/>
      <c r="LOC1862" s="401"/>
      <c r="LOD1862" s="401"/>
      <c r="LOE1862" s="401"/>
      <c r="LOF1862" s="401"/>
      <c r="LOG1862" s="401"/>
      <c r="LOH1862" s="401"/>
      <c r="LOI1862" s="401"/>
      <c r="LOJ1862" s="401"/>
      <c r="LOK1862" s="401"/>
      <c r="LOL1862" s="401"/>
      <c r="LOM1862" s="401"/>
      <c r="LON1862" s="401"/>
      <c r="LOO1862" s="401"/>
      <c r="LOP1862" s="401"/>
      <c r="LOQ1862" s="401"/>
      <c r="LOR1862" s="401"/>
      <c r="LOS1862" s="401"/>
      <c r="LOT1862" s="401"/>
      <c r="LOU1862" s="401"/>
      <c r="LOV1862" s="401"/>
      <c r="LOW1862" s="401"/>
      <c r="LOX1862" s="401"/>
      <c r="LOY1862" s="401"/>
      <c r="LOZ1862" s="401"/>
      <c r="LPA1862" s="401"/>
      <c r="LPB1862" s="401"/>
      <c r="LPC1862" s="401"/>
      <c r="LPD1862" s="401"/>
      <c r="LPE1862" s="401"/>
      <c r="LPF1862" s="401"/>
      <c r="LPG1862" s="401"/>
      <c r="LPH1862" s="401"/>
      <c r="LPI1862" s="401"/>
      <c r="LPJ1862" s="401"/>
      <c r="LPK1862" s="401"/>
      <c r="LPL1862" s="401"/>
      <c r="LPM1862" s="401"/>
      <c r="LPN1862" s="401"/>
      <c r="LPO1862" s="401"/>
      <c r="LPP1862" s="401"/>
      <c r="LPQ1862" s="401"/>
      <c r="LPR1862" s="401"/>
      <c r="LPS1862" s="401"/>
      <c r="LPT1862" s="401"/>
      <c r="LPU1862" s="401"/>
      <c r="LPV1862" s="401"/>
      <c r="LPW1862" s="401"/>
      <c r="LPX1862" s="401"/>
      <c r="LPY1862" s="401"/>
      <c r="LPZ1862" s="401"/>
      <c r="LQA1862" s="401"/>
      <c r="LQB1862" s="401"/>
      <c r="LQC1862" s="401"/>
      <c r="LQD1862" s="401"/>
      <c r="LQE1862" s="401"/>
      <c r="LQF1862" s="401"/>
      <c r="LQG1862" s="401"/>
      <c r="LQH1862" s="401"/>
      <c r="LQI1862" s="401"/>
      <c r="LQJ1862" s="401"/>
      <c r="LQK1862" s="401"/>
      <c r="LQL1862" s="401"/>
      <c r="LQM1862" s="401"/>
      <c r="LQN1862" s="401"/>
      <c r="LQO1862" s="401"/>
      <c r="LQP1862" s="401"/>
      <c r="LQQ1862" s="401"/>
      <c r="LQR1862" s="401"/>
      <c r="LQS1862" s="401"/>
      <c r="LQT1862" s="401"/>
      <c r="LQU1862" s="401"/>
      <c r="LQV1862" s="401"/>
      <c r="LQW1862" s="401"/>
      <c r="LQX1862" s="401"/>
      <c r="LQY1862" s="401"/>
      <c r="LQZ1862" s="401"/>
      <c r="LRA1862" s="401"/>
      <c r="LRB1862" s="401"/>
      <c r="LRC1862" s="401"/>
      <c r="LRD1862" s="401"/>
      <c r="LRE1862" s="401"/>
      <c r="LRF1862" s="401"/>
      <c r="LRG1862" s="401"/>
      <c r="LRH1862" s="401"/>
      <c r="LRI1862" s="401"/>
      <c r="LRJ1862" s="401"/>
      <c r="LRK1862" s="401"/>
      <c r="LRL1862" s="401"/>
      <c r="LRM1862" s="401"/>
      <c r="LRN1862" s="401"/>
      <c r="LRO1862" s="401"/>
      <c r="LRP1862" s="401"/>
      <c r="LRQ1862" s="401"/>
      <c r="LRR1862" s="401"/>
      <c r="LRS1862" s="401"/>
      <c r="LRT1862" s="401"/>
      <c r="LRU1862" s="401"/>
      <c r="LRV1862" s="401"/>
      <c r="LRW1862" s="401"/>
      <c r="LRX1862" s="401"/>
      <c r="LRY1862" s="401"/>
      <c r="LRZ1862" s="401"/>
      <c r="LSA1862" s="401"/>
      <c r="LSB1862" s="401"/>
      <c r="LSC1862" s="401"/>
      <c r="LSD1862" s="401"/>
      <c r="LSE1862" s="401"/>
      <c r="LSF1862" s="401"/>
      <c r="LSG1862" s="401"/>
      <c r="LSH1862" s="401"/>
      <c r="LSI1862" s="401"/>
      <c r="LSJ1862" s="401"/>
      <c r="LSK1862" s="401"/>
      <c r="LSL1862" s="401"/>
      <c r="LSM1862" s="401"/>
      <c r="LSN1862" s="401"/>
      <c r="LSO1862" s="401"/>
      <c r="LSP1862" s="401"/>
      <c r="LSQ1862" s="401"/>
      <c r="LSR1862" s="401"/>
      <c r="LSS1862" s="401"/>
      <c r="LST1862" s="401"/>
      <c r="LSU1862" s="401"/>
      <c r="LSV1862" s="401"/>
      <c r="LSW1862" s="401"/>
      <c r="LSX1862" s="401"/>
      <c r="LSY1862" s="401"/>
      <c r="LSZ1862" s="401"/>
      <c r="LTA1862" s="401"/>
      <c r="LTB1862" s="401"/>
      <c r="LTC1862" s="401"/>
      <c r="LTD1862" s="401"/>
      <c r="LTE1862" s="401"/>
      <c r="LTF1862" s="401"/>
      <c r="LTG1862" s="401"/>
      <c r="LTH1862" s="401"/>
      <c r="LTI1862" s="401"/>
      <c r="LTJ1862" s="401"/>
      <c r="LTK1862" s="401"/>
      <c r="LTL1862" s="401"/>
      <c r="LTM1862" s="401"/>
      <c r="LTN1862" s="401"/>
      <c r="LTO1862" s="401"/>
      <c r="LTP1862" s="401"/>
      <c r="LTQ1862" s="401"/>
      <c r="LTR1862" s="401"/>
      <c r="LTS1862" s="401"/>
      <c r="LTT1862" s="401"/>
      <c r="LTU1862" s="401"/>
      <c r="LTV1862" s="401"/>
      <c r="LTW1862" s="401"/>
      <c r="LTX1862" s="401"/>
      <c r="LTY1862" s="401"/>
      <c r="LTZ1862" s="401"/>
      <c r="LUA1862" s="401"/>
      <c r="LUB1862" s="401"/>
      <c r="LUC1862" s="401"/>
      <c r="LUD1862" s="401"/>
      <c r="LUE1862" s="401"/>
      <c r="LUF1862" s="401"/>
      <c r="LUG1862" s="401"/>
      <c r="LUH1862" s="401"/>
      <c r="LUI1862" s="401"/>
      <c r="LUJ1862" s="401"/>
      <c r="LUK1862" s="401"/>
      <c r="LUL1862" s="401"/>
      <c r="LUM1862" s="401"/>
      <c r="LUN1862" s="401"/>
      <c r="LUO1862" s="401"/>
      <c r="LUP1862" s="401"/>
      <c r="LUQ1862" s="401"/>
      <c r="LUR1862" s="401"/>
      <c r="LUS1862" s="401"/>
      <c r="LUT1862" s="401"/>
      <c r="LUU1862" s="401"/>
      <c r="LUV1862" s="401"/>
      <c r="LUW1862" s="401"/>
      <c r="LUX1862" s="401"/>
      <c r="LUY1862" s="401"/>
      <c r="LUZ1862" s="401"/>
      <c r="LVA1862" s="401"/>
      <c r="LVB1862" s="401"/>
      <c r="LVC1862" s="401"/>
      <c r="LVD1862" s="401"/>
      <c r="LVE1862" s="401"/>
      <c r="LVF1862" s="401"/>
      <c r="LVG1862" s="401"/>
      <c r="LVH1862" s="401"/>
      <c r="LVI1862" s="401"/>
      <c r="LVJ1862" s="401"/>
      <c r="LVK1862" s="401"/>
      <c r="LVL1862" s="401"/>
      <c r="LVM1862" s="401"/>
      <c r="LVN1862" s="401"/>
      <c r="LVO1862" s="401"/>
      <c r="LVP1862" s="401"/>
      <c r="LVQ1862" s="401"/>
      <c r="LVR1862" s="401"/>
      <c r="LVS1862" s="401"/>
      <c r="LVT1862" s="401"/>
      <c r="LVU1862" s="401"/>
      <c r="LVV1862" s="401"/>
      <c r="LVW1862" s="401"/>
      <c r="LVX1862" s="401"/>
      <c r="LVY1862" s="401"/>
      <c r="LVZ1862" s="401"/>
      <c r="LWA1862" s="401"/>
      <c r="LWB1862" s="401"/>
      <c r="LWC1862" s="401"/>
      <c r="LWD1862" s="401"/>
      <c r="LWE1862" s="401"/>
      <c r="LWF1862" s="401"/>
      <c r="LWG1862" s="401"/>
      <c r="LWH1862" s="401"/>
      <c r="LWI1862" s="401"/>
      <c r="LWJ1862" s="401"/>
      <c r="LWK1862" s="401"/>
      <c r="LWL1862" s="401"/>
      <c r="LWM1862" s="401"/>
      <c r="LWN1862" s="401"/>
      <c r="LWO1862" s="401"/>
      <c r="LWP1862" s="401"/>
      <c r="LWQ1862" s="401"/>
      <c r="LWR1862" s="401"/>
      <c r="LWS1862" s="401"/>
      <c r="LWT1862" s="401"/>
      <c r="LWU1862" s="401"/>
      <c r="LWV1862" s="401"/>
      <c r="LWW1862" s="401"/>
      <c r="LWX1862" s="401"/>
      <c r="LWY1862" s="401"/>
      <c r="LWZ1862" s="401"/>
      <c r="LXA1862" s="401"/>
      <c r="LXB1862" s="401"/>
      <c r="LXC1862" s="401"/>
      <c r="LXD1862" s="401"/>
      <c r="LXE1862" s="401"/>
      <c r="LXF1862" s="401"/>
      <c r="LXG1862" s="401"/>
      <c r="LXH1862" s="401"/>
      <c r="LXI1862" s="401"/>
      <c r="LXJ1862" s="401"/>
      <c r="LXK1862" s="401"/>
      <c r="LXL1862" s="401"/>
      <c r="LXM1862" s="401"/>
      <c r="LXN1862" s="401"/>
      <c r="LXO1862" s="401"/>
      <c r="LXP1862" s="401"/>
      <c r="LXQ1862" s="401"/>
      <c r="LXR1862" s="401"/>
      <c r="LXS1862" s="401"/>
      <c r="LXT1862" s="401"/>
      <c r="LXU1862" s="401"/>
      <c r="LXV1862" s="401"/>
      <c r="LXW1862" s="401"/>
      <c r="LXX1862" s="401"/>
      <c r="LXY1862" s="401"/>
      <c r="LXZ1862" s="401"/>
      <c r="LYA1862" s="401"/>
      <c r="LYB1862" s="401"/>
      <c r="LYC1862" s="401"/>
      <c r="LYD1862" s="401"/>
      <c r="LYE1862" s="401"/>
      <c r="LYF1862" s="401"/>
      <c r="LYG1862" s="401"/>
      <c r="LYH1862" s="401"/>
      <c r="LYI1862" s="401"/>
      <c r="LYJ1862" s="401"/>
      <c r="LYK1862" s="401"/>
      <c r="LYL1862" s="401"/>
      <c r="LYM1862" s="401"/>
      <c r="LYN1862" s="401"/>
      <c r="LYO1862" s="401"/>
      <c r="LYP1862" s="401"/>
      <c r="LYQ1862" s="401"/>
      <c r="LYR1862" s="401"/>
      <c r="LYS1862" s="401"/>
      <c r="LYT1862" s="401"/>
      <c r="LYU1862" s="401"/>
      <c r="LYV1862" s="401"/>
      <c r="LYW1862" s="401"/>
      <c r="LYX1862" s="401"/>
      <c r="LYY1862" s="401"/>
      <c r="LYZ1862" s="401"/>
      <c r="LZA1862" s="401"/>
      <c r="LZB1862" s="401"/>
      <c r="LZC1862" s="401"/>
      <c r="LZD1862" s="401"/>
      <c r="LZE1862" s="401"/>
      <c r="LZF1862" s="401"/>
      <c r="LZG1862" s="401"/>
      <c r="LZH1862" s="401"/>
      <c r="LZI1862" s="401"/>
      <c r="LZJ1862" s="401"/>
      <c r="LZK1862" s="401"/>
      <c r="LZL1862" s="401"/>
      <c r="LZM1862" s="401"/>
      <c r="LZN1862" s="401"/>
      <c r="LZO1862" s="401"/>
      <c r="LZP1862" s="401"/>
      <c r="LZQ1862" s="401"/>
      <c r="LZR1862" s="401"/>
      <c r="LZS1862" s="401"/>
      <c r="LZT1862" s="401"/>
      <c r="LZU1862" s="401"/>
      <c r="LZV1862" s="401"/>
      <c r="LZW1862" s="401"/>
      <c r="LZX1862" s="401"/>
      <c r="LZY1862" s="401"/>
      <c r="LZZ1862" s="401"/>
      <c r="MAA1862" s="401"/>
      <c r="MAB1862" s="401"/>
      <c r="MAC1862" s="401"/>
      <c r="MAD1862" s="401"/>
      <c r="MAE1862" s="401"/>
      <c r="MAF1862" s="401"/>
      <c r="MAG1862" s="401"/>
      <c r="MAH1862" s="401"/>
      <c r="MAI1862" s="401"/>
      <c r="MAJ1862" s="401"/>
      <c r="MAK1862" s="401"/>
      <c r="MAL1862" s="401"/>
      <c r="MAM1862" s="401"/>
      <c r="MAN1862" s="401"/>
      <c r="MAO1862" s="401"/>
      <c r="MAP1862" s="401"/>
      <c r="MAQ1862" s="401"/>
      <c r="MAR1862" s="401"/>
      <c r="MAS1862" s="401"/>
      <c r="MAT1862" s="401"/>
      <c r="MAU1862" s="401"/>
      <c r="MAV1862" s="401"/>
      <c r="MAW1862" s="401"/>
      <c r="MAX1862" s="401"/>
      <c r="MAY1862" s="401"/>
      <c r="MAZ1862" s="401"/>
      <c r="MBA1862" s="401"/>
      <c r="MBB1862" s="401"/>
      <c r="MBC1862" s="401"/>
      <c r="MBD1862" s="401"/>
      <c r="MBE1862" s="401"/>
      <c r="MBF1862" s="401"/>
      <c r="MBG1862" s="401"/>
      <c r="MBH1862" s="401"/>
      <c r="MBI1862" s="401"/>
      <c r="MBJ1862" s="401"/>
      <c r="MBK1862" s="401"/>
      <c r="MBL1862" s="401"/>
      <c r="MBM1862" s="401"/>
      <c r="MBN1862" s="401"/>
      <c r="MBO1862" s="401"/>
      <c r="MBP1862" s="401"/>
      <c r="MBQ1862" s="401"/>
      <c r="MBR1862" s="401"/>
      <c r="MBS1862" s="401"/>
      <c r="MBT1862" s="401"/>
      <c r="MBU1862" s="401"/>
      <c r="MBV1862" s="401"/>
      <c r="MBW1862" s="401"/>
      <c r="MBX1862" s="401"/>
      <c r="MBY1862" s="401"/>
      <c r="MBZ1862" s="401"/>
      <c r="MCA1862" s="401"/>
      <c r="MCB1862" s="401"/>
      <c r="MCC1862" s="401"/>
      <c r="MCD1862" s="401"/>
      <c r="MCE1862" s="401"/>
      <c r="MCF1862" s="401"/>
      <c r="MCG1862" s="401"/>
      <c r="MCH1862" s="401"/>
      <c r="MCI1862" s="401"/>
      <c r="MCJ1862" s="401"/>
      <c r="MCK1862" s="401"/>
      <c r="MCL1862" s="401"/>
      <c r="MCM1862" s="401"/>
      <c r="MCN1862" s="401"/>
      <c r="MCO1862" s="401"/>
      <c r="MCP1862" s="401"/>
      <c r="MCQ1862" s="401"/>
      <c r="MCR1862" s="401"/>
      <c r="MCS1862" s="401"/>
      <c r="MCT1862" s="401"/>
      <c r="MCU1862" s="401"/>
      <c r="MCV1862" s="401"/>
      <c r="MCW1862" s="401"/>
      <c r="MCX1862" s="401"/>
      <c r="MCY1862" s="401"/>
      <c r="MCZ1862" s="401"/>
      <c r="MDA1862" s="401"/>
      <c r="MDB1862" s="401"/>
      <c r="MDC1862" s="401"/>
      <c r="MDD1862" s="401"/>
      <c r="MDE1862" s="401"/>
      <c r="MDF1862" s="401"/>
      <c r="MDG1862" s="401"/>
      <c r="MDH1862" s="401"/>
      <c r="MDI1862" s="401"/>
      <c r="MDJ1862" s="401"/>
      <c r="MDK1862" s="401"/>
      <c r="MDL1862" s="401"/>
      <c r="MDM1862" s="401"/>
      <c r="MDN1862" s="401"/>
      <c r="MDO1862" s="401"/>
      <c r="MDP1862" s="401"/>
      <c r="MDQ1862" s="401"/>
      <c r="MDR1862" s="401"/>
      <c r="MDS1862" s="401"/>
      <c r="MDT1862" s="401"/>
      <c r="MDU1862" s="401"/>
      <c r="MDV1862" s="401"/>
      <c r="MDW1862" s="401"/>
      <c r="MDX1862" s="401"/>
      <c r="MDY1862" s="401"/>
      <c r="MDZ1862" s="401"/>
      <c r="MEA1862" s="401"/>
      <c r="MEB1862" s="401"/>
      <c r="MEC1862" s="401"/>
      <c r="MED1862" s="401"/>
      <c r="MEE1862" s="401"/>
      <c r="MEF1862" s="401"/>
      <c r="MEG1862" s="401"/>
      <c r="MEH1862" s="401"/>
      <c r="MEI1862" s="401"/>
      <c r="MEJ1862" s="401"/>
      <c r="MEK1862" s="401"/>
      <c r="MEL1862" s="401"/>
      <c r="MEM1862" s="401"/>
      <c r="MEN1862" s="401"/>
      <c r="MEO1862" s="401"/>
      <c r="MEP1862" s="401"/>
      <c r="MEQ1862" s="401"/>
      <c r="MER1862" s="401"/>
      <c r="MES1862" s="401"/>
      <c r="MET1862" s="401"/>
      <c r="MEU1862" s="401"/>
      <c r="MEV1862" s="401"/>
      <c r="MEW1862" s="401"/>
      <c r="MEX1862" s="401"/>
      <c r="MEY1862" s="401"/>
      <c r="MEZ1862" s="401"/>
      <c r="MFA1862" s="401"/>
      <c r="MFB1862" s="401"/>
      <c r="MFC1862" s="401"/>
      <c r="MFD1862" s="401"/>
      <c r="MFE1862" s="401"/>
      <c r="MFF1862" s="401"/>
      <c r="MFG1862" s="401"/>
      <c r="MFH1862" s="401"/>
      <c r="MFI1862" s="401"/>
      <c r="MFJ1862" s="401"/>
      <c r="MFK1862" s="401"/>
      <c r="MFL1862" s="401"/>
      <c r="MFM1862" s="401"/>
      <c r="MFN1862" s="401"/>
      <c r="MFO1862" s="401"/>
      <c r="MFP1862" s="401"/>
      <c r="MFQ1862" s="401"/>
      <c r="MFR1862" s="401"/>
      <c r="MFS1862" s="401"/>
      <c r="MFT1862" s="401"/>
      <c r="MFU1862" s="401"/>
      <c r="MFV1862" s="401"/>
      <c r="MFW1862" s="401"/>
      <c r="MFX1862" s="401"/>
      <c r="MFY1862" s="401"/>
      <c r="MFZ1862" s="401"/>
      <c r="MGA1862" s="401"/>
      <c r="MGB1862" s="401"/>
      <c r="MGC1862" s="401"/>
      <c r="MGD1862" s="401"/>
      <c r="MGE1862" s="401"/>
      <c r="MGF1862" s="401"/>
      <c r="MGG1862" s="401"/>
      <c r="MGH1862" s="401"/>
      <c r="MGI1862" s="401"/>
      <c r="MGJ1862" s="401"/>
      <c r="MGK1862" s="401"/>
      <c r="MGL1862" s="401"/>
      <c r="MGM1862" s="401"/>
      <c r="MGN1862" s="401"/>
      <c r="MGO1862" s="401"/>
      <c r="MGP1862" s="401"/>
      <c r="MGQ1862" s="401"/>
      <c r="MGR1862" s="401"/>
      <c r="MGS1862" s="401"/>
      <c r="MGT1862" s="401"/>
      <c r="MGU1862" s="401"/>
      <c r="MGV1862" s="401"/>
      <c r="MGW1862" s="401"/>
      <c r="MGX1862" s="401"/>
      <c r="MGY1862" s="401"/>
      <c r="MGZ1862" s="401"/>
      <c r="MHA1862" s="401"/>
      <c r="MHB1862" s="401"/>
      <c r="MHC1862" s="401"/>
      <c r="MHD1862" s="401"/>
      <c r="MHE1862" s="401"/>
      <c r="MHF1862" s="401"/>
      <c r="MHG1862" s="401"/>
      <c r="MHH1862" s="401"/>
      <c r="MHI1862" s="401"/>
      <c r="MHJ1862" s="401"/>
      <c r="MHK1862" s="401"/>
      <c r="MHL1862" s="401"/>
      <c r="MHM1862" s="401"/>
      <c r="MHN1862" s="401"/>
      <c r="MHO1862" s="401"/>
      <c r="MHP1862" s="401"/>
      <c r="MHQ1862" s="401"/>
      <c r="MHR1862" s="401"/>
      <c r="MHS1862" s="401"/>
      <c r="MHT1862" s="401"/>
      <c r="MHU1862" s="401"/>
      <c r="MHV1862" s="401"/>
      <c r="MHW1862" s="401"/>
      <c r="MHX1862" s="401"/>
      <c r="MHY1862" s="401"/>
      <c r="MHZ1862" s="401"/>
      <c r="MIA1862" s="401"/>
      <c r="MIB1862" s="401"/>
      <c r="MIC1862" s="401"/>
      <c r="MID1862" s="401"/>
      <c r="MIE1862" s="401"/>
      <c r="MIF1862" s="401"/>
      <c r="MIG1862" s="401"/>
      <c r="MIH1862" s="401"/>
      <c r="MII1862" s="401"/>
      <c r="MIJ1862" s="401"/>
      <c r="MIK1862" s="401"/>
      <c r="MIL1862" s="401"/>
      <c r="MIM1862" s="401"/>
      <c r="MIN1862" s="401"/>
      <c r="MIO1862" s="401"/>
      <c r="MIP1862" s="401"/>
      <c r="MIQ1862" s="401"/>
      <c r="MIR1862" s="401"/>
      <c r="MIS1862" s="401"/>
      <c r="MIT1862" s="401"/>
      <c r="MIU1862" s="401"/>
      <c r="MIV1862" s="401"/>
      <c r="MIW1862" s="401"/>
      <c r="MIX1862" s="401"/>
      <c r="MIY1862" s="401"/>
      <c r="MIZ1862" s="401"/>
      <c r="MJA1862" s="401"/>
      <c r="MJB1862" s="401"/>
      <c r="MJC1862" s="401"/>
      <c r="MJD1862" s="401"/>
      <c r="MJE1862" s="401"/>
      <c r="MJF1862" s="401"/>
      <c r="MJG1862" s="401"/>
      <c r="MJH1862" s="401"/>
      <c r="MJI1862" s="401"/>
      <c r="MJJ1862" s="401"/>
      <c r="MJK1862" s="401"/>
      <c r="MJL1862" s="401"/>
      <c r="MJM1862" s="401"/>
      <c r="MJN1862" s="401"/>
      <c r="MJO1862" s="401"/>
      <c r="MJP1862" s="401"/>
      <c r="MJQ1862" s="401"/>
      <c r="MJR1862" s="401"/>
      <c r="MJS1862" s="401"/>
      <c r="MJT1862" s="401"/>
      <c r="MJU1862" s="401"/>
      <c r="MJV1862" s="401"/>
      <c r="MJW1862" s="401"/>
      <c r="MJX1862" s="401"/>
      <c r="MJY1862" s="401"/>
      <c r="MJZ1862" s="401"/>
      <c r="MKA1862" s="401"/>
      <c r="MKB1862" s="401"/>
      <c r="MKC1862" s="401"/>
      <c r="MKD1862" s="401"/>
      <c r="MKE1862" s="401"/>
      <c r="MKF1862" s="401"/>
      <c r="MKG1862" s="401"/>
      <c r="MKH1862" s="401"/>
      <c r="MKI1862" s="401"/>
      <c r="MKJ1862" s="401"/>
      <c r="MKK1862" s="401"/>
      <c r="MKL1862" s="401"/>
      <c r="MKM1862" s="401"/>
      <c r="MKN1862" s="401"/>
      <c r="MKO1862" s="401"/>
      <c r="MKP1862" s="401"/>
      <c r="MKQ1862" s="401"/>
      <c r="MKR1862" s="401"/>
      <c r="MKS1862" s="401"/>
      <c r="MKT1862" s="401"/>
      <c r="MKU1862" s="401"/>
      <c r="MKV1862" s="401"/>
      <c r="MKW1862" s="401"/>
      <c r="MKX1862" s="401"/>
      <c r="MKY1862" s="401"/>
      <c r="MKZ1862" s="401"/>
      <c r="MLA1862" s="401"/>
      <c r="MLB1862" s="401"/>
      <c r="MLC1862" s="401"/>
      <c r="MLD1862" s="401"/>
      <c r="MLE1862" s="401"/>
      <c r="MLF1862" s="401"/>
      <c r="MLG1862" s="401"/>
      <c r="MLH1862" s="401"/>
      <c r="MLI1862" s="401"/>
      <c r="MLJ1862" s="401"/>
      <c r="MLK1862" s="401"/>
      <c r="MLL1862" s="401"/>
      <c r="MLM1862" s="401"/>
      <c r="MLN1862" s="401"/>
      <c r="MLO1862" s="401"/>
      <c r="MLP1862" s="401"/>
      <c r="MLQ1862" s="401"/>
      <c r="MLR1862" s="401"/>
      <c r="MLS1862" s="401"/>
      <c r="MLT1862" s="401"/>
      <c r="MLU1862" s="401"/>
      <c r="MLV1862" s="401"/>
      <c r="MLW1862" s="401"/>
      <c r="MLX1862" s="401"/>
      <c r="MLY1862" s="401"/>
      <c r="MLZ1862" s="401"/>
      <c r="MMA1862" s="401"/>
      <c r="MMB1862" s="401"/>
      <c r="MMC1862" s="401"/>
      <c r="MMD1862" s="401"/>
      <c r="MME1862" s="401"/>
      <c r="MMF1862" s="401"/>
      <c r="MMG1862" s="401"/>
      <c r="MMH1862" s="401"/>
      <c r="MMI1862" s="401"/>
      <c r="MMJ1862" s="401"/>
      <c r="MMK1862" s="401"/>
      <c r="MML1862" s="401"/>
      <c r="MMM1862" s="401"/>
      <c r="MMN1862" s="401"/>
      <c r="MMO1862" s="401"/>
      <c r="MMP1862" s="401"/>
      <c r="MMQ1862" s="401"/>
      <c r="MMR1862" s="401"/>
      <c r="MMS1862" s="401"/>
      <c r="MMT1862" s="401"/>
      <c r="MMU1862" s="401"/>
      <c r="MMV1862" s="401"/>
      <c r="MMW1862" s="401"/>
      <c r="MMX1862" s="401"/>
      <c r="MMY1862" s="401"/>
      <c r="MMZ1862" s="401"/>
      <c r="MNA1862" s="401"/>
      <c r="MNB1862" s="401"/>
      <c r="MNC1862" s="401"/>
      <c r="MND1862" s="401"/>
      <c r="MNE1862" s="401"/>
      <c r="MNF1862" s="401"/>
      <c r="MNG1862" s="401"/>
      <c r="MNH1862" s="401"/>
      <c r="MNI1862" s="401"/>
      <c r="MNJ1862" s="401"/>
      <c r="MNK1862" s="401"/>
      <c r="MNL1862" s="401"/>
      <c r="MNM1862" s="401"/>
      <c r="MNN1862" s="401"/>
      <c r="MNO1862" s="401"/>
      <c r="MNP1862" s="401"/>
      <c r="MNQ1862" s="401"/>
      <c r="MNR1862" s="401"/>
      <c r="MNS1862" s="401"/>
      <c r="MNT1862" s="401"/>
      <c r="MNU1862" s="401"/>
      <c r="MNV1862" s="401"/>
      <c r="MNW1862" s="401"/>
      <c r="MNX1862" s="401"/>
      <c r="MNY1862" s="401"/>
      <c r="MNZ1862" s="401"/>
      <c r="MOA1862" s="401"/>
      <c r="MOB1862" s="401"/>
      <c r="MOC1862" s="401"/>
      <c r="MOD1862" s="401"/>
      <c r="MOE1862" s="401"/>
      <c r="MOF1862" s="401"/>
      <c r="MOG1862" s="401"/>
      <c r="MOH1862" s="401"/>
      <c r="MOI1862" s="401"/>
      <c r="MOJ1862" s="401"/>
      <c r="MOK1862" s="401"/>
      <c r="MOL1862" s="401"/>
      <c r="MOM1862" s="401"/>
      <c r="MON1862" s="401"/>
      <c r="MOO1862" s="401"/>
      <c r="MOP1862" s="401"/>
      <c r="MOQ1862" s="401"/>
      <c r="MOR1862" s="401"/>
      <c r="MOS1862" s="401"/>
      <c r="MOT1862" s="401"/>
      <c r="MOU1862" s="401"/>
      <c r="MOV1862" s="401"/>
      <c r="MOW1862" s="401"/>
      <c r="MOX1862" s="401"/>
      <c r="MOY1862" s="401"/>
      <c r="MOZ1862" s="401"/>
      <c r="MPA1862" s="401"/>
      <c r="MPB1862" s="401"/>
      <c r="MPC1862" s="401"/>
      <c r="MPD1862" s="401"/>
      <c r="MPE1862" s="401"/>
      <c r="MPF1862" s="401"/>
      <c r="MPG1862" s="401"/>
      <c r="MPH1862" s="401"/>
      <c r="MPI1862" s="401"/>
      <c r="MPJ1862" s="401"/>
      <c r="MPK1862" s="401"/>
      <c r="MPL1862" s="401"/>
      <c r="MPM1862" s="401"/>
      <c r="MPN1862" s="401"/>
      <c r="MPO1862" s="401"/>
      <c r="MPP1862" s="401"/>
      <c r="MPQ1862" s="401"/>
      <c r="MPR1862" s="401"/>
      <c r="MPS1862" s="401"/>
      <c r="MPT1862" s="401"/>
      <c r="MPU1862" s="401"/>
      <c r="MPV1862" s="401"/>
      <c r="MPW1862" s="401"/>
      <c r="MPX1862" s="401"/>
      <c r="MPY1862" s="401"/>
      <c r="MPZ1862" s="401"/>
      <c r="MQA1862" s="401"/>
      <c r="MQB1862" s="401"/>
      <c r="MQC1862" s="401"/>
      <c r="MQD1862" s="401"/>
      <c r="MQE1862" s="401"/>
      <c r="MQF1862" s="401"/>
      <c r="MQG1862" s="401"/>
      <c r="MQH1862" s="401"/>
      <c r="MQI1862" s="401"/>
      <c r="MQJ1862" s="401"/>
      <c r="MQK1862" s="401"/>
      <c r="MQL1862" s="401"/>
      <c r="MQM1862" s="401"/>
      <c r="MQN1862" s="401"/>
      <c r="MQO1862" s="401"/>
      <c r="MQP1862" s="401"/>
      <c r="MQQ1862" s="401"/>
      <c r="MQR1862" s="401"/>
      <c r="MQS1862" s="401"/>
      <c r="MQT1862" s="401"/>
      <c r="MQU1862" s="401"/>
      <c r="MQV1862" s="401"/>
      <c r="MQW1862" s="401"/>
      <c r="MQX1862" s="401"/>
      <c r="MQY1862" s="401"/>
      <c r="MQZ1862" s="401"/>
      <c r="MRA1862" s="401"/>
      <c r="MRB1862" s="401"/>
      <c r="MRC1862" s="401"/>
      <c r="MRD1862" s="401"/>
      <c r="MRE1862" s="401"/>
      <c r="MRF1862" s="401"/>
      <c r="MRG1862" s="401"/>
      <c r="MRH1862" s="401"/>
      <c r="MRI1862" s="401"/>
      <c r="MRJ1862" s="401"/>
      <c r="MRK1862" s="401"/>
      <c r="MRL1862" s="401"/>
      <c r="MRM1862" s="401"/>
      <c r="MRN1862" s="401"/>
      <c r="MRO1862" s="401"/>
      <c r="MRP1862" s="401"/>
      <c r="MRQ1862" s="401"/>
      <c r="MRR1862" s="401"/>
      <c r="MRS1862" s="401"/>
      <c r="MRT1862" s="401"/>
      <c r="MRU1862" s="401"/>
      <c r="MRV1862" s="401"/>
      <c r="MRW1862" s="401"/>
      <c r="MRX1862" s="401"/>
      <c r="MRY1862" s="401"/>
      <c r="MRZ1862" s="401"/>
      <c r="MSA1862" s="401"/>
      <c r="MSB1862" s="401"/>
      <c r="MSC1862" s="401"/>
      <c r="MSD1862" s="401"/>
      <c r="MSE1862" s="401"/>
      <c r="MSF1862" s="401"/>
      <c r="MSG1862" s="401"/>
      <c r="MSH1862" s="401"/>
      <c r="MSI1862" s="401"/>
      <c r="MSJ1862" s="401"/>
      <c r="MSK1862" s="401"/>
      <c r="MSL1862" s="401"/>
      <c r="MSM1862" s="401"/>
      <c r="MSN1862" s="401"/>
      <c r="MSO1862" s="401"/>
      <c r="MSP1862" s="401"/>
      <c r="MSQ1862" s="401"/>
      <c r="MSR1862" s="401"/>
      <c r="MSS1862" s="401"/>
      <c r="MST1862" s="401"/>
      <c r="MSU1862" s="401"/>
      <c r="MSV1862" s="401"/>
      <c r="MSW1862" s="401"/>
      <c r="MSX1862" s="401"/>
      <c r="MSY1862" s="401"/>
      <c r="MSZ1862" s="401"/>
      <c r="MTA1862" s="401"/>
      <c r="MTB1862" s="401"/>
      <c r="MTC1862" s="401"/>
      <c r="MTD1862" s="401"/>
      <c r="MTE1862" s="401"/>
      <c r="MTF1862" s="401"/>
      <c r="MTG1862" s="401"/>
      <c r="MTH1862" s="401"/>
      <c r="MTI1862" s="401"/>
      <c r="MTJ1862" s="401"/>
      <c r="MTK1862" s="401"/>
      <c r="MTL1862" s="401"/>
      <c r="MTM1862" s="401"/>
      <c r="MTN1862" s="401"/>
      <c r="MTO1862" s="401"/>
      <c r="MTP1862" s="401"/>
      <c r="MTQ1862" s="401"/>
      <c r="MTR1862" s="401"/>
      <c r="MTS1862" s="401"/>
      <c r="MTT1862" s="401"/>
      <c r="MTU1862" s="401"/>
      <c r="MTV1862" s="401"/>
      <c r="MTW1862" s="401"/>
      <c r="MTX1862" s="401"/>
      <c r="MTY1862" s="401"/>
      <c r="MTZ1862" s="401"/>
      <c r="MUA1862" s="401"/>
      <c r="MUB1862" s="401"/>
      <c r="MUC1862" s="401"/>
      <c r="MUD1862" s="401"/>
      <c r="MUE1862" s="401"/>
      <c r="MUF1862" s="401"/>
      <c r="MUG1862" s="401"/>
      <c r="MUH1862" s="401"/>
      <c r="MUI1862" s="401"/>
      <c r="MUJ1862" s="401"/>
      <c r="MUK1862" s="401"/>
      <c r="MUL1862" s="401"/>
      <c r="MUM1862" s="401"/>
      <c r="MUN1862" s="401"/>
      <c r="MUO1862" s="401"/>
      <c r="MUP1862" s="401"/>
      <c r="MUQ1862" s="401"/>
      <c r="MUR1862" s="401"/>
      <c r="MUS1862" s="401"/>
      <c r="MUT1862" s="401"/>
      <c r="MUU1862" s="401"/>
      <c r="MUV1862" s="401"/>
      <c r="MUW1862" s="401"/>
      <c r="MUX1862" s="401"/>
      <c r="MUY1862" s="401"/>
      <c r="MUZ1862" s="401"/>
      <c r="MVA1862" s="401"/>
      <c r="MVB1862" s="401"/>
      <c r="MVC1862" s="401"/>
      <c r="MVD1862" s="401"/>
      <c r="MVE1862" s="401"/>
      <c r="MVF1862" s="401"/>
      <c r="MVG1862" s="401"/>
      <c r="MVH1862" s="401"/>
      <c r="MVI1862" s="401"/>
      <c r="MVJ1862" s="401"/>
      <c r="MVK1862" s="401"/>
      <c r="MVL1862" s="401"/>
      <c r="MVM1862" s="401"/>
      <c r="MVN1862" s="401"/>
      <c r="MVO1862" s="401"/>
      <c r="MVP1862" s="401"/>
      <c r="MVQ1862" s="401"/>
      <c r="MVR1862" s="401"/>
      <c r="MVS1862" s="401"/>
      <c r="MVT1862" s="401"/>
      <c r="MVU1862" s="401"/>
      <c r="MVV1862" s="401"/>
      <c r="MVW1862" s="401"/>
      <c r="MVX1862" s="401"/>
      <c r="MVY1862" s="401"/>
      <c r="MVZ1862" s="401"/>
      <c r="MWA1862" s="401"/>
      <c r="MWB1862" s="401"/>
      <c r="MWC1862" s="401"/>
      <c r="MWD1862" s="401"/>
      <c r="MWE1862" s="401"/>
      <c r="MWF1862" s="401"/>
      <c r="MWG1862" s="401"/>
      <c r="MWH1862" s="401"/>
      <c r="MWI1862" s="401"/>
      <c r="MWJ1862" s="401"/>
      <c r="MWK1862" s="401"/>
      <c r="MWL1862" s="401"/>
      <c r="MWM1862" s="401"/>
      <c r="MWN1862" s="401"/>
      <c r="MWO1862" s="401"/>
      <c r="MWP1862" s="401"/>
      <c r="MWQ1862" s="401"/>
      <c r="MWR1862" s="401"/>
      <c r="MWS1862" s="401"/>
      <c r="MWT1862" s="401"/>
      <c r="MWU1862" s="401"/>
      <c r="MWV1862" s="401"/>
      <c r="MWW1862" s="401"/>
      <c r="MWX1862" s="401"/>
      <c r="MWY1862" s="401"/>
      <c r="MWZ1862" s="401"/>
      <c r="MXA1862" s="401"/>
      <c r="MXB1862" s="401"/>
      <c r="MXC1862" s="401"/>
      <c r="MXD1862" s="401"/>
      <c r="MXE1862" s="401"/>
      <c r="MXF1862" s="401"/>
      <c r="MXG1862" s="401"/>
      <c r="MXH1862" s="401"/>
      <c r="MXI1862" s="401"/>
      <c r="MXJ1862" s="401"/>
      <c r="MXK1862" s="401"/>
      <c r="MXL1862" s="401"/>
      <c r="MXM1862" s="401"/>
      <c r="MXN1862" s="401"/>
      <c r="MXO1862" s="401"/>
      <c r="MXP1862" s="401"/>
      <c r="MXQ1862" s="401"/>
      <c r="MXR1862" s="401"/>
      <c r="MXS1862" s="401"/>
      <c r="MXT1862" s="401"/>
      <c r="MXU1862" s="401"/>
      <c r="MXV1862" s="401"/>
      <c r="MXW1862" s="401"/>
      <c r="MXX1862" s="401"/>
      <c r="MXY1862" s="401"/>
      <c r="MXZ1862" s="401"/>
      <c r="MYA1862" s="401"/>
      <c r="MYB1862" s="401"/>
      <c r="MYC1862" s="401"/>
      <c r="MYD1862" s="401"/>
      <c r="MYE1862" s="401"/>
      <c r="MYF1862" s="401"/>
      <c r="MYG1862" s="401"/>
      <c r="MYH1862" s="401"/>
      <c r="MYI1862" s="401"/>
      <c r="MYJ1862" s="401"/>
      <c r="MYK1862" s="401"/>
      <c r="MYL1862" s="401"/>
      <c r="MYM1862" s="401"/>
      <c r="MYN1862" s="401"/>
      <c r="MYO1862" s="401"/>
      <c r="MYP1862" s="401"/>
      <c r="MYQ1862" s="401"/>
      <c r="MYR1862" s="401"/>
      <c r="MYS1862" s="401"/>
      <c r="MYT1862" s="401"/>
      <c r="MYU1862" s="401"/>
      <c r="MYV1862" s="401"/>
      <c r="MYW1862" s="401"/>
      <c r="MYX1862" s="401"/>
      <c r="MYY1862" s="401"/>
      <c r="MYZ1862" s="401"/>
      <c r="MZA1862" s="401"/>
      <c r="MZB1862" s="401"/>
      <c r="MZC1862" s="401"/>
      <c r="MZD1862" s="401"/>
      <c r="MZE1862" s="401"/>
      <c r="MZF1862" s="401"/>
      <c r="MZG1862" s="401"/>
      <c r="MZH1862" s="401"/>
      <c r="MZI1862" s="401"/>
      <c r="MZJ1862" s="401"/>
      <c r="MZK1862" s="401"/>
      <c r="MZL1862" s="401"/>
      <c r="MZM1862" s="401"/>
      <c r="MZN1862" s="401"/>
      <c r="MZO1862" s="401"/>
      <c r="MZP1862" s="401"/>
      <c r="MZQ1862" s="401"/>
      <c r="MZR1862" s="401"/>
      <c r="MZS1862" s="401"/>
      <c r="MZT1862" s="401"/>
      <c r="MZU1862" s="401"/>
      <c r="MZV1862" s="401"/>
      <c r="MZW1862" s="401"/>
      <c r="MZX1862" s="401"/>
      <c r="MZY1862" s="401"/>
      <c r="MZZ1862" s="401"/>
      <c r="NAA1862" s="401"/>
      <c r="NAB1862" s="401"/>
      <c r="NAC1862" s="401"/>
      <c r="NAD1862" s="401"/>
      <c r="NAE1862" s="401"/>
      <c r="NAF1862" s="401"/>
      <c r="NAG1862" s="401"/>
      <c r="NAH1862" s="401"/>
      <c r="NAI1862" s="401"/>
      <c r="NAJ1862" s="401"/>
      <c r="NAK1862" s="401"/>
      <c r="NAL1862" s="401"/>
      <c r="NAM1862" s="401"/>
      <c r="NAN1862" s="401"/>
      <c r="NAO1862" s="401"/>
      <c r="NAP1862" s="401"/>
      <c r="NAQ1862" s="401"/>
      <c r="NAR1862" s="401"/>
      <c r="NAS1862" s="401"/>
      <c r="NAT1862" s="401"/>
      <c r="NAU1862" s="401"/>
      <c r="NAV1862" s="401"/>
      <c r="NAW1862" s="401"/>
      <c r="NAX1862" s="401"/>
      <c r="NAY1862" s="401"/>
      <c r="NAZ1862" s="401"/>
      <c r="NBA1862" s="401"/>
      <c r="NBB1862" s="401"/>
      <c r="NBC1862" s="401"/>
      <c r="NBD1862" s="401"/>
      <c r="NBE1862" s="401"/>
      <c r="NBF1862" s="401"/>
      <c r="NBG1862" s="401"/>
      <c r="NBH1862" s="401"/>
      <c r="NBI1862" s="401"/>
      <c r="NBJ1862" s="401"/>
      <c r="NBK1862" s="401"/>
      <c r="NBL1862" s="401"/>
      <c r="NBM1862" s="401"/>
      <c r="NBN1862" s="401"/>
      <c r="NBO1862" s="401"/>
      <c r="NBP1862" s="401"/>
      <c r="NBQ1862" s="401"/>
      <c r="NBR1862" s="401"/>
      <c r="NBS1862" s="401"/>
      <c r="NBT1862" s="401"/>
      <c r="NBU1862" s="401"/>
      <c r="NBV1862" s="401"/>
      <c r="NBW1862" s="401"/>
      <c r="NBX1862" s="401"/>
      <c r="NBY1862" s="401"/>
      <c r="NBZ1862" s="401"/>
      <c r="NCA1862" s="401"/>
      <c r="NCB1862" s="401"/>
      <c r="NCC1862" s="401"/>
      <c r="NCD1862" s="401"/>
      <c r="NCE1862" s="401"/>
      <c r="NCF1862" s="401"/>
      <c r="NCG1862" s="401"/>
      <c r="NCH1862" s="401"/>
      <c r="NCI1862" s="401"/>
      <c r="NCJ1862" s="401"/>
      <c r="NCK1862" s="401"/>
      <c r="NCL1862" s="401"/>
      <c r="NCM1862" s="401"/>
      <c r="NCN1862" s="401"/>
      <c r="NCO1862" s="401"/>
      <c r="NCP1862" s="401"/>
      <c r="NCQ1862" s="401"/>
      <c r="NCR1862" s="401"/>
      <c r="NCS1862" s="401"/>
      <c r="NCT1862" s="401"/>
      <c r="NCU1862" s="401"/>
      <c r="NCV1862" s="401"/>
      <c r="NCW1862" s="401"/>
      <c r="NCX1862" s="401"/>
      <c r="NCY1862" s="401"/>
      <c r="NCZ1862" s="401"/>
      <c r="NDA1862" s="401"/>
      <c r="NDB1862" s="401"/>
      <c r="NDC1862" s="401"/>
      <c r="NDD1862" s="401"/>
      <c r="NDE1862" s="401"/>
      <c r="NDF1862" s="401"/>
      <c r="NDG1862" s="401"/>
      <c r="NDH1862" s="401"/>
      <c r="NDI1862" s="401"/>
      <c r="NDJ1862" s="401"/>
      <c r="NDK1862" s="401"/>
      <c r="NDL1862" s="401"/>
      <c r="NDM1862" s="401"/>
      <c r="NDN1862" s="401"/>
      <c r="NDO1862" s="401"/>
      <c r="NDP1862" s="401"/>
      <c r="NDQ1862" s="401"/>
      <c r="NDR1862" s="401"/>
      <c r="NDS1862" s="401"/>
      <c r="NDT1862" s="401"/>
      <c r="NDU1862" s="401"/>
      <c r="NDV1862" s="401"/>
      <c r="NDW1862" s="401"/>
      <c r="NDX1862" s="401"/>
      <c r="NDY1862" s="401"/>
      <c r="NDZ1862" s="401"/>
      <c r="NEA1862" s="401"/>
      <c r="NEB1862" s="401"/>
      <c r="NEC1862" s="401"/>
      <c r="NED1862" s="401"/>
      <c r="NEE1862" s="401"/>
      <c r="NEF1862" s="401"/>
      <c r="NEG1862" s="401"/>
      <c r="NEH1862" s="401"/>
      <c r="NEI1862" s="401"/>
      <c r="NEJ1862" s="401"/>
      <c r="NEK1862" s="401"/>
      <c r="NEL1862" s="401"/>
      <c r="NEM1862" s="401"/>
      <c r="NEN1862" s="401"/>
      <c r="NEO1862" s="401"/>
      <c r="NEP1862" s="401"/>
      <c r="NEQ1862" s="401"/>
      <c r="NER1862" s="401"/>
      <c r="NES1862" s="401"/>
      <c r="NET1862" s="401"/>
      <c r="NEU1862" s="401"/>
      <c r="NEV1862" s="401"/>
      <c r="NEW1862" s="401"/>
      <c r="NEX1862" s="401"/>
      <c r="NEY1862" s="401"/>
      <c r="NEZ1862" s="401"/>
      <c r="NFA1862" s="401"/>
      <c r="NFB1862" s="401"/>
      <c r="NFC1862" s="401"/>
      <c r="NFD1862" s="401"/>
      <c r="NFE1862" s="401"/>
      <c r="NFF1862" s="401"/>
      <c r="NFG1862" s="401"/>
      <c r="NFH1862" s="401"/>
      <c r="NFI1862" s="401"/>
      <c r="NFJ1862" s="401"/>
      <c r="NFK1862" s="401"/>
      <c r="NFL1862" s="401"/>
      <c r="NFM1862" s="401"/>
      <c r="NFN1862" s="401"/>
      <c r="NFO1862" s="401"/>
      <c r="NFP1862" s="401"/>
      <c r="NFQ1862" s="401"/>
      <c r="NFR1862" s="401"/>
      <c r="NFS1862" s="401"/>
      <c r="NFT1862" s="401"/>
      <c r="NFU1862" s="401"/>
      <c r="NFV1862" s="401"/>
      <c r="NFW1862" s="401"/>
      <c r="NFX1862" s="401"/>
      <c r="NFY1862" s="401"/>
      <c r="NFZ1862" s="401"/>
      <c r="NGA1862" s="401"/>
      <c r="NGB1862" s="401"/>
      <c r="NGC1862" s="401"/>
      <c r="NGD1862" s="401"/>
      <c r="NGE1862" s="401"/>
      <c r="NGF1862" s="401"/>
      <c r="NGG1862" s="401"/>
      <c r="NGH1862" s="401"/>
      <c r="NGI1862" s="401"/>
      <c r="NGJ1862" s="401"/>
      <c r="NGK1862" s="401"/>
      <c r="NGL1862" s="401"/>
      <c r="NGM1862" s="401"/>
      <c r="NGN1862" s="401"/>
      <c r="NGO1862" s="401"/>
      <c r="NGP1862" s="401"/>
      <c r="NGQ1862" s="401"/>
      <c r="NGR1862" s="401"/>
      <c r="NGS1862" s="401"/>
      <c r="NGT1862" s="401"/>
      <c r="NGU1862" s="401"/>
      <c r="NGV1862" s="401"/>
      <c r="NGW1862" s="401"/>
      <c r="NGX1862" s="401"/>
      <c r="NGY1862" s="401"/>
      <c r="NGZ1862" s="401"/>
      <c r="NHA1862" s="401"/>
      <c r="NHB1862" s="401"/>
      <c r="NHC1862" s="401"/>
      <c r="NHD1862" s="401"/>
      <c r="NHE1862" s="401"/>
      <c r="NHF1862" s="401"/>
      <c r="NHG1862" s="401"/>
      <c r="NHH1862" s="401"/>
      <c r="NHI1862" s="401"/>
      <c r="NHJ1862" s="401"/>
      <c r="NHK1862" s="401"/>
      <c r="NHL1862" s="401"/>
      <c r="NHM1862" s="401"/>
      <c r="NHN1862" s="401"/>
      <c r="NHO1862" s="401"/>
      <c r="NHP1862" s="401"/>
      <c r="NHQ1862" s="401"/>
      <c r="NHR1862" s="401"/>
      <c r="NHS1862" s="401"/>
      <c r="NHT1862" s="401"/>
      <c r="NHU1862" s="401"/>
      <c r="NHV1862" s="401"/>
      <c r="NHW1862" s="401"/>
      <c r="NHX1862" s="401"/>
      <c r="NHY1862" s="401"/>
      <c r="NHZ1862" s="401"/>
      <c r="NIA1862" s="401"/>
      <c r="NIB1862" s="401"/>
      <c r="NIC1862" s="401"/>
      <c r="NID1862" s="401"/>
      <c r="NIE1862" s="401"/>
      <c r="NIF1862" s="401"/>
      <c r="NIG1862" s="401"/>
      <c r="NIH1862" s="401"/>
      <c r="NII1862" s="401"/>
      <c r="NIJ1862" s="401"/>
      <c r="NIK1862" s="401"/>
      <c r="NIL1862" s="401"/>
      <c r="NIM1862" s="401"/>
      <c r="NIN1862" s="401"/>
      <c r="NIO1862" s="401"/>
      <c r="NIP1862" s="401"/>
      <c r="NIQ1862" s="401"/>
      <c r="NIR1862" s="401"/>
      <c r="NIS1862" s="401"/>
      <c r="NIT1862" s="401"/>
      <c r="NIU1862" s="401"/>
      <c r="NIV1862" s="401"/>
      <c r="NIW1862" s="401"/>
      <c r="NIX1862" s="401"/>
      <c r="NIY1862" s="401"/>
      <c r="NIZ1862" s="401"/>
      <c r="NJA1862" s="401"/>
      <c r="NJB1862" s="401"/>
      <c r="NJC1862" s="401"/>
      <c r="NJD1862" s="401"/>
      <c r="NJE1862" s="401"/>
      <c r="NJF1862" s="401"/>
      <c r="NJG1862" s="401"/>
      <c r="NJH1862" s="401"/>
      <c r="NJI1862" s="401"/>
      <c r="NJJ1862" s="401"/>
      <c r="NJK1862" s="401"/>
      <c r="NJL1862" s="401"/>
      <c r="NJM1862" s="401"/>
      <c r="NJN1862" s="401"/>
      <c r="NJO1862" s="401"/>
      <c r="NJP1862" s="401"/>
      <c r="NJQ1862" s="401"/>
      <c r="NJR1862" s="401"/>
      <c r="NJS1862" s="401"/>
      <c r="NJT1862" s="401"/>
      <c r="NJU1862" s="401"/>
      <c r="NJV1862" s="401"/>
      <c r="NJW1862" s="401"/>
      <c r="NJX1862" s="401"/>
      <c r="NJY1862" s="401"/>
      <c r="NJZ1862" s="401"/>
      <c r="NKA1862" s="401"/>
      <c r="NKB1862" s="401"/>
      <c r="NKC1862" s="401"/>
      <c r="NKD1862" s="401"/>
      <c r="NKE1862" s="401"/>
      <c r="NKF1862" s="401"/>
      <c r="NKG1862" s="401"/>
      <c r="NKH1862" s="401"/>
      <c r="NKI1862" s="401"/>
      <c r="NKJ1862" s="401"/>
      <c r="NKK1862" s="401"/>
      <c r="NKL1862" s="401"/>
      <c r="NKM1862" s="401"/>
      <c r="NKN1862" s="401"/>
      <c r="NKO1862" s="401"/>
      <c r="NKP1862" s="401"/>
      <c r="NKQ1862" s="401"/>
      <c r="NKR1862" s="401"/>
      <c r="NKS1862" s="401"/>
      <c r="NKT1862" s="401"/>
      <c r="NKU1862" s="401"/>
      <c r="NKV1862" s="401"/>
      <c r="NKW1862" s="401"/>
      <c r="NKX1862" s="401"/>
      <c r="NKY1862" s="401"/>
      <c r="NKZ1862" s="401"/>
      <c r="NLA1862" s="401"/>
      <c r="NLB1862" s="401"/>
      <c r="NLC1862" s="401"/>
      <c r="NLD1862" s="401"/>
      <c r="NLE1862" s="401"/>
      <c r="NLF1862" s="401"/>
      <c r="NLG1862" s="401"/>
      <c r="NLH1862" s="401"/>
      <c r="NLI1862" s="401"/>
      <c r="NLJ1862" s="401"/>
      <c r="NLK1862" s="401"/>
      <c r="NLL1862" s="401"/>
      <c r="NLM1862" s="401"/>
      <c r="NLN1862" s="401"/>
      <c r="NLO1862" s="401"/>
      <c r="NLP1862" s="401"/>
      <c r="NLQ1862" s="401"/>
      <c r="NLR1862" s="401"/>
      <c r="NLS1862" s="401"/>
      <c r="NLT1862" s="401"/>
      <c r="NLU1862" s="401"/>
      <c r="NLV1862" s="401"/>
      <c r="NLW1862" s="401"/>
      <c r="NLX1862" s="401"/>
      <c r="NLY1862" s="401"/>
      <c r="NLZ1862" s="401"/>
      <c r="NMA1862" s="401"/>
      <c r="NMB1862" s="401"/>
      <c r="NMC1862" s="401"/>
      <c r="NMD1862" s="401"/>
      <c r="NME1862" s="401"/>
      <c r="NMF1862" s="401"/>
      <c r="NMG1862" s="401"/>
      <c r="NMH1862" s="401"/>
      <c r="NMI1862" s="401"/>
      <c r="NMJ1862" s="401"/>
      <c r="NMK1862" s="401"/>
      <c r="NML1862" s="401"/>
      <c r="NMM1862" s="401"/>
      <c r="NMN1862" s="401"/>
      <c r="NMO1862" s="401"/>
      <c r="NMP1862" s="401"/>
      <c r="NMQ1862" s="401"/>
      <c r="NMR1862" s="401"/>
      <c r="NMS1862" s="401"/>
      <c r="NMT1862" s="401"/>
      <c r="NMU1862" s="401"/>
      <c r="NMV1862" s="401"/>
      <c r="NMW1862" s="401"/>
      <c r="NMX1862" s="401"/>
      <c r="NMY1862" s="401"/>
      <c r="NMZ1862" s="401"/>
      <c r="NNA1862" s="401"/>
      <c r="NNB1862" s="401"/>
      <c r="NNC1862" s="401"/>
      <c r="NND1862" s="401"/>
      <c r="NNE1862" s="401"/>
      <c r="NNF1862" s="401"/>
      <c r="NNG1862" s="401"/>
      <c r="NNH1862" s="401"/>
      <c r="NNI1862" s="401"/>
      <c r="NNJ1862" s="401"/>
      <c r="NNK1862" s="401"/>
      <c r="NNL1862" s="401"/>
      <c r="NNM1862" s="401"/>
      <c r="NNN1862" s="401"/>
      <c r="NNO1862" s="401"/>
      <c r="NNP1862" s="401"/>
      <c r="NNQ1862" s="401"/>
      <c r="NNR1862" s="401"/>
      <c r="NNS1862" s="401"/>
      <c r="NNT1862" s="401"/>
      <c r="NNU1862" s="401"/>
      <c r="NNV1862" s="401"/>
      <c r="NNW1862" s="401"/>
      <c r="NNX1862" s="401"/>
      <c r="NNY1862" s="401"/>
      <c r="NNZ1862" s="401"/>
      <c r="NOA1862" s="401"/>
      <c r="NOB1862" s="401"/>
      <c r="NOC1862" s="401"/>
      <c r="NOD1862" s="401"/>
      <c r="NOE1862" s="401"/>
      <c r="NOF1862" s="401"/>
      <c r="NOG1862" s="401"/>
      <c r="NOH1862" s="401"/>
      <c r="NOI1862" s="401"/>
      <c r="NOJ1862" s="401"/>
      <c r="NOK1862" s="401"/>
      <c r="NOL1862" s="401"/>
      <c r="NOM1862" s="401"/>
      <c r="NON1862" s="401"/>
      <c r="NOO1862" s="401"/>
      <c r="NOP1862" s="401"/>
      <c r="NOQ1862" s="401"/>
      <c r="NOR1862" s="401"/>
      <c r="NOS1862" s="401"/>
      <c r="NOT1862" s="401"/>
      <c r="NOU1862" s="401"/>
      <c r="NOV1862" s="401"/>
      <c r="NOW1862" s="401"/>
      <c r="NOX1862" s="401"/>
      <c r="NOY1862" s="401"/>
      <c r="NOZ1862" s="401"/>
      <c r="NPA1862" s="401"/>
      <c r="NPB1862" s="401"/>
      <c r="NPC1862" s="401"/>
      <c r="NPD1862" s="401"/>
      <c r="NPE1862" s="401"/>
      <c r="NPF1862" s="401"/>
      <c r="NPG1862" s="401"/>
      <c r="NPH1862" s="401"/>
      <c r="NPI1862" s="401"/>
      <c r="NPJ1862" s="401"/>
      <c r="NPK1862" s="401"/>
      <c r="NPL1862" s="401"/>
      <c r="NPM1862" s="401"/>
      <c r="NPN1862" s="401"/>
      <c r="NPO1862" s="401"/>
      <c r="NPP1862" s="401"/>
      <c r="NPQ1862" s="401"/>
      <c r="NPR1862" s="401"/>
      <c r="NPS1862" s="401"/>
      <c r="NPT1862" s="401"/>
      <c r="NPU1862" s="401"/>
      <c r="NPV1862" s="401"/>
      <c r="NPW1862" s="401"/>
      <c r="NPX1862" s="401"/>
      <c r="NPY1862" s="401"/>
      <c r="NPZ1862" s="401"/>
      <c r="NQA1862" s="401"/>
      <c r="NQB1862" s="401"/>
      <c r="NQC1862" s="401"/>
      <c r="NQD1862" s="401"/>
      <c r="NQE1862" s="401"/>
      <c r="NQF1862" s="401"/>
      <c r="NQG1862" s="401"/>
      <c r="NQH1862" s="401"/>
      <c r="NQI1862" s="401"/>
      <c r="NQJ1862" s="401"/>
      <c r="NQK1862" s="401"/>
      <c r="NQL1862" s="401"/>
      <c r="NQM1862" s="401"/>
      <c r="NQN1862" s="401"/>
      <c r="NQO1862" s="401"/>
      <c r="NQP1862" s="401"/>
      <c r="NQQ1862" s="401"/>
      <c r="NQR1862" s="401"/>
      <c r="NQS1862" s="401"/>
      <c r="NQT1862" s="401"/>
      <c r="NQU1862" s="401"/>
      <c r="NQV1862" s="401"/>
      <c r="NQW1862" s="401"/>
      <c r="NQX1862" s="401"/>
      <c r="NQY1862" s="401"/>
      <c r="NQZ1862" s="401"/>
      <c r="NRA1862" s="401"/>
      <c r="NRB1862" s="401"/>
      <c r="NRC1862" s="401"/>
      <c r="NRD1862" s="401"/>
      <c r="NRE1862" s="401"/>
      <c r="NRF1862" s="401"/>
      <c r="NRG1862" s="401"/>
      <c r="NRH1862" s="401"/>
      <c r="NRI1862" s="401"/>
      <c r="NRJ1862" s="401"/>
      <c r="NRK1862" s="401"/>
      <c r="NRL1862" s="401"/>
      <c r="NRM1862" s="401"/>
      <c r="NRN1862" s="401"/>
      <c r="NRO1862" s="401"/>
      <c r="NRP1862" s="401"/>
      <c r="NRQ1862" s="401"/>
      <c r="NRR1862" s="401"/>
      <c r="NRS1862" s="401"/>
      <c r="NRT1862" s="401"/>
      <c r="NRU1862" s="401"/>
      <c r="NRV1862" s="401"/>
      <c r="NRW1862" s="401"/>
      <c r="NRX1862" s="401"/>
      <c r="NRY1862" s="401"/>
      <c r="NRZ1862" s="401"/>
      <c r="NSA1862" s="401"/>
      <c r="NSB1862" s="401"/>
      <c r="NSC1862" s="401"/>
      <c r="NSD1862" s="401"/>
      <c r="NSE1862" s="401"/>
      <c r="NSF1862" s="401"/>
      <c r="NSG1862" s="401"/>
      <c r="NSH1862" s="401"/>
      <c r="NSI1862" s="401"/>
      <c r="NSJ1862" s="401"/>
      <c r="NSK1862" s="401"/>
      <c r="NSL1862" s="401"/>
      <c r="NSM1862" s="401"/>
      <c r="NSN1862" s="401"/>
      <c r="NSO1862" s="401"/>
      <c r="NSP1862" s="401"/>
      <c r="NSQ1862" s="401"/>
      <c r="NSR1862" s="401"/>
      <c r="NSS1862" s="401"/>
      <c r="NST1862" s="401"/>
      <c r="NSU1862" s="401"/>
      <c r="NSV1862" s="401"/>
      <c r="NSW1862" s="401"/>
      <c r="NSX1862" s="401"/>
      <c r="NSY1862" s="401"/>
      <c r="NSZ1862" s="401"/>
      <c r="NTA1862" s="401"/>
      <c r="NTB1862" s="401"/>
      <c r="NTC1862" s="401"/>
      <c r="NTD1862" s="401"/>
      <c r="NTE1862" s="401"/>
      <c r="NTF1862" s="401"/>
      <c r="NTG1862" s="401"/>
      <c r="NTH1862" s="401"/>
      <c r="NTI1862" s="401"/>
      <c r="NTJ1862" s="401"/>
      <c r="NTK1862" s="401"/>
      <c r="NTL1862" s="401"/>
      <c r="NTM1862" s="401"/>
      <c r="NTN1862" s="401"/>
      <c r="NTO1862" s="401"/>
      <c r="NTP1862" s="401"/>
      <c r="NTQ1862" s="401"/>
      <c r="NTR1862" s="401"/>
      <c r="NTS1862" s="401"/>
      <c r="NTT1862" s="401"/>
      <c r="NTU1862" s="401"/>
      <c r="NTV1862" s="401"/>
      <c r="NTW1862" s="401"/>
      <c r="NTX1862" s="401"/>
      <c r="NTY1862" s="401"/>
      <c r="NTZ1862" s="401"/>
      <c r="NUA1862" s="401"/>
      <c r="NUB1862" s="401"/>
      <c r="NUC1862" s="401"/>
      <c r="NUD1862" s="401"/>
      <c r="NUE1862" s="401"/>
      <c r="NUF1862" s="401"/>
      <c r="NUG1862" s="401"/>
      <c r="NUH1862" s="401"/>
      <c r="NUI1862" s="401"/>
      <c r="NUJ1862" s="401"/>
      <c r="NUK1862" s="401"/>
      <c r="NUL1862" s="401"/>
      <c r="NUM1862" s="401"/>
      <c r="NUN1862" s="401"/>
      <c r="NUO1862" s="401"/>
      <c r="NUP1862" s="401"/>
      <c r="NUQ1862" s="401"/>
      <c r="NUR1862" s="401"/>
      <c r="NUS1862" s="401"/>
      <c r="NUT1862" s="401"/>
      <c r="NUU1862" s="401"/>
      <c r="NUV1862" s="401"/>
      <c r="NUW1862" s="401"/>
      <c r="NUX1862" s="401"/>
      <c r="NUY1862" s="401"/>
      <c r="NUZ1862" s="401"/>
      <c r="NVA1862" s="401"/>
      <c r="NVB1862" s="401"/>
      <c r="NVC1862" s="401"/>
      <c r="NVD1862" s="401"/>
      <c r="NVE1862" s="401"/>
      <c r="NVF1862" s="401"/>
      <c r="NVG1862" s="401"/>
      <c r="NVH1862" s="401"/>
      <c r="NVI1862" s="401"/>
      <c r="NVJ1862" s="401"/>
      <c r="NVK1862" s="401"/>
      <c r="NVL1862" s="401"/>
      <c r="NVM1862" s="401"/>
      <c r="NVN1862" s="401"/>
      <c r="NVO1862" s="401"/>
      <c r="NVP1862" s="401"/>
      <c r="NVQ1862" s="401"/>
      <c r="NVR1862" s="401"/>
      <c r="NVS1862" s="401"/>
      <c r="NVT1862" s="401"/>
      <c r="NVU1862" s="401"/>
      <c r="NVV1862" s="401"/>
      <c r="NVW1862" s="401"/>
      <c r="NVX1862" s="401"/>
      <c r="NVY1862" s="401"/>
      <c r="NVZ1862" s="401"/>
      <c r="NWA1862" s="401"/>
      <c r="NWB1862" s="401"/>
      <c r="NWC1862" s="401"/>
      <c r="NWD1862" s="401"/>
      <c r="NWE1862" s="401"/>
      <c r="NWF1862" s="401"/>
      <c r="NWG1862" s="401"/>
      <c r="NWH1862" s="401"/>
      <c r="NWI1862" s="401"/>
      <c r="NWJ1862" s="401"/>
      <c r="NWK1862" s="401"/>
      <c r="NWL1862" s="401"/>
      <c r="NWM1862" s="401"/>
      <c r="NWN1862" s="401"/>
      <c r="NWO1862" s="401"/>
      <c r="NWP1862" s="401"/>
      <c r="NWQ1862" s="401"/>
      <c r="NWR1862" s="401"/>
      <c r="NWS1862" s="401"/>
      <c r="NWT1862" s="401"/>
      <c r="NWU1862" s="401"/>
      <c r="NWV1862" s="401"/>
      <c r="NWW1862" s="401"/>
      <c r="NWX1862" s="401"/>
      <c r="NWY1862" s="401"/>
      <c r="NWZ1862" s="401"/>
      <c r="NXA1862" s="401"/>
      <c r="NXB1862" s="401"/>
      <c r="NXC1862" s="401"/>
      <c r="NXD1862" s="401"/>
      <c r="NXE1862" s="401"/>
      <c r="NXF1862" s="401"/>
      <c r="NXG1862" s="401"/>
      <c r="NXH1862" s="401"/>
      <c r="NXI1862" s="401"/>
      <c r="NXJ1862" s="401"/>
      <c r="NXK1862" s="401"/>
      <c r="NXL1862" s="401"/>
      <c r="NXM1862" s="401"/>
      <c r="NXN1862" s="401"/>
      <c r="NXO1862" s="401"/>
      <c r="NXP1862" s="401"/>
      <c r="NXQ1862" s="401"/>
      <c r="NXR1862" s="401"/>
      <c r="NXS1862" s="401"/>
      <c r="NXT1862" s="401"/>
      <c r="NXU1862" s="401"/>
      <c r="NXV1862" s="401"/>
      <c r="NXW1862" s="401"/>
      <c r="NXX1862" s="401"/>
      <c r="NXY1862" s="401"/>
      <c r="NXZ1862" s="401"/>
      <c r="NYA1862" s="401"/>
      <c r="NYB1862" s="401"/>
      <c r="NYC1862" s="401"/>
      <c r="NYD1862" s="401"/>
      <c r="NYE1862" s="401"/>
      <c r="NYF1862" s="401"/>
      <c r="NYG1862" s="401"/>
      <c r="NYH1862" s="401"/>
      <c r="NYI1862" s="401"/>
      <c r="NYJ1862" s="401"/>
      <c r="NYK1862" s="401"/>
      <c r="NYL1862" s="401"/>
      <c r="NYM1862" s="401"/>
      <c r="NYN1862" s="401"/>
      <c r="NYO1862" s="401"/>
      <c r="NYP1862" s="401"/>
      <c r="NYQ1862" s="401"/>
      <c r="NYR1862" s="401"/>
      <c r="NYS1862" s="401"/>
      <c r="NYT1862" s="401"/>
      <c r="NYU1862" s="401"/>
      <c r="NYV1862" s="401"/>
      <c r="NYW1862" s="401"/>
      <c r="NYX1862" s="401"/>
      <c r="NYY1862" s="401"/>
      <c r="NYZ1862" s="401"/>
      <c r="NZA1862" s="401"/>
      <c r="NZB1862" s="401"/>
      <c r="NZC1862" s="401"/>
      <c r="NZD1862" s="401"/>
      <c r="NZE1862" s="401"/>
      <c r="NZF1862" s="401"/>
      <c r="NZG1862" s="401"/>
      <c r="NZH1862" s="401"/>
      <c r="NZI1862" s="401"/>
      <c r="NZJ1862" s="401"/>
      <c r="NZK1862" s="401"/>
      <c r="NZL1862" s="401"/>
      <c r="NZM1862" s="401"/>
      <c r="NZN1862" s="401"/>
      <c r="NZO1862" s="401"/>
      <c r="NZP1862" s="401"/>
      <c r="NZQ1862" s="401"/>
      <c r="NZR1862" s="401"/>
      <c r="NZS1862" s="401"/>
      <c r="NZT1862" s="401"/>
      <c r="NZU1862" s="401"/>
      <c r="NZV1862" s="401"/>
      <c r="NZW1862" s="401"/>
      <c r="NZX1862" s="401"/>
      <c r="NZY1862" s="401"/>
      <c r="NZZ1862" s="401"/>
      <c r="OAA1862" s="401"/>
      <c r="OAB1862" s="401"/>
      <c r="OAC1862" s="401"/>
      <c r="OAD1862" s="401"/>
      <c r="OAE1862" s="401"/>
      <c r="OAF1862" s="401"/>
      <c r="OAG1862" s="401"/>
      <c r="OAH1862" s="401"/>
      <c r="OAI1862" s="401"/>
      <c r="OAJ1862" s="401"/>
      <c r="OAK1862" s="401"/>
      <c r="OAL1862" s="401"/>
      <c r="OAM1862" s="401"/>
      <c r="OAN1862" s="401"/>
      <c r="OAO1862" s="401"/>
      <c r="OAP1862" s="401"/>
      <c r="OAQ1862" s="401"/>
      <c r="OAR1862" s="401"/>
      <c r="OAS1862" s="401"/>
      <c r="OAT1862" s="401"/>
      <c r="OAU1862" s="401"/>
      <c r="OAV1862" s="401"/>
      <c r="OAW1862" s="401"/>
      <c r="OAX1862" s="401"/>
      <c r="OAY1862" s="401"/>
      <c r="OAZ1862" s="401"/>
      <c r="OBA1862" s="401"/>
      <c r="OBB1862" s="401"/>
      <c r="OBC1862" s="401"/>
      <c r="OBD1862" s="401"/>
      <c r="OBE1862" s="401"/>
      <c r="OBF1862" s="401"/>
      <c r="OBG1862" s="401"/>
      <c r="OBH1862" s="401"/>
      <c r="OBI1862" s="401"/>
      <c r="OBJ1862" s="401"/>
      <c r="OBK1862" s="401"/>
      <c r="OBL1862" s="401"/>
      <c r="OBM1862" s="401"/>
      <c r="OBN1862" s="401"/>
      <c r="OBO1862" s="401"/>
      <c r="OBP1862" s="401"/>
      <c r="OBQ1862" s="401"/>
      <c r="OBR1862" s="401"/>
      <c r="OBS1862" s="401"/>
      <c r="OBT1862" s="401"/>
      <c r="OBU1862" s="401"/>
      <c r="OBV1862" s="401"/>
      <c r="OBW1862" s="401"/>
      <c r="OBX1862" s="401"/>
      <c r="OBY1862" s="401"/>
      <c r="OBZ1862" s="401"/>
      <c r="OCA1862" s="401"/>
      <c r="OCB1862" s="401"/>
      <c r="OCC1862" s="401"/>
      <c r="OCD1862" s="401"/>
      <c r="OCE1862" s="401"/>
      <c r="OCF1862" s="401"/>
      <c r="OCG1862" s="401"/>
      <c r="OCH1862" s="401"/>
      <c r="OCI1862" s="401"/>
      <c r="OCJ1862" s="401"/>
      <c r="OCK1862" s="401"/>
      <c r="OCL1862" s="401"/>
      <c r="OCM1862" s="401"/>
      <c r="OCN1862" s="401"/>
      <c r="OCO1862" s="401"/>
      <c r="OCP1862" s="401"/>
      <c r="OCQ1862" s="401"/>
      <c r="OCR1862" s="401"/>
      <c r="OCS1862" s="401"/>
      <c r="OCT1862" s="401"/>
      <c r="OCU1862" s="401"/>
      <c r="OCV1862" s="401"/>
      <c r="OCW1862" s="401"/>
      <c r="OCX1862" s="401"/>
      <c r="OCY1862" s="401"/>
      <c r="OCZ1862" s="401"/>
      <c r="ODA1862" s="401"/>
      <c r="ODB1862" s="401"/>
      <c r="ODC1862" s="401"/>
      <c r="ODD1862" s="401"/>
      <c r="ODE1862" s="401"/>
      <c r="ODF1862" s="401"/>
      <c r="ODG1862" s="401"/>
      <c r="ODH1862" s="401"/>
      <c r="ODI1862" s="401"/>
      <c r="ODJ1862" s="401"/>
      <c r="ODK1862" s="401"/>
      <c r="ODL1862" s="401"/>
      <c r="ODM1862" s="401"/>
      <c r="ODN1862" s="401"/>
      <c r="ODO1862" s="401"/>
      <c r="ODP1862" s="401"/>
      <c r="ODQ1862" s="401"/>
      <c r="ODR1862" s="401"/>
      <c r="ODS1862" s="401"/>
      <c r="ODT1862" s="401"/>
      <c r="ODU1862" s="401"/>
      <c r="ODV1862" s="401"/>
      <c r="ODW1862" s="401"/>
      <c r="ODX1862" s="401"/>
      <c r="ODY1862" s="401"/>
      <c r="ODZ1862" s="401"/>
      <c r="OEA1862" s="401"/>
      <c r="OEB1862" s="401"/>
      <c r="OEC1862" s="401"/>
      <c r="OED1862" s="401"/>
      <c r="OEE1862" s="401"/>
      <c r="OEF1862" s="401"/>
      <c r="OEG1862" s="401"/>
      <c r="OEH1862" s="401"/>
      <c r="OEI1862" s="401"/>
      <c r="OEJ1862" s="401"/>
      <c r="OEK1862" s="401"/>
      <c r="OEL1862" s="401"/>
      <c r="OEM1862" s="401"/>
      <c r="OEN1862" s="401"/>
      <c r="OEO1862" s="401"/>
      <c r="OEP1862" s="401"/>
      <c r="OEQ1862" s="401"/>
      <c r="OER1862" s="401"/>
      <c r="OES1862" s="401"/>
      <c r="OET1862" s="401"/>
      <c r="OEU1862" s="401"/>
      <c r="OEV1862" s="401"/>
      <c r="OEW1862" s="401"/>
      <c r="OEX1862" s="401"/>
      <c r="OEY1862" s="401"/>
      <c r="OEZ1862" s="401"/>
      <c r="OFA1862" s="401"/>
      <c r="OFB1862" s="401"/>
      <c r="OFC1862" s="401"/>
      <c r="OFD1862" s="401"/>
      <c r="OFE1862" s="401"/>
      <c r="OFF1862" s="401"/>
      <c r="OFG1862" s="401"/>
      <c r="OFH1862" s="401"/>
      <c r="OFI1862" s="401"/>
      <c r="OFJ1862" s="401"/>
      <c r="OFK1862" s="401"/>
      <c r="OFL1862" s="401"/>
      <c r="OFM1862" s="401"/>
      <c r="OFN1862" s="401"/>
      <c r="OFO1862" s="401"/>
      <c r="OFP1862" s="401"/>
      <c r="OFQ1862" s="401"/>
      <c r="OFR1862" s="401"/>
      <c r="OFS1862" s="401"/>
      <c r="OFT1862" s="401"/>
      <c r="OFU1862" s="401"/>
      <c r="OFV1862" s="401"/>
      <c r="OFW1862" s="401"/>
      <c r="OFX1862" s="401"/>
      <c r="OFY1862" s="401"/>
      <c r="OFZ1862" s="401"/>
      <c r="OGA1862" s="401"/>
      <c r="OGB1862" s="401"/>
      <c r="OGC1862" s="401"/>
      <c r="OGD1862" s="401"/>
      <c r="OGE1862" s="401"/>
      <c r="OGF1862" s="401"/>
      <c r="OGG1862" s="401"/>
      <c r="OGH1862" s="401"/>
      <c r="OGI1862" s="401"/>
      <c r="OGJ1862" s="401"/>
      <c r="OGK1862" s="401"/>
      <c r="OGL1862" s="401"/>
      <c r="OGM1862" s="401"/>
      <c r="OGN1862" s="401"/>
      <c r="OGO1862" s="401"/>
      <c r="OGP1862" s="401"/>
      <c r="OGQ1862" s="401"/>
      <c r="OGR1862" s="401"/>
      <c r="OGS1862" s="401"/>
      <c r="OGT1862" s="401"/>
      <c r="OGU1862" s="401"/>
      <c r="OGV1862" s="401"/>
      <c r="OGW1862" s="401"/>
      <c r="OGX1862" s="401"/>
      <c r="OGY1862" s="401"/>
      <c r="OGZ1862" s="401"/>
      <c r="OHA1862" s="401"/>
      <c r="OHB1862" s="401"/>
      <c r="OHC1862" s="401"/>
      <c r="OHD1862" s="401"/>
      <c r="OHE1862" s="401"/>
      <c r="OHF1862" s="401"/>
      <c r="OHG1862" s="401"/>
      <c r="OHH1862" s="401"/>
      <c r="OHI1862" s="401"/>
      <c r="OHJ1862" s="401"/>
      <c r="OHK1862" s="401"/>
      <c r="OHL1862" s="401"/>
      <c r="OHM1862" s="401"/>
      <c r="OHN1862" s="401"/>
      <c r="OHO1862" s="401"/>
      <c r="OHP1862" s="401"/>
      <c r="OHQ1862" s="401"/>
      <c r="OHR1862" s="401"/>
      <c r="OHS1862" s="401"/>
      <c r="OHT1862" s="401"/>
      <c r="OHU1862" s="401"/>
      <c r="OHV1862" s="401"/>
      <c r="OHW1862" s="401"/>
      <c r="OHX1862" s="401"/>
      <c r="OHY1862" s="401"/>
      <c r="OHZ1862" s="401"/>
      <c r="OIA1862" s="401"/>
      <c r="OIB1862" s="401"/>
      <c r="OIC1862" s="401"/>
      <c r="OID1862" s="401"/>
      <c r="OIE1862" s="401"/>
      <c r="OIF1862" s="401"/>
      <c r="OIG1862" s="401"/>
      <c r="OIH1862" s="401"/>
      <c r="OII1862" s="401"/>
      <c r="OIJ1862" s="401"/>
      <c r="OIK1862" s="401"/>
      <c r="OIL1862" s="401"/>
      <c r="OIM1862" s="401"/>
      <c r="OIN1862" s="401"/>
      <c r="OIO1862" s="401"/>
      <c r="OIP1862" s="401"/>
      <c r="OIQ1862" s="401"/>
      <c r="OIR1862" s="401"/>
      <c r="OIS1862" s="401"/>
      <c r="OIT1862" s="401"/>
      <c r="OIU1862" s="401"/>
      <c r="OIV1862" s="401"/>
      <c r="OIW1862" s="401"/>
      <c r="OIX1862" s="401"/>
      <c r="OIY1862" s="401"/>
      <c r="OIZ1862" s="401"/>
      <c r="OJA1862" s="401"/>
      <c r="OJB1862" s="401"/>
      <c r="OJC1862" s="401"/>
      <c r="OJD1862" s="401"/>
      <c r="OJE1862" s="401"/>
      <c r="OJF1862" s="401"/>
      <c r="OJG1862" s="401"/>
      <c r="OJH1862" s="401"/>
      <c r="OJI1862" s="401"/>
      <c r="OJJ1862" s="401"/>
      <c r="OJK1862" s="401"/>
      <c r="OJL1862" s="401"/>
      <c r="OJM1862" s="401"/>
      <c r="OJN1862" s="401"/>
      <c r="OJO1862" s="401"/>
      <c r="OJP1862" s="401"/>
      <c r="OJQ1862" s="401"/>
      <c r="OJR1862" s="401"/>
      <c r="OJS1862" s="401"/>
      <c r="OJT1862" s="401"/>
      <c r="OJU1862" s="401"/>
      <c r="OJV1862" s="401"/>
      <c r="OJW1862" s="401"/>
      <c r="OJX1862" s="401"/>
      <c r="OJY1862" s="401"/>
      <c r="OJZ1862" s="401"/>
      <c r="OKA1862" s="401"/>
      <c r="OKB1862" s="401"/>
      <c r="OKC1862" s="401"/>
      <c r="OKD1862" s="401"/>
      <c r="OKE1862" s="401"/>
      <c r="OKF1862" s="401"/>
      <c r="OKG1862" s="401"/>
      <c r="OKH1862" s="401"/>
      <c r="OKI1862" s="401"/>
      <c r="OKJ1862" s="401"/>
      <c r="OKK1862" s="401"/>
      <c r="OKL1862" s="401"/>
      <c r="OKM1862" s="401"/>
      <c r="OKN1862" s="401"/>
      <c r="OKO1862" s="401"/>
      <c r="OKP1862" s="401"/>
      <c r="OKQ1862" s="401"/>
      <c r="OKR1862" s="401"/>
      <c r="OKS1862" s="401"/>
      <c r="OKT1862" s="401"/>
      <c r="OKU1862" s="401"/>
      <c r="OKV1862" s="401"/>
      <c r="OKW1862" s="401"/>
      <c r="OKX1862" s="401"/>
      <c r="OKY1862" s="401"/>
      <c r="OKZ1862" s="401"/>
      <c r="OLA1862" s="401"/>
      <c r="OLB1862" s="401"/>
      <c r="OLC1862" s="401"/>
      <c r="OLD1862" s="401"/>
      <c r="OLE1862" s="401"/>
      <c r="OLF1862" s="401"/>
      <c r="OLG1862" s="401"/>
      <c r="OLH1862" s="401"/>
      <c r="OLI1862" s="401"/>
      <c r="OLJ1862" s="401"/>
      <c r="OLK1862" s="401"/>
      <c r="OLL1862" s="401"/>
      <c r="OLM1862" s="401"/>
      <c r="OLN1862" s="401"/>
      <c r="OLO1862" s="401"/>
      <c r="OLP1862" s="401"/>
      <c r="OLQ1862" s="401"/>
      <c r="OLR1862" s="401"/>
      <c r="OLS1862" s="401"/>
      <c r="OLT1862" s="401"/>
      <c r="OLU1862" s="401"/>
      <c r="OLV1862" s="401"/>
      <c r="OLW1862" s="401"/>
      <c r="OLX1862" s="401"/>
      <c r="OLY1862" s="401"/>
      <c r="OLZ1862" s="401"/>
      <c r="OMA1862" s="401"/>
      <c r="OMB1862" s="401"/>
      <c r="OMC1862" s="401"/>
      <c r="OMD1862" s="401"/>
      <c r="OME1862" s="401"/>
      <c r="OMF1862" s="401"/>
      <c r="OMG1862" s="401"/>
      <c r="OMH1862" s="401"/>
      <c r="OMI1862" s="401"/>
      <c r="OMJ1862" s="401"/>
      <c r="OMK1862" s="401"/>
      <c r="OML1862" s="401"/>
      <c r="OMM1862" s="401"/>
      <c r="OMN1862" s="401"/>
      <c r="OMO1862" s="401"/>
      <c r="OMP1862" s="401"/>
      <c r="OMQ1862" s="401"/>
      <c r="OMR1862" s="401"/>
      <c r="OMS1862" s="401"/>
      <c r="OMT1862" s="401"/>
      <c r="OMU1862" s="401"/>
      <c r="OMV1862" s="401"/>
      <c r="OMW1862" s="401"/>
      <c r="OMX1862" s="401"/>
      <c r="OMY1862" s="401"/>
      <c r="OMZ1862" s="401"/>
      <c r="ONA1862" s="401"/>
      <c r="ONB1862" s="401"/>
      <c r="ONC1862" s="401"/>
      <c r="OND1862" s="401"/>
      <c r="ONE1862" s="401"/>
      <c r="ONF1862" s="401"/>
      <c r="ONG1862" s="401"/>
      <c r="ONH1862" s="401"/>
      <c r="ONI1862" s="401"/>
      <c r="ONJ1862" s="401"/>
      <c r="ONK1862" s="401"/>
      <c r="ONL1862" s="401"/>
      <c r="ONM1862" s="401"/>
      <c r="ONN1862" s="401"/>
      <c r="ONO1862" s="401"/>
      <c r="ONP1862" s="401"/>
      <c r="ONQ1862" s="401"/>
      <c r="ONR1862" s="401"/>
      <c r="ONS1862" s="401"/>
      <c r="ONT1862" s="401"/>
      <c r="ONU1862" s="401"/>
      <c r="ONV1862" s="401"/>
      <c r="ONW1862" s="401"/>
      <c r="ONX1862" s="401"/>
      <c r="ONY1862" s="401"/>
      <c r="ONZ1862" s="401"/>
      <c r="OOA1862" s="401"/>
      <c r="OOB1862" s="401"/>
      <c r="OOC1862" s="401"/>
      <c r="OOD1862" s="401"/>
      <c r="OOE1862" s="401"/>
      <c r="OOF1862" s="401"/>
      <c r="OOG1862" s="401"/>
      <c r="OOH1862" s="401"/>
      <c r="OOI1862" s="401"/>
      <c r="OOJ1862" s="401"/>
      <c r="OOK1862" s="401"/>
      <c r="OOL1862" s="401"/>
      <c r="OOM1862" s="401"/>
      <c r="OON1862" s="401"/>
      <c r="OOO1862" s="401"/>
      <c r="OOP1862" s="401"/>
      <c r="OOQ1862" s="401"/>
      <c r="OOR1862" s="401"/>
      <c r="OOS1862" s="401"/>
      <c r="OOT1862" s="401"/>
      <c r="OOU1862" s="401"/>
      <c r="OOV1862" s="401"/>
      <c r="OOW1862" s="401"/>
      <c r="OOX1862" s="401"/>
      <c r="OOY1862" s="401"/>
      <c r="OOZ1862" s="401"/>
      <c r="OPA1862" s="401"/>
      <c r="OPB1862" s="401"/>
      <c r="OPC1862" s="401"/>
      <c r="OPD1862" s="401"/>
      <c r="OPE1862" s="401"/>
      <c r="OPF1862" s="401"/>
      <c r="OPG1862" s="401"/>
      <c r="OPH1862" s="401"/>
      <c r="OPI1862" s="401"/>
      <c r="OPJ1862" s="401"/>
      <c r="OPK1862" s="401"/>
      <c r="OPL1862" s="401"/>
      <c r="OPM1862" s="401"/>
      <c r="OPN1862" s="401"/>
      <c r="OPO1862" s="401"/>
      <c r="OPP1862" s="401"/>
      <c r="OPQ1862" s="401"/>
      <c r="OPR1862" s="401"/>
      <c r="OPS1862" s="401"/>
      <c r="OPT1862" s="401"/>
      <c r="OPU1862" s="401"/>
      <c r="OPV1862" s="401"/>
      <c r="OPW1862" s="401"/>
      <c r="OPX1862" s="401"/>
      <c r="OPY1862" s="401"/>
      <c r="OPZ1862" s="401"/>
      <c r="OQA1862" s="401"/>
      <c r="OQB1862" s="401"/>
      <c r="OQC1862" s="401"/>
      <c r="OQD1862" s="401"/>
      <c r="OQE1862" s="401"/>
      <c r="OQF1862" s="401"/>
      <c r="OQG1862" s="401"/>
      <c r="OQH1862" s="401"/>
      <c r="OQI1862" s="401"/>
      <c r="OQJ1862" s="401"/>
      <c r="OQK1862" s="401"/>
      <c r="OQL1862" s="401"/>
      <c r="OQM1862" s="401"/>
      <c r="OQN1862" s="401"/>
      <c r="OQO1862" s="401"/>
      <c r="OQP1862" s="401"/>
      <c r="OQQ1862" s="401"/>
      <c r="OQR1862" s="401"/>
      <c r="OQS1862" s="401"/>
      <c r="OQT1862" s="401"/>
      <c r="OQU1862" s="401"/>
      <c r="OQV1862" s="401"/>
      <c r="OQW1862" s="401"/>
      <c r="OQX1862" s="401"/>
      <c r="OQY1862" s="401"/>
      <c r="OQZ1862" s="401"/>
      <c r="ORA1862" s="401"/>
      <c r="ORB1862" s="401"/>
      <c r="ORC1862" s="401"/>
      <c r="ORD1862" s="401"/>
      <c r="ORE1862" s="401"/>
      <c r="ORF1862" s="401"/>
      <c r="ORG1862" s="401"/>
      <c r="ORH1862" s="401"/>
      <c r="ORI1862" s="401"/>
      <c r="ORJ1862" s="401"/>
      <c r="ORK1862" s="401"/>
      <c r="ORL1862" s="401"/>
      <c r="ORM1862" s="401"/>
      <c r="ORN1862" s="401"/>
      <c r="ORO1862" s="401"/>
      <c r="ORP1862" s="401"/>
      <c r="ORQ1862" s="401"/>
      <c r="ORR1862" s="401"/>
      <c r="ORS1862" s="401"/>
      <c r="ORT1862" s="401"/>
      <c r="ORU1862" s="401"/>
      <c r="ORV1862" s="401"/>
      <c r="ORW1862" s="401"/>
      <c r="ORX1862" s="401"/>
      <c r="ORY1862" s="401"/>
      <c r="ORZ1862" s="401"/>
      <c r="OSA1862" s="401"/>
      <c r="OSB1862" s="401"/>
      <c r="OSC1862" s="401"/>
      <c r="OSD1862" s="401"/>
      <c r="OSE1862" s="401"/>
      <c r="OSF1862" s="401"/>
      <c r="OSG1862" s="401"/>
      <c r="OSH1862" s="401"/>
      <c r="OSI1862" s="401"/>
      <c r="OSJ1862" s="401"/>
      <c r="OSK1862" s="401"/>
      <c r="OSL1862" s="401"/>
      <c r="OSM1862" s="401"/>
      <c r="OSN1862" s="401"/>
      <c r="OSO1862" s="401"/>
      <c r="OSP1862" s="401"/>
      <c r="OSQ1862" s="401"/>
      <c r="OSR1862" s="401"/>
      <c r="OSS1862" s="401"/>
      <c r="OST1862" s="401"/>
      <c r="OSU1862" s="401"/>
      <c r="OSV1862" s="401"/>
      <c r="OSW1862" s="401"/>
      <c r="OSX1862" s="401"/>
      <c r="OSY1862" s="401"/>
      <c r="OSZ1862" s="401"/>
      <c r="OTA1862" s="401"/>
      <c r="OTB1862" s="401"/>
      <c r="OTC1862" s="401"/>
      <c r="OTD1862" s="401"/>
      <c r="OTE1862" s="401"/>
      <c r="OTF1862" s="401"/>
      <c r="OTG1862" s="401"/>
      <c r="OTH1862" s="401"/>
      <c r="OTI1862" s="401"/>
      <c r="OTJ1862" s="401"/>
      <c r="OTK1862" s="401"/>
      <c r="OTL1862" s="401"/>
      <c r="OTM1862" s="401"/>
      <c r="OTN1862" s="401"/>
      <c r="OTO1862" s="401"/>
      <c r="OTP1862" s="401"/>
      <c r="OTQ1862" s="401"/>
      <c r="OTR1862" s="401"/>
      <c r="OTS1862" s="401"/>
      <c r="OTT1862" s="401"/>
      <c r="OTU1862" s="401"/>
      <c r="OTV1862" s="401"/>
      <c r="OTW1862" s="401"/>
      <c r="OTX1862" s="401"/>
      <c r="OTY1862" s="401"/>
      <c r="OTZ1862" s="401"/>
      <c r="OUA1862" s="401"/>
      <c r="OUB1862" s="401"/>
      <c r="OUC1862" s="401"/>
      <c r="OUD1862" s="401"/>
      <c r="OUE1862" s="401"/>
      <c r="OUF1862" s="401"/>
      <c r="OUG1862" s="401"/>
      <c r="OUH1862" s="401"/>
      <c r="OUI1862" s="401"/>
      <c r="OUJ1862" s="401"/>
      <c r="OUK1862" s="401"/>
      <c r="OUL1862" s="401"/>
      <c r="OUM1862" s="401"/>
      <c r="OUN1862" s="401"/>
      <c r="OUO1862" s="401"/>
      <c r="OUP1862" s="401"/>
      <c r="OUQ1862" s="401"/>
      <c r="OUR1862" s="401"/>
      <c r="OUS1862" s="401"/>
      <c r="OUT1862" s="401"/>
      <c r="OUU1862" s="401"/>
      <c r="OUV1862" s="401"/>
      <c r="OUW1862" s="401"/>
      <c r="OUX1862" s="401"/>
      <c r="OUY1862" s="401"/>
      <c r="OUZ1862" s="401"/>
      <c r="OVA1862" s="401"/>
      <c r="OVB1862" s="401"/>
      <c r="OVC1862" s="401"/>
      <c r="OVD1862" s="401"/>
      <c r="OVE1862" s="401"/>
      <c r="OVF1862" s="401"/>
      <c r="OVG1862" s="401"/>
      <c r="OVH1862" s="401"/>
      <c r="OVI1862" s="401"/>
      <c r="OVJ1862" s="401"/>
      <c r="OVK1862" s="401"/>
      <c r="OVL1862" s="401"/>
      <c r="OVM1862" s="401"/>
      <c r="OVN1862" s="401"/>
      <c r="OVO1862" s="401"/>
      <c r="OVP1862" s="401"/>
      <c r="OVQ1862" s="401"/>
      <c r="OVR1862" s="401"/>
      <c r="OVS1862" s="401"/>
      <c r="OVT1862" s="401"/>
      <c r="OVU1862" s="401"/>
      <c r="OVV1862" s="401"/>
      <c r="OVW1862" s="401"/>
      <c r="OVX1862" s="401"/>
      <c r="OVY1862" s="401"/>
      <c r="OVZ1862" s="401"/>
      <c r="OWA1862" s="401"/>
      <c r="OWB1862" s="401"/>
      <c r="OWC1862" s="401"/>
      <c r="OWD1862" s="401"/>
      <c r="OWE1862" s="401"/>
      <c r="OWF1862" s="401"/>
      <c r="OWG1862" s="401"/>
      <c r="OWH1862" s="401"/>
      <c r="OWI1862" s="401"/>
      <c r="OWJ1862" s="401"/>
      <c r="OWK1862" s="401"/>
      <c r="OWL1862" s="401"/>
      <c r="OWM1862" s="401"/>
      <c r="OWN1862" s="401"/>
      <c r="OWO1862" s="401"/>
      <c r="OWP1862" s="401"/>
      <c r="OWQ1862" s="401"/>
      <c r="OWR1862" s="401"/>
      <c r="OWS1862" s="401"/>
      <c r="OWT1862" s="401"/>
      <c r="OWU1862" s="401"/>
      <c r="OWV1862" s="401"/>
      <c r="OWW1862" s="401"/>
      <c r="OWX1862" s="401"/>
      <c r="OWY1862" s="401"/>
      <c r="OWZ1862" s="401"/>
      <c r="OXA1862" s="401"/>
      <c r="OXB1862" s="401"/>
      <c r="OXC1862" s="401"/>
      <c r="OXD1862" s="401"/>
      <c r="OXE1862" s="401"/>
      <c r="OXF1862" s="401"/>
      <c r="OXG1862" s="401"/>
      <c r="OXH1862" s="401"/>
      <c r="OXI1862" s="401"/>
      <c r="OXJ1862" s="401"/>
      <c r="OXK1862" s="401"/>
      <c r="OXL1862" s="401"/>
      <c r="OXM1862" s="401"/>
      <c r="OXN1862" s="401"/>
      <c r="OXO1862" s="401"/>
      <c r="OXP1862" s="401"/>
      <c r="OXQ1862" s="401"/>
      <c r="OXR1862" s="401"/>
      <c r="OXS1862" s="401"/>
      <c r="OXT1862" s="401"/>
      <c r="OXU1862" s="401"/>
      <c r="OXV1862" s="401"/>
      <c r="OXW1862" s="401"/>
      <c r="OXX1862" s="401"/>
      <c r="OXY1862" s="401"/>
      <c r="OXZ1862" s="401"/>
      <c r="OYA1862" s="401"/>
      <c r="OYB1862" s="401"/>
      <c r="OYC1862" s="401"/>
      <c r="OYD1862" s="401"/>
      <c r="OYE1862" s="401"/>
      <c r="OYF1862" s="401"/>
      <c r="OYG1862" s="401"/>
      <c r="OYH1862" s="401"/>
      <c r="OYI1862" s="401"/>
      <c r="OYJ1862" s="401"/>
      <c r="OYK1862" s="401"/>
      <c r="OYL1862" s="401"/>
      <c r="OYM1862" s="401"/>
      <c r="OYN1862" s="401"/>
      <c r="OYO1862" s="401"/>
      <c r="OYP1862" s="401"/>
      <c r="OYQ1862" s="401"/>
      <c r="OYR1862" s="401"/>
      <c r="OYS1862" s="401"/>
      <c r="OYT1862" s="401"/>
      <c r="OYU1862" s="401"/>
      <c r="OYV1862" s="401"/>
      <c r="OYW1862" s="401"/>
      <c r="OYX1862" s="401"/>
      <c r="OYY1862" s="401"/>
      <c r="OYZ1862" s="401"/>
      <c r="OZA1862" s="401"/>
      <c r="OZB1862" s="401"/>
      <c r="OZC1862" s="401"/>
      <c r="OZD1862" s="401"/>
      <c r="OZE1862" s="401"/>
      <c r="OZF1862" s="401"/>
      <c r="OZG1862" s="401"/>
      <c r="OZH1862" s="401"/>
      <c r="OZI1862" s="401"/>
      <c r="OZJ1862" s="401"/>
      <c r="OZK1862" s="401"/>
      <c r="OZL1862" s="401"/>
      <c r="OZM1862" s="401"/>
      <c r="OZN1862" s="401"/>
      <c r="OZO1862" s="401"/>
      <c r="OZP1862" s="401"/>
      <c r="OZQ1862" s="401"/>
      <c r="OZR1862" s="401"/>
      <c r="OZS1862" s="401"/>
      <c r="OZT1862" s="401"/>
      <c r="OZU1862" s="401"/>
      <c r="OZV1862" s="401"/>
      <c r="OZW1862" s="401"/>
      <c r="OZX1862" s="401"/>
      <c r="OZY1862" s="401"/>
      <c r="OZZ1862" s="401"/>
      <c r="PAA1862" s="401"/>
      <c r="PAB1862" s="401"/>
      <c r="PAC1862" s="401"/>
      <c r="PAD1862" s="401"/>
      <c r="PAE1862" s="401"/>
      <c r="PAF1862" s="401"/>
      <c r="PAG1862" s="401"/>
      <c r="PAH1862" s="401"/>
      <c r="PAI1862" s="401"/>
      <c r="PAJ1862" s="401"/>
      <c r="PAK1862" s="401"/>
      <c r="PAL1862" s="401"/>
      <c r="PAM1862" s="401"/>
      <c r="PAN1862" s="401"/>
      <c r="PAO1862" s="401"/>
      <c r="PAP1862" s="401"/>
      <c r="PAQ1862" s="401"/>
      <c r="PAR1862" s="401"/>
      <c r="PAS1862" s="401"/>
      <c r="PAT1862" s="401"/>
      <c r="PAU1862" s="401"/>
      <c r="PAV1862" s="401"/>
      <c r="PAW1862" s="401"/>
      <c r="PAX1862" s="401"/>
      <c r="PAY1862" s="401"/>
      <c r="PAZ1862" s="401"/>
      <c r="PBA1862" s="401"/>
      <c r="PBB1862" s="401"/>
      <c r="PBC1862" s="401"/>
      <c r="PBD1862" s="401"/>
      <c r="PBE1862" s="401"/>
      <c r="PBF1862" s="401"/>
      <c r="PBG1862" s="401"/>
      <c r="PBH1862" s="401"/>
      <c r="PBI1862" s="401"/>
      <c r="PBJ1862" s="401"/>
      <c r="PBK1862" s="401"/>
      <c r="PBL1862" s="401"/>
      <c r="PBM1862" s="401"/>
      <c r="PBN1862" s="401"/>
      <c r="PBO1862" s="401"/>
      <c r="PBP1862" s="401"/>
      <c r="PBQ1862" s="401"/>
      <c r="PBR1862" s="401"/>
      <c r="PBS1862" s="401"/>
      <c r="PBT1862" s="401"/>
      <c r="PBU1862" s="401"/>
      <c r="PBV1862" s="401"/>
      <c r="PBW1862" s="401"/>
      <c r="PBX1862" s="401"/>
      <c r="PBY1862" s="401"/>
      <c r="PBZ1862" s="401"/>
      <c r="PCA1862" s="401"/>
      <c r="PCB1862" s="401"/>
      <c r="PCC1862" s="401"/>
      <c r="PCD1862" s="401"/>
      <c r="PCE1862" s="401"/>
      <c r="PCF1862" s="401"/>
      <c r="PCG1862" s="401"/>
      <c r="PCH1862" s="401"/>
      <c r="PCI1862" s="401"/>
      <c r="PCJ1862" s="401"/>
      <c r="PCK1862" s="401"/>
      <c r="PCL1862" s="401"/>
      <c r="PCM1862" s="401"/>
      <c r="PCN1862" s="401"/>
      <c r="PCO1862" s="401"/>
      <c r="PCP1862" s="401"/>
      <c r="PCQ1862" s="401"/>
      <c r="PCR1862" s="401"/>
      <c r="PCS1862" s="401"/>
      <c r="PCT1862" s="401"/>
      <c r="PCU1862" s="401"/>
      <c r="PCV1862" s="401"/>
      <c r="PCW1862" s="401"/>
      <c r="PCX1862" s="401"/>
      <c r="PCY1862" s="401"/>
      <c r="PCZ1862" s="401"/>
      <c r="PDA1862" s="401"/>
      <c r="PDB1862" s="401"/>
      <c r="PDC1862" s="401"/>
      <c r="PDD1862" s="401"/>
      <c r="PDE1862" s="401"/>
      <c r="PDF1862" s="401"/>
      <c r="PDG1862" s="401"/>
      <c r="PDH1862" s="401"/>
      <c r="PDI1862" s="401"/>
      <c r="PDJ1862" s="401"/>
      <c r="PDK1862" s="401"/>
      <c r="PDL1862" s="401"/>
      <c r="PDM1862" s="401"/>
      <c r="PDN1862" s="401"/>
      <c r="PDO1862" s="401"/>
      <c r="PDP1862" s="401"/>
      <c r="PDQ1862" s="401"/>
      <c r="PDR1862" s="401"/>
      <c r="PDS1862" s="401"/>
      <c r="PDT1862" s="401"/>
      <c r="PDU1862" s="401"/>
      <c r="PDV1862" s="401"/>
      <c r="PDW1862" s="401"/>
      <c r="PDX1862" s="401"/>
      <c r="PDY1862" s="401"/>
      <c r="PDZ1862" s="401"/>
      <c r="PEA1862" s="401"/>
      <c r="PEB1862" s="401"/>
      <c r="PEC1862" s="401"/>
      <c r="PED1862" s="401"/>
      <c r="PEE1862" s="401"/>
      <c r="PEF1862" s="401"/>
      <c r="PEG1862" s="401"/>
      <c r="PEH1862" s="401"/>
      <c r="PEI1862" s="401"/>
      <c r="PEJ1862" s="401"/>
      <c r="PEK1862" s="401"/>
      <c r="PEL1862" s="401"/>
      <c r="PEM1862" s="401"/>
      <c r="PEN1862" s="401"/>
      <c r="PEO1862" s="401"/>
      <c r="PEP1862" s="401"/>
      <c r="PEQ1862" s="401"/>
      <c r="PER1862" s="401"/>
      <c r="PES1862" s="401"/>
      <c r="PET1862" s="401"/>
      <c r="PEU1862" s="401"/>
      <c r="PEV1862" s="401"/>
      <c r="PEW1862" s="401"/>
      <c r="PEX1862" s="401"/>
      <c r="PEY1862" s="401"/>
      <c r="PEZ1862" s="401"/>
      <c r="PFA1862" s="401"/>
      <c r="PFB1862" s="401"/>
      <c r="PFC1862" s="401"/>
      <c r="PFD1862" s="401"/>
      <c r="PFE1862" s="401"/>
      <c r="PFF1862" s="401"/>
      <c r="PFG1862" s="401"/>
      <c r="PFH1862" s="401"/>
      <c r="PFI1862" s="401"/>
      <c r="PFJ1862" s="401"/>
      <c r="PFK1862" s="401"/>
      <c r="PFL1862" s="401"/>
      <c r="PFM1862" s="401"/>
      <c r="PFN1862" s="401"/>
      <c r="PFO1862" s="401"/>
      <c r="PFP1862" s="401"/>
      <c r="PFQ1862" s="401"/>
      <c r="PFR1862" s="401"/>
      <c r="PFS1862" s="401"/>
      <c r="PFT1862" s="401"/>
      <c r="PFU1862" s="401"/>
      <c r="PFV1862" s="401"/>
      <c r="PFW1862" s="401"/>
      <c r="PFX1862" s="401"/>
      <c r="PFY1862" s="401"/>
      <c r="PFZ1862" s="401"/>
      <c r="PGA1862" s="401"/>
      <c r="PGB1862" s="401"/>
      <c r="PGC1862" s="401"/>
      <c r="PGD1862" s="401"/>
      <c r="PGE1862" s="401"/>
      <c r="PGF1862" s="401"/>
      <c r="PGG1862" s="401"/>
      <c r="PGH1862" s="401"/>
      <c r="PGI1862" s="401"/>
      <c r="PGJ1862" s="401"/>
      <c r="PGK1862" s="401"/>
      <c r="PGL1862" s="401"/>
      <c r="PGM1862" s="401"/>
      <c r="PGN1862" s="401"/>
      <c r="PGO1862" s="401"/>
      <c r="PGP1862" s="401"/>
      <c r="PGQ1862" s="401"/>
      <c r="PGR1862" s="401"/>
      <c r="PGS1862" s="401"/>
      <c r="PGT1862" s="401"/>
      <c r="PGU1862" s="401"/>
      <c r="PGV1862" s="401"/>
      <c r="PGW1862" s="401"/>
      <c r="PGX1862" s="401"/>
      <c r="PGY1862" s="401"/>
      <c r="PGZ1862" s="401"/>
      <c r="PHA1862" s="401"/>
      <c r="PHB1862" s="401"/>
      <c r="PHC1862" s="401"/>
      <c r="PHD1862" s="401"/>
      <c r="PHE1862" s="401"/>
      <c r="PHF1862" s="401"/>
      <c r="PHG1862" s="401"/>
      <c r="PHH1862" s="401"/>
      <c r="PHI1862" s="401"/>
      <c r="PHJ1862" s="401"/>
      <c r="PHK1862" s="401"/>
      <c r="PHL1862" s="401"/>
      <c r="PHM1862" s="401"/>
      <c r="PHN1862" s="401"/>
      <c r="PHO1862" s="401"/>
      <c r="PHP1862" s="401"/>
      <c r="PHQ1862" s="401"/>
      <c r="PHR1862" s="401"/>
      <c r="PHS1862" s="401"/>
      <c r="PHT1862" s="401"/>
      <c r="PHU1862" s="401"/>
      <c r="PHV1862" s="401"/>
      <c r="PHW1862" s="401"/>
      <c r="PHX1862" s="401"/>
      <c r="PHY1862" s="401"/>
      <c r="PHZ1862" s="401"/>
      <c r="PIA1862" s="401"/>
      <c r="PIB1862" s="401"/>
      <c r="PIC1862" s="401"/>
      <c r="PID1862" s="401"/>
      <c r="PIE1862" s="401"/>
      <c r="PIF1862" s="401"/>
      <c r="PIG1862" s="401"/>
      <c r="PIH1862" s="401"/>
      <c r="PII1862" s="401"/>
      <c r="PIJ1862" s="401"/>
      <c r="PIK1862" s="401"/>
      <c r="PIL1862" s="401"/>
      <c r="PIM1862" s="401"/>
      <c r="PIN1862" s="401"/>
      <c r="PIO1862" s="401"/>
      <c r="PIP1862" s="401"/>
      <c r="PIQ1862" s="401"/>
      <c r="PIR1862" s="401"/>
      <c r="PIS1862" s="401"/>
      <c r="PIT1862" s="401"/>
      <c r="PIU1862" s="401"/>
      <c r="PIV1862" s="401"/>
      <c r="PIW1862" s="401"/>
      <c r="PIX1862" s="401"/>
      <c r="PIY1862" s="401"/>
      <c r="PIZ1862" s="401"/>
      <c r="PJA1862" s="401"/>
      <c r="PJB1862" s="401"/>
      <c r="PJC1862" s="401"/>
      <c r="PJD1862" s="401"/>
      <c r="PJE1862" s="401"/>
      <c r="PJF1862" s="401"/>
      <c r="PJG1862" s="401"/>
      <c r="PJH1862" s="401"/>
      <c r="PJI1862" s="401"/>
      <c r="PJJ1862" s="401"/>
      <c r="PJK1862" s="401"/>
      <c r="PJL1862" s="401"/>
      <c r="PJM1862" s="401"/>
      <c r="PJN1862" s="401"/>
      <c r="PJO1862" s="401"/>
      <c r="PJP1862" s="401"/>
      <c r="PJQ1862" s="401"/>
      <c r="PJR1862" s="401"/>
      <c r="PJS1862" s="401"/>
      <c r="PJT1862" s="401"/>
      <c r="PJU1862" s="401"/>
      <c r="PJV1862" s="401"/>
      <c r="PJW1862" s="401"/>
      <c r="PJX1862" s="401"/>
      <c r="PJY1862" s="401"/>
      <c r="PJZ1862" s="401"/>
      <c r="PKA1862" s="401"/>
      <c r="PKB1862" s="401"/>
      <c r="PKC1862" s="401"/>
      <c r="PKD1862" s="401"/>
      <c r="PKE1862" s="401"/>
      <c r="PKF1862" s="401"/>
      <c r="PKG1862" s="401"/>
      <c r="PKH1862" s="401"/>
      <c r="PKI1862" s="401"/>
      <c r="PKJ1862" s="401"/>
      <c r="PKK1862" s="401"/>
      <c r="PKL1862" s="401"/>
      <c r="PKM1862" s="401"/>
      <c r="PKN1862" s="401"/>
      <c r="PKO1862" s="401"/>
      <c r="PKP1862" s="401"/>
      <c r="PKQ1862" s="401"/>
      <c r="PKR1862" s="401"/>
      <c r="PKS1862" s="401"/>
      <c r="PKT1862" s="401"/>
      <c r="PKU1862" s="401"/>
      <c r="PKV1862" s="401"/>
      <c r="PKW1862" s="401"/>
      <c r="PKX1862" s="401"/>
      <c r="PKY1862" s="401"/>
      <c r="PKZ1862" s="401"/>
      <c r="PLA1862" s="401"/>
      <c r="PLB1862" s="401"/>
      <c r="PLC1862" s="401"/>
      <c r="PLD1862" s="401"/>
      <c r="PLE1862" s="401"/>
      <c r="PLF1862" s="401"/>
      <c r="PLG1862" s="401"/>
      <c r="PLH1862" s="401"/>
      <c r="PLI1862" s="401"/>
      <c r="PLJ1862" s="401"/>
      <c r="PLK1862" s="401"/>
      <c r="PLL1862" s="401"/>
      <c r="PLM1862" s="401"/>
      <c r="PLN1862" s="401"/>
      <c r="PLO1862" s="401"/>
      <c r="PLP1862" s="401"/>
      <c r="PLQ1862" s="401"/>
      <c r="PLR1862" s="401"/>
      <c r="PLS1862" s="401"/>
      <c r="PLT1862" s="401"/>
      <c r="PLU1862" s="401"/>
      <c r="PLV1862" s="401"/>
      <c r="PLW1862" s="401"/>
      <c r="PLX1862" s="401"/>
      <c r="PLY1862" s="401"/>
      <c r="PLZ1862" s="401"/>
      <c r="PMA1862" s="401"/>
      <c r="PMB1862" s="401"/>
      <c r="PMC1862" s="401"/>
      <c r="PMD1862" s="401"/>
      <c r="PME1862" s="401"/>
      <c r="PMF1862" s="401"/>
      <c r="PMG1862" s="401"/>
      <c r="PMH1862" s="401"/>
      <c r="PMI1862" s="401"/>
      <c r="PMJ1862" s="401"/>
      <c r="PMK1862" s="401"/>
      <c r="PML1862" s="401"/>
      <c r="PMM1862" s="401"/>
      <c r="PMN1862" s="401"/>
      <c r="PMO1862" s="401"/>
      <c r="PMP1862" s="401"/>
      <c r="PMQ1862" s="401"/>
      <c r="PMR1862" s="401"/>
      <c r="PMS1862" s="401"/>
      <c r="PMT1862" s="401"/>
      <c r="PMU1862" s="401"/>
      <c r="PMV1862" s="401"/>
      <c r="PMW1862" s="401"/>
      <c r="PMX1862" s="401"/>
      <c r="PMY1862" s="401"/>
      <c r="PMZ1862" s="401"/>
      <c r="PNA1862" s="401"/>
      <c r="PNB1862" s="401"/>
      <c r="PNC1862" s="401"/>
      <c r="PND1862" s="401"/>
      <c r="PNE1862" s="401"/>
      <c r="PNF1862" s="401"/>
      <c r="PNG1862" s="401"/>
      <c r="PNH1862" s="401"/>
      <c r="PNI1862" s="401"/>
      <c r="PNJ1862" s="401"/>
      <c r="PNK1862" s="401"/>
      <c r="PNL1862" s="401"/>
      <c r="PNM1862" s="401"/>
      <c r="PNN1862" s="401"/>
      <c r="PNO1862" s="401"/>
      <c r="PNP1862" s="401"/>
      <c r="PNQ1862" s="401"/>
      <c r="PNR1862" s="401"/>
      <c r="PNS1862" s="401"/>
      <c r="PNT1862" s="401"/>
      <c r="PNU1862" s="401"/>
      <c r="PNV1862" s="401"/>
      <c r="PNW1862" s="401"/>
      <c r="PNX1862" s="401"/>
      <c r="PNY1862" s="401"/>
      <c r="PNZ1862" s="401"/>
      <c r="POA1862" s="401"/>
      <c r="POB1862" s="401"/>
      <c r="POC1862" s="401"/>
      <c r="POD1862" s="401"/>
      <c r="POE1862" s="401"/>
      <c r="POF1862" s="401"/>
      <c r="POG1862" s="401"/>
      <c r="POH1862" s="401"/>
      <c r="POI1862" s="401"/>
      <c r="POJ1862" s="401"/>
      <c r="POK1862" s="401"/>
      <c r="POL1862" s="401"/>
      <c r="POM1862" s="401"/>
      <c r="PON1862" s="401"/>
      <c r="POO1862" s="401"/>
      <c r="POP1862" s="401"/>
      <c r="POQ1862" s="401"/>
      <c r="POR1862" s="401"/>
      <c r="POS1862" s="401"/>
      <c r="POT1862" s="401"/>
      <c r="POU1862" s="401"/>
      <c r="POV1862" s="401"/>
      <c r="POW1862" s="401"/>
      <c r="POX1862" s="401"/>
      <c r="POY1862" s="401"/>
      <c r="POZ1862" s="401"/>
      <c r="PPA1862" s="401"/>
      <c r="PPB1862" s="401"/>
      <c r="PPC1862" s="401"/>
      <c r="PPD1862" s="401"/>
      <c r="PPE1862" s="401"/>
      <c r="PPF1862" s="401"/>
      <c r="PPG1862" s="401"/>
      <c r="PPH1862" s="401"/>
      <c r="PPI1862" s="401"/>
      <c r="PPJ1862" s="401"/>
      <c r="PPK1862" s="401"/>
      <c r="PPL1862" s="401"/>
      <c r="PPM1862" s="401"/>
      <c r="PPN1862" s="401"/>
      <c r="PPO1862" s="401"/>
      <c r="PPP1862" s="401"/>
      <c r="PPQ1862" s="401"/>
      <c r="PPR1862" s="401"/>
      <c r="PPS1862" s="401"/>
      <c r="PPT1862" s="401"/>
      <c r="PPU1862" s="401"/>
      <c r="PPV1862" s="401"/>
      <c r="PPW1862" s="401"/>
      <c r="PPX1862" s="401"/>
      <c r="PPY1862" s="401"/>
      <c r="PPZ1862" s="401"/>
      <c r="PQA1862" s="401"/>
      <c r="PQB1862" s="401"/>
      <c r="PQC1862" s="401"/>
      <c r="PQD1862" s="401"/>
      <c r="PQE1862" s="401"/>
      <c r="PQF1862" s="401"/>
      <c r="PQG1862" s="401"/>
      <c r="PQH1862" s="401"/>
      <c r="PQI1862" s="401"/>
      <c r="PQJ1862" s="401"/>
      <c r="PQK1862" s="401"/>
      <c r="PQL1862" s="401"/>
      <c r="PQM1862" s="401"/>
      <c r="PQN1862" s="401"/>
      <c r="PQO1862" s="401"/>
      <c r="PQP1862" s="401"/>
      <c r="PQQ1862" s="401"/>
      <c r="PQR1862" s="401"/>
      <c r="PQS1862" s="401"/>
      <c r="PQT1862" s="401"/>
      <c r="PQU1862" s="401"/>
      <c r="PQV1862" s="401"/>
      <c r="PQW1862" s="401"/>
      <c r="PQX1862" s="401"/>
      <c r="PQY1862" s="401"/>
      <c r="PQZ1862" s="401"/>
      <c r="PRA1862" s="401"/>
      <c r="PRB1862" s="401"/>
      <c r="PRC1862" s="401"/>
      <c r="PRD1862" s="401"/>
      <c r="PRE1862" s="401"/>
      <c r="PRF1862" s="401"/>
      <c r="PRG1862" s="401"/>
      <c r="PRH1862" s="401"/>
      <c r="PRI1862" s="401"/>
      <c r="PRJ1862" s="401"/>
      <c r="PRK1862" s="401"/>
      <c r="PRL1862" s="401"/>
      <c r="PRM1862" s="401"/>
      <c r="PRN1862" s="401"/>
      <c r="PRO1862" s="401"/>
      <c r="PRP1862" s="401"/>
      <c r="PRQ1862" s="401"/>
      <c r="PRR1862" s="401"/>
      <c r="PRS1862" s="401"/>
      <c r="PRT1862" s="401"/>
      <c r="PRU1862" s="401"/>
      <c r="PRV1862" s="401"/>
      <c r="PRW1862" s="401"/>
      <c r="PRX1862" s="401"/>
      <c r="PRY1862" s="401"/>
      <c r="PRZ1862" s="401"/>
      <c r="PSA1862" s="401"/>
      <c r="PSB1862" s="401"/>
      <c r="PSC1862" s="401"/>
      <c r="PSD1862" s="401"/>
      <c r="PSE1862" s="401"/>
      <c r="PSF1862" s="401"/>
      <c r="PSG1862" s="401"/>
      <c r="PSH1862" s="401"/>
      <c r="PSI1862" s="401"/>
      <c r="PSJ1862" s="401"/>
      <c r="PSK1862" s="401"/>
      <c r="PSL1862" s="401"/>
      <c r="PSM1862" s="401"/>
      <c r="PSN1862" s="401"/>
      <c r="PSO1862" s="401"/>
      <c r="PSP1862" s="401"/>
      <c r="PSQ1862" s="401"/>
      <c r="PSR1862" s="401"/>
      <c r="PSS1862" s="401"/>
      <c r="PST1862" s="401"/>
      <c r="PSU1862" s="401"/>
      <c r="PSV1862" s="401"/>
      <c r="PSW1862" s="401"/>
      <c r="PSX1862" s="401"/>
      <c r="PSY1862" s="401"/>
      <c r="PSZ1862" s="401"/>
      <c r="PTA1862" s="401"/>
      <c r="PTB1862" s="401"/>
      <c r="PTC1862" s="401"/>
      <c r="PTD1862" s="401"/>
      <c r="PTE1862" s="401"/>
      <c r="PTF1862" s="401"/>
      <c r="PTG1862" s="401"/>
      <c r="PTH1862" s="401"/>
      <c r="PTI1862" s="401"/>
      <c r="PTJ1862" s="401"/>
      <c r="PTK1862" s="401"/>
      <c r="PTL1862" s="401"/>
      <c r="PTM1862" s="401"/>
      <c r="PTN1862" s="401"/>
      <c r="PTO1862" s="401"/>
      <c r="PTP1862" s="401"/>
      <c r="PTQ1862" s="401"/>
      <c r="PTR1862" s="401"/>
      <c r="PTS1862" s="401"/>
      <c r="PTT1862" s="401"/>
      <c r="PTU1862" s="401"/>
      <c r="PTV1862" s="401"/>
      <c r="PTW1862" s="401"/>
      <c r="PTX1862" s="401"/>
      <c r="PTY1862" s="401"/>
      <c r="PTZ1862" s="401"/>
      <c r="PUA1862" s="401"/>
      <c r="PUB1862" s="401"/>
      <c r="PUC1862" s="401"/>
      <c r="PUD1862" s="401"/>
      <c r="PUE1862" s="401"/>
      <c r="PUF1862" s="401"/>
      <c r="PUG1862" s="401"/>
      <c r="PUH1862" s="401"/>
      <c r="PUI1862" s="401"/>
      <c r="PUJ1862" s="401"/>
      <c r="PUK1862" s="401"/>
      <c r="PUL1862" s="401"/>
      <c r="PUM1862" s="401"/>
      <c r="PUN1862" s="401"/>
      <c r="PUO1862" s="401"/>
      <c r="PUP1862" s="401"/>
      <c r="PUQ1862" s="401"/>
      <c r="PUR1862" s="401"/>
      <c r="PUS1862" s="401"/>
      <c r="PUT1862" s="401"/>
      <c r="PUU1862" s="401"/>
      <c r="PUV1862" s="401"/>
      <c r="PUW1862" s="401"/>
      <c r="PUX1862" s="401"/>
      <c r="PUY1862" s="401"/>
      <c r="PUZ1862" s="401"/>
      <c r="PVA1862" s="401"/>
      <c r="PVB1862" s="401"/>
      <c r="PVC1862" s="401"/>
      <c r="PVD1862" s="401"/>
      <c r="PVE1862" s="401"/>
      <c r="PVF1862" s="401"/>
      <c r="PVG1862" s="401"/>
      <c r="PVH1862" s="401"/>
      <c r="PVI1862" s="401"/>
      <c r="PVJ1862" s="401"/>
      <c r="PVK1862" s="401"/>
      <c r="PVL1862" s="401"/>
      <c r="PVM1862" s="401"/>
      <c r="PVN1862" s="401"/>
      <c r="PVO1862" s="401"/>
      <c r="PVP1862" s="401"/>
      <c r="PVQ1862" s="401"/>
      <c r="PVR1862" s="401"/>
      <c r="PVS1862" s="401"/>
      <c r="PVT1862" s="401"/>
      <c r="PVU1862" s="401"/>
      <c r="PVV1862" s="401"/>
      <c r="PVW1862" s="401"/>
      <c r="PVX1862" s="401"/>
      <c r="PVY1862" s="401"/>
      <c r="PVZ1862" s="401"/>
      <c r="PWA1862" s="401"/>
      <c r="PWB1862" s="401"/>
      <c r="PWC1862" s="401"/>
      <c r="PWD1862" s="401"/>
      <c r="PWE1862" s="401"/>
      <c r="PWF1862" s="401"/>
      <c r="PWG1862" s="401"/>
      <c r="PWH1862" s="401"/>
      <c r="PWI1862" s="401"/>
      <c r="PWJ1862" s="401"/>
      <c r="PWK1862" s="401"/>
      <c r="PWL1862" s="401"/>
      <c r="PWM1862" s="401"/>
      <c r="PWN1862" s="401"/>
      <c r="PWO1862" s="401"/>
      <c r="PWP1862" s="401"/>
      <c r="PWQ1862" s="401"/>
      <c r="PWR1862" s="401"/>
      <c r="PWS1862" s="401"/>
      <c r="PWT1862" s="401"/>
      <c r="PWU1862" s="401"/>
      <c r="PWV1862" s="401"/>
      <c r="PWW1862" s="401"/>
      <c r="PWX1862" s="401"/>
      <c r="PWY1862" s="401"/>
      <c r="PWZ1862" s="401"/>
      <c r="PXA1862" s="401"/>
      <c r="PXB1862" s="401"/>
      <c r="PXC1862" s="401"/>
      <c r="PXD1862" s="401"/>
      <c r="PXE1862" s="401"/>
      <c r="PXF1862" s="401"/>
      <c r="PXG1862" s="401"/>
      <c r="PXH1862" s="401"/>
      <c r="PXI1862" s="401"/>
      <c r="PXJ1862" s="401"/>
      <c r="PXK1862" s="401"/>
      <c r="PXL1862" s="401"/>
      <c r="PXM1862" s="401"/>
      <c r="PXN1862" s="401"/>
      <c r="PXO1862" s="401"/>
      <c r="PXP1862" s="401"/>
      <c r="PXQ1862" s="401"/>
      <c r="PXR1862" s="401"/>
      <c r="PXS1862" s="401"/>
      <c r="PXT1862" s="401"/>
      <c r="PXU1862" s="401"/>
      <c r="PXV1862" s="401"/>
      <c r="PXW1862" s="401"/>
      <c r="PXX1862" s="401"/>
      <c r="PXY1862" s="401"/>
      <c r="PXZ1862" s="401"/>
      <c r="PYA1862" s="401"/>
      <c r="PYB1862" s="401"/>
      <c r="PYC1862" s="401"/>
      <c r="PYD1862" s="401"/>
      <c r="PYE1862" s="401"/>
      <c r="PYF1862" s="401"/>
      <c r="PYG1862" s="401"/>
      <c r="PYH1862" s="401"/>
      <c r="PYI1862" s="401"/>
      <c r="PYJ1862" s="401"/>
      <c r="PYK1862" s="401"/>
      <c r="PYL1862" s="401"/>
      <c r="PYM1862" s="401"/>
      <c r="PYN1862" s="401"/>
      <c r="PYO1862" s="401"/>
      <c r="PYP1862" s="401"/>
      <c r="PYQ1862" s="401"/>
      <c r="PYR1862" s="401"/>
      <c r="PYS1862" s="401"/>
      <c r="PYT1862" s="401"/>
      <c r="PYU1862" s="401"/>
      <c r="PYV1862" s="401"/>
      <c r="PYW1862" s="401"/>
      <c r="PYX1862" s="401"/>
      <c r="PYY1862" s="401"/>
      <c r="PYZ1862" s="401"/>
      <c r="PZA1862" s="401"/>
      <c r="PZB1862" s="401"/>
      <c r="PZC1862" s="401"/>
      <c r="PZD1862" s="401"/>
      <c r="PZE1862" s="401"/>
      <c r="PZF1862" s="401"/>
      <c r="PZG1862" s="401"/>
      <c r="PZH1862" s="401"/>
      <c r="PZI1862" s="401"/>
      <c r="PZJ1862" s="401"/>
      <c r="PZK1862" s="401"/>
      <c r="PZL1862" s="401"/>
      <c r="PZM1862" s="401"/>
      <c r="PZN1862" s="401"/>
      <c r="PZO1862" s="401"/>
      <c r="PZP1862" s="401"/>
      <c r="PZQ1862" s="401"/>
      <c r="PZR1862" s="401"/>
      <c r="PZS1862" s="401"/>
      <c r="PZT1862" s="401"/>
      <c r="PZU1862" s="401"/>
      <c r="PZV1862" s="401"/>
      <c r="PZW1862" s="401"/>
      <c r="PZX1862" s="401"/>
      <c r="PZY1862" s="401"/>
      <c r="PZZ1862" s="401"/>
      <c r="QAA1862" s="401"/>
      <c r="QAB1862" s="401"/>
      <c r="QAC1862" s="401"/>
      <c r="QAD1862" s="401"/>
      <c r="QAE1862" s="401"/>
      <c r="QAF1862" s="401"/>
      <c r="QAG1862" s="401"/>
      <c r="QAH1862" s="401"/>
      <c r="QAI1862" s="401"/>
      <c r="QAJ1862" s="401"/>
      <c r="QAK1862" s="401"/>
      <c r="QAL1862" s="401"/>
      <c r="QAM1862" s="401"/>
      <c r="QAN1862" s="401"/>
      <c r="QAO1862" s="401"/>
      <c r="QAP1862" s="401"/>
      <c r="QAQ1862" s="401"/>
      <c r="QAR1862" s="401"/>
      <c r="QAS1862" s="401"/>
      <c r="QAT1862" s="401"/>
      <c r="QAU1862" s="401"/>
      <c r="QAV1862" s="401"/>
      <c r="QAW1862" s="401"/>
      <c r="QAX1862" s="401"/>
      <c r="QAY1862" s="401"/>
      <c r="QAZ1862" s="401"/>
      <c r="QBA1862" s="401"/>
      <c r="QBB1862" s="401"/>
      <c r="QBC1862" s="401"/>
      <c r="QBD1862" s="401"/>
      <c r="QBE1862" s="401"/>
      <c r="QBF1862" s="401"/>
      <c r="QBG1862" s="401"/>
      <c r="QBH1862" s="401"/>
      <c r="QBI1862" s="401"/>
      <c r="QBJ1862" s="401"/>
      <c r="QBK1862" s="401"/>
      <c r="QBL1862" s="401"/>
      <c r="QBM1862" s="401"/>
      <c r="QBN1862" s="401"/>
      <c r="QBO1862" s="401"/>
      <c r="QBP1862" s="401"/>
      <c r="QBQ1862" s="401"/>
      <c r="QBR1862" s="401"/>
      <c r="QBS1862" s="401"/>
      <c r="QBT1862" s="401"/>
      <c r="QBU1862" s="401"/>
      <c r="QBV1862" s="401"/>
      <c r="QBW1862" s="401"/>
      <c r="QBX1862" s="401"/>
      <c r="QBY1862" s="401"/>
      <c r="QBZ1862" s="401"/>
      <c r="QCA1862" s="401"/>
      <c r="QCB1862" s="401"/>
      <c r="QCC1862" s="401"/>
      <c r="QCD1862" s="401"/>
      <c r="QCE1862" s="401"/>
      <c r="QCF1862" s="401"/>
      <c r="QCG1862" s="401"/>
      <c r="QCH1862" s="401"/>
      <c r="QCI1862" s="401"/>
      <c r="QCJ1862" s="401"/>
      <c r="QCK1862" s="401"/>
      <c r="QCL1862" s="401"/>
      <c r="QCM1862" s="401"/>
      <c r="QCN1862" s="401"/>
      <c r="QCO1862" s="401"/>
      <c r="QCP1862" s="401"/>
      <c r="QCQ1862" s="401"/>
      <c r="QCR1862" s="401"/>
      <c r="QCS1862" s="401"/>
      <c r="QCT1862" s="401"/>
      <c r="QCU1862" s="401"/>
      <c r="QCV1862" s="401"/>
      <c r="QCW1862" s="401"/>
      <c r="QCX1862" s="401"/>
      <c r="QCY1862" s="401"/>
      <c r="QCZ1862" s="401"/>
      <c r="QDA1862" s="401"/>
      <c r="QDB1862" s="401"/>
      <c r="QDC1862" s="401"/>
      <c r="QDD1862" s="401"/>
      <c r="QDE1862" s="401"/>
      <c r="QDF1862" s="401"/>
      <c r="QDG1862" s="401"/>
      <c r="QDH1862" s="401"/>
      <c r="QDI1862" s="401"/>
      <c r="QDJ1862" s="401"/>
      <c r="QDK1862" s="401"/>
      <c r="QDL1862" s="401"/>
      <c r="QDM1862" s="401"/>
      <c r="QDN1862" s="401"/>
      <c r="QDO1862" s="401"/>
      <c r="QDP1862" s="401"/>
      <c r="QDQ1862" s="401"/>
      <c r="QDR1862" s="401"/>
      <c r="QDS1862" s="401"/>
      <c r="QDT1862" s="401"/>
      <c r="QDU1862" s="401"/>
      <c r="QDV1862" s="401"/>
      <c r="QDW1862" s="401"/>
      <c r="QDX1862" s="401"/>
      <c r="QDY1862" s="401"/>
      <c r="QDZ1862" s="401"/>
      <c r="QEA1862" s="401"/>
      <c r="QEB1862" s="401"/>
      <c r="QEC1862" s="401"/>
      <c r="QED1862" s="401"/>
      <c r="QEE1862" s="401"/>
      <c r="QEF1862" s="401"/>
      <c r="QEG1862" s="401"/>
      <c r="QEH1862" s="401"/>
      <c r="QEI1862" s="401"/>
      <c r="QEJ1862" s="401"/>
      <c r="QEK1862" s="401"/>
      <c r="QEL1862" s="401"/>
      <c r="QEM1862" s="401"/>
      <c r="QEN1862" s="401"/>
      <c r="QEO1862" s="401"/>
      <c r="QEP1862" s="401"/>
      <c r="QEQ1862" s="401"/>
      <c r="QER1862" s="401"/>
      <c r="QES1862" s="401"/>
      <c r="QET1862" s="401"/>
      <c r="QEU1862" s="401"/>
      <c r="QEV1862" s="401"/>
      <c r="QEW1862" s="401"/>
      <c r="QEX1862" s="401"/>
      <c r="QEY1862" s="401"/>
      <c r="QEZ1862" s="401"/>
      <c r="QFA1862" s="401"/>
      <c r="QFB1862" s="401"/>
      <c r="QFC1862" s="401"/>
      <c r="QFD1862" s="401"/>
      <c r="QFE1862" s="401"/>
      <c r="QFF1862" s="401"/>
      <c r="QFG1862" s="401"/>
      <c r="QFH1862" s="401"/>
      <c r="QFI1862" s="401"/>
      <c r="QFJ1862" s="401"/>
      <c r="QFK1862" s="401"/>
      <c r="QFL1862" s="401"/>
      <c r="QFM1862" s="401"/>
      <c r="QFN1862" s="401"/>
      <c r="QFO1862" s="401"/>
      <c r="QFP1862" s="401"/>
      <c r="QFQ1862" s="401"/>
      <c r="QFR1862" s="401"/>
      <c r="QFS1862" s="401"/>
      <c r="QFT1862" s="401"/>
      <c r="QFU1862" s="401"/>
      <c r="QFV1862" s="401"/>
      <c r="QFW1862" s="401"/>
      <c r="QFX1862" s="401"/>
      <c r="QFY1862" s="401"/>
      <c r="QFZ1862" s="401"/>
      <c r="QGA1862" s="401"/>
      <c r="QGB1862" s="401"/>
      <c r="QGC1862" s="401"/>
      <c r="QGD1862" s="401"/>
      <c r="QGE1862" s="401"/>
      <c r="QGF1862" s="401"/>
      <c r="QGG1862" s="401"/>
      <c r="QGH1862" s="401"/>
      <c r="QGI1862" s="401"/>
      <c r="QGJ1862" s="401"/>
      <c r="QGK1862" s="401"/>
      <c r="QGL1862" s="401"/>
      <c r="QGM1862" s="401"/>
      <c r="QGN1862" s="401"/>
      <c r="QGO1862" s="401"/>
      <c r="QGP1862" s="401"/>
      <c r="QGQ1862" s="401"/>
      <c r="QGR1862" s="401"/>
      <c r="QGS1862" s="401"/>
      <c r="QGT1862" s="401"/>
      <c r="QGU1862" s="401"/>
      <c r="QGV1862" s="401"/>
      <c r="QGW1862" s="401"/>
      <c r="QGX1862" s="401"/>
      <c r="QGY1862" s="401"/>
      <c r="QGZ1862" s="401"/>
      <c r="QHA1862" s="401"/>
      <c r="QHB1862" s="401"/>
      <c r="QHC1862" s="401"/>
      <c r="QHD1862" s="401"/>
      <c r="QHE1862" s="401"/>
      <c r="QHF1862" s="401"/>
      <c r="QHG1862" s="401"/>
      <c r="QHH1862" s="401"/>
      <c r="QHI1862" s="401"/>
      <c r="QHJ1862" s="401"/>
      <c r="QHK1862" s="401"/>
      <c r="QHL1862" s="401"/>
      <c r="QHM1862" s="401"/>
      <c r="QHN1862" s="401"/>
      <c r="QHO1862" s="401"/>
      <c r="QHP1862" s="401"/>
      <c r="QHQ1862" s="401"/>
      <c r="QHR1862" s="401"/>
      <c r="QHS1862" s="401"/>
      <c r="QHT1862" s="401"/>
      <c r="QHU1862" s="401"/>
      <c r="QHV1862" s="401"/>
      <c r="QHW1862" s="401"/>
      <c r="QHX1862" s="401"/>
      <c r="QHY1862" s="401"/>
      <c r="QHZ1862" s="401"/>
      <c r="QIA1862" s="401"/>
      <c r="QIB1862" s="401"/>
      <c r="QIC1862" s="401"/>
      <c r="QID1862" s="401"/>
      <c r="QIE1862" s="401"/>
      <c r="QIF1862" s="401"/>
      <c r="QIG1862" s="401"/>
      <c r="QIH1862" s="401"/>
      <c r="QII1862" s="401"/>
      <c r="QIJ1862" s="401"/>
      <c r="QIK1862" s="401"/>
      <c r="QIL1862" s="401"/>
      <c r="QIM1862" s="401"/>
      <c r="QIN1862" s="401"/>
      <c r="QIO1862" s="401"/>
      <c r="QIP1862" s="401"/>
      <c r="QIQ1862" s="401"/>
      <c r="QIR1862" s="401"/>
      <c r="QIS1862" s="401"/>
      <c r="QIT1862" s="401"/>
      <c r="QIU1862" s="401"/>
      <c r="QIV1862" s="401"/>
      <c r="QIW1862" s="401"/>
      <c r="QIX1862" s="401"/>
      <c r="QIY1862" s="401"/>
      <c r="QIZ1862" s="401"/>
      <c r="QJA1862" s="401"/>
      <c r="QJB1862" s="401"/>
      <c r="QJC1862" s="401"/>
      <c r="QJD1862" s="401"/>
      <c r="QJE1862" s="401"/>
      <c r="QJF1862" s="401"/>
      <c r="QJG1862" s="401"/>
      <c r="QJH1862" s="401"/>
      <c r="QJI1862" s="401"/>
      <c r="QJJ1862" s="401"/>
      <c r="QJK1862" s="401"/>
      <c r="QJL1862" s="401"/>
      <c r="QJM1862" s="401"/>
      <c r="QJN1862" s="401"/>
      <c r="QJO1862" s="401"/>
      <c r="QJP1862" s="401"/>
      <c r="QJQ1862" s="401"/>
      <c r="QJR1862" s="401"/>
      <c r="QJS1862" s="401"/>
      <c r="QJT1862" s="401"/>
      <c r="QJU1862" s="401"/>
      <c r="QJV1862" s="401"/>
      <c r="QJW1862" s="401"/>
      <c r="QJX1862" s="401"/>
      <c r="QJY1862" s="401"/>
      <c r="QJZ1862" s="401"/>
      <c r="QKA1862" s="401"/>
      <c r="QKB1862" s="401"/>
      <c r="QKC1862" s="401"/>
      <c r="QKD1862" s="401"/>
      <c r="QKE1862" s="401"/>
      <c r="QKF1862" s="401"/>
      <c r="QKG1862" s="401"/>
      <c r="QKH1862" s="401"/>
      <c r="QKI1862" s="401"/>
      <c r="QKJ1862" s="401"/>
      <c r="QKK1862" s="401"/>
      <c r="QKL1862" s="401"/>
      <c r="QKM1862" s="401"/>
      <c r="QKN1862" s="401"/>
      <c r="QKO1862" s="401"/>
      <c r="QKP1862" s="401"/>
      <c r="QKQ1862" s="401"/>
      <c r="QKR1862" s="401"/>
      <c r="QKS1862" s="401"/>
      <c r="QKT1862" s="401"/>
      <c r="QKU1862" s="401"/>
      <c r="QKV1862" s="401"/>
      <c r="QKW1862" s="401"/>
      <c r="QKX1862" s="401"/>
      <c r="QKY1862" s="401"/>
      <c r="QKZ1862" s="401"/>
      <c r="QLA1862" s="401"/>
      <c r="QLB1862" s="401"/>
      <c r="QLC1862" s="401"/>
      <c r="QLD1862" s="401"/>
      <c r="QLE1862" s="401"/>
      <c r="QLF1862" s="401"/>
      <c r="QLG1862" s="401"/>
      <c r="QLH1862" s="401"/>
      <c r="QLI1862" s="401"/>
      <c r="QLJ1862" s="401"/>
      <c r="QLK1862" s="401"/>
      <c r="QLL1862" s="401"/>
      <c r="QLM1862" s="401"/>
      <c r="QLN1862" s="401"/>
      <c r="QLO1862" s="401"/>
      <c r="QLP1862" s="401"/>
      <c r="QLQ1862" s="401"/>
      <c r="QLR1862" s="401"/>
      <c r="QLS1862" s="401"/>
      <c r="QLT1862" s="401"/>
      <c r="QLU1862" s="401"/>
      <c r="QLV1862" s="401"/>
      <c r="QLW1862" s="401"/>
      <c r="QLX1862" s="401"/>
      <c r="QLY1862" s="401"/>
      <c r="QLZ1862" s="401"/>
      <c r="QMA1862" s="401"/>
      <c r="QMB1862" s="401"/>
      <c r="QMC1862" s="401"/>
      <c r="QMD1862" s="401"/>
      <c r="QME1862" s="401"/>
      <c r="QMF1862" s="401"/>
      <c r="QMG1862" s="401"/>
      <c r="QMH1862" s="401"/>
      <c r="QMI1862" s="401"/>
      <c r="QMJ1862" s="401"/>
      <c r="QMK1862" s="401"/>
      <c r="QML1862" s="401"/>
      <c r="QMM1862" s="401"/>
      <c r="QMN1862" s="401"/>
      <c r="QMO1862" s="401"/>
      <c r="QMP1862" s="401"/>
      <c r="QMQ1862" s="401"/>
      <c r="QMR1862" s="401"/>
      <c r="QMS1862" s="401"/>
      <c r="QMT1862" s="401"/>
      <c r="QMU1862" s="401"/>
      <c r="QMV1862" s="401"/>
      <c r="QMW1862" s="401"/>
      <c r="QMX1862" s="401"/>
      <c r="QMY1862" s="401"/>
      <c r="QMZ1862" s="401"/>
      <c r="QNA1862" s="401"/>
      <c r="QNB1862" s="401"/>
      <c r="QNC1862" s="401"/>
      <c r="QND1862" s="401"/>
      <c r="QNE1862" s="401"/>
      <c r="QNF1862" s="401"/>
      <c r="QNG1862" s="401"/>
      <c r="QNH1862" s="401"/>
      <c r="QNI1862" s="401"/>
      <c r="QNJ1862" s="401"/>
      <c r="QNK1862" s="401"/>
      <c r="QNL1862" s="401"/>
      <c r="QNM1862" s="401"/>
      <c r="QNN1862" s="401"/>
      <c r="QNO1862" s="401"/>
      <c r="QNP1862" s="401"/>
      <c r="QNQ1862" s="401"/>
      <c r="QNR1862" s="401"/>
      <c r="QNS1862" s="401"/>
      <c r="QNT1862" s="401"/>
      <c r="QNU1862" s="401"/>
      <c r="QNV1862" s="401"/>
      <c r="QNW1862" s="401"/>
      <c r="QNX1862" s="401"/>
      <c r="QNY1862" s="401"/>
      <c r="QNZ1862" s="401"/>
      <c r="QOA1862" s="401"/>
      <c r="QOB1862" s="401"/>
      <c r="QOC1862" s="401"/>
      <c r="QOD1862" s="401"/>
      <c r="QOE1862" s="401"/>
      <c r="QOF1862" s="401"/>
      <c r="QOG1862" s="401"/>
      <c r="QOH1862" s="401"/>
      <c r="QOI1862" s="401"/>
      <c r="QOJ1862" s="401"/>
      <c r="QOK1862" s="401"/>
      <c r="QOL1862" s="401"/>
      <c r="QOM1862" s="401"/>
      <c r="QON1862" s="401"/>
      <c r="QOO1862" s="401"/>
      <c r="QOP1862" s="401"/>
      <c r="QOQ1862" s="401"/>
      <c r="QOR1862" s="401"/>
      <c r="QOS1862" s="401"/>
      <c r="QOT1862" s="401"/>
      <c r="QOU1862" s="401"/>
      <c r="QOV1862" s="401"/>
      <c r="QOW1862" s="401"/>
      <c r="QOX1862" s="401"/>
      <c r="QOY1862" s="401"/>
      <c r="QOZ1862" s="401"/>
      <c r="QPA1862" s="401"/>
      <c r="QPB1862" s="401"/>
      <c r="QPC1862" s="401"/>
      <c r="QPD1862" s="401"/>
      <c r="QPE1862" s="401"/>
      <c r="QPF1862" s="401"/>
      <c r="QPG1862" s="401"/>
      <c r="QPH1862" s="401"/>
      <c r="QPI1862" s="401"/>
      <c r="QPJ1862" s="401"/>
      <c r="QPK1862" s="401"/>
      <c r="QPL1862" s="401"/>
      <c r="QPM1862" s="401"/>
      <c r="QPN1862" s="401"/>
      <c r="QPO1862" s="401"/>
      <c r="QPP1862" s="401"/>
      <c r="QPQ1862" s="401"/>
      <c r="QPR1862" s="401"/>
      <c r="QPS1862" s="401"/>
      <c r="QPT1862" s="401"/>
      <c r="QPU1862" s="401"/>
      <c r="QPV1862" s="401"/>
      <c r="QPW1862" s="401"/>
      <c r="QPX1862" s="401"/>
      <c r="QPY1862" s="401"/>
      <c r="QPZ1862" s="401"/>
      <c r="QQA1862" s="401"/>
      <c r="QQB1862" s="401"/>
      <c r="QQC1862" s="401"/>
      <c r="QQD1862" s="401"/>
      <c r="QQE1862" s="401"/>
      <c r="QQF1862" s="401"/>
      <c r="QQG1862" s="401"/>
      <c r="QQH1862" s="401"/>
      <c r="QQI1862" s="401"/>
      <c r="QQJ1862" s="401"/>
      <c r="QQK1862" s="401"/>
      <c r="QQL1862" s="401"/>
      <c r="QQM1862" s="401"/>
      <c r="QQN1862" s="401"/>
      <c r="QQO1862" s="401"/>
      <c r="QQP1862" s="401"/>
      <c r="QQQ1862" s="401"/>
      <c r="QQR1862" s="401"/>
      <c r="QQS1862" s="401"/>
      <c r="QQT1862" s="401"/>
      <c r="QQU1862" s="401"/>
      <c r="QQV1862" s="401"/>
      <c r="QQW1862" s="401"/>
      <c r="QQX1862" s="401"/>
      <c r="QQY1862" s="401"/>
      <c r="QQZ1862" s="401"/>
      <c r="QRA1862" s="401"/>
      <c r="QRB1862" s="401"/>
      <c r="QRC1862" s="401"/>
      <c r="QRD1862" s="401"/>
      <c r="QRE1862" s="401"/>
      <c r="QRF1862" s="401"/>
      <c r="QRG1862" s="401"/>
      <c r="QRH1862" s="401"/>
      <c r="QRI1862" s="401"/>
      <c r="QRJ1862" s="401"/>
      <c r="QRK1862" s="401"/>
      <c r="QRL1862" s="401"/>
      <c r="QRM1862" s="401"/>
      <c r="QRN1862" s="401"/>
      <c r="QRO1862" s="401"/>
      <c r="QRP1862" s="401"/>
      <c r="QRQ1862" s="401"/>
      <c r="QRR1862" s="401"/>
      <c r="QRS1862" s="401"/>
      <c r="QRT1862" s="401"/>
      <c r="QRU1862" s="401"/>
      <c r="QRV1862" s="401"/>
      <c r="QRW1862" s="401"/>
      <c r="QRX1862" s="401"/>
      <c r="QRY1862" s="401"/>
      <c r="QRZ1862" s="401"/>
      <c r="QSA1862" s="401"/>
      <c r="QSB1862" s="401"/>
      <c r="QSC1862" s="401"/>
      <c r="QSD1862" s="401"/>
      <c r="QSE1862" s="401"/>
      <c r="QSF1862" s="401"/>
      <c r="QSG1862" s="401"/>
      <c r="QSH1862" s="401"/>
      <c r="QSI1862" s="401"/>
      <c r="QSJ1862" s="401"/>
      <c r="QSK1862" s="401"/>
      <c r="QSL1862" s="401"/>
      <c r="QSM1862" s="401"/>
      <c r="QSN1862" s="401"/>
      <c r="QSO1862" s="401"/>
      <c r="QSP1862" s="401"/>
      <c r="QSQ1862" s="401"/>
      <c r="QSR1862" s="401"/>
      <c r="QSS1862" s="401"/>
      <c r="QST1862" s="401"/>
      <c r="QSU1862" s="401"/>
      <c r="QSV1862" s="401"/>
      <c r="QSW1862" s="401"/>
      <c r="QSX1862" s="401"/>
      <c r="QSY1862" s="401"/>
      <c r="QSZ1862" s="401"/>
      <c r="QTA1862" s="401"/>
      <c r="QTB1862" s="401"/>
      <c r="QTC1862" s="401"/>
      <c r="QTD1862" s="401"/>
      <c r="QTE1862" s="401"/>
      <c r="QTF1862" s="401"/>
      <c r="QTG1862" s="401"/>
      <c r="QTH1862" s="401"/>
      <c r="QTI1862" s="401"/>
      <c r="QTJ1862" s="401"/>
      <c r="QTK1862" s="401"/>
      <c r="QTL1862" s="401"/>
      <c r="QTM1862" s="401"/>
      <c r="QTN1862" s="401"/>
      <c r="QTO1862" s="401"/>
      <c r="QTP1862" s="401"/>
      <c r="QTQ1862" s="401"/>
      <c r="QTR1862" s="401"/>
      <c r="QTS1862" s="401"/>
      <c r="QTT1862" s="401"/>
      <c r="QTU1862" s="401"/>
      <c r="QTV1862" s="401"/>
      <c r="QTW1862" s="401"/>
      <c r="QTX1862" s="401"/>
      <c r="QTY1862" s="401"/>
      <c r="QTZ1862" s="401"/>
      <c r="QUA1862" s="401"/>
      <c r="QUB1862" s="401"/>
      <c r="QUC1862" s="401"/>
      <c r="QUD1862" s="401"/>
      <c r="QUE1862" s="401"/>
      <c r="QUF1862" s="401"/>
      <c r="QUG1862" s="401"/>
      <c r="QUH1862" s="401"/>
      <c r="QUI1862" s="401"/>
      <c r="QUJ1862" s="401"/>
      <c r="QUK1862" s="401"/>
      <c r="QUL1862" s="401"/>
      <c r="QUM1862" s="401"/>
      <c r="QUN1862" s="401"/>
      <c r="QUO1862" s="401"/>
      <c r="QUP1862" s="401"/>
      <c r="QUQ1862" s="401"/>
      <c r="QUR1862" s="401"/>
      <c r="QUS1862" s="401"/>
      <c r="QUT1862" s="401"/>
      <c r="QUU1862" s="401"/>
      <c r="QUV1862" s="401"/>
      <c r="QUW1862" s="401"/>
      <c r="QUX1862" s="401"/>
      <c r="QUY1862" s="401"/>
      <c r="QUZ1862" s="401"/>
      <c r="QVA1862" s="401"/>
      <c r="QVB1862" s="401"/>
      <c r="QVC1862" s="401"/>
      <c r="QVD1862" s="401"/>
      <c r="QVE1862" s="401"/>
      <c r="QVF1862" s="401"/>
      <c r="QVG1862" s="401"/>
      <c r="QVH1862" s="401"/>
      <c r="QVI1862" s="401"/>
      <c r="QVJ1862" s="401"/>
      <c r="QVK1862" s="401"/>
      <c r="QVL1862" s="401"/>
      <c r="QVM1862" s="401"/>
      <c r="QVN1862" s="401"/>
      <c r="QVO1862" s="401"/>
      <c r="QVP1862" s="401"/>
      <c r="QVQ1862" s="401"/>
      <c r="QVR1862" s="401"/>
      <c r="QVS1862" s="401"/>
      <c r="QVT1862" s="401"/>
      <c r="QVU1862" s="401"/>
      <c r="QVV1862" s="401"/>
      <c r="QVW1862" s="401"/>
      <c r="QVX1862" s="401"/>
      <c r="QVY1862" s="401"/>
      <c r="QVZ1862" s="401"/>
      <c r="QWA1862" s="401"/>
      <c r="QWB1862" s="401"/>
      <c r="QWC1862" s="401"/>
      <c r="QWD1862" s="401"/>
      <c r="QWE1862" s="401"/>
      <c r="QWF1862" s="401"/>
      <c r="QWG1862" s="401"/>
      <c r="QWH1862" s="401"/>
      <c r="QWI1862" s="401"/>
      <c r="QWJ1862" s="401"/>
      <c r="QWK1862" s="401"/>
      <c r="QWL1862" s="401"/>
      <c r="QWM1862" s="401"/>
      <c r="QWN1862" s="401"/>
      <c r="QWO1862" s="401"/>
      <c r="QWP1862" s="401"/>
      <c r="QWQ1862" s="401"/>
      <c r="QWR1862" s="401"/>
      <c r="QWS1862" s="401"/>
      <c r="QWT1862" s="401"/>
      <c r="QWU1862" s="401"/>
      <c r="QWV1862" s="401"/>
      <c r="QWW1862" s="401"/>
      <c r="QWX1862" s="401"/>
      <c r="QWY1862" s="401"/>
      <c r="QWZ1862" s="401"/>
      <c r="QXA1862" s="401"/>
      <c r="QXB1862" s="401"/>
      <c r="QXC1862" s="401"/>
      <c r="QXD1862" s="401"/>
      <c r="QXE1862" s="401"/>
      <c r="QXF1862" s="401"/>
      <c r="QXG1862" s="401"/>
      <c r="QXH1862" s="401"/>
      <c r="QXI1862" s="401"/>
      <c r="QXJ1862" s="401"/>
      <c r="QXK1862" s="401"/>
      <c r="QXL1862" s="401"/>
      <c r="QXM1862" s="401"/>
      <c r="QXN1862" s="401"/>
      <c r="QXO1862" s="401"/>
      <c r="QXP1862" s="401"/>
      <c r="QXQ1862" s="401"/>
      <c r="QXR1862" s="401"/>
      <c r="QXS1862" s="401"/>
      <c r="QXT1862" s="401"/>
      <c r="QXU1862" s="401"/>
      <c r="QXV1862" s="401"/>
      <c r="QXW1862" s="401"/>
      <c r="QXX1862" s="401"/>
      <c r="QXY1862" s="401"/>
      <c r="QXZ1862" s="401"/>
      <c r="QYA1862" s="401"/>
      <c r="QYB1862" s="401"/>
      <c r="QYC1862" s="401"/>
      <c r="QYD1862" s="401"/>
      <c r="QYE1862" s="401"/>
      <c r="QYF1862" s="401"/>
      <c r="QYG1862" s="401"/>
      <c r="QYH1862" s="401"/>
      <c r="QYI1862" s="401"/>
      <c r="QYJ1862" s="401"/>
      <c r="QYK1862" s="401"/>
      <c r="QYL1862" s="401"/>
      <c r="QYM1862" s="401"/>
      <c r="QYN1862" s="401"/>
      <c r="QYO1862" s="401"/>
      <c r="QYP1862" s="401"/>
      <c r="QYQ1862" s="401"/>
      <c r="QYR1862" s="401"/>
      <c r="QYS1862" s="401"/>
      <c r="QYT1862" s="401"/>
      <c r="QYU1862" s="401"/>
      <c r="QYV1862" s="401"/>
      <c r="QYW1862" s="401"/>
      <c r="QYX1862" s="401"/>
      <c r="QYY1862" s="401"/>
      <c r="QYZ1862" s="401"/>
      <c r="QZA1862" s="401"/>
      <c r="QZB1862" s="401"/>
      <c r="QZC1862" s="401"/>
      <c r="QZD1862" s="401"/>
      <c r="QZE1862" s="401"/>
      <c r="QZF1862" s="401"/>
      <c r="QZG1862" s="401"/>
      <c r="QZH1862" s="401"/>
      <c r="QZI1862" s="401"/>
      <c r="QZJ1862" s="401"/>
      <c r="QZK1862" s="401"/>
      <c r="QZL1862" s="401"/>
      <c r="QZM1862" s="401"/>
      <c r="QZN1862" s="401"/>
      <c r="QZO1862" s="401"/>
      <c r="QZP1862" s="401"/>
      <c r="QZQ1862" s="401"/>
      <c r="QZR1862" s="401"/>
      <c r="QZS1862" s="401"/>
      <c r="QZT1862" s="401"/>
      <c r="QZU1862" s="401"/>
      <c r="QZV1862" s="401"/>
      <c r="QZW1862" s="401"/>
      <c r="QZX1862" s="401"/>
      <c r="QZY1862" s="401"/>
      <c r="QZZ1862" s="401"/>
      <c r="RAA1862" s="401"/>
      <c r="RAB1862" s="401"/>
      <c r="RAC1862" s="401"/>
      <c r="RAD1862" s="401"/>
      <c r="RAE1862" s="401"/>
      <c r="RAF1862" s="401"/>
      <c r="RAG1862" s="401"/>
      <c r="RAH1862" s="401"/>
      <c r="RAI1862" s="401"/>
      <c r="RAJ1862" s="401"/>
      <c r="RAK1862" s="401"/>
      <c r="RAL1862" s="401"/>
      <c r="RAM1862" s="401"/>
      <c r="RAN1862" s="401"/>
      <c r="RAO1862" s="401"/>
      <c r="RAP1862" s="401"/>
      <c r="RAQ1862" s="401"/>
      <c r="RAR1862" s="401"/>
      <c r="RAS1862" s="401"/>
      <c r="RAT1862" s="401"/>
      <c r="RAU1862" s="401"/>
      <c r="RAV1862" s="401"/>
      <c r="RAW1862" s="401"/>
      <c r="RAX1862" s="401"/>
      <c r="RAY1862" s="401"/>
      <c r="RAZ1862" s="401"/>
      <c r="RBA1862" s="401"/>
      <c r="RBB1862" s="401"/>
      <c r="RBC1862" s="401"/>
      <c r="RBD1862" s="401"/>
      <c r="RBE1862" s="401"/>
      <c r="RBF1862" s="401"/>
      <c r="RBG1862" s="401"/>
      <c r="RBH1862" s="401"/>
      <c r="RBI1862" s="401"/>
      <c r="RBJ1862" s="401"/>
      <c r="RBK1862" s="401"/>
      <c r="RBL1862" s="401"/>
      <c r="RBM1862" s="401"/>
      <c r="RBN1862" s="401"/>
      <c r="RBO1862" s="401"/>
      <c r="RBP1862" s="401"/>
      <c r="RBQ1862" s="401"/>
      <c r="RBR1862" s="401"/>
      <c r="RBS1862" s="401"/>
      <c r="RBT1862" s="401"/>
      <c r="RBU1862" s="401"/>
      <c r="RBV1862" s="401"/>
      <c r="RBW1862" s="401"/>
      <c r="RBX1862" s="401"/>
      <c r="RBY1862" s="401"/>
      <c r="RBZ1862" s="401"/>
      <c r="RCA1862" s="401"/>
      <c r="RCB1862" s="401"/>
      <c r="RCC1862" s="401"/>
      <c r="RCD1862" s="401"/>
      <c r="RCE1862" s="401"/>
      <c r="RCF1862" s="401"/>
      <c r="RCG1862" s="401"/>
      <c r="RCH1862" s="401"/>
      <c r="RCI1862" s="401"/>
      <c r="RCJ1862" s="401"/>
      <c r="RCK1862" s="401"/>
      <c r="RCL1862" s="401"/>
      <c r="RCM1862" s="401"/>
      <c r="RCN1862" s="401"/>
      <c r="RCO1862" s="401"/>
      <c r="RCP1862" s="401"/>
      <c r="RCQ1862" s="401"/>
      <c r="RCR1862" s="401"/>
      <c r="RCS1862" s="401"/>
      <c r="RCT1862" s="401"/>
      <c r="RCU1862" s="401"/>
      <c r="RCV1862" s="401"/>
      <c r="RCW1862" s="401"/>
      <c r="RCX1862" s="401"/>
      <c r="RCY1862" s="401"/>
      <c r="RCZ1862" s="401"/>
      <c r="RDA1862" s="401"/>
      <c r="RDB1862" s="401"/>
      <c r="RDC1862" s="401"/>
      <c r="RDD1862" s="401"/>
      <c r="RDE1862" s="401"/>
      <c r="RDF1862" s="401"/>
      <c r="RDG1862" s="401"/>
      <c r="RDH1862" s="401"/>
      <c r="RDI1862" s="401"/>
      <c r="RDJ1862" s="401"/>
      <c r="RDK1862" s="401"/>
      <c r="RDL1862" s="401"/>
      <c r="RDM1862" s="401"/>
      <c r="RDN1862" s="401"/>
      <c r="RDO1862" s="401"/>
      <c r="RDP1862" s="401"/>
      <c r="RDQ1862" s="401"/>
      <c r="RDR1862" s="401"/>
      <c r="RDS1862" s="401"/>
      <c r="RDT1862" s="401"/>
      <c r="RDU1862" s="401"/>
      <c r="RDV1862" s="401"/>
      <c r="RDW1862" s="401"/>
      <c r="RDX1862" s="401"/>
      <c r="RDY1862" s="401"/>
      <c r="RDZ1862" s="401"/>
      <c r="REA1862" s="401"/>
      <c r="REB1862" s="401"/>
      <c r="REC1862" s="401"/>
      <c r="RED1862" s="401"/>
      <c r="REE1862" s="401"/>
      <c r="REF1862" s="401"/>
      <c r="REG1862" s="401"/>
      <c r="REH1862" s="401"/>
      <c r="REI1862" s="401"/>
      <c r="REJ1862" s="401"/>
      <c r="REK1862" s="401"/>
      <c r="REL1862" s="401"/>
      <c r="REM1862" s="401"/>
      <c r="REN1862" s="401"/>
      <c r="REO1862" s="401"/>
      <c r="REP1862" s="401"/>
      <c r="REQ1862" s="401"/>
      <c r="RER1862" s="401"/>
      <c r="RES1862" s="401"/>
      <c r="RET1862" s="401"/>
      <c r="REU1862" s="401"/>
      <c r="REV1862" s="401"/>
      <c r="REW1862" s="401"/>
      <c r="REX1862" s="401"/>
      <c r="REY1862" s="401"/>
      <c r="REZ1862" s="401"/>
      <c r="RFA1862" s="401"/>
      <c r="RFB1862" s="401"/>
      <c r="RFC1862" s="401"/>
      <c r="RFD1862" s="401"/>
      <c r="RFE1862" s="401"/>
      <c r="RFF1862" s="401"/>
      <c r="RFG1862" s="401"/>
      <c r="RFH1862" s="401"/>
      <c r="RFI1862" s="401"/>
      <c r="RFJ1862" s="401"/>
      <c r="RFK1862" s="401"/>
      <c r="RFL1862" s="401"/>
      <c r="RFM1862" s="401"/>
      <c r="RFN1862" s="401"/>
      <c r="RFO1862" s="401"/>
      <c r="RFP1862" s="401"/>
      <c r="RFQ1862" s="401"/>
      <c r="RFR1862" s="401"/>
      <c r="RFS1862" s="401"/>
      <c r="RFT1862" s="401"/>
      <c r="RFU1862" s="401"/>
      <c r="RFV1862" s="401"/>
      <c r="RFW1862" s="401"/>
      <c r="RFX1862" s="401"/>
      <c r="RFY1862" s="401"/>
      <c r="RFZ1862" s="401"/>
      <c r="RGA1862" s="401"/>
      <c r="RGB1862" s="401"/>
      <c r="RGC1862" s="401"/>
      <c r="RGD1862" s="401"/>
      <c r="RGE1862" s="401"/>
      <c r="RGF1862" s="401"/>
      <c r="RGG1862" s="401"/>
      <c r="RGH1862" s="401"/>
      <c r="RGI1862" s="401"/>
      <c r="RGJ1862" s="401"/>
      <c r="RGK1862" s="401"/>
      <c r="RGL1862" s="401"/>
      <c r="RGM1862" s="401"/>
      <c r="RGN1862" s="401"/>
      <c r="RGO1862" s="401"/>
      <c r="RGP1862" s="401"/>
      <c r="RGQ1862" s="401"/>
      <c r="RGR1862" s="401"/>
      <c r="RGS1862" s="401"/>
      <c r="RGT1862" s="401"/>
      <c r="RGU1862" s="401"/>
      <c r="RGV1862" s="401"/>
      <c r="RGW1862" s="401"/>
      <c r="RGX1862" s="401"/>
      <c r="RGY1862" s="401"/>
      <c r="RGZ1862" s="401"/>
      <c r="RHA1862" s="401"/>
      <c r="RHB1862" s="401"/>
      <c r="RHC1862" s="401"/>
      <c r="RHD1862" s="401"/>
      <c r="RHE1862" s="401"/>
      <c r="RHF1862" s="401"/>
      <c r="RHG1862" s="401"/>
      <c r="RHH1862" s="401"/>
      <c r="RHI1862" s="401"/>
      <c r="RHJ1862" s="401"/>
      <c r="RHK1862" s="401"/>
      <c r="RHL1862" s="401"/>
      <c r="RHM1862" s="401"/>
      <c r="RHN1862" s="401"/>
      <c r="RHO1862" s="401"/>
      <c r="RHP1862" s="401"/>
      <c r="RHQ1862" s="401"/>
      <c r="RHR1862" s="401"/>
      <c r="RHS1862" s="401"/>
      <c r="RHT1862" s="401"/>
      <c r="RHU1862" s="401"/>
      <c r="RHV1862" s="401"/>
      <c r="RHW1862" s="401"/>
      <c r="RHX1862" s="401"/>
      <c r="RHY1862" s="401"/>
      <c r="RHZ1862" s="401"/>
      <c r="RIA1862" s="401"/>
      <c r="RIB1862" s="401"/>
      <c r="RIC1862" s="401"/>
      <c r="RID1862" s="401"/>
      <c r="RIE1862" s="401"/>
      <c r="RIF1862" s="401"/>
      <c r="RIG1862" s="401"/>
      <c r="RIH1862" s="401"/>
      <c r="RII1862" s="401"/>
      <c r="RIJ1862" s="401"/>
      <c r="RIK1862" s="401"/>
      <c r="RIL1862" s="401"/>
      <c r="RIM1862" s="401"/>
      <c r="RIN1862" s="401"/>
      <c r="RIO1862" s="401"/>
      <c r="RIP1862" s="401"/>
      <c r="RIQ1862" s="401"/>
      <c r="RIR1862" s="401"/>
      <c r="RIS1862" s="401"/>
      <c r="RIT1862" s="401"/>
      <c r="RIU1862" s="401"/>
      <c r="RIV1862" s="401"/>
      <c r="RIW1862" s="401"/>
      <c r="RIX1862" s="401"/>
      <c r="RIY1862" s="401"/>
      <c r="RIZ1862" s="401"/>
      <c r="RJA1862" s="401"/>
      <c r="RJB1862" s="401"/>
      <c r="RJC1862" s="401"/>
      <c r="RJD1862" s="401"/>
      <c r="RJE1862" s="401"/>
      <c r="RJF1862" s="401"/>
      <c r="RJG1862" s="401"/>
      <c r="RJH1862" s="401"/>
      <c r="RJI1862" s="401"/>
      <c r="RJJ1862" s="401"/>
      <c r="RJK1862" s="401"/>
      <c r="RJL1862" s="401"/>
      <c r="RJM1862" s="401"/>
      <c r="RJN1862" s="401"/>
      <c r="RJO1862" s="401"/>
      <c r="RJP1862" s="401"/>
      <c r="RJQ1862" s="401"/>
      <c r="RJR1862" s="401"/>
      <c r="RJS1862" s="401"/>
      <c r="RJT1862" s="401"/>
      <c r="RJU1862" s="401"/>
      <c r="RJV1862" s="401"/>
      <c r="RJW1862" s="401"/>
      <c r="RJX1862" s="401"/>
      <c r="RJY1862" s="401"/>
      <c r="RJZ1862" s="401"/>
      <c r="RKA1862" s="401"/>
      <c r="RKB1862" s="401"/>
      <c r="RKC1862" s="401"/>
      <c r="RKD1862" s="401"/>
      <c r="RKE1862" s="401"/>
      <c r="RKF1862" s="401"/>
      <c r="RKG1862" s="401"/>
      <c r="RKH1862" s="401"/>
      <c r="RKI1862" s="401"/>
      <c r="RKJ1862" s="401"/>
      <c r="RKK1862" s="401"/>
      <c r="RKL1862" s="401"/>
      <c r="RKM1862" s="401"/>
      <c r="RKN1862" s="401"/>
      <c r="RKO1862" s="401"/>
      <c r="RKP1862" s="401"/>
      <c r="RKQ1862" s="401"/>
      <c r="RKR1862" s="401"/>
      <c r="RKS1862" s="401"/>
      <c r="RKT1862" s="401"/>
      <c r="RKU1862" s="401"/>
      <c r="RKV1862" s="401"/>
      <c r="RKW1862" s="401"/>
      <c r="RKX1862" s="401"/>
      <c r="RKY1862" s="401"/>
      <c r="RKZ1862" s="401"/>
      <c r="RLA1862" s="401"/>
      <c r="RLB1862" s="401"/>
      <c r="RLC1862" s="401"/>
      <c r="RLD1862" s="401"/>
      <c r="RLE1862" s="401"/>
      <c r="RLF1862" s="401"/>
      <c r="RLG1862" s="401"/>
      <c r="RLH1862" s="401"/>
      <c r="RLI1862" s="401"/>
      <c r="RLJ1862" s="401"/>
      <c r="RLK1862" s="401"/>
      <c r="RLL1862" s="401"/>
      <c r="RLM1862" s="401"/>
      <c r="RLN1862" s="401"/>
      <c r="RLO1862" s="401"/>
      <c r="RLP1862" s="401"/>
      <c r="RLQ1862" s="401"/>
      <c r="RLR1862" s="401"/>
      <c r="RLS1862" s="401"/>
      <c r="RLT1862" s="401"/>
      <c r="RLU1862" s="401"/>
      <c r="RLV1862" s="401"/>
      <c r="RLW1862" s="401"/>
      <c r="RLX1862" s="401"/>
      <c r="RLY1862" s="401"/>
      <c r="RLZ1862" s="401"/>
      <c r="RMA1862" s="401"/>
      <c r="RMB1862" s="401"/>
      <c r="RMC1862" s="401"/>
      <c r="RMD1862" s="401"/>
      <c r="RME1862" s="401"/>
      <c r="RMF1862" s="401"/>
      <c r="RMG1862" s="401"/>
      <c r="RMH1862" s="401"/>
      <c r="RMI1862" s="401"/>
      <c r="RMJ1862" s="401"/>
      <c r="RMK1862" s="401"/>
      <c r="RML1862" s="401"/>
      <c r="RMM1862" s="401"/>
      <c r="RMN1862" s="401"/>
      <c r="RMO1862" s="401"/>
      <c r="RMP1862" s="401"/>
      <c r="RMQ1862" s="401"/>
      <c r="RMR1862" s="401"/>
      <c r="RMS1862" s="401"/>
      <c r="RMT1862" s="401"/>
      <c r="RMU1862" s="401"/>
      <c r="RMV1862" s="401"/>
      <c r="RMW1862" s="401"/>
      <c r="RMX1862" s="401"/>
      <c r="RMY1862" s="401"/>
      <c r="RMZ1862" s="401"/>
      <c r="RNA1862" s="401"/>
      <c r="RNB1862" s="401"/>
      <c r="RNC1862" s="401"/>
      <c r="RND1862" s="401"/>
      <c r="RNE1862" s="401"/>
      <c r="RNF1862" s="401"/>
      <c r="RNG1862" s="401"/>
      <c r="RNH1862" s="401"/>
      <c r="RNI1862" s="401"/>
      <c r="RNJ1862" s="401"/>
      <c r="RNK1862" s="401"/>
      <c r="RNL1862" s="401"/>
      <c r="RNM1862" s="401"/>
      <c r="RNN1862" s="401"/>
      <c r="RNO1862" s="401"/>
      <c r="RNP1862" s="401"/>
      <c r="RNQ1862" s="401"/>
      <c r="RNR1862" s="401"/>
      <c r="RNS1862" s="401"/>
      <c r="RNT1862" s="401"/>
      <c r="RNU1862" s="401"/>
      <c r="RNV1862" s="401"/>
      <c r="RNW1862" s="401"/>
      <c r="RNX1862" s="401"/>
      <c r="RNY1862" s="401"/>
      <c r="RNZ1862" s="401"/>
      <c r="ROA1862" s="401"/>
      <c r="ROB1862" s="401"/>
      <c r="ROC1862" s="401"/>
      <c r="ROD1862" s="401"/>
      <c r="ROE1862" s="401"/>
      <c r="ROF1862" s="401"/>
      <c r="ROG1862" s="401"/>
      <c r="ROH1862" s="401"/>
      <c r="ROI1862" s="401"/>
      <c r="ROJ1862" s="401"/>
      <c r="ROK1862" s="401"/>
      <c r="ROL1862" s="401"/>
      <c r="ROM1862" s="401"/>
      <c r="RON1862" s="401"/>
      <c r="ROO1862" s="401"/>
      <c r="ROP1862" s="401"/>
      <c r="ROQ1862" s="401"/>
      <c r="ROR1862" s="401"/>
      <c r="ROS1862" s="401"/>
      <c r="ROT1862" s="401"/>
      <c r="ROU1862" s="401"/>
      <c r="ROV1862" s="401"/>
      <c r="ROW1862" s="401"/>
      <c r="ROX1862" s="401"/>
      <c r="ROY1862" s="401"/>
      <c r="ROZ1862" s="401"/>
      <c r="RPA1862" s="401"/>
      <c r="RPB1862" s="401"/>
      <c r="RPC1862" s="401"/>
      <c r="RPD1862" s="401"/>
      <c r="RPE1862" s="401"/>
      <c r="RPF1862" s="401"/>
      <c r="RPG1862" s="401"/>
      <c r="RPH1862" s="401"/>
      <c r="RPI1862" s="401"/>
      <c r="RPJ1862" s="401"/>
      <c r="RPK1862" s="401"/>
      <c r="RPL1862" s="401"/>
      <c r="RPM1862" s="401"/>
      <c r="RPN1862" s="401"/>
      <c r="RPO1862" s="401"/>
      <c r="RPP1862" s="401"/>
      <c r="RPQ1862" s="401"/>
      <c r="RPR1862" s="401"/>
      <c r="RPS1862" s="401"/>
      <c r="RPT1862" s="401"/>
      <c r="RPU1862" s="401"/>
      <c r="RPV1862" s="401"/>
      <c r="RPW1862" s="401"/>
      <c r="RPX1862" s="401"/>
      <c r="RPY1862" s="401"/>
      <c r="RPZ1862" s="401"/>
      <c r="RQA1862" s="401"/>
      <c r="RQB1862" s="401"/>
      <c r="RQC1862" s="401"/>
      <c r="RQD1862" s="401"/>
      <c r="RQE1862" s="401"/>
      <c r="RQF1862" s="401"/>
      <c r="RQG1862" s="401"/>
      <c r="RQH1862" s="401"/>
      <c r="RQI1862" s="401"/>
      <c r="RQJ1862" s="401"/>
      <c r="RQK1862" s="401"/>
      <c r="RQL1862" s="401"/>
      <c r="RQM1862" s="401"/>
      <c r="RQN1862" s="401"/>
      <c r="RQO1862" s="401"/>
      <c r="RQP1862" s="401"/>
      <c r="RQQ1862" s="401"/>
      <c r="RQR1862" s="401"/>
      <c r="RQS1862" s="401"/>
      <c r="RQT1862" s="401"/>
      <c r="RQU1862" s="401"/>
      <c r="RQV1862" s="401"/>
      <c r="RQW1862" s="401"/>
      <c r="RQX1862" s="401"/>
      <c r="RQY1862" s="401"/>
      <c r="RQZ1862" s="401"/>
      <c r="RRA1862" s="401"/>
      <c r="RRB1862" s="401"/>
      <c r="RRC1862" s="401"/>
      <c r="RRD1862" s="401"/>
      <c r="RRE1862" s="401"/>
      <c r="RRF1862" s="401"/>
      <c r="RRG1862" s="401"/>
      <c r="RRH1862" s="401"/>
      <c r="RRI1862" s="401"/>
      <c r="RRJ1862" s="401"/>
      <c r="RRK1862" s="401"/>
      <c r="RRL1862" s="401"/>
      <c r="RRM1862" s="401"/>
      <c r="RRN1862" s="401"/>
      <c r="RRO1862" s="401"/>
      <c r="RRP1862" s="401"/>
      <c r="RRQ1862" s="401"/>
      <c r="RRR1862" s="401"/>
      <c r="RRS1862" s="401"/>
      <c r="RRT1862" s="401"/>
      <c r="RRU1862" s="401"/>
      <c r="RRV1862" s="401"/>
      <c r="RRW1862" s="401"/>
      <c r="RRX1862" s="401"/>
      <c r="RRY1862" s="401"/>
      <c r="RRZ1862" s="401"/>
      <c r="RSA1862" s="401"/>
      <c r="RSB1862" s="401"/>
      <c r="RSC1862" s="401"/>
      <c r="RSD1862" s="401"/>
      <c r="RSE1862" s="401"/>
      <c r="RSF1862" s="401"/>
      <c r="RSG1862" s="401"/>
      <c r="RSH1862" s="401"/>
      <c r="RSI1862" s="401"/>
      <c r="RSJ1862" s="401"/>
      <c r="RSK1862" s="401"/>
      <c r="RSL1862" s="401"/>
      <c r="RSM1862" s="401"/>
      <c r="RSN1862" s="401"/>
      <c r="RSO1862" s="401"/>
      <c r="RSP1862" s="401"/>
      <c r="RSQ1862" s="401"/>
      <c r="RSR1862" s="401"/>
      <c r="RSS1862" s="401"/>
      <c r="RST1862" s="401"/>
      <c r="RSU1862" s="401"/>
      <c r="RSV1862" s="401"/>
      <c r="RSW1862" s="401"/>
      <c r="RSX1862" s="401"/>
      <c r="RSY1862" s="401"/>
      <c r="RSZ1862" s="401"/>
      <c r="RTA1862" s="401"/>
      <c r="RTB1862" s="401"/>
      <c r="RTC1862" s="401"/>
      <c r="RTD1862" s="401"/>
      <c r="RTE1862" s="401"/>
      <c r="RTF1862" s="401"/>
      <c r="RTG1862" s="401"/>
      <c r="RTH1862" s="401"/>
      <c r="RTI1862" s="401"/>
      <c r="RTJ1862" s="401"/>
      <c r="RTK1862" s="401"/>
      <c r="RTL1862" s="401"/>
      <c r="RTM1862" s="401"/>
      <c r="RTN1862" s="401"/>
      <c r="RTO1862" s="401"/>
      <c r="RTP1862" s="401"/>
      <c r="RTQ1862" s="401"/>
      <c r="RTR1862" s="401"/>
      <c r="RTS1862" s="401"/>
      <c r="RTT1862" s="401"/>
      <c r="RTU1862" s="401"/>
      <c r="RTV1862" s="401"/>
      <c r="RTW1862" s="401"/>
      <c r="RTX1862" s="401"/>
      <c r="RTY1862" s="401"/>
      <c r="RTZ1862" s="401"/>
      <c r="RUA1862" s="401"/>
      <c r="RUB1862" s="401"/>
      <c r="RUC1862" s="401"/>
      <c r="RUD1862" s="401"/>
      <c r="RUE1862" s="401"/>
      <c r="RUF1862" s="401"/>
      <c r="RUG1862" s="401"/>
      <c r="RUH1862" s="401"/>
      <c r="RUI1862" s="401"/>
      <c r="RUJ1862" s="401"/>
      <c r="RUK1862" s="401"/>
      <c r="RUL1862" s="401"/>
      <c r="RUM1862" s="401"/>
      <c r="RUN1862" s="401"/>
      <c r="RUO1862" s="401"/>
      <c r="RUP1862" s="401"/>
      <c r="RUQ1862" s="401"/>
      <c r="RUR1862" s="401"/>
      <c r="RUS1862" s="401"/>
      <c r="RUT1862" s="401"/>
      <c r="RUU1862" s="401"/>
      <c r="RUV1862" s="401"/>
      <c r="RUW1862" s="401"/>
      <c r="RUX1862" s="401"/>
      <c r="RUY1862" s="401"/>
      <c r="RUZ1862" s="401"/>
      <c r="RVA1862" s="401"/>
      <c r="RVB1862" s="401"/>
      <c r="RVC1862" s="401"/>
      <c r="RVD1862" s="401"/>
      <c r="RVE1862" s="401"/>
      <c r="RVF1862" s="401"/>
      <c r="RVG1862" s="401"/>
      <c r="RVH1862" s="401"/>
      <c r="RVI1862" s="401"/>
      <c r="RVJ1862" s="401"/>
      <c r="RVK1862" s="401"/>
      <c r="RVL1862" s="401"/>
      <c r="RVM1862" s="401"/>
      <c r="RVN1862" s="401"/>
      <c r="RVO1862" s="401"/>
      <c r="RVP1862" s="401"/>
      <c r="RVQ1862" s="401"/>
      <c r="RVR1862" s="401"/>
      <c r="RVS1862" s="401"/>
      <c r="RVT1862" s="401"/>
      <c r="RVU1862" s="401"/>
      <c r="RVV1862" s="401"/>
      <c r="RVW1862" s="401"/>
      <c r="RVX1862" s="401"/>
      <c r="RVY1862" s="401"/>
      <c r="RVZ1862" s="401"/>
      <c r="RWA1862" s="401"/>
      <c r="RWB1862" s="401"/>
      <c r="RWC1862" s="401"/>
      <c r="RWD1862" s="401"/>
      <c r="RWE1862" s="401"/>
      <c r="RWF1862" s="401"/>
      <c r="RWG1862" s="401"/>
      <c r="RWH1862" s="401"/>
      <c r="RWI1862" s="401"/>
      <c r="RWJ1862" s="401"/>
      <c r="RWK1862" s="401"/>
      <c r="RWL1862" s="401"/>
      <c r="RWM1862" s="401"/>
      <c r="RWN1862" s="401"/>
      <c r="RWO1862" s="401"/>
      <c r="RWP1862" s="401"/>
      <c r="RWQ1862" s="401"/>
      <c r="RWR1862" s="401"/>
      <c r="RWS1862" s="401"/>
      <c r="RWT1862" s="401"/>
      <c r="RWU1862" s="401"/>
      <c r="RWV1862" s="401"/>
      <c r="RWW1862" s="401"/>
      <c r="RWX1862" s="401"/>
      <c r="RWY1862" s="401"/>
      <c r="RWZ1862" s="401"/>
      <c r="RXA1862" s="401"/>
      <c r="RXB1862" s="401"/>
      <c r="RXC1862" s="401"/>
      <c r="RXD1862" s="401"/>
      <c r="RXE1862" s="401"/>
      <c r="RXF1862" s="401"/>
      <c r="RXG1862" s="401"/>
      <c r="RXH1862" s="401"/>
      <c r="RXI1862" s="401"/>
      <c r="RXJ1862" s="401"/>
      <c r="RXK1862" s="401"/>
      <c r="RXL1862" s="401"/>
      <c r="RXM1862" s="401"/>
      <c r="RXN1862" s="401"/>
      <c r="RXO1862" s="401"/>
      <c r="RXP1862" s="401"/>
      <c r="RXQ1862" s="401"/>
      <c r="RXR1862" s="401"/>
      <c r="RXS1862" s="401"/>
      <c r="RXT1862" s="401"/>
      <c r="RXU1862" s="401"/>
      <c r="RXV1862" s="401"/>
      <c r="RXW1862" s="401"/>
      <c r="RXX1862" s="401"/>
      <c r="RXY1862" s="401"/>
      <c r="RXZ1862" s="401"/>
      <c r="RYA1862" s="401"/>
      <c r="RYB1862" s="401"/>
      <c r="RYC1862" s="401"/>
      <c r="RYD1862" s="401"/>
      <c r="RYE1862" s="401"/>
      <c r="RYF1862" s="401"/>
      <c r="RYG1862" s="401"/>
      <c r="RYH1862" s="401"/>
      <c r="RYI1862" s="401"/>
      <c r="RYJ1862" s="401"/>
      <c r="RYK1862" s="401"/>
      <c r="RYL1862" s="401"/>
      <c r="RYM1862" s="401"/>
      <c r="RYN1862" s="401"/>
      <c r="RYO1862" s="401"/>
      <c r="RYP1862" s="401"/>
      <c r="RYQ1862" s="401"/>
      <c r="RYR1862" s="401"/>
      <c r="RYS1862" s="401"/>
      <c r="RYT1862" s="401"/>
      <c r="RYU1862" s="401"/>
      <c r="RYV1862" s="401"/>
      <c r="RYW1862" s="401"/>
      <c r="RYX1862" s="401"/>
      <c r="RYY1862" s="401"/>
      <c r="RYZ1862" s="401"/>
      <c r="RZA1862" s="401"/>
      <c r="RZB1862" s="401"/>
      <c r="RZC1862" s="401"/>
      <c r="RZD1862" s="401"/>
      <c r="RZE1862" s="401"/>
      <c r="RZF1862" s="401"/>
      <c r="RZG1862" s="401"/>
      <c r="RZH1862" s="401"/>
      <c r="RZI1862" s="401"/>
      <c r="RZJ1862" s="401"/>
      <c r="RZK1862" s="401"/>
      <c r="RZL1862" s="401"/>
      <c r="RZM1862" s="401"/>
      <c r="RZN1862" s="401"/>
      <c r="RZO1862" s="401"/>
      <c r="RZP1862" s="401"/>
      <c r="RZQ1862" s="401"/>
      <c r="RZR1862" s="401"/>
      <c r="RZS1862" s="401"/>
      <c r="RZT1862" s="401"/>
      <c r="RZU1862" s="401"/>
      <c r="RZV1862" s="401"/>
      <c r="RZW1862" s="401"/>
      <c r="RZX1862" s="401"/>
      <c r="RZY1862" s="401"/>
      <c r="RZZ1862" s="401"/>
      <c r="SAA1862" s="401"/>
      <c r="SAB1862" s="401"/>
      <c r="SAC1862" s="401"/>
      <c r="SAD1862" s="401"/>
      <c r="SAE1862" s="401"/>
      <c r="SAF1862" s="401"/>
      <c r="SAG1862" s="401"/>
      <c r="SAH1862" s="401"/>
      <c r="SAI1862" s="401"/>
      <c r="SAJ1862" s="401"/>
      <c r="SAK1862" s="401"/>
      <c r="SAL1862" s="401"/>
      <c r="SAM1862" s="401"/>
      <c r="SAN1862" s="401"/>
      <c r="SAO1862" s="401"/>
      <c r="SAP1862" s="401"/>
      <c r="SAQ1862" s="401"/>
      <c r="SAR1862" s="401"/>
      <c r="SAS1862" s="401"/>
      <c r="SAT1862" s="401"/>
      <c r="SAU1862" s="401"/>
      <c r="SAV1862" s="401"/>
      <c r="SAW1862" s="401"/>
      <c r="SAX1862" s="401"/>
      <c r="SAY1862" s="401"/>
      <c r="SAZ1862" s="401"/>
      <c r="SBA1862" s="401"/>
      <c r="SBB1862" s="401"/>
      <c r="SBC1862" s="401"/>
      <c r="SBD1862" s="401"/>
      <c r="SBE1862" s="401"/>
      <c r="SBF1862" s="401"/>
      <c r="SBG1862" s="401"/>
      <c r="SBH1862" s="401"/>
      <c r="SBI1862" s="401"/>
      <c r="SBJ1862" s="401"/>
      <c r="SBK1862" s="401"/>
      <c r="SBL1862" s="401"/>
      <c r="SBM1862" s="401"/>
      <c r="SBN1862" s="401"/>
      <c r="SBO1862" s="401"/>
      <c r="SBP1862" s="401"/>
      <c r="SBQ1862" s="401"/>
      <c r="SBR1862" s="401"/>
      <c r="SBS1862" s="401"/>
      <c r="SBT1862" s="401"/>
      <c r="SBU1862" s="401"/>
      <c r="SBV1862" s="401"/>
      <c r="SBW1862" s="401"/>
      <c r="SBX1862" s="401"/>
      <c r="SBY1862" s="401"/>
      <c r="SBZ1862" s="401"/>
      <c r="SCA1862" s="401"/>
      <c r="SCB1862" s="401"/>
      <c r="SCC1862" s="401"/>
      <c r="SCD1862" s="401"/>
      <c r="SCE1862" s="401"/>
      <c r="SCF1862" s="401"/>
      <c r="SCG1862" s="401"/>
      <c r="SCH1862" s="401"/>
      <c r="SCI1862" s="401"/>
      <c r="SCJ1862" s="401"/>
      <c r="SCK1862" s="401"/>
      <c r="SCL1862" s="401"/>
      <c r="SCM1862" s="401"/>
      <c r="SCN1862" s="401"/>
      <c r="SCO1862" s="401"/>
      <c r="SCP1862" s="401"/>
      <c r="SCQ1862" s="401"/>
      <c r="SCR1862" s="401"/>
      <c r="SCS1862" s="401"/>
      <c r="SCT1862" s="401"/>
      <c r="SCU1862" s="401"/>
      <c r="SCV1862" s="401"/>
      <c r="SCW1862" s="401"/>
      <c r="SCX1862" s="401"/>
      <c r="SCY1862" s="401"/>
      <c r="SCZ1862" s="401"/>
      <c r="SDA1862" s="401"/>
      <c r="SDB1862" s="401"/>
      <c r="SDC1862" s="401"/>
      <c r="SDD1862" s="401"/>
      <c r="SDE1862" s="401"/>
      <c r="SDF1862" s="401"/>
      <c r="SDG1862" s="401"/>
      <c r="SDH1862" s="401"/>
      <c r="SDI1862" s="401"/>
      <c r="SDJ1862" s="401"/>
      <c r="SDK1862" s="401"/>
      <c r="SDL1862" s="401"/>
      <c r="SDM1862" s="401"/>
      <c r="SDN1862" s="401"/>
      <c r="SDO1862" s="401"/>
      <c r="SDP1862" s="401"/>
      <c r="SDQ1862" s="401"/>
      <c r="SDR1862" s="401"/>
      <c r="SDS1862" s="401"/>
      <c r="SDT1862" s="401"/>
      <c r="SDU1862" s="401"/>
      <c r="SDV1862" s="401"/>
      <c r="SDW1862" s="401"/>
      <c r="SDX1862" s="401"/>
      <c r="SDY1862" s="401"/>
      <c r="SDZ1862" s="401"/>
      <c r="SEA1862" s="401"/>
      <c r="SEB1862" s="401"/>
      <c r="SEC1862" s="401"/>
      <c r="SED1862" s="401"/>
      <c r="SEE1862" s="401"/>
      <c r="SEF1862" s="401"/>
      <c r="SEG1862" s="401"/>
      <c r="SEH1862" s="401"/>
      <c r="SEI1862" s="401"/>
      <c r="SEJ1862" s="401"/>
      <c r="SEK1862" s="401"/>
      <c r="SEL1862" s="401"/>
      <c r="SEM1862" s="401"/>
      <c r="SEN1862" s="401"/>
      <c r="SEO1862" s="401"/>
      <c r="SEP1862" s="401"/>
      <c r="SEQ1862" s="401"/>
      <c r="SER1862" s="401"/>
      <c r="SES1862" s="401"/>
      <c r="SET1862" s="401"/>
      <c r="SEU1862" s="401"/>
      <c r="SEV1862" s="401"/>
      <c r="SEW1862" s="401"/>
      <c r="SEX1862" s="401"/>
      <c r="SEY1862" s="401"/>
      <c r="SEZ1862" s="401"/>
      <c r="SFA1862" s="401"/>
      <c r="SFB1862" s="401"/>
      <c r="SFC1862" s="401"/>
      <c r="SFD1862" s="401"/>
      <c r="SFE1862" s="401"/>
      <c r="SFF1862" s="401"/>
      <c r="SFG1862" s="401"/>
      <c r="SFH1862" s="401"/>
      <c r="SFI1862" s="401"/>
      <c r="SFJ1862" s="401"/>
      <c r="SFK1862" s="401"/>
      <c r="SFL1862" s="401"/>
      <c r="SFM1862" s="401"/>
      <c r="SFN1862" s="401"/>
      <c r="SFO1862" s="401"/>
      <c r="SFP1862" s="401"/>
      <c r="SFQ1862" s="401"/>
      <c r="SFR1862" s="401"/>
      <c r="SFS1862" s="401"/>
      <c r="SFT1862" s="401"/>
      <c r="SFU1862" s="401"/>
      <c r="SFV1862" s="401"/>
      <c r="SFW1862" s="401"/>
      <c r="SFX1862" s="401"/>
      <c r="SFY1862" s="401"/>
      <c r="SFZ1862" s="401"/>
      <c r="SGA1862" s="401"/>
      <c r="SGB1862" s="401"/>
      <c r="SGC1862" s="401"/>
      <c r="SGD1862" s="401"/>
      <c r="SGE1862" s="401"/>
      <c r="SGF1862" s="401"/>
      <c r="SGG1862" s="401"/>
      <c r="SGH1862" s="401"/>
      <c r="SGI1862" s="401"/>
      <c r="SGJ1862" s="401"/>
      <c r="SGK1862" s="401"/>
      <c r="SGL1862" s="401"/>
      <c r="SGM1862" s="401"/>
      <c r="SGN1862" s="401"/>
      <c r="SGO1862" s="401"/>
      <c r="SGP1862" s="401"/>
      <c r="SGQ1862" s="401"/>
      <c r="SGR1862" s="401"/>
      <c r="SGS1862" s="401"/>
      <c r="SGT1862" s="401"/>
      <c r="SGU1862" s="401"/>
      <c r="SGV1862" s="401"/>
      <c r="SGW1862" s="401"/>
      <c r="SGX1862" s="401"/>
      <c r="SGY1862" s="401"/>
      <c r="SGZ1862" s="401"/>
      <c r="SHA1862" s="401"/>
      <c r="SHB1862" s="401"/>
      <c r="SHC1862" s="401"/>
      <c r="SHD1862" s="401"/>
      <c r="SHE1862" s="401"/>
      <c r="SHF1862" s="401"/>
      <c r="SHG1862" s="401"/>
      <c r="SHH1862" s="401"/>
      <c r="SHI1862" s="401"/>
      <c r="SHJ1862" s="401"/>
      <c r="SHK1862" s="401"/>
      <c r="SHL1862" s="401"/>
      <c r="SHM1862" s="401"/>
      <c r="SHN1862" s="401"/>
      <c r="SHO1862" s="401"/>
      <c r="SHP1862" s="401"/>
      <c r="SHQ1862" s="401"/>
      <c r="SHR1862" s="401"/>
      <c r="SHS1862" s="401"/>
      <c r="SHT1862" s="401"/>
      <c r="SHU1862" s="401"/>
      <c r="SHV1862" s="401"/>
      <c r="SHW1862" s="401"/>
      <c r="SHX1862" s="401"/>
      <c r="SHY1862" s="401"/>
      <c r="SHZ1862" s="401"/>
      <c r="SIA1862" s="401"/>
      <c r="SIB1862" s="401"/>
      <c r="SIC1862" s="401"/>
      <c r="SID1862" s="401"/>
      <c r="SIE1862" s="401"/>
      <c r="SIF1862" s="401"/>
      <c r="SIG1862" s="401"/>
      <c r="SIH1862" s="401"/>
      <c r="SII1862" s="401"/>
      <c r="SIJ1862" s="401"/>
      <c r="SIK1862" s="401"/>
      <c r="SIL1862" s="401"/>
      <c r="SIM1862" s="401"/>
      <c r="SIN1862" s="401"/>
      <c r="SIO1862" s="401"/>
      <c r="SIP1862" s="401"/>
      <c r="SIQ1862" s="401"/>
      <c r="SIR1862" s="401"/>
      <c r="SIS1862" s="401"/>
      <c r="SIT1862" s="401"/>
      <c r="SIU1862" s="401"/>
      <c r="SIV1862" s="401"/>
      <c r="SIW1862" s="401"/>
      <c r="SIX1862" s="401"/>
      <c r="SIY1862" s="401"/>
      <c r="SIZ1862" s="401"/>
      <c r="SJA1862" s="401"/>
      <c r="SJB1862" s="401"/>
      <c r="SJC1862" s="401"/>
      <c r="SJD1862" s="401"/>
      <c r="SJE1862" s="401"/>
      <c r="SJF1862" s="401"/>
      <c r="SJG1862" s="401"/>
      <c r="SJH1862" s="401"/>
      <c r="SJI1862" s="401"/>
      <c r="SJJ1862" s="401"/>
      <c r="SJK1862" s="401"/>
      <c r="SJL1862" s="401"/>
      <c r="SJM1862" s="401"/>
      <c r="SJN1862" s="401"/>
      <c r="SJO1862" s="401"/>
      <c r="SJP1862" s="401"/>
      <c r="SJQ1862" s="401"/>
      <c r="SJR1862" s="401"/>
      <c r="SJS1862" s="401"/>
      <c r="SJT1862" s="401"/>
      <c r="SJU1862" s="401"/>
      <c r="SJV1862" s="401"/>
      <c r="SJW1862" s="401"/>
      <c r="SJX1862" s="401"/>
      <c r="SJY1862" s="401"/>
      <c r="SJZ1862" s="401"/>
      <c r="SKA1862" s="401"/>
      <c r="SKB1862" s="401"/>
      <c r="SKC1862" s="401"/>
      <c r="SKD1862" s="401"/>
      <c r="SKE1862" s="401"/>
      <c r="SKF1862" s="401"/>
      <c r="SKG1862" s="401"/>
      <c r="SKH1862" s="401"/>
      <c r="SKI1862" s="401"/>
      <c r="SKJ1862" s="401"/>
      <c r="SKK1862" s="401"/>
      <c r="SKL1862" s="401"/>
      <c r="SKM1862" s="401"/>
      <c r="SKN1862" s="401"/>
      <c r="SKO1862" s="401"/>
      <c r="SKP1862" s="401"/>
      <c r="SKQ1862" s="401"/>
      <c r="SKR1862" s="401"/>
      <c r="SKS1862" s="401"/>
      <c r="SKT1862" s="401"/>
      <c r="SKU1862" s="401"/>
      <c r="SKV1862" s="401"/>
      <c r="SKW1862" s="401"/>
      <c r="SKX1862" s="401"/>
      <c r="SKY1862" s="401"/>
      <c r="SKZ1862" s="401"/>
      <c r="SLA1862" s="401"/>
      <c r="SLB1862" s="401"/>
      <c r="SLC1862" s="401"/>
      <c r="SLD1862" s="401"/>
      <c r="SLE1862" s="401"/>
      <c r="SLF1862" s="401"/>
      <c r="SLG1862" s="401"/>
      <c r="SLH1862" s="401"/>
      <c r="SLI1862" s="401"/>
      <c r="SLJ1862" s="401"/>
      <c r="SLK1862" s="401"/>
      <c r="SLL1862" s="401"/>
      <c r="SLM1862" s="401"/>
      <c r="SLN1862" s="401"/>
      <c r="SLO1862" s="401"/>
      <c r="SLP1862" s="401"/>
      <c r="SLQ1862" s="401"/>
      <c r="SLR1862" s="401"/>
      <c r="SLS1862" s="401"/>
      <c r="SLT1862" s="401"/>
      <c r="SLU1862" s="401"/>
      <c r="SLV1862" s="401"/>
      <c r="SLW1862" s="401"/>
      <c r="SLX1862" s="401"/>
      <c r="SLY1862" s="401"/>
      <c r="SLZ1862" s="401"/>
      <c r="SMA1862" s="401"/>
      <c r="SMB1862" s="401"/>
      <c r="SMC1862" s="401"/>
      <c r="SMD1862" s="401"/>
      <c r="SME1862" s="401"/>
      <c r="SMF1862" s="401"/>
      <c r="SMG1862" s="401"/>
      <c r="SMH1862" s="401"/>
      <c r="SMI1862" s="401"/>
      <c r="SMJ1862" s="401"/>
      <c r="SMK1862" s="401"/>
      <c r="SML1862" s="401"/>
      <c r="SMM1862" s="401"/>
      <c r="SMN1862" s="401"/>
      <c r="SMO1862" s="401"/>
      <c r="SMP1862" s="401"/>
      <c r="SMQ1862" s="401"/>
      <c r="SMR1862" s="401"/>
      <c r="SMS1862" s="401"/>
      <c r="SMT1862" s="401"/>
      <c r="SMU1862" s="401"/>
      <c r="SMV1862" s="401"/>
      <c r="SMW1862" s="401"/>
      <c r="SMX1862" s="401"/>
      <c r="SMY1862" s="401"/>
      <c r="SMZ1862" s="401"/>
      <c r="SNA1862" s="401"/>
      <c r="SNB1862" s="401"/>
      <c r="SNC1862" s="401"/>
      <c r="SND1862" s="401"/>
      <c r="SNE1862" s="401"/>
      <c r="SNF1862" s="401"/>
      <c r="SNG1862" s="401"/>
      <c r="SNH1862" s="401"/>
      <c r="SNI1862" s="401"/>
      <c r="SNJ1862" s="401"/>
      <c r="SNK1862" s="401"/>
      <c r="SNL1862" s="401"/>
      <c r="SNM1862" s="401"/>
      <c r="SNN1862" s="401"/>
      <c r="SNO1862" s="401"/>
      <c r="SNP1862" s="401"/>
      <c r="SNQ1862" s="401"/>
      <c r="SNR1862" s="401"/>
      <c r="SNS1862" s="401"/>
      <c r="SNT1862" s="401"/>
      <c r="SNU1862" s="401"/>
      <c r="SNV1862" s="401"/>
      <c r="SNW1862" s="401"/>
      <c r="SNX1862" s="401"/>
      <c r="SNY1862" s="401"/>
      <c r="SNZ1862" s="401"/>
      <c r="SOA1862" s="401"/>
      <c r="SOB1862" s="401"/>
      <c r="SOC1862" s="401"/>
      <c r="SOD1862" s="401"/>
      <c r="SOE1862" s="401"/>
      <c r="SOF1862" s="401"/>
      <c r="SOG1862" s="401"/>
      <c r="SOH1862" s="401"/>
      <c r="SOI1862" s="401"/>
      <c r="SOJ1862" s="401"/>
      <c r="SOK1862" s="401"/>
      <c r="SOL1862" s="401"/>
      <c r="SOM1862" s="401"/>
      <c r="SON1862" s="401"/>
      <c r="SOO1862" s="401"/>
      <c r="SOP1862" s="401"/>
      <c r="SOQ1862" s="401"/>
      <c r="SOR1862" s="401"/>
      <c r="SOS1862" s="401"/>
      <c r="SOT1862" s="401"/>
      <c r="SOU1862" s="401"/>
      <c r="SOV1862" s="401"/>
      <c r="SOW1862" s="401"/>
      <c r="SOX1862" s="401"/>
      <c r="SOY1862" s="401"/>
      <c r="SOZ1862" s="401"/>
      <c r="SPA1862" s="401"/>
      <c r="SPB1862" s="401"/>
      <c r="SPC1862" s="401"/>
      <c r="SPD1862" s="401"/>
      <c r="SPE1862" s="401"/>
      <c r="SPF1862" s="401"/>
      <c r="SPG1862" s="401"/>
      <c r="SPH1862" s="401"/>
      <c r="SPI1862" s="401"/>
      <c r="SPJ1862" s="401"/>
      <c r="SPK1862" s="401"/>
      <c r="SPL1862" s="401"/>
      <c r="SPM1862" s="401"/>
      <c r="SPN1862" s="401"/>
      <c r="SPO1862" s="401"/>
      <c r="SPP1862" s="401"/>
      <c r="SPQ1862" s="401"/>
      <c r="SPR1862" s="401"/>
      <c r="SPS1862" s="401"/>
      <c r="SPT1862" s="401"/>
      <c r="SPU1862" s="401"/>
      <c r="SPV1862" s="401"/>
      <c r="SPW1862" s="401"/>
      <c r="SPX1862" s="401"/>
      <c r="SPY1862" s="401"/>
      <c r="SPZ1862" s="401"/>
      <c r="SQA1862" s="401"/>
      <c r="SQB1862" s="401"/>
      <c r="SQC1862" s="401"/>
      <c r="SQD1862" s="401"/>
      <c r="SQE1862" s="401"/>
      <c r="SQF1862" s="401"/>
      <c r="SQG1862" s="401"/>
      <c r="SQH1862" s="401"/>
      <c r="SQI1862" s="401"/>
      <c r="SQJ1862" s="401"/>
      <c r="SQK1862" s="401"/>
      <c r="SQL1862" s="401"/>
      <c r="SQM1862" s="401"/>
      <c r="SQN1862" s="401"/>
      <c r="SQO1862" s="401"/>
      <c r="SQP1862" s="401"/>
      <c r="SQQ1862" s="401"/>
      <c r="SQR1862" s="401"/>
      <c r="SQS1862" s="401"/>
      <c r="SQT1862" s="401"/>
      <c r="SQU1862" s="401"/>
      <c r="SQV1862" s="401"/>
      <c r="SQW1862" s="401"/>
      <c r="SQX1862" s="401"/>
      <c r="SQY1862" s="401"/>
      <c r="SQZ1862" s="401"/>
      <c r="SRA1862" s="401"/>
      <c r="SRB1862" s="401"/>
      <c r="SRC1862" s="401"/>
      <c r="SRD1862" s="401"/>
      <c r="SRE1862" s="401"/>
      <c r="SRF1862" s="401"/>
      <c r="SRG1862" s="401"/>
      <c r="SRH1862" s="401"/>
      <c r="SRI1862" s="401"/>
      <c r="SRJ1862" s="401"/>
      <c r="SRK1862" s="401"/>
      <c r="SRL1862" s="401"/>
      <c r="SRM1862" s="401"/>
      <c r="SRN1862" s="401"/>
      <c r="SRO1862" s="401"/>
      <c r="SRP1862" s="401"/>
      <c r="SRQ1862" s="401"/>
      <c r="SRR1862" s="401"/>
      <c r="SRS1862" s="401"/>
      <c r="SRT1862" s="401"/>
      <c r="SRU1862" s="401"/>
      <c r="SRV1862" s="401"/>
      <c r="SRW1862" s="401"/>
      <c r="SRX1862" s="401"/>
      <c r="SRY1862" s="401"/>
      <c r="SRZ1862" s="401"/>
      <c r="SSA1862" s="401"/>
      <c r="SSB1862" s="401"/>
      <c r="SSC1862" s="401"/>
      <c r="SSD1862" s="401"/>
      <c r="SSE1862" s="401"/>
      <c r="SSF1862" s="401"/>
      <c r="SSG1862" s="401"/>
      <c r="SSH1862" s="401"/>
      <c r="SSI1862" s="401"/>
      <c r="SSJ1862" s="401"/>
      <c r="SSK1862" s="401"/>
      <c r="SSL1862" s="401"/>
      <c r="SSM1862" s="401"/>
      <c r="SSN1862" s="401"/>
      <c r="SSO1862" s="401"/>
      <c r="SSP1862" s="401"/>
      <c r="SSQ1862" s="401"/>
      <c r="SSR1862" s="401"/>
      <c r="SSS1862" s="401"/>
      <c r="SST1862" s="401"/>
      <c r="SSU1862" s="401"/>
      <c r="SSV1862" s="401"/>
      <c r="SSW1862" s="401"/>
      <c r="SSX1862" s="401"/>
      <c r="SSY1862" s="401"/>
      <c r="SSZ1862" s="401"/>
      <c r="STA1862" s="401"/>
      <c r="STB1862" s="401"/>
      <c r="STC1862" s="401"/>
      <c r="STD1862" s="401"/>
      <c r="STE1862" s="401"/>
      <c r="STF1862" s="401"/>
      <c r="STG1862" s="401"/>
      <c r="STH1862" s="401"/>
      <c r="STI1862" s="401"/>
      <c r="STJ1862" s="401"/>
      <c r="STK1862" s="401"/>
      <c r="STL1862" s="401"/>
      <c r="STM1862" s="401"/>
      <c r="STN1862" s="401"/>
      <c r="STO1862" s="401"/>
      <c r="STP1862" s="401"/>
      <c r="STQ1862" s="401"/>
      <c r="STR1862" s="401"/>
      <c r="STS1862" s="401"/>
      <c r="STT1862" s="401"/>
      <c r="STU1862" s="401"/>
      <c r="STV1862" s="401"/>
      <c r="STW1862" s="401"/>
      <c r="STX1862" s="401"/>
      <c r="STY1862" s="401"/>
      <c r="STZ1862" s="401"/>
      <c r="SUA1862" s="401"/>
      <c r="SUB1862" s="401"/>
      <c r="SUC1862" s="401"/>
      <c r="SUD1862" s="401"/>
      <c r="SUE1862" s="401"/>
      <c r="SUF1862" s="401"/>
      <c r="SUG1862" s="401"/>
      <c r="SUH1862" s="401"/>
      <c r="SUI1862" s="401"/>
      <c r="SUJ1862" s="401"/>
      <c r="SUK1862" s="401"/>
      <c r="SUL1862" s="401"/>
      <c r="SUM1862" s="401"/>
      <c r="SUN1862" s="401"/>
      <c r="SUO1862" s="401"/>
      <c r="SUP1862" s="401"/>
      <c r="SUQ1862" s="401"/>
      <c r="SUR1862" s="401"/>
      <c r="SUS1862" s="401"/>
      <c r="SUT1862" s="401"/>
      <c r="SUU1862" s="401"/>
      <c r="SUV1862" s="401"/>
      <c r="SUW1862" s="401"/>
      <c r="SUX1862" s="401"/>
      <c r="SUY1862" s="401"/>
      <c r="SUZ1862" s="401"/>
      <c r="SVA1862" s="401"/>
      <c r="SVB1862" s="401"/>
      <c r="SVC1862" s="401"/>
      <c r="SVD1862" s="401"/>
      <c r="SVE1862" s="401"/>
      <c r="SVF1862" s="401"/>
      <c r="SVG1862" s="401"/>
      <c r="SVH1862" s="401"/>
      <c r="SVI1862" s="401"/>
      <c r="SVJ1862" s="401"/>
      <c r="SVK1862" s="401"/>
      <c r="SVL1862" s="401"/>
      <c r="SVM1862" s="401"/>
      <c r="SVN1862" s="401"/>
      <c r="SVO1862" s="401"/>
      <c r="SVP1862" s="401"/>
      <c r="SVQ1862" s="401"/>
      <c r="SVR1862" s="401"/>
      <c r="SVS1862" s="401"/>
      <c r="SVT1862" s="401"/>
      <c r="SVU1862" s="401"/>
      <c r="SVV1862" s="401"/>
      <c r="SVW1862" s="401"/>
      <c r="SVX1862" s="401"/>
      <c r="SVY1862" s="401"/>
      <c r="SVZ1862" s="401"/>
      <c r="SWA1862" s="401"/>
      <c r="SWB1862" s="401"/>
      <c r="SWC1862" s="401"/>
      <c r="SWD1862" s="401"/>
      <c r="SWE1862" s="401"/>
      <c r="SWF1862" s="401"/>
      <c r="SWG1862" s="401"/>
      <c r="SWH1862" s="401"/>
      <c r="SWI1862" s="401"/>
      <c r="SWJ1862" s="401"/>
      <c r="SWK1862" s="401"/>
      <c r="SWL1862" s="401"/>
      <c r="SWM1862" s="401"/>
      <c r="SWN1862" s="401"/>
      <c r="SWO1862" s="401"/>
      <c r="SWP1862" s="401"/>
      <c r="SWQ1862" s="401"/>
      <c r="SWR1862" s="401"/>
      <c r="SWS1862" s="401"/>
      <c r="SWT1862" s="401"/>
      <c r="SWU1862" s="401"/>
      <c r="SWV1862" s="401"/>
      <c r="SWW1862" s="401"/>
      <c r="SWX1862" s="401"/>
      <c r="SWY1862" s="401"/>
      <c r="SWZ1862" s="401"/>
      <c r="SXA1862" s="401"/>
      <c r="SXB1862" s="401"/>
      <c r="SXC1862" s="401"/>
      <c r="SXD1862" s="401"/>
      <c r="SXE1862" s="401"/>
      <c r="SXF1862" s="401"/>
      <c r="SXG1862" s="401"/>
      <c r="SXH1862" s="401"/>
      <c r="SXI1862" s="401"/>
      <c r="SXJ1862" s="401"/>
      <c r="SXK1862" s="401"/>
      <c r="SXL1862" s="401"/>
      <c r="SXM1862" s="401"/>
      <c r="SXN1862" s="401"/>
      <c r="SXO1862" s="401"/>
      <c r="SXP1862" s="401"/>
      <c r="SXQ1862" s="401"/>
      <c r="SXR1862" s="401"/>
      <c r="SXS1862" s="401"/>
      <c r="SXT1862" s="401"/>
      <c r="SXU1862" s="401"/>
      <c r="SXV1862" s="401"/>
      <c r="SXW1862" s="401"/>
      <c r="SXX1862" s="401"/>
      <c r="SXY1862" s="401"/>
      <c r="SXZ1862" s="401"/>
      <c r="SYA1862" s="401"/>
      <c r="SYB1862" s="401"/>
      <c r="SYC1862" s="401"/>
      <c r="SYD1862" s="401"/>
      <c r="SYE1862" s="401"/>
      <c r="SYF1862" s="401"/>
      <c r="SYG1862" s="401"/>
      <c r="SYH1862" s="401"/>
      <c r="SYI1862" s="401"/>
      <c r="SYJ1862" s="401"/>
      <c r="SYK1862" s="401"/>
      <c r="SYL1862" s="401"/>
      <c r="SYM1862" s="401"/>
      <c r="SYN1862" s="401"/>
      <c r="SYO1862" s="401"/>
      <c r="SYP1862" s="401"/>
      <c r="SYQ1862" s="401"/>
      <c r="SYR1862" s="401"/>
      <c r="SYS1862" s="401"/>
      <c r="SYT1862" s="401"/>
      <c r="SYU1862" s="401"/>
      <c r="SYV1862" s="401"/>
      <c r="SYW1862" s="401"/>
      <c r="SYX1862" s="401"/>
      <c r="SYY1862" s="401"/>
      <c r="SYZ1862" s="401"/>
      <c r="SZA1862" s="401"/>
      <c r="SZB1862" s="401"/>
      <c r="SZC1862" s="401"/>
      <c r="SZD1862" s="401"/>
      <c r="SZE1862" s="401"/>
      <c r="SZF1862" s="401"/>
      <c r="SZG1862" s="401"/>
      <c r="SZH1862" s="401"/>
      <c r="SZI1862" s="401"/>
      <c r="SZJ1862" s="401"/>
      <c r="SZK1862" s="401"/>
      <c r="SZL1862" s="401"/>
      <c r="SZM1862" s="401"/>
      <c r="SZN1862" s="401"/>
      <c r="SZO1862" s="401"/>
      <c r="SZP1862" s="401"/>
      <c r="SZQ1862" s="401"/>
      <c r="SZR1862" s="401"/>
      <c r="SZS1862" s="401"/>
      <c r="SZT1862" s="401"/>
      <c r="SZU1862" s="401"/>
      <c r="SZV1862" s="401"/>
      <c r="SZW1862" s="401"/>
      <c r="SZX1862" s="401"/>
      <c r="SZY1862" s="401"/>
      <c r="SZZ1862" s="401"/>
      <c r="TAA1862" s="401"/>
      <c r="TAB1862" s="401"/>
      <c r="TAC1862" s="401"/>
      <c r="TAD1862" s="401"/>
      <c r="TAE1862" s="401"/>
      <c r="TAF1862" s="401"/>
      <c r="TAG1862" s="401"/>
      <c r="TAH1862" s="401"/>
      <c r="TAI1862" s="401"/>
      <c r="TAJ1862" s="401"/>
      <c r="TAK1862" s="401"/>
      <c r="TAL1862" s="401"/>
      <c r="TAM1862" s="401"/>
      <c r="TAN1862" s="401"/>
      <c r="TAO1862" s="401"/>
      <c r="TAP1862" s="401"/>
      <c r="TAQ1862" s="401"/>
      <c r="TAR1862" s="401"/>
      <c r="TAS1862" s="401"/>
      <c r="TAT1862" s="401"/>
      <c r="TAU1862" s="401"/>
      <c r="TAV1862" s="401"/>
      <c r="TAW1862" s="401"/>
      <c r="TAX1862" s="401"/>
      <c r="TAY1862" s="401"/>
      <c r="TAZ1862" s="401"/>
      <c r="TBA1862" s="401"/>
      <c r="TBB1862" s="401"/>
      <c r="TBC1862" s="401"/>
      <c r="TBD1862" s="401"/>
      <c r="TBE1862" s="401"/>
      <c r="TBF1862" s="401"/>
      <c r="TBG1862" s="401"/>
      <c r="TBH1862" s="401"/>
      <c r="TBI1862" s="401"/>
      <c r="TBJ1862" s="401"/>
      <c r="TBK1862" s="401"/>
      <c r="TBL1862" s="401"/>
      <c r="TBM1862" s="401"/>
      <c r="TBN1862" s="401"/>
      <c r="TBO1862" s="401"/>
      <c r="TBP1862" s="401"/>
      <c r="TBQ1862" s="401"/>
      <c r="TBR1862" s="401"/>
      <c r="TBS1862" s="401"/>
      <c r="TBT1862" s="401"/>
      <c r="TBU1862" s="401"/>
      <c r="TBV1862" s="401"/>
      <c r="TBW1862" s="401"/>
      <c r="TBX1862" s="401"/>
      <c r="TBY1862" s="401"/>
      <c r="TBZ1862" s="401"/>
      <c r="TCA1862" s="401"/>
      <c r="TCB1862" s="401"/>
      <c r="TCC1862" s="401"/>
      <c r="TCD1862" s="401"/>
      <c r="TCE1862" s="401"/>
      <c r="TCF1862" s="401"/>
      <c r="TCG1862" s="401"/>
      <c r="TCH1862" s="401"/>
      <c r="TCI1862" s="401"/>
      <c r="TCJ1862" s="401"/>
      <c r="TCK1862" s="401"/>
      <c r="TCL1862" s="401"/>
      <c r="TCM1862" s="401"/>
      <c r="TCN1862" s="401"/>
      <c r="TCO1862" s="401"/>
      <c r="TCP1862" s="401"/>
      <c r="TCQ1862" s="401"/>
      <c r="TCR1862" s="401"/>
      <c r="TCS1862" s="401"/>
      <c r="TCT1862" s="401"/>
      <c r="TCU1862" s="401"/>
      <c r="TCV1862" s="401"/>
      <c r="TCW1862" s="401"/>
      <c r="TCX1862" s="401"/>
      <c r="TCY1862" s="401"/>
      <c r="TCZ1862" s="401"/>
      <c r="TDA1862" s="401"/>
      <c r="TDB1862" s="401"/>
      <c r="TDC1862" s="401"/>
      <c r="TDD1862" s="401"/>
      <c r="TDE1862" s="401"/>
      <c r="TDF1862" s="401"/>
      <c r="TDG1862" s="401"/>
      <c r="TDH1862" s="401"/>
      <c r="TDI1862" s="401"/>
      <c r="TDJ1862" s="401"/>
      <c r="TDK1862" s="401"/>
      <c r="TDL1862" s="401"/>
      <c r="TDM1862" s="401"/>
      <c r="TDN1862" s="401"/>
      <c r="TDO1862" s="401"/>
      <c r="TDP1862" s="401"/>
      <c r="TDQ1862" s="401"/>
      <c r="TDR1862" s="401"/>
      <c r="TDS1862" s="401"/>
      <c r="TDT1862" s="401"/>
      <c r="TDU1862" s="401"/>
      <c r="TDV1862" s="401"/>
      <c r="TDW1862" s="401"/>
      <c r="TDX1862" s="401"/>
      <c r="TDY1862" s="401"/>
      <c r="TDZ1862" s="401"/>
      <c r="TEA1862" s="401"/>
      <c r="TEB1862" s="401"/>
      <c r="TEC1862" s="401"/>
      <c r="TED1862" s="401"/>
      <c r="TEE1862" s="401"/>
      <c r="TEF1862" s="401"/>
      <c r="TEG1862" s="401"/>
      <c r="TEH1862" s="401"/>
      <c r="TEI1862" s="401"/>
      <c r="TEJ1862" s="401"/>
      <c r="TEK1862" s="401"/>
      <c r="TEL1862" s="401"/>
      <c r="TEM1862" s="401"/>
      <c r="TEN1862" s="401"/>
      <c r="TEO1862" s="401"/>
      <c r="TEP1862" s="401"/>
      <c r="TEQ1862" s="401"/>
      <c r="TER1862" s="401"/>
      <c r="TES1862" s="401"/>
      <c r="TET1862" s="401"/>
      <c r="TEU1862" s="401"/>
      <c r="TEV1862" s="401"/>
      <c r="TEW1862" s="401"/>
      <c r="TEX1862" s="401"/>
      <c r="TEY1862" s="401"/>
      <c r="TEZ1862" s="401"/>
      <c r="TFA1862" s="401"/>
      <c r="TFB1862" s="401"/>
      <c r="TFC1862" s="401"/>
      <c r="TFD1862" s="401"/>
      <c r="TFE1862" s="401"/>
      <c r="TFF1862" s="401"/>
      <c r="TFG1862" s="401"/>
      <c r="TFH1862" s="401"/>
      <c r="TFI1862" s="401"/>
      <c r="TFJ1862" s="401"/>
      <c r="TFK1862" s="401"/>
      <c r="TFL1862" s="401"/>
      <c r="TFM1862" s="401"/>
      <c r="TFN1862" s="401"/>
      <c r="TFO1862" s="401"/>
      <c r="TFP1862" s="401"/>
      <c r="TFQ1862" s="401"/>
      <c r="TFR1862" s="401"/>
      <c r="TFS1862" s="401"/>
      <c r="TFT1862" s="401"/>
      <c r="TFU1862" s="401"/>
      <c r="TFV1862" s="401"/>
      <c r="TFW1862" s="401"/>
      <c r="TFX1862" s="401"/>
      <c r="TFY1862" s="401"/>
      <c r="TFZ1862" s="401"/>
      <c r="TGA1862" s="401"/>
      <c r="TGB1862" s="401"/>
      <c r="TGC1862" s="401"/>
      <c r="TGD1862" s="401"/>
      <c r="TGE1862" s="401"/>
      <c r="TGF1862" s="401"/>
      <c r="TGG1862" s="401"/>
      <c r="TGH1862" s="401"/>
      <c r="TGI1862" s="401"/>
      <c r="TGJ1862" s="401"/>
      <c r="TGK1862" s="401"/>
      <c r="TGL1862" s="401"/>
      <c r="TGM1862" s="401"/>
      <c r="TGN1862" s="401"/>
      <c r="TGO1862" s="401"/>
      <c r="TGP1862" s="401"/>
      <c r="TGQ1862" s="401"/>
      <c r="TGR1862" s="401"/>
      <c r="TGS1862" s="401"/>
      <c r="TGT1862" s="401"/>
      <c r="TGU1862" s="401"/>
      <c r="TGV1862" s="401"/>
      <c r="TGW1862" s="401"/>
      <c r="TGX1862" s="401"/>
      <c r="TGY1862" s="401"/>
      <c r="TGZ1862" s="401"/>
      <c r="THA1862" s="401"/>
      <c r="THB1862" s="401"/>
      <c r="THC1862" s="401"/>
      <c r="THD1862" s="401"/>
      <c r="THE1862" s="401"/>
      <c r="THF1862" s="401"/>
      <c r="THG1862" s="401"/>
      <c r="THH1862" s="401"/>
      <c r="THI1862" s="401"/>
      <c r="THJ1862" s="401"/>
      <c r="THK1862" s="401"/>
      <c r="THL1862" s="401"/>
      <c r="THM1862" s="401"/>
      <c r="THN1862" s="401"/>
      <c r="THO1862" s="401"/>
      <c r="THP1862" s="401"/>
      <c r="THQ1862" s="401"/>
      <c r="THR1862" s="401"/>
      <c r="THS1862" s="401"/>
      <c r="THT1862" s="401"/>
      <c r="THU1862" s="401"/>
      <c r="THV1862" s="401"/>
      <c r="THW1862" s="401"/>
      <c r="THX1862" s="401"/>
      <c r="THY1862" s="401"/>
      <c r="THZ1862" s="401"/>
      <c r="TIA1862" s="401"/>
      <c r="TIB1862" s="401"/>
      <c r="TIC1862" s="401"/>
      <c r="TID1862" s="401"/>
      <c r="TIE1862" s="401"/>
      <c r="TIF1862" s="401"/>
      <c r="TIG1862" s="401"/>
      <c r="TIH1862" s="401"/>
      <c r="TII1862" s="401"/>
      <c r="TIJ1862" s="401"/>
      <c r="TIK1862" s="401"/>
      <c r="TIL1862" s="401"/>
      <c r="TIM1862" s="401"/>
      <c r="TIN1862" s="401"/>
      <c r="TIO1862" s="401"/>
      <c r="TIP1862" s="401"/>
      <c r="TIQ1862" s="401"/>
      <c r="TIR1862" s="401"/>
      <c r="TIS1862" s="401"/>
      <c r="TIT1862" s="401"/>
      <c r="TIU1862" s="401"/>
      <c r="TIV1862" s="401"/>
      <c r="TIW1862" s="401"/>
      <c r="TIX1862" s="401"/>
      <c r="TIY1862" s="401"/>
      <c r="TIZ1862" s="401"/>
      <c r="TJA1862" s="401"/>
      <c r="TJB1862" s="401"/>
      <c r="TJC1862" s="401"/>
      <c r="TJD1862" s="401"/>
      <c r="TJE1862" s="401"/>
      <c r="TJF1862" s="401"/>
      <c r="TJG1862" s="401"/>
      <c r="TJH1862" s="401"/>
      <c r="TJI1862" s="401"/>
      <c r="TJJ1862" s="401"/>
      <c r="TJK1862" s="401"/>
      <c r="TJL1862" s="401"/>
      <c r="TJM1862" s="401"/>
      <c r="TJN1862" s="401"/>
      <c r="TJO1862" s="401"/>
      <c r="TJP1862" s="401"/>
      <c r="TJQ1862" s="401"/>
      <c r="TJR1862" s="401"/>
      <c r="TJS1862" s="401"/>
      <c r="TJT1862" s="401"/>
      <c r="TJU1862" s="401"/>
      <c r="TJV1862" s="401"/>
      <c r="TJW1862" s="401"/>
      <c r="TJX1862" s="401"/>
      <c r="TJY1862" s="401"/>
      <c r="TJZ1862" s="401"/>
      <c r="TKA1862" s="401"/>
      <c r="TKB1862" s="401"/>
      <c r="TKC1862" s="401"/>
      <c r="TKD1862" s="401"/>
      <c r="TKE1862" s="401"/>
      <c r="TKF1862" s="401"/>
      <c r="TKG1862" s="401"/>
      <c r="TKH1862" s="401"/>
      <c r="TKI1862" s="401"/>
      <c r="TKJ1862" s="401"/>
      <c r="TKK1862" s="401"/>
      <c r="TKL1862" s="401"/>
      <c r="TKM1862" s="401"/>
      <c r="TKN1862" s="401"/>
      <c r="TKO1862" s="401"/>
      <c r="TKP1862" s="401"/>
      <c r="TKQ1862" s="401"/>
      <c r="TKR1862" s="401"/>
      <c r="TKS1862" s="401"/>
      <c r="TKT1862" s="401"/>
      <c r="TKU1862" s="401"/>
      <c r="TKV1862" s="401"/>
      <c r="TKW1862" s="401"/>
      <c r="TKX1862" s="401"/>
      <c r="TKY1862" s="401"/>
      <c r="TKZ1862" s="401"/>
      <c r="TLA1862" s="401"/>
      <c r="TLB1862" s="401"/>
      <c r="TLC1862" s="401"/>
      <c r="TLD1862" s="401"/>
      <c r="TLE1862" s="401"/>
      <c r="TLF1862" s="401"/>
      <c r="TLG1862" s="401"/>
      <c r="TLH1862" s="401"/>
      <c r="TLI1862" s="401"/>
      <c r="TLJ1862" s="401"/>
      <c r="TLK1862" s="401"/>
      <c r="TLL1862" s="401"/>
      <c r="TLM1862" s="401"/>
      <c r="TLN1862" s="401"/>
      <c r="TLO1862" s="401"/>
      <c r="TLP1862" s="401"/>
      <c r="TLQ1862" s="401"/>
      <c r="TLR1862" s="401"/>
      <c r="TLS1862" s="401"/>
      <c r="TLT1862" s="401"/>
      <c r="TLU1862" s="401"/>
      <c r="TLV1862" s="401"/>
      <c r="TLW1862" s="401"/>
      <c r="TLX1862" s="401"/>
      <c r="TLY1862" s="401"/>
      <c r="TLZ1862" s="401"/>
      <c r="TMA1862" s="401"/>
      <c r="TMB1862" s="401"/>
      <c r="TMC1862" s="401"/>
      <c r="TMD1862" s="401"/>
      <c r="TME1862" s="401"/>
      <c r="TMF1862" s="401"/>
      <c r="TMG1862" s="401"/>
      <c r="TMH1862" s="401"/>
      <c r="TMI1862" s="401"/>
      <c r="TMJ1862" s="401"/>
      <c r="TMK1862" s="401"/>
      <c r="TML1862" s="401"/>
      <c r="TMM1862" s="401"/>
      <c r="TMN1862" s="401"/>
      <c r="TMO1862" s="401"/>
      <c r="TMP1862" s="401"/>
      <c r="TMQ1862" s="401"/>
      <c r="TMR1862" s="401"/>
      <c r="TMS1862" s="401"/>
      <c r="TMT1862" s="401"/>
      <c r="TMU1862" s="401"/>
      <c r="TMV1862" s="401"/>
      <c r="TMW1862" s="401"/>
      <c r="TMX1862" s="401"/>
      <c r="TMY1862" s="401"/>
      <c r="TMZ1862" s="401"/>
      <c r="TNA1862" s="401"/>
      <c r="TNB1862" s="401"/>
      <c r="TNC1862" s="401"/>
      <c r="TND1862" s="401"/>
      <c r="TNE1862" s="401"/>
      <c r="TNF1862" s="401"/>
      <c r="TNG1862" s="401"/>
      <c r="TNH1862" s="401"/>
      <c r="TNI1862" s="401"/>
      <c r="TNJ1862" s="401"/>
      <c r="TNK1862" s="401"/>
      <c r="TNL1862" s="401"/>
      <c r="TNM1862" s="401"/>
      <c r="TNN1862" s="401"/>
      <c r="TNO1862" s="401"/>
      <c r="TNP1862" s="401"/>
      <c r="TNQ1862" s="401"/>
      <c r="TNR1862" s="401"/>
      <c r="TNS1862" s="401"/>
      <c r="TNT1862" s="401"/>
      <c r="TNU1862" s="401"/>
      <c r="TNV1862" s="401"/>
      <c r="TNW1862" s="401"/>
      <c r="TNX1862" s="401"/>
      <c r="TNY1862" s="401"/>
      <c r="TNZ1862" s="401"/>
      <c r="TOA1862" s="401"/>
      <c r="TOB1862" s="401"/>
      <c r="TOC1862" s="401"/>
      <c r="TOD1862" s="401"/>
      <c r="TOE1862" s="401"/>
      <c r="TOF1862" s="401"/>
      <c r="TOG1862" s="401"/>
      <c r="TOH1862" s="401"/>
      <c r="TOI1862" s="401"/>
      <c r="TOJ1862" s="401"/>
      <c r="TOK1862" s="401"/>
      <c r="TOL1862" s="401"/>
      <c r="TOM1862" s="401"/>
      <c r="TON1862" s="401"/>
      <c r="TOO1862" s="401"/>
      <c r="TOP1862" s="401"/>
      <c r="TOQ1862" s="401"/>
      <c r="TOR1862" s="401"/>
      <c r="TOS1862" s="401"/>
      <c r="TOT1862" s="401"/>
      <c r="TOU1862" s="401"/>
      <c r="TOV1862" s="401"/>
      <c r="TOW1862" s="401"/>
      <c r="TOX1862" s="401"/>
      <c r="TOY1862" s="401"/>
      <c r="TOZ1862" s="401"/>
      <c r="TPA1862" s="401"/>
      <c r="TPB1862" s="401"/>
      <c r="TPC1862" s="401"/>
      <c r="TPD1862" s="401"/>
      <c r="TPE1862" s="401"/>
      <c r="TPF1862" s="401"/>
      <c r="TPG1862" s="401"/>
      <c r="TPH1862" s="401"/>
      <c r="TPI1862" s="401"/>
      <c r="TPJ1862" s="401"/>
      <c r="TPK1862" s="401"/>
      <c r="TPL1862" s="401"/>
      <c r="TPM1862" s="401"/>
      <c r="TPN1862" s="401"/>
      <c r="TPO1862" s="401"/>
      <c r="TPP1862" s="401"/>
      <c r="TPQ1862" s="401"/>
      <c r="TPR1862" s="401"/>
      <c r="TPS1862" s="401"/>
      <c r="TPT1862" s="401"/>
      <c r="TPU1862" s="401"/>
      <c r="TPV1862" s="401"/>
      <c r="TPW1862" s="401"/>
      <c r="TPX1862" s="401"/>
      <c r="TPY1862" s="401"/>
      <c r="TPZ1862" s="401"/>
      <c r="TQA1862" s="401"/>
      <c r="TQB1862" s="401"/>
      <c r="TQC1862" s="401"/>
      <c r="TQD1862" s="401"/>
      <c r="TQE1862" s="401"/>
      <c r="TQF1862" s="401"/>
      <c r="TQG1862" s="401"/>
      <c r="TQH1862" s="401"/>
      <c r="TQI1862" s="401"/>
      <c r="TQJ1862" s="401"/>
      <c r="TQK1862" s="401"/>
      <c r="TQL1862" s="401"/>
      <c r="TQM1862" s="401"/>
      <c r="TQN1862" s="401"/>
      <c r="TQO1862" s="401"/>
      <c r="TQP1862" s="401"/>
      <c r="TQQ1862" s="401"/>
      <c r="TQR1862" s="401"/>
      <c r="TQS1862" s="401"/>
      <c r="TQT1862" s="401"/>
      <c r="TQU1862" s="401"/>
      <c r="TQV1862" s="401"/>
      <c r="TQW1862" s="401"/>
      <c r="TQX1862" s="401"/>
      <c r="TQY1862" s="401"/>
      <c r="TQZ1862" s="401"/>
      <c r="TRA1862" s="401"/>
      <c r="TRB1862" s="401"/>
      <c r="TRC1862" s="401"/>
      <c r="TRD1862" s="401"/>
      <c r="TRE1862" s="401"/>
      <c r="TRF1862" s="401"/>
      <c r="TRG1862" s="401"/>
      <c r="TRH1862" s="401"/>
      <c r="TRI1862" s="401"/>
      <c r="TRJ1862" s="401"/>
      <c r="TRK1862" s="401"/>
      <c r="TRL1862" s="401"/>
      <c r="TRM1862" s="401"/>
      <c r="TRN1862" s="401"/>
      <c r="TRO1862" s="401"/>
      <c r="TRP1862" s="401"/>
      <c r="TRQ1862" s="401"/>
      <c r="TRR1862" s="401"/>
      <c r="TRS1862" s="401"/>
      <c r="TRT1862" s="401"/>
      <c r="TRU1862" s="401"/>
      <c r="TRV1862" s="401"/>
      <c r="TRW1862" s="401"/>
      <c r="TRX1862" s="401"/>
      <c r="TRY1862" s="401"/>
      <c r="TRZ1862" s="401"/>
      <c r="TSA1862" s="401"/>
      <c r="TSB1862" s="401"/>
      <c r="TSC1862" s="401"/>
      <c r="TSD1862" s="401"/>
      <c r="TSE1862" s="401"/>
      <c r="TSF1862" s="401"/>
      <c r="TSG1862" s="401"/>
      <c r="TSH1862" s="401"/>
      <c r="TSI1862" s="401"/>
      <c r="TSJ1862" s="401"/>
      <c r="TSK1862" s="401"/>
      <c r="TSL1862" s="401"/>
      <c r="TSM1862" s="401"/>
      <c r="TSN1862" s="401"/>
      <c r="TSO1862" s="401"/>
      <c r="TSP1862" s="401"/>
      <c r="TSQ1862" s="401"/>
      <c r="TSR1862" s="401"/>
      <c r="TSS1862" s="401"/>
      <c r="TST1862" s="401"/>
      <c r="TSU1862" s="401"/>
      <c r="TSV1862" s="401"/>
      <c r="TSW1862" s="401"/>
      <c r="TSX1862" s="401"/>
      <c r="TSY1862" s="401"/>
      <c r="TSZ1862" s="401"/>
      <c r="TTA1862" s="401"/>
      <c r="TTB1862" s="401"/>
      <c r="TTC1862" s="401"/>
      <c r="TTD1862" s="401"/>
      <c r="TTE1862" s="401"/>
      <c r="TTF1862" s="401"/>
      <c r="TTG1862" s="401"/>
      <c r="TTH1862" s="401"/>
      <c r="TTI1862" s="401"/>
      <c r="TTJ1862" s="401"/>
      <c r="TTK1862" s="401"/>
      <c r="TTL1862" s="401"/>
      <c r="TTM1862" s="401"/>
      <c r="TTN1862" s="401"/>
      <c r="TTO1862" s="401"/>
      <c r="TTP1862" s="401"/>
      <c r="TTQ1862" s="401"/>
      <c r="TTR1862" s="401"/>
      <c r="TTS1862" s="401"/>
      <c r="TTT1862" s="401"/>
      <c r="TTU1862" s="401"/>
      <c r="TTV1862" s="401"/>
      <c r="TTW1862" s="401"/>
      <c r="TTX1862" s="401"/>
      <c r="TTY1862" s="401"/>
      <c r="TTZ1862" s="401"/>
      <c r="TUA1862" s="401"/>
      <c r="TUB1862" s="401"/>
      <c r="TUC1862" s="401"/>
      <c r="TUD1862" s="401"/>
      <c r="TUE1862" s="401"/>
      <c r="TUF1862" s="401"/>
      <c r="TUG1862" s="401"/>
      <c r="TUH1862" s="401"/>
      <c r="TUI1862" s="401"/>
      <c r="TUJ1862" s="401"/>
      <c r="TUK1862" s="401"/>
      <c r="TUL1862" s="401"/>
      <c r="TUM1862" s="401"/>
      <c r="TUN1862" s="401"/>
      <c r="TUO1862" s="401"/>
      <c r="TUP1862" s="401"/>
      <c r="TUQ1862" s="401"/>
      <c r="TUR1862" s="401"/>
      <c r="TUS1862" s="401"/>
      <c r="TUT1862" s="401"/>
      <c r="TUU1862" s="401"/>
      <c r="TUV1862" s="401"/>
      <c r="TUW1862" s="401"/>
      <c r="TUX1862" s="401"/>
      <c r="TUY1862" s="401"/>
      <c r="TUZ1862" s="401"/>
      <c r="TVA1862" s="401"/>
      <c r="TVB1862" s="401"/>
      <c r="TVC1862" s="401"/>
      <c r="TVD1862" s="401"/>
      <c r="TVE1862" s="401"/>
      <c r="TVF1862" s="401"/>
      <c r="TVG1862" s="401"/>
      <c r="TVH1862" s="401"/>
      <c r="TVI1862" s="401"/>
      <c r="TVJ1862" s="401"/>
      <c r="TVK1862" s="401"/>
      <c r="TVL1862" s="401"/>
      <c r="TVM1862" s="401"/>
      <c r="TVN1862" s="401"/>
      <c r="TVO1862" s="401"/>
      <c r="TVP1862" s="401"/>
      <c r="TVQ1862" s="401"/>
      <c r="TVR1862" s="401"/>
      <c r="TVS1862" s="401"/>
      <c r="TVT1862" s="401"/>
      <c r="TVU1862" s="401"/>
      <c r="TVV1862" s="401"/>
      <c r="TVW1862" s="401"/>
      <c r="TVX1862" s="401"/>
      <c r="TVY1862" s="401"/>
      <c r="TVZ1862" s="401"/>
      <c r="TWA1862" s="401"/>
      <c r="TWB1862" s="401"/>
      <c r="TWC1862" s="401"/>
      <c r="TWD1862" s="401"/>
      <c r="TWE1862" s="401"/>
      <c r="TWF1862" s="401"/>
      <c r="TWG1862" s="401"/>
      <c r="TWH1862" s="401"/>
      <c r="TWI1862" s="401"/>
      <c r="TWJ1862" s="401"/>
      <c r="TWK1862" s="401"/>
      <c r="TWL1862" s="401"/>
      <c r="TWM1862" s="401"/>
      <c r="TWN1862" s="401"/>
      <c r="TWO1862" s="401"/>
      <c r="TWP1862" s="401"/>
      <c r="TWQ1862" s="401"/>
      <c r="TWR1862" s="401"/>
      <c r="TWS1862" s="401"/>
      <c r="TWT1862" s="401"/>
      <c r="TWU1862" s="401"/>
      <c r="TWV1862" s="401"/>
      <c r="TWW1862" s="401"/>
      <c r="TWX1862" s="401"/>
      <c r="TWY1862" s="401"/>
      <c r="TWZ1862" s="401"/>
      <c r="TXA1862" s="401"/>
      <c r="TXB1862" s="401"/>
      <c r="TXC1862" s="401"/>
      <c r="TXD1862" s="401"/>
      <c r="TXE1862" s="401"/>
      <c r="TXF1862" s="401"/>
      <c r="TXG1862" s="401"/>
      <c r="TXH1862" s="401"/>
      <c r="TXI1862" s="401"/>
      <c r="TXJ1862" s="401"/>
      <c r="TXK1862" s="401"/>
      <c r="TXL1862" s="401"/>
      <c r="TXM1862" s="401"/>
      <c r="TXN1862" s="401"/>
      <c r="TXO1862" s="401"/>
      <c r="TXP1862" s="401"/>
      <c r="TXQ1862" s="401"/>
      <c r="TXR1862" s="401"/>
      <c r="TXS1862" s="401"/>
      <c r="TXT1862" s="401"/>
      <c r="TXU1862" s="401"/>
      <c r="TXV1862" s="401"/>
      <c r="TXW1862" s="401"/>
      <c r="TXX1862" s="401"/>
      <c r="TXY1862" s="401"/>
      <c r="TXZ1862" s="401"/>
      <c r="TYA1862" s="401"/>
      <c r="TYB1862" s="401"/>
      <c r="TYC1862" s="401"/>
      <c r="TYD1862" s="401"/>
      <c r="TYE1862" s="401"/>
      <c r="TYF1862" s="401"/>
      <c r="TYG1862" s="401"/>
      <c r="TYH1862" s="401"/>
      <c r="TYI1862" s="401"/>
      <c r="TYJ1862" s="401"/>
      <c r="TYK1862" s="401"/>
      <c r="TYL1862" s="401"/>
      <c r="TYM1862" s="401"/>
      <c r="TYN1862" s="401"/>
      <c r="TYO1862" s="401"/>
      <c r="TYP1862" s="401"/>
      <c r="TYQ1862" s="401"/>
      <c r="TYR1862" s="401"/>
      <c r="TYS1862" s="401"/>
      <c r="TYT1862" s="401"/>
      <c r="TYU1862" s="401"/>
      <c r="TYV1862" s="401"/>
      <c r="TYW1862" s="401"/>
      <c r="TYX1862" s="401"/>
      <c r="TYY1862" s="401"/>
      <c r="TYZ1862" s="401"/>
      <c r="TZA1862" s="401"/>
      <c r="TZB1862" s="401"/>
      <c r="TZC1862" s="401"/>
      <c r="TZD1862" s="401"/>
      <c r="TZE1862" s="401"/>
      <c r="TZF1862" s="401"/>
      <c r="TZG1862" s="401"/>
      <c r="TZH1862" s="401"/>
      <c r="TZI1862" s="401"/>
      <c r="TZJ1862" s="401"/>
      <c r="TZK1862" s="401"/>
      <c r="TZL1862" s="401"/>
      <c r="TZM1862" s="401"/>
      <c r="TZN1862" s="401"/>
      <c r="TZO1862" s="401"/>
      <c r="TZP1862" s="401"/>
      <c r="TZQ1862" s="401"/>
      <c r="TZR1862" s="401"/>
      <c r="TZS1862" s="401"/>
      <c r="TZT1862" s="401"/>
      <c r="TZU1862" s="401"/>
      <c r="TZV1862" s="401"/>
      <c r="TZW1862" s="401"/>
      <c r="TZX1862" s="401"/>
      <c r="TZY1862" s="401"/>
      <c r="TZZ1862" s="401"/>
      <c r="UAA1862" s="401"/>
      <c r="UAB1862" s="401"/>
      <c r="UAC1862" s="401"/>
      <c r="UAD1862" s="401"/>
      <c r="UAE1862" s="401"/>
      <c r="UAF1862" s="401"/>
      <c r="UAG1862" s="401"/>
      <c r="UAH1862" s="401"/>
      <c r="UAI1862" s="401"/>
      <c r="UAJ1862" s="401"/>
      <c r="UAK1862" s="401"/>
      <c r="UAL1862" s="401"/>
      <c r="UAM1862" s="401"/>
      <c r="UAN1862" s="401"/>
      <c r="UAO1862" s="401"/>
      <c r="UAP1862" s="401"/>
      <c r="UAQ1862" s="401"/>
      <c r="UAR1862" s="401"/>
      <c r="UAS1862" s="401"/>
      <c r="UAT1862" s="401"/>
      <c r="UAU1862" s="401"/>
      <c r="UAV1862" s="401"/>
      <c r="UAW1862" s="401"/>
      <c r="UAX1862" s="401"/>
      <c r="UAY1862" s="401"/>
      <c r="UAZ1862" s="401"/>
      <c r="UBA1862" s="401"/>
      <c r="UBB1862" s="401"/>
      <c r="UBC1862" s="401"/>
      <c r="UBD1862" s="401"/>
      <c r="UBE1862" s="401"/>
      <c r="UBF1862" s="401"/>
      <c r="UBG1862" s="401"/>
      <c r="UBH1862" s="401"/>
      <c r="UBI1862" s="401"/>
      <c r="UBJ1862" s="401"/>
      <c r="UBK1862" s="401"/>
      <c r="UBL1862" s="401"/>
      <c r="UBM1862" s="401"/>
      <c r="UBN1862" s="401"/>
      <c r="UBO1862" s="401"/>
      <c r="UBP1862" s="401"/>
      <c r="UBQ1862" s="401"/>
      <c r="UBR1862" s="401"/>
      <c r="UBS1862" s="401"/>
      <c r="UBT1862" s="401"/>
      <c r="UBU1862" s="401"/>
      <c r="UBV1862" s="401"/>
      <c r="UBW1862" s="401"/>
      <c r="UBX1862" s="401"/>
      <c r="UBY1862" s="401"/>
      <c r="UBZ1862" s="401"/>
      <c r="UCA1862" s="401"/>
      <c r="UCB1862" s="401"/>
      <c r="UCC1862" s="401"/>
      <c r="UCD1862" s="401"/>
      <c r="UCE1862" s="401"/>
      <c r="UCF1862" s="401"/>
      <c r="UCG1862" s="401"/>
      <c r="UCH1862" s="401"/>
      <c r="UCI1862" s="401"/>
      <c r="UCJ1862" s="401"/>
      <c r="UCK1862" s="401"/>
      <c r="UCL1862" s="401"/>
      <c r="UCM1862" s="401"/>
      <c r="UCN1862" s="401"/>
      <c r="UCO1862" s="401"/>
      <c r="UCP1862" s="401"/>
      <c r="UCQ1862" s="401"/>
      <c r="UCR1862" s="401"/>
      <c r="UCS1862" s="401"/>
      <c r="UCT1862" s="401"/>
      <c r="UCU1862" s="401"/>
      <c r="UCV1862" s="401"/>
      <c r="UCW1862" s="401"/>
      <c r="UCX1862" s="401"/>
      <c r="UCY1862" s="401"/>
      <c r="UCZ1862" s="401"/>
      <c r="UDA1862" s="401"/>
      <c r="UDB1862" s="401"/>
      <c r="UDC1862" s="401"/>
      <c r="UDD1862" s="401"/>
      <c r="UDE1862" s="401"/>
      <c r="UDF1862" s="401"/>
      <c r="UDG1862" s="401"/>
      <c r="UDH1862" s="401"/>
      <c r="UDI1862" s="401"/>
      <c r="UDJ1862" s="401"/>
      <c r="UDK1862" s="401"/>
      <c r="UDL1862" s="401"/>
      <c r="UDM1862" s="401"/>
      <c r="UDN1862" s="401"/>
      <c r="UDO1862" s="401"/>
      <c r="UDP1862" s="401"/>
      <c r="UDQ1862" s="401"/>
      <c r="UDR1862" s="401"/>
      <c r="UDS1862" s="401"/>
      <c r="UDT1862" s="401"/>
      <c r="UDU1862" s="401"/>
      <c r="UDV1862" s="401"/>
      <c r="UDW1862" s="401"/>
      <c r="UDX1862" s="401"/>
      <c r="UDY1862" s="401"/>
      <c r="UDZ1862" s="401"/>
      <c r="UEA1862" s="401"/>
      <c r="UEB1862" s="401"/>
      <c r="UEC1862" s="401"/>
      <c r="UED1862" s="401"/>
      <c r="UEE1862" s="401"/>
      <c r="UEF1862" s="401"/>
      <c r="UEG1862" s="401"/>
      <c r="UEH1862" s="401"/>
      <c r="UEI1862" s="401"/>
      <c r="UEJ1862" s="401"/>
      <c r="UEK1862" s="401"/>
      <c r="UEL1862" s="401"/>
      <c r="UEM1862" s="401"/>
      <c r="UEN1862" s="401"/>
      <c r="UEO1862" s="401"/>
      <c r="UEP1862" s="401"/>
      <c r="UEQ1862" s="401"/>
      <c r="UER1862" s="401"/>
      <c r="UES1862" s="401"/>
      <c r="UET1862" s="401"/>
      <c r="UEU1862" s="401"/>
      <c r="UEV1862" s="401"/>
      <c r="UEW1862" s="401"/>
      <c r="UEX1862" s="401"/>
      <c r="UEY1862" s="401"/>
      <c r="UEZ1862" s="401"/>
      <c r="UFA1862" s="401"/>
      <c r="UFB1862" s="401"/>
      <c r="UFC1862" s="401"/>
      <c r="UFD1862" s="401"/>
      <c r="UFE1862" s="401"/>
      <c r="UFF1862" s="401"/>
      <c r="UFG1862" s="401"/>
      <c r="UFH1862" s="401"/>
      <c r="UFI1862" s="401"/>
      <c r="UFJ1862" s="401"/>
      <c r="UFK1862" s="401"/>
      <c r="UFL1862" s="401"/>
      <c r="UFM1862" s="401"/>
      <c r="UFN1862" s="401"/>
      <c r="UFO1862" s="401"/>
      <c r="UFP1862" s="401"/>
      <c r="UFQ1862" s="401"/>
      <c r="UFR1862" s="401"/>
      <c r="UFS1862" s="401"/>
      <c r="UFT1862" s="401"/>
      <c r="UFU1862" s="401"/>
      <c r="UFV1862" s="401"/>
      <c r="UFW1862" s="401"/>
      <c r="UFX1862" s="401"/>
      <c r="UFY1862" s="401"/>
      <c r="UFZ1862" s="401"/>
      <c r="UGA1862" s="401"/>
      <c r="UGB1862" s="401"/>
      <c r="UGC1862" s="401"/>
      <c r="UGD1862" s="401"/>
      <c r="UGE1862" s="401"/>
      <c r="UGF1862" s="401"/>
      <c r="UGG1862" s="401"/>
      <c r="UGH1862" s="401"/>
      <c r="UGI1862" s="401"/>
      <c r="UGJ1862" s="401"/>
      <c r="UGK1862" s="401"/>
      <c r="UGL1862" s="401"/>
      <c r="UGM1862" s="401"/>
      <c r="UGN1862" s="401"/>
      <c r="UGO1862" s="401"/>
      <c r="UGP1862" s="401"/>
      <c r="UGQ1862" s="401"/>
      <c r="UGR1862" s="401"/>
      <c r="UGS1862" s="401"/>
      <c r="UGT1862" s="401"/>
      <c r="UGU1862" s="401"/>
      <c r="UGV1862" s="401"/>
      <c r="UGW1862" s="401"/>
      <c r="UGX1862" s="401"/>
      <c r="UGY1862" s="401"/>
      <c r="UGZ1862" s="401"/>
      <c r="UHA1862" s="401"/>
      <c r="UHB1862" s="401"/>
      <c r="UHC1862" s="401"/>
      <c r="UHD1862" s="401"/>
      <c r="UHE1862" s="401"/>
      <c r="UHF1862" s="401"/>
      <c r="UHG1862" s="401"/>
      <c r="UHH1862" s="401"/>
      <c r="UHI1862" s="401"/>
      <c r="UHJ1862" s="401"/>
      <c r="UHK1862" s="401"/>
      <c r="UHL1862" s="401"/>
      <c r="UHM1862" s="401"/>
      <c r="UHN1862" s="401"/>
      <c r="UHO1862" s="401"/>
      <c r="UHP1862" s="401"/>
      <c r="UHQ1862" s="401"/>
      <c r="UHR1862" s="401"/>
      <c r="UHS1862" s="401"/>
      <c r="UHT1862" s="401"/>
      <c r="UHU1862" s="401"/>
      <c r="UHV1862" s="401"/>
      <c r="UHW1862" s="401"/>
      <c r="UHX1862" s="401"/>
      <c r="UHY1862" s="401"/>
      <c r="UHZ1862" s="401"/>
      <c r="UIA1862" s="401"/>
      <c r="UIB1862" s="401"/>
      <c r="UIC1862" s="401"/>
      <c r="UID1862" s="401"/>
      <c r="UIE1862" s="401"/>
      <c r="UIF1862" s="401"/>
      <c r="UIG1862" s="401"/>
      <c r="UIH1862" s="401"/>
      <c r="UII1862" s="401"/>
      <c r="UIJ1862" s="401"/>
      <c r="UIK1862" s="401"/>
      <c r="UIL1862" s="401"/>
      <c r="UIM1862" s="401"/>
      <c r="UIN1862" s="401"/>
      <c r="UIO1862" s="401"/>
      <c r="UIP1862" s="401"/>
      <c r="UIQ1862" s="401"/>
      <c r="UIR1862" s="401"/>
      <c r="UIS1862" s="401"/>
      <c r="UIT1862" s="401"/>
      <c r="UIU1862" s="401"/>
      <c r="UIV1862" s="401"/>
      <c r="UIW1862" s="401"/>
      <c r="UIX1862" s="401"/>
      <c r="UIY1862" s="401"/>
      <c r="UIZ1862" s="401"/>
      <c r="UJA1862" s="401"/>
      <c r="UJB1862" s="401"/>
      <c r="UJC1862" s="401"/>
      <c r="UJD1862" s="401"/>
      <c r="UJE1862" s="401"/>
      <c r="UJF1862" s="401"/>
      <c r="UJG1862" s="401"/>
      <c r="UJH1862" s="401"/>
      <c r="UJI1862" s="401"/>
      <c r="UJJ1862" s="401"/>
      <c r="UJK1862" s="401"/>
      <c r="UJL1862" s="401"/>
      <c r="UJM1862" s="401"/>
      <c r="UJN1862" s="401"/>
      <c r="UJO1862" s="401"/>
      <c r="UJP1862" s="401"/>
      <c r="UJQ1862" s="401"/>
      <c r="UJR1862" s="401"/>
      <c r="UJS1862" s="401"/>
      <c r="UJT1862" s="401"/>
      <c r="UJU1862" s="401"/>
      <c r="UJV1862" s="401"/>
      <c r="UJW1862" s="401"/>
      <c r="UJX1862" s="401"/>
      <c r="UJY1862" s="401"/>
      <c r="UJZ1862" s="401"/>
      <c r="UKA1862" s="401"/>
      <c r="UKB1862" s="401"/>
      <c r="UKC1862" s="401"/>
      <c r="UKD1862" s="401"/>
      <c r="UKE1862" s="401"/>
      <c r="UKF1862" s="401"/>
      <c r="UKG1862" s="401"/>
      <c r="UKH1862" s="401"/>
      <c r="UKI1862" s="401"/>
      <c r="UKJ1862" s="401"/>
      <c r="UKK1862" s="401"/>
      <c r="UKL1862" s="401"/>
      <c r="UKM1862" s="401"/>
      <c r="UKN1862" s="401"/>
      <c r="UKO1862" s="401"/>
      <c r="UKP1862" s="401"/>
      <c r="UKQ1862" s="401"/>
      <c r="UKR1862" s="401"/>
      <c r="UKS1862" s="401"/>
      <c r="UKT1862" s="401"/>
      <c r="UKU1862" s="401"/>
      <c r="UKV1862" s="401"/>
      <c r="UKW1862" s="401"/>
      <c r="UKX1862" s="401"/>
      <c r="UKY1862" s="401"/>
      <c r="UKZ1862" s="401"/>
      <c r="ULA1862" s="401"/>
      <c r="ULB1862" s="401"/>
      <c r="ULC1862" s="401"/>
      <c r="ULD1862" s="401"/>
      <c r="ULE1862" s="401"/>
      <c r="ULF1862" s="401"/>
      <c r="ULG1862" s="401"/>
      <c r="ULH1862" s="401"/>
      <c r="ULI1862" s="401"/>
      <c r="ULJ1862" s="401"/>
      <c r="ULK1862" s="401"/>
      <c r="ULL1862" s="401"/>
      <c r="ULM1862" s="401"/>
      <c r="ULN1862" s="401"/>
      <c r="ULO1862" s="401"/>
      <c r="ULP1862" s="401"/>
      <c r="ULQ1862" s="401"/>
      <c r="ULR1862" s="401"/>
      <c r="ULS1862" s="401"/>
      <c r="ULT1862" s="401"/>
      <c r="ULU1862" s="401"/>
      <c r="ULV1862" s="401"/>
      <c r="ULW1862" s="401"/>
      <c r="ULX1862" s="401"/>
      <c r="ULY1862" s="401"/>
      <c r="ULZ1862" s="401"/>
      <c r="UMA1862" s="401"/>
      <c r="UMB1862" s="401"/>
      <c r="UMC1862" s="401"/>
      <c r="UMD1862" s="401"/>
      <c r="UME1862" s="401"/>
      <c r="UMF1862" s="401"/>
      <c r="UMG1862" s="401"/>
      <c r="UMH1862" s="401"/>
      <c r="UMI1862" s="401"/>
      <c r="UMJ1862" s="401"/>
      <c r="UMK1862" s="401"/>
      <c r="UML1862" s="401"/>
      <c r="UMM1862" s="401"/>
      <c r="UMN1862" s="401"/>
      <c r="UMO1862" s="401"/>
      <c r="UMP1862" s="401"/>
      <c r="UMQ1862" s="401"/>
      <c r="UMR1862" s="401"/>
      <c r="UMS1862" s="401"/>
      <c r="UMT1862" s="401"/>
      <c r="UMU1862" s="401"/>
      <c r="UMV1862" s="401"/>
      <c r="UMW1862" s="401"/>
      <c r="UMX1862" s="401"/>
      <c r="UMY1862" s="401"/>
      <c r="UMZ1862" s="401"/>
      <c r="UNA1862" s="401"/>
      <c r="UNB1862" s="401"/>
      <c r="UNC1862" s="401"/>
      <c r="UND1862" s="401"/>
      <c r="UNE1862" s="401"/>
      <c r="UNF1862" s="401"/>
      <c r="UNG1862" s="401"/>
      <c r="UNH1862" s="401"/>
      <c r="UNI1862" s="401"/>
      <c r="UNJ1862" s="401"/>
      <c r="UNK1862" s="401"/>
      <c r="UNL1862" s="401"/>
      <c r="UNM1862" s="401"/>
      <c r="UNN1862" s="401"/>
      <c r="UNO1862" s="401"/>
      <c r="UNP1862" s="401"/>
      <c r="UNQ1862" s="401"/>
      <c r="UNR1862" s="401"/>
      <c r="UNS1862" s="401"/>
      <c r="UNT1862" s="401"/>
      <c r="UNU1862" s="401"/>
      <c r="UNV1862" s="401"/>
      <c r="UNW1862" s="401"/>
      <c r="UNX1862" s="401"/>
      <c r="UNY1862" s="401"/>
      <c r="UNZ1862" s="401"/>
      <c r="UOA1862" s="401"/>
      <c r="UOB1862" s="401"/>
      <c r="UOC1862" s="401"/>
      <c r="UOD1862" s="401"/>
      <c r="UOE1862" s="401"/>
      <c r="UOF1862" s="401"/>
      <c r="UOG1862" s="401"/>
      <c r="UOH1862" s="401"/>
      <c r="UOI1862" s="401"/>
      <c r="UOJ1862" s="401"/>
      <c r="UOK1862" s="401"/>
      <c r="UOL1862" s="401"/>
      <c r="UOM1862" s="401"/>
      <c r="UON1862" s="401"/>
      <c r="UOO1862" s="401"/>
      <c r="UOP1862" s="401"/>
      <c r="UOQ1862" s="401"/>
      <c r="UOR1862" s="401"/>
      <c r="UOS1862" s="401"/>
      <c r="UOT1862" s="401"/>
      <c r="UOU1862" s="401"/>
      <c r="UOV1862" s="401"/>
      <c r="UOW1862" s="401"/>
      <c r="UOX1862" s="401"/>
      <c r="UOY1862" s="401"/>
      <c r="UOZ1862" s="401"/>
      <c r="UPA1862" s="401"/>
      <c r="UPB1862" s="401"/>
      <c r="UPC1862" s="401"/>
      <c r="UPD1862" s="401"/>
      <c r="UPE1862" s="401"/>
      <c r="UPF1862" s="401"/>
      <c r="UPG1862" s="401"/>
      <c r="UPH1862" s="401"/>
      <c r="UPI1862" s="401"/>
      <c r="UPJ1862" s="401"/>
      <c r="UPK1862" s="401"/>
      <c r="UPL1862" s="401"/>
      <c r="UPM1862" s="401"/>
      <c r="UPN1862" s="401"/>
      <c r="UPO1862" s="401"/>
      <c r="UPP1862" s="401"/>
      <c r="UPQ1862" s="401"/>
      <c r="UPR1862" s="401"/>
      <c r="UPS1862" s="401"/>
      <c r="UPT1862" s="401"/>
      <c r="UPU1862" s="401"/>
      <c r="UPV1862" s="401"/>
      <c r="UPW1862" s="401"/>
      <c r="UPX1862" s="401"/>
      <c r="UPY1862" s="401"/>
      <c r="UPZ1862" s="401"/>
      <c r="UQA1862" s="401"/>
      <c r="UQB1862" s="401"/>
      <c r="UQC1862" s="401"/>
      <c r="UQD1862" s="401"/>
      <c r="UQE1862" s="401"/>
      <c r="UQF1862" s="401"/>
      <c r="UQG1862" s="401"/>
      <c r="UQH1862" s="401"/>
      <c r="UQI1862" s="401"/>
      <c r="UQJ1862" s="401"/>
      <c r="UQK1862" s="401"/>
      <c r="UQL1862" s="401"/>
      <c r="UQM1862" s="401"/>
      <c r="UQN1862" s="401"/>
      <c r="UQO1862" s="401"/>
      <c r="UQP1862" s="401"/>
      <c r="UQQ1862" s="401"/>
      <c r="UQR1862" s="401"/>
      <c r="UQS1862" s="401"/>
      <c r="UQT1862" s="401"/>
      <c r="UQU1862" s="401"/>
      <c r="UQV1862" s="401"/>
      <c r="UQW1862" s="401"/>
      <c r="UQX1862" s="401"/>
      <c r="UQY1862" s="401"/>
      <c r="UQZ1862" s="401"/>
      <c r="URA1862" s="401"/>
      <c r="URB1862" s="401"/>
      <c r="URC1862" s="401"/>
      <c r="URD1862" s="401"/>
      <c r="URE1862" s="401"/>
      <c r="URF1862" s="401"/>
      <c r="URG1862" s="401"/>
      <c r="URH1862" s="401"/>
      <c r="URI1862" s="401"/>
      <c r="URJ1862" s="401"/>
      <c r="URK1862" s="401"/>
      <c r="URL1862" s="401"/>
      <c r="URM1862" s="401"/>
      <c r="URN1862" s="401"/>
      <c r="URO1862" s="401"/>
      <c r="URP1862" s="401"/>
      <c r="URQ1862" s="401"/>
      <c r="URR1862" s="401"/>
      <c r="URS1862" s="401"/>
      <c r="URT1862" s="401"/>
      <c r="URU1862" s="401"/>
      <c r="URV1862" s="401"/>
      <c r="URW1862" s="401"/>
      <c r="URX1862" s="401"/>
      <c r="URY1862" s="401"/>
      <c r="URZ1862" s="401"/>
      <c r="USA1862" s="401"/>
      <c r="USB1862" s="401"/>
      <c r="USC1862" s="401"/>
      <c r="USD1862" s="401"/>
      <c r="USE1862" s="401"/>
      <c r="USF1862" s="401"/>
      <c r="USG1862" s="401"/>
      <c r="USH1862" s="401"/>
      <c r="USI1862" s="401"/>
      <c r="USJ1862" s="401"/>
      <c r="USK1862" s="401"/>
      <c r="USL1862" s="401"/>
      <c r="USM1862" s="401"/>
      <c r="USN1862" s="401"/>
      <c r="USO1862" s="401"/>
      <c r="USP1862" s="401"/>
      <c r="USQ1862" s="401"/>
      <c r="USR1862" s="401"/>
      <c r="USS1862" s="401"/>
      <c r="UST1862" s="401"/>
      <c r="USU1862" s="401"/>
      <c r="USV1862" s="401"/>
      <c r="USW1862" s="401"/>
      <c r="USX1862" s="401"/>
      <c r="USY1862" s="401"/>
      <c r="USZ1862" s="401"/>
      <c r="UTA1862" s="401"/>
      <c r="UTB1862" s="401"/>
      <c r="UTC1862" s="401"/>
      <c r="UTD1862" s="401"/>
      <c r="UTE1862" s="401"/>
      <c r="UTF1862" s="401"/>
      <c r="UTG1862" s="401"/>
      <c r="UTH1862" s="401"/>
      <c r="UTI1862" s="401"/>
      <c r="UTJ1862" s="401"/>
      <c r="UTK1862" s="401"/>
      <c r="UTL1862" s="401"/>
      <c r="UTM1862" s="401"/>
      <c r="UTN1862" s="401"/>
      <c r="UTO1862" s="401"/>
      <c r="UTP1862" s="401"/>
      <c r="UTQ1862" s="401"/>
      <c r="UTR1862" s="401"/>
      <c r="UTS1862" s="401"/>
      <c r="UTT1862" s="401"/>
      <c r="UTU1862" s="401"/>
      <c r="UTV1862" s="401"/>
      <c r="UTW1862" s="401"/>
      <c r="UTX1862" s="401"/>
      <c r="UTY1862" s="401"/>
      <c r="UTZ1862" s="401"/>
      <c r="UUA1862" s="401"/>
      <c r="UUB1862" s="401"/>
      <c r="UUC1862" s="401"/>
      <c r="UUD1862" s="401"/>
      <c r="UUE1862" s="401"/>
      <c r="UUF1862" s="401"/>
      <c r="UUG1862" s="401"/>
      <c r="UUH1862" s="401"/>
      <c r="UUI1862" s="401"/>
      <c r="UUJ1862" s="401"/>
      <c r="UUK1862" s="401"/>
      <c r="UUL1862" s="401"/>
      <c r="UUM1862" s="401"/>
      <c r="UUN1862" s="401"/>
      <c r="UUO1862" s="401"/>
      <c r="UUP1862" s="401"/>
      <c r="UUQ1862" s="401"/>
      <c r="UUR1862" s="401"/>
      <c r="UUS1862" s="401"/>
      <c r="UUT1862" s="401"/>
      <c r="UUU1862" s="401"/>
      <c r="UUV1862" s="401"/>
      <c r="UUW1862" s="401"/>
      <c r="UUX1862" s="401"/>
      <c r="UUY1862" s="401"/>
      <c r="UUZ1862" s="401"/>
      <c r="UVA1862" s="401"/>
      <c r="UVB1862" s="401"/>
      <c r="UVC1862" s="401"/>
      <c r="UVD1862" s="401"/>
      <c r="UVE1862" s="401"/>
      <c r="UVF1862" s="401"/>
      <c r="UVG1862" s="401"/>
      <c r="UVH1862" s="401"/>
      <c r="UVI1862" s="401"/>
      <c r="UVJ1862" s="401"/>
      <c r="UVK1862" s="401"/>
      <c r="UVL1862" s="401"/>
      <c r="UVM1862" s="401"/>
      <c r="UVN1862" s="401"/>
      <c r="UVO1862" s="401"/>
      <c r="UVP1862" s="401"/>
      <c r="UVQ1862" s="401"/>
      <c r="UVR1862" s="401"/>
      <c r="UVS1862" s="401"/>
      <c r="UVT1862" s="401"/>
      <c r="UVU1862" s="401"/>
      <c r="UVV1862" s="401"/>
      <c r="UVW1862" s="401"/>
      <c r="UVX1862" s="401"/>
      <c r="UVY1862" s="401"/>
      <c r="UVZ1862" s="401"/>
      <c r="UWA1862" s="401"/>
      <c r="UWB1862" s="401"/>
      <c r="UWC1862" s="401"/>
      <c r="UWD1862" s="401"/>
      <c r="UWE1862" s="401"/>
      <c r="UWF1862" s="401"/>
      <c r="UWG1862" s="401"/>
      <c r="UWH1862" s="401"/>
      <c r="UWI1862" s="401"/>
      <c r="UWJ1862" s="401"/>
      <c r="UWK1862" s="401"/>
      <c r="UWL1862" s="401"/>
      <c r="UWM1862" s="401"/>
      <c r="UWN1862" s="401"/>
      <c r="UWO1862" s="401"/>
      <c r="UWP1862" s="401"/>
      <c r="UWQ1862" s="401"/>
      <c r="UWR1862" s="401"/>
      <c r="UWS1862" s="401"/>
      <c r="UWT1862" s="401"/>
      <c r="UWU1862" s="401"/>
      <c r="UWV1862" s="401"/>
      <c r="UWW1862" s="401"/>
      <c r="UWX1862" s="401"/>
      <c r="UWY1862" s="401"/>
      <c r="UWZ1862" s="401"/>
      <c r="UXA1862" s="401"/>
      <c r="UXB1862" s="401"/>
      <c r="UXC1862" s="401"/>
      <c r="UXD1862" s="401"/>
      <c r="UXE1862" s="401"/>
      <c r="UXF1862" s="401"/>
      <c r="UXG1862" s="401"/>
      <c r="UXH1862" s="401"/>
      <c r="UXI1862" s="401"/>
      <c r="UXJ1862" s="401"/>
      <c r="UXK1862" s="401"/>
      <c r="UXL1862" s="401"/>
      <c r="UXM1862" s="401"/>
      <c r="UXN1862" s="401"/>
      <c r="UXO1862" s="401"/>
      <c r="UXP1862" s="401"/>
      <c r="UXQ1862" s="401"/>
      <c r="UXR1862" s="401"/>
      <c r="UXS1862" s="401"/>
      <c r="UXT1862" s="401"/>
      <c r="UXU1862" s="401"/>
      <c r="UXV1862" s="401"/>
      <c r="UXW1862" s="401"/>
      <c r="UXX1862" s="401"/>
      <c r="UXY1862" s="401"/>
      <c r="UXZ1862" s="401"/>
      <c r="UYA1862" s="401"/>
      <c r="UYB1862" s="401"/>
      <c r="UYC1862" s="401"/>
      <c r="UYD1862" s="401"/>
      <c r="UYE1862" s="401"/>
      <c r="UYF1862" s="401"/>
      <c r="UYG1862" s="401"/>
      <c r="UYH1862" s="401"/>
      <c r="UYI1862" s="401"/>
      <c r="UYJ1862" s="401"/>
      <c r="UYK1862" s="401"/>
      <c r="UYL1862" s="401"/>
      <c r="UYM1862" s="401"/>
      <c r="UYN1862" s="401"/>
      <c r="UYO1862" s="401"/>
      <c r="UYP1862" s="401"/>
      <c r="UYQ1862" s="401"/>
      <c r="UYR1862" s="401"/>
      <c r="UYS1862" s="401"/>
      <c r="UYT1862" s="401"/>
      <c r="UYU1862" s="401"/>
      <c r="UYV1862" s="401"/>
      <c r="UYW1862" s="401"/>
      <c r="UYX1862" s="401"/>
      <c r="UYY1862" s="401"/>
      <c r="UYZ1862" s="401"/>
      <c r="UZA1862" s="401"/>
      <c r="UZB1862" s="401"/>
      <c r="UZC1862" s="401"/>
      <c r="UZD1862" s="401"/>
      <c r="UZE1862" s="401"/>
      <c r="UZF1862" s="401"/>
      <c r="UZG1862" s="401"/>
      <c r="UZH1862" s="401"/>
      <c r="UZI1862" s="401"/>
      <c r="UZJ1862" s="401"/>
      <c r="UZK1862" s="401"/>
      <c r="UZL1862" s="401"/>
      <c r="UZM1862" s="401"/>
      <c r="UZN1862" s="401"/>
      <c r="UZO1862" s="401"/>
      <c r="UZP1862" s="401"/>
      <c r="UZQ1862" s="401"/>
      <c r="UZR1862" s="401"/>
      <c r="UZS1862" s="401"/>
      <c r="UZT1862" s="401"/>
      <c r="UZU1862" s="401"/>
      <c r="UZV1862" s="401"/>
      <c r="UZW1862" s="401"/>
      <c r="UZX1862" s="401"/>
      <c r="UZY1862" s="401"/>
      <c r="UZZ1862" s="401"/>
      <c r="VAA1862" s="401"/>
      <c r="VAB1862" s="401"/>
      <c r="VAC1862" s="401"/>
      <c r="VAD1862" s="401"/>
      <c r="VAE1862" s="401"/>
      <c r="VAF1862" s="401"/>
      <c r="VAG1862" s="401"/>
      <c r="VAH1862" s="401"/>
      <c r="VAI1862" s="401"/>
      <c r="VAJ1862" s="401"/>
      <c r="VAK1862" s="401"/>
      <c r="VAL1862" s="401"/>
      <c r="VAM1862" s="401"/>
      <c r="VAN1862" s="401"/>
      <c r="VAO1862" s="401"/>
      <c r="VAP1862" s="401"/>
      <c r="VAQ1862" s="401"/>
      <c r="VAR1862" s="401"/>
      <c r="VAS1862" s="401"/>
      <c r="VAT1862" s="401"/>
      <c r="VAU1862" s="401"/>
      <c r="VAV1862" s="401"/>
      <c r="VAW1862" s="401"/>
      <c r="VAX1862" s="401"/>
      <c r="VAY1862" s="401"/>
      <c r="VAZ1862" s="401"/>
      <c r="VBA1862" s="401"/>
      <c r="VBB1862" s="401"/>
      <c r="VBC1862" s="401"/>
      <c r="VBD1862" s="401"/>
      <c r="VBE1862" s="401"/>
      <c r="VBF1862" s="401"/>
      <c r="VBG1862" s="401"/>
      <c r="VBH1862" s="401"/>
      <c r="VBI1862" s="401"/>
      <c r="VBJ1862" s="401"/>
      <c r="VBK1862" s="401"/>
      <c r="VBL1862" s="401"/>
      <c r="VBM1862" s="401"/>
      <c r="VBN1862" s="401"/>
      <c r="VBO1862" s="401"/>
      <c r="VBP1862" s="401"/>
      <c r="VBQ1862" s="401"/>
      <c r="VBR1862" s="401"/>
      <c r="VBS1862" s="401"/>
      <c r="VBT1862" s="401"/>
      <c r="VBU1862" s="401"/>
      <c r="VBV1862" s="401"/>
      <c r="VBW1862" s="401"/>
      <c r="VBX1862" s="401"/>
      <c r="VBY1862" s="401"/>
      <c r="VBZ1862" s="401"/>
      <c r="VCA1862" s="401"/>
      <c r="VCB1862" s="401"/>
      <c r="VCC1862" s="401"/>
      <c r="VCD1862" s="401"/>
      <c r="VCE1862" s="401"/>
      <c r="VCF1862" s="401"/>
      <c r="VCG1862" s="401"/>
      <c r="VCH1862" s="401"/>
      <c r="VCI1862" s="401"/>
      <c r="VCJ1862" s="401"/>
      <c r="VCK1862" s="401"/>
      <c r="VCL1862" s="401"/>
      <c r="VCM1862" s="401"/>
      <c r="VCN1862" s="401"/>
      <c r="VCO1862" s="401"/>
      <c r="VCP1862" s="401"/>
      <c r="VCQ1862" s="401"/>
      <c r="VCR1862" s="401"/>
      <c r="VCS1862" s="401"/>
      <c r="VCT1862" s="401"/>
      <c r="VCU1862" s="401"/>
      <c r="VCV1862" s="401"/>
      <c r="VCW1862" s="401"/>
      <c r="VCX1862" s="401"/>
      <c r="VCY1862" s="401"/>
      <c r="VCZ1862" s="401"/>
      <c r="VDA1862" s="401"/>
      <c r="VDB1862" s="401"/>
      <c r="VDC1862" s="401"/>
      <c r="VDD1862" s="401"/>
      <c r="VDE1862" s="401"/>
      <c r="VDF1862" s="401"/>
      <c r="VDG1862" s="401"/>
      <c r="VDH1862" s="401"/>
      <c r="VDI1862" s="401"/>
      <c r="VDJ1862" s="401"/>
      <c r="VDK1862" s="401"/>
      <c r="VDL1862" s="401"/>
      <c r="VDM1862" s="401"/>
      <c r="VDN1862" s="401"/>
      <c r="VDO1862" s="401"/>
      <c r="VDP1862" s="401"/>
      <c r="VDQ1862" s="401"/>
      <c r="VDR1862" s="401"/>
      <c r="VDS1862" s="401"/>
      <c r="VDT1862" s="401"/>
      <c r="VDU1862" s="401"/>
      <c r="VDV1862" s="401"/>
      <c r="VDW1862" s="401"/>
      <c r="VDX1862" s="401"/>
      <c r="VDY1862" s="401"/>
      <c r="VDZ1862" s="401"/>
      <c r="VEA1862" s="401"/>
      <c r="VEB1862" s="401"/>
      <c r="VEC1862" s="401"/>
      <c r="VED1862" s="401"/>
      <c r="VEE1862" s="401"/>
      <c r="VEF1862" s="401"/>
      <c r="VEG1862" s="401"/>
      <c r="VEH1862" s="401"/>
      <c r="VEI1862" s="401"/>
      <c r="VEJ1862" s="401"/>
      <c r="VEK1862" s="401"/>
      <c r="VEL1862" s="401"/>
      <c r="VEM1862" s="401"/>
      <c r="VEN1862" s="401"/>
      <c r="VEO1862" s="401"/>
      <c r="VEP1862" s="401"/>
      <c r="VEQ1862" s="401"/>
      <c r="VER1862" s="401"/>
      <c r="VES1862" s="401"/>
      <c r="VET1862" s="401"/>
      <c r="VEU1862" s="401"/>
      <c r="VEV1862" s="401"/>
      <c r="VEW1862" s="401"/>
      <c r="VEX1862" s="401"/>
      <c r="VEY1862" s="401"/>
      <c r="VEZ1862" s="401"/>
      <c r="VFA1862" s="401"/>
      <c r="VFB1862" s="401"/>
      <c r="VFC1862" s="401"/>
      <c r="VFD1862" s="401"/>
      <c r="VFE1862" s="401"/>
      <c r="VFF1862" s="401"/>
      <c r="VFG1862" s="401"/>
      <c r="VFH1862" s="401"/>
      <c r="VFI1862" s="401"/>
      <c r="VFJ1862" s="401"/>
      <c r="VFK1862" s="401"/>
      <c r="VFL1862" s="401"/>
      <c r="VFM1862" s="401"/>
      <c r="VFN1862" s="401"/>
      <c r="VFO1862" s="401"/>
      <c r="VFP1862" s="401"/>
      <c r="VFQ1862" s="401"/>
      <c r="VFR1862" s="401"/>
      <c r="VFS1862" s="401"/>
      <c r="VFT1862" s="401"/>
      <c r="VFU1862" s="401"/>
      <c r="VFV1862" s="401"/>
      <c r="VFW1862" s="401"/>
      <c r="VFX1862" s="401"/>
      <c r="VFY1862" s="401"/>
      <c r="VFZ1862" s="401"/>
      <c r="VGA1862" s="401"/>
      <c r="VGB1862" s="401"/>
      <c r="VGC1862" s="401"/>
      <c r="VGD1862" s="401"/>
      <c r="VGE1862" s="401"/>
      <c r="VGF1862" s="401"/>
      <c r="VGG1862" s="401"/>
      <c r="VGH1862" s="401"/>
      <c r="VGI1862" s="401"/>
      <c r="VGJ1862" s="401"/>
      <c r="VGK1862" s="401"/>
      <c r="VGL1862" s="401"/>
      <c r="VGM1862" s="401"/>
      <c r="VGN1862" s="401"/>
      <c r="VGO1862" s="401"/>
      <c r="VGP1862" s="401"/>
      <c r="VGQ1862" s="401"/>
      <c r="VGR1862" s="401"/>
      <c r="VGS1862" s="401"/>
      <c r="VGT1862" s="401"/>
      <c r="VGU1862" s="401"/>
      <c r="VGV1862" s="401"/>
      <c r="VGW1862" s="401"/>
      <c r="VGX1862" s="401"/>
      <c r="VGY1862" s="401"/>
      <c r="VGZ1862" s="401"/>
      <c r="VHA1862" s="401"/>
      <c r="VHB1862" s="401"/>
      <c r="VHC1862" s="401"/>
      <c r="VHD1862" s="401"/>
      <c r="VHE1862" s="401"/>
      <c r="VHF1862" s="401"/>
      <c r="VHG1862" s="401"/>
      <c r="VHH1862" s="401"/>
      <c r="VHI1862" s="401"/>
      <c r="VHJ1862" s="401"/>
      <c r="VHK1862" s="401"/>
      <c r="VHL1862" s="401"/>
      <c r="VHM1862" s="401"/>
      <c r="VHN1862" s="401"/>
      <c r="VHO1862" s="401"/>
      <c r="VHP1862" s="401"/>
      <c r="VHQ1862" s="401"/>
      <c r="VHR1862" s="401"/>
      <c r="VHS1862" s="401"/>
      <c r="VHT1862" s="401"/>
      <c r="VHU1862" s="401"/>
      <c r="VHV1862" s="401"/>
      <c r="VHW1862" s="401"/>
      <c r="VHX1862" s="401"/>
      <c r="VHY1862" s="401"/>
      <c r="VHZ1862" s="401"/>
      <c r="VIA1862" s="401"/>
      <c r="VIB1862" s="401"/>
      <c r="VIC1862" s="401"/>
      <c r="VID1862" s="401"/>
      <c r="VIE1862" s="401"/>
      <c r="VIF1862" s="401"/>
      <c r="VIG1862" s="401"/>
      <c r="VIH1862" s="401"/>
      <c r="VII1862" s="401"/>
      <c r="VIJ1862" s="401"/>
      <c r="VIK1862" s="401"/>
      <c r="VIL1862" s="401"/>
      <c r="VIM1862" s="401"/>
      <c r="VIN1862" s="401"/>
      <c r="VIO1862" s="401"/>
      <c r="VIP1862" s="401"/>
      <c r="VIQ1862" s="401"/>
      <c r="VIR1862" s="401"/>
      <c r="VIS1862" s="401"/>
      <c r="VIT1862" s="401"/>
      <c r="VIU1862" s="401"/>
      <c r="VIV1862" s="401"/>
      <c r="VIW1862" s="401"/>
      <c r="VIX1862" s="401"/>
      <c r="VIY1862" s="401"/>
      <c r="VIZ1862" s="401"/>
      <c r="VJA1862" s="401"/>
      <c r="VJB1862" s="401"/>
      <c r="VJC1862" s="401"/>
      <c r="VJD1862" s="401"/>
      <c r="VJE1862" s="401"/>
      <c r="VJF1862" s="401"/>
      <c r="VJG1862" s="401"/>
      <c r="VJH1862" s="401"/>
      <c r="VJI1862" s="401"/>
      <c r="VJJ1862" s="401"/>
      <c r="VJK1862" s="401"/>
      <c r="VJL1862" s="401"/>
      <c r="VJM1862" s="401"/>
      <c r="VJN1862" s="401"/>
      <c r="VJO1862" s="401"/>
      <c r="VJP1862" s="401"/>
      <c r="VJQ1862" s="401"/>
      <c r="VJR1862" s="401"/>
      <c r="VJS1862" s="401"/>
      <c r="VJT1862" s="401"/>
      <c r="VJU1862" s="401"/>
      <c r="VJV1862" s="401"/>
      <c r="VJW1862" s="401"/>
      <c r="VJX1862" s="401"/>
      <c r="VJY1862" s="401"/>
      <c r="VJZ1862" s="401"/>
      <c r="VKA1862" s="401"/>
      <c r="VKB1862" s="401"/>
      <c r="VKC1862" s="401"/>
      <c r="VKD1862" s="401"/>
      <c r="VKE1862" s="401"/>
      <c r="VKF1862" s="401"/>
      <c r="VKG1862" s="401"/>
      <c r="VKH1862" s="401"/>
      <c r="VKI1862" s="401"/>
      <c r="VKJ1862" s="401"/>
      <c r="VKK1862" s="401"/>
      <c r="VKL1862" s="401"/>
      <c r="VKM1862" s="401"/>
      <c r="VKN1862" s="401"/>
      <c r="VKO1862" s="401"/>
      <c r="VKP1862" s="401"/>
      <c r="VKQ1862" s="401"/>
      <c r="VKR1862" s="401"/>
      <c r="VKS1862" s="401"/>
      <c r="VKT1862" s="401"/>
      <c r="VKU1862" s="401"/>
      <c r="VKV1862" s="401"/>
      <c r="VKW1862" s="401"/>
      <c r="VKX1862" s="401"/>
      <c r="VKY1862" s="401"/>
      <c r="VKZ1862" s="401"/>
      <c r="VLA1862" s="401"/>
      <c r="VLB1862" s="401"/>
      <c r="VLC1862" s="401"/>
      <c r="VLD1862" s="401"/>
      <c r="VLE1862" s="401"/>
      <c r="VLF1862" s="401"/>
      <c r="VLG1862" s="401"/>
      <c r="VLH1862" s="401"/>
      <c r="VLI1862" s="401"/>
      <c r="VLJ1862" s="401"/>
      <c r="VLK1862" s="401"/>
      <c r="VLL1862" s="401"/>
      <c r="VLM1862" s="401"/>
      <c r="VLN1862" s="401"/>
      <c r="VLO1862" s="401"/>
      <c r="VLP1862" s="401"/>
      <c r="VLQ1862" s="401"/>
      <c r="VLR1862" s="401"/>
      <c r="VLS1862" s="401"/>
      <c r="VLT1862" s="401"/>
      <c r="VLU1862" s="401"/>
      <c r="VLV1862" s="401"/>
      <c r="VLW1862" s="401"/>
      <c r="VLX1862" s="401"/>
      <c r="VLY1862" s="401"/>
      <c r="VLZ1862" s="401"/>
      <c r="VMA1862" s="401"/>
      <c r="VMB1862" s="401"/>
      <c r="VMC1862" s="401"/>
      <c r="VMD1862" s="401"/>
      <c r="VME1862" s="401"/>
      <c r="VMF1862" s="401"/>
      <c r="VMG1862" s="401"/>
      <c r="VMH1862" s="401"/>
      <c r="VMI1862" s="401"/>
      <c r="VMJ1862" s="401"/>
      <c r="VMK1862" s="401"/>
      <c r="VML1862" s="401"/>
      <c r="VMM1862" s="401"/>
      <c r="VMN1862" s="401"/>
      <c r="VMO1862" s="401"/>
      <c r="VMP1862" s="401"/>
      <c r="VMQ1862" s="401"/>
      <c r="VMR1862" s="401"/>
      <c r="VMS1862" s="401"/>
      <c r="VMT1862" s="401"/>
      <c r="VMU1862" s="401"/>
      <c r="VMV1862" s="401"/>
      <c r="VMW1862" s="401"/>
      <c r="VMX1862" s="401"/>
      <c r="VMY1862" s="401"/>
      <c r="VMZ1862" s="401"/>
      <c r="VNA1862" s="401"/>
      <c r="VNB1862" s="401"/>
      <c r="VNC1862" s="401"/>
      <c r="VND1862" s="401"/>
      <c r="VNE1862" s="401"/>
      <c r="VNF1862" s="401"/>
      <c r="VNG1862" s="401"/>
      <c r="VNH1862" s="401"/>
      <c r="VNI1862" s="401"/>
      <c r="VNJ1862" s="401"/>
      <c r="VNK1862" s="401"/>
      <c r="VNL1862" s="401"/>
      <c r="VNM1862" s="401"/>
      <c r="VNN1862" s="401"/>
      <c r="VNO1862" s="401"/>
      <c r="VNP1862" s="401"/>
      <c r="VNQ1862" s="401"/>
      <c r="VNR1862" s="401"/>
      <c r="VNS1862" s="401"/>
      <c r="VNT1862" s="401"/>
      <c r="VNU1862" s="401"/>
      <c r="VNV1862" s="401"/>
      <c r="VNW1862" s="401"/>
      <c r="VNX1862" s="401"/>
      <c r="VNY1862" s="401"/>
      <c r="VNZ1862" s="401"/>
      <c r="VOA1862" s="401"/>
      <c r="VOB1862" s="401"/>
      <c r="VOC1862" s="401"/>
      <c r="VOD1862" s="401"/>
      <c r="VOE1862" s="401"/>
      <c r="VOF1862" s="401"/>
      <c r="VOG1862" s="401"/>
      <c r="VOH1862" s="401"/>
      <c r="VOI1862" s="401"/>
      <c r="VOJ1862" s="401"/>
      <c r="VOK1862" s="401"/>
      <c r="VOL1862" s="401"/>
      <c r="VOM1862" s="401"/>
      <c r="VON1862" s="401"/>
      <c r="VOO1862" s="401"/>
      <c r="VOP1862" s="401"/>
      <c r="VOQ1862" s="401"/>
      <c r="VOR1862" s="401"/>
      <c r="VOS1862" s="401"/>
      <c r="VOT1862" s="401"/>
      <c r="VOU1862" s="401"/>
      <c r="VOV1862" s="401"/>
      <c r="VOW1862" s="401"/>
      <c r="VOX1862" s="401"/>
      <c r="VOY1862" s="401"/>
      <c r="VOZ1862" s="401"/>
      <c r="VPA1862" s="401"/>
      <c r="VPB1862" s="401"/>
      <c r="VPC1862" s="401"/>
      <c r="VPD1862" s="401"/>
      <c r="VPE1862" s="401"/>
      <c r="VPF1862" s="401"/>
      <c r="VPG1862" s="401"/>
      <c r="VPH1862" s="401"/>
      <c r="VPI1862" s="401"/>
      <c r="VPJ1862" s="401"/>
      <c r="VPK1862" s="401"/>
      <c r="VPL1862" s="401"/>
      <c r="VPM1862" s="401"/>
      <c r="VPN1862" s="401"/>
      <c r="VPO1862" s="401"/>
      <c r="VPP1862" s="401"/>
      <c r="VPQ1862" s="401"/>
      <c r="VPR1862" s="401"/>
      <c r="VPS1862" s="401"/>
      <c r="VPT1862" s="401"/>
      <c r="VPU1862" s="401"/>
      <c r="VPV1862" s="401"/>
      <c r="VPW1862" s="401"/>
      <c r="VPX1862" s="401"/>
      <c r="VPY1862" s="401"/>
      <c r="VPZ1862" s="401"/>
      <c r="VQA1862" s="401"/>
      <c r="VQB1862" s="401"/>
      <c r="VQC1862" s="401"/>
      <c r="VQD1862" s="401"/>
      <c r="VQE1862" s="401"/>
      <c r="VQF1862" s="401"/>
      <c r="VQG1862" s="401"/>
      <c r="VQH1862" s="401"/>
      <c r="VQI1862" s="401"/>
      <c r="VQJ1862" s="401"/>
      <c r="VQK1862" s="401"/>
      <c r="VQL1862" s="401"/>
      <c r="VQM1862" s="401"/>
      <c r="VQN1862" s="401"/>
      <c r="VQO1862" s="401"/>
      <c r="VQP1862" s="401"/>
      <c r="VQQ1862" s="401"/>
      <c r="VQR1862" s="401"/>
      <c r="VQS1862" s="401"/>
      <c r="VQT1862" s="401"/>
      <c r="VQU1862" s="401"/>
      <c r="VQV1862" s="401"/>
      <c r="VQW1862" s="401"/>
      <c r="VQX1862" s="401"/>
      <c r="VQY1862" s="401"/>
      <c r="VQZ1862" s="401"/>
      <c r="VRA1862" s="401"/>
      <c r="VRB1862" s="401"/>
      <c r="VRC1862" s="401"/>
      <c r="VRD1862" s="401"/>
      <c r="VRE1862" s="401"/>
      <c r="VRF1862" s="401"/>
      <c r="VRG1862" s="401"/>
      <c r="VRH1862" s="401"/>
      <c r="VRI1862" s="401"/>
      <c r="VRJ1862" s="401"/>
      <c r="VRK1862" s="401"/>
      <c r="VRL1862" s="401"/>
      <c r="VRM1862" s="401"/>
      <c r="VRN1862" s="401"/>
      <c r="VRO1862" s="401"/>
      <c r="VRP1862" s="401"/>
      <c r="VRQ1862" s="401"/>
      <c r="VRR1862" s="401"/>
      <c r="VRS1862" s="401"/>
      <c r="VRT1862" s="401"/>
      <c r="VRU1862" s="401"/>
      <c r="VRV1862" s="401"/>
      <c r="VRW1862" s="401"/>
      <c r="VRX1862" s="401"/>
      <c r="VRY1862" s="401"/>
      <c r="VRZ1862" s="401"/>
      <c r="VSA1862" s="401"/>
      <c r="VSB1862" s="401"/>
      <c r="VSC1862" s="401"/>
      <c r="VSD1862" s="401"/>
      <c r="VSE1862" s="401"/>
      <c r="VSF1862" s="401"/>
      <c r="VSG1862" s="401"/>
      <c r="VSH1862" s="401"/>
      <c r="VSI1862" s="401"/>
      <c r="VSJ1862" s="401"/>
      <c r="VSK1862" s="401"/>
      <c r="VSL1862" s="401"/>
      <c r="VSM1862" s="401"/>
      <c r="VSN1862" s="401"/>
      <c r="VSO1862" s="401"/>
      <c r="VSP1862" s="401"/>
      <c r="VSQ1862" s="401"/>
      <c r="VSR1862" s="401"/>
      <c r="VSS1862" s="401"/>
      <c r="VST1862" s="401"/>
      <c r="VSU1862" s="401"/>
      <c r="VSV1862" s="401"/>
      <c r="VSW1862" s="401"/>
      <c r="VSX1862" s="401"/>
      <c r="VSY1862" s="401"/>
      <c r="VSZ1862" s="401"/>
      <c r="VTA1862" s="401"/>
      <c r="VTB1862" s="401"/>
      <c r="VTC1862" s="401"/>
      <c r="VTD1862" s="401"/>
      <c r="VTE1862" s="401"/>
      <c r="VTF1862" s="401"/>
      <c r="VTG1862" s="401"/>
      <c r="VTH1862" s="401"/>
      <c r="VTI1862" s="401"/>
      <c r="VTJ1862" s="401"/>
      <c r="VTK1862" s="401"/>
      <c r="VTL1862" s="401"/>
      <c r="VTM1862" s="401"/>
      <c r="VTN1862" s="401"/>
      <c r="VTO1862" s="401"/>
      <c r="VTP1862" s="401"/>
      <c r="VTQ1862" s="401"/>
      <c r="VTR1862" s="401"/>
      <c r="VTS1862" s="401"/>
      <c r="VTT1862" s="401"/>
      <c r="VTU1862" s="401"/>
      <c r="VTV1862" s="401"/>
      <c r="VTW1862" s="401"/>
      <c r="VTX1862" s="401"/>
      <c r="VTY1862" s="401"/>
      <c r="VTZ1862" s="401"/>
      <c r="VUA1862" s="401"/>
      <c r="VUB1862" s="401"/>
      <c r="VUC1862" s="401"/>
      <c r="VUD1862" s="401"/>
      <c r="VUE1862" s="401"/>
      <c r="VUF1862" s="401"/>
      <c r="VUG1862" s="401"/>
      <c r="VUH1862" s="401"/>
      <c r="VUI1862" s="401"/>
      <c r="VUJ1862" s="401"/>
      <c r="VUK1862" s="401"/>
      <c r="VUL1862" s="401"/>
      <c r="VUM1862" s="401"/>
      <c r="VUN1862" s="401"/>
      <c r="VUO1862" s="401"/>
      <c r="VUP1862" s="401"/>
      <c r="VUQ1862" s="401"/>
      <c r="VUR1862" s="401"/>
      <c r="VUS1862" s="401"/>
      <c r="VUT1862" s="401"/>
      <c r="VUU1862" s="401"/>
      <c r="VUV1862" s="401"/>
      <c r="VUW1862" s="401"/>
      <c r="VUX1862" s="401"/>
      <c r="VUY1862" s="401"/>
      <c r="VUZ1862" s="401"/>
      <c r="VVA1862" s="401"/>
      <c r="VVB1862" s="401"/>
      <c r="VVC1862" s="401"/>
      <c r="VVD1862" s="401"/>
      <c r="VVE1862" s="401"/>
      <c r="VVF1862" s="401"/>
      <c r="VVG1862" s="401"/>
      <c r="VVH1862" s="401"/>
      <c r="VVI1862" s="401"/>
      <c r="VVJ1862" s="401"/>
      <c r="VVK1862" s="401"/>
      <c r="VVL1862" s="401"/>
      <c r="VVM1862" s="401"/>
      <c r="VVN1862" s="401"/>
      <c r="VVO1862" s="401"/>
      <c r="VVP1862" s="401"/>
      <c r="VVQ1862" s="401"/>
      <c r="VVR1862" s="401"/>
      <c r="VVS1862" s="401"/>
      <c r="VVT1862" s="401"/>
      <c r="VVU1862" s="401"/>
      <c r="VVV1862" s="401"/>
      <c r="VVW1862" s="401"/>
      <c r="VVX1862" s="401"/>
      <c r="VVY1862" s="401"/>
      <c r="VVZ1862" s="401"/>
      <c r="VWA1862" s="401"/>
      <c r="VWB1862" s="401"/>
      <c r="VWC1862" s="401"/>
      <c r="VWD1862" s="401"/>
      <c r="VWE1862" s="401"/>
      <c r="VWF1862" s="401"/>
      <c r="VWG1862" s="401"/>
      <c r="VWH1862" s="401"/>
      <c r="VWI1862" s="401"/>
      <c r="VWJ1862" s="401"/>
      <c r="VWK1862" s="401"/>
      <c r="VWL1862" s="401"/>
      <c r="VWM1862" s="401"/>
      <c r="VWN1862" s="401"/>
      <c r="VWO1862" s="401"/>
      <c r="VWP1862" s="401"/>
      <c r="VWQ1862" s="401"/>
      <c r="VWR1862" s="401"/>
      <c r="VWS1862" s="401"/>
      <c r="VWT1862" s="401"/>
      <c r="VWU1862" s="401"/>
      <c r="VWV1862" s="401"/>
      <c r="VWW1862" s="401"/>
      <c r="VWX1862" s="401"/>
      <c r="VWY1862" s="401"/>
      <c r="VWZ1862" s="401"/>
      <c r="VXA1862" s="401"/>
      <c r="VXB1862" s="401"/>
      <c r="VXC1862" s="401"/>
      <c r="VXD1862" s="401"/>
      <c r="VXE1862" s="401"/>
      <c r="VXF1862" s="401"/>
      <c r="VXG1862" s="401"/>
      <c r="VXH1862" s="401"/>
      <c r="VXI1862" s="401"/>
      <c r="VXJ1862" s="401"/>
      <c r="VXK1862" s="401"/>
      <c r="VXL1862" s="401"/>
      <c r="VXM1862" s="401"/>
      <c r="VXN1862" s="401"/>
      <c r="VXO1862" s="401"/>
      <c r="VXP1862" s="401"/>
      <c r="VXQ1862" s="401"/>
      <c r="VXR1862" s="401"/>
      <c r="VXS1862" s="401"/>
      <c r="VXT1862" s="401"/>
      <c r="VXU1862" s="401"/>
      <c r="VXV1862" s="401"/>
      <c r="VXW1862" s="401"/>
      <c r="VXX1862" s="401"/>
      <c r="VXY1862" s="401"/>
      <c r="VXZ1862" s="401"/>
      <c r="VYA1862" s="401"/>
      <c r="VYB1862" s="401"/>
      <c r="VYC1862" s="401"/>
      <c r="VYD1862" s="401"/>
      <c r="VYE1862" s="401"/>
      <c r="VYF1862" s="401"/>
      <c r="VYG1862" s="401"/>
      <c r="VYH1862" s="401"/>
      <c r="VYI1862" s="401"/>
      <c r="VYJ1862" s="401"/>
      <c r="VYK1862" s="401"/>
      <c r="VYL1862" s="401"/>
      <c r="VYM1862" s="401"/>
      <c r="VYN1862" s="401"/>
      <c r="VYO1862" s="401"/>
      <c r="VYP1862" s="401"/>
      <c r="VYQ1862" s="401"/>
      <c r="VYR1862" s="401"/>
      <c r="VYS1862" s="401"/>
      <c r="VYT1862" s="401"/>
      <c r="VYU1862" s="401"/>
      <c r="VYV1862" s="401"/>
      <c r="VYW1862" s="401"/>
      <c r="VYX1862" s="401"/>
      <c r="VYY1862" s="401"/>
      <c r="VYZ1862" s="401"/>
      <c r="VZA1862" s="401"/>
      <c r="VZB1862" s="401"/>
      <c r="VZC1862" s="401"/>
      <c r="VZD1862" s="401"/>
      <c r="VZE1862" s="401"/>
      <c r="VZF1862" s="401"/>
      <c r="VZG1862" s="401"/>
      <c r="VZH1862" s="401"/>
      <c r="VZI1862" s="401"/>
      <c r="VZJ1862" s="401"/>
      <c r="VZK1862" s="401"/>
      <c r="VZL1862" s="401"/>
      <c r="VZM1862" s="401"/>
      <c r="VZN1862" s="401"/>
      <c r="VZO1862" s="401"/>
      <c r="VZP1862" s="401"/>
      <c r="VZQ1862" s="401"/>
      <c r="VZR1862" s="401"/>
      <c r="VZS1862" s="401"/>
      <c r="VZT1862" s="401"/>
      <c r="VZU1862" s="401"/>
      <c r="VZV1862" s="401"/>
      <c r="VZW1862" s="401"/>
      <c r="VZX1862" s="401"/>
      <c r="VZY1862" s="401"/>
      <c r="VZZ1862" s="401"/>
      <c r="WAA1862" s="401"/>
      <c r="WAB1862" s="401"/>
      <c r="WAC1862" s="401"/>
      <c r="WAD1862" s="401"/>
      <c r="WAE1862" s="401"/>
      <c r="WAF1862" s="401"/>
      <c r="WAG1862" s="401"/>
      <c r="WAH1862" s="401"/>
      <c r="WAI1862" s="401"/>
      <c r="WAJ1862" s="401"/>
      <c r="WAK1862" s="401"/>
      <c r="WAL1862" s="401"/>
      <c r="WAM1862" s="401"/>
      <c r="WAN1862" s="401"/>
      <c r="WAO1862" s="401"/>
      <c r="WAP1862" s="401"/>
      <c r="WAQ1862" s="401"/>
      <c r="WAR1862" s="401"/>
      <c r="WAS1862" s="401"/>
      <c r="WAT1862" s="401"/>
      <c r="WAU1862" s="401"/>
      <c r="WAV1862" s="401"/>
      <c r="WAW1862" s="401"/>
      <c r="WAX1862" s="401"/>
      <c r="WAY1862" s="401"/>
      <c r="WAZ1862" s="401"/>
      <c r="WBA1862" s="401"/>
      <c r="WBB1862" s="401"/>
      <c r="WBC1862" s="401"/>
      <c r="WBD1862" s="401"/>
      <c r="WBE1862" s="401"/>
      <c r="WBF1862" s="401"/>
      <c r="WBG1862" s="401"/>
      <c r="WBH1862" s="401"/>
      <c r="WBI1862" s="401"/>
      <c r="WBJ1862" s="401"/>
      <c r="WBK1862" s="401"/>
      <c r="WBL1862" s="401"/>
      <c r="WBM1862" s="401"/>
      <c r="WBN1862" s="401"/>
      <c r="WBO1862" s="401"/>
      <c r="WBP1862" s="401"/>
      <c r="WBQ1862" s="401"/>
      <c r="WBR1862" s="401"/>
      <c r="WBS1862" s="401"/>
      <c r="WBT1862" s="401"/>
      <c r="WBU1862" s="401"/>
      <c r="WBV1862" s="401"/>
      <c r="WBW1862" s="401"/>
      <c r="WBX1862" s="401"/>
      <c r="WBY1862" s="401"/>
      <c r="WBZ1862" s="401"/>
      <c r="WCA1862" s="401"/>
      <c r="WCB1862" s="401"/>
      <c r="WCC1862" s="401"/>
      <c r="WCD1862" s="401"/>
      <c r="WCE1862" s="401"/>
      <c r="WCF1862" s="401"/>
      <c r="WCG1862" s="401"/>
      <c r="WCH1862" s="401"/>
      <c r="WCI1862" s="401"/>
      <c r="WCJ1862" s="401"/>
      <c r="WCK1862" s="401"/>
      <c r="WCL1862" s="401"/>
      <c r="WCM1862" s="401"/>
      <c r="WCN1862" s="401"/>
      <c r="WCO1862" s="401"/>
      <c r="WCP1862" s="401"/>
      <c r="WCQ1862" s="401"/>
      <c r="WCR1862" s="401"/>
      <c r="WCS1862" s="401"/>
      <c r="WCT1862" s="401"/>
      <c r="WCU1862" s="401"/>
      <c r="WCV1862" s="401"/>
      <c r="WCW1862" s="401"/>
      <c r="WCX1862" s="401"/>
      <c r="WCY1862" s="401"/>
      <c r="WCZ1862" s="401"/>
      <c r="WDA1862" s="401"/>
      <c r="WDB1862" s="401"/>
      <c r="WDC1862" s="401"/>
      <c r="WDD1862" s="401"/>
      <c r="WDE1862" s="401"/>
      <c r="WDF1862" s="401"/>
      <c r="WDG1862" s="401"/>
      <c r="WDH1862" s="401"/>
      <c r="WDI1862" s="401"/>
      <c r="WDJ1862" s="401"/>
      <c r="WDK1862" s="401"/>
      <c r="WDL1862" s="401"/>
      <c r="WDM1862" s="401"/>
      <c r="WDN1862" s="401"/>
      <c r="WDO1862" s="401"/>
      <c r="WDP1862" s="401"/>
      <c r="WDQ1862" s="401"/>
      <c r="WDR1862" s="401"/>
      <c r="WDS1862" s="401"/>
      <c r="WDT1862" s="401"/>
      <c r="WDU1862" s="401"/>
      <c r="WDV1862" s="401"/>
      <c r="WDW1862" s="401"/>
      <c r="WDX1862" s="401"/>
      <c r="WDY1862" s="401"/>
      <c r="WDZ1862" s="401"/>
      <c r="WEA1862" s="401"/>
      <c r="WEB1862" s="401"/>
      <c r="WEC1862" s="401"/>
      <c r="WED1862" s="401"/>
      <c r="WEE1862" s="401"/>
      <c r="WEF1862" s="401"/>
      <c r="WEG1862" s="401"/>
      <c r="WEH1862" s="401"/>
      <c r="WEI1862" s="401"/>
      <c r="WEJ1862" s="401"/>
      <c r="WEK1862" s="401"/>
      <c r="WEL1862" s="401"/>
      <c r="WEM1862" s="401"/>
      <c r="WEN1862" s="401"/>
      <c r="WEO1862" s="401"/>
      <c r="WEP1862" s="401"/>
      <c r="WEQ1862" s="401"/>
      <c r="WER1862" s="401"/>
      <c r="WES1862" s="401"/>
      <c r="WET1862" s="401"/>
      <c r="WEU1862" s="401"/>
      <c r="WEV1862" s="401"/>
      <c r="WEW1862" s="401"/>
      <c r="WEX1862" s="401"/>
      <c r="WEY1862" s="401"/>
      <c r="WEZ1862" s="401"/>
      <c r="WFA1862" s="401"/>
      <c r="WFB1862" s="401"/>
      <c r="WFC1862" s="401"/>
      <c r="WFD1862" s="401"/>
      <c r="WFE1862" s="401"/>
      <c r="WFF1862" s="401"/>
      <c r="WFG1862" s="401"/>
      <c r="WFH1862" s="401"/>
      <c r="WFI1862" s="401"/>
      <c r="WFJ1862" s="401"/>
      <c r="WFK1862" s="401"/>
      <c r="WFL1862" s="401"/>
      <c r="WFM1862" s="401"/>
      <c r="WFN1862" s="401"/>
      <c r="WFO1862" s="401"/>
      <c r="WFP1862" s="401"/>
      <c r="WFQ1862" s="401"/>
      <c r="WFR1862" s="401"/>
      <c r="WFS1862" s="401"/>
      <c r="WFT1862" s="401"/>
      <c r="WFU1862" s="401"/>
      <c r="WFV1862" s="401"/>
      <c r="WFW1862" s="401"/>
      <c r="WFX1862" s="401"/>
      <c r="WFY1862" s="401"/>
      <c r="WFZ1862" s="401"/>
      <c r="WGA1862" s="401"/>
      <c r="WGB1862" s="401"/>
      <c r="WGC1862" s="401"/>
      <c r="WGD1862" s="401"/>
      <c r="WGE1862" s="401"/>
      <c r="WGF1862" s="401"/>
      <c r="WGG1862" s="401"/>
      <c r="WGH1862" s="401"/>
      <c r="WGI1862" s="401"/>
      <c r="WGJ1862" s="401"/>
      <c r="WGK1862" s="401"/>
      <c r="WGL1862" s="401"/>
      <c r="WGM1862" s="401"/>
      <c r="WGN1862" s="401"/>
      <c r="WGO1862" s="401"/>
      <c r="WGP1862" s="401"/>
      <c r="WGQ1862" s="401"/>
      <c r="WGR1862" s="401"/>
      <c r="WGS1862" s="401"/>
      <c r="WGT1862" s="401"/>
      <c r="WGU1862" s="401"/>
      <c r="WGV1862" s="401"/>
      <c r="WGW1862" s="401"/>
      <c r="WGX1862" s="401"/>
      <c r="WGY1862" s="401"/>
      <c r="WGZ1862" s="401"/>
      <c r="WHA1862" s="401"/>
      <c r="WHB1862" s="401"/>
      <c r="WHC1862" s="401"/>
      <c r="WHD1862" s="401"/>
      <c r="WHE1862" s="401"/>
      <c r="WHF1862" s="401"/>
      <c r="WHG1862" s="401"/>
      <c r="WHH1862" s="401"/>
      <c r="WHI1862" s="401"/>
      <c r="WHJ1862" s="401"/>
      <c r="WHK1862" s="401"/>
      <c r="WHL1862" s="401"/>
      <c r="WHM1862" s="401"/>
      <c r="WHN1862" s="401"/>
      <c r="WHO1862" s="401"/>
      <c r="WHP1862" s="401"/>
      <c r="WHQ1862" s="401"/>
      <c r="WHR1862" s="401"/>
      <c r="WHS1862" s="401"/>
      <c r="WHT1862" s="401"/>
      <c r="WHU1862" s="401"/>
      <c r="WHV1862" s="401"/>
      <c r="WHW1862" s="401"/>
      <c r="WHX1862" s="401"/>
      <c r="WHY1862" s="401"/>
      <c r="WHZ1862" s="401"/>
      <c r="WIA1862" s="401"/>
      <c r="WIB1862" s="401"/>
      <c r="WIC1862" s="401"/>
      <c r="WID1862" s="401"/>
      <c r="WIE1862" s="401"/>
      <c r="WIF1862" s="401"/>
      <c r="WIG1862" s="401"/>
      <c r="WIH1862" s="401"/>
      <c r="WII1862" s="401"/>
      <c r="WIJ1862" s="401"/>
      <c r="WIK1862" s="401"/>
      <c r="WIL1862" s="401"/>
      <c r="WIM1862" s="401"/>
      <c r="WIN1862" s="401"/>
      <c r="WIO1862" s="401"/>
      <c r="WIP1862" s="401"/>
      <c r="WIQ1862" s="401"/>
      <c r="WIR1862" s="401"/>
      <c r="WIS1862" s="401"/>
      <c r="WIT1862" s="401"/>
      <c r="WIU1862" s="401"/>
      <c r="WIV1862" s="401"/>
      <c r="WIW1862" s="401"/>
      <c r="WIX1862" s="401"/>
      <c r="WIY1862" s="401"/>
      <c r="WIZ1862" s="401"/>
      <c r="WJA1862" s="401"/>
      <c r="WJB1862" s="401"/>
      <c r="WJC1862" s="401"/>
      <c r="WJD1862" s="401"/>
      <c r="WJE1862" s="401"/>
      <c r="WJF1862" s="401"/>
      <c r="WJG1862" s="401"/>
      <c r="WJH1862" s="401"/>
      <c r="WJI1862" s="401"/>
      <c r="WJJ1862" s="401"/>
      <c r="WJK1862" s="401"/>
      <c r="WJL1862" s="401"/>
      <c r="WJM1862" s="401"/>
      <c r="WJN1862" s="401"/>
      <c r="WJO1862" s="401"/>
      <c r="WJP1862" s="401"/>
      <c r="WJQ1862" s="401"/>
      <c r="WJR1862" s="401"/>
      <c r="WJS1862" s="401"/>
      <c r="WJT1862" s="401"/>
      <c r="WJU1862" s="401"/>
      <c r="WJV1862" s="401"/>
      <c r="WJW1862" s="401"/>
      <c r="WJX1862" s="401"/>
      <c r="WJY1862" s="401"/>
      <c r="WJZ1862" s="401"/>
      <c r="WKA1862" s="401"/>
      <c r="WKB1862" s="401"/>
      <c r="WKC1862" s="401"/>
      <c r="WKD1862" s="401"/>
      <c r="WKE1862" s="401"/>
      <c r="WKF1862" s="401"/>
      <c r="WKG1862" s="401"/>
      <c r="WKH1862" s="401"/>
      <c r="WKI1862" s="401"/>
      <c r="WKJ1862" s="401"/>
      <c r="WKK1862" s="401"/>
      <c r="WKL1862" s="401"/>
      <c r="WKM1862" s="401"/>
      <c r="WKN1862" s="401"/>
      <c r="WKO1862" s="401"/>
      <c r="WKP1862" s="401"/>
      <c r="WKQ1862" s="401"/>
      <c r="WKR1862" s="401"/>
      <c r="WKS1862" s="401"/>
      <c r="WKT1862" s="401"/>
      <c r="WKU1862" s="401"/>
      <c r="WKV1862" s="401"/>
      <c r="WKW1862" s="401"/>
      <c r="WKX1862" s="401"/>
      <c r="WKY1862" s="401"/>
      <c r="WKZ1862" s="401"/>
      <c r="WLA1862" s="401"/>
      <c r="WLB1862" s="401"/>
      <c r="WLC1862" s="401"/>
      <c r="WLD1862" s="401"/>
      <c r="WLE1862" s="401"/>
      <c r="WLF1862" s="401"/>
      <c r="WLG1862" s="401"/>
      <c r="WLH1862" s="401"/>
      <c r="WLI1862" s="401"/>
      <c r="WLJ1862" s="401"/>
      <c r="WLK1862" s="401"/>
      <c r="WLL1862" s="401"/>
      <c r="WLM1862" s="401"/>
      <c r="WLN1862" s="401"/>
      <c r="WLO1862" s="401"/>
      <c r="WLP1862" s="401"/>
      <c r="WLQ1862" s="401"/>
      <c r="WLR1862" s="401"/>
      <c r="WLS1862" s="401"/>
      <c r="WLT1862" s="401"/>
      <c r="WLU1862" s="401"/>
      <c r="WLV1862" s="401"/>
      <c r="WLW1862" s="401"/>
      <c r="WLX1862" s="401"/>
      <c r="WLY1862" s="401"/>
      <c r="WLZ1862" s="401"/>
      <c r="WMA1862" s="401"/>
      <c r="WMB1862" s="401"/>
      <c r="WMC1862" s="401"/>
      <c r="WMD1862" s="401"/>
      <c r="WME1862" s="401"/>
      <c r="WMF1862" s="401"/>
      <c r="WMG1862" s="401"/>
      <c r="WMH1862" s="401"/>
      <c r="WMI1862" s="401"/>
      <c r="WMJ1862" s="401"/>
      <c r="WMK1862" s="401"/>
      <c r="WML1862" s="401"/>
      <c r="WMM1862" s="401"/>
      <c r="WMN1862" s="401"/>
      <c r="WMO1862" s="401"/>
      <c r="WMP1862" s="401"/>
      <c r="WMQ1862" s="401"/>
      <c r="WMR1862" s="401"/>
      <c r="WMS1862" s="401"/>
      <c r="WMT1862" s="401"/>
      <c r="WMU1862" s="401"/>
      <c r="WMV1862" s="401"/>
      <c r="WMW1862" s="401"/>
      <c r="WMX1862" s="401"/>
      <c r="WMY1862" s="401"/>
      <c r="WMZ1862" s="401"/>
      <c r="WNA1862" s="401"/>
      <c r="WNB1862" s="401"/>
      <c r="WNC1862" s="401"/>
      <c r="WND1862" s="401"/>
      <c r="WNE1862" s="401"/>
      <c r="WNF1862" s="401"/>
      <c r="WNG1862" s="401"/>
      <c r="WNH1862" s="401"/>
      <c r="WNI1862" s="401"/>
      <c r="WNJ1862" s="401"/>
      <c r="WNK1862" s="401"/>
      <c r="WNL1862" s="401"/>
      <c r="WNM1862" s="401"/>
      <c r="WNN1862" s="401"/>
      <c r="WNO1862" s="401"/>
      <c r="WNP1862" s="401"/>
      <c r="WNQ1862" s="401"/>
      <c r="WNR1862" s="401"/>
      <c r="WNS1862" s="401"/>
      <c r="WNT1862" s="401"/>
      <c r="WNU1862" s="401"/>
      <c r="WNV1862" s="401"/>
      <c r="WNW1862" s="401"/>
      <c r="WNX1862" s="401"/>
      <c r="WNY1862" s="401"/>
      <c r="WNZ1862" s="401"/>
      <c r="WOA1862" s="401"/>
      <c r="WOB1862" s="401"/>
      <c r="WOC1862" s="401"/>
      <c r="WOD1862" s="401"/>
      <c r="WOE1862" s="401"/>
      <c r="WOF1862" s="401"/>
      <c r="WOG1862" s="401"/>
      <c r="WOH1862" s="401"/>
      <c r="WOI1862" s="401"/>
      <c r="WOJ1862" s="401"/>
      <c r="WOK1862" s="401"/>
      <c r="WOL1862" s="401"/>
      <c r="WOM1862" s="401"/>
      <c r="WON1862" s="401"/>
      <c r="WOO1862" s="401"/>
      <c r="WOP1862" s="401"/>
      <c r="WOQ1862" s="401"/>
      <c r="WOR1862" s="401"/>
      <c r="WOS1862" s="401"/>
      <c r="WOT1862" s="401"/>
      <c r="WOU1862" s="401"/>
      <c r="WOV1862" s="401"/>
      <c r="WOW1862" s="401"/>
      <c r="WOX1862" s="401"/>
      <c r="WOY1862" s="401"/>
      <c r="WOZ1862" s="401"/>
      <c r="WPA1862" s="401"/>
      <c r="WPB1862" s="401"/>
      <c r="WPC1862" s="401"/>
      <c r="WPD1862" s="401"/>
      <c r="WPE1862" s="401"/>
      <c r="WPF1862" s="401"/>
      <c r="WPG1862" s="401"/>
      <c r="WPH1862" s="401"/>
      <c r="WPI1862" s="401"/>
      <c r="WPJ1862" s="401"/>
      <c r="WPK1862" s="401"/>
      <c r="WPL1862" s="401"/>
      <c r="WPM1862" s="401"/>
      <c r="WPN1862" s="401"/>
      <c r="WPO1862" s="401"/>
      <c r="WPP1862" s="401"/>
      <c r="WPQ1862" s="401"/>
      <c r="WPR1862" s="401"/>
      <c r="WPS1862" s="401"/>
      <c r="WPT1862" s="401"/>
      <c r="WPU1862" s="401"/>
      <c r="WPV1862" s="401"/>
      <c r="WPW1862" s="401"/>
      <c r="WPX1862" s="401"/>
      <c r="WPY1862" s="401"/>
      <c r="WPZ1862" s="401"/>
      <c r="WQA1862" s="401"/>
      <c r="WQB1862" s="401"/>
      <c r="WQC1862" s="401"/>
      <c r="WQD1862" s="401"/>
      <c r="WQE1862" s="401"/>
      <c r="WQF1862" s="401"/>
      <c r="WQG1862" s="401"/>
      <c r="WQH1862" s="401"/>
      <c r="WQI1862" s="401"/>
      <c r="WQJ1862" s="401"/>
      <c r="WQK1862" s="401"/>
      <c r="WQL1862" s="401"/>
      <c r="WQM1862" s="401"/>
      <c r="WQN1862" s="401"/>
      <c r="WQO1862" s="401"/>
      <c r="WQP1862" s="401"/>
      <c r="WQQ1862" s="401"/>
      <c r="WQR1862" s="401"/>
      <c r="WQS1862" s="401"/>
      <c r="WQT1862" s="401"/>
      <c r="WQU1862" s="401"/>
      <c r="WQV1862" s="401"/>
      <c r="WQW1862" s="401"/>
      <c r="WQX1862" s="401"/>
      <c r="WQY1862" s="401"/>
      <c r="WQZ1862" s="401"/>
      <c r="WRA1862" s="401"/>
      <c r="WRB1862" s="401"/>
      <c r="WRC1862" s="401"/>
      <c r="WRD1862" s="401"/>
      <c r="WRE1862" s="401"/>
      <c r="WRF1862" s="401"/>
      <c r="WRG1862" s="401"/>
      <c r="WRH1862" s="401"/>
      <c r="WRI1862" s="401"/>
      <c r="WRJ1862" s="401"/>
      <c r="WRK1862" s="401"/>
      <c r="WRL1862" s="401"/>
      <c r="WRM1862" s="401"/>
      <c r="WRN1862" s="401"/>
      <c r="WRO1862" s="401"/>
      <c r="WRP1862" s="401"/>
      <c r="WRQ1862" s="401"/>
      <c r="WRR1862" s="401"/>
      <c r="WRS1862" s="401"/>
      <c r="WRT1862" s="401"/>
      <c r="WRU1862" s="401"/>
      <c r="WRV1862" s="401"/>
      <c r="WRW1862" s="401"/>
      <c r="WRX1862" s="401"/>
      <c r="WRY1862" s="401"/>
      <c r="WRZ1862" s="401"/>
      <c r="WSA1862" s="401"/>
      <c r="WSB1862" s="401"/>
      <c r="WSC1862" s="401"/>
      <c r="WSD1862" s="401"/>
      <c r="WSE1862" s="401"/>
      <c r="WSF1862" s="401"/>
      <c r="WSG1862" s="401"/>
      <c r="WSH1862" s="401"/>
      <c r="WSI1862" s="401"/>
      <c r="WSJ1862" s="401"/>
      <c r="WSK1862" s="401"/>
      <c r="WSL1862" s="401"/>
      <c r="WSM1862" s="401"/>
      <c r="WSN1862" s="401"/>
      <c r="WSO1862" s="401"/>
      <c r="WSP1862" s="401"/>
      <c r="WSQ1862" s="401"/>
      <c r="WSR1862" s="401"/>
      <c r="WSS1862" s="401"/>
      <c r="WST1862" s="401"/>
      <c r="WSU1862" s="401"/>
      <c r="WSV1862" s="401"/>
      <c r="WSW1862" s="401"/>
      <c r="WSX1862" s="401"/>
      <c r="WSY1862" s="401"/>
      <c r="WSZ1862" s="401"/>
      <c r="WTA1862" s="401"/>
      <c r="WTB1862" s="401"/>
      <c r="WTC1862" s="401"/>
      <c r="WTD1862" s="401"/>
      <c r="WTE1862" s="401"/>
      <c r="WTF1862" s="401"/>
      <c r="WTG1862" s="401"/>
      <c r="WTH1862" s="401"/>
      <c r="WTI1862" s="401"/>
      <c r="WTJ1862" s="401"/>
      <c r="WTK1862" s="401"/>
      <c r="WTL1862" s="401"/>
      <c r="WTM1862" s="401"/>
      <c r="WTN1862" s="401"/>
      <c r="WTO1862" s="401"/>
      <c r="WTP1862" s="401"/>
      <c r="WTQ1862" s="401"/>
      <c r="WTR1862" s="401"/>
      <c r="WTS1862" s="401"/>
      <c r="WTT1862" s="401"/>
      <c r="WTU1862" s="401"/>
      <c r="WTV1862" s="401"/>
      <c r="WTW1862" s="401"/>
      <c r="WTX1862" s="401"/>
      <c r="WTY1862" s="401"/>
      <c r="WTZ1862" s="401"/>
      <c r="WUA1862" s="401"/>
      <c r="WUB1862" s="401"/>
      <c r="WUC1862" s="401"/>
      <c r="WUD1862" s="401"/>
      <c r="WUE1862" s="401"/>
      <c r="WUF1862" s="401"/>
      <c r="WUG1862" s="401"/>
      <c r="WUH1862" s="401"/>
      <c r="WUI1862" s="401"/>
      <c r="WUJ1862" s="401"/>
      <c r="WUK1862" s="401"/>
      <c r="WUL1862" s="401"/>
      <c r="WUM1862" s="401"/>
      <c r="WUN1862" s="401"/>
      <c r="WUO1862" s="401"/>
      <c r="WUP1862" s="401"/>
      <c r="WUQ1862" s="401"/>
      <c r="WUR1862" s="401"/>
      <c r="WUS1862" s="401"/>
      <c r="WUT1862" s="401"/>
      <c r="WUU1862" s="401"/>
      <c r="WUV1862" s="401"/>
      <c r="WUW1862" s="401"/>
      <c r="WUX1862" s="401"/>
      <c r="WUY1862" s="401"/>
      <c r="WUZ1862" s="401"/>
      <c r="WVA1862" s="401"/>
      <c r="WVB1862" s="401"/>
      <c r="WVC1862" s="401"/>
      <c r="WVD1862" s="401"/>
      <c r="WVE1862" s="401"/>
    </row>
    <row r="1863" spans="1:16125" s="399" customFormat="1">
      <c r="A1863" s="397"/>
      <c r="B1863" s="397"/>
      <c r="C1863" s="400"/>
      <c r="D1863" s="400"/>
      <c r="E1863" s="5033"/>
      <c r="K1863" s="397"/>
      <c r="L1863" s="401"/>
      <c r="M1863" s="401"/>
      <c r="N1863" s="401"/>
      <c r="O1863" s="401"/>
      <c r="P1863" s="401"/>
      <c r="Q1863" s="401"/>
      <c r="R1863" s="401"/>
      <c r="S1863" s="401"/>
      <c r="T1863" s="401"/>
      <c r="U1863" s="401"/>
      <c r="V1863" s="401"/>
      <c r="W1863" s="401"/>
      <c r="X1863" s="401"/>
      <c r="Y1863" s="401"/>
      <c r="Z1863" s="401"/>
      <c r="AA1863" s="401"/>
      <c r="AB1863" s="401"/>
      <c r="AC1863" s="401"/>
      <c r="AD1863" s="401"/>
      <c r="AE1863" s="401"/>
      <c r="AF1863" s="401"/>
      <c r="AG1863" s="401"/>
      <c r="AH1863" s="401"/>
      <c r="AI1863" s="401"/>
      <c r="AJ1863" s="401"/>
      <c r="AK1863" s="401"/>
      <c r="AL1863" s="401"/>
      <c r="AM1863" s="401"/>
      <c r="AN1863" s="401"/>
      <c r="AO1863" s="401"/>
      <c r="AP1863" s="401"/>
      <c r="AQ1863" s="401"/>
      <c r="AR1863" s="401"/>
      <c r="AS1863" s="401"/>
      <c r="AT1863" s="401"/>
      <c r="AU1863" s="401"/>
      <c r="AV1863" s="401"/>
      <c r="AW1863" s="401"/>
      <c r="AX1863" s="401"/>
      <c r="AY1863" s="401"/>
      <c r="AZ1863" s="401"/>
      <c r="BA1863" s="401"/>
      <c r="BB1863" s="401"/>
      <c r="BC1863" s="401"/>
      <c r="BD1863" s="401"/>
      <c r="BE1863" s="401"/>
      <c r="BF1863" s="401"/>
      <c r="BG1863" s="401"/>
      <c r="BH1863" s="401"/>
      <c r="BI1863" s="401"/>
      <c r="BJ1863" s="401"/>
      <c r="BK1863" s="401"/>
      <c r="BL1863" s="401"/>
      <c r="BM1863" s="401"/>
      <c r="BN1863" s="401"/>
      <c r="BO1863" s="401"/>
      <c r="BP1863" s="401"/>
      <c r="BQ1863" s="401"/>
      <c r="BR1863" s="401"/>
      <c r="BS1863" s="401"/>
      <c r="BT1863" s="401"/>
      <c r="BU1863" s="401"/>
      <c r="BV1863" s="401"/>
      <c r="BW1863" s="401"/>
      <c r="BX1863" s="401"/>
      <c r="BY1863" s="401"/>
      <c r="BZ1863" s="401"/>
      <c r="CA1863" s="401"/>
      <c r="CB1863" s="401"/>
      <c r="CC1863" s="401"/>
      <c r="CD1863" s="401"/>
      <c r="CE1863" s="401"/>
      <c r="CF1863" s="401"/>
      <c r="CG1863" s="401"/>
      <c r="CH1863" s="401"/>
      <c r="CI1863" s="401"/>
      <c r="CJ1863" s="401"/>
      <c r="CK1863" s="401"/>
      <c r="CL1863" s="401"/>
      <c r="CM1863" s="401"/>
      <c r="CN1863" s="401"/>
      <c r="CO1863" s="401"/>
      <c r="CP1863" s="401"/>
      <c r="CQ1863" s="401"/>
      <c r="CR1863" s="401"/>
      <c r="CS1863" s="401"/>
      <c r="CT1863" s="401"/>
      <c r="CU1863" s="401"/>
      <c r="CV1863" s="401"/>
      <c r="CW1863" s="401"/>
      <c r="CX1863" s="401"/>
      <c r="CY1863" s="401"/>
      <c r="CZ1863" s="401"/>
      <c r="DA1863" s="401"/>
      <c r="DB1863" s="401"/>
      <c r="DC1863" s="401"/>
      <c r="DD1863" s="401"/>
      <c r="DE1863" s="401"/>
      <c r="DF1863" s="401"/>
      <c r="DG1863" s="401"/>
      <c r="DH1863" s="401"/>
      <c r="DI1863" s="401"/>
      <c r="DJ1863" s="401"/>
      <c r="DK1863" s="401"/>
      <c r="DL1863" s="401"/>
      <c r="DM1863" s="401"/>
      <c r="DN1863" s="401"/>
      <c r="DO1863" s="401"/>
      <c r="DP1863" s="401"/>
      <c r="DQ1863" s="401"/>
      <c r="DR1863" s="401"/>
      <c r="DS1863" s="401"/>
      <c r="DT1863" s="401"/>
      <c r="DU1863" s="401"/>
      <c r="DV1863" s="401"/>
      <c r="DW1863" s="401"/>
      <c r="DX1863" s="401"/>
      <c r="DY1863" s="401"/>
      <c r="DZ1863" s="401"/>
      <c r="EA1863" s="401"/>
      <c r="EB1863" s="401"/>
      <c r="EC1863" s="401"/>
      <c r="ED1863" s="401"/>
      <c r="EE1863" s="401"/>
      <c r="EF1863" s="401"/>
      <c r="EG1863" s="401"/>
      <c r="EH1863" s="401"/>
      <c r="EI1863" s="401"/>
      <c r="EJ1863" s="401"/>
      <c r="EK1863" s="401"/>
      <c r="EL1863" s="401"/>
      <c r="EM1863" s="401"/>
      <c r="EN1863" s="401"/>
      <c r="EO1863" s="401"/>
      <c r="EP1863" s="401"/>
      <c r="EQ1863" s="401"/>
      <c r="ER1863" s="401"/>
      <c r="ES1863" s="401"/>
      <c r="ET1863" s="401"/>
      <c r="EU1863" s="401"/>
      <c r="EV1863" s="401"/>
      <c r="EW1863" s="401"/>
      <c r="EX1863" s="401"/>
      <c r="EY1863" s="401"/>
      <c r="EZ1863" s="401"/>
      <c r="FA1863" s="401"/>
      <c r="FB1863" s="401"/>
      <c r="FC1863" s="401"/>
      <c r="FD1863" s="401"/>
      <c r="FE1863" s="401"/>
      <c r="FF1863" s="401"/>
      <c r="FG1863" s="401"/>
      <c r="FH1863" s="401"/>
      <c r="FI1863" s="401"/>
      <c r="FJ1863" s="401"/>
      <c r="FK1863" s="401"/>
      <c r="FL1863" s="401"/>
      <c r="FM1863" s="401"/>
      <c r="FN1863" s="401"/>
      <c r="FO1863" s="401"/>
      <c r="FP1863" s="401"/>
      <c r="FQ1863" s="401"/>
      <c r="FR1863" s="401"/>
      <c r="FS1863" s="401"/>
      <c r="FT1863" s="401"/>
      <c r="FU1863" s="401"/>
      <c r="FV1863" s="401"/>
      <c r="FW1863" s="401"/>
      <c r="FX1863" s="401"/>
      <c r="FY1863" s="401"/>
      <c r="FZ1863" s="401"/>
      <c r="GA1863" s="401"/>
      <c r="GB1863" s="401"/>
      <c r="GC1863" s="401"/>
      <c r="GD1863" s="401"/>
      <c r="GE1863" s="401"/>
      <c r="GF1863" s="401"/>
      <c r="GG1863" s="401"/>
      <c r="GH1863" s="401"/>
      <c r="GI1863" s="401"/>
      <c r="GJ1863" s="401"/>
      <c r="GK1863" s="401"/>
      <c r="GL1863" s="401"/>
      <c r="GM1863" s="401"/>
      <c r="GN1863" s="401"/>
      <c r="GO1863" s="401"/>
      <c r="GP1863" s="401"/>
      <c r="GQ1863" s="401"/>
      <c r="GR1863" s="401"/>
      <c r="GS1863" s="401"/>
      <c r="GT1863" s="401"/>
      <c r="GU1863" s="401"/>
      <c r="GV1863" s="401"/>
      <c r="GW1863" s="401"/>
      <c r="GX1863" s="401"/>
      <c r="GY1863" s="401"/>
      <c r="GZ1863" s="401"/>
      <c r="HA1863" s="401"/>
      <c r="HB1863" s="401"/>
      <c r="HC1863" s="401"/>
      <c r="HD1863" s="401"/>
      <c r="HE1863" s="401"/>
      <c r="HF1863" s="401"/>
      <c r="HG1863" s="401"/>
      <c r="HH1863" s="401"/>
      <c r="HI1863" s="401"/>
      <c r="HJ1863" s="401"/>
      <c r="HK1863" s="401"/>
      <c r="HL1863" s="401"/>
      <c r="HM1863" s="401"/>
      <c r="HN1863" s="401"/>
      <c r="HO1863" s="401"/>
      <c r="HP1863" s="401"/>
      <c r="HQ1863" s="401"/>
      <c r="HR1863" s="401"/>
      <c r="HS1863" s="401"/>
      <c r="HT1863" s="401"/>
      <c r="HU1863" s="401"/>
      <c r="HV1863" s="401"/>
      <c r="HW1863" s="401"/>
      <c r="HX1863" s="401"/>
      <c r="HY1863" s="401"/>
      <c r="HZ1863" s="401"/>
      <c r="IA1863" s="401"/>
      <c r="IB1863" s="401"/>
      <c r="IC1863" s="401"/>
      <c r="ID1863" s="401"/>
      <c r="IE1863" s="401"/>
      <c r="IF1863" s="401"/>
      <c r="IG1863" s="401"/>
      <c r="IH1863" s="401"/>
      <c r="II1863" s="401"/>
      <c r="IJ1863" s="401"/>
      <c r="IK1863" s="401"/>
      <c r="IL1863" s="401"/>
      <c r="IM1863" s="401"/>
      <c r="IN1863" s="401"/>
      <c r="IO1863" s="401"/>
      <c r="IP1863" s="401"/>
      <c r="IQ1863" s="401"/>
      <c r="IR1863" s="401"/>
      <c r="IS1863" s="401"/>
      <c r="IT1863" s="401"/>
      <c r="IU1863" s="401"/>
      <c r="IV1863" s="401"/>
      <c r="IW1863" s="401"/>
      <c r="IX1863" s="401"/>
      <c r="IY1863" s="401"/>
      <c r="IZ1863" s="401"/>
      <c r="JA1863" s="401"/>
      <c r="JB1863" s="401"/>
      <c r="JC1863" s="401"/>
      <c r="JD1863" s="401"/>
      <c r="JE1863" s="401"/>
      <c r="JF1863" s="401"/>
      <c r="JG1863" s="401"/>
      <c r="JH1863" s="401"/>
      <c r="JI1863" s="401"/>
      <c r="JJ1863" s="401"/>
      <c r="JK1863" s="401"/>
      <c r="JL1863" s="401"/>
      <c r="JM1863" s="401"/>
      <c r="JN1863" s="401"/>
      <c r="JO1863" s="401"/>
      <c r="JP1863" s="401"/>
      <c r="JQ1863" s="401"/>
      <c r="JR1863" s="401"/>
      <c r="JS1863" s="401"/>
      <c r="JT1863" s="401"/>
      <c r="JU1863" s="401"/>
      <c r="JV1863" s="401"/>
      <c r="JW1863" s="401"/>
      <c r="JX1863" s="401"/>
      <c r="JY1863" s="401"/>
      <c r="JZ1863" s="401"/>
      <c r="KA1863" s="401"/>
      <c r="KB1863" s="401"/>
      <c r="KC1863" s="401"/>
      <c r="KD1863" s="401"/>
      <c r="KE1863" s="401"/>
      <c r="KF1863" s="401"/>
      <c r="KG1863" s="401"/>
      <c r="KH1863" s="401"/>
      <c r="KI1863" s="401"/>
      <c r="KJ1863" s="401"/>
      <c r="KK1863" s="401"/>
      <c r="KL1863" s="401"/>
      <c r="KM1863" s="401"/>
      <c r="KN1863" s="401"/>
      <c r="KO1863" s="401"/>
      <c r="KP1863" s="401"/>
      <c r="KQ1863" s="401"/>
      <c r="KR1863" s="401"/>
      <c r="KS1863" s="401"/>
      <c r="KT1863" s="401"/>
      <c r="KU1863" s="401"/>
      <c r="KV1863" s="401"/>
      <c r="KW1863" s="401"/>
      <c r="KX1863" s="401"/>
      <c r="KY1863" s="401"/>
      <c r="KZ1863" s="401"/>
      <c r="LA1863" s="401"/>
      <c r="LB1863" s="401"/>
      <c r="LC1863" s="401"/>
      <c r="LD1863" s="401"/>
      <c r="LE1863" s="401"/>
      <c r="LF1863" s="401"/>
      <c r="LG1863" s="401"/>
      <c r="LH1863" s="401"/>
      <c r="LI1863" s="401"/>
      <c r="LJ1863" s="401"/>
      <c r="LK1863" s="401"/>
      <c r="LL1863" s="401"/>
      <c r="LM1863" s="401"/>
      <c r="LN1863" s="401"/>
      <c r="LO1863" s="401"/>
      <c r="LP1863" s="401"/>
      <c r="LQ1863" s="401"/>
      <c r="LR1863" s="401"/>
      <c r="LS1863" s="401"/>
      <c r="LT1863" s="401"/>
      <c r="LU1863" s="401"/>
      <c r="LV1863" s="401"/>
      <c r="LW1863" s="401"/>
      <c r="LX1863" s="401"/>
      <c r="LY1863" s="401"/>
      <c r="LZ1863" s="401"/>
      <c r="MA1863" s="401"/>
      <c r="MB1863" s="401"/>
      <c r="MC1863" s="401"/>
      <c r="MD1863" s="401"/>
      <c r="ME1863" s="401"/>
      <c r="MF1863" s="401"/>
      <c r="MG1863" s="401"/>
      <c r="MH1863" s="401"/>
      <c r="MI1863" s="401"/>
      <c r="MJ1863" s="401"/>
      <c r="MK1863" s="401"/>
      <c r="ML1863" s="401"/>
      <c r="MM1863" s="401"/>
      <c r="MN1863" s="401"/>
      <c r="MO1863" s="401"/>
      <c r="MP1863" s="401"/>
      <c r="MQ1863" s="401"/>
      <c r="MR1863" s="401"/>
      <c r="MS1863" s="401"/>
      <c r="MT1863" s="401"/>
      <c r="MU1863" s="401"/>
      <c r="MV1863" s="401"/>
      <c r="MW1863" s="401"/>
      <c r="MX1863" s="401"/>
      <c r="MY1863" s="401"/>
      <c r="MZ1863" s="401"/>
      <c r="NA1863" s="401"/>
      <c r="NB1863" s="401"/>
      <c r="NC1863" s="401"/>
      <c r="ND1863" s="401"/>
      <c r="NE1863" s="401"/>
      <c r="NF1863" s="401"/>
      <c r="NG1863" s="401"/>
      <c r="NH1863" s="401"/>
      <c r="NI1863" s="401"/>
      <c r="NJ1863" s="401"/>
      <c r="NK1863" s="401"/>
      <c r="NL1863" s="401"/>
      <c r="NM1863" s="401"/>
      <c r="NN1863" s="401"/>
      <c r="NO1863" s="401"/>
      <c r="NP1863" s="401"/>
      <c r="NQ1863" s="401"/>
      <c r="NR1863" s="401"/>
      <c r="NS1863" s="401"/>
      <c r="NT1863" s="401"/>
      <c r="NU1863" s="401"/>
      <c r="NV1863" s="401"/>
      <c r="NW1863" s="401"/>
      <c r="NX1863" s="401"/>
      <c r="NY1863" s="401"/>
      <c r="NZ1863" s="401"/>
      <c r="OA1863" s="401"/>
      <c r="OB1863" s="401"/>
      <c r="OC1863" s="401"/>
      <c r="OD1863" s="401"/>
      <c r="OE1863" s="401"/>
      <c r="OF1863" s="401"/>
      <c r="OG1863" s="401"/>
      <c r="OH1863" s="401"/>
      <c r="OI1863" s="401"/>
      <c r="OJ1863" s="401"/>
      <c r="OK1863" s="401"/>
      <c r="OL1863" s="401"/>
      <c r="OM1863" s="401"/>
      <c r="ON1863" s="401"/>
      <c r="OO1863" s="401"/>
      <c r="OP1863" s="401"/>
      <c r="OQ1863" s="401"/>
      <c r="OR1863" s="401"/>
      <c r="OS1863" s="401"/>
      <c r="OT1863" s="401"/>
      <c r="OU1863" s="401"/>
      <c r="OV1863" s="401"/>
      <c r="OW1863" s="401"/>
      <c r="OX1863" s="401"/>
      <c r="OY1863" s="401"/>
      <c r="OZ1863" s="401"/>
      <c r="PA1863" s="401"/>
      <c r="PB1863" s="401"/>
      <c r="PC1863" s="401"/>
      <c r="PD1863" s="401"/>
      <c r="PE1863" s="401"/>
      <c r="PF1863" s="401"/>
      <c r="PG1863" s="401"/>
      <c r="PH1863" s="401"/>
      <c r="PI1863" s="401"/>
      <c r="PJ1863" s="401"/>
      <c r="PK1863" s="401"/>
      <c r="PL1863" s="401"/>
      <c r="PM1863" s="401"/>
      <c r="PN1863" s="401"/>
      <c r="PO1863" s="401"/>
      <c r="PP1863" s="401"/>
      <c r="PQ1863" s="401"/>
      <c r="PR1863" s="401"/>
      <c r="PS1863" s="401"/>
      <c r="PT1863" s="401"/>
      <c r="PU1863" s="401"/>
      <c r="PV1863" s="401"/>
      <c r="PW1863" s="401"/>
      <c r="PX1863" s="401"/>
      <c r="PY1863" s="401"/>
      <c r="PZ1863" s="401"/>
      <c r="QA1863" s="401"/>
      <c r="QB1863" s="401"/>
      <c r="QC1863" s="401"/>
      <c r="QD1863" s="401"/>
      <c r="QE1863" s="401"/>
      <c r="QF1863" s="401"/>
      <c r="QG1863" s="401"/>
      <c r="QH1863" s="401"/>
      <c r="QI1863" s="401"/>
      <c r="QJ1863" s="401"/>
      <c r="QK1863" s="401"/>
      <c r="QL1863" s="401"/>
      <c r="QM1863" s="401"/>
      <c r="QN1863" s="401"/>
      <c r="QO1863" s="401"/>
      <c r="QP1863" s="401"/>
      <c r="QQ1863" s="401"/>
      <c r="QR1863" s="401"/>
      <c r="QS1863" s="401"/>
      <c r="QT1863" s="401"/>
      <c r="QU1863" s="401"/>
      <c r="QV1863" s="401"/>
      <c r="QW1863" s="401"/>
      <c r="QX1863" s="401"/>
      <c r="QY1863" s="401"/>
      <c r="QZ1863" s="401"/>
      <c r="RA1863" s="401"/>
      <c r="RB1863" s="401"/>
      <c r="RC1863" s="401"/>
      <c r="RD1863" s="401"/>
      <c r="RE1863" s="401"/>
      <c r="RF1863" s="401"/>
      <c r="RG1863" s="401"/>
      <c r="RH1863" s="401"/>
      <c r="RI1863" s="401"/>
      <c r="RJ1863" s="401"/>
      <c r="RK1863" s="401"/>
      <c r="RL1863" s="401"/>
      <c r="RM1863" s="401"/>
      <c r="RN1863" s="401"/>
      <c r="RO1863" s="401"/>
      <c r="RP1863" s="401"/>
      <c r="RQ1863" s="401"/>
      <c r="RR1863" s="401"/>
      <c r="RS1863" s="401"/>
      <c r="RT1863" s="401"/>
      <c r="RU1863" s="401"/>
      <c r="RV1863" s="401"/>
      <c r="RW1863" s="401"/>
      <c r="RX1863" s="401"/>
      <c r="RY1863" s="401"/>
      <c r="RZ1863" s="401"/>
      <c r="SA1863" s="401"/>
      <c r="SB1863" s="401"/>
      <c r="SC1863" s="401"/>
      <c r="SD1863" s="401"/>
      <c r="SE1863" s="401"/>
      <c r="SF1863" s="401"/>
      <c r="SG1863" s="401"/>
      <c r="SH1863" s="401"/>
      <c r="SI1863" s="401"/>
      <c r="SJ1863" s="401"/>
      <c r="SK1863" s="401"/>
      <c r="SL1863" s="401"/>
      <c r="SM1863" s="401"/>
      <c r="SN1863" s="401"/>
      <c r="SO1863" s="401"/>
      <c r="SP1863" s="401"/>
      <c r="SQ1863" s="401"/>
      <c r="SR1863" s="401"/>
      <c r="SS1863" s="401"/>
      <c r="ST1863" s="401"/>
      <c r="SU1863" s="401"/>
      <c r="SV1863" s="401"/>
      <c r="SW1863" s="401"/>
      <c r="SX1863" s="401"/>
      <c r="SY1863" s="401"/>
      <c r="SZ1863" s="401"/>
      <c r="TA1863" s="401"/>
      <c r="TB1863" s="401"/>
      <c r="TC1863" s="401"/>
      <c r="TD1863" s="401"/>
      <c r="TE1863" s="401"/>
      <c r="TF1863" s="401"/>
      <c r="TG1863" s="401"/>
      <c r="TH1863" s="401"/>
      <c r="TI1863" s="401"/>
      <c r="TJ1863" s="401"/>
      <c r="TK1863" s="401"/>
      <c r="TL1863" s="401"/>
      <c r="TM1863" s="401"/>
      <c r="TN1863" s="401"/>
      <c r="TO1863" s="401"/>
      <c r="TP1863" s="401"/>
      <c r="TQ1863" s="401"/>
      <c r="TR1863" s="401"/>
      <c r="TS1863" s="401"/>
      <c r="TT1863" s="401"/>
      <c r="TU1863" s="401"/>
      <c r="TV1863" s="401"/>
      <c r="TW1863" s="401"/>
      <c r="TX1863" s="401"/>
      <c r="TY1863" s="401"/>
      <c r="TZ1863" s="401"/>
      <c r="UA1863" s="401"/>
      <c r="UB1863" s="401"/>
      <c r="UC1863" s="401"/>
      <c r="UD1863" s="401"/>
      <c r="UE1863" s="401"/>
      <c r="UF1863" s="401"/>
      <c r="UG1863" s="401"/>
      <c r="UH1863" s="401"/>
      <c r="UI1863" s="401"/>
      <c r="UJ1863" s="401"/>
      <c r="UK1863" s="401"/>
      <c r="UL1863" s="401"/>
      <c r="UM1863" s="401"/>
      <c r="UN1863" s="401"/>
      <c r="UO1863" s="401"/>
      <c r="UP1863" s="401"/>
      <c r="UQ1863" s="401"/>
      <c r="UR1863" s="401"/>
      <c r="US1863" s="401"/>
      <c r="UT1863" s="401"/>
      <c r="UU1863" s="401"/>
      <c r="UV1863" s="401"/>
      <c r="UW1863" s="401"/>
      <c r="UX1863" s="401"/>
      <c r="UY1863" s="401"/>
      <c r="UZ1863" s="401"/>
      <c r="VA1863" s="401"/>
      <c r="VB1863" s="401"/>
      <c r="VC1863" s="401"/>
      <c r="VD1863" s="401"/>
      <c r="VE1863" s="401"/>
      <c r="VF1863" s="401"/>
      <c r="VG1863" s="401"/>
      <c r="VH1863" s="401"/>
      <c r="VI1863" s="401"/>
      <c r="VJ1863" s="401"/>
      <c r="VK1863" s="401"/>
      <c r="VL1863" s="401"/>
      <c r="VM1863" s="401"/>
      <c r="VN1863" s="401"/>
      <c r="VO1863" s="401"/>
      <c r="VP1863" s="401"/>
      <c r="VQ1863" s="401"/>
      <c r="VR1863" s="401"/>
      <c r="VS1863" s="401"/>
      <c r="VT1863" s="401"/>
      <c r="VU1863" s="401"/>
      <c r="VV1863" s="401"/>
      <c r="VW1863" s="401"/>
      <c r="VX1863" s="401"/>
      <c r="VY1863" s="401"/>
      <c r="VZ1863" s="401"/>
      <c r="WA1863" s="401"/>
      <c r="WB1863" s="401"/>
      <c r="WC1863" s="401"/>
      <c r="WD1863" s="401"/>
      <c r="WE1863" s="401"/>
      <c r="WF1863" s="401"/>
      <c r="WG1863" s="401"/>
      <c r="WH1863" s="401"/>
      <c r="WI1863" s="401"/>
      <c r="WJ1863" s="401"/>
      <c r="WK1863" s="401"/>
      <c r="WL1863" s="401"/>
      <c r="WM1863" s="401"/>
      <c r="WN1863" s="401"/>
      <c r="WO1863" s="401"/>
      <c r="WP1863" s="401"/>
      <c r="WQ1863" s="401"/>
      <c r="WR1863" s="401"/>
      <c r="WS1863" s="401"/>
      <c r="WT1863" s="401"/>
      <c r="WU1863" s="401"/>
      <c r="WV1863" s="401"/>
      <c r="WW1863" s="401"/>
      <c r="WX1863" s="401"/>
      <c r="WY1863" s="401"/>
      <c r="WZ1863" s="401"/>
      <c r="XA1863" s="401"/>
      <c r="XB1863" s="401"/>
      <c r="XC1863" s="401"/>
      <c r="XD1863" s="401"/>
      <c r="XE1863" s="401"/>
      <c r="XF1863" s="401"/>
      <c r="XG1863" s="401"/>
      <c r="XH1863" s="401"/>
      <c r="XI1863" s="401"/>
      <c r="XJ1863" s="401"/>
      <c r="XK1863" s="401"/>
      <c r="XL1863" s="401"/>
      <c r="XM1863" s="401"/>
      <c r="XN1863" s="401"/>
      <c r="XO1863" s="401"/>
      <c r="XP1863" s="401"/>
      <c r="XQ1863" s="401"/>
      <c r="XR1863" s="401"/>
      <c r="XS1863" s="401"/>
      <c r="XT1863" s="401"/>
      <c r="XU1863" s="401"/>
      <c r="XV1863" s="401"/>
      <c r="XW1863" s="401"/>
      <c r="XX1863" s="401"/>
      <c r="XY1863" s="401"/>
      <c r="XZ1863" s="401"/>
      <c r="YA1863" s="401"/>
      <c r="YB1863" s="401"/>
      <c r="YC1863" s="401"/>
      <c r="YD1863" s="401"/>
      <c r="YE1863" s="401"/>
      <c r="YF1863" s="401"/>
      <c r="YG1863" s="401"/>
      <c r="YH1863" s="401"/>
      <c r="YI1863" s="401"/>
      <c r="YJ1863" s="401"/>
      <c r="YK1863" s="401"/>
      <c r="YL1863" s="401"/>
      <c r="YM1863" s="401"/>
      <c r="YN1863" s="401"/>
      <c r="YO1863" s="401"/>
      <c r="YP1863" s="401"/>
      <c r="YQ1863" s="401"/>
      <c r="YR1863" s="401"/>
      <c r="YS1863" s="401"/>
      <c r="YT1863" s="401"/>
      <c r="YU1863" s="401"/>
      <c r="YV1863" s="401"/>
      <c r="YW1863" s="401"/>
      <c r="YX1863" s="401"/>
      <c r="YY1863" s="401"/>
      <c r="YZ1863" s="401"/>
      <c r="ZA1863" s="401"/>
      <c r="ZB1863" s="401"/>
      <c r="ZC1863" s="401"/>
      <c r="ZD1863" s="401"/>
      <c r="ZE1863" s="401"/>
      <c r="ZF1863" s="401"/>
      <c r="ZG1863" s="401"/>
      <c r="ZH1863" s="401"/>
      <c r="ZI1863" s="401"/>
      <c r="ZJ1863" s="401"/>
      <c r="ZK1863" s="401"/>
      <c r="ZL1863" s="401"/>
      <c r="ZM1863" s="401"/>
      <c r="ZN1863" s="401"/>
      <c r="ZO1863" s="401"/>
      <c r="ZP1863" s="401"/>
      <c r="ZQ1863" s="401"/>
      <c r="ZR1863" s="401"/>
      <c r="ZS1863" s="401"/>
      <c r="ZT1863" s="401"/>
      <c r="ZU1863" s="401"/>
      <c r="ZV1863" s="401"/>
      <c r="ZW1863" s="401"/>
      <c r="ZX1863" s="401"/>
      <c r="ZY1863" s="401"/>
      <c r="ZZ1863" s="401"/>
      <c r="AAA1863" s="401"/>
      <c r="AAB1863" s="401"/>
      <c r="AAC1863" s="401"/>
      <c r="AAD1863" s="401"/>
      <c r="AAE1863" s="401"/>
      <c r="AAF1863" s="401"/>
      <c r="AAG1863" s="401"/>
      <c r="AAH1863" s="401"/>
      <c r="AAI1863" s="401"/>
      <c r="AAJ1863" s="401"/>
      <c r="AAK1863" s="401"/>
      <c r="AAL1863" s="401"/>
      <c r="AAM1863" s="401"/>
      <c r="AAN1863" s="401"/>
      <c r="AAO1863" s="401"/>
      <c r="AAP1863" s="401"/>
      <c r="AAQ1863" s="401"/>
      <c r="AAR1863" s="401"/>
      <c r="AAS1863" s="401"/>
      <c r="AAT1863" s="401"/>
      <c r="AAU1863" s="401"/>
      <c r="AAV1863" s="401"/>
      <c r="AAW1863" s="401"/>
      <c r="AAX1863" s="401"/>
      <c r="AAY1863" s="401"/>
      <c r="AAZ1863" s="401"/>
      <c r="ABA1863" s="401"/>
      <c r="ABB1863" s="401"/>
      <c r="ABC1863" s="401"/>
      <c r="ABD1863" s="401"/>
      <c r="ABE1863" s="401"/>
      <c r="ABF1863" s="401"/>
      <c r="ABG1863" s="401"/>
      <c r="ABH1863" s="401"/>
      <c r="ABI1863" s="401"/>
      <c r="ABJ1863" s="401"/>
      <c r="ABK1863" s="401"/>
      <c r="ABL1863" s="401"/>
      <c r="ABM1863" s="401"/>
      <c r="ABN1863" s="401"/>
      <c r="ABO1863" s="401"/>
      <c r="ABP1863" s="401"/>
      <c r="ABQ1863" s="401"/>
      <c r="ABR1863" s="401"/>
      <c r="ABS1863" s="401"/>
      <c r="ABT1863" s="401"/>
      <c r="ABU1863" s="401"/>
      <c r="ABV1863" s="401"/>
      <c r="ABW1863" s="401"/>
      <c r="ABX1863" s="401"/>
      <c r="ABY1863" s="401"/>
      <c r="ABZ1863" s="401"/>
      <c r="ACA1863" s="401"/>
      <c r="ACB1863" s="401"/>
      <c r="ACC1863" s="401"/>
      <c r="ACD1863" s="401"/>
      <c r="ACE1863" s="401"/>
      <c r="ACF1863" s="401"/>
      <c r="ACG1863" s="401"/>
      <c r="ACH1863" s="401"/>
      <c r="ACI1863" s="401"/>
      <c r="ACJ1863" s="401"/>
      <c r="ACK1863" s="401"/>
      <c r="ACL1863" s="401"/>
      <c r="ACM1863" s="401"/>
      <c r="ACN1863" s="401"/>
      <c r="ACO1863" s="401"/>
      <c r="ACP1863" s="401"/>
      <c r="ACQ1863" s="401"/>
      <c r="ACR1863" s="401"/>
      <c r="ACS1863" s="401"/>
      <c r="ACT1863" s="401"/>
      <c r="ACU1863" s="401"/>
      <c r="ACV1863" s="401"/>
      <c r="ACW1863" s="401"/>
      <c r="ACX1863" s="401"/>
      <c r="ACY1863" s="401"/>
      <c r="ACZ1863" s="401"/>
      <c r="ADA1863" s="401"/>
      <c r="ADB1863" s="401"/>
      <c r="ADC1863" s="401"/>
      <c r="ADD1863" s="401"/>
      <c r="ADE1863" s="401"/>
      <c r="ADF1863" s="401"/>
      <c r="ADG1863" s="401"/>
      <c r="ADH1863" s="401"/>
      <c r="ADI1863" s="401"/>
      <c r="ADJ1863" s="401"/>
      <c r="ADK1863" s="401"/>
      <c r="ADL1863" s="401"/>
      <c r="ADM1863" s="401"/>
      <c r="ADN1863" s="401"/>
      <c r="ADO1863" s="401"/>
      <c r="ADP1863" s="401"/>
      <c r="ADQ1863" s="401"/>
      <c r="ADR1863" s="401"/>
      <c r="ADS1863" s="401"/>
      <c r="ADT1863" s="401"/>
      <c r="ADU1863" s="401"/>
      <c r="ADV1863" s="401"/>
      <c r="ADW1863" s="401"/>
      <c r="ADX1863" s="401"/>
      <c r="ADY1863" s="401"/>
      <c r="ADZ1863" s="401"/>
      <c r="AEA1863" s="401"/>
      <c r="AEB1863" s="401"/>
      <c r="AEC1863" s="401"/>
      <c r="AED1863" s="401"/>
      <c r="AEE1863" s="401"/>
      <c r="AEF1863" s="401"/>
      <c r="AEG1863" s="401"/>
      <c r="AEH1863" s="401"/>
      <c r="AEI1863" s="401"/>
      <c r="AEJ1863" s="401"/>
      <c r="AEK1863" s="401"/>
      <c r="AEL1863" s="401"/>
      <c r="AEM1863" s="401"/>
      <c r="AEN1863" s="401"/>
      <c r="AEO1863" s="401"/>
      <c r="AEP1863" s="401"/>
      <c r="AEQ1863" s="401"/>
      <c r="AER1863" s="401"/>
      <c r="AES1863" s="401"/>
      <c r="AET1863" s="401"/>
      <c r="AEU1863" s="401"/>
      <c r="AEV1863" s="401"/>
      <c r="AEW1863" s="401"/>
      <c r="AEX1863" s="401"/>
      <c r="AEY1863" s="401"/>
      <c r="AEZ1863" s="401"/>
      <c r="AFA1863" s="401"/>
      <c r="AFB1863" s="401"/>
      <c r="AFC1863" s="401"/>
      <c r="AFD1863" s="401"/>
      <c r="AFE1863" s="401"/>
      <c r="AFF1863" s="401"/>
      <c r="AFG1863" s="401"/>
      <c r="AFH1863" s="401"/>
      <c r="AFI1863" s="401"/>
      <c r="AFJ1863" s="401"/>
      <c r="AFK1863" s="401"/>
      <c r="AFL1863" s="401"/>
      <c r="AFM1863" s="401"/>
      <c r="AFN1863" s="401"/>
      <c r="AFO1863" s="401"/>
      <c r="AFP1863" s="401"/>
      <c r="AFQ1863" s="401"/>
      <c r="AFR1863" s="401"/>
      <c r="AFS1863" s="401"/>
      <c r="AFT1863" s="401"/>
      <c r="AFU1863" s="401"/>
      <c r="AFV1863" s="401"/>
      <c r="AFW1863" s="401"/>
      <c r="AFX1863" s="401"/>
      <c r="AFY1863" s="401"/>
      <c r="AFZ1863" s="401"/>
      <c r="AGA1863" s="401"/>
      <c r="AGB1863" s="401"/>
      <c r="AGC1863" s="401"/>
      <c r="AGD1863" s="401"/>
      <c r="AGE1863" s="401"/>
      <c r="AGF1863" s="401"/>
      <c r="AGG1863" s="401"/>
      <c r="AGH1863" s="401"/>
      <c r="AGI1863" s="401"/>
      <c r="AGJ1863" s="401"/>
      <c r="AGK1863" s="401"/>
      <c r="AGL1863" s="401"/>
      <c r="AGM1863" s="401"/>
      <c r="AGN1863" s="401"/>
      <c r="AGO1863" s="401"/>
      <c r="AGP1863" s="401"/>
      <c r="AGQ1863" s="401"/>
      <c r="AGR1863" s="401"/>
      <c r="AGS1863" s="401"/>
      <c r="AGT1863" s="401"/>
      <c r="AGU1863" s="401"/>
      <c r="AGV1863" s="401"/>
      <c r="AGW1863" s="401"/>
      <c r="AGX1863" s="401"/>
      <c r="AGY1863" s="401"/>
      <c r="AGZ1863" s="401"/>
      <c r="AHA1863" s="401"/>
      <c r="AHB1863" s="401"/>
      <c r="AHC1863" s="401"/>
      <c r="AHD1863" s="401"/>
      <c r="AHE1863" s="401"/>
      <c r="AHF1863" s="401"/>
      <c r="AHG1863" s="401"/>
      <c r="AHH1863" s="401"/>
      <c r="AHI1863" s="401"/>
      <c r="AHJ1863" s="401"/>
      <c r="AHK1863" s="401"/>
      <c r="AHL1863" s="401"/>
      <c r="AHM1863" s="401"/>
      <c r="AHN1863" s="401"/>
      <c r="AHO1863" s="401"/>
      <c r="AHP1863" s="401"/>
      <c r="AHQ1863" s="401"/>
      <c r="AHR1863" s="401"/>
      <c r="AHS1863" s="401"/>
      <c r="AHT1863" s="401"/>
      <c r="AHU1863" s="401"/>
      <c r="AHV1863" s="401"/>
      <c r="AHW1863" s="401"/>
      <c r="AHX1863" s="401"/>
      <c r="AHY1863" s="401"/>
      <c r="AHZ1863" s="401"/>
      <c r="AIA1863" s="401"/>
      <c r="AIB1863" s="401"/>
      <c r="AIC1863" s="401"/>
      <c r="AID1863" s="401"/>
      <c r="AIE1863" s="401"/>
      <c r="AIF1863" s="401"/>
      <c r="AIG1863" s="401"/>
      <c r="AIH1863" s="401"/>
      <c r="AII1863" s="401"/>
      <c r="AIJ1863" s="401"/>
      <c r="AIK1863" s="401"/>
      <c r="AIL1863" s="401"/>
      <c r="AIM1863" s="401"/>
      <c r="AIN1863" s="401"/>
      <c r="AIO1863" s="401"/>
      <c r="AIP1863" s="401"/>
      <c r="AIQ1863" s="401"/>
      <c r="AIR1863" s="401"/>
      <c r="AIS1863" s="401"/>
      <c r="AIT1863" s="401"/>
      <c r="AIU1863" s="401"/>
      <c r="AIV1863" s="401"/>
      <c r="AIW1863" s="401"/>
      <c r="AIX1863" s="401"/>
      <c r="AIY1863" s="401"/>
      <c r="AIZ1863" s="401"/>
      <c r="AJA1863" s="401"/>
      <c r="AJB1863" s="401"/>
      <c r="AJC1863" s="401"/>
      <c r="AJD1863" s="401"/>
      <c r="AJE1863" s="401"/>
      <c r="AJF1863" s="401"/>
      <c r="AJG1863" s="401"/>
      <c r="AJH1863" s="401"/>
      <c r="AJI1863" s="401"/>
      <c r="AJJ1863" s="401"/>
      <c r="AJK1863" s="401"/>
      <c r="AJL1863" s="401"/>
      <c r="AJM1863" s="401"/>
      <c r="AJN1863" s="401"/>
      <c r="AJO1863" s="401"/>
      <c r="AJP1863" s="401"/>
      <c r="AJQ1863" s="401"/>
      <c r="AJR1863" s="401"/>
      <c r="AJS1863" s="401"/>
      <c r="AJT1863" s="401"/>
      <c r="AJU1863" s="401"/>
      <c r="AJV1863" s="401"/>
      <c r="AJW1863" s="401"/>
      <c r="AJX1863" s="401"/>
      <c r="AJY1863" s="401"/>
      <c r="AJZ1863" s="401"/>
      <c r="AKA1863" s="401"/>
      <c r="AKB1863" s="401"/>
      <c r="AKC1863" s="401"/>
      <c r="AKD1863" s="401"/>
      <c r="AKE1863" s="401"/>
      <c r="AKF1863" s="401"/>
      <c r="AKG1863" s="401"/>
      <c r="AKH1863" s="401"/>
      <c r="AKI1863" s="401"/>
      <c r="AKJ1863" s="401"/>
      <c r="AKK1863" s="401"/>
      <c r="AKL1863" s="401"/>
      <c r="AKM1863" s="401"/>
      <c r="AKN1863" s="401"/>
      <c r="AKO1863" s="401"/>
      <c r="AKP1863" s="401"/>
      <c r="AKQ1863" s="401"/>
      <c r="AKR1863" s="401"/>
      <c r="AKS1863" s="401"/>
      <c r="AKT1863" s="401"/>
      <c r="AKU1863" s="401"/>
      <c r="AKV1863" s="401"/>
      <c r="AKW1863" s="401"/>
      <c r="AKX1863" s="401"/>
      <c r="AKY1863" s="401"/>
      <c r="AKZ1863" s="401"/>
      <c r="ALA1863" s="401"/>
      <c r="ALB1863" s="401"/>
      <c r="ALC1863" s="401"/>
      <c r="ALD1863" s="401"/>
      <c r="ALE1863" s="401"/>
      <c r="ALF1863" s="401"/>
      <c r="ALG1863" s="401"/>
      <c r="ALH1863" s="401"/>
      <c r="ALI1863" s="401"/>
      <c r="ALJ1863" s="401"/>
      <c r="ALK1863" s="401"/>
      <c r="ALL1863" s="401"/>
      <c r="ALM1863" s="401"/>
      <c r="ALN1863" s="401"/>
      <c r="ALO1863" s="401"/>
      <c r="ALP1863" s="401"/>
      <c r="ALQ1863" s="401"/>
      <c r="ALR1863" s="401"/>
      <c r="ALS1863" s="401"/>
      <c r="ALT1863" s="401"/>
      <c r="ALU1863" s="401"/>
      <c r="ALV1863" s="401"/>
      <c r="ALW1863" s="401"/>
      <c r="ALX1863" s="401"/>
      <c r="ALY1863" s="401"/>
      <c r="ALZ1863" s="401"/>
      <c r="AMA1863" s="401"/>
      <c r="AMB1863" s="401"/>
      <c r="AMC1863" s="401"/>
      <c r="AMD1863" s="401"/>
      <c r="AME1863" s="401"/>
      <c r="AMF1863" s="401"/>
      <c r="AMG1863" s="401"/>
      <c r="AMH1863" s="401"/>
      <c r="AMI1863" s="401"/>
      <c r="AMJ1863" s="401"/>
      <c r="AMK1863" s="401"/>
      <c r="AML1863" s="401"/>
      <c r="AMM1863" s="401"/>
      <c r="AMN1863" s="401"/>
      <c r="AMO1863" s="401"/>
      <c r="AMP1863" s="401"/>
      <c r="AMQ1863" s="401"/>
      <c r="AMR1863" s="401"/>
      <c r="AMS1863" s="401"/>
      <c r="AMT1863" s="401"/>
      <c r="AMU1863" s="401"/>
      <c r="AMV1863" s="401"/>
      <c r="AMW1863" s="401"/>
      <c r="AMX1863" s="401"/>
      <c r="AMY1863" s="401"/>
      <c r="AMZ1863" s="401"/>
      <c r="ANA1863" s="401"/>
      <c r="ANB1863" s="401"/>
      <c r="ANC1863" s="401"/>
      <c r="AND1863" s="401"/>
      <c r="ANE1863" s="401"/>
      <c r="ANF1863" s="401"/>
      <c r="ANG1863" s="401"/>
      <c r="ANH1863" s="401"/>
      <c r="ANI1863" s="401"/>
      <c r="ANJ1863" s="401"/>
      <c r="ANK1863" s="401"/>
      <c r="ANL1863" s="401"/>
      <c r="ANM1863" s="401"/>
      <c r="ANN1863" s="401"/>
      <c r="ANO1863" s="401"/>
      <c r="ANP1863" s="401"/>
      <c r="ANQ1863" s="401"/>
      <c r="ANR1863" s="401"/>
      <c r="ANS1863" s="401"/>
      <c r="ANT1863" s="401"/>
      <c r="ANU1863" s="401"/>
      <c r="ANV1863" s="401"/>
      <c r="ANW1863" s="401"/>
      <c r="ANX1863" s="401"/>
      <c r="ANY1863" s="401"/>
      <c r="ANZ1863" s="401"/>
      <c r="AOA1863" s="401"/>
      <c r="AOB1863" s="401"/>
      <c r="AOC1863" s="401"/>
      <c r="AOD1863" s="401"/>
      <c r="AOE1863" s="401"/>
      <c r="AOF1863" s="401"/>
      <c r="AOG1863" s="401"/>
      <c r="AOH1863" s="401"/>
      <c r="AOI1863" s="401"/>
      <c r="AOJ1863" s="401"/>
      <c r="AOK1863" s="401"/>
      <c r="AOL1863" s="401"/>
      <c r="AOM1863" s="401"/>
      <c r="AON1863" s="401"/>
      <c r="AOO1863" s="401"/>
      <c r="AOP1863" s="401"/>
      <c r="AOQ1863" s="401"/>
      <c r="AOR1863" s="401"/>
      <c r="AOS1863" s="401"/>
      <c r="AOT1863" s="401"/>
      <c r="AOU1863" s="401"/>
      <c r="AOV1863" s="401"/>
      <c r="AOW1863" s="401"/>
      <c r="AOX1863" s="401"/>
      <c r="AOY1863" s="401"/>
      <c r="AOZ1863" s="401"/>
      <c r="APA1863" s="401"/>
      <c r="APB1863" s="401"/>
      <c r="APC1863" s="401"/>
      <c r="APD1863" s="401"/>
      <c r="APE1863" s="401"/>
      <c r="APF1863" s="401"/>
      <c r="APG1863" s="401"/>
      <c r="APH1863" s="401"/>
      <c r="API1863" s="401"/>
      <c r="APJ1863" s="401"/>
      <c r="APK1863" s="401"/>
      <c r="APL1863" s="401"/>
      <c r="APM1863" s="401"/>
      <c r="APN1863" s="401"/>
      <c r="APO1863" s="401"/>
      <c r="APP1863" s="401"/>
      <c r="APQ1863" s="401"/>
      <c r="APR1863" s="401"/>
      <c r="APS1863" s="401"/>
      <c r="APT1863" s="401"/>
      <c r="APU1863" s="401"/>
      <c r="APV1863" s="401"/>
      <c r="APW1863" s="401"/>
      <c r="APX1863" s="401"/>
      <c r="APY1863" s="401"/>
      <c r="APZ1863" s="401"/>
      <c r="AQA1863" s="401"/>
      <c r="AQB1863" s="401"/>
      <c r="AQC1863" s="401"/>
      <c r="AQD1863" s="401"/>
      <c r="AQE1863" s="401"/>
      <c r="AQF1863" s="401"/>
      <c r="AQG1863" s="401"/>
      <c r="AQH1863" s="401"/>
      <c r="AQI1863" s="401"/>
      <c r="AQJ1863" s="401"/>
      <c r="AQK1863" s="401"/>
      <c r="AQL1863" s="401"/>
      <c r="AQM1863" s="401"/>
      <c r="AQN1863" s="401"/>
      <c r="AQO1863" s="401"/>
      <c r="AQP1863" s="401"/>
      <c r="AQQ1863" s="401"/>
      <c r="AQR1863" s="401"/>
      <c r="AQS1863" s="401"/>
      <c r="AQT1863" s="401"/>
      <c r="AQU1863" s="401"/>
      <c r="AQV1863" s="401"/>
      <c r="AQW1863" s="401"/>
      <c r="AQX1863" s="401"/>
      <c r="AQY1863" s="401"/>
      <c r="AQZ1863" s="401"/>
      <c r="ARA1863" s="401"/>
      <c r="ARB1863" s="401"/>
      <c r="ARC1863" s="401"/>
      <c r="ARD1863" s="401"/>
      <c r="ARE1863" s="401"/>
      <c r="ARF1863" s="401"/>
      <c r="ARG1863" s="401"/>
      <c r="ARH1863" s="401"/>
      <c r="ARI1863" s="401"/>
      <c r="ARJ1863" s="401"/>
      <c r="ARK1863" s="401"/>
      <c r="ARL1863" s="401"/>
      <c r="ARM1863" s="401"/>
      <c r="ARN1863" s="401"/>
      <c r="ARO1863" s="401"/>
      <c r="ARP1863" s="401"/>
      <c r="ARQ1863" s="401"/>
      <c r="ARR1863" s="401"/>
      <c r="ARS1863" s="401"/>
      <c r="ART1863" s="401"/>
      <c r="ARU1863" s="401"/>
      <c r="ARV1863" s="401"/>
      <c r="ARW1863" s="401"/>
      <c r="ARX1863" s="401"/>
      <c r="ARY1863" s="401"/>
      <c r="ARZ1863" s="401"/>
      <c r="ASA1863" s="401"/>
      <c r="ASB1863" s="401"/>
      <c r="ASC1863" s="401"/>
      <c r="ASD1863" s="401"/>
      <c r="ASE1863" s="401"/>
      <c r="ASF1863" s="401"/>
      <c r="ASG1863" s="401"/>
      <c r="ASH1863" s="401"/>
      <c r="ASI1863" s="401"/>
      <c r="ASJ1863" s="401"/>
      <c r="ASK1863" s="401"/>
      <c r="ASL1863" s="401"/>
      <c r="ASM1863" s="401"/>
      <c r="ASN1863" s="401"/>
      <c r="ASO1863" s="401"/>
      <c r="ASP1863" s="401"/>
      <c r="ASQ1863" s="401"/>
      <c r="ASR1863" s="401"/>
      <c r="ASS1863" s="401"/>
      <c r="AST1863" s="401"/>
      <c r="ASU1863" s="401"/>
      <c r="ASV1863" s="401"/>
      <c r="ASW1863" s="401"/>
      <c r="ASX1863" s="401"/>
      <c r="ASY1863" s="401"/>
      <c r="ASZ1863" s="401"/>
      <c r="ATA1863" s="401"/>
      <c r="ATB1863" s="401"/>
      <c r="ATC1863" s="401"/>
      <c r="ATD1863" s="401"/>
      <c r="ATE1863" s="401"/>
      <c r="ATF1863" s="401"/>
      <c r="ATG1863" s="401"/>
      <c r="ATH1863" s="401"/>
      <c r="ATI1863" s="401"/>
      <c r="ATJ1863" s="401"/>
      <c r="ATK1863" s="401"/>
      <c r="ATL1863" s="401"/>
      <c r="ATM1863" s="401"/>
      <c r="ATN1863" s="401"/>
      <c r="ATO1863" s="401"/>
      <c r="ATP1863" s="401"/>
      <c r="ATQ1863" s="401"/>
      <c r="ATR1863" s="401"/>
      <c r="ATS1863" s="401"/>
      <c r="ATT1863" s="401"/>
      <c r="ATU1863" s="401"/>
      <c r="ATV1863" s="401"/>
      <c r="ATW1863" s="401"/>
      <c r="ATX1863" s="401"/>
      <c r="ATY1863" s="401"/>
      <c r="ATZ1863" s="401"/>
      <c r="AUA1863" s="401"/>
      <c r="AUB1863" s="401"/>
      <c r="AUC1863" s="401"/>
      <c r="AUD1863" s="401"/>
      <c r="AUE1863" s="401"/>
      <c r="AUF1863" s="401"/>
      <c r="AUG1863" s="401"/>
      <c r="AUH1863" s="401"/>
      <c r="AUI1863" s="401"/>
      <c r="AUJ1863" s="401"/>
      <c r="AUK1863" s="401"/>
      <c r="AUL1863" s="401"/>
      <c r="AUM1863" s="401"/>
      <c r="AUN1863" s="401"/>
      <c r="AUO1863" s="401"/>
      <c r="AUP1863" s="401"/>
      <c r="AUQ1863" s="401"/>
      <c r="AUR1863" s="401"/>
      <c r="AUS1863" s="401"/>
      <c r="AUT1863" s="401"/>
      <c r="AUU1863" s="401"/>
      <c r="AUV1863" s="401"/>
      <c r="AUW1863" s="401"/>
      <c r="AUX1863" s="401"/>
      <c r="AUY1863" s="401"/>
      <c r="AUZ1863" s="401"/>
      <c r="AVA1863" s="401"/>
      <c r="AVB1863" s="401"/>
      <c r="AVC1863" s="401"/>
      <c r="AVD1863" s="401"/>
      <c r="AVE1863" s="401"/>
      <c r="AVF1863" s="401"/>
      <c r="AVG1863" s="401"/>
      <c r="AVH1863" s="401"/>
      <c r="AVI1863" s="401"/>
      <c r="AVJ1863" s="401"/>
      <c r="AVK1863" s="401"/>
      <c r="AVL1863" s="401"/>
      <c r="AVM1863" s="401"/>
      <c r="AVN1863" s="401"/>
      <c r="AVO1863" s="401"/>
      <c r="AVP1863" s="401"/>
      <c r="AVQ1863" s="401"/>
      <c r="AVR1863" s="401"/>
      <c r="AVS1863" s="401"/>
      <c r="AVT1863" s="401"/>
      <c r="AVU1863" s="401"/>
      <c r="AVV1863" s="401"/>
      <c r="AVW1863" s="401"/>
      <c r="AVX1863" s="401"/>
      <c r="AVY1863" s="401"/>
      <c r="AVZ1863" s="401"/>
      <c r="AWA1863" s="401"/>
      <c r="AWB1863" s="401"/>
      <c r="AWC1863" s="401"/>
      <c r="AWD1863" s="401"/>
      <c r="AWE1863" s="401"/>
      <c r="AWF1863" s="401"/>
      <c r="AWG1863" s="401"/>
      <c r="AWH1863" s="401"/>
      <c r="AWI1863" s="401"/>
      <c r="AWJ1863" s="401"/>
      <c r="AWK1863" s="401"/>
      <c r="AWL1863" s="401"/>
      <c r="AWM1863" s="401"/>
      <c r="AWN1863" s="401"/>
      <c r="AWO1863" s="401"/>
      <c r="AWP1863" s="401"/>
      <c r="AWQ1863" s="401"/>
      <c r="AWR1863" s="401"/>
      <c r="AWS1863" s="401"/>
      <c r="AWT1863" s="401"/>
      <c r="AWU1863" s="401"/>
      <c r="AWV1863" s="401"/>
      <c r="AWW1863" s="401"/>
      <c r="AWX1863" s="401"/>
      <c r="AWY1863" s="401"/>
      <c r="AWZ1863" s="401"/>
      <c r="AXA1863" s="401"/>
      <c r="AXB1863" s="401"/>
      <c r="AXC1863" s="401"/>
      <c r="AXD1863" s="401"/>
      <c r="AXE1863" s="401"/>
      <c r="AXF1863" s="401"/>
      <c r="AXG1863" s="401"/>
      <c r="AXH1863" s="401"/>
      <c r="AXI1863" s="401"/>
      <c r="AXJ1863" s="401"/>
      <c r="AXK1863" s="401"/>
      <c r="AXL1863" s="401"/>
      <c r="AXM1863" s="401"/>
      <c r="AXN1863" s="401"/>
      <c r="AXO1863" s="401"/>
      <c r="AXP1863" s="401"/>
      <c r="AXQ1863" s="401"/>
      <c r="AXR1863" s="401"/>
      <c r="AXS1863" s="401"/>
      <c r="AXT1863" s="401"/>
      <c r="AXU1863" s="401"/>
      <c r="AXV1863" s="401"/>
      <c r="AXW1863" s="401"/>
      <c r="AXX1863" s="401"/>
      <c r="AXY1863" s="401"/>
      <c r="AXZ1863" s="401"/>
      <c r="AYA1863" s="401"/>
      <c r="AYB1863" s="401"/>
      <c r="AYC1863" s="401"/>
      <c r="AYD1863" s="401"/>
      <c r="AYE1863" s="401"/>
      <c r="AYF1863" s="401"/>
      <c r="AYG1863" s="401"/>
      <c r="AYH1863" s="401"/>
      <c r="AYI1863" s="401"/>
      <c r="AYJ1863" s="401"/>
      <c r="AYK1863" s="401"/>
      <c r="AYL1863" s="401"/>
      <c r="AYM1863" s="401"/>
      <c r="AYN1863" s="401"/>
      <c r="AYO1863" s="401"/>
      <c r="AYP1863" s="401"/>
      <c r="AYQ1863" s="401"/>
      <c r="AYR1863" s="401"/>
      <c r="AYS1863" s="401"/>
      <c r="AYT1863" s="401"/>
      <c r="AYU1863" s="401"/>
      <c r="AYV1863" s="401"/>
      <c r="AYW1863" s="401"/>
      <c r="AYX1863" s="401"/>
      <c r="AYY1863" s="401"/>
      <c r="AYZ1863" s="401"/>
      <c r="AZA1863" s="401"/>
      <c r="AZB1863" s="401"/>
      <c r="AZC1863" s="401"/>
      <c r="AZD1863" s="401"/>
      <c r="AZE1863" s="401"/>
      <c r="AZF1863" s="401"/>
      <c r="AZG1863" s="401"/>
      <c r="AZH1863" s="401"/>
      <c r="AZI1863" s="401"/>
      <c r="AZJ1863" s="401"/>
      <c r="AZK1863" s="401"/>
      <c r="AZL1863" s="401"/>
      <c r="AZM1863" s="401"/>
      <c r="AZN1863" s="401"/>
      <c r="AZO1863" s="401"/>
      <c r="AZP1863" s="401"/>
      <c r="AZQ1863" s="401"/>
      <c r="AZR1863" s="401"/>
      <c r="AZS1863" s="401"/>
      <c r="AZT1863" s="401"/>
      <c r="AZU1863" s="401"/>
      <c r="AZV1863" s="401"/>
      <c r="AZW1863" s="401"/>
      <c r="AZX1863" s="401"/>
      <c r="AZY1863" s="401"/>
      <c r="AZZ1863" s="401"/>
      <c r="BAA1863" s="401"/>
      <c r="BAB1863" s="401"/>
      <c r="BAC1863" s="401"/>
      <c r="BAD1863" s="401"/>
      <c r="BAE1863" s="401"/>
      <c r="BAF1863" s="401"/>
      <c r="BAG1863" s="401"/>
      <c r="BAH1863" s="401"/>
      <c r="BAI1863" s="401"/>
      <c r="BAJ1863" s="401"/>
      <c r="BAK1863" s="401"/>
      <c r="BAL1863" s="401"/>
      <c r="BAM1863" s="401"/>
      <c r="BAN1863" s="401"/>
      <c r="BAO1863" s="401"/>
      <c r="BAP1863" s="401"/>
      <c r="BAQ1863" s="401"/>
      <c r="BAR1863" s="401"/>
      <c r="BAS1863" s="401"/>
      <c r="BAT1863" s="401"/>
      <c r="BAU1863" s="401"/>
      <c r="BAV1863" s="401"/>
      <c r="BAW1863" s="401"/>
      <c r="BAX1863" s="401"/>
      <c r="BAY1863" s="401"/>
      <c r="BAZ1863" s="401"/>
      <c r="BBA1863" s="401"/>
      <c r="BBB1863" s="401"/>
      <c r="BBC1863" s="401"/>
      <c r="BBD1863" s="401"/>
      <c r="BBE1863" s="401"/>
      <c r="BBF1863" s="401"/>
      <c r="BBG1863" s="401"/>
      <c r="BBH1863" s="401"/>
      <c r="BBI1863" s="401"/>
      <c r="BBJ1863" s="401"/>
      <c r="BBK1863" s="401"/>
      <c r="BBL1863" s="401"/>
      <c r="BBM1863" s="401"/>
      <c r="BBN1863" s="401"/>
      <c r="BBO1863" s="401"/>
      <c r="BBP1863" s="401"/>
      <c r="BBQ1863" s="401"/>
      <c r="BBR1863" s="401"/>
      <c r="BBS1863" s="401"/>
      <c r="BBT1863" s="401"/>
      <c r="BBU1863" s="401"/>
      <c r="BBV1863" s="401"/>
      <c r="BBW1863" s="401"/>
      <c r="BBX1863" s="401"/>
      <c r="BBY1863" s="401"/>
      <c r="BBZ1863" s="401"/>
      <c r="BCA1863" s="401"/>
      <c r="BCB1863" s="401"/>
      <c r="BCC1863" s="401"/>
      <c r="BCD1863" s="401"/>
      <c r="BCE1863" s="401"/>
      <c r="BCF1863" s="401"/>
      <c r="BCG1863" s="401"/>
      <c r="BCH1863" s="401"/>
      <c r="BCI1863" s="401"/>
      <c r="BCJ1863" s="401"/>
      <c r="BCK1863" s="401"/>
      <c r="BCL1863" s="401"/>
      <c r="BCM1863" s="401"/>
      <c r="BCN1863" s="401"/>
      <c r="BCO1863" s="401"/>
      <c r="BCP1863" s="401"/>
      <c r="BCQ1863" s="401"/>
      <c r="BCR1863" s="401"/>
      <c r="BCS1863" s="401"/>
      <c r="BCT1863" s="401"/>
      <c r="BCU1863" s="401"/>
      <c r="BCV1863" s="401"/>
      <c r="BCW1863" s="401"/>
      <c r="BCX1863" s="401"/>
      <c r="BCY1863" s="401"/>
      <c r="BCZ1863" s="401"/>
      <c r="BDA1863" s="401"/>
      <c r="BDB1863" s="401"/>
      <c r="BDC1863" s="401"/>
      <c r="BDD1863" s="401"/>
      <c r="BDE1863" s="401"/>
      <c r="BDF1863" s="401"/>
      <c r="BDG1863" s="401"/>
      <c r="BDH1863" s="401"/>
      <c r="BDI1863" s="401"/>
      <c r="BDJ1863" s="401"/>
      <c r="BDK1863" s="401"/>
      <c r="BDL1863" s="401"/>
      <c r="BDM1863" s="401"/>
      <c r="BDN1863" s="401"/>
      <c r="BDO1863" s="401"/>
      <c r="BDP1863" s="401"/>
      <c r="BDQ1863" s="401"/>
      <c r="BDR1863" s="401"/>
      <c r="BDS1863" s="401"/>
      <c r="BDT1863" s="401"/>
      <c r="BDU1863" s="401"/>
      <c r="BDV1863" s="401"/>
      <c r="BDW1863" s="401"/>
      <c r="BDX1863" s="401"/>
      <c r="BDY1863" s="401"/>
      <c r="BDZ1863" s="401"/>
      <c r="BEA1863" s="401"/>
      <c r="BEB1863" s="401"/>
      <c r="BEC1863" s="401"/>
      <c r="BED1863" s="401"/>
      <c r="BEE1863" s="401"/>
      <c r="BEF1863" s="401"/>
      <c r="BEG1863" s="401"/>
      <c r="BEH1863" s="401"/>
      <c r="BEI1863" s="401"/>
      <c r="BEJ1863" s="401"/>
      <c r="BEK1863" s="401"/>
      <c r="BEL1863" s="401"/>
      <c r="BEM1863" s="401"/>
      <c r="BEN1863" s="401"/>
      <c r="BEO1863" s="401"/>
      <c r="BEP1863" s="401"/>
      <c r="BEQ1863" s="401"/>
      <c r="BER1863" s="401"/>
      <c r="BES1863" s="401"/>
      <c r="BET1863" s="401"/>
      <c r="BEU1863" s="401"/>
      <c r="BEV1863" s="401"/>
      <c r="BEW1863" s="401"/>
      <c r="BEX1863" s="401"/>
      <c r="BEY1863" s="401"/>
      <c r="BEZ1863" s="401"/>
      <c r="BFA1863" s="401"/>
      <c r="BFB1863" s="401"/>
      <c r="BFC1863" s="401"/>
      <c r="BFD1863" s="401"/>
      <c r="BFE1863" s="401"/>
      <c r="BFF1863" s="401"/>
      <c r="BFG1863" s="401"/>
      <c r="BFH1863" s="401"/>
      <c r="BFI1863" s="401"/>
      <c r="BFJ1863" s="401"/>
      <c r="BFK1863" s="401"/>
      <c r="BFL1863" s="401"/>
      <c r="BFM1863" s="401"/>
      <c r="BFN1863" s="401"/>
      <c r="BFO1863" s="401"/>
      <c r="BFP1863" s="401"/>
      <c r="BFQ1863" s="401"/>
      <c r="BFR1863" s="401"/>
      <c r="BFS1863" s="401"/>
      <c r="BFT1863" s="401"/>
      <c r="BFU1863" s="401"/>
      <c r="BFV1863" s="401"/>
      <c r="BFW1863" s="401"/>
      <c r="BFX1863" s="401"/>
      <c r="BFY1863" s="401"/>
      <c r="BFZ1863" s="401"/>
      <c r="BGA1863" s="401"/>
      <c r="BGB1863" s="401"/>
      <c r="BGC1863" s="401"/>
      <c r="BGD1863" s="401"/>
      <c r="BGE1863" s="401"/>
      <c r="BGF1863" s="401"/>
      <c r="BGG1863" s="401"/>
      <c r="BGH1863" s="401"/>
      <c r="BGI1863" s="401"/>
      <c r="BGJ1863" s="401"/>
      <c r="BGK1863" s="401"/>
      <c r="BGL1863" s="401"/>
      <c r="BGM1863" s="401"/>
      <c r="BGN1863" s="401"/>
      <c r="BGO1863" s="401"/>
      <c r="BGP1863" s="401"/>
      <c r="BGQ1863" s="401"/>
      <c r="BGR1863" s="401"/>
      <c r="BGS1863" s="401"/>
      <c r="BGT1863" s="401"/>
      <c r="BGU1863" s="401"/>
      <c r="BGV1863" s="401"/>
      <c r="BGW1863" s="401"/>
      <c r="BGX1863" s="401"/>
      <c r="BGY1863" s="401"/>
      <c r="BGZ1863" s="401"/>
      <c r="BHA1863" s="401"/>
      <c r="BHB1863" s="401"/>
      <c r="BHC1863" s="401"/>
      <c r="BHD1863" s="401"/>
      <c r="BHE1863" s="401"/>
      <c r="BHF1863" s="401"/>
      <c r="BHG1863" s="401"/>
      <c r="BHH1863" s="401"/>
      <c r="BHI1863" s="401"/>
      <c r="BHJ1863" s="401"/>
      <c r="BHK1863" s="401"/>
      <c r="BHL1863" s="401"/>
      <c r="BHM1863" s="401"/>
      <c r="BHN1863" s="401"/>
      <c r="BHO1863" s="401"/>
      <c r="BHP1863" s="401"/>
      <c r="BHQ1863" s="401"/>
      <c r="BHR1863" s="401"/>
      <c r="BHS1863" s="401"/>
      <c r="BHT1863" s="401"/>
      <c r="BHU1863" s="401"/>
      <c r="BHV1863" s="401"/>
      <c r="BHW1863" s="401"/>
      <c r="BHX1863" s="401"/>
      <c r="BHY1863" s="401"/>
      <c r="BHZ1863" s="401"/>
      <c r="BIA1863" s="401"/>
      <c r="BIB1863" s="401"/>
      <c r="BIC1863" s="401"/>
      <c r="BID1863" s="401"/>
      <c r="BIE1863" s="401"/>
      <c r="BIF1863" s="401"/>
      <c r="BIG1863" s="401"/>
      <c r="BIH1863" s="401"/>
      <c r="BII1863" s="401"/>
      <c r="BIJ1863" s="401"/>
      <c r="BIK1863" s="401"/>
      <c r="BIL1863" s="401"/>
      <c r="BIM1863" s="401"/>
      <c r="BIN1863" s="401"/>
      <c r="BIO1863" s="401"/>
      <c r="BIP1863" s="401"/>
      <c r="BIQ1863" s="401"/>
      <c r="BIR1863" s="401"/>
      <c r="BIS1863" s="401"/>
      <c r="BIT1863" s="401"/>
      <c r="BIU1863" s="401"/>
      <c r="BIV1863" s="401"/>
      <c r="BIW1863" s="401"/>
      <c r="BIX1863" s="401"/>
      <c r="BIY1863" s="401"/>
      <c r="BIZ1863" s="401"/>
      <c r="BJA1863" s="401"/>
      <c r="BJB1863" s="401"/>
      <c r="BJC1863" s="401"/>
      <c r="BJD1863" s="401"/>
      <c r="BJE1863" s="401"/>
      <c r="BJF1863" s="401"/>
      <c r="BJG1863" s="401"/>
      <c r="BJH1863" s="401"/>
      <c r="BJI1863" s="401"/>
      <c r="BJJ1863" s="401"/>
      <c r="BJK1863" s="401"/>
      <c r="BJL1863" s="401"/>
      <c r="BJM1863" s="401"/>
      <c r="BJN1863" s="401"/>
      <c r="BJO1863" s="401"/>
      <c r="BJP1863" s="401"/>
      <c r="BJQ1863" s="401"/>
      <c r="BJR1863" s="401"/>
      <c r="BJS1863" s="401"/>
      <c r="BJT1863" s="401"/>
      <c r="BJU1863" s="401"/>
      <c r="BJV1863" s="401"/>
      <c r="BJW1863" s="401"/>
      <c r="BJX1863" s="401"/>
      <c r="BJY1863" s="401"/>
      <c r="BJZ1863" s="401"/>
      <c r="BKA1863" s="401"/>
      <c r="BKB1863" s="401"/>
      <c r="BKC1863" s="401"/>
      <c r="BKD1863" s="401"/>
      <c r="BKE1863" s="401"/>
      <c r="BKF1863" s="401"/>
      <c r="BKG1863" s="401"/>
      <c r="BKH1863" s="401"/>
      <c r="BKI1863" s="401"/>
      <c r="BKJ1863" s="401"/>
      <c r="BKK1863" s="401"/>
      <c r="BKL1863" s="401"/>
      <c r="BKM1863" s="401"/>
      <c r="BKN1863" s="401"/>
      <c r="BKO1863" s="401"/>
      <c r="BKP1863" s="401"/>
      <c r="BKQ1863" s="401"/>
      <c r="BKR1863" s="401"/>
      <c r="BKS1863" s="401"/>
      <c r="BKT1863" s="401"/>
      <c r="BKU1863" s="401"/>
      <c r="BKV1863" s="401"/>
      <c r="BKW1863" s="401"/>
      <c r="BKX1863" s="401"/>
      <c r="BKY1863" s="401"/>
      <c r="BKZ1863" s="401"/>
      <c r="BLA1863" s="401"/>
      <c r="BLB1863" s="401"/>
      <c r="BLC1863" s="401"/>
      <c r="BLD1863" s="401"/>
      <c r="BLE1863" s="401"/>
      <c r="BLF1863" s="401"/>
      <c r="BLG1863" s="401"/>
      <c r="BLH1863" s="401"/>
      <c r="BLI1863" s="401"/>
      <c r="BLJ1863" s="401"/>
      <c r="BLK1863" s="401"/>
      <c r="BLL1863" s="401"/>
      <c r="BLM1863" s="401"/>
      <c r="BLN1863" s="401"/>
      <c r="BLO1863" s="401"/>
      <c r="BLP1863" s="401"/>
      <c r="BLQ1863" s="401"/>
      <c r="BLR1863" s="401"/>
      <c r="BLS1863" s="401"/>
      <c r="BLT1863" s="401"/>
      <c r="BLU1863" s="401"/>
      <c r="BLV1863" s="401"/>
      <c r="BLW1863" s="401"/>
      <c r="BLX1863" s="401"/>
      <c r="BLY1863" s="401"/>
      <c r="BLZ1863" s="401"/>
      <c r="BMA1863" s="401"/>
      <c r="BMB1863" s="401"/>
      <c r="BMC1863" s="401"/>
      <c r="BMD1863" s="401"/>
      <c r="BME1863" s="401"/>
      <c r="BMF1863" s="401"/>
      <c r="BMG1863" s="401"/>
      <c r="BMH1863" s="401"/>
      <c r="BMI1863" s="401"/>
      <c r="BMJ1863" s="401"/>
      <c r="BMK1863" s="401"/>
      <c r="BML1863" s="401"/>
      <c r="BMM1863" s="401"/>
      <c r="BMN1863" s="401"/>
      <c r="BMO1863" s="401"/>
      <c r="BMP1863" s="401"/>
      <c r="BMQ1863" s="401"/>
      <c r="BMR1863" s="401"/>
      <c r="BMS1863" s="401"/>
      <c r="BMT1863" s="401"/>
      <c r="BMU1863" s="401"/>
      <c r="BMV1863" s="401"/>
      <c r="BMW1863" s="401"/>
      <c r="BMX1863" s="401"/>
      <c r="BMY1863" s="401"/>
      <c r="BMZ1863" s="401"/>
      <c r="BNA1863" s="401"/>
      <c r="BNB1863" s="401"/>
      <c r="BNC1863" s="401"/>
      <c r="BND1863" s="401"/>
      <c r="BNE1863" s="401"/>
      <c r="BNF1863" s="401"/>
      <c r="BNG1863" s="401"/>
      <c r="BNH1863" s="401"/>
      <c r="BNI1863" s="401"/>
      <c r="BNJ1863" s="401"/>
      <c r="BNK1863" s="401"/>
      <c r="BNL1863" s="401"/>
      <c r="BNM1863" s="401"/>
      <c r="BNN1863" s="401"/>
      <c r="BNO1863" s="401"/>
      <c r="BNP1863" s="401"/>
      <c r="BNQ1863" s="401"/>
      <c r="BNR1863" s="401"/>
      <c r="BNS1863" s="401"/>
      <c r="BNT1863" s="401"/>
      <c r="BNU1863" s="401"/>
      <c r="BNV1863" s="401"/>
      <c r="BNW1863" s="401"/>
      <c r="BNX1863" s="401"/>
      <c r="BNY1863" s="401"/>
      <c r="BNZ1863" s="401"/>
      <c r="BOA1863" s="401"/>
      <c r="BOB1863" s="401"/>
      <c r="BOC1863" s="401"/>
      <c r="BOD1863" s="401"/>
      <c r="BOE1863" s="401"/>
      <c r="BOF1863" s="401"/>
      <c r="BOG1863" s="401"/>
      <c r="BOH1863" s="401"/>
      <c r="BOI1863" s="401"/>
      <c r="BOJ1863" s="401"/>
      <c r="BOK1863" s="401"/>
      <c r="BOL1863" s="401"/>
      <c r="BOM1863" s="401"/>
      <c r="BON1863" s="401"/>
      <c r="BOO1863" s="401"/>
      <c r="BOP1863" s="401"/>
      <c r="BOQ1863" s="401"/>
      <c r="BOR1863" s="401"/>
      <c r="BOS1863" s="401"/>
      <c r="BOT1863" s="401"/>
      <c r="BOU1863" s="401"/>
      <c r="BOV1863" s="401"/>
      <c r="BOW1863" s="401"/>
      <c r="BOX1863" s="401"/>
      <c r="BOY1863" s="401"/>
      <c r="BOZ1863" s="401"/>
      <c r="BPA1863" s="401"/>
      <c r="BPB1863" s="401"/>
      <c r="BPC1863" s="401"/>
      <c r="BPD1863" s="401"/>
      <c r="BPE1863" s="401"/>
      <c r="BPF1863" s="401"/>
      <c r="BPG1863" s="401"/>
      <c r="BPH1863" s="401"/>
      <c r="BPI1863" s="401"/>
      <c r="BPJ1863" s="401"/>
      <c r="BPK1863" s="401"/>
      <c r="BPL1863" s="401"/>
      <c r="BPM1863" s="401"/>
      <c r="BPN1863" s="401"/>
      <c r="BPO1863" s="401"/>
      <c r="BPP1863" s="401"/>
      <c r="BPQ1863" s="401"/>
      <c r="BPR1863" s="401"/>
      <c r="BPS1863" s="401"/>
      <c r="BPT1863" s="401"/>
      <c r="BPU1863" s="401"/>
      <c r="BPV1863" s="401"/>
      <c r="BPW1863" s="401"/>
      <c r="BPX1863" s="401"/>
      <c r="BPY1863" s="401"/>
      <c r="BPZ1863" s="401"/>
      <c r="BQA1863" s="401"/>
      <c r="BQB1863" s="401"/>
      <c r="BQC1863" s="401"/>
      <c r="BQD1863" s="401"/>
      <c r="BQE1863" s="401"/>
      <c r="BQF1863" s="401"/>
      <c r="BQG1863" s="401"/>
      <c r="BQH1863" s="401"/>
      <c r="BQI1863" s="401"/>
      <c r="BQJ1863" s="401"/>
      <c r="BQK1863" s="401"/>
      <c r="BQL1863" s="401"/>
      <c r="BQM1863" s="401"/>
      <c r="BQN1863" s="401"/>
      <c r="BQO1863" s="401"/>
      <c r="BQP1863" s="401"/>
      <c r="BQQ1863" s="401"/>
      <c r="BQR1863" s="401"/>
      <c r="BQS1863" s="401"/>
      <c r="BQT1863" s="401"/>
      <c r="BQU1863" s="401"/>
      <c r="BQV1863" s="401"/>
      <c r="BQW1863" s="401"/>
      <c r="BQX1863" s="401"/>
      <c r="BQY1863" s="401"/>
      <c r="BQZ1863" s="401"/>
      <c r="BRA1863" s="401"/>
      <c r="BRB1863" s="401"/>
      <c r="BRC1863" s="401"/>
      <c r="BRD1863" s="401"/>
      <c r="BRE1863" s="401"/>
      <c r="BRF1863" s="401"/>
      <c r="BRG1863" s="401"/>
      <c r="BRH1863" s="401"/>
      <c r="BRI1863" s="401"/>
      <c r="BRJ1863" s="401"/>
      <c r="BRK1863" s="401"/>
      <c r="BRL1863" s="401"/>
      <c r="BRM1863" s="401"/>
      <c r="BRN1863" s="401"/>
      <c r="BRO1863" s="401"/>
      <c r="BRP1863" s="401"/>
      <c r="BRQ1863" s="401"/>
      <c r="BRR1863" s="401"/>
      <c r="BRS1863" s="401"/>
      <c r="BRT1863" s="401"/>
      <c r="BRU1863" s="401"/>
      <c r="BRV1863" s="401"/>
      <c r="BRW1863" s="401"/>
      <c r="BRX1863" s="401"/>
      <c r="BRY1863" s="401"/>
      <c r="BRZ1863" s="401"/>
      <c r="BSA1863" s="401"/>
      <c r="BSB1863" s="401"/>
      <c r="BSC1863" s="401"/>
      <c r="BSD1863" s="401"/>
      <c r="BSE1863" s="401"/>
      <c r="BSF1863" s="401"/>
      <c r="BSG1863" s="401"/>
      <c r="BSH1863" s="401"/>
      <c r="BSI1863" s="401"/>
      <c r="BSJ1863" s="401"/>
      <c r="BSK1863" s="401"/>
      <c r="BSL1863" s="401"/>
      <c r="BSM1863" s="401"/>
      <c r="BSN1863" s="401"/>
      <c r="BSO1863" s="401"/>
      <c r="BSP1863" s="401"/>
      <c r="BSQ1863" s="401"/>
      <c r="BSR1863" s="401"/>
      <c r="BSS1863" s="401"/>
      <c r="BST1863" s="401"/>
      <c r="BSU1863" s="401"/>
      <c r="BSV1863" s="401"/>
      <c r="BSW1863" s="401"/>
      <c r="BSX1863" s="401"/>
      <c r="BSY1863" s="401"/>
      <c r="BSZ1863" s="401"/>
      <c r="BTA1863" s="401"/>
      <c r="BTB1863" s="401"/>
      <c r="BTC1863" s="401"/>
      <c r="BTD1863" s="401"/>
      <c r="BTE1863" s="401"/>
      <c r="BTF1863" s="401"/>
      <c r="BTG1863" s="401"/>
      <c r="BTH1863" s="401"/>
      <c r="BTI1863" s="401"/>
      <c r="BTJ1863" s="401"/>
      <c r="BTK1863" s="401"/>
      <c r="BTL1863" s="401"/>
      <c r="BTM1863" s="401"/>
      <c r="BTN1863" s="401"/>
      <c r="BTO1863" s="401"/>
      <c r="BTP1863" s="401"/>
      <c r="BTQ1863" s="401"/>
      <c r="BTR1863" s="401"/>
      <c r="BTS1863" s="401"/>
      <c r="BTT1863" s="401"/>
      <c r="BTU1863" s="401"/>
      <c r="BTV1863" s="401"/>
      <c r="BTW1863" s="401"/>
      <c r="BTX1863" s="401"/>
      <c r="BTY1863" s="401"/>
      <c r="BTZ1863" s="401"/>
      <c r="BUA1863" s="401"/>
      <c r="BUB1863" s="401"/>
      <c r="BUC1863" s="401"/>
      <c r="BUD1863" s="401"/>
      <c r="BUE1863" s="401"/>
      <c r="BUF1863" s="401"/>
      <c r="BUG1863" s="401"/>
      <c r="BUH1863" s="401"/>
      <c r="BUI1863" s="401"/>
      <c r="BUJ1863" s="401"/>
      <c r="BUK1863" s="401"/>
      <c r="BUL1863" s="401"/>
      <c r="BUM1863" s="401"/>
      <c r="BUN1863" s="401"/>
      <c r="BUO1863" s="401"/>
      <c r="BUP1863" s="401"/>
      <c r="BUQ1863" s="401"/>
      <c r="BUR1863" s="401"/>
      <c r="BUS1863" s="401"/>
      <c r="BUT1863" s="401"/>
      <c r="BUU1863" s="401"/>
      <c r="BUV1863" s="401"/>
      <c r="BUW1863" s="401"/>
      <c r="BUX1863" s="401"/>
      <c r="BUY1863" s="401"/>
      <c r="BUZ1863" s="401"/>
      <c r="BVA1863" s="401"/>
      <c r="BVB1863" s="401"/>
      <c r="BVC1863" s="401"/>
      <c r="BVD1863" s="401"/>
      <c r="BVE1863" s="401"/>
      <c r="BVF1863" s="401"/>
      <c r="BVG1863" s="401"/>
      <c r="BVH1863" s="401"/>
      <c r="BVI1863" s="401"/>
      <c r="BVJ1863" s="401"/>
      <c r="BVK1863" s="401"/>
      <c r="BVL1863" s="401"/>
      <c r="BVM1863" s="401"/>
      <c r="BVN1863" s="401"/>
      <c r="BVO1863" s="401"/>
      <c r="BVP1863" s="401"/>
      <c r="BVQ1863" s="401"/>
      <c r="BVR1863" s="401"/>
      <c r="BVS1863" s="401"/>
      <c r="BVT1863" s="401"/>
      <c r="BVU1863" s="401"/>
      <c r="BVV1863" s="401"/>
      <c r="BVW1863" s="401"/>
      <c r="BVX1863" s="401"/>
      <c r="BVY1863" s="401"/>
      <c r="BVZ1863" s="401"/>
      <c r="BWA1863" s="401"/>
      <c r="BWB1863" s="401"/>
      <c r="BWC1863" s="401"/>
      <c r="BWD1863" s="401"/>
      <c r="BWE1863" s="401"/>
      <c r="BWF1863" s="401"/>
      <c r="BWG1863" s="401"/>
      <c r="BWH1863" s="401"/>
      <c r="BWI1863" s="401"/>
      <c r="BWJ1863" s="401"/>
      <c r="BWK1863" s="401"/>
      <c r="BWL1863" s="401"/>
      <c r="BWM1863" s="401"/>
      <c r="BWN1863" s="401"/>
      <c r="BWO1863" s="401"/>
      <c r="BWP1863" s="401"/>
      <c r="BWQ1863" s="401"/>
      <c r="BWR1863" s="401"/>
      <c r="BWS1863" s="401"/>
      <c r="BWT1863" s="401"/>
      <c r="BWU1863" s="401"/>
      <c r="BWV1863" s="401"/>
      <c r="BWW1863" s="401"/>
      <c r="BWX1863" s="401"/>
      <c r="BWY1863" s="401"/>
      <c r="BWZ1863" s="401"/>
      <c r="BXA1863" s="401"/>
      <c r="BXB1863" s="401"/>
      <c r="BXC1863" s="401"/>
      <c r="BXD1863" s="401"/>
      <c r="BXE1863" s="401"/>
      <c r="BXF1863" s="401"/>
      <c r="BXG1863" s="401"/>
      <c r="BXH1863" s="401"/>
      <c r="BXI1863" s="401"/>
      <c r="BXJ1863" s="401"/>
      <c r="BXK1863" s="401"/>
      <c r="BXL1863" s="401"/>
      <c r="BXM1863" s="401"/>
      <c r="BXN1863" s="401"/>
      <c r="BXO1863" s="401"/>
      <c r="BXP1863" s="401"/>
      <c r="BXQ1863" s="401"/>
      <c r="BXR1863" s="401"/>
      <c r="BXS1863" s="401"/>
      <c r="BXT1863" s="401"/>
      <c r="BXU1863" s="401"/>
      <c r="BXV1863" s="401"/>
      <c r="BXW1863" s="401"/>
      <c r="BXX1863" s="401"/>
      <c r="BXY1863" s="401"/>
      <c r="BXZ1863" s="401"/>
      <c r="BYA1863" s="401"/>
      <c r="BYB1863" s="401"/>
      <c r="BYC1863" s="401"/>
      <c r="BYD1863" s="401"/>
      <c r="BYE1863" s="401"/>
      <c r="BYF1863" s="401"/>
      <c r="BYG1863" s="401"/>
      <c r="BYH1863" s="401"/>
      <c r="BYI1863" s="401"/>
      <c r="BYJ1863" s="401"/>
      <c r="BYK1863" s="401"/>
      <c r="BYL1863" s="401"/>
      <c r="BYM1863" s="401"/>
      <c r="BYN1863" s="401"/>
      <c r="BYO1863" s="401"/>
      <c r="BYP1863" s="401"/>
      <c r="BYQ1863" s="401"/>
      <c r="BYR1863" s="401"/>
      <c r="BYS1863" s="401"/>
      <c r="BYT1863" s="401"/>
      <c r="BYU1863" s="401"/>
      <c r="BYV1863" s="401"/>
      <c r="BYW1863" s="401"/>
      <c r="BYX1863" s="401"/>
      <c r="BYY1863" s="401"/>
      <c r="BYZ1863" s="401"/>
      <c r="BZA1863" s="401"/>
      <c r="BZB1863" s="401"/>
      <c r="BZC1863" s="401"/>
      <c r="BZD1863" s="401"/>
      <c r="BZE1863" s="401"/>
      <c r="BZF1863" s="401"/>
      <c r="BZG1863" s="401"/>
      <c r="BZH1863" s="401"/>
      <c r="BZI1863" s="401"/>
      <c r="BZJ1863" s="401"/>
      <c r="BZK1863" s="401"/>
      <c r="BZL1863" s="401"/>
      <c r="BZM1863" s="401"/>
      <c r="BZN1863" s="401"/>
      <c r="BZO1863" s="401"/>
      <c r="BZP1863" s="401"/>
      <c r="BZQ1863" s="401"/>
      <c r="BZR1863" s="401"/>
      <c r="BZS1863" s="401"/>
      <c r="BZT1863" s="401"/>
      <c r="BZU1863" s="401"/>
      <c r="BZV1863" s="401"/>
      <c r="BZW1863" s="401"/>
      <c r="BZX1863" s="401"/>
      <c r="BZY1863" s="401"/>
      <c r="BZZ1863" s="401"/>
      <c r="CAA1863" s="401"/>
      <c r="CAB1863" s="401"/>
      <c r="CAC1863" s="401"/>
      <c r="CAD1863" s="401"/>
      <c r="CAE1863" s="401"/>
      <c r="CAF1863" s="401"/>
      <c r="CAG1863" s="401"/>
      <c r="CAH1863" s="401"/>
      <c r="CAI1863" s="401"/>
      <c r="CAJ1863" s="401"/>
      <c r="CAK1863" s="401"/>
      <c r="CAL1863" s="401"/>
      <c r="CAM1863" s="401"/>
      <c r="CAN1863" s="401"/>
      <c r="CAO1863" s="401"/>
      <c r="CAP1863" s="401"/>
      <c r="CAQ1863" s="401"/>
      <c r="CAR1863" s="401"/>
      <c r="CAS1863" s="401"/>
      <c r="CAT1863" s="401"/>
      <c r="CAU1863" s="401"/>
      <c r="CAV1863" s="401"/>
      <c r="CAW1863" s="401"/>
      <c r="CAX1863" s="401"/>
      <c r="CAY1863" s="401"/>
      <c r="CAZ1863" s="401"/>
      <c r="CBA1863" s="401"/>
      <c r="CBB1863" s="401"/>
      <c r="CBC1863" s="401"/>
      <c r="CBD1863" s="401"/>
      <c r="CBE1863" s="401"/>
      <c r="CBF1863" s="401"/>
      <c r="CBG1863" s="401"/>
      <c r="CBH1863" s="401"/>
      <c r="CBI1863" s="401"/>
      <c r="CBJ1863" s="401"/>
      <c r="CBK1863" s="401"/>
      <c r="CBL1863" s="401"/>
      <c r="CBM1863" s="401"/>
      <c r="CBN1863" s="401"/>
      <c r="CBO1863" s="401"/>
      <c r="CBP1863" s="401"/>
      <c r="CBQ1863" s="401"/>
      <c r="CBR1863" s="401"/>
      <c r="CBS1863" s="401"/>
      <c r="CBT1863" s="401"/>
      <c r="CBU1863" s="401"/>
      <c r="CBV1863" s="401"/>
      <c r="CBW1863" s="401"/>
      <c r="CBX1863" s="401"/>
      <c r="CBY1863" s="401"/>
      <c r="CBZ1863" s="401"/>
      <c r="CCA1863" s="401"/>
      <c r="CCB1863" s="401"/>
      <c r="CCC1863" s="401"/>
      <c r="CCD1863" s="401"/>
      <c r="CCE1863" s="401"/>
      <c r="CCF1863" s="401"/>
      <c r="CCG1863" s="401"/>
      <c r="CCH1863" s="401"/>
      <c r="CCI1863" s="401"/>
      <c r="CCJ1863" s="401"/>
      <c r="CCK1863" s="401"/>
      <c r="CCL1863" s="401"/>
      <c r="CCM1863" s="401"/>
      <c r="CCN1863" s="401"/>
      <c r="CCO1863" s="401"/>
      <c r="CCP1863" s="401"/>
      <c r="CCQ1863" s="401"/>
      <c r="CCR1863" s="401"/>
      <c r="CCS1863" s="401"/>
      <c r="CCT1863" s="401"/>
      <c r="CCU1863" s="401"/>
      <c r="CCV1863" s="401"/>
      <c r="CCW1863" s="401"/>
      <c r="CCX1863" s="401"/>
      <c r="CCY1863" s="401"/>
      <c r="CCZ1863" s="401"/>
      <c r="CDA1863" s="401"/>
      <c r="CDB1863" s="401"/>
      <c r="CDC1863" s="401"/>
      <c r="CDD1863" s="401"/>
      <c r="CDE1863" s="401"/>
      <c r="CDF1863" s="401"/>
      <c r="CDG1863" s="401"/>
      <c r="CDH1863" s="401"/>
      <c r="CDI1863" s="401"/>
      <c r="CDJ1863" s="401"/>
      <c r="CDK1863" s="401"/>
      <c r="CDL1863" s="401"/>
      <c r="CDM1863" s="401"/>
      <c r="CDN1863" s="401"/>
      <c r="CDO1863" s="401"/>
      <c r="CDP1863" s="401"/>
      <c r="CDQ1863" s="401"/>
      <c r="CDR1863" s="401"/>
      <c r="CDS1863" s="401"/>
      <c r="CDT1863" s="401"/>
      <c r="CDU1863" s="401"/>
      <c r="CDV1863" s="401"/>
      <c r="CDW1863" s="401"/>
      <c r="CDX1863" s="401"/>
      <c r="CDY1863" s="401"/>
      <c r="CDZ1863" s="401"/>
      <c r="CEA1863" s="401"/>
      <c r="CEB1863" s="401"/>
      <c r="CEC1863" s="401"/>
      <c r="CED1863" s="401"/>
      <c r="CEE1863" s="401"/>
      <c r="CEF1863" s="401"/>
      <c r="CEG1863" s="401"/>
      <c r="CEH1863" s="401"/>
      <c r="CEI1863" s="401"/>
      <c r="CEJ1863" s="401"/>
      <c r="CEK1863" s="401"/>
      <c r="CEL1863" s="401"/>
      <c r="CEM1863" s="401"/>
      <c r="CEN1863" s="401"/>
      <c r="CEO1863" s="401"/>
      <c r="CEP1863" s="401"/>
      <c r="CEQ1863" s="401"/>
      <c r="CER1863" s="401"/>
      <c r="CES1863" s="401"/>
      <c r="CET1863" s="401"/>
      <c r="CEU1863" s="401"/>
      <c r="CEV1863" s="401"/>
      <c r="CEW1863" s="401"/>
      <c r="CEX1863" s="401"/>
      <c r="CEY1863" s="401"/>
      <c r="CEZ1863" s="401"/>
      <c r="CFA1863" s="401"/>
      <c r="CFB1863" s="401"/>
      <c r="CFC1863" s="401"/>
      <c r="CFD1863" s="401"/>
      <c r="CFE1863" s="401"/>
      <c r="CFF1863" s="401"/>
      <c r="CFG1863" s="401"/>
      <c r="CFH1863" s="401"/>
      <c r="CFI1863" s="401"/>
      <c r="CFJ1863" s="401"/>
      <c r="CFK1863" s="401"/>
      <c r="CFL1863" s="401"/>
      <c r="CFM1863" s="401"/>
      <c r="CFN1863" s="401"/>
      <c r="CFO1863" s="401"/>
      <c r="CFP1863" s="401"/>
      <c r="CFQ1863" s="401"/>
      <c r="CFR1863" s="401"/>
      <c r="CFS1863" s="401"/>
      <c r="CFT1863" s="401"/>
      <c r="CFU1863" s="401"/>
      <c r="CFV1863" s="401"/>
      <c r="CFW1863" s="401"/>
      <c r="CFX1863" s="401"/>
      <c r="CFY1863" s="401"/>
      <c r="CFZ1863" s="401"/>
      <c r="CGA1863" s="401"/>
      <c r="CGB1863" s="401"/>
      <c r="CGC1863" s="401"/>
      <c r="CGD1863" s="401"/>
      <c r="CGE1863" s="401"/>
      <c r="CGF1863" s="401"/>
      <c r="CGG1863" s="401"/>
      <c r="CGH1863" s="401"/>
      <c r="CGI1863" s="401"/>
      <c r="CGJ1863" s="401"/>
      <c r="CGK1863" s="401"/>
      <c r="CGL1863" s="401"/>
      <c r="CGM1863" s="401"/>
      <c r="CGN1863" s="401"/>
      <c r="CGO1863" s="401"/>
      <c r="CGP1863" s="401"/>
      <c r="CGQ1863" s="401"/>
      <c r="CGR1863" s="401"/>
      <c r="CGS1863" s="401"/>
      <c r="CGT1863" s="401"/>
      <c r="CGU1863" s="401"/>
      <c r="CGV1863" s="401"/>
      <c r="CGW1863" s="401"/>
      <c r="CGX1863" s="401"/>
      <c r="CGY1863" s="401"/>
      <c r="CGZ1863" s="401"/>
      <c r="CHA1863" s="401"/>
      <c r="CHB1863" s="401"/>
      <c r="CHC1863" s="401"/>
      <c r="CHD1863" s="401"/>
      <c r="CHE1863" s="401"/>
      <c r="CHF1863" s="401"/>
      <c r="CHG1863" s="401"/>
      <c r="CHH1863" s="401"/>
      <c r="CHI1863" s="401"/>
      <c r="CHJ1863" s="401"/>
      <c r="CHK1863" s="401"/>
      <c r="CHL1863" s="401"/>
      <c r="CHM1863" s="401"/>
      <c r="CHN1863" s="401"/>
      <c r="CHO1863" s="401"/>
      <c r="CHP1863" s="401"/>
      <c r="CHQ1863" s="401"/>
      <c r="CHR1863" s="401"/>
      <c r="CHS1863" s="401"/>
      <c r="CHT1863" s="401"/>
      <c r="CHU1863" s="401"/>
      <c r="CHV1863" s="401"/>
      <c r="CHW1863" s="401"/>
      <c r="CHX1863" s="401"/>
      <c r="CHY1863" s="401"/>
      <c r="CHZ1863" s="401"/>
      <c r="CIA1863" s="401"/>
      <c r="CIB1863" s="401"/>
      <c r="CIC1863" s="401"/>
      <c r="CID1863" s="401"/>
      <c r="CIE1863" s="401"/>
      <c r="CIF1863" s="401"/>
      <c r="CIG1863" s="401"/>
      <c r="CIH1863" s="401"/>
      <c r="CII1863" s="401"/>
      <c r="CIJ1863" s="401"/>
      <c r="CIK1863" s="401"/>
      <c r="CIL1863" s="401"/>
      <c r="CIM1863" s="401"/>
      <c r="CIN1863" s="401"/>
      <c r="CIO1863" s="401"/>
      <c r="CIP1863" s="401"/>
      <c r="CIQ1863" s="401"/>
      <c r="CIR1863" s="401"/>
      <c r="CIS1863" s="401"/>
      <c r="CIT1863" s="401"/>
      <c r="CIU1863" s="401"/>
      <c r="CIV1863" s="401"/>
      <c r="CIW1863" s="401"/>
      <c r="CIX1863" s="401"/>
      <c r="CIY1863" s="401"/>
      <c r="CIZ1863" s="401"/>
      <c r="CJA1863" s="401"/>
      <c r="CJB1863" s="401"/>
      <c r="CJC1863" s="401"/>
      <c r="CJD1863" s="401"/>
      <c r="CJE1863" s="401"/>
      <c r="CJF1863" s="401"/>
      <c r="CJG1863" s="401"/>
      <c r="CJH1863" s="401"/>
      <c r="CJI1863" s="401"/>
      <c r="CJJ1863" s="401"/>
      <c r="CJK1863" s="401"/>
      <c r="CJL1863" s="401"/>
      <c r="CJM1863" s="401"/>
      <c r="CJN1863" s="401"/>
      <c r="CJO1863" s="401"/>
      <c r="CJP1863" s="401"/>
      <c r="CJQ1863" s="401"/>
      <c r="CJR1863" s="401"/>
      <c r="CJS1863" s="401"/>
      <c r="CJT1863" s="401"/>
      <c r="CJU1863" s="401"/>
      <c r="CJV1863" s="401"/>
      <c r="CJW1863" s="401"/>
      <c r="CJX1863" s="401"/>
      <c r="CJY1863" s="401"/>
      <c r="CJZ1863" s="401"/>
      <c r="CKA1863" s="401"/>
      <c r="CKB1863" s="401"/>
      <c r="CKC1863" s="401"/>
      <c r="CKD1863" s="401"/>
      <c r="CKE1863" s="401"/>
      <c r="CKF1863" s="401"/>
      <c r="CKG1863" s="401"/>
      <c r="CKH1863" s="401"/>
      <c r="CKI1863" s="401"/>
      <c r="CKJ1863" s="401"/>
      <c r="CKK1863" s="401"/>
      <c r="CKL1863" s="401"/>
      <c r="CKM1863" s="401"/>
      <c r="CKN1863" s="401"/>
      <c r="CKO1863" s="401"/>
      <c r="CKP1863" s="401"/>
      <c r="CKQ1863" s="401"/>
      <c r="CKR1863" s="401"/>
      <c r="CKS1863" s="401"/>
      <c r="CKT1863" s="401"/>
      <c r="CKU1863" s="401"/>
      <c r="CKV1863" s="401"/>
      <c r="CKW1863" s="401"/>
      <c r="CKX1863" s="401"/>
      <c r="CKY1863" s="401"/>
      <c r="CKZ1863" s="401"/>
      <c r="CLA1863" s="401"/>
      <c r="CLB1863" s="401"/>
      <c r="CLC1863" s="401"/>
      <c r="CLD1863" s="401"/>
      <c r="CLE1863" s="401"/>
      <c r="CLF1863" s="401"/>
      <c r="CLG1863" s="401"/>
      <c r="CLH1863" s="401"/>
      <c r="CLI1863" s="401"/>
      <c r="CLJ1863" s="401"/>
      <c r="CLK1863" s="401"/>
      <c r="CLL1863" s="401"/>
      <c r="CLM1863" s="401"/>
      <c r="CLN1863" s="401"/>
      <c r="CLO1863" s="401"/>
      <c r="CLP1863" s="401"/>
      <c r="CLQ1863" s="401"/>
      <c r="CLR1863" s="401"/>
      <c r="CLS1863" s="401"/>
      <c r="CLT1863" s="401"/>
      <c r="CLU1863" s="401"/>
      <c r="CLV1863" s="401"/>
      <c r="CLW1863" s="401"/>
      <c r="CLX1863" s="401"/>
      <c r="CLY1863" s="401"/>
      <c r="CLZ1863" s="401"/>
      <c r="CMA1863" s="401"/>
      <c r="CMB1863" s="401"/>
      <c r="CMC1863" s="401"/>
      <c r="CMD1863" s="401"/>
      <c r="CME1863" s="401"/>
      <c r="CMF1863" s="401"/>
      <c r="CMG1863" s="401"/>
      <c r="CMH1863" s="401"/>
      <c r="CMI1863" s="401"/>
      <c r="CMJ1863" s="401"/>
      <c r="CMK1863" s="401"/>
      <c r="CML1863" s="401"/>
      <c r="CMM1863" s="401"/>
      <c r="CMN1863" s="401"/>
      <c r="CMO1863" s="401"/>
      <c r="CMP1863" s="401"/>
      <c r="CMQ1863" s="401"/>
      <c r="CMR1863" s="401"/>
      <c r="CMS1863" s="401"/>
      <c r="CMT1863" s="401"/>
      <c r="CMU1863" s="401"/>
      <c r="CMV1863" s="401"/>
      <c r="CMW1863" s="401"/>
      <c r="CMX1863" s="401"/>
      <c r="CMY1863" s="401"/>
      <c r="CMZ1863" s="401"/>
      <c r="CNA1863" s="401"/>
      <c r="CNB1863" s="401"/>
      <c r="CNC1863" s="401"/>
      <c r="CND1863" s="401"/>
      <c r="CNE1863" s="401"/>
      <c r="CNF1863" s="401"/>
      <c r="CNG1863" s="401"/>
      <c r="CNH1863" s="401"/>
      <c r="CNI1863" s="401"/>
      <c r="CNJ1863" s="401"/>
      <c r="CNK1863" s="401"/>
      <c r="CNL1863" s="401"/>
      <c r="CNM1863" s="401"/>
      <c r="CNN1863" s="401"/>
      <c r="CNO1863" s="401"/>
      <c r="CNP1863" s="401"/>
      <c r="CNQ1863" s="401"/>
      <c r="CNR1863" s="401"/>
      <c r="CNS1863" s="401"/>
      <c r="CNT1863" s="401"/>
      <c r="CNU1863" s="401"/>
      <c r="CNV1863" s="401"/>
      <c r="CNW1863" s="401"/>
      <c r="CNX1863" s="401"/>
      <c r="CNY1863" s="401"/>
      <c r="CNZ1863" s="401"/>
      <c r="COA1863" s="401"/>
      <c r="COB1863" s="401"/>
      <c r="COC1863" s="401"/>
      <c r="COD1863" s="401"/>
      <c r="COE1863" s="401"/>
      <c r="COF1863" s="401"/>
      <c r="COG1863" s="401"/>
      <c r="COH1863" s="401"/>
      <c r="COI1863" s="401"/>
      <c r="COJ1863" s="401"/>
      <c r="COK1863" s="401"/>
      <c r="COL1863" s="401"/>
      <c r="COM1863" s="401"/>
      <c r="CON1863" s="401"/>
      <c r="COO1863" s="401"/>
      <c r="COP1863" s="401"/>
      <c r="COQ1863" s="401"/>
      <c r="COR1863" s="401"/>
      <c r="COS1863" s="401"/>
      <c r="COT1863" s="401"/>
      <c r="COU1863" s="401"/>
      <c r="COV1863" s="401"/>
      <c r="COW1863" s="401"/>
      <c r="COX1863" s="401"/>
      <c r="COY1863" s="401"/>
      <c r="COZ1863" s="401"/>
      <c r="CPA1863" s="401"/>
      <c r="CPB1863" s="401"/>
      <c r="CPC1863" s="401"/>
      <c r="CPD1863" s="401"/>
      <c r="CPE1863" s="401"/>
      <c r="CPF1863" s="401"/>
      <c r="CPG1863" s="401"/>
      <c r="CPH1863" s="401"/>
      <c r="CPI1863" s="401"/>
      <c r="CPJ1863" s="401"/>
      <c r="CPK1863" s="401"/>
      <c r="CPL1863" s="401"/>
      <c r="CPM1863" s="401"/>
      <c r="CPN1863" s="401"/>
      <c r="CPO1863" s="401"/>
      <c r="CPP1863" s="401"/>
      <c r="CPQ1863" s="401"/>
      <c r="CPR1863" s="401"/>
      <c r="CPS1863" s="401"/>
      <c r="CPT1863" s="401"/>
      <c r="CPU1863" s="401"/>
      <c r="CPV1863" s="401"/>
      <c r="CPW1863" s="401"/>
      <c r="CPX1863" s="401"/>
      <c r="CPY1863" s="401"/>
      <c r="CPZ1863" s="401"/>
      <c r="CQA1863" s="401"/>
      <c r="CQB1863" s="401"/>
      <c r="CQC1863" s="401"/>
      <c r="CQD1863" s="401"/>
      <c r="CQE1863" s="401"/>
      <c r="CQF1863" s="401"/>
      <c r="CQG1863" s="401"/>
      <c r="CQH1863" s="401"/>
      <c r="CQI1863" s="401"/>
      <c r="CQJ1863" s="401"/>
      <c r="CQK1863" s="401"/>
      <c r="CQL1863" s="401"/>
      <c r="CQM1863" s="401"/>
      <c r="CQN1863" s="401"/>
      <c r="CQO1863" s="401"/>
      <c r="CQP1863" s="401"/>
      <c r="CQQ1863" s="401"/>
      <c r="CQR1863" s="401"/>
      <c r="CQS1863" s="401"/>
      <c r="CQT1863" s="401"/>
      <c r="CQU1863" s="401"/>
      <c r="CQV1863" s="401"/>
      <c r="CQW1863" s="401"/>
      <c r="CQX1863" s="401"/>
      <c r="CQY1863" s="401"/>
      <c r="CQZ1863" s="401"/>
      <c r="CRA1863" s="401"/>
      <c r="CRB1863" s="401"/>
      <c r="CRC1863" s="401"/>
      <c r="CRD1863" s="401"/>
      <c r="CRE1863" s="401"/>
      <c r="CRF1863" s="401"/>
      <c r="CRG1863" s="401"/>
      <c r="CRH1863" s="401"/>
      <c r="CRI1863" s="401"/>
      <c r="CRJ1863" s="401"/>
      <c r="CRK1863" s="401"/>
      <c r="CRL1863" s="401"/>
      <c r="CRM1863" s="401"/>
      <c r="CRN1863" s="401"/>
      <c r="CRO1863" s="401"/>
      <c r="CRP1863" s="401"/>
      <c r="CRQ1863" s="401"/>
      <c r="CRR1863" s="401"/>
      <c r="CRS1863" s="401"/>
      <c r="CRT1863" s="401"/>
      <c r="CRU1863" s="401"/>
      <c r="CRV1863" s="401"/>
      <c r="CRW1863" s="401"/>
      <c r="CRX1863" s="401"/>
      <c r="CRY1863" s="401"/>
      <c r="CRZ1863" s="401"/>
      <c r="CSA1863" s="401"/>
      <c r="CSB1863" s="401"/>
      <c r="CSC1863" s="401"/>
      <c r="CSD1863" s="401"/>
      <c r="CSE1863" s="401"/>
      <c r="CSF1863" s="401"/>
      <c r="CSG1863" s="401"/>
      <c r="CSH1863" s="401"/>
      <c r="CSI1863" s="401"/>
      <c r="CSJ1863" s="401"/>
      <c r="CSK1863" s="401"/>
      <c r="CSL1863" s="401"/>
      <c r="CSM1863" s="401"/>
      <c r="CSN1863" s="401"/>
      <c r="CSO1863" s="401"/>
      <c r="CSP1863" s="401"/>
      <c r="CSQ1863" s="401"/>
      <c r="CSR1863" s="401"/>
      <c r="CSS1863" s="401"/>
      <c r="CST1863" s="401"/>
      <c r="CSU1863" s="401"/>
      <c r="CSV1863" s="401"/>
      <c r="CSW1863" s="401"/>
      <c r="CSX1863" s="401"/>
      <c r="CSY1863" s="401"/>
      <c r="CSZ1863" s="401"/>
      <c r="CTA1863" s="401"/>
      <c r="CTB1863" s="401"/>
      <c r="CTC1863" s="401"/>
      <c r="CTD1863" s="401"/>
      <c r="CTE1863" s="401"/>
      <c r="CTF1863" s="401"/>
      <c r="CTG1863" s="401"/>
      <c r="CTH1863" s="401"/>
      <c r="CTI1863" s="401"/>
      <c r="CTJ1863" s="401"/>
      <c r="CTK1863" s="401"/>
      <c r="CTL1863" s="401"/>
      <c r="CTM1863" s="401"/>
      <c r="CTN1863" s="401"/>
      <c r="CTO1863" s="401"/>
      <c r="CTP1863" s="401"/>
      <c r="CTQ1863" s="401"/>
      <c r="CTR1863" s="401"/>
      <c r="CTS1863" s="401"/>
      <c r="CTT1863" s="401"/>
      <c r="CTU1863" s="401"/>
      <c r="CTV1863" s="401"/>
      <c r="CTW1863" s="401"/>
      <c r="CTX1863" s="401"/>
      <c r="CTY1863" s="401"/>
      <c r="CTZ1863" s="401"/>
      <c r="CUA1863" s="401"/>
      <c r="CUB1863" s="401"/>
      <c r="CUC1863" s="401"/>
      <c r="CUD1863" s="401"/>
      <c r="CUE1863" s="401"/>
      <c r="CUF1863" s="401"/>
      <c r="CUG1863" s="401"/>
      <c r="CUH1863" s="401"/>
      <c r="CUI1863" s="401"/>
      <c r="CUJ1863" s="401"/>
      <c r="CUK1863" s="401"/>
      <c r="CUL1863" s="401"/>
      <c r="CUM1863" s="401"/>
      <c r="CUN1863" s="401"/>
      <c r="CUO1863" s="401"/>
      <c r="CUP1863" s="401"/>
      <c r="CUQ1863" s="401"/>
      <c r="CUR1863" s="401"/>
      <c r="CUS1863" s="401"/>
      <c r="CUT1863" s="401"/>
      <c r="CUU1863" s="401"/>
      <c r="CUV1863" s="401"/>
      <c r="CUW1863" s="401"/>
      <c r="CUX1863" s="401"/>
      <c r="CUY1863" s="401"/>
      <c r="CUZ1863" s="401"/>
      <c r="CVA1863" s="401"/>
      <c r="CVB1863" s="401"/>
      <c r="CVC1863" s="401"/>
      <c r="CVD1863" s="401"/>
      <c r="CVE1863" s="401"/>
      <c r="CVF1863" s="401"/>
      <c r="CVG1863" s="401"/>
      <c r="CVH1863" s="401"/>
      <c r="CVI1863" s="401"/>
      <c r="CVJ1863" s="401"/>
      <c r="CVK1863" s="401"/>
      <c r="CVL1863" s="401"/>
      <c r="CVM1863" s="401"/>
      <c r="CVN1863" s="401"/>
      <c r="CVO1863" s="401"/>
      <c r="CVP1863" s="401"/>
      <c r="CVQ1863" s="401"/>
      <c r="CVR1863" s="401"/>
      <c r="CVS1863" s="401"/>
      <c r="CVT1863" s="401"/>
      <c r="CVU1863" s="401"/>
      <c r="CVV1863" s="401"/>
      <c r="CVW1863" s="401"/>
      <c r="CVX1863" s="401"/>
      <c r="CVY1863" s="401"/>
      <c r="CVZ1863" s="401"/>
      <c r="CWA1863" s="401"/>
      <c r="CWB1863" s="401"/>
      <c r="CWC1863" s="401"/>
      <c r="CWD1863" s="401"/>
      <c r="CWE1863" s="401"/>
      <c r="CWF1863" s="401"/>
      <c r="CWG1863" s="401"/>
      <c r="CWH1863" s="401"/>
      <c r="CWI1863" s="401"/>
      <c r="CWJ1863" s="401"/>
      <c r="CWK1863" s="401"/>
      <c r="CWL1863" s="401"/>
      <c r="CWM1863" s="401"/>
      <c r="CWN1863" s="401"/>
      <c r="CWO1863" s="401"/>
      <c r="CWP1863" s="401"/>
      <c r="CWQ1863" s="401"/>
      <c r="CWR1863" s="401"/>
      <c r="CWS1863" s="401"/>
      <c r="CWT1863" s="401"/>
      <c r="CWU1863" s="401"/>
      <c r="CWV1863" s="401"/>
      <c r="CWW1863" s="401"/>
      <c r="CWX1863" s="401"/>
      <c r="CWY1863" s="401"/>
      <c r="CWZ1863" s="401"/>
      <c r="CXA1863" s="401"/>
      <c r="CXB1863" s="401"/>
      <c r="CXC1863" s="401"/>
      <c r="CXD1863" s="401"/>
      <c r="CXE1863" s="401"/>
      <c r="CXF1863" s="401"/>
      <c r="CXG1863" s="401"/>
      <c r="CXH1863" s="401"/>
      <c r="CXI1863" s="401"/>
      <c r="CXJ1863" s="401"/>
      <c r="CXK1863" s="401"/>
      <c r="CXL1863" s="401"/>
      <c r="CXM1863" s="401"/>
      <c r="CXN1863" s="401"/>
      <c r="CXO1863" s="401"/>
      <c r="CXP1863" s="401"/>
      <c r="CXQ1863" s="401"/>
      <c r="CXR1863" s="401"/>
      <c r="CXS1863" s="401"/>
      <c r="CXT1863" s="401"/>
      <c r="CXU1863" s="401"/>
      <c r="CXV1863" s="401"/>
      <c r="CXW1863" s="401"/>
      <c r="CXX1863" s="401"/>
      <c r="CXY1863" s="401"/>
      <c r="CXZ1863" s="401"/>
      <c r="CYA1863" s="401"/>
      <c r="CYB1863" s="401"/>
      <c r="CYC1863" s="401"/>
      <c r="CYD1863" s="401"/>
      <c r="CYE1863" s="401"/>
      <c r="CYF1863" s="401"/>
      <c r="CYG1863" s="401"/>
      <c r="CYH1863" s="401"/>
      <c r="CYI1863" s="401"/>
      <c r="CYJ1863" s="401"/>
      <c r="CYK1863" s="401"/>
      <c r="CYL1863" s="401"/>
      <c r="CYM1863" s="401"/>
      <c r="CYN1863" s="401"/>
      <c r="CYO1863" s="401"/>
      <c r="CYP1863" s="401"/>
      <c r="CYQ1863" s="401"/>
      <c r="CYR1863" s="401"/>
      <c r="CYS1863" s="401"/>
      <c r="CYT1863" s="401"/>
      <c r="CYU1863" s="401"/>
      <c r="CYV1863" s="401"/>
      <c r="CYW1863" s="401"/>
      <c r="CYX1863" s="401"/>
      <c r="CYY1863" s="401"/>
      <c r="CYZ1863" s="401"/>
      <c r="CZA1863" s="401"/>
      <c r="CZB1863" s="401"/>
      <c r="CZC1863" s="401"/>
      <c r="CZD1863" s="401"/>
      <c r="CZE1863" s="401"/>
      <c r="CZF1863" s="401"/>
      <c r="CZG1863" s="401"/>
      <c r="CZH1863" s="401"/>
      <c r="CZI1863" s="401"/>
      <c r="CZJ1863" s="401"/>
      <c r="CZK1863" s="401"/>
      <c r="CZL1863" s="401"/>
      <c r="CZM1863" s="401"/>
      <c r="CZN1863" s="401"/>
      <c r="CZO1863" s="401"/>
      <c r="CZP1863" s="401"/>
      <c r="CZQ1863" s="401"/>
      <c r="CZR1863" s="401"/>
      <c r="CZS1863" s="401"/>
      <c r="CZT1863" s="401"/>
      <c r="CZU1863" s="401"/>
      <c r="CZV1863" s="401"/>
      <c r="CZW1863" s="401"/>
      <c r="CZX1863" s="401"/>
      <c r="CZY1863" s="401"/>
      <c r="CZZ1863" s="401"/>
      <c r="DAA1863" s="401"/>
      <c r="DAB1863" s="401"/>
      <c r="DAC1863" s="401"/>
      <c r="DAD1863" s="401"/>
      <c r="DAE1863" s="401"/>
      <c r="DAF1863" s="401"/>
      <c r="DAG1863" s="401"/>
      <c r="DAH1863" s="401"/>
      <c r="DAI1863" s="401"/>
      <c r="DAJ1863" s="401"/>
      <c r="DAK1863" s="401"/>
      <c r="DAL1863" s="401"/>
      <c r="DAM1863" s="401"/>
      <c r="DAN1863" s="401"/>
      <c r="DAO1863" s="401"/>
      <c r="DAP1863" s="401"/>
      <c r="DAQ1863" s="401"/>
      <c r="DAR1863" s="401"/>
      <c r="DAS1863" s="401"/>
      <c r="DAT1863" s="401"/>
      <c r="DAU1863" s="401"/>
      <c r="DAV1863" s="401"/>
      <c r="DAW1863" s="401"/>
      <c r="DAX1863" s="401"/>
      <c r="DAY1863" s="401"/>
      <c r="DAZ1863" s="401"/>
      <c r="DBA1863" s="401"/>
      <c r="DBB1863" s="401"/>
      <c r="DBC1863" s="401"/>
      <c r="DBD1863" s="401"/>
      <c r="DBE1863" s="401"/>
      <c r="DBF1863" s="401"/>
      <c r="DBG1863" s="401"/>
      <c r="DBH1863" s="401"/>
      <c r="DBI1863" s="401"/>
      <c r="DBJ1863" s="401"/>
      <c r="DBK1863" s="401"/>
      <c r="DBL1863" s="401"/>
      <c r="DBM1863" s="401"/>
      <c r="DBN1863" s="401"/>
      <c r="DBO1863" s="401"/>
      <c r="DBP1863" s="401"/>
      <c r="DBQ1863" s="401"/>
      <c r="DBR1863" s="401"/>
      <c r="DBS1863" s="401"/>
      <c r="DBT1863" s="401"/>
      <c r="DBU1863" s="401"/>
      <c r="DBV1863" s="401"/>
      <c r="DBW1863" s="401"/>
      <c r="DBX1863" s="401"/>
      <c r="DBY1863" s="401"/>
      <c r="DBZ1863" s="401"/>
      <c r="DCA1863" s="401"/>
      <c r="DCB1863" s="401"/>
      <c r="DCC1863" s="401"/>
      <c r="DCD1863" s="401"/>
      <c r="DCE1863" s="401"/>
      <c r="DCF1863" s="401"/>
      <c r="DCG1863" s="401"/>
      <c r="DCH1863" s="401"/>
      <c r="DCI1863" s="401"/>
      <c r="DCJ1863" s="401"/>
      <c r="DCK1863" s="401"/>
      <c r="DCL1863" s="401"/>
      <c r="DCM1863" s="401"/>
      <c r="DCN1863" s="401"/>
      <c r="DCO1863" s="401"/>
      <c r="DCP1863" s="401"/>
      <c r="DCQ1863" s="401"/>
      <c r="DCR1863" s="401"/>
      <c r="DCS1863" s="401"/>
      <c r="DCT1863" s="401"/>
      <c r="DCU1863" s="401"/>
      <c r="DCV1863" s="401"/>
      <c r="DCW1863" s="401"/>
      <c r="DCX1863" s="401"/>
      <c r="DCY1863" s="401"/>
      <c r="DCZ1863" s="401"/>
      <c r="DDA1863" s="401"/>
      <c r="DDB1863" s="401"/>
      <c r="DDC1863" s="401"/>
      <c r="DDD1863" s="401"/>
      <c r="DDE1863" s="401"/>
      <c r="DDF1863" s="401"/>
      <c r="DDG1863" s="401"/>
      <c r="DDH1863" s="401"/>
      <c r="DDI1863" s="401"/>
      <c r="DDJ1863" s="401"/>
      <c r="DDK1863" s="401"/>
      <c r="DDL1863" s="401"/>
      <c r="DDM1863" s="401"/>
      <c r="DDN1863" s="401"/>
      <c r="DDO1863" s="401"/>
      <c r="DDP1863" s="401"/>
      <c r="DDQ1863" s="401"/>
      <c r="DDR1863" s="401"/>
      <c r="DDS1863" s="401"/>
      <c r="DDT1863" s="401"/>
      <c r="DDU1863" s="401"/>
      <c r="DDV1863" s="401"/>
      <c r="DDW1863" s="401"/>
      <c r="DDX1863" s="401"/>
      <c r="DDY1863" s="401"/>
      <c r="DDZ1863" s="401"/>
      <c r="DEA1863" s="401"/>
      <c r="DEB1863" s="401"/>
      <c r="DEC1863" s="401"/>
      <c r="DED1863" s="401"/>
      <c r="DEE1863" s="401"/>
      <c r="DEF1863" s="401"/>
      <c r="DEG1863" s="401"/>
      <c r="DEH1863" s="401"/>
      <c r="DEI1863" s="401"/>
      <c r="DEJ1863" s="401"/>
      <c r="DEK1863" s="401"/>
      <c r="DEL1863" s="401"/>
      <c r="DEM1863" s="401"/>
      <c r="DEN1863" s="401"/>
      <c r="DEO1863" s="401"/>
      <c r="DEP1863" s="401"/>
      <c r="DEQ1863" s="401"/>
      <c r="DER1863" s="401"/>
      <c r="DES1863" s="401"/>
      <c r="DET1863" s="401"/>
      <c r="DEU1863" s="401"/>
      <c r="DEV1863" s="401"/>
      <c r="DEW1863" s="401"/>
      <c r="DEX1863" s="401"/>
      <c r="DEY1863" s="401"/>
      <c r="DEZ1863" s="401"/>
      <c r="DFA1863" s="401"/>
      <c r="DFB1863" s="401"/>
      <c r="DFC1863" s="401"/>
      <c r="DFD1863" s="401"/>
      <c r="DFE1863" s="401"/>
      <c r="DFF1863" s="401"/>
      <c r="DFG1863" s="401"/>
      <c r="DFH1863" s="401"/>
      <c r="DFI1863" s="401"/>
      <c r="DFJ1863" s="401"/>
      <c r="DFK1863" s="401"/>
      <c r="DFL1863" s="401"/>
      <c r="DFM1863" s="401"/>
      <c r="DFN1863" s="401"/>
      <c r="DFO1863" s="401"/>
      <c r="DFP1863" s="401"/>
      <c r="DFQ1863" s="401"/>
      <c r="DFR1863" s="401"/>
      <c r="DFS1863" s="401"/>
      <c r="DFT1863" s="401"/>
      <c r="DFU1863" s="401"/>
      <c r="DFV1863" s="401"/>
      <c r="DFW1863" s="401"/>
      <c r="DFX1863" s="401"/>
      <c r="DFY1863" s="401"/>
      <c r="DFZ1863" s="401"/>
      <c r="DGA1863" s="401"/>
      <c r="DGB1863" s="401"/>
      <c r="DGC1863" s="401"/>
      <c r="DGD1863" s="401"/>
      <c r="DGE1863" s="401"/>
      <c r="DGF1863" s="401"/>
      <c r="DGG1863" s="401"/>
      <c r="DGH1863" s="401"/>
      <c r="DGI1863" s="401"/>
      <c r="DGJ1863" s="401"/>
      <c r="DGK1863" s="401"/>
      <c r="DGL1863" s="401"/>
      <c r="DGM1863" s="401"/>
      <c r="DGN1863" s="401"/>
      <c r="DGO1863" s="401"/>
      <c r="DGP1863" s="401"/>
      <c r="DGQ1863" s="401"/>
      <c r="DGR1863" s="401"/>
      <c r="DGS1863" s="401"/>
      <c r="DGT1863" s="401"/>
      <c r="DGU1863" s="401"/>
      <c r="DGV1863" s="401"/>
      <c r="DGW1863" s="401"/>
      <c r="DGX1863" s="401"/>
      <c r="DGY1863" s="401"/>
      <c r="DGZ1863" s="401"/>
      <c r="DHA1863" s="401"/>
      <c r="DHB1863" s="401"/>
      <c r="DHC1863" s="401"/>
      <c r="DHD1863" s="401"/>
      <c r="DHE1863" s="401"/>
      <c r="DHF1863" s="401"/>
      <c r="DHG1863" s="401"/>
      <c r="DHH1863" s="401"/>
      <c r="DHI1863" s="401"/>
      <c r="DHJ1863" s="401"/>
      <c r="DHK1863" s="401"/>
      <c r="DHL1863" s="401"/>
      <c r="DHM1863" s="401"/>
      <c r="DHN1863" s="401"/>
      <c r="DHO1863" s="401"/>
      <c r="DHP1863" s="401"/>
      <c r="DHQ1863" s="401"/>
      <c r="DHR1863" s="401"/>
      <c r="DHS1863" s="401"/>
      <c r="DHT1863" s="401"/>
      <c r="DHU1863" s="401"/>
      <c r="DHV1863" s="401"/>
      <c r="DHW1863" s="401"/>
      <c r="DHX1863" s="401"/>
      <c r="DHY1863" s="401"/>
      <c r="DHZ1863" s="401"/>
      <c r="DIA1863" s="401"/>
      <c r="DIB1863" s="401"/>
      <c r="DIC1863" s="401"/>
      <c r="DID1863" s="401"/>
      <c r="DIE1863" s="401"/>
      <c r="DIF1863" s="401"/>
      <c r="DIG1863" s="401"/>
      <c r="DIH1863" s="401"/>
      <c r="DII1863" s="401"/>
      <c r="DIJ1863" s="401"/>
      <c r="DIK1863" s="401"/>
      <c r="DIL1863" s="401"/>
      <c r="DIM1863" s="401"/>
      <c r="DIN1863" s="401"/>
      <c r="DIO1863" s="401"/>
      <c r="DIP1863" s="401"/>
      <c r="DIQ1863" s="401"/>
      <c r="DIR1863" s="401"/>
      <c r="DIS1863" s="401"/>
      <c r="DIT1863" s="401"/>
      <c r="DIU1863" s="401"/>
      <c r="DIV1863" s="401"/>
      <c r="DIW1863" s="401"/>
      <c r="DIX1863" s="401"/>
      <c r="DIY1863" s="401"/>
      <c r="DIZ1863" s="401"/>
      <c r="DJA1863" s="401"/>
      <c r="DJB1863" s="401"/>
      <c r="DJC1863" s="401"/>
      <c r="DJD1863" s="401"/>
      <c r="DJE1863" s="401"/>
      <c r="DJF1863" s="401"/>
      <c r="DJG1863" s="401"/>
      <c r="DJH1863" s="401"/>
      <c r="DJI1863" s="401"/>
      <c r="DJJ1863" s="401"/>
      <c r="DJK1863" s="401"/>
      <c r="DJL1863" s="401"/>
      <c r="DJM1863" s="401"/>
      <c r="DJN1863" s="401"/>
      <c r="DJO1863" s="401"/>
      <c r="DJP1863" s="401"/>
      <c r="DJQ1863" s="401"/>
      <c r="DJR1863" s="401"/>
      <c r="DJS1863" s="401"/>
      <c r="DJT1863" s="401"/>
      <c r="DJU1863" s="401"/>
      <c r="DJV1863" s="401"/>
      <c r="DJW1863" s="401"/>
      <c r="DJX1863" s="401"/>
      <c r="DJY1863" s="401"/>
      <c r="DJZ1863" s="401"/>
      <c r="DKA1863" s="401"/>
      <c r="DKB1863" s="401"/>
      <c r="DKC1863" s="401"/>
      <c r="DKD1863" s="401"/>
      <c r="DKE1863" s="401"/>
      <c r="DKF1863" s="401"/>
      <c r="DKG1863" s="401"/>
      <c r="DKH1863" s="401"/>
      <c r="DKI1863" s="401"/>
      <c r="DKJ1863" s="401"/>
      <c r="DKK1863" s="401"/>
      <c r="DKL1863" s="401"/>
      <c r="DKM1863" s="401"/>
      <c r="DKN1863" s="401"/>
      <c r="DKO1863" s="401"/>
      <c r="DKP1863" s="401"/>
      <c r="DKQ1863" s="401"/>
      <c r="DKR1863" s="401"/>
      <c r="DKS1863" s="401"/>
      <c r="DKT1863" s="401"/>
      <c r="DKU1863" s="401"/>
      <c r="DKV1863" s="401"/>
      <c r="DKW1863" s="401"/>
      <c r="DKX1863" s="401"/>
      <c r="DKY1863" s="401"/>
      <c r="DKZ1863" s="401"/>
      <c r="DLA1863" s="401"/>
      <c r="DLB1863" s="401"/>
      <c r="DLC1863" s="401"/>
      <c r="DLD1863" s="401"/>
      <c r="DLE1863" s="401"/>
      <c r="DLF1863" s="401"/>
      <c r="DLG1863" s="401"/>
      <c r="DLH1863" s="401"/>
      <c r="DLI1863" s="401"/>
      <c r="DLJ1863" s="401"/>
      <c r="DLK1863" s="401"/>
      <c r="DLL1863" s="401"/>
      <c r="DLM1863" s="401"/>
      <c r="DLN1863" s="401"/>
      <c r="DLO1863" s="401"/>
      <c r="DLP1863" s="401"/>
      <c r="DLQ1863" s="401"/>
      <c r="DLR1863" s="401"/>
      <c r="DLS1863" s="401"/>
      <c r="DLT1863" s="401"/>
      <c r="DLU1863" s="401"/>
      <c r="DLV1863" s="401"/>
      <c r="DLW1863" s="401"/>
      <c r="DLX1863" s="401"/>
      <c r="DLY1863" s="401"/>
      <c r="DLZ1863" s="401"/>
      <c r="DMA1863" s="401"/>
      <c r="DMB1863" s="401"/>
      <c r="DMC1863" s="401"/>
      <c r="DMD1863" s="401"/>
      <c r="DME1863" s="401"/>
      <c r="DMF1863" s="401"/>
      <c r="DMG1863" s="401"/>
      <c r="DMH1863" s="401"/>
      <c r="DMI1863" s="401"/>
      <c r="DMJ1863" s="401"/>
      <c r="DMK1863" s="401"/>
      <c r="DML1863" s="401"/>
      <c r="DMM1863" s="401"/>
      <c r="DMN1863" s="401"/>
      <c r="DMO1863" s="401"/>
      <c r="DMP1863" s="401"/>
      <c r="DMQ1863" s="401"/>
      <c r="DMR1863" s="401"/>
      <c r="DMS1863" s="401"/>
      <c r="DMT1863" s="401"/>
      <c r="DMU1863" s="401"/>
      <c r="DMV1863" s="401"/>
      <c r="DMW1863" s="401"/>
      <c r="DMX1863" s="401"/>
      <c r="DMY1863" s="401"/>
      <c r="DMZ1863" s="401"/>
      <c r="DNA1863" s="401"/>
      <c r="DNB1863" s="401"/>
      <c r="DNC1863" s="401"/>
      <c r="DND1863" s="401"/>
      <c r="DNE1863" s="401"/>
      <c r="DNF1863" s="401"/>
      <c r="DNG1863" s="401"/>
      <c r="DNH1863" s="401"/>
      <c r="DNI1863" s="401"/>
      <c r="DNJ1863" s="401"/>
      <c r="DNK1863" s="401"/>
      <c r="DNL1863" s="401"/>
      <c r="DNM1863" s="401"/>
      <c r="DNN1863" s="401"/>
      <c r="DNO1863" s="401"/>
      <c r="DNP1863" s="401"/>
      <c r="DNQ1863" s="401"/>
      <c r="DNR1863" s="401"/>
      <c r="DNS1863" s="401"/>
      <c r="DNT1863" s="401"/>
      <c r="DNU1863" s="401"/>
      <c r="DNV1863" s="401"/>
      <c r="DNW1863" s="401"/>
      <c r="DNX1863" s="401"/>
      <c r="DNY1863" s="401"/>
      <c r="DNZ1863" s="401"/>
      <c r="DOA1863" s="401"/>
      <c r="DOB1863" s="401"/>
      <c r="DOC1863" s="401"/>
      <c r="DOD1863" s="401"/>
      <c r="DOE1863" s="401"/>
      <c r="DOF1863" s="401"/>
      <c r="DOG1863" s="401"/>
      <c r="DOH1863" s="401"/>
      <c r="DOI1863" s="401"/>
      <c r="DOJ1863" s="401"/>
      <c r="DOK1863" s="401"/>
      <c r="DOL1863" s="401"/>
      <c r="DOM1863" s="401"/>
      <c r="DON1863" s="401"/>
      <c r="DOO1863" s="401"/>
      <c r="DOP1863" s="401"/>
      <c r="DOQ1863" s="401"/>
      <c r="DOR1863" s="401"/>
      <c r="DOS1863" s="401"/>
      <c r="DOT1863" s="401"/>
      <c r="DOU1863" s="401"/>
      <c r="DOV1863" s="401"/>
      <c r="DOW1863" s="401"/>
      <c r="DOX1863" s="401"/>
      <c r="DOY1863" s="401"/>
      <c r="DOZ1863" s="401"/>
      <c r="DPA1863" s="401"/>
      <c r="DPB1863" s="401"/>
      <c r="DPC1863" s="401"/>
      <c r="DPD1863" s="401"/>
      <c r="DPE1863" s="401"/>
      <c r="DPF1863" s="401"/>
      <c r="DPG1863" s="401"/>
      <c r="DPH1863" s="401"/>
      <c r="DPI1863" s="401"/>
      <c r="DPJ1863" s="401"/>
      <c r="DPK1863" s="401"/>
      <c r="DPL1863" s="401"/>
      <c r="DPM1863" s="401"/>
      <c r="DPN1863" s="401"/>
      <c r="DPO1863" s="401"/>
      <c r="DPP1863" s="401"/>
      <c r="DPQ1863" s="401"/>
      <c r="DPR1863" s="401"/>
      <c r="DPS1863" s="401"/>
      <c r="DPT1863" s="401"/>
      <c r="DPU1863" s="401"/>
      <c r="DPV1863" s="401"/>
      <c r="DPW1863" s="401"/>
      <c r="DPX1863" s="401"/>
      <c r="DPY1863" s="401"/>
      <c r="DPZ1863" s="401"/>
      <c r="DQA1863" s="401"/>
      <c r="DQB1863" s="401"/>
      <c r="DQC1863" s="401"/>
      <c r="DQD1863" s="401"/>
      <c r="DQE1863" s="401"/>
      <c r="DQF1863" s="401"/>
      <c r="DQG1863" s="401"/>
      <c r="DQH1863" s="401"/>
      <c r="DQI1863" s="401"/>
      <c r="DQJ1863" s="401"/>
      <c r="DQK1863" s="401"/>
      <c r="DQL1863" s="401"/>
      <c r="DQM1863" s="401"/>
      <c r="DQN1863" s="401"/>
      <c r="DQO1863" s="401"/>
      <c r="DQP1863" s="401"/>
      <c r="DQQ1863" s="401"/>
      <c r="DQR1863" s="401"/>
      <c r="DQS1863" s="401"/>
      <c r="DQT1863" s="401"/>
      <c r="DQU1863" s="401"/>
      <c r="DQV1863" s="401"/>
      <c r="DQW1863" s="401"/>
      <c r="DQX1863" s="401"/>
      <c r="DQY1863" s="401"/>
      <c r="DQZ1863" s="401"/>
      <c r="DRA1863" s="401"/>
      <c r="DRB1863" s="401"/>
      <c r="DRC1863" s="401"/>
      <c r="DRD1863" s="401"/>
      <c r="DRE1863" s="401"/>
      <c r="DRF1863" s="401"/>
      <c r="DRG1863" s="401"/>
      <c r="DRH1863" s="401"/>
      <c r="DRI1863" s="401"/>
      <c r="DRJ1863" s="401"/>
      <c r="DRK1863" s="401"/>
      <c r="DRL1863" s="401"/>
      <c r="DRM1863" s="401"/>
      <c r="DRN1863" s="401"/>
      <c r="DRO1863" s="401"/>
      <c r="DRP1863" s="401"/>
      <c r="DRQ1863" s="401"/>
      <c r="DRR1863" s="401"/>
      <c r="DRS1863" s="401"/>
      <c r="DRT1863" s="401"/>
      <c r="DRU1863" s="401"/>
      <c r="DRV1863" s="401"/>
      <c r="DRW1863" s="401"/>
      <c r="DRX1863" s="401"/>
      <c r="DRY1863" s="401"/>
      <c r="DRZ1863" s="401"/>
      <c r="DSA1863" s="401"/>
      <c r="DSB1863" s="401"/>
      <c r="DSC1863" s="401"/>
      <c r="DSD1863" s="401"/>
      <c r="DSE1863" s="401"/>
      <c r="DSF1863" s="401"/>
      <c r="DSG1863" s="401"/>
      <c r="DSH1863" s="401"/>
      <c r="DSI1863" s="401"/>
      <c r="DSJ1863" s="401"/>
      <c r="DSK1863" s="401"/>
      <c r="DSL1863" s="401"/>
      <c r="DSM1863" s="401"/>
      <c r="DSN1863" s="401"/>
      <c r="DSO1863" s="401"/>
      <c r="DSP1863" s="401"/>
      <c r="DSQ1863" s="401"/>
      <c r="DSR1863" s="401"/>
      <c r="DSS1863" s="401"/>
      <c r="DST1863" s="401"/>
      <c r="DSU1863" s="401"/>
      <c r="DSV1863" s="401"/>
      <c r="DSW1863" s="401"/>
      <c r="DSX1863" s="401"/>
      <c r="DSY1863" s="401"/>
      <c r="DSZ1863" s="401"/>
      <c r="DTA1863" s="401"/>
      <c r="DTB1863" s="401"/>
      <c r="DTC1863" s="401"/>
      <c r="DTD1863" s="401"/>
      <c r="DTE1863" s="401"/>
      <c r="DTF1863" s="401"/>
      <c r="DTG1863" s="401"/>
      <c r="DTH1863" s="401"/>
      <c r="DTI1863" s="401"/>
      <c r="DTJ1863" s="401"/>
      <c r="DTK1863" s="401"/>
      <c r="DTL1863" s="401"/>
      <c r="DTM1863" s="401"/>
      <c r="DTN1863" s="401"/>
      <c r="DTO1863" s="401"/>
      <c r="DTP1863" s="401"/>
      <c r="DTQ1863" s="401"/>
      <c r="DTR1863" s="401"/>
      <c r="DTS1863" s="401"/>
      <c r="DTT1863" s="401"/>
      <c r="DTU1863" s="401"/>
      <c r="DTV1863" s="401"/>
      <c r="DTW1863" s="401"/>
      <c r="DTX1863" s="401"/>
      <c r="DTY1863" s="401"/>
      <c r="DTZ1863" s="401"/>
      <c r="DUA1863" s="401"/>
      <c r="DUB1863" s="401"/>
      <c r="DUC1863" s="401"/>
      <c r="DUD1863" s="401"/>
      <c r="DUE1863" s="401"/>
      <c r="DUF1863" s="401"/>
      <c r="DUG1863" s="401"/>
      <c r="DUH1863" s="401"/>
      <c r="DUI1863" s="401"/>
      <c r="DUJ1863" s="401"/>
      <c r="DUK1863" s="401"/>
      <c r="DUL1863" s="401"/>
      <c r="DUM1863" s="401"/>
      <c r="DUN1863" s="401"/>
      <c r="DUO1863" s="401"/>
      <c r="DUP1863" s="401"/>
      <c r="DUQ1863" s="401"/>
      <c r="DUR1863" s="401"/>
      <c r="DUS1863" s="401"/>
      <c r="DUT1863" s="401"/>
      <c r="DUU1863" s="401"/>
      <c r="DUV1863" s="401"/>
      <c r="DUW1863" s="401"/>
      <c r="DUX1863" s="401"/>
      <c r="DUY1863" s="401"/>
      <c r="DUZ1863" s="401"/>
      <c r="DVA1863" s="401"/>
      <c r="DVB1863" s="401"/>
      <c r="DVC1863" s="401"/>
      <c r="DVD1863" s="401"/>
      <c r="DVE1863" s="401"/>
      <c r="DVF1863" s="401"/>
      <c r="DVG1863" s="401"/>
      <c r="DVH1863" s="401"/>
      <c r="DVI1863" s="401"/>
      <c r="DVJ1863" s="401"/>
      <c r="DVK1863" s="401"/>
      <c r="DVL1863" s="401"/>
      <c r="DVM1863" s="401"/>
      <c r="DVN1863" s="401"/>
      <c r="DVO1863" s="401"/>
      <c r="DVP1863" s="401"/>
      <c r="DVQ1863" s="401"/>
      <c r="DVR1863" s="401"/>
      <c r="DVS1863" s="401"/>
      <c r="DVT1863" s="401"/>
      <c r="DVU1863" s="401"/>
      <c r="DVV1863" s="401"/>
      <c r="DVW1863" s="401"/>
      <c r="DVX1863" s="401"/>
      <c r="DVY1863" s="401"/>
      <c r="DVZ1863" s="401"/>
      <c r="DWA1863" s="401"/>
      <c r="DWB1863" s="401"/>
      <c r="DWC1863" s="401"/>
      <c r="DWD1863" s="401"/>
      <c r="DWE1863" s="401"/>
      <c r="DWF1863" s="401"/>
      <c r="DWG1863" s="401"/>
      <c r="DWH1863" s="401"/>
      <c r="DWI1863" s="401"/>
      <c r="DWJ1863" s="401"/>
      <c r="DWK1863" s="401"/>
      <c r="DWL1863" s="401"/>
      <c r="DWM1863" s="401"/>
      <c r="DWN1863" s="401"/>
      <c r="DWO1863" s="401"/>
      <c r="DWP1863" s="401"/>
      <c r="DWQ1863" s="401"/>
      <c r="DWR1863" s="401"/>
      <c r="DWS1863" s="401"/>
      <c r="DWT1863" s="401"/>
      <c r="DWU1863" s="401"/>
      <c r="DWV1863" s="401"/>
      <c r="DWW1863" s="401"/>
      <c r="DWX1863" s="401"/>
      <c r="DWY1863" s="401"/>
      <c r="DWZ1863" s="401"/>
      <c r="DXA1863" s="401"/>
      <c r="DXB1863" s="401"/>
      <c r="DXC1863" s="401"/>
      <c r="DXD1863" s="401"/>
      <c r="DXE1863" s="401"/>
      <c r="DXF1863" s="401"/>
      <c r="DXG1863" s="401"/>
      <c r="DXH1863" s="401"/>
      <c r="DXI1863" s="401"/>
      <c r="DXJ1863" s="401"/>
      <c r="DXK1863" s="401"/>
      <c r="DXL1863" s="401"/>
      <c r="DXM1863" s="401"/>
      <c r="DXN1863" s="401"/>
      <c r="DXO1863" s="401"/>
      <c r="DXP1863" s="401"/>
      <c r="DXQ1863" s="401"/>
      <c r="DXR1863" s="401"/>
      <c r="DXS1863" s="401"/>
      <c r="DXT1863" s="401"/>
      <c r="DXU1863" s="401"/>
      <c r="DXV1863" s="401"/>
      <c r="DXW1863" s="401"/>
      <c r="DXX1863" s="401"/>
      <c r="DXY1863" s="401"/>
      <c r="DXZ1863" s="401"/>
      <c r="DYA1863" s="401"/>
      <c r="DYB1863" s="401"/>
      <c r="DYC1863" s="401"/>
      <c r="DYD1863" s="401"/>
      <c r="DYE1863" s="401"/>
      <c r="DYF1863" s="401"/>
      <c r="DYG1863" s="401"/>
      <c r="DYH1863" s="401"/>
      <c r="DYI1863" s="401"/>
      <c r="DYJ1863" s="401"/>
      <c r="DYK1863" s="401"/>
      <c r="DYL1863" s="401"/>
      <c r="DYM1863" s="401"/>
      <c r="DYN1863" s="401"/>
      <c r="DYO1863" s="401"/>
      <c r="DYP1863" s="401"/>
      <c r="DYQ1863" s="401"/>
      <c r="DYR1863" s="401"/>
      <c r="DYS1863" s="401"/>
      <c r="DYT1863" s="401"/>
      <c r="DYU1863" s="401"/>
      <c r="DYV1863" s="401"/>
      <c r="DYW1863" s="401"/>
      <c r="DYX1863" s="401"/>
      <c r="DYY1863" s="401"/>
      <c r="DYZ1863" s="401"/>
      <c r="DZA1863" s="401"/>
      <c r="DZB1863" s="401"/>
      <c r="DZC1863" s="401"/>
      <c r="DZD1863" s="401"/>
      <c r="DZE1863" s="401"/>
      <c r="DZF1863" s="401"/>
      <c r="DZG1863" s="401"/>
      <c r="DZH1863" s="401"/>
      <c r="DZI1863" s="401"/>
      <c r="DZJ1863" s="401"/>
      <c r="DZK1863" s="401"/>
      <c r="DZL1863" s="401"/>
      <c r="DZM1863" s="401"/>
      <c r="DZN1863" s="401"/>
      <c r="DZO1863" s="401"/>
      <c r="DZP1863" s="401"/>
      <c r="DZQ1863" s="401"/>
      <c r="DZR1863" s="401"/>
      <c r="DZS1863" s="401"/>
      <c r="DZT1863" s="401"/>
      <c r="DZU1863" s="401"/>
      <c r="DZV1863" s="401"/>
      <c r="DZW1863" s="401"/>
      <c r="DZX1863" s="401"/>
      <c r="DZY1863" s="401"/>
      <c r="DZZ1863" s="401"/>
      <c r="EAA1863" s="401"/>
      <c r="EAB1863" s="401"/>
      <c r="EAC1863" s="401"/>
      <c r="EAD1863" s="401"/>
      <c r="EAE1863" s="401"/>
      <c r="EAF1863" s="401"/>
      <c r="EAG1863" s="401"/>
      <c r="EAH1863" s="401"/>
      <c r="EAI1863" s="401"/>
      <c r="EAJ1863" s="401"/>
      <c r="EAK1863" s="401"/>
      <c r="EAL1863" s="401"/>
      <c r="EAM1863" s="401"/>
      <c r="EAN1863" s="401"/>
      <c r="EAO1863" s="401"/>
      <c r="EAP1863" s="401"/>
      <c r="EAQ1863" s="401"/>
      <c r="EAR1863" s="401"/>
      <c r="EAS1863" s="401"/>
      <c r="EAT1863" s="401"/>
      <c r="EAU1863" s="401"/>
      <c r="EAV1863" s="401"/>
      <c r="EAW1863" s="401"/>
      <c r="EAX1863" s="401"/>
      <c r="EAY1863" s="401"/>
      <c r="EAZ1863" s="401"/>
      <c r="EBA1863" s="401"/>
      <c r="EBB1863" s="401"/>
      <c r="EBC1863" s="401"/>
      <c r="EBD1863" s="401"/>
      <c r="EBE1863" s="401"/>
      <c r="EBF1863" s="401"/>
      <c r="EBG1863" s="401"/>
      <c r="EBH1863" s="401"/>
      <c r="EBI1863" s="401"/>
      <c r="EBJ1863" s="401"/>
      <c r="EBK1863" s="401"/>
      <c r="EBL1863" s="401"/>
      <c r="EBM1863" s="401"/>
      <c r="EBN1863" s="401"/>
      <c r="EBO1863" s="401"/>
      <c r="EBP1863" s="401"/>
      <c r="EBQ1863" s="401"/>
      <c r="EBR1863" s="401"/>
      <c r="EBS1863" s="401"/>
      <c r="EBT1863" s="401"/>
      <c r="EBU1863" s="401"/>
      <c r="EBV1863" s="401"/>
      <c r="EBW1863" s="401"/>
      <c r="EBX1863" s="401"/>
      <c r="EBY1863" s="401"/>
      <c r="EBZ1863" s="401"/>
      <c r="ECA1863" s="401"/>
      <c r="ECB1863" s="401"/>
      <c r="ECC1863" s="401"/>
      <c r="ECD1863" s="401"/>
      <c r="ECE1863" s="401"/>
      <c r="ECF1863" s="401"/>
      <c r="ECG1863" s="401"/>
      <c r="ECH1863" s="401"/>
      <c r="ECI1863" s="401"/>
      <c r="ECJ1863" s="401"/>
      <c r="ECK1863" s="401"/>
      <c r="ECL1863" s="401"/>
      <c r="ECM1863" s="401"/>
      <c r="ECN1863" s="401"/>
      <c r="ECO1863" s="401"/>
      <c r="ECP1863" s="401"/>
      <c r="ECQ1863" s="401"/>
      <c r="ECR1863" s="401"/>
      <c r="ECS1863" s="401"/>
      <c r="ECT1863" s="401"/>
      <c r="ECU1863" s="401"/>
      <c r="ECV1863" s="401"/>
      <c r="ECW1863" s="401"/>
      <c r="ECX1863" s="401"/>
      <c r="ECY1863" s="401"/>
      <c r="ECZ1863" s="401"/>
      <c r="EDA1863" s="401"/>
      <c r="EDB1863" s="401"/>
      <c r="EDC1863" s="401"/>
      <c r="EDD1863" s="401"/>
      <c r="EDE1863" s="401"/>
      <c r="EDF1863" s="401"/>
      <c r="EDG1863" s="401"/>
      <c r="EDH1863" s="401"/>
      <c r="EDI1863" s="401"/>
      <c r="EDJ1863" s="401"/>
      <c r="EDK1863" s="401"/>
      <c r="EDL1863" s="401"/>
      <c r="EDM1863" s="401"/>
      <c r="EDN1863" s="401"/>
      <c r="EDO1863" s="401"/>
      <c r="EDP1863" s="401"/>
      <c r="EDQ1863" s="401"/>
      <c r="EDR1863" s="401"/>
      <c r="EDS1863" s="401"/>
      <c r="EDT1863" s="401"/>
      <c r="EDU1863" s="401"/>
      <c r="EDV1863" s="401"/>
      <c r="EDW1863" s="401"/>
      <c r="EDX1863" s="401"/>
      <c r="EDY1863" s="401"/>
      <c r="EDZ1863" s="401"/>
      <c r="EEA1863" s="401"/>
      <c r="EEB1863" s="401"/>
      <c r="EEC1863" s="401"/>
      <c r="EED1863" s="401"/>
      <c r="EEE1863" s="401"/>
      <c r="EEF1863" s="401"/>
      <c r="EEG1863" s="401"/>
      <c r="EEH1863" s="401"/>
      <c r="EEI1863" s="401"/>
      <c r="EEJ1863" s="401"/>
      <c r="EEK1863" s="401"/>
      <c r="EEL1863" s="401"/>
      <c r="EEM1863" s="401"/>
      <c r="EEN1863" s="401"/>
      <c r="EEO1863" s="401"/>
      <c r="EEP1863" s="401"/>
      <c r="EEQ1863" s="401"/>
      <c r="EER1863" s="401"/>
      <c r="EES1863" s="401"/>
      <c r="EET1863" s="401"/>
      <c r="EEU1863" s="401"/>
      <c r="EEV1863" s="401"/>
      <c r="EEW1863" s="401"/>
      <c r="EEX1863" s="401"/>
      <c r="EEY1863" s="401"/>
      <c r="EEZ1863" s="401"/>
      <c r="EFA1863" s="401"/>
      <c r="EFB1863" s="401"/>
      <c r="EFC1863" s="401"/>
      <c r="EFD1863" s="401"/>
      <c r="EFE1863" s="401"/>
      <c r="EFF1863" s="401"/>
      <c r="EFG1863" s="401"/>
      <c r="EFH1863" s="401"/>
      <c r="EFI1863" s="401"/>
      <c r="EFJ1863" s="401"/>
      <c r="EFK1863" s="401"/>
      <c r="EFL1863" s="401"/>
      <c r="EFM1863" s="401"/>
      <c r="EFN1863" s="401"/>
      <c r="EFO1863" s="401"/>
      <c r="EFP1863" s="401"/>
      <c r="EFQ1863" s="401"/>
      <c r="EFR1863" s="401"/>
      <c r="EFS1863" s="401"/>
      <c r="EFT1863" s="401"/>
      <c r="EFU1863" s="401"/>
      <c r="EFV1863" s="401"/>
      <c r="EFW1863" s="401"/>
      <c r="EFX1863" s="401"/>
      <c r="EFY1863" s="401"/>
      <c r="EFZ1863" s="401"/>
      <c r="EGA1863" s="401"/>
      <c r="EGB1863" s="401"/>
      <c r="EGC1863" s="401"/>
      <c r="EGD1863" s="401"/>
      <c r="EGE1863" s="401"/>
      <c r="EGF1863" s="401"/>
      <c r="EGG1863" s="401"/>
      <c r="EGH1863" s="401"/>
      <c r="EGI1863" s="401"/>
      <c r="EGJ1863" s="401"/>
      <c r="EGK1863" s="401"/>
      <c r="EGL1863" s="401"/>
      <c r="EGM1863" s="401"/>
      <c r="EGN1863" s="401"/>
      <c r="EGO1863" s="401"/>
      <c r="EGP1863" s="401"/>
      <c r="EGQ1863" s="401"/>
      <c r="EGR1863" s="401"/>
      <c r="EGS1863" s="401"/>
      <c r="EGT1863" s="401"/>
      <c r="EGU1863" s="401"/>
      <c r="EGV1863" s="401"/>
      <c r="EGW1863" s="401"/>
      <c r="EGX1863" s="401"/>
      <c r="EGY1863" s="401"/>
      <c r="EGZ1863" s="401"/>
      <c r="EHA1863" s="401"/>
      <c r="EHB1863" s="401"/>
      <c r="EHC1863" s="401"/>
      <c r="EHD1863" s="401"/>
      <c r="EHE1863" s="401"/>
      <c r="EHF1863" s="401"/>
      <c r="EHG1863" s="401"/>
      <c r="EHH1863" s="401"/>
      <c r="EHI1863" s="401"/>
      <c r="EHJ1863" s="401"/>
      <c r="EHK1863" s="401"/>
      <c r="EHL1863" s="401"/>
      <c r="EHM1863" s="401"/>
      <c r="EHN1863" s="401"/>
      <c r="EHO1863" s="401"/>
      <c r="EHP1863" s="401"/>
      <c r="EHQ1863" s="401"/>
      <c r="EHR1863" s="401"/>
      <c r="EHS1863" s="401"/>
      <c r="EHT1863" s="401"/>
      <c r="EHU1863" s="401"/>
      <c r="EHV1863" s="401"/>
      <c r="EHW1863" s="401"/>
      <c r="EHX1863" s="401"/>
      <c r="EHY1863" s="401"/>
      <c r="EHZ1863" s="401"/>
      <c r="EIA1863" s="401"/>
      <c r="EIB1863" s="401"/>
      <c r="EIC1863" s="401"/>
      <c r="EID1863" s="401"/>
      <c r="EIE1863" s="401"/>
      <c r="EIF1863" s="401"/>
      <c r="EIG1863" s="401"/>
      <c r="EIH1863" s="401"/>
      <c r="EII1863" s="401"/>
      <c r="EIJ1863" s="401"/>
      <c r="EIK1863" s="401"/>
      <c r="EIL1863" s="401"/>
      <c r="EIM1863" s="401"/>
      <c r="EIN1863" s="401"/>
      <c r="EIO1863" s="401"/>
      <c r="EIP1863" s="401"/>
      <c r="EIQ1863" s="401"/>
      <c r="EIR1863" s="401"/>
      <c r="EIS1863" s="401"/>
      <c r="EIT1863" s="401"/>
      <c r="EIU1863" s="401"/>
      <c r="EIV1863" s="401"/>
      <c r="EIW1863" s="401"/>
      <c r="EIX1863" s="401"/>
      <c r="EIY1863" s="401"/>
      <c r="EIZ1863" s="401"/>
      <c r="EJA1863" s="401"/>
      <c r="EJB1863" s="401"/>
      <c r="EJC1863" s="401"/>
      <c r="EJD1863" s="401"/>
      <c r="EJE1863" s="401"/>
      <c r="EJF1863" s="401"/>
      <c r="EJG1863" s="401"/>
      <c r="EJH1863" s="401"/>
      <c r="EJI1863" s="401"/>
      <c r="EJJ1863" s="401"/>
      <c r="EJK1863" s="401"/>
      <c r="EJL1863" s="401"/>
      <c r="EJM1863" s="401"/>
      <c r="EJN1863" s="401"/>
      <c r="EJO1863" s="401"/>
      <c r="EJP1863" s="401"/>
      <c r="EJQ1863" s="401"/>
      <c r="EJR1863" s="401"/>
      <c r="EJS1863" s="401"/>
      <c r="EJT1863" s="401"/>
      <c r="EJU1863" s="401"/>
      <c r="EJV1863" s="401"/>
      <c r="EJW1863" s="401"/>
      <c r="EJX1863" s="401"/>
      <c r="EJY1863" s="401"/>
      <c r="EJZ1863" s="401"/>
      <c r="EKA1863" s="401"/>
      <c r="EKB1863" s="401"/>
      <c r="EKC1863" s="401"/>
      <c r="EKD1863" s="401"/>
      <c r="EKE1863" s="401"/>
      <c r="EKF1863" s="401"/>
      <c r="EKG1863" s="401"/>
      <c r="EKH1863" s="401"/>
      <c r="EKI1863" s="401"/>
      <c r="EKJ1863" s="401"/>
      <c r="EKK1863" s="401"/>
      <c r="EKL1863" s="401"/>
      <c r="EKM1863" s="401"/>
      <c r="EKN1863" s="401"/>
      <c r="EKO1863" s="401"/>
      <c r="EKP1863" s="401"/>
      <c r="EKQ1863" s="401"/>
      <c r="EKR1863" s="401"/>
      <c r="EKS1863" s="401"/>
      <c r="EKT1863" s="401"/>
      <c r="EKU1863" s="401"/>
      <c r="EKV1863" s="401"/>
      <c r="EKW1863" s="401"/>
      <c r="EKX1863" s="401"/>
      <c r="EKY1863" s="401"/>
      <c r="EKZ1863" s="401"/>
      <c r="ELA1863" s="401"/>
      <c r="ELB1863" s="401"/>
      <c r="ELC1863" s="401"/>
      <c r="ELD1863" s="401"/>
      <c r="ELE1863" s="401"/>
      <c r="ELF1863" s="401"/>
      <c r="ELG1863" s="401"/>
      <c r="ELH1863" s="401"/>
      <c r="ELI1863" s="401"/>
      <c r="ELJ1863" s="401"/>
      <c r="ELK1863" s="401"/>
      <c r="ELL1863" s="401"/>
      <c r="ELM1863" s="401"/>
      <c r="ELN1863" s="401"/>
      <c r="ELO1863" s="401"/>
      <c r="ELP1863" s="401"/>
      <c r="ELQ1863" s="401"/>
      <c r="ELR1863" s="401"/>
      <c r="ELS1863" s="401"/>
      <c r="ELT1863" s="401"/>
      <c r="ELU1863" s="401"/>
      <c r="ELV1863" s="401"/>
      <c r="ELW1863" s="401"/>
      <c r="ELX1863" s="401"/>
      <c r="ELY1863" s="401"/>
      <c r="ELZ1863" s="401"/>
      <c r="EMA1863" s="401"/>
      <c r="EMB1863" s="401"/>
      <c r="EMC1863" s="401"/>
      <c r="EMD1863" s="401"/>
      <c r="EME1863" s="401"/>
      <c r="EMF1863" s="401"/>
      <c r="EMG1863" s="401"/>
      <c r="EMH1863" s="401"/>
      <c r="EMI1863" s="401"/>
      <c r="EMJ1863" s="401"/>
      <c r="EMK1863" s="401"/>
      <c r="EML1863" s="401"/>
      <c r="EMM1863" s="401"/>
      <c r="EMN1863" s="401"/>
      <c r="EMO1863" s="401"/>
      <c r="EMP1863" s="401"/>
      <c r="EMQ1863" s="401"/>
      <c r="EMR1863" s="401"/>
      <c r="EMS1863" s="401"/>
      <c r="EMT1863" s="401"/>
      <c r="EMU1863" s="401"/>
      <c r="EMV1863" s="401"/>
      <c r="EMW1863" s="401"/>
      <c r="EMX1863" s="401"/>
      <c r="EMY1863" s="401"/>
      <c r="EMZ1863" s="401"/>
      <c r="ENA1863" s="401"/>
      <c r="ENB1863" s="401"/>
      <c r="ENC1863" s="401"/>
      <c r="END1863" s="401"/>
      <c r="ENE1863" s="401"/>
      <c r="ENF1863" s="401"/>
      <c r="ENG1863" s="401"/>
      <c r="ENH1863" s="401"/>
      <c r="ENI1863" s="401"/>
      <c r="ENJ1863" s="401"/>
      <c r="ENK1863" s="401"/>
      <c r="ENL1863" s="401"/>
      <c r="ENM1863" s="401"/>
      <c r="ENN1863" s="401"/>
      <c r="ENO1863" s="401"/>
      <c r="ENP1863" s="401"/>
      <c r="ENQ1863" s="401"/>
      <c r="ENR1863" s="401"/>
      <c r="ENS1863" s="401"/>
      <c r="ENT1863" s="401"/>
      <c r="ENU1863" s="401"/>
      <c r="ENV1863" s="401"/>
      <c r="ENW1863" s="401"/>
      <c r="ENX1863" s="401"/>
      <c r="ENY1863" s="401"/>
      <c r="ENZ1863" s="401"/>
      <c r="EOA1863" s="401"/>
      <c r="EOB1863" s="401"/>
      <c r="EOC1863" s="401"/>
      <c r="EOD1863" s="401"/>
      <c r="EOE1863" s="401"/>
      <c r="EOF1863" s="401"/>
      <c r="EOG1863" s="401"/>
      <c r="EOH1863" s="401"/>
      <c r="EOI1863" s="401"/>
      <c r="EOJ1863" s="401"/>
      <c r="EOK1863" s="401"/>
      <c r="EOL1863" s="401"/>
      <c r="EOM1863" s="401"/>
      <c r="EON1863" s="401"/>
      <c r="EOO1863" s="401"/>
      <c r="EOP1863" s="401"/>
      <c r="EOQ1863" s="401"/>
      <c r="EOR1863" s="401"/>
      <c r="EOS1863" s="401"/>
      <c r="EOT1863" s="401"/>
      <c r="EOU1863" s="401"/>
      <c r="EOV1863" s="401"/>
      <c r="EOW1863" s="401"/>
      <c r="EOX1863" s="401"/>
      <c r="EOY1863" s="401"/>
      <c r="EOZ1863" s="401"/>
      <c r="EPA1863" s="401"/>
      <c r="EPB1863" s="401"/>
      <c r="EPC1863" s="401"/>
      <c r="EPD1863" s="401"/>
      <c r="EPE1863" s="401"/>
      <c r="EPF1863" s="401"/>
      <c r="EPG1863" s="401"/>
      <c r="EPH1863" s="401"/>
      <c r="EPI1863" s="401"/>
      <c r="EPJ1863" s="401"/>
      <c r="EPK1863" s="401"/>
      <c r="EPL1863" s="401"/>
      <c r="EPM1863" s="401"/>
      <c r="EPN1863" s="401"/>
      <c r="EPO1863" s="401"/>
      <c r="EPP1863" s="401"/>
      <c r="EPQ1863" s="401"/>
      <c r="EPR1863" s="401"/>
      <c r="EPS1863" s="401"/>
      <c r="EPT1863" s="401"/>
      <c r="EPU1863" s="401"/>
      <c r="EPV1863" s="401"/>
      <c r="EPW1863" s="401"/>
      <c r="EPX1863" s="401"/>
      <c r="EPY1863" s="401"/>
      <c r="EPZ1863" s="401"/>
      <c r="EQA1863" s="401"/>
      <c r="EQB1863" s="401"/>
      <c r="EQC1863" s="401"/>
      <c r="EQD1863" s="401"/>
      <c r="EQE1863" s="401"/>
      <c r="EQF1863" s="401"/>
      <c r="EQG1863" s="401"/>
      <c r="EQH1863" s="401"/>
      <c r="EQI1863" s="401"/>
      <c r="EQJ1863" s="401"/>
      <c r="EQK1863" s="401"/>
      <c r="EQL1863" s="401"/>
      <c r="EQM1863" s="401"/>
      <c r="EQN1863" s="401"/>
      <c r="EQO1863" s="401"/>
      <c r="EQP1863" s="401"/>
      <c r="EQQ1863" s="401"/>
      <c r="EQR1863" s="401"/>
      <c r="EQS1863" s="401"/>
      <c r="EQT1863" s="401"/>
      <c r="EQU1863" s="401"/>
      <c r="EQV1863" s="401"/>
      <c r="EQW1863" s="401"/>
      <c r="EQX1863" s="401"/>
      <c r="EQY1863" s="401"/>
      <c r="EQZ1863" s="401"/>
      <c r="ERA1863" s="401"/>
      <c r="ERB1863" s="401"/>
      <c r="ERC1863" s="401"/>
      <c r="ERD1863" s="401"/>
      <c r="ERE1863" s="401"/>
      <c r="ERF1863" s="401"/>
      <c r="ERG1863" s="401"/>
      <c r="ERH1863" s="401"/>
      <c r="ERI1863" s="401"/>
      <c r="ERJ1863" s="401"/>
      <c r="ERK1863" s="401"/>
      <c r="ERL1863" s="401"/>
      <c r="ERM1863" s="401"/>
      <c r="ERN1863" s="401"/>
      <c r="ERO1863" s="401"/>
      <c r="ERP1863" s="401"/>
      <c r="ERQ1863" s="401"/>
      <c r="ERR1863" s="401"/>
      <c r="ERS1863" s="401"/>
      <c r="ERT1863" s="401"/>
      <c r="ERU1863" s="401"/>
      <c r="ERV1863" s="401"/>
      <c r="ERW1863" s="401"/>
      <c r="ERX1863" s="401"/>
      <c r="ERY1863" s="401"/>
      <c r="ERZ1863" s="401"/>
      <c r="ESA1863" s="401"/>
      <c r="ESB1863" s="401"/>
      <c r="ESC1863" s="401"/>
      <c r="ESD1863" s="401"/>
      <c r="ESE1863" s="401"/>
      <c r="ESF1863" s="401"/>
      <c r="ESG1863" s="401"/>
      <c r="ESH1863" s="401"/>
      <c r="ESI1863" s="401"/>
      <c r="ESJ1863" s="401"/>
      <c r="ESK1863" s="401"/>
      <c r="ESL1863" s="401"/>
      <c r="ESM1863" s="401"/>
      <c r="ESN1863" s="401"/>
      <c r="ESO1863" s="401"/>
      <c r="ESP1863" s="401"/>
      <c r="ESQ1863" s="401"/>
      <c r="ESR1863" s="401"/>
      <c r="ESS1863" s="401"/>
      <c r="EST1863" s="401"/>
      <c r="ESU1863" s="401"/>
      <c r="ESV1863" s="401"/>
      <c r="ESW1863" s="401"/>
      <c r="ESX1863" s="401"/>
      <c r="ESY1863" s="401"/>
      <c r="ESZ1863" s="401"/>
      <c r="ETA1863" s="401"/>
      <c r="ETB1863" s="401"/>
      <c r="ETC1863" s="401"/>
      <c r="ETD1863" s="401"/>
      <c r="ETE1863" s="401"/>
      <c r="ETF1863" s="401"/>
      <c r="ETG1863" s="401"/>
      <c r="ETH1863" s="401"/>
      <c r="ETI1863" s="401"/>
      <c r="ETJ1863" s="401"/>
      <c r="ETK1863" s="401"/>
      <c r="ETL1863" s="401"/>
      <c r="ETM1863" s="401"/>
      <c r="ETN1863" s="401"/>
      <c r="ETO1863" s="401"/>
      <c r="ETP1863" s="401"/>
      <c r="ETQ1863" s="401"/>
      <c r="ETR1863" s="401"/>
      <c r="ETS1863" s="401"/>
      <c r="ETT1863" s="401"/>
      <c r="ETU1863" s="401"/>
      <c r="ETV1863" s="401"/>
      <c r="ETW1863" s="401"/>
      <c r="ETX1863" s="401"/>
      <c r="ETY1863" s="401"/>
      <c r="ETZ1863" s="401"/>
      <c r="EUA1863" s="401"/>
      <c r="EUB1863" s="401"/>
      <c r="EUC1863" s="401"/>
      <c r="EUD1863" s="401"/>
      <c r="EUE1863" s="401"/>
      <c r="EUF1863" s="401"/>
      <c r="EUG1863" s="401"/>
      <c r="EUH1863" s="401"/>
      <c r="EUI1863" s="401"/>
      <c r="EUJ1863" s="401"/>
      <c r="EUK1863" s="401"/>
      <c r="EUL1863" s="401"/>
      <c r="EUM1863" s="401"/>
      <c r="EUN1863" s="401"/>
      <c r="EUO1863" s="401"/>
      <c r="EUP1863" s="401"/>
      <c r="EUQ1863" s="401"/>
      <c r="EUR1863" s="401"/>
      <c r="EUS1863" s="401"/>
      <c r="EUT1863" s="401"/>
      <c r="EUU1863" s="401"/>
      <c r="EUV1863" s="401"/>
      <c r="EUW1863" s="401"/>
      <c r="EUX1863" s="401"/>
      <c r="EUY1863" s="401"/>
      <c r="EUZ1863" s="401"/>
      <c r="EVA1863" s="401"/>
      <c r="EVB1863" s="401"/>
      <c r="EVC1863" s="401"/>
      <c r="EVD1863" s="401"/>
      <c r="EVE1863" s="401"/>
      <c r="EVF1863" s="401"/>
      <c r="EVG1863" s="401"/>
      <c r="EVH1863" s="401"/>
      <c r="EVI1863" s="401"/>
      <c r="EVJ1863" s="401"/>
      <c r="EVK1863" s="401"/>
      <c r="EVL1863" s="401"/>
      <c r="EVM1863" s="401"/>
      <c r="EVN1863" s="401"/>
      <c r="EVO1863" s="401"/>
      <c r="EVP1863" s="401"/>
      <c r="EVQ1863" s="401"/>
      <c r="EVR1863" s="401"/>
      <c r="EVS1863" s="401"/>
      <c r="EVT1863" s="401"/>
      <c r="EVU1863" s="401"/>
      <c r="EVV1863" s="401"/>
      <c r="EVW1863" s="401"/>
      <c r="EVX1863" s="401"/>
      <c r="EVY1863" s="401"/>
      <c r="EVZ1863" s="401"/>
      <c r="EWA1863" s="401"/>
      <c r="EWB1863" s="401"/>
      <c r="EWC1863" s="401"/>
      <c r="EWD1863" s="401"/>
      <c r="EWE1863" s="401"/>
      <c r="EWF1863" s="401"/>
      <c r="EWG1863" s="401"/>
      <c r="EWH1863" s="401"/>
      <c r="EWI1863" s="401"/>
      <c r="EWJ1863" s="401"/>
      <c r="EWK1863" s="401"/>
      <c r="EWL1863" s="401"/>
      <c r="EWM1863" s="401"/>
      <c r="EWN1863" s="401"/>
      <c r="EWO1863" s="401"/>
      <c r="EWP1863" s="401"/>
      <c r="EWQ1863" s="401"/>
      <c r="EWR1863" s="401"/>
      <c r="EWS1863" s="401"/>
      <c r="EWT1863" s="401"/>
      <c r="EWU1863" s="401"/>
      <c r="EWV1863" s="401"/>
      <c r="EWW1863" s="401"/>
      <c r="EWX1863" s="401"/>
      <c r="EWY1863" s="401"/>
      <c r="EWZ1863" s="401"/>
      <c r="EXA1863" s="401"/>
      <c r="EXB1863" s="401"/>
      <c r="EXC1863" s="401"/>
      <c r="EXD1863" s="401"/>
      <c r="EXE1863" s="401"/>
      <c r="EXF1863" s="401"/>
      <c r="EXG1863" s="401"/>
      <c r="EXH1863" s="401"/>
      <c r="EXI1863" s="401"/>
      <c r="EXJ1863" s="401"/>
      <c r="EXK1863" s="401"/>
      <c r="EXL1863" s="401"/>
      <c r="EXM1863" s="401"/>
      <c r="EXN1863" s="401"/>
      <c r="EXO1863" s="401"/>
      <c r="EXP1863" s="401"/>
      <c r="EXQ1863" s="401"/>
      <c r="EXR1863" s="401"/>
      <c r="EXS1863" s="401"/>
      <c r="EXT1863" s="401"/>
      <c r="EXU1863" s="401"/>
      <c r="EXV1863" s="401"/>
      <c r="EXW1863" s="401"/>
      <c r="EXX1863" s="401"/>
      <c r="EXY1863" s="401"/>
      <c r="EXZ1863" s="401"/>
      <c r="EYA1863" s="401"/>
      <c r="EYB1863" s="401"/>
      <c r="EYC1863" s="401"/>
      <c r="EYD1863" s="401"/>
      <c r="EYE1863" s="401"/>
      <c r="EYF1863" s="401"/>
      <c r="EYG1863" s="401"/>
      <c r="EYH1863" s="401"/>
      <c r="EYI1863" s="401"/>
      <c r="EYJ1863" s="401"/>
      <c r="EYK1863" s="401"/>
      <c r="EYL1863" s="401"/>
      <c r="EYM1863" s="401"/>
      <c r="EYN1863" s="401"/>
      <c r="EYO1863" s="401"/>
      <c r="EYP1863" s="401"/>
      <c r="EYQ1863" s="401"/>
      <c r="EYR1863" s="401"/>
      <c r="EYS1863" s="401"/>
      <c r="EYT1863" s="401"/>
      <c r="EYU1863" s="401"/>
      <c r="EYV1863" s="401"/>
      <c r="EYW1863" s="401"/>
      <c r="EYX1863" s="401"/>
      <c r="EYY1863" s="401"/>
      <c r="EYZ1863" s="401"/>
      <c r="EZA1863" s="401"/>
      <c r="EZB1863" s="401"/>
      <c r="EZC1863" s="401"/>
      <c r="EZD1863" s="401"/>
      <c r="EZE1863" s="401"/>
      <c r="EZF1863" s="401"/>
      <c r="EZG1863" s="401"/>
      <c r="EZH1863" s="401"/>
      <c r="EZI1863" s="401"/>
      <c r="EZJ1863" s="401"/>
      <c r="EZK1863" s="401"/>
      <c r="EZL1863" s="401"/>
      <c r="EZM1863" s="401"/>
      <c r="EZN1863" s="401"/>
      <c r="EZO1863" s="401"/>
      <c r="EZP1863" s="401"/>
      <c r="EZQ1863" s="401"/>
      <c r="EZR1863" s="401"/>
      <c r="EZS1863" s="401"/>
      <c r="EZT1863" s="401"/>
      <c r="EZU1863" s="401"/>
      <c r="EZV1863" s="401"/>
      <c r="EZW1863" s="401"/>
      <c r="EZX1863" s="401"/>
      <c r="EZY1863" s="401"/>
      <c r="EZZ1863" s="401"/>
      <c r="FAA1863" s="401"/>
      <c r="FAB1863" s="401"/>
      <c r="FAC1863" s="401"/>
      <c r="FAD1863" s="401"/>
      <c r="FAE1863" s="401"/>
      <c r="FAF1863" s="401"/>
      <c r="FAG1863" s="401"/>
      <c r="FAH1863" s="401"/>
      <c r="FAI1863" s="401"/>
      <c r="FAJ1863" s="401"/>
      <c r="FAK1863" s="401"/>
      <c r="FAL1863" s="401"/>
      <c r="FAM1863" s="401"/>
      <c r="FAN1863" s="401"/>
      <c r="FAO1863" s="401"/>
      <c r="FAP1863" s="401"/>
      <c r="FAQ1863" s="401"/>
      <c r="FAR1863" s="401"/>
      <c r="FAS1863" s="401"/>
      <c r="FAT1863" s="401"/>
      <c r="FAU1863" s="401"/>
      <c r="FAV1863" s="401"/>
      <c r="FAW1863" s="401"/>
      <c r="FAX1863" s="401"/>
      <c r="FAY1863" s="401"/>
      <c r="FAZ1863" s="401"/>
      <c r="FBA1863" s="401"/>
      <c r="FBB1863" s="401"/>
      <c r="FBC1863" s="401"/>
      <c r="FBD1863" s="401"/>
      <c r="FBE1863" s="401"/>
      <c r="FBF1863" s="401"/>
      <c r="FBG1863" s="401"/>
      <c r="FBH1863" s="401"/>
      <c r="FBI1863" s="401"/>
      <c r="FBJ1863" s="401"/>
      <c r="FBK1863" s="401"/>
      <c r="FBL1863" s="401"/>
      <c r="FBM1863" s="401"/>
      <c r="FBN1863" s="401"/>
      <c r="FBO1863" s="401"/>
      <c r="FBP1863" s="401"/>
      <c r="FBQ1863" s="401"/>
      <c r="FBR1863" s="401"/>
      <c r="FBS1863" s="401"/>
      <c r="FBT1863" s="401"/>
      <c r="FBU1863" s="401"/>
      <c r="FBV1863" s="401"/>
      <c r="FBW1863" s="401"/>
      <c r="FBX1863" s="401"/>
      <c r="FBY1863" s="401"/>
      <c r="FBZ1863" s="401"/>
      <c r="FCA1863" s="401"/>
      <c r="FCB1863" s="401"/>
      <c r="FCC1863" s="401"/>
      <c r="FCD1863" s="401"/>
      <c r="FCE1863" s="401"/>
      <c r="FCF1863" s="401"/>
      <c r="FCG1863" s="401"/>
      <c r="FCH1863" s="401"/>
      <c r="FCI1863" s="401"/>
      <c r="FCJ1863" s="401"/>
      <c r="FCK1863" s="401"/>
      <c r="FCL1863" s="401"/>
      <c r="FCM1863" s="401"/>
      <c r="FCN1863" s="401"/>
      <c r="FCO1863" s="401"/>
      <c r="FCP1863" s="401"/>
      <c r="FCQ1863" s="401"/>
      <c r="FCR1863" s="401"/>
      <c r="FCS1863" s="401"/>
      <c r="FCT1863" s="401"/>
      <c r="FCU1863" s="401"/>
      <c r="FCV1863" s="401"/>
      <c r="FCW1863" s="401"/>
      <c r="FCX1863" s="401"/>
      <c r="FCY1863" s="401"/>
      <c r="FCZ1863" s="401"/>
      <c r="FDA1863" s="401"/>
      <c r="FDB1863" s="401"/>
      <c r="FDC1863" s="401"/>
      <c r="FDD1863" s="401"/>
      <c r="FDE1863" s="401"/>
      <c r="FDF1863" s="401"/>
      <c r="FDG1863" s="401"/>
      <c r="FDH1863" s="401"/>
      <c r="FDI1863" s="401"/>
      <c r="FDJ1863" s="401"/>
      <c r="FDK1863" s="401"/>
      <c r="FDL1863" s="401"/>
      <c r="FDM1863" s="401"/>
      <c r="FDN1863" s="401"/>
      <c r="FDO1863" s="401"/>
      <c r="FDP1863" s="401"/>
      <c r="FDQ1863" s="401"/>
      <c r="FDR1863" s="401"/>
      <c r="FDS1863" s="401"/>
      <c r="FDT1863" s="401"/>
      <c r="FDU1863" s="401"/>
      <c r="FDV1863" s="401"/>
      <c r="FDW1863" s="401"/>
      <c r="FDX1863" s="401"/>
      <c r="FDY1863" s="401"/>
      <c r="FDZ1863" s="401"/>
      <c r="FEA1863" s="401"/>
      <c r="FEB1863" s="401"/>
      <c r="FEC1863" s="401"/>
      <c r="FED1863" s="401"/>
      <c r="FEE1863" s="401"/>
      <c r="FEF1863" s="401"/>
      <c r="FEG1863" s="401"/>
      <c r="FEH1863" s="401"/>
      <c r="FEI1863" s="401"/>
      <c r="FEJ1863" s="401"/>
      <c r="FEK1863" s="401"/>
      <c r="FEL1863" s="401"/>
      <c r="FEM1863" s="401"/>
      <c r="FEN1863" s="401"/>
      <c r="FEO1863" s="401"/>
      <c r="FEP1863" s="401"/>
      <c r="FEQ1863" s="401"/>
      <c r="FER1863" s="401"/>
      <c r="FES1863" s="401"/>
      <c r="FET1863" s="401"/>
      <c r="FEU1863" s="401"/>
      <c r="FEV1863" s="401"/>
      <c r="FEW1863" s="401"/>
      <c r="FEX1863" s="401"/>
      <c r="FEY1863" s="401"/>
      <c r="FEZ1863" s="401"/>
      <c r="FFA1863" s="401"/>
      <c r="FFB1863" s="401"/>
      <c r="FFC1863" s="401"/>
      <c r="FFD1863" s="401"/>
      <c r="FFE1863" s="401"/>
      <c r="FFF1863" s="401"/>
      <c r="FFG1863" s="401"/>
      <c r="FFH1863" s="401"/>
      <c r="FFI1863" s="401"/>
      <c r="FFJ1863" s="401"/>
      <c r="FFK1863" s="401"/>
      <c r="FFL1863" s="401"/>
      <c r="FFM1863" s="401"/>
      <c r="FFN1863" s="401"/>
      <c r="FFO1863" s="401"/>
      <c r="FFP1863" s="401"/>
      <c r="FFQ1863" s="401"/>
      <c r="FFR1863" s="401"/>
      <c r="FFS1863" s="401"/>
      <c r="FFT1863" s="401"/>
      <c r="FFU1863" s="401"/>
      <c r="FFV1863" s="401"/>
      <c r="FFW1863" s="401"/>
      <c r="FFX1863" s="401"/>
      <c r="FFY1863" s="401"/>
      <c r="FFZ1863" s="401"/>
      <c r="FGA1863" s="401"/>
      <c r="FGB1863" s="401"/>
      <c r="FGC1863" s="401"/>
      <c r="FGD1863" s="401"/>
      <c r="FGE1863" s="401"/>
      <c r="FGF1863" s="401"/>
      <c r="FGG1863" s="401"/>
      <c r="FGH1863" s="401"/>
      <c r="FGI1863" s="401"/>
      <c r="FGJ1863" s="401"/>
      <c r="FGK1863" s="401"/>
      <c r="FGL1863" s="401"/>
      <c r="FGM1863" s="401"/>
      <c r="FGN1863" s="401"/>
      <c r="FGO1863" s="401"/>
      <c r="FGP1863" s="401"/>
      <c r="FGQ1863" s="401"/>
      <c r="FGR1863" s="401"/>
      <c r="FGS1863" s="401"/>
      <c r="FGT1863" s="401"/>
      <c r="FGU1863" s="401"/>
      <c r="FGV1863" s="401"/>
      <c r="FGW1863" s="401"/>
      <c r="FGX1863" s="401"/>
      <c r="FGY1863" s="401"/>
      <c r="FGZ1863" s="401"/>
      <c r="FHA1863" s="401"/>
      <c r="FHB1863" s="401"/>
      <c r="FHC1863" s="401"/>
      <c r="FHD1863" s="401"/>
      <c r="FHE1863" s="401"/>
      <c r="FHF1863" s="401"/>
      <c r="FHG1863" s="401"/>
      <c r="FHH1863" s="401"/>
      <c r="FHI1863" s="401"/>
      <c r="FHJ1863" s="401"/>
      <c r="FHK1863" s="401"/>
      <c r="FHL1863" s="401"/>
      <c r="FHM1863" s="401"/>
      <c r="FHN1863" s="401"/>
      <c r="FHO1863" s="401"/>
      <c r="FHP1863" s="401"/>
      <c r="FHQ1863" s="401"/>
      <c r="FHR1863" s="401"/>
      <c r="FHS1863" s="401"/>
      <c r="FHT1863" s="401"/>
      <c r="FHU1863" s="401"/>
      <c r="FHV1863" s="401"/>
      <c r="FHW1863" s="401"/>
      <c r="FHX1863" s="401"/>
      <c r="FHY1863" s="401"/>
      <c r="FHZ1863" s="401"/>
      <c r="FIA1863" s="401"/>
      <c r="FIB1863" s="401"/>
      <c r="FIC1863" s="401"/>
      <c r="FID1863" s="401"/>
      <c r="FIE1863" s="401"/>
      <c r="FIF1863" s="401"/>
      <c r="FIG1863" s="401"/>
      <c r="FIH1863" s="401"/>
      <c r="FII1863" s="401"/>
      <c r="FIJ1863" s="401"/>
      <c r="FIK1863" s="401"/>
      <c r="FIL1863" s="401"/>
      <c r="FIM1863" s="401"/>
      <c r="FIN1863" s="401"/>
      <c r="FIO1863" s="401"/>
      <c r="FIP1863" s="401"/>
      <c r="FIQ1863" s="401"/>
      <c r="FIR1863" s="401"/>
      <c r="FIS1863" s="401"/>
      <c r="FIT1863" s="401"/>
      <c r="FIU1863" s="401"/>
      <c r="FIV1863" s="401"/>
      <c r="FIW1863" s="401"/>
      <c r="FIX1863" s="401"/>
      <c r="FIY1863" s="401"/>
      <c r="FIZ1863" s="401"/>
      <c r="FJA1863" s="401"/>
      <c r="FJB1863" s="401"/>
      <c r="FJC1863" s="401"/>
      <c r="FJD1863" s="401"/>
      <c r="FJE1863" s="401"/>
      <c r="FJF1863" s="401"/>
      <c r="FJG1863" s="401"/>
      <c r="FJH1863" s="401"/>
      <c r="FJI1863" s="401"/>
      <c r="FJJ1863" s="401"/>
      <c r="FJK1863" s="401"/>
      <c r="FJL1863" s="401"/>
      <c r="FJM1863" s="401"/>
      <c r="FJN1863" s="401"/>
      <c r="FJO1863" s="401"/>
      <c r="FJP1863" s="401"/>
      <c r="FJQ1863" s="401"/>
      <c r="FJR1863" s="401"/>
      <c r="FJS1863" s="401"/>
      <c r="FJT1863" s="401"/>
      <c r="FJU1863" s="401"/>
      <c r="FJV1863" s="401"/>
      <c r="FJW1863" s="401"/>
      <c r="FJX1863" s="401"/>
      <c r="FJY1863" s="401"/>
      <c r="FJZ1863" s="401"/>
      <c r="FKA1863" s="401"/>
      <c r="FKB1863" s="401"/>
      <c r="FKC1863" s="401"/>
      <c r="FKD1863" s="401"/>
      <c r="FKE1863" s="401"/>
      <c r="FKF1863" s="401"/>
      <c r="FKG1863" s="401"/>
      <c r="FKH1863" s="401"/>
      <c r="FKI1863" s="401"/>
      <c r="FKJ1863" s="401"/>
      <c r="FKK1863" s="401"/>
      <c r="FKL1863" s="401"/>
      <c r="FKM1863" s="401"/>
      <c r="FKN1863" s="401"/>
      <c r="FKO1863" s="401"/>
      <c r="FKP1863" s="401"/>
      <c r="FKQ1863" s="401"/>
      <c r="FKR1863" s="401"/>
      <c r="FKS1863" s="401"/>
      <c r="FKT1863" s="401"/>
      <c r="FKU1863" s="401"/>
      <c r="FKV1863" s="401"/>
      <c r="FKW1863" s="401"/>
      <c r="FKX1863" s="401"/>
      <c r="FKY1863" s="401"/>
      <c r="FKZ1863" s="401"/>
      <c r="FLA1863" s="401"/>
      <c r="FLB1863" s="401"/>
      <c r="FLC1863" s="401"/>
      <c r="FLD1863" s="401"/>
      <c r="FLE1863" s="401"/>
      <c r="FLF1863" s="401"/>
      <c r="FLG1863" s="401"/>
      <c r="FLH1863" s="401"/>
      <c r="FLI1863" s="401"/>
      <c r="FLJ1863" s="401"/>
      <c r="FLK1863" s="401"/>
      <c r="FLL1863" s="401"/>
      <c r="FLM1863" s="401"/>
      <c r="FLN1863" s="401"/>
      <c r="FLO1863" s="401"/>
      <c r="FLP1863" s="401"/>
      <c r="FLQ1863" s="401"/>
      <c r="FLR1863" s="401"/>
      <c r="FLS1863" s="401"/>
      <c r="FLT1863" s="401"/>
      <c r="FLU1863" s="401"/>
      <c r="FLV1863" s="401"/>
      <c r="FLW1863" s="401"/>
      <c r="FLX1863" s="401"/>
      <c r="FLY1863" s="401"/>
      <c r="FLZ1863" s="401"/>
      <c r="FMA1863" s="401"/>
      <c r="FMB1863" s="401"/>
      <c r="FMC1863" s="401"/>
      <c r="FMD1863" s="401"/>
      <c r="FME1863" s="401"/>
      <c r="FMF1863" s="401"/>
      <c r="FMG1863" s="401"/>
      <c r="FMH1863" s="401"/>
      <c r="FMI1863" s="401"/>
      <c r="FMJ1863" s="401"/>
      <c r="FMK1863" s="401"/>
      <c r="FML1863" s="401"/>
      <c r="FMM1863" s="401"/>
      <c r="FMN1863" s="401"/>
      <c r="FMO1863" s="401"/>
      <c r="FMP1863" s="401"/>
      <c r="FMQ1863" s="401"/>
      <c r="FMR1863" s="401"/>
      <c r="FMS1863" s="401"/>
      <c r="FMT1863" s="401"/>
      <c r="FMU1863" s="401"/>
      <c r="FMV1863" s="401"/>
      <c r="FMW1863" s="401"/>
      <c r="FMX1863" s="401"/>
      <c r="FMY1863" s="401"/>
      <c r="FMZ1863" s="401"/>
      <c r="FNA1863" s="401"/>
      <c r="FNB1863" s="401"/>
      <c r="FNC1863" s="401"/>
      <c r="FND1863" s="401"/>
      <c r="FNE1863" s="401"/>
      <c r="FNF1863" s="401"/>
      <c r="FNG1863" s="401"/>
      <c r="FNH1863" s="401"/>
      <c r="FNI1863" s="401"/>
      <c r="FNJ1863" s="401"/>
      <c r="FNK1863" s="401"/>
      <c r="FNL1863" s="401"/>
      <c r="FNM1863" s="401"/>
      <c r="FNN1863" s="401"/>
      <c r="FNO1863" s="401"/>
      <c r="FNP1863" s="401"/>
      <c r="FNQ1863" s="401"/>
      <c r="FNR1863" s="401"/>
      <c r="FNS1863" s="401"/>
      <c r="FNT1863" s="401"/>
      <c r="FNU1863" s="401"/>
      <c r="FNV1863" s="401"/>
      <c r="FNW1863" s="401"/>
      <c r="FNX1863" s="401"/>
      <c r="FNY1863" s="401"/>
      <c r="FNZ1863" s="401"/>
      <c r="FOA1863" s="401"/>
      <c r="FOB1863" s="401"/>
      <c r="FOC1863" s="401"/>
      <c r="FOD1863" s="401"/>
      <c r="FOE1863" s="401"/>
      <c r="FOF1863" s="401"/>
      <c r="FOG1863" s="401"/>
      <c r="FOH1863" s="401"/>
      <c r="FOI1863" s="401"/>
      <c r="FOJ1863" s="401"/>
      <c r="FOK1863" s="401"/>
      <c r="FOL1863" s="401"/>
      <c r="FOM1863" s="401"/>
      <c r="FON1863" s="401"/>
      <c r="FOO1863" s="401"/>
      <c r="FOP1863" s="401"/>
      <c r="FOQ1863" s="401"/>
      <c r="FOR1863" s="401"/>
      <c r="FOS1863" s="401"/>
      <c r="FOT1863" s="401"/>
      <c r="FOU1863" s="401"/>
      <c r="FOV1863" s="401"/>
      <c r="FOW1863" s="401"/>
      <c r="FOX1863" s="401"/>
      <c r="FOY1863" s="401"/>
      <c r="FOZ1863" s="401"/>
      <c r="FPA1863" s="401"/>
      <c r="FPB1863" s="401"/>
      <c r="FPC1863" s="401"/>
      <c r="FPD1863" s="401"/>
      <c r="FPE1863" s="401"/>
      <c r="FPF1863" s="401"/>
      <c r="FPG1863" s="401"/>
      <c r="FPH1863" s="401"/>
      <c r="FPI1863" s="401"/>
      <c r="FPJ1863" s="401"/>
      <c r="FPK1863" s="401"/>
      <c r="FPL1863" s="401"/>
      <c r="FPM1863" s="401"/>
      <c r="FPN1863" s="401"/>
      <c r="FPO1863" s="401"/>
      <c r="FPP1863" s="401"/>
      <c r="FPQ1863" s="401"/>
      <c r="FPR1863" s="401"/>
      <c r="FPS1863" s="401"/>
      <c r="FPT1863" s="401"/>
      <c r="FPU1863" s="401"/>
      <c r="FPV1863" s="401"/>
      <c r="FPW1863" s="401"/>
      <c r="FPX1863" s="401"/>
      <c r="FPY1863" s="401"/>
      <c r="FPZ1863" s="401"/>
      <c r="FQA1863" s="401"/>
      <c r="FQB1863" s="401"/>
      <c r="FQC1863" s="401"/>
      <c r="FQD1863" s="401"/>
      <c r="FQE1863" s="401"/>
      <c r="FQF1863" s="401"/>
      <c r="FQG1863" s="401"/>
      <c r="FQH1863" s="401"/>
      <c r="FQI1863" s="401"/>
      <c r="FQJ1863" s="401"/>
      <c r="FQK1863" s="401"/>
      <c r="FQL1863" s="401"/>
      <c r="FQM1863" s="401"/>
      <c r="FQN1863" s="401"/>
      <c r="FQO1863" s="401"/>
      <c r="FQP1863" s="401"/>
      <c r="FQQ1863" s="401"/>
      <c r="FQR1863" s="401"/>
      <c r="FQS1863" s="401"/>
      <c r="FQT1863" s="401"/>
      <c r="FQU1863" s="401"/>
      <c r="FQV1863" s="401"/>
      <c r="FQW1863" s="401"/>
      <c r="FQX1863" s="401"/>
      <c r="FQY1863" s="401"/>
      <c r="FQZ1863" s="401"/>
      <c r="FRA1863" s="401"/>
      <c r="FRB1863" s="401"/>
      <c r="FRC1863" s="401"/>
      <c r="FRD1863" s="401"/>
      <c r="FRE1863" s="401"/>
      <c r="FRF1863" s="401"/>
      <c r="FRG1863" s="401"/>
      <c r="FRH1863" s="401"/>
      <c r="FRI1863" s="401"/>
      <c r="FRJ1863" s="401"/>
      <c r="FRK1863" s="401"/>
      <c r="FRL1863" s="401"/>
      <c r="FRM1863" s="401"/>
      <c r="FRN1863" s="401"/>
      <c r="FRO1863" s="401"/>
      <c r="FRP1863" s="401"/>
      <c r="FRQ1863" s="401"/>
      <c r="FRR1863" s="401"/>
      <c r="FRS1863" s="401"/>
      <c r="FRT1863" s="401"/>
      <c r="FRU1863" s="401"/>
      <c r="FRV1863" s="401"/>
      <c r="FRW1863" s="401"/>
      <c r="FRX1863" s="401"/>
      <c r="FRY1863" s="401"/>
      <c r="FRZ1863" s="401"/>
      <c r="FSA1863" s="401"/>
      <c r="FSB1863" s="401"/>
      <c r="FSC1863" s="401"/>
      <c r="FSD1863" s="401"/>
      <c r="FSE1863" s="401"/>
      <c r="FSF1863" s="401"/>
      <c r="FSG1863" s="401"/>
      <c r="FSH1863" s="401"/>
      <c r="FSI1863" s="401"/>
      <c r="FSJ1863" s="401"/>
      <c r="FSK1863" s="401"/>
      <c r="FSL1863" s="401"/>
      <c r="FSM1863" s="401"/>
      <c r="FSN1863" s="401"/>
      <c r="FSO1863" s="401"/>
      <c r="FSP1863" s="401"/>
      <c r="FSQ1863" s="401"/>
      <c r="FSR1863" s="401"/>
      <c r="FSS1863" s="401"/>
      <c r="FST1863" s="401"/>
      <c r="FSU1863" s="401"/>
      <c r="FSV1863" s="401"/>
      <c r="FSW1863" s="401"/>
      <c r="FSX1863" s="401"/>
      <c r="FSY1863" s="401"/>
      <c r="FSZ1863" s="401"/>
      <c r="FTA1863" s="401"/>
      <c r="FTB1863" s="401"/>
      <c r="FTC1863" s="401"/>
      <c r="FTD1863" s="401"/>
      <c r="FTE1863" s="401"/>
      <c r="FTF1863" s="401"/>
      <c r="FTG1863" s="401"/>
      <c r="FTH1863" s="401"/>
      <c r="FTI1863" s="401"/>
      <c r="FTJ1863" s="401"/>
      <c r="FTK1863" s="401"/>
      <c r="FTL1863" s="401"/>
      <c r="FTM1863" s="401"/>
      <c r="FTN1863" s="401"/>
      <c r="FTO1863" s="401"/>
      <c r="FTP1863" s="401"/>
      <c r="FTQ1863" s="401"/>
      <c r="FTR1863" s="401"/>
      <c r="FTS1863" s="401"/>
      <c r="FTT1863" s="401"/>
      <c r="FTU1863" s="401"/>
      <c r="FTV1863" s="401"/>
      <c r="FTW1863" s="401"/>
      <c r="FTX1863" s="401"/>
      <c r="FTY1863" s="401"/>
      <c r="FTZ1863" s="401"/>
      <c r="FUA1863" s="401"/>
      <c r="FUB1863" s="401"/>
      <c r="FUC1863" s="401"/>
      <c r="FUD1863" s="401"/>
      <c r="FUE1863" s="401"/>
      <c r="FUF1863" s="401"/>
      <c r="FUG1863" s="401"/>
      <c r="FUH1863" s="401"/>
      <c r="FUI1863" s="401"/>
      <c r="FUJ1863" s="401"/>
      <c r="FUK1863" s="401"/>
      <c r="FUL1863" s="401"/>
      <c r="FUM1863" s="401"/>
      <c r="FUN1863" s="401"/>
      <c r="FUO1863" s="401"/>
      <c r="FUP1863" s="401"/>
      <c r="FUQ1863" s="401"/>
      <c r="FUR1863" s="401"/>
      <c r="FUS1863" s="401"/>
      <c r="FUT1863" s="401"/>
      <c r="FUU1863" s="401"/>
      <c r="FUV1863" s="401"/>
      <c r="FUW1863" s="401"/>
      <c r="FUX1863" s="401"/>
      <c r="FUY1863" s="401"/>
      <c r="FUZ1863" s="401"/>
      <c r="FVA1863" s="401"/>
      <c r="FVB1863" s="401"/>
      <c r="FVC1863" s="401"/>
      <c r="FVD1863" s="401"/>
      <c r="FVE1863" s="401"/>
      <c r="FVF1863" s="401"/>
      <c r="FVG1863" s="401"/>
      <c r="FVH1863" s="401"/>
      <c r="FVI1863" s="401"/>
      <c r="FVJ1863" s="401"/>
      <c r="FVK1863" s="401"/>
      <c r="FVL1863" s="401"/>
      <c r="FVM1863" s="401"/>
      <c r="FVN1863" s="401"/>
      <c r="FVO1863" s="401"/>
      <c r="FVP1863" s="401"/>
      <c r="FVQ1863" s="401"/>
      <c r="FVR1863" s="401"/>
      <c r="FVS1863" s="401"/>
      <c r="FVT1863" s="401"/>
      <c r="FVU1863" s="401"/>
      <c r="FVV1863" s="401"/>
      <c r="FVW1863" s="401"/>
      <c r="FVX1863" s="401"/>
      <c r="FVY1863" s="401"/>
      <c r="FVZ1863" s="401"/>
      <c r="FWA1863" s="401"/>
      <c r="FWB1863" s="401"/>
      <c r="FWC1863" s="401"/>
      <c r="FWD1863" s="401"/>
      <c r="FWE1863" s="401"/>
      <c r="FWF1863" s="401"/>
      <c r="FWG1863" s="401"/>
      <c r="FWH1863" s="401"/>
      <c r="FWI1863" s="401"/>
      <c r="FWJ1863" s="401"/>
      <c r="FWK1863" s="401"/>
      <c r="FWL1863" s="401"/>
      <c r="FWM1863" s="401"/>
      <c r="FWN1863" s="401"/>
      <c r="FWO1863" s="401"/>
      <c r="FWP1863" s="401"/>
      <c r="FWQ1863" s="401"/>
      <c r="FWR1863" s="401"/>
      <c r="FWS1863" s="401"/>
      <c r="FWT1863" s="401"/>
      <c r="FWU1863" s="401"/>
      <c r="FWV1863" s="401"/>
      <c r="FWW1863" s="401"/>
      <c r="FWX1863" s="401"/>
      <c r="FWY1863" s="401"/>
      <c r="FWZ1863" s="401"/>
      <c r="FXA1863" s="401"/>
      <c r="FXB1863" s="401"/>
      <c r="FXC1863" s="401"/>
      <c r="FXD1863" s="401"/>
      <c r="FXE1863" s="401"/>
      <c r="FXF1863" s="401"/>
      <c r="FXG1863" s="401"/>
      <c r="FXH1863" s="401"/>
      <c r="FXI1863" s="401"/>
      <c r="FXJ1863" s="401"/>
      <c r="FXK1863" s="401"/>
      <c r="FXL1863" s="401"/>
      <c r="FXM1863" s="401"/>
      <c r="FXN1863" s="401"/>
      <c r="FXO1863" s="401"/>
      <c r="FXP1863" s="401"/>
      <c r="FXQ1863" s="401"/>
      <c r="FXR1863" s="401"/>
      <c r="FXS1863" s="401"/>
      <c r="FXT1863" s="401"/>
      <c r="FXU1863" s="401"/>
      <c r="FXV1863" s="401"/>
      <c r="FXW1863" s="401"/>
      <c r="FXX1863" s="401"/>
      <c r="FXY1863" s="401"/>
      <c r="FXZ1863" s="401"/>
      <c r="FYA1863" s="401"/>
      <c r="FYB1863" s="401"/>
      <c r="FYC1863" s="401"/>
      <c r="FYD1863" s="401"/>
      <c r="FYE1863" s="401"/>
      <c r="FYF1863" s="401"/>
      <c r="FYG1863" s="401"/>
      <c r="FYH1863" s="401"/>
      <c r="FYI1863" s="401"/>
      <c r="FYJ1863" s="401"/>
      <c r="FYK1863" s="401"/>
      <c r="FYL1863" s="401"/>
      <c r="FYM1863" s="401"/>
      <c r="FYN1863" s="401"/>
      <c r="FYO1863" s="401"/>
      <c r="FYP1863" s="401"/>
      <c r="FYQ1863" s="401"/>
      <c r="FYR1863" s="401"/>
      <c r="FYS1863" s="401"/>
      <c r="FYT1863" s="401"/>
      <c r="FYU1863" s="401"/>
      <c r="FYV1863" s="401"/>
      <c r="FYW1863" s="401"/>
      <c r="FYX1863" s="401"/>
      <c r="FYY1863" s="401"/>
      <c r="FYZ1863" s="401"/>
      <c r="FZA1863" s="401"/>
      <c r="FZB1863" s="401"/>
      <c r="FZC1863" s="401"/>
      <c r="FZD1863" s="401"/>
      <c r="FZE1863" s="401"/>
      <c r="FZF1863" s="401"/>
      <c r="FZG1863" s="401"/>
      <c r="FZH1863" s="401"/>
      <c r="FZI1863" s="401"/>
      <c r="FZJ1863" s="401"/>
      <c r="FZK1863" s="401"/>
      <c r="FZL1863" s="401"/>
      <c r="FZM1863" s="401"/>
      <c r="FZN1863" s="401"/>
      <c r="FZO1863" s="401"/>
      <c r="FZP1863" s="401"/>
      <c r="FZQ1863" s="401"/>
      <c r="FZR1863" s="401"/>
      <c r="FZS1863" s="401"/>
      <c r="FZT1863" s="401"/>
      <c r="FZU1863" s="401"/>
      <c r="FZV1863" s="401"/>
      <c r="FZW1863" s="401"/>
      <c r="FZX1863" s="401"/>
      <c r="FZY1863" s="401"/>
      <c r="FZZ1863" s="401"/>
      <c r="GAA1863" s="401"/>
      <c r="GAB1863" s="401"/>
      <c r="GAC1863" s="401"/>
      <c r="GAD1863" s="401"/>
      <c r="GAE1863" s="401"/>
      <c r="GAF1863" s="401"/>
      <c r="GAG1863" s="401"/>
      <c r="GAH1863" s="401"/>
      <c r="GAI1863" s="401"/>
      <c r="GAJ1863" s="401"/>
      <c r="GAK1863" s="401"/>
      <c r="GAL1863" s="401"/>
      <c r="GAM1863" s="401"/>
      <c r="GAN1863" s="401"/>
      <c r="GAO1863" s="401"/>
      <c r="GAP1863" s="401"/>
      <c r="GAQ1863" s="401"/>
      <c r="GAR1863" s="401"/>
      <c r="GAS1863" s="401"/>
      <c r="GAT1863" s="401"/>
      <c r="GAU1863" s="401"/>
      <c r="GAV1863" s="401"/>
      <c r="GAW1863" s="401"/>
      <c r="GAX1863" s="401"/>
      <c r="GAY1863" s="401"/>
      <c r="GAZ1863" s="401"/>
      <c r="GBA1863" s="401"/>
      <c r="GBB1863" s="401"/>
      <c r="GBC1863" s="401"/>
      <c r="GBD1863" s="401"/>
      <c r="GBE1863" s="401"/>
      <c r="GBF1863" s="401"/>
      <c r="GBG1863" s="401"/>
      <c r="GBH1863" s="401"/>
      <c r="GBI1863" s="401"/>
      <c r="GBJ1863" s="401"/>
      <c r="GBK1863" s="401"/>
      <c r="GBL1863" s="401"/>
      <c r="GBM1863" s="401"/>
      <c r="GBN1863" s="401"/>
      <c r="GBO1863" s="401"/>
      <c r="GBP1863" s="401"/>
      <c r="GBQ1863" s="401"/>
      <c r="GBR1863" s="401"/>
      <c r="GBS1863" s="401"/>
      <c r="GBT1863" s="401"/>
      <c r="GBU1863" s="401"/>
      <c r="GBV1863" s="401"/>
      <c r="GBW1863" s="401"/>
      <c r="GBX1863" s="401"/>
      <c r="GBY1863" s="401"/>
      <c r="GBZ1863" s="401"/>
      <c r="GCA1863" s="401"/>
      <c r="GCB1863" s="401"/>
      <c r="GCC1863" s="401"/>
      <c r="GCD1863" s="401"/>
      <c r="GCE1863" s="401"/>
      <c r="GCF1863" s="401"/>
      <c r="GCG1863" s="401"/>
      <c r="GCH1863" s="401"/>
      <c r="GCI1863" s="401"/>
      <c r="GCJ1863" s="401"/>
      <c r="GCK1863" s="401"/>
      <c r="GCL1863" s="401"/>
      <c r="GCM1863" s="401"/>
      <c r="GCN1863" s="401"/>
      <c r="GCO1863" s="401"/>
      <c r="GCP1863" s="401"/>
      <c r="GCQ1863" s="401"/>
      <c r="GCR1863" s="401"/>
      <c r="GCS1863" s="401"/>
      <c r="GCT1863" s="401"/>
      <c r="GCU1863" s="401"/>
      <c r="GCV1863" s="401"/>
      <c r="GCW1863" s="401"/>
      <c r="GCX1863" s="401"/>
      <c r="GCY1863" s="401"/>
      <c r="GCZ1863" s="401"/>
      <c r="GDA1863" s="401"/>
      <c r="GDB1863" s="401"/>
      <c r="GDC1863" s="401"/>
      <c r="GDD1863" s="401"/>
      <c r="GDE1863" s="401"/>
      <c r="GDF1863" s="401"/>
      <c r="GDG1863" s="401"/>
      <c r="GDH1863" s="401"/>
      <c r="GDI1863" s="401"/>
      <c r="GDJ1863" s="401"/>
      <c r="GDK1863" s="401"/>
      <c r="GDL1863" s="401"/>
      <c r="GDM1863" s="401"/>
      <c r="GDN1863" s="401"/>
      <c r="GDO1863" s="401"/>
      <c r="GDP1863" s="401"/>
      <c r="GDQ1863" s="401"/>
      <c r="GDR1863" s="401"/>
      <c r="GDS1863" s="401"/>
      <c r="GDT1863" s="401"/>
      <c r="GDU1863" s="401"/>
      <c r="GDV1863" s="401"/>
      <c r="GDW1863" s="401"/>
      <c r="GDX1863" s="401"/>
      <c r="GDY1863" s="401"/>
      <c r="GDZ1863" s="401"/>
      <c r="GEA1863" s="401"/>
      <c r="GEB1863" s="401"/>
      <c r="GEC1863" s="401"/>
      <c r="GED1863" s="401"/>
      <c r="GEE1863" s="401"/>
      <c r="GEF1863" s="401"/>
      <c r="GEG1863" s="401"/>
      <c r="GEH1863" s="401"/>
      <c r="GEI1863" s="401"/>
      <c r="GEJ1863" s="401"/>
      <c r="GEK1863" s="401"/>
      <c r="GEL1863" s="401"/>
      <c r="GEM1863" s="401"/>
      <c r="GEN1863" s="401"/>
      <c r="GEO1863" s="401"/>
      <c r="GEP1863" s="401"/>
      <c r="GEQ1863" s="401"/>
      <c r="GER1863" s="401"/>
      <c r="GES1863" s="401"/>
      <c r="GET1863" s="401"/>
      <c r="GEU1863" s="401"/>
      <c r="GEV1863" s="401"/>
      <c r="GEW1863" s="401"/>
      <c r="GEX1863" s="401"/>
      <c r="GEY1863" s="401"/>
      <c r="GEZ1863" s="401"/>
      <c r="GFA1863" s="401"/>
      <c r="GFB1863" s="401"/>
      <c r="GFC1863" s="401"/>
      <c r="GFD1863" s="401"/>
      <c r="GFE1863" s="401"/>
      <c r="GFF1863" s="401"/>
      <c r="GFG1863" s="401"/>
      <c r="GFH1863" s="401"/>
      <c r="GFI1863" s="401"/>
      <c r="GFJ1863" s="401"/>
      <c r="GFK1863" s="401"/>
      <c r="GFL1863" s="401"/>
      <c r="GFM1863" s="401"/>
      <c r="GFN1863" s="401"/>
      <c r="GFO1863" s="401"/>
      <c r="GFP1863" s="401"/>
      <c r="GFQ1863" s="401"/>
      <c r="GFR1863" s="401"/>
      <c r="GFS1863" s="401"/>
      <c r="GFT1863" s="401"/>
      <c r="GFU1863" s="401"/>
      <c r="GFV1863" s="401"/>
      <c r="GFW1863" s="401"/>
      <c r="GFX1863" s="401"/>
      <c r="GFY1863" s="401"/>
      <c r="GFZ1863" s="401"/>
      <c r="GGA1863" s="401"/>
      <c r="GGB1863" s="401"/>
      <c r="GGC1863" s="401"/>
      <c r="GGD1863" s="401"/>
      <c r="GGE1863" s="401"/>
      <c r="GGF1863" s="401"/>
      <c r="GGG1863" s="401"/>
      <c r="GGH1863" s="401"/>
      <c r="GGI1863" s="401"/>
      <c r="GGJ1863" s="401"/>
      <c r="GGK1863" s="401"/>
      <c r="GGL1863" s="401"/>
      <c r="GGM1863" s="401"/>
      <c r="GGN1863" s="401"/>
      <c r="GGO1863" s="401"/>
      <c r="GGP1863" s="401"/>
      <c r="GGQ1863" s="401"/>
      <c r="GGR1863" s="401"/>
      <c r="GGS1863" s="401"/>
      <c r="GGT1863" s="401"/>
      <c r="GGU1863" s="401"/>
      <c r="GGV1863" s="401"/>
      <c r="GGW1863" s="401"/>
      <c r="GGX1863" s="401"/>
      <c r="GGY1863" s="401"/>
      <c r="GGZ1863" s="401"/>
      <c r="GHA1863" s="401"/>
      <c r="GHB1863" s="401"/>
      <c r="GHC1863" s="401"/>
      <c r="GHD1863" s="401"/>
      <c r="GHE1863" s="401"/>
      <c r="GHF1863" s="401"/>
      <c r="GHG1863" s="401"/>
      <c r="GHH1863" s="401"/>
      <c r="GHI1863" s="401"/>
      <c r="GHJ1863" s="401"/>
      <c r="GHK1863" s="401"/>
      <c r="GHL1863" s="401"/>
      <c r="GHM1863" s="401"/>
      <c r="GHN1863" s="401"/>
      <c r="GHO1863" s="401"/>
      <c r="GHP1863" s="401"/>
      <c r="GHQ1863" s="401"/>
      <c r="GHR1863" s="401"/>
      <c r="GHS1863" s="401"/>
      <c r="GHT1863" s="401"/>
      <c r="GHU1863" s="401"/>
      <c r="GHV1863" s="401"/>
      <c r="GHW1863" s="401"/>
      <c r="GHX1863" s="401"/>
      <c r="GHY1863" s="401"/>
      <c r="GHZ1863" s="401"/>
      <c r="GIA1863" s="401"/>
      <c r="GIB1863" s="401"/>
      <c r="GIC1863" s="401"/>
      <c r="GID1863" s="401"/>
      <c r="GIE1863" s="401"/>
      <c r="GIF1863" s="401"/>
      <c r="GIG1863" s="401"/>
      <c r="GIH1863" s="401"/>
      <c r="GII1863" s="401"/>
      <c r="GIJ1863" s="401"/>
      <c r="GIK1863" s="401"/>
      <c r="GIL1863" s="401"/>
      <c r="GIM1863" s="401"/>
      <c r="GIN1863" s="401"/>
      <c r="GIO1863" s="401"/>
      <c r="GIP1863" s="401"/>
      <c r="GIQ1863" s="401"/>
      <c r="GIR1863" s="401"/>
      <c r="GIS1863" s="401"/>
      <c r="GIT1863" s="401"/>
      <c r="GIU1863" s="401"/>
      <c r="GIV1863" s="401"/>
      <c r="GIW1863" s="401"/>
      <c r="GIX1863" s="401"/>
      <c r="GIY1863" s="401"/>
      <c r="GIZ1863" s="401"/>
      <c r="GJA1863" s="401"/>
      <c r="GJB1863" s="401"/>
      <c r="GJC1863" s="401"/>
      <c r="GJD1863" s="401"/>
      <c r="GJE1863" s="401"/>
      <c r="GJF1863" s="401"/>
      <c r="GJG1863" s="401"/>
      <c r="GJH1863" s="401"/>
      <c r="GJI1863" s="401"/>
      <c r="GJJ1863" s="401"/>
      <c r="GJK1863" s="401"/>
      <c r="GJL1863" s="401"/>
      <c r="GJM1863" s="401"/>
      <c r="GJN1863" s="401"/>
      <c r="GJO1863" s="401"/>
      <c r="GJP1863" s="401"/>
      <c r="GJQ1863" s="401"/>
      <c r="GJR1863" s="401"/>
      <c r="GJS1863" s="401"/>
      <c r="GJT1863" s="401"/>
      <c r="GJU1863" s="401"/>
      <c r="GJV1863" s="401"/>
      <c r="GJW1863" s="401"/>
      <c r="GJX1863" s="401"/>
      <c r="GJY1863" s="401"/>
      <c r="GJZ1863" s="401"/>
      <c r="GKA1863" s="401"/>
      <c r="GKB1863" s="401"/>
      <c r="GKC1863" s="401"/>
      <c r="GKD1863" s="401"/>
      <c r="GKE1863" s="401"/>
      <c r="GKF1863" s="401"/>
      <c r="GKG1863" s="401"/>
      <c r="GKH1863" s="401"/>
      <c r="GKI1863" s="401"/>
      <c r="GKJ1863" s="401"/>
      <c r="GKK1863" s="401"/>
      <c r="GKL1863" s="401"/>
      <c r="GKM1863" s="401"/>
      <c r="GKN1863" s="401"/>
      <c r="GKO1863" s="401"/>
      <c r="GKP1863" s="401"/>
      <c r="GKQ1863" s="401"/>
      <c r="GKR1863" s="401"/>
      <c r="GKS1863" s="401"/>
      <c r="GKT1863" s="401"/>
      <c r="GKU1863" s="401"/>
      <c r="GKV1863" s="401"/>
      <c r="GKW1863" s="401"/>
      <c r="GKX1863" s="401"/>
      <c r="GKY1863" s="401"/>
      <c r="GKZ1863" s="401"/>
      <c r="GLA1863" s="401"/>
      <c r="GLB1863" s="401"/>
      <c r="GLC1863" s="401"/>
      <c r="GLD1863" s="401"/>
      <c r="GLE1863" s="401"/>
      <c r="GLF1863" s="401"/>
      <c r="GLG1863" s="401"/>
      <c r="GLH1863" s="401"/>
      <c r="GLI1863" s="401"/>
      <c r="GLJ1863" s="401"/>
      <c r="GLK1863" s="401"/>
      <c r="GLL1863" s="401"/>
      <c r="GLM1863" s="401"/>
      <c r="GLN1863" s="401"/>
      <c r="GLO1863" s="401"/>
      <c r="GLP1863" s="401"/>
      <c r="GLQ1863" s="401"/>
      <c r="GLR1863" s="401"/>
      <c r="GLS1863" s="401"/>
      <c r="GLT1863" s="401"/>
      <c r="GLU1863" s="401"/>
      <c r="GLV1863" s="401"/>
      <c r="GLW1863" s="401"/>
      <c r="GLX1863" s="401"/>
      <c r="GLY1863" s="401"/>
      <c r="GLZ1863" s="401"/>
      <c r="GMA1863" s="401"/>
      <c r="GMB1863" s="401"/>
      <c r="GMC1863" s="401"/>
      <c r="GMD1863" s="401"/>
      <c r="GME1863" s="401"/>
      <c r="GMF1863" s="401"/>
      <c r="GMG1863" s="401"/>
      <c r="GMH1863" s="401"/>
      <c r="GMI1863" s="401"/>
      <c r="GMJ1863" s="401"/>
      <c r="GMK1863" s="401"/>
      <c r="GML1863" s="401"/>
      <c r="GMM1863" s="401"/>
      <c r="GMN1863" s="401"/>
      <c r="GMO1863" s="401"/>
      <c r="GMP1863" s="401"/>
      <c r="GMQ1863" s="401"/>
      <c r="GMR1863" s="401"/>
      <c r="GMS1863" s="401"/>
      <c r="GMT1863" s="401"/>
      <c r="GMU1863" s="401"/>
      <c r="GMV1863" s="401"/>
      <c r="GMW1863" s="401"/>
      <c r="GMX1863" s="401"/>
      <c r="GMY1863" s="401"/>
      <c r="GMZ1863" s="401"/>
      <c r="GNA1863" s="401"/>
      <c r="GNB1863" s="401"/>
      <c r="GNC1863" s="401"/>
      <c r="GND1863" s="401"/>
      <c r="GNE1863" s="401"/>
      <c r="GNF1863" s="401"/>
      <c r="GNG1863" s="401"/>
      <c r="GNH1863" s="401"/>
      <c r="GNI1863" s="401"/>
      <c r="GNJ1863" s="401"/>
      <c r="GNK1863" s="401"/>
      <c r="GNL1863" s="401"/>
      <c r="GNM1863" s="401"/>
      <c r="GNN1863" s="401"/>
      <c r="GNO1863" s="401"/>
      <c r="GNP1863" s="401"/>
      <c r="GNQ1863" s="401"/>
      <c r="GNR1863" s="401"/>
      <c r="GNS1863" s="401"/>
      <c r="GNT1863" s="401"/>
      <c r="GNU1863" s="401"/>
      <c r="GNV1863" s="401"/>
      <c r="GNW1863" s="401"/>
      <c r="GNX1863" s="401"/>
      <c r="GNY1863" s="401"/>
      <c r="GNZ1863" s="401"/>
      <c r="GOA1863" s="401"/>
      <c r="GOB1863" s="401"/>
      <c r="GOC1863" s="401"/>
      <c r="GOD1863" s="401"/>
      <c r="GOE1863" s="401"/>
      <c r="GOF1863" s="401"/>
      <c r="GOG1863" s="401"/>
      <c r="GOH1863" s="401"/>
      <c r="GOI1863" s="401"/>
      <c r="GOJ1863" s="401"/>
      <c r="GOK1863" s="401"/>
      <c r="GOL1863" s="401"/>
      <c r="GOM1863" s="401"/>
      <c r="GON1863" s="401"/>
      <c r="GOO1863" s="401"/>
      <c r="GOP1863" s="401"/>
      <c r="GOQ1863" s="401"/>
      <c r="GOR1863" s="401"/>
      <c r="GOS1863" s="401"/>
      <c r="GOT1863" s="401"/>
      <c r="GOU1863" s="401"/>
      <c r="GOV1863" s="401"/>
      <c r="GOW1863" s="401"/>
      <c r="GOX1863" s="401"/>
      <c r="GOY1863" s="401"/>
      <c r="GOZ1863" s="401"/>
      <c r="GPA1863" s="401"/>
      <c r="GPB1863" s="401"/>
      <c r="GPC1863" s="401"/>
      <c r="GPD1863" s="401"/>
      <c r="GPE1863" s="401"/>
      <c r="GPF1863" s="401"/>
      <c r="GPG1863" s="401"/>
      <c r="GPH1863" s="401"/>
      <c r="GPI1863" s="401"/>
      <c r="GPJ1863" s="401"/>
      <c r="GPK1863" s="401"/>
      <c r="GPL1863" s="401"/>
      <c r="GPM1863" s="401"/>
      <c r="GPN1863" s="401"/>
      <c r="GPO1863" s="401"/>
      <c r="GPP1863" s="401"/>
      <c r="GPQ1863" s="401"/>
      <c r="GPR1863" s="401"/>
      <c r="GPS1863" s="401"/>
      <c r="GPT1863" s="401"/>
      <c r="GPU1863" s="401"/>
      <c r="GPV1863" s="401"/>
      <c r="GPW1863" s="401"/>
      <c r="GPX1863" s="401"/>
      <c r="GPY1863" s="401"/>
      <c r="GPZ1863" s="401"/>
      <c r="GQA1863" s="401"/>
      <c r="GQB1863" s="401"/>
      <c r="GQC1863" s="401"/>
      <c r="GQD1863" s="401"/>
      <c r="GQE1863" s="401"/>
      <c r="GQF1863" s="401"/>
      <c r="GQG1863" s="401"/>
      <c r="GQH1863" s="401"/>
      <c r="GQI1863" s="401"/>
      <c r="GQJ1863" s="401"/>
      <c r="GQK1863" s="401"/>
      <c r="GQL1863" s="401"/>
      <c r="GQM1863" s="401"/>
      <c r="GQN1863" s="401"/>
      <c r="GQO1863" s="401"/>
      <c r="GQP1863" s="401"/>
      <c r="GQQ1863" s="401"/>
      <c r="GQR1863" s="401"/>
      <c r="GQS1863" s="401"/>
      <c r="GQT1863" s="401"/>
      <c r="GQU1863" s="401"/>
      <c r="GQV1863" s="401"/>
      <c r="GQW1863" s="401"/>
      <c r="GQX1863" s="401"/>
      <c r="GQY1863" s="401"/>
      <c r="GQZ1863" s="401"/>
      <c r="GRA1863" s="401"/>
      <c r="GRB1863" s="401"/>
      <c r="GRC1863" s="401"/>
      <c r="GRD1863" s="401"/>
      <c r="GRE1863" s="401"/>
      <c r="GRF1863" s="401"/>
      <c r="GRG1863" s="401"/>
      <c r="GRH1863" s="401"/>
      <c r="GRI1863" s="401"/>
      <c r="GRJ1863" s="401"/>
      <c r="GRK1863" s="401"/>
      <c r="GRL1863" s="401"/>
      <c r="GRM1863" s="401"/>
      <c r="GRN1863" s="401"/>
      <c r="GRO1863" s="401"/>
      <c r="GRP1863" s="401"/>
      <c r="GRQ1863" s="401"/>
      <c r="GRR1863" s="401"/>
      <c r="GRS1863" s="401"/>
      <c r="GRT1863" s="401"/>
      <c r="GRU1863" s="401"/>
      <c r="GRV1863" s="401"/>
      <c r="GRW1863" s="401"/>
      <c r="GRX1863" s="401"/>
      <c r="GRY1863" s="401"/>
      <c r="GRZ1863" s="401"/>
      <c r="GSA1863" s="401"/>
      <c r="GSB1863" s="401"/>
      <c r="GSC1863" s="401"/>
      <c r="GSD1863" s="401"/>
      <c r="GSE1863" s="401"/>
      <c r="GSF1863" s="401"/>
      <c r="GSG1863" s="401"/>
      <c r="GSH1863" s="401"/>
      <c r="GSI1863" s="401"/>
      <c r="GSJ1863" s="401"/>
      <c r="GSK1863" s="401"/>
      <c r="GSL1863" s="401"/>
      <c r="GSM1863" s="401"/>
      <c r="GSN1863" s="401"/>
      <c r="GSO1863" s="401"/>
      <c r="GSP1863" s="401"/>
      <c r="GSQ1863" s="401"/>
      <c r="GSR1863" s="401"/>
      <c r="GSS1863" s="401"/>
      <c r="GST1863" s="401"/>
      <c r="GSU1863" s="401"/>
      <c r="GSV1863" s="401"/>
      <c r="GSW1863" s="401"/>
      <c r="GSX1863" s="401"/>
      <c r="GSY1863" s="401"/>
      <c r="GSZ1863" s="401"/>
      <c r="GTA1863" s="401"/>
      <c r="GTB1863" s="401"/>
      <c r="GTC1863" s="401"/>
      <c r="GTD1863" s="401"/>
      <c r="GTE1863" s="401"/>
      <c r="GTF1863" s="401"/>
      <c r="GTG1863" s="401"/>
      <c r="GTH1863" s="401"/>
      <c r="GTI1863" s="401"/>
      <c r="GTJ1863" s="401"/>
      <c r="GTK1863" s="401"/>
      <c r="GTL1863" s="401"/>
      <c r="GTM1863" s="401"/>
      <c r="GTN1863" s="401"/>
      <c r="GTO1863" s="401"/>
      <c r="GTP1863" s="401"/>
      <c r="GTQ1863" s="401"/>
      <c r="GTR1863" s="401"/>
      <c r="GTS1863" s="401"/>
      <c r="GTT1863" s="401"/>
      <c r="GTU1863" s="401"/>
      <c r="GTV1863" s="401"/>
      <c r="GTW1863" s="401"/>
      <c r="GTX1863" s="401"/>
      <c r="GTY1863" s="401"/>
      <c r="GTZ1863" s="401"/>
      <c r="GUA1863" s="401"/>
      <c r="GUB1863" s="401"/>
      <c r="GUC1863" s="401"/>
      <c r="GUD1863" s="401"/>
      <c r="GUE1863" s="401"/>
      <c r="GUF1863" s="401"/>
      <c r="GUG1863" s="401"/>
      <c r="GUH1863" s="401"/>
      <c r="GUI1863" s="401"/>
      <c r="GUJ1863" s="401"/>
      <c r="GUK1863" s="401"/>
      <c r="GUL1863" s="401"/>
      <c r="GUM1863" s="401"/>
      <c r="GUN1863" s="401"/>
      <c r="GUO1863" s="401"/>
      <c r="GUP1863" s="401"/>
      <c r="GUQ1863" s="401"/>
      <c r="GUR1863" s="401"/>
      <c r="GUS1863" s="401"/>
      <c r="GUT1863" s="401"/>
      <c r="GUU1863" s="401"/>
      <c r="GUV1863" s="401"/>
      <c r="GUW1863" s="401"/>
      <c r="GUX1863" s="401"/>
      <c r="GUY1863" s="401"/>
      <c r="GUZ1863" s="401"/>
      <c r="GVA1863" s="401"/>
      <c r="GVB1863" s="401"/>
      <c r="GVC1863" s="401"/>
      <c r="GVD1863" s="401"/>
      <c r="GVE1863" s="401"/>
      <c r="GVF1863" s="401"/>
      <c r="GVG1863" s="401"/>
      <c r="GVH1863" s="401"/>
      <c r="GVI1863" s="401"/>
      <c r="GVJ1863" s="401"/>
      <c r="GVK1863" s="401"/>
      <c r="GVL1863" s="401"/>
      <c r="GVM1863" s="401"/>
      <c r="GVN1863" s="401"/>
      <c r="GVO1863" s="401"/>
      <c r="GVP1863" s="401"/>
      <c r="GVQ1863" s="401"/>
      <c r="GVR1863" s="401"/>
      <c r="GVS1863" s="401"/>
      <c r="GVT1863" s="401"/>
      <c r="GVU1863" s="401"/>
      <c r="GVV1863" s="401"/>
      <c r="GVW1863" s="401"/>
      <c r="GVX1863" s="401"/>
      <c r="GVY1863" s="401"/>
      <c r="GVZ1863" s="401"/>
      <c r="GWA1863" s="401"/>
      <c r="GWB1863" s="401"/>
      <c r="GWC1863" s="401"/>
      <c r="GWD1863" s="401"/>
      <c r="GWE1863" s="401"/>
      <c r="GWF1863" s="401"/>
      <c r="GWG1863" s="401"/>
      <c r="GWH1863" s="401"/>
      <c r="GWI1863" s="401"/>
      <c r="GWJ1863" s="401"/>
      <c r="GWK1863" s="401"/>
      <c r="GWL1863" s="401"/>
      <c r="GWM1863" s="401"/>
      <c r="GWN1863" s="401"/>
      <c r="GWO1863" s="401"/>
      <c r="GWP1863" s="401"/>
      <c r="GWQ1863" s="401"/>
      <c r="GWR1863" s="401"/>
      <c r="GWS1863" s="401"/>
      <c r="GWT1863" s="401"/>
      <c r="GWU1863" s="401"/>
      <c r="GWV1863" s="401"/>
      <c r="GWW1863" s="401"/>
      <c r="GWX1863" s="401"/>
      <c r="GWY1863" s="401"/>
      <c r="GWZ1863" s="401"/>
      <c r="GXA1863" s="401"/>
      <c r="GXB1863" s="401"/>
      <c r="GXC1863" s="401"/>
      <c r="GXD1863" s="401"/>
      <c r="GXE1863" s="401"/>
      <c r="GXF1863" s="401"/>
      <c r="GXG1863" s="401"/>
      <c r="GXH1863" s="401"/>
      <c r="GXI1863" s="401"/>
      <c r="GXJ1863" s="401"/>
      <c r="GXK1863" s="401"/>
      <c r="GXL1863" s="401"/>
      <c r="GXM1863" s="401"/>
      <c r="GXN1863" s="401"/>
      <c r="GXO1863" s="401"/>
      <c r="GXP1863" s="401"/>
      <c r="GXQ1863" s="401"/>
      <c r="GXR1863" s="401"/>
      <c r="GXS1863" s="401"/>
      <c r="GXT1863" s="401"/>
      <c r="GXU1863" s="401"/>
      <c r="GXV1863" s="401"/>
      <c r="GXW1863" s="401"/>
      <c r="GXX1863" s="401"/>
      <c r="GXY1863" s="401"/>
      <c r="GXZ1863" s="401"/>
      <c r="GYA1863" s="401"/>
      <c r="GYB1863" s="401"/>
      <c r="GYC1863" s="401"/>
      <c r="GYD1863" s="401"/>
      <c r="GYE1863" s="401"/>
      <c r="GYF1863" s="401"/>
      <c r="GYG1863" s="401"/>
      <c r="GYH1863" s="401"/>
      <c r="GYI1863" s="401"/>
      <c r="GYJ1863" s="401"/>
      <c r="GYK1863" s="401"/>
      <c r="GYL1863" s="401"/>
      <c r="GYM1863" s="401"/>
      <c r="GYN1863" s="401"/>
      <c r="GYO1863" s="401"/>
      <c r="GYP1863" s="401"/>
      <c r="GYQ1863" s="401"/>
      <c r="GYR1863" s="401"/>
      <c r="GYS1863" s="401"/>
      <c r="GYT1863" s="401"/>
      <c r="GYU1863" s="401"/>
      <c r="GYV1863" s="401"/>
      <c r="GYW1863" s="401"/>
      <c r="GYX1863" s="401"/>
      <c r="GYY1863" s="401"/>
      <c r="GYZ1863" s="401"/>
      <c r="GZA1863" s="401"/>
      <c r="GZB1863" s="401"/>
      <c r="GZC1863" s="401"/>
      <c r="GZD1863" s="401"/>
      <c r="GZE1863" s="401"/>
      <c r="GZF1863" s="401"/>
      <c r="GZG1863" s="401"/>
      <c r="GZH1863" s="401"/>
      <c r="GZI1863" s="401"/>
      <c r="GZJ1863" s="401"/>
      <c r="GZK1863" s="401"/>
      <c r="GZL1863" s="401"/>
      <c r="GZM1863" s="401"/>
      <c r="GZN1863" s="401"/>
      <c r="GZO1863" s="401"/>
      <c r="GZP1863" s="401"/>
      <c r="GZQ1863" s="401"/>
      <c r="GZR1863" s="401"/>
      <c r="GZS1863" s="401"/>
      <c r="GZT1863" s="401"/>
      <c r="GZU1863" s="401"/>
      <c r="GZV1863" s="401"/>
      <c r="GZW1863" s="401"/>
      <c r="GZX1863" s="401"/>
      <c r="GZY1863" s="401"/>
      <c r="GZZ1863" s="401"/>
      <c r="HAA1863" s="401"/>
      <c r="HAB1863" s="401"/>
      <c r="HAC1863" s="401"/>
      <c r="HAD1863" s="401"/>
      <c r="HAE1863" s="401"/>
      <c r="HAF1863" s="401"/>
      <c r="HAG1863" s="401"/>
      <c r="HAH1863" s="401"/>
      <c r="HAI1863" s="401"/>
      <c r="HAJ1863" s="401"/>
      <c r="HAK1863" s="401"/>
      <c r="HAL1863" s="401"/>
      <c r="HAM1863" s="401"/>
      <c r="HAN1863" s="401"/>
      <c r="HAO1863" s="401"/>
      <c r="HAP1863" s="401"/>
      <c r="HAQ1863" s="401"/>
      <c r="HAR1863" s="401"/>
      <c r="HAS1863" s="401"/>
      <c r="HAT1863" s="401"/>
      <c r="HAU1863" s="401"/>
      <c r="HAV1863" s="401"/>
      <c r="HAW1863" s="401"/>
      <c r="HAX1863" s="401"/>
      <c r="HAY1863" s="401"/>
      <c r="HAZ1863" s="401"/>
      <c r="HBA1863" s="401"/>
      <c r="HBB1863" s="401"/>
      <c r="HBC1863" s="401"/>
      <c r="HBD1863" s="401"/>
      <c r="HBE1863" s="401"/>
      <c r="HBF1863" s="401"/>
      <c r="HBG1863" s="401"/>
      <c r="HBH1863" s="401"/>
      <c r="HBI1863" s="401"/>
      <c r="HBJ1863" s="401"/>
      <c r="HBK1863" s="401"/>
      <c r="HBL1863" s="401"/>
      <c r="HBM1863" s="401"/>
      <c r="HBN1863" s="401"/>
      <c r="HBO1863" s="401"/>
      <c r="HBP1863" s="401"/>
      <c r="HBQ1863" s="401"/>
      <c r="HBR1863" s="401"/>
      <c r="HBS1863" s="401"/>
      <c r="HBT1863" s="401"/>
      <c r="HBU1863" s="401"/>
      <c r="HBV1863" s="401"/>
      <c r="HBW1863" s="401"/>
      <c r="HBX1863" s="401"/>
      <c r="HBY1863" s="401"/>
      <c r="HBZ1863" s="401"/>
      <c r="HCA1863" s="401"/>
      <c r="HCB1863" s="401"/>
      <c r="HCC1863" s="401"/>
      <c r="HCD1863" s="401"/>
      <c r="HCE1863" s="401"/>
      <c r="HCF1863" s="401"/>
      <c r="HCG1863" s="401"/>
      <c r="HCH1863" s="401"/>
      <c r="HCI1863" s="401"/>
      <c r="HCJ1863" s="401"/>
      <c r="HCK1863" s="401"/>
      <c r="HCL1863" s="401"/>
      <c r="HCM1863" s="401"/>
      <c r="HCN1863" s="401"/>
      <c r="HCO1863" s="401"/>
      <c r="HCP1863" s="401"/>
      <c r="HCQ1863" s="401"/>
      <c r="HCR1863" s="401"/>
      <c r="HCS1863" s="401"/>
      <c r="HCT1863" s="401"/>
      <c r="HCU1863" s="401"/>
      <c r="HCV1863" s="401"/>
      <c r="HCW1863" s="401"/>
      <c r="HCX1863" s="401"/>
      <c r="HCY1863" s="401"/>
      <c r="HCZ1863" s="401"/>
      <c r="HDA1863" s="401"/>
      <c r="HDB1863" s="401"/>
      <c r="HDC1863" s="401"/>
      <c r="HDD1863" s="401"/>
      <c r="HDE1863" s="401"/>
      <c r="HDF1863" s="401"/>
      <c r="HDG1863" s="401"/>
      <c r="HDH1863" s="401"/>
      <c r="HDI1863" s="401"/>
      <c r="HDJ1863" s="401"/>
      <c r="HDK1863" s="401"/>
      <c r="HDL1863" s="401"/>
      <c r="HDM1863" s="401"/>
      <c r="HDN1863" s="401"/>
      <c r="HDO1863" s="401"/>
      <c r="HDP1863" s="401"/>
      <c r="HDQ1863" s="401"/>
      <c r="HDR1863" s="401"/>
      <c r="HDS1863" s="401"/>
      <c r="HDT1863" s="401"/>
      <c r="HDU1863" s="401"/>
      <c r="HDV1863" s="401"/>
      <c r="HDW1863" s="401"/>
      <c r="HDX1863" s="401"/>
      <c r="HDY1863" s="401"/>
      <c r="HDZ1863" s="401"/>
      <c r="HEA1863" s="401"/>
      <c r="HEB1863" s="401"/>
      <c r="HEC1863" s="401"/>
      <c r="HED1863" s="401"/>
      <c r="HEE1863" s="401"/>
      <c r="HEF1863" s="401"/>
      <c r="HEG1863" s="401"/>
      <c r="HEH1863" s="401"/>
      <c r="HEI1863" s="401"/>
      <c r="HEJ1863" s="401"/>
      <c r="HEK1863" s="401"/>
      <c r="HEL1863" s="401"/>
      <c r="HEM1863" s="401"/>
      <c r="HEN1863" s="401"/>
      <c r="HEO1863" s="401"/>
      <c r="HEP1863" s="401"/>
      <c r="HEQ1863" s="401"/>
      <c r="HER1863" s="401"/>
      <c r="HES1863" s="401"/>
      <c r="HET1863" s="401"/>
      <c r="HEU1863" s="401"/>
      <c r="HEV1863" s="401"/>
      <c r="HEW1863" s="401"/>
      <c r="HEX1863" s="401"/>
      <c r="HEY1863" s="401"/>
      <c r="HEZ1863" s="401"/>
      <c r="HFA1863" s="401"/>
      <c r="HFB1863" s="401"/>
      <c r="HFC1863" s="401"/>
      <c r="HFD1863" s="401"/>
      <c r="HFE1863" s="401"/>
      <c r="HFF1863" s="401"/>
      <c r="HFG1863" s="401"/>
      <c r="HFH1863" s="401"/>
      <c r="HFI1863" s="401"/>
      <c r="HFJ1863" s="401"/>
      <c r="HFK1863" s="401"/>
      <c r="HFL1863" s="401"/>
      <c r="HFM1863" s="401"/>
      <c r="HFN1863" s="401"/>
      <c r="HFO1863" s="401"/>
      <c r="HFP1863" s="401"/>
      <c r="HFQ1863" s="401"/>
      <c r="HFR1863" s="401"/>
      <c r="HFS1863" s="401"/>
      <c r="HFT1863" s="401"/>
      <c r="HFU1863" s="401"/>
      <c r="HFV1863" s="401"/>
      <c r="HFW1863" s="401"/>
      <c r="HFX1863" s="401"/>
      <c r="HFY1863" s="401"/>
      <c r="HFZ1863" s="401"/>
      <c r="HGA1863" s="401"/>
      <c r="HGB1863" s="401"/>
      <c r="HGC1863" s="401"/>
      <c r="HGD1863" s="401"/>
      <c r="HGE1863" s="401"/>
      <c r="HGF1863" s="401"/>
      <c r="HGG1863" s="401"/>
      <c r="HGH1863" s="401"/>
      <c r="HGI1863" s="401"/>
      <c r="HGJ1863" s="401"/>
      <c r="HGK1863" s="401"/>
      <c r="HGL1863" s="401"/>
      <c r="HGM1863" s="401"/>
      <c r="HGN1863" s="401"/>
      <c r="HGO1863" s="401"/>
      <c r="HGP1863" s="401"/>
      <c r="HGQ1863" s="401"/>
      <c r="HGR1863" s="401"/>
      <c r="HGS1863" s="401"/>
      <c r="HGT1863" s="401"/>
      <c r="HGU1863" s="401"/>
      <c r="HGV1863" s="401"/>
      <c r="HGW1863" s="401"/>
      <c r="HGX1863" s="401"/>
      <c r="HGY1863" s="401"/>
      <c r="HGZ1863" s="401"/>
      <c r="HHA1863" s="401"/>
      <c r="HHB1863" s="401"/>
      <c r="HHC1863" s="401"/>
      <c r="HHD1863" s="401"/>
      <c r="HHE1863" s="401"/>
      <c r="HHF1863" s="401"/>
      <c r="HHG1863" s="401"/>
      <c r="HHH1863" s="401"/>
      <c r="HHI1863" s="401"/>
      <c r="HHJ1863" s="401"/>
      <c r="HHK1863" s="401"/>
      <c r="HHL1863" s="401"/>
      <c r="HHM1863" s="401"/>
      <c r="HHN1863" s="401"/>
      <c r="HHO1863" s="401"/>
      <c r="HHP1863" s="401"/>
      <c r="HHQ1863" s="401"/>
      <c r="HHR1863" s="401"/>
      <c r="HHS1863" s="401"/>
      <c r="HHT1863" s="401"/>
      <c r="HHU1863" s="401"/>
      <c r="HHV1863" s="401"/>
      <c r="HHW1863" s="401"/>
      <c r="HHX1863" s="401"/>
      <c r="HHY1863" s="401"/>
      <c r="HHZ1863" s="401"/>
      <c r="HIA1863" s="401"/>
      <c r="HIB1863" s="401"/>
      <c r="HIC1863" s="401"/>
      <c r="HID1863" s="401"/>
      <c r="HIE1863" s="401"/>
      <c r="HIF1863" s="401"/>
      <c r="HIG1863" s="401"/>
      <c r="HIH1863" s="401"/>
      <c r="HII1863" s="401"/>
      <c r="HIJ1863" s="401"/>
      <c r="HIK1863" s="401"/>
      <c r="HIL1863" s="401"/>
      <c r="HIM1863" s="401"/>
      <c r="HIN1863" s="401"/>
      <c r="HIO1863" s="401"/>
      <c r="HIP1863" s="401"/>
      <c r="HIQ1863" s="401"/>
      <c r="HIR1863" s="401"/>
      <c r="HIS1863" s="401"/>
      <c r="HIT1863" s="401"/>
      <c r="HIU1863" s="401"/>
      <c r="HIV1863" s="401"/>
      <c r="HIW1863" s="401"/>
      <c r="HIX1863" s="401"/>
      <c r="HIY1863" s="401"/>
      <c r="HIZ1863" s="401"/>
      <c r="HJA1863" s="401"/>
      <c r="HJB1863" s="401"/>
      <c r="HJC1863" s="401"/>
      <c r="HJD1863" s="401"/>
      <c r="HJE1863" s="401"/>
      <c r="HJF1863" s="401"/>
      <c r="HJG1863" s="401"/>
      <c r="HJH1863" s="401"/>
      <c r="HJI1863" s="401"/>
      <c r="HJJ1863" s="401"/>
      <c r="HJK1863" s="401"/>
      <c r="HJL1863" s="401"/>
      <c r="HJM1863" s="401"/>
      <c r="HJN1863" s="401"/>
      <c r="HJO1863" s="401"/>
      <c r="HJP1863" s="401"/>
      <c r="HJQ1863" s="401"/>
      <c r="HJR1863" s="401"/>
      <c r="HJS1863" s="401"/>
      <c r="HJT1863" s="401"/>
      <c r="HJU1863" s="401"/>
      <c r="HJV1863" s="401"/>
      <c r="HJW1863" s="401"/>
      <c r="HJX1863" s="401"/>
      <c r="HJY1863" s="401"/>
      <c r="HJZ1863" s="401"/>
      <c r="HKA1863" s="401"/>
      <c r="HKB1863" s="401"/>
      <c r="HKC1863" s="401"/>
      <c r="HKD1863" s="401"/>
      <c r="HKE1863" s="401"/>
      <c r="HKF1863" s="401"/>
      <c r="HKG1863" s="401"/>
      <c r="HKH1863" s="401"/>
      <c r="HKI1863" s="401"/>
      <c r="HKJ1863" s="401"/>
      <c r="HKK1863" s="401"/>
      <c r="HKL1863" s="401"/>
      <c r="HKM1863" s="401"/>
      <c r="HKN1863" s="401"/>
      <c r="HKO1863" s="401"/>
      <c r="HKP1863" s="401"/>
      <c r="HKQ1863" s="401"/>
      <c r="HKR1863" s="401"/>
      <c r="HKS1863" s="401"/>
      <c r="HKT1863" s="401"/>
      <c r="HKU1863" s="401"/>
      <c r="HKV1863" s="401"/>
      <c r="HKW1863" s="401"/>
      <c r="HKX1863" s="401"/>
      <c r="HKY1863" s="401"/>
      <c r="HKZ1863" s="401"/>
      <c r="HLA1863" s="401"/>
      <c r="HLB1863" s="401"/>
      <c r="HLC1863" s="401"/>
      <c r="HLD1863" s="401"/>
      <c r="HLE1863" s="401"/>
      <c r="HLF1863" s="401"/>
      <c r="HLG1863" s="401"/>
      <c r="HLH1863" s="401"/>
      <c r="HLI1863" s="401"/>
      <c r="HLJ1863" s="401"/>
      <c r="HLK1863" s="401"/>
      <c r="HLL1863" s="401"/>
      <c r="HLM1863" s="401"/>
      <c r="HLN1863" s="401"/>
      <c r="HLO1863" s="401"/>
      <c r="HLP1863" s="401"/>
      <c r="HLQ1863" s="401"/>
      <c r="HLR1863" s="401"/>
      <c r="HLS1863" s="401"/>
      <c r="HLT1863" s="401"/>
      <c r="HLU1863" s="401"/>
      <c r="HLV1863" s="401"/>
      <c r="HLW1863" s="401"/>
      <c r="HLX1863" s="401"/>
      <c r="HLY1863" s="401"/>
      <c r="HLZ1863" s="401"/>
      <c r="HMA1863" s="401"/>
      <c r="HMB1863" s="401"/>
      <c r="HMC1863" s="401"/>
      <c r="HMD1863" s="401"/>
      <c r="HME1863" s="401"/>
      <c r="HMF1863" s="401"/>
      <c r="HMG1863" s="401"/>
      <c r="HMH1863" s="401"/>
      <c r="HMI1863" s="401"/>
      <c r="HMJ1863" s="401"/>
      <c r="HMK1863" s="401"/>
      <c r="HML1863" s="401"/>
      <c r="HMM1863" s="401"/>
      <c r="HMN1863" s="401"/>
      <c r="HMO1863" s="401"/>
      <c r="HMP1863" s="401"/>
      <c r="HMQ1863" s="401"/>
      <c r="HMR1863" s="401"/>
      <c r="HMS1863" s="401"/>
      <c r="HMT1863" s="401"/>
      <c r="HMU1863" s="401"/>
      <c r="HMV1863" s="401"/>
      <c r="HMW1863" s="401"/>
      <c r="HMX1863" s="401"/>
      <c r="HMY1863" s="401"/>
      <c r="HMZ1863" s="401"/>
      <c r="HNA1863" s="401"/>
      <c r="HNB1863" s="401"/>
      <c r="HNC1863" s="401"/>
      <c r="HND1863" s="401"/>
      <c r="HNE1863" s="401"/>
      <c r="HNF1863" s="401"/>
      <c r="HNG1863" s="401"/>
      <c r="HNH1863" s="401"/>
      <c r="HNI1863" s="401"/>
      <c r="HNJ1863" s="401"/>
      <c r="HNK1863" s="401"/>
      <c r="HNL1863" s="401"/>
      <c r="HNM1863" s="401"/>
      <c r="HNN1863" s="401"/>
      <c r="HNO1863" s="401"/>
      <c r="HNP1863" s="401"/>
      <c r="HNQ1863" s="401"/>
      <c r="HNR1863" s="401"/>
      <c r="HNS1863" s="401"/>
      <c r="HNT1863" s="401"/>
      <c r="HNU1863" s="401"/>
      <c r="HNV1863" s="401"/>
      <c r="HNW1863" s="401"/>
      <c r="HNX1863" s="401"/>
      <c r="HNY1863" s="401"/>
      <c r="HNZ1863" s="401"/>
      <c r="HOA1863" s="401"/>
      <c r="HOB1863" s="401"/>
      <c r="HOC1863" s="401"/>
      <c r="HOD1863" s="401"/>
      <c r="HOE1863" s="401"/>
      <c r="HOF1863" s="401"/>
      <c r="HOG1863" s="401"/>
      <c r="HOH1863" s="401"/>
      <c r="HOI1863" s="401"/>
      <c r="HOJ1863" s="401"/>
      <c r="HOK1863" s="401"/>
      <c r="HOL1863" s="401"/>
      <c r="HOM1863" s="401"/>
      <c r="HON1863" s="401"/>
      <c r="HOO1863" s="401"/>
      <c r="HOP1863" s="401"/>
      <c r="HOQ1863" s="401"/>
      <c r="HOR1863" s="401"/>
      <c r="HOS1863" s="401"/>
      <c r="HOT1863" s="401"/>
      <c r="HOU1863" s="401"/>
      <c r="HOV1863" s="401"/>
      <c r="HOW1863" s="401"/>
      <c r="HOX1863" s="401"/>
      <c r="HOY1863" s="401"/>
      <c r="HOZ1863" s="401"/>
      <c r="HPA1863" s="401"/>
      <c r="HPB1863" s="401"/>
      <c r="HPC1863" s="401"/>
      <c r="HPD1863" s="401"/>
      <c r="HPE1863" s="401"/>
      <c r="HPF1863" s="401"/>
      <c r="HPG1863" s="401"/>
      <c r="HPH1863" s="401"/>
      <c r="HPI1863" s="401"/>
      <c r="HPJ1863" s="401"/>
      <c r="HPK1863" s="401"/>
      <c r="HPL1863" s="401"/>
      <c r="HPM1863" s="401"/>
      <c r="HPN1863" s="401"/>
      <c r="HPO1863" s="401"/>
      <c r="HPP1863" s="401"/>
      <c r="HPQ1863" s="401"/>
      <c r="HPR1863" s="401"/>
      <c r="HPS1863" s="401"/>
      <c r="HPT1863" s="401"/>
      <c r="HPU1863" s="401"/>
      <c r="HPV1863" s="401"/>
      <c r="HPW1863" s="401"/>
      <c r="HPX1863" s="401"/>
      <c r="HPY1863" s="401"/>
      <c r="HPZ1863" s="401"/>
      <c r="HQA1863" s="401"/>
      <c r="HQB1863" s="401"/>
      <c r="HQC1863" s="401"/>
      <c r="HQD1863" s="401"/>
      <c r="HQE1863" s="401"/>
      <c r="HQF1863" s="401"/>
      <c r="HQG1863" s="401"/>
      <c r="HQH1863" s="401"/>
      <c r="HQI1863" s="401"/>
      <c r="HQJ1863" s="401"/>
      <c r="HQK1863" s="401"/>
      <c r="HQL1863" s="401"/>
      <c r="HQM1863" s="401"/>
      <c r="HQN1863" s="401"/>
      <c r="HQO1863" s="401"/>
      <c r="HQP1863" s="401"/>
      <c r="HQQ1863" s="401"/>
      <c r="HQR1863" s="401"/>
      <c r="HQS1863" s="401"/>
      <c r="HQT1863" s="401"/>
      <c r="HQU1863" s="401"/>
      <c r="HQV1863" s="401"/>
      <c r="HQW1863" s="401"/>
      <c r="HQX1863" s="401"/>
      <c r="HQY1863" s="401"/>
      <c r="HQZ1863" s="401"/>
      <c r="HRA1863" s="401"/>
      <c r="HRB1863" s="401"/>
      <c r="HRC1863" s="401"/>
      <c r="HRD1863" s="401"/>
      <c r="HRE1863" s="401"/>
      <c r="HRF1863" s="401"/>
      <c r="HRG1863" s="401"/>
      <c r="HRH1863" s="401"/>
      <c r="HRI1863" s="401"/>
      <c r="HRJ1863" s="401"/>
      <c r="HRK1863" s="401"/>
      <c r="HRL1863" s="401"/>
      <c r="HRM1863" s="401"/>
      <c r="HRN1863" s="401"/>
      <c r="HRO1863" s="401"/>
      <c r="HRP1863" s="401"/>
      <c r="HRQ1863" s="401"/>
      <c r="HRR1863" s="401"/>
      <c r="HRS1863" s="401"/>
      <c r="HRT1863" s="401"/>
      <c r="HRU1863" s="401"/>
      <c r="HRV1863" s="401"/>
      <c r="HRW1863" s="401"/>
      <c r="HRX1863" s="401"/>
      <c r="HRY1863" s="401"/>
      <c r="HRZ1863" s="401"/>
      <c r="HSA1863" s="401"/>
      <c r="HSB1863" s="401"/>
      <c r="HSC1863" s="401"/>
      <c r="HSD1863" s="401"/>
      <c r="HSE1863" s="401"/>
      <c r="HSF1863" s="401"/>
      <c r="HSG1863" s="401"/>
      <c r="HSH1863" s="401"/>
      <c r="HSI1863" s="401"/>
      <c r="HSJ1863" s="401"/>
      <c r="HSK1863" s="401"/>
      <c r="HSL1863" s="401"/>
      <c r="HSM1863" s="401"/>
      <c r="HSN1863" s="401"/>
      <c r="HSO1863" s="401"/>
      <c r="HSP1863" s="401"/>
      <c r="HSQ1863" s="401"/>
      <c r="HSR1863" s="401"/>
      <c r="HSS1863" s="401"/>
      <c r="HST1863" s="401"/>
      <c r="HSU1863" s="401"/>
      <c r="HSV1863" s="401"/>
      <c r="HSW1863" s="401"/>
      <c r="HSX1863" s="401"/>
      <c r="HSY1863" s="401"/>
      <c r="HSZ1863" s="401"/>
      <c r="HTA1863" s="401"/>
      <c r="HTB1863" s="401"/>
      <c r="HTC1863" s="401"/>
      <c r="HTD1863" s="401"/>
      <c r="HTE1863" s="401"/>
      <c r="HTF1863" s="401"/>
      <c r="HTG1863" s="401"/>
      <c r="HTH1863" s="401"/>
      <c r="HTI1863" s="401"/>
      <c r="HTJ1863" s="401"/>
      <c r="HTK1863" s="401"/>
      <c r="HTL1863" s="401"/>
      <c r="HTM1863" s="401"/>
      <c r="HTN1863" s="401"/>
      <c r="HTO1863" s="401"/>
      <c r="HTP1863" s="401"/>
      <c r="HTQ1863" s="401"/>
      <c r="HTR1863" s="401"/>
      <c r="HTS1863" s="401"/>
      <c r="HTT1863" s="401"/>
      <c r="HTU1863" s="401"/>
      <c r="HTV1863" s="401"/>
      <c r="HTW1863" s="401"/>
      <c r="HTX1863" s="401"/>
      <c r="HTY1863" s="401"/>
      <c r="HTZ1863" s="401"/>
      <c r="HUA1863" s="401"/>
      <c r="HUB1863" s="401"/>
      <c r="HUC1863" s="401"/>
      <c r="HUD1863" s="401"/>
      <c r="HUE1863" s="401"/>
      <c r="HUF1863" s="401"/>
      <c r="HUG1863" s="401"/>
      <c r="HUH1863" s="401"/>
      <c r="HUI1863" s="401"/>
      <c r="HUJ1863" s="401"/>
      <c r="HUK1863" s="401"/>
      <c r="HUL1863" s="401"/>
      <c r="HUM1863" s="401"/>
      <c r="HUN1863" s="401"/>
      <c r="HUO1863" s="401"/>
      <c r="HUP1863" s="401"/>
      <c r="HUQ1863" s="401"/>
      <c r="HUR1863" s="401"/>
      <c r="HUS1863" s="401"/>
      <c r="HUT1863" s="401"/>
      <c r="HUU1863" s="401"/>
      <c r="HUV1863" s="401"/>
      <c r="HUW1863" s="401"/>
      <c r="HUX1863" s="401"/>
      <c r="HUY1863" s="401"/>
      <c r="HUZ1863" s="401"/>
      <c r="HVA1863" s="401"/>
      <c r="HVB1863" s="401"/>
      <c r="HVC1863" s="401"/>
      <c r="HVD1863" s="401"/>
      <c r="HVE1863" s="401"/>
      <c r="HVF1863" s="401"/>
      <c r="HVG1863" s="401"/>
      <c r="HVH1863" s="401"/>
      <c r="HVI1863" s="401"/>
      <c r="HVJ1863" s="401"/>
      <c r="HVK1863" s="401"/>
      <c r="HVL1863" s="401"/>
      <c r="HVM1863" s="401"/>
      <c r="HVN1863" s="401"/>
      <c r="HVO1863" s="401"/>
      <c r="HVP1863" s="401"/>
      <c r="HVQ1863" s="401"/>
      <c r="HVR1863" s="401"/>
      <c r="HVS1863" s="401"/>
      <c r="HVT1863" s="401"/>
      <c r="HVU1863" s="401"/>
      <c r="HVV1863" s="401"/>
      <c r="HVW1863" s="401"/>
      <c r="HVX1863" s="401"/>
      <c r="HVY1863" s="401"/>
      <c r="HVZ1863" s="401"/>
      <c r="HWA1863" s="401"/>
      <c r="HWB1863" s="401"/>
      <c r="HWC1863" s="401"/>
      <c r="HWD1863" s="401"/>
      <c r="HWE1863" s="401"/>
      <c r="HWF1863" s="401"/>
      <c r="HWG1863" s="401"/>
      <c r="HWH1863" s="401"/>
      <c r="HWI1863" s="401"/>
      <c r="HWJ1863" s="401"/>
      <c r="HWK1863" s="401"/>
      <c r="HWL1863" s="401"/>
      <c r="HWM1863" s="401"/>
      <c r="HWN1863" s="401"/>
      <c r="HWO1863" s="401"/>
      <c r="HWP1863" s="401"/>
      <c r="HWQ1863" s="401"/>
      <c r="HWR1863" s="401"/>
      <c r="HWS1863" s="401"/>
      <c r="HWT1863" s="401"/>
      <c r="HWU1863" s="401"/>
      <c r="HWV1863" s="401"/>
      <c r="HWW1863" s="401"/>
      <c r="HWX1863" s="401"/>
      <c r="HWY1863" s="401"/>
      <c r="HWZ1863" s="401"/>
      <c r="HXA1863" s="401"/>
      <c r="HXB1863" s="401"/>
      <c r="HXC1863" s="401"/>
      <c r="HXD1863" s="401"/>
      <c r="HXE1863" s="401"/>
      <c r="HXF1863" s="401"/>
      <c r="HXG1863" s="401"/>
      <c r="HXH1863" s="401"/>
      <c r="HXI1863" s="401"/>
      <c r="HXJ1863" s="401"/>
      <c r="HXK1863" s="401"/>
      <c r="HXL1863" s="401"/>
      <c r="HXM1863" s="401"/>
      <c r="HXN1863" s="401"/>
      <c r="HXO1863" s="401"/>
      <c r="HXP1863" s="401"/>
      <c r="HXQ1863" s="401"/>
      <c r="HXR1863" s="401"/>
      <c r="HXS1863" s="401"/>
      <c r="HXT1863" s="401"/>
      <c r="HXU1863" s="401"/>
      <c r="HXV1863" s="401"/>
      <c r="HXW1863" s="401"/>
      <c r="HXX1863" s="401"/>
      <c r="HXY1863" s="401"/>
      <c r="HXZ1863" s="401"/>
      <c r="HYA1863" s="401"/>
      <c r="HYB1863" s="401"/>
      <c r="HYC1863" s="401"/>
      <c r="HYD1863" s="401"/>
      <c r="HYE1863" s="401"/>
      <c r="HYF1863" s="401"/>
      <c r="HYG1863" s="401"/>
      <c r="HYH1863" s="401"/>
      <c r="HYI1863" s="401"/>
      <c r="HYJ1863" s="401"/>
      <c r="HYK1863" s="401"/>
      <c r="HYL1863" s="401"/>
      <c r="HYM1863" s="401"/>
      <c r="HYN1863" s="401"/>
      <c r="HYO1863" s="401"/>
      <c r="HYP1863" s="401"/>
      <c r="HYQ1863" s="401"/>
      <c r="HYR1863" s="401"/>
      <c r="HYS1863" s="401"/>
      <c r="HYT1863" s="401"/>
      <c r="HYU1863" s="401"/>
      <c r="HYV1863" s="401"/>
      <c r="HYW1863" s="401"/>
      <c r="HYX1863" s="401"/>
      <c r="HYY1863" s="401"/>
      <c r="HYZ1863" s="401"/>
      <c r="HZA1863" s="401"/>
      <c r="HZB1863" s="401"/>
      <c r="HZC1863" s="401"/>
      <c r="HZD1863" s="401"/>
      <c r="HZE1863" s="401"/>
      <c r="HZF1863" s="401"/>
      <c r="HZG1863" s="401"/>
      <c r="HZH1863" s="401"/>
      <c r="HZI1863" s="401"/>
      <c r="HZJ1863" s="401"/>
      <c r="HZK1863" s="401"/>
      <c r="HZL1863" s="401"/>
      <c r="HZM1863" s="401"/>
      <c r="HZN1863" s="401"/>
      <c r="HZO1863" s="401"/>
      <c r="HZP1863" s="401"/>
      <c r="HZQ1863" s="401"/>
      <c r="HZR1863" s="401"/>
      <c r="HZS1863" s="401"/>
      <c r="HZT1863" s="401"/>
      <c r="HZU1863" s="401"/>
      <c r="HZV1863" s="401"/>
      <c r="HZW1863" s="401"/>
      <c r="HZX1863" s="401"/>
      <c r="HZY1863" s="401"/>
      <c r="HZZ1863" s="401"/>
      <c r="IAA1863" s="401"/>
      <c r="IAB1863" s="401"/>
      <c r="IAC1863" s="401"/>
      <c r="IAD1863" s="401"/>
      <c r="IAE1863" s="401"/>
      <c r="IAF1863" s="401"/>
      <c r="IAG1863" s="401"/>
      <c r="IAH1863" s="401"/>
      <c r="IAI1863" s="401"/>
      <c r="IAJ1863" s="401"/>
      <c r="IAK1863" s="401"/>
      <c r="IAL1863" s="401"/>
      <c r="IAM1863" s="401"/>
      <c r="IAN1863" s="401"/>
      <c r="IAO1863" s="401"/>
      <c r="IAP1863" s="401"/>
      <c r="IAQ1863" s="401"/>
      <c r="IAR1863" s="401"/>
      <c r="IAS1863" s="401"/>
      <c r="IAT1863" s="401"/>
      <c r="IAU1863" s="401"/>
      <c r="IAV1863" s="401"/>
      <c r="IAW1863" s="401"/>
      <c r="IAX1863" s="401"/>
      <c r="IAY1863" s="401"/>
      <c r="IAZ1863" s="401"/>
      <c r="IBA1863" s="401"/>
      <c r="IBB1863" s="401"/>
      <c r="IBC1863" s="401"/>
      <c r="IBD1863" s="401"/>
      <c r="IBE1863" s="401"/>
      <c r="IBF1863" s="401"/>
      <c r="IBG1863" s="401"/>
      <c r="IBH1863" s="401"/>
      <c r="IBI1863" s="401"/>
      <c r="IBJ1863" s="401"/>
      <c r="IBK1863" s="401"/>
      <c r="IBL1863" s="401"/>
      <c r="IBM1863" s="401"/>
      <c r="IBN1863" s="401"/>
      <c r="IBO1863" s="401"/>
      <c r="IBP1863" s="401"/>
      <c r="IBQ1863" s="401"/>
      <c r="IBR1863" s="401"/>
      <c r="IBS1863" s="401"/>
      <c r="IBT1863" s="401"/>
      <c r="IBU1863" s="401"/>
      <c r="IBV1863" s="401"/>
      <c r="IBW1863" s="401"/>
      <c r="IBX1863" s="401"/>
      <c r="IBY1863" s="401"/>
      <c r="IBZ1863" s="401"/>
      <c r="ICA1863" s="401"/>
      <c r="ICB1863" s="401"/>
      <c r="ICC1863" s="401"/>
      <c r="ICD1863" s="401"/>
      <c r="ICE1863" s="401"/>
      <c r="ICF1863" s="401"/>
      <c r="ICG1863" s="401"/>
      <c r="ICH1863" s="401"/>
      <c r="ICI1863" s="401"/>
      <c r="ICJ1863" s="401"/>
      <c r="ICK1863" s="401"/>
      <c r="ICL1863" s="401"/>
      <c r="ICM1863" s="401"/>
      <c r="ICN1863" s="401"/>
      <c r="ICO1863" s="401"/>
      <c r="ICP1863" s="401"/>
      <c r="ICQ1863" s="401"/>
      <c r="ICR1863" s="401"/>
      <c r="ICS1863" s="401"/>
      <c r="ICT1863" s="401"/>
      <c r="ICU1863" s="401"/>
      <c r="ICV1863" s="401"/>
      <c r="ICW1863" s="401"/>
      <c r="ICX1863" s="401"/>
      <c r="ICY1863" s="401"/>
      <c r="ICZ1863" s="401"/>
      <c r="IDA1863" s="401"/>
      <c r="IDB1863" s="401"/>
      <c r="IDC1863" s="401"/>
      <c r="IDD1863" s="401"/>
      <c r="IDE1863" s="401"/>
      <c r="IDF1863" s="401"/>
      <c r="IDG1863" s="401"/>
      <c r="IDH1863" s="401"/>
      <c r="IDI1863" s="401"/>
      <c r="IDJ1863" s="401"/>
      <c r="IDK1863" s="401"/>
      <c r="IDL1863" s="401"/>
      <c r="IDM1863" s="401"/>
      <c r="IDN1863" s="401"/>
      <c r="IDO1863" s="401"/>
      <c r="IDP1863" s="401"/>
      <c r="IDQ1863" s="401"/>
      <c r="IDR1863" s="401"/>
      <c r="IDS1863" s="401"/>
      <c r="IDT1863" s="401"/>
      <c r="IDU1863" s="401"/>
      <c r="IDV1863" s="401"/>
      <c r="IDW1863" s="401"/>
      <c r="IDX1863" s="401"/>
      <c r="IDY1863" s="401"/>
      <c r="IDZ1863" s="401"/>
      <c r="IEA1863" s="401"/>
      <c r="IEB1863" s="401"/>
      <c r="IEC1863" s="401"/>
      <c r="IED1863" s="401"/>
      <c r="IEE1863" s="401"/>
      <c r="IEF1863" s="401"/>
      <c r="IEG1863" s="401"/>
      <c r="IEH1863" s="401"/>
      <c r="IEI1863" s="401"/>
      <c r="IEJ1863" s="401"/>
      <c r="IEK1863" s="401"/>
      <c r="IEL1863" s="401"/>
      <c r="IEM1863" s="401"/>
      <c r="IEN1863" s="401"/>
      <c r="IEO1863" s="401"/>
      <c r="IEP1863" s="401"/>
      <c r="IEQ1863" s="401"/>
      <c r="IER1863" s="401"/>
      <c r="IES1863" s="401"/>
      <c r="IET1863" s="401"/>
      <c r="IEU1863" s="401"/>
      <c r="IEV1863" s="401"/>
      <c r="IEW1863" s="401"/>
      <c r="IEX1863" s="401"/>
      <c r="IEY1863" s="401"/>
      <c r="IEZ1863" s="401"/>
      <c r="IFA1863" s="401"/>
      <c r="IFB1863" s="401"/>
      <c r="IFC1863" s="401"/>
      <c r="IFD1863" s="401"/>
      <c r="IFE1863" s="401"/>
      <c r="IFF1863" s="401"/>
      <c r="IFG1863" s="401"/>
      <c r="IFH1863" s="401"/>
      <c r="IFI1863" s="401"/>
      <c r="IFJ1863" s="401"/>
      <c r="IFK1863" s="401"/>
      <c r="IFL1863" s="401"/>
      <c r="IFM1863" s="401"/>
      <c r="IFN1863" s="401"/>
      <c r="IFO1863" s="401"/>
      <c r="IFP1863" s="401"/>
      <c r="IFQ1863" s="401"/>
      <c r="IFR1863" s="401"/>
      <c r="IFS1863" s="401"/>
      <c r="IFT1863" s="401"/>
      <c r="IFU1863" s="401"/>
      <c r="IFV1863" s="401"/>
      <c r="IFW1863" s="401"/>
      <c r="IFX1863" s="401"/>
      <c r="IFY1863" s="401"/>
      <c r="IFZ1863" s="401"/>
      <c r="IGA1863" s="401"/>
      <c r="IGB1863" s="401"/>
      <c r="IGC1863" s="401"/>
      <c r="IGD1863" s="401"/>
      <c r="IGE1863" s="401"/>
      <c r="IGF1863" s="401"/>
      <c r="IGG1863" s="401"/>
      <c r="IGH1863" s="401"/>
      <c r="IGI1863" s="401"/>
      <c r="IGJ1863" s="401"/>
      <c r="IGK1863" s="401"/>
      <c r="IGL1863" s="401"/>
      <c r="IGM1863" s="401"/>
      <c r="IGN1863" s="401"/>
      <c r="IGO1863" s="401"/>
      <c r="IGP1863" s="401"/>
      <c r="IGQ1863" s="401"/>
      <c r="IGR1863" s="401"/>
      <c r="IGS1863" s="401"/>
      <c r="IGT1863" s="401"/>
      <c r="IGU1863" s="401"/>
      <c r="IGV1863" s="401"/>
      <c r="IGW1863" s="401"/>
      <c r="IGX1863" s="401"/>
      <c r="IGY1863" s="401"/>
      <c r="IGZ1863" s="401"/>
      <c r="IHA1863" s="401"/>
      <c r="IHB1863" s="401"/>
      <c r="IHC1863" s="401"/>
      <c r="IHD1863" s="401"/>
      <c r="IHE1863" s="401"/>
      <c r="IHF1863" s="401"/>
      <c r="IHG1863" s="401"/>
      <c r="IHH1863" s="401"/>
      <c r="IHI1863" s="401"/>
      <c r="IHJ1863" s="401"/>
      <c r="IHK1863" s="401"/>
      <c r="IHL1863" s="401"/>
      <c r="IHM1863" s="401"/>
      <c r="IHN1863" s="401"/>
      <c r="IHO1863" s="401"/>
      <c r="IHP1863" s="401"/>
      <c r="IHQ1863" s="401"/>
      <c r="IHR1863" s="401"/>
      <c r="IHS1863" s="401"/>
      <c r="IHT1863" s="401"/>
      <c r="IHU1863" s="401"/>
      <c r="IHV1863" s="401"/>
      <c r="IHW1863" s="401"/>
      <c r="IHX1863" s="401"/>
      <c r="IHY1863" s="401"/>
      <c r="IHZ1863" s="401"/>
      <c r="IIA1863" s="401"/>
      <c r="IIB1863" s="401"/>
      <c r="IIC1863" s="401"/>
      <c r="IID1863" s="401"/>
      <c r="IIE1863" s="401"/>
      <c r="IIF1863" s="401"/>
      <c r="IIG1863" s="401"/>
      <c r="IIH1863" s="401"/>
      <c r="III1863" s="401"/>
      <c r="IIJ1863" s="401"/>
      <c r="IIK1863" s="401"/>
      <c r="IIL1863" s="401"/>
      <c r="IIM1863" s="401"/>
      <c r="IIN1863" s="401"/>
      <c r="IIO1863" s="401"/>
      <c r="IIP1863" s="401"/>
      <c r="IIQ1863" s="401"/>
      <c r="IIR1863" s="401"/>
      <c r="IIS1863" s="401"/>
      <c r="IIT1863" s="401"/>
      <c r="IIU1863" s="401"/>
      <c r="IIV1863" s="401"/>
      <c r="IIW1863" s="401"/>
      <c r="IIX1863" s="401"/>
      <c r="IIY1863" s="401"/>
      <c r="IIZ1863" s="401"/>
      <c r="IJA1863" s="401"/>
      <c r="IJB1863" s="401"/>
      <c r="IJC1863" s="401"/>
      <c r="IJD1863" s="401"/>
      <c r="IJE1863" s="401"/>
      <c r="IJF1863" s="401"/>
      <c r="IJG1863" s="401"/>
      <c r="IJH1863" s="401"/>
      <c r="IJI1863" s="401"/>
      <c r="IJJ1863" s="401"/>
      <c r="IJK1863" s="401"/>
      <c r="IJL1863" s="401"/>
      <c r="IJM1863" s="401"/>
      <c r="IJN1863" s="401"/>
      <c r="IJO1863" s="401"/>
      <c r="IJP1863" s="401"/>
      <c r="IJQ1863" s="401"/>
      <c r="IJR1863" s="401"/>
      <c r="IJS1863" s="401"/>
      <c r="IJT1863" s="401"/>
      <c r="IJU1863" s="401"/>
      <c r="IJV1863" s="401"/>
      <c r="IJW1863" s="401"/>
      <c r="IJX1863" s="401"/>
      <c r="IJY1863" s="401"/>
      <c r="IJZ1863" s="401"/>
      <c r="IKA1863" s="401"/>
      <c r="IKB1863" s="401"/>
      <c r="IKC1863" s="401"/>
      <c r="IKD1863" s="401"/>
      <c r="IKE1863" s="401"/>
      <c r="IKF1863" s="401"/>
      <c r="IKG1863" s="401"/>
      <c r="IKH1863" s="401"/>
      <c r="IKI1863" s="401"/>
      <c r="IKJ1863" s="401"/>
      <c r="IKK1863" s="401"/>
      <c r="IKL1863" s="401"/>
      <c r="IKM1863" s="401"/>
      <c r="IKN1863" s="401"/>
      <c r="IKO1863" s="401"/>
      <c r="IKP1863" s="401"/>
      <c r="IKQ1863" s="401"/>
      <c r="IKR1863" s="401"/>
      <c r="IKS1863" s="401"/>
      <c r="IKT1863" s="401"/>
      <c r="IKU1863" s="401"/>
      <c r="IKV1863" s="401"/>
      <c r="IKW1863" s="401"/>
      <c r="IKX1863" s="401"/>
      <c r="IKY1863" s="401"/>
      <c r="IKZ1863" s="401"/>
      <c r="ILA1863" s="401"/>
      <c r="ILB1863" s="401"/>
      <c r="ILC1863" s="401"/>
      <c r="ILD1863" s="401"/>
      <c r="ILE1863" s="401"/>
      <c r="ILF1863" s="401"/>
      <c r="ILG1863" s="401"/>
      <c r="ILH1863" s="401"/>
      <c r="ILI1863" s="401"/>
      <c r="ILJ1863" s="401"/>
      <c r="ILK1863" s="401"/>
      <c r="ILL1863" s="401"/>
      <c r="ILM1863" s="401"/>
      <c r="ILN1863" s="401"/>
      <c r="ILO1863" s="401"/>
      <c r="ILP1863" s="401"/>
      <c r="ILQ1863" s="401"/>
      <c r="ILR1863" s="401"/>
      <c r="ILS1863" s="401"/>
      <c r="ILT1863" s="401"/>
      <c r="ILU1863" s="401"/>
      <c r="ILV1863" s="401"/>
      <c r="ILW1863" s="401"/>
      <c r="ILX1863" s="401"/>
      <c r="ILY1863" s="401"/>
      <c r="ILZ1863" s="401"/>
      <c r="IMA1863" s="401"/>
      <c r="IMB1863" s="401"/>
      <c r="IMC1863" s="401"/>
      <c r="IMD1863" s="401"/>
      <c r="IME1863" s="401"/>
      <c r="IMF1863" s="401"/>
      <c r="IMG1863" s="401"/>
      <c r="IMH1863" s="401"/>
      <c r="IMI1863" s="401"/>
      <c r="IMJ1863" s="401"/>
      <c r="IMK1863" s="401"/>
      <c r="IML1863" s="401"/>
      <c r="IMM1863" s="401"/>
      <c r="IMN1863" s="401"/>
      <c r="IMO1863" s="401"/>
      <c r="IMP1863" s="401"/>
      <c r="IMQ1863" s="401"/>
      <c r="IMR1863" s="401"/>
      <c r="IMS1863" s="401"/>
      <c r="IMT1863" s="401"/>
      <c r="IMU1863" s="401"/>
      <c r="IMV1863" s="401"/>
      <c r="IMW1863" s="401"/>
      <c r="IMX1863" s="401"/>
      <c r="IMY1863" s="401"/>
      <c r="IMZ1863" s="401"/>
      <c r="INA1863" s="401"/>
      <c r="INB1863" s="401"/>
      <c r="INC1863" s="401"/>
      <c r="IND1863" s="401"/>
      <c r="INE1863" s="401"/>
      <c r="INF1863" s="401"/>
      <c r="ING1863" s="401"/>
      <c r="INH1863" s="401"/>
      <c r="INI1863" s="401"/>
      <c r="INJ1863" s="401"/>
      <c r="INK1863" s="401"/>
      <c r="INL1863" s="401"/>
      <c r="INM1863" s="401"/>
      <c r="INN1863" s="401"/>
      <c r="INO1863" s="401"/>
      <c r="INP1863" s="401"/>
      <c r="INQ1863" s="401"/>
      <c r="INR1863" s="401"/>
      <c r="INS1863" s="401"/>
      <c r="INT1863" s="401"/>
      <c r="INU1863" s="401"/>
      <c r="INV1863" s="401"/>
      <c r="INW1863" s="401"/>
      <c r="INX1863" s="401"/>
      <c r="INY1863" s="401"/>
      <c r="INZ1863" s="401"/>
      <c r="IOA1863" s="401"/>
      <c r="IOB1863" s="401"/>
      <c r="IOC1863" s="401"/>
      <c r="IOD1863" s="401"/>
      <c r="IOE1863" s="401"/>
      <c r="IOF1863" s="401"/>
      <c r="IOG1863" s="401"/>
      <c r="IOH1863" s="401"/>
      <c r="IOI1863" s="401"/>
      <c r="IOJ1863" s="401"/>
      <c r="IOK1863" s="401"/>
      <c r="IOL1863" s="401"/>
      <c r="IOM1863" s="401"/>
      <c r="ION1863" s="401"/>
      <c r="IOO1863" s="401"/>
      <c r="IOP1863" s="401"/>
      <c r="IOQ1863" s="401"/>
      <c r="IOR1863" s="401"/>
      <c r="IOS1863" s="401"/>
      <c r="IOT1863" s="401"/>
      <c r="IOU1863" s="401"/>
      <c r="IOV1863" s="401"/>
      <c r="IOW1863" s="401"/>
      <c r="IOX1863" s="401"/>
      <c r="IOY1863" s="401"/>
      <c r="IOZ1863" s="401"/>
      <c r="IPA1863" s="401"/>
      <c r="IPB1863" s="401"/>
      <c r="IPC1863" s="401"/>
      <c r="IPD1863" s="401"/>
      <c r="IPE1863" s="401"/>
      <c r="IPF1863" s="401"/>
      <c r="IPG1863" s="401"/>
      <c r="IPH1863" s="401"/>
      <c r="IPI1863" s="401"/>
      <c r="IPJ1863" s="401"/>
      <c r="IPK1863" s="401"/>
      <c r="IPL1863" s="401"/>
      <c r="IPM1863" s="401"/>
      <c r="IPN1863" s="401"/>
      <c r="IPO1863" s="401"/>
      <c r="IPP1863" s="401"/>
      <c r="IPQ1863" s="401"/>
      <c r="IPR1863" s="401"/>
      <c r="IPS1863" s="401"/>
      <c r="IPT1863" s="401"/>
      <c r="IPU1863" s="401"/>
      <c r="IPV1863" s="401"/>
      <c r="IPW1863" s="401"/>
      <c r="IPX1863" s="401"/>
      <c r="IPY1863" s="401"/>
      <c r="IPZ1863" s="401"/>
      <c r="IQA1863" s="401"/>
      <c r="IQB1863" s="401"/>
      <c r="IQC1863" s="401"/>
      <c r="IQD1863" s="401"/>
      <c r="IQE1863" s="401"/>
      <c r="IQF1863" s="401"/>
      <c r="IQG1863" s="401"/>
      <c r="IQH1863" s="401"/>
      <c r="IQI1863" s="401"/>
      <c r="IQJ1863" s="401"/>
      <c r="IQK1863" s="401"/>
      <c r="IQL1863" s="401"/>
      <c r="IQM1863" s="401"/>
      <c r="IQN1863" s="401"/>
      <c r="IQO1863" s="401"/>
      <c r="IQP1863" s="401"/>
      <c r="IQQ1863" s="401"/>
      <c r="IQR1863" s="401"/>
      <c r="IQS1863" s="401"/>
      <c r="IQT1863" s="401"/>
      <c r="IQU1863" s="401"/>
      <c r="IQV1863" s="401"/>
      <c r="IQW1863" s="401"/>
      <c r="IQX1863" s="401"/>
      <c r="IQY1863" s="401"/>
      <c r="IQZ1863" s="401"/>
      <c r="IRA1863" s="401"/>
      <c r="IRB1863" s="401"/>
      <c r="IRC1863" s="401"/>
      <c r="IRD1863" s="401"/>
      <c r="IRE1863" s="401"/>
      <c r="IRF1863" s="401"/>
      <c r="IRG1863" s="401"/>
      <c r="IRH1863" s="401"/>
      <c r="IRI1863" s="401"/>
      <c r="IRJ1863" s="401"/>
      <c r="IRK1863" s="401"/>
      <c r="IRL1863" s="401"/>
      <c r="IRM1863" s="401"/>
      <c r="IRN1863" s="401"/>
      <c r="IRO1863" s="401"/>
      <c r="IRP1863" s="401"/>
      <c r="IRQ1863" s="401"/>
      <c r="IRR1863" s="401"/>
      <c r="IRS1863" s="401"/>
      <c r="IRT1863" s="401"/>
      <c r="IRU1863" s="401"/>
      <c r="IRV1863" s="401"/>
      <c r="IRW1863" s="401"/>
      <c r="IRX1863" s="401"/>
      <c r="IRY1863" s="401"/>
      <c r="IRZ1863" s="401"/>
      <c r="ISA1863" s="401"/>
      <c r="ISB1863" s="401"/>
      <c r="ISC1863" s="401"/>
      <c r="ISD1863" s="401"/>
      <c r="ISE1863" s="401"/>
      <c r="ISF1863" s="401"/>
      <c r="ISG1863" s="401"/>
      <c r="ISH1863" s="401"/>
      <c r="ISI1863" s="401"/>
      <c r="ISJ1863" s="401"/>
      <c r="ISK1863" s="401"/>
      <c r="ISL1863" s="401"/>
      <c r="ISM1863" s="401"/>
      <c r="ISN1863" s="401"/>
      <c r="ISO1863" s="401"/>
      <c r="ISP1863" s="401"/>
      <c r="ISQ1863" s="401"/>
      <c r="ISR1863" s="401"/>
      <c r="ISS1863" s="401"/>
      <c r="IST1863" s="401"/>
      <c r="ISU1863" s="401"/>
      <c r="ISV1863" s="401"/>
      <c r="ISW1863" s="401"/>
      <c r="ISX1863" s="401"/>
      <c r="ISY1863" s="401"/>
      <c r="ISZ1863" s="401"/>
      <c r="ITA1863" s="401"/>
      <c r="ITB1863" s="401"/>
      <c r="ITC1863" s="401"/>
      <c r="ITD1863" s="401"/>
      <c r="ITE1863" s="401"/>
      <c r="ITF1863" s="401"/>
      <c r="ITG1863" s="401"/>
      <c r="ITH1863" s="401"/>
      <c r="ITI1863" s="401"/>
      <c r="ITJ1863" s="401"/>
      <c r="ITK1863" s="401"/>
      <c r="ITL1863" s="401"/>
      <c r="ITM1863" s="401"/>
      <c r="ITN1863" s="401"/>
      <c r="ITO1863" s="401"/>
      <c r="ITP1863" s="401"/>
      <c r="ITQ1863" s="401"/>
      <c r="ITR1863" s="401"/>
      <c r="ITS1863" s="401"/>
      <c r="ITT1863" s="401"/>
      <c r="ITU1863" s="401"/>
      <c r="ITV1863" s="401"/>
      <c r="ITW1863" s="401"/>
      <c r="ITX1863" s="401"/>
      <c r="ITY1863" s="401"/>
      <c r="ITZ1863" s="401"/>
      <c r="IUA1863" s="401"/>
      <c r="IUB1863" s="401"/>
      <c r="IUC1863" s="401"/>
      <c r="IUD1863" s="401"/>
      <c r="IUE1863" s="401"/>
      <c r="IUF1863" s="401"/>
      <c r="IUG1863" s="401"/>
      <c r="IUH1863" s="401"/>
      <c r="IUI1863" s="401"/>
      <c r="IUJ1863" s="401"/>
      <c r="IUK1863" s="401"/>
      <c r="IUL1863" s="401"/>
      <c r="IUM1863" s="401"/>
      <c r="IUN1863" s="401"/>
      <c r="IUO1863" s="401"/>
      <c r="IUP1863" s="401"/>
      <c r="IUQ1863" s="401"/>
      <c r="IUR1863" s="401"/>
      <c r="IUS1863" s="401"/>
      <c r="IUT1863" s="401"/>
      <c r="IUU1863" s="401"/>
      <c r="IUV1863" s="401"/>
      <c r="IUW1863" s="401"/>
      <c r="IUX1863" s="401"/>
      <c r="IUY1863" s="401"/>
      <c r="IUZ1863" s="401"/>
      <c r="IVA1863" s="401"/>
      <c r="IVB1863" s="401"/>
      <c r="IVC1863" s="401"/>
      <c r="IVD1863" s="401"/>
      <c r="IVE1863" s="401"/>
      <c r="IVF1863" s="401"/>
      <c r="IVG1863" s="401"/>
      <c r="IVH1863" s="401"/>
      <c r="IVI1863" s="401"/>
      <c r="IVJ1863" s="401"/>
      <c r="IVK1863" s="401"/>
      <c r="IVL1863" s="401"/>
      <c r="IVM1863" s="401"/>
      <c r="IVN1863" s="401"/>
      <c r="IVO1863" s="401"/>
      <c r="IVP1863" s="401"/>
      <c r="IVQ1863" s="401"/>
      <c r="IVR1863" s="401"/>
      <c r="IVS1863" s="401"/>
      <c r="IVT1863" s="401"/>
      <c r="IVU1863" s="401"/>
      <c r="IVV1863" s="401"/>
      <c r="IVW1863" s="401"/>
      <c r="IVX1863" s="401"/>
      <c r="IVY1863" s="401"/>
      <c r="IVZ1863" s="401"/>
      <c r="IWA1863" s="401"/>
      <c r="IWB1863" s="401"/>
      <c r="IWC1863" s="401"/>
      <c r="IWD1863" s="401"/>
      <c r="IWE1863" s="401"/>
      <c r="IWF1863" s="401"/>
      <c r="IWG1863" s="401"/>
      <c r="IWH1863" s="401"/>
      <c r="IWI1863" s="401"/>
      <c r="IWJ1863" s="401"/>
      <c r="IWK1863" s="401"/>
      <c r="IWL1863" s="401"/>
      <c r="IWM1863" s="401"/>
      <c r="IWN1863" s="401"/>
      <c r="IWO1863" s="401"/>
      <c r="IWP1863" s="401"/>
      <c r="IWQ1863" s="401"/>
      <c r="IWR1863" s="401"/>
      <c r="IWS1863" s="401"/>
      <c r="IWT1863" s="401"/>
      <c r="IWU1863" s="401"/>
      <c r="IWV1863" s="401"/>
      <c r="IWW1863" s="401"/>
      <c r="IWX1863" s="401"/>
      <c r="IWY1863" s="401"/>
      <c r="IWZ1863" s="401"/>
      <c r="IXA1863" s="401"/>
      <c r="IXB1863" s="401"/>
      <c r="IXC1863" s="401"/>
      <c r="IXD1863" s="401"/>
      <c r="IXE1863" s="401"/>
      <c r="IXF1863" s="401"/>
      <c r="IXG1863" s="401"/>
      <c r="IXH1863" s="401"/>
      <c r="IXI1863" s="401"/>
      <c r="IXJ1863" s="401"/>
      <c r="IXK1863" s="401"/>
      <c r="IXL1863" s="401"/>
      <c r="IXM1863" s="401"/>
      <c r="IXN1863" s="401"/>
      <c r="IXO1863" s="401"/>
      <c r="IXP1863" s="401"/>
      <c r="IXQ1863" s="401"/>
      <c r="IXR1863" s="401"/>
      <c r="IXS1863" s="401"/>
      <c r="IXT1863" s="401"/>
      <c r="IXU1863" s="401"/>
      <c r="IXV1863" s="401"/>
      <c r="IXW1863" s="401"/>
      <c r="IXX1863" s="401"/>
      <c r="IXY1863" s="401"/>
      <c r="IXZ1863" s="401"/>
      <c r="IYA1863" s="401"/>
      <c r="IYB1863" s="401"/>
      <c r="IYC1863" s="401"/>
      <c r="IYD1863" s="401"/>
      <c r="IYE1863" s="401"/>
      <c r="IYF1863" s="401"/>
      <c r="IYG1863" s="401"/>
      <c r="IYH1863" s="401"/>
      <c r="IYI1863" s="401"/>
      <c r="IYJ1863" s="401"/>
      <c r="IYK1863" s="401"/>
      <c r="IYL1863" s="401"/>
      <c r="IYM1863" s="401"/>
      <c r="IYN1863" s="401"/>
      <c r="IYO1863" s="401"/>
      <c r="IYP1863" s="401"/>
      <c r="IYQ1863" s="401"/>
      <c r="IYR1863" s="401"/>
      <c r="IYS1863" s="401"/>
      <c r="IYT1863" s="401"/>
      <c r="IYU1863" s="401"/>
      <c r="IYV1863" s="401"/>
      <c r="IYW1863" s="401"/>
      <c r="IYX1863" s="401"/>
      <c r="IYY1863" s="401"/>
      <c r="IYZ1863" s="401"/>
      <c r="IZA1863" s="401"/>
      <c r="IZB1863" s="401"/>
      <c r="IZC1863" s="401"/>
      <c r="IZD1863" s="401"/>
      <c r="IZE1863" s="401"/>
      <c r="IZF1863" s="401"/>
      <c r="IZG1863" s="401"/>
      <c r="IZH1863" s="401"/>
      <c r="IZI1863" s="401"/>
      <c r="IZJ1863" s="401"/>
      <c r="IZK1863" s="401"/>
      <c r="IZL1863" s="401"/>
      <c r="IZM1863" s="401"/>
      <c r="IZN1863" s="401"/>
      <c r="IZO1863" s="401"/>
      <c r="IZP1863" s="401"/>
      <c r="IZQ1863" s="401"/>
      <c r="IZR1863" s="401"/>
      <c r="IZS1863" s="401"/>
      <c r="IZT1863" s="401"/>
      <c r="IZU1863" s="401"/>
      <c r="IZV1863" s="401"/>
      <c r="IZW1863" s="401"/>
      <c r="IZX1863" s="401"/>
      <c r="IZY1863" s="401"/>
      <c r="IZZ1863" s="401"/>
      <c r="JAA1863" s="401"/>
      <c r="JAB1863" s="401"/>
      <c r="JAC1863" s="401"/>
      <c r="JAD1863" s="401"/>
      <c r="JAE1863" s="401"/>
      <c r="JAF1863" s="401"/>
      <c r="JAG1863" s="401"/>
      <c r="JAH1863" s="401"/>
      <c r="JAI1863" s="401"/>
      <c r="JAJ1863" s="401"/>
      <c r="JAK1863" s="401"/>
      <c r="JAL1863" s="401"/>
      <c r="JAM1863" s="401"/>
      <c r="JAN1863" s="401"/>
      <c r="JAO1863" s="401"/>
      <c r="JAP1863" s="401"/>
      <c r="JAQ1863" s="401"/>
      <c r="JAR1863" s="401"/>
      <c r="JAS1863" s="401"/>
      <c r="JAT1863" s="401"/>
      <c r="JAU1863" s="401"/>
      <c r="JAV1863" s="401"/>
      <c r="JAW1863" s="401"/>
      <c r="JAX1863" s="401"/>
      <c r="JAY1863" s="401"/>
      <c r="JAZ1863" s="401"/>
      <c r="JBA1863" s="401"/>
      <c r="JBB1863" s="401"/>
      <c r="JBC1863" s="401"/>
      <c r="JBD1863" s="401"/>
      <c r="JBE1863" s="401"/>
      <c r="JBF1863" s="401"/>
      <c r="JBG1863" s="401"/>
      <c r="JBH1863" s="401"/>
      <c r="JBI1863" s="401"/>
      <c r="JBJ1863" s="401"/>
      <c r="JBK1863" s="401"/>
      <c r="JBL1863" s="401"/>
      <c r="JBM1863" s="401"/>
      <c r="JBN1863" s="401"/>
      <c r="JBO1863" s="401"/>
      <c r="JBP1863" s="401"/>
      <c r="JBQ1863" s="401"/>
      <c r="JBR1863" s="401"/>
      <c r="JBS1863" s="401"/>
      <c r="JBT1863" s="401"/>
      <c r="JBU1863" s="401"/>
      <c r="JBV1863" s="401"/>
      <c r="JBW1863" s="401"/>
      <c r="JBX1863" s="401"/>
      <c r="JBY1863" s="401"/>
      <c r="JBZ1863" s="401"/>
      <c r="JCA1863" s="401"/>
      <c r="JCB1863" s="401"/>
      <c r="JCC1863" s="401"/>
      <c r="JCD1863" s="401"/>
      <c r="JCE1863" s="401"/>
      <c r="JCF1863" s="401"/>
      <c r="JCG1863" s="401"/>
      <c r="JCH1863" s="401"/>
      <c r="JCI1863" s="401"/>
      <c r="JCJ1863" s="401"/>
      <c r="JCK1863" s="401"/>
      <c r="JCL1863" s="401"/>
      <c r="JCM1863" s="401"/>
      <c r="JCN1863" s="401"/>
      <c r="JCO1863" s="401"/>
      <c r="JCP1863" s="401"/>
      <c r="JCQ1863" s="401"/>
      <c r="JCR1863" s="401"/>
      <c r="JCS1863" s="401"/>
      <c r="JCT1863" s="401"/>
      <c r="JCU1863" s="401"/>
      <c r="JCV1863" s="401"/>
      <c r="JCW1863" s="401"/>
      <c r="JCX1863" s="401"/>
      <c r="JCY1863" s="401"/>
      <c r="JCZ1863" s="401"/>
      <c r="JDA1863" s="401"/>
      <c r="JDB1863" s="401"/>
      <c r="JDC1863" s="401"/>
      <c r="JDD1863" s="401"/>
      <c r="JDE1863" s="401"/>
      <c r="JDF1863" s="401"/>
      <c r="JDG1863" s="401"/>
      <c r="JDH1863" s="401"/>
      <c r="JDI1863" s="401"/>
      <c r="JDJ1863" s="401"/>
      <c r="JDK1863" s="401"/>
      <c r="JDL1863" s="401"/>
      <c r="JDM1863" s="401"/>
      <c r="JDN1863" s="401"/>
      <c r="JDO1863" s="401"/>
      <c r="JDP1863" s="401"/>
      <c r="JDQ1863" s="401"/>
      <c r="JDR1863" s="401"/>
      <c r="JDS1863" s="401"/>
      <c r="JDT1863" s="401"/>
      <c r="JDU1863" s="401"/>
      <c r="JDV1863" s="401"/>
      <c r="JDW1863" s="401"/>
      <c r="JDX1863" s="401"/>
      <c r="JDY1863" s="401"/>
      <c r="JDZ1863" s="401"/>
      <c r="JEA1863" s="401"/>
      <c r="JEB1863" s="401"/>
      <c r="JEC1863" s="401"/>
      <c r="JED1863" s="401"/>
      <c r="JEE1863" s="401"/>
      <c r="JEF1863" s="401"/>
      <c r="JEG1863" s="401"/>
      <c r="JEH1863" s="401"/>
      <c r="JEI1863" s="401"/>
      <c r="JEJ1863" s="401"/>
      <c r="JEK1863" s="401"/>
      <c r="JEL1863" s="401"/>
      <c r="JEM1863" s="401"/>
      <c r="JEN1863" s="401"/>
      <c r="JEO1863" s="401"/>
      <c r="JEP1863" s="401"/>
      <c r="JEQ1863" s="401"/>
      <c r="JER1863" s="401"/>
      <c r="JES1863" s="401"/>
      <c r="JET1863" s="401"/>
      <c r="JEU1863" s="401"/>
      <c r="JEV1863" s="401"/>
      <c r="JEW1863" s="401"/>
      <c r="JEX1863" s="401"/>
      <c r="JEY1863" s="401"/>
      <c r="JEZ1863" s="401"/>
      <c r="JFA1863" s="401"/>
      <c r="JFB1863" s="401"/>
      <c r="JFC1863" s="401"/>
      <c r="JFD1863" s="401"/>
      <c r="JFE1863" s="401"/>
      <c r="JFF1863" s="401"/>
      <c r="JFG1863" s="401"/>
      <c r="JFH1863" s="401"/>
      <c r="JFI1863" s="401"/>
      <c r="JFJ1863" s="401"/>
      <c r="JFK1863" s="401"/>
      <c r="JFL1863" s="401"/>
      <c r="JFM1863" s="401"/>
      <c r="JFN1863" s="401"/>
      <c r="JFO1863" s="401"/>
      <c r="JFP1863" s="401"/>
      <c r="JFQ1863" s="401"/>
      <c r="JFR1863" s="401"/>
      <c r="JFS1863" s="401"/>
      <c r="JFT1863" s="401"/>
      <c r="JFU1863" s="401"/>
      <c r="JFV1863" s="401"/>
      <c r="JFW1863" s="401"/>
      <c r="JFX1863" s="401"/>
      <c r="JFY1863" s="401"/>
      <c r="JFZ1863" s="401"/>
      <c r="JGA1863" s="401"/>
      <c r="JGB1863" s="401"/>
      <c r="JGC1863" s="401"/>
      <c r="JGD1863" s="401"/>
      <c r="JGE1863" s="401"/>
      <c r="JGF1863" s="401"/>
      <c r="JGG1863" s="401"/>
      <c r="JGH1863" s="401"/>
      <c r="JGI1863" s="401"/>
      <c r="JGJ1863" s="401"/>
      <c r="JGK1863" s="401"/>
      <c r="JGL1863" s="401"/>
      <c r="JGM1863" s="401"/>
      <c r="JGN1863" s="401"/>
      <c r="JGO1863" s="401"/>
      <c r="JGP1863" s="401"/>
      <c r="JGQ1863" s="401"/>
      <c r="JGR1863" s="401"/>
      <c r="JGS1863" s="401"/>
      <c r="JGT1863" s="401"/>
      <c r="JGU1863" s="401"/>
      <c r="JGV1863" s="401"/>
      <c r="JGW1863" s="401"/>
      <c r="JGX1863" s="401"/>
      <c r="JGY1863" s="401"/>
      <c r="JGZ1863" s="401"/>
      <c r="JHA1863" s="401"/>
      <c r="JHB1863" s="401"/>
      <c r="JHC1863" s="401"/>
      <c r="JHD1863" s="401"/>
      <c r="JHE1863" s="401"/>
      <c r="JHF1863" s="401"/>
      <c r="JHG1863" s="401"/>
      <c r="JHH1863" s="401"/>
      <c r="JHI1863" s="401"/>
      <c r="JHJ1863" s="401"/>
      <c r="JHK1863" s="401"/>
      <c r="JHL1863" s="401"/>
      <c r="JHM1863" s="401"/>
      <c r="JHN1863" s="401"/>
      <c r="JHO1863" s="401"/>
      <c r="JHP1863" s="401"/>
      <c r="JHQ1863" s="401"/>
      <c r="JHR1863" s="401"/>
      <c r="JHS1863" s="401"/>
      <c r="JHT1863" s="401"/>
      <c r="JHU1863" s="401"/>
      <c r="JHV1863" s="401"/>
      <c r="JHW1863" s="401"/>
      <c r="JHX1863" s="401"/>
      <c r="JHY1863" s="401"/>
      <c r="JHZ1863" s="401"/>
      <c r="JIA1863" s="401"/>
      <c r="JIB1863" s="401"/>
      <c r="JIC1863" s="401"/>
      <c r="JID1863" s="401"/>
      <c r="JIE1863" s="401"/>
      <c r="JIF1863" s="401"/>
      <c r="JIG1863" s="401"/>
      <c r="JIH1863" s="401"/>
      <c r="JII1863" s="401"/>
      <c r="JIJ1863" s="401"/>
      <c r="JIK1863" s="401"/>
      <c r="JIL1863" s="401"/>
      <c r="JIM1863" s="401"/>
      <c r="JIN1863" s="401"/>
      <c r="JIO1863" s="401"/>
      <c r="JIP1863" s="401"/>
      <c r="JIQ1863" s="401"/>
      <c r="JIR1863" s="401"/>
      <c r="JIS1863" s="401"/>
      <c r="JIT1863" s="401"/>
      <c r="JIU1863" s="401"/>
      <c r="JIV1863" s="401"/>
      <c r="JIW1863" s="401"/>
      <c r="JIX1863" s="401"/>
      <c r="JIY1863" s="401"/>
      <c r="JIZ1863" s="401"/>
      <c r="JJA1863" s="401"/>
      <c r="JJB1863" s="401"/>
      <c r="JJC1863" s="401"/>
      <c r="JJD1863" s="401"/>
      <c r="JJE1863" s="401"/>
      <c r="JJF1863" s="401"/>
      <c r="JJG1863" s="401"/>
      <c r="JJH1863" s="401"/>
      <c r="JJI1863" s="401"/>
      <c r="JJJ1863" s="401"/>
      <c r="JJK1863" s="401"/>
      <c r="JJL1863" s="401"/>
      <c r="JJM1863" s="401"/>
      <c r="JJN1863" s="401"/>
      <c r="JJO1863" s="401"/>
      <c r="JJP1863" s="401"/>
      <c r="JJQ1863" s="401"/>
      <c r="JJR1863" s="401"/>
      <c r="JJS1863" s="401"/>
      <c r="JJT1863" s="401"/>
      <c r="JJU1863" s="401"/>
      <c r="JJV1863" s="401"/>
      <c r="JJW1863" s="401"/>
      <c r="JJX1863" s="401"/>
      <c r="JJY1863" s="401"/>
      <c r="JJZ1863" s="401"/>
      <c r="JKA1863" s="401"/>
      <c r="JKB1863" s="401"/>
      <c r="JKC1863" s="401"/>
      <c r="JKD1863" s="401"/>
      <c r="JKE1863" s="401"/>
      <c r="JKF1863" s="401"/>
      <c r="JKG1863" s="401"/>
      <c r="JKH1863" s="401"/>
      <c r="JKI1863" s="401"/>
      <c r="JKJ1863" s="401"/>
      <c r="JKK1863" s="401"/>
      <c r="JKL1863" s="401"/>
      <c r="JKM1863" s="401"/>
      <c r="JKN1863" s="401"/>
      <c r="JKO1863" s="401"/>
      <c r="JKP1863" s="401"/>
      <c r="JKQ1863" s="401"/>
      <c r="JKR1863" s="401"/>
      <c r="JKS1863" s="401"/>
      <c r="JKT1863" s="401"/>
      <c r="JKU1863" s="401"/>
      <c r="JKV1863" s="401"/>
      <c r="JKW1863" s="401"/>
      <c r="JKX1863" s="401"/>
      <c r="JKY1863" s="401"/>
      <c r="JKZ1863" s="401"/>
      <c r="JLA1863" s="401"/>
      <c r="JLB1863" s="401"/>
      <c r="JLC1863" s="401"/>
      <c r="JLD1863" s="401"/>
      <c r="JLE1863" s="401"/>
      <c r="JLF1863" s="401"/>
      <c r="JLG1863" s="401"/>
      <c r="JLH1863" s="401"/>
      <c r="JLI1863" s="401"/>
      <c r="JLJ1863" s="401"/>
      <c r="JLK1863" s="401"/>
      <c r="JLL1863" s="401"/>
      <c r="JLM1863" s="401"/>
      <c r="JLN1863" s="401"/>
      <c r="JLO1863" s="401"/>
      <c r="JLP1863" s="401"/>
      <c r="JLQ1863" s="401"/>
      <c r="JLR1863" s="401"/>
      <c r="JLS1863" s="401"/>
      <c r="JLT1863" s="401"/>
      <c r="JLU1863" s="401"/>
      <c r="JLV1863" s="401"/>
      <c r="JLW1863" s="401"/>
      <c r="JLX1863" s="401"/>
      <c r="JLY1863" s="401"/>
      <c r="JLZ1863" s="401"/>
      <c r="JMA1863" s="401"/>
      <c r="JMB1863" s="401"/>
      <c r="JMC1863" s="401"/>
      <c r="JMD1863" s="401"/>
      <c r="JME1863" s="401"/>
      <c r="JMF1863" s="401"/>
      <c r="JMG1863" s="401"/>
      <c r="JMH1863" s="401"/>
      <c r="JMI1863" s="401"/>
      <c r="JMJ1863" s="401"/>
      <c r="JMK1863" s="401"/>
      <c r="JML1863" s="401"/>
      <c r="JMM1863" s="401"/>
      <c r="JMN1863" s="401"/>
      <c r="JMO1863" s="401"/>
      <c r="JMP1863" s="401"/>
      <c r="JMQ1863" s="401"/>
      <c r="JMR1863" s="401"/>
      <c r="JMS1863" s="401"/>
      <c r="JMT1863" s="401"/>
      <c r="JMU1863" s="401"/>
      <c r="JMV1863" s="401"/>
      <c r="JMW1863" s="401"/>
      <c r="JMX1863" s="401"/>
      <c r="JMY1863" s="401"/>
      <c r="JMZ1863" s="401"/>
      <c r="JNA1863" s="401"/>
      <c r="JNB1863" s="401"/>
      <c r="JNC1863" s="401"/>
      <c r="JND1863" s="401"/>
      <c r="JNE1863" s="401"/>
      <c r="JNF1863" s="401"/>
      <c r="JNG1863" s="401"/>
      <c r="JNH1863" s="401"/>
      <c r="JNI1863" s="401"/>
      <c r="JNJ1863" s="401"/>
      <c r="JNK1863" s="401"/>
      <c r="JNL1863" s="401"/>
      <c r="JNM1863" s="401"/>
      <c r="JNN1863" s="401"/>
      <c r="JNO1863" s="401"/>
      <c r="JNP1863" s="401"/>
      <c r="JNQ1863" s="401"/>
      <c r="JNR1863" s="401"/>
      <c r="JNS1863" s="401"/>
      <c r="JNT1863" s="401"/>
      <c r="JNU1863" s="401"/>
      <c r="JNV1863" s="401"/>
      <c r="JNW1863" s="401"/>
      <c r="JNX1863" s="401"/>
      <c r="JNY1863" s="401"/>
      <c r="JNZ1863" s="401"/>
      <c r="JOA1863" s="401"/>
      <c r="JOB1863" s="401"/>
      <c r="JOC1863" s="401"/>
      <c r="JOD1863" s="401"/>
      <c r="JOE1863" s="401"/>
      <c r="JOF1863" s="401"/>
      <c r="JOG1863" s="401"/>
      <c r="JOH1863" s="401"/>
      <c r="JOI1863" s="401"/>
      <c r="JOJ1863" s="401"/>
      <c r="JOK1863" s="401"/>
      <c r="JOL1863" s="401"/>
      <c r="JOM1863" s="401"/>
      <c r="JON1863" s="401"/>
      <c r="JOO1863" s="401"/>
      <c r="JOP1863" s="401"/>
      <c r="JOQ1863" s="401"/>
      <c r="JOR1863" s="401"/>
      <c r="JOS1863" s="401"/>
      <c r="JOT1863" s="401"/>
      <c r="JOU1863" s="401"/>
      <c r="JOV1863" s="401"/>
      <c r="JOW1863" s="401"/>
      <c r="JOX1863" s="401"/>
      <c r="JOY1863" s="401"/>
      <c r="JOZ1863" s="401"/>
      <c r="JPA1863" s="401"/>
      <c r="JPB1863" s="401"/>
      <c r="JPC1863" s="401"/>
      <c r="JPD1863" s="401"/>
      <c r="JPE1863" s="401"/>
      <c r="JPF1863" s="401"/>
      <c r="JPG1863" s="401"/>
      <c r="JPH1863" s="401"/>
      <c r="JPI1863" s="401"/>
      <c r="JPJ1863" s="401"/>
      <c r="JPK1863" s="401"/>
      <c r="JPL1863" s="401"/>
      <c r="JPM1863" s="401"/>
      <c r="JPN1863" s="401"/>
      <c r="JPO1863" s="401"/>
      <c r="JPP1863" s="401"/>
      <c r="JPQ1863" s="401"/>
      <c r="JPR1863" s="401"/>
      <c r="JPS1863" s="401"/>
      <c r="JPT1863" s="401"/>
      <c r="JPU1863" s="401"/>
      <c r="JPV1863" s="401"/>
      <c r="JPW1863" s="401"/>
      <c r="JPX1863" s="401"/>
      <c r="JPY1863" s="401"/>
      <c r="JPZ1863" s="401"/>
      <c r="JQA1863" s="401"/>
      <c r="JQB1863" s="401"/>
      <c r="JQC1863" s="401"/>
      <c r="JQD1863" s="401"/>
      <c r="JQE1863" s="401"/>
      <c r="JQF1863" s="401"/>
      <c r="JQG1863" s="401"/>
      <c r="JQH1863" s="401"/>
      <c r="JQI1863" s="401"/>
      <c r="JQJ1863" s="401"/>
      <c r="JQK1863" s="401"/>
      <c r="JQL1863" s="401"/>
      <c r="JQM1863" s="401"/>
      <c r="JQN1863" s="401"/>
      <c r="JQO1863" s="401"/>
      <c r="JQP1863" s="401"/>
      <c r="JQQ1863" s="401"/>
      <c r="JQR1863" s="401"/>
      <c r="JQS1863" s="401"/>
      <c r="JQT1863" s="401"/>
      <c r="JQU1863" s="401"/>
      <c r="JQV1863" s="401"/>
      <c r="JQW1863" s="401"/>
      <c r="JQX1863" s="401"/>
      <c r="JQY1863" s="401"/>
      <c r="JQZ1863" s="401"/>
      <c r="JRA1863" s="401"/>
      <c r="JRB1863" s="401"/>
      <c r="JRC1863" s="401"/>
      <c r="JRD1863" s="401"/>
      <c r="JRE1863" s="401"/>
      <c r="JRF1863" s="401"/>
      <c r="JRG1863" s="401"/>
      <c r="JRH1863" s="401"/>
      <c r="JRI1863" s="401"/>
      <c r="JRJ1863" s="401"/>
      <c r="JRK1863" s="401"/>
      <c r="JRL1863" s="401"/>
      <c r="JRM1863" s="401"/>
      <c r="JRN1863" s="401"/>
      <c r="JRO1863" s="401"/>
      <c r="JRP1863" s="401"/>
      <c r="JRQ1863" s="401"/>
      <c r="JRR1863" s="401"/>
      <c r="JRS1863" s="401"/>
      <c r="JRT1863" s="401"/>
      <c r="JRU1863" s="401"/>
      <c r="JRV1863" s="401"/>
      <c r="JRW1863" s="401"/>
      <c r="JRX1863" s="401"/>
      <c r="JRY1863" s="401"/>
      <c r="JRZ1863" s="401"/>
      <c r="JSA1863" s="401"/>
      <c r="JSB1863" s="401"/>
      <c r="JSC1863" s="401"/>
      <c r="JSD1863" s="401"/>
      <c r="JSE1863" s="401"/>
      <c r="JSF1863" s="401"/>
      <c r="JSG1863" s="401"/>
      <c r="JSH1863" s="401"/>
      <c r="JSI1863" s="401"/>
      <c r="JSJ1863" s="401"/>
      <c r="JSK1863" s="401"/>
      <c r="JSL1863" s="401"/>
      <c r="JSM1863" s="401"/>
      <c r="JSN1863" s="401"/>
      <c r="JSO1863" s="401"/>
      <c r="JSP1863" s="401"/>
      <c r="JSQ1863" s="401"/>
      <c r="JSR1863" s="401"/>
      <c r="JSS1863" s="401"/>
      <c r="JST1863" s="401"/>
      <c r="JSU1863" s="401"/>
      <c r="JSV1863" s="401"/>
      <c r="JSW1863" s="401"/>
      <c r="JSX1863" s="401"/>
      <c r="JSY1863" s="401"/>
      <c r="JSZ1863" s="401"/>
      <c r="JTA1863" s="401"/>
      <c r="JTB1863" s="401"/>
      <c r="JTC1863" s="401"/>
      <c r="JTD1863" s="401"/>
      <c r="JTE1863" s="401"/>
      <c r="JTF1863" s="401"/>
      <c r="JTG1863" s="401"/>
      <c r="JTH1863" s="401"/>
      <c r="JTI1863" s="401"/>
      <c r="JTJ1863" s="401"/>
      <c r="JTK1863" s="401"/>
      <c r="JTL1863" s="401"/>
      <c r="JTM1863" s="401"/>
      <c r="JTN1863" s="401"/>
      <c r="JTO1863" s="401"/>
      <c r="JTP1863" s="401"/>
      <c r="JTQ1863" s="401"/>
      <c r="JTR1863" s="401"/>
      <c r="JTS1863" s="401"/>
      <c r="JTT1863" s="401"/>
      <c r="JTU1863" s="401"/>
      <c r="JTV1863" s="401"/>
      <c r="JTW1863" s="401"/>
      <c r="JTX1863" s="401"/>
      <c r="JTY1863" s="401"/>
      <c r="JTZ1863" s="401"/>
      <c r="JUA1863" s="401"/>
      <c r="JUB1863" s="401"/>
      <c r="JUC1863" s="401"/>
      <c r="JUD1863" s="401"/>
      <c r="JUE1863" s="401"/>
      <c r="JUF1863" s="401"/>
      <c r="JUG1863" s="401"/>
      <c r="JUH1863" s="401"/>
      <c r="JUI1863" s="401"/>
      <c r="JUJ1863" s="401"/>
      <c r="JUK1863" s="401"/>
      <c r="JUL1863" s="401"/>
      <c r="JUM1863" s="401"/>
      <c r="JUN1863" s="401"/>
      <c r="JUO1863" s="401"/>
      <c r="JUP1863" s="401"/>
      <c r="JUQ1863" s="401"/>
      <c r="JUR1863" s="401"/>
      <c r="JUS1863" s="401"/>
      <c r="JUT1863" s="401"/>
      <c r="JUU1863" s="401"/>
      <c r="JUV1863" s="401"/>
      <c r="JUW1863" s="401"/>
      <c r="JUX1863" s="401"/>
      <c r="JUY1863" s="401"/>
      <c r="JUZ1863" s="401"/>
      <c r="JVA1863" s="401"/>
      <c r="JVB1863" s="401"/>
      <c r="JVC1863" s="401"/>
      <c r="JVD1863" s="401"/>
      <c r="JVE1863" s="401"/>
      <c r="JVF1863" s="401"/>
      <c r="JVG1863" s="401"/>
      <c r="JVH1863" s="401"/>
      <c r="JVI1863" s="401"/>
      <c r="JVJ1863" s="401"/>
      <c r="JVK1863" s="401"/>
      <c r="JVL1863" s="401"/>
      <c r="JVM1863" s="401"/>
      <c r="JVN1863" s="401"/>
      <c r="JVO1863" s="401"/>
      <c r="JVP1863" s="401"/>
      <c r="JVQ1863" s="401"/>
      <c r="JVR1863" s="401"/>
      <c r="JVS1863" s="401"/>
      <c r="JVT1863" s="401"/>
      <c r="JVU1863" s="401"/>
      <c r="JVV1863" s="401"/>
      <c r="JVW1863" s="401"/>
      <c r="JVX1863" s="401"/>
      <c r="JVY1863" s="401"/>
      <c r="JVZ1863" s="401"/>
      <c r="JWA1863" s="401"/>
      <c r="JWB1863" s="401"/>
      <c r="JWC1863" s="401"/>
      <c r="JWD1863" s="401"/>
      <c r="JWE1863" s="401"/>
      <c r="JWF1863" s="401"/>
      <c r="JWG1863" s="401"/>
      <c r="JWH1863" s="401"/>
      <c r="JWI1863" s="401"/>
      <c r="JWJ1863" s="401"/>
      <c r="JWK1863" s="401"/>
      <c r="JWL1863" s="401"/>
      <c r="JWM1863" s="401"/>
      <c r="JWN1863" s="401"/>
      <c r="JWO1863" s="401"/>
      <c r="JWP1863" s="401"/>
      <c r="JWQ1863" s="401"/>
      <c r="JWR1863" s="401"/>
      <c r="JWS1863" s="401"/>
      <c r="JWT1863" s="401"/>
      <c r="JWU1863" s="401"/>
      <c r="JWV1863" s="401"/>
      <c r="JWW1863" s="401"/>
      <c r="JWX1863" s="401"/>
      <c r="JWY1863" s="401"/>
      <c r="JWZ1863" s="401"/>
      <c r="JXA1863" s="401"/>
      <c r="JXB1863" s="401"/>
      <c r="JXC1863" s="401"/>
      <c r="JXD1863" s="401"/>
      <c r="JXE1863" s="401"/>
      <c r="JXF1863" s="401"/>
      <c r="JXG1863" s="401"/>
      <c r="JXH1863" s="401"/>
      <c r="JXI1863" s="401"/>
      <c r="JXJ1863" s="401"/>
      <c r="JXK1863" s="401"/>
      <c r="JXL1863" s="401"/>
      <c r="JXM1863" s="401"/>
      <c r="JXN1863" s="401"/>
      <c r="JXO1863" s="401"/>
      <c r="JXP1863" s="401"/>
      <c r="JXQ1863" s="401"/>
      <c r="JXR1863" s="401"/>
      <c r="JXS1863" s="401"/>
      <c r="JXT1863" s="401"/>
      <c r="JXU1863" s="401"/>
      <c r="JXV1863" s="401"/>
      <c r="JXW1863" s="401"/>
      <c r="JXX1863" s="401"/>
      <c r="JXY1863" s="401"/>
      <c r="JXZ1863" s="401"/>
      <c r="JYA1863" s="401"/>
      <c r="JYB1863" s="401"/>
      <c r="JYC1863" s="401"/>
      <c r="JYD1863" s="401"/>
      <c r="JYE1863" s="401"/>
      <c r="JYF1863" s="401"/>
      <c r="JYG1863" s="401"/>
      <c r="JYH1863" s="401"/>
      <c r="JYI1863" s="401"/>
      <c r="JYJ1863" s="401"/>
      <c r="JYK1863" s="401"/>
      <c r="JYL1863" s="401"/>
      <c r="JYM1863" s="401"/>
      <c r="JYN1863" s="401"/>
      <c r="JYO1863" s="401"/>
      <c r="JYP1863" s="401"/>
      <c r="JYQ1863" s="401"/>
      <c r="JYR1863" s="401"/>
      <c r="JYS1863" s="401"/>
      <c r="JYT1863" s="401"/>
      <c r="JYU1863" s="401"/>
      <c r="JYV1863" s="401"/>
      <c r="JYW1863" s="401"/>
      <c r="JYX1863" s="401"/>
      <c r="JYY1863" s="401"/>
      <c r="JYZ1863" s="401"/>
      <c r="JZA1863" s="401"/>
      <c r="JZB1863" s="401"/>
      <c r="JZC1863" s="401"/>
      <c r="JZD1863" s="401"/>
      <c r="JZE1863" s="401"/>
      <c r="JZF1863" s="401"/>
      <c r="JZG1863" s="401"/>
      <c r="JZH1863" s="401"/>
      <c r="JZI1863" s="401"/>
      <c r="JZJ1863" s="401"/>
      <c r="JZK1863" s="401"/>
      <c r="JZL1863" s="401"/>
      <c r="JZM1863" s="401"/>
      <c r="JZN1863" s="401"/>
      <c r="JZO1863" s="401"/>
      <c r="JZP1863" s="401"/>
      <c r="JZQ1863" s="401"/>
      <c r="JZR1863" s="401"/>
      <c r="JZS1863" s="401"/>
      <c r="JZT1863" s="401"/>
      <c r="JZU1863" s="401"/>
      <c r="JZV1863" s="401"/>
      <c r="JZW1863" s="401"/>
      <c r="JZX1863" s="401"/>
      <c r="JZY1863" s="401"/>
      <c r="JZZ1863" s="401"/>
      <c r="KAA1863" s="401"/>
      <c r="KAB1863" s="401"/>
      <c r="KAC1863" s="401"/>
      <c r="KAD1863" s="401"/>
      <c r="KAE1863" s="401"/>
      <c r="KAF1863" s="401"/>
      <c r="KAG1863" s="401"/>
      <c r="KAH1863" s="401"/>
      <c r="KAI1863" s="401"/>
      <c r="KAJ1863" s="401"/>
      <c r="KAK1863" s="401"/>
      <c r="KAL1863" s="401"/>
      <c r="KAM1863" s="401"/>
      <c r="KAN1863" s="401"/>
      <c r="KAO1863" s="401"/>
      <c r="KAP1863" s="401"/>
      <c r="KAQ1863" s="401"/>
      <c r="KAR1863" s="401"/>
      <c r="KAS1863" s="401"/>
      <c r="KAT1863" s="401"/>
      <c r="KAU1863" s="401"/>
      <c r="KAV1863" s="401"/>
      <c r="KAW1863" s="401"/>
      <c r="KAX1863" s="401"/>
      <c r="KAY1863" s="401"/>
      <c r="KAZ1863" s="401"/>
      <c r="KBA1863" s="401"/>
      <c r="KBB1863" s="401"/>
      <c r="KBC1863" s="401"/>
      <c r="KBD1863" s="401"/>
      <c r="KBE1863" s="401"/>
      <c r="KBF1863" s="401"/>
      <c r="KBG1863" s="401"/>
      <c r="KBH1863" s="401"/>
      <c r="KBI1863" s="401"/>
      <c r="KBJ1863" s="401"/>
      <c r="KBK1863" s="401"/>
      <c r="KBL1863" s="401"/>
      <c r="KBM1863" s="401"/>
      <c r="KBN1863" s="401"/>
      <c r="KBO1863" s="401"/>
      <c r="KBP1863" s="401"/>
      <c r="KBQ1863" s="401"/>
      <c r="KBR1863" s="401"/>
      <c r="KBS1863" s="401"/>
      <c r="KBT1863" s="401"/>
      <c r="KBU1863" s="401"/>
      <c r="KBV1863" s="401"/>
      <c r="KBW1863" s="401"/>
      <c r="KBX1863" s="401"/>
      <c r="KBY1863" s="401"/>
      <c r="KBZ1863" s="401"/>
      <c r="KCA1863" s="401"/>
      <c r="KCB1863" s="401"/>
      <c r="KCC1863" s="401"/>
      <c r="KCD1863" s="401"/>
      <c r="KCE1863" s="401"/>
      <c r="KCF1863" s="401"/>
      <c r="KCG1863" s="401"/>
      <c r="KCH1863" s="401"/>
      <c r="KCI1863" s="401"/>
      <c r="KCJ1863" s="401"/>
      <c r="KCK1863" s="401"/>
      <c r="KCL1863" s="401"/>
      <c r="KCM1863" s="401"/>
      <c r="KCN1863" s="401"/>
      <c r="KCO1863" s="401"/>
      <c r="KCP1863" s="401"/>
      <c r="KCQ1863" s="401"/>
      <c r="KCR1863" s="401"/>
      <c r="KCS1863" s="401"/>
      <c r="KCT1863" s="401"/>
      <c r="KCU1863" s="401"/>
      <c r="KCV1863" s="401"/>
      <c r="KCW1863" s="401"/>
      <c r="KCX1863" s="401"/>
      <c r="KCY1863" s="401"/>
      <c r="KCZ1863" s="401"/>
      <c r="KDA1863" s="401"/>
      <c r="KDB1863" s="401"/>
      <c r="KDC1863" s="401"/>
      <c r="KDD1863" s="401"/>
      <c r="KDE1863" s="401"/>
      <c r="KDF1863" s="401"/>
      <c r="KDG1863" s="401"/>
      <c r="KDH1863" s="401"/>
      <c r="KDI1863" s="401"/>
      <c r="KDJ1863" s="401"/>
      <c r="KDK1863" s="401"/>
      <c r="KDL1863" s="401"/>
      <c r="KDM1863" s="401"/>
      <c r="KDN1863" s="401"/>
      <c r="KDO1863" s="401"/>
      <c r="KDP1863" s="401"/>
      <c r="KDQ1863" s="401"/>
      <c r="KDR1863" s="401"/>
      <c r="KDS1863" s="401"/>
      <c r="KDT1863" s="401"/>
      <c r="KDU1863" s="401"/>
      <c r="KDV1863" s="401"/>
      <c r="KDW1863" s="401"/>
      <c r="KDX1863" s="401"/>
      <c r="KDY1863" s="401"/>
      <c r="KDZ1863" s="401"/>
      <c r="KEA1863" s="401"/>
      <c r="KEB1863" s="401"/>
      <c r="KEC1863" s="401"/>
      <c r="KED1863" s="401"/>
      <c r="KEE1863" s="401"/>
      <c r="KEF1863" s="401"/>
      <c r="KEG1863" s="401"/>
      <c r="KEH1863" s="401"/>
      <c r="KEI1863" s="401"/>
      <c r="KEJ1863" s="401"/>
      <c r="KEK1863" s="401"/>
      <c r="KEL1863" s="401"/>
      <c r="KEM1863" s="401"/>
      <c r="KEN1863" s="401"/>
      <c r="KEO1863" s="401"/>
      <c r="KEP1863" s="401"/>
      <c r="KEQ1863" s="401"/>
      <c r="KER1863" s="401"/>
      <c r="KES1863" s="401"/>
      <c r="KET1863" s="401"/>
      <c r="KEU1863" s="401"/>
      <c r="KEV1863" s="401"/>
      <c r="KEW1863" s="401"/>
      <c r="KEX1863" s="401"/>
      <c r="KEY1863" s="401"/>
      <c r="KEZ1863" s="401"/>
      <c r="KFA1863" s="401"/>
      <c r="KFB1863" s="401"/>
      <c r="KFC1863" s="401"/>
      <c r="KFD1863" s="401"/>
      <c r="KFE1863" s="401"/>
      <c r="KFF1863" s="401"/>
      <c r="KFG1863" s="401"/>
      <c r="KFH1863" s="401"/>
      <c r="KFI1863" s="401"/>
      <c r="KFJ1863" s="401"/>
      <c r="KFK1863" s="401"/>
      <c r="KFL1863" s="401"/>
      <c r="KFM1863" s="401"/>
      <c r="KFN1863" s="401"/>
      <c r="KFO1863" s="401"/>
      <c r="KFP1863" s="401"/>
      <c r="KFQ1863" s="401"/>
      <c r="KFR1863" s="401"/>
      <c r="KFS1863" s="401"/>
      <c r="KFT1863" s="401"/>
      <c r="KFU1863" s="401"/>
      <c r="KFV1863" s="401"/>
      <c r="KFW1863" s="401"/>
      <c r="KFX1863" s="401"/>
      <c r="KFY1863" s="401"/>
      <c r="KFZ1863" s="401"/>
      <c r="KGA1863" s="401"/>
      <c r="KGB1863" s="401"/>
      <c r="KGC1863" s="401"/>
      <c r="KGD1863" s="401"/>
      <c r="KGE1863" s="401"/>
      <c r="KGF1863" s="401"/>
      <c r="KGG1863" s="401"/>
      <c r="KGH1863" s="401"/>
      <c r="KGI1863" s="401"/>
      <c r="KGJ1863" s="401"/>
      <c r="KGK1863" s="401"/>
      <c r="KGL1863" s="401"/>
      <c r="KGM1863" s="401"/>
      <c r="KGN1863" s="401"/>
      <c r="KGO1863" s="401"/>
      <c r="KGP1863" s="401"/>
      <c r="KGQ1863" s="401"/>
      <c r="KGR1863" s="401"/>
      <c r="KGS1863" s="401"/>
      <c r="KGT1863" s="401"/>
      <c r="KGU1863" s="401"/>
      <c r="KGV1863" s="401"/>
      <c r="KGW1863" s="401"/>
      <c r="KGX1863" s="401"/>
      <c r="KGY1863" s="401"/>
      <c r="KGZ1863" s="401"/>
      <c r="KHA1863" s="401"/>
      <c r="KHB1863" s="401"/>
      <c r="KHC1863" s="401"/>
      <c r="KHD1863" s="401"/>
      <c r="KHE1863" s="401"/>
      <c r="KHF1863" s="401"/>
      <c r="KHG1863" s="401"/>
      <c r="KHH1863" s="401"/>
      <c r="KHI1863" s="401"/>
      <c r="KHJ1863" s="401"/>
      <c r="KHK1863" s="401"/>
      <c r="KHL1863" s="401"/>
      <c r="KHM1863" s="401"/>
      <c r="KHN1863" s="401"/>
      <c r="KHO1863" s="401"/>
      <c r="KHP1863" s="401"/>
      <c r="KHQ1863" s="401"/>
      <c r="KHR1863" s="401"/>
      <c r="KHS1863" s="401"/>
      <c r="KHT1863" s="401"/>
      <c r="KHU1863" s="401"/>
      <c r="KHV1863" s="401"/>
      <c r="KHW1863" s="401"/>
      <c r="KHX1863" s="401"/>
      <c r="KHY1863" s="401"/>
      <c r="KHZ1863" s="401"/>
      <c r="KIA1863" s="401"/>
      <c r="KIB1863" s="401"/>
      <c r="KIC1863" s="401"/>
      <c r="KID1863" s="401"/>
      <c r="KIE1863" s="401"/>
      <c r="KIF1863" s="401"/>
      <c r="KIG1863" s="401"/>
      <c r="KIH1863" s="401"/>
      <c r="KII1863" s="401"/>
      <c r="KIJ1863" s="401"/>
      <c r="KIK1863" s="401"/>
      <c r="KIL1863" s="401"/>
      <c r="KIM1863" s="401"/>
      <c r="KIN1863" s="401"/>
      <c r="KIO1863" s="401"/>
      <c r="KIP1863" s="401"/>
      <c r="KIQ1863" s="401"/>
      <c r="KIR1863" s="401"/>
      <c r="KIS1863" s="401"/>
      <c r="KIT1863" s="401"/>
      <c r="KIU1863" s="401"/>
      <c r="KIV1863" s="401"/>
      <c r="KIW1863" s="401"/>
      <c r="KIX1863" s="401"/>
      <c r="KIY1863" s="401"/>
      <c r="KIZ1863" s="401"/>
      <c r="KJA1863" s="401"/>
      <c r="KJB1863" s="401"/>
      <c r="KJC1863" s="401"/>
      <c r="KJD1863" s="401"/>
      <c r="KJE1863" s="401"/>
      <c r="KJF1863" s="401"/>
      <c r="KJG1863" s="401"/>
      <c r="KJH1863" s="401"/>
      <c r="KJI1863" s="401"/>
      <c r="KJJ1863" s="401"/>
      <c r="KJK1863" s="401"/>
      <c r="KJL1863" s="401"/>
      <c r="KJM1863" s="401"/>
      <c r="KJN1863" s="401"/>
      <c r="KJO1863" s="401"/>
      <c r="KJP1863" s="401"/>
      <c r="KJQ1863" s="401"/>
      <c r="KJR1863" s="401"/>
      <c r="KJS1863" s="401"/>
      <c r="KJT1863" s="401"/>
      <c r="KJU1863" s="401"/>
      <c r="KJV1863" s="401"/>
      <c r="KJW1863" s="401"/>
      <c r="KJX1863" s="401"/>
      <c r="KJY1863" s="401"/>
      <c r="KJZ1863" s="401"/>
      <c r="KKA1863" s="401"/>
      <c r="KKB1863" s="401"/>
      <c r="KKC1863" s="401"/>
      <c r="KKD1863" s="401"/>
      <c r="KKE1863" s="401"/>
      <c r="KKF1863" s="401"/>
      <c r="KKG1863" s="401"/>
      <c r="KKH1863" s="401"/>
      <c r="KKI1863" s="401"/>
      <c r="KKJ1863" s="401"/>
      <c r="KKK1863" s="401"/>
      <c r="KKL1863" s="401"/>
      <c r="KKM1863" s="401"/>
      <c r="KKN1863" s="401"/>
      <c r="KKO1863" s="401"/>
      <c r="KKP1863" s="401"/>
      <c r="KKQ1863" s="401"/>
      <c r="KKR1863" s="401"/>
      <c r="KKS1863" s="401"/>
      <c r="KKT1863" s="401"/>
      <c r="KKU1863" s="401"/>
      <c r="KKV1863" s="401"/>
      <c r="KKW1863" s="401"/>
      <c r="KKX1863" s="401"/>
      <c r="KKY1863" s="401"/>
      <c r="KKZ1863" s="401"/>
      <c r="KLA1863" s="401"/>
      <c r="KLB1863" s="401"/>
      <c r="KLC1863" s="401"/>
      <c r="KLD1863" s="401"/>
      <c r="KLE1863" s="401"/>
      <c r="KLF1863" s="401"/>
      <c r="KLG1863" s="401"/>
      <c r="KLH1863" s="401"/>
      <c r="KLI1863" s="401"/>
      <c r="KLJ1863" s="401"/>
      <c r="KLK1863" s="401"/>
      <c r="KLL1863" s="401"/>
      <c r="KLM1863" s="401"/>
      <c r="KLN1863" s="401"/>
      <c r="KLO1863" s="401"/>
      <c r="KLP1863" s="401"/>
      <c r="KLQ1863" s="401"/>
      <c r="KLR1863" s="401"/>
      <c r="KLS1863" s="401"/>
      <c r="KLT1863" s="401"/>
      <c r="KLU1863" s="401"/>
      <c r="KLV1863" s="401"/>
      <c r="KLW1863" s="401"/>
      <c r="KLX1863" s="401"/>
      <c r="KLY1863" s="401"/>
      <c r="KLZ1863" s="401"/>
      <c r="KMA1863" s="401"/>
      <c r="KMB1863" s="401"/>
      <c r="KMC1863" s="401"/>
      <c r="KMD1863" s="401"/>
      <c r="KME1863" s="401"/>
      <c r="KMF1863" s="401"/>
      <c r="KMG1863" s="401"/>
      <c r="KMH1863" s="401"/>
      <c r="KMI1863" s="401"/>
      <c r="KMJ1863" s="401"/>
      <c r="KMK1863" s="401"/>
      <c r="KML1863" s="401"/>
      <c r="KMM1863" s="401"/>
      <c r="KMN1863" s="401"/>
      <c r="KMO1863" s="401"/>
      <c r="KMP1863" s="401"/>
      <c r="KMQ1863" s="401"/>
      <c r="KMR1863" s="401"/>
      <c r="KMS1863" s="401"/>
      <c r="KMT1863" s="401"/>
      <c r="KMU1863" s="401"/>
      <c r="KMV1863" s="401"/>
      <c r="KMW1863" s="401"/>
      <c r="KMX1863" s="401"/>
      <c r="KMY1863" s="401"/>
      <c r="KMZ1863" s="401"/>
      <c r="KNA1863" s="401"/>
      <c r="KNB1863" s="401"/>
      <c r="KNC1863" s="401"/>
      <c r="KND1863" s="401"/>
      <c r="KNE1863" s="401"/>
      <c r="KNF1863" s="401"/>
      <c r="KNG1863" s="401"/>
      <c r="KNH1863" s="401"/>
      <c r="KNI1863" s="401"/>
      <c r="KNJ1863" s="401"/>
      <c r="KNK1863" s="401"/>
      <c r="KNL1863" s="401"/>
      <c r="KNM1863" s="401"/>
      <c r="KNN1863" s="401"/>
      <c r="KNO1863" s="401"/>
      <c r="KNP1863" s="401"/>
      <c r="KNQ1863" s="401"/>
      <c r="KNR1863" s="401"/>
      <c r="KNS1863" s="401"/>
      <c r="KNT1863" s="401"/>
      <c r="KNU1863" s="401"/>
      <c r="KNV1863" s="401"/>
      <c r="KNW1863" s="401"/>
      <c r="KNX1863" s="401"/>
      <c r="KNY1863" s="401"/>
      <c r="KNZ1863" s="401"/>
      <c r="KOA1863" s="401"/>
      <c r="KOB1863" s="401"/>
      <c r="KOC1863" s="401"/>
      <c r="KOD1863" s="401"/>
      <c r="KOE1863" s="401"/>
      <c r="KOF1863" s="401"/>
      <c r="KOG1863" s="401"/>
      <c r="KOH1863" s="401"/>
      <c r="KOI1863" s="401"/>
      <c r="KOJ1863" s="401"/>
      <c r="KOK1863" s="401"/>
      <c r="KOL1863" s="401"/>
      <c r="KOM1863" s="401"/>
      <c r="KON1863" s="401"/>
      <c r="KOO1863" s="401"/>
      <c r="KOP1863" s="401"/>
      <c r="KOQ1863" s="401"/>
      <c r="KOR1863" s="401"/>
      <c r="KOS1863" s="401"/>
      <c r="KOT1863" s="401"/>
      <c r="KOU1863" s="401"/>
      <c r="KOV1863" s="401"/>
      <c r="KOW1863" s="401"/>
      <c r="KOX1863" s="401"/>
      <c r="KOY1863" s="401"/>
      <c r="KOZ1863" s="401"/>
      <c r="KPA1863" s="401"/>
      <c r="KPB1863" s="401"/>
      <c r="KPC1863" s="401"/>
      <c r="KPD1863" s="401"/>
      <c r="KPE1863" s="401"/>
      <c r="KPF1863" s="401"/>
      <c r="KPG1863" s="401"/>
      <c r="KPH1863" s="401"/>
      <c r="KPI1863" s="401"/>
      <c r="KPJ1863" s="401"/>
      <c r="KPK1863" s="401"/>
      <c r="KPL1863" s="401"/>
      <c r="KPM1863" s="401"/>
      <c r="KPN1863" s="401"/>
      <c r="KPO1863" s="401"/>
      <c r="KPP1863" s="401"/>
      <c r="KPQ1863" s="401"/>
      <c r="KPR1863" s="401"/>
      <c r="KPS1863" s="401"/>
      <c r="KPT1863" s="401"/>
      <c r="KPU1863" s="401"/>
      <c r="KPV1863" s="401"/>
      <c r="KPW1863" s="401"/>
      <c r="KPX1863" s="401"/>
      <c r="KPY1863" s="401"/>
      <c r="KPZ1863" s="401"/>
      <c r="KQA1863" s="401"/>
      <c r="KQB1863" s="401"/>
      <c r="KQC1863" s="401"/>
      <c r="KQD1863" s="401"/>
      <c r="KQE1863" s="401"/>
      <c r="KQF1863" s="401"/>
      <c r="KQG1863" s="401"/>
      <c r="KQH1863" s="401"/>
      <c r="KQI1863" s="401"/>
      <c r="KQJ1863" s="401"/>
      <c r="KQK1863" s="401"/>
      <c r="KQL1863" s="401"/>
      <c r="KQM1863" s="401"/>
      <c r="KQN1863" s="401"/>
      <c r="KQO1863" s="401"/>
      <c r="KQP1863" s="401"/>
      <c r="KQQ1863" s="401"/>
      <c r="KQR1863" s="401"/>
      <c r="KQS1863" s="401"/>
      <c r="KQT1863" s="401"/>
      <c r="KQU1863" s="401"/>
      <c r="KQV1863" s="401"/>
      <c r="KQW1863" s="401"/>
      <c r="KQX1863" s="401"/>
      <c r="KQY1863" s="401"/>
      <c r="KQZ1863" s="401"/>
      <c r="KRA1863" s="401"/>
      <c r="KRB1863" s="401"/>
      <c r="KRC1863" s="401"/>
      <c r="KRD1863" s="401"/>
      <c r="KRE1863" s="401"/>
      <c r="KRF1863" s="401"/>
      <c r="KRG1863" s="401"/>
      <c r="KRH1863" s="401"/>
      <c r="KRI1863" s="401"/>
      <c r="KRJ1863" s="401"/>
      <c r="KRK1863" s="401"/>
      <c r="KRL1863" s="401"/>
      <c r="KRM1863" s="401"/>
      <c r="KRN1863" s="401"/>
      <c r="KRO1863" s="401"/>
      <c r="KRP1863" s="401"/>
      <c r="KRQ1863" s="401"/>
      <c r="KRR1863" s="401"/>
      <c r="KRS1863" s="401"/>
      <c r="KRT1863" s="401"/>
      <c r="KRU1863" s="401"/>
      <c r="KRV1863" s="401"/>
      <c r="KRW1863" s="401"/>
      <c r="KRX1863" s="401"/>
      <c r="KRY1863" s="401"/>
      <c r="KRZ1863" s="401"/>
      <c r="KSA1863" s="401"/>
      <c r="KSB1863" s="401"/>
      <c r="KSC1863" s="401"/>
      <c r="KSD1863" s="401"/>
      <c r="KSE1863" s="401"/>
      <c r="KSF1863" s="401"/>
      <c r="KSG1863" s="401"/>
      <c r="KSH1863" s="401"/>
      <c r="KSI1863" s="401"/>
      <c r="KSJ1863" s="401"/>
      <c r="KSK1863" s="401"/>
      <c r="KSL1863" s="401"/>
      <c r="KSM1863" s="401"/>
      <c r="KSN1863" s="401"/>
      <c r="KSO1863" s="401"/>
      <c r="KSP1863" s="401"/>
      <c r="KSQ1863" s="401"/>
      <c r="KSR1863" s="401"/>
      <c r="KSS1863" s="401"/>
      <c r="KST1863" s="401"/>
      <c r="KSU1863" s="401"/>
      <c r="KSV1863" s="401"/>
      <c r="KSW1863" s="401"/>
      <c r="KSX1863" s="401"/>
      <c r="KSY1863" s="401"/>
      <c r="KSZ1863" s="401"/>
      <c r="KTA1863" s="401"/>
      <c r="KTB1863" s="401"/>
      <c r="KTC1863" s="401"/>
      <c r="KTD1863" s="401"/>
      <c r="KTE1863" s="401"/>
      <c r="KTF1863" s="401"/>
      <c r="KTG1863" s="401"/>
      <c r="KTH1863" s="401"/>
      <c r="KTI1863" s="401"/>
      <c r="KTJ1863" s="401"/>
      <c r="KTK1863" s="401"/>
      <c r="KTL1863" s="401"/>
      <c r="KTM1863" s="401"/>
      <c r="KTN1863" s="401"/>
      <c r="KTO1863" s="401"/>
      <c r="KTP1863" s="401"/>
      <c r="KTQ1863" s="401"/>
      <c r="KTR1863" s="401"/>
      <c r="KTS1863" s="401"/>
      <c r="KTT1863" s="401"/>
      <c r="KTU1863" s="401"/>
      <c r="KTV1863" s="401"/>
      <c r="KTW1863" s="401"/>
      <c r="KTX1863" s="401"/>
      <c r="KTY1863" s="401"/>
      <c r="KTZ1863" s="401"/>
      <c r="KUA1863" s="401"/>
      <c r="KUB1863" s="401"/>
      <c r="KUC1863" s="401"/>
      <c r="KUD1863" s="401"/>
      <c r="KUE1863" s="401"/>
      <c r="KUF1863" s="401"/>
      <c r="KUG1863" s="401"/>
      <c r="KUH1863" s="401"/>
      <c r="KUI1863" s="401"/>
      <c r="KUJ1863" s="401"/>
      <c r="KUK1863" s="401"/>
      <c r="KUL1863" s="401"/>
      <c r="KUM1863" s="401"/>
      <c r="KUN1863" s="401"/>
      <c r="KUO1863" s="401"/>
      <c r="KUP1863" s="401"/>
      <c r="KUQ1863" s="401"/>
      <c r="KUR1863" s="401"/>
      <c r="KUS1863" s="401"/>
      <c r="KUT1863" s="401"/>
      <c r="KUU1863" s="401"/>
      <c r="KUV1863" s="401"/>
      <c r="KUW1863" s="401"/>
      <c r="KUX1863" s="401"/>
      <c r="KUY1863" s="401"/>
      <c r="KUZ1863" s="401"/>
      <c r="KVA1863" s="401"/>
      <c r="KVB1863" s="401"/>
      <c r="KVC1863" s="401"/>
      <c r="KVD1863" s="401"/>
      <c r="KVE1863" s="401"/>
      <c r="KVF1863" s="401"/>
      <c r="KVG1863" s="401"/>
      <c r="KVH1863" s="401"/>
      <c r="KVI1863" s="401"/>
      <c r="KVJ1863" s="401"/>
      <c r="KVK1863" s="401"/>
      <c r="KVL1863" s="401"/>
      <c r="KVM1863" s="401"/>
      <c r="KVN1863" s="401"/>
      <c r="KVO1863" s="401"/>
      <c r="KVP1863" s="401"/>
      <c r="KVQ1863" s="401"/>
      <c r="KVR1863" s="401"/>
      <c r="KVS1863" s="401"/>
      <c r="KVT1863" s="401"/>
      <c r="KVU1863" s="401"/>
      <c r="KVV1863" s="401"/>
      <c r="KVW1863" s="401"/>
      <c r="KVX1863" s="401"/>
      <c r="KVY1863" s="401"/>
      <c r="KVZ1863" s="401"/>
      <c r="KWA1863" s="401"/>
      <c r="KWB1863" s="401"/>
      <c r="KWC1863" s="401"/>
      <c r="KWD1863" s="401"/>
      <c r="KWE1863" s="401"/>
      <c r="KWF1863" s="401"/>
      <c r="KWG1863" s="401"/>
      <c r="KWH1863" s="401"/>
      <c r="KWI1863" s="401"/>
      <c r="KWJ1863" s="401"/>
      <c r="KWK1863" s="401"/>
      <c r="KWL1863" s="401"/>
      <c r="KWM1863" s="401"/>
      <c r="KWN1863" s="401"/>
      <c r="KWO1863" s="401"/>
      <c r="KWP1863" s="401"/>
      <c r="KWQ1863" s="401"/>
      <c r="KWR1863" s="401"/>
      <c r="KWS1863" s="401"/>
      <c r="KWT1863" s="401"/>
      <c r="KWU1863" s="401"/>
      <c r="KWV1863" s="401"/>
      <c r="KWW1863" s="401"/>
      <c r="KWX1863" s="401"/>
      <c r="KWY1863" s="401"/>
      <c r="KWZ1863" s="401"/>
      <c r="KXA1863" s="401"/>
      <c r="KXB1863" s="401"/>
      <c r="KXC1863" s="401"/>
      <c r="KXD1863" s="401"/>
      <c r="KXE1863" s="401"/>
      <c r="KXF1863" s="401"/>
      <c r="KXG1863" s="401"/>
      <c r="KXH1863" s="401"/>
      <c r="KXI1863" s="401"/>
      <c r="KXJ1863" s="401"/>
      <c r="KXK1863" s="401"/>
      <c r="KXL1863" s="401"/>
      <c r="KXM1863" s="401"/>
      <c r="KXN1863" s="401"/>
      <c r="KXO1863" s="401"/>
      <c r="KXP1863" s="401"/>
      <c r="KXQ1863" s="401"/>
      <c r="KXR1863" s="401"/>
      <c r="KXS1863" s="401"/>
      <c r="KXT1863" s="401"/>
      <c r="KXU1863" s="401"/>
      <c r="KXV1863" s="401"/>
      <c r="KXW1863" s="401"/>
      <c r="KXX1863" s="401"/>
      <c r="KXY1863" s="401"/>
      <c r="KXZ1863" s="401"/>
      <c r="KYA1863" s="401"/>
      <c r="KYB1863" s="401"/>
      <c r="KYC1863" s="401"/>
      <c r="KYD1863" s="401"/>
      <c r="KYE1863" s="401"/>
      <c r="KYF1863" s="401"/>
      <c r="KYG1863" s="401"/>
      <c r="KYH1863" s="401"/>
      <c r="KYI1863" s="401"/>
      <c r="KYJ1863" s="401"/>
      <c r="KYK1863" s="401"/>
      <c r="KYL1863" s="401"/>
      <c r="KYM1863" s="401"/>
      <c r="KYN1863" s="401"/>
      <c r="KYO1863" s="401"/>
      <c r="KYP1863" s="401"/>
      <c r="KYQ1863" s="401"/>
      <c r="KYR1863" s="401"/>
      <c r="KYS1863" s="401"/>
      <c r="KYT1863" s="401"/>
      <c r="KYU1863" s="401"/>
      <c r="KYV1863" s="401"/>
      <c r="KYW1863" s="401"/>
      <c r="KYX1863" s="401"/>
      <c r="KYY1863" s="401"/>
      <c r="KYZ1863" s="401"/>
      <c r="KZA1863" s="401"/>
      <c r="KZB1863" s="401"/>
      <c r="KZC1863" s="401"/>
      <c r="KZD1863" s="401"/>
      <c r="KZE1863" s="401"/>
      <c r="KZF1863" s="401"/>
      <c r="KZG1863" s="401"/>
      <c r="KZH1863" s="401"/>
      <c r="KZI1863" s="401"/>
      <c r="KZJ1863" s="401"/>
      <c r="KZK1863" s="401"/>
      <c r="KZL1863" s="401"/>
      <c r="KZM1863" s="401"/>
      <c r="KZN1863" s="401"/>
      <c r="KZO1863" s="401"/>
      <c r="KZP1863" s="401"/>
      <c r="KZQ1863" s="401"/>
      <c r="KZR1863" s="401"/>
      <c r="KZS1863" s="401"/>
      <c r="KZT1863" s="401"/>
      <c r="KZU1863" s="401"/>
      <c r="KZV1863" s="401"/>
      <c r="KZW1863" s="401"/>
      <c r="KZX1863" s="401"/>
      <c r="KZY1863" s="401"/>
      <c r="KZZ1863" s="401"/>
      <c r="LAA1863" s="401"/>
      <c r="LAB1863" s="401"/>
      <c r="LAC1863" s="401"/>
      <c r="LAD1863" s="401"/>
      <c r="LAE1863" s="401"/>
      <c r="LAF1863" s="401"/>
      <c r="LAG1863" s="401"/>
      <c r="LAH1863" s="401"/>
      <c r="LAI1863" s="401"/>
      <c r="LAJ1863" s="401"/>
      <c r="LAK1863" s="401"/>
      <c r="LAL1863" s="401"/>
      <c r="LAM1863" s="401"/>
      <c r="LAN1863" s="401"/>
      <c r="LAO1863" s="401"/>
      <c r="LAP1863" s="401"/>
      <c r="LAQ1863" s="401"/>
      <c r="LAR1863" s="401"/>
      <c r="LAS1863" s="401"/>
      <c r="LAT1863" s="401"/>
      <c r="LAU1863" s="401"/>
      <c r="LAV1863" s="401"/>
      <c r="LAW1863" s="401"/>
      <c r="LAX1863" s="401"/>
      <c r="LAY1863" s="401"/>
      <c r="LAZ1863" s="401"/>
      <c r="LBA1863" s="401"/>
      <c r="LBB1863" s="401"/>
      <c r="LBC1863" s="401"/>
      <c r="LBD1863" s="401"/>
      <c r="LBE1863" s="401"/>
      <c r="LBF1863" s="401"/>
      <c r="LBG1863" s="401"/>
      <c r="LBH1863" s="401"/>
      <c r="LBI1863" s="401"/>
      <c r="LBJ1863" s="401"/>
      <c r="LBK1863" s="401"/>
      <c r="LBL1863" s="401"/>
      <c r="LBM1863" s="401"/>
      <c r="LBN1863" s="401"/>
      <c r="LBO1863" s="401"/>
      <c r="LBP1863" s="401"/>
      <c r="LBQ1863" s="401"/>
      <c r="LBR1863" s="401"/>
      <c r="LBS1863" s="401"/>
      <c r="LBT1863" s="401"/>
      <c r="LBU1863" s="401"/>
      <c r="LBV1863" s="401"/>
      <c r="LBW1863" s="401"/>
      <c r="LBX1863" s="401"/>
      <c r="LBY1863" s="401"/>
      <c r="LBZ1863" s="401"/>
      <c r="LCA1863" s="401"/>
      <c r="LCB1863" s="401"/>
      <c r="LCC1863" s="401"/>
      <c r="LCD1863" s="401"/>
      <c r="LCE1863" s="401"/>
      <c r="LCF1863" s="401"/>
      <c r="LCG1863" s="401"/>
      <c r="LCH1863" s="401"/>
      <c r="LCI1863" s="401"/>
      <c r="LCJ1863" s="401"/>
      <c r="LCK1863" s="401"/>
      <c r="LCL1863" s="401"/>
      <c r="LCM1863" s="401"/>
      <c r="LCN1863" s="401"/>
      <c r="LCO1863" s="401"/>
      <c r="LCP1863" s="401"/>
      <c r="LCQ1863" s="401"/>
      <c r="LCR1863" s="401"/>
      <c r="LCS1863" s="401"/>
      <c r="LCT1863" s="401"/>
      <c r="LCU1863" s="401"/>
      <c r="LCV1863" s="401"/>
      <c r="LCW1863" s="401"/>
      <c r="LCX1863" s="401"/>
      <c r="LCY1863" s="401"/>
      <c r="LCZ1863" s="401"/>
      <c r="LDA1863" s="401"/>
      <c r="LDB1863" s="401"/>
      <c r="LDC1863" s="401"/>
      <c r="LDD1863" s="401"/>
      <c r="LDE1863" s="401"/>
      <c r="LDF1863" s="401"/>
      <c r="LDG1863" s="401"/>
      <c r="LDH1863" s="401"/>
      <c r="LDI1863" s="401"/>
      <c r="LDJ1863" s="401"/>
      <c r="LDK1863" s="401"/>
      <c r="LDL1863" s="401"/>
      <c r="LDM1863" s="401"/>
      <c r="LDN1863" s="401"/>
      <c r="LDO1863" s="401"/>
      <c r="LDP1863" s="401"/>
      <c r="LDQ1863" s="401"/>
      <c r="LDR1863" s="401"/>
      <c r="LDS1863" s="401"/>
      <c r="LDT1863" s="401"/>
      <c r="LDU1863" s="401"/>
      <c r="LDV1863" s="401"/>
      <c r="LDW1863" s="401"/>
      <c r="LDX1863" s="401"/>
      <c r="LDY1863" s="401"/>
      <c r="LDZ1863" s="401"/>
      <c r="LEA1863" s="401"/>
      <c r="LEB1863" s="401"/>
      <c r="LEC1863" s="401"/>
      <c r="LED1863" s="401"/>
      <c r="LEE1863" s="401"/>
      <c r="LEF1863" s="401"/>
      <c r="LEG1863" s="401"/>
      <c r="LEH1863" s="401"/>
      <c r="LEI1863" s="401"/>
      <c r="LEJ1863" s="401"/>
      <c r="LEK1863" s="401"/>
      <c r="LEL1863" s="401"/>
      <c r="LEM1863" s="401"/>
      <c r="LEN1863" s="401"/>
      <c r="LEO1863" s="401"/>
      <c r="LEP1863" s="401"/>
      <c r="LEQ1863" s="401"/>
      <c r="LER1863" s="401"/>
      <c r="LES1863" s="401"/>
      <c r="LET1863" s="401"/>
      <c r="LEU1863" s="401"/>
      <c r="LEV1863" s="401"/>
      <c r="LEW1863" s="401"/>
      <c r="LEX1863" s="401"/>
      <c r="LEY1863" s="401"/>
      <c r="LEZ1863" s="401"/>
      <c r="LFA1863" s="401"/>
      <c r="LFB1863" s="401"/>
      <c r="LFC1863" s="401"/>
      <c r="LFD1863" s="401"/>
      <c r="LFE1863" s="401"/>
      <c r="LFF1863" s="401"/>
      <c r="LFG1863" s="401"/>
      <c r="LFH1863" s="401"/>
      <c r="LFI1863" s="401"/>
      <c r="LFJ1863" s="401"/>
      <c r="LFK1863" s="401"/>
      <c r="LFL1863" s="401"/>
      <c r="LFM1863" s="401"/>
      <c r="LFN1863" s="401"/>
      <c r="LFO1863" s="401"/>
      <c r="LFP1863" s="401"/>
      <c r="LFQ1863" s="401"/>
      <c r="LFR1863" s="401"/>
      <c r="LFS1863" s="401"/>
      <c r="LFT1863" s="401"/>
      <c r="LFU1863" s="401"/>
      <c r="LFV1863" s="401"/>
      <c r="LFW1863" s="401"/>
      <c r="LFX1863" s="401"/>
      <c r="LFY1863" s="401"/>
      <c r="LFZ1863" s="401"/>
      <c r="LGA1863" s="401"/>
      <c r="LGB1863" s="401"/>
      <c r="LGC1863" s="401"/>
      <c r="LGD1863" s="401"/>
      <c r="LGE1863" s="401"/>
      <c r="LGF1863" s="401"/>
      <c r="LGG1863" s="401"/>
      <c r="LGH1863" s="401"/>
      <c r="LGI1863" s="401"/>
      <c r="LGJ1863" s="401"/>
      <c r="LGK1863" s="401"/>
      <c r="LGL1863" s="401"/>
      <c r="LGM1863" s="401"/>
      <c r="LGN1863" s="401"/>
      <c r="LGO1863" s="401"/>
      <c r="LGP1863" s="401"/>
      <c r="LGQ1863" s="401"/>
      <c r="LGR1863" s="401"/>
      <c r="LGS1863" s="401"/>
      <c r="LGT1863" s="401"/>
      <c r="LGU1863" s="401"/>
      <c r="LGV1863" s="401"/>
      <c r="LGW1863" s="401"/>
      <c r="LGX1863" s="401"/>
      <c r="LGY1863" s="401"/>
      <c r="LGZ1863" s="401"/>
      <c r="LHA1863" s="401"/>
      <c r="LHB1863" s="401"/>
      <c r="LHC1863" s="401"/>
      <c r="LHD1863" s="401"/>
      <c r="LHE1863" s="401"/>
      <c r="LHF1863" s="401"/>
      <c r="LHG1863" s="401"/>
      <c r="LHH1863" s="401"/>
      <c r="LHI1863" s="401"/>
      <c r="LHJ1863" s="401"/>
      <c r="LHK1863" s="401"/>
      <c r="LHL1863" s="401"/>
      <c r="LHM1863" s="401"/>
      <c r="LHN1863" s="401"/>
      <c r="LHO1863" s="401"/>
      <c r="LHP1863" s="401"/>
      <c r="LHQ1863" s="401"/>
      <c r="LHR1863" s="401"/>
      <c r="LHS1863" s="401"/>
      <c r="LHT1863" s="401"/>
      <c r="LHU1863" s="401"/>
      <c r="LHV1863" s="401"/>
      <c r="LHW1863" s="401"/>
      <c r="LHX1863" s="401"/>
      <c r="LHY1863" s="401"/>
      <c r="LHZ1863" s="401"/>
      <c r="LIA1863" s="401"/>
      <c r="LIB1863" s="401"/>
      <c r="LIC1863" s="401"/>
      <c r="LID1863" s="401"/>
      <c r="LIE1863" s="401"/>
      <c r="LIF1863" s="401"/>
      <c r="LIG1863" s="401"/>
      <c r="LIH1863" s="401"/>
      <c r="LII1863" s="401"/>
      <c r="LIJ1863" s="401"/>
      <c r="LIK1863" s="401"/>
      <c r="LIL1863" s="401"/>
      <c r="LIM1863" s="401"/>
      <c r="LIN1863" s="401"/>
      <c r="LIO1863" s="401"/>
      <c r="LIP1863" s="401"/>
      <c r="LIQ1863" s="401"/>
      <c r="LIR1863" s="401"/>
      <c r="LIS1863" s="401"/>
      <c r="LIT1863" s="401"/>
      <c r="LIU1863" s="401"/>
      <c r="LIV1863" s="401"/>
      <c r="LIW1863" s="401"/>
      <c r="LIX1863" s="401"/>
      <c r="LIY1863" s="401"/>
      <c r="LIZ1863" s="401"/>
      <c r="LJA1863" s="401"/>
      <c r="LJB1863" s="401"/>
      <c r="LJC1863" s="401"/>
      <c r="LJD1863" s="401"/>
      <c r="LJE1863" s="401"/>
      <c r="LJF1863" s="401"/>
      <c r="LJG1863" s="401"/>
      <c r="LJH1863" s="401"/>
      <c r="LJI1863" s="401"/>
      <c r="LJJ1863" s="401"/>
      <c r="LJK1863" s="401"/>
      <c r="LJL1863" s="401"/>
      <c r="LJM1863" s="401"/>
      <c r="LJN1863" s="401"/>
      <c r="LJO1863" s="401"/>
      <c r="LJP1863" s="401"/>
      <c r="LJQ1863" s="401"/>
      <c r="LJR1863" s="401"/>
      <c r="LJS1863" s="401"/>
      <c r="LJT1863" s="401"/>
      <c r="LJU1863" s="401"/>
      <c r="LJV1863" s="401"/>
      <c r="LJW1863" s="401"/>
      <c r="LJX1863" s="401"/>
      <c r="LJY1863" s="401"/>
      <c r="LJZ1863" s="401"/>
      <c r="LKA1863" s="401"/>
      <c r="LKB1863" s="401"/>
      <c r="LKC1863" s="401"/>
      <c r="LKD1863" s="401"/>
      <c r="LKE1863" s="401"/>
      <c r="LKF1863" s="401"/>
      <c r="LKG1863" s="401"/>
      <c r="LKH1863" s="401"/>
      <c r="LKI1863" s="401"/>
      <c r="LKJ1863" s="401"/>
      <c r="LKK1863" s="401"/>
      <c r="LKL1863" s="401"/>
      <c r="LKM1863" s="401"/>
      <c r="LKN1863" s="401"/>
      <c r="LKO1863" s="401"/>
      <c r="LKP1863" s="401"/>
      <c r="LKQ1863" s="401"/>
      <c r="LKR1863" s="401"/>
      <c r="LKS1863" s="401"/>
      <c r="LKT1863" s="401"/>
      <c r="LKU1863" s="401"/>
      <c r="LKV1863" s="401"/>
      <c r="LKW1863" s="401"/>
      <c r="LKX1863" s="401"/>
      <c r="LKY1863" s="401"/>
      <c r="LKZ1863" s="401"/>
      <c r="LLA1863" s="401"/>
      <c r="LLB1863" s="401"/>
      <c r="LLC1863" s="401"/>
      <c r="LLD1863" s="401"/>
      <c r="LLE1863" s="401"/>
      <c r="LLF1863" s="401"/>
      <c r="LLG1863" s="401"/>
      <c r="LLH1863" s="401"/>
      <c r="LLI1863" s="401"/>
      <c r="LLJ1863" s="401"/>
      <c r="LLK1863" s="401"/>
      <c r="LLL1863" s="401"/>
      <c r="LLM1863" s="401"/>
      <c r="LLN1863" s="401"/>
      <c r="LLO1863" s="401"/>
      <c r="LLP1863" s="401"/>
      <c r="LLQ1863" s="401"/>
      <c r="LLR1863" s="401"/>
      <c r="LLS1863" s="401"/>
      <c r="LLT1863" s="401"/>
      <c r="LLU1863" s="401"/>
      <c r="LLV1863" s="401"/>
      <c r="LLW1863" s="401"/>
      <c r="LLX1863" s="401"/>
      <c r="LLY1863" s="401"/>
      <c r="LLZ1863" s="401"/>
      <c r="LMA1863" s="401"/>
      <c r="LMB1863" s="401"/>
      <c r="LMC1863" s="401"/>
      <c r="LMD1863" s="401"/>
      <c r="LME1863" s="401"/>
      <c r="LMF1863" s="401"/>
      <c r="LMG1863" s="401"/>
      <c r="LMH1863" s="401"/>
      <c r="LMI1863" s="401"/>
      <c r="LMJ1863" s="401"/>
      <c r="LMK1863" s="401"/>
      <c r="LML1863" s="401"/>
      <c r="LMM1863" s="401"/>
      <c r="LMN1863" s="401"/>
      <c r="LMO1863" s="401"/>
      <c r="LMP1863" s="401"/>
      <c r="LMQ1863" s="401"/>
      <c r="LMR1863" s="401"/>
      <c r="LMS1863" s="401"/>
      <c r="LMT1863" s="401"/>
      <c r="LMU1863" s="401"/>
      <c r="LMV1863" s="401"/>
      <c r="LMW1863" s="401"/>
      <c r="LMX1863" s="401"/>
      <c r="LMY1863" s="401"/>
      <c r="LMZ1863" s="401"/>
      <c r="LNA1863" s="401"/>
      <c r="LNB1863" s="401"/>
      <c r="LNC1863" s="401"/>
      <c r="LND1863" s="401"/>
      <c r="LNE1863" s="401"/>
      <c r="LNF1863" s="401"/>
      <c r="LNG1863" s="401"/>
      <c r="LNH1863" s="401"/>
      <c r="LNI1863" s="401"/>
      <c r="LNJ1863" s="401"/>
      <c r="LNK1863" s="401"/>
      <c r="LNL1863" s="401"/>
      <c r="LNM1863" s="401"/>
      <c r="LNN1863" s="401"/>
      <c r="LNO1863" s="401"/>
      <c r="LNP1863" s="401"/>
      <c r="LNQ1863" s="401"/>
      <c r="LNR1863" s="401"/>
      <c r="LNS1863" s="401"/>
      <c r="LNT1863" s="401"/>
      <c r="LNU1863" s="401"/>
      <c r="LNV1863" s="401"/>
      <c r="LNW1863" s="401"/>
      <c r="LNX1863" s="401"/>
      <c r="LNY1863" s="401"/>
      <c r="LNZ1863" s="401"/>
      <c r="LOA1863" s="401"/>
      <c r="LOB1863" s="401"/>
      <c r="LOC1863" s="401"/>
      <c r="LOD1863" s="401"/>
      <c r="LOE1863" s="401"/>
      <c r="LOF1863" s="401"/>
      <c r="LOG1863" s="401"/>
      <c r="LOH1863" s="401"/>
      <c r="LOI1863" s="401"/>
      <c r="LOJ1863" s="401"/>
      <c r="LOK1863" s="401"/>
      <c r="LOL1863" s="401"/>
      <c r="LOM1863" s="401"/>
      <c r="LON1863" s="401"/>
      <c r="LOO1863" s="401"/>
      <c r="LOP1863" s="401"/>
      <c r="LOQ1863" s="401"/>
      <c r="LOR1863" s="401"/>
      <c r="LOS1863" s="401"/>
      <c r="LOT1863" s="401"/>
      <c r="LOU1863" s="401"/>
      <c r="LOV1863" s="401"/>
      <c r="LOW1863" s="401"/>
      <c r="LOX1863" s="401"/>
      <c r="LOY1863" s="401"/>
      <c r="LOZ1863" s="401"/>
      <c r="LPA1863" s="401"/>
      <c r="LPB1863" s="401"/>
      <c r="LPC1863" s="401"/>
      <c r="LPD1863" s="401"/>
      <c r="LPE1863" s="401"/>
      <c r="LPF1863" s="401"/>
      <c r="LPG1863" s="401"/>
      <c r="LPH1863" s="401"/>
      <c r="LPI1863" s="401"/>
      <c r="LPJ1863" s="401"/>
      <c r="LPK1863" s="401"/>
      <c r="LPL1863" s="401"/>
      <c r="LPM1863" s="401"/>
      <c r="LPN1863" s="401"/>
      <c r="LPO1863" s="401"/>
      <c r="LPP1863" s="401"/>
      <c r="LPQ1863" s="401"/>
      <c r="LPR1863" s="401"/>
      <c r="LPS1863" s="401"/>
      <c r="LPT1863" s="401"/>
      <c r="LPU1863" s="401"/>
      <c r="LPV1863" s="401"/>
      <c r="LPW1863" s="401"/>
      <c r="LPX1863" s="401"/>
      <c r="LPY1863" s="401"/>
      <c r="LPZ1863" s="401"/>
      <c r="LQA1863" s="401"/>
      <c r="LQB1863" s="401"/>
      <c r="LQC1863" s="401"/>
      <c r="LQD1863" s="401"/>
      <c r="LQE1863" s="401"/>
      <c r="LQF1863" s="401"/>
      <c r="LQG1863" s="401"/>
      <c r="LQH1863" s="401"/>
      <c r="LQI1863" s="401"/>
      <c r="LQJ1863" s="401"/>
      <c r="LQK1863" s="401"/>
      <c r="LQL1863" s="401"/>
      <c r="LQM1863" s="401"/>
      <c r="LQN1863" s="401"/>
      <c r="LQO1863" s="401"/>
      <c r="LQP1863" s="401"/>
      <c r="LQQ1863" s="401"/>
      <c r="LQR1863" s="401"/>
      <c r="LQS1863" s="401"/>
      <c r="LQT1863" s="401"/>
      <c r="LQU1863" s="401"/>
      <c r="LQV1863" s="401"/>
      <c r="LQW1863" s="401"/>
      <c r="LQX1863" s="401"/>
      <c r="LQY1863" s="401"/>
      <c r="LQZ1863" s="401"/>
      <c r="LRA1863" s="401"/>
      <c r="LRB1863" s="401"/>
      <c r="LRC1863" s="401"/>
      <c r="LRD1863" s="401"/>
      <c r="LRE1863" s="401"/>
      <c r="LRF1863" s="401"/>
      <c r="LRG1863" s="401"/>
      <c r="LRH1863" s="401"/>
      <c r="LRI1863" s="401"/>
      <c r="LRJ1863" s="401"/>
      <c r="LRK1863" s="401"/>
      <c r="LRL1863" s="401"/>
      <c r="LRM1863" s="401"/>
      <c r="LRN1863" s="401"/>
      <c r="LRO1863" s="401"/>
      <c r="LRP1863" s="401"/>
      <c r="LRQ1863" s="401"/>
      <c r="LRR1863" s="401"/>
      <c r="LRS1863" s="401"/>
      <c r="LRT1863" s="401"/>
      <c r="LRU1863" s="401"/>
      <c r="LRV1863" s="401"/>
      <c r="LRW1863" s="401"/>
      <c r="LRX1863" s="401"/>
      <c r="LRY1863" s="401"/>
      <c r="LRZ1863" s="401"/>
      <c r="LSA1863" s="401"/>
      <c r="LSB1863" s="401"/>
      <c r="LSC1863" s="401"/>
      <c r="LSD1863" s="401"/>
      <c r="LSE1863" s="401"/>
      <c r="LSF1863" s="401"/>
      <c r="LSG1863" s="401"/>
      <c r="LSH1863" s="401"/>
      <c r="LSI1863" s="401"/>
      <c r="LSJ1863" s="401"/>
      <c r="LSK1863" s="401"/>
      <c r="LSL1863" s="401"/>
      <c r="LSM1863" s="401"/>
      <c r="LSN1863" s="401"/>
      <c r="LSO1863" s="401"/>
      <c r="LSP1863" s="401"/>
      <c r="LSQ1863" s="401"/>
      <c r="LSR1863" s="401"/>
      <c r="LSS1863" s="401"/>
      <c r="LST1863" s="401"/>
      <c r="LSU1863" s="401"/>
      <c r="LSV1863" s="401"/>
      <c r="LSW1863" s="401"/>
      <c r="LSX1863" s="401"/>
      <c r="LSY1863" s="401"/>
      <c r="LSZ1863" s="401"/>
      <c r="LTA1863" s="401"/>
      <c r="LTB1863" s="401"/>
      <c r="LTC1863" s="401"/>
      <c r="LTD1863" s="401"/>
      <c r="LTE1863" s="401"/>
      <c r="LTF1863" s="401"/>
      <c r="LTG1863" s="401"/>
      <c r="LTH1863" s="401"/>
      <c r="LTI1863" s="401"/>
      <c r="LTJ1863" s="401"/>
      <c r="LTK1863" s="401"/>
      <c r="LTL1863" s="401"/>
      <c r="LTM1863" s="401"/>
      <c r="LTN1863" s="401"/>
      <c r="LTO1863" s="401"/>
      <c r="LTP1863" s="401"/>
      <c r="LTQ1863" s="401"/>
      <c r="LTR1863" s="401"/>
      <c r="LTS1863" s="401"/>
      <c r="LTT1863" s="401"/>
      <c r="LTU1863" s="401"/>
      <c r="LTV1863" s="401"/>
      <c r="LTW1863" s="401"/>
      <c r="LTX1863" s="401"/>
      <c r="LTY1863" s="401"/>
      <c r="LTZ1863" s="401"/>
      <c r="LUA1863" s="401"/>
      <c r="LUB1863" s="401"/>
      <c r="LUC1863" s="401"/>
      <c r="LUD1863" s="401"/>
      <c r="LUE1863" s="401"/>
      <c r="LUF1863" s="401"/>
      <c r="LUG1863" s="401"/>
      <c r="LUH1863" s="401"/>
      <c r="LUI1863" s="401"/>
      <c r="LUJ1863" s="401"/>
      <c r="LUK1863" s="401"/>
      <c r="LUL1863" s="401"/>
      <c r="LUM1863" s="401"/>
      <c r="LUN1863" s="401"/>
      <c r="LUO1863" s="401"/>
      <c r="LUP1863" s="401"/>
      <c r="LUQ1863" s="401"/>
      <c r="LUR1863" s="401"/>
      <c r="LUS1863" s="401"/>
      <c r="LUT1863" s="401"/>
      <c r="LUU1863" s="401"/>
      <c r="LUV1863" s="401"/>
      <c r="LUW1863" s="401"/>
      <c r="LUX1863" s="401"/>
      <c r="LUY1863" s="401"/>
      <c r="LUZ1863" s="401"/>
      <c r="LVA1863" s="401"/>
      <c r="LVB1863" s="401"/>
      <c r="LVC1863" s="401"/>
      <c r="LVD1863" s="401"/>
      <c r="LVE1863" s="401"/>
      <c r="LVF1863" s="401"/>
      <c r="LVG1863" s="401"/>
      <c r="LVH1863" s="401"/>
      <c r="LVI1863" s="401"/>
      <c r="LVJ1863" s="401"/>
      <c r="LVK1863" s="401"/>
      <c r="LVL1863" s="401"/>
      <c r="LVM1863" s="401"/>
      <c r="LVN1863" s="401"/>
      <c r="LVO1863" s="401"/>
      <c r="LVP1863" s="401"/>
      <c r="LVQ1863" s="401"/>
      <c r="LVR1863" s="401"/>
      <c r="LVS1863" s="401"/>
      <c r="LVT1863" s="401"/>
      <c r="LVU1863" s="401"/>
      <c r="LVV1863" s="401"/>
      <c r="LVW1863" s="401"/>
      <c r="LVX1863" s="401"/>
      <c r="LVY1863" s="401"/>
      <c r="LVZ1863" s="401"/>
      <c r="LWA1863" s="401"/>
      <c r="LWB1863" s="401"/>
      <c r="LWC1863" s="401"/>
      <c r="LWD1863" s="401"/>
      <c r="LWE1863" s="401"/>
      <c r="LWF1863" s="401"/>
      <c r="LWG1863" s="401"/>
      <c r="LWH1863" s="401"/>
      <c r="LWI1863" s="401"/>
      <c r="LWJ1863" s="401"/>
      <c r="LWK1863" s="401"/>
      <c r="LWL1863" s="401"/>
      <c r="LWM1863" s="401"/>
      <c r="LWN1863" s="401"/>
      <c r="LWO1863" s="401"/>
      <c r="LWP1863" s="401"/>
      <c r="LWQ1863" s="401"/>
      <c r="LWR1863" s="401"/>
      <c r="LWS1863" s="401"/>
      <c r="LWT1863" s="401"/>
      <c r="LWU1863" s="401"/>
      <c r="LWV1863" s="401"/>
      <c r="LWW1863" s="401"/>
      <c r="LWX1863" s="401"/>
      <c r="LWY1863" s="401"/>
      <c r="LWZ1863" s="401"/>
      <c r="LXA1863" s="401"/>
      <c r="LXB1863" s="401"/>
      <c r="LXC1863" s="401"/>
      <c r="LXD1863" s="401"/>
      <c r="LXE1863" s="401"/>
      <c r="LXF1863" s="401"/>
      <c r="LXG1863" s="401"/>
      <c r="LXH1863" s="401"/>
      <c r="LXI1863" s="401"/>
      <c r="LXJ1863" s="401"/>
      <c r="LXK1863" s="401"/>
      <c r="LXL1863" s="401"/>
      <c r="LXM1863" s="401"/>
      <c r="LXN1863" s="401"/>
      <c r="LXO1863" s="401"/>
      <c r="LXP1863" s="401"/>
      <c r="LXQ1863" s="401"/>
      <c r="LXR1863" s="401"/>
      <c r="LXS1863" s="401"/>
      <c r="LXT1863" s="401"/>
      <c r="LXU1863" s="401"/>
      <c r="LXV1863" s="401"/>
      <c r="LXW1863" s="401"/>
      <c r="LXX1863" s="401"/>
      <c r="LXY1863" s="401"/>
      <c r="LXZ1863" s="401"/>
      <c r="LYA1863" s="401"/>
      <c r="LYB1863" s="401"/>
      <c r="LYC1863" s="401"/>
      <c r="LYD1863" s="401"/>
      <c r="LYE1863" s="401"/>
      <c r="LYF1863" s="401"/>
      <c r="LYG1863" s="401"/>
      <c r="LYH1863" s="401"/>
      <c r="LYI1863" s="401"/>
      <c r="LYJ1863" s="401"/>
      <c r="LYK1863" s="401"/>
      <c r="LYL1863" s="401"/>
      <c r="LYM1863" s="401"/>
      <c r="LYN1863" s="401"/>
      <c r="LYO1863" s="401"/>
      <c r="LYP1863" s="401"/>
      <c r="LYQ1863" s="401"/>
      <c r="LYR1863" s="401"/>
      <c r="LYS1863" s="401"/>
      <c r="LYT1863" s="401"/>
      <c r="LYU1863" s="401"/>
      <c r="LYV1863" s="401"/>
      <c r="LYW1863" s="401"/>
      <c r="LYX1863" s="401"/>
      <c r="LYY1863" s="401"/>
      <c r="LYZ1863" s="401"/>
      <c r="LZA1863" s="401"/>
      <c r="LZB1863" s="401"/>
      <c r="LZC1863" s="401"/>
      <c r="LZD1863" s="401"/>
      <c r="LZE1863" s="401"/>
      <c r="LZF1863" s="401"/>
      <c r="LZG1863" s="401"/>
      <c r="LZH1863" s="401"/>
      <c r="LZI1863" s="401"/>
      <c r="LZJ1863" s="401"/>
      <c r="LZK1863" s="401"/>
      <c r="LZL1863" s="401"/>
      <c r="LZM1863" s="401"/>
      <c r="LZN1863" s="401"/>
      <c r="LZO1863" s="401"/>
      <c r="LZP1863" s="401"/>
      <c r="LZQ1863" s="401"/>
      <c r="LZR1863" s="401"/>
      <c r="LZS1863" s="401"/>
      <c r="LZT1863" s="401"/>
      <c r="LZU1863" s="401"/>
      <c r="LZV1863" s="401"/>
      <c r="LZW1863" s="401"/>
      <c r="LZX1863" s="401"/>
      <c r="LZY1863" s="401"/>
      <c r="LZZ1863" s="401"/>
      <c r="MAA1863" s="401"/>
      <c r="MAB1863" s="401"/>
      <c r="MAC1863" s="401"/>
      <c r="MAD1863" s="401"/>
      <c r="MAE1863" s="401"/>
      <c r="MAF1863" s="401"/>
      <c r="MAG1863" s="401"/>
      <c r="MAH1863" s="401"/>
      <c r="MAI1863" s="401"/>
      <c r="MAJ1863" s="401"/>
      <c r="MAK1863" s="401"/>
      <c r="MAL1863" s="401"/>
      <c r="MAM1863" s="401"/>
      <c r="MAN1863" s="401"/>
      <c r="MAO1863" s="401"/>
      <c r="MAP1863" s="401"/>
      <c r="MAQ1863" s="401"/>
      <c r="MAR1863" s="401"/>
      <c r="MAS1863" s="401"/>
      <c r="MAT1863" s="401"/>
      <c r="MAU1863" s="401"/>
      <c r="MAV1863" s="401"/>
      <c r="MAW1863" s="401"/>
      <c r="MAX1863" s="401"/>
      <c r="MAY1863" s="401"/>
      <c r="MAZ1863" s="401"/>
      <c r="MBA1863" s="401"/>
      <c r="MBB1863" s="401"/>
      <c r="MBC1863" s="401"/>
      <c r="MBD1863" s="401"/>
      <c r="MBE1863" s="401"/>
      <c r="MBF1863" s="401"/>
      <c r="MBG1863" s="401"/>
      <c r="MBH1863" s="401"/>
      <c r="MBI1863" s="401"/>
      <c r="MBJ1863" s="401"/>
      <c r="MBK1863" s="401"/>
      <c r="MBL1863" s="401"/>
      <c r="MBM1863" s="401"/>
      <c r="MBN1863" s="401"/>
      <c r="MBO1863" s="401"/>
      <c r="MBP1863" s="401"/>
      <c r="MBQ1863" s="401"/>
      <c r="MBR1863" s="401"/>
      <c r="MBS1863" s="401"/>
      <c r="MBT1863" s="401"/>
      <c r="MBU1863" s="401"/>
      <c r="MBV1863" s="401"/>
      <c r="MBW1863" s="401"/>
      <c r="MBX1863" s="401"/>
      <c r="MBY1863" s="401"/>
      <c r="MBZ1863" s="401"/>
      <c r="MCA1863" s="401"/>
      <c r="MCB1863" s="401"/>
      <c r="MCC1863" s="401"/>
      <c r="MCD1863" s="401"/>
      <c r="MCE1863" s="401"/>
      <c r="MCF1863" s="401"/>
      <c r="MCG1863" s="401"/>
      <c r="MCH1863" s="401"/>
      <c r="MCI1863" s="401"/>
      <c r="MCJ1863" s="401"/>
      <c r="MCK1863" s="401"/>
      <c r="MCL1863" s="401"/>
      <c r="MCM1863" s="401"/>
      <c r="MCN1863" s="401"/>
      <c r="MCO1863" s="401"/>
      <c r="MCP1863" s="401"/>
      <c r="MCQ1863" s="401"/>
      <c r="MCR1863" s="401"/>
      <c r="MCS1863" s="401"/>
      <c r="MCT1863" s="401"/>
      <c r="MCU1863" s="401"/>
      <c r="MCV1863" s="401"/>
      <c r="MCW1863" s="401"/>
      <c r="MCX1863" s="401"/>
      <c r="MCY1863" s="401"/>
      <c r="MCZ1863" s="401"/>
      <c r="MDA1863" s="401"/>
      <c r="MDB1863" s="401"/>
      <c r="MDC1863" s="401"/>
      <c r="MDD1863" s="401"/>
      <c r="MDE1863" s="401"/>
      <c r="MDF1863" s="401"/>
      <c r="MDG1863" s="401"/>
      <c r="MDH1863" s="401"/>
      <c r="MDI1863" s="401"/>
      <c r="MDJ1863" s="401"/>
      <c r="MDK1863" s="401"/>
      <c r="MDL1863" s="401"/>
      <c r="MDM1863" s="401"/>
      <c r="MDN1863" s="401"/>
      <c r="MDO1863" s="401"/>
      <c r="MDP1863" s="401"/>
      <c r="MDQ1863" s="401"/>
      <c r="MDR1863" s="401"/>
      <c r="MDS1863" s="401"/>
      <c r="MDT1863" s="401"/>
      <c r="MDU1863" s="401"/>
      <c r="MDV1863" s="401"/>
      <c r="MDW1863" s="401"/>
      <c r="MDX1863" s="401"/>
      <c r="MDY1863" s="401"/>
      <c r="MDZ1863" s="401"/>
      <c r="MEA1863" s="401"/>
      <c r="MEB1863" s="401"/>
      <c r="MEC1863" s="401"/>
      <c r="MED1863" s="401"/>
      <c r="MEE1863" s="401"/>
      <c r="MEF1863" s="401"/>
      <c r="MEG1863" s="401"/>
      <c r="MEH1863" s="401"/>
      <c r="MEI1863" s="401"/>
      <c r="MEJ1863" s="401"/>
      <c r="MEK1863" s="401"/>
      <c r="MEL1863" s="401"/>
      <c r="MEM1863" s="401"/>
      <c r="MEN1863" s="401"/>
      <c r="MEO1863" s="401"/>
      <c r="MEP1863" s="401"/>
      <c r="MEQ1863" s="401"/>
      <c r="MER1863" s="401"/>
      <c r="MES1863" s="401"/>
      <c r="MET1863" s="401"/>
      <c r="MEU1863" s="401"/>
      <c r="MEV1863" s="401"/>
      <c r="MEW1863" s="401"/>
      <c r="MEX1863" s="401"/>
      <c r="MEY1863" s="401"/>
      <c r="MEZ1863" s="401"/>
      <c r="MFA1863" s="401"/>
      <c r="MFB1863" s="401"/>
      <c r="MFC1863" s="401"/>
      <c r="MFD1863" s="401"/>
      <c r="MFE1863" s="401"/>
      <c r="MFF1863" s="401"/>
      <c r="MFG1863" s="401"/>
      <c r="MFH1863" s="401"/>
      <c r="MFI1863" s="401"/>
      <c r="MFJ1863" s="401"/>
      <c r="MFK1863" s="401"/>
      <c r="MFL1863" s="401"/>
      <c r="MFM1863" s="401"/>
      <c r="MFN1863" s="401"/>
      <c r="MFO1863" s="401"/>
      <c r="MFP1863" s="401"/>
      <c r="MFQ1863" s="401"/>
      <c r="MFR1863" s="401"/>
      <c r="MFS1863" s="401"/>
      <c r="MFT1863" s="401"/>
      <c r="MFU1863" s="401"/>
      <c r="MFV1863" s="401"/>
      <c r="MFW1863" s="401"/>
      <c r="MFX1863" s="401"/>
      <c r="MFY1863" s="401"/>
      <c r="MFZ1863" s="401"/>
      <c r="MGA1863" s="401"/>
      <c r="MGB1863" s="401"/>
      <c r="MGC1863" s="401"/>
      <c r="MGD1863" s="401"/>
      <c r="MGE1863" s="401"/>
      <c r="MGF1863" s="401"/>
      <c r="MGG1863" s="401"/>
      <c r="MGH1863" s="401"/>
      <c r="MGI1863" s="401"/>
      <c r="MGJ1863" s="401"/>
      <c r="MGK1863" s="401"/>
      <c r="MGL1863" s="401"/>
      <c r="MGM1863" s="401"/>
      <c r="MGN1863" s="401"/>
      <c r="MGO1863" s="401"/>
      <c r="MGP1863" s="401"/>
      <c r="MGQ1863" s="401"/>
      <c r="MGR1863" s="401"/>
      <c r="MGS1863" s="401"/>
      <c r="MGT1863" s="401"/>
      <c r="MGU1863" s="401"/>
      <c r="MGV1863" s="401"/>
      <c r="MGW1863" s="401"/>
      <c r="MGX1863" s="401"/>
      <c r="MGY1863" s="401"/>
      <c r="MGZ1863" s="401"/>
      <c r="MHA1863" s="401"/>
      <c r="MHB1863" s="401"/>
      <c r="MHC1863" s="401"/>
      <c r="MHD1863" s="401"/>
      <c r="MHE1863" s="401"/>
      <c r="MHF1863" s="401"/>
      <c r="MHG1863" s="401"/>
      <c r="MHH1863" s="401"/>
      <c r="MHI1863" s="401"/>
      <c r="MHJ1863" s="401"/>
      <c r="MHK1863" s="401"/>
      <c r="MHL1863" s="401"/>
      <c r="MHM1863" s="401"/>
      <c r="MHN1863" s="401"/>
      <c r="MHO1863" s="401"/>
      <c r="MHP1863" s="401"/>
      <c r="MHQ1863" s="401"/>
      <c r="MHR1863" s="401"/>
      <c r="MHS1863" s="401"/>
      <c r="MHT1863" s="401"/>
      <c r="MHU1863" s="401"/>
      <c r="MHV1863" s="401"/>
      <c r="MHW1863" s="401"/>
      <c r="MHX1863" s="401"/>
      <c r="MHY1863" s="401"/>
      <c r="MHZ1863" s="401"/>
      <c r="MIA1863" s="401"/>
      <c r="MIB1863" s="401"/>
      <c r="MIC1863" s="401"/>
      <c r="MID1863" s="401"/>
      <c r="MIE1863" s="401"/>
      <c r="MIF1863" s="401"/>
      <c r="MIG1863" s="401"/>
      <c r="MIH1863" s="401"/>
      <c r="MII1863" s="401"/>
      <c r="MIJ1863" s="401"/>
      <c r="MIK1863" s="401"/>
      <c r="MIL1863" s="401"/>
      <c r="MIM1863" s="401"/>
      <c r="MIN1863" s="401"/>
      <c r="MIO1863" s="401"/>
      <c r="MIP1863" s="401"/>
      <c r="MIQ1863" s="401"/>
      <c r="MIR1863" s="401"/>
      <c r="MIS1863" s="401"/>
      <c r="MIT1863" s="401"/>
      <c r="MIU1863" s="401"/>
      <c r="MIV1863" s="401"/>
      <c r="MIW1863" s="401"/>
      <c r="MIX1863" s="401"/>
      <c r="MIY1863" s="401"/>
      <c r="MIZ1863" s="401"/>
      <c r="MJA1863" s="401"/>
      <c r="MJB1863" s="401"/>
      <c r="MJC1863" s="401"/>
      <c r="MJD1863" s="401"/>
      <c r="MJE1863" s="401"/>
      <c r="MJF1863" s="401"/>
      <c r="MJG1863" s="401"/>
      <c r="MJH1863" s="401"/>
      <c r="MJI1863" s="401"/>
      <c r="MJJ1863" s="401"/>
      <c r="MJK1863" s="401"/>
      <c r="MJL1863" s="401"/>
      <c r="MJM1863" s="401"/>
      <c r="MJN1863" s="401"/>
      <c r="MJO1863" s="401"/>
      <c r="MJP1863" s="401"/>
      <c r="MJQ1863" s="401"/>
      <c r="MJR1863" s="401"/>
      <c r="MJS1863" s="401"/>
      <c r="MJT1863" s="401"/>
      <c r="MJU1863" s="401"/>
      <c r="MJV1863" s="401"/>
      <c r="MJW1863" s="401"/>
      <c r="MJX1863" s="401"/>
      <c r="MJY1863" s="401"/>
      <c r="MJZ1863" s="401"/>
      <c r="MKA1863" s="401"/>
      <c r="MKB1863" s="401"/>
      <c r="MKC1863" s="401"/>
      <c r="MKD1863" s="401"/>
      <c r="MKE1863" s="401"/>
      <c r="MKF1863" s="401"/>
      <c r="MKG1863" s="401"/>
      <c r="MKH1863" s="401"/>
      <c r="MKI1863" s="401"/>
      <c r="MKJ1863" s="401"/>
      <c r="MKK1863" s="401"/>
      <c r="MKL1863" s="401"/>
      <c r="MKM1863" s="401"/>
      <c r="MKN1863" s="401"/>
      <c r="MKO1863" s="401"/>
      <c r="MKP1863" s="401"/>
      <c r="MKQ1863" s="401"/>
      <c r="MKR1863" s="401"/>
      <c r="MKS1863" s="401"/>
      <c r="MKT1863" s="401"/>
      <c r="MKU1863" s="401"/>
      <c r="MKV1863" s="401"/>
      <c r="MKW1863" s="401"/>
      <c r="MKX1863" s="401"/>
      <c r="MKY1863" s="401"/>
      <c r="MKZ1863" s="401"/>
      <c r="MLA1863" s="401"/>
      <c r="MLB1863" s="401"/>
      <c r="MLC1863" s="401"/>
      <c r="MLD1863" s="401"/>
      <c r="MLE1863" s="401"/>
      <c r="MLF1863" s="401"/>
      <c r="MLG1863" s="401"/>
      <c r="MLH1863" s="401"/>
      <c r="MLI1863" s="401"/>
      <c r="MLJ1863" s="401"/>
      <c r="MLK1863" s="401"/>
      <c r="MLL1863" s="401"/>
      <c r="MLM1863" s="401"/>
      <c r="MLN1863" s="401"/>
      <c r="MLO1863" s="401"/>
      <c r="MLP1863" s="401"/>
      <c r="MLQ1863" s="401"/>
      <c r="MLR1863" s="401"/>
      <c r="MLS1863" s="401"/>
      <c r="MLT1863" s="401"/>
      <c r="MLU1863" s="401"/>
      <c r="MLV1863" s="401"/>
      <c r="MLW1863" s="401"/>
      <c r="MLX1863" s="401"/>
      <c r="MLY1863" s="401"/>
      <c r="MLZ1863" s="401"/>
      <c r="MMA1863" s="401"/>
      <c r="MMB1863" s="401"/>
      <c r="MMC1863" s="401"/>
      <c r="MMD1863" s="401"/>
      <c r="MME1863" s="401"/>
      <c r="MMF1863" s="401"/>
      <c r="MMG1863" s="401"/>
      <c r="MMH1863" s="401"/>
      <c r="MMI1863" s="401"/>
      <c r="MMJ1863" s="401"/>
      <c r="MMK1863" s="401"/>
      <c r="MML1863" s="401"/>
      <c r="MMM1863" s="401"/>
      <c r="MMN1863" s="401"/>
      <c r="MMO1863" s="401"/>
      <c r="MMP1863" s="401"/>
      <c r="MMQ1863" s="401"/>
      <c r="MMR1863" s="401"/>
      <c r="MMS1863" s="401"/>
      <c r="MMT1863" s="401"/>
      <c r="MMU1863" s="401"/>
      <c r="MMV1863" s="401"/>
      <c r="MMW1863" s="401"/>
      <c r="MMX1863" s="401"/>
      <c r="MMY1863" s="401"/>
      <c r="MMZ1863" s="401"/>
      <c r="MNA1863" s="401"/>
      <c r="MNB1863" s="401"/>
      <c r="MNC1863" s="401"/>
      <c r="MND1863" s="401"/>
      <c r="MNE1863" s="401"/>
      <c r="MNF1863" s="401"/>
      <c r="MNG1863" s="401"/>
      <c r="MNH1863" s="401"/>
      <c r="MNI1863" s="401"/>
      <c r="MNJ1863" s="401"/>
      <c r="MNK1863" s="401"/>
      <c r="MNL1863" s="401"/>
      <c r="MNM1863" s="401"/>
      <c r="MNN1863" s="401"/>
      <c r="MNO1863" s="401"/>
      <c r="MNP1863" s="401"/>
      <c r="MNQ1863" s="401"/>
      <c r="MNR1863" s="401"/>
      <c r="MNS1863" s="401"/>
      <c r="MNT1863" s="401"/>
      <c r="MNU1863" s="401"/>
      <c r="MNV1863" s="401"/>
      <c r="MNW1863" s="401"/>
      <c r="MNX1863" s="401"/>
      <c r="MNY1863" s="401"/>
      <c r="MNZ1863" s="401"/>
      <c r="MOA1863" s="401"/>
      <c r="MOB1863" s="401"/>
      <c r="MOC1863" s="401"/>
      <c r="MOD1863" s="401"/>
      <c r="MOE1863" s="401"/>
      <c r="MOF1863" s="401"/>
      <c r="MOG1863" s="401"/>
      <c r="MOH1863" s="401"/>
      <c r="MOI1863" s="401"/>
      <c r="MOJ1863" s="401"/>
      <c r="MOK1863" s="401"/>
      <c r="MOL1863" s="401"/>
      <c r="MOM1863" s="401"/>
      <c r="MON1863" s="401"/>
      <c r="MOO1863" s="401"/>
      <c r="MOP1863" s="401"/>
      <c r="MOQ1863" s="401"/>
      <c r="MOR1863" s="401"/>
      <c r="MOS1863" s="401"/>
      <c r="MOT1863" s="401"/>
      <c r="MOU1863" s="401"/>
      <c r="MOV1863" s="401"/>
      <c r="MOW1863" s="401"/>
      <c r="MOX1863" s="401"/>
      <c r="MOY1863" s="401"/>
      <c r="MOZ1863" s="401"/>
      <c r="MPA1863" s="401"/>
      <c r="MPB1863" s="401"/>
      <c r="MPC1863" s="401"/>
      <c r="MPD1863" s="401"/>
      <c r="MPE1863" s="401"/>
      <c r="MPF1863" s="401"/>
      <c r="MPG1863" s="401"/>
      <c r="MPH1863" s="401"/>
      <c r="MPI1863" s="401"/>
      <c r="MPJ1863" s="401"/>
      <c r="MPK1863" s="401"/>
      <c r="MPL1863" s="401"/>
      <c r="MPM1863" s="401"/>
      <c r="MPN1863" s="401"/>
      <c r="MPO1863" s="401"/>
      <c r="MPP1863" s="401"/>
      <c r="MPQ1863" s="401"/>
      <c r="MPR1863" s="401"/>
      <c r="MPS1863" s="401"/>
      <c r="MPT1863" s="401"/>
      <c r="MPU1863" s="401"/>
      <c r="MPV1863" s="401"/>
      <c r="MPW1863" s="401"/>
      <c r="MPX1863" s="401"/>
      <c r="MPY1863" s="401"/>
      <c r="MPZ1863" s="401"/>
      <c r="MQA1863" s="401"/>
      <c r="MQB1863" s="401"/>
      <c r="MQC1863" s="401"/>
      <c r="MQD1863" s="401"/>
      <c r="MQE1863" s="401"/>
      <c r="MQF1863" s="401"/>
      <c r="MQG1863" s="401"/>
      <c r="MQH1863" s="401"/>
      <c r="MQI1863" s="401"/>
      <c r="MQJ1863" s="401"/>
      <c r="MQK1863" s="401"/>
      <c r="MQL1863" s="401"/>
      <c r="MQM1863" s="401"/>
      <c r="MQN1863" s="401"/>
      <c r="MQO1863" s="401"/>
      <c r="MQP1863" s="401"/>
      <c r="MQQ1863" s="401"/>
      <c r="MQR1863" s="401"/>
      <c r="MQS1863" s="401"/>
      <c r="MQT1863" s="401"/>
      <c r="MQU1863" s="401"/>
      <c r="MQV1863" s="401"/>
      <c r="MQW1863" s="401"/>
      <c r="MQX1863" s="401"/>
      <c r="MQY1863" s="401"/>
      <c r="MQZ1863" s="401"/>
      <c r="MRA1863" s="401"/>
      <c r="MRB1863" s="401"/>
      <c r="MRC1863" s="401"/>
      <c r="MRD1863" s="401"/>
      <c r="MRE1863" s="401"/>
      <c r="MRF1863" s="401"/>
      <c r="MRG1863" s="401"/>
      <c r="MRH1863" s="401"/>
      <c r="MRI1863" s="401"/>
      <c r="MRJ1863" s="401"/>
      <c r="MRK1863" s="401"/>
      <c r="MRL1863" s="401"/>
      <c r="MRM1863" s="401"/>
      <c r="MRN1863" s="401"/>
      <c r="MRO1863" s="401"/>
      <c r="MRP1863" s="401"/>
      <c r="MRQ1863" s="401"/>
      <c r="MRR1863" s="401"/>
      <c r="MRS1863" s="401"/>
      <c r="MRT1863" s="401"/>
      <c r="MRU1863" s="401"/>
      <c r="MRV1863" s="401"/>
      <c r="MRW1863" s="401"/>
      <c r="MRX1863" s="401"/>
      <c r="MRY1863" s="401"/>
      <c r="MRZ1863" s="401"/>
      <c r="MSA1863" s="401"/>
      <c r="MSB1863" s="401"/>
      <c r="MSC1863" s="401"/>
      <c r="MSD1863" s="401"/>
      <c r="MSE1863" s="401"/>
      <c r="MSF1863" s="401"/>
      <c r="MSG1863" s="401"/>
      <c r="MSH1863" s="401"/>
      <c r="MSI1863" s="401"/>
      <c r="MSJ1863" s="401"/>
      <c r="MSK1863" s="401"/>
      <c r="MSL1863" s="401"/>
      <c r="MSM1863" s="401"/>
      <c r="MSN1863" s="401"/>
      <c r="MSO1863" s="401"/>
      <c r="MSP1863" s="401"/>
      <c r="MSQ1863" s="401"/>
      <c r="MSR1863" s="401"/>
      <c r="MSS1863" s="401"/>
      <c r="MST1863" s="401"/>
      <c r="MSU1863" s="401"/>
      <c r="MSV1863" s="401"/>
      <c r="MSW1863" s="401"/>
      <c r="MSX1863" s="401"/>
      <c r="MSY1863" s="401"/>
      <c r="MSZ1863" s="401"/>
      <c r="MTA1863" s="401"/>
      <c r="MTB1863" s="401"/>
      <c r="MTC1863" s="401"/>
      <c r="MTD1863" s="401"/>
      <c r="MTE1863" s="401"/>
      <c r="MTF1863" s="401"/>
      <c r="MTG1863" s="401"/>
      <c r="MTH1863" s="401"/>
      <c r="MTI1863" s="401"/>
      <c r="MTJ1863" s="401"/>
      <c r="MTK1863" s="401"/>
      <c r="MTL1863" s="401"/>
      <c r="MTM1863" s="401"/>
      <c r="MTN1863" s="401"/>
      <c r="MTO1863" s="401"/>
      <c r="MTP1863" s="401"/>
      <c r="MTQ1863" s="401"/>
      <c r="MTR1863" s="401"/>
      <c r="MTS1863" s="401"/>
      <c r="MTT1863" s="401"/>
      <c r="MTU1863" s="401"/>
      <c r="MTV1863" s="401"/>
      <c r="MTW1863" s="401"/>
      <c r="MTX1863" s="401"/>
      <c r="MTY1863" s="401"/>
      <c r="MTZ1863" s="401"/>
      <c r="MUA1863" s="401"/>
      <c r="MUB1863" s="401"/>
      <c r="MUC1863" s="401"/>
      <c r="MUD1863" s="401"/>
      <c r="MUE1863" s="401"/>
      <c r="MUF1863" s="401"/>
      <c r="MUG1863" s="401"/>
      <c r="MUH1863" s="401"/>
      <c r="MUI1863" s="401"/>
      <c r="MUJ1863" s="401"/>
      <c r="MUK1863" s="401"/>
      <c r="MUL1863" s="401"/>
      <c r="MUM1863" s="401"/>
      <c r="MUN1863" s="401"/>
      <c r="MUO1863" s="401"/>
      <c r="MUP1863" s="401"/>
      <c r="MUQ1863" s="401"/>
      <c r="MUR1863" s="401"/>
      <c r="MUS1863" s="401"/>
      <c r="MUT1863" s="401"/>
      <c r="MUU1863" s="401"/>
      <c r="MUV1863" s="401"/>
      <c r="MUW1863" s="401"/>
      <c r="MUX1863" s="401"/>
      <c r="MUY1863" s="401"/>
      <c r="MUZ1863" s="401"/>
      <c r="MVA1863" s="401"/>
      <c r="MVB1863" s="401"/>
      <c r="MVC1863" s="401"/>
      <c r="MVD1863" s="401"/>
      <c r="MVE1863" s="401"/>
      <c r="MVF1863" s="401"/>
      <c r="MVG1863" s="401"/>
      <c r="MVH1863" s="401"/>
      <c r="MVI1863" s="401"/>
      <c r="MVJ1863" s="401"/>
      <c r="MVK1863" s="401"/>
      <c r="MVL1863" s="401"/>
      <c r="MVM1863" s="401"/>
      <c r="MVN1863" s="401"/>
      <c r="MVO1863" s="401"/>
      <c r="MVP1863" s="401"/>
      <c r="MVQ1863" s="401"/>
      <c r="MVR1863" s="401"/>
      <c r="MVS1863" s="401"/>
      <c r="MVT1863" s="401"/>
      <c r="MVU1863" s="401"/>
      <c r="MVV1863" s="401"/>
      <c r="MVW1863" s="401"/>
      <c r="MVX1863" s="401"/>
      <c r="MVY1863" s="401"/>
      <c r="MVZ1863" s="401"/>
      <c r="MWA1863" s="401"/>
      <c r="MWB1863" s="401"/>
      <c r="MWC1863" s="401"/>
      <c r="MWD1863" s="401"/>
      <c r="MWE1863" s="401"/>
      <c r="MWF1863" s="401"/>
      <c r="MWG1863" s="401"/>
      <c r="MWH1863" s="401"/>
      <c r="MWI1863" s="401"/>
      <c r="MWJ1863" s="401"/>
      <c r="MWK1863" s="401"/>
      <c r="MWL1863" s="401"/>
      <c r="MWM1863" s="401"/>
      <c r="MWN1863" s="401"/>
      <c r="MWO1863" s="401"/>
      <c r="MWP1863" s="401"/>
      <c r="MWQ1863" s="401"/>
      <c r="MWR1863" s="401"/>
      <c r="MWS1863" s="401"/>
      <c r="MWT1863" s="401"/>
      <c r="MWU1863" s="401"/>
      <c r="MWV1863" s="401"/>
      <c r="MWW1863" s="401"/>
      <c r="MWX1863" s="401"/>
      <c r="MWY1863" s="401"/>
      <c r="MWZ1863" s="401"/>
      <c r="MXA1863" s="401"/>
      <c r="MXB1863" s="401"/>
      <c r="MXC1863" s="401"/>
      <c r="MXD1863" s="401"/>
      <c r="MXE1863" s="401"/>
      <c r="MXF1863" s="401"/>
      <c r="MXG1863" s="401"/>
      <c r="MXH1863" s="401"/>
      <c r="MXI1863" s="401"/>
      <c r="MXJ1863" s="401"/>
      <c r="MXK1863" s="401"/>
      <c r="MXL1863" s="401"/>
      <c r="MXM1863" s="401"/>
      <c r="MXN1863" s="401"/>
      <c r="MXO1863" s="401"/>
      <c r="MXP1863" s="401"/>
      <c r="MXQ1863" s="401"/>
      <c r="MXR1863" s="401"/>
      <c r="MXS1863" s="401"/>
      <c r="MXT1863" s="401"/>
      <c r="MXU1863" s="401"/>
      <c r="MXV1863" s="401"/>
      <c r="MXW1863" s="401"/>
      <c r="MXX1863" s="401"/>
      <c r="MXY1863" s="401"/>
      <c r="MXZ1863" s="401"/>
      <c r="MYA1863" s="401"/>
      <c r="MYB1863" s="401"/>
      <c r="MYC1863" s="401"/>
      <c r="MYD1863" s="401"/>
      <c r="MYE1863" s="401"/>
      <c r="MYF1863" s="401"/>
      <c r="MYG1863" s="401"/>
      <c r="MYH1863" s="401"/>
      <c r="MYI1863" s="401"/>
      <c r="MYJ1863" s="401"/>
      <c r="MYK1863" s="401"/>
      <c r="MYL1863" s="401"/>
      <c r="MYM1863" s="401"/>
      <c r="MYN1863" s="401"/>
      <c r="MYO1863" s="401"/>
      <c r="MYP1863" s="401"/>
      <c r="MYQ1863" s="401"/>
      <c r="MYR1863" s="401"/>
      <c r="MYS1863" s="401"/>
      <c r="MYT1863" s="401"/>
      <c r="MYU1863" s="401"/>
      <c r="MYV1863" s="401"/>
      <c r="MYW1863" s="401"/>
      <c r="MYX1863" s="401"/>
      <c r="MYY1863" s="401"/>
      <c r="MYZ1863" s="401"/>
      <c r="MZA1863" s="401"/>
      <c r="MZB1863" s="401"/>
      <c r="MZC1863" s="401"/>
      <c r="MZD1863" s="401"/>
      <c r="MZE1863" s="401"/>
      <c r="MZF1863" s="401"/>
      <c r="MZG1863" s="401"/>
      <c r="MZH1863" s="401"/>
      <c r="MZI1863" s="401"/>
      <c r="MZJ1863" s="401"/>
      <c r="MZK1863" s="401"/>
      <c r="MZL1863" s="401"/>
      <c r="MZM1863" s="401"/>
      <c r="MZN1863" s="401"/>
      <c r="MZO1863" s="401"/>
      <c r="MZP1863" s="401"/>
      <c r="MZQ1863" s="401"/>
      <c r="MZR1863" s="401"/>
      <c r="MZS1863" s="401"/>
      <c r="MZT1863" s="401"/>
      <c r="MZU1863" s="401"/>
      <c r="MZV1863" s="401"/>
      <c r="MZW1863" s="401"/>
      <c r="MZX1863" s="401"/>
      <c r="MZY1863" s="401"/>
      <c r="MZZ1863" s="401"/>
      <c r="NAA1863" s="401"/>
      <c r="NAB1863" s="401"/>
      <c r="NAC1863" s="401"/>
      <c r="NAD1863" s="401"/>
      <c r="NAE1863" s="401"/>
      <c r="NAF1863" s="401"/>
      <c r="NAG1863" s="401"/>
      <c r="NAH1863" s="401"/>
      <c r="NAI1863" s="401"/>
      <c r="NAJ1863" s="401"/>
      <c r="NAK1863" s="401"/>
      <c r="NAL1863" s="401"/>
      <c r="NAM1863" s="401"/>
      <c r="NAN1863" s="401"/>
      <c r="NAO1863" s="401"/>
      <c r="NAP1863" s="401"/>
      <c r="NAQ1863" s="401"/>
      <c r="NAR1863" s="401"/>
      <c r="NAS1863" s="401"/>
      <c r="NAT1863" s="401"/>
      <c r="NAU1863" s="401"/>
      <c r="NAV1863" s="401"/>
      <c r="NAW1863" s="401"/>
      <c r="NAX1863" s="401"/>
      <c r="NAY1863" s="401"/>
      <c r="NAZ1863" s="401"/>
      <c r="NBA1863" s="401"/>
      <c r="NBB1863" s="401"/>
      <c r="NBC1863" s="401"/>
      <c r="NBD1863" s="401"/>
      <c r="NBE1863" s="401"/>
      <c r="NBF1863" s="401"/>
      <c r="NBG1863" s="401"/>
      <c r="NBH1863" s="401"/>
      <c r="NBI1863" s="401"/>
      <c r="NBJ1863" s="401"/>
      <c r="NBK1863" s="401"/>
      <c r="NBL1863" s="401"/>
      <c r="NBM1863" s="401"/>
      <c r="NBN1863" s="401"/>
      <c r="NBO1863" s="401"/>
      <c r="NBP1863" s="401"/>
      <c r="NBQ1863" s="401"/>
      <c r="NBR1863" s="401"/>
      <c r="NBS1863" s="401"/>
      <c r="NBT1863" s="401"/>
      <c r="NBU1863" s="401"/>
      <c r="NBV1863" s="401"/>
      <c r="NBW1863" s="401"/>
      <c r="NBX1863" s="401"/>
      <c r="NBY1863" s="401"/>
      <c r="NBZ1863" s="401"/>
      <c r="NCA1863" s="401"/>
      <c r="NCB1863" s="401"/>
      <c r="NCC1863" s="401"/>
      <c r="NCD1863" s="401"/>
      <c r="NCE1863" s="401"/>
      <c r="NCF1863" s="401"/>
      <c r="NCG1863" s="401"/>
      <c r="NCH1863" s="401"/>
      <c r="NCI1863" s="401"/>
      <c r="NCJ1863" s="401"/>
      <c r="NCK1863" s="401"/>
      <c r="NCL1863" s="401"/>
      <c r="NCM1863" s="401"/>
      <c r="NCN1863" s="401"/>
      <c r="NCO1863" s="401"/>
      <c r="NCP1863" s="401"/>
      <c r="NCQ1863" s="401"/>
      <c r="NCR1863" s="401"/>
      <c r="NCS1863" s="401"/>
      <c r="NCT1863" s="401"/>
      <c r="NCU1863" s="401"/>
      <c r="NCV1863" s="401"/>
      <c r="NCW1863" s="401"/>
      <c r="NCX1863" s="401"/>
      <c r="NCY1863" s="401"/>
      <c r="NCZ1863" s="401"/>
      <c r="NDA1863" s="401"/>
      <c r="NDB1863" s="401"/>
      <c r="NDC1863" s="401"/>
      <c r="NDD1863" s="401"/>
      <c r="NDE1863" s="401"/>
      <c r="NDF1863" s="401"/>
      <c r="NDG1863" s="401"/>
      <c r="NDH1863" s="401"/>
      <c r="NDI1863" s="401"/>
      <c r="NDJ1863" s="401"/>
      <c r="NDK1863" s="401"/>
      <c r="NDL1863" s="401"/>
      <c r="NDM1863" s="401"/>
      <c r="NDN1863" s="401"/>
      <c r="NDO1863" s="401"/>
      <c r="NDP1863" s="401"/>
      <c r="NDQ1863" s="401"/>
      <c r="NDR1863" s="401"/>
      <c r="NDS1863" s="401"/>
      <c r="NDT1863" s="401"/>
      <c r="NDU1863" s="401"/>
      <c r="NDV1863" s="401"/>
      <c r="NDW1863" s="401"/>
      <c r="NDX1863" s="401"/>
      <c r="NDY1863" s="401"/>
      <c r="NDZ1863" s="401"/>
      <c r="NEA1863" s="401"/>
      <c r="NEB1863" s="401"/>
      <c r="NEC1863" s="401"/>
      <c r="NED1863" s="401"/>
      <c r="NEE1863" s="401"/>
      <c r="NEF1863" s="401"/>
      <c r="NEG1863" s="401"/>
      <c r="NEH1863" s="401"/>
      <c r="NEI1863" s="401"/>
      <c r="NEJ1863" s="401"/>
      <c r="NEK1863" s="401"/>
      <c r="NEL1863" s="401"/>
      <c r="NEM1863" s="401"/>
      <c r="NEN1863" s="401"/>
      <c r="NEO1863" s="401"/>
      <c r="NEP1863" s="401"/>
      <c r="NEQ1863" s="401"/>
      <c r="NER1863" s="401"/>
      <c r="NES1863" s="401"/>
      <c r="NET1863" s="401"/>
      <c r="NEU1863" s="401"/>
      <c r="NEV1863" s="401"/>
      <c r="NEW1863" s="401"/>
      <c r="NEX1863" s="401"/>
      <c r="NEY1863" s="401"/>
      <c r="NEZ1863" s="401"/>
      <c r="NFA1863" s="401"/>
      <c r="NFB1863" s="401"/>
      <c r="NFC1863" s="401"/>
      <c r="NFD1863" s="401"/>
      <c r="NFE1863" s="401"/>
      <c r="NFF1863" s="401"/>
      <c r="NFG1863" s="401"/>
      <c r="NFH1863" s="401"/>
      <c r="NFI1863" s="401"/>
      <c r="NFJ1863" s="401"/>
      <c r="NFK1863" s="401"/>
      <c r="NFL1863" s="401"/>
      <c r="NFM1863" s="401"/>
      <c r="NFN1863" s="401"/>
      <c r="NFO1863" s="401"/>
      <c r="NFP1863" s="401"/>
      <c r="NFQ1863" s="401"/>
      <c r="NFR1863" s="401"/>
      <c r="NFS1863" s="401"/>
      <c r="NFT1863" s="401"/>
      <c r="NFU1863" s="401"/>
      <c r="NFV1863" s="401"/>
      <c r="NFW1863" s="401"/>
      <c r="NFX1863" s="401"/>
      <c r="NFY1863" s="401"/>
      <c r="NFZ1863" s="401"/>
      <c r="NGA1863" s="401"/>
      <c r="NGB1863" s="401"/>
      <c r="NGC1863" s="401"/>
      <c r="NGD1863" s="401"/>
      <c r="NGE1863" s="401"/>
      <c r="NGF1863" s="401"/>
      <c r="NGG1863" s="401"/>
      <c r="NGH1863" s="401"/>
      <c r="NGI1863" s="401"/>
      <c r="NGJ1863" s="401"/>
      <c r="NGK1863" s="401"/>
      <c r="NGL1863" s="401"/>
      <c r="NGM1863" s="401"/>
      <c r="NGN1863" s="401"/>
      <c r="NGO1863" s="401"/>
      <c r="NGP1863" s="401"/>
      <c r="NGQ1863" s="401"/>
      <c r="NGR1863" s="401"/>
      <c r="NGS1863" s="401"/>
      <c r="NGT1863" s="401"/>
      <c r="NGU1863" s="401"/>
      <c r="NGV1863" s="401"/>
      <c r="NGW1863" s="401"/>
      <c r="NGX1863" s="401"/>
      <c r="NGY1863" s="401"/>
      <c r="NGZ1863" s="401"/>
      <c r="NHA1863" s="401"/>
      <c r="NHB1863" s="401"/>
      <c r="NHC1863" s="401"/>
      <c r="NHD1863" s="401"/>
      <c r="NHE1863" s="401"/>
      <c r="NHF1863" s="401"/>
      <c r="NHG1863" s="401"/>
      <c r="NHH1863" s="401"/>
      <c r="NHI1863" s="401"/>
      <c r="NHJ1863" s="401"/>
      <c r="NHK1863" s="401"/>
      <c r="NHL1863" s="401"/>
      <c r="NHM1863" s="401"/>
      <c r="NHN1863" s="401"/>
      <c r="NHO1863" s="401"/>
      <c r="NHP1863" s="401"/>
      <c r="NHQ1863" s="401"/>
      <c r="NHR1863" s="401"/>
      <c r="NHS1863" s="401"/>
      <c r="NHT1863" s="401"/>
      <c r="NHU1863" s="401"/>
      <c r="NHV1863" s="401"/>
      <c r="NHW1863" s="401"/>
      <c r="NHX1863" s="401"/>
      <c r="NHY1863" s="401"/>
      <c r="NHZ1863" s="401"/>
      <c r="NIA1863" s="401"/>
      <c r="NIB1863" s="401"/>
      <c r="NIC1863" s="401"/>
      <c r="NID1863" s="401"/>
      <c r="NIE1863" s="401"/>
      <c r="NIF1863" s="401"/>
      <c r="NIG1863" s="401"/>
      <c r="NIH1863" s="401"/>
      <c r="NII1863" s="401"/>
      <c r="NIJ1863" s="401"/>
      <c r="NIK1863" s="401"/>
      <c r="NIL1863" s="401"/>
      <c r="NIM1863" s="401"/>
      <c r="NIN1863" s="401"/>
      <c r="NIO1863" s="401"/>
      <c r="NIP1863" s="401"/>
      <c r="NIQ1863" s="401"/>
      <c r="NIR1863" s="401"/>
      <c r="NIS1863" s="401"/>
      <c r="NIT1863" s="401"/>
      <c r="NIU1863" s="401"/>
      <c r="NIV1863" s="401"/>
      <c r="NIW1863" s="401"/>
      <c r="NIX1863" s="401"/>
      <c r="NIY1863" s="401"/>
      <c r="NIZ1863" s="401"/>
      <c r="NJA1863" s="401"/>
      <c r="NJB1863" s="401"/>
      <c r="NJC1863" s="401"/>
      <c r="NJD1863" s="401"/>
      <c r="NJE1863" s="401"/>
      <c r="NJF1863" s="401"/>
      <c r="NJG1863" s="401"/>
      <c r="NJH1863" s="401"/>
      <c r="NJI1863" s="401"/>
      <c r="NJJ1863" s="401"/>
      <c r="NJK1863" s="401"/>
      <c r="NJL1863" s="401"/>
      <c r="NJM1863" s="401"/>
      <c r="NJN1863" s="401"/>
      <c r="NJO1863" s="401"/>
      <c r="NJP1863" s="401"/>
      <c r="NJQ1863" s="401"/>
      <c r="NJR1863" s="401"/>
      <c r="NJS1863" s="401"/>
      <c r="NJT1863" s="401"/>
      <c r="NJU1863" s="401"/>
      <c r="NJV1863" s="401"/>
      <c r="NJW1863" s="401"/>
      <c r="NJX1863" s="401"/>
      <c r="NJY1863" s="401"/>
      <c r="NJZ1863" s="401"/>
      <c r="NKA1863" s="401"/>
      <c r="NKB1863" s="401"/>
      <c r="NKC1863" s="401"/>
      <c r="NKD1863" s="401"/>
      <c r="NKE1863" s="401"/>
      <c r="NKF1863" s="401"/>
      <c r="NKG1863" s="401"/>
      <c r="NKH1863" s="401"/>
      <c r="NKI1863" s="401"/>
      <c r="NKJ1863" s="401"/>
      <c r="NKK1863" s="401"/>
      <c r="NKL1863" s="401"/>
      <c r="NKM1863" s="401"/>
      <c r="NKN1863" s="401"/>
      <c r="NKO1863" s="401"/>
      <c r="NKP1863" s="401"/>
      <c r="NKQ1863" s="401"/>
      <c r="NKR1863" s="401"/>
      <c r="NKS1863" s="401"/>
      <c r="NKT1863" s="401"/>
      <c r="NKU1863" s="401"/>
      <c r="NKV1863" s="401"/>
      <c r="NKW1863" s="401"/>
      <c r="NKX1863" s="401"/>
      <c r="NKY1863" s="401"/>
      <c r="NKZ1863" s="401"/>
      <c r="NLA1863" s="401"/>
      <c r="NLB1863" s="401"/>
      <c r="NLC1863" s="401"/>
      <c r="NLD1863" s="401"/>
      <c r="NLE1863" s="401"/>
      <c r="NLF1863" s="401"/>
      <c r="NLG1863" s="401"/>
      <c r="NLH1863" s="401"/>
      <c r="NLI1863" s="401"/>
      <c r="NLJ1863" s="401"/>
      <c r="NLK1863" s="401"/>
      <c r="NLL1863" s="401"/>
      <c r="NLM1863" s="401"/>
      <c r="NLN1863" s="401"/>
      <c r="NLO1863" s="401"/>
      <c r="NLP1863" s="401"/>
      <c r="NLQ1863" s="401"/>
      <c r="NLR1863" s="401"/>
      <c r="NLS1863" s="401"/>
      <c r="NLT1863" s="401"/>
      <c r="NLU1863" s="401"/>
      <c r="NLV1863" s="401"/>
      <c r="NLW1863" s="401"/>
      <c r="NLX1863" s="401"/>
      <c r="NLY1863" s="401"/>
      <c r="NLZ1863" s="401"/>
      <c r="NMA1863" s="401"/>
      <c r="NMB1863" s="401"/>
      <c r="NMC1863" s="401"/>
      <c r="NMD1863" s="401"/>
      <c r="NME1863" s="401"/>
      <c r="NMF1863" s="401"/>
      <c r="NMG1863" s="401"/>
      <c r="NMH1863" s="401"/>
      <c r="NMI1863" s="401"/>
      <c r="NMJ1863" s="401"/>
      <c r="NMK1863" s="401"/>
      <c r="NML1863" s="401"/>
      <c r="NMM1863" s="401"/>
      <c r="NMN1863" s="401"/>
      <c r="NMO1863" s="401"/>
      <c r="NMP1863" s="401"/>
      <c r="NMQ1863" s="401"/>
      <c r="NMR1863" s="401"/>
      <c r="NMS1863" s="401"/>
      <c r="NMT1863" s="401"/>
      <c r="NMU1863" s="401"/>
      <c r="NMV1863" s="401"/>
      <c r="NMW1863" s="401"/>
      <c r="NMX1863" s="401"/>
      <c r="NMY1863" s="401"/>
      <c r="NMZ1863" s="401"/>
      <c r="NNA1863" s="401"/>
      <c r="NNB1863" s="401"/>
      <c r="NNC1863" s="401"/>
      <c r="NND1863" s="401"/>
      <c r="NNE1863" s="401"/>
      <c r="NNF1863" s="401"/>
      <c r="NNG1863" s="401"/>
      <c r="NNH1863" s="401"/>
      <c r="NNI1863" s="401"/>
      <c r="NNJ1863" s="401"/>
      <c r="NNK1863" s="401"/>
      <c r="NNL1863" s="401"/>
      <c r="NNM1863" s="401"/>
      <c r="NNN1863" s="401"/>
      <c r="NNO1863" s="401"/>
      <c r="NNP1863" s="401"/>
      <c r="NNQ1863" s="401"/>
      <c r="NNR1863" s="401"/>
      <c r="NNS1863" s="401"/>
      <c r="NNT1863" s="401"/>
      <c r="NNU1863" s="401"/>
      <c r="NNV1863" s="401"/>
      <c r="NNW1863" s="401"/>
      <c r="NNX1863" s="401"/>
      <c r="NNY1863" s="401"/>
      <c r="NNZ1863" s="401"/>
      <c r="NOA1863" s="401"/>
      <c r="NOB1863" s="401"/>
      <c r="NOC1863" s="401"/>
      <c r="NOD1863" s="401"/>
      <c r="NOE1863" s="401"/>
      <c r="NOF1863" s="401"/>
      <c r="NOG1863" s="401"/>
      <c r="NOH1863" s="401"/>
      <c r="NOI1863" s="401"/>
      <c r="NOJ1863" s="401"/>
      <c r="NOK1863" s="401"/>
      <c r="NOL1863" s="401"/>
      <c r="NOM1863" s="401"/>
      <c r="NON1863" s="401"/>
      <c r="NOO1863" s="401"/>
      <c r="NOP1863" s="401"/>
      <c r="NOQ1863" s="401"/>
      <c r="NOR1863" s="401"/>
      <c r="NOS1863" s="401"/>
      <c r="NOT1863" s="401"/>
      <c r="NOU1863" s="401"/>
      <c r="NOV1863" s="401"/>
      <c r="NOW1863" s="401"/>
      <c r="NOX1863" s="401"/>
      <c r="NOY1863" s="401"/>
      <c r="NOZ1863" s="401"/>
      <c r="NPA1863" s="401"/>
      <c r="NPB1863" s="401"/>
      <c r="NPC1863" s="401"/>
      <c r="NPD1863" s="401"/>
      <c r="NPE1863" s="401"/>
      <c r="NPF1863" s="401"/>
      <c r="NPG1863" s="401"/>
      <c r="NPH1863" s="401"/>
      <c r="NPI1863" s="401"/>
      <c r="NPJ1863" s="401"/>
      <c r="NPK1863" s="401"/>
      <c r="NPL1863" s="401"/>
      <c r="NPM1863" s="401"/>
      <c r="NPN1863" s="401"/>
      <c r="NPO1863" s="401"/>
      <c r="NPP1863" s="401"/>
      <c r="NPQ1863" s="401"/>
      <c r="NPR1863" s="401"/>
      <c r="NPS1863" s="401"/>
      <c r="NPT1863" s="401"/>
      <c r="NPU1863" s="401"/>
      <c r="NPV1863" s="401"/>
      <c r="NPW1863" s="401"/>
      <c r="NPX1863" s="401"/>
      <c r="NPY1863" s="401"/>
      <c r="NPZ1863" s="401"/>
      <c r="NQA1863" s="401"/>
      <c r="NQB1863" s="401"/>
      <c r="NQC1863" s="401"/>
      <c r="NQD1863" s="401"/>
      <c r="NQE1863" s="401"/>
      <c r="NQF1863" s="401"/>
      <c r="NQG1863" s="401"/>
      <c r="NQH1863" s="401"/>
      <c r="NQI1863" s="401"/>
      <c r="NQJ1863" s="401"/>
      <c r="NQK1863" s="401"/>
      <c r="NQL1863" s="401"/>
      <c r="NQM1863" s="401"/>
      <c r="NQN1863" s="401"/>
      <c r="NQO1863" s="401"/>
      <c r="NQP1863" s="401"/>
      <c r="NQQ1863" s="401"/>
      <c r="NQR1863" s="401"/>
      <c r="NQS1863" s="401"/>
      <c r="NQT1863" s="401"/>
      <c r="NQU1863" s="401"/>
      <c r="NQV1863" s="401"/>
      <c r="NQW1863" s="401"/>
      <c r="NQX1863" s="401"/>
      <c r="NQY1863" s="401"/>
      <c r="NQZ1863" s="401"/>
      <c r="NRA1863" s="401"/>
      <c r="NRB1863" s="401"/>
      <c r="NRC1863" s="401"/>
      <c r="NRD1863" s="401"/>
      <c r="NRE1863" s="401"/>
      <c r="NRF1863" s="401"/>
      <c r="NRG1863" s="401"/>
      <c r="NRH1863" s="401"/>
      <c r="NRI1863" s="401"/>
      <c r="NRJ1863" s="401"/>
      <c r="NRK1863" s="401"/>
      <c r="NRL1863" s="401"/>
      <c r="NRM1863" s="401"/>
      <c r="NRN1863" s="401"/>
      <c r="NRO1863" s="401"/>
      <c r="NRP1863" s="401"/>
      <c r="NRQ1863" s="401"/>
      <c r="NRR1863" s="401"/>
      <c r="NRS1863" s="401"/>
      <c r="NRT1863" s="401"/>
      <c r="NRU1863" s="401"/>
      <c r="NRV1863" s="401"/>
      <c r="NRW1863" s="401"/>
      <c r="NRX1863" s="401"/>
      <c r="NRY1863" s="401"/>
      <c r="NRZ1863" s="401"/>
      <c r="NSA1863" s="401"/>
      <c r="NSB1863" s="401"/>
      <c r="NSC1863" s="401"/>
      <c r="NSD1863" s="401"/>
      <c r="NSE1863" s="401"/>
      <c r="NSF1863" s="401"/>
      <c r="NSG1863" s="401"/>
      <c r="NSH1863" s="401"/>
      <c r="NSI1863" s="401"/>
      <c r="NSJ1863" s="401"/>
      <c r="NSK1863" s="401"/>
      <c r="NSL1863" s="401"/>
      <c r="NSM1863" s="401"/>
      <c r="NSN1863" s="401"/>
      <c r="NSO1863" s="401"/>
      <c r="NSP1863" s="401"/>
      <c r="NSQ1863" s="401"/>
      <c r="NSR1863" s="401"/>
      <c r="NSS1863" s="401"/>
      <c r="NST1863" s="401"/>
      <c r="NSU1863" s="401"/>
      <c r="NSV1863" s="401"/>
      <c r="NSW1863" s="401"/>
      <c r="NSX1863" s="401"/>
      <c r="NSY1863" s="401"/>
      <c r="NSZ1863" s="401"/>
      <c r="NTA1863" s="401"/>
      <c r="NTB1863" s="401"/>
      <c r="NTC1863" s="401"/>
      <c r="NTD1863" s="401"/>
      <c r="NTE1863" s="401"/>
      <c r="NTF1863" s="401"/>
      <c r="NTG1863" s="401"/>
      <c r="NTH1863" s="401"/>
      <c r="NTI1863" s="401"/>
      <c r="NTJ1863" s="401"/>
      <c r="NTK1863" s="401"/>
      <c r="NTL1863" s="401"/>
      <c r="NTM1863" s="401"/>
      <c r="NTN1863" s="401"/>
      <c r="NTO1863" s="401"/>
      <c r="NTP1863" s="401"/>
      <c r="NTQ1863" s="401"/>
      <c r="NTR1863" s="401"/>
      <c r="NTS1863" s="401"/>
      <c r="NTT1863" s="401"/>
      <c r="NTU1863" s="401"/>
      <c r="NTV1863" s="401"/>
      <c r="NTW1863" s="401"/>
      <c r="NTX1863" s="401"/>
      <c r="NTY1863" s="401"/>
      <c r="NTZ1863" s="401"/>
      <c r="NUA1863" s="401"/>
      <c r="NUB1863" s="401"/>
      <c r="NUC1863" s="401"/>
      <c r="NUD1863" s="401"/>
      <c r="NUE1863" s="401"/>
      <c r="NUF1863" s="401"/>
      <c r="NUG1863" s="401"/>
      <c r="NUH1863" s="401"/>
      <c r="NUI1863" s="401"/>
      <c r="NUJ1863" s="401"/>
      <c r="NUK1863" s="401"/>
      <c r="NUL1863" s="401"/>
      <c r="NUM1863" s="401"/>
      <c r="NUN1863" s="401"/>
      <c r="NUO1863" s="401"/>
      <c r="NUP1863" s="401"/>
      <c r="NUQ1863" s="401"/>
      <c r="NUR1863" s="401"/>
      <c r="NUS1863" s="401"/>
      <c r="NUT1863" s="401"/>
      <c r="NUU1863" s="401"/>
      <c r="NUV1863" s="401"/>
      <c r="NUW1863" s="401"/>
      <c r="NUX1863" s="401"/>
      <c r="NUY1863" s="401"/>
      <c r="NUZ1863" s="401"/>
      <c r="NVA1863" s="401"/>
      <c r="NVB1863" s="401"/>
      <c r="NVC1863" s="401"/>
      <c r="NVD1863" s="401"/>
      <c r="NVE1863" s="401"/>
      <c r="NVF1863" s="401"/>
      <c r="NVG1863" s="401"/>
      <c r="NVH1863" s="401"/>
      <c r="NVI1863" s="401"/>
      <c r="NVJ1863" s="401"/>
      <c r="NVK1863" s="401"/>
      <c r="NVL1863" s="401"/>
      <c r="NVM1863" s="401"/>
      <c r="NVN1863" s="401"/>
      <c r="NVO1863" s="401"/>
      <c r="NVP1863" s="401"/>
      <c r="NVQ1863" s="401"/>
      <c r="NVR1863" s="401"/>
      <c r="NVS1863" s="401"/>
      <c r="NVT1863" s="401"/>
      <c r="NVU1863" s="401"/>
      <c r="NVV1863" s="401"/>
      <c r="NVW1863" s="401"/>
      <c r="NVX1863" s="401"/>
      <c r="NVY1863" s="401"/>
      <c r="NVZ1863" s="401"/>
      <c r="NWA1863" s="401"/>
      <c r="NWB1863" s="401"/>
      <c r="NWC1863" s="401"/>
      <c r="NWD1863" s="401"/>
      <c r="NWE1863" s="401"/>
      <c r="NWF1863" s="401"/>
      <c r="NWG1863" s="401"/>
      <c r="NWH1863" s="401"/>
      <c r="NWI1863" s="401"/>
      <c r="NWJ1863" s="401"/>
      <c r="NWK1863" s="401"/>
      <c r="NWL1863" s="401"/>
      <c r="NWM1863" s="401"/>
      <c r="NWN1863" s="401"/>
      <c r="NWO1863" s="401"/>
      <c r="NWP1863" s="401"/>
      <c r="NWQ1863" s="401"/>
      <c r="NWR1863" s="401"/>
      <c r="NWS1863" s="401"/>
      <c r="NWT1863" s="401"/>
      <c r="NWU1863" s="401"/>
      <c r="NWV1863" s="401"/>
      <c r="NWW1863" s="401"/>
      <c r="NWX1863" s="401"/>
      <c r="NWY1863" s="401"/>
      <c r="NWZ1863" s="401"/>
      <c r="NXA1863" s="401"/>
      <c r="NXB1863" s="401"/>
      <c r="NXC1863" s="401"/>
      <c r="NXD1863" s="401"/>
      <c r="NXE1863" s="401"/>
      <c r="NXF1863" s="401"/>
      <c r="NXG1863" s="401"/>
      <c r="NXH1863" s="401"/>
      <c r="NXI1863" s="401"/>
      <c r="NXJ1863" s="401"/>
      <c r="NXK1863" s="401"/>
      <c r="NXL1863" s="401"/>
      <c r="NXM1863" s="401"/>
      <c r="NXN1863" s="401"/>
      <c r="NXO1863" s="401"/>
      <c r="NXP1863" s="401"/>
      <c r="NXQ1863" s="401"/>
      <c r="NXR1863" s="401"/>
      <c r="NXS1863" s="401"/>
      <c r="NXT1863" s="401"/>
      <c r="NXU1863" s="401"/>
      <c r="NXV1863" s="401"/>
      <c r="NXW1863" s="401"/>
      <c r="NXX1863" s="401"/>
      <c r="NXY1863" s="401"/>
      <c r="NXZ1863" s="401"/>
      <c r="NYA1863" s="401"/>
      <c r="NYB1863" s="401"/>
      <c r="NYC1863" s="401"/>
      <c r="NYD1863" s="401"/>
      <c r="NYE1863" s="401"/>
      <c r="NYF1863" s="401"/>
      <c r="NYG1863" s="401"/>
      <c r="NYH1863" s="401"/>
      <c r="NYI1863" s="401"/>
      <c r="NYJ1863" s="401"/>
      <c r="NYK1863" s="401"/>
      <c r="NYL1863" s="401"/>
      <c r="NYM1863" s="401"/>
      <c r="NYN1863" s="401"/>
      <c r="NYO1863" s="401"/>
      <c r="NYP1863" s="401"/>
      <c r="NYQ1863" s="401"/>
      <c r="NYR1863" s="401"/>
      <c r="NYS1863" s="401"/>
      <c r="NYT1863" s="401"/>
      <c r="NYU1863" s="401"/>
      <c r="NYV1863" s="401"/>
      <c r="NYW1863" s="401"/>
      <c r="NYX1863" s="401"/>
      <c r="NYY1863" s="401"/>
      <c r="NYZ1863" s="401"/>
      <c r="NZA1863" s="401"/>
      <c r="NZB1863" s="401"/>
      <c r="NZC1863" s="401"/>
      <c r="NZD1863" s="401"/>
      <c r="NZE1863" s="401"/>
      <c r="NZF1863" s="401"/>
      <c r="NZG1863" s="401"/>
      <c r="NZH1863" s="401"/>
      <c r="NZI1863" s="401"/>
      <c r="NZJ1863" s="401"/>
      <c r="NZK1863" s="401"/>
      <c r="NZL1863" s="401"/>
      <c r="NZM1863" s="401"/>
      <c r="NZN1863" s="401"/>
      <c r="NZO1863" s="401"/>
      <c r="NZP1863" s="401"/>
      <c r="NZQ1863" s="401"/>
      <c r="NZR1863" s="401"/>
      <c r="NZS1863" s="401"/>
      <c r="NZT1863" s="401"/>
      <c r="NZU1863" s="401"/>
      <c r="NZV1863" s="401"/>
      <c r="NZW1863" s="401"/>
      <c r="NZX1863" s="401"/>
      <c r="NZY1863" s="401"/>
      <c r="NZZ1863" s="401"/>
      <c r="OAA1863" s="401"/>
      <c r="OAB1863" s="401"/>
      <c r="OAC1863" s="401"/>
      <c r="OAD1863" s="401"/>
      <c r="OAE1863" s="401"/>
      <c r="OAF1863" s="401"/>
      <c r="OAG1863" s="401"/>
      <c r="OAH1863" s="401"/>
      <c r="OAI1863" s="401"/>
      <c r="OAJ1863" s="401"/>
      <c r="OAK1863" s="401"/>
      <c r="OAL1863" s="401"/>
      <c r="OAM1863" s="401"/>
      <c r="OAN1863" s="401"/>
      <c r="OAO1863" s="401"/>
      <c r="OAP1863" s="401"/>
      <c r="OAQ1863" s="401"/>
      <c r="OAR1863" s="401"/>
      <c r="OAS1863" s="401"/>
      <c r="OAT1863" s="401"/>
      <c r="OAU1863" s="401"/>
      <c r="OAV1863" s="401"/>
      <c r="OAW1863" s="401"/>
      <c r="OAX1863" s="401"/>
      <c r="OAY1863" s="401"/>
      <c r="OAZ1863" s="401"/>
      <c r="OBA1863" s="401"/>
      <c r="OBB1863" s="401"/>
      <c r="OBC1863" s="401"/>
      <c r="OBD1863" s="401"/>
      <c r="OBE1863" s="401"/>
      <c r="OBF1863" s="401"/>
      <c r="OBG1863" s="401"/>
      <c r="OBH1863" s="401"/>
      <c r="OBI1863" s="401"/>
      <c r="OBJ1863" s="401"/>
      <c r="OBK1863" s="401"/>
      <c r="OBL1863" s="401"/>
      <c r="OBM1863" s="401"/>
      <c r="OBN1863" s="401"/>
      <c r="OBO1863" s="401"/>
      <c r="OBP1863" s="401"/>
      <c r="OBQ1863" s="401"/>
      <c r="OBR1863" s="401"/>
      <c r="OBS1863" s="401"/>
      <c r="OBT1863" s="401"/>
      <c r="OBU1863" s="401"/>
      <c r="OBV1863" s="401"/>
      <c r="OBW1863" s="401"/>
      <c r="OBX1863" s="401"/>
      <c r="OBY1863" s="401"/>
      <c r="OBZ1863" s="401"/>
      <c r="OCA1863" s="401"/>
      <c r="OCB1863" s="401"/>
      <c r="OCC1863" s="401"/>
      <c r="OCD1863" s="401"/>
      <c r="OCE1863" s="401"/>
      <c r="OCF1863" s="401"/>
      <c r="OCG1863" s="401"/>
      <c r="OCH1863" s="401"/>
      <c r="OCI1863" s="401"/>
      <c r="OCJ1863" s="401"/>
      <c r="OCK1863" s="401"/>
      <c r="OCL1863" s="401"/>
      <c r="OCM1863" s="401"/>
      <c r="OCN1863" s="401"/>
      <c r="OCO1863" s="401"/>
      <c r="OCP1863" s="401"/>
      <c r="OCQ1863" s="401"/>
      <c r="OCR1863" s="401"/>
      <c r="OCS1863" s="401"/>
      <c r="OCT1863" s="401"/>
      <c r="OCU1863" s="401"/>
      <c r="OCV1863" s="401"/>
      <c r="OCW1863" s="401"/>
      <c r="OCX1863" s="401"/>
      <c r="OCY1863" s="401"/>
      <c r="OCZ1863" s="401"/>
      <c r="ODA1863" s="401"/>
      <c r="ODB1863" s="401"/>
      <c r="ODC1863" s="401"/>
      <c r="ODD1863" s="401"/>
      <c r="ODE1863" s="401"/>
      <c r="ODF1863" s="401"/>
      <c r="ODG1863" s="401"/>
      <c r="ODH1863" s="401"/>
      <c r="ODI1863" s="401"/>
      <c r="ODJ1863" s="401"/>
      <c r="ODK1863" s="401"/>
      <c r="ODL1863" s="401"/>
      <c r="ODM1863" s="401"/>
      <c r="ODN1863" s="401"/>
      <c r="ODO1863" s="401"/>
      <c r="ODP1863" s="401"/>
      <c r="ODQ1863" s="401"/>
      <c r="ODR1863" s="401"/>
      <c r="ODS1863" s="401"/>
      <c r="ODT1863" s="401"/>
      <c r="ODU1863" s="401"/>
      <c r="ODV1863" s="401"/>
      <c r="ODW1863" s="401"/>
      <c r="ODX1863" s="401"/>
      <c r="ODY1863" s="401"/>
      <c r="ODZ1863" s="401"/>
      <c r="OEA1863" s="401"/>
      <c r="OEB1863" s="401"/>
      <c r="OEC1863" s="401"/>
      <c r="OED1863" s="401"/>
      <c r="OEE1863" s="401"/>
      <c r="OEF1863" s="401"/>
      <c r="OEG1863" s="401"/>
      <c r="OEH1863" s="401"/>
      <c r="OEI1863" s="401"/>
      <c r="OEJ1863" s="401"/>
      <c r="OEK1863" s="401"/>
      <c r="OEL1863" s="401"/>
      <c r="OEM1863" s="401"/>
      <c r="OEN1863" s="401"/>
      <c r="OEO1863" s="401"/>
      <c r="OEP1863" s="401"/>
      <c r="OEQ1863" s="401"/>
      <c r="OER1863" s="401"/>
      <c r="OES1863" s="401"/>
      <c r="OET1863" s="401"/>
      <c r="OEU1863" s="401"/>
      <c r="OEV1863" s="401"/>
      <c r="OEW1863" s="401"/>
      <c r="OEX1863" s="401"/>
      <c r="OEY1863" s="401"/>
      <c r="OEZ1863" s="401"/>
      <c r="OFA1863" s="401"/>
      <c r="OFB1863" s="401"/>
      <c r="OFC1863" s="401"/>
      <c r="OFD1863" s="401"/>
      <c r="OFE1863" s="401"/>
      <c r="OFF1863" s="401"/>
      <c r="OFG1863" s="401"/>
      <c r="OFH1863" s="401"/>
      <c r="OFI1863" s="401"/>
      <c r="OFJ1863" s="401"/>
      <c r="OFK1863" s="401"/>
      <c r="OFL1863" s="401"/>
      <c r="OFM1863" s="401"/>
      <c r="OFN1863" s="401"/>
      <c r="OFO1863" s="401"/>
      <c r="OFP1863" s="401"/>
      <c r="OFQ1863" s="401"/>
      <c r="OFR1863" s="401"/>
      <c r="OFS1863" s="401"/>
      <c r="OFT1863" s="401"/>
      <c r="OFU1863" s="401"/>
      <c r="OFV1863" s="401"/>
      <c r="OFW1863" s="401"/>
      <c r="OFX1863" s="401"/>
      <c r="OFY1863" s="401"/>
      <c r="OFZ1863" s="401"/>
      <c r="OGA1863" s="401"/>
      <c r="OGB1863" s="401"/>
      <c r="OGC1863" s="401"/>
      <c r="OGD1863" s="401"/>
      <c r="OGE1863" s="401"/>
      <c r="OGF1863" s="401"/>
      <c r="OGG1863" s="401"/>
      <c r="OGH1863" s="401"/>
      <c r="OGI1863" s="401"/>
      <c r="OGJ1863" s="401"/>
      <c r="OGK1863" s="401"/>
      <c r="OGL1863" s="401"/>
      <c r="OGM1863" s="401"/>
      <c r="OGN1863" s="401"/>
      <c r="OGO1863" s="401"/>
      <c r="OGP1863" s="401"/>
      <c r="OGQ1863" s="401"/>
      <c r="OGR1863" s="401"/>
      <c r="OGS1863" s="401"/>
      <c r="OGT1863" s="401"/>
      <c r="OGU1863" s="401"/>
      <c r="OGV1863" s="401"/>
      <c r="OGW1863" s="401"/>
      <c r="OGX1863" s="401"/>
      <c r="OGY1863" s="401"/>
      <c r="OGZ1863" s="401"/>
      <c r="OHA1863" s="401"/>
      <c r="OHB1863" s="401"/>
      <c r="OHC1863" s="401"/>
      <c r="OHD1863" s="401"/>
      <c r="OHE1863" s="401"/>
      <c r="OHF1863" s="401"/>
      <c r="OHG1863" s="401"/>
      <c r="OHH1863" s="401"/>
      <c r="OHI1863" s="401"/>
      <c r="OHJ1863" s="401"/>
      <c r="OHK1863" s="401"/>
      <c r="OHL1863" s="401"/>
      <c r="OHM1863" s="401"/>
      <c r="OHN1863" s="401"/>
      <c r="OHO1863" s="401"/>
      <c r="OHP1863" s="401"/>
      <c r="OHQ1863" s="401"/>
      <c r="OHR1863" s="401"/>
      <c r="OHS1863" s="401"/>
      <c r="OHT1863" s="401"/>
      <c r="OHU1863" s="401"/>
      <c r="OHV1863" s="401"/>
      <c r="OHW1863" s="401"/>
      <c r="OHX1863" s="401"/>
      <c r="OHY1863" s="401"/>
      <c r="OHZ1863" s="401"/>
      <c r="OIA1863" s="401"/>
      <c r="OIB1863" s="401"/>
      <c r="OIC1863" s="401"/>
      <c r="OID1863" s="401"/>
      <c r="OIE1863" s="401"/>
      <c r="OIF1863" s="401"/>
      <c r="OIG1863" s="401"/>
      <c r="OIH1863" s="401"/>
      <c r="OII1863" s="401"/>
      <c r="OIJ1863" s="401"/>
      <c r="OIK1863" s="401"/>
      <c r="OIL1863" s="401"/>
      <c r="OIM1863" s="401"/>
      <c r="OIN1863" s="401"/>
      <c r="OIO1863" s="401"/>
      <c r="OIP1863" s="401"/>
      <c r="OIQ1863" s="401"/>
      <c r="OIR1863" s="401"/>
      <c r="OIS1863" s="401"/>
      <c r="OIT1863" s="401"/>
      <c r="OIU1863" s="401"/>
      <c r="OIV1863" s="401"/>
      <c r="OIW1863" s="401"/>
      <c r="OIX1863" s="401"/>
      <c r="OIY1863" s="401"/>
      <c r="OIZ1863" s="401"/>
      <c r="OJA1863" s="401"/>
      <c r="OJB1863" s="401"/>
      <c r="OJC1863" s="401"/>
      <c r="OJD1863" s="401"/>
      <c r="OJE1863" s="401"/>
      <c r="OJF1863" s="401"/>
      <c r="OJG1863" s="401"/>
      <c r="OJH1863" s="401"/>
      <c r="OJI1863" s="401"/>
      <c r="OJJ1863" s="401"/>
      <c r="OJK1863" s="401"/>
      <c r="OJL1863" s="401"/>
      <c r="OJM1863" s="401"/>
      <c r="OJN1863" s="401"/>
      <c r="OJO1863" s="401"/>
      <c r="OJP1863" s="401"/>
      <c r="OJQ1863" s="401"/>
      <c r="OJR1863" s="401"/>
      <c r="OJS1863" s="401"/>
      <c r="OJT1863" s="401"/>
      <c r="OJU1863" s="401"/>
      <c r="OJV1863" s="401"/>
      <c r="OJW1863" s="401"/>
      <c r="OJX1863" s="401"/>
      <c r="OJY1863" s="401"/>
      <c r="OJZ1863" s="401"/>
      <c r="OKA1863" s="401"/>
      <c r="OKB1863" s="401"/>
      <c r="OKC1863" s="401"/>
      <c r="OKD1863" s="401"/>
      <c r="OKE1863" s="401"/>
      <c r="OKF1863" s="401"/>
      <c r="OKG1863" s="401"/>
      <c r="OKH1863" s="401"/>
      <c r="OKI1863" s="401"/>
      <c r="OKJ1863" s="401"/>
      <c r="OKK1863" s="401"/>
      <c r="OKL1863" s="401"/>
      <c r="OKM1863" s="401"/>
      <c r="OKN1863" s="401"/>
      <c r="OKO1863" s="401"/>
      <c r="OKP1863" s="401"/>
      <c r="OKQ1863" s="401"/>
      <c r="OKR1863" s="401"/>
      <c r="OKS1863" s="401"/>
      <c r="OKT1863" s="401"/>
      <c r="OKU1863" s="401"/>
      <c r="OKV1863" s="401"/>
      <c r="OKW1863" s="401"/>
      <c r="OKX1863" s="401"/>
      <c r="OKY1863" s="401"/>
      <c r="OKZ1863" s="401"/>
      <c r="OLA1863" s="401"/>
      <c r="OLB1863" s="401"/>
      <c r="OLC1863" s="401"/>
      <c r="OLD1863" s="401"/>
      <c r="OLE1863" s="401"/>
      <c r="OLF1863" s="401"/>
      <c r="OLG1863" s="401"/>
      <c r="OLH1863" s="401"/>
      <c r="OLI1863" s="401"/>
      <c r="OLJ1863" s="401"/>
      <c r="OLK1863" s="401"/>
      <c r="OLL1863" s="401"/>
      <c r="OLM1863" s="401"/>
      <c r="OLN1863" s="401"/>
      <c r="OLO1863" s="401"/>
      <c r="OLP1863" s="401"/>
      <c r="OLQ1863" s="401"/>
      <c r="OLR1863" s="401"/>
      <c r="OLS1863" s="401"/>
      <c r="OLT1863" s="401"/>
      <c r="OLU1863" s="401"/>
      <c r="OLV1863" s="401"/>
      <c r="OLW1863" s="401"/>
      <c r="OLX1863" s="401"/>
      <c r="OLY1863" s="401"/>
      <c r="OLZ1863" s="401"/>
      <c r="OMA1863" s="401"/>
      <c r="OMB1863" s="401"/>
      <c r="OMC1863" s="401"/>
      <c r="OMD1863" s="401"/>
      <c r="OME1863" s="401"/>
      <c r="OMF1863" s="401"/>
      <c r="OMG1863" s="401"/>
      <c r="OMH1863" s="401"/>
      <c r="OMI1863" s="401"/>
      <c r="OMJ1863" s="401"/>
      <c r="OMK1863" s="401"/>
      <c r="OML1863" s="401"/>
      <c r="OMM1863" s="401"/>
      <c r="OMN1863" s="401"/>
      <c r="OMO1863" s="401"/>
      <c r="OMP1863" s="401"/>
      <c r="OMQ1863" s="401"/>
      <c r="OMR1863" s="401"/>
      <c r="OMS1863" s="401"/>
      <c r="OMT1863" s="401"/>
      <c r="OMU1863" s="401"/>
      <c r="OMV1863" s="401"/>
      <c r="OMW1863" s="401"/>
      <c r="OMX1863" s="401"/>
      <c r="OMY1863" s="401"/>
      <c r="OMZ1863" s="401"/>
      <c r="ONA1863" s="401"/>
      <c r="ONB1863" s="401"/>
      <c r="ONC1863" s="401"/>
      <c r="OND1863" s="401"/>
      <c r="ONE1863" s="401"/>
      <c r="ONF1863" s="401"/>
      <c r="ONG1863" s="401"/>
      <c r="ONH1863" s="401"/>
      <c r="ONI1863" s="401"/>
      <c r="ONJ1863" s="401"/>
      <c r="ONK1863" s="401"/>
      <c r="ONL1863" s="401"/>
      <c r="ONM1863" s="401"/>
      <c r="ONN1863" s="401"/>
      <c r="ONO1863" s="401"/>
      <c r="ONP1863" s="401"/>
      <c r="ONQ1863" s="401"/>
      <c r="ONR1863" s="401"/>
      <c r="ONS1863" s="401"/>
      <c r="ONT1863" s="401"/>
      <c r="ONU1863" s="401"/>
      <c r="ONV1863" s="401"/>
      <c r="ONW1863" s="401"/>
      <c r="ONX1863" s="401"/>
      <c r="ONY1863" s="401"/>
      <c r="ONZ1863" s="401"/>
      <c r="OOA1863" s="401"/>
      <c r="OOB1863" s="401"/>
      <c r="OOC1863" s="401"/>
      <c r="OOD1863" s="401"/>
      <c r="OOE1863" s="401"/>
      <c r="OOF1863" s="401"/>
      <c r="OOG1863" s="401"/>
      <c r="OOH1863" s="401"/>
      <c r="OOI1863" s="401"/>
      <c r="OOJ1863" s="401"/>
      <c r="OOK1863" s="401"/>
      <c r="OOL1863" s="401"/>
      <c r="OOM1863" s="401"/>
      <c r="OON1863" s="401"/>
      <c r="OOO1863" s="401"/>
      <c r="OOP1863" s="401"/>
      <c r="OOQ1863" s="401"/>
      <c r="OOR1863" s="401"/>
      <c r="OOS1863" s="401"/>
      <c r="OOT1863" s="401"/>
      <c r="OOU1863" s="401"/>
      <c r="OOV1863" s="401"/>
      <c r="OOW1863" s="401"/>
      <c r="OOX1863" s="401"/>
      <c r="OOY1863" s="401"/>
      <c r="OOZ1863" s="401"/>
      <c r="OPA1863" s="401"/>
      <c r="OPB1863" s="401"/>
      <c r="OPC1863" s="401"/>
      <c r="OPD1863" s="401"/>
      <c r="OPE1863" s="401"/>
      <c r="OPF1863" s="401"/>
      <c r="OPG1863" s="401"/>
      <c r="OPH1863" s="401"/>
      <c r="OPI1863" s="401"/>
      <c r="OPJ1863" s="401"/>
      <c r="OPK1863" s="401"/>
      <c r="OPL1863" s="401"/>
      <c r="OPM1863" s="401"/>
      <c r="OPN1863" s="401"/>
      <c r="OPO1863" s="401"/>
      <c r="OPP1863" s="401"/>
      <c r="OPQ1863" s="401"/>
      <c r="OPR1863" s="401"/>
      <c r="OPS1863" s="401"/>
      <c r="OPT1863" s="401"/>
      <c r="OPU1863" s="401"/>
      <c r="OPV1863" s="401"/>
      <c r="OPW1863" s="401"/>
      <c r="OPX1863" s="401"/>
      <c r="OPY1863" s="401"/>
      <c r="OPZ1863" s="401"/>
      <c r="OQA1863" s="401"/>
      <c r="OQB1863" s="401"/>
      <c r="OQC1863" s="401"/>
      <c r="OQD1863" s="401"/>
      <c r="OQE1863" s="401"/>
      <c r="OQF1863" s="401"/>
      <c r="OQG1863" s="401"/>
      <c r="OQH1863" s="401"/>
      <c r="OQI1863" s="401"/>
      <c r="OQJ1863" s="401"/>
      <c r="OQK1863" s="401"/>
      <c r="OQL1863" s="401"/>
      <c r="OQM1863" s="401"/>
      <c r="OQN1863" s="401"/>
      <c r="OQO1863" s="401"/>
      <c r="OQP1863" s="401"/>
      <c r="OQQ1863" s="401"/>
      <c r="OQR1863" s="401"/>
      <c r="OQS1863" s="401"/>
      <c r="OQT1863" s="401"/>
      <c r="OQU1863" s="401"/>
      <c r="OQV1863" s="401"/>
      <c r="OQW1863" s="401"/>
      <c r="OQX1863" s="401"/>
      <c r="OQY1863" s="401"/>
      <c r="OQZ1863" s="401"/>
      <c r="ORA1863" s="401"/>
      <c r="ORB1863" s="401"/>
      <c r="ORC1863" s="401"/>
      <c r="ORD1863" s="401"/>
      <c r="ORE1863" s="401"/>
      <c r="ORF1863" s="401"/>
      <c r="ORG1863" s="401"/>
      <c r="ORH1863" s="401"/>
      <c r="ORI1863" s="401"/>
      <c r="ORJ1863" s="401"/>
      <c r="ORK1863" s="401"/>
      <c r="ORL1863" s="401"/>
      <c r="ORM1863" s="401"/>
      <c r="ORN1863" s="401"/>
      <c r="ORO1863" s="401"/>
      <c r="ORP1863" s="401"/>
      <c r="ORQ1863" s="401"/>
      <c r="ORR1863" s="401"/>
      <c r="ORS1863" s="401"/>
      <c r="ORT1863" s="401"/>
      <c r="ORU1863" s="401"/>
      <c r="ORV1863" s="401"/>
      <c r="ORW1863" s="401"/>
      <c r="ORX1863" s="401"/>
      <c r="ORY1863" s="401"/>
      <c r="ORZ1863" s="401"/>
      <c r="OSA1863" s="401"/>
      <c r="OSB1863" s="401"/>
      <c r="OSC1863" s="401"/>
      <c r="OSD1863" s="401"/>
      <c r="OSE1863" s="401"/>
      <c r="OSF1863" s="401"/>
      <c r="OSG1863" s="401"/>
      <c r="OSH1863" s="401"/>
      <c r="OSI1863" s="401"/>
      <c r="OSJ1863" s="401"/>
      <c r="OSK1863" s="401"/>
      <c r="OSL1863" s="401"/>
      <c r="OSM1863" s="401"/>
      <c r="OSN1863" s="401"/>
      <c r="OSO1863" s="401"/>
      <c r="OSP1863" s="401"/>
      <c r="OSQ1863" s="401"/>
      <c r="OSR1863" s="401"/>
      <c r="OSS1863" s="401"/>
      <c r="OST1863" s="401"/>
      <c r="OSU1863" s="401"/>
      <c r="OSV1863" s="401"/>
      <c r="OSW1863" s="401"/>
      <c r="OSX1863" s="401"/>
      <c r="OSY1863" s="401"/>
      <c r="OSZ1863" s="401"/>
      <c r="OTA1863" s="401"/>
      <c r="OTB1863" s="401"/>
      <c r="OTC1863" s="401"/>
      <c r="OTD1863" s="401"/>
      <c r="OTE1863" s="401"/>
      <c r="OTF1863" s="401"/>
      <c r="OTG1863" s="401"/>
      <c r="OTH1863" s="401"/>
      <c r="OTI1863" s="401"/>
      <c r="OTJ1863" s="401"/>
      <c r="OTK1863" s="401"/>
      <c r="OTL1863" s="401"/>
      <c r="OTM1863" s="401"/>
      <c r="OTN1863" s="401"/>
      <c r="OTO1863" s="401"/>
      <c r="OTP1863" s="401"/>
      <c r="OTQ1863" s="401"/>
      <c r="OTR1863" s="401"/>
      <c r="OTS1863" s="401"/>
      <c r="OTT1863" s="401"/>
      <c r="OTU1863" s="401"/>
      <c r="OTV1863" s="401"/>
      <c r="OTW1863" s="401"/>
      <c r="OTX1863" s="401"/>
      <c r="OTY1863" s="401"/>
      <c r="OTZ1863" s="401"/>
      <c r="OUA1863" s="401"/>
      <c r="OUB1863" s="401"/>
      <c r="OUC1863" s="401"/>
      <c r="OUD1863" s="401"/>
      <c r="OUE1863" s="401"/>
      <c r="OUF1863" s="401"/>
      <c r="OUG1863" s="401"/>
      <c r="OUH1863" s="401"/>
      <c r="OUI1863" s="401"/>
      <c r="OUJ1863" s="401"/>
      <c r="OUK1863" s="401"/>
      <c r="OUL1863" s="401"/>
      <c r="OUM1863" s="401"/>
      <c r="OUN1863" s="401"/>
      <c r="OUO1863" s="401"/>
      <c r="OUP1863" s="401"/>
      <c r="OUQ1863" s="401"/>
      <c r="OUR1863" s="401"/>
      <c r="OUS1863" s="401"/>
      <c r="OUT1863" s="401"/>
      <c r="OUU1863" s="401"/>
      <c r="OUV1863" s="401"/>
      <c r="OUW1863" s="401"/>
      <c r="OUX1863" s="401"/>
      <c r="OUY1863" s="401"/>
      <c r="OUZ1863" s="401"/>
      <c r="OVA1863" s="401"/>
      <c r="OVB1863" s="401"/>
      <c r="OVC1863" s="401"/>
      <c r="OVD1863" s="401"/>
      <c r="OVE1863" s="401"/>
      <c r="OVF1863" s="401"/>
      <c r="OVG1863" s="401"/>
      <c r="OVH1863" s="401"/>
      <c r="OVI1863" s="401"/>
      <c r="OVJ1863" s="401"/>
      <c r="OVK1863" s="401"/>
      <c r="OVL1863" s="401"/>
      <c r="OVM1863" s="401"/>
      <c r="OVN1863" s="401"/>
      <c r="OVO1863" s="401"/>
      <c r="OVP1863" s="401"/>
      <c r="OVQ1863" s="401"/>
      <c r="OVR1863" s="401"/>
      <c r="OVS1863" s="401"/>
      <c r="OVT1863" s="401"/>
      <c r="OVU1863" s="401"/>
      <c r="OVV1863" s="401"/>
      <c r="OVW1863" s="401"/>
      <c r="OVX1863" s="401"/>
      <c r="OVY1863" s="401"/>
      <c r="OVZ1863" s="401"/>
      <c r="OWA1863" s="401"/>
      <c r="OWB1863" s="401"/>
      <c r="OWC1863" s="401"/>
      <c r="OWD1863" s="401"/>
      <c r="OWE1863" s="401"/>
      <c r="OWF1863" s="401"/>
      <c r="OWG1863" s="401"/>
      <c r="OWH1863" s="401"/>
      <c r="OWI1863" s="401"/>
      <c r="OWJ1863" s="401"/>
      <c r="OWK1863" s="401"/>
      <c r="OWL1863" s="401"/>
      <c r="OWM1863" s="401"/>
      <c r="OWN1863" s="401"/>
      <c r="OWO1863" s="401"/>
      <c r="OWP1863" s="401"/>
      <c r="OWQ1863" s="401"/>
      <c r="OWR1863" s="401"/>
      <c r="OWS1863" s="401"/>
      <c r="OWT1863" s="401"/>
      <c r="OWU1863" s="401"/>
      <c r="OWV1863" s="401"/>
      <c r="OWW1863" s="401"/>
      <c r="OWX1863" s="401"/>
      <c r="OWY1863" s="401"/>
      <c r="OWZ1863" s="401"/>
      <c r="OXA1863" s="401"/>
      <c r="OXB1863" s="401"/>
      <c r="OXC1863" s="401"/>
      <c r="OXD1863" s="401"/>
      <c r="OXE1863" s="401"/>
      <c r="OXF1863" s="401"/>
      <c r="OXG1863" s="401"/>
      <c r="OXH1863" s="401"/>
      <c r="OXI1863" s="401"/>
      <c r="OXJ1863" s="401"/>
      <c r="OXK1863" s="401"/>
      <c r="OXL1863" s="401"/>
      <c r="OXM1863" s="401"/>
      <c r="OXN1863" s="401"/>
      <c r="OXO1863" s="401"/>
      <c r="OXP1863" s="401"/>
      <c r="OXQ1863" s="401"/>
      <c r="OXR1863" s="401"/>
      <c r="OXS1863" s="401"/>
      <c r="OXT1863" s="401"/>
      <c r="OXU1863" s="401"/>
      <c r="OXV1863" s="401"/>
      <c r="OXW1863" s="401"/>
      <c r="OXX1863" s="401"/>
      <c r="OXY1863" s="401"/>
      <c r="OXZ1863" s="401"/>
      <c r="OYA1863" s="401"/>
      <c r="OYB1863" s="401"/>
      <c r="OYC1863" s="401"/>
      <c r="OYD1863" s="401"/>
      <c r="OYE1863" s="401"/>
      <c r="OYF1863" s="401"/>
      <c r="OYG1863" s="401"/>
      <c r="OYH1863" s="401"/>
      <c r="OYI1863" s="401"/>
      <c r="OYJ1863" s="401"/>
      <c r="OYK1863" s="401"/>
      <c r="OYL1863" s="401"/>
      <c r="OYM1863" s="401"/>
      <c r="OYN1863" s="401"/>
      <c r="OYO1863" s="401"/>
      <c r="OYP1863" s="401"/>
      <c r="OYQ1863" s="401"/>
      <c r="OYR1863" s="401"/>
      <c r="OYS1863" s="401"/>
      <c r="OYT1863" s="401"/>
      <c r="OYU1863" s="401"/>
      <c r="OYV1863" s="401"/>
      <c r="OYW1863" s="401"/>
      <c r="OYX1863" s="401"/>
      <c r="OYY1863" s="401"/>
      <c r="OYZ1863" s="401"/>
      <c r="OZA1863" s="401"/>
      <c r="OZB1863" s="401"/>
      <c r="OZC1863" s="401"/>
      <c r="OZD1863" s="401"/>
      <c r="OZE1863" s="401"/>
      <c r="OZF1863" s="401"/>
      <c r="OZG1863" s="401"/>
      <c r="OZH1863" s="401"/>
      <c r="OZI1863" s="401"/>
      <c r="OZJ1863" s="401"/>
      <c r="OZK1863" s="401"/>
      <c r="OZL1863" s="401"/>
      <c r="OZM1863" s="401"/>
      <c r="OZN1863" s="401"/>
      <c r="OZO1863" s="401"/>
      <c r="OZP1863" s="401"/>
      <c r="OZQ1863" s="401"/>
      <c r="OZR1863" s="401"/>
      <c r="OZS1863" s="401"/>
      <c r="OZT1863" s="401"/>
      <c r="OZU1863" s="401"/>
      <c r="OZV1863" s="401"/>
      <c r="OZW1863" s="401"/>
      <c r="OZX1863" s="401"/>
      <c r="OZY1863" s="401"/>
      <c r="OZZ1863" s="401"/>
      <c r="PAA1863" s="401"/>
      <c r="PAB1863" s="401"/>
      <c r="PAC1863" s="401"/>
      <c r="PAD1863" s="401"/>
      <c r="PAE1863" s="401"/>
      <c r="PAF1863" s="401"/>
      <c r="PAG1863" s="401"/>
      <c r="PAH1863" s="401"/>
      <c r="PAI1863" s="401"/>
      <c r="PAJ1863" s="401"/>
      <c r="PAK1863" s="401"/>
      <c r="PAL1863" s="401"/>
      <c r="PAM1863" s="401"/>
      <c r="PAN1863" s="401"/>
      <c r="PAO1863" s="401"/>
      <c r="PAP1863" s="401"/>
      <c r="PAQ1863" s="401"/>
      <c r="PAR1863" s="401"/>
      <c r="PAS1863" s="401"/>
      <c r="PAT1863" s="401"/>
      <c r="PAU1863" s="401"/>
      <c r="PAV1863" s="401"/>
      <c r="PAW1863" s="401"/>
      <c r="PAX1863" s="401"/>
      <c r="PAY1863" s="401"/>
      <c r="PAZ1863" s="401"/>
      <c r="PBA1863" s="401"/>
      <c r="PBB1863" s="401"/>
      <c r="PBC1863" s="401"/>
      <c r="PBD1863" s="401"/>
      <c r="PBE1863" s="401"/>
      <c r="PBF1863" s="401"/>
      <c r="PBG1863" s="401"/>
      <c r="PBH1863" s="401"/>
      <c r="PBI1863" s="401"/>
      <c r="PBJ1863" s="401"/>
      <c r="PBK1863" s="401"/>
      <c r="PBL1863" s="401"/>
      <c r="PBM1863" s="401"/>
      <c r="PBN1863" s="401"/>
      <c r="PBO1863" s="401"/>
      <c r="PBP1863" s="401"/>
      <c r="PBQ1863" s="401"/>
      <c r="PBR1863" s="401"/>
      <c r="PBS1863" s="401"/>
      <c r="PBT1863" s="401"/>
      <c r="PBU1863" s="401"/>
      <c r="PBV1863" s="401"/>
      <c r="PBW1863" s="401"/>
      <c r="PBX1863" s="401"/>
      <c r="PBY1863" s="401"/>
      <c r="PBZ1863" s="401"/>
      <c r="PCA1863" s="401"/>
      <c r="PCB1863" s="401"/>
      <c r="PCC1863" s="401"/>
      <c r="PCD1863" s="401"/>
      <c r="PCE1863" s="401"/>
      <c r="PCF1863" s="401"/>
      <c r="PCG1863" s="401"/>
      <c r="PCH1863" s="401"/>
      <c r="PCI1863" s="401"/>
      <c r="PCJ1863" s="401"/>
      <c r="PCK1863" s="401"/>
      <c r="PCL1863" s="401"/>
      <c r="PCM1863" s="401"/>
      <c r="PCN1863" s="401"/>
      <c r="PCO1863" s="401"/>
      <c r="PCP1863" s="401"/>
      <c r="PCQ1863" s="401"/>
      <c r="PCR1863" s="401"/>
      <c r="PCS1863" s="401"/>
      <c r="PCT1863" s="401"/>
      <c r="PCU1863" s="401"/>
      <c r="PCV1863" s="401"/>
      <c r="PCW1863" s="401"/>
      <c r="PCX1863" s="401"/>
      <c r="PCY1863" s="401"/>
      <c r="PCZ1863" s="401"/>
      <c r="PDA1863" s="401"/>
      <c r="PDB1863" s="401"/>
      <c r="PDC1863" s="401"/>
      <c r="PDD1863" s="401"/>
      <c r="PDE1863" s="401"/>
      <c r="PDF1863" s="401"/>
      <c r="PDG1863" s="401"/>
      <c r="PDH1863" s="401"/>
      <c r="PDI1863" s="401"/>
      <c r="PDJ1863" s="401"/>
      <c r="PDK1863" s="401"/>
      <c r="PDL1863" s="401"/>
      <c r="PDM1863" s="401"/>
      <c r="PDN1863" s="401"/>
      <c r="PDO1863" s="401"/>
      <c r="PDP1863" s="401"/>
      <c r="PDQ1863" s="401"/>
      <c r="PDR1863" s="401"/>
      <c r="PDS1863" s="401"/>
      <c r="PDT1863" s="401"/>
      <c r="PDU1863" s="401"/>
      <c r="PDV1863" s="401"/>
      <c r="PDW1863" s="401"/>
      <c r="PDX1863" s="401"/>
      <c r="PDY1863" s="401"/>
      <c r="PDZ1863" s="401"/>
      <c r="PEA1863" s="401"/>
      <c r="PEB1863" s="401"/>
      <c r="PEC1863" s="401"/>
      <c r="PED1863" s="401"/>
      <c r="PEE1863" s="401"/>
      <c r="PEF1863" s="401"/>
      <c r="PEG1863" s="401"/>
      <c r="PEH1863" s="401"/>
      <c r="PEI1863" s="401"/>
      <c r="PEJ1863" s="401"/>
      <c r="PEK1863" s="401"/>
      <c r="PEL1863" s="401"/>
      <c r="PEM1863" s="401"/>
      <c r="PEN1863" s="401"/>
      <c r="PEO1863" s="401"/>
      <c r="PEP1863" s="401"/>
      <c r="PEQ1863" s="401"/>
      <c r="PER1863" s="401"/>
      <c r="PES1863" s="401"/>
      <c r="PET1863" s="401"/>
      <c r="PEU1863" s="401"/>
      <c r="PEV1863" s="401"/>
      <c r="PEW1863" s="401"/>
      <c r="PEX1863" s="401"/>
      <c r="PEY1863" s="401"/>
      <c r="PEZ1863" s="401"/>
      <c r="PFA1863" s="401"/>
      <c r="PFB1863" s="401"/>
      <c r="PFC1863" s="401"/>
      <c r="PFD1863" s="401"/>
      <c r="PFE1863" s="401"/>
      <c r="PFF1863" s="401"/>
      <c r="PFG1863" s="401"/>
      <c r="PFH1863" s="401"/>
      <c r="PFI1863" s="401"/>
      <c r="PFJ1863" s="401"/>
      <c r="PFK1863" s="401"/>
      <c r="PFL1863" s="401"/>
      <c r="PFM1863" s="401"/>
      <c r="PFN1863" s="401"/>
      <c r="PFO1863" s="401"/>
      <c r="PFP1863" s="401"/>
      <c r="PFQ1863" s="401"/>
      <c r="PFR1863" s="401"/>
      <c r="PFS1863" s="401"/>
      <c r="PFT1863" s="401"/>
      <c r="PFU1863" s="401"/>
      <c r="PFV1863" s="401"/>
      <c r="PFW1863" s="401"/>
      <c r="PFX1863" s="401"/>
      <c r="PFY1863" s="401"/>
      <c r="PFZ1863" s="401"/>
      <c r="PGA1863" s="401"/>
      <c r="PGB1863" s="401"/>
      <c r="PGC1863" s="401"/>
      <c r="PGD1863" s="401"/>
      <c r="PGE1863" s="401"/>
      <c r="PGF1863" s="401"/>
      <c r="PGG1863" s="401"/>
      <c r="PGH1863" s="401"/>
      <c r="PGI1863" s="401"/>
      <c r="PGJ1863" s="401"/>
      <c r="PGK1863" s="401"/>
      <c r="PGL1863" s="401"/>
      <c r="PGM1863" s="401"/>
      <c r="PGN1863" s="401"/>
      <c r="PGO1863" s="401"/>
      <c r="PGP1863" s="401"/>
      <c r="PGQ1863" s="401"/>
      <c r="PGR1863" s="401"/>
      <c r="PGS1863" s="401"/>
      <c r="PGT1863" s="401"/>
      <c r="PGU1863" s="401"/>
      <c r="PGV1863" s="401"/>
      <c r="PGW1863" s="401"/>
      <c r="PGX1863" s="401"/>
      <c r="PGY1863" s="401"/>
      <c r="PGZ1863" s="401"/>
      <c r="PHA1863" s="401"/>
      <c r="PHB1863" s="401"/>
      <c r="PHC1863" s="401"/>
      <c r="PHD1863" s="401"/>
      <c r="PHE1863" s="401"/>
      <c r="PHF1863" s="401"/>
      <c r="PHG1863" s="401"/>
      <c r="PHH1863" s="401"/>
      <c r="PHI1863" s="401"/>
      <c r="PHJ1863" s="401"/>
      <c r="PHK1863" s="401"/>
      <c r="PHL1863" s="401"/>
      <c r="PHM1863" s="401"/>
      <c r="PHN1863" s="401"/>
      <c r="PHO1863" s="401"/>
      <c r="PHP1863" s="401"/>
      <c r="PHQ1863" s="401"/>
      <c r="PHR1863" s="401"/>
      <c r="PHS1863" s="401"/>
      <c r="PHT1863" s="401"/>
      <c r="PHU1863" s="401"/>
      <c r="PHV1863" s="401"/>
      <c r="PHW1863" s="401"/>
      <c r="PHX1863" s="401"/>
      <c r="PHY1863" s="401"/>
      <c r="PHZ1863" s="401"/>
      <c r="PIA1863" s="401"/>
      <c r="PIB1863" s="401"/>
      <c r="PIC1863" s="401"/>
      <c r="PID1863" s="401"/>
      <c r="PIE1863" s="401"/>
      <c r="PIF1863" s="401"/>
      <c r="PIG1863" s="401"/>
      <c r="PIH1863" s="401"/>
      <c r="PII1863" s="401"/>
      <c r="PIJ1863" s="401"/>
      <c r="PIK1863" s="401"/>
      <c r="PIL1863" s="401"/>
      <c r="PIM1863" s="401"/>
      <c r="PIN1863" s="401"/>
      <c r="PIO1863" s="401"/>
      <c r="PIP1863" s="401"/>
      <c r="PIQ1863" s="401"/>
      <c r="PIR1863" s="401"/>
      <c r="PIS1863" s="401"/>
      <c r="PIT1863" s="401"/>
      <c r="PIU1863" s="401"/>
      <c r="PIV1863" s="401"/>
      <c r="PIW1863" s="401"/>
      <c r="PIX1863" s="401"/>
      <c r="PIY1863" s="401"/>
      <c r="PIZ1863" s="401"/>
      <c r="PJA1863" s="401"/>
      <c r="PJB1863" s="401"/>
      <c r="PJC1863" s="401"/>
      <c r="PJD1863" s="401"/>
      <c r="PJE1863" s="401"/>
      <c r="PJF1863" s="401"/>
      <c r="PJG1863" s="401"/>
      <c r="PJH1863" s="401"/>
      <c r="PJI1863" s="401"/>
      <c r="PJJ1863" s="401"/>
      <c r="PJK1863" s="401"/>
      <c r="PJL1863" s="401"/>
      <c r="PJM1863" s="401"/>
      <c r="PJN1863" s="401"/>
      <c r="PJO1863" s="401"/>
      <c r="PJP1863" s="401"/>
      <c r="PJQ1863" s="401"/>
      <c r="PJR1863" s="401"/>
      <c r="PJS1863" s="401"/>
      <c r="PJT1863" s="401"/>
      <c r="PJU1863" s="401"/>
      <c r="PJV1863" s="401"/>
      <c r="PJW1863" s="401"/>
      <c r="PJX1863" s="401"/>
      <c r="PJY1863" s="401"/>
      <c r="PJZ1863" s="401"/>
      <c r="PKA1863" s="401"/>
      <c r="PKB1863" s="401"/>
      <c r="PKC1863" s="401"/>
      <c r="PKD1863" s="401"/>
      <c r="PKE1863" s="401"/>
      <c r="PKF1863" s="401"/>
      <c r="PKG1863" s="401"/>
      <c r="PKH1863" s="401"/>
      <c r="PKI1863" s="401"/>
      <c r="PKJ1863" s="401"/>
      <c r="PKK1863" s="401"/>
      <c r="PKL1863" s="401"/>
      <c r="PKM1863" s="401"/>
      <c r="PKN1863" s="401"/>
      <c r="PKO1863" s="401"/>
      <c r="PKP1863" s="401"/>
      <c r="PKQ1863" s="401"/>
      <c r="PKR1863" s="401"/>
      <c r="PKS1863" s="401"/>
      <c r="PKT1863" s="401"/>
      <c r="PKU1863" s="401"/>
      <c r="PKV1863" s="401"/>
      <c r="PKW1863" s="401"/>
      <c r="PKX1863" s="401"/>
      <c r="PKY1863" s="401"/>
      <c r="PKZ1863" s="401"/>
      <c r="PLA1863" s="401"/>
      <c r="PLB1863" s="401"/>
      <c r="PLC1863" s="401"/>
      <c r="PLD1863" s="401"/>
      <c r="PLE1863" s="401"/>
      <c r="PLF1863" s="401"/>
      <c r="PLG1863" s="401"/>
      <c r="PLH1863" s="401"/>
      <c r="PLI1863" s="401"/>
      <c r="PLJ1863" s="401"/>
      <c r="PLK1863" s="401"/>
      <c r="PLL1863" s="401"/>
      <c r="PLM1863" s="401"/>
      <c r="PLN1863" s="401"/>
      <c r="PLO1863" s="401"/>
      <c r="PLP1863" s="401"/>
      <c r="PLQ1863" s="401"/>
      <c r="PLR1863" s="401"/>
      <c r="PLS1863" s="401"/>
      <c r="PLT1863" s="401"/>
      <c r="PLU1863" s="401"/>
      <c r="PLV1863" s="401"/>
      <c r="PLW1863" s="401"/>
      <c r="PLX1863" s="401"/>
      <c r="PLY1863" s="401"/>
      <c r="PLZ1863" s="401"/>
      <c r="PMA1863" s="401"/>
      <c r="PMB1863" s="401"/>
      <c r="PMC1863" s="401"/>
      <c r="PMD1863" s="401"/>
      <c r="PME1863" s="401"/>
      <c r="PMF1863" s="401"/>
      <c r="PMG1863" s="401"/>
      <c r="PMH1863" s="401"/>
      <c r="PMI1863" s="401"/>
      <c r="PMJ1863" s="401"/>
      <c r="PMK1863" s="401"/>
      <c r="PML1863" s="401"/>
      <c r="PMM1863" s="401"/>
      <c r="PMN1863" s="401"/>
      <c r="PMO1863" s="401"/>
      <c r="PMP1863" s="401"/>
      <c r="PMQ1863" s="401"/>
      <c r="PMR1863" s="401"/>
      <c r="PMS1863" s="401"/>
      <c r="PMT1863" s="401"/>
      <c r="PMU1863" s="401"/>
      <c r="PMV1863" s="401"/>
      <c r="PMW1863" s="401"/>
      <c r="PMX1863" s="401"/>
      <c r="PMY1863" s="401"/>
      <c r="PMZ1863" s="401"/>
      <c r="PNA1863" s="401"/>
      <c r="PNB1863" s="401"/>
      <c r="PNC1863" s="401"/>
      <c r="PND1863" s="401"/>
      <c r="PNE1863" s="401"/>
      <c r="PNF1863" s="401"/>
      <c r="PNG1863" s="401"/>
      <c r="PNH1863" s="401"/>
      <c r="PNI1863" s="401"/>
      <c r="PNJ1863" s="401"/>
      <c r="PNK1863" s="401"/>
      <c r="PNL1863" s="401"/>
      <c r="PNM1863" s="401"/>
      <c r="PNN1863" s="401"/>
      <c r="PNO1863" s="401"/>
      <c r="PNP1863" s="401"/>
      <c r="PNQ1863" s="401"/>
      <c r="PNR1863" s="401"/>
      <c r="PNS1863" s="401"/>
      <c r="PNT1863" s="401"/>
      <c r="PNU1863" s="401"/>
      <c r="PNV1863" s="401"/>
      <c r="PNW1863" s="401"/>
      <c r="PNX1863" s="401"/>
      <c r="PNY1863" s="401"/>
      <c r="PNZ1863" s="401"/>
      <c r="POA1863" s="401"/>
      <c r="POB1863" s="401"/>
      <c r="POC1863" s="401"/>
      <c r="POD1863" s="401"/>
      <c r="POE1863" s="401"/>
      <c r="POF1863" s="401"/>
      <c r="POG1863" s="401"/>
      <c r="POH1863" s="401"/>
      <c r="POI1863" s="401"/>
      <c r="POJ1863" s="401"/>
      <c r="POK1863" s="401"/>
      <c r="POL1863" s="401"/>
      <c r="POM1863" s="401"/>
      <c r="PON1863" s="401"/>
      <c r="POO1863" s="401"/>
      <c r="POP1863" s="401"/>
      <c r="POQ1863" s="401"/>
      <c r="POR1863" s="401"/>
      <c r="POS1863" s="401"/>
      <c r="POT1863" s="401"/>
      <c r="POU1863" s="401"/>
      <c r="POV1863" s="401"/>
      <c r="POW1863" s="401"/>
      <c r="POX1863" s="401"/>
      <c r="POY1863" s="401"/>
      <c r="POZ1863" s="401"/>
      <c r="PPA1863" s="401"/>
      <c r="PPB1863" s="401"/>
      <c r="PPC1863" s="401"/>
      <c r="PPD1863" s="401"/>
      <c r="PPE1863" s="401"/>
      <c r="PPF1863" s="401"/>
      <c r="PPG1863" s="401"/>
      <c r="PPH1863" s="401"/>
      <c r="PPI1863" s="401"/>
      <c r="PPJ1863" s="401"/>
      <c r="PPK1863" s="401"/>
      <c r="PPL1863" s="401"/>
      <c r="PPM1863" s="401"/>
      <c r="PPN1863" s="401"/>
      <c r="PPO1863" s="401"/>
      <c r="PPP1863" s="401"/>
      <c r="PPQ1863" s="401"/>
      <c r="PPR1863" s="401"/>
      <c r="PPS1863" s="401"/>
      <c r="PPT1863" s="401"/>
      <c r="PPU1863" s="401"/>
      <c r="PPV1863" s="401"/>
      <c r="PPW1863" s="401"/>
      <c r="PPX1863" s="401"/>
      <c r="PPY1863" s="401"/>
      <c r="PPZ1863" s="401"/>
      <c r="PQA1863" s="401"/>
      <c r="PQB1863" s="401"/>
      <c r="PQC1863" s="401"/>
      <c r="PQD1863" s="401"/>
      <c r="PQE1863" s="401"/>
      <c r="PQF1863" s="401"/>
      <c r="PQG1863" s="401"/>
      <c r="PQH1863" s="401"/>
      <c r="PQI1863" s="401"/>
      <c r="PQJ1863" s="401"/>
      <c r="PQK1863" s="401"/>
      <c r="PQL1863" s="401"/>
      <c r="PQM1863" s="401"/>
      <c r="PQN1863" s="401"/>
      <c r="PQO1863" s="401"/>
      <c r="PQP1863" s="401"/>
      <c r="PQQ1863" s="401"/>
      <c r="PQR1863" s="401"/>
      <c r="PQS1863" s="401"/>
      <c r="PQT1863" s="401"/>
      <c r="PQU1863" s="401"/>
      <c r="PQV1863" s="401"/>
      <c r="PQW1863" s="401"/>
      <c r="PQX1863" s="401"/>
      <c r="PQY1863" s="401"/>
      <c r="PQZ1863" s="401"/>
      <c r="PRA1863" s="401"/>
      <c r="PRB1863" s="401"/>
      <c r="PRC1863" s="401"/>
      <c r="PRD1863" s="401"/>
      <c r="PRE1863" s="401"/>
      <c r="PRF1863" s="401"/>
      <c r="PRG1863" s="401"/>
      <c r="PRH1863" s="401"/>
      <c r="PRI1863" s="401"/>
      <c r="PRJ1863" s="401"/>
      <c r="PRK1863" s="401"/>
      <c r="PRL1863" s="401"/>
      <c r="PRM1863" s="401"/>
      <c r="PRN1863" s="401"/>
      <c r="PRO1863" s="401"/>
      <c r="PRP1863" s="401"/>
      <c r="PRQ1863" s="401"/>
      <c r="PRR1863" s="401"/>
      <c r="PRS1863" s="401"/>
      <c r="PRT1863" s="401"/>
      <c r="PRU1863" s="401"/>
      <c r="PRV1863" s="401"/>
      <c r="PRW1863" s="401"/>
      <c r="PRX1863" s="401"/>
      <c r="PRY1863" s="401"/>
      <c r="PRZ1863" s="401"/>
      <c r="PSA1863" s="401"/>
      <c r="PSB1863" s="401"/>
      <c r="PSC1863" s="401"/>
      <c r="PSD1863" s="401"/>
      <c r="PSE1863" s="401"/>
      <c r="PSF1863" s="401"/>
      <c r="PSG1863" s="401"/>
      <c r="PSH1863" s="401"/>
      <c r="PSI1863" s="401"/>
      <c r="PSJ1863" s="401"/>
      <c r="PSK1863" s="401"/>
      <c r="PSL1863" s="401"/>
      <c r="PSM1863" s="401"/>
      <c r="PSN1863" s="401"/>
      <c r="PSO1863" s="401"/>
      <c r="PSP1863" s="401"/>
      <c r="PSQ1863" s="401"/>
      <c r="PSR1863" s="401"/>
      <c r="PSS1863" s="401"/>
      <c r="PST1863" s="401"/>
      <c r="PSU1863" s="401"/>
      <c r="PSV1863" s="401"/>
      <c r="PSW1863" s="401"/>
      <c r="PSX1863" s="401"/>
      <c r="PSY1863" s="401"/>
      <c r="PSZ1863" s="401"/>
      <c r="PTA1863" s="401"/>
      <c r="PTB1863" s="401"/>
      <c r="PTC1863" s="401"/>
      <c r="PTD1863" s="401"/>
      <c r="PTE1863" s="401"/>
      <c r="PTF1863" s="401"/>
      <c r="PTG1863" s="401"/>
      <c r="PTH1863" s="401"/>
      <c r="PTI1863" s="401"/>
      <c r="PTJ1863" s="401"/>
      <c r="PTK1863" s="401"/>
      <c r="PTL1863" s="401"/>
      <c r="PTM1863" s="401"/>
      <c r="PTN1863" s="401"/>
      <c r="PTO1863" s="401"/>
      <c r="PTP1863" s="401"/>
      <c r="PTQ1863" s="401"/>
      <c r="PTR1863" s="401"/>
      <c r="PTS1863" s="401"/>
      <c r="PTT1863" s="401"/>
      <c r="PTU1863" s="401"/>
      <c r="PTV1863" s="401"/>
      <c r="PTW1863" s="401"/>
      <c r="PTX1863" s="401"/>
      <c r="PTY1863" s="401"/>
      <c r="PTZ1863" s="401"/>
      <c r="PUA1863" s="401"/>
      <c r="PUB1863" s="401"/>
      <c r="PUC1863" s="401"/>
      <c r="PUD1863" s="401"/>
      <c r="PUE1863" s="401"/>
      <c r="PUF1863" s="401"/>
      <c r="PUG1863" s="401"/>
      <c r="PUH1863" s="401"/>
      <c r="PUI1863" s="401"/>
      <c r="PUJ1863" s="401"/>
      <c r="PUK1863" s="401"/>
      <c r="PUL1863" s="401"/>
      <c r="PUM1863" s="401"/>
      <c r="PUN1863" s="401"/>
      <c r="PUO1863" s="401"/>
      <c r="PUP1863" s="401"/>
      <c r="PUQ1863" s="401"/>
      <c r="PUR1863" s="401"/>
      <c r="PUS1863" s="401"/>
      <c r="PUT1863" s="401"/>
      <c r="PUU1863" s="401"/>
      <c r="PUV1863" s="401"/>
      <c r="PUW1863" s="401"/>
      <c r="PUX1863" s="401"/>
      <c r="PUY1863" s="401"/>
      <c r="PUZ1863" s="401"/>
      <c r="PVA1863" s="401"/>
      <c r="PVB1863" s="401"/>
      <c r="PVC1863" s="401"/>
      <c r="PVD1863" s="401"/>
      <c r="PVE1863" s="401"/>
      <c r="PVF1863" s="401"/>
      <c r="PVG1863" s="401"/>
      <c r="PVH1863" s="401"/>
      <c r="PVI1863" s="401"/>
      <c r="PVJ1863" s="401"/>
      <c r="PVK1863" s="401"/>
      <c r="PVL1863" s="401"/>
      <c r="PVM1863" s="401"/>
      <c r="PVN1863" s="401"/>
      <c r="PVO1863" s="401"/>
      <c r="PVP1863" s="401"/>
      <c r="PVQ1863" s="401"/>
      <c r="PVR1863" s="401"/>
      <c r="PVS1863" s="401"/>
      <c r="PVT1863" s="401"/>
      <c r="PVU1863" s="401"/>
      <c r="PVV1863" s="401"/>
      <c r="PVW1863" s="401"/>
      <c r="PVX1863" s="401"/>
      <c r="PVY1863" s="401"/>
      <c r="PVZ1863" s="401"/>
      <c r="PWA1863" s="401"/>
      <c r="PWB1863" s="401"/>
      <c r="PWC1863" s="401"/>
      <c r="PWD1863" s="401"/>
      <c r="PWE1863" s="401"/>
      <c r="PWF1863" s="401"/>
      <c r="PWG1863" s="401"/>
      <c r="PWH1863" s="401"/>
      <c r="PWI1863" s="401"/>
      <c r="PWJ1863" s="401"/>
      <c r="PWK1863" s="401"/>
      <c r="PWL1863" s="401"/>
      <c r="PWM1863" s="401"/>
      <c r="PWN1863" s="401"/>
      <c r="PWO1863" s="401"/>
      <c r="PWP1863" s="401"/>
      <c r="PWQ1863" s="401"/>
      <c r="PWR1863" s="401"/>
      <c r="PWS1863" s="401"/>
      <c r="PWT1863" s="401"/>
      <c r="PWU1863" s="401"/>
      <c r="PWV1863" s="401"/>
      <c r="PWW1863" s="401"/>
      <c r="PWX1863" s="401"/>
      <c r="PWY1863" s="401"/>
      <c r="PWZ1863" s="401"/>
      <c r="PXA1863" s="401"/>
      <c r="PXB1863" s="401"/>
      <c r="PXC1863" s="401"/>
      <c r="PXD1863" s="401"/>
      <c r="PXE1863" s="401"/>
      <c r="PXF1863" s="401"/>
      <c r="PXG1863" s="401"/>
      <c r="PXH1863" s="401"/>
      <c r="PXI1863" s="401"/>
      <c r="PXJ1863" s="401"/>
      <c r="PXK1863" s="401"/>
      <c r="PXL1863" s="401"/>
      <c r="PXM1863" s="401"/>
      <c r="PXN1863" s="401"/>
      <c r="PXO1863" s="401"/>
      <c r="PXP1863" s="401"/>
      <c r="PXQ1863" s="401"/>
      <c r="PXR1863" s="401"/>
      <c r="PXS1863" s="401"/>
      <c r="PXT1863" s="401"/>
      <c r="PXU1863" s="401"/>
      <c r="PXV1863" s="401"/>
      <c r="PXW1863" s="401"/>
      <c r="PXX1863" s="401"/>
      <c r="PXY1863" s="401"/>
      <c r="PXZ1863" s="401"/>
      <c r="PYA1863" s="401"/>
      <c r="PYB1863" s="401"/>
      <c r="PYC1863" s="401"/>
      <c r="PYD1863" s="401"/>
      <c r="PYE1863" s="401"/>
      <c r="PYF1863" s="401"/>
      <c r="PYG1863" s="401"/>
      <c r="PYH1863" s="401"/>
      <c r="PYI1863" s="401"/>
      <c r="PYJ1863" s="401"/>
      <c r="PYK1863" s="401"/>
      <c r="PYL1863" s="401"/>
      <c r="PYM1863" s="401"/>
      <c r="PYN1863" s="401"/>
      <c r="PYO1863" s="401"/>
      <c r="PYP1863" s="401"/>
      <c r="PYQ1863" s="401"/>
      <c r="PYR1863" s="401"/>
      <c r="PYS1863" s="401"/>
      <c r="PYT1863" s="401"/>
      <c r="PYU1863" s="401"/>
      <c r="PYV1863" s="401"/>
      <c r="PYW1863" s="401"/>
      <c r="PYX1863" s="401"/>
      <c r="PYY1863" s="401"/>
      <c r="PYZ1863" s="401"/>
      <c r="PZA1863" s="401"/>
      <c r="PZB1863" s="401"/>
      <c r="PZC1863" s="401"/>
      <c r="PZD1863" s="401"/>
      <c r="PZE1863" s="401"/>
      <c r="PZF1863" s="401"/>
      <c r="PZG1863" s="401"/>
      <c r="PZH1863" s="401"/>
      <c r="PZI1863" s="401"/>
      <c r="PZJ1863" s="401"/>
      <c r="PZK1863" s="401"/>
      <c r="PZL1863" s="401"/>
      <c r="PZM1863" s="401"/>
      <c r="PZN1863" s="401"/>
      <c r="PZO1863" s="401"/>
      <c r="PZP1863" s="401"/>
      <c r="PZQ1863" s="401"/>
      <c r="PZR1863" s="401"/>
      <c r="PZS1863" s="401"/>
      <c r="PZT1863" s="401"/>
      <c r="PZU1863" s="401"/>
      <c r="PZV1863" s="401"/>
      <c r="PZW1863" s="401"/>
      <c r="PZX1863" s="401"/>
      <c r="PZY1863" s="401"/>
      <c r="PZZ1863" s="401"/>
      <c r="QAA1863" s="401"/>
      <c r="QAB1863" s="401"/>
      <c r="QAC1863" s="401"/>
      <c r="QAD1863" s="401"/>
      <c r="QAE1863" s="401"/>
      <c r="QAF1863" s="401"/>
      <c r="QAG1863" s="401"/>
      <c r="QAH1863" s="401"/>
      <c r="QAI1863" s="401"/>
      <c r="QAJ1863" s="401"/>
      <c r="QAK1863" s="401"/>
      <c r="QAL1863" s="401"/>
      <c r="QAM1863" s="401"/>
      <c r="QAN1863" s="401"/>
      <c r="QAO1863" s="401"/>
      <c r="QAP1863" s="401"/>
      <c r="QAQ1863" s="401"/>
      <c r="QAR1863" s="401"/>
      <c r="QAS1863" s="401"/>
      <c r="QAT1863" s="401"/>
      <c r="QAU1863" s="401"/>
      <c r="QAV1863" s="401"/>
      <c r="QAW1863" s="401"/>
      <c r="QAX1863" s="401"/>
      <c r="QAY1863" s="401"/>
      <c r="QAZ1863" s="401"/>
      <c r="QBA1863" s="401"/>
      <c r="QBB1863" s="401"/>
      <c r="QBC1863" s="401"/>
      <c r="QBD1863" s="401"/>
      <c r="QBE1863" s="401"/>
      <c r="QBF1863" s="401"/>
      <c r="QBG1863" s="401"/>
      <c r="QBH1863" s="401"/>
      <c r="QBI1863" s="401"/>
      <c r="QBJ1863" s="401"/>
      <c r="QBK1863" s="401"/>
      <c r="QBL1863" s="401"/>
      <c r="QBM1863" s="401"/>
      <c r="QBN1863" s="401"/>
      <c r="QBO1863" s="401"/>
      <c r="QBP1863" s="401"/>
      <c r="QBQ1863" s="401"/>
      <c r="QBR1863" s="401"/>
      <c r="QBS1863" s="401"/>
      <c r="QBT1863" s="401"/>
      <c r="QBU1863" s="401"/>
      <c r="QBV1863" s="401"/>
      <c r="QBW1863" s="401"/>
      <c r="QBX1863" s="401"/>
      <c r="QBY1863" s="401"/>
      <c r="QBZ1863" s="401"/>
      <c r="QCA1863" s="401"/>
      <c r="QCB1863" s="401"/>
      <c r="QCC1863" s="401"/>
      <c r="QCD1863" s="401"/>
      <c r="QCE1863" s="401"/>
      <c r="QCF1863" s="401"/>
      <c r="QCG1863" s="401"/>
      <c r="QCH1863" s="401"/>
      <c r="QCI1863" s="401"/>
      <c r="QCJ1863" s="401"/>
      <c r="QCK1863" s="401"/>
      <c r="QCL1863" s="401"/>
      <c r="QCM1863" s="401"/>
      <c r="QCN1863" s="401"/>
      <c r="QCO1863" s="401"/>
      <c r="QCP1863" s="401"/>
      <c r="QCQ1863" s="401"/>
      <c r="QCR1863" s="401"/>
      <c r="QCS1863" s="401"/>
      <c r="QCT1863" s="401"/>
      <c r="QCU1863" s="401"/>
      <c r="QCV1863" s="401"/>
      <c r="QCW1863" s="401"/>
      <c r="QCX1863" s="401"/>
      <c r="QCY1863" s="401"/>
      <c r="QCZ1863" s="401"/>
      <c r="QDA1863" s="401"/>
      <c r="QDB1863" s="401"/>
      <c r="QDC1863" s="401"/>
      <c r="QDD1863" s="401"/>
      <c r="QDE1863" s="401"/>
      <c r="QDF1863" s="401"/>
      <c r="QDG1863" s="401"/>
      <c r="QDH1863" s="401"/>
      <c r="QDI1863" s="401"/>
      <c r="QDJ1863" s="401"/>
      <c r="QDK1863" s="401"/>
      <c r="QDL1863" s="401"/>
      <c r="QDM1863" s="401"/>
      <c r="QDN1863" s="401"/>
      <c r="QDO1863" s="401"/>
      <c r="QDP1863" s="401"/>
      <c r="QDQ1863" s="401"/>
      <c r="QDR1863" s="401"/>
      <c r="QDS1863" s="401"/>
      <c r="QDT1863" s="401"/>
      <c r="QDU1863" s="401"/>
      <c r="QDV1863" s="401"/>
      <c r="QDW1863" s="401"/>
      <c r="QDX1863" s="401"/>
      <c r="QDY1863" s="401"/>
      <c r="QDZ1863" s="401"/>
      <c r="QEA1863" s="401"/>
      <c r="QEB1863" s="401"/>
      <c r="QEC1863" s="401"/>
      <c r="QED1863" s="401"/>
      <c r="QEE1863" s="401"/>
      <c r="QEF1863" s="401"/>
      <c r="QEG1863" s="401"/>
      <c r="QEH1863" s="401"/>
      <c r="QEI1863" s="401"/>
      <c r="QEJ1863" s="401"/>
      <c r="QEK1863" s="401"/>
      <c r="QEL1863" s="401"/>
      <c r="QEM1863" s="401"/>
      <c r="QEN1863" s="401"/>
      <c r="QEO1863" s="401"/>
      <c r="QEP1863" s="401"/>
      <c r="QEQ1863" s="401"/>
      <c r="QER1863" s="401"/>
      <c r="QES1863" s="401"/>
      <c r="QET1863" s="401"/>
      <c r="QEU1863" s="401"/>
      <c r="QEV1863" s="401"/>
      <c r="QEW1863" s="401"/>
      <c r="QEX1863" s="401"/>
      <c r="QEY1863" s="401"/>
      <c r="QEZ1863" s="401"/>
      <c r="QFA1863" s="401"/>
      <c r="QFB1863" s="401"/>
      <c r="QFC1863" s="401"/>
      <c r="QFD1863" s="401"/>
      <c r="QFE1863" s="401"/>
      <c r="QFF1863" s="401"/>
      <c r="QFG1863" s="401"/>
      <c r="QFH1863" s="401"/>
      <c r="QFI1863" s="401"/>
      <c r="QFJ1863" s="401"/>
      <c r="QFK1863" s="401"/>
      <c r="QFL1863" s="401"/>
      <c r="QFM1863" s="401"/>
      <c r="QFN1863" s="401"/>
      <c r="QFO1863" s="401"/>
      <c r="QFP1863" s="401"/>
      <c r="QFQ1863" s="401"/>
      <c r="QFR1863" s="401"/>
      <c r="QFS1863" s="401"/>
      <c r="QFT1863" s="401"/>
      <c r="QFU1863" s="401"/>
      <c r="QFV1863" s="401"/>
      <c r="QFW1863" s="401"/>
      <c r="QFX1863" s="401"/>
      <c r="QFY1863" s="401"/>
      <c r="QFZ1863" s="401"/>
      <c r="QGA1863" s="401"/>
      <c r="QGB1863" s="401"/>
      <c r="QGC1863" s="401"/>
      <c r="QGD1863" s="401"/>
      <c r="QGE1863" s="401"/>
      <c r="QGF1863" s="401"/>
      <c r="QGG1863" s="401"/>
      <c r="QGH1863" s="401"/>
      <c r="QGI1863" s="401"/>
      <c r="QGJ1863" s="401"/>
      <c r="QGK1863" s="401"/>
      <c r="QGL1863" s="401"/>
      <c r="QGM1863" s="401"/>
      <c r="QGN1863" s="401"/>
      <c r="QGO1863" s="401"/>
      <c r="QGP1863" s="401"/>
      <c r="QGQ1863" s="401"/>
      <c r="QGR1863" s="401"/>
      <c r="QGS1863" s="401"/>
      <c r="QGT1863" s="401"/>
      <c r="QGU1863" s="401"/>
      <c r="QGV1863" s="401"/>
      <c r="QGW1863" s="401"/>
      <c r="QGX1863" s="401"/>
      <c r="QGY1863" s="401"/>
      <c r="QGZ1863" s="401"/>
      <c r="QHA1863" s="401"/>
      <c r="QHB1863" s="401"/>
      <c r="QHC1863" s="401"/>
      <c r="QHD1863" s="401"/>
      <c r="QHE1863" s="401"/>
      <c r="QHF1863" s="401"/>
      <c r="QHG1863" s="401"/>
      <c r="QHH1863" s="401"/>
      <c r="QHI1863" s="401"/>
      <c r="QHJ1863" s="401"/>
      <c r="QHK1863" s="401"/>
      <c r="QHL1863" s="401"/>
      <c r="QHM1863" s="401"/>
      <c r="QHN1863" s="401"/>
      <c r="QHO1863" s="401"/>
      <c r="QHP1863" s="401"/>
      <c r="QHQ1863" s="401"/>
      <c r="QHR1863" s="401"/>
      <c r="QHS1863" s="401"/>
      <c r="QHT1863" s="401"/>
      <c r="QHU1863" s="401"/>
      <c r="QHV1863" s="401"/>
      <c r="QHW1863" s="401"/>
      <c r="QHX1863" s="401"/>
      <c r="QHY1863" s="401"/>
      <c r="QHZ1863" s="401"/>
      <c r="QIA1863" s="401"/>
      <c r="QIB1863" s="401"/>
      <c r="QIC1863" s="401"/>
      <c r="QID1863" s="401"/>
      <c r="QIE1863" s="401"/>
      <c r="QIF1863" s="401"/>
      <c r="QIG1863" s="401"/>
      <c r="QIH1863" s="401"/>
      <c r="QII1863" s="401"/>
      <c r="QIJ1863" s="401"/>
      <c r="QIK1863" s="401"/>
      <c r="QIL1863" s="401"/>
      <c r="QIM1863" s="401"/>
      <c r="QIN1863" s="401"/>
      <c r="QIO1863" s="401"/>
      <c r="QIP1863" s="401"/>
      <c r="QIQ1863" s="401"/>
      <c r="QIR1863" s="401"/>
      <c r="QIS1863" s="401"/>
      <c r="QIT1863" s="401"/>
      <c r="QIU1863" s="401"/>
      <c r="QIV1863" s="401"/>
      <c r="QIW1863" s="401"/>
      <c r="QIX1863" s="401"/>
      <c r="QIY1863" s="401"/>
      <c r="QIZ1863" s="401"/>
      <c r="QJA1863" s="401"/>
      <c r="QJB1863" s="401"/>
      <c r="QJC1863" s="401"/>
      <c r="QJD1863" s="401"/>
      <c r="QJE1863" s="401"/>
      <c r="QJF1863" s="401"/>
      <c r="QJG1863" s="401"/>
      <c r="QJH1863" s="401"/>
      <c r="QJI1863" s="401"/>
      <c r="QJJ1863" s="401"/>
      <c r="QJK1863" s="401"/>
      <c r="QJL1863" s="401"/>
      <c r="QJM1863" s="401"/>
      <c r="QJN1863" s="401"/>
      <c r="QJO1863" s="401"/>
      <c r="QJP1863" s="401"/>
      <c r="QJQ1863" s="401"/>
      <c r="QJR1863" s="401"/>
      <c r="QJS1863" s="401"/>
      <c r="QJT1863" s="401"/>
      <c r="QJU1863" s="401"/>
      <c r="QJV1863" s="401"/>
      <c r="QJW1863" s="401"/>
      <c r="QJX1863" s="401"/>
      <c r="QJY1863" s="401"/>
      <c r="QJZ1863" s="401"/>
      <c r="QKA1863" s="401"/>
      <c r="QKB1863" s="401"/>
      <c r="QKC1863" s="401"/>
      <c r="QKD1863" s="401"/>
      <c r="QKE1863" s="401"/>
      <c r="QKF1863" s="401"/>
      <c r="QKG1863" s="401"/>
      <c r="QKH1863" s="401"/>
      <c r="QKI1863" s="401"/>
      <c r="QKJ1863" s="401"/>
      <c r="QKK1863" s="401"/>
      <c r="QKL1863" s="401"/>
      <c r="QKM1863" s="401"/>
      <c r="QKN1863" s="401"/>
      <c r="QKO1863" s="401"/>
      <c r="QKP1863" s="401"/>
      <c r="QKQ1863" s="401"/>
      <c r="QKR1863" s="401"/>
      <c r="QKS1863" s="401"/>
      <c r="QKT1863" s="401"/>
      <c r="QKU1863" s="401"/>
      <c r="QKV1863" s="401"/>
      <c r="QKW1863" s="401"/>
      <c r="QKX1863" s="401"/>
      <c r="QKY1863" s="401"/>
      <c r="QKZ1863" s="401"/>
      <c r="QLA1863" s="401"/>
      <c r="QLB1863" s="401"/>
      <c r="QLC1863" s="401"/>
      <c r="QLD1863" s="401"/>
      <c r="QLE1863" s="401"/>
      <c r="QLF1863" s="401"/>
      <c r="QLG1863" s="401"/>
      <c r="QLH1863" s="401"/>
      <c r="QLI1863" s="401"/>
      <c r="QLJ1863" s="401"/>
      <c r="QLK1863" s="401"/>
      <c r="QLL1863" s="401"/>
      <c r="QLM1863" s="401"/>
      <c r="QLN1863" s="401"/>
      <c r="QLO1863" s="401"/>
      <c r="QLP1863" s="401"/>
      <c r="QLQ1863" s="401"/>
      <c r="QLR1863" s="401"/>
      <c r="QLS1863" s="401"/>
      <c r="QLT1863" s="401"/>
      <c r="QLU1863" s="401"/>
      <c r="QLV1863" s="401"/>
      <c r="QLW1863" s="401"/>
      <c r="QLX1863" s="401"/>
      <c r="QLY1863" s="401"/>
      <c r="QLZ1863" s="401"/>
      <c r="QMA1863" s="401"/>
      <c r="QMB1863" s="401"/>
      <c r="QMC1863" s="401"/>
      <c r="QMD1863" s="401"/>
      <c r="QME1863" s="401"/>
      <c r="QMF1863" s="401"/>
      <c r="QMG1863" s="401"/>
      <c r="QMH1863" s="401"/>
      <c r="QMI1863" s="401"/>
      <c r="QMJ1863" s="401"/>
      <c r="QMK1863" s="401"/>
      <c r="QML1863" s="401"/>
      <c r="QMM1863" s="401"/>
      <c r="QMN1863" s="401"/>
      <c r="QMO1863" s="401"/>
      <c r="QMP1863" s="401"/>
      <c r="QMQ1863" s="401"/>
      <c r="QMR1863" s="401"/>
      <c r="QMS1863" s="401"/>
      <c r="QMT1863" s="401"/>
      <c r="QMU1863" s="401"/>
      <c r="QMV1863" s="401"/>
      <c r="QMW1863" s="401"/>
      <c r="QMX1863" s="401"/>
      <c r="QMY1863" s="401"/>
      <c r="QMZ1863" s="401"/>
      <c r="QNA1863" s="401"/>
      <c r="QNB1863" s="401"/>
      <c r="QNC1863" s="401"/>
      <c r="QND1863" s="401"/>
      <c r="QNE1863" s="401"/>
      <c r="QNF1863" s="401"/>
      <c r="QNG1863" s="401"/>
      <c r="QNH1863" s="401"/>
      <c r="QNI1863" s="401"/>
      <c r="QNJ1863" s="401"/>
      <c r="QNK1863" s="401"/>
      <c r="QNL1863" s="401"/>
      <c r="QNM1863" s="401"/>
      <c r="QNN1863" s="401"/>
      <c r="QNO1863" s="401"/>
      <c r="QNP1863" s="401"/>
      <c r="QNQ1863" s="401"/>
      <c r="QNR1863" s="401"/>
      <c r="QNS1863" s="401"/>
      <c r="QNT1863" s="401"/>
      <c r="QNU1863" s="401"/>
      <c r="QNV1863" s="401"/>
      <c r="QNW1863" s="401"/>
      <c r="QNX1863" s="401"/>
      <c r="QNY1863" s="401"/>
      <c r="QNZ1863" s="401"/>
      <c r="QOA1863" s="401"/>
      <c r="QOB1863" s="401"/>
      <c r="QOC1863" s="401"/>
      <c r="QOD1863" s="401"/>
      <c r="QOE1863" s="401"/>
      <c r="QOF1863" s="401"/>
      <c r="QOG1863" s="401"/>
      <c r="QOH1863" s="401"/>
      <c r="QOI1863" s="401"/>
      <c r="QOJ1863" s="401"/>
      <c r="QOK1863" s="401"/>
      <c r="QOL1863" s="401"/>
      <c r="QOM1863" s="401"/>
      <c r="QON1863" s="401"/>
      <c r="QOO1863" s="401"/>
      <c r="QOP1863" s="401"/>
      <c r="QOQ1863" s="401"/>
      <c r="QOR1863" s="401"/>
      <c r="QOS1863" s="401"/>
      <c r="QOT1863" s="401"/>
      <c r="QOU1863" s="401"/>
      <c r="QOV1863" s="401"/>
      <c r="QOW1863" s="401"/>
      <c r="QOX1863" s="401"/>
      <c r="QOY1863" s="401"/>
      <c r="QOZ1863" s="401"/>
      <c r="QPA1863" s="401"/>
      <c r="QPB1863" s="401"/>
      <c r="QPC1863" s="401"/>
      <c r="QPD1863" s="401"/>
      <c r="QPE1863" s="401"/>
      <c r="QPF1863" s="401"/>
      <c r="QPG1863" s="401"/>
      <c r="QPH1863" s="401"/>
      <c r="QPI1863" s="401"/>
      <c r="QPJ1863" s="401"/>
      <c r="QPK1863" s="401"/>
      <c r="QPL1863" s="401"/>
      <c r="QPM1863" s="401"/>
      <c r="QPN1863" s="401"/>
      <c r="QPO1863" s="401"/>
      <c r="QPP1863" s="401"/>
      <c r="QPQ1863" s="401"/>
      <c r="QPR1863" s="401"/>
      <c r="QPS1863" s="401"/>
      <c r="QPT1863" s="401"/>
      <c r="QPU1863" s="401"/>
      <c r="QPV1863" s="401"/>
      <c r="QPW1863" s="401"/>
      <c r="QPX1863" s="401"/>
      <c r="QPY1863" s="401"/>
      <c r="QPZ1863" s="401"/>
      <c r="QQA1863" s="401"/>
      <c r="QQB1863" s="401"/>
      <c r="QQC1863" s="401"/>
      <c r="QQD1863" s="401"/>
      <c r="QQE1863" s="401"/>
      <c r="QQF1863" s="401"/>
      <c r="QQG1863" s="401"/>
      <c r="QQH1863" s="401"/>
      <c r="QQI1863" s="401"/>
      <c r="QQJ1863" s="401"/>
      <c r="QQK1863" s="401"/>
      <c r="QQL1863" s="401"/>
      <c r="QQM1863" s="401"/>
      <c r="QQN1863" s="401"/>
      <c r="QQO1863" s="401"/>
      <c r="QQP1863" s="401"/>
      <c r="QQQ1863" s="401"/>
      <c r="QQR1863" s="401"/>
      <c r="QQS1863" s="401"/>
      <c r="QQT1863" s="401"/>
      <c r="QQU1863" s="401"/>
      <c r="QQV1863" s="401"/>
      <c r="QQW1863" s="401"/>
      <c r="QQX1863" s="401"/>
      <c r="QQY1863" s="401"/>
      <c r="QQZ1863" s="401"/>
      <c r="QRA1863" s="401"/>
      <c r="QRB1863" s="401"/>
      <c r="QRC1863" s="401"/>
      <c r="QRD1863" s="401"/>
      <c r="QRE1863" s="401"/>
      <c r="QRF1863" s="401"/>
      <c r="QRG1863" s="401"/>
      <c r="QRH1863" s="401"/>
      <c r="QRI1863" s="401"/>
      <c r="QRJ1863" s="401"/>
      <c r="QRK1863" s="401"/>
      <c r="QRL1863" s="401"/>
      <c r="QRM1863" s="401"/>
      <c r="QRN1863" s="401"/>
      <c r="QRO1863" s="401"/>
      <c r="QRP1863" s="401"/>
      <c r="QRQ1863" s="401"/>
      <c r="QRR1863" s="401"/>
      <c r="QRS1863" s="401"/>
      <c r="QRT1863" s="401"/>
      <c r="QRU1863" s="401"/>
      <c r="QRV1863" s="401"/>
      <c r="QRW1863" s="401"/>
      <c r="QRX1863" s="401"/>
      <c r="QRY1863" s="401"/>
      <c r="QRZ1863" s="401"/>
      <c r="QSA1863" s="401"/>
      <c r="QSB1863" s="401"/>
      <c r="QSC1863" s="401"/>
      <c r="QSD1863" s="401"/>
      <c r="QSE1863" s="401"/>
      <c r="QSF1863" s="401"/>
      <c r="QSG1863" s="401"/>
      <c r="QSH1863" s="401"/>
      <c r="QSI1863" s="401"/>
      <c r="QSJ1863" s="401"/>
      <c r="QSK1863" s="401"/>
      <c r="QSL1863" s="401"/>
      <c r="QSM1863" s="401"/>
      <c r="QSN1863" s="401"/>
      <c r="QSO1863" s="401"/>
      <c r="QSP1863" s="401"/>
      <c r="QSQ1863" s="401"/>
      <c r="QSR1863" s="401"/>
      <c r="QSS1863" s="401"/>
      <c r="QST1863" s="401"/>
      <c r="QSU1863" s="401"/>
      <c r="QSV1863" s="401"/>
      <c r="QSW1863" s="401"/>
      <c r="QSX1863" s="401"/>
      <c r="QSY1863" s="401"/>
      <c r="QSZ1863" s="401"/>
      <c r="QTA1863" s="401"/>
      <c r="QTB1863" s="401"/>
      <c r="QTC1863" s="401"/>
      <c r="QTD1863" s="401"/>
      <c r="QTE1863" s="401"/>
      <c r="QTF1863" s="401"/>
      <c r="QTG1863" s="401"/>
      <c r="QTH1863" s="401"/>
      <c r="QTI1863" s="401"/>
      <c r="QTJ1863" s="401"/>
      <c r="QTK1863" s="401"/>
      <c r="QTL1863" s="401"/>
      <c r="QTM1863" s="401"/>
      <c r="QTN1863" s="401"/>
      <c r="QTO1863" s="401"/>
      <c r="QTP1863" s="401"/>
      <c r="QTQ1863" s="401"/>
      <c r="QTR1863" s="401"/>
      <c r="QTS1863" s="401"/>
      <c r="QTT1863" s="401"/>
      <c r="QTU1863" s="401"/>
      <c r="QTV1863" s="401"/>
      <c r="QTW1863" s="401"/>
      <c r="QTX1863" s="401"/>
      <c r="QTY1863" s="401"/>
      <c r="QTZ1863" s="401"/>
      <c r="QUA1863" s="401"/>
      <c r="QUB1863" s="401"/>
      <c r="QUC1863" s="401"/>
      <c r="QUD1863" s="401"/>
      <c r="QUE1863" s="401"/>
      <c r="QUF1863" s="401"/>
      <c r="QUG1863" s="401"/>
      <c r="QUH1863" s="401"/>
      <c r="QUI1863" s="401"/>
      <c r="QUJ1863" s="401"/>
      <c r="QUK1863" s="401"/>
      <c r="QUL1863" s="401"/>
      <c r="QUM1863" s="401"/>
      <c r="QUN1863" s="401"/>
      <c r="QUO1863" s="401"/>
      <c r="QUP1863" s="401"/>
      <c r="QUQ1863" s="401"/>
      <c r="QUR1863" s="401"/>
      <c r="QUS1863" s="401"/>
      <c r="QUT1863" s="401"/>
      <c r="QUU1863" s="401"/>
      <c r="QUV1863" s="401"/>
      <c r="QUW1863" s="401"/>
      <c r="QUX1863" s="401"/>
      <c r="QUY1863" s="401"/>
      <c r="QUZ1863" s="401"/>
      <c r="QVA1863" s="401"/>
      <c r="QVB1863" s="401"/>
      <c r="QVC1863" s="401"/>
      <c r="QVD1863" s="401"/>
      <c r="QVE1863" s="401"/>
      <c r="QVF1863" s="401"/>
      <c r="QVG1863" s="401"/>
      <c r="QVH1863" s="401"/>
      <c r="QVI1863" s="401"/>
      <c r="QVJ1863" s="401"/>
      <c r="QVK1863" s="401"/>
      <c r="QVL1863" s="401"/>
      <c r="QVM1863" s="401"/>
      <c r="QVN1863" s="401"/>
      <c r="QVO1863" s="401"/>
      <c r="QVP1863" s="401"/>
      <c r="QVQ1863" s="401"/>
      <c r="QVR1863" s="401"/>
      <c r="QVS1863" s="401"/>
      <c r="QVT1863" s="401"/>
      <c r="QVU1863" s="401"/>
      <c r="QVV1863" s="401"/>
      <c r="QVW1863" s="401"/>
      <c r="QVX1863" s="401"/>
      <c r="QVY1863" s="401"/>
      <c r="QVZ1863" s="401"/>
      <c r="QWA1863" s="401"/>
      <c r="QWB1863" s="401"/>
      <c r="QWC1863" s="401"/>
      <c r="QWD1863" s="401"/>
      <c r="QWE1863" s="401"/>
      <c r="QWF1863" s="401"/>
      <c r="QWG1863" s="401"/>
      <c r="QWH1863" s="401"/>
      <c r="QWI1863" s="401"/>
      <c r="QWJ1863" s="401"/>
      <c r="QWK1863" s="401"/>
      <c r="QWL1863" s="401"/>
      <c r="QWM1863" s="401"/>
      <c r="QWN1863" s="401"/>
      <c r="QWO1863" s="401"/>
      <c r="QWP1863" s="401"/>
      <c r="QWQ1863" s="401"/>
      <c r="QWR1863" s="401"/>
      <c r="QWS1863" s="401"/>
      <c r="QWT1863" s="401"/>
      <c r="QWU1863" s="401"/>
      <c r="QWV1863" s="401"/>
      <c r="QWW1863" s="401"/>
      <c r="QWX1863" s="401"/>
      <c r="QWY1863" s="401"/>
      <c r="QWZ1863" s="401"/>
      <c r="QXA1863" s="401"/>
      <c r="QXB1863" s="401"/>
      <c r="QXC1863" s="401"/>
      <c r="QXD1863" s="401"/>
      <c r="QXE1863" s="401"/>
      <c r="QXF1863" s="401"/>
      <c r="QXG1863" s="401"/>
      <c r="QXH1863" s="401"/>
      <c r="QXI1863" s="401"/>
      <c r="QXJ1863" s="401"/>
      <c r="QXK1863" s="401"/>
      <c r="QXL1863" s="401"/>
      <c r="QXM1863" s="401"/>
      <c r="QXN1863" s="401"/>
      <c r="QXO1863" s="401"/>
      <c r="QXP1863" s="401"/>
      <c r="QXQ1863" s="401"/>
      <c r="QXR1863" s="401"/>
      <c r="QXS1863" s="401"/>
      <c r="QXT1863" s="401"/>
      <c r="QXU1863" s="401"/>
      <c r="QXV1863" s="401"/>
      <c r="QXW1863" s="401"/>
      <c r="QXX1863" s="401"/>
      <c r="QXY1863" s="401"/>
      <c r="QXZ1863" s="401"/>
      <c r="QYA1863" s="401"/>
      <c r="QYB1863" s="401"/>
      <c r="QYC1863" s="401"/>
      <c r="QYD1863" s="401"/>
      <c r="QYE1863" s="401"/>
      <c r="QYF1863" s="401"/>
      <c r="QYG1863" s="401"/>
      <c r="QYH1863" s="401"/>
      <c r="QYI1863" s="401"/>
      <c r="QYJ1863" s="401"/>
      <c r="QYK1863" s="401"/>
      <c r="QYL1863" s="401"/>
      <c r="QYM1863" s="401"/>
      <c r="QYN1863" s="401"/>
      <c r="QYO1863" s="401"/>
      <c r="QYP1863" s="401"/>
      <c r="QYQ1863" s="401"/>
      <c r="QYR1863" s="401"/>
      <c r="QYS1863" s="401"/>
      <c r="QYT1863" s="401"/>
      <c r="QYU1863" s="401"/>
      <c r="QYV1863" s="401"/>
      <c r="QYW1863" s="401"/>
      <c r="QYX1863" s="401"/>
      <c r="QYY1863" s="401"/>
      <c r="QYZ1863" s="401"/>
      <c r="QZA1863" s="401"/>
      <c r="QZB1863" s="401"/>
      <c r="QZC1863" s="401"/>
      <c r="QZD1863" s="401"/>
      <c r="QZE1863" s="401"/>
      <c r="QZF1863" s="401"/>
      <c r="QZG1863" s="401"/>
      <c r="QZH1863" s="401"/>
      <c r="QZI1863" s="401"/>
      <c r="QZJ1863" s="401"/>
      <c r="QZK1863" s="401"/>
      <c r="QZL1863" s="401"/>
      <c r="QZM1863" s="401"/>
      <c r="QZN1863" s="401"/>
      <c r="QZO1863" s="401"/>
      <c r="QZP1863" s="401"/>
      <c r="QZQ1863" s="401"/>
      <c r="QZR1863" s="401"/>
      <c r="QZS1863" s="401"/>
      <c r="QZT1863" s="401"/>
      <c r="QZU1863" s="401"/>
      <c r="QZV1863" s="401"/>
      <c r="QZW1863" s="401"/>
      <c r="QZX1863" s="401"/>
      <c r="QZY1863" s="401"/>
      <c r="QZZ1863" s="401"/>
      <c r="RAA1863" s="401"/>
      <c r="RAB1863" s="401"/>
      <c r="RAC1863" s="401"/>
      <c r="RAD1863" s="401"/>
      <c r="RAE1863" s="401"/>
      <c r="RAF1863" s="401"/>
      <c r="RAG1863" s="401"/>
      <c r="RAH1863" s="401"/>
      <c r="RAI1863" s="401"/>
      <c r="RAJ1863" s="401"/>
      <c r="RAK1863" s="401"/>
      <c r="RAL1863" s="401"/>
      <c r="RAM1863" s="401"/>
      <c r="RAN1863" s="401"/>
      <c r="RAO1863" s="401"/>
      <c r="RAP1863" s="401"/>
      <c r="RAQ1863" s="401"/>
      <c r="RAR1863" s="401"/>
      <c r="RAS1863" s="401"/>
      <c r="RAT1863" s="401"/>
      <c r="RAU1863" s="401"/>
      <c r="RAV1863" s="401"/>
      <c r="RAW1863" s="401"/>
      <c r="RAX1863" s="401"/>
      <c r="RAY1863" s="401"/>
      <c r="RAZ1863" s="401"/>
      <c r="RBA1863" s="401"/>
      <c r="RBB1863" s="401"/>
      <c r="RBC1863" s="401"/>
      <c r="RBD1863" s="401"/>
      <c r="RBE1863" s="401"/>
      <c r="RBF1863" s="401"/>
      <c r="RBG1863" s="401"/>
      <c r="RBH1863" s="401"/>
      <c r="RBI1863" s="401"/>
      <c r="RBJ1863" s="401"/>
      <c r="RBK1863" s="401"/>
      <c r="RBL1863" s="401"/>
      <c r="RBM1863" s="401"/>
      <c r="RBN1863" s="401"/>
      <c r="RBO1863" s="401"/>
      <c r="RBP1863" s="401"/>
      <c r="RBQ1863" s="401"/>
      <c r="RBR1863" s="401"/>
      <c r="RBS1863" s="401"/>
      <c r="RBT1863" s="401"/>
      <c r="RBU1863" s="401"/>
      <c r="RBV1863" s="401"/>
      <c r="RBW1863" s="401"/>
      <c r="RBX1863" s="401"/>
      <c r="RBY1863" s="401"/>
      <c r="RBZ1863" s="401"/>
      <c r="RCA1863" s="401"/>
      <c r="RCB1863" s="401"/>
      <c r="RCC1863" s="401"/>
      <c r="RCD1863" s="401"/>
      <c r="RCE1863" s="401"/>
      <c r="RCF1863" s="401"/>
      <c r="RCG1863" s="401"/>
      <c r="RCH1863" s="401"/>
      <c r="RCI1863" s="401"/>
      <c r="RCJ1863" s="401"/>
      <c r="RCK1863" s="401"/>
      <c r="RCL1863" s="401"/>
      <c r="RCM1863" s="401"/>
      <c r="RCN1863" s="401"/>
      <c r="RCO1863" s="401"/>
      <c r="RCP1863" s="401"/>
      <c r="RCQ1863" s="401"/>
      <c r="RCR1863" s="401"/>
      <c r="RCS1863" s="401"/>
      <c r="RCT1863" s="401"/>
      <c r="RCU1863" s="401"/>
      <c r="RCV1863" s="401"/>
      <c r="RCW1863" s="401"/>
      <c r="RCX1863" s="401"/>
      <c r="RCY1863" s="401"/>
      <c r="RCZ1863" s="401"/>
      <c r="RDA1863" s="401"/>
      <c r="RDB1863" s="401"/>
      <c r="RDC1863" s="401"/>
      <c r="RDD1863" s="401"/>
      <c r="RDE1863" s="401"/>
      <c r="RDF1863" s="401"/>
      <c r="RDG1863" s="401"/>
      <c r="RDH1863" s="401"/>
      <c r="RDI1863" s="401"/>
      <c r="RDJ1863" s="401"/>
      <c r="RDK1863" s="401"/>
      <c r="RDL1863" s="401"/>
      <c r="RDM1863" s="401"/>
      <c r="RDN1863" s="401"/>
      <c r="RDO1863" s="401"/>
      <c r="RDP1863" s="401"/>
      <c r="RDQ1863" s="401"/>
      <c r="RDR1863" s="401"/>
      <c r="RDS1863" s="401"/>
      <c r="RDT1863" s="401"/>
      <c r="RDU1863" s="401"/>
      <c r="RDV1863" s="401"/>
      <c r="RDW1863" s="401"/>
      <c r="RDX1863" s="401"/>
      <c r="RDY1863" s="401"/>
      <c r="RDZ1863" s="401"/>
      <c r="REA1863" s="401"/>
      <c r="REB1863" s="401"/>
      <c r="REC1863" s="401"/>
      <c r="RED1863" s="401"/>
      <c r="REE1863" s="401"/>
      <c r="REF1863" s="401"/>
      <c r="REG1863" s="401"/>
      <c r="REH1863" s="401"/>
      <c r="REI1863" s="401"/>
      <c r="REJ1863" s="401"/>
      <c r="REK1863" s="401"/>
      <c r="REL1863" s="401"/>
      <c r="REM1863" s="401"/>
      <c r="REN1863" s="401"/>
      <c r="REO1863" s="401"/>
      <c r="REP1863" s="401"/>
      <c r="REQ1863" s="401"/>
      <c r="RER1863" s="401"/>
      <c r="RES1863" s="401"/>
      <c r="RET1863" s="401"/>
      <c r="REU1863" s="401"/>
      <c r="REV1863" s="401"/>
      <c r="REW1863" s="401"/>
      <c r="REX1863" s="401"/>
      <c r="REY1863" s="401"/>
      <c r="REZ1863" s="401"/>
      <c r="RFA1863" s="401"/>
      <c r="RFB1863" s="401"/>
      <c r="RFC1863" s="401"/>
      <c r="RFD1863" s="401"/>
      <c r="RFE1863" s="401"/>
      <c r="RFF1863" s="401"/>
      <c r="RFG1863" s="401"/>
      <c r="RFH1863" s="401"/>
      <c r="RFI1863" s="401"/>
      <c r="RFJ1863" s="401"/>
      <c r="RFK1863" s="401"/>
      <c r="RFL1863" s="401"/>
      <c r="RFM1863" s="401"/>
      <c r="RFN1863" s="401"/>
      <c r="RFO1863" s="401"/>
      <c r="RFP1863" s="401"/>
      <c r="RFQ1863" s="401"/>
      <c r="RFR1863" s="401"/>
      <c r="RFS1863" s="401"/>
      <c r="RFT1863" s="401"/>
      <c r="RFU1863" s="401"/>
      <c r="RFV1863" s="401"/>
      <c r="RFW1863" s="401"/>
      <c r="RFX1863" s="401"/>
      <c r="RFY1863" s="401"/>
      <c r="RFZ1863" s="401"/>
      <c r="RGA1863" s="401"/>
      <c r="RGB1863" s="401"/>
      <c r="RGC1863" s="401"/>
      <c r="RGD1863" s="401"/>
      <c r="RGE1863" s="401"/>
      <c r="RGF1863" s="401"/>
      <c r="RGG1863" s="401"/>
      <c r="RGH1863" s="401"/>
      <c r="RGI1863" s="401"/>
      <c r="RGJ1863" s="401"/>
      <c r="RGK1863" s="401"/>
      <c r="RGL1863" s="401"/>
      <c r="RGM1863" s="401"/>
      <c r="RGN1863" s="401"/>
      <c r="RGO1863" s="401"/>
      <c r="RGP1863" s="401"/>
      <c r="RGQ1863" s="401"/>
      <c r="RGR1863" s="401"/>
      <c r="RGS1863" s="401"/>
      <c r="RGT1863" s="401"/>
      <c r="RGU1863" s="401"/>
      <c r="RGV1863" s="401"/>
      <c r="RGW1863" s="401"/>
      <c r="RGX1863" s="401"/>
      <c r="RGY1863" s="401"/>
      <c r="RGZ1863" s="401"/>
      <c r="RHA1863" s="401"/>
      <c r="RHB1863" s="401"/>
      <c r="RHC1863" s="401"/>
      <c r="RHD1863" s="401"/>
      <c r="RHE1863" s="401"/>
      <c r="RHF1863" s="401"/>
      <c r="RHG1863" s="401"/>
      <c r="RHH1863" s="401"/>
      <c r="RHI1863" s="401"/>
      <c r="RHJ1863" s="401"/>
      <c r="RHK1863" s="401"/>
      <c r="RHL1863" s="401"/>
      <c r="RHM1863" s="401"/>
      <c r="RHN1863" s="401"/>
      <c r="RHO1863" s="401"/>
      <c r="RHP1863" s="401"/>
      <c r="RHQ1863" s="401"/>
      <c r="RHR1863" s="401"/>
      <c r="RHS1863" s="401"/>
      <c r="RHT1863" s="401"/>
      <c r="RHU1863" s="401"/>
      <c r="RHV1863" s="401"/>
      <c r="RHW1863" s="401"/>
      <c r="RHX1863" s="401"/>
      <c r="RHY1863" s="401"/>
      <c r="RHZ1863" s="401"/>
      <c r="RIA1863" s="401"/>
      <c r="RIB1863" s="401"/>
      <c r="RIC1863" s="401"/>
      <c r="RID1863" s="401"/>
      <c r="RIE1863" s="401"/>
      <c r="RIF1863" s="401"/>
      <c r="RIG1863" s="401"/>
      <c r="RIH1863" s="401"/>
      <c r="RII1863" s="401"/>
      <c r="RIJ1863" s="401"/>
      <c r="RIK1863" s="401"/>
      <c r="RIL1863" s="401"/>
      <c r="RIM1863" s="401"/>
      <c r="RIN1863" s="401"/>
      <c r="RIO1863" s="401"/>
      <c r="RIP1863" s="401"/>
      <c r="RIQ1863" s="401"/>
      <c r="RIR1863" s="401"/>
      <c r="RIS1863" s="401"/>
      <c r="RIT1863" s="401"/>
      <c r="RIU1863" s="401"/>
      <c r="RIV1863" s="401"/>
      <c r="RIW1863" s="401"/>
      <c r="RIX1863" s="401"/>
      <c r="RIY1863" s="401"/>
      <c r="RIZ1863" s="401"/>
      <c r="RJA1863" s="401"/>
      <c r="RJB1863" s="401"/>
      <c r="RJC1863" s="401"/>
      <c r="RJD1863" s="401"/>
      <c r="RJE1863" s="401"/>
      <c r="RJF1863" s="401"/>
      <c r="RJG1863" s="401"/>
      <c r="RJH1863" s="401"/>
      <c r="RJI1863" s="401"/>
      <c r="RJJ1863" s="401"/>
      <c r="RJK1863" s="401"/>
      <c r="RJL1863" s="401"/>
      <c r="RJM1863" s="401"/>
      <c r="RJN1863" s="401"/>
      <c r="RJO1863" s="401"/>
      <c r="RJP1863" s="401"/>
      <c r="RJQ1863" s="401"/>
      <c r="RJR1863" s="401"/>
      <c r="RJS1863" s="401"/>
      <c r="RJT1863" s="401"/>
      <c r="RJU1863" s="401"/>
      <c r="RJV1863" s="401"/>
      <c r="RJW1863" s="401"/>
      <c r="RJX1863" s="401"/>
      <c r="RJY1863" s="401"/>
      <c r="RJZ1863" s="401"/>
      <c r="RKA1863" s="401"/>
      <c r="RKB1863" s="401"/>
      <c r="RKC1863" s="401"/>
      <c r="RKD1863" s="401"/>
      <c r="RKE1863" s="401"/>
      <c r="RKF1863" s="401"/>
      <c r="RKG1863" s="401"/>
      <c r="RKH1863" s="401"/>
      <c r="RKI1863" s="401"/>
      <c r="RKJ1863" s="401"/>
      <c r="RKK1863" s="401"/>
      <c r="RKL1863" s="401"/>
      <c r="RKM1863" s="401"/>
      <c r="RKN1863" s="401"/>
      <c r="RKO1863" s="401"/>
      <c r="RKP1863" s="401"/>
      <c r="RKQ1863" s="401"/>
      <c r="RKR1863" s="401"/>
      <c r="RKS1863" s="401"/>
      <c r="RKT1863" s="401"/>
      <c r="RKU1863" s="401"/>
      <c r="RKV1863" s="401"/>
      <c r="RKW1863" s="401"/>
      <c r="RKX1863" s="401"/>
      <c r="RKY1863" s="401"/>
      <c r="RKZ1863" s="401"/>
      <c r="RLA1863" s="401"/>
      <c r="RLB1863" s="401"/>
      <c r="RLC1863" s="401"/>
      <c r="RLD1863" s="401"/>
      <c r="RLE1863" s="401"/>
      <c r="RLF1863" s="401"/>
      <c r="RLG1863" s="401"/>
      <c r="RLH1863" s="401"/>
      <c r="RLI1863" s="401"/>
      <c r="RLJ1863" s="401"/>
      <c r="RLK1863" s="401"/>
      <c r="RLL1863" s="401"/>
      <c r="RLM1863" s="401"/>
      <c r="RLN1863" s="401"/>
      <c r="RLO1863" s="401"/>
      <c r="RLP1863" s="401"/>
      <c r="RLQ1863" s="401"/>
      <c r="RLR1863" s="401"/>
      <c r="RLS1863" s="401"/>
      <c r="RLT1863" s="401"/>
      <c r="RLU1863" s="401"/>
      <c r="RLV1863" s="401"/>
      <c r="RLW1863" s="401"/>
      <c r="RLX1863" s="401"/>
      <c r="RLY1863" s="401"/>
      <c r="RLZ1863" s="401"/>
      <c r="RMA1863" s="401"/>
      <c r="RMB1863" s="401"/>
      <c r="RMC1863" s="401"/>
      <c r="RMD1863" s="401"/>
      <c r="RME1863" s="401"/>
      <c r="RMF1863" s="401"/>
      <c r="RMG1863" s="401"/>
      <c r="RMH1863" s="401"/>
      <c r="RMI1863" s="401"/>
      <c r="RMJ1863" s="401"/>
      <c r="RMK1863" s="401"/>
      <c r="RML1863" s="401"/>
      <c r="RMM1863" s="401"/>
      <c r="RMN1863" s="401"/>
      <c r="RMO1863" s="401"/>
      <c r="RMP1863" s="401"/>
      <c r="RMQ1863" s="401"/>
      <c r="RMR1863" s="401"/>
      <c r="RMS1863" s="401"/>
      <c r="RMT1863" s="401"/>
      <c r="RMU1863" s="401"/>
      <c r="RMV1863" s="401"/>
      <c r="RMW1863" s="401"/>
      <c r="RMX1863" s="401"/>
      <c r="RMY1863" s="401"/>
      <c r="RMZ1863" s="401"/>
      <c r="RNA1863" s="401"/>
      <c r="RNB1863" s="401"/>
      <c r="RNC1863" s="401"/>
      <c r="RND1863" s="401"/>
      <c r="RNE1863" s="401"/>
      <c r="RNF1863" s="401"/>
      <c r="RNG1863" s="401"/>
      <c r="RNH1863" s="401"/>
      <c r="RNI1863" s="401"/>
      <c r="RNJ1863" s="401"/>
      <c r="RNK1863" s="401"/>
      <c r="RNL1863" s="401"/>
      <c r="RNM1863" s="401"/>
      <c r="RNN1863" s="401"/>
      <c r="RNO1863" s="401"/>
      <c r="RNP1863" s="401"/>
      <c r="RNQ1863" s="401"/>
      <c r="RNR1863" s="401"/>
      <c r="RNS1863" s="401"/>
      <c r="RNT1863" s="401"/>
      <c r="RNU1863" s="401"/>
      <c r="RNV1863" s="401"/>
      <c r="RNW1863" s="401"/>
      <c r="RNX1863" s="401"/>
      <c r="RNY1863" s="401"/>
      <c r="RNZ1863" s="401"/>
      <c r="ROA1863" s="401"/>
      <c r="ROB1863" s="401"/>
      <c r="ROC1863" s="401"/>
      <c r="ROD1863" s="401"/>
      <c r="ROE1863" s="401"/>
      <c r="ROF1863" s="401"/>
      <c r="ROG1863" s="401"/>
      <c r="ROH1863" s="401"/>
      <c r="ROI1863" s="401"/>
      <c r="ROJ1863" s="401"/>
      <c r="ROK1863" s="401"/>
      <c r="ROL1863" s="401"/>
      <c r="ROM1863" s="401"/>
      <c r="RON1863" s="401"/>
      <c r="ROO1863" s="401"/>
      <c r="ROP1863" s="401"/>
      <c r="ROQ1863" s="401"/>
      <c r="ROR1863" s="401"/>
      <c r="ROS1863" s="401"/>
      <c r="ROT1863" s="401"/>
      <c r="ROU1863" s="401"/>
      <c r="ROV1863" s="401"/>
      <c r="ROW1863" s="401"/>
      <c r="ROX1863" s="401"/>
      <c r="ROY1863" s="401"/>
      <c r="ROZ1863" s="401"/>
      <c r="RPA1863" s="401"/>
      <c r="RPB1863" s="401"/>
      <c r="RPC1863" s="401"/>
      <c r="RPD1863" s="401"/>
      <c r="RPE1863" s="401"/>
      <c r="RPF1863" s="401"/>
      <c r="RPG1863" s="401"/>
      <c r="RPH1863" s="401"/>
      <c r="RPI1863" s="401"/>
      <c r="RPJ1863" s="401"/>
      <c r="RPK1863" s="401"/>
      <c r="RPL1863" s="401"/>
      <c r="RPM1863" s="401"/>
      <c r="RPN1863" s="401"/>
      <c r="RPO1863" s="401"/>
      <c r="RPP1863" s="401"/>
      <c r="RPQ1863" s="401"/>
      <c r="RPR1863" s="401"/>
      <c r="RPS1863" s="401"/>
      <c r="RPT1863" s="401"/>
      <c r="RPU1863" s="401"/>
      <c r="RPV1863" s="401"/>
      <c r="RPW1863" s="401"/>
      <c r="RPX1863" s="401"/>
      <c r="RPY1863" s="401"/>
      <c r="RPZ1863" s="401"/>
      <c r="RQA1863" s="401"/>
      <c r="RQB1863" s="401"/>
      <c r="RQC1863" s="401"/>
      <c r="RQD1863" s="401"/>
      <c r="RQE1863" s="401"/>
      <c r="RQF1863" s="401"/>
      <c r="RQG1863" s="401"/>
      <c r="RQH1863" s="401"/>
      <c r="RQI1863" s="401"/>
      <c r="RQJ1863" s="401"/>
      <c r="RQK1863" s="401"/>
      <c r="RQL1863" s="401"/>
      <c r="RQM1863" s="401"/>
      <c r="RQN1863" s="401"/>
      <c r="RQO1863" s="401"/>
      <c r="RQP1863" s="401"/>
      <c r="RQQ1863" s="401"/>
      <c r="RQR1863" s="401"/>
      <c r="RQS1863" s="401"/>
      <c r="RQT1863" s="401"/>
      <c r="RQU1863" s="401"/>
      <c r="RQV1863" s="401"/>
      <c r="RQW1863" s="401"/>
      <c r="RQX1863" s="401"/>
      <c r="RQY1863" s="401"/>
      <c r="RQZ1863" s="401"/>
      <c r="RRA1863" s="401"/>
      <c r="RRB1863" s="401"/>
      <c r="RRC1863" s="401"/>
      <c r="RRD1863" s="401"/>
      <c r="RRE1863" s="401"/>
      <c r="RRF1863" s="401"/>
      <c r="RRG1863" s="401"/>
      <c r="RRH1863" s="401"/>
      <c r="RRI1863" s="401"/>
      <c r="RRJ1863" s="401"/>
      <c r="RRK1863" s="401"/>
      <c r="RRL1863" s="401"/>
      <c r="RRM1863" s="401"/>
      <c r="RRN1863" s="401"/>
      <c r="RRO1863" s="401"/>
      <c r="RRP1863" s="401"/>
      <c r="RRQ1863" s="401"/>
      <c r="RRR1863" s="401"/>
      <c r="RRS1863" s="401"/>
      <c r="RRT1863" s="401"/>
      <c r="RRU1863" s="401"/>
      <c r="RRV1863" s="401"/>
      <c r="RRW1863" s="401"/>
      <c r="RRX1863" s="401"/>
      <c r="RRY1863" s="401"/>
      <c r="RRZ1863" s="401"/>
      <c r="RSA1863" s="401"/>
      <c r="RSB1863" s="401"/>
      <c r="RSC1863" s="401"/>
      <c r="RSD1863" s="401"/>
      <c r="RSE1863" s="401"/>
      <c r="RSF1863" s="401"/>
      <c r="RSG1863" s="401"/>
      <c r="RSH1863" s="401"/>
      <c r="RSI1863" s="401"/>
      <c r="RSJ1863" s="401"/>
      <c r="RSK1863" s="401"/>
      <c r="RSL1863" s="401"/>
      <c r="RSM1863" s="401"/>
      <c r="RSN1863" s="401"/>
      <c r="RSO1863" s="401"/>
      <c r="RSP1863" s="401"/>
      <c r="RSQ1863" s="401"/>
      <c r="RSR1863" s="401"/>
      <c r="RSS1863" s="401"/>
      <c r="RST1863" s="401"/>
      <c r="RSU1863" s="401"/>
      <c r="RSV1863" s="401"/>
      <c r="RSW1863" s="401"/>
      <c r="RSX1863" s="401"/>
      <c r="RSY1863" s="401"/>
      <c r="RSZ1863" s="401"/>
      <c r="RTA1863" s="401"/>
      <c r="RTB1863" s="401"/>
      <c r="RTC1863" s="401"/>
      <c r="RTD1863" s="401"/>
      <c r="RTE1863" s="401"/>
      <c r="RTF1863" s="401"/>
      <c r="RTG1863" s="401"/>
      <c r="RTH1863" s="401"/>
      <c r="RTI1863" s="401"/>
      <c r="RTJ1863" s="401"/>
      <c r="RTK1863" s="401"/>
      <c r="RTL1863" s="401"/>
      <c r="RTM1863" s="401"/>
      <c r="RTN1863" s="401"/>
      <c r="RTO1863" s="401"/>
      <c r="RTP1863" s="401"/>
      <c r="RTQ1863" s="401"/>
      <c r="RTR1863" s="401"/>
      <c r="RTS1863" s="401"/>
      <c r="RTT1863" s="401"/>
      <c r="RTU1863" s="401"/>
      <c r="RTV1863" s="401"/>
      <c r="RTW1863" s="401"/>
      <c r="RTX1863" s="401"/>
      <c r="RTY1863" s="401"/>
      <c r="RTZ1863" s="401"/>
      <c r="RUA1863" s="401"/>
      <c r="RUB1863" s="401"/>
      <c r="RUC1863" s="401"/>
      <c r="RUD1863" s="401"/>
      <c r="RUE1863" s="401"/>
      <c r="RUF1863" s="401"/>
      <c r="RUG1863" s="401"/>
      <c r="RUH1863" s="401"/>
      <c r="RUI1863" s="401"/>
      <c r="RUJ1863" s="401"/>
      <c r="RUK1863" s="401"/>
      <c r="RUL1863" s="401"/>
      <c r="RUM1863" s="401"/>
      <c r="RUN1863" s="401"/>
      <c r="RUO1863" s="401"/>
      <c r="RUP1863" s="401"/>
      <c r="RUQ1863" s="401"/>
      <c r="RUR1863" s="401"/>
      <c r="RUS1863" s="401"/>
      <c r="RUT1863" s="401"/>
      <c r="RUU1863" s="401"/>
      <c r="RUV1863" s="401"/>
      <c r="RUW1863" s="401"/>
      <c r="RUX1863" s="401"/>
      <c r="RUY1863" s="401"/>
      <c r="RUZ1863" s="401"/>
      <c r="RVA1863" s="401"/>
      <c r="RVB1863" s="401"/>
      <c r="RVC1863" s="401"/>
      <c r="RVD1863" s="401"/>
      <c r="RVE1863" s="401"/>
      <c r="RVF1863" s="401"/>
      <c r="RVG1863" s="401"/>
      <c r="RVH1863" s="401"/>
      <c r="RVI1863" s="401"/>
      <c r="RVJ1863" s="401"/>
      <c r="RVK1863" s="401"/>
      <c r="RVL1863" s="401"/>
      <c r="RVM1863" s="401"/>
      <c r="RVN1863" s="401"/>
      <c r="RVO1863" s="401"/>
      <c r="RVP1863" s="401"/>
      <c r="RVQ1863" s="401"/>
      <c r="RVR1863" s="401"/>
      <c r="RVS1863" s="401"/>
      <c r="RVT1863" s="401"/>
      <c r="RVU1863" s="401"/>
      <c r="RVV1863" s="401"/>
      <c r="RVW1863" s="401"/>
      <c r="RVX1863" s="401"/>
      <c r="RVY1863" s="401"/>
      <c r="RVZ1863" s="401"/>
      <c r="RWA1863" s="401"/>
      <c r="RWB1863" s="401"/>
      <c r="RWC1863" s="401"/>
      <c r="RWD1863" s="401"/>
      <c r="RWE1863" s="401"/>
      <c r="RWF1863" s="401"/>
      <c r="RWG1863" s="401"/>
      <c r="RWH1863" s="401"/>
      <c r="RWI1863" s="401"/>
      <c r="RWJ1863" s="401"/>
      <c r="RWK1863" s="401"/>
      <c r="RWL1863" s="401"/>
      <c r="RWM1863" s="401"/>
      <c r="RWN1863" s="401"/>
      <c r="RWO1863" s="401"/>
      <c r="RWP1863" s="401"/>
      <c r="RWQ1863" s="401"/>
      <c r="RWR1863" s="401"/>
      <c r="RWS1863" s="401"/>
      <c r="RWT1863" s="401"/>
      <c r="RWU1863" s="401"/>
      <c r="RWV1863" s="401"/>
      <c r="RWW1863" s="401"/>
      <c r="RWX1863" s="401"/>
      <c r="RWY1863" s="401"/>
      <c r="RWZ1863" s="401"/>
      <c r="RXA1863" s="401"/>
      <c r="RXB1863" s="401"/>
      <c r="RXC1863" s="401"/>
      <c r="RXD1863" s="401"/>
      <c r="RXE1863" s="401"/>
      <c r="RXF1863" s="401"/>
      <c r="RXG1863" s="401"/>
      <c r="RXH1863" s="401"/>
      <c r="RXI1863" s="401"/>
      <c r="RXJ1863" s="401"/>
      <c r="RXK1863" s="401"/>
      <c r="RXL1863" s="401"/>
      <c r="RXM1863" s="401"/>
      <c r="RXN1863" s="401"/>
      <c r="RXO1863" s="401"/>
      <c r="RXP1863" s="401"/>
      <c r="RXQ1863" s="401"/>
      <c r="RXR1863" s="401"/>
      <c r="RXS1863" s="401"/>
      <c r="RXT1863" s="401"/>
      <c r="RXU1863" s="401"/>
      <c r="RXV1863" s="401"/>
      <c r="RXW1863" s="401"/>
      <c r="RXX1863" s="401"/>
      <c r="RXY1863" s="401"/>
      <c r="RXZ1863" s="401"/>
      <c r="RYA1863" s="401"/>
      <c r="RYB1863" s="401"/>
      <c r="RYC1863" s="401"/>
      <c r="RYD1863" s="401"/>
      <c r="RYE1863" s="401"/>
      <c r="RYF1863" s="401"/>
      <c r="RYG1863" s="401"/>
      <c r="RYH1863" s="401"/>
      <c r="RYI1863" s="401"/>
      <c r="RYJ1863" s="401"/>
      <c r="RYK1863" s="401"/>
      <c r="RYL1863" s="401"/>
      <c r="RYM1863" s="401"/>
      <c r="RYN1863" s="401"/>
      <c r="RYO1863" s="401"/>
      <c r="RYP1863" s="401"/>
      <c r="RYQ1863" s="401"/>
      <c r="RYR1863" s="401"/>
      <c r="RYS1863" s="401"/>
      <c r="RYT1863" s="401"/>
      <c r="RYU1863" s="401"/>
      <c r="RYV1863" s="401"/>
      <c r="RYW1863" s="401"/>
      <c r="RYX1863" s="401"/>
      <c r="RYY1863" s="401"/>
      <c r="RYZ1863" s="401"/>
      <c r="RZA1863" s="401"/>
      <c r="RZB1863" s="401"/>
      <c r="RZC1863" s="401"/>
      <c r="RZD1863" s="401"/>
      <c r="RZE1863" s="401"/>
      <c r="RZF1863" s="401"/>
      <c r="RZG1863" s="401"/>
      <c r="RZH1863" s="401"/>
      <c r="RZI1863" s="401"/>
      <c r="RZJ1863" s="401"/>
      <c r="RZK1863" s="401"/>
      <c r="RZL1863" s="401"/>
      <c r="RZM1863" s="401"/>
      <c r="RZN1863" s="401"/>
      <c r="RZO1863" s="401"/>
      <c r="RZP1863" s="401"/>
      <c r="RZQ1863" s="401"/>
      <c r="RZR1863" s="401"/>
      <c r="RZS1863" s="401"/>
      <c r="RZT1863" s="401"/>
      <c r="RZU1863" s="401"/>
      <c r="RZV1863" s="401"/>
      <c r="RZW1863" s="401"/>
      <c r="RZX1863" s="401"/>
      <c r="RZY1863" s="401"/>
      <c r="RZZ1863" s="401"/>
      <c r="SAA1863" s="401"/>
      <c r="SAB1863" s="401"/>
      <c r="SAC1863" s="401"/>
      <c r="SAD1863" s="401"/>
      <c r="SAE1863" s="401"/>
      <c r="SAF1863" s="401"/>
      <c r="SAG1863" s="401"/>
      <c r="SAH1863" s="401"/>
      <c r="SAI1863" s="401"/>
      <c r="SAJ1863" s="401"/>
      <c r="SAK1863" s="401"/>
      <c r="SAL1863" s="401"/>
      <c r="SAM1863" s="401"/>
      <c r="SAN1863" s="401"/>
      <c r="SAO1863" s="401"/>
      <c r="SAP1863" s="401"/>
      <c r="SAQ1863" s="401"/>
      <c r="SAR1863" s="401"/>
      <c r="SAS1863" s="401"/>
      <c r="SAT1863" s="401"/>
      <c r="SAU1863" s="401"/>
      <c r="SAV1863" s="401"/>
      <c r="SAW1863" s="401"/>
      <c r="SAX1863" s="401"/>
      <c r="SAY1863" s="401"/>
      <c r="SAZ1863" s="401"/>
      <c r="SBA1863" s="401"/>
      <c r="SBB1863" s="401"/>
      <c r="SBC1863" s="401"/>
      <c r="SBD1863" s="401"/>
      <c r="SBE1863" s="401"/>
      <c r="SBF1863" s="401"/>
      <c r="SBG1863" s="401"/>
      <c r="SBH1863" s="401"/>
      <c r="SBI1863" s="401"/>
      <c r="SBJ1863" s="401"/>
      <c r="SBK1863" s="401"/>
      <c r="SBL1863" s="401"/>
      <c r="SBM1863" s="401"/>
      <c r="SBN1863" s="401"/>
      <c r="SBO1863" s="401"/>
      <c r="SBP1863" s="401"/>
      <c r="SBQ1863" s="401"/>
      <c r="SBR1863" s="401"/>
      <c r="SBS1863" s="401"/>
      <c r="SBT1863" s="401"/>
      <c r="SBU1863" s="401"/>
      <c r="SBV1863" s="401"/>
      <c r="SBW1863" s="401"/>
      <c r="SBX1863" s="401"/>
      <c r="SBY1863" s="401"/>
      <c r="SBZ1863" s="401"/>
      <c r="SCA1863" s="401"/>
      <c r="SCB1863" s="401"/>
      <c r="SCC1863" s="401"/>
      <c r="SCD1863" s="401"/>
      <c r="SCE1863" s="401"/>
      <c r="SCF1863" s="401"/>
      <c r="SCG1863" s="401"/>
      <c r="SCH1863" s="401"/>
      <c r="SCI1863" s="401"/>
      <c r="SCJ1863" s="401"/>
      <c r="SCK1863" s="401"/>
      <c r="SCL1863" s="401"/>
      <c r="SCM1863" s="401"/>
      <c r="SCN1863" s="401"/>
      <c r="SCO1863" s="401"/>
      <c r="SCP1863" s="401"/>
      <c r="SCQ1863" s="401"/>
      <c r="SCR1863" s="401"/>
      <c r="SCS1863" s="401"/>
      <c r="SCT1863" s="401"/>
      <c r="SCU1863" s="401"/>
      <c r="SCV1863" s="401"/>
      <c r="SCW1863" s="401"/>
      <c r="SCX1863" s="401"/>
      <c r="SCY1863" s="401"/>
      <c r="SCZ1863" s="401"/>
      <c r="SDA1863" s="401"/>
      <c r="SDB1863" s="401"/>
      <c r="SDC1863" s="401"/>
      <c r="SDD1863" s="401"/>
      <c r="SDE1863" s="401"/>
      <c r="SDF1863" s="401"/>
      <c r="SDG1863" s="401"/>
      <c r="SDH1863" s="401"/>
      <c r="SDI1863" s="401"/>
      <c r="SDJ1863" s="401"/>
      <c r="SDK1863" s="401"/>
      <c r="SDL1863" s="401"/>
      <c r="SDM1863" s="401"/>
      <c r="SDN1863" s="401"/>
      <c r="SDO1863" s="401"/>
      <c r="SDP1863" s="401"/>
      <c r="SDQ1863" s="401"/>
      <c r="SDR1863" s="401"/>
      <c r="SDS1863" s="401"/>
      <c r="SDT1863" s="401"/>
      <c r="SDU1863" s="401"/>
      <c r="SDV1863" s="401"/>
      <c r="SDW1863" s="401"/>
      <c r="SDX1863" s="401"/>
      <c r="SDY1863" s="401"/>
      <c r="SDZ1863" s="401"/>
      <c r="SEA1863" s="401"/>
      <c r="SEB1863" s="401"/>
      <c r="SEC1863" s="401"/>
      <c r="SED1863" s="401"/>
      <c r="SEE1863" s="401"/>
      <c r="SEF1863" s="401"/>
      <c r="SEG1863" s="401"/>
      <c r="SEH1863" s="401"/>
      <c r="SEI1863" s="401"/>
      <c r="SEJ1863" s="401"/>
      <c r="SEK1863" s="401"/>
      <c r="SEL1863" s="401"/>
      <c r="SEM1863" s="401"/>
      <c r="SEN1863" s="401"/>
      <c r="SEO1863" s="401"/>
      <c r="SEP1863" s="401"/>
      <c r="SEQ1863" s="401"/>
      <c r="SER1863" s="401"/>
      <c r="SES1863" s="401"/>
      <c r="SET1863" s="401"/>
      <c r="SEU1863" s="401"/>
      <c r="SEV1863" s="401"/>
      <c r="SEW1863" s="401"/>
      <c r="SEX1863" s="401"/>
      <c r="SEY1863" s="401"/>
      <c r="SEZ1863" s="401"/>
      <c r="SFA1863" s="401"/>
      <c r="SFB1863" s="401"/>
      <c r="SFC1863" s="401"/>
      <c r="SFD1863" s="401"/>
      <c r="SFE1863" s="401"/>
      <c r="SFF1863" s="401"/>
      <c r="SFG1863" s="401"/>
      <c r="SFH1863" s="401"/>
      <c r="SFI1863" s="401"/>
      <c r="SFJ1863" s="401"/>
      <c r="SFK1863" s="401"/>
      <c r="SFL1863" s="401"/>
      <c r="SFM1863" s="401"/>
      <c r="SFN1863" s="401"/>
      <c r="SFO1863" s="401"/>
      <c r="SFP1863" s="401"/>
      <c r="SFQ1863" s="401"/>
      <c r="SFR1863" s="401"/>
      <c r="SFS1863" s="401"/>
      <c r="SFT1863" s="401"/>
      <c r="SFU1863" s="401"/>
      <c r="SFV1863" s="401"/>
      <c r="SFW1863" s="401"/>
      <c r="SFX1863" s="401"/>
      <c r="SFY1863" s="401"/>
      <c r="SFZ1863" s="401"/>
      <c r="SGA1863" s="401"/>
      <c r="SGB1863" s="401"/>
      <c r="SGC1863" s="401"/>
      <c r="SGD1863" s="401"/>
      <c r="SGE1863" s="401"/>
      <c r="SGF1863" s="401"/>
      <c r="SGG1863" s="401"/>
      <c r="SGH1863" s="401"/>
      <c r="SGI1863" s="401"/>
      <c r="SGJ1863" s="401"/>
      <c r="SGK1863" s="401"/>
      <c r="SGL1863" s="401"/>
      <c r="SGM1863" s="401"/>
      <c r="SGN1863" s="401"/>
      <c r="SGO1863" s="401"/>
      <c r="SGP1863" s="401"/>
      <c r="SGQ1863" s="401"/>
      <c r="SGR1863" s="401"/>
      <c r="SGS1863" s="401"/>
      <c r="SGT1863" s="401"/>
      <c r="SGU1863" s="401"/>
      <c r="SGV1863" s="401"/>
      <c r="SGW1863" s="401"/>
      <c r="SGX1863" s="401"/>
      <c r="SGY1863" s="401"/>
      <c r="SGZ1863" s="401"/>
      <c r="SHA1863" s="401"/>
      <c r="SHB1863" s="401"/>
      <c r="SHC1863" s="401"/>
      <c r="SHD1863" s="401"/>
      <c r="SHE1863" s="401"/>
      <c r="SHF1863" s="401"/>
      <c r="SHG1863" s="401"/>
      <c r="SHH1863" s="401"/>
      <c r="SHI1863" s="401"/>
      <c r="SHJ1863" s="401"/>
      <c r="SHK1863" s="401"/>
      <c r="SHL1863" s="401"/>
      <c r="SHM1863" s="401"/>
      <c r="SHN1863" s="401"/>
      <c r="SHO1863" s="401"/>
      <c r="SHP1863" s="401"/>
      <c r="SHQ1863" s="401"/>
      <c r="SHR1863" s="401"/>
      <c r="SHS1863" s="401"/>
      <c r="SHT1863" s="401"/>
      <c r="SHU1863" s="401"/>
      <c r="SHV1863" s="401"/>
      <c r="SHW1863" s="401"/>
      <c r="SHX1863" s="401"/>
      <c r="SHY1863" s="401"/>
      <c r="SHZ1863" s="401"/>
      <c r="SIA1863" s="401"/>
      <c r="SIB1863" s="401"/>
      <c r="SIC1863" s="401"/>
      <c r="SID1863" s="401"/>
      <c r="SIE1863" s="401"/>
      <c r="SIF1863" s="401"/>
      <c r="SIG1863" s="401"/>
      <c r="SIH1863" s="401"/>
      <c r="SII1863" s="401"/>
      <c r="SIJ1863" s="401"/>
      <c r="SIK1863" s="401"/>
      <c r="SIL1863" s="401"/>
      <c r="SIM1863" s="401"/>
      <c r="SIN1863" s="401"/>
      <c r="SIO1863" s="401"/>
      <c r="SIP1863" s="401"/>
      <c r="SIQ1863" s="401"/>
      <c r="SIR1863" s="401"/>
      <c r="SIS1863" s="401"/>
      <c r="SIT1863" s="401"/>
      <c r="SIU1863" s="401"/>
      <c r="SIV1863" s="401"/>
      <c r="SIW1863" s="401"/>
      <c r="SIX1863" s="401"/>
      <c r="SIY1863" s="401"/>
      <c r="SIZ1863" s="401"/>
      <c r="SJA1863" s="401"/>
      <c r="SJB1863" s="401"/>
      <c r="SJC1863" s="401"/>
      <c r="SJD1863" s="401"/>
      <c r="SJE1863" s="401"/>
      <c r="SJF1863" s="401"/>
      <c r="SJG1863" s="401"/>
      <c r="SJH1863" s="401"/>
      <c r="SJI1863" s="401"/>
      <c r="SJJ1863" s="401"/>
      <c r="SJK1863" s="401"/>
      <c r="SJL1863" s="401"/>
      <c r="SJM1863" s="401"/>
      <c r="SJN1863" s="401"/>
      <c r="SJO1863" s="401"/>
      <c r="SJP1863" s="401"/>
      <c r="SJQ1863" s="401"/>
      <c r="SJR1863" s="401"/>
      <c r="SJS1863" s="401"/>
      <c r="SJT1863" s="401"/>
      <c r="SJU1863" s="401"/>
      <c r="SJV1863" s="401"/>
      <c r="SJW1863" s="401"/>
      <c r="SJX1863" s="401"/>
      <c r="SJY1863" s="401"/>
      <c r="SJZ1863" s="401"/>
      <c r="SKA1863" s="401"/>
      <c r="SKB1863" s="401"/>
      <c r="SKC1863" s="401"/>
      <c r="SKD1863" s="401"/>
      <c r="SKE1863" s="401"/>
      <c r="SKF1863" s="401"/>
      <c r="SKG1863" s="401"/>
      <c r="SKH1863" s="401"/>
      <c r="SKI1863" s="401"/>
      <c r="SKJ1863" s="401"/>
      <c r="SKK1863" s="401"/>
      <c r="SKL1863" s="401"/>
      <c r="SKM1863" s="401"/>
      <c r="SKN1863" s="401"/>
      <c r="SKO1863" s="401"/>
      <c r="SKP1863" s="401"/>
      <c r="SKQ1863" s="401"/>
      <c r="SKR1863" s="401"/>
      <c r="SKS1863" s="401"/>
      <c r="SKT1863" s="401"/>
      <c r="SKU1863" s="401"/>
      <c r="SKV1863" s="401"/>
      <c r="SKW1863" s="401"/>
      <c r="SKX1863" s="401"/>
      <c r="SKY1863" s="401"/>
      <c r="SKZ1863" s="401"/>
      <c r="SLA1863" s="401"/>
      <c r="SLB1863" s="401"/>
      <c r="SLC1863" s="401"/>
      <c r="SLD1863" s="401"/>
      <c r="SLE1863" s="401"/>
      <c r="SLF1863" s="401"/>
      <c r="SLG1863" s="401"/>
      <c r="SLH1863" s="401"/>
      <c r="SLI1863" s="401"/>
      <c r="SLJ1863" s="401"/>
      <c r="SLK1863" s="401"/>
      <c r="SLL1863" s="401"/>
      <c r="SLM1863" s="401"/>
      <c r="SLN1863" s="401"/>
      <c r="SLO1863" s="401"/>
      <c r="SLP1863" s="401"/>
      <c r="SLQ1863" s="401"/>
      <c r="SLR1863" s="401"/>
      <c r="SLS1863" s="401"/>
      <c r="SLT1863" s="401"/>
      <c r="SLU1863" s="401"/>
      <c r="SLV1863" s="401"/>
      <c r="SLW1863" s="401"/>
      <c r="SLX1863" s="401"/>
      <c r="SLY1863" s="401"/>
      <c r="SLZ1863" s="401"/>
      <c r="SMA1863" s="401"/>
      <c r="SMB1863" s="401"/>
      <c r="SMC1863" s="401"/>
      <c r="SMD1863" s="401"/>
      <c r="SME1863" s="401"/>
      <c r="SMF1863" s="401"/>
      <c r="SMG1863" s="401"/>
      <c r="SMH1863" s="401"/>
      <c r="SMI1863" s="401"/>
      <c r="SMJ1863" s="401"/>
      <c r="SMK1863" s="401"/>
      <c r="SML1863" s="401"/>
      <c r="SMM1863" s="401"/>
      <c r="SMN1863" s="401"/>
      <c r="SMO1863" s="401"/>
      <c r="SMP1863" s="401"/>
      <c r="SMQ1863" s="401"/>
      <c r="SMR1863" s="401"/>
      <c r="SMS1863" s="401"/>
      <c r="SMT1863" s="401"/>
      <c r="SMU1863" s="401"/>
      <c r="SMV1863" s="401"/>
      <c r="SMW1863" s="401"/>
      <c r="SMX1863" s="401"/>
      <c r="SMY1863" s="401"/>
      <c r="SMZ1863" s="401"/>
      <c r="SNA1863" s="401"/>
      <c r="SNB1863" s="401"/>
      <c r="SNC1863" s="401"/>
      <c r="SND1863" s="401"/>
      <c r="SNE1863" s="401"/>
      <c r="SNF1863" s="401"/>
      <c r="SNG1863" s="401"/>
      <c r="SNH1863" s="401"/>
      <c r="SNI1863" s="401"/>
      <c r="SNJ1863" s="401"/>
      <c r="SNK1863" s="401"/>
      <c r="SNL1863" s="401"/>
      <c r="SNM1863" s="401"/>
      <c r="SNN1863" s="401"/>
      <c r="SNO1863" s="401"/>
      <c r="SNP1863" s="401"/>
      <c r="SNQ1863" s="401"/>
      <c r="SNR1863" s="401"/>
      <c r="SNS1863" s="401"/>
      <c r="SNT1863" s="401"/>
      <c r="SNU1863" s="401"/>
      <c r="SNV1863" s="401"/>
      <c r="SNW1863" s="401"/>
      <c r="SNX1863" s="401"/>
      <c r="SNY1863" s="401"/>
      <c r="SNZ1863" s="401"/>
      <c r="SOA1863" s="401"/>
      <c r="SOB1863" s="401"/>
      <c r="SOC1863" s="401"/>
      <c r="SOD1863" s="401"/>
      <c r="SOE1863" s="401"/>
      <c r="SOF1863" s="401"/>
      <c r="SOG1863" s="401"/>
      <c r="SOH1863" s="401"/>
      <c r="SOI1863" s="401"/>
      <c r="SOJ1863" s="401"/>
      <c r="SOK1863" s="401"/>
      <c r="SOL1863" s="401"/>
      <c r="SOM1863" s="401"/>
      <c r="SON1863" s="401"/>
      <c r="SOO1863" s="401"/>
      <c r="SOP1863" s="401"/>
      <c r="SOQ1863" s="401"/>
      <c r="SOR1863" s="401"/>
      <c r="SOS1863" s="401"/>
      <c r="SOT1863" s="401"/>
      <c r="SOU1863" s="401"/>
      <c r="SOV1863" s="401"/>
      <c r="SOW1863" s="401"/>
      <c r="SOX1863" s="401"/>
      <c r="SOY1863" s="401"/>
      <c r="SOZ1863" s="401"/>
      <c r="SPA1863" s="401"/>
      <c r="SPB1863" s="401"/>
      <c r="SPC1863" s="401"/>
      <c r="SPD1863" s="401"/>
      <c r="SPE1863" s="401"/>
      <c r="SPF1863" s="401"/>
      <c r="SPG1863" s="401"/>
      <c r="SPH1863" s="401"/>
      <c r="SPI1863" s="401"/>
      <c r="SPJ1863" s="401"/>
      <c r="SPK1863" s="401"/>
      <c r="SPL1863" s="401"/>
      <c r="SPM1863" s="401"/>
      <c r="SPN1863" s="401"/>
      <c r="SPO1863" s="401"/>
      <c r="SPP1863" s="401"/>
      <c r="SPQ1863" s="401"/>
      <c r="SPR1863" s="401"/>
      <c r="SPS1863" s="401"/>
      <c r="SPT1863" s="401"/>
      <c r="SPU1863" s="401"/>
      <c r="SPV1863" s="401"/>
      <c r="SPW1863" s="401"/>
      <c r="SPX1863" s="401"/>
      <c r="SPY1863" s="401"/>
      <c r="SPZ1863" s="401"/>
      <c r="SQA1863" s="401"/>
      <c r="SQB1863" s="401"/>
      <c r="SQC1863" s="401"/>
      <c r="SQD1863" s="401"/>
      <c r="SQE1863" s="401"/>
      <c r="SQF1863" s="401"/>
      <c r="SQG1863" s="401"/>
      <c r="SQH1863" s="401"/>
      <c r="SQI1863" s="401"/>
      <c r="SQJ1863" s="401"/>
      <c r="SQK1863" s="401"/>
      <c r="SQL1863" s="401"/>
      <c r="SQM1863" s="401"/>
      <c r="SQN1863" s="401"/>
      <c r="SQO1863" s="401"/>
      <c r="SQP1863" s="401"/>
      <c r="SQQ1863" s="401"/>
      <c r="SQR1863" s="401"/>
      <c r="SQS1863" s="401"/>
      <c r="SQT1863" s="401"/>
      <c r="SQU1863" s="401"/>
      <c r="SQV1863" s="401"/>
      <c r="SQW1863" s="401"/>
      <c r="SQX1863" s="401"/>
      <c r="SQY1863" s="401"/>
      <c r="SQZ1863" s="401"/>
      <c r="SRA1863" s="401"/>
      <c r="SRB1863" s="401"/>
      <c r="SRC1863" s="401"/>
      <c r="SRD1863" s="401"/>
      <c r="SRE1863" s="401"/>
      <c r="SRF1863" s="401"/>
      <c r="SRG1863" s="401"/>
      <c r="SRH1863" s="401"/>
      <c r="SRI1863" s="401"/>
      <c r="SRJ1863" s="401"/>
      <c r="SRK1863" s="401"/>
      <c r="SRL1863" s="401"/>
      <c r="SRM1863" s="401"/>
      <c r="SRN1863" s="401"/>
      <c r="SRO1863" s="401"/>
      <c r="SRP1863" s="401"/>
      <c r="SRQ1863" s="401"/>
      <c r="SRR1863" s="401"/>
      <c r="SRS1863" s="401"/>
      <c r="SRT1863" s="401"/>
      <c r="SRU1863" s="401"/>
      <c r="SRV1863" s="401"/>
      <c r="SRW1863" s="401"/>
      <c r="SRX1863" s="401"/>
      <c r="SRY1863" s="401"/>
      <c r="SRZ1863" s="401"/>
      <c r="SSA1863" s="401"/>
      <c r="SSB1863" s="401"/>
      <c r="SSC1863" s="401"/>
      <c r="SSD1863" s="401"/>
      <c r="SSE1863" s="401"/>
      <c r="SSF1863" s="401"/>
      <c r="SSG1863" s="401"/>
      <c r="SSH1863" s="401"/>
      <c r="SSI1863" s="401"/>
      <c r="SSJ1863" s="401"/>
      <c r="SSK1863" s="401"/>
      <c r="SSL1863" s="401"/>
      <c r="SSM1863" s="401"/>
      <c r="SSN1863" s="401"/>
      <c r="SSO1863" s="401"/>
      <c r="SSP1863" s="401"/>
      <c r="SSQ1863" s="401"/>
      <c r="SSR1863" s="401"/>
      <c r="SSS1863" s="401"/>
      <c r="SST1863" s="401"/>
      <c r="SSU1863" s="401"/>
      <c r="SSV1863" s="401"/>
      <c r="SSW1863" s="401"/>
      <c r="SSX1863" s="401"/>
      <c r="SSY1863" s="401"/>
      <c r="SSZ1863" s="401"/>
      <c r="STA1863" s="401"/>
      <c r="STB1863" s="401"/>
      <c r="STC1863" s="401"/>
      <c r="STD1863" s="401"/>
      <c r="STE1863" s="401"/>
      <c r="STF1863" s="401"/>
      <c r="STG1863" s="401"/>
      <c r="STH1863" s="401"/>
      <c r="STI1863" s="401"/>
      <c r="STJ1863" s="401"/>
      <c r="STK1863" s="401"/>
      <c r="STL1863" s="401"/>
      <c r="STM1863" s="401"/>
      <c r="STN1863" s="401"/>
      <c r="STO1863" s="401"/>
      <c r="STP1863" s="401"/>
      <c r="STQ1863" s="401"/>
      <c r="STR1863" s="401"/>
      <c r="STS1863" s="401"/>
      <c r="STT1863" s="401"/>
      <c r="STU1863" s="401"/>
      <c r="STV1863" s="401"/>
      <c r="STW1863" s="401"/>
      <c r="STX1863" s="401"/>
      <c r="STY1863" s="401"/>
      <c r="STZ1863" s="401"/>
      <c r="SUA1863" s="401"/>
      <c r="SUB1863" s="401"/>
      <c r="SUC1863" s="401"/>
      <c r="SUD1863" s="401"/>
      <c r="SUE1863" s="401"/>
      <c r="SUF1863" s="401"/>
      <c r="SUG1863" s="401"/>
      <c r="SUH1863" s="401"/>
      <c r="SUI1863" s="401"/>
      <c r="SUJ1863" s="401"/>
      <c r="SUK1863" s="401"/>
      <c r="SUL1863" s="401"/>
      <c r="SUM1863" s="401"/>
      <c r="SUN1863" s="401"/>
      <c r="SUO1863" s="401"/>
      <c r="SUP1863" s="401"/>
      <c r="SUQ1863" s="401"/>
      <c r="SUR1863" s="401"/>
      <c r="SUS1863" s="401"/>
      <c r="SUT1863" s="401"/>
      <c r="SUU1863" s="401"/>
      <c r="SUV1863" s="401"/>
      <c r="SUW1863" s="401"/>
      <c r="SUX1863" s="401"/>
      <c r="SUY1863" s="401"/>
      <c r="SUZ1863" s="401"/>
      <c r="SVA1863" s="401"/>
      <c r="SVB1863" s="401"/>
      <c r="SVC1863" s="401"/>
      <c r="SVD1863" s="401"/>
      <c r="SVE1863" s="401"/>
      <c r="SVF1863" s="401"/>
      <c r="SVG1863" s="401"/>
      <c r="SVH1863" s="401"/>
      <c r="SVI1863" s="401"/>
      <c r="SVJ1863" s="401"/>
      <c r="SVK1863" s="401"/>
      <c r="SVL1863" s="401"/>
      <c r="SVM1863" s="401"/>
      <c r="SVN1863" s="401"/>
      <c r="SVO1863" s="401"/>
      <c r="SVP1863" s="401"/>
      <c r="SVQ1863" s="401"/>
      <c r="SVR1863" s="401"/>
      <c r="SVS1863" s="401"/>
      <c r="SVT1863" s="401"/>
      <c r="SVU1863" s="401"/>
      <c r="SVV1863" s="401"/>
      <c r="SVW1863" s="401"/>
      <c r="SVX1863" s="401"/>
      <c r="SVY1863" s="401"/>
      <c r="SVZ1863" s="401"/>
      <c r="SWA1863" s="401"/>
      <c r="SWB1863" s="401"/>
      <c r="SWC1863" s="401"/>
      <c r="SWD1863" s="401"/>
      <c r="SWE1863" s="401"/>
      <c r="SWF1863" s="401"/>
      <c r="SWG1863" s="401"/>
      <c r="SWH1863" s="401"/>
      <c r="SWI1863" s="401"/>
      <c r="SWJ1863" s="401"/>
      <c r="SWK1863" s="401"/>
      <c r="SWL1863" s="401"/>
      <c r="SWM1863" s="401"/>
      <c r="SWN1863" s="401"/>
      <c r="SWO1863" s="401"/>
      <c r="SWP1863" s="401"/>
      <c r="SWQ1863" s="401"/>
      <c r="SWR1863" s="401"/>
      <c r="SWS1863" s="401"/>
      <c r="SWT1863" s="401"/>
      <c r="SWU1863" s="401"/>
      <c r="SWV1863" s="401"/>
      <c r="SWW1863" s="401"/>
      <c r="SWX1863" s="401"/>
      <c r="SWY1863" s="401"/>
      <c r="SWZ1863" s="401"/>
      <c r="SXA1863" s="401"/>
      <c r="SXB1863" s="401"/>
      <c r="SXC1863" s="401"/>
      <c r="SXD1863" s="401"/>
      <c r="SXE1863" s="401"/>
      <c r="SXF1863" s="401"/>
      <c r="SXG1863" s="401"/>
      <c r="SXH1863" s="401"/>
      <c r="SXI1863" s="401"/>
      <c r="SXJ1863" s="401"/>
      <c r="SXK1863" s="401"/>
      <c r="SXL1863" s="401"/>
      <c r="SXM1863" s="401"/>
      <c r="SXN1863" s="401"/>
      <c r="SXO1863" s="401"/>
      <c r="SXP1863" s="401"/>
      <c r="SXQ1863" s="401"/>
      <c r="SXR1863" s="401"/>
      <c r="SXS1863" s="401"/>
      <c r="SXT1863" s="401"/>
      <c r="SXU1863" s="401"/>
      <c r="SXV1863" s="401"/>
      <c r="SXW1863" s="401"/>
      <c r="SXX1863" s="401"/>
      <c r="SXY1863" s="401"/>
      <c r="SXZ1863" s="401"/>
      <c r="SYA1863" s="401"/>
      <c r="SYB1863" s="401"/>
      <c r="SYC1863" s="401"/>
      <c r="SYD1863" s="401"/>
      <c r="SYE1863" s="401"/>
      <c r="SYF1863" s="401"/>
      <c r="SYG1863" s="401"/>
      <c r="SYH1863" s="401"/>
      <c r="SYI1863" s="401"/>
      <c r="SYJ1863" s="401"/>
      <c r="SYK1863" s="401"/>
      <c r="SYL1863" s="401"/>
      <c r="SYM1863" s="401"/>
      <c r="SYN1863" s="401"/>
      <c r="SYO1863" s="401"/>
      <c r="SYP1863" s="401"/>
      <c r="SYQ1863" s="401"/>
      <c r="SYR1863" s="401"/>
      <c r="SYS1863" s="401"/>
      <c r="SYT1863" s="401"/>
      <c r="SYU1863" s="401"/>
      <c r="SYV1863" s="401"/>
      <c r="SYW1863" s="401"/>
      <c r="SYX1863" s="401"/>
      <c r="SYY1863" s="401"/>
      <c r="SYZ1863" s="401"/>
      <c r="SZA1863" s="401"/>
      <c r="SZB1863" s="401"/>
      <c r="SZC1863" s="401"/>
      <c r="SZD1863" s="401"/>
      <c r="SZE1863" s="401"/>
      <c r="SZF1863" s="401"/>
      <c r="SZG1863" s="401"/>
      <c r="SZH1863" s="401"/>
      <c r="SZI1863" s="401"/>
      <c r="SZJ1863" s="401"/>
      <c r="SZK1863" s="401"/>
      <c r="SZL1863" s="401"/>
      <c r="SZM1863" s="401"/>
      <c r="SZN1863" s="401"/>
      <c r="SZO1863" s="401"/>
      <c r="SZP1863" s="401"/>
      <c r="SZQ1863" s="401"/>
      <c r="SZR1863" s="401"/>
      <c r="SZS1863" s="401"/>
      <c r="SZT1863" s="401"/>
      <c r="SZU1863" s="401"/>
      <c r="SZV1863" s="401"/>
      <c r="SZW1863" s="401"/>
      <c r="SZX1863" s="401"/>
      <c r="SZY1863" s="401"/>
      <c r="SZZ1863" s="401"/>
      <c r="TAA1863" s="401"/>
      <c r="TAB1863" s="401"/>
      <c r="TAC1863" s="401"/>
      <c r="TAD1863" s="401"/>
      <c r="TAE1863" s="401"/>
      <c r="TAF1863" s="401"/>
      <c r="TAG1863" s="401"/>
      <c r="TAH1863" s="401"/>
      <c r="TAI1863" s="401"/>
      <c r="TAJ1863" s="401"/>
      <c r="TAK1863" s="401"/>
      <c r="TAL1863" s="401"/>
      <c r="TAM1863" s="401"/>
      <c r="TAN1863" s="401"/>
      <c r="TAO1863" s="401"/>
      <c r="TAP1863" s="401"/>
      <c r="TAQ1863" s="401"/>
      <c r="TAR1863" s="401"/>
      <c r="TAS1863" s="401"/>
      <c r="TAT1863" s="401"/>
      <c r="TAU1863" s="401"/>
      <c r="TAV1863" s="401"/>
      <c r="TAW1863" s="401"/>
      <c r="TAX1863" s="401"/>
      <c r="TAY1863" s="401"/>
      <c r="TAZ1863" s="401"/>
      <c r="TBA1863" s="401"/>
      <c r="TBB1863" s="401"/>
      <c r="TBC1863" s="401"/>
      <c r="TBD1863" s="401"/>
      <c r="TBE1863" s="401"/>
      <c r="TBF1863" s="401"/>
      <c r="TBG1863" s="401"/>
      <c r="TBH1863" s="401"/>
      <c r="TBI1863" s="401"/>
      <c r="TBJ1863" s="401"/>
      <c r="TBK1863" s="401"/>
      <c r="TBL1863" s="401"/>
      <c r="TBM1863" s="401"/>
      <c r="TBN1863" s="401"/>
      <c r="TBO1863" s="401"/>
      <c r="TBP1863" s="401"/>
      <c r="TBQ1863" s="401"/>
      <c r="TBR1863" s="401"/>
      <c r="TBS1863" s="401"/>
      <c r="TBT1863" s="401"/>
      <c r="TBU1863" s="401"/>
      <c r="TBV1863" s="401"/>
      <c r="TBW1863" s="401"/>
      <c r="TBX1863" s="401"/>
      <c r="TBY1863" s="401"/>
      <c r="TBZ1863" s="401"/>
      <c r="TCA1863" s="401"/>
      <c r="TCB1863" s="401"/>
      <c r="TCC1863" s="401"/>
      <c r="TCD1863" s="401"/>
      <c r="TCE1863" s="401"/>
      <c r="TCF1863" s="401"/>
      <c r="TCG1863" s="401"/>
      <c r="TCH1863" s="401"/>
      <c r="TCI1863" s="401"/>
      <c r="TCJ1863" s="401"/>
      <c r="TCK1863" s="401"/>
      <c r="TCL1863" s="401"/>
      <c r="TCM1863" s="401"/>
      <c r="TCN1863" s="401"/>
      <c r="TCO1863" s="401"/>
      <c r="TCP1863" s="401"/>
      <c r="TCQ1863" s="401"/>
      <c r="TCR1863" s="401"/>
      <c r="TCS1863" s="401"/>
      <c r="TCT1863" s="401"/>
      <c r="TCU1863" s="401"/>
      <c r="TCV1863" s="401"/>
      <c r="TCW1863" s="401"/>
      <c r="TCX1863" s="401"/>
      <c r="TCY1863" s="401"/>
      <c r="TCZ1863" s="401"/>
      <c r="TDA1863" s="401"/>
      <c r="TDB1863" s="401"/>
      <c r="TDC1863" s="401"/>
      <c r="TDD1863" s="401"/>
      <c r="TDE1863" s="401"/>
      <c r="TDF1863" s="401"/>
      <c r="TDG1863" s="401"/>
      <c r="TDH1863" s="401"/>
      <c r="TDI1863" s="401"/>
      <c r="TDJ1863" s="401"/>
      <c r="TDK1863" s="401"/>
      <c r="TDL1863" s="401"/>
      <c r="TDM1863" s="401"/>
      <c r="TDN1863" s="401"/>
      <c r="TDO1863" s="401"/>
      <c r="TDP1863" s="401"/>
      <c r="TDQ1863" s="401"/>
      <c r="TDR1863" s="401"/>
      <c r="TDS1863" s="401"/>
      <c r="TDT1863" s="401"/>
      <c r="TDU1863" s="401"/>
      <c r="TDV1863" s="401"/>
      <c r="TDW1863" s="401"/>
      <c r="TDX1863" s="401"/>
      <c r="TDY1863" s="401"/>
      <c r="TDZ1863" s="401"/>
      <c r="TEA1863" s="401"/>
      <c r="TEB1863" s="401"/>
      <c r="TEC1863" s="401"/>
      <c r="TED1863" s="401"/>
      <c r="TEE1863" s="401"/>
      <c r="TEF1863" s="401"/>
      <c r="TEG1863" s="401"/>
      <c r="TEH1863" s="401"/>
      <c r="TEI1863" s="401"/>
      <c r="TEJ1863" s="401"/>
      <c r="TEK1863" s="401"/>
      <c r="TEL1863" s="401"/>
      <c r="TEM1863" s="401"/>
      <c r="TEN1863" s="401"/>
      <c r="TEO1863" s="401"/>
      <c r="TEP1863" s="401"/>
      <c r="TEQ1863" s="401"/>
      <c r="TER1863" s="401"/>
      <c r="TES1863" s="401"/>
      <c r="TET1863" s="401"/>
      <c r="TEU1863" s="401"/>
      <c r="TEV1863" s="401"/>
      <c r="TEW1863" s="401"/>
      <c r="TEX1863" s="401"/>
      <c r="TEY1863" s="401"/>
      <c r="TEZ1863" s="401"/>
      <c r="TFA1863" s="401"/>
      <c r="TFB1863" s="401"/>
      <c r="TFC1863" s="401"/>
      <c r="TFD1863" s="401"/>
      <c r="TFE1863" s="401"/>
      <c r="TFF1863" s="401"/>
      <c r="TFG1863" s="401"/>
      <c r="TFH1863" s="401"/>
      <c r="TFI1863" s="401"/>
      <c r="TFJ1863" s="401"/>
      <c r="TFK1863" s="401"/>
      <c r="TFL1863" s="401"/>
      <c r="TFM1863" s="401"/>
      <c r="TFN1863" s="401"/>
      <c r="TFO1863" s="401"/>
      <c r="TFP1863" s="401"/>
      <c r="TFQ1863" s="401"/>
      <c r="TFR1863" s="401"/>
      <c r="TFS1863" s="401"/>
      <c r="TFT1863" s="401"/>
      <c r="TFU1863" s="401"/>
      <c r="TFV1863" s="401"/>
      <c r="TFW1863" s="401"/>
      <c r="TFX1863" s="401"/>
      <c r="TFY1863" s="401"/>
      <c r="TFZ1863" s="401"/>
      <c r="TGA1863" s="401"/>
      <c r="TGB1863" s="401"/>
      <c r="TGC1863" s="401"/>
      <c r="TGD1863" s="401"/>
      <c r="TGE1863" s="401"/>
      <c r="TGF1863" s="401"/>
      <c r="TGG1863" s="401"/>
      <c r="TGH1863" s="401"/>
      <c r="TGI1863" s="401"/>
      <c r="TGJ1863" s="401"/>
      <c r="TGK1863" s="401"/>
      <c r="TGL1863" s="401"/>
      <c r="TGM1863" s="401"/>
      <c r="TGN1863" s="401"/>
      <c r="TGO1863" s="401"/>
      <c r="TGP1863" s="401"/>
      <c r="TGQ1863" s="401"/>
      <c r="TGR1863" s="401"/>
      <c r="TGS1863" s="401"/>
      <c r="TGT1863" s="401"/>
      <c r="TGU1863" s="401"/>
      <c r="TGV1863" s="401"/>
      <c r="TGW1863" s="401"/>
      <c r="TGX1863" s="401"/>
      <c r="TGY1863" s="401"/>
      <c r="TGZ1863" s="401"/>
      <c r="THA1863" s="401"/>
      <c r="THB1863" s="401"/>
      <c r="THC1863" s="401"/>
      <c r="THD1863" s="401"/>
      <c r="THE1863" s="401"/>
      <c r="THF1863" s="401"/>
      <c r="THG1863" s="401"/>
      <c r="THH1863" s="401"/>
      <c r="THI1863" s="401"/>
      <c r="THJ1863" s="401"/>
      <c r="THK1863" s="401"/>
      <c r="THL1863" s="401"/>
      <c r="THM1863" s="401"/>
      <c r="THN1863" s="401"/>
      <c r="THO1863" s="401"/>
      <c r="THP1863" s="401"/>
      <c r="THQ1863" s="401"/>
      <c r="THR1863" s="401"/>
      <c r="THS1863" s="401"/>
      <c r="THT1863" s="401"/>
      <c r="THU1863" s="401"/>
      <c r="THV1863" s="401"/>
      <c r="THW1863" s="401"/>
      <c r="THX1863" s="401"/>
      <c r="THY1863" s="401"/>
      <c r="THZ1863" s="401"/>
      <c r="TIA1863" s="401"/>
      <c r="TIB1863" s="401"/>
      <c r="TIC1863" s="401"/>
      <c r="TID1863" s="401"/>
      <c r="TIE1863" s="401"/>
      <c r="TIF1863" s="401"/>
      <c r="TIG1863" s="401"/>
      <c r="TIH1863" s="401"/>
      <c r="TII1863" s="401"/>
      <c r="TIJ1863" s="401"/>
      <c r="TIK1863" s="401"/>
      <c r="TIL1863" s="401"/>
      <c r="TIM1863" s="401"/>
      <c r="TIN1863" s="401"/>
      <c r="TIO1863" s="401"/>
      <c r="TIP1863" s="401"/>
      <c r="TIQ1863" s="401"/>
      <c r="TIR1863" s="401"/>
      <c r="TIS1863" s="401"/>
      <c r="TIT1863" s="401"/>
      <c r="TIU1863" s="401"/>
      <c r="TIV1863" s="401"/>
      <c r="TIW1863" s="401"/>
      <c r="TIX1863" s="401"/>
      <c r="TIY1863" s="401"/>
      <c r="TIZ1863" s="401"/>
      <c r="TJA1863" s="401"/>
      <c r="TJB1863" s="401"/>
      <c r="TJC1863" s="401"/>
      <c r="TJD1863" s="401"/>
      <c r="TJE1863" s="401"/>
      <c r="TJF1863" s="401"/>
      <c r="TJG1863" s="401"/>
      <c r="TJH1863" s="401"/>
      <c r="TJI1863" s="401"/>
      <c r="TJJ1863" s="401"/>
      <c r="TJK1863" s="401"/>
      <c r="TJL1863" s="401"/>
      <c r="TJM1863" s="401"/>
      <c r="TJN1863" s="401"/>
      <c r="TJO1863" s="401"/>
      <c r="TJP1863" s="401"/>
      <c r="TJQ1863" s="401"/>
      <c r="TJR1863" s="401"/>
      <c r="TJS1863" s="401"/>
      <c r="TJT1863" s="401"/>
      <c r="TJU1863" s="401"/>
      <c r="TJV1863" s="401"/>
      <c r="TJW1863" s="401"/>
      <c r="TJX1863" s="401"/>
      <c r="TJY1863" s="401"/>
      <c r="TJZ1863" s="401"/>
      <c r="TKA1863" s="401"/>
      <c r="TKB1863" s="401"/>
      <c r="TKC1863" s="401"/>
      <c r="TKD1863" s="401"/>
      <c r="TKE1863" s="401"/>
      <c r="TKF1863" s="401"/>
      <c r="TKG1863" s="401"/>
      <c r="TKH1863" s="401"/>
      <c r="TKI1863" s="401"/>
      <c r="TKJ1863" s="401"/>
      <c r="TKK1863" s="401"/>
      <c r="TKL1863" s="401"/>
      <c r="TKM1863" s="401"/>
      <c r="TKN1863" s="401"/>
      <c r="TKO1863" s="401"/>
      <c r="TKP1863" s="401"/>
      <c r="TKQ1863" s="401"/>
      <c r="TKR1863" s="401"/>
      <c r="TKS1863" s="401"/>
      <c r="TKT1863" s="401"/>
      <c r="TKU1863" s="401"/>
      <c r="TKV1863" s="401"/>
      <c r="TKW1863" s="401"/>
      <c r="TKX1863" s="401"/>
      <c r="TKY1863" s="401"/>
      <c r="TKZ1863" s="401"/>
      <c r="TLA1863" s="401"/>
      <c r="TLB1863" s="401"/>
      <c r="TLC1863" s="401"/>
      <c r="TLD1863" s="401"/>
      <c r="TLE1863" s="401"/>
      <c r="TLF1863" s="401"/>
      <c r="TLG1863" s="401"/>
      <c r="TLH1863" s="401"/>
      <c r="TLI1863" s="401"/>
      <c r="TLJ1863" s="401"/>
      <c r="TLK1863" s="401"/>
      <c r="TLL1863" s="401"/>
      <c r="TLM1863" s="401"/>
      <c r="TLN1863" s="401"/>
      <c r="TLO1863" s="401"/>
      <c r="TLP1863" s="401"/>
      <c r="TLQ1863" s="401"/>
      <c r="TLR1863" s="401"/>
      <c r="TLS1863" s="401"/>
      <c r="TLT1863" s="401"/>
      <c r="TLU1863" s="401"/>
      <c r="TLV1863" s="401"/>
      <c r="TLW1863" s="401"/>
      <c r="TLX1863" s="401"/>
      <c r="TLY1863" s="401"/>
      <c r="TLZ1863" s="401"/>
      <c r="TMA1863" s="401"/>
      <c r="TMB1863" s="401"/>
      <c r="TMC1863" s="401"/>
      <c r="TMD1863" s="401"/>
      <c r="TME1863" s="401"/>
      <c r="TMF1863" s="401"/>
      <c r="TMG1863" s="401"/>
      <c r="TMH1863" s="401"/>
      <c r="TMI1863" s="401"/>
      <c r="TMJ1863" s="401"/>
      <c r="TMK1863" s="401"/>
      <c r="TML1863" s="401"/>
      <c r="TMM1863" s="401"/>
      <c r="TMN1863" s="401"/>
      <c r="TMO1863" s="401"/>
      <c r="TMP1863" s="401"/>
      <c r="TMQ1863" s="401"/>
      <c r="TMR1863" s="401"/>
      <c r="TMS1863" s="401"/>
      <c r="TMT1863" s="401"/>
      <c r="TMU1863" s="401"/>
      <c r="TMV1863" s="401"/>
      <c r="TMW1863" s="401"/>
      <c r="TMX1863" s="401"/>
      <c r="TMY1863" s="401"/>
      <c r="TMZ1863" s="401"/>
      <c r="TNA1863" s="401"/>
      <c r="TNB1863" s="401"/>
      <c r="TNC1863" s="401"/>
      <c r="TND1863" s="401"/>
      <c r="TNE1863" s="401"/>
      <c r="TNF1863" s="401"/>
      <c r="TNG1863" s="401"/>
      <c r="TNH1863" s="401"/>
      <c r="TNI1863" s="401"/>
      <c r="TNJ1863" s="401"/>
      <c r="TNK1863" s="401"/>
      <c r="TNL1863" s="401"/>
      <c r="TNM1863" s="401"/>
      <c r="TNN1863" s="401"/>
      <c r="TNO1863" s="401"/>
      <c r="TNP1863" s="401"/>
      <c r="TNQ1863" s="401"/>
      <c r="TNR1863" s="401"/>
      <c r="TNS1863" s="401"/>
      <c r="TNT1863" s="401"/>
      <c r="TNU1863" s="401"/>
      <c r="TNV1863" s="401"/>
      <c r="TNW1863" s="401"/>
      <c r="TNX1863" s="401"/>
      <c r="TNY1863" s="401"/>
      <c r="TNZ1863" s="401"/>
      <c r="TOA1863" s="401"/>
      <c r="TOB1863" s="401"/>
      <c r="TOC1863" s="401"/>
      <c r="TOD1863" s="401"/>
      <c r="TOE1863" s="401"/>
      <c r="TOF1863" s="401"/>
      <c r="TOG1863" s="401"/>
      <c r="TOH1863" s="401"/>
      <c r="TOI1863" s="401"/>
      <c r="TOJ1863" s="401"/>
      <c r="TOK1863" s="401"/>
      <c r="TOL1863" s="401"/>
      <c r="TOM1863" s="401"/>
      <c r="TON1863" s="401"/>
      <c r="TOO1863" s="401"/>
      <c r="TOP1863" s="401"/>
      <c r="TOQ1863" s="401"/>
      <c r="TOR1863" s="401"/>
      <c r="TOS1863" s="401"/>
      <c r="TOT1863" s="401"/>
      <c r="TOU1863" s="401"/>
      <c r="TOV1863" s="401"/>
      <c r="TOW1863" s="401"/>
      <c r="TOX1863" s="401"/>
      <c r="TOY1863" s="401"/>
      <c r="TOZ1863" s="401"/>
      <c r="TPA1863" s="401"/>
      <c r="TPB1863" s="401"/>
      <c r="TPC1863" s="401"/>
      <c r="TPD1863" s="401"/>
      <c r="TPE1863" s="401"/>
      <c r="TPF1863" s="401"/>
      <c r="TPG1863" s="401"/>
      <c r="TPH1863" s="401"/>
      <c r="TPI1863" s="401"/>
      <c r="TPJ1863" s="401"/>
      <c r="TPK1863" s="401"/>
      <c r="TPL1863" s="401"/>
      <c r="TPM1863" s="401"/>
      <c r="TPN1863" s="401"/>
      <c r="TPO1863" s="401"/>
      <c r="TPP1863" s="401"/>
      <c r="TPQ1863" s="401"/>
      <c r="TPR1863" s="401"/>
      <c r="TPS1863" s="401"/>
      <c r="TPT1863" s="401"/>
      <c r="TPU1863" s="401"/>
      <c r="TPV1863" s="401"/>
      <c r="TPW1863" s="401"/>
      <c r="TPX1863" s="401"/>
      <c r="TPY1863" s="401"/>
      <c r="TPZ1863" s="401"/>
      <c r="TQA1863" s="401"/>
      <c r="TQB1863" s="401"/>
      <c r="TQC1863" s="401"/>
      <c r="TQD1863" s="401"/>
      <c r="TQE1863" s="401"/>
      <c r="TQF1863" s="401"/>
      <c r="TQG1863" s="401"/>
      <c r="TQH1863" s="401"/>
      <c r="TQI1863" s="401"/>
      <c r="TQJ1863" s="401"/>
      <c r="TQK1863" s="401"/>
      <c r="TQL1863" s="401"/>
      <c r="TQM1863" s="401"/>
      <c r="TQN1863" s="401"/>
      <c r="TQO1863" s="401"/>
      <c r="TQP1863" s="401"/>
      <c r="TQQ1863" s="401"/>
      <c r="TQR1863" s="401"/>
      <c r="TQS1863" s="401"/>
      <c r="TQT1863" s="401"/>
      <c r="TQU1863" s="401"/>
      <c r="TQV1863" s="401"/>
      <c r="TQW1863" s="401"/>
      <c r="TQX1863" s="401"/>
      <c r="TQY1863" s="401"/>
      <c r="TQZ1863" s="401"/>
      <c r="TRA1863" s="401"/>
      <c r="TRB1863" s="401"/>
      <c r="TRC1863" s="401"/>
      <c r="TRD1863" s="401"/>
      <c r="TRE1863" s="401"/>
      <c r="TRF1863" s="401"/>
      <c r="TRG1863" s="401"/>
      <c r="TRH1863" s="401"/>
      <c r="TRI1863" s="401"/>
      <c r="TRJ1863" s="401"/>
      <c r="TRK1863" s="401"/>
      <c r="TRL1863" s="401"/>
      <c r="TRM1863" s="401"/>
      <c r="TRN1863" s="401"/>
      <c r="TRO1863" s="401"/>
      <c r="TRP1863" s="401"/>
      <c r="TRQ1863" s="401"/>
      <c r="TRR1863" s="401"/>
      <c r="TRS1863" s="401"/>
      <c r="TRT1863" s="401"/>
      <c r="TRU1863" s="401"/>
      <c r="TRV1863" s="401"/>
      <c r="TRW1863" s="401"/>
      <c r="TRX1863" s="401"/>
      <c r="TRY1863" s="401"/>
      <c r="TRZ1863" s="401"/>
      <c r="TSA1863" s="401"/>
      <c r="TSB1863" s="401"/>
      <c r="TSC1863" s="401"/>
      <c r="TSD1863" s="401"/>
      <c r="TSE1863" s="401"/>
      <c r="TSF1863" s="401"/>
      <c r="TSG1863" s="401"/>
      <c r="TSH1863" s="401"/>
      <c r="TSI1863" s="401"/>
      <c r="TSJ1863" s="401"/>
      <c r="TSK1863" s="401"/>
      <c r="TSL1863" s="401"/>
      <c r="TSM1863" s="401"/>
      <c r="TSN1863" s="401"/>
      <c r="TSO1863" s="401"/>
      <c r="TSP1863" s="401"/>
      <c r="TSQ1863" s="401"/>
      <c r="TSR1863" s="401"/>
      <c r="TSS1863" s="401"/>
      <c r="TST1863" s="401"/>
      <c r="TSU1863" s="401"/>
      <c r="TSV1863" s="401"/>
      <c r="TSW1863" s="401"/>
      <c r="TSX1863" s="401"/>
      <c r="TSY1863" s="401"/>
      <c r="TSZ1863" s="401"/>
      <c r="TTA1863" s="401"/>
      <c r="TTB1863" s="401"/>
      <c r="TTC1863" s="401"/>
      <c r="TTD1863" s="401"/>
      <c r="TTE1863" s="401"/>
      <c r="TTF1863" s="401"/>
      <c r="TTG1863" s="401"/>
      <c r="TTH1863" s="401"/>
      <c r="TTI1863" s="401"/>
      <c r="TTJ1863" s="401"/>
      <c r="TTK1863" s="401"/>
      <c r="TTL1863" s="401"/>
      <c r="TTM1863" s="401"/>
      <c r="TTN1863" s="401"/>
      <c r="TTO1863" s="401"/>
      <c r="TTP1863" s="401"/>
      <c r="TTQ1863" s="401"/>
      <c r="TTR1863" s="401"/>
      <c r="TTS1863" s="401"/>
      <c r="TTT1863" s="401"/>
      <c r="TTU1863" s="401"/>
      <c r="TTV1863" s="401"/>
      <c r="TTW1863" s="401"/>
      <c r="TTX1863" s="401"/>
      <c r="TTY1863" s="401"/>
      <c r="TTZ1863" s="401"/>
      <c r="TUA1863" s="401"/>
      <c r="TUB1863" s="401"/>
      <c r="TUC1863" s="401"/>
      <c r="TUD1863" s="401"/>
      <c r="TUE1863" s="401"/>
      <c r="TUF1863" s="401"/>
      <c r="TUG1863" s="401"/>
      <c r="TUH1863" s="401"/>
      <c r="TUI1863" s="401"/>
      <c r="TUJ1863" s="401"/>
      <c r="TUK1863" s="401"/>
      <c r="TUL1863" s="401"/>
      <c r="TUM1863" s="401"/>
      <c r="TUN1863" s="401"/>
      <c r="TUO1863" s="401"/>
      <c r="TUP1863" s="401"/>
      <c r="TUQ1863" s="401"/>
      <c r="TUR1863" s="401"/>
      <c r="TUS1863" s="401"/>
      <c r="TUT1863" s="401"/>
      <c r="TUU1863" s="401"/>
      <c r="TUV1863" s="401"/>
      <c r="TUW1863" s="401"/>
      <c r="TUX1863" s="401"/>
      <c r="TUY1863" s="401"/>
      <c r="TUZ1863" s="401"/>
      <c r="TVA1863" s="401"/>
      <c r="TVB1863" s="401"/>
      <c r="TVC1863" s="401"/>
      <c r="TVD1863" s="401"/>
      <c r="TVE1863" s="401"/>
      <c r="TVF1863" s="401"/>
      <c r="TVG1863" s="401"/>
      <c r="TVH1863" s="401"/>
      <c r="TVI1863" s="401"/>
      <c r="TVJ1863" s="401"/>
      <c r="TVK1863" s="401"/>
      <c r="TVL1863" s="401"/>
      <c r="TVM1863" s="401"/>
      <c r="TVN1863" s="401"/>
      <c r="TVO1863" s="401"/>
      <c r="TVP1863" s="401"/>
      <c r="TVQ1863" s="401"/>
      <c r="TVR1863" s="401"/>
      <c r="TVS1863" s="401"/>
      <c r="TVT1863" s="401"/>
      <c r="TVU1863" s="401"/>
      <c r="TVV1863" s="401"/>
      <c r="TVW1863" s="401"/>
      <c r="TVX1863" s="401"/>
      <c r="TVY1863" s="401"/>
      <c r="TVZ1863" s="401"/>
      <c r="TWA1863" s="401"/>
      <c r="TWB1863" s="401"/>
      <c r="TWC1863" s="401"/>
      <c r="TWD1863" s="401"/>
      <c r="TWE1863" s="401"/>
      <c r="TWF1863" s="401"/>
      <c r="TWG1863" s="401"/>
      <c r="TWH1863" s="401"/>
      <c r="TWI1863" s="401"/>
      <c r="TWJ1863" s="401"/>
      <c r="TWK1863" s="401"/>
      <c r="TWL1863" s="401"/>
      <c r="TWM1863" s="401"/>
      <c r="TWN1863" s="401"/>
      <c r="TWO1863" s="401"/>
      <c r="TWP1863" s="401"/>
      <c r="TWQ1863" s="401"/>
      <c r="TWR1863" s="401"/>
      <c r="TWS1863" s="401"/>
      <c r="TWT1863" s="401"/>
      <c r="TWU1863" s="401"/>
      <c r="TWV1863" s="401"/>
      <c r="TWW1863" s="401"/>
      <c r="TWX1863" s="401"/>
      <c r="TWY1863" s="401"/>
      <c r="TWZ1863" s="401"/>
      <c r="TXA1863" s="401"/>
      <c r="TXB1863" s="401"/>
      <c r="TXC1863" s="401"/>
      <c r="TXD1863" s="401"/>
      <c r="TXE1863" s="401"/>
      <c r="TXF1863" s="401"/>
      <c r="TXG1863" s="401"/>
      <c r="TXH1863" s="401"/>
      <c r="TXI1863" s="401"/>
      <c r="TXJ1863" s="401"/>
      <c r="TXK1863" s="401"/>
      <c r="TXL1863" s="401"/>
      <c r="TXM1863" s="401"/>
      <c r="TXN1863" s="401"/>
      <c r="TXO1863" s="401"/>
      <c r="TXP1863" s="401"/>
      <c r="TXQ1863" s="401"/>
      <c r="TXR1863" s="401"/>
      <c r="TXS1863" s="401"/>
      <c r="TXT1863" s="401"/>
      <c r="TXU1863" s="401"/>
      <c r="TXV1863" s="401"/>
      <c r="TXW1863" s="401"/>
      <c r="TXX1863" s="401"/>
      <c r="TXY1863" s="401"/>
      <c r="TXZ1863" s="401"/>
      <c r="TYA1863" s="401"/>
      <c r="TYB1863" s="401"/>
      <c r="TYC1863" s="401"/>
      <c r="TYD1863" s="401"/>
      <c r="TYE1863" s="401"/>
      <c r="TYF1863" s="401"/>
      <c r="TYG1863" s="401"/>
      <c r="TYH1863" s="401"/>
      <c r="TYI1863" s="401"/>
      <c r="TYJ1863" s="401"/>
      <c r="TYK1863" s="401"/>
      <c r="TYL1863" s="401"/>
      <c r="TYM1863" s="401"/>
      <c r="TYN1863" s="401"/>
      <c r="TYO1863" s="401"/>
      <c r="TYP1863" s="401"/>
      <c r="TYQ1863" s="401"/>
      <c r="TYR1863" s="401"/>
      <c r="TYS1863" s="401"/>
      <c r="TYT1863" s="401"/>
      <c r="TYU1863" s="401"/>
      <c r="TYV1863" s="401"/>
      <c r="TYW1863" s="401"/>
      <c r="TYX1863" s="401"/>
      <c r="TYY1863" s="401"/>
      <c r="TYZ1863" s="401"/>
      <c r="TZA1863" s="401"/>
      <c r="TZB1863" s="401"/>
      <c r="TZC1863" s="401"/>
      <c r="TZD1863" s="401"/>
      <c r="TZE1863" s="401"/>
      <c r="TZF1863" s="401"/>
      <c r="TZG1863" s="401"/>
      <c r="TZH1863" s="401"/>
      <c r="TZI1863" s="401"/>
      <c r="TZJ1863" s="401"/>
      <c r="TZK1863" s="401"/>
      <c r="TZL1863" s="401"/>
      <c r="TZM1863" s="401"/>
      <c r="TZN1863" s="401"/>
      <c r="TZO1863" s="401"/>
      <c r="TZP1863" s="401"/>
      <c r="TZQ1863" s="401"/>
      <c r="TZR1863" s="401"/>
      <c r="TZS1863" s="401"/>
      <c r="TZT1863" s="401"/>
      <c r="TZU1863" s="401"/>
      <c r="TZV1863" s="401"/>
      <c r="TZW1863" s="401"/>
      <c r="TZX1863" s="401"/>
      <c r="TZY1863" s="401"/>
      <c r="TZZ1863" s="401"/>
      <c r="UAA1863" s="401"/>
      <c r="UAB1863" s="401"/>
      <c r="UAC1863" s="401"/>
      <c r="UAD1863" s="401"/>
      <c r="UAE1863" s="401"/>
      <c r="UAF1863" s="401"/>
      <c r="UAG1863" s="401"/>
      <c r="UAH1863" s="401"/>
      <c r="UAI1863" s="401"/>
      <c r="UAJ1863" s="401"/>
      <c r="UAK1863" s="401"/>
      <c r="UAL1863" s="401"/>
      <c r="UAM1863" s="401"/>
      <c r="UAN1863" s="401"/>
      <c r="UAO1863" s="401"/>
      <c r="UAP1863" s="401"/>
      <c r="UAQ1863" s="401"/>
      <c r="UAR1863" s="401"/>
      <c r="UAS1863" s="401"/>
      <c r="UAT1863" s="401"/>
      <c r="UAU1863" s="401"/>
      <c r="UAV1863" s="401"/>
      <c r="UAW1863" s="401"/>
      <c r="UAX1863" s="401"/>
      <c r="UAY1863" s="401"/>
      <c r="UAZ1863" s="401"/>
      <c r="UBA1863" s="401"/>
      <c r="UBB1863" s="401"/>
      <c r="UBC1863" s="401"/>
      <c r="UBD1863" s="401"/>
      <c r="UBE1863" s="401"/>
      <c r="UBF1863" s="401"/>
      <c r="UBG1863" s="401"/>
      <c r="UBH1863" s="401"/>
      <c r="UBI1863" s="401"/>
      <c r="UBJ1863" s="401"/>
      <c r="UBK1863" s="401"/>
      <c r="UBL1863" s="401"/>
      <c r="UBM1863" s="401"/>
      <c r="UBN1863" s="401"/>
      <c r="UBO1863" s="401"/>
      <c r="UBP1863" s="401"/>
      <c r="UBQ1863" s="401"/>
      <c r="UBR1863" s="401"/>
      <c r="UBS1863" s="401"/>
      <c r="UBT1863" s="401"/>
      <c r="UBU1863" s="401"/>
      <c r="UBV1863" s="401"/>
      <c r="UBW1863" s="401"/>
      <c r="UBX1863" s="401"/>
      <c r="UBY1863" s="401"/>
      <c r="UBZ1863" s="401"/>
      <c r="UCA1863" s="401"/>
      <c r="UCB1863" s="401"/>
      <c r="UCC1863" s="401"/>
      <c r="UCD1863" s="401"/>
      <c r="UCE1863" s="401"/>
      <c r="UCF1863" s="401"/>
      <c r="UCG1863" s="401"/>
      <c r="UCH1863" s="401"/>
      <c r="UCI1863" s="401"/>
      <c r="UCJ1863" s="401"/>
      <c r="UCK1863" s="401"/>
      <c r="UCL1863" s="401"/>
      <c r="UCM1863" s="401"/>
      <c r="UCN1863" s="401"/>
      <c r="UCO1863" s="401"/>
      <c r="UCP1863" s="401"/>
      <c r="UCQ1863" s="401"/>
      <c r="UCR1863" s="401"/>
      <c r="UCS1863" s="401"/>
      <c r="UCT1863" s="401"/>
      <c r="UCU1863" s="401"/>
      <c r="UCV1863" s="401"/>
      <c r="UCW1863" s="401"/>
      <c r="UCX1863" s="401"/>
      <c r="UCY1863" s="401"/>
      <c r="UCZ1863" s="401"/>
      <c r="UDA1863" s="401"/>
      <c r="UDB1863" s="401"/>
      <c r="UDC1863" s="401"/>
      <c r="UDD1863" s="401"/>
      <c r="UDE1863" s="401"/>
      <c r="UDF1863" s="401"/>
      <c r="UDG1863" s="401"/>
      <c r="UDH1863" s="401"/>
      <c r="UDI1863" s="401"/>
      <c r="UDJ1863" s="401"/>
      <c r="UDK1863" s="401"/>
      <c r="UDL1863" s="401"/>
      <c r="UDM1863" s="401"/>
      <c r="UDN1863" s="401"/>
      <c r="UDO1863" s="401"/>
      <c r="UDP1863" s="401"/>
      <c r="UDQ1863" s="401"/>
      <c r="UDR1863" s="401"/>
      <c r="UDS1863" s="401"/>
      <c r="UDT1863" s="401"/>
      <c r="UDU1863" s="401"/>
      <c r="UDV1863" s="401"/>
      <c r="UDW1863" s="401"/>
      <c r="UDX1863" s="401"/>
      <c r="UDY1863" s="401"/>
      <c r="UDZ1863" s="401"/>
      <c r="UEA1863" s="401"/>
      <c r="UEB1863" s="401"/>
      <c r="UEC1863" s="401"/>
      <c r="UED1863" s="401"/>
      <c r="UEE1863" s="401"/>
      <c r="UEF1863" s="401"/>
      <c r="UEG1863" s="401"/>
      <c r="UEH1863" s="401"/>
      <c r="UEI1863" s="401"/>
      <c r="UEJ1863" s="401"/>
      <c r="UEK1863" s="401"/>
      <c r="UEL1863" s="401"/>
      <c r="UEM1863" s="401"/>
      <c r="UEN1863" s="401"/>
      <c r="UEO1863" s="401"/>
      <c r="UEP1863" s="401"/>
      <c r="UEQ1863" s="401"/>
      <c r="UER1863" s="401"/>
      <c r="UES1863" s="401"/>
      <c r="UET1863" s="401"/>
      <c r="UEU1863" s="401"/>
      <c r="UEV1863" s="401"/>
      <c r="UEW1863" s="401"/>
      <c r="UEX1863" s="401"/>
      <c r="UEY1863" s="401"/>
      <c r="UEZ1863" s="401"/>
      <c r="UFA1863" s="401"/>
      <c r="UFB1863" s="401"/>
      <c r="UFC1863" s="401"/>
      <c r="UFD1863" s="401"/>
      <c r="UFE1863" s="401"/>
      <c r="UFF1863" s="401"/>
      <c r="UFG1863" s="401"/>
      <c r="UFH1863" s="401"/>
      <c r="UFI1863" s="401"/>
      <c r="UFJ1863" s="401"/>
      <c r="UFK1863" s="401"/>
      <c r="UFL1863" s="401"/>
      <c r="UFM1863" s="401"/>
      <c r="UFN1863" s="401"/>
      <c r="UFO1863" s="401"/>
      <c r="UFP1863" s="401"/>
      <c r="UFQ1863" s="401"/>
      <c r="UFR1863" s="401"/>
      <c r="UFS1863" s="401"/>
      <c r="UFT1863" s="401"/>
      <c r="UFU1863" s="401"/>
      <c r="UFV1863" s="401"/>
      <c r="UFW1863" s="401"/>
      <c r="UFX1863" s="401"/>
      <c r="UFY1863" s="401"/>
      <c r="UFZ1863" s="401"/>
      <c r="UGA1863" s="401"/>
      <c r="UGB1863" s="401"/>
      <c r="UGC1863" s="401"/>
      <c r="UGD1863" s="401"/>
      <c r="UGE1863" s="401"/>
      <c r="UGF1863" s="401"/>
      <c r="UGG1863" s="401"/>
      <c r="UGH1863" s="401"/>
      <c r="UGI1863" s="401"/>
      <c r="UGJ1863" s="401"/>
      <c r="UGK1863" s="401"/>
      <c r="UGL1863" s="401"/>
      <c r="UGM1863" s="401"/>
      <c r="UGN1863" s="401"/>
      <c r="UGO1863" s="401"/>
      <c r="UGP1863" s="401"/>
      <c r="UGQ1863" s="401"/>
      <c r="UGR1863" s="401"/>
      <c r="UGS1863" s="401"/>
      <c r="UGT1863" s="401"/>
      <c r="UGU1863" s="401"/>
      <c r="UGV1863" s="401"/>
      <c r="UGW1863" s="401"/>
      <c r="UGX1863" s="401"/>
      <c r="UGY1863" s="401"/>
      <c r="UGZ1863" s="401"/>
      <c r="UHA1863" s="401"/>
      <c r="UHB1863" s="401"/>
      <c r="UHC1863" s="401"/>
      <c r="UHD1863" s="401"/>
      <c r="UHE1863" s="401"/>
      <c r="UHF1863" s="401"/>
      <c r="UHG1863" s="401"/>
      <c r="UHH1863" s="401"/>
      <c r="UHI1863" s="401"/>
      <c r="UHJ1863" s="401"/>
      <c r="UHK1863" s="401"/>
      <c r="UHL1863" s="401"/>
      <c r="UHM1863" s="401"/>
      <c r="UHN1863" s="401"/>
      <c r="UHO1863" s="401"/>
      <c r="UHP1863" s="401"/>
      <c r="UHQ1863" s="401"/>
      <c r="UHR1863" s="401"/>
      <c r="UHS1863" s="401"/>
      <c r="UHT1863" s="401"/>
      <c r="UHU1863" s="401"/>
      <c r="UHV1863" s="401"/>
      <c r="UHW1863" s="401"/>
      <c r="UHX1863" s="401"/>
      <c r="UHY1863" s="401"/>
      <c r="UHZ1863" s="401"/>
      <c r="UIA1863" s="401"/>
      <c r="UIB1863" s="401"/>
      <c r="UIC1863" s="401"/>
      <c r="UID1863" s="401"/>
      <c r="UIE1863" s="401"/>
      <c r="UIF1863" s="401"/>
      <c r="UIG1863" s="401"/>
      <c r="UIH1863" s="401"/>
      <c r="UII1863" s="401"/>
      <c r="UIJ1863" s="401"/>
      <c r="UIK1863" s="401"/>
      <c r="UIL1863" s="401"/>
      <c r="UIM1863" s="401"/>
      <c r="UIN1863" s="401"/>
      <c r="UIO1863" s="401"/>
      <c r="UIP1863" s="401"/>
      <c r="UIQ1863" s="401"/>
      <c r="UIR1863" s="401"/>
      <c r="UIS1863" s="401"/>
      <c r="UIT1863" s="401"/>
      <c r="UIU1863" s="401"/>
      <c r="UIV1863" s="401"/>
      <c r="UIW1863" s="401"/>
      <c r="UIX1863" s="401"/>
      <c r="UIY1863" s="401"/>
      <c r="UIZ1863" s="401"/>
      <c r="UJA1863" s="401"/>
      <c r="UJB1863" s="401"/>
      <c r="UJC1863" s="401"/>
      <c r="UJD1863" s="401"/>
      <c r="UJE1863" s="401"/>
      <c r="UJF1863" s="401"/>
      <c r="UJG1863" s="401"/>
      <c r="UJH1863" s="401"/>
      <c r="UJI1863" s="401"/>
      <c r="UJJ1863" s="401"/>
      <c r="UJK1863" s="401"/>
      <c r="UJL1863" s="401"/>
      <c r="UJM1863" s="401"/>
      <c r="UJN1863" s="401"/>
      <c r="UJO1863" s="401"/>
      <c r="UJP1863" s="401"/>
      <c r="UJQ1863" s="401"/>
      <c r="UJR1863" s="401"/>
      <c r="UJS1863" s="401"/>
      <c r="UJT1863" s="401"/>
      <c r="UJU1863" s="401"/>
      <c r="UJV1863" s="401"/>
      <c r="UJW1863" s="401"/>
      <c r="UJX1863" s="401"/>
      <c r="UJY1863" s="401"/>
      <c r="UJZ1863" s="401"/>
      <c r="UKA1863" s="401"/>
      <c r="UKB1863" s="401"/>
      <c r="UKC1863" s="401"/>
      <c r="UKD1863" s="401"/>
      <c r="UKE1863" s="401"/>
      <c r="UKF1863" s="401"/>
      <c r="UKG1863" s="401"/>
      <c r="UKH1863" s="401"/>
      <c r="UKI1863" s="401"/>
      <c r="UKJ1863" s="401"/>
      <c r="UKK1863" s="401"/>
      <c r="UKL1863" s="401"/>
      <c r="UKM1863" s="401"/>
      <c r="UKN1863" s="401"/>
      <c r="UKO1863" s="401"/>
      <c r="UKP1863" s="401"/>
      <c r="UKQ1863" s="401"/>
      <c r="UKR1863" s="401"/>
      <c r="UKS1863" s="401"/>
      <c r="UKT1863" s="401"/>
      <c r="UKU1863" s="401"/>
      <c r="UKV1863" s="401"/>
      <c r="UKW1863" s="401"/>
      <c r="UKX1863" s="401"/>
      <c r="UKY1863" s="401"/>
      <c r="UKZ1863" s="401"/>
      <c r="ULA1863" s="401"/>
      <c r="ULB1863" s="401"/>
      <c r="ULC1863" s="401"/>
      <c r="ULD1863" s="401"/>
      <c r="ULE1863" s="401"/>
      <c r="ULF1863" s="401"/>
      <c r="ULG1863" s="401"/>
      <c r="ULH1863" s="401"/>
      <c r="ULI1863" s="401"/>
      <c r="ULJ1863" s="401"/>
      <c r="ULK1863" s="401"/>
      <c r="ULL1863" s="401"/>
      <c r="ULM1863" s="401"/>
      <c r="ULN1863" s="401"/>
      <c r="ULO1863" s="401"/>
      <c r="ULP1863" s="401"/>
      <c r="ULQ1863" s="401"/>
      <c r="ULR1863" s="401"/>
      <c r="ULS1863" s="401"/>
      <c r="ULT1863" s="401"/>
      <c r="ULU1863" s="401"/>
      <c r="ULV1863" s="401"/>
      <c r="ULW1863" s="401"/>
      <c r="ULX1863" s="401"/>
      <c r="ULY1863" s="401"/>
      <c r="ULZ1863" s="401"/>
      <c r="UMA1863" s="401"/>
      <c r="UMB1863" s="401"/>
      <c r="UMC1863" s="401"/>
      <c r="UMD1863" s="401"/>
      <c r="UME1863" s="401"/>
      <c r="UMF1863" s="401"/>
      <c r="UMG1863" s="401"/>
      <c r="UMH1863" s="401"/>
      <c r="UMI1863" s="401"/>
      <c r="UMJ1863" s="401"/>
      <c r="UMK1863" s="401"/>
      <c r="UML1863" s="401"/>
      <c r="UMM1863" s="401"/>
      <c r="UMN1863" s="401"/>
      <c r="UMO1863" s="401"/>
      <c r="UMP1863" s="401"/>
      <c r="UMQ1863" s="401"/>
      <c r="UMR1863" s="401"/>
      <c r="UMS1863" s="401"/>
      <c r="UMT1863" s="401"/>
      <c r="UMU1863" s="401"/>
      <c r="UMV1863" s="401"/>
      <c r="UMW1863" s="401"/>
      <c r="UMX1863" s="401"/>
      <c r="UMY1863" s="401"/>
      <c r="UMZ1863" s="401"/>
      <c r="UNA1863" s="401"/>
      <c r="UNB1863" s="401"/>
      <c r="UNC1863" s="401"/>
      <c r="UND1863" s="401"/>
      <c r="UNE1863" s="401"/>
      <c r="UNF1863" s="401"/>
      <c r="UNG1863" s="401"/>
      <c r="UNH1863" s="401"/>
      <c r="UNI1863" s="401"/>
      <c r="UNJ1863" s="401"/>
      <c r="UNK1863" s="401"/>
      <c r="UNL1863" s="401"/>
      <c r="UNM1863" s="401"/>
      <c r="UNN1863" s="401"/>
      <c r="UNO1863" s="401"/>
      <c r="UNP1863" s="401"/>
      <c r="UNQ1863" s="401"/>
      <c r="UNR1863" s="401"/>
      <c r="UNS1863" s="401"/>
      <c r="UNT1863" s="401"/>
      <c r="UNU1863" s="401"/>
      <c r="UNV1863" s="401"/>
      <c r="UNW1863" s="401"/>
      <c r="UNX1863" s="401"/>
      <c r="UNY1863" s="401"/>
      <c r="UNZ1863" s="401"/>
      <c r="UOA1863" s="401"/>
      <c r="UOB1863" s="401"/>
      <c r="UOC1863" s="401"/>
      <c r="UOD1863" s="401"/>
      <c r="UOE1863" s="401"/>
      <c r="UOF1863" s="401"/>
      <c r="UOG1863" s="401"/>
      <c r="UOH1863" s="401"/>
      <c r="UOI1863" s="401"/>
      <c r="UOJ1863" s="401"/>
      <c r="UOK1863" s="401"/>
      <c r="UOL1863" s="401"/>
      <c r="UOM1863" s="401"/>
      <c r="UON1863" s="401"/>
      <c r="UOO1863" s="401"/>
      <c r="UOP1863" s="401"/>
      <c r="UOQ1863" s="401"/>
      <c r="UOR1863" s="401"/>
      <c r="UOS1863" s="401"/>
      <c r="UOT1863" s="401"/>
      <c r="UOU1863" s="401"/>
      <c r="UOV1863" s="401"/>
      <c r="UOW1863" s="401"/>
      <c r="UOX1863" s="401"/>
      <c r="UOY1863" s="401"/>
      <c r="UOZ1863" s="401"/>
      <c r="UPA1863" s="401"/>
      <c r="UPB1863" s="401"/>
      <c r="UPC1863" s="401"/>
      <c r="UPD1863" s="401"/>
      <c r="UPE1863" s="401"/>
      <c r="UPF1863" s="401"/>
      <c r="UPG1863" s="401"/>
      <c r="UPH1863" s="401"/>
      <c r="UPI1863" s="401"/>
      <c r="UPJ1863" s="401"/>
      <c r="UPK1863" s="401"/>
      <c r="UPL1863" s="401"/>
      <c r="UPM1863" s="401"/>
      <c r="UPN1863" s="401"/>
      <c r="UPO1863" s="401"/>
      <c r="UPP1863" s="401"/>
      <c r="UPQ1863" s="401"/>
      <c r="UPR1863" s="401"/>
      <c r="UPS1863" s="401"/>
      <c r="UPT1863" s="401"/>
      <c r="UPU1863" s="401"/>
      <c r="UPV1863" s="401"/>
      <c r="UPW1863" s="401"/>
      <c r="UPX1863" s="401"/>
      <c r="UPY1863" s="401"/>
      <c r="UPZ1863" s="401"/>
      <c r="UQA1863" s="401"/>
      <c r="UQB1863" s="401"/>
      <c r="UQC1863" s="401"/>
      <c r="UQD1863" s="401"/>
      <c r="UQE1863" s="401"/>
      <c r="UQF1863" s="401"/>
      <c r="UQG1863" s="401"/>
      <c r="UQH1863" s="401"/>
      <c r="UQI1863" s="401"/>
      <c r="UQJ1863" s="401"/>
      <c r="UQK1863" s="401"/>
      <c r="UQL1863" s="401"/>
      <c r="UQM1863" s="401"/>
      <c r="UQN1863" s="401"/>
      <c r="UQO1863" s="401"/>
      <c r="UQP1863" s="401"/>
      <c r="UQQ1863" s="401"/>
      <c r="UQR1863" s="401"/>
      <c r="UQS1863" s="401"/>
      <c r="UQT1863" s="401"/>
      <c r="UQU1863" s="401"/>
      <c r="UQV1863" s="401"/>
      <c r="UQW1863" s="401"/>
      <c r="UQX1863" s="401"/>
      <c r="UQY1863" s="401"/>
      <c r="UQZ1863" s="401"/>
      <c r="URA1863" s="401"/>
      <c r="URB1863" s="401"/>
      <c r="URC1863" s="401"/>
      <c r="URD1863" s="401"/>
      <c r="URE1863" s="401"/>
      <c r="URF1863" s="401"/>
      <c r="URG1863" s="401"/>
      <c r="URH1863" s="401"/>
      <c r="URI1863" s="401"/>
      <c r="URJ1863" s="401"/>
      <c r="URK1863" s="401"/>
      <c r="URL1863" s="401"/>
      <c r="URM1863" s="401"/>
      <c r="URN1863" s="401"/>
      <c r="URO1863" s="401"/>
      <c r="URP1863" s="401"/>
      <c r="URQ1863" s="401"/>
      <c r="URR1863" s="401"/>
      <c r="URS1863" s="401"/>
      <c r="URT1863" s="401"/>
      <c r="URU1863" s="401"/>
      <c r="URV1863" s="401"/>
      <c r="URW1863" s="401"/>
      <c r="URX1863" s="401"/>
      <c r="URY1863" s="401"/>
      <c r="URZ1863" s="401"/>
      <c r="USA1863" s="401"/>
      <c r="USB1863" s="401"/>
      <c r="USC1863" s="401"/>
      <c r="USD1863" s="401"/>
      <c r="USE1863" s="401"/>
      <c r="USF1863" s="401"/>
      <c r="USG1863" s="401"/>
      <c r="USH1863" s="401"/>
      <c r="USI1863" s="401"/>
      <c r="USJ1863" s="401"/>
      <c r="USK1863" s="401"/>
      <c r="USL1863" s="401"/>
      <c r="USM1863" s="401"/>
      <c r="USN1863" s="401"/>
      <c r="USO1863" s="401"/>
      <c r="USP1863" s="401"/>
      <c r="USQ1863" s="401"/>
      <c r="USR1863" s="401"/>
      <c r="USS1863" s="401"/>
      <c r="UST1863" s="401"/>
      <c r="USU1863" s="401"/>
      <c r="USV1863" s="401"/>
      <c r="USW1863" s="401"/>
      <c r="USX1863" s="401"/>
      <c r="USY1863" s="401"/>
      <c r="USZ1863" s="401"/>
      <c r="UTA1863" s="401"/>
      <c r="UTB1863" s="401"/>
      <c r="UTC1863" s="401"/>
      <c r="UTD1863" s="401"/>
      <c r="UTE1863" s="401"/>
      <c r="UTF1863" s="401"/>
      <c r="UTG1863" s="401"/>
      <c r="UTH1863" s="401"/>
      <c r="UTI1863" s="401"/>
      <c r="UTJ1863" s="401"/>
      <c r="UTK1863" s="401"/>
      <c r="UTL1863" s="401"/>
      <c r="UTM1863" s="401"/>
      <c r="UTN1863" s="401"/>
      <c r="UTO1863" s="401"/>
      <c r="UTP1863" s="401"/>
      <c r="UTQ1863" s="401"/>
      <c r="UTR1863" s="401"/>
      <c r="UTS1863" s="401"/>
      <c r="UTT1863" s="401"/>
      <c r="UTU1863" s="401"/>
      <c r="UTV1863" s="401"/>
      <c r="UTW1863" s="401"/>
      <c r="UTX1863" s="401"/>
      <c r="UTY1863" s="401"/>
      <c r="UTZ1863" s="401"/>
      <c r="UUA1863" s="401"/>
      <c r="UUB1863" s="401"/>
      <c r="UUC1863" s="401"/>
      <c r="UUD1863" s="401"/>
      <c r="UUE1863" s="401"/>
      <c r="UUF1863" s="401"/>
      <c r="UUG1863" s="401"/>
      <c r="UUH1863" s="401"/>
      <c r="UUI1863" s="401"/>
      <c r="UUJ1863" s="401"/>
      <c r="UUK1863" s="401"/>
      <c r="UUL1863" s="401"/>
      <c r="UUM1863" s="401"/>
      <c r="UUN1863" s="401"/>
      <c r="UUO1863" s="401"/>
      <c r="UUP1863" s="401"/>
      <c r="UUQ1863" s="401"/>
      <c r="UUR1863" s="401"/>
      <c r="UUS1863" s="401"/>
      <c r="UUT1863" s="401"/>
      <c r="UUU1863" s="401"/>
      <c r="UUV1863" s="401"/>
      <c r="UUW1863" s="401"/>
      <c r="UUX1863" s="401"/>
      <c r="UUY1863" s="401"/>
      <c r="UUZ1863" s="401"/>
      <c r="UVA1863" s="401"/>
      <c r="UVB1863" s="401"/>
      <c r="UVC1863" s="401"/>
      <c r="UVD1863" s="401"/>
      <c r="UVE1863" s="401"/>
      <c r="UVF1863" s="401"/>
      <c r="UVG1863" s="401"/>
      <c r="UVH1863" s="401"/>
      <c r="UVI1863" s="401"/>
      <c r="UVJ1863" s="401"/>
      <c r="UVK1863" s="401"/>
      <c r="UVL1863" s="401"/>
      <c r="UVM1863" s="401"/>
      <c r="UVN1863" s="401"/>
      <c r="UVO1863" s="401"/>
      <c r="UVP1863" s="401"/>
      <c r="UVQ1863" s="401"/>
      <c r="UVR1863" s="401"/>
      <c r="UVS1863" s="401"/>
      <c r="UVT1863" s="401"/>
      <c r="UVU1863" s="401"/>
      <c r="UVV1863" s="401"/>
      <c r="UVW1863" s="401"/>
      <c r="UVX1863" s="401"/>
      <c r="UVY1863" s="401"/>
      <c r="UVZ1863" s="401"/>
      <c r="UWA1863" s="401"/>
      <c r="UWB1863" s="401"/>
      <c r="UWC1863" s="401"/>
      <c r="UWD1863" s="401"/>
      <c r="UWE1863" s="401"/>
      <c r="UWF1863" s="401"/>
      <c r="UWG1863" s="401"/>
      <c r="UWH1863" s="401"/>
      <c r="UWI1863" s="401"/>
      <c r="UWJ1863" s="401"/>
      <c r="UWK1863" s="401"/>
      <c r="UWL1863" s="401"/>
      <c r="UWM1863" s="401"/>
      <c r="UWN1863" s="401"/>
      <c r="UWO1863" s="401"/>
      <c r="UWP1863" s="401"/>
      <c r="UWQ1863" s="401"/>
      <c r="UWR1863" s="401"/>
      <c r="UWS1863" s="401"/>
      <c r="UWT1863" s="401"/>
      <c r="UWU1863" s="401"/>
      <c r="UWV1863" s="401"/>
      <c r="UWW1863" s="401"/>
      <c r="UWX1863" s="401"/>
      <c r="UWY1863" s="401"/>
      <c r="UWZ1863" s="401"/>
      <c r="UXA1863" s="401"/>
      <c r="UXB1863" s="401"/>
      <c r="UXC1863" s="401"/>
      <c r="UXD1863" s="401"/>
      <c r="UXE1863" s="401"/>
      <c r="UXF1863" s="401"/>
      <c r="UXG1863" s="401"/>
      <c r="UXH1863" s="401"/>
      <c r="UXI1863" s="401"/>
      <c r="UXJ1863" s="401"/>
      <c r="UXK1863" s="401"/>
      <c r="UXL1863" s="401"/>
      <c r="UXM1863" s="401"/>
      <c r="UXN1863" s="401"/>
      <c r="UXO1863" s="401"/>
      <c r="UXP1863" s="401"/>
      <c r="UXQ1863" s="401"/>
      <c r="UXR1863" s="401"/>
      <c r="UXS1863" s="401"/>
      <c r="UXT1863" s="401"/>
      <c r="UXU1863" s="401"/>
      <c r="UXV1863" s="401"/>
      <c r="UXW1863" s="401"/>
      <c r="UXX1863" s="401"/>
      <c r="UXY1863" s="401"/>
      <c r="UXZ1863" s="401"/>
      <c r="UYA1863" s="401"/>
      <c r="UYB1863" s="401"/>
      <c r="UYC1863" s="401"/>
      <c r="UYD1863" s="401"/>
      <c r="UYE1863" s="401"/>
      <c r="UYF1863" s="401"/>
      <c r="UYG1863" s="401"/>
      <c r="UYH1863" s="401"/>
      <c r="UYI1863" s="401"/>
      <c r="UYJ1863" s="401"/>
      <c r="UYK1863" s="401"/>
      <c r="UYL1863" s="401"/>
      <c r="UYM1863" s="401"/>
      <c r="UYN1863" s="401"/>
      <c r="UYO1863" s="401"/>
      <c r="UYP1863" s="401"/>
      <c r="UYQ1863" s="401"/>
      <c r="UYR1863" s="401"/>
      <c r="UYS1863" s="401"/>
      <c r="UYT1863" s="401"/>
      <c r="UYU1863" s="401"/>
      <c r="UYV1863" s="401"/>
      <c r="UYW1863" s="401"/>
      <c r="UYX1863" s="401"/>
      <c r="UYY1863" s="401"/>
      <c r="UYZ1863" s="401"/>
      <c r="UZA1863" s="401"/>
      <c r="UZB1863" s="401"/>
      <c r="UZC1863" s="401"/>
      <c r="UZD1863" s="401"/>
      <c r="UZE1863" s="401"/>
      <c r="UZF1863" s="401"/>
      <c r="UZG1863" s="401"/>
      <c r="UZH1863" s="401"/>
      <c r="UZI1863" s="401"/>
      <c r="UZJ1863" s="401"/>
      <c r="UZK1863" s="401"/>
      <c r="UZL1863" s="401"/>
      <c r="UZM1863" s="401"/>
      <c r="UZN1863" s="401"/>
      <c r="UZO1863" s="401"/>
      <c r="UZP1863" s="401"/>
      <c r="UZQ1863" s="401"/>
      <c r="UZR1863" s="401"/>
      <c r="UZS1863" s="401"/>
      <c r="UZT1863" s="401"/>
      <c r="UZU1863" s="401"/>
      <c r="UZV1863" s="401"/>
      <c r="UZW1863" s="401"/>
      <c r="UZX1863" s="401"/>
      <c r="UZY1863" s="401"/>
      <c r="UZZ1863" s="401"/>
      <c r="VAA1863" s="401"/>
      <c r="VAB1863" s="401"/>
      <c r="VAC1863" s="401"/>
      <c r="VAD1863" s="401"/>
      <c r="VAE1863" s="401"/>
      <c r="VAF1863" s="401"/>
      <c r="VAG1863" s="401"/>
      <c r="VAH1863" s="401"/>
      <c r="VAI1863" s="401"/>
      <c r="VAJ1863" s="401"/>
      <c r="VAK1863" s="401"/>
      <c r="VAL1863" s="401"/>
      <c r="VAM1863" s="401"/>
      <c r="VAN1863" s="401"/>
      <c r="VAO1863" s="401"/>
      <c r="VAP1863" s="401"/>
      <c r="VAQ1863" s="401"/>
      <c r="VAR1863" s="401"/>
      <c r="VAS1863" s="401"/>
      <c r="VAT1863" s="401"/>
      <c r="VAU1863" s="401"/>
      <c r="VAV1863" s="401"/>
      <c r="VAW1863" s="401"/>
      <c r="VAX1863" s="401"/>
      <c r="VAY1863" s="401"/>
      <c r="VAZ1863" s="401"/>
      <c r="VBA1863" s="401"/>
      <c r="VBB1863" s="401"/>
      <c r="VBC1863" s="401"/>
      <c r="VBD1863" s="401"/>
      <c r="VBE1863" s="401"/>
      <c r="VBF1863" s="401"/>
      <c r="VBG1863" s="401"/>
      <c r="VBH1863" s="401"/>
      <c r="VBI1863" s="401"/>
      <c r="VBJ1863" s="401"/>
      <c r="VBK1863" s="401"/>
      <c r="VBL1863" s="401"/>
      <c r="VBM1863" s="401"/>
      <c r="VBN1863" s="401"/>
      <c r="VBO1863" s="401"/>
      <c r="VBP1863" s="401"/>
      <c r="VBQ1863" s="401"/>
      <c r="VBR1863" s="401"/>
      <c r="VBS1863" s="401"/>
      <c r="VBT1863" s="401"/>
      <c r="VBU1863" s="401"/>
      <c r="VBV1863" s="401"/>
      <c r="VBW1863" s="401"/>
      <c r="VBX1863" s="401"/>
      <c r="VBY1863" s="401"/>
      <c r="VBZ1863" s="401"/>
      <c r="VCA1863" s="401"/>
      <c r="VCB1863" s="401"/>
      <c r="VCC1863" s="401"/>
      <c r="VCD1863" s="401"/>
      <c r="VCE1863" s="401"/>
      <c r="VCF1863" s="401"/>
      <c r="VCG1863" s="401"/>
      <c r="VCH1863" s="401"/>
      <c r="VCI1863" s="401"/>
      <c r="VCJ1863" s="401"/>
      <c r="VCK1863" s="401"/>
      <c r="VCL1863" s="401"/>
      <c r="VCM1863" s="401"/>
      <c r="VCN1863" s="401"/>
      <c r="VCO1863" s="401"/>
      <c r="VCP1863" s="401"/>
      <c r="VCQ1863" s="401"/>
      <c r="VCR1863" s="401"/>
      <c r="VCS1863" s="401"/>
      <c r="VCT1863" s="401"/>
      <c r="VCU1863" s="401"/>
      <c r="VCV1863" s="401"/>
      <c r="VCW1863" s="401"/>
      <c r="VCX1863" s="401"/>
      <c r="VCY1863" s="401"/>
      <c r="VCZ1863" s="401"/>
      <c r="VDA1863" s="401"/>
      <c r="VDB1863" s="401"/>
      <c r="VDC1863" s="401"/>
      <c r="VDD1863" s="401"/>
      <c r="VDE1863" s="401"/>
      <c r="VDF1863" s="401"/>
      <c r="VDG1863" s="401"/>
      <c r="VDH1863" s="401"/>
      <c r="VDI1863" s="401"/>
      <c r="VDJ1863" s="401"/>
      <c r="VDK1863" s="401"/>
      <c r="VDL1863" s="401"/>
      <c r="VDM1863" s="401"/>
      <c r="VDN1863" s="401"/>
      <c r="VDO1863" s="401"/>
      <c r="VDP1863" s="401"/>
      <c r="VDQ1863" s="401"/>
      <c r="VDR1863" s="401"/>
      <c r="VDS1863" s="401"/>
      <c r="VDT1863" s="401"/>
      <c r="VDU1863" s="401"/>
      <c r="VDV1863" s="401"/>
      <c r="VDW1863" s="401"/>
      <c r="VDX1863" s="401"/>
      <c r="VDY1863" s="401"/>
      <c r="VDZ1863" s="401"/>
      <c r="VEA1863" s="401"/>
      <c r="VEB1863" s="401"/>
      <c r="VEC1863" s="401"/>
      <c r="VED1863" s="401"/>
      <c r="VEE1863" s="401"/>
      <c r="VEF1863" s="401"/>
      <c r="VEG1863" s="401"/>
      <c r="VEH1863" s="401"/>
      <c r="VEI1863" s="401"/>
      <c r="VEJ1863" s="401"/>
      <c r="VEK1863" s="401"/>
      <c r="VEL1863" s="401"/>
      <c r="VEM1863" s="401"/>
      <c r="VEN1863" s="401"/>
      <c r="VEO1863" s="401"/>
      <c r="VEP1863" s="401"/>
      <c r="VEQ1863" s="401"/>
      <c r="VER1863" s="401"/>
      <c r="VES1863" s="401"/>
      <c r="VET1863" s="401"/>
      <c r="VEU1863" s="401"/>
      <c r="VEV1863" s="401"/>
      <c r="VEW1863" s="401"/>
      <c r="VEX1863" s="401"/>
      <c r="VEY1863" s="401"/>
      <c r="VEZ1863" s="401"/>
      <c r="VFA1863" s="401"/>
      <c r="VFB1863" s="401"/>
      <c r="VFC1863" s="401"/>
      <c r="VFD1863" s="401"/>
      <c r="VFE1863" s="401"/>
      <c r="VFF1863" s="401"/>
      <c r="VFG1863" s="401"/>
      <c r="VFH1863" s="401"/>
      <c r="VFI1863" s="401"/>
      <c r="VFJ1863" s="401"/>
      <c r="VFK1863" s="401"/>
      <c r="VFL1863" s="401"/>
      <c r="VFM1863" s="401"/>
      <c r="VFN1863" s="401"/>
      <c r="VFO1863" s="401"/>
      <c r="VFP1863" s="401"/>
      <c r="VFQ1863" s="401"/>
      <c r="VFR1863" s="401"/>
      <c r="VFS1863" s="401"/>
      <c r="VFT1863" s="401"/>
      <c r="VFU1863" s="401"/>
      <c r="VFV1863" s="401"/>
      <c r="VFW1863" s="401"/>
      <c r="VFX1863" s="401"/>
      <c r="VFY1863" s="401"/>
      <c r="VFZ1863" s="401"/>
      <c r="VGA1863" s="401"/>
      <c r="VGB1863" s="401"/>
      <c r="VGC1863" s="401"/>
      <c r="VGD1863" s="401"/>
      <c r="VGE1863" s="401"/>
      <c r="VGF1863" s="401"/>
      <c r="VGG1863" s="401"/>
      <c r="VGH1863" s="401"/>
      <c r="VGI1863" s="401"/>
      <c r="VGJ1863" s="401"/>
      <c r="VGK1863" s="401"/>
      <c r="VGL1863" s="401"/>
      <c r="VGM1863" s="401"/>
      <c r="VGN1863" s="401"/>
      <c r="VGO1863" s="401"/>
      <c r="VGP1863" s="401"/>
      <c r="VGQ1863" s="401"/>
      <c r="VGR1863" s="401"/>
      <c r="VGS1863" s="401"/>
      <c r="VGT1863" s="401"/>
      <c r="VGU1863" s="401"/>
      <c r="VGV1863" s="401"/>
      <c r="VGW1863" s="401"/>
      <c r="VGX1863" s="401"/>
      <c r="VGY1863" s="401"/>
      <c r="VGZ1863" s="401"/>
      <c r="VHA1863" s="401"/>
      <c r="VHB1863" s="401"/>
      <c r="VHC1863" s="401"/>
      <c r="VHD1863" s="401"/>
      <c r="VHE1863" s="401"/>
      <c r="VHF1863" s="401"/>
      <c r="VHG1863" s="401"/>
      <c r="VHH1863" s="401"/>
      <c r="VHI1863" s="401"/>
      <c r="VHJ1863" s="401"/>
      <c r="VHK1863" s="401"/>
      <c r="VHL1863" s="401"/>
      <c r="VHM1863" s="401"/>
      <c r="VHN1863" s="401"/>
      <c r="VHO1863" s="401"/>
      <c r="VHP1863" s="401"/>
      <c r="VHQ1863" s="401"/>
      <c r="VHR1863" s="401"/>
      <c r="VHS1863" s="401"/>
      <c r="VHT1863" s="401"/>
      <c r="VHU1863" s="401"/>
      <c r="VHV1863" s="401"/>
      <c r="VHW1863" s="401"/>
      <c r="VHX1863" s="401"/>
      <c r="VHY1863" s="401"/>
      <c r="VHZ1863" s="401"/>
      <c r="VIA1863" s="401"/>
      <c r="VIB1863" s="401"/>
      <c r="VIC1863" s="401"/>
      <c r="VID1863" s="401"/>
      <c r="VIE1863" s="401"/>
      <c r="VIF1863" s="401"/>
      <c r="VIG1863" s="401"/>
      <c r="VIH1863" s="401"/>
      <c r="VII1863" s="401"/>
      <c r="VIJ1863" s="401"/>
      <c r="VIK1863" s="401"/>
      <c r="VIL1863" s="401"/>
      <c r="VIM1863" s="401"/>
      <c r="VIN1863" s="401"/>
      <c r="VIO1863" s="401"/>
      <c r="VIP1863" s="401"/>
      <c r="VIQ1863" s="401"/>
      <c r="VIR1863" s="401"/>
      <c r="VIS1863" s="401"/>
      <c r="VIT1863" s="401"/>
      <c r="VIU1863" s="401"/>
      <c r="VIV1863" s="401"/>
      <c r="VIW1863" s="401"/>
      <c r="VIX1863" s="401"/>
      <c r="VIY1863" s="401"/>
      <c r="VIZ1863" s="401"/>
      <c r="VJA1863" s="401"/>
      <c r="VJB1863" s="401"/>
      <c r="VJC1863" s="401"/>
      <c r="VJD1863" s="401"/>
      <c r="VJE1863" s="401"/>
      <c r="VJF1863" s="401"/>
      <c r="VJG1863" s="401"/>
      <c r="VJH1863" s="401"/>
      <c r="VJI1863" s="401"/>
      <c r="VJJ1863" s="401"/>
      <c r="VJK1863" s="401"/>
      <c r="VJL1863" s="401"/>
      <c r="VJM1863" s="401"/>
      <c r="VJN1863" s="401"/>
      <c r="VJO1863" s="401"/>
      <c r="VJP1863" s="401"/>
      <c r="VJQ1863" s="401"/>
      <c r="VJR1863" s="401"/>
      <c r="VJS1863" s="401"/>
      <c r="VJT1863" s="401"/>
      <c r="VJU1863" s="401"/>
      <c r="VJV1863" s="401"/>
      <c r="VJW1863" s="401"/>
      <c r="VJX1863" s="401"/>
      <c r="VJY1863" s="401"/>
      <c r="VJZ1863" s="401"/>
      <c r="VKA1863" s="401"/>
      <c r="VKB1863" s="401"/>
      <c r="VKC1863" s="401"/>
      <c r="VKD1863" s="401"/>
      <c r="VKE1863" s="401"/>
      <c r="VKF1863" s="401"/>
      <c r="VKG1863" s="401"/>
      <c r="VKH1863" s="401"/>
      <c r="VKI1863" s="401"/>
      <c r="VKJ1863" s="401"/>
      <c r="VKK1863" s="401"/>
      <c r="VKL1863" s="401"/>
      <c r="VKM1863" s="401"/>
      <c r="VKN1863" s="401"/>
      <c r="VKO1863" s="401"/>
      <c r="VKP1863" s="401"/>
      <c r="VKQ1863" s="401"/>
      <c r="VKR1863" s="401"/>
      <c r="VKS1863" s="401"/>
      <c r="VKT1863" s="401"/>
      <c r="VKU1863" s="401"/>
      <c r="VKV1863" s="401"/>
      <c r="VKW1863" s="401"/>
      <c r="VKX1863" s="401"/>
      <c r="VKY1863" s="401"/>
      <c r="VKZ1863" s="401"/>
      <c r="VLA1863" s="401"/>
      <c r="VLB1863" s="401"/>
      <c r="VLC1863" s="401"/>
      <c r="VLD1863" s="401"/>
      <c r="VLE1863" s="401"/>
      <c r="VLF1863" s="401"/>
      <c r="VLG1863" s="401"/>
      <c r="VLH1863" s="401"/>
      <c r="VLI1863" s="401"/>
      <c r="VLJ1863" s="401"/>
      <c r="VLK1863" s="401"/>
      <c r="VLL1863" s="401"/>
      <c r="VLM1863" s="401"/>
      <c r="VLN1863" s="401"/>
      <c r="VLO1863" s="401"/>
      <c r="VLP1863" s="401"/>
      <c r="VLQ1863" s="401"/>
      <c r="VLR1863" s="401"/>
      <c r="VLS1863" s="401"/>
      <c r="VLT1863" s="401"/>
      <c r="VLU1863" s="401"/>
      <c r="VLV1863" s="401"/>
      <c r="VLW1863" s="401"/>
      <c r="VLX1863" s="401"/>
      <c r="VLY1863" s="401"/>
      <c r="VLZ1863" s="401"/>
      <c r="VMA1863" s="401"/>
      <c r="VMB1863" s="401"/>
      <c r="VMC1863" s="401"/>
      <c r="VMD1863" s="401"/>
      <c r="VME1863" s="401"/>
      <c r="VMF1863" s="401"/>
      <c r="VMG1863" s="401"/>
      <c r="VMH1863" s="401"/>
      <c r="VMI1863" s="401"/>
      <c r="VMJ1863" s="401"/>
      <c r="VMK1863" s="401"/>
      <c r="VML1863" s="401"/>
      <c r="VMM1863" s="401"/>
      <c r="VMN1863" s="401"/>
      <c r="VMO1863" s="401"/>
      <c r="VMP1863" s="401"/>
      <c r="VMQ1863" s="401"/>
      <c r="VMR1863" s="401"/>
      <c r="VMS1863" s="401"/>
      <c r="VMT1863" s="401"/>
      <c r="VMU1863" s="401"/>
      <c r="VMV1863" s="401"/>
      <c r="VMW1863" s="401"/>
      <c r="VMX1863" s="401"/>
      <c r="VMY1863" s="401"/>
      <c r="VMZ1863" s="401"/>
      <c r="VNA1863" s="401"/>
      <c r="VNB1863" s="401"/>
      <c r="VNC1863" s="401"/>
      <c r="VND1863" s="401"/>
      <c r="VNE1863" s="401"/>
      <c r="VNF1863" s="401"/>
      <c r="VNG1863" s="401"/>
      <c r="VNH1863" s="401"/>
      <c r="VNI1863" s="401"/>
      <c r="VNJ1863" s="401"/>
      <c r="VNK1863" s="401"/>
      <c r="VNL1863" s="401"/>
      <c r="VNM1863" s="401"/>
      <c r="VNN1863" s="401"/>
      <c r="VNO1863" s="401"/>
      <c r="VNP1863" s="401"/>
      <c r="VNQ1863" s="401"/>
      <c r="VNR1863" s="401"/>
      <c r="VNS1863" s="401"/>
      <c r="VNT1863" s="401"/>
      <c r="VNU1863" s="401"/>
      <c r="VNV1863" s="401"/>
      <c r="VNW1863" s="401"/>
      <c r="VNX1863" s="401"/>
      <c r="VNY1863" s="401"/>
      <c r="VNZ1863" s="401"/>
      <c r="VOA1863" s="401"/>
      <c r="VOB1863" s="401"/>
      <c r="VOC1863" s="401"/>
      <c r="VOD1863" s="401"/>
      <c r="VOE1863" s="401"/>
      <c r="VOF1863" s="401"/>
      <c r="VOG1863" s="401"/>
      <c r="VOH1863" s="401"/>
      <c r="VOI1863" s="401"/>
      <c r="VOJ1863" s="401"/>
      <c r="VOK1863" s="401"/>
      <c r="VOL1863" s="401"/>
      <c r="VOM1863" s="401"/>
      <c r="VON1863" s="401"/>
      <c r="VOO1863" s="401"/>
      <c r="VOP1863" s="401"/>
      <c r="VOQ1863" s="401"/>
      <c r="VOR1863" s="401"/>
      <c r="VOS1863" s="401"/>
      <c r="VOT1863" s="401"/>
      <c r="VOU1863" s="401"/>
      <c r="VOV1863" s="401"/>
      <c r="VOW1863" s="401"/>
      <c r="VOX1863" s="401"/>
      <c r="VOY1863" s="401"/>
      <c r="VOZ1863" s="401"/>
      <c r="VPA1863" s="401"/>
      <c r="VPB1863" s="401"/>
      <c r="VPC1863" s="401"/>
      <c r="VPD1863" s="401"/>
      <c r="VPE1863" s="401"/>
      <c r="VPF1863" s="401"/>
      <c r="VPG1863" s="401"/>
      <c r="VPH1863" s="401"/>
      <c r="VPI1863" s="401"/>
      <c r="VPJ1863" s="401"/>
      <c r="VPK1863" s="401"/>
      <c r="VPL1863" s="401"/>
      <c r="VPM1863" s="401"/>
      <c r="VPN1863" s="401"/>
      <c r="VPO1863" s="401"/>
      <c r="VPP1863" s="401"/>
      <c r="VPQ1863" s="401"/>
      <c r="VPR1863" s="401"/>
      <c r="VPS1863" s="401"/>
      <c r="VPT1863" s="401"/>
      <c r="VPU1863" s="401"/>
      <c r="VPV1863" s="401"/>
      <c r="VPW1863" s="401"/>
      <c r="VPX1863" s="401"/>
      <c r="VPY1863" s="401"/>
      <c r="VPZ1863" s="401"/>
      <c r="VQA1863" s="401"/>
      <c r="VQB1863" s="401"/>
      <c r="VQC1863" s="401"/>
      <c r="VQD1863" s="401"/>
      <c r="VQE1863" s="401"/>
      <c r="VQF1863" s="401"/>
      <c r="VQG1863" s="401"/>
      <c r="VQH1863" s="401"/>
      <c r="VQI1863" s="401"/>
      <c r="VQJ1863" s="401"/>
      <c r="VQK1863" s="401"/>
      <c r="VQL1863" s="401"/>
      <c r="VQM1863" s="401"/>
      <c r="VQN1863" s="401"/>
      <c r="VQO1863" s="401"/>
      <c r="VQP1863" s="401"/>
      <c r="VQQ1863" s="401"/>
      <c r="VQR1863" s="401"/>
      <c r="VQS1863" s="401"/>
      <c r="VQT1863" s="401"/>
      <c r="VQU1863" s="401"/>
      <c r="VQV1863" s="401"/>
      <c r="VQW1863" s="401"/>
      <c r="VQX1863" s="401"/>
      <c r="VQY1863" s="401"/>
      <c r="VQZ1863" s="401"/>
      <c r="VRA1863" s="401"/>
      <c r="VRB1863" s="401"/>
      <c r="VRC1863" s="401"/>
      <c r="VRD1863" s="401"/>
      <c r="VRE1863" s="401"/>
      <c r="VRF1863" s="401"/>
      <c r="VRG1863" s="401"/>
      <c r="VRH1863" s="401"/>
      <c r="VRI1863" s="401"/>
      <c r="VRJ1863" s="401"/>
      <c r="VRK1863" s="401"/>
      <c r="VRL1863" s="401"/>
      <c r="VRM1863" s="401"/>
      <c r="VRN1863" s="401"/>
      <c r="VRO1863" s="401"/>
      <c r="VRP1863" s="401"/>
      <c r="VRQ1863" s="401"/>
      <c r="VRR1863" s="401"/>
      <c r="VRS1863" s="401"/>
      <c r="VRT1863" s="401"/>
      <c r="VRU1863" s="401"/>
      <c r="VRV1863" s="401"/>
      <c r="VRW1863" s="401"/>
      <c r="VRX1863" s="401"/>
      <c r="VRY1863" s="401"/>
      <c r="VRZ1863" s="401"/>
      <c r="VSA1863" s="401"/>
      <c r="VSB1863" s="401"/>
      <c r="VSC1863" s="401"/>
      <c r="VSD1863" s="401"/>
      <c r="VSE1863" s="401"/>
      <c r="VSF1863" s="401"/>
      <c r="VSG1863" s="401"/>
      <c r="VSH1863" s="401"/>
      <c r="VSI1863" s="401"/>
      <c r="VSJ1863" s="401"/>
      <c r="VSK1863" s="401"/>
      <c r="VSL1863" s="401"/>
      <c r="VSM1863" s="401"/>
      <c r="VSN1863" s="401"/>
      <c r="VSO1863" s="401"/>
      <c r="VSP1863" s="401"/>
      <c r="VSQ1863" s="401"/>
      <c r="VSR1863" s="401"/>
      <c r="VSS1863" s="401"/>
      <c r="VST1863" s="401"/>
      <c r="VSU1863" s="401"/>
      <c r="VSV1863" s="401"/>
      <c r="VSW1863" s="401"/>
      <c r="VSX1863" s="401"/>
      <c r="VSY1863" s="401"/>
      <c r="VSZ1863" s="401"/>
      <c r="VTA1863" s="401"/>
      <c r="VTB1863" s="401"/>
      <c r="VTC1863" s="401"/>
      <c r="VTD1863" s="401"/>
      <c r="VTE1863" s="401"/>
      <c r="VTF1863" s="401"/>
      <c r="VTG1863" s="401"/>
      <c r="VTH1863" s="401"/>
      <c r="VTI1863" s="401"/>
      <c r="VTJ1863" s="401"/>
      <c r="VTK1863" s="401"/>
      <c r="VTL1863" s="401"/>
      <c r="VTM1863" s="401"/>
      <c r="VTN1863" s="401"/>
      <c r="VTO1863" s="401"/>
      <c r="VTP1863" s="401"/>
      <c r="VTQ1863" s="401"/>
      <c r="VTR1863" s="401"/>
      <c r="VTS1863" s="401"/>
      <c r="VTT1863" s="401"/>
      <c r="VTU1863" s="401"/>
      <c r="VTV1863" s="401"/>
      <c r="VTW1863" s="401"/>
      <c r="VTX1863" s="401"/>
      <c r="VTY1863" s="401"/>
      <c r="VTZ1863" s="401"/>
      <c r="VUA1863" s="401"/>
      <c r="VUB1863" s="401"/>
      <c r="VUC1863" s="401"/>
      <c r="VUD1863" s="401"/>
      <c r="VUE1863" s="401"/>
      <c r="VUF1863" s="401"/>
      <c r="VUG1863" s="401"/>
      <c r="VUH1863" s="401"/>
      <c r="VUI1863" s="401"/>
      <c r="VUJ1863" s="401"/>
      <c r="VUK1863" s="401"/>
      <c r="VUL1863" s="401"/>
      <c r="VUM1863" s="401"/>
      <c r="VUN1863" s="401"/>
      <c r="VUO1863" s="401"/>
      <c r="VUP1863" s="401"/>
      <c r="VUQ1863" s="401"/>
      <c r="VUR1863" s="401"/>
      <c r="VUS1863" s="401"/>
      <c r="VUT1863" s="401"/>
      <c r="VUU1863" s="401"/>
      <c r="VUV1863" s="401"/>
      <c r="VUW1863" s="401"/>
      <c r="VUX1863" s="401"/>
      <c r="VUY1863" s="401"/>
      <c r="VUZ1863" s="401"/>
      <c r="VVA1863" s="401"/>
      <c r="VVB1863" s="401"/>
      <c r="VVC1863" s="401"/>
      <c r="VVD1863" s="401"/>
      <c r="VVE1863" s="401"/>
      <c r="VVF1863" s="401"/>
      <c r="VVG1863" s="401"/>
      <c r="VVH1863" s="401"/>
      <c r="VVI1863" s="401"/>
      <c r="VVJ1863" s="401"/>
      <c r="VVK1863" s="401"/>
      <c r="VVL1863" s="401"/>
      <c r="VVM1863" s="401"/>
      <c r="VVN1863" s="401"/>
      <c r="VVO1863" s="401"/>
      <c r="VVP1863" s="401"/>
      <c r="VVQ1863" s="401"/>
      <c r="VVR1863" s="401"/>
      <c r="VVS1863" s="401"/>
      <c r="VVT1863" s="401"/>
      <c r="VVU1863" s="401"/>
      <c r="VVV1863" s="401"/>
      <c r="VVW1863" s="401"/>
      <c r="VVX1863" s="401"/>
      <c r="VVY1863" s="401"/>
      <c r="VVZ1863" s="401"/>
      <c r="VWA1863" s="401"/>
      <c r="VWB1863" s="401"/>
      <c r="VWC1863" s="401"/>
      <c r="VWD1863" s="401"/>
      <c r="VWE1863" s="401"/>
      <c r="VWF1863" s="401"/>
      <c r="VWG1863" s="401"/>
      <c r="VWH1863" s="401"/>
      <c r="VWI1863" s="401"/>
      <c r="VWJ1863" s="401"/>
      <c r="VWK1863" s="401"/>
      <c r="VWL1863" s="401"/>
      <c r="VWM1863" s="401"/>
      <c r="VWN1863" s="401"/>
      <c r="VWO1863" s="401"/>
      <c r="VWP1863" s="401"/>
      <c r="VWQ1863" s="401"/>
      <c r="VWR1863" s="401"/>
      <c r="VWS1863" s="401"/>
      <c r="VWT1863" s="401"/>
      <c r="VWU1863" s="401"/>
      <c r="VWV1863" s="401"/>
      <c r="VWW1863" s="401"/>
      <c r="VWX1863" s="401"/>
      <c r="VWY1863" s="401"/>
      <c r="VWZ1863" s="401"/>
      <c r="VXA1863" s="401"/>
      <c r="VXB1863" s="401"/>
      <c r="VXC1863" s="401"/>
      <c r="VXD1863" s="401"/>
      <c r="VXE1863" s="401"/>
      <c r="VXF1863" s="401"/>
      <c r="VXG1863" s="401"/>
      <c r="VXH1863" s="401"/>
      <c r="VXI1863" s="401"/>
      <c r="VXJ1863" s="401"/>
      <c r="VXK1863" s="401"/>
      <c r="VXL1863" s="401"/>
      <c r="VXM1863" s="401"/>
      <c r="VXN1863" s="401"/>
      <c r="VXO1863" s="401"/>
      <c r="VXP1863" s="401"/>
      <c r="VXQ1863" s="401"/>
      <c r="VXR1863" s="401"/>
      <c r="VXS1863" s="401"/>
      <c r="VXT1863" s="401"/>
      <c r="VXU1863" s="401"/>
      <c r="VXV1863" s="401"/>
      <c r="VXW1863" s="401"/>
      <c r="VXX1863" s="401"/>
      <c r="VXY1863" s="401"/>
      <c r="VXZ1863" s="401"/>
      <c r="VYA1863" s="401"/>
      <c r="VYB1863" s="401"/>
      <c r="VYC1863" s="401"/>
      <c r="VYD1863" s="401"/>
      <c r="VYE1863" s="401"/>
      <c r="VYF1863" s="401"/>
      <c r="VYG1863" s="401"/>
      <c r="VYH1863" s="401"/>
      <c r="VYI1863" s="401"/>
      <c r="VYJ1863" s="401"/>
      <c r="VYK1863" s="401"/>
      <c r="VYL1863" s="401"/>
      <c r="VYM1863" s="401"/>
      <c r="VYN1863" s="401"/>
      <c r="VYO1863" s="401"/>
      <c r="VYP1863" s="401"/>
      <c r="VYQ1863" s="401"/>
      <c r="VYR1863" s="401"/>
      <c r="VYS1863" s="401"/>
      <c r="VYT1863" s="401"/>
      <c r="VYU1863" s="401"/>
      <c r="VYV1863" s="401"/>
      <c r="VYW1863" s="401"/>
      <c r="VYX1863" s="401"/>
      <c r="VYY1863" s="401"/>
      <c r="VYZ1863" s="401"/>
      <c r="VZA1863" s="401"/>
      <c r="VZB1863" s="401"/>
      <c r="VZC1863" s="401"/>
      <c r="VZD1863" s="401"/>
      <c r="VZE1863" s="401"/>
      <c r="VZF1863" s="401"/>
      <c r="VZG1863" s="401"/>
      <c r="VZH1863" s="401"/>
      <c r="VZI1863" s="401"/>
      <c r="VZJ1863" s="401"/>
      <c r="VZK1863" s="401"/>
      <c r="VZL1863" s="401"/>
      <c r="VZM1863" s="401"/>
      <c r="VZN1863" s="401"/>
      <c r="VZO1863" s="401"/>
      <c r="VZP1863" s="401"/>
      <c r="VZQ1863" s="401"/>
      <c r="VZR1863" s="401"/>
      <c r="VZS1863" s="401"/>
      <c r="VZT1863" s="401"/>
      <c r="VZU1863" s="401"/>
      <c r="VZV1863" s="401"/>
      <c r="VZW1863" s="401"/>
      <c r="VZX1863" s="401"/>
      <c r="VZY1863" s="401"/>
      <c r="VZZ1863" s="401"/>
      <c r="WAA1863" s="401"/>
      <c r="WAB1863" s="401"/>
      <c r="WAC1863" s="401"/>
      <c r="WAD1863" s="401"/>
      <c r="WAE1863" s="401"/>
      <c r="WAF1863" s="401"/>
      <c r="WAG1863" s="401"/>
      <c r="WAH1863" s="401"/>
      <c r="WAI1863" s="401"/>
      <c r="WAJ1863" s="401"/>
      <c r="WAK1863" s="401"/>
      <c r="WAL1863" s="401"/>
      <c r="WAM1863" s="401"/>
      <c r="WAN1863" s="401"/>
      <c r="WAO1863" s="401"/>
      <c r="WAP1863" s="401"/>
      <c r="WAQ1863" s="401"/>
      <c r="WAR1863" s="401"/>
      <c r="WAS1863" s="401"/>
      <c r="WAT1863" s="401"/>
      <c r="WAU1863" s="401"/>
      <c r="WAV1863" s="401"/>
      <c r="WAW1863" s="401"/>
      <c r="WAX1863" s="401"/>
      <c r="WAY1863" s="401"/>
      <c r="WAZ1863" s="401"/>
      <c r="WBA1863" s="401"/>
      <c r="WBB1863" s="401"/>
      <c r="WBC1863" s="401"/>
      <c r="WBD1863" s="401"/>
      <c r="WBE1863" s="401"/>
      <c r="WBF1863" s="401"/>
      <c r="WBG1863" s="401"/>
      <c r="WBH1863" s="401"/>
      <c r="WBI1863" s="401"/>
      <c r="WBJ1863" s="401"/>
      <c r="WBK1863" s="401"/>
      <c r="WBL1863" s="401"/>
      <c r="WBM1863" s="401"/>
      <c r="WBN1863" s="401"/>
      <c r="WBO1863" s="401"/>
      <c r="WBP1863" s="401"/>
      <c r="WBQ1863" s="401"/>
      <c r="WBR1863" s="401"/>
      <c r="WBS1863" s="401"/>
      <c r="WBT1863" s="401"/>
      <c r="WBU1863" s="401"/>
      <c r="WBV1863" s="401"/>
      <c r="WBW1863" s="401"/>
      <c r="WBX1863" s="401"/>
      <c r="WBY1863" s="401"/>
      <c r="WBZ1863" s="401"/>
      <c r="WCA1863" s="401"/>
      <c r="WCB1863" s="401"/>
      <c r="WCC1863" s="401"/>
      <c r="WCD1863" s="401"/>
      <c r="WCE1863" s="401"/>
      <c r="WCF1863" s="401"/>
      <c r="WCG1863" s="401"/>
      <c r="WCH1863" s="401"/>
      <c r="WCI1863" s="401"/>
      <c r="WCJ1863" s="401"/>
      <c r="WCK1863" s="401"/>
      <c r="WCL1863" s="401"/>
      <c r="WCM1863" s="401"/>
      <c r="WCN1863" s="401"/>
      <c r="WCO1863" s="401"/>
      <c r="WCP1863" s="401"/>
      <c r="WCQ1863" s="401"/>
      <c r="WCR1863" s="401"/>
      <c r="WCS1863" s="401"/>
      <c r="WCT1863" s="401"/>
      <c r="WCU1863" s="401"/>
      <c r="WCV1863" s="401"/>
      <c r="WCW1863" s="401"/>
      <c r="WCX1863" s="401"/>
      <c r="WCY1863" s="401"/>
      <c r="WCZ1863" s="401"/>
      <c r="WDA1863" s="401"/>
      <c r="WDB1863" s="401"/>
      <c r="WDC1863" s="401"/>
      <c r="WDD1863" s="401"/>
      <c r="WDE1863" s="401"/>
      <c r="WDF1863" s="401"/>
      <c r="WDG1863" s="401"/>
      <c r="WDH1863" s="401"/>
      <c r="WDI1863" s="401"/>
      <c r="WDJ1863" s="401"/>
      <c r="WDK1863" s="401"/>
      <c r="WDL1863" s="401"/>
      <c r="WDM1863" s="401"/>
      <c r="WDN1863" s="401"/>
      <c r="WDO1863" s="401"/>
      <c r="WDP1863" s="401"/>
      <c r="WDQ1863" s="401"/>
      <c r="WDR1863" s="401"/>
      <c r="WDS1863" s="401"/>
      <c r="WDT1863" s="401"/>
      <c r="WDU1863" s="401"/>
      <c r="WDV1863" s="401"/>
      <c r="WDW1863" s="401"/>
      <c r="WDX1863" s="401"/>
      <c r="WDY1863" s="401"/>
      <c r="WDZ1863" s="401"/>
      <c r="WEA1863" s="401"/>
      <c r="WEB1863" s="401"/>
      <c r="WEC1863" s="401"/>
      <c r="WED1863" s="401"/>
      <c r="WEE1863" s="401"/>
      <c r="WEF1863" s="401"/>
      <c r="WEG1863" s="401"/>
      <c r="WEH1863" s="401"/>
      <c r="WEI1863" s="401"/>
      <c r="WEJ1863" s="401"/>
      <c r="WEK1863" s="401"/>
      <c r="WEL1863" s="401"/>
      <c r="WEM1863" s="401"/>
      <c r="WEN1863" s="401"/>
      <c r="WEO1863" s="401"/>
      <c r="WEP1863" s="401"/>
      <c r="WEQ1863" s="401"/>
      <c r="WER1863" s="401"/>
      <c r="WES1863" s="401"/>
      <c r="WET1863" s="401"/>
      <c r="WEU1863" s="401"/>
      <c r="WEV1863" s="401"/>
      <c r="WEW1863" s="401"/>
      <c r="WEX1863" s="401"/>
      <c r="WEY1863" s="401"/>
      <c r="WEZ1863" s="401"/>
      <c r="WFA1863" s="401"/>
      <c r="WFB1863" s="401"/>
      <c r="WFC1863" s="401"/>
      <c r="WFD1863" s="401"/>
      <c r="WFE1863" s="401"/>
      <c r="WFF1863" s="401"/>
      <c r="WFG1863" s="401"/>
      <c r="WFH1863" s="401"/>
      <c r="WFI1863" s="401"/>
      <c r="WFJ1863" s="401"/>
      <c r="WFK1863" s="401"/>
      <c r="WFL1863" s="401"/>
      <c r="WFM1863" s="401"/>
      <c r="WFN1863" s="401"/>
      <c r="WFO1863" s="401"/>
      <c r="WFP1863" s="401"/>
      <c r="WFQ1863" s="401"/>
      <c r="WFR1863" s="401"/>
      <c r="WFS1863" s="401"/>
      <c r="WFT1863" s="401"/>
      <c r="WFU1863" s="401"/>
      <c r="WFV1863" s="401"/>
      <c r="WFW1863" s="401"/>
      <c r="WFX1863" s="401"/>
      <c r="WFY1863" s="401"/>
      <c r="WFZ1863" s="401"/>
      <c r="WGA1863" s="401"/>
      <c r="WGB1863" s="401"/>
      <c r="WGC1863" s="401"/>
      <c r="WGD1863" s="401"/>
      <c r="WGE1863" s="401"/>
      <c r="WGF1863" s="401"/>
      <c r="WGG1863" s="401"/>
      <c r="WGH1863" s="401"/>
      <c r="WGI1863" s="401"/>
      <c r="WGJ1863" s="401"/>
      <c r="WGK1863" s="401"/>
      <c r="WGL1863" s="401"/>
      <c r="WGM1863" s="401"/>
      <c r="WGN1863" s="401"/>
      <c r="WGO1863" s="401"/>
      <c r="WGP1863" s="401"/>
      <c r="WGQ1863" s="401"/>
      <c r="WGR1863" s="401"/>
      <c r="WGS1863" s="401"/>
      <c r="WGT1863" s="401"/>
      <c r="WGU1863" s="401"/>
      <c r="WGV1863" s="401"/>
      <c r="WGW1863" s="401"/>
      <c r="WGX1863" s="401"/>
      <c r="WGY1863" s="401"/>
      <c r="WGZ1863" s="401"/>
      <c r="WHA1863" s="401"/>
      <c r="WHB1863" s="401"/>
      <c r="WHC1863" s="401"/>
      <c r="WHD1863" s="401"/>
      <c r="WHE1863" s="401"/>
      <c r="WHF1863" s="401"/>
      <c r="WHG1863" s="401"/>
      <c r="WHH1863" s="401"/>
      <c r="WHI1863" s="401"/>
      <c r="WHJ1863" s="401"/>
      <c r="WHK1863" s="401"/>
      <c r="WHL1863" s="401"/>
      <c r="WHM1863" s="401"/>
      <c r="WHN1863" s="401"/>
      <c r="WHO1863" s="401"/>
      <c r="WHP1863" s="401"/>
      <c r="WHQ1863" s="401"/>
      <c r="WHR1863" s="401"/>
      <c r="WHS1863" s="401"/>
      <c r="WHT1863" s="401"/>
      <c r="WHU1863" s="401"/>
      <c r="WHV1863" s="401"/>
      <c r="WHW1863" s="401"/>
      <c r="WHX1863" s="401"/>
      <c r="WHY1863" s="401"/>
      <c r="WHZ1863" s="401"/>
      <c r="WIA1863" s="401"/>
      <c r="WIB1863" s="401"/>
      <c r="WIC1863" s="401"/>
      <c r="WID1863" s="401"/>
      <c r="WIE1863" s="401"/>
      <c r="WIF1863" s="401"/>
      <c r="WIG1863" s="401"/>
      <c r="WIH1863" s="401"/>
      <c r="WII1863" s="401"/>
      <c r="WIJ1863" s="401"/>
      <c r="WIK1863" s="401"/>
      <c r="WIL1863" s="401"/>
      <c r="WIM1863" s="401"/>
      <c r="WIN1863" s="401"/>
      <c r="WIO1863" s="401"/>
      <c r="WIP1863" s="401"/>
      <c r="WIQ1863" s="401"/>
      <c r="WIR1863" s="401"/>
      <c r="WIS1863" s="401"/>
      <c r="WIT1863" s="401"/>
      <c r="WIU1863" s="401"/>
      <c r="WIV1863" s="401"/>
      <c r="WIW1863" s="401"/>
      <c r="WIX1863" s="401"/>
      <c r="WIY1863" s="401"/>
      <c r="WIZ1863" s="401"/>
      <c r="WJA1863" s="401"/>
      <c r="WJB1863" s="401"/>
      <c r="WJC1863" s="401"/>
      <c r="WJD1863" s="401"/>
      <c r="WJE1863" s="401"/>
      <c r="WJF1863" s="401"/>
      <c r="WJG1863" s="401"/>
      <c r="WJH1863" s="401"/>
      <c r="WJI1863" s="401"/>
      <c r="WJJ1863" s="401"/>
      <c r="WJK1863" s="401"/>
      <c r="WJL1863" s="401"/>
      <c r="WJM1863" s="401"/>
      <c r="WJN1863" s="401"/>
      <c r="WJO1863" s="401"/>
      <c r="WJP1863" s="401"/>
      <c r="WJQ1863" s="401"/>
      <c r="WJR1863" s="401"/>
      <c r="WJS1863" s="401"/>
      <c r="WJT1863" s="401"/>
      <c r="WJU1863" s="401"/>
      <c r="WJV1863" s="401"/>
      <c r="WJW1863" s="401"/>
      <c r="WJX1863" s="401"/>
      <c r="WJY1863" s="401"/>
      <c r="WJZ1863" s="401"/>
      <c r="WKA1863" s="401"/>
      <c r="WKB1863" s="401"/>
      <c r="WKC1863" s="401"/>
      <c r="WKD1863" s="401"/>
      <c r="WKE1863" s="401"/>
      <c r="WKF1863" s="401"/>
      <c r="WKG1863" s="401"/>
      <c r="WKH1863" s="401"/>
      <c r="WKI1863" s="401"/>
      <c r="WKJ1863" s="401"/>
      <c r="WKK1863" s="401"/>
      <c r="WKL1863" s="401"/>
      <c r="WKM1863" s="401"/>
      <c r="WKN1863" s="401"/>
      <c r="WKO1863" s="401"/>
      <c r="WKP1863" s="401"/>
      <c r="WKQ1863" s="401"/>
      <c r="WKR1863" s="401"/>
      <c r="WKS1863" s="401"/>
      <c r="WKT1863" s="401"/>
      <c r="WKU1863" s="401"/>
      <c r="WKV1863" s="401"/>
      <c r="WKW1863" s="401"/>
      <c r="WKX1863" s="401"/>
      <c r="WKY1863" s="401"/>
      <c r="WKZ1863" s="401"/>
      <c r="WLA1863" s="401"/>
      <c r="WLB1863" s="401"/>
      <c r="WLC1863" s="401"/>
      <c r="WLD1863" s="401"/>
      <c r="WLE1863" s="401"/>
      <c r="WLF1863" s="401"/>
      <c r="WLG1863" s="401"/>
      <c r="WLH1863" s="401"/>
      <c r="WLI1863" s="401"/>
      <c r="WLJ1863" s="401"/>
      <c r="WLK1863" s="401"/>
      <c r="WLL1863" s="401"/>
      <c r="WLM1863" s="401"/>
      <c r="WLN1863" s="401"/>
      <c r="WLO1863" s="401"/>
      <c r="WLP1863" s="401"/>
      <c r="WLQ1863" s="401"/>
      <c r="WLR1863" s="401"/>
      <c r="WLS1863" s="401"/>
      <c r="WLT1863" s="401"/>
      <c r="WLU1863" s="401"/>
      <c r="WLV1863" s="401"/>
      <c r="WLW1863" s="401"/>
      <c r="WLX1863" s="401"/>
      <c r="WLY1863" s="401"/>
      <c r="WLZ1863" s="401"/>
      <c r="WMA1863" s="401"/>
      <c r="WMB1863" s="401"/>
      <c r="WMC1863" s="401"/>
      <c r="WMD1863" s="401"/>
      <c r="WME1863" s="401"/>
      <c r="WMF1863" s="401"/>
      <c r="WMG1863" s="401"/>
      <c r="WMH1863" s="401"/>
      <c r="WMI1863" s="401"/>
      <c r="WMJ1863" s="401"/>
      <c r="WMK1863" s="401"/>
      <c r="WML1863" s="401"/>
      <c r="WMM1863" s="401"/>
      <c r="WMN1863" s="401"/>
      <c r="WMO1863" s="401"/>
      <c r="WMP1863" s="401"/>
      <c r="WMQ1863" s="401"/>
      <c r="WMR1863" s="401"/>
      <c r="WMS1863" s="401"/>
      <c r="WMT1863" s="401"/>
      <c r="WMU1863" s="401"/>
      <c r="WMV1863" s="401"/>
      <c r="WMW1863" s="401"/>
      <c r="WMX1863" s="401"/>
      <c r="WMY1863" s="401"/>
      <c r="WMZ1863" s="401"/>
      <c r="WNA1863" s="401"/>
      <c r="WNB1863" s="401"/>
      <c r="WNC1863" s="401"/>
      <c r="WND1863" s="401"/>
      <c r="WNE1863" s="401"/>
      <c r="WNF1863" s="401"/>
      <c r="WNG1863" s="401"/>
      <c r="WNH1863" s="401"/>
      <c r="WNI1863" s="401"/>
      <c r="WNJ1863" s="401"/>
      <c r="WNK1863" s="401"/>
      <c r="WNL1863" s="401"/>
      <c r="WNM1863" s="401"/>
      <c r="WNN1863" s="401"/>
      <c r="WNO1863" s="401"/>
      <c r="WNP1863" s="401"/>
      <c r="WNQ1863" s="401"/>
      <c r="WNR1863" s="401"/>
      <c r="WNS1863" s="401"/>
      <c r="WNT1863" s="401"/>
      <c r="WNU1863" s="401"/>
      <c r="WNV1863" s="401"/>
      <c r="WNW1863" s="401"/>
      <c r="WNX1863" s="401"/>
      <c r="WNY1863" s="401"/>
      <c r="WNZ1863" s="401"/>
      <c r="WOA1863" s="401"/>
      <c r="WOB1863" s="401"/>
      <c r="WOC1863" s="401"/>
      <c r="WOD1863" s="401"/>
      <c r="WOE1863" s="401"/>
      <c r="WOF1863" s="401"/>
      <c r="WOG1863" s="401"/>
      <c r="WOH1863" s="401"/>
      <c r="WOI1863" s="401"/>
      <c r="WOJ1863" s="401"/>
      <c r="WOK1863" s="401"/>
      <c r="WOL1863" s="401"/>
      <c r="WOM1863" s="401"/>
      <c r="WON1863" s="401"/>
      <c r="WOO1863" s="401"/>
      <c r="WOP1863" s="401"/>
      <c r="WOQ1863" s="401"/>
      <c r="WOR1863" s="401"/>
      <c r="WOS1863" s="401"/>
      <c r="WOT1863" s="401"/>
      <c r="WOU1863" s="401"/>
      <c r="WOV1863" s="401"/>
      <c r="WOW1863" s="401"/>
      <c r="WOX1863" s="401"/>
      <c r="WOY1863" s="401"/>
      <c r="WOZ1863" s="401"/>
      <c r="WPA1863" s="401"/>
      <c r="WPB1863" s="401"/>
      <c r="WPC1863" s="401"/>
      <c r="WPD1863" s="401"/>
      <c r="WPE1863" s="401"/>
      <c r="WPF1863" s="401"/>
      <c r="WPG1863" s="401"/>
      <c r="WPH1863" s="401"/>
      <c r="WPI1863" s="401"/>
      <c r="WPJ1863" s="401"/>
      <c r="WPK1863" s="401"/>
      <c r="WPL1863" s="401"/>
      <c r="WPM1863" s="401"/>
      <c r="WPN1863" s="401"/>
      <c r="WPO1863" s="401"/>
      <c r="WPP1863" s="401"/>
      <c r="WPQ1863" s="401"/>
      <c r="WPR1863" s="401"/>
      <c r="WPS1863" s="401"/>
      <c r="WPT1863" s="401"/>
      <c r="WPU1863" s="401"/>
      <c r="WPV1863" s="401"/>
      <c r="WPW1863" s="401"/>
      <c r="WPX1863" s="401"/>
      <c r="WPY1863" s="401"/>
      <c r="WPZ1863" s="401"/>
      <c r="WQA1863" s="401"/>
      <c r="WQB1863" s="401"/>
      <c r="WQC1863" s="401"/>
      <c r="WQD1863" s="401"/>
      <c r="WQE1863" s="401"/>
      <c r="WQF1863" s="401"/>
      <c r="WQG1863" s="401"/>
      <c r="WQH1863" s="401"/>
      <c r="WQI1863" s="401"/>
      <c r="WQJ1863" s="401"/>
      <c r="WQK1863" s="401"/>
      <c r="WQL1863" s="401"/>
      <c r="WQM1863" s="401"/>
      <c r="WQN1863" s="401"/>
      <c r="WQO1863" s="401"/>
      <c r="WQP1863" s="401"/>
      <c r="WQQ1863" s="401"/>
      <c r="WQR1863" s="401"/>
      <c r="WQS1863" s="401"/>
      <c r="WQT1863" s="401"/>
      <c r="WQU1863" s="401"/>
      <c r="WQV1863" s="401"/>
      <c r="WQW1863" s="401"/>
      <c r="WQX1863" s="401"/>
      <c r="WQY1863" s="401"/>
      <c r="WQZ1863" s="401"/>
      <c r="WRA1863" s="401"/>
      <c r="WRB1863" s="401"/>
      <c r="WRC1863" s="401"/>
      <c r="WRD1863" s="401"/>
      <c r="WRE1863" s="401"/>
      <c r="WRF1863" s="401"/>
      <c r="WRG1863" s="401"/>
      <c r="WRH1863" s="401"/>
      <c r="WRI1863" s="401"/>
      <c r="WRJ1863" s="401"/>
      <c r="WRK1863" s="401"/>
      <c r="WRL1863" s="401"/>
      <c r="WRM1863" s="401"/>
      <c r="WRN1863" s="401"/>
      <c r="WRO1863" s="401"/>
      <c r="WRP1863" s="401"/>
      <c r="WRQ1863" s="401"/>
      <c r="WRR1863" s="401"/>
      <c r="WRS1863" s="401"/>
      <c r="WRT1863" s="401"/>
      <c r="WRU1863" s="401"/>
      <c r="WRV1863" s="401"/>
      <c r="WRW1863" s="401"/>
      <c r="WRX1863" s="401"/>
      <c r="WRY1863" s="401"/>
      <c r="WRZ1863" s="401"/>
      <c r="WSA1863" s="401"/>
      <c r="WSB1863" s="401"/>
      <c r="WSC1863" s="401"/>
      <c r="WSD1863" s="401"/>
      <c r="WSE1863" s="401"/>
      <c r="WSF1863" s="401"/>
      <c r="WSG1863" s="401"/>
      <c r="WSH1863" s="401"/>
      <c r="WSI1863" s="401"/>
      <c r="WSJ1863" s="401"/>
      <c r="WSK1863" s="401"/>
      <c r="WSL1863" s="401"/>
      <c r="WSM1863" s="401"/>
      <c r="WSN1863" s="401"/>
      <c r="WSO1863" s="401"/>
      <c r="WSP1863" s="401"/>
      <c r="WSQ1863" s="401"/>
      <c r="WSR1863" s="401"/>
      <c r="WSS1863" s="401"/>
      <c r="WST1863" s="401"/>
      <c r="WSU1863" s="401"/>
      <c r="WSV1863" s="401"/>
      <c r="WSW1863" s="401"/>
      <c r="WSX1863" s="401"/>
      <c r="WSY1863" s="401"/>
      <c r="WSZ1863" s="401"/>
      <c r="WTA1863" s="401"/>
      <c r="WTB1863" s="401"/>
      <c r="WTC1863" s="401"/>
      <c r="WTD1863" s="401"/>
      <c r="WTE1863" s="401"/>
      <c r="WTF1863" s="401"/>
      <c r="WTG1863" s="401"/>
      <c r="WTH1863" s="401"/>
      <c r="WTI1863" s="401"/>
      <c r="WTJ1863" s="401"/>
      <c r="WTK1863" s="401"/>
      <c r="WTL1863" s="401"/>
      <c r="WTM1863" s="401"/>
      <c r="WTN1863" s="401"/>
      <c r="WTO1863" s="401"/>
      <c r="WTP1863" s="401"/>
      <c r="WTQ1863" s="401"/>
      <c r="WTR1863" s="401"/>
      <c r="WTS1863" s="401"/>
      <c r="WTT1863" s="401"/>
      <c r="WTU1863" s="401"/>
      <c r="WTV1863" s="401"/>
      <c r="WTW1863" s="401"/>
      <c r="WTX1863" s="401"/>
      <c r="WTY1863" s="401"/>
      <c r="WTZ1863" s="401"/>
      <c r="WUA1863" s="401"/>
      <c r="WUB1863" s="401"/>
      <c r="WUC1863" s="401"/>
      <c r="WUD1863" s="401"/>
      <c r="WUE1863" s="401"/>
      <c r="WUF1863" s="401"/>
      <c r="WUG1863" s="401"/>
      <c r="WUH1863" s="401"/>
      <c r="WUI1863" s="401"/>
      <c r="WUJ1863" s="401"/>
      <c r="WUK1863" s="401"/>
      <c r="WUL1863" s="401"/>
      <c r="WUM1863" s="401"/>
      <c r="WUN1863" s="401"/>
      <c r="WUO1863" s="401"/>
      <c r="WUP1863" s="401"/>
      <c r="WUQ1863" s="401"/>
      <c r="WUR1863" s="401"/>
      <c r="WUS1863" s="401"/>
      <c r="WUT1863" s="401"/>
      <c r="WUU1863" s="401"/>
      <c r="WUV1863" s="401"/>
      <c r="WUW1863" s="401"/>
      <c r="WUX1863" s="401"/>
      <c r="WUY1863" s="401"/>
      <c r="WUZ1863" s="401"/>
      <c r="WVA1863" s="401"/>
      <c r="WVB1863" s="401"/>
      <c r="WVC1863" s="401"/>
      <c r="WVD1863" s="401"/>
      <c r="WVE1863" s="401"/>
    </row>
    <row r="1864" spans="1:16125" s="399" customFormat="1">
      <c r="A1864" s="397"/>
      <c r="B1864" s="397"/>
      <c r="C1864" s="400"/>
      <c r="D1864" s="400"/>
      <c r="E1864" s="5022"/>
      <c r="K1864" s="397"/>
      <c r="L1864" s="401"/>
      <c r="M1864" s="401"/>
      <c r="N1864" s="401"/>
      <c r="O1864" s="401"/>
      <c r="P1864" s="401"/>
      <c r="Q1864" s="401"/>
      <c r="R1864" s="401"/>
      <c r="S1864" s="401"/>
      <c r="T1864" s="401"/>
      <c r="U1864" s="401"/>
      <c r="V1864" s="401"/>
      <c r="W1864" s="401"/>
      <c r="X1864" s="401"/>
      <c r="Y1864" s="401"/>
      <c r="Z1864" s="401"/>
      <c r="AA1864" s="401"/>
      <c r="AB1864" s="401"/>
      <c r="AC1864" s="401"/>
      <c r="AD1864" s="401"/>
      <c r="AE1864" s="401"/>
      <c r="AF1864" s="401"/>
      <c r="AG1864" s="401"/>
      <c r="AH1864" s="401"/>
      <c r="AI1864" s="401"/>
      <c r="AJ1864" s="401"/>
      <c r="AK1864" s="401"/>
      <c r="AL1864" s="401"/>
      <c r="AM1864" s="401"/>
      <c r="AN1864" s="401"/>
      <c r="AO1864" s="401"/>
      <c r="AP1864" s="401"/>
      <c r="AQ1864" s="401"/>
      <c r="AR1864" s="401"/>
      <c r="AS1864" s="401"/>
      <c r="AT1864" s="401"/>
      <c r="AU1864" s="401"/>
      <c r="AV1864" s="401"/>
      <c r="AW1864" s="401"/>
      <c r="AX1864" s="401"/>
      <c r="AY1864" s="401"/>
      <c r="AZ1864" s="401"/>
      <c r="BA1864" s="401"/>
      <c r="BB1864" s="401"/>
      <c r="BC1864" s="401"/>
      <c r="BD1864" s="401"/>
      <c r="BE1864" s="401"/>
      <c r="BF1864" s="401"/>
      <c r="BG1864" s="401"/>
      <c r="BH1864" s="401"/>
      <c r="BI1864" s="401"/>
      <c r="BJ1864" s="401"/>
      <c r="BK1864" s="401"/>
      <c r="BL1864" s="401"/>
      <c r="BM1864" s="401"/>
      <c r="BN1864" s="401"/>
      <c r="BO1864" s="401"/>
      <c r="BP1864" s="401"/>
      <c r="BQ1864" s="401"/>
      <c r="BR1864" s="401"/>
      <c r="BS1864" s="401"/>
      <c r="BT1864" s="401"/>
      <c r="BU1864" s="401"/>
      <c r="BV1864" s="401"/>
      <c r="BW1864" s="401"/>
      <c r="BX1864" s="401"/>
      <c r="BY1864" s="401"/>
      <c r="BZ1864" s="401"/>
      <c r="CA1864" s="401"/>
      <c r="CB1864" s="401"/>
      <c r="CC1864" s="401"/>
      <c r="CD1864" s="401"/>
      <c r="CE1864" s="401"/>
      <c r="CF1864" s="401"/>
      <c r="CG1864" s="401"/>
      <c r="CH1864" s="401"/>
      <c r="CI1864" s="401"/>
      <c r="CJ1864" s="401"/>
      <c r="CK1864" s="401"/>
      <c r="CL1864" s="401"/>
      <c r="CM1864" s="401"/>
      <c r="CN1864" s="401"/>
      <c r="CO1864" s="401"/>
      <c r="CP1864" s="401"/>
      <c r="CQ1864" s="401"/>
      <c r="CR1864" s="401"/>
      <c r="CS1864" s="401"/>
      <c r="CT1864" s="401"/>
      <c r="CU1864" s="401"/>
      <c r="CV1864" s="401"/>
      <c r="CW1864" s="401"/>
      <c r="CX1864" s="401"/>
      <c r="CY1864" s="401"/>
      <c r="CZ1864" s="401"/>
      <c r="DA1864" s="401"/>
      <c r="DB1864" s="401"/>
      <c r="DC1864" s="401"/>
      <c r="DD1864" s="401"/>
      <c r="DE1864" s="401"/>
      <c r="DF1864" s="401"/>
      <c r="DG1864" s="401"/>
      <c r="DH1864" s="401"/>
      <c r="DI1864" s="401"/>
      <c r="DJ1864" s="401"/>
      <c r="DK1864" s="401"/>
      <c r="DL1864" s="401"/>
      <c r="DM1864" s="401"/>
      <c r="DN1864" s="401"/>
      <c r="DO1864" s="401"/>
      <c r="DP1864" s="401"/>
      <c r="DQ1864" s="401"/>
      <c r="DR1864" s="401"/>
      <c r="DS1864" s="401"/>
      <c r="DT1864" s="401"/>
      <c r="DU1864" s="401"/>
      <c r="DV1864" s="401"/>
      <c r="DW1864" s="401"/>
      <c r="DX1864" s="401"/>
      <c r="DY1864" s="401"/>
      <c r="DZ1864" s="401"/>
      <c r="EA1864" s="401"/>
      <c r="EB1864" s="401"/>
      <c r="EC1864" s="401"/>
      <c r="ED1864" s="401"/>
      <c r="EE1864" s="401"/>
      <c r="EF1864" s="401"/>
      <c r="EG1864" s="401"/>
      <c r="EH1864" s="401"/>
      <c r="EI1864" s="401"/>
      <c r="EJ1864" s="401"/>
      <c r="EK1864" s="401"/>
      <c r="EL1864" s="401"/>
      <c r="EM1864" s="401"/>
      <c r="EN1864" s="401"/>
      <c r="EO1864" s="401"/>
      <c r="EP1864" s="401"/>
      <c r="EQ1864" s="401"/>
      <c r="ER1864" s="401"/>
      <c r="ES1864" s="401"/>
      <c r="ET1864" s="401"/>
      <c r="EU1864" s="401"/>
      <c r="EV1864" s="401"/>
      <c r="EW1864" s="401"/>
      <c r="EX1864" s="401"/>
      <c r="EY1864" s="401"/>
      <c r="EZ1864" s="401"/>
      <c r="FA1864" s="401"/>
      <c r="FB1864" s="401"/>
      <c r="FC1864" s="401"/>
      <c r="FD1864" s="401"/>
      <c r="FE1864" s="401"/>
      <c r="FF1864" s="401"/>
      <c r="FG1864" s="401"/>
      <c r="FH1864" s="401"/>
      <c r="FI1864" s="401"/>
      <c r="FJ1864" s="401"/>
      <c r="FK1864" s="401"/>
      <c r="FL1864" s="401"/>
      <c r="FM1864" s="401"/>
      <c r="FN1864" s="401"/>
      <c r="FO1864" s="401"/>
      <c r="FP1864" s="401"/>
      <c r="FQ1864" s="401"/>
      <c r="FR1864" s="401"/>
      <c r="FS1864" s="401"/>
      <c r="FT1864" s="401"/>
      <c r="FU1864" s="401"/>
      <c r="FV1864" s="401"/>
      <c r="FW1864" s="401"/>
      <c r="FX1864" s="401"/>
      <c r="FY1864" s="401"/>
      <c r="FZ1864" s="401"/>
      <c r="GA1864" s="401"/>
      <c r="GB1864" s="401"/>
      <c r="GC1864" s="401"/>
      <c r="GD1864" s="401"/>
      <c r="GE1864" s="401"/>
      <c r="GF1864" s="401"/>
      <c r="GG1864" s="401"/>
      <c r="GH1864" s="401"/>
      <c r="GI1864" s="401"/>
      <c r="GJ1864" s="401"/>
      <c r="GK1864" s="401"/>
      <c r="GL1864" s="401"/>
      <c r="GM1864" s="401"/>
      <c r="GN1864" s="401"/>
      <c r="GO1864" s="401"/>
      <c r="GP1864" s="401"/>
      <c r="GQ1864" s="401"/>
      <c r="GR1864" s="401"/>
      <c r="GS1864" s="401"/>
      <c r="GT1864" s="401"/>
      <c r="GU1864" s="401"/>
      <c r="GV1864" s="401"/>
      <c r="GW1864" s="401"/>
      <c r="GX1864" s="401"/>
      <c r="GY1864" s="401"/>
      <c r="GZ1864" s="401"/>
      <c r="HA1864" s="401"/>
      <c r="HB1864" s="401"/>
      <c r="HC1864" s="401"/>
      <c r="HD1864" s="401"/>
      <c r="HE1864" s="401"/>
      <c r="HF1864" s="401"/>
      <c r="HG1864" s="401"/>
      <c r="HH1864" s="401"/>
      <c r="HI1864" s="401"/>
      <c r="HJ1864" s="401"/>
      <c r="HK1864" s="401"/>
      <c r="HL1864" s="401"/>
      <c r="HM1864" s="401"/>
      <c r="HN1864" s="401"/>
      <c r="HO1864" s="401"/>
      <c r="HP1864" s="401"/>
      <c r="HQ1864" s="401"/>
      <c r="HR1864" s="401"/>
      <c r="HS1864" s="401"/>
      <c r="HT1864" s="401"/>
      <c r="HU1864" s="401"/>
      <c r="HV1864" s="401"/>
      <c r="HW1864" s="401"/>
      <c r="HX1864" s="401"/>
      <c r="HY1864" s="401"/>
      <c r="HZ1864" s="401"/>
      <c r="IA1864" s="401"/>
      <c r="IB1864" s="401"/>
      <c r="IC1864" s="401"/>
      <c r="ID1864" s="401"/>
      <c r="IE1864" s="401"/>
      <c r="IF1864" s="401"/>
      <c r="IG1864" s="401"/>
      <c r="IH1864" s="401"/>
      <c r="II1864" s="401"/>
      <c r="IJ1864" s="401"/>
      <c r="IK1864" s="401"/>
      <c r="IL1864" s="401"/>
      <c r="IM1864" s="401"/>
      <c r="IN1864" s="401"/>
      <c r="IO1864" s="401"/>
      <c r="IP1864" s="401"/>
      <c r="IQ1864" s="401"/>
      <c r="IR1864" s="401"/>
      <c r="IS1864" s="401"/>
      <c r="IT1864" s="401"/>
      <c r="IU1864" s="401"/>
      <c r="IV1864" s="401"/>
      <c r="IW1864" s="401"/>
      <c r="IX1864" s="401"/>
      <c r="IY1864" s="401"/>
      <c r="IZ1864" s="401"/>
      <c r="JA1864" s="401"/>
      <c r="JB1864" s="401"/>
      <c r="JC1864" s="401"/>
      <c r="JD1864" s="401"/>
      <c r="JE1864" s="401"/>
      <c r="JF1864" s="401"/>
      <c r="JG1864" s="401"/>
      <c r="JH1864" s="401"/>
      <c r="JI1864" s="401"/>
      <c r="JJ1864" s="401"/>
      <c r="JK1864" s="401"/>
      <c r="JL1864" s="401"/>
      <c r="JM1864" s="401"/>
      <c r="JN1864" s="401"/>
      <c r="JO1864" s="401"/>
      <c r="JP1864" s="401"/>
      <c r="JQ1864" s="401"/>
      <c r="JR1864" s="401"/>
      <c r="JS1864" s="401"/>
      <c r="JT1864" s="401"/>
      <c r="JU1864" s="401"/>
      <c r="JV1864" s="401"/>
      <c r="JW1864" s="401"/>
      <c r="JX1864" s="401"/>
      <c r="JY1864" s="401"/>
      <c r="JZ1864" s="401"/>
      <c r="KA1864" s="401"/>
      <c r="KB1864" s="401"/>
      <c r="KC1864" s="401"/>
      <c r="KD1864" s="401"/>
      <c r="KE1864" s="401"/>
      <c r="KF1864" s="401"/>
      <c r="KG1864" s="401"/>
      <c r="KH1864" s="401"/>
      <c r="KI1864" s="401"/>
      <c r="KJ1864" s="401"/>
      <c r="KK1864" s="401"/>
      <c r="KL1864" s="401"/>
      <c r="KM1864" s="401"/>
      <c r="KN1864" s="401"/>
      <c r="KO1864" s="401"/>
      <c r="KP1864" s="401"/>
      <c r="KQ1864" s="401"/>
      <c r="KR1864" s="401"/>
      <c r="KS1864" s="401"/>
      <c r="KT1864" s="401"/>
      <c r="KU1864" s="401"/>
      <c r="KV1864" s="401"/>
      <c r="KW1864" s="401"/>
      <c r="KX1864" s="401"/>
      <c r="KY1864" s="401"/>
      <c r="KZ1864" s="401"/>
      <c r="LA1864" s="401"/>
      <c r="LB1864" s="401"/>
      <c r="LC1864" s="401"/>
      <c r="LD1864" s="401"/>
      <c r="LE1864" s="401"/>
      <c r="LF1864" s="401"/>
      <c r="LG1864" s="401"/>
      <c r="LH1864" s="401"/>
      <c r="LI1864" s="401"/>
      <c r="LJ1864" s="401"/>
      <c r="LK1864" s="401"/>
      <c r="LL1864" s="401"/>
      <c r="LM1864" s="401"/>
      <c r="LN1864" s="401"/>
      <c r="LO1864" s="401"/>
      <c r="LP1864" s="401"/>
      <c r="LQ1864" s="401"/>
      <c r="LR1864" s="401"/>
      <c r="LS1864" s="401"/>
      <c r="LT1864" s="401"/>
      <c r="LU1864" s="401"/>
      <c r="LV1864" s="401"/>
      <c r="LW1864" s="401"/>
      <c r="LX1864" s="401"/>
      <c r="LY1864" s="401"/>
      <c r="LZ1864" s="401"/>
      <c r="MA1864" s="401"/>
      <c r="MB1864" s="401"/>
      <c r="MC1864" s="401"/>
      <c r="MD1864" s="401"/>
      <c r="ME1864" s="401"/>
      <c r="MF1864" s="401"/>
      <c r="MG1864" s="401"/>
      <c r="MH1864" s="401"/>
      <c r="MI1864" s="401"/>
      <c r="MJ1864" s="401"/>
      <c r="MK1864" s="401"/>
      <c r="ML1864" s="401"/>
      <c r="MM1864" s="401"/>
      <c r="MN1864" s="401"/>
      <c r="MO1864" s="401"/>
      <c r="MP1864" s="401"/>
      <c r="MQ1864" s="401"/>
      <c r="MR1864" s="401"/>
      <c r="MS1864" s="401"/>
      <c r="MT1864" s="401"/>
      <c r="MU1864" s="401"/>
      <c r="MV1864" s="401"/>
      <c r="MW1864" s="401"/>
      <c r="MX1864" s="401"/>
      <c r="MY1864" s="401"/>
      <c r="MZ1864" s="401"/>
      <c r="NA1864" s="401"/>
      <c r="NB1864" s="401"/>
      <c r="NC1864" s="401"/>
      <c r="ND1864" s="401"/>
      <c r="NE1864" s="401"/>
      <c r="NF1864" s="401"/>
      <c r="NG1864" s="401"/>
      <c r="NH1864" s="401"/>
      <c r="NI1864" s="401"/>
      <c r="NJ1864" s="401"/>
      <c r="NK1864" s="401"/>
      <c r="NL1864" s="401"/>
      <c r="NM1864" s="401"/>
      <c r="NN1864" s="401"/>
      <c r="NO1864" s="401"/>
      <c r="NP1864" s="401"/>
      <c r="NQ1864" s="401"/>
      <c r="NR1864" s="401"/>
      <c r="NS1864" s="401"/>
      <c r="NT1864" s="401"/>
      <c r="NU1864" s="401"/>
      <c r="NV1864" s="401"/>
      <c r="NW1864" s="401"/>
      <c r="NX1864" s="401"/>
      <c r="NY1864" s="401"/>
      <c r="NZ1864" s="401"/>
      <c r="OA1864" s="401"/>
      <c r="OB1864" s="401"/>
      <c r="OC1864" s="401"/>
      <c r="OD1864" s="401"/>
      <c r="OE1864" s="401"/>
      <c r="OF1864" s="401"/>
      <c r="OG1864" s="401"/>
      <c r="OH1864" s="401"/>
      <c r="OI1864" s="401"/>
      <c r="OJ1864" s="401"/>
      <c r="OK1864" s="401"/>
      <c r="OL1864" s="401"/>
      <c r="OM1864" s="401"/>
      <c r="ON1864" s="401"/>
      <c r="OO1864" s="401"/>
      <c r="OP1864" s="401"/>
      <c r="OQ1864" s="401"/>
      <c r="OR1864" s="401"/>
      <c r="OS1864" s="401"/>
      <c r="OT1864" s="401"/>
      <c r="OU1864" s="401"/>
      <c r="OV1864" s="401"/>
      <c r="OW1864" s="401"/>
      <c r="OX1864" s="401"/>
      <c r="OY1864" s="401"/>
      <c r="OZ1864" s="401"/>
      <c r="PA1864" s="401"/>
      <c r="PB1864" s="401"/>
      <c r="PC1864" s="401"/>
      <c r="PD1864" s="401"/>
      <c r="PE1864" s="401"/>
      <c r="PF1864" s="401"/>
      <c r="PG1864" s="401"/>
      <c r="PH1864" s="401"/>
      <c r="PI1864" s="401"/>
      <c r="PJ1864" s="401"/>
      <c r="PK1864" s="401"/>
      <c r="PL1864" s="401"/>
      <c r="PM1864" s="401"/>
      <c r="PN1864" s="401"/>
      <c r="PO1864" s="401"/>
      <c r="PP1864" s="401"/>
      <c r="PQ1864" s="401"/>
      <c r="PR1864" s="401"/>
      <c r="PS1864" s="401"/>
      <c r="PT1864" s="401"/>
      <c r="PU1864" s="401"/>
      <c r="PV1864" s="401"/>
      <c r="PW1864" s="401"/>
      <c r="PX1864" s="401"/>
      <c r="PY1864" s="401"/>
      <c r="PZ1864" s="401"/>
      <c r="QA1864" s="401"/>
      <c r="QB1864" s="401"/>
      <c r="QC1864" s="401"/>
      <c r="QD1864" s="401"/>
      <c r="QE1864" s="401"/>
      <c r="QF1864" s="401"/>
      <c r="QG1864" s="401"/>
      <c r="QH1864" s="401"/>
      <c r="QI1864" s="401"/>
      <c r="QJ1864" s="401"/>
      <c r="QK1864" s="401"/>
      <c r="QL1864" s="401"/>
      <c r="QM1864" s="401"/>
      <c r="QN1864" s="401"/>
      <c r="QO1864" s="401"/>
      <c r="QP1864" s="401"/>
      <c r="QQ1864" s="401"/>
      <c r="QR1864" s="401"/>
      <c r="QS1864" s="401"/>
      <c r="QT1864" s="401"/>
      <c r="QU1864" s="401"/>
      <c r="QV1864" s="401"/>
      <c r="QW1864" s="401"/>
      <c r="QX1864" s="401"/>
      <c r="QY1864" s="401"/>
      <c r="QZ1864" s="401"/>
      <c r="RA1864" s="401"/>
      <c r="RB1864" s="401"/>
      <c r="RC1864" s="401"/>
      <c r="RD1864" s="401"/>
      <c r="RE1864" s="401"/>
      <c r="RF1864" s="401"/>
      <c r="RG1864" s="401"/>
      <c r="RH1864" s="401"/>
      <c r="RI1864" s="401"/>
      <c r="RJ1864" s="401"/>
      <c r="RK1864" s="401"/>
      <c r="RL1864" s="401"/>
      <c r="RM1864" s="401"/>
      <c r="RN1864" s="401"/>
      <c r="RO1864" s="401"/>
      <c r="RP1864" s="401"/>
      <c r="RQ1864" s="401"/>
      <c r="RR1864" s="401"/>
      <c r="RS1864" s="401"/>
      <c r="RT1864" s="401"/>
      <c r="RU1864" s="401"/>
      <c r="RV1864" s="401"/>
      <c r="RW1864" s="401"/>
      <c r="RX1864" s="401"/>
      <c r="RY1864" s="401"/>
      <c r="RZ1864" s="401"/>
      <c r="SA1864" s="401"/>
      <c r="SB1864" s="401"/>
      <c r="SC1864" s="401"/>
      <c r="SD1864" s="401"/>
      <c r="SE1864" s="401"/>
      <c r="SF1864" s="401"/>
      <c r="SG1864" s="401"/>
      <c r="SH1864" s="401"/>
      <c r="SI1864" s="401"/>
      <c r="SJ1864" s="401"/>
      <c r="SK1864" s="401"/>
      <c r="SL1864" s="401"/>
      <c r="SM1864" s="401"/>
      <c r="SN1864" s="401"/>
      <c r="SO1864" s="401"/>
      <c r="SP1864" s="401"/>
      <c r="SQ1864" s="401"/>
      <c r="SR1864" s="401"/>
      <c r="SS1864" s="401"/>
      <c r="ST1864" s="401"/>
      <c r="SU1864" s="401"/>
      <c r="SV1864" s="401"/>
      <c r="SW1864" s="401"/>
      <c r="SX1864" s="401"/>
      <c r="SY1864" s="401"/>
      <c r="SZ1864" s="401"/>
      <c r="TA1864" s="401"/>
      <c r="TB1864" s="401"/>
      <c r="TC1864" s="401"/>
      <c r="TD1864" s="401"/>
      <c r="TE1864" s="401"/>
      <c r="TF1864" s="401"/>
      <c r="TG1864" s="401"/>
      <c r="TH1864" s="401"/>
      <c r="TI1864" s="401"/>
      <c r="TJ1864" s="401"/>
      <c r="TK1864" s="401"/>
      <c r="TL1864" s="401"/>
      <c r="TM1864" s="401"/>
      <c r="TN1864" s="401"/>
      <c r="TO1864" s="401"/>
      <c r="TP1864" s="401"/>
      <c r="TQ1864" s="401"/>
      <c r="TR1864" s="401"/>
      <c r="TS1864" s="401"/>
      <c r="TT1864" s="401"/>
      <c r="TU1864" s="401"/>
      <c r="TV1864" s="401"/>
      <c r="TW1864" s="401"/>
      <c r="TX1864" s="401"/>
      <c r="TY1864" s="401"/>
      <c r="TZ1864" s="401"/>
      <c r="UA1864" s="401"/>
      <c r="UB1864" s="401"/>
      <c r="UC1864" s="401"/>
      <c r="UD1864" s="401"/>
      <c r="UE1864" s="401"/>
      <c r="UF1864" s="401"/>
      <c r="UG1864" s="401"/>
      <c r="UH1864" s="401"/>
      <c r="UI1864" s="401"/>
      <c r="UJ1864" s="401"/>
      <c r="UK1864" s="401"/>
      <c r="UL1864" s="401"/>
      <c r="UM1864" s="401"/>
      <c r="UN1864" s="401"/>
      <c r="UO1864" s="401"/>
      <c r="UP1864" s="401"/>
      <c r="UQ1864" s="401"/>
      <c r="UR1864" s="401"/>
      <c r="US1864" s="401"/>
      <c r="UT1864" s="401"/>
      <c r="UU1864" s="401"/>
      <c r="UV1864" s="401"/>
      <c r="UW1864" s="401"/>
      <c r="UX1864" s="401"/>
      <c r="UY1864" s="401"/>
      <c r="UZ1864" s="401"/>
      <c r="VA1864" s="401"/>
      <c r="VB1864" s="401"/>
      <c r="VC1864" s="401"/>
      <c r="VD1864" s="401"/>
      <c r="VE1864" s="401"/>
      <c r="VF1864" s="401"/>
      <c r="VG1864" s="401"/>
      <c r="VH1864" s="401"/>
      <c r="VI1864" s="401"/>
      <c r="VJ1864" s="401"/>
      <c r="VK1864" s="401"/>
      <c r="VL1864" s="401"/>
      <c r="VM1864" s="401"/>
      <c r="VN1864" s="401"/>
      <c r="VO1864" s="401"/>
      <c r="VP1864" s="401"/>
      <c r="VQ1864" s="401"/>
      <c r="VR1864" s="401"/>
      <c r="VS1864" s="401"/>
      <c r="VT1864" s="401"/>
      <c r="VU1864" s="401"/>
      <c r="VV1864" s="401"/>
      <c r="VW1864" s="401"/>
      <c r="VX1864" s="401"/>
      <c r="VY1864" s="401"/>
      <c r="VZ1864" s="401"/>
      <c r="WA1864" s="401"/>
      <c r="WB1864" s="401"/>
      <c r="WC1864" s="401"/>
      <c r="WD1864" s="401"/>
      <c r="WE1864" s="401"/>
      <c r="WF1864" s="401"/>
      <c r="WG1864" s="401"/>
      <c r="WH1864" s="401"/>
      <c r="WI1864" s="401"/>
      <c r="WJ1864" s="401"/>
      <c r="WK1864" s="401"/>
      <c r="WL1864" s="401"/>
      <c r="WM1864" s="401"/>
      <c r="WN1864" s="401"/>
      <c r="WO1864" s="401"/>
      <c r="WP1864" s="401"/>
      <c r="WQ1864" s="401"/>
      <c r="WR1864" s="401"/>
      <c r="WS1864" s="401"/>
      <c r="WT1864" s="401"/>
      <c r="WU1864" s="401"/>
      <c r="WV1864" s="401"/>
      <c r="WW1864" s="401"/>
      <c r="WX1864" s="401"/>
      <c r="WY1864" s="401"/>
      <c r="WZ1864" s="401"/>
      <c r="XA1864" s="401"/>
      <c r="XB1864" s="401"/>
      <c r="XC1864" s="401"/>
      <c r="XD1864" s="401"/>
      <c r="XE1864" s="401"/>
      <c r="XF1864" s="401"/>
      <c r="XG1864" s="401"/>
      <c r="XH1864" s="401"/>
      <c r="XI1864" s="401"/>
      <c r="XJ1864" s="401"/>
      <c r="XK1864" s="401"/>
      <c r="XL1864" s="401"/>
      <c r="XM1864" s="401"/>
      <c r="XN1864" s="401"/>
      <c r="XO1864" s="401"/>
      <c r="XP1864" s="401"/>
      <c r="XQ1864" s="401"/>
      <c r="XR1864" s="401"/>
      <c r="XS1864" s="401"/>
      <c r="XT1864" s="401"/>
      <c r="XU1864" s="401"/>
      <c r="XV1864" s="401"/>
      <c r="XW1864" s="401"/>
      <c r="XX1864" s="401"/>
      <c r="XY1864" s="401"/>
      <c r="XZ1864" s="401"/>
      <c r="YA1864" s="401"/>
      <c r="YB1864" s="401"/>
      <c r="YC1864" s="401"/>
      <c r="YD1864" s="401"/>
      <c r="YE1864" s="401"/>
      <c r="YF1864" s="401"/>
      <c r="YG1864" s="401"/>
      <c r="YH1864" s="401"/>
      <c r="YI1864" s="401"/>
      <c r="YJ1864" s="401"/>
      <c r="YK1864" s="401"/>
      <c r="YL1864" s="401"/>
      <c r="YM1864" s="401"/>
      <c r="YN1864" s="401"/>
      <c r="YO1864" s="401"/>
      <c r="YP1864" s="401"/>
      <c r="YQ1864" s="401"/>
      <c r="YR1864" s="401"/>
      <c r="YS1864" s="401"/>
      <c r="YT1864" s="401"/>
      <c r="YU1864" s="401"/>
      <c r="YV1864" s="401"/>
      <c r="YW1864" s="401"/>
      <c r="YX1864" s="401"/>
      <c r="YY1864" s="401"/>
      <c r="YZ1864" s="401"/>
      <c r="ZA1864" s="401"/>
      <c r="ZB1864" s="401"/>
      <c r="ZC1864" s="401"/>
      <c r="ZD1864" s="401"/>
      <c r="ZE1864" s="401"/>
      <c r="ZF1864" s="401"/>
      <c r="ZG1864" s="401"/>
      <c r="ZH1864" s="401"/>
      <c r="ZI1864" s="401"/>
      <c r="ZJ1864" s="401"/>
      <c r="ZK1864" s="401"/>
      <c r="ZL1864" s="401"/>
      <c r="ZM1864" s="401"/>
      <c r="ZN1864" s="401"/>
      <c r="ZO1864" s="401"/>
      <c r="ZP1864" s="401"/>
      <c r="ZQ1864" s="401"/>
      <c r="ZR1864" s="401"/>
      <c r="ZS1864" s="401"/>
      <c r="ZT1864" s="401"/>
      <c r="ZU1864" s="401"/>
      <c r="ZV1864" s="401"/>
      <c r="ZW1864" s="401"/>
      <c r="ZX1864" s="401"/>
      <c r="ZY1864" s="401"/>
      <c r="ZZ1864" s="401"/>
      <c r="AAA1864" s="401"/>
      <c r="AAB1864" s="401"/>
      <c r="AAC1864" s="401"/>
      <c r="AAD1864" s="401"/>
      <c r="AAE1864" s="401"/>
      <c r="AAF1864" s="401"/>
      <c r="AAG1864" s="401"/>
      <c r="AAH1864" s="401"/>
      <c r="AAI1864" s="401"/>
      <c r="AAJ1864" s="401"/>
      <c r="AAK1864" s="401"/>
      <c r="AAL1864" s="401"/>
      <c r="AAM1864" s="401"/>
      <c r="AAN1864" s="401"/>
      <c r="AAO1864" s="401"/>
      <c r="AAP1864" s="401"/>
      <c r="AAQ1864" s="401"/>
      <c r="AAR1864" s="401"/>
      <c r="AAS1864" s="401"/>
      <c r="AAT1864" s="401"/>
      <c r="AAU1864" s="401"/>
      <c r="AAV1864" s="401"/>
      <c r="AAW1864" s="401"/>
      <c r="AAX1864" s="401"/>
      <c r="AAY1864" s="401"/>
      <c r="AAZ1864" s="401"/>
      <c r="ABA1864" s="401"/>
      <c r="ABB1864" s="401"/>
      <c r="ABC1864" s="401"/>
      <c r="ABD1864" s="401"/>
      <c r="ABE1864" s="401"/>
      <c r="ABF1864" s="401"/>
      <c r="ABG1864" s="401"/>
      <c r="ABH1864" s="401"/>
      <c r="ABI1864" s="401"/>
      <c r="ABJ1864" s="401"/>
      <c r="ABK1864" s="401"/>
      <c r="ABL1864" s="401"/>
      <c r="ABM1864" s="401"/>
      <c r="ABN1864" s="401"/>
      <c r="ABO1864" s="401"/>
      <c r="ABP1864" s="401"/>
      <c r="ABQ1864" s="401"/>
      <c r="ABR1864" s="401"/>
      <c r="ABS1864" s="401"/>
      <c r="ABT1864" s="401"/>
      <c r="ABU1864" s="401"/>
      <c r="ABV1864" s="401"/>
      <c r="ABW1864" s="401"/>
      <c r="ABX1864" s="401"/>
      <c r="ABY1864" s="401"/>
      <c r="ABZ1864" s="401"/>
      <c r="ACA1864" s="401"/>
      <c r="ACB1864" s="401"/>
      <c r="ACC1864" s="401"/>
      <c r="ACD1864" s="401"/>
      <c r="ACE1864" s="401"/>
      <c r="ACF1864" s="401"/>
      <c r="ACG1864" s="401"/>
      <c r="ACH1864" s="401"/>
      <c r="ACI1864" s="401"/>
      <c r="ACJ1864" s="401"/>
      <c r="ACK1864" s="401"/>
      <c r="ACL1864" s="401"/>
      <c r="ACM1864" s="401"/>
      <c r="ACN1864" s="401"/>
      <c r="ACO1864" s="401"/>
      <c r="ACP1864" s="401"/>
      <c r="ACQ1864" s="401"/>
      <c r="ACR1864" s="401"/>
      <c r="ACS1864" s="401"/>
      <c r="ACT1864" s="401"/>
      <c r="ACU1864" s="401"/>
      <c r="ACV1864" s="401"/>
      <c r="ACW1864" s="401"/>
      <c r="ACX1864" s="401"/>
      <c r="ACY1864" s="401"/>
      <c r="ACZ1864" s="401"/>
      <c r="ADA1864" s="401"/>
      <c r="ADB1864" s="401"/>
      <c r="ADC1864" s="401"/>
      <c r="ADD1864" s="401"/>
      <c r="ADE1864" s="401"/>
      <c r="ADF1864" s="401"/>
      <c r="ADG1864" s="401"/>
      <c r="ADH1864" s="401"/>
      <c r="ADI1864" s="401"/>
      <c r="ADJ1864" s="401"/>
      <c r="ADK1864" s="401"/>
      <c r="ADL1864" s="401"/>
      <c r="ADM1864" s="401"/>
      <c r="ADN1864" s="401"/>
      <c r="ADO1864" s="401"/>
      <c r="ADP1864" s="401"/>
      <c r="ADQ1864" s="401"/>
      <c r="ADR1864" s="401"/>
      <c r="ADS1864" s="401"/>
      <c r="ADT1864" s="401"/>
      <c r="ADU1864" s="401"/>
      <c r="ADV1864" s="401"/>
      <c r="ADW1864" s="401"/>
      <c r="ADX1864" s="401"/>
      <c r="ADY1864" s="401"/>
      <c r="ADZ1864" s="401"/>
      <c r="AEA1864" s="401"/>
      <c r="AEB1864" s="401"/>
      <c r="AEC1864" s="401"/>
      <c r="AED1864" s="401"/>
      <c r="AEE1864" s="401"/>
      <c r="AEF1864" s="401"/>
      <c r="AEG1864" s="401"/>
      <c r="AEH1864" s="401"/>
      <c r="AEI1864" s="401"/>
      <c r="AEJ1864" s="401"/>
      <c r="AEK1864" s="401"/>
      <c r="AEL1864" s="401"/>
      <c r="AEM1864" s="401"/>
      <c r="AEN1864" s="401"/>
      <c r="AEO1864" s="401"/>
      <c r="AEP1864" s="401"/>
      <c r="AEQ1864" s="401"/>
      <c r="AER1864" s="401"/>
      <c r="AES1864" s="401"/>
      <c r="AET1864" s="401"/>
      <c r="AEU1864" s="401"/>
      <c r="AEV1864" s="401"/>
      <c r="AEW1864" s="401"/>
      <c r="AEX1864" s="401"/>
      <c r="AEY1864" s="401"/>
      <c r="AEZ1864" s="401"/>
      <c r="AFA1864" s="401"/>
      <c r="AFB1864" s="401"/>
      <c r="AFC1864" s="401"/>
      <c r="AFD1864" s="401"/>
      <c r="AFE1864" s="401"/>
      <c r="AFF1864" s="401"/>
      <c r="AFG1864" s="401"/>
      <c r="AFH1864" s="401"/>
      <c r="AFI1864" s="401"/>
      <c r="AFJ1864" s="401"/>
      <c r="AFK1864" s="401"/>
      <c r="AFL1864" s="401"/>
      <c r="AFM1864" s="401"/>
      <c r="AFN1864" s="401"/>
      <c r="AFO1864" s="401"/>
      <c r="AFP1864" s="401"/>
      <c r="AFQ1864" s="401"/>
      <c r="AFR1864" s="401"/>
      <c r="AFS1864" s="401"/>
      <c r="AFT1864" s="401"/>
      <c r="AFU1864" s="401"/>
      <c r="AFV1864" s="401"/>
      <c r="AFW1864" s="401"/>
      <c r="AFX1864" s="401"/>
      <c r="AFY1864" s="401"/>
      <c r="AFZ1864" s="401"/>
      <c r="AGA1864" s="401"/>
      <c r="AGB1864" s="401"/>
      <c r="AGC1864" s="401"/>
      <c r="AGD1864" s="401"/>
      <c r="AGE1864" s="401"/>
      <c r="AGF1864" s="401"/>
      <c r="AGG1864" s="401"/>
      <c r="AGH1864" s="401"/>
      <c r="AGI1864" s="401"/>
      <c r="AGJ1864" s="401"/>
      <c r="AGK1864" s="401"/>
      <c r="AGL1864" s="401"/>
      <c r="AGM1864" s="401"/>
      <c r="AGN1864" s="401"/>
      <c r="AGO1864" s="401"/>
      <c r="AGP1864" s="401"/>
      <c r="AGQ1864" s="401"/>
      <c r="AGR1864" s="401"/>
      <c r="AGS1864" s="401"/>
      <c r="AGT1864" s="401"/>
      <c r="AGU1864" s="401"/>
      <c r="AGV1864" s="401"/>
      <c r="AGW1864" s="401"/>
      <c r="AGX1864" s="401"/>
      <c r="AGY1864" s="401"/>
      <c r="AGZ1864" s="401"/>
      <c r="AHA1864" s="401"/>
      <c r="AHB1864" s="401"/>
      <c r="AHC1864" s="401"/>
      <c r="AHD1864" s="401"/>
      <c r="AHE1864" s="401"/>
      <c r="AHF1864" s="401"/>
      <c r="AHG1864" s="401"/>
      <c r="AHH1864" s="401"/>
      <c r="AHI1864" s="401"/>
      <c r="AHJ1864" s="401"/>
      <c r="AHK1864" s="401"/>
      <c r="AHL1864" s="401"/>
      <c r="AHM1864" s="401"/>
      <c r="AHN1864" s="401"/>
      <c r="AHO1864" s="401"/>
      <c r="AHP1864" s="401"/>
      <c r="AHQ1864" s="401"/>
      <c r="AHR1864" s="401"/>
      <c r="AHS1864" s="401"/>
      <c r="AHT1864" s="401"/>
      <c r="AHU1864" s="401"/>
      <c r="AHV1864" s="401"/>
      <c r="AHW1864" s="401"/>
      <c r="AHX1864" s="401"/>
      <c r="AHY1864" s="401"/>
      <c r="AHZ1864" s="401"/>
      <c r="AIA1864" s="401"/>
      <c r="AIB1864" s="401"/>
      <c r="AIC1864" s="401"/>
      <c r="AID1864" s="401"/>
      <c r="AIE1864" s="401"/>
      <c r="AIF1864" s="401"/>
      <c r="AIG1864" s="401"/>
      <c r="AIH1864" s="401"/>
      <c r="AII1864" s="401"/>
      <c r="AIJ1864" s="401"/>
      <c r="AIK1864" s="401"/>
      <c r="AIL1864" s="401"/>
      <c r="AIM1864" s="401"/>
      <c r="AIN1864" s="401"/>
      <c r="AIO1864" s="401"/>
      <c r="AIP1864" s="401"/>
      <c r="AIQ1864" s="401"/>
      <c r="AIR1864" s="401"/>
      <c r="AIS1864" s="401"/>
      <c r="AIT1864" s="401"/>
      <c r="AIU1864" s="401"/>
      <c r="AIV1864" s="401"/>
      <c r="AIW1864" s="401"/>
      <c r="AIX1864" s="401"/>
      <c r="AIY1864" s="401"/>
      <c r="AIZ1864" s="401"/>
      <c r="AJA1864" s="401"/>
      <c r="AJB1864" s="401"/>
      <c r="AJC1864" s="401"/>
      <c r="AJD1864" s="401"/>
      <c r="AJE1864" s="401"/>
      <c r="AJF1864" s="401"/>
      <c r="AJG1864" s="401"/>
      <c r="AJH1864" s="401"/>
      <c r="AJI1864" s="401"/>
      <c r="AJJ1864" s="401"/>
      <c r="AJK1864" s="401"/>
      <c r="AJL1864" s="401"/>
      <c r="AJM1864" s="401"/>
      <c r="AJN1864" s="401"/>
      <c r="AJO1864" s="401"/>
      <c r="AJP1864" s="401"/>
      <c r="AJQ1864" s="401"/>
      <c r="AJR1864" s="401"/>
      <c r="AJS1864" s="401"/>
      <c r="AJT1864" s="401"/>
      <c r="AJU1864" s="401"/>
      <c r="AJV1864" s="401"/>
      <c r="AJW1864" s="401"/>
      <c r="AJX1864" s="401"/>
      <c r="AJY1864" s="401"/>
      <c r="AJZ1864" s="401"/>
      <c r="AKA1864" s="401"/>
      <c r="AKB1864" s="401"/>
      <c r="AKC1864" s="401"/>
      <c r="AKD1864" s="401"/>
      <c r="AKE1864" s="401"/>
      <c r="AKF1864" s="401"/>
      <c r="AKG1864" s="401"/>
      <c r="AKH1864" s="401"/>
      <c r="AKI1864" s="401"/>
      <c r="AKJ1864" s="401"/>
      <c r="AKK1864" s="401"/>
      <c r="AKL1864" s="401"/>
      <c r="AKM1864" s="401"/>
      <c r="AKN1864" s="401"/>
      <c r="AKO1864" s="401"/>
      <c r="AKP1864" s="401"/>
      <c r="AKQ1864" s="401"/>
      <c r="AKR1864" s="401"/>
      <c r="AKS1864" s="401"/>
      <c r="AKT1864" s="401"/>
      <c r="AKU1864" s="401"/>
      <c r="AKV1864" s="401"/>
      <c r="AKW1864" s="401"/>
      <c r="AKX1864" s="401"/>
      <c r="AKY1864" s="401"/>
      <c r="AKZ1864" s="401"/>
      <c r="ALA1864" s="401"/>
      <c r="ALB1864" s="401"/>
      <c r="ALC1864" s="401"/>
      <c r="ALD1864" s="401"/>
      <c r="ALE1864" s="401"/>
      <c r="ALF1864" s="401"/>
      <c r="ALG1864" s="401"/>
      <c r="ALH1864" s="401"/>
      <c r="ALI1864" s="401"/>
      <c r="ALJ1864" s="401"/>
      <c r="ALK1864" s="401"/>
      <c r="ALL1864" s="401"/>
      <c r="ALM1864" s="401"/>
      <c r="ALN1864" s="401"/>
      <c r="ALO1864" s="401"/>
      <c r="ALP1864" s="401"/>
      <c r="ALQ1864" s="401"/>
      <c r="ALR1864" s="401"/>
      <c r="ALS1864" s="401"/>
      <c r="ALT1864" s="401"/>
      <c r="ALU1864" s="401"/>
      <c r="ALV1864" s="401"/>
      <c r="ALW1864" s="401"/>
      <c r="ALX1864" s="401"/>
      <c r="ALY1864" s="401"/>
      <c r="ALZ1864" s="401"/>
      <c r="AMA1864" s="401"/>
      <c r="AMB1864" s="401"/>
      <c r="AMC1864" s="401"/>
      <c r="AMD1864" s="401"/>
      <c r="AME1864" s="401"/>
      <c r="AMF1864" s="401"/>
      <c r="AMG1864" s="401"/>
      <c r="AMH1864" s="401"/>
      <c r="AMI1864" s="401"/>
      <c r="AMJ1864" s="401"/>
      <c r="AMK1864" s="401"/>
      <c r="AML1864" s="401"/>
      <c r="AMM1864" s="401"/>
      <c r="AMN1864" s="401"/>
      <c r="AMO1864" s="401"/>
      <c r="AMP1864" s="401"/>
      <c r="AMQ1864" s="401"/>
      <c r="AMR1864" s="401"/>
      <c r="AMS1864" s="401"/>
      <c r="AMT1864" s="401"/>
      <c r="AMU1864" s="401"/>
      <c r="AMV1864" s="401"/>
      <c r="AMW1864" s="401"/>
      <c r="AMX1864" s="401"/>
      <c r="AMY1864" s="401"/>
      <c r="AMZ1864" s="401"/>
      <c r="ANA1864" s="401"/>
      <c r="ANB1864" s="401"/>
      <c r="ANC1864" s="401"/>
      <c r="AND1864" s="401"/>
      <c r="ANE1864" s="401"/>
      <c r="ANF1864" s="401"/>
      <c r="ANG1864" s="401"/>
      <c r="ANH1864" s="401"/>
      <c r="ANI1864" s="401"/>
      <c r="ANJ1864" s="401"/>
      <c r="ANK1864" s="401"/>
      <c r="ANL1864" s="401"/>
      <c r="ANM1864" s="401"/>
      <c r="ANN1864" s="401"/>
      <c r="ANO1864" s="401"/>
      <c r="ANP1864" s="401"/>
      <c r="ANQ1864" s="401"/>
      <c r="ANR1864" s="401"/>
      <c r="ANS1864" s="401"/>
      <c r="ANT1864" s="401"/>
      <c r="ANU1864" s="401"/>
      <c r="ANV1864" s="401"/>
      <c r="ANW1864" s="401"/>
      <c r="ANX1864" s="401"/>
      <c r="ANY1864" s="401"/>
      <c r="ANZ1864" s="401"/>
      <c r="AOA1864" s="401"/>
      <c r="AOB1864" s="401"/>
      <c r="AOC1864" s="401"/>
      <c r="AOD1864" s="401"/>
      <c r="AOE1864" s="401"/>
      <c r="AOF1864" s="401"/>
      <c r="AOG1864" s="401"/>
      <c r="AOH1864" s="401"/>
      <c r="AOI1864" s="401"/>
      <c r="AOJ1864" s="401"/>
      <c r="AOK1864" s="401"/>
      <c r="AOL1864" s="401"/>
      <c r="AOM1864" s="401"/>
      <c r="AON1864" s="401"/>
      <c r="AOO1864" s="401"/>
      <c r="AOP1864" s="401"/>
      <c r="AOQ1864" s="401"/>
      <c r="AOR1864" s="401"/>
      <c r="AOS1864" s="401"/>
      <c r="AOT1864" s="401"/>
      <c r="AOU1864" s="401"/>
      <c r="AOV1864" s="401"/>
      <c r="AOW1864" s="401"/>
      <c r="AOX1864" s="401"/>
      <c r="AOY1864" s="401"/>
      <c r="AOZ1864" s="401"/>
      <c r="APA1864" s="401"/>
      <c r="APB1864" s="401"/>
      <c r="APC1864" s="401"/>
      <c r="APD1864" s="401"/>
      <c r="APE1864" s="401"/>
      <c r="APF1864" s="401"/>
      <c r="APG1864" s="401"/>
      <c r="APH1864" s="401"/>
      <c r="API1864" s="401"/>
      <c r="APJ1864" s="401"/>
      <c r="APK1864" s="401"/>
      <c r="APL1864" s="401"/>
      <c r="APM1864" s="401"/>
      <c r="APN1864" s="401"/>
      <c r="APO1864" s="401"/>
      <c r="APP1864" s="401"/>
      <c r="APQ1864" s="401"/>
      <c r="APR1864" s="401"/>
      <c r="APS1864" s="401"/>
      <c r="APT1864" s="401"/>
      <c r="APU1864" s="401"/>
      <c r="APV1864" s="401"/>
      <c r="APW1864" s="401"/>
      <c r="APX1864" s="401"/>
      <c r="APY1864" s="401"/>
      <c r="APZ1864" s="401"/>
      <c r="AQA1864" s="401"/>
      <c r="AQB1864" s="401"/>
      <c r="AQC1864" s="401"/>
      <c r="AQD1864" s="401"/>
      <c r="AQE1864" s="401"/>
      <c r="AQF1864" s="401"/>
      <c r="AQG1864" s="401"/>
      <c r="AQH1864" s="401"/>
      <c r="AQI1864" s="401"/>
      <c r="AQJ1864" s="401"/>
      <c r="AQK1864" s="401"/>
      <c r="AQL1864" s="401"/>
      <c r="AQM1864" s="401"/>
      <c r="AQN1864" s="401"/>
      <c r="AQO1864" s="401"/>
      <c r="AQP1864" s="401"/>
      <c r="AQQ1864" s="401"/>
      <c r="AQR1864" s="401"/>
      <c r="AQS1864" s="401"/>
      <c r="AQT1864" s="401"/>
      <c r="AQU1864" s="401"/>
      <c r="AQV1864" s="401"/>
      <c r="AQW1864" s="401"/>
      <c r="AQX1864" s="401"/>
      <c r="AQY1864" s="401"/>
      <c r="AQZ1864" s="401"/>
      <c r="ARA1864" s="401"/>
      <c r="ARB1864" s="401"/>
      <c r="ARC1864" s="401"/>
      <c r="ARD1864" s="401"/>
      <c r="ARE1864" s="401"/>
      <c r="ARF1864" s="401"/>
      <c r="ARG1864" s="401"/>
      <c r="ARH1864" s="401"/>
      <c r="ARI1864" s="401"/>
      <c r="ARJ1864" s="401"/>
      <c r="ARK1864" s="401"/>
      <c r="ARL1864" s="401"/>
      <c r="ARM1864" s="401"/>
      <c r="ARN1864" s="401"/>
      <c r="ARO1864" s="401"/>
      <c r="ARP1864" s="401"/>
      <c r="ARQ1864" s="401"/>
      <c r="ARR1864" s="401"/>
      <c r="ARS1864" s="401"/>
      <c r="ART1864" s="401"/>
      <c r="ARU1864" s="401"/>
      <c r="ARV1864" s="401"/>
      <c r="ARW1864" s="401"/>
      <c r="ARX1864" s="401"/>
      <c r="ARY1864" s="401"/>
      <c r="ARZ1864" s="401"/>
      <c r="ASA1864" s="401"/>
      <c r="ASB1864" s="401"/>
      <c r="ASC1864" s="401"/>
      <c r="ASD1864" s="401"/>
      <c r="ASE1864" s="401"/>
      <c r="ASF1864" s="401"/>
      <c r="ASG1864" s="401"/>
      <c r="ASH1864" s="401"/>
      <c r="ASI1864" s="401"/>
      <c r="ASJ1864" s="401"/>
      <c r="ASK1864" s="401"/>
      <c r="ASL1864" s="401"/>
      <c r="ASM1864" s="401"/>
      <c r="ASN1864" s="401"/>
      <c r="ASO1864" s="401"/>
      <c r="ASP1864" s="401"/>
      <c r="ASQ1864" s="401"/>
      <c r="ASR1864" s="401"/>
      <c r="ASS1864" s="401"/>
      <c r="AST1864" s="401"/>
      <c r="ASU1864" s="401"/>
      <c r="ASV1864" s="401"/>
      <c r="ASW1864" s="401"/>
      <c r="ASX1864" s="401"/>
      <c r="ASY1864" s="401"/>
      <c r="ASZ1864" s="401"/>
      <c r="ATA1864" s="401"/>
      <c r="ATB1864" s="401"/>
      <c r="ATC1864" s="401"/>
      <c r="ATD1864" s="401"/>
      <c r="ATE1864" s="401"/>
      <c r="ATF1864" s="401"/>
      <c r="ATG1864" s="401"/>
      <c r="ATH1864" s="401"/>
      <c r="ATI1864" s="401"/>
      <c r="ATJ1864" s="401"/>
      <c r="ATK1864" s="401"/>
      <c r="ATL1864" s="401"/>
      <c r="ATM1864" s="401"/>
      <c r="ATN1864" s="401"/>
      <c r="ATO1864" s="401"/>
      <c r="ATP1864" s="401"/>
      <c r="ATQ1864" s="401"/>
      <c r="ATR1864" s="401"/>
      <c r="ATS1864" s="401"/>
      <c r="ATT1864" s="401"/>
      <c r="ATU1864" s="401"/>
      <c r="ATV1864" s="401"/>
      <c r="ATW1864" s="401"/>
      <c r="ATX1864" s="401"/>
      <c r="ATY1864" s="401"/>
      <c r="ATZ1864" s="401"/>
      <c r="AUA1864" s="401"/>
      <c r="AUB1864" s="401"/>
      <c r="AUC1864" s="401"/>
      <c r="AUD1864" s="401"/>
      <c r="AUE1864" s="401"/>
      <c r="AUF1864" s="401"/>
      <c r="AUG1864" s="401"/>
      <c r="AUH1864" s="401"/>
      <c r="AUI1864" s="401"/>
      <c r="AUJ1864" s="401"/>
      <c r="AUK1864" s="401"/>
      <c r="AUL1864" s="401"/>
      <c r="AUM1864" s="401"/>
      <c r="AUN1864" s="401"/>
      <c r="AUO1864" s="401"/>
      <c r="AUP1864" s="401"/>
      <c r="AUQ1864" s="401"/>
      <c r="AUR1864" s="401"/>
      <c r="AUS1864" s="401"/>
      <c r="AUT1864" s="401"/>
      <c r="AUU1864" s="401"/>
      <c r="AUV1864" s="401"/>
      <c r="AUW1864" s="401"/>
      <c r="AUX1864" s="401"/>
      <c r="AUY1864" s="401"/>
      <c r="AUZ1864" s="401"/>
      <c r="AVA1864" s="401"/>
      <c r="AVB1864" s="401"/>
      <c r="AVC1864" s="401"/>
      <c r="AVD1864" s="401"/>
      <c r="AVE1864" s="401"/>
      <c r="AVF1864" s="401"/>
      <c r="AVG1864" s="401"/>
      <c r="AVH1864" s="401"/>
      <c r="AVI1864" s="401"/>
      <c r="AVJ1864" s="401"/>
      <c r="AVK1864" s="401"/>
      <c r="AVL1864" s="401"/>
      <c r="AVM1864" s="401"/>
      <c r="AVN1864" s="401"/>
      <c r="AVO1864" s="401"/>
      <c r="AVP1864" s="401"/>
      <c r="AVQ1864" s="401"/>
      <c r="AVR1864" s="401"/>
      <c r="AVS1864" s="401"/>
      <c r="AVT1864" s="401"/>
      <c r="AVU1864" s="401"/>
      <c r="AVV1864" s="401"/>
      <c r="AVW1864" s="401"/>
      <c r="AVX1864" s="401"/>
      <c r="AVY1864" s="401"/>
      <c r="AVZ1864" s="401"/>
      <c r="AWA1864" s="401"/>
      <c r="AWB1864" s="401"/>
      <c r="AWC1864" s="401"/>
      <c r="AWD1864" s="401"/>
      <c r="AWE1864" s="401"/>
      <c r="AWF1864" s="401"/>
      <c r="AWG1864" s="401"/>
      <c r="AWH1864" s="401"/>
      <c r="AWI1864" s="401"/>
      <c r="AWJ1864" s="401"/>
      <c r="AWK1864" s="401"/>
      <c r="AWL1864" s="401"/>
      <c r="AWM1864" s="401"/>
      <c r="AWN1864" s="401"/>
      <c r="AWO1864" s="401"/>
      <c r="AWP1864" s="401"/>
      <c r="AWQ1864" s="401"/>
      <c r="AWR1864" s="401"/>
      <c r="AWS1864" s="401"/>
      <c r="AWT1864" s="401"/>
      <c r="AWU1864" s="401"/>
      <c r="AWV1864" s="401"/>
      <c r="AWW1864" s="401"/>
      <c r="AWX1864" s="401"/>
      <c r="AWY1864" s="401"/>
      <c r="AWZ1864" s="401"/>
      <c r="AXA1864" s="401"/>
      <c r="AXB1864" s="401"/>
      <c r="AXC1864" s="401"/>
      <c r="AXD1864" s="401"/>
      <c r="AXE1864" s="401"/>
      <c r="AXF1864" s="401"/>
      <c r="AXG1864" s="401"/>
      <c r="AXH1864" s="401"/>
      <c r="AXI1864" s="401"/>
      <c r="AXJ1864" s="401"/>
      <c r="AXK1864" s="401"/>
      <c r="AXL1864" s="401"/>
      <c r="AXM1864" s="401"/>
      <c r="AXN1864" s="401"/>
      <c r="AXO1864" s="401"/>
      <c r="AXP1864" s="401"/>
      <c r="AXQ1864" s="401"/>
      <c r="AXR1864" s="401"/>
      <c r="AXS1864" s="401"/>
      <c r="AXT1864" s="401"/>
      <c r="AXU1864" s="401"/>
      <c r="AXV1864" s="401"/>
      <c r="AXW1864" s="401"/>
      <c r="AXX1864" s="401"/>
      <c r="AXY1864" s="401"/>
      <c r="AXZ1864" s="401"/>
      <c r="AYA1864" s="401"/>
      <c r="AYB1864" s="401"/>
      <c r="AYC1864" s="401"/>
      <c r="AYD1864" s="401"/>
      <c r="AYE1864" s="401"/>
      <c r="AYF1864" s="401"/>
      <c r="AYG1864" s="401"/>
      <c r="AYH1864" s="401"/>
      <c r="AYI1864" s="401"/>
      <c r="AYJ1864" s="401"/>
      <c r="AYK1864" s="401"/>
      <c r="AYL1864" s="401"/>
      <c r="AYM1864" s="401"/>
      <c r="AYN1864" s="401"/>
      <c r="AYO1864" s="401"/>
      <c r="AYP1864" s="401"/>
      <c r="AYQ1864" s="401"/>
      <c r="AYR1864" s="401"/>
      <c r="AYS1864" s="401"/>
      <c r="AYT1864" s="401"/>
      <c r="AYU1864" s="401"/>
      <c r="AYV1864" s="401"/>
      <c r="AYW1864" s="401"/>
      <c r="AYX1864" s="401"/>
      <c r="AYY1864" s="401"/>
      <c r="AYZ1864" s="401"/>
      <c r="AZA1864" s="401"/>
      <c r="AZB1864" s="401"/>
      <c r="AZC1864" s="401"/>
      <c r="AZD1864" s="401"/>
      <c r="AZE1864" s="401"/>
      <c r="AZF1864" s="401"/>
      <c r="AZG1864" s="401"/>
      <c r="AZH1864" s="401"/>
      <c r="AZI1864" s="401"/>
      <c r="AZJ1864" s="401"/>
      <c r="AZK1864" s="401"/>
      <c r="AZL1864" s="401"/>
      <c r="AZM1864" s="401"/>
      <c r="AZN1864" s="401"/>
      <c r="AZO1864" s="401"/>
      <c r="AZP1864" s="401"/>
      <c r="AZQ1864" s="401"/>
      <c r="AZR1864" s="401"/>
      <c r="AZS1864" s="401"/>
      <c r="AZT1864" s="401"/>
      <c r="AZU1864" s="401"/>
      <c r="AZV1864" s="401"/>
      <c r="AZW1864" s="401"/>
      <c r="AZX1864" s="401"/>
      <c r="AZY1864" s="401"/>
      <c r="AZZ1864" s="401"/>
      <c r="BAA1864" s="401"/>
      <c r="BAB1864" s="401"/>
      <c r="BAC1864" s="401"/>
      <c r="BAD1864" s="401"/>
      <c r="BAE1864" s="401"/>
      <c r="BAF1864" s="401"/>
      <c r="BAG1864" s="401"/>
      <c r="BAH1864" s="401"/>
      <c r="BAI1864" s="401"/>
      <c r="BAJ1864" s="401"/>
      <c r="BAK1864" s="401"/>
      <c r="BAL1864" s="401"/>
      <c r="BAM1864" s="401"/>
      <c r="BAN1864" s="401"/>
      <c r="BAO1864" s="401"/>
      <c r="BAP1864" s="401"/>
      <c r="BAQ1864" s="401"/>
      <c r="BAR1864" s="401"/>
      <c r="BAS1864" s="401"/>
      <c r="BAT1864" s="401"/>
      <c r="BAU1864" s="401"/>
      <c r="BAV1864" s="401"/>
      <c r="BAW1864" s="401"/>
      <c r="BAX1864" s="401"/>
      <c r="BAY1864" s="401"/>
      <c r="BAZ1864" s="401"/>
      <c r="BBA1864" s="401"/>
      <c r="BBB1864" s="401"/>
      <c r="BBC1864" s="401"/>
      <c r="BBD1864" s="401"/>
      <c r="BBE1864" s="401"/>
      <c r="BBF1864" s="401"/>
      <c r="BBG1864" s="401"/>
      <c r="BBH1864" s="401"/>
      <c r="BBI1864" s="401"/>
      <c r="BBJ1864" s="401"/>
      <c r="BBK1864" s="401"/>
      <c r="BBL1864" s="401"/>
      <c r="BBM1864" s="401"/>
      <c r="BBN1864" s="401"/>
      <c r="BBO1864" s="401"/>
      <c r="BBP1864" s="401"/>
      <c r="BBQ1864" s="401"/>
      <c r="BBR1864" s="401"/>
      <c r="BBS1864" s="401"/>
      <c r="BBT1864" s="401"/>
      <c r="BBU1864" s="401"/>
      <c r="BBV1864" s="401"/>
      <c r="BBW1864" s="401"/>
      <c r="BBX1864" s="401"/>
      <c r="BBY1864" s="401"/>
      <c r="BBZ1864" s="401"/>
      <c r="BCA1864" s="401"/>
      <c r="BCB1864" s="401"/>
      <c r="BCC1864" s="401"/>
      <c r="BCD1864" s="401"/>
      <c r="BCE1864" s="401"/>
      <c r="BCF1864" s="401"/>
      <c r="BCG1864" s="401"/>
      <c r="BCH1864" s="401"/>
      <c r="BCI1864" s="401"/>
      <c r="BCJ1864" s="401"/>
      <c r="BCK1864" s="401"/>
      <c r="BCL1864" s="401"/>
      <c r="BCM1864" s="401"/>
      <c r="BCN1864" s="401"/>
      <c r="BCO1864" s="401"/>
      <c r="BCP1864" s="401"/>
      <c r="BCQ1864" s="401"/>
      <c r="BCR1864" s="401"/>
      <c r="BCS1864" s="401"/>
      <c r="BCT1864" s="401"/>
      <c r="BCU1864" s="401"/>
      <c r="BCV1864" s="401"/>
      <c r="BCW1864" s="401"/>
      <c r="BCX1864" s="401"/>
      <c r="BCY1864" s="401"/>
      <c r="BCZ1864" s="401"/>
      <c r="BDA1864" s="401"/>
      <c r="BDB1864" s="401"/>
      <c r="BDC1864" s="401"/>
      <c r="BDD1864" s="401"/>
      <c r="BDE1864" s="401"/>
      <c r="BDF1864" s="401"/>
      <c r="BDG1864" s="401"/>
      <c r="BDH1864" s="401"/>
      <c r="BDI1864" s="401"/>
      <c r="BDJ1864" s="401"/>
      <c r="BDK1864" s="401"/>
      <c r="BDL1864" s="401"/>
      <c r="BDM1864" s="401"/>
      <c r="BDN1864" s="401"/>
      <c r="BDO1864" s="401"/>
      <c r="BDP1864" s="401"/>
      <c r="BDQ1864" s="401"/>
      <c r="BDR1864" s="401"/>
      <c r="BDS1864" s="401"/>
      <c r="BDT1864" s="401"/>
      <c r="BDU1864" s="401"/>
      <c r="BDV1864" s="401"/>
      <c r="BDW1864" s="401"/>
      <c r="BDX1864" s="401"/>
      <c r="BDY1864" s="401"/>
      <c r="BDZ1864" s="401"/>
      <c r="BEA1864" s="401"/>
      <c r="BEB1864" s="401"/>
      <c r="BEC1864" s="401"/>
      <c r="BED1864" s="401"/>
      <c r="BEE1864" s="401"/>
      <c r="BEF1864" s="401"/>
      <c r="BEG1864" s="401"/>
      <c r="BEH1864" s="401"/>
      <c r="BEI1864" s="401"/>
      <c r="BEJ1864" s="401"/>
      <c r="BEK1864" s="401"/>
      <c r="BEL1864" s="401"/>
      <c r="BEM1864" s="401"/>
      <c r="BEN1864" s="401"/>
      <c r="BEO1864" s="401"/>
      <c r="BEP1864" s="401"/>
      <c r="BEQ1864" s="401"/>
      <c r="BER1864" s="401"/>
      <c r="BES1864" s="401"/>
      <c r="BET1864" s="401"/>
      <c r="BEU1864" s="401"/>
      <c r="BEV1864" s="401"/>
      <c r="BEW1864" s="401"/>
      <c r="BEX1864" s="401"/>
      <c r="BEY1864" s="401"/>
      <c r="BEZ1864" s="401"/>
      <c r="BFA1864" s="401"/>
      <c r="BFB1864" s="401"/>
      <c r="BFC1864" s="401"/>
      <c r="BFD1864" s="401"/>
      <c r="BFE1864" s="401"/>
      <c r="BFF1864" s="401"/>
      <c r="BFG1864" s="401"/>
      <c r="BFH1864" s="401"/>
      <c r="BFI1864" s="401"/>
      <c r="BFJ1864" s="401"/>
      <c r="BFK1864" s="401"/>
      <c r="BFL1864" s="401"/>
      <c r="BFM1864" s="401"/>
      <c r="BFN1864" s="401"/>
      <c r="BFO1864" s="401"/>
      <c r="BFP1864" s="401"/>
      <c r="BFQ1864" s="401"/>
      <c r="BFR1864" s="401"/>
      <c r="BFS1864" s="401"/>
      <c r="BFT1864" s="401"/>
      <c r="BFU1864" s="401"/>
      <c r="BFV1864" s="401"/>
      <c r="BFW1864" s="401"/>
      <c r="BFX1864" s="401"/>
      <c r="BFY1864" s="401"/>
      <c r="BFZ1864" s="401"/>
      <c r="BGA1864" s="401"/>
      <c r="BGB1864" s="401"/>
      <c r="BGC1864" s="401"/>
      <c r="BGD1864" s="401"/>
      <c r="BGE1864" s="401"/>
      <c r="BGF1864" s="401"/>
      <c r="BGG1864" s="401"/>
      <c r="BGH1864" s="401"/>
      <c r="BGI1864" s="401"/>
      <c r="BGJ1864" s="401"/>
      <c r="BGK1864" s="401"/>
      <c r="BGL1864" s="401"/>
      <c r="BGM1864" s="401"/>
      <c r="BGN1864" s="401"/>
      <c r="BGO1864" s="401"/>
      <c r="BGP1864" s="401"/>
      <c r="BGQ1864" s="401"/>
      <c r="BGR1864" s="401"/>
      <c r="BGS1864" s="401"/>
      <c r="BGT1864" s="401"/>
      <c r="BGU1864" s="401"/>
      <c r="BGV1864" s="401"/>
      <c r="BGW1864" s="401"/>
      <c r="BGX1864" s="401"/>
      <c r="BGY1864" s="401"/>
      <c r="BGZ1864" s="401"/>
      <c r="BHA1864" s="401"/>
      <c r="BHB1864" s="401"/>
      <c r="BHC1864" s="401"/>
      <c r="BHD1864" s="401"/>
      <c r="BHE1864" s="401"/>
      <c r="BHF1864" s="401"/>
      <c r="BHG1864" s="401"/>
      <c r="BHH1864" s="401"/>
      <c r="BHI1864" s="401"/>
      <c r="BHJ1864" s="401"/>
      <c r="BHK1864" s="401"/>
      <c r="BHL1864" s="401"/>
      <c r="BHM1864" s="401"/>
      <c r="BHN1864" s="401"/>
      <c r="BHO1864" s="401"/>
      <c r="BHP1864" s="401"/>
      <c r="BHQ1864" s="401"/>
      <c r="BHR1864" s="401"/>
      <c r="BHS1864" s="401"/>
      <c r="BHT1864" s="401"/>
      <c r="BHU1864" s="401"/>
      <c r="BHV1864" s="401"/>
      <c r="BHW1864" s="401"/>
      <c r="BHX1864" s="401"/>
      <c r="BHY1864" s="401"/>
      <c r="BHZ1864" s="401"/>
      <c r="BIA1864" s="401"/>
      <c r="BIB1864" s="401"/>
      <c r="BIC1864" s="401"/>
      <c r="BID1864" s="401"/>
      <c r="BIE1864" s="401"/>
      <c r="BIF1864" s="401"/>
      <c r="BIG1864" s="401"/>
      <c r="BIH1864" s="401"/>
      <c r="BII1864" s="401"/>
      <c r="BIJ1864" s="401"/>
      <c r="BIK1864" s="401"/>
      <c r="BIL1864" s="401"/>
      <c r="BIM1864" s="401"/>
      <c r="BIN1864" s="401"/>
      <c r="BIO1864" s="401"/>
      <c r="BIP1864" s="401"/>
      <c r="BIQ1864" s="401"/>
      <c r="BIR1864" s="401"/>
      <c r="BIS1864" s="401"/>
      <c r="BIT1864" s="401"/>
      <c r="BIU1864" s="401"/>
      <c r="BIV1864" s="401"/>
      <c r="BIW1864" s="401"/>
      <c r="BIX1864" s="401"/>
      <c r="BIY1864" s="401"/>
      <c r="BIZ1864" s="401"/>
      <c r="BJA1864" s="401"/>
      <c r="BJB1864" s="401"/>
      <c r="BJC1864" s="401"/>
      <c r="BJD1864" s="401"/>
      <c r="BJE1864" s="401"/>
      <c r="BJF1864" s="401"/>
      <c r="BJG1864" s="401"/>
      <c r="BJH1864" s="401"/>
      <c r="BJI1864" s="401"/>
      <c r="BJJ1864" s="401"/>
      <c r="BJK1864" s="401"/>
      <c r="BJL1864" s="401"/>
      <c r="BJM1864" s="401"/>
      <c r="BJN1864" s="401"/>
      <c r="BJO1864" s="401"/>
      <c r="BJP1864" s="401"/>
      <c r="BJQ1864" s="401"/>
      <c r="BJR1864" s="401"/>
      <c r="BJS1864" s="401"/>
      <c r="BJT1864" s="401"/>
      <c r="BJU1864" s="401"/>
      <c r="BJV1864" s="401"/>
      <c r="BJW1864" s="401"/>
      <c r="BJX1864" s="401"/>
      <c r="BJY1864" s="401"/>
      <c r="BJZ1864" s="401"/>
      <c r="BKA1864" s="401"/>
      <c r="BKB1864" s="401"/>
      <c r="BKC1864" s="401"/>
      <c r="BKD1864" s="401"/>
      <c r="BKE1864" s="401"/>
      <c r="BKF1864" s="401"/>
      <c r="BKG1864" s="401"/>
      <c r="BKH1864" s="401"/>
      <c r="BKI1864" s="401"/>
      <c r="BKJ1864" s="401"/>
      <c r="BKK1864" s="401"/>
      <c r="BKL1864" s="401"/>
      <c r="BKM1864" s="401"/>
      <c r="BKN1864" s="401"/>
      <c r="BKO1864" s="401"/>
      <c r="BKP1864" s="401"/>
      <c r="BKQ1864" s="401"/>
      <c r="BKR1864" s="401"/>
      <c r="BKS1864" s="401"/>
      <c r="BKT1864" s="401"/>
      <c r="BKU1864" s="401"/>
      <c r="BKV1864" s="401"/>
      <c r="BKW1864" s="401"/>
      <c r="BKX1864" s="401"/>
      <c r="BKY1864" s="401"/>
      <c r="BKZ1864" s="401"/>
      <c r="BLA1864" s="401"/>
      <c r="BLB1864" s="401"/>
      <c r="BLC1864" s="401"/>
      <c r="BLD1864" s="401"/>
      <c r="BLE1864" s="401"/>
      <c r="BLF1864" s="401"/>
      <c r="BLG1864" s="401"/>
      <c r="BLH1864" s="401"/>
      <c r="BLI1864" s="401"/>
      <c r="BLJ1864" s="401"/>
      <c r="BLK1864" s="401"/>
      <c r="BLL1864" s="401"/>
      <c r="BLM1864" s="401"/>
      <c r="BLN1864" s="401"/>
      <c r="BLO1864" s="401"/>
      <c r="BLP1864" s="401"/>
      <c r="BLQ1864" s="401"/>
      <c r="BLR1864" s="401"/>
      <c r="BLS1864" s="401"/>
      <c r="BLT1864" s="401"/>
      <c r="BLU1864" s="401"/>
      <c r="BLV1864" s="401"/>
      <c r="BLW1864" s="401"/>
      <c r="BLX1864" s="401"/>
      <c r="BLY1864" s="401"/>
      <c r="BLZ1864" s="401"/>
      <c r="BMA1864" s="401"/>
      <c r="BMB1864" s="401"/>
      <c r="BMC1864" s="401"/>
      <c r="BMD1864" s="401"/>
      <c r="BME1864" s="401"/>
      <c r="BMF1864" s="401"/>
      <c r="BMG1864" s="401"/>
      <c r="BMH1864" s="401"/>
      <c r="BMI1864" s="401"/>
      <c r="BMJ1864" s="401"/>
      <c r="BMK1864" s="401"/>
      <c r="BML1864" s="401"/>
      <c r="BMM1864" s="401"/>
      <c r="BMN1864" s="401"/>
      <c r="BMO1864" s="401"/>
      <c r="BMP1864" s="401"/>
      <c r="BMQ1864" s="401"/>
      <c r="BMR1864" s="401"/>
      <c r="BMS1864" s="401"/>
      <c r="BMT1864" s="401"/>
      <c r="BMU1864" s="401"/>
      <c r="BMV1864" s="401"/>
      <c r="BMW1864" s="401"/>
      <c r="BMX1864" s="401"/>
      <c r="BMY1864" s="401"/>
      <c r="BMZ1864" s="401"/>
      <c r="BNA1864" s="401"/>
      <c r="BNB1864" s="401"/>
      <c r="BNC1864" s="401"/>
      <c r="BND1864" s="401"/>
      <c r="BNE1864" s="401"/>
      <c r="BNF1864" s="401"/>
      <c r="BNG1864" s="401"/>
      <c r="BNH1864" s="401"/>
      <c r="BNI1864" s="401"/>
      <c r="BNJ1864" s="401"/>
      <c r="BNK1864" s="401"/>
      <c r="BNL1864" s="401"/>
      <c r="BNM1864" s="401"/>
      <c r="BNN1864" s="401"/>
      <c r="BNO1864" s="401"/>
      <c r="BNP1864" s="401"/>
      <c r="BNQ1864" s="401"/>
      <c r="BNR1864" s="401"/>
      <c r="BNS1864" s="401"/>
      <c r="BNT1864" s="401"/>
      <c r="BNU1864" s="401"/>
      <c r="BNV1864" s="401"/>
      <c r="BNW1864" s="401"/>
      <c r="BNX1864" s="401"/>
      <c r="BNY1864" s="401"/>
      <c r="BNZ1864" s="401"/>
      <c r="BOA1864" s="401"/>
      <c r="BOB1864" s="401"/>
      <c r="BOC1864" s="401"/>
      <c r="BOD1864" s="401"/>
      <c r="BOE1864" s="401"/>
      <c r="BOF1864" s="401"/>
      <c r="BOG1864" s="401"/>
      <c r="BOH1864" s="401"/>
      <c r="BOI1864" s="401"/>
      <c r="BOJ1864" s="401"/>
      <c r="BOK1864" s="401"/>
      <c r="BOL1864" s="401"/>
      <c r="BOM1864" s="401"/>
      <c r="BON1864" s="401"/>
      <c r="BOO1864" s="401"/>
      <c r="BOP1864" s="401"/>
      <c r="BOQ1864" s="401"/>
      <c r="BOR1864" s="401"/>
      <c r="BOS1864" s="401"/>
      <c r="BOT1864" s="401"/>
      <c r="BOU1864" s="401"/>
      <c r="BOV1864" s="401"/>
      <c r="BOW1864" s="401"/>
      <c r="BOX1864" s="401"/>
      <c r="BOY1864" s="401"/>
      <c r="BOZ1864" s="401"/>
      <c r="BPA1864" s="401"/>
      <c r="BPB1864" s="401"/>
      <c r="BPC1864" s="401"/>
      <c r="BPD1864" s="401"/>
      <c r="BPE1864" s="401"/>
      <c r="BPF1864" s="401"/>
      <c r="BPG1864" s="401"/>
      <c r="BPH1864" s="401"/>
      <c r="BPI1864" s="401"/>
      <c r="BPJ1864" s="401"/>
      <c r="BPK1864" s="401"/>
      <c r="BPL1864" s="401"/>
      <c r="BPM1864" s="401"/>
      <c r="BPN1864" s="401"/>
      <c r="BPO1864" s="401"/>
      <c r="BPP1864" s="401"/>
      <c r="BPQ1864" s="401"/>
      <c r="BPR1864" s="401"/>
      <c r="BPS1864" s="401"/>
      <c r="BPT1864" s="401"/>
      <c r="BPU1864" s="401"/>
      <c r="BPV1864" s="401"/>
      <c r="BPW1864" s="401"/>
      <c r="BPX1864" s="401"/>
      <c r="BPY1864" s="401"/>
      <c r="BPZ1864" s="401"/>
      <c r="BQA1864" s="401"/>
      <c r="BQB1864" s="401"/>
      <c r="BQC1864" s="401"/>
      <c r="BQD1864" s="401"/>
      <c r="BQE1864" s="401"/>
      <c r="BQF1864" s="401"/>
      <c r="BQG1864" s="401"/>
      <c r="BQH1864" s="401"/>
      <c r="BQI1864" s="401"/>
      <c r="BQJ1864" s="401"/>
      <c r="BQK1864" s="401"/>
      <c r="BQL1864" s="401"/>
      <c r="BQM1864" s="401"/>
      <c r="BQN1864" s="401"/>
      <c r="BQO1864" s="401"/>
      <c r="BQP1864" s="401"/>
      <c r="BQQ1864" s="401"/>
      <c r="BQR1864" s="401"/>
      <c r="BQS1864" s="401"/>
      <c r="BQT1864" s="401"/>
      <c r="BQU1864" s="401"/>
      <c r="BQV1864" s="401"/>
      <c r="BQW1864" s="401"/>
      <c r="BQX1864" s="401"/>
      <c r="BQY1864" s="401"/>
      <c r="BQZ1864" s="401"/>
      <c r="BRA1864" s="401"/>
      <c r="BRB1864" s="401"/>
      <c r="BRC1864" s="401"/>
      <c r="BRD1864" s="401"/>
      <c r="BRE1864" s="401"/>
      <c r="BRF1864" s="401"/>
      <c r="BRG1864" s="401"/>
      <c r="BRH1864" s="401"/>
      <c r="BRI1864" s="401"/>
      <c r="BRJ1864" s="401"/>
      <c r="BRK1864" s="401"/>
      <c r="BRL1864" s="401"/>
      <c r="BRM1864" s="401"/>
      <c r="BRN1864" s="401"/>
      <c r="BRO1864" s="401"/>
      <c r="BRP1864" s="401"/>
      <c r="BRQ1864" s="401"/>
      <c r="BRR1864" s="401"/>
      <c r="BRS1864" s="401"/>
      <c r="BRT1864" s="401"/>
      <c r="BRU1864" s="401"/>
      <c r="BRV1864" s="401"/>
      <c r="BRW1864" s="401"/>
      <c r="BRX1864" s="401"/>
      <c r="BRY1864" s="401"/>
      <c r="BRZ1864" s="401"/>
      <c r="BSA1864" s="401"/>
      <c r="BSB1864" s="401"/>
      <c r="BSC1864" s="401"/>
      <c r="BSD1864" s="401"/>
      <c r="BSE1864" s="401"/>
      <c r="BSF1864" s="401"/>
      <c r="BSG1864" s="401"/>
      <c r="BSH1864" s="401"/>
      <c r="BSI1864" s="401"/>
      <c r="BSJ1864" s="401"/>
      <c r="BSK1864" s="401"/>
      <c r="BSL1864" s="401"/>
      <c r="BSM1864" s="401"/>
      <c r="BSN1864" s="401"/>
      <c r="BSO1864" s="401"/>
      <c r="BSP1864" s="401"/>
      <c r="BSQ1864" s="401"/>
      <c r="BSR1864" s="401"/>
      <c r="BSS1864" s="401"/>
      <c r="BST1864" s="401"/>
      <c r="BSU1864" s="401"/>
      <c r="BSV1864" s="401"/>
      <c r="BSW1864" s="401"/>
      <c r="BSX1864" s="401"/>
      <c r="BSY1864" s="401"/>
      <c r="BSZ1864" s="401"/>
      <c r="BTA1864" s="401"/>
      <c r="BTB1864" s="401"/>
      <c r="BTC1864" s="401"/>
      <c r="BTD1864" s="401"/>
      <c r="BTE1864" s="401"/>
      <c r="BTF1864" s="401"/>
      <c r="BTG1864" s="401"/>
      <c r="BTH1864" s="401"/>
      <c r="BTI1864" s="401"/>
      <c r="BTJ1864" s="401"/>
      <c r="BTK1864" s="401"/>
      <c r="BTL1864" s="401"/>
      <c r="BTM1864" s="401"/>
      <c r="BTN1864" s="401"/>
      <c r="BTO1864" s="401"/>
      <c r="BTP1864" s="401"/>
      <c r="BTQ1864" s="401"/>
      <c r="BTR1864" s="401"/>
      <c r="BTS1864" s="401"/>
      <c r="BTT1864" s="401"/>
      <c r="BTU1864" s="401"/>
      <c r="BTV1864" s="401"/>
      <c r="BTW1864" s="401"/>
      <c r="BTX1864" s="401"/>
      <c r="BTY1864" s="401"/>
      <c r="BTZ1864" s="401"/>
      <c r="BUA1864" s="401"/>
      <c r="BUB1864" s="401"/>
      <c r="BUC1864" s="401"/>
      <c r="BUD1864" s="401"/>
      <c r="BUE1864" s="401"/>
      <c r="BUF1864" s="401"/>
      <c r="BUG1864" s="401"/>
      <c r="BUH1864" s="401"/>
      <c r="BUI1864" s="401"/>
      <c r="BUJ1864" s="401"/>
      <c r="BUK1864" s="401"/>
      <c r="BUL1864" s="401"/>
      <c r="BUM1864" s="401"/>
      <c r="BUN1864" s="401"/>
      <c r="BUO1864" s="401"/>
      <c r="BUP1864" s="401"/>
      <c r="BUQ1864" s="401"/>
      <c r="BUR1864" s="401"/>
      <c r="BUS1864" s="401"/>
      <c r="BUT1864" s="401"/>
      <c r="BUU1864" s="401"/>
      <c r="BUV1864" s="401"/>
      <c r="BUW1864" s="401"/>
      <c r="BUX1864" s="401"/>
      <c r="BUY1864" s="401"/>
      <c r="BUZ1864" s="401"/>
      <c r="BVA1864" s="401"/>
      <c r="BVB1864" s="401"/>
      <c r="BVC1864" s="401"/>
      <c r="BVD1864" s="401"/>
      <c r="BVE1864" s="401"/>
      <c r="BVF1864" s="401"/>
      <c r="BVG1864" s="401"/>
      <c r="BVH1864" s="401"/>
      <c r="BVI1864" s="401"/>
      <c r="BVJ1864" s="401"/>
      <c r="BVK1864" s="401"/>
      <c r="BVL1864" s="401"/>
      <c r="BVM1864" s="401"/>
      <c r="BVN1864" s="401"/>
      <c r="BVO1864" s="401"/>
      <c r="BVP1864" s="401"/>
      <c r="BVQ1864" s="401"/>
      <c r="BVR1864" s="401"/>
      <c r="BVS1864" s="401"/>
      <c r="BVT1864" s="401"/>
      <c r="BVU1864" s="401"/>
      <c r="BVV1864" s="401"/>
      <c r="BVW1864" s="401"/>
      <c r="BVX1864" s="401"/>
      <c r="BVY1864" s="401"/>
      <c r="BVZ1864" s="401"/>
      <c r="BWA1864" s="401"/>
      <c r="BWB1864" s="401"/>
      <c r="BWC1864" s="401"/>
      <c r="BWD1864" s="401"/>
      <c r="BWE1864" s="401"/>
      <c r="BWF1864" s="401"/>
      <c r="BWG1864" s="401"/>
      <c r="BWH1864" s="401"/>
      <c r="BWI1864" s="401"/>
      <c r="BWJ1864" s="401"/>
      <c r="BWK1864" s="401"/>
      <c r="BWL1864" s="401"/>
      <c r="BWM1864" s="401"/>
      <c r="BWN1864" s="401"/>
      <c r="BWO1864" s="401"/>
      <c r="BWP1864" s="401"/>
      <c r="BWQ1864" s="401"/>
      <c r="BWR1864" s="401"/>
      <c r="BWS1864" s="401"/>
      <c r="BWT1864" s="401"/>
      <c r="BWU1864" s="401"/>
      <c r="BWV1864" s="401"/>
      <c r="BWW1864" s="401"/>
      <c r="BWX1864" s="401"/>
      <c r="BWY1864" s="401"/>
      <c r="BWZ1864" s="401"/>
      <c r="BXA1864" s="401"/>
      <c r="BXB1864" s="401"/>
      <c r="BXC1864" s="401"/>
      <c r="BXD1864" s="401"/>
      <c r="BXE1864" s="401"/>
      <c r="BXF1864" s="401"/>
      <c r="BXG1864" s="401"/>
      <c r="BXH1864" s="401"/>
      <c r="BXI1864" s="401"/>
      <c r="BXJ1864" s="401"/>
      <c r="BXK1864" s="401"/>
      <c r="BXL1864" s="401"/>
      <c r="BXM1864" s="401"/>
      <c r="BXN1864" s="401"/>
      <c r="BXO1864" s="401"/>
      <c r="BXP1864" s="401"/>
      <c r="BXQ1864" s="401"/>
      <c r="BXR1864" s="401"/>
      <c r="BXS1864" s="401"/>
      <c r="BXT1864" s="401"/>
      <c r="BXU1864" s="401"/>
      <c r="BXV1864" s="401"/>
      <c r="BXW1864" s="401"/>
      <c r="BXX1864" s="401"/>
      <c r="BXY1864" s="401"/>
      <c r="BXZ1864" s="401"/>
      <c r="BYA1864" s="401"/>
      <c r="BYB1864" s="401"/>
      <c r="BYC1864" s="401"/>
      <c r="BYD1864" s="401"/>
      <c r="BYE1864" s="401"/>
      <c r="BYF1864" s="401"/>
      <c r="BYG1864" s="401"/>
      <c r="BYH1864" s="401"/>
      <c r="BYI1864" s="401"/>
      <c r="BYJ1864" s="401"/>
      <c r="BYK1864" s="401"/>
      <c r="BYL1864" s="401"/>
      <c r="BYM1864" s="401"/>
      <c r="BYN1864" s="401"/>
      <c r="BYO1864" s="401"/>
      <c r="BYP1864" s="401"/>
      <c r="BYQ1864" s="401"/>
      <c r="BYR1864" s="401"/>
      <c r="BYS1864" s="401"/>
      <c r="BYT1864" s="401"/>
      <c r="BYU1864" s="401"/>
      <c r="BYV1864" s="401"/>
      <c r="BYW1864" s="401"/>
      <c r="BYX1864" s="401"/>
      <c r="BYY1864" s="401"/>
      <c r="BYZ1864" s="401"/>
      <c r="BZA1864" s="401"/>
      <c r="BZB1864" s="401"/>
      <c r="BZC1864" s="401"/>
      <c r="BZD1864" s="401"/>
      <c r="BZE1864" s="401"/>
      <c r="BZF1864" s="401"/>
      <c r="BZG1864" s="401"/>
      <c r="BZH1864" s="401"/>
      <c r="BZI1864" s="401"/>
      <c r="BZJ1864" s="401"/>
      <c r="BZK1864" s="401"/>
      <c r="BZL1864" s="401"/>
      <c r="BZM1864" s="401"/>
      <c r="BZN1864" s="401"/>
      <c r="BZO1864" s="401"/>
      <c r="BZP1864" s="401"/>
      <c r="BZQ1864" s="401"/>
      <c r="BZR1864" s="401"/>
      <c r="BZS1864" s="401"/>
      <c r="BZT1864" s="401"/>
      <c r="BZU1864" s="401"/>
      <c r="BZV1864" s="401"/>
      <c r="BZW1864" s="401"/>
      <c r="BZX1864" s="401"/>
      <c r="BZY1864" s="401"/>
      <c r="BZZ1864" s="401"/>
      <c r="CAA1864" s="401"/>
      <c r="CAB1864" s="401"/>
      <c r="CAC1864" s="401"/>
      <c r="CAD1864" s="401"/>
      <c r="CAE1864" s="401"/>
      <c r="CAF1864" s="401"/>
      <c r="CAG1864" s="401"/>
      <c r="CAH1864" s="401"/>
      <c r="CAI1864" s="401"/>
      <c r="CAJ1864" s="401"/>
      <c r="CAK1864" s="401"/>
      <c r="CAL1864" s="401"/>
      <c r="CAM1864" s="401"/>
      <c r="CAN1864" s="401"/>
      <c r="CAO1864" s="401"/>
      <c r="CAP1864" s="401"/>
      <c r="CAQ1864" s="401"/>
      <c r="CAR1864" s="401"/>
      <c r="CAS1864" s="401"/>
      <c r="CAT1864" s="401"/>
      <c r="CAU1864" s="401"/>
      <c r="CAV1864" s="401"/>
      <c r="CAW1864" s="401"/>
      <c r="CAX1864" s="401"/>
      <c r="CAY1864" s="401"/>
      <c r="CAZ1864" s="401"/>
      <c r="CBA1864" s="401"/>
      <c r="CBB1864" s="401"/>
      <c r="CBC1864" s="401"/>
      <c r="CBD1864" s="401"/>
      <c r="CBE1864" s="401"/>
      <c r="CBF1864" s="401"/>
      <c r="CBG1864" s="401"/>
      <c r="CBH1864" s="401"/>
      <c r="CBI1864" s="401"/>
      <c r="CBJ1864" s="401"/>
      <c r="CBK1864" s="401"/>
      <c r="CBL1864" s="401"/>
      <c r="CBM1864" s="401"/>
      <c r="CBN1864" s="401"/>
      <c r="CBO1864" s="401"/>
      <c r="CBP1864" s="401"/>
      <c r="CBQ1864" s="401"/>
      <c r="CBR1864" s="401"/>
      <c r="CBS1864" s="401"/>
      <c r="CBT1864" s="401"/>
      <c r="CBU1864" s="401"/>
      <c r="CBV1864" s="401"/>
      <c r="CBW1864" s="401"/>
      <c r="CBX1864" s="401"/>
      <c r="CBY1864" s="401"/>
      <c r="CBZ1864" s="401"/>
      <c r="CCA1864" s="401"/>
      <c r="CCB1864" s="401"/>
      <c r="CCC1864" s="401"/>
      <c r="CCD1864" s="401"/>
      <c r="CCE1864" s="401"/>
      <c r="CCF1864" s="401"/>
      <c r="CCG1864" s="401"/>
      <c r="CCH1864" s="401"/>
      <c r="CCI1864" s="401"/>
      <c r="CCJ1864" s="401"/>
      <c r="CCK1864" s="401"/>
      <c r="CCL1864" s="401"/>
      <c r="CCM1864" s="401"/>
      <c r="CCN1864" s="401"/>
      <c r="CCO1864" s="401"/>
      <c r="CCP1864" s="401"/>
      <c r="CCQ1864" s="401"/>
      <c r="CCR1864" s="401"/>
      <c r="CCS1864" s="401"/>
      <c r="CCT1864" s="401"/>
      <c r="CCU1864" s="401"/>
      <c r="CCV1864" s="401"/>
      <c r="CCW1864" s="401"/>
      <c r="CCX1864" s="401"/>
      <c r="CCY1864" s="401"/>
      <c r="CCZ1864" s="401"/>
      <c r="CDA1864" s="401"/>
      <c r="CDB1864" s="401"/>
      <c r="CDC1864" s="401"/>
      <c r="CDD1864" s="401"/>
      <c r="CDE1864" s="401"/>
      <c r="CDF1864" s="401"/>
      <c r="CDG1864" s="401"/>
      <c r="CDH1864" s="401"/>
      <c r="CDI1864" s="401"/>
      <c r="CDJ1864" s="401"/>
      <c r="CDK1864" s="401"/>
      <c r="CDL1864" s="401"/>
      <c r="CDM1864" s="401"/>
      <c r="CDN1864" s="401"/>
      <c r="CDO1864" s="401"/>
      <c r="CDP1864" s="401"/>
      <c r="CDQ1864" s="401"/>
      <c r="CDR1864" s="401"/>
      <c r="CDS1864" s="401"/>
      <c r="CDT1864" s="401"/>
      <c r="CDU1864" s="401"/>
      <c r="CDV1864" s="401"/>
      <c r="CDW1864" s="401"/>
      <c r="CDX1864" s="401"/>
      <c r="CDY1864" s="401"/>
      <c r="CDZ1864" s="401"/>
      <c r="CEA1864" s="401"/>
      <c r="CEB1864" s="401"/>
      <c r="CEC1864" s="401"/>
      <c r="CED1864" s="401"/>
      <c r="CEE1864" s="401"/>
      <c r="CEF1864" s="401"/>
      <c r="CEG1864" s="401"/>
      <c r="CEH1864" s="401"/>
      <c r="CEI1864" s="401"/>
      <c r="CEJ1864" s="401"/>
      <c r="CEK1864" s="401"/>
      <c r="CEL1864" s="401"/>
      <c r="CEM1864" s="401"/>
      <c r="CEN1864" s="401"/>
      <c r="CEO1864" s="401"/>
      <c r="CEP1864" s="401"/>
      <c r="CEQ1864" s="401"/>
      <c r="CER1864" s="401"/>
      <c r="CES1864" s="401"/>
      <c r="CET1864" s="401"/>
      <c r="CEU1864" s="401"/>
      <c r="CEV1864" s="401"/>
      <c r="CEW1864" s="401"/>
      <c r="CEX1864" s="401"/>
      <c r="CEY1864" s="401"/>
      <c r="CEZ1864" s="401"/>
      <c r="CFA1864" s="401"/>
      <c r="CFB1864" s="401"/>
      <c r="CFC1864" s="401"/>
      <c r="CFD1864" s="401"/>
      <c r="CFE1864" s="401"/>
      <c r="CFF1864" s="401"/>
      <c r="CFG1864" s="401"/>
      <c r="CFH1864" s="401"/>
      <c r="CFI1864" s="401"/>
      <c r="CFJ1864" s="401"/>
      <c r="CFK1864" s="401"/>
      <c r="CFL1864" s="401"/>
      <c r="CFM1864" s="401"/>
      <c r="CFN1864" s="401"/>
      <c r="CFO1864" s="401"/>
      <c r="CFP1864" s="401"/>
      <c r="CFQ1864" s="401"/>
      <c r="CFR1864" s="401"/>
      <c r="CFS1864" s="401"/>
      <c r="CFT1864" s="401"/>
      <c r="CFU1864" s="401"/>
      <c r="CFV1864" s="401"/>
      <c r="CFW1864" s="401"/>
      <c r="CFX1864" s="401"/>
      <c r="CFY1864" s="401"/>
      <c r="CFZ1864" s="401"/>
      <c r="CGA1864" s="401"/>
      <c r="CGB1864" s="401"/>
      <c r="CGC1864" s="401"/>
      <c r="CGD1864" s="401"/>
      <c r="CGE1864" s="401"/>
      <c r="CGF1864" s="401"/>
      <c r="CGG1864" s="401"/>
      <c r="CGH1864" s="401"/>
      <c r="CGI1864" s="401"/>
      <c r="CGJ1864" s="401"/>
      <c r="CGK1864" s="401"/>
      <c r="CGL1864" s="401"/>
      <c r="CGM1864" s="401"/>
      <c r="CGN1864" s="401"/>
      <c r="CGO1864" s="401"/>
      <c r="CGP1864" s="401"/>
      <c r="CGQ1864" s="401"/>
      <c r="CGR1864" s="401"/>
      <c r="CGS1864" s="401"/>
      <c r="CGT1864" s="401"/>
      <c r="CGU1864" s="401"/>
      <c r="CGV1864" s="401"/>
      <c r="CGW1864" s="401"/>
      <c r="CGX1864" s="401"/>
      <c r="CGY1864" s="401"/>
      <c r="CGZ1864" s="401"/>
      <c r="CHA1864" s="401"/>
      <c r="CHB1864" s="401"/>
      <c r="CHC1864" s="401"/>
      <c r="CHD1864" s="401"/>
      <c r="CHE1864" s="401"/>
      <c r="CHF1864" s="401"/>
      <c r="CHG1864" s="401"/>
      <c r="CHH1864" s="401"/>
      <c r="CHI1864" s="401"/>
      <c r="CHJ1864" s="401"/>
      <c r="CHK1864" s="401"/>
      <c r="CHL1864" s="401"/>
      <c r="CHM1864" s="401"/>
      <c r="CHN1864" s="401"/>
      <c r="CHO1864" s="401"/>
      <c r="CHP1864" s="401"/>
      <c r="CHQ1864" s="401"/>
      <c r="CHR1864" s="401"/>
      <c r="CHS1864" s="401"/>
      <c r="CHT1864" s="401"/>
      <c r="CHU1864" s="401"/>
      <c r="CHV1864" s="401"/>
      <c r="CHW1864" s="401"/>
      <c r="CHX1864" s="401"/>
      <c r="CHY1864" s="401"/>
      <c r="CHZ1864" s="401"/>
      <c r="CIA1864" s="401"/>
      <c r="CIB1864" s="401"/>
      <c r="CIC1864" s="401"/>
      <c r="CID1864" s="401"/>
      <c r="CIE1864" s="401"/>
      <c r="CIF1864" s="401"/>
      <c r="CIG1864" s="401"/>
      <c r="CIH1864" s="401"/>
      <c r="CII1864" s="401"/>
      <c r="CIJ1864" s="401"/>
      <c r="CIK1864" s="401"/>
      <c r="CIL1864" s="401"/>
      <c r="CIM1864" s="401"/>
      <c r="CIN1864" s="401"/>
      <c r="CIO1864" s="401"/>
      <c r="CIP1864" s="401"/>
      <c r="CIQ1864" s="401"/>
      <c r="CIR1864" s="401"/>
      <c r="CIS1864" s="401"/>
      <c r="CIT1864" s="401"/>
      <c r="CIU1864" s="401"/>
      <c r="CIV1864" s="401"/>
      <c r="CIW1864" s="401"/>
      <c r="CIX1864" s="401"/>
      <c r="CIY1864" s="401"/>
      <c r="CIZ1864" s="401"/>
      <c r="CJA1864" s="401"/>
      <c r="CJB1864" s="401"/>
      <c r="CJC1864" s="401"/>
      <c r="CJD1864" s="401"/>
      <c r="CJE1864" s="401"/>
      <c r="CJF1864" s="401"/>
      <c r="CJG1864" s="401"/>
      <c r="CJH1864" s="401"/>
      <c r="CJI1864" s="401"/>
      <c r="CJJ1864" s="401"/>
      <c r="CJK1864" s="401"/>
      <c r="CJL1864" s="401"/>
      <c r="CJM1864" s="401"/>
      <c r="CJN1864" s="401"/>
      <c r="CJO1864" s="401"/>
      <c r="CJP1864" s="401"/>
      <c r="CJQ1864" s="401"/>
      <c r="CJR1864" s="401"/>
      <c r="CJS1864" s="401"/>
      <c r="CJT1864" s="401"/>
      <c r="CJU1864" s="401"/>
      <c r="CJV1864" s="401"/>
      <c r="CJW1864" s="401"/>
      <c r="CJX1864" s="401"/>
      <c r="CJY1864" s="401"/>
      <c r="CJZ1864" s="401"/>
      <c r="CKA1864" s="401"/>
      <c r="CKB1864" s="401"/>
      <c r="CKC1864" s="401"/>
      <c r="CKD1864" s="401"/>
      <c r="CKE1864" s="401"/>
      <c r="CKF1864" s="401"/>
      <c r="CKG1864" s="401"/>
      <c r="CKH1864" s="401"/>
      <c r="CKI1864" s="401"/>
      <c r="CKJ1864" s="401"/>
      <c r="CKK1864" s="401"/>
      <c r="CKL1864" s="401"/>
      <c r="CKM1864" s="401"/>
      <c r="CKN1864" s="401"/>
      <c r="CKO1864" s="401"/>
      <c r="CKP1864" s="401"/>
      <c r="CKQ1864" s="401"/>
      <c r="CKR1864" s="401"/>
      <c r="CKS1864" s="401"/>
      <c r="CKT1864" s="401"/>
      <c r="CKU1864" s="401"/>
      <c r="CKV1864" s="401"/>
      <c r="CKW1864" s="401"/>
      <c r="CKX1864" s="401"/>
      <c r="CKY1864" s="401"/>
      <c r="CKZ1864" s="401"/>
      <c r="CLA1864" s="401"/>
      <c r="CLB1864" s="401"/>
      <c r="CLC1864" s="401"/>
      <c r="CLD1864" s="401"/>
      <c r="CLE1864" s="401"/>
      <c r="CLF1864" s="401"/>
      <c r="CLG1864" s="401"/>
      <c r="CLH1864" s="401"/>
      <c r="CLI1864" s="401"/>
      <c r="CLJ1864" s="401"/>
      <c r="CLK1864" s="401"/>
      <c r="CLL1864" s="401"/>
      <c r="CLM1864" s="401"/>
      <c r="CLN1864" s="401"/>
      <c r="CLO1864" s="401"/>
      <c r="CLP1864" s="401"/>
      <c r="CLQ1864" s="401"/>
      <c r="CLR1864" s="401"/>
      <c r="CLS1864" s="401"/>
      <c r="CLT1864" s="401"/>
      <c r="CLU1864" s="401"/>
      <c r="CLV1864" s="401"/>
      <c r="CLW1864" s="401"/>
      <c r="CLX1864" s="401"/>
      <c r="CLY1864" s="401"/>
      <c r="CLZ1864" s="401"/>
      <c r="CMA1864" s="401"/>
      <c r="CMB1864" s="401"/>
      <c r="CMC1864" s="401"/>
      <c r="CMD1864" s="401"/>
      <c r="CME1864" s="401"/>
      <c r="CMF1864" s="401"/>
      <c r="CMG1864" s="401"/>
      <c r="CMH1864" s="401"/>
      <c r="CMI1864" s="401"/>
      <c r="CMJ1864" s="401"/>
      <c r="CMK1864" s="401"/>
      <c r="CML1864" s="401"/>
      <c r="CMM1864" s="401"/>
      <c r="CMN1864" s="401"/>
      <c r="CMO1864" s="401"/>
      <c r="CMP1864" s="401"/>
      <c r="CMQ1864" s="401"/>
      <c r="CMR1864" s="401"/>
      <c r="CMS1864" s="401"/>
      <c r="CMT1864" s="401"/>
      <c r="CMU1864" s="401"/>
      <c r="CMV1864" s="401"/>
      <c r="CMW1864" s="401"/>
      <c r="CMX1864" s="401"/>
      <c r="CMY1864" s="401"/>
      <c r="CMZ1864" s="401"/>
      <c r="CNA1864" s="401"/>
      <c r="CNB1864" s="401"/>
      <c r="CNC1864" s="401"/>
      <c r="CND1864" s="401"/>
      <c r="CNE1864" s="401"/>
      <c r="CNF1864" s="401"/>
      <c r="CNG1864" s="401"/>
      <c r="CNH1864" s="401"/>
      <c r="CNI1864" s="401"/>
      <c r="CNJ1864" s="401"/>
      <c r="CNK1864" s="401"/>
      <c r="CNL1864" s="401"/>
      <c r="CNM1864" s="401"/>
      <c r="CNN1864" s="401"/>
      <c r="CNO1864" s="401"/>
      <c r="CNP1864" s="401"/>
      <c r="CNQ1864" s="401"/>
      <c r="CNR1864" s="401"/>
      <c r="CNS1864" s="401"/>
      <c r="CNT1864" s="401"/>
      <c r="CNU1864" s="401"/>
      <c r="CNV1864" s="401"/>
      <c r="CNW1864" s="401"/>
      <c r="CNX1864" s="401"/>
      <c r="CNY1864" s="401"/>
      <c r="CNZ1864" s="401"/>
      <c r="COA1864" s="401"/>
      <c r="COB1864" s="401"/>
      <c r="COC1864" s="401"/>
      <c r="COD1864" s="401"/>
      <c r="COE1864" s="401"/>
      <c r="COF1864" s="401"/>
      <c r="COG1864" s="401"/>
      <c r="COH1864" s="401"/>
      <c r="COI1864" s="401"/>
      <c r="COJ1864" s="401"/>
      <c r="COK1864" s="401"/>
      <c r="COL1864" s="401"/>
      <c r="COM1864" s="401"/>
      <c r="CON1864" s="401"/>
      <c r="COO1864" s="401"/>
      <c r="COP1864" s="401"/>
      <c r="COQ1864" s="401"/>
      <c r="COR1864" s="401"/>
      <c r="COS1864" s="401"/>
      <c r="COT1864" s="401"/>
      <c r="COU1864" s="401"/>
      <c r="COV1864" s="401"/>
      <c r="COW1864" s="401"/>
      <c r="COX1864" s="401"/>
      <c r="COY1864" s="401"/>
      <c r="COZ1864" s="401"/>
      <c r="CPA1864" s="401"/>
      <c r="CPB1864" s="401"/>
      <c r="CPC1864" s="401"/>
      <c r="CPD1864" s="401"/>
      <c r="CPE1864" s="401"/>
      <c r="CPF1864" s="401"/>
      <c r="CPG1864" s="401"/>
      <c r="CPH1864" s="401"/>
      <c r="CPI1864" s="401"/>
      <c r="CPJ1864" s="401"/>
      <c r="CPK1864" s="401"/>
      <c r="CPL1864" s="401"/>
      <c r="CPM1864" s="401"/>
      <c r="CPN1864" s="401"/>
      <c r="CPO1864" s="401"/>
      <c r="CPP1864" s="401"/>
      <c r="CPQ1864" s="401"/>
      <c r="CPR1864" s="401"/>
      <c r="CPS1864" s="401"/>
      <c r="CPT1864" s="401"/>
      <c r="CPU1864" s="401"/>
      <c r="CPV1864" s="401"/>
      <c r="CPW1864" s="401"/>
      <c r="CPX1864" s="401"/>
      <c r="CPY1864" s="401"/>
      <c r="CPZ1864" s="401"/>
      <c r="CQA1864" s="401"/>
      <c r="CQB1864" s="401"/>
      <c r="CQC1864" s="401"/>
      <c r="CQD1864" s="401"/>
      <c r="CQE1864" s="401"/>
      <c r="CQF1864" s="401"/>
      <c r="CQG1864" s="401"/>
      <c r="CQH1864" s="401"/>
      <c r="CQI1864" s="401"/>
      <c r="CQJ1864" s="401"/>
      <c r="CQK1864" s="401"/>
      <c r="CQL1864" s="401"/>
      <c r="CQM1864" s="401"/>
      <c r="CQN1864" s="401"/>
      <c r="CQO1864" s="401"/>
      <c r="CQP1864" s="401"/>
      <c r="CQQ1864" s="401"/>
      <c r="CQR1864" s="401"/>
      <c r="CQS1864" s="401"/>
      <c r="CQT1864" s="401"/>
      <c r="CQU1864" s="401"/>
      <c r="CQV1864" s="401"/>
      <c r="CQW1864" s="401"/>
      <c r="CQX1864" s="401"/>
      <c r="CQY1864" s="401"/>
      <c r="CQZ1864" s="401"/>
      <c r="CRA1864" s="401"/>
      <c r="CRB1864" s="401"/>
      <c r="CRC1864" s="401"/>
      <c r="CRD1864" s="401"/>
      <c r="CRE1864" s="401"/>
      <c r="CRF1864" s="401"/>
      <c r="CRG1864" s="401"/>
      <c r="CRH1864" s="401"/>
      <c r="CRI1864" s="401"/>
      <c r="CRJ1864" s="401"/>
      <c r="CRK1864" s="401"/>
      <c r="CRL1864" s="401"/>
      <c r="CRM1864" s="401"/>
      <c r="CRN1864" s="401"/>
      <c r="CRO1864" s="401"/>
      <c r="CRP1864" s="401"/>
      <c r="CRQ1864" s="401"/>
      <c r="CRR1864" s="401"/>
      <c r="CRS1864" s="401"/>
      <c r="CRT1864" s="401"/>
      <c r="CRU1864" s="401"/>
      <c r="CRV1864" s="401"/>
      <c r="CRW1864" s="401"/>
      <c r="CRX1864" s="401"/>
      <c r="CRY1864" s="401"/>
      <c r="CRZ1864" s="401"/>
      <c r="CSA1864" s="401"/>
      <c r="CSB1864" s="401"/>
      <c r="CSC1864" s="401"/>
      <c r="CSD1864" s="401"/>
      <c r="CSE1864" s="401"/>
      <c r="CSF1864" s="401"/>
      <c r="CSG1864" s="401"/>
      <c r="CSH1864" s="401"/>
      <c r="CSI1864" s="401"/>
      <c r="CSJ1864" s="401"/>
      <c r="CSK1864" s="401"/>
      <c r="CSL1864" s="401"/>
      <c r="CSM1864" s="401"/>
      <c r="CSN1864" s="401"/>
      <c r="CSO1864" s="401"/>
      <c r="CSP1864" s="401"/>
      <c r="CSQ1864" s="401"/>
      <c r="CSR1864" s="401"/>
      <c r="CSS1864" s="401"/>
      <c r="CST1864" s="401"/>
      <c r="CSU1864" s="401"/>
      <c r="CSV1864" s="401"/>
      <c r="CSW1864" s="401"/>
      <c r="CSX1864" s="401"/>
      <c r="CSY1864" s="401"/>
      <c r="CSZ1864" s="401"/>
      <c r="CTA1864" s="401"/>
      <c r="CTB1864" s="401"/>
      <c r="CTC1864" s="401"/>
      <c r="CTD1864" s="401"/>
      <c r="CTE1864" s="401"/>
      <c r="CTF1864" s="401"/>
      <c r="CTG1864" s="401"/>
      <c r="CTH1864" s="401"/>
      <c r="CTI1864" s="401"/>
      <c r="CTJ1864" s="401"/>
      <c r="CTK1864" s="401"/>
      <c r="CTL1864" s="401"/>
      <c r="CTM1864" s="401"/>
      <c r="CTN1864" s="401"/>
      <c r="CTO1864" s="401"/>
      <c r="CTP1864" s="401"/>
      <c r="CTQ1864" s="401"/>
      <c r="CTR1864" s="401"/>
      <c r="CTS1864" s="401"/>
      <c r="CTT1864" s="401"/>
      <c r="CTU1864" s="401"/>
      <c r="CTV1864" s="401"/>
      <c r="CTW1864" s="401"/>
      <c r="CTX1864" s="401"/>
      <c r="CTY1864" s="401"/>
      <c r="CTZ1864" s="401"/>
      <c r="CUA1864" s="401"/>
      <c r="CUB1864" s="401"/>
      <c r="CUC1864" s="401"/>
      <c r="CUD1864" s="401"/>
      <c r="CUE1864" s="401"/>
      <c r="CUF1864" s="401"/>
      <c r="CUG1864" s="401"/>
      <c r="CUH1864" s="401"/>
      <c r="CUI1864" s="401"/>
      <c r="CUJ1864" s="401"/>
      <c r="CUK1864" s="401"/>
      <c r="CUL1864" s="401"/>
      <c r="CUM1864" s="401"/>
      <c r="CUN1864" s="401"/>
      <c r="CUO1864" s="401"/>
      <c r="CUP1864" s="401"/>
      <c r="CUQ1864" s="401"/>
      <c r="CUR1864" s="401"/>
      <c r="CUS1864" s="401"/>
      <c r="CUT1864" s="401"/>
      <c r="CUU1864" s="401"/>
      <c r="CUV1864" s="401"/>
      <c r="CUW1864" s="401"/>
      <c r="CUX1864" s="401"/>
      <c r="CUY1864" s="401"/>
      <c r="CUZ1864" s="401"/>
      <c r="CVA1864" s="401"/>
      <c r="CVB1864" s="401"/>
      <c r="CVC1864" s="401"/>
      <c r="CVD1864" s="401"/>
      <c r="CVE1864" s="401"/>
      <c r="CVF1864" s="401"/>
      <c r="CVG1864" s="401"/>
      <c r="CVH1864" s="401"/>
      <c r="CVI1864" s="401"/>
      <c r="CVJ1864" s="401"/>
      <c r="CVK1864" s="401"/>
      <c r="CVL1864" s="401"/>
      <c r="CVM1864" s="401"/>
      <c r="CVN1864" s="401"/>
      <c r="CVO1864" s="401"/>
      <c r="CVP1864" s="401"/>
      <c r="CVQ1864" s="401"/>
      <c r="CVR1864" s="401"/>
      <c r="CVS1864" s="401"/>
      <c r="CVT1864" s="401"/>
      <c r="CVU1864" s="401"/>
      <c r="CVV1864" s="401"/>
      <c r="CVW1864" s="401"/>
      <c r="CVX1864" s="401"/>
      <c r="CVY1864" s="401"/>
      <c r="CVZ1864" s="401"/>
      <c r="CWA1864" s="401"/>
      <c r="CWB1864" s="401"/>
      <c r="CWC1864" s="401"/>
      <c r="CWD1864" s="401"/>
      <c r="CWE1864" s="401"/>
      <c r="CWF1864" s="401"/>
      <c r="CWG1864" s="401"/>
      <c r="CWH1864" s="401"/>
      <c r="CWI1864" s="401"/>
      <c r="CWJ1864" s="401"/>
      <c r="CWK1864" s="401"/>
      <c r="CWL1864" s="401"/>
      <c r="CWM1864" s="401"/>
      <c r="CWN1864" s="401"/>
      <c r="CWO1864" s="401"/>
      <c r="CWP1864" s="401"/>
      <c r="CWQ1864" s="401"/>
      <c r="CWR1864" s="401"/>
      <c r="CWS1864" s="401"/>
      <c r="CWT1864" s="401"/>
      <c r="CWU1864" s="401"/>
      <c r="CWV1864" s="401"/>
      <c r="CWW1864" s="401"/>
      <c r="CWX1864" s="401"/>
      <c r="CWY1864" s="401"/>
      <c r="CWZ1864" s="401"/>
      <c r="CXA1864" s="401"/>
      <c r="CXB1864" s="401"/>
      <c r="CXC1864" s="401"/>
      <c r="CXD1864" s="401"/>
      <c r="CXE1864" s="401"/>
      <c r="CXF1864" s="401"/>
      <c r="CXG1864" s="401"/>
      <c r="CXH1864" s="401"/>
      <c r="CXI1864" s="401"/>
      <c r="CXJ1864" s="401"/>
      <c r="CXK1864" s="401"/>
      <c r="CXL1864" s="401"/>
      <c r="CXM1864" s="401"/>
      <c r="CXN1864" s="401"/>
      <c r="CXO1864" s="401"/>
      <c r="CXP1864" s="401"/>
      <c r="CXQ1864" s="401"/>
      <c r="CXR1864" s="401"/>
      <c r="CXS1864" s="401"/>
      <c r="CXT1864" s="401"/>
      <c r="CXU1864" s="401"/>
      <c r="CXV1864" s="401"/>
      <c r="CXW1864" s="401"/>
      <c r="CXX1864" s="401"/>
      <c r="CXY1864" s="401"/>
      <c r="CXZ1864" s="401"/>
      <c r="CYA1864" s="401"/>
      <c r="CYB1864" s="401"/>
      <c r="CYC1864" s="401"/>
      <c r="CYD1864" s="401"/>
      <c r="CYE1864" s="401"/>
      <c r="CYF1864" s="401"/>
      <c r="CYG1864" s="401"/>
      <c r="CYH1864" s="401"/>
      <c r="CYI1864" s="401"/>
      <c r="CYJ1864" s="401"/>
      <c r="CYK1864" s="401"/>
      <c r="CYL1864" s="401"/>
      <c r="CYM1864" s="401"/>
      <c r="CYN1864" s="401"/>
      <c r="CYO1864" s="401"/>
      <c r="CYP1864" s="401"/>
      <c r="CYQ1864" s="401"/>
      <c r="CYR1864" s="401"/>
      <c r="CYS1864" s="401"/>
      <c r="CYT1864" s="401"/>
      <c r="CYU1864" s="401"/>
      <c r="CYV1864" s="401"/>
      <c r="CYW1864" s="401"/>
      <c r="CYX1864" s="401"/>
      <c r="CYY1864" s="401"/>
      <c r="CYZ1864" s="401"/>
      <c r="CZA1864" s="401"/>
      <c r="CZB1864" s="401"/>
      <c r="CZC1864" s="401"/>
      <c r="CZD1864" s="401"/>
      <c r="CZE1864" s="401"/>
      <c r="CZF1864" s="401"/>
      <c r="CZG1864" s="401"/>
      <c r="CZH1864" s="401"/>
      <c r="CZI1864" s="401"/>
      <c r="CZJ1864" s="401"/>
      <c r="CZK1864" s="401"/>
      <c r="CZL1864" s="401"/>
      <c r="CZM1864" s="401"/>
      <c r="CZN1864" s="401"/>
      <c r="CZO1864" s="401"/>
      <c r="CZP1864" s="401"/>
      <c r="CZQ1864" s="401"/>
      <c r="CZR1864" s="401"/>
      <c r="CZS1864" s="401"/>
      <c r="CZT1864" s="401"/>
      <c r="CZU1864" s="401"/>
      <c r="CZV1864" s="401"/>
      <c r="CZW1864" s="401"/>
      <c r="CZX1864" s="401"/>
      <c r="CZY1864" s="401"/>
      <c r="CZZ1864" s="401"/>
      <c r="DAA1864" s="401"/>
      <c r="DAB1864" s="401"/>
      <c r="DAC1864" s="401"/>
      <c r="DAD1864" s="401"/>
      <c r="DAE1864" s="401"/>
      <c r="DAF1864" s="401"/>
      <c r="DAG1864" s="401"/>
      <c r="DAH1864" s="401"/>
      <c r="DAI1864" s="401"/>
      <c r="DAJ1864" s="401"/>
      <c r="DAK1864" s="401"/>
      <c r="DAL1864" s="401"/>
      <c r="DAM1864" s="401"/>
      <c r="DAN1864" s="401"/>
      <c r="DAO1864" s="401"/>
      <c r="DAP1864" s="401"/>
      <c r="DAQ1864" s="401"/>
      <c r="DAR1864" s="401"/>
      <c r="DAS1864" s="401"/>
      <c r="DAT1864" s="401"/>
      <c r="DAU1864" s="401"/>
      <c r="DAV1864" s="401"/>
      <c r="DAW1864" s="401"/>
      <c r="DAX1864" s="401"/>
      <c r="DAY1864" s="401"/>
      <c r="DAZ1864" s="401"/>
      <c r="DBA1864" s="401"/>
      <c r="DBB1864" s="401"/>
      <c r="DBC1864" s="401"/>
      <c r="DBD1864" s="401"/>
      <c r="DBE1864" s="401"/>
      <c r="DBF1864" s="401"/>
      <c r="DBG1864" s="401"/>
      <c r="DBH1864" s="401"/>
      <c r="DBI1864" s="401"/>
      <c r="DBJ1864" s="401"/>
      <c r="DBK1864" s="401"/>
      <c r="DBL1864" s="401"/>
      <c r="DBM1864" s="401"/>
      <c r="DBN1864" s="401"/>
      <c r="DBO1864" s="401"/>
      <c r="DBP1864" s="401"/>
      <c r="DBQ1864" s="401"/>
      <c r="DBR1864" s="401"/>
      <c r="DBS1864" s="401"/>
      <c r="DBT1864" s="401"/>
      <c r="DBU1864" s="401"/>
      <c r="DBV1864" s="401"/>
      <c r="DBW1864" s="401"/>
      <c r="DBX1864" s="401"/>
      <c r="DBY1864" s="401"/>
      <c r="DBZ1864" s="401"/>
      <c r="DCA1864" s="401"/>
      <c r="DCB1864" s="401"/>
      <c r="DCC1864" s="401"/>
      <c r="DCD1864" s="401"/>
      <c r="DCE1864" s="401"/>
      <c r="DCF1864" s="401"/>
      <c r="DCG1864" s="401"/>
      <c r="DCH1864" s="401"/>
      <c r="DCI1864" s="401"/>
      <c r="DCJ1864" s="401"/>
      <c r="DCK1864" s="401"/>
      <c r="DCL1864" s="401"/>
      <c r="DCM1864" s="401"/>
      <c r="DCN1864" s="401"/>
      <c r="DCO1864" s="401"/>
      <c r="DCP1864" s="401"/>
      <c r="DCQ1864" s="401"/>
      <c r="DCR1864" s="401"/>
      <c r="DCS1864" s="401"/>
      <c r="DCT1864" s="401"/>
      <c r="DCU1864" s="401"/>
      <c r="DCV1864" s="401"/>
      <c r="DCW1864" s="401"/>
      <c r="DCX1864" s="401"/>
      <c r="DCY1864" s="401"/>
      <c r="DCZ1864" s="401"/>
      <c r="DDA1864" s="401"/>
      <c r="DDB1864" s="401"/>
      <c r="DDC1864" s="401"/>
      <c r="DDD1864" s="401"/>
      <c r="DDE1864" s="401"/>
      <c r="DDF1864" s="401"/>
      <c r="DDG1864" s="401"/>
      <c r="DDH1864" s="401"/>
      <c r="DDI1864" s="401"/>
      <c r="DDJ1864" s="401"/>
      <c r="DDK1864" s="401"/>
      <c r="DDL1864" s="401"/>
      <c r="DDM1864" s="401"/>
      <c r="DDN1864" s="401"/>
      <c r="DDO1864" s="401"/>
      <c r="DDP1864" s="401"/>
      <c r="DDQ1864" s="401"/>
      <c r="DDR1864" s="401"/>
      <c r="DDS1864" s="401"/>
      <c r="DDT1864" s="401"/>
      <c r="DDU1864" s="401"/>
      <c r="DDV1864" s="401"/>
      <c r="DDW1864" s="401"/>
      <c r="DDX1864" s="401"/>
      <c r="DDY1864" s="401"/>
      <c r="DDZ1864" s="401"/>
      <c r="DEA1864" s="401"/>
      <c r="DEB1864" s="401"/>
      <c r="DEC1864" s="401"/>
      <c r="DED1864" s="401"/>
      <c r="DEE1864" s="401"/>
      <c r="DEF1864" s="401"/>
      <c r="DEG1864" s="401"/>
      <c r="DEH1864" s="401"/>
      <c r="DEI1864" s="401"/>
      <c r="DEJ1864" s="401"/>
      <c r="DEK1864" s="401"/>
      <c r="DEL1864" s="401"/>
      <c r="DEM1864" s="401"/>
      <c r="DEN1864" s="401"/>
      <c r="DEO1864" s="401"/>
      <c r="DEP1864" s="401"/>
      <c r="DEQ1864" s="401"/>
      <c r="DER1864" s="401"/>
      <c r="DES1864" s="401"/>
      <c r="DET1864" s="401"/>
      <c r="DEU1864" s="401"/>
      <c r="DEV1864" s="401"/>
      <c r="DEW1864" s="401"/>
      <c r="DEX1864" s="401"/>
      <c r="DEY1864" s="401"/>
      <c r="DEZ1864" s="401"/>
      <c r="DFA1864" s="401"/>
      <c r="DFB1864" s="401"/>
      <c r="DFC1864" s="401"/>
      <c r="DFD1864" s="401"/>
      <c r="DFE1864" s="401"/>
      <c r="DFF1864" s="401"/>
      <c r="DFG1864" s="401"/>
      <c r="DFH1864" s="401"/>
      <c r="DFI1864" s="401"/>
      <c r="DFJ1864" s="401"/>
      <c r="DFK1864" s="401"/>
      <c r="DFL1864" s="401"/>
      <c r="DFM1864" s="401"/>
      <c r="DFN1864" s="401"/>
      <c r="DFO1864" s="401"/>
      <c r="DFP1864" s="401"/>
      <c r="DFQ1864" s="401"/>
      <c r="DFR1864" s="401"/>
      <c r="DFS1864" s="401"/>
      <c r="DFT1864" s="401"/>
      <c r="DFU1864" s="401"/>
      <c r="DFV1864" s="401"/>
      <c r="DFW1864" s="401"/>
      <c r="DFX1864" s="401"/>
      <c r="DFY1864" s="401"/>
      <c r="DFZ1864" s="401"/>
      <c r="DGA1864" s="401"/>
      <c r="DGB1864" s="401"/>
      <c r="DGC1864" s="401"/>
      <c r="DGD1864" s="401"/>
      <c r="DGE1864" s="401"/>
      <c r="DGF1864" s="401"/>
      <c r="DGG1864" s="401"/>
      <c r="DGH1864" s="401"/>
      <c r="DGI1864" s="401"/>
      <c r="DGJ1864" s="401"/>
      <c r="DGK1864" s="401"/>
      <c r="DGL1864" s="401"/>
      <c r="DGM1864" s="401"/>
      <c r="DGN1864" s="401"/>
      <c r="DGO1864" s="401"/>
      <c r="DGP1864" s="401"/>
      <c r="DGQ1864" s="401"/>
      <c r="DGR1864" s="401"/>
      <c r="DGS1864" s="401"/>
      <c r="DGT1864" s="401"/>
      <c r="DGU1864" s="401"/>
      <c r="DGV1864" s="401"/>
      <c r="DGW1864" s="401"/>
      <c r="DGX1864" s="401"/>
      <c r="DGY1864" s="401"/>
      <c r="DGZ1864" s="401"/>
      <c r="DHA1864" s="401"/>
      <c r="DHB1864" s="401"/>
      <c r="DHC1864" s="401"/>
      <c r="DHD1864" s="401"/>
      <c r="DHE1864" s="401"/>
      <c r="DHF1864" s="401"/>
      <c r="DHG1864" s="401"/>
      <c r="DHH1864" s="401"/>
      <c r="DHI1864" s="401"/>
      <c r="DHJ1864" s="401"/>
      <c r="DHK1864" s="401"/>
      <c r="DHL1864" s="401"/>
      <c r="DHM1864" s="401"/>
      <c r="DHN1864" s="401"/>
      <c r="DHO1864" s="401"/>
      <c r="DHP1864" s="401"/>
      <c r="DHQ1864" s="401"/>
      <c r="DHR1864" s="401"/>
      <c r="DHS1864" s="401"/>
      <c r="DHT1864" s="401"/>
      <c r="DHU1864" s="401"/>
      <c r="DHV1864" s="401"/>
      <c r="DHW1864" s="401"/>
      <c r="DHX1864" s="401"/>
      <c r="DHY1864" s="401"/>
      <c r="DHZ1864" s="401"/>
      <c r="DIA1864" s="401"/>
      <c r="DIB1864" s="401"/>
      <c r="DIC1864" s="401"/>
      <c r="DID1864" s="401"/>
      <c r="DIE1864" s="401"/>
      <c r="DIF1864" s="401"/>
      <c r="DIG1864" s="401"/>
      <c r="DIH1864" s="401"/>
      <c r="DII1864" s="401"/>
      <c r="DIJ1864" s="401"/>
      <c r="DIK1864" s="401"/>
      <c r="DIL1864" s="401"/>
      <c r="DIM1864" s="401"/>
      <c r="DIN1864" s="401"/>
      <c r="DIO1864" s="401"/>
      <c r="DIP1864" s="401"/>
      <c r="DIQ1864" s="401"/>
      <c r="DIR1864" s="401"/>
      <c r="DIS1864" s="401"/>
      <c r="DIT1864" s="401"/>
      <c r="DIU1864" s="401"/>
      <c r="DIV1864" s="401"/>
      <c r="DIW1864" s="401"/>
      <c r="DIX1864" s="401"/>
      <c r="DIY1864" s="401"/>
      <c r="DIZ1864" s="401"/>
      <c r="DJA1864" s="401"/>
      <c r="DJB1864" s="401"/>
      <c r="DJC1864" s="401"/>
      <c r="DJD1864" s="401"/>
      <c r="DJE1864" s="401"/>
      <c r="DJF1864" s="401"/>
      <c r="DJG1864" s="401"/>
      <c r="DJH1864" s="401"/>
      <c r="DJI1864" s="401"/>
      <c r="DJJ1864" s="401"/>
      <c r="DJK1864" s="401"/>
      <c r="DJL1864" s="401"/>
      <c r="DJM1864" s="401"/>
      <c r="DJN1864" s="401"/>
      <c r="DJO1864" s="401"/>
      <c r="DJP1864" s="401"/>
      <c r="DJQ1864" s="401"/>
      <c r="DJR1864" s="401"/>
      <c r="DJS1864" s="401"/>
      <c r="DJT1864" s="401"/>
      <c r="DJU1864" s="401"/>
      <c r="DJV1864" s="401"/>
      <c r="DJW1864" s="401"/>
      <c r="DJX1864" s="401"/>
      <c r="DJY1864" s="401"/>
      <c r="DJZ1864" s="401"/>
      <c r="DKA1864" s="401"/>
      <c r="DKB1864" s="401"/>
      <c r="DKC1864" s="401"/>
      <c r="DKD1864" s="401"/>
      <c r="DKE1864" s="401"/>
      <c r="DKF1864" s="401"/>
      <c r="DKG1864" s="401"/>
      <c r="DKH1864" s="401"/>
      <c r="DKI1864" s="401"/>
      <c r="DKJ1864" s="401"/>
      <c r="DKK1864" s="401"/>
      <c r="DKL1864" s="401"/>
      <c r="DKM1864" s="401"/>
      <c r="DKN1864" s="401"/>
      <c r="DKO1864" s="401"/>
      <c r="DKP1864" s="401"/>
      <c r="DKQ1864" s="401"/>
      <c r="DKR1864" s="401"/>
      <c r="DKS1864" s="401"/>
      <c r="DKT1864" s="401"/>
      <c r="DKU1864" s="401"/>
      <c r="DKV1864" s="401"/>
      <c r="DKW1864" s="401"/>
      <c r="DKX1864" s="401"/>
      <c r="DKY1864" s="401"/>
      <c r="DKZ1864" s="401"/>
      <c r="DLA1864" s="401"/>
      <c r="DLB1864" s="401"/>
      <c r="DLC1864" s="401"/>
      <c r="DLD1864" s="401"/>
      <c r="DLE1864" s="401"/>
      <c r="DLF1864" s="401"/>
      <c r="DLG1864" s="401"/>
      <c r="DLH1864" s="401"/>
      <c r="DLI1864" s="401"/>
      <c r="DLJ1864" s="401"/>
      <c r="DLK1864" s="401"/>
      <c r="DLL1864" s="401"/>
      <c r="DLM1864" s="401"/>
      <c r="DLN1864" s="401"/>
      <c r="DLO1864" s="401"/>
      <c r="DLP1864" s="401"/>
      <c r="DLQ1864" s="401"/>
      <c r="DLR1864" s="401"/>
      <c r="DLS1864" s="401"/>
      <c r="DLT1864" s="401"/>
      <c r="DLU1864" s="401"/>
      <c r="DLV1864" s="401"/>
      <c r="DLW1864" s="401"/>
      <c r="DLX1864" s="401"/>
      <c r="DLY1864" s="401"/>
      <c r="DLZ1864" s="401"/>
      <c r="DMA1864" s="401"/>
      <c r="DMB1864" s="401"/>
      <c r="DMC1864" s="401"/>
      <c r="DMD1864" s="401"/>
      <c r="DME1864" s="401"/>
      <c r="DMF1864" s="401"/>
      <c r="DMG1864" s="401"/>
      <c r="DMH1864" s="401"/>
      <c r="DMI1864" s="401"/>
      <c r="DMJ1864" s="401"/>
      <c r="DMK1864" s="401"/>
      <c r="DML1864" s="401"/>
      <c r="DMM1864" s="401"/>
      <c r="DMN1864" s="401"/>
      <c r="DMO1864" s="401"/>
      <c r="DMP1864" s="401"/>
      <c r="DMQ1864" s="401"/>
      <c r="DMR1864" s="401"/>
      <c r="DMS1864" s="401"/>
      <c r="DMT1864" s="401"/>
      <c r="DMU1864" s="401"/>
      <c r="DMV1864" s="401"/>
      <c r="DMW1864" s="401"/>
      <c r="DMX1864" s="401"/>
      <c r="DMY1864" s="401"/>
      <c r="DMZ1864" s="401"/>
      <c r="DNA1864" s="401"/>
      <c r="DNB1864" s="401"/>
      <c r="DNC1864" s="401"/>
      <c r="DND1864" s="401"/>
      <c r="DNE1864" s="401"/>
      <c r="DNF1864" s="401"/>
      <c r="DNG1864" s="401"/>
      <c r="DNH1864" s="401"/>
      <c r="DNI1864" s="401"/>
      <c r="DNJ1864" s="401"/>
      <c r="DNK1864" s="401"/>
      <c r="DNL1864" s="401"/>
      <c r="DNM1864" s="401"/>
      <c r="DNN1864" s="401"/>
      <c r="DNO1864" s="401"/>
      <c r="DNP1864" s="401"/>
      <c r="DNQ1864" s="401"/>
      <c r="DNR1864" s="401"/>
      <c r="DNS1864" s="401"/>
      <c r="DNT1864" s="401"/>
      <c r="DNU1864" s="401"/>
      <c r="DNV1864" s="401"/>
      <c r="DNW1864" s="401"/>
      <c r="DNX1864" s="401"/>
      <c r="DNY1864" s="401"/>
      <c r="DNZ1864" s="401"/>
      <c r="DOA1864" s="401"/>
      <c r="DOB1864" s="401"/>
      <c r="DOC1864" s="401"/>
      <c r="DOD1864" s="401"/>
      <c r="DOE1864" s="401"/>
      <c r="DOF1864" s="401"/>
      <c r="DOG1864" s="401"/>
      <c r="DOH1864" s="401"/>
      <c r="DOI1864" s="401"/>
      <c r="DOJ1864" s="401"/>
      <c r="DOK1864" s="401"/>
      <c r="DOL1864" s="401"/>
      <c r="DOM1864" s="401"/>
      <c r="DON1864" s="401"/>
      <c r="DOO1864" s="401"/>
      <c r="DOP1864" s="401"/>
      <c r="DOQ1864" s="401"/>
      <c r="DOR1864" s="401"/>
      <c r="DOS1864" s="401"/>
      <c r="DOT1864" s="401"/>
      <c r="DOU1864" s="401"/>
      <c r="DOV1864" s="401"/>
      <c r="DOW1864" s="401"/>
      <c r="DOX1864" s="401"/>
      <c r="DOY1864" s="401"/>
      <c r="DOZ1864" s="401"/>
      <c r="DPA1864" s="401"/>
      <c r="DPB1864" s="401"/>
      <c r="DPC1864" s="401"/>
      <c r="DPD1864" s="401"/>
      <c r="DPE1864" s="401"/>
      <c r="DPF1864" s="401"/>
      <c r="DPG1864" s="401"/>
      <c r="DPH1864" s="401"/>
      <c r="DPI1864" s="401"/>
      <c r="DPJ1864" s="401"/>
      <c r="DPK1864" s="401"/>
      <c r="DPL1864" s="401"/>
      <c r="DPM1864" s="401"/>
      <c r="DPN1864" s="401"/>
      <c r="DPO1864" s="401"/>
      <c r="DPP1864" s="401"/>
      <c r="DPQ1864" s="401"/>
      <c r="DPR1864" s="401"/>
      <c r="DPS1864" s="401"/>
      <c r="DPT1864" s="401"/>
      <c r="DPU1864" s="401"/>
      <c r="DPV1864" s="401"/>
      <c r="DPW1864" s="401"/>
      <c r="DPX1864" s="401"/>
      <c r="DPY1864" s="401"/>
      <c r="DPZ1864" s="401"/>
      <c r="DQA1864" s="401"/>
      <c r="DQB1864" s="401"/>
      <c r="DQC1864" s="401"/>
      <c r="DQD1864" s="401"/>
      <c r="DQE1864" s="401"/>
      <c r="DQF1864" s="401"/>
      <c r="DQG1864" s="401"/>
      <c r="DQH1864" s="401"/>
      <c r="DQI1864" s="401"/>
      <c r="DQJ1864" s="401"/>
      <c r="DQK1864" s="401"/>
      <c r="DQL1864" s="401"/>
      <c r="DQM1864" s="401"/>
      <c r="DQN1864" s="401"/>
      <c r="DQO1864" s="401"/>
      <c r="DQP1864" s="401"/>
      <c r="DQQ1864" s="401"/>
      <c r="DQR1864" s="401"/>
      <c r="DQS1864" s="401"/>
      <c r="DQT1864" s="401"/>
      <c r="DQU1864" s="401"/>
      <c r="DQV1864" s="401"/>
      <c r="DQW1864" s="401"/>
      <c r="DQX1864" s="401"/>
      <c r="DQY1864" s="401"/>
      <c r="DQZ1864" s="401"/>
      <c r="DRA1864" s="401"/>
      <c r="DRB1864" s="401"/>
      <c r="DRC1864" s="401"/>
      <c r="DRD1864" s="401"/>
      <c r="DRE1864" s="401"/>
      <c r="DRF1864" s="401"/>
      <c r="DRG1864" s="401"/>
      <c r="DRH1864" s="401"/>
      <c r="DRI1864" s="401"/>
      <c r="DRJ1864" s="401"/>
      <c r="DRK1864" s="401"/>
      <c r="DRL1864" s="401"/>
      <c r="DRM1864" s="401"/>
      <c r="DRN1864" s="401"/>
      <c r="DRO1864" s="401"/>
      <c r="DRP1864" s="401"/>
      <c r="DRQ1864" s="401"/>
      <c r="DRR1864" s="401"/>
      <c r="DRS1864" s="401"/>
      <c r="DRT1864" s="401"/>
      <c r="DRU1864" s="401"/>
      <c r="DRV1864" s="401"/>
      <c r="DRW1864" s="401"/>
      <c r="DRX1864" s="401"/>
      <c r="DRY1864" s="401"/>
      <c r="DRZ1864" s="401"/>
      <c r="DSA1864" s="401"/>
      <c r="DSB1864" s="401"/>
      <c r="DSC1864" s="401"/>
      <c r="DSD1864" s="401"/>
      <c r="DSE1864" s="401"/>
      <c r="DSF1864" s="401"/>
      <c r="DSG1864" s="401"/>
      <c r="DSH1864" s="401"/>
      <c r="DSI1864" s="401"/>
      <c r="DSJ1864" s="401"/>
      <c r="DSK1864" s="401"/>
      <c r="DSL1864" s="401"/>
      <c r="DSM1864" s="401"/>
      <c r="DSN1864" s="401"/>
      <c r="DSO1864" s="401"/>
      <c r="DSP1864" s="401"/>
      <c r="DSQ1864" s="401"/>
      <c r="DSR1864" s="401"/>
      <c r="DSS1864" s="401"/>
      <c r="DST1864" s="401"/>
      <c r="DSU1864" s="401"/>
      <c r="DSV1864" s="401"/>
      <c r="DSW1864" s="401"/>
      <c r="DSX1864" s="401"/>
      <c r="DSY1864" s="401"/>
      <c r="DSZ1864" s="401"/>
      <c r="DTA1864" s="401"/>
      <c r="DTB1864" s="401"/>
      <c r="DTC1864" s="401"/>
      <c r="DTD1864" s="401"/>
      <c r="DTE1864" s="401"/>
      <c r="DTF1864" s="401"/>
      <c r="DTG1864" s="401"/>
      <c r="DTH1864" s="401"/>
      <c r="DTI1864" s="401"/>
      <c r="DTJ1864" s="401"/>
      <c r="DTK1864" s="401"/>
      <c r="DTL1864" s="401"/>
      <c r="DTM1864" s="401"/>
      <c r="DTN1864" s="401"/>
      <c r="DTO1864" s="401"/>
      <c r="DTP1864" s="401"/>
      <c r="DTQ1864" s="401"/>
      <c r="DTR1864" s="401"/>
      <c r="DTS1864" s="401"/>
      <c r="DTT1864" s="401"/>
      <c r="DTU1864" s="401"/>
      <c r="DTV1864" s="401"/>
      <c r="DTW1864" s="401"/>
      <c r="DTX1864" s="401"/>
      <c r="DTY1864" s="401"/>
      <c r="DTZ1864" s="401"/>
      <c r="DUA1864" s="401"/>
      <c r="DUB1864" s="401"/>
      <c r="DUC1864" s="401"/>
      <c r="DUD1864" s="401"/>
      <c r="DUE1864" s="401"/>
      <c r="DUF1864" s="401"/>
      <c r="DUG1864" s="401"/>
      <c r="DUH1864" s="401"/>
      <c r="DUI1864" s="401"/>
      <c r="DUJ1864" s="401"/>
      <c r="DUK1864" s="401"/>
      <c r="DUL1864" s="401"/>
      <c r="DUM1864" s="401"/>
      <c r="DUN1864" s="401"/>
      <c r="DUO1864" s="401"/>
      <c r="DUP1864" s="401"/>
      <c r="DUQ1864" s="401"/>
      <c r="DUR1864" s="401"/>
      <c r="DUS1864" s="401"/>
      <c r="DUT1864" s="401"/>
      <c r="DUU1864" s="401"/>
      <c r="DUV1864" s="401"/>
      <c r="DUW1864" s="401"/>
      <c r="DUX1864" s="401"/>
      <c r="DUY1864" s="401"/>
      <c r="DUZ1864" s="401"/>
      <c r="DVA1864" s="401"/>
      <c r="DVB1864" s="401"/>
      <c r="DVC1864" s="401"/>
      <c r="DVD1864" s="401"/>
      <c r="DVE1864" s="401"/>
      <c r="DVF1864" s="401"/>
      <c r="DVG1864" s="401"/>
      <c r="DVH1864" s="401"/>
      <c r="DVI1864" s="401"/>
      <c r="DVJ1864" s="401"/>
      <c r="DVK1864" s="401"/>
      <c r="DVL1864" s="401"/>
      <c r="DVM1864" s="401"/>
      <c r="DVN1864" s="401"/>
      <c r="DVO1864" s="401"/>
      <c r="DVP1864" s="401"/>
      <c r="DVQ1864" s="401"/>
      <c r="DVR1864" s="401"/>
      <c r="DVS1864" s="401"/>
      <c r="DVT1864" s="401"/>
      <c r="DVU1864" s="401"/>
      <c r="DVV1864" s="401"/>
      <c r="DVW1864" s="401"/>
      <c r="DVX1864" s="401"/>
      <c r="DVY1864" s="401"/>
      <c r="DVZ1864" s="401"/>
      <c r="DWA1864" s="401"/>
      <c r="DWB1864" s="401"/>
      <c r="DWC1864" s="401"/>
      <c r="DWD1864" s="401"/>
      <c r="DWE1864" s="401"/>
      <c r="DWF1864" s="401"/>
      <c r="DWG1864" s="401"/>
      <c r="DWH1864" s="401"/>
      <c r="DWI1864" s="401"/>
      <c r="DWJ1864" s="401"/>
      <c r="DWK1864" s="401"/>
      <c r="DWL1864" s="401"/>
      <c r="DWM1864" s="401"/>
      <c r="DWN1864" s="401"/>
      <c r="DWO1864" s="401"/>
      <c r="DWP1864" s="401"/>
      <c r="DWQ1864" s="401"/>
      <c r="DWR1864" s="401"/>
      <c r="DWS1864" s="401"/>
      <c r="DWT1864" s="401"/>
      <c r="DWU1864" s="401"/>
      <c r="DWV1864" s="401"/>
      <c r="DWW1864" s="401"/>
      <c r="DWX1864" s="401"/>
      <c r="DWY1864" s="401"/>
      <c r="DWZ1864" s="401"/>
      <c r="DXA1864" s="401"/>
      <c r="DXB1864" s="401"/>
      <c r="DXC1864" s="401"/>
      <c r="DXD1864" s="401"/>
      <c r="DXE1864" s="401"/>
      <c r="DXF1864" s="401"/>
      <c r="DXG1864" s="401"/>
      <c r="DXH1864" s="401"/>
      <c r="DXI1864" s="401"/>
      <c r="DXJ1864" s="401"/>
      <c r="DXK1864" s="401"/>
      <c r="DXL1864" s="401"/>
      <c r="DXM1864" s="401"/>
      <c r="DXN1864" s="401"/>
      <c r="DXO1864" s="401"/>
      <c r="DXP1864" s="401"/>
      <c r="DXQ1864" s="401"/>
      <c r="DXR1864" s="401"/>
      <c r="DXS1864" s="401"/>
      <c r="DXT1864" s="401"/>
      <c r="DXU1864" s="401"/>
      <c r="DXV1864" s="401"/>
      <c r="DXW1864" s="401"/>
      <c r="DXX1864" s="401"/>
      <c r="DXY1864" s="401"/>
      <c r="DXZ1864" s="401"/>
      <c r="DYA1864" s="401"/>
      <c r="DYB1864" s="401"/>
      <c r="DYC1864" s="401"/>
      <c r="DYD1864" s="401"/>
      <c r="DYE1864" s="401"/>
      <c r="DYF1864" s="401"/>
      <c r="DYG1864" s="401"/>
      <c r="DYH1864" s="401"/>
      <c r="DYI1864" s="401"/>
      <c r="DYJ1864" s="401"/>
      <c r="DYK1864" s="401"/>
      <c r="DYL1864" s="401"/>
      <c r="DYM1864" s="401"/>
      <c r="DYN1864" s="401"/>
      <c r="DYO1864" s="401"/>
      <c r="DYP1864" s="401"/>
      <c r="DYQ1864" s="401"/>
      <c r="DYR1864" s="401"/>
      <c r="DYS1864" s="401"/>
      <c r="DYT1864" s="401"/>
      <c r="DYU1864" s="401"/>
      <c r="DYV1864" s="401"/>
      <c r="DYW1864" s="401"/>
      <c r="DYX1864" s="401"/>
      <c r="DYY1864" s="401"/>
      <c r="DYZ1864" s="401"/>
      <c r="DZA1864" s="401"/>
      <c r="DZB1864" s="401"/>
      <c r="DZC1864" s="401"/>
      <c r="DZD1864" s="401"/>
      <c r="DZE1864" s="401"/>
      <c r="DZF1864" s="401"/>
      <c r="DZG1864" s="401"/>
      <c r="DZH1864" s="401"/>
      <c r="DZI1864" s="401"/>
      <c r="DZJ1864" s="401"/>
      <c r="DZK1864" s="401"/>
      <c r="DZL1864" s="401"/>
      <c r="DZM1864" s="401"/>
      <c r="DZN1864" s="401"/>
      <c r="DZO1864" s="401"/>
      <c r="DZP1864" s="401"/>
      <c r="DZQ1864" s="401"/>
      <c r="DZR1864" s="401"/>
      <c r="DZS1864" s="401"/>
      <c r="DZT1864" s="401"/>
      <c r="DZU1864" s="401"/>
      <c r="DZV1864" s="401"/>
      <c r="DZW1864" s="401"/>
      <c r="DZX1864" s="401"/>
      <c r="DZY1864" s="401"/>
      <c r="DZZ1864" s="401"/>
      <c r="EAA1864" s="401"/>
      <c r="EAB1864" s="401"/>
      <c r="EAC1864" s="401"/>
      <c r="EAD1864" s="401"/>
      <c r="EAE1864" s="401"/>
      <c r="EAF1864" s="401"/>
      <c r="EAG1864" s="401"/>
      <c r="EAH1864" s="401"/>
      <c r="EAI1864" s="401"/>
      <c r="EAJ1864" s="401"/>
      <c r="EAK1864" s="401"/>
      <c r="EAL1864" s="401"/>
      <c r="EAM1864" s="401"/>
      <c r="EAN1864" s="401"/>
      <c r="EAO1864" s="401"/>
      <c r="EAP1864" s="401"/>
      <c r="EAQ1864" s="401"/>
      <c r="EAR1864" s="401"/>
      <c r="EAS1864" s="401"/>
      <c r="EAT1864" s="401"/>
      <c r="EAU1864" s="401"/>
      <c r="EAV1864" s="401"/>
      <c r="EAW1864" s="401"/>
      <c r="EAX1864" s="401"/>
      <c r="EAY1864" s="401"/>
      <c r="EAZ1864" s="401"/>
      <c r="EBA1864" s="401"/>
      <c r="EBB1864" s="401"/>
      <c r="EBC1864" s="401"/>
      <c r="EBD1864" s="401"/>
      <c r="EBE1864" s="401"/>
      <c r="EBF1864" s="401"/>
      <c r="EBG1864" s="401"/>
      <c r="EBH1864" s="401"/>
      <c r="EBI1864" s="401"/>
      <c r="EBJ1864" s="401"/>
      <c r="EBK1864" s="401"/>
      <c r="EBL1864" s="401"/>
      <c r="EBM1864" s="401"/>
      <c r="EBN1864" s="401"/>
      <c r="EBO1864" s="401"/>
      <c r="EBP1864" s="401"/>
      <c r="EBQ1864" s="401"/>
      <c r="EBR1864" s="401"/>
      <c r="EBS1864" s="401"/>
      <c r="EBT1864" s="401"/>
      <c r="EBU1864" s="401"/>
      <c r="EBV1864" s="401"/>
      <c r="EBW1864" s="401"/>
      <c r="EBX1864" s="401"/>
      <c r="EBY1864" s="401"/>
      <c r="EBZ1864" s="401"/>
      <c r="ECA1864" s="401"/>
      <c r="ECB1864" s="401"/>
      <c r="ECC1864" s="401"/>
      <c r="ECD1864" s="401"/>
      <c r="ECE1864" s="401"/>
      <c r="ECF1864" s="401"/>
      <c r="ECG1864" s="401"/>
      <c r="ECH1864" s="401"/>
      <c r="ECI1864" s="401"/>
      <c r="ECJ1864" s="401"/>
      <c r="ECK1864" s="401"/>
      <c r="ECL1864" s="401"/>
      <c r="ECM1864" s="401"/>
      <c r="ECN1864" s="401"/>
      <c r="ECO1864" s="401"/>
      <c r="ECP1864" s="401"/>
      <c r="ECQ1864" s="401"/>
      <c r="ECR1864" s="401"/>
      <c r="ECS1864" s="401"/>
      <c r="ECT1864" s="401"/>
      <c r="ECU1864" s="401"/>
      <c r="ECV1864" s="401"/>
      <c r="ECW1864" s="401"/>
      <c r="ECX1864" s="401"/>
      <c r="ECY1864" s="401"/>
      <c r="ECZ1864" s="401"/>
      <c r="EDA1864" s="401"/>
      <c r="EDB1864" s="401"/>
      <c r="EDC1864" s="401"/>
      <c r="EDD1864" s="401"/>
      <c r="EDE1864" s="401"/>
      <c r="EDF1864" s="401"/>
      <c r="EDG1864" s="401"/>
      <c r="EDH1864" s="401"/>
      <c r="EDI1864" s="401"/>
      <c r="EDJ1864" s="401"/>
      <c r="EDK1864" s="401"/>
      <c r="EDL1864" s="401"/>
      <c r="EDM1864" s="401"/>
      <c r="EDN1864" s="401"/>
      <c r="EDO1864" s="401"/>
      <c r="EDP1864" s="401"/>
      <c r="EDQ1864" s="401"/>
      <c r="EDR1864" s="401"/>
      <c r="EDS1864" s="401"/>
      <c r="EDT1864" s="401"/>
      <c r="EDU1864" s="401"/>
      <c r="EDV1864" s="401"/>
      <c r="EDW1864" s="401"/>
      <c r="EDX1864" s="401"/>
      <c r="EDY1864" s="401"/>
      <c r="EDZ1864" s="401"/>
      <c r="EEA1864" s="401"/>
      <c r="EEB1864" s="401"/>
      <c r="EEC1864" s="401"/>
      <c r="EED1864" s="401"/>
      <c r="EEE1864" s="401"/>
      <c r="EEF1864" s="401"/>
      <c r="EEG1864" s="401"/>
      <c r="EEH1864" s="401"/>
      <c r="EEI1864" s="401"/>
      <c r="EEJ1864" s="401"/>
      <c r="EEK1864" s="401"/>
      <c r="EEL1864" s="401"/>
      <c r="EEM1864" s="401"/>
      <c r="EEN1864" s="401"/>
      <c r="EEO1864" s="401"/>
      <c r="EEP1864" s="401"/>
      <c r="EEQ1864" s="401"/>
      <c r="EER1864" s="401"/>
      <c r="EES1864" s="401"/>
      <c r="EET1864" s="401"/>
      <c r="EEU1864" s="401"/>
      <c r="EEV1864" s="401"/>
      <c r="EEW1864" s="401"/>
      <c r="EEX1864" s="401"/>
      <c r="EEY1864" s="401"/>
      <c r="EEZ1864" s="401"/>
      <c r="EFA1864" s="401"/>
      <c r="EFB1864" s="401"/>
      <c r="EFC1864" s="401"/>
      <c r="EFD1864" s="401"/>
      <c r="EFE1864" s="401"/>
      <c r="EFF1864" s="401"/>
      <c r="EFG1864" s="401"/>
      <c r="EFH1864" s="401"/>
      <c r="EFI1864" s="401"/>
      <c r="EFJ1864" s="401"/>
      <c r="EFK1864" s="401"/>
      <c r="EFL1864" s="401"/>
      <c r="EFM1864" s="401"/>
      <c r="EFN1864" s="401"/>
      <c r="EFO1864" s="401"/>
      <c r="EFP1864" s="401"/>
      <c r="EFQ1864" s="401"/>
      <c r="EFR1864" s="401"/>
      <c r="EFS1864" s="401"/>
      <c r="EFT1864" s="401"/>
      <c r="EFU1864" s="401"/>
      <c r="EFV1864" s="401"/>
      <c r="EFW1864" s="401"/>
      <c r="EFX1864" s="401"/>
      <c r="EFY1864" s="401"/>
      <c r="EFZ1864" s="401"/>
      <c r="EGA1864" s="401"/>
      <c r="EGB1864" s="401"/>
      <c r="EGC1864" s="401"/>
      <c r="EGD1864" s="401"/>
      <c r="EGE1864" s="401"/>
      <c r="EGF1864" s="401"/>
      <c r="EGG1864" s="401"/>
      <c r="EGH1864" s="401"/>
      <c r="EGI1864" s="401"/>
      <c r="EGJ1864" s="401"/>
      <c r="EGK1864" s="401"/>
      <c r="EGL1864" s="401"/>
      <c r="EGM1864" s="401"/>
      <c r="EGN1864" s="401"/>
      <c r="EGO1864" s="401"/>
      <c r="EGP1864" s="401"/>
      <c r="EGQ1864" s="401"/>
      <c r="EGR1864" s="401"/>
      <c r="EGS1864" s="401"/>
      <c r="EGT1864" s="401"/>
      <c r="EGU1864" s="401"/>
      <c r="EGV1864" s="401"/>
      <c r="EGW1864" s="401"/>
      <c r="EGX1864" s="401"/>
      <c r="EGY1864" s="401"/>
      <c r="EGZ1864" s="401"/>
      <c r="EHA1864" s="401"/>
      <c r="EHB1864" s="401"/>
      <c r="EHC1864" s="401"/>
      <c r="EHD1864" s="401"/>
      <c r="EHE1864" s="401"/>
      <c r="EHF1864" s="401"/>
      <c r="EHG1864" s="401"/>
      <c r="EHH1864" s="401"/>
      <c r="EHI1864" s="401"/>
      <c r="EHJ1864" s="401"/>
      <c r="EHK1864" s="401"/>
      <c r="EHL1864" s="401"/>
      <c r="EHM1864" s="401"/>
      <c r="EHN1864" s="401"/>
      <c r="EHO1864" s="401"/>
      <c r="EHP1864" s="401"/>
      <c r="EHQ1864" s="401"/>
      <c r="EHR1864" s="401"/>
      <c r="EHS1864" s="401"/>
      <c r="EHT1864" s="401"/>
      <c r="EHU1864" s="401"/>
      <c r="EHV1864" s="401"/>
      <c r="EHW1864" s="401"/>
      <c r="EHX1864" s="401"/>
      <c r="EHY1864" s="401"/>
      <c r="EHZ1864" s="401"/>
      <c r="EIA1864" s="401"/>
      <c r="EIB1864" s="401"/>
      <c r="EIC1864" s="401"/>
      <c r="EID1864" s="401"/>
      <c r="EIE1864" s="401"/>
      <c r="EIF1864" s="401"/>
      <c r="EIG1864" s="401"/>
      <c r="EIH1864" s="401"/>
      <c r="EII1864" s="401"/>
      <c r="EIJ1864" s="401"/>
      <c r="EIK1864" s="401"/>
      <c r="EIL1864" s="401"/>
      <c r="EIM1864" s="401"/>
      <c r="EIN1864" s="401"/>
      <c r="EIO1864" s="401"/>
      <c r="EIP1864" s="401"/>
      <c r="EIQ1864" s="401"/>
      <c r="EIR1864" s="401"/>
      <c r="EIS1864" s="401"/>
      <c r="EIT1864" s="401"/>
      <c r="EIU1864" s="401"/>
      <c r="EIV1864" s="401"/>
      <c r="EIW1864" s="401"/>
      <c r="EIX1864" s="401"/>
      <c r="EIY1864" s="401"/>
      <c r="EIZ1864" s="401"/>
      <c r="EJA1864" s="401"/>
      <c r="EJB1864" s="401"/>
      <c r="EJC1864" s="401"/>
      <c r="EJD1864" s="401"/>
      <c r="EJE1864" s="401"/>
      <c r="EJF1864" s="401"/>
      <c r="EJG1864" s="401"/>
      <c r="EJH1864" s="401"/>
      <c r="EJI1864" s="401"/>
      <c r="EJJ1864" s="401"/>
      <c r="EJK1864" s="401"/>
      <c r="EJL1864" s="401"/>
      <c r="EJM1864" s="401"/>
      <c r="EJN1864" s="401"/>
      <c r="EJO1864" s="401"/>
      <c r="EJP1864" s="401"/>
      <c r="EJQ1864" s="401"/>
      <c r="EJR1864" s="401"/>
      <c r="EJS1864" s="401"/>
      <c r="EJT1864" s="401"/>
      <c r="EJU1864" s="401"/>
      <c r="EJV1864" s="401"/>
      <c r="EJW1864" s="401"/>
      <c r="EJX1864" s="401"/>
      <c r="EJY1864" s="401"/>
      <c r="EJZ1864" s="401"/>
      <c r="EKA1864" s="401"/>
      <c r="EKB1864" s="401"/>
      <c r="EKC1864" s="401"/>
      <c r="EKD1864" s="401"/>
      <c r="EKE1864" s="401"/>
      <c r="EKF1864" s="401"/>
      <c r="EKG1864" s="401"/>
      <c r="EKH1864" s="401"/>
      <c r="EKI1864" s="401"/>
      <c r="EKJ1864" s="401"/>
      <c r="EKK1864" s="401"/>
      <c r="EKL1864" s="401"/>
      <c r="EKM1864" s="401"/>
      <c r="EKN1864" s="401"/>
      <c r="EKO1864" s="401"/>
      <c r="EKP1864" s="401"/>
      <c r="EKQ1864" s="401"/>
      <c r="EKR1864" s="401"/>
      <c r="EKS1864" s="401"/>
      <c r="EKT1864" s="401"/>
      <c r="EKU1864" s="401"/>
      <c r="EKV1864" s="401"/>
      <c r="EKW1864" s="401"/>
      <c r="EKX1864" s="401"/>
      <c r="EKY1864" s="401"/>
      <c r="EKZ1864" s="401"/>
      <c r="ELA1864" s="401"/>
      <c r="ELB1864" s="401"/>
      <c r="ELC1864" s="401"/>
      <c r="ELD1864" s="401"/>
      <c r="ELE1864" s="401"/>
      <c r="ELF1864" s="401"/>
      <c r="ELG1864" s="401"/>
      <c r="ELH1864" s="401"/>
      <c r="ELI1864" s="401"/>
      <c r="ELJ1864" s="401"/>
      <c r="ELK1864" s="401"/>
      <c r="ELL1864" s="401"/>
      <c r="ELM1864" s="401"/>
      <c r="ELN1864" s="401"/>
      <c r="ELO1864" s="401"/>
      <c r="ELP1864" s="401"/>
      <c r="ELQ1864" s="401"/>
      <c r="ELR1864" s="401"/>
      <c r="ELS1864" s="401"/>
      <c r="ELT1864" s="401"/>
      <c r="ELU1864" s="401"/>
      <c r="ELV1864" s="401"/>
      <c r="ELW1864" s="401"/>
      <c r="ELX1864" s="401"/>
      <c r="ELY1864" s="401"/>
      <c r="ELZ1864" s="401"/>
      <c r="EMA1864" s="401"/>
      <c r="EMB1864" s="401"/>
      <c r="EMC1864" s="401"/>
      <c r="EMD1864" s="401"/>
      <c r="EME1864" s="401"/>
      <c r="EMF1864" s="401"/>
      <c r="EMG1864" s="401"/>
      <c r="EMH1864" s="401"/>
      <c r="EMI1864" s="401"/>
      <c r="EMJ1864" s="401"/>
      <c r="EMK1864" s="401"/>
      <c r="EML1864" s="401"/>
      <c r="EMM1864" s="401"/>
      <c r="EMN1864" s="401"/>
      <c r="EMO1864" s="401"/>
      <c r="EMP1864" s="401"/>
      <c r="EMQ1864" s="401"/>
      <c r="EMR1864" s="401"/>
      <c r="EMS1864" s="401"/>
      <c r="EMT1864" s="401"/>
      <c r="EMU1864" s="401"/>
      <c r="EMV1864" s="401"/>
      <c r="EMW1864" s="401"/>
      <c r="EMX1864" s="401"/>
      <c r="EMY1864" s="401"/>
      <c r="EMZ1864" s="401"/>
      <c r="ENA1864" s="401"/>
      <c r="ENB1864" s="401"/>
      <c r="ENC1864" s="401"/>
      <c r="END1864" s="401"/>
      <c r="ENE1864" s="401"/>
      <c r="ENF1864" s="401"/>
      <c r="ENG1864" s="401"/>
      <c r="ENH1864" s="401"/>
      <c r="ENI1864" s="401"/>
      <c r="ENJ1864" s="401"/>
      <c r="ENK1864" s="401"/>
      <c r="ENL1864" s="401"/>
      <c r="ENM1864" s="401"/>
      <c r="ENN1864" s="401"/>
      <c r="ENO1864" s="401"/>
      <c r="ENP1864" s="401"/>
      <c r="ENQ1864" s="401"/>
      <c r="ENR1864" s="401"/>
      <c r="ENS1864" s="401"/>
      <c r="ENT1864" s="401"/>
      <c r="ENU1864" s="401"/>
      <c r="ENV1864" s="401"/>
      <c r="ENW1864" s="401"/>
      <c r="ENX1864" s="401"/>
      <c r="ENY1864" s="401"/>
      <c r="ENZ1864" s="401"/>
      <c r="EOA1864" s="401"/>
      <c r="EOB1864" s="401"/>
      <c r="EOC1864" s="401"/>
      <c r="EOD1864" s="401"/>
      <c r="EOE1864" s="401"/>
      <c r="EOF1864" s="401"/>
      <c r="EOG1864" s="401"/>
      <c r="EOH1864" s="401"/>
      <c r="EOI1864" s="401"/>
      <c r="EOJ1864" s="401"/>
      <c r="EOK1864" s="401"/>
      <c r="EOL1864" s="401"/>
      <c r="EOM1864" s="401"/>
      <c r="EON1864" s="401"/>
      <c r="EOO1864" s="401"/>
      <c r="EOP1864" s="401"/>
      <c r="EOQ1864" s="401"/>
      <c r="EOR1864" s="401"/>
      <c r="EOS1864" s="401"/>
      <c r="EOT1864" s="401"/>
      <c r="EOU1864" s="401"/>
      <c r="EOV1864" s="401"/>
      <c r="EOW1864" s="401"/>
      <c r="EOX1864" s="401"/>
      <c r="EOY1864" s="401"/>
      <c r="EOZ1864" s="401"/>
      <c r="EPA1864" s="401"/>
      <c r="EPB1864" s="401"/>
      <c r="EPC1864" s="401"/>
      <c r="EPD1864" s="401"/>
      <c r="EPE1864" s="401"/>
      <c r="EPF1864" s="401"/>
      <c r="EPG1864" s="401"/>
      <c r="EPH1864" s="401"/>
      <c r="EPI1864" s="401"/>
      <c r="EPJ1864" s="401"/>
      <c r="EPK1864" s="401"/>
      <c r="EPL1864" s="401"/>
      <c r="EPM1864" s="401"/>
      <c r="EPN1864" s="401"/>
      <c r="EPO1864" s="401"/>
      <c r="EPP1864" s="401"/>
      <c r="EPQ1864" s="401"/>
      <c r="EPR1864" s="401"/>
      <c r="EPS1864" s="401"/>
      <c r="EPT1864" s="401"/>
      <c r="EPU1864" s="401"/>
      <c r="EPV1864" s="401"/>
      <c r="EPW1864" s="401"/>
      <c r="EPX1864" s="401"/>
      <c r="EPY1864" s="401"/>
      <c r="EPZ1864" s="401"/>
      <c r="EQA1864" s="401"/>
      <c r="EQB1864" s="401"/>
      <c r="EQC1864" s="401"/>
      <c r="EQD1864" s="401"/>
      <c r="EQE1864" s="401"/>
      <c r="EQF1864" s="401"/>
      <c r="EQG1864" s="401"/>
      <c r="EQH1864" s="401"/>
      <c r="EQI1864" s="401"/>
      <c r="EQJ1864" s="401"/>
      <c r="EQK1864" s="401"/>
      <c r="EQL1864" s="401"/>
      <c r="EQM1864" s="401"/>
      <c r="EQN1864" s="401"/>
      <c r="EQO1864" s="401"/>
      <c r="EQP1864" s="401"/>
      <c r="EQQ1864" s="401"/>
      <c r="EQR1864" s="401"/>
      <c r="EQS1864" s="401"/>
      <c r="EQT1864" s="401"/>
      <c r="EQU1864" s="401"/>
      <c r="EQV1864" s="401"/>
      <c r="EQW1864" s="401"/>
      <c r="EQX1864" s="401"/>
      <c r="EQY1864" s="401"/>
      <c r="EQZ1864" s="401"/>
      <c r="ERA1864" s="401"/>
      <c r="ERB1864" s="401"/>
      <c r="ERC1864" s="401"/>
      <c r="ERD1864" s="401"/>
      <c r="ERE1864" s="401"/>
      <c r="ERF1864" s="401"/>
      <c r="ERG1864" s="401"/>
      <c r="ERH1864" s="401"/>
      <c r="ERI1864" s="401"/>
      <c r="ERJ1864" s="401"/>
      <c r="ERK1864" s="401"/>
      <c r="ERL1864" s="401"/>
      <c r="ERM1864" s="401"/>
      <c r="ERN1864" s="401"/>
      <c r="ERO1864" s="401"/>
      <c r="ERP1864" s="401"/>
      <c r="ERQ1864" s="401"/>
      <c r="ERR1864" s="401"/>
      <c r="ERS1864" s="401"/>
      <c r="ERT1864" s="401"/>
      <c r="ERU1864" s="401"/>
      <c r="ERV1864" s="401"/>
      <c r="ERW1864" s="401"/>
      <c r="ERX1864" s="401"/>
      <c r="ERY1864" s="401"/>
      <c r="ERZ1864" s="401"/>
      <c r="ESA1864" s="401"/>
      <c r="ESB1864" s="401"/>
      <c r="ESC1864" s="401"/>
      <c r="ESD1864" s="401"/>
      <c r="ESE1864" s="401"/>
      <c r="ESF1864" s="401"/>
      <c r="ESG1864" s="401"/>
      <c r="ESH1864" s="401"/>
      <c r="ESI1864" s="401"/>
      <c r="ESJ1864" s="401"/>
      <c r="ESK1864" s="401"/>
      <c r="ESL1864" s="401"/>
      <c r="ESM1864" s="401"/>
      <c r="ESN1864" s="401"/>
      <c r="ESO1864" s="401"/>
      <c r="ESP1864" s="401"/>
      <c r="ESQ1864" s="401"/>
      <c r="ESR1864" s="401"/>
      <c r="ESS1864" s="401"/>
      <c r="EST1864" s="401"/>
      <c r="ESU1864" s="401"/>
      <c r="ESV1864" s="401"/>
      <c r="ESW1864" s="401"/>
      <c r="ESX1864" s="401"/>
      <c r="ESY1864" s="401"/>
      <c r="ESZ1864" s="401"/>
      <c r="ETA1864" s="401"/>
      <c r="ETB1864" s="401"/>
      <c r="ETC1864" s="401"/>
      <c r="ETD1864" s="401"/>
      <c r="ETE1864" s="401"/>
      <c r="ETF1864" s="401"/>
      <c r="ETG1864" s="401"/>
      <c r="ETH1864" s="401"/>
      <c r="ETI1864" s="401"/>
      <c r="ETJ1864" s="401"/>
      <c r="ETK1864" s="401"/>
      <c r="ETL1864" s="401"/>
      <c r="ETM1864" s="401"/>
      <c r="ETN1864" s="401"/>
      <c r="ETO1864" s="401"/>
      <c r="ETP1864" s="401"/>
      <c r="ETQ1864" s="401"/>
      <c r="ETR1864" s="401"/>
      <c r="ETS1864" s="401"/>
      <c r="ETT1864" s="401"/>
      <c r="ETU1864" s="401"/>
      <c r="ETV1864" s="401"/>
      <c r="ETW1864" s="401"/>
      <c r="ETX1864" s="401"/>
      <c r="ETY1864" s="401"/>
      <c r="ETZ1864" s="401"/>
      <c r="EUA1864" s="401"/>
      <c r="EUB1864" s="401"/>
      <c r="EUC1864" s="401"/>
      <c r="EUD1864" s="401"/>
      <c r="EUE1864" s="401"/>
      <c r="EUF1864" s="401"/>
      <c r="EUG1864" s="401"/>
      <c r="EUH1864" s="401"/>
      <c r="EUI1864" s="401"/>
      <c r="EUJ1864" s="401"/>
      <c r="EUK1864" s="401"/>
      <c r="EUL1864" s="401"/>
      <c r="EUM1864" s="401"/>
      <c r="EUN1864" s="401"/>
      <c r="EUO1864" s="401"/>
      <c r="EUP1864" s="401"/>
      <c r="EUQ1864" s="401"/>
      <c r="EUR1864" s="401"/>
      <c r="EUS1864" s="401"/>
      <c r="EUT1864" s="401"/>
      <c r="EUU1864" s="401"/>
      <c r="EUV1864" s="401"/>
      <c r="EUW1864" s="401"/>
      <c r="EUX1864" s="401"/>
      <c r="EUY1864" s="401"/>
      <c r="EUZ1864" s="401"/>
      <c r="EVA1864" s="401"/>
      <c r="EVB1864" s="401"/>
      <c r="EVC1864" s="401"/>
      <c r="EVD1864" s="401"/>
      <c r="EVE1864" s="401"/>
      <c r="EVF1864" s="401"/>
      <c r="EVG1864" s="401"/>
      <c r="EVH1864" s="401"/>
      <c r="EVI1864" s="401"/>
      <c r="EVJ1864" s="401"/>
      <c r="EVK1864" s="401"/>
      <c r="EVL1864" s="401"/>
      <c r="EVM1864" s="401"/>
      <c r="EVN1864" s="401"/>
      <c r="EVO1864" s="401"/>
      <c r="EVP1864" s="401"/>
      <c r="EVQ1864" s="401"/>
      <c r="EVR1864" s="401"/>
      <c r="EVS1864" s="401"/>
      <c r="EVT1864" s="401"/>
      <c r="EVU1864" s="401"/>
      <c r="EVV1864" s="401"/>
      <c r="EVW1864" s="401"/>
      <c r="EVX1864" s="401"/>
      <c r="EVY1864" s="401"/>
      <c r="EVZ1864" s="401"/>
      <c r="EWA1864" s="401"/>
      <c r="EWB1864" s="401"/>
      <c r="EWC1864" s="401"/>
      <c r="EWD1864" s="401"/>
      <c r="EWE1864" s="401"/>
      <c r="EWF1864" s="401"/>
      <c r="EWG1864" s="401"/>
      <c r="EWH1864" s="401"/>
      <c r="EWI1864" s="401"/>
      <c r="EWJ1864" s="401"/>
      <c r="EWK1864" s="401"/>
      <c r="EWL1864" s="401"/>
      <c r="EWM1864" s="401"/>
      <c r="EWN1864" s="401"/>
      <c r="EWO1864" s="401"/>
      <c r="EWP1864" s="401"/>
      <c r="EWQ1864" s="401"/>
      <c r="EWR1864" s="401"/>
      <c r="EWS1864" s="401"/>
      <c r="EWT1864" s="401"/>
      <c r="EWU1864" s="401"/>
      <c r="EWV1864" s="401"/>
      <c r="EWW1864" s="401"/>
      <c r="EWX1864" s="401"/>
      <c r="EWY1864" s="401"/>
      <c r="EWZ1864" s="401"/>
      <c r="EXA1864" s="401"/>
      <c r="EXB1864" s="401"/>
      <c r="EXC1864" s="401"/>
      <c r="EXD1864" s="401"/>
      <c r="EXE1864" s="401"/>
      <c r="EXF1864" s="401"/>
      <c r="EXG1864" s="401"/>
      <c r="EXH1864" s="401"/>
      <c r="EXI1864" s="401"/>
      <c r="EXJ1864" s="401"/>
      <c r="EXK1864" s="401"/>
      <c r="EXL1864" s="401"/>
      <c r="EXM1864" s="401"/>
      <c r="EXN1864" s="401"/>
      <c r="EXO1864" s="401"/>
      <c r="EXP1864" s="401"/>
      <c r="EXQ1864" s="401"/>
      <c r="EXR1864" s="401"/>
      <c r="EXS1864" s="401"/>
      <c r="EXT1864" s="401"/>
      <c r="EXU1864" s="401"/>
      <c r="EXV1864" s="401"/>
      <c r="EXW1864" s="401"/>
      <c r="EXX1864" s="401"/>
      <c r="EXY1864" s="401"/>
      <c r="EXZ1864" s="401"/>
      <c r="EYA1864" s="401"/>
      <c r="EYB1864" s="401"/>
      <c r="EYC1864" s="401"/>
      <c r="EYD1864" s="401"/>
      <c r="EYE1864" s="401"/>
      <c r="EYF1864" s="401"/>
      <c r="EYG1864" s="401"/>
      <c r="EYH1864" s="401"/>
      <c r="EYI1864" s="401"/>
      <c r="EYJ1864" s="401"/>
      <c r="EYK1864" s="401"/>
      <c r="EYL1864" s="401"/>
      <c r="EYM1864" s="401"/>
      <c r="EYN1864" s="401"/>
      <c r="EYO1864" s="401"/>
      <c r="EYP1864" s="401"/>
      <c r="EYQ1864" s="401"/>
      <c r="EYR1864" s="401"/>
      <c r="EYS1864" s="401"/>
      <c r="EYT1864" s="401"/>
      <c r="EYU1864" s="401"/>
      <c r="EYV1864" s="401"/>
      <c r="EYW1864" s="401"/>
      <c r="EYX1864" s="401"/>
      <c r="EYY1864" s="401"/>
      <c r="EYZ1864" s="401"/>
      <c r="EZA1864" s="401"/>
      <c r="EZB1864" s="401"/>
      <c r="EZC1864" s="401"/>
      <c r="EZD1864" s="401"/>
      <c r="EZE1864" s="401"/>
      <c r="EZF1864" s="401"/>
      <c r="EZG1864" s="401"/>
      <c r="EZH1864" s="401"/>
      <c r="EZI1864" s="401"/>
      <c r="EZJ1864" s="401"/>
      <c r="EZK1864" s="401"/>
      <c r="EZL1864" s="401"/>
      <c r="EZM1864" s="401"/>
      <c r="EZN1864" s="401"/>
      <c r="EZO1864" s="401"/>
      <c r="EZP1864" s="401"/>
      <c r="EZQ1864" s="401"/>
      <c r="EZR1864" s="401"/>
      <c r="EZS1864" s="401"/>
      <c r="EZT1864" s="401"/>
      <c r="EZU1864" s="401"/>
      <c r="EZV1864" s="401"/>
      <c r="EZW1864" s="401"/>
      <c r="EZX1864" s="401"/>
      <c r="EZY1864" s="401"/>
      <c r="EZZ1864" s="401"/>
      <c r="FAA1864" s="401"/>
      <c r="FAB1864" s="401"/>
      <c r="FAC1864" s="401"/>
      <c r="FAD1864" s="401"/>
      <c r="FAE1864" s="401"/>
      <c r="FAF1864" s="401"/>
      <c r="FAG1864" s="401"/>
      <c r="FAH1864" s="401"/>
      <c r="FAI1864" s="401"/>
      <c r="FAJ1864" s="401"/>
      <c r="FAK1864" s="401"/>
      <c r="FAL1864" s="401"/>
      <c r="FAM1864" s="401"/>
      <c r="FAN1864" s="401"/>
      <c r="FAO1864" s="401"/>
      <c r="FAP1864" s="401"/>
      <c r="FAQ1864" s="401"/>
      <c r="FAR1864" s="401"/>
      <c r="FAS1864" s="401"/>
      <c r="FAT1864" s="401"/>
      <c r="FAU1864" s="401"/>
      <c r="FAV1864" s="401"/>
      <c r="FAW1864" s="401"/>
      <c r="FAX1864" s="401"/>
      <c r="FAY1864" s="401"/>
      <c r="FAZ1864" s="401"/>
      <c r="FBA1864" s="401"/>
      <c r="FBB1864" s="401"/>
      <c r="FBC1864" s="401"/>
      <c r="FBD1864" s="401"/>
      <c r="FBE1864" s="401"/>
      <c r="FBF1864" s="401"/>
      <c r="FBG1864" s="401"/>
      <c r="FBH1864" s="401"/>
      <c r="FBI1864" s="401"/>
      <c r="FBJ1864" s="401"/>
      <c r="FBK1864" s="401"/>
      <c r="FBL1864" s="401"/>
      <c r="FBM1864" s="401"/>
      <c r="FBN1864" s="401"/>
      <c r="FBO1864" s="401"/>
      <c r="FBP1864" s="401"/>
      <c r="FBQ1864" s="401"/>
      <c r="FBR1864" s="401"/>
      <c r="FBS1864" s="401"/>
      <c r="FBT1864" s="401"/>
      <c r="FBU1864" s="401"/>
      <c r="FBV1864" s="401"/>
      <c r="FBW1864" s="401"/>
      <c r="FBX1864" s="401"/>
      <c r="FBY1864" s="401"/>
      <c r="FBZ1864" s="401"/>
      <c r="FCA1864" s="401"/>
      <c r="FCB1864" s="401"/>
      <c r="FCC1864" s="401"/>
      <c r="FCD1864" s="401"/>
      <c r="FCE1864" s="401"/>
      <c r="FCF1864" s="401"/>
      <c r="FCG1864" s="401"/>
      <c r="FCH1864" s="401"/>
      <c r="FCI1864" s="401"/>
      <c r="FCJ1864" s="401"/>
      <c r="FCK1864" s="401"/>
      <c r="FCL1864" s="401"/>
      <c r="FCM1864" s="401"/>
      <c r="FCN1864" s="401"/>
      <c r="FCO1864" s="401"/>
      <c r="FCP1864" s="401"/>
      <c r="FCQ1864" s="401"/>
      <c r="FCR1864" s="401"/>
      <c r="FCS1864" s="401"/>
      <c r="FCT1864" s="401"/>
      <c r="FCU1864" s="401"/>
      <c r="FCV1864" s="401"/>
      <c r="FCW1864" s="401"/>
      <c r="FCX1864" s="401"/>
      <c r="FCY1864" s="401"/>
      <c r="FCZ1864" s="401"/>
      <c r="FDA1864" s="401"/>
      <c r="FDB1864" s="401"/>
      <c r="FDC1864" s="401"/>
      <c r="FDD1864" s="401"/>
      <c r="FDE1864" s="401"/>
      <c r="FDF1864" s="401"/>
      <c r="FDG1864" s="401"/>
      <c r="FDH1864" s="401"/>
      <c r="FDI1864" s="401"/>
      <c r="FDJ1864" s="401"/>
      <c r="FDK1864" s="401"/>
      <c r="FDL1864" s="401"/>
      <c r="FDM1864" s="401"/>
      <c r="FDN1864" s="401"/>
      <c r="FDO1864" s="401"/>
      <c r="FDP1864" s="401"/>
      <c r="FDQ1864" s="401"/>
      <c r="FDR1864" s="401"/>
      <c r="FDS1864" s="401"/>
      <c r="FDT1864" s="401"/>
      <c r="FDU1864" s="401"/>
      <c r="FDV1864" s="401"/>
      <c r="FDW1864" s="401"/>
      <c r="FDX1864" s="401"/>
      <c r="FDY1864" s="401"/>
      <c r="FDZ1864" s="401"/>
      <c r="FEA1864" s="401"/>
      <c r="FEB1864" s="401"/>
      <c r="FEC1864" s="401"/>
      <c r="FED1864" s="401"/>
      <c r="FEE1864" s="401"/>
      <c r="FEF1864" s="401"/>
      <c r="FEG1864" s="401"/>
      <c r="FEH1864" s="401"/>
      <c r="FEI1864" s="401"/>
      <c r="FEJ1864" s="401"/>
      <c r="FEK1864" s="401"/>
      <c r="FEL1864" s="401"/>
      <c r="FEM1864" s="401"/>
      <c r="FEN1864" s="401"/>
      <c r="FEO1864" s="401"/>
      <c r="FEP1864" s="401"/>
      <c r="FEQ1864" s="401"/>
      <c r="FER1864" s="401"/>
      <c r="FES1864" s="401"/>
      <c r="FET1864" s="401"/>
      <c r="FEU1864" s="401"/>
      <c r="FEV1864" s="401"/>
      <c r="FEW1864" s="401"/>
      <c r="FEX1864" s="401"/>
      <c r="FEY1864" s="401"/>
      <c r="FEZ1864" s="401"/>
      <c r="FFA1864" s="401"/>
      <c r="FFB1864" s="401"/>
      <c r="FFC1864" s="401"/>
      <c r="FFD1864" s="401"/>
      <c r="FFE1864" s="401"/>
      <c r="FFF1864" s="401"/>
      <c r="FFG1864" s="401"/>
      <c r="FFH1864" s="401"/>
      <c r="FFI1864" s="401"/>
      <c r="FFJ1864" s="401"/>
      <c r="FFK1864" s="401"/>
      <c r="FFL1864" s="401"/>
      <c r="FFM1864" s="401"/>
      <c r="FFN1864" s="401"/>
      <c r="FFO1864" s="401"/>
      <c r="FFP1864" s="401"/>
      <c r="FFQ1864" s="401"/>
      <c r="FFR1864" s="401"/>
      <c r="FFS1864" s="401"/>
      <c r="FFT1864" s="401"/>
      <c r="FFU1864" s="401"/>
      <c r="FFV1864" s="401"/>
      <c r="FFW1864" s="401"/>
      <c r="FFX1864" s="401"/>
      <c r="FFY1864" s="401"/>
      <c r="FFZ1864" s="401"/>
      <c r="FGA1864" s="401"/>
      <c r="FGB1864" s="401"/>
      <c r="FGC1864" s="401"/>
      <c r="FGD1864" s="401"/>
      <c r="FGE1864" s="401"/>
      <c r="FGF1864" s="401"/>
      <c r="FGG1864" s="401"/>
      <c r="FGH1864" s="401"/>
      <c r="FGI1864" s="401"/>
      <c r="FGJ1864" s="401"/>
      <c r="FGK1864" s="401"/>
      <c r="FGL1864" s="401"/>
      <c r="FGM1864" s="401"/>
      <c r="FGN1864" s="401"/>
      <c r="FGO1864" s="401"/>
      <c r="FGP1864" s="401"/>
      <c r="FGQ1864" s="401"/>
      <c r="FGR1864" s="401"/>
      <c r="FGS1864" s="401"/>
      <c r="FGT1864" s="401"/>
      <c r="FGU1864" s="401"/>
      <c r="FGV1864" s="401"/>
      <c r="FGW1864" s="401"/>
      <c r="FGX1864" s="401"/>
      <c r="FGY1864" s="401"/>
      <c r="FGZ1864" s="401"/>
      <c r="FHA1864" s="401"/>
      <c r="FHB1864" s="401"/>
      <c r="FHC1864" s="401"/>
      <c r="FHD1864" s="401"/>
      <c r="FHE1864" s="401"/>
      <c r="FHF1864" s="401"/>
      <c r="FHG1864" s="401"/>
      <c r="FHH1864" s="401"/>
      <c r="FHI1864" s="401"/>
      <c r="FHJ1864" s="401"/>
      <c r="FHK1864" s="401"/>
      <c r="FHL1864" s="401"/>
      <c r="FHM1864" s="401"/>
      <c r="FHN1864" s="401"/>
      <c r="FHO1864" s="401"/>
      <c r="FHP1864" s="401"/>
      <c r="FHQ1864" s="401"/>
      <c r="FHR1864" s="401"/>
      <c r="FHS1864" s="401"/>
      <c r="FHT1864" s="401"/>
      <c r="FHU1864" s="401"/>
      <c r="FHV1864" s="401"/>
      <c r="FHW1864" s="401"/>
      <c r="FHX1864" s="401"/>
      <c r="FHY1864" s="401"/>
      <c r="FHZ1864" s="401"/>
      <c r="FIA1864" s="401"/>
      <c r="FIB1864" s="401"/>
      <c r="FIC1864" s="401"/>
      <c r="FID1864" s="401"/>
      <c r="FIE1864" s="401"/>
      <c r="FIF1864" s="401"/>
      <c r="FIG1864" s="401"/>
      <c r="FIH1864" s="401"/>
      <c r="FII1864" s="401"/>
      <c r="FIJ1864" s="401"/>
      <c r="FIK1864" s="401"/>
      <c r="FIL1864" s="401"/>
      <c r="FIM1864" s="401"/>
      <c r="FIN1864" s="401"/>
      <c r="FIO1864" s="401"/>
      <c r="FIP1864" s="401"/>
      <c r="FIQ1864" s="401"/>
      <c r="FIR1864" s="401"/>
      <c r="FIS1864" s="401"/>
      <c r="FIT1864" s="401"/>
      <c r="FIU1864" s="401"/>
      <c r="FIV1864" s="401"/>
      <c r="FIW1864" s="401"/>
      <c r="FIX1864" s="401"/>
      <c r="FIY1864" s="401"/>
      <c r="FIZ1864" s="401"/>
      <c r="FJA1864" s="401"/>
      <c r="FJB1864" s="401"/>
      <c r="FJC1864" s="401"/>
      <c r="FJD1864" s="401"/>
      <c r="FJE1864" s="401"/>
      <c r="FJF1864" s="401"/>
      <c r="FJG1864" s="401"/>
      <c r="FJH1864" s="401"/>
      <c r="FJI1864" s="401"/>
      <c r="FJJ1864" s="401"/>
      <c r="FJK1864" s="401"/>
      <c r="FJL1864" s="401"/>
      <c r="FJM1864" s="401"/>
      <c r="FJN1864" s="401"/>
      <c r="FJO1864" s="401"/>
      <c r="FJP1864" s="401"/>
      <c r="FJQ1864" s="401"/>
      <c r="FJR1864" s="401"/>
      <c r="FJS1864" s="401"/>
      <c r="FJT1864" s="401"/>
      <c r="FJU1864" s="401"/>
      <c r="FJV1864" s="401"/>
      <c r="FJW1864" s="401"/>
      <c r="FJX1864" s="401"/>
      <c r="FJY1864" s="401"/>
      <c r="FJZ1864" s="401"/>
      <c r="FKA1864" s="401"/>
      <c r="FKB1864" s="401"/>
      <c r="FKC1864" s="401"/>
      <c r="FKD1864" s="401"/>
      <c r="FKE1864" s="401"/>
      <c r="FKF1864" s="401"/>
      <c r="FKG1864" s="401"/>
      <c r="FKH1864" s="401"/>
      <c r="FKI1864" s="401"/>
      <c r="FKJ1864" s="401"/>
      <c r="FKK1864" s="401"/>
      <c r="FKL1864" s="401"/>
      <c r="FKM1864" s="401"/>
      <c r="FKN1864" s="401"/>
      <c r="FKO1864" s="401"/>
      <c r="FKP1864" s="401"/>
      <c r="FKQ1864" s="401"/>
      <c r="FKR1864" s="401"/>
      <c r="FKS1864" s="401"/>
      <c r="FKT1864" s="401"/>
      <c r="FKU1864" s="401"/>
      <c r="FKV1864" s="401"/>
      <c r="FKW1864" s="401"/>
      <c r="FKX1864" s="401"/>
      <c r="FKY1864" s="401"/>
      <c r="FKZ1864" s="401"/>
      <c r="FLA1864" s="401"/>
      <c r="FLB1864" s="401"/>
      <c r="FLC1864" s="401"/>
      <c r="FLD1864" s="401"/>
      <c r="FLE1864" s="401"/>
      <c r="FLF1864" s="401"/>
      <c r="FLG1864" s="401"/>
      <c r="FLH1864" s="401"/>
      <c r="FLI1864" s="401"/>
      <c r="FLJ1864" s="401"/>
      <c r="FLK1864" s="401"/>
      <c r="FLL1864" s="401"/>
      <c r="FLM1864" s="401"/>
      <c r="FLN1864" s="401"/>
      <c r="FLO1864" s="401"/>
      <c r="FLP1864" s="401"/>
      <c r="FLQ1864" s="401"/>
      <c r="FLR1864" s="401"/>
      <c r="FLS1864" s="401"/>
      <c r="FLT1864" s="401"/>
      <c r="FLU1864" s="401"/>
      <c r="FLV1864" s="401"/>
      <c r="FLW1864" s="401"/>
      <c r="FLX1864" s="401"/>
      <c r="FLY1864" s="401"/>
      <c r="FLZ1864" s="401"/>
      <c r="FMA1864" s="401"/>
      <c r="FMB1864" s="401"/>
      <c r="FMC1864" s="401"/>
      <c r="FMD1864" s="401"/>
      <c r="FME1864" s="401"/>
      <c r="FMF1864" s="401"/>
      <c r="FMG1864" s="401"/>
      <c r="FMH1864" s="401"/>
      <c r="FMI1864" s="401"/>
      <c r="FMJ1864" s="401"/>
      <c r="FMK1864" s="401"/>
      <c r="FML1864" s="401"/>
      <c r="FMM1864" s="401"/>
      <c r="FMN1864" s="401"/>
      <c r="FMO1864" s="401"/>
      <c r="FMP1864" s="401"/>
      <c r="FMQ1864" s="401"/>
      <c r="FMR1864" s="401"/>
      <c r="FMS1864" s="401"/>
      <c r="FMT1864" s="401"/>
      <c r="FMU1864" s="401"/>
      <c r="FMV1864" s="401"/>
      <c r="FMW1864" s="401"/>
      <c r="FMX1864" s="401"/>
      <c r="FMY1864" s="401"/>
      <c r="FMZ1864" s="401"/>
      <c r="FNA1864" s="401"/>
      <c r="FNB1864" s="401"/>
      <c r="FNC1864" s="401"/>
      <c r="FND1864" s="401"/>
      <c r="FNE1864" s="401"/>
      <c r="FNF1864" s="401"/>
      <c r="FNG1864" s="401"/>
      <c r="FNH1864" s="401"/>
      <c r="FNI1864" s="401"/>
      <c r="FNJ1864" s="401"/>
      <c r="FNK1864" s="401"/>
      <c r="FNL1864" s="401"/>
      <c r="FNM1864" s="401"/>
      <c r="FNN1864" s="401"/>
      <c r="FNO1864" s="401"/>
      <c r="FNP1864" s="401"/>
      <c r="FNQ1864" s="401"/>
      <c r="FNR1864" s="401"/>
      <c r="FNS1864" s="401"/>
      <c r="FNT1864" s="401"/>
      <c r="FNU1864" s="401"/>
      <c r="FNV1864" s="401"/>
      <c r="FNW1864" s="401"/>
      <c r="FNX1864" s="401"/>
      <c r="FNY1864" s="401"/>
      <c r="FNZ1864" s="401"/>
      <c r="FOA1864" s="401"/>
      <c r="FOB1864" s="401"/>
      <c r="FOC1864" s="401"/>
      <c r="FOD1864" s="401"/>
      <c r="FOE1864" s="401"/>
      <c r="FOF1864" s="401"/>
      <c r="FOG1864" s="401"/>
      <c r="FOH1864" s="401"/>
      <c r="FOI1864" s="401"/>
      <c r="FOJ1864" s="401"/>
      <c r="FOK1864" s="401"/>
      <c r="FOL1864" s="401"/>
      <c r="FOM1864" s="401"/>
      <c r="FON1864" s="401"/>
      <c r="FOO1864" s="401"/>
      <c r="FOP1864" s="401"/>
      <c r="FOQ1864" s="401"/>
      <c r="FOR1864" s="401"/>
      <c r="FOS1864" s="401"/>
      <c r="FOT1864" s="401"/>
      <c r="FOU1864" s="401"/>
      <c r="FOV1864" s="401"/>
      <c r="FOW1864" s="401"/>
      <c r="FOX1864" s="401"/>
      <c r="FOY1864" s="401"/>
      <c r="FOZ1864" s="401"/>
      <c r="FPA1864" s="401"/>
      <c r="FPB1864" s="401"/>
      <c r="FPC1864" s="401"/>
      <c r="FPD1864" s="401"/>
      <c r="FPE1864" s="401"/>
      <c r="FPF1864" s="401"/>
      <c r="FPG1864" s="401"/>
      <c r="FPH1864" s="401"/>
      <c r="FPI1864" s="401"/>
      <c r="FPJ1864" s="401"/>
      <c r="FPK1864" s="401"/>
      <c r="FPL1864" s="401"/>
      <c r="FPM1864" s="401"/>
      <c r="FPN1864" s="401"/>
      <c r="FPO1864" s="401"/>
      <c r="FPP1864" s="401"/>
      <c r="FPQ1864" s="401"/>
      <c r="FPR1864" s="401"/>
      <c r="FPS1864" s="401"/>
      <c r="FPT1864" s="401"/>
      <c r="FPU1864" s="401"/>
      <c r="FPV1864" s="401"/>
      <c r="FPW1864" s="401"/>
      <c r="FPX1864" s="401"/>
      <c r="FPY1864" s="401"/>
      <c r="FPZ1864" s="401"/>
      <c r="FQA1864" s="401"/>
      <c r="FQB1864" s="401"/>
      <c r="FQC1864" s="401"/>
      <c r="FQD1864" s="401"/>
      <c r="FQE1864" s="401"/>
      <c r="FQF1864" s="401"/>
      <c r="FQG1864" s="401"/>
      <c r="FQH1864" s="401"/>
      <c r="FQI1864" s="401"/>
      <c r="FQJ1864" s="401"/>
      <c r="FQK1864" s="401"/>
      <c r="FQL1864" s="401"/>
      <c r="FQM1864" s="401"/>
      <c r="FQN1864" s="401"/>
      <c r="FQO1864" s="401"/>
      <c r="FQP1864" s="401"/>
      <c r="FQQ1864" s="401"/>
      <c r="FQR1864" s="401"/>
      <c r="FQS1864" s="401"/>
      <c r="FQT1864" s="401"/>
      <c r="FQU1864" s="401"/>
      <c r="FQV1864" s="401"/>
      <c r="FQW1864" s="401"/>
      <c r="FQX1864" s="401"/>
      <c r="FQY1864" s="401"/>
      <c r="FQZ1864" s="401"/>
      <c r="FRA1864" s="401"/>
      <c r="FRB1864" s="401"/>
      <c r="FRC1864" s="401"/>
      <c r="FRD1864" s="401"/>
      <c r="FRE1864" s="401"/>
      <c r="FRF1864" s="401"/>
      <c r="FRG1864" s="401"/>
      <c r="FRH1864" s="401"/>
      <c r="FRI1864" s="401"/>
      <c r="FRJ1864" s="401"/>
      <c r="FRK1864" s="401"/>
      <c r="FRL1864" s="401"/>
      <c r="FRM1864" s="401"/>
      <c r="FRN1864" s="401"/>
      <c r="FRO1864" s="401"/>
      <c r="FRP1864" s="401"/>
      <c r="FRQ1864" s="401"/>
      <c r="FRR1864" s="401"/>
      <c r="FRS1864" s="401"/>
      <c r="FRT1864" s="401"/>
      <c r="FRU1864" s="401"/>
      <c r="FRV1864" s="401"/>
      <c r="FRW1864" s="401"/>
      <c r="FRX1864" s="401"/>
      <c r="FRY1864" s="401"/>
      <c r="FRZ1864" s="401"/>
      <c r="FSA1864" s="401"/>
      <c r="FSB1864" s="401"/>
      <c r="FSC1864" s="401"/>
      <c r="FSD1864" s="401"/>
      <c r="FSE1864" s="401"/>
      <c r="FSF1864" s="401"/>
      <c r="FSG1864" s="401"/>
      <c r="FSH1864" s="401"/>
      <c r="FSI1864" s="401"/>
      <c r="FSJ1864" s="401"/>
      <c r="FSK1864" s="401"/>
      <c r="FSL1864" s="401"/>
      <c r="FSM1864" s="401"/>
      <c r="FSN1864" s="401"/>
      <c r="FSO1864" s="401"/>
      <c r="FSP1864" s="401"/>
      <c r="FSQ1864" s="401"/>
      <c r="FSR1864" s="401"/>
      <c r="FSS1864" s="401"/>
      <c r="FST1864" s="401"/>
      <c r="FSU1864" s="401"/>
      <c r="FSV1864" s="401"/>
      <c r="FSW1864" s="401"/>
      <c r="FSX1864" s="401"/>
      <c r="FSY1864" s="401"/>
      <c r="FSZ1864" s="401"/>
      <c r="FTA1864" s="401"/>
      <c r="FTB1864" s="401"/>
      <c r="FTC1864" s="401"/>
      <c r="FTD1864" s="401"/>
      <c r="FTE1864" s="401"/>
      <c r="FTF1864" s="401"/>
      <c r="FTG1864" s="401"/>
      <c r="FTH1864" s="401"/>
      <c r="FTI1864" s="401"/>
      <c r="FTJ1864" s="401"/>
      <c r="FTK1864" s="401"/>
      <c r="FTL1864" s="401"/>
      <c r="FTM1864" s="401"/>
      <c r="FTN1864" s="401"/>
      <c r="FTO1864" s="401"/>
      <c r="FTP1864" s="401"/>
      <c r="FTQ1864" s="401"/>
      <c r="FTR1864" s="401"/>
      <c r="FTS1864" s="401"/>
      <c r="FTT1864" s="401"/>
      <c r="FTU1864" s="401"/>
      <c r="FTV1864" s="401"/>
      <c r="FTW1864" s="401"/>
      <c r="FTX1864" s="401"/>
      <c r="FTY1864" s="401"/>
      <c r="FTZ1864" s="401"/>
      <c r="FUA1864" s="401"/>
      <c r="FUB1864" s="401"/>
      <c r="FUC1864" s="401"/>
      <c r="FUD1864" s="401"/>
      <c r="FUE1864" s="401"/>
      <c r="FUF1864" s="401"/>
      <c r="FUG1864" s="401"/>
      <c r="FUH1864" s="401"/>
      <c r="FUI1864" s="401"/>
      <c r="FUJ1864" s="401"/>
      <c r="FUK1864" s="401"/>
      <c r="FUL1864" s="401"/>
      <c r="FUM1864" s="401"/>
      <c r="FUN1864" s="401"/>
      <c r="FUO1864" s="401"/>
      <c r="FUP1864" s="401"/>
      <c r="FUQ1864" s="401"/>
      <c r="FUR1864" s="401"/>
      <c r="FUS1864" s="401"/>
      <c r="FUT1864" s="401"/>
      <c r="FUU1864" s="401"/>
      <c r="FUV1864" s="401"/>
      <c r="FUW1864" s="401"/>
      <c r="FUX1864" s="401"/>
      <c r="FUY1864" s="401"/>
      <c r="FUZ1864" s="401"/>
      <c r="FVA1864" s="401"/>
      <c r="FVB1864" s="401"/>
      <c r="FVC1864" s="401"/>
      <c r="FVD1864" s="401"/>
      <c r="FVE1864" s="401"/>
      <c r="FVF1864" s="401"/>
      <c r="FVG1864" s="401"/>
      <c r="FVH1864" s="401"/>
      <c r="FVI1864" s="401"/>
      <c r="FVJ1864" s="401"/>
      <c r="FVK1864" s="401"/>
      <c r="FVL1864" s="401"/>
      <c r="FVM1864" s="401"/>
      <c r="FVN1864" s="401"/>
      <c r="FVO1864" s="401"/>
      <c r="FVP1864" s="401"/>
      <c r="FVQ1864" s="401"/>
      <c r="FVR1864" s="401"/>
      <c r="FVS1864" s="401"/>
      <c r="FVT1864" s="401"/>
      <c r="FVU1864" s="401"/>
      <c r="FVV1864" s="401"/>
      <c r="FVW1864" s="401"/>
      <c r="FVX1864" s="401"/>
      <c r="FVY1864" s="401"/>
      <c r="FVZ1864" s="401"/>
      <c r="FWA1864" s="401"/>
      <c r="FWB1864" s="401"/>
      <c r="FWC1864" s="401"/>
      <c r="FWD1864" s="401"/>
      <c r="FWE1864" s="401"/>
      <c r="FWF1864" s="401"/>
      <c r="FWG1864" s="401"/>
      <c r="FWH1864" s="401"/>
      <c r="FWI1864" s="401"/>
      <c r="FWJ1864" s="401"/>
      <c r="FWK1864" s="401"/>
      <c r="FWL1864" s="401"/>
      <c r="FWM1864" s="401"/>
      <c r="FWN1864" s="401"/>
      <c r="FWO1864" s="401"/>
      <c r="FWP1864" s="401"/>
      <c r="FWQ1864" s="401"/>
      <c r="FWR1864" s="401"/>
      <c r="FWS1864" s="401"/>
      <c r="FWT1864" s="401"/>
      <c r="FWU1864" s="401"/>
      <c r="FWV1864" s="401"/>
      <c r="FWW1864" s="401"/>
      <c r="FWX1864" s="401"/>
      <c r="FWY1864" s="401"/>
      <c r="FWZ1864" s="401"/>
      <c r="FXA1864" s="401"/>
      <c r="FXB1864" s="401"/>
      <c r="FXC1864" s="401"/>
      <c r="FXD1864" s="401"/>
      <c r="FXE1864" s="401"/>
      <c r="FXF1864" s="401"/>
      <c r="FXG1864" s="401"/>
      <c r="FXH1864" s="401"/>
      <c r="FXI1864" s="401"/>
      <c r="FXJ1864" s="401"/>
      <c r="FXK1864" s="401"/>
      <c r="FXL1864" s="401"/>
      <c r="FXM1864" s="401"/>
      <c r="FXN1864" s="401"/>
      <c r="FXO1864" s="401"/>
      <c r="FXP1864" s="401"/>
      <c r="FXQ1864" s="401"/>
      <c r="FXR1864" s="401"/>
      <c r="FXS1864" s="401"/>
      <c r="FXT1864" s="401"/>
      <c r="FXU1864" s="401"/>
      <c r="FXV1864" s="401"/>
      <c r="FXW1864" s="401"/>
      <c r="FXX1864" s="401"/>
      <c r="FXY1864" s="401"/>
      <c r="FXZ1864" s="401"/>
      <c r="FYA1864" s="401"/>
      <c r="FYB1864" s="401"/>
      <c r="FYC1864" s="401"/>
      <c r="FYD1864" s="401"/>
      <c r="FYE1864" s="401"/>
      <c r="FYF1864" s="401"/>
      <c r="FYG1864" s="401"/>
      <c r="FYH1864" s="401"/>
      <c r="FYI1864" s="401"/>
      <c r="FYJ1864" s="401"/>
      <c r="FYK1864" s="401"/>
      <c r="FYL1864" s="401"/>
      <c r="FYM1864" s="401"/>
      <c r="FYN1864" s="401"/>
      <c r="FYO1864" s="401"/>
      <c r="FYP1864" s="401"/>
      <c r="FYQ1864" s="401"/>
      <c r="FYR1864" s="401"/>
      <c r="FYS1864" s="401"/>
      <c r="FYT1864" s="401"/>
      <c r="FYU1864" s="401"/>
      <c r="FYV1864" s="401"/>
      <c r="FYW1864" s="401"/>
      <c r="FYX1864" s="401"/>
      <c r="FYY1864" s="401"/>
      <c r="FYZ1864" s="401"/>
      <c r="FZA1864" s="401"/>
      <c r="FZB1864" s="401"/>
      <c r="FZC1864" s="401"/>
      <c r="FZD1864" s="401"/>
      <c r="FZE1864" s="401"/>
      <c r="FZF1864" s="401"/>
      <c r="FZG1864" s="401"/>
      <c r="FZH1864" s="401"/>
      <c r="FZI1864" s="401"/>
      <c r="FZJ1864" s="401"/>
      <c r="FZK1864" s="401"/>
      <c r="FZL1864" s="401"/>
      <c r="FZM1864" s="401"/>
      <c r="FZN1864" s="401"/>
      <c r="FZO1864" s="401"/>
      <c r="FZP1864" s="401"/>
      <c r="FZQ1864" s="401"/>
      <c r="FZR1864" s="401"/>
      <c r="FZS1864" s="401"/>
      <c r="FZT1864" s="401"/>
      <c r="FZU1864" s="401"/>
      <c r="FZV1864" s="401"/>
      <c r="FZW1864" s="401"/>
      <c r="FZX1864" s="401"/>
      <c r="FZY1864" s="401"/>
      <c r="FZZ1864" s="401"/>
      <c r="GAA1864" s="401"/>
      <c r="GAB1864" s="401"/>
      <c r="GAC1864" s="401"/>
      <c r="GAD1864" s="401"/>
      <c r="GAE1864" s="401"/>
      <c r="GAF1864" s="401"/>
      <c r="GAG1864" s="401"/>
      <c r="GAH1864" s="401"/>
      <c r="GAI1864" s="401"/>
      <c r="GAJ1864" s="401"/>
      <c r="GAK1864" s="401"/>
      <c r="GAL1864" s="401"/>
      <c r="GAM1864" s="401"/>
      <c r="GAN1864" s="401"/>
      <c r="GAO1864" s="401"/>
      <c r="GAP1864" s="401"/>
      <c r="GAQ1864" s="401"/>
      <c r="GAR1864" s="401"/>
      <c r="GAS1864" s="401"/>
      <c r="GAT1864" s="401"/>
      <c r="GAU1864" s="401"/>
      <c r="GAV1864" s="401"/>
      <c r="GAW1864" s="401"/>
      <c r="GAX1864" s="401"/>
      <c r="GAY1864" s="401"/>
      <c r="GAZ1864" s="401"/>
      <c r="GBA1864" s="401"/>
      <c r="GBB1864" s="401"/>
      <c r="GBC1864" s="401"/>
      <c r="GBD1864" s="401"/>
      <c r="GBE1864" s="401"/>
      <c r="GBF1864" s="401"/>
      <c r="GBG1864" s="401"/>
      <c r="GBH1864" s="401"/>
      <c r="GBI1864" s="401"/>
      <c r="GBJ1864" s="401"/>
      <c r="GBK1864" s="401"/>
      <c r="GBL1864" s="401"/>
      <c r="GBM1864" s="401"/>
      <c r="GBN1864" s="401"/>
      <c r="GBO1864" s="401"/>
      <c r="GBP1864" s="401"/>
      <c r="GBQ1864" s="401"/>
      <c r="GBR1864" s="401"/>
      <c r="GBS1864" s="401"/>
      <c r="GBT1864" s="401"/>
      <c r="GBU1864" s="401"/>
      <c r="GBV1864" s="401"/>
      <c r="GBW1864" s="401"/>
      <c r="GBX1864" s="401"/>
      <c r="GBY1864" s="401"/>
      <c r="GBZ1864" s="401"/>
      <c r="GCA1864" s="401"/>
      <c r="GCB1864" s="401"/>
      <c r="GCC1864" s="401"/>
      <c r="GCD1864" s="401"/>
      <c r="GCE1864" s="401"/>
      <c r="GCF1864" s="401"/>
      <c r="GCG1864" s="401"/>
      <c r="GCH1864" s="401"/>
      <c r="GCI1864" s="401"/>
      <c r="GCJ1864" s="401"/>
      <c r="GCK1864" s="401"/>
      <c r="GCL1864" s="401"/>
      <c r="GCM1864" s="401"/>
      <c r="GCN1864" s="401"/>
      <c r="GCO1864" s="401"/>
      <c r="GCP1864" s="401"/>
      <c r="GCQ1864" s="401"/>
      <c r="GCR1864" s="401"/>
      <c r="GCS1864" s="401"/>
      <c r="GCT1864" s="401"/>
      <c r="GCU1864" s="401"/>
      <c r="GCV1864" s="401"/>
      <c r="GCW1864" s="401"/>
      <c r="GCX1864" s="401"/>
      <c r="GCY1864" s="401"/>
      <c r="GCZ1864" s="401"/>
      <c r="GDA1864" s="401"/>
      <c r="GDB1864" s="401"/>
      <c r="GDC1864" s="401"/>
      <c r="GDD1864" s="401"/>
      <c r="GDE1864" s="401"/>
      <c r="GDF1864" s="401"/>
      <c r="GDG1864" s="401"/>
      <c r="GDH1864" s="401"/>
      <c r="GDI1864" s="401"/>
      <c r="GDJ1864" s="401"/>
      <c r="GDK1864" s="401"/>
      <c r="GDL1864" s="401"/>
      <c r="GDM1864" s="401"/>
      <c r="GDN1864" s="401"/>
      <c r="GDO1864" s="401"/>
      <c r="GDP1864" s="401"/>
      <c r="GDQ1864" s="401"/>
      <c r="GDR1864" s="401"/>
      <c r="GDS1864" s="401"/>
      <c r="GDT1864" s="401"/>
      <c r="GDU1864" s="401"/>
      <c r="GDV1864" s="401"/>
      <c r="GDW1864" s="401"/>
      <c r="GDX1864" s="401"/>
      <c r="GDY1864" s="401"/>
      <c r="GDZ1864" s="401"/>
      <c r="GEA1864" s="401"/>
      <c r="GEB1864" s="401"/>
      <c r="GEC1864" s="401"/>
      <c r="GED1864" s="401"/>
      <c r="GEE1864" s="401"/>
      <c r="GEF1864" s="401"/>
      <c r="GEG1864" s="401"/>
      <c r="GEH1864" s="401"/>
      <c r="GEI1864" s="401"/>
      <c r="GEJ1864" s="401"/>
      <c r="GEK1864" s="401"/>
      <c r="GEL1864" s="401"/>
      <c r="GEM1864" s="401"/>
      <c r="GEN1864" s="401"/>
      <c r="GEO1864" s="401"/>
      <c r="GEP1864" s="401"/>
      <c r="GEQ1864" s="401"/>
      <c r="GER1864" s="401"/>
      <c r="GES1864" s="401"/>
      <c r="GET1864" s="401"/>
      <c r="GEU1864" s="401"/>
      <c r="GEV1864" s="401"/>
      <c r="GEW1864" s="401"/>
      <c r="GEX1864" s="401"/>
      <c r="GEY1864" s="401"/>
      <c r="GEZ1864" s="401"/>
      <c r="GFA1864" s="401"/>
      <c r="GFB1864" s="401"/>
      <c r="GFC1864" s="401"/>
      <c r="GFD1864" s="401"/>
      <c r="GFE1864" s="401"/>
      <c r="GFF1864" s="401"/>
      <c r="GFG1864" s="401"/>
      <c r="GFH1864" s="401"/>
      <c r="GFI1864" s="401"/>
      <c r="GFJ1864" s="401"/>
      <c r="GFK1864" s="401"/>
      <c r="GFL1864" s="401"/>
      <c r="GFM1864" s="401"/>
      <c r="GFN1864" s="401"/>
      <c r="GFO1864" s="401"/>
      <c r="GFP1864" s="401"/>
      <c r="GFQ1864" s="401"/>
      <c r="GFR1864" s="401"/>
      <c r="GFS1864" s="401"/>
      <c r="GFT1864" s="401"/>
      <c r="GFU1864" s="401"/>
      <c r="GFV1864" s="401"/>
      <c r="GFW1864" s="401"/>
      <c r="GFX1864" s="401"/>
      <c r="GFY1864" s="401"/>
      <c r="GFZ1864" s="401"/>
      <c r="GGA1864" s="401"/>
      <c r="GGB1864" s="401"/>
      <c r="GGC1864" s="401"/>
      <c r="GGD1864" s="401"/>
      <c r="GGE1864" s="401"/>
      <c r="GGF1864" s="401"/>
      <c r="GGG1864" s="401"/>
      <c r="GGH1864" s="401"/>
      <c r="GGI1864" s="401"/>
      <c r="GGJ1864" s="401"/>
      <c r="GGK1864" s="401"/>
      <c r="GGL1864" s="401"/>
      <c r="GGM1864" s="401"/>
      <c r="GGN1864" s="401"/>
      <c r="GGO1864" s="401"/>
      <c r="GGP1864" s="401"/>
      <c r="GGQ1864" s="401"/>
      <c r="GGR1864" s="401"/>
      <c r="GGS1864" s="401"/>
      <c r="GGT1864" s="401"/>
      <c r="GGU1864" s="401"/>
      <c r="GGV1864" s="401"/>
      <c r="GGW1864" s="401"/>
      <c r="GGX1864" s="401"/>
      <c r="GGY1864" s="401"/>
      <c r="GGZ1864" s="401"/>
      <c r="GHA1864" s="401"/>
      <c r="GHB1864" s="401"/>
      <c r="GHC1864" s="401"/>
      <c r="GHD1864" s="401"/>
      <c r="GHE1864" s="401"/>
      <c r="GHF1864" s="401"/>
      <c r="GHG1864" s="401"/>
      <c r="GHH1864" s="401"/>
      <c r="GHI1864" s="401"/>
      <c r="GHJ1864" s="401"/>
      <c r="GHK1864" s="401"/>
      <c r="GHL1864" s="401"/>
      <c r="GHM1864" s="401"/>
      <c r="GHN1864" s="401"/>
      <c r="GHO1864" s="401"/>
      <c r="GHP1864" s="401"/>
      <c r="GHQ1864" s="401"/>
      <c r="GHR1864" s="401"/>
      <c r="GHS1864" s="401"/>
      <c r="GHT1864" s="401"/>
      <c r="GHU1864" s="401"/>
      <c r="GHV1864" s="401"/>
      <c r="GHW1864" s="401"/>
      <c r="GHX1864" s="401"/>
      <c r="GHY1864" s="401"/>
      <c r="GHZ1864" s="401"/>
      <c r="GIA1864" s="401"/>
      <c r="GIB1864" s="401"/>
      <c r="GIC1864" s="401"/>
      <c r="GID1864" s="401"/>
      <c r="GIE1864" s="401"/>
      <c r="GIF1864" s="401"/>
      <c r="GIG1864" s="401"/>
      <c r="GIH1864" s="401"/>
      <c r="GII1864" s="401"/>
      <c r="GIJ1864" s="401"/>
      <c r="GIK1864" s="401"/>
      <c r="GIL1864" s="401"/>
      <c r="GIM1864" s="401"/>
      <c r="GIN1864" s="401"/>
      <c r="GIO1864" s="401"/>
      <c r="GIP1864" s="401"/>
      <c r="GIQ1864" s="401"/>
      <c r="GIR1864" s="401"/>
      <c r="GIS1864" s="401"/>
      <c r="GIT1864" s="401"/>
      <c r="GIU1864" s="401"/>
      <c r="GIV1864" s="401"/>
      <c r="GIW1864" s="401"/>
      <c r="GIX1864" s="401"/>
      <c r="GIY1864" s="401"/>
      <c r="GIZ1864" s="401"/>
      <c r="GJA1864" s="401"/>
      <c r="GJB1864" s="401"/>
      <c r="GJC1864" s="401"/>
      <c r="GJD1864" s="401"/>
      <c r="GJE1864" s="401"/>
      <c r="GJF1864" s="401"/>
      <c r="GJG1864" s="401"/>
      <c r="GJH1864" s="401"/>
      <c r="GJI1864" s="401"/>
      <c r="GJJ1864" s="401"/>
      <c r="GJK1864" s="401"/>
      <c r="GJL1864" s="401"/>
      <c r="GJM1864" s="401"/>
      <c r="GJN1864" s="401"/>
      <c r="GJO1864" s="401"/>
      <c r="GJP1864" s="401"/>
      <c r="GJQ1864" s="401"/>
      <c r="GJR1864" s="401"/>
      <c r="GJS1864" s="401"/>
      <c r="GJT1864" s="401"/>
      <c r="GJU1864" s="401"/>
      <c r="GJV1864" s="401"/>
      <c r="GJW1864" s="401"/>
      <c r="GJX1864" s="401"/>
      <c r="GJY1864" s="401"/>
      <c r="GJZ1864" s="401"/>
      <c r="GKA1864" s="401"/>
      <c r="GKB1864" s="401"/>
      <c r="GKC1864" s="401"/>
      <c r="GKD1864" s="401"/>
      <c r="GKE1864" s="401"/>
      <c r="GKF1864" s="401"/>
      <c r="GKG1864" s="401"/>
      <c r="GKH1864" s="401"/>
      <c r="GKI1864" s="401"/>
      <c r="GKJ1864" s="401"/>
      <c r="GKK1864" s="401"/>
      <c r="GKL1864" s="401"/>
      <c r="GKM1864" s="401"/>
      <c r="GKN1864" s="401"/>
      <c r="GKO1864" s="401"/>
      <c r="GKP1864" s="401"/>
      <c r="GKQ1864" s="401"/>
      <c r="GKR1864" s="401"/>
      <c r="GKS1864" s="401"/>
      <c r="GKT1864" s="401"/>
      <c r="GKU1864" s="401"/>
      <c r="GKV1864" s="401"/>
      <c r="GKW1864" s="401"/>
      <c r="GKX1864" s="401"/>
      <c r="GKY1864" s="401"/>
      <c r="GKZ1864" s="401"/>
      <c r="GLA1864" s="401"/>
      <c r="GLB1864" s="401"/>
      <c r="GLC1864" s="401"/>
      <c r="GLD1864" s="401"/>
      <c r="GLE1864" s="401"/>
      <c r="GLF1864" s="401"/>
      <c r="GLG1864" s="401"/>
      <c r="GLH1864" s="401"/>
      <c r="GLI1864" s="401"/>
      <c r="GLJ1864" s="401"/>
      <c r="GLK1864" s="401"/>
      <c r="GLL1864" s="401"/>
      <c r="GLM1864" s="401"/>
      <c r="GLN1864" s="401"/>
      <c r="GLO1864" s="401"/>
      <c r="GLP1864" s="401"/>
      <c r="GLQ1864" s="401"/>
      <c r="GLR1864" s="401"/>
      <c r="GLS1864" s="401"/>
      <c r="GLT1864" s="401"/>
      <c r="GLU1864" s="401"/>
      <c r="GLV1864" s="401"/>
      <c r="GLW1864" s="401"/>
      <c r="GLX1864" s="401"/>
      <c r="GLY1864" s="401"/>
      <c r="GLZ1864" s="401"/>
      <c r="GMA1864" s="401"/>
      <c r="GMB1864" s="401"/>
      <c r="GMC1864" s="401"/>
      <c r="GMD1864" s="401"/>
      <c r="GME1864" s="401"/>
      <c r="GMF1864" s="401"/>
      <c r="GMG1864" s="401"/>
      <c r="GMH1864" s="401"/>
      <c r="GMI1864" s="401"/>
      <c r="GMJ1864" s="401"/>
      <c r="GMK1864" s="401"/>
      <c r="GML1864" s="401"/>
      <c r="GMM1864" s="401"/>
      <c r="GMN1864" s="401"/>
      <c r="GMO1864" s="401"/>
      <c r="GMP1864" s="401"/>
      <c r="GMQ1864" s="401"/>
      <c r="GMR1864" s="401"/>
      <c r="GMS1864" s="401"/>
      <c r="GMT1864" s="401"/>
      <c r="GMU1864" s="401"/>
      <c r="GMV1864" s="401"/>
      <c r="GMW1864" s="401"/>
      <c r="GMX1864" s="401"/>
      <c r="GMY1864" s="401"/>
      <c r="GMZ1864" s="401"/>
      <c r="GNA1864" s="401"/>
      <c r="GNB1864" s="401"/>
      <c r="GNC1864" s="401"/>
      <c r="GND1864" s="401"/>
      <c r="GNE1864" s="401"/>
      <c r="GNF1864" s="401"/>
      <c r="GNG1864" s="401"/>
      <c r="GNH1864" s="401"/>
      <c r="GNI1864" s="401"/>
      <c r="GNJ1864" s="401"/>
      <c r="GNK1864" s="401"/>
      <c r="GNL1864" s="401"/>
      <c r="GNM1864" s="401"/>
      <c r="GNN1864" s="401"/>
      <c r="GNO1864" s="401"/>
      <c r="GNP1864" s="401"/>
      <c r="GNQ1864" s="401"/>
      <c r="GNR1864" s="401"/>
      <c r="GNS1864" s="401"/>
      <c r="GNT1864" s="401"/>
      <c r="GNU1864" s="401"/>
      <c r="GNV1864" s="401"/>
      <c r="GNW1864" s="401"/>
      <c r="GNX1864" s="401"/>
      <c r="GNY1864" s="401"/>
      <c r="GNZ1864" s="401"/>
      <c r="GOA1864" s="401"/>
      <c r="GOB1864" s="401"/>
      <c r="GOC1864" s="401"/>
      <c r="GOD1864" s="401"/>
      <c r="GOE1864" s="401"/>
      <c r="GOF1864" s="401"/>
      <c r="GOG1864" s="401"/>
      <c r="GOH1864" s="401"/>
      <c r="GOI1864" s="401"/>
      <c r="GOJ1864" s="401"/>
      <c r="GOK1864" s="401"/>
      <c r="GOL1864" s="401"/>
      <c r="GOM1864" s="401"/>
      <c r="GON1864" s="401"/>
      <c r="GOO1864" s="401"/>
      <c r="GOP1864" s="401"/>
      <c r="GOQ1864" s="401"/>
      <c r="GOR1864" s="401"/>
      <c r="GOS1864" s="401"/>
      <c r="GOT1864" s="401"/>
      <c r="GOU1864" s="401"/>
      <c r="GOV1864" s="401"/>
      <c r="GOW1864" s="401"/>
      <c r="GOX1864" s="401"/>
      <c r="GOY1864" s="401"/>
      <c r="GOZ1864" s="401"/>
      <c r="GPA1864" s="401"/>
      <c r="GPB1864" s="401"/>
      <c r="GPC1864" s="401"/>
      <c r="GPD1864" s="401"/>
      <c r="GPE1864" s="401"/>
      <c r="GPF1864" s="401"/>
      <c r="GPG1864" s="401"/>
      <c r="GPH1864" s="401"/>
      <c r="GPI1864" s="401"/>
      <c r="GPJ1864" s="401"/>
      <c r="GPK1864" s="401"/>
      <c r="GPL1864" s="401"/>
      <c r="GPM1864" s="401"/>
      <c r="GPN1864" s="401"/>
      <c r="GPO1864" s="401"/>
      <c r="GPP1864" s="401"/>
      <c r="GPQ1864" s="401"/>
      <c r="GPR1864" s="401"/>
      <c r="GPS1864" s="401"/>
      <c r="GPT1864" s="401"/>
      <c r="GPU1864" s="401"/>
      <c r="GPV1864" s="401"/>
      <c r="GPW1864" s="401"/>
      <c r="GPX1864" s="401"/>
      <c r="GPY1864" s="401"/>
      <c r="GPZ1864" s="401"/>
      <c r="GQA1864" s="401"/>
      <c r="GQB1864" s="401"/>
      <c r="GQC1864" s="401"/>
      <c r="GQD1864" s="401"/>
      <c r="GQE1864" s="401"/>
      <c r="GQF1864" s="401"/>
      <c r="GQG1864" s="401"/>
      <c r="GQH1864" s="401"/>
      <c r="GQI1864" s="401"/>
      <c r="GQJ1864" s="401"/>
      <c r="GQK1864" s="401"/>
      <c r="GQL1864" s="401"/>
      <c r="GQM1864" s="401"/>
      <c r="GQN1864" s="401"/>
      <c r="GQO1864" s="401"/>
      <c r="GQP1864" s="401"/>
      <c r="GQQ1864" s="401"/>
      <c r="GQR1864" s="401"/>
      <c r="GQS1864" s="401"/>
      <c r="GQT1864" s="401"/>
      <c r="GQU1864" s="401"/>
      <c r="GQV1864" s="401"/>
      <c r="GQW1864" s="401"/>
      <c r="GQX1864" s="401"/>
      <c r="GQY1864" s="401"/>
      <c r="GQZ1864" s="401"/>
      <c r="GRA1864" s="401"/>
      <c r="GRB1864" s="401"/>
      <c r="GRC1864" s="401"/>
      <c r="GRD1864" s="401"/>
      <c r="GRE1864" s="401"/>
      <c r="GRF1864" s="401"/>
      <c r="GRG1864" s="401"/>
      <c r="GRH1864" s="401"/>
      <c r="GRI1864" s="401"/>
      <c r="GRJ1864" s="401"/>
      <c r="GRK1864" s="401"/>
      <c r="GRL1864" s="401"/>
      <c r="GRM1864" s="401"/>
      <c r="GRN1864" s="401"/>
      <c r="GRO1864" s="401"/>
      <c r="GRP1864" s="401"/>
      <c r="GRQ1864" s="401"/>
      <c r="GRR1864" s="401"/>
      <c r="GRS1864" s="401"/>
      <c r="GRT1864" s="401"/>
      <c r="GRU1864" s="401"/>
      <c r="GRV1864" s="401"/>
      <c r="GRW1864" s="401"/>
      <c r="GRX1864" s="401"/>
      <c r="GRY1864" s="401"/>
      <c r="GRZ1864" s="401"/>
      <c r="GSA1864" s="401"/>
      <c r="GSB1864" s="401"/>
      <c r="GSC1864" s="401"/>
      <c r="GSD1864" s="401"/>
      <c r="GSE1864" s="401"/>
      <c r="GSF1864" s="401"/>
      <c r="GSG1864" s="401"/>
      <c r="GSH1864" s="401"/>
      <c r="GSI1864" s="401"/>
      <c r="GSJ1864" s="401"/>
      <c r="GSK1864" s="401"/>
      <c r="GSL1864" s="401"/>
      <c r="GSM1864" s="401"/>
      <c r="GSN1864" s="401"/>
      <c r="GSO1864" s="401"/>
      <c r="GSP1864" s="401"/>
      <c r="GSQ1864" s="401"/>
      <c r="GSR1864" s="401"/>
      <c r="GSS1864" s="401"/>
      <c r="GST1864" s="401"/>
      <c r="GSU1864" s="401"/>
      <c r="GSV1864" s="401"/>
      <c r="GSW1864" s="401"/>
      <c r="GSX1864" s="401"/>
      <c r="GSY1864" s="401"/>
      <c r="GSZ1864" s="401"/>
      <c r="GTA1864" s="401"/>
      <c r="GTB1864" s="401"/>
      <c r="GTC1864" s="401"/>
      <c r="GTD1864" s="401"/>
      <c r="GTE1864" s="401"/>
      <c r="GTF1864" s="401"/>
      <c r="GTG1864" s="401"/>
      <c r="GTH1864" s="401"/>
      <c r="GTI1864" s="401"/>
      <c r="GTJ1864" s="401"/>
      <c r="GTK1864" s="401"/>
      <c r="GTL1864" s="401"/>
      <c r="GTM1864" s="401"/>
      <c r="GTN1864" s="401"/>
      <c r="GTO1864" s="401"/>
      <c r="GTP1864" s="401"/>
      <c r="GTQ1864" s="401"/>
      <c r="GTR1864" s="401"/>
      <c r="GTS1864" s="401"/>
      <c r="GTT1864" s="401"/>
      <c r="GTU1864" s="401"/>
      <c r="GTV1864" s="401"/>
      <c r="GTW1864" s="401"/>
      <c r="GTX1864" s="401"/>
      <c r="GTY1864" s="401"/>
      <c r="GTZ1864" s="401"/>
      <c r="GUA1864" s="401"/>
      <c r="GUB1864" s="401"/>
      <c r="GUC1864" s="401"/>
      <c r="GUD1864" s="401"/>
      <c r="GUE1864" s="401"/>
      <c r="GUF1864" s="401"/>
      <c r="GUG1864" s="401"/>
      <c r="GUH1864" s="401"/>
      <c r="GUI1864" s="401"/>
      <c r="GUJ1864" s="401"/>
      <c r="GUK1864" s="401"/>
      <c r="GUL1864" s="401"/>
      <c r="GUM1864" s="401"/>
      <c r="GUN1864" s="401"/>
      <c r="GUO1864" s="401"/>
      <c r="GUP1864" s="401"/>
      <c r="GUQ1864" s="401"/>
      <c r="GUR1864" s="401"/>
      <c r="GUS1864" s="401"/>
      <c r="GUT1864" s="401"/>
      <c r="GUU1864" s="401"/>
      <c r="GUV1864" s="401"/>
      <c r="GUW1864" s="401"/>
      <c r="GUX1864" s="401"/>
      <c r="GUY1864" s="401"/>
      <c r="GUZ1864" s="401"/>
      <c r="GVA1864" s="401"/>
      <c r="GVB1864" s="401"/>
      <c r="GVC1864" s="401"/>
      <c r="GVD1864" s="401"/>
      <c r="GVE1864" s="401"/>
      <c r="GVF1864" s="401"/>
      <c r="GVG1864" s="401"/>
      <c r="GVH1864" s="401"/>
      <c r="GVI1864" s="401"/>
      <c r="GVJ1864" s="401"/>
      <c r="GVK1864" s="401"/>
      <c r="GVL1864" s="401"/>
      <c r="GVM1864" s="401"/>
      <c r="GVN1864" s="401"/>
      <c r="GVO1864" s="401"/>
      <c r="GVP1864" s="401"/>
      <c r="GVQ1864" s="401"/>
      <c r="GVR1864" s="401"/>
      <c r="GVS1864" s="401"/>
      <c r="GVT1864" s="401"/>
      <c r="GVU1864" s="401"/>
      <c r="GVV1864" s="401"/>
      <c r="GVW1864" s="401"/>
      <c r="GVX1864" s="401"/>
      <c r="GVY1864" s="401"/>
      <c r="GVZ1864" s="401"/>
      <c r="GWA1864" s="401"/>
      <c r="GWB1864" s="401"/>
      <c r="GWC1864" s="401"/>
      <c r="GWD1864" s="401"/>
      <c r="GWE1864" s="401"/>
      <c r="GWF1864" s="401"/>
      <c r="GWG1864" s="401"/>
      <c r="GWH1864" s="401"/>
      <c r="GWI1864" s="401"/>
      <c r="GWJ1864" s="401"/>
      <c r="GWK1864" s="401"/>
      <c r="GWL1864" s="401"/>
      <c r="GWM1864" s="401"/>
      <c r="GWN1864" s="401"/>
      <c r="GWO1864" s="401"/>
      <c r="GWP1864" s="401"/>
      <c r="GWQ1864" s="401"/>
      <c r="GWR1864" s="401"/>
      <c r="GWS1864" s="401"/>
      <c r="GWT1864" s="401"/>
      <c r="GWU1864" s="401"/>
      <c r="GWV1864" s="401"/>
      <c r="GWW1864" s="401"/>
      <c r="GWX1864" s="401"/>
      <c r="GWY1864" s="401"/>
      <c r="GWZ1864" s="401"/>
      <c r="GXA1864" s="401"/>
      <c r="GXB1864" s="401"/>
      <c r="GXC1864" s="401"/>
      <c r="GXD1864" s="401"/>
      <c r="GXE1864" s="401"/>
      <c r="GXF1864" s="401"/>
      <c r="GXG1864" s="401"/>
      <c r="GXH1864" s="401"/>
      <c r="GXI1864" s="401"/>
      <c r="GXJ1864" s="401"/>
      <c r="GXK1864" s="401"/>
      <c r="GXL1864" s="401"/>
      <c r="GXM1864" s="401"/>
      <c r="GXN1864" s="401"/>
      <c r="GXO1864" s="401"/>
      <c r="GXP1864" s="401"/>
      <c r="GXQ1864" s="401"/>
      <c r="GXR1864" s="401"/>
      <c r="GXS1864" s="401"/>
      <c r="GXT1864" s="401"/>
      <c r="GXU1864" s="401"/>
      <c r="GXV1864" s="401"/>
      <c r="GXW1864" s="401"/>
      <c r="GXX1864" s="401"/>
      <c r="GXY1864" s="401"/>
      <c r="GXZ1864" s="401"/>
      <c r="GYA1864" s="401"/>
      <c r="GYB1864" s="401"/>
      <c r="GYC1864" s="401"/>
      <c r="GYD1864" s="401"/>
      <c r="GYE1864" s="401"/>
      <c r="GYF1864" s="401"/>
      <c r="GYG1864" s="401"/>
      <c r="GYH1864" s="401"/>
      <c r="GYI1864" s="401"/>
      <c r="GYJ1864" s="401"/>
      <c r="GYK1864" s="401"/>
      <c r="GYL1864" s="401"/>
      <c r="GYM1864" s="401"/>
      <c r="GYN1864" s="401"/>
      <c r="GYO1864" s="401"/>
      <c r="GYP1864" s="401"/>
      <c r="GYQ1864" s="401"/>
      <c r="GYR1864" s="401"/>
      <c r="GYS1864" s="401"/>
      <c r="GYT1864" s="401"/>
      <c r="GYU1864" s="401"/>
      <c r="GYV1864" s="401"/>
      <c r="GYW1864" s="401"/>
      <c r="GYX1864" s="401"/>
      <c r="GYY1864" s="401"/>
      <c r="GYZ1864" s="401"/>
      <c r="GZA1864" s="401"/>
      <c r="GZB1864" s="401"/>
      <c r="GZC1864" s="401"/>
      <c r="GZD1864" s="401"/>
      <c r="GZE1864" s="401"/>
      <c r="GZF1864" s="401"/>
      <c r="GZG1864" s="401"/>
      <c r="GZH1864" s="401"/>
      <c r="GZI1864" s="401"/>
      <c r="GZJ1864" s="401"/>
      <c r="GZK1864" s="401"/>
      <c r="GZL1864" s="401"/>
      <c r="GZM1864" s="401"/>
      <c r="GZN1864" s="401"/>
      <c r="GZO1864" s="401"/>
      <c r="GZP1864" s="401"/>
      <c r="GZQ1864" s="401"/>
      <c r="GZR1864" s="401"/>
      <c r="GZS1864" s="401"/>
      <c r="GZT1864" s="401"/>
      <c r="GZU1864" s="401"/>
      <c r="GZV1864" s="401"/>
      <c r="GZW1864" s="401"/>
      <c r="GZX1864" s="401"/>
      <c r="GZY1864" s="401"/>
      <c r="GZZ1864" s="401"/>
      <c r="HAA1864" s="401"/>
      <c r="HAB1864" s="401"/>
      <c r="HAC1864" s="401"/>
      <c r="HAD1864" s="401"/>
      <c r="HAE1864" s="401"/>
      <c r="HAF1864" s="401"/>
      <c r="HAG1864" s="401"/>
      <c r="HAH1864" s="401"/>
      <c r="HAI1864" s="401"/>
      <c r="HAJ1864" s="401"/>
      <c r="HAK1864" s="401"/>
      <c r="HAL1864" s="401"/>
      <c r="HAM1864" s="401"/>
      <c r="HAN1864" s="401"/>
      <c r="HAO1864" s="401"/>
      <c r="HAP1864" s="401"/>
      <c r="HAQ1864" s="401"/>
      <c r="HAR1864" s="401"/>
      <c r="HAS1864" s="401"/>
      <c r="HAT1864" s="401"/>
      <c r="HAU1864" s="401"/>
      <c r="HAV1864" s="401"/>
      <c r="HAW1864" s="401"/>
      <c r="HAX1864" s="401"/>
      <c r="HAY1864" s="401"/>
      <c r="HAZ1864" s="401"/>
      <c r="HBA1864" s="401"/>
      <c r="HBB1864" s="401"/>
      <c r="HBC1864" s="401"/>
      <c r="HBD1864" s="401"/>
      <c r="HBE1864" s="401"/>
      <c r="HBF1864" s="401"/>
      <c r="HBG1864" s="401"/>
      <c r="HBH1864" s="401"/>
      <c r="HBI1864" s="401"/>
      <c r="HBJ1864" s="401"/>
      <c r="HBK1864" s="401"/>
      <c r="HBL1864" s="401"/>
      <c r="HBM1864" s="401"/>
      <c r="HBN1864" s="401"/>
      <c r="HBO1864" s="401"/>
      <c r="HBP1864" s="401"/>
      <c r="HBQ1864" s="401"/>
      <c r="HBR1864" s="401"/>
      <c r="HBS1864" s="401"/>
      <c r="HBT1864" s="401"/>
      <c r="HBU1864" s="401"/>
      <c r="HBV1864" s="401"/>
      <c r="HBW1864" s="401"/>
      <c r="HBX1864" s="401"/>
      <c r="HBY1864" s="401"/>
      <c r="HBZ1864" s="401"/>
      <c r="HCA1864" s="401"/>
      <c r="HCB1864" s="401"/>
      <c r="HCC1864" s="401"/>
      <c r="HCD1864" s="401"/>
      <c r="HCE1864" s="401"/>
      <c r="HCF1864" s="401"/>
      <c r="HCG1864" s="401"/>
      <c r="HCH1864" s="401"/>
      <c r="HCI1864" s="401"/>
      <c r="HCJ1864" s="401"/>
      <c r="HCK1864" s="401"/>
      <c r="HCL1864" s="401"/>
      <c r="HCM1864" s="401"/>
      <c r="HCN1864" s="401"/>
      <c r="HCO1864" s="401"/>
      <c r="HCP1864" s="401"/>
      <c r="HCQ1864" s="401"/>
      <c r="HCR1864" s="401"/>
      <c r="HCS1864" s="401"/>
      <c r="HCT1864" s="401"/>
      <c r="HCU1864" s="401"/>
      <c r="HCV1864" s="401"/>
      <c r="HCW1864" s="401"/>
      <c r="HCX1864" s="401"/>
      <c r="HCY1864" s="401"/>
      <c r="HCZ1864" s="401"/>
      <c r="HDA1864" s="401"/>
      <c r="HDB1864" s="401"/>
      <c r="HDC1864" s="401"/>
      <c r="HDD1864" s="401"/>
      <c r="HDE1864" s="401"/>
      <c r="HDF1864" s="401"/>
      <c r="HDG1864" s="401"/>
      <c r="HDH1864" s="401"/>
      <c r="HDI1864" s="401"/>
      <c r="HDJ1864" s="401"/>
      <c r="HDK1864" s="401"/>
      <c r="HDL1864" s="401"/>
      <c r="HDM1864" s="401"/>
      <c r="HDN1864" s="401"/>
      <c r="HDO1864" s="401"/>
      <c r="HDP1864" s="401"/>
      <c r="HDQ1864" s="401"/>
      <c r="HDR1864" s="401"/>
      <c r="HDS1864" s="401"/>
      <c r="HDT1864" s="401"/>
      <c r="HDU1864" s="401"/>
      <c r="HDV1864" s="401"/>
      <c r="HDW1864" s="401"/>
      <c r="HDX1864" s="401"/>
      <c r="HDY1864" s="401"/>
      <c r="HDZ1864" s="401"/>
      <c r="HEA1864" s="401"/>
      <c r="HEB1864" s="401"/>
      <c r="HEC1864" s="401"/>
      <c r="HED1864" s="401"/>
      <c r="HEE1864" s="401"/>
      <c r="HEF1864" s="401"/>
      <c r="HEG1864" s="401"/>
      <c r="HEH1864" s="401"/>
      <c r="HEI1864" s="401"/>
      <c r="HEJ1864" s="401"/>
      <c r="HEK1864" s="401"/>
      <c r="HEL1864" s="401"/>
      <c r="HEM1864" s="401"/>
      <c r="HEN1864" s="401"/>
      <c r="HEO1864" s="401"/>
      <c r="HEP1864" s="401"/>
      <c r="HEQ1864" s="401"/>
      <c r="HER1864" s="401"/>
      <c r="HES1864" s="401"/>
      <c r="HET1864" s="401"/>
      <c r="HEU1864" s="401"/>
      <c r="HEV1864" s="401"/>
      <c r="HEW1864" s="401"/>
      <c r="HEX1864" s="401"/>
      <c r="HEY1864" s="401"/>
      <c r="HEZ1864" s="401"/>
      <c r="HFA1864" s="401"/>
      <c r="HFB1864" s="401"/>
      <c r="HFC1864" s="401"/>
      <c r="HFD1864" s="401"/>
      <c r="HFE1864" s="401"/>
      <c r="HFF1864" s="401"/>
      <c r="HFG1864" s="401"/>
      <c r="HFH1864" s="401"/>
      <c r="HFI1864" s="401"/>
      <c r="HFJ1864" s="401"/>
      <c r="HFK1864" s="401"/>
      <c r="HFL1864" s="401"/>
      <c r="HFM1864" s="401"/>
      <c r="HFN1864" s="401"/>
      <c r="HFO1864" s="401"/>
      <c r="HFP1864" s="401"/>
      <c r="HFQ1864" s="401"/>
      <c r="HFR1864" s="401"/>
      <c r="HFS1864" s="401"/>
      <c r="HFT1864" s="401"/>
      <c r="HFU1864" s="401"/>
      <c r="HFV1864" s="401"/>
      <c r="HFW1864" s="401"/>
      <c r="HFX1864" s="401"/>
      <c r="HFY1864" s="401"/>
      <c r="HFZ1864" s="401"/>
      <c r="HGA1864" s="401"/>
      <c r="HGB1864" s="401"/>
      <c r="HGC1864" s="401"/>
      <c r="HGD1864" s="401"/>
      <c r="HGE1864" s="401"/>
      <c r="HGF1864" s="401"/>
      <c r="HGG1864" s="401"/>
      <c r="HGH1864" s="401"/>
      <c r="HGI1864" s="401"/>
      <c r="HGJ1864" s="401"/>
      <c r="HGK1864" s="401"/>
      <c r="HGL1864" s="401"/>
      <c r="HGM1864" s="401"/>
      <c r="HGN1864" s="401"/>
      <c r="HGO1864" s="401"/>
      <c r="HGP1864" s="401"/>
      <c r="HGQ1864" s="401"/>
      <c r="HGR1864" s="401"/>
      <c r="HGS1864" s="401"/>
      <c r="HGT1864" s="401"/>
      <c r="HGU1864" s="401"/>
      <c r="HGV1864" s="401"/>
      <c r="HGW1864" s="401"/>
      <c r="HGX1864" s="401"/>
      <c r="HGY1864" s="401"/>
      <c r="HGZ1864" s="401"/>
      <c r="HHA1864" s="401"/>
      <c r="HHB1864" s="401"/>
      <c r="HHC1864" s="401"/>
      <c r="HHD1864" s="401"/>
      <c r="HHE1864" s="401"/>
      <c r="HHF1864" s="401"/>
      <c r="HHG1864" s="401"/>
      <c r="HHH1864" s="401"/>
      <c r="HHI1864" s="401"/>
      <c r="HHJ1864" s="401"/>
      <c r="HHK1864" s="401"/>
      <c r="HHL1864" s="401"/>
      <c r="HHM1864" s="401"/>
      <c r="HHN1864" s="401"/>
      <c r="HHO1864" s="401"/>
      <c r="HHP1864" s="401"/>
      <c r="HHQ1864" s="401"/>
      <c r="HHR1864" s="401"/>
      <c r="HHS1864" s="401"/>
      <c r="HHT1864" s="401"/>
      <c r="HHU1864" s="401"/>
      <c r="HHV1864" s="401"/>
      <c r="HHW1864" s="401"/>
      <c r="HHX1864" s="401"/>
      <c r="HHY1864" s="401"/>
      <c r="HHZ1864" s="401"/>
      <c r="HIA1864" s="401"/>
      <c r="HIB1864" s="401"/>
      <c r="HIC1864" s="401"/>
      <c r="HID1864" s="401"/>
      <c r="HIE1864" s="401"/>
      <c r="HIF1864" s="401"/>
      <c r="HIG1864" s="401"/>
      <c r="HIH1864" s="401"/>
      <c r="HII1864" s="401"/>
      <c r="HIJ1864" s="401"/>
      <c r="HIK1864" s="401"/>
      <c r="HIL1864" s="401"/>
      <c r="HIM1864" s="401"/>
      <c r="HIN1864" s="401"/>
      <c r="HIO1864" s="401"/>
      <c r="HIP1864" s="401"/>
      <c r="HIQ1864" s="401"/>
      <c r="HIR1864" s="401"/>
      <c r="HIS1864" s="401"/>
      <c r="HIT1864" s="401"/>
      <c r="HIU1864" s="401"/>
      <c r="HIV1864" s="401"/>
      <c r="HIW1864" s="401"/>
      <c r="HIX1864" s="401"/>
      <c r="HIY1864" s="401"/>
      <c r="HIZ1864" s="401"/>
      <c r="HJA1864" s="401"/>
      <c r="HJB1864" s="401"/>
      <c r="HJC1864" s="401"/>
      <c r="HJD1864" s="401"/>
      <c r="HJE1864" s="401"/>
      <c r="HJF1864" s="401"/>
      <c r="HJG1864" s="401"/>
      <c r="HJH1864" s="401"/>
      <c r="HJI1864" s="401"/>
      <c r="HJJ1864" s="401"/>
      <c r="HJK1864" s="401"/>
      <c r="HJL1864" s="401"/>
      <c r="HJM1864" s="401"/>
      <c r="HJN1864" s="401"/>
      <c r="HJO1864" s="401"/>
      <c r="HJP1864" s="401"/>
      <c r="HJQ1864" s="401"/>
      <c r="HJR1864" s="401"/>
      <c r="HJS1864" s="401"/>
      <c r="HJT1864" s="401"/>
      <c r="HJU1864" s="401"/>
      <c r="HJV1864" s="401"/>
      <c r="HJW1864" s="401"/>
      <c r="HJX1864" s="401"/>
      <c r="HJY1864" s="401"/>
      <c r="HJZ1864" s="401"/>
      <c r="HKA1864" s="401"/>
      <c r="HKB1864" s="401"/>
      <c r="HKC1864" s="401"/>
      <c r="HKD1864" s="401"/>
      <c r="HKE1864" s="401"/>
      <c r="HKF1864" s="401"/>
      <c r="HKG1864" s="401"/>
      <c r="HKH1864" s="401"/>
      <c r="HKI1864" s="401"/>
      <c r="HKJ1864" s="401"/>
      <c r="HKK1864" s="401"/>
      <c r="HKL1864" s="401"/>
      <c r="HKM1864" s="401"/>
      <c r="HKN1864" s="401"/>
      <c r="HKO1864" s="401"/>
      <c r="HKP1864" s="401"/>
      <c r="HKQ1864" s="401"/>
      <c r="HKR1864" s="401"/>
      <c r="HKS1864" s="401"/>
      <c r="HKT1864" s="401"/>
      <c r="HKU1864" s="401"/>
      <c r="HKV1864" s="401"/>
      <c r="HKW1864" s="401"/>
      <c r="HKX1864" s="401"/>
      <c r="HKY1864" s="401"/>
      <c r="HKZ1864" s="401"/>
      <c r="HLA1864" s="401"/>
      <c r="HLB1864" s="401"/>
      <c r="HLC1864" s="401"/>
      <c r="HLD1864" s="401"/>
      <c r="HLE1864" s="401"/>
      <c r="HLF1864" s="401"/>
      <c r="HLG1864" s="401"/>
      <c r="HLH1864" s="401"/>
      <c r="HLI1864" s="401"/>
      <c r="HLJ1864" s="401"/>
      <c r="HLK1864" s="401"/>
      <c r="HLL1864" s="401"/>
      <c r="HLM1864" s="401"/>
      <c r="HLN1864" s="401"/>
      <c r="HLO1864" s="401"/>
      <c r="HLP1864" s="401"/>
      <c r="HLQ1864" s="401"/>
      <c r="HLR1864" s="401"/>
      <c r="HLS1864" s="401"/>
      <c r="HLT1864" s="401"/>
      <c r="HLU1864" s="401"/>
      <c r="HLV1864" s="401"/>
      <c r="HLW1864" s="401"/>
      <c r="HLX1864" s="401"/>
      <c r="HLY1864" s="401"/>
      <c r="HLZ1864" s="401"/>
      <c r="HMA1864" s="401"/>
      <c r="HMB1864" s="401"/>
      <c r="HMC1864" s="401"/>
      <c r="HMD1864" s="401"/>
      <c r="HME1864" s="401"/>
      <c r="HMF1864" s="401"/>
      <c r="HMG1864" s="401"/>
      <c r="HMH1864" s="401"/>
      <c r="HMI1864" s="401"/>
      <c r="HMJ1864" s="401"/>
      <c r="HMK1864" s="401"/>
      <c r="HML1864" s="401"/>
      <c r="HMM1864" s="401"/>
      <c r="HMN1864" s="401"/>
      <c r="HMO1864" s="401"/>
      <c r="HMP1864" s="401"/>
      <c r="HMQ1864" s="401"/>
      <c r="HMR1864" s="401"/>
      <c r="HMS1864" s="401"/>
      <c r="HMT1864" s="401"/>
      <c r="HMU1864" s="401"/>
      <c r="HMV1864" s="401"/>
      <c r="HMW1864" s="401"/>
      <c r="HMX1864" s="401"/>
      <c r="HMY1864" s="401"/>
      <c r="HMZ1864" s="401"/>
      <c r="HNA1864" s="401"/>
      <c r="HNB1864" s="401"/>
      <c r="HNC1864" s="401"/>
      <c r="HND1864" s="401"/>
      <c r="HNE1864" s="401"/>
      <c r="HNF1864" s="401"/>
      <c r="HNG1864" s="401"/>
      <c r="HNH1864" s="401"/>
      <c r="HNI1864" s="401"/>
      <c r="HNJ1864" s="401"/>
      <c r="HNK1864" s="401"/>
      <c r="HNL1864" s="401"/>
      <c r="HNM1864" s="401"/>
      <c r="HNN1864" s="401"/>
      <c r="HNO1864" s="401"/>
      <c r="HNP1864" s="401"/>
      <c r="HNQ1864" s="401"/>
      <c r="HNR1864" s="401"/>
      <c r="HNS1864" s="401"/>
      <c r="HNT1864" s="401"/>
      <c r="HNU1864" s="401"/>
      <c r="HNV1864" s="401"/>
      <c r="HNW1864" s="401"/>
      <c r="HNX1864" s="401"/>
      <c r="HNY1864" s="401"/>
      <c r="HNZ1864" s="401"/>
      <c r="HOA1864" s="401"/>
      <c r="HOB1864" s="401"/>
      <c r="HOC1864" s="401"/>
      <c r="HOD1864" s="401"/>
      <c r="HOE1864" s="401"/>
      <c r="HOF1864" s="401"/>
      <c r="HOG1864" s="401"/>
      <c r="HOH1864" s="401"/>
      <c r="HOI1864" s="401"/>
      <c r="HOJ1864" s="401"/>
      <c r="HOK1864" s="401"/>
      <c r="HOL1864" s="401"/>
      <c r="HOM1864" s="401"/>
      <c r="HON1864" s="401"/>
      <c r="HOO1864" s="401"/>
      <c r="HOP1864" s="401"/>
      <c r="HOQ1864" s="401"/>
      <c r="HOR1864" s="401"/>
      <c r="HOS1864" s="401"/>
      <c r="HOT1864" s="401"/>
      <c r="HOU1864" s="401"/>
      <c r="HOV1864" s="401"/>
      <c r="HOW1864" s="401"/>
      <c r="HOX1864" s="401"/>
      <c r="HOY1864" s="401"/>
      <c r="HOZ1864" s="401"/>
      <c r="HPA1864" s="401"/>
      <c r="HPB1864" s="401"/>
      <c r="HPC1864" s="401"/>
      <c r="HPD1864" s="401"/>
      <c r="HPE1864" s="401"/>
      <c r="HPF1864" s="401"/>
      <c r="HPG1864" s="401"/>
      <c r="HPH1864" s="401"/>
      <c r="HPI1864" s="401"/>
      <c r="HPJ1864" s="401"/>
      <c r="HPK1864" s="401"/>
      <c r="HPL1864" s="401"/>
      <c r="HPM1864" s="401"/>
      <c r="HPN1864" s="401"/>
      <c r="HPO1864" s="401"/>
      <c r="HPP1864" s="401"/>
      <c r="HPQ1864" s="401"/>
      <c r="HPR1864" s="401"/>
      <c r="HPS1864" s="401"/>
      <c r="HPT1864" s="401"/>
      <c r="HPU1864" s="401"/>
      <c r="HPV1864" s="401"/>
      <c r="HPW1864" s="401"/>
      <c r="HPX1864" s="401"/>
      <c r="HPY1864" s="401"/>
      <c r="HPZ1864" s="401"/>
      <c r="HQA1864" s="401"/>
      <c r="HQB1864" s="401"/>
      <c r="HQC1864" s="401"/>
      <c r="HQD1864" s="401"/>
      <c r="HQE1864" s="401"/>
      <c r="HQF1864" s="401"/>
      <c r="HQG1864" s="401"/>
      <c r="HQH1864" s="401"/>
      <c r="HQI1864" s="401"/>
      <c r="HQJ1864" s="401"/>
      <c r="HQK1864" s="401"/>
      <c r="HQL1864" s="401"/>
      <c r="HQM1864" s="401"/>
      <c r="HQN1864" s="401"/>
      <c r="HQO1864" s="401"/>
      <c r="HQP1864" s="401"/>
      <c r="HQQ1864" s="401"/>
      <c r="HQR1864" s="401"/>
      <c r="HQS1864" s="401"/>
      <c r="HQT1864" s="401"/>
      <c r="HQU1864" s="401"/>
      <c r="HQV1864" s="401"/>
      <c r="HQW1864" s="401"/>
      <c r="HQX1864" s="401"/>
      <c r="HQY1864" s="401"/>
      <c r="HQZ1864" s="401"/>
      <c r="HRA1864" s="401"/>
      <c r="HRB1864" s="401"/>
      <c r="HRC1864" s="401"/>
      <c r="HRD1864" s="401"/>
      <c r="HRE1864" s="401"/>
      <c r="HRF1864" s="401"/>
      <c r="HRG1864" s="401"/>
      <c r="HRH1864" s="401"/>
      <c r="HRI1864" s="401"/>
      <c r="HRJ1864" s="401"/>
      <c r="HRK1864" s="401"/>
      <c r="HRL1864" s="401"/>
      <c r="HRM1864" s="401"/>
      <c r="HRN1864" s="401"/>
      <c r="HRO1864" s="401"/>
      <c r="HRP1864" s="401"/>
      <c r="HRQ1864" s="401"/>
      <c r="HRR1864" s="401"/>
      <c r="HRS1864" s="401"/>
      <c r="HRT1864" s="401"/>
      <c r="HRU1864" s="401"/>
      <c r="HRV1864" s="401"/>
      <c r="HRW1864" s="401"/>
      <c r="HRX1864" s="401"/>
      <c r="HRY1864" s="401"/>
      <c r="HRZ1864" s="401"/>
      <c r="HSA1864" s="401"/>
      <c r="HSB1864" s="401"/>
      <c r="HSC1864" s="401"/>
      <c r="HSD1864" s="401"/>
      <c r="HSE1864" s="401"/>
      <c r="HSF1864" s="401"/>
      <c r="HSG1864" s="401"/>
      <c r="HSH1864" s="401"/>
      <c r="HSI1864" s="401"/>
      <c r="HSJ1864" s="401"/>
      <c r="HSK1864" s="401"/>
      <c r="HSL1864" s="401"/>
      <c r="HSM1864" s="401"/>
      <c r="HSN1864" s="401"/>
      <c r="HSO1864" s="401"/>
      <c r="HSP1864" s="401"/>
      <c r="HSQ1864" s="401"/>
      <c r="HSR1864" s="401"/>
      <c r="HSS1864" s="401"/>
      <c r="HST1864" s="401"/>
      <c r="HSU1864" s="401"/>
      <c r="HSV1864" s="401"/>
      <c r="HSW1864" s="401"/>
      <c r="HSX1864" s="401"/>
      <c r="HSY1864" s="401"/>
      <c r="HSZ1864" s="401"/>
      <c r="HTA1864" s="401"/>
      <c r="HTB1864" s="401"/>
      <c r="HTC1864" s="401"/>
      <c r="HTD1864" s="401"/>
      <c r="HTE1864" s="401"/>
      <c r="HTF1864" s="401"/>
      <c r="HTG1864" s="401"/>
      <c r="HTH1864" s="401"/>
      <c r="HTI1864" s="401"/>
      <c r="HTJ1864" s="401"/>
      <c r="HTK1864" s="401"/>
      <c r="HTL1864" s="401"/>
      <c r="HTM1864" s="401"/>
      <c r="HTN1864" s="401"/>
      <c r="HTO1864" s="401"/>
      <c r="HTP1864" s="401"/>
      <c r="HTQ1864" s="401"/>
      <c r="HTR1864" s="401"/>
      <c r="HTS1864" s="401"/>
      <c r="HTT1864" s="401"/>
      <c r="HTU1864" s="401"/>
      <c r="HTV1864" s="401"/>
      <c r="HTW1864" s="401"/>
      <c r="HTX1864" s="401"/>
      <c r="HTY1864" s="401"/>
      <c r="HTZ1864" s="401"/>
      <c r="HUA1864" s="401"/>
      <c r="HUB1864" s="401"/>
      <c r="HUC1864" s="401"/>
      <c r="HUD1864" s="401"/>
      <c r="HUE1864" s="401"/>
      <c r="HUF1864" s="401"/>
      <c r="HUG1864" s="401"/>
      <c r="HUH1864" s="401"/>
      <c r="HUI1864" s="401"/>
      <c r="HUJ1864" s="401"/>
      <c r="HUK1864" s="401"/>
      <c r="HUL1864" s="401"/>
      <c r="HUM1864" s="401"/>
      <c r="HUN1864" s="401"/>
      <c r="HUO1864" s="401"/>
      <c r="HUP1864" s="401"/>
      <c r="HUQ1864" s="401"/>
      <c r="HUR1864" s="401"/>
      <c r="HUS1864" s="401"/>
      <c r="HUT1864" s="401"/>
      <c r="HUU1864" s="401"/>
      <c r="HUV1864" s="401"/>
      <c r="HUW1864" s="401"/>
      <c r="HUX1864" s="401"/>
      <c r="HUY1864" s="401"/>
      <c r="HUZ1864" s="401"/>
      <c r="HVA1864" s="401"/>
      <c r="HVB1864" s="401"/>
      <c r="HVC1864" s="401"/>
      <c r="HVD1864" s="401"/>
      <c r="HVE1864" s="401"/>
      <c r="HVF1864" s="401"/>
      <c r="HVG1864" s="401"/>
      <c r="HVH1864" s="401"/>
      <c r="HVI1864" s="401"/>
      <c r="HVJ1864" s="401"/>
      <c r="HVK1864" s="401"/>
      <c r="HVL1864" s="401"/>
      <c r="HVM1864" s="401"/>
      <c r="HVN1864" s="401"/>
      <c r="HVO1864" s="401"/>
      <c r="HVP1864" s="401"/>
      <c r="HVQ1864" s="401"/>
      <c r="HVR1864" s="401"/>
      <c r="HVS1864" s="401"/>
      <c r="HVT1864" s="401"/>
      <c r="HVU1864" s="401"/>
      <c r="HVV1864" s="401"/>
      <c r="HVW1864" s="401"/>
      <c r="HVX1864" s="401"/>
      <c r="HVY1864" s="401"/>
      <c r="HVZ1864" s="401"/>
      <c r="HWA1864" s="401"/>
      <c r="HWB1864" s="401"/>
      <c r="HWC1864" s="401"/>
      <c r="HWD1864" s="401"/>
      <c r="HWE1864" s="401"/>
      <c r="HWF1864" s="401"/>
      <c r="HWG1864" s="401"/>
      <c r="HWH1864" s="401"/>
      <c r="HWI1864" s="401"/>
      <c r="HWJ1864" s="401"/>
      <c r="HWK1864" s="401"/>
      <c r="HWL1864" s="401"/>
      <c r="HWM1864" s="401"/>
      <c r="HWN1864" s="401"/>
      <c r="HWO1864" s="401"/>
      <c r="HWP1864" s="401"/>
      <c r="HWQ1864" s="401"/>
      <c r="HWR1864" s="401"/>
      <c r="HWS1864" s="401"/>
      <c r="HWT1864" s="401"/>
      <c r="HWU1864" s="401"/>
      <c r="HWV1864" s="401"/>
      <c r="HWW1864" s="401"/>
      <c r="HWX1864" s="401"/>
      <c r="HWY1864" s="401"/>
      <c r="HWZ1864" s="401"/>
      <c r="HXA1864" s="401"/>
      <c r="HXB1864" s="401"/>
      <c r="HXC1864" s="401"/>
      <c r="HXD1864" s="401"/>
      <c r="HXE1864" s="401"/>
      <c r="HXF1864" s="401"/>
      <c r="HXG1864" s="401"/>
      <c r="HXH1864" s="401"/>
      <c r="HXI1864" s="401"/>
      <c r="HXJ1864" s="401"/>
      <c r="HXK1864" s="401"/>
      <c r="HXL1864" s="401"/>
      <c r="HXM1864" s="401"/>
      <c r="HXN1864" s="401"/>
      <c r="HXO1864" s="401"/>
      <c r="HXP1864" s="401"/>
      <c r="HXQ1864" s="401"/>
      <c r="HXR1864" s="401"/>
      <c r="HXS1864" s="401"/>
      <c r="HXT1864" s="401"/>
      <c r="HXU1864" s="401"/>
      <c r="HXV1864" s="401"/>
      <c r="HXW1864" s="401"/>
      <c r="HXX1864" s="401"/>
      <c r="HXY1864" s="401"/>
      <c r="HXZ1864" s="401"/>
      <c r="HYA1864" s="401"/>
      <c r="HYB1864" s="401"/>
      <c r="HYC1864" s="401"/>
      <c r="HYD1864" s="401"/>
      <c r="HYE1864" s="401"/>
      <c r="HYF1864" s="401"/>
      <c r="HYG1864" s="401"/>
      <c r="HYH1864" s="401"/>
      <c r="HYI1864" s="401"/>
      <c r="HYJ1864" s="401"/>
      <c r="HYK1864" s="401"/>
      <c r="HYL1864" s="401"/>
      <c r="HYM1864" s="401"/>
      <c r="HYN1864" s="401"/>
      <c r="HYO1864" s="401"/>
      <c r="HYP1864" s="401"/>
      <c r="HYQ1864" s="401"/>
      <c r="HYR1864" s="401"/>
      <c r="HYS1864" s="401"/>
      <c r="HYT1864" s="401"/>
      <c r="HYU1864" s="401"/>
      <c r="HYV1864" s="401"/>
      <c r="HYW1864" s="401"/>
      <c r="HYX1864" s="401"/>
      <c r="HYY1864" s="401"/>
      <c r="HYZ1864" s="401"/>
      <c r="HZA1864" s="401"/>
      <c r="HZB1864" s="401"/>
      <c r="HZC1864" s="401"/>
      <c r="HZD1864" s="401"/>
      <c r="HZE1864" s="401"/>
      <c r="HZF1864" s="401"/>
      <c r="HZG1864" s="401"/>
      <c r="HZH1864" s="401"/>
      <c r="HZI1864" s="401"/>
      <c r="HZJ1864" s="401"/>
      <c r="HZK1864" s="401"/>
      <c r="HZL1864" s="401"/>
      <c r="HZM1864" s="401"/>
      <c r="HZN1864" s="401"/>
      <c r="HZO1864" s="401"/>
      <c r="HZP1864" s="401"/>
      <c r="HZQ1864" s="401"/>
      <c r="HZR1864" s="401"/>
      <c r="HZS1864" s="401"/>
      <c r="HZT1864" s="401"/>
      <c r="HZU1864" s="401"/>
      <c r="HZV1864" s="401"/>
      <c r="HZW1864" s="401"/>
      <c r="HZX1864" s="401"/>
      <c r="HZY1864" s="401"/>
      <c r="HZZ1864" s="401"/>
      <c r="IAA1864" s="401"/>
      <c r="IAB1864" s="401"/>
      <c r="IAC1864" s="401"/>
      <c r="IAD1864" s="401"/>
      <c r="IAE1864" s="401"/>
      <c r="IAF1864" s="401"/>
      <c r="IAG1864" s="401"/>
      <c r="IAH1864" s="401"/>
      <c r="IAI1864" s="401"/>
      <c r="IAJ1864" s="401"/>
      <c r="IAK1864" s="401"/>
      <c r="IAL1864" s="401"/>
      <c r="IAM1864" s="401"/>
      <c r="IAN1864" s="401"/>
      <c r="IAO1864" s="401"/>
      <c r="IAP1864" s="401"/>
      <c r="IAQ1864" s="401"/>
      <c r="IAR1864" s="401"/>
      <c r="IAS1864" s="401"/>
      <c r="IAT1864" s="401"/>
      <c r="IAU1864" s="401"/>
      <c r="IAV1864" s="401"/>
      <c r="IAW1864" s="401"/>
      <c r="IAX1864" s="401"/>
      <c r="IAY1864" s="401"/>
      <c r="IAZ1864" s="401"/>
      <c r="IBA1864" s="401"/>
      <c r="IBB1864" s="401"/>
      <c r="IBC1864" s="401"/>
      <c r="IBD1864" s="401"/>
      <c r="IBE1864" s="401"/>
      <c r="IBF1864" s="401"/>
      <c r="IBG1864" s="401"/>
      <c r="IBH1864" s="401"/>
      <c r="IBI1864" s="401"/>
      <c r="IBJ1864" s="401"/>
      <c r="IBK1864" s="401"/>
      <c r="IBL1864" s="401"/>
      <c r="IBM1864" s="401"/>
      <c r="IBN1864" s="401"/>
      <c r="IBO1864" s="401"/>
      <c r="IBP1864" s="401"/>
      <c r="IBQ1864" s="401"/>
      <c r="IBR1864" s="401"/>
      <c r="IBS1864" s="401"/>
      <c r="IBT1864" s="401"/>
      <c r="IBU1864" s="401"/>
      <c r="IBV1864" s="401"/>
      <c r="IBW1864" s="401"/>
      <c r="IBX1864" s="401"/>
      <c r="IBY1864" s="401"/>
      <c r="IBZ1864" s="401"/>
      <c r="ICA1864" s="401"/>
      <c r="ICB1864" s="401"/>
      <c r="ICC1864" s="401"/>
      <c r="ICD1864" s="401"/>
      <c r="ICE1864" s="401"/>
      <c r="ICF1864" s="401"/>
      <c r="ICG1864" s="401"/>
      <c r="ICH1864" s="401"/>
      <c r="ICI1864" s="401"/>
      <c r="ICJ1864" s="401"/>
      <c r="ICK1864" s="401"/>
      <c r="ICL1864" s="401"/>
      <c r="ICM1864" s="401"/>
      <c r="ICN1864" s="401"/>
      <c r="ICO1864" s="401"/>
      <c r="ICP1864" s="401"/>
      <c r="ICQ1864" s="401"/>
      <c r="ICR1864" s="401"/>
      <c r="ICS1864" s="401"/>
      <c r="ICT1864" s="401"/>
      <c r="ICU1864" s="401"/>
      <c r="ICV1864" s="401"/>
      <c r="ICW1864" s="401"/>
      <c r="ICX1864" s="401"/>
      <c r="ICY1864" s="401"/>
      <c r="ICZ1864" s="401"/>
      <c r="IDA1864" s="401"/>
      <c r="IDB1864" s="401"/>
      <c r="IDC1864" s="401"/>
      <c r="IDD1864" s="401"/>
      <c r="IDE1864" s="401"/>
      <c r="IDF1864" s="401"/>
      <c r="IDG1864" s="401"/>
      <c r="IDH1864" s="401"/>
      <c r="IDI1864" s="401"/>
      <c r="IDJ1864" s="401"/>
      <c r="IDK1864" s="401"/>
      <c r="IDL1864" s="401"/>
      <c r="IDM1864" s="401"/>
      <c r="IDN1864" s="401"/>
      <c r="IDO1864" s="401"/>
      <c r="IDP1864" s="401"/>
      <c r="IDQ1864" s="401"/>
      <c r="IDR1864" s="401"/>
      <c r="IDS1864" s="401"/>
      <c r="IDT1864" s="401"/>
      <c r="IDU1864" s="401"/>
      <c r="IDV1864" s="401"/>
      <c r="IDW1864" s="401"/>
      <c r="IDX1864" s="401"/>
      <c r="IDY1864" s="401"/>
      <c r="IDZ1864" s="401"/>
      <c r="IEA1864" s="401"/>
      <c r="IEB1864" s="401"/>
      <c r="IEC1864" s="401"/>
      <c r="IED1864" s="401"/>
      <c r="IEE1864" s="401"/>
      <c r="IEF1864" s="401"/>
      <c r="IEG1864" s="401"/>
      <c r="IEH1864" s="401"/>
      <c r="IEI1864" s="401"/>
      <c r="IEJ1864" s="401"/>
      <c r="IEK1864" s="401"/>
      <c r="IEL1864" s="401"/>
      <c r="IEM1864" s="401"/>
      <c r="IEN1864" s="401"/>
      <c r="IEO1864" s="401"/>
      <c r="IEP1864" s="401"/>
      <c r="IEQ1864" s="401"/>
      <c r="IER1864" s="401"/>
      <c r="IES1864" s="401"/>
      <c r="IET1864" s="401"/>
      <c r="IEU1864" s="401"/>
      <c r="IEV1864" s="401"/>
      <c r="IEW1864" s="401"/>
      <c r="IEX1864" s="401"/>
      <c r="IEY1864" s="401"/>
      <c r="IEZ1864" s="401"/>
      <c r="IFA1864" s="401"/>
      <c r="IFB1864" s="401"/>
      <c r="IFC1864" s="401"/>
      <c r="IFD1864" s="401"/>
      <c r="IFE1864" s="401"/>
      <c r="IFF1864" s="401"/>
      <c r="IFG1864" s="401"/>
      <c r="IFH1864" s="401"/>
      <c r="IFI1864" s="401"/>
      <c r="IFJ1864" s="401"/>
      <c r="IFK1864" s="401"/>
      <c r="IFL1864" s="401"/>
      <c r="IFM1864" s="401"/>
      <c r="IFN1864" s="401"/>
      <c r="IFO1864" s="401"/>
      <c r="IFP1864" s="401"/>
      <c r="IFQ1864" s="401"/>
      <c r="IFR1864" s="401"/>
      <c r="IFS1864" s="401"/>
      <c r="IFT1864" s="401"/>
      <c r="IFU1864" s="401"/>
      <c r="IFV1864" s="401"/>
      <c r="IFW1864" s="401"/>
      <c r="IFX1864" s="401"/>
      <c r="IFY1864" s="401"/>
      <c r="IFZ1864" s="401"/>
      <c r="IGA1864" s="401"/>
      <c r="IGB1864" s="401"/>
      <c r="IGC1864" s="401"/>
      <c r="IGD1864" s="401"/>
      <c r="IGE1864" s="401"/>
      <c r="IGF1864" s="401"/>
      <c r="IGG1864" s="401"/>
      <c r="IGH1864" s="401"/>
      <c r="IGI1864" s="401"/>
      <c r="IGJ1864" s="401"/>
      <c r="IGK1864" s="401"/>
      <c r="IGL1864" s="401"/>
      <c r="IGM1864" s="401"/>
      <c r="IGN1864" s="401"/>
      <c r="IGO1864" s="401"/>
      <c r="IGP1864" s="401"/>
      <c r="IGQ1864" s="401"/>
      <c r="IGR1864" s="401"/>
      <c r="IGS1864" s="401"/>
      <c r="IGT1864" s="401"/>
      <c r="IGU1864" s="401"/>
      <c r="IGV1864" s="401"/>
      <c r="IGW1864" s="401"/>
      <c r="IGX1864" s="401"/>
      <c r="IGY1864" s="401"/>
      <c r="IGZ1864" s="401"/>
      <c r="IHA1864" s="401"/>
      <c r="IHB1864" s="401"/>
      <c r="IHC1864" s="401"/>
      <c r="IHD1864" s="401"/>
      <c r="IHE1864" s="401"/>
      <c r="IHF1864" s="401"/>
      <c r="IHG1864" s="401"/>
      <c r="IHH1864" s="401"/>
      <c r="IHI1864" s="401"/>
      <c r="IHJ1864" s="401"/>
      <c r="IHK1864" s="401"/>
      <c r="IHL1864" s="401"/>
      <c r="IHM1864" s="401"/>
      <c r="IHN1864" s="401"/>
      <c r="IHO1864" s="401"/>
      <c r="IHP1864" s="401"/>
      <c r="IHQ1864" s="401"/>
      <c r="IHR1864" s="401"/>
      <c r="IHS1864" s="401"/>
      <c r="IHT1864" s="401"/>
      <c r="IHU1864" s="401"/>
      <c r="IHV1864" s="401"/>
      <c r="IHW1864" s="401"/>
      <c r="IHX1864" s="401"/>
      <c r="IHY1864" s="401"/>
      <c r="IHZ1864" s="401"/>
      <c r="IIA1864" s="401"/>
      <c r="IIB1864" s="401"/>
      <c r="IIC1864" s="401"/>
      <c r="IID1864" s="401"/>
      <c r="IIE1864" s="401"/>
      <c r="IIF1864" s="401"/>
      <c r="IIG1864" s="401"/>
      <c r="IIH1864" s="401"/>
      <c r="III1864" s="401"/>
      <c r="IIJ1864" s="401"/>
      <c r="IIK1864" s="401"/>
      <c r="IIL1864" s="401"/>
      <c r="IIM1864" s="401"/>
      <c r="IIN1864" s="401"/>
      <c r="IIO1864" s="401"/>
      <c r="IIP1864" s="401"/>
      <c r="IIQ1864" s="401"/>
      <c r="IIR1864" s="401"/>
      <c r="IIS1864" s="401"/>
      <c r="IIT1864" s="401"/>
      <c r="IIU1864" s="401"/>
      <c r="IIV1864" s="401"/>
      <c r="IIW1864" s="401"/>
      <c r="IIX1864" s="401"/>
      <c r="IIY1864" s="401"/>
      <c r="IIZ1864" s="401"/>
      <c r="IJA1864" s="401"/>
      <c r="IJB1864" s="401"/>
      <c r="IJC1864" s="401"/>
      <c r="IJD1864" s="401"/>
      <c r="IJE1864" s="401"/>
      <c r="IJF1864" s="401"/>
      <c r="IJG1864" s="401"/>
      <c r="IJH1864" s="401"/>
      <c r="IJI1864" s="401"/>
      <c r="IJJ1864" s="401"/>
      <c r="IJK1864" s="401"/>
      <c r="IJL1864" s="401"/>
      <c r="IJM1864" s="401"/>
      <c r="IJN1864" s="401"/>
      <c r="IJO1864" s="401"/>
      <c r="IJP1864" s="401"/>
      <c r="IJQ1864" s="401"/>
      <c r="IJR1864" s="401"/>
      <c r="IJS1864" s="401"/>
      <c r="IJT1864" s="401"/>
      <c r="IJU1864" s="401"/>
      <c r="IJV1864" s="401"/>
      <c r="IJW1864" s="401"/>
      <c r="IJX1864" s="401"/>
      <c r="IJY1864" s="401"/>
      <c r="IJZ1864" s="401"/>
      <c r="IKA1864" s="401"/>
      <c r="IKB1864" s="401"/>
      <c r="IKC1864" s="401"/>
      <c r="IKD1864" s="401"/>
      <c r="IKE1864" s="401"/>
      <c r="IKF1864" s="401"/>
      <c r="IKG1864" s="401"/>
      <c r="IKH1864" s="401"/>
      <c r="IKI1864" s="401"/>
      <c r="IKJ1864" s="401"/>
      <c r="IKK1864" s="401"/>
      <c r="IKL1864" s="401"/>
      <c r="IKM1864" s="401"/>
      <c r="IKN1864" s="401"/>
      <c r="IKO1864" s="401"/>
      <c r="IKP1864" s="401"/>
      <c r="IKQ1864" s="401"/>
      <c r="IKR1864" s="401"/>
      <c r="IKS1864" s="401"/>
      <c r="IKT1864" s="401"/>
      <c r="IKU1864" s="401"/>
      <c r="IKV1864" s="401"/>
      <c r="IKW1864" s="401"/>
      <c r="IKX1864" s="401"/>
      <c r="IKY1864" s="401"/>
      <c r="IKZ1864" s="401"/>
      <c r="ILA1864" s="401"/>
      <c r="ILB1864" s="401"/>
      <c r="ILC1864" s="401"/>
      <c r="ILD1864" s="401"/>
      <c r="ILE1864" s="401"/>
      <c r="ILF1864" s="401"/>
      <c r="ILG1864" s="401"/>
      <c r="ILH1864" s="401"/>
      <c r="ILI1864" s="401"/>
      <c r="ILJ1864" s="401"/>
      <c r="ILK1864" s="401"/>
      <c r="ILL1864" s="401"/>
      <c r="ILM1864" s="401"/>
      <c r="ILN1864" s="401"/>
      <c r="ILO1864" s="401"/>
      <c r="ILP1864" s="401"/>
      <c r="ILQ1864" s="401"/>
      <c r="ILR1864" s="401"/>
      <c r="ILS1864" s="401"/>
      <c r="ILT1864" s="401"/>
      <c r="ILU1864" s="401"/>
      <c r="ILV1864" s="401"/>
      <c r="ILW1864" s="401"/>
      <c r="ILX1864" s="401"/>
      <c r="ILY1864" s="401"/>
      <c r="ILZ1864" s="401"/>
      <c r="IMA1864" s="401"/>
      <c r="IMB1864" s="401"/>
      <c r="IMC1864" s="401"/>
      <c r="IMD1864" s="401"/>
      <c r="IME1864" s="401"/>
      <c r="IMF1864" s="401"/>
      <c r="IMG1864" s="401"/>
      <c r="IMH1864" s="401"/>
      <c r="IMI1864" s="401"/>
      <c r="IMJ1864" s="401"/>
      <c r="IMK1864" s="401"/>
      <c r="IML1864" s="401"/>
      <c r="IMM1864" s="401"/>
      <c r="IMN1864" s="401"/>
      <c r="IMO1864" s="401"/>
      <c r="IMP1864" s="401"/>
      <c r="IMQ1864" s="401"/>
      <c r="IMR1864" s="401"/>
      <c r="IMS1864" s="401"/>
      <c r="IMT1864" s="401"/>
      <c r="IMU1864" s="401"/>
      <c r="IMV1864" s="401"/>
      <c r="IMW1864" s="401"/>
      <c r="IMX1864" s="401"/>
      <c r="IMY1864" s="401"/>
      <c r="IMZ1864" s="401"/>
      <c r="INA1864" s="401"/>
      <c r="INB1864" s="401"/>
      <c r="INC1864" s="401"/>
      <c r="IND1864" s="401"/>
      <c r="INE1864" s="401"/>
      <c r="INF1864" s="401"/>
      <c r="ING1864" s="401"/>
      <c r="INH1864" s="401"/>
      <c r="INI1864" s="401"/>
      <c r="INJ1864" s="401"/>
      <c r="INK1864" s="401"/>
      <c r="INL1864" s="401"/>
      <c r="INM1864" s="401"/>
      <c r="INN1864" s="401"/>
      <c r="INO1864" s="401"/>
      <c r="INP1864" s="401"/>
      <c r="INQ1864" s="401"/>
      <c r="INR1864" s="401"/>
      <c r="INS1864" s="401"/>
      <c r="INT1864" s="401"/>
      <c r="INU1864" s="401"/>
      <c r="INV1864" s="401"/>
      <c r="INW1864" s="401"/>
      <c r="INX1864" s="401"/>
      <c r="INY1864" s="401"/>
      <c r="INZ1864" s="401"/>
      <c r="IOA1864" s="401"/>
      <c r="IOB1864" s="401"/>
      <c r="IOC1864" s="401"/>
      <c r="IOD1864" s="401"/>
      <c r="IOE1864" s="401"/>
      <c r="IOF1864" s="401"/>
      <c r="IOG1864" s="401"/>
      <c r="IOH1864" s="401"/>
      <c r="IOI1864" s="401"/>
      <c r="IOJ1864" s="401"/>
      <c r="IOK1864" s="401"/>
      <c r="IOL1864" s="401"/>
      <c r="IOM1864" s="401"/>
      <c r="ION1864" s="401"/>
      <c r="IOO1864" s="401"/>
      <c r="IOP1864" s="401"/>
      <c r="IOQ1864" s="401"/>
      <c r="IOR1864" s="401"/>
      <c r="IOS1864" s="401"/>
      <c r="IOT1864" s="401"/>
      <c r="IOU1864" s="401"/>
      <c r="IOV1864" s="401"/>
      <c r="IOW1864" s="401"/>
      <c r="IOX1864" s="401"/>
      <c r="IOY1864" s="401"/>
      <c r="IOZ1864" s="401"/>
      <c r="IPA1864" s="401"/>
      <c r="IPB1864" s="401"/>
      <c r="IPC1864" s="401"/>
      <c r="IPD1864" s="401"/>
      <c r="IPE1864" s="401"/>
      <c r="IPF1864" s="401"/>
      <c r="IPG1864" s="401"/>
      <c r="IPH1864" s="401"/>
      <c r="IPI1864" s="401"/>
      <c r="IPJ1864" s="401"/>
      <c r="IPK1864" s="401"/>
      <c r="IPL1864" s="401"/>
      <c r="IPM1864" s="401"/>
      <c r="IPN1864" s="401"/>
      <c r="IPO1864" s="401"/>
      <c r="IPP1864" s="401"/>
      <c r="IPQ1864" s="401"/>
      <c r="IPR1864" s="401"/>
      <c r="IPS1864" s="401"/>
      <c r="IPT1864" s="401"/>
      <c r="IPU1864" s="401"/>
      <c r="IPV1864" s="401"/>
      <c r="IPW1864" s="401"/>
      <c r="IPX1864" s="401"/>
      <c r="IPY1864" s="401"/>
      <c r="IPZ1864" s="401"/>
      <c r="IQA1864" s="401"/>
      <c r="IQB1864" s="401"/>
      <c r="IQC1864" s="401"/>
      <c r="IQD1864" s="401"/>
      <c r="IQE1864" s="401"/>
      <c r="IQF1864" s="401"/>
      <c r="IQG1864" s="401"/>
      <c r="IQH1864" s="401"/>
      <c r="IQI1864" s="401"/>
      <c r="IQJ1864" s="401"/>
      <c r="IQK1864" s="401"/>
      <c r="IQL1864" s="401"/>
      <c r="IQM1864" s="401"/>
      <c r="IQN1864" s="401"/>
      <c r="IQO1864" s="401"/>
      <c r="IQP1864" s="401"/>
      <c r="IQQ1864" s="401"/>
      <c r="IQR1864" s="401"/>
      <c r="IQS1864" s="401"/>
      <c r="IQT1864" s="401"/>
      <c r="IQU1864" s="401"/>
      <c r="IQV1864" s="401"/>
      <c r="IQW1864" s="401"/>
      <c r="IQX1864" s="401"/>
      <c r="IQY1864" s="401"/>
      <c r="IQZ1864" s="401"/>
      <c r="IRA1864" s="401"/>
      <c r="IRB1864" s="401"/>
      <c r="IRC1864" s="401"/>
      <c r="IRD1864" s="401"/>
      <c r="IRE1864" s="401"/>
      <c r="IRF1864" s="401"/>
      <c r="IRG1864" s="401"/>
      <c r="IRH1864" s="401"/>
      <c r="IRI1864" s="401"/>
      <c r="IRJ1864" s="401"/>
      <c r="IRK1864" s="401"/>
      <c r="IRL1864" s="401"/>
      <c r="IRM1864" s="401"/>
      <c r="IRN1864" s="401"/>
      <c r="IRO1864" s="401"/>
      <c r="IRP1864" s="401"/>
      <c r="IRQ1864" s="401"/>
      <c r="IRR1864" s="401"/>
      <c r="IRS1864" s="401"/>
      <c r="IRT1864" s="401"/>
      <c r="IRU1864" s="401"/>
      <c r="IRV1864" s="401"/>
      <c r="IRW1864" s="401"/>
      <c r="IRX1864" s="401"/>
      <c r="IRY1864" s="401"/>
      <c r="IRZ1864" s="401"/>
      <c r="ISA1864" s="401"/>
      <c r="ISB1864" s="401"/>
      <c r="ISC1864" s="401"/>
      <c r="ISD1864" s="401"/>
      <c r="ISE1864" s="401"/>
      <c r="ISF1864" s="401"/>
      <c r="ISG1864" s="401"/>
      <c r="ISH1864" s="401"/>
      <c r="ISI1864" s="401"/>
      <c r="ISJ1864" s="401"/>
      <c r="ISK1864" s="401"/>
      <c r="ISL1864" s="401"/>
      <c r="ISM1864" s="401"/>
      <c r="ISN1864" s="401"/>
      <c r="ISO1864" s="401"/>
      <c r="ISP1864" s="401"/>
      <c r="ISQ1864" s="401"/>
      <c r="ISR1864" s="401"/>
      <c r="ISS1864" s="401"/>
      <c r="IST1864" s="401"/>
      <c r="ISU1864" s="401"/>
      <c r="ISV1864" s="401"/>
      <c r="ISW1864" s="401"/>
      <c r="ISX1864" s="401"/>
      <c r="ISY1864" s="401"/>
      <c r="ISZ1864" s="401"/>
      <c r="ITA1864" s="401"/>
      <c r="ITB1864" s="401"/>
      <c r="ITC1864" s="401"/>
      <c r="ITD1864" s="401"/>
      <c r="ITE1864" s="401"/>
      <c r="ITF1864" s="401"/>
      <c r="ITG1864" s="401"/>
      <c r="ITH1864" s="401"/>
      <c r="ITI1864" s="401"/>
      <c r="ITJ1864" s="401"/>
      <c r="ITK1864" s="401"/>
      <c r="ITL1864" s="401"/>
      <c r="ITM1864" s="401"/>
      <c r="ITN1864" s="401"/>
      <c r="ITO1864" s="401"/>
      <c r="ITP1864" s="401"/>
      <c r="ITQ1864" s="401"/>
      <c r="ITR1864" s="401"/>
      <c r="ITS1864" s="401"/>
      <c r="ITT1864" s="401"/>
      <c r="ITU1864" s="401"/>
      <c r="ITV1864" s="401"/>
      <c r="ITW1864" s="401"/>
      <c r="ITX1864" s="401"/>
      <c r="ITY1864" s="401"/>
      <c r="ITZ1864" s="401"/>
      <c r="IUA1864" s="401"/>
      <c r="IUB1864" s="401"/>
      <c r="IUC1864" s="401"/>
      <c r="IUD1864" s="401"/>
      <c r="IUE1864" s="401"/>
      <c r="IUF1864" s="401"/>
      <c r="IUG1864" s="401"/>
      <c r="IUH1864" s="401"/>
      <c r="IUI1864" s="401"/>
      <c r="IUJ1864" s="401"/>
      <c r="IUK1864" s="401"/>
      <c r="IUL1864" s="401"/>
      <c r="IUM1864" s="401"/>
      <c r="IUN1864" s="401"/>
      <c r="IUO1864" s="401"/>
      <c r="IUP1864" s="401"/>
      <c r="IUQ1864" s="401"/>
      <c r="IUR1864" s="401"/>
      <c r="IUS1864" s="401"/>
      <c r="IUT1864" s="401"/>
      <c r="IUU1864" s="401"/>
      <c r="IUV1864" s="401"/>
      <c r="IUW1864" s="401"/>
      <c r="IUX1864" s="401"/>
      <c r="IUY1864" s="401"/>
      <c r="IUZ1864" s="401"/>
      <c r="IVA1864" s="401"/>
      <c r="IVB1864" s="401"/>
      <c r="IVC1864" s="401"/>
      <c r="IVD1864" s="401"/>
      <c r="IVE1864" s="401"/>
      <c r="IVF1864" s="401"/>
      <c r="IVG1864" s="401"/>
      <c r="IVH1864" s="401"/>
      <c r="IVI1864" s="401"/>
      <c r="IVJ1864" s="401"/>
      <c r="IVK1864" s="401"/>
      <c r="IVL1864" s="401"/>
      <c r="IVM1864" s="401"/>
      <c r="IVN1864" s="401"/>
      <c r="IVO1864" s="401"/>
      <c r="IVP1864" s="401"/>
      <c r="IVQ1864" s="401"/>
      <c r="IVR1864" s="401"/>
      <c r="IVS1864" s="401"/>
      <c r="IVT1864" s="401"/>
      <c r="IVU1864" s="401"/>
      <c r="IVV1864" s="401"/>
      <c r="IVW1864" s="401"/>
      <c r="IVX1864" s="401"/>
      <c r="IVY1864" s="401"/>
      <c r="IVZ1864" s="401"/>
      <c r="IWA1864" s="401"/>
      <c r="IWB1864" s="401"/>
      <c r="IWC1864" s="401"/>
      <c r="IWD1864" s="401"/>
      <c r="IWE1864" s="401"/>
      <c r="IWF1864" s="401"/>
      <c r="IWG1864" s="401"/>
      <c r="IWH1864" s="401"/>
      <c r="IWI1864" s="401"/>
      <c r="IWJ1864" s="401"/>
      <c r="IWK1864" s="401"/>
      <c r="IWL1864" s="401"/>
      <c r="IWM1864" s="401"/>
      <c r="IWN1864" s="401"/>
      <c r="IWO1864" s="401"/>
      <c r="IWP1864" s="401"/>
      <c r="IWQ1864" s="401"/>
      <c r="IWR1864" s="401"/>
      <c r="IWS1864" s="401"/>
      <c r="IWT1864" s="401"/>
      <c r="IWU1864" s="401"/>
      <c r="IWV1864" s="401"/>
      <c r="IWW1864" s="401"/>
      <c r="IWX1864" s="401"/>
      <c r="IWY1864" s="401"/>
      <c r="IWZ1864" s="401"/>
      <c r="IXA1864" s="401"/>
      <c r="IXB1864" s="401"/>
      <c r="IXC1864" s="401"/>
      <c r="IXD1864" s="401"/>
      <c r="IXE1864" s="401"/>
      <c r="IXF1864" s="401"/>
      <c r="IXG1864" s="401"/>
      <c r="IXH1864" s="401"/>
      <c r="IXI1864" s="401"/>
      <c r="IXJ1864" s="401"/>
      <c r="IXK1864" s="401"/>
      <c r="IXL1864" s="401"/>
      <c r="IXM1864" s="401"/>
      <c r="IXN1864" s="401"/>
      <c r="IXO1864" s="401"/>
      <c r="IXP1864" s="401"/>
      <c r="IXQ1864" s="401"/>
      <c r="IXR1864" s="401"/>
      <c r="IXS1864" s="401"/>
      <c r="IXT1864" s="401"/>
      <c r="IXU1864" s="401"/>
      <c r="IXV1864" s="401"/>
      <c r="IXW1864" s="401"/>
      <c r="IXX1864" s="401"/>
      <c r="IXY1864" s="401"/>
      <c r="IXZ1864" s="401"/>
      <c r="IYA1864" s="401"/>
      <c r="IYB1864" s="401"/>
      <c r="IYC1864" s="401"/>
      <c r="IYD1864" s="401"/>
      <c r="IYE1864" s="401"/>
      <c r="IYF1864" s="401"/>
      <c r="IYG1864" s="401"/>
      <c r="IYH1864" s="401"/>
      <c r="IYI1864" s="401"/>
      <c r="IYJ1864" s="401"/>
      <c r="IYK1864" s="401"/>
      <c r="IYL1864" s="401"/>
      <c r="IYM1864" s="401"/>
      <c r="IYN1864" s="401"/>
      <c r="IYO1864" s="401"/>
      <c r="IYP1864" s="401"/>
      <c r="IYQ1864" s="401"/>
      <c r="IYR1864" s="401"/>
      <c r="IYS1864" s="401"/>
      <c r="IYT1864" s="401"/>
      <c r="IYU1864" s="401"/>
      <c r="IYV1864" s="401"/>
      <c r="IYW1864" s="401"/>
      <c r="IYX1864" s="401"/>
      <c r="IYY1864" s="401"/>
      <c r="IYZ1864" s="401"/>
      <c r="IZA1864" s="401"/>
      <c r="IZB1864" s="401"/>
      <c r="IZC1864" s="401"/>
      <c r="IZD1864" s="401"/>
      <c r="IZE1864" s="401"/>
      <c r="IZF1864" s="401"/>
      <c r="IZG1864" s="401"/>
      <c r="IZH1864" s="401"/>
      <c r="IZI1864" s="401"/>
      <c r="IZJ1864" s="401"/>
      <c r="IZK1864" s="401"/>
      <c r="IZL1864" s="401"/>
      <c r="IZM1864" s="401"/>
      <c r="IZN1864" s="401"/>
      <c r="IZO1864" s="401"/>
      <c r="IZP1864" s="401"/>
      <c r="IZQ1864" s="401"/>
      <c r="IZR1864" s="401"/>
      <c r="IZS1864" s="401"/>
      <c r="IZT1864" s="401"/>
      <c r="IZU1864" s="401"/>
      <c r="IZV1864" s="401"/>
      <c r="IZW1864" s="401"/>
      <c r="IZX1864" s="401"/>
      <c r="IZY1864" s="401"/>
      <c r="IZZ1864" s="401"/>
      <c r="JAA1864" s="401"/>
      <c r="JAB1864" s="401"/>
      <c r="JAC1864" s="401"/>
      <c r="JAD1864" s="401"/>
      <c r="JAE1864" s="401"/>
      <c r="JAF1864" s="401"/>
      <c r="JAG1864" s="401"/>
      <c r="JAH1864" s="401"/>
      <c r="JAI1864" s="401"/>
      <c r="JAJ1864" s="401"/>
      <c r="JAK1864" s="401"/>
      <c r="JAL1864" s="401"/>
      <c r="JAM1864" s="401"/>
      <c r="JAN1864" s="401"/>
      <c r="JAO1864" s="401"/>
      <c r="JAP1864" s="401"/>
      <c r="JAQ1864" s="401"/>
      <c r="JAR1864" s="401"/>
      <c r="JAS1864" s="401"/>
      <c r="JAT1864" s="401"/>
      <c r="JAU1864" s="401"/>
      <c r="JAV1864" s="401"/>
      <c r="JAW1864" s="401"/>
      <c r="JAX1864" s="401"/>
      <c r="JAY1864" s="401"/>
      <c r="JAZ1864" s="401"/>
      <c r="JBA1864" s="401"/>
      <c r="JBB1864" s="401"/>
      <c r="JBC1864" s="401"/>
      <c r="JBD1864" s="401"/>
      <c r="JBE1864" s="401"/>
      <c r="JBF1864" s="401"/>
      <c r="JBG1864" s="401"/>
      <c r="JBH1864" s="401"/>
      <c r="JBI1864" s="401"/>
      <c r="JBJ1864" s="401"/>
      <c r="JBK1864" s="401"/>
      <c r="JBL1864" s="401"/>
      <c r="JBM1864" s="401"/>
      <c r="JBN1864" s="401"/>
      <c r="JBO1864" s="401"/>
      <c r="JBP1864" s="401"/>
      <c r="JBQ1864" s="401"/>
      <c r="JBR1864" s="401"/>
      <c r="JBS1864" s="401"/>
      <c r="JBT1864" s="401"/>
      <c r="JBU1864" s="401"/>
      <c r="JBV1864" s="401"/>
      <c r="JBW1864" s="401"/>
      <c r="JBX1864" s="401"/>
      <c r="JBY1864" s="401"/>
      <c r="JBZ1864" s="401"/>
      <c r="JCA1864" s="401"/>
      <c r="JCB1864" s="401"/>
      <c r="JCC1864" s="401"/>
      <c r="JCD1864" s="401"/>
      <c r="JCE1864" s="401"/>
      <c r="JCF1864" s="401"/>
      <c r="JCG1864" s="401"/>
      <c r="JCH1864" s="401"/>
      <c r="JCI1864" s="401"/>
      <c r="JCJ1864" s="401"/>
      <c r="JCK1864" s="401"/>
      <c r="JCL1864" s="401"/>
      <c r="JCM1864" s="401"/>
      <c r="JCN1864" s="401"/>
      <c r="JCO1864" s="401"/>
      <c r="JCP1864" s="401"/>
      <c r="JCQ1864" s="401"/>
      <c r="JCR1864" s="401"/>
      <c r="JCS1864" s="401"/>
      <c r="JCT1864" s="401"/>
      <c r="JCU1864" s="401"/>
      <c r="JCV1864" s="401"/>
      <c r="JCW1864" s="401"/>
      <c r="JCX1864" s="401"/>
      <c r="JCY1864" s="401"/>
      <c r="JCZ1864" s="401"/>
      <c r="JDA1864" s="401"/>
      <c r="JDB1864" s="401"/>
      <c r="JDC1864" s="401"/>
      <c r="JDD1864" s="401"/>
      <c r="JDE1864" s="401"/>
      <c r="JDF1864" s="401"/>
      <c r="JDG1864" s="401"/>
      <c r="JDH1864" s="401"/>
      <c r="JDI1864" s="401"/>
      <c r="JDJ1864" s="401"/>
      <c r="JDK1864" s="401"/>
      <c r="JDL1864" s="401"/>
      <c r="JDM1864" s="401"/>
      <c r="JDN1864" s="401"/>
      <c r="JDO1864" s="401"/>
      <c r="JDP1864" s="401"/>
      <c r="JDQ1864" s="401"/>
      <c r="JDR1864" s="401"/>
      <c r="JDS1864" s="401"/>
      <c r="JDT1864" s="401"/>
      <c r="JDU1864" s="401"/>
      <c r="JDV1864" s="401"/>
      <c r="JDW1864" s="401"/>
      <c r="JDX1864" s="401"/>
      <c r="JDY1864" s="401"/>
      <c r="JDZ1864" s="401"/>
      <c r="JEA1864" s="401"/>
      <c r="JEB1864" s="401"/>
      <c r="JEC1864" s="401"/>
      <c r="JED1864" s="401"/>
      <c r="JEE1864" s="401"/>
      <c r="JEF1864" s="401"/>
      <c r="JEG1864" s="401"/>
      <c r="JEH1864" s="401"/>
      <c r="JEI1864" s="401"/>
      <c r="JEJ1864" s="401"/>
      <c r="JEK1864" s="401"/>
      <c r="JEL1864" s="401"/>
      <c r="JEM1864" s="401"/>
      <c r="JEN1864" s="401"/>
      <c r="JEO1864" s="401"/>
      <c r="JEP1864" s="401"/>
      <c r="JEQ1864" s="401"/>
      <c r="JER1864" s="401"/>
      <c r="JES1864" s="401"/>
      <c r="JET1864" s="401"/>
      <c r="JEU1864" s="401"/>
      <c r="JEV1864" s="401"/>
      <c r="JEW1864" s="401"/>
      <c r="JEX1864" s="401"/>
      <c r="JEY1864" s="401"/>
      <c r="JEZ1864" s="401"/>
      <c r="JFA1864" s="401"/>
      <c r="JFB1864" s="401"/>
      <c r="JFC1864" s="401"/>
      <c r="JFD1864" s="401"/>
      <c r="JFE1864" s="401"/>
      <c r="JFF1864" s="401"/>
      <c r="JFG1864" s="401"/>
      <c r="JFH1864" s="401"/>
      <c r="JFI1864" s="401"/>
      <c r="JFJ1864" s="401"/>
      <c r="JFK1864" s="401"/>
      <c r="JFL1864" s="401"/>
      <c r="JFM1864" s="401"/>
      <c r="JFN1864" s="401"/>
      <c r="JFO1864" s="401"/>
      <c r="JFP1864" s="401"/>
      <c r="JFQ1864" s="401"/>
      <c r="JFR1864" s="401"/>
      <c r="JFS1864" s="401"/>
      <c r="JFT1864" s="401"/>
      <c r="JFU1864" s="401"/>
      <c r="JFV1864" s="401"/>
      <c r="JFW1864" s="401"/>
      <c r="JFX1864" s="401"/>
      <c r="JFY1864" s="401"/>
      <c r="JFZ1864" s="401"/>
      <c r="JGA1864" s="401"/>
      <c r="JGB1864" s="401"/>
      <c r="JGC1864" s="401"/>
      <c r="JGD1864" s="401"/>
      <c r="JGE1864" s="401"/>
      <c r="JGF1864" s="401"/>
      <c r="JGG1864" s="401"/>
      <c r="JGH1864" s="401"/>
      <c r="JGI1864" s="401"/>
      <c r="JGJ1864" s="401"/>
      <c r="JGK1864" s="401"/>
      <c r="JGL1864" s="401"/>
      <c r="JGM1864" s="401"/>
      <c r="JGN1864" s="401"/>
      <c r="JGO1864" s="401"/>
      <c r="JGP1864" s="401"/>
      <c r="JGQ1864" s="401"/>
      <c r="JGR1864" s="401"/>
      <c r="JGS1864" s="401"/>
      <c r="JGT1864" s="401"/>
      <c r="JGU1864" s="401"/>
      <c r="JGV1864" s="401"/>
      <c r="JGW1864" s="401"/>
      <c r="JGX1864" s="401"/>
      <c r="JGY1864" s="401"/>
      <c r="JGZ1864" s="401"/>
      <c r="JHA1864" s="401"/>
      <c r="JHB1864" s="401"/>
      <c r="JHC1864" s="401"/>
      <c r="JHD1864" s="401"/>
      <c r="JHE1864" s="401"/>
      <c r="JHF1864" s="401"/>
      <c r="JHG1864" s="401"/>
      <c r="JHH1864" s="401"/>
      <c r="JHI1864" s="401"/>
      <c r="JHJ1864" s="401"/>
      <c r="JHK1864" s="401"/>
      <c r="JHL1864" s="401"/>
      <c r="JHM1864" s="401"/>
      <c r="JHN1864" s="401"/>
      <c r="JHO1864" s="401"/>
      <c r="JHP1864" s="401"/>
      <c r="JHQ1864" s="401"/>
      <c r="JHR1864" s="401"/>
      <c r="JHS1864" s="401"/>
      <c r="JHT1864" s="401"/>
      <c r="JHU1864" s="401"/>
      <c r="JHV1864" s="401"/>
      <c r="JHW1864" s="401"/>
      <c r="JHX1864" s="401"/>
      <c r="JHY1864" s="401"/>
      <c r="JHZ1864" s="401"/>
      <c r="JIA1864" s="401"/>
      <c r="JIB1864" s="401"/>
      <c r="JIC1864" s="401"/>
      <c r="JID1864" s="401"/>
      <c r="JIE1864" s="401"/>
      <c r="JIF1864" s="401"/>
      <c r="JIG1864" s="401"/>
      <c r="JIH1864" s="401"/>
      <c r="JII1864" s="401"/>
      <c r="JIJ1864" s="401"/>
      <c r="JIK1864" s="401"/>
      <c r="JIL1864" s="401"/>
      <c r="JIM1864" s="401"/>
      <c r="JIN1864" s="401"/>
      <c r="JIO1864" s="401"/>
      <c r="JIP1864" s="401"/>
      <c r="JIQ1864" s="401"/>
      <c r="JIR1864" s="401"/>
      <c r="JIS1864" s="401"/>
      <c r="JIT1864" s="401"/>
      <c r="JIU1864" s="401"/>
      <c r="JIV1864" s="401"/>
      <c r="JIW1864" s="401"/>
      <c r="JIX1864" s="401"/>
      <c r="JIY1864" s="401"/>
      <c r="JIZ1864" s="401"/>
      <c r="JJA1864" s="401"/>
      <c r="JJB1864" s="401"/>
      <c r="JJC1864" s="401"/>
      <c r="JJD1864" s="401"/>
      <c r="JJE1864" s="401"/>
      <c r="JJF1864" s="401"/>
      <c r="JJG1864" s="401"/>
      <c r="JJH1864" s="401"/>
      <c r="JJI1864" s="401"/>
      <c r="JJJ1864" s="401"/>
      <c r="JJK1864" s="401"/>
      <c r="JJL1864" s="401"/>
      <c r="JJM1864" s="401"/>
      <c r="JJN1864" s="401"/>
      <c r="JJO1864" s="401"/>
      <c r="JJP1864" s="401"/>
      <c r="JJQ1864" s="401"/>
      <c r="JJR1864" s="401"/>
      <c r="JJS1864" s="401"/>
      <c r="JJT1864" s="401"/>
      <c r="JJU1864" s="401"/>
      <c r="JJV1864" s="401"/>
      <c r="JJW1864" s="401"/>
      <c r="JJX1864" s="401"/>
      <c r="JJY1864" s="401"/>
      <c r="JJZ1864" s="401"/>
      <c r="JKA1864" s="401"/>
      <c r="JKB1864" s="401"/>
      <c r="JKC1864" s="401"/>
      <c r="JKD1864" s="401"/>
      <c r="JKE1864" s="401"/>
      <c r="JKF1864" s="401"/>
      <c r="JKG1864" s="401"/>
      <c r="JKH1864" s="401"/>
      <c r="JKI1864" s="401"/>
      <c r="JKJ1864" s="401"/>
      <c r="JKK1864" s="401"/>
      <c r="JKL1864" s="401"/>
      <c r="JKM1864" s="401"/>
      <c r="JKN1864" s="401"/>
      <c r="JKO1864" s="401"/>
      <c r="JKP1864" s="401"/>
      <c r="JKQ1864" s="401"/>
      <c r="JKR1864" s="401"/>
      <c r="JKS1864" s="401"/>
      <c r="JKT1864" s="401"/>
      <c r="JKU1864" s="401"/>
      <c r="JKV1864" s="401"/>
      <c r="JKW1864" s="401"/>
      <c r="JKX1864" s="401"/>
      <c r="JKY1864" s="401"/>
      <c r="JKZ1864" s="401"/>
      <c r="JLA1864" s="401"/>
      <c r="JLB1864" s="401"/>
      <c r="JLC1864" s="401"/>
      <c r="JLD1864" s="401"/>
      <c r="JLE1864" s="401"/>
      <c r="JLF1864" s="401"/>
      <c r="JLG1864" s="401"/>
      <c r="JLH1864" s="401"/>
      <c r="JLI1864" s="401"/>
      <c r="JLJ1864" s="401"/>
      <c r="JLK1864" s="401"/>
      <c r="JLL1864" s="401"/>
      <c r="JLM1864" s="401"/>
      <c r="JLN1864" s="401"/>
      <c r="JLO1864" s="401"/>
      <c r="JLP1864" s="401"/>
      <c r="JLQ1864" s="401"/>
      <c r="JLR1864" s="401"/>
      <c r="JLS1864" s="401"/>
      <c r="JLT1864" s="401"/>
      <c r="JLU1864" s="401"/>
      <c r="JLV1864" s="401"/>
      <c r="JLW1864" s="401"/>
      <c r="JLX1864" s="401"/>
      <c r="JLY1864" s="401"/>
      <c r="JLZ1864" s="401"/>
      <c r="JMA1864" s="401"/>
      <c r="JMB1864" s="401"/>
      <c r="JMC1864" s="401"/>
      <c r="JMD1864" s="401"/>
      <c r="JME1864" s="401"/>
      <c r="JMF1864" s="401"/>
      <c r="JMG1864" s="401"/>
      <c r="JMH1864" s="401"/>
      <c r="JMI1864" s="401"/>
      <c r="JMJ1864" s="401"/>
      <c r="JMK1864" s="401"/>
      <c r="JML1864" s="401"/>
      <c r="JMM1864" s="401"/>
      <c r="JMN1864" s="401"/>
      <c r="JMO1864" s="401"/>
      <c r="JMP1864" s="401"/>
      <c r="JMQ1864" s="401"/>
      <c r="JMR1864" s="401"/>
      <c r="JMS1864" s="401"/>
      <c r="JMT1864" s="401"/>
      <c r="JMU1864" s="401"/>
      <c r="JMV1864" s="401"/>
      <c r="JMW1864" s="401"/>
      <c r="JMX1864" s="401"/>
      <c r="JMY1864" s="401"/>
      <c r="JMZ1864" s="401"/>
      <c r="JNA1864" s="401"/>
      <c r="JNB1864" s="401"/>
      <c r="JNC1864" s="401"/>
      <c r="JND1864" s="401"/>
      <c r="JNE1864" s="401"/>
      <c r="JNF1864" s="401"/>
      <c r="JNG1864" s="401"/>
      <c r="JNH1864" s="401"/>
      <c r="JNI1864" s="401"/>
      <c r="JNJ1864" s="401"/>
      <c r="JNK1864" s="401"/>
      <c r="JNL1864" s="401"/>
      <c r="JNM1864" s="401"/>
      <c r="JNN1864" s="401"/>
      <c r="JNO1864" s="401"/>
      <c r="JNP1864" s="401"/>
      <c r="JNQ1864" s="401"/>
      <c r="JNR1864" s="401"/>
      <c r="JNS1864" s="401"/>
      <c r="JNT1864" s="401"/>
      <c r="JNU1864" s="401"/>
      <c r="JNV1864" s="401"/>
      <c r="JNW1864" s="401"/>
      <c r="JNX1864" s="401"/>
      <c r="JNY1864" s="401"/>
      <c r="JNZ1864" s="401"/>
      <c r="JOA1864" s="401"/>
      <c r="JOB1864" s="401"/>
      <c r="JOC1864" s="401"/>
      <c r="JOD1864" s="401"/>
      <c r="JOE1864" s="401"/>
      <c r="JOF1864" s="401"/>
      <c r="JOG1864" s="401"/>
      <c r="JOH1864" s="401"/>
      <c r="JOI1864" s="401"/>
      <c r="JOJ1864" s="401"/>
      <c r="JOK1864" s="401"/>
      <c r="JOL1864" s="401"/>
      <c r="JOM1864" s="401"/>
      <c r="JON1864" s="401"/>
      <c r="JOO1864" s="401"/>
      <c r="JOP1864" s="401"/>
      <c r="JOQ1864" s="401"/>
      <c r="JOR1864" s="401"/>
      <c r="JOS1864" s="401"/>
      <c r="JOT1864" s="401"/>
      <c r="JOU1864" s="401"/>
      <c r="JOV1864" s="401"/>
      <c r="JOW1864" s="401"/>
      <c r="JOX1864" s="401"/>
      <c r="JOY1864" s="401"/>
      <c r="JOZ1864" s="401"/>
      <c r="JPA1864" s="401"/>
      <c r="JPB1864" s="401"/>
      <c r="JPC1864" s="401"/>
      <c r="JPD1864" s="401"/>
      <c r="JPE1864" s="401"/>
      <c r="JPF1864" s="401"/>
      <c r="JPG1864" s="401"/>
      <c r="JPH1864" s="401"/>
      <c r="JPI1864" s="401"/>
      <c r="JPJ1864" s="401"/>
      <c r="JPK1864" s="401"/>
      <c r="JPL1864" s="401"/>
      <c r="JPM1864" s="401"/>
      <c r="JPN1864" s="401"/>
      <c r="JPO1864" s="401"/>
      <c r="JPP1864" s="401"/>
      <c r="JPQ1864" s="401"/>
      <c r="JPR1864" s="401"/>
      <c r="JPS1864" s="401"/>
      <c r="JPT1864" s="401"/>
      <c r="JPU1864" s="401"/>
      <c r="JPV1864" s="401"/>
      <c r="JPW1864" s="401"/>
      <c r="JPX1864" s="401"/>
      <c r="JPY1864" s="401"/>
      <c r="JPZ1864" s="401"/>
      <c r="JQA1864" s="401"/>
      <c r="JQB1864" s="401"/>
      <c r="JQC1864" s="401"/>
      <c r="JQD1864" s="401"/>
      <c r="JQE1864" s="401"/>
      <c r="JQF1864" s="401"/>
      <c r="JQG1864" s="401"/>
      <c r="JQH1864" s="401"/>
      <c r="JQI1864" s="401"/>
      <c r="JQJ1864" s="401"/>
      <c r="JQK1864" s="401"/>
      <c r="JQL1864" s="401"/>
      <c r="JQM1864" s="401"/>
      <c r="JQN1864" s="401"/>
      <c r="JQO1864" s="401"/>
      <c r="JQP1864" s="401"/>
      <c r="JQQ1864" s="401"/>
      <c r="JQR1864" s="401"/>
      <c r="JQS1864" s="401"/>
      <c r="JQT1864" s="401"/>
      <c r="JQU1864" s="401"/>
      <c r="JQV1864" s="401"/>
      <c r="JQW1864" s="401"/>
      <c r="JQX1864" s="401"/>
      <c r="JQY1864" s="401"/>
      <c r="JQZ1864" s="401"/>
      <c r="JRA1864" s="401"/>
      <c r="JRB1864" s="401"/>
      <c r="JRC1864" s="401"/>
      <c r="JRD1864" s="401"/>
      <c r="JRE1864" s="401"/>
      <c r="JRF1864" s="401"/>
      <c r="JRG1864" s="401"/>
      <c r="JRH1864" s="401"/>
      <c r="JRI1864" s="401"/>
      <c r="JRJ1864" s="401"/>
      <c r="JRK1864" s="401"/>
      <c r="JRL1864" s="401"/>
      <c r="JRM1864" s="401"/>
      <c r="JRN1864" s="401"/>
      <c r="JRO1864" s="401"/>
      <c r="JRP1864" s="401"/>
      <c r="JRQ1864" s="401"/>
      <c r="JRR1864" s="401"/>
      <c r="JRS1864" s="401"/>
      <c r="JRT1864" s="401"/>
      <c r="JRU1864" s="401"/>
      <c r="JRV1864" s="401"/>
      <c r="JRW1864" s="401"/>
      <c r="JRX1864" s="401"/>
      <c r="JRY1864" s="401"/>
      <c r="JRZ1864" s="401"/>
      <c r="JSA1864" s="401"/>
      <c r="JSB1864" s="401"/>
      <c r="JSC1864" s="401"/>
      <c r="JSD1864" s="401"/>
      <c r="JSE1864" s="401"/>
      <c r="JSF1864" s="401"/>
      <c r="JSG1864" s="401"/>
      <c r="JSH1864" s="401"/>
      <c r="JSI1864" s="401"/>
      <c r="JSJ1864" s="401"/>
      <c r="JSK1864" s="401"/>
      <c r="JSL1864" s="401"/>
      <c r="JSM1864" s="401"/>
      <c r="JSN1864" s="401"/>
      <c r="JSO1864" s="401"/>
      <c r="JSP1864" s="401"/>
      <c r="JSQ1864" s="401"/>
      <c r="JSR1864" s="401"/>
      <c r="JSS1864" s="401"/>
      <c r="JST1864" s="401"/>
      <c r="JSU1864" s="401"/>
      <c r="JSV1864" s="401"/>
      <c r="JSW1864" s="401"/>
      <c r="JSX1864" s="401"/>
      <c r="JSY1864" s="401"/>
      <c r="JSZ1864" s="401"/>
      <c r="JTA1864" s="401"/>
      <c r="JTB1864" s="401"/>
      <c r="JTC1864" s="401"/>
      <c r="JTD1864" s="401"/>
      <c r="JTE1864" s="401"/>
      <c r="JTF1864" s="401"/>
      <c r="JTG1864" s="401"/>
      <c r="JTH1864" s="401"/>
      <c r="JTI1864" s="401"/>
      <c r="JTJ1864" s="401"/>
      <c r="JTK1864" s="401"/>
      <c r="JTL1864" s="401"/>
      <c r="JTM1864" s="401"/>
      <c r="JTN1864" s="401"/>
      <c r="JTO1864" s="401"/>
      <c r="JTP1864" s="401"/>
      <c r="JTQ1864" s="401"/>
      <c r="JTR1864" s="401"/>
      <c r="JTS1864" s="401"/>
      <c r="JTT1864" s="401"/>
      <c r="JTU1864" s="401"/>
      <c r="JTV1864" s="401"/>
      <c r="JTW1864" s="401"/>
      <c r="JTX1864" s="401"/>
      <c r="JTY1864" s="401"/>
      <c r="JTZ1864" s="401"/>
      <c r="JUA1864" s="401"/>
      <c r="JUB1864" s="401"/>
      <c r="JUC1864" s="401"/>
      <c r="JUD1864" s="401"/>
      <c r="JUE1864" s="401"/>
      <c r="JUF1864" s="401"/>
      <c r="JUG1864" s="401"/>
      <c r="JUH1864" s="401"/>
      <c r="JUI1864" s="401"/>
      <c r="JUJ1864" s="401"/>
      <c r="JUK1864" s="401"/>
      <c r="JUL1864" s="401"/>
      <c r="JUM1864" s="401"/>
      <c r="JUN1864" s="401"/>
      <c r="JUO1864" s="401"/>
      <c r="JUP1864" s="401"/>
      <c r="JUQ1864" s="401"/>
      <c r="JUR1864" s="401"/>
      <c r="JUS1864" s="401"/>
      <c r="JUT1864" s="401"/>
      <c r="JUU1864" s="401"/>
      <c r="JUV1864" s="401"/>
      <c r="JUW1864" s="401"/>
      <c r="JUX1864" s="401"/>
      <c r="JUY1864" s="401"/>
      <c r="JUZ1864" s="401"/>
      <c r="JVA1864" s="401"/>
      <c r="JVB1864" s="401"/>
      <c r="JVC1864" s="401"/>
      <c r="JVD1864" s="401"/>
      <c r="JVE1864" s="401"/>
      <c r="JVF1864" s="401"/>
      <c r="JVG1864" s="401"/>
      <c r="JVH1864" s="401"/>
      <c r="JVI1864" s="401"/>
      <c r="JVJ1864" s="401"/>
      <c r="JVK1864" s="401"/>
      <c r="JVL1864" s="401"/>
      <c r="JVM1864" s="401"/>
      <c r="JVN1864" s="401"/>
      <c r="JVO1864" s="401"/>
      <c r="JVP1864" s="401"/>
      <c r="JVQ1864" s="401"/>
      <c r="JVR1864" s="401"/>
      <c r="JVS1864" s="401"/>
      <c r="JVT1864" s="401"/>
      <c r="JVU1864" s="401"/>
      <c r="JVV1864" s="401"/>
      <c r="JVW1864" s="401"/>
      <c r="JVX1864" s="401"/>
      <c r="JVY1864" s="401"/>
      <c r="JVZ1864" s="401"/>
      <c r="JWA1864" s="401"/>
      <c r="JWB1864" s="401"/>
      <c r="JWC1864" s="401"/>
      <c r="JWD1864" s="401"/>
      <c r="JWE1864" s="401"/>
      <c r="JWF1864" s="401"/>
      <c r="JWG1864" s="401"/>
      <c r="JWH1864" s="401"/>
      <c r="JWI1864" s="401"/>
      <c r="JWJ1864" s="401"/>
      <c r="JWK1864" s="401"/>
      <c r="JWL1864" s="401"/>
      <c r="JWM1864" s="401"/>
      <c r="JWN1864" s="401"/>
      <c r="JWO1864" s="401"/>
      <c r="JWP1864" s="401"/>
      <c r="JWQ1864" s="401"/>
      <c r="JWR1864" s="401"/>
      <c r="JWS1864" s="401"/>
      <c r="JWT1864" s="401"/>
      <c r="JWU1864" s="401"/>
      <c r="JWV1864" s="401"/>
      <c r="JWW1864" s="401"/>
      <c r="JWX1864" s="401"/>
      <c r="JWY1864" s="401"/>
      <c r="JWZ1864" s="401"/>
      <c r="JXA1864" s="401"/>
      <c r="JXB1864" s="401"/>
      <c r="JXC1864" s="401"/>
      <c r="JXD1864" s="401"/>
      <c r="JXE1864" s="401"/>
      <c r="JXF1864" s="401"/>
      <c r="JXG1864" s="401"/>
      <c r="JXH1864" s="401"/>
      <c r="JXI1864" s="401"/>
      <c r="JXJ1864" s="401"/>
      <c r="JXK1864" s="401"/>
      <c r="JXL1864" s="401"/>
      <c r="JXM1864" s="401"/>
      <c r="JXN1864" s="401"/>
      <c r="JXO1864" s="401"/>
      <c r="JXP1864" s="401"/>
      <c r="JXQ1864" s="401"/>
      <c r="JXR1864" s="401"/>
      <c r="JXS1864" s="401"/>
      <c r="JXT1864" s="401"/>
      <c r="JXU1864" s="401"/>
      <c r="JXV1864" s="401"/>
      <c r="JXW1864" s="401"/>
      <c r="JXX1864" s="401"/>
      <c r="JXY1864" s="401"/>
      <c r="JXZ1864" s="401"/>
      <c r="JYA1864" s="401"/>
      <c r="JYB1864" s="401"/>
      <c r="JYC1864" s="401"/>
      <c r="JYD1864" s="401"/>
      <c r="JYE1864" s="401"/>
      <c r="JYF1864" s="401"/>
      <c r="JYG1864" s="401"/>
      <c r="JYH1864" s="401"/>
      <c r="JYI1864" s="401"/>
      <c r="JYJ1864" s="401"/>
      <c r="JYK1864" s="401"/>
      <c r="JYL1864" s="401"/>
      <c r="JYM1864" s="401"/>
      <c r="JYN1864" s="401"/>
      <c r="JYO1864" s="401"/>
      <c r="JYP1864" s="401"/>
      <c r="JYQ1864" s="401"/>
      <c r="JYR1864" s="401"/>
      <c r="JYS1864" s="401"/>
      <c r="JYT1864" s="401"/>
      <c r="JYU1864" s="401"/>
      <c r="JYV1864" s="401"/>
      <c r="JYW1864" s="401"/>
      <c r="JYX1864" s="401"/>
      <c r="JYY1864" s="401"/>
      <c r="JYZ1864" s="401"/>
      <c r="JZA1864" s="401"/>
      <c r="JZB1864" s="401"/>
      <c r="JZC1864" s="401"/>
      <c r="JZD1864" s="401"/>
      <c r="JZE1864" s="401"/>
      <c r="JZF1864" s="401"/>
      <c r="JZG1864" s="401"/>
      <c r="JZH1864" s="401"/>
      <c r="JZI1864" s="401"/>
      <c r="JZJ1864" s="401"/>
      <c r="JZK1864" s="401"/>
      <c r="JZL1864" s="401"/>
      <c r="JZM1864" s="401"/>
      <c r="JZN1864" s="401"/>
      <c r="JZO1864" s="401"/>
      <c r="JZP1864" s="401"/>
      <c r="JZQ1864" s="401"/>
      <c r="JZR1864" s="401"/>
      <c r="JZS1864" s="401"/>
      <c r="JZT1864" s="401"/>
      <c r="JZU1864" s="401"/>
      <c r="JZV1864" s="401"/>
      <c r="JZW1864" s="401"/>
      <c r="JZX1864" s="401"/>
      <c r="JZY1864" s="401"/>
      <c r="JZZ1864" s="401"/>
      <c r="KAA1864" s="401"/>
      <c r="KAB1864" s="401"/>
      <c r="KAC1864" s="401"/>
      <c r="KAD1864" s="401"/>
      <c r="KAE1864" s="401"/>
      <c r="KAF1864" s="401"/>
      <c r="KAG1864" s="401"/>
      <c r="KAH1864" s="401"/>
      <c r="KAI1864" s="401"/>
      <c r="KAJ1864" s="401"/>
      <c r="KAK1864" s="401"/>
      <c r="KAL1864" s="401"/>
      <c r="KAM1864" s="401"/>
      <c r="KAN1864" s="401"/>
      <c r="KAO1864" s="401"/>
      <c r="KAP1864" s="401"/>
      <c r="KAQ1864" s="401"/>
      <c r="KAR1864" s="401"/>
      <c r="KAS1864" s="401"/>
      <c r="KAT1864" s="401"/>
      <c r="KAU1864" s="401"/>
      <c r="KAV1864" s="401"/>
      <c r="KAW1864" s="401"/>
      <c r="KAX1864" s="401"/>
      <c r="KAY1864" s="401"/>
      <c r="KAZ1864" s="401"/>
      <c r="KBA1864" s="401"/>
      <c r="KBB1864" s="401"/>
      <c r="KBC1864" s="401"/>
      <c r="KBD1864" s="401"/>
      <c r="KBE1864" s="401"/>
      <c r="KBF1864" s="401"/>
      <c r="KBG1864" s="401"/>
      <c r="KBH1864" s="401"/>
      <c r="KBI1864" s="401"/>
      <c r="KBJ1864" s="401"/>
      <c r="KBK1864" s="401"/>
      <c r="KBL1864" s="401"/>
      <c r="KBM1864" s="401"/>
      <c r="KBN1864" s="401"/>
      <c r="KBO1864" s="401"/>
      <c r="KBP1864" s="401"/>
      <c r="KBQ1864" s="401"/>
      <c r="KBR1864" s="401"/>
      <c r="KBS1864" s="401"/>
      <c r="KBT1864" s="401"/>
      <c r="KBU1864" s="401"/>
      <c r="KBV1864" s="401"/>
      <c r="KBW1864" s="401"/>
      <c r="KBX1864" s="401"/>
      <c r="KBY1864" s="401"/>
      <c r="KBZ1864" s="401"/>
      <c r="KCA1864" s="401"/>
      <c r="KCB1864" s="401"/>
      <c r="KCC1864" s="401"/>
      <c r="KCD1864" s="401"/>
      <c r="KCE1864" s="401"/>
      <c r="KCF1864" s="401"/>
      <c r="KCG1864" s="401"/>
      <c r="KCH1864" s="401"/>
      <c r="KCI1864" s="401"/>
      <c r="KCJ1864" s="401"/>
      <c r="KCK1864" s="401"/>
      <c r="KCL1864" s="401"/>
      <c r="KCM1864" s="401"/>
      <c r="KCN1864" s="401"/>
      <c r="KCO1864" s="401"/>
      <c r="KCP1864" s="401"/>
      <c r="KCQ1864" s="401"/>
      <c r="KCR1864" s="401"/>
      <c r="KCS1864" s="401"/>
      <c r="KCT1864" s="401"/>
      <c r="KCU1864" s="401"/>
      <c r="KCV1864" s="401"/>
      <c r="KCW1864" s="401"/>
      <c r="KCX1864" s="401"/>
      <c r="KCY1864" s="401"/>
      <c r="KCZ1864" s="401"/>
      <c r="KDA1864" s="401"/>
      <c r="KDB1864" s="401"/>
      <c r="KDC1864" s="401"/>
      <c r="KDD1864" s="401"/>
      <c r="KDE1864" s="401"/>
      <c r="KDF1864" s="401"/>
      <c r="KDG1864" s="401"/>
      <c r="KDH1864" s="401"/>
      <c r="KDI1864" s="401"/>
      <c r="KDJ1864" s="401"/>
      <c r="KDK1864" s="401"/>
      <c r="KDL1864" s="401"/>
      <c r="KDM1864" s="401"/>
      <c r="KDN1864" s="401"/>
      <c r="KDO1864" s="401"/>
      <c r="KDP1864" s="401"/>
      <c r="KDQ1864" s="401"/>
      <c r="KDR1864" s="401"/>
      <c r="KDS1864" s="401"/>
      <c r="KDT1864" s="401"/>
      <c r="KDU1864" s="401"/>
      <c r="KDV1864" s="401"/>
      <c r="KDW1864" s="401"/>
      <c r="KDX1864" s="401"/>
      <c r="KDY1864" s="401"/>
      <c r="KDZ1864" s="401"/>
      <c r="KEA1864" s="401"/>
      <c r="KEB1864" s="401"/>
      <c r="KEC1864" s="401"/>
      <c r="KED1864" s="401"/>
      <c r="KEE1864" s="401"/>
      <c r="KEF1864" s="401"/>
      <c r="KEG1864" s="401"/>
      <c r="KEH1864" s="401"/>
      <c r="KEI1864" s="401"/>
      <c r="KEJ1864" s="401"/>
      <c r="KEK1864" s="401"/>
      <c r="KEL1864" s="401"/>
      <c r="KEM1864" s="401"/>
      <c r="KEN1864" s="401"/>
      <c r="KEO1864" s="401"/>
      <c r="KEP1864" s="401"/>
      <c r="KEQ1864" s="401"/>
      <c r="KER1864" s="401"/>
      <c r="KES1864" s="401"/>
      <c r="KET1864" s="401"/>
      <c r="KEU1864" s="401"/>
      <c r="KEV1864" s="401"/>
      <c r="KEW1864" s="401"/>
      <c r="KEX1864" s="401"/>
      <c r="KEY1864" s="401"/>
      <c r="KEZ1864" s="401"/>
      <c r="KFA1864" s="401"/>
      <c r="KFB1864" s="401"/>
      <c r="KFC1864" s="401"/>
      <c r="KFD1864" s="401"/>
      <c r="KFE1864" s="401"/>
      <c r="KFF1864" s="401"/>
      <c r="KFG1864" s="401"/>
      <c r="KFH1864" s="401"/>
      <c r="KFI1864" s="401"/>
      <c r="KFJ1864" s="401"/>
      <c r="KFK1864" s="401"/>
      <c r="KFL1864" s="401"/>
      <c r="KFM1864" s="401"/>
      <c r="KFN1864" s="401"/>
      <c r="KFO1864" s="401"/>
      <c r="KFP1864" s="401"/>
      <c r="KFQ1864" s="401"/>
      <c r="KFR1864" s="401"/>
      <c r="KFS1864" s="401"/>
      <c r="KFT1864" s="401"/>
      <c r="KFU1864" s="401"/>
      <c r="KFV1864" s="401"/>
      <c r="KFW1864" s="401"/>
      <c r="KFX1864" s="401"/>
      <c r="KFY1864" s="401"/>
      <c r="KFZ1864" s="401"/>
      <c r="KGA1864" s="401"/>
      <c r="KGB1864" s="401"/>
      <c r="KGC1864" s="401"/>
      <c r="KGD1864" s="401"/>
      <c r="KGE1864" s="401"/>
      <c r="KGF1864" s="401"/>
      <c r="KGG1864" s="401"/>
      <c r="KGH1864" s="401"/>
      <c r="KGI1864" s="401"/>
      <c r="KGJ1864" s="401"/>
      <c r="KGK1864" s="401"/>
      <c r="KGL1864" s="401"/>
      <c r="KGM1864" s="401"/>
      <c r="KGN1864" s="401"/>
      <c r="KGO1864" s="401"/>
      <c r="KGP1864" s="401"/>
      <c r="KGQ1864" s="401"/>
      <c r="KGR1864" s="401"/>
      <c r="KGS1864" s="401"/>
      <c r="KGT1864" s="401"/>
      <c r="KGU1864" s="401"/>
      <c r="KGV1864" s="401"/>
      <c r="KGW1864" s="401"/>
      <c r="KGX1864" s="401"/>
      <c r="KGY1864" s="401"/>
      <c r="KGZ1864" s="401"/>
      <c r="KHA1864" s="401"/>
      <c r="KHB1864" s="401"/>
      <c r="KHC1864" s="401"/>
      <c r="KHD1864" s="401"/>
      <c r="KHE1864" s="401"/>
      <c r="KHF1864" s="401"/>
      <c r="KHG1864" s="401"/>
      <c r="KHH1864" s="401"/>
      <c r="KHI1864" s="401"/>
      <c r="KHJ1864" s="401"/>
      <c r="KHK1864" s="401"/>
      <c r="KHL1864" s="401"/>
      <c r="KHM1864" s="401"/>
      <c r="KHN1864" s="401"/>
      <c r="KHO1864" s="401"/>
      <c r="KHP1864" s="401"/>
      <c r="KHQ1864" s="401"/>
      <c r="KHR1864" s="401"/>
      <c r="KHS1864" s="401"/>
      <c r="KHT1864" s="401"/>
      <c r="KHU1864" s="401"/>
      <c r="KHV1864" s="401"/>
      <c r="KHW1864" s="401"/>
      <c r="KHX1864" s="401"/>
      <c r="KHY1864" s="401"/>
      <c r="KHZ1864" s="401"/>
      <c r="KIA1864" s="401"/>
      <c r="KIB1864" s="401"/>
      <c r="KIC1864" s="401"/>
      <c r="KID1864" s="401"/>
      <c r="KIE1864" s="401"/>
      <c r="KIF1864" s="401"/>
      <c r="KIG1864" s="401"/>
      <c r="KIH1864" s="401"/>
      <c r="KII1864" s="401"/>
      <c r="KIJ1864" s="401"/>
      <c r="KIK1864" s="401"/>
      <c r="KIL1864" s="401"/>
      <c r="KIM1864" s="401"/>
      <c r="KIN1864" s="401"/>
      <c r="KIO1864" s="401"/>
      <c r="KIP1864" s="401"/>
      <c r="KIQ1864" s="401"/>
      <c r="KIR1864" s="401"/>
      <c r="KIS1864" s="401"/>
      <c r="KIT1864" s="401"/>
      <c r="KIU1864" s="401"/>
      <c r="KIV1864" s="401"/>
      <c r="KIW1864" s="401"/>
      <c r="KIX1864" s="401"/>
      <c r="KIY1864" s="401"/>
      <c r="KIZ1864" s="401"/>
      <c r="KJA1864" s="401"/>
      <c r="KJB1864" s="401"/>
      <c r="KJC1864" s="401"/>
      <c r="KJD1864" s="401"/>
      <c r="KJE1864" s="401"/>
      <c r="KJF1864" s="401"/>
      <c r="KJG1864" s="401"/>
      <c r="KJH1864" s="401"/>
      <c r="KJI1864" s="401"/>
      <c r="KJJ1864" s="401"/>
      <c r="KJK1864" s="401"/>
      <c r="KJL1864" s="401"/>
      <c r="KJM1864" s="401"/>
      <c r="KJN1864" s="401"/>
      <c r="KJO1864" s="401"/>
      <c r="KJP1864" s="401"/>
      <c r="KJQ1864" s="401"/>
      <c r="KJR1864" s="401"/>
      <c r="KJS1864" s="401"/>
      <c r="KJT1864" s="401"/>
      <c r="KJU1864" s="401"/>
      <c r="KJV1864" s="401"/>
      <c r="KJW1864" s="401"/>
      <c r="KJX1864" s="401"/>
      <c r="KJY1864" s="401"/>
      <c r="KJZ1864" s="401"/>
      <c r="KKA1864" s="401"/>
      <c r="KKB1864" s="401"/>
      <c r="KKC1864" s="401"/>
      <c r="KKD1864" s="401"/>
      <c r="KKE1864" s="401"/>
      <c r="KKF1864" s="401"/>
      <c r="KKG1864" s="401"/>
      <c r="KKH1864" s="401"/>
      <c r="KKI1864" s="401"/>
      <c r="KKJ1864" s="401"/>
      <c r="KKK1864" s="401"/>
      <c r="KKL1864" s="401"/>
      <c r="KKM1864" s="401"/>
      <c r="KKN1864" s="401"/>
      <c r="KKO1864" s="401"/>
      <c r="KKP1864" s="401"/>
      <c r="KKQ1864" s="401"/>
      <c r="KKR1864" s="401"/>
      <c r="KKS1864" s="401"/>
      <c r="KKT1864" s="401"/>
      <c r="KKU1864" s="401"/>
      <c r="KKV1864" s="401"/>
      <c r="KKW1864" s="401"/>
      <c r="KKX1864" s="401"/>
      <c r="KKY1864" s="401"/>
      <c r="KKZ1864" s="401"/>
      <c r="KLA1864" s="401"/>
      <c r="KLB1864" s="401"/>
      <c r="KLC1864" s="401"/>
      <c r="KLD1864" s="401"/>
      <c r="KLE1864" s="401"/>
      <c r="KLF1864" s="401"/>
      <c r="KLG1864" s="401"/>
      <c r="KLH1864" s="401"/>
      <c r="KLI1864" s="401"/>
      <c r="KLJ1864" s="401"/>
      <c r="KLK1864" s="401"/>
      <c r="KLL1864" s="401"/>
      <c r="KLM1864" s="401"/>
      <c r="KLN1864" s="401"/>
      <c r="KLO1864" s="401"/>
      <c r="KLP1864" s="401"/>
      <c r="KLQ1864" s="401"/>
      <c r="KLR1864" s="401"/>
      <c r="KLS1864" s="401"/>
      <c r="KLT1864" s="401"/>
      <c r="KLU1864" s="401"/>
      <c r="KLV1864" s="401"/>
      <c r="KLW1864" s="401"/>
      <c r="KLX1864" s="401"/>
      <c r="KLY1864" s="401"/>
      <c r="KLZ1864" s="401"/>
      <c r="KMA1864" s="401"/>
      <c r="KMB1864" s="401"/>
      <c r="KMC1864" s="401"/>
      <c r="KMD1864" s="401"/>
      <c r="KME1864" s="401"/>
      <c r="KMF1864" s="401"/>
      <c r="KMG1864" s="401"/>
      <c r="KMH1864" s="401"/>
      <c r="KMI1864" s="401"/>
      <c r="KMJ1864" s="401"/>
      <c r="KMK1864" s="401"/>
      <c r="KML1864" s="401"/>
      <c r="KMM1864" s="401"/>
      <c r="KMN1864" s="401"/>
      <c r="KMO1864" s="401"/>
      <c r="KMP1864" s="401"/>
      <c r="KMQ1864" s="401"/>
      <c r="KMR1864" s="401"/>
      <c r="KMS1864" s="401"/>
      <c r="KMT1864" s="401"/>
      <c r="KMU1864" s="401"/>
      <c r="KMV1864" s="401"/>
      <c r="KMW1864" s="401"/>
      <c r="KMX1864" s="401"/>
      <c r="KMY1864" s="401"/>
      <c r="KMZ1864" s="401"/>
      <c r="KNA1864" s="401"/>
      <c r="KNB1864" s="401"/>
      <c r="KNC1864" s="401"/>
      <c r="KND1864" s="401"/>
      <c r="KNE1864" s="401"/>
      <c r="KNF1864" s="401"/>
      <c r="KNG1864" s="401"/>
      <c r="KNH1864" s="401"/>
      <c r="KNI1864" s="401"/>
      <c r="KNJ1864" s="401"/>
      <c r="KNK1864" s="401"/>
      <c r="KNL1864" s="401"/>
      <c r="KNM1864" s="401"/>
      <c r="KNN1864" s="401"/>
      <c r="KNO1864" s="401"/>
      <c r="KNP1864" s="401"/>
      <c r="KNQ1864" s="401"/>
      <c r="KNR1864" s="401"/>
      <c r="KNS1864" s="401"/>
      <c r="KNT1864" s="401"/>
      <c r="KNU1864" s="401"/>
      <c r="KNV1864" s="401"/>
      <c r="KNW1864" s="401"/>
      <c r="KNX1864" s="401"/>
      <c r="KNY1864" s="401"/>
      <c r="KNZ1864" s="401"/>
      <c r="KOA1864" s="401"/>
      <c r="KOB1864" s="401"/>
      <c r="KOC1864" s="401"/>
      <c r="KOD1864" s="401"/>
      <c r="KOE1864" s="401"/>
      <c r="KOF1864" s="401"/>
      <c r="KOG1864" s="401"/>
      <c r="KOH1864" s="401"/>
      <c r="KOI1864" s="401"/>
      <c r="KOJ1864" s="401"/>
      <c r="KOK1864" s="401"/>
      <c r="KOL1864" s="401"/>
      <c r="KOM1864" s="401"/>
      <c r="KON1864" s="401"/>
      <c r="KOO1864" s="401"/>
      <c r="KOP1864" s="401"/>
      <c r="KOQ1864" s="401"/>
      <c r="KOR1864" s="401"/>
      <c r="KOS1864" s="401"/>
      <c r="KOT1864" s="401"/>
      <c r="KOU1864" s="401"/>
      <c r="KOV1864" s="401"/>
      <c r="KOW1864" s="401"/>
      <c r="KOX1864" s="401"/>
      <c r="KOY1864" s="401"/>
      <c r="KOZ1864" s="401"/>
      <c r="KPA1864" s="401"/>
      <c r="KPB1864" s="401"/>
      <c r="KPC1864" s="401"/>
      <c r="KPD1864" s="401"/>
      <c r="KPE1864" s="401"/>
      <c r="KPF1864" s="401"/>
      <c r="KPG1864" s="401"/>
      <c r="KPH1864" s="401"/>
      <c r="KPI1864" s="401"/>
      <c r="KPJ1864" s="401"/>
      <c r="KPK1864" s="401"/>
      <c r="KPL1864" s="401"/>
      <c r="KPM1864" s="401"/>
      <c r="KPN1864" s="401"/>
      <c r="KPO1864" s="401"/>
      <c r="KPP1864" s="401"/>
      <c r="KPQ1864" s="401"/>
      <c r="KPR1864" s="401"/>
      <c r="KPS1864" s="401"/>
      <c r="KPT1864" s="401"/>
      <c r="KPU1864" s="401"/>
      <c r="KPV1864" s="401"/>
      <c r="KPW1864" s="401"/>
      <c r="KPX1864" s="401"/>
      <c r="KPY1864" s="401"/>
      <c r="KPZ1864" s="401"/>
      <c r="KQA1864" s="401"/>
      <c r="KQB1864" s="401"/>
      <c r="KQC1864" s="401"/>
      <c r="KQD1864" s="401"/>
      <c r="KQE1864" s="401"/>
      <c r="KQF1864" s="401"/>
      <c r="KQG1864" s="401"/>
      <c r="KQH1864" s="401"/>
      <c r="KQI1864" s="401"/>
      <c r="KQJ1864" s="401"/>
      <c r="KQK1864" s="401"/>
      <c r="KQL1864" s="401"/>
      <c r="KQM1864" s="401"/>
      <c r="KQN1864" s="401"/>
      <c r="KQO1864" s="401"/>
      <c r="KQP1864" s="401"/>
      <c r="KQQ1864" s="401"/>
      <c r="KQR1864" s="401"/>
      <c r="KQS1864" s="401"/>
      <c r="KQT1864" s="401"/>
      <c r="KQU1864" s="401"/>
      <c r="KQV1864" s="401"/>
      <c r="KQW1864" s="401"/>
      <c r="KQX1864" s="401"/>
      <c r="KQY1864" s="401"/>
      <c r="KQZ1864" s="401"/>
      <c r="KRA1864" s="401"/>
      <c r="KRB1864" s="401"/>
      <c r="KRC1864" s="401"/>
      <c r="KRD1864" s="401"/>
      <c r="KRE1864" s="401"/>
      <c r="KRF1864" s="401"/>
      <c r="KRG1864" s="401"/>
      <c r="KRH1864" s="401"/>
      <c r="KRI1864" s="401"/>
      <c r="KRJ1864" s="401"/>
      <c r="KRK1864" s="401"/>
      <c r="KRL1864" s="401"/>
      <c r="KRM1864" s="401"/>
      <c r="KRN1864" s="401"/>
      <c r="KRO1864" s="401"/>
      <c r="KRP1864" s="401"/>
      <c r="KRQ1864" s="401"/>
      <c r="KRR1864" s="401"/>
      <c r="KRS1864" s="401"/>
      <c r="KRT1864" s="401"/>
      <c r="KRU1864" s="401"/>
      <c r="KRV1864" s="401"/>
      <c r="KRW1864" s="401"/>
      <c r="KRX1864" s="401"/>
      <c r="KRY1864" s="401"/>
      <c r="KRZ1864" s="401"/>
      <c r="KSA1864" s="401"/>
      <c r="KSB1864" s="401"/>
      <c r="KSC1864" s="401"/>
      <c r="KSD1864" s="401"/>
      <c r="KSE1864" s="401"/>
      <c r="KSF1864" s="401"/>
      <c r="KSG1864" s="401"/>
      <c r="KSH1864" s="401"/>
      <c r="KSI1864" s="401"/>
      <c r="KSJ1864" s="401"/>
      <c r="KSK1864" s="401"/>
      <c r="KSL1864" s="401"/>
      <c r="KSM1864" s="401"/>
      <c r="KSN1864" s="401"/>
      <c r="KSO1864" s="401"/>
      <c r="KSP1864" s="401"/>
      <c r="KSQ1864" s="401"/>
      <c r="KSR1864" s="401"/>
      <c r="KSS1864" s="401"/>
      <c r="KST1864" s="401"/>
      <c r="KSU1864" s="401"/>
      <c r="KSV1864" s="401"/>
      <c r="KSW1864" s="401"/>
      <c r="KSX1864" s="401"/>
      <c r="KSY1864" s="401"/>
      <c r="KSZ1864" s="401"/>
      <c r="KTA1864" s="401"/>
      <c r="KTB1864" s="401"/>
      <c r="KTC1864" s="401"/>
      <c r="KTD1864" s="401"/>
      <c r="KTE1864" s="401"/>
      <c r="KTF1864" s="401"/>
      <c r="KTG1864" s="401"/>
      <c r="KTH1864" s="401"/>
      <c r="KTI1864" s="401"/>
      <c r="KTJ1864" s="401"/>
      <c r="KTK1864" s="401"/>
      <c r="KTL1864" s="401"/>
      <c r="KTM1864" s="401"/>
      <c r="KTN1864" s="401"/>
      <c r="KTO1864" s="401"/>
      <c r="KTP1864" s="401"/>
      <c r="KTQ1864" s="401"/>
      <c r="KTR1864" s="401"/>
      <c r="KTS1864" s="401"/>
      <c r="KTT1864" s="401"/>
      <c r="KTU1864" s="401"/>
      <c r="KTV1864" s="401"/>
      <c r="KTW1864" s="401"/>
      <c r="KTX1864" s="401"/>
      <c r="KTY1864" s="401"/>
      <c r="KTZ1864" s="401"/>
      <c r="KUA1864" s="401"/>
      <c r="KUB1864" s="401"/>
      <c r="KUC1864" s="401"/>
      <c r="KUD1864" s="401"/>
      <c r="KUE1864" s="401"/>
      <c r="KUF1864" s="401"/>
      <c r="KUG1864" s="401"/>
      <c r="KUH1864" s="401"/>
      <c r="KUI1864" s="401"/>
      <c r="KUJ1864" s="401"/>
      <c r="KUK1864" s="401"/>
      <c r="KUL1864" s="401"/>
      <c r="KUM1864" s="401"/>
      <c r="KUN1864" s="401"/>
      <c r="KUO1864" s="401"/>
      <c r="KUP1864" s="401"/>
      <c r="KUQ1864" s="401"/>
      <c r="KUR1864" s="401"/>
      <c r="KUS1864" s="401"/>
      <c r="KUT1864" s="401"/>
      <c r="KUU1864" s="401"/>
      <c r="KUV1864" s="401"/>
      <c r="KUW1864" s="401"/>
      <c r="KUX1864" s="401"/>
      <c r="KUY1864" s="401"/>
      <c r="KUZ1864" s="401"/>
      <c r="KVA1864" s="401"/>
      <c r="KVB1864" s="401"/>
      <c r="KVC1864" s="401"/>
      <c r="KVD1864" s="401"/>
      <c r="KVE1864" s="401"/>
      <c r="KVF1864" s="401"/>
      <c r="KVG1864" s="401"/>
      <c r="KVH1864" s="401"/>
      <c r="KVI1864" s="401"/>
      <c r="KVJ1864" s="401"/>
      <c r="KVK1864" s="401"/>
      <c r="KVL1864" s="401"/>
      <c r="KVM1864" s="401"/>
      <c r="KVN1864" s="401"/>
      <c r="KVO1864" s="401"/>
      <c r="KVP1864" s="401"/>
      <c r="KVQ1864" s="401"/>
      <c r="KVR1864" s="401"/>
      <c r="KVS1864" s="401"/>
      <c r="KVT1864" s="401"/>
      <c r="KVU1864" s="401"/>
      <c r="KVV1864" s="401"/>
      <c r="KVW1864" s="401"/>
      <c r="KVX1864" s="401"/>
      <c r="KVY1864" s="401"/>
      <c r="KVZ1864" s="401"/>
      <c r="KWA1864" s="401"/>
      <c r="KWB1864" s="401"/>
      <c r="KWC1864" s="401"/>
      <c r="KWD1864" s="401"/>
      <c r="KWE1864" s="401"/>
      <c r="KWF1864" s="401"/>
      <c r="KWG1864" s="401"/>
      <c r="KWH1864" s="401"/>
      <c r="KWI1864" s="401"/>
      <c r="KWJ1864" s="401"/>
      <c r="KWK1864" s="401"/>
      <c r="KWL1864" s="401"/>
      <c r="KWM1864" s="401"/>
      <c r="KWN1864" s="401"/>
      <c r="KWO1864" s="401"/>
      <c r="KWP1864" s="401"/>
      <c r="KWQ1864" s="401"/>
      <c r="KWR1864" s="401"/>
      <c r="KWS1864" s="401"/>
      <c r="KWT1864" s="401"/>
      <c r="KWU1864" s="401"/>
      <c r="KWV1864" s="401"/>
      <c r="KWW1864" s="401"/>
      <c r="KWX1864" s="401"/>
      <c r="KWY1864" s="401"/>
      <c r="KWZ1864" s="401"/>
      <c r="KXA1864" s="401"/>
      <c r="KXB1864" s="401"/>
      <c r="KXC1864" s="401"/>
      <c r="KXD1864" s="401"/>
      <c r="KXE1864" s="401"/>
      <c r="KXF1864" s="401"/>
      <c r="KXG1864" s="401"/>
      <c r="KXH1864" s="401"/>
      <c r="KXI1864" s="401"/>
      <c r="KXJ1864" s="401"/>
      <c r="KXK1864" s="401"/>
      <c r="KXL1864" s="401"/>
      <c r="KXM1864" s="401"/>
      <c r="KXN1864" s="401"/>
      <c r="KXO1864" s="401"/>
      <c r="KXP1864" s="401"/>
      <c r="KXQ1864" s="401"/>
      <c r="KXR1864" s="401"/>
      <c r="KXS1864" s="401"/>
      <c r="KXT1864" s="401"/>
      <c r="KXU1864" s="401"/>
      <c r="KXV1864" s="401"/>
      <c r="KXW1864" s="401"/>
      <c r="KXX1864" s="401"/>
      <c r="KXY1864" s="401"/>
      <c r="KXZ1864" s="401"/>
      <c r="KYA1864" s="401"/>
      <c r="KYB1864" s="401"/>
      <c r="KYC1864" s="401"/>
      <c r="KYD1864" s="401"/>
      <c r="KYE1864" s="401"/>
      <c r="KYF1864" s="401"/>
      <c r="KYG1864" s="401"/>
      <c r="KYH1864" s="401"/>
      <c r="KYI1864" s="401"/>
      <c r="KYJ1864" s="401"/>
      <c r="KYK1864" s="401"/>
      <c r="KYL1864" s="401"/>
      <c r="KYM1864" s="401"/>
      <c r="KYN1864" s="401"/>
      <c r="KYO1864" s="401"/>
      <c r="KYP1864" s="401"/>
      <c r="KYQ1864" s="401"/>
      <c r="KYR1864" s="401"/>
      <c r="KYS1864" s="401"/>
      <c r="KYT1864" s="401"/>
      <c r="KYU1864" s="401"/>
      <c r="KYV1864" s="401"/>
      <c r="KYW1864" s="401"/>
      <c r="KYX1864" s="401"/>
      <c r="KYY1864" s="401"/>
      <c r="KYZ1864" s="401"/>
      <c r="KZA1864" s="401"/>
      <c r="KZB1864" s="401"/>
      <c r="KZC1864" s="401"/>
      <c r="KZD1864" s="401"/>
      <c r="KZE1864" s="401"/>
      <c r="KZF1864" s="401"/>
      <c r="KZG1864" s="401"/>
      <c r="KZH1864" s="401"/>
      <c r="KZI1864" s="401"/>
      <c r="KZJ1864" s="401"/>
      <c r="KZK1864" s="401"/>
      <c r="KZL1864" s="401"/>
      <c r="KZM1864" s="401"/>
      <c r="KZN1864" s="401"/>
      <c r="KZO1864" s="401"/>
      <c r="KZP1864" s="401"/>
      <c r="KZQ1864" s="401"/>
      <c r="KZR1864" s="401"/>
      <c r="KZS1864" s="401"/>
      <c r="KZT1864" s="401"/>
      <c r="KZU1864" s="401"/>
      <c r="KZV1864" s="401"/>
      <c r="KZW1864" s="401"/>
      <c r="KZX1864" s="401"/>
      <c r="KZY1864" s="401"/>
      <c r="KZZ1864" s="401"/>
      <c r="LAA1864" s="401"/>
      <c r="LAB1864" s="401"/>
      <c r="LAC1864" s="401"/>
      <c r="LAD1864" s="401"/>
      <c r="LAE1864" s="401"/>
      <c r="LAF1864" s="401"/>
      <c r="LAG1864" s="401"/>
      <c r="LAH1864" s="401"/>
      <c r="LAI1864" s="401"/>
      <c r="LAJ1864" s="401"/>
      <c r="LAK1864" s="401"/>
      <c r="LAL1864" s="401"/>
      <c r="LAM1864" s="401"/>
      <c r="LAN1864" s="401"/>
      <c r="LAO1864" s="401"/>
      <c r="LAP1864" s="401"/>
      <c r="LAQ1864" s="401"/>
      <c r="LAR1864" s="401"/>
      <c r="LAS1864" s="401"/>
      <c r="LAT1864" s="401"/>
      <c r="LAU1864" s="401"/>
      <c r="LAV1864" s="401"/>
      <c r="LAW1864" s="401"/>
      <c r="LAX1864" s="401"/>
      <c r="LAY1864" s="401"/>
      <c r="LAZ1864" s="401"/>
      <c r="LBA1864" s="401"/>
      <c r="LBB1864" s="401"/>
      <c r="LBC1864" s="401"/>
      <c r="LBD1864" s="401"/>
      <c r="LBE1864" s="401"/>
      <c r="LBF1864" s="401"/>
      <c r="LBG1864" s="401"/>
      <c r="LBH1864" s="401"/>
      <c r="LBI1864" s="401"/>
      <c r="LBJ1864" s="401"/>
      <c r="LBK1864" s="401"/>
      <c r="LBL1864" s="401"/>
      <c r="LBM1864" s="401"/>
      <c r="LBN1864" s="401"/>
      <c r="LBO1864" s="401"/>
      <c r="LBP1864" s="401"/>
      <c r="LBQ1864" s="401"/>
      <c r="LBR1864" s="401"/>
      <c r="LBS1864" s="401"/>
      <c r="LBT1864" s="401"/>
      <c r="LBU1864" s="401"/>
      <c r="LBV1864" s="401"/>
      <c r="LBW1864" s="401"/>
      <c r="LBX1864" s="401"/>
      <c r="LBY1864" s="401"/>
      <c r="LBZ1864" s="401"/>
      <c r="LCA1864" s="401"/>
      <c r="LCB1864" s="401"/>
      <c r="LCC1864" s="401"/>
      <c r="LCD1864" s="401"/>
      <c r="LCE1864" s="401"/>
      <c r="LCF1864" s="401"/>
      <c r="LCG1864" s="401"/>
      <c r="LCH1864" s="401"/>
      <c r="LCI1864" s="401"/>
      <c r="LCJ1864" s="401"/>
      <c r="LCK1864" s="401"/>
      <c r="LCL1864" s="401"/>
      <c r="LCM1864" s="401"/>
      <c r="LCN1864" s="401"/>
      <c r="LCO1864" s="401"/>
      <c r="LCP1864" s="401"/>
      <c r="LCQ1864" s="401"/>
      <c r="LCR1864" s="401"/>
      <c r="LCS1864" s="401"/>
      <c r="LCT1864" s="401"/>
      <c r="LCU1864" s="401"/>
      <c r="LCV1864" s="401"/>
      <c r="LCW1864" s="401"/>
      <c r="LCX1864" s="401"/>
      <c r="LCY1864" s="401"/>
      <c r="LCZ1864" s="401"/>
      <c r="LDA1864" s="401"/>
      <c r="LDB1864" s="401"/>
      <c r="LDC1864" s="401"/>
      <c r="LDD1864" s="401"/>
      <c r="LDE1864" s="401"/>
      <c r="LDF1864" s="401"/>
      <c r="LDG1864" s="401"/>
      <c r="LDH1864" s="401"/>
      <c r="LDI1864" s="401"/>
      <c r="LDJ1864" s="401"/>
      <c r="LDK1864" s="401"/>
      <c r="LDL1864" s="401"/>
      <c r="LDM1864" s="401"/>
      <c r="LDN1864" s="401"/>
      <c r="LDO1864" s="401"/>
      <c r="LDP1864" s="401"/>
      <c r="LDQ1864" s="401"/>
      <c r="LDR1864" s="401"/>
      <c r="LDS1864" s="401"/>
      <c r="LDT1864" s="401"/>
      <c r="LDU1864" s="401"/>
      <c r="LDV1864" s="401"/>
      <c r="LDW1864" s="401"/>
      <c r="LDX1864" s="401"/>
      <c r="LDY1864" s="401"/>
      <c r="LDZ1864" s="401"/>
      <c r="LEA1864" s="401"/>
      <c r="LEB1864" s="401"/>
      <c r="LEC1864" s="401"/>
      <c r="LED1864" s="401"/>
      <c r="LEE1864" s="401"/>
      <c r="LEF1864" s="401"/>
      <c r="LEG1864" s="401"/>
      <c r="LEH1864" s="401"/>
      <c r="LEI1864" s="401"/>
      <c r="LEJ1864" s="401"/>
      <c r="LEK1864" s="401"/>
      <c r="LEL1864" s="401"/>
      <c r="LEM1864" s="401"/>
      <c r="LEN1864" s="401"/>
      <c r="LEO1864" s="401"/>
      <c r="LEP1864" s="401"/>
      <c r="LEQ1864" s="401"/>
      <c r="LER1864" s="401"/>
      <c r="LES1864" s="401"/>
      <c r="LET1864" s="401"/>
      <c r="LEU1864" s="401"/>
      <c r="LEV1864" s="401"/>
      <c r="LEW1864" s="401"/>
      <c r="LEX1864" s="401"/>
      <c r="LEY1864" s="401"/>
      <c r="LEZ1864" s="401"/>
      <c r="LFA1864" s="401"/>
      <c r="LFB1864" s="401"/>
      <c r="LFC1864" s="401"/>
      <c r="LFD1864" s="401"/>
      <c r="LFE1864" s="401"/>
      <c r="LFF1864" s="401"/>
      <c r="LFG1864" s="401"/>
      <c r="LFH1864" s="401"/>
      <c r="LFI1864" s="401"/>
      <c r="LFJ1864" s="401"/>
      <c r="LFK1864" s="401"/>
      <c r="LFL1864" s="401"/>
      <c r="LFM1864" s="401"/>
      <c r="LFN1864" s="401"/>
      <c r="LFO1864" s="401"/>
      <c r="LFP1864" s="401"/>
      <c r="LFQ1864" s="401"/>
      <c r="LFR1864" s="401"/>
      <c r="LFS1864" s="401"/>
      <c r="LFT1864" s="401"/>
      <c r="LFU1864" s="401"/>
      <c r="LFV1864" s="401"/>
      <c r="LFW1864" s="401"/>
      <c r="LFX1864" s="401"/>
      <c r="LFY1864" s="401"/>
      <c r="LFZ1864" s="401"/>
      <c r="LGA1864" s="401"/>
      <c r="LGB1864" s="401"/>
      <c r="LGC1864" s="401"/>
      <c r="LGD1864" s="401"/>
      <c r="LGE1864" s="401"/>
      <c r="LGF1864" s="401"/>
      <c r="LGG1864" s="401"/>
      <c r="LGH1864" s="401"/>
      <c r="LGI1864" s="401"/>
      <c r="LGJ1864" s="401"/>
      <c r="LGK1864" s="401"/>
      <c r="LGL1864" s="401"/>
      <c r="LGM1864" s="401"/>
      <c r="LGN1864" s="401"/>
      <c r="LGO1864" s="401"/>
      <c r="LGP1864" s="401"/>
      <c r="LGQ1864" s="401"/>
      <c r="LGR1864" s="401"/>
      <c r="LGS1864" s="401"/>
      <c r="LGT1864" s="401"/>
      <c r="LGU1864" s="401"/>
      <c r="LGV1864" s="401"/>
      <c r="LGW1864" s="401"/>
      <c r="LGX1864" s="401"/>
      <c r="LGY1864" s="401"/>
      <c r="LGZ1864" s="401"/>
      <c r="LHA1864" s="401"/>
      <c r="LHB1864" s="401"/>
      <c r="LHC1864" s="401"/>
      <c r="LHD1864" s="401"/>
      <c r="LHE1864" s="401"/>
      <c r="LHF1864" s="401"/>
      <c r="LHG1864" s="401"/>
      <c r="LHH1864" s="401"/>
      <c r="LHI1864" s="401"/>
      <c r="LHJ1864" s="401"/>
      <c r="LHK1864" s="401"/>
      <c r="LHL1864" s="401"/>
      <c r="LHM1864" s="401"/>
      <c r="LHN1864" s="401"/>
      <c r="LHO1864" s="401"/>
      <c r="LHP1864" s="401"/>
      <c r="LHQ1864" s="401"/>
      <c r="LHR1864" s="401"/>
      <c r="LHS1864" s="401"/>
      <c r="LHT1864" s="401"/>
      <c r="LHU1864" s="401"/>
      <c r="LHV1864" s="401"/>
      <c r="LHW1864" s="401"/>
      <c r="LHX1864" s="401"/>
      <c r="LHY1864" s="401"/>
      <c r="LHZ1864" s="401"/>
      <c r="LIA1864" s="401"/>
      <c r="LIB1864" s="401"/>
      <c r="LIC1864" s="401"/>
      <c r="LID1864" s="401"/>
      <c r="LIE1864" s="401"/>
      <c r="LIF1864" s="401"/>
      <c r="LIG1864" s="401"/>
      <c r="LIH1864" s="401"/>
      <c r="LII1864" s="401"/>
      <c r="LIJ1864" s="401"/>
      <c r="LIK1864" s="401"/>
      <c r="LIL1864" s="401"/>
      <c r="LIM1864" s="401"/>
      <c r="LIN1864" s="401"/>
      <c r="LIO1864" s="401"/>
      <c r="LIP1864" s="401"/>
      <c r="LIQ1864" s="401"/>
      <c r="LIR1864" s="401"/>
      <c r="LIS1864" s="401"/>
      <c r="LIT1864" s="401"/>
      <c r="LIU1864" s="401"/>
      <c r="LIV1864" s="401"/>
      <c r="LIW1864" s="401"/>
      <c r="LIX1864" s="401"/>
      <c r="LIY1864" s="401"/>
      <c r="LIZ1864" s="401"/>
      <c r="LJA1864" s="401"/>
      <c r="LJB1864" s="401"/>
      <c r="LJC1864" s="401"/>
      <c r="LJD1864" s="401"/>
      <c r="LJE1864" s="401"/>
      <c r="LJF1864" s="401"/>
      <c r="LJG1864" s="401"/>
      <c r="LJH1864" s="401"/>
      <c r="LJI1864" s="401"/>
      <c r="LJJ1864" s="401"/>
      <c r="LJK1864" s="401"/>
      <c r="LJL1864" s="401"/>
      <c r="LJM1864" s="401"/>
      <c r="LJN1864" s="401"/>
      <c r="LJO1864" s="401"/>
      <c r="LJP1864" s="401"/>
      <c r="LJQ1864" s="401"/>
      <c r="LJR1864" s="401"/>
      <c r="LJS1864" s="401"/>
      <c r="LJT1864" s="401"/>
      <c r="LJU1864" s="401"/>
      <c r="LJV1864" s="401"/>
      <c r="LJW1864" s="401"/>
      <c r="LJX1864" s="401"/>
      <c r="LJY1864" s="401"/>
      <c r="LJZ1864" s="401"/>
      <c r="LKA1864" s="401"/>
      <c r="LKB1864" s="401"/>
      <c r="LKC1864" s="401"/>
      <c r="LKD1864" s="401"/>
      <c r="LKE1864" s="401"/>
      <c r="LKF1864" s="401"/>
      <c r="LKG1864" s="401"/>
      <c r="LKH1864" s="401"/>
      <c r="LKI1864" s="401"/>
      <c r="LKJ1864" s="401"/>
      <c r="LKK1864" s="401"/>
      <c r="LKL1864" s="401"/>
      <c r="LKM1864" s="401"/>
      <c r="LKN1864" s="401"/>
      <c r="LKO1864" s="401"/>
      <c r="LKP1864" s="401"/>
      <c r="LKQ1864" s="401"/>
      <c r="LKR1864" s="401"/>
      <c r="LKS1864" s="401"/>
      <c r="LKT1864" s="401"/>
      <c r="LKU1864" s="401"/>
      <c r="LKV1864" s="401"/>
      <c r="LKW1864" s="401"/>
      <c r="LKX1864" s="401"/>
      <c r="LKY1864" s="401"/>
      <c r="LKZ1864" s="401"/>
      <c r="LLA1864" s="401"/>
      <c r="LLB1864" s="401"/>
      <c r="LLC1864" s="401"/>
      <c r="LLD1864" s="401"/>
      <c r="LLE1864" s="401"/>
      <c r="LLF1864" s="401"/>
      <c r="LLG1864" s="401"/>
      <c r="LLH1864" s="401"/>
      <c r="LLI1864" s="401"/>
      <c r="LLJ1864" s="401"/>
      <c r="LLK1864" s="401"/>
      <c r="LLL1864" s="401"/>
      <c r="LLM1864" s="401"/>
      <c r="LLN1864" s="401"/>
      <c r="LLO1864" s="401"/>
      <c r="LLP1864" s="401"/>
      <c r="LLQ1864" s="401"/>
      <c r="LLR1864" s="401"/>
      <c r="LLS1864" s="401"/>
      <c r="LLT1864" s="401"/>
      <c r="LLU1864" s="401"/>
      <c r="LLV1864" s="401"/>
      <c r="LLW1864" s="401"/>
      <c r="LLX1864" s="401"/>
      <c r="LLY1864" s="401"/>
      <c r="LLZ1864" s="401"/>
      <c r="LMA1864" s="401"/>
      <c r="LMB1864" s="401"/>
      <c r="LMC1864" s="401"/>
      <c r="LMD1864" s="401"/>
      <c r="LME1864" s="401"/>
      <c r="LMF1864" s="401"/>
      <c r="LMG1864" s="401"/>
      <c r="LMH1864" s="401"/>
      <c r="LMI1864" s="401"/>
      <c r="LMJ1864" s="401"/>
      <c r="LMK1864" s="401"/>
      <c r="LML1864" s="401"/>
      <c r="LMM1864" s="401"/>
      <c r="LMN1864" s="401"/>
      <c r="LMO1864" s="401"/>
      <c r="LMP1864" s="401"/>
      <c r="LMQ1864" s="401"/>
      <c r="LMR1864" s="401"/>
      <c r="LMS1864" s="401"/>
      <c r="LMT1864" s="401"/>
      <c r="LMU1864" s="401"/>
      <c r="LMV1864" s="401"/>
      <c r="LMW1864" s="401"/>
      <c r="LMX1864" s="401"/>
      <c r="LMY1864" s="401"/>
      <c r="LMZ1864" s="401"/>
      <c r="LNA1864" s="401"/>
      <c r="LNB1864" s="401"/>
      <c r="LNC1864" s="401"/>
      <c r="LND1864" s="401"/>
      <c r="LNE1864" s="401"/>
      <c r="LNF1864" s="401"/>
      <c r="LNG1864" s="401"/>
      <c r="LNH1864" s="401"/>
      <c r="LNI1864" s="401"/>
      <c r="LNJ1864" s="401"/>
      <c r="LNK1864" s="401"/>
      <c r="LNL1864" s="401"/>
      <c r="LNM1864" s="401"/>
      <c r="LNN1864" s="401"/>
      <c r="LNO1864" s="401"/>
      <c r="LNP1864" s="401"/>
      <c r="LNQ1864" s="401"/>
      <c r="LNR1864" s="401"/>
      <c r="LNS1864" s="401"/>
      <c r="LNT1864" s="401"/>
      <c r="LNU1864" s="401"/>
      <c r="LNV1864" s="401"/>
      <c r="LNW1864" s="401"/>
      <c r="LNX1864" s="401"/>
      <c r="LNY1864" s="401"/>
      <c r="LNZ1864" s="401"/>
      <c r="LOA1864" s="401"/>
      <c r="LOB1864" s="401"/>
      <c r="LOC1864" s="401"/>
      <c r="LOD1864" s="401"/>
      <c r="LOE1864" s="401"/>
      <c r="LOF1864" s="401"/>
      <c r="LOG1864" s="401"/>
      <c r="LOH1864" s="401"/>
      <c r="LOI1864" s="401"/>
      <c r="LOJ1864" s="401"/>
      <c r="LOK1864" s="401"/>
      <c r="LOL1864" s="401"/>
      <c r="LOM1864" s="401"/>
      <c r="LON1864" s="401"/>
      <c r="LOO1864" s="401"/>
      <c r="LOP1864" s="401"/>
      <c r="LOQ1864" s="401"/>
      <c r="LOR1864" s="401"/>
      <c r="LOS1864" s="401"/>
      <c r="LOT1864" s="401"/>
      <c r="LOU1864" s="401"/>
      <c r="LOV1864" s="401"/>
      <c r="LOW1864" s="401"/>
      <c r="LOX1864" s="401"/>
      <c r="LOY1864" s="401"/>
      <c r="LOZ1864" s="401"/>
      <c r="LPA1864" s="401"/>
      <c r="LPB1864" s="401"/>
      <c r="LPC1864" s="401"/>
      <c r="LPD1864" s="401"/>
      <c r="LPE1864" s="401"/>
      <c r="LPF1864" s="401"/>
      <c r="LPG1864" s="401"/>
      <c r="LPH1864" s="401"/>
      <c r="LPI1864" s="401"/>
      <c r="LPJ1864" s="401"/>
      <c r="LPK1864" s="401"/>
      <c r="LPL1864" s="401"/>
      <c r="LPM1864" s="401"/>
      <c r="LPN1864" s="401"/>
      <c r="LPO1864" s="401"/>
      <c r="LPP1864" s="401"/>
      <c r="LPQ1864" s="401"/>
      <c r="LPR1864" s="401"/>
      <c r="LPS1864" s="401"/>
      <c r="LPT1864" s="401"/>
      <c r="LPU1864" s="401"/>
      <c r="LPV1864" s="401"/>
      <c r="LPW1864" s="401"/>
      <c r="LPX1864" s="401"/>
      <c r="LPY1864" s="401"/>
      <c r="LPZ1864" s="401"/>
      <c r="LQA1864" s="401"/>
      <c r="LQB1864" s="401"/>
      <c r="LQC1864" s="401"/>
      <c r="LQD1864" s="401"/>
      <c r="LQE1864" s="401"/>
      <c r="LQF1864" s="401"/>
      <c r="LQG1864" s="401"/>
      <c r="LQH1864" s="401"/>
      <c r="LQI1864" s="401"/>
      <c r="LQJ1864" s="401"/>
      <c r="LQK1864" s="401"/>
      <c r="LQL1864" s="401"/>
      <c r="LQM1864" s="401"/>
      <c r="LQN1864" s="401"/>
      <c r="LQO1864" s="401"/>
      <c r="LQP1864" s="401"/>
      <c r="LQQ1864" s="401"/>
      <c r="LQR1864" s="401"/>
      <c r="LQS1864" s="401"/>
      <c r="LQT1864" s="401"/>
      <c r="LQU1864" s="401"/>
      <c r="LQV1864" s="401"/>
      <c r="LQW1864" s="401"/>
      <c r="LQX1864" s="401"/>
      <c r="LQY1864" s="401"/>
      <c r="LQZ1864" s="401"/>
      <c r="LRA1864" s="401"/>
      <c r="LRB1864" s="401"/>
      <c r="LRC1864" s="401"/>
      <c r="LRD1864" s="401"/>
      <c r="LRE1864" s="401"/>
      <c r="LRF1864" s="401"/>
      <c r="LRG1864" s="401"/>
      <c r="LRH1864" s="401"/>
      <c r="LRI1864" s="401"/>
      <c r="LRJ1864" s="401"/>
      <c r="LRK1864" s="401"/>
      <c r="LRL1864" s="401"/>
      <c r="LRM1864" s="401"/>
      <c r="LRN1864" s="401"/>
      <c r="LRO1864" s="401"/>
      <c r="LRP1864" s="401"/>
      <c r="LRQ1864" s="401"/>
      <c r="LRR1864" s="401"/>
      <c r="LRS1864" s="401"/>
      <c r="LRT1864" s="401"/>
      <c r="LRU1864" s="401"/>
      <c r="LRV1864" s="401"/>
      <c r="LRW1864" s="401"/>
      <c r="LRX1864" s="401"/>
      <c r="LRY1864" s="401"/>
      <c r="LRZ1864" s="401"/>
      <c r="LSA1864" s="401"/>
      <c r="LSB1864" s="401"/>
      <c r="LSC1864" s="401"/>
      <c r="LSD1864" s="401"/>
      <c r="LSE1864" s="401"/>
      <c r="LSF1864" s="401"/>
      <c r="LSG1864" s="401"/>
      <c r="LSH1864" s="401"/>
      <c r="LSI1864" s="401"/>
      <c r="LSJ1864" s="401"/>
      <c r="LSK1864" s="401"/>
      <c r="LSL1864" s="401"/>
      <c r="LSM1864" s="401"/>
      <c r="LSN1864" s="401"/>
      <c r="LSO1864" s="401"/>
      <c r="LSP1864" s="401"/>
      <c r="LSQ1864" s="401"/>
      <c r="LSR1864" s="401"/>
      <c r="LSS1864" s="401"/>
      <c r="LST1864" s="401"/>
      <c r="LSU1864" s="401"/>
      <c r="LSV1864" s="401"/>
      <c r="LSW1864" s="401"/>
      <c r="LSX1864" s="401"/>
      <c r="LSY1864" s="401"/>
      <c r="LSZ1864" s="401"/>
      <c r="LTA1864" s="401"/>
      <c r="LTB1864" s="401"/>
      <c r="LTC1864" s="401"/>
      <c r="LTD1864" s="401"/>
      <c r="LTE1864" s="401"/>
      <c r="LTF1864" s="401"/>
      <c r="LTG1864" s="401"/>
      <c r="LTH1864" s="401"/>
      <c r="LTI1864" s="401"/>
      <c r="LTJ1864" s="401"/>
      <c r="LTK1864" s="401"/>
      <c r="LTL1864" s="401"/>
      <c r="LTM1864" s="401"/>
      <c r="LTN1864" s="401"/>
      <c r="LTO1864" s="401"/>
      <c r="LTP1864" s="401"/>
      <c r="LTQ1864" s="401"/>
      <c r="LTR1864" s="401"/>
      <c r="LTS1864" s="401"/>
      <c r="LTT1864" s="401"/>
      <c r="LTU1864" s="401"/>
      <c r="LTV1864" s="401"/>
      <c r="LTW1864" s="401"/>
      <c r="LTX1864" s="401"/>
      <c r="LTY1864" s="401"/>
      <c r="LTZ1864" s="401"/>
      <c r="LUA1864" s="401"/>
      <c r="LUB1864" s="401"/>
      <c r="LUC1864" s="401"/>
      <c r="LUD1864" s="401"/>
      <c r="LUE1864" s="401"/>
      <c r="LUF1864" s="401"/>
      <c r="LUG1864" s="401"/>
      <c r="LUH1864" s="401"/>
      <c r="LUI1864" s="401"/>
      <c r="LUJ1864" s="401"/>
      <c r="LUK1864" s="401"/>
      <c r="LUL1864" s="401"/>
      <c r="LUM1864" s="401"/>
      <c r="LUN1864" s="401"/>
      <c r="LUO1864" s="401"/>
      <c r="LUP1864" s="401"/>
      <c r="LUQ1864" s="401"/>
      <c r="LUR1864" s="401"/>
      <c r="LUS1864" s="401"/>
      <c r="LUT1864" s="401"/>
      <c r="LUU1864" s="401"/>
      <c r="LUV1864" s="401"/>
      <c r="LUW1864" s="401"/>
      <c r="LUX1864" s="401"/>
      <c r="LUY1864" s="401"/>
      <c r="LUZ1864" s="401"/>
      <c r="LVA1864" s="401"/>
      <c r="LVB1864" s="401"/>
      <c r="LVC1864" s="401"/>
      <c r="LVD1864" s="401"/>
      <c r="LVE1864" s="401"/>
      <c r="LVF1864" s="401"/>
      <c r="LVG1864" s="401"/>
      <c r="LVH1864" s="401"/>
      <c r="LVI1864" s="401"/>
      <c r="LVJ1864" s="401"/>
      <c r="LVK1864" s="401"/>
      <c r="LVL1864" s="401"/>
      <c r="LVM1864" s="401"/>
      <c r="LVN1864" s="401"/>
      <c r="LVO1864" s="401"/>
      <c r="LVP1864" s="401"/>
      <c r="LVQ1864" s="401"/>
      <c r="LVR1864" s="401"/>
      <c r="LVS1864" s="401"/>
      <c r="LVT1864" s="401"/>
      <c r="LVU1864" s="401"/>
      <c r="LVV1864" s="401"/>
      <c r="LVW1864" s="401"/>
      <c r="LVX1864" s="401"/>
      <c r="LVY1864" s="401"/>
      <c r="LVZ1864" s="401"/>
      <c r="LWA1864" s="401"/>
      <c r="LWB1864" s="401"/>
      <c r="LWC1864" s="401"/>
      <c r="LWD1864" s="401"/>
      <c r="LWE1864" s="401"/>
      <c r="LWF1864" s="401"/>
      <c r="LWG1864" s="401"/>
      <c r="LWH1864" s="401"/>
      <c r="LWI1864" s="401"/>
      <c r="LWJ1864" s="401"/>
      <c r="LWK1864" s="401"/>
      <c r="LWL1864" s="401"/>
      <c r="LWM1864" s="401"/>
      <c r="LWN1864" s="401"/>
      <c r="LWO1864" s="401"/>
      <c r="LWP1864" s="401"/>
      <c r="LWQ1864" s="401"/>
      <c r="LWR1864" s="401"/>
      <c r="LWS1864" s="401"/>
      <c r="LWT1864" s="401"/>
      <c r="LWU1864" s="401"/>
      <c r="LWV1864" s="401"/>
      <c r="LWW1864" s="401"/>
      <c r="LWX1864" s="401"/>
      <c r="LWY1864" s="401"/>
      <c r="LWZ1864" s="401"/>
      <c r="LXA1864" s="401"/>
      <c r="LXB1864" s="401"/>
      <c r="LXC1864" s="401"/>
      <c r="LXD1864" s="401"/>
      <c r="LXE1864" s="401"/>
      <c r="LXF1864" s="401"/>
      <c r="LXG1864" s="401"/>
      <c r="LXH1864" s="401"/>
      <c r="LXI1864" s="401"/>
      <c r="LXJ1864" s="401"/>
      <c r="LXK1864" s="401"/>
      <c r="LXL1864" s="401"/>
      <c r="LXM1864" s="401"/>
      <c r="LXN1864" s="401"/>
      <c r="LXO1864" s="401"/>
      <c r="LXP1864" s="401"/>
      <c r="LXQ1864" s="401"/>
      <c r="LXR1864" s="401"/>
      <c r="LXS1864" s="401"/>
      <c r="LXT1864" s="401"/>
      <c r="LXU1864" s="401"/>
      <c r="LXV1864" s="401"/>
      <c r="LXW1864" s="401"/>
      <c r="LXX1864" s="401"/>
      <c r="LXY1864" s="401"/>
      <c r="LXZ1864" s="401"/>
      <c r="LYA1864" s="401"/>
      <c r="LYB1864" s="401"/>
      <c r="LYC1864" s="401"/>
      <c r="LYD1864" s="401"/>
      <c r="LYE1864" s="401"/>
      <c r="LYF1864" s="401"/>
      <c r="LYG1864" s="401"/>
      <c r="LYH1864" s="401"/>
      <c r="LYI1864" s="401"/>
      <c r="LYJ1864" s="401"/>
      <c r="LYK1864" s="401"/>
      <c r="LYL1864" s="401"/>
      <c r="LYM1864" s="401"/>
      <c r="LYN1864" s="401"/>
      <c r="LYO1864" s="401"/>
      <c r="LYP1864" s="401"/>
      <c r="LYQ1864" s="401"/>
      <c r="LYR1864" s="401"/>
      <c r="LYS1864" s="401"/>
      <c r="LYT1864" s="401"/>
      <c r="LYU1864" s="401"/>
      <c r="LYV1864" s="401"/>
      <c r="LYW1864" s="401"/>
      <c r="LYX1864" s="401"/>
      <c r="LYY1864" s="401"/>
      <c r="LYZ1864" s="401"/>
      <c r="LZA1864" s="401"/>
      <c r="LZB1864" s="401"/>
      <c r="LZC1864" s="401"/>
      <c r="LZD1864" s="401"/>
      <c r="LZE1864" s="401"/>
      <c r="LZF1864" s="401"/>
      <c r="LZG1864" s="401"/>
      <c r="LZH1864" s="401"/>
      <c r="LZI1864" s="401"/>
      <c r="LZJ1864" s="401"/>
      <c r="LZK1864" s="401"/>
      <c r="LZL1864" s="401"/>
      <c r="LZM1864" s="401"/>
      <c r="LZN1864" s="401"/>
      <c r="LZO1864" s="401"/>
      <c r="LZP1864" s="401"/>
      <c r="LZQ1864" s="401"/>
      <c r="LZR1864" s="401"/>
      <c r="LZS1864" s="401"/>
      <c r="LZT1864" s="401"/>
      <c r="LZU1864" s="401"/>
      <c r="LZV1864" s="401"/>
      <c r="LZW1864" s="401"/>
      <c r="LZX1864" s="401"/>
      <c r="LZY1864" s="401"/>
      <c r="LZZ1864" s="401"/>
      <c r="MAA1864" s="401"/>
      <c r="MAB1864" s="401"/>
      <c r="MAC1864" s="401"/>
      <c r="MAD1864" s="401"/>
      <c r="MAE1864" s="401"/>
      <c r="MAF1864" s="401"/>
      <c r="MAG1864" s="401"/>
      <c r="MAH1864" s="401"/>
      <c r="MAI1864" s="401"/>
      <c r="MAJ1864" s="401"/>
      <c r="MAK1864" s="401"/>
      <c r="MAL1864" s="401"/>
      <c r="MAM1864" s="401"/>
      <c r="MAN1864" s="401"/>
      <c r="MAO1864" s="401"/>
      <c r="MAP1864" s="401"/>
      <c r="MAQ1864" s="401"/>
      <c r="MAR1864" s="401"/>
      <c r="MAS1864" s="401"/>
      <c r="MAT1864" s="401"/>
      <c r="MAU1864" s="401"/>
      <c r="MAV1864" s="401"/>
      <c r="MAW1864" s="401"/>
      <c r="MAX1864" s="401"/>
      <c r="MAY1864" s="401"/>
      <c r="MAZ1864" s="401"/>
      <c r="MBA1864" s="401"/>
      <c r="MBB1864" s="401"/>
      <c r="MBC1864" s="401"/>
      <c r="MBD1864" s="401"/>
      <c r="MBE1864" s="401"/>
      <c r="MBF1864" s="401"/>
      <c r="MBG1864" s="401"/>
      <c r="MBH1864" s="401"/>
      <c r="MBI1864" s="401"/>
      <c r="MBJ1864" s="401"/>
      <c r="MBK1864" s="401"/>
      <c r="MBL1864" s="401"/>
      <c r="MBM1864" s="401"/>
      <c r="MBN1864" s="401"/>
      <c r="MBO1864" s="401"/>
      <c r="MBP1864" s="401"/>
      <c r="MBQ1864" s="401"/>
      <c r="MBR1864" s="401"/>
      <c r="MBS1864" s="401"/>
      <c r="MBT1864" s="401"/>
      <c r="MBU1864" s="401"/>
      <c r="MBV1864" s="401"/>
      <c r="MBW1864" s="401"/>
      <c r="MBX1864" s="401"/>
      <c r="MBY1864" s="401"/>
      <c r="MBZ1864" s="401"/>
      <c r="MCA1864" s="401"/>
      <c r="MCB1864" s="401"/>
      <c r="MCC1864" s="401"/>
      <c r="MCD1864" s="401"/>
      <c r="MCE1864" s="401"/>
      <c r="MCF1864" s="401"/>
      <c r="MCG1864" s="401"/>
      <c r="MCH1864" s="401"/>
      <c r="MCI1864" s="401"/>
      <c r="MCJ1864" s="401"/>
      <c r="MCK1864" s="401"/>
      <c r="MCL1864" s="401"/>
      <c r="MCM1864" s="401"/>
      <c r="MCN1864" s="401"/>
      <c r="MCO1864" s="401"/>
      <c r="MCP1864" s="401"/>
      <c r="MCQ1864" s="401"/>
      <c r="MCR1864" s="401"/>
      <c r="MCS1864" s="401"/>
      <c r="MCT1864" s="401"/>
      <c r="MCU1864" s="401"/>
      <c r="MCV1864" s="401"/>
      <c r="MCW1864" s="401"/>
      <c r="MCX1864" s="401"/>
      <c r="MCY1864" s="401"/>
      <c r="MCZ1864" s="401"/>
      <c r="MDA1864" s="401"/>
      <c r="MDB1864" s="401"/>
      <c r="MDC1864" s="401"/>
      <c r="MDD1864" s="401"/>
      <c r="MDE1864" s="401"/>
      <c r="MDF1864" s="401"/>
      <c r="MDG1864" s="401"/>
      <c r="MDH1864" s="401"/>
      <c r="MDI1864" s="401"/>
      <c r="MDJ1864" s="401"/>
      <c r="MDK1864" s="401"/>
      <c r="MDL1864" s="401"/>
      <c r="MDM1864" s="401"/>
      <c r="MDN1864" s="401"/>
      <c r="MDO1864" s="401"/>
      <c r="MDP1864" s="401"/>
      <c r="MDQ1864" s="401"/>
      <c r="MDR1864" s="401"/>
      <c r="MDS1864" s="401"/>
      <c r="MDT1864" s="401"/>
      <c r="MDU1864" s="401"/>
      <c r="MDV1864" s="401"/>
      <c r="MDW1864" s="401"/>
      <c r="MDX1864" s="401"/>
      <c r="MDY1864" s="401"/>
      <c r="MDZ1864" s="401"/>
      <c r="MEA1864" s="401"/>
      <c r="MEB1864" s="401"/>
      <c r="MEC1864" s="401"/>
      <c r="MED1864" s="401"/>
      <c r="MEE1864" s="401"/>
      <c r="MEF1864" s="401"/>
      <c r="MEG1864" s="401"/>
      <c r="MEH1864" s="401"/>
      <c r="MEI1864" s="401"/>
      <c r="MEJ1864" s="401"/>
      <c r="MEK1864" s="401"/>
      <c r="MEL1864" s="401"/>
      <c r="MEM1864" s="401"/>
      <c r="MEN1864" s="401"/>
      <c r="MEO1864" s="401"/>
      <c r="MEP1864" s="401"/>
      <c r="MEQ1864" s="401"/>
      <c r="MER1864" s="401"/>
      <c r="MES1864" s="401"/>
      <c r="MET1864" s="401"/>
      <c r="MEU1864" s="401"/>
      <c r="MEV1864" s="401"/>
      <c r="MEW1864" s="401"/>
      <c r="MEX1864" s="401"/>
      <c r="MEY1864" s="401"/>
      <c r="MEZ1864" s="401"/>
      <c r="MFA1864" s="401"/>
      <c r="MFB1864" s="401"/>
      <c r="MFC1864" s="401"/>
      <c r="MFD1864" s="401"/>
      <c r="MFE1864" s="401"/>
      <c r="MFF1864" s="401"/>
      <c r="MFG1864" s="401"/>
      <c r="MFH1864" s="401"/>
      <c r="MFI1864" s="401"/>
      <c r="MFJ1864" s="401"/>
      <c r="MFK1864" s="401"/>
      <c r="MFL1864" s="401"/>
      <c r="MFM1864" s="401"/>
      <c r="MFN1864" s="401"/>
      <c r="MFO1864" s="401"/>
      <c r="MFP1864" s="401"/>
      <c r="MFQ1864" s="401"/>
      <c r="MFR1864" s="401"/>
      <c r="MFS1864" s="401"/>
      <c r="MFT1864" s="401"/>
      <c r="MFU1864" s="401"/>
      <c r="MFV1864" s="401"/>
      <c r="MFW1864" s="401"/>
      <c r="MFX1864" s="401"/>
      <c r="MFY1864" s="401"/>
      <c r="MFZ1864" s="401"/>
      <c r="MGA1864" s="401"/>
      <c r="MGB1864" s="401"/>
      <c r="MGC1864" s="401"/>
      <c r="MGD1864" s="401"/>
      <c r="MGE1864" s="401"/>
      <c r="MGF1864" s="401"/>
      <c r="MGG1864" s="401"/>
      <c r="MGH1864" s="401"/>
      <c r="MGI1864" s="401"/>
      <c r="MGJ1864" s="401"/>
      <c r="MGK1864" s="401"/>
      <c r="MGL1864" s="401"/>
      <c r="MGM1864" s="401"/>
      <c r="MGN1864" s="401"/>
      <c r="MGO1864" s="401"/>
      <c r="MGP1864" s="401"/>
      <c r="MGQ1864" s="401"/>
      <c r="MGR1864" s="401"/>
      <c r="MGS1864" s="401"/>
      <c r="MGT1864" s="401"/>
      <c r="MGU1864" s="401"/>
      <c r="MGV1864" s="401"/>
      <c r="MGW1864" s="401"/>
      <c r="MGX1864" s="401"/>
      <c r="MGY1864" s="401"/>
      <c r="MGZ1864" s="401"/>
      <c r="MHA1864" s="401"/>
      <c r="MHB1864" s="401"/>
      <c r="MHC1864" s="401"/>
      <c r="MHD1864" s="401"/>
      <c r="MHE1864" s="401"/>
      <c r="MHF1864" s="401"/>
      <c r="MHG1864" s="401"/>
      <c r="MHH1864" s="401"/>
      <c r="MHI1864" s="401"/>
      <c r="MHJ1864" s="401"/>
      <c r="MHK1864" s="401"/>
      <c r="MHL1864" s="401"/>
      <c r="MHM1864" s="401"/>
      <c r="MHN1864" s="401"/>
      <c r="MHO1864" s="401"/>
      <c r="MHP1864" s="401"/>
      <c r="MHQ1864" s="401"/>
      <c r="MHR1864" s="401"/>
      <c r="MHS1864" s="401"/>
      <c r="MHT1864" s="401"/>
      <c r="MHU1864" s="401"/>
      <c r="MHV1864" s="401"/>
      <c r="MHW1864" s="401"/>
      <c r="MHX1864" s="401"/>
      <c r="MHY1864" s="401"/>
      <c r="MHZ1864" s="401"/>
      <c r="MIA1864" s="401"/>
      <c r="MIB1864" s="401"/>
      <c r="MIC1864" s="401"/>
      <c r="MID1864" s="401"/>
      <c r="MIE1864" s="401"/>
      <c r="MIF1864" s="401"/>
      <c r="MIG1864" s="401"/>
      <c r="MIH1864" s="401"/>
      <c r="MII1864" s="401"/>
      <c r="MIJ1864" s="401"/>
      <c r="MIK1864" s="401"/>
      <c r="MIL1864" s="401"/>
      <c r="MIM1864" s="401"/>
      <c r="MIN1864" s="401"/>
      <c r="MIO1864" s="401"/>
      <c r="MIP1864" s="401"/>
      <c r="MIQ1864" s="401"/>
      <c r="MIR1864" s="401"/>
      <c r="MIS1864" s="401"/>
      <c r="MIT1864" s="401"/>
      <c r="MIU1864" s="401"/>
      <c r="MIV1864" s="401"/>
      <c r="MIW1864" s="401"/>
      <c r="MIX1864" s="401"/>
      <c r="MIY1864" s="401"/>
      <c r="MIZ1864" s="401"/>
      <c r="MJA1864" s="401"/>
      <c r="MJB1864" s="401"/>
      <c r="MJC1864" s="401"/>
      <c r="MJD1864" s="401"/>
      <c r="MJE1864" s="401"/>
      <c r="MJF1864" s="401"/>
      <c r="MJG1864" s="401"/>
      <c r="MJH1864" s="401"/>
      <c r="MJI1864" s="401"/>
      <c r="MJJ1864" s="401"/>
      <c r="MJK1864" s="401"/>
      <c r="MJL1864" s="401"/>
      <c r="MJM1864" s="401"/>
      <c r="MJN1864" s="401"/>
      <c r="MJO1864" s="401"/>
      <c r="MJP1864" s="401"/>
      <c r="MJQ1864" s="401"/>
      <c r="MJR1864" s="401"/>
      <c r="MJS1864" s="401"/>
      <c r="MJT1864" s="401"/>
      <c r="MJU1864" s="401"/>
      <c r="MJV1864" s="401"/>
      <c r="MJW1864" s="401"/>
      <c r="MJX1864" s="401"/>
      <c r="MJY1864" s="401"/>
      <c r="MJZ1864" s="401"/>
      <c r="MKA1864" s="401"/>
      <c r="MKB1864" s="401"/>
      <c r="MKC1864" s="401"/>
      <c r="MKD1864" s="401"/>
      <c r="MKE1864" s="401"/>
      <c r="MKF1864" s="401"/>
      <c r="MKG1864" s="401"/>
      <c r="MKH1864" s="401"/>
      <c r="MKI1864" s="401"/>
      <c r="MKJ1864" s="401"/>
      <c r="MKK1864" s="401"/>
      <c r="MKL1864" s="401"/>
      <c r="MKM1864" s="401"/>
      <c r="MKN1864" s="401"/>
      <c r="MKO1864" s="401"/>
      <c r="MKP1864" s="401"/>
      <c r="MKQ1864" s="401"/>
      <c r="MKR1864" s="401"/>
      <c r="MKS1864" s="401"/>
      <c r="MKT1864" s="401"/>
      <c r="MKU1864" s="401"/>
      <c r="MKV1864" s="401"/>
      <c r="MKW1864" s="401"/>
      <c r="MKX1864" s="401"/>
      <c r="MKY1864" s="401"/>
      <c r="MKZ1864" s="401"/>
      <c r="MLA1864" s="401"/>
      <c r="MLB1864" s="401"/>
      <c r="MLC1864" s="401"/>
      <c r="MLD1864" s="401"/>
      <c r="MLE1864" s="401"/>
      <c r="MLF1864" s="401"/>
      <c r="MLG1864" s="401"/>
      <c r="MLH1864" s="401"/>
      <c r="MLI1864" s="401"/>
      <c r="MLJ1864" s="401"/>
      <c r="MLK1864" s="401"/>
      <c r="MLL1864" s="401"/>
      <c r="MLM1864" s="401"/>
      <c r="MLN1864" s="401"/>
      <c r="MLO1864" s="401"/>
      <c r="MLP1864" s="401"/>
      <c r="MLQ1864" s="401"/>
      <c r="MLR1864" s="401"/>
      <c r="MLS1864" s="401"/>
      <c r="MLT1864" s="401"/>
      <c r="MLU1864" s="401"/>
      <c r="MLV1864" s="401"/>
      <c r="MLW1864" s="401"/>
      <c r="MLX1864" s="401"/>
      <c r="MLY1864" s="401"/>
      <c r="MLZ1864" s="401"/>
      <c r="MMA1864" s="401"/>
      <c r="MMB1864" s="401"/>
      <c r="MMC1864" s="401"/>
      <c r="MMD1864" s="401"/>
      <c r="MME1864" s="401"/>
      <c r="MMF1864" s="401"/>
      <c r="MMG1864" s="401"/>
      <c r="MMH1864" s="401"/>
      <c r="MMI1864" s="401"/>
      <c r="MMJ1864" s="401"/>
      <c r="MMK1864" s="401"/>
      <c r="MML1864" s="401"/>
      <c r="MMM1864" s="401"/>
      <c r="MMN1864" s="401"/>
      <c r="MMO1864" s="401"/>
      <c r="MMP1864" s="401"/>
      <c r="MMQ1864" s="401"/>
      <c r="MMR1864" s="401"/>
      <c r="MMS1864" s="401"/>
      <c r="MMT1864" s="401"/>
      <c r="MMU1864" s="401"/>
      <c r="MMV1864" s="401"/>
      <c r="MMW1864" s="401"/>
      <c r="MMX1864" s="401"/>
      <c r="MMY1864" s="401"/>
      <c r="MMZ1864" s="401"/>
      <c r="MNA1864" s="401"/>
      <c r="MNB1864" s="401"/>
      <c r="MNC1864" s="401"/>
      <c r="MND1864" s="401"/>
      <c r="MNE1864" s="401"/>
      <c r="MNF1864" s="401"/>
      <c r="MNG1864" s="401"/>
      <c r="MNH1864" s="401"/>
      <c r="MNI1864" s="401"/>
      <c r="MNJ1864" s="401"/>
      <c r="MNK1864" s="401"/>
      <c r="MNL1864" s="401"/>
      <c r="MNM1864" s="401"/>
      <c r="MNN1864" s="401"/>
      <c r="MNO1864" s="401"/>
      <c r="MNP1864" s="401"/>
      <c r="MNQ1864" s="401"/>
      <c r="MNR1864" s="401"/>
      <c r="MNS1864" s="401"/>
      <c r="MNT1864" s="401"/>
      <c r="MNU1864" s="401"/>
      <c r="MNV1864" s="401"/>
      <c r="MNW1864" s="401"/>
      <c r="MNX1864" s="401"/>
      <c r="MNY1864" s="401"/>
      <c r="MNZ1864" s="401"/>
      <c r="MOA1864" s="401"/>
      <c r="MOB1864" s="401"/>
      <c r="MOC1864" s="401"/>
      <c r="MOD1864" s="401"/>
      <c r="MOE1864" s="401"/>
      <c r="MOF1864" s="401"/>
      <c r="MOG1864" s="401"/>
      <c r="MOH1864" s="401"/>
      <c r="MOI1864" s="401"/>
      <c r="MOJ1864" s="401"/>
      <c r="MOK1864" s="401"/>
      <c r="MOL1864" s="401"/>
      <c r="MOM1864" s="401"/>
      <c r="MON1864" s="401"/>
      <c r="MOO1864" s="401"/>
      <c r="MOP1864" s="401"/>
      <c r="MOQ1864" s="401"/>
      <c r="MOR1864" s="401"/>
      <c r="MOS1864" s="401"/>
      <c r="MOT1864" s="401"/>
      <c r="MOU1864" s="401"/>
      <c r="MOV1864" s="401"/>
      <c r="MOW1864" s="401"/>
      <c r="MOX1864" s="401"/>
      <c r="MOY1864" s="401"/>
      <c r="MOZ1864" s="401"/>
      <c r="MPA1864" s="401"/>
      <c r="MPB1864" s="401"/>
      <c r="MPC1864" s="401"/>
      <c r="MPD1864" s="401"/>
      <c r="MPE1864" s="401"/>
      <c r="MPF1864" s="401"/>
      <c r="MPG1864" s="401"/>
      <c r="MPH1864" s="401"/>
      <c r="MPI1864" s="401"/>
      <c r="MPJ1864" s="401"/>
      <c r="MPK1864" s="401"/>
      <c r="MPL1864" s="401"/>
      <c r="MPM1864" s="401"/>
      <c r="MPN1864" s="401"/>
      <c r="MPO1864" s="401"/>
      <c r="MPP1864" s="401"/>
      <c r="MPQ1864" s="401"/>
      <c r="MPR1864" s="401"/>
      <c r="MPS1864" s="401"/>
      <c r="MPT1864" s="401"/>
      <c r="MPU1864" s="401"/>
      <c r="MPV1864" s="401"/>
      <c r="MPW1864" s="401"/>
      <c r="MPX1864" s="401"/>
      <c r="MPY1864" s="401"/>
      <c r="MPZ1864" s="401"/>
      <c r="MQA1864" s="401"/>
      <c r="MQB1864" s="401"/>
      <c r="MQC1864" s="401"/>
      <c r="MQD1864" s="401"/>
      <c r="MQE1864" s="401"/>
      <c r="MQF1864" s="401"/>
      <c r="MQG1864" s="401"/>
      <c r="MQH1864" s="401"/>
      <c r="MQI1864" s="401"/>
      <c r="MQJ1864" s="401"/>
      <c r="MQK1864" s="401"/>
      <c r="MQL1864" s="401"/>
      <c r="MQM1864" s="401"/>
      <c r="MQN1864" s="401"/>
      <c r="MQO1864" s="401"/>
      <c r="MQP1864" s="401"/>
      <c r="MQQ1864" s="401"/>
      <c r="MQR1864" s="401"/>
      <c r="MQS1864" s="401"/>
      <c r="MQT1864" s="401"/>
      <c r="MQU1864" s="401"/>
      <c r="MQV1864" s="401"/>
      <c r="MQW1864" s="401"/>
      <c r="MQX1864" s="401"/>
      <c r="MQY1864" s="401"/>
      <c r="MQZ1864" s="401"/>
      <c r="MRA1864" s="401"/>
      <c r="MRB1864" s="401"/>
      <c r="MRC1864" s="401"/>
      <c r="MRD1864" s="401"/>
      <c r="MRE1864" s="401"/>
      <c r="MRF1864" s="401"/>
      <c r="MRG1864" s="401"/>
      <c r="MRH1864" s="401"/>
      <c r="MRI1864" s="401"/>
      <c r="MRJ1864" s="401"/>
      <c r="MRK1864" s="401"/>
      <c r="MRL1864" s="401"/>
      <c r="MRM1864" s="401"/>
      <c r="MRN1864" s="401"/>
      <c r="MRO1864" s="401"/>
      <c r="MRP1864" s="401"/>
      <c r="MRQ1864" s="401"/>
      <c r="MRR1864" s="401"/>
      <c r="MRS1864" s="401"/>
      <c r="MRT1864" s="401"/>
      <c r="MRU1864" s="401"/>
      <c r="MRV1864" s="401"/>
      <c r="MRW1864" s="401"/>
      <c r="MRX1864" s="401"/>
      <c r="MRY1864" s="401"/>
      <c r="MRZ1864" s="401"/>
      <c r="MSA1864" s="401"/>
      <c r="MSB1864" s="401"/>
      <c r="MSC1864" s="401"/>
      <c r="MSD1864" s="401"/>
      <c r="MSE1864" s="401"/>
      <c r="MSF1864" s="401"/>
      <c r="MSG1864" s="401"/>
      <c r="MSH1864" s="401"/>
      <c r="MSI1864" s="401"/>
      <c r="MSJ1864" s="401"/>
      <c r="MSK1864" s="401"/>
      <c r="MSL1864" s="401"/>
      <c r="MSM1864" s="401"/>
      <c r="MSN1864" s="401"/>
      <c r="MSO1864" s="401"/>
      <c r="MSP1864" s="401"/>
      <c r="MSQ1864" s="401"/>
      <c r="MSR1864" s="401"/>
      <c r="MSS1864" s="401"/>
      <c r="MST1864" s="401"/>
      <c r="MSU1864" s="401"/>
      <c r="MSV1864" s="401"/>
      <c r="MSW1864" s="401"/>
      <c r="MSX1864" s="401"/>
      <c r="MSY1864" s="401"/>
      <c r="MSZ1864" s="401"/>
      <c r="MTA1864" s="401"/>
      <c r="MTB1864" s="401"/>
      <c r="MTC1864" s="401"/>
      <c r="MTD1864" s="401"/>
      <c r="MTE1864" s="401"/>
      <c r="MTF1864" s="401"/>
      <c r="MTG1864" s="401"/>
      <c r="MTH1864" s="401"/>
      <c r="MTI1864" s="401"/>
      <c r="MTJ1864" s="401"/>
      <c r="MTK1864" s="401"/>
      <c r="MTL1864" s="401"/>
      <c r="MTM1864" s="401"/>
      <c r="MTN1864" s="401"/>
      <c r="MTO1864" s="401"/>
      <c r="MTP1864" s="401"/>
      <c r="MTQ1864" s="401"/>
      <c r="MTR1864" s="401"/>
      <c r="MTS1864" s="401"/>
      <c r="MTT1864" s="401"/>
      <c r="MTU1864" s="401"/>
      <c r="MTV1864" s="401"/>
      <c r="MTW1864" s="401"/>
      <c r="MTX1864" s="401"/>
      <c r="MTY1864" s="401"/>
      <c r="MTZ1864" s="401"/>
      <c r="MUA1864" s="401"/>
      <c r="MUB1864" s="401"/>
      <c r="MUC1864" s="401"/>
      <c r="MUD1864" s="401"/>
      <c r="MUE1864" s="401"/>
      <c r="MUF1864" s="401"/>
      <c r="MUG1864" s="401"/>
      <c r="MUH1864" s="401"/>
      <c r="MUI1864" s="401"/>
      <c r="MUJ1864" s="401"/>
      <c r="MUK1864" s="401"/>
      <c r="MUL1864" s="401"/>
      <c r="MUM1864" s="401"/>
      <c r="MUN1864" s="401"/>
      <c r="MUO1864" s="401"/>
      <c r="MUP1864" s="401"/>
      <c r="MUQ1864" s="401"/>
      <c r="MUR1864" s="401"/>
      <c r="MUS1864" s="401"/>
      <c r="MUT1864" s="401"/>
      <c r="MUU1864" s="401"/>
      <c r="MUV1864" s="401"/>
      <c r="MUW1864" s="401"/>
      <c r="MUX1864" s="401"/>
      <c r="MUY1864" s="401"/>
      <c r="MUZ1864" s="401"/>
      <c r="MVA1864" s="401"/>
      <c r="MVB1864" s="401"/>
      <c r="MVC1864" s="401"/>
      <c r="MVD1864" s="401"/>
      <c r="MVE1864" s="401"/>
      <c r="MVF1864" s="401"/>
      <c r="MVG1864" s="401"/>
      <c r="MVH1864" s="401"/>
      <c r="MVI1864" s="401"/>
      <c r="MVJ1864" s="401"/>
      <c r="MVK1864" s="401"/>
      <c r="MVL1864" s="401"/>
      <c r="MVM1864" s="401"/>
      <c r="MVN1864" s="401"/>
      <c r="MVO1864" s="401"/>
      <c r="MVP1864" s="401"/>
      <c r="MVQ1864" s="401"/>
      <c r="MVR1864" s="401"/>
      <c r="MVS1864" s="401"/>
      <c r="MVT1864" s="401"/>
      <c r="MVU1864" s="401"/>
      <c r="MVV1864" s="401"/>
      <c r="MVW1864" s="401"/>
      <c r="MVX1864" s="401"/>
      <c r="MVY1864" s="401"/>
      <c r="MVZ1864" s="401"/>
      <c r="MWA1864" s="401"/>
      <c r="MWB1864" s="401"/>
      <c r="MWC1864" s="401"/>
      <c r="MWD1864" s="401"/>
      <c r="MWE1864" s="401"/>
      <c r="MWF1864" s="401"/>
      <c r="MWG1864" s="401"/>
      <c r="MWH1864" s="401"/>
      <c r="MWI1864" s="401"/>
      <c r="MWJ1864" s="401"/>
      <c r="MWK1864" s="401"/>
      <c r="MWL1864" s="401"/>
      <c r="MWM1864" s="401"/>
      <c r="MWN1864" s="401"/>
      <c r="MWO1864" s="401"/>
      <c r="MWP1864" s="401"/>
      <c r="MWQ1864" s="401"/>
      <c r="MWR1864" s="401"/>
      <c r="MWS1864" s="401"/>
      <c r="MWT1864" s="401"/>
      <c r="MWU1864" s="401"/>
      <c r="MWV1864" s="401"/>
      <c r="MWW1864" s="401"/>
      <c r="MWX1864" s="401"/>
      <c r="MWY1864" s="401"/>
      <c r="MWZ1864" s="401"/>
      <c r="MXA1864" s="401"/>
      <c r="MXB1864" s="401"/>
      <c r="MXC1864" s="401"/>
      <c r="MXD1864" s="401"/>
      <c r="MXE1864" s="401"/>
      <c r="MXF1864" s="401"/>
      <c r="MXG1864" s="401"/>
      <c r="MXH1864" s="401"/>
      <c r="MXI1864" s="401"/>
      <c r="MXJ1864" s="401"/>
      <c r="MXK1864" s="401"/>
      <c r="MXL1864" s="401"/>
      <c r="MXM1864" s="401"/>
      <c r="MXN1864" s="401"/>
      <c r="MXO1864" s="401"/>
      <c r="MXP1864" s="401"/>
      <c r="MXQ1864" s="401"/>
      <c r="MXR1864" s="401"/>
      <c r="MXS1864" s="401"/>
      <c r="MXT1864" s="401"/>
      <c r="MXU1864" s="401"/>
      <c r="MXV1864" s="401"/>
      <c r="MXW1864" s="401"/>
      <c r="MXX1864" s="401"/>
      <c r="MXY1864" s="401"/>
      <c r="MXZ1864" s="401"/>
      <c r="MYA1864" s="401"/>
      <c r="MYB1864" s="401"/>
      <c r="MYC1864" s="401"/>
      <c r="MYD1864" s="401"/>
      <c r="MYE1864" s="401"/>
      <c r="MYF1864" s="401"/>
      <c r="MYG1864" s="401"/>
      <c r="MYH1864" s="401"/>
      <c r="MYI1864" s="401"/>
      <c r="MYJ1864" s="401"/>
      <c r="MYK1864" s="401"/>
      <c r="MYL1864" s="401"/>
      <c r="MYM1864" s="401"/>
      <c r="MYN1864" s="401"/>
      <c r="MYO1864" s="401"/>
      <c r="MYP1864" s="401"/>
      <c r="MYQ1864" s="401"/>
      <c r="MYR1864" s="401"/>
      <c r="MYS1864" s="401"/>
      <c r="MYT1864" s="401"/>
      <c r="MYU1864" s="401"/>
      <c r="MYV1864" s="401"/>
      <c r="MYW1864" s="401"/>
      <c r="MYX1864" s="401"/>
      <c r="MYY1864" s="401"/>
      <c r="MYZ1864" s="401"/>
      <c r="MZA1864" s="401"/>
      <c r="MZB1864" s="401"/>
      <c r="MZC1864" s="401"/>
      <c r="MZD1864" s="401"/>
      <c r="MZE1864" s="401"/>
      <c r="MZF1864" s="401"/>
      <c r="MZG1864" s="401"/>
      <c r="MZH1864" s="401"/>
      <c r="MZI1864" s="401"/>
      <c r="MZJ1864" s="401"/>
      <c r="MZK1864" s="401"/>
      <c r="MZL1864" s="401"/>
      <c r="MZM1864" s="401"/>
      <c r="MZN1864" s="401"/>
      <c r="MZO1864" s="401"/>
      <c r="MZP1864" s="401"/>
      <c r="MZQ1864" s="401"/>
      <c r="MZR1864" s="401"/>
      <c r="MZS1864" s="401"/>
      <c r="MZT1864" s="401"/>
      <c r="MZU1864" s="401"/>
      <c r="MZV1864" s="401"/>
      <c r="MZW1864" s="401"/>
      <c r="MZX1864" s="401"/>
      <c r="MZY1864" s="401"/>
      <c r="MZZ1864" s="401"/>
      <c r="NAA1864" s="401"/>
      <c r="NAB1864" s="401"/>
      <c r="NAC1864" s="401"/>
      <c r="NAD1864" s="401"/>
      <c r="NAE1864" s="401"/>
      <c r="NAF1864" s="401"/>
      <c r="NAG1864" s="401"/>
      <c r="NAH1864" s="401"/>
      <c r="NAI1864" s="401"/>
      <c r="NAJ1864" s="401"/>
      <c r="NAK1864" s="401"/>
      <c r="NAL1864" s="401"/>
      <c r="NAM1864" s="401"/>
      <c r="NAN1864" s="401"/>
      <c r="NAO1864" s="401"/>
      <c r="NAP1864" s="401"/>
      <c r="NAQ1864" s="401"/>
      <c r="NAR1864" s="401"/>
      <c r="NAS1864" s="401"/>
      <c r="NAT1864" s="401"/>
      <c r="NAU1864" s="401"/>
      <c r="NAV1864" s="401"/>
      <c r="NAW1864" s="401"/>
      <c r="NAX1864" s="401"/>
      <c r="NAY1864" s="401"/>
      <c r="NAZ1864" s="401"/>
      <c r="NBA1864" s="401"/>
      <c r="NBB1864" s="401"/>
      <c r="NBC1864" s="401"/>
      <c r="NBD1864" s="401"/>
      <c r="NBE1864" s="401"/>
      <c r="NBF1864" s="401"/>
      <c r="NBG1864" s="401"/>
      <c r="NBH1864" s="401"/>
      <c r="NBI1864" s="401"/>
      <c r="NBJ1864" s="401"/>
      <c r="NBK1864" s="401"/>
      <c r="NBL1864" s="401"/>
      <c r="NBM1864" s="401"/>
      <c r="NBN1864" s="401"/>
      <c r="NBO1864" s="401"/>
      <c r="NBP1864" s="401"/>
      <c r="NBQ1864" s="401"/>
      <c r="NBR1864" s="401"/>
      <c r="NBS1864" s="401"/>
      <c r="NBT1864" s="401"/>
      <c r="NBU1864" s="401"/>
      <c r="NBV1864" s="401"/>
      <c r="NBW1864" s="401"/>
      <c r="NBX1864" s="401"/>
      <c r="NBY1864" s="401"/>
      <c r="NBZ1864" s="401"/>
      <c r="NCA1864" s="401"/>
      <c r="NCB1864" s="401"/>
      <c r="NCC1864" s="401"/>
      <c r="NCD1864" s="401"/>
      <c r="NCE1864" s="401"/>
      <c r="NCF1864" s="401"/>
      <c r="NCG1864" s="401"/>
      <c r="NCH1864" s="401"/>
      <c r="NCI1864" s="401"/>
      <c r="NCJ1864" s="401"/>
      <c r="NCK1864" s="401"/>
      <c r="NCL1864" s="401"/>
      <c r="NCM1864" s="401"/>
      <c r="NCN1864" s="401"/>
      <c r="NCO1864" s="401"/>
      <c r="NCP1864" s="401"/>
      <c r="NCQ1864" s="401"/>
      <c r="NCR1864" s="401"/>
      <c r="NCS1864" s="401"/>
      <c r="NCT1864" s="401"/>
      <c r="NCU1864" s="401"/>
      <c r="NCV1864" s="401"/>
      <c r="NCW1864" s="401"/>
      <c r="NCX1864" s="401"/>
      <c r="NCY1864" s="401"/>
      <c r="NCZ1864" s="401"/>
      <c r="NDA1864" s="401"/>
      <c r="NDB1864" s="401"/>
      <c r="NDC1864" s="401"/>
      <c r="NDD1864" s="401"/>
      <c r="NDE1864" s="401"/>
      <c r="NDF1864" s="401"/>
      <c r="NDG1864" s="401"/>
      <c r="NDH1864" s="401"/>
      <c r="NDI1864" s="401"/>
      <c r="NDJ1864" s="401"/>
      <c r="NDK1864" s="401"/>
      <c r="NDL1864" s="401"/>
      <c r="NDM1864" s="401"/>
      <c r="NDN1864" s="401"/>
      <c r="NDO1864" s="401"/>
      <c r="NDP1864" s="401"/>
      <c r="NDQ1864" s="401"/>
      <c r="NDR1864" s="401"/>
      <c r="NDS1864" s="401"/>
      <c r="NDT1864" s="401"/>
      <c r="NDU1864" s="401"/>
      <c r="NDV1864" s="401"/>
      <c r="NDW1864" s="401"/>
      <c r="NDX1864" s="401"/>
      <c r="NDY1864" s="401"/>
      <c r="NDZ1864" s="401"/>
      <c r="NEA1864" s="401"/>
      <c r="NEB1864" s="401"/>
      <c r="NEC1864" s="401"/>
      <c r="NED1864" s="401"/>
      <c r="NEE1864" s="401"/>
      <c r="NEF1864" s="401"/>
      <c r="NEG1864" s="401"/>
      <c r="NEH1864" s="401"/>
      <c r="NEI1864" s="401"/>
      <c r="NEJ1864" s="401"/>
      <c r="NEK1864" s="401"/>
      <c r="NEL1864" s="401"/>
      <c r="NEM1864" s="401"/>
      <c r="NEN1864" s="401"/>
      <c r="NEO1864" s="401"/>
      <c r="NEP1864" s="401"/>
      <c r="NEQ1864" s="401"/>
      <c r="NER1864" s="401"/>
      <c r="NES1864" s="401"/>
      <c r="NET1864" s="401"/>
      <c r="NEU1864" s="401"/>
      <c r="NEV1864" s="401"/>
      <c r="NEW1864" s="401"/>
      <c r="NEX1864" s="401"/>
      <c r="NEY1864" s="401"/>
      <c r="NEZ1864" s="401"/>
      <c r="NFA1864" s="401"/>
      <c r="NFB1864" s="401"/>
      <c r="NFC1864" s="401"/>
      <c r="NFD1864" s="401"/>
      <c r="NFE1864" s="401"/>
      <c r="NFF1864" s="401"/>
      <c r="NFG1864" s="401"/>
      <c r="NFH1864" s="401"/>
      <c r="NFI1864" s="401"/>
      <c r="NFJ1864" s="401"/>
      <c r="NFK1864" s="401"/>
      <c r="NFL1864" s="401"/>
      <c r="NFM1864" s="401"/>
      <c r="NFN1864" s="401"/>
      <c r="NFO1864" s="401"/>
      <c r="NFP1864" s="401"/>
      <c r="NFQ1864" s="401"/>
      <c r="NFR1864" s="401"/>
      <c r="NFS1864" s="401"/>
      <c r="NFT1864" s="401"/>
      <c r="NFU1864" s="401"/>
      <c r="NFV1864" s="401"/>
      <c r="NFW1864" s="401"/>
      <c r="NFX1864" s="401"/>
      <c r="NFY1864" s="401"/>
      <c r="NFZ1864" s="401"/>
      <c r="NGA1864" s="401"/>
      <c r="NGB1864" s="401"/>
      <c r="NGC1864" s="401"/>
      <c r="NGD1864" s="401"/>
      <c r="NGE1864" s="401"/>
      <c r="NGF1864" s="401"/>
      <c r="NGG1864" s="401"/>
      <c r="NGH1864" s="401"/>
      <c r="NGI1864" s="401"/>
      <c r="NGJ1864" s="401"/>
      <c r="NGK1864" s="401"/>
      <c r="NGL1864" s="401"/>
      <c r="NGM1864" s="401"/>
      <c r="NGN1864" s="401"/>
      <c r="NGO1864" s="401"/>
      <c r="NGP1864" s="401"/>
      <c r="NGQ1864" s="401"/>
      <c r="NGR1864" s="401"/>
      <c r="NGS1864" s="401"/>
      <c r="NGT1864" s="401"/>
      <c r="NGU1864" s="401"/>
      <c r="NGV1864" s="401"/>
      <c r="NGW1864" s="401"/>
      <c r="NGX1864" s="401"/>
      <c r="NGY1864" s="401"/>
      <c r="NGZ1864" s="401"/>
      <c r="NHA1864" s="401"/>
      <c r="NHB1864" s="401"/>
      <c r="NHC1864" s="401"/>
      <c r="NHD1864" s="401"/>
      <c r="NHE1864" s="401"/>
      <c r="NHF1864" s="401"/>
      <c r="NHG1864" s="401"/>
      <c r="NHH1864" s="401"/>
      <c r="NHI1864" s="401"/>
      <c r="NHJ1864" s="401"/>
      <c r="NHK1864" s="401"/>
      <c r="NHL1864" s="401"/>
      <c r="NHM1864" s="401"/>
      <c r="NHN1864" s="401"/>
      <c r="NHO1864" s="401"/>
      <c r="NHP1864" s="401"/>
      <c r="NHQ1864" s="401"/>
      <c r="NHR1864" s="401"/>
      <c r="NHS1864" s="401"/>
      <c r="NHT1864" s="401"/>
      <c r="NHU1864" s="401"/>
      <c r="NHV1864" s="401"/>
      <c r="NHW1864" s="401"/>
      <c r="NHX1864" s="401"/>
      <c r="NHY1864" s="401"/>
      <c r="NHZ1864" s="401"/>
      <c r="NIA1864" s="401"/>
      <c r="NIB1864" s="401"/>
      <c r="NIC1864" s="401"/>
      <c r="NID1864" s="401"/>
      <c r="NIE1864" s="401"/>
      <c r="NIF1864" s="401"/>
      <c r="NIG1864" s="401"/>
      <c r="NIH1864" s="401"/>
      <c r="NII1864" s="401"/>
      <c r="NIJ1864" s="401"/>
      <c r="NIK1864" s="401"/>
      <c r="NIL1864" s="401"/>
      <c r="NIM1864" s="401"/>
      <c r="NIN1864" s="401"/>
      <c r="NIO1864" s="401"/>
      <c r="NIP1864" s="401"/>
      <c r="NIQ1864" s="401"/>
      <c r="NIR1864" s="401"/>
      <c r="NIS1864" s="401"/>
      <c r="NIT1864" s="401"/>
      <c r="NIU1864" s="401"/>
      <c r="NIV1864" s="401"/>
      <c r="NIW1864" s="401"/>
      <c r="NIX1864" s="401"/>
      <c r="NIY1864" s="401"/>
      <c r="NIZ1864" s="401"/>
      <c r="NJA1864" s="401"/>
      <c r="NJB1864" s="401"/>
      <c r="NJC1864" s="401"/>
      <c r="NJD1864" s="401"/>
      <c r="NJE1864" s="401"/>
      <c r="NJF1864" s="401"/>
      <c r="NJG1864" s="401"/>
      <c r="NJH1864" s="401"/>
      <c r="NJI1864" s="401"/>
      <c r="NJJ1864" s="401"/>
      <c r="NJK1864" s="401"/>
      <c r="NJL1864" s="401"/>
      <c r="NJM1864" s="401"/>
      <c r="NJN1864" s="401"/>
      <c r="NJO1864" s="401"/>
      <c r="NJP1864" s="401"/>
      <c r="NJQ1864" s="401"/>
      <c r="NJR1864" s="401"/>
      <c r="NJS1864" s="401"/>
      <c r="NJT1864" s="401"/>
      <c r="NJU1864" s="401"/>
      <c r="NJV1864" s="401"/>
      <c r="NJW1864" s="401"/>
      <c r="NJX1864" s="401"/>
      <c r="NJY1864" s="401"/>
      <c r="NJZ1864" s="401"/>
      <c r="NKA1864" s="401"/>
      <c r="NKB1864" s="401"/>
      <c r="NKC1864" s="401"/>
      <c r="NKD1864" s="401"/>
      <c r="NKE1864" s="401"/>
      <c r="NKF1864" s="401"/>
      <c r="NKG1864" s="401"/>
      <c r="NKH1864" s="401"/>
      <c r="NKI1864" s="401"/>
      <c r="NKJ1864" s="401"/>
      <c r="NKK1864" s="401"/>
      <c r="NKL1864" s="401"/>
      <c r="NKM1864" s="401"/>
      <c r="NKN1864" s="401"/>
      <c r="NKO1864" s="401"/>
      <c r="NKP1864" s="401"/>
      <c r="NKQ1864" s="401"/>
      <c r="NKR1864" s="401"/>
      <c r="NKS1864" s="401"/>
      <c r="NKT1864" s="401"/>
      <c r="NKU1864" s="401"/>
      <c r="NKV1864" s="401"/>
      <c r="NKW1864" s="401"/>
      <c r="NKX1864" s="401"/>
      <c r="NKY1864" s="401"/>
      <c r="NKZ1864" s="401"/>
      <c r="NLA1864" s="401"/>
      <c r="NLB1864" s="401"/>
      <c r="NLC1864" s="401"/>
      <c r="NLD1864" s="401"/>
      <c r="NLE1864" s="401"/>
      <c r="NLF1864" s="401"/>
      <c r="NLG1864" s="401"/>
      <c r="NLH1864" s="401"/>
      <c r="NLI1864" s="401"/>
      <c r="NLJ1864" s="401"/>
      <c r="NLK1864" s="401"/>
      <c r="NLL1864" s="401"/>
      <c r="NLM1864" s="401"/>
      <c r="NLN1864" s="401"/>
      <c r="NLO1864" s="401"/>
      <c r="NLP1864" s="401"/>
      <c r="NLQ1864" s="401"/>
      <c r="NLR1864" s="401"/>
      <c r="NLS1864" s="401"/>
      <c r="NLT1864" s="401"/>
      <c r="NLU1864" s="401"/>
      <c r="NLV1864" s="401"/>
      <c r="NLW1864" s="401"/>
      <c r="NLX1864" s="401"/>
      <c r="NLY1864" s="401"/>
      <c r="NLZ1864" s="401"/>
      <c r="NMA1864" s="401"/>
      <c r="NMB1864" s="401"/>
      <c r="NMC1864" s="401"/>
      <c r="NMD1864" s="401"/>
      <c r="NME1864" s="401"/>
      <c r="NMF1864" s="401"/>
      <c r="NMG1864" s="401"/>
      <c r="NMH1864" s="401"/>
      <c r="NMI1864" s="401"/>
      <c r="NMJ1864" s="401"/>
      <c r="NMK1864" s="401"/>
      <c r="NML1864" s="401"/>
      <c r="NMM1864" s="401"/>
      <c r="NMN1864" s="401"/>
      <c r="NMO1864" s="401"/>
      <c r="NMP1864" s="401"/>
      <c r="NMQ1864" s="401"/>
      <c r="NMR1864" s="401"/>
      <c r="NMS1864" s="401"/>
      <c r="NMT1864" s="401"/>
      <c r="NMU1864" s="401"/>
      <c r="NMV1864" s="401"/>
      <c r="NMW1864" s="401"/>
      <c r="NMX1864" s="401"/>
      <c r="NMY1864" s="401"/>
      <c r="NMZ1864" s="401"/>
      <c r="NNA1864" s="401"/>
      <c r="NNB1864" s="401"/>
      <c r="NNC1864" s="401"/>
      <c r="NND1864" s="401"/>
      <c r="NNE1864" s="401"/>
      <c r="NNF1864" s="401"/>
      <c r="NNG1864" s="401"/>
      <c r="NNH1864" s="401"/>
      <c r="NNI1864" s="401"/>
      <c r="NNJ1864" s="401"/>
      <c r="NNK1864" s="401"/>
      <c r="NNL1864" s="401"/>
      <c r="NNM1864" s="401"/>
      <c r="NNN1864" s="401"/>
      <c r="NNO1864" s="401"/>
      <c r="NNP1864" s="401"/>
      <c r="NNQ1864" s="401"/>
      <c r="NNR1864" s="401"/>
      <c r="NNS1864" s="401"/>
      <c r="NNT1864" s="401"/>
      <c r="NNU1864" s="401"/>
      <c r="NNV1864" s="401"/>
      <c r="NNW1864" s="401"/>
      <c r="NNX1864" s="401"/>
      <c r="NNY1864" s="401"/>
      <c r="NNZ1864" s="401"/>
      <c r="NOA1864" s="401"/>
      <c r="NOB1864" s="401"/>
      <c r="NOC1864" s="401"/>
      <c r="NOD1864" s="401"/>
      <c r="NOE1864" s="401"/>
      <c r="NOF1864" s="401"/>
      <c r="NOG1864" s="401"/>
      <c r="NOH1864" s="401"/>
      <c r="NOI1864" s="401"/>
      <c r="NOJ1864" s="401"/>
      <c r="NOK1864" s="401"/>
      <c r="NOL1864" s="401"/>
      <c r="NOM1864" s="401"/>
      <c r="NON1864" s="401"/>
      <c r="NOO1864" s="401"/>
      <c r="NOP1864" s="401"/>
      <c r="NOQ1864" s="401"/>
      <c r="NOR1864" s="401"/>
      <c r="NOS1864" s="401"/>
      <c r="NOT1864" s="401"/>
      <c r="NOU1864" s="401"/>
      <c r="NOV1864" s="401"/>
      <c r="NOW1864" s="401"/>
      <c r="NOX1864" s="401"/>
      <c r="NOY1864" s="401"/>
      <c r="NOZ1864" s="401"/>
      <c r="NPA1864" s="401"/>
      <c r="NPB1864" s="401"/>
      <c r="NPC1864" s="401"/>
      <c r="NPD1864" s="401"/>
      <c r="NPE1864" s="401"/>
      <c r="NPF1864" s="401"/>
      <c r="NPG1864" s="401"/>
      <c r="NPH1864" s="401"/>
      <c r="NPI1864" s="401"/>
      <c r="NPJ1864" s="401"/>
      <c r="NPK1864" s="401"/>
      <c r="NPL1864" s="401"/>
      <c r="NPM1864" s="401"/>
      <c r="NPN1864" s="401"/>
      <c r="NPO1864" s="401"/>
      <c r="NPP1864" s="401"/>
      <c r="NPQ1864" s="401"/>
      <c r="NPR1864" s="401"/>
      <c r="NPS1864" s="401"/>
      <c r="NPT1864" s="401"/>
      <c r="NPU1864" s="401"/>
      <c r="NPV1864" s="401"/>
      <c r="NPW1864" s="401"/>
      <c r="NPX1864" s="401"/>
      <c r="NPY1864" s="401"/>
      <c r="NPZ1864" s="401"/>
      <c r="NQA1864" s="401"/>
      <c r="NQB1864" s="401"/>
      <c r="NQC1864" s="401"/>
      <c r="NQD1864" s="401"/>
      <c r="NQE1864" s="401"/>
      <c r="NQF1864" s="401"/>
      <c r="NQG1864" s="401"/>
      <c r="NQH1864" s="401"/>
      <c r="NQI1864" s="401"/>
      <c r="NQJ1864" s="401"/>
      <c r="NQK1864" s="401"/>
      <c r="NQL1864" s="401"/>
      <c r="NQM1864" s="401"/>
      <c r="NQN1864" s="401"/>
      <c r="NQO1864" s="401"/>
      <c r="NQP1864" s="401"/>
      <c r="NQQ1864" s="401"/>
      <c r="NQR1864" s="401"/>
      <c r="NQS1864" s="401"/>
      <c r="NQT1864" s="401"/>
      <c r="NQU1864" s="401"/>
      <c r="NQV1864" s="401"/>
      <c r="NQW1864" s="401"/>
      <c r="NQX1864" s="401"/>
      <c r="NQY1864" s="401"/>
      <c r="NQZ1864" s="401"/>
      <c r="NRA1864" s="401"/>
      <c r="NRB1864" s="401"/>
      <c r="NRC1864" s="401"/>
      <c r="NRD1864" s="401"/>
      <c r="NRE1864" s="401"/>
      <c r="NRF1864" s="401"/>
      <c r="NRG1864" s="401"/>
      <c r="NRH1864" s="401"/>
      <c r="NRI1864" s="401"/>
      <c r="NRJ1864" s="401"/>
      <c r="NRK1864" s="401"/>
      <c r="NRL1864" s="401"/>
      <c r="NRM1864" s="401"/>
      <c r="NRN1864" s="401"/>
      <c r="NRO1864" s="401"/>
      <c r="NRP1864" s="401"/>
      <c r="NRQ1864" s="401"/>
      <c r="NRR1864" s="401"/>
      <c r="NRS1864" s="401"/>
      <c r="NRT1864" s="401"/>
      <c r="NRU1864" s="401"/>
      <c r="NRV1864" s="401"/>
      <c r="NRW1864" s="401"/>
      <c r="NRX1864" s="401"/>
      <c r="NRY1864" s="401"/>
      <c r="NRZ1864" s="401"/>
      <c r="NSA1864" s="401"/>
      <c r="NSB1864" s="401"/>
      <c r="NSC1864" s="401"/>
      <c r="NSD1864" s="401"/>
      <c r="NSE1864" s="401"/>
      <c r="NSF1864" s="401"/>
      <c r="NSG1864" s="401"/>
      <c r="NSH1864" s="401"/>
      <c r="NSI1864" s="401"/>
      <c r="NSJ1864" s="401"/>
      <c r="NSK1864" s="401"/>
      <c r="NSL1864" s="401"/>
      <c r="NSM1864" s="401"/>
      <c r="NSN1864" s="401"/>
      <c r="NSO1864" s="401"/>
      <c r="NSP1864" s="401"/>
      <c r="NSQ1864" s="401"/>
      <c r="NSR1864" s="401"/>
      <c r="NSS1864" s="401"/>
      <c r="NST1864" s="401"/>
      <c r="NSU1864" s="401"/>
      <c r="NSV1864" s="401"/>
      <c r="NSW1864" s="401"/>
      <c r="NSX1864" s="401"/>
      <c r="NSY1864" s="401"/>
      <c r="NSZ1864" s="401"/>
      <c r="NTA1864" s="401"/>
      <c r="NTB1864" s="401"/>
      <c r="NTC1864" s="401"/>
      <c r="NTD1864" s="401"/>
      <c r="NTE1864" s="401"/>
      <c r="NTF1864" s="401"/>
      <c r="NTG1864" s="401"/>
      <c r="NTH1864" s="401"/>
      <c r="NTI1864" s="401"/>
      <c r="NTJ1864" s="401"/>
      <c r="NTK1864" s="401"/>
      <c r="NTL1864" s="401"/>
      <c r="NTM1864" s="401"/>
      <c r="NTN1864" s="401"/>
      <c r="NTO1864" s="401"/>
      <c r="NTP1864" s="401"/>
      <c r="NTQ1864" s="401"/>
      <c r="NTR1864" s="401"/>
      <c r="NTS1864" s="401"/>
      <c r="NTT1864" s="401"/>
      <c r="NTU1864" s="401"/>
      <c r="NTV1864" s="401"/>
      <c r="NTW1864" s="401"/>
      <c r="NTX1864" s="401"/>
      <c r="NTY1864" s="401"/>
      <c r="NTZ1864" s="401"/>
      <c r="NUA1864" s="401"/>
      <c r="NUB1864" s="401"/>
      <c r="NUC1864" s="401"/>
      <c r="NUD1864" s="401"/>
      <c r="NUE1864" s="401"/>
      <c r="NUF1864" s="401"/>
      <c r="NUG1864" s="401"/>
      <c r="NUH1864" s="401"/>
      <c r="NUI1864" s="401"/>
      <c r="NUJ1864" s="401"/>
      <c r="NUK1864" s="401"/>
      <c r="NUL1864" s="401"/>
      <c r="NUM1864" s="401"/>
      <c r="NUN1864" s="401"/>
      <c r="NUO1864" s="401"/>
      <c r="NUP1864" s="401"/>
      <c r="NUQ1864" s="401"/>
      <c r="NUR1864" s="401"/>
      <c r="NUS1864" s="401"/>
      <c r="NUT1864" s="401"/>
      <c r="NUU1864" s="401"/>
      <c r="NUV1864" s="401"/>
      <c r="NUW1864" s="401"/>
      <c r="NUX1864" s="401"/>
      <c r="NUY1864" s="401"/>
      <c r="NUZ1864" s="401"/>
      <c r="NVA1864" s="401"/>
      <c r="NVB1864" s="401"/>
      <c r="NVC1864" s="401"/>
      <c r="NVD1864" s="401"/>
      <c r="NVE1864" s="401"/>
      <c r="NVF1864" s="401"/>
      <c r="NVG1864" s="401"/>
      <c r="NVH1864" s="401"/>
      <c r="NVI1864" s="401"/>
      <c r="NVJ1864" s="401"/>
      <c r="NVK1864" s="401"/>
      <c r="NVL1864" s="401"/>
      <c r="NVM1864" s="401"/>
      <c r="NVN1864" s="401"/>
      <c r="NVO1864" s="401"/>
      <c r="NVP1864" s="401"/>
      <c r="NVQ1864" s="401"/>
      <c r="NVR1864" s="401"/>
      <c r="NVS1864" s="401"/>
      <c r="NVT1864" s="401"/>
      <c r="NVU1864" s="401"/>
      <c r="NVV1864" s="401"/>
      <c r="NVW1864" s="401"/>
      <c r="NVX1864" s="401"/>
      <c r="NVY1864" s="401"/>
      <c r="NVZ1864" s="401"/>
      <c r="NWA1864" s="401"/>
      <c r="NWB1864" s="401"/>
      <c r="NWC1864" s="401"/>
      <c r="NWD1864" s="401"/>
      <c r="NWE1864" s="401"/>
      <c r="NWF1864" s="401"/>
      <c r="NWG1864" s="401"/>
      <c r="NWH1864" s="401"/>
      <c r="NWI1864" s="401"/>
      <c r="NWJ1864" s="401"/>
      <c r="NWK1864" s="401"/>
      <c r="NWL1864" s="401"/>
      <c r="NWM1864" s="401"/>
      <c r="NWN1864" s="401"/>
      <c r="NWO1864" s="401"/>
      <c r="NWP1864" s="401"/>
      <c r="NWQ1864" s="401"/>
      <c r="NWR1864" s="401"/>
      <c r="NWS1864" s="401"/>
      <c r="NWT1864" s="401"/>
      <c r="NWU1864" s="401"/>
      <c r="NWV1864" s="401"/>
      <c r="NWW1864" s="401"/>
      <c r="NWX1864" s="401"/>
      <c r="NWY1864" s="401"/>
      <c r="NWZ1864" s="401"/>
      <c r="NXA1864" s="401"/>
      <c r="NXB1864" s="401"/>
      <c r="NXC1864" s="401"/>
      <c r="NXD1864" s="401"/>
      <c r="NXE1864" s="401"/>
      <c r="NXF1864" s="401"/>
      <c r="NXG1864" s="401"/>
      <c r="NXH1864" s="401"/>
      <c r="NXI1864" s="401"/>
      <c r="NXJ1864" s="401"/>
      <c r="NXK1864" s="401"/>
      <c r="NXL1864" s="401"/>
      <c r="NXM1864" s="401"/>
      <c r="NXN1864" s="401"/>
      <c r="NXO1864" s="401"/>
      <c r="NXP1864" s="401"/>
      <c r="NXQ1864" s="401"/>
      <c r="NXR1864" s="401"/>
      <c r="NXS1864" s="401"/>
      <c r="NXT1864" s="401"/>
      <c r="NXU1864" s="401"/>
      <c r="NXV1864" s="401"/>
      <c r="NXW1864" s="401"/>
      <c r="NXX1864" s="401"/>
      <c r="NXY1864" s="401"/>
      <c r="NXZ1864" s="401"/>
      <c r="NYA1864" s="401"/>
      <c r="NYB1864" s="401"/>
      <c r="NYC1864" s="401"/>
      <c r="NYD1864" s="401"/>
      <c r="NYE1864" s="401"/>
      <c r="NYF1864" s="401"/>
      <c r="NYG1864" s="401"/>
      <c r="NYH1864" s="401"/>
      <c r="NYI1864" s="401"/>
      <c r="NYJ1864" s="401"/>
      <c r="NYK1864" s="401"/>
      <c r="NYL1864" s="401"/>
      <c r="NYM1864" s="401"/>
      <c r="NYN1864" s="401"/>
      <c r="NYO1864" s="401"/>
      <c r="NYP1864" s="401"/>
      <c r="NYQ1864" s="401"/>
      <c r="NYR1864" s="401"/>
      <c r="NYS1864" s="401"/>
      <c r="NYT1864" s="401"/>
      <c r="NYU1864" s="401"/>
      <c r="NYV1864" s="401"/>
      <c r="NYW1864" s="401"/>
      <c r="NYX1864" s="401"/>
      <c r="NYY1864" s="401"/>
      <c r="NYZ1864" s="401"/>
      <c r="NZA1864" s="401"/>
      <c r="NZB1864" s="401"/>
      <c r="NZC1864" s="401"/>
      <c r="NZD1864" s="401"/>
      <c r="NZE1864" s="401"/>
      <c r="NZF1864" s="401"/>
      <c r="NZG1864" s="401"/>
      <c r="NZH1864" s="401"/>
      <c r="NZI1864" s="401"/>
      <c r="NZJ1864" s="401"/>
      <c r="NZK1864" s="401"/>
      <c r="NZL1864" s="401"/>
      <c r="NZM1864" s="401"/>
      <c r="NZN1864" s="401"/>
      <c r="NZO1864" s="401"/>
      <c r="NZP1864" s="401"/>
      <c r="NZQ1864" s="401"/>
      <c r="NZR1864" s="401"/>
      <c r="NZS1864" s="401"/>
      <c r="NZT1864" s="401"/>
      <c r="NZU1864" s="401"/>
      <c r="NZV1864" s="401"/>
      <c r="NZW1864" s="401"/>
      <c r="NZX1864" s="401"/>
      <c r="NZY1864" s="401"/>
      <c r="NZZ1864" s="401"/>
      <c r="OAA1864" s="401"/>
      <c r="OAB1864" s="401"/>
      <c r="OAC1864" s="401"/>
      <c r="OAD1864" s="401"/>
      <c r="OAE1864" s="401"/>
      <c r="OAF1864" s="401"/>
      <c r="OAG1864" s="401"/>
      <c r="OAH1864" s="401"/>
      <c r="OAI1864" s="401"/>
      <c r="OAJ1864" s="401"/>
      <c r="OAK1864" s="401"/>
      <c r="OAL1864" s="401"/>
      <c r="OAM1864" s="401"/>
      <c r="OAN1864" s="401"/>
      <c r="OAO1864" s="401"/>
      <c r="OAP1864" s="401"/>
      <c r="OAQ1864" s="401"/>
      <c r="OAR1864" s="401"/>
      <c r="OAS1864" s="401"/>
      <c r="OAT1864" s="401"/>
      <c r="OAU1864" s="401"/>
      <c r="OAV1864" s="401"/>
      <c r="OAW1864" s="401"/>
      <c r="OAX1864" s="401"/>
      <c r="OAY1864" s="401"/>
      <c r="OAZ1864" s="401"/>
      <c r="OBA1864" s="401"/>
      <c r="OBB1864" s="401"/>
      <c r="OBC1864" s="401"/>
      <c r="OBD1864" s="401"/>
      <c r="OBE1864" s="401"/>
      <c r="OBF1864" s="401"/>
      <c r="OBG1864" s="401"/>
      <c r="OBH1864" s="401"/>
      <c r="OBI1864" s="401"/>
      <c r="OBJ1864" s="401"/>
      <c r="OBK1864" s="401"/>
      <c r="OBL1864" s="401"/>
      <c r="OBM1864" s="401"/>
      <c r="OBN1864" s="401"/>
      <c r="OBO1864" s="401"/>
      <c r="OBP1864" s="401"/>
      <c r="OBQ1864" s="401"/>
      <c r="OBR1864" s="401"/>
      <c r="OBS1864" s="401"/>
      <c r="OBT1864" s="401"/>
      <c r="OBU1864" s="401"/>
      <c r="OBV1864" s="401"/>
      <c r="OBW1864" s="401"/>
      <c r="OBX1864" s="401"/>
      <c r="OBY1864" s="401"/>
      <c r="OBZ1864" s="401"/>
      <c r="OCA1864" s="401"/>
      <c r="OCB1864" s="401"/>
      <c r="OCC1864" s="401"/>
      <c r="OCD1864" s="401"/>
      <c r="OCE1864" s="401"/>
      <c r="OCF1864" s="401"/>
      <c r="OCG1864" s="401"/>
      <c r="OCH1864" s="401"/>
      <c r="OCI1864" s="401"/>
      <c r="OCJ1864" s="401"/>
      <c r="OCK1864" s="401"/>
      <c r="OCL1864" s="401"/>
      <c r="OCM1864" s="401"/>
      <c r="OCN1864" s="401"/>
      <c r="OCO1864" s="401"/>
      <c r="OCP1864" s="401"/>
      <c r="OCQ1864" s="401"/>
      <c r="OCR1864" s="401"/>
      <c r="OCS1864" s="401"/>
      <c r="OCT1864" s="401"/>
      <c r="OCU1864" s="401"/>
      <c r="OCV1864" s="401"/>
      <c r="OCW1864" s="401"/>
      <c r="OCX1864" s="401"/>
      <c r="OCY1864" s="401"/>
      <c r="OCZ1864" s="401"/>
      <c r="ODA1864" s="401"/>
      <c r="ODB1864" s="401"/>
      <c r="ODC1864" s="401"/>
      <c r="ODD1864" s="401"/>
      <c r="ODE1864" s="401"/>
      <c r="ODF1864" s="401"/>
      <c r="ODG1864" s="401"/>
      <c r="ODH1864" s="401"/>
      <c r="ODI1864" s="401"/>
      <c r="ODJ1864" s="401"/>
      <c r="ODK1864" s="401"/>
      <c r="ODL1864" s="401"/>
      <c r="ODM1864" s="401"/>
      <c r="ODN1864" s="401"/>
      <c r="ODO1864" s="401"/>
      <c r="ODP1864" s="401"/>
      <c r="ODQ1864" s="401"/>
      <c r="ODR1864" s="401"/>
      <c r="ODS1864" s="401"/>
      <c r="ODT1864" s="401"/>
      <c r="ODU1864" s="401"/>
      <c r="ODV1864" s="401"/>
      <c r="ODW1864" s="401"/>
      <c r="ODX1864" s="401"/>
      <c r="ODY1864" s="401"/>
      <c r="ODZ1864" s="401"/>
      <c r="OEA1864" s="401"/>
      <c r="OEB1864" s="401"/>
      <c r="OEC1864" s="401"/>
      <c r="OED1864" s="401"/>
      <c r="OEE1864" s="401"/>
      <c r="OEF1864" s="401"/>
      <c r="OEG1864" s="401"/>
      <c r="OEH1864" s="401"/>
      <c r="OEI1864" s="401"/>
      <c r="OEJ1864" s="401"/>
      <c r="OEK1864" s="401"/>
      <c r="OEL1864" s="401"/>
      <c r="OEM1864" s="401"/>
      <c r="OEN1864" s="401"/>
      <c r="OEO1864" s="401"/>
      <c r="OEP1864" s="401"/>
      <c r="OEQ1864" s="401"/>
      <c r="OER1864" s="401"/>
      <c r="OES1864" s="401"/>
      <c r="OET1864" s="401"/>
      <c r="OEU1864" s="401"/>
      <c r="OEV1864" s="401"/>
      <c r="OEW1864" s="401"/>
      <c r="OEX1864" s="401"/>
      <c r="OEY1864" s="401"/>
      <c r="OEZ1864" s="401"/>
      <c r="OFA1864" s="401"/>
      <c r="OFB1864" s="401"/>
      <c r="OFC1864" s="401"/>
      <c r="OFD1864" s="401"/>
      <c r="OFE1864" s="401"/>
      <c r="OFF1864" s="401"/>
      <c r="OFG1864" s="401"/>
      <c r="OFH1864" s="401"/>
      <c r="OFI1864" s="401"/>
      <c r="OFJ1864" s="401"/>
      <c r="OFK1864" s="401"/>
      <c r="OFL1864" s="401"/>
      <c r="OFM1864" s="401"/>
      <c r="OFN1864" s="401"/>
      <c r="OFO1864" s="401"/>
      <c r="OFP1864" s="401"/>
      <c r="OFQ1864" s="401"/>
      <c r="OFR1864" s="401"/>
      <c r="OFS1864" s="401"/>
      <c r="OFT1864" s="401"/>
      <c r="OFU1864" s="401"/>
      <c r="OFV1864" s="401"/>
      <c r="OFW1864" s="401"/>
      <c r="OFX1864" s="401"/>
      <c r="OFY1864" s="401"/>
      <c r="OFZ1864" s="401"/>
      <c r="OGA1864" s="401"/>
      <c r="OGB1864" s="401"/>
      <c r="OGC1864" s="401"/>
      <c r="OGD1864" s="401"/>
      <c r="OGE1864" s="401"/>
      <c r="OGF1864" s="401"/>
      <c r="OGG1864" s="401"/>
      <c r="OGH1864" s="401"/>
      <c r="OGI1864" s="401"/>
      <c r="OGJ1864" s="401"/>
      <c r="OGK1864" s="401"/>
      <c r="OGL1864" s="401"/>
      <c r="OGM1864" s="401"/>
      <c r="OGN1864" s="401"/>
      <c r="OGO1864" s="401"/>
      <c r="OGP1864" s="401"/>
      <c r="OGQ1864" s="401"/>
      <c r="OGR1864" s="401"/>
      <c r="OGS1864" s="401"/>
      <c r="OGT1864" s="401"/>
      <c r="OGU1864" s="401"/>
      <c r="OGV1864" s="401"/>
      <c r="OGW1864" s="401"/>
      <c r="OGX1864" s="401"/>
      <c r="OGY1864" s="401"/>
      <c r="OGZ1864" s="401"/>
      <c r="OHA1864" s="401"/>
      <c r="OHB1864" s="401"/>
      <c r="OHC1864" s="401"/>
      <c r="OHD1864" s="401"/>
      <c r="OHE1864" s="401"/>
      <c r="OHF1864" s="401"/>
      <c r="OHG1864" s="401"/>
      <c r="OHH1864" s="401"/>
      <c r="OHI1864" s="401"/>
      <c r="OHJ1864" s="401"/>
      <c r="OHK1864" s="401"/>
      <c r="OHL1864" s="401"/>
      <c r="OHM1864" s="401"/>
      <c r="OHN1864" s="401"/>
      <c r="OHO1864" s="401"/>
      <c r="OHP1864" s="401"/>
      <c r="OHQ1864" s="401"/>
      <c r="OHR1864" s="401"/>
      <c r="OHS1864" s="401"/>
      <c r="OHT1864" s="401"/>
      <c r="OHU1864" s="401"/>
      <c r="OHV1864" s="401"/>
      <c r="OHW1864" s="401"/>
      <c r="OHX1864" s="401"/>
      <c r="OHY1864" s="401"/>
      <c r="OHZ1864" s="401"/>
      <c r="OIA1864" s="401"/>
      <c r="OIB1864" s="401"/>
      <c r="OIC1864" s="401"/>
      <c r="OID1864" s="401"/>
      <c r="OIE1864" s="401"/>
      <c r="OIF1864" s="401"/>
      <c r="OIG1864" s="401"/>
      <c r="OIH1864" s="401"/>
      <c r="OII1864" s="401"/>
      <c r="OIJ1864" s="401"/>
      <c r="OIK1864" s="401"/>
      <c r="OIL1864" s="401"/>
      <c r="OIM1864" s="401"/>
      <c r="OIN1864" s="401"/>
      <c r="OIO1864" s="401"/>
      <c r="OIP1864" s="401"/>
      <c r="OIQ1864" s="401"/>
      <c r="OIR1864" s="401"/>
      <c r="OIS1864" s="401"/>
      <c r="OIT1864" s="401"/>
      <c r="OIU1864" s="401"/>
      <c r="OIV1864" s="401"/>
      <c r="OIW1864" s="401"/>
      <c r="OIX1864" s="401"/>
      <c r="OIY1864" s="401"/>
      <c r="OIZ1864" s="401"/>
      <c r="OJA1864" s="401"/>
      <c r="OJB1864" s="401"/>
      <c r="OJC1864" s="401"/>
      <c r="OJD1864" s="401"/>
      <c r="OJE1864" s="401"/>
      <c r="OJF1864" s="401"/>
      <c r="OJG1864" s="401"/>
      <c r="OJH1864" s="401"/>
      <c r="OJI1864" s="401"/>
      <c r="OJJ1864" s="401"/>
      <c r="OJK1864" s="401"/>
      <c r="OJL1864" s="401"/>
      <c r="OJM1864" s="401"/>
      <c r="OJN1864" s="401"/>
      <c r="OJO1864" s="401"/>
      <c r="OJP1864" s="401"/>
      <c r="OJQ1864" s="401"/>
      <c r="OJR1864" s="401"/>
      <c r="OJS1864" s="401"/>
      <c r="OJT1864" s="401"/>
      <c r="OJU1864" s="401"/>
      <c r="OJV1864" s="401"/>
      <c r="OJW1864" s="401"/>
      <c r="OJX1864" s="401"/>
      <c r="OJY1864" s="401"/>
      <c r="OJZ1864" s="401"/>
      <c r="OKA1864" s="401"/>
      <c r="OKB1864" s="401"/>
      <c r="OKC1864" s="401"/>
      <c r="OKD1864" s="401"/>
      <c r="OKE1864" s="401"/>
      <c r="OKF1864" s="401"/>
      <c r="OKG1864" s="401"/>
      <c r="OKH1864" s="401"/>
      <c r="OKI1864" s="401"/>
      <c r="OKJ1864" s="401"/>
      <c r="OKK1864" s="401"/>
      <c r="OKL1864" s="401"/>
      <c r="OKM1864" s="401"/>
      <c r="OKN1864" s="401"/>
      <c r="OKO1864" s="401"/>
      <c r="OKP1864" s="401"/>
      <c r="OKQ1864" s="401"/>
      <c r="OKR1864" s="401"/>
      <c r="OKS1864" s="401"/>
      <c r="OKT1864" s="401"/>
      <c r="OKU1864" s="401"/>
      <c r="OKV1864" s="401"/>
      <c r="OKW1864" s="401"/>
      <c r="OKX1864" s="401"/>
      <c r="OKY1864" s="401"/>
      <c r="OKZ1864" s="401"/>
      <c r="OLA1864" s="401"/>
      <c r="OLB1864" s="401"/>
      <c r="OLC1864" s="401"/>
      <c r="OLD1864" s="401"/>
      <c r="OLE1864" s="401"/>
      <c r="OLF1864" s="401"/>
      <c r="OLG1864" s="401"/>
      <c r="OLH1864" s="401"/>
      <c r="OLI1864" s="401"/>
      <c r="OLJ1864" s="401"/>
      <c r="OLK1864" s="401"/>
      <c r="OLL1864" s="401"/>
      <c r="OLM1864" s="401"/>
      <c r="OLN1864" s="401"/>
      <c r="OLO1864" s="401"/>
      <c r="OLP1864" s="401"/>
      <c r="OLQ1864" s="401"/>
      <c r="OLR1864" s="401"/>
      <c r="OLS1864" s="401"/>
      <c r="OLT1864" s="401"/>
      <c r="OLU1864" s="401"/>
      <c r="OLV1864" s="401"/>
      <c r="OLW1864" s="401"/>
      <c r="OLX1864" s="401"/>
      <c r="OLY1864" s="401"/>
      <c r="OLZ1864" s="401"/>
      <c r="OMA1864" s="401"/>
      <c r="OMB1864" s="401"/>
      <c r="OMC1864" s="401"/>
      <c r="OMD1864" s="401"/>
      <c r="OME1864" s="401"/>
      <c r="OMF1864" s="401"/>
      <c r="OMG1864" s="401"/>
      <c r="OMH1864" s="401"/>
      <c r="OMI1864" s="401"/>
      <c r="OMJ1864" s="401"/>
      <c r="OMK1864" s="401"/>
      <c r="OML1864" s="401"/>
      <c r="OMM1864" s="401"/>
      <c r="OMN1864" s="401"/>
      <c r="OMO1864" s="401"/>
      <c r="OMP1864" s="401"/>
      <c r="OMQ1864" s="401"/>
      <c r="OMR1864" s="401"/>
      <c r="OMS1864" s="401"/>
      <c r="OMT1864" s="401"/>
      <c r="OMU1864" s="401"/>
      <c r="OMV1864" s="401"/>
      <c r="OMW1864" s="401"/>
      <c r="OMX1864" s="401"/>
      <c r="OMY1864" s="401"/>
      <c r="OMZ1864" s="401"/>
      <c r="ONA1864" s="401"/>
      <c r="ONB1864" s="401"/>
      <c r="ONC1864" s="401"/>
      <c r="OND1864" s="401"/>
      <c r="ONE1864" s="401"/>
      <c r="ONF1864" s="401"/>
      <c r="ONG1864" s="401"/>
      <c r="ONH1864" s="401"/>
      <c r="ONI1864" s="401"/>
      <c r="ONJ1864" s="401"/>
      <c r="ONK1864" s="401"/>
      <c r="ONL1864" s="401"/>
      <c r="ONM1864" s="401"/>
      <c r="ONN1864" s="401"/>
      <c r="ONO1864" s="401"/>
      <c r="ONP1864" s="401"/>
      <c r="ONQ1864" s="401"/>
      <c r="ONR1864" s="401"/>
      <c r="ONS1864" s="401"/>
      <c r="ONT1864" s="401"/>
      <c r="ONU1864" s="401"/>
      <c r="ONV1864" s="401"/>
      <c r="ONW1864" s="401"/>
      <c r="ONX1864" s="401"/>
      <c r="ONY1864" s="401"/>
      <c r="ONZ1864" s="401"/>
      <c r="OOA1864" s="401"/>
      <c r="OOB1864" s="401"/>
      <c r="OOC1864" s="401"/>
      <c r="OOD1864" s="401"/>
      <c r="OOE1864" s="401"/>
      <c r="OOF1864" s="401"/>
      <c r="OOG1864" s="401"/>
      <c r="OOH1864" s="401"/>
      <c r="OOI1864" s="401"/>
      <c r="OOJ1864" s="401"/>
      <c r="OOK1864" s="401"/>
      <c r="OOL1864" s="401"/>
      <c r="OOM1864" s="401"/>
      <c r="OON1864" s="401"/>
      <c r="OOO1864" s="401"/>
      <c r="OOP1864" s="401"/>
      <c r="OOQ1864" s="401"/>
      <c r="OOR1864" s="401"/>
      <c r="OOS1864" s="401"/>
      <c r="OOT1864" s="401"/>
      <c r="OOU1864" s="401"/>
      <c r="OOV1864" s="401"/>
      <c r="OOW1864" s="401"/>
      <c r="OOX1864" s="401"/>
      <c r="OOY1864" s="401"/>
      <c r="OOZ1864" s="401"/>
      <c r="OPA1864" s="401"/>
      <c r="OPB1864" s="401"/>
      <c r="OPC1864" s="401"/>
      <c r="OPD1864" s="401"/>
      <c r="OPE1864" s="401"/>
      <c r="OPF1864" s="401"/>
      <c r="OPG1864" s="401"/>
      <c r="OPH1864" s="401"/>
      <c r="OPI1864" s="401"/>
      <c r="OPJ1864" s="401"/>
      <c r="OPK1864" s="401"/>
      <c r="OPL1864" s="401"/>
      <c r="OPM1864" s="401"/>
      <c r="OPN1864" s="401"/>
      <c r="OPO1864" s="401"/>
      <c r="OPP1864" s="401"/>
      <c r="OPQ1864" s="401"/>
      <c r="OPR1864" s="401"/>
      <c r="OPS1864" s="401"/>
      <c r="OPT1864" s="401"/>
      <c r="OPU1864" s="401"/>
      <c r="OPV1864" s="401"/>
      <c r="OPW1864" s="401"/>
      <c r="OPX1864" s="401"/>
      <c r="OPY1864" s="401"/>
      <c r="OPZ1864" s="401"/>
      <c r="OQA1864" s="401"/>
      <c r="OQB1864" s="401"/>
      <c r="OQC1864" s="401"/>
      <c r="OQD1864" s="401"/>
      <c r="OQE1864" s="401"/>
      <c r="OQF1864" s="401"/>
      <c r="OQG1864" s="401"/>
      <c r="OQH1864" s="401"/>
      <c r="OQI1864" s="401"/>
      <c r="OQJ1864" s="401"/>
      <c r="OQK1864" s="401"/>
      <c r="OQL1864" s="401"/>
      <c r="OQM1864" s="401"/>
      <c r="OQN1864" s="401"/>
      <c r="OQO1864" s="401"/>
      <c r="OQP1864" s="401"/>
      <c r="OQQ1864" s="401"/>
      <c r="OQR1864" s="401"/>
      <c r="OQS1864" s="401"/>
      <c r="OQT1864" s="401"/>
      <c r="OQU1864" s="401"/>
      <c r="OQV1864" s="401"/>
      <c r="OQW1864" s="401"/>
      <c r="OQX1864" s="401"/>
      <c r="OQY1864" s="401"/>
      <c r="OQZ1864" s="401"/>
      <c r="ORA1864" s="401"/>
      <c r="ORB1864" s="401"/>
      <c r="ORC1864" s="401"/>
      <c r="ORD1864" s="401"/>
      <c r="ORE1864" s="401"/>
      <c r="ORF1864" s="401"/>
      <c r="ORG1864" s="401"/>
      <c r="ORH1864" s="401"/>
      <c r="ORI1864" s="401"/>
      <c r="ORJ1864" s="401"/>
      <c r="ORK1864" s="401"/>
      <c r="ORL1864" s="401"/>
      <c r="ORM1864" s="401"/>
      <c r="ORN1864" s="401"/>
      <c r="ORO1864" s="401"/>
      <c r="ORP1864" s="401"/>
      <c r="ORQ1864" s="401"/>
      <c r="ORR1864" s="401"/>
      <c r="ORS1864" s="401"/>
      <c r="ORT1864" s="401"/>
      <c r="ORU1864" s="401"/>
      <c r="ORV1864" s="401"/>
      <c r="ORW1864" s="401"/>
      <c r="ORX1864" s="401"/>
      <c r="ORY1864" s="401"/>
      <c r="ORZ1864" s="401"/>
      <c r="OSA1864" s="401"/>
      <c r="OSB1864" s="401"/>
      <c r="OSC1864" s="401"/>
      <c r="OSD1864" s="401"/>
      <c r="OSE1864" s="401"/>
      <c r="OSF1864" s="401"/>
      <c r="OSG1864" s="401"/>
      <c r="OSH1864" s="401"/>
      <c r="OSI1864" s="401"/>
      <c r="OSJ1864" s="401"/>
      <c r="OSK1864" s="401"/>
      <c r="OSL1864" s="401"/>
      <c r="OSM1864" s="401"/>
      <c r="OSN1864" s="401"/>
      <c r="OSO1864" s="401"/>
      <c r="OSP1864" s="401"/>
      <c r="OSQ1864" s="401"/>
      <c r="OSR1864" s="401"/>
      <c r="OSS1864" s="401"/>
      <c r="OST1864" s="401"/>
      <c r="OSU1864" s="401"/>
      <c r="OSV1864" s="401"/>
      <c r="OSW1864" s="401"/>
      <c r="OSX1864" s="401"/>
      <c r="OSY1864" s="401"/>
      <c r="OSZ1864" s="401"/>
      <c r="OTA1864" s="401"/>
      <c r="OTB1864" s="401"/>
      <c r="OTC1864" s="401"/>
      <c r="OTD1864" s="401"/>
      <c r="OTE1864" s="401"/>
      <c r="OTF1864" s="401"/>
      <c r="OTG1864" s="401"/>
      <c r="OTH1864" s="401"/>
      <c r="OTI1864" s="401"/>
      <c r="OTJ1864" s="401"/>
      <c r="OTK1864" s="401"/>
      <c r="OTL1864" s="401"/>
      <c r="OTM1864" s="401"/>
      <c r="OTN1864" s="401"/>
      <c r="OTO1864" s="401"/>
      <c r="OTP1864" s="401"/>
      <c r="OTQ1864" s="401"/>
      <c r="OTR1864" s="401"/>
      <c r="OTS1864" s="401"/>
      <c r="OTT1864" s="401"/>
      <c r="OTU1864" s="401"/>
      <c r="OTV1864" s="401"/>
      <c r="OTW1864" s="401"/>
      <c r="OTX1864" s="401"/>
      <c r="OTY1864" s="401"/>
      <c r="OTZ1864" s="401"/>
      <c r="OUA1864" s="401"/>
      <c r="OUB1864" s="401"/>
      <c r="OUC1864" s="401"/>
      <c r="OUD1864" s="401"/>
      <c r="OUE1864" s="401"/>
      <c r="OUF1864" s="401"/>
      <c r="OUG1864" s="401"/>
      <c r="OUH1864" s="401"/>
      <c r="OUI1864" s="401"/>
      <c r="OUJ1864" s="401"/>
      <c r="OUK1864" s="401"/>
      <c r="OUL1864" s="401"/>
      <c r="OUM1864" s="401"/>
      <c r="OUN1864" s="401"/>
      <c r="OUO1864" s="401"/>
      <c r="OUP1864" s="401"/>
      <c r="OUQ1864" s="401"/>
      <c r="OUR1864" s="401"/>
      <c r="OUS1864" s="401"/>
      <c r="OUT1864" s="401"/>
      <c r="OUU1864" s="401"/>
      <c r="OUV1864" s="401"/>
      <c r="OUW1864" s="401"/>
      <c r="OUX1864" s="401"/>
      <c r="OUY1864" s="401"/>
      <c r="OUZ1864" s="401"/>
      <c r="OVA1864" s="401"/>
      <c r="OVB1864" s="401"/>
      <c r="OVC1864" s="401"/>
      <c r="OVD1864" s="401"/>
      <c r="OVE1864" s="401"/>
      <c r="OVF1864" s="401"/>
      <c r="OVG1864" s="401"/>
      <c r="OVH1864" s="401"/>
      <c r="OVI1864" s="401"/>
      <c r="OVJ1864" s="401"/>
      <c r="OVK1864" s="401"/>
      <c r="OVL1864" s="401"/>
      <c r="OVM1864" s="401"/>
      <c r="OVN1864" s="401"/>
      <c r="OVO1864" s="401"/>
      <c r="OVP1864" s="401"/>
      <c r="OVQ1864" s="401"/>
      <c r="OVR1864" s="401"/>
      <c r="OVS1864" s="401"/>
      <c r="OVT1864" s="401"/>
      <c r="OVU1864" s="401"/>
      <c r="OVV1864" s="401"/>
      <c r="OVW1864" s="401"/>
      <c r="OVX1864" s="401"/>
      <c r="OVY1864" s="401"/>
      <c r="OVZ1864" s="401"/>
      <c r="OWA1864" s="401"/>
      <c r="OWB1864" s="401"/>
      <c r="OWC1864" s="401"/>
      <c r="OWD1864" s="401"/>
      <c r="OWE1864" s="401"/>
      <c r="OWF1864" s="401"/>
      <c r="OWG1864" s="401"/>
      <c r="OWH1864" s="401"/>
      <c r="OWI1864" s="401"/>
      <c r="OWJ1864" s="401"/>
      <c r="OWK1864" s="401"/>
      <c r="OWL1864" s="401"/>
      <c r="OWM1864" s="401"/>
      <c r="OWN1864" s="401"/>
      <c r="OWO1864" s="401"/>
      <c r="OWP1864" s="401"/>
      <c r="OWQ1864" s="401"/>
      <c r="OWR1864" s="401"/>
      <c r="OWS1864" s="401"/>
      <c r="OWT1864" s="401"/>
      <c r="OWU1864" s="401"/>
      <c r="OWV1864" s="401"/>
      <c r="OWW1864" s="401"/>
      <c r="OWX1864" s="401"/>
      <c r="OWY1864" s="401"/>
      <c r="OWZ1864" s="401"/>
      <c r="OXA1864" s="401"/>
      <c r="OXB1864" s="401"/>
      <c r="OXC1864" s="401"/>
      <c r="OXD1864" s="401"/>
      <c r="OXE1864" s="401"/>
      <c r="OXF1864" s="401"/>
      <c r="OXG1864" s="401"/>
      <c r="OXH1864" s="401"/>
      <c r="OXI1864" s="401"/>
      <c r="OXJ1864" s="401"/>
      <c r="OXK1864" s="401"/>
      <c r="OXL1864" s="401"/>
      <c r="OXM1864" s="401"/>
      <c r="OXN1864" s="401"/>
      <c r="OXO1864" s="401"/>
      <c r="OXP1864" s="401"/>
      <c r="OXQ1864" s="401"/>
      <c r="OXR1864" s="401"/>
      <c r="OXS1864" s="401"/>
      <c r="OXT1864" s="401"/>
      <c r="OXU1864" s="401"/>
      <c r="OXV1864" s="401"/>
      <c r="OXW1864" s="401"/>
      <c r="OXX1864" s="401"/>
      <c r="OXY1864" s="401"/>
      <c r="OXZ1864" s="401"/>
      <c r="OYA1864" s="401"/>
      <c r="OYB1864" s="401"/>
      <c r="OYC1864" s="401"/>
      <c r="OYD1864" s="401"/>
      <c r="OYE1864" s="401"/>
      <c r="OYF1864" s="401"/>
      <c r="OYG1864" s="401"/>
      <c r="OYH1864" s="401"/>
      <c r="OYI1864" s="401"/>
      <c r="OYJ1864" s="401"/>
      <c r="OYK1864" s="401"/>
      <c r="OYL1864" s="401"/>
      <c r="OYM1864" s="401"/>
      <c r="OYN1864" s="401"/>
      <c r="OYO1864" s="401"/>
      <c r="OYP1864" s="401"/>
      <c r="OYQ1864" s="401"/>
      <c r="OYR1864" s="401"/>
      <c r="OYS1864" s="401"/>
      <c r="OYT1864" s="401"/>
      <c r="OYU1864" s="401"/>
      <c r="OYV1864" s="401"/>
      <c r="OYW1864" s="401"/>
      <c r="OYX1864" s="401"/>
      <c r="OYY1864" s="401"/>
      <c r="OYZ1864" s="401"/>
      <c r="OZA1864" s="401"/>
      <c r="OZB1864" s="401"/>
      <c r="OZC1864" s="401"/>
      <c r="OZD1864" s="401"/>
      <c r="OZE1864" s="401"/>
      <c r="OZF1864" s="401"/>
      <c r="OZG1864" s="401"/>
      <c r="OZH1864" s="401"/>
      <c r="OZI1864" s="401"/>
      <c r="OZJ1864" s="401"/>
      <c r="OZK1864" s="401"/>
      <c r="OZL1864" s="401"/>
      <c r="OZM1864" s="401"/>
      <c r="OZN1864" s="401"/>
      <c r="OZO1864" s="401"/>
      <c r="OZP1864" s="401"/>
      <c r="OZQ1864" s="401"/>
      <c r="OZR1864" s="401"/>
      <c r="OZS1864" s="401"/>
      <c r="OZT1864" s="401"/>
      <c r="OZU1864" s="401"/>
      <c r="OZV1864" s="401"/>
      <c r="OZW1864" s="401"/>
      <c r="OZX1864" s="401"/>
      <c r="OZY1864" s="401"/>
      <c r="OZZ1864" s="401"/>
      <c r="PAA1864" s="401"/>
      <c r="PAB1864" s="401"/>
      <c r="PAC1864" s="401"/>
      <c r="PAD1864" s="401"/>
      <c r="PAE1864" s="401"/>
      <c r="PAF1864" s="401"/>
      <c r="PAG1864" s="401"/>
      <c r="PAH1864" s="401"/>
      <c r="PAI1864" s="401"/>
      <c r="PAJ1864" s="401"/>
      <c r="PAK1864" s="401"/>
      <c r="PAL1864" s="401"/>
      <c r="PAM1864" s="401"/>
      <c r="PAN1864" s="401"/>
      <c r="PAO1864" s="401"/>
      <c r="PAP1864" s="401"/>
      <c r="PAQ1864" s="401"/>
      <c r="PAR1864" s="401"/>
      <c r="PAS1864" s="401"/>
      <c r="PAT1864" s="401"/>
      <c r="PAU1864" s="401"/>
      <c r="PAV1864" s="401"/>
      <c r="PAW1864" s="401"/>
      <c r="PAX1864" s="401"/>
      <c r="PAY1864" s="401"/>
      <c r="PAZ1864" s="401"/>
      <c r="PBA1864" s="401"/>
      <c r="PBB1864" s="401"/>
      <c r="PBC1864" s="401"/>
      <c r="PBD1864" s="401"/>
      <c r="PBE1864" s="401"/>
      <c r="PBF1864" s="401"/>
      <c r="PBG1864" s="401"/>
      <c r="PBH1864" s="401"/>
      <c r="PBI1864" s="401"/>
      <c r="PBJ1864" s="401"/>
      <c r="PBK1864" s="401"/>
      <c r="PBL1864" s="401"/>
      <c r="PBM1864" s="401"/>
      <c r="PBN1864" s="401"/>
      <c r="PBO1864" s="401"/>
      <c r="PBP1864" s="401"/>
      <c r="PBQ1864" s="401"/>
      <c r="PBR1864" s="401"/>
      <c r="PBS1864" s="401"/>
      <c r="PBT1864" s="401"/>
      <c r="PBU1864" s="401"/>
      <c r="PBV1864" s="401"/>
      <c r="PBW1864" s="401"/>
      <c r="PBX1864" s="401"/>
      <c r="PBY1864" s="401"/>
      <c r="PBZ1864" s="401"/>
      <c r="PCA1864" s="401"/>
      <c r="PCB1864" s="401"/>
      <c r="PCC1864" s="401"/>
      <c r="PCD1864" s="401"/>
      <c r="PCE1864" s="401"/>
      <c r="PCF1864" s="401"/>
      <c r="PCG1864" s="401"/>
      <c r="PCH1864" s="401"/>
      <c r="PCI1864" s="401"/>
      <c r="PCJ1864" s="401"/>
      <c r="PCK1864" s="401"/>
      <c r="PCL1864" s="401"/>
      <c r="PCM1864" s="401"/>
      <c r="PCN1864" s="401"/>
      <c r="PCO1864" s="401"/>
      <c r="PCP1864" s="401"/>
      <c r="PCQ1864" s="401"/>
      <c r="PCR1864" s="401"/>
      <c r="PCS1864" s="401"/>
      <c r="PCT1864" s="401"/>
      <c r="PCU1864" s="401"/>
      <c r="PCV1864" s="401"/>
      <c r="PCW1864" s="401"/>
      <c r="PCX1864" s="401"/>
      <c r="PCY1864" s="401"/>
      <c r="PCZ1864" s="401"/>
      <c r="PDA1864" s="401"/>
      <c r="PDB1864" s="401"/>
      <c r="PDC1864" s="401"/>
      <c r="PDD1864" s="401"/>
      <c r="PDE1864" s="401"/>
      <c r="PDF1864" s="401"/>
      <c r="PDG1864" s="401"/>
      <c r="PDH1864" s="401"/>
      <c r="PDI1864" s="401"/>
      <c r="PDJ1864" s="401"/>
      <c r="PDK1864" s="401"/>
      <c r="PDL1864" s="401"/>
      <c r="PDM1864" s="401"/>
      <c r="PDN1864" s="401"/>
      <c r="PDO1864" s="401"/>
      <c r="PDP1864" s="401"/>
      <c r="PDQ1864" s="401"/>
      <c r="PDR1864" s="401"/>
      <c r="PDS1864" s="401"/>
      <c r="PDT1864" s="401"/>
      <c r="PDU1864" s="401"/>
      <c r="PDV1864" s="401"/>
      <c r="PDW1864" s="401"/>
      <c r="PDX1864" s="401"/>
      <c r="PDY1864" s="401"/>
      <c r="PDZ1864" s="401"/>
      <c r="PEA1864" s="401"/>
      <c r="PEB1864" s="401"/>
      <c r="PEC1864" s="401"/>
      <c r="PED1864" s="401"/>
      <c r="PEE1864" s="401"/>
      <c r="PEF1864" s="401"/>
      <c r="PEG1864" s="401"/>
      <c r="PEH1864" s="401"/>
      <c r="PEI1864" s="401"/>
      <c r="PEJ1864" s="401"/>
      <c r="PEK1864" s="401"/>
      <c r="PEL1864" s="401"/>
      <c r="PEM1864" s="401"/>
      <c r="PEN1864" s="401"/>
      <c r="PEO1864" s="401"/>
      <c r="PEP1864" s="401"/>
      <c r="PEQ1864" s="401"/>
      <c r="PER1864" s="401"/>
      <c r="PES1864" s="401"/>
      <c r="PET1864" s="401"/>
      <c r="PEU1864" s="401"/>
      <c r="PEV1864" s="401"/>
      <c r="PEW1864" s="401"/>
      <c r="PEX1864" s="401"/>
      <c r="PEY1864" s="401"/>
      <c r="PEZ1864" s="401"/>
      <c r="PFA1864" s="401"/>
      <c r="PFB1864" s="401"/>
      <c r="PFC1864" s="401"/>
      <c r="PFD1864" s="401"/>
      <c r="PFE1864" s="401"/>
      <c r="PFF1864" s="401"/>
      <c r="PFG1864" s="401"/>
      <c r="PFH1864" s="401"/>
      <c r="PFI1864" s="401"/>
      <c r="PFJ1864" s="401"/>
      <c r="PFK1864" s="401"/>
      <c r="PFL1864" s="401"/>
      <c r="PFM1864" s="401"/>
      <c r="PFN1864" s="401"/>
      <c r="PFO1864" s="401"/>
      <c r="PFP1864" s="401"/>
      <c r="PFQ1864" s="401"/>
      <c r="PFR1864" s="401"/>
      <c r="PFS1864" s="401"/>
      <c r="PFT1864" s="401"/>
      <c r="PFU1864" s="401"/>
      <c r="PFV1864" s="401"/>
      <c r="PFW1864" s="401"/>
      <c r="PFX1864" s="401"/>
      <c r="PFY1864" s="401"/>
      <c r="PFZ1864" s="401"/>
      <c r="PGA1864" s="401"/>
      <c r="PGB1864" s="401"/>
      <c r="PGC1864" s="401"/>
      <c r="PGD1864" s="401"/>
      <c r="PGE1864" s="401"/>
      <c r="PGF1864" s="401"/>
      <c r="PGG1864" s="401"/>
      <c r="PGH1864" s="401"/>
      <c r="PGI1864" s="401"/>
      <c r="PGJ1864" s="401"/>
      <c r="PGK1864" s="401"/>
      <c r="PGL1864" s="401"/>
      <c r="PGM1864" s="401"/>
      <c r="PGN1864" s="401"/>
      <c r="PGO1864" s="401"/>
      <c r="PGP1864" s="401"/>
      <c r="PGQ1864" s="401"/>
      <c r="PGR1864" s="401"/>
      <c r="PGS1864" s="401"/>
      <c r="PGT1864" s="401"/>
      <c r="PGU1864" s="401"/>
      <c r="PGV1864" s="401"/>
      <c r="PGW1864" s="401"/>
      <c r="PGX1864" s="401"/>
      <c r="PGY1864" s="401"/>
      <c r="PGZ1864" s="401"/>
      <c r="PHA1864" s="401"/>
      <c r="PHB1864" s="401"/>
      <c r="PHC1864" s="401"/>
      <c r="PHD1864" s="401"/>
      <c r="PHE1864" s="401"/>
      <c r="PHF1864" s="401"/>
      <c r="PHG1864" s="401"/>
      <c r="PHH1864" s="401"/>
      <c r="PHI1864" s="401"/>
      <c r="PHJ1864" s="401"/>
      <c r="PHK1864" s="401"/>
      <c r="PHL1864" s="401"/>
      <c r="PHM1864" s="401"/>
      <c r="PHN1864" s="401"/>
      <c r="PHO1864" s="401"/>
      <c r="PHP1864" s="401"/>
      <c r="PHQ1864" s="401"/>
      <c r="PHR1864" s="401"/>
      <c r="PHS1864" s="401"/>
      <c r="PHT1864" s="401"/>
      <c r="PHU1864" s="401"/>
      <c r="PHV1864" s="401"/>
      <c r="PHW1864" s="401"/>
      <c r="PHX1864" s="401"/>
      <c r="PHY1864" s="401"/>
      <c r="PHZ1864" s="401"/>
      <c r="PIA1864" s="401"/>
      <c r="PIB1864" s="401"/>
      <c r="PIC1864" s="401"/>
      <c r="PID1864" s="401"/>
      <c r="PIE1864" s="401"/>
      <c r="PIF1864" s="401"/>
      <c r="PIG1864" s="401"/>
      <c r="PIH1864" s="401"/>
      <c r="PII1864" s="401"/>
      <c r="PIJ1864" s="401"/>
      <c r="PIK1864" s="401"/>
      <c r="PIL1864" s="401"/>
      <c r="PIM1864" s="401"/>
      <c r="PIN1864" s="401"/>
      <c r="PIO1864" s="401"/>
      <c r="PIP1864" s="401"/>
      <c r="PIQ1864" s="401"/>
      <c r="PIR1864" s="401"/>
      <c r="PIS1864" s="401"/>
      <c r="PIT1864" s="401"/>
      <c r="PIU1864" s="401"/>
      <c r="PIV1864" s="401"/>
      <c r="PIW1864" s="401"/>
      <c r="PIX1864" s="401"/>
      <c r="PIY1864" s="401"/>
      <c r="PIZ1864" s="401"/>
      <c r="PJA1864" s="401"/>
      <c r="PJB1864" s="401"/>
      <c r="PJC1864" s="401"/>
      <c r="PJD1864" s="401"/>
      <c r="PJE1864" s="401"/>
      <c r="PJF1864" s="401"/>
      <c r="PJG1864" s="401"/>
      <c r="PJH1864" s="401"/>
      <c r="PJI1864" s="401"/>
      <c r="PJJ1864" s="401"/>
      <c r="PJK1864" s="401"/>
      <c r="PJL1864" s="401"/>
      <c r="PJM1864" s="401"/>
      <c r="PJN1864" s="401"/>
      <c r="PJO1864" s="401"/>
      <c r="PJP1864" s="401"/>
      <c r="PJQ1864" s="401"/>
      <c r="PJR1864" s="401"/>
      <c r="PJS1864" s="401"/>
      <c r="PJT1864" s="401"/>
      <c r="PJU1864" s="401"/>
      <c r="PJV1864" s="401"/>
      <c r="PJW1864" s="401"/>
      <c r="PJX1864" s="401"/>
      <c r="PJY1864" s="401"/>
      <c r="PJZ1864" s="401"/>
      <c r="PKA1864" s="401"/>
      <c r="PKB1864" s="401"/>
      <c r="PKC1864" s="401"/>
      <c r="PKD1864" s="401"/>
      <c r="PKE1864" s="401"/>
      <c r="PKF1864" s="401"/>
      <c r="PKG1864" s="401"/>
      <c r="PKH1864" s="401"/>
      <c r="PKI1864" s="401"/>
      <c r="PKJ1864" s="401"/>
      <c r="PKK1864" s="401"/>
      <c r="PKL1864" s="401"/>
      <c r="PKM1864" s="401"/>
      <c r="PKN1864" s="401"/>
      <c r="PKO1864" s="401"/>
      <c r="PKP1864" s="401"/>
      <c r="PKQ1864" s="401"/>
      <c r="PKR1864" s="401"/>
      <c r="PKS1864" s="401"/>
      <c r="PKT1864" s="401"/>
      <c r="PKU1864" s="401"/>
      <c r="PKV1864" s="401"/>
      <c r="PKW1864" s="401"/>
      <c r="PKX1864" s="401"/>
      <c r="PKY1864" s="401"/>
      <c r="PKZ1864" s="401"/>
      <c r="PLA1864" s="401"/>
      <c r="PLB1864" s="401"/>
      <c r="PLC1864" s="401"/>
      <c r="PLD1864" s="401"/>
      <c r="PLE1864" s="401"/>
      <c r="PLF1864" s="401"/>
      <c r="PLG1864" s="401"/>
      <c r="PLH1864" s="401"/>
      <c r="PLI1864" s="401"/>
      <c r="PLJ1864" s="401"/>
      <c r="PLK1864" s="401"/>
      <c r="PLL1864" s="401"/>
      <c r="PLM1864" s="401"/>
      <c r="PLN1864" s="401"/>
      <c r="PLO1864" s="401"/>
      <c r="PLP1864" s="401"/>
      <c r="PLQ1864" s="401"/>
      <c r="PLR1864" s="401"/>
      <c r="PLS1864" s="401"/>
      <c r="PLT1864" s="401"/>
      <c r="PLU1864" s="401"/>
      <c r="PLV1864" s="401"/>
      <c r="PLW1864" s="401"/>
      <c r="PLX1864" s="401"/>
      <c r="PLY1864" s="401"/>
      <c r="PLZ1864" s="401"/>
      <c r="PMA1864" s="401"/>
      <c r="PMB1864" s="401"/>
      <c r="PMC1864" s="401"/>
      <c r="PMD1864" s="401"/>
      <c r="PME1864" s="401"/>
      <c r="PMF1864" s="401"/>
      <c r="PMG1864" s="401"/>
      <c r="PMH1864" s="401"/>
      <c r="PMI1864" s="401"/>
      <c r="PMJ1864" s="401"/>
      <c r="PMK1864" s="401"/>
      <c r="PML1864" s="401"/>
      <c r="PMM1864" s="401"/>
      <c r="PMN1864" s="401"/>
      <c r="PMO1864" s="401"/>
      <c r="PMP1864" s="401"/>
      <c r="PMQ1864" s="401"/>
      <c r="PMR1864" s="401"/>
      <c r="PMS1864" s="401"/>
      <c r="PMT1864" s="401"/>
      <c r="PMU1864" s="401"/>
      <c r="PMV1864" s="401"/>
      <c r="PMW1864" s="401"/>
      <c r="PMX1864" s="401"/>
      <c r="PMY1864" s="401"/>
      <c r="PMZ1864" s="401"/>
      <c r="PNA1864" s="401"/>
      <c r="PNB1864" s="401"/>
      <c r="PNC1864" s="401"/>
      <c r="PND1864" s="401"/>
      <c r="PNE1864" s="401"/>
      <c r="PNF1864" s="401"/>
      <c r="PNG1864" s="401"/>
      <c r="PNH1864" s="401"/>
      <c r="PNI1864" s="401"/>
      <c r="PNJ1864" s="401"/>
      <c r="PNK1864" s="401"/>
      <c r="PNL1864" s="401"/>
      <c r="PNM1864" s="401"/>
      <c r="PNN1864" s="401"/>
      <c r="PNO1864" s="401"/>
      <c r="PNP1864" s="401"/>
      <c r="PNQ1864" s="401"/>
      <c r="PNR1864" s="401"/>
      <c r="PNS1864" s="401"/>
      <c r="PNT1864" s="401"/>
      <c r="PNU1864" s="401"/>
      <c r="PNV1864" s="401"/>
      <c r="PNW1864" s="401"/>
      <c r="PNX1864" s="401"/>
      <c r="PNY1864" s="401"/>
      <c r="PNZ1864" s="401"/>
      <c r="POA1864" s="401"/>
      <c r="POB1864" s="401"/>
      <c r="POC1864" s="401"/>
      <c r="POD1864" s="401"/>
      <c r="POE1864" s="401"/>
      <c r="POF1864" s="401"/>
      <c r="POG1864" s="401"/>
      <c r="POH1864" s="401"/>
      <c r="POI1864" s="401"/>
      <c r="POJ1864" s="401"/>
      <c r="POK1864" s="401"/>
      <c r="POL1864" s="401"/>
      <c r="POM1864" s="401"/>
      <c r="PON1864" s="401"/>
      <c r="POO1864" s="401"/>
      <c r="POP1864" s="401"/>
      <c r="POQ1864" s="401"/>
      <c r="POR1864" s="401"/>
      <c r="POS1864" s="401"/>
      <c r="POT1864" s="401"/>
      <c r="POU1864" s="401"/>
      <c r="POV1864" s="401"/>
      <c r="POW1864" s="401"/>
      <c r="POX1864" s="401"/>
      <c r="POY1864" s="401"/>
      <c r="POZ1864" s="401"/>
      <c r="PPA1864" s="401"/>
      <c r="PPB1864" s="401"/>
      <c r="PPC1864" s="401"/>
      <c r="PPD1864" s="401"/>
      <c r="PPE1864" s="401"/>
      <c r="PPF1864" s="401"/>
      <c r="PPG1864" s="401"/>
      <c r="PPH1864" s="401"/>
      <c r="PPI1864" s="401"/>
      <c r="PPJ1864" s="401"/>
      <c r="PPK1864" s="401"/>
      <c r="PPL1864" s="401"/>
      <c r="PPM1864" s="401"/>
      <c r="PPN1864" s="401"/>
      <c r="PPO1864" s="401"/>
      <c r="PPP1864" s="401"/>
      <c r="PPQ1864" s="401"/>
      <c r="PPR1864" s="401"/>
      <c r="PPS1864" s="401"/>
      <c r="PPT1864" s="401"/>
      <c r="PPU1864" s="401"/>
      <c r="PPV1864" s="401"/>
      <c r="PPW1864" s="401"/>
      <c r="PPX1864" s="401"/>
      <c r="PPY1864" s="401"/>
      <c r="PPZ1864" s="401"/>
      <c r="PQA1864" s="401"/>
      <c r="PQB1864" s="401"/>
      <c r="PQC1864" s="401"/>
      <c r="PQD1864" s="401"/>
      <c r="PQE1864" s="401"/>
      <c r="PQF1864" s="401"/>
      <c r="PQG1864" s="401"/>
      <c r="PQH1864" s="401"/>
      <c r="PQI1864" s="401"/>
      <c r="PQJ1864" s="401"/>
      <c r="PQK1864" s="401"/>
      <c r="PQL1864" s="401"/>
      <c r="PQM1864" s="401"/>
      <c r="PQN1864" s="401"/>
      <c r="PQO1864" s="401"/>
      <c r="PQP1864" s="401"/>
      <c r="PQQ1864" s="401"/>
      <c r="PQR1864" s="401"/>
      <c r="PQS1864" s="401"/>
      <c r="PQT1864" s="401"/>
      <c r="PQU1864" s="401"/>
      <c r="PQV1864" s="401"/>
      <c r="PQW1864" s="401"/>
      <c r="PQX1864" s="401"/>
      <c r="PQY1864" s="401"/>
      <c r="PQZ1864" s="401"/>
      <c r="PRA1864" s="401"/>
      <c r="PRB1864" s="401"/>
      <c r="PRC1864" s="401"/>
      <c r="PRD1864" s="401"/>
      <c r="PRE1864" s="401"/>
      <c r="PRF1864" s="401"/>
      <c r="PRG1864" s="401"/>
      <c r="PRH1864" s="401"/>
      <c r="PRI1864" s="401"/>
      <c r="PRJ1864" s="401"/>
      <c r="PRK1864" s="401"/>
      <c r="PRL1864" s="401"/>
      <c r="PRM1864" s="401"/>
      <c r="PRN1864" s="401"/>
      <c r="PRO1864" s="401"/>
      <c r="PRP1864" s="401"/>
      <c r="PRQ1864" s="401"/>
      <c r="PRR1864" s="401"/>
      <c r="PRS1864" s="401"/>
      <c r="PRT1864" s="401"/>
      <c r="PRU1864" s="401"/>
      <c r="PRV1864" s="401"/>
      <c r="PRW1864" s="401"/>
      <c r="PRX1864" s="401"/>
      <c r="PRY1864" s="401"/>
      <c r="PRZ1864" s="401"/>
      <c r="PSA1864" s="401"/>
      <c r="PSB1864" s="401"/>
      <c r="PSC1864" s="401"/>
      <c r="PSD1864" s="401"/>
      <c r="PSE1864" s="401"/>
      <c r="PSF1864" s="401"/>
      <c r="PSG1864" s="401"/>
      <c r="PSH1864" s="401"/>
      <c r="PSI1864" s="401"/>
      <c r="PSJ1864" s="401"/>
      <c r="PSK1864" s="401"/>
      <c r="PSL1864" s="401"/>
      <c r="PSM1864" s="401"/>
      <c r="PSN1864" s="401"/>
      <c r="PSO1864" s="401"/>
      <c r="PSP1864" s="401"/>
      <c r="PSQ1864" s="401"/>
      <c r="PSR1864" s="401"/>
      <c r="PSS1864" s="401"/>
      <c r="PST1864" s="401"/>
      <c r="PSU1864" s="401"/>
      <c r="PSV1864" s="401"/>
      <c r="PSW1864" s="401"/>
      <c r="PSX1864" s="401"/>
      <c r="PSY1864" s="401"/>
      <c r="PSZ1864" s="401"/>
      <c r="PTA1864" s="401"/>
      <c r="PTB1864" s="401"/>
      <c r="PTC1864" s="401"/>
      <c r="PTD1864" s="401"/>
      <c r="PTE1864" s="401"/>
      <c r="PTF1864" s="401"/>
      <c r="PTG1864" s="401"/>
      <c r="PTH1864" s="401"/>
      <c r="PTI1864" s="401"/>
      <c r="PTJ1864" s="401"/>
      <c r="PTK1864" s="401"/>
      <c r="PTL1864" s="401"/>
      <c r="PTM1864" s="401"/>
      <c r="PTN1864" s="401"/>
      <c r="PTO1864" s="401"/>
      <c r="PTP1864" s="401"/>
      <c r="PTQ1864" s="401"/>
      <c r="PTR1864" s="401"/>
      <c r="PTS1864" s="401"/>
      <c r="PTT1864" s="401"/>
      <c r="PTU1864" s="401"/>
      <c r="PTV1864" s="401"/>
      <c r="PTW1864" s="401"/>
      <c r="PTX1864" s="401"/>
      <c r="PTY1864" s="401"/>
      <c r="PTZ1864" s="401"/>
      <c r="PUA1864" s="401"/>
      <c r="PUB1864" s="401"/>
      <c r="PUC1864" s="401"/>
      <c r="PUD1864" s="401"/>
      <c r="PUE1864" s="401"/>
      <c r="PUF1864" s="401"/>
      <c r="PUG1864" s="401"/>
      <c r="PUH1864" s="401"/>
      <c r="PUI1864" s="401"/>
      <c r="PUJ1864" s="401"/>
      <c r="PUK1864" s="401"/>
      <c r="PUL1864" s="401"/>
      <c r="PUM1864" s="401"/>
      <c r="PUN1864" s="401"/>
      <c r="PUO1864" s="401"/>
      <c r="PUP1864" s="401"/>
      <c r="PUQ1864" s="401"/>
      <c r="PUR1864" s="401"/>
      <c r="PUS1864" s="401"/>
      <c r="PUT1864" s="401"/>
      <c r="PUU1864" s="401"/>
      <c r="PUV1864" s="401"/>
      <c r="PUW1864" s="401"/>
      <c r="PUX1864" s="401"/>
      <c r="PUY1864" s="401"/>
      <c r="PUZ1864" s="401"/>
      <c r="PVA1864" s="401"/>
      <c r="PVB1864" s="401"/>
      <c r="PVC1864" s="401"/>
      <c r="PVD1864" s="401"/>
      <c r="PVE1864" s="401"/>
      <c r="PVF1864" s="401"/>
      <c r="PVG1864" s="401"/>
      <c r="PVH1864" s="401"/>
      <c r="PVI1864" s="401"/>
      <c r="PVJ1864" s="401"/>
      <c r="PVK1864" s="401"/>
      <c r="PVL1864" s="401"/>
      <c r="PVM1864" s="401"/>
      <c r="PVN1864" s="401"/>
      <c r="PVO1864" s="401"/>
      <c r="PVP1864" s="401"/>
      <c r="PVQ1864" s="401"/>
      <c r="PVR1864" s="401"/>
      <c r="PVS1864" s="401"/>
      <c r="PVT1864" s="401"/>
      <c r="PVU1864" s="401"/>
      <c r="PVV1864" s="401"/>
      <c r="PVW1864" s="401"/>
      <c r="PVX1864" s="401"/>
      <c r="PVY1864" s="401"/>
      <c r="PVZ1864" s="401"/>
      <c r="PWA1864" s="401"/>
      <c r="PWB1864" s="401"/>
      <c r="PWC1864" s="401"/>
      <c r="PWD1864" s="401"/>
      <c r="PWE1864" s="401"/>
      <c r="PWF1864" s="401"/>
      <c r="PWG1864" s="401"/>
      <c r="PWH1864" s="401"/>
      <c r="PWI1864" s="401"/>
      <c r="PWJ1864" s="401"/>
      <c r="PWK1864" s="401"/>
      <c r="PWL1864" s="401"/>
      <c r="PWM1864" s="401"/>
      <c r="PWN1864" s="401"/>
      <c r="PWO1864" s="401"/>
      <c r="PWP1864" s="401"/>
      <c r="PWQ1864" s="401"/>
      <c r="PWR1864" s="401"/>
      <c r="PWS1864" s="401"/>
      <c r="PWT1864" s="401"/>
      <c r="PWU1864" s="401"/>
      <c r="PWV1864" s="401"/>
      <c r="PWW1864" s="401"/>
      <c r="PWX1864" s="401"/>
      <c r="PWY1864" s="401"/>
      <c r="PWZ1864" s="401"/>
      <c r="PXA1864" s="401"/>
      <c r="PXB1864" s="401"/>
      <c r="PXC1864" s="401"/>
      <c r="PXD1864" s="401"/>
      <c r="PXE1864" s="401"/>
      <c r="PXF1864" s="401"/>
      <c r="PXG1864" s="401"/>
      <c r="PXH1864" s="401"/>
      <c r="PXI1864" s="401"/>
      <c r="PXJ1864" s="401"/>
      <c r="PXK1864" s="401"/>
      <c r="PXL1864" s="401"/>
      <c r="PXM1864" s="401"/>
      <c r="PXN1864" s="401"/>
      <c r="PXO1864" s="401"/>
      <c r="PXP1864" s="401"/>
      <c r="PXQ1864" s="401"/>
      <c r="PXR1864" s="401"/>
      <c r="PXS1864" s="401"/>
      <c r="PXT1864" s="401"/>
      <c r="PXU1864" s="401"/>
      <c r="PXV1864" s="401"/>
      <c r="PXW1864" s="401"/>
      <c r="PXX1864" s="401"/>
      <c r="PXY1864" s="401"/>
      <c r="PXZ1864" s="401"/>
      <c r="PYA1864" s="401"/>
      <c r="PYB1864" s="401"/>
      <c r="PYC1864" s="401"/>
      <c r="PYD1864" s="401"/>
      <c r="PYE1864" s="401"/>
      <c r="PYF1864" s="401"/>
      <c r="PYG1864" s="401"/>
      <c r="PYH1864" s="401"/>
      <c r="PYI1864" s="401"/>
      <c r="PYJ1864" s="401"/>
      <c r="PYK1864" s="401"/>
      <c r="PYL1864" s="401"/>
      <c r="PYM1864" s="401"/>
      <c r="PYN1864" s="401"/>
      <c r="PYO1864" s="401"/>
      <c r="PYP1864" s="401"/>
      <c r="PYQ1864" s="401"/>
      <c r="PYR1864" s="401"/>
      <c r="PYS1864" s="401"/>
      <c r="PYT1864" s="401"/>
      <c r="PYU1864" s="401"/>
      <c r="PYV1864" s="401"/>
      <c r="PYW1864" s="401"/>
      <c r="PYX1864" s="401"/>
      <c r="PYY1864" s="401"/>
      <c r="PYZ1864" s="401"/>
      <c r="PZA1864" s="401"/>
      <c r="PZB1864" s="401"/>
      <c r="PZC1864" s="401"/>
      <c r="PZD1864" s="401"/>
      <c r="PZE1864" s="401"/>
      <c r="PZF1864" s="401"/>
      <c r="PZG1864" s="401"/>
      <c r="PZH1864" s="401"/>
      <c r="PZI1864" s="401"/>
      <c r="PZJ1864" s="401"/>
      <c r="PZK1864" s="401"/>
      <c r="PZL1864" s="401"/>
      <c r="PZM1864" s="401"/>
      <c r="PZN1864" s="401"/>
      <c r="PZO1864" s="401"/>
      <c r="PZP1864" s="401"/>
      <c r="PZQ1864" s="401"/>
      <c r="PZR1864" s="401"/>
      <c r="PZS1864" s="401"/>
      <c r="PZT1864" s="401"/>
      <c r="PZU1864" s="401"/>
      <c r="PZV1864" s="401"/>
      <c r="PZW1864" s="401"/>
      <c r="PZX1864" s="401"/>
      <c r="PZY1864" s="401"/>
      <c r="PZZ1864" s="401"/>
      <c r="QAA1864" s="401"/>
      <c r="QAB1864" s="401"/>
      <c r="QAC1864" s="401"/>
      <c r="QAD1864" s="401"/>
      <c r="QAE1864" s="401"/>
      <c r="QAF1864" s="401"/>
      <c r="QAG1864" s="401"/>
      <c r="QAH1864" s="401"/>
      <c r="QAI1864" s="401"/>
      <c r="QAJ1864" s="401"/>
      <c r="QAK1864" s="401"/>
      <c r="QAL1864" s="401"/>
      <c r="QAM1864" s="401"/>
      <c r="QAN1864" s="401"/>
      <c r="QAO1864" s="401"/>
      <c r="QAP1864" s="401"/>
      <c r="QAQ1864" s="401"/>
      <c r="QAR1864" s="401"/>
      <c r="QAS1864" s="401"/>
      <c r="QAT1864" s="401"/>
      <c r="QAU1864" s="401"/>
      <c r="QAV1864" s="401"/>
      <c r="QAW1864" s="401"/>
      <c r="QAX1864" s="401"/>
      <c r="QAY1864" s="401"/>
      <c r="QAZ1864" s="401"/>
      <c r="QBA1864" s="401"/>
      <c r="QBB1864" s="401"/>
      <c r="QBC1864" s="401"/>
      <c r="QBD1864" s="401"/>
      <c r="QBE1864" s="401"/>
      <c r="QBF1864" s="401"/>
      <c r="QBG1864" s="401"/>
      <c r="QBH1864" s="401"/>
      <c r="QBI1864" s="401"/>
      <c r="QBJ1864" s="401"/>
      <c r="QBK1864" s="401"/>
      <c r="QBL1864" s="401"/>
      <c r="QBM1864" s="401"/>
      <c r="QBN1864" s="401"/>
      <c r="QBO1864" s="401"/>
      <c r="QBP1864" s="401"/>
      <c r="QBQ1864" s="401"/>
      <c r="QBR1864" s="401"/>
      <c r="QBS1864" s="401"/>
      <c r="QBT1864" s="401"/>
      <c r="QBU1864" s="401"/>
      <c r="QBV1864" s="401"/>
      <c r="QBW1864" s="401"/>
      <c r="QBX1864" s="401"/>
      <c r="QBY1864" s="401"/>
      <c r="QBZ1864" s="401"/>
      <c r="QCA1864" s="401"/>
      <c r="QCB1864" s="401"/>
      <c r="QCC1864" s="401"/>
      <c r="QCD1864" s="401"/>
      <c r="QCE1864" s="401"/>
      <c r="QCF1864" s="401"/>
      <c r="QCG1864" s="401"/>
      <c r="QCH1864" s="401"/>
      <c r="QCI1864" s="401"/>
      <c r="QCJ1864" s="401"/>
      <c r="QCK1864" s="401"/>
      <c r="QCL1864" s="401"/>
      <c r="QCM1864" s="401"/>
      <c r="QCN1864" s="401"/>
      <c r="QCO1864" s="401"/>
      <c r="QCP1864" s="401"/>
      <c r="QCQ1864" s="401"/>
      <c r="QCR1864" s="401"/>
      <c r="QCS1864" s="401"/>
      <c r="QCT1864" s="401"/>
      <c r="QCU1864" s="401"/>
      <c r="QCV1864" s="401"/>
      <c r="QCW1864" s="401"/>
      <c r="QCX1864" s="401"/>
      <c r="QCY1864" s="401"/>
      <c r="QCZ1864" s="401"/>
      <c r="QDA1864" s="401"/>
      <c r="QDB1864" s="401"/>
      <c r="QDC1864" s="401"/>
      <c r="QDD1864" s="401"/>
      <c r="QDE1864" s="401"/>
      <c r="QDF1864" s="401"/>
      <c r="QDG1864" s="401"/>
      <c r="QDH1864" s="401"/>
      <c r="QDI1864" s="401"/>
      <c r="QDJ1864" s="401"/>
      <c r="QDK1864" s="401"/>
      <c r="QDL1864" s="401"/>
      <c r="QDM1864" s="401"/>
      <c r="QDN1864" s="401"/>
      <c r="QDO1864" s="401"/>
      <c r="QDP1864" s="401"/>
      <c r="QDQ1864" s="401"/>
      <c r="QDR1864" s="401"/>
      <c r="QDS1864" s="401"/>
      <c r="QDT1864" s="401"/>
      <c r="QDU1864" s="401"/>
      <c r="QDV1864" s="401"/>
      <c r="QDW1864" s="401"/>
      <c r="QDX1864" s="401"/>
      <c r="QDY1864" s="401"/>
      <c r="QDZ1864" s="401"/>
      <c r="QEA1864" s="401"/>
      <c r="QEB1864" s="401"/>
      <c r="QEC1864" s="401"/>
      <c r="QED1864" s="401"/>
      <c r="QEE1864" s="401"/>
      <c r="QEF1864" s="401"/>
      <c r="QEG1864" s="401"/>
      <c r="QEH1864" s="401"/>
      <c r="QEI1864" s="401"/>
      <c r="QEJ1864" s="401"/>
      <c r="QEK1864" s="401"/>
      <c r="QEL1864" s="401"/>
      <c r="QEM1864" s="401"/>
      <c r="QEN1864" s="401"/>
      <c r="QEO1864" s="401"/>
      <c r="QEP1864" s="401"/>
      <c r="QEQ1864" s="401"/>
      <c r="QER1864" s="401"/>
      <c r="QES1864" s="401"/>
      <c r="QET1864" s="401"/>
      <c r="QEU1864" s="401"/>
      <c r="QEV1864" s="401"/>
      <c r="QEW1864" s="401"/>
      <c r="QEX1864" s="401"/>
      <c r="QEY1864" s="401"/>
      <c r="QEZ1864" s="401"/>
      <c r="QFA1864" s="401"/>
      <c r="QFB1864" s="401"/>
      <c r="QFC1864" s="401"/>
      <c r="QFD1864" s="401"/>
      <c r="QFE1864" s="401"/>
      <c r="QFF1864" s="401"/>
      <c r="QFG1864" s="401"/>
      <c r="QFH1864" s="401"/>
      <c r="QFI1864" s="401"/>
      <c r="QFJ1864" s="401"/>
      <c r="QFK1864" s="401"/>
      <c r="QFL1864" s="401"/>
      <c r="QFM1864" s="401"/>
      <c r="QFN1864" s="401"/>
      <c r="QFO1864" s="401"/>
      <c r="QFP1864" s="401"/>
      <c r="QFQ1864" s="401"/>
      <c r="QFR1864" s="401"/>
      <c r="QFS1864" s="401"/>
      <c r="QFT1864" s="401"/>
      <c r="QFU1864" s="401"/>
      <c r="QFV1864" s="401"/>
      <c r="QFW1864" s="401"/>
      <c r="QFX1864" s="401"/>
      <c r="QFY1864" s="401"/>
      <c r="QFZ1864" s="401"/>
      <c r="QGA1864" s="401"/>
      <c r="QGB1864" s="401"/>
      <c r="QGC1864" s="401"/>
      <c r="QGD1864" s="401"/>
      <c r="QGE1864" s="401"/>
      <c r="QGF1864" s="401"/>
      <c r="QGG1864" s="401"/>
      <c r="QGH1864" s="401"/>
      <c r="QGI1864" s="401"/>
      <c r="QGJ1864" s="401"/>
      <c r="QGK1864" s="401"/>
      <c r="QGL1864" s="401"/>
      <c r="QGM1864" s="401"/>
      <c r="QGN1864" s="401"/>
      <c r="QGO1864" s="401"/>
      <c r="QGP1864" s="401"/>
      <c r="QGQ1864" s="401"/>
      <c r="QGR1864" s="401"/>
      <c r="QGS1864" s="401"/>
      <c r="QGT1864" s="401"/>
      <c r="QGU1864" s="401"/>
      <c r="QGV1864" s="401"/>
      <c r="QGW1864" s="401"/>
      <c r="QGX1864" s="401"/>
      <c r="QGY1864" s="401"/>
      <c r="QGZ1864" s="401"/>
      <c r="QHA1864" s="401"/>
      <c r="QHB1864" s="401"/>
      <c r="QHC1864" s="401"/>
      <c r="QHD1864" s="401"/>
      <c r="QHE1864" s="401"/>
      <c r="QHF1864" s="401"/>
      <c r="QHG1864" s="401"/>
      <c r="QHH1864" s="401"/>
      <c r="QHI1864" s="401"/>
      <c r="QHJ1864" s="401"/>
      <c r="QHK1864" s="401"/>
      <c r="QHL1864" s="401"/>
      <c r="QHM1864" s="401"/>
      <c r="QHN1864" s="401"/>
      <c r="QHO1864" s="401"/>
      <c r="QHP1864" s="401"/>
      <c r="QHQ1864" s="401"/>
      <c r="QHR1864" s="401"/>
      <c r="QHS1864" s="401"/>
      <c r="QHT1864" s="401"/>
      <c r="QHU1864" s="401"/>
      <c r="QHV1864" s="401"/>
      <c r="QHW1864" s="401"/>
      <c r="QHX1864" s="401"/>
      <c r="QHY1864" s="401"/>
      <c r="QHZ1864" s="401"/>
      <c r="QIA1864" s="401"/>
      <c r="QIB1864" s="401"/>
      <c r="QIC1864" s="401"/>
      <c r="QID1864" s="401"/>
      <c r="QIE1864" s="401"/>
      <c r="QIF1864" s="401"/>
      <c r="QIG1864" s="401"/>
      <c r="QIH1864" s="401"/>
      <c r="QII1864" s="401"/>
      <c r="QIJ1864" s="401"/>
      <c r="QIK1864" s="401"/>
      <c r="QIL1864" s="401"/>
      <c r="QIM1864" s="401"/>
      <c r="QIN1864" s="401"/>
      <c r="QIO1864" s="401"/>
      <c r="QIP1864" s="401"/>
      <c r="QIQ1864" s="401"/>
      <c r="QIR1864" s="401"/>
      <c r="QIS1864" s="401"/>
      <c r="QIT1864" s="401"/>
      <c r="QIU1864" s="401"/>
      <c r="QIV1864" s="401"/>
      <c r="QIW1864" s="401"/>
      <c r="QIX1864" s="401"/>
      <c r="QIY1864" s="401"/>
      <c r="QIZ1864" s="401"/>
      <c r="QJA1864" s="401"/>
      <c r="QJB1864" s="401"/>
      <c r="QJC1864" s="401"/>
      <c r="QJD1864" s="401"/>
      <c r="QJE1864" s="401"/>
      <c r="QJF1864" s="401"/>
      <c r="QJG1864" s="401"/>
      <c r="QJH1864" s="401"/>
      <c r="QJI1864" s="401"/>
      <c r="QJJ1864" s="401"/>
      <c r="QJK1864" s="401"/>
      <c r="QJL1864" s="401"/>
      <c r="QJM1864" s="401"/>
      <c r="QJN1864" s="401"/>
      <c r="QJO1864" s="401"/>
      <c r="QJP1864" s="401"/>
      <c r="QJQ1864" s="401"/>
      <c r="QJR1864" s="401"/>
      <c r="QJS1864" s="401"/>
      <c r="QJT1864" s="401"/>
      <c r="QJU1864" s="401"/>
      <c r="QJV1864" s="401"/>
      <c r="QJW1864" s="401"/>
      <c r="QJX1864" s="401"/>
      <c r="QJY1864" s="401"/>
      <c r="QJZ1864" s="401"/>
      <c r="QKA1864" s="401"/>
      <c r="QKB1864" s="401"/>
      <c r="QKC1864" s="401"/>
      <c r="QKD1864" s="401"/>
      <c r="QKE1864" s="401"/>
      <c r="QKF1864" s="401"/>
      <c r="QKG1864" s="401"/>
      <c r="QKH1864" s="401"/>
      <c r="QKI1864" s="401"/>
      <c r="QKJ1864" s="401"/>
      <c r="QKK1864" s="401"/>
      <c r="QKL1864" s="401"/>
      <c r="QKM1864" s="401"/>
      <c r="QKN1864" s="401"/>
      <c r="QKO1864" s="401"/>
      <c r="QKP1864" s="401"/>
      <c r="QKQ1864" s="401"/>
      <c r="QKR1864" s="401"/>
      <c r="QKS1864" s="401"/>
      <c r="QKT1864" s="401"/>
      <c r="QKU1864" s="401"/>
      <c r="QKV1864" s="401"/>
      <c r="QKW1864" s="401"/>
      <c r="QKX1864" s="401"/>
      <c r="QKY1864" s="401"/>
      <c r="QKZ1864" s="401"/>
      <c r="QLA1864" s="401"/>
      <c r="QLB1864" s="401"/>
      <c r="QLC1864" s="401"/>
      <c r="QLD1864" s="401"/>
      <c r="QLE1864" s="401"/>
      <c r="QLF1864" s="401"/>
      <c r="QLG1864" s="401"/>
      <c r="QLH1864" s="401"/>
      <c r="QLI1864" s="401"/>
      <c r="QLJ1864" s="401"/>
      <c r="QLK1864" s="401"/>
      <c r="QLL1864" s="401"/>
      <c r="QLM1864" s="401"/>
      <c r="QLN1864" s="401"/>
      <c r="QLO1864" s="401"/>
      <c r="QLP1864" s="401"/>
      <c r="QLQ1864" s="401"/>
      <c r="QLR1864" s="401"/>
      <c r="QLS1864" s="401"/>
      <c r="QLT1864" s="401"/>
      <c r="QLU1864" s="401"/>
      <c r="QLV1864" s="401"/>
      <c r="QLW1864" s="401"/>
      <c r="QLX1864" s="401"/>
      <c r="QLY1864" s="401"/>
      <c r="QLZ1864" s="401"/>
      <c r="QMA1864" s="401"/>
      <c r="QMB1864" s="401"/>
      <c r="QMC1864" s="401"/>
      <c r="QMD1864" s="401"/>
      <c r="QME1864" s="401"/>
      <c r="QMF1864" s="401"/>
      <c r="QMG1864" s="401"/>
      <c r="QMH1864" s="401"/>
      <c r="QMI1864" s="401"/>
      <c r="QMJ1864" s="401"/>
      <c r="QMK1864" s="401"/>
      <c r="QML1864" s="401"/>
      <c r="QMM1864" s="401"/>
      <c r="QMN1864" s="401"/>
      <c r="QMO1864" s="401"/>
      <c r="QMP1864" s="401"/>
      <c r="QMQ1864" s="401"/>
      <c r="QMR1864" s="401"/>
      <c r="QMS1864" s="401"/>
      <c r="QMT1864" s="401"/>
      <c r="QMU1864" s="401"/>
      <c r="QMV1864" s="401"/>
      <c r="QMW1864" s="401"/>
      <c r="QMX1864" s="401"/>
      <c r="QMY1864" s="401"/>
      <c r="QMZ1864" s="401"/>
      <c r="QNA1864" s="401"/>
      <c r="QNB1864" s="401"/>
      <c r="QNC1864" s="401"/>
      <c r="QND1864" s="401"/>
      <c r="QNE1864" s="401"/>
      <c r="QNF1864" s="401"/>
      <c r="QNG1864" s="401"/>
      <c r="QNH1864" s="401"/>
      <c r="QNI1864" s="401"/>
      <c r="QNJ1864" s="401"/>
      <c r="QNK1864" s="401"/>
      <c r="QNL1864" s="401"/>
      <c r="QNM1864" s="401"/>
      <c r="QNN1864" s="401"/>
      <c r="QNO1864" s="401"/>
      <c r="QNP1864" s="401"/>
      <c r="QNQ1864" s="401"/>
      <c r="QNR1864" s="401"/>
      <c r="QNS1864" s="401"/>
      <c r="QNT1864" s="401"/>
      <c r="QNU1864" s="401"/>
      <c r="QNV1864" s="401"/>
      <c r="QNW1864" s="401"/>
      <c r="QNX1864" s="401"/>
      <c r="QNY1864" s="401"/>
      <c r="QNZ1864" s="401"/>
      <c r="QOA1864" s="401"/>
      <c r="QOB1864" s="401"/>
      <c r="QOC1864" s="401"/>
      <c r="QOD1864" s="401"/>
      <c r="QOE1864" s="401"/>
      <c r="QOF1864" s="401"/>
      <c r="QOG1864" s="401"/>
      <c r="QOH1864" s="401"/>
      <c r="QOI1864" s="401"/>
      <c r="QOJ1864" s="401"/>
      <c r="QOK1864" s="401"/>
      <c r="QOL1864" s="401"/>
      <c r="QOM1864" s="401"/>
      <c r="QON1864" s="401"/>
      <c r="QOO1864" s="401"/>
      <c r="QOP1864" s="401"/>
      <c r="QOQ1864" s="401"/>
      <c r="QOR1864" s="401"/>
      <c r="QOS1864" s="401"/>
      <c r="QOT1864" s="401"/>
      <c r="QOU1864" s="401"/>
      <c r="QOV1864" s="401"/>
      <c r="QOW1864" s="401"/>
      <c r="QOX1864" s="401"/>
      <c r="QOY1864" s="401"/>
      <c r="QOZ1864" s="401"/>
      <c r="QPA1864" s="401"/>
      <c r="QPB1864" s="401"/>
      <c r="QPC1864" s="401"/>
      <c r="QPD1864" s="401"/>
      <c r="QPE1864" s="401"/>
      <c r="QPF1864" s="401"/>
      <c r="QPG1864" s="401"/>
      <c r="QPH1864" s="401"/>
      <c r="QPI1864" s="401"/>
      <c r="QPJ1864" s="401"/>
      <c r="QPK1864" s="401"/>
      <c r="QPL1864" s="401"/>
      <c r="QPM1864" s="401"/>
      <c r="QPN1864" s="401"/>
      <c r="QPO1864" s="401"/>
      <c r="QPP1864" s="401"/>
      <c r="QPQ1864" s="401"/>
      <c r="QPR1864" s="401"/>
      <c r="QPS1864" s="401"/>
      <c r="QPT1864" s="401"/>
      <c r="QPU1864" s="401"/>
      <c r="QPV1864" s="401"/>
      <c r="QPW1864" s="401"/>
      <c r="QPX1864" s="401"/>
      <c r="QPY1864" s="401"/>
      <c r="QPZ1864" s="401"/>
      <c r="QQA1864" s="401"/>
      <c r="QQB1864" s="401"/>
      <c r="QQC1864" s="401"/>
      <c r="QQD1864" s="401"/>
      <c r="QQE1864" s="401"/>
      <c r="QQF1864" s="401"/>
      <c r="QQG1864" s="401"/>
      <c r="QQH1864" s="401"/>
      <c r="QQI1864" s="401"/>
      <c r="QQJ1864" s="401"/>
      <c r="QQK1864" s="401"/>
      <c r="QQL1864" s="401"/>
      <c r="QQM1864" s="401"/>
      <c r="QQN1864" s="401"/>
      <c r="QQO1864" s="401"/>
      <c r="QQP1864" s="401"/>
      <c r="QQQ1864" s="401"/>
      <c r="QQR1864" s="401"/>
      <c r="QQS1864" s="401"/>
      <c r="QQT1864" s="401"/>
      <c r="QQU1864" s="401"/>
      <c r="QQV1864" s="401"/>
      <c r="QQW1864" s="401"/>
      <c r="QQX1864" s="401"/>
      <c r="QQY1864" s="401"/>
      <c r="QQZ1864" s="401"/>
      <c r="QRA1864" s="401"/>
      <c r="QRB1864" s="401"/>
      <c r="QRC1864" s="401"/>
      <c r="QRD1864" s="401"/>
      <c r="QRE1864" s="401"/>
      <c r="QRF1864" s="401"/>
      <c r="QRG1864" s="401"/>
      <c r="QRH1864" s="401"/>
      <c r="QRI1864" s="401"/>
      <c r="QRJ1864" s="401"/>
      <c r="QRK1864" s="401"/>
      <c r="QRL1864" s="401"/>
      <c r="QRM1864" s="401"/>
      <c r="QRN1864" s="401"/>
      <c r="QRO1864" s="401"/>
      <c r="QRP1864" s="401"/>
      <c r="QRQ1864" s="401"/>
      <c r="QRR1864" s="401"/>
      <c r="QRS1864" s="401"/>
      <c r="QRT1864" s="401"/>
      <c r="QRU1864" s="401"/>
      <c r="QRV1864" s="401"/>
      <c r="QRW1864" s="401"/>
      <c r="QRX1864" s="401"/>
      <c r="QRY1864" s="401"/>
      <c r="QRZ1864" s="401"/>
      <c r="QSA1864" s="401"/>
      <c r="QSB1864" s="401"/>
      <c r="QSC1864" s="401"/>
      <c r="QSD1864" s="401"/>
      <c r="QSE1864" s="401"/>
      <c r="QSF1864" s="401"/>
      <c r="QSG1864" s="401"/>
      <c r="QSH1864" s="401"/>
      <c r="QSI1864" s="401"/>
      <c r="QSJ1864" s="401"/>
      <c r="QSK1864" s="401"/>
      <c r="QSL1864" s="401"/>
      <c r="QSM1864" s="401"/>
      <c r="QSN1864" s="401"/>
      <c r="QSO1864" s="401"/>
      <c r="QSP1864" s="401"/>
      <c r="QSQ1864" s="401"/>
      <c r="QSR1864" s="401"/>
      <c r="QSS1864" s="401"/>
      <c r="QST1864" s="401"/>
      <c r="QSU1864" s="401"/>
      <c r="QSV1864" s="401"/>
      <c r="QSW1864" s="401"/>
      <c r="QSX1864" s="401"/>
      <c r="QSY1864" s="401"/>
      <c r="QSZ1864" s="401"/>
      <c r="QTA1864" s="401"/>
      <c r="QTB1864" s="401"/>
      <c r="QTC1864" s="401"/>
      <c r="QTD1864" s="401"/>
      <c r="QTE1864" s="401"/>
      <c r="QTF1864" s="401"/>
      <c r="QTG1864" s="401"/>
      <c r="QTH1864" s="401"/>
      <c r="QTI1864" s="401"/>
      <c r="QTJ1864" s="401"/>
      <c r="QTK1864" s="401"/>
      <c r="QTL1864" s="401"/>
      <c r="QTM1864" s="401"/>
      <c r="QTN1864" s="401"/>
      <c r="QTO1864" s="401"/>
      <c r="QTP1864" s="401"/>
      <c r="QTQ1864" s="401"/>
      <c r="QTR1864" s="401"/>
      <c r="QTS1864" s="401"/>
      <c r="QTT1864" s="401"/>
      <c r="QTU1864" s="401"/>
      <c r="QTV1864" s="401"/>
      <c r="QTW1864" s="401"/>
      <c r="QTX1864" s="401"/>
      <c r="QTY1864" s="401"/>
      <c r="QTZ1864" s="401"/>
      <c r="QUA1864" s="401"/>
      <c r="QUB1864" s="401"/>
      <c r="QUC1864" s="401"/>
      <c r="QUD1864" s="401"/>
      <c r="QUE1864" s="401"/>
      <c r="QUF1864" s="401"/>
      <c r="QUG1864" s="401"/>
      <c r="QUH1864" s="401"/>
      <c r="QUI1864" s="401"/>
      <c r="QUJ1864" s="401"/>
      <c r="QUK1864" s="401"/>
      <c r="QUL1864" s="401"/>
      <c r="QUM1864" s="401"/>
      <c r="QUN1864" s="401"/>
      <c r="QUO1864" s="401"/>
      <c r="QUP1864" s="401"/>
      <c r="QUQ1864" s="401"/>
      <c r="QUR1864" s="401"/>
      <c r="QUS1864" s="401"/>
      <c r="QUT1864" s="401"/>
      <c r="QUU1864" s="401"/>
      <c r="QUV1864" s="401"/>
      <c r="QUW1864" s="401"/>
      <c r="QUX1864" s="401"/>
      <c r="QUY1864" s="401"/>
      <c r="QUZ1864" s="401"/>
      <c r="QVA1864" s="401"/>
      <c r="QVB1864" s="401"/>
      <c r="QVC1864" s="401"/>
      <c r="QVD1864" s="401"/>
      <c r="QVE1864" s="401"/>
      <c r="QVF1864" s="401"/>
      <c r="QVG1864" s="401"/>
      <c r="QVH1864" s="401"/>
      <c r="QVI1864" s="401"/>
      <c r="QVJ1864" s="401"/>
      <c r="QVK1864" s="401"/>
      <c r="QVL1864" s="401"/>
      <c r="QVM1864" s="401"/>
      <c r="QVN1864" s="401"/>
      <c r="QVO1864" s="401"/>
      <c r="QVP1864" s="401"/>
      <c r="QVQ1864" s="401"/>
      <c r="QVR1864" s="401"/>
      <c r="QVS1864" s="401"/>
      <c r="QVT1864" s="401"/>
      <c r="QVU1864" s="401"/>
      <c r="QVV1864" s="401"/>
      <c r="QVW1864" s="401"/>
      <c r="QVX1864" s="401"/>
      <c r="QVY1864" s="401"/>
      <c r="QVZ1864" s="401"/>
      <c r="QWA1864" s="401"/>
      <c r="QWB1864" s="401"/>
      <c r="QWC1864" s="401"/>
      <c r="QWD1864" s="401"/>
      <c r="QWE1864" s="401"/>
      <c r="QWF1864" s="401"/>
      <c r="QWG1864" s="401"/>
      <c r="QWH1864" s="401"/>
      <c r="QWI1864" s="401"/>
      <c r="QWJ1864" s="401"/>
      <c r="QWK1864" s="401"/>
      <c r="QWL1864" s="401"/>
      <c r="QWM1864" s="401"/>
      <c r="QWN1864" s="401"/>
      <c r="QWO1864" s="401"/>
      <c r="QWP1864" s="401"/>
      <c r="QWQ1864" s="401"/>
      <c r="QWR1864" s="401"/>
      <c r="QWS1864" s="401"/>
      <c r="QWT1864" s="401"/>
      <c r="QWU1864" s="401"/>
      <c r="QWV1864" s="401"/>
      <c r="QWW1864" s="401"/>
      <c r="QWX1864" s="401"/>
      <c r="QWY1864" s="401"/>
      <c r="QWZ1864" s="401"/>
      <c r="QXA1864" s="401"/>
      <c r="QXB1864" s="401"/>
      <c r="QXC1864" s="401"/>
      <c r="QXD1864" s="401"/>
      <c r="QXE1864" s="401"/>
      <c r="QXF1864" s="401"/>
      <c r="QXG1864" s="401"/>
      <c r="QXH1864" s="401"/>
      <c r="QXI1864" s="401"/>
      <c r="QXJ1864" s="401"/>
      <c r="QXK1864" s="401"/>
      <c r="QXL1864" s="401"/>
      <c r="QXM1864" s="401"/>
      <c r="QXN1864" s="401"/>
      <c r="QXO1864" s="401"/>
      <c r="QXP1864" s="401"/>
      <c r="QXQ1864" s="401"/>
      <c r="QXR1864" s="401"/>
      <c r="QXS1864" s="401"/>
      <c r="QXT1864" s="401"/>
      <c r="QXU1864" s="401"/>
      <c r="QXV1864" s="401"/>
      <c r="QXW1864" s="401"/>
      <c r="QXX1864" s="401"/>
      <c r="QXY1864" s="401"/>
      <c r="QXZ1864" s="401"/>
      <c r="QYA1864" s="401"/>
      <c r="QYB1864" s="401"/>
      <c r="QYC1864" s="401"/>
      <c r="QYD1864" s="401"/>
      <c r="QYE1864" s="401"/>
      <c r="QYF1864" s="401"/>
      <c r="QYG1864" s="401"/>
      <c r="QYH1864" s="401"/>
      <c r="QYI1864" s="401"/>
      <c r="QYJ1864" s="401"/>
      <c r="QYK1864" s="401"/>
      <c r="QYL1864" s="401"/>
      <c r="QYM1864" s="401"/>
      <c r="QYN1864" s="401"/>
      <c r="QYO1864" s="401"/>
      <c r="QYP1864" s="401"/>
      <c r="QYQ1864" s="401"/>
      <c r="QYR1864" s="401"/>
      <c r="QYS1864" s="401"/>
      <c r="QYT1864" s="401"/>
      <c r="QYU1864" s="401"/>
      <c r="QYV1864" s="401"/>
      <c r="QYW1864" s="401"/>
      <c r="QYX1864" s="401"/>
      <c r="QYY1864" s="401"/>
      <c r="QYZ1864" s="401"/>
      <c r="QZA1864" s="401"/>
      <c r="QZB1864" s="401"/>
      <c r="QZC1864" s="401"/>
      <c r="QZD1864" s="401"/>
      <c r="QZE1864" s="401"/>
      <c r="QZF1864" s="401"/>
      <c r="QZG1864" s="401"/>
      <c r="QZH1864" s="401"/>
      <c r="QZI1864" s="401"/>
      <c r="QZJ1864" s="401"/>
      <c r="QZK1864" s="401"/>
      <c r="QZL1864" s="401"/>
      <c r="QZM1864" s="401"/>
      <c r="QZN1864" s="401"/>
      <c r="QZO1864" s="401"/>
      <c r="QZP1864" s="401"/>
      <c r="QZQ1864" s="401"/>
      <c r="QZR1864" s="401"/>
      <c r="QZS1864" s="401"/>
      <c r="QZT1864" s="401"/>
      <c r="QZU1864" s="401"/>
      <c r="QZV1864" s="401"/>
      <c r="QZW1864" s="401"/>
      <c r="QZX1864" s="401"/>
      <c r="QZY1864" s="401"/>
      <c r="QZZ1864" s="401"/>
      <c r="RAA1864" s="401"/>
      <c r="RAB1864" s="401"/>
      <c r="RAC1864" s="401"/>
      <c r="RAD1864" s="401"/>
      <c r="RAE1864" s="401"/>
      <c r="RAF1864" s="401"/>
      <c r="RAG1864" s="401"/>
      <c r="RAH1864" s="401"/>
      <c r="RAI1864" s="401"/>
      <c r="RAJ1864" s="401"/>
      <c r="RAK1864" s="401"/>
      <c r="RAL1864" s="401"/>
      <c r="RAM1864" s="401"/>
      <c r="RAN1864" s="401"/>
      <c r="RAO1864" s="401"/>
      <c r="RAP1864" s="401"/>
      <c r="RAQ1864" s="401"/>
      <c r="RAR1864" s="401"/>
      <c r="RAS1864" s="401"/>
      <c r="RAT1864" s="401"/>
      <c r="RAU1864" s="401"/>
      <c r="RAV1864" s="401"/>
      <c r="RAW1864" s="401"/>
      <c r="RAX1864" s="401"/>
      <c r="RAY1864" s="401"/>
      <c r="RAZ1864" s="401"/>
      <c r="RBA1864" s="401"/>
      <c r="RBB1864" s="401"/>
      <c r="RBC1864" s="401"/>
      <c r="RBD1864" s="401"/>
      <c r="RBE1864" s="401"/>
      <c r="RBF1864" s="401"/>
      <c r="RBG1864" s="401"/>
      <c r="RBH1864" s="401"/>
      <c r="RBI1864" s="401"/>
      <c r="RBJ1864" s="401"/>
      <c r="RBK1864" s="401"/>
      <c r="RBL1864" s="401"/>
      <c r="RBM1864" s="401"/>
      <c r="RBN1864" s="401"/>
      <c r="RBO1864" s="401"/>
      <c r="RBP1864" s="401"/>
      <c r="RBQ1864" s="401"/>
      <c r="RBR1864" s="401"/>
      <c r="RBS1864" s="401"/>
      <c r="RBT1864" s="401"/>
      <c r="RBU1864" s="401"/>
      <c r="RBV1864" s="401"/>
      <c r="RBW1864" s="401"/>
      <c r="RBX1864" s="401"/>
      <c r="RBY1864" s="401"/>
      <c r="RBZ1864" s="401"/>
      <c r="RCA1864" s="401"/>
      <c r="RCB1864" s="401"/>
      <c r="RCC1864" s="401"/>
      <c r="RCD1864" s="401"/>
      <c r="RCE1864" s="401"/>
      <c r="RCF1864" s="401"/>
      <c r="RCG1864" s="401"/>
      <c r="RCH1864" s="401"/>
      <c r="RCI1864" s="401"/>
      <c r="RCJ1864" s="401"/>
      <c r="RCK1864" s="401"/>
      <c r="RCL1864" s="401"/>
      <c r="RCM1864" s="401"/>
      <c r="RCN1864" s="401"/>
      <c r="RCO1864" s="401"/>
      <c r="RCP1864" s="401"/>
      <c r="RCQ1864" s="401"/>
      <c r="RCR1864" s="401"/>
      <c r="RCS1864" s="401"/>
      <c r="RCT1864" s="401"/>
      <c r="RCU1864" s="401"/>
      <c r="RCV1864" s="401"/>
      <c r="RCW1864" s="401"/>
      <c r="RCX1864" s="401"/>
      <c r="RCY1864" s="401"/>
      <c r="RCZ1864" s="401"/>
      <c r="RDA1864" s="401"/>
      <c r="RDB1864" s="401"/>
      <c r="RDC1864" s="401"/>
      <c r="RDD1864" s="401"/>
      <c r="RDE1864" s="401"/>
      <c r="RDF1864" s="401"/>
      <c r="RDG1864" s="401"/>
      <c r="RDH1864" s="401"/>
      <c r="RDI1864" s="401"/>
      <c r="RDJ1864" s="401"/>
      <c r="RDK1864" s="401"/>
      <c r="RDL1864" s="401"/>
      <c r="RDM1864" s="401"/>
      <c r="RDN1864" s="401"/>
      <c r="RDO1864" s="401"/>
      <c r="RDP1864" s="401"/>
      <c r="RDQ1864" s="401"/>
      <c r="RDR1864" s="401"/>
      <c r="RDS1864" s="401"/>
      <c r="RDT1864" s="401"/>
      <c r="RDU1864" s="401"/>
      <c r="RDV1864" s="401"/>
      <c r="RDW1864" s="401"/>
      <c r="RDX1864" s="401"/>
      <c r="RDY1864" s="401"/>
      <c r="RDZ1864" s="401"/>
      <c r="REA1864" s="401"/>
      <c r="REB1864" s="401"/>
      <c r="REC1864" s="401"/>
      <c r="RED1864" s="401"/>
      <c r="REE1864" s="401"/>
      <c r="REF1864" s="401"/>
      <c r="REG1864" s="401"/>
      <c r="REH1864" s="401"/>
      <c r="REI1864" s="401"/>
      <c r="REJ1864" s="401"/>
      <c r="REK1864" s="401"/>
      <c r="REL1864" s="401"/>
      <c r="REM1864" s="401"/>
      <c r="REN1864" s="401"/>
      <c r="REO1864" s="401"/>
      <c r="REP1864" s="401"/>
      <c r="REQ1864" s="401"/>
      <c r="RER1864" s="401"/>
      <c r="RES1864" s="401"/>
      <c r="RET1864" s="401"/>
      <c r="REU1864" s="401"/>
      <c r="REV1864" s="401"/>
      <c r="REW1864" s="401"/>
      <c r="REX1864" s="401"/>
      <c r="REY1864" s="401"/>
      <c r="REZ1864" s="401"/>
      <c r="RFA1864" s="401"/>
      <c r="RFB1864" s="401"/>
      <c r="RFC1864" s="401"/>
      <c r="RFD1864" s="401"/>
      <c r="RFE1864" s="401"/>
      <c r="RFF1864" s="401"/>
      <c r="RFG1864" s="401"/>
      <c r="RFH1864" s="401"/>
      <c r="RFI1864" s="401"/>
      <c r="RFJ1864" s="401"/>
      <c r="RFK1864" s="401"/>
      <c r="RFL1864" s="401"/>
      <c r="RFM1864" s="401"/>
      <c r="RFN1864" s="401"/>
      <c r="RFO1864" s="401"/>
      <c r="RFP1864" s="401"/>
      <c r="RFQ1864" s="401"/>
      <c r="RFR1864" s="401"/>
      <c r="RFS1864" s="401"/>
      <c r="RFT1864" s="401"/>
      <c r="RFU1864" s="401"/>
      <c r="RFV1864" s="401"/>
      <c r="RFW1864" s="401"/>
      <c r="RFX1864" s="401"/>
      <c r="RFY1864" s="401"/>
      <c r="RFZ1864" s="401"/>
      <c r="RGA1864" s="401"/>
      <c r="RGB1864" s="401"/>
      <c r="RGC1864" s="401"/>
      <c r="RGD1864" s="401"/>
      <c r="RGE1864" s="401"/>
      <c r="RGF1864" s="401"/>
      <c r="RGG1864" s="401"/>
      <c r="RGH1864" s="401"/>
      <c r="RGI1864" s="401"/>
      <c r="RGJ1864" s="401"/>
      <c r="RGK1864" s="401"/>
      <c r="RGL1864" s="401"/>
      <c r="RGM1864" s="401"/>
      <c r="RGN1864" s="401"/>
      <c r="RGO1864" s="401"/>
      <c r="RGP1864" s="401"/>
      <c r="RGQ1864" s="401"/>
      <c r="RGR1864" s="401"/>
      <c r="RGS1864" s="401"/>
      <c r="RGT1864" s="401"/>
      <c r="RGU1864" s="401"/>
      <c r="RGV1864" s="401"/>
      <c r="RGW1864" s="401"/>
      <c r="RGX1864" s="401"/>
      <c r="RGY1864" s="401"/>
      <c r="RGZ1864" s="401"/>
      <c r="RHA1864" s="401"/>
      <c r="RHB1864" s="401"/>
      <c r="RHC1864" s="401"/>
      <c r="RHD1864" s="401"/>
      <c r="RHE1864" s="401"/>
      <c r="RHF1864" s="401"/>
      <c r="RHG1864" s="401"/>
      <c r="RHH1864" s="401"/>
      <c r="RHI1864" s="401"/>
      <c r="RHJ1864" s="401"/>
      <c r="RHK1864" s="401"/>
      <c r="RHL1864" s="401"/>
      <c r="RHM1864" s="401"/>
      <c r="RHN1864" s="401"/>
      <c r="RHO1864" s="401"/>
      <c r="RHP1864" s="401"/>
      <c r="RHQ1864" s="401"/>
      <c r="RHR1864" s="401"/>
      <c r="RHS1864" s="401"/>
      <c r="RHT1864" s="401"/>
      <c r="RHU1864" s="401"/>
      <c r="RHV1864" s="401"/>
      <c r="RHW1864" s="401"/>
      <c r="RHX1864" s="401"/>
      <c r="RHY1864" s="401"/>
      <c r="RHZ1864" s="401"/>
      <c r="RIA1864" s="401"/>
      <c r="RIB1864" s="401"/>
      <c r="RIC1864" s="401"/>
      <c r="RID1864" s="401"/>
      <c r="RIE1864" s="401"/>
      <c r="RIF1864" s="401"/>
      <c r="RIG1864" s="401"/>
      <c r="RIH1864" s="401"/>
      <c r="RII1864" s="401"/>
      <c r="RIJ1864" s="401"/>
      <c r="RIK1864" s="401"/>
      <c r="RIL1864" s="401"/>
      <c r="RIM1864" s="401"/>
      <c r="RIN1864" s="401"/>
      <c r="RIO1864" s="401"/>
      <c r="RIP1864" s="401"/>
      <c r="RIQ1864" s="401"/>
      <c r="RIR1864" s="401"/>
      <c r="RIS1864" s="401"/>
      <c r="RIT1864" s="401"/>
      <c r="RIU1864" s="401"/>
      <c r="RIV1864" s="401"/>
      <c r="RIW1864" s="401"/>
      <c r="RIX1864" s="401"/>
      <c r="RIY1864" s="401"/>
      <c r="RIZ1864" s="401"/>
      <c r="RJA1864" s="401"/>
      <c r="RJB1864" s="401"/>
      <c r="RJC1864" s="401"/>
      <c r="RJD1864" s="401"/>
      <c r="RJE1864" s="401"/>
      <c r="RJF1864" s="401"/>
      <c r="RJG1864" s="401"/>
      <c r="RJH1864" s="401"/>
      <c r="RJI1864" s="401"/>
      <c r="RJJ1864" s="401"/>
      <c r="RJK1864" s="401"/>
      <c r="RJL1864" s="401"/>
      <c r="RJM1864" s="401"/>
      <c r="RJN1864" s="401"/>
      <c r="RJO1864" s="401"/>
      <c r="RJP1864" s="401"/>
      <c r="RJQ1864" s="401"/>
      <c r="RJR1864" s="401"/>
      <c r="RJS1864" s="401"/>
      <c r="RJT1864" s="401"/>
      <c r="RJU1864" s="401"/>
      <c r="RJV1864" s="401"/>
      <c r="RJW1864" s="401"/>
      <c r="RJX1864" s="401"/>
      <c r="RJY1864" s="401"/>
      <c r="RJZ1864" s="401"/>
      <c r="RKA1864" s="401"/>
      <c r="RKB1864" s="401"/>
      <c r="RKC1864" s="401"/>
      <c r="RKD1864" s="401"/>
      <c r="RKE1864" s="401"/>
      <c r="RKF1864" s="401"/>
      <c r="RKG1864" s="401"/>
      <c r="RKH1864" s="401"/>
      <c r="RKI1864" s="401"/>
      <c r="RKJ1864" s="401"/>
      <c r="RKK1864" s="401"/>
      <c r="RKL1864" s="401"/>
      <c r="RKM1864" s="401"/>
      <c r="RKN1864" s="401"/>
      <c r="RKO1864" s="401"/>
      <c r="RKP1864" s="401"/>
      <c r="RKQ1864" s="401"/>
      <c r="RKR1864" s="401"/>
      <c r="RKS1864" s="401"/>
      <c r="RKT1864" s="401"/>
      <c r="RKU1864" s="401"/>
      <c r="RKV1864" s="401"/>
      <c r="RKW1864" s="401"/>
      <c r="RKX1864" s="401"/>
      <c r="RKY1864" s="401"/>
      <c r="RKZ1864" s="401"/>
      <c r="RLA1864" s="401"/>
      <c r="RLB1864" s="401"/>
      <c r="RLC1864" s="401"/>
      <c r="RLD1864" s="401"/>
      <c r="RLE1864" s="401"/>
      <c r="RLF1864" s="401"/>
      <c r="RLG1864" s="401"/>
      <c r="RLH1864" s="401"/>
      <c r="RLI1864" s="401"/>
      <c r="RLJ1864" s="401"/>
      <c r="RLK1864" s="401"/>
      <c r="RLL1864" s="401"/>
      <c r="RLM1864" s="401"/>
      <c r="RLN1864" s="401"/>
      <c r="RLO1864" s="401"/>
      <c r="RLP1864" s="401"/>
      <c r="RLQ1864" s="401"/>
      <c r="RLR1864" s="401"/>
      <c r="RLS1864" s="401"/>
      <c r="RLT1864" s="401"/>
      <c r="RLU1864" s="401"/>
      <c r="RLV1864" s="401"/>
      <c r="RLW1864" s="401"/>
      <c r="RLX1864" s="401"/>
      <c r="RLY1864" s="401"/>
      <c r="RLZ1864" s="401"/>
      <c r="RMA1864" s="401"/>
      <c r="RMB1864" s="401"/>
      <c r="RMC1864" s="401"/>
      <c r="RMD1864" s="401"/>
      <c r="RME1864" s="401"/>
      <c r="RMF1864" s="401"/>
      <c r="RMG1864" s="401"/>
      <c r="RMH1864" s="401"/>
      <c r="RMI1864" s="401"/>
      <c r="RMJ1864" s="401"/>
      <c r="RMK1864" s="401"/>
      <c r="RML1864" s="401"/>
      <c r="RMM1864" s="401"/>
      <c r="RMN1864" s="401"/>
      <c r="RMO1864" s="401"/>
      <c r="RMP1864" s="401"/>
      <c r="RMQ1864" s="401"/>
      <c r="RMR1864" s="401"/>
      <c r="RMS1864" s="401"/>
      <c r="RMT1864" s="401"/>
      <c r="RMU1864" s="401"/>
      <c r="RMV1864" s="401"/>
      <c r="RMW1864" s="401"/>
      <c r="RMX1864" s="401"/>
      <c r="RMY1864" s="401"/>
      <c r="RMZ1864" s="401"/>
      <c r="RNA1864" s="401"/>
      <c r="RNB1864" s="401"/>
      <c r="RNC1864" s="401"/>
      <c r="RND1864" s="401"/>
      <c r="RNE1864" s="401"/>
      <c r="RNF1864" s="401"/>
      <c r="RNG1864" s="401"/>
      <c r="RNH1864" s="401"/>
      <c r="RNI1864" s="401"/>
      <c r="RNJ1864" s="401"/>
      <c r="RNK1864" s="401"/>
      <c r="RNL1864" s="401"/>
      <c r="RNM1864" s="401"/>
      <c r="RNN1864" s="401"/>
      <c r="RNO1864" s="401"/>
      <c r="RNP1864" s="401"/>
      <c r="RNQ1864" s="401"/>
      <c r="RNR1864" s="401"/>
      <c r="RNS1864" s="401"/>
      <c r="RNT1864" s="401"/>
      <c r="RNU1864" s="401"/>
      <c r="RNV1864" s="401"/>
      <c r="RNW1864" s="401"/>
      <c r="RNX1864" s="401"/>
      <c r="RNY1864" s="401"/>
      <c r="RNZ1864" s="401"/>
      <c r="ROA1864" s="401"/>
      <c r="ROB1864" s="401"/>
      <c r="ROC1864" s="401"/>
      <c r="ROD1864" s="401"/>
      <c r="ROE1864" s="401"/>
      <c r="ROF1864" s="401"/>
      <c r="ROG1864" s="401"/>
      <c r="ROH1864" s="401"/>
      <c r="ROI1864" s="401"/>
      <c r="ROJ1864" s="401"/>
      <c r="ROK1864" s="401"/>
      <c r="ROL1864" s="401"/>
      <c r="ROM1864" s="401"/>
      <c r="RON1864" s="401"/>
      <c r="ROO1864" s="401"/>
      <c r="ROP1864" s="401"/>
      <c r="ROQ1864" s="401"/>
      <c r="ROR1864" s="401"/>
      <c r="ROS1864" s="401"/>
      <c r="ROT1864" s="401"/>
      <c r="ROU1864" s="401"/>
      <c r="ROV1864" s="401"/>
      <c r="ROW1864" s="401"/>
      <c r="ROX1864" s="401"/>
      <c r="ROY1864" s="401"/>
      <c r="ROZ1864" s="401"/>
      <c r="RPA1864" s="401"/>
      <c r="RPB1864" s="401"/>
      <c r="RPC1864" s="401"/>
      <c r="RPD1864" s="401"/>
      <c r="RPE1864" s="401"/>
      <c r="RPF1864" s="401"/>
      <c r="RPG1864" s="401"/>
      <c r="RPH1864" s="401"/>
      <c r="RPI1864" s="401"/>
      <c r="RPJ1864" s="401"/>
      <c r="RPK1864" s="401"/>
      <c r="RPL1864" s="401"/>
      <c r="RPM1864" s="401"/>
      <c r="RPN1864" s="401"/>
      <c r="RPO1864" s="401"/>
      <c r="RPP1864" s="401"/>
      <c r="RPQ1864" s="401"/>
      <c r="RPR1864" s="401"/>
      <c r="RPS1864" s="401"/>
      <c r="RPT1864" s="401"/>
      <c r="RPU1864" s="401"/>
      <c r="RPV1864" s="401"/>
      <c r="RPW1864" s="401"/>
      <c r="RPX1864" s="401"/>
      <c r="RPY1864" s="401"/>
      <c r="RPZ1864" s="401"/>
      <c r="RQA1864" s="401"/>
      <c r="RQB1864" s="401"/>
      <c r="RQC1864" s="401"/>
      <c r="RQD1864" s="401"/>
      <c r="RQE1864" s="401"/>
      <c r="RQF1864" s="401"/>
      <c r="RQG1864" s="401"/>
      <c r="RQH1864" s="401"/>
      <c r="RQI1864" s="401"/>
      <c r="RQJ1864" s="401"/>
      <c r="RQK1864" s="401"/>
      <c r="RQL1864" s="401"/>
      <c r="RQM1864" s="401"/>
      <c r="RQN1864" s="401"/>
      <c r="RQO1864" s="401"/>
      <c r="RQP1864" s="401"/>
      <c r="RQQ1864" s="401"/>
      <c r="RQR1864" s="401"/>
      <c r="RQS1864" s="401"/>
      <c r="RQT1864" s="401"/>
      <c r="RQU1864" s="401"/>
      <c r="RQV1864" s="401"/>
      <c r="RQW1864" s="401"/>
      <c r="RQX1864" s="401"/>
      <c r="RQY1864" s="401"/>
      <c r="RQZ1864" s="401"/>
      <c r="RRA1864" s="401"/>
      <c r="RRB1864" s="401"/>
      <c r="RRC1864" s="401"/>
      <c r="RRD1864" s="401"/>
      <c r="RRE1864" s="401"/>
      <c r="RRF1864" s="401"/>
      <c r="RRG1864" s="401"/>
      <c r="RRH1864" s="401"/>
      <c r="RRI1864" s="401"/>
      <c r="RRJ1864" s="401"/>
      <c r="RRK1864" s="401"/>
      <c r="RRL1864" s="401"/>
      <c r="RRM1864" s="401"/>
      <c r="RRN1864" s="401"/>
      <c r="RRO1864" s="401"/>
      <c r="RRP1864" s="401"/>
      <c r="RRQ1864" s="401"/>
      <c r="RRR1864" s="401"/>
      <c r="RRS1864" s="401"/>
      <c r="RRT1864" s="401"/>
      <c r="RRU1864" s="401"/>
      <c r="RRV1864" s="401"/>
      <c r="RRW1864" s="401"/>
      <c r="RRX1864" s="401"/>
      <c r="RRY1864" s="401"/>
      <c r="RRZ1864" s="401"/>
      <c r="RSA1864" s="401"/>
      <c r="RSB1864" s="401"/>
      <c r="RSC1864" s="401"/>
      <c r="RSD1864" s="401"/>
      <c r="RSE1864" s="401"/>
      <c r="RSF1864" s="401"/>
      <c r="RSG1864" s="401"/>
      <c r="RSH1864" s="401"/>
      <c r="RSI1864" s="401"/>
      <c r="RSJ1864" s="401"/>
      <c r="RSK1864" s="401"/>
      <c r="RSL1864" s="401"/>
      <c r="RSM1864" s="401"/>
      <c r="RSN1864" s="401"/>
      <c r="RSO1864" s="401"/>
      <c r="RSP1864" s="401"/>
      <c r="RSQ1864" s="401"/>
      <c r="RSR1864" s="401"/>
      <c r="RSS1864" s="401"/>
      <c r="RST1864" s="401"/>
      <c r="RSU1864" s="401"/>
      <c r="RSV1864" s="401"/>
      <c r="RSW1864" s="401"/>
      <c r="RSX1864" s="401"/>
      <c r="RSY1864" s="401"/>
      <c r="RSZ1864" s="401"/>
      <c r="RTA1864" s="401"/>
      <c r="RTB1864" s="401"/>
      <c r="RTC1864" s="401"/>
      <c r="RTD1864" s="401"/>
      <c r="RTE1864" s="401"/>
      <c r="RTF1864" s="401"/>
      <c r="RTG1864" s="401"/>
      <c r="RTH1864" s="401"/>
      <c r="RTI1864" s="401"/>
      <c r="RTJ1864" s="401"/>
      <c r="RTK1864" s="401"/>
      <c r="RTL1864" s="401"/>
      <c r="RTM1864" s="401"/>
      <c r="RTN1864" s="401"/>
      <c r="RTO1864" s="401"/>
      <c r="RTP1864" s="401"/>
      <c r="RTQ1864" s="401"/>
      <c r="RTR1864" s="401"/>
      <c r="RTS1864" s="401"/>
      <c r="RTT1864" s="401"/>
      <c r="RTU1864" s="401"/>
      <c r="RTV1864" s="401"/>
      <c r="RTW1864" s="401"/>
      <c r="RTX1864" s="401"/>
      <c r="RTY1864" s="401"/>
      <c r="RTZ1864" s="401"/>
      <c r="RUA1864" s="401"/>
      <c r="RUB1864" s="401"/>
      <c r="RUC1864" s="401"/>
      <c r="RUD1864" s="401"/>
      <c r="RUE1864" s="401"/>
      <c r="RUF1864" s="401"/>
      <c r="RUG1864" s="401"/>
      <c r="RUH1864" s="401"/>
      <c r="RUI1864" s="401"/>
      <c r="RUJ1864" s="401"/>
      <c r="RUK1864" s="401"/>
      <c r="RUL1864" s="401"/>
      <c r="RUM1864" s="401"/>
      <c r="RUN1864" s="401"/>
      <c r="RUO1864" s="401"/>
      <c r="RUP1864" s="401"/>
      <c r="RUQ1864" s="401"/>
      <c r="RUR1864" s="401"/>
      <c r="RUS1864" s="401"/>
      <c r="RUT1864" s="401"/>
      <c r="RUU1864" s="401"/>
      <c r="RUV1864" s="401"/>
      <c r="RUW1864" s="401"/>
      <c r="RUX1864" s="401"/>
      <c r="RUY1864" s="401"/>
      <c r="RUZ1864" s="401"/>
      <c r="RVA1864" s="401"/>
      <c r="RVB1864" s="401"/>
      <c r="RVC1864" s="401"/>
      <c r="RVD1864" s="401"/>
      <c r="RVE1864" s="401"/>
      <c r="RVF1864" s="401"/>
      <c r="RVG1864" s="401"/>
      <c r="RVH1864" s="401"/>
      <c r="RVI1864" s="401"/>
      <c r="RVJ1864" s="401"/>
      <c r="RVK1864" s="401"/>
      <c r="RVL1864" s="401"/>
      <c r="RVM1864" s="401"/>
      <c r="RVN1864" s="401"/>
      <c r="RVO1864" s="401"/>
      <c r="RVP1864" s="401"/>
      <c r="RVQ1864" s="401"/>
      <c r="RVR1864" s="401"/>
      <c r="RVS1864" s="401"/>
      <c r="RVT1864" s="401"/>
      <c r="RVU1864" s="401"/>
      <c r="RVV1864" s="401"/>
      <c r="RVW1864" s="401"/>
      <c r="RVX1864" s="401"/>
      <c r="RVY1864" s="401"/>
      <c r="RVZ1864" s="401"/>
      <c r="RWA1864" s="401"/>
      <c r="RWB1864" s="401"/>
      <c r="RWC1864" s="401"/>
      <c r="RWD1864" s="401"/>
      <c r="RWE1864" s="401"/>
      <c r="RWF1864" s="401"/>
      <c r="RWG1864" s="401"/>
      <c r="RWH1864" s="401"/>
      <c r="RWI1864" s="401"/>
      <c r="RWJ1864" s="401"/>
      <c r="RWK1864" s="401"/>
      <c r="RWL1864" s="401"/>
      <c r="RWM1864" s="401"/>
      <c r="RWN1864" s="401"/>
      <c r="RWO1864" s="401"/>
      <c r="RWP1864" s="401"/>
      <c r="RWQ1864" s="401"/>
      <c r="RWR1864" s="401"/>
      <c r="RWS1864" s="401"/>
      <c r="RWT1864" s="401"/>
      <c r="RWU1864" s="401"/>
      <c r="RWV1864" s="401"/>
      <c r="RWW1864" s="401"/>
      <c r="RWX1864" s="401"/>
      <c r="RWY1864" s="401"/>
      <c r="RWZ1864" s="401"/>
      <c r="RXA1864" s="401"/>
      <c r="RXB1864" s="401"/>
      <c r="RXC1864" s="401"/>
      <c r="RXD1864" s="401"/>
      <c r="RXE1864" s="401"/>
      <c r="RXF1864" s="401"/>
      <c r="RXG1864" s="401"/>
      <c r="RXH1864" s="401"/>
      <c r="RXI1864" s="401"/>
      <c r="RXJ1864" s="401"/>
      <c r="RXK1864" s="401"/>
      <c r="RXL1864" s="401"/>
      <c r="RXM1864" s="401"/>
      <c r="RXN1864" s="401"/>
      <c r="RXO1864" s="401"/>
      <c r="RXP1864" s="401"/>
      <c r="RXQ1864" s="401"/>
      <c r="RXR1864" s="401"/>
      <c r="RXS1864" s="401"/>
      <c r="RXT1864" s="401"/>
      <c r="RXU1864" s="401"/>
      <c r="RXV1864" s="401"/>
      <c r="RXW1864" s="401"/>
      <c r="RXX1864" s="401"/>
      <c r="RXY1864" s="401"/>
      <c r="RXZ1864" s="401"/>
      <c r="RYA1864" s="401"/>
      <c r="RYB1864" s="401"/>
      <c r="RYC1864" s="401"/>
      <c r="RYD1864" s="401"/>
      <c r="RYE1864" s="401"/>
      <c r="RYF1864" s="401"/>
      <c r="RYG1864" s="401"/>
      <c r="RYH1864" s="401"/>
      <c r="RYI1864" s="401"/>
      <c r="RYJ1864" s="401"/>
      <c r="RYK1864" s="401"/>
      <c r="RYL1864" s="401"/>
      <c r="RYM1864" s="401"/>
      <c r="RYN1864" s="401"/>
      <c r="RYO1864" s="401"/>
      <c r="RYP1864" s="401"/>
      <c r="RYQ1864" s="401"/>
      <c r="RYR1864" s="401"/>
      <c r="RYS1864" s="401"/>
      <c r="RYT1864" s="401"/>
      <c r="RYU1864" s="401"/>
      <c r="RYV1864" s="401"/>
      <c r="RYW1864" s="401"/>
      <c r="RYX1864" s="401"/>
      <c r="RYY1864" s="401"/>
      <c r="RYZ1864" s="401"/>
      <c r="RZA1864" s="401"/>
      <c r="RZB1864" s="401"/>
      <c r="RZC1864" s="401"/>
      <c r="RZD1864" s="401"/>
      <c r="RZE1864" s="401"/>
      <c r="RZF1864" s="401"/>
      <c r="RZG1864" s="401"/>
      <c r="RZH1864" s="401"/>
      <c r="RZI1864" s="401"/>
      <c r="RZJ1864" s="401"/>
      <c r="RZK1864" s="401"/>
      <c r="RZL1864" s="401"/>
      <c r="RZM1864" s="401"/>
      <c r="RZN1864" s="401"/>
      <c r="RZO1864" s="401"/>
      <c r="RZP1864" s="401"/>
      <c r="RZQ1864" s="401"/>
      <c r="RZR1864" s="401"/>
      <c r="RZS1864" s="401"/>
      <c r="RZT1864" s="401"/>
      <c r="RZU1864" s="401"/>
      <c r="RZV1864" s="401"/>
      <c r="RZW1864" s="401"/>
      <c r="RZX1864" s="401"/>
      <c r="RZY1864" s="401"/>
      <c r="RZZ1864" s="401"/>
      <c r="SAA1864" s="401"/>
      <c r="SAB1864" s="401"/>
      <c r="SAC1864" s="401"/>
      <c r="SAD1864" s="401"/>
      <c r="SAE1864" s="401"/>
      <c r="SAF1864" s="401"/>
      <c r="SAG1864" s="401"/>
      <c r="SAH1864" s="401"/>
      <c r="SAI1864" s="401"/>
      <c r="SAJ1864" s="401"/>
      <c r="SAK1864" s="401"/>
      <c r="SAL1864" s="401"/>
      <c r="SAM1864" s="401"/>
      <c r="SAN1864" s="401"/>
      <c r="SAO1864" s="401"/>
      <c r="SAP1864" s="401"/>
      <c r="SAQ1864" s="401"/>
      <c r="SAR1864" s="401"/>
      <c r="SAS1864" s="401"/>
      <c r="SAT1864" s="401"/>
      <c r="SAU1864" s="401"/>
      <c r="SAV1864" s="401"/>
      <c r="SAW1864" s="401"/>
      <c r="SAX1864" s="401"/>
      <c r="SAY1864" s="401"/>
      <c r="SAZ1864" s="401"/>
      <c r="SBA1864" s="401"/>
      <c r="SBB1864" s="401"/>
      <c r="SBC1864" s="401"/>
      <c r="SBD1864" s="401"/>
      <c r="SBE1864" s="401"/>
      <c r="SBF1864" s="401"/>
      <c r="SBG1864" s="401"/>
      <c r="SBH1864" s="401"/>
      <c r="SBI1864" s="401"/>
      <c r="SBJ1864" s="401"/>
      <c r="SBK1864" s="401"/>
      <c r="SBL1864" s="401"/>
      <c r="SBM1864" s="401"/>
      <c r="SBN1864" s="401"/>
      <c r="SBO1864" s="401"/>
      <c r="SBP1864" s="401"/>
      <c r="SBQ1864" s="401"/>
      <c r="SBR1864" s="401"/>
      <c r="SBS1864" s="401"/>
      <c r="SBT1864" s="401"/>
      <c r="SBU1864" s="401"/>
      <c r="SBV1864" s="401"/>
      <c r="SBW1864" s="401"/>
      <c r="SBX1864" s="401"/>
      <c r="SBY1864" s="401"/>
      <c r="SBZ1864" s="401"/>
      <c r="SCA1864" s="401"/>
      <c r="SCB1864" s="401"/>
      <c r="SCC1864" s="401"/>
      <c r="SCD1864" s="401"/>
      <c r="SCE1864" s="401"/>
      <c r="SCF1864" s="401"/>
      <c r="SCG1864" s="401"/>
      <c r="SCH1864" s="401"/>
      <c r="SCI1864" s="401"/>
      <c r="SCJ1864" s="401"/>
      <c r="SCK1864" s="401"/>
      <c r="SCL1864" s="401"/>
      <c r="SCM1864" s="401"/>
      <c r="SCN1864" s="401"/>
      <c r="SCO1864" s="401"/>
      <c r="SCP1864" s="401"/>
      <c r="SCQ1864" s="401"/>
      <c r="SCR1864" s="401"/>
      <c r="SCS1864" s="401"/>
      <c r="SCT1864" s="401"/>
      <c r="SCU1864" s="401"/>
      <c r="SCV1864" s="401"/>
      <c r="SCW1864" s="401"/>
      <c r="SCX1864" s="401"/>
      <c r="SCY1864" s="401"/>
      <c r="SCZ1864" s="401"/>
      <c r="SDA1864" s="401"/>
      <c r="SDB1864" s="401"/>
      <c r="SDC1864" s="401"/>
      <c r="SDD1864" s="401"/>
      <c r="SDE1864" s="401"/>
      <c r="SDF1864" s="401"/>
      <c r="SDG1864" s="401"/>
      <c r="SDH1864" s="401"/>
      <c r="SDI1864" s="401"/>
      <c r="SDJ1864" s="401"/>
      <c r="SDK1864" s="401"/>
      <c r="SDL1864" s="401"/>
      <c r="SDM1864" s="401"/>
      <c r="SDN1864" s="401"/>
      <c r="SDO1864" s="401"/>
      <c r="SDP1864" s="401"/>
      <c r="SDQ1864" s="401"/>
      <c r="SDR1864" s="401"/>
      <c r="SDS1864" s="401"/>
      <c r="SDT1864" s="401"/>
      <c r="SDU1864" s="401"/>
      <c r="SDV1864" s="401"/>
      <c r="SDW1864" s="401"/>
      <c r="SDX1864" s="401"/>
      <c r="SDY1864" s="401"/>
      <c r="SDZ1864" s="401"/>
      <c r="SEA1864" s="401"/>
      <c r="SEB1864" s="401"/>
      <c r="SEC1864" s="401"/>
      <c r="SED1864" s="401"/>
      <c r="SEE1864" s="401"/>
      <c r="SEF1864" s="401"/>
      <c r="SEG1864" s="401"/>
      <c r="SEH1864" s="401"/>
      <c r="SEI1864" s="401"/>
      <c r="SEJ1864" s="401"/>
      <c r="SEK1864" s="401"/>
      <c r="SEL1864" s="401"/>
      <c r="SEM1864" s="401"/>
      <c r="SEN1864" s="401"/>
      <c r="SEO1864" s="401"/>
      <c r="SEP1864" s="401"/>
      <c r="SEQ1864" s="401"/>
      <c r="SER1864" s="401"/>
      <c r="SES1864" s="401"/>
      <c r="SET1864" s="401"/>
      <c r="SEU1864" s="401"/>
      <c r="SEV1864" s="401"/>
      <c r="SEW1864" s="401"/>
      <c r="SEX1864" s="401"/>
      <c r="SEY1864" s="401"/>
      <c r="SEZ1864" s="401"/>
      <c r="SFA1864" s="401"/>
      <c r="SFB1864" s="401"/>
      <c r="SFC1864" s="401"/>
      <c r="SFD1864" s="401"/>
      <c r="SFE1864" s="401"/>
      <c r="SFF1864" s="401"/>
      <c r="SFG1864" s="401"/>
      <c r="SFH1864" s="401"/>
      <c r="SFI1864" s="401"/>
      <c r="SFJ1864" s="401"/>
      <c r="SFK1864" s="401"/>
      <c r="SFL1864" s="401"/>
      <c r="SFM1864" s="401"/>
      <c r="SFN1864" s="401"/>
      <c r="SFO1864" s="401"/>
      <c r="SFP1864" s="401"/>
      <c r="SFQ1864" s="401"/>
      <c r="SFR1864" s="401"/>
      <c r="SFS1864" s="401"/>
      <c r="SFT1864" s="401"/>
      <c r="SFU1864" s="401"/>
      <c r="SFV1864" s="401"/>
      <c r="SFW1864" s="401"/>
      <c r="SFX1864" s="401"/>
      <c r="SFY1864" s="401"/>
      <c r="SFZ1864" s="401"/>
      <c r="SGA1864" s="401"/>
      <c r="SGB1864" s="401"/>
      <c r="SGC1864" s="401"/>
      <c r="SGD1864" s="401"/>
      <c r="SGE1864" s="401"/>
      <c r="SGF1864" s="401"/>
      <c r="SGG1864" s="401"/>
      <c r="SGH1864" s="401"/>
      <c r="SGI1864" s="401"/>
      <c r="SGJ1864" s="401"/>
      <c r="SGK1864" s="401"/>
      <c r="SGL1864" s="401"/>
      <c r="SGM1864" s="401"/>
      <c r="SGN1864" s="401"/>
      <c r="SGO1864" s="401"/>
      <c r="SGP1864" s="401"/>
      <c r="SGQ1864" s="401"/>
      <c r="SGR1864" s="401"/>
      <c r="SGS1864" s="401"/>
      <c r="SGT1864" s="401"/>
      <c r="SGU1864" s="401"/>
      <c r="SGV1864" s="401"/>
      <c r="SGW1864" s="401"/>
      <c r="SGX1864" s="401"/>
      <c r="SGY1864" s="401"/>
      <c r="SGZ1864" s="401"/>
      <c r="SHA1864" s="401"/>
      <c r="SHB1864" s="401"/>
      <c r="SHC1864" s="401"/>
      <c r="SHD1864" s="401"/>
      <c r="SHE1864" s="401"/>
      <c r="SHF1864" s="401"/>
      <c r="SHG1864" s="401"/>
      <c r="SHH1864" s="401"/>
      <c r="SHI1864" s="401"/>
      <c r="SHJ1864" s="401"/>
      <c r="SHK1864" s="401"/>
      <c r="SHL1864" s="401"/>
      <c r="SHM1864" s="401"/>
      <c r="SHN1864" s="401"/>
      <c r="SHO1864" s="401"/>
      <c r="SHP1864" s="401"/>
      <c r="SHQ1864" s="401"/>
      <c r="SHR1864" s="401"/>
      <c r="SHS1864" s="401"/>
      <c r="SHT1864" s="401"/>
      <c r="SHU1864" s="401"/>
      <c r="SHV1864" s="401"/>
      <c r="SHW1864" s="401"/>
      <c r="SHX1864" s="401"/>
      <c r="SHY1864" s="401"/>
      <c r="SHZ1864" s="401"/>
      <c r="SIA1864" s="401"/>
      <c r="SIB1864" s="401"/>
      <c r="SIC1864" s="401"/>
      <c r="SID1864" s="401"/>
      <c r="SIE1864" s="401"/>
      <c r="SIF1864" s="401"/>
      <c r="SIG1864" s="401"/>
      <c r="SIH1864" s="401"/>
      <c r="SII1864" s="401"/>
      <c r="SIJ1864" s="401"/>
      <c r="SIK1864" s="401"/>
      <c r="SIL1864" s="401"/>
      <c r="SIM1864" s="401"/>
      <c r="SIN1864" s="401"/>
      <c r="SIO1864" s="401"/>
      <c r="SIP1864" s="401"/>
      <c r="SIQ1864" s="401"/>
      <c r="SIR1864" s="401"/>
      <c r="SIS1864" s="401"/>
      <c r="SIT1864" s="401"/>
      <c r="SIU1864" s="401"/>
      <c r="SIV1864" s="401"/>
      <c r="SIW1864" s="401"/>
      <c r="SIX1864" s="401"/>
      <c r="SIY1864" s="401"/>
      <c r="SIZ1864" s="401"/>
      <c r="SJA1864" s="401"/>
      <c r="SJB1864" s="401"/>
      <c r="SJC1864" s="401"/>
      <c r="SJD1864" s="401"/>
      <c r="SJE1864" s="401"/>
      <c r="SJF1864" s="401"/>
      <c r="SJG1864" s="401"/>
      <c r="SJH1864" s="401"/>
      <c r="SJI1864" s="401"/>
      <c r="SJJ1864" s="401"/>
      <c r="SJK1864" s="401"/>
      <c r="SJL1864" s="401"/>
      <c r="SJM1864" s="401"/>
      <c r="SJN1864" s="401"/>
      <c r="SJO1864" s="401"/>
      <c r="SJP1864" s="401"/>
      <c r="SJQ1864" s="401"/>
      <c r="SJR1864" s="401"/>
      <c r="SJS1864" s="401"/>
      <c r="SJT1864" s="401"/>
      <c r="SJU1864" s="401"/>
      <c r="SJV1864" s="401"/>
      <c r="SJW1864" s="401"/>
      <c r="SJX1864" s="401"/>
      <c r="SJY1864" s="401"/>
      <c r="SJZ1864" s="401"/>
      <c r="SKA1864" s="401"/>
      <c r="SKB1864" s="401"/>
      <c r="SKC1864" s="401"/>
      <c r="SKD1864" s="401"/>
      <c r="SKE1864" s="401"/>
      <c r="SKF1864" s="401"/>
      <c r="SKG1864" s="401"/>
      <c r="SKH1864" s="401"/>
      <c r="SKI1864" s="401"/>
      <c r="SKJ1864" s="401"/>
      <c r="SKK1864" s="401"/>
      <c r="SKL1864" s="401"/>
      <c r="SKM1864" s="401"/>
      <c r="SKN1864" s="401"/>
      <c r="SKO1864" s="401"/>
      <c r="SKP1864" s="401"/>
      <c r="SKQ1864" s="401"/>
      <c r="SKR1864" s="401"/>
      <c r="SKS1864" s="401"/>
      <c r="SKT1864" s="401"/>
      <c r="SKU1864" s="401"/>
      <c r="SKV1864" s="401"/>
      <c r="SKW1864" s="401"/>
      <c r="SKX1864" s="401"/>
      <c r="SKY1864" s="401"/>
      <c r="SKZ1864" s="401"/>
      <c r="SLA1864" s="401"/>
      <c r="SLB1864" s="401"/>
      <c r="SLC1864" s="401"/>
      <c r="SLD1864" s="401"/>
      <c r="SLE1864" s="401"/>
      <c r="SLF1864" s="401"/>
      <c r="SLG1864" s="401"/>
      <c r="SLH1864" s="401"/>
      <c r="SLI1864" s="401"/>
      <c r="SLJ1864" s="401"/>
      <c r="SLK1864" s="401"/>
      <c r="SLL1864" s="401"/>
      <c r="SLM1864" s="401"/>
      <c r="SLN1864" s="401"/>
      <c r="SLO1864" s="401"/>
      <c r="SLP1864" s="401"/>
      <c r="SLQ1864" s="401"/>
      <c r="SLR1864" s="401"/>
      <c r="SLS1864" s="401"/>
      <c r="SLT1864" s="401"/>
      <c r="SLU1864" s="401"/>
      <c r="SLV1864" s="401"/>
      <c r="SLW1864" s="401"/>
      <c r="SLX1864" s="401"/>
      <c r="SLY1864" s="401"/>
      <c r="SLZ1864" s="401"/>
      <c r="SMA1864" s="401"/>
      <c r="SMB1864" s="401"/>
      <c r="SMC1864" s="401"/>
      <c r="SMD1864" s="401"/>
      <c r="SME1864" s="401"/>
      <c r="SMF1864" s="401"/>
      <c r="SMG1864" s="401"/>
      <c r="SMH1864" s="401"/>
      <c r="SMI1864" s="401"/>
      <c r="SMJ1864" s="401"/>
      <c r="SMK1864" s="401"/>
      <c r="SML1864" s="401"/>
      <c r="SMM1864" s="401"/>
      <c r="SMN1864" s="401"/>
      <c r="SMO1864" s="401"/>
      <c r="SMP1864" s="401"/>
      <c r="SMQ1864" s="401"/>
      <c r="SMR1864" s="401"/>
      <c r="SMS1864" s="401"/>
      <c r="SMT1864" s="401"/>
      <c r="SMU1864" s="401"/>
      <c r="SMV1864" s="401"/>
      <c r="SMW1864" s="401"/>
      <c r="SMX1864" s="401"/>
      <c r="SMY1864" s="401"/>
      <c r="SMZ1864" s="401"/>
      <c r="SNA1864" s="401"/>
      <c r="SNB1864" s="401"/>
      <c r="SNC1864" s="401"/>
      <c r="SND1864" s="401"/>
      <c r="SNE1864" s="401"/>
      <c r="SNF1864" s="401"/>
      <c r="SNG1864" s="401"/>
      <c r="SNH1864" s="401"/>
      <c r="SNI1864" s="401"/>
      <c r="SNJ1864" s="401"/>
      <c r="SNK1864" s="401"/>
      <c r="SNL1864" s="401"/>
      <c r="SNM1864" s="401"/>
      <c r="SNN1864" s="401"/>
      <c r="SNO1864" s="401"/>
      <c r="SNP1864" s="401"/>
      <c r="SNQ1864" s="401"/>
      <c r="SNR1864" s="401"/>
      <c r="SNS1864" s="401"/>
      <c r="SNT1864" s="401"/>
      <c r="SNU1864" s="401"/>
      <c r="SNV1864" s="401"/>
      <c r="SNW1864" s="401"/>
      <c r="SNX1864" s="401"/>
      <c r="SNY1864" s="401"/>
      <c r="SNZ1864" s="401"/>
      <c r="SOA1864" s="401"/>
      <c r="SOB1864" s="401"/>
      <c r="SOC1864" s="401"/>
      <c r="SOD1864" s="401"/>
      <c r="SOE1864" s="401"/>
      <c r="SOF1864" s="401"/>
      <c r="SOG1864" s="401"/>
      <c r="SOH1864" s="401"/>
      <c r="SOI1864" s="401"/>
      <c r="SOJ1864" s="401"/>
      <c r="SOK1864" s="401"/>
      <c r="SOL1864" s="401"/>
      <c r="SOM1864" s="401"/>
      <c r="SON1864" s="401"/>
      <c r="SOO1864" s="401"/>
      <c r="SOP1864" s="401"/>
      <c r="SOQ1864" s="401"/>
      <c r="SOR1864" s="401"/>
      <c r="SOS1864" s="401"/>
      <c r="SOT1864" s="401"/>
      <c r="SOU1864" s="401"/>
      <c r="SOV1864" s="401"/>
      <c r="SOW1864" s="401"/>
      <c r="SOX1864" s="401"/>
      <c r="SOY1864" s="401"/>
      <c r="SOZ1864" s="401"/>
      <c r="SPA1864" s="401"/>
      <c r="SPB1864" s="401"/>
      <c r="SPC1864" s="401"/>
      <c r="SPD1864" s="401"/>
      <c r="SPE1864" s="401"/>
      <c r="SPF1864" s="401"/>
      <c r="SPG1864" s="401"/>
      <c r="SPH1864" s="401"/>
      <c r="SPI1864" s="401"/>
      <c r="SPJ1864" s="401"/>
      <c r="SPK1864" s="401"/>
      <c r="SPL1864" s="401"/>
      <c r="SPM1864" s="401"/>
      <c r="SPN1864" s="401"/>
      <c r="SPO1864" s="401"/>
      <c r="SPP1864" s="401"/>
      <c r="SPQ1864" s="401"/>
      <c r="SPR1864" s="401"/>
      <c r="SPS1864" s="401"/>
      <c r="SPT1864" s="401"/>
      <c r="SPU1864" s="401"/>
      <c r="SPV1864" s="401"/>
      <c r="SPW1864" s="401"/>
      <c r="SPX1864" s="401"/>
      <c r="SPY1864" s="401"/>
      <c r="SPZ1864" s="401"/>
      <c r="SQA1864" s="401"/>
      <c r="SQB1864" s="401"/>
      <c r="SQC1864" s="401"/>
      <c r="SQD1864" s="401"/>
      <c r="SQE1864" s="401"/>
      <c r="SQF1864" s="401"/>
      <c r="SQG1864" s="401"/>
      <c r="SQH1864" s="401"/>
      <c r="SQI1864" s="401"/>
      <c r="SQJ1864" s="401"/>
      <c r="SQK1864" s="401"/>
      <c r="SQL1864" s="401"/>
      <c r="SQM1864" s="401"/>
      <c r="SQN1864" s="401"/>
      <c r="SQO1864" s="401"/>
      <c r="SQP1864" s="401"/>
      <c r="SQQ1864" s="401"/>
      <c r="SQR1864" s="401"/>
      <c r="SQS1864" s="401"/>
      <c r="SQT1864" s="401"/>
      <c r="SQU1864" s="401"/>
      <c r="SQV1864" s="401"/>
      <c r="SQW1864" s="401"/>
      <c r="SQX1864" s="401"/>
      <c r="SQY1864" s="401"/>
      <c r="SQZ1864" s="401"/>
      <c r="SRA1864" s="401"/>
      <c r="SRB1864" s="401"/>
      <c r="SRC1864" s="401"/>
      <c r="SRD1864" s="401"/>
      <c r="SRE1864" s="401"/>
      <c r="SRF1864" s="401"/>
      <c r="SRG1864" s="401"/>
      <c r="SRH1864" s="401"/>
      <c r="SRI1864" s="401"/>
      <c r="SRJ1864" s="401"/>
      <c r="SRK1864" s="401"/>
      <c r="SRL1864" s="401"/>
      <c r="SRM1864" s="401"/>
      <c r="SRN1864" s="401"/>
      <c r="SRO1864" s="401"/>
      <c r="SRP1864" s="401"/>
      <c r="SRQ1864" s="401"/>
      <c r="SRR1864" s="401"/>
      <c r="SRS1864" s="401"/>
      <c r="SRT1864" s="401"/>
      <c r="SRU1864" s="401"/>
      <c r="SRV1864" s="401"/>
      <c r="SRW1864" s="401"/>
      <c r="SRX1864" s="401"/>
      <c r="SRY1864" s="401"/>
      <c r="SRZ1864" s="401"/>
      <c r="SSA1864" s="401"/>
      <c r="SSB1864" s="401"/>
      <c r="SSC1864" s="401"/>
      <c r="SSD1864" s="401"/>
      <c r="SSE1864" s="401"/>
      <c r="SSF1864" s="401"/>
      <c r="SSG1864" s="401"/>
      <c r="SSH1864" s="401"/>
      <c r="SSI1864" s="401"/>
      <c r="SSJ1864" s="401"/>
      <c r="SSK1864" s="401"/>
      <c r="SSL1864" s="401"/>
      <c r="SSM1864" s="401"/>
      <c r="SSN1864" s="401"/>
      <c r="SSO1864" s="401"/>
      <c r="SSP1864" s="401"/>
      <c r="SSQ1864" s="401"/>
      <c r="SSR1864" s="401"/>
      <c r="SSS1864" s="401"/>
      <c r="SST1864" s="401"/>
      <c r="SSU1864" s="401"/>
      <c r="SSV1864" s="401"/>
      <c r="SSW1864" s="401"/>
      <c r="SSX1864" s="401"/>
      <c r="SSY1864" s="401"/>
      <c r="SSZ1864" s="401"/>
      <c r="STA1864" s="401"/>
      <c r="STB1864" s="401"/>
      <c r="STC1864" s="401"/>
      <c r="STD1864" s="401"/>
      <c r="STE1864" s="401"/>
      <c r="STF1864" s="401"/>
      <c r="STG1864" s="401"/>
      <c r="STH1864" s="401"/>
      <c r="STI1864" s="401"/>
      <c r="STJ1864" s="401"/>
      <c r="STK1864" s="401"/>
      <c r="STL1864" s="401"/>
      <c r="STM1864" s="401"/>
      <c r="STN1864" s="401"/>
      <c r="STO1864" s="401"/>
      <c r="STP1864" s="401"/>
      <c r="STQ1864" s="401"/>
      <c r="STR1864" s="401"/>
      <c r="STS1864" s="401"/>
      <c r="STT1864" s="401"/>
      <c r="STU1864" s="401"/>
      <c r="STV1864" s="401"/>
      <c r="STW1864" s="401"/>
      <c r="STX1864" s="401"/>
      <c r="STY1864" s="401"/>
      <c r="STZ1864" s="401"/>
      <c r="SUA1864" s="401"/>
      <c r="SUB1864" s="401"/>
      <c r="SUC1864" s="401"/>
      <c r="SUD1864" s="401"/>
      <c r="SUE1864" s="401"/>
      <c r="SUF1864" s="401"/>
      <c r="SUG1864" s="401"/>
      <c r="SUH1864" s="401"/>
      <c r="SUI1864" s="401"/>
      <c r="SUJ1864" s="401"/>
      <c r="SUK1864" s="401"/>
      <c r="SUL1864" s="401"/>
      <c r="SUM1864" s="401"/>
      <c r="SUN1864" s="401"/>
      <c r="SUO1864" s="401"/>
      <c r="SUP1864" s="401"/>
      <c r="SUQ1864" s="401"/>
      <c r="SUR1864" s="401"/>
      <c r="SUS1864" s="401"/>
      <c r="SUT1864" s="401"/>
      <c r="SUU1864" s="401"/>
      <c r="SUV1864" s="401"/>
      <c r="SUW1864" s="401"/>
      <c r="SUX1864" s="401"/>
      <c r="SUY1864" s="401"/>
      <c r="SUZ1864" s="401"/>
      <c r="SVA1864" s="401"/>
      <c r="SVB1864" s="401"/>
      <c r="SVC1864" s="401"/>
      <c r="SVD1864" s="401"/>
      <c r="SVE1864" s="401"/>
      <c r="SVF1864" s="401"/>
      <c r="SVG1864" s="401"/>
      <c r="SVH1864" s="401"/>
      <c r="SVI1864" s="401"/>
      <c r="SVJ1864" s="401"/>
      <c r="SVK1864" s="401"/>
      <c r="SVL1864" s="401"/>
      <c r="SVM1864" s="401"/>
      <c r="SVN1864" s="401"/>
      <c r="SVO1864" s="401"/>
      <c r="SVP1864" s="401"/>
      <c r="SVQ1864" s="401"/>
      <c r="SVR1864" s="401"/>
      <c r="SVS1864" s="401"/>
      <c r="SVT1864" s="401"/>
      <c r="SVU1864" s="401"/>
      <c r="SVV1864" s="401"/>
      <c r="SVW1864" s="401"/>
      <c r="SVX1864" s="401"/>
      <c r="SVY1864" s="401"/>
      <c r="SVZ1864" s="401"/>
      <c r="SWA1864" s="401"/>
      <c r="SWB1864" s="401"/>
      <c r="SWC1864" s="401"/>
      <c r="SWD1864" s="401"/>
      <c r="SWE1864" s="401"/>
      <c r="SWF1864" s="401"/>
      <c r="SWG1864" s="401"/>
      <c r="SWH1864" s="401"/>
      <c r="SWI1864" s="401"/>
      <c r="SWJ1864" s="401"/>
      <c r="SWK1864" s="401"/>
      <c r="SWL1864" s="401"/>
      <c r="SWM1864" s="401"/>
      <c r="SWN1864" s="401"/>
      <c r="SWO1864" s="401"/>
      <c r="SWP1864" s="401"/>
      <c r="SWQ1864" s="401"/>
      <c r="SWR1864" s="401"/>
      <c r="SWS1864" s="401"/>
      <c r="SWT1864" s="401"/>
      <c r="SWU1864" s="401"/>
      <c r="SWV1864" s="401"/>
      <c r="SWW1864" s="401"/>
      <c r="SWX1864" s="401"/>
      <c r="SWY1864" s="401"/>
      <c r="SWZ1864" s="401"/>
      <c r="SXA1864" s="401"/>
      <c r="SXB1864" s="401"/>
      <c r="SXC1864" s="401"/>
      <c r="SXD1864" s="401"/>
      <c r="SXE1864" s="401"/>
      <c r="SXF1864" s="401"/>
      <c r="SXG1864" s="401"/>
      <c r="SXH1864" s="401"/>
      <c r="SXI1864" s="401"/>
      <c r="SXJ1864" s="401"/>
      <c r="SXK1864" s="401"/>
      <c r="SXL1864" s="401"/>
      <c r="SXM1864" s="401"/>
      <c r="SXN1864" s="401"/>
      <c r="SXO1864" s="401"/>
      <c r="SXP1864" s="401"/>
      <c r="SXQ1864" s="401"/>
      <c r="SXR1864" s="401"/>
      <c r="SXS1864" s="401"/>
      <c r="SXT1864" s="401"/>
      <c r="SXU1864" s="401"/>
      <c r="SXV1864" s="401"/>
      <c r="SXW1864" s="401"/>
      <c r="SXX1864" s="401"/>
      <c r="SXY1864" s="401"/>
      <c r="SXZ1864" s="401"/>
      <c r="SYA1864" s="401"/>
      <c r="SYB1864" s="401"/>
      <c r="SYC1864" s="401"/>
      <c r="SYD1864" s="401"/>
      <c r="SYE1864" s="401"/>
      <c r="SYF1864" s="401"/>
      <c r="SYG1864" s="401"/>
      <c r="SYH1864" s="401"/>
      <c r="SYI1864" s="401"/>
      <c r="SYJ1864" s="401"/>
      <c r="SYK1864" s="401"/>
      <c r="SYL1864" s="401"/>
      <c r="SYM1864" s="401"/>
      <c r="SYN1864" s="401"/>
      <c r="SYO1864" s="401"/>
      <c r="SYP1864" s="401"/>
      <c r="SYQ1864" s="401"/>
      <c r="SYR1864" s="401"/>
      <c r="SYS1864" s="401"/>
      <c r="SYT1864" s="401"/>
      <c r="SYU1864" s="401"/>
      <c r="SYV1864" s="401"/>
      <c r="SYW1864" s="401"/>
      <c r="SYX1864" s="401"/>
      <c r="SYY1864" s="401"/>
      <c r="SYZ1864" s="401"/>
      <c r="SZA1864" s="401"/>
      <c r="SZB1864" s="401"/>
      <c r="SZC1864" s="401"/>
      <c r="SZD1864" s="401"/>
      <c r="SZE1864" s="401"/>
      <c r="SZF1864" s="401"/>
      <c r="SZG1864" s="401"/>
      <c r="SZH1864" s="401"/>
      <c r="SZI1864" s="401"/>
      <c r="SZJ1864" s="401"/>
      <c r="SZK1864" s="401"/>
      <c r="SZL1864" s="401"/>
      <c r="SZM1864" s="401"/>
      <c r="SZN1864" s="401"/>
      <c r="SZO1864" s="401"/>
      <c r="SZP1864" s="401"/>
      <c r="SZQ1864" s="401"/>
      <c r="SZR1864" s="401"/>
      <c r="SZS1864" s="401"/>
      <c r="SZT1864" s="401"/>
      <c r="SZU1864" s="401"/>
      <c r="SZV1864" s="401"/>
      <c r="SZW1864" s="401"/>
      <c r="SZX1864" s="401"/>
      <c r="SZY1864" s="401"/>
      <c r="SZZ1864" s="401"/>
      <c r="TAA1864" s="401"/>
      <c r="TAB1864" s="401"/>
      <c r="TAC1864" s="401"/>
      <c r="TAD1864" s="401"/>
      <c r="TAE1864" s="401"/>
      <c r="TAF1864" s="401"/>
      <c r="TAG1864" s="401"/>
      <c r="TAH1864" s="401"/>
      <c r="TAI1864" s="401"/>
      <c r="TAJ1864" s="401"/>
      <c r="TAK1864" s="401"/>
      <c r="TAL1864" s="401"/>
      <c r="TAM1864" s="401"/>
      <c r="TAN1864" s="401"/>
      <c r="TAO1864" s="401"/>
      <c r="TAP1864" s="401"/>
      <c r="TAQ1864" s="401"/>
      <c r="TAR1864" s="401"/>
      <c r="TAS1864" s="401"/>
      <c r="TAT1864" s="401"/>
      <c r="TAU1864" s="401"/>
      <c r="TAV1864" s="401"/>
      <c r="TAW1864" s="401"/>
      <c r="TAX1864" s="401"/>
      <c r="TAY1864" s="401"/>
      <c r="TAZ1864" s="401"/>
      <c r="TBA1864" s="401"/>
      <c r="TBB1864" s="401"/>
      <c r="TBC1864" s="401"/>
      <c r="TBD1864" s="401"/>
      <c r="TBE1864" s="401"/>
      <c r="TBF1864" s="401"/>
      <c r="TBG1864" s="401"/>
      <c r="TBH1864" s="401"/>
      <c r="TBI1864" s="401"/>
      <c r="TBJ1864" s="401"/>
      <c r="TBK1864" s="401"/>
      <c r="TBL1864" s="401"/>
      <c r="TBM1864" s="401"/>
      <c r="TBN1864" s="401"/>
      <c r="TBO1864" s="401"/>
      <c r="TBP1864" s="401"/>
      <c r="TBQ1864" s="401"/>
      <c r="TBR1864" s="401"/>
      <c r="TBS1864" s="401"/>
      <c r="TBT1864" s="401"/>
      <c r="TBU1864" s="401"/>
      <c r="TBV1864" s="401"/>
      <c r="TBW1864" s="401"/>
      <c r="TBX1864" s="401"/>
      <c r="TBY1864" s="401"/>
      <c r="TBZ1864" s="401"/>
      <c r="TCA1864" s="401"/>
      <c r="TCB1864" s="401"/>
      <c r="TCC1864" s="401"/>
      <c r="TCD1864" s="401"/>
      <c r="TCE1864" s="401"/>
      <c r="TCF1864" s="401"/>
      <c r="TCG1864" s="401"/>
      <c r="TCH1864" s="401"/>
      <c r="TCI1864" s="401"/>
      <c r="TCJ1864" s="401"/>
      <c r="TCK1864" s="401"/>
      <c r="TCL1864" s="401"/>
      <c r="TCM1864" s="401"/>
      <c r="TCN1864" s="401"/>
      <c r="TCO1864" s="401"/>
      <c r="TCP1864" s="401"/>
      <c r="TCQ1864" s="401"/>
      <c r="TCR1864" s="401"/>
      <c r="TCS1864" s="401"/>
      <c r="TCT1864" s="401"/>
      <c r="TCU1864" s="401"/>
      <c r="TCV1864" s="401"/>
      <c r="TCW1864" s="401"/>
      <c r="TCX1864" s="401"/>
      <c r="TCY1864" s="401"/>
      <c r="TCZ1864" s="401"/>
      <c r="TDA1864" s="401"/>
      <c r="TDB1864" s="401"/>
      <c r="TDC1864" s="401"/>
      <c r="TDD1864" s="401"/>
      <c r="TDE1864" s="401"/>
      <c r="TDF1864" s="401"/>
      <c r="TDG1864" s="401"/>
      <c r="TDH1864" s="401"/>
      <c r="TDI1864" s="401"/>
      <c r="TDJ1864" s="401"/>
      <c r="TDK1864" s="401"/>
      <c r="TDL1864" s="401"/>
      <c r="TDM1864" s="401"/>
      <c r="TDN1864" s="401"/>
      <c r="TDO1864" s="401"/>
      <c r="TDP1864" s="401"/>
      <c r="TDQ1864" s="401"/>
      <c r="TDR1864" s="401"/>
      <c r="TDS1864" s="401"/>
      <c r="TDT1864" s="401"/>
      <c r="TDU1864" s="401"/>
      <c r="TDV1864" s="401"/>
      <c r="TDW1864" s="401"/>
      <c r="TDX1864" s="401"/>
      <c r="TDY1864" s="401"/>
      <c r="TDZ1864" s="401"/>
      <c r="TEA1864" s="401"/>
      <c r="TEB1864" s="401"/>
      <c r="TEC1864" s="401"/>
      <c r="TED1864" s="401"/>
      <c r="TEE1864" s="401"/>
      <c r="TEF1864" s="401"/>
      <c r="TEG1864" s="401"/>
      <c r="TEH1864" s="401"/>
      <c r="TEI1864" s="401"/>
      <c r="TEJ1864" s="401"/>
      <c r="TEK1864" s="401"/>
      <c r="TEL1864" s="401"/>
      <c r="TEM1864" s="401"/>
      <c r="TEN1864" s="401"/>
      <c r="TEO1864" s="401"/>
      <c r="TEP1864" s="401"/>
      <c r="TEQ1864" s="401"/>
      <c r="TER1864" s="401"/>
      <c r="TES1864" s="401"/>
      <c r="TET1864" s="401"/>
      <c r="TEU1864" s="401"/>
      <c r="TEV1864" s="401"/>
      <c r="TEW1864" s="401"/>
      <c r="TEX1864" s="401"/>
      <c r="TEY1864" s="401"/>
      <c r="TEZ1864" s="401"/>
      <c r="TFA1864" s="401"/>
      <c r="TFB1864" s="401"/>
      <c r="TFC1864" s="401"/>
      <c r="TFD1864" s="401"/>
      <c r="TFE1864" s="401"/>
      <c r="TFF1864" s="401"/>
      <c r="TFG1864" s="401"/>
      <c r="TFH1864" s="401"/>
      <c r="TFI1864" s="401"/>
      <c r="TFJ1864" s="401"/>
      <c r="TFK1864" s="401"/>
      <c r="TFL1864" s="401"/>
      <c r="TFM1864" s="401"/>
      <c r="TFN1864" s="401"/>
      <c r="TFO1864" s="401"/>
      <c r="TFP1864" s="401"/>
      <c r="TFQ1864" s="401"/>
      <c r="TFR1864" s="401"/>
      <c r="TFS1864" s="401"/>
      <c r="TFT1864" s="401"/>
      <c r="TFU1864" s="401"/>
      <c r="TFV1864" s="401"/>
      <c r="TFW1864" s="401"/>
      <c r="TFX1864" s="401"/>
      <c r="TFY1864" s="401"/>
      <c r="TFZ1864" s="401"/>
      <c r="TGA1864" s="401"/>
      <c r="TGB1864" s="401"/>
      <c r="TGC1864" s="401"/>
      <c r="TGD1864" s="401"/>
      <c r="TGE1864" s="401"/>
      <c r="TGF1864" s="401"/>
      <c r="TGG1864" s="401"/>
      <c r="TGH1864" s="401"/>
      <c r="TGI1864" s="401"/>
      <c r="TGJ1864" s="401"/>
      <c r="TGK1864" s="401"/>
      <c r="TGL1864" s="401"/>
      <c r="TGM1864" s="401"/>
      <c r="TGN1864" s="401"/>
      <c r="TGO1864" s="401"/>
      <c r="TGP1864" s="401"/>
      <c r="TGQ1864" s="401"/>
      <c r="TGR1864" s="401"/>
      <c r="TGS1864" s="401"/>
      <c r="TGT1864" s="401"/>
      <c r="TGU1864" s="401"/>
      <c r="TGV1864" s="401"/>
      <c r="TGW1864" s="401"/>
      <c r="TGX1864" s="401"/>
      <c r="TGY1864" s="401"/>
      <c r="TGZ1864" s="401"/>
      <c r="THA1864" s="401"/>
      <c r="THB1864" s="401"/>
      <c r="THC1864" s="401"/>
      <c r="THD1864" s="401"/>
      <c r="THE1864" s="401"/>
      <c r="THF1864" s="401"/>
      <c r="THG1864" s="401"/>
      <c r="THH1864" s="401"/>
      <c r="THI1864" s="401"/>
      <c r="THJ1864" s="401"/>
      <c r="THK1864" s="401"/>
      <c r="THL1864" s="401"/>
      <c r="THM1864" s="401"/>
      <c r="THN1864" s="401"/>
      <c r="THO1864" s="401"/>
      <c r="THP1864" s="401"/>
      <c r="THQ1864" s="401"/>
      <c r="THR1864" s="401"/>
      <c r="THS1864" s="401"/>
      <c r="THT1864" s="401"/>
      <c r="THU1864" s="401"/>
      <c r="THV1864" s="401"/>
      <c r="THW1864" s="401"/>
      <c r="THX1864" s="401"/>
      <c r="THY1864" s="401"/>
      <c r="THZ1864" s="401"/>
      <c r="TIA1864" s="401"/>
      <c r="TIB1864" s="401"/>
      <c r="TIC1864" s="401"/>
      <c r="TID1864" s="401"/>
      <c r="TIE1864" s="401"/>
      <c r="TIF1864" s="401"/>
      <c r="TIG1864" s="401"/>
      <c r="TIH1864" s="401"/>
      <c r="TII1864" s="401"/>
      <c r="TIJ1864" s="401"/>
      <c r="TIK1864" s="401"/>
      <c r="TIL1864" s="401"/>
      <c r="TIM1864" s="401"/>
      <c r="TIN1864" s="401"/>
      <c r="TIO1864" s="401"/>
      <c r="TIP1864" s="401"/>
      <c r="TIQ1864" s="401"/>
      <c r="TIR1864" s="401"/>
      <c r="TIS1864" s="401"/>
      <c r="TIT1864" s="401"/>
      <c r="TIU1864" s="401"/>
      <c r="TIV1864" s="401"/>
      <c r="TIW1864" s="401"/>
      <c r="TIX1864" s="401"/>
      <c r="TIY1864" s="401"/>
      <c r="TIZ1864" s="401"/>
      <c r="TJA1864" s="401"/>
      <c r="TJB1864" s="401"/>
      <c r="TJC1864" s="401"/>
      <c r="TJD1864" s="401"/>
      <c r="TJE1864" s="401"/>
      <c r="TJF1864" s="401"/>
      <c r="TJG1864" s="401"/>
      <c r="TJH1864" s="401"/>
      <c r="TJI1864" s="401"/>
      <c r="TJJ1864" s="401"/>
      <c r="TJK1864" s="401"/>
      <c r="TJL1864" s="401"/>
      <c r="TJM1864" s="401"/>
      <c r="TJN1864" s="401"/>
      <c r="TJO1864" s="401"/>
      <c r="TJP1864" s="401"/>
      <c r="TJQ1864" s="401"/>
      <c r="TJR1864" s="401"/>
      <c r="TJS1864" s="401"/>
      <c r="TJT1864" s="401"/>
      <c r="TJU1864" s="401"/>
      <c r="TJV1864" s="401"/>
      <c r="TJW1864" s="401"/>
      <c r="TJX1864" s="401"/>
      <c r="TJY1864" s="401"/>
      <c r="TJZ1864" s="401"/>
      <c r="TKA1864" s="401"/>
      <c r="TKB1864" s="401"/>
      <c r="TKC1864" s="401"/>
      <c r="TKD1864" s="401"/>
      <c r="TKE1864" s="401"/>
      <c r="TKF1864" s="401"/>
      <c r="TKG1864" s="401"/>
      <c r="TKH1864" s="401"/>
      <c r="TKI1864" s="401"/>
      <c r="TKJ1864" s="401"/>
      <c r="TKK1864" s="401"/>
      <c r="TKL1864" s="401"/>
      <c r="TKM1864" s="401"/>
      <c r="TKN1864" s="401"/>
      <c r="TKO1864" s="401"/>
      <c r="TKP1864" s="401"/>
      <c r="TKQ1864" s="401"/>
      <c r="TKR1864" s="401"/>
      <c r="TKS1864" s="401"/>
      <c r="TKT1864" s="401"/>
      <c r="TKU1864" s="401"/>
      <c r="TKV1864" s="401"/>
      <c r="TKW1864" s="401"/>
      <c r="TKX1864" s="401"/>
      <c r="TKY1864" s="401"/>
      <c r="TKZ1864" s="401"/>
      <c r="TLA1864" s="401"/>
      <c r="TLB1864" s="401"/>
      <c r="TLC1864" s="401"/>
      <c r="TLD1864" s="401"/>
      <c r="TLE1864" s="401"/>
      <c r="TLF1864" s="401"/>
      <c r="TLG1864" s="401"/>
      <c r="TLH1864" s="401"/>
      <c r="TLI1864" s="401"/>
      <c r="TLJ1864" s="401"/>
      <c r="TLK1864" s="401"/>
      <c r="TLL1864" s="401"/>
      <c r="TLM1864" s="401"/>
      <c r="TLN1864" s="401"/>
      <c r="TLO1864" s="401"/>
      <c r="TLP1864" s="401"/>
      <c r="TLQ1864" s="401"/>
      <c r="TLR1864" s="401"/>
      <c r="TLS1864" s="401"/>
      <c r="TLT1864" s="401"/>
      <c r="TLU1864" s="401"/>
      <c r="TLV1864" s="401"/>
      <c r="TLW1864" s="401"/>
      <c r="TLX1864" s="401"/>
      <c r="TLY1864" s="401"/>
      <c r="TLZ1864" s="401"/>
      <c r="TMA1864" s="401"/>
      <c r="TMB1864" s="401"/>
      <c r="TMC1864" s="401"/>
      <c r="TMD1864" s="401"/>
      <c r="TME1864" s="401"/>
      <c r="TMF1864" s="401"/>
      <c r="TMG1864" s="401"/>
      <c r="TMH1864" s="401"/>
      <c r="TMI1864" s="401"/>
      <c r="TMJ1864" s="401"/>
      <c r="TMK1864" s="401"/>
      <c r="TML1864" s="401"/>
      <c r="TMM1864" s="401"/>
      <c r="TMN1864" s="401"/>
      <c r="TMO1864" s="401"/>
      <c r="TMP1864" s="401"/>
      <c r="TMQ1864" s="401"/>
      <c r="TMR1864" s="401"/>
      <c r="TMS1864" s="401"/>
      <c r="TMT1864" s="401"/>
      <c r="TMU1864" s="401"/>
      <c r="TMV1864" s="401"/>
      <c r="TMW1864" s="401"/>
      <c r="TMX1864" s="401"/>
      <c r="TMY1864" s="401"/>
      <c r="TMZ1864" s="401"/>
      <c r="TNA1864" s="401"/>
      <c r="TNB1864" s="401"/>
      <c r="TNC1864" s="401"/>
      <c r="TND1864" s="401"/>
      <c r="TNE1864" s="401"/>
      <c r="TNF1864" s="401"/>
      <c r="TNG1864" s="401"/>
      <c r="TNH1864" s="401"/>
      <c r="TNI1864" s="401"/>
      <c r="TNJ1864" s="401"/>
      <c r="TNK1864" s="401"/>
      <c r="TNL1864" s="401"/>
      <c r="TNM1864" s="401"/>
      <c r="TNN1864" s="401"/>
      <c r="TNO1864" s="401"/>
      <c r="TNP1864" s="401"/>
      <c r="TNQ1864" s="401"/>
      <c r="TNR1864" s="401"/>
      <c r="TNS1864" s="401"/>
      <c r="TNT1864" s="401"/>
      <c r="TNU1864" s="401"/>
      <c r="TNV1864" s="401"/>
      <c r="TNW1864" s="401"/>
      <c r="TNX1864" s="401"/>
      <c r="TNY1864" s="401"/>
      <c r="TNZ1864" s="401"/>
      <c r="TOA1864" s="401"/>
      <c r="TOB1864" s="401"/>
      <c r="TOC1864" s="401"/>
      <c r="TOD1864" s="401"/>
      <c r="TOE1864" s="401"/>
      <c r="TOF1864" s="401"/>
      <c r="TOG1864" s="401"/>
      <c r="TOH1864" s="401"/>
      <c r="TOI1864" s="401"/>
      <c r="TOJ1864" s="401"/>
      <c r="TOK1864" s="401"/>
      <c r="TOL1864" s="401"/>
      <c r="TOM1864" s="401"/>
      <c r="TON1864" s="401"/>
      <c r="TOO1864" s="401"/>
      <c r="TOP1864" s="401"/>
      <c r="TOQ1864" s="401"/>
      <c r="TOR1864" s="401"/>
      <c r="TOS1864" s="401"/>
      <c r="TOT1864" s="401"/>
      <c r="TOU1864" s="401"/>
      <c r="TOV1864" s="401"/>
      <c r="TOW1864" s="401"/>
      <c r="TOX1864" s="401"/>
      <c r="TOY1864" s="401"/>
      <c r="TOZ1864" s="401"/>
      <c r="TPA1864" s="401"/>
      <c r="TPB1864" s="401"/>
      <c r="TPC1864" s="401"/>
      <c r="TPD1864" s="401"/>
      <c r="TPE1864" s="401"/>
      <c r="TPF1864" s="401"/>
      <c r="TPG1864" s="401"/>
      <c r="TPH1864" s="401"/>
      <c r="TPI1864" s="401"/>
      <c r="TPJ1864" s="401"/>
      <c r="TPK1864" s="401"/>
      <c r="TPL1864" s="401"/>
      <c r="TPM1864" s="401"/>
      <c r="TPN1864" s="401"/>
      <c r="TPO1864" s="401"/>
      <c r="TPP1864" s="401"/>
      <c r="TPQ1864" s="401"/>
      <c r="TPR1864" s="401"/>
      <c r="TPS1864" s="401"/>
      <c r="TPT1864" s="401"/>
      <c r="TPU1864" s="401"/>
      <c r="TPV1864" s="401"/>
      <c r="TPW1864" s="401"/>
      <c r="TPX1864" s="401"/>
      <c r="TPY1864" s="401"/>
      <c r="TPZ1864" s="401"/>
      <c r="TQA1864" s="401"/>
      <c r="TQB1864" s="401"/>
      <c r="TQC1864" s="401"/>
      <c r="TQD1864" s="401"/>
      <c r="TQE1864" s="401"/>
      <c r="TQF1864" s="401"/>
      <c r="TQG1864" s="401"/>
      <c r="TQH1864" s="401"/>
      <c r="TQI1864" s="401"/>
      <c r="TQJ1864" s="401"/>
      <c r="TQK1864" s="401"/>
      <c r="TQL1864" s="401"/>
      <c r="TQM1864" s="401"/>
      <c r="TQN1864" s="401"/>
      <c r="TQO1864" s="401"/>
      <c r="TQP1864" s="401"/>
      <c r="TQQ1864" s="401"/>
      <c r="TQR1864" s="401"/>
      <c r="TQS1864" s="401"/>
      <c r="TQT1864" s="401"/>
      <c r="TQU1864" s="401"/>
      <c r="TQV1864" s="401"/>
      <c r="TQW1864" s="401"/>
      <c r="TQX1864" s="401"/>
      <c r="TQY1864" s="401"/>
      <c r="TQZ1864" s="401"/>
      <c r="TRA1864" s="401"/>
      <c r="TRB1864" s="401"/>
      <c r="TRC1864" s="401"/>
      <c r="TRD1864" s="401"/>
      <c r="TRE1864" s="401"/>
      <c r="TRF1864" s="401"/>
      <c r="TRG1864" s="401"/>
      <c r="TRH1864" s="401"/>
      <c r="TRI1864" s="401"/>
      <c r="TRJ1864" s="401"/>
      <c r="TRK1864" s="401"/>
      <c r="TRL1864" s="401"/>
      <c r="TRM1864" s="401"/>
      <c r="TRN1864" s="401"/>
      <c r="TRO1864" s="401"/>
      <c r="TRP1864" s="401"/>
      <c r="TRQ1864" s="401"/>
      <c r="TRR1864" s="401"/>
      <c r="TRS1864" s="401"/>
      <c r="TRT1864" s="401"/>
      <c r="TRU1864" s="401"/>
      <c r="TRV1864" s="401"/>
      <c r="TRW1864" s="401"/>
      <c r="TRX1864" s="401"/>
      <c r="TRY1864" s="401"/>
      <c r="TRZ1864" s="401"/>
      <c r="TSA1864" s="401"/>
      <c r="TSB1864" s="401"/>
      <c r="TSC1864" s="401"/>
      <c r="TSD1864" s="401"/>
      <c r="TSE1864" s="401"/>
      <c r="TSF1864" s="401"/>
      <c r="TSG1864" s="401"/>
      <c r="TSH1864" s="401"/>
      <c r="TSI1864" s="401"/>
      <c r="TSJ1864" s="401"/>
      <c r="TSK1864" s="401"/>
      <c r="TSL1864" s="401"/>
      <c r="TSM1864" s="401"/>
      <c r="TSN1864" s="401"/>
      <c r="TSO1864" s="401"/>
      <c r="TSP1864" s="401"/>
      <c r="TSQ1864" s="401"/>
      <c r="TSR1864" s="401"/>
      <c r="TSS1864" s="401"/>
      <c r="TST1864" s="401"/>
      <c r="TSU1864" s="401"/>
      <c r="TSV1864" s="401"/>
      <c r="TSW1864" s="401"/>
      <c r="TSX1864" s="401"/>
      <c r="TSY1864" s="401"/>
      <c r="TSZ1864" s="401"/>
      <c r="TTA1864" s="401"/>
      <c r="TTB1864" s="401"/>
      <c r="TTC1864" s="401"/>
      <c r="TTD1864" s="401"/>
      <c r="TTE1864" s="401"/>
      <c r="TTF1864" s="401"/>
      <c r="TTG1864" s="401"/>
      <c r="TTH1864" s="401"/>
      <c r="TTI1864" s="401"/>
      <c r="TTJ1864" s="401"/>
      <c r="TTK1864" s="401"/>
      <c r="TTL1864" s="401"/>
      <c r="TTM1864" s="401"/>
      <c r="TTN1864" s="401"/>
      <c r="TTO1864" s="401"/>
      <c r="TTP1864" s="401"/>
      <c r="TTQ1864" s="401"/>
      <c r="TTR1864" s="401"/>
      <c r="TTS1864" s="401"/>
      <c r="TTT1864" s="401"/>
      <c r="TTU1864" s="401"/>
      <c r="TTV1864" s="401"/>
      <c r="TTW1864" s="401"/>
      <c r="TTX1864" s="401"/>
      <c r="TTY1864" s="401"/>
      <c r="TTZ1864" s="401"/>
      <c r="TUA1864" s="401"/>
      <c r="TUB1864" s="401"/>
      <c r="TUC1864" s="401"/>
      <c r="TUD1864" s="401"/>
      <c r="TUE1864" s="401"/>
      <c r="TUF1864" s="401"/>
      <c r="TUG1864" s="401"/>
      <c r="TUH1864" s="401"/>
      <c r="TUI1864" s="401"/>
      <c r="TUJ1864" s="401"/>
      <c r="TUK1864" s="401"/>
      <c r="TUL1864" s="401"/>
      <c r="TUM1864" s="401"/>
      <c r="TUN1864" s="401"/>
      <c r="TUO1864" s="401"/>
      <c r="TUP1864" s="401"/>
      <c r="TUQ1864" s="401"/>
      <c r="TUR1864" s="401"/>
      <c r="TUS1864" s="401"/>
      <c r="TUT1864" s="401"/>
      <c r="TUU1864" s="401"/>
      <c r="TUV1864" s="401"/>
      <c r="TUW1864" s="401"/>
      <c r="TUX1864" s="401"/>
      <c r="TUY1864" s="401"/>
      <c r="TUZ1864" s="401"/>
      <c r="TVA1864" s="401"/>
      <c r="TVB1864" s="401"/>
      <c r="TVC1864" s="401"/>
      <c r="TVD1864" s="401"/>
      <c r="TVE1864" s="401"/>
      <c r="TVF1864" s="401"/>
      <c r="TVG1864" s="401"/>
      <c r="TVH1864" s="401"/>
      <c r="TVI1864" s="401"/>
      <c r="TVJ1864" s="401"/>
      <c r="TVK1864" s="401"/>
      <c r="TVL1864" s="401"/>
      <c r="TVM1864" s="401"/>
      <c r="TVN1864" s="401"/>
      <c r="TVO1864" s="401"/>
      <c r="TVP1864" s="401"/>
      <c r="TVQ1864" s="401"/>
      <c r="TVR1864" s="401"/>
      <c r="TVS1864" s="401"/>
      <c r="TVT1864" s="401"/>
      <c r="TVU1864" s="401"/>
      <c r="TVV1864" s="401"/>
      <c r="TVW1864" s="401"/>
      <c r="TVX1864" s="401"/>
      <c r="TVY1864" s="401"/>
      <c r="TVZ1864" s="401"/>
      <c r="TWA1864" s="401"/>
      <c r="TWB1864" s="401"/>
      <c r="TWC1864" s="401"/>
      <c r="TWD1864" s="401"/>
      <c r="TWE1864" s="401"/>
      <c r="TWF1864" s="401"/>
      <c r="TWG1864" s="401"/>
      <c r="TWH1864" s="401"/>
      <c r="TWI1864" s="401"/>
      <c r="TWJ1864" s="401"/>
      <c r="TWK1864" s="401"/>
      <c r="TWL1864" s="401"/>
      <c r="TWM1864" s="401"/>
      <c r="TWN1864" s="401"/>
      <c r="TWO1864" s="401"/>
      <c r="TWP1864" s="401"/>
      <c r="TWQ1864" s="401"/>
      <c r="TWR1864" s="401"/>
      <c r="TWS1864" s="401"/>
      <c r="TWT1864" s="401"/>
      <c r="TWU1864" s="401"/>
      <c r="TWV1864" s="401"/>
      <c r="TWW1864" s="401"/>
      <c r="TWX1864" s="401"/>
      <c r="TWY1864" s="401"/>
      <c r="TWZ1864" s="401"/>
      <c r="TXA1864" s="401"/>
      <c r="TXB1864" s="401"/>
      <c r="TXC1864" s="401"/>
      <c r="TXD1864" s="401"/>
      <c r="TXE1864" s="401"/>
      <c r="TXF1864" s="401"/>
      <c r="TXG1864" s="401"/>
      <c r="TXH1864" s="401"/>
      <c r="TXI1864" s="401"/>
      <c r="TXJ1864" s="401"/>
      <c r="TXK1864" s="401"/>
      <c r="TXL1864" s="401"/>
      <c r="TXM1864" s="401"/>
      <c r="TXN1864" s="401"/>
      <c r="TXO1864" s="401"/>
      <c r="TXP1864" s="401"/>
      <c r="TXQ1864" s="401"/>
      <c r="TXR1864" s="401"/>
      <c r="TXS1864" s="401"/>
      <c r="TXT1864" s="401"/>
      <c r="TXU1864" s="401"/>
      <c r="TXV1864" s="401"/>
      <c r="TXW1864" s="401"/>
      <c r="TXX1864" s="401"/>
      <c r="TXY1864" s="401"/>
      <c r="TXZ1864" s="401"/>
      <c r="TYA1864" s="401"/>
      <c r="TYB1864" s="401"/>
      <c r="TYC1864" s="401"/>
      <c r="TYD1864" s="401"/>
      <c r="TYE1864" s="401"/>
      <c r="TYF1864" s="401"/>
      <c r="TYG1864" s="401"/>
      <c r="TYH1864" s="401"/>
      <c r="TYI1864" s="401"/>
      <c r="TYJ1864" s="401"/>
      <c r="TYK1864" s="401"/>
      <c r="TYL1864" s="401"/>
      <c r="TYM1864" s="401"/>
      <c r="TYN1864" s="401"/>
      <c r="TYO1864" s="401"/>
      <c r="TYP1864" s="401"/>
      <c r="TYQ1864" s="401"/>
      <c r="TYR1864" s="401"/>
      <c r="TYS1864" s="401"/>
      <c r="TYT1864" s="401"/>
      <c r="TYU1864" s="401"/>
      <c r="TYV1864" s="401"/>
      <c r="TYW1864" s="401"/>
      <c r="TYX1864" s="401"/>
      <c r="TYY1864" s="401"/>
      <c r="TYZ1864" s="401"/>
      <c r="TZA1864" s="401"/>
      <c r="TZB1864" s="401"/>
      <c r="TZC1864" s="401"/>
      <c r="TZD1864" s="401"/>
      <c r="TZE1864" s="401"/>
      <c r="TZF1864" s="401"/>
      <c r="TZG1864" s="401"/>
      <c r="TZH1864" s="401"/>
      <c r="TZI1864" s="401"/>
      <c r="TZJ1864" s="401"/>
      <c r="TZK1864" s="401"/>
      <c r="TZL1864" s="401"/>
      <c r="TZM1864" s="401"/>
      <c r="TZN1864" s="401"/>
      <c r="TZO1864" s="401"/>
      <c r="TZP1864" s="401"/>
      <c r="TZQ1864" s="401"/>
      <c r="TZR1864" s="401"/>
      <c r="TZS1864" s="401"/>
      <c r="TZT1864" s="401"/>
      <c r="TZU1864" s="401"/>
      <c r="TZV1864" s="401"/>
      <c r="TZW1864" s="401"/>
      <c r="TZX1864" s="401"/>
      <c r="TZY1864" s="401"/>
      <c r="TZZ1864" s="401"/>
      <c r="UAA1864" s="401"/>
      <c r="UAB1864" s="401"/>
      <c r="UAC1864" s="401"/>
      <c r="UAD1864" s="401"/>
      <c r="UAE1864" s="401"/>
      <c r="UAF1864" s="401"/>
      <c r="UAG1864" s="401"/>
      <c r="UAH1864" s="401"/>
      <c r="UAI1864" s="401"/>
      <c r="UAJ1864" s="401"/>
      <c r="UAK1864" s="401"/>
      <c r="UAL1864" s="401"/>
      <c r="UAM1864" s="401"/>
      <c r="UAN1864" s="401"/>
      <c r="UAO1864" s="401"/>
      <c r="UAP1864" s="401"/>
      <c r="UAQ1864" s="401"/>
      <c r="UAR1864" s="401"/>
      <c r="UAS1864" s="401"/>
      <c r="UAT1864" s="401"/>
      <c r="UAU1864" s="401"/>
      <c r="UAV1864" s="401"/>
      <c r="UAW1864" s="401"/>
      <c r="UAX1864" s="401"/>
      <c r="UAY1864" s="401"/>
      <c r="UAZ1864" s="401"/>
      <c r="UBA1864" s="401"/>
      <c r="UBB1864" s="401"/>
      <c r="UBC1864" s="401"/>
      <c r="UBD1864" s="401"/>
      <c r="UBE1864" s="401"/>
      <c r="UBF1864" s="401"/>
      <c r="UBG1864" s="401"/>
      <c r="UBH1864" s="401"/>
      <c r="UBI1864" s="401"/>
      <c r="UBJ1864" s="401"/>
      <c r="UBK1864" s="401"/>
      <c r="UBL1864" s="401"/>
      <c r="UBM1864" s="401"/>
      <c r="UBN1864" s="401"/>
      <c r="UBO1864" s="401"/>
      <c r="UBP1864" s="401"/>
      <c r="UBQ1864" s="401"/>
      <c r="UBR1864" s="401"/>
      <c r="UBS1864" s="401"/>
      <c r="UBT1864" s="401"/>
      <c r="UBU1864" s="401"/>
      <c r="UBV1864" s="401"/>
      <c r="UBW1864" s="401"/>
      <c r="UBX1864" s="401"/>
      <c r="UBY1864" s="401"/>
      <c r="UBZ1864" s="401"/>
      <c r="UCA1864" s="401"/>
      <c r="UCB1864" s="401"/>
      <c r="UCC1864" s="401"/>
      <c r="UCD1864" s="401"/>
      <c r="UCE1864" s="401"/>
      <c r="UCF1864" s="401"/>
      <c r="UCG1864" s="401"/>
      <c r="UCH1864" s="401"/>
      <c r="UCI1864" s="401"/>
      <c r="UCJ1864" s="401"/>
      <c r="UCK1864" s="401"/>
      <c r="UCL1864" s="401"/>
      <c r="UCM1864" s="401"/>
      <c r="UCN1864" s="401"/>
      <c r="UCO1864" s="401"/>
      <c r="UCP1864" s="401"/>
      <c r="UCQ1864" s="401"/>
      <c r="UCR1864" s="401"/>
      <c r="UCS1864" s="401"/>
      <c r="UCT1864" s="401"/>
      <c r="UCU1864" s="401"/>
      <c r="UCV1864" s="401"/>
      <c r="UCW1864" s="401"/>
      <c r="UCX1864" s="401"/>
      <c r="UCY1864" s="401"/>
      <c r="UCZ1864" s="401"/>
      <c r="UDA1864" s="401"/>
      <c r="UDB1864" s="401"/>
      <c r="UDC1864" s="401"/>
      <c r="UDD1864" s="401"/>
      <c r="UDE1864" s="401"/>
      <c r="UDF1864" s="401"/>
      <c r="UDG1864" s="401"/>
      <c r="UDH1864" s="401"/>
      <c r="UDI1864" s="401"/>
      <c r="UDJ1864" s="401"/>
      <c r="UDK1864" s="401"/>
      <c r="UDL1864" s="401"/>
      <c r="UDM1864" s="401"/>
      <c r="UDN1864" s="401"/>
      <c r="UDO1864" s="401"/>
      <c r="UDP1864" s="401"/>
      <c r="UDQ1864" s="401"/>
      <c r="UDR1864" s="401"/>
      <c r="UDS1864" s="401"/>
      <c r="UDT1864" s="401"/>
      <c r="UDU1864" s="401"/>
      <c r="UDV1864" s="401"/>
      <c r="UDW1864" s="401"/>
      <c r="UDX1864" s="401"/>
      <c r="UDY1864" s="401"/>
      <c r="UDZ1864" s="401"/>
      <c r="UEA1864" s="401"/>
      <c r="UEB1864" s="401"/>
      <c r="UEC1864" s="401"/>
      <c r="UED1864" s="401"/>
      <c r="UEE1864" s="401"/>
      <c r="UEF1864" s="401"/>
      <c r="UEG1864" s="401"/>
      <c r="UEH1864" s="401"/>
      <c r="UEI1864" s="401"/>
      <c r="UEJ1864" s="401"/>
      <c r="UEK1864" s="401"/>
      <c r="UEL1864" s="401"/>
      <c r="UEM1864" s="401"/>
      <c r="UEN1864" s="401"/>
      <c r="UEO1864" s="401"/>
      <c r="UEP1864" s="401"/>
      <c r="UEQ1864" s="401"/>
      <c r="UER1864" s="401"/>
      <c r="UES1864" s="401"/>
      <c r="UET1864" s="401"/>
      <c r="UEU1864" s="401"/>
      <c r="UEV1864" s="401"/>
      <c r="UEW1864" s="401"/>
      <c r="UEX1864" s="401"/>
      <c r="UEY1864" s="401"/>
      <c r="UEZ1864" s="401"/>
      <c r="UFA1864" s="401"/>
      <c r="UFB1864" s="401"/>
      <c r="UFC1864" s="401"/>
      <c r="UFD1864" s="401"/>
      <c r="UFE1864" s="401"/>
      <c r="UFF1864" s="401"/>
      <c r="UFG1864" s="401"/>
      <c r="UFH1864" s="401"/>
      <c r="UFI1864" s="401"/>
      <c r="UFJ1864" s="401"/>
      <c r="UFK1864" s="401"/>
      <c r="UFL1864" s="401"/>
      <c r="UFM1864" s="401"/>
      <c r="UFN1864" s="401"/>
      <c r="UFO1864" s="401"/>
      <c r="UFP1864" s="401"/>
      <c r="UFQ1864" s="401"/>
      <c r="UFR1864" s="401"/>
      <c r="UFS1864" s="401"/>
      <c r="UFT1864" s="401"/>
      <c r="UFU1864" s="401"/>
      <c r="UFV1864" s="401"/>
      <c r="UFW1864" s="401"/>
      <c r="UFX1864" s="401"/>
      <c r="UFY1864" s="401"/>
      <c r="UFZ1864" s="401"/>
      <c r="UGA1864" s="401"/>
      <c r="UGB1864" s="401"/>
      <c r="UGC1864" s="401"/>
      <c r="UGD1864" s="401"/>
      <c r="UGE1864" s="401"/>
      <c r="UGF1864" s="401"/>
      <c r="UGG1864" s="401"/>
      <c r="UGH1864" s="401"/>
      <c r="UGI1864" s="401"/>
      <c r="UGJ1864" s="401"/>
      <c r="UGK1864" s="401"/>
      <c r="UGL1864" s="401"/>
      <c r="UGM1864" s="401"/>
      <c r="UGN1864" s="401"/>
      <c r="UGO1864" s="401"/>
      <c r="UGP1864" s="401"/>
      <c r="UGQ1864" s="401"/>
      <c r="UGR1864" s="401"/>
      <c r="UGS1864" s="401"/>
      <c r="UGT1864" s="401"/>
      <c r="UGU1864" s="401"/>
      <c r="UGV1864" s="401"/>
      <c r="UGW1864" s="401"/>
      <c r="UGX1864" s="401"/>
      <c r="UGY1864" s="401"/>
      <c r="UGZ1864" s="401"/>
      <c r="UHA1864" s="401"/>
      <c r="UHB1864" s="401"/>
      <c r="UHC1864" s="401"/>
      <c r="UHD1864" s="401"/>
      <c r="UHE1864" s="401"/>
      <c r="UHF1864" s="401"/>
      <c r="UHG1864" s="401"/>
      <c r="UHH1864" s="401"/>
      <c r="UHI1864" s="401"/>
      <c r="UHJ1864" s="401"/>
      <c r="UHK1864" s="401"/>
      <c r="UHL1864" s="401"/>
      <c r="UHM1864" s="401"/>
      <c r="UHN1864" s="401"/>
      <c r="UHO1864" s="401"/>
      <c r="UHP1864" s="401"/>
      <c r="UHQ1864" s="401"/>
      <c r="UHR1864" s="401"/>
      <c r="UHS1864" s="401"/>
      <c r="UHT1864" s="401"/>
      <c r="UHU1864" s="401"/>
      <c r="UHV1864" s="401"/>
      <c r="UHW1864" s="401"/>
      <c r="UHX1864" s="401"/>
      <c r="UHY1864" s="401"/>
      <c r="UHZ1864" s="401"/>
      <c r="UIA1864" s="401"/>
      <c r="UIB1864" s="401"/>
      <c r="UIC1864" s="401"/>
      <c r="UID1864" s="401"/>
      <c r="UIE1864" s="401"/>
      <c r="UIF1864" s="401"/>
      <c r="UIG1864" s="401"/>
      <c r="UIH1864" s="401"/>
      <c r="UII1864" s="401"/>
      <c r="UIJ1864" s="401"/>
      <c r="UIK1864" s="401"/>
      <c r="UIL1864" s="401"/>
      <c r="UIM1864" s="401"/>
      <c r="UIN1864" s="401"/>
      <c r="UIO1864" s="401"/>
      <c r="UIP1864" s="401"/>
      <c r="UIQ1864" s="401"/>
      <c r="UIR1864" s="401"/>
      <c r="UIS1864" s="401"/>
      <c r="UIT1864" s="401"/>
      <c r="UIU1864" s="401"/>
      <c r="UIV1864" s="401"/>
      <c r="UIW1864" s="401"/>
      <c r="UIX1864" s="401"/>
      <c r="UIY1864" s="401"/>
      <c r="UIZ1864" s="401"/>
      <c r="UJA1864" s="401"/>
      <c r="UJB1864" s="401"/>
      <c r="UJC1864" s="401"/>
      <c r="UJD1864" s="401"/>
      <c r="UJE1864" s="401"/>
      <c r="UJF1864" s="401"/>
      <c r="UJG1864" s="401"/>
      <c r="UJH1864" s="401"/>
      <c r="UJI1864" s="401"/>
      <c r="UJJ1864" s="401"/>
      <c r="UJK1864" s="401"/>
      <c r="UJL1864" s="401"/>
      <c r="UJM1864" s="401"/>
      <c r="UJN1864" s="401"/>
      <c r="UJO1864" s="401"/>
      <c r="UJP1864" s="401"/>
      <c r="UJQ1864" s="401"/>
      <c r="UJR1864" s="401"/>
      <c r="UJS1864" s="401"/>
      <c r="UJT1864" s="401"/>
      <c r="UJU1864" s="401"/>
      <c r="UJV1864" s="401"/>
      <c r="UJW1864" s="401"/>
      <c r="UJX1864" s="401"/>
      <c r="UJY1864" s="401"/>
      <c r="UJZ1864" s="401"/>
      <c r="UKA1864" s="401"/>
      <c r="UKB1864" s="401"/>
      <c r="UKC1864" s="401"/>
      <c r="UKD1864" s="401"/>
      <c r="UKE1864" s="401"/>
      <c r="UKF1864" s="401"/>
      <c r="UKG1864" s="401"/>
      <c r="UKH1864" s="401"/>
      <c r="UKI1864" s="401"/>
      <c r="UKJ1864" s="401"/>
      <c r="UKK1864" s="401"/>
      <c r="UKL1864" s="401"/>
      <c r="UKM1864" s="401"/>
      <c r="UKN1864" s="401"/>
      <c r="UKO1864" s="401"/>
      <c r="UKP1864" s="401"/>
      <c r="UKQ1864" s="401"/>
      <c r="UKR1864" s="401"/>
      <c r="UKS1864" s="401"/>
      <c r="UKT1864" s="401"/>
      <c r="UKU1864" s="401"/>
      <c r="UKV1864" s="401"/>
      <c r="UKW1864" s="401"/>
      <c r="UKX1864" s="401"/>
      <c r="UKY1864" s="401"/>
      <c r="UKZ1864" s="401"/>
      <c r="ULA1864" s="401"/>
      <c r="ULB1864" s="401"/>
      <c r="ULC1864" s="401"/>
      <c r="ULD1864" s="401"/>
      <c r="ULE1864" s="401"/>
      <c r="ULF1864" s="401"/>
      <c r="ULG1864" s="401"/>
      <c r="ULH1864" s="401"/>
      <c r="ULI1864" s="401"/>
      <c r="ULJ1864" s="401"/>
      <c r="ULK1864" s="401"/>
      <c r="ULL1864" s="401"/>
      <c r="ULM1864" s="401"/>
      <c r="ULN1864" s="401"/>
      <c r="ULO1864" s="401"/>
      <c r="ULP1864" s="401"/>
      <c r="ULQ1864" s="401"/>
      <c r="ULR1864" s="401"/>
      <c r="ULS1864" s="401"/>
      <c r="ULT1864" s="401"/>
      <c r="ULU1864" s="401"/>
      <c r="ULV1864" s="401"/>
      <c r="ULW1864" s="401"/>
      <c r="ULX1864" s="401"/>
      <c r="ULY1864" s="401"/>
      <c r="ULZ1864" s="401"/>
      <c r="UMA1864" s="401"/>
      <c r="UMB1864" s="401"/>
      <c r="UMC1864" s="401"/>
      <c r="UMD1864" s="401"/>
      <c r="UME1864" s="401"/>
      <c r="UMF1864" s="401"/>
      <c r="UMG1864" s="401"/>
      <c r="UMH1864" s="401"/>
      <c r="UMI1864" s="401"/>
      <c r="UMJ1864" s="401"/>
      <c r="UMK1864" s="401"/>
      <c r="UML1864" s="401"/>
      <c r="UMM1864" s="401"/>
      <c r="UMN1864" s="401"/>
      <c r="UMO1864" s="401"/>
      <c r="UMP1864" s="401"/>
      <c r="UMQ1864" s="401"/>
      <c r="UMR1864" s="401"/>
      <c r="UMS1864" s="401"/>
      <c r="UMT1864" s="401"/>
      <c r="UMU1864" s="401"/>
      <c r="UMV1864" s="401"/>
      <c r="UMW1864" s="401"/>
      <c r="UMX1864" s="401"/>
      <c r="UMY1864" s="401"/>
      <c r="UMZ1864" s="401"/>
      <c r="UNA1864" s="401"/>
      <c r="UNB1864" s="401"/>
      <c r="UNC1864" s="401"/>
      <c r="UND1864" s="401"/>
      <c r="UNE1864" s="401"/>
      <c r="UNF1864" s="401"/>
      <c r="UNG1864" s="401"/>
      <c r="UNH1864" s="401"/>
      <c r="UNI1864" s="401"/>
      <c r="UNJ1864" s="401"/>
      <c r="UNK1864" s="401"/>
      <c r="UNL1864" s="401"/>
      <c r="UNM1864" s="401"/>
      <c r="UNN1864" s="401"/>
      <c r="UNO1864" s="401"/>
      <c r="UNP1864" s="401"/>
      <c r="UNQ1864" s="401"/>
      <c r="UNR1864" s="401"/>
      <c r="UNS1864" s="401"/>
      <c r="UNT1864" s="401"/>
      <c r="UNU1864" s="401"/>
      <c r="UNV1864" s="401"/>
      <c r="UNW1864" s="401"/>
      <c r="UNX1864" s="401"/>
      <c r="UNY1864" s="401"/>
      <c r="UNZ1864" s="401"/>
      <c r="UOA1864" s="401"/>
      <c r="UOB1864" s="401"/>
      <c r="UOC1864" s="401"/>
      <c r="UOD1864" s="401"/>
      <c r="UOE1864" s="401"/>
      <c r="UOF1864" s="401"/>
      <c r="UOG1864" s="401"/>
      <c r="UOH1864" s="401"/>
      <c r="UOI1864" s="401"/>
      <c r="UOJ1864" s="401"/>
      <c r="UOK1864" s="401"/>
      <c r="UOL1864" s="401"/>
      <c r="UOM1864" s="401"/>
      <c r="UON1864" s="401"/>
      <c r="UOO1864" s="401"/>
      <c r="UOP1864" s="401"/>
      <c r="UOQ1864" s="401"/>
      <c r="UOR1864" s="401"/>
      <c r="UOS1864" s="401"/>
      <c r="UOT1864" s="401"/>
      <c r="UOU1864" s="401"/>
      <c r="UOV1864" s="401"/>
      <c r="UOW1864" s="401"/>
      <c r="UOX1864" s="401"/>
      <c r="UOY1864" s="401"/>
      <c r="UOZ1864" s="401"/>
      <c r="UPA1864" s="401"/>
      <c r="UPB1864" s="401"/>
      <c r="UPC1864" s="401"/>
      <c r="UPD1864" s="401"/>
      <c r="UPE1864" s="401"/>
      <c r="UPF1864" s="401"/>
      <c r="UPG1864" s="401"/>
      <c r="UPH1864" s="401"/>
      <c r="UPI1864" s="401"/>
      <c r="UPJ1864" s="401"/>
      <c r="UPK1864" s="401"/>
      <c r="UPL1864" s="401"/>
      <c r="UPM1864" s="401"/>
      <c r="UPN1864" s="401"/>
      <c r="UPO1864" s="401"/>
      <c r="UPP1864" s="401"/>
      <c r="UPQ1864" s="401"/>
      <c r="UPR1864" s="401"/>
      <c r="UPS1864" s="401"/>
      <c r="UPT1864" s="401"/>
      <c r="UPU1864" s="401"/>
      <c r="UPV1864" s="401"/>
      <c r="UPW1864" s="401"/>
      <c r="UPX1864" s="401"/>
      <c r="UPY1864" s="401"/>
      <c r="UPZ1864" s="401"/>
      <c r="UQA1864" s="401"/>
      <c r="UQB1864" s="401"/>
      <c r="UQC1864" s="401"/>
      <c r="UQD1864" s="401"/>
      <c r="UQE1864" s="401"/>
      <c r="UQF1864" s="401"/>
      <c r="UQG1864" s="401"/>
      <c r="UQH1864" s="401"/>
      <c r="UQI1864" s="401"/>
      <c r="UQJ1864" s="401"/>
      <c r="UQK1864" s="401"/>
      <c r="UQL1864" s="401"/>
      <c r="UQM1864" s="401"/>
      <c r="UQN1864" s="401"/>
      <c r="UQO1864" s="401"/>
      <c r="UQP1864" s="401"/>
      <c r="UQQ1864" s="401"/>
      <c r="UQR1864" s="401"/>
      <c r="UQS1864" s="401"/>
      <c r="UQT1864" s="401"/>
      <c r="UQU1864" s="401"/>
      <c r="UQV1864" s="401"/>
      <c r="UQW1864" s="401"/>
      <c r="UQX1864" s="401"/>
      <c r="UQY1864" s="401"/>
      <c r="UQZ1864" s="401"/>
      <c r="URA1864" s="401"/>
      <c r="URB1864" s="401"/>
      <c r="URC1864" s="401"/>
      <c r="URD1864" s="401"/>
      <c r="URE1864" s="401"/>
      <c r="URF1864" s="401"/>
      <c r="URG1864" s="401"/>
      <c r="URH1864" s="401"/>
      <c r="URI1864" s="401"/>
      <c r="URJ1864" s="401"/>
      <c r="URK1864" s="401"/>
      <c r="URL1864" s="401"/>
      <c r="URM1864" s="401"/>
      <c r="URN1864" s="401"/>
      <c r="URO1864" s="401"/>
      <c r="URP1864" s="401"/>
      <c r="URQ1864" s="401"/>
      <c r="URR1864" s="401"/>
      <c r="URS1864" s="401"/>
      <c r="URT1864" s="401"/>
      <c r="URU1864" s="401"/>
      <c r="URV1864" s="401"/>
      <c r="URW1864" s="401"/>
      <c r="URX1864" s="401"/>
      <c r="URY1864" s="401"/>
      <c r="URZ1864" s="401"/>
      <c r="USA1864" s="401"/>
      <c r="USB1864" s="401"/>
      <c r="USC1864" s="401"/>
      <c r="USD1864" s="401"/>
      <c r="USE1864" s="401"/>
      <c r="USF1864" s="401"/>
      <c r="USG1864" s="401"/>
      <c r="USH1864" s="401"/>
      <c r="USI1864" s="401"/>
      <c r="USJ1864" s="401"/>
      <c r="USK1864" s="401"/>
      <c r="USL1864" s="401"/>
      <c r="USM1864" s="401"/>
      <c r="USN1864" s="401"/>
      <c r="USO1864" s="401"/>
      <c r="USP1864" s="401"/>
      <c r="USQ1864" s="401"/>
      <c r="USR1864" s="401"/>
      <c r="USS1864" s="401"/>
      <c r="UST1864" s="401"/>
      <c r="USU1864" s="401"/>
      <c r="USV1864" s="401"/>
      <c r="USW1864" s="401"/>
      <c r="USX1864" s="401"/>
      <c r="USY1864" s="401"/>
      <c r="USZ1864" s="401"/>
      <c r="UTA1864" s="401"/>
      <c r="UTB1864" s="401"/>
      <c r="UTC1864" s="401"/>
      <c r="UTD1864" s="401"/>
      <c r="UTE1864" s="401"/>
      <c r="UTF1864" s="401"/>
      <c r="UTG1864" s="401"/>
      <c r="UTH1864" s="401"/>
      <c r="UTI1864" s="401"/>
      <c r="UTJ1864" s="401"/>
      <c r="UTK1864" s="401"/>
      <c r="UTL1864" s="401"/>
      <c r="UTM1864" s="401"/>
      <c r="UTN1864" s="401"/>
      <c r="UTO1864" s="401"/>
      <c r="UTP1864" s="401"/>
      <c r="UTQ1864" s="401"/>
      <c r="UTR1864" s="401"/>
      <c r="UTS1864" s="401"/>
      <c r="UTT1864" s="401"/>
      <c r="UTU1864" s="401"/>
      <c r="UTV1864" s="401"/>
      <c r="UTW1864" s="401"/>
      <c r="UTX1864" s="401"/>
      <c r="UTY1864" s="401"/>
      <c r="UTZ1864" s="401"/>
      <c r="UUA1864" s="401"/>
      <c r="UUB1864" s="401"/>
      <c r="UUC1864" s="401"/>
      <c r="UUD1864" s="401"/>
      <c r="UUE1864" s="401"/>
      <c r="UUF1864" s="401"/>
      <c r="UUG1864" s="401"/>
      <c r="UUH1864" s="401"/>
      <c r="UUI1864" s="401"/>
      <c r="UUJ1864" s="401"/>
      <c r="UUK1864" s="401"/>
      <c r="UUL1864" s="401"/>
      <c r="UUM1864" s="401"/>
      <c r="UUN1864" s="401"/>
      <c r="UUO1864" s="401"/>
      <c r="UUP1864" s="401"/>
      <c r="UUQ1864" s="401"/>
      <c r="UUR1864" s="401"/>
      <c r="UUS1864" s="401"/>
      <c r="UUT1864" s="401"/>
      <c r="UUU1864" s="401"/>
      <c r="UUV1864" s="401"/>
      <c r="UUW1864" s="401"/>
      <c r="UUX1864" s="401"/>
      <c r="UUY1864" s="401"/>
      <c r="UUZ1864" s="401"/>
      <c r="UVA1864" s="401"/>
      <c r="UVB1864" s="401"/>
      <c r="UVC1864" s="401"/>
      <c r="UVD1864" s="401"/>
      <c r="UVE1864" s="401"/>
      <c r="UVF1864" s="401"/>
      <c r="UVG1864" s="401"/>
      <c r="UVH1864" s="401"/>
      <c r="UVI1864" s="401"/>
      <c r="UVJ1864" s="401"/>
      <c r="UVK1864" s="401"/>
      <c r="UVL1864" s="401"/>
      <c r="UVM1864" s="401"/>
      <c r="UVN1864" s="401"/>
      <c r="UVO1864" s="401"/>
      <c r="UVP1864" s="401"/>
      <c r="UVQ1864" s="401"/>
      <c r="UVR1864" s="401"/>
      <c r="UVS1864" s="401"/>
      <c r="UVT1864" s="401"/>
      <c r="UVU1864" s="401"/>
      <c r="UVV1864" s="401"/>
      <c r="UVW1864" s="401"/>
      <c r="UVX1864" s="401"/>
      <c r="UVY1864" s="401"/>
      <c r="UVZ1864" s="401"/>
      <c r="UWA1864" s="401"/>
      <c r="UWB1864" s="401"/>
      <c r="UWC1864" s="401"/>
      <c r="UWD1864" s="401"/>
      <c r="UWE1864" s="401"/>
      <c r="UWF1864" s="401"/>
      <c r="UWG1864" s="401"/>
      <c r="UWH1864" s="401"/>
      <c r="UWI1864" s="401"/>
      <c r="UWJ1864" s="401"/>
      <c r="UWK1864" s="401"/>
      <c r="UWL1864" s="401"/>
      <c r="UWM1864" s="401"/>
      <c r="UWN1864" s="401"/>
      <c r="UWO1864" s="401"/>
      <c r="UWP1864" s="401"/>
      <c r="UWQ1864" s="401"/>
      <c r="UWR1864" s="401"/>
      <c r="UWS1864" s="401"/>
      <c r="UWT1864" s="401"/>
      <c r="UWU1864" s="401"/>
      <c r="UWV1864" s="401"/>
      <c r="UWW1864" s="401"/>
      <c r="UWX1864" s="401"/>
      <c r="UWY1864" s="401"/>
      <c r="UWZ1864" s="401"/>
      <c r="UXA1864" s="401"/>
      <c r="UXB1864" s="401"/>
      <c r="UXC1864" s="401"/>
      <c r="UXD1864" s="401"/>
      <c r="UXE1864" s="401"/>
      <c r="UXF1864" s="401"/>
      <c r="UXG1864" s="401"/>
      <c r="UXH1864" s="401"/>
      <c r="UXI1864" s="401"/>
      <c r="UXJ1864" s="401"/>
      <c r="UXK1864" s="401"/>
      <c r="UXL1864" s="401"/>
      <c r="UXM1864" s="401"/>
      <c r="UXN1864" s="401"/>
      <c r="UXO1864" s="401"/>
      <c r="UXP1864" s="401"/>
      <c r="UXQ1864" s="401"/>
      <c r="UXR1864" s="401"/>
      <c r="UXS1864" s="401"/>
      <c r="UXT1864" s="401"/>
      <c r="UXU1864" s="401"/>
      <c r="UXV1864" s="401"/>
      <c r="UXW1864" s="401"/>
      <c r="UXX1864" s="401"/>
      <c r="UXY1864" s="401"/>
      <c r="UXZ1864" s="401"/>
      <c r="UYA1864" s="401"/>
      <c r="UYB1864" s="401"/>
      <c r="UYC1864" s="401"/>
      <c r="UYD1864" s="401"/>
      <c r="UYE1864" s="401"/>
      <c r="UYF1864" s="401"/>
      <c r="UYG1864" s="401"/>
      <c r="UYH1864" s="401"/>
      <c r="UYI1864" s="401"/>
      <c r="UYJ1864" s="401"/>
      <c r="UYK1864" s="401"/>
      <c r="UYL1864" s="401"/>
      <c r="UYM1864" s="401"/>
      <c r="UYN1864" s="401"/>
      <c r="UYO1864" s="401"/>
      <c r="UYP1864" s="401"/>
      <c r="UYQ1864" s="401"/>
      <c r="UYR1864" s="401"/>
      <c r="UYS1864" s="401"/>
      <c r="UYT1864" s="401"/>
      <c r="UYU1864" s="401"/>
      <c r="UYV1864" s="401"/>
      <c r="UYW1864" s="401"/>
      <c r="UYX1864" s="401"/>
      <c r="UYY1864" s="401"/>
      <c r="UYZ1864" s="401"/>
      <c r="UZA1864" s="401"/>
      <c r="UZB1864" s="401"/>
      <c r="UZC1864" s="401"/>
      <c r="UZD1864" s="401"/>
      <c r="UZE1864" s="401"/>
      <c r="UZF1864" s="401"/>
      <c r="UZG1864" s="401"/>
      <c r="UZH1864" s="401"/>
      <c r="UZI1864" s="401"/>
      <c r="UZJ1864" s="401"/>
      <c r="UZK1864" s="401"/>
      <c r="UZL1864" s="401"/>
      <c r="UZM1864" s="401"/>
      <c r="UZN1864" s="401"/>
      <c r="UZO1864" s="401"/>
      <c r="UZP1864" s="401"/>
      <c r="UZQ1864" s="401"/>
      <c r="UZR1864" s="401"/>
      <c r="UZS1864" s="401"/>
      <c r="UZT1864" s="401"/>
      <c r="UZU1864" s="401"/>
      <c r="UZV1864" s="401"/>
      <c r="UZW1864" s="401"/>
      <c r="UZX1864" s="401"/>
      <c r="UZY1864" s="401"/>
      <c r="UZZ1864" s="401"/>
      <c r="VAA1864" s="401"/>
      <c r="VAB1864" s="401"/>
      <c r="VAC1864" s="401"/>
      <c r="VAD1864" s="401"/>
      <c r="VAE1864" s="401"/>
      <c r="VAF1864" s="401"/>
      <c r="VAG1864" s="401"/>
      <c r="VAH1864" s="401"/>
      <c r="VAI1864" s="401"/>
      <c r="VAJ1864" s="401"/>
      <c r="VAK1864" s="401"/>
      <c r="VAL1864" s="401"/>
      <c r="VAM1864" s="401"/>
      <c r="VAN1864" s="401"/>
      <c r="VAO1864" s="401"/>
      <c r="VAP1864" s="401"/>
      <c r="VAQ1864" s="401"/>
      <c r="VAR1864" s="401"/>
      <c r="VAS1864" s="401"/>
      <c r="VAT1864" s="401"/>
      <c r="VAU1864" s="401"/>
      <c r="VAV1864" s="401"/>
      <c r="VAW1864" s="401"/>
      <c r="VAX1864" s="401"/>
      <c r="VAY1864" s="401"/>
      <c r="VAZ1864" s="401"/>
      <c r="VBA1864" s="401"/>
      <c r="VBB1864" s="401"/>
      <c r="VBC1864" s="401"/>
      <c r="VBD1864" s="401"/>
      <c r="VBE1864" s="401"/>
      <c r="VBF1864" s="401"/>
      <c r="VBG1864" s="401"/>
      <c r="VBH1864" s="401"/>
      <c r="VBI1864" s="401"/>
      <c r="VBJ1864" s="401"/>
      <c r="VBK1864" s="401"/>
      <c r="VBL1864" s="401"/>
      <c r="VBM1864" s="401"/>
      <c r="VBN1864" s="401"/>
      <c r="VBO1864" s="401"/>
      <c r="VBP1864" s="401"/>
      <c r="VBQ1864" s="401"/>
      <c r="VBR1864" s="401"/>
      <c r="VBS1864" s="401"/>
      <c r="VBT1864" s="401"/>
      <c r="VBU1864" s="401"/>
      <c r="VBV1864" s="401"/>
      <c r="VBW1864" s="401"/>
      <c r="VBX1864" s="401"/>
      <c r="VBY1864" s="401"/>
      <c r="VBZ1864" s="401"/>
      <c r="VCA1864" s="401"/>
      <c r="VCB1864" s="401"/>
      <c r="VCC1864" s="401"/>
      <c r="VCD1864" s="401"/>
      <c r="VCE1864" s="401"/>
      <c r="VCF1864" s="401"/>
      <c r="VCG1864" s="401"/>
      <c r="VCH1864" s="401"/>
      <c r="VCI1864" s="401"/>
      <c r="VCJ1864" s="401"/>
      <c r="VCK1864" s="401"/>
      <c r="VCL1864" s="401"/>
      <c r="VCM1864" s="401"/>
      <c r="VCN1864" s="401"/>
      <c r="VCO1864" s="401"/>
      <c r="VCP1864" s="401"/>
      <c r="VCQ1864" s="401"/>
      <c r="VCR1864" s="401"/>
      <c r="VCS1864" s="401"/>
      <c r="VCT1864" s="401"/>
      <c r="VCU1864" s="401"/>
      <c r="VCV1864" s="401"/>
      <c r="VCW1864" s="401"/>
      <c r="VCX1864" s="401"/>
      <c r="VCY1864" s="401"/>
      <c r="VCZ1864" s="401"/>
      <c r="VDA1864" s="401"/>
      <c r="VDB1864" s="401"/>
      <c r="VDC1864" s="401"/>
      <c r="VDD1864" s="401"/>
      <c r="VDE1864" s="401"/>
      <c r="VDF1864" s="401"/>
      <c r="VDG1864" s="401"/>
      <c r="VDH1864" s="401"/>
      <c r="VDI1864" s="401"/>
      <c r="VDJ1864" s="401"/>
      <c r="VDK1864" s="401"/>
      <c r="VDL1864" s="401"/>
      <c r="VDM1864" s="401"/>
      <c r="VDN1864" s="401"/>
      <c r="VDO1864" s="401"/>
      <c r="VDP1864" s="401"/>
      <c r="VDQ1864" s="401"/>
      <c r="VDR1864" s="401"/>
      <c r="VDS1864" s="401"/>
      <c r="VDT1864" s="401"/>
      <c r="VDU1864" s="401"/>
      <c r="VDV1864" s="401"/>
      <c r="VDW1864" s="401"/>
      <c r="VDX1864" s="401"/>
      <c r="VDY1864" s="401"/>
      <c r="VDZ1864" s="401"/>
      <c r="VEA1864" s="401"/>
      <c r="VEB1864" s="401"/>
      <c r="VEC1864" s="401"/>
      <c r="VED1864" s="401"/>
      <c r="VEE1864" s="401"/>
      <c r="VEF1864" s="401"/>
      <c r="VEG1864" s="401"/>
      <c r="VEH1864" s="401"/>
      <c r="VEI1864" s="401"/>
      <c r="VEJ1864" s="401"/>
      <c r="VEK1864" s="401"/>
      <c r="VEL1864" s="401"/>
      <c r="VEM1864" s="401"/>
      <c r="VEN1864" s="401"/>
      <c r="VEO1864" s="401"/>
      <c r="VEP1864" s="401"/>
      <c r="VEQ1864" s="401"/>
      <c r="VER1864" s="401"/>
      <c r="VES1864" s="401"/>
      <c r="VET1864" s="401"/>
      <c r="VEU1864" s="401"/>
      <c r="VEV1864" s="401"/>
      <c r="VEW1864" s="401"/>
      <c r="VEX1864" s="401"/>
      <c r="VEY1864" s="401"/>
      <c r="VEZ1864" s="401"/>
      <c r="VFA1864" s="401"/>
      <c r="VFB1864" s="401"/>
      <c r="VFC1864" s="401"/>
      <c r="VFD1864" s="401"/>
      <c r="VFE1864" s="401"/>
      <c r="VFF1864" s="401"/>
      <c r="VFG1864" s="401"/>
      <c r="VFH1864" s="401"/>
      <c r="VFI1864" s="401"/>
      <c r="VFJ1864" s="401"/>
      <c r="VFK1864" s="401"/>
      <c r="VFL1864" s="401"/>
      <c r="VFM1864" s="401"/>
      <c r="VFN1864" s="401"/>
      <c r="VFO1864" s="401"/>
      <c r="VFP1864" s="401"/>
      <c r="VFQ1864" s="401"/>
      <c r="VFR1864" s="401"/>
      <c r="VFS1864" s="401"/>
      <c r="VFT1864" s="401"/>
      <c r="VFU1864" s="401"/>
      <c r="VFV1864" s="401"/>
      <c r="VFW1864" s="401"/>
      <c r="VFX1864" s="401"/>
      <c r="VFY1864" s="401"/>
      <c r="VFZ1864" s="401"/>
      <c r="VGA1864" s="401"/>
      <c r="VGB1864" s="401"/>
      <c r="VGC1864" s="401"/>
      <c r="VGD1864" s="401"/>
      <c r="VGE1864" s="401"/>
      <c r="VGF1864" s="401"/>
      <c r="VGG1864" s="401"/>
      <c r="VGH1864" s="401"/>
      <c r="VGI1864" s="401"/>
      <c r="VGJ1864" s="401"/>
      <c r="VGK1864" s="401"/>
      <c r="VGL1864" s="401"/>
      <c r="VGM1864" s="401"/>
      <c r="VGN1864" s="401"/>
      <c r="VGO1864" s="401"/>
      <c r="VGP1864" s="401"/>
      <c r="VGQ1864" s="401"/>
      <c r="VGR1864" s="401"/>
      <c r="VGS1864" s="401"/>
      <c r="VGT1864" s="401"/>
      <c r="VGU1864" s="401"/>
      <c r="VGV1864" s="401"/>
      <c r="VGW1864" s="401"/>
      <c r="VGX1864" s="401"/>
      <c r="VGY1864" s="401"/>
      <c r="VGZ1864" s="401"/>
      <c r="VHA1864" s="401"/>
      <c r="VHB1864" s="401"/>
      <c r="VHC1864" s="401"/>
      <c r="VHD1864" s="401"/>
      <c r="VHE1864" s="401"/>
      <c r="VHF1864" s="401"/>
      <c r="VHG1864" s="401"/>
      <c r="VHH1864" s="401"/>
      <c r="VHI1864" s="401"/>
      <c r="VHJ1864" s="401"/>
      <c r="VHK1864" s="401"/>
      <c r="VHL1864" s="401"/>
      <c r="VHM1864" s="401"/>
      <c r="VHN1864" s="401"/>
      <c r="VHO1864" s="401"/>
      <c r="VHP1864" s="401"/>
      <c r="VHQ1864" s="401"/>
      <c r="VHR1864" s="401"/>
      <c r="VHS1864" s="401"/>
      <c r="VHT1864" s="401"/>
      <c r="VHU1864" s="401"/>
      <c r="VHV1864" s="401"/>
      <c r="VHW1864" s="401"/>
      <c r="VHX1864" s="401"/>
      <c r="VHY1864" s="401"/>
      <c r="VHZ1864" s="401"/>
      <c r="VIA1864" s="401"/>
      <c r="VIB1864" s="401"/>
      <c r="VIC1864" s="401"/>
      <c r="VID1864" s="401"/>
      <c r="VIE1864" s="401"/>
      <c r="VIF1864" s="401"/>
      <c r="VIG1864" s="401"/>
      <c r="VIH1864" s="401"/>
      <c r="VII1864" s="401"/>
      <c r="VIJ1864" s="401"/>
      <c r="VIK1864" s="401"/>
      <c r="VIL1864" s="401"/>
      <c r="VIM1864" s="401"/>
      <c r="VIN1864" s="401"/>
      <c r="VIO1864" s="401"/>
      <c r="VIP1864" s="401"/>
      <c r="VIQ1864" s="401"/>
      <c r="VIR1864" s="401"/>
      <c r="VIS1864" s="401"/>
      <c r="VIT1864" s="401"/>
      <c r="VIU1864" s="401"/>
      <c r="VIV1864" s="401"/>
      <c r="VIW1864" s="401"/>
      <c r="VIX1864" s="401"/>
      <c r="VIY1864" s="401"/>
      <c r="VIZ1864" s="401"/>
      <c r="VJA1864" s="401"/>
      <c r="VJB1864" s="401"/>
      <c r="VJC1864" s="401"/>
      <c r="VJD1864" s="401"/>
      <c r="VJE1864" s="401"/>
      <c r="VJF1864" s="401"/>
      <c r="VJG1864" s="401"/>
      <c r="VJH1864" s="401"/>
      <c r="VJI1864" s="401"/>
      <c r="VJJ1864" s="401"/>
      <c r="VJK1864" s="401"/>
      <c r="VJL1864" s="401"/>
      <c r="VJM1864" s="401"/>
      <c r="VJN1864" s="401"/>
      <c r="VJO1864" s="401"/>
      <c r="VJP1864" s="401"/>
      <c r="VJQ1864" s="401"/>
      <c r="VJR1864" s="401"/>
      <c r="VJS1864" s="401"/>
      <c r="VJT1864" s="401"/>
      <c r="VJU1864" s="401"/>
      <c r="VJV1864" s="401"/>
      <c r="VJW1864" s="401"/>
      <c r="VJX1864" s="401"/>
      <c r="VJY1864" s="401"/>
      <c r="VJZ1864" s="401"/>
      <c r="VKA1864" s="401"/>
      <c r="VKB1864" s="401"/>
      <c r="VKC1864" s="401"/>
      <c r="VKD1864" s="401"/>
      <c r="VKE1864" s="401"/>
      <c r="VKF1864" s="401"/>
      <c r="VKG1864" s="401"/>
      <c r="VKH1864" s="401"/>
      <c r="VKI1864" s="401"/>
      <c r="VKJ1864" s="401"/>
      <c r="VKK1864" s="401"/>
      <c r="VKL1864" s="401"/>
      <c r="VKM1864" s="401"/>
      <c r="VKN1864" s="401"/>
      <c r="VKO1864" s="401"/>
      <c r="VKP1864" s="401"/>
      <c r="VKQ1864" s="401"/>
      <c r="VKR1864" s="401"/>
      <c r="VKS1864" s="401"/>
      <c r="VKT1864" s="401"/>
      <c r="VKU1864" s="401"/>
      <c r="VKV1864" s="401"/>
      <c r="VKW1864" s="401"/>
      <c r="VKX1864" s="401"/>
      <c r="VKY1864" s="401"/>
      <c r="VKZ1864" s="401"/>
      <c r="VLA1864" s="401"/>
      <c r="VLB1864" s="401"/>
      <c r="VLC1864" s="401"/>
      <c r="VLD1864" s="401"/>
      <c r="VLE1864" s="401"/>
      <c r="VLF1864" s="401"/>
      <c r="VLG1864" s="401"/>
      <c r="VLH1864" s="401"/>
      <c r="VLI1864" s="401"/>
      <c r="VLJ1864" s="401"/>
      <c r="VLK1864" s="401"/>
      <c r="VLL1864" s="401"/>
      <c r="VLM1864" s="401"/>
      <c r="VLN1864" s="401"/>
      <c r="VLO1864" s="401"/>
      <c r="VLP1864" s="401"/>
      <c r="VLQ1864" s="401"/>
      <c r="VLR1864" s="401"/>
      <c r="VLS1864" s="401"/>
      <c r="VLT1864" s="401"/>
      <c r="VLU1864" s="401"/>
      <c r="VLV1864" s="401"/>
      <c r="VLW1864" s="401"/>
      <c r="VLX1864" s="401"/>
      <c r="VLY1864" s="401"/>
      <c r="VLZ1864" s="401"/>
      <c r="VMA1864" s="401"/>
      <c r="VMB1864" s="401"/>
      <c r="VMC1864" s="401"/>
      <c r="VMD1864" s="401"/>
      <c r="VME1864" s="401"/>
      <c r="VMF1864" s="401"/>
      <c r="VMG1864" s="401"/>
      <c r="VMH1864" s="401"/>
      <c r="VMI1864" s="401"/>
      <c r="VMJ1864" s="401"/>
      <c r="VMK1864" s="401"/>
      <c r="VML1864" s="401"/>
      <c r="VMM1864" s="401"/>
      <c r="VMN1864" s="401"/>
      <c r="VMO1864" s="401"/>
      <c r="VMP1864" s="401"/>
      <c r="VMQ1864" s="401"/>
      <c r="VMR1864" s="401"/>
      <c r="VMS1864" s="401"/>
      <c r="VMT1864" s="401"/>
      <c r="VMU1864" s="401"/>
      <c r="VMV1864" s="401"/>
      <c r="VMW1864" s="401"/>
      <c r="VMX1864" s="401"/>
      <c r="VMY1864" s="401"/>
      <c r="VMZ1864" s="401"/>
      <c r="VNA1864" s="401"/>
      <c r="VNB1864" s="401"/>
      <c r="VNC1864" s="401"/>
      <c r="VND1864" s="401"/>
      <c r="VNE1864" s="401"/>
      <c r="VNF1864" s="401"/>
      <c r="VNG1864" s="401"/>
      <c r="VNH1864" s="401"/>
      <c r="VNI1864" s="401"/>
      <c r="VNJ1864" s="401"/>
      <c r="VNK1864" s="401"/>
      <c r="VNL1864" s="401"/>
      <c r="VNM1864" s="401"/>
      <c r="VNN1864" s="401"/>
      <c r="VNO1864" s="401"/>
      <c r="VNP1864" s="401"/>
      <c r="VNQ1864" s="401"/>
      <c r="VNR1864" s="401"/>
      <c r="VNS1864" s="401"/>
      <c r="VNT1864" s="401"/>
      <c r="VNU1864" s="401"/>
      <c r="VNV1864" s="401"/>
      <c r="VNW1864" s="401"/>
      <c r="VNX1864" s="401"/>
      <c r="VNY1864" s="401"/>
      <c r="VNZ1864" s="401"/>
      <c r="VOA1864" s="401"/>
      <c r="VOB1864" s="401"/>
      <c r="VOC1864" s="401"/>
      <c r="VOD1864" s="401"/>
      <c r="VOE1864" s="401"/>
      <c r="VOF1864" s="401"/>
      <c r="VOG1864" s="401"/>
      <c r="VOH1864" s="401"/>
      <c r="VOI1864" s="401"/>
      <c r="VOJ1864" s="401"/>
      <c r="VOK1864" s="401"/>
      <c r="VOL1864" s="401"/>
      <c r="VOM1864" s="401"/>
      <c r="VON1864" s="401"/>
      <c r="VOO1864" s="401"/>
      <c r="VOP1864" s="401"/>
      <c r="VOQ1864" s="401"/>
      <c r="VOR1864" s="401"/>
      <c r="VOS1864" s="401"/>
      <c r="VOT1864" s="401"/>
      <c r="VOU1864" s="401"/>
      <c r="VOV1864" s="401"/>
      <c r="VOW1864" s="401"/>
      <c r="VOX1864" s="401"/>
      <c r="VOY1864" s="401"/>
      <c r="VOZ1864" s="401"/>
      <c r="VPA1864" s="401"/>
      <c r="VPB1864" s="401"/>
      <c r="VPC1864" s="401"/>
      <c r="VPD1864" s="401"/>
      <c r="VPE1864" s="401"/>
      <c r="VPF1864" s="401"/>
      <c r="VPG1864" s="401"/>
      <c r="VPH1864" s="401"/>
      <c r="VPI1864" s="401"/>
      <c r="VPJ1864" s="401"/>
      <c r="VPK1864" s="401"/>
      <c r="VPL1864" s="401"/>
      <c r="VPM1864" s="401"/>
      <c r="VPN1864" s="401"/>
      <c r="VPO1864" s="401"/>
      <c r="VPP1864" s="401"/>
      <c r="VPQ1864" s="401"/>
      <c r="VPR1864" s="401"/>
      <c r="VPS1864" s="401"/>
      <c r="VPT1864" s="401"/>
      <c r="VPU1864" s="401"/>
      <c r="VPV1864" s="401"/>
      <c r="VPW1864" s="401"/>
      <c r="VPX1864" s="401"/>
      <c r="VPY1864" s="401"/>
      <c r="VPZ1864" s="401"/>
      <c r="VQA1864" s="401"/>
      <c r="VQB1864" s="401"/>
      <c r="VQC1864" s="401"/>
      <c r="VQD1864" s="401"/>
      <c r="VQE1864" s="401"/>
      <c r="VQF1864" s="401"/>
      <c r="VQG1864" s="401"/>
      <c r="VQH1864" s="401"/>
      <c r="VQI1864" s="401"/>
      <c r="VQJ1864" s="401"/>
      <c r="VQK1864" s="401"/>
      <c r="VQL1864" s="401"/>
      <c r="VQM1864" s="401"/>
      <c r="VQN1864" s="401"/>
      <c r="VQO1864" s="401"/>
      <c r="VQP1864" s="401"/>
      <c r="VQQ1864" s="401"/>
      <c r="VQR1864" s="401"/>
      <c r="VQS1864" s="401"/>
      <c r="VQT1864" s="401"/>
      <c r="VQU1864" s="401"/>
      <c r="VQV1864" s="401"/>
      <c r="VQW1864" s="401"/>
      <c r="VQX1864" s="401"/>
      <c r="VQY1864" s="401"/>
      <c r="VQZ1864" s="401"/>
      <c r="VRA1864" s="401"/>
      <c r="VRB1864" s="401"/>
      <c r="VRC1864" s="401"/>
      <c r="VRD1864" s="401"/>
      <c r="VRE1864" s="401"/>
      <c r="VRF1864" s="401"/>
      <c r="VRG1864" s="401"/>
      <c r="VRH1864" s="401"/>
      <c r="VRI1864" s="401"/>
      <c r="VRJ1864" s="401"/>
      <c r="VRK1864" s="401"/>
      <c r="VRL1864" s="401"/>
      <c r="VRM1864" s="401"/>
      <c r="VRN1864" s="401"/>
      <c r="VRO1864" s="401"/>
      <c r="VRP1864" s="401"/>
      <c r="VRQ1864" s="401"/>
      <c r="VRR1864" s="401"/>
      <c r="VRS1864" s="401"/>
      <c r="VRT1864" s="401"/>
      <c r="VRU1864" s="401"/>
      <c r="VRV1864" s="401"/>
      <c r="VRW1864" s="401"/>
      <c r="VRX1864" s="401"/>
      <c r="VRY1864" s="401"/>
      <c r="VRZ1864" s="401"/>
      <c r="VSA1864" s="401"/>
      <c r="VSB1864" s="401"/>
      <c r="VSC1864" s="401"/>
      <c r="VSD1864" s="401"/>
      <c r="VSE1864" s="401"/>
      <c r="VSF1864" s="401"/>
      <c r="VSG1864" s="401"/>
      <c r="VSH1864" s="401"/>
      <c r="VSI1864" s="401"/>
      <c r="VSJ1864" s="401"/>
      <c r="VSK1864" s="401"/>
      <c r="VSL1864" s="401"/>
      <c r="VSM1864" s="401"/>
      <c r="VSN1864" s="401"/>
      <c r="VSO1864" s="401"/>
      <c r="VSP1864" s="401"/>
      <c r="VSQ1864" s="401"/>
      <c r="VSR1864" s="401"/>
      <c r="VSS1864" s="401"/>
      <c r="VST1864" s="401"/>
      <c r="VSU1864" s="401"/>
      <c r="VSV1864" s="401"/>
      <c r="VSW1864" s="401"/>
      <c r="VSX1864" s="401"/>
      <c r="VSY1864" s="401"/>
      <c r="VSZ1864" s="401"/>
      <c r="VTA1864" s="401"/>
      <c r="VTB1864" s="401"/>
      <c r="VTC1864" s="401"/>
      <c r="VTD1864" s="401"/>
      <c r="VTE1864" s="401"/>
      <c r="VTF1864" s="401"/>
      <c r="VTG1864" s="401"/>
      <c r="VTH1864" s="401"/>
      <c r="VTI1864" s="401"/>
      <c r="VTJ1864" s="401"/>
      <c r="VTK1864" s="401"/>
      <c r="VTL1864" s="401"/>
      <c r="VTM1864" s="401"/>
      <c r="VTN1864" s="401"/>
      <c r="VTO1864" s="401"/>
      <c r="VTP1864" s="401"/>
      <c r="VTQ1864" s="401"/>
      <c r="VTR1864" s="401"/>
      <c r="VTS1864" s="401"/>
      <c r="VTT1864" s="401"/>
      <c r="VTU1864" s="401"/>
      <c r="VTV1864" s="401"/>
      <c r="VTW1864" s="401"/>
      <c r="VTX1864" s="401"/>
      <c r="VTY1864" s="401"/>
      <c r="VTZ1864" s="401"/>
      <c r="VUA1864" s="401"/>
      <c r="VUB1864" s="401"/>
      <c r="VUC1864" s="401"/>
      <c r="VUD1864" s="401"/>
      <c r="VUE1864" s="401"/>
      <c r="VUF1864" s="401"/>
      <c r="VUG1864" s="401"/>
      <c r="VUH1864" s="401"/>
      <c r="VUI1864" s="401"/>
      <c r="VUJ1864" s="401"/>
      <c r="VUK1864" s="401"/>
      <c r="VUL1864" s="401"/>
      <c r="VUM1864" s="401"/>
      <c r="VUN1864" s="401"/>
      <c r="VUO1864" s="401"/>
      <c r="VUP1864" s="401"/>
      <c r="VUQ1864" s="401"/>
      <c r="VUR1864" s="401"/>
      <c r="VUS1864" s="401"/>
      <c r="VUT1864" s="401"/>
      <c r="VUU1864" s="401"/>
      <c r="VUV1864" s="401"/>
      <c r="VUW1864" s="401"/>
      <c r="VUX1864" s="401"/>
      <c r="VUY1864" s="401"/>
      <c r="VUZ1864" s="401"/>
      <c r="VVA1864" s="401"/>
      <c r="VVB1864" s="401"/>
      <c r="VVC1864" s="401"/>
      <c r="VVD1864" s="401"/>
      <c r="VVE1864" s="401"/>
      <c r="VVF1864" s="401"/>
      <c r="VVG1864" s="401"/>
      <c r="VVH1864" s="401"/>
      <c r="VVI1864" s="401"/>
      <c r="VVJ1864" s="401"/>
      <c r="VVK1864" s="401"/>
      <c r="VVL1864" s="401"/>
      <c r="VVM1864" s="401"/>
      <c r="VVN1864" s="401"/>
      <c r="VVO1864" s="401"/>
      <c r="VVP1864" s="401"/>
      <c r="VVQ1864" s="401"/>
      <c r="VVR1864" s="401"/>
      <c r="VVS1864" s="401"/>
      <c r="VVT1864" s="401"/>
      <c r="VVU1864" s="401"/>
      <c r="VVV1864" s="401"/>
      <c r="VVW1864" s="401"/>
      <c r="VVX1864" s="401"/>
      <c r="VVY1864" s="401"/>
      <c r="VVZ1864" s="401"/>
      <c r="VWA1864" s="401"/>
      <c r="VWB1864" s="401"/>
      <c r="VWC1864" s="401"/>
      <c r="VWD1864" s="401"/>
      <c r="VWE1864" s="401"/>
      <c r="VWF1864" s="401"/>
      <c r="VWG1864" s="401"/>
      <c r="VWH1864" s="401"/>
      <c r="VWI1864" s="401"/>
      <c r="VWJ1864" s="401"/>
      <c r="VWK1864" s="401"/>
      <c r="VWL1864" s="401"/>
      <c r="VWM1864" s="401"/>
      <c r="VWN1864" s="401"/>
      <c r="VWO1864" s="401"/>
      <c r="VWP1864" s="401"/>
      <c r="VWQ1864" s="401"/>
      <c r="VWR1864" s="401"/>
      <c r="VWS1864" s="401"/>
      <c r="VWT1864" s="401"/>
      <c r="VWU1864" s="401"/>
      <c r="VWV1864" s="401"/>
      <c r="VWW1864" s="401"/>
      <c r="VWX1864" s="401"/>
      <c r="VWY1864" s="401"/>
      <c r="VWZ1864" s="401"/>
      <c r="VXA1864" s="401"/>
      <c r="VXB1864" s="401"/>
      <c r="VXC1864" s="401"/>
      <c r="VXD1864" s="401"/>
      <c r="VXE1864" s="401"/>
      <c r="VXF1864" s="401"/>
      <c r="VXG1864" s="401"/>
      <c r="VXH1864" s="401"/>
      <c r="VXI1864" s="401"/>
      <c r="VXJ1864" s="401"/>
      <c r="VXK1864" s="401"/>
      <c r="VXL1864" s="401"/>
      <c r="VXM1864" s="401"/>
      <c r="VXN1864" s="401"/>
      <c r="VXO1864" s="401"/>
      <c r="VXP1864" s="401"/>
      <c r="VXQ1864" s="401"/>
      <c r="VXR1864" s="401"/>
      <c r="VXS1864" s="401"/>
      <c r="VXT1864" s="401"/>
      <c r="VXU1864" s="401"/>
      <c r="VXV1864" s="401"/>
      <c r="VXW1864" s="401"/>
      <c r="VXX1864" s="401"/>
      <c r="VXY1864" s="401"/>
      <c r="VXZ1864" s="401"/>
      <c r="VYA1864" s="401"/>
      <c r="VYB1864" s="401"/>
      <c r="VYC1864" s="401"/>
      <c r="VYD1864" s="401"/>
      <c r="VYE1864" s="401"/>
      <c r="VYF1864" s="401"/>
      <c r="VYG1864" s="401"/>
      <c r="VYH1864" s="401"/>
      <c r="VYI1864" s="401"/>
      <c r="VYJ1864" s="401"/>
      <c r="VYK1864" s="401"/>
      <c r="VYL1864" s="401"/>
      <c r="VYM1864" s="401"/>
      <c r="VYN1864" s="401"/>
      <c r="VYO1864" s="401"/>
      <c r="VYP1864" s="401"/>
      <c r="VYQ1864" s="401"/>
      <c r="VYR1864" s="401"/>
      <c r="VYS1864" s="401"/>
      <c r="VYT1864" s="401"/>
      <c r="VYU1864" s="401"/>
      <c r="VYV1864" s="401"/>
      <c r="VYW1864" s="401"/>
      <c r="VYX1864" s="401"/>
      <c r="VYY1864" s="401"/>
      <c r="VYZ1864" s="401"/>
      <c r="VZA1864" s="401"/>
      <c r="VZB1864" s="401"/>
      <c r="VZC1864" s="401"/>
      <c r="VZD1864" s="401"/>
      <c r="VZE1864" s="401"/>
      <c r="VZF1864" s="401"/>
      <c r="VZG1864" s="401"/>
      <c r="VZH1864" s="401"/>
      <c r="VZI1864" s="401"/>
      <c r="VZJ1864" s="401"/>
      <c r="VZK1864" s="401"/>
      <c r="VZL1864" s="401"/>
      <c r="VZM1864" s="401"/>
      <c r="VZN1864" s="401"/>
      <c r="VZO1864" s="401"/>
      <c r="VZP1864" s="401"/>
      <c r="VZQ1864" s="401"/>
      <c r="VZR1864" s="401"/>
      <c r="VZS1864" s="401"/>
      <c r="VZT1864" s="401"/>
      <c r="VZU1864" s="401"/>
      <c r="VZV1864" s="401"/>
      <c r="VZW1864" s="401"/>
      <c r="VZX1864" s="401"/>
      <c r="VZY1864" s="401"/>
      <c r="VZZ1864" s="401"/>
      <c r="WAA1864" s="401"/>
      <c r="WAB1864" s="401"/>
      <c r="WAC1864" s="401"/>
      <c r="WAD1864" s="401"/>
      <c r="WAE1864" s="401"/>
      <c r="WAF1864" s="401"/>
      <c r="WAG1864" s="401"/>
      <c r="WAH1864" s="401"/>
      <c r="WAI1864" s="401"/>
      <c r="WAJ1864" s="401"/>
      <c r="WAK1864" s="401"/>
      <c r="WAL1864" s="401"/>
      <c r="WAM1864" s="401"/>
      <c r="WAN1864" s="401"/>
      <c r="WAO1864" s="401"/>
      <c r="WAP1864" s="401"/>
      <c r="WAQ1864" s="401"/>
      <c r="WAR1864" s="401"/>
      <c r="WAS1864" s="401"/>
      <c r="WAT1864" s="401"/>
      <c r="WAU1864" s="401"/>
      <c r="WAV1864" s="401"/>
      <c r="WAW1864" s="401"/>
      <c r="WAX1864" s="401"/>
      <c r="WAY1864" s="401"/>
      <c r="WAZ1864" s="401"/>
      <c r="WBA1864" s="401"/>
      <c r="WBB1864" s="401"/>
      <c r="WBC1864" s="401"/>
      <c r="WBD1864" s="401"/>
      <c r="WBE1864" s="401"/>
      <c r="WBF1864" s="401"/>
      <c r="WBG1864" s="401"/>
      <c r="WBH1864" s="401"/>
      <c r="WBI1864" s="401"/>
      <c r="WBJ1864" s="401"/>
      <c r="WBK1864" s="401"/>
      <c r="WBL1864" s="401"/>
      <c r="WBM1864" s="401"/>
      <c r="WBN1864" s="401"/>
      <c r="WBO1864" s="401"/>
      <c r="WBP1864" s="401"/>
      <c r="WBQ1864" s="401"/>
      <c r="WBR1864" s="401"/>
      <c r="WBS1864" s="401"/>
      <c r="WBT1864" s="401"/>
      <c r="WBU1864" s="401"/>
      <c r="WBV1864" s="401"/>
      <c r="WBW1864" s="401"/>
      <c r="WBX1864" s="401"/>
      <c r="WBY1864" s="401"/>
      <c r="WBZ1864" s="401"/>
      <c r="WCA1864" s="401"/>
      <c r="WCB1864" s="401"/>
      <c r="WCC1864" s="401"/>
      <c r="WCD1864" s="401"/>
      <c r="WCE1864" s="401"/>
      <c r="WCF1864" s="401"/>
      <c r="WCG1864" s="401"/>
      <c r="WCH1864" s="401"/>
      <c r="WCI1864" s="401"/>
      <c r="WCJ1864" s="401"/>
      <c r="WCK1864" s="401"/>
      <c r="WCL1864" s="401"/>
      <c r="WCM1864" s="401"/>
      <c r="WCN1864" s="401"/>
      <c r="WCO1864" s="401"/>
      <c r="WCP1864" s="401"/>
      <c r="WCQ1864" s="401"/>
      <c r="WCR1864" s="401"/>
      <c r="WCS1864" s="401"/>
      <c r="WCT1864" s="401"/>
      <c r="WCU1864" s="401"/>
      <c r="WCV1864" s="401"/>
      <c r="WCW1864" s="401"/>
      <c r="WCX1864" s="401"/>
      <c r="WCY1864" s="401"/>
      <c r="WCZ1864" s="401"/>
      <c r="WDA1864" s="401"/>
      <c r="WDB1864" s="401"/>
      <c r="WDC1864" s="401"/>
      <c r="WDD1864" s="401"/>
      <c r="WDE1864" s="401"/>
      <c r="WDF1864" s="401"/>
      <c r="WDG1864" s="401"/>
      <c r="WDH1864" s="401"/>
      <c r="WDI1864" s="401"/>
      <c r="WDJ1864" s="401"/>
      <c r="WDK1864" s="401"/>
      <c r="WDL1864" s="401"/>
      <c r="WDM1864" s="401"/>
      <c r="WDN1864" s="401"/>
      <c r="WDO1864" s="401"/>
      <c r="WDP1864" s="401"/>
      <c r="WDQ1864" s="401"/>
      <c r="WDR1864" s="401"/>
      <c r="WDS1864" s="401"/>
      <c r="WDT1864" s="401"/>
      <c r="WDU1864" s="401"/>
      <c r="WDV1864" s="401"/>
      <c r="WDW1864" s="401"/>
      <c r="WDX1864" s="401"/>
      <c r="WDY1864" s="401"/>
      <c r="WDZ1864" s="401"/>
      <c r="WEA1864" s="401"/>
      <c r="WEB1864" s="401"/>
      <c r="WEC1864" s="401"/>
      <c r="WED1864" s="401"/>
      <c r="WEE1864" s="401"/>
      <c r="WEF1864" s="401"/>
      <c r="WEG1864" s="401"/>
      <c r="WEH1864" s="401"/>
      <c r="WEI1864" s="401"/>
      <c r="WEJ1864" s="401"/>
      <c r="WEK1864" s="401"/>
      <c r="WEL1864" s="401"/>
      <c r="WEM1864" s="401"/>
      <c r="WEN1864" s="401"/>
      <c r="WEO1864" s="401"/>
      <c r="WEP1864" s="401"/>
      <c r="WEQ1864" s="401"/>
      <c r="WER1864" s="401"/>
      <c r="WES1864" s="401"/>
      <c r="WET1864" s="401"/>
      <c r="WEU1864" s="401"/>
      <c r="WEV1864" s="401"/>
      <c r="WEW1864" s="401"/>
      <c r="WEX1864" s="401"/>
      <c r="WEY1864" s="401"/>
      <c r="WEZ1864" s="401"/>
      <c r="WFA1864" s="401"/>
      <c r="WFB1864" s="401"/>
      <c r="WFC1864" s="401"/>
      <c r="WFD1864" s="401"/>
      <c r="WFE1864" s="401"/>
      <c r="WFF1864" s="401"/>
      <c r="WFG1864" s="401"/>
      <c r="WFH1864" s="401"/>
      <c r="WFI1864" s="401"/>
      <c r="WFJ1864" s="401"/>
      <c r="WFK1864" s="401"/>
      <c r="WFL1864" s="401"/>
      <c r="WFM1864" s="401"/>
      <c r="WFN1864" s="401"/>
      <c r="WFO1864" s="401"/>
      <c r="WFP1864" s="401"/>
      <c r="WFQ1864" s="401"/>
      <c r="WFR1864" s="401"/>
      <c r="WFS1864" s="401"/>
      <c r="WFT1864" s="401"/>
      <c r="WFU1864" s="401"/>
      <c r="WFV1864" s="401"/>
      <c r="WFW1864" s="401"/>
      <c r="WFX1864" s="401"/>
      <c r="WFY1864" s="401"/>
      <c r="WFZ1864" s="401"/>
      <c r="WGA1864" s="401"/>
      <c r="WGB1864" s="401"/>
      <c r="WGC1864" s="401"/>
      <c r="WGD1864" s="401"/>
      <c r="WGE1864" s="401"/>
      <c r="WGF1864" s="401"/>
      <c r="WGG1864" s="401"/>
      <c r="WGH1864" s="401"/>
      <c r="WGI1864" s="401"/>
      <c r="WGJ1864" s="401"/>
      <c r="WGK1864" s="401"/>
      <c r="WGL1864" s="401"/>
      <c r="WGM1864" s="401"/>
      <c r="WGN1864" s="401"/>
      <c r="WGO1864" s="401"/>
      <c r="WGP1864" s="401"/>
      <c r="WGQ1864" s="401"/>
      <c r="WGR1864" s="401"/>
      <c r="WGS1864" s="401"/>
      <c r="WGT1864" s="401"/>
      <c r="WGU1864" s="401"/>
      <c r="WGV1864" s="401"/>
      <c r="WGW1864" s="401"/>
      <c r="WGX1864" s="401"/>
      <c r="WGY1864" s="401"/>
      <c r="WGZ1864" s="401"/>
      <c r="WHA1864" s="401"/>
      <c r="WHB1864" s="401"/>
      <c r="WHC1864" s="401"/>
      <c r="WHD1864" s="401"/>
      <c r="WHE1864" s="401"/>
      <c r="WHF1864" s="401"/>
      <c r="WHG1864" s="401"/>
      <c r="WHH1864" s="401"/>
      <c r="WHI1864" s="401"/>
      <c r="WHJ1864" s="401"/>
      <c r="WHK1864" s="401"/>
      <c r="WHL1864" s="401"/>
      <c r="WHM1864" s="401"/>
      <c r="WHN1864" s="401"/>
      <c r="WHO1864" s="401"/>
      <c r="WHP1864" s="401"/>
      <c r="WHQ1864" s="401"/>
      <c r="WHR1864" s="401"/>
      <c r="WHS1864" s="401"/>
      <c r="WHT1864" s="401"/>
      <c r="WHU1864" s="401"/>
      <c r="WHV1864" s="401"/>
      <c r="WHW1864" s="401"/>
      <c r="WHX1864" s="401"/>
      <c r="WHY1864" s="401"/>
      <c r="WHZ1864" s="401"/>
      <c r="WIA1864" s="401"/>
      <c r="WIB1864" s="401"/>
      <c r="WIC1864" s="401"/>
      <c r="WID1864" s="401"/>
      <c r="WIE1864" s="401"/>
      <c r="WIF1864" s="401"/>
      <c r="WIG1864" s="401"/>
      <c r="WIH1864" s="401"/>
      <c r="WII1864" s="401"/>
      <c r="WIJ1864" s="401"/>
      <c r="WIK1864" s="401"/>
      <c r="WIL1864" s="401"/>
      <c r="WIM1864" s="401"/>
      <c r="WIN1864" s="401"/>
      <c r="WIO1864" s="401"/>
      <c r="WIP1864" s="401"/>
      <c r="WIQ1864" s="401"/>
      <c r="WIR1864" s="401"/>
      <c r="WIS1864" s="401"/>
      <c r="WIT1864" s="401"/>
      <c r="WIU1864" s="401"/>
      <c r="WIV1864" s="401"/>
      <c r="WIW1864" s="401"/>
      <c r="WIX1864" s="401"/>
      <c r="WIY1864" s="401"/>
      <c r="WIZ1864" s="401"/>
      <c r="WJA1864" s="401"/>
      <c r="WJB1864" s="401"/>
      <c r="WJC1864" s="401"/>
      <c r="WJD1864" s="401"/>
      <c r="WJE1864" s="401"/>
      <c r="WJF1864" s="401"/>
      <c r="WJG1864" s="401"/>
      <c r="WJH1864" s="401"/>
      <c r="WJI1864" s="401"/>
      <c r="WJJ1864" s="401"/>
      <c r="WJK1864" s="401"/>
      <c r="WJL1864" s="401"/>
      <c r="WJM1864" s="401"/>
      <c r="WJN1864" s="401"/>
      <c r="WJO1864" s="401"/>
      <c r="WJP1864" s="401"/>
      <c r="WJQ1864" s="401"/>
      <c r="WJR1864" s="401"/>
      <c r="WJS1864" s="401"/>
      <c r="WJT1864" s="401"/>
      <c r="WJU1864" s="401"/>
      <c r="WJV1864" s="401"/>
      <c r="WJW1864" s="401"/>
      <c r="WJX1864" s="401"/>
      <c r="WJY1864" s="401"/>
      <c r="WJZ1864" s="401"/>
      <c r="WKA1864" s="401"/>
      <c r="WKB1864" s="401"/>
      <c r="WKC1864" s="401"/>
      <c r="WKD1864" s="401"/>
      <c r="WKE1864" s="401"/>
      <c r="WKF1864" s="401"/>
      <c r="WKG1864" s="401"/>
      <c r="WKH1864" s="401"/>
      <c r="WKI1864" s="401"/>
      <c r="WKJ1864" s="401"/>
      <c r="WKK1864" s="401"/>
      <c r="WKL1864" s="401"/>
      <c r="WKM1864" s="401"/>
      <c r="WKN1864" s="401"/>
      <c r="WKO1864" s="401"/>
      <c r="WKP1864" s="401"/>
      <c r="WKQ1864" s="401"/>
      <c r="WKR1864" s="401"/>
      <c r="WKS1864" s="401"/>
      <c r="WKT1864" s="401"/>
      <c r="WKU1864" s="401"/>
      <c r="WKV1864" s="401"/>
      <c r="WKW1864" s="401"/>
      <c r="WKX1864" s="401"/>
      <c r="WKY1864" s="401"/>
      <c r="WKZ1864" s="401"/>
      <c r="WLA1864" s="401"/>
      <c r="WLB1864" s="401"/>
      <c r="WLC1864" s="401"/>
      <c r="WLD1864" s="401"/>
      <c r="WLE1864" s="401"/>
      <c r="WLF1864" s="401"/>
      <c r="WLG1864" s="401"/>
      <c r="WLH1864" s="401"/>
      <c r="WLI1864" s="401"/>
      <c r="WLJ1864" s="401"/>
      <c r="WLK1864" s="401"/>
      <c r="WLL1864" s="401"/>
      <c r="WLM1864" s="401"/>
      <c r="WLN1864" s="401"/>
      <c r="WLO1864" s="401"/>
      <c r="WLP1864" s="401"/>
      <c r="WLQ1864" s="401"/>
      <c r="WLR1864" s="401"/>
      <c r="WLS1864" s="401"/>
      <c r="WLT1864" s="401"/>
      <c r="WLU1864" s="401"/>
      <c r="WLV1864" s="401"/>
      <c r="WLW1864" s="401"/>
      <c r="WLX1864" s="401"/>
      <c r="WLY1864" s="401"/>
      <c r="WLZ1864" s="401"/>
      <c r="WMA1864" s="401"/>
      <c r="WMB1864" s="401"/>
      <c r="WMC1864" s="401"/>
      <c r="WMD1864" s="401"/>
      <c r="WME1864" s="401"/>
      <c r="WMF1864" s="401"/>
      <c r="WMG1864" s="401"/>
      <c r="WMH1864" s="401"/>
      <c r="WMI1864" s="401"/>
      <c r="WMJ1864" s="401"/>
      <c r="WMK1864" s="401"/>
      <c r="WML1864" s="401"/>
      <c r="WMM1864" s="401"/>
      <c r="WMN1864" s="401"/>
      <c r="WMO1864" s="401"/>
      <c r="WMP1864" s="401"/>
      <c r="WMQ1864" s="401"/>
      <c r="WMR1864" s="401"/>
      <c r="WMS1864" s="401"/>
      <c r="WMT1864" s="401"/>
      <c r="WMU1864" s="401"/>
      <c r="WMV1864" s="401"/>
      <c r="WMW1864" s="401"/>
      <c r="WMX1864" s="401"/>
      <c r="WMY1864" s="401"/>
      <c r="WMZ1864" s="401"/>
      <c r="WNA1864" s="401"/>
      <c r="WNB1864" s="401"/>
      <c r="WNC1864" s="401"/>
      <c r="WND1864" s="401"/>
      <c r="WNE1864" s="401"/>
      <c r="WNF1864" s="401"/>
      <c r="WNG1864" s="401"/>
      <c r="WNH1864" s="401"/>
      <c r="WNI1864" s="401"/>
      <c r="WNJ1864" s="401"/>
      <c r="WNK1864" s="401"/>
      <c r="WNL1864" s="401"/>
      <c r="WNM1864" s="401"/>
      <c r="WNN1864" s="401"/>
      <c r="WNO1864" s="401"/>
      <c r="WNP1864" s="401"/>
      <c r="WNQ1864" s="401"/>
      <c r="WNR1864" s="401"/>
      <c r="WNS1864" s="401"/>
      <c r="WNT1864" s="401"/>
      <c r="WNU1864" s="401"/>
      <c r="WNV1864" s="401"/>
      <c r="WNW1864" s="401"/>
      <c r="WNX1864" s="401"/>
      <c r="WNY1864" s="401"/>
      <c r="WNZ1864" s="401"/>
      <c r="WOA1864" s="401"/>
      <c r="WOB1864" s="401"/>
      <c r="WOC1864" s="401"/>
      <c r="WOD1864" s="401"/>
      <c r="WOE1864" s="401"/>
      <c r="WOF1864" s="401"/>
      <c r="WOG1864" s="401"/>
      <c r="WOH1864" s="401"/>
      <c r="WOI1864" s="401"/>
      <c r="WOJ1864" s="401"/>
      <c r="WOK1864" s="401"/>
      <c r="WOL1864" s="401"/>
      <c r="WOM1864" s="401"/>
      <c r="WON1864" s="401"/>
      <c r="WOO1864" s="401"/>
      <c r="WOP1864" s="401"/>
      <c r="WOQ1864" s="401"/>
      <c r="WOR1864" s="401"/>
      <c r="WOS1864" s="401"/>
      <c r="WOT1864" s="401"/>
      <c r="WOU1864" s="401"/>
      <c r="WOV1864" s="401"/>
      <c r="WOW1864" s="401"/>
      <c r="WOX1864" s="401"/>
      <c r="WOY1864" s="401"/>
      <c r="WOZ1864" s="401"/>
      <c r="WPA1864" s="401"/>
      <c r="WPB1864" s="401"/>
      <c r="WPC1864" s="401"/>
      <c r="WPD1864" s="401"/>
      <c r="WPE1864" s="401"/>
      <c r="WPF1864" s="401"/>
      <c r="WPG1864" s="401"/>
      <c r="WPH1864" s="401"/>
      <c r="WPI1864" s="401"/>
      <c r="WPJ1864" s="401"/>
      <c r="WPK1864" s="401"/>
      <c r="WPL1864" s="401"/>
      <c r="WPM1864" s="401"/>
      <c r="WPN1864" s="401"/>
      <c r="WPO1864" s="401"/>
      <c r="WPP1864" s="401"/>
      <c r="WPQ1864" s="401"/>
      <c r="WPR1864" s="401"/>
      <c r="WPS1864" s="401"/>
      <c r="WPT1864" s="401"/>
      <c r="WPU1864" s="401"/>
      <c r="WPV1864" s="401"/>
      <c r="WPW1864" s="401"/>
      <c r="WPX1864" s="401"/>
      <c r="WPY1864" s="401"/>
      <c r="WPZ1864" s="401"/>
      <c r="WQA1864" s="401"/>
      <c r="WQB1864" s="401"/>
      <c r="WQC1864" s="401"/>
      <c r="WQD1864" s="401"/>
      <c r="WQE1864" s="401"/>
      <c r="WQF1864" s="401"/>
      <c r="WQG1864" s="401"/>
      <c r="WQH1864" s="401"/>
      <c r="WQI1864" s="401"/>
      <c r="WQJ1864" s="401"/>
      <c r="WQK1864" s="401"/>
      <c r="WQL1864" s="401"/>
      <c r="WQM1864" s="401"/>
      <c r="WQN1864" s="401"/>
      <c r="WQO1864" s="401"/>
      <c r="WQP1864" s="401"/>
      <c r="WQQ1864" s="401"/>
      <c r="WQR1864" s="401"/>
      <c r="WQS1864" s="401"/>
      <c r="WQT1864" s="401"/>
      <c r="WQU1864" s="401"/>
      <c r="WQV1864" s="401"/>
      <c r="WQW1864" s="401"/>
      <c r="WQX1864" s="401"/>
      <c r="WQY1864" s="401"/>
      <c r="WQZ1864" s="401"/>
      <c r="WRA1864" s="401"/>
      <c r="WRB1864" s="401"/>
      <c r="WRC1864" s="401"/>
      <c r="WRD1864" s="401"/>
      <c r="WRE1864" s="401"/>
      <c r="WRF1864" s="401"/>
      <c r="WRG1864" s="401"/>
      <c r="WRH1864" s="401"/>
      <c r="WRI1864" s="401"/>
      <c r="WRJ1864" s="401"/>
      <c r="WRK1864" s="401"/>
      <c r="WRL1864" s="401"/>
      <c r="WRM1864" s="401"/>
      <c r="WRN1864" s="401"/>
      <c r="WRO1864" s="401"/>
      <c r="WRP1864" s="401"/>
      <c r="WRQ1864" s="401"/>
      <c r="WRR1864" s="401"/>
      <c r="WRS1864" s="401"/>
      <c r="WRT1864" s="401"/>
      <c r="WRU1864" s="401"/>
      <c r="WRV1864" s="401"/>
      <c r="WRW1864" s="401"/>
      <c r="WRX1864" s="401"/>
      <c r="WRY1864" s="401"/>
      <c r="WRZ1864" s="401"/>
      <c r="WSA1864" s="401"/>
      <c r="WSB1864" s="401"/>
      <c r="WSC1864" s="401"/>
      <c r="WSD1864" s="401"/>
      <c r="WSE1864" s="401"/>
      <c r="WSF1864" s="401"/>
      <c r="WSG1864" s="401"/>
      <c r="WSH1864" s="401"/>
      <c r="WSI1864" s="401"/>
      <c r="WSJ1864" s="401"/>
      <c r="WSK1864" s="401"/>
      <c r="WSL1864" s="401"/>
      <c r="WSM1864" s="401"/>
      <c r="WSN1864" s="401"/>
      <c r="WSO1864" s="401"/>
      <c r="WSP1864" s="401"/>
      <c r="WSQ1864" s="401"/>
      <c r="WSR1864" s="401"/>
      <c r="WSS1864" s="401"/>
      <c r="WST1864" s="401"/>
      <c r="WSU1864" s="401"/>
      <c r="WSV1864" s="401"/>
      <c r="WSW1864" s="401"/>
      <c r="WSX1864" s="401"/>
      <c r="WSY1864" s="401"/>
      <c r="WSZ1864" s="401"/>
      <c r="WTA1864" s="401"/>
      <c r="WTB1864" s="401"/>
      <c r="WTC1864" s="401"/>
      <c r="WTD1864" s="401"/>
      <c r="WTE1864" s="401"/>
      <c r="WTF1864" s="401"/>
      <c r="WTG1864" s="401"/>
      <c r="WTH1864" s="401"/>
      <c r="WTI1864" s="401"/>
      <c r="WTJ1864" s="401"/>
      <c r="WTK1864" s="401"/>
      <c r="WTL1864" s="401"/>
      <c r="WTM1864" s="401"/>
      <c r="WTN1864" s="401"/>
      <c r="WTO1864" s="401"/>
      <c r="WTP1864" s="401"/>
      <c r="WTQ1864" s="401"/>
      <c r="WTR1864" s="401"/>
      <c r="WTS1864" s="401"/>
      <c r="WTT1864" s="401"/>
      <c r="WTU1864" s="401"/>
      <c r="WTV1864" s="401"/>
      <c r="WTW1864" s="401"/>
      <c r="WTX1864" s="401"/>
      <c r="WTY1864" s="401"/>
      <c r="WTZ1864" s="401"/>
      <c r="WUA1864" s="401"/>
      <c r="WUB1864" s="401"/>
      <c r="WUC1864" s="401"/>
      <c r="WUD1864" s="401"/>
      <c r="WUE1864" s="401"/>
      <c r="WUF1864" s="401"/>
      <c r="WUG1864" s="401"/>
      <c r="WUH1864" s="401"/>
      <c r="WUI1864" s="401"/>
      <c r="WUJ1864" s="401"/>
      <c r="WUK1864" s="401"/>
      <c r="WUL1864" s="401"/>
      <c r="WUM1864" s="401"/>
      <c r="WUN1864" s="401"/>
      <c r="WUO1864" s="401"/>
      <c r="WUP1864" s="401"/>
      <c r="WUQ1864" s="401"/>
      <c r="WUR1864" s="401"/>
      <c r="WUS1864" s="401"/>
      <c r="WUT1864" s="401"/>
      <c r="WUU1864" s="401"/>
      <c r="WUV1864" s="401"/>
      <c r="WUW1864" s="401"/>
      <c r="WUX1864" s="401"/>
      <c r="WUY1864" s="401"/>
      <c r="WUZ1864" s="401"/>
      <c r="WVA1864" s="401"/>
      <c r="WVB1864" s="401"/>
      <c r="WVC1864" s="401"/>
      <c r="WVD1864" s="401"/>
      <c r="WVE1864" s="401"/>
    </row>
    <row r="1865" spans="1:16125" s="399" customFormat="1">
      <c r="A1865" s="397"/>
      <c r="B1865" s="397"/>
      <c r="C1865" s="400"/>
      <c r="D1865" s="400"/>
      <c r="E1865" s="5022"/>
      <c r="K1865" s="397"/>
      <c r="L1865" s="401"/>
      <c r="M1865" s="401"/>
      <c r="N1865" s="401"/>
      <c r="O1865" s="401"/>
      <c r="P1865" s="401"/>
      <c r="Q1865" s="401"/>
      <c r="R1865" s="401"/>
      <c r="S1865" s="401"/>
      <c r="T1865" s="401"/>
      <c r="U1865" s="401"/>
      <c r="V1865" s="401"/>
      <c r="W1865" s="401"/>
      <c r="X1865" s="401"/>
      <c r="Y1865" s="401"/>
      <c r="Z1865" s="401"/>
      <c r="AA1865" s="401"/>
      <c r="AB1865" s="401"/>
      <c r="AC1865" s="401"/>
      <c r="AD1865" s="401"/>
      <c r="AE1865" s="401"/>
      <c r="AF1865" s="401"/>
      <c r="AG1865" s="401"/>
      <c r="AH1865" s="401"/>
      <c r="AI1865" s="401"/>
      <c r="AJ1865" s="401"/>
      <c r="AK1865" s="401"/>
      <c r="AL1865" s="401"/>
      <c r="AM1865" s="401"/>
      <c r="AN1865" s="401"/>
      <c r="AO1865" s="401"/>
      <c r="AP1865" s="401"/>
      <c r="AQ1865" s="401"/>
      <c r="AR1865" s="401"/>
      <c r="AS1865" s="401"/>
      <c r="AT1865" s="401"/>
      <c r="AU1865" s="401"/>
      <c r="AV1865" s="401"/>
      <c r="AW1865" s="401"/>
      <c r="AX1865" s="401"/>
      <c r="AY1865" s="401"/>
      <c r="AZ1865" s="401"/>
      <c r="BA1865" s="401"/>
      <c r="BB1865" s="401"/>
      <c r="BC1865" s="401"/>
      <c r="BD1865" s="401"/>
      <c r="BE1865" s="401"/>
      <c r="BF1865" s="401"/>
      <c r="BG1865" s="401"/>
      <c r="BH1865" s="401"/>
      <c r="BI1865" s="401"/>
      <c r="BJ1865" s="401"/>
      <c r="BK1865" s="401"/>
      <c r="BL1865" s="401"/>
      <c r="BM1865" s="401"/>
      <c r="BN1865" s="401"/>
      <c r="BO1865" s="401"/>
      <c r="BP1865" s="401"/>
      <c r="BQ1865" s="401"/>
      <c r="BR1865" s="401"/>
      <c r="BS1865" s="401"/>
      <c r="BT1865" s="401"/>
      <c r="BU1865" s="401"/>
      <c r="BV1865" s="401"/>
      <c r="BW1865" s="401"/>
      <c r="BX1865" s="401"/>
      <c r="BY1865" s="401"/>
      <c r="BZ1865" s="401"/>
      <c r="CA1865" s="401"/>
      <c r="CB1865" s="401"/>
      <c r="CC1865" s="401"/>
      <c r="CD1865" s="401"/>
      <c r="CE1865" s="401"/>
      <c r="CF1865" s="401"/>
      <c r="CG1865" s="401"/>
      <c r="CH1865" s="401"/>
      <c r="CI1865" s="401"/>
      <c r="CJ1865" s="401"/>
      <c r="CK1865" s="401"/>
      <c r="CL1865" s="401"/>
      <c r="CM1865" s="401"/>
      <c r="CN1865" s="401"/>
      <c r="CO1865" s="401"/>
      <c r="CP1865" s="401"/>
      <c r="CQ1865" s="401"/>
      <c r="CR1865" s="401"/>
      <c r="CS1865" s="401"/>
      <c r="CT1865" s="401"/>
      <c r="CU1865" s="401"/>
      <c r="CV1865" s="401"/>
      <c r="CW1865" s="401"/>
      <c r="CX1865" s="401"/>
      <c r="CY1865" s="401"/>
      <c r="CZ1865" s="401"/>
      <c r="DA1865" s="401"/>
      <c r="DB1865" s="401"/>
      <c r="DC1865" s="401"/>
      <c r="DD1865" s="401"/>
      <c r="DE1865" s="401"/>
      <c r="DF1865" s="401"/>
      <c r="DG1865" s="401"/>
      <c r="DH1865" s="401"/>
      <c r="DI1865" s="401"/>
      <c r="DJ1865" s="401"/>
      <c r="DK1865" s="401"/>
      <c r="DL1865" s="401"/>
      <c r="DM1865" s="401"/>
      <c r="DN1865" s="401"/>
      <c r="DO1865" s="401"/>
      <c r="DP1865" s="401"/>
      <c r="DQ1865" s="401"/>
      <c r="DR1865" s="401"/>
      <c r="DS1865" s="401"/>
      <c r="DT1865" s="401"/>
      <c r="DU1865" s="401"/>
      <c r="DV1865" s="401"/>
      <c r="DW1865" s="401"/>
      <c r="DX1865" s="401"/>
      <c r="DY1865" s="401"/>
      <c r="DZ1865" s="401"/>
      <c r="EA1865" s="401"/>
      <c r="EB1865" s="401"/>
      <c r="EC1865" s="401"/>
      <c r="ED1865" s="401"/>
      <c r="EE1865" s="401"/>
      <c r="EF1865" s="401"/>
      <c r="EG1865" s="401"/>
      <c r="EH1865" s="401"/>
      <c r="EI1865" s="401"/>
      <c r="EJ1865" s="401"/>
      <c r="EK1865" s="401"/>
      <c r="EL1865" s="401"/>
      <c r="EM1865" s="401"/>
      <c r="EN1865" s="401"/>
      <c r="EO1865" s="401"/>
      <c r="EP1865" s="401"/>
      <c r="EQ1865" s="401"/>
      <c r="ER1865" s="401"/>
      <c r="ES1865" s="401"/>
      <c r="ET1865" s="401"/>
      <c r="EU1865" s="401"/>
      <c r="EV1865" s="401"/>
      <c r="EW1865" s="401"/>
      <c r="EX1865" s="401"/>
      <c r="EY1865" s="401"/>
      <c r="EZ1865" s="401"/>
      <c r="FA1865" s="401"/>
      <c r="FB1865" s="401"/>
      <c r="FC1865" s="401"/>
      <c r="FD1865" s="401"/>
      <c r="FE1865" s="401"/>
      <c r="FF1865" s="401"/>
      <c r="FG1865" s="401"/>
      <c r="FH1865" s="401"/>
      <c r="FI1865" s="401"/>
      <c r="FJ1865" s="401"/>
      <c r="FK1865" s="401"/>
      <c r="FL1865" s="401"/>
      <c r="FM1865" s="401"/>
      <c r="FN1865" s="401"/>
      <c r="FO1865" s="401"/>
      <c r="FP1865" s="401"/>
      <c r="FQ1865" s="401"/>
      <c r="FR1865" s="401"/>
      <c r="FS1865" s="401"/>
      <c r="FT1865" s="401"/>
      <c r="FU1865" s="401"/>
      <c r="FV1865" s="401"/>
      <c r="FW1865" s="401"/>
      <c r="FX1865" s="401"/>
      <c r="FY1865" s="401"/>
      <c r="FZ1865" s="401"/>
      <c r="GA1865" s="401"/>
      <c r="GB1865" s="401"/>
      <c r="GC1865" s="401"/>
      <c r="GD1865" s="401"/>
      <c r="GE1865" s="401"/>
      <c r="GF1865" s="401"/>
      <c r="GG1865" s="401"/>
      <c r="GH1865" s="401"/>
      <c r="GI1865" s="401"/>
      <c r="GJ1865" s="401"/>
      <c r="GK1865" s="401"/>
      <c r="GL1865" s="401"/>
      <c r="GM1865" s="401"/>
      <c r="GN1865" s="401"/>
      <c r="GO1865" s="401"/>
      <c r="GP1865" s="401"/>
      <c r="GQ1865" s="401"/>
      <c r="GR1865" s="401"/>
      <c r="GS1865" s="401"/>
      <c r="GT1865" s="401"/>
      <c r="GU1865" s="401"/>
      <c r="GV1865" s="401"/>
      <c r="GW1865" s="401"/>
      <c r="GX1865" s="401"/>
      <c r="GY1865" s="401"/>
      <c r="GZ1865" s="401"/>
      <c r="HA1865" s="401"/>
      <c r="HB1865" s="401"/>
      <c r="HC1865" s="401"/>
      <c r="HD1865" s="401"/>
      <c r="HE1865" s="401"/>
      <c r="HF1865" s="401"/>
      <c r="HG1865" s="401"/>
      <c r="HH1865" s="401"/>
      <c r="HI1865" s="401"/>
      <c r="HJ1865" s="401"/>
      <c r="HK1865" s="401"/>
      <c r="HL1865" s="401"/>
      <c r="HM1865" s="401"/>
      <c r="HN1865" s="401"/>
      <c r="HO1865" s="401"/>
      <c r="HP1865" s="401"/>
      <c r="HQ1865" s="401"/>
      <c r="HR1865" s="401"/>
      <c r="HS1865" s="401"/>
      <c r="HT1865" s="401"/>
      <c r="HU1865" s="401"/>
      <c r="HV1865" s="401"/>
      <c r="HW1865" s="401"/>
      <c r="HX1865" s="401"/>
      <c r="HY1865" s="401"/>
      <c r="HZ1865" s="401"/>
      <c r="IA1865" s="401"/>
      <c r="IB1865" s="401"/>
      <c r="IC1865" s="401"/>
      <c r="ID1865" s="401"/>
      <c r="IE1865" s="401"/>
      <c r="IF1865" s="401"/>
      <c r="IG1865" s="401"/>
      <c r="IH1865" s="401"/>
      <c r="II1865" s="401"/>
      <c r="IJ1865" s="401"/>
      <c r="IK1865" s="401"/>
      <c r="IL1865" s="401"/>
      <c r="IM1865" s="401"/>
      <c r="IN1865" s="401"/>
      <c r="IO1865" s="401"/>
      <c r="IP1865" s="401"/>
      <c r="IQ1865" s="401"/>
      <c r="IR1865" s="401"/>
      <c r="IS1865" s="401"/>
      <c r="IT1865" s="401"/>
      <c r="IU1865" s="401"/>
      <c r="IV1865" s="401"/>
      <c r="IW1865" s="401"/>
      <c r="IX1865" s="401"/>
      <c r="IY1865" s="401"/>
      <c r="IZ1865" s="401"/>
      <c r="JA1865" s="401"/>
      <c r="JB1865" s="401"/>
      <c r="JC1865" s="401"/>
      <c r="JD1865" s="401"/>
      <c r="JE1865" s="401"/>
      <c r="JF1865" s="401"/>
      <c r="JG1865" s="401"/>
      <c r="JH1865" s="401"/>
      <c r="JI1865" s="401"/>
      <c r="JJ1865" s="401"/>
      <c r="JK1865" s="401"/>
      <c r="JL1865" s="401"/>
      <c r="JM1865" s="401"/>
      <c r="JN1865" s="401"/>
      <c r="JO1865" s="401"/>
      <c r="JP1865" s="401"/>
      <c r="JQ1865" s="401"/>
      <c r="JR1865" s="401"/>
      <c r="JS1865" s="401"/>
      <c r="JT1865" s="401"/>
      <c r="JU1865" s="401"/>
      <c r="JV1865" s="401"/>
      <c r="JW1865" s="401"/>
      <c r="JX1865" s="401"/>
      <c r="JY1865" s="401"/>
      <c r="JZ1865" s="401"/>
      <c r="KA1865" s="401"/>
      <c r="KB1865" s="401"/>
      <c r="KC1865" s="401"/>
      <c r="KD1865" s="401"/>
      <c r="KE1865" s="401"/>
      <c r="KF1865" s="401"/>
      <c r="KG1865" s="401"/>
      <c r="KH1865" s="401"/>
      <c r="KI1865" s="401"/>
      <c r="KJ1865" s="401"/>
      <c r="KK1865" s="401"/>
      <c r="KL1865" s="401"/>
      <c r="KM1865" s="401"/>
      <c r="KN1865" s="401"/>
      <c r="KO1865" s="401"/>
      <c r="KP1865" s="401"/>
      <c r="KQ1865" s="401"/>
      <c r="KR1865" s="401"/>
      <c r="KS1865" s="401"/>
      <c r="KT1865" s="401"/>
      <c r="KU1865" s="401"/>
      <c r="KV1865" s="401"/>
      <c r="KW1865" s="401"/>
      <c r="KX1865" s="401"/>
      <c r="KY1865" s="401"/>
      <c r="KZ1865" s="401"/>
      <c r="LA1865" s="401"/>
      <c r="LB1865" s="401"/>
      <c r="LC1865" s="401"/>
      <c r="LD1865" s="401"/>
      <c r="LE1865" s="401"/>
      <c r="LF1865" s="401"/>
      <c r="LG1865" s="401"/>
      <c r="LH1865" s="401"/>
      <c r="LI1865" s="401"/>
      <c r="LJ1865" s="401"/>
      <c r="LK1865" s="401"/>
      <c r="LL1865" s="401"/>
      <c r="LM1865" s="401"/>
      <c r="LN1865" s="401"/>
      <c r="LO1865" s="401"/>
      <c r="LP1865" s="401"/>
      <c r="LQ1865" s="401"/>
      <c r="LR1865" s="401"/>
      <c r="LS1865" s="401"/>
      <c r="LT1865" s="401"/>
      <c r="LU1865" s="401"/>
      <c r="LV1865" s="401"/>
      <c r="LW1865" s="401"/>
      <c r="LX1865" s="401"/>
      <c r="LY1865" s="401"/>
      <c r="LZ1865" s="401"/>
      <c r="MA1865" s="401"/>
      <c r="MB1865" s="401"/>
      <c r="MC1865" s="401"/>
      <c r="MD1865" s="401"/>
      <c r="ME1865" s="401"/>
      <c r="MF1865" s="401"/>
      <c r="MG1865" s="401"/>
      <c r="MH1865" s="401"/>
      <c r="MI1865" s="401"/>
      <c r="MJ1865" s="401"/>
      <c r="MK1865" s="401"/>
      <c r="ML1865" s="401"/>
      <c r="MM1865" s="401"/>
      <c r="MN1865" s="401"/>
      <c r="MO1865" s="401"/>
      <c r="MP1865" s="401"/>
      <c r="MQ1865" s="401"/>
      <c r="MR1865" s="401"/>
      <c r="MS1865" s="401"/>
      <c r="MT1865" s="401"/>
      <c r="MU1865" s="401"/>
      <c r="MV1865" s="401"/>
      <c r="MW1865" s="401"/>
      <c r="MX1865" s="401"/>
      <c r="MY1865" s="401"/>
      <c r="MZ1865" s="401"/>
      <c r="NA1865" s="401"/>
      <c r="NB1865" s="401"/>
      <c r="NC1865" s="401"/>
      <c r="ND1865" s="401"/>
      <c r="NE1865" s="401"/>
      <c r="NF1865" s="401"/>
      <c r="NG1865" s="401"/>
      <c r="NH1865" s="401"/>
      <c r="NI1865" s="401"/>
      <c r="NJ1865" s="401"/>
      <c r="NK1865" s="401"/>
      <c r="NL1865" s="401"/>
      <c r="NM1865" s="401"/>
      <c r="NN1865" s="401"/>
      <c r="NO1865" s="401"/>
      <c r="NP1865" s="401"/>
      <c r="NQ1865" s="401"/>
      <c r="NR1865" s="401"/>
      <c r="NS1865" s="401"/>
      <c r="NT1865" s="401"/>
      <c r="NU1865" s="401"/>
      <c r="NV1865" s="401"/>
      <c r="NW1865" s="401"/>
      <c r="NX1865" s="401"/>
      <c r="NY1865" s="401"/>
      <c r="NZ1865" s="401"/>
      <c r="OA1865" s="401"/>
      <c r="OB1865" s="401"/>
      <c r="OC1865" s="401"/>
      <c r="OD1865" s="401"/>
      <c r="OE1865" s="401"/>
      <c r="OF1865" s="401"/>
      <c r="OG1865" s="401"/>
      <c r="OH1865" s="401"/>
      <c r="OI1865" s="401"/>
      <c r="OJ1865" s="401"/>
      <c r="OK1865" s="401"/>
      <c r="OL1865" s="401"/>
      <c r="OM1865" s="401"/>
      <c r="ON1865" s="401"/>
      <c r="OO1865" s="401"/>
      <c r="OP1865" s="401"/>
      <c r="OQ1865" s="401"/>
      <c r="OR1865" s="401"/>
      <c r="OS1865" s="401"/>
      <c r="OT1865" s="401"/>
      <c r="OU1865" s="401"/>
      <c r="OV1865" s="401"/>
      <c r="OW1865" s="401"/>
      <c r="OX1865" s="401"/>
      <c r="OY1865" s="401"/>
      <c r="OZ1865" s="401"/>
      <c r="PA1865" s="401"/>
      <c r="PB1865" s="401"/>
      <c r="PC1865" s="401"/>
      <c r="PD1865" s="401"/>
      <c r="PE1865" s="401"/>
      <c r="PF1865" s="401"/>
      <c r="PG1865" s="401"/>
      <c r="PH1865" s="401"/>
      <c r="PI1865" s="401"/>
      <c r="PJ1865" s="401"/>
      <c r="PK1865" s="401"/>
      <c r="PL1865" s="401"/>
      <c r="PM1865" s="401"/>
      <c r="PN1865" s="401"/>
      <c r="PO1865" s="401"/>
      <c r="PP1865" s="401"/>
      <c r="PQ1865" s="401"/>
      <c r="PR1865" s="401"/>
      <c r="PS1865" s="401"/>
      <c r="PT1865" s="401"/>
      <c r="PU1865" s="401"/>
      <c r="PV1865" s="401"/>
      <c r="PW1865" s="401"/>
      <c r="PX1865" s="401"/>
      <c r="PY1865" s="401"/>
      <c r="PZ1865" s="401"/>
      <c r="QA1865" s="401"/>
      <c r="QB1865" s="401"/>
      <c r="QC1865" s="401"/>
      <c r="QD1865" s="401"/>
      <c r="QE1865" s="401"/>
      <c r="QF1865" s="401"/>
      <c r="QG1865" s="401"/>
      <c r="QH1865" s="401"/>
      <c r="QI1865" s="401"/>
      <c r="QJ1865" s="401"/>
      <c r="QK1865" s="401"/>
      <c r="QL1865" s="401"/>
      <c r="QM1865" s="401"/>
      <c r="QN1865" s="401"/>
      <c r="QO1865" s="401"/>
      <c r="QP1865" s="401"/>
      <c r="QQ1865" s="401"/>
      <c r="QR1865" s="401"/>
      <c r="QS1865" s="401"/>
      <c r="QT1865" s="401"/>
      <c r="QU1865" s="401"/>
      <c r="QV1865" s="401"/>
      <c r="QW1865" s="401"/>
      <c r="QX1865" s="401"/>
      <c r="QY1865" s="401"/>
      <c r="QZ1865" s="401"/>
      <c r="RA1865" s="401"/>
      <c r="RB1865" s="401"/>
      <c r="RC1865" s="401"/>
      <c r="RD1865" s="401"/>
      <c r="RE1865" s="401"/>
      <c r="RF1865" s="401"/>
      <c r="RG1865" s="401"/>
      <c r="RH1865" s="401"/>
      <c r="RI1865" s="401"/>
      <c r="RJ1865" s="401"/>
      <c r="RK1865" s="401"/>
      <c r="RL1865" s="401"/>
      <c r="RM1865" s="401"/>
      <c r="RN1865" s="401"/>
      <c r="RO1865" s="401"/>
      <c r="RP1865" s="401"/>
      <c r="RQ1865" s="401"/>
      <c r="RR1865" s="401"/>
      <c r="RS1865" s="401"/>
      <c r="RT1865" s="401"/>
      <c r="RU1865" s="401"/>
      <c r="RV1865" s="401"/>
      <c r="RW1865" s="401"/>
      <c r="RX1865" s="401"/>
      <c r="RY1865" s="401"/>
      <c r="RZ1865" s="401"/>
      <c r="SA1865" s="401"/>
      <c r="SB1865" s="401"/>
      <c r="SC1865" s="401"/>
      <c r="SD1865" s="401"/>
      <c r="SE1865" s="401"/>
      <c r="SF1865" s="401"/>
      <c r="SG1865" s="401"/>
      <c r="SH1865" s="401"/>
      <c r="SI1865" s="401"/>
      <c r="SJ1865" s="401"/>
      <c r="SK1865" s="401"/>
      <c r="SL1865" s="401"/>
      <c r="SM1865" s="401"/>
      <c r="SN1865" s="401"/>
      <c r="SO1865" s="401"/>
      <c r="SP1865" s="401"/>
      <c r="SQ1865" s="401"/>
      <c r="SR1865" s="401"/>
      <c r="SS1865" s="401"/>
      <c r="ST1865" s="401"/>
      <c r="SU1865" s="401"/>
      <c r="SV1865" s="401"/>
      <c r="SW1865" s="401"/>
      <c r="SX1865" s="401"/>
      <c r="SY1865" s="401"/>
      <c r="SZ1865" s="401"/>
      <c r="TA1865" s="401"/>
      <c r="TB1865" s="401"/>
      <c r="TC1865" s="401"/>
      <c r="TD1865" s="401"/>
      <c r="TE1865" s="401"/>
      <c r="TF1865" s="401"/>
      <c r="TG1865" s="401"/>
      <c r="TH1865" s="401"/>
      <c r="TI1865" s="401"/>
      <c r="TJ1865" s="401"/>
      <c r="TK1865" s="401"/>
      <c r="TL1865" s="401"/>
      <c r="TM1865" s="401"/>
      <c r="TN1865" s="401"/>
      <c r="TO1865" s="401"/>
      <c r="TP1865" s="401"/>
      <c r="TQ1865" s="401"/>
      <c r="TR1865" s="401"/>
      <c r="TS1865" s="401"/>
      <c r="TT1865" s="401"/>
      <c r="TU1865" s="401"/>
      <c r="TV1865" s="401"/>
      <c r="TW1865" s="401"/>
      <c r="TX1865" s="401"/>
      <c r="TY1865" s="401"/>
      <c r="TZ1865" s="401"/>
      <c r="UA1865" s="401"/>
      <c r="UB1865" s="401"/>
      <c r="UC1865" s="401"/>
      <c r="UD1865" s="401"/>
      <c r="UE1865" s="401"/>
      <c r="UF1865" s="401"/>
      <c r="UG1865" s="401"/>
      <c r="UH1865" s="401"/>
      <c r="UI1865" s="401"/>
      <c r="UJ1865" s="401"/>
      <c r="UK1865" s="401"/>
      <c r="UL1865" s="401"/>
      <c r="UM1865" s="401"/>
      <c r="UN1865" s="401"/>
      <c r="UO1865" s="401"/>
      <c r="UP1865" s="401"/>
      <c r="UQ1865" s="401"/>
      <c r="UR1865" s="401"/>
      <c r="US1865" s="401"/>
      <c r="UT1865" s="401"/>
      <c r="UU1865" s="401"/>
      <c r="UV1865" s="401"/>
      <c r="UW1865" s="401"/>
      <c r="UX1865" s="401"/>
      <c r="UY1865" s="401"/>
      <c r="UZ1865" s="401"/>
      <c r="VA1865" s="401"/>
      <c r="VB1865" s="401"/>
      <c r="VC1865" s="401"/>
      <c r="VD1865" s="401"/>
      <c r="VE1865" s="401"/>
      <c r="VF1865" s="401"/>
      <c r="VG1865" s="401"/>
      <c r="VH1865" s="401"/>
      <c r="VI1865" s="401"/>
      <c r="VJ1865" s="401"/>
      <c r="VK1865" s="401"/>
      <c r="VL1865" s="401"/>
      <c r="VM1865" s="401"/>
      <c r="VN1865" s="401"/>
      <c r="VO1865" s="401"/>
      <c r="VP1865" s="401"/>
      <c r="VQ1865" s="401"/>
      <c r="VR1865" s="401"/>
      <c r="VS1865" s="401"/>
      <c r="VT1865" s="401"/>
      <c r="VU1865" s="401"/>
      <c r="VV1865" s="401"/>
      <c r="VW1865" s="401"/>
      <c r="VX1865" s="401"/>
      <c r="VY1865" s="401"/>
      <c r="VZ1865" s="401"/>
      <c r="WA1865" s="401"/>
      <c r="WB1865" s="401"/>
      <c r="WC1865" s="401"/>
      <c r="WD1865" s="401"/>
      <c r="WE1865" s="401"/>
      <c r="WF1865" s="401"/>
      <c r="WG1865" s="401"/>
      <c r="WH1865" s="401"/>
      <c r="WI1865" s="401"/>
      <c r="WJ1865" s="401"/>
      <c r="WK1865" s="401"/>
      <c r="WL1865" s="401"/>
      <c r="WM1865" s="401"/>
      <c r="WN1865" s="401"/>
      <c r="WO1865" s="401"/>
      <c r="WP1865" s="401"/>
      <c r="WQ1865" s="401"/>
      <c r="WR1865" s="401"/>
      <c r="WS1865" s="401"/>
      <c r="WT1865" s="401"/>
      <c r="WU1865" s="401"/>
      <c r="WV1865" s="401"/>
      <c r="WW1865" s="401"/>
      <c r="WX1865" s="401"/>
      <c r="WY1865" s="401"/>
      <c r="WZ1865" s="401"/>
      <c r="XA1865" s="401"/>
      <c r="XB1865" s="401"/>
      <c r="XC1865" s="401"/>
      <c r="XD1865" s="401"/>
      <c r="XE1865" s="401"/>
      <c r="XF1865" s="401"/>
      <c r="XG1865" s="401"/>
      <c r="XH1865" s="401"/>
      <c r="XI1865" s="401"/>
      <c r="XJ1865" s="401"/>
      <c r="XK1865" s="401"/>
      <c r="XL1865" s="401"/>
      <c r="XM1865" s="401"/>
      <c r="XN1865" s="401"/>
      <c r="XO1865" s="401"/>
      <c r="XP1865" s="401"/>
      <c r="XQ1865" s="401"/>
      <c r="XR1865" s="401"/>
      <c r="XS1865" s="401"/>
      <c r="XT1865" s="401"/>
      <c r="XU1865" s="401"/>
      <c r="XV1865" s="401"/>
      <c r="XW1865" s="401"/>
      <c r="XX1865" s="401"/>
      <c r="XY1865" s="401"/>
      <c r="XZ1865" s="401"/>
      <c r="YA1865" s="401"/>
      <c r="YB1865" s="401"/>
      <c r="YC1865" s="401"/>
      <c r="YD1865" s="401"/>
      <c r="YE1865" s="401"/>
      <c r="YF1865" s="401"/>
      <c r="YG1865" s="401"/>
      <c r="YH1865" s="401"/>
      <c r="YI1865" s="401"/>
      <c r="YJ1865" s="401"/>
      <c r="YK1865" s="401"/>
      <c r="YL1865" s="401"/>
      <c r="YM1865" s="401"/>
      <c r="YN1865" s="401"/>
      <c r="YO1865" s="401"/>
      <c r="YP1865" s="401"/>
      <c r="YQ1865" s="401"/>
      <c r="YR1865" s="401"/>
      <c r="YS1865" s="401"/>
      <c r="YT1865" s="401"/>
      <c r="YU1865" s="401"/>
      <c r="YV1865" s="401"/>
      <c r="YW1865" s="401"/>
      <c r="YX1865" s="401"/>
      <c r="YY1865" s="401"/>
      <c r="YZ1865" s="401"/>
      <c r="ZA1865" s="401"/>
      <c r="ZB1865" s="401"/>
      <c r="ZC1865" s="401"/>
      <c r="ZD1865" s="401"/>
      <c r="ZE1865" s="401"/>
      <c r="ZF1865" s="401"/>
      <c r="ZG1865" s="401"/>
      <c r="ZH1865" s="401"/>
      <c r="ZI1865" s="401"/>
      <c r="ZJ1865" s="401"/>
      <c r="ZK1865" s="401"/>
      <c r="ZL1865" s="401"/>
      <c r="ZM1865" s="401"/>
      <c r="ZN1865" s="401"/>
      <c r="ZO1865" s="401"/>
      <c r="ZP1865" s="401"/>
      <c r="ZQ1865" s="401"/>
      <c r="ZR1865" s="401"/>
      <c r="ZS1865" s="401"/>
      <c r="ZT1865" s="401"/>
      <c r="ZU1865" s="401"/>
      <c r="ZV1865" s="401"/>
      <c r="ZW1865" s="401"/>
      <c r="ZX1865" s="401"/>
      <c r="ZY1865" s="401"/>
      <c r="ZZ1865" s="401"/>
      <c r="AAA1865" s="401"/>
      <c r="AAB1865" s="401"/>
      <c r="AAC1865" s="401"/>
      <c r="AAD1865" s="401"/>
      <c r="AAE1865" s="401"/>
      <c r="AAF1865" s="401"/>
      <c r="AAG1865" s="401"/>
      <c r="AAH1865" s="401"/>
      <c r="AAI1865" s="401"/>
      <c r="AAJ1865" s="401"/>
      <c r="AAK1865" s="401"/>
      <c r="AAL1865" s="401"/>
      <c r="AAM1865" s="401"/>
      <c r="AAN1865" s="401"/>
      <c r="AAO1865" s="401"/>
      <c r="AAP1865" s="401"/>
      <c r="AAQ1865" s="401"/>
      <c r="AAR1865" s="401"/>
      <c r="AAS1865" s="401"/>
      <c r="AAT1865" s="401"/>
      <c r="AAU1865" s="401"/>
      <c r="AAV1865" s="401"/>
      <c r="AAW1865" s="401"/>
      <c r="AAX1865" s="401"/>
      <c r="AAY1865" s="401"/>
      <c r="AAZ1865" s="401"/>
      <c r="ABA1865" s="401"/>
      <c r="ABB1865" s="401"/>
      <c r="ABC1865" s="401"/>
      <c r="ABD1865" s="401"/>
      <c r="ABE1865" s="401"/>
      <c r="ABF1865" s="401"/>
      <c r="ABG1865" s="401"/>
      <c r="ABH1865" s="401"/>
      <c r="ABI1865" s="401"/>
      <c r="ABJ1865" s="401"/>
      <c r="ABK1865" s="401"/>
      <c r="ABL1865" s="401"/>
      <c r="ABM1865" s="401"/>
      <c r="ABN1865" s="401"/>
      <c r="ABO1865" s="401"/>
      <c r="ABP1865" s="401"/>
      <c r="ABQ1865" s="401"/>
      <c r="ABR1865" s="401"/>
      <c r="ABS1865" s="401"/>
      <c r="ABT1865" s="401"/>
      <c r="ABU1865" s="401"/>
      <c r="ABV1865" s="401"/>
      <c r="ABW1865" s="401"/>
      <c r="ABX1865" s="401"/>
      <c r="ABY1865" s="401"/>
      <c r="ABZ1865" s="401"/>
      <c r="ACA1865" s="401"/>
      <c r="ACB1865" s="401"/>
      <c r="ACC1865" s="401"/>
      <c r="ACD1865" s="401"/>
      <c r="ACE1865" s="401"/>
      <c r="ACF1865" s="401"/>
      <c r="ACG1865" s="401"/>
      <c r="ACH1865" s="401"/>
      <c r="ACI1865" s="401"/>
      <c r="ACJ1865" s="401"/>
      <c r="ACK1865" s="401"/>
      <c r="ACL1865" s="401"/>
      <c r="ACM1865" s="401"/>
      <c r="ACN1865" s="401"/>
      <c r="ACO1865" s="401"/>
      <c r="ACP1865" s="401"/>
      <c r="ACQ1865" s="401"/>
      <c r="ACR1865" s="401"/>
      <c r="ACS1865" s="401"/>
      <c r="ACT1865" s="401"/>
      <c r="ACU1865" s="401"/>
      <c r="ACV1865" s="401"/>
      <c r="ACW1865" s="401"/>
      <c r="ACX1865" s="401"/>
      <c r="ACY1865" s="401"/>
      <c r="ACZ1865" s="401"/>
      <c r="ADA1865" s="401"/>
      <c r="ADB1865" s="401"/>
      <c r="ADC1865" s="401"/>
      <c r="ADD1865" s="401"/>
      <c r="ADE1865" s="401"/>
      <c r="ADF1865" s="401"/>
      <c r="ADG1865" s="401"/>
      <c r="ADH1865" s="401"/>
      <c r="ADI1865" s="401"/>
      <c r="ADJ1865" s="401"/>
      <c r="ADK1865" s="401"/>
      <c r="ADL1865" s="401"/>
      <c r="ADM1865" s="401"/>
      <c r="ADN1865" s="401"/>
      <c r="ADO1865" s="401"/>
      <c r="ADP1865" s="401"/>
      <c r="ADQ1865" s="401"/>
      <c r="ADR1865" s="401"/>
      <c r="ADS1865" s="401"/>
      <c r="ADT1865" s="401"/>
      <c r="ADU1865" s="401"/>
      <c r="ADV1865" s="401"/>
      <c r="ADW1865" s="401"/>
      <c r="ADX1865" s="401"/>
      <c r="ADY1865" s="401"/>
      <c r="ADZ1865" s="401"/>
      <c r="AEA1865" s="401"/>
      <c r="AEB1865" s="401"/>
      <c r="AEC1865" s="401"/>
      <c r="AED1865" s="401"/>
      <c r="AEE1865" s="401"/>
      <c r="AEF1865" s="401"/>
      <c r="AEG1865" s="401"/>
      <c r="AEH1865" s="401"/>
      <c r="AEI1865" s="401"/>
      <c r="AEJ1865" s="401"/>
      <c r="AEK1865" s="401"/>
      <c r="AEL1865" s="401"/>
      <c r="AEM1865" s="401"/>
      <c r="AEN1865" s="401"/>
      <c r="AEO1865" s="401"/>
      <c r="AEP1865" s="401"/>
      <c r="AEQ1865" s="401"/>
      <c r="AER1865" s="401"/>
      <c r="AES1865" s="401"/>
      <c r="AET1865" s="401"/>
      <c r="AEU1865" s="401"/>
      <c r="AEV1865" s="401"/>
      <c r="AEW1865" s="401"/>
      <c r="AEX1865" s="401"/>
      <c r="AEY1865" s="401"/>
      <c r="AEZ1865" s="401"/>
      <c r="AFA1865" s="401"/>
      <c r="AFB1865" s="401"/>
      <c r="AFC1865" s="401"/>
      <c r="AFD1865" s="401"/>
      <c r="AFE1865" s="401"/>
      <c r="AFF1865" s="401"/>
      <c r="AFG1865" s="401"/>
      <c r="AFH1865" s="401"/>
      <c r="AFI1865" s="401"/>
      <c r="AFJ1865" s="401"/>
      <c r="AFK1865" s="401"/>
      <c r="AFL1865" s="401"/>
      <c r="AFM1865" s="401"/>
      <c r="AFN1865" s="401"/>
      <c r="AFO1865" s="401"/>
      <c r="AFP1865" s="401"/>
      <c r="AFQ1865" s="401"/>
      <c r="AFR1865" s="401"/>
      <c r="AFS1865" s="401"/>
      <c r="AFT1865" s="401"/>
      <c r="AFU1865" s="401"/>
      <c r="AFV1865" s="401"/>
      <c r="AFW1865" s="401"/>
      <c r="AFX1865" s="401"/>
      <c r="AFY1865" s="401"/>
      <c r="AFZ1865" s="401"/>
      <c r="AGA1865" s="401"/>
      <c r="AGB1865" s="401"/>
      <c r="AGC1865" s="401"/>
      <c r="AGD1865" s="401"/>
      <c r="AGE1865" s="401"/>
      <c r="AGF1865" s="401"/>
      <c r="AGG1865" s="401"/>
      <c r="AGH1865" s="401"/>
      <c r="AGI1865" s="401"/>
      <c r="AGJ1865" s="401"/>
      <c r="AGK1865" s="401"/>
      <c r="AGL1865" s="401"/>
      <c r="AGM1865" s="401"/>
      <c r="AGN1865" s="401"/>
      <c r="AGO1865" s="401"/>
      <c r="AGP1865" s="401"/>
      <c r="AGQ1865" s="401"/>
      <c r="AGR1865" s="401"/>
      <c r="AGS1865" s="401"/>
      <c r="AGT1865" s="401"/>
      <c r="AGU1865" s="401"/>
      <c r="AGV1865" s="401"/>
      <c r="AGW1865" s="401"/>
      <c r="AGX1865" s="401"/>
      <c r="AGY1865" s="401"/>
      <c r="AGZ1865" s="401"/>
      <c r="AHA1865" s="401"/>
      <c r="AHB1865" s="401"/>
      <c r="AHC1865" s="401"/>
      <c r="AHD1865" s="401"/>
      <c r="AHE1865" s="401"/>
      <c r="AHF1865" s="401"/>
      <c r="AHG1865" s="401"/>
      <c r="AHH1865" s="401"/>
      <c r="AHI1865" s="401"/>
      <c r="AHJ1865" s="401"/>
      <c r="AHK1865" s="401"/>
      <c r="AHL1865" s="401"/>
      <c r="AHM1865" s="401"/>
      <c r="AHN1865" s="401"/>
      <c r="AHO1865" s="401"/>
      <c r="AHP1865" s="401"/>
      <c r="AHQ1865" s="401"/>
      <c r="AHR1865" s="401"/>
      <c r="AHS1865" s="401"/>
      <c r="AHT1865" s="401"/>
      <c r="AHU1865" s="401"/>
      <c r="AHV1865" s="401"/>
      <c r="AHW1865" s="401"/>
      <c r="AHX1865" s="401"/>
      <c r="AHY1865" s="401"/>
      <c r="AHZ1865" s="401"/>
      <c r="AIA1865" s="401"/>
      <c r="AIB1865" s="401"/>
      <c r="AIC1865" s="401"/>
      <c r="AID1865" s="401"/>
      <c r="AIE1865" s="401"/>
      <c r="AIF1865" s="401"/>
      <c r="AIG1865" s="401"/>
      <c r="AIH1865" s="401"/>
      <c r="AII1865" s="401"/>
      <c r="AIJ1865" s="401"/>
      <c r="AIK1865" s="401"/>
      <c r="AIL1865" s="401"/>
      <c r="AIM1865" s="401"/>
      <c r="AIN1865" s="401"/>
      <c r="AIO1865" s="401"/>
      <c r="AIP1865" s="401"/>
      <c r="AIQ1865" s="401"/>
      <c r="AIR1865" s="401"/>
      <c r="AIS1865" s="401"/>
      <c r="AIT1865" s="401"/>
      <c r="AIU1865" s="401"/>
      <c r="AIV1865" s="401"/>
      <c r="AIW1865" s="401"/>
      <c r="AIX1865" s="401"/>
      <c r="AIY1865" s="401"/>
      <c r="AIZ1865" s="401"/>
      <c r="AJA1865" s="401"/>
      <c r="AJB1865" s="401"/>
      <c r="AJC1865" s="401"/>
      <c r="AJD1865" s="401"/>
      <c r="AJE1865" s="401"/>
      <c r="AJF1865" s="401"/>
      <c r="AJG1865" s="401"/>
      <c r="AJH1865" s="401"/>
      <c r="AJI1865" s="401"/>
      <c r="AJJ1865" s="401"/>
      <c r="AJK1865" s="401"/>
      <c r="AJL1865" s="401"/>
      <c r="AJM1865" s="401"/>
      <c r="AJN1865" s="401"/>
      <c r="AJO1865" s="401"/>
      <c r="AJP1865" s="401"/>
      <c r="AJQ1865" s="401"/>
      <c r="AJR1865" s="401"/>
      <c r="AJS1865" s="401"/>
      <c r="AJT1865" s="401"/>
      <c r="AJU1865" s="401"/>
      <c r="AJV1865" s="401"/>
      <c r="AJW1865" s="401"/>
      <c r="AJX1865" s="401"/>
      <c r="AJY1865" s="401"/>
      <c r="AJZ1865" s="401"/>
      <c r="AKA1865" s="401"/>
      <c r="AKB1865" s="401"/>
      <c r="AKC1865" s="401"/>
      <c r="AKD1865" s="401"/>
      <c r="AKE1865" s="401"/>
      <c r="AKF1865" s="401"/>
      <c r="AKG1865" s="401"/>
      <c r="AKH1865" s="401"/>
      <c r="AKI1865" s="401"/>
      <c r="AKJ1865" s="401"/>
      <c r="AKK1865" s="401"/>
      <c r="AKL1865" s="401"/>
      <c r="AKM1865" s="401"/>
      <c r="AKN1865" s="401"/>
      <c r="AKO1865" s="401"/>
      <c r="AKP1865" s="401"/>
      <c r="AKQ1865" s="401"/>
      <c r="AKR1865" s="401"/>
      <c r="AKS1865" s="401"/>
      <c r="AKT1865" s="401"/>
      <c r="AKU1865" s="401"/>
      <c r="AKV1865" s="401"/>
      <c r="AKW1865" s="401"/>
      <c r="AKX1865" s="401"/>
      <c r="AKY1865" s="401"/>
      <c r="AKZ1865" s="401"/>
      <c r="ALA1865" s="401"/>
      <c r="ALB1865" s="401"/>
      <c r="ALC1865" s="401"/>
      <c r="ALD1865" s="401"/>
      <c r="ALE1865" s="401"/>
      <c r="ALF1865" s="401"/>
      <c r="ALG1865" s="401"/>
      <c r="ALH1865" s="401"/>
      <c r="ALI1865" s="401"/>
      <c r="ALJ1865" s="401"/>
      <c r="ALK1865" s="401"/>
      <c r="ALL1865" s="401"/>
      <c r="ALM1865" s="401"/>
      <c r="ALN1865" s="401"/>
      <c r="ALO1865" s="401"/>
      <c r="ALP1865" s="401"/>
      <c r="ALQ1865" s="401"/>
      <c r="ALR1865" s="401"/>
      <c r="ALS1865" s="401"/>
      <c r="ALT1865" s="401"/>
      <c r="ALU1865" s="401"/>
      <c r="ALV1865" s="401"/>
      <c r="ALW1865" s="401"/>
      <c r="ALX1865" s="401"/>
      <c r="ALY1865" s="401"/>
      <c r="ALZ1865" s="401"/>
      <c r="AMA1865" s="401"/>
      <c r="AMB1865" s="401"/>
      <c r="AMC1865" s="401"/>
      <c r="AMD1865" s="401"/>
      <c r="AME1865" s="401"/>
      <c r="AMF1865" s="401"/>
      <c r="AMG1865" s="401"/>
      <c r="AMH1865" s="401"/>
      <c r="AMI1865" s="401"/>
      <c r="AMJ1865" s="401"/>
      <c r="AMK1865" s="401"/>
      <c r="AML1865" s="401"/>
      <c r="AMM1865" s="401"/>
      <c r="AMN1865" s="401"/>
      <c r="AMO1865" s="401"/>
      <c r="AMP1865" s="401"/>
      <c r="AMQ1865" s="401"/>
      <c r="AMR1865" s="401"/>
      <c r="AMS1865" s="401"/>
      <c r="AMT1865" s="401"/>
      <c r="AMU1865" s="401"/>
      <c r="AMV1865" s="401"/>
      <c r="AMW1865" s="401"/>
      <c r="AMX1865" s="401"/>
      <c r="AMY1865" s="401"/>
      <c r="AMZ1865" s="401"/>
      <c r="ANA1865" s="401"/>
      <c r="ANB1865" s="401"/>
      <c r="ANC1865" s="401"/>
      <c r="AND1865" s="401"/>
      <c r="ANE1865" s="401"/>
      <c r="ANF1865" s="401"/>
      <c r="ANG1865" s="401"/>
      <c r="ANH1865" s="401"/>
      <c r="ANI1865" s="401"/>
      <c r="ANJ1865" s="401"/>
      <c r="ANK1865" s="401"/>
      <c r="ANL1865" s="401"/>
      <c r="ANM1865" s="401"/>
      <c r="ANN1865" s="401"/>
      <c r="ANO1865" s="401"/>
      <c r="ANP1865" s="401"/>
      <c r="ANQ1865" s="401"/>
      <c r="ANR1865" s="401"/>
      <c r="ANS1865" s="401"/>
      <c r="ANT1865" s="401"/>
      <c r="ANU1865" s="401"/>
      <c r="ANV1865" s="401"/>
      <c r="ANW1865" s="401"/>
      <c r="ANX1865" s="401"/>
      <c r="ANY1865" s="401"/>
      <c r="ANZ1865" s="401"/>
      <c r="AOA1865" s="401"/>
      <c r="AOB1865" s="401"/>
      <c r="AOC1865" s="401"/>
      <c r="AOD1865" s="401"/>
      <c r="AOE1865" s="401"/>
      <c r="AOF1865" s="401"/>
      <c r="AOG1865" s="401"/>
      <c r="AOH1865" s="401"/>
      <c r="AOI1865" s="401"/>
      <c r="AOJ1865" s="401"/>
      <c r="AOK1865" s="401"/>
      <c r="AOL1865" s="401"/>
      <c r="AOM1865" s="401"/>
      <c r="AON1865" s="401"/>
      <c r="AOO1865" s="401"/>
      <c r="AOP1865" s="401"/>
      <c r="AOQ1865" s="401"/>
      <c r="AOR1865" s="401"/>
      <c r="AOS1865" s="401"/>
      <c r="AOT1865" s="401"/>
      <c r="AOU1865" s="401"/>
      <c r="AOV1865" s="401"/>
      <c r="AOW1865" s="401"/>
      <c r="AOX1865" s="401"/>
      <c r="AOY1865" s="401"/>
      <c r="AOZ1865" s="401"/>
      <c r="APA1865" s="401"/>
      <c r="APB1865" s="401"/>
      <c r="APC1865" s="401"/>
      <c r="APD1865" s="401"/>
      <c r="APE1865" s="401"/>
      <c r="APF1865" s="401"/>
      <c r="APG1865" s="401"/>
      <c r="APH1865" s="401"/>
      <c r="API1865" s="401"/>
      <c r="APJ1865" s="401"/>
      <c r="APK1865" s="401"/>
      <c r="APL1865" s="401"/>
      <c r="APM1865" s="401"/>
      <c r="APN1865" s="401"/>
      <c r="APO1865" s="401"/>
      <c r="APP1865" s="401"/>
      <c r="APQ1865" s="401"/>
      <c r="APR1865" s="401"/>
      <c r="APS1865" s="401"/>
      <c r="APT1865" s="401"/>
      <c r="APU1865" s="401"/>
      <c r="APV1865" s="401"/>
      <c r="APW1865" s="401"/>
      <c r="APX1865" s="401"/>
      <c r="APY1865" s="401"/>
      <c r="APZ1865" s="401"/>
      <c r="AQA1865" s="401"/>
      <c r="AQB1865" s="401"/>
      <c r="AQC1865" s="401"/>
      <c r="AQD1865" s="401"/>
      <c r="AQE1865" s="401"/>
      <c r="AQF1865" s="401"/>
      <c r="AQG1865" s="401"/>
      <c r="AQH1865" s="401"/>
      <c r="AQI1865" s="401"/>
      <c r="AQJ1865" s="401"/>
      <c r="AQK1865" s="401"/>
      <c r="AQL1865" s="401"/>
      <c r="AQM1865" s="401"/>
      <c r="AQN1865" s="401"/>
      <c r="AQO1865" s="401"/>
      <c r="AQP1865" s="401"/>
      <c r="AQQ1865" s="401"/>
      <c r="AQR1865" s="401"/>
      <c r="AQS1865" s="401"/>
      <c r="AQT1865" s="401"/>
      <c r="AQU1865" s="401"/>
      <c r="AQV1865" s="401"/>
      <c r="AQW1865" s="401"/>
      <c r="AQX1865" s="401"/>
      <c r="AQY1865" s="401"/>
      <c r="AQZ1865" s="401"/>
      <c r="ARA1865" s="401"/>
      <c r="ARB1865" s="401"/>
      <c r="ARC1865" s="401"/>
      <c r="ARD1865" s="401"/>
      <c r="ARE1865" s="401"/>
      <c r="ARF1865" s="401"/>
      <c r="ARG1865" s="401"/>
      <c r="ARH1865" s="401"/>
      <c r="ARI1865" s="401"/>
      <c r="ARJ1865" s="401"/>
      <c r="ARK1865" s="401"/>
      <c r="ARL1865" s="401"/>
      <c r="ARM1865" s="401"/>
      <c r="ARN1865" s="401"/>
      <c r="ARO1865" s="401"/>
      <c r="ARP1865" s="401"/>
      <c r="ARQ1865" s="401"/>
      <c r="ARR1865" s="401"/>
      <c r="ARS1865" s="401"/>
      <c r="ART1865" s="401"/>
      <c r="ARU1865" s="401"/>
      <c r="ARV1865" s="401"/>
      <c r="ARW1865" s="401"/>
      <c r="ARX1865" s="401"/>
      <c r="ARY1865" s="401"/>
      <c r="ARZ1865" s="401"/>
      <c r="ASA1865" s="401"/>
      <c r="ASB1865" s="401"/>
      <c r="ASC1865" s="401"/>
      <c r="ASD1865" s="401"/>
      <c r="ASE1865" s="401"/>
      <c r="ASF1865" s="401"/>
      <c r="ASG1865" s="401"/>
      <c r="ASH1865" s="401"/>
      <c r="ASI1865" s="401"/>
      <c r="ASJ1865" s="401"/>
      <c r="ASK1865" s="401"/>
      <c r="ASL1865" s="401"/>
      <c r="ASM1865" s="401"/>
      <c r="ASN1865" s="401"/>
      <c r="ASO1865" s="401"/>
      <c r="ASP1865" s="401"/>
      <c r="ASQ1865" s="401"/>
      <c r="ASR1865" s="401"/>
      <c r="ASS1865" s="401"/>
      <c r="AST1865" s="401"/>
      <c r="ASU1865" s="401"/>
      <c r="ASV1865" s="401"/>
      <c r="ASW1865" s="401"/>
      <c r="ASX1865" s="401"/>
      <c r="ASY1865" s="401"/>
      <c r="ASZ1865" s="401"/>
      <c r="ATA1865" s="401"/>
      <c r="ATB1865" s="401"/>
      <c r="ATC1865" s="401"/>
      <c r="ATD1865" s="401"/>
      <c r="ATE1865" s="401"/>
      <c r="ATF1865" s="401"/>
      <c r="ATG1865" s="401"/>
      <c r="ATH1865" s="401"/>
      <c r="ATI1865" s="401"/>
      <c r="ATJ1865" s="401"/>
      <c r="ATK1865" s="401"/>
      <c r="ATL1865" s="401"/>
      <c r="ATM1865" s="401"/>
      <c r="ATN1865" s="401"/>
      <c r="ATO1865" s="401"/>
      <c r="ATP1865" s="401"/>
      <c r="ATQ1865" s="401"/>
      <c r="ATR1865" s="401"/>
      <c r="ATS1865" s="401"/>
      <c r="ATT1865" s="401"/>
      <c r="ATU1865" s="401"/>
      <c r="ATV1865" s="401"/>
      <c r="ATW1865" s="401"/>
      <c r="ATX1865" s="401"/>
      <c r="ATY1865" s="401"/>
      <c r="ATZ1865" s="401"/>
      <c r="AUA1865" s="401"/>
      <c r="AUB1865" s="401"/>
      <c r="AUC1865" s="401"/>
      <c r="AUD1865" s="401"/>
      <c r="AUE1865" s="401"/>
      <c r="AUF1865" s="401"/>
      <c r="AUG1865" s="401"/>
      <c r="AUH1865" s="401"/>
      <c r="AUI1865" s="401"/>
      <c r="AUJ1865" s="401"/>
      <c r="AUK1865" s="401"/>
      <c r="AUL1865" s="401"/>
      <c r="AUM1865" s="401"/>
      <c r="AUN1865" s="401"/>
      <c r="AUO1865" s="401"/>
      <c r="AUP1865" s="401"/>
      <c r="AUQ1865" s="401"/>
      <c r="AUR1865" s="401"/>
      <c r="AUS1865" s="401"/>
      <c r="AUT1865" s="401"/>
      <c r="AUU1865" s="401"/>
      <c r="AUV1865" s="401"/>
      <c r="AUW1865" s="401"/>
      <c r="AUX1865" s="401"/>
      <c r="AUY1865" s="401"/>
      <c r="AUZ1865" s="401"/>
      <c r="AVA1865" s="401"/>
      <c r="AVB1865" s="401"/>
      <c r="AVC1865" s="401"/>
      <c r="AVD1865" s="401"/>
      <c r="AVE1865" s="401"/>
      <c r="AVF1865" s="401"/>
      <c r="AVG1865" s="401"/>
      <c r="AVH1865" s="401"/>
      <c r="AVI1865" s="401"/>
      <c r="AVJ1865" s="401"/>
      <c r="AVK1865" s="401"/>
      <c r="AVL1865" s="401"/>
      <c r="AVM1865" s="401"/>
      <c r="AVN1865" s="401"/>
      <c r="AVO1865" s="401"/>
      <c r="AVP1865" s="401"/>
      <c r="AVQ1865" s="401"/>
      <c r="AVR1865" s="401"/>
      <c r="AVS1865" s="401"/>
      <c r="AVT1865" s="401"/>
      <c r="AVU1865" s="401"/>
      <c r="AVV1865" s="401"/>
      <c r="AVW1865" s="401"/>
      <c r="AVX1865" s="401"/>
      <c r="AVY1865" s="401"/>
      <c r="AVZ1865" s="401"/>
      <c r="AWA1865" s="401"/>
      <c r="AWB1865" s="401"/>
      <c r="AWC1865" s="401"/>
      <c r="AWD1865" s="401"/>
      <c r="AWE1865" s="401"/>
      <c r="AWF1865" s="401"/>
      <c r="AWG1865" s="401"/>
      <c r="AWH1865" s="401"/>
      <c r="AWI1865" s="401"/>
      <c r="AWJ1865" s="401"/>
      <c r="AWK1865" s="401"/>
      <c r="AWL1865" s="401"/>
      <c r="AWM1865" s="401"/>
      <c r="AWN1865" s="401"/>
      <c r="AWO1865" s="401"/>
      <c r="AWP1865" s="401"/>
      <c r="AWQ1865" s="401"/>
      <c r="AWR1865" s="401"/>
      <c r="AWS1865" s="401"/>
      <c r="AWT1865" s="401"/>
      <c r="AWU1865" s="401"/>
      <c r="AWV1865" s="401"/>
      <c r="AWW1865" s="401"/>
      <c r="AWX1865" s="401"/>
      <c r="AWY1865" s="401"/>
      <c r="AWZ1865" s="401"/>
      <c r="AXA1865" s="401"/>
      <c r="AXB1865" s="401"/>
      <c r="AXC1865" s="401"/>
      <c r="AXD1865" s="401"/>
      <c r="AXE1865" s="401"/>
      <c r="AXF1865" s="401"/>
      <c r="AXG1865" s="401"/>
      <c r="AXH1865" s="401"/>
      <c r="AXI1865" s="401"/>
      <c r="AXJ1865" s="401"/>
      <c r="AXK1865" s="401"/>
      <c r="AXL1865" s="401"/>
      <c r="AXM1865" s="401"/>
      <c r="AXN1865" s="401"/>
      <c r="AXO1865" s="401"/>
      <c r="AXP1865" s="401"/>
      <c r="AXQ1865" s="401"/>
      <c r="AXR1865" s="401"/>
      <c r="AXS1865" s="401"/>
      <c r="AXT1865" s="401"/>
      <c r="AXU1865" s="401"/>
      <c r="AXV1865" s="401"/>
      <c r="AXW1865" s="401"/>
      <c r="AXX1865" s="401"/>
      <c r="AXY1865" s="401"/>
      <c r="AXZ1865" s="401"/>
      <c r="AYA1865" s="401"/>
      <c r="AYB1865" s="401"/>
      <c r="AYC1865" s="401"/>
      <c r="AYD1865" s="401"/>
      <c r="AYE1865" s="401"/>
      <c r="AYF1865" s="401"/>
      <c r="AYG1865" s="401"/>
      <c r="AYH1865" s="401"/>
      <c r="AYI1865" s="401"/>
      <c r="AYJ1865" s="401"/>
      <c r="AYK1865" s="401"/>
      <c r="AYL1865" s="401"/>
      <c r="AYM1865" s="401"/>
      <c r="AYN1865" s="401"/>
      <c r="AYO1865" s="401"/>
      <c r="AYP1865" s="401"/>
      <c r="AYQ1865" s="401"/>
      <c r="AYR1865" s="401"/>
      <c r="AYS1865" s="401"/>
      <c r="AYT1865" s="401"/>
      <c r="AYU1865" s="401"/>
      <c r="AYV1865" s="401"/>
      <c r="AYW1865" s="401"/>
      <c r="AYX1865" s="401"/>
      <c r="AYY1865" s="401"/>
      <c r="AYZ1865" s="401"/>
      <c r="AZA1865" s="401"/>
      <c r="AZB1865" s="401"/>
      <c r="AZC1865" s="401"/>
      <c r="AZD1865" s="401"/>
      <c r="AZE1865" s="401"/>
      <c r="AZF1865" s="401"/>
      <c r="AZG1865" s="401"/>
      <c r="AZH1865" s="401"/>
      <c r="AZI1865" s="401"/>
      <c r="AZJ1865" s="401"/>
      <c r="AZK1865" s="401"/>
      <c r="AZL1865" s="401"/>
      <c r="AZM1865" s="401"/>
      <c r="AZN1865" s="401"/>
      <c r="AZO1865" s="401"/>
      <c r="AZP1865" s="401"/>
      <c r="AZQ1865" s="401"/>
      <c r="AZR1865" s="401"/>
      <c r="AZS1865" s="401"/>
      <c r="AZT1865" s="401"/>
      <c r="AZU1865" s="401"/>
      <c r="AZV1865" s="401"/>
      <c r="AZW1865" s="401"/>
      <c r="AZX1865" s="401"/>
      <c r="AZY1865" s="401"/>
      <c r="AZZ1865" s="401"/>
      <c r="BAA1865" s="401"/>
      <c r="BAB1865" s="401"/>
      <c r="BAC1865" s="401"/>
      <c r="BAD1865" s="401"/>
      <c r="BAE1865" s="401"/>
      <c r="BAF1865" s="401"/>
      <c r="BAG1865" s="401"/>
      <c r="BAH1865" s="401"/>
      <c r="BAI1865" s="401"/>
      <c r="BAJ1865" s="401"/>
      <c r="BAK1865" s="401"/>
      <c r="BAL1865" s="401"/>
      <c r="BAM1865" s="401"/>
      <c r="BAN1865" s="401"/>
      <c r="BAO1865" s="401"/>
      <c r="BAP1865" s="401"/>
      <c r="BAQ1865" s="401"/>
      <c r="BAR1865" s="401"/>
      <c r="BAS1865" s="401"/>
      <c r="BAT1865" s="401"/>
      <c r="BAU1865" s="401"/>
      <c r="BAV1865" s="401"/>
      <c r="BAW1865" s="401"/>
      <c r="BAX1865" s="401"/>
      <c r="BAY1865" s="401"/>
      <c r="BAZ1865" s="401"/>
      <c r="BBA1865" s="401"/>
      <c r="BBB1865" s="401"/>
      <c r="BBC1865" s="401"/>
      <c r="BBD1865" s="401"/>
      <c r="BBE1865" s="401"/>
      <c r="BBF1865" s="401"/>
      <c r="BBG1865" s="401"/>
      <c r="BBH1865" s="401"/>
      <c r="BBI1865" s="401"/>
      <c r="BBJ1865" s="401"/>
      <c r="BBK1865" s="401"/>
      <c r="BBL1865" s="401"/>
      <c r="BBM1865" s="401"/>
      <c r="BBN1865" s="401"/>
      <c r="BBO1865" s="401"/>
      <c r="BBP1865" s="401"/>
      <c r="BBQ1865" s="401"/>
      <c r="BBR1865" s="401"/>
      <c r="BBS1865" s="401"/>
      <c r="BBT1865" s="401"/>
      <c r="BBU1865" s="401"/>
      <c r="BBV1865" s="401"/>
      <c r="BBW1865" s="401"/>
      <c r="BBX1865" s="401"/>
      <c r="BBY1865" s="401"/>
      <c r="BBZ1865" s="401"/>
      <c r="BCA1865" s="401"/>
      <c r="BCB1865" s="401"/>
      <c r="BCC1865" s="401"/>
      <c r="BCD1865" s="401"/>
      <c r="BCE1865" s="401"/>
      <c r="BCF1865" s="401"/>
      <c r="BCG1865" s="401"/>
      <c r="BCH1865" s="401"/>
      <c r="BCI1865" s="401"/>
      <c r="BCJ1865" s="401"/>
      <c r="BCK1865" s="401"/>
      <c r="BCL1865" s="401"/>
      <c r="BCM1865" s="401"/>
      <c r="BCN1865" s="401"/>
      <c r="BCO1865" s="401"/>
      <c r="BCP1865" s="401"/>
      <c r="BCQ1865" s="401"/>
      <c r="BCR1865" s="401"/>
      <c r="BCS1865" s="401"/>
      <c r="BCT1865" s="401"/>
      <c r="BCU1865" s="401"/>
      <c r="BCV1865" s="401"/>
      <c r="BCW1865" s="401"/>
      <c r="BCX1865" s="401"/>
      <c r="BCY1865" s="401"/>
      <c r="BCZ1865" s="401"/>
      <c r="BDA1865" s="401"/>
      <c r="BDB1865" s="401"/>
      <c r="BDC1865" s="401"/>
      <c r="BDD1865" s="401"/>
      <c r="BDE1865" s="401"/>
      <c r="BDF1865" s="401"/>
      <c r="BDG1865" s="401"/>
      <c r="BDH1865" s="401"/>
      <c r="BDI1865" s="401"/>
      <c r="BDJ1865" s="401"/>
      <c r="BDK1865" s="401"/>
      <c r="BDL1865" s="401"/>
      <c r="BDM1865" s="401"/>
      <c r="BDN1865" s="401"/>
      <c r="BDO1865" s="401"/>
      <c r="BDP1865" s="401"/>
      <c r="BDQ1865" s="401"/>
      <c r="BDR1865" s="401"/>
      <c r="BDS1865" s="401"/>
      <c r="BDT1865" s="401"/>
      <c r="BDU1865" s="401"/>
      <c r="BDV1865" s="401"/>
      <c r="BDW1865" s="401"/>
      <c r="BDX1865" s="401"/>
      <c r="BDY1865" s="401"/>
      <c r="BDZ1865" s="401"/>
      <c r="BEA1865" s="401"/>
      <c r="BEB1865" s="401"/>
      <c r="BEC1865" s="401"/>
      <c r="BED1865" s="401"/>
      <c r="BEE1865" s="401"/>
      <c r="BEF1865" s="401"/>
      <c r="BEG1865" s="401"/>
      <c r="BEH1865" s="401"/>
      <c r="BEI1865" s="401"/>
      <c r="BEJ1865" s="401"/>
      <c r="BEK1865" s="401"/>
      <c r="BEL1865" s="401"/>
      <c r="BEM1865" s="401"/>
      <c r="BEN1865" s="401"/>
      <c r="BEO1865" s="401"/>
      <c r="BEP1865" s="401"/>
      <c r="BEQ1865" s="401"/>
      <c r="BER1865" s="401"/>
      <c r="BES1865" s="401"/>
      <c r="BET1865" s="401"/>
      <c r="BEU1865" s="401"/>
      <c r="BEV1865" s="401"/>
      <c r="BEW1865" s="401"/>
      <c r="BEX1865" s="401"/>
      <c r="BEY1865" s="401"/>
      <c r="BEZ1865" s="401"/>
      <c r="BFA1865" s="401"/>
      <c r="BFB1865" s="401"/>
      <c r="BFC1865" s="401"/>
      <c r="BFD1865" s="401"/>
      <c r="BFE1865" s="401"/>
      <c r="BFF1865" s="401"/>
      <c r="BFG1865" s="401"/>
      <c r="BFH1865" s="401"/>
      <c r="BFI1865" s="401"/>
      <c r="BFJ1865" s="401"/>
      <c r="BFK1865" s="401"/>
      <c r="BFL1865" s="401"/>
      <c r="BFM1865" s="401"/>
      <c r="BFN1865" s="401"/>
      <c r="BFO1865" s="401"/>
      <c r="BFP1865" s="401"/>
      <c r="BFQ1865" s="401"/>
      <c r="BFR1865" s="401"/>
      <c r="BFS1865" s="401"/>
      <c r="BFT1865" s="401"/>
      <c r="BFU1865" s="401"/>
      <c r="BFV1865" s="401"/>
      <c r="BFW1865" s="401"/>
      <c r="BFX1865" s="401"/>
      <c r="BFY1865" s="401"/>
      <c r="BFZ1865" s="401"/>
      <c r="BGA1865" s="401"/>
      <c r="BGB1865" s="401"/>
      <c r="BGC1865" s="401"/>
      <c r="BGD1865" s="401"/>
      <c r="BGE1865" s="401"/>
      <c r="BGF1865" s="401"/>
      <c r="BGG1865" s="401"/>
      <c r="BGH1865" s="401"/>
      <c r="BGI1865" s="401"/>
      <c r="BGJ1865" s="401"/>
      <c r="BGK1865" s="401"/>
      <c r="BGL1865" s="401"/>
      <c r="BGM1865" s="401"/>
      <c r="BGN1865" s="401"/>
      <c r="BGO1865" s="401"/>
      <c r="BGP1865" s="401"/>
      <c r="BGQ1865" s="401"/>
      <c r="BGR1865" s="401"/>
      <c r="BGS1865" s="401"/>
      <c r="BGT1865" s="401"/>
      <c r="BGU1865" s="401"/>
      <c r="BGV1865" s="401"/>
      <c r="BGW1865" s="401"/>
      <c r="BGX1865" s="401"/>
      <c r="BGY1865" s="401"/>
      <c r="BGZ1865" s="401"/>
      <c r="BHA1865" s="401"/>
      <c r="BHB1865" s="401"/>
      <c r="BHC1865" s="401"/>
      <c r="BHD1865" s="401"/>
      <c r="BHE1865" s="401"/>
      <c r="BHF1865" s="401"/>
      <c r="BHG1865" s="401"/>
      <c r="BHH1865" s="401"/>
      <c r="BHI1865" s="401"/>
      <c r="BHJ1865" s="401"/>
      <c r="BHK1865" s="401"/>
      <c r="BHL1865" s="401"/>
      <c r="BHM1865" s="401"/>
      <c r="BHN1865" s="401"/>
      <c r="BHO1865" s="401"/>
      <c r="BHP1865" s="401"/>
      <c r="BHQ1865" s="401"/>
      <c r="BHR1865" s="401"/>
      <c r="BHS1865" s="401"/>
      <c r="BHT1865" s="401"/>
      <c r="BHU1865" s="401"/>
      <c r="BHV1865" s="401"/>
      <c r="BHW1865" s="401"/>
      <c r="BHX1865" s="401"/>
      <c r="BHY1865" s="401"/>
      <c r="BHZ1865" s="401"/>
      <c r="BIA1865" s="401"/>
      <c r="BIB1865" s="401"/>
      <c r="BIC1865" s="401"/>
      <c r="BID1865" s="401"/>
      <c r="BIE1865" s="401"/>
      <c r="BIF1865" s="401"/>
      <c r="BIG1865" s="401"/>
      <c r="BIH1865" s="401"/>
      <c r="BII1865" s="401"/>
      <c r="BIJ1865" s="401"/>
      <c r="BIK1865" s="401"/>
      <c r="BIL1865" s="401"/>
      <c r="BIM1865" s="401"/>
      <c r="BIN1865" s="401"/>
      <c r="BIO1865" s="401"/>
      <c r="BIP1865" s="401"/>
      <c r="BIQ1865" s="401"/>
      <c r="BIR1865" s="401"/>
      <c r="BIS1865" s="401"/>
      <c r="BIT1865" s="401"/>
      <c r="BIU1865" s="401"/>
      <c r="BIV1865" s="401"/>
      <c r="BIW1865" s="401"/>
      <c r="BIX1865" s="401"/>
      <c r="BIY1865" s="401"/>
      <c r="BIZ1865" s="401"/>
      <c r="BJA1865" s="401"/>
      <c r="BJB1865" s="401"/>
      <c r="BJC1865" s="401"/>
      <c r="BJD1865" s="401"/>
      <c r="BJE1865" s="401"/>
      <c r="BJF1865" s="401"/>
      <c r="BJG1865" s="401"/>
      <c r="BJH1865" s="401"/>
      <c r="BJI1865" s="401"/>
      <c r="BJJ1865" s="401"/>
      <c r="BJK1865" s="401"/>
      <c r="BJL1865" s="401"/>
      <c r="BJM1865" s="401"/>
      <c r="BJN1865" s="401"/>
      <c r="BJO1865" s="401"/>
      <c r="BJP1865" s="401"/>
      <c r="BJQ1865" s="401"/>
      <c r="BJR1865" s="401"/>
      <c r="BJS1865" s="401"/>
      <c r="BJT1865" s="401"/>
      <c r="BJU1865" s="401"/>
      <c r="BJV1865" s="401"/>
      <c r="BJW1865" s="401"/>
      <c r="BJX1865" s="401"/>
      <c r="BJY1865" s="401"/>
      <c r="BJZ1865" s="401"/>
      <c r="BKA1865" s="401"/>
      <c r="BKB1865" s="401"/>
      <c r="BKC1865" s="401"/>
      <c r="BKD1865" s="401"/>
      <c r="BKE1865" s="401"/>
      <c r="BKF1865" s="401"/>
      <c r="BKG1865" s="401"/>
      <c r="BKH1865" s="401"/>
      <c r="BKI1865" s="401"/>
      <c r="BKJ1865" s="401"/>
      <c r="BKK1865" s="401"/>
      <c r="BKL1865" s="401"/>
      <c r="BKM1865" s="401"/>
      <c r="BKN1865" s="401"/>
      <c r="BKO1865" s="401"/>
      <c r="BKP1865" s="401"/>
      <c r="BKQ1865" s="401"/>
      <c r="BKR1865" s="401"/>
      <c r="BKS1865" s="401"/>
      <c r="BKT1865" s="401"/>
      <c r="BKU1865" s="401"/>
      <c r="BKV1865" s="401"/>
      <c r="BKW1865" s="401"/>
      <c r="BKX1865" s="401"/>
      <c r="BKY1865" s="401"/>
      <c r="BKZ1865" s="401"/>
      <c r="BLA1865" s="401"/>
      <c r="BLB1865" s="401"/>
      <c r="BLC1865" s="401"/>
      <c r="BLD1865" s="401"/>
      <c r="BLE1865" s="401"/>
      <c r="BLF1865" s="401"/>
      <c r="BLG1865" s="401"/>
      <c r="BLH1865" s="401"/>
      <c r="BLI1865" s="401"/>
      <c r="BLJ1865" s="401"/>
      <c r="BLK1865" s="401"/>
      <c r="BLL1865" s="401"/>
      <c r="BLM1865" s="401"/>
      <c r="BLN1865" s="401"/>
      <c r="BLO1865" s="401"/>
      <c r="BLP1865" s="401"/>
      <c r="BLQ1865" s="401"/>
      <c r="BLR1865" s="401"/>
      <c r="BLS1865" s="401"/>
      <c r="BLT1865" s="401"/>
      <c r="BLU1865" s="401"/>
      <c r="BLV1865" s="401"/>
      <c r="BLW1865" s="401"/>
      <c r="BLX1865" s="401"/>
      <c r="BLY1865" s="401"/>
      <c r="BLZ1865" s="401"/>
      <c r="BMA1865" s="401"/>
      <c r="BMB1865" s="401"/>
      <c r="BMC1865" s="401"/>
      <c r="BMD1865" s="401"/>
      <c r="BME1865" s="401"/>
      <c r="BMF1865" s="401"/>
      <c r="BMG1865" s="401"/>
      <c r="BMH1865" s="401"/>
      <c r="BMI1865" s="401"/>
      <c r="BMJ1865" s="401"/>
      <c r="BMK1865" s="401"/>
      <c r="BML1865" s="401"/>
      <c r="BMM1865" s="401"/>
      <c r="BMN1865" s="401"/>
      <c r="BMO1865" s="401"/>
      <c r="BMP1865" s="401"/>
      <c r="BMQ1865" s="401"/>
      <c r="BMR1865" s="401"/>
      <c r="BMS1865" s="401"/>
      <c r="BMT1865" s="401"/>
      <c r="BMU1865" s="401"/>
      <c r="BMV1865" s="401"/>
      <c r="BMW1865" s="401"/>
      <c r="BMX1865" s="401"/>
      <c r="BMY1865" s="401"/>
      <c r="BMZ1865" s="401"/>
      <c r="BNA1865" s="401"/>
      <c r="BNB1865" s="401"/>
      <c r="BNC1865" s="401"/>
      <c r="BND1865" s="401"/>
      <c r="BNE1865" s="401"/>
      <c r="BNF1865" s="401"/>
      <c r="BNG1865" s="401"/>
      <c r="BNH1865" s="401"/>
      <c r="BNI1865" s="401"/>
      <c r="BNJ1865" s="401"/>
      <c r="BNK1865" s="401"/>
      <c r="BNL1865" s="401"/>
      <c r="BNM1865" s="401"/>
      <c r="BNN1865" s="401"/>
      <c r="BNO1865" s="401"/>
      <c r="BNP1865" s="401"/>
      <c r="BNQ1865" s="401"/>
      <c r="BNR1865" s="401"/>
      <c r="BNS1865" s="401"/>
      <c r="BNT1865" s="401"/>
      <c r="BNU1865" s="401"/>
      <c r="BNV1865" s="401"/>
      <c r="BNW1865" s="401"/>
      <c r="BNX1865" s="401"/>
      <c r="BNY1865" s="401"/>
      <c r="BNZ1865" s="401"/>
      <c r="BOA1865" s="401"/>
      <c r="BOB1865" s="401"/>
      <c r="BOC1865" s="401"/>
      <c r="BOD1865" s="401"/>
      <c r="BOE1865" s="401"/>
      <c r="BOF1865" s="401"/>
      <c r="BOG1865" s="401"/>
      <c r="BOH1865" s="401"/>
      <c r="BOI1865" s="401"/>
      <c r="BOJ1865" s="401"/>
      <c r="BOK1865" s="401"/>
      <c r="BOL1865" s="401"/>
      <c r="BOM1865" s="401"/>
      <c r="BON1865" s="401"/>
      <c r="BOO1865" s="401"/>
      <c r="BOP1865" s="401"/>
      <c r="BOQ1865" s="401"/>
      <c r="BOR1865" s="401"/>
      <c r="BOS1865" s="401"/>
      <c r="BOT1865" s="401"/>
      <c r="BOU1865" s="401"/>
      <c r="BOV1865" s="401"/>
      <c r="BOW1865" s="401"/>
      <c r="BOX1865" s="401"/>
      <c r="BOY1865" s="401"/>
      <c r="BOZ1865" s="401"/>
      <c r="BPA1865" s="401"/>
      <c r="BPB1865" s="401"/>
      <c r="BPC1865" s="401"/>
      <c r="BPD1865" s="401"/>
      <c r="BPE1865" s="401"/>
      <c r="BPF1865" s="401"/>
      <c r="BPG1865" s="401"/>
      <c r="BPH1865" s="401"/>
      <c r="BPI1865" s="401"/>
      <c r="BPJ1865" s="401"/>
      <c r="BPK1865" s="401"/>
      <c r="BPL1865" s="401"/>
      <c r="BPM1865" s="401"/>
      <c r="BPN1865" s="401"/>
      <c r="BPO1865" s="401"/>
      <c r="BPP1865" s="401"/>
      <c r="BPQ1865" s="401"/>
      <c r="BPR1865" s="401"/>
      <c r="BPS1865" s="401"/>
      <c r="BPT1865" s="401"/>
      <c r="BPU1865" s="401"/>
      <c r="BPV1865" s="401"/>
      <c r="BPW1865" s="401"/>
      <c r="BPX1865" s="401"/>
      <c r="BPY1865" s="401"/>
      <c r="BPZ1865" s="401"/>
      <c r="BQA1865" s="401"/>
      <c r="BQB1865" s="401"/>
      <c r="BQC1865" s="401"/>
      <c r="BQD1865" s="401"/>
      <c r="BQE1865" s="401"/>
      <c r="BQF1865" s="401"/>
      <c r="BQG1865" s="401"/>
      <c r="BQH1865" s="401"/>
      <c r="BQI1865" s="401"/>
      <c r="BQJ1865" s="401"/>
      <c r="BQK1865" s="401"/>
      <c r="BQL1865" s="401"/>
      <c r="BQM1865" s="401"/>
      <c r="BQN1865" s="401"/>
      <c r="BQO1865" s="401"/>
      <c r="BQP1865" s="401"/>
      <c r="BQQ1865" s="401"/>
      <c r="BQR1865" s="401"/>
      <c r="BQS1865" s="401"/>
      <c r="BQT1865" s="401"/>
      <c r="BQU1865" s="401"/>
      <c r="BQV1865" s="401"/>
      <c r="BQW1865" s="401"/>
      <c r="BQX1865" s="401"/>
      <c r="BQY1865" s="401"/>
      <c r="BQZ1865" s="401"/>
      <c r="BRA1865" s="401"/>
      <c r="BRB1865" s="401"/>
      <c r="BRC1865" s="401"/>
      <c r="BRD1865" s="401"/>
      <c r="BRE1865" s="401"/>
      <c r="BRF1865" s="401"/>
      <c r="BRG1865" s="401"/>
      <c r="BRH1865" s="401"/>
      <c r="BRI1865" s="401"/>
      <c r="BRJ1865" s="401"/>
      <c r="BRK1865" s="401"/>
      <c r="BRL1865" s="401"/>
      <c r="BRM1865" s="401"/>
      <c r="BRN1865" s="401"/>
      <c r="BRO1865" s="401"/>
      <c r="BRP1865" s="401"/>
      <c r="BRQ1865" s="401"/>
      <c r="BRR1865" s="401"/>
      <c r="BRS1865" s="401"/>
      <c r="BRT1865" s="401"/>
      <c r="BRU1865" s="401"/>
      <c r="BRV1865" s="401"/>
      <c r="BRW1865" s="401"/>
      <c r="BRX1865" s="401"/>
      <c r="BRY1865" s="401"/>
      <c r="BRZ1865" s="401"/>
      <c r="BSA1865" s="401"/>
      <c r="BSB1865" s="401"/>
      <c r="BSC1865" s="401"/>
      <c r="BSD1865" s="401"/>
      <c r="BSE1865" s="401"/>
      <c r="BSF1865" s="401"/>
      <c r="BSG1865" s="401"/>
      <c r="BSH1865" s="401"/>
      <c r="BSI1865" s="401"/>
      <c r="BSJ1865" s="401"/>
      <c r="BSK1865" s="401"/>
      <c r="BSL1865" s="401"/>
      <c r="BSM1865" s="401"/>
      <c r="BSN1865" s="401"/>
      <c r="BSO1865" s="401"/>
      <c r="BSP1865" s="401"/>
      <c r="BSQ1865" s="401"/>
      <c r="BSR1865" s="401"/>
      <c r="BSS1865" s="401"/>
      <c r="BST1865" s="401"/>
      <c r="BSU1865" s="401"/>
      <c r="BSV1865" s="401"/>
      <c r="BSW1865" s="401"/>
      <c r="BSX1865" s="401"/>
      <c r="BSY1865" s="401"/>
      <c r="BSZ1865" s="401"/>
      <c r="BTA1865" s="401"/>
      <c r="BTB1865" s="401"/>
      <c r="BTC1865" s="401"/>
      <c r="BTD1865" s="401"/>
      <c r="BTE1865" s="401"/>
      <c r="BTF1865" s="401"/>
      <c r="BTG1865" s="401"/>
      <c r="BTH1865" s="401"/>
      <c r="BTI1865" s="401"/>
      <c r="BTJ1865" s="401"/>
      <c r="BTK1865" s="401"/>
      <c r="BTL1865" s="401"/>
      <c r="BTM1865" s="401"/>
      <c r="BTN1865" s="401"/>
      <c r="BTO1865" s="401"/>
      <c r="BTP1865" s="401"/>
      <c r="BTQ1865" s="401"/>
      <c r="BTR1865" s="401"/>
      <c r="BTS1865" s="401"/>
      <c r="BTT1865" s="401"/>
      <c r="BTU1865" s="401"/>
      <c r="BTV1865" s="401"/>
      <c r="BTW1865" s="401"/>
      <c r="BTX1865" s="401"/>
      <c r="BTY1865" s="401"/>
      <c r="BTZ1865" s="401"/>
      <c r="BUA1865" s="401"/>
      <c r="BUB1865" s="401"/>
      <c r="BUC1865" s="401"/>
      <c r="BUD1865" s="401"/>
      <c r="BUE1865" s="401"/>
      <c r="BUF1865" s="401"/>
      <c r="BUG1865" s="401"/>
      <c r="BUH1865" s="401"/>
      <c r="BUI1865" s="401"/>
      <c r="BUJ1865" s="401"/>
      <c r="BUK1865" s="401"/>
      <c r="BUL1865" s="401"/>
      <c r="BUM1865" s="401"/>
      <c r="BUN1865" s="401"/>
      <c r="BUO1865" s="401"/>
      <c r="BUP1865" s="401"/>
      <c r="BUQ1865" s="401"/>
      <c r="BUR1865" s="401"/>
      <c r="BUS1865" s="401"/>
      <c r="BUT1865" s="401"/>
      <c r="BUU1865" s="401"/>
      <c r="BUV1865" s="401"/>
      <c r="BUW1865" s="401"/>
      <c r="BUX1865" s="401"/>
      <c r="BUY1865" s="401"/>
      <c r="BUZ1865" s="401"/>
      <c r="BVA1865" s="401"/>
      <c r="BVB1865" s="401"/>
      <c r="BVC1865" s="401"/>
      <c r="BVD1865" s="401"/>
      <c r="BVE1865" s="401"/>
      <c r="BVF1865" s="401"/>
      <c r="BVG1865" s="401"/>
      <c r="BVH1865" s="401"/>
      <c r="BVI1865" s="401"/>
      <c r="BVJ1865" s="401"/>
      <c r="BVK1865" s="401"/>
      <c r="BVL1865" s="401"/>
      <c r="BVM1865" s="401"/>
      <c r="BVN1865" s="401"/>
      <c r="BVO1865" s="401"/>
      <c r="BVP1865" s="401"/>
      <c r="BVQ1865" s="401"/>
      <c r="BVR1865" s="401"/>
      <c r="BVS1865" s="401"/>
      <c r="BVT1865" s="401"/>
      <c r="BVU1865" s="401"/>
      <c r="BVV1865" s="401"/>
      <c r="BVW1865" s="401"/>
      <c r="BVX1865" s="401"/>
      <c r="BVY1865" s="401"/>
      <c r="BVZ1865" s="401"/>
      <c r="BWA1865" s="401"/>
      <c r="BWB1865" s="401"/>
      <c r="BWC1865" s="401"/>
      <c r="BWD1865" s="401"/>
      <c r="BWE1865" s="401"/>
      <c r="BWF1865" s="401"/>
      <c r="BWG1865" s="401"/>
      <c r="BWH1865" s="401"/>
      <c r="BWI1865" s="401"/>
      <c r="BWJ1865" s="401"/>
      <c r="BWK1865" s="401"/>
      <c r="BWL1865" s="401"/>
      <c r="BWM1865" s="401"/>
      <c r="BWN1865" s="401"/>
      <c r="BWO1865" s="401"/>
      <c r="BWP1865" s="401"/>
      <c r="BWQ1865" s="401"/>
      <c r="BWR1865" s="401"/>
      <c r="BWS1865" s="401"/>
      <c r="BWT1865" s="401"/>
      <c r="BWU1865" s="401"/>
      <c r="BWV1865" s="401"/>
      <c r="BWW1865" s="401"/>
      <c r="BWX1865" s="401"/>
      <c r="BWY1865" s="401"/>
      <c r="BWZ1865" s="401"/>
      <c r="BXA1865" s="401"/>
      <c r="BXB1865" s="401"/>
      <c r="BXC1865" s="401"/>
      <c r="BXD1865" s="401"/>
      <c r="BXE1865" s="401"/>
      <c r="BXF1865" s="401"/>
      <c r="BXG1865" s="401"/>
      <c r="BXH1865" s="401"/>
      <c r="BXI1865" s="401"/>
      <c r="BXJ1865" s="401"/>
      <c r="BXK1865" s="401"/>
      <c r="BXL1865" s="401"/>
      <c r="BXM1865" s="401"/>
      <c r="BXN1865" s="401"/>
      <c r="BXO1865" s="401"/>
      <c r="BXP1865" s="401"/>
      <c r="BXQ1865" s="401"/>
      <c r="BXR1865" s="401"/>
      <c r="BXS1865" s="401"/>
      <c r="BXT1865" s="401"/>
      <c r="BXU1865" s="401"/>
      <c r="BXV1865" s="401"/>
      <c r="BXW1865" s="401"/>
      <c r="BXX1865" s="401"/>
      <c r="BXY1865" s="401"/>
      <c r="BXZ1865" s="401"/>
      <c r="BYA1865" s="401"/>
      <c r="BYB1865" s="401"/>
      <c r="BYC1865" s="401"/>
      <c r="BYD1865" s="401"/>
      <c r="BYE1865" s="401"/>
      <c r="BYF1865" s="401"/>
      <c r="BYG1865" s="401"/>
      <c r="BYH1865" s="401"/>
      <c r="BYI1865" s="401"/>
      <c r="BYJ1865" s="401"/>
      <c r="BYK1865" s="401"/>
      <c r="BYL1865" s="401"/>
      <c r="BYM1865" s="401"/>
      <c r="BYN1865" s="401"/>
      <c r="BYO1865" s="401"/>
      <c r="BYP1865" s="401"/>
      <c r="BYQ1865" s="401"/>
      <c r="BYR1865" s="401"/>
      <c r="BYS1865" s="401"/>
      <c r="BYT1865" s="401"/>
      <c r="BYU1865" s="401"/>
      <c r="BYV1865" s="401"/>
      <c r="BYW1865" s="401"/>
      <c r="BYX1865" s="401"/>
      <c r="BYY1865" s="401"/>
      <c r="BYZ1865" s="401"/>
      <c r="BZA1865" s="401"/>
      <c r="BZB1865" s="401"/>
      <c r="BZC1865" s="401"/>
      <c r="BZD1865" s="401"/>
      <c r="BZE1865" s="401"/>
      <c r="BZF1865" s="401"/>
      <c r="BZG1865" s="401"/>
      <c r="BZH1865" s="401"/>
      <c r="BZI1865" s="401"/>
      <c r="BZJ1865" s="401"/>
      <c r="BZK1865" s="401"/>
      <c r="BZL1865" s="401"/>
      <c r="BZM1865" s="401"/>
      <c r="BZN1865" s="401"/>
      <c r="BZO1865" s="401"/>
      <c r="BZP1865" s="401"/>
      <c r="BZQ1865" s="401"/>
      <c r="BZR1865" s="401"/>
      <c r="BZS1865" s="401"/>
      <c r="BZT1865" s="401"/>
      <c r="BZU1865" s="401"/>
      <c r="BZV1865" s="401"/>
      <c r="BZW1865" s="401"/>
      <c r="BZX1865" s="401"/>
      <c r="BZY1865" s="401"/>
      <c r="BZZ1865" s="401"/>
      <c r="CAA1865" s="401"/>
      <c r="CAB1865" s="401"/>
      <c r="CAC1865" s="401"/>
      <c r="CAD1865" s="401"/>
      <c r="CAE1865" s="401"/>
      <c r="CAF1865" s="401"/>
      <c r="CAG1865" s="401"/>
      <c r="CAH1865" s="401"/>
      <c r="CAI1865" s="401"/>
      <c r="CAJ1865" s="401"/>
      <c r="CAK1865" s="401"/>
      <c r="CAL1865" s="401"/>
      <c r="CAM1865" s="401"/>
      <c r="CAN1865" s="401"/>
      <c r="CAO1865" s="401"/>
      <c r="CAP1865" s="401"/>
      <c r="CAQ1865" s="401"/>
      <c r="CAR1865" s="401"/>
      <c r="CAS1865" s="401"/>
      <c r="CAT1865" s="401"/>
      <c r="CAU1865" s="401"/>
      <c r="CAV1865" s="401"/>
      <c r="CAW1865" s="401"/>
      <c r="CAX1865" s="401"/>
      <c r="CAY1865" s="401"/>
      <c r="CAZ1865" s="401"/>
      <c r="CBA1865" s="401"/>
      <c r="CBB1865" s="401"/>
      <c r="CBC1865" s="401"/>
      <c r="CBD1865" s="401"/>
      <c r="CBE1865" s="401"/>
      <c r="CBF1865" s="401"/>
      <c r="CBG1865" s="401"/>
      <c r="CBH1865" s="401"/>
      <c r="CBI1865" s="401"/>
      <c r="CBJ1865" s="401"/>
      <c r="CBK1865" s="401"/>
      <c r="CBL1865" s="401"/>
      <c r="CBM1865" s="401"/>
      <c r="CBN1865" s="401"/>
      <c r="CBO1865" s="401"/>
      <c r="CBP1865" s="401"/>
      <c r="CBQ1865" s="401"/>
      <c r="CBR1865" s="401"/>
      <c r="CBS1865" s="401"/>
      <c r="CBT1865" s="401"/>
      <c r="CBU1865" s="401"/>
      <c r="CBV1865" s="401"/>
      <c r="CBW1865" s="401"/>
      <c r="CBX1865" s="401"/>
      <c r="CBY1865" s="401"/>
      <c r="CBZ1865" s="401"/>
      <c r="CCA1865" s="401"/>
      <c r="CCB1865" s="401"/>
      <c r="CCC1865" s="401"/>
      <c r="CCD1865" s="401"/>
      <c r="CCE1865" s="401"/>
      <c r="CCF1865" s="401"/>
      <c r="CCG1865" s="401"/>
      <c r="CCH1865" s="401"/>
      <c r="CCI1865" s="401"/>
      <c r="CCJ1865" s="401"/>
      <c r="CCK1865" s="401"/>
      <c r="CCL1865" s="401"/>
      <c r="CCM1865" s="401"/>
      <c r="CCN1865" s="401"/>
      <c r="CCO1865" s="401"/>
      <c r="CCP1865" s="401"/>
      <c r="CCQ1865" s="401"/>
      <c r="CCR1865" s="401"/>
      <c r="CCS1865" s="401"/>
      <c r="CCT1865" s="401"/>
      <c r="CCU1865" s="401"/>
      <c r="CCV1865" s="401"/>
      <c r="CCW1865" s="401"/>
      <c r="CCX1865" s="401"/>
      <c r="CCY1865" s="401"/>
      <c r="CCZ1865" s="401"/>
      <c r="CDA1865" s="401"/>
      <c r="CDB1865" s="401"/>
      <c r="CDC1865" s="401"/>
      <c r="CDD1865" s="401"/>
      <c r="CDE1865" s="401"/>
      <c r="CDF1865" s="401"/>
      <c r="CDG1865" s="401"/>
      <c r="CDH1865" s="401"/>
      <c r="CDI1865" s="401"/>
      <c r="CDJ1865" s="401"/>
      <c r="CDK1865" s="401"/>
      <c r="CDL1865" s="401"/>
      <c r="CDM1865" s="401"/>
      <c r="CDN1865" s="401"/>
      <c r="CDO1865" s="401"/>
      <c r="CDP1865" s="401"/>
      <c r="CDQ1865" s="401"/>
      <c r="CDR1865" s="401"/>
      <c r="CDS1865" s="401"/>
      <c r="CDT1865" s="401"/>
      <c r="CDU1865" s="401"/>
      <c r="CDV1865" s="401"/>
      <c r="CDW1865" s="401"/>
      <c r="CDX1865" s="401"/>
      <c r="CDY1865" s="401"/>
      <c r="CDZ1865" s="401"/>
      <c r="CEA1865" s="401"/>
      <c r="CEB1865" s="401"/>
      <c r="CEC1865" s="401"/>
      <c r="CED1865" s="401"/>
      <c r="CEE1865" s="401"/>
      <c r="CEF1865" s="401"/>
      <c r="CEG1865" s="401"/>
      <c r="CEH1865" s="401"/>
      <c r="CEI1865" s="401"/>
      <c r="CEJ1865" s="401"/>
      <c r="CEK1865" s="401"/>
      <c r="CEL1865" s="401"/>
      <c r="CEM1865" s="401"/>
      <c r="CEN1865" s="401"/>
      <c r="CEO1865" s="401"/>
      <c r="CEP1865" s="401"/>
      <c r="CEQ1865" s="401"/>
      <c r="CER1865" s="401"/>
      <c r="CES1865" s="401"/>
      <c r="CET1865" s="401"/>
      <c r="CEU1865" s="401"/>
      <c r="CEV1865" s="401"/>
      <c r="CEW1865" s="401"/>
      <c r="CEX1865" s="401"/>
      <c r="CEY1865" s="401"/>
      <c r="CEZ1865" s="401"/>
      <c r="CFA1865" s="401"/>
      <c r="CFB1865" s="401"/>
      <c r="CFC1865" s="401"/>
      <c r="CFD1865" s="401"/>
      <c r="CFE1865" s="401"/>
      <c r="CFF1865" s="401"/>
      <c r="CFG1865" s="401"/>
      <c r="CFH1865" s="401"/>
      <c r="CFI1865" s="401"/>
      <c r="CFJ1865" s="401"/>
      <c r="CFK1865" s="401"/>
      <c r="CFL1865" s="401"/>
      <c r="CFM1865" s="401"/>
      <c r="CFN1865" s="401"/>
      <c r="CFO1865" s="401"/>
      <c r="CFP1865" s="401"/>
      <c r="CFQ1865" s="401"/>
      <c r="CFR1865" s="401"/>
      <c r="CFS1865" s="401"/>
      <c r="CFT1865" s="401"/>
      <c r="CFU1865" s="401"/>
      <c r="CFV1865" s="401"/>
      <c r="CFW1865" s="401"/>
      <c r="CFX1865" s="401"/>
      <c r="CFY1865" s="401"/>
      <c r="CFZ1865" s="401"/>
      <c r="CGA1865" s="401"/>
      <c r="CGB1865" s="401"/>
      <c r="CGC1865" s="401"/>
      <c r="CGD1865" s="401"/>
      <c r="CGE1865" s="401"/>
      <c r="CGF1865" s="401"/>
      <c r="CGG1865" s="401"/>
      <c r="CGH1865" s="401"/>
      <c r="CGI1865" s="401"/>
      <c r="CGJ1865" s="401"/>
      <c r="CGK1865" s="401"/>
      <c r="CGL1865" s="401"/>
      <c r="CGM1865" s="401"/>
      <c r="CGN1865" s="401"/>
      <c r="CGO1865" s="401"/>
      <c r="CGP1865" s="401"/>
      <c r="CGQ1865" s="401"/>
      <c r="CGR1865" s="401"/>
      <c r="CGS1865" s="401"/>
      <c r="CGT1865" s="401"/>
      <c r="CGU1865" s="401"/>
      <c r="CGV1865" s="401"/>
      <c r="CGW1865" s="401"/>
      <c r="CGX1865" s="401"/>
      <c r="CGY1865" s="401"/>
      <c r="CGZ1865" s="401"/>
      <c r="CHA1865" s="401"/>
      <c r="CHB1865" s="401"/>
      <c r="CHC1865" s="401"/>
      <c r="CHD1865" s="401"/>
      <c r="CHE1865" s="401"/>
      <c r="CHF1865" s="401"/>
      <c r="CHG1865" s="401"/>
      <c r="CHH1865" s="401"/>
      <c r="CHI1865" s="401"/>
      <c r="CHJ1865" s="401"/>
      <c r="CHK1865" s="401"/>
      <c r="CHL1865" s="401"/>
      <c r="CHM1865" s="401"/>
      <c r="CHN1865" s="401"/>
      <c r="CHO1865" s="401"/>
      <c r="CHP1865" s="401"/>
      <c r="CHQ1865" s="401"/>
      <c r="CHR1865" s="401"/>
      <c r="CHS1865" s="401"/>
      <c r="CHT1865" s="401"/>
      <c r="CHU1865" s="401"/>
      <c r="CHV1865" s="401"/>
      <c r="CHW1865" s="401"/>
      <c r="CHX1865" s="401"/>
      <c r="CHY1865" s="401"/>
      <c r="CHZ1865" s="401"/>
      <c r="CIA1865" s="401"/>
      <c r="CIB1865" s="401"/>
      <c r="CIC1865" s="401"/>
      <c r="CID1865" s="401"/>
      <c r="CIE1865" s="401"/>
      <c r="CIF1865" s="401"/>
      <c r="CIG1865" s="401"/>
      <c r="CIH1865" s="401"/>
      <c r="CII1865" s="401"/>
      <c r="CIJ1865" s="401"/>
      <c r="CIK1865" s="401"/>
      <c r="CIL1865" s="401"/>
      <c r="CIM1865" s="401"/>
      <c r="CIN1865" s="401"/>
      <c r="CIO1865" s="401"/>
      <c r="CIP1865" s="401"/>
      <c r="CIQ1865" s="401"/>
      <c r="CIR1865" s="401"/>
      <c r="CIS1865" s="401"/>
      <c r="CIT1865" s="401"/>
      <c r="CIU1865" s="401"/>
      <c r="CIV1865" s="401"/>
      <c r="CIW1865" s="401"/>
      <c r="CIX1865" s="401"/>
      <c r="CIY1865" s="401"/>
      <c r="CIZ1865" s="401"/>
      <c r="CJA1865" s="401"/>
      <c r="CJB1865" s="401"/>
      <c r="CJC1865" s="401"/>
      <c r="CJD1865" s="401"/>
      <c r="CJE1865" s="401"/>
      <c r="CJF1865" s="401"/>
      <c r="CJG1865" s="401"/>
      <c r="CJH1865" s="401"/>
      <c r="CJI1865" s="401"/>
      <c r="CJJ1865" s="401"/>
      <c r="CJK1865" s="401"/>
      <c r="CJL1865" s="401"/>
      <c r="CJM1865" s="401"/>
      <c r="CJN1865" s="401"/>
      <c r="CJO1865" s="401"/>
      <c r="CJP1865" s="401"/>
      <c r="CJQ1865" s="401"/>
      <c r="CJR1865" s="401"/>
      <c r="CJS1865" s="401"/>
      <c r="CJT1865" s="401"/>
      <c r="CJU1865" s="401"/>
      <c r="CJV1865" s="401"/>
      <c r="CJW1865" s="401"/>
      <c r="CJX1865" s="401"/>
      <c r="CJY1865" s="401"/>
      <c r="CJZ1865" s="401"/>
      <c r="CKA1865" s="401"/>
      <c r="CKB1865" s="401"/>
      <c r="CKC1865" s="401"/>
      <c r="CKD1865" s="401"/>
      <c r="CKE1865" s="401"/>
      <c r="CKF1865" s="401"/>
      <c r="CKG1865" s="401"/>
      <c r="CKH1865" s="401"/>
      <c r="CKI1865" s="401"/>
      <c r="CKJ1865" s="401"/>
      <c r="CKK1865" s="401"/>
      <c r="CKL1865" s="401"/>
      <c r="CKM1865" s="401"/>
      <c r="CKN1865" s="401"/>
      <c r="CKO1865" s="401"/>
      <c r="CKP1865" s="401"/>
      <c r="CKQ1865" s="401"/>
      <c r="CKR1865" s="401"/>
      <c r="CKS1865" s="401"/>
      <c r="CKT1865" s="401"/>
      <c r="CKU1865" s="401"/>
      <c r="CKV1865" s="401"/>
      <c r="CKW1865" s="401"/>
      <c r="CKX1865" s="401"/>
      <c r="CKY1865" s="401"/>
      <c r="CKZ1865" s="401"/>
      <c r="CLA1865" s="401"/>
      <c r="CLB1865" s="401"/>
      <c r="CLC1865" s="401"/>
      <c r="CLD1865" s="401"/>
      <c r="CLE1865" s="401"/>
      <c r="CLF1865" s="401"/>
      <c r="CLG1865" s="401"/>
      <c r="CLH1865" s="401"/>
      <c r="CLI1865" s="401"/>
      <c r="CLJ1865" s="401"/>
      <c r="CLK1865" s="401"/>
      <c r="CLL1865" s="401"/>
      <c r="CLM1865" s="401"/>
      <c r="CLN1865" s="401"/>
      <c r="CLO1865" s="401"/>
      <c r="CLP1865" s="401"/>
      <c r="CLQ1865" s="401"/>
      <c r="CLR1865" s="401"/>
      <c r="CLS1865" s="401"/>
      <c r="CLT1865" s="401"/>
      <c r="CLU1865" s="401"/>
      <c r="CLV1865" s="401"/>
      <c r="CLW1865" s="401"/>
      <c r="CLX1865" s="401"/>
      <c r="CLY1865" s="401"/>
      <c r="CLZ1865" s="401"/>
      <c r="CMA1865" s="401"/>
      <c r="CMB1865" s="401"/>
      <c r="CMC1865" s="401"/>
      <c r="CMD1865" s="401"/>
      <c r="CME1865" s="401"/>
      <c r="CMF1865" s="401"/>
      <c r="CMG1865" s="401"/>
      <c r="CMH1865" s="401"/>
      <c r="CMI1865" s="401"/>
      <c r="CMJ1865" s="401"/>
      <c r="CMK1865" s="401"/>
      <c r="CML1865" s="401"/>
      <c r="CMM1865" s="401"/>
      <c r="CMN1865" s="401"/>
      <c r="CMO1865" s="401"/>
      <c r="CMP1865" s="401"/>
      <c r="CMQ1865" s="401"/>
      <c r="CMR1865" s="401"/>
      <c r="CMS1865" s="401"/>
      <c r="CMT1865" s="401"/>
      <c r="CMU1865" s="401"/>
      <c r="CMV1865" s="401"/>
      <c r="CMW1865" s="401"/>
      <c r="CMX1865" s="401"/>
      <c r="CMY1865" s="401"/>
      <c r="CMZ1865" s="401"/>
      <c r="CNA1865" s="401"/>
      <c r="CNB1865" s="401"/>
      <c r="CNC1865" s="401"/>
      <c r="CND1865" s="401"/>
      <c r="CNE1865" s="401"/>
      <c r="CNF1865" s="401"/>
      <c r="CNG1865" s="401"/>
      <c r="CNH1865" s="401"/>
      <c r="CNI1865" s="401"/>
      <c r="CNJ1865" s="401"/>
      <c r="CNK1865" s="401"/>
      <c r="CNL1865" s="401"/>
      <c r="CNM1865" s="401"/>
      <c r="CNN1865" s="401"/>
      <c r="CNO1865" s="401"/>
      <c r="CNP1865" s="401"/>
      <c r="CNQ1865" s="401"/>
      <c r="CNR1865" s="401"/>
      <c r="CNS1865" s="401"/>
      <c r="CNT1865" s="401"/>
      <c r="CNU1865" s="401"/>
      <c r="CNV1865" s="401"/>
      <c r="CNW1865" s="401"/>
      <c r="CNX1865" s="401"/>
      <c r="CNY1865" s="401"/>
      <c r="CNZ1865" s="401"/>
      <c r="COA1865" s="401"/>
      <c r="COB1865" s="401"/>
      <c r="COC1865" s="401"/>
      <c r="COD1865" s="401"/>
      <c r="COE1865" s="401"/>
      <c r="COF1865" s="401"/>
      <c r="COG1865" s="401"/>
      <c r="COH1865" s="401"/>
      <c r="COI1865" s="401"/>
      <c r="COJ1865" s="401"/>
      <c r="COK1865" s="401"/>
      <c r="COL1865" s="401"/>
      <c r="COM1865" s="401"/>
      <c r="CON1865" s="401"/>
      <c r="COO1865" s="401"/>
      <c r="COP1865" s="401"/>
      <c r="COQ1865" s="401"/>
      <c r="COR1865" s="401"/>
      <c r="COS1865" s="401"/>
      <c r="COT1865" s="401"/>
      <c r="COU1865" s="401"/>
      <c r="COV1865" s="401"/>
      <c r="COW1865" s="401"/>
      <c r="COX1865" s="401"/>
      <c r="COY1865" s="401"/>
      <c r="COZ1865" s="401"/>
      <c r="CPA1865" s="401"/>
      <c r="CPB1865" s="401"/>
      <c r="CPC1865" s="401"/>
      <c r="CPD1865" s="401"/>
      <c r="CPE1865" s="401"/>
      <c r="CPF1865" s="401"/>
      <c r="CPG1865" s="401"/>
      <c r="CPH1865" s="401"/>
      <c r="CPI1865" s="401"/>
      <c r="CPJ1865" s="401"/>
      <c r="CPK1865" s="401"/>
      <c r="CPL1865" s="401"/>
      <c r="CPM1865" s="401"/>
      <c r="CPN1865" s="401"/>
      <c r="CPO1865" s="401"/>
      <c r="CPP1865" s="401"/>
      <c r="CPQ1865" s="401"/>
      <c r="CPR1865" s="401"/>
      <c r="CPS1865" s="401"/>
      <c r="CPT1865" s="401"/>
      <c r="CPU1865" s="401"/>
      <c r="CPV1865" s="401"/>
      <c r="CPW1865" s="401"/>
      <c r="CPX1865" s="401"/>
      <c r="CPY1865" s="401"/>
      <c r="CPZ1865" s="401"/>
      <c r="CQA1865" s="401"/>
      <c r="CQB1865" s="401"/>
      <c r="CQC1865" s="401"/>
      <c r="CQD1865" s="401"/>
      <c r="CQE1865" s="401"/>
      <c r="CQF1865" s="401"/>
      <c r="CQG1865" s="401"/>
      <c r="CQH1865" s="401"/>
      <c r="CQI1865" s="401"/>
      <c r="CQJ1865" s="401"/>
      <c r="CQK1865" s="401"/>
      <c r="CQL1865" s="401"/>
      <c r="CQM1865" s="401"/>
      <c r="CQN1865" s="401"/>
      <c r="CQO1865" s="401"/>
      <c r="CQP1865" s="401"/>
      <c r="CQQ1865" s="401"/>
      <c r="CQR1865" s="401"/>
      <c r="CQS1865" s="401"/>
      <c r="CQT1865" s="401"/>
      <c r="CQU1865" s="401"/>
      <c r="CQV1865" s="401"/>
      <c r="CQW1865" s="401"/>
      <c r="CQX1865" s="401"/>
      <c r="CQY1865" s="401"/>
      <c r="CQZ1865" s="401"/>
      <c r="CRA1865" s="401"/>
      <c r="CRB1865" s="401"/>
      <c r="CRC1865" s="401"/>
      <c r="CRD1865" s="401"/>
      <c r="CRE1865" s="401"/>
      <c r="CRF1865" s="401"/>
      <c r="CRG1865" s="401"/>
      <c r="CRH1865" s="401"/>
      <c r="CRI1865" s="401"/>
      <c r="CRJ1865" s="401"/>
      <c r="CRK1865" s="401"/>
      <c r="CRL1865" s="401"/>
      <c r="CRM1865" s="401"/>
      <c r="CRN1865" s="401"/>
      <c r="CRO1865" s="401"/>
      <c r="CRP1865" s="401"/>
      <c r="CRQ1865" s="401"/>
      <c r="CRR1865" s="401"/>
      <c r="CRS1865" s="401"/>
      <c r="CRT1865" s="401"/>
      <c r="CRU1865" s="401"/>
      <c r="CRV1865" s="401"/>
      <c r="CRW1865" s="401"/>
      <c r="CRX1865" s="401"/>
      <c r="CRY1865" s="401"/>
      <c r="CRZ1865" s="401"/>
      <c r="CSA1865" s="401"/>
      <c r="CSB1865" s="401"/>
      <c r="CSC1865" s="401"/>
      <c r="CSD1865" s="401"/>
      <c r="CSE1865" s="401"/>
      <c r="CSF1865" s="401"/>
      <c r="CSG1865" s="401"/>
      <c r="CSH1865" s="401"/>
      <c r="CSI1865" s="401"/>
      <c r="CSJ1865" s="401"/>
      <c r="CSK1865" s="401"/>
      <c r="CSL1865" s="401"/>
      <c r="CSM1865" s="401"/>
      <c r="CSN1865" s="401"/>
      <c r="CSO1865" s="401"/>
      <c r="CSP1865" s="401"/>
      <c r="CSQ1865" s="401"/>
      <c r="CSR1865" s="401"/>
      <c r="CSS1865" s="401"/>
      <c r="CST1865" s="401"/>
      <c r="CSU1865" s="401"/>
      <c r="CSV1865" s="401"/>
      <c r="CSW1865" s="401"/>
      <c r="CSX1865" s="401"/>
      <c r="CSY1865" s="401"/>
      <c r="CSZ1865" s="401"/>
      <c r="CTA1865" s="401"/>
      <c r="CTB1865" s="401"/>
      <c r="CTC1865" s="401"/>
      <c r="CTD1865" s="401"/>
      <c r="CTE1865" s="401"/>
      <c r="CTF1865" s="401"/>
      <c r="CTG1865" s="401"/>
      <c r="CTH1865" s="401"/>
      <c r="CTI1865" s="401"/>
      <c r="CTJ1865" s="401"/>
      <c r="CTK1865" s="401"/>
      <c r="CTL1865" s="401"/>
      <c r="CTM1865" s="401"/>
      <c r="CTN1865" s="401"/>
      <c r="CTO1865" s="401"/>
      <c r="CTP1865" s="401"/>
      <c r="CTQ1865" s="401"/>
      <c r="CTR1865" s="401"/>
      <c r="CTS1865" s="401"/>
      <c r="CTT1865" s="401"/>
      <c r="CTU1865" s="401"/>
      <c r="CTV1865" s="401"/>
      <c r="CTW1865" s="401"/>
      <c r="CTX1865" s="401"/>
      <c r="CTY1865" s="401"/>
      <c r="CTZ1865" s="401"/>
      <c r="CUA1865" s="401"/>
      <c r="CUB1865" s="401"/>
      <c r="CUC1865" s="401"/>
      <c r="CUD1865" s="401"/>
      <c r="CUE1865" s="401"/>
      <c r="CUF1865" s="401"/>
      <c r="CUG1865" s="401"/>
      <c r="CUH1865" s="401"/>
      <c r="CUI1865" s="401"/>
      <c r="CUJ1865" s="401"/>
      <c r="CUK1865" s="401"/>
      <c r="CUL1865" s="401"/>
      <c r="CUM1865" s="401"/>
      <c r="CUN1865" s="401"/>
      <c r="CUO1865" s="401"/>
      <c r="CUP1865" s="401"/>
      <c r="CUQ1865" s="401"/>
      <c r="CUR1865" s="401"/>
      <c r="CUS1865" s="401"/>
      <c r="CUT1865" s="401"/>
      <c r="CUU1865" s="401"/>
      <c r="CUV1865" s="401"/>
      <c r="CUW1865" s="401"/>
      <c r="CUX1865" s="401"/>
      <c r="CUY1865" s="401"/>
      <c r="CUZ1865" s="401"/>
      <c r="CVA1865" s="401"/>
      <c r="CVB1865" s="401"/>
      <c r="CVC1865" s="401"/>
      <c r="CVD1865" s="401"/>
      <c r="CVE1865" s="401"/>
      <c r="CVF1865" s="401"/>
      <c r="CVG1865" s="401"/>
      <c r="CVH1865" s="401"/>
      <c r="CVI1865" s="401"/>
      <c r="CVJ1865" s="401"/>
      <c r="CVK1865" s="401"/>
      <c r="CVL1865" s="401"/>
      <c r="CVM1865" s="401"/>
      <c r="CVN1865" s="401"/>
      <c r="CVO1865" s="401"/>
      <c r="CVP1865" s="401"/>
      <c r="CVQ1865" s="401"/>
      <c r="CVR1865" s="401"/>
      <c r="CVS1865" s="401"/>
      <c r="CVT1865" s="401"/>
      <c r="CVU1865" s="401"/>
      <c r="CVV1865" s="401"/>
      <c r="CVW1865" s="401"/>
      <c r="CVX1865" s="401"/>
      <c r="CVY1865" s="401"/>
      <c r="CVZ1865" s="401"/>
      <c r="CWA1865" s="401"/>
      <c r="CWB1865" s="401"/>
      <c r="CWC1865" s="401"/>
      <c r="CWD1865" s="401"/>
      <c r="CWE1865" s="401"/>
      <c r="CWF1865" s="401"/>
      <c r="CWG1865" s="401"/>
      <c r="CWH1865" s="401"/>
      <c r="CWI1865" s="401"/>
      <c r="CWJ1865" s="401"/>
      <c r="CWK1865" s="401"/>
      <c r="CWL1865" s="401"/>
      <c r="CWM1865" s="401"/>
      <c r="CWN1865" s="401"/>
      <c r="CWO1865" s="401"/>
      <c r="CWP1865" s="401"/>
      <c r="CWQ1865" s="401"/>
      <c r="CWR1865" s="401"/>
      <c r="CWS1865" s="401"/>
      <c r="CWT1865" s="401"/>
      <c r="CWU1865" s="401"/>
      <c r="CWV1865" s="401"/>
      <c r="CWW1865" s="401"/>
      <c r="CWX1865" s="401"/>
      <c r="CWY1865" s="401"/>
      <c r="CWZ1865" s="401"/>
      <c r="CXA1865" s="401"/>
      <c r="CXB1865" s="401"/>
      <c r="CXC1865" s="401"/>
      <c r="CXD1865" s="401"/>
      <c r="CXE1865" s="401"/>
      <c r="CXF1865" s="401"/>
      <c r="CXG1865" s="401"/>
      <c r="CXH1865" s="401"/>
      <c r="CXI1865" s="401"/>
      <c r="CXJ1865" s="401"/>
      <c r="CXK1865" s="401"/>
      <c r="CXL1865" s="401"/>
      <c r="CXM1865" s="401"/>
      <c r="CXN1865" s="401"/>
      <c r="CXO1865" s="401"/>
      <c r="CXP1865" s="401"/>
      <c r="CXQ1865" s="401"/>
      <c r="CXR1865" s="401"/>
      <c r="CXS1865" s="401"/>
      <c r="CXT1865" s="401"/>
      <c r="CXU1865" s="401"/>
      <c r="CXV1865" s="401"/>
      <c r="CXW1865" s="401"/>
      <c r="CXX1865" s="401"/>
      <c r="CXY1865" s="401"/>
      <c r="CXZ1865" s="401"/>
      <c r="CYA1865" s="401"/>
      <c r="CYB1865" s="401"/>
      <c r="CYC1865" s="401"/>
      <c r="CYD1865" s="401"/>
      <c r="CYE1865" s="401"/>
      <c r="CYF1865" s="401"/>
      <c r="CYG1865" s="401"/>
      <c r="CYH1865" s="401"/>
      <c r="CYI1865" s="401"/>
      <c r="CYJ1865" s="401"/>
      <c r="CYK1865" s="401"/>
      <c r="CYL1865" s="401"/>
      <c r="CYM1865" s="401"/>
      <c r="CYN1865" s="401"/>
      <c r="CYO1865" s="401"/>
      <c r="CYP1865" s="401"/>
      <c r="CYQ1865" s="401"/>
      <c r="CYR1865" s="401"/>
      <c r="CYS1865" s="401"/>
      <c r="CYT1865" s="401"/>
      <c r="CYU1865" s="401"/>
      <c r="CYV1865" s="401"/>
      <c r="CYW1865" s="401"/>
      <c r="CYX1865" s="401"/>
      <c r="CYY1865" s="401"/>
      <c r="CYZ1865" s="401"/>
      <c r="CZA1865" s="401"/>
      <c r="CZB1865" s="401"/>
      <c r="CZC1865" s="401"/>
      <c r="CZD1865" s="401"/>
      <c r="CZE1865" s="401"/>
      <c r="CZF1865" s="401"/>
      <c r="CZG1865" s="401"/>
      <c r="CZH1865" s="401"/>
      <c r="CZI1865" s="401"/>
      <c r="CZJ1865" s="401"/>
      <c r="CZK1865" s="401"/>
      <c r="CZL1865" s="401"/>
      <c r="CZM1865" s="401"/>
      <c r="CZN1865" s="401"/>
      <c r="CZO1865" s="401"/>
      <c r="CZP1865" s="401"/>
      <c r="CZQ1865" s="401"/>
      <c r="CZR1865" s="401"/>
      <c r="CZS1865" s="401"/>
      <c r="CZT1865" s="401"/>
      <c r="CZU1865" s="401"/>
      <c r="CZV1865" s="401"/>
      <c r="CZW1865" s="401"/>
      <c r="CZX1865" s="401"/>
      <c r="CZY1865" s="401"/>
      <c r="CZZ1865" s="401"/>
      <c r="DAA1865" s="401"/>
      <c r="DAB1865" s="401"/>
      <c r="DAC1865" s="401"/>
      <c r="DAD1865" s="401"/>
      <c r="DAE1865" s="401"/>
      <c r="DAF1865" s="401"/>
      <c r="DAG1865" s="401"/>
      <c r="DAH1865" s="401"/>
      <c r="DAI1865" s="401"/>
      <c r="DAJ1865" s="401"/>
      <c r="DAK1865" s="401"/>
      <c r="DAL1865" s="401"/>
      <c r="DAM1865" s="401"/>
      <c r="DAN1865" s="401"/>
      <c r="DAO1865" s="401"/>
      <c r="DAP1865" s="401"/>
      <c r="DAQ1865" s="401"/>
      <c r="DAR1865" s="401"/>
      <c r="DAS1865" s="401"/>
      <c r="DAT1865" s="401"/>
      <c r="DAU1865" s="401"/>
      <c r="DAV1865" s="401"/>
      <c r="DAW1865" s="401"/>
      <c r="DAX1865" s="401"/>
      <c r="DAY1865" s="401"/>
      <c r="DAZ1865" s="401"/>
      <c r="DBA1865" s="401"/>
      <c r="DBB1865" s="401"/>
      <c r="DBC1865" s="401"/>
      <c r="DBD1865" s="401"/>
      <c r="DBE1865" s="401"/>
      <c r="DBF1865" s="401"/>
      <c r="DBG1865" s="401"/>
      <c r="DBH1865" s="401"/>
      <c r="DBI1865" s="401"/>
      <c r="DBJ1865" s="401"/>
      <c r="DBK1865" s="401"/>
      <c r="DBL1865" s="401"/>
      <c r="DBM1865" s="401"/>
      <c r="DBN1865" s="401"/>
      <c r="DBO1865" s="401"/>
      <c r="DBP1865" s="401"/>
      <c r="DBQ1865" s="401"/>
      <c r="DBR1865" s="401"/>
      <c r="DBS1865" s="401"/>
      <c r="DBT1865" s="401"/>
      <c r="DBU1865" s="401"/>
      <c r="DBV1865" s="401"/>
      <c r="DBW1865" s="401"/>
      <c r="DBX1865" s="401"/>
      <c r="DBY1865" s="401"/>
      <c r="DBZ1865" s="401"/>
      <c r="DCA1865" s="401"/>
      <c r="DCB1865" s="401"/>
      <c r="DCC1865" s="401"/>
      <c r="DCD1865" s="401"/>
      <c r="DCE1865" s="401"/>
      <c r="DCF1865" s="401"/>
      <c r="DCG1865" s="401"/>
      <c r="DCH1865" s="401"/>
      <c r="DCI1865" s="401"/>
      <c r="DCJ1865" s="401"/>
      <c r="DCK1865" s="401"/>
      <c r="DCL1865" s="401"/>
      <c r="DCM1865" s="401"/>
      <c r="DCN1865" s="401"/>
      <c r="DCO1865" s="401"/>
      <c r="DCP1865" s="401"/>
      <c r="DCQ1865" s="401"/>
      <c r="DCR1865" s="401"/>
      <c r="DCS1865" s="401"/>
      <c r="DCT1865" s="401"/>
      <c r="DCU1865" s="401"/>
      <c r="DCV1865" s="401"/>
      <c r="DCW1865" s="401"/>
      <c r="DCX1865" s="401"/>
      <c r="DCY1865" s="401"/>
      <c r="DCZ1865" s="401"/>
      <c r="DDA1865" s="401"/>
      <c r="DDB1865" s="401"/>
      <c r="DDC1865" s="401"/>
      <c r="DDD1865" s="401"/>
      <c r="DDE1865" s="401"/>
      <c r="DDF1865" s="401"/>
      <c r="DDG1865" s="401"/>
      <c r="DDH1865" s="401"/>
      <c r="DDI1865" s="401"/>
      <c r="DDJ1865" s="401"/>
      <c r="DDK1865" s="401"/>
      <c r="DDL1865" s="401"/>
      <c r="DDM1865" s="401"/>
      <c r="DDN1865" s="401"/>
      <c r="DDO1865" s="401"/>
      <c r="DDP1865" s="401"/>
      <c r="DDQ1865" s="401"/>
      <c r="DDR1865" s="401"/>
      <c r="DDS1865" s="401"/>
      <c r="DDT1865" s="401"/>
      <c r="DDU1865" s="401"/>
      <c r="DDV1865" s="401"/>
      <c r="DDW1865" s="401"/>
      <c r="DDX1865" s="401"/>
      <c r="DDY1865" s="401"/>
      <c r="DDZ1865" s="401"/>
      <c r="DEA1865" s="401"/>
      <c r="DEB1865" s="401"/>
      <c r="DEC1865" s="401"/>
      <c r="DED1865" s="401"/>
      <c r="DEE1865" s="401"/>
      <c r="DEF1865" s="401"/>
      <c r="DEG1865" s="401"/>
      <c r="DEH1865" s="401"/>
      <c r="DEI1865" s="401"/>
      <c r="DEJ1865" s="401"/>
      <c r="DEK1865" s="401"/>
      <c r="DEL1865" s="401"/>
      <c r="DEM1865" s="401"/>
      <c r="DEN1865" s="401"/>
      <c r="DEO1865" s="401"/>
      <c r="DEP1865" s="401"/>
      <c r="DEQ1865" s="401"/>
      <c r="DER1865" s="401"/>
      <c r="DES1865" s="401"/>
      <c r="DET1865" s="401"/>
      <c r="DEU1865" s="401"/>
      <c r="DEV1865" s="401"/>
      <c r="DEW1865" s="401"/>
      <c r="DEX1865" s="401"/>
      <c r="DEY1865" s="401"/>
      <c r="DEZ1865" s="401"/>
      <c r="DFA1865" s="401"/>
      <c r="DFB1865" s="401"/>
      <c r="DFC1865" s="401"/>
      <c r="DFD1865" s="401"/>
      <c r="DFE1865" s="401"/>
      <c r="DFF1865" s="401"/>
      <c r="DFG1865" s="401"/>
      <c r="DFH1865" s="401"/>
      <c r="DFI1865" s="401"/>
      <c r="DFJ1865" s="401"/>
      <c r="DFK1865" s="401"/>
      <c r="DFL1865" s="401"/>
      <c r="DFM1865" s="401"/>
      <c r="DFN1865" s="401"/>
      <c r="DFO1865" s="401"/>
      <c r="DFP1865" s="401"/>
      <c r="DFQ1865" s="401"/>
      <c r="DFR1865" s="401"/>
      <c r="DFS1865" s="401"/>
      <c r="DFT1865" s="401"/>
      <c r="DFU1865" s="401"/>
      <c r="DFV1865" s="401"/>
      <c r="DFW1865" s="401"/>
      <c r="DFX1865" s="401"/>
      <c r="DFY1865" s="401"/>
      <c r="DFZ1865" s="401"/>
      <c r="DGA1865" s="401"/>
      <c r="DGB1865" s="401"/>
      <c r="DGC1865" s="401"/>
      <c r="DGD1865" s="401"/>
      <c r="DGE1865" s="401"/>
      <c r="DGF1865" s="401"/>
      <c r="DGG1865" s="401"/>
      <c r="DGH1865" s="401"/>
      <c r="DGI1865" s="401"/>
      <c r="DGJ1865" s="401"/>
      <c r="DGK1865" s="401"/>
      <c r="DGL1865" s="401"/>
      <c r="DGM1865" s="401"/>
      <c r="DGN1865" s="401"/>
      <c r="DGO1865" s="401"/>
      <c r="DGP1865" s="401"/>
      <c r="DGQ1865" s="401"/>
      <c r="DGR1865" s="401"/>
      <c r="DGS1865" s="401"/>
      <c r="DGT1865" s="401"/>
      <c r="DGU1865" s="401"/>
      <c r="DGV1865" s="401"/>
      <c r="DGW1865" s="401"/>
      <c r="DGX1865" s="401"/>
      <c r="DGY1865" s="401"/>
      <c r="DGZ1865" s="401"/>
      <c r="DHA1865" s="401"/>
      <c r="DHB1865" s="401"/>
      <c r="DHC1865" s="401"/>
      <c r="DHD1865" s="401"/>
      <c r="DHE1865" s="401"/>
      <c r="DHF1865" s="401"/>
      <c r="DHG1865" s="401"/>
      <c r="DHH1865" s="401"/>
      <c r="DHI1865" s="401"/>
      <c r="DHJ1865" s="401"/>
      <c r="DHK1865" s="401"/>
      <c r="DHL1865" s="401"/>
      <c r="DHM1865" s="401"/>
      <c r="DHN1865" s="401"/>
      <c r="DHO1865" s="401"/>
      <c r="DHP1865" s="401"/>
      <c r="DHQ1865" s="401"/>
      <c r="DHR1865" s="401"/>
      <c r="DHS1865" s="401"/>
      <c r="DHT1865" s="401"/>
      <c r="DHU1865" s="401"/>
      <c r="DHV1865" s="401"/>
      <c r="DHW1865" s="401"/>
      <c r="DHX1865" s="401"/>
      <c r="DHY1865" s="401"/>
      <c r="DHZ1865" s="401"/>
      <c r="DIA1865" s="401"/>
      <c r="DIB1865" s="401"/>
      <c r="DIC1865" s="401"/>
      <c r="DID1865" s="401"/>
      <c r="DIE1865" s="401"/>
      <c r="DIF1865" s="401"/>
      <c r="DIG1865" s="401"/>
      <c r="DIH1865" s="401"/>
      <c r="DII1865" s="401"/>
      <c r="DIJ1865" s="401"/>
      <c r="DIK1865" s="401"/>
      <c r="DIL1865" s="401"/>
      <c r="DIM1865" s="401"/>
      <c r="DIN1865" s="401"/>
      <c r="DIO1865" s="401"/>
      <c r="DIP1865" s="401"/>
      <c r="DIQ1865" s="401"/>
      <c r="DIR1865" s="401"/>
      <c r="DIS1865" s="401"/>
      <c r="DIT1865" s="401"/>
      <c r="DIU1865" s="401"/>
      <c r="DIV1865" s="401"/>
      <c r="DIW1865" s="401"/>
      <c r="DIX1865" s="401"/>
      <c r="DIY1865" s="401"/>
      <c r="DIZ1865" s="401"/>
      <c r="DJA1865" s="401"/>
      <c r="DJB1865" s="401"/>
      <c r="DJC1865" s="401"/>
      <c r="DJD1865" s="401"/>
      <c r="DJE1865" s="401"/>
      <c r="DJF1865" s="401"/>
      <c r="DJG1865" s="401"/>
      <c r="DJH1865" s="401"/>
      <c r="DJI1865" s="401"/>
      <c r="DJJ1865" s="401"/>
      <c r="DJK1865" s="401"/>
      <c r="DJL1865" s="401"/>
      <c r="DJM1865" s="401"/>
      <c r="DJN1865" s="401"/>
      <c r="DJO1865" s="401"/>
      <c r="DJP1865" s="401"/>
      <c r="DJQ1865" s="401"/>
      <c r="DJR1865" s="401"/>
      <c r="DJS1865" s="401"/>
      <c r="DJT1865" s="401"/>
      <c r="DJU1865" s="401"/>
      <c r="DJV1865" s="401"/>
      <c r="DJW1865" s="401"/>
      <c r="DJX1865" s="401"/>
      <c r="DJY1865" s="401"/>
      <c r="DJZ1865" s="401"/>
      <c r="DKA1865" s="401"/>
      <c r="DKB1865" s="401"/>
      <c r="DKC1865" s="401"/>
      <c r="DKD1865" s="401"/>
      <c r="DKE1865" s="401"/>
      <c r="DKF1865" s="401"/>
      <c r="DKG1865" s="401"/>
      <c r="DKH1865" s="401"/>
      <c r="DKI1865" s="401"/>
      <c r="DKJ1865" s="401"/>
      <c r="DKK1865" s="401"/>
      <c r="DKL1865" s="401"/>
      <c r="DKM1865" s="401"/>
      <c r="DKN1865" s="401"/>
      <c r="DKO1865" s="401"/>
      <c r="DKP1865" s="401"/>
      <c r="DKQ1865" s="401"/>
      <c r="DKR1865" s="401"/>
      <c r="DKS1865" s="401"/>
      <c r="DKT1865" s="401"/>
      <c r="DKU1865" s="401"/>
      <c r="DKV1865" s="401"/>
      <c r="DKW1865" s="401"/>
      <c r="DKX1865" s="401"/>
      <c r="DKY1865" s="401"/>
      <c r="DKZ1865" s="401"/>
      <c r="DLA1865" s="401"/>
      <c r="DLB1865" s="401"/>
      <c r="DLC1865" s="401"/>
      <c r="DLD1865" s="401"/>
      <c r="DLE1865" s="401"/>
      <c r="DLF1865" s="401"/>
      <c r="DLG1865" s="401"/>
      <c r="DLH1865" s="401"/>
      <c r="DLI1865" s="401"/>
      <c r="DLJ1865" s="401"/>
      <c r="DLK1865" s="401"/>
      <c r="DLL1865" s="401"/>
      <c r="DLM1865" s="401"/>
      <c r="DLN1865" s="401"/>
      <c r="DLO1865" s="401"/>
      <c r="DLP1865" s="401"/>
      <c r="DLQ1865" s="401"/>
      <c r="DLR1865" s="401"/>
      <c r="DLS1865" s="401"/>
      <c r="DLT1865" s="401"/>
      <c r="DLU1865" s="401"/>
      <c r="DLV1865" s="401"/>
      <c r="DLW1865" s="401"/>
      <c r="DLX1865" s="401"/>
      <c r="DLY1865" s="401"/>
      <c r="DLZ1865" s="401"/>
      <c r="DMA1865" s="401"/>
      <c r="DMB1865" s="401"/>
      <c r="DMC1865" s="401"/>
      <c r="DMD1865" s="401"/>
      <c r="DME1865" s="401"/>
      <c r="DMF1865" s="401"/>
      <c r="DMG1865" s="401"/>
      <c r="DMH1865" s="401"/>
      <c r="DMI1865" s="401"/>
      <c r="DMJ1865" s="401"/>
      <c r="DMK1865" s="401"/>
      <c r="DML1865" s="401"/>
      <c r="DMM1865" s="401"/>
      <c r="DMN1865" s="401"/>
      <c r="DMO1865" s="401"/>
      <c r="DMP1865" s="401"/>
      <c r="DMQ1865" s="401"/>
      <c r="DMR1865" s="401"/>
      <c r="DMS1865" s="401"/>
      <c r="DMT1865" s="401"/>
      <c r="DMU1865" s="401"/>
      <c r="DMV1865" s="401"/>
      <c r="DMW1865" s="401"/>
      <c r="DMX1865" s="401"/>
      <c r="DMY1865" s="401"/>
      <c r="DMZ1865" s="401"/>
      <c r="DNA1865" s="401"/>
      <c r="DNB1865" s="401"/>
      <c r="DNC1865" s="401"/>
      <c r="DND1865" s="401"/>
      <c r="DNE1865" s="401"/>
      <c r="DNF1865" s="401"/>
      <c r="DNG1865" s="401"/>
      <c r="DNH1865" s="401"/>
      <c r="DNI1865" s="401"/>
      <c r="DNJ1865" s="401"/>
      <c r="DNK1865" s="401"/>
      <c r="DNL1865" s="401"/>
      <c r="DNM1865" s="401"/>
      <c r="DNN1865" s="401"/>
      <c r="DNO1865" s="401"/>
      <c r="DNP1865" s="401"/>
      <c r="DNQ1865" s="401"/>
      <c r="DNR1865" s="401"/>
      <c r="DNS1865" s="401"/>
      <c r="DNT1865" s="401"/>
      <c r="DNU1865" s="401"/>
      <c r="DNV1865" s="401"/>
      <c r="DNW1865" s="401"/>
      <c r="DNX1865" s="401"/>
      <c r="DNY1865" s="401"/>
      <c r="DNZ1865" s="401"/>
      <c r="DOA1865" s="401"/>
      <c r="DOB1865" s="401"/>
      <c r="DOC1865" s="401"/>
      <c r="DOD1865" s="401"/>
      <c r="DOE1865" s="401"/>
      <c r="DOF1865" s="401"/>
      <c r="DOG1865" s="401"/>
      <c r="DOH1865" s="401"/>
      <c r="DOI1865" s="401"/>
      <c r="DOJ1865" s="401"/>
      <c r="DOK1865" s="401"/>
      <c r="DOL1865" s="401"/>
      <c r="DOM1865" s="401"/>
      <c r="DON1865" s="401"/>
      <c r="DOO1865" s="401"/>
      <c r="DOP1865" s="401"/>
      <c r="DOQ1865" s="401"/>
      <c r="DOR1865" s="401"/>
      <c r="DOS1865" s="401"/>
      <c r="DOT1865" s="401"/>
      <c r="DOU1865" s="401"/>
      <c r="DOV1865" s="401"/>
      <c r="DOW1865" s="401"/>
      <c r="DOX1865" s="401"/>
      <c r="DOY1865" s="401"/>
      <c r="DOZ1865" s="401"/>
      <c r="DPA1865" s="401"/>
      <c r="DPB1865" s="401"/>
      <c r="DPC1865" s="401"/>
      <c r="DPD1865" s="401"/>
      <c r="DPE1865" s="401"/>
      <c r="DPF1865" s="401"/>
      <c r="DPG1865" s="401"/>
      <c r="DPH1865" s="401"/>
      <c r="DPI1865" s="401"/>
      <c r="DPJ1865" s="401"/>
      <c r="DPK1865" s="401"/>
      <c r="DPL1865" s="401"/>
      <c r="DPM1865" s="401"/>
      <c r="DPN1865" s="401"/>
      <c r="DPO1865" s="401"/>
      <c r="DPP1865" s="401"/>
      <c r="DPQ1865" s="401"/>
      <c r="DPR1865" s="401"/>
      <c r="DPS1865" s="401"/>
      <c r="DPT1865" s="401"/>
      <c r="DPU1865" s="401"/>
      <c r="DPV1865" s="401"/>
      <c r="DPW1865" s="401"/>
      <c r="DPX1865" s="401"/>
      <c r="DPY1865" s="401"/>
      <c r="DPZ1865" s="401"/>
      <c r="DQA1865" s="401"/>
      <c r="DQB1865" s="401"/>
      <c r="DQC1865" s="401"/>
      <c r="DQD1865" s="401"/>
      <c r="DQE1865" s="401"/>
      <c r="DQF1865" s="401"/>
      <c r="DQG1865" s="401"/>
      <c r="DQH1865" s="401"/>
      <c r="DQI1865" s="401"/>
      <c r="DQJ1865" s="401"/>
      <c r="DQK1865" s="401"/>
      <c r="DQL1865" s="401"/>
      <c r="DQM1865" s="401"/>
      <c r="DQN1865" s="401"/>
      <c r="DQO1865" s="401"/>
      <c r="DQP1865" s="401"/>
      <c r="DQQ1865" s="401"/>
      <c r="DQR1865" s="401"/>
      <c r="DQS1865" s="401"/>
      <c r="DQT1865" s="401"/>
      <c r="DQU1865" s="401"/>
      <c r="DQV1865" s="401"/>
      <c r="DQW1865" s="401"/>
      <c r="DQX1865" s="401"/>
      <c r="DQY1865" s="401"/>
      <c r="DQZ1865" s="401"/>
      <c r="DRA1865" s="401"/>
      <c r="DRB1865" s="401"/>
      <c r="DRC1865" s="401"/>
      <c r="DRD1865" s="401"/>
      <c r="DRE1865" s="401"/>
      <c r="DRF1865" s="401"/>
      <c r="DRG1865" s="401"/>
      <c r="DRH1865" s="401"/>
      <c r="DRI1865" s="401"/>
      <c r="DRJ1865" s="401"/>
      <c r="DRK1865" s="401"/>
      <c r="DRL1865" s="401"/>
      <c r="DRM1865" s="401"/>
      <c r="DRN1865" s="401"/>
      <c r="DRO1865" s="401"/>
      <c r="DRP1865" s="401"/>
      <c r="DRQ1865" s="401"/>
      <c r="DRR1865" s="401"/>
      <c r="DRS1865" s="401"/>
      <c r="DRT1865" s="401"/>
      <c r="DRU1865" s="401"/>
      <c r="DRV1865" s="401"/>
      <c r="DRW1865" s="401"/>
      <c r="DRX1865" s="401"/>
      <c r="DRY1865" s="401"/>
      <c r="DRZ1865" s="401"/>
      <c r="DSA1865" s="401"/>
      <c r="DSB1865" s="401"/>
      <c r="DSC1865" s="401"/>
      <c r="DSD1865" s="401"/>
      <c r="DSE1865" s="401"/>
      <c r="DSF1865" s="401"/>
      <c r="DSG1865" s="401"/>
      <c r="DSH1865" s="401"/>
      <c r="DSI1865" s="401"/>
      <c r="DSJ1865" s="401"/>
      <c r="DSK1865" s="401"/>
      <c r="DSL1865" s="401"/>
      <c r="DSM1865" s="401"/>
      <c r="DSN1865" s="401"/>
      <c r="DSO1865" s="401"/>
      <c r="DSP1865" s="401"/>
      <c r="DSQ1865" s="401"/>
      <c r="DSR1865" s="401"/>
      <c r="DSS1865" s="401"/>
      <c r="DST1865" s="401"/>
      <c r="DSU1865" s="401"/>
      <c r="DSV1865" s="401"/>
      <c r="DSW1865" s="401"/>
      <c r="DSX1865" s="401"/>
      <c r="DSY1865" s="401"/>
      <c r="DSZ1865" s="401"/>
      <c r="DTA1865" s="401"/>
      <c r="DTB1865" s="401"/>
      <c r="DTC1865" s="401"/>
      <c r="DTD1865" s="401"/>
      <c r="DTE1865" s="401"/>
      <c r="DTF1865" s="401"/>
      <c r="DTG1865" s="401"/>
      <c r="DTH1865" s="401"/>
      <c r="DTI1865" s="401"/>
      <c r="DTJ1865" s="401"/>
      <c r="DTK1865" s="401"/>
      <c r="DTL1865" s="401"/>
      <c r="DTM1865" s="401"/>
      <c r="DTN1865" s="401"/>
      <c r="DTO1865" s="401"/>
      <c r="DTP1865" s="401"/>
      <c r="DTQ1865" s="401"/>
      <c r="DTR1865" s="401"/>
      <c r="DTS1865" s="401"/>
      <c r="DTT1865" s="401"/>
      <c r="DTU1865" s="401"/>
      <c r="DTV1865" s="401"/>
      <c r="DTW1865" s="401"/>
      <c r="DTX1865" s="401"/>
      <c r="DTY1865" s="401"/>
      <c r="DTZ1865" s="401"/>
      <c r="DUA1865" s="401"/>
      <c r="DUB1865" s="401"/>
      <c r="DUC1865" s="401"/>
      <c r="DUD1865" s="401"/>
      <c r="DUE1865" s="401"/>
      <c r="DUF1865" s="401"/>
      <c r="DUG1865" s="401"/>
      <c r="DUH1865" s="401"/>
      <c r="DUI1865" s="401"/>
      <c r="DUJ1865" s="401"/>
      <c r="DUK1865" s="401"/>
      <c r="DUL1865" s="401"/>
      <c r="DUM1865" s="401"/>
      <c r="DUN1865" s="401"/>
      <c r="DUO1865" s="401"/>
      <c r="DUP1865" s="401"/>
      <c r="DUQ1865" s="401"/>
      <c r="DUR1865" s="401"/>
      <c r="DUS1865" s="401"/>
      <c r="DUT1865" s="401"/>
      <c r="DUU1865" s="401"/>
      <c r="DUV1865" s="401"/>
      <c r="DUW1865" s="401"/>
      <c r="DUX1865" s="401"/>
      <c r="DUY1865" s="401"/>
      <c r="DUZ1865" s="401"/>
      <c r="DVA1865" s="401"/>
      <c r="DVB1865" s="401"/>
      <c r="DVC1865" s="401"/>
      <c r="DVD1865" s="401"/>
      <c r="DVE1865" s="401"/>
      <c r="DVF1865" s="401"/>
      <c r="DVG1865" s="401"/>
      <c r="DVH1865" s="401"/>
      <c r="DVI1865" s="401"/>
      <c r="DVJ1865" s="401"/>
      <c r="DVK1865" s="401"/>
      <c r="DVL1865" s="401"/>
      <c r="DVM1865" s="401"/>
      <c r="DVN1865" s="401"/>
      <c r="DVO1865" s="401"/>
      <c r="DVP1865" s="401"/>
      <c r="DVQ1865" s="401"/>
      <c r="DVR1865" s="401"/>
      <c r="DVS1865" s="401"/>
      <c r="DVT1865" s="401"/>
      <c r="DVU1865" s="401"/>
      <c r="DVV1865" s="401"/>
      <c r="DVW1865" s="401"/>
      <c r="DVX1865" s="401"/>
      <c r="DVY1865" s="401"/>
      <c r="DVZ1865" s="401"/>
      <c r="DWA1865" s="401"/>
      <c r="DWB1865" s="401"/>
      <c r="DWC1865" s="401"/>
      <c r="DWD1865" s="401"/>
      <c r="DWE1865" s="401"/>
      <c r="DWF1865" s="401"/>
      <c r="DWG1865" s="401"/>
      <c r="DWH1865" s="401"/>
      <c r="DWI1865" s="401"/>
      <c r="DWJ1865" s="401"/>
      <c r="DWK1865" s="401"/>
      <c r="DWL1865" s="401"/>
      <c r="DWM1865" s="401"/>
      <c r="DWN1865" s="401"/>
      <c r="DWO1865" s="401"/>
      <c r="DWP1865" s="401"/>
      <c r="DWQ1865" s="401"/>
      <c r="DWR1865" s="401"/>
      <c r="DWS1865" s="401"/>
      <c r="DWT1865" s="401"/>
      <c r="DWU1865" s="401"/>
      <c r="DWV1865" s="401"/>
      <c r="DWW1865" s="401"/>
      <c r="DWX1865" s="401"/>
      <c r="DWY1865" s="401"/>
      <c r="DWZ1865" s="401"/>
      <c r="DXA1865" s="401"/>
      <c r="DXB1865" s="401"/>
      <c r="DXC1865" s="401"/>
      <c r="DXD1865" s="401"/>
      <c r="DXE1865" s="401"/>
      <c r="DXF1865" s="401"/>
      <c r="DXG1865" s="401"/>
      <c r="DXH1865" s="401"/>
      <c r="DXI1865" s="401"/>
      <c r="DXJ1865" s="401"/>
      <c r="DXK1865" s="401"/>
      <c r="DXL1865" s="401"/>
      <c r="DXM1865" s="401"/>
      <c r="DXN1865" s="401"/>
      <c r="DXO1865" s="401"/>
      <c r="DXP1865" s="401"/>
      <c r="DXQ1865" s="401"/>
      <c r="DXR1865" s="401"/>
      <c r="DXS1865" s="401"/>
      <c r="DXT1865" s="401"/>
      <c r="DXU1865" s="401"/>
      <c r="DXV1865" s="401"/>
      <c r="DXW1865" s="401"/>
      <c r="DXX1865" s="401"/>
      <c r="DXY1865" s="401"/>
      <c r="DXZ1865" s="401"/>
      <c r="DYA1865" s="401"/>
      <c r="DYB1865" s="401"/>
      <c r="DYC1865" s="401"/>
      <c r="DYD1865" s="401"/>
      <c r="DYE1865" s="401"/>
      <c r="DYF1865" s="401"/>
      <c r="DYG1865" s="401"/>
      <c r="DYH1865" s="401"/>
      <c r="DYI1865" s="401"/>
      <c r="DYJ1865" s="401"/>
      <c r="DYK1865" s="401"/>
      <c r="DYL1865" s="401"/>
      <c r="DYM1865" s="401"/>
      <c r="DYN1865" s="401"/>
      <c r="DYO1865" s="401"/>
      <c r="DYP1865" s="401"/>
      <c r="DYQ1865" s="401"/>
      <c r="DYR1865" s="401"/>
      <c r="DYS1865" s="401"/>
      <c r="DYT1865" s="401"/>
      <c r="DYU1865" s="401"/>
      <c r="DYV1865" s="401"/>
      <c r="DYW1865" s="401"/>
      <c r="DYX1865" s="401"/>
      <c r="DYY1865" s="401"/>
      <c r="DYZ1865" s="401"/>
      <c r="DZA1865" s="401"/>
      <c r="DZB1865" s="401"/>
      <c r="DZC1865" s="401"/>
      <c r="DZD1865" s="401"/>
      <c r="DZE1865" s="401"/>
      <c r="DZF1865" s="401"/>
      <c r="DZG1865" s="401"/>
      <c r="DZH1865" s="401"/>
      <c r="DZI1865" s="401"/>
      <c r="DZJ1865" s="401"/>
      <c r="DZK1865" s="401"/>
      <c r="DZL1865" s="401"/>
      <c r="DZM1865" s="401"/>
      <c r="DZN1865" s="401"/>
      <c r="DZO1865" s="401"/>
      <c r="DZP1865" s="401"/>
      <c r="DZQ1865" s="401"/>
      <c r="DZR1865" s="401"/>
      <c r="DZS1865" s="401"/>
      <c r="DZT1865" s="401"/>
      <c r="DZU1865" s="401"/>
      <c r="DZV1865" s="401"/>
      <c r="DZW1865" s="401"/>
      <c r="DZX1865" s="401"/>
      <c r="DZY1865" s="401"/>
      <c r="DZZ1865" s="401"/>
      <c r="EAA1865" s="401"/>
      <c r="EAB1865" s="401"/>
      <c r="EAC1865" s="401"/>
      <c r="EAD1865" s="401"/>
      <c r="EAE1865" s="401"/>
      <c r="EAF1865" s="401"/>
      <c r="EAG1865" s="401"/>
      <c r="EAH1865" s="401"/>
      <c r="EAI1865" s="401"/>
      <c r="EAJ1865" s="401"/>
      <c r="EAK1865" s="401"/>
      <c r="EAL1865" s="401"/>
      <c r="EAM1865" s="401"/>
      <c r="EAN1865" s="401"/>
      <c r="EAO1865" s="401"/>
      <c r="EAP1865" s="401"/>
      <c r="EAQ1865" s="401"/>
      <c r="EAR1865" s="401"/>
      <c r="EAS1865" s="401"/>
      <c r="EAT1865" s="401"/>
      <c r="EAU1865" s="401"/>
      <c r="EAV1865" s="401"/>
      <c r="EAW1865" s="401"/>
      <c r="EAX1865" s="401"/>
      <c r="EAY1865" s="401"/>
      <c r="EAZ1865" s="401"/>
      <c r="EBA1865" s="401"/>
      <c r="EBB1865" s="401"/>
      <c r="EBC1865" s="401"/>
      <c r="EBD1865" s="401"/>
      <c r="EBE1865" s="401"/>
      <c r="EBF1865" s="401"/>
      <c r="EBG1865" s="401"/>
      <c r="EBH1865" s="401"/>
      <c r="EBI1865" s="401"/>
      <c r="EBJ1865" s="401"/>
      <c r="EBK1865" s="401"/>
      <c r="EBL1865" s="401"/>
      <c r="EBM1865" s="401"/>
      <c r="EBN1865" s="401"/>
      <c r="EBO1865" s="401"/>
      <c r="EBP1865" s="401"/>
      <c r="EBQ1865" s="401"/>
      <c r="EBR1865" s="401"/>
      <c r="EBS1865" s="401"/>
      <c r="EBT1865" s="401"/>
      <c r="EBU1865" s="401"/>
      <c r="EBV1865" s="401"/>
      <c r="EBW1865" s="401"/>
      <c r="EBX1865" s="401"/>
      <c r="EBY1865" s="401"/>
      <c r="EBZ1865" s="401"/>
      <c r="ECA1865" s="401"/>
      <c r="ECB1865" s="401"/>
      <c r="ECC1865" s="401"/>
      <c r="ECD1865" s="401"/>
      <c r="ECE1865" s="401"/>
      <c r="ECF1865" s="401"/>
      <c r="ECG1865" s="401"/>
      <c r="ECH1865" s="401"/>
      <c r="ECI1865" s="401"/>
      <c r="ECJ1865" s="401"/>
      <c r="ECK1865" s="401"/>
      <c r="ECL1865" s="401"/>
      <c r="ECM1865" s="401"/>
      <c r="ECN1865" s="401"/>
      <c r="ECO1865" s="401"/>
      <c r="ECP1865" s="401"/>
      <c r="ECQ1865" s="401"/>
      <c r="ECR1865" s="401"/>
      <c r="ECS1865" s="401"/>
      <c r="ECT1865" s="401"/>
      <c r="ECU1865" s="401"/>
      <c r="ECV1865" s="401"/>
      <c r="ECW1865" s="401"/>
      <c r="ECX1865" s="401"/>
      <c r="ECY1865" s="401"/>
      <c r="ECZ1865" s="401"/>
      <c r="EDA1865" s="401"/>
      <c r="EDB1865" s="401"/>
      <c r="EDC1865" s="401"/>
      <c r="EDD1865" s="401"/>
      <c r="EDE1865" s="401"/>
      <c r="EDF1865" s="401"/>
      <c r="EDG1865" s="401"/>
      <c r="EDH1865" s="401"/>
      <c r="EDI1865" s="401"/>
      <c r="EDJ1865" s="401"/>
      <c r="EDK1865" s="401"/>
      <c r="EDL1865" s="401"/>
      <c r="EDM1865" s="401"/>
      <c r="EDN1865" s="401"/>
      <c r="EDO1865" s="401"/>
      <c r="EDP1865" s="401"/>
      <c r="EDQ1865" s="401"/>
      <c r="EDR1865" s="401"/>
      <c r="EDS1865" s="401"/>
      <c r="EDT1865" s="401"/>
      <c r="EDU1865" s="401"/>
      <c r="EDV1865" s="401"/>
      <c r="EDW1865" s="401"/>
      <c r="EDX1865" s="401"/>
      <c r="EDY1865" s="401"/>
      <c r="EDZ1865" s="401"/>
      <c r="EEA1865" s="401"/>
      <c r="EEB1865" s="401"/>
      <c r="EEC1865" s="401"/>
      <c r="EED1865" s="401"/>
      <c r="EEE1865" s="401"/>
      <c r="EEF1865" s="401"/>
      <c r="EEG1865" s="401"/>
      <c r="EEH1865" s="401"/>
      <c r="EEI1865" s="401"/>
      <c r="EEJ1865" s="401"/>
      <c r="EEK1865" s="401"/>
      <c r="EEL1865" s="401"/>
      <c r="EEM1865" s="401"/>
      <c r="EEN1865" s="401"/>
      <c r="EEO1865" s="401"/>
      <c r="EEP1865" s="401"/>
      <c r="EEQ1865" s="401"/>
      <c r="EER1865" s="401"/>
      <c r="EES1865" s="401"/>
      <c r="EET1865" s="401"/>
      <c r="EEU1865" s="401"/>
      <c r="EEV1865" s="401"/>
      <c r="EEW1865" s="401"/>
      <c r="EEX1865" s="401"/>
      <c r="EEY1865" s="401"/>
      <c r="EEZ1865" s="401"/>
      <c r="EFA1865" s="401"/>
      <c r="EFB1865" s="401"/>
      <c r="EFC1865" s="401"/>
      <c r="EFD1865" s="401"/>
      <c r="EFE1865" s="401"/>
      <c r="EFF1865" s="401"/>
      <c r="EFG1865" s="401"/>
      <c r="EFH1865" s="401"/>
      <c r="EFI1865" s="401"/>
      <c r="EFJ1865" s="401"/>
      <c r="EFK1865" s="401"/>
      <c r="EFL1865" s="401"/>
      <c r="EFM1865" s="401"/>
      <c r="EFN1865" s="401"/>
      <c r="EFO1865" s="401"/>
      <c r="EFP1865" s="401"/>
      <c r="EFQ1865" s="401"/>
      <c r="EFR1865" s="401"/>
      <c r="EFS1865" s="401"/>
      <c r="EFT1865" s="401"/>
      <c r="EFU1865" s="401"/>
      <c r="EFV1865" s="401"/>
      <c r="EFW1865" s="401"/>
      <c r="EFX1865" s="401"/>
      <c r="EFY1865" s="401"/>
      <c r="EFZ1865" s="401"/>
      <c r="EGA1865" s="401"/>
      <c r="EGB1865" s="401"/>
      <c r="EGC1865" s="401"/>
      <c r="EGD1865" s="401"/>
      <c r="EGE1865" s="401"/>
      <c r="EGF1865" s="401"/>
      <c r="EGG1865" s="401"/>
      <c r="EGH1865" s="401"/>
      <c r="EGI1865" s="401"/>
      <c r="EGJ1865" s="401"/>
      <c r="EGK1865" s="401"/>
      <c r="EGL1865" s="401"/>
      <c r="EGM1865" s="401"/>
      <c r="EGN1865" s="401"/>
      <c r="EGO1865" s="401"/>
      <c r="EGP1865" s="401"/>
      <c r="EGQ1865" s="401"/>
      <c r="EGR1865" s="401"/>
      <c r="EGS1865" s="401"/>
      <c r="EGT1865" s="401"/>
      <c r="EGU1865" s="401"/>
      <c r="EGV1865" s="401"/>
      <c r="EGW1865" s="401"/>
      <c r="EGX1865" s="401"/>
      <c r="EGY1865" s="401"/>
      <c r="EGZ1865" s="401"/>
      <c r="EHA1865" s="401"/>
      <c r="EHB1865" s="401"/>
      <c r="EHC1865" s="401"/>
      <c r="EHD1865" s="401"/>
      <c r="EHE1865" s="401"/>
      <c r="EHF1865" s="401"/>
      <c r="EHG1865" s="401"/>
      <c r="EHH1865" s="401"/>
      <c r="EHI1865" s="401"/>
      <c r="EHJ1865" s="401"/>
      <c r="EHK1865" s="401"/>
      <c r="EHL1865" s="401"/>
      <c r="EHM1865" s="401"/>
      <c r="EHN1865" s="401"/>
      <c r="EHO1865" s="401"/>
      <c r="EHP1865" s="401"/>
      <c r="EHQ1865" s="401"/>
      <c r="EHR1865" s="401"/>
      <c r="EHS1865" s="401"/>
      <c r="EHT1865" s="401"/>
      <c r="EHU1865" s="401"/>
      <c r="EHV1865" s="401"/>
      <c r="EHW1865" s="401"/>
      <c r="EHX1865" s="401"/>
      <c r="EHY1865" s="401"/>
      <c r="EHZ1865" s="401"/>
      <c r="EIA1865" s="401"/>
      <c r="EIB1865" s="401"/>
      <c r="EIC1865" s="401"/>
      <c r="EID1865" s="401"/>
      <c r="EIE1865" s="401"/>
      <c r="EIF1865" s="401"/>
      <c r="EIG1865" s="401"/>
      <c r="EIH1865" s="401"/>
      <c r="EII1865" s="401"/>
      <c r="EIJ1865" s="401"/>
      <c r="EIK1865" s="401"/>
      <c r="EIL1865" s="401"/>
      <c r="EIM1865" s="401"/>
      <c r="EIN1865" s="401"/>
      <c r="EIO1865" s="401"/>
      <c r="EIP1865" s="401"/>
      <c r="EIQ1865" s="401"/>
      <c r="EIR1865" s="401"/>
      <c r="EIS1865" s="401"/>
      <c r="EIT1865" s="401"/>
      <c r="EIU1865" s="401"/>
      <c r="EIV1865" s="401"/>
      <c r="EIW1865" s="401"/>
      <c r="EIX1865" s="401"/>
      <c r="EIY1865" s="401"/>
      <c r="EIZ1865" s="401"/>
      <c r="EJA1865" s="401"/>
      <c r="EJB1865" s="401"/>
      <c r="EJC1865" s="401"/>
      <c r="EJD1865" s="401"/>
      <c r="EJE1865" s="401"/>
      <c r="EJF1865" s="401"/>
      <c r="EJG1865" s="401"/>
      <c r="EJH1865" s="401"/>
      <c r="EJI1865" s="401"/>
      <c r="EJJ1865" s="401"/>
      <c r="EJK1865" s="401"/>
      <c r="EJL1865" s="401"/>
      <c r="EJM1865" s="401"/>
      <c r="EJN1865" s="401"/>
      <c r="EJO1865" s="401"/>
      <c r="EJP1865" s="401"/>
      <c r="EJQ1865" s="401"/>
      <c r="EJR1865" s="401"/>
      <c r="EJS1865" s="401"/>
      <c r="EJT1865" s="401"/>
      <c r="EJU1865" s="401"/>
      <c r="EJV1865" s="401"/>
      <c r="EJW1865" s="401"/>
      <c r="EJX1865" s="401"/>
      <c r="EJY1865" s="401"/>
      <c r="EJZ1865" s="401"/>
      <c r="EKA1865" s="401"/>
      <c r="EKB1865" s="401"/>
      <c r="EKC1865" s="401"/>
      <c r="EKD1865" s="401"/>
      <c r="EKE1865" s="401"/>
      <c r="EKF1865" s="401"/>
      <c r="EKG1865" s="401"/>
      <c r="EKH1865" s="401"/>
      <c r="EKI1865" s="401"/>
      <c r="EKJ1865" s="401"/>
      <c r="EKK1865" s="401"/>
      <c r="EKL1865" s="401"/>
      <c r="EKM1865" s="401"/>
      <c r="EKN1865" s="401"/>
      <c r="EKO1865" s="401"/>
      <c r="EKP1865" s="401"/>
      <c r="EKQ1865" s="401"/>
      <c r="EKR1865" s="401"/>
      <c r="EKS1865" s="401"/>
      <c r="EKT1865" s="401"/>
      <c r="EKU1865" s="401"/>
      <c r="EKV1865" s="401"/>
      <c r="EKW1865" s="401"/>
      <c r="EKX1865" s="401"/>
      <c r="EKY1865" s="401"/>
      <c r="EKZ1865" s="401"/>
      <c r="ELA1865" s="401"/>
      <c r="ELB1865" s="401"/>
      <c r="ELC1865" s="401"/>
      <c r="ELD1865" s="401"/>
      <c r="ELE1865" s="401"/>
      <c r="ELF1865" s="401"/>
      <c r="ELG1865" s="401"/>
      <c r="ELH1865" s="401"/>
      <c r="ELI1865" s="401"/>
      <c r="ELJ1865" s="401"/>
      <c r="ELK1865" s="401"/>
      <c r="ELL1865" s="401"/>
      <c r="ELM1865" s="401"/>
      <c r="ELN1865" s="401"/>
      <c r="ELO1865" s="401"/>
      <c r="ELP1865" s="401"/>
      <c r="ELQ1865" s="401"/>
      <c r="ELR1865" s="401"/>
      <c r="ELS1865" s="401"/>
      <c r="ELT1865" s="401"/>
      <c r="ELU1865" s="401"/>
      <c r="ELV1865" s="401"/>
      <c r="ELW1865" s="401"/>
      <c r="ELX1865" s="401"/>
      <c r="ELY1865" s="401"/>
      <c r="ELZ1865" s="401"/>
      <c r="EMA1865" s="401"/>
      <c r="EMB1865" s="401"/>
      <c r="EMC1865" s="401"/>
      <c r="EMD1865" s="401"/>
      <c r="EME1865" s="401"/>
      <c r="EMF1865" s="401"/>
      <c r="EMG1865" s="401"/>
      <c r="EMH1865" s="401"/>
      <c r="EMI1865" s="401"/>
      <c r="EMJ1865" s="401"/>
      <c r="EMK1865" s="401"/>
      <c r="EML1865" s="401"/>
      <c r="EMM1865" s="401"/>
      <c r="EMN1865" s="401"/>
      <c r="EMO1865" s="401"/>
      <c r="EMP1865" s="401"/>
      <c r="EMQ1865" s="401"/>
      <c r="EMR1865" s="401"/>
      <c r="EMS1865" s="401"/>
      <c r="EMT1865" s="401"/>
      <c r="EMU1865" s="401"/>
      <c r="EMV1865" s="401"/>
      <c r="EMW1865" s="401"/>
      <c r="EMX1865" s="401"/>
      <c r="EMY1865" s="401"/>
      <c r="EMZ1865" s="401"/>
      <c r="ENA1865" s="401"/>
      <c r="ENB1865" s="401"/>
      <c r="ENC1865" s="401"/>
      <c r="END1865" s="401"/>
      <c r="ENE1865" s="401"/>
      <c r="ENF1865" s="401"/>
      <c r="ENG1865" s="401"/>
      <c r="ENH1865" s="401"/>
      <c r="ENI1865" s="401"/>
      <c r="ENJ1865" s="401"/>
      <c r="ENK1865" s="401"/>
      <c r="ENL1865" s="401"/>
      <c r="ENM1865" s="401"/>
      <c r="ENN1865" s="401"/>
      <c r="ENO1865" s="401"/>
      <c r="ENP1865" s="401"/>
      <c r="ENQ1865" s="401"/>
      <c r="ENR1865" s="401"/>
      <c r="ENS1865" s="401"/>
      <c r="ENT1865" s="401"/>
      <c r="ENU1865" s="401"/>
      <c r="ENV1865" s="401"/>
      <c r="ENW1865" s="401"/>
      <c r="ENX1865" s="401"/>
      <c r="ENY1865" s="401"/>
      <c r="ENZ1865" s="401"/>
      <c r="EOA1865" s="401"/>
      <c r="EOB1865" s="401"/>
      <c r="EOC1865" s="401"/>
      <c r="EOD1865" s="401"/>
      <c r="EOE1865" s="401"/>
      <c r="EOF1865" s="401"/>
      <c r="EOG1865" s="401"/>
      <c r="EOH1865" s="401"/>
      <c r="EOI1865" s="401"/>
      <c r="EOJ1865" s="401"/>
      <c r="EOK1865" s="401"/>
      <c r="EOL1865" s="401"/>
      <c r="EOM1865" s="401"/>
      <c r="EON1865" s="401"/>
      <c r="EOO1865" s="401"/>
      <c r="EOP1865" s="401"/>
      <c r="EOQ1865" s="401"/>
      <c r="EOR1865" s="401"/>
      <c r="EOS1865" s="401"/>
      <c r="EOT1865" s="401"/>
      <c r="EOU1865" s="401"/>
      <c r="EOV1865" s="401"/>
      <c r="EOW1865" s="401"/>
      <c r="EOX1865" s="401"/>
      <c r="EOY1865" s="401"/>
      <c r="EOZ1865" s="401"/>
      <c r="EPA1865" s="401"/>
      <c r="EPB1865" s="401"/>
      <c r="EPC1865" s="401"/>
      <c r="EPD1865" s="401"/>
      <c r="EPE1865" s="401"/>
      <c r="EPF1865" s="401"/>
      <c r="EPG1865" s="401"/>
      <c r="EPH1865" s="401"/>
      <c r="EPI1865" s="401"/>
      <c r="EPJ1865" s="401"/>
      <c r="EPK1865" s="401"/>
      <c r="EPL1865" s="401"/>
      <c r="EPM1865" s="401"/>
      <c r="EPN1865" s="401"/>
      <c r="EPO1865" s="401"/>
      <c r="EPP1865" s="401"/>
      <c r="EPQ1865" s="401"/>
      <c r="EPR1865" s="401"/>
      <c r="EPS1865" s="401"/>
      <c r="EPT1865" s="401"/>
      <c r="EPU1865" s="401"/>
      <c r="EPV1865" s="401"/>
      <c r="EPW1865" s="401"/>
      <c r="EPX1865" s="401"/>
      <c r="EPY1865" s="401"/>
      <c r="EPZ1865" s="401"/>
      <c r="EQA1865" s="401"/>
      <c r="EQB1865" s="401"/>
      <c r="EQC1865" s="401"/>
      <c r="EQD1865" s="401"/>
      <c r="EQE1865" s="401"/>
      <c r="EQF1865" s="401"/>
      <c r="EQG1865" s="401"/>
      <c r="EQH1865" s="401"/>
      <c r="EQI1865" s="401"/>
      <c r="EQJ1865" s="401"/>
      <c r="EQK1865" s="401"/>
      <c r="EQL1865" s="401"/>
      <c r="EQM1865" s="401"/>
      <c r="EQN1865" s="401"/>
      <c r="EQO1865" s="401"/>
      <c r="EQP1865" s="401"/>
      <c r="EQQ1865" s="401"/>
      <c r="EQR1865" s="401"/>
      <c r="EQS1865" s="401"/>
      <c r="EQT1865" s="401"/>
      <c r="EQU1865" s="401"/>
      <c r="EQV1865" s="401"/>
      <c r="EQW1865" s="401"/>
      <c r="EQX1865" s="401"/>
      <c r="EQY1865" s="401"/>
      <c r="EQZ1865" s="401"/>
      <c r="ERA1865" s="401"/>
      <c r="ERB1865" s="401"/>
      <c r="ERC1865" s="401"/>
      <c r="ERD1865" s="401"/>
      <c r="ERE1865" s="401"/>
      <c r="ERF1865" s="401"/>
      <c r="ERG1865" s="401"/>
      <c r="ERH1865" s="401"/>
      <c r="ERI1865" s="401"/>
      <c r="ERJ1865" s="401"/>
      <c r="ERK1865" s="401"/>
      <c r="ERL1865" s="401"/>
      <c r="ERM1865" s="401"/>
      <c r="ERN1865" s="401"/>
      <c r="ERO1865" s="401"/>
      <c r="ERP1865" s="401"/>
      <c r="ERQ1865" s="401"/>
      <c r="ERR1865" s="401"/>
      <c r="ERS1865" s="401"/>
      <c r="ERT1865" s="401"/>
      <c r="ERU1865" s="401"/>
      <c r="ERV1865" s="401"/>
      <c r="ERW1865" s="401"/>
      <c r="ERX1865" s="401"/>
      <c r="ERY1865" s="401"/>
      <c r="ERZ1865" s="401"/>
      <c r="ESA1865" s="401"/>
      <c r="ESB1865" s="401"/>
      <c r="ESC1865" s="401"/>
      <c r="ESD1865" s="401"/>
      <c r="ESE1865" s="401"/>
      <c r="ESF1865" s="401"/>
      <c r="ESG1865" s="401"/>
      <c r="ESH1865" s="401"/>
      <c r="ESI1865" s="401"/>
      <c r="ESJ1865" s="401"/>
      <c r="ESK1865" s="401"/>
      <c r="ESL1865" s="401"/>
      <c r="ESM1865" s="401"/>
      <c r="ESN1865" s="401"/>
      <c r="ESO1865" s="401"/>
      <c r="ESP1865" s="401"/>
      <c r="ESQ1865" s="401"/>
      <c r="ESR1865" s="401"/>
      <c r="ESS1865" s="401"/>
      <c r="EST1865" s="401"/>
      <c r="ESU1865" s="401"/>
      <c r="ESV1865" s="401"/>
      <c r="ESW1865" s="401"/>
      <c r="ESX1865" s="401"/>
      <c r="ESY1865" s="401"/>
      <c r="ESZ1865" s="401"/>
      <c r="ETA1865" s="401"/>
      <c r="ETB1865" s="401"/>
      <c r="ETC1865" s="401"/>
      <c r="ETD1865" s="401"/>
      <c r="ETE1865" s="401"/>
      <c r="ETF1865" s="401"/>
      <c r="ETG1865" s="401"/>
      <c r="ETH1865" s="401"/>
      <c r="ETI1865" s="401"/>
      <c r="ETJ1865" s="401"/>
      <c r="ETK1865" s="401"/>
      <c r="ETL1865" s="401"/>
      <c r="ETM1865" s="401"/>
      <c r="ETN1865" s="401"/>
      <c r="ETO1865" s="401"/>
      <c r="ETP1865" s="401"/>
      <c r="ETQ1865" s="401"/>
      <c r="ETR1865" s="401"/>
      <c r="ETS1865" s="401"/>
      <c r="ETT1865" s="401"/>
      <c r="ETU1865" s="401"/>
      <c r="ETV1865" s="401"/>
      <c r="ETW1865" s="401"/>
      <c r="ETX1865" s="401"/>
      <c r="ETY1865" s="401"/>
      <c r="ETZ1865" s="401"/>
      <c r="EUA1865" s="401"/>
      <c r="EUB1865" s="401"/>
      <c r="EUC1865" s="401"/>
      <c r="EUD1865" s="401"/>
      <c r="EUE1865" s="401"/>
      <c r="EUF1865" s="401"/>
      <c r="EUG1865" s="401"/>
      <c r="EUH1865" s="401"/>
      <c r="EUI1865" s="401"/>
      <c r="EUJ1865" s="401"/>
      <c r="EUK1865" s="401"/>
      <c r="EUL1865" s="401"/>
      <c r="EUM1865" s="401"/>
      <c r="EUN1865" s="401"/>
      <c r="EUO1865" s="401"/>
      <c r="EUP1865" s="401"/>
      <c r="EUQ1865" s="401"/>
      <c r="EUR1865" s="401"/>
      <c r="EUS1865" s="401"/>
      <c r="EUT1865" s="401"/>
      <c r="EUU1865" s="401"/>
      <c r="EUV1865" s="401"/>
      <c r="EUW1865" s="401"/>
      <c r="EUX1865" s="401"/>
      <c r="EUY1865" s="401"/>
      <c r="EUZ1865" s="401"/>
      <c r="EVA1865" s="401"/>
      <c r="EVB1865" s="401"/>
      <c r="EVC1865" s="401"/>
      <c r="EVD1865" s="401"/>
      <c r="EVE1865" s="401"/>
      <c r="EVF1865" s="401"/>
      <c r="EVG1865" s="401"/>
      <c r="EVH1865" s="401"/>
      <c r="EVI1865" s="401"/>
      <c r="EVJ1865" s="401"/>
      <c r="EVK1865" s="401"/>
      <c r="EVL1865" s="401"/>
      <c r="EVM1865" s="401"/>
      <c r="EVN1865" s="401"/>
      <c r="EVO1865" s="401"/>
      <c r="EVP1865" s="401"/>
      <c r="EVQ1865" s="401"/>
      <c r="EVR1865" s="401"/>
      <c r="EVS1865" s="401"/>
      <c r="EVT1865" s="401"/>
      <c r="EVU1865" s="401"/>
      <c r="EVV1865" s="401"/>
      <c r="EVW1865" s="401"/>
      <c r="EVX1865" s="401"/>
      <c r="EVY1865" s="401"/>
      <c r="EVZ1865" s="401"/>
      <c r="EWA1865" s="401"/>
      <c r="EWB1865" s="401"/>
      <c r="EWC1865" s="401"/>
      <c r="EWD1865" s="401"/>
      <c r="EWE1865" s="401"/>
      <c r="EWF1865" s="401"/>
      <c r="EWG1865" s="401"/>
      <c r="EWH1865" s="401"/>
      <c r="EWI1865" s="401"/>
      <c r="EWJ1865" s="401"/>
      <c r="EWK1865" s="401"/>
      <c r="EWL1865" s="401"/>
      <c r="EWM1865" s="401"/>
      <c r="EWN1865" s="401"/>
      <c r="EWO1865" s="401"/>
      <c r="EWP1865" s="401"/>
      <c r="EWQ1865" s="401"/>
      <c r="EWR1865" s="401"/>
      <c r="EWS1865" s="401"/>
      <c r="EWT1865" s="401"/>
      <c r="EWU1865" s="401"/>
      <c r="EWV1865" s="401"/>
      <c r="EWW1865" s="401"/>
      <c r="EWX1865" s="401"/>
      <c r="EWY1865" s="401"/>
      <c r="EWZ1865" s="401"/>
      <c r="EXA1865" s="401"/>
      <c r="EXB1865" s="401"/>
      <c r="EXC1865" s="401"/>
      <c r="EXD1865" s="401"/>
      <c r="EXE1865" s="401"/>
      <c r="EXF1865" s="401"/>
      <c r="EXG1865" s="401"/>
      <c r="EXH1865" s="401"/>
      <c r="EXI1865" s="401"/>
      <c r="EXJ1865" s="401"/>
      <c r="EXK1865" s="401"/>
      <c r="EXL1865" s="401"/>
      <c r="EXM1865" s="401"/>
      <c r="EXN1865" s="401"/>
      <c r="EXO1865" s="401"/>
      <c r="EXP1865" s="401"/>
      <c r="EXQ1865" s="401"/>
      <c r="EXR1865" s="401"/>
      <c r="EXS1865" s="401"/>
      <c r="EXT1865" s="401"/>
      <c r="EXU1865" s="401"/>
      <c r="EXV1865" s="401"/>
      <c r="EXW1865" s="401"/>
      <c r="EXX1865" s="401"/>
      <c r="EXY1865" s="401"/>
      <c r="EXZ1865" s="401"/>
      <c r="EYA1865" s="401"/>
      <c r="EYB1865" s="401"/>
      <c r="EYC1865" s="401"/>
      <c r="EYD1865" s="401"/>
      <c r="EYE1865" s="401"/>
      <c r="EYF1865" s="401"/>
      <c r="EYG1865" s="401"/>
      <c r="EYH1865" s="401"/>
      <c r="EYI1865" s="401"/>
      <c r="EYJ1865" s="401"/>
      <c r="EYK1865" s="401"/>
      <c r="EYL1865" s="401"/>
      <c r="EYM1865" s="401"/>
      <c r="EYN1865" s="401"/>
      <c r="EYO1865" s="401"/>
      <c r="EYP1865" s="401"/>
      <c r="EYQ1865" s="401"/>
      <c r="EYR1865" s="401"/>
      <c r="EYS1865" s="401"/>
      <c r="EYT1865" s="401"/>
      <c r="EYU1865" s="401"/>
      <c r="EYV1865" s="401"/>
      <c r="EYW1865" s="401"/>
      <c r="EYX1865" s="401"/>
      <c r="EYY1865" s="401"/>
      <c r="EYZ1865" s="401"/>
      <c r="EZA1865" s="401"/>
      <c r="EZB1865" s="401"/>
      <c r="EZC1865" s="401"/>
      <c r="EZD1865" s="401"/>
      <c r="EZE1865" s="401"/>
      <c r="EZF1865" s="401"/>
      <c r="EZG1865" s="401"/>
      <c r="EZH1865" s="401"/>
      <c r="EZI1865" s="401"/>
      <c r="EZJ1865" s="401"/>
      <c r="EZK1865" s="401"/>
      <c r="EZL1865" s="401"/>
      <c r="EZM1865" s="401"/>
      <c r="EZN1865" s="401"/>
      <c r="EZO1865" s="401"/>
      <c r="EZP1865" s="401"/>
      <c r="EZQ1865" s="401"/>
      <c r="EZR1865" s="401"/>
      <c r="EZS1865" s="401"/>
      <c r="EZT1865" s="401"/>
      <c r="EZU1865" s="401"/>
      <c r="EZV1865" s="401"/>
      <c r="EZW1865" s="401"/>
      <c r="EZX1865" s="401"/>
      <c r="EZY1865" s="401"/>
      <c r="EZZ1865" s="401"/>
      <c r="FAA1865" s="401"/>
      <c r="FAB1865" s="401"/>
      <c r="FAC1865" s="401"/>
      <c r="FAD1865" s="401"/>
      <c r="FAE1865" s="401"/>
      <c r="FAF1865" s="401"/>
      <c r="FAG1865" s="401"/>
      <c r="FAH1865" s="401"/>
      <c r="FAI1865" s="401"/>
      <c r="FAJ1865" s="401"/>
      <c r="FAK1865" s="401"/>
      <c r="FAL1865" s="401"/>
      <c r="FAM1865" s="401"/>
      <c r="FAN1865" s="401"/>
      <c r="FAO1865" s="401"/>
      <c r="FAP1865" s="401"/>
      <c r="FAQ1865" s="401"/>
      <c r="FAR1865" s="401"/>
      <c r="FAS1865" s="401"/>
      <c r="FAT1865" s="401"/>
      <c r="FAU1865" s="401"/>
      <c r="FAV1865" s="401"/>
      <c r="FAW1865" s="401"/>
      <c r="FAX1865" s="401"/>
      <c r="FAY1865" s="401"/>
      <c r="FAZ1865" s="401"/>
      <c r="FBA1865" s="401"/>
      <c r="FBB1865" s="401"/>
      <c r="FBC1865" s="401"/>
      <c r="FBD1865" s="401"/>
      <c r="FBE1865" s="401"/>
      <c r="FBF1865" s="401"/>
      <c r="FBG1865" s="401"/>
      <c r="FBH1865" s="401"/>
      <c r="FBI1865" s="401"/>
      <c r="FBJ1865" s="401"/>
      <c r="FBK1865" s="401"/>
      <c r="FBL1865" s="401"/>
      <c r="FBM1865" s="401"/>
      <c r="FBN1865" s="401"/>
      <c r="FBO1865" s="401"/>
      <c r="FBP1865" s="401"/>
      <c r="FBQ1865" s="401"/>
      <c r="FBR1865" s="401"/>
      <c r="FBS1865" s="401"/>
      <c r="FBT1865" s="401"/>
      <c r="FBU1865" s="401"/>
      <c r="FBV1865" s="401"/>
      <c r="FBW1865" s="401"/>
      <c r="FBX1865" s="401"/>
      <c r="FBY1865" s="401"/>
      <c r="FBZ1865" s="401"/>
      <c r="FCA1865" s="401"/>
      <c r="FCB1865" s="401"/>
      <c r="FCC1865" s="401"/>
      <c r="FCD1865" s="401"/>
      <c r="FCE1865" s="401"/>
      <c r="FCF1865" s="401"/>
      <c r="FCG1865" s="401"/>
      <c r="FCH1865" s="401"/>
      <c r="FCI1865" s="401"/>
      <c r="FCJ1865" s="401"/>
      <c r="FCK1865" s="401"/>
      <c r="FCL1865" s="401"/>
      <c r="FCM1865" s="401"/>
      <c r="FCN1865" s="401"/>
      <c r="FCO1865" s="401"/>
      <c r="FCP1865" s="401"/>
      <c r="FCQ1865" s="401"/>
      <c r="FCR1865" s="401"/>
      <c r="FCS1865" s="401"/>
      <c r="FCT1865" s="401"/>
      <c r="FCU1865" s="401"/>
      <c r="FCV1865" s="401"/>
      <c r="FCW1865" s="401"/>
      <c r="FCX1865" s="401"/>
      <c r="FCY1865" s="401"/>
      <c r="FCZ1865" s="401"/>
      <c r="FDA1865" s="401"/>
      <c r="FDB1865" s="401"/>
      <c r="FDC1865" s="401"/>
      <c r="FDD1865" s="401"/>
      <c r="FDE1865" s="401"/>
      <c r="FDF1865" s="401"/>
      <c r="FDG1865" s="401"/>
      <c r="FDH1865" s="401"/>
      <c r="FDI1865" s="401"/>
      <c r="FDJ1865" s="401"/>
      <c r="FDK1865" s="401"/>
      <c r="FDL1865" s="401"/>
      <c r="FDM1865" s="401"/>
      <c r="FDN1865" s="401"/>
      <c r="FDO1865" s="401"/>
      <c r="FDP1865" s="401"/>
      <c r="FDQ1865" s="401"/>
      <c r="FDR1865" s="401"/>
      <c r="FDS1865" s="401"/>
      <c r="FDT1865" s="401"/>
      <c r="FDU1865" s="401"/>
      <c r="FDV1865" s="401"/>
      <c r="FDW1865" s="401"/>
      <c r="FDX1865" s="401"/>
      <c r="FDY1865" s="401"/>
      <c r="FDZ1865" s="401"/>
      <c r="FEA1865" s="401"/>
      <c r="FEB1865" s="401"/>
      <c r="FEC1865" s="401"/>
      <c r="FED1865" s="401"/>
      <c r="FEE1865" s="401"/>
      <c r="FEF1865" s="401"/>
      <c r="FEG1865" s="401"/>
      <c r="FEH1865" s="401"/>
      <c r="FEI1865" s="401"/>
      <c r="FEJ1865" s="401"/>
      <c r="FEK1865" s="401"/>
      <c r="FEL1865" s="401"/>
      <c r="FEM1865" s="401"/>
      <c r="FEN1865" s="401"/>
      <c r="FEO1865" s="401"/>
      <c r="FEP1865" s="401"/>
      <c r="FEQ1865" s="401"/>
      <c r="FER1865" s="401"/>
      <c r="FES1865" s="401"/>
      <c r="FET1865" s="401"/>
      <c r="FEU1865" s="401"/>
      <c r="FEV1865" s="401"/>
      <c r="FEW1865" s="401"/>
      <c r="FEX1865" s="401"/>
      <c r="FEY1865" s="401"/>
      <c r="FEZ1865" s="401"/>
      <c r="FFA1865" s="401"/>
      <c r="FFB1865" s="401"/>
      <c r="FFC1865" s="401"/>
      <c r="FFD1865" s="401"/>
      <c r="FFE1865" s="401"/>
      <c r="FFF1865" s="401"/>
      <c r="FFG1865" s="401"/>
      <c r="FFH1865" s="401"/>
      <c r="FFI1865" s="401"/>
      <c r="FFJ1865" s="401"/>
      <c r="FFK1865" s="401"/>
      <c r="FFL1865" s="401"/>
      <c r="FFM1865" s="401"/>
      <c r="FFN1865" s="401"/>
      <c r="FFO1865" s="401"/>
      <c r="FFP1865" s="401"/>
      <c r="FFQ1865" s="401"/>
      <c r="FFR1865" s="401"/>
      <c r="FFS1865" s="401"/>
      <c r="FFT1865" s="401"/>
      <c r="FFU1865" s="401"/>
      <c r="FFV1865" s="401"/>
      <c r="FFW1865" s="401"/>
      <c r="FFX1865" s="401"/>
      <c r="FFY1865" s="401"/>
      <c r="FFZ1865" s="401"/>
      <c r="FGA1865" s="401"/>
      <c r="FGB1865" s="401"/>
      <c r="FGC1865" s="401"/>
      <c r="FGD1865" s="401"/>
      <c r="FGE1865" s="401"/>
      <c r="FGF1865" s="401"/>
      <c r="FGG1865" s="401"/>
      <c r="FGH1865" s="401"/>
      <c r="FGI1865" s="401"/>
      <c r="FGJ1865" s="401"/>
      <c r="FGK1865" s="401"/>
      <c r="FGL1865" s="401"/>
      <c r="FGM1865" s="401"/>
      <c r="FGN1865" s="401"/>
      <c r="FGO1865" s="401"/>
      <c r="FGP1865" s="401"/>
      <c r="FGQ1865" s="401"/>
      <c r="FGR1865" s="401"/>
      <c r="FGS1865" s="401"/>
      <c r="FGT1865" s="401"/>
      <c r="FGU1865" s="401"/>
      <c r="FGV1865" s="401"/>
      <c r="FGW1865" s="401"/>
      <c r="FGX1865" s="401"/>
      <c r="FGY1865" s="401"/>
      <c r="FGZ1865" s="401"/>
      <c r="FHA1865" s="401"/>
      <c r="FHB1865" s="401"/>
      <c r="FHC1865" s="401"/>
      <c r="FHD1865" s="401"/>
      <c r="FHE1865" s="401"/>
      <c r="FHF1865" s="401"/>
      <c r="FHG1865" s="401"/>
      <c r="FHH1865" s="401"/>
      <c r="FHI1865" s="401"/>
      <c r="FHJ1865" s="401"/>
      <c r="FHK1865" s="401"/>
      <c r="FHL1865" s="401"/>
      <c r="FHM1865" s="401"/>
      <c r="FHN1865" s="401"/>
      <c r="FHO1865" s="401"/>
      <c r="FHP1865" s="401"/>
      <c r="FHQ1865" s="401"/>
      <c r="FHR1865" s="401"/>
      <c r="FHS1865" s="401"/>
      <c r="FHT1865" s="401"/>
      <c r="FHU1865" s="401"/>
      <c r="FHV1865" s="401"/>
      <c r="FHW1865" s="401"/>
      <c r="FHX1865" s="401"/>
      <c r="FHY1865" s="401"/>
      <c r="FHZ1865" s="401"/>
      <c r="FIA1865" s="401"/>
      <c r="FIB1865" s="401"/>
      <c r="FIC1865" s="401"/>
      <c r="FID1865" s="401"/>
      <c r="FIE1865" s="401"/>
      <c r="FIF1865" s="401"/>
      <c r="FIG1865" s="401"/>
      <c r="FIH1865" s="401"/>
      <c r="FII1865" s="401"/>
      <c r="FIJ1865" s="401"/>
      <c r="FIK1865" s="401"/>
      <c r="FIL1865" s="401"/>
      <c r="FIM1865" s="401"/>
      <c r="FIN1865" s="401"/>
      <c r="FIO1865" s="401"/>
      <c r="FIP1865" s="401"/>
      <c r="FIQ1865" s="401"/>
      <c r="FIR1865" s="401"/>
      <c r="FIS1865" s="401"/>
      <c r="FIT1865" s="401"/>
      <c r="FIU1865" s="401"/>
      <c r="FIV1865" s="401"/>
      <c r="FIW1865" s="401"/>
      <c r="FIX1865" s="401"/>
      <c r="FIY1865" s="401"/>
      <c r="FIZ1865" s="401"/>
      <c r="FJA1865" s="401"/>
      <c r="FJB1865" s="401"/>
      <c r="FJC1865" s="401"/>
      <c r="FJD1865" s="401"/>
      <c r="FJE1865" s="401"/>
      <c r="FJF1865" s="401"/>
      <c r="FJG1865" s="401"/>
      <c r="FJH1865" s="401"/>
      <c r="FJI1865" s="401"/>
      <c r="FJJ1865" s="401"/>
      <c r="FJK1865" s="401"/>
      <c r="FJL1865" s="401"/>
      <c r="FJM1865" s="401"/>
      <c r="FJN1865" s="401"/>
      <c r="FJO1865" s="401"/>
      <c r="FJP1865" s="401"/>
      <c r="FJQ1865" s="401"/>
      <c r="FJR1865" s="401"/>
      <c r="FJS1865" s="401"/>
      <c r="FJT1865" s="401"/>
      <c r="FJU1865" s="401"/>
      <c r="FJV1865" s="401"/>
      <c r="FJW1865" s="401"/>
      <c r="FJX1865" s="401"/>
      <c r="FJY1865" s="401"/>
      <c r="FJZ1865" s="401"/>
      <c r="FKA1865" s="401"/>
      <c r="FKB1865" s="401"/>
      <c r="FKC1865" s="401"/>
      <c r="FKD1865" s="401"/>
      <c r="FKE1865" s="401"/>
      <c r="FKF1865" s="401"/>
      <c r="FKG1865" s="401"/>
      <c r="FKH1865" s="401"/>
      <c r="FKI1865" s="401"/>
      <c r="FKJ1865" s="401"/>
      <c r="FKK1865" s="401"/>
      <c r="FKL1865" s="401"/>
      <c r="FKM1865" s="401"/>
      <c r="FKN1865" s="401"/>
      <c r="FKO1865" s="401"/>
      <c r="FKP1865" s="401"/>
      <c r="FKQ1865" s="401"/>
      <c r="FKR1865" s="401"/>
      <c r="FKS1865" s="401"/>
      <c r="FKT1865" s="401"/>
      <c r="FKU1865" s="401"/>
      <c r="FKV1865" s="401"/>
      <c r="FKW1865" s="401"/>
      <c r="FKX1865" s="401"/>
      <c r="FKY1865" s="401"/>
      <c r="FKZ1865" s="401"/>
      <c r="FLA1865" s="401"/>
      <c r="FLB1865" s="401"/>
      <c r="FLC1865" s="401"/>
      <c r="FLD1865" s="401"/>
      <c r="FLE1865" s="401"/>
      <c r="FLF1865" s="401"/>
      <c r="FLG1865" s="401"/>
      <c r="FLH1865" s="401"/>
      <c r="FLI1865" s="401"/>
      <c r="FLJ1865" s="401"/>
      <c r="FLK1865" s="401"/>
      <c r="FLL1865" s="401"/>
      <c r="FLM1865" s="401"/>
      <c r="FLN1865" s="401"/>
      <c r="FLO1865" s="401"/>
      <c r="FLP1865" s="401"/>
      <c r="FLQ1865" s="401"/>
      <c r="FLR1865" s="401"/>
      <c r="FLS1865" s="401"/>
      <c r="FLT1865" s="401"/>
      <c r="FLU1865" s="401"/>
      <c r="FLV1865" s="401"/>
      <c r="FLW1865" s="401"/>
      <c r="FLX1865" s="401"/>
      <c r="FLY1865" s="401"/>
      <c r="FLZ1865" s="401"/>
      <c r="FMA1865" s="401"/>
      <c r="FMB1865" s="401"/>
      <c r="FMC1865" s="401"/>
      <c r="FMD1865" s="401"/>
      <c r="FME1865" s="401"/>
      <c r="FMF1865" s="401"/>
      <c r="FMG1865" s="401"/>
      <c r="FMH1865" s="401"/>
      <c r="FMI1865" s="401"/>
      <c r="FMJ1865" s="401"/>
      <c r="FMK1865" s="401"/>
      <c r="FML1865" s="401"/>
      <c r="FMM1865" s="401"/>
      <c r="FMN1865" s="401"/>
      <c r="FMO1865" s="401"/>
      <c r="FMP1865" s="401"/>
      <c r="FMQ1865" s="401"/>
      <c r="FMR1865" s="401"/>
      <c r="FMS1865" s="401"/>
      <c r="FMT1865" s="401"/>
      <c r="FMU1865" s="401"/>
      <c r="FMV1865" s="401"/>
      <c r="FMW1865" s="401"/>
      <c r="FMX1865" s="401"/>
      <c r="FMY1865" s="401"/>
      <c r="FMZ1865" s="401"/>
      <c r="FNA1865" s="401"/>
      <c r="FNB1865" s="401"/>
      <c r="FNC1865" s="401"/>
      <c r="FND1865" s="401"/>
      <c r="FNE1865" s="401"/>
      <c r="FNF1865" s="401"/>
      <c r="FNG1865" s="401"/>
      <c r="FNH1865" s="401"/>
      <c r="FNI1865" s="401"/>
      <c r="FNJ1865" s="401"/>
      <c r="FNK1865" s="401"/>
      <c r="FNL1865" s="401"/>
      <c r="FNM1865" s="401"/>
      <c r="FNN1865" s="401"/>
      <c r="FNO1865" s="401"/>
      <c r="FNP1865" s="401"/>
      <c r="FNQ1865" s="401"/>
      <c r="FNR1865" s="401"/>
      <c r="FNS1865" s="401"/>
      <c r="FNT1865" s="401"/>
      <c r="FNU1865" s="401"/>
      <c r="FNV1865" s="401"/>
      <c r="FNW1865" s="401"/>
      <c r="FNX1865" s="401"/>
      <c r="FNY1865" s="401"/>
      <c r="FNZ1865" s="401"/>
      <c r="FOA1865" s="401"/>
      <c r="FOB1865" s="401"/>
      <c r="FOC1865" s="401"/>
      <c r="FOD1865" s="401"/>
      <c r="FOE1865" s="401"/>
      <c r="FOF1865" s="401"/>
      <c r="FOG1865" s="401"/>
      <c r="FOH1865" s="401"/>
      <c r="FOI1865" s="401"/>
      <c r="FOJ1865" s="401"/>
      <c r="FOK1865" s="401"/>
      <c r="FOL1865" s="401"/>
      <c r="FOM1865" s="401"/>
      <c r="FON1865" s="401"/>
      <c r="FOO1865" s="401"/>
      <c r="FOP1865" s="401"/>
      <c r="FOQ1865" s="401"/>
      <c r="FOR1865" s="401"/>
      <c r="FOS1865" s="401"/>
      <c r="FOT1865" s="401"/>
      <c r="FOU1865" s="401"/>
      <c r="FOV1865" s="401"/>
      <c r="FOW1865" s="401"/>
      <c r="FOX1865" s="401"/>
      <c r="FOY1865" s="401"/>
      <c r="FOZ1865" s="401"/>
      <c r="FPA1865" s="401"/>
      <c r="FPB1865" s="401"/>
      <c r="FPC1865" s="401"/>
      <c r="FPD1865" s="401"/>
      <c r="FPE1865" s="401"/>
      <c r="FPF1865" s="401"/>
      <c r="FPG1865" s="401"/>
      <c r="FPH1865" s="401"/>
      <c r="FPI1865" s="401"/>
      <c r="FPJ1865" s="401"/>
      <c r="FPK1865" s="401"/>
      <c r="FPL1865" s="401"/>
      <c r="FPM1865" s="401"/>
      <c r="FPN1865" s="401"/>
      <c r="FPO1865" s="401"/>
      <c r="FPP1865" s="401"/>
      <c r="FPQ1865" s="401"/>
      <c r="FPR1865" s="401"/>
      <c r="FPS1865" s="401"/>
      <c r="FPT1865" s="401"/>
      <c r="FPU1865" s="401"/>
      <c r="FPV1865" s="401"/>
      <c r="FPW1865" s="401"/>
      <c r="FPX1865" s="401"/>
      <c r="FPY1865" s="401"/>
      <c r="FPZ1865" s="401"/>
      <c r="FQA1865" s="401"/>
      <c r="FQB1865" s="401"/>
      <c r="FQC1865" s="401"/>
      <c r="FQD1865" s="401"/>
      <c r="FQE1865" s="401"/>
      <c r="FQF1865" s="401"/>
      <c r="FQG1865" s="401"/>
      <c r="FQH1865" s="401"/>
      <c r="FQI1865" s="401"/>
      <c r="FQJ1865" s="401"/>
      <c r="FQK1865" s="401"/>
      <c r="FQL1865" s="401"/>
      <c r="FQM1865" s="401"/>
      <c r="FQN1865" s="401"/>
      <c r="FQO1865" s="401"/>
      <c r="FQP1865" s="401"/>
      <c r="FQQ1865" s="401"/>
      <c r="FQR1865" s="401"/>
      <c r="FQS1865" s="401"/>
      <c r="FQT1865" s="401"/>
      <c r="FQU1865" s="401"/>
      <c r="FQV1865" s="401"/>
      <c r="FQW1865" s="401"/>
      <c r="FQX1865" s="401"/>
      <c r="FQY1865" s="401"/>
      <c r="FQZ1865" s="401"/>
      <c r="FRA1865" s="401"/>
      <c r="FRB1865" s="401"/>
      <c r="FRC1865" s="401"/>
      <c r="FRD1865" s="401"/>
      <c r="FRE1865" s="401"/>
      <c r="FRF1865" s="401"/>
      <c r="FRG1865" s="401"/>
      <c r="FRH1865" s="401"/>
      <c r="FRI1865" s="401"/>
      <c r="FRJ1865" s="401"/>
      <c r="FRK1865" s="401"/>
      <c r="FRL1865" s="401"/>
      <c r="FRM1865" s="401"/>
      <c r="FRN1865" s="401"/>
      <c r="FRO1865" s="401"/>
      <c r="FRP1865" s="401"/>
      <c r="FRQ1865" s="401"/>
      <c r="FRR1865" s="401"/>
      <c r="FRS1865" s="401"/>
      <c r="FRT1865" s="401"/>
      <c r="FRU1865" s="401"/>
      <c r="FRV1865" s="401"/>
      <c r="FRW1865" s="401"/>
      <c r="FRX1865" s="401"/>
      <c r="FRY1865" s="401"/>
      <c r="FRZ1865" s="401"/>
      <c r="FSA1865" s="401"/>
      <c r="FSB1865" s="401"/>
      <c r="FSC1865" s="401"/>
      <c r="FSD1865" s="401"/>
      <c r="FSE1865" s="401"/>
      <c r="FSF1865" s="401"/>
      <c r="FSG1865" s="401"/>
      <c r="FSH1865" s="401"/>
      <c r="FSI1865" s="401"/>
      <c r="FSJ1865" s="401"/>
      <c r="FSK1865" s="401"/>
      <c r="FSL1865" s="401"/>
      <c r="FSM1865" s="401"/>
      <c r="FSN1865" s="401"/>
      <c r="FSO1865" s="401"/>
      <c r="FSP1865" s="401"/>
      <c r="FSQ1865" s="401"/>
      <c r="FSR1865" s="401"/>
      <c r="FSS1865" s="401"/>
      <c r="FST1865" s="401"/>
      <c r="FSU1865" s="401"/>
      <c r="FSV1865" s="401"/>
      <c r="FSW1865" s="401"/>
      <c r="FSX1865" s="401"/>
      <c r="FSY1865" s="401"/>
      <c r="FSZ1865" s="401"/>
      <c r="FTA1865" s="401"/>
      <c r="FTB1865" s="401"/>
      <c r="FTC1865" s="401"/>
      <c r="FTD1865" s="401"/>
      <c r="FTE1865" s="401"/>
      <c r="FTF1865" s="401"/>
      <c r="FTG1865" s="401"/>
      <c r="FTH1865" s="401"/>
      <c r="FTI1865" s="401"/>
      <c r="FTJ1865" s="401"/>
      <c r="FTK1865" s="401"/>
      <c r="FTL1865" s="401"/>
      <c r="FTM1865" s="401"/>
      <c r="FTN1865" s="401"/>
      <c r="FTO1865" s="401"/>
      <c r="FTP1865" s="401"/>
      <c r="FTQ1865" s="401"/>
      <c r="FTR1865" s="401"/>
      <c r="FTS1865" s="401"/>
      <c r="FTT1865" s="401"/>
      <c r="FTU1865" s="401"/>
      <c r="FTV1865" s="401"/>
      <c r="FTW1865" s="401"/>
      <c r="FTX1865" s="401"/>
      <c r="FTY1865" s="401"/>
      <c r="FTZ1865" s="401"/>
      <c r="FUA1865" s="401"/>
      <c r="FUB1865" s="401"/>
      <c r="FUC1865" s="401"/>
      <c r="FUD1865" s="401"/>
      <c r="FUE1865" s="401"/>
      <c r="FUF1865" s="401"/>
      <c r="FUG1865" s="401"/>
      <c r="FUH1865" s="401"/>
      <c r="FUI1865" s="401"/>
      <c r="FUJ1865" s="401"/>
      <c r="FUK1865" s="401"/>
      <c r="FUL1865" s="401"/>
      <c r="FUM1865" s="401"/>
      <c r="FUN1865" s="401"/>
      <c r="FUO1865" s="401"/>
      <c r="FUP1865" s="401"/>
      <c r="FUQ1865" s="401"/>
      <c r="FUR1865" s="401"/>
      <c r="FUS1865" s="401"/>
      <c r="FUT1865" s="401"/>
      <c r="FUU1865" s="401"/>
      <c r="FUV1865" s="401"/>
      <c r="FUW1865" s="401"/>
      <c r="FUX1865" s="401"/>
      <c r="FUY1865" s="401"/>
      <c r="FUZ1865" s="401"/>
      <c r="FVA1865" s="401"/>
      <c r="FVB1865" s="401"/>
      <c r="FVC1865" s="401"/>
      <c r="FVD1865" s="401"/>
      <c r="FVE1865" s="401"/>
      <c r="FVF1865" s="401"/>
      <c r="FVG1865" s="401"/>
      <c r="FVH1865" s="401"/>
      <c r="FVI1865" s="401"/>
      <c r="FVJ1865" s="401"/>
      <c r="FVK1865" s="401"/>
      <c r="FVL1865" s="401"/>
      <c r="FVM1865" s="401"/>
      <c r="FVN1865" s="401"/>
      <c r="FVO1865" s="401"/>
      <c r="FVP1865" s="401"/>
      <c r="FVQ1865" s="401"/>
      <c r="FVR1865" s="401"/>
      <c r="FVS1865" s="401"/>
      <c r="FVT1865" s="401"/>
      <c r="FVU1865" s="401"/>
      <c r="FVV1865" s="401"/>
      <c r="FVW1865" s="401"/>
      <c r="FVX1865" s="401"/>
      <c r="FVY1865" s="401"/>
      <c r="FVZ1865" s="401"/>
      <c r="FWA1865" s="401"/>
      <c r="FWB1865" s="401"/>
      <c r="FWC1865" s="401"/>
      <c r="FWD1865" s="401"/>
      <c r="FWE1865" s="401"/>
      <c r="FWF1865" s="401"/>
      <c r="FWG1865" s="401"/>
      <c r="FWH1865" s="401"/>
      <c r="FWI1865" s="401"/>
      <c r="FWJ1865" s="401"/>
      <c r="FWK1865" s="401"/>
      <c r="FWL1865" s="401"/>
      <c r="FWM1865" s="401"/>
      <c r="FWN1865" s="401"/>
      <c r="FWO1865" s="401"/>
      <c r="FWP1865" s="401"/>
      <c r="FWQ1865" s="401"/>
      <c r="FWR1865" s="401"/>
      <c r="FWS1865" s="401"/>
      <c r="FWT1865" s="401"/>
      <c r="FWU1865" s="401"/>
      <c r="FWV1865" s="401"/>
      <c r="FWW1865" s="401"/>
      <c r="FWX1865" s="401"/>
      <c r="FWY1865" s="401"/>
      <c r="FWZ1865" s="401"/>
      <c r="FXA1865" s="401"/>
      <c r="FXB1865" s="401"/>
      <c r="FXC1865" s="401"/>
      <c r="FXD1865" s="401"/>
      <c r="FXE1865" s="401"/>
      <c r="FXF1865" s="401"/>
      <c r="FXG1865" s="401"/>
      <c r="FXH1865" s="401"/>
      <c r="FXI1865" s="401"/>
      <c r="FXJ1865" s="401"/>
      <c r="FXK1865" s="401"/>
      <c r="FXL1865" s="401"/>
      <c r="FXM1865" s="401"/>
      <c r="FXN1865" s="401"/>
      <c r="FXO1865" s="401"/>
      <c r="FXP1865" s="401"/>
      <c r="FXQ1865" s="401"/>
      <c r="FXR1865" s="401"/>
      <c r="FXS1865" s="401"/>
      <c r="FXT1865" s="401"/>
      <c r="FXU1865" s="401"/>
      <c r="FXV1865" s="401"/>
      <c r="FXW1865" s="401"/>
      <c r="FXX1865" s="401"/>
      <c r="FXY1865" s="401"/>
      <c r="FXZ1865" s="401"/>
      <c r="FYA1865" s="401"/>
      <c r="FYB1865" s="401"/>
      <c r="FYC1865" s="401"/>
      <c r="FYD1865" s="401"/>
      <c r="FYE1865" s="401"/>
      <c r="FYF1865" s="401"/>
      <c r="FYG1865" s="401"/>
      <c r="FYH1865" s="401"/>
      <c r="FYI1865" s="401"/>
      <c r="FYJ1865" s="401"/>
      <c r="FYK1865" s="401"/>
      <c r="FYL1865" s="401"/>
      <c r="FYM1865" s="401"/>
      <c r="FYN1865" s="401"/>
      <c r="FYO1865" s="401"/>
      <c r="FYP1865" s="401"/>
      <c r="FYQ1865" s="401"/>
      <c r="FYR1865" s="401"/>
      <c r="FYS1865" s="401"/>
      <c r="FYT1865" s="401"/>
      <c r="FYU1865" s="401"/>
      <c r="FYV1865" s="401"/>
      <c r="FYW1865" s="401"/>
      <c r="FYX1865" s="401"/>
      <c r="FYY1865" s="401"/>
      <c r="FYZ1865" s="401"/>
      <c r="FZA1865" s="401"/>
      <c r="FZB1865" s="401"/>
      <c r="FZC1865" s="401"/>
      <c r="FZD1865" s="401"/>
      <c r="FZE1865" s="401"/>
      <c r="FZF1865" s="401"/>
      <c r="FZG1865" s="401"/>
      <c r="FZH1865" s="401"/>
      <c r="FZI1865" s="401"/>
      <c r="FZJ1865" s="401"/>
      <c r="FZK1865" s="401"/>
      <c r="FZL1865" s="401"/>
      <c r="FZM1865" s="401"/>
      <c r="FZN1865" s="401"/>
      <c r="FZO1865" s="401"/>
      <c r="FZP1865" s="401"/>
      <c r="FZQ1865" s="401"/>
      <c r="FZR1865" s="401"/>
      <c r="FZS1865" s="401"/>
      <c r="FZT1865" s="401"/>
      <c r="FZU1865" s="401"/>
      <c r="FZV1865" s="401"/>
      <c r="FZW1865" s="401"/>
      <c r="FZX1865" s="401"/>
      <c r="FZY1865" s="401"/>
      <c r="FZZ1865" s="401"/>
      <c r="GAA1865" s="401"/>
      <c r="GAB1865" s="401"/>
      <c r="GAC1865" s="401"/>
      <c r="GAD1865" s="401"/>
      <c r="GAE1865" s="401"/>
      <c r="GAF1865" s="401"/>
      <c r="GAG1865" s="401"/>
      <c r="GAH1865" s="401"/>
      <c r="GAI1865" s="401"/>
      <c r="GAJ1865" s="401"/>
      <c r="GAK1865" s="401"/>
      <c r="GAL1865" s="401"/>
      <c r="GAM1865" s="401"/>
      <c r="GAN1865" s="401"/>
      <c r="GAO1865" s="401"/>
      <c r="GAP1865" s="401"/>
      <c r="GAQ1865" s="401"/>
      <c r="GAR1865" s="401"/>
      <c r="GAS1865" s="401"/>
      <c r="GAT1865" s="401"/>
      <c r="GAU1865" s="401"/>
      <c r="GAV1865" s="401"/>
      <c r="GAW1865" s="401"/>
      <c r="GAX1865" s="401"/>
      <c r="GAY1865" s="401"/>
      <c r="GAZ1865" s="401"/>
      <c r="GBA1865" s="401"/>
      <c r="GBB1865" s="401"/>
      <c r="GBC1865" s="401"/>
      <c r="GBD1865" s="401"/>
      <c r="GBE1865" s="401"/>
      <c r="GBF1865" s="401"/>
      <c r="GBG1865" s="401"/>
      <c r="GBH1865" s="401"/>
      <c r="GBI1865" s="401"/>
      <c r="GBJ1865" s="401"/>
      <c r="GBK1865" s="401"/>
      <c r="GBL1865" s="401"/>
      <c r="GBM1865" s="401"/>
      <c r="GBN1865" s="401"/>
      <c r="GBO1865" s="401"/>
      <c r="GBP1865" s="401"/>
      <c r="GBQ1865" s="401"/>
      <c r="GBR1865" s="401"/>
      <c r="GBS1865" s="401"/>
      <c r="GBT1865" s="401"/>
      <c r="GBU1865" s="401"/>
      <c r="GBV1865" s="401"/>
      <c r="GBW1865" s="401"/>
      <c r="GBX1865" s="401"/>
      <c r="GBY1865" s="401"/>
      <c r="GBZ1865" s="401"/>
      <c r="GCA1865" s="401"/>
      <c r="GCB1865" s="401"/>
      <c r="GCC1865" s="401"/>
      <c r="GCD1865" s="401"/>
      <c r="GCE1865" s="401"/>
      <c r="GCF1865" s="401"/>
      <c r="GCG1865" s="401"/>
      <c r="GCH1865" s="401"/>
      <c r="GCI1865" s="401"/>
      <c r="GCJ1865" s="401"/>
      <c r="GCK1865" s="401"/>
      <c r="GCL1865" s="401"/>
      <c r="GCM1865" s="401"/>
      <c r="GCN1865" s="401"/>
      <c r="GCO1865" s="401"/>
      <c r="GCP1865" s="401"/>
      <c r="GCQ1865" s="401"/>
      <c r="GCR1865" s="401"/>
      <c r="GCS1865" s="401"/>
      <c r="GCT1865" s="401"/>
      <c r="GCU1865" s="401"/>
      <c r="GCV1865" s="401"/>
      <c r="GCW1865" s="401"/>
      <c r="GCX1865" s="401"/>
      <c r="GCY1865" s="401"/>
      <c r="GCZ1865" s="401"/>
      <c r="GDA1865" s="401"/>
      <c r="GDB1865" s="401"/>
      <c r="GDC1865" s="401"/>
      <c r="GDD1865" s="401"/>
      <c r="GDE1865" s="401"/>
      <c r="GDF1865" s="401"/>
      <c r="GDG1865" s="401"/>
      <c r="GDH1865" s="401"/>
      <c r="GDI1865" s="401"/>
      <c r="GDJ1865" s="401"/>
      <c r="GDK1865" s="401"/>
      <c r="GDL1865" s="401"/>
      <c r="GDM1865" s="401"/>
      <c r="GDN1865" s="401"/>
      <c r="GDO1865" s="401"/>
      <c r="GDP1865" s="401"/>
      <c r="GDQ1865" s="401"/>
      <c r="GDR1865" s="401"/>
      <c r="GDS1865" s="401"/>
      <c r="GDT1865" s="401"/>
      <c r="GDU1865" s="401"/>
      <c r="GDV1865" s="401"/>
      <c r="GDW1865" s="401"/>
      <c r="GDX1865" s="401"/>
      <c r="GDY1865" s="401"/>
      <c r="GDZ1865" s="401"/>
      <c r="GEA1865" s="401"/>
      <c r="GEB1865" s="401"/>
      <c r="GEC1865" s="401"/>
      <c r="GED1865" s="401"/>
      <c r="GEE1865" s="401"/>
      <c r="GEF1865" s="401"/>
      <c r="GEG1865" s="401"/>
      <c r="GEH1865" s="401"/>
      <c r="GEI1865" s="401"/>
      <c r="GEJ1865" s="401"/>
      <c r="GEK1865" s="401"/>
      <c r="GEL1865" s="401"/>
      <c r="GEM1865" s="401"/>
      <c r="GEN1865" s="401"/>
      <c r="GEO1865" s="401"/>
      <c r="GEP1865" s="401"/>
      <c r="GEQ1865" s="401"/>
      <c r="GER1865" s="401"/>
      <c r="GES1865" s="401"/>
      <c r="GET1865" s="401"/>
      <c r="GEU1865" s="401"/>
      <c r="GEV1865" s="401"/>
      <c r="GEW1865" s="401"/>
      <c r="GEX1865" s="401"/>
      <c r="GEY1865" s="401"/>
      <c r="GEZ1865" s="401"/>
      <c r="GFA1865" s="401"/>
      <c r="GFB1865" s="401"/>
      <c r="GFC1865" s="401"/>
      <c r="GFD1865" s="401"/>
      <c r="GFE1865" s="401"/>
      <c r="GFF1865" s="401"/>
      <c r="GFG1865" s="401"/>
      <c r="GFH1865" s="401"/>
      <c r="GFI1865" s="401"/>
      <c r="GFJ1865" s="401"/>
      <c r="GFK1865" s="401"/>
      <c r="GFL1865" s="401"/>
      <c r="GFM1865" s="401"/>
      <c r="GFN1865" s="401"/>
      <c r="GFO1865" s="401"/>
      <c r="GFP1865" s="401"/>
      <c r="GFQ1865" s="401"/>
      <c r="GFR1865" s="401"/>
      <c r="GFS1865" s="401"/>
      <c r="GFT1865" s="401"/>
      <c r="GFU1865" s="401"/>
      <c r="GFV1865" s="401"/>
      <c r="GFW1865" s="401"/>
      <c r="GFX1865" s="401"/>
      <c r="GFY1865" s="401"/>
      <c r="GFZ1865" s="401"/>
      <c r="GGA1865" s="401"/>
      <c r="GGB1865" s="401"/>
      <c r="GGC1865" s="401"/>
      <c r="GGD1865" s="401"/>
      <c r="GGE1865" s="401"/>
      <c r="GGF1865" s="401"/>
      <c r="GGG1865" s="401"/>
      <c r="GGH1865" s="401"/>
      <c r="GGI1865" s="401"/>
      <c r="GGJ1865" s="401"/>
      <c r="GGK1865" s="401"/>
      <c r="GGL1865" s="401"/>
      <c r="GGM1865" s="401"/>
      <c r="GGN1865" s="401"/>
      <c r="GGO1865" s="401"/>
      <c r="GGP1865" s="401"/>
      <c r="GGQ1865" s="401"/>
      <c r="GGR1865" s="401"/>
      <c r="GGS1865" s="401"/>
      <c r="GGT1865" s="401"/>
      <c r="GGU1865" s="401"/>
      <c r="GGV1865" s="401"/>
      <c r="GGW1865" s="401"/>
      <c r="GGX1865" s="401"/>
      <c r="GGY1865" s="401"/>
      <c r="GGZ1865" s="401"/>
      <c r="GHA1865" s="401"/>
      <c r="GHB1865" s="401"/>
      <c r="GHC1865" s="401"/>
      <c r="GHD1865" s="401"/>
      <c r="GHE1865" s="401"/>
      <c r="GHF1865" s="401"/>
      <c r="GHG1865" s="401"/>
      <c r="GHH1865" s="401"/>
      <c r="GHI1865" s="401"/>
      <c r="GHJ1865" s="401"/>
      <c r="GHK1865" s="401"/>
      <c r="GHL1865" s="401"/>
      <c r="GHM1865" s="401"/>
      <c r="GHN1865" s="401"/>
      <c r="GHO1865" s="401"/>
      <c r="GHP1865" s="401"/>
      <c r="GHQ1865" s="401"/>
      <c r="GHR1865" s="401"/>
      <c r="GHS1865" s="401"/>
      <c r="GHT1865" s="401"/>
      <c r="GHU1865" s="401"/>
      <c r="GHV1865" s="401"/>
      <c r="GHW1865" s="401"/>
      <c r="GHX1865" s="401"/>
      <c r="GHY1865" s="401"/>
      <c r="GHZ1865" s="401"/>
      <c r="GIA1865" s="401"/>
      <c r="GIB1865" s="401"/>
      <c r="GIC1865" s="401"/>
      <c r="GID1865" s="401"/>
      <c r="GIE1865" s="401"/>
      <c r="GIF1865" s="401"/>
      <c r="GIG1865" s="401"/>
      <c r="GIH1865" s="401"/>
      <c r="GII1865" s="401"/>
      <c r="GIJ1865" s="401"/>
      <c r="GIK1865" s="401"/>
      <c r="GIL1865" s="401"/>
      <c r="GIM1865" s="401"/>
      <c r="GIN1865" s="401"/>
      <c r="GIO1865" s="401"/>
      <c r="GIP1865" s="401"/>
      <c r="GIQ1865" s="401"/>
      <c r="GIR1865" s="401"/>
      <c r="GIS1865" s="401"/>
      <c r="GIT1865" s="401"/>
      <c r="GIU1865" s="401"/>
      <c r="GIV1865" s="401"/>
      <c r="GIW1865" s="401"/>
      <c r="GIX1865" s="401"/>
      <c r="GIY1865" s="401"/>
      <c r="GIZ1865" s="401"/>
      <c r="GJA1865" s="401"/>
      <c r="GJB1865" s="401"/>
      <c r="GJC1865" s="401"/>
      <c r="GJD1865" s="401"/>
      <c r="GJE1865" s="401"/>
      <c r="GJF1865" s="401"/>
      <c r="GJG1865" s="401"/>
      <c r="GJH1865" s="401"/>
      <c r="GJI1865" s="401"/>
      <c r="GJJ1865" s="401"/>
      <c r="GJK1865" s="401"/>
      <c r="GJL1865" s="401"/>
      <c r="GJM1865" s="401"/>
      <c r="GJN1865" s="401"/>
      <c r="GJO1865" s="401"/>
      <c r="GJP1865" s="401"/>
      <c r="GJQ1865" s="401"/>
      <c r="GJR1865" s="401"/>
      <c r="GJS1865" s="401"/>
      <c r="GJT1865" s="401"/>
      <c r="GJU1865" s="401"/>
      <c r="GJV1865" s="401"/>
      <c r="GJW1865" s="401"/>
      <c r="GJX1865" s="401"/>
      <c r="GJY1865" s="401"/>
      <c r="GJZ1865" s="401"/>
      <c r="GKA1865" s="401"/>
      <c r="GKB1865" s="401"/>
      <c r="GKC1865" s="401"/>
      <c r="GKD1865" s="401"/>
      <c r="GKE1865" s="401"/>
      <c r="GKF1865" s="401"/>
      <c r="GKG1865" s="401"/>
      <c r="GKH1865" s="401"/>
      <c r="GKI1865" s="401"/>
      <c r="GKJ1865" s="401"/>
      <c r="GKK1865" s="401"/>
      <c r="GKL1865" s="401"/>
      <c r="GKM1865" s="401"/>
      <c r="GKN1865" s="401"/>
      <c r="GKO1865" s="401"/>
      <c r="GKP1865" s="401"/>
      <c r="GKQ1865" s="401"/>
      <c r="GKR1865" s="401"/>
      <c r="GKS1865" s="401"/>
      <c r="GKT1865" s="401"/>
      <c r="GKU1865" s="401"/>
      <c r="GKV1865" s="401"/>
      <c r="GKW1865" s="401"/>
      <c r="GKX1865" s="401"/>
      <c r="GKY1865" s="401"/>
      <c r="GKZ1865" s="401"/>
      <c r="GLA1865" s="401"/>
      <c r="GLB1865" s="401"/>
      <c r="GLC1865" s="401"/>
      <c r="GLD1865" s="401"/>
      <c r="GLE1865" s="401"/>
      <c r="GLF1865" s="401"/>
      <c r="GLG1865" s="401"/>
      <c r="GLH1865" s="401"/>
      <c r="GLI1865" s="401"/>
      <c r="GLJ1865" s="401"/>
      <c r="GLK1865" s="401"/>
      <c r="GLL1865" s="401"/>
      <c r="GLM1865" s="401"/>
      <c r="GLN1865" s="401"/>
      <c r="GLO1865" s="401"/>
      <c r="GLP1865" s="401"/>
      <c r="GLQ1865" s="401"/>
      <c r="GLR1865" s="401"/>
      <c r="GLS1865" s="401"/>
      <c r="GLT1865" s="401"/>
      <c r="GLU1865" s="401"/>
      <c r="GLV1865" s="401"/>
      <c r="GLW1865" s="401"/>
      <c r="GLX1865" s="401"/>
      <c r="GLY1865" s="401"/>
      <c r="GLZ1865" s="401"/>
      <c r="GMA1865" s="401"/>
      <c r="GMB1865" s="401"/>
      <c r="GMC1865" s="401"/>
      <c r="GMD1865" s="401"/>
      <c r="GME1865" s="401"/>
      <c r="GMF1865" s="401"/>
      <c r="GMG1865" s="401"/>
      <c r="GMH1865" s="401"/>
      <c r="GMI1865" s="401"/>
      <c r="GMJ1865" s="401"/>
      <c r="GMK1865" s="401"/>
      <c r="GML1865" s="401"/>
      <c r="GMM1865" s="401"/>
      <c r="GMN1865" s="401"/>
      <c r="GMO1865" s="401"/>
      <c r="GMP1865" s="401"/>
      <c r="GMQ1865" s="401"/>
      <c r="GMR1865" s="401"/>
      <c r="GMS1865" s="401"/>
      <c r="GMT1865" s="401"/>
      <c r="GMU1865" s="401"/>
      <c r="GMV1865" s="401"/>
      <c r="GMW1865" s="401"/>
      <c r="GMX1865" s="401"/>
      <c r="GMY1865" s="401"/>
      <c r="GMZ1865" s="401"/>
      <c r="GNA1865" s="401"/>
      <c r="GNB1865" s="401"/>
      <c r="GNC1865" s="401"/>
      <c r="GND1865" s="401"/>
      <c r="GNE1865" s="401"/>
      <c r="GNF1865" s="401"/>
      <c r="GNG1865" s="401"/>
      <c r="GNH1865" s="401"/>
      <c r="GNI1865" s="401"/>
      <c r="GNJ1865" s="401"/>
      <c r="GNK1865" s="401"/>
      <c r="GNL1865" s="401"/>
      <c r="GNM1865" s="401"/>
      <c r="GNN1865" s="401"/>
      <c r="GNO1865" s="401"/>
      <c r="GNP1865" s="401"/>
      <c r="GNQ1865" s="401"/>
      <c r="GNR1865" s="401"/>
      <c r="GNS1865" s="401"/>
      <c r="GNT1865" s="401"/>
      <c r="GNU1865" s="401"/>
      <c r="GNV1865" s="401"/>
      <c r="GNW1865" s="401"/>
      <c r="GNX1865" s="401"/>
      <c r="GNY1865" s="401"/>
      <c r="GNZ1865" s="401"/>
      <c r="GOA1865" s="401"/>
      <c r="GOB1865" s="401"/>
      <c r="GOC1865" s="401"/>
      <c r="GOD1865" s="401"/>
      <c r="GOE1865" s="401"/>
      <c r="GOF1865" s="401"/>
      <c r="GOG1865" s="401"/>
      <c r="GOH1865" s="401"/>
      <c r="GOI1865" s="401"/>
      <c r="GOJ1865" s="401"/>
      <c r="GOK1865" s="401"/>
      <c r="GOL1865" s="401"/>
      <c r="GOM1865" s="401"/>
      <c r="GON1865" s="401"/>
      <c r="GOO1865" s="401"/>
      <c r="GOP1865" s="401"/>
      <c r="GOQ1865" s="401"/>
      <c r="GOR1865" s="401"/>
      <c r="GOS1865" s="401"/>
      <c r="GOT1865" s="401"/>
      <c r="GOU1865" s="401"/>
      <c r="GOV1865" s="401"/>
      <c r="GOW1865" s="401"/>
      <c r="GOX1865" s="401"/>
      <c r="GOY1865" s="401"/>
      <c r="GOZ1865" s="401"/>
      <c r="GPA1865" s="401"/>
      <c r="GPB1865" s="401"/>
      <c r="GPC1865" s="401"/>
      <c r="GPD1865" s="401"/>
      <c r="GPE1865" s="401"/>
      <c r="GPF1865" s="401"/>
      <c r="GPG1865" s="401"/>
      <c r="GPH1865" s="401"/>
      <c r="GPI1865" s="401"/>
      <c r="GPJ1865" s="401"/>
      <c r="GPK1865" s="401"/>
      <c r="GPL1865" s="401"/>
      <c r="GPM1865" s="401"/>
      <c r="GPN1865" s="401"/>
      <c r="GPO1865" s="401"/>
      <c r="GPP1865" s="401"/>
      <c r="GPQ1865" s="401"/>
      <c r="GPR1865" s="401"/>
      <c r="GPS1865" s="401"/>
      <c r="GPT1865" s="401"/>
      <c r="GPU1865" s="401"/>
      <c r="GPV1865" s="401"/>
      <c r="GPW1865" s="401"/>
      <c r="GPX1865" s="401"/>
      <c r="GPY1865" s="401"/>
      <c r="GPZ1865" s="401"/>
      <c r="GQA1865" s="401"/>
      <c r="GQB1865" s="401"/>
      <c r="GQC1865" s="401"/>
      <c r="GQD1865" s="401"/>
      <c r="GQE1865" s="401"/>
      <c r="GQF1865" s="401"/>
      <c r="GQG1865" s="401"/>
      <c r="GQH1865" s="401"/>
      <c r="GQI1865" s="401"/>
      <c r="GQJ1865" s="401"/>
      <c r="GQK1865" s="401"/>
      <c r="GQL1865" s="401"/>
      <c r="GQM1865" s="401"/>
      <c r="GQN1865" s="401"/>
      <c r="GQO1865" s="401"/>
      <c r="GQP1865" s="401"/>
      <c r="GQQ1865" s="401"/>
      <c r="GQR1865" s="401"/>
      <c r="GQS1865" s="401"/>
      <c r="GQT1865" s="401"/>
      <c r="GQU1865" s="401"/>
      <c r="GQV1865" s="401"/>
      <c r="GQW1865" s="401"/>
      <c r="GQX1865" s="401"/>
      <c r="GQY1865" s="401"/>
      <c r="GQZ1865" s="401"/>
      <c r="GRA1865" s="401"/>
      <c r="GRB1865" s="401"/>
      <c r="GRC1865" s="401"/>
      <c r="GRD1865" s="401"/>
      <c r="GRE1865" s="401"/>
      <c r="GRF1865" s="401"/>
      <c r="GRG1865" s="401"/>
      <c r="GRH1865" s="401"/>
      <c r="GRI1865" s="401"/>
      <c r="GRJ1865" s="401"/>
      <c r="GRK1865" s="401"/>
      <c r="GRL1865" s="401"/>
      <c r="GRM1865" s="401"/>
      <c r="GRN1865" s="401"/>
      <c r="GRO1865" s="401"/>
      <c r="GRP1865" s="401"/>
      <c r="GRQ1865" s="401"/>
      <c r="GRR1865" s="401"/>
      <c r="GRS1865" s="401"/>
      <c r="GRT1865" s="401"/>
      <c r="GRU1865" s="401"/>
      <c r="GRV1865" s="401"/>
      <c r="GRW1865" s="401"/>
      <c r="GRX1865" s="401"/>
      <c r="GRY1865" s="401"/>
      <c r="GRZ1865" s="401"/>
      <c r="GSA1865" s="401"/>
      <c r="GSB1865" s="401"/>
      <c r="GSC1865" s="401"/>
      <c r="GSD1865" s="401"/>
      <c r="GSE1865" s="401"/>
      <c r="GSF1865" s="401"/>
      <c r="GSG1865" s="401"/>
      <c r="GSH1865" s="401"/>
      <c r="GSI1865" s="401"/>
      <c r="GSJ1865" s="401"/>
      <c r="GSK1865" s="401"/>
      <c r="GSL1865" s="401"/>
      <c r="GSM1865" s="401"/>
      <c r="GSN1865" s="401"/>
      <c r="GSO1865" s="401"/>
      <c r="GSP1865" s="401"/>
      <c r="GSQ1865" s="401"/>
      <c r="GSR1865" s="401"/>
      <c r="GSS1865" s="401"/>
      <c r="GST1865" s="401"/>
      <c r="GSU1865" s="401"/>
      <c r="GSV1865" s="401"/>
      <c r="GSW1865" s="401"/>
      <c r="GSX1865" s="401"/>
      <c r="GSY1865" s="401"/>
      <c r="GSZ1865" s="401"/>
      <c r="GTA1865" s="401"/>
      <c r="GTB1865" s="401"/>
      <c r="GTC1865" s="401"/>
      <c r="GTD1865" s="401"/>
      <c r="GTE1865" s="401"/>
      <c r="GTF1865" s="401"/>
      <c r="GTG1865" s="401"/>
      <c r="GTH1865" s="401"/>
      <c r="GTI1865" s="401"/>
      <c r="GTJ1865" s="401"/>
      <c r="GTK1865" s="401"/>
      <c r="GTL1865" s="401"/>
      <c r="GTM1865" s="401"/>
      <c r="GTN1865" s="401"/>
      <c r="GTO1865" s="401"/>
      <c r="GTP1865" s="401"/>
      <c r="GTQ1865" s="401"/>
      <c r="GTR1865" s="401"/>
      <c r="GTS1865" s="401"/>
      <c r="GTT1865" s="401"/>
      <c r="GTU1865" s="401"/>
      <c r="GTV1865" s="401"/>
      <c r="GTW1865" s="401"/>
      <c r="GTX1865" s="401"/>
      <c r="GTY1865" s="401"/>
      <c r="GTZ1865" s="401"/>
      <c r="GUA1865" s="401"/>
      <c r="GUB1865" s="401"/>
      <c r="GUC1865" s="401"/>
      <c r="GUD1865" s="401"/>
      <c r="GUE1865" s="401"/>
      <c r="GUF1865" s="401"/>
      <c r="GUG1865" s="401"/>
      <c r="GUH1865" s="401"/>
      <c r="GUI1865" s="401"/>
      <c r="GUJ1865" s="401"/>
      <c r="GUK1865" s="401"/>
      <c r="GUL1865" s="401"/>
      <c r="GUM1865" s="401"/>
      <c r="GUN1865" s="401"/>
      <c r="GUO1865" s="401"/>
      <c r="GUP1865" s="401"/>
      <c r="GUQ1865" s="401"/>
      <c r="GUR1865" s="401"/>
      <c r="GUS1865" s="401"/>
      <c r="GUT1865" s="401"/>
      <c r="GUU1865" s="401"/>
      <c r="GUV1865" s="401"/>
      <c r="GUW1865" s="401"/>
      <c r="GUX1865" s="401"/>
      <c r="GUY1865" s="401"/>
      <c r="GUZ1865" s="401"/>
      <c r="GVA1865" s="401"/>
      <c r="GVB1865" s="401"/>
      <c r="GVC1865" s="401"/>
      <c r="GVD1865" s="401"/>
      <c r="GVE1865" s="401"/>
      <c r="GVF1865" s="401"/>
      <c r="GVG1865" s="401"/>
      <c r="GVH1865" s="401"/>
      <c r="GVI1865" s="401"/>
      <c r="GVJ1865" s="401"/>
      <c r="GVK1865" s="401"/>
      <c r="GVL1865" s="401"/>
      <c r="GVM1865" s="401"/>
      <c r="GVN1865" s="401"/>
      <c r="GVO1865" s="401"/>
      <c r="GVP1865" s="401"/>
      <c r="GVQ1865" s="401"/>
      <c r="GVR1865" s="401"/>
      <c r="GVS1865" s="401"/>
      <c r="GVT1865" s="401"/>
      <c r="GVU1865" s="401"/>
      <c r="GVV1865" s="401"/>
      <c r="GVW1865" s="401"/>
      <c r="GVX1865" s="401"/>
      <c r="GVY1865" s="401"/>
      <c r="GVZ1865" s="401"/>
      <c r="GWA1865" s="401"/>
      <c r="GWB1865" s="401"/>
      <c r="GWC1865" s="401"/>
      <c r="GWD1865" s="401"/>
      <c r="GWE1865" s="401"/>
      <c r="GWF1865" s="401"/>
      <c r="GWG1865" s="401"/>
      <c r="GWH1865" s="401"/>
      <c r="GWI1865" s="401"/>
      <c r="GWJ1865" s="401"/>
      <c r="GWK1865" s="401"/>
      <c r="GWL1865" s="401"/>
      <c r="GWM1865" s="401"/>
      <c r="GWN1865" s="401"/>
      <c r="GWO1865" s="401"/>
      <c r="GWP1865" s="401"/>
      <c r="GWQ1865" s="401"/>
      <c r="GWR1865" s="401"/>
      <c r="GWS1865" s="401"/>
      <c r="GWT1865" s="401"/>
      <c r="GWU1865" s="401"/>
      <c r="GWV1865" s="401"/>
      <c r="GWW1865" s="401"/>
      <c r="GWX1865" s="401"/>
      <c r="GWY1865" s="401"/>
      <c r="GWZ1865" s="401"/>
      <c r="GXA1865" s="401"/>
      <c r="GXB1865" s="401"/>
      <c r="GXC1865" s="401"/>
      <c r="GXD1865" s="401"/>
      <c r="GXE1865" s="401"/>
      <c r="GXF1865" s="401"/>
      <c r="GXG1865" s="401"/>
      <c r="GXH1865" s="401"/>
      <c r="GXI1865" s="401"/>
      <c r="GXJ1865" s="401"/>
      <c r="GXK1865" s="401"/>
      <c r="GXL1865" s="401"/>
      <c r="GXM1865" s="401"/>
      <c r="GXN1865" s="401"/>
      <c r="GXO1865" s="401"/>
      <c r="GXP1865" s="401"/>
      <c r="GXQ1865" s="401"/>
      <c r="GXR1865" s="401"/>
      <c r="GXS1865" s="401"/>
      <c r="GXT1865" s="401"/>
      <c r="GXU1865" s="401"/>
      <c r="GXV1865" s="401"/>
      <c r="GXW1865" s="401"/>
      <c r="GXX1865" s="401"/>
      <c r="GXY1865" s="401"/>
      <c r="GXZ1865" s="401"/>
      <c r="GYA1865" s="401"/>
      <c r="GYB1865" s="401"/>
      <c r="GYC1865" s="401"/>
      <c r="GYD1865" s="401"/>
      <c r="GYE1865" s="401"/>
      <c r="GYF1865" s="401"/>
      <c r="GYG1865" s="401"/>
      <c r="GYH1865" s="401"/>
      <c r="GYI1865" s="401"/>
      <c r="GYJ1865" s="401"/>
      <c r="GYK1865" s="401"/>
      <c r="GYL1865" s="401"/>
      <c r="GYM1865" s="401"/>
      <c r="GYN1865" s="401"/>
      <c r="GYO1865" s="401"/>
      <c r="GYP1865" s="401"/>
      <c r="GYQ1865" s="401"/>
      <c r="GYR1865" s="401"/>
      <c r="GYS1865" s="401"/>
      <c r="GYT1865" s="401"/>
      <c r="GYU1865" s="401"/>
      <c r="GYV1865" s="401"/>
      <c r="GYW1865" s="401"/>
      <c r="GYX1865" s="401"/>
      <c r="GYY1865" s="401"/>
      <c r="GYZ1865" s="401"/>
      <c r="GZA1865" s="401"/>
      <c r="GZB1865" s="401"/>
      <c r="GZC1865" s="401"/>
      <c r="GZD1865" s="401"/>
      <c r="GZE1865" s="401"/>
      <c r="GZF1865" s="401"/>
      <c r="GZG1865" s="401"/>
      <c r="GZH1865" s="401"/>
      <c r="GZI1865" s="401"/>
      <c r="GZJ1865" s="401"/>
      <c r="GZK1865" s="401"/>
      <c r="GZL1865" s="401"/>
      <c r="GZM1865" s="401"/>
      <c r="GZN1865" s="401"/>
      <c r="GZO1865" s="401"/>
      <c r="GZP1865" s="401"/>
      <c r="GZQ1865" s="401"/>
      <c r="GZR1865" s="401"/>
      <c r="GZS1865" s="401"/>
      <c r="GZT1865" s="401"/>
      <c r="GZU1865" s="401"/>
      <c r="GZV1865" s="401"/>
      <c r="GZW1865" s="401"/>
      <c r="GZX1865" s="401"/>
      <c r="GZY1865" s="401"/>
      <c r="GZZ1865" s="401"/>
      <c r="HAA1865" s="401"/>
      <c r="HAB1865" s="401"/>
      <c r="HAC1865" s="401"/>
      <c r="HAD1865" s="401"/>
      <c r="HAE1865" s="401"/>
      <c r="HAF1865" s="401"/>
      <c r="HAG1865" s="401"/>
      <c r="HAH1865" s="401"/>
      <c r="HAI1865" s="401"/>
      <c r="HAJ1865" s="401"/>
      <c r="HAK1865" s="401"/>
      <c r="HAL1865" s="401"/>
      <c r="HAM1865" s="401"/>
      <c r="HAN1865" s="401"/>
      <c r="HAO1865" s="401"/>
      <c r="HAP1865" s="401"/>
      <c r="HAQ1865" s="401"/>
      <c r="HAR1865" s="401"/>
      <c r="HAS1865" s="401"/>
      <c r="HAT1865" s="401"/>
      <c r="HAU1865" s="401"/>
      <c r="HAV1865" s="401"/>
      <c r="HAW1865" s="401"/>
      <c r="HAX1865" s="401"/>
      <c r="HAY1865" s="401"/>
      <c r="HAZ1865" s="401"/>
      <c r="HBA1865" s="401"/>
      <c r="HBB1865" s="401"/>
      <c r="HBC1865" s="401"/>
      <c r="HBD1865" s="401"/>
      <c r="HBE1865" s="401"/>
      <c r="HBF1865" s="401"/>
      <c r="HBG1865" s="401"/>
      <c r="HBH1865" s="401"/>
      <c r="HBI1865" s="401"/>
      <c r="HBJ1865" s="401"/>
      <c r="HBK1865" s="401"/>
      <c r="HBL1865" s="401"/>
      <c r="HBM1865" s="401"/>
      <c r="HBN1865" s="401"/>
      <c r="HBO1865" s="401"/>
      <c r="HBP1865" s="401"/>
      <c r="HBQ1865" s="401"/>
      <c r="HBR1865" s="401"/>
      <c r="HBS1865" s="401"/>
      <c r="HBT1865" s="401"/>
      <c r="HBU1865" s="401"/>
      <c r="HBV1865" s="401"/>
      <c r="HBW1865" s="401"/>
      <c r="HBX1865" s="401"/>
      <c r="HBY1865" s="401"/>
      <c r="HBZ1865" s="401"/>
      <c r="HCA1865" s="401"/>
      <c r="HCB1865" s="401"/>
      <c r="HCC1865" s="401"/>
      <c r="HCD1865" s="401"/>
      <c r="HCE1865" s="401"/>
      <c r="HCF1865" s="401"/>
      <c r="HCG1865" s="401"/>
      <c r="HCH1865" s="401"/>
      <c r="HCI1865" s="401"/>
      <c r="HCJ1865" s="401"/>
      <c r="HCK1865" s="401"/>
      <c r="HCL1865" s="401"/>
      <c r="HCM1865" s="401"/>
      <c r="HCN1865" s="401"/>
      <c r="HCO1865" s="401"/>
      <c r="HCP1865" s="401"/>
      <c r="HCQ1865" s="401"/>
      <c r="HCR1865" s="401"/>
      <c r="HCS1865" s="401"/>
      <c r="HCT1865" s="401"/>
      <c r="HCU1865" s="401"/>
      <c r="HCV1865" s="401"/>
      <c r="HCW1865" s="401"/>
      <c r="HCX1865" s="401"/>
      <c r="HCY1865" s="401"/>
      <c r="HCZ1865" s="401"/>
      <c r="HDA1865" s="401"/>
      <c r="HDB1865" s="401"/>
      <c r="HDC1865" s="401"/>
      <c r="HDD1865" s="401"/>
      <c r="HDE1865" s="401"/>
      <c r="HDF1865" s="401"/>
      <c r="HDG1865" s="401"/>
      <c r="HDH1865" s="401"/>
      <c r="HDI1865" s="401"/>
      <c r="HDJ1865" s="401"/>
      <c r="HDK1865" s="401"/>
      <c r="HDL1865" s="401"/>
      <c r="HDM1865" s="401"/>
      <c r="HDN1865" s="401"/>
      <c r="HDO1865" s="401"/>
      <c r="HDP1865" s="401"/>
      <c r="HDQ1865" s="401"/>
      <c r="HDR1865" s="401"/>
      <c r="HDS1865" s="401"/>
      <c r="HDT1865" s="401"/>
      <c r="HDU1865" s="401"/>
      <c r="HDV1865" s="401"/>
      <c r="HDW1865" s="401"/>
      <c r="HDX1865" s="401"/>
      <c r="HDY1865" s="401"/>
      <c r="HDZ1865" s="401"/>
      <c r="HEA1865" s="401"/>
      <c r="HEB1865" s="401"/>
      <c r="HEC1865" s="401"/>
      <c r="HED1865" s="401"/>
      <c r="HEE1865" s="401"/>
      <c r="HEF1865" s="401"/>
      <c r="HEG1865" s="401"/>
      <c r="HEH1865" s="401"/>
      <c r="HEI1865" s="401"/>
      <c r="HEJ1865" s="401"/>
      <c r="HEK1865" s="401"/>
      <c r="HEL1865" s="401"/>
      <c r="HEM1865" s="401"/>
      <c r="HEN1865" s="401"/>
      <c r="HEO1865" s="401"/>
      <c r="HEP1865" s="401"/>
      <c r="HEQ1865" s="401"/>
      <c r="HER1865" s="401"/>
      <c r="HES1865" s="401"/>
      <c r="HET1865" s="401"/>
      <c r="HEU1865" s="401"/>
      <c r="HEV1865" s="401"/>
      <c r="HEW1865" s="401"/>
      <c r="HEX1865" s="401"/>
      <c r="HEY1865" s="401"/>
      <c r="HEZ1865" s="401"/>
      <c r="HFA1865" s="401"/>
      <c r="HFB1865" s="401"/>
      <c r="HFC1865" s="401"/>
      <c r="HFD1865" s="401"/>
      <c r="HFE1865" s="401"/>
      <c r="HFF1865" s="401"/>
      <c r="HFG1865" s="401"/>
      <c r="HFH1865" s="401"/>
      <c r="HFI1865" s="401"/>
      <c r="HFJ1865" s="401"/>
      <c r="HFK1865" s="401"/>
      <c r="HFL1865" s="401"/>
      <c r="HFM1865" s="401"/>
      <c r="HFN1865" s="401"/>
      <c r="HFO1865" s="401"/>
      <c r="HFP1865" s="401"/>
      <c r="HFQ1865" s="401"/>
      <c r="HFR1865" s="401"/>
      <c r="HFS1865" s="401"/>
      <c r="HFT1865" s="401"/>
      <c r="HFU1865" s="401"/>
      <c r="HFV1865" s="401"/>
      <c r="HFW1865" s="401"/>
      <c r="HFX1865" s="401"/>
      <c r="HFY1865" s="401"/>
      <c r="HFZ1865" s="401"/>
      <c r="HGA1865" s="401"/>
      <c r="HGB1865" s="401"/>
      <c r="HGC1865" s="401"/>
      <c r="HGD1865" s="401"/>
      <c r="HGE1865" s="401"/>
      <c r="HGF1865" s="401"/>
      <c r="HGG1865" s="401"/>
      <c r="HGH1865" s="401"/>
      <c r="HGI1865" s="401"/>
      <c r="HGJ1865" s="401"/>
      <c r="HGK1865" s="401"/>
      <c r="HGL1865" s="401"/>
      <c r="HGM1865" s="401"/>
      <c r="HGN1865" s="401"/>
      <c r="HGO1865" s="401"/>
      <c r="HGP1865" s="401"/>
      <c r="HGQ1865" s="401"/>
      <c r="HGR1865" s="401"/>
      <c r="HGS1865" s="401"/>
      <c r="HGT1865" s="401"/>
      <c r="HGU1865" s="401"/>
      <c r="HGV1865" s="401"/>
      <c r="HGW1865" s="401"/>
      <c r="HGX1865" s="401"/>
      <c r="HGY1865" s="401"/>
      <c r="HGZ1865" s="401"/>
      <c r="HHA1865" s="401"/>
      <c r="HHB1865" s="401"/>
      <c r="HHC1865" s="401"/>
      <c r="HHD1865" s="401"/>
      <c r="HHE1865" s="401"/>
      <c r="HHF1865" s="401"/>
      <c r="HHG1865" s="401"/>
      <c r="HHH1865" s="401"/>
      <c r="HHI1865" s="401"/>
      <c r="HHJ1865" s="401"/>
      <c r="HHK1865" s="401"/>
      <c r="HHL1865" s="401"/>
      <c r="HHM1865" s="401"/>
      <c r="HHN1865" s="401"/>
      <c r="HHO1865" s="401"/>
      <c r="HHP1865" s="401"/>
      <c r="HHQ1865" s="401"/>
      <c r="HHR1865" s="401"/>
      <c r="HHS1865" s="401"/>
      <c r="HHT1865" s="401"/>
      <c r="HHU1865" s="401"/>
      <c r="HHV1865" s="401"/>
      <c r="HHW1865" s="401"/>
      <c r="HHX1865" s="401"/>
      <c r="HHY1865" s="401"/>
      <c r="HHZ1865" s="401"/>
      <c r="HIA1865" s="401"/>
      <c r="HIB1865" s="401"/>
      <c r="HIC1865" s="401"/>
      <c r="HID1865" s="401"/>
      <c r="HIE1865" s="401"/>
      <c r="HIF1865" s="401"/>
      <c r="HIG1865" s="401"/>
      <c r="HIH1865" s="401"/>
      <c r="HII1865" s="401"/>
      <c r="HIJ1865" s="401"/>
      <c r="HIK1865" s="401"/>
      <c r="HIL1865" s="401"/>
      <c r="HIM1865" s="401"/>
      <c r="HIN1865" s="401"/>
      <c r="HIO1865" s="401"/>
      <c r="HIP1865" s="401"/>
      <c r="HIQ1865" s="401"/>
      <c r="HIR1865" s="401"/>
      <c r="HIS1865" s="401"/>
      <c r="HIT1865" s="401"/>
      <c r="HIU1865" s="401"/>
      <c r="HIV1865" s="401"/>
      <c r="HIW1865" s="401"/>
      <c r="HIX1865" s="401"/>
      <c r="HIY1865" s="401"/>
      <c r="HIZ1865" s="401"/>
      <c r="HJA1865" s="401"/>
      <c r="HJB1865" s="401"/>
      <c r="HJC1865" s="401"/>
      <c r="HJD1865" s="401"/>
      <c r="HJE1865" s="401"/>
      <c r="HJF1865" s="401"/>
      <c r="HJG1865" s="401"/>
      <c r="HJH1865" s="401"/>
      <c r="HJI1865" s="401"/>
      <c r="HJJ1865" s="401"/>
      <c r="HJK1865" s="401"/>
      <c r="HJL1865" s="401"/>
      <c r="HJM1865" s="401"/>
      <c r="HJN1865" s="401"/>
      <c r="HJO1865" s="401"/>
      <c r="HJP1865" s="401"/>
      <c r="HJQ1865" s="401"/>
      <c r="HJR1865" s="401"/>
      <c r="HJS1865" s="401"/>
      <c r="HJT1865" s="401"/>
      <c r="HJU1865" s="401"/>
      <c r="HJV1865" s="401"/>
      <c r="HJW1865" s="401"/>
      <c r="HJX1865" s="401"/>
      <c r="HJY1865" s="401"/>
      <c r="HJZ1865" s="401"/>
      <c r="HKA1865" s="401"/>
      <c r="HKB1865" s="401"/>
      <c r="HKC1865" s="401"/>
      <c r="HKD1865" s="401"/>
      <c r="HKE1865" s="401"/>
      <c r="HKF1865" s="401"/>
      <c r="HKG1865" s="401"/>
      <c r="HKH1865" s="401"/>
      <c r="HKI1865" s="401"/>
      <c r="HKJ1865" s="401"/>
      <c r="HKK1865" s="401"/>
      <c r="HKL1865" s="401"/>
      <c r="HKM1865" s="401"/>
      <c r="HKN1865" s="401"/>
      <c r="HKO1865" s="401"/>
      <c r="HKP1865" s="401"/>
      <c r="HKQ1865" s="401"/>
      <c r="HKR1865" s="401"/>
      <c r="HKS1865" s="401"/>
      <c r="HKT1865" s="401"/>
      <c r="HKU1865" s="401"/>
      <c r="HKV1865" s="401"/>
      <c r="HKW1865" s="401"/>
      <c r="HKX1865" s="401"/>
      <c r="HKY1865" s="401"/>
      <c r="HKZ1865" s="401"/>
      <c r="HLA1865" s="401"/>
      <c r="HLB1865" s="401"/>
      <c r="HLC1865" s="401"/>
      <c r="HLD1865" s="401"/>
      <c r="HLE1865" s="401"/>
      <c r="HLF1865" s="401"/>
      <c r="HLG1865" s="401"/>
      <c r="HLH1865" s="401"/>
      <c r="HLI1865" s="401"/>
      <c r="HLJ1865" s="401"/>
      <c r="HLK1865" s="401"/>
      <c r="HLL1865" s="401"/>
      <c r="HLM1865" s="401"/>
      <c r="HLN1865" s="401"/>
      <c r="HLO1865" s="401"/>
      <c r="HLP1865" s="401"/>
      <c r="HLQ1865" s="401"/>
      <c r="HLR1865" s="401"/>
      <c r="HLS1865" s="401"/>
      <c r="HLT1865" s="401"/>
      <c r="HLU1865" s="401"/>
      <c r="HLV1865" s="401"/>
      <c r="HLW1865" s="401"/>
      <c r="HLX1865" s="401"/>
      <c r="HLY1865" s="401"/>
      <c r="HLZ1865" s="401"/>
      <c r="HMA1865" s="401"/>
      <c r="HMB1865" s="401"/>
      <c r="HMC1865" s="401"/>
      <c r="HMD1865" s="401"/>
      <c r="HME1865" s="401"/>
      <c r="HMF1865" s="401"/>
      <c r="HMG1865" s="401"/>
      <c r="HMH1865" s="401"/>
      <c r="HMI1865" s="401"/>
      <c r="HMJ1865" s="401"/>
      <c r="HMK1865" s="401"/>
      <c r="HML1865" s="401"/>
      <c r="HMM1865" s="401"/>
      <c r="HMN1865" s="401"/>
      <c r="HMO1865" s="401"/>
      <c r="HMP1865" s="401"/>
      <c r="HMQ1865" s="401"/>
      <c r="HMR1865" s="401"/>
      <c r="HMS1865" s="401"/>
      <c r="HMT1865" s="401"/>
      <c r="HMU1865" s="401"/>
      <c r="HMV1865" s="401"/>
      <c r="HMW1865" s="401"/>
      <c r="HMX1865" s="401"/>
      <c r="HMY1865" s="401"/>
      <c r="HMZ1865" s="401"/>
      <c r="HNA1865" s="401"/>
      <c r="HNB1865" s="401"/>
      <c r="HNC1865" s="401"/>
      <c r="HND1865" s="401"/>
      <c r="HNE1865" s="401"/>
      <c r="HNF1865" s="401"/>
      <c r="HNG1865" s="401"/>
      <c r="HNH1865" s="401"/>
      <c r="HNI1865" s="401"/>
      <c r="HNJ1865" s="401"/>
      <c r="HNK1865" s="401"/>
      <c r="HNL1865" s="401"/>
      <c r="HNM1865" s="401"/>
      <c r="HNN1865" s="401"/>
      <c r="HNO1865" s="401"/>
      <c r="HNP1865" s="401"/>
      <c r="HNQ1865" s="401"/>
      <c r="HNR1865" s="401"/>
      <c r="HNS1865" s="401"/>
      <c r="HNT1865" s="401"/>
      <c r="HNU1865" s="401"/>
      <c r="HNV1865" s="401"/>
      <c r="HNW1865" s="401"/>
      <c r="HNX1865" s="401"/>
      <c r="HNY1865" s="401"/>
      <c r="HNZ1865" s="401"/>
      <c r="HOA1865" s="401"/>
      <c r="HOB1865" s="401"/>
      <c r="HOC1865" s="401"/>
      <c r="HOD1865" s="401"/>
      <c r="HOE1865" s="401"/>
      <c r="HOF1865" s="401"/>
      <c r="HOG1865" s="401"/>
      <c r="HOH1865" s="401"/>
      <c r="HOI1865" s="401"/>
      <c r="HOJ1865" s="401"/>
      <c r="HOK1865" s="401"/>
      <c r="HOL1865" s="401"/>
      <c r="HOM1865" s="401"/>
      <c r="HON1865" s="401"/>
      <c r="HOO1865" s="401"/>
      <c r="HOP1865" s="401"/>
      <c r="HOQ1865" s="401"/>
      <c r="HOR1865" s="401"/>
      <c r="HOS1865" s="401"/>
      <c r="HOT1865" s="401"/>
      <c r="HOU1865" s="401"/>
      <c r="HOV1865" s="401"/>
      <c r="HOW1865" s="401"/>
      <c r="HOX1865" s="401"/>
      <c r="HOY1865" s="401"/>
      <c r="HOZ1865" s="401"/>
      <c r="HPA1865" s="401"/>
      <c r="HPB1865" s="401"/>
      <c r="HPC1865" s="401"/>
      <c r="HPD1865" s="401"/>
      <c r="HPE1865" s="401"/>
      <c r="HPF1865" s="401"/>
      <c r="HPG1865" s="401"/>
      <c r="HPH1865" s="401"/>
      <c r="HPI1865" s="401"/>
      <c r="HPJ1865" s="401"/>
      <c r="HPK1865" s="401"/>
      <c r="HPL1865" s="401"/>
      <c r="HPM1865" s="401"/>
      <c r="HPN1865" s="401"/>
      <c r="HPO1865" s="401"/>
      <c r="HPP1865" s="401"/>
      <c r="HPQ1865" s="401"/>
      <c r="HPR1865" s="401"/>
      <c r="HPS1865" s="401"/>
      <c r="HPT1865" s="401"/>
      <c r="HPU1865" s="401"/>
      <c r="HPV1865" s="401"/>
      <c r="HPW1865" s="401"/>
      <c r="HPX1865" s="401"/>
      <c r="HPY1865" s="401"/>
      <c r="HPZ1865" s="401"/>
      <c r="HQA1865" s="401"/>
      <c r="HQB1865" s="401"/>
      <c r="HQC1865" s="401"/>
      <c r="HQD1865" s="401"/>
      <c r="HQE1865" s="401"/>
      <c r="HQF1865" s="401"/>
      <c r="HQG1865" s="401"/>
      <c r="HQH1865" s="401"/>
      <c r="HQI1865" s="401"/>
      <c r="HQJ1865" s="401"/>
      <c r="HQK1865" s="401"/>
      <c r="HQL1865" s="401"/>
      <c r="HQM1865" s="401"/>
      <c r="HQN1865" s="401"/>
      <c r="HQO1865" s="401"/>
      <c r="HQP1865" s="401"/>
      <c r="HQQ1865" s="401"/>
      <c r="HQR1865" s="401"/>
      <c r="HQS1865" s="401"/>
      <c r="HQT1865" s="401"/>
      <c r="HQU1865" s="401"/>
      <c r="HQV1865" s="401"/>
      <c r="HQW1865" s="401"/>
      <c r="HQX1865" s="401"/>
      <c r="HQY1865" s="401"/>
      <c r="HQZ1865" s="401"/>
      <c r="HRA1865" s="401"/>
      <c r="HRB1865" s="401"/>
      <c r="HRC1865" s="401"/>
      <c r="HRD1865" s="401"/>
      <c r="HRE1865" s="401"/>
      <c r="HRF1865" s="401"/>
      <c r="HRG1865" s="401"/>
      <c r="HRH1865" s="401"/>
      <c r="HRI1865" s="401"/>
      <c r="HRJ1865" s="401"/>
      <c r="HRK1865" s="401"/>
      <c r="HRL1865" s="401"/>
      <c r="HRM1865" s="401"/>
      <c r="HRN1865" s="401"/>
      <c r="HRO1865" s="401"/>
      <c r="HRP1865" s="401"/>
      <c r="HRQ1865" s="401"/>
      <c r="HRR1865" s="401"/>
      <c r="HRS1865" s="401"/>
      <c r="HRT1865" s="401"/>
      <c r="HRU1865" s="401"/>
      <c r="HRV1865" s="401"/>
      <c r="HRW1865" s="401"/>
      <c r="HRX1865" s="401"/>
      <c r="HRY1865" s="401"/>
      <c r="HRZ1865" s="401"/>
      <c r="HSA1865" s="401"/>
      <c r="HSB1865" s="401"/>
      <c r="HSC1865" s="401"/>
      <c r="HSD1865" s="401"/>
      <c r="HSE1865" s="401"/>
      <c r="HSF1865" s="401"/>
      <c r="HSG1865" s="401"/>
      <c r="HSH1865" s="401"/>
      <c r="HSI1865" s="401"/>
      <c r="HSJ1865" s="401"/>
      <c r="HSK1865" s="401"/>
      <c r="HSL1865" s="401"/>
      <c r="HSM1865" s="401"/>
      <c r="HSN1865" s="401"/>
      <c r="HSO1865" s="401"/>
      <c r="HSP1865" s="401"/>
      <c r="HSQ1865" s="401"/>
      <c r="HSR1865" s="401"/>
      <c r="HSS1865" s="401"/>
      <c r="HST1865" s="401"/>
      <c r="HSU1865" s="401"/>
      <c r="HSV1865" s="401"/>
      <c r="HSW1865" s="401"/>
      <c r="HSX1865" s="401"/>
      <c r="HSY1865" s="401"/>
      <c r="HSZ1865" s="401"/>
      <c r="HTA1865" s="401"/>
      <c r="HTB1865" s="401"/>
      <c r="HTC1865" s="401"/>
      <c r="HTD1865" s="401"/>
      <c r="HTE1865" s="401"/>
      <c r="HTF1865" s="401"/>
      <c r="HTG1865" s="401"/>
      <c r="HTH1865" s="401"/>
      <c r="HTI1865" s="401"/>
      <c r="HTJ1865" s="401"/>
      <c r="HTK1865" s="401"/>
      <c r="HTL1865" s="401"/>
      <c r="HTM1865" s="401"/>
      <c r="HTN1865" s="401"/>
      <c r="HTO1865" s="401"/>
      <c r="HTP1865" s="401"/>
      <c r="HTQ1865" s="401"/>
      <c r="HTR1865" s="401"/>
      <c r="HTS1865" s="401"/>
      <c r="HTT1865" s="401"/>
      <c r="HTU1865" s="401"/>
      <c r="HTV1865" s="401"/>
      <c r="HTW1865" s="401"/>
      <c r="HTX1865" s="401"/>
      <c r="HTY1865" s="401"/>
      <c r="HTZ1865" s="401"/>
      <c r="HUA1865" s="401"/>
      <c r="HUB1865" s="401"/>
      <c r="HUC1865" s="401"/>
      <c r="HUD1865" s="401"/>
      <c r="HUE1865" s="401"/>
      <c r="HUF1865" s="401"/>
      <c r="HUG1865" s="401"/>
      <c r="HUH1865" s="401"/>
      <c r="HUI1865" s="401"/>
      <c r="HUJ1865" s="401"/>
      <c r="HUK1865" s="401"/>
      <c r="HUL1865" s="401"/>
      <c r="HUM1865" s="401"/>
      <c r="HUN1865" s="401"/>
      <c r="HUO1865" s="401"/>
      <c r="HUP1865" s="401"/>
      <c r="HUQ1865" s="401"/>
      <c r="HUR1865" s="401"/>
      <c r="HUS1865" s="401"/>
      <c r="HUT1865" s="401"/>
      <c r="HUU1865" s="401"/>
      <c r="HUV1865" s="401"/>
      <c r="HUW1865" s="401"/>
      <c r="HUX1865" s="401"/>
      <c r="HUY1865" s="401"/>
      <c r="HUZ1865" s="401"/>
      <c r="HVA1865" s="401"/>
      <c r="HVB1865" s="401"/>
      <c r="HVC1865" s="401"/>
      <c r="HVD1865" s="401"/>
      <c r="HVE1865" s="401"/>
      <c r="HVF1865" s="401"/>
      <c r="HVG1865" s="401"/>
      <c r="HVH1865" s="401"/>
      <c r="HVI1865" s="401"/>
      <c r="HVJ1865" s="401"/>
      <c r="HVK1865" s="401"/>
      <c r="HVL1865" s="401"/>
      <c r="HVM1865" s="401"/>
      <c r="HVN1865" s="401"/>
      <c r="HVO1865" s="401"/>
      <c r="HVP1865" s="401"/>
      <c r="HVQ1865" s="401"/>
      <c r="HVR1865" s="401"/>
      <c r="HVS1865" s="401"/>
      <c r="HVT1865" s="401"/>
      <c r="HVU1865" s="401"/>
      <c r="HVV1865" s="401"/>
      <c r="HVW1865" s="401"/>
      <c r="HVX1865" s="401"/>
      <c r="HVY1865" s="401"/>
      <c r="HVZ1865" s="401"/>
      <c r="HWA1865" s="401"/>
      <c r="HWB1865" s="401"/>
      <c r="HWC1865" s="401"/>
      <c r="HWD1865" s="401"/>
      <c r="HWE1865" s="401"/>
      <c r="HWF1865" s="401"/>
      <c r="HWG1865" s="401"/>
      <c r="HWH1865" s="401"/>
      <c r="HWI1865" s="401"/>
      <c r="HWJ1865" s="401"/>
      <c r="HWK1865" s="401"/>
      <c r="HWL1865" s="401"/>
      <c r="HWM1865" s="401"/>
      <c r="HWN1865" s="401"/>
      <c r="HWO1865" s="401"/>
      <c r="HWP1865" s="401"/>
      <c r="HWQ1865" s="401"/>
      <c r="HWR1865" s="401"/>
      <c r="HWS1865" s="401"/>
      <c r="HWT1865" s="401"/>
      <c r="HWU1865" s="401"/>
      <c r="HWV1865" s="401"/>
      <c r="HWW1865" s="401"/>
      <c r="HWX1865" s="401"/>
      <c r="HWY1865" s="401"/>
      <c r="HWZ1865" s="401"/>
      <c r="HXA1865" s="401"/>
      <c r="HXB1865" s="401"/>
      <c r="HXC1865" s="401"/>
      <c r="HXD1865" s="401"/>
      <c r="HXE1865" s="401"/>
      <c r="HXF1865" s="401"/>
      <c r="HXG1865" s="401"/>
      <c r="HXH1865" s="401"/>
      <c r="HXI1865" s="401"/>
      <c r="HXJ1865" s="401"/>
      <c r="HXK1865" s="401"/>
      <c r="HXL1865" s="401"/>
      <c r="HXM1865" s="401"/>
      <c r="HXN1865" s="401"/>
      <c r="HXO1865" s="401"/>
      <c r="HXP1865" s="401"/>
      <c r="HXQ1865" s="401"/>
      <c r="HXR1865" s="401"/>
      <c r="HXS1865" s="401"/>
      <c r="HXT1865" s="401"/>
      <c r="HXU1865" s="401"/>
      <c r="HXV1865" s="401"/>
      <c r="HXW1865" s="401"/>
      <c r="HXX1865" s="401"/>
      <c r="HXY1865" s="401"/>
      <c r="HXZ1865" s="401"/>
      <c r="HYA1865" s="401"/>
      <c r="HYB1865" s="401"/>
      <c r="HYC1865" s="401"/>
      <c r="HYD1865" s="401"/>
      <c r="HYE1865" s="401"/>
      <c r="HYF1865" s="401"/>
      <c r="HYG1865" s="401"/>
      <c r="HYH1865" s="401"/>
      <c r="HYI1865" s="401"/>
      <c r="HYJ1865" s="401"/>
      <c r="HYK1865" s="401"/>
      <c r="HYL1865" s="401"/>
      <c r="HYM1865" s="401"/>
      <c r="HYN1865" s="401"/>
      <c r="HYO1865" s="401"/>
      <c r="HYP1865" s="401"/>
      <c r="HYQ1865" s="401"/>
      <c r="HYR1865" s="401"/>
      <c r="HYS1865" s="401"/>
      <c r="HYT1865" s="401"/>
      <c r="HYU1865" s="401"/>
      <c r="HYV1865" s="401"/>
      <c r="HYW1865" s="401"/>
      <c r="HYX1865" s="401"/>
      <c r="HYY1865" s="401"/>
      <c r="HYZ1865" s="401"/>
      <c r="HZA1865" s="401"/>
      <c r="HZB1865" s="401"/>
      <c r="HZC1865" s="401"/>
      <c r="HZD1865" s="401"/>
      <c r="HZE1865" s="401"/>
      <c r="HZF1865" s="401"/>
      <c r="HZG1865" s="401"/>
      <c r="HZH1865" s="401"/>
      <c r="HZI1865" s="401"/>
      <c r="HZJ1865" s="401"/>
      <c r="HZK1865" s="401"/>
      <c r="HZL1865" s="401"/>
      <c r="HZM1865" s="401"/>
      <c r="HZN1865" s="401"/>
      <c r="HZO1865" s="401"/>
      <c r="HZP1865" s="401"/>
      <c r="HZQ1865" s="401"/>
      <c r="HZR1865" s="401"/>
      <c r="HZS1865" s="401"/>
      <c r="HZT1865" s="401"/>
      <c r="HZU1865" s="401"/>
      <c r="HZV1865" s="401"/>
      <c r="HZW1865" s="401"/>
      <c r="HZX1865" s="401"/>
      <c r="HZY1865" s="401"/>
      <c r="HZZ1865" s="401"/>
      <c r="IAA1865" s="401"/>
      <c r="IAB1865" s="401"/>
      <c r="IAC1865" s="401"/>
      <c r="IAD1865" s="401"/>
      <c r="IAE1865" s="401"/>
      <c r="IAF1865" s="401"/>
      <c r="IAG1865" s="401"/>
      <c r="IAH1865" s="401"/>
      <c r="IAI1865" s="401"/>
      <c r="IAJ1865" s="401"/>
      <c r="IAK1865" s="401"/>
      <c r="IAL1865" s="401"/>
      <c r="IAM1865" s="401"/>
      <c r="IAN1865" s="401"/>
      <c r="IAO1865" s="401"/>
      <c r="IAP1865" s="401"/>
      <c r="IAQ1865" s="401"/>
      <c r="IAR1865" s="401"/>
      <c r="IAS1865" s="401"/>
      <c r="IAT1865" s="401"/>
      <c r="IAU1865" s="401"/>
      <c r="IAV1865" s="401"/>
      <c r="IAW1865" s="401"/>
      <c r="IAX1865" s="401"/>
      <c r="IAY1865" s="401"/>
      <c r="IAZ1865" s="401"/>
      <c r="IBA1865" s="401"/>
      <c r="IBB1865" s="401"/>
      <c r="IBC1865" s="401"/>
      <c r="IBD1865" s="401"/>
      <c r="IBE1865" s="401"/>
      <c r="IBF1865" s="401"/>
      <c r="IBG1865" s="401"/>
      <c r="IBH1865" s="401"/>
      <c r="IBI1865" s="401"/>
      <c r="IBJ1865" s="401"/>
      <c r="IBK1865" s="401"/>
      <c r="IBL1865" s="401"/>
      <c r="IBM1865" s="401"/>
      <c r="IBN1865" s="401"/>
      <c r="IBO1865" s="401"/>
      <c r="IBP1865" s="401"/>
      <c r="IBQ1865" s="401"/>
      <c r="IBR1865" s="401"/>
      <c r="IBS1865" s="401"/>
      <c r="IBT1865" s="401"/>
      <c r="IBU1865" s="401"/>
      <c r="IBV1865" s="401"/>
      <c r="IBW1865" s="401"/>
      <c r="IBX1865" s="401"/>
      <c r="IBY1865" s="401"/>
      <c r="IBZ1865" s="401"/>
      <c r="ICA1865" s="401"/>
      <c r="ICB1865" s="401"/>
      <c r="ICC1865" s="401"/>
      <c r="ICD1865" s="401"/>
      <c r="ICE1865" s="401"/>
      <c r="ICF1865" s="401"/>
      <c r="ICG1865" s="401"/>
      <c r="ICH1865" s="401"/>
      <c r="ICI1865" s="401"/>
      <c r="ICJ1865" s="401"/>
      <c r="ICK1865" s="401"/>
      <c r="ICL1865" s="401"/>
      <c r="ICM1865" s="401"/>
      <c r="ICN1865" s="401"/>
      <c r="ICO1865" s="401"/>
      <c r="ICP1865" s="401"/>
      <c r="ICQ1865" s="401"/>
      <c r="ICR1865" s="401"/>
      <c r="ICS1865" s="401"/>
      <c r="ICT1865" s="401"/>
      <c r="ICU1865" s="401"/>
      <c r="ICV1865" s="401"/>
      <c r="ICW1865" s="401"/>
      <c r="ICX1865" s="401"/>
      <c r="ICY1865" s="401"/>
      <c r="ICZ1865" s="401"/>
      <c r="IDA1865" s="401"/>
      <c r="IDB1865" s="401"/>
      <c r="IDC1865" s="401"/>
      <c r="IDD1865" s="401"/>
      <c r="IDE1865" s="401"/>
      <c r="IDF1865" s="401"/>
      <c r="IDG1865" s="401"/>
      <c r="IDH1865" s="401"/>
      <c r="IDI1865" s="401"/>
      <c r="IDJ1865" s="401"/>
      <c r="IDK1865" s="401"/>
      <c r="IDL1865" s="401"/>
      <c r="IDM1865" s="401"/>
      <c r="IDN1865" s="401"/>
      <c r="IDO1865" s="401"/>
      <c r="IDP1865" s="401"/>
      <c r="IDQ1865" s="401"/>
      <c r="IDR1865" s="401"/>
      <c r="IDS1865" s="401"/>
      <c r="IDT1865" s="401"/>
      <c r="IDU1865" s="401"/>
      <c r="IDV1865" s="401"/>
      <c r="IDW1865" s="401"/>
      <c r="IDX1865" s="401"/>
      <c r="IDY1865" s="401"/>
      <c r="IDZ1865" s="401"/>
      <c r="IEA1865" s="401"/>
      <c r="IEB1865" s="401"/>
      <c r="IEC1865" s="401"/>
      <c r="IED1865" s="401"/>
      <c r="IEE1865" s="401"/>
      <c r="IEF1865" s="401"/>
      <c r="IEG1865" s="401"/>
      <c r="IEH1865" s="401"/>
      <c r="IEI1865" s="401"/>
      <c r="IEJ1865" s="401"/>
      <c r="IEK1865" s="401"/>
      <c r="IEL1865" s="401"/>
      <c r="IEM1865" s="401"/>
      <c r="IEN1865" s="401"/>
      <c r="IEO1865" s="401"/>
      <c r="IEP1865" s="401"/>
      <c r="IEQ1865" s="401"/>
      <c r="IER1865" s="401"/>
      <c r="IES1865" s="401"/>
      <c r="IET1865" s="401"/>
      <c r="IEU1865" s="401"/>
      <c r="IEV1865" s="401"/>
      <c r="IEW1865" s="401"/>
      <c r="IEX1865" s="401"/>
      <c r="IEY1865" s="401"/>
      <c r="IEZ1865" s="401"/>
      <c r="IFA1865" s="401"/>
      <c r="IFB1865" s="401"/>
      <c r="IFC1865" s="401"/>
      <c r="IFD1865" s="401"/>
      <c r="IFE1865" s="401"/>
      <c r="IFF1865" s="401"/>
      <c r="IFG1865" s="401"/>
      <c r="IFH1865" s="401"/>
      <c r="IFI1865" s="401"/>
      <c r="IFJ1865" s="401"/>
      <c r="IFK1865" s="401"/>
      <c r="IFL1865" s="401"/>
      <c r="IFM1865" s="401"/>
      <c r="IFN1865" s="401"/>
      <c r="IFO1865" s="401"/>
      <c r="IFP1865" s="401"/>
      <c r="IFQ1865" s="401"/>
      <c r="IFR1865" s="401"/>
      <c r="IFS1865" s="401"/>
      <c r="IFT1865" s="401"/>
      <c r="IFU1865" s="401"/>
      <c r="IFV1865" s="401"/>
      <c r="IFW1865" s="401"/>
      <c r="IFX1865" s="401"/>
      <c r="IFY1865" s="401"/>
      <c r="IFZ1865" s="401"/>
      <c r="IGA1865" s="401"/>
      <c r="IGB1865" s="401"/>
      <c r="IGC1865" s="401"/>
      <c r="IGD1865" s="401"/>
      <c r="IGE1865" s="401"/>
      <c r="IGF1865" s="401"/>
      <c r="IGG1865" s="401"/>
      <c r="IGH1865" s="401"/>
      <c r="IGI1865" s="401"/>
      <c r="IGJ1865" s="401"/>
      <c r="IGK1865" s="401"/>
      <c r="IGL1865" s="401"/>
      <c r="IGM1865" s="401"/>
      <c r="IGN1865" s="401"/>
      <c r="IGO1865" s="401"/>
      <c r="IGP1865" s="401"/>
      <c r="IGQ1865" s="401"/>
      <c r="IGR1865" s="401"/>
      <c r="IGS1865" s="401"/>
      <c r="IGT1865" s="401"/>
      <c r="IGU1865" s="401"/>
      <c r="IGV1865" s="401"/>
      <c r="IGW1865" s="401"/>
      <c r="IGX1865" s="401"/>
      <c r="IGY1865" s="401"/>
      <c r="IGZ1865" s="401"/>
      <c r="IHA1865" s="401"/>
      <c r="IHB1865" s="401"/>
      <c r="IHC1865" s="401"/>
      <c r="IHD1865" s="401"/>
      <c r="IHE1865" s="401"/>
      <c r="IHF1865" s="401"/>
      <c r="IHG1865" s="401"/>
      <c r="IHH1865" s="401"/>
      <c r="IHI1865" s="401"/>
      <c r="IHJ1865" s="401"/>
      <c r="IHK1865" s="401"/>
      <c r="IHL1865" s="401"/>
      <c r="IHM1865" s="401"/>
      <c r="IHN1865" s="401"/>
      <c r="IHO1865" s="401"/>
      <c r="IHP1865" s="401"/>
      <c r="IHQ1865" s="401"/>
      <c r="IHR1865" s="401"/>
      <c r="IHS1865" s="401"/>
      <c r="IHT1865" s="401"/>
      <c r="IHU1865" s="401"/>
      <c r="IHV1865" s="401"/>
      <c r="IHW1865" s="401"/>
      <c r="IHX1865" s="401"/>
      <c r="IHY1865" s="401"/>
      <c r="IHZ1865" s="401"/>
      <c r="IIA1865" s="401"/>
      <c r="IIB1865" s="401"/>
      <c r="IIC1865" s="401"/>
      <c r="IID1865" s="401"/>
      <c r="IIE1865" s="401"/>
      <c r="IIF1865" s="401"/>
      <c r="IIG1865" s="401"/>
      <c r="IIH1865" s="401"/>
      <c r="III1865" s="401"/>
      <c r="IIJ1865" s="401"/>
      <c r="IIK1865" s="401"/>
      <c r="IIL1865" s="401"/>
      <c r="IIM1865" s="401"/>
      <c r="IIN1865" s="401"/>
      <c r="IIO1865" s="401"/>
      <c r="IIP1865" s="401"/>
      <c r="IIQ1865" s="401"/>
      <c r="IIR1865" s="401"/>
      <c r="IIS1865" s="401"/>
      <c r="IIT1865" s="401"/>
      <c r="IIU1865" s="401"/>
      <c r="IIV1865" s="401"/>
      <c r="IIW1865" s="401"/>
      <c r="IIX1865" s="401"/>
      <c r="IIY1865" s="401"/>
      <c r="IIZ1865" s="401"/>
      <c r="IJA1865" s="401"/>
      <c r="IJB1865" s="401"/>
      <c r="IJC1865" s="401"/>
      <c r="IJD1865" s="401"/>
      <c r="IJE1865" s="401"/>
      <c r="IJF1865" s="401"/>
      <c r="IJG1865" s="401"/>
      <c r="IJH1865" s="401"/>
      <c r="IJI1865" s="401"/>
      <c r="IJJ1865" s="401"/>
      <c r="IJK1865" s="401"/>
      <c r="IJL1865" s="401"/>
      <c r="IJM1865" s="401"/>
      <c r="IJN1865" s="401"/>
      <c r="IJO1865" s="401"/>
      <c r="IJP1865" s="401"/>
      <c r="IJQ1865" s="401"/>
      <c r="IJR1865" s="401"/>
      <c r="IJS1865" s="401"/>
      <c r="IJT1865" s="401"/>
      <c r="IJU1865" s="401"/>
      <c r="IJV1865" s="401"/>
      <c r="IJW1865" s="401"/>
      <c r="IJX1865" s="401"/>
      <c r="IJY1865" s="401"/>
      <c r="IJZ1865" s="401"/>
      <c r="IKA1865" s="401"/>
      <c r="IKB1865" s="401"/>
      <c r="IKC1865" s="401"/>
      <c r="IKD1865" s="401"/>
      <c r="IKE1865" s="401"/>
      <c r="IKF1865" s="401"/>
      <c r="IKG1865" s="401"/>
      <c r="IKH1865" s="401"/>
      <c r="IKI1865" s="401"/>
      <c r="IKJ1865" s="401"/>
      <c r="IKK1865" s="401"/>
      <c r="IKL1865" s="401"/>
      <c r="IKM1865" s="401"/>
      <c r="IKN1865" s="401"/>
      <c r="IKO1865" s="401"/>
      <c r="IKP1865" s="401"/>
      <c r="IKQ1865" s="401"/>
      <c r="IKR1865" s="401"/>
      <c r="IKS1865" s="401"/>
      <c r="IKT1865" s="401"/>
      <c r="IKU1865" s="401"/>
      <c r="IKV1865" s="401"/>
      <c r="IKW1865" s="401"/>
      <c r="IKX1865" s="401"/>
      <c r="IKY1865" s="401"/>
      <c r="IKZ1865" s="401"/>
      <c r="ILA1865" s="401"/>
      <c r="ILB1865" s="401"/>
      <c r="ILC1865" s="401"/>
      <c r="ILD1865" s="401"/>
      <c r="ILE1865" s="401"/>
      <c r="ILF1865" s="401"/>
      <c r="ILG1865" s="401"/>
      <c r="ILH1865" s="401"/>
      <c r="ILI1865" s="401"/>
      <c r="ILJ1865" s="401"/>
      <c r="ILK1865" s="401"/>
      <c r="ILL1865" s="401"/>
      <c r="ILM1865" s="401"/>
      <c r="ILN1865" s="401"/>
      <c r="ILO1865" s="401"/>
      <c r="ILP1865" s="401"/>
      <c r="ILQ1865" s="401"/>
      <c r="ILR1865" s="401"/>
      <c r="ILS1865" s="401"/>
      <c r="ILT1865" s="401"/>
      <c r="ILU1865" s="401"/>
      <c r="ILV1865" s="401"/>
      <c r="ILW1865" s="401"/>
      <c r="ILX1865" s="401"/>
      <c r="ILY1865" s="401"/>
      <c r="ILZ1865" s="401"/>
      <c r="IMA1865" s="401"/>
      <c r="IMB1865" s="401"/>
      <c r="IMC1865" s="401"/>
      <c r="IMD1865" s="401"/>
      <c r="IME1865" s="401"/>
      <c r="IMF1865" s="401"/>
      <c r="IMG1865" s="401"/>
      <c r="IMH1865" s="401"/>
      <c r="IMI1865" s="401"/>
      <c r="IMJ1865" s="401"/>
      <c r="IMK1865" s="401"/>
      <c r="IML1865" s="401"/>
      <c r="IMM1865" s="401"/>
      <c r="IMN1865" s="401"/>
      <c r="IMO1865" s="401"/>
      <c r="IMP1865" s="401"/>
      <c r="IMQ1865" s="401"/>
      <c r="IMR1865" s="401"/>
      <c r="IMS1865" s="401"/>
      <c r="IMT1865" s="401"/>
      <c r="IMU1865" s="401"/>
      <c r="IMV1865" s="401"/>
      <c r="IMW1865" s="401"/>
      <c r="IMX1865" s="401"/>
      <c r="IMY1865" s="401"/>
      <c r="IMZ1865" s="401"/>
      <c r="INA1865" s="401"/>
      <c r="INB1865" s="401"/>
      <c r="INC1865" s="401"/>
      <c r="IND1865" s="401"/>
      <c r="INE1865" s="401"/>
      <c r="INF1865" s="401"/>
      <c r="ING1865" s="401"/>
      <c r="INH1865" s="401"/>
      <c r="INI1865" s="401"/>
      <c r="INJ1865" s="401"/>
      <c r="INK1865" s="401"/>
      <c r="INL1865" s="401"/>
      <c r="INM1865" s="401"/>
      <c r="INN1865" s="401"/>
      <c r="INO1865" s="401"/>
      <c r="INP1865" s="401"/>
      <c r="INQ1865" s="401"/>
      <c r="INR1865" s="401"/>
      <c r="INS1865" s="401"/>
      <c r="INT1865" s="401"/>
      <c r="INU1865" s="401"/>
      <c r="INV1865" s="401"/>
      <c r="INW1865" s="401"/>
      <c r="INX1865" s="401"/>
      <c r="INY1865" s="401"/>
      <c r="INZ1865" s="401"/>
      <c r="IOA1865" s="401"/>
      <c r="IOB1865" s="401"/>
      <c r="IOC1865" s="401"/>
      <c r="IOD1865" s="401"/>
      <c r="IOE1865" s="401"/>
      <c r="IOF1865" s="401"/>
      <c r="IOG1865" s="401"/>
      <c r="IOH1865" s="401"/>
      <c r="IOI1865" s="401"/>
      <c r="IOJ1865" s="401"/>
      <c r="IOK1865" s="401"/>
      <c r="IOL1865" s="401"/>
      <c r="IOM1865" s="401"/>
      <c r="ION1865" s="401"/>
      <c r="IOO1865" s="401"/>
      <c r="IOP1865" s="401"/>
      <c r="IOQ1865" s="401"/>
      <c r="IOR1865" s="401"/>
      <c r="IOS1865" s="401"/>
      <c r="IOT1865" s="401"/>
      <c r="IOU1865" s="401"/>
      <c r="IOV1865" s="401"/>
      <c r="IOW1865" s="401"/>
      <c r="IOX1865" s="401"/>
      <c r="IOY1865" s="401"/>
      <c r="IOZ1865" s="401"/>
      <c r="IPA1865" s="401"/>
      <c r="IPB1865" s="401"/>
      <c r="IPC1865" s="401"/>
      <c r="IPD1865" s="401"/>
      <c r="IPE1865" s="401"/>
      <c r="IPF1865" s="401"/>
      <c r="IPG1865" s="401"/>
      <c r="IPH1865" s="401"/>
      <c r="IPI1865" s="401"/>
      <c r="IPJ1865" s="401"/>
      <c r="IPK1865" s="401"/>
      <c r="IPL1865" s="401"/>
      <c r="IPM1865" s="401"/>
      <c r="IPN1865" s="401"/>
      <c r="IPO1865" s="401"/>
      <c r="IPP1865" s="401"/>
      <c r="IPQ1865" s="401"/>
      <c r="IPR1865" s="401"/>
      <c r="IPS1865" s="401"/>
      <c r="IPT1865" s="401"/>
      <c r="IPU1865" s="401"/>
      <c r="IPV1865" s="401"/>
      <c r="IPW1865" s="401"/>
      <c r="IPX1865" s="401"/>
      <c r="IPY1865" s="401"/>
      <c r="IPZ1865" s="401"/>
      <c r="IQA1865" s="401"/>
      <c r="IQB1865" s="401"/>
      <c r="IQC1865" s="401"/>
      <c r="IQD1865" s="401"/>
      <c r="IQE1865" s="401"/>
      <c r="IQF1865" s="401"/>
      <c r="IQG1865" s="401"/>
      <c r="IQH1865" s="401"/>
      <c r="IQI1865" s="401"/>
      <c r="IQJ1865" s="401"/>
      <c r="IQK1865" s="401"/>
      <c r="IQL1865" s="401"/>
      <c r="IQM1865" s="401"/>
      <c r="IQN1865" s="401"/>
      <c r="IQO1865" s="401"/>
      <c r="IQP1865" s="401"/>
      <c r="IQQ1865" s="401"/>
      <c r="IQR1865" s="401"/>
      <c r="IQS1865" s="401"/>
      <c r="IQT1865" s="401"/>
      <c r="IQU1865" s="401"/>
      <c r="IQV1865" s="401"/>
      <c r="IQW1865" s="401"/>
      <c r="IQX1865" s="401"/>
      <c r="IQY1865" s="401"/>
      <c r="IQZ1865" s="401"/>
      <c r="IRA1865" s="401"/>
      <c r="IRB1865" s="401"/>
      <c r="IRC1865" s="401"/>
      <c r="IRD1865" s="401"/>
      <c r="IRE1865" s="401"/>
      <c r="IRF1865" s="401"/>
      <c r="IRG1865" s="401"/>
      <c r="IRH1865" s="401"/>
      <c r="IRI1865" s="401"/>
      <c r="IRJ1865" s="401"/>
      <c r="IRK1865" s="401"/>
      <c r="IRL1865" s="401"/>
      <c r="IRM1865" s="401"/>
      <c r="IRN1865" s="401"/>
      <c r="IRO1865" s="401"/>
      <c r="IRP1865" s="401"/>
      <c r="IRQ1865" s="401"/>
      <c r="IRR1865" s="401"/>
      <c r="IRS1865" s="401"/>
      <c r="IRT1865" s="401"/>
      <c r="IRU1865" s="401"/>
      <c r="IRV1865" s="401"/>
      <c r="IRW1865" s="401"/>
      <c r="IRX1865" s="401"/>
      <c r="IRY1865" s="401"/>
      <c r="IRZ1865" s="401"/>
      <c r="ISA1865" s="401"/>
      <c r="ISB1865" s="401"/>
      <c r="ISC1865" s="401"/>
      <c r="ISD1865" s="401"/>
      <c r="ISE1865" s="401"/>
      <c r="ISF1865" s="401"/>
      <c r="ISG1865" s="401"/>
      <c r="ISH1865" s="401"/>
      <c r="ISI1865" s="401"/>
      <c r="ISJ1865" s="401"/>
      <c r="ISK1865" s="401"/>
      <c r="ISL1865" s="401"/>
      <c r="ISM1865" s="401"/>
      <c r="ISN1865" s="401"/>
      <c r="ISO1865" s="401"/>
      <c r="ISP1865" s="401"/>
      <c r="ISQ1865" s="401"/>
      <c r="ISR1865" s="401"/>
      <c r="ISS1865" s="401"/>
      <c r="IST1865" s="401"/>
      <c r="ISU1865" s="401"/>
      <c r="ISV1865" s="401"/>
      <c r="ISW1865" s="401"/>
      <c r="ISX1865" s="401"/>
      <c r="ISY1865" s="401"/>
      <c r="ISZ1865" s="401"/>
      <c r="ITA1865" s="401"/>
      <c r="ITB1865" s="401"/>
      <c r="ITC1865" s="401"/>
      <c r="ITD1865" s="401"/>
      <c r="ITE1865" s="401"/>
      <c r="ITF1865" s="401"/>
      <c r="ITG1865" s="401"/>
      <c r="ITH1865" s="401"/>
      <c r="ITI1865" s="401"/>
      <c r="ITJ1865" s="401"/>
      <c r="ITK1865" s="401"/>
      <c r="ITL1865" s="401"/>
      <c r="ITM1865" s="401"/>
      <c r="ITN1865" s="401"/>
      <c r="ITO1865" s="401"/>
      <c r="ITP1865" s="401"/>
      <c r="ITQ1865" s="401"/>
      <c r="ITR1865" s="401"/>
      <c r="ITS1865" s="401"/>
      <c r="ITT1865" s="401"/>
      <c r="ITU1865" s="401"/>
      <c r="ITV1865" s="401"/>
      <c r="ITW1865" s="401"/>
      <c r="ITX1865" s="401"/>
      <c r="ITY1865" s="401"/>
      <c r="ITZ1865" s="401"/>
      <c r="IUA1865" s="401"/>
      <c r="IUB1865" s="401"/>
      <c r="IUC1865" s="401"/>
      <c r="IUD1865" s="401"/>
      <c r="IUE1865" s="401"/>
      <c r="IUF1865" s="401"/>
      <c r="IUG1865" s="401"/>
      <c r="IUH1865" s="401"/>
      <c r="IUI1865" s="401"/>
      <c r="IUJ1865" s="401"/>
      <c r="IUK1865" s="401"/>
      <c r="IUL1865" s="401"/>
      <c r="IUM1865" s="401"/>
      <c r="IUN1865" s="401"/>
      <c r="IUO1865" s="401"/>
      <c r="IUP1865" s="401"/>
      <c r="IUQ1865" s="401"/>
      <c r="IUR1865" s="401"/>
      <c r="IUS1865" s="401"/>
      <c r="IUT1865" s="401"/>
      <c r="IUU1865" s="401"/>
      <c r="IUV1865" s="401"/>
      <c r="IUW1865" s="401"/>
      <c r="IUX1865" s="401"/>
      <c r="IUY1865" s="401"/>
      <c r="IUZ1865" s="401"/>
      <c r="IVA1865" s="401"/>
      <c r="IVB1865" s="401"/>
      <c r="IVC1865" s="401"/>
      <c r="IVD1865" s="401"/>
      <c r="IVE1865" s="401"/>
      <c r="IVF1865" s="401"/>
      <c r="IVG1865" s="401"/>
      <c r="IVH1865" s="401"/>
      <c r="IVI1865" s="401"/>
      <c r="IVJ1865" s="401"/>
      <c r="IVK1865" s="401"/>
      <c r="IVL1865" s="401"/>
      <c r="IVM1865" s="401"/>
      <c r="IVN1865" s="401"/>
      <c r="IVO1865" s="401"/>
      <c r="IVP1865" s="401"/>
      <c r="IVQ1865" s="401"/>
      <c r="IVR1865" s="401"/>
      <c r="IVS1865" s="401"/>
      <c r="IVT1865" s="401"/>
      <c r="IVU1865" s="401"/>
      <c r="IVV1865" s="401"/>
      <c r="IVW1865" s="401"/>
      <c r="IVX1865" s="401"/>
      <c r="IVY1865" s="401"/>
      <c r="IVZ1865" s="401"/>
      <c r="IWA1865" s="401"/>
      <c r="IWB1865" s="401"/>
      <c r="IWC1865" s="401"/>
      <c r="IWD1865" s="401"/>
      <c r="IWE1865" s="401"/>
      <c r="IWF1865" s="401"/>
      <c r="IWG1865" s="401"/>
      <c r="IWH1865" s="401"/>
      <c r="IWI1865" s="401"/>
      <c r="IWJ1865" s="401"/>
      <c r="IWK1865" s="401"/>
      <c r="IWL1865" s="401"/>
      <c r="IWM1865" s="401"/>
      <c r="IWN1865" s="401"/>
      <c r="IWO1865" s="401"/>
      <c r="IWP1865" s="401"/>
      <c r="IWQ1865" s="401"/>
      <c r="IWR1865" s="401"/>
      <c r="IWS1865" s="401"/>
      <c r="IWT1865" s="401"/>
      <c r="IWU1865" s="401"/>
      <c r="IWV1865" s="401"/>
      <c r="IWW1865" s="401"/>
      <c r="IWX1865" s="401"/>
      <c r="IWY1865" s="401"/>
      <c r="IWZ1865" s="401"/>
      <c r="IXA1865" s="401"/>
      <c r="IXB1865" s="401"/>
      <c r="IXC1865" s="401"/>
      <c r="IXD1865" s="401"/>
      <c r="IXE1865" s="401"/>
      <c r="IXF1865" s="401"/>
      <c r="IXG1865" s="401"/>
      <c r="IXH1865" s="401"/>
      <c r="IXI1865" s="401"/>
      <c r="IXJ1865" s="401"/>
      <c r="IXK1865" s="401"/>
      <c r="IXL1865" s="401"/>
      <c r="IXM1865" s="401"/>
      <c r="IXN1865" s="401"/>
      <c r="IXO1865" s="401"/>
      <c r="IXP1865" s="401"/>
      <c r="IXQ1865" s="401"/>
      <c r="IXR1865" s="401"/>
      <c r="IXS1865" s="401"/>
      <c r="IXT1865" s="401"/>
      <c r="IXU1865" s="401"/>
      <c r="IXV1865" s="401"/>
      <c r="IXW1865" s="401"/>
      <c r="IXX1865" s="401"/>
      <c r="IXY1865" s="401"/>
      <c r="IXZ1865" s="401"/>
      <c r="IYA1865" s="401"/>
      <c r="IYB1865" s="401"/>
      <c r="IYC1865" s="401"/>
      <c r="IYD1865" s="401"/>
      <c r="IYE1865" s="401"/>
      <c r="IYF1865" s="401"/>
      <c r="IYG1865" s="401"/>
      <c r="IYH1865" s="401"/>
      <c r="IYI1865" s="401"/>
      <c r="IYJ1865" s="401"/>
      <c r="IYK1865" s="401"/>
      <c r="IYL1865" s="401"/>
      <c r="IYM1865" s="401"/>
      <c r="IYN1865" s="401"/>
      <c r="IYO1865" s="401"/>
      <c r="IYP1865" s="401"/>
      <c r="IYQ1865" s="401"/>
      <c r="IYR1865" s="401"/>
      <c r="IYS1865" s="401"/>
      <c r="IYT1865" s="401"/>
      <c r="IYU1865" s="401"/>
      <c r="IYV1865" s="401"/>
      <c r="IYW1865" s="401"/>
      <c r="IYX1865" s="401"/>
      <c r="IYY1865" s="401"/>
      <c r="IYZ1865" s="401"/>
      <c r="IZA1865" s="401"/>
      <c r="IZB1865" s="401"/>
      <c r="IZC1865" s="401"/>
      <c r="IZD1865" s="401"/>
      <c r="IZE1865" s="401"/>
      <c r="IZF1865" s="401"/>
      <c r="IZG1865" s="401"/>
      <c r="IZH1865" s="401"/>
      <c r="IZI1865" s="401"/>
      <c r="IZJ1865" s="401"/>
      <c r="IZK1865" s="401"/>
      <c r="IZL1865" s="401"/>
      <c r="IZM1865" s="401"/>
      <c r="IZN1865" s="401"/>
      <c r="IZO1865" s="401"/>
      <c r="IZP1865" s="401"/>
      <c r="IZQ1865" s="401"/>
      <c r="IZR1865" s="401"/>
      <c r="IZS1865" s="401"/>
      <c r="IZT1865" s="401"/>
      <c r="IZU1865" s="401"/>
      <c r="IZV1865" s="401"/>
      <c r="IZW1865" s="401"/>
      <c r="IZX1865" s="401"/>
      <c r="IZY1865" s="401"/>
      <c r="IZZ1865" s="401"/>
      <c r="JAA1865" s="401"/>
      <c r="JAB1865" s="401"/>
      <c r="JAC1865" s="401"/>
      <c r="JAD1865" s="401"/>
      <c r="JAE1865" s="401"/>
      <c r="JAF1865" s="401"/>
      <c r="JAG1865" s="401"/>
      <c r="JAH1865" s="401"/>
      <c r="JAI1865" s="401"/>
      <c r="JAJ1865" s="401"/>
      <c r="JAK1865" s="401"/>
      <c r="JAL1865" s="401"/>
      <c r="JAM1865" s="401"/>
      <c r="JAN1865" s="401"/>
      <c r="JAO1865" s="401"/>
      <c r="JAP1865" s="401"/>
      <c r="JAQ1865" s="401"/>
      <c r="JAR1865" s="401"/>
      <c r="JAS1865" s="401"/>
      <c r="JAT1865" s="401"/>
      <c r="JAU1865" s="401"/>
      <c r="JAV1865" s="401"/>
      <c r="JAW1865" s="401"/>
      <c r="JAX1865" s="401"/>
      <c r="JAY1865" s="401"/>
      <c r="JAZ1865" s="401"/>
      <c r="JBA1865" s="401"/>
      <c r="JBB1865" s="401"/>
      <c r="JBC1865" s="401"/>
      <c r="JBD1865" s="401"/>
      <c r="JBE1865" s="401"/>
      <c r="JBF1865" s="401"/>
      <c r="JBG1865" s="401"/>
      <c r="JBH1865" s="401"/>
      <c r="JBI1865" s="401"/>
      <c r="JBJ1865" s="401"/>
      <c r="JBK1865" s="401"/>
      <c r="JBL1865" s="401"/>
      <c r="JBM1865" s="401"/>
      <c r="JBN1865" s="401"/>
      <c r="JBO1865" s="401"/>
      <c r="JBP1865" s="401"/>
      <c r="JBQ1865" s="401"/>
      <c r="JBR1865" s="401"/>
      <c r="JBS1865" s="401"/>
      <c r="JBT1865" s="401"/>
      <c r="JBU1865" s="401"/>
      <c r="JBV1865" s="401"/>
      <c r="JBW1865" s="401"/>
      <c r="JBX1865" s="401"/>
      <c r="JBY1865" s="401"/>
      <c r="JBZ1865" s="401"/>
      <c r="JCA1865" s="401"/>
      <c r="JCB1865" s="401"/>
      <c r="JCC1865" s="401"/>
      <c r="JCD1865" s="401"/>
      <c r="JCE1865" s="401"/>
      <c r="JCF1865" s="401"/>
      <c r="JCG1865" s="401"/>
      <c r="JCH1865" s="401"/>
      <c r="JCI1865" s="401"/>
      <c r="JCJ1865" s="401"/>
      <c r="JCK1865" s="401"/>
      <c r="JCL1865" s="401"/>
      <c r="JCM1865" s="401"/>
      <c r="JCN1865" s="401"/>
      <c r="JCO1865" s="401"/>
      <c r="JCP1865" s="401"/>
      <c r="JCQ1865" s="401"/>
      <c r="JCR1865" s="401"/>
      <c r="JCS1865" s="401"/>
      <c r="JCT1865" s="401"/>
      <c r="JCU1865" s="401"/>
      <c r="JCV1865" s="401"/>
      <c r="JCW1865" s="401"/>
      <c r="JCX1865" s="401"/>
      <c r="JCY1865" s="401"/>
      <c r="JCZ1865" s="401"/>
      <c r="JDA1865" s="401"/>
      <c r="JDB1865" s="401"/>
      <c r="JDC1865" s="401"/>
      <c r="JDD1865" s="401"/>
      <c r="JDE1865" s="401"/>
      <c r="JDF1865" s="401"/>
      <c r="JDG1865" s="401"/>
      <c r="JDH1865" s="401"/>
      <c r="JDI1865" s="401"/>
      <c r="JDJ1865" s="401"/>
      <c r="JDK1865" s="401"/>
      <c r="JDL1865" s="401"/>
      <c r="JDM1865" s="401"/>
      <c r="JDN1865" s="401"/>
      <c r="JDO1865" s="401"/>
      <c r="JDP1865" s="401"/>
      <c r="JDQ1865" s="401"/>
      <c r="JDR1865" s="401"/>
      <c r="JDS1865" s="401"/>
      <c r="JDT1865" s="401"/>
      <c r="JDU1865" s="401"/>
      <c r="JDV1865" s="401"/>
      <c r="JDW1865" s="401"/>
      <c r="JDX1865" s="401"/>
      <c r="JDY1865" s="401"/>
      <c r="JDZ1865" s="401"/>
      <c r="JEA1865" s="401"/>
      <c r="JEB1865" s="401"/>
      <c r="JEC1865" s="401"/>
      <c r="JED1865" s="401"/>
      <c r="JEE1865" s="401"/>
      <c r="JEF1865" s="401"/>
      <c r="JEG1865" s="401"/>
      <c r="JEH1865" s="401"/>
      <c r="JEI1865" s="401"/>
      <c r="JEJ1865" s="401"/>
      <c r="JEK1865" s="401"/>
      <c r="JEL1865" s="401"/>
      <c r="JEM1865" s="401"/>
      <c r="JEN1865" s="401"/>
      <c r="JEO1865" s="401"/>
      <c r="JEP1865" s="401"/>
      <c r="JEQ1865" s="401"/>
      <c r="JER1865" s="401"/>
      <c r="JES1865" s="401"/>
      <c r="JET1865" s="401"/>
      <c r="JEU1865" s="401"/>
      <c r="JEV1865" s="401"/>
      <c r="JEW1865" s="401"/>
      <c r="JEX1865" s="401"/>
      <c r="JEY1865" s="401"/>
      <c r="JEZ1865" s="401"/>
      <c r="JFA1865" s="401"/>
      <c r="JFB1865" s="401"/>
      <c r="JFC1865" s="401"/>
      <c r="JFD1865" s="401"/>
      <c r="JFE1865" s="401"/>
      <c r="JFF1865" s="401"/>
      <c r="JFG1865" s="401"/>
      <c r="JFH1865" s="401"/>
      <c r="JFI1865" s="401"/>
      <c r="JFJ1865" s="401"/>
      <c r="JFK1865" s="401"/>
      <c r="JFL1865" s="401"/>
      <c r="JFM1865" s="401"/>
      <c r="JFN1865" s="401"/>
      <c r="JFO1865" s="401"/>
      <c r="JFP1865" s="401"/>
      <c r="JFQ1865" s="401"/>
      <c r="JFR1865" s="401"/>
      <c r="JFS1865" s="401"/>
      <c r="JFT1865" s="401"/>
      <c r="JFU1865" s="401"/>
      <c r="JFV1865" s="401"/>
      <c r="JFW1865" s="401"/>
      <c r="JFX1865" s="401"/>
      <c r="JFY1865" s="401"/>
      <c r="JFZ1865" s="401"/>
      <c r="JGA1865" s="401"/>
      <c r="JGB1865" s="401"/>
      <c r="JGC1865" s="401"/>
      <c r="JGD1865" s="401"/>
      <c r="JGE1865" s="401"/>
      <c r="JGF1865" s="401"/>
      <c r="JGG1865" s="401"/>
      <c r="JGH1865" s="401"/>
      <c r="JGI1865" s="401"/>
      <c r="JGJ1865" s="401"/>
      <c r="JGK1865" s="401"/>
      <c r="JGL1865" s="401"/>
      <c r="JGM1865" s="401"/>
      <c r="JGN1865" s="401"/>
      <c r="JGO1865" s="401"/>
      <c r="JGP1865" s="401"/>
      <c r="JGQ1865" s="401"/>
      <c r="JGR1865" s="401"/>
      <c r="JGS1865" s="401"/>
      <c r="JGT1865" s="401"/>
      <c r="JGU1865" s="401"/>
      <c r="JGV1865" s="401"/>
      <c r="JGW1865" s="401"/>
      <c r="JGX1865" s="401"/>
      <c r="JGY1865" s="401"/>
      <c r="JGZ1865" s="401"/>
      <c r="JHA1865" s="401"/>
      <c r="JHB1865" s="401"/>
      <c r="JHC1865" s="401"/>
      <c r="JHD1865" s="401"/>
      <c r="JHE1865" s="401"/>
      <c r="JHF1865" s="401"/>
      <c r="JHG1865" s="401"/>
      <c r="JHH1865" s="401"/>
      <c r="JHI1865" s="401"/>
      <c r="JHJ1865" s="401"/>
      <c r="JHK1865" s="401"/>
      <c r="JHL1865" s="401"/>
      <c r="JHM1865" s="401"/>
      <c r="JHN1865" s="401"/>
      <c r="JHO1865" s="401"/>
      <c r="JHP1865" s="401"/>
      <c r="JHQ1865" s="401"/>
      <c r="JHR1865" s="401"/>
      <c r="JHS1865" s="401"/>
      <c r="JHT1865" s="401"/>
      <c r="JHU1865" s="401"/>
      <c r="JHV1865" s="401"/>
      <c r="JHW1865" s="401"/>
      <c r="JHX1865" s="401"/>
      <c r="JHY1865" s="401"/>
      <c r="JHZ1865" s="401"/>
      <c r="JIA1865" s="401"/>
      <c r="JIB1865" s="401"/>
      <c r="JIC1865" s="401"/>
      <c r="JID1865" s="401"/>
      <c r="JIE1865" s="401"/>
      <c r="JIF1865" s="401"/>
      <c r="JIG1865" s="401"/>
      <c r="JIH1865" s="401"/>
      <c r="JII1865" s="401"/>
      <c r="JIJ1865" s="401"/>
      <c r="JIK1865" s="401"/>
      <c r="JIL1865" s="401"/>
      <c r="JIM1865" s="401"/>
      <c r="JIN1865" s="401"/>
      <c r="JIO1865" s="401"/>
      <c r="JIP1865" s="401"/>
      <c r="JIQ1865" s="401"/>
      <c r="JIR1865" s="401"/>
      <c r="JIS1865" s="401"/>
      <c r="JIT1865" s="401"/>
      <c r="JIU1865" s="401"/>
      <c r="JIV1865" s="401"/>
      <c r="JIW1865" s="401"/>
      <c r="JIX1865" s="401"/>
      <c r="JIY1865" s="401"/>
      <c r="JIZ1865" s="401"/>
      <c r="JJA1865" s="401"/>
      <c r="JJB1865" s="401"/>
      <c r="JJC1865" s="401"/>
      <c r="JJD1865" s="401"/>
      <c r="JJE1865" s="401"/>
      <c r="JJF1865" s="401"/>
      <c r="JJG1865" s="401"/>
      <c r="JJH1865" s="401"/>
      <c r="JJI1865" s="401"/>
      <c r="JJJ1865" s="401"/>
      <c r="JJK1865" s="401"/>
      <c r="JJL1865" s="401"/>
      <c r="JJM1865" s="401"/>
      <c r="JJN1865" s="401"/>
      <c r="JJO1865" s="401"/>
      <c r="JJP1865" s="401"/>
      <c r="JJQ1865" s="401"/>
      <c r="JJR1865" s="401"/>
      <c r="JJS1865" s="401"/>
      <c r="JJT1865" s="401"/>
      <c r="JJU1865" s="401"/>
      <c r="JJV1865" s="401"/>
      <c r="JJW1865" s="401"/>
      <c r="JJX1865" s="401"/>
      <c r="JJY1865" s="401"/>
      <c r="JJZ1865" s="401"/>
      <c r="JKA1865" s="401"/>
      <c r="JKB1865" s="401"/>
      <c r="JKC1865" s="401"/>
      <c r="JKD1865" s="401"/>
      <c r="JKE1865" s="401"/>
      <c r="JKF1865" s="401"/>
      <c r="JKG1865" s="401"/>
      <c r="JKH1865" s="401"/>
      <c r="JKI1865" s="401"/>
      <c r="JKJ1865" s="401"/>
      <c r="JKK1865" s="401"/>
      <c r="JKL1865" s="401"/>
      <c r="JKM1865" s="401"/>
      <c r="JKN1865" s="401"/>
      <c r="JKO1865" s="401"/>
      <c r="JKP1865" s="401"/>
      <c r="JKQ1865" s="401"/>
      <c r="JKR1865" s="401"/>
      <c r="JKS1865" s="401"/>
      <c r="JKT1865" s="401"/>
      <c r="JKU1865" s="401"/>
      <c r="JKV1865" s="401"/>
      <c r="JKW1865" s="401"/>
      <c r="JKX1865" s="401"/>
      <c r="JKY1865" s="401"/>
      <c r="JKZ1865" s="401"/>
      <c r="JLA1865" s="401"/>
      <c r="JLB1865" s="401"/>
      <c r="JLC1865" s="401"/>
      <c r="JLD1865" s="401"/>
      <c r="JLE1865" s="401"/>
      <c r="JLF1865" s="401"/>
      <c r="JLG1865" s="401"/>
      <c r="JLH1865" s="401"/>
      <c r="JLI1865" s="401"/>
      <c r="JLJ1865" s="401"/>
      <c r="JLK1865" s="401"/>
      <c r="JLL1865" s="401"/>
      <c r="JLM1865" s="401"/>
      <c r="JLN1865" s="401"/>
      <c r="JLO1865" s="401"/>
      <c r="JLP1865" s="401"/>
      <c r="JLQ1865" s="401"/>
      <c r="JLR1865" s="401"/>
      <c r="JLS1865" s="401"/>
      <c r="JLT1865" s="401"/>
      <c r="JLU1865" s="401"/>
      <c r="JLV1865" s="401"/>
      <c r="JLW1865" s="401"/>
      <c r="JLX1865" s="401"/>
      <c r="JLY1865" s="401"/>
      <c r="JLZ1865" s="401"/>
      <c r="JMA1865" s="401"/>
      <c r="JMB1865" s="401"/>
      <c r="JMC1865" s="401"/>
      <c r="JMD1865" s="401"/>
      <c r="JME1865" s="401"/>
      <c r="JMF1865" s="401"/>
      <c r="JMG1865" s="401"/>
      <c r="JMH1865" s="401"/>
      <c r="JMI1865" s="401"/>
      <c r="JMJ1865" s="401"/>
      <c r="JMK1865" s="401"/>
      <c r="JML1865" s="401"/>
      <c r="JMM1865" s="401"/>
      <c r="JMN1865" s="401"/>
      <c r="JMO1865" s="401"/>
      <c r="JMP1865" s="401"/>
      <c r="JMQ1865" s="401"/>
      <c r="JMR1865" s="401"/>
      <c r="JMS1865" s="401"/>
      <c r="JMT1865" s="401"/>
      <c r="JMU1865" s="401"/>
      <c r="JMV1865" s="401"/>
      <c r="JMW1865" s="401"/>
      <c r="JMX1865" s="401"/>
      <c r="JMY1865" s="401"/>
      <c r="JMZ1865" s="401"/>
      <c r="JNA1865" s="401"/>
      <c r="JNB1865" s="401"/>
      <c r="JNC1865" s="401"/>
      <c r="JND1865" s="401"/>
      <c r="JNE1865" s="401"/>
      <c r="JNF1865" s="401"/>
      <c r="JNG1865" s="401"/>
      <c r="JNH1865" s="401"/>
      <c r="JNI1865" s="401"/>
      <c r="JNJ1865" s="401"/>
      <c r="JNK1865" s="401"/>
      <c r="JNL1865" s="401"/>
      <c r="JNM1865" s="401"/>
      <c r="JNN1865" s="401"/>
      <c r="JNO1865" s="401"/>
      <c r="JNP1865" s="401"/>
      <c r="JNQ1865" s="401"/>
      <c r="JNR1865" s="401"/>
      <c r="JNS1865" s="401"/>
      <c r="JNT1865" s="401"/>
      <c r="JNU1865" s="401"/>
      <c r="JNV1865" s="401"/>
      <c r="JNW1865" s="401"/>
      <c r="JNX1865" s="401"/>
      <c r="JNY1865" s="401"/>
      <c r="JNZ1865" s="401"/>
      <c r="JOA1865" s="401"/>
      <c r="JOB1865" s="401"/>
      <c r="JOC1865" s="401"/>
      <c r="JOD1865" s="401"/>
      <c r="JOE1865" s="401"/>
      <c r="JOF1865" s="401"/>
      <c r="JOG1865" s="401"/>
      <c r="JOH1865" s="401"/>
      <c r="JOI1865" s="401"/>
      <c r="JOJ1865" s="401"/>
      <c r="JOK1865" s="401"/>
      <c r="JOL1865" s="401"/>
      <c r="JOM1865" s="401"/>
      <c r="JON1865" s="401"/>
      <c r="JOO1865" s="401"/>
      <c r="JOP1865" s="401"/>
      <c r="JOQ1865" s="401"/>
      <c r="JOR1865" s="401"/>
      <c r="JOS1865" s="401"/>
      <c r="JOT1865" s="401"/>
      <c r="JOU1865" s="401"/>
      <c r="JOV1865" s="401"/>
      <c r="JOW1865" s="401"/>
      <c r="JOX1865" s="401"/>
      <c r="JOY1865" s="401"/>
      <c r="JOZ1865" s="401"/>
      <c r="JPA1865" s="401"/>
      <c r="JPB1865" s="401"/>
      <c r="JPC1865" s="401"/>
      <c r="JPD1865" s="401"/>
      <c r="JPE1865" s="401"/>
      <c r="JPF1865" s="401"/>
      <c r="JPG1865" s="401"/>
      <c r="JPH1865" s="401"/>
      <c r="JPI1865" s="401"/>
      <c r="JPJ1865" s="401"/>
      <c r="JPK1865" s="401"/>
      <c r="JPL1865" s="401"/>
      <c r="JPM1865" s="401"/>
      <c r="JPN1865" s="401"/>
      <c r="JPO1865" s="401"/>
      <c r="JPP1865" s="401"/>
      <c r="JPQ1865" s="401"/>
      <c r="JPR1865" s="401"/>
      <c r="JPS1865" s="401"/>
      <c r="JPT1865" s="401"/>
      <c r="JPU1865" s="401"/>
      <c r="JPV1865" s="401"/>
      <c r="JPW1865" s="401"/>
      <c r="JPX1865" s="401"/>
      <c r="JPY1865" s="401"/>
      <c r="JPZ1865" s="401"/>
      <c r="JQA1865" s="401"/>
      <c r="JQB1865" s="401"/>
      <c r="JQC1865" s="401"/>
      <c r="JQD1865" s="401"/>
      <c r="JQE1865" s="401"/>
      <c r="JQF1865" s="401"/>
      <c r="JQG1865" s="401"/>
      <c r="JQH1865" s="401"/>
      <c r="JQI1865" s="401"/>
      <c r="JQJ1865" s="401"/>
      <c r="JQK1865" s="401"/>
      <c r="JQL1865" s="401"/>
      <c r="JQM1865" s="401"/>
      <c r="JQN1865" s="401"/>
      <c r="JQO1865" s="401"/>
      <c r="JQP1865" s="401"/>
      <c r="JQQ1865" s="401"/>
      <c r="JQR1865" s="401"/>
      <c r="JQS1865" s="401"/>
      <c r="JQT1865" s="401"/>
      <c r="JQU1865" s="401"/>
      <c r="JQV1865" s="401"/>
      <c r="JQW1865" s="401"/>
      <c r="JQX1865" s="401"/>
      <c r="JQY1865" s="401"/>
      <c r="JQZ1865" s="401"/>
      <c r="JRA1865" s="401"/>
      <c r="JRB1865" s="401"/>
      <c r="JRC1865" s="401"/>
      <c r="JRD1865" s="401"/>
      <c r="JRE1865" s="401"/>
      <c r="JRF1865" s="401"/>
      <c r="JRG1865" s="401"/>
      <c r="JRH1865" s="401"/>
      <c r="JRI1865" s="401"/>
      <c r="JRJ1865" s="401"/>
      <c r="JRK1865" s="401"/>
      <c r="JRL1865" s="401"/>
      <c r="JRM1865" s="401"/>
      <c r="JRN1865" s="401"/>
      <c r="JRO1865" s="401"/>
      <c r="JRP1865" s="401"/>
      <c r="JRQ1865" s="401"/>
      <c r="JRR1865" s="401"/>
      <c r="JRS1865" s="401"/>
      <c r="JRT1865" s="401"/>
      <c r="JRU1865" s="401"/>
      <c r="JRV1865" s="401"/>
      <c r="JRW1865" s="401"/>
      <c r="JRX1865" s="401"/>
      <c r="JRY1865" s="401"/>
      <c r="JRZ1865" s="401"/>
      <c r="JSA1865" s="401"/>
      <c r="JSB1865" s="401"/>
      <c r="JSC1865" s="401"/>
      <c r="JSD1865" s="401"/>
      <c r="JSE1865" s="401"/>
      <c r="JSF1865" s="401"/>
      <c r="JSG1865" s="401"/>
      <c r="JSH1865" s="401"/>
      <c r="JSI1865" s="401"/>
      <c r="JSJ1865" s="401"/>
      <c r="JSK1865" s="401"/>
      <c r="JSL1865" s="401"/>
      <c r="JSM1865" s="401"/>
      <c r="JSN1865" s="401"/>
      <c r="JSO1865" s="401"/>
      <c r="JSP1865" s="401"/>
      <c r="JSQ1865" s="401"/>
      <c r="JSR1865" s="401"/>
      <c r="JSS1865" s="401"/>
      <c r="JST1865" s="401"/>
      <c r="JSU1865" s="401"/>
      <c r="JSV1865" s="401"/>
      <c r="JSW1865" s="401"/>
      <c r="JSX1865" s="401"/>
      <c r="JSY1865" s="401"/>
      <c r="JSZ1865" s="401"/>
      <c r="JTA1865" s="401"/>
      <c r="JTB1865" s="401"/>
      <c r="JTC1865" s="401"/>
      <c r="JTD1865" s="401"/>
      <c r="JTE1865" s="401"/>
      <c r="JTF1865" s="401"/>
      <c r="JTG1865" s="401"/>
      <c r="JTH1865" s="401"/>
      <c r="JTI1865" s="401"/>
      <c r="JTJ1865" s="401"/>
      <c r="JTK1865" s="401"/>
      <c r="JTL1865" s="401"/>
      <c r="JTM1865" s="401"/>
      <c r="JTN1865" s="401"/>
      <c r="JTO1865" s="401"/>
      <c r="JTP1865" s="401"/>
      <c r="JTQ1865" s="401"/>
      <c r="JTR1865" s="401"/>
      <c r="JTS1865" s="401"/>
      <c r="JTT1865" s="401"/>
      <c r="JTU1865" s="401"/>
      <c r="JTV1865" s="401"/>
      <c r="JTW1865" s="401"/>
      <c r="JTX1865" s="401"/>
      <c r="JTY1865" s="401"/>
      <c r="JTZ1865" s="401"/>
      <c r="JUA1865" s="401"/>
      <c r="JUB1865" s="401"/>
      <c r="JUC1865" s="401"/>
      <c r="JUD1865" s="401"/>
      <c r="JUE1865" s="401"/>
      <c r="JUF1865" s="401"/>
      <c r="JUG1865" s="401"/>
      <c r="JUH1865" s="401"/>
      <c r="JUI1865" s="401"/>
      <c r="JUJ1865" s="401"/>
      <c r="JUK1865" s="401"/>
      <c r="JUL1865" s="401"/>
      <c r="JUM1865" s="401"/>
      <c r="JUN1865" s="401"/>
      <c r="JUO1865" s="401"/>
      <c r="JUP1865" s="401"/>
      <c r="JUQ1865" s="401"/>
      <c r="JUR1865" s="401"/>
      <c r="JUS1865" s="401"/>
      <c r="JUT1865" s="401"/>
      <c r="JUU1865" s="401"/>
      <c r="JUV1865" s="401"/>
      <c r="JUW1865" s="401"/>
      <c r="JUX1865" s="401"/>
      <c r="JUY1865" s="401"/>
      <c r="JUZ1865" s="401"/>
      <c r="JVA1865" s="401"/>
      <c r="JVB1865" s="401"/>
      <c r="JVC1865" s="401"/>
      <c r="JVD1865" s="401"/>
      <c r="JVE1865" s="401"/>
      <c r="JVF1865" s="401"/>
      <c r="JVG1865" s="401"/>
      <c r="JVH1865" s="401"/>
      <c r="JVI1865" s="401"/>
      <c r="JVJ1865" s="401"/>
      <c r="JVK1865" s="401"/>
      <c r="JVL1865" s="401"/>
      <c r="JVM1865" s="401"/>
      <c r="JVN1865" s="401"/>
      <c r="JVO1865" s="401"/>
      <c r="JVP1865" s="401"/>
      <c r="JVQ1865" s="401"/>
      <c r="JVR1865" s="401"/>
      <c r="JVS1865" s="401"/>
      <c r="JVT1865" s="401"/>
      <c r="JVU1865" s="401"/>
      <c r="JVV1865" s="401"/>
      <c r="JVW1865" s="401"/>
      <c r="JVX1865" s="401"/>
      <c r="JVY1865" s="401"/>
      <c r="JVZ1865" s="401"/>
      <c r="JWA1865" s="401"/>
      <c r="JWB1865" s="401"/>
      <c r="JWC1865" s="401"/>
      <c r="JWD1865" s="401"/>
      <c r="JWE1865" s="401"/>
      <c r="JWF1865" s="401"/>
      <c r="JWG1865" s="401"/>
      <c r="JWH1865" s="401"/>
      <c r="JWI1865" s="401"/>
      <c r="JWJ1865" s="401"/>
      <c r="JWK1865" s="401"/>
      <c r="JWL1865" s="401"/>
      <c r="JWM1865" s="401"/>
      <c r="JWN1865" s="401"/>
      <c r="JWO1865" s="401"/>
      <c r="JWP1865" s="401"/>
      <c r="JWQ1865" s="401"/>
      <c r="JWR1865" s="401"/>
      <c r="JWS1865" s="401"/>
      <c r="JWT1865" s="401"/>
      <c r="JWU1865" s="401"/>
      <c r="JWV1865" s="401"/>
      <c r="JWW1865" s="401"/>
      <c r="JWX1865" s="401"/>
      <c r="JWY1865" s="401"/>
      <c r="JWZ1865" s="401"/>
      <c r="JXA1865" s="401"/>
      <c r="JXB1865" s="401"/>
      <c r="JXC1865" s="401"/>
      <c r="JXD1865" s="401"/>
      <c r="JXE1865" s="401"/>
      <c r="JXF1865" s="401"/>
      <c r="JXG1865" s="401"/>
      <c r="JXH1865" s="401"/>
      <c r="JXI1865" s="401"/>
      <c r="JXJ1865" s="401"/>
      <c r="JXK1865" s="401"/>
      <c r="JXL1865" s="401"/>
      <c r="JXM1865" s="401"/>
      <c r="JXN1865" s="401"/>
      <c r="JXO1865" s="401"/>
      <c r="JXP1865" s="401"/>
      <c r="JXQ1865" s="401"/>
      <c r="JXR1865" s="401"/>
      <c r="JXS1865" s="401"/>
      <c r="JXT1865" s="401"/>
      <c r="JXU1865" s="401"/>
      <c r="JXV1865" s="401"/>
      <c r="JXW1865" s="401"/>
      <c r="JXX1865" s="401"/>
      <c r="JXY1865" s="401"/>
      <c r="JXZ1865" s="401"/>
      <c r="JYA1865" s="401"/>
      <c r="JYB1865" s="401"/>
      <c r="JYC1865" s="401"/>
      <c r="JYD1865" s="401"/>
      <c r="JYE1865" s="401"/>
      <c r="JYF1865" s="401"/>
      <c r="JYG1865" s="401"/>
      <c r="JYH1865" s="401"/>
      <c r="JYI1865" s="401"/>
      <c r="JYJ1865" s="401"/>
      <c r="JYK1865" s="401"/>
      <c r="JYL1865" s="401"/>
      <c r="JYM1865" s="401"/>
      <c r="JYN1865" s="401"/>
      <c r="JYO1865" s="401"/>
      <c r="JYP1865" s="401"/>
      <c r="JYQ1865" s="401"/>
      <c r="JYR1865" s="401"/>
      <c r="JYS1865" s="401"/>
      <c r="JYT1865" s="401"/>
      <c r="JYU1865" s="401"/>
      <c r="JYV1865" s="401"/>
      <c r="JYW1865" s="401"/>
      <c r="JYX1865" s="401"/>
      <c r="JYY1865" s="401"/>
      <c r="JYZ1865" s="401"/>
      <c r="JZA1865" s="401"/>
      <c r="JZB1865" s="401"/>
      <c r="JZC1865" s="401"/>
      <c r="JZD1865" s="401"/>
      <c r="JZE1865" s="401"/>
      <c r="JZF1865" s="401"/>
      <c r="JZG1865" s="401"/>
      <c r="JZH1865" s="401"/>
      <c r="JZI1865" s="401"/>
      <c r="JZJ1865" s="401"/>
      <c r="JZK1865" s="401"/>
      <c r="JZL1865" s="401"/>
      <c r="JZM1865" s="401"/>
      <c r="JZN1865" s="401"/>
      <c r="JZO1865" s="401"/>
      <c r="JZP1865" s="401"/>
      <c r="JZQ1865" s="401"/>
      <c r="JZR1865" s="401"/>
      <c r="JZS1865" s="401"/>
      <c r="JZT1865" s="401"/>
      <c r="JZU1865" s="401"/>
      <c r="JZV1865" s="401"/>
      <c r="JZW1865" s="401"/>
      <c r="JZX1865" s="401"/>
      <c r="JZY1865" s="401"/>
      <c r="JZZ1865" s="401"/>
      <c r="KAA1865" s="401"/>
      <c r="KAB1865" s="401"/>
      <c r="KAC1865" s="401"/>
      <c r="KAD1865" s="401"/>
      <c r="KAE1865" s="401"/>
      <c r="KAF1865" s="401"/>
      <c r="KAG1865" s="401"/>
      <c r="KAH1865" s="401"/>
      <c r="KAI1865" s="401"/>
      <c r="KAJ1865" s="401"/>
      <c r="KAK1865" s="401"/>
      <c r="KAL1865" s="401"/>
      <c r="KAM1865" s="401"/>
      <c r="KAN1865" s="401"/>
      <c r="KAO1865" s="401"/>
      <c r="KAP1865" s="401"/>
      <c r="KAQ1865" s="401"/>
      <c r="KAR1865" s="401"/>
      <c r="KAS1865" s="401"/>
      <c r="KAT1865" s="401"/>
      <c r="KAU1865" s="401"/>
      <c r="KAV1865" s="401"/>
      <c r="KAW1865" s="401"/>
      <c r="KAX1865" s="401"/>
      <c r="KAY1865" s="401"/>
      <c r="KAZ1865" s="401"/>
      <c r="KBA1865" s="401"/>
      <c r="KBB1865" s="401"/>
      <c r="KBC1865" s="401"/>
      <c r="KBD1865" s="401"/>
      <c r="KBE1865" s="401"/>
      <c r="KBF1865" s="401"/>
      <c r="KBG1865" s="401"/>
      <c r="KBH1865" s="401"/>
      <c r="KBI1865" s="401"/>
      <c r="KBJ1865" s="401"/>
      <c r="KBK1865" s="401"/>
      <c r="KBL1865" s="401"/>
      <c r="KBM1865" s="401"/>
      <c r="KBN1865" s="401"/>
      <c r="KBO1865" s="401"/>
      <c r="KBP1865" s="401"/>
      <c r="KBQ1865" s="401"/>
      <c r="KBR1865" s="401"/>
      <c r="KBS1865" s="401"/>
      <c r="KBT1865" s="401"/>
      <c r="KBU1865" s="401"/>
      <c r="KBV1865" s="401"/>
      <c r="KBW1865" s="401"/>
      <c r="KBX1865" s="401"/>
      <c r="KBY1865" s="401"/>
      <c r="KBZ1865" s="401"/>
      <c r="KCA1865" s="401"/>
      <c r="KCB1865" s="401"/>
      <c r="KCC1865" s="401"/>
      <c r="KCD1865" s="401"/>
      <c r="KCE1865" s="401"/>
      <c r="KCF1865" s="401"/>
      <c r="KCG1865" s="401"/>
      <c r="KCH1865" s="401"/>
      <c r="KCI1865" s="401"/>
      <c r="KCJ1865" s="401"/>
      <c r="KCK1865" s="401"/>
      <c r="KCL1865" s="401"/>
      <c r="KCM1865" s="401"/>
      <c r="KCN1865" s="401"/>
      <c r="KCO1865" s="401"/>
      <c r="KCP1865" s="401"/>
      <c r="KCQ1865" s="401"/>
      <c r="KCR1865" s="401"/>
      <c r="KCS1865" s="401"/>
      <c r="KCT1865" s="401"/>
      <c r="KCU1865" s="401"/>
      <c r="KCV1865" s="401"/>
      <c r="KCW1865" s="401"/>
      <c r="KCX1865" s="401"/>
      <c r="KCY1865" s="401"/>
      <c r="KCZ1865" s="401"/>
      <c r="KDA1865" s="401"/>
      <c r="KDB1865" s="401"/>
      <c r="KDC1865" s="401"/>
      <c r="KDD1865" s="401"/>
      <c r="KDE1865" s="401"/>
      <c r="KDF1865" s="401"/>
      <c r="KDG1865" s="401"/>
      <c r="KDH1865" s="401"/>
      <c r="KDI1865" s="401"/>
      <c r="KDJ1865" s="401"/>
      <c r="KDK1865" s="401"/>
      <c r="KDL1865" s="401"/>
      <c r="KDM1865" s="401"/>
      <c r="KDN1865" s="401"/>
      <c r="KDO1865" s="401"/>
      <c r="KDP1865" s="401"/>
      <c r="KDQ1865" s="401"/>
      <c r="KDR1865" s="401"/>
      <c r="KDS1865" s="401"/>
      <c r="KDT1865" s="401"/>
      <c r="KDU1865" s="401"/>
      <c r="KDV1865" s="401"/>
      <c r="KDW1865" s="401"/>
      <c r="KDX1865" s="401"/>
      <c r="KDY1865" s="401"/>
      <c r="KDZ1865" s="401"/>
      <c r="KEA1865" s="401"/>
      <c r="KEB1865" s="401"/>
      <c r="KEC1865" s="401"/>
      <c r="KED1865" s="401"/>
      <c r="KEE1865" s="401"/>
      <c r="KEF1865" s="401"/>
      <c r="KEG1865" s="401"/>
      <c r="KEH1865" s="401"/>
      <c r="KEI1865" s="401"/>
      <c r="KEJ1865" s="401"/>
      <c r="KEK1865" s="401"/>
      <c r="KEL1865" s="401"/>
      <c r="KEM1865" s="401"/>
      <c r="KEN1865" s="401"/>
      <c r="KEO1865" s="401"/>
      <c r="KEP1865" s="401"/>
      <c r="KEQ1865" s="401"/>
      <c r="KER1865" s="401"/>
      <c r="KES1865" s="401"/>
      <c r="KET1865" s="401"/>
      <c r="KEU1865" s="401"/>
      <c r="KEV1865" s="401"/>
      <c r="KEW1865" s="401"/>
      <c r="KEX1865" s="401"/>
      <c r="KEY1865" s="401"/>
      <c r="KEZ1865" s="401"/>
      <c r="KFA1865" s="401"/>
      <c r="KFB1865" s="401"/>
      <c r="KFC1865" s="401"/>
      <c r="KFD1865" s="401"/>
      <c r="KFE1865" s="401"/>
      <c r="KFF1865" s="401"/>
      <c r="KFG1865" s="401"/>
      <c r="KFH1865" s="401"/>
      <c r="KFI1865" s="401"/>
      <c r="KFJ1865" s="401"/>
      <c r="KFK1865" s="401"/>
      <c r="KFL1865" s="401"/>
      <c r="KFM1865" s="401"/>
      <c r="KFN1865" s="401"/>
      <c r="KFO1865" s="401"/>
      <c r="KFP1865" s="401"/>
      <c r="KFQ1865" s="401"/>
      <c r="KFR1865" s="401"/>
      <c r="KFS1865" s="401"/>
      <c r="KFT1865" s="401"/>
      <c r="KFU1865" s="401"/>
      <c r="KFV1865" s="401"/>
      <c r="KFW1865" s="401"/>
      <c r="KFX1865" s="401"/>
      <c r="KFY1865" s="401"/>
      <c r="KFZ1865" s="401"/>
      <c r="KGA1865" s="401"/>
      <c r="KGB1865" s="401"/>
      <c r="KGC1865" s="401"/>
      <c r="KGD1865" s="401"/>
      <c r="KGE1865" s="401"/>
      <c r="KGF1865" s="401"/>
      <c r="KGG1865" s="401"/>
      <c r="KGH1865" s="401"/>
      <c r="KGI1865" s="401"/>
      <c r="KGJ1865" s="401"/>
      <c r="KGK1865" s="401"/>
      <c r="KGL1865" s="401"/>
      <c r="KGM1865" s="401"/>
      <c r="KGN1865" s="401"/>
      <c r="KGO1865" s="401"/>
      <c r="KGP1865" s="401"/>
      <c r="KGQ1865" s="401"/>
      <c r="KGR1865" s="401"/>
      <c r="KGS1865" s="401"/>
      <c r="KGT1865" s="401"/>
      <c r="KGU1865" s="401"/>
      <c r="KGV1865" s="401"/>
      <c r="KGW1865" s="401"/>
      <c r="KGX1865" s="401"/>
      <c r="KGY1865" s="401"/>
      <c r="KGZ1865" s="401"/>
      <c r="KHA1865" s="401"/>
      <c r="KHB1865" s="401"/>
      <c r="KHC1865" s="401"/>
      <c r="KHD1865" s="401"/>
      <c r="KHE1865" s="401"/>
      <c r="KHF1865" s="401"/>
      <c r="KHG1865" s="401"/>
      <c r="KHH1865" s="401"/>
      <c r="KHI1865" s="401"/>
      <c r="KHJ1865" s="401"/>
      <c r="KHK1865" s="401"/>
      <c r="KHL1865" s="401"/>
      <c r="KHM1865" s="401"/>
      <c r="KHN1865" s="401"/>
      <c r="KHO1865" s="401"/>
      <c r="KHP1865" s="401"/>
      <c r="KHQ1865" s="401"/>
      <c r="KHR1865" s="401"/>
      <c r="KHS1865" s="401"/>
      <c r="KHT1865" s="401"/>
      <c r="KHU1865" s="401"/>
      <c r="KHV1865" s="401"/>
      <c r="KHW1865" s="401"/>
      <c r="KHX1865" s="401"/>
      <c r="KHY1865" s="401"/>
      <c r="KHZ1865" s="401"/>
      <c r="KIA1865" s="401"/>
      <c r="KIB1865" s="401"/>
      <c r="KIC1865" s="401"/>
      <c r="KID1865" s="401"/>
      <c r="KIE1865" s="401"/>
      <c r="KIF1865" s="401"/>
      <c r="KIG1865" s="401"/>
      <c r="KIH1865" s="401"/>
      <c r="KII1865" s="401"/>
      <c r="KIJ1865" s="401"/>
      <c r="KIK1865" s="401"/>
      <c r="KIL1865" s="401"/>
      <c r="KIM1865" s="401"/>
      <c r="KIN1865" s="401"/>
      <c r="KIO1865" s="401"/>
      <c r="KIP1865" s="401"/>
      <c r="KIQ1865" s="401"/>
      <c r="KIR1865" s="401"/>
      <c r="KIS1865" s="401"/>
      <c r="KIT1865" s="401"/>
      <c r="KIU1865" s="401"/>
      <c r="KIV1865" s="401"/>
      <c r="KIW1865" s="401"/>
      <c r="KIX1865" s="401"/>
      <c r="KIY1865" s="401"/>
      <c r="KIZ1865" s="401"/>
      <c r="KJA1865" s="401"/>
      <c r="KJB1865" s="401"/>
      <c r="KJC1865" s="401"/>
      <c r="KJD1865" s="401"/>
      <c r="KJE1865" s="401"/>
      <c r="KJF1865" s="401"/>
      <c r="KJG1865" s="401"/>
      <c r="KJH1865" s="401"/>
      <c r="KJI1865" s="401"/>
      <c r="KJJ1865" s="401"/>
      <c r="KJK1865" s="401"/>
      <c r="KJL1865" s="401"/>
      <c r="KJM1865" s="401"/>
      <c r="KJN1865" s="401"/>
      <c r="KJO1865" s="401"/>
      <c r="KJP1865" s="401"/>
      <c r="KJQ1865" s="401"/>
      <c r="KJR1865" s="401"/>
      <c r="KJS1865" s="401"/>
      <c r="KJT1865" s="401"/>
      <c r="KJU1865" s="401"/>
      <c r="KJV1865" s="401"/>
      <c r="KJW1865" s="401"/>
      <c r="KJX1865" s="401"/>
      <c r="KJY1865" s="401"/>
      <c r="KJZ1865" s="401"/>
      <c r="KKA1865" s="401"/>
      <c r="KKB1865" s="401"/>
      <c r="KKC1865" s="401"/>
      <c r="KKD1865" s="401"/>
      <c r="KKE1865" s="401"/>
      <c r="KKF1865" s="401"/>
      <c r="KKG1865" s="401"/>
      <c r="KKH1865" s="401"/>
      <c r="KKI1865" s="401"/>
      <c r="KKJ1865" s="401"/>
      <c r="KKK1865" s="401"/>
      <c r="KKL1865" s="401"/>
      <c r="KKM1865" s="401"/>
      <c r="KKN1865" s="401"/>
      <c r="KKO1865" s="401"/>
      <c r="KKP1865" s="401"/>
      <c r="KKQ1865" s="401"/>
      <c r="KKR1865" s="401"/>
      <c r="KKS1865" s="401"/>
      <c r="KKT1865" s="401"/>
      <c r="KKU1865" s="401"/>
      <c r="KKV1865" s="401"/>
      <c r="KKW1865" s="401"/>
      <c r="KKX1865" s="401"/>
      <c r="KKY1865" s="401"/>
      <c r="KKZ1865" s="401"/>
      <c r="KLA1865" s="401"/>
      <c r="KLB1865" s="401"/>
      <c r="KLC1865" s="401"/>
      <c r="KLD1865" s="401"/>
      <c r="KLE1865" s="401"/>
      <c r="KLF1865" s="401"/>
      <c r="KLG1865" s="401"/>
      <c r="KLH1865" s="401"/>
      <c r="KLI1865" s="401"/>
      <c r="KLJ1865" s="401"/>
      <c r="KLK1865" s="401"/>
      <c r="KLL1865" s="401"/>
      <c r="KLM1865" s="401"/>
      <c r="KLN1865" s="401"/>
      <c r="KLO1865" s="401"/>
      <c r="KLP1865" s="401"/>
      <c r="KLQ1865" s="401"/>
      <c r="KLR1865" s="401"/>
      <c r="KLS1865" s="401"/>
      <c r="KLT1865" s="401"/>
      <c r="KLU1865" s="401"/>
      <c r="KLV1865" s="401"/>
      <c r="KLW1865" s="401"/>
      <c r="KLX1865" s="401"/>
      <c r="KLY1865" s="401"/>
      <c r="KLZ1865" s="401"/>
      <c r="KMA1865" s="401"/>
      <c r="KMB1865" s="401"/>
      <c r="KMC1865" s="401"/>
      <c r="KMD1865" s="401"/>
      <c r="KME1865" s="401"/>
      <c r="KMF1865" s="401"/>
      <c r="KMG1865" s="401"/>
      <c r="KMH1865" s="401"/>
      <c r="KMI1865" s="401"/>
      <c r="KMJ1865" s="401"/>
      <c r="KMK1865" s="401"/>
      <c r="KML1865" s="401"/>
      <c r="KMM1865" s="401"/>
      <c r="KMN1865" s="401"/>
      <c r="KMO1865" s="401"/>
      <c r="KMP1865" s="401"/>
      <c r="KMQ1865" s="401"/>
      <c r="KMR1865" s="401"/>
      <c r="KMS1865" s="401"/>
      <c r="KMT1865" s="401"/>
      <c r="KMU1865" s="401"/>
      <c r="KMV1865" s="401"/>
      <c r="KMW1865" s="401"/>
      <c r="KMX1865" s="401"/>
      <c r="KMY1865" s="401"/>
      <c r="KMZ1865" s="401"/>
      <c r="KNA1865" s="401"/>
      <c r="KNB1865" s="401"/>
      <c r="KNC1865" s="401"/>
      <c r="KND1865" s="401"/>
      <c r="KNE1865" s="401"/>
      <c r="KNF1865" s="401"/>
      <c r="KNG1865" s="401"/>
      <c r="KNH1865" s="401"/>
      <c r="KNI1865" s="401"/>
      <c r="KNJ1865" s="401"/>
      <c r="KNK1865" s="401"/>
      <c r="KNL1865" s="401"/>
      <c r="KNM1865" s="401"/>
      <c r="KNN1865" s="401"/>
      <c r="KNO1865" s="401"/>
      <c r="KNP1865" s="401"/>
      <c r="KNQ1865" s="401"/>
      <c r="KNR1865" s="401"/>
      <c r="KNS1865" s="401"/>
      <c r="KNT1865" s="401"/>
      <c r="KNU1865" s="401"/>
      <c r="KNV1865" s="401"/>
      <c r="KNW1865" s="401"/>
      <c r="KNX1865" s="401"/>
      <c r="KNY1865" s="401"/>
      <c r="KNZ1865" s="401"/>
      <c r="KOA1865" s="401"/>
      <c r="KOB1865" s="401"/>
      <c r="KOC1865" s="401"/>
      <c r="KOD1865" s="401"/>
      <c r="KOE1865" s="401"/>
      <c r="KOF1865" s="401"/>
      <c r="KOG1865" s="401"/>
      <c r="KOH1865" s="401"/>
      <c r="KOI1865" s="401"/>
      <c r="KOJ1865" s="401"/>
      <c r="KOK1865" s="401"/>
      <c r="KOL1865" s="401"/>
      <c r="KOM1865" s="401"/>
      <c r="KON1865" s="401"/>
      <c r="KOO1865" s="401"/>
      <c r="KOP1865" s="401"/>
      <c r="KOQ1865" s="401"/>
      <c r="KOR1865" s="401"/>
      <c r="KOS1865" s="401"/>
      <c r="KOT1865" s="401"/>
      <c r="KOU1865" s="401"/>
      <c r="KOV1865" s="401"/>
      <c r="KOW1865" s="401"/>
      <c r="KOX1865" s="401"/>
      <c r="KOY1865" s="401"/>
      <c r="KOZ1865" s="401"/>
      <c r="KPA1865" s="401"/>
      <c r="KPB1865" s="401"/>
      <c r="KPC1865" s="401"/>
      <c r="KPD1865" s="401"/>
      <c r="KPE1865" s="401"/>
      <c r="KPF1865" s="401"/>
      <c r="KPG1865" s="401"/>
      <c r="KPH1865" s="401"/>
      <c r="KPI1865" s="401"/>
      <c r="KPJ1865" s="401"/>
      <c r="KPK1865" s="401"/>
      <c r="KPL1865" s="401"/>
      <c r="KPM1865" s="401"/>
      <c r="KPN1865" s="401"/>
      <c r="KPO1865" s="401"/>
      <c r="KPP1865" s="401"/>
      <c r="KPQ1865" s="401"/>
      <c r="KPR1865" s="401"/>
      <c r="KPS1865" s="401"/>
      <c r="KPT1865" s="401"/>
      <c r="KPU1865" s="401"/>
      <c r="KPV1865" s="401"/>
      <c r="KPW1865" s="401"/>
      <c r="KPX1865" s="401"/>
      <c r="KPY1865" s="401"/>
      <c r="KPZ1865" s="401"/>
      <c r="KQA1865" s="401"/>
      <c r="KQB1865" s="401"/>
      <c r="KQC1865" s="401"/>
      <c r="KQD1865" s="401"/>
      <c r="KQE1865" s="401"/>
      <c r="KQF1865" s="401"/>
      <c r="KQG1865" s="401"/>
      <c r="KQH1865" s="401"/>
      <c r="KQI1865" s="401"/>
      <c r="KQJ1865" s="401"/>
      <c r="KQK1865" s="401"/>
      <c r="KQL1865" s="401"/>
      <c r="KQM1865" s="401"/>
      <c r="KQN1865" s="401"/>
      <c r="KQO1865" s="401"/>
      <c r="KQP1865" s="401"/>
      <c r="KQQ1865" s="401"/>
      <c r="KQR1865" s="401"/>
      <c r="KQS1865" s="401"/>
      <c r="KQT1865" s="401"/>
      <c r="KQU1865" s="401"/>
      <c r="KQV1865" s="401"/>
      <c r="KQW1865" s="401"/>
      <c r="KQX1865" s="401"/>
      <c r="KQY1865" s="401"/>
      <c r="KQZ1865" s="401"/>
      <c r="KRA1865" s="401"/>
      <c r="KRB1865" s="401"/>
      <c r="KRC1865" s="401"/>
      <c r="KRD1865" s="401"/>
      <c r="KRE1865" s="401"/>
      <c r="KRF1865" s="401"/>
      <c r="KRG1865" s="401"/>
      <c r="KRH1865" s="401"/>
      <c r="KRI1865" s="401"/>
      <c r="KRJ1865" s="401"/>
      <c r="KRK1865" s="401"/>
      <c r="KRL1865" s="401"/>
      <c r="KRM1865" s="401"/>
      <c r="KRN1865" s="401"/>
      <c r="KRO1865" s="401"/>
      <c r="KRP1865" s="401"/>
      <c r="KRQ1865" s="401"/>
      <c r="KRR1865" s="401"/>
      <c r="KRS1865" s="401"/>
      <c r="KRT1865" s="401"/>
      <c r="KRU1865" s="401"/>
      <c r="KRV1865" s="401"/>
      <c r="KRW1865" s="401"/>
      <c r="KRX1865" s="401"/>
      <c r="KRY1865" s="401"/>
      <c r="KRZ1865" s="401"/>
      <c r="KSA1865" s="401"/>
      <c r="KSB1865" s="401"/>
      <c r="KSC1865" s="401"/>
      <c r="KSD1865" s="401"/>
      <c r="KSE1865" s="401"/>
      <c r="KSF1865" s="401"/>
      <c r="KSG1865" s="401"/>
      <c r="KSH1865" s="401"/>
      <c r="KSI1865" s="401"/>
      <c r="KSJ1865" s="401"/>
      <c r="KSK1865" s="401"/>
      <c r="KSL1865" s="401"/>
      <c r="KSM1865" s="401"/>
      <c r="KSN1865" s="401"/>
      <c r="KSO1865" s="401"/>
      <c r="KSP1865" s="401"/>
      <c r="KSQ1865" s="401"/>
      <c r="KSR1865" s="401"/>
      <c r="KSS1865" s="401"/>
      <c r="KST1865" s="401"/>
      <c r="KSU1865" s="401"/>
      <c r="KSV1865" s="401"/>
      <c r="KSW1865" s="401"/>
      <c r="KSX1865" s="401"/>
      <c r="KSY1865" s="401"/>
      <c r="KSZ1865" s="401"/>
      <c r="KTA1865" s="401"/>
      <c r="KTB1865" s="401"/>
      <c r="KTC1865" s="401"/>
      <c r="KTD1865" s="401"/>
      <c r="KTE1865" s="401"/>
      <c r="KTF1865" s="401"/>
      <c r="KTG1865" s="401"/>
      <c r="KTH1865" s="401"/>
      <c r="KTI1865" s="401"/>
      <c r="KTJ1865" s="401"/>
      <c r="KTK1865" s="401"/>
      <c r="KTL1865" s="401"/>
      <c r="KTM1865" s="401"/>
      <c r="KTN1865" s="401"/>
      <c r="KTO1865" s="401"/>
      <c r="KTP1865" s="401"/>
      <c r="KTQ1865" s="401"/>
      <c r="KTR1865" s="401"/>
      <c r="KTS1865" s="401"/>
      <c r="KTT1865" s="401"/>
      <c r="KTU1865" s="401"/>
      <c r="KTV1865" s="401"/>
      <c r="KTW1865" s="401"/>
      <c r="KTX1865" s="401"/>
      <c r="KTY1865" s="401"/>
      <c r="KTZ1865" s="401"/>
      <c r="KUA1865" s="401"/>
      <c r="KUB1865" s="401"/>
      <c r="KUC1865" s="401"/>
      <c r="KUD1865" s="401"/>
      <c r="KUE1865" s="401"/>
      <c r="KUF1865" s="401"/>
      <c r="KUG1865" s="401"/>
      <c r="KUH1865" s="401"/>
      <c r="KUI1865" s="401"/>
      <c r="KUJ1865" s="401"/>
      <c r="KUK1865" s="401"/>
      <c r="KUL1865" s="401"/>
      <c r="KUM1865" s="401"/>
      <c r="KUN1865" s="401"/>
      <c r="KUO1865" s="401"/>
      <c r="KUP1865" s="401"/>
      <c r="KUQ1865" s="401"/>
      <c r="KUR1865" s="401"/>
      <c r="KUS1865" s="401"/>
      <c r="KUT1865" s="401"/>
      <c r="KUU1865" s="401"/>
      <c r="KUV1865" s="401"/>
      <c r="KUW1865" s="401"/>
      <c r="KUX1865" s="401"/>
      <c r="KUY1865" s="401"/>
      <c r="KUZ1865" s="401"/>
      <c r="KVA1865" s="401"/>
      <c r="KVB1865" s="401"/>
      <c r="KVC1865" s="401"/>
      <c r="KVD1865" s="401"/>
      <c r="KVE1865" s="401"/>
      <c r="KVF1865" s="401"/>
      <c r="KVG1865" s="401"/>
      <c r="KVH1865" s="401"/>
      <c r="KVI1865" s="401"/>
      <c r="KVJ1865" s="401"/>
      <c r="KVK1865" s="401"/>
      <c r="KVL1865" s="401"/>
      <c r="KVM1865" s="401"/>
      <c r="KVN1865" s="401"/>
      <c r="KVO1865" s="401"/>
      <c r="KVP1865" s="401"/>
      <c r="KVQ1865" s="401"/>
      <c r="KVR1865" s="401"/>
      <c r="KVS1865" s="401"/>
      <c r="KVT1865" s="401"/>
      <c r="KVU1865" s="401"/>
      <c r="KVV1865" s="401"/>
      <c r="KVW1865" s="401"/>
      <c r="KVX1865" s="401"/>
      <c r="KVY1865" s="401"/>
      <c r="KVZ1865" s="401"/>
      <c r="KWA1865" s="401"/>
      <c r="KWB1865" s="401"/>
      <c r="KWC1865" s="401"/>
      <c r="KWD1865" s="401"/>
      <c r="KWE1865" s="401"/>
      <c r="KWF1865" s="401"/>
      <c r="KWG1865" s="401"/>
      <c r="KWH1865" s="401"/>
      <c r="KWI1865" s="401"/>
      <c r="KWJ1865" s="401"/>
      <c r="KWK1865" s="401"/>
      <c r="KWL1865" s="401"/>
      <c r="KWM1865" s="401"/>
      <c r="KWN1865" s="401"/>
      <c r="KWO1865" s="401"/>
      <c r="KWP1865" s="401"/>
      <c r="KWQ1865" s="401"/>
      <c r="KWR1865" s="401"/>
      <c r="KWS1865" s="401"/>
      <c r="KWT1865" s="401"/>
      <c r="KWU1865" s="401"/>
      <c r="KWV1865" s="401"/>
      <c r="KWW1865" s="401"/>
      <c r="KWX1865" s="401"/>
      <c r="KWY1865" s="401"/>
      <c r="KWZ1865" s="401"/>
      <c r="KXA1865" s="401"/>
      <c r="KXB1865" s="401"/>
      <c r="KXC1865" s="401"/>
      <c r="KXD1865" s="401"/>
      <c r="KXE1865" s="401"/>
      <c r="KXF1865" s="401"/>
      <c r="KXG1865" s="401"/>
      <c r="KXH1865" s="401"/>
      <c r="KXI1865" s="401"/>
      <c r="KXJ1865" s="401"/>
      <c r="KXK1865" s="401"/>
      <c r="KXL1865" s="401"/>
      <c r="KXM1865" s="401"/>
      <c r="KXN1865" s="401"/>
      <c r="KXO1865" s="401"/>
      <c r="KXP1865" s="401"/>
      <c r="KXQ1865" s="401"/>
      <c r="KXR1865" s="401"/>
      <c r="KXS1865" s="401"/>
      <c r="KXT1865" s="401"/>
      <c r="KXU1865" s="401"/>
      <c r="KXV1865" s="401"/>
      <c r="KXW1865" s="401"/>
      <c r="KXX1865" s="401"/>
      <c r="KXY1865" s="401"/>
      <c r="KXZ1865" s="401"/>
      <c r="KYA1865" s="401"/>
      <c r="KYB1865" s="401"/>
      <c r="KYC1865" s="401"/>
      <c r="KYD1865" s="401"/>
      <c r="KYE1865" s="401"/>
      <c r="KYF1865" s="401"/>
      <c r="KYG1865" s="401"/>
      <c r="KYH1865" s="401"/>
      <c r="KYI1865" s="401"/>
      <c r="KYJ1865" s="401"/>
      <c r="KYK1865" s="401"/>
      <c r="KYL1865" s="401"/>
      <c r="KYM1865" s="401"/>
      <c r="KYN1865" s="401"/>
      <c r="KYO1865" s="401"/>
      <c r="KYP1865" s="401"/>
      <c r="KYQ1865" s="401"/>
      <c r="KYR1865" s="401"/>
      <c r="KYS1865" s="401"/>
      <c r="KYT1865" s="401"/>
      <c r="KYU1865" s="401"/>
      <c r="KYV1865" s="401"/>
      <c r="KYW1865" s="401"/>
      <c r="KYX1865" s="401"/>
      <c r="KYY1865" s="401"/>
      <c r="KYZ1865" s="401"/>
      <c r="KZA1865" s="401"/>
      <c r="KZB1865" s="401"/>
      <c r="KZC1865" s="401"/>
      <c r="KZD1865" s="401"/>
      <c r="KZE1865" s="401"/>
      <c r="KZF1865" s="401"/>
      <c r="KZG1865" s="401"/>
      <c r="KZH1865" s="401"/>
      <c r="KZI1865" s="401"/>
      <c r="KZJ1865" s="401"/>
      <c r="KZK1865" s="401"/>
      <c r="KZL1865" s="401"/>
      <c r="KZM1865" s="401"/>
      <c r="KZN1865" s="401"/>
      <c r="KZO1865" s="401"/>
      <c r="KZP1865" s="401"/>
      <c r="KZQ1865" s="401"/>
      <c r="KZR1865" s="401"/>
      <c r="KZS1865" s="401"/>
      <c r="KZT1865" s="401"/>
      <c r="KZU1865" s="401"/>
      <c r="KZV1865" s="401"/>
      <c r="KZW1865" s="401"/>
      <c r="KZX1865" s="401"/>
      <c r="KZY1865" s="401"/>
      <c r="KZZ1865" s="401"/>
      <c r="LAA1865" s="401"/>
      <c r="LAB1865" s="401"/>
      <c r="LAC1865" s="401"/>
      <c r="LAD1865" s="401"/>
      <c r="LAE1865" s="401"/>
      <c r="LAF1865" s="401"/>
      <c r="LAG1865" s="401"/>
      <c r="LAH1865" s="401"/>
      <c r="LAI1865" s="401"/>
      <c r="LAJ1865" s="401"/>
      <c r="LAK1865" s="401"/>
      <c r="LAL1865" s="401"/>
      <c r="LAM1865" s="401"/>
      <c r="LAN1865" s="401"/>
      <c r="LAO1865" s="401"/>
      <c r="LAP1865" s="401"/>
      <c r="LAQ1865" s="401"/>
      <c r="LAR1865" s="401"/>
      <c r="LAS1865" s="401"/>
      <c r="LAT1865" s="401"/>
      <c r="LAU1865" s="401"/>
      <c r="LAV1865" s="401"/>
      <c r="LAW1865" s="401"/>
      <c r="LAX1865" s="401"/>
      <c r="LAY1865" s="401"/>
      <c r="LAZ1865" s="401"/>
      <c r="LBA1865" s="401"/>
      <c r="LBB1865" s="401"/>
      <c r="LBC1865" s="401"/>
      <c r="LBD1865" s="401"/>
      <c r="LBE1865" s="401"/>
      <c r="LBF1865" s="401"/>
      <c r="LBG1865" s="401"/>
      <c r="LBH1865" s="401"/>
      <c r="LBI1865" s="401"/>
      <c r="LBJ1865" s="401"/>
      <c r="LBK1865" s="401"/>
      <c r="LBL1865" s="401"/>
      <c r="LBM1865" s="401"/>
      <c r="LBN1865" s="401"/>
      <c r="LBO1865" s="401"/>
      <c r="LBP1865" s="401"/>
      <c r="LBQ1865" s="401"/>
      <c r="LBR1865" s="401"/>
      <c r="LBS1865" s="401"/>
      <c r="LBT1865" s="401"/>
      <c r="LBU1865" s="401"/>
      <c r="LBV1865" s="401"/>
      <c r="LBW1865" s="401"/>
      <c r="LBX1865" s="401"/>
      <c r="LBY1865" s="401"/>
      <c r="LBZ1865" s="401"/>
      <c r="LCA1865" s="401"/>
      <c r="LCB1865" s="401"/>
      <c r="LCC1865" s="401"/>
      <c r="LCD1865" s="401"/>
      <c r="LCE1865" s="401"/>
      <c r="LCF1865" s="401"/>
      <c r="LCG1865" s="401"/>
      <c r="LCH1865" s="401"/>
      <c r="LCI1865" s="401"/>
      <c r="LCJ1865" s="401"/>
      <c r="LCK1865" s="401"/>
      <c r="LCL1865" s="401"/>
      <c r="LCM1865" s="401"/>
      <c r="LCN1865" s="401"/>
      <c r="LCO1865" s="401"/>
      <c r="LCP1865" s="401"/>
      <c r="LCQ1865" s="401"/>
      <c r="LCR1865" s="401"/>
      <c r="LCS1865" s="401"/>
      <c r="LCT1865" s="401"/>
      <c r="LCU1865" s="401"/>
      <c r="LCV1865" s="401"/>
      <c r="LCW1865" s="401"/>
      <c r="LCX1865" s="401"/>
      <c r="LCY1865" s="401"/>
      <c r="LCZ1865" s="401"/>
      <c r="LDA1865" s="401"/>
      <c r="LDB1865" s="401"/>
      <c r="LDC1865" s="401"/>
      <c r="LDD1865" s="401"/>
      <c r="LDE1865" s="401"/>
      <c r="LDF1865" s="401"/>
      <c r="LDG1865" s="401"/>
      <c r="LDH1865" s="401"/>
      <c r="LDI1865" s="401"/>
      <c r="LDJ1865" s="401"/>
      <c r="LDK1865" s="401"/>
      <c r="LDL1865" s="401"/>
      <c r="LDM1865" s="401"/>
      <c r="LDN1865" s="401"/>
      <c r="LDO1865" s="401"/>
      <c r="LDP1865" s="401"/>
      <c r="LDQ1865" s="401"/>
      <c r="LDR1865" s="401"/>
      <c r="LDS1865" s="401"/>
      <c r="LDT1865" s="401"/>
      <c r="LDU1865" s="401"/>
      <c r="LDV1865" s="401"/>
      <c r="LDW1865" s="401"/>
      <c r="LDX1865" s="401"/>
      <c r="LDY1865" s="401"/>
      <c r="LDZ1865" s="401"/>
      <c r="LEA1865" s="401"/>
      <c r="LEB1865" s="401"/>
      <c r="LEC1865" s="401"/>
      <c r="LED1865" s="401"/>
      <c r="LEE1865" s="401"/>
      <c r="LEF1865" s="401"/>
      <c r="LEG1865" s="401"/>
      <c r="LEH1865" s="401"/>
      <c r="LEI1865" s="401"/>
      <c r="LEJ1865" s="401"/>
      <c r="LEK1865" s="401"/>
      <c r="LEL1865" s="401"/>
      <c r="LEM1865" s="401"/>
      <c r="LEN1865" s="401"/>
      <c r="LEO1865" s="401"/>
      <c r="LEP1865" s="401"/>
      <c r="LEQ1865" s="401"/>
      <c r="LER1865" s="401"/>
      <c r="LES1865" s="401"/>
      <c r="LET1865" s="401"/>
      <c r="LEU1865" s="401"/>
      <c r="LEV1865" s="401"/>
      <c r="LEW1865" s="401"/>
      <c r="LEX1865" s="401"/>
      <c r="LEY1865" s="401"/>
      <c r="LEZ1865" s="401"/>
      <c r="LFA1865" s="401"/>
      <c r="LFB1865" s="401"/>
      <c r="LFC1865" s="401"/>
      <c r="LFD1865" s="401"/>
      <c r="LFE1865" s="401"/>
      <c r="LFF1865" s="401"/>
      <c r="LFG1865" s="401"/>
      <c r="LFH1865" s="401"/>
      <c r="LFI1865" s="401"/>
      <c r="LFJ1865" s="401"/>
      <c r="LFK1865" s="401"/>
      <c r="LFL1865" s="401"/>
      <c r="LFM1865" s="401"/>
      <c r="LFN1865" s="401"/>
      <c r="LFO1865" s="401"/>
      <c r="LFP1865" s="401"/>
      <c r="LFQ1865" s="401"/>
      <c r="LFR1865" s="401"/>
      <c r="LFS1865" s="401"/>
      <c r="LFT1865" s="401"/>
      <c r="LFU1865" s="401"/>
      <c r="LFV1865" s="401"/>
      <c r="LFW1865" s="401"/>
      <c r="LFX1865" s="401"/>
      <c r="LFY1865" s="401"/>
      <c r="LFZ1865" s="401"/>
      <c r="LGA1865" s="401"/>
      <c r="LGB1865" s="401"/>
      <c r="LGC1865" s="401"/>
      <c r="LGD1865" s="401"/>
      <c r="LGE1865" s="401"/>
      <c r="LGF1865" s="401"/>
      <c r="LGG1865" s="401"/>
      <c r="LGH1865" s="401"/>
      <c r="LGI1865" s="401"/>
      <c r="LGJ1865" s="401"/>
      <c r="LGK1865" s="401"/>
      <c r="LGL1865" s="401"/>
      <c r="LGM1865" s="401"/>
      <c r="LGN1865" s="401"/>
      <c r="LGO1865" s="401"/>
      <c r="LGP1865" s="401"/>
      <c r="LGQ1865" s="401"/>
      <c r="LGR1865" s="401"/>
      <c r="LGS1865" s="401"/>
      <c r="LGT1865" s="401"/>
      <c r="LGU1865" s="401"/>
      <c r="LGV1865" s="401"/>
      <c r="LGW1865" s="401"/>
      <c r="LGX1865" s="401"/>
      <c r="LGY1865" s="401"/>
      <c r="LGZ1865" s="401"/>
      <c r="LHA1865" s="401"/>
      <c r="LHB1865" s="401"/>
      <c r="LHC1865" s="401"/>
      <c r="LHD1865" s="401"/>
      <c r="LHE1865" s="401"/>
      <c r="LHF1865" s="401"/>
      <c r="LHG1865" s="401"/>
      <c r="LHH1865" s="401"/>
      <c r="LHI1865" s="401"/>
      <c r="LHJ1865" s="401"/>
      <c r="LHK1865" s="401"/>
      <c r="LHL1865" s="401"/>
      <c r="LHM1865" s="401"/>
      <c r="LHN1865" s="401"/>
      <c r="LHO1865" s="401"/>
      <c r="LHP1865" s="401"/>
      <c r="LHQ1865" s="401"/>
      <c r="LHR1865" s="401"/>
      <c r="LHS1865" s="401"/>
      <c r="LHT1865" s="401"/>
      <c r="LHU1865" s="401"/>
      <c r="LHV1865" s="401"/>
      <c r="LHW1865" s="401"/>
      <c r="LHX1865" s="401"/>
      <c r="LHY1865" s="401"/>
      <c r="LHZ1865" s="401"/>
      <c r="LIA1865" s="401"/>
      <c r="LIB1865" s="401"/>
      <c r="LIC1865" s="401"/>
      <c r="LID1865" s="401"/>
      <c r="LIE1865" s="401"/>
      <c r="LIF1865" s="401"/>
      <c r="LIG1865" s="401"/>
      <c r="LIH1865" s="401"/>
      <c r="LII1865" s="401"/>
      <c r="LIJ1865" s="401"/>
      <c r="LIK1865" s="401"/>
      <c r="LIL1865" s="401"/>
      <c r="LIM1865" s="401"/>
      <c r="LIN1865" s="401"/>
      <c r="LIO1865" s="401"/>
      <c r="LIP1865" s="401"/>
      <c r="LIQ1865" s="401"/>
      <c r="LIR1865" s="401"/>
      <c r="LIS1865" s="401"/>
      <c r="LIT1865" s="401"/>
      <c r="LIU1865" s="401"/>
      <c r="LIV1865" s="401"/>
      <c r="LIW1865" s="401"/>
      <c r="LIX1865" s="401"/>
      <c r="LIY1865" s="401"/>
      <c r="LIZ1865" s="401"/>
      <c r="LJA1865" s="401"/>
      <c r="LJB1865" s="401"/>
      <c r="LJC1865" s="401"/>
      <c r="LJD1865" s="401"/>
      <c r="LJE1865" s="401"/>
      <c r="LJF1865" s="401"/>
      <c r="LJG1865" s="401"/>
      <c r="LJH1865" s="401"/>
      <c r="LJI1865" s="401"/>
      <c r="LJJ1865" s="401"/>
      <c r="LJK1865" s="401"/>
      <c r="LJL1865" s="401"/>
      <c r="LJM1865" s="401"/>
      <c r="LJN1865" s="401"/>
      <c r="LJO1865" s="401"/>
      <c r="LJP1865" s="401"/>
      <c r="LJQ1865" s="401"/>
      <c r="LJR1865" s="401"/>
      <c r="LJS1865" s="401"/>
      <c r="LJT1865" s="401"/>
      <c r="LJU1865" s="401"/>
      <c r="LJV1865" s="401"/>
      <c r="LJW1865" s="401"/>
      <c r="LJX1865" s="401"/>
      <c r="LJY1865" s="401"/>
      <c r="LJZ1865" s="401"/>
      <c r="LKA1865" s="401"/>
      <c r="LKB1865" s="401"/>
      <c r="LKC1865" s="401"/>
      <c r="LKD1865" s="401"/>
      <c r="LKE1865" s="401"/>
      <c r="LKF1865" s="401"/>
      <c r="LKG1865" s="401"/>
      <c r="LKH1865" s="401"/>
      <c r="LKI1865" s="401"/>
      <c r="LKJ1865" s="401"/>
      <c r="LKK1865" s="401"/>
      <c r="LKL1865" s="401"/>
      <c r="LKM1865" s="401"/>
      <c r="LKN1865" s="401"/>
      <c r="LKO1865" s="401"/>
      <c r="LKP1865" s="401"/>
      <c r="LKQ1865" s="401"/>
      <c r="LKR1865" s="401"/>
      <c r="LKS1865" s="401"/>
      <c r="LKT1865" s="401"/>
      <c r="LKU1865" s="401"/>
      <c r="LKV1865" s="401"/>
      <c r="LKW1865" s="401"/>
      <c r="LKX1865" s="401"/>
      <c r="LKY1865" s="401"/>
      <c r="LKZ1865" s="401"/>
      <c r="LLA1865" s="401"/>
      <c r="LLB1865" s="401"/>
      <c r="LLC1865" s="401"/>
      <c r="LLD1865" s="401"/>
      <c r="LLE1865" s="401"/>
      <c r="LLF1865" s="401"/>
      <c r="LLG1865" s="401"/>
      <c r="LLH1865" s="401"/>
      <c r="LLI1865" s="401"/>
      <c r="LLJ1865" s="401"/>
      <c r="LLK1865" s="401"/>
      <c r="LLL1865" s="401"/>
      <c r="LLM1865" s="401"/>
      <c r="LLN1865" s="401"/>
      <c r="LLO1865" s="401"/>
      <c r="LLP1865" s="401"/>
      <c r="LLQ1865" s="401"/>
      <c r="LLR1865" s="401"/>
      <c r="LLS1865" s="401"/>
      <c r="LLT1865" s="401"/>
      <c r="LLU1865" s="401"/>
      <c r="LLV1865" s="401"/>
      <c r="LLW1865" s="401"/>
      <c r="LLX1865" s="401"/>
      <c r="LLY1865" s="401"/>
      <c r="LLZ1865" s="401"/>
      <c r="LMA1865" s="401"/>
      <c r="LMB1865" s="401"/>
      <c r="LMC1865" s="401"/>
      <c r="LMD1865" s="401"/>
      <c r="LME1865" s="401"/>
      <c r="LMF1865" s="401"/>
      <c r="LMG1865" s="401"/>
      <c r="LMH1865" s="401"/>
      <c r="LMI1865" s="401"/>
      <c r="LMJ1865" s="401"/>
      <c r="LMK1865" s="401"/>
      <c r="LML1865" s="401"/>
      <c r="LMM1865" s="401"/>
      <c r="LMN1865" s="401"/>
      <c r="LMO1865" s="401"/>
      <c r="LMP1865" s="401"/>
      <c r="LMQ1865" s="401"/>
      <c r="LMR1865" s="401"/>
      <c r="LMS1865" s="401"/>
      <c r="LMT1865" s="401"/>
      <c r="LMU1865" s="401"/>
      <c r="LMV1865" s="401"/>
      <c r="LMW1865" s="401"/>
      <c r="LMX1865" s="401"/>
      <c r="LMY1865" s="401"/>
      <c r="LMZ1865" s="401"/>
      <c r="LNA1865" s="401"/>
      <c r="LNB1865" s="401"/>
      <c r="LNC1865" s="401"/>
      <c r="LND1865" s="401"/>
      <c r="LNE1865" s="401"/>
      <c r="LNF1865" s="401"/>
      <c r="LNG1865" s="401"/>
      <c r="LNH1865" s="401"/>
      <c r="LNI1865" s="401"/>
      <c r="LNJ1865" s="401"/>
      <c r="LNK1865" s="401"/>
      <c r="LNL1865" s="401"/>
      <c r="LNM1865" s="401"/>
      <c r="LNN1865" s="401"/>
      <c r="LNO1865" s="401"/>
      <c r="LNP1865" s="401"/>
      <c r="LNQ1865" s="401"/>
      <c r="LNR1865" s="401"/>
      <c r="LNS1865" s="401"/>
      <c r="LNT1865" s="401"/>
      <c r="LNU1865" s="401"/>
      <c r="LNV1865" s="401"/>
      <c r="LNW1865" s="401"/>
      <c r="LNX1865" s="401"/>
      <c r="LNY1865" s="401"/>
      <c r="LNZ1865" s="401"/>
      <c r="LOA1865" s="401"/>
      <c r="LOB1865" s="401"/>
      <c r="LOC1865" s="401"/>
      <c r="LOD1865" s="401"/>
      <c r="LOE1865" s="401"/>
      <c r="LOF1865" s="401"/>
      <c r="LOG1865" s="401"/>
      <c r="LOH1865" s="401"/>
      <c r="LOI1865" s="401"/>
      <c r="LOJ1865" s="401"/>
      <c r="LOK1865" s="401"/>
      <c r="LOL1865" s="401"/>
      <c r="LOM1865" s="401"/>
      <c r="LON1865" s="401"/>
      <c r="LOO1865" s="401"/>
      <c r="LOP1865" s="401"/>
      <c r="LOQ1865" s="401"/>
      <c r="LOR1865" s="401"/>
      <c r="LOS1865" s="401"/>
      <c r="LOT1865" s="401"/>
      <c r="LOU1865" s="401"/>
      <c r="LOV1865" s="401"/>
      <c r="LOW1865" s="401"/>
      <c r="LOX1865" s="401"/>
      <c r="LOY1865" s="401"/>
      <c r="LOZ1865" s="401"/>
      <c r="LPA1865" s="401"/>
      <c r="LPB1865" s="401"/>
      <c r="LPC1865" s="401"/>
      <c r="LPD1865" s="401"/>
      <c r="LPE1865" s="401"/>
      <c r="LPF1865" s="401"/>
      <c r="LPG1865" s="401"/>
      <c r="LPH1865" s="401"/>
      <c r="LPI1865" s="401"/>
      <c r="LPJ1865" s="401"/>
      <c r="LPK1865" s="401"/>
      <c r="LPL1865" s="401"/>
      <c r="LPM1865" s="401"/>
      <c r="LPN1865" s="401"/>
      <c r="LPO1865" s="401"/>
      <c r="LPP1865" s="401"/>
      <c r="LPQ1865" s="401"/>
      <c r="LPR1865" s="401"/>
      <c r="LPS1865" s="401"/>
      <c r="LPT1865" s="401"/>
      <c r="LPU1865" s="401"/>
      <c r="LPV1865" s="401"/>
      <c r="LPW1865" s="401"/>
      <c r="LPX1865" s="401"/>
      <c r="LPY1865" s="401"/>
      <c r="LPZ1865" s="401"/>
      <c r="LQA1865" s="401"/>
      <c r="LQB1865" s="401"/>
      <c r="LQC1865" s="401"/>
      <c r="LQD1865" s="401"/>
      <c r="LQE1865" s="401"/>
      <c r="LQF1865" s="401"/>
      <c r="LQG1865" s="401"/>
      <c r="LQH1865" s="401"/>
      <c r="LQI1865" s="401"/>
      <c r="LQJ1865" s="401"/>
      <c r="LQK1865" s="401"/>
      <c r="LQL1865" s="401"/>
      <c r="LQM1865" s="401"/>
      <c r="LQN1865" s="401"/>
      <c r="LQO1865" s="401"/>
      <c r="LQP1865" s="401"/>
      <c r="LQQ1865" s="401"/>
      <c r="LQR1865" s="401"/>
      <c r="LQS1865" s="401"/>
      <c r="LQT1865" s="401"/>
      <c r="LQU1865" s="401"/>
      <c r="LQV1865" s="401"/>
      <c r="LQW1865" s="401"/>
      <c r="LQX1865" s="401"/>
      <c r="LQY1865" s="401"/>
      <c r="LQZ1865" s="401"/>
      <c r="LRA1865" s="401"/>
      <c r="LRB1865" s="401"/>
      <c r="LRC1865" s="401"/>
      <c r="LRD1865" s="401"/>
      <c r="LRE1865" s="401"/>
      <c r="LRF1865" s="401"/>
      <c r="LRG1865" s="401"/>
      <c r="LRH1865" s="401"/>
      <c r="LRI1865" s="401"/>
      <c r="LRJ1865" s="401"/>
      <c r="LRK1865" s="401"/>
      <c r="LRL1865" s="401"/>
      <c r="LRM1865" s="401"/>
      <c r="LRN1865" s="401"/>
      <c r="LRO1865" s="401"/>
      <c r="LRP1865" s="401"/>
      <c r="LRQ1865" s="401"/>
      <c r="LRR1865" s="401"/>
      <c r="LRS1865" s="401"/>
      <c r="LRT1865" s="401"/>
      <c r="LRU1865" s="401"/>
      <c r="LRV1865" s="401"/>
      <c r="LRW1865" s="401"/>
      <c r="LRX1865" s="401"/>
      <c r="LRY1865" s="401"/>
      <c r="LRZ1865" s="401"/>
      <c r="LSA1865" s="401"/>
      <c r="LSB1865" s="401"/>
      <c r="LSC1865" s="401"/>
      <c r="LSD1865" s="401"/>
      <c r="LSE1865" s="401"/>
      <c r="LSF1865" s="401"/>
      <c r="LSG1865" s="401"/>
      <c r="LSH1865" s="401"/>
      <c r="LSI1865" s="401"/>
      <c r="LSJ1865" s="401"/>
      <c r="LSK1865" s="401"/>
      <c r="LSL1865" s="401"/>
      <c r="LSM1865" s="401"/>
      <c r="LSN1865" s="401"/>
      <c r="LSO1865" s="401"/>
      <c r="LSP1865" s="401"/>
      <c r="LSQ1865" s="401"/>
      <c r="LSR1865" s="401"/>
      <c r="LSS1865" s="401"/>
      <c r="LST1865" s="401"/>
      <c r="LSU1865" s="401"/>
      <c r="LSV1865" s="401"/>
      <c r="LSW1865" s="401"/>
      <c r="LSX1865" s="401"/>
      <c r="LSY1865" s="401"/>
      <c r="LSZ1865" s="401"/>
      <c r="LTA1865" s="401"/>
      <c r="LTB1865" s="401"/>
      <c r="LTC1865" s="401"/>
      <c r="LTD1865" s="401"/>
      <c r="LTE1865" s="401"/>
      <c r="LTF1865" s="401"/>
      <c r="LTG1865" s="401"/>
      <c r="LTH1865" s="401"/>
      <c r="LTI1865" s="401"/>
      <c r="LTJ1865" s="401"/>
      <c r="LTK1865" s="401"/>
      <c r="LTL1865" s="401"/>
      <c r="LTM1865" s="401"/>
      <c r="LTN1865" s="401"/>
      <c r="LTO1865" s="401"/>
      <c r="LTP1865" s="401"/>
      <c r="LTQ1865" s="401"/>
      <c r="LTR1865" s="401"/>
      <c r="LTS1865" s="401"/>
      <c r="LTT1865" s="401"/>
      <c r="LTU1865" s="401"/>
      <c r="LTV1865" s="401"/>
      <c r="LTW1865" s="401"/>
      <c r="LTX1865" s="401"/>
      <c r="LTY1865" s="401"/>
      <c r="LTZ1865" s="401"/>
      <c r="LUA1865" s="401"/>
      <c r="LUB1865" s="401"/>
      <c r="LUC1865" s="401"/>
      <c r="LUD1865" s="401"/>
      <c r="LUE1865" s="401"/>
      <c r="LUF1865" s="401"/>
      <c r="LUG1865" s="401"/>
      <c r="LUH1865" s="401"/>
      <c r="LUI1865" s="401"/>
      <c r="LUJ1865" s="401"/>
      <c r="LUK1865" s="401"/>
      <c r="LUL1865" s="401"/>
      <c r="LUM1865" s="401"/>
      <c r="LUN1865" s="401"/>
      <c r="LUO1865" s="401"/>
      <c r="LUP1865" s="401"/>
      <c r="LUQ1865" s="401"/>
      <c r="LUR1865" s="401"/>
      <c r="LUS1865" s="401"/>
      <c r="LUT1865" s="401"/>
      <c r="LUU1865" s="401"/>
      <c r="LUV1865" s="401"/>
      <c r="LUW1865" s="401"/>
      <c r="LUX1865" s="401"/>
      <c r="LUY1865" s="401"/>
      <c r="LUZ1865" s="401"/>
      <c r="LVA1865" s="401"/>
      <c r="LVB1865" s="401"/>
      <c r="LVC1865" s="401"/>
      <c r="LVD1865" s="401"/>
      <c r="LVE1865" s="401"/>
      <c r="LVF1865" s="401"/>
      <c r="LVG1865" s="401"/>
      <c r="LVH1865" s="401"/>
      <c r="LVI1865" s="401"/>
      <c r="LVJ1865" s="401"/>
      <c r="LVK1865" s="401"/>
      <c r="LVL1865" s="401"/>
      <c r="LVM1865" s="401"/>
      <c r="LVN1865" s="401"/>
      <c r="LVO1865" s="401"/>
      <c r="LVP1865" s="401"/>
      <c r="LVQ1865" s="401"/>
      <c r="LVR1865" s="401"/>
      <c r="LVS1865" s="401"/>
      <c r="LVT1865" s="401"/>
      <c r="LVU1865" s="401"/>
      <c r="LVV1865" s="401"/>
      <c r="LVW1865" s="401"/>
      <c r="LVX1865" s="401"/>
      <c r="LVY1865" s="401"/>
      <c r="LVZ1865" s="401"/>
      <c r="LWA1865" s="401"/>
      <c r="LWB1865" s="401"/>
      <c r="LWC1865" s="401"/>
      <c r="LWD1865" s="401"/>
      <c r="LWE1865" s="401"/>
      <c r="LWF1865" s="401"/>
      <c r="LWG1865" s="401"/>
      <c r="LWH1865" s="401"/>
      <c r="LWI1865" s="401"/>
      <c r="LWJ1865" s="401"/>
      <c r="LWK1865" s="401"/>
      <c r="LWL1865" s="401"/>
      <c r="LWM1865" s="401"/>
      <c r="LWN1865" s="401"/>
      <c r="LWO1865" s="401"/>
      <c r="LWP1865" s="401"/>
      <c r="LWQ1865" s="401"/>
      <c r="LWR1865" s="401"/>
      <c r="LWS1865" s="401"/>
      <c r="LWT1865" s="401"/>
      <c r="LWU1865" s="401"/>
      <c r="LWV1865" s="401"/>
      <c r="LWW1865" s="401"/>
      <c r="LWX1865" s="401"/>
      <c r="LWY1865" s="401"/>
      <c r="LWZ1865" s="401"/>
      <c r="LXA1865" s="401"/>
      <c r="LXB1865" s="401"/>
      <c r="LXC1865" s="401"/>
      <c r="LXD1865" s="401"/>
      <c r="LXE1865" s="401"/>
      <c r="LXF1865" s="401"/>
      <c r="LXG1865" s="401"/>
      <c r="LXH1865" s="401"/>
      <c r="LXI1865" s="401"/>
      <c r="LXJ1865" s="401"/>
      <c r="LXK1865" s="401"/>
      <c r="LXL1865" s="401"/>
      <c r="LXM1865" s="401"/>
      <c r="LXN1865" s="401"/>
      <c r="LXO1865" s="401"/>
      <c r="LXP1865" s="401"/>
      <c r="LXQ1865" s="401"/>
      <c r="LXR1865" s="401"/>
      <c r="LXS1865" s="401"/>
      <c r="LXT1865" s="401"/>
      <c r="LXU1865" s="401"/>
      <c r="LXV1865" s="401"/>
      <c r="LXW1865" s="401"/>
      <c r="LXX1865" s="401"/>
      <c r="LXY1865" s="401"/>
      <c r="LXZ1865" s="401"/>
      <c r="LYA1865" s="401"/>
      <c r="LYB1865" s="401"/>
      <c r="LYC1865" s="401"/>
      <c r="LYD1865" s="401"/>
      <c r="LYE1865" s="401"/>
      <c r="LYF1865" s="401"/>
      <c r="LYG1865" s="401"/>
      <c r="LYH1865" s="401"/>
      <c r="LYI1865" s="401"/>
      <c r="LYJ1865" s="401"/>
      <c r="LYK1865" s="401"/>
      <c r="LYL1865" s="401"/>
      <c r="LYM1865" s="401"/>
      <c r="LYN1865" s="401"/>
      <c r="LYO1865" s="401"/>
      <c r="LYP1865" s="401"/>
      <c r="LYQ1865" s="401"/>
      <c r="LYR1865" s="401"/>
      <c r="LYS1865" s="401"/>
      <c r="LYT1865" s="401"/>
      <c r="LYU1865" s="401"/>
      <c r="LYV1865" s="401"/>
      <c r="LYW1865" s="401"/>
      <c r="LYX1865" s="401"/>
      <c r="LYY1865" s="401"/>
      <c r="LYZ1865" s="401"/>
      <c r="LZA1865" s="401"/>
      <c r="LZB1865" s="401"/>
      <c r="LZC1865" s="401"/>
      <c r="LZD1865" s="401"/>
      <c r="LZE1865" s="401"/>
      <c r="LZF1865" s="401"/>
      <c r="LZG1865" s="401"/>
      <c r="LZH1865" s="401"/>
      <c r="LZI1865" s="401"/>
      <c r="LZJ1865" s="401"/>
      <c r="LZK1865" s="401"/>
      <c r="LZL1865" s="401"/>
      <c r="LZM1865" s="401"/>
      <c r="LZN1865" s="401"/>
      <c r="LZO1865" s="401"/>
      <c r="LZP1865" s="401"/>
      <c r="LZQ1865" s="401"/>
      <c r="LZR1865" s="401"/>
      <c r="LZS1865" s="401"/>
      <c r="LZT1865" s="401"/>
      <c r="LZU1865" s="401"/>
      <c r="LZV1865" s="401"/>
      <c r="LZW1865" s="401"/>
      <c r="LZX1865" s="401"/>
      <c r="LZY1865" s="401"/>
      <c r="LZZ1865" s="401"/>
      <c r="MAA1865" s="401"/>
      <c r="MAB1865" s="401"/>
      <c r="MAC1865" s="401"/>
      <c r="MAD1865" s="401"/>
      <c r="MAE1865" s="401"/>
      <c r="MAF1865" s="401"/>
      <c r="MAG1865" s="401"/>
      <c r="MAH1865" s="401"/>
      <c r="MAI1865" s="401"/>
      <c r="MAJ1865" s="401"/>
      <c r="MAK1865" s="401"/>
      <c r="MAL1865" s="401"/>
      <c r="MAM1865" s="401"/>
      <c r="MAN1865" s="401"/>
      <c r="MAO1865" s="401"/>
      <c r="MAP1865" s="401"/>
      <c r="MAQ1865" s="401"/>
      <c r="MAR1865" s="401"/>
      <c r="MAS1865" s="401"/>
      <c r="MAT1865" s="401"/>
      <c r="MAU1865" s="401"/>
      <c r="MAV1865" s="401"/>
      <c r="MAW1865" s="401"/>
      <c r="MAX1865" s="401"/>
      <c r="MAY1865" s="401"/>
      <c r="MAZ1865" s="401"/>
      <c r="MBA1865" s="401"/>
      <c r="MBB1865" s="401"/>
      <c r="MBC1865" s="401"/>
      <c r="MBD1865" s="401"/>
      <c r="MBE1865" s="401"/>
      <c r="MBF1865" s="401"/>
      <c r="MBG1865" s="401"/>
      <c r="MBH1865" s="401"/>
      <c r="MBI1865" s="401"/>
      <c r="MBJ1865" s="401"/>
      <c r="MBK1865" s="401"/>
      <c r="MBL1865" s="401"/>
      <c r="MBM1865" s="401"/>
      <c r="MBN1865" s="401"/>
      <c r="MBO1865" s="401"/>
      <c r="MBP1865" s="401"/>
      <c r="MBQ1865" s="401"/>
      <c r="MBR1865" s="401"/>
      <c r="MBS1865" s="401"/>
      <c r="MBT1865" s="401"/>
      <c r="MBU1865" s="401"/>
      <c r="MBV1865" s="401"/>
      <c r="MBW1865" s="401"/>
      <c r="MBX1865" s="401"/>
      <c r="MBY1865" s="401"/>
      <c r="MBZ1865" s="401"/>
      <c r="MCA1865" s="401"/>
      <c r="MCB1865" s="401"/>
      <c r="MCC1865" s="401"/>
      <c r="MCD1865" s="401"/>
      <c r="MCE1865" s="401"/>
      <c r="MCF1865" s="401"/>
      <c r="MCG1865" s="401"/>
      <c r="MCH1865" s="401"/>
      <c r="MCI1865" s="401"/>
      <c r="MCJ1865" s="401"/>
      <c r="MCK1865" s="401"/>
      <c r="MCL1865" s="401"/>
      <c r="MCM1865" s="401"/>
      <c r="MCN1865" s="401"/>
      <c r="MCO1865" s="401"/>
      <c r="MCP1865" s="401"/>
      <c r="MCQ1865" s="401"/>
      <c r="MCR1865" s="401"/>
      <c r="MCS1865" s="401"/>
      <c r="MCT1865" s="401"/>
      <c r="MCU1865" s="401"/>
      <c r="MCV1865" s="401"/>
      <c r="MCW1865" s="401"/>
      <c r="MCX1865" s="401"/>
      <c r="MCY1865" s="401"/>
      <c r="MCZ1865" s="401"/>
      <c r="MDA1865" s="401"/>
      <c r="MDB1865" s="401"/>
      <c r="MDC1865" s="401"/>
      <c r="MDD1865" s="401"/>
      <c r="MDE1865" s="401"/>
      <c r="MDF1865" s="401"/>
      <c r="MDG1865" s="401"/>
      <c r="MDH1865" s="401"/>
      <c r="MDI1865" s="401"/>
      <c r="MDJ1865" s="401"/>
      <c r="MDK1865" s="401"/>
      <c r="MDL1865" s="401"/>
      <c r="MDM1865" s="401"/>
      <c r="MDN1865" s="401"/>
      <c r="MDO1865" s="401"/>
      <c r="MDP1865" s="401"/>
      <c r="MDQ1865" s="401"/>
      <c r="MDR1865" s="401"/>
      <c r="MDS1865" s="401"/>
      <c r="MDT1865" s="401"/>
      <c r="MDU1865" s="401"/>
      <c r="MDV1865" s="401"/>
      <c r="MDW1865" s="401"/>
      <c r="MDX1865" s="401"/>
      <c r="MDY1865" s="401"/>
      <c r="MDZ1865" s="401"/>
      <c r="MEA1865" s="401"/>
      <c r="MEB1865" s="401"/>
      <c r="MEC1865" s="401"/>
      <c r="MED1865" s="401"/>
      <c r="MEE1865" s="401"/>
      <c r="MEF1865" s="401"/>
      <c r="MEG1865" s="401"/>
      <c r="MEH1865" s="401"/>
      <c r="MEI1865" s="401"/>
      <c r="MEJ1865" s="401"/>
      <c r="MEK1865" s="401"/>
      <c r="MEL1865" s="401"/>
      <c r="MEM1865" s="401"/>
      <c r="MEN1865" s="401"/>
      <c r="MEO1865" s="401"/>
      <c r="MEP1865" s="401"/>
      <c r="MEQ1865" s="401"/>
      <c r="MER1865" s="401"/>
      <c r="MES1865" s="401"/>
      <c r="MET1865" s="401"/>
      <c r="MEU1865" s="401"/>
      <c r="MEV1865" s="401"/>
      <c r="MEW1865" s="401"/>
      <c r="MEX1865" s="401"/>
      <c r="MEY1865" s="401"/>
      <c r="MEZ1865" s="401"/>
      <c r="MFA1865" s="401"/>
      <c r="MFB1865" s="401"/>
      <c r="MFC1865" s="401"/>
      <c r="MFD1865" s="401"/>
      <c r="MFE1865" s="401"/>
      <c r="MFF1865" s="401"/>
      <c r="MFG1865" s="401"/>
      <c r="MFH1865" s="401"/>
      <c r="MFI1865" s="401"/>
      <c r="MFJ1865" s="401"/>
      <c r="MFK1865" s="401"/>
      <c r="MFL1865" s="401"/>
      <c r="MFM1865" s="401"/>
      <c r="MFN1865" s="401"/>
      <c r="MFO1865" s="401"/>
      <c r="MFP1865" s="401"/>
      <c r="MFQ1865" s="401"/>
      <c r="MFR1865" s="401"/>
      <c r="MFS1865" s="401"/>
      <c r="MFT1865" s="401"/>
      <c r="MFU1865" s="401"/>
      <c r="MFV1865" s="401"/>
      <c r="MFW1865" s="401"/>
      <c r="MFX1865" s="401"/>
      <c r="MFY1865" s="401"/>
      <c r="MFZ1865" s="401"/>
      <c r="MGA1865" s="401"/>
      <c r="MGB1865" s="401"/>
      <c r="MGC1865" s="401"/>
      <c r="MGD1865" s="401"/>
      <c r="MGE1865" s="401"/>
      <c r="MGF1865" s="401"/>
      <c r="MGG1865" s="401"/>
      <c r="MGH1865" s="401"/>
      <c r="MGI1865" s="401"/>
      <c r="MGJ1865" s="401"/>
      <c r="MGK1865" s="401"/>
      <c r="MGL1865" s="401"/>
      <c r="MGM1865" s="401"/>
      <c r="MGN1865" s="401"/>
      <c r="MGO1865" s="401"/>
      <c r="MGP1865" s="401"/>
      <c r="MGQ1865" s="401"/>
      <c r="MGR1865" s="401"/>
      <c r="MGS1865" s="401"/>
      <c r="MGT1865" s="401"/>
      <c r="MGU1865" s="401"/>
      <c r="MGV1865" s="401"/>
      <c r="MGW1865" s="401"/>
      <c r="MGX1865" s="401"/>
      <c r="MGY1865" s="401"/>
      <c r="MGZ1865" s="401"/>
      <c r="MHA1865" s="401"/>
      <c r="MHB1865" s="401"/>
      <c r="MHC1865" s="401"/>
      <c r="MHD1865" s="401"/>
      <c r="MHE1865" s="401"/>
      <c r="MHF1865" s="401"/>
      <c r="MHG1865" s="401"/>
      <c r="MHH1865" s="401"/>
      <c r="MHI1865" s="401"/>
      <c r="MHJ1865" s="401"/>
      <c r="MHK1865" s="401"/>
      <c r="MHL1865" s="401"/>
      <c r="MHM1865" s="401"/>
      <c r="MHN1865" s="401"/>
      <c r="MHO1865" s="401"/>
      <c r="MHP1865" s="401"/>
      <c r="MHQ1865" s="401"/>
      <c r="MHR1865" s="401"/>
      <c r="MHS1865" s="401"/>
      <c r="MHT1865" s="401"/>
      <c r="MHU1865" s="401"/>
      <c r="MHV1865" s="401"/>
      <c r="MHW1865" s="401"/>
      <c r="MHX1865" s="401"/>
      <c r="MHY1865" s="401"/>
      <c r="MHZ1865" s="401"/>
      <c r="MIA1865" s="401"/>
      <c r="MIB1865" s="401"/>
      <c r="MIC1865" s="401"/>
      <c r="MID1865" s="401"/>
      <c r="MIE1865" s="401"/>
      <c r="MIF1865" s="401"/>
      <c r="MIG1865" s="401"/>
      <c r="MIH1865" s="401"/>
      <c r="MII1865" s="401"/>
      <c r="MIJ1865" s="401"/>
      <c r="MIK1865" s="401"/>
      <c r="MIL1865" s="401"/>
      <c r="MIM1865" s="401"/>
      <c r="MIN1865" s="401"/>
      <c r="MIO1865" s="401"/>
      <c r="MIP1865" s="401"/>
      <c r="MIQ1865" s="401"/>
      <c r="MIR1865" s="401"/>
      <c r="MIS1865" s="401"/>
      <c r="MIT1865" s="401"/>
      <c r="MIU1865" s="401"/>
      <c r="MIV1865" s="401"/>
      <c r="MIW1865" s="401"/>
      <c r="MIX1865" s="401"/>
      <c r="MIY1865" s="401"/>
      <c r="MIZ1865" s="401"/>
      <c r="MJA1865" s="401"/>
      <c r="MJB1865" s="401"/>
      <c r="MJC1865" s="401"/>
      <c r="MJD1865" s="401"/>
      <c r="MJE1865" s="401"/>
      <c r="MJF1865" s="401"/>
      <c r="MJG1865" s="401"/>
      <c r="MJH1865" s="401"/>
      <c r="MJI1865" s="401"/>
      <c r="MJJ1865" s="401"/>
      <c r="MJK1865" s="401"/>
      <c r="MJL1865" s="401"/>
      <c r="MJM1865" s="401"/>
      <c r="MJN1865" s="401"/>
      <c r="MJO1865" s="401"/>
      <c r="MJP1865" s="401"/>
      <c r="MJQ1865" s="401"/>
      <c r="MJR1865" s="401"/>
      <c r="MJS1865" s="401"/>
      <c r="MJT1865" s="401"/>
      <c r="MJU1865" s="401"/>
      <c r="MJV1865" s="401"/>
      <c r="MJW1865" s="401"/>
      <c r="MJX1865" s="401"/>
      <c r="MJY1865" s="401"/>
      <c r="MJZ1865" s="401"/>
      <c r="MKA1865" s="401"/>
      <c r="MKB1865" s="401"/>
      <c r="MKC1865" s="401"/>
      <c r="MKD1865" s="401"/>
      <c r="MKE1865" s="401"/>
      <c r="MKF1865" s="401"/>
      <c r="MKG1865" s="401"/>
      <c r="MKH1865" s="401"/>
      <c r="MKI1865" s="401"/>
      <c r="MKJ1865" s="401"/>
      <c r="MKK1865" s="401"/>
      <c r="MKL1865" s="401"/>
      <c r="MKM1865" s="401"/>
      <c r="MKN1865" s="401"/>
      <c r="MKO1865" s="401"/>
      <c r="MKP1865" s="401"/>
      <c r="MKQ1865" s="401"/>
      <c r="MKR1865" s="401"/>
      <c r="MKS1865" s="401"/>
      <c r="MKT1865" s="401"/>
      <c r="MKU1865" s="401"/>
      <c r="MKV1865" s="401"/>
      <c r="MKW1865" s="401"/>
      <c r="MKX1865" s="401"/>
      <c r="MKY1865" s="401"/>
      <c r="MKZ1865" s="401"/>
      <c r="MLA1865" s="401"/>
      <c r="MLB1865" s="401"/>
      <c r="MLC1865" s="401"/>
      <c r="MLD1865" s="401"/>
      <c r="MLE1865" s="401"/>
      <c r="MLF1865" s="401"/>
      <c r="MLG1865" s="401"/>
      <c r="MLH1865" s="401"/>
      <c r="MLI1865" s="401"/>
      <c r="MLJ1865" s="401"/>
      <c r="MLK1865" s="401"/>
      <c r="MLL1865" s="401"/>
      <c r="MLM1865" s="401"/>
      <c r="MLN1865" s="401"/>
      <c r="MLO1865" s="401"/>
      <c r="MLP1865" s="401"/>
      <c r="MLQ1865" s="401"/>
      <c r="MLR1865" s="401"/>
      <c r="MLS1865" s="401"/>
      <c r="MLT1865" s="401"/>
      <c r="MLU1865" s="401"/>
      <c r="MLV1865" s="401"/>
      <c r="MLW1865" s="401"/>
      <c r="MLX1865" s="401"/>
      <c r="MLY1865" s="401"/>
      <c r="MLZ1865" s="401"/>
      <c r="MMA1865" s="401"/>
      <c r="MMB1865" s="401"/>
      <c r="MMC1865" s="401"/>
      <c r="MMD1865" s="401"/>
      <c r="MME1865" s="401"/>
      <c r="MMF1865" s="401"/>
      <c r="MMG1865" s="401"/>
      <c r="MMH1865" s="401"/>
      <c r="MMI1865" s="401"/>
      <c r="MMJ1865" s="401"/>
      <c r="MMK1865" s="401"/>
      <c r="MML1865" s="401"/>
      <c r="MMM1865" s="401"/>
      <c r="MMN1865" s="401"/>
      <c r="MMO1865" s="401"/>
      <c r="MMP1865" s="401"/>
      <c r="MMQ1865" s="401"/>
      <c r="MMR1865" s="401"/>
      <c r="MMS1865" s="401"/>
      <c r="MMT1865" s="401"/>
      <c r="MMU1865" s="401"/>
      <c r="MMV1865" s="401"/>
      <c r="MMW1865" s="401"/>
      <c r="MMX1865" s="401"/>
      <c r="MMY1865" s="401"/>
      <c r="MMZ1865" s="401"/>
      <c r="MNA1865" s="401"/>
      <c r="MNB1865" s="401"/>
      <c r="MNC1865" s="401"/>
      <c r="MND1865" s="401"/>
      <c r="MNE1865" s="401"/>
      <c r="MNF1865" s="401"/>
      <c r="MNG1865" s="401"/>
      <c r="MNH1865" s="401"/>
      <c r="MNI1865" s="401"/>
      <c r="MNJ1865" s="401"/>
      <c r="MNK1865" s="401"/>
      <c r="MNL1865" s="401"/>
      <c r="MNM1865" s="401"/>
      <c r="MNN1865" s="401"/>
      <c r="MNO1865" s="401"/>
      <c r="MNP1865" s="401"/>
      <c r="MNQ1865" s="401"/>
      <c r="MNR1865" s="401"/>
      <c r="MNS1865" s="401"/>
      <c r="MNT1865" s="401"/>
      <c r="MNU1865" s="401"/>
      <c r="MNV1865" s="401"/>
      <c r="MNW1865" s="401"/>
      <c r="MNX1865" s="401"/>
      <c r="MNY1865" s="401"/>
      <c r="MNZ1865" s="401"/>
      <c r="MOA1865" s="401"/>
      <c r="MOB1865" s="401"/>
      <c r="MOC1865" s="401"/>
      <c r="MOD1865" s="401"/>
      <c r="MOE1865" s="401"/>
      <c r="MOF1865" s="401"/>
      <c r="MOG1865" s="401"/>
      <c r="MOH1865" s="401"/>
      <c r="MOI1865" s="401"/>
      <c r="MOJ1865" s="401"/>
      <c r="MOK1865" s="401"/>
      <c r="MOL1865" s="401"/>
      <c r="MOM1865" s="401"/>
      <c r="MON1865" s="401"/>
      <c r="MOO1865" s="401"/>
      <c r="MOP1865" s="401"/>
      <c r="MOQ1865" s="401"/>
      <c r="MOR1865" s="401"/>
      <c r="MOS1865" s="401"/>
      <c r="MOT1865" s="401"/>
      <c r="MOU1865" s="401"/>
      <c r="MOV1865" s="401"/>
      <c r="MOW1865" s="401"/>
      <c r="MOX1865" s="401"/>
      <c r="MOY1865" s="401"/>
      <c r="MOZ1865" s="401"/>
      <c r="MPA1865" s="401"/>
      <c r="MPB1865" s="401"/>
      <c r="MPC1865" s="401"/>
      <c r="MPD1865" s="401"/>
      <c r="MPE1865" s="401"/>
      <c r="MPF1865" s="401"/>
      <c r="MPG1865" s="401"/>
      <c r="MPH1865" s="401"/>
      <c r="MPI1865" s="401"/>
      <c r="MPJ1865" s="401"/>
      <c r="MPK1865" s="401"/>
      <c r="MPL1865" s="401"/>
      <c r="MPM1865" s="401"/>
      <c r="MPN1865" s="401"/>
      <c r="MPO1865" s="401"/>
      <c r="MPP1865" s="401"/>
      <c r="MPQ1865" s="401"/>
      <c r="MPR1865" s="401"/>
      <c r="MPS1865" s="401"/>
      <c r="MPT1865" s="401"/>
      <c r="MPU1865" s="401"/>
      <c r="MPV1865" s="401"/>
      <c r="MPW1865" s="401"/>
      <c r="MPX1865" s="401"/>
      <c r="MPY1865" s="401"/>
      <c r="MPZ1865" s="401"/>
      <c r="MQA1865" s="401"/>
      <c r="MQB1865" s="401"/>
      <c r="MQC1865" s="401"/>
      <c r="MQD1865" s="401"/>
      <c r="MQE1865" s="401"/>
      <c r="MQF1865" s="401"/>
      <c r="MQG1865" s="401"/>
      <c r="MQH1865" s="401"/>
      <c r="MQI1865" s="401"/>
      <c r="MQJ1865" s="401"/>
      <c r="MQK1865" s="401"/>
      <c r="MQL1865" s="401"/>
      <c r="MQM1865" s="401"/>
      <c r="MQN1865" s="401"/>
      <c r="MQO1865" s="401"/>
      <c r="MQP1865" s="401"/>
      <c r="MQQ1865" s="401"/>
      <c r="MQR1865" s="401"/>
      <c r="MQS1865" s="401"/>
      <c r="MQT1865" s="401"/>
      <c r="MQU1865" s="401"/>
      <c r="MQV1865" s="401"/>
      <c r="MQW1865" s="401"/>
      <c r="MQX1865" s="401"/>
      <c r="MQY1865" s="401"/>
      <c r="MQZ1865" s="401"/>
      <c r="MRA1865" s="401"/>
      <c r="MRB1865" s="401"/>
      <c r="MRC1865" s="401"/>
      <c r="MRD1865" s="401"/>
      <c r="MRE1865" s="401"/>
      <c r="MRF1865" s="401"/>
      <c r="MRG1865" s="401"/>
      <c r="MRH1865" s="401"/>
      <c r="MRI1865" s="401"/>
      <c r="MRJ1865" s="401"/>
      <c r="MRK1865" s="401"/>
      <c r="MRL1865" s="401"/>
      <c r="MRM1865" s="401"/>
      <c r="MRN1865" s="401"/>
      <c r="MRO1865" s="401"/>
      <c r="MRP1865" s="401"/>
      <c r="MRQ1865" s="401"/>
      <c r="MRR1865" s="401"/>
      <c r="MRS1865" s="401"/>
      <c r="MRT1865" s="401"/>
      <c r="MRU1865" s="401"/>
      <c r="MRV1865" s="401"/>
      <c r="MRW1865" s="401"/>
      <c r="MRX1865" s="401"/>
      <c r="MRY1865" s="401"/>
      <c r="MRZ1865" s="401"/>
      <c r="MSA1865" s="401"/>
      <c r="MSB1865" s="401"/>
      <c r="MSC1865" s="401"/>
      <c r="MSD1865" s="401"/>
      <c r="MSE1865" s="401"/>
      <c r="MSF1865" s="401"/>
      <c r="MSG1865" s="401"/>
      <c r="MSH1865" s="401"/>
      <c r="MSI1865" s="401"/>
      <c r="MSJ1865" s="401"/>
      <c r="MSK1865" s="401"/>
      <c r="MSL1865" s="401"/>
      <c r="MSM1865" s="401"/>
      <c r="MSN1865" s="401"/>
      <c r="MSO1865" s="401"/>
      <c r="MSP1865" s="401"/>
      <c r="MSQ1865" s="401"/>
      <c r="MSR1865" s="401"/>
      <c r="MSS1865" s="401"/>
      <c r="MST1865" s="401"/>
      <c r="MSU1865" s="401"/>
      <c r="MSV1865" s="401"/>
      <c r="MSW1865" s="401"/>
      <c r="MSX1865" s="401"/>
      <c r="MSY1865" s="401"/>
      <c r="MSZ1865" s="401"/>
      <c r="MTA1865" s="401"/>
      <c r="MTB1865" s="401"/>
      <c r="MTC1865" s="401"/>
      <c r="MTD1865" s="401"/>
      <c r="MTE1865" s="401"/>
      <c r="MTF1865" s="401"/>
      <c r="MTG1865" s="401"/>
      <c r="MTH1865" s="401"/>
      <c r="MTI1865" s="401"/>
      <c r="MTJ1865" s="401"/>
      <c r="MTK1865" s="401"/>
      <c r="MTL1865" s="401"/>
      <c r="MTM1865" s="401"/>
      <c r="MTN1865" s="401"/>
      <c r="MTO1865" s="401"/>
      <c r="MTP1865" s="401"/>
      <c r="MTQ1865" s="401"/>
      <c r="MTR1865" s="401"/>
      <c r="MTS1865" s="401"/>
      <c r="MTT1865" s="401"/>
      <c r="MTU1865" s="401"/>
      <c r="MTV1865" s="401"/>
      <c r="MTW1865" s="401"/>
      <c r="MTX1865" s="401"/>
      <c r="MTY1865" s="401"/>
      <c r="MTZ1865" s="401"/>
      <c r="MUA1865" s="401"/>
      <c r="MUB1865" s="401"/>
      <c r="MUC1865" s="401"/>
      <c r="MUD1865" s="401"/>
      <c r="MUE1865" s="401"/>
      <c r="MUF1865" s="401"/>
      <c r="MUG1865" s="401"/>
      <c r="MUH1865" s="401"/>
      <c r="MUI1865" s="401"/>
      <c r="MUJ1865" s="401"/>
      <c r="MUK1865" s="401"/>
      <c r="MUL1865" s="401"/>
      <c r="MUM1865" s="401"/>
      <c r="MUN1865" s="401"/>
      <c r="MUO1865" s="401"/>
      <c r="MUP1865" s="401"/>
      <c r="MUQ1865" s="401"/>
      <c r="MUR1865" s="401"/>
      <c r="MUS1865" s="401"/>
      <c r="MUT1865" s="401"/>
      <c r="MUU1865" s="401"/>
      <c r="MUV1865" s="401"/>
      <c r="MUW1865" s="401"/>
      <c r="MUX1865" s="401"/>
      <c r="MUY1865" s="401"/>
      <c r="MUZ1865" s="401"/>
      <c r="MVA1865" s="401"/>
      <c r="MVB1865" s="401"/>
      <c r="MVC1865" s="401"/>
      <c r="MVD1865" s="401"/>
      <c r="MVE1865" s="401"/>
      <c r="MVF1865" s="401"/>
      <c r="MVG1865" s="401"/>
      <c r="MVH1865" s="401"/>
      <c r="MVI1865" s="401"/>
      <c r="MVJ1865" s="401"/>
      <c r="MVK1865" s="401"/>
      <c r="MVL1865" s="401"/>
      <c r="MVM1865" s="401"/>
      <c r="MVN1865" s="401"/>
      <c r="MVO1865" s="401"/>
      <c r="MVP1865" s="401"/>
      <c r="MVQ1865" s="401"/>
      <c r="MVR1865" s="401"/>
      <c r="MVS1865" s="401"/>
      <c r="MVT1865" s="401"/>
      <c r="MVU1865" s="401"/>
      <c r="MVV1865" s="401"/>
      <c r="MVW1865" s="401"/>
      <c r="MVX1865" s="401"/>
      <c r="MVY1865" s="401"/>
      <c r="MVZ1865" s="401"/>
      <c r="MWA1865" s="401"/>
      <c r="MWB1865" s="401"/>
      <c r="MWC1865" s="401"/>
      <c r="MWD1865" s="401"/>
      <c r="MWE1865" s="401"/>
      <c r="MWF1865" s="401"/>
      <c r="MWG1865" s="401"/>
      <c r="MWH1865" s="401"/>
      <c r="MWI1865" s="401"/>
      <c r="MWJ1865" s="401"/>
      <c r="MWK1865" s="401"/>
      <c r="MWL1865" s="401"/>
      <c r="MWM1865" s="401"/>
      <c r="MWN1865" s="401"/>
      <c r="MWO1865" s="401"/>
      <c r="MWP1865" s="401"/>
      <c r="MWQ1865" s="401"/>
      <c r="MWR1865" s="401"/>
      <c r="MWS1865" s="401"/>
      <c r="MWT1865" s="401"/>
      <c r="MWU1865" s="401"/>
      <c r="MWV1865" s="401"/>
      <c r="MWW1865" s="401"/>
      <c r="MWX1865" s="401"/>
      <c r="MWY1865" s="401"/>
      <c r="MWZ1865" s="401"/>
      <c r="MXA1865" s="401"/>
      <c r="MXB1865" s="401"/>
      <c r="MXC1865" s="401"/>
      <c r="MXD1865" s="401"/>
      <c r="MXE1865" s="401"/>
      <c r="MXF1865" s="401"/>
      <c r="MXG1865" s="401"/>
      <c r="MXH1865" s="401"/>
      <c r="MXI1865" s="401"/>
      <c r="MXJ1865" s="401"/>
      <c r="MXK1865" s="401"/>
      <c r="MXL1865" s="401"/>
      <c r="MXM1865" s="401"/>
      <c r="MXN1865" s="401"/>
      <c r="MXO1865" s="401"/>
      <c r="MXP1865" s="401"/>
      <c r="MXQ1865" s="401"/>
      <c r="MXR1865" s="401"/>
      <c r="MXS1865" s="401"/>
      <c r="MXT1865" s="401"/>
      <c r="MXU1865" s="401"/>
      <c r="MXV1865" s="401"/>
      <c r="MXW1865" s="401"/>
      <c r="MXX1865" s="401"/>
      <c r="MXY1865" s="401"/>
      <c r="MXZ1865" s="401"/>
      <c r="MYA1865" s="401"/>
      <c r="MYB1865" s="401"/>
      <c r="MYC1865" s="401"/>
      <c r="MYD1865" s="401"/>
      <c r="MYE1865" s="401"/>
      <c r="MYF1865" s="401"/>
      <c r="MYG1865" s="401"/>
      <c r="MYH1865" s="401"/>
      <c r="MYI1865" s="401"/>
      <c r="MYJ1865" s="401"/>
      <c r="MYK1865" s="401"/>
      <c r="MYL1865" s="401"/>
      <c r="MYM1865" s="401"/>
      <c r="MYN1865" s="401"/>
      <c r="MYO1865" s="401"/>
      <c r="MYP1865" s="401"/>
      <c r="MYQ1865" s="401"/>
      <c r="MYR1865" s="401"/>
      <c r="MYS1865" s="401"/>
      <c r="MYT1865" s="401"/>
      <c r="MYU1865" s="401"/>
      <c r="MYV1865" s="401"/>
      <c r="MYW1865" s="401"/>
      <c r="MYX1865" s="401"/>
      <c r="MYY1865" s="401"/>
      <c r="MYZ1865" s="401"/>
      <c r="MZA1865" s="401"/>
      <c r="MZB1865" s="401"/>
      <c r="MZC1865" s="401"/>
      <c r="MZD1865" s="401"/>
      <c r="MZE1865" s="401"/>
      <c r="MZF1865" s="401"/>
      <c r="MZG1865" s="401"/>
      <c r="MZH1865" s="401"/>
      <c r="MZI1865" s="401"/>
      <c r="MZJ1865" s="401"/>
      <c r="MZK1865" s="401"/>
      <c r="MZL1865" s="401"/>
      <c r="MZM1865" s="401"/>
      <c r="MZN1865" s="401"/>
      <c r="MZO1865" s="401"/>
      <c r="MZP1865" s="401"/>
      <c r="MZQ1865" s="401"/>
      <c r="MZR1865" s="401"/>
      <c r="MZS1865" s="401"/>
      <c r="MZT1865" s="401"/>
      <c r="MZU1865" s="401"/>
      <c r="MZV1865" s="401"/>
      <c r="MZW1865" s="401"/>
      <c r="MZX1865" s="401"/>
      <c r="MZY1865" s="401"/>
      <c r="MZZ1865" s="401"/>
      <c r="NAA1865" s="401"/>
      <c r="NAB1865" s="401"/>
      <c r="NAC1865" s="401"/>
      <c r="NAD1865" s="401"/>
      <c r="NAE1865" s="401"/>
      <c r="NAF1865" s="401"/>
      <c r="NAG1865" s="401"/>
      <c r="NAH1865" s="401"/>
      <c r="NAI1865" s="401"/>
      <c r="NAJ1865" s="401"/>
      <c r="NAK1865" s="401"/>
      <c r="NAL1865" s="401"/>
      <c r="NAM1865" s="401"/>
      <c r="NAN1865" s="401"/>
      <c r="NAO1865" s="401"/>
      <c r="NAP1865" s="401"/>
      <c r="NAQ1865" s="401"/>
      <c r="NAR1865" s="401"/>
      <c r="NAS1865" s="401"/>
      <c r="NAT1865" s="401"/>
      <c r="NAU1865" s="401"/>
      <c r="NAV1865" s="401"/>
      <c r="NAW1865" s="401"/>
      <c r="NAX1865" s="401"/>
      <c r="NAY1865" s="401"/>
      <c r="NAZ1865" s="401"/>
      <c r="NBA1865" s="401"/>
      <c r="NBB1865" s="401"/>
      <c r="NBC1865" s="401"/>
      <c r="NBD1865" s="401"/>
      <c r="NBE1865" s="401"/>
      <c r="NBF1865" s="401"/>
      <c r="NBG1865" s="401"/>
      <c r="NBH1865" s="401"/>
      <c r="NBI1865" s="401"/>
      <c r="NBJ1865" s="401"/>
      <c r="NBK1865" s="401"/>
      <c r="NBL1865" s="401"/>
      <c r="NBM1865" s="401"/>
      <c r="NBN1865" s="401"/>
      <c r="NBO1865" s="401"/>
      <c r="NBP1865" s="401"/>
      <c r="NBQ1865" s="401"/>
      <c r="NBR1865" s="401"/>
      <c r="NBS1865" s="401"/>
      <c r="NBT1865" s="401"/>
      <c r="NBU1865" s="401"/>
      <c r="NBV1865" s="401"/>
      <c r="NBW1865" s="401"/>
      <c r="NBX1865" s="401"/>
      <c r="NBY1865" s="401"/>
      <c r="NBZ1865" s="401"/>
      <c r="NCA1865" s="401"/>
      <c r="NCB1865" s="401"/>
      <c r="NCC1865" s="401"/>
      <c r="NCD1865" s="401"/>
      <c r="NCE1865" s="401"/>
      <c r="NCF1865" s="401"/>
      <c r="NCG1865" s="401"/>
      <c r="NCH1865" s="401"/>
      <c r="NCI1865" s="401"/>
      <c r="NCJ1865" s="401"/>
      <c r="NCK1865" s="401"/>
      <c r="NCL1865" s="401"/>
      <c r="NCM1865" s="401"/>
      <c r="NCN1865" s="401"/>
      <c r="NCO1865" s="401"/>
      <c r="NCP1865" s="401"/>
      <c r="NCQ1865" s="401"/>
      <c r="NCR1865" s="401"/>
      <c r="NCS1865" s="401"/>
      <c r="NCT1865" s="401"/>
      <c r="NCU1865" s="401"/>
      <c r="NCV1865" s="401"/>
      <c r="NCW1865" s="401"/>
      <c r="NCX1865" s="401"/>
      <c r="NCY1865" s="401"/>
      <c r="NCZ1865" s="401"/>
      <c r="NDA1865" s="401"/>
      <c r="NDB1865" s="401"/>
      <c r="NDC1865" s="401"/>
      <c r="NDD1865" s="401"/>
      <c r="NDE1865" s="401"/>
      <c r="NDF1865" s="401"/>
      <c r="NDG1865" s="401"/>
      <c r="NDH1865" s="401"/>
      <c r="NDI1865" s="401"/>
      <c r="NDJ1865" s="401"/>
      <c r="NDK1865" s="401"/>
      <c r="NDL1865" s="401"/>
      <c r="NDM1865" s="401"/>
      <c r="NDN1865" s="401"/>
      <c r="NDO1865" s="401"/>
      <c r="NDP1865" s="401"/>
      <c r="NDQ1865" s="401"/>
      <c r="NDR1865" s="401"/>
      <c r="NDS1865" s="401"/>
      <c r="NDT1865" s="401"/>
      <c r="NDU1865" s="401"/>
      <c r="NDV1865" s="401"/>
      <c r="NDW1865" s="401"/>
      <c r="NDX1865" s="401"/>
      <c r="NDY1865" s="401"/>
      <c r="NDZ1865" s="401"/>
      <c r="NEA1865" s="401"/>
      <c r="NEB1865" s="401"/>
      <c r="NEC1865" s="401"/>
      <c r="NED1865" s="401"/>
      <c r="NEE1865" s="401"/>
      <c r="NEF1865" s="401"/>
      <c r="NEG1865" s="401"/>
      <c r="NEH1865" s="401"/>
      <c r="NEI1865" s="401"/>
      <c r="NEJ1865" s="401"/>
      <c r="NEK1865" s="401"/>
      <c r="NEL1865" s="401"/>
      <c r="NEM1865" s="401"/>
      <c r="NEN1865" s="401"/>
      <c r="NEO1865" s="401"/>
      <c r="NEP1865" s="401"/>
      <c r="NEQ1865" s="401"/>
      <c r="NER1865" s="401"/>
      <c r="NES1865" s="401"/>
      <c r="NET1865" s="401"/>
      <c r="NEU1865" s="401"/>
      <c r="NEV1865" s="401"/>
      <c r="NEW1865" s="401"/>
      <c r="NEX1865" s="401"/>
      <c r="NEY1865" s="401"/>
      <c r="NEZ1865" s="401"/>
      <c r="NFA1865" s="401"/>
      <c r="NFB1865" s="401"/>
      <c r="NFC1865" s="401"/>
      <c r="NFD1865" s="401"/>
      <c r="NFE1865" s="401"/>
      <c r="NFF1865" s="401"/>
      <c r="NFG1865" s="401"/>
      <c r="NFH1865" s="401"/>
      <c r="NFI1865" s="401"/>
      <c r="NFJ1865" s="401"/>
      <c r="NFK1865" s="401"/>
      <c r="NFL1865" s="401"/>
      <c r="NFM1865" s="401"/>
      <c r="NFN1865" s="401"/>
      <c r="NFO1865" s="401"/>
      <c r="NFP1865" s="401"/>
      <c r="NFQ1865" s="401"/>
      <c r="NFR1865" s="401"/>
      <c r="NFS1865" s="401"/>
      <c r="NFT1865" s="401"/>
      <c r="NFU1865" s="401"/>
      <c r="NFV1865" s="401"/>
      <c r="NFW1865" s="401"/>
      <c r="NFX1865" s="401"/>
      <c r="NFY1865" s="401"/>
      <c r="NFZ1865" s="401"/>
      <c r="NGA1865" s="401"/>
      <c r="NGB1865" s="401"/>
      <c r="NGC1865" s="401"/>
      <c r="NGD1865" s="401"/>
      <c r="NGE1865" s="401"/>
      <c r="NGF1865" s="401"/>
      <c r="NGG1865" s="401"/>
      <c r="NGH1865" s="401"/>
      <c r="NGI1865" s="401"/>
      <c r="NGJ1865" s="401"/>
      <c r="NGK1865" s="401"/>
      <c r="NGL1865" s="401"/>
      <c r="NGM1865" s="401"/>
      <c r="NGN1865" s="401"/>
      <c r="NGO1865" s="401"/>
      <c r="NGP1865" s="401"/>
      <c r="NGQ1865" s="401"/>
      <c r="NGR1865" s="401"/>
      <c r="NGS1865" s="401"/>
      <c r="NGT1865" s="401"/>
      <c r="NGU1865" s="401"/>
      <c r="NGV1865" s="401"/>
      <c r="NGW1865" s="401"/>
      <c r="NGX1865" s="401"/>
      <c r="NGY1865" s="401"/>
      <c r="NGZ1865" s="401"/>
      <c r="NHA1865" s="401"/>
      <c r="NHB1865" s="401"/>
      <c r="NHC1865" s="401"/>
      <c r="NHD1865" s="401"/>
      <c r="NHE1865" s="401"/>
      <c r="NHF1865" s="401"/>
      <c r="NHG1865" s="401"/>
      <c r="NHH1865" s="401"/>
      <c r="NHI1865" s="401"/>
      <c r="NHJ1865" s="401"/>
      <c r="NHK1865" s="401"/>
      <c r="NHL1865" s="401"/>
      <c r="NHM1865" s="401"/>
      <c r="NHN1865" s="401"/>
      <c r="NHO1865" s="401"/>
      <c r="NHP1865" s="401"/>
      <c r="NHQ1865" s="401"/>
      <c r="NHR1865" s="401"/>
      <c r="NHS1865" s="401"/>
      <c r="NHT1865" s="401"/>
      <c r="NHU1865" s="401"/>
      <c r="NHV1865" s="401"/>
      <c r="NHW1865" s="401"/>
      <c r="NHX1865" s="401"/>
      <c r="NHY1865" s="401"/>
      <c r="NHZ1865" s="401"/>
      <c r="NIA1865" s="401"/>
      <c r="NIB1865" s="401"/>
      <c r="NIC1865" s="401"/>
      <c r="NID1865" s="401"/>
      <c r="NIE1865" s="401"/>
      <c r="NIF1865" s="401"/>
      <c r="NIG1865" s="401"/>
      <c r="NIH1865" s="401"/>
      <c r="NII1865" s="401"/>
      <c r="NIJ1865" s="401"/>
      <c r="NIK1865" s="401"/>
      <c r="NIL1865" s="401"/>
      <c r="NIM1865" s="401"/>
      <c r="NIN1865" s="401"/>
      <c r="NIO1865" s="401"/>
      <c r="NIP1865" s="401"/>
      <c r="NIQ1865" s="401"/>
      <c r="NIR1865" s="401"/>
      <c r="NIS1865" s="401"/>
      <c r="NIT1865" s="401"/>
      <c r="NIU1865" s="401"/>
      <c r="NIV1865" s="401"/>
      <c r="NIW1865" s="401"/>
      <c r="NIX1865" s="401"/>
      <c r="NIY1865" s="401"/>
      <c r="NIZ1865" s="401"/>
      <c r="NJA1865" s="401"/>
      <c r="NJB1865" s="401"/>
      <c r="NJC1865" s="401"/>
      <c r="NJD1865" s="401"/>
      <c r="NJE1865" s="401"/>
      <c r="NJF1865" s="401"/>
      <c r="NJG1865" s="401"/>
      <c r="NJH1865" s="401"/>
      <c r="NJI1865" s="401"/>
      <c r="NJJ1865" s="401"/>
      <c r="NJK1865" s="401"/>
      <c r="NJL1865" s="401"/>
      <c r="NJM1865" s="401"/>
      <c r="NJN1865" s="401"/>
      <c r="NJO1865" s="401"/>
      <c r="NJP1865" s="401"/>
      <c r="NJQ1865" s="401"/>
      <c r="NJR1865" s="401"/>
      <c r="NJS1865" s="401"/>
      <c r="NJT1865" s="401"/>
      <c r="NJU1865" s="401"/>
      <c r="NJV1865" s="401"/>
      <c r="NJW1865" s="401"/>
      <c r="NJX1865" s="401"/>
      <c r="NJY1865" s="401"/>
      <c r="NJZ1865" s="401"/>
      <c r="NKA1865" s="401"/>
      <c r="NKB1865" s="401"/>
      <c r="NKC1865" s="401"/>
      <c r="NKD1865" s="401"/>
      <c r="NKE1865" s="401"/>
      <c r="NKF1865" s="401"/>
      <c r="NKG1865" s="401"/>
      <c r="NKH1865" s="401"/>
      <c r="NKI1865" s="401"/>
      <c r="NKJ1865" s="401"/>
      <c r="NKK1865" s="401"/>
      <c r="NKL1865" s="401"/>
      <c r="NKM1865" s="401"/>
      <c r="NKN1865" s="401"/>
      <c r="NKO1865" s="401"/>
      <c r="NKP1865" s="401"/>
      <c r="NKQ1865" s="401"/>
      <c r="NKR1865" s="401"/>
      <c r="NKS1865" s="401"/>
      <c r="NKT1865" s="401"/>
      <c r="NKU1865" s="401"/>
      <c r="NKV1865" s="401"/>
      <c r="NKW1865" s="401"/>
      <c r="NKX1865" s="401"/>
      <c r="NKY1865" s="401"/>
      <c r="NKZ1865" s="401"/>
      <c r="NLA1865" s="401"/>
      <c r="NLB1865" s="401"/>
      <c r="NLC1865" s="401"/>
      <c r="NLD1865" s="401"/>
      <c r="NLE1865" s="401"/>
      <c r="NLF1865" s="401"/>
      <c r="NLG1865" s="401"/>
      <c r="NLH1865" s="401"/>
      <c r="NLI1865" s="401"/>
      <c r="NLJ1865" s="401"/>
      <c r="NLK1865" s="401"/>
      <c r="NLL1865" s="401"/>
      <c r="NLM1865" s="401"/>
      <c r="NLN1865" s="401"/>
      <c r="NLO1865" s="401"/>
      <c r="NLP1865" s="401"/>
      <c r="NLQ1865" s="401"/>
      <c r="NLR1865" s="401"/>
      <c r="NLS1865" s="401"/>
      <c r="NLT1865" s="401"/>
      <c r="NLU1865" s="401"/>
      <c r="NLV1865" s="401"/>
      <c r="NLW1865" s="401"/>
      <c r="NLX1865" s="401"/>
      <c r="NLY1865" s="401"/>
      <c r="NLZ1865" s="401"/>
      <c r="NMA1865" s="401"/>
      <c r="NMB1865" s="401"/>
      <c r="NMC1865" s="401"/>
      <c r="NMD1865" s="401"/>
      <c r="NME1865" s="401"/>
      <c r="NMF1865" s="401"/>
      <c r="NMG1865" s="401"/>
      <c r="NMH1865" s="401"/>
      <c r="NMI1865" s="401"/>
      <c r="NMJ1865" s="401"/>
      <c r="NMK1865" s="401"/>
      <c r="NML1865" s="401"/>
      <c r="NMM1865" s="401"/>
      <c r="NMN1865" s="401"/>
      <c r="NMO1865" s="401"/>
      <c r="NMP1865" s="401"/>
      <c r="NMQ1865" s="401"/>
      <c r="NMR1865" s="401"/>
      <c r="NMS1865" s="401"/>
      <c r="NMT1865" s="401"/>
      <c r="NMU1865" s="401"/>
      <c r="NMV1865" s="401"/>
      <c r="NMW1865" s="401"/>
      <c r="NMX1865" s="401"/>
      <c r="NMY1865" s="401"/>
      <c r="NMZ1865" s="401"/>
      <c r="NNA1865" s="401"/>
      <c r="NNB1865" s="401"/>
      <c r="NNC1865" s="401"/>
      <c r="NND1865" s="401"/>
      <c r="NNE1865" s="401"/>
      <c r="NNF1865" s="401"/>
      <c r="NNG1865" s="401"/>
      <c r="NNH1865" s="401"/>
      <c r="NNI1865" s="401"/>
      <c r="NNJ1865" s="401"/>
      <c r="NNK1865" s="401"/>
      <c r="NNL1865" s="401"/>
      <c r="NNM1865" s="401"/>
      <c r="NNN1865" s="401"/>
      <c r="NNO1865" s="401"/>
      <c r="NNP1865" s="401"/>
      <c r="NNQ1865" s="401"/>
      <c r="NNR1865" s="401"/>
      <c r="NNS1865" s="401"/>
      <c r="NNT1865" s="401"/>
      <c r="NNU1865" s="401"/>
      <c r="NNV1865" s="401"/>
      <c r="NNW1865" s="401"/>
      <c r="NNX1865" s="401"/>
      <c r="NNY1865" s="401"/>
      <c r="NNZ1865" s="401"/>
      <c r="NOA1865" s="401"/>
      <c r="NOB1865" s="401"/>
      <c r="NOC1865" s="401"/>
      <c r="NOD1865" s="401"/>
      <c r="NOE1865" s="401"/>
      <c r="NOF1865" s="401"/>
      <c r="NOG1865" s="401"/>
      <c r="NOH1865" s="401"/>
      <c r="NOI1865" s="401"/>
      <c r="NOJ1865" s="401"/>
      <c r="NOK1865" s="401"/>
      <c r="NOL1865" s="401"/>
      <c r="NOM1865" s="401"/>
      <c r="NON1865" s="401"/>
      <c r="NOO1865" s="401"/>
      <c r="NOP1865" s="401"/>
      <c r="NOQ1865" s="401"/>
      <c r="NOR1865" s="401"/>
      <c r="NOS1865" s="401"/>
      <c r="NOT1865" s="401"/>
      <c r="NOU1865" s="401"/>
      <c r="NOV1865" s="401"/>
      <c r="NOW1865" s="401"/>
      <c r="NOX1865" s="401"/>
      <c r="NOY1865" s="401"/>
      <c r="NOZ1865" s="401"/>
      <c r="NPA1865" s="401"/>
      <c r="NPB1865" s="401"/>
      <c r="NPC1865" s="401"/>
      <c r="NPD1865" s="401"/>
      <c r="NPE1865" s="401"/>
      <c r="NPF1865" s="401"/>
      <c r="NPG1865" s="401"/>
      <c r="NPH1865" s="401"/>
      <c r="NPI1865" s="401"/>
      <c r="NPJ1865" s="401"/>
      <c r="NPK1865" s="401"/>
      <c r="NPL1865" s="401"/>
      <c r="NPM1865" s="401"/>
      <c r="NPN1865" s="401"/>
      <c r="NPO1865" s="401"/>
      <c r="NPP1865" s="401"/>
      <c r="NPQ1865" s="401"/>
      <c r="NPR1865" s="401"/>
      <c r="NPS1865" s="401"/>
      <c r="NPT1865" s="401"/>
      <c r="NPU1865" s="401"/>
      <c r="NPV1865" s="401"/>
      <c r="NPW1865" s="401"/>
      <c r="NPX1865" s="401"/>
      <c r="NPY1865" s="401"/>
      <c r="NPZ1865" s="401"/>
      <c r="NQA1865" s="401"/>
      <c r="NQB1865" s="401"/>
      <c r="NQC1865" s="401"/>
      <c r="NQD1865" s="401"/>
      <c r="NQE1865" s="401"/>
      <c r="NQF1865" s="401"/>
      <c r="NQG1865" s="401"/>
      <c r="NQH1865" s="401"/>
      <c r="NQI1865" s="401"/>
      <c r="NQJ1865" s="401"/>
      <c r="NQK1865" s="401"/>
      <c r="NQL1865" s="401"/>
      <c r="NQM1865" s="401"/>
      <c r="NQN1865" s="401"/>
      <c r="NQO1865" s="401"/>
      <c r="NQP1865" s="401"/>
      <c r="NQQ1865" s="401"/>
      <c r="NQR1865" s="401"/>
      <c r="NQS1865" s="401"/>
      <c r="NQT1865" s="401"/>
      <c r="NQU1865" s="401"/>
      <c r="NQV1865" s="401"/>
      <c r="NQW1865" s="401"/>
      <c r="NQX1865" s="401"/>
      <c r="NQY1865" s="401"/>
      <c r="NQZ1865" s="401"/>
      <c r="NRA1865" s="401"/>
      <c r="NRB1865" s="401"/>
      <c r="NRC1865" s="401"/>
      <c r="NRD1865" s="401"/>
      <c r="NRE1865" s="401"/>
      <c r="NRF1865" s="401"/>
      <c r="NRG1865" s="401"/>
      <c r="NRH1865" s="401"/>
      <c r="NRI1865" s="401"/>
      <c r="NRJ1865" s="401"/>
      <c r="NRK1865" s="401"/>
      <c r="NRL1865" s="401"/>
      <c r="NRM1865" s="401"/>
      <c r="NRN1865" s="401"/>
      <c r="NRO1865" s="401"/>
      <c r="NRP1865" s="401"/>
      <c r="NRQ1865" s="401"/>
      <c r="NRR1865" s="401"/>
      <c r="NRS1865" s="401"/>
      <c r="NRT1865" s="401"/>
      <c r="NRU1865" s="401"/>
      <c r="NRV1865" s="401"/>
      <c r="NRW1865" s="401"/>
      <c r="NRX1865" s="401"/>
      <c r="NRY1865" s="401"/>
      <c r="NRZ1865" s="401"/>
      <c r="NSA1865" s="401"/>
      <c r="NSB1865" s="401"/>
      <c r="NSC1865" s="401"/>
      <c r="NSD1865" s="401"/>
      <c r="NSE1865" s="401"/>
      <c r="NSF1865" s="401"/>
      <c r="NSG1865" s="401"/>
      <c r="NSH1865" s="401"/>
      <c r="NSI1865" s="401"/>
      <c r="NSJ1865" s="401"/>
      <c r="NSK1865" s="401"/>
      <c r="NSL1865" s="401"/>
      <c r="NSM1865" s="401"/>
      <c r="NSN1865" s="401"/>
      <c r="NSO1865" s="401"/>
      <c r="NSP1865" s="401"/>
      <c r="NSQ1865" s="401"/>
      <c r="NSR1865" s="401"/>
      <c r="NSS1865" s="401"/>
      <c r="NST1865" s="401"/>
      <c r="NSU1865" s="401"/>
      <c r="NSV1865" s="401"/>
      <c r="NSW1865" s="401"/>
      <c r="NSX1865" s="401"/>
      <c r="NSY1865" s="401"/>
      <c r="NSZ1865" s="401"/>
      <c r="NTA1865" s="401"/>
      <c r="NTB1865" s="401"/>
      <c r="NTC1865" s="401"/>
      <c r="NTD1865" s="401"/>
      <c r="NTE1865" s="401"/>
      <c r="NTF1865" s="401"/>
      <c r="NTG1865" s="401"/>
      <c r="NTH1865" s="401"/>
      <c r="NTI1865" s="401"/>
      <c r="NTJ1865" s="401"/>
      <c r="NTK1865" s="401"/>
      <c r="NTL1865" s="401"/>
      <c r="NTM1865" s="401"/>
      <c r="NTN1865" s="401"/>
      <c r="NTO1865" s="401"/>
      <c r="NTP1865" s="401"/>
      <c r="NTQ1865" s="401"/>
      <c r="NTR1865" s="401"/>
      <c r="NTS1865" s="401"/>
      <c r="NTT1865" s="401"/>
      <c r="NTU1865" s="401"/>
      <c r="NTV1865" s="401"/>
      <c r="NTW1865" s="401"/>
      <c r="NTX1865" s="401"/>
      <c r="NTY1865" s="401"/>
      <c r="NTZ1865" s="401"/>
      <c r="NUA1865" s="401"/>
      <c r="NUB1865" s="401"/>
      <c r="NUC1865" s="401"/>
      <c r="NUD1865" s="401"/>
      <c r="NUE1865" s="401"/>
      <c r="NUF1865" s="401"/>
      <c r="NUG1865" s="401"/>
      <c r="NUH1865" s="401"/>
      <c r="NUI1865" s="401"/>
      <c r="NUJ1865" s="401"/>
      <c r="NUK1865" s="401"/>
      <c r="NUL1865" s="401"/>
      <c r="NUM1865" s="401"/>
      <c r="NUN1865" s="401"/>
      <c r="NUO1865" s="401"/>
      <c r="NUP1865" s="401"/>
      <c r="NUQ1865" s="401"/>
      <c r="NUR1865" s="401"/>
      <c r="NUS1865" s="401"/>
      <c r="NUT1865" s="401"/>
      <c r="NUU1865" s="401"/>
      <c r="NUV1865" s="401"/>
      <c r="NUW1865" s="401"/>
      <c r="NUX1865" s="401"/>
      <c r="NUY1865" s="401"/>
      <c r="NUZ1865" s="401"/>
      <c r="NVA1865" s="401"/>
      <c r="NVB1865" s="401"/>
      <c r="NVC1865" s="401"/>
      <c r="NVD1865" s="401"/>
      <c r="NVE1865" s="401"/>
      <c r="NVF1865" s="401"/>
      <c r="NVG1865" s="401"/>
      <c r="NVH1865" s="401"/>
      <c r="NVI1865" s="401"/>
      <c r="NVJ1865" s="401"/>
      <c r="NVK1865" s="401"/>
      <c r="NVL1865" s="401"/>
      <c r="NVM1865" s="401"/>
      <c r="NVN1865" s="401"/>
      <c r="NVO1865" s="401"/>
      <c r="NVP1865" s="401"/>
      <c r="NVQ1865" s="401"/>
      <c r="NVR1865" s="401"/>
      <c r="NVS1865" s="401"/>
      <c r="NVT1865" s="401"/>
      <c r="NVU1865" s="401"/>
      <c r="NVV1865" s="401"/>
      <c r="NVW1865" s="401"/>
      <c r="NVX1865" s="401"/>
      <c r="NVY1865" s="401"/>
      <c r="NVZ1865" s="401"/>
      <c r="NWA1865" s="401"/>
      <c r="NWB1865" s="401"/>
      <c r="NWC1865" s="401"/>
      <c r="NWD1865" s="401"/>
      <c r="NWE1865" s="401"/>
      <c r="NWF1865" s="401"/>
      <c r="NWG1865" s="401"/>
      <c r="NWH1865" s="401"/>
      <c r="NWI1865" s="401"/>
      <c r="NWJ1865" s="401"/>
      <c r="NWK1865" s="401"/>
      <c r="NWL1865" s="401"/>
      <c r="NWM1865" s="401"/>
      <c r="NWN1865" s="401"/>
      <c r="NWO1865" s="401"/>
      <c r="NWP1865" s="401"/>
      <c r="NWQ1865" s="401"/>
      <c r="NWR1865" s="401"/>
      <c r="NWS1865" s="401"/>
      <c r="NWT1865" s="401"/>
      <c r="NWU1865" s="401"/>
      <c r="NWV1865" s="401"/>
      <c r="NWW1865" s="401"/>
      <c r="NWX1865" s="401"/>
      <c r="NWY1865" s="401"/>
      <c r="NWZ1865" s="401"/>
      <c r="NXA1865" s="401"/>
      <c r="NXB1865" s="401"/>
      <c r="NXC1865" s="401"/>
      <c r="NXD1865" s="401"/>
      <c r="NXE1865" s="401"/>
      <c r="NXF1865" s="401"/>
      <c r="NXG1865" s="401"/>
      <c r="NXH1865" s="401"/>
      <c r="NXI1865" s="401"/>
      <c r="NXJ1865" s="401"/>
      <c r="NXK1865" s="401"/>
      <c r="NXL1865" s="401"/>
      <c r="NXM1865" s="401"/>
      <c r="NXN1865" s="401"/>
      <c r="NXO1865" s="401"/>
      <c r="NXP1865" s="401"/>
      <c r="NXQ1865" s="401"/>
      <c r="NXR1865" s="401"/>
      <c r="NXS1865" s="401"/>
      <c r="NXT1865" s="401"/>
      <c r="NXU1865" s="401"/>
      <c r="NXV1865" s="401"/>
      <c r="NXW1865" s="401"/>
      <c r="NXX1865" s="401"/>
      <c r="NXY1865" s="401"/>
      <c r="NXZ1865" s="401"/>
      <c r="NYA1865" s="401"/>
      <c r="NYB1865" s="401"/>
      <c r="NYC1865" s="401"/>
      <c r="NYD1865" s="401"/>
      <c r="NYE1865" s="401"/>
      <c r="NYF1865" s="401"/>
      <c r="NYG1865" s="401"/>
      <c r="NYH1865" s="401"/>
      <c r="NYI1865" s="401"/>
      <c r="NYJ1865" s="401"/>
      <c r="NYK1865" s="401"/>
      <c r="NYL1865" s="401"/>
      <c r="NYM1865" s="401"/>
      <c r="NYN1865" s="401"/>
      <c r="NYO1865" s="401"/>
      <c r="NYP1865" s="401"/>
      <c r="NYQ1865" s="401"/>
      <c r="NYR1865" s="401"/>
      <c r="NYS1865" s="401"/>
      <c r="NYT1865" s="401"/>
      <c r="NYU1865" s="401"/>
      <c r="NYV1865" s="401"/>
      <c r="NYW1865" s="401"/>
      <c r="NYX1865" s="401"/>
      <c r="NYY1865" s="401"/>
      <c r="NYZ1865" s="401"/>
      <c r="NZA1865" s="401"/>
      <c r="NZB1865" s="401"/>
      <c r="NZC1865" s="401"/>
      <c r="NZD1865" s="401"/>
      <c r="NZE1865" s="401"/>
      <c r="NZF1865" s="401"/>
      <c r="NZG1865" s="401"/>
      <c r="NZH1865" s="401"/>
      <c r="NZI1865" s="401"/>
      <c r="NZJ1865" s="401"/>
      <c r="NZK1865" s="401"/>
      <c r="NZL1865" s="401"/>
      <c r="NZM1865" s="401"/>
      <c r="NZN1865" s="401"/>
      <c r="NZO1865" s="401"/>
      <c r="NZP1865" s="401"/>
      <c r="NZQ1865" s="401"/>
      <c r="NZR1865" s="401"/>
      <c r="NZS1865" s="401"/>
      <c r="NZT1865" s="401"/>
      <c r="NZU1865" s="401"/>
      <c r="NZV1865" s="401"/>
      <c r="NZW1865" s="401"/>
      <c r="NZX1865" s="401"/>
      <c r="NZY1865" s="401"/>
      <c r="NZZ1865" s="401"/>
      <c r="OAA1865" s="401"/>
      <c r="OAB1865" s="401"/>
      <c r="OAC1865" s="401"/>
      <c r="OAD1865" s="401"/>
      <c r="OAE1865" s="401"/>
      <c r="OAF1865" s="401"/>
      <c r="OAG1865" s="401"/>
      <c r="OAH1865" s="401"/>
      <c r="OAI1865" s="401"/>
      <c r="OAJ1865" s="401"/>
      <c r="OAK1865" s="401"/>
      <c r="OAL1865" s="401"/>
      <c r="OAM1865" s="401"/>
      <c r="OAN1865" s="401"/>
      <c r="OAO1865" s="401"/>
      <c r="OAP1865" s="401"/>
      <c r="OAQ1865" s="401"/>
      <c r="OAR1865" s="401"/>
      <c r="OAS1865" s="401"/>
      <c r="OAT1865" s="401"/>
      <c r="OAU1865" s="401"/>
      <c r="OAV1865" s="401"/>
      <c r="OAW1865" s="401"/>
      <c r="OAX1865" s="401"/>
      <c r="OAY1865" s="401"/>
      <c r="OAZ1865" s="401"/>
      <c r="OBA1865" s="401"/>
      <c r="OBB1865" s="401"/>
      <c r="OBC1865" s="401"/>
      <c r="OBD1865" s="401"/>
      <c r="OBE1865" s="401"/>
      <c r="OBF1865" s="401"/>
      <c r="OBG1865" s="401"/>
      <c r="OBH1865" s="401"/>
      <c r="OBI1865" s="401"/>
      <c r="OBJ1865" s="401"/>
      <c r="OBK1865" s="401"/>
      <c r="OBL1865" s="401"/>
      <c r="OBM1865" s="401"/>
      <c r="OBN1865" s="401"/>
      <c r="OBO1865" s="401"/>
      <c r="OBP1865" s="401"/>
      <c r="OBQ1865" s="401"/>
      <c r="OBR1865" s="401"/>
      <c r="OBS1865" s="401"/>
      <c r="OBT1865" s="401"/>
      <c r="OBU1865" s="401"/>
      <c r="OBV1865" s="401"/>
      <c r="OBW1865" s="401"/>
      <c r="OBX1865" s="401"/>
      <c r="OBY1865" s="401"/>
      <c r="OBZ1865" s="401"/>
      <c r="OCA1865" s="401"/>
      <c r="OCB1865" s="401"/>
      <c r="OCC1865" s="401"/>
      <c r="OCD1865" s="401"/>
      <c r="OCE1865" s="401"/>
      <c r="OCF1865" s="401"/>
      <c r="OCG1865" s="401"/>
      <c r="OCH1865" s="401"/>
      <c r="OCI1865" s="401"/>
      <c r="OCJ1865" s="401"/>
      <c r="OCK1865" s="401"/>
      <c r="OCL1865" s="401"/>
      <c r="OCM1865" s="401"/>
      <c r="OCN1865" s="401"/>
      <c r="OCO1865" s="401"/>
      <c r="OCP1865" s="401"/>
      <c r="OCQ1865" s="401"/>
      <c r="OCR1865" s="401"/>
      <c r="OCS1865" s="401"/>
      <c r="OCT1865" s="401"/>
      <c r="OCU1865" s="401"/>
      <c r="OCV1865" s="401"/>
      <c r="OCW1865" s="401"/>
      <c r="OCX1865" s="401"/>
      <c r="OCY1865" s="401"/>
      <c r="OCZ1865" s="401"/>
      <c r="ODA1865" s="401"/>
      <c r="ODB1865" s="401"/>
      <c r="ODC1865" s="401"/>
      <c r="ODD1865" s="401"/>
      <c r="ODE1865" s="401"/>
      <c r="ODF1865" s="401"/>
      <c r="ODG1865" s="401"/>
      <c r="ODH1865" s="401"/>
      <c r="ODI1865" s="401"/>
      <c r="ODJ1865" s="401"/>
      <c r="ODK1865" s="401"/>
      <c r="ODL1865" s="401"/>
      <c r="ODM1865" s="401"/>
      <c r="ODN1865" s="401"/>
      <c r="ODO1865" s="401"/>
      <c r="ODP1865" s="401"/>
      <c r="ODQ1865" s="401"/>
      <c r="ODR1865" s="401"/>
      <c r="ODS1865" s="401"/>
      <c r="ODT1865" s="401"/>
      <c r="ODU1865" s="401"/>
      <c r="ODV1865" s="401"/>
      <c r="ODW1865" s="401"/>
      <c r="ODX1865" s="401"/>
      <c r="ODY1865" s="401"/>
      <c r="ODZ1865" s="401"/>
      <c r="OEA1865" s="401"/>
      <c r="OEB1865" s="401"/>
      <c r="OEC1865" s="401"/>
      <c r="OED1865" s="401"/>
      <c r="OEE1865" s="401"/>
      <c r="OEF1865" s="401"/>
      <c r="OEG1865" s="401"/>
      <c r="OEH1865" s="401"/>
      <c r="OEI1865" s="401"/>
      <c r="OEJ1865" s="401"/>
      <c r="OEK1865" s="401"/>
      <c r="OEL1865" s="401"/>
      <c r="OEM1865" s="401"/>
      <c r="OEN1865" s="401"/>
      <c r="OEO1865" s="401"/>
      <c r="OEP1865" s="401"/>
      <c r="OEQ1865" s="401"/>
      <c r="OER1865" s="401"/>
      <c r="OES1865" s="401"/>
      <c r="OET1865" s="401"/>
      <c r="OEU1865" s="401"/>
      <c r="OEV1865" s="401"/>
      <c r="OEW1865" s="401"/>
      <c r="OEX1865" s="401"/>
      <c r="OEY1865" s="401"/>
      <c r="OEZ1865" s="401"/>
      <c r="OFA1865" s="401"/>
      <c r="OFB1865" s="401"/>
      <c r="OFC1865" s="401"/>
      <c r="OFD1865" s="401"/>
      <c r="OFE1865" s="401"/>
      <c r="OFF1865" s="401"/>
      <c r="OFG1865" s="401"/>
      <c r="OFH1865" s="401"/>
      <c r="OFI1865" s="401"/>
      <c r="OFJ1865" s="401"/>
      <c r="OFK1865" s="401"/>
      <c r="OFL1865" s="401"/>
      <c r="OFM1865" s="401"/>
      <c r="OFN1865" s="401"/>
      <c r="OFO1865" s="401"/>
      <c r="OFP1865" s="401"/>
      <c r="OFQ1865" s="401"/>
      <c r="OFR1865" s="401"/>
      <c r="OFS1865" s="401"/>
      <c r="OFT1865" s="401"/>
      <c r="OFU1865" s="401"/>
      <c r="OFV1865" s="401"/>
      <c r="OFW1865" s="401"/>
      <c r="OFX1865" s="401"/>
      <c r="OFY1865" s="401"/>
      <c r="OFZ1865" s="401"/>
      <c r="OGA1865" s="401"/>
      <c r="OGB1865" s="401"/>
      <c r="OGC1865" s="401"/>
      <c r="OGD1865" s="401"/>
      <c r="OGE1865" s="401"/>
      <c r="OGF1865" s="401"/>
      <c r="OGG1865" s="401"/>
      <c r="OGH1865" s="401"/>
      <c r="OGI1865" s="401"/>
      <c r="OGJ1865" s="401"/>
      <c r="OGK1865" s="401"/>
      <c r="OGL1865" s="401"/>
      <c r="OGM1865" s="401"/>
      <c r="OGN1865" s="401"/>
      <c r="OGO1865" s="401"/>
      <c r="OGP1865" s="401"/>
      <c r="OGQ1865" s="401"/>
      <c r="OGR1865" s="401"/>
      <c r="OGS1865" s="401"/>
      <c r="OGT1865" s="401"/>
      <c r="OGU1865" s="401"/>
      <c r="OGV1865" s="401"/>
      <c r="OGW1865" s="401"/>
      <c r="OGX1865" s="401"/>
      <c r="OGY1865" s="401"/>
      <c r="OGZ1865" s="401"/>
      <c r="OHA1865" s="401"/>
      <c r="OHB1865" s="401"/>
      <c r="OHC1865" s="401"/>
      <c r="OHD1865" s="401"/>
      <c r="OHE1865" s="401"/>
      <c r="OHF1865" s="401"/>
      <c r="OHG1865" s="401"/>
      <c r="OHH1865" s="401"/>
      <c r="OHI1865" s="401"/>
      <c r="OHJ1865" s="401"/>
      <c r="OHK1865" s="401"/>
      <c r="OHL1865" s="401"/>
      <c r="OHM1865" s="401"/>
      <c r="OHN1865" s="401"/>
      <c r="OHO1865" s="401"/>
      <c r="OHP1865" s="401"/>
      <c r="OHQ1865" s="401"/>
      <c r="OHR1865" s="401"/>
      <c r="OHS1865" s="401"/>
      <c r="OHT1865" s="401"/>
      <c r="OHU1865" s="401"/>
      <c r="OHV1865" s="401"/>
      <c r="OHW1865" s="401"/>
      <c r="OHX1865" s="401"/>
      <c r="OHY1865" s="401"/>
      <c r="OHZ1865" s="401"/>
      <c r="OIA1865" s="401"/>
      <c r="OIB1865" s="401"/>
      <c r="OIC1865" s="401"/>
      <c r="OID1865" s="401"/>
      <c r="OIE1865" s="401"/>
      <c r="OIF1865" s="401"/>
      <c r="OIG1865" s="401"/>
      <c r="OIH1865" s="401"/>
      <c r="OII1865" s="401"/>
      <c r="OIJ1865" s="401"/>
      <c r="OIK1865" s="401"/>
      <c r="OIL1865" s="401"/>
      <c r="OIM1865" s="401"/>
      <c r="OIN1865" s="401"/>
      <c r="OIO1865" s="401"/>
      <c r="OIP1865" s="401"/>
      <c r="OIQ1865" s="401"/>
      <c r="OIR1865" s="401"/>
      <c r="OIS1865" s="401"/>
      <c r="OIT1865" s="401"/>
      <c r="OIU1865" s="401"/>
      <c r="OIV1865" s="401"/>
      <c r="OIW1865" s="401"/>
      <c r="OIX1865" s="401"/>
      <c r="OIY1865" s="401"/>
      <c r="OIZ1865" s="401"/>
      <c r="OJA1865" s="401"/>
      <c r="OJB1865" s="401"/>
      <c r="OJC1865" s="401"/>
      <c r="OJD1865" s="401"/>
      <c r="OJE1865" s="401"/>
      <c r="OJF1865" s="401"/>
      <c r="OJG1865" s="401"/>
      <c r="OJH1865" s="401"/>
      <c r="OJI1865" s="401"/>
      <c r="OJJ1865" s="401"/>
      <c r="OJK1865" s="401"/>
      <c r="OJL1865" s="401"/>
      <c r="OJM1865" s="401"/>
      <c r="OJN1865" s="401"/>
      <c r="OJO1865" s="401"/>
      <c r="OJP1865" s="401"/>
      <c r="OJQ1865" s="401"/>
      <c r="OJR1865" s="401"/>
      <c r="OJS1865" s="401"/>
      <c r="OJT1865" s="401"/>
      <c r="OJU1865" s="401"/>
      <c r="OJV1865" s="401"/>
      <c r="OJW1865" s="401"/>
      <c r="OJX1865" s="401"/>
      <c r="OJY1865" s="401"/>
      <c r="OJZ1865" s="401"/>
      <c r="OKA1865" s="401"/>
      <c r="OKB1865" s="401"/>
      <c r="OKC1865" s="401"/>
      <c r="OKD1865" s="401"/>
      <c r="OKE1865" s="401"/>
      <c r="OKF1865" s="401"/>
      <c r="OKG1865" s="401"/>
      <c r="OKH1865" s="401"/>
      <c r="OKI1865" s="401"/>
      <c r="OKJ1865" s="401"/>
      <c r="OKK1865" s="401"/>
      <c r="OKL1865" s="401"/>
      <c r="OKM1865" s="401"/>
      <c r="OKN1865" s="401"/>
      <c r="OKO1865" s="401"/>
      <c r="OKP1865" s="401"/>
      <c r="OKQ1865" s="401"/>
      <c r="OKR1865" s="401"/>
      <c r="OKS1865" s="401"/>
      <c r="OKT1865" s="401"/>
      <c r="OKU1865" s="401"/>
      <c r="OKV1865" s="401"/>
      <c r="OKW1865" s="401"/>
      <c r="OKX1865" s="401"/>
      <c r="OKY1865" s="401"/>
      <c r="OKZ1865" s="401"/>
      <c r="OLA1865" s="401"/>
      <c r="OLB1865" s="401"/>
      <c r="OLC1865" s="401"/>
      <c r="OLD1865" s="401"/>
      <c r="OLE1865" s="401"/>
      <c r="OLF1865" s="401"/>
      <c r="OLG1865" s="401"/>
      <c r="OLH1865" s="401"/>
      <c r="OLI1865" s="401"/>
      <c r="OLJ1865" s="401"/>
      <c r="OLK1865" s="401"/>
      <c r="OLL1865" s="401"/>
      <c r="OLM1865" s="401"/>
      <c r="OLN1865" s="401"/>
      <c r="OLO1865" s="401"/>
      <c r="OLP1865" s="401"/>
      <c r="OLQ1865" s="401"/>
      <c r="OLR1865" s="401"/>
      <c r="OLS1865" s="401"/>
      <c r="OLT1865" s="401"/>
      <c r="OLU1865" s="401"/>
      <c r="OLV1865" s="401"/>
      <c r="OLW1865" s="401"/>
      <c r="OLX1865" s="401"/>
      <c r="OLY1865" s="401"/>
      <c r="OLZ1865" s="401"/>
      <c r="OMA1865" s="401"/>
      <c r="OMB1865" s="401"/>
      <c r="OMC1865" s="401"/>
      <c r="OMD1865" s="401"/>
      <c r="OME1865" s="401"/>
      <c r="OMF1865" s="401"/>
      <c r="OMG1865" s="401"/>
      <c r="OMH1865" s="401"/>
      <c r="OMI1865" s="401"/>
      <c r="OMJ1865" s="401"/>
      <c r="OMK1865" s="401"/>
      <c r="OML1865" s="401"/>
      <c r="OMM1865" s="401"/>
      <c r="OMN1865" s="401"/>
      <c r="OMO1865" s="401"/>
      <c r="OMP1865" s="401"/>
      <c r="OMQ1865" s="401"/>
      <c r="OMR1865" s="401"/>
      <c r="OMS1865" s="401"/>
      <c r="OMT1865" s="401"/>
      <c r="OMU1865" s="401"/>
      <c r="OMV1865" s="401"/>
      <c r="OMW1865" s="401"/>
      <c r="OMX1865" s="401"/>
      <c r="OMY1865" s="401"/>
      <c r="OMZ1865" s="401"/>
      <c r="ONA1865" s="401"/>
      <c r="ONB1865" s="401"/>
      <c r="ONC1865" s="401"/>
      <c r="OND1865" s="401"/>
      <c r="ONE1865" s="401"/>
      <c r="ONF1865" s="401"/>
      <c r="ONG1865" s="401"/>
      <c r="ONH1865" s="401"/>
      <c r="ONI1865" s="401"/>
      <c r="ONJ1865" s="401"/>
      <c r="ONK1865" s="401"/>
      <c r="ONL1865" s="401"/>
      <c r="ONM1865" s="401"/>
      <c r="ONN1865" s="401"/>
      <c r="ONO1865" s="401"/>
      <c r="ONP1865" s="401"/>
      <c r="ONQ1865" s="401"/>
      <c r="ONR1865" s="401"/>
      <c r="ONS1865" s="401"/>
      <c r="ONT1865" s="401"/>
      <c r="ONU1865" s="401"/>
      <c r="ONV1865" s="401"/>
      <c r="ONW1865" s="401"/>
      <c r="ONX1865" s="401"/>
      <c r="ONY1865" s="401"/>
      <c r="ONZ1865" s="401"/>
      <c r="OOA1865" s="401"/>
      <c r="OOB1865" s="401"/>
      <c r="OOC1865" s="401"/>
      <c r="OOD1865" s="401"/>
      <c r="OOE1865" s="401"/>
      <c r="OOF1865" s="401"/>
      <c r="OOG1865" s="401"/>
      <c r="OOH1865" s="401"/>
      <c r="OOI1865" s="401"/>
      <c r="OOJ1865" s="401"/>
      <c r="OOK1865" s="401"/>
      <c r="OOL1865" s="401"/>
      <c r="OOM1865" s="401"/>
      <c r="OON1865" s="401"/>
      <c r="OOO1865" s="401"/>
      <c r="OOP1865" s="401"/>
      <c r="OOQ1865" s="401"/>
      <c r="OOR1865" s="401"/>
      <c r="OOS1865" s="401"/>
      <c r="OOT1865" s="401"/>
      <c r="OOU1865" s="401"/>
      <c r="OOV1865" s="401"/>
      <c r="OOW1865" s="401"/>
      <c r="OOX1865" s="401"/>
      <c r="OOY1865" s="401"/>
      <c r="OOZ1865" s="401"/>
      <c r="OPA1865" s="401"/>
      <c r="OPB1865" s="401"/>
      <c r="OPC1865" s="401"/>
      <c r="OPD1865" s="401"/>
      <c r="OPE1865" s="401"/>
      <c r="OPF1865" s="401"/>
      <c r="OPG1865" s="401"/>
      <c r="OPH1865" s="401"/>
      <c r="OPI1865" s="401"/>
      <c r="OPJ1865" s="401"/>
      <c r="OPK1865" s="401"/>
      <c r="OPL1865" s="401"/>
      <c r="OPM1865" s="401"/>
      <c r="OPN1865" s="401"/>
      <c r="OPO1865" s="401"/>
      <c r="OPP1865" s="401"/>
      <c r="OPQ1865" s="401"/>
      <c r="OPR1865" s="401"/>
      <c r="OPS1865" s="401"/>
      <c r="OPT1865" s="401"/>
      <c r="OPU1865" s="401"/>
      <c r="OPV1865" s="401"/>
      <c r="OPW1865" s="401"/>
      <c r="OPX1865" s="401"/>
      <c r="OPY1865" s="401"/>
      <c r="OPZ1865" s="401"/>
      <c r="OQA1865" s="401"/>
      <c r="OQB1865" s="401"/>
      <c r="OQC1865" s="401"/>
      <c r="OQD1865" s="401"/>
      <c r="OQE1865" s="401"/>
      <c r="OQF1865" s="401"/>
      <c r="OQG1865" s="401"/>
      <c r="OQH1865" s="401"/>
      <c r="OQI1865" s="401"/>
      <c r="OQJ1865" s="401"/>
      <c r="OQK1865" s="401"/>
      <c r="OQL1865" s="401"/>
      <c r="OQM1865" s="401"/>
      <c r="OQN1865" s="401"/>
      <c r="OQO1865" s="401"/>
      <c r="OQP1865" s="401"/>
      <c r="OQQ1865" s="401"/>
      <c r="OQR1865" s="401"/>
      <c r="OQS1865" s="401"/>
      <c r="OQT1865" s="401"/>
      <c r="OQU1865" s="401"/>
      <c r="OQV1865" s="401"/>
      <c r="OQW1865" s="401"/>
      <c r="OQX1865" s="401"/>
      <c r="OQY1865" s="401"/>
      <c r="OQZ1865" s="401"/>
      <c r="ORA1865" s="401"/>
      <c r="ORB1865" s="401"/>
      <c r="ORC1865" s="401"/>
      <c r="ORD1865" s="401"/>
      <c r="ORE1865" s="401"/>
      <c r="ORF1865" s="401"/>
      <c r="ORG1865" s="401"/>
      <c r="ORH1865" s="401"/>
      <c r="ORI1865" s="401"/>
      <c r="ORJ1865" s="401"/>
      <c r="ORK1865" s="401"/>
      <c r="ORL1865" s="401"/>
      <c r="ORM1865" s="401"/>
      <c r="ORN1865" s="401"/>
      <c r="ORO1865" s="401"/>
      <c r="ORP1865" s="401"/>
      <c r="ORQ1865" s="401"/>
      <c r="ORR1865" s="401"/>
      <c r="ORS1865" s="401"/>
      <c r="ORT1865" s="401"/>
      <c r="ORU1865" s="401"/>
      <c r="ORV1865" s="401"/>
      <c r="ORW1865" s="401"/>
      <c r="ORX1865" s="401"/>
      <c r="ORY1865" s="401"/>
      <c r="ORZ1865" s="401"/>
      <c r="OSA1865" s="401"/>
      <c r="OSB1865" s="401"/>
      <c r="OSC1865" s="401"/>
      <c r="OSD1865" s="401"/>
      <c r="OSE1865" s="401"/>
      <c r="OSF1865" s="401"/>
      <c r="OSG1865" s="401"/>
      <c r="OSH1865" s="401"/>
      <c r="OSI1865" s="401"/>
      <c r="OSJ1865" s="401"/>
      <c r="OSK1865" s="401"/>
      <c r="OSL1865" s="401"/>
      <c r="OSM1865" s="401"/>
      <c r="OSN1865" s="401"/>
      <c r="OSO1865" s="401"/>
      <c r="OSP1865" s="401"/>
      <c r="OSQ1865" s="401"/>
      <c r="OSR1865" s="401"/>
      <c r="OSS1865" s="401"/>
      <c r="OST1865" s="401"/>
      <c r="OSU1865" s="401"/>
      <c r="OSV1865" s="401"/>
      <c r="OSW1865" s="401"/>
      <c r="OSX1865" s="401"/>
      <c r="OSY1865" s="401"/>
      <c r="OSZ1865" s="401"/>
      <c r="OTA1865" s="401"/>
      <c r="OTB1865" s="401"/>
      <c r="OTC1865" s="401"/>
      <c r="OTD1865" s="401"/>
      <c r="OTE1865" s="401"/>
      <c r="OTF1865" s="401"/>
      <c r="OTG1865" s="401"/>
      <c r="OTH1865" s="401"/>
      <c r="OTI1865" s="401"/>
      <c r="OTJ1865" s="401"/>
      <c r="OTK1865" s="401"/>
      <c r="OTL1865" s="401"/>
      <c r="OTM1865" s="401"/>
      <c r="OTN1865" s="401"/>
      <c r="OTO1865" s="401"/>
      <c r="OTP1865" s="401"/>
      <c r="OTQ1865" s="401"/>
      <c r="OTR1865" s="401"/>
      <c r="OTS1865" s="401"/>
      <c r="OTT1865" s="401"/>
      <c r="OTU1865" s="401"/>
      <c r="OTV1865" s="401"/>
      <c r="OTW1865" s="401"/>
      <c r="OTX1865" s="401"/>
      <c r="OTY1865" s="401"/>
      <c r="OTZ1865" s="401"/>
      <c r="OUA1865" s="401"/>
      <c r="OUB1865" s="401"/>
      <c r="OUC1865" s="401"/>
      <c r="OUD1865" s="401"/>
      <c r="OUE1865" s="401"/>
      <c r="OUF1865" s="401"/>
      <c r="OUG1865" s="401"/>
      <c r="OUH1865" s="401"/>
      <c r="OUI1865" s="401"/>
      <c r="OUJ1865" s="401"/>
      <c r="OUK1865" s="401"/>
      <c r="OUL1865" s="401"/>
      <c r="OUM1865" s="401"/>
      <c r="OUN1865" s="401"/>
      <c r="OUO1865" s="401"/>
      <c r="OUP1865" s="401"/>
      <c r="OUQ1865" s="401"/>
      <c r="OUR1865" s="401"/>
      <c r="OUS1865" s="401"/>
      <c r="OUT1865" s="401"/>
      <c r="OUU1865" s="401"/>
      <c r="OUV1865" s="401"/>
      <c r="OUW1865" s="401"/>
      <c r="OUX1865" s="401"/>
      <c r="OUY1865" s="401"/>
      <c r="OUZ1865" s="401"/>
      <c r="OVA1865" s="401"/>
      <c r="OVB1865" s="401"/>
      <c r="OVC1865" s="401"/>
      <c r="OVD1865" s="401"/>
      <c r="OVE1865" s="401"/>
      <c r="OVF1865" s="401"/>
      <c r="OVG1865" s="401"/>
      <c r="OVH1865" s="401"/>
      <c r="OVI1865" s="401"/>
      <c r="OVJ1865" s="401"/>
      <c r="OVK1865" s="401"/>
      <c r="OVL1865" s="401"/>
      <c r="OVM1865" s="401"/>
      <c r="OVN1865" s="401"/>
      <c r="OVO1865" s="401"/>
      <c r="OVP1865" s="401"/>
      <c r="OVQ1865" s="401"/>
      <c r="OVR1865" s="401"/>
      <c r="OVS1865" s="401"/>
      <c r="OVT1865" s="401"/>
      <c r="OVU1865" s="401"/>
      <c r="OVV1865" s="401"/>
      <c r="OVW1865" s="401"/>
      <c r="OVX1865" s="401"/>
      <c r="OVY1865" s="401"/>
      <c r="OVZ1865" s="401"/>
      <c r="OWA1865" s="401"/>
      <c r="OWB1865" s="401"/>
      <c r="OWC1865" s="401"/>
      <c r="OWD1865" s="401"/>
      <c r="OWE1865" s="401"/>
      <c r="OWF1865" s="401"/>
      <c r="OWG1865" s="401"/>
      <c r="OWH1865" s="401"/>
      <c r="OWI1865" s="401"/>
      <c r="OWJ1865" s="401"/>
      <c r="OWK1865" s="401"/>
      <c r="OWL1865" s="401"/>
      <c r="OWM1865" s="401"/>
      <c r="OWN1865" s="401"/>
      <c r="OWO1865" s="401"/>
      <c r="OWP1865" s="401"/>
      <c r="OWQ1865" s="401"/>
      <c r="OWR1865" s="401"/>
      <c r="OWS1865" s="401"/>
      <c r="OWT1865" s="401"/>
      <c r="OWU1865" s="401"/>
      <c r="OWV1865" s="401"/>
      <c r="OWW1865" s="401"/>
      <c r="OWX1865" s="401"/>
      <c r="OWY1865" s="401"/>
      <c r="OWZ1865" s="401"/>
      <c r="OXA1865" s="401"/>
      <c r="OXB1865" s="401"/>
      <c r="OXC1865" s="401"/>
      <c r="OXD1865" s="401"/>
      <c r="OXE1865" s="401"/>
      <c r="OXF1865" s="401"/>
      <c r="OXG1865" s="401"/>
      <c r="OXH1865" s="401"/>
      <c r="OXI1865" s="401"/>
      <c r="OXJ1865" s="401"/>
      <c r="OXK1865" s="401"/>
      <c r="OXL1865" s="401"/>
      <c r="OXM1865" s="401"/>
      <c r="OXN1865" s="401"/>
      <c r="OXO1865" s="401"/>
      <c r="OXP1865" s="401"/>
      <c r="OXQ1865" s="401"/>
      <c r="OXR1865" s="401"/>
      <c r="OXS1865" s="401"/>
      <c r="OXT1865" s="401"/>
      <c r="OXU1865" s="401"/>
      <c r="OXV1865" s="401"/>
      <c r="OXW1865" s="401"/>
      <c r="OXX1865" s="401"/>
      <c r="OXY1865" s="401"/>
      <c r="OXZ1865" s="401"/>
      <c r="OYA1865" s="401"/>
      <c r="OYB1865" s="401"/>
      <c r="OYC1865" s="401"/>
      <c r="OYD1865" s="401"/>
      <c r="OYE1865" s="401"/>
      <c r="OYF1865" s="401"/>
      <c r="OYG1865" s="401"/>
      <c r="OYH1865" s="401"/>
      <c r="OYI1865" s="401"/>
      <c r="OYJ1865" s="401"/>
      <c r="OYK1865" s="401"/>
      <c r="OYL1865" s="401"/>
      <c r="OYM1865" s="401"/>
      <c r="OYN1865" s="401"/>
      <c r="OYO1865" s="401"/>
      <c r="OYP1865" s="401"/>
      <c r="OYQ1865" s="401"/>
      <c r="OYR1865" s="401"/>
      <c r="OYS1865" s="401"/>
      <c r="OYT1865" s="401"/>
      <c r="OYU1865" s="401"/>
      <c r="OYV1865" s="401"/>
      <c r="OYW1865" s="401"/>
      <c r="OYX1865" s="401"/>
      <c r="OYY1865" s="401"/>
      <c r="OYZ1865" s="401"/>
      <c r="OZA1865" s="401"/>
      <c r="OZB1865" s="401"/>
      <c r="OZC1865" s="401"/>
      <c r="OZD1865" s="401"/>
      <c r="OZE1865" s="401"/>
      <c r="OZF1865" s="401"/>
      <c r="OZG1865" s="401"/>
      <c r="OZH1865" s="401"/>
      <c r="OZI1865" s="401"/>
      <c r="OZJ1865" s="401"/>
      <c r="OZK1865" s="401"/>
      <c r="OZL1865" s="401"/>
      <c r="OZM1865" s="401"/>
      <c r="OZN1865" s="401"/>
      <c r="OZO1865" s="401"/>
      <c r="OZP1865" s="401"/>
      <c r="OZQ1865" s="401"/>
      <c r="OZR1865" s="401"/>
      <c r="OZS1865" s="401"/>
      <c r="OZT1865" s="401"/>
      <c r="OZU1865" s="401"/>
      <c r="OZV1865" s="401"/>
      <c r="OZW1865" s="401"/>
      <c r="OZX1865" s="401"/>
      <c r="OZY1865" s="401"/>
      <c r="OZZ1865" s="401"/>
      <c r="PAA1865" s="401"/>
      <c r="PAB1865" s="401"/>
      <c r="PAC1865" s="401"/>
      <c r="PAD1865" s="401"/>
      <c r="PAE1865" s="401"/>
      <c r="PAF1865" s="401"/>
      <c r="PAG1865" s="401"/>
      <c r="PAH1865" s="401"/>
      <c r="PAI1865" s="401"/>
      <c r="PAJ1865" s="401"/>
      <c r="PAK1865" s="401"/>
      <c r="PAL1865" s="401"/>
      <c r="PAM1865" s="401"/>
      <c r="PAN1865" s="401"/>
      <c r="PAO1865" s="401"/>
      <c r="PAP1865" s="401"/>
      <c r="PAQ1865" s="401"/>
      <c r="PAR1865" s="401"/>
      <c r="PAS1865" s="401"/>
      <c r="PAT1865" s="401"/>
      <c r="PAU1865" s="401"/>
      <c r="PAV1865" s="401"/>
      <c r="PAW1865" s="401"/>
      <c r="PAX1865" s="401"/>
      <c r="PAY1865" s="401"/>
      <c r="PAZ1865" s="401"/>
      <c r="PBA1865" s="401"/>
      <c r="PBB1865" s="401"/>
      <c r="PBC1865" s="401"/>
      <c r="PBD1865" s="401"/>
      <c r="PBE1865" s="401"/>
      <c r="PBF1865" s="401"/>
      <c r="PBG1865" s="401"/>
      <c r="PBH1865" s="401"/>
      <c r="PBI1865" s="401"/>
      <c r="PBJ1865" s="401"/>
      <c r="PBK1865" s="401"/>
      <c r="PBL1865" s="401"/>
      <c r="PBM1865" s="401"/>
      <c r="PBN1865" s="401"/>
      <c r="PBO1865" s="401"/>
      <c r="PBP1865" s="401"/>
      <c r="PBQ1865" s="401"/>
      <c r="PBR1865" s="401"/>
      <c r="PBS1865" s="401"/>
      <c r="PBT1865" s="401"/>
      <c r="PBU1865" s="401"/>
      <c r="PBV1865" s="401"/>
      <c r="PBW1865" s="401"/>
      <c r="PBX1865" s="401"/>
      <c r="PBY1865" s="401"/>
      <c r="PBZ1865" s="401"/>
      <c r="PCA1865" s="401"/>
      <c r="PCB1865" s="401"/>
      <c r="PCC1865" s="401"/>
      <c r="PCD1865" s="401"/>
      <c r="PCE1865" s="401"/>
      <c r="PCF1865" s="401"/>
      <c r="PCG1865" s="401"/>
      <c r="PCH1865" s="401"/>
      <c r="PCI1865" s="401"/>
      <c r="PCJ1865" s="401"/>
      <c r="PCK1865" s="401"/>
      <c r="PCL1865" s="401"/>
      <c r="PCM1865" s="401"/>
      <c r="PCN1865" s="401"/>
      <c r="PCO1865" s="401"/>
      <c r="PCP1865" s="401"/>
      <c r="PCQ1865" s="401"/>
      <c r="PCR1865" s="401"/>
      <c r="PCS1865" s="401"/>
      <c r="PCT1865" s="401"/>
      <c r="PCU1865" s="401"/>
      <c r="PCV1865" s="401"/>
      <c r="PCW1865" s="401"/>
      <c r="PCX1865" s="401"/>
      <c r="PCY1865" s="401"/>
      <c r="PCZ1865" s="401"/>
      <c r="PDA1865" s="401"/>
      <c r="PDB1865" s="401"/>
      <c r="PDC1865" s="401"/>
      <c r="PDD1865" s="401"/>
      <c r="PDE1865" s="401"/>
      <c r="PDF1865" s="401"/>
      <c r="PDG1865" s="401"/>
      <c r="PDH1865" s="401"/>
      <c r="PDI1865" s="401"/>
      <c r="PDJ1865" s="401"/>
      <c r="PDK1865" s="401"/>
      <c r="PDL1865" s="401"/>
      <c r="PDM1865" s="401"/>
      <c r="PDN1865" s="401"/>
      <c r="PDO1865" s="401"/>
      <c r="PDP1865" s="401"/>
      <c r="PDQ1865" s="401"/>
      <c r="PDR1865" s="401"/>
      <c r="PDS1865" s="401"/>
      <c r="PDT1865" s="401"/>
      <c r="PDU1865" s="401"/>
      <c r="PDV1865" s="401"/>
      <c r="PDW1865" s="401"/>
      <c r="PDX1865" s="401"/>
      <c r="PDY1865" s="401"/>
      <c r="PDZ1865" s="401"/>
      <c r="PEA1865" s="401"/>
      <c r="PEB1865" s="401"/>
      <c r="PEC1865" s="401"/>
      <c r="PED1865" s="401"/>
      <c r="PEE1865" s="401"/>
      <c r="PEF1865" s="401"/>
      <c r="PEG1865" s="401"/>
      <c r="PEH1865" s="401"/>
      <c r="PEI1865" s="401"/>
      <c r="PEJ1865" s="401"/>
      <c r="PEK1865" s="401"/>
      <c r="PEL1865" s="401"/>
      <c r="PEM1865" s="401"/>
      <c r="PEN1865" s="401"/>
      <c r="PEO1865" s="401"/>
      <c r="PEP1865" s="401"/>
      <c r="PEQ1865" s="401"/>
      <c r="PER1865" s="401"/>
      <c r="PES1865" s="401"/>
      <c r="PET1865" s="401"/>
      <c r="PEU1865" s="401"/>
      <c r="PEV1865" s="401"/>
      <c r="PEW1865" s="401"/>
      <c r="PEX1865" s="401"/>
      <c r="PEY1865" s="401"/>
      <c r="PEZ1865" s="401"/>
      <c r="PFA1865" s="401"/>
      <c r="PFB1865" s="401"/>
      <c r="PFC1865" s="401"/>
      <c r="PFD1865" s="401"/>
      <c r="PFE1865" s="401"/>
      <c r="PFF1865" s="401"/>
      <c r="PFG1865" s="401"/>
      <c r="PFH1865" s="401"/>
      <c r="PFI1865" s="401"/>
      <c r="PFJ1865" s="401"/>
      <c r="PFK1865" s="401"/>
      <c r="PFL1865" s="401"/>
      <c r="PFM1865" s="401"/>
      <c r="PFN1865" s="401"/>
      <c r="PFO1865" s="401"/>
      <c r="PFP1865" s="401"/>
      <c r="PFQ1865" s="401"/>
      <c r="PFR1865" s="401"/>
      <c r="PFS1865" s="401"/>
      <c r="PFT1865" s="401"/>
      <c r="PFU1865" s="401"/>
      <c r="PFV1865" s="401"/>
      <c r="PFW1865" s="401"/>
      <c r="PFX1865" s="401"/>
      <c r="PFY1865" s="401"/>
      <c r="PFZ1865" s="401"/>
      <c r="PGA1865" s="401"/>
      <c r="PGB1865" s="401"/>
      <c r="PGC1865" s="401"/>
      <c r="PGD1865" s="401"/>
      <c r="PGE1865" s="401"/>
      <c r="PGF1865" s="401"/>
      <c r="PGG1865" s="401"/>
      <c r="PGH1865" s="401"/>
      <c r="PGI1865" s="401"/>
      <c r="PGJ1865" s="401"/>
      <c r="PGK1865" s="401"/>
      <c r="PGL1865" s="401"/>
      <c r="PGM1865" s="401"/>
      <c r="PGN1865" s="401"/>
      <c r="PGO1865" s="401"/>
      <c r="PGP1865" s="401"/>
      <c r="PGQ1865" s="401"/>
      <c r="PGR1865" s="401"/>
      <c r="PGS1865" s="401"/>
      <c r="PGT1865" s="401"/>
      <c r="PGU1865" s="401"/>
      <c r="PGV1865" s="401"/>
      <c r="PGW1865" s="401"/>
      <c r="PGX1865" s="401"/>
      <c r="PGY1865" s="401"/>
      <c r="PGZ1865" s="401"/>
      <c r="PHA1865" s="401"/>
      <c r="PHB1865" s="401"/>
      <c r="PHC1865" s="401"/>
      <c r="PHD1865" s="401"/>
      <c r="PHE1865" s="401"/>
      <c r="PHF1865" s="401"/>
      <c r="PHG1865" s="401"/>
      <c r="PHH1865" s="401"/>
      <c r="PHI1865" s="401"/>
      <c r="PHJ1865" s="401"/>
      <c r="PHK1865" s="401"/>
      <c r="PHL1865" s="401"/>
      <c r="PHM1865" s="401"/>
      <c r="PHN1865" s="401"/>
      <c r="PHO1865" s="401"/>
      <c r="PHP1865" s="401"/>
      <c r="PHQ1865" s="401"/>
      <c r="PHR1865" s="401"/>
      <c r="PHS1865" s="401"/>
      <c r="PHT1865" s="401"/>
      <c r="PHU1865" s="401"/>
      <c r="PHV1865" s="401"/>
      <c r="PHW1865" s="401"/>
      <c r="PHX1865" s="401"/>
      <c r="PHY1865" s="401"/>
      <c r="PHZ1865" s="401"/>
      <c r="PIA1865" s="401"/>
      <c r="PIB1865" s="401"/>
      <c r="PIC1865" s="401"/>
      <c r="PID1865" s="401"/>
      <c r="PIE1865" s="401"/>
      <c r="PIF1865" s="401"/>
      <c r="PIG1865" s="401"/>
      <c r="PIH1865" s="401"/>
      <c r="PII1865" s="401"/>
      <c r="PIJ1865" s="401"/>
      <c r="PIK1865" s="401"/>
      <c r="PIL1865" s="401"/>
      <c r="PIM1865" s="401"/>
      <c r="PIN1865" s="401"/>
      <c r="PIO1865" s="401"/>
      <c r="PIP1865" s="401"/>
      <c r="PIQ1865" s="401"/>
      <c r="PIR1865" s="401"/>
      <c r="PIS1865" s="401"/>
      <c r="PIT1865" s="401"/>
      <c r="PIU1865" s="401"/>
      <c r="PIV1865" s="401"/>
      <c r="PIW1865" s="401"/>
      <c r="PIX1865" s="401"/>
      <c r="PIY1865" s="401"/>
      <c r="PIZ1865" s="401"/>
      <c r="PJA1865" s="401"/>
      <c r="PJB1865" s="401"/>
      <c r="PJC1865" s="401"/>
      <c r="PJD1865" s="401"/>
      <c r="PJE1865" s="401"/>
      <c r="PJF1865" s="401"/>
      <c r="PJG1865" s="401"/>
      <c r="PJH1865" s="401"/>
      <c r="PJI1865" s="401"/>
      <c r="PJJ1865" s="401"/>
      <c r="PJK1865" s="401"/>
      <c r="PJL1865" s="401"/>
      <c r="PJM1865" s="401"/>
      <c r="PJN1865" s="401"/>
      <c r="PJO1865" s="401"/>
      <c r="PJP1865" s="401"/>
      <c r="PJQ1865" s="401"/>
      <c r="PJR1865" s="401"/>
      <c r="PJS1865" s="401"/>
      <c r="PJT1865" s="401"/>
      <c r="PJU1865" s="401"/>
      <c r="PJV1865" s="401"/>
      <c r="PJW1865" s="401"/>
      <c r="PJX1865" s="401"/>
      <c r="PJY1865" s="401"/>
      <c r="PJZ1865" s="401"/>
      <c r="PKA1865" s="401"/>
      <c r="PKB1865" s="401"/>
      <c r="PKC1865" s="401"/>
      <c r="PKD1865" s="401"/>
      <c r="PKE1865" s="401"/>
      <c r="PKF1865" s="401"/>
      <c r="PKG1865" s="401"/>
      <c r="PKH1865" s="401"/>
      <c r="PKI1865" s="401"/>
      <c r="PKJ1865" s="401"/>
      <c r="PKK1865" s="401"/>
      <c r="PKL1865" s="401"/>
      <c r="PKM1865" s="401"/>
      <c r="PKN1865" s="401"/>
      <c r="PKO1865" s="401"/>
      <c r="PKP1865" s="401"/>
      <c r="PKQ1865" s="401"/>
      <c r="PKR1865" s="401"/>
      <c r="PKS1865" s="401"/>
      <c r="PKT1865" s="401"/>
      <c r="PKU1865" s="401"/>
      <c r="PKV1865" s="401"/>
      <c r="PKW1865" s="401"/>
      <c r="PKX1865" s="401"/>
      <c r="PKY1865" s="401"/>
      <c r="PKZ1865" s="401"/>
      <c r="PLA1865" s="401"/>
      <c r="PLB1865" s="401"/>
      <c r="PLC1865" s="401"/>
      <c r="PLD1865" s="401"/>
      <c r="PLE1865" s="401"/>
      <c r="PLF1865" s="401"/>
      <c r="PLG1865" s="401"/>
      <c r="PLH1865" s="401"/>
      <c r="PLI1865" s="401"/>
      <c r="PLJ1865" s="401"/>
      <c r="PLK1865" s="401"/>
      <c r="PLL1865" s="401"/>
      <c r="PLM1865" s="401"/>
      <c r="PLN1865" s="401"/>
      <c r="PLO1865" s="401"/>
      <c r="PLP1865" s="401"/>
      <c r="PLQ1865" s="401"/>
      <c r="PLR1865" s="401"/>
      <c r="PLS1865" s="401"/>
      <c r="PLT1865" s="401"/>
      <c r="PLU1865" s="401"/>
      <c r="PLV1865" s="401"/>
      <c r="PLW1865" s="401"/>
      <c r="PLX1865" s="401"/>
      <c r="PLY1865" s="401"/>
      <c r="PLZ1865" s="401"/>
      <c r="PMA1865" s="401"/>
      <c r="PMB1865" s="401"/>
      <c r="PMC1865" s="401"/>
      <c r="PMD1865" s="401"/>
      <c r="PME1865" s="401"/>
      <c r="PMF1865" s="401"/>
      <c r="PMG1865" s="401"/>
      <c r="PMH1865" s="401"/>
      <c r="PMI1865" s="401"/>
      <c r="PMJ1865" s="401"/>
      <c r="PMK1865" s="401"/>
      <c r="PML1865" s="401"/>
      <c r="PMM1865" s="401"/>
      <c r="PMN1865" s="401"/>
      <c r="PMO1865" s="401"/>
      <c r="PMP1865" s="401"/>
      <c r="PMQ1865" s="401"/>
      <c r="PMR1865" s="401"/>
      <c r="PMS1865" s="401"/>
      <c r="PMT1865" s="401"/>
      <c r="PMU1865" s="401"/>
      <c r="PMV1865" s="401"/>
      <c r="PMW1865" s="401"/>
      <c r="PMX1865" s="401"/>
      <c r="PMY1865" s="401"/>
      <c r="PMZ1865" s="401"/>
      <c r="PNA1865" s="401"/>
      <c r="PNB1865" s="401"/>
      <c r="PNC1865" s="401"/>
      <c r="PND1865" s="401"/>
      <c r="PNE1865" s="401"/>
      <c r="PNF1865" s="401"/>
      <c r="PNG1865" s="401"/>
      <c r="PNH1865" s="401"/>
      <c r="PNI1865" s="401"/>
      <c r="PNJ1865" s="401"/>
      <c r="PNK1865" s="401"/>
      <c r="PNL1865" s="401"/>
      <c r="PNM1865" s="401"/>
      <c r="PNN1865" s="401"/>
      <c r="PNO1865" s="401"/>
      <c r="PNP1865" s="401"/>
      <c r="PNQ1865" s="401"/>
      <c r="PNR1865" s="401"/>
      <c r="PNS1865" s="401"/>
      <c r="PNT1865" s="401"/>
      <c r="PNU1865" s="401"/>
      <c r="PNV1865" s="401"/>
      <c r="PNW1865" s="401"/>
      <c r="PNX1865" s="401"/>
      <c r="PNY1865" s="401"/>
      <c r="PNZ1865" s="401"/>
      <c r="POA1865" s="401"/>
      <c r="POB1865" s="401"/>
      <c r="POC1865" s="401"/>
      <c r="POD1865" s="401"/>
      <c r="POE1865" s="401"/>
      <c r="POF1865" s="401"/>
      <c r="POG1865" s="401"/>
      <c r="POH1865" s="401"/>
      <c r="POI1865" s="401"/>
      <c r="POJ1865" s="401"/>
      <c r="POK1865" s="401"/>
      <c r="POL1865" s="401"/>
      <c r="POM1865" s="401"/>
      <c r="PON1865" s="401"/>
      <c r="POO1865" s="401"/>
      <c r="POP1865" s="401"/>
      <c r="POQ1865" s="401"/>
      <c r="POR1865" s="401"/>
      <c r="POS1865" s="401"/>
      <c r="POT1865" s="401"/>
      <c r="POU1865" s="401"/>
      <c r="POV1865" s="401"/>
      <c r="POW1865" s="401"/>
      <c r="POX1865" s="401"/>
      <c r="POY1865" s="401"/>
      <c r="POZ1865" s="401"/>
      <c r="PPA1865" s="401"/>
      <c r="PPB1865" s="401"/>
      <c r="PPC1865" s="401"/>
      <c r="PPD1865" s="401"/>
      <c r="PPE1865" s="401"/>
      <c r="PPF1865" s="401"/>
      <c r="PPG1865" s="401"/>
      <c r="PPH1865" s="401"/>
      <c r="PPI1865" s="401"/>
      <c r="PPJ1865" s="401"/>
      <c r="PPK1865" s="401"/>
      <c r="PPL1865" s="401"/>
      <c r="PPM1865" s="401"/>
      <c r="PPN1865" s="401"/>
      <c r="PPO1865" s="401"/>
      <c r="PPP1865" s="401"/>
      <c r="PPQ1865" s="401"/>
      <c r="PPR1865" s="401"/>
      <c r="PPS1865" s="401"/>
      <c r="PPT1865" s="401"/>
      <c r="PPU1865" s="401"/>
      <c r="PPV1865" s="401"/>
      <c r="PPW1865" s="401"/>
      <c r="PPX1865" s="401"/>
      <c r="PPY1865" s="401"/>
      <c r="PPZ1865" s="401"/>
      <c r="PQA1865" s="401"/>
      <c r="PQB1865" s="401"/>
      <c r="PQC1865" s="401"/>
      <c r="PQD1865" s="401"/>
      <c r="PQE1865" s="401"/>
      <c r="PQF1865" s="401"/>
      <c r="PQG1865" s="401"/>
      <c r="PQH1865" s="401"/>
      <c r="PQI1865" s="401"/>
      <c r="PQJ1865" s="401"/>
      <c r="PQK1865" s="401"/>
      <c r="PQL1865" s="401"/>
      <c r="PQM1865" s="401"/>
      <c r="PQN1865" s="401"/>
      <c r="PQO1865" s="401"/>
      <c r="PQP1865" s="401"/>
      <c r="PQQ1865" s="401"/>
      <c r="PQR1865" s="401"/>
      <c r="PQS1865" s="401"/>
      <c r="PQT1865" s="401"/>
      <c r="PQU1865" s="401"/>
      <c r="PQV1865" s="401"/>
      <c r="PQW1865" s="401"/>
      <c r="PQX1865" s="401"/>
      <c r="PQY1865" s="401"/>
      <c r="PQZ1865" s="401"/>
      <c r="PRA1865" s="401"/>
      <c r="PRB1865" s="401"/>
      <c r="PRC1865" s="401"/>
      <c r="PRD1865" s="401"/>
      <c r="PRE1865" s="401"/>
      <c r="PRF1865" s="401"/>
      <c r="PRG1865" s="401"/>
      <c r="PRH1865" s="401"/>
      <c r="PRI1865" s="401"/>
      <c r="PRJ1865" s="401"/>
      <c r="PRK1865" s="401"/>
      <c r="PRL1865" s="401"/>
      <c r="PRM1865" s="401"/>
      <c r="PRN1865" s="401"/>
      <c r="PRO1865" s="401"/>
      <c r="PRP1865" s="401"/>
      <c r="PRQ1865" s="401"/>
      <c r="PRR1865" s="401"/>
      <c r="PRS1865" s="401"/>
      <c r="PRT1865" s="401"/>
      <c r="PRU1865" s="401"/>
      <c r="PRV1865" s="401"/>
      <c r="PRW1865" s="401"/>
      <c r="PRX1865" s="401"/>
      <c r="PRY1865" s="401"/>
      <c r="PRZ1865" s="401"/>
      <c r="PSA1865" s="401"/>
      <c r="PSB1865" s="401"/>
      <c r="PSC1865" s="401"/>
      <c r="PSD1865" s="401"/>
      <c r="PSE1865" s="401"/>
      <c r="PSF1865" s="401"/>
      <c r="PSG1865" s="401"/>
      <c r="PSH1865" s="401"/>
      <c r="PSI1865" s="401"/>
      <c r="PSJ1865" s="401"/>
      <c r="PSK1865" s="401"/>
      <c r="PSL1865" s="401"/>
      <c r="PSM1865" s="401"/>
      <c r="PSN1865" s="401"/>
      <c r="PSO1865" s="401"/>
      <c r="PSP1865" s="401"/>
      <c r="PSQ1865" s="401"/>
      <c r="PSR1865" s="401"/>
      <c r="PSS1865" s="401"/>
      <c r="PST1865" s="401"/>
      <c r="PSU1865" s="401"/>
      <c r="PSV1865" s="401"/>
      <c r="PSW1865" s="401"/>
      <c r="PSX1865" s="401"/>
      <c r="PSY1865" s="401"/>
      <c r="PSZ1865" s="401"/>
      <c r="PTA1865" s="401"/>
      <c r="PTB1865" s="401"/>
      <c r="PTC1865" s="401"/>
      <c r="PTD1865" s="401"/>
      <c r="PTE1865" s="401"/>
      <c r="PTF1865" s="401"/>
      <c r="PTG1865" s="401"/>
      <c r="PTH1865" s="401"/>
      <c r="PTI1865" s="401"/>
      <c r="PTJ1865" s="401"/>
      <c r="PTK1865" s="401"/>
      <c r="PTL1865" s="401"/>
      <c r="PTM1865" s="401"/>
      <c r="PTN1865" s="401"/>
      <c r="PTO1865" s="401"/>
      <c r="PTP1865" s="401"/>
      <c r="PTQ1865" s="401"/>
      <c r="PTR1865" s="401"/>
      <c r="PTS1865" s="401"/>
      <c r="PTT1865" s="401"/>
      <c r="PTU1865" s="401"/>
      <c r="PTV1865" s="401"/>
      <c r="PTW1865" s="401"/>
      <c r="PTX1865" s="401"/>
      <c r="PTY1865" s="401"/>
      <c r="PTZ1865" s="401"/>
      <c r="PUA1865" s="401"/>
      <c r="PUB1865" s="401"/>
      <c r="PUC1865" s="401"/>
      <c r="PUD1865" s="401"/>
      <c r="PUE1865" s="401"/>
      <c r="PUF1865" s="401"/>
      <c r="PUG1865" s="401"/>
      <c r="PUH1865" s="401"/>
      <c r="PUI1865" s="401"/>
      <c r="PUJ1865" s="401"/>
      <c r="PUK1865" s="401"/>
      <c r="PUL1865" s="401"/>
      <c r="PUM1865" s="401"/>
      <c r="PUN1865" s="401"/>
      <c r="PUO1865" s="401"/>
      <c r="PUP1865" s="401"/>
      <c r="PUQ1865" s="401"/>
      <c r="PUR1865" s="401"/>
      <c r="PUS1865" s="401"/>
      <c r="PUT1865" s="401"/>
      <c r="PUU1865" s="401"/>
      <c r="PUV1865" s="401"/>
      <c r="PUW1865" s="401"/>
      <c r="PUX1865" s="401"/>
      <c r="PUY1865" s="401"/>
      <c r="PUZ1865" s="401"/>
      <c r="PVA1865" s="401"/>
      <c r="PVB1865" s="401"/>
      <c r="PVC1865" s="401"/>
      <c r="PVD1865" s="401"/>
      <c r="PVE1865" s="401"/>
      <c r="PVF1865" s="401"/>
      <c r="PVG1865" s="401"/>
      <c r="PVH1865" s="401"/>
      <c r="PVI1865" s="401"/>
      <c r="PVJ1865" s="401"/>
      <c r="PVK1865" s="401"/>
      <c r="PVL1865" s="401"/>
      <c r="PVM1865" s="401"/>
      <c r="PVN1865" s="401"/>
      <c r="PVO1865" s="401"/>
      <c r="PVP1865" s="401"/>
      <c r="PVQ1865" s="401"/>
      <c r="PVR1865" s="401"/>
      <c r="PVS1865" s="401"/>
      <c r="PVT1865" s="401"/>
      <c r="PVU1865" s="401"/>
      <c r="PVV1865" s="401"/>
      <c r="PVW1865" s="401"/>
      <c r="PVX1865" s="401"/>
      <c r="PVY1865" s="401"/>
      <c r="PVZ1865" s="401"/>
      <c r="PWA1865" s="401"/>
      <c r="PWB1865" s="401"/>
      <c r="PWC1865" s="401"/>
      <c r="PWD1865" s="401"/>
      <c r="PWE1865" s="401"/>
      <c r="PWF1865" s="401"/>
      <c r="PWG1865" s="401"/>
      <c r="PWH1865" s="401"/>
      <c r="PWI1865" s="401"/>
      <c r="PWJ1865" s="401"/>
      <c r="PWK1865" s="401"/>
      <c r="PWL1865" s="401"/>
      <c r="PWM1865" s="401"/>
      <c r="PWN1865" s="401"/>
      <c r="PWO1865" s="401"/>
      <c r="PWP1865" s="401"/>
      <c r="PWQ1865" s="401"/>
      <c r="PWR1865" s="401"/>
      <c r="PWS1865" s="401"/>
      <c r="PWT1865" s="401"/>
      <c r="PWU1865" s="401"/>
      <c r="PWV1865" s="401"/>
      <c r="PWW1865" s="401"/>
      <c r="PWX1865" s="401"/>
      <c r="PWY1865" s="401"/>
      <c r="PWZ1865" s="401"/>
      <c r="PXA1865" s="401"/>
      <c r="PXB1865" s="401"/>
      <c r="PXC1865" s="401"/>
      <c r="PXD1865" s="401"/>
      <c r="PXE1865" s="401"/>
      <c r="PXF1865" s="401"/>
      <c r="PXG1865" s="401"/>
      <c r="PXH1865" s="401"/>
      <c r="PXI1865" s="401"/>
      <c r="PXJ1865" s="401"/>
      <c r="PXK1865" s="401"/>
      <c r="PXL1865" s="401"/>
      <c r="PXM1865" s="401"/>
      <c r="PXN1865" s="401"/>
      <c r="PXO1865" s="401"/>
      <c r="PXP1865" s="401"/>
      <c r="PXQ1865" s="401"/>
      <c r="PXR1865" s="401"/>
      <c r="PXS1865" s="401"/>
      <c r="PXT1865" s="401"/>
      <c r="PXU1865" s="401"/>
      <c r="PXV1865" s="401"/>
      <c r="PXW1865" s="401"/>
      <c r="PXX1865" s="401"/>
      <c r="PXY1865" s="401"/>
      <c r="PXZ1865" s="401"/>
      <c r="PYA1865" s="401"/>
      <c r="PYB1865" s="401"/>
      <c r="PYC1865" s="401"/>
      <c r="PYD1865" s="401"/>
      <c r="PYE1865" s="401"/>
      <c r="PYF1865" s="401"/>
      <c r="PYG1865" s="401"/>
      <c r="PYH1865" s="401"/>
      <c r="PYI1865" s="401"/>
      <c r="PYJ1865" s="401"/>
      <c r="PYK1865" s="401"/>
      <c r="PYL1865" s="401"/>
      <c r="PYM1865" s="401"/>
      <c r="PYN1865" s="401"/>
      <c r="PYO1865" s="401"/>
      <c r="PYP1865" s="401"/>
      <c r="PYQ1865" s="401"/>
      <c r="PYR1865" s="401"/>
      <c r="PYS1865" s="401"/>
      <c r="PYT1865" s="401"/>
      <c r="PYU1865" s="401"/>
      <c r="PYV1865" s="401"/>
      <c r="PYW1865" s="401"/>
      <c r="PYX1865" s="401"/>
      <c r="PYY1865" s="401"/>
      <c r="PYZ1865" s="401"/>
      <c r="PZA1865" s="401"/>
      <c r="PZB1865" s="401"/>
      <c r="PZC1865" s="401"/>
      <c r="PZD1865" s="401"/>
      <c r="PZE1865" s="401"/>
      <c r="PZF1865" s="401"/>
      <c r="PZG1865" s="401"/>
      <c r="PZH1865" s="401"/>
      <c r="PZI1865" s="401"/>
      <c r="PZJ1865" s="401"/>
      <c r="PZK1865" s="401"/>
      <c r="PZL1865" s="401"/>
      <c r="PZM1865" s="401"/>
      <c r="PZN1865" s="401"/>
      <c r="PZO1865" s="401"/>
      <c r="PZP1865" s="401"/>
      <c r="PZQ1865" s="401"/>
      <c r="PZR1865" s="401"/>
      <c r="PZS1865" s="401"/>
      <c r="PZT1865" s="401"/>
      <c r="PZU1865" s="401"/>
      <c r="PZV1865" s="401"/>
      <c r="PZW1865" s="401"/>
      <c r="PZX1865" s="401"/>
      <c r="PZY1865" s="401"/>
      <c r="PZZ1865" s="401"/>
      <c r="QAA1865" s="401"/>
      <c r="QAB1865" s="401"/>
      <c r="QAC1865" s="401"/>
      <c r="QAD1865" s="401"/>
      <c r="QAE1865" s="401"/>
      <c r="QAF1865" s="401"/>
      <c r="QAG1865" s="401"/>
      <c r="QAH1865" s="401"/>
      <c r="QAI1865" s="401"/>
      <c r="QAJ1865" s="401"/>
      <c r="QAK1865" s="401"/>
      <c r="QAL1865" s="401"/>
      <c r="QAM1865" s="401"/>
      <c r="QAN1865" s="401"/>
      <c r="QAO1865" s="401"/>
      <c r="QAP1865" s="401"/>
      <c r="QAQ1865" s="401"/>
      <c r="QAR1865" s="401"/>
      <c r="QAS1865" s="401"/>
      <c r="QAT1865" s="401"/>
      <c r="QAU1865" s="401"/>
      <c r="QAV1865" s="401"/>
      <c r="QAW1865" s="401"/>
      <c r="QAX1865" s="401"/>
      <c r="QAY1865" s="401"/>
      <c r="QAZ1865" s="401"/>
      <c r="QBA1865" s="401"/>
      <c r="QBB1865" s="401"/>
      <c r="QBC1865" s="401"/>
      <c r="QBD1865" s="401"/>
      <c r="QBE1865" s="401"/>
      <c r="QBF1865" s="401"/>
      <c r="QBG1865" s="401"/>
      <c r="QBH1865" s="401"/>
      <c r="QBI1865" s="401"/>
      <c r="QBJ1865" s="401"/>
      <c r="QBK1865" s="401"/>
      <c r="QBL1865" s="401"/>
      <c r="QBM1865" s="401"/>
      <c r="QBN1865" s="401"/>
      <c r="QBO1865" s="401"/>
      <c r="QBP1865" s="401"/>
      <c r="QBQ1865" s="401"/>
      <c r="QBR1865" s="401"/>
      <c r="QBS1865" s="401"/>
      <c r="QBT1865" s="401"/>
      <c r="QBU1865" s="401"/>
      <c r="QBV1865" s="401"/>
      <c r="QBW1865" s="401"/>
      <c r="QBX1865" s="401"/>
      <c r="QBY1865" s="401"/>
      <c r="QBZ1865" s="401"/>
      <c r="QCA1865" s="401"/>
      <c r="QCB1865" s="401"/>
      <c r="QCC1865" s="401"/>
      <c r="QCD1865" s="401"/>
      <c r="QCE1865" s="401"/>
      <c r="QCF1865" s="401"/>
      <c r="QCG1865" s="401"/>
      <c r="QCH1865" s="401"/>
      <c r="QCI1865" s="401"/>
      <c r="QCJ1865" s="401"/>
      <c r="QCK1865" s="401"/>
      <c r="QCL1865" s="401"/>
      <c r="QCM1865" s="401"/>
      <c r="QCN1865" s="401"/>
      <c r="QCO1865" s="401"/>
      <c r="QCP1865" s="401"/>
      <c r="QCQ1865" s="401"/>
      <c r="QCR1865" s="401"/>
      <c r="QCS1865" s="401"/>
      <c r="QCT1865" s="401"/>
      <c r="QCU1865" s="401"/>
      <c r="QCV1865" s="401"/>
      <c r="QCW1865" s="401"/>
      <c r="QCX1865" s="401"/>
      <c r="QCY1865" s="401"/>
      <c r="QCZ1865" s="401"/>
      <c r="QDA1865" s="401"/>
      <c r="QDB1865" s="401"/>
      <c r="QDC1865" s="401"/>
      <c r="QDD1865" s="401"/>
      <c r="QDE1865" s="401"/>
      <c r="QDF1865" s="401"/>
      <c r="QDG1865" s="401"/>
      <c r="QDH1865" s="401"/>
      <c r="QDI1865" s="401"/>
      <c r="QDJ1865" s="401"/>
      <c r="QDK1865" s="401"/>
      <c r="QDL1865" s="401"/>
      <c r="QDM1865" s="401"/>
      <c r="QDN1865" s="401"/>
      <c r="QDO1865" s="401"/>
      <c r="QDP1865" s="401"/>
      <c r="QDQ1865" s="401"/>
      <c r="QDR1865" s="401"/>
      <c r="QDS1865" s="401"/>
      <c r="QDT1865" s="401"/>
      <c r="QDU1865" s="401"/>
      <c r="QDV1865" s="401"/>
      <c r="QDW1865" s="401"/>
      <c r="QDX1865" s="401"/>
      <c r="QDY1865" s="401"/>
      <c r="QDZ1865" s="401"/>
      <c r="QEA1865" s="401"/>
      <c r="QEB1865" s="401"/>
      <c r="QEC1865" s="401"/>
      <c r="QED1865" s="401"/>
      <c r="QEE1865" s="401"/>
      <c r="QEF1865" s="401"/>
      <c r="QEG1865" s="401"/>
      <c r="QEH1865" s="401"/>
      <c r="QEI1865" s="401"/>
      <c r="QEJ1865" s="401"/>
      <c r="QEK1865" s="401"/>
      <c r="QEL1865" s="401"/>
      <c r="QEM1865" s="401"/>
      <c r="QEN1865" s="401"/>
      <c r="QEO1865" s="401"/>
      <c r="QEP1865" s="401"/>
      <c r="QEQ1865" s="401"/>
      <c r="QER1865" s="401"/>
      <c r="QES1865" s="401"/>
      <c r="QET1865" s="401"/>
      <c r="QEU1865" s="401"/>
      <c r="QEV1865" s="401"/>
      <c r="QEW1865" s="401"/>
      <c r="QEX1865" s="401"/>
      <c r="QEY1865" s="401"/>
      <c r="QEZ1865" s="401"/>
      <c r="QFA1865" s="401"/>
      <c r="QFB1865" s="401"/>
      <c r="QFC1865" s="401"/>
      <c r="QFD1865" s="401"/>
      <c r="QFE1865" s="401"/>
      <c r="QFF1865" s="401"/>
      <c r="QFG1865" s="401"/>
      <c r="QFH1865" s="401"/>
      <c r="QFI1865" s="401"/>
      <c r="QFJ1865" s="401"/>
      <c r="QFK1865" s="401"/>
      <c r="QFL1865" s="401"/>
      <c r="QFM1865" s="401"/>
      <c r="QFN1865" s="401"/>
      <c r="QFO1865" s="401"/>
      <c r="QFP1865" s="401"/>
      <c r="QFQ1865" s="401"/>
      <c r="QFR1865" s="401"/>
      <c r="QFS1865" s="401"/>
      <c r="QFT1865" s="401"/>
      <c r="QFU1865" s="401"/>
      <c r="QFV1865" s="401"/>
      <c r="QFW1865" s="401"/>
      <c r="QFX1865" s="401"/>
      <c r="QFY1865" s="401"/>
      <c r="QFZ1865" s="401"/>
      <c r="QGA1865" s="401"/>
      <c r="QGB1865" s="401"/>
      <c r="QGC1865" s="401"/>
      <c r="QGD1865" s="401"/>
      <c r="QGE1865" s="401"/>
      <c r="QGF1865" s="401"/>
      <c r="QGG1865" s="401"/>
      <c r="QGH1865" s="401"/>
      <c r="QGI1865" s="401"/>
      <c r="QGJ1865" s="401"/>
      <c r="QGK1865" s="401"/>
      <c r="QGL1865" s="401"/>
      <c r="QGM1865" s="401"/>
      <c r="QGN1865" s="401"/>
      <c r="QGO1865" s="401"/>
      <c r="QGP1865" s="401"/>
      <c r="QGQ1865" s="401"/>
      <c r="QGR1865" s="401"/>
      <c r="QGS1865" s="401"/>
      <c r="QGT1865" s="401"/>
      <c r="QGU1865" s="401"/>
      <c r="QGV1865" s="401"/>
      <c r="QGW1865" s="401"/>
      <c r="QGX1865" s="401"/>
      <c r="QGY1865" s="401"/>
      <c r="QGZ1865" s="401"/>
      <c r="QHA1865" s="401"/>
      <c r="QHB1865" s="401"/>
      <c r="QHC1865" s="401"/>
      <c r="QHD1865" s="401"/>
      <c r="QHE1865" s="401"/>
      <c r="QHF1865" s="401"/>
      <c r="QHG1865" s="401"/>
      <c r="QHH1865" s="401"/>
      <c r="QHI1865" s="401"/>
      <c r="QHJ1865" s="401"/>
      <c r="QHK1865" s="401"/>
      <c r="QHL1865" s="401"/>
      <c r="QHM1865" s="401"/>
      <c r="QHN1865" s="401"/>
      <c r="QHO1865" s="401"/>
      <c r="QHP1865" s="401"/>
      <c r="QHQ1865" s="401"/>
      <c r="QHR1865" s="401"/>
      <c r="QHS1865" s="401"/>
      <c r="QHT1865" s="401"/>
      <c r="QHU1865" s="401"/>
      <c r="QHV1865" s="401"/>
      <c r="QHW1865" s="401"/>
      <c r="QHX1865" s="401"/>
      <c r="QHY1865" s="401"/>
      <c r="QHZ1865" s="401"/>
      <c r="QIA1865" s="401"/>
      <c r="QIB1865" s="401"/>
      <c r="QIC1865" s="401"/>
      <c r="QID1865" s="401"/>
      <c r="QIE1865" s="401"/>
      <c r="QIF1865" s="401"/>
      <c r="QIG1865" s="401"/>
      <c r="QIH1865" s="401"/>
      <c r="QII1865" s="401"/>
      <c r="QIJ1865" s="401"/>
      <c r="QIK1865" s="401"/>
      <c r="QIL1865" s="401"/>
      <c r="QIM1865" s="401"/>
      <c r="QIN1865" s="401"/>
      <c r="QIO1865" s="401"/>
      <c r="QIP1865" s="401"/>
      <c r="QIQ1865" s="401"/>
      <c r="QIR1865" s="401"/>
      <c r="QIS1865" s="401"/>
      <c r="QIT1865" s="401"/>
      <c r="QIU1865" s="401"/>
      <c r="QIV1865" s="401"/>
      <c r="QIW1865" s="401"/>
      <c r="QIX1865" s="401"/>
      <c r="QIY1865" s="401"/>
      <c r="QIZ1865" s="401"/>
      <c r="QJA1865" s="401"/>
      <c r="QJB1865" s="401"/>
      <c r="QJC1865" s="401"/>
      <c r="QJD1865" s="401"/>
      <c r="QJE1865" s="401"/>
      <c r="QJF1865" s="401"/>
      <c r="QJG1865" s="401"/>
      <c r="QJH1865" s="401"/>
      <c r="QJI1865" s="401"/>
      <c r="QJJ1865" s="401"/>
      <c r="QJK1865" s="401"/>
      <c r="QJL1865" s="401"/>
      <c r="QJM1865" s="401"/>
      <c r="QJN1865" s="401"/>
      <c r="QJO1865" s="401"/>
      <c r="QJP1865" s="401"/>
      <c r="QJQ1865" s="401"/>
      <c r="QJR1865" s="401"/>
      <c r="QJS1865" s="401"/>
      <c r="QJT1865" s="401"/>
      <c r="QJU1865" s="401"/>
      <c r="QJV1865" s="401"/>
      <c r="QJW1865" s="401"/>
      <c r="QJX1865" s="401"/>
      <c r="QJY1865" s="401"/>
      <c r="QJZ1865" s="401"/>
      <c r="QKA1865" s="401"/>
      <c r="QKB1865" s="401"/>
      <c r="QKC1865" s="401"/>
      <c r="QKD1865" s="401"/>
      <c r="QKE1865" s="401"/>
      <c r="QKF1865" s="401"/>
      <c r="QKG1865" s="401"/>
      <c r="QKH1865" s="401"/>
      <c r="QKI1865" s="401"/>
      <c r="QKJ1865" s="401"/>
      <c r="QKK1865" s="401"/>
      <c r="QKL1865" s="401"/>
      <c r="QKM1865" s="401"/>
      <c r="QKN1865" s="401"/>
      <c r="QKO1865" s="401"/>
      <c r="QKP1865" s="401"/>
      <c r="QKQ1865" s="401"/>
      <c r="QKR1865" s="401"/>
      <c r="QKS1865" s="401"/>
      <c r="QKT1865" s="401"/>
      <c r="QKU1865" s="401"/>
      <c r="QKV1865" s="401"/>
      <c r="QKW1865" s="401"/>
      <c r="QKX1865" s="401"/>
      <c r="QKY1865" s="401"/>
      <c r="QKZ1865" s="401"/>
      <c r="QLA1865" s="401"/>
      <c r="QLB1865" s="401"/>
      <c r="QLC1865" s="401"/>
      <c r="QLD1865" s="401"/>
      <c r="QLE1865" s="401"/>
      <c r="QLF1865" s="401"/>
      <c r="QLG1865" s="401"/>
      <c r="QLH1865" s="401"/>
      <c r="QLI1865" s="401"/>
      <c r="QLJ1865" s="401"/>
      <c r="QLK1865" s="401"/>
      <c r="QLL1865" s="401"/>
      <c r="QLM1865" s="401"/>
      <c r="QLN1865" s="401"/>
      <c r="QLO1865" s="401"/>
      <c r="QLP1865" s="401"/>
      <c r="QLQ1865" s="401"/>
      <c r="QLR1865" s="401"/>
      <c r="QLS1865" s="401"/>
      <c r="QLT1865" s="401"/>
      <c r="QLU1865" s="401"/>
      <c r="QLV1865" s="401"/>
      <c r="QLW1865" s="401"/>
      <c r="QLX1865" s="401"/>
      <c r="QLY1865" s="401"/>
      <c r="QLZ1865" s="401"/>
      <c r="QMA1865" s="401"/>
      <c r="QMB1865" s="401"/>
      <c r="QMC1865" s="401"/>
      <c r="QMD1865" s="401"/>
      <c r="QME1865" s="401"/>
      <c r="QMF1865" s="401"/>
      <c r="QMG1865" s="401"/>
      <c r="QMH1865" s="401"/>
      <c r="QMI1865" s="401"/>
      <c r="QMJ1865" s="401"/>
      <c r="QMK1865" s="401"/>
      <c r="QML1865" s="401"/>
      <c r="QMM1865" s="401"/>
      <c r="QMN1865" s="401"/>
      <c r="QMO1865" s="401"/>
      <c r="QMP1865" s="401"/>
      <c r="QMQ1865" s="401"/>
      <c r="QMR1865" s="401"/>
      <c r="QMS1865" s="401"/>
      <c r="QMT1865" s="401"/>
      <c r="QMU1865" s="401"/>
      <c r="QMV1865" s="401"/>
      <c r="QMW1865" s="401"/>
      <c r="QMX1865" s="401"/>
      <c r="QMY1865" s="401"/>
      <c r="QMZ1865" s="401"/>
      <c r="QNA1865" s="401"/>
      <c r="QNB1865" s="401"/>
      <c r="QNC1865" s="401"/>
      <c r="QND1865" s="401"/>
      <c r="QNE1865" s="401"/>
      <c r="QNF1865" s="401"/>
      <c r="QNG1865" s="401"/>
      <c r="QNH1865" s="401"/>
      <c r="QNI1865" s="401"/>
      <c r="QNJ1865" s="401"/>
      <c r="QNK1865" s="401"/>
      <c r="QNL1865" s="401"/>
      <c r="QNM1865" s="401"/>
      <c r="QNN1865" s="401"/>
      <c r="QNO1865" s="401"/>
      <c r="QNP1865" s="401"/>
      <c r="QNQ1865" s="401"/>
      <c r="QNR1865" s="401"/>
      <c r="QNS1865" s="401"/>
      <c r="QNT1865" s="401"/>
      <c r="QNU1865" s="401"/>
      <c r="QNV1865" s="401"/>
      <c r="QNW1865" s="401"/>
      <c r="QNX1865" s="401"/>
      <c r="QNY1865" s="401"/>
      <c r="QNZ1865" s="401"/>
      <c r="QOA1865" s="401"/>
      <c r="QOB1865" s="401"/>
      <c r="QOC1865" s="401"/>
      <c r="QOD1865" s="401"/>
      <c r="QOE1865" s="401"/>
      <c r="QOF1865" s="401"/>
      <c r="QOG1865" s="401"/>
      <c r="QOH1865" s="401"/>
      <c r="QOI1865" s="401"/>
      <c r="QOJ1865" s="401"/>
      <c r="QOK1865" s="401"/>
      <c r="QOL1865" s="401"/>
      <c r="QOM1865" s="401"/>
      <c r="QON1865" s="401"/>
      <c r="QOO1865" s="401"/>
      <c r="QOP1865" s="401"/>
      <c r="QOQ1865" s="401"/>
      <c r="QOR1865" s="401"/>
      <c r="QOS1865" s="401"/>
      <c r="QOT1865" s="401"/>
      <c r="QOU1865" s="401"/>
      <c r="QOV1865" s="401"/>
      <c r="QOW1865" s="401"/>
      <c r="QOX1865" s="401"/>
      <c r="QOY1865" s="401"/>
      <c r="QOZ1865" s="401"/>
      <c r="QPA1865" s="401"/>
      <c r="QPB1865" s="401"/>
      <c r="QPC1865" s="401"/>
      <c r="QPD1865" s="401"/>
      <c r="QPE1865" s="401"/>
      <c r="QPF1865" s="401"/>
      <c r="QPG1865" s="401"/>
      <c r="QPH1865" s="401"/>
      <c r="QPI1865" s="401"/>
      <c r="QPJ1865" s="401"/>
      <c r="QPK1865" s="401"/>
      <c r="QPL1865" s="401"/>
      <c r="QPM1865" s="401"/>
      <c r="QPN1865" s="401"/>
      <c r="QPO1865" s="401"/>
      <c r="QPP1865" s="401"/>
      <c r="QPQ1865" s="401"/>
      <c r="QPR1865" s="401"/>
      <c r="QPS1865" s="401"/>
      <c r="QPT1865" s="401"/>
      <c r="QPU1865" s="401"/>
      <c r="QPV1865" s="401"/>
      <c r="QPW1865" s="401"/>
      <c r="QPX1865" s="401"/>
      <c r="QPY1865" s="401"/>
      <c r="QPZ1865" s="401"/>
      <c r="QQA1865" s="401"/>
      <c r="QQB1865" s="401"/>
      <c r="QQC1865" s="401"/>
      <c r="QQD1865" s="401"/>
      <c r="QQE1865" s="401"/>
      <c r="QQF1865" s="401"/>
      <c r="QQG1865" s="401"/>
      <c r="QQH1865" s="401"/>
      <c r="QQI1865" s="401"/>
      <c r="QQJ1865" s="401"/>
      <c r="QQK1865" s="401"/>
      <c r="QQL1865" s="401"/>
      <c r="QQM1865" s="401"/>
      <c r="QQN1865" s="401"/>
      <c r="QQO1865" s="401"/>
      <c r="QQP1865" s="401"/>
      <c r="QQQ1865" s="401"/>
      <c r="QQR1865" s="401"/>
      <c r="QQS1865" s="401"/>
      <c r="QQT1865" s="401"/>
      <c r="QQU1865" s="401"/>
      <c r="QQV1865" s="401"/>
      <c r="QQW1865" s="401"/>
      <c r="QQX1865" s="401"/>
      <c r="QQY1865" s="401"/>
      <c r="QQZ1865" s="401"/>
      <c r="QRA1865" s="401"/>
      <c r="QRB1865" s="401"/>
      <c r="QRC1865" s="401"/>
      <c r="QRD1865" s="401"/>
      <c r="QRE1865" s="401"/>
      <c r="QRF1865" s="401"/>
      <c r="QRG1865" s="401"/>
      <c r="QRH1865" s="401"/>
      <c r="QRI1865" s="401"/>
      <c r="QRJ1865" s="401"/>
      <c r="QRK1865" s="401"/>
      <c r="QRL1865" s="401"/>
      <c r="QRM1865" s="401"/>
      <c r="QRN1865" s="401"/>
      <c r="QRO1865" s="401"/>
      <c r="QRP1865" s="401"/>
      <c r="QRQ1865" s="401"/>
      <c r="QRR1865" s="401"/>
      <c r="QRS1865" s="401"/>
      <c r="QRT1865" s="401"/>
      <c r="QRU1865" s="401"/>
      <c r="QRV1865" s="401"/>
      <c r="QRW1865" s="401"/>
      <c r="QRX1865" s="401"/>
      <c r="QRY1865" s="401"/>
      <c r="QRZ1865" s="401"/>
      <c r="QSA1865" s="401"/>
      <c r="QSB1865" s="401"/>
      <c r="QSC1865" s="401"/>
      <c r="QSD1865" s="401"/>
      <c r="QSE1865" s="401"/>
      <c r="QSF1865" s="401"/>
      <c r="QSG1865" s="401"/>
      <c r="QSH1865" s="401"/>
      <c r="QSI1865" s="401"/>
      <c r="QSJ1865" s="401"/>
      <c r="QSK1865" s="401"/>
      <c r="QSL1865" s="401"/>
      <c r="QSM1865" s="401"/>
      <c r="QSN1865" s="401"/>
      <c r="QSO1865" s="401"/>
      <c r="QSP1865" s="401"/>
      <c r="QSQ1865" s="401"/>
      <c r="QSR1865" s="401"/>
      <c r="QSS1865" s="401"/>
      <c r="QST1865" s="401"/>
      <c r="QSU1865" s="401"/>
      <c r="QSV1865" s="401"/>
      <c r="QSW1865" s="401"/>
      <c r="QSX1865" s="401"/>
      <c r="QSY1865" s="401"/>
      <c r="QSZ1865" s="401"/>
      <c r="QTA1865" s="401"/>
      <c r="QTB1865" s="401"/>
      <c r="QTC1865" s="401"/>
      <c r="QTD1865" s="401"/>
      <c r="QTE1865" s="401"/>
      <c r="QTF1865" s="401"/>
      <c r="QTG1865" s="401"/>
      <c r="QTH1865" s="401"/>
      <c r="QTI1865" s="401"/>
      <c r="QTJ1865" s="401"/>
      <c r="QTK1865" s="401"/>
      <c r="QTL1865" s="401"/>
      <c r="QTM1865" s="401"/>
      <c r="QTN1865" s="401"/>
      <c r="QTO1865" s="401"/>
      <c r="QTP1865" s="401"/>
      <c r="QTQ1865" s="401"/>
      <c r="QTR1865" s="401"/>
      <c r="QTS1865" s="401"/>
      <c r="QTT1865" s="401"/>
      <c r="QTU1865" s="401"/>
      <c r="QTV1865" s="401"/>
      <c r="QTW1865" s="401"/>
      <c r="QTX1865" s="401"/>
      <c r="QTY1865" s="401"/>
      <c r="QTZ1865" s="401"/>
      <c r="QUA1865" s="401"/>
      <c r="QUB1865" s="401"/>
      <c r="QUC1865" s="401"/>
      <c r="QUD1865" s="401"/>
      <c r="QUE1865" s="401"/>
      <c r="QUF1865" s="401"/>
      <c r="QUG1865" s="401"/>
      <c r="QUH1865" s="401"/>
      <c r="QUI1865" s="401"/>
      <c r="QUJ1865" s="401"/>
      <c r="QUK1865" s="401"/>
      <c r="QUL1865" s="401"/>
      <c r="QUM1865" s="401"/>
      <c r="QUN1865" s="401"/>
      <c r="QUO1865" s="401"/>
      <c r="QUP1865" s="401"/>
      <c r="QUQ1865" s="401"/>
      <c r="QUR1865" s="401"/>
      <c r="QUS1865" s="401"/>
      <c r="QUT1865" s="401"/>
      <c r="QUU1865" s="401"/>
      <c r="QUV1865" s="401"/>
      <c r="QUW1865" s="401"/>
      <c r="QUX1865" s="401"/>
      <c r="QUY1865" s="401"/>
      <c r="QUZ1865" s="401"/>
      <c r="QVA1865" s="401"/>
      <c r="QVB1865" s="401"/>
      <c r="QVC1865" s="401"/>
      <c r="QVD1865" s="401"/>
      <c r="QVE1865" s="401"/>
      <c r="QVF1865" s="401"/>
      <c r="QVG1865" s="401"/>
      <c r="QVH1865" s="401"/>
      <c r="QVI1865" s="401"/>
      <c r="QVJ1865" s="401"/>
      <c r="QVK1865" s="401"/>
      <c r="QVL1865" s="401"/>
      <c r="QVM1865" s="401"/>
      <c r="QVN1865" s="401"/>
      <c r="QVO1865" s="401"/>
      <c r="QVP1865" s="401"/>
      <c r="QVQ1865" s="401"/>
      <c r="QVR1865" s="401"/>
      <c r="QVS1865" s="401"/>
      <c r="QVT1865" s="401"/>
      <c r="QVU1865" s="401"/>
      <c r="QVV1865" s="401"/>
      <c r="QVW1865" s="401"/>
      <c r="QVX1865" s="401"/>
      <c r="QVY1865" s="401"/>
      <c r="QVZ1865" s="401"/>
      <c r="QWA1865" s="401"/>
      <c r="QWB1865" s="401"/>
      <c r="QWC1865" s="401"/>
      <c r="QWD1865" s="401"/>
      <c r="QWE1865" s="401"/>
      <c r="QWF1865" s="401"/>
      <c r="QWG1865" s="401"/>
      <c r="QWH1865" s="401"/>
      <c r="QWI1865" s="401"/>
      <c r="QWJ1865" s="401"/>
      <c r="QWK1865" s="401"/>
      <c r="QWL1865" s="401"/>
      <c r="QWM1865" s="401"/>
      <c r="QWN1865" s="401"/>
      <c r="QWO1865" s="401"/>
      <c r="QWP1865" s="401"/>
      <c r="QWQ1865" s="401"/>
      <c r="QWR1865" s="401"/>
      <c r="QWS1865" s="401"/>
      <c r="QWT1865" s="401"/>
      <c r="QWU1865" s="401"/>
      <c r="QWV1865" s="401"/>
      <c r="QWW1865" s="401"/>
      <c r="QWX1865" s="401"/>
      <c r="QWY1865" s="401"/>
      <c r="QWZ1865" s="401"/>
      <c r="QXA1865" s="401"/>
      <c r="QXB1865" s="401"/>
      <c r="QXC1865" s="401"/>
      <c r="QXD1865" s="401"/>
      <c r="QXE1865" s="401"/>
      <c r="QXF1865" s="401"/>
      <c r="QXG1865" s="401"/>
      <c r="QXH1865" s="401"/>
      <c r="QXI1865" s="401"/>
      <c r="QXJ1865" s="401"/>
      <c r="QXK1865" s="401"/>
      <c r="QXL1865" s="401"/>
      <c r="QXM1865" s="401"/>
      <c r="QXN1865" s="401"/>
      <c r="QXO1865" s="401"/>
      <c r="QXP1865" s="401"/>
      <c r="QXQ1865" s="401"/>
      <c r="QXR1865" s="401"/>
      <c r="QXS1865" s="401"/>
      <c r="QXT1865" s="401"/>
      <c r="QXU1865" s="401"/>
      <c r="QXV1865" s="401"/>
      <c r="QXW1865" s="401"/>
      <c r="QXX1865" s="401"/>
      <c r="QXY1865" s="401"/>
      <c r="QXZ1865" s="401"/>
      <c r="QYA1865" s="401"/>
      <c r="QYB1865" s="401"/>
      <c r="QYC1865" s="401"/>
      <c r="QYD1865" s="401"/>
      <c r="QYE1865" s="401"/>
      <c r="QYF1865" s="401"/>
      <c r="QYG1865" s="401"/>
      <c r="QYH1865" s="401"/>
      <c r="QYI1865" s="401"/>
      <c r="QYJ1865" s="401"/>
      <c r="QYK1865" s="401"/>
      <c r="QYL1865" s="401"/>
      <c r="QYM1865" s="401"/>
      <c r="QYN1865" s="401"/>
      <c r="QYO1865" s="401"/>
      <c r="QYP1865" s="401"/>
      <c r="QYQ1865" s="401"/>
      <c r="QYR1865" s="401"/>
      <c r="QYS1865" s="401"/>
      <c r="QYT1865" s="401"/>
      <c r="QYU1865" s="401"/>
      <c r="QYV1865" s="401"/>
      <c r="QYW1865" s="401"/>
      <c r="QYX1865" s="401"/>
      <c r="QYY1865" s="401"/>
      <c r="QYZ1865" s="401"/>
      <c r="QZA1865" s="401"/>
      <c r="QZB1865" s="401"/>
      <c r="QZC1865" s="401"/>
      <c r="QZD1865" s="401"/>
      <c r="QZE1865" s="401"/>
      <c r="QZF1865" s="401"/>
      <c r="QZG1865" s="401"/>
      <c r="QZH1865" s="401"/>
      <c r="QZI1865" s="401"/>
      <c r="QZJ1865" s="401"/>
      <c r="QZK1865" s="401"/>
      <c r="QZL1865" s="401"/>
      <c r="QZM1865" s="401"/>
      <c r="QZN1865" s="401"/>
      <c r="QZO1865" s="401"/>
      <c r="QZP1865" s="401"/>
      <c r="QZQ1865" s="401"/>
      <c r="QZR1865" s="401"/>
      <c r="QZS1865" s="401"/>
      <c r="QZT1865" s="401"/>
      <c r="QZU1865" s="401"/>
      <c r="QZV1865" s="401"/>
      <c r="QZW1865" s="401"/>
      <c r="QZX1865" s="401"/>
      <c r="QZY1865" s="401"/>
      <c r="QZZ1865" s="401"/>
      <c r="RAA1865" s="401"/>
      <c r="RAB1865" s="401"/>
      <c r="RAC1865" s="401"/>
      <c r="RAD1865" s="401"/>
      <c r="RAE1865" s="401"/>
      <c r="RAF1865" s="401"/>
      <c r="RAG1865" s="401"/>
      <c r="RAH1865" s="401"/>
      <c r="RAI1865" s="401"/>
      <c r="RAJ1865" s="401"/>
      <c r="RAK1865" s="401"/>
      <c r="RAL1865" s="401"/>
      <c r="RAM1865" s="401"/>
      <c r="RAN1865" s="401"/>
      <c r="RAO1865" s="401"/>
      <c r="RAP1865" s="401"/>
      <c r="RAQ1865" s="401"/>
      <c r="RAR1865" s="401"/>
      <c r="RAS1865" s="401"/>
      <c r="RAT1865" s="401"/>
      <c r="RAU1865" s="401"/>
      <c r="RAV1865" s="401"/>
      <c r="RAW1865" s="401"/>
      <c r="RAX1865" s="401"/>
      <c r="RAY1865" s="401"/>
      <c r="RAZ1865" s="401"/>
      <c r="RBA1865" s="401"/>
      <c r="RBB1865" s="401"/>
      <c r="RBC1865" s="401"/>
      <c r="RBD1865" s="401"/>
      <c r="RBE1865" s="401"/>
      <c r="RBF1865" s="401"/>
      <c r="RBG1865" s="401"/>
      <c r="RBH1865" s="401"/>
      <c r="RBI1865" s="401"/>
      <c r="RBJ1865" s="401"/>
      <c r="RBK1865" s="401"/>
      <c r="RBL1865" s="401"/>
      <c r="RBM1865" s="401"/>
      <c r="RBN1865" s="401"/>
      <c r="RBO1865" s="401"/>
      <c r="RBP1865" s="401"/>
      <c r="RBQ1865" s="401"/>
      <c r="RBR1865" s="401"/>
      <c r="RBS1865" s="401"/>
      <c r="RBT1865" s="401"/>
      <c r="RBU1865" s="401"/>
      <c r="RBV1865" s="401"/>
      <c r="RBW1865" s="401"/>
      <c r="RBX1865" s="401"/>
      <c r="RBY1865" s="401"/>
      <c r="RBZ1865" s="401"/>
      <c r="RCA1865" s="401"/>
      <c r="RCB1865" s="401"/>
      <c r="RCC1865" s="401"/>
      <c r="RCD1865" s="401"/>
      <c r="RCE1865" s="401"/>
      <c r="RCF1865" s="401"/>
      <c r="RCG1865" s="401"/>
      <c r="RCH1865" s="401"/>
      <c r="RCI1865" s="401"/>
      <c r="RCJ1865" s="401"/>
      <c r="RCK1865" s="401"/>
      <c r="RCL1865" s="401"/>
      <c r="RCM1865" s="401"/>
      <c r="RCN1865" s="401"/>
      <c r="RCO1865" s="401"/>
      <c r="RCP1865" s="401"/>
      <c r="RCQ1865" s="401"/>
      <c r="RCR1865" s="401"/>
      <c r="RCS1865" s="401"/>
      <c r="RCT1865" s="401"/>
      <c r="RCU1865" s="401"/>
      <c r="RCV1865" s="401"/>
      <c r="RCW1865" s="401"/>
      <c r="RCX1865" s="401"/>
      <c r="RCY1865" s="401"/>
      <c r="RCZ1865" s="401"/>
      <c r="RDA1865" s="401"/>
      <c r="RDB1865" s="401"/>
      <c r="RDC1865" s="401"/>
      <c r="RDD1865" s="401"/>
      <c r="RDE1865" s="401"/>
      <c r="RDF1865" s="401"/>
      <c r="RDG1865" s="401"/>
      <c r="RDH1865" s="401"/>
      <c r="RDI1865" s="401"/>
      <c r="RDJ1865" s="401"/>
      <c r="RDK1865" s="401"/>
      <c r="RDL1865" s="401"/>
      <c r="RDM1865" s="401"/>
      <c r="RDN1865" s="401"/>
      <c r="RDO1865" s="401"/>
      <c r="RDP1865" s="401"/>
      <c r="RDQ1865" s="401"/>
      <c r="RDR1865" s="401"/>
      <c r="RDS1865" s="401"/>
      <c r="RDT1865" s="401"/>
      <c r="RDU1865" s="401"/>
      <c r="RDV1865" s="401"/>
      <c r="RDW1865" s="401"/>
      <c r="RDX1865" s="401"/>
      <c r="RDY1865" s="401"/>
      <c r="RDZ1865" s="401"/>
      <c r="REA1865" s="401"/>
      <c r="REB1865" s="401"/>
      <c r="REC1865" s="401"/>
      <c r="RED1865" s="401"/>
      <c r="REE1865" s="401"/>
      <c r="REF1865" s="401"/>
      <c r="REG1865" s="401"/>
      <c r="REH1865" s="401"/>
      <c r="REI1865" s="401"/>
      <c r="REJ1865" s="401"/>
      <c r="REK1865" s="401"/>
      <c r="REL1865" s="401"/>
      <c r="REM1865" s="401"/>
      <c r="REN1865" s="401"/>
      <c r="REO1865" s="401"/>
      <c r="REP1865" s="401"/>
      <c r="REQ1865" s="401"/>
      <c r="RER1865" s="401"/>
      <c r="RES1865" s="401"/>
      <c r="RET1865" s="401"/>
      <c r="REU1865" s="401"/>
      <c r="REV1865" s="401"/>
      <c r="REW1865" s="401"/>
      <c r="REX1865" s="401"/>
      <c r="REY1865" s="401"/>
      <c r="REZ1865" s="401"/>
      <c r="RFA1865" s="401"/>
      <c r="RFB1865" s="401"/>
      <c r="RFC1865" s="401"/>
      <c r="RFD1865" s="401"/>
      <c r="RFE1865" s="401"/>
      <c r="RFF1865" s="401"/>
      <c r="RFG1865" s="401"/>
      <c r="RFH1865" s="401"/>
      <c r="RFI1865" s="401"/>
      <c r="RFJ1865" s="401"/>
      <c r="RFK1865" s="401"/>
      <c r="RFL1865" s="401"/>
      <c r="RFM1865" s="401"/>
      <c r="RFN1865" s="401"/>
      <c r="RFO1865" s="401"/>
      <c r="RFP1865" s="401"/>
      <c r="RFQ1865" s="401"/>
      <c r="RFR1865" s="401"/>
      <c r="RFS1865" s="401"/>
      <c r="RFT1865" s="401"/>
      <c r="RFU1865" s="401"/>
      <c r="RFV1865" s="401"/>
      <c r="RFW1865" s="401"/>
      <c r="RFX1865" s="401"/>
      <c r="RFY1865" s="401"/>
      <c r="RFZ1865" s="401"/>
      <c r="RGA1865" s="401"/>
      <c r="RGB1865" s="401"/>
      <c r="RGC1865" s="401"/>
      <c r="RGD1865" s="401"/>
      <c r="RGE1865" s="401"/>
      <c r="RGF1865" s="401"/>
      <c r="RGG1865" s="401"/>
      <c r="RGH1865" s="401"/>
      <c r="RGI1865" s="401"/>
      <c r="RGJ1865" s="401"/>
      <c r="RGK1865" s="401"/>
      <c r="RGL1865" s="401"/>
      <c r="RGM1865" s="401"/>
      <c r="RGN1865" s="401"/>
      <c r="RGO1865" s="401"/>
      <c r="RGP1865" s="401"/>
      <c r="RGQ1865" s="401"/>
      <c r="RGR1865" s="401"/>
      <c r="RGS1865" s="401"/>
      <c r="RGT1865" s="401"/>
      <c r="RGU1865" s="401"/>
      <c r="RGV1865" s="401"/>
      <c r="RGW1865" s="401"/>
      <c r="RGX1865" s="401"/>
      <c r="RGY1865" s="401"/>
      <c r="RGZ1865" s="401"/>
      <c r="RHA1865" s="401"/>
      <c r="RHB1865" s="401"/>
      <c r="RHC1865" s="401"/>
      <c r="RHD1865" s="401"/>
      <c r="RHE1865" s="401"/>
      <c r="RHF1865" s="401"/>
      <c r="RHG1865" s="401"/>
      <c r="RHH1865" s="401"/>
      <c r="RHI1865" s="401"/>
      <c r="RHJ1865" s="401"/>
      <c r="RHK1865" s="401"/>
      <c r="RHL1865" s="401"/>
      <c r="RHM1865" s="401"/>
      <c r="RHN1865" s="401"/>
      <c r="RHO1865" s="401"/>
      <c r="RHP1865" s="401"/>
      <c r="RHQ1865" s="401"/>
      <c r="RHR1865" s="401"/>
      <c r="RHS1865" s="401"/>
      <c r="RHT1865" s="401"/>
      <c r="RHU1865" s="401"/>
      <c r="RHV1865" s="401"/>
      <c r="RHW1865" s="401"/>
      <c r="RHX1865" s="401"/>
      <c r="RHY1865" s="401"/>
      <c r="RHZ1865" s="401"/>
      <c r="RIA1865" s="401"/>
      <c r="RIB1865" s="401"/>
      <c r="RIC1865" s="401"/>
      <c r="RID1865" s="401"/>
      <c r="RIE1865" s="401"/>
      <c r="RIF1865" s="401"/>
      <c r="RIG1865" s="401"/>
      <c r="RIH1865" s="401"/>
      <c r="RII1865" s="401"/>
      <c r="RIJ1865" s="401"/>
      <c r="RIK1865" s="401"/>
      <c r="RIL1865" s="401"/>
      <c r="RIM1865" s="401"/>
      <c r="RIN1865" s="401"/>
      <c r="RIO1865" s="401"/>
      <c r="RIP1865" s="401"/>
      <c r="RIQ1865" s="401"/>
      <c r="RIR1865" s="401"/>
      <c r="RIS1865" s="401"/>
      <c r="RIT1865" s="401"/>
      <c r="RIU1865" s="401"/>
      <c r="RIV1865" s="401"/>
      <c r="RIW1865" s="401"/>
      <c r="RIX1865" s="401"/>
      <c r="RIY1865" s="401"/>
      <c r="RIZ1865" s="401"/>
      <c r="RJA1865" s="401"/>
      <c r="RJB1865" s="401"/>
      <c r="RJC1865" s="401"/>
      <c r="RJD1865" s="401"/>
      <c r="RJE1865" s="401"/>
      <c r="RJF1865" s="401"/>
      <c r="RJG1865" s="401"/>
      <c r="RJH1865" s="401"/>
      <c r="RJI1865" s="401"/>
      <c r="RJJ1865" s="401"/>
      <c r="RJK1865" s="401"/>
      <c r="RJL1865" s="401"/>
      <c r="RJM1865" s="401"/>
      <c r="RJN1865" s="401"/>
      <c r="RJO1865" s="401"/>
      <c r="RJP1865" s="401"/>
      <c r="RJQ1865" s="401"/>
      <c r="RJR1865" s="401"/>
      <c r="RJS1865" s="401"/>
      <c r="RJT1865" s="401"/>
      <c r="RJU1865" s="401"/>
      <c r="RJV1865" s="401"/>
      <c r="RJW1865" s="401"/>
      <c r="RJX1865" s="401"/>
      <c r="RJY1865" s="401"/>
      <c r="RJZ1865" s="401"/>
      <c r="RKA1865" s="401"/>
      <c r="RKB1865" s="401"/>
      <c r="RKC1865" s="401"/>
      <c r="RKD1865" s="401"/>
      <c r="RKE1865" s="401"/>
      <c r="RKF1865" s="401"/>
      <c r="RKG1865" s="401"/>
      <c r="RKH1865" s="401"/>
      <c r="RKI1865" s="401"/>
      <c r="RKJ1865" s="401"/>
      <c r="RKK1865" s="401"/>
      <c r="RKL1865" s="401"/>
      <c r="RKM1865" s="401"/>
      <c r="RKN1865" s="401"/>
      <c r="RKO1865" s="401"/>
      <c r="RKP1865" s="401"/>
      <c r="RKQ1865" s="401"/>
      <c r="RKR1865" s="401"/>
      <c r="RKS1865" s="401"/>
      <c r="RKT1865" s="401"/>
      <c r="RKU1865" s="401"/>
      <c r="RKV1865" s="401"/>
      <c r="RKW1865" s="401"/>
      <c r="RKX1865" s="401"/>
      <c r="RKY1865" s="401"/>
      <c r="RKZ1865" s="401"/>
      <c r="RLA1865" s="401"/>
      <c r="RLB1865" s="401"/>
      <c r="RLC1865" s="401"/>
      <c r="RLD1865" s="401"/>
      <c r="RLE1865" s="401"/>
      <c r="RLF1865" s="401"/>
      <c r="RLG1865" s="401"/>
      <c r="RLH1865" s="401"/>
      <c r="RLI1865" s="401"/>
      <c r="RLJ1865" s="401"/>
      <c r="RLK1865" s="401"/>
      <c r="RLL1865" s="401"/>
      <c r="RLM1865" s="401"/>
      <c r="RLN1865" s="401"/>
      <c r="RLO1865" s="401"/>
      <c r="RLP1865" s="401"/>
      <c r="RLQ1865" s="401"/>
      <c r="RLR1865" s="401"/>
      <c r="RLS1865" s="401"/>
      <c r="RLT1865" s="401"/>
      <c r="RLU1865" s="401"/>
      <c r="RLV1865" s="401"/>
      <c r="RLW1865" s="401"/>
      <c r="RLX1865" s="401"/>
      <c r="RLY1865" s="401"/>
      <c r="RLZ1865" s="401"/>
      <c r="RMA1865" s="401"/>
      <c r="RMB1865" s="401"/>
      <c r="RMC1865" s="401"/>
      <c r="RMD1865" s="401"/>
      <c r="RME1865" s="401"/>
      <c r="RMF1865" s="401"/>
      <c r="RMG1865" s="401"/>
      <c r="RMH1865" s="401"/>
      <c r="RMI1865" s="401"/>
      <c r="RMJ1865" s="401"/>
      <c r="RMK1865" s="401"/>
      <c r="RML1865" s="401"/>
      <c r="RMM1865" s="401"/>
      <c r="RMN1865" s="401"/>
      <c r="RMO1865" s="401"/>
      <c r="RMP1865" s="401"/>
      <c r="RMQ1865" s="401"/>
      <c r="RMR1865" s="401"/>
      <c r="RMS1865" s="401"/>
      <c r="RMT1865" s="401"/>
      <c r="RMU1865" s="401"/>
      <c r="RMV1865" s="401"/>
      <c r="RMW1865" s="401"/>
      <c r="RMX1865" s="401"/>
      <c r="RMY1865" s="401"/>
      <c r="RMZ1865" s="401"/>
      <c r="RNA1865" s="401"/>
      <c r="RNB1865" s="401"/>
      <c r="RNC1865" s="401"/>
      <c r="RND1865" s="401"/>
      <c r="RNE1865" s="401"/>
      <c r="RNF1865" s="401"/>
      <c r="RNG1865" s="401"/>
      <c r="RNH1865" s="401"/>
      <c r="RNI1865" s="401"/>
      <c r="RNJ1865" s="401"/>
      <c r="RNK1865" s="401"/>
      <c r="RNL1865" s="401"/>
      <c r="RNM1865" s="401"/>
      <c r="RNN1865" s="401"/>
      <c r="RNO1865" s="401"/>
      <c r="RNP1865" s="401"/>
      <c r="RNQ1865" s="401"/>
      <c r="RNR1865" s="401"/>
      <c r="RNS1865" s="401"/>
      <c r="RNT1865" s="401"/>
      <c r="RNU1865" s="401"/>
      <c r="RNV1865" s="401"/>
      <c r="RNW1865" s="401"/>
      <c r="RNX1865" s="401"/>
      <c r="RNY1865" s="401"/>
      <c r="RNZ1865" s="401"/>
      <c r="ROA1865" s="401"/>
      <c r="ROB1865" s="401"/>
      <c r="ROC1865" s="401"/>
      <c r="ROD1865" s="401"/>
      <c r="ROE1865" s="401"/>
      <c r="ROF1865" s="401"/>
      <c r="ROG1865" s="401"/>
      <c r="ROH1865" s="401"/>
      <c r="ROI1865" s="401"/>
      <c r="ROJ1865" s="401"/>
      <c r="ROK1865" s="401"/>
      <c r="ROL1865" s="401"/>
      <c r="ROM1865" s="401"/>
      <c r="RON1865" s="401"/>
      <c r="ROO1865" s="401"/>
      <c r="ROP1865" s="401"/>
      <c r="ROQ1865" s="401"/>
      <c r="ROR1865" s="401"/>
      <c r="ROS1865" s="401"/>
      <c r="ROT1865" s="401"/>
      <c r="ROU1865" s="401"/>
      <c r="ROV1865" s="401"/>
      <c r="ROW1865" s="401"/>
      <c r="ROX1865" s="401"/>
      <c r="ROY1865" s="401"/>
      <c r="ROZ1865" s="401"/>
      <c r="RPA1865" s="401"/>
      <c r="RPB1865" s="401"/>
      <c r="RPC1865" s="401"/>
      <c r="RPD1865" s="401"/>
      <c r="RPE1865" s="401"/>
      <c r="RPF1865" s="401"/>
      <c r="RPG1865" s="401"/>
      <c r="RPH1865" s="401"/>
      <c r="RPI1865" s="401"/>
      <c r="RPJ1865" s="401"/>
      <c r="RPK1865" s="401"/>
      <c r="RPL1865" s="401"/>
      <c r="RPM1865" s="401"/>
      <c r="RPN1865" s="401"/>
      <c r="RPO1865" s="401"/>
      <c r="RPP1865" s="401"/>
      <c r="RPQ1865" s="401"/>
      <c r="RPR1865" s="401"/>
      <c r="RPS1865" s="401"/>
      <c r="RPT1865" s="401"/>
      <c r="RPU1865" s="401"/>
      <c r="RPV1865" s="401"/>
      <c r="RPW1865" s="401"/>
      <c r="RPX1865" s="401"/>
      <c r="RPY1865" s="401"/>
      <c r="RPZ1865" s="401"/>
      <c r="RQA1865" s="401"/>
      <c r="RQB1865" s="401"/>
      <c r="RQC1865" s="401"/>
      <c r="RQD1865" s="401"/>
      <c r="RQE1865" s="401"/>
      <c r="RQF1865" s="401"/>
      <c r="RQG1865" s="401"/>
      <c r="RQH1865" s="401"/>
      <c r="RQI1865" s="401"/>
      <c r="RQJ1865" s="401"/>
      <c r="RQK1865" s="401"/>
      <c r="RQL1865" s="401"/>
      <c r="RQM1865" s="401"/>
      <c r="RQN1865" s="401"/>
      <c r="RQO1865" s="401"/>
      <c r="RQP1865" s="401"/>
      <c r="RQQ1865" s="401"/>
      <c r="RQR1865" s="401"/>
      <c r="RQS1865" s="401"/>
      <c r="RQT1865" s="401"/>
      <c r="RQU1865" s="401"/>
      <c r="RQV1865" s="401"/>
      <c r="RQW1865" s="401"/>
      <c r="RQX1865" s="401"/>
      <c r="RQY1865" s="401"/>
      <c r="RQZ1865" s="401"/>
      <c r="RRA1865" s="401"/>
      <c r="RRB1865" s="401"/>
      <c r="RRC1865" s="401"/>
      <c r="RRD1865" s="401"/>
      <c r="RRE1865" s="401"/>
      <c r="RRF1865" s="401"/>
      <c r="RRG1865" s="401"/>
      <c r="RRH1865" s="401"/>
      <c r="RRI1865" s="401"/>
      <c r="RRJ1865" s="401"/>
      <c r="RRK1865" s="401"/>
      <c r="RRL1865" s="401"/>
      <c r="RRM1865" s="401"/>
      <c r="RRN1865" s="401"/>
      <c r="RRO1865" s="401"/>
      <c r="RRP1865" s="401"/>
      <c r="RRQ1865" s="401"/>
      <c r="RRR1865" s="401"/>
      <c r="RRS1865" s="401"/>
      <c r="RRT1865" s="401"/>
      <c r="RRU1865" s="401"/>
      <c r="RRV1865" s="401"/>
      <c r="RRW1865" s="401"/>
      <c r="RRX1865" s="401"/>
      <c r="RRY1865" s="401"/>
      <c r="RRZ1865" s="401"/>
      <c r="RSA1865" s="401"/>
      <c r="RSB1865" s="401"/>
      <c r="RSC1865" s="401"/>
      <c r="RSD1865" s="401"/>
      <c r="RSE1865" s="401"/>
      <c r="RSF1865" s="401"/>
      <c r="RSG1865" s="401"/>
      <c r="RSH1865" s="401"/>
      <c r="RSI1865" s="401"/>
      <c r="RSJ1865" s="401"/>
      <c r="RSK1865" s="401"/>
      <c r="RSL1865" s="401"/>
      <c r="RSM1865" s="401"/>
      <c r="RSN1865" s="401"/>
      <c r="RSO1865" s="401"/>
      <c r="RSP1865" s="401"/>
      <c r="RSQ1865" s="401"/>
      <c r="RSR1865" s="401"/>
      <c r="RSS1865" s="401"/>
      <c r="RST1865" s="401"/>
      <c r="RSU1865" s="401"/>
      <c r="RSV1865" s="401"/>
      <c r="RSW1865" s="401"/>
      <c r="RSX1865" s="401"/>
      <c r="RSY1865" s="401"/>
      <c r="RSZ1865" s="401"/>
      <c r="RTA1865" s="401"/>
      <c r="RTB1865" s="401"/>
      <c r="RTC1865" s="401"/>
      <c r="RTD1865" s="401"/>
      <c r="RTE1865" s="401"/>
      <c r="RTF1865" s="401"/>
      <c r="RTG1865" s="401"/>
      <c r="RTH1865" s="401"/>
      <c r="RTI1865" s="401"/>
      <c r="RTJ1865" s="401"/>
      <c r="RTK1865" s="401"/>
      <c r="RTL1865" s="401"/>
      <c r="RTM1865" s="401"/>
      <c r="RTN1865" s="401"/>
      <c r="RTO1865" s="401"/>
      <c r="RTP1865" s="401"/>
      <c r="RTQ1865" s="401"/>
      <c r="RTR1865" s="401"/>
      <c r="RTS1865" s="401"/>
      <c r="RTT1865" s="401"/>
      <c r="RTU1865" s="401"/>
      <c r="RTV1865" s="401"/>
      <c r="RTW1865" s="401"/>
      <c r="RTX1865" s="401"/>
      <c r="RTY1865" s="401"/>
      <c r="RTZ1865" s="401"/>
      <c r="RUA1865" s="401"/>
      <c r="RUB1865" s="401"/>
      <c r="RUC1865" s="401"/>
      <c r="RUD1865" s="401"/>
      <c r="RUE1865" s="401"/>
      <c r="RUF1865" s="401"/>
      <c r="RUG1865" s="401"/>
      <c r="RUH1865" s="401"/>
      <c r="RUI1865" s="401"/>
      <c r="RUJ1865" s="401"/>
      <c r="RUK1865" s="401"/>
      <c r="RUL1865" s="401"/>
      <c r="RUM1865" s="401"/>
      <c r="RUN1865" s="401"/>
      <c r="RUO1865" s="401"/>
      <c r="RUP1865" s="401"/>
      <c r="RUQ1865" s="401"/>
      <c r="RUR1865" s="401"/>
      <c r="RUS1865" s="401"/>
      <c r="RUT1865" s="401"/>
      <c r="RUU1865" s="401"/>
      <c r="RUV1865" s="401"/>
      <c r="RUW1865" s="401"/>
      <c r="RUX1865" s="401"/>
      <c r="RUY1865" s="401"/>
      <c r="RUZ1865" s="401"/>
      <c r="RVA1865" s="401"/>
      <c r="RVB1865" s="401"/>
      <c r="RVC1865" s="401"/>
      <c r="RVD1865" s="401"/>
      <c r="RVE1865" s="401"/>
      <c r="RVF1865" s="401"/>
      <c r="RVG1865" s="401"/>
      <c r="RVH1865" s="401"/>
      <c r="RVI1865" s="401"/>
      <c r="RVJ1865" s="401"/>
      <c r="RVK1865" s="401"/>
      <c r="RVL1865" s="401"/>
      <c r="RVM1865" s="401"/>
      <c r="RVN1865" s="401"/>
      <c r="RVO1865" s="401"/>
      <c r="RVP1865" s="401"/>
      <c r="RVQ1865" s="401"/>
      <c r="RVR1865" s="401"/>
      <c r="RVS1865" s="401"/>
      <c r="RVT1865" s="401"/>
      <c r="RVU1865" s="401"/>
      <c r="RVV1865" s="401"/>
      <c r="RVW1865" s="401"/>
      <c r="RVX1865" s="401"/>
      <c r="RVY1865" s="401"/>
      <c r="RVZ1865" s="401"/>
      <c r="RWA1865" s="401"/>
      <c r="RWB1865" s="401"/>
      <c r="RWC1865" s="401"/>
      <c r="RWD1865" s="401"/>
      <c r="RWE1865" s="401"/>
      <c r="RWF1865" s="401"/>
      <c r="RWG1865" s="401"/>
      <c r="RWH1865" s="401"/>
      <c r="RWI1865" s="401"/>
      <c r="RWJ1865" s="401"/>
      <c r="RWK1865" s="401"/>
      <c r="RWL1865" s="401"/>
      <c r="RWM1865" s="401"/>
      <c r="RWN1865" s="401"/>
      <c r="RWO1865" s="401"/>
      <c r="RWP1865" s="401"/>
      <c r="RWQ1865" s="401"/>
      <c r="RWR1865" s="401"/>
      <c r="RWS1865" s="401"/>
      <c r="RWT1865" s="401"/>
      <c r="RWU1865" s="401"/>
      <c r="RWV1865" s="401"/>
      <c r="RWW1865" s="401"/>
      <c r="RWX1865" s="401"/>
      <c r="RWY1865" s="401"/>
      <c r="RWZ1865" s="401"/>
      <c r="RXA1865" s="401"/>
      <c r="RXB1865" s="401"/>
      <c r="RXC1865" s="401"/>
      <c r="RXD1865" s="401"/>
      <c r="RXE1865" s="401"/>
      <c r="RXF1865" s="401"/>
      <c r="RXG1865" s="401"/>
      <c r="RXH1865" s="401"/>
      <c r="RXI1865" s="401"/>
      <c r="RXJ1865" s="401"/>
      <c r="RXK1865" s="401"/>
      <c r="RXL1865" s="401"/>
      <c r="RXM1865" s="401"/>
      <c r="RXN1865" s="401"/>
      <c r="RXO1865" s="401"/>
      <c r="RXP1865" s="401"/>
      <c r="RXQ1865" s="401"/>
      <c r="RXR1865" s="401"/>
      <c r="RXS1865" s="401"/>
      <c r="RXT1865" s="401"/>
      <c r="RXU1865" s="401"/>
      <c r="RXV1865" s="401"/>
      <c r="RXW1865" s="401"/>
      <c r="RXX1865" s="401"/>
      <c r="RXY1865" s="401"/>
      <c r="RXZ1865" s="401"/>
      <c r="RYA1865" s="401"/>
      <c r="RYB1865" s="401"/>
      <c r="RYC1865" s="401"/>
      <c r="RYD1865" s="401"/>
      <c r="RYE1865" s="401"/>
      <c r="RYF1865" s="401"/>
      <c r="RYG1865" s="401"/>
      <c r="RYH1865" s="401"/>
      <c r="RYI1865" s="401"/>
      <c r="RYJ1865" s="401"/>
      <c r="RYK1865" s="401"/>
      <c r="RYL1865" s="401"/>
      <c r="RYM1865" s="401"/>
      <c r="RYN1865" s="401"/>
      <c r="RYO1865" s="401"/>
      <c r="RYP1865" s="401"/>
      <c r="RYQ1865" s="401"/>
      <c r="RYR1865" s="401"/>
      <c r="RYS1865" s="401"/>
      <c r="RYT1865" s="401"/>
      <c r="RYU1865" s="401"/>
      <c r="RYV1865" s="401"/>
      <c r="RYW1865" s="401"/>
      <c r="RYX1865" s="401"/>
      <c r="RYY1865" s="401"/>
      <c r="RYZ1865" s="401"/>
      <c r="RZA1865" s="401"/>
      <c r="RZB1865" s="401"/>
      <c r="RZC1865" s="401"/>
      <c r="RZD1865" s="401"/>
      <c r="RZE1865" s="401"/>
      <c r="RZF1865" s="401"/>
      <c r="RZG1865" s="401"/>
      <c r="RZH1865" s="401"/>
      <c r="RZI1865" s="401"/>
      <c r="RZJ1865" s="401"/>
      <c r="RZK1865" s="401"/>
      <c r="RZL1865" s="401"/>
      <c r="RZM1865" s="401"/>
      <c r="RZN1865" s="401"/>
      <c r="RZO1865" s="401"/>
      <c r="RZP1865" s="401"/>
      <c r="RZQ1865" s="401"/>
      <c r="RZR1865" s="401"/>
      <c r="RZS1865" s="401"/>
      <c r="RZT1865" s="401"/>
      <c r="RZU1865" s="401"/>
      <c r="RZV1865" s="401"/>
      <c r="RZW1865" s="401"/>
      <c r="RZX1865" s="401"/>
      <c r="RZY1865" s="401"/>
      <c r="RZZ1865" s="401"/>
      <c r="SAA1865" s="401"/>
      <c r="SAB1865" s="401"/>
      <c r="SAC1865" s="401"/>
      <c r="SAD1865" s="401"/>
      <c r="SAE1865" s="401"/>
      <c r="SAF1865" s="401"/>
      <c r="SAG1865" s="401"/>
      <c r="SAH1865" s="401"/>
      <c r="SAI1865" s="401"/>
      <c r="SAJ1865" s="401"/>
      <c r="SAK1865" s="401"/>
      <c r="SAL1865" s="401"/>
      <c r="SAM1865" s="401"/>
      <c r="SAN1865" s="401"/>
      <c r="SAO1865" s="401"/>
      <c r="SAP1865" s="401"/>
      <c r="SAQ1865" s="401"/>
      <c r="SAR1865" s="401"/>
      <c r="SAS1865" s="401"/>
      <c r="SAT1865" s="401"/>
      <c r="SAU1865" s="401"/>
      <c r="SAV1865" s="401"/>
      <c r="SAW1865" s="401"/>
      <c r="SAX1865" s="401"/>
      <c r="SAY1865" s="401"/>
      <c r="SAZ1865" s="401"/>
      <c r="SBA1865" s="401"/>
      <c r="SBB1865" s="401"/>
      <c r="SBC1865" s="401"/>
      <c r="SBD1865" s="401"/>
      <c r="SBE1865" s="401"/>
      <c r="SBF1865" s="401"/>
      <c r="SBG1865" s="401"/>
      <c r="SBH1865" s="401"/>
      <c r="SBI1865" s="401"/>
      <c r="SBJ1865" s="401"/>
      <c r="SBK1865" s="401"/>
      <c r="SBL1865" s="401"/>
      <c r="SBM1865" s="401"/>
      <c r="SBN1865" s="401"/>
      <c r="SBO1865" s="401"/>
      <c r="SBP1865" s="401"/>
      <c r="SBQ1865" s="401"/>
      <c r="SBR1865" s="401"/>
      <c r="SBS1865" s="401"/>
      <c r="SBT1865" s="401"/>
      <c r="SBU1865" s="401"/>
      <c r="SBV1865" s="401"/>
      <c r="SBW1865" s="401"/>
      <c r="SBX1865" s="401"/>
      <c r="SBY1865" s="401"/>
      <c r="SBZ1865" s="401"/>
      <c r="SCA1865" s="401"/>
      <c r="SCB1865" s="401"/>
      <c r="SCC1865" s="401"/>
      <c r="SCD1865" s="401"/>
      <c r="SCE1865" s="401"/>
      <c r="SCF1865" s="401"/>
      <c r="SCG1865" s="401"/>
      <c r="SCH1865" s="401"/>
      <c r="SCI1865" s="401"/>
      <c r="SCJ1865" s="401"/>
      <c r="SCK1865" s="401"/>
      <c r="SCL1865" s="401"/>
      <c r="SCM1865" s="401"/>
      <c r="SCN1865" s="401"/>
      <c r="SCO1865" s="401"/>
      <c r="SCP1865" s="401"/>
      <c r="SCQ1865" s="401"/>
      <c r="SCR1865" s="401"/>
      <c r="SCS1865" s="401"/>
      <c r="SCT1865" s="401"/>
      <c r="SCU1865" s="401"/>
      <c r="SCV1865" s="401"/>
      <c r="SCW1865" s="401"/>
      <c r="SCX1865" s="401"/>
      <c r="SCY1865" s="401"/>
      <c r="SCZ1865" s="401"/>
      <c r="SDA1865" s="401"/>
      <c r="SDB1865" s="401"/>
      <c r="SDC1865" s="401"/>
      <c r="SDD1865" s="401"/>
      <c r="SDE1865" s="401"/>
      <c r="SDF1865" s="401"/>
      <c r="SDG1865" s="401"/>
      <c r="SDH1865" s="401"/>
      <c r="SDI1865" s="401"/>
      <c r="SDJ1865" s="401"/>
      <c r="SDK1865" s="401"/>
      <c r="SDL1865" s="401"/>
      <c r="SDM1865" s="401"/>
      <c r="SDN1865" s="401"/>
      <c r="SDO1865" s="401"/>
      <c r="SDP1865" s="401"/>
      <c r="SDQ1865" s="401"/>
      <c r="SDR1865" s="401"/>
      <c r="SDS1865" s="401"/>
      <c r="SDT1865" s="401"/>
      <c r="SDU1865" s="401"/>
      <c r="SDV1865" s="401"/>
      <c r="SDW1865" s="401"/>
      <c r="SDX1865" s="401"/>
      <c r="SDY1865" s="401"/>
      <c r="SDZ1865" s="401"/>
      <c r="SEA1865" s="401"/>
      <c r="SEB1865" s="401"/>
      <c r="SEC1865" s="401"/>
      <c r="SED1865" s="401"/>
      <c r="SEE1865" s="401"/>
      <c r="SEF1865" s="401"/>
      <c r="SEG1865" s="401"/>
      <c r="SEH1865" s="401"/>
      <c r="SEI1865" s="401"/>
      <c r="SEJ1865" s="401"/>
      <c r="SEK1865" s="401"/>
      <c r="SEL1865" s="401"/>
      <c r="SEM1865" s="401"/>
      <c r="SEN1865" s="401"/>
      <c r="SEO1865" s="401"/>
      <c r="SEP1865" s="401"/>
      <c r="SEQ1865" s="401"/>
      <c r="SER1865" s="401"/>
      <c r="SES1865" s="401"/>
      <c r="SET1865" s="401"/>
      <c r="SEU1865" s="401"/>
      <c r="SEV1865" s="401"/>
      <c r="SEW1865" s="401"/>
      <c r="SEX1865" s="401"/>
      <c r="SEY1865" s="401"/>
      <c r="SEZ1865" s="401"/>
      <c r="SFA1865" s="401"/>
      <c r="SFB1865" s="401"/>
      <c r="SFC1865" s="401"/>
      <c r="SFD1865" s="401"/>
      <c r="SFE1865" s="401"/>
      <c r="SFF1865" s="401"/>
      <c r="SFG1865" s="401"/>
      <c r="SFH1865" s="401"/>
      <c r="SFI1865" s="401"/>
      <c r="SFJ1865" s="401"/>
      <c r="SFK1865" s="401"/>
      <c r="SFL1865" s="401"/>
      <c r="SFM1865" s="401"/>
      <c r="SFN1865" s="401"/>
      <c r="SFO1865" s="401"/>
      <c r="SFP1865" s="401"/>
      <c r="SFQ1865" s="401"/>
      <c r="SFR1865" s="401"/>
      <c r="SFS1865" s="401"/>
      <c r="SFT1865" s="401"/>
      <c r="SFU1865" s="401"/>
      <c r="SFV1865" s="401"/>
      <c r="SFW1865" s="401"/>
      <c r="SFX1865" s="401"/>
      <c r="SFY1865" s="401"/>
      <c r="SFZ1865" s="401"/>
      <c r="SGA1865" s="401"/>
      <c r="SGB1865" s="401"/>
      <c r="SGC1865" s="401"/>
      <c r="SGD1865" s="401"/>
      <c r="SGE1865" s="401"/>
      <c r="SGF1865" s="401"/>
      <c r="SGG1865" s="401"/>
      <c r="SGH1865" s="401"/>
      <c r="SGI1865" s="401"/>
      <c r="SGJ1865" s="401"/>
      <c r="SGK1865" s="401"/>
      <c r="SGL1865" s="401"/>
      <c r="SGM1865" s="401"/>
      <c r="SGN1865" s="401"/>
      <c r="SGO1865" s="401"/>
      <c r="SGP1865" s="401"/>
      <c r="SGQ1865" s="401"/>
      <c r="SGR1865" s="401"/>
      <c r="SGS1865" s="401"/>
      <c r="SGT1865" s="401"/>
      <c r="SGU1865" s="401"/>
      <c r="SGV1865" s="401"/>
      <c r="SGW1865" s="401"/>
      <c r="SGX1865" s="401"/>
      <c r="SGY1865" s="401"/>
      <c r="SGZ1865" s="401"/>
      <c r="SHA1865" s="401"/>
      <c r="SHB1865" s="401"/>
      <c r="SHC1865" s="401"/>
      <c r="SHD1865" s="401"/>
      <c r="SHE1865" s="401"/>
      <c r="SHF1865" s="401"/>
      <c r="SHG1865" s="401"/>
      <c r="SHH1865" s="401"/>
      <c r="SHI1865" s="401"/>
      <c r="SHJ1865" s="401"/>
      <c r="SHK1865" s="401"/>
      <c r="SHL1865" s="401"/>
      <c r="SHM1865" s="401"/>
      <c r="SHN1865" s="401"/>
      <c r="SHO1865" s="401"/>
      <c r="SHP1865" s="401"/>
      <c r="SHQ1865" s="401"/>
      <c r="SHR1865" s="401"/>
      <c r="SHS1865" s="401"/>
      <c r="SHT1865" s="401"/>
      <c r="SHU1865" s="401"/>
      <c r="SHV1865" s="401"/>
      <c r="SHW1865" s="401"/>
      <c r="SHX1865" s="401"/>
      <c r="SHY1865" s="401"/>
      <c r="SHZ1865" s="401"/>
      <c r="SIA1865" s="401"/>
      <c r="SIB1865" s="401"/>
      <c r="SIC1865" s="401"/>
      <c r="SID1865" s="401"/>
      <c r="SIE1865" s="401"/>
      <c r="SIF1865" s="401"/>
      <c r="SIG1865" s="401"/>
      <c r="SIH1865" s="401"/>
      <c r="SII1865" s="401"/>
      <c r="SIJ1865" s="401"/>
      <c r="SIK1865" s="401"/>
      <c r="SIL1865" s="401"/>
      <c r="SIM1865" s="401"/>
      <c r="SIN1865" s="401"/>
      <c r="SIO1865" s="401"/>
      <c r="SIP1865" s="401"/>
      <c r="SIQ1865" s="401"/>
      <c r="SIR1865" s="401"/>
      <c r="SIS1865" s="401"/>
      <c r="SIT1865" s="401"/>
      <c r="SIU1865" s="401"/>
      <c r="SIV1865" s="401"/>
      <c r="SIW1865" s="401"/>
      <c r="SIX1865" s="401"/>
      <c r="SIY1865" s="401"/>
      <c r="SIZ1865" s="401"/>
      <c r="SJA1865" s="401"/>
      <c r="SJB1865" s="401"/>
      <c r="SJC1865" s="401"/>
      <c r="SJD1865" s="401"/>
      <c r="SJE1865" s="401"/>
      <c r="SJF1865" s="401"/>
      <c r="SJG1865" s="401"/>
      <c r="SJH1865" s="401"/>
      <c r="SJI1865" s="401"/>
      <c r="SJJ1865" s="401"/>
      <c r="SJK1865" s="401"/>
      <c r="SJL1865" s="401"/>
      <c r="SJM1865" s="401"/>
      <c r="SJN1865" s="401"/>
      <c r="SJO1865" s="401"/>
      <c r="SJP1865" s="401"/>
      <c r="SJQ1865" s="401"/>
      <c r="SJR1865" s="401"/>
      <c r="SJS1865" s="401"/>
      <c r="SJT1865" s="401"/>
      <c r="SJU1865" s="401"/>
      <c r="SJV1865" s="401"/>
      <c r="SJW1865" s="401"/>
      <c r="SJX1865" s="401"/>
      <c r="SJY1865" s="401"/>
      <c r="SJZ1865" s="401"/>
      <c r="SKA1865" s="401"/>
      <c r="SKB1865" s="401"/>
      <c r="SKC1865" s="401"/>
      <c r="SKD1865" s="401"/>
      <c r="SKE1865" s="401"/>
      <c r="SKF1865" s="401"/>
      <c r="SKG1865" s="401"/>
      <c r="SKH1865" s="401"/>
      <c r="SKI1865" s="401"/>
      <c r="SKJ1865" s="401"/>
      <c r="SKK1865" s="401"/>
      <c r="SKL1865" s="401"/>
      <c r="SKM1865" s="401"/>
      <c r="SKN1865" s="401"/>
      <c r="SKO1865" s="401"/>
      <c r="SKP1865" s="401"/>
      <c r="SKQ1865" s="401"/>
      <c r="SKR1865" s="401"/>
      <c r="SKS1865" s="401"/>
      <c r="SKT1865" s="401"/>
      <c r="SKU1865" s="401"/>
      <c r="SKV1865" s="401"/>
      <c r="SKW1865" s="401"/>
      <c r="SKX1865" s="401"/>
      <c r="SKY1865" s="401"/>
      <c r="SKZ1865" s="401"/>
      <c r="SLA1865" s="401"/>
      <c r="SLB1865" s="401"/>
      <c r="SLC1865" s="401"/>
      <c r="SLD1865" s="401"/>
      <c r="SLE1865" s="401"/>
      <c r="SLF1865" s="401"/>
      <c r="SLG1865" s="401"/>
      <c r="SLH1865" s="401"/>
      <c r="SLI1865" s="401"/>
      <c r="SLJ1865" s="401"/>
      <c r="SLK1865" s="401"/>
      <c r="SLL1865" s="401"/>
      <c r="SLM1865" s="401"/>
      <c r="SLN1865" s="401"/>
      <c r="SLO1865" s="401"/>
      <c r="SLP1865" s="401"/>
      <c r="SLQ1865" s="401"/>
      <c r="SLR1865" s="401"/>
      <c r="SLS1865" s="401"/>
      <c r="SLT1865" s="401"/>
      <c r="SLU1865" s="401"/>
      <c r="SLV1865" s="401"/>
      <c r="SLW1865" s="401"/>
      <c r="SLX1865" s="401"/>
      <c r="SLY1865" s="401"/>
      <c r="SLZ1865" s="401"/>
      <c r="SMA1865" s="401"/>
      <c r="SMB1865" s="401"/>
      <c r="SMC1865" s="401"/>
      <c r="SMD1865" s="401"/>
      <c r="SME1865" s="401"/>
      <c r="SMF1865" s="401"/>
      <c r="SMG1865" s="401"/>
      <c r="SMH1865" s="401"/>
      <c r="SMI1865" s="401"/>
      <c r="SMJ1865" s="401"/>
      <c r="SMK1865" s="401"/>
      <c r="SML1865" s="401"/>
      <c r="SMM1865" s="401"/>
      <c r="SMN1865" s="401"/>
      <c r="SMO1865" s="401"/>
      <c r="SMP1865" s="401"/>
      <c r="SMQ1865" s="401"/>
      <c r="SMR1865" s="401"/>
      <c r="SMS1865" s="401"/>
      <c r="SMT1865" s="401"/>
      <c r="SMU1865" s="401"/>
      <c r="SMV1865" s="401"/>
      <c r="SMW1865" s="401"/>
      <c r="SMX1865" s="401"/>
      <c r="SMY1865" s="401"/>
      <c r="SMZ1865" s="401"/>
      <c r="SNA1865" s="401"/>
      <c r="SNB1865" s="401"/>
      <c r="SNC1865" s="401"/>
      <c r="SND1865" s="401"/>
      <c r="SNE1865" s="401"/>
      <c r="SNF1865" s="401"/>
      <c r="SNG1865" s="401"/>
      <c r="SNH1865" s="401"/>
      <c r="SNI1865" s="401"/>
      <c r="SNJ1865" s="401"/>
      <c r="SNK1865" s="401"/>
      <c r="SNL1865" s="401"/>
      <c r="SNM1865" s="401"/>
      <c r="SNN1865" s="401"/>
      <c r="SNO1865" s="401"/>
      <c r="SNP1865" s="401"/>
      <c r="SNQ1865" s="401"/>
      <c r="SNR1865" s="401"/>
      <c r="SNS1865" s="401"/>
      <c r="SNT1865" s="401"/>
      <c r="SNU1865" s="401"/>
      <c r="SNV1865" s="401"/>
      <c r="SNW1865" s="401"/>
      <c r="SNX1865" s="401"/>
      <c r="SNY1865" s="401"/>
      <c r="SNZ1865" s="401"/>
      <c r="SOA1865" s="401"/>
      <c r="SOB1865" s="401"/>
      <c r="SOC1865" s="401"/>
      <c r="SOD1865" s="401"/>
      <c r="SOE1865" s="401"/>
      <c r="SOF1865" s="401"/>
      <c r="SOG1865" s="401"/>
      <c r="SOH1865" s="401"/>
      <c r="SOI1865" s="401"/>
      <c r="SOJ1865" s="401"/>
      <c r="SOK1865" s="401"/>
      <c r="SOL1865" s="401"/>
      <c r="SOM1865" s="401"/>
      <c r="SON1865" s="401"/>
      <c r="SOO1865" s="401"/>
      <c r="SOP1865" s="401"/>
      <c r="SOQ1865" s="401"/>
      <c r="SOR1865" s="401"/>
      <c r="SOS1865" s="401"/>
      <c r="SOT1865" s="401"/>
      <c r="SOU1865" s="401"/>
      <c r="SOV1865" s="401"/>
      <c r="SOW1865" s="401"/>
      <c r="SOX1865" s="401"/>
      <c r="SOY1865" s="401"/>
      <c r="SOZ1865" s="401"/>
      <c r="SPA1865" s="401"/>
      <c r="SPB1865" s="401"/>
      <c r="SPC1865" s="401"/>
      <c r="SPD1865" s="401"/>
      <c r="SPE1865" s="401"/>
      <c r="SPF1865" s="401"/>
      <c r="SPG1865" s="401"/>
      <c r="SPH1865" s="401"/>
      <c r="SPI1865" s="401"/>
      <c r="SPJ1865" s="401"/>
      <c r="SPK1865" s="401"/>
      <c r="SPL1865" s="401"/>
      <c r="SPM1865" s="401"/>
      <c r="SPN1865" s="401"/>
      <c r="SPO1865" s="401"/>
      <c r="SPP1865" s="401"/>
      <c r="SPQ1865" s="401"/>
      <c r="SPR1865" s="401"/>
      <c r="SPS1865" s="401"/>
      <c r="SPT1865" s="401"/>
      <c r="SPU1865" s="401"/>
      <c r="SPV1865" s="401"/>
      <c r="SPW1865" s="401"/>
      <c r="SPX1865" s="401"/>
      <c r="SPY1865" s="401"/>
      <c r="SPZ1865" s="401"/>
      <c r="SQA1865" s="401"/>
      <c r="SQB1865" s="401"/>
      <c r="SQC1865" s="401"/>
      <c r="SQD1865" s="401"/>
      <c r="SQE1865" s="401"/>
      <c r="SQF1865" s="401"/>
      <c r="SQG1865" s="401"/>
      <c r="SQH1865" s="401"/>
      <c r="SQI1865" s="401"/>
      <c r="SQJ1865" s="401"/>
      <c r="SQK1865" s="401"/>
      <c r="SQL1865" s="401"/>
      <c r="SQM1865" s="401"/>
      <c r="SQN1865" s="401"/>
      <c r="SQO1865" s="401"/>
      <c r="SQP1865" s="401"/>
      <c r="SQQ1865" s="401"/>
      <c r="SQR1865" s="401"/>
      <c r="SQS1865" s="401"/>
      <c r="SQT1865" s="401"/>
      <c r="SQU1865" s="401"/>
      <c r="SQV1865" s="401"/>
      <c r="SQW1865" s="401"/>
      <c r="SQX1865" s="401"/>
      <c r="SQY1865" s="401"/>
      <c r="SQZ1865" s="401"/>
      <c r="SRA1865" s="401"/>
      <c r="SRB1865" s="401"/>
      <c r="SRC1865" s="401"/>
      <c r="SRD1865" s="401"/>
      <c r="SRE1865" s="401"/>
      <c r="SRF1865" s="401"/>
      <c r="SRG1865" s="401"/>
      <c r="SRH1865" s="401"/>
      <c r="SRI1865" s="401"/>
      <c r="SRJ1865" s="401"/>
      <c r="SRK1865" s="401"/>
      <c r="SRL1865" s="401"/>
      <c r="SRM1865" s="401"/>
      <c r="SRN1865" s="401"/>
      <c r="SRO1865" s="401"/>
      <c r="SRP1865" s="401"/>
      <c r="SRQ1865" s="401"/>
      <c r="SRR1865" s="401"/>
      <c r="SRS1865" s="401"/>
      <c r="SRT1865" s="401"/>
      <c r="SRU1865" s="401"/>
      <c r="SRV1865" s="401"/>
      <c r="SRW1865" s="401"/>
      <c r="SRX1865" s="401"/>
      <c r="SRY1865" s="401"/>
      <c r="SRZ1865" s="401"/>
      <c r="SSA1865" s="401"/>
      <c r="SSB1865" s="401"/>
      <c r="SSC1865" s="401"/>
      <c r="SSD1865" s="401"/>
      <c r="SSE1865" s="401"/>
      <c r="SSF1865" s="401"/>
      <c r="SSG1865" s="401"/>
      <c r="SSH1865" s="401"/>
      <c r="SSI1865" s="401"/>
      <c r="SSJ1865" s="401"/>
      <c r="SSK1865" s="401"/>
      <c r="SSL1865" s="401"/>
      <c r="SSM1865" s="401"/>
      <c r="SSN1865" s="401"/>
      <c r="SSO1865" s="401"/>
      <c r="SSP1865" s="401"/>
      <c r="SSQ1865" s="401"/>
      <c r="SSR1865" s="401"/>
      <c r="SSS1865" s="401"/>
      <c r="SST1865" s="401"/>
      <c r="SSU1865" s="401"/>
      <c r="SSV1865" s="401"/>
      <c r="SSW1865" s="401"/>
      <c r="SSX1865" s="401"/>
      <c r="SSY1865" s="401"/>
      <c r="SSZ1865" s="401"/>
      <c r="STA1865" s="401"/>
      <c r="STB1865" s="401"/>
      <c r="STC1865" s="401"/>
      <c r="STD1865" s="401"/>
      <c r="STE1865" s="401"/>
      <c r="STF1865" s="401"/>
      <c r="STG1865" s="401"/>
      <c r="STH1865" s="401"/>
      <c r="STI1865" s="401"/>
      <c r="STJ1865" s="401"/>
      <c r="STK1865" s="401"/>
      <c r="STL1865" s="401"/>
      <c r="STM1865" s="401"/>
      <c r="STN1865" s="401"/>
      <c r="STO1865" s="401"/>
      <c r="STP1865" s="401"/>
      <c r="STQ1865" s="401"/>
      <c r="STR1865" s="401"/>
      <c r="STS1865" s="401"/>
      <c r="STT1865" s="401"/>
      <c r="STU1865" s="401"/>
      <c r="STV1865" s="401"/>
      <c r="STW1865" s="401"/>
      <c r="STX1865" s="401"/>
      <c r="STY1865" s="401"/>
      <c r="STZ1865" s="401"/>
      <c r="SUA1865" s="401"/>
      <c r="SUB1865" s="401"/>
      <c r="SUC1865" s="401"/>
      <c r="SUD1865" s="401"/>
      <c r="SUE1865" s="401"/>
      <c r="SUF1865" s="401"/>
      <c r="SUG1865" s="401"/>
      <c r="SUH1865" s="401"/>
      <c r="SUI1865" s="401"/>
      <c r="SUJ1865" s="401"/>
      <c r="SUK1865" s="401"/>
      <c r="SUL1865" s="401"/>
      <c r="SUM1865" s="401"/>
      <c r="SUN1865" s="401"/>
      <c r="SUO1865" s="401"/>
      <c r="SUP1865" s="401"/>
      <c r="SUQ1865" s="401"/>
      <c r="SUR1865" s="401"/>
      <c r="SUS1865" s="401"/>
      <c r="SUT1865" s="401"/>
      <c r="SUU1865" s="401"/>
      <c r="SUV1865" s="401"/>
      <c r="SUW1865" s="401"/>
      <c r="SUX1865" s="401"/>
      <c r="SUY1865" s="401"/>
      <c r="SUZ1865" s="401"/>
      <c r="SVA1865" s="401"/>
      <c r="SVB1865" s="401"/>
      <c r="SVC1865" s="401"/>
      <c r="SVD1865" s="401"/>
      <c r="SVE1865" s="401"/>
      <c r="SVF1865" s="401"/>
      <c r="SVG1865" s="401"/>
      <c r="SVH1865" s="401"/>
      <c r="SVI1865" s="401"/>
      <c r="SVJ1865" s="401"/>
      <c r="SVK1865" s="401"/>
      <c r="SVL1865" s="401"/>
      <c r="SVM1865" s="401"/>
      <c r="SVN1865" s="401"/>
      <c r="SVO1865" s="401"/>
      <c r="SVP1865" s="401"/>
      <c r="SVQ1865" s="401"/>
      <c r="SVR1865" s="401"/>
      <c r="SVS1865" s="401"/>
      <c r="SVT1865" s="401"/>
      <c r="SVU1865" s="401"/>
      <c r="SVV1865" s="401"/>
      <c r="SVW1865" s="401"/>
      <c r="SVX1865" s="401"/>
      <c r="SVY1865" s="401"/>
      <c r="SVZ1865" s="401"/>
      <c r="SWA1865" s="401"/>
      <c r="SWB1865" s="401"/>
      <c r="SWC1865" s="401"/>
      <c r="SWD1865" s="401"/>
      <c r="SWE1865" s="401"/>
      <c r="SWF1865" s="401"/>
      <c r="SWG1865" s="401"/>
      <c r="SWH1865" s="401"/>
      <c r="SWI1865" s="401"/>
      <c r="SWJ1865" s="401"/>
      <c r="SWK1865" s="401"/>
      <c r="SWL1865" s="401"/>
      <c r="SWM1865" s="401"/>
      <c r="SWN1865" s="401"/>
      <c r="SWO1865" s="401"/>
      <c r="SWP1865" s="401"/>
      <c r="SWQ1865" s="401"/>
      <c r="SWR1865" s="401"/>
      <c r="SWS1865" s="401"/>
      <c r="SWT1865" s="401"/>
      <c r="SWU1865" s="401"/>
      <c r="SWV1865" s="401"/>
      <c r="SWW1865" s="401"/>
      <c r="SWX1865" s="401"/>
      <c r="SWY1865" s="401"/>
      <c r="SWZ1865" s="401"/>
      <c r="SXA1865" s="401"/>
      <c r="SXB1865" s="401"/>
      <c r="SXC1865" s="401"/>
      <c r="SXD1865" s="401"/>
      <c r="SXE1865" s="401"/>
      <c r="SXF1865" s="401"/>
      <c r="SXG1865" s="401"/>
      <c r="SXH1865" s="401"/>
      <c r="SXI1865" s="401"/>
      <c r="SXJ1865" s="401"/>
      <c r="SXK1865" s="401"/>
      <c r="SXL1865" s="401"/>
      <c r="SXM1865" s="401"/>
      <c r="SXN1865" s="401"/>
      <c r="SXO1865" s="401"/>
      <c r="SXP1865" s="401"/>
      <c r="SXQ1865" s="401"/>
      <c r="SXR1865" s="401"/>
      <c r="SXS1865" s="401"/>
      <c r="SXT1865" s="401"/>
      <c r="SXU1865" s="401"/>
      <c r="SXV1865" s="401"/>
      <c r="SXW1865" s="401"/>
      <c r="SXX1865" s="401"/>
      <c r="SXY1865" s="401"/>
      <c r="SXZ1865" s="401"/>
      <c r="SYA1865" s="401"/>
      <c r="SYB1865" s="401"/>
      <c r="SYC1865" s="401"/>
      <c r="SYD1865" s="401"/>
      <c r="SYE1865" s="401"/>
      <c r="SYF1865" s="401"/>
      <c r="SYG1865" s="401"/>
      <c r="SYH1865" s="401"/>
      <c r="SYI1865" s="401"/>
      <c r="SYJ1865" s="401"/>
      <c r="SYK1865" s="401"/>
      <c r="SYL1865" s="401"/>
      <c r="SYM1865" s="401"/>
      <c r="SYN1865" s="401"/>
      <c r="SYO1865" s="401"/>
      <c r="SYP1865" s="401"/>
      <c r="SYQ1865" s="401"/>
      <c r="SYR1865" s="401"/>
      <c r="SYS1865" s="401"/>
      <c r="SYT1865" s="401"/>
      <c r="SYU1865" s="401"/>
      <c r="SYV1865" s="401"/>
      <c r="SYW1865" s="401"/>
      <c r="SYX1865" s="401"/>
      <c r="SYY1865" s="401"/>
      <c r="SYZ1865" s="401"/>
      <c r="SZA1865" s="401"/>
      <c r="SZB1865" s="401"/>
      <c r="SZC1865" s="401"/>
      <c r="SZD1865" s="401"/>
      <c r="SZE1865" s="401"/>
      <c r="SZF1865" s="401"/>
      <c r="SZG1865" s="401"/>
      <c r="SZH1865" s="401"/>
      <c r="SZI1865" s="401"/>
      <c r="SZJ1865" s="401"/>
      <c r="SZK1865" s="401"/>
      <c r="SZL1865" s="401"/>
      <c r="SZM1865" s="401"/>
      <c r="SZN1865" s="401"/>
      <c r="SZO1865" s="401"/>
      <c r="SZP1865" s="401"/>
      <c r="SZQ1865" s="401"/>
      <c r="SZR1865" s="401"/>
      <c r="SZS1865" s="401"/>
      <c r="SZT1865" s="401"/>
      <c r="SZU1865" s="401"/>
      <c r="SZV1865" s="401"/>
      <c r="SZW1865" s="401"/>
      <c r="SZX1865" s="401"/>
      <c r="SZY1865" s="401"/>
      <c r="SZZ1865" s="401"/>
      <c r="TAA1865" s="401"/>
      <c r="TAB1865" s="401"/>
      <c r="TAC1865" s="401"/>
      <c r="TAD1865" s="401"/>
      <c r="TAE1865" s="401"/>
      <c r="TAF1865" s="401"/>
      <c r="TAG1865" s="401"/>
      <c r="TAH1865" s="401"/>
      <c r="TAI1865" s="401"/>
      <c r="TAJ1865" s="401"/>
      <c r="TAK1865" s="401"/>
      <c r="TAL1865" s="401"/>
      <c r="TAM1865" s="401"/>
      <c r="TAN1865" s="401"/>
      <c r="TAO1865" s="401"/>
      <c r="TAP1865" s="401"/>
      <c r="TAQ1865" s="401"/>
      <c r="TAR1865" s="401"/>
      <c r="TAS1865" s="401"/>
      <c r="TAT1865" s="401"/>
      <c r="TAU1865" s="401"/>
      <c r="TAV1865" s="401"/>
      <c r="TAW1865" s="401"/>
      <c r="TAX1865" s="401"/>
      <c r="TAY1865" s="401"/>
      <c r="TAZ1865" s="401"/>
      <c r="TBA1865" s="401"/>
      <c r="TBB1865" s="401"/>
      <c r="TBC1865" s="401"/>
      <c r="TBD1865" s="401"/>
      <c r="TBE1865" s="401"/>
      <c r="TBF1865" s="401"/>
      <c r="TBG1865" s="401"/>
      <c r="TBH1865" s="401"/>
      <c r="TBI1865" s="401"/>
      <c r="TBJ1865" s="401"/>
      <c r="TBK1865" s="401"/>
      <c r="TBL1865" s="401"/>
      <c r="TBM1865" s="401"/>
      <c r="TBN1865" s="401"/>
      <c r="TBO1865" s="401"/>
      <c r="TBP1865" s="401"/>
      <c r="TBQ1865" s="401"/>
      <c r="TBR1865" s="401"/>
      <c r="TBS1865" s="401"/>
      <c r="TBT1865" s="401"/>
      <c r="TBU1865" s="401"/>
      <c r="TBV1865" s="401"/>
      <c r="TBW1865" s="401"/>
      <c r="TBX1865" s="401"/>
      <c r="TBY1865" s="401"/>
      <c r="TBZ1865" s="401"/>
      <c r="TCA1865" s="401"/>
      <c r="TCB1865" s="401"/>
      <c r="TCC1865" s="401"/>
      <c r="TCD1865" s="401"/>
      <c r="TCE1865" s="401"/>
      <c r="TCF1865" s="401"/>
      <c r="TCG1865" s="401"/>
      <c r="TCH1865" s="401"/>
      <c r="TCI1865" s="401"/>
      <c r="TCJ1865" s="401"/>
      <c r="TCK1865" s="401"/>
      <c r="TCL1865" s="401"/>
      <c r="TCM1865" s="401"/>
      <c r="TCN1865" s="401"/>
      <c r="TCO1865" s="401"/>
      <c r="TCP1865" s="401"/>
      <c r="TCQ1865" s="401"/>
      <c r="TCR1865" s="401"/>
      <c r="TCS1865" s="401"/>
      <c r="TCT1865" s="401"/>
      <c r="TCU1865" s="401"/>
      <c r="TCV1865" s="401"/>
      <c r="TCW1865" s="401"/>
      <c r="TCX1865" s="401"/>
      <c r="TCY1865" s="401"/>
      <c r="TCZ1865" s="401"/>
      <c r="TDA1865" s="401"/>
      <c r="TDB1865" s="401"/>
      <c r="TDC1865" s="401"/>
      <c r="TDD1865" s="401"/>
      <c r="TDE1865" s="401"/>
      <c r="TDF1865" s="401"/>
      <c r="TDG1865" s="401"/>
      <c r="TDH1865" s="401"/>
      <c r="TDI1865" s="401"/>
      <c r="TDJ1865" s="401"/>
      <c r="TDK1865" s="401"/>
      <c r="TDL1865" s="401"/>
      <c r="TDM1865" s="401"/>
      <c r="TDN1865" s="401"/>
      <c r="TDO1865" s="401"/>
      <c r="TDP1865" s="401"/>
      <c r="TDQ1865" s="401"/>
      <c r="TDR1865" s="401"/>
      <c r="TDS1865" s="401"/>
      <c r="TDT1865" s="401"/>
      <c r="TDU1865" s="401"/>
      <c r="TDV1865" s="401"/>
      <c r="TDW1865" s="401"/>
      <c r="TDX1865" s="401"/>
      <c r="TDY1865" s="401"/>
      <c r="TDZ1865" s="401"/>
      <c r="TEA1865" s="401"/>
      <c r="TEB1865" s="401"/>
      <c r="TEC1865" s="401"/>
      <c r="TED1865" s="401"/>
      <c r="TEE1865" s="401"/>
      <c r="TEF1865" s="401"/>
      <c r="TEG1865" s="401"/>
      <c r="TEH1865" s="401"/>
      <c r="TEI1865" s="401"/>
      <c r="TEJ1865" s="401"/>
      <c r="TEK1865" s="401"/>
      <c r="TEL1865" s="401"/>
      <c r="TEM1865" s="401"/>
      <c r="TEN1865" s="401"/>
      <c r="TEO1865" s="401"/>
      <c r="TEP1865" s="401"/>
      <c r="TEQ1865" s="401"/>
      <c r="TER1865" s="401"/>
      <c r="TES1865" s="401"/>
      <c r="TET1865" s="401"/>
      <c r="TEU1865" s="401"/>
      <c r="TEV1865" s="401"/>
      <c r="TEW1865" s="401"/>
      <c r="TEX1865" s="401"/>
      <c r="TEY1865" s="401"/>
      <c r="TEZ1865" s="401"/>
      <c r="TFA1865" s="401"/>
      <c r="TFB1865" s="401"/>
      <c r="TFC1865" s="401"/>
      <c r="TFD1865" s="401"/>
      <c r="TFE1865" s="401"/>
      <c r="TFF1865" s="401"/>
      <c r="TFG1865" s="401"/>
      <c r="TFH1865" s="401"/>
      <c r="TFI1865" s="401"/>
      <c r="TFJ1865" s="401"/>
      <c r="TFK1865" s="401"/>
      <c r="TFL1865" s="401"/>
      <c r="TFM1865" s="401"/>
      <c r="TFN1865" s="401"/>
      <c r="TFO1865" s="401"/>
      <c r="TFP1865" s="401"/>
      <c r="TFQ1865" s="401"/>
      <c r="TFR1865" s="401"/>
      <c r="TFS1865" s="401"/>
      <c r="TFT1865" s="401"/>
      <c r="TFU1865" s="401"/>
      <c r="TFV1865" s="401"/>
      <c r="TFW1865" s="401"/>
      <c r="TFX1865" s="401"/>
      <c r="TFY1865" s="401"/>
      <c r="TFZ1865" s="401"/>
      <c r="TGA1865" s="401"/>
      <c r="TGB1865" s="401"/>
      <c r="TGC1865" s="401"/>
      <c r="TGD1865" s="401"/>
      <c r="TGE1865" s="401"/>
      <c r="TGF1865" s="401"/>
      <c r="TGG1865" s="401"/>
      <c r="TGH1865" s="401"/>
      <c r="TGI1865" s="401"/>
      <c r="TGJ1865" s="401"/>
      <c r="TGK1865" s="401"/>
      <c r="TGL1865" s="401"/>
      <c r="TGM1865" s="401"/>
      <c r="TGN1865" s="401"/>
      <c r="TGO1865" s="401"/>
      <c r="TGP1865" s="401"/>
      <c r="TGQ1865" s="401"/>
      <c r="TGR1865" s="401"/>
      <c r="TGS1865" s="401"/>
      <c r="TGT1865" s="401"/>
      <c r="TGU1865" s="401"/>
      <c r="TGV1865" s="401"/>
      <c r="TGW1865" s="401"/>
      <c r="TGX1865" s="401"/>
      <c r="TGY1865" s="401"/>
      <c r="TGZ1865" s="401"/>
      <c r="THA1865" s="401"/>
      <c r="THB1865" s="401"/>
      <c r="THC1865" s="401"/>
      <c r="THD1865" s="401"/>
      <c r="THE1865" s="401"/>
      <c r="THF1865" s="401"/>
      <c r="THG1865" s="401"/>
      <c r="THH1865" s="401"/>
      <c r="THI1865" s="401"/>
      <c r="THJ1865" s="401"/>
      <c r="THK1865" s="401"/>
      <c r="THL1865" s="401"/>
      <c r="THM1865" s="401"/>
      <c r="THN1865" s="401"/>
      <c r="THO1865" s="401"/>
      <c r="THP1865" s="401"/>
      <c r="THQ1865" s="401"/>
      <c r="THR1865" s="401"/>
      <c r="THS1865" s="401"/>
      <c r="THT1865" s="401"/>
      <c r="THU1865" s="401"/>
      <c r="THV1865" s="401"/>
      <c r="THW1865" s="401"/>
      <c r="THX1865" s="401"/>
      <c r="THY1865" s="401"/>
      <c r="THZ1865" s="401"/>
      <c r="TIA1865" s="401"/>
      <c r="TIB1865" s="401"/>
      <c r="TIC1865" s="401"/>
      <c r="TID1865" s="401"/>
      <c r="TIE1865" s="401"/>
      <c r="TIF1865" s="401"/>
      <c r="TIG1865" s="401"/>
      <c r="TIH1865" s="401"/>
      <c r="TII1865" s="401"/>
      <c r="TIJ1865" s="401"/>
      <c r="TIK1865" s="401"/>
      <c r="TIL1865" s="401"/>
      <c r="TIM1865" s="401"/>
      <c r="TIN1865" s="401"/>
      <c r="TIO1865" s="401"/>
      <c r="TIP1865" s="401"/>
      <c r="TIQ1865" s="401"/>
      <c r="TIR1865" s="401"/>
      <c r="TIS1865" s="401"/>
      <c r="TIT1865" s="401"/>
      <c r="TIU1865" s="401"/>
      <c r="TIV1865" s="401"/>
      <c r="TIW1865" s="401"/>
      <c r="TIX1865" s="401"/>
      <c r="TIY1865" s="401"/>
      <c r="TIZ1865" s="401"/>
      <c r="TJA1865" s="401"/>
      <c r="TJB1865" s="401"/>
      <c r="TJC1865" s="401"/>
      <c r="TJD1865" s="401"/>
      <c r="TJE1865" s="401"/>
      <c r="TJF1865" s="401"/>
      <c r="TJG1865" s="401"/>
      <c r="TJH1865" s="401"/>
      <c r="TJI1865" s="401"/>
      <c r="TJJ1865" s="401"/>
      <c r="TJK1865" s="401"/>
      <c r="TJL1865" s="401"/>
      <c r="TJM1865" s="401"/>
      <c r="TJN1865" s="401"/>
      <c r="TJO1865" s="401"/>
      <c r="TJP1865" s="401"/>
      <c r="TJQ1865" s="401"/>
      <c r="TJR1865" s="401"/>
      <c r="TJS1865" s="401"/>
      <c r="TJT1865" s="401"/>
      <c r="TJU1865" s="401"/>
      <c r="TJV1865" s="401"/>
      <c r="TJW1865" s="401"/>
      <c r="TJX1865" s="401"/>
      <c r="TJY1865" s="401"/>
      <c r="TJZ1865" s="401"/>
      <c r="TKA1865" s="401"/>
      <c r="TKB1865" s="401"/>
      <c r="TKC1865" s="401"/>
      <c r="TKD1865" s="401"/>
      <c r="TKE1865" s="401"/>
      <c r="TKF1865" s="401"/>
      <c r="TKG1865" s="401"/>
      <c r="TKH1865" s="401"/>
      <c r="TKI1865" s="401"/>
      <c r="TKJ1865" s="401"/>
      <c r="TKK1865" s="401"/>
      <c r="TKL1865" s="401"/>
      <c r="TKM1865" s="401"/>
      <c r="TKN1865" s="401"/>
      <c r="TKO1865" s="401"/>
      <c r="TKP1865" s="401"/>
      <c r="TKQ1865" s="401"/>
      <c r="TKR1865" s="401"/>
      <c r="TKS1865" s="401"/>
      <c r="TKT1865" s="401"/>
      <c r="TKU1865" s="401"/>
      <c r="TKV1865" s="401"/>
      <c r="TKW1865" s="401"/>
      <c r="TKX1865" s="401"/>
      <c r="TKY1865" s="401"/>
      <c r="TKZ1865" s="401"/>
      <c r="TLA1865" s="401"/>
      <c r="TLB1865" s="401"/>
      <c r="TLC1865" s="401"/>
      <c r="TLD1865" s="401"/>
      <c r="TLE1865" s="401"/>
      <c r="TLF1865" s="401"/>
      <c r="TLG1865" s="401"/>
      <c r="TLH1865" s="401"/>
      <c r="TLI1865" s="401"/>
      <c r="TLJ1865" s="401"/>
      <c r="TLK1865" s="401"/>
      <c r="TLL1865" s="401"/>
      <c r="TLM1865" s="401"/>
      <c r="TLN1865" s="401"/>
      <c r="TLO1865" s="401"/>
      <c r="TLP1865" s="401"/>
      <c r="TLQ1865" s="401"/>
      <c r="TLR1865" s="401"/>
      <c r="TLS1865" s="401"/>
      <c r="TLT1865" s="401"/>
      <c r="TLU1865" s="401"/>
      <c r="TLV1865" s="401"/>
      <c r="TLW1865" s="401"/>
      <c r="TLX1865" s="401"/>
      <c r="TLY1865" s="401"/>
      <c r="TLZ1865" s="401"/>
      <c r="TMA1865" s="401"/>
      <c r="TMB1865" s="401"/>
      <c r="TMC1865" s="401"/>
      <c r="TMD1865" s="401"/>
      <c r="TME1865" s="401"/>
      <c r="TMF1865" s="401"/>
      <c r="TMG1865" s="401"/>
      <c r="TMH1865" s="401"/>
      <c r="TMI1865" s="401"/>
      <c r="TMJ1865" s="401"/>
      <c r="TMK1865" s="401"/>
      <c r="TML1865" s="401"/>
      <c r="TMM1865" s="401"/>
      <c r="TMN1865" s="401"/>
      <c r="TMO1865" s="401"/>
      <c r="TMP1865" s="401"/>
      <c r="TMQ1865" s="401"/>
      <c r="TMR1865" s="401"/>
      <c r="TMS1865" s="401"/>
      <c r="TMT1865" s="401"/>
      <c r="TMU1865" s="401"/>
      <c r="TMV1865" s="401"/>
      <c r="TMW1865" s="401"/>
      <c r="TMX1865" s="401"/>
      <c r="TMY1865" s="401"/>
      <c r="TMZ1865" s="401"/>
      <c r="TNA1865" s="401"/>
      <c r="TNB1865" s="401"/>
      <c r="TNC1865" s="401"/>
      <c r="TND1865" s="401"/>
      <c r="TNE1865" s="401"/>
      <c r="TNF1865" s="401"/>
      <c r="TNG1865" s="401"/>
      <c r="TNH1865" s="401"/>
      <c r="TNI1865" s="401"/>
      <c r="TNJ1865" s="401"/>
      <c r="TNK1865" s="401"/>
      <c r="TNL1865" s="401"/>
      <c r="TNM1865" s="401"/>
      <c r="TNN1865" s="401"/>
      <c r="TNO1865" s="401"/>
      <c r="TNP1865" s="401"/>
      <c r="TNQ1865" s="401"/>
      <c r="TNR1865" s="401"/>
      <c r="TNS1865" s="401"/>
      <c r="TNT1865" s="401"/>
      <c r="TNU1865" s="401"/>
      <c r="TNV1865" s="401"/>
      <c r="TNW1865" s="401"/>
      <c r="TNX1865" s="401"/>
      <c r="TNY1865" s="401"/>
      <c r="TNZ1865" s="401"/>
      <c r="TOA1865" s="401"/>
      <c r="TOB1865" s="401"/>
      <c r="TOC1865" s="401"/>
      <c r="TOD1865" s="401"/>
      <c r="TOE1865" s="401"/>
      <c r="TOF1865" s="401"/>
      <c r="TOG1865" s="401"/>
      <c r="TOH1865" s="401"/>
      <c r="TOI1865" s="401"/>
      <c r="TOJ1865" s="401"/>
      <c r="TOK1865" s="401"/>
      <c r="TOL1865" s="401"/>
      <c r="TOM1865" s="401"/>
      <c r="TON1865" s="401"/>
      <c r="TOO1865" s="401"/>
      <c r="TOP1865" s="401"/>
      <c r="TOQ1865" s="401"/>
      <c r="TOR1865" s="401"/>
      <c r="TOS1865" s="401"/>
      <c r="TOT1865" s="401"/>
      <c r="TOU1865" s="401"/>
      <c r="TOV1865" s="401"/>
      <c r="TOW1865" s="401"/>
      <c r="TOX1865" s="401"/>
      <c r="TOY1865" s="401"/>
      <c r="TOZ1865" s="401"/>
      <c r="TPA1865" s="401"/>
      <c r="TPB1865" s="401"/>
      <c r="TPC1865" s="401"/>
      <c r="TPD1865" s="401"/>
      <c r="TPE1865" s="401"/>
      <c r="TPF1865" s="401"/>
      <c r="TPG1865" s="401"/>
      <c r="TPH1865" s="401"/>
      <c r="TPI1865" s="401"/>
      <c r="TPJ1865" s="401"/>
      <c r="TPK1865" s="401"/>
      <c r="TPL1865" s="401"/>
      <c r="TPM1865" s="401"/>
      <c r="TPN1865" s="401"/>
      <c r="TPO1865" s="401"/>
      <c r="TPP1865" s="401"/>
      <c r="TPQ1865" s="401"/>
      <c r="TPR1865" s="401"/>
      <c r="TPS1865" s="401"/>
      <c r="TPT1865" s="401"/>
      <c r="TPU1865" s="401"/>
      <c r="TPV1865" s="401"/>
      <c r="TPW1865" s="401"/>
      <c r="TPX1865" s="401"/>
      <c r="TPY1865" s="401"/>
      <c r="TPZ1865" s="401"/>
      <c r="TQA1865" s="401"/>
      <c r="TQB1865" s="401"/>
      <c r="TQC1865" s="401"/>
      <c r="TQD1865" s="401"/>
      <c r="TQE1865" s="401"/>
      <c r="TQF1865" s="401"/>
      <c r="TQG1865" s="401"/>
      <c r="TQH1865" s="401"/>
      <c r="TQI1865" s="401"/>
      <c r="TQJ1865" s="401"/>
      <c r="TQK1865" s="401"/>
      <c r="TQL1865" s="401"/>
      <c r="TQM1865" s="401"/>
      <c r="TQN1865" s="401"/>
      <c r="TQO1865" s="401"/>
      <c r="TQP1865" s="401"/>
      <c r="TQQ1865" s="401"/>
      <c r="TQR1865" s="401"/>
      <c r="TQS1865" s="401"/>
      <c r="TQT1865" s="401"/>
      <c r="TQU1865" s="401"/>
      <c r="TQV1865" s="401"/>
      <c r="TQW1865" s="401"/>
      <c r="TQX1865" s="401"/>
      <c r="TQY1865" s="401"/>
      <c r="TQZ1865" s="401"/>
      <c r="TRA1865" s="401"/>
      <c r="TRB1865" s="401"/>
      <c r="TRC1865" s="401"/>
      <c r="TRD1865" s="401"/>
      <c r="TRE1865" s="401"/>
      <c r="TRF1865" s="401"/>
      <c r="TRG1865" s="401"/>
      <c r="TRH1865" s="401"/>
      <c r="TRI1865" s="401"/>
      <c r="TRJ1865" s="401"/>
      <c r="TRK1865" s="401"/>
      <c r="TRL1865" s="401"/>
      <c r="TRM1865" s="401"/>
      <c r="TRN1865" s="401"/>
      <c r="TRO1865" s="401"/>
      <c r="TRP1865" s="401"/>
      <c r="TRQ1865" s="401"/>
      <c r="TRR1865" s="401"/>
      <c r="TRS1865" s="401"/>
      <c r="TRT1865" s="401"/>
      <c r="TRU1865" s="401"/>
      <c r="TRV1865" s="401"/>
      <c r="TRW1865" s="401"/>
      <c r="TRX1865" s="401"/>
      <c r="TRY1865" s="401"/>
      <c r="TRZ1865" s="401"/>
      <c r="TSA1865" s="401"/>
      <c r="TSB1865" s="401"/>
      <c r="TSC1865" s="401"/>
      <c r="TSD1865" s="401"/>
      <c r="TSE1865" s="401"/>
      <c r="TSF1865" s="401"/>
      <c r="TSG1865" s="401"/>
      <c r="TSH1865" s="401"/>
      <c r="TSI1865" s="401"/>
      <c r="TSJ1865" s="401"/>
      <c r="TSK1865" s="401"/>
      <c r="TSL1865" s="401"/>
      <c r="TSM1865" s="401"/>
      <c r="TSN1865" s="401"/>
      <c r="TSO1865" s="401"/>
      <c r="TSP1865" s="401"/>
      <c r="TSQ1865" s="401"/>
      <c r="TSR1865" s="401"/>
      <c r="TSS1865" s="401"/>
      <c r="TST1865" s="401"/>
      <c r="TSU1865" s="401"/>
      <c r="TSV1865" s="401"/>
      <c r="TSW1865" s="401"/>
      <c r="TSX1865" s="401"/>
      <c r="TSY1865" s="401"/>
      <c r="TSZ1865" s="401"/>
      <c r="TTA1865" s="401"/>
      <c r="TTB1865" s="401"/>
      <c r="TTC1865" s="401"/>
      <c r="TTD1865" s="401"/>
      <c r="TTE1865" s="401"/>
      <c r="TTF1865" s="401"/>
      <c r="TTG1865" s="401"/>
      <c r="TTH1865" s="401"/>
      <c r="TTI1865" s="401"/>
      <c r="TTJ1865" s="401"/>
      <c r="TTK1865" s="401"/>
      <c r="TTL1865" s="401"/>
      <c r="TTM1865" s="401"/>
      <c r="TTN1865" s="401"/>
      <c r="TTO1865" s="401"/>
      <c r="TTP1865" s="401"/>
      <c r="TTQ1865" s="401"/>
      <c r="TTR1865" s="401"/>
      <c r="TTS1865" s="401"/>
      <c r="TTT1865" s="401"/>
      <c r="TTU1865" s="401"/>
      <c r="TTV1865" s="401"/>
      <c r="TTW1865" s="401"/>
      <c r="TTX1865" s="401"/>
      <c r="TTY1865" s="401"/>
      <c r="TTZ1865" s="401"/>
      <c r="TUA1865" s="401"/>
      <c r="TUB1865" s="401"/>
      <c r="TUC1865" s="401"/>
      <c r="TUD1865" s="401"/>
      <c r="TUE1865" s="401"/>
      <c r="TUF1865" s="401"/>
      <c r="TUG1865" s="401"/>
      <c r="TUH1865" s="401"/>
      <c r="TUI1865" s="401"/>
      <c r="TUJ1865" s="401"/>
      <c r="TUK1865" s="401"/>
      <c r="TUL1865" s="401"/>
      <c r="TUM1865" s="401"/>
      <c r="TUN1865" s="401"/>
      <c r="TUO1865" s="401"/>
      <c r="TUP1865" s="401"/>
      <c r="TUQ1865" s="401"/>
      <c r="TUR1865" s="401"/>
      <c r="TUS1865" s="401"/>
      <c r="TUT1865" s="401"/>
      <c r="TUU1865" s="401"/>
      <c r="TUV1865" s="401"/>
      <c r="TUW1865" s="401"/>
      <c r="TUX1865" s="401"/>
      <c r="TUY1865" s="401"/>
      <c r="TUZ1865" s="401"/>
      <c r="TVA1865" s="401"/>
      <c r="TVB1865" s="401"/>
      <c r="TVC1865" s="401"/>
      <c r="TVD1865" s="401"/>
      <c r="TVE1865" s="401"/>
      <c r="TVF1865" s="401"/>
      <c r="TVG1865" s="401"/>
      <c r="TVH1865" s="401"/>
      <c r="TVI1865" s="401"/>
      <c r="TVJ1865" s="401"/>
      <c r="TVK1865" s="401"/>
      <c r="TVL1865" s="401"/>
      <c r="TVM1865" s="401"/>
      <c r="TVN1865" s="401"/>
      <c r="TVO1865" s="401"/>
      <c r="TVP1865" s="401"/>
      <c r="TVQ1865" s="401"/>
      <c r="TVR1865" s="401"/>
      <c r="TVS1865" s="401"/>
      <c r="TVT1865" s="401"/>
      <c r="TVU1865" s="401"/>
      <c r="TVV1865" s="401"/>
      <c r="TVW1865" s="401"/>
      <c r="TVX1865" s="401"/>
      <c r="TVY1865" s="401"/>
      <c r="TVZ1865" s="401"/>
      <c r="TWA1865" s="401"/>
      <c r="TWB1865" s="401"/>
      <c r="TWC1865" s="401"/>
      <c r="TWD1865" s="401"/>
      <c r="TWE1865" s="401"/>
      <c r="TWF1865" s="401"/>
      <c r="TWG1865" s="401"/>
      <c r="TWH1865" s="401"/>
      <c r="TWI1865" s="401"/>
      <c r="TWJ1865" s="401"/>
      <c r="TWK1865" s="401"/>
      <c r="TWL1865" s="401"/>
      <c r="TWM1865" s="401"/>
      <c r="TWN1865" s="401"/>
      <c r="TWO1865" s="401"/>
      <c r="TWP1865" s="401"/>
      <c r="TWQ1865" s="401"/>
      <c r="TWR1865" s="401"/>
      <c r="TWS1865" s="401"/>
      <c r="TWT1865" s="401"/>
      <c r="TWU1865" s="401"/>
      <c r="TWV1865" s="401"/>
      <c r="TWW1865" s="401"/>
      <c r="TWX1865" s="401"/>
      <c r="TWY1865" s="401"/>
      <c r="TWZ1865" s="401"/>
      <c r="TXA1865" s="401"/>
      <c r="TXB1865" s="401"/>
      <c r="TXC1865" s="401"/>
      <c r="TXD1865" s="401"/>
      <c r="TXE1865" s="401"/>
      <c r="TXF1865" s="401"/>
      <c r="TXG1865" s="401"/>
      <c r="TXH1865" s="401"/>
      <c r="TXI1865" s="401"/>
      <c r="TXJ1865" s="401"/>
      <c r="TXK1865" s="401"/>
      <c r="TXL1865" s="401"/>
      <c r="TXM1865" s="401"/>
      <c r="TXN1865" s="401"/>
      <c r="TXO1865" s="401"/>
      <c r="TXP1865" s="401"/>
      <c r="TXQ1865" s="401"/>
      <c r="TXR1865" s="401"/>
      <c r="TXS1865" s="401"/>
      <c r="TXT1865" s="401"/>
      <c r="TXU1865" s="401"/>
      <c r="TXV1865" s="401"/>
      <c r="TXW1865" s="401"/>
      <c r="TXX1865" s="401"/>
      <c r="TXY1865" s="401"/>
      <c r="TXZ1865" s="401"/>
      <c r="TYA1865" s="401"/>
      <c r="TYB1865" s="401"/>
      <c r="TYC1865" s="401"/>
      <c r="TYD1865" s="401"/>
      <c r="TYE1865" s="401"/>
      <c r="TYF1865" s="401"/>
      <c r="TYG1865" s="401"/>
      <c r="TYH1865" s="401"/>
      <c r="TYI1865" s="401"/>
      <c r="TYJ1865" s="401"/>
      <c r="TYK1865" s="401"/>
      <c r="TYL1865" s="401"/>
      <c r="TYM1865" s="401"/>
      <c r="TYN1865" s="401"/>
      <c r="TYO1865" s="401"/>
      <c r="TYP1865" s="401"/>
      <c r="TYQ1865" s="401"/>
      <c r="TYR1865" s="401"/>
      <c r="TYS1865" s="401"/>
      <c r="TYT1865" s="401"/>
      <c r="TYU1865" s="401"/>
      <c r="TYV1865" s="401"/>
      <c r="TYW1865" s="401"/>
      <c r="TYX1865" s="401"/>
      <c r="TYY1865" s="401"/>
      <c r="TYZ1865" s="401"/>
      <c r="TZA1865" s="401"/>
      <c r="TZB1865" s="401"/>
      <c r="TZC1865" s="401"/>
      <c r="TZD1865" s="401"/>
      <c r="TZE1865" s="401"/>
      <c r="TZF1865" s="401"/>
      <c r="TZG1865" s="401"/>
      <c r="TZH1865" s="401"/>
      <c r="TZI1865" s="401"/>
      <c r="TZJ1865" s="401"/>
      <c r="TZK1865" s="401"/>
      <c r="TZL1865" s="401"/>
      <c r="TZM1865" s="401"/>
      <c r="TZN1865" s="401"/>
      <c r="TZO1865" s="401"/>
      <c r="TZP1865" s="401"/>
      <c r="TZQ1865" s="401"/>
      <c r="TZR1865" s="401"/>
      <c r="TZS1865" s="401"/>
      <c r="TZT1865" s="401"/>
      <c r="TZU1865" s="401"/>
      <c r="TZV1865" s="401"/>
      <c r="TZW1865" s="401"/>
      <c r="TZX1865" s="401"/>
      <c r="TZY1865" s="401"/>
      <c r="TZZ1865" s="401"/>
      <c r="UAA1865" s="401"/>
      <c r="UAB1865" s="401"/>
      <c r="UAC1865" s="401"/>
      <c r="UAD1865" s="401"/>
      <c r="UAE1865" s="401"/>
      <c r="UAF1865" s="401"/>
      <c r="UAG1865" s="401"/>
      <c r="UAH1865" s="401"/>
      <c r="UAI1865" s="401"/>
      <c r="UAJ1865" s="401"/>
      <c r="UAK1865" s="401"/>
      <c r="UAL1865" s="401"/>
      <c r="UAM1865" s="401"/>
      <c r="UAN1865" s="401"/>
      <c r="UAO1865" s="401"/>
      <c r="UAP1865" s="401"/>
      <c r="UAQ1865" s="401"/>
      <c r="UAR1865" s="401"/>
      <c r="UAS1865" s="401"/>
      <c r="UAT1865" s="401"/>
      <c r="UAU1865" s="401"/>
      <c r="UAV1865" s="401"/>
      <c r="UAW1865" s="401"/>
      <c r="UAX1865" s="401"/>
      <c r="UAY1865" s="401"/>
      <c r="UAZ1865" s="401"/>
      <c r="UBA1865" s="401"/>
      <c r="UBB1865" s="401"/>
      <c r="UBC1865" s="401"/>
      <c r="UBD1865" s="401"/>
      <c r="UBE1865" s="401"/>
      <c r="UBF1865" s="401"/>
      <c r="UBG1865" s="401"/>
      <c r="UBH1865" s="401"/>
      <c r="UBI1865" s="401"/>
      <c r="UBJ1865" s="401"/>
      <c r="UBK1865" s="401"/>
      <c r="UBL1865" s="401"/>
      <c r="UBM1865" s="401"/>
      <c r="UBN1865" s="401"/>
      <c r="UBO1865" s="401"/>
      <c r="UBP1865" s="401"/>
      <c r="UBQ1865" s="401"/>
      <c r="UBR1865" s="401"/>
      <c r="UBS1865" s="401"/>
      <c r="UBT1865" s="401"/>
      <c r="UBU1865" s="401"/>
      <c r="UBV1865" s="401"/>
      <c r="UBW1865" s="401"/>
      <c r="UBX1865" s="401"/>
      <c r="UBY1865" s="401"/>
      <c r="UBZ1865" s="401"/>
      <c r="UCA1865" s="401"/>
      <c r="UCB1865" s="401"/>
      <c r="UCC1865" s="401"/>
      <c r="UCD1865" s="401"/>
      <c r="UCE1865" s="401"/>
      <c r="UCF1865" s="401"/>
      <c r="UCG1865" s="401"/>
      <c r="UCH1865" s="401"/>
      <c r="UCI1865" s="401"/>
      <c r="UCJ1865" s="401"/>
      <c r="UCK1865" s="401"/>
      <c r="UCL1865" s="401"/>
      <c r="UCM1865" s="401"/>
      <c r="UCN1865" s="401"/>
      <c r="UCO1865" s="401"/>
      <c r="UCP1865" s="401"/>
      <c r="UCQ1865" s="401"/>
      <c r="UCR1865" s="401"/>
      <c r="UCS1865" s="401"/>
      <c r="UCT1865" s="401"/>
      <c r="UCU1865" s="401"/>
      <c r="UCV1865" s="401"/>
      <c r="UCW1865" s="401"/>
      <c r="UCX1865" s="401"/>
      <c r="UCY1865" s="401"/>
      <c r="UCZ1865" s="401"/>
      <c r="UDA1865" s="401"/>
      <c r="UDB1865" s="401"/>
      <c r="UDC1865" s="401"/>
      <c r="UDD1865" s="401"/>
      <c r="UDE1865" s="401"/>
      <c r="UDF1865" s="401"/>
      <c r="UDG1865" s="401"/>
      <c r="UDH1865" s="401"/>
      <c r="UDI1865" s="401"/>
      <c r="UDJ1865" s="401"/>
      <c r="UDK1865" s="401"/>
      <c r="UDL1865" s="401"/>
      <c r="UDM1865" s="401"/>
      <c r="UDN1865" s="401"/>
      <c r="UDO1865" s="401"/>
      <c r="UDP1865" s="401"/>
      <c r="UDQ1865" s="401"/>
      <c r="UDR1865" s="401"/>
      <c r="UDS1865" s="401"/>
      <c r="UDT1865" s="401"/>
      <c r="UDU1865" s="401"/>
      <c r="UDV1865" s="401"/>
      <c r="UDW1865" s="401"/>
      <c r="UDX1865" s="401"/>
      <c r="UDY1865" s="401"/>
      <c r="UDZ1865" s="401"/>
      <c r="UEA1865" s="401"/>
      <c r="UEB1865" s="401"/>
      <c r="UEC1865" s="401"/>
      <c r="UED1865" s="401"/>
      <c r="UEE1865" s="401"/>
      <c r="UEF1865" s="401"/>
      <c r="UEG1865" s="401"/>
      <c r="UEH1865" s="401"/>
      <c r="UEI1865" s="401"/>
      <c r="UEJ1865" s="401"/>
      <c r="UEK1865" s="401"/>
      <c r="UEL1865" s="401"/>
      <c r="UEM1865" s="401"/>
      <c r="UEN1865" s="401"/>
      <c r="UEO1865" s="401"/>
      <c r="UEP1865" s="401"/>
      <c r="UEQ1865" s="401"/>
      <c r="UER1865" s="401"/>
      <c r="UES1865" s="401"/>
      <c r="UET1865" s="401"/>
      <c r="UEU1865" s="401"/>
      <c r="UEV1865" s="401"/>
      <c r="UEW1865" s="401"/>
      <c r="UEX1865" s="401"/>
      <c r="UEY1865" s="401"/>
      <c r="UEZ1865" s="401"/>
      <c r="UFA1865" s="401"/>
      <c r="UFB1865" s="401"/>
      <c r="UFC1865" s="401"/>
      <c r="UFD1865" s="401"/>
      <c r="UFE1865" s="401"/>
      <c r="UFF1865" s="401"/>
      <c r="UFG1865" s="401"/>
      <c r="UFH1865" s="401"/>
      <c r="UFI1865" s="401"/>
      <c r="UFJ1865" s="401"/>
      <c r="UFK1865" s="401"/>
      <c r="UFL1865" s="401"/>
      <c r="UFM1865" s="401"/>
      <c r="UFN1865" s="401"/>
      <c r="UFO1865" s="401"/>
      <c r="UFP1865" s="401"/>
      <c r="UFQ1865" s="401"/>
      <c r="UFR1865" s="401"/>
      <c r="UFS1865" s="401"/>
      <c r="UFT1865" s="401"/>
      <c r="UFU1865" s="401"/>
      <c r="UFV1865" s="401"/>
      <c r="UFW1865" s="401"/>
      <c r="UFX1865" s="401"/>
      <c r="UFY1865" s="401"/>
      <c r="UFZ1865" s="401"/>
      <c r="UGA1865" s="401"/>
      <c r="UGB1865" s="401"/>
      <c r="UGC1865" s="401"/>
      <c r="UGD1865" s="401"/>
      <c r="UGE1865" s="401"/>
      <c r="UGF1865" s="401"/>
      <c r="UGG1865" s="401"/>
      <c r="UGH1865" s="401"/>
      <c r="UGI1865" s="401"/>
      <c r="UGJ1865" s="401"/>
      <c r="UGK1865" s="401"/>
      <c r="UGL1865" s="401"/>
      <c r="UGM1865" s="401"/>
      <c r="UGN1865" s="401"/>
      <c r="UGO1865" s="401"/>
      <c r="UGP1865" s="401"/>
      <c r="UGQ1865" s="401"/>
      <c r="UGR1865" s="401"/>
      <c r="UGS1865" s="401"/>
      <c r="UGT1865" s="401"/>
      <c r="UGU1865" s="401"/>
      <c r="UGV1865" s="401"/>
      <c r="UGW1865" s="401"/>
      <c r="UGX1865" s="401"/>
      <c r="UGY1865" s="401"/>
      <c r="UGZ1865" s="401"/>
      <c r="UHA1865" s="401"/>
      <c r="UHB1865" s="401"/>
      <c r="UHC1865" s="401"/>
      <c r="UHD1865" s="401"/>
      <c r="UHE1865" s="401"/>
      <c r="UHF1865" s="401"/>
      <c r="UHG1865" s="401"/>
      <c r="UHH1865" s="401"/>
      <c r="UHI1865" s="401"/>
      <c r="UHJ1865" s="401"/>
      <c r="UHK1865" s="401"/>
      <c r="UHL1865" s="401"/>
      <c r="UHM1865" s="401"/>
      <c r="UHN1865" s="401"/>
      <c r="UHO1865" s="401"/>
      <c r="UHP1865" s="401"/>
      <c r="UHQ1865" s="401"/>
      <c r="UHR1865" s="401"/>
      <c r="UHS1865" s="401"/>
      <c r="UHT1865" s="401"/>
      <c r="UHU1865" s="401"/>
      <c r="UHV1865" s="401"/>
      <c r="UHW1865" s="401"/>
      <c r="UHX1865" s="401"/>
      <c r="UHY1865" s="401"/>
      <c r="UHZ1865" s="401"/>
      <c r="UIA1865" s="401"/>
      <c r="UIB1865" s="401"/>
      <c r="UIC1865" s="401"/>
      <c r="UID1865" s="401"/>
      <c r="UIE1865" s="401"/>
      <c r="UIF1865" s="401"/>
      <c r="UIG1865" s="401"/>
      <c r="UIH1865" s="401"/>
      <c r="UII1865" s="401"/>
      <c r="UIJ1865" s="401"/>
      <c r="UIK1865" s="401"/>
      <c r="UIL1865" s="401"/>
      <c r="UIM1865" s="401"/>
      <c r="UIN1865" s="401"/>
      <c r="UIO1865" s="401"/>
      <c r="UIP1865" s="401"/>
      <c r="UIQ1865" s="401"/>
      <c r="UIR1865" s="401"/>
      <c r="UIS1865" s="401"/>
      <c r="UIT1865" s="401"/>
      <c r="UIU1865" s="401"/>
      <c r="UIV1865" s="401"/>
      <c r="UIW1865" s="401"/>
      <c r="UIX1865" s="401"/>
      <c r="UIY1865" s="401"/>
      <c r="UIZ1865" s="401"/>
      <c r="UJA1865" s="401"/>
      <c r="UJB1865" s="401"/>
      <c r="UJC1865" s="401"/>
      <c r="UJD1865" s="401"/>
      <c r="UJE1865" s="401"/>
      <c r="UJF1865" s="401"/>
      <c r="UJG1865" s="401"/>
      <c r="UJH1865" s="401"/>
      <c r="UJI1865" s="401"/>
      <c r="UJJ1865" s="401"/>
      <c r="UJK1865" s="401"/>
      <c r="UJL1865" s="401"/>
      <c r="UJM1865" s="401"/>
      <c r="UJN1865" s="401"/>
      <c r="UJO1865" s="401"/>
      <c r="UJP1865" s="401"/>
      <c r="UJQ1865" s="401"/>
      <c r="UJR1865" s="401"/>
      <c r="UJS1865" s="401"/>
      <c r="UJT1865" s="401"/>
      <c r="UJU1865" s="401"/>
      <c r="UJV1865" s="401"/>
      <c r="UJW1865" s="401"/>
      <c r="UJX1865" s="401"/>
      <c r="UJY1865" s="401"/>
      <c r="UJZ1865" s="401"/>
      <c r="UKA1865" s="401"/>
      <c r="UKB1865" s="401"/>
      <c r="UKC1865" s="401"/>
      <c r="UKD1865" s="401"/>
      <c r="UKE1865" s="401"/>
      <c r="UKF1865" s="401"/>
      <c r="UKG1865" s="401"/>
      <c r="UKH1865" s="401"/>
      <c r="UKI1865" s="401"/>
      <c r="UKJ1865" s="401"/>
      <c r="UKK1865" s="401"/>
      <c r="UKL1865" s="401"/>
      <c r="UKM1865" s="401"/>
      <c r="UKN1865" s="401"/>
      <c r="UKO1865" s="401"/>
      <c r="UKP1865" s="401"/>
      <c r="UKQ1865" s="401"/>
      <c r="UKR1865" s="401"/>
      <c r="UKS1865" s="401"/>
      <c r="UKT1865" s="401"/>
      <c r="UKU1865" s="401"/>
      <c r="UKV1865" s="401"/>
      <c r="UKW1865" s="401"/>
      <c r="UKX1865" s="401"/>
      <c r="UKY1865" s="401"/>
      <c r="UKZ1865" s="401"/>
      <c r="ULA1865" s="401"/>
      <c r="ULB1865" s="401"/>
      <c r="ULC1865" s="401"/>
      <c r="ULD1865" s="401"/>
      <c r="ULE1865" s="401"/>
      <c r="ULF1865" s="401"/>
      <c r="ULG1865" s="401"/>
      <c r="ULH1865" s="401"/>
      <c r="ULI1865" s="401"/>
      <c r="ULJ1865" s="401"/>
      <c r="ULK1865" s="401"/>
      <c r="ULL1865" s="401"/>
      <c r="ULM1865" s="401"/>
      <c r="ULN1865" s="401"/>
      <c r="ULO1865" s="401"/>
      <c r="ULP1865" s="401"/>
      <c r="ULQ1865" s="401"/>
      <c r="ULR1865" s="401"/>
      <c r="ULS1865" s="401"/>
      <c r="ULT1865" s="401"/>
      <c r="ULU1865" s="401"/>
      <c r="ULV1865" s="401"/>
      <c r="ULW1865" s="401"/>
      <c r="ULX1865" s="401"/>
      <c r="ULY1865" s="401"/>
      <c r="ULZ1865" s="401"/>
      <c r="UMA1865" s="401"/>
      <c r="UMB1865" s="401"/>
      <c r="UMC1865" s="401"/>
      <c r="UMD1865" s="401"/>
      <c r="UME1865" s="401"/>
      <c r="UMF1865" s="401"/>
      <c r="UMG1865" s="401"/>
      <c r="UMH1865" s="401"/>
      <c r="UMI1865" s="401"/>
      <c r="UMJ1865" s="401"/>
      <c r="UMK1865" s="401"/>
      <c r="UML1865" s="401"/>
      <c r="UMM1865" s="401"/>
      <c r="UMN1865" s="401"/>
      <c r="UMO1865" s="401"/>
      <c r="UMP1865" s="401"/>
      <c r="UMQ1865" s="401"/>
      <c r="UMR1865" s="401"/>
      <c r="UMS1865" s="401"/>
      <c r="UMT1865" s="401"/>
      <c r="UMU1865" s="401"/>
      <c r="UMV1865" s="401"/>
      <c r="UMW1865" s="401"/>
      <c r="UMX1865" s="401"/>
      <c r="UMY1865" s="401"/>
      <c r="UMZ1865" s="401"/>
      <c r="UNA1865" s="401"/>
      <c r="UNB1865" s="401"/>
      <c r="UNC1865" s="401"/>
      <c r="UND1865" s="401"/>
      <c r="UNE1865" s="401"/>
      <c r="UNF1865" s="401"/>
      <c r="UNG1865" s="401"/>
      <c r="UNH1865" s="401"/>
      <c r="UNI1865" s="401"/>
      <c r="UNJ1865" s="401"/>
      <c r="UNK1865" s="401"/>
      <c r="UNL1865" s="401"/>
      <c r="UNM1865" s="401"/>
      <c r="UNN1865" s="401"/>
      <c r="UNO1865" s="401"/>
      <c r="UNP1865" s="401"/>
      <c r="UNQ1865" s="401"/>
      <c r="UNR1865" s="401"/>
      <c r="UNS1865" s="401"/>
      <c r="UNT1865" s="401"/>
      <c r="UNU1865" s="401"/>
      <c r="UNV1865" s="401"/>
      <c r="UNW1865" s="401"/>
      <c r="UNX1865" s="401"/>
      <c r="UNY1865" s="401"/>
      <c r="UNZ1865" s="401"/>
      <c r="UOA1865" s="401"/>
      <c r="UOB1865" s="401"/>
      <c r="UOC1865" s="401"/>
      <c r="UOD1865" s="401"/>
      <c r="UOE1865" s="401"/>
      <c r="UOF1865" s="401"/>
      <c r="UOG1865" s="401"/>
      <c r="UOH1865" s="401"/>
      <c r="UOI1865" s="401"/>
      <c r="UOJ1865" s="401"/>
      <c r="UOK1865" s="401"/>
      <c r="UOL1865" s="401"/>
      <c r="UOM1865" s="401"/>
      <c r="UON1865" s="401"/>
      <c r="UOO1865" s="401"/>
      <c r="UOP1865" s="401"/>
      <c r="UOQ1865" s="401"/>
      <c r="UOR1865" s="401"/>
      <c r="UOS1865" s="401"/>
      <c r="UOT1865" s="401"/>
      <c r="UOU1865" s="401"/>
      <c r="UOV1865" s="401"/>
      <c r="UOW1865" s="401"/>
      <c r="UOX1865" s="401"/>
      <c r="UOY1865" s="401"/>
      <c r="UOZ1865" s="401"/>
      <c r="UPA1865" s="401"/>
      <c r="UPB1865" s="401"/>
      <c r="UPC1865" s="401"/>
      <c r="UPD1865" s="401"/>
      <c r="UPE1865" s="401"/>
      <c r="UPF1865" s="401"/>
      <c r="UPG1865" s="401"/>
      <c r="UPH1865" s="401"/>
      <c r="UPI1865" s="401"/>
      <c r="UPJ1865" s="401"/>
      <c r="UPK1865" s="401"/>
      <c r="UPL1865" s="401"/>
      <c r="UPM1865" s="401"/>
      <c r="UPN1865" s="401"/>
      <c r="UPO1865" s="401"/>
      <c r="UPP1865" s="401"/>
      <c r="UPQ1865" s="401"/>
      <c r="UPR1865" s="401"/>
      <c r="UPS1865" s="401"/>
      <c r="UPT1865" s="401"/>
      <c r="UPU1865" s="401"/>
      <c r="UPV1865" s="401"/>
      <c r="UPW1865" s="401"/>
      <c r="UPX1865" s="401"/>
      <c r="UPY1865" s="401"/>
      <c r="UPZ1865" s="401"/>
      <c r="UQA1865" s="401"/>
      <c r="UQB1865" s="401"/>
      <c r="UQC1865" s="401"/>
      <c r="UQD1865" s="401"/>
      <c r="UQE1865" s="401"/>
      <c r="UQF1865" s="401"/>
      <c r="UQG1865" s="401"/>
      <c r="UQH1865" s="401"/>
      <c r="UQI1865" s="401"/>
      <c r="UQJ1865" s="401"/>
      <c r="UQK1865" s="401"/>
      <c r="UQL1865" s="401"/>
      <c r="UQM1865" s="401"/>
      <c r="UQN1865" s="401"/>
      <c r="UQO1865" s="401"/>
      <c r="UQP1865" s="401"/>
      <c r="UQQ1865" s="401"/>
      <c r="UQR1865" s="401"/>
      <c r="UQS1865" s="401"/>
      <c r="UQT1865" s="401"/>
      <c r="UQU1865" s="401"/>
      <c r="UQV1865" s="401"/>
      <c r="UQW1865" s="401"/>
      <c r="UQX1865" s="401"/>
      <c r="UQY1865" s="401"/>
      <c r="UQZ1865" s="401"/>
      <c r="URA1865" s="401"/>
      <c r="URB1865" s="401"/>
      <c r="URC1865" s="401"/>
      <c r="URD1865" s="401"/>
      <c r="URE1865" s="401"/>
      <c r="URF1865" s="401"/>
      <c r="URG1865" s="401"/>
      <c r="URH1865" s="401"/>
      <c r="URI1865" s="401"/>
      <c r="URJ1865" s="401"/>
      <c r="URK1865" s="401"/>
      <c r="URL1865" s="401"/>
      <c r="URM1865" s="401"/>
      <c r="URN1865" s="401"/>
      <c r="URO1865" s="401"/>
      <c r="URP1865" s="401"/>
      <c r="URQ1865" s="401"/>
      <c r="URR1865" s="401"/>
      <c r="URS1865" s="401"/>
      <c r="URT1865" s="401"/>
      <c r="URU1865" s="401"/>
      <c r="URV1865" s="401"/>
      <c r="URW1865" s="401"/>
      <c r="URX1865" s="401"/>
      <c r="URY1865" s="401"/>
      <c r="URZ1865" s="401"/>
      <c r="USA1865" s="401"/>
      <c r="USB1865" s="401"/>
      <c r="USC1865" s="401"/>
      <c r="USD1865" s="401"/>
      <c r="USE1865" s="401"/>
      <c r="USF1865" s="401"/>
      <c r="USG1865" s="401"/>
      <c r="USH1865" s="401"/>
      <c r="USI1865" s="401"/>
      <c r="USJ1865" s="401"/>
      <c r="USK1865" s="401"/>
      <c r="USL1865" s="401"/>
      <c r="USM1865" s="401"/>
      <c r="USN1865" s="401"/>
      <c r="USO1865" s="401"/>
      <c r="USP1865" s="401"/>
      <c r="USQ1865" s="401"/>
      <c r="USR1865" s="401"/>
      <c r="USS1865" s="401"/>
      <c r="UST1865" s="401"/>
      <c r="USU1865" s="401"/>
      <c r="USV1865" s="401"/>
      <c r="USW1865" s="401"/>
      <c r="USX1865" s="401"/>
      <c r="USY1865" s="401"/>
      <c r="USZ1865" s="401"/>
      <c r="UTA1865" s="401"/>
      <c r="UTB1865" s="401"/>
      <c r="UTC1865" s="401"/>
      <c r="UTD1865" s="401"/>
      <c r="UTE1865" s="401"/>
      <c r="UTF1865" s="401"/>
      <c r="UTG1865" s="401"/>
      <c r="UTH1865" s="401"/>
      <c r="UTI1865" s="401"/>
      <c r="UTJ1865" s="401"/>
      <c r="UTK1865" s="401"/>
      <c r="UTL1865" s="401"/>
      <c r="UTM1865" s="401"/>
      <c r="UTN1865" s="401"/>
      <c r="UTO1865" s="401"/>
      <c r="UTP1865" s="401"/>
      <c r="UTQ1865" s="401"/>
      <c r="UTR1865" s="401"/>
      <c r="UTS1865" s="401"/>
      <c r="UTT1865" s="401"/>
      <c r="UTU1865" s="401"/>
      <c r="UTV1865" s="401"/>
      <c r="UTW1865" s="401"/>
      <c r="UTX1865" s="401"/>
      <c r="UTY1865" s="401"/>
      <c r="UTZ1865" s="401"/>
      <c r="UUA1865" s="401"/>
      <c r="UUB1865" s="401"/>
      <c r="UUC1865" s="401"/>
      <c r="UUD1865" s="401"/>
      <c r="UUE1865" s="401"/>
      <c r="UUF1865" s="401"/>
      <c r="UUG1865" s="401"/>
      <c r="UUH1865" s="401"/>
      <c r="UUI1865" s="401"/>
      <c r="UUJ1865" s="401"/>
      <c r="UUK1865" s="401"/>
      <c r="UUL1865" s="401"/>
      <c r="UUM1865" s="401"/>
      <c r="UUN1865" s="401"/>
      <c r="UUO1865" s="401"/>
      <c r="UUP1865" s="401"/>
      <c r="UUQ1865" s="401"/>
      <c r="UUR1865" s="401"/>
      <c r="UUS1865" s="401"/>
      <c r="UUT1865" s="401"/>
      <c r="UUU1865" s="401"/>
      <c r="UUV1865" s="401"/>
      <c r="UUW1865" s="401"/>
      <c r="UUX1865" s="401"/>
      <c r="UUY1865" s="401"/>
      <c r="UUZ1865" s="401"/>
      <c r="UVA1865" s="401"/>
      <c r="UVB1865" s="401"/>
      <c r="UVC1865" s="401"/>
      <c r="UVD1865" s="401"/>
      <c r="UVE1865" s="401"/>
      <c r="UVF1865" s="401"/>
      <c r="UVG1865" s="401"/>
      <c r="UVH1865" s="401"/>
      <c r="UVI1865" s="401"/>
      <c r="UVJ1865" s="401"/>
      <c r="UVK1865" s="401"/>
      <c r="UVL1865" s="401"/>
      <c r="UVM1865" s="401"/>
      <c r="UVN1865" s="401"/>
      <c r="UVO1865" s="401"/>
      <c r="UVP1865" s="401"/>
      <c r="UVQ1865" s="401"/>
      <c r="UVR1865" s="401"/>
      <c r="UVS1865" s="401"/>
      <c r="UVT1865" s="401"/>
      <c r="UVU1865" s="401"/>
      <c r="UVV1865" s="401"/>
      <c r="UVW1865" s="401"/>
      <c r="UVX1865" s="401"/>
      <c r="UVY1865" s="401"/>
      <c r="UVZ1865" s="401"/>
      <c r="UWA1865" s="401"/>
      <c r="UWB1865" s="401"/>
      <c r="UWC1865" s="401"/>
      <c r="UWD1865" s="401"/>
      <c r="UWE1865" s="401"/>
      <c r="UWF1865" s="401"/>
      <c r="UWG1865" s="401"/>
      <c r="UWH1865" s="401"/>
      <c r="UWI1865" s="401"/>
      <c r="UWJ1865" s="401"/>
      <c r="UWK1865" s="401"/>
      <c r="UWL1865" s="401"/>
      <c r="UWM1865" s="401"/>
      <c r="UWN1865" s="401"/>
      <c r="UWO1865" s="401"/>
      <c r="UWP1865" s="401"/>
      <c r="UWQ1865" s="401"/>
      <c r="UWR1865" s="401"/>
      <c r="UWS1865" s="401"/>
      <c r="UWT1865" s="401"/>
      <c r="UWU1865" s="401"/>
      <c r="UWV1865" s="401"/>
      <c r="UWW1865" s="401"/>
      <c r="UWX1865" s="401"/>
      <c r="UWY1865" s="401"/>
      <c r="UWZ1865" s="401"/>
      <c r="UXA1865" s="401"/>
      <c r="UXB1865" s="401"/>
      <c r="UXC1865" s="401"/>
      <c r="UXD1865" s="401"/>
      <c r="UXE1865" s="401"/>
      <c r="UXF1865" s="401"/>
      <c r="UXG1865" s="401"/>
      <c r="UXH1865" s="401"/>
      <c r="UXI1865" s="401"/>
      <c r="UXJ1865" s="401"/>
      <c r="UXK1865" s="401"/>
      <c r="UXL1865" s="401"/>
      <c r="UXM1865" s="401"/>
      <c r="UXN1865" s="401"/>
      <c r="UXO1865" s="401"/>
      <c r="UXP1865" s="401"/>
      <c r="UXQ1865" s="401"/>
      <c r="UXR1865" s="401"/>
      <c r="UXS1865" s="401"/>
      <c r="UXT1865" s="401"/>
      <c r="UXU1865" s="401"/>
      <c r="UXV1865" s="401"/>
      <c r="UXW1865" s="401"/>
      <c r="UXX1865" s="401"/>
      <c r="UXY1865" s="401"/>
      <c r="UXZ1865" s="401"/>
      <c r="UYA1865" s="401"/>
      <c r="UYB1865" s="401"/>
      <c r="UYC1865" s="401"/>
      <c r="UYD1865" s="401"/>
      <c r="UYE1865" s="401"/>
      <c r="UYF1865" s="401"/>
      <c r="UYG1865" s="401"/>
      <c r="UYH1865" s="401"/>
      <c r="UYI1865" s="401"/>
      <c r="UYJ1865" s="401"/>
      <c r="UYK1865" s="401"/>
      <c r="UYL1865" s="401"/>
      <c r="UYM1865" s="401"/>
      <c r="UYN1865" s="401"/>
      <c r="UYO1865" s="401"/>
      <c r="UYP1865" s="401"/>
      <c r="UYQ1865" s="401"/>
      <c r="UYR1865" s="401"/>
      <c r="UYS1865" s="401"/>
      <c r="UYT1865" s="401"/>
      <c r="UYU1865" s="401"/>
      <c r="UYV1865" s="401"/>
      <c r="UYW1865" s="401"/>
      <c r="UYX1865" s="401"/>
      <c r="UYY1865" s="401"/>
      <c r="UYZ1865" s="401"/>
      <c r="UZA1865" s="401"/>
      <c r="UZB1865" s="401"/>
      <c r="UZC1865" s="401"/>
      <c r="UZD1865" s="401"/>
      <c r="UZE1865" s="401"/>
      <c r="UZF1865" s="401"/>
      <c r="UZG1865" s="401"/>
      <c r="UZH1865" s="401"/>
      <c r="UZI1865" s="401"/>
      <c r="UZJ1865" s="401"/>
      <c r="UZK1865" s="401"/>
      <c r="UZL1865" s="401"/>
      <c r="UZM1865" s="401"/>
      <c r="UZN1865" s="401"/>
      <c r="UZO1865" s="401"/>
      <c r="UZP1865" s="401"/>
      <c r="UZQ1865" s="401"/>
      <c r="UZR1865" s="401"/>
      <c r="UZS1865" s="401"/>
      <c r="UZT1865" s="401"/>
      <c r="UZU1865" s="401"/>
      <c r="UZV1865" s="401"/>
      <c r="UZW1865" s="401"/>
      <c r="UZX1865" s="401"/>
      <c r="UZY1865" s="401"/>
      <c r="UZZ1865" s="401"/>
      <c r="VAA1865" s="401"/>
      <c r="VAB1865" s="401"/>
      <c r="VAC1865" s="401"/>
      <c r="VAD1865" s="401"/>
      <c r="VAE1865" s="401"/>
      <c r="VAF1865" s="401"/>
      <c r="VAG1865" s="401"/>
      <c r="VAH1865" s="401"/>
      <c r="VAI1865" s="401"/>
      <c r="VAJ1865" s="401"/>
      <c r="VAK1865" s="401"/>
      <c r="VAL1865" s="401"/>
      <c r="VAM1865" s="401"/>
      <c r="VAN1865" s="401"/>
      <c r="VAO1865" s="401"/>
      <c r="VAP1865" s="401"/>
      <c r="VAQ1865" s="401"/>
      <c r="VAR1865" s="401"/>
      <c r="VAS1865" s="401"/>
      <c r="VAT1865" s="401"/>
      <c r="VAU1865" s="401"/>
      <c r="VAV1865" s="401"/>
      <c r="VAW1865" s="401"/>
      <c r="VAX1865" s="401"/>
      <c r="VAY1865" s="401"/>
      <c r="VAZ1865" s="401"/>
      <c r="VBA1865" s="401"/>
      <c r="VBB1865" s="401"/>
      <c r="VBC1865" s="401"/>
      <c r="VBD1865" s="401"/>
      <c r="VBE1865" s="401"/>
      <c r="VBF1865" s="401"/>
      <c r="VBG1865" s="401"/>
      <c r="VBH1865" s="401"/>
      <c r="VBI1865" s="401"/>
      <c r="VBJ1865" s="401"/>
      <c r="VBK1865" s="401"/>
      <c r="VBL1865" s="401"/>
      <c r="VBM1865" s="401"/>
      <c r="VBN1865" s="401"/>
      <c r="VBO1865" s="401"/>
      <c r="VBP1865" s="401"/>
      <c r="VBQ1865" s="401"/>
      <c r="VBR1865" s="401"/>
      <c r="VBS1865" s="401"/>
      <c r="VBT1865" s="401"/>
      <c r="VBU1865" s="401"/>
      <c r="VBV1865" s="401"/>
      <c r="VBW1865" s="401"/>
      <c r="VBX1865" s="401"/>
      <c r="VBY1865" s="401"/>
      <c r="VBZ1865" s="401"/>
      <c r="VCA1865" s="401"/>
      <c r="VCB1865" s="401"/>
      <c r="VCC1865" s="401"/>
      <c r="VCD1865" s="401"/>
      <c r="VCE1865" s="401"/>
      <c r="VCF1865" s="401"/>
      <c r="VCG1865" s="401"/>
      <c r="VCH1865" s="401"/>
      <c r="VCI1865" s="401"/>
      <c r="VCJ1865" s="401"/>
      <c r="VCK1865" s="401"/>
      <c r="VCL1865" s="401"/>
      <c r="VCM1865" s="401"/>
      <c r="VCN1865" s="401"/>
      <c r="VCO1865" s="401"/>
      <c r="VCP1865" s="401"/>
      <c r="VCQ1865" s="401"/>
      <c r="VCR1865" s="401"/>
      <c r="VCS1865" s="401"/>
      <c r="VCT1865" s="401"/>
      <c r="VCU1865" s="401"/>
      <c r="VCV1865" s="401"/>
      <c r="VCW1865" s="401"/>
      <c r="VCX1865" s="401"/>
      <c r="VCY1865" s="401"/>
      <c r="VCZ1865" s="401"/>
      <c r="VDA1865" s="401"/>
      <c r="VDB1865" s="401"/>
      <c r="VDC1865" s="401"/>
      <c r="VDD1865" s="401"/>
      <c r="VDE1865" s="401"/>
      <c r="VDF1865" s="401"/>
      <c r="VDG1865" s="401"/>
      <c r="VDH1865" s="401"/>
      <c r="VDI1865" s="401"/>
      <c r="VDJ1865" s="401"/>
      <c r="VDK1865" s="401"/>
      <c r="VDL1865" s="401"/>
      <c r="VDM1865" s="401"/>
      <c r="VDN1865" s="401"/>
      <c r="VDO1865" s="401"/>
      <c r="VDP1865" s="401"/>
      <c r="VDQ1865" s="401"/>
      <c r="VDR1865" s="401"/>
      <c r="VDS1865" s="401"/>
      <c r="VDT1865" s="401"/>
      <c r="VDU1865" s="401"/>
      <c r="VDV1865" s="401"/>
      <c r="VDW1865" s="401"/>
      <c r="VDX1865" s="401"/>
      <c r="VDY1865" s="401"/>
      <c r="VDZ1865" s="401"/>
      <c r="VEA1865" s="401"/>
      <c r="VEB1865" s="401"/>
      <c r="VEC1865" s="401"/>
      <c r="VED1865" s="401"/>
      <c r="VEE1865" s="401"/>
      <c r="VEF1865" s="401"/>
      <c r="VEG1865" s="401"/>
      <c r="VEH1865" s="401"/>
      <c r="VEI1865" s="401"/>
      <c r="VEJ1865" s="401"/>
      <c r="VEK1865" s="401"/>
      <c r="VEL1865" s="401"/>
      <c r="VEM1865" s="401"/>
      <c r="VEN1865" s="401"/>
      <c r="VEO1865" s="401"/>
      <c r="VEP1865" s="401"/>
      <c r="VEQ1865" s="401"/>
      <c r="VER1865" s="401"/>
      <c r="VES1865" s="401"/>
      <c r="VET1865" s="401"/>
      <c r="VEU1865" s="401"/>
      <c r="VEV1865" s="401"/>
      <c r="VEW1865" s="401"/>
      <c r="VEX1865" s="401"/>
      <c r="VEY1865" s="401"/>
      <c r="VEZ1865" s="401"/>
      <c r="VFA1865" s="401"/>
      <c r="VFB1865" s="401"/>
      <c r="VFC1865" s="401"/>
      <c r="VFD1865" s="401"/>
      <c r="VFE1865" s="401"/>
      <c r="VFF1865" s="401"/>
      <c r="VFG1865" s="401"/>
      <c r="VFH1865" s="401"/>
      <c r="VFI1865" s="401"/>
      <c r="VFJ1865" s="401"/>
      <c r="VFK1865" s="401"/>
      <c r="VFL1865" s="401"/>
      <c r="VFM1865" s="401"/>
      <c r="VFN1865" s="401"/>
      <c r="VFO1865" s="401"/>
      <c r="VFP1865" s="401"/>
      <c r="VFQ1865" s="401"/>
      <c r="VFR1865" s="401"/>
      <c r="VFS1865" s="401"/>
      <c r="VFT1865" s="401"/>
      <c r="VFU1865" s="401"/>
      <c r="VFV1865" s="401"/>
      <c r="VFW1865" s="401"/>
      <c r="VFX1865" s="401"/>
      <c r="VFY1865" s="401"/>
      <c r="VFZ1865" s="401"/>
      <c r="VGA1865" s="401"/>
      <c r="VGB1865" s="401"/>
      <c r="VGC1865" s="401"/>
      <c r="VGD1865" s="401"/>
      <c r="VGE1865" s="401"/>
      <c r="VGF1865" s="401"/>
      <c r="VGG1865" s="401"/>
      <c r="VGH1865" s="401"/>
      <c r="VGI1865" s="401"/>
      <c r="VGJ1865" s="401"/>
      <c r="VGK1865" s="401"/>
      <c r="VGL1865" s="401"/>
      <c r="VGM1865" s="401"/>
      <c r="VGN1865" s="401"/>
      <c r="VGO1865" s="401"/>
      <c r="VGP1865" s="401"/>
      <c r="VGQ1865" s="401"/>
      <c r="VGR1865" s="401"/>
      <c r="VGS1865" s="401"/>
      <c r="VGT1865" s="401"/>
      <c r="VGU1865" s="401"/>
      <c r="VGV1865" s="401"/>
      <c r="VGW1865" s="401"/>
      <c r="VGX1865" s="401"/>
      <c r="VGY1865" s="401"/>
      <c r="VGZ1865" s="401"/>
      <c r="VHA1865" s="401"/>
      <c r="VHB1865" s="401"/>
      <c r="VHC1865" s="401"/>
      <c r="VHD1865" s="401"/>
      <c r="VHE1865" s="401"/>
      <c r="VHF1865" s="401"/>
      <c r="VHG1865" s="401"/>
      <c r="VHH1865" s="401"/>
      <c r="VHI1865" s="401"/>
      <c r="VHJ1865" s="401"/>
      <c r="VHK1865" s="401"/>
      <c r="VHL1865" s="401"/>
      <c r="VHM1865" s="401"/>
      <c r="VHN1865" s="401"/>
      <c r="VHO1865" s="401"/>
      <c r="VHP1865" s="401"/>
      <c r="VHQ1865" s="401"/>
      <c r="VHR1865" s="401"/>
      <c r="VHS1865" s="401"/>
      <c r="VHT1865" s="401"/>
      <c r="VHU1865" s="401"/>
      <c r="VHV1865" s="401"/>
      <c r="VHW1865" s="401"/>
      <c r="VHX1865" s="401"/>
      <c r="VHY1865" s="401"/>
      <c r="VHZ1865" s="401"/>
      <c r="VIA1865" s="401"/>
      <c r="VIB1865" s="401"/>
      <c r="VIC1865" s="401"/>
      <c r="VID1865" s="401"/>
      <c r="VIE1865" s="401"/>
      <c r="VIF1865" s="401"/>
      <c r="VIG1865" s="401"/>
      <c r="VIH1865" s="401"/>
      <c r="VII1865" s="401"/>
      <c r="VIJ1865" s="401"/>
      <c r="VIK1865" s="401"/>
      <c r="VIL1865" s="401"/>
      <c r="VIM1865" s="401"/>
      <c r="VIN1865" s="401"/>
      <c r="VIO1865" s="401"/>
      <c r="VIP1865" s="401"/>
      <c r="VIQ1865" s="401"/>
      <c r="VIR1865" s="401"/>
      <c r="VIS1865" s="401"/>
      <c r="VIT1865" s="401"/>
      <c r="VIU1865" s="401"/>
      <c r="VIV1865" s="401"/>
      <c r="VIW1865" s="401"/>
      <c r="VIX1865" s="401"/>
      <c r="VIY1865" s="401"/>
      <c r="VIZ1865" s="401"/>
      <c r="VJA1865" s="401"/>
      <c r="VJB1865" s="401"/>
      <c r="VJC1865" s="401"/>
      <c r="VJD1865" s="401"/>
      <c r="VJE1865" s="401"/>
      <c r="VJF1865" s="401"/>
      <c r="VJG1865" s="401"/>
      <c r="VJH1865" s="401"/>
      <c r="VJI1865" s="401"/>
      <c r="VJJ1865" s="401"/>
      <c r="VJK1865" s="401"/>
      <c r="VJL1865" s="401"/>
      <c r="VJM1865" s="401"/>
      <c r="VJN1865" s="401"/>
      <c r="VJO1865" s="401"/>
      <c r="VJP1865" s="401"/>
      <c r="VJQ1865" s="401"/>
      <c r="VJR1865" s="401"/>
      <c r="VJS1865" s="401"/>
      <c r="VJT1865" s="401"/>
      <c r="VJU1865" s="401"/>
      <c r="VJV1865" s="401"/>
      <c r="VJW1865" s="401"/>
      <c r="VJX1865" s="401"/>
      <c r="VJY1865" s="401"/>
      <c r="VJZ1865" s="401"/>
      <c r="VKA1865" s="401"/>
      <c r="VKB1865" s="401"/>
      <c r="VKC1865" s="401"/>
      <c r="VKD1865" s="401"/>
      <c r="VKE1865" s="401"/>
      <c r="VKF1865" s="401"/>
      <c r="VKG1865" s="401"/>
      <c r="VKH1865" s="401"/>
      <c r="VKI1865" s="401"/>
      <c r="VKJ1865" s="401"/>
      <c r="VKK1865" s="401"/>
      <c r="VKL1865" s="401"/>
      <c r="VKM1865" s="401"/>
      <c r="VKN1865" s="401"/>
      <c r="VKO1865" s="401"/>
      <c r="VKP1865" s="401"/>
      <c r="VKQ1865" s="401"/>
      <c r="VKR1865" s="401"/>
      <c r="VKS1865" s="401"/>
      <c r="VKT1865" s="401"/>
      <c r="VKU1865" s="401"/>
      <c r="VKV1865" s="401"/>
      <c r="VKW1865" s="401"/>
      <c r="VKX1865" s="401"/>
      <c r="VKY1865" s="401"/>
      <c r="VKZ1865" s="401"/>
      <c r="VLA1865" s="401"/>
      <c r="VLB1865" s="401"/>
      <c r="VLC1865" s="401"/>
      <c r="VLD1865" s="401"/>
      <c r="VLE1865" s="401"/>
      <c r="VLF1865" s="401"/>
      <c r="VLG1865" s="401"/>
      <c r="VLH1865" s="401"/>
      <c r="VLI1865" s="401"/>
      <c r="VLJ1865" s="401"/>
      <c r="VLK1865" s="401"/>
      <c r="VLL1865" s="401"/>
      <c r="VLM1865" s="401"/>
      <c r="VLN1865" s="401"/>
      <c r="VLO1865" s="401"/>
      <c r="VLP1865" s="401"/>
      <c r="VLQ1865" s="401"/>
      <c r="VLR1865" s="401"/>
      <c r="VLS1865" s="401"/>
      <c r="VLT1865" s="401"/>
      <c r="VLU1865" s="401"/>
      <c r="VLV1865" s="401"/>
      <c r="VLW1865" s="401"/>
      <c r="VLX1865" s="401"/>
      <c r="VLY1865" s="401"/>
      <c r="VLZ1865" s="401"/>
      <c r="VMA1865" s="401"/>
      <c r="VMB1865" s="401"/>
      <c r="VMC1865" s="401"/>
      <c r="VMD1865" s="401"/>
      <c r="VME1865" s="401"/>
      <c r="VMF1865" s="401"/>
      <c r="VMG1865" s="401"/>
      <c r="VMH1865" s="401"/>
      <c r="VMI1865" s="401"/>
      <c r="VMJ1865" s="401"/>
      <c r="VMK1865" s="401"/>
      <c r="VML1865" s="401"/>
      <c r="VMM1865" s="401"/>
      <c r="VMN1865" s="401"/>
      <c r="VMO1865" s="401"/>
      <c r="VMP1865" s="401"/>
      <c r="VMQ1865" s="401"/>
      <c r="VMR1865" s="401"/>
      <c r="VMS1865" s="401"/>
      <c r="VMT1865" s="401"/>
      <c r="VMU1865" s="401"/>
      <c r="VMV1865" s="401"/>
      <c r="VMW1865" s="401"/>
      <c r="VMX1865" s="401"/>
      <c r="VMY1865" s="401"/>
      <c r="VMZ1865" s="401"/>
      <c r="VNA1865" s="401"/>
      <c r="VNB1865" s="401"/>
      <c r="VNC1865" s="401"/>
      <c r="VND1865" s="401"/>
      <c r="VNE1865" s="401"/>
      <c r="VNF1865" s="401"/>
      <c r="VNG1865" s="401"/>
      <c r="VNH1865" s="401"/>
      <c r="VNI1865" s="401"/>
      <c r="VNJ1865" s="401"/>
      <c r="VNK1865" s="401"/>
      <c r="VNL1865" s="401"/>
      <c r="VNM1865" s="401"/>
      <c r="VNN1865" s="401"/>
      <c r="VNO1865" s="401"/>
      <c r="VNP1865" s="401"/>
      <c r="VNQ1865" s="401"/>
      <c r="VNR1865" s="401"/>
      <c r="VNS1865" s="401"/>
      <c r="VNT1865" s="401"/>
      <c r="VNU1865" s="401"/>
      <c r="VNV1865" s="401"/>
      <c r="VNW1865" s="401"/>
      <c r="VNX1865" s="401"/>
      <c r="VNY1865" s="401"/>
      <c r="VNZ1865" s="401"/>
      <c r="VOA1865" s="401"/>
      <c r="VOB1865" s="401"/>
      <c r="VOC1865" s="401"/>
      <c r="VOD1865" s="401"/>
      <c r="VOE1865" s="401"/>
      <c r="VOF1865" s="401"/>
      <c r="VOG1865" s="401"/>
      <c r="VOH1865" s="401"/>
      <c r="VOI1865" s="401"/>
      <c r="VOJ1865" s="401"/>
      <c r="VOK1865" s="401"/>
      <c r="VOL1865" s="401"/>
      <c r="VOM1865" s="401"/>
      <c r="VON1865" s="401"/>
      <c r="VOO1865" s="401"/>
      <c r="VOP1865" s="401"/>
      <c r="VOQ1865" s="401"/>
      <c r="VOR1865" s="401"/>
      <c r="VOS1865" s="401"/>
      <c r="VOT1865" s="401"/>
      <c r="VOU1865" s="401"/>
      <c r="VOV1865" s="401"/>
      <c r="VOW1865" s="401"/>
      <c r="VOX1865" s="401"/>
      <c r="VOY1865" s="401"/>
      <c r="VOZ1865" s="401"/>
      <c r="VPA1865" s="401"/>
      <c r="VPB1865" s="401"/>
      <c r="VPC1865" s="401"/>
      <c r="VPD1865" s="401"/>
      <c r="VPE1865" s="401"/>
      <c r="VPF1865" s="401"/>
      <c r="VPG1865" s="401"/>
      <c r="VPH1865" s="401"/>
      <c r="VPI1865" s="401"/>
      <c r="VPJ1865" s="401"/>
      <c r="VPK1865" s="401"/>
      <c r="VPL1865" s="401"/>
      <c r="VPM1865" s="401"/>
      <c r="VPN1865" s="401"/>
      <c r="VPO1865" s="401"/>
      <c r="VPP1865" s="401"/>
      <c r="VPQ1865" s="401"/>
      <c r="VPR1865" s="401"/>
      <c r="VPS1865" s="401"/>
      <c r="VPT1865" s="401"/>
      <c r="VPU1865" s="401"/>
      <c r="VPV1865" s="401"/>
      <c r="VPW1865" s="401"/>
      <c r="VPX1865" s="401"/>
      <c r="VPY1865" s="401"/>
      <c r="VPZ1865" s="401"/>
      <c r="VQA1865" s="401"/>
      <c r="VQB1865" s="401"/>
      <c r="VQC1865" s="401"/>
      <c r="VQD1865" s="401"/>
      <c r="VQE1865" s="401"/>
      <c r="VQF1865" s="401"/>
      <c r="VQG1865" s="401"/>
      <c r="VQH1865" s="401"/>
      <c r="VQI1865" s="401"/>
      <c r="VQJ1865" s="401"/>
      <c r="VQK1865" s="401"/>
      <c r="VQL1865" s="401"/>
      <c r="VQM1865" s="401"/>
      <c r="VQN1865" s="401"/>
      <c r="VQO1865" s="401"/>
      <c r="VQP1865" s="401"/>
      <c r="VQQ1865" s="401"/>
      <c r="VQR1865" s="401"/>
      <c r="VQS1865" s="401"/>
      <c r="VQT1865" s="401"/>
      <c r="VQU1865" s="401"/>
      <c r="VQV1865" s="401"/>
      <c r="VQW1865" s="401"/>
      <c r="VQX1865" s="401"/>
      <c r="VQY1865" s="401"/>
      <c r="VQZ1865" s="401"/>
      <c r="VRA1865" s="401"/>
      <c r="VRB1865" s="401"/>
      <c r="VRC1865" s="401"/>
      <c r="VRD1865" s="401"/>
      <c r="VRE1865" s="401"/>
      <c r="VRF1865" s="401"/>
      <c r="VRG1865" s="401"/>
      <c r="VRH1865" s="401"/>
      <c r="VRI1865" s="401"/>
      <c r="VRJ1865" s="401"/>
      <c r="VRK1865" s="401"/>
      <c r="VRL1865" s="401"/>
      <c r="VRM1865" s="401"/>
      <c r="VRN1865" s="401"/>
      <c r="VRO1865" s="401"/>
      <c r="VRP1865" s="401"/>
      <c r="VRQ1865" s="401"/>
      <c r="VRR1865" s="401"/>
      <c r="VRS1865" s="401"/>
      <c r="VRT1865" s="401"/>
      <c r="VRU1865" s="401"/>
      <c r="VRV1865" s="401"/>
      <c r="VRW1865" s="401"/>
      <c r="VRX1865" s="401"/>
      <c r="VRY1865" s="401"/>
      <c r="VRZ1865" s="401"/>
      <c r="VSA1865" s="401"/>
      <c r="VSB1865" s="401"/>
      <c r="VSC1865" s="401"/>
      <c r="VSD1865" s="401"/>
      <c r="VSE1865" s="401"/>
      <c r="VSF1865" s="401"/>
      <c r="VSG1865" s="401"/>
      <c r="VSH1865" s="401"/>
      <c r="VSI1865" s="401"/>
      <c r="VSJ1865" s="401"/>
      <c r="VSK1865" s="401"/>
      <c r="VSL1865" s="401"/>
      <c r="VSM1865" s="401"/>
      <c r="VSN1865" s="401"/>
      <c r="VSO1865" s="401"/>
      <c r="VSP1865" s="401"/>
      <c r="VSQ1865" s="401"/>
      <c r="VSR1865" s="401"/>
      <c r="VSS1865" s="401"/>
      <c r="VST1865" s="401"/>
      <c r="VSU1865" s="401"/>
      <c r="VSV1865" s="401"/>
      <c r="VSW1865" s="401"/>
      <c r="VSX1865" s="401"/>
      <c r="VSY1865" s="401"/>
      <c r="VSZ1865" s="401"/>
      <c r="VTA1865" s="401"/>
      <c r="VTB1865" s="401"/>
      <c r="VTC1865" s="401"/>
      <c r="VTD1865" s="401"/>
      <c r="VTE1865" s="401"/>
      <c r="VTF1865" s="401"/>
      <c r="VTG1865" s="401"/>
      <c r="VTH1865" s="401"/>
      <c r="VTI1865" s="401"/>
      <c r="VTJ1865" s="401"/>
      <c r="VTK1865" s="401"/>
      <c r="VTL1865" s="401"/>
      <c r="VTM1865" s="401"/>
      <c r="VTN1865" s="401"/>
      <c r="VTO1865" s="401"/>
      <c r="VTP1865" s="401"/>
      <c r="VTQ1865" s="401"/>
      <c r="VTR1865" s="401"/>
      <c r="VTS1865" s="401"/>
      <c r="VTT1865" s="401"/>
      <c r="VTU1865" s="401"/>
      <c r="VTV1865" s="401"/>
      <c r="VTW1865" s="401"/>
      <c r="VTX1865" s="401"/>
      <c r="VTY1865" s="401"/>
      <c r="VTZ1865" s="401"/>
      <c r="VUA1865" s="401"/>
      <c r="VUB1865" s="401"/>
      <c r="VUC1865" s="401"/>
      <c r="VUD1865" s="401"/>
      <c r="VUE1865" s="401"/>
      <c r="VUF1865" s="401"/>
      <c r="VUG1865" s="401"/>
      <c r="VUH1865" s="401"/>
      <c r="VUI1865" s="401"/>
      <c r="VUJ1865" s="401"/>
      <c r="VUK1865" s="401"/>
      <c r="VUL1865" s="401"/>
      <c r="VUM1865" s="401"/>
      <c r="VUN1865" s="401"/>
      <c r="VUO1865" s="401"/>
      <c r="VUP1865" s="401"/>
      <c r="VUQ1865" s="401"/>
      <c r="VUR1865" s="401"/>
      <c r="VUS1865" s="401"/>
      <c r="VUT1865" s="401"/>
      <c r="VUU1865" s="401"/>
      <c r="VUV1865" s="401"/>
      <c r="VUW1865" s="401"/>
      <c r="VUX1865" s="401"/>
      <c r="VUY1865" s="401"/>
      <c r="VUZ1865" s="401"/>
      <c r="VVA1865" s="401"/>
      <c r="VVB1865" s="401"/>
      <c r="VVC1865" s="401"/>
      <c r="VVD1865" s="401"/>
      <c r="VVE1865" s="401"/>
      <c r="VVF1865" s="401"/>
      <c r="VVG1865" s="401"/>
      <c r="VVH1865" s="401"/>
      <c r="VVI1865" s="401"/>
      <c r="VVJ1865" s="401"/>
      <c r="VVK1865" s="401"/>
      <c r="VVL1865" s="401"/>
      <c r="VVM1865" s="401"/>
      <c r="VVN1865" s="401"/>
      <c r="VVO1865" s="401"/>
      <c r="VVP1865" s="401"/>
      <c r="VVQ1865" s="401"/>
      <c r="VVR1865" s="401"/>
      <c r="VVS1865" s="401"/>
      <c r="VVT1865" s="401"/>
      <c r="VVU1865" s="401"/>
      <c r="VVV1865" s="401"/>
      <c r="VVW1865" s="401"/>
      <c r="VVX1865" s="401"/>
      <c r="VVY1865" s="401"/>
      <c r="VVZ1865" s="401"/>
      <c r="VWA1865" s="401"/>
      <c r="VWB1865" s="401"/>
      <c r="VWC1865" s="401"/>
      <c r="VWD1865" s="401"/>
      <c r="VWE1865" s="401"/>
      <c r="VWF1865" s="401"/>
      <c r="VWG1865" s="401"/>
      <c r="VWH1865" s="401"/>
      <c r="VWI1865" s="401"/>
      <c r="VWJ1865" s="401"/>
      <c r="VWK1865" s="401"/>
      <c r="VWL1865" s="401"/>
      <c r="VWM1865" s="401"/>
      <c r="VWN1865" s="401"/>
      <c r="VWO1865" s="401"/>
      <c r="VWP1865" s="401"/>
      <c r="VWQ1865" s="401"/>
      <c r="VWR1865" s="401"/>
      <c r="VWS1865" s="401"/>
      <c r="VWT1865" s="401"/>
      <c r="VWU1865" s="401"/>
      <c r="VWV1865" s="401"/>
      <c r="VWW1865" s="401"/>
      <c r="VWX1865" s="401"/>
      <c r="VWY1865" s="401"/>
      <c r="VWZ1865" s="401"/>
      <c r="VXA1865" s="401"/>
      <c r="VXB1865" s="401"/>
      <c r="VXC1865" s="401"/>
      <c r="VXD1865" s="401"/>
      <c r="VXE1865" s="401"/>
      <c r="VXF1865" s="401"/>
      <c r="VXG1865" s="401"/>
      <c r="VXH1865" s="401"/>
      <c r="VXI1865" s="401"/>
      <c r="VXJ1865" s="401"/>
      <c r="VXK1865" s="401"/>
      <c r="VXL1865" s="401"/>
      <c r="VXM1865" s="401"/>
      <c r="VXN1865" s="401"/>
      <c r="VXO1865" s="401"/>
      <c r="VXP1865" s="401"/>
      <c r="VXQ1865" s="401"/>
      <c r="VXR1865" s="401"/>
      <c r="VXS1865" s="401"/>
      <c r="VXT1865" s="401"/>
      <c r="VXU1865" s="401"/>
      <c r="VXV1865" s="401"/>
      <c r="VXW1865" s="401"/>
      <c r="VXX1865" s="401"/>
      <c r="VXY1865" s="401"/>
      <c r="VXZ1865" s="401"/>
      <c r="VYA1865" s="401"/>
      <c r="VYB1865" s="401"/>
      <c r="VYC1865" s="401"/>
      <c r="VYD1865" s="401"/>
      <c r="VYE1865" s="401"/>
      <c r="VYF1865" s="401"/>
      <c r="VYG1865" s="401"/>
      <c r="VYH1865" s="401"/>
      <c r="VYI1865" s="401"/>
      <c r="VYJ1865" s="401"/>
      <c r="VYK1865" s="401"/>
      <c r="VYL1865" s="401"/>
      <c r="VYM1865" s="401"/>
      <c r="VYN1865" s="401"/>
      <c r="VYO1865" s="401"/>
      <c r="VYP1865" s="401"/>
      <c r="VYQ1865" s="401"/>
      <c r="VYR1865" s="401"/>
      <c r="VYS1865" s="401"/>
      <c r="VYT1865" s="401"/>
      <c r="VYU1865" s="401"/>
      <c r="VYV1865" s="401"/>
      <c r="VYW1865" s="401"/>
      <c r="VYX1865" s="401"/>
      <c r="VYY1865" s="401"/>
      <c r="VYZ1865" s="401"/>
      <c r="VZA1865" s="401"/>
      <c r="VZB1865" s="401"/>
      <c r="VZC1865" s="401"/>
      <c r="VZD1865" s="401"/>
      <c r="VZE1865" s="401"/>
      <c r="VZF1865" s="401"/>
      <c r="VZG1865" s="401"/>
      <c r="VZH1865" s="401"/>
      <c r="VZI1865" s="401"/>
      <c r="VZJ1865" s="401"/>
      <c r="VZK1865" s="401"/>
      <c r="VZL1865" s="401"/>
      <c r="VZM1865" s="401"/>
      <c r="VZN1865" s="401"/>
      <c r="VZO1865" s="401"/>
      <c r="VZP1865" s="401"/>
      <c r="VZQ1865" s="401"/>
      <c r="VZR1865" s="401"/>
      <c r="VZS1865" s="401"/>
      <c r="VZT1865" s="401"/>
      <c r="VZU1865" s="401"/>
      <c r="VZV1865" s="401"/>
      <c r="VZW1865" s="401"/>
      <c r="VZX1865" s="401"/>
      <c r="VZY1865" s="401"/>
      <c r="VZZ1865" s="401"/>
      <c r="WAA1865" s="401"/>
      <c r="WAB1865" s="401"/>
      <c r="WAC1865" s="401"/>
      <c r="WAD1865" s="401"/>
      <c r="WAE1865" s="401"/>
      <c r="WAF1865" s="401"/>
      <c r="WAG1865" s="401"/>
      <c r="WAH1865" s="401"/>
      <c r="WAI1865" s="401"/>
      <c r="WAJ1865" s="401"/>
      <c r="WAK1865" s="401"/>
      <c r="WAL1865" s="401"/>
      <c r="WAM1865" s="401"/>
      <c r="WAN1865" s="401"/>
      <c r="WAO1865" s="401"/>
      <c r="WAP1865" s="401"/>
      <c r="WAQ1865" s="401"/>
      <c r="WAR1865" s="401"/>
      <c r="WAS1865" s="401"/>
      <c r="WAT1865" s="401"/>
      <c r="WAU1865" s="401"/>
      <c r="WAV1865" s="401"/>
      <c r="WAW1865" s="401"/>
      <c r="WAX1865" s="401"/>
      <c r="WAY1865" s="401"/>
      <c r="WAZ1865" s="401"/>
      <c r="WBA1865" s="401"/>
      <c r="WBB1865" s="401"/>
      <c r="WBC1865" s="401"/>
      <c r="WBD1865" s="401"/>
      <c r="WBE1865" s="401"/>
      <c r="WBF1865" s="401"/>
      <c r="WBG1865" s="401"/>
      <c r="WBH1865" s="401"/>
      <c r="WBI1865" s="401"/>
      <c r="WBJ1865" s="401"/>
      <c r="WBK1865" s="401"/>
      <c r="WBL1865" s="401"/>
      <c r="WBM1865" s="401"/>
      <c r="WBN1865" s="401"/>
      <c r="WBO1865" s="401"/>
      <c r="WBP1865" s="401"/>
      <c r="WBQ1865" s="401"/>
      <c r="WBR1865" s="401"/>
      <c r="WBS1865" s="401"/>
      <c r="WBT1865" s="401"/>
      <c r="WBU1865" s="401"/>
      <c r="WBV1865" s="401"/>
      <c r="WBW1865" s="401"/>
      <c r="WBX1865" s="401"/>
      <c r="WBY1865" s="401"/>
      <c r="WBZ1865" s="401"/>
      <c r="WCA1865" s="401"/>
      <c r="WCB1865" s="401"/>
      <c r="WCC1865" s="401"/>
      <c r="WCD1865" s="401"/>
      <c r="WCE1865" s="401"/>
      <c r="WCF1865" s="401"/>
      <c r="WCG1865" s="401"/>
      <c r="WCH1865" s="401"/>
      <c r="WCI1865" s="401"/>
      <c r="WCJ1865" s="401"/>
      <c r="WCK1865" s="401"/>
      <c r="WCL1865" s="401"/>
      <c r="WCM1865" s="401"/>
      <c r="WCN1865" s="401"/>
      <c r="WCO1865" s="401"/>
      <c r="WCP1865" s="401"/>
      <c r="WCQ1865" s="401"/>
      <c r="WCR1865" s="401"/>
      <c r="WCS1865" s="401"/>
      <c r="WCT1865" s="401"/>
      <c r="WCU1865" s="401"/>
      <c r="WCV1865" s="401"/>
      <c r="WCW1865" s="401"/>
      <c r="WCX1865" s="401"/>
      <c r="WCY1865" s="401"/>
      <c r="WCZ1865" s="401"/>
      <c r="WDA1865" s="401"/>
      <c r="WDB1865" s="401"/>
      <c r="WDC1865" s="401"/>
      <c r="WDD1865" s="401"/>
      <c r="WDE1865" s="401"/>
      <c r="WDF1865" s="401"/>
      <c r="WDG1865" s="401"/>
      <c r="WDH1865" s="401"/>
      <c r="WDI1865" s="401"/>
      <c r="WDJ1865" s="401"/>
      <c r="WDK1865" s="401"/>
      <c r="WDL1865" s="401"/>
      <c r="WDM1865" s="401"/>
      <c r="WDN1865" s="401"/>
      <c r="WDO1865" s="401"/>
      <c r="WDP1865" s="401"/>
      <c r="WDQ1865" s="401"/>
      <c r="WDR1865" s="401"/>
      <c r="WDS1865" s="401"/>
      <c r="WDT1865" s="401"/>
      <c r="WDU1865" s="401"/>
      <c r="WDV1865" s="401"/>
      <c r="WDW1865" s="401"/>
      <c r="WDX1865" s="401"/>
      <c r="WDY1865" s="401"/>
      <c r="WDZ1865" s="401"/>
      <c r="WEA1865" s="401"/>
      <c r="WEB1865" s="401"/>
      <c r="WEC1865" s="401"/>
      <c r="WED1865" s="401"/>
      <c r="WEE1865" s="401"/>
      <c r="WEF1865" s="401"/>
      <c r="WEG1865" s="401"/>
      <c r="WEH1865" s="401"/>
      <c r="WEI1865" s="401"/>
      <c r="WEJ1865" s="401"/>
      <c r="WEK1865" s="401"/>
      <c r="WEL1865" s="401"/>
      <c r="WEM1865" s="401"/>
      <c r="WEN1865" s="401"/>
      <c r="WEO1865" s="401"/>
      <c r="WEP1865" s="401"/>
      <c r="WEQ1865" s="401"/>
      <c r="WER1865" s="401"/>
      <c r="WES1865" s="401"/>
      <c r="WET1865" s="401"/>
      <c r="WEU1865" s="401"/>
      <c r="WEV1865" s="401"/>
      <c r="WEW1865" s="401"/>
      <c r="WEX1865" s="401"/>
      <c r="WEY1865" s="401"/>
      <c r="WEZ1865" s="401"/>
      <c r="WFA1865" s="401"/>
      <c r="WFB1865" s="401"/>
      <c r="WFC1865" s="401"/>
      <c r="WFD1865" s="401"/>
      <c r="WFE1865" s="401"/>
      <c r="WFF1865" s="401"/>
      <c r="WFG1865" s="401"/>
      <c r="WFH1865" s="401"/>
      <c r="WFI1865" s="401"/>
      <c r="WFJ1865" s="401"/>
      <c r="WFK1865" s="401"/>
      <c r="WFL1865" s="401"/>
      <c r="WFM1865" s="401"/>
      <c r="WFN1865" s="401"/>
      <c r="WFO1865" s="401"/>
      <c r="WFP1865" s="401"/>
      <c r="WFQ1865" s="401"/>
      <c r="WFR1865" s="401"/>
      <c r="WFS1865" s="401"/>
      <c r="WFT1865" s="401"/>
      <c r="WFU1865" s="401"/>
      <c r="WFV1865" s="401"/>
      <c r="WFW1865" s="401"/>
      <c r="WFX1865" s="401"/>
      <c r="WFY1865" s="401"/>
      <c r="WFZ1865" s="401"/>
      <c r="WGA1865" s="401"/>
      <c r="WGB1865" s="401"/>
      <c r="WGC1865" s="401"/>
      <c r="WGD1865" s="401"/>
      <c r="WGE1865" s="401"/>
      <c r="WGF1865" s="401"/>
      <c r="WGG1865" s="401"/>
      <c r="WGH1865" s="401"/>
      <c r="WGI1865" s="401"/>
      <c r="WGJ1865" s="401"/>
      <c r="WGK1865" s="401"/>
      <c r="WGL1865" s="401"/>
      <c r="WGM1865" s="401"/>
      <c r="WGN1865" s="401"/>
      <c r="WGO1865" s="401"/>
      <c r="WGP1865" s="401"/>
      <c r="WGQ1865" s="401"/>
      <c r="WGR1865" s="401"/>
      <c r="WGS1865" s="401"/>
      <c r="WGT1865" s="401"/>
      <c r="WGU1865" s="401"/>
      <c r="WGV1865" s="401"/>
      <c r="WGW1865" s="401"/>
      <c r="WGX1865" s="401"/>
      <c r="WGY1865" s="401"/>
      <c r="WGZ1865" s="401"/>
      <c r="WHA1865" s="401"/>
      <c r="WHB1865" s="401"/>
      <c r="WHC1865" s="401"/>
      <c r="WHD1865" s="401"/>
      <c r="WHE1865" s="401"/>
      <c r="WHF1865" s="401"/>
      <c r="WHG1865" s="401"/>
      <c r="WHH1865" s="401"/>
      <c r="WHI1865" s="401"/>
      <c r="WHJ1865" s="401"/>
      <c r="WHK1865" s="401"/>
      <c r="WHL1865" s="401"/>
      <c r="WHM1865" s="401"/>
      <c r="WHN1865" s="401"/>
      <c r="WHO1865" s="401"/>
      <c r="WHP1865" s="401"/>
      <c r="WHQ1865" s="401"/>
      <c r="WHR1865" s="401"/>
      <c r="WHS1865" s="401"/>
      <c r="WHT1865" s="401"/>
      <c r="WHU1865" s="401"/>
      <c r="WHV1865" s="401"/>
      <c r="WHW1865" s="401"/>
      <c r="WHX1865" s="401"/>
      <c r="WHY1865" s="401"/>
      <c r="WHZ1865" s="401"/>
      <c r="WIA1865" s="401"/>
      <c r="WIB1865" s="401"/>
      <c r="WIC1865" s="401"/>
      <c r="WID1865" s="401"/>
      <c r="WIE1865" s="401"/>
      <c r="WIF1865" s="401"/>
      <c r="WIG1865" s="401"/>
      <c r="WIH1865" s="401"/>
      <c r="WII1865" s="401"/>
      <c r="WIJ1865" s="401"/>
      <c r="WIK1865" s="401"/>
      <c r="WIL1865" s="401"/>
      <c r="WIM1865" s="401"/>
      <c r="WIN1865" s="401"/>
      <c r="WIO1865" s="401"/>
      <c r="WIP1865" s="401"/>
      <c r="WIQ1865" s="401"/>
      <c r="WIR1865" s="401"/>
      <c r="WIS1865" s="401"/>
      <c r="WIT1865" s="401"/>
      <c r="WIU1865" s="401"/>
      <c r="WIV1865" s="401"/>
      <c r="WIW1865" s="401"/>
      <c r="WIX1865" s="401"/>
      <c r="WIY1865" s="401"/>
      <c r="WIZ1865" s="401"/>
      <c r="WJA1865" s="401"/>
      <c r="WJB1865" s="401"/>
      <c r="WJC1865" s="401"/>
      <c r="WJD1865" s="401"/>
      <c r="WJE1865" s="401"/>
      <c r="WJF1865" s="401"/>
      <c r="WJG1865" s="401"/>
      <c r="WJH1865" s="401"/>
      <c r="WJI1865" s="401"/>
      <c r="WJJ1865" s="401"/>
      <c r="WJK1865" s="401"/>
      <c r="WJL1865" s="401"/>
      <c r="WJM1865" s="401"/>
      <c r="WJN1865" s="401"/>
      <c r="WJO1865" s="401"/>
      <c r="WJP1865" s="401"/>
      <c r="WJQ1865" s="401"/>
      <c r="WJR1865" s="401"/>
      <c r="WJS1865" s="401"/>
      <c r="WJT1865" s="401"/>
      <c r="WJU1865" s="401"/>
      <c r="WJV1865" s="401"/>
      <c r="WJW1865" s="401"/>
      <c r="WJX1865" s="401"/>
      <c r="WJY1865" s="401"/>
      <c r="WJZ1865" s="401"/>
      <c r="WKA1865" s="401"/>
      <c r="WKB1865" s="401"/>
      <c r="WKC1865" s="401"/>
      <c r="WKD1865" s="401"/>
      <c r="WKE1865" s="401"/>
      <c r="WKF1865" s="401"/>
      <c r="WKG1865" s="401"/>
      <c r="WKH1865" s="401"/>
      <c r="WKI1865" s="401"/>
      <c r="WKJ1865" s="401"/>
      <c r="WKK1865" s="401"/>
      <c r="WKL1865" s="401"/>
      <c r="WKM1865" s="401"/>
      <c r="WKN1865" s="401"/>
      <c r="WKO1865" s="401"/>
      <c r="WKP1865" s="401"/>
      <c r="WKQ1865" s="401"/>
      <c r="WKR1865" s="401"/>
      <c r="WKS1865" s="401"/>
      <c r="WKT1865" s="401"/>
      <c r="WKU1865" s="401"/>
      <c r="WKV1865" s="401"/>
      <c r="WKW1865" s="401"/>
      <c r="WKX1865" s="401"/>
      <c r="WKY1865" s="401"/>
      <c r="WKZ1865" s="401"/>
      <c r="WLA1865" s="401"/>
      <c r="WLB1865" s="401"/>
      <c r="WLC1865" s="401"/>
      <c r="WLD1865" s="401"/>
      <c r="WLE1865" s="401"/>
      <c r="WLF1865" s="401"/>
      <c r="WLG1865" s="401"/>
      <c r="WLH1865" s="401"/>
      <c r="WLI1865" s="401"/>
      <c r="WLJ1865" s="401"/>
      <c r="WLK1865" s="401"/>
      <c r="WLL1865" s="401"/>
      <c r="WLM1865" s="401"/>
      <c r="WLN1865" s="401"/>
      <c r="WLO1865" s="401"/>
      <c r="WLP1865" s="401"/>
      <c r="WLQ1865" s="401"/>
      <c r="WLR1865" s="401"/>
      <c r="WLS1865" s="401"/>
      <c r="WLT1865" s="401"/>
      <c r="WLU1865" s="401"/>
      <c r="WLV1865" s="401"/>
      <c r="WLW1865" s="401"/>
      <c r="WLX1865" s="401"/>
      <c r="WLY1865" s="401"/>
      <c r="WLZ1865" s="401"/>
      <c r="WMA1865" s="401"/>
      <c r="WMB1865" s="401"/>
      <c r="WMC1865" s="401"/>
      <c r="WMD1865" s="401"/>
      <c r="WME1865" s="401"/>
      <c r="WMF1865" s="401"/>
      <c r="WMG1865" s="401"/>
      <c r="WMH1865" s="401"/>
      <c r="WMI1865" s="401"/>
      <c r="WMJ1865" s="401"/>
      <c r="WMK1865" s="401"/>
      <c r="WML1865" s="401"/>
      <c r="WMM1865" s="401"/>
      <c r="WMN1865" s="401"/>
      <c r="WMO1865" s="401"/>
      <c r="WMP1865" s="401"/>
      <c r="WMQ1865" s="401"/>
      <c r="WMR1865" s="401"/>
      <c r="WMS1865" s="401"/>
      <c r="WMT1865" s="401"/>
      <c r="WMU1865" s="401"/>
      <c r="WMV1865" s="401"/>
      <c r="WMW1865" s="401"/>
      <c r="WMX1865" s="401"/>
      <c r="WMY1865" s="401"/>
      <c r="WMZ1865" s="401"/>
      <c r="WNA1865" s="401"/>
      <c r="WNB1865" s="401"/>
      <c r="WNC1865" s="401"/>
      <c r="WND1865" s="401"/>
      <c r="WNE1865" s="401"/>
      <c r="WNF1865" s="401"/>
      <c r="WNG1865" s="401"/>
      <c r="WNH1865" s="401"/>
      <c r="WNI1865" s="401"/>
      <c r="WNJ1865" s="401"/>
      <c r="WNK1865" s="401"/>
      <c r="WNL1865" s="401"/>
      <c r="WNM1865" s="401"/>
      <c r="WNN1865" s="401"/>
      <c r="WNO1865" s="401"/>
      <c r="WNP1865" s="401"/>
      <c r="WNQ1865" s="401"/>
      <c r="WNR1865" s="401"/>
      <c r="WNS1865" s="401"/>
      <c r="WNT1865" s="401"/>
      <c r="WNU1865" s="401"/>
      <c r="WNV1865" s="401"/>
      <c r="WNW1865" s="401"/>
      <c r="WNX1865" s="401"/>
      <c r="WNY1865" s="401"/>
      <c r="WNZ1865" s="401"/>
      <c r="WOA1865" s="401"/>
      <c r="WOB1865" s="401"/>
      <c r="WOC1865" s="401"/>
      <c r="WOD1865" s="401"/>
      <c r="WOE1865" s="401"/>
      <c r="WOF1865" s="401"/>
      <c r="WOG1865" s="401"/>
      <c r="WOH1865" s="401"/>
      <c r="WOI1865" s="401"/>
      <c r="WOJ1865" s="401"/>
      <c r="WOK1865" s="401"/>
      <c r="WOL1865" s="401"/>
      <c r="WOM1865" s="401"/>
      <c r="WON1865" s="401"/>
      <c r="WOO1865" s="401"/>
      <c r="WOP1865" s="401"/>
      <c r="WOQ1865" s="401"/>
      <c r="WOR1865" s="401"/>
      <c r="WOS1865" s="401"/>
      <c r="WOT1865" s="401"/>
      <c r="WOU1865" s="401"/>
      <c r="WOV1865" s="401"/>
      <c r="WOW1865" s="401"/>
      <c r="WOX1865" s="401"/>
      <c r="WOY1865" s="401"/>
      <c r="WOZ1865" s="401"/>
      <c r="WPA1865" s="401"/>
      <c r="WPB1865" s="401"/>
      <c r="WPC1865" s="401"/>
      <c r="WPD1865" s="401"/>
      <c r="WPE1865" s="401"/>
      <c r="WPF1865" s="401"/>
      <c r="WPG1865" s="401"/>
      <c r="WPH1865" s="401"/>
      <c r="WPI1865" s="401"/>
      <c r="WPJ1865" s="401"/>
      <c r="WPK1865" s="401"/>
      <c r="WPL1865" s="401"/>
      <c r="WPM1865" s="401"/>
      <c r="WPN1865" s="401"/>
      <c r="WPO1865" s="401"/>
      <c r="WPP1865" s="401"/>
      <c r="WPQ1865" s="401"/>
      <c r="WPR1865" s="401"/>
      <c r="WPS1865" s="401"/>
      <c r="WPT1865" s="401"/>
      <c r="WPU1865" s="401"/>
      <c r="WPV1865" s="401"/>
      <c r="WPW1865" s="401"/>
      <c r="WPX1865" s="401"/>
      <c r="WPY1865" s="401"/>
      <c r="WPZ1865" s="401"/>
      <c r="WQA1865" s="401"/>
      <c r="WQB1865" s="401"/>
      <c r="WQC1865" s="401"/>
      <c r="WQD1865" s="401"/>
      <c r="WQE1865" s="401"/>
      <c r="WQF1865" s="401"/>
      <c r="WQG1865" s="401"/>
      <c r="WQH1865" s="401"/>
      <c r="WQI1865" s="401"/>
      <c r="WQJ1865" s="401"/>
      <c r="WQK1865" s="401"/>
      <c r="WQL1865" s="401"/>
      <c r="WQM1865" s="401"/>
      <c r="WQN1865" s="401"/>
      <c r="WQO1865" s="401"/>
      <c r="WQP1865" s="401"/>
      <c r="WQQ1865" s="401"/>
      <c r="WQR1865" s="401"/>
      <c r="WQS1865" s="401"/>
      <c r="WQT1865" s="401"/>
      <c r="WQU1865" s="401"/>
      <c r="WQV1865" s="401"/>
      <c r="WQW1865" s="401"/>
      <c r="WQX1865" s="401"/>
      <c r="WQY1865" s="401"/>
      <c r="WQZ1865" s="401"/>
      <c r="WRA1865" s="401"/>
      <c r="WRB1865" s="401"/>
      <c r="WRC1865" s="401"/>
      <c r="WRD1865" s="401"/>
      <c r="WRE1865" s="401"/>
      <c r="WRF1865" s="401"/>
      <c r="WRG1865" s="401"/>
      <c r="WRH1865" s="401"/>
      <c r="WRI1865" s="401"/>
      <c r="WRJ1865" s="401"/>
      <c r="WRK1865" s="401"/>
      <c r="WRL1865" s="401"/>
      <c r="WRM1865" s="401"/>
      <c r="WRN1865" s="401"/>
      <c r="WRO1865" s="401"/>
      <c r="WRP1865" s="401"/>
      <c r="WRQ1865" s="401"/>
      <c r="WRR1865" s="401"/>
      <c r="WRS1865" s="401"/>
      <c r="WRT1865" s="401"/>
      <c r="WRU1865" s="401"/>
      <c r="WRV1865" s="401"/>
      <c r="WRW1865" s="401"/>
      <c r="WRX1865" s="401"/>
      <c r="WRY1865" s="401"/>
      <c r="WRZ1865" s="401"/>
      <c r="WSA1865" s="401"/>
      <c r="WSB1865" s="401"/>
      <c r="WSC1865" s="401"/>
      <c r="WSD1865" s="401"/>
      <c r="WSE1865" s="401"/>
      <c r="WSF1865" s="401"/>
      <c r="WSG1865" s="401"/>
      <c r="WSH1865" s="401"/>
      <c r="WSI1865" s="401"/>
      <c r="WSJ1865" s="401"/>
      <c r="WSK1865" s="401"/>
      <c r="WSL1865" s="401"/>
      <c r="WSM1865" s="401"/>
      <c r="WSN1865" s="401"/>
      <c r="WSO1865" s="401"/>
      <c r="WSP1865" s="401"/>
      <c r="WSQ1865" s="401"/>
      <c r="WSR1865" s="401"/>
      <c r="WSS1865" s="401"/>
      <c r="WST1865" s="401"/>
      <c r="WSU1865" s="401"/>
      <c r="WSV1865" s="401"/>
      <c r="WSW1865" s="401"/>
      <c r="WSX1865" s="401"/>
      <c r="WSY1865" s="401"/>
      <c r="WSZ1865" s="401"/>
      <c r="WTA1865" s="401"/>
      <c r="WTB1865" s="401"/>
      <c r="WTC1865" s="401"/>
      <c r="WTD1865" s="401"/>
      <c r="WTE1865" s="401"/>
      <c r="WTF1865" s="401"/>
      <c r="WTG1865" s="401"/>
      <c r="WTH1865" s="401"/>
      <c r="WTI1865" s="401"/>
      <c r="WTJ1865" s="401"/>
      <c r="WTK1865" s="401"/>
      <c r="WTL1865" s="401"/>
      <c r="WTM1865" s="401"/>
      <c r="WTN1865" s="401"/>
      <c r="WTO1865" s="401"/>
      <c r="WTP1865" s="401"/>
      <c r="WTQ1865" s="401"/>
      <c r="WTR1865" s="401"/>
      <c r="WTS1865" s="401"/>
      <c r="WTT1865" s="401"/>
      <c r="WTU1865" s="401"/>
      <c r="WTV1865" s="401"/>
      <c r="WTW1865" s="401"/>
      <c r="WTX1865" s="401"/>
      <c r="WTY1865" s="401"/>
      <c r="WTZ1865" s="401"/>
      <c r="WUA1865" s="401"/>
      <c r="WUB1865" s="401"/>
      <c r="WUC1865" s="401"/>
      <c r="WUD1865" s="401"/>
      <c r="WUE1865" s="401"/>
      <c r="WUF1865" s="401"/>
      <c r="WUG1865" s="401"/>
      <c r="WUH1865" s="401"/>
      <c r="WUI1865" s="401"/>
      <c r="WUJ1865" s="401"/>
      <c r="WUK1865" s="401"/>
      <c r="WUL1865" s="401"/>
      <c r="WUM1865" s="401"/>
      <c r="WUN1865" s="401"/>
      <c r="WUO1865" s="401"/>
      <c r="WUP1865" s="401"/>
      <c r="WUQ1865" s="401"/>
      <c r="WUR1865" s="401"/>
      <c r="WUS1865" s="401"/>
      <c r="WUT1865" s="401"/>
      <c r="WUU1865" s="401"/>
      <c r="WUV1865" s="401"/>
      <c r="WUW1865" s="401"/>
      <c r="WUX1865" s="401"/>
      <c r="WUY1865" s="401"/>
      <c r="WUZ1865" s="401"/>
      <c r="WVA1865" s="401"/>
      <c r="WVB1865" s="401"/>
      <c r="WVC1865" s="401"/>
      <c r="WVD1865" s="401"/>
      <c r="WVE1865" s="401"/>
    </row>
    <row r="1866" spans="1:16125" s="399" customFormat="1">
      <c r="A1866" s="397"/>
      <c r="B1866" s="397"/>
      <c r="C1866" s="400"/>
      <c r="D1866" s="400"/>
      <c r="E1866" s="5030"/>
      <c r="F1866" s="3459"/>
      <c r="G1866" s="3459"/>
      <c r="H1866" s="3459"/>
      <c r="I1866" s="3459"/>
      <c r="J1866" s="3459"/>
      <c r="K1866" s="397"/>
      <c r="L1866" s="401"/>
      <c r="M1866" s="401"/>
      <c r="N1866" s="401"/>
      <c r="O1866" s="401"/>
      <c r="P1866" s="401"/>
      <c r="Q1866" s="401"/>
      <c r="R1866" s="401"/>
      <c r="S1866" s="401"/>
      <c r="T1866" s="401"/>
      <c r="U1866" s="401"/>
      <c r="V1866" s="401"/>
      <c r="W1866" s="401"/>
      <c r="X1866" s="401"/>
      <c r="Y1866" s="401"/>
      <c r="Z1866" s="401"/>
      <c r="AA1866" s="401"/>
      <c r="AB1866" s="401"/>
      <c r="AC1866" s="401"/>
      <c r="AD1866" s="401"/>
      <c r="AE1866" s="401"/>
      <c r="AF1866" s="401"/>
      <c r="AG1866" s="401"/>
      <c r="AH1866" s="401"/>
      <c r="AI1866" s="401"/>
      <c r="AJ1866" s="401"/>
      <c r="AK1866" s="401"/>
      <c r="AL1866" s="401"/>
      <c r="AM1866" s="401"/>
      <c r="AN1866" s="401"/>
      <c r="AO1866" s="401"/>
      <c r="AP1866" s="401"/>
      <c r="AQ1866" s="401"/>
      <c r="AR1866" s="401"/>
      <c r="AS1866" s="401"/>
      <c r="AT1866" s="401"/>
      <c r="AU1866" s="401"/>
      <c r="AV1866" s="401"/>
      <c r="AW1866" s="401"/>
      <c r="AX1866" s="401"/>
      <c r="AY1866" s="401"/>
      <c r="AZ1866" s="401"/>
      <c r="BA1866" s="401"/>
      <c r="BB1866" s="401"/>
      <c r="BC1866" s="401"/>
      <c r="BD1866" s="401"/>
      <c r="BE1866" s="401"/>
      <c r="BF1866" s="401"/>
      <c r="BG1866" s="401"/>
      <c r="BH1866" s="401"/>
      <c r="BI1866" s="401"/>
      <c r="BJ1866" s="401"/>
      <c r="BK1866" s="401"/>
      <c r="BL1866" s="401"/>
      <c r="BM1866" s="401"/>
      <c r="BN1866" s="401"/>
      <c r="BO1866" s="401"/>
      <c r="BP1866" s="401"/>
      <c r="BQ1866" s="401"/>
      <c r="BR1866" s="401"/>
      <c r="BS1866" s="401"/>
      <c r="BT1866" s="401"/>
      <c r="BU1866" s="401"/>
      <c r="BV1866" s="401"/>
      <c r="BW1866" s="401"/>
      <c r="BX1866" s="401"/>
      <c r="BY1866" s="401"/>
      <c r="BZ1866" s="401"/>
      <c r="CA1866" s="401"/>
      <c r="CB1866" s="401"/>
      <c r="CC1866" s="401"/>
      <c r="CD1866" s="401"/>
      <c r="CE1866" s="401"/>
      <c r="CF1866" s="401"/>
      <c r="CG1866" s="401"/>
      <c r="CH1866" s="401"/>
      <c r="CI1866" s="401"/>
      <c r="CJ1866" s="401"/>
      <c r="CK1866" s="401"/>
      <c r="CL1866" s="401"/>
      <c r="CM1866" s="401"/>
      <c r="CN1866" s="401"/>
      <c r="CO1866" s="401"/>
      <c r="CP1866" s="401"/>
      <c r="CQ1866" s="401"/>
      <c r="CR1866" s="401"/>
      <c r="CS1866" s="401"/>
      <c r="CT1866" s="401"/>
      <c r="CU1866" s="401"/>
      <c r="CV1866" s="401"/>
      <c r="CW1866" s="401"/>
      <c r="CX1866" s="401"/>
      <c r="CY1866" s="401"/>
      <c r="CZ1866" s="401"/>
      <c r="DA1866" s="401"/>
      <c r="DB1866" s="401"/>
      <c r="DC1866" s="401"/>
      <c r="DD1866" s="401"/>
      <c r="DE1866" s="401"/>
      <c r="DF1866" s="401"/>
      <c r="DG1866" s="401"/>
      <c r="DH1866" s="401"/>
      <c r="DI1866" s="401"/>
      <c r="DJ1866" s="401"/>
      <c r="DK1866" s="401"/>
      <c r="DL1866" s="401"/>
      <c r="DM1866" s="401"/>
      <c r="DN1866" s="401"/>
      <c r="DO1866" s="401"/>
      <c r="DP1866" s="401"/>
      <c r="DQ1866" s="401"/>
      <c r="DR1866" s="401"/>
      <c r="DS1866" s="401"/>
      <c r="DT1866" s="401"/>
      <c r="DU1866" s="401"/>
      <c r="DV1866" s="401"/>
      <c r="DW1866" s="401"/>
      <c r="DX1866" s="401"/>
      <c r="DY1866" s="401"/>
      <c r="DZ1866" s="401"/>
      <c r="EA1866" s="401"/>
      <c r="EB1866" s="401"/>
      <c r="EC1866" s="401"/>
      <c r="ED1866" s="401"/>
      <c r="EE1866" s="401"/>
      <c r="EF1866" s="401"/>
      <c r="EG1866" s="401"/>
      <c r="EH1866" s="401"/>
      <c r="EI1866" s="401"/>
      <c r="EJ1866" s="401"/>
      <c r="EK1866" s="401"/>
      <c r="EL1866" s="401"/>
      <c r="EM1866" s="401"/>
      <c r="EN1866" s="401"/>
      <c r="EO1866" s="401"/>
      <c r="EP1866" s="401"/>
      <c r="EQ1866" s="401"/>
      <c r="ER1866" s="401"/>
      <c r="ES1866" s="401"/>
      <c r="ET1866" s="401"/>
      <c r="EU1866" s="401"/>
      <c r="EV1866" s="401"/>
      <c r="EW1866" s="401"/>
      <c r="EX1866" s="401"/>
      <c r="EY1866" s="401"/>
      <c r="EZ1866" s="401"/>
      <c r="FA1866" s="401"/>
      <c r="FB1866" s="401"/>
      <c r="FC1866" s="401"/>
      <c r="FD1866" s="401"/>
      <c r="FE1866" s="401"/>
      <c r="FF1866" s="401"/>
      <c r="FG1866" s="401"/>
      <c r="FH1866" s="401"/>
      <c r="FI1866" s="401"/>
      <c r="FJ1866" s="401"/>
      <c r="FK1866" s="401"/>
      <c r="FL1866" s="401"/>
      <c r="FM1866" s="401"/>
      <c r="FN1866" s="401"/>
      <c r="FO1866" s="401"/>
      <c r="FP1866" s="401"/>
      <c r="FQ1866" s="401"/>
      <c r="FR1866" s="401"/>
      <c r="FS1866" s="401"/>
      <c r="FT1866" s="401"/>
      <c r="FU1866" s="401"/>
      <c r="FV1866" s="401"/>
      <c r="FW1866" s="401"/>
      <c r="FX1866" s="401"/>
      <c r="FY1866" s="401"/>
      <c r="FZ1866" s="401"/>
      <c r="GA1866" s="401"/>
      <c r="GB1866" s="401"/>
      <c r="GC1866" s="401"/>
      <c r="GD1866" s="401"/>
      <c r="GE1866" s="401"/>
      <c r="GF1866" s="401"/>
      <c r="GG1866" s="401"/>
      <c r="GH1866" s="401"/>
      <c r="GI1866" s="401"/>
      <c r="GJ1866" s="401"/>
      <c r="GK1866" s="401"/>
      <c r="GL1866" s="401"/>
      <c r="GM1866" s="401"/>
      <c r="GN1866" s="401"/>
      <c r="GO1866" s="401"/>
      <c r="GP1866" s="401"/>
      <c r="GQ1866" s="401"/>
      <c r="GR1866" s="401"/>
      <c r="GS1866" s="401"/>
      <c r="GT1866" s="401"/>
      <c r="GU1866" s="401"/>
      <c r="GV1866" s="401"/>
      <c r="GW1866" s="401"/>
      <c r="GX1866" s="401"/>
      <c r="GY1866" s="401"/>
      <c r="GZ1866" s="401"/>
      <c r="HA1866" s="401"/>
      <c r="HB1866" s="401"/>
      <c r="HC1866" s="401"/>
      <c r="HD1866" s="401"/>
      <c r="HE1866" s="401"/>
      <c r="HF1866" s="401"/>
      <c r="HG1866" s="401"/>
      <c r="HH1866" s="401"/>
      <c r="HI1866" s="401"/>
      <c r="HJ1866" s="401"/>
      <c r="HK1866" s="401"/>
      <c r="HL1866" s="401"/>
      <c r="HM1866" s="401"/>
      <c r="HN1866" s="401"/>
      <c r="HO1866" s="401"/>
      <c r="HP1866" s="401"/>
      <c r="HQ1866" s="401"/>
      <c r="HR1866" s="401"/>
      <c r="HS1866" s="401"/>
      <c r="HT1866" s="401"/>
      <c r="HU1866" s="401"/>
      <c r="HV1866" s="401"/>
      <c r="HW1866" s="401"/>
      <c r="HX1866" s="401"/>
      <c r="HY1866" s="401"/>
      <c r="HZ1866" s="401"/>
      <c r="IA1866" s="401"/>
      <c r="IB1866" s="401"/>
      <c r="IC1866" s="401"/>
      <c r="ID1866" s="401"/>
      <c r="IE1866" s="401"/>
      <c r="IF1866" s="401"/>
      <c r="IG1866" s="401"/>
      <c r="IH1866" s="401"/>
      <c r="II1866" s="401"/>
      <c r="IJ1866" s="401"/>
      <c r="IK1866" s="401"/>
      <c r="IL1866" s="401"/>
      <c r="IM1866" s="401"/>
      <c r="IN1866" s="401"/>
      <c r="IO1866" s="401"/>
      <c r="IP1866" s="401"/>
      <c r="IQ1866" s="401"/>
      <c r="IR1866" s="401"/>
      <c r="IS1866" s="401"/>
      <c r="IT1866" s="401"/>
      <c r="IU1866" s="401"/>
      <c r="IV1866" s="401"/>
      <c r="IW1866" s="401"/>
      <c r="IX1866" s="401"/>
      <c r="IY1866" s="401"/>
      <c r="IZ1866" s="401"/>
      <c r="JA1866" s="401"/>
      <c r="JB1866" s="401"/>
      <c r="JC1866" s="401"/>
      <c r="JD1866" s="401"/>
      <c r="JE1866" s="401"/>
      <c r="JF1866" s="401"/>
      <c r="JG1866" s="401"/>
      <c r="JH1866" s="401"/>
      <c r="JI1866" s="401"/>
      <c r="JJ1866" s="401"/>
      <c r="JK1866" s="401"/>
      <c r="JL1866" s="401"/>
      <c r="JM1866" s="401"/>
      <c r="JN1866" s="401"/>
      <c r="JO1866" s="401"/>
      <c r="JP1866" s="401"/>
      <c r="JQ1866" s="401"/>
      <c r="JR1866" s="401"/>
      <c r="JS1866" s="401"/>
      <c r="JT1866" s="401"/>
      <c r="JU1866" s="401"/>
      <c r="JV1866" s="401"/>
      <c r="JW1866" s="401"/>
      <c r="JX1866" s="401"/>
      <c r="JY1866" s="401"/>
      <c r="JZ1866" s="401"/>
      <c r="KA1866" s="401"/>
      <c r="KB1866" s="401"/>
      <c r="KC1866" s="401"/>
      <c r="KD1866" s="401"/>
      <c r="KE1866" s="401"/>
      <c r="KF1866" s="401"/>
      <c r="KG1866" s="401"/>
      <c r="KH1866" s="401"/>
      <c r="KI1866" s="401"/>
      <c r="KJ1866" s="401"/>
      <c r="KK1866" s="401"/>
      <c r="KL1866" s="401"/>
      <c r="KM1866" s="401"/>
      <c r="KN1866" s="401"/>
      <c r="KO1866" s="401"/>
      <c r="KP1866" s="401"/>
      <c r="KQ1866" s="401"/>
      <c r="KR1866" s="401"/>
      <c r="KS1866" s="401"/>
      <c r="KT1866" s="401"/>
      <c r="KU1866" s="401"/>
      <c r="KV1866" s="401"/>
      <c r="KW1866" s="401"/>
      <c r="KX1866" s="401"/>
      <c r="KY1866" s="401"/>
      <c r="KZ1866" s="401"/>
      <c r="LA1866" s="401"/>
      <c r="LB1866" s="401"/>
      <c r="LC1866" s="401"/>
      <c r="LD1866" s="401"/>
      <c r="LE1866" s="401"/>
      <c r="LF1866" s="401"/>
      <c r="LG1866" s="401"/>
      <c r="LH1866" s="401"/>
      <c r="LI1866" s="401"/>
      <c r="LJ1866" s="401"/>
      <c r="LK1866" s="401"/>
      <c r="LL1866" s="401"/>
      <c r="LM1866" s="401"/>
      <c r="LN1866" s="401"/>
      <c r="LO1866" s="401"/>
      <c r="LP1866" s="401"/>
      <c r="LQ1866" s="401"/>
      <c r="LR1866" s="401"/>
      <c r="LS1866" s="401"/>
      <c r="LT1866" s="401"/>
      <c r="LU1866" s="401"/>
      <c r="LV1866" s="401"/>
      <c r="LW1866" s="401"/>
      <c r="LX1866" s="401"/>
      <c r="LY1866" s="401"/>
      <c r="LZ1866" s="401"/>
      <c r="MA1866" s="401"/>
      <c r="MB1866" s="401"/>
      <c r="MC1866" s="401"/>
      <c r="MD1866" s="401"/>
      <c r="ME1866" s="401"/>
      <c r="MF1866" s="401"/>
      <c r="MG1866" s="401"/>
      <c r="MH1866" s="401"/>
      <c r="MI1866" s="401"/>
      <c r="MJ1866" s="401"/>
      <c r="MK1866" s="401"/>
      <c r="ML1866" s="401"/>
      <c r="MM1866" s="401"/>
      <c r="MN1866" s="401"/>
      <c r="MO1866" s="401"/>
      <c r="MP1866" s="401"/>
      <c r="MQ1866" s="401"/>
      <c r="MR1866" s="401"/>
      <c r="MS1866" s="401"/>
      <c r="MT1866" s="401"/>
      <c r="MU1866" s="401"/>
      <c r="MV1866" s="401"/>
      <c r="MW1866" s="401"/>
      <c r="MX1866" s="401"/>
      <c r="MY1866" s="401"/>
      <c r="MZ1866" s="401"/>
      <c r="NA1866" s="401"/>
      <c r="NB1866" s="401"/>
      <c r="NC1866" s="401"/>
      <c r="ND1866" s="401"/>
      <c r="NE1866" s="401"/>
      <c r="NF1866" s="401"/>
      <c r="NG1866" s="401"/>
      <c r="NH1866" s="401"/>
      <c r="NI1866" s="401"/>
      <c r="NJ1866" s="401"/>
      <c r="NK1866" s="401"/>
      <c r="NL1866" s="401"/>
      <c r="NM1866" s="401"/>
      <c r="NN1866" s="401"/>
      <c r="NO1866" s="401"/>
      <c r="NP1866" s="401"/>
      <c r="NQ1866" s="401"/>
      <c r="NR1866" s="401"/>
      <c r="NS1866" s="401"/>
      <c r="NT1866" s="401"/>
      <c r="NU1866" s="401"/>
      <c r="NV1866" s="401"/>
      <c r="NW1866" s="401"/>
      <c r="NX1866" s="401"/>
      <c r="NY1866" s="401"/>
      <c r="NZ1866" s="401"/>
      <c r="OA1866" s="401"/>
      <c r="OB1866" s="401"/>
      <c r="OC1866" s="401"/>
      <c r="OD1866" s="401"/>
      <c r="OE1866" s="401"/>
      <c r="OF1866" s="401"/>
      <c r="OG1866" s="401"/>
      <c r="OH1866" s="401"/>
      <c r="OI1866" s="401"/>
      <c r="OJ1866" s="401"/>
      <c r="OK1866" s="401"/>
      <c r="OL1866" s="401"/>
      <c r="OM1866" s="401"/>
      <c r="ON1866" s="401"/>
      <c r="OO1866" s="401"/>
      <c r="OP1866" s="401"/>
      <c r="OQ1866" s="401"/>
      <c r="OR1866" s="401"/>
      <c r="OS1866" s="401"/>
      <c r="OT1866" s="401"/>
      <c r="OU1866" s="401"/>
      <c r="OV1866" s="401"/>
      <c r="OW1866" s="401"/>
      <c r="OX1866" s="401"/>
      <c r="OY1866" s="401"/>
      <c r="OZ1866" s="401"/>
      <c r="PA1866" s="401"/>
      <c r="PB1866" s="401"/>
      <c r="PC1866" s="401"/>
      <c r="PD1866" s="401"/>
      <c r="PE1866" s="401"/>
      <c r="PF1866" s="401"/>
      <c r="PG1866" s="401"/>
      <c r="PH1866" s="401"/>
      <c r="PI1866" s="401"/>
      <c r="PJ1866" s="401"/>
      <c r="PK1866" s="401"/>
      <c r="PL1866" s="401"/>
      <c r="PM1866" s="401"/>
      <c r="PN1866" s="401"/>
      <c r="PO1866" s="401"/>
      <c r="PP1866" s="401"/>
      <c r="PQ1866" s="401"/>
      <c r="PR1866" s="401"/>
      <c r="PS1866" s="401"/>
      <c r="PT1866" s="401"/>
      <c r="PU1866" s="401"/>
      <c r="PV1866" s="401"/>
      <c r="PW1866" s="401"/>
      <c r="PX1866" s="401"/>
      <c r="PY1866" s="401"/>
      <c r="PZ1866" s="401"/>
      <c r="QA1866" s="401"/>
      <c r="QB1866" s="401"/>
      <c r="QC1866" s="401"/>
      <c r="QD1866" s="401"/>
      <c r="QE1866" s="401"/>
      <c r="QF1866" s="401"/>
      <c r="QG1866" s="401"/>
      <c r="QH1866" s="401"/>
      <c r="QI1866" s="401"/>
      <c r="QJ1866" s="401"/>
      <c r="QK1866" s="401"/>
      <c r="QL1866" s="401"/>
      <c r="QM1866" s="401"/>
      <c r="QN1866" s="401"/>
      <c r="QO1866" s="401"/>
      <c r="QP1866" s="401"/>
      <c r="QQ1866" s="401"/>
      <c r="QR1866" s="401"/>
      <c r="QS1866" s="401"/>
      <c r="QT1866" s="401"/>
      <c r="QU1866" s="401"/>
      <c r="QV1866" s="401"/>
      <c r="QW1866" s="401"/>
      <c r="QX1866" s="401"/>
      <c r="QY1866" s="401"/>
      <c r="QZ1866" s="401"/>
      <c r="RA1866" s="401"/>
      <c r="RB1866" s="401"/>
      <c r="RC1866" s="401"/>
      <c r="RD1866" s="401"/>
      <c r="RE1866" s="401"/>
      <c r="RF1866" s="401"/>
      <c r="RG1866" s="401"/>
      <c r="RH1866" s="401"/>
      <c r="RI1866" s="401"/>
      <c r="RJ1866" s="401"/>
      <c r="RK1866" s="401"/>
      <c r="RL1866" s="401"/>
      <c r="RM1866" s="401"/>
      <c r="RN1866" s="401"/>
      <c r="RO1866" s="401"/>
      <c r="RP1866" s="401"/>
      <c r="RQ1866" s="401"/>
      <c r="RR1866" s="401"/>
      <c r="RS1866" s="401"/>
      <c r="RT1866" s="401"/>
      <c r="RU1866" s="401"/>
      <c r="RV1866" s="401"/>
      <c r="RW1866" s="401"/>
      <c r="RX1866" s="401"/>
      <c r="RY1866" s="401"/>
      <c r="RZ1866" s="401"/>
      <c r="SA1866" s="401"/>
      <c r="SB1866" s="401"/>
      <c r="SC1866" s="401"/>
      <c r="SD1866" s="401"/>
      <c r="SE1866" s="401"/>
      <c r="SF1866" s="401"/>
      <c r="SG1866" s="401"/>
      <c r="SH1866" s="401"/>
      <c r="SI1866" s="401"/>
      <c r="SJ1866" s="401"/>
      <c r="SK1866" s="401"/>
      <c r="SL1866" s="401"/>
      <c r="SM1866" s="401"/>
      <c r="SN1866" s="401"/>
      <c r="SO1866" s="401"/>
      <c r="SP1866" s="401"/>
      <c r="SQ1866" s="401"/>
      <c r="SR1866" s="401"/>
      <c r="SS1866" s="401"/>
      <c r="ST1866" s="401"/>
      <c r="SU1866" s="401"/>
      <c r="SV1866" s="401"/>
      <c r="SW1866" s="401"/>
      <c r="SX1866" s="401"/>
      <c r="SY1866" s="401"/>
      <c r="SZ1866" s="401"/>
      <c r="TA1866" s="401"/>
      <c r="TB1866" s="401"/>
      <c r="TC1866" s="401"/>
      <c r="TD1866" s="401"/>
      <c r="TE1866" s="401"/>
      <c r="TF1866" s="401"/>
      <c r="TG1866" s="401"/>
      <c r="TH1866" s="401"/>
      <c r="TI1866" s="401"/>
      <c r="TJ1866" s="401"/>
      <c r="TK1866" s="401"/>
      <c r="TL1866" s="401"/>
      <c r="TM1866" s="401"/>
      <c r="TN1866" s="401"/>
      <c r="TO1866" s="401"/>
      <c r="TP1866" s="401"/>
      <c r="TQ1866" s="401"/>
      <c r="TR1866" s="401"/>
      <c r="TS1866" s="401"/>
      <c r="TT1866" s="401"/>
      <c r="TU1866" s="401"/>
      <c r="TV1866" s="401"/>
      <c r="TW1866" s="401"/>
      <c r="TX1866" s="401"/>
      <c r="TY1866" s="401"/>
      <c r="TZ1866" s="401"/>
      <c r="UA1866" s="401"/>
      <c r="UB1866" s="401"/>
      <c r="UC1866" s="401"/>
      <c r="UD1866" s="401"/>
      <c r="UE1866" s="401"/>
      <c r="UF1866" s="401"/>
      <c r="UG1866" s="401"/>
      <c r="UH1866" s="401"/>
      <c r="UI1866" s="401"/>
      <c r="UJ1866" s="401"/>
      <c r="UK1866" s="401"/>
      <c r="UL1866" s="401"/>
      <c r="UM1866" s="401"/>
      <c r="UN1866" s="401"/>
      <c r="UO1866" s="401"/>
      <c r="UP1866" s="401"/>
      <c r="UQ1866" s="401"/>
      <c r="UR1866" s="401"/>
      <c r="US1866" s="401"/>
      <c r="UT1866" s="401"/>
      <c r="UU1866" s="401"/>
      <c r="UV1866" s="401"/>
      <c r="UW1866" s="401"/>
      <c r="UX1866" s="401"/>
      <c r="UY1866" s="401"/>
      <c r="UZ1866" s="401"/>
      <c r="VA1866" s="401"/>
      <c r="VB1866" s="401"/>
      <c r="VC1866" s="401"/>
      <c r="VD1866" s="401"/>
      <c r="VE1866" s="401"/>
      <c r="VF1866" s="401"/>
      <c r="VG1866" s="401"/>
      <c r="VH1866" s="401"/>
      <c r="VI1866" s="401"/>
      <c r="VJ1866" s="401"/>
      <c r="VK1866" s="401"/>
      <c r="VL1866" s="401"/>
      <c r="VM1866" s="401"/>
      <c r="VN1866" s="401"/>
      <c r="VO1866" s="401"/>
      <c r="VP1866" s="401"/>
      <c r="VQ1866" s="401"/>
      <c r="VR1866" s="401"/>
      <c r="VS1866" s="401"/>
      <c r="VT1866" s="401"/>
      <c r="VU1866" s="401"/>
      <c r="VV1866" s="401"/>
      <c r="VW1866" s="401"/>
      <c r="VX1866" s="401"/>
      <c r="VY1866" s="401"/>
      <c r="VZ1866" s="401"/>
      <c r="WA1866" s="401"/>
      <c r="WB1866" s="401"/>
      <c r="WC1866" s="401"/>
      <c r="WD1866" s="401"/>
      <c r="WE1866" s="401"/>
      <c r="WF1866" s="401"/>
      <c r="WG1866" s="401"/>
      <c r="WH1866" s="401"/>
      <c r="WI1866" s="401"/>
      <c r="WJ1866" s="401"/>
      <c r="WK1866" s="401"/>
      <c r="WL1866" s="401"/>
      <c r="WM1866" s="401"/>
      <c r="WN1866" s="401"/>
      <c r="WO1866" s="401"/>
      <c r="WP1866" s="401"/>
      <c r="WQ1866" s="401"/>
      <c r="WR1866" s="401"/>
      <c r="WS1866" s="401"/>
      <c r="WT1866" s="401"/>
      <c r="WU1866" s="401"/>
      <c r="WV1866" s="401"/>
      <c r="WW1866" s="401"/>
      <c r="WX1866" s="401"/>
      <c r="WY1866" s="401"/>
      <c r="WZ1866" s="401"/>
      <c r="XA1866" s="401"/>
      <c r="XB1866" s="401"/>
      <c r="XC1866" s="401"/>
      <c r="XD1866" s="401"/>
      <c r="XE1866" s="401"/>
      <c r="XF1866" s="401"/>
      <c r="XG1866" s="401"/>
      <c r="XH1866" s="401"/>
      <c r="XI1866" s="401"/>
      <c r="XJ1866" s="401"/>
      <c r="XK1866" s="401"/>
      <c r="XL1866" s="401"/>
      <c r="XM1866" s="401"/>
      <c r="XN1866" s="401"/>
      <c r="XO1866" s="401"/>
      <c r="XP1866" s="401"/>
      <c r="XQ1866" s="401"/>
      <c r="XR1866" s="401"/>
      <c r="XS1866" s="401"/>
      <c r="XT1866" s="401"/>
      <c r="XU1866" s="401"/>
      <c r="XV1866" s="401"/>
      <c r="XW1866" s="401"/>
      <c r="XX1866" s="401"/>
      <c r="XY1866" s="401"/>
      <c r="XZ1866" s="401"/>
      <c r="YA1866" s="401"/>
      <c r="YB1866" s="401"/>
      <c r="YC1866" s="401"/>
      <c r="YD1866" s="401"/>
      <c r="YE1866" s="401"/>
      <c r="YF1866" s="401"/>
      <c r="YG1866" s="401"/>
      <c r="YH1866" s="401"/>
      <c r="YI1866" s="401"/>
      <c r="YJ1866" s="401"/>
      <c r="YK1866" s="401"/>
      <c r="YL1866" s="401"/>
      <c r="YM1866" s="401"/>
      <c r="YN1866" s="401"/>
      <c r="YO1866" s="401"/>
      <c r="YP1866" s="401"/>
      <c r="YQ1866" s="401"/>
      <c r="YR1866" s="401"/>
      <c r="YS1866" s="401"/>
      <c r="YT1866" s="401"/>
      <c r="YU1866" s="401"/>
      <c r="YV1866" s="401"/>
      <c r="YW1866" s="401"/>
      <c r="YX1866" s="401"/>
      <c r="YY1866" s="401"/>
      <c r="YZ1866" s="401"/>
      <c r="ZA1866" s="401"/>
      <c r="ZB1866" s="401"/>
      <c r="ZC1866" s="401"/>
      <c r="ZD1866" s="401"/>
      <c r="ZE1866" s="401"/>
      <c r="ZF1866" s="401"/>
      <c r="ZG1866" s="401"/>
      <c r="ZH1866" s="401"/>
      <c r="ZI1866" s="401"/>
      <c r="ZJ1866" s="401"/>
      <c r="ZK1866" s="401"/>
      <c r="ZL1866" s="401"/>
      <c r="ZM1866" s="401"/>
      <c r="ZN1866" s="401"/>
      <c r="ZO1866" s="401"/>
      <c r="ZP1866" s="401"/>
      <c r="ZQ1866" s="401"/>
      <c r="ZR1866" s="401"/>
      <c r="ZS1866" s="401"/>
      <c r="ZT1866" s="401"/>
      <c r="ZU1866" s="401"/>
      <c r="ZV1866" s="401"/>
      <c r="ZW1866" s="401"/>
      <c r="ZX1866" s="401"/>
      <c r="ZY1866" s="401"/>
      <c r="ZZ1866" s="401"/>
      <c r="AAA1866" s="401"/>
      <c r="AAB1866" s="401"/>
      <c r="AAC1866" s="401"/>
      <c r="AAD1866" s="401"/>
      <c r="AAE1866" s="401"/>
      <c r="AAF1866" s="401"/>
      <c r="AAG1866" s="401"/>
      <c r="AAH1866" s="401"/>
      <c r="AAI1866" s="401"/>
      <c r="AAJ1866" s="401"/>
      <c r="AAK1866" s="401"/>
      <c r="AAL1866" s="401"/>
      <c r="AAM1866" s="401"/>
      <c r="AAN1866" s="401"/>
      <c r="AAO1866" s="401"/>
      <c r="AAP1866" s="401"/>
      <c r="AAQ1866" s="401"/>
      <c r="AAR1866" s="401"/>
      <c r="AAS1866" s="401"/>
      <c r="AAT1866" s="401"/>
      <c r="AAU1866" s="401"/>
      <c r="AAV1866" s="401"/>
      <c r="AAW1866" s="401"/>
      <c r="AAX1866" s="401"/>
      <c r="AAY1866" s="401"/>
      <c r="AAZ1866" s="401"/>
      <c r="ABA1866" s="401"/>
      <c r="ABB1866" s="401"/>
      <c r="ABC1866" s="401"/>
      <c r="ABD1866" s="401"/>
      <c r="ABE1866" s="401"/>
      <c r="ABF1866" s="401"/>
      <c r="ABG1866" s="401"/>
      <c r="ABH1866" s="401"/>
      <c r="ABI1866" s="401"/>
      <c r="ABJ1866" s="401"/>
      <c r="ABK1866" s="401"/>
      <c r="ABL1866" s="401"/>
      <c r="ABM1866" s="401"/>
      <c r="ABN1866" s="401"/>
      <c r="ABO1866" s="401"/>
      <c r="ABP1866" s="401"/>
      <c r="ABQ1866" s="401"/>
      <c r="ABR1866" s="401"/>
      <c r="ABS1866" s="401"/>
      <c r="ABT1866" s="401"/>
      <c r="ABU1866" s="401"/>
      <c r="ABV1866" s="401"/>
      <c r="ABW1866" s="401"/>
      <c r="ABX1866" s="401"/>
      <c r="ABY1866" s="401"/>
      <c r="ABZ1866" s="401"/>
      <c r="ACA1866" s="401"/>
      <c r="ACB1866" s="401"/>
      <c r="ACC1866" s="401"/>
      <c r="ACD1866" s="401"/>
      <c r="ACE1866" s="401"/>
      <c r="ACF1866" s="401"/>
      <c r="ACG1866" s="401"/>
      <c r="ACH1866" s="401"/>
      <c r="ACI1866" s="401"/>
      <c r="ACJ1866" s="401"/>
      <c r="ACK1866" s="401"/>
      <c r="ACL1866" s="401"/>
      <c r="ACM1866" s="401"/>
      <c r="ACN1866" s="401"/>
      <c r="ACO1866" s="401"/>
      <c r="ACP1866" s="401"/>
      <c r="ACQ1866" s="401"/>
      <c r="ACR1866" s="401"/>
      <c r="ACS1866" s="401"/>
      <c r="ACT1866" s="401"/>
      <c r="ACU1866" s="401"/>
      <c r="ACV1866" s="401"/>
      <c r="ACW1866" s="401"/>
      <c r="ACX1866" s="401"/>
      <c r="ACY1866" s="401"/>
      <c r="ACZ1866" s="401"/>
      <c r="ADA1866" s="401"/>
      <c r="ADB1866" s="401"/>
      <c r="ADC1866" s="401"/>
      <c r="ADD1866" s="401"/>
      <c r="ADE1866" s="401"/>
      <c r="ADF1866" s="401"/>
      <c r="ADG1866" s="401"/>
      <c r="ADH1866" s="401"/>
      <c r="ADI1866" s="401"/>
      <c r="ADJ1866" s="401"/>
      <c r="ADK1866" s="401"/>
      <c r="ADL1866" s="401"/>
      <c r="ADM1866" s="401"/>
      <c r="ADN1866" s="401"/>
      <c r="ADO1866" s="401"/>
      <c r="ADP1866" s="401"/>
      <c r="ADQ1866" s="401"/>
      <c r="ADR1866" s="401"/>
      <c r="ADS1866" s="401"/>
      <c r="ADT1866" s="401"/>
      <c r="ADU1866" s="401"/>
      <c r="ADV1866" s="401"/>
      <c r="ADW1866" s="401"/>
      <c r="ADX1866" s="401"/>
      <c r="ADY1866" s="401"/>
      <c r="ADZ1866" s="401"/>
      <c r="AEA1866" s="401"/>
      <c r="AEB1866" s="401"/>
      <c r="AEC1866" s="401"/>
      <c r="AED1866" s="401"/>
      <c r="AEE1866" s="401"/>
      <c r="AEF1866" s="401"/>
      <c r="AEG1866" s="401"/>
      <c r="AEH1866" s="401"/>
      <c r="AEI1866" s="401"/>
      <c r="AEJ1866" s="401"/>
      <c r="AEK1866" s="401"/>
      <c r="AEL1866" s="401"/>
      <c r="AEM1866" s="401"/>
      <c r="AEN1866" s="401"/>
      <c r="AEO1866" s="401"/>
      <c r="AEP1866" s="401"/>
      <c r="AEQ1866" s="401"/>
      <c r="AER1866" s="401"/>
      <c r="AES1866" s="401"/>
      <c r="AET1866" s="401"/>
      <c r="AEU1866" s="401"/>
      <c r="AEV1866" s="401"/>
      <c r="AEW1866" s="401"/>
      <c r="AEX1866" s="401"/>
      <c r="AEY1866" s="401"/>
      <c r="AEZ1866" s="401"/>
      <c r="AFA1866" s="401"/>
      <c r="AFB1866" s="401"/>
      <c r="AFC1866" s="401"/>
      <c r="AFD1866" s="401"/>
      <c r="AFE1866" s="401"/>
      <c r="AFF1866" s="401"/>
      <c r="AFG1866" s="401"/>
      <c r="AFH1866" s="401"/>
      <c r="AFI1866" s="401"/>
      <c r="AFJ1866" s="401"/>
      <c r="AFK1866" s="401"/>
      <c r="AFL1866" s="401"/>
      <c r="AFM1866" s="401"/>
      <c r="AFN1866" s="401"/>
      <c r="AFO1866" s="401"/>
      <c r="AFP1866" s="401"/>
      <c r="AFQ1866" s="401"/>
      <c r="AFR1866" s="401"/>
      <c r="AFS1866" s="401"/>
      <c r="AFT1866" s="401"/>
      <c r="AFU1866" s="401"/>
      <c r="AFV1866" s="401"/>
      <c r="AFW1866" s="401"/>
      <c r="AFX1866" s="401"/>
      <c r="AFY1866" s="401"/>
      <c r="AFZ1866" s="401"/>
      <c r="AGA1866" s="401"/>
      <c r="AGB1866" s="401"/>
      <c r="AGC1866" s="401"/>
      <c r="AGD1866" s="401"/>
      <c r="AGE1866" s="401"/>
      <c r="AGF1866" s="401"/>
      <c r="AGG1866" s="401"/>
      <c r="AGH1866" s="401"/>
      <c r="AGI1866" s="401"/>
      <c r="AGJ1866" s="401"/>
      <c r="AGK1866" s="401"/>
      <c r="AGL1866" s="401"/>
      <c r="AGM1866" s="401"/>
      <c r="AGN1866" s="401"/>
      <c r="AGO1866" s="401"/>
      <c r="AGP1866" s="401"/>
      <c r="AGQ1866" s="401"/>
      <c r="AGR1866" s="401"/>
      <c r="AGS1866" s="401"/>
      <c r="AGT1866" s="401"/>
      <c r="AGU1866" s="401"/>
      <c r="AGV1866" s="401"/>
      <c r="AGW1866" s="401"/>
      <c r="AGX1866" s="401"/>
      <c r="AGY1866" s="401"/>
      <c r="AGZ1866" s="401"/>
      <c r="AHA1866" s="401"/>
      <c r="AHB1866" s="401"/>
      <c r="AHC1866" s="401"/>
      <c r="AHD1866" s="401"/>
      <c r="AHE1866" s="401"/>
      <c r="AHF1866" s="401"/>
      <c r="AHG1866" s="401"/>
      <c r="AHH1866" s="401"/>
      <c r="AHI1866" s="401"/>
      <c r="AHJ1866" s="401"/>
      <c r="AHK1866" s="401"/>
      <c r="AHL1866" s="401"/>
      <c r="AHM1866" s="401"/>
      <c r="AHN1866" s="401"/>
      <c r="AHO1866" s="401"/>
      <c r="AHP1866" s="401"/>
      <c r="AHQ1866" s="401"/>
      <c r="AHR1866" s="401"/>
      <c r="AHS1866" s="401"/>
      <c r="AHT1866" s="401"/>
      <c r="AHU1866" s="401"/>
      <c r="AHV1866" s="401"/>
      <c r="AHW1866" s="401"/>
      <c r="AHX1866" s="401"/>
      <c r="AHY1866" s="401"/>
      <c r="AHZ1866" s="401"/>
      <c r="AIA1866" s="401"/>
      <c r="AIB1866" s="401"/>
      <c r="AIC1866" s="401"/>
      <c r="AID1866" s="401"/>
      <c r="AIE1866" s="401"/>
      <c r="AIF1866" s="401"/>
      <c r="AIG1866" s="401"/>
      <c r="AIH1866" s="401"/>
      <c r="AII1866" s="401"/>
      <c r="AIJ1866" s="401"/>
      <c r="AIK1866" s="401"/>
      <c r="AIL1866" s="401"/>
      <c r="AIM1866" s="401"/>
      <c r="AIN1866" s="401"/>
      <c r="AIO1866" s="401"/>
      <c r="AIP1866" s="401"/>
      <c r="AIQ1866" s="401"/>
      <c r="AIR1866" s="401"/>
      <c r="AIS1866" s="401"/>
      <c r="AIT1866" s="401"/>
      <c r="AIU1866" s="401"/>
      <c r="AIV1866" s="401"/>
      <c r="AIW1866" s="401"/>
      <c r="AIX1866" s="401"/>
      <c r="AIY1866" s="401"/>
      <c r="AIZ1866" s="401"/>
      <c r="AJA1866" s="401"/>
      <c r="AJB1866" s="401"/>
      <c r="AJC1866" s="401"/>
      <c r="AJD1866" s="401"/>
      <c r="AJE1866" s="401"/>
      <c r="AJF1866" s="401"/>
      <c r="AJG1866" s="401"/>
      <c r="AJH1866" s="401"/>
      <c r="AJI1866" s="401"/>
      <c r="AJJ1866" s="401"/>
      <c r="AJK1866" s="401"/>
      <c r="AJL1866" s="401"/>
      <c r="AJM1866" s="401"/>
      <c r="AJN1866" s="401"/>
      <c r="AJO1866" s="401"/>
      <c r="AJP1866" s="401"/>
      <c r="AJQ1866" s="401"/>
      <c r="AJR1866" s="401"/>
      <c r="AJS1866" s="401"/>
      <c r="AJT1866" s="401"/>
      <c r="AJU1866" s="401"/>
      <c r="AJV1866" s="401"/>
      <c r="AJW1866" s="401"/>
      <c r="AJX1866" s="401"/>
      <c r="AJY1866" s="401"/>
      <c r="AJZ1866" s="401"/>
      <c r="AKA1866" s="401"/>
      <c r="AKB1866" s="401"/>
      <c r="AKC1866" s="401"/>
      <c r="AKD1866" s="401"/>
      <c r="AKE1866" s="401"/>
      <c r="AKF1866" s="401"/>
      <c r="AKG1866" s="401"/>
      <c r="AKH1866" s="401"/>
      <c r="AKI1866" s="401"/>
      <c r="AKJ1866" s="401"/>
      <c r="AKK1866" s="401"/>
      <c r="AKL1866" s="401"/>
      <c r="AKM1866" s="401"/>
      <c r="AKN1866" s="401"/>
      <c r="AKO1866" s="401"/>
      <c r="AKP1866" s="401"/>
      <c r="AKQ1866" s="401"/>
      <c r="AKR1866" s="401"/>
      <c r="AKS1866" s="401"/>
      <c r="AKT1866" s="401"/>
      <c r="AKU1866" s="401"/>
      <c r="AKV1866" s="401"/>
      <c r="AKW1866" s="401"/>
      <c r="AKX1866" s="401"/>
      <c r="AKY1866" s="401"/>
      <c r="AKZ1866" s="401"/>
      <c r="ALA1866" s="401"/>
      <c r="ALB1866" s="401"/>
      <c r="ALC1866" s="401"/>
      <c r="ALD1866" s="401"/>
      <c r="ALE1866" s="401"/>
      <c r="ALF1866" s="401"/>
      <c r="ALG1866" s="401"/>
      <c r="ALH1866" s="401"/>
      <c r="ALI1866" s="401"/>
      <c r="ALJ1866" s="401"/>
      <c r="ALK1866" s="401"/>
      <c r="ALL1866" s="401"/>
      <c r="ALM1866" s="401"/>
      <c r="ALN1866" s="401"/>
      <c r="ALO1866" s="401"/>
      <c r="ALP1866" s="401"/>
      <c r="ALQ1866" s="401"/>
      <c r="ALR1866" s="401"/>
      <c r="ALS1866" s="401"/>
      <c r="ALT1866" s="401"/>
      <c r="ALU1866" s="401"/>
      <c r="ALV1866" s="401"/>
      <c r="ALW1866" s="401"/>
      <c r="ALX1866" s="401"/>
      <c r="ALY1866" s="401"/>
      <c r="ALZ1866" s="401"/>
      <c r="AMA1866" s="401"/>
      <c r="AMB1866" s="401"/>
      <c r="AMC1866" s="401"/>
      <c r="AMD1866" s="401"/>
      <c r="AME1866" s="401"/>
      <c r="AMF1866" s="401"/>
      <c r="AMG1866" s="401"/>
      <c r="AMH1866" s="401"/>
      <c r="AMI1866" s="401"/>
      <c r="AMJ1866" s="401"/>
      <c r="AMK1866" s="401"/>
      <c r="AML1866" s="401"/>
      <c r="AMM1866" s="401"/>
      <c r="AMN1866" s="401"/>
      <c r="AMO1866" s="401"/>
      <c r="AMP1866" s="401"/>
      <c r="AMQ1866" s="401"/>
      <c r="AMR1866" s="401"/>
      <c r="AMS1866" s="401"/>
      <c r="AMT1866" s="401"/>
      <c r="AMU1866" s="401"/>
      <c r="AMV1866" s="401"/>
      <c r="AMW1866" s="401"/>
      <c r="AMX1866" s="401"/>
      <c r="AMY1866" s="401"/>
      <c r="AMZ1866" s="401"/>
      <c r="ANA1866" s="401"/>
      <c r="ANB1866" s="401"/>
      <c r="ANC1866" s="401"/>
      <c r="AND1866" s="401"/>
      <c r="ANE1866" s="401"/>
      <c r="ANF1866" s="401"/>
      <c r="ANG1866" s="401"/>
      <c r="ANH1866" s="401"/>
      <c r="ANI1866" s="401"/>
      <c r="ANJ1866" s="401"/>
      <c r="ANK1866" s="401"/>
      <c r="ANL1866" s="401"/>
      <c r="ANM1866" s="401"/>
      <c r="ANN1866" s="401"/>
      <c r="ANO1866" s="401"/>
      <c r="ANP1866" s="401"/>
      <c r="ANQ1866" s="401"/>
      <c r="ANR1866" s="401"/>
      <c r="ANS1866" s="401"/>
      <c r="ANT1866" s="401"/>
      <c r="ANU1866" s="401"/>
      <c r="ANV1866" s="401"/>
      <c r="ANW1866" s="401"/>
      <c r="ANX1866" s="401"/>
      <c r="ANY1866" s="401"/>
      <c r="ANZ1866" s="401"/>
      <c r="AOA1866" s="401"/>
      <c r="AOB1866" s="401"/>
      <c r="AOC1866" s="401"/>
      <c r="AOD1866" s="401"/>
      <c r="AOE1866" s="401"/>
      <c r="AOF1866" s="401"/>
      <c r="AOG1866" s="401"/>
      <c r="AOH1866" s="401"/>
      <c r="AOI1866" s="401"/>
      <c r="AOJ1866" s="401"/>
      <c r="AOK1866" s="401"/>
      <c r="AOL1866" s="401"/>
      <c r="AOM1866" s="401"/>
      <c r="AON1866" s="401"/>
      <c r="AOO1866" s="401"/>
      <c r="AOP1866" s="401"/>
      <c r="AOQ1866" s="401"/>
      <c r="AOR1866" s="401"/>
      <c r="AOS1866" s="401"/>
      <c r="AOT1866" s="401"/>
      <c r="AOU1866" s="401"/>
      <c r="AOV1866" s="401"/>
      <c r="AOW1866" s="401"/>
      <c r="AOX1866" s="401"/>
      <c r="AOY1866" s="401"/>
      <c r="AOZ1866" s="401"/>
      <c r="APA1866" s="401"/>
      <c r="APB1866" s="401"/>
      <c r="APC1866" s="401"/>
      <c r="APD1866" s="401"/>
      <c r="APE1866" s="401"/>
      <c r="APF1866" s="401"/>
      <c r="APG1866" s="401"/>
      <c r="APH1866" s="401"/>
      <c r="API1866" s="401"/>
      <c r="APJ1866" s="401"/>
      <c r="APK1866" s="401"/>
      <c r="APL1866" s="401"/>
      <c r="APM1866" s="401"/>
      <c r="APN1866" s="401"/>
      <c r="APO1866" s="401"/>
      <c r="APP1866" s="401"/>
      <c r="APQ1866" s="401"/>
      <c r="APR1866" s="401"/>
      <c r="APS1866" s="401"/>
      <c r="APT1866" s="401"/>
      <c r="APU1866" s="401"/>
      <c r="APV1866" s="401"/>
      <c r="APW1866" s="401"/>
      <c r="APX1866" s="401"/>
      <c r="APY1866" s="401"/>
      <c r="APZ1866" s="401"/>
      <c r="AQA1866" s="401"/>
      <c r="AQB1866" s="401"/>
      <c r="AQC1866" s="401"/>
      <c r="AQD1866" s="401"/>
      <c r="AQE1866" s="401"/>
      <c r="AQF1866" s="401"/>
      <c r="AQG1866" s="401"/>
      <c r="AQH1866" s="401"/>
      <c r="AQI1866" s="401"/>
      <c r="AQJ1866" s="401"/>
      <c r="AQK1866" s="401"/>
      <c r="AQL1866" s="401"/>
      <c r="AQM1866" s="401"/>
      <c r="AQN1866" s="401"/>
      <c r="AQO1866" s="401"/>
      <c r="AQP1866" s="401"/>
      <c r="AQQ1866" s="401"/>
      <c r="AQR1866" s="401"/>
      <c r="AQS1866" s="401"/>
      <c r="AQT1866" s="401"/>
      <c r="AQU1866" s="401"/>
      <c r="AQV1866" s="401"/>
      <c r="AQW1866" s="401"/>
      <c r="AQX1866" s="401"/>
      <c r="AQY1866" s="401"/>
      <c r="AQZ1866" s="401"/>
      <c r="ARA1866" s="401"/>
      <c r="ARB1866" s="401"/>
      <c r="ARC1866" s="401"/>
      <c r="ARD1866" s="401"/>
      <c r="ARE1866" s="401"/>
      <c r="ARF1866" s="401"/>
      <c r="ARG1866" s="401"/>
      <c r="ARH1866" s="401"/>
      <c r="ARI1866" s="401"/>
      <c r="ARJ1866" s="401"/>
      <c r="ARK1866" s="401"/>
      <c r="ARL1866" s="401"/>
      <c r="ARM1866" s="401"/>
      <c r="ARN1866" s="401"/>
      <c r="ARO1866" s="401"/>
      <c r="ARP1866" s="401"/>
      <c r="ARQ1866" s="401"/>
      <c r="ARR1866" s="401"/>
      <c r="ARS1866" s="401"/>
      <c r="ART1866" s="401"/>
      <c r="ARU1866" s="401"/>
      <c r="ARV1866" s="401"/>
      <c r="ARW1866" s="401"/>
      <c r="ARX1866" s="401"/>
      <c r="ARY1866" s="401"/>
      <c r="ARZ1866" s="401"/>
      <c r="ASA1866" s="401"/>
      <c r="ASB1866" s="401"/>
      <c r="ASC1866" s="401"/>
      <c r="ASD1866" s="401"/>
      <c r="ASE1866" s="401"/>
      <c r="ASF1866" s="401"/>
      <c r="ASG1866" s="401"/>
      <c r="ASH1866" s="401"/>
      <c r="ASI1866" s="401"/>
      <c r="ASJ1866" s="401"/>
      <c r="ASK1866" s="401"/>
      <c r="ASL1866" s="401"/>
      <c r="ASM1866" s="401"/>
      <c r="ASN1866" s="401"/>
      <c r="ASO1866" s="401"/>
      <c r="ASP1866" s="401"/>
      <c r="ASQ1866" s="401"/>
      <c r="ASR1866" s="401"/>
      <c r="ASS1866" s="401"/>
      <c r="AST1866" s="401"/>
      <c r="ASU1866" s="401"/>
      <c r="ASV1866" s="401"/>
      <c r="ASW1866" s="401"/>
      <c r="ASX1866" s="401"/>
      <c r="ASY1866" s="401"/>
      <c r="ASZ1866" s="401"/>
      <c r="ATA1866" s="401"/>
      <c r="ATB1866" s="401"/>
      <c r="ATC1866" s="401"/>
      <c r="ATD1866" s="401"/>
      <c r="ATE1866" s="401"/>
      <c r="ATF1866" s="401"/>
      <c r="ATG1866" s="401"/>
      <c r="ATH1866" s="401"/>
      <c r="ATI1866" s="401"/>
      <c r="ATJ1866" s="401"/>
      <c r="ATK1866" s="401"/>
      <c r="ATL1866" s="401"/>
      <c r="ATM1866" s="401"/>
      <c r="ATN1866" s="401"/>
      <c r="ATO1866" s="401"/>
      <c r="ATP1866" s="401"/>
      <c r="ATQ1866" s="401"/>
      <c r="ATR1866" s="401"/>
      <c r="ATS1866" s="401"/>
      <c r="ATT1866" s="401"/>
      <c r="ATU1866" s="401"/>
      <c r="ATV1866" s="401"/>
      <c r="ATW1866" s="401"/>
      <c r="ATX1866" s="401"/>
      <c r="ATY1866" s="401"/>
      <c r="ATZ1866" s="401"/>
      <c r="AUA1866" s="401"/>
      <c r="AUB1866" s="401"/>
      <c r="AUC1866" s="401"/>
      <c r="AUD1866" s="401"/>
      <c r="AUE1866" s="401"/>
      <c r="AUF1866" s="401"/>
      <c r="AUG1866" s="401"/>
      <c r="AUH1866" s="401"/>
      <c r="AUI1866" s="401"/>
      <c r="AUJ1866" s="401"/>
      <c r="AUK1866" s="401"/>
      <c r="AUL1866" s="401"/>
      <c r="AUM1866" s="401"/>
      <c r="AUN1866" s="401"/>
      <c r="AUO1866" s="401"/>
      <c r="AUP1866" s="401"/>
      <c r="AUQ1866" s="401"/>
      <c r="AUR1866" s="401"/>
      <c r="AUS1866" s="401"/>
      <c r="AUT1866" s="401"/>
      <c r="AUU1866" s="401"/>
      <c r="AUV1866" s="401"/>
      <c r="AUW1866" s="401"/>
      <c r="AUX1866" s="401"/>
      <c r="AUY1866" s="401"/>
      <c r="AUZ1866" s="401"/>
      <c r="AVA1866" s="401"/>
      <c r="AVB1866" s="401"/>
      <c r="AVC1866" s="401"/>
      <c r="AVD1866" s="401"/>
      <c r="AVE1866" s="401"/>
      <c r="AVF1866" s="401"/>
      <c r="AVG1866" s="401"/>
      <c r="AVH1866" s="401"/>
      <c r="AVI1866" s="401"/>
      <c r="AVJ1866" s="401"/>
      <c r="AVK1866" s="401"/>
      <c r="AVL1866" s="401"/>
      <c r="AVM1866" s="401"/>
      <c r="AVN1866" s="401"/>
      <c r="AVO1866" s="401"/>
      <c r="AVP1866" s="401"/>
      <c r="AVQ1866" s="401"/>
      <c r="AVR1866" s="401"/>
      <c r="AVS1866" s="401"/>
      <c r="AVT1866" s="401"/>
      <c r="AVU1866" s="401"/>
      <c r="AVV1866" s="401"/>
      <c r="AVW1866" s="401"/>
      <c r="AVX1866" s="401"/>
      <c r="AVY1866" s="401"/>
      <c r="AVZ1866" s="401"/>
      <c r="AWA1866" s="401"/>
      <c r="AWB1866" s="401"/>
      <c r="AWC1866" s="401"/>
      <c r="AWD1866" s="401"/>
      <c r="AWE1866" s="401"/>
      <c r="AWF1866" s="401"/>
      <c r="AWG1866" s="401"/>
      <c r="AWH1866" s="401"/>
      <c r="AWI1866" s="401"/>
      <c r="AWJ1866" s="401"/>
      <c r="AWK1866" s="401"/>
      <c r="AWL1866" s="401"/>
      <c r="AWM1866" s="401"/>
      <c r="AWN1866" s="401"/>
      <c r="AWO1866" s="401"/>
      <c r="AWP1866" s="401"/>
      <c r="AWQ1866" s="401"/>
      <c r="AWR1866" s="401"/>
      <c r="AWS1866" s="401"/>
      <c r="AWT1866" s="401"/>
      <c r="AWU1866" s="401"/>
      <c r="AWV1866" s="401"/>
      <c r="AWW1866" s="401"/>
      <c r="AWX1866" s="401"/>
      <c r="AWY1866" s="401"/>
      <c r="AWZ1866" s="401"/>
      <c r="AXA1866" s="401"/>
      <c r="AXB1866" s="401"/>
      <c r="AXC1866" s="401"/>
      <c r="AXD1866" s="401"/>
      <c r="AXE1866" s="401"/>
      <c r="AXF1866" s="401"/>
      <c r="AXG1866" s="401"/>
      <c r="AXH1866" s="401"/>
      <c r="AXI1866" s="401"/>
      <c r="AXJ1866" s="401"/>
      <c r="AXK1866" s="401"/>
      <c r="AXL1866" s="401"/>
      <c r="AXM1866" s="401"/>
      <c r="AXN1866" s="401"/>
      <c r="AXO1866" s="401"/>
      <c r="AXP1866" s="401"/>
      <c r="AXQ1866" s="401"/>
      <c r="AXR1866" s="401"/>
      <c r="AXS1866" s="401"/>
      <c r="AXT1866" s="401"/>
      <c r="AXU1866" s="401"/>
      <c r="AXV1866" s="401"/>
      <c r="AXW1866" s="401"/>
      <c r="AXX1866" s="401"/>
      <c r="AXY1866" s="401"/>
      <c r="AXZ1866" s="401"/>
      <c r="AYA1866" s="401"/>
      <c r="AYB1866" s="401"/>
      <c r="AYC1866" s="401"/>
      <c r="AYD1866" s="401"/>
      <c r="AYE1866" s="401"/>
      <c r="AYF1866" s="401"/>
      <c r="AYG1866" s="401"/>
      <c r="AYH1866" s="401"/>
      <c r="AYI1866" s="401"/>
      <c r="AYJ1866" s="401"/>
      <c r="AYK1866" s="401"/>
      <c r="AYL1866" s="401"/>
      <c r="AYM1866" s="401"/>
      <c r="AYN1866" s="401"/>
      <c r="AYO1866" s="401"/>
      <c r="AYP1866" s="401"/>
      <c r="AYQ1866" s="401"/>
      <c r="AYR1866" s="401"/>
      <c r="AYS1866" s="401"/>
      <c r="AYT1866" s="401"/>
      <c r="AYU1866" s="401"/>
      <c r="AYV1866" s="401"/>
      <c r="AYW1866" s="401"/>
      <c r="AYX1866" s="401"/>
      <c r="AYY1866" s="401"/>
      <c r="AYZ1866" s="401"/>
      <c r="AZA1866" s="401"/>
      <c r="AZB1866" s="401"/>
      <c r="AZC1866" s="401"/>
      <c r="AZD1866" s="401"/>
      <c r="AZE1866" s="401"/>
      <c r="AZF1866" s="401"/>
      <c r="AZG1866" s="401"/>
      <c r="AZH1866" s="401"/>
      <c r="AZI1866" s="401"/>
      <c r="AZJ1866" s="401"/>
      <c r="AZK1866" s="401"/>
      <c r="AZL1866" s="401"/>
      <c r="AZM1866" s="401"/>
      <c r="AZN1866" s="401"/>
      <c r="AZO1866" s="401"/>
      <c r="AZP1866" s="401"/>
      <c r="AZQ1866" s="401"/>
      <c r="AZR1866" s="401"/>
      <c r="AZS1866" s="401"/>
      <c r="AZT1866" s="401"/>
      <c r="AZU1866" s="401"/>
      <c r="AZV1866" s="401"/>
      <c r="AZW1866" s="401"/>
      <c r="AZX1866" s="401"/>
      <c r="AZY1866" s="401"/>
      <c r="AZZ1866" s="401"/>
      <c r="BAA1866" s="401"/>
      <c r="BAB1866" s="401"/>
      <c r="BAC1866" s="401"/>
      <c r="BAD1866" s="401"/>
      <c r="BAE1866" s="401"/>
      <c r="BAF1866" s="401"/>
      <c r="BAG1866" s="401"/>
      <c r="BAH1866" s="401"/>
      <c r="BAI1866" s="401"/>
      <c r="BAJ1866" s="401"/>
      <c r="BAK1866" s="401"/>
      <c r="BAL1866" s="401"/>
      <c r="BAM1866" s="401"/>
      <c r="BAN1866" s="401"/>
      <c r="BAO1866" s="401"/>
      <c r="BAP1866" s="401"/>
      <c r="BAQ1866" s="401"/>
      <c r="BAR1866" s="401"/>
      <c r="BAS1866" s="401"/>
      <c r="BAT1866" s="401"/>
      <c r="BAU1866" s="401"/>
      <c r="BAV1866" s="401"/>
      <c r="BAW1866" s="401"/>
      <c r="BAX1866" s="401"/>
      <c r="BAY1866" s="401"/>
      <c r="BAZ1866" s="401"/>
      <c r="BBA1866" s="401"/>
      <c r="BBB1866" s="401"/>
      <c r="BBC1866" s="401"/>
      <c r="BBD1866" s="401"/>
      <c r="BBE1866" s="401"/>
      <c r="BBF1866" s="401"/>
      <c r="BBG1866" s="401"/>
      <c r="BBH1866" s="401"/>
      <c r="BBI1866" s="401"/>
      <c r="BBJ1866" s="401"/>
      <c r="BBK1866" s="401"/>
      <c r="BBL1866" s="401"/>
      <c r="BBM1866" s="401"/>
      <c r="BBN1866" s="401"/>
      <c r="BBO1866" s="401"/>
      <c r="BBP1866" s="401"/>
      <c r="BBQ1866" s="401"/>
      <c r="BBR1866" s="401"/>
      <c r="BBS1866" s="401"/>
      <c r="BBT1866" s="401"/>
      <c r="BBU1866" s="401"/>
      <c r="BBV1866" s="401"/>
      <c r="BBW1866" s="401"/>
      <c r="BBX1866" s="401"/>
      <c r="BBY1866" s="401"/>
      <c r="BBZ1866" s="401"/>
      <c r="BCA1866" s="401"/>
      <c r="BCB1866" s="401"/>
      <c r="BCC1866" s="401"/>
      <c r="BCD1866" s="401"/>
      <c r="BCE1866" s="401"/>
      <c r="BCF1866" s="401"/>
      <c r="BCG1866" s="401"/>
      <c r="BCH1866" s="401"/>
      <c r="BCI1866" s="401"/>
      <c r="BCJ1866" s="401"/>
      <c r="BCK1866" s="401"/>
      <c r="BCL1866" s="401"/>
      <c r="BCM1866" s="401"/>
      <c r="BCN1866" s="401"/>
      <c r="BCO1866" s="401"/>
      <c r="BCP1866" s="401"/>
      <c r="BCQ1866" s="401"/>
      <c r="BCR1866" s="401"/>
      <c r="BCS1866" s="401"/>
      <c r="BCT1866" s="401"/>
      <c r="BCU1866" s="401"/>
      <c r="BCV1866" s="401"/>
      <c r="BCW1866" s="401"/>
      <c r="BCX1866" s="401"/>
      <c r="BCY1866" s="401"/>
      <c r="BCZ1866" s="401"/>
      <c r="BDA1866" s="401"/>
      <c r="BDB1866" s="401"/>
      <c r="BDC1866" s="401"/>
      <c r="BDD1866" s="401"/>
      <c r="BDE1866" s="401"/>
      <c r="BDF1866" s="401"/>
      <c r="BDG1866" s="401"/>
      <c r="BDH1866" s="401"/>
      <c r="BDI1866" s="401"/>
      <c r="BDJ1866" s="401"/>
      <c r="BDK1866" s="401"/>
      <c r="BDL1866" s="401"/>
      <c r="BDM1866" s="401"/>
      <c r="BDN1866" s="401"/>
      <c r="BDO1866" s="401"/>
      <c r="BDP1866" s="401"/>
      <c r="BDQ1866" s="401"/>
      <c r="BDR1866" s="401"/>
      <c r="BDS1866" s="401"/>
      <c r="BDT1866" s="401"/>
      <c r="BDU1866" s="401"/>
      <c r="BDV1866" s="401"/>
      <c r="BDW1866" s="401"/>
      <c r="BDX1866" s="401"/>
      <c r="BDY1866" s="401"/>
      <c r="BDZ1866" s="401"/>
      <c r="BEA1866" s="401"/>
      <c r="BEB1866" s="401"/>
      <c r="BEC1866" s="401"/>
      <c r="BED1866" s="401"/>
      <c r="BEE1866" s="401"/>
      <c r="BEF1866" s="401"/>
      <c r="BEG1866" s="401"/>
      <c r="BEH1866" s="401"/>
      <c r="BEI1866" s="401"/>
      <c r="BEJ1866" s="401"/>
      <c r="BEK1866" s="401"/>
      <c r="BEL1866" s="401"/>
      <c r="BEM1866" s="401"/>
      <c r="BEN1866" s="401"/>
      <c r="BEO1866" s="401"/>
      <c r="BEP1866" s="401"/>
      <c r="BEQ1866" s="401"/>
      <c r="BER1866" s="401"/>
      <c r="BES1866" s="401"/>
      <c r="BET1866" s="401"/>
      <c r="BEU1866" s="401"/>
      <c r="BEV1866" s="401"/>
      <c r="BEW1866" s="401"/>
      <c r="BEX1866" s="401"/>
      <c r="BEY1866" s="401"/>
      <c r="BEZ1866" s="401"/>
      <c r="BFA1866" s="401"/>
      <c r="BFB1866" s="401"/>
      <c r="BFC1866" s="401"/>
      <c r="BFD1866" s="401"/>
      <c r="BFE1866" s="401"/>
      <c r="BFF1866" s="401"/>
      <c r="BFG1866" s="401"/>
      <c r="BFH1866" s="401"/>
      <c r="BFI1866" s="401"/>
      <c r="BFJ1866" s="401"/>
      <c r="BFK1866" s="401"/>
      <c r="BFL1866" s="401"/>
      <c r="BFM1866" s="401"/>
      <c r="BFN1866" s="401"/>
      <c r="BFO1866" s="401"/>
      <c r="BFP1866" s="401"/>
      <c r="BFQ1866" s="401"/>
      <c r="BFR1866" s="401"/>
      <c r="BFS1866" s="401"/>
      <c r="BFT1866" s="401"/>
      <c r="BFU1866" s="401"/>
      <c r="BFV1866" s="401"/>
      <c r="BFW1866" s="401"/>
      <c r="BFX1866" s="401"/>
      <c r="BFY1866" s="401"/>
      <c r="BFZ1866" s="401"/>
      <c r="BGA1866" s="401"/>
      <c r="BGB1866" s="401"/>
      <c r="BGC1866" s="401"/>
      <c r="BGD1866" s="401"/>
      <c r="BGE1866" s="401"/>
      <c r="BGF1866" s="401"/>
      <c r="BGG1866" s="401"/>
      <c r="BGH1866" s="401"/>
      <c r="BGI1866" s="401"/>
      <c r="BGJ1866" s="401"/>
      <c r="BGK1866" s="401"/>
      <c r="BGL1866" s="401"/>
      <c r="BGM1866" s="401"/>
      <c r="BGN1866" s="401"/>
      <c r="BGO1866" s="401"/>
      <c r="BGP1866" s="401"/>
      <c r="BGQ1866" s="401"/>
      <c r="BGR1866" s="401"/>
      <c r="BGS1866" s="401"/>
      <c r="BGT1866" s="401"/>
      <c r="BGU1866" s="401"/>
      <c r="BGV1866" s="401"/>
      <c r="BGW1866" s="401"/>
      <c r="BGX1866" s="401"/>
      <c r="BGY1866" s="401"/>
      <c r="BGZ1866" s="401"/>
      <c r="BHA1866" s="401"/>
      <c r="BHB1866" s="401"/>
      <c r="BHC1866" s="401"/>
      <c r="BHD1866" s="401"/>
      <c r="BHE1866" s="401"/>
      <c r="BHF1866" s="401"/>
      <c r="BHG1866" s="401"/>
      <c r="BHH1866" s="401"/>
      <c r="BHI1866" s="401"/>
      <c r="BHJ1866" s="401"/>
      <c r="BHK1866" s="401"/>
      <c r="BHL1866" s="401"/>
      <c r="BHM1866" s="401"/>
      <c r="BHN1866" s="401"/>
      <c r="BHO1866" s="401"/>
      <c r="BHP1866" s="401"/>
      <c r="BHQ1866" s="401"/>
      <c r="BHR1866" s="401"/>
      <c r="BHS1866" s="401"/>
      <c r="BHT1866" s="401"/>
      <c r="BHU1866" s="401"/>
      <c r="BHV1866" s="401"/>
      <c r="BHW1866" s="401"/>
      <c r="BHX1866" s="401"/>
      <c r="BHY1866" s="401"/>
      <c r="BHZ1866" s="401"/>
      <c r="BIA1866" s="401"/>
      <c r="BIB1866" s="401"/>
      <c r="BIC1866" s="401"/>
      <c r="BID1866" s="401"/>
      <c r="BIE1866" s="401"/>
      <c r="BIF1866" s="401"/>
      <c r="BIG1866" s="401"/>
      <c r="BIH1866" s="401"/>
      <c r="BII1866" s="401"/>
      <c r="BIJ1866" s="401"/>
      <c r="BIK1866" s="401"/>
      <c r="BIL1866" s="401"/>
      <c r="BIM1866" s="401"/>
      <c r="BIN1866" s="401"/>
      <c r="BIO1866" s="401"/>
      <c r="BIP1866" s="401"/>
      <c r="BIQ1866" s="401"/>
      <c r="BIR1866" s="401"/>
      <c r="BIS1866" s="401"/>
      <c r="BIT1866" s="401"/>
      <c r="BIU1866" s="401"/>
      <c r="BIV1866" s="401"/>
      <c r="BIW1866" s="401"/>
      <c r="BIX1866" s="401"/>
      <c r="BIY1866" s="401"/>
      <c r="BIZ1866" s="401"/>
      <c r="BJA1866" s="401"/>
      <c r="BJB1866" s="401"/>
      <c r="BJC1866" s="401"/>
      <c r="BJD1866" s="401"/>
      <c r="BJE1866" s="401"/>
      <c r="BJF1866" s="401"/>
      <c r="BJG1866" s="401"/>
      <c r="BJH1866" s="401"/>
      <c r="BJI1866" s="401"/>
      <c r="BJJ1866" s="401"/>
      <c r="BJK1866" s="401"/>
      <c r="BJL1866" s="401"/>
      <c r="BJM1866" s="401"/>
      <c r="BJN1866" s="401"/>
      <c r="BJO1866" s="401"/>
      <c r="BJP1866" s="401"/>
      <c r="BJQ1866" s="401"/>
      <c r="BJR1866" s="401"/>
      <c r="BJS1866" s="401"/>
      <c r="BJT1866" s="401"/>
      <c r="BJU1866" s="401"/>
      <c r="BJV1866" s="401"/>
      <c r="BJW1866" s="401"/>
      <c r="BJX1866" s="401"/>
      <c r="BJY1866" s="401"/>
      <c r="BJZ1866" s="401"/>
      <c r="BKA1866" s="401"/>
      <c r="BKB1866" s="401"/>
      <c r="BKC1866" s="401"/>
      <c r="BKD1866" s="401"/>
      <c r="BKE1866" s="401"/>
      <c r="BKF1866" s="401"/>
      <c r="BKG1866" s="401"/>
      <c r="BKH1866" s="401"/>
      <c r="BKI1866" s="401"/>
      <c r="BKJ1866" s="401"/>
      <c r="BKK1866" s="401"/>
      <c r="BKL1866" s="401"/>
      <c r="BKM1866" s="401"/>
      <c r="BKN1866" s="401"/>
      <c r="BKO1866" s="401"/>
      <c r="BKP1866" s="401"/>
      <c r="BKQ1866" s="401"/>
      <c r="BKR1866" s="401"/>
      <c r="BKS1866" s="401"/>
      <c r="BKT1866" s="401"/>
      <c r="BKU1866" s="401"/>
      <c r="BKV1866" s="401"/>
      <c r="BKW1866" s="401"/>
      <c r="BKX1866" s="401"/>
      <c r="BKY1866" s="401"/>
      <c r="BKZ1866" s="401"/>
      <c r="BLA1866" s="401"/>
      <c r="BLB1866" s="401"/>
      <c r="BLC1866" s="401"/>
      <c r="BLD1866" s="401"/>
      <c r="BLE1866" s="401"/>
      <c r="BLF1866" s="401"/>
      <c r="BLG1866" s="401"/>
      <c r="BLH1866" s="401"/>
      <c r="BLI1866" s="401"/>
      <c r="BLJ1866" s="401"/>
      <c r="BLK1866" s="401"/>
      <c r="BLL1866" s="401"/>
      <c r="BLM1866" s="401"/>
      <c r="BLN1866" s="401"/>
      <c r="BLO1866" s="401"/>
      <c r="BLP1866" s="401"/>
      <c r="BLQ1866" s="401"/>
      <c r="BLR1866" s="401"/>
      <c r="BLS1866" s="401"/>
      <c r="BLT1866" s="401"/>
      <c r="BLU1866" s="401"/>
      <c r="BLV1866" s="401"/>
      <c r="BLW1866" s="401"/>
      <c r="BLX1866" s="401"/>
      <c r="BLY1866" s="401"/>
      <c r="BLZ1866" s="401"/>
      <c r="BMA1866" s="401"/>
      <c r="BMB1866" s="401"/>
      <c r="BMC1866" s="401"/>
      <c r="BMD1866" s="401"/>
      <c r="BME1866" s="401"/>
      <c r="BMF1866" s="401"/>
      <c r="BMG1866" s="401"/>
      <c r="BMH1866" s="401"/>
      <c r="BMI1866" s="401"/>
      <c r="BMJ1866" s="401"/>
      <c r="BMK1866" s="401"/>
      <c r="BML1866" s="401"/>
      <c r="BMM1866" s="401"/>
      <c r="BMN1866" s="401"/>
      <c r="BMO1866" s="401"/>
      <c r="BMP1866" s="401"/>
      <c r="BMQ1866" s="401"/>
      <c r="BMR1866" s="401"/>
      <c r="BMS1866" s="401"/>
      <c r="BMT1866" s="401"/>
      <c r="BMU1866" s="401"/>
      <c r="BMV1866" s="401"/>
      <c r="BMW1866" s="401"/>
      <c r="BMX1866" s="401"/>
      <c r="BMY1866" s="401"/>
      <c r="BMZ1866" s="401"/>
      <c r="BNA1866" s="401"/>
      <c r="BNB1866" s="401"/>
      <c r="BNC1866" s="401"/>
      <c r="BND1866" s="401"/>
      <c r="BNE1866" s="401"/>
      <c r="BNF1866" s="401"/>
      <c r="BNG1866" s="401"/>
      <c r="BNH1866" s="401"/>
      <c r="BNI1866" s="401"/>
      <c r="BNJ1866" s="401"/>
      <c r="BNK1866" s="401"/>
      <c r="BNL1866" s="401"/>
      <c r="BNM1866" s="401"/>
      <c r="BNN1866" s="401"/>
      <c r="BNO1866" s="401"/>
      <c r="BNP1866" s="401"/>
      <c r="BNQ1866" s="401"/>
      <c r="BNR1866" s="401"/>
      <c r="BNS1866" s="401"/>
      <c r="BNT1866" s="401"/>
      <c r="BNU1866" s="401"/>
      <c r="BNV1866" s="401"/>
      <c r="BNW1866" s="401"/>
      <c r="BNX1866" s="401"/>
      <c r="BNY1866" s="401"/>
      <c r="BNZ1866" s="401"/>
      <c r="BOA1866" s="401"/>
      <c r="BOB1866" s="401"/>
      <c r="BOC1866" s="401"/>
      <c r="BOD1866" s="401"/>
      <c r="BOE1866" s="401"/>
      <c r="BOF1866" s="401"/>
      <c r="BOG1866" s="401"/>
      <c r="BOH1866" s="401"/>
      <c r="BOI1866" s="401"/>
      <c r="BOJ1866" s="401"/>
      <c r="BOK1866" s="401"/>
      <c r="BOL1866" s="401"/>
      <c r="BOM1866" s="401"/>
      <c r="BON1866" s="401"/>
      <c r="BOO1866" s="401"/>
      <c r="BOP1866" s="401"/>
      <c r="BOQ1866" s="401"/>
      <c r="BOR1866" s="401"/>
      <c r="BOS1866" s="401"/>
      <c r="BOT1866" s="401"/>
      <c r="BOU1866" s="401"/>
      <c r="BOV1866" s="401"/>
      <c r="BOW1866" s="401"/>
      <c r="BOX1866" s="401"/>
      <c r="BOY1866" s="401"/>
      <c r="BOZ1866" s="401"/>
      <c r="BPA1866" s="401"/>
      <c r="BPB1866" s="401"/>
      <c r="BPC1866" s="401"/>
      <c r="BPD1866" s="401"/>
      <c r="BPE1866" s="401"/>
      <c r="BPF1866" s="401"/>
      <c r="BPG1866" s="401"/>
      <c r="BPH1866" s="401"/>
      <c r="BPI1866" s="401"/>
      <c r="BPJ1866" s="401"/>
      <c r="BPK1866" s="401"/>
      <c r="BPL1866" s="401"/>
      <c r="BPM1866" s="401"/>
      <c r="BPN1866" s="401"/>
      <c r="BPO1866" s="401"/>
      <c r="BPP1866" s="401"/>
      <c r="BPQ1866" s="401"/>
      <c r="BPR1866" s="401"/>
      <c r="BPS1866" s="401"/>
      <c r="BPT1866" s="401"/>
      <c r="BPU1866" s="401"/>
      <c r="BPV1866" s="401"/>
      <c r="BPW1866" s="401"/>
      <c r="BPX1866" s="401"/>
      <c r="BPY1866" s="401"/>
      <c r="BPZ1866" s="401"/>
      <c r="BQA1866" s="401"/>
      <c r="BQB1866" s="401"/>
      <c r="BQC1866" s="401"/>
      <c r="BQD1866" s="401"/>
      <c r="BQE1866" s="401"/>
      <c r="BQF1866" s="401"/>
      <c r="BQG1866" s="401"/>
      <c r="BQH1866" s="401"/>
      <c r="BQI1866" s="401"/>
      <c r="BQJ1866" s="401"/>
      <c r="BQK1866" s="401"/>
      <c r="BQL1866" s="401"/>
      <c r="BQM1866" s="401"/>
      <c r="BQN1866" s="401"/>
      <c r="BQO1866" s="401"/>
      <c r="BQP1866" s="401"/>
      <c r="BQQ1866" s="401"/>
      <c r="BQR1866" s="401"/>
      <c r="BQS1866" s="401"/>
      <c r="BQT1866" s="401"/>
      <c r="BQU1866" s="401"/>
      <c r="BQV1866" s="401"/>
      <c r="BQW1866" s="401"/>
      <c r="BQX1866" s="401"/>
      <c r="BQY1866" s="401"/>
      <c r="BQZ1866" s="401"/>
      <c r="BRA1866" s="401"/>
      <c r="BRB1866" s="401"/>
      <c r="BRC1866" s="401"/>
      <c r="BRD1866" s="401"/>
      <c r="BRE1866" s="401"/>
      <c r="BRF1866" s="401"/>
      <c r="BRG1866" s="401"/>
      <c r="BRH1866" s="401"/>
      <c r="BRI1866" s="401"/>
      <c r="BRJ1866" s="401"/>
      <c r="BRK1866" s="401"/>
      <c r="BRL1866" s="401"/>
      <c r="BRM1866" s="401"/>
      <c r="BRN1866" s="401"/>
      <c r="BRO1866" s="401"/>
      <c r="BRP1866" s="401"/>
      <c r="BRQ1866" s="401"/>
      <c r="BRR1866" s="401"/>
      <c r="BRS1866" s="401"/>
      <c r="BRT1866" s="401"/>
      <c r="BRU1866" s="401"/>
      <c r="BRV1866" s="401"/>
      <c r="BRW1866" s="401"/>
      <c r="BRX1866" s="401"/>
      <c r="BRY1866" s="401"/>
      <c r="BRZ1866" s="401"/>
      <c r="BSA1866" s="401"/>
      <c r="BSB1866" s="401"/>
      <c r="BSC1866" s="401"/>
      <c r="BSD1866" s="401"/>
      <c r="BSE1866" s="401"/>
      <c r="BSF1866" s="401"/>
      <c r="BSG1866" s="401"/>
      <c r="BSH1866" s="401"/>
      <c r="BSI1866" s="401"/>
      <c r="BSJ1866" s="401"/>
      <c r="BSK1866" s="401"/>
      <c r="BSL1866" s="401"/>
      <c r="BSM1866" s="401"/>
      <c r="BSN1866" s="401"/>
      <c r="BSO1866" s="401"/>
      <c r="BSP1866" s="401"/>
      <c r="BSQ1866" s="401"/>
      <c r="BSR1866" s="401"/>
      <c r="BSS1866" s="401"/>
      <c r="BST1866" s="401"/>
      <c r="BSU1866" s="401"/>
      <c r="BSV1866" s="401"/>
      <c r="BSW1866" s="401"/>
      <c r="BSX1866" s="401"/>
      <c r="BSY1866" s="401"/>
      <c r="BSZ1866" s="401"/>
      <c r="BTA1866" s="401"/>
      <c r="BTB1866" s="401"/>
      <c r="BTC1866" s="401"/>
      <c r="BTD1866" s="401"/>
      <c r="BTE1866" s="401"/>
      <c r="BTF1866" s="401"/>
      <c r="BTG1866" s="401"/>
      <c r="BTH1866" s="401"/>
      <c r="BTI1866" s="401"/>
      <c r="BTJ1866" s="401"/>
      <c r="BTK1866" s="401"/>
      <c r="BTL1866" s="401"/>
      <c r="BTM1866" s="401"/>
      <c r="BTN1866" s="401"/>
      <c r="BTO1866" s="401"/>
      <c r="BTP1866" s="401"/>
      <c r="BTQ1866" s="401"/>
      <c r="BTR1866" s="401"/>
      <c r="BTS1866" s="401"/>
      <c r="BTT1866" s="401"/>
      <c r="BTU1866" s="401"/>
      <c r="BTV1866" s="401"/>
      <c r="BTW1866" s="401"/>
      <c r="BTX1866" s="401"/>
      <c r="BTY1866" s="401"/>
      <c r="BTZ1866" s="401"/>
      <c r="BUA1866" s="401"/>
      <c r="BUB1866" s="401"/>
      <c r="BUC1866" s="401"/>
      <c r="BUD1866" s="401"/>
      <c r="BUE1866" s="401"/>
      <c r="BUF1866" s="401"/>
      <c r="BUG1866" s="401"/>
      <c r="BUH1866" s="401"/>
      <c r="BUI1866" s="401"/>
      <c r="BUJ1866" s="401"/>
      <c r="BUK1866" s="401"/>
      <c r="BUL1866" s="401"/>
      <c r="BUM1866" s="401"/>
      <c r="BUN1866" s="401"/>
      <c r="BUO1866" s="401"/>
      <c r="BUP1866" s="401"/>
      <c r="BUQ1866" s="401"/>
      <c r="BUR1866" s="401"/>
      <c r="BUS1866" s="401"/>
      <c r="BUT1866" s="401"/>
      <c r="BUU1866" s="401"/>
      <c r="BUV1866" s="401"/>
      <c r="BUW1866" s="401"/>
      <c r="BUX1866" s="401"/>
      <c r="BUY1866" s="401"/>
      <c r="BUZ1866" s="401"/>
      <c r="BVA1866" s="401"/>
      <c r="BVB1866" s="401"/>
      <c r="BVC1866" s="401"/>
      <c r="BVD1866" s="401"/>
      <c r="BVE1866" s="401"/>
      <c r="BVF1866" s="401"/>
      <c r="BVG1866" s="401"/>
      <c r="BVH1866" s="401"/>
      <c r="BVI1866" s="401"/>
      <c r="BVJ1866" s="401"/>
      <c r="BVK1866" s="401"/>
      <c r="BVL1866" s="401"/>
      <c r="BVM1866" s="401"/>
      <c r="BVN1866" s="401"/>
      <c r="BVO1866" s="401"/>
      <c r="BVP1866" s="401"/>
      <c r="BVQ1866" s="401"/>
      <c r="BVR1866" s="401"/>
      <c r="BVS1866" s="401"/>
      <c r="BVT1866" s="401"/>
      <c r="BVU1866" s="401"/>
      <c r="BVV1866" s="401"/>
      <c r="BVW1866" s="401"/>
      <c r="BVX1866" s="401"/>
      <c r="BVY1866" s="401"/>
      <c r="BVZ1866" s="401"/>
      <c r="BWA1866" s="401"/>
      <c r="BWB1866" s="401"/>
      <c r="BWC1866" s="401"/>
      <c r="BWD1866" s="401"/>
      <c r="BWE1866" s="401"/>
      <c r="BWF1866" s="401"/>
      <c r="BWG1866" s="401"/>
      <c r="BWH1866" s="401"/>
      <c r="BWI1866" s="401"/>
      <c r="BWJ1866" s="401"/>
      <c r="BWK1866" s="401"/>
      <c r="BWL1866" s="401"/>
      <c r="BWM1866" s="401"/>
      <c r="BWN1866" s="401"/>
      <c r="BWO1866" s="401"/>
      <c r="BWP1866" s="401"/>
      <c r="BWQ1866" s="401"/>
      <c r="BWR1866" s="401"/>
      <c r="BWS1866" s="401"/>
      <c r="BWT1866" s="401"/>
      <c r="BWU1866" s="401"/>
      <c r="BWV1866" s="401"/>
      <c r="BWW1866" s="401"/>
      <c r="BWX1866" s="401"/>
      <c r="BWY1866" s="401"/>
      <c r="BWZ1866" s="401"/>
      <c r="BXA1866" s="401"/>
      <c r="BXB1866" s="401"/>
      <c r="BXC1866" s="401"/>
      <c r="BXD1866" s="401"/>
      <c r="BXE1866" s="401"/>
      <c r="BXF1866" s="401"/>
      <c r="BXG1866" s="401"/>
      <c r="BXH1866" s="401"/>
      <c r="BXI1866" s="401"/>
      <c r="BXJ1866" s="401"/>
      <c r="BXK1866" s="401"/>
      <c r="BXL1866" s="401"/>
      <c r="BXM1866" s="401"/>
      <c r="BXN1866" s="401"/>
      <c r="BXO1866" s="401"/>
      <c r="BXP1866" s="401"/>
      <c r="BXQ1866" s="401"/>
      <c r="BXR1866" s="401"/>
      <c r="BXS1866" s="401"/>
      <c r="BXT1866" s="401"/>
      <c r="BXU1866" s="401"/>
      <c r="BXV1866" s="401"/>
      <c r="BXW1866" s="401"/>
      <c r="BXX1866" s="401"/>
      <c r="BXY1866" s="401"/>
      <c r="BXZ1866" s="401"/>
      <c r="BYA1866" s="401"/>
      <c r="BYB1866" s="401"/>
      <c r="BYC1866" s="401"/>
      <c r="BYD1866" s="401"/>
      <c r="BYE1866" s="401"/>
      <c r="BYF1866" s="401"/>
      <c r="BYG1866" s="401"/>
      <c r="BYH1866" s="401"/>
      <c r="BYI1866" s="401"/>
      <c r="BYJ1866" s="401"/>
      <c r="BYK1866" s="401"/>
      <c r="BYL1866" s="401"/>
      <c r="BYM1866" s="401"/>
      <c r="BYN1866" s="401"/>
      <c r="BYO1866" s="401"/>
      <c r="BYP1866" s="401"/>
      <c r="BYQ1866" s="401"/>
      <c r="BYR1866" s="401"/>
      <c r="BYS1866" s="401"/>
      <c r="BYT1866" s="401"/>
      <c r="BYU1866" s="401"/>
      <c r="BYV1866" s="401"/>
      <c r="BYW1866" s="401"/>
      <c r="BYX1866" s="401"/>
      <c r="BYY1866" s="401"/>
      <c r="BYZ1866" s="401"/>
      <c r="BZA1866" s="401"/>
      <c r="BZB1866" s="401"/>
      <c r="BZC1866" s="401"/>
      <c r="BZD1866" s="401"/>
      <c r="BZE1866" s="401"/>
      <c r="BZF1866" s="401"/>
      <c r="BZG1866" s="401"/>
      <c r="BZH1866" s="401"/>
      <c r="BZI1866" s="401"/>
      <c r="BZJ1866" s="401"/>
      <c r="BZK1866" s="401"/>
      <c r="BZL1866" s="401"/>
      <c r="BZM1866" s="401"/>
      <c r="BZN1866" s="401"/>
      <c r="BZO1866" s="401"/>
      <c r="BZP1866" s="401"/>
      <c r="BZQ1866" s="401"/>
      <c r="BZR1866" s="401"/>
      <c r="BZS1866" s="401"/>
      <c r="BZT1866" s="401"/>
      <c r="BZU1866" s="401"/>
      <c r="BZV1866" s="401"/>
      <c r="BZW1866" s="401"/>
      <c r="BZX1866" s="401"/>
      <c r="BZY1866" s="401"/>
      <c r="BZZ1866" s="401"/>
      <c r="CAA1866" s="401"/>
      <c r="CAB1866" s="401"/>
      <c r="CAC1866" s="401"/>
      <c r="CAD1866" s="401"/>
      <c r="CAE1866" s="401"/>
      <c r="CAF1866" s="401"/>
      <c r="CAG1866" s="401"/>
      <c r="CAH1866" s="401"/>
      <c r="CAI1866" s="401"/>
      <c r="CAJ1866" s="401"/>
      <c r="CAK1866" s="401"/>
      <c r="CAL1866" s="401"/>
      <c r="CAM1866" s="401"/>
      <c r="CAN1866" s="401"/>
      <c r="CAO1866" s="401"/>
      <c r="CAP1866" s="401"/>
      <c r="CAQ1866" s="401"/>
      <c r="CAR1866" s="401"/>
      <c r="CAS1866" s="401"/>
      <c r="CAT1866" s="401"/>
      <c r="CAU1866" s="401"/>
      <c r="CAV1866" s="401"/>
      <c r="CAW1866" s="401"/>
      <c r="CAX1866" s="401"/>
      <c r="CAY1866" s="401"/>
      <c r="CAZ1866" s="401"/>
      <c r="CBA1866" s="401"/>
      <c r="CBB1866" s="401"/>
      <c r="CBC1866" s="401"/>
      <c r="CBD1866" s="401"/>
      <c r="CBE1866" s="401"/>
      <c r="CBF1866" s="401"/>
      <c r="CBG1866" s="401"/>
      <c r="CBH1866" s="401"/>
      <c r="CBI1866" s="401"/>
      <c r="CBJ1866" s="401"/>
      <c r="CBK1866" s="401"/>
      <c r="CBL1866" s="401"/>
      <c r="CBM1866" s="401"/>
      <c r="CBN1866" s="401"/>
      <c r="CBO1866" s="401"/>
      <c r="CBP1866" s="401"/>
      <c r="CBQ1866" s="401"/>
      <c r="CBR1866" s="401"/>
      <c r="CBS1866" s="401"/>
      <c r="CBT1866" s="401"/>
      <c r="CBU1866" s="401"/>
      <c r="CBV1866" s="401"/>
      <c r="CBW1866" s="401"/>
      <c r="CBX1866" s="401"/>
      <c r="CBY1866" s="401"/>
      <c r="CBZ1866" s="401"/>
      <c r="CCA1866" s="401"/>
      <c r="CCB1866" s="401"/>
      <c r="CCC1866" s="401"/>
      <c r="CCD1866" s="401"/>
      <c r="CCE1866" s="401"/>
      <c r="CCF1866" s="401"/>
      <c r="CCG1866" s="401"/>
      <c r="CCH1866" s="401"/>
      <c r="CCI1866" s="401"/>
      <c r="CCJ1866" s="401"/>
      <c r="CCK1866" s="401"/>
      <c r="CCL1866" s="401"/>
      <c r="CCM1866" s="401"/>
      <c r="CCN1866" s="401"/>
      <c r="CCO1866" s="401"/>
      <c r="CCP1866" s="401"/>
      <c r="CCQ1866" s="401"/>
      <c r="CCR1866" s="401"/>
      <c r="CCS1866" s="401"/>
      <c r="CCT1866" s="401"/>
      <c r="CCU1866" s="401"/>
      <c r="CCV1866" s="401"/>
      <c r="CCW1866" s="401"/>
      <c r="CCX1866" s="401"/>
      <c r="CCY1866" s="401"/>
      <c r="CCZ1866" s="401"/>
      <c r="CDA1866" s="401"/>
      <c r="CDB1866" s="401"/>
      <c r="CDC1866" s="401"/>
      <c r="CDD1866" s="401"/>
      <c r="CDE1866" s="401"/>
      <c r="CDF1866" s="401"/>
      <c r="CDG1866" s="401"/>
      <c r="CDH1866" s="401"/>
      <c r="CDI1866" s="401"/>
      <c r="CDJ1866" s="401"/>
      <c r="CDK1866" s="401"/>
      <c r="CDL1866" s="401"/>
      <c r="CDM1866" s="401"/>
      <c r="CDN1866" s="401"/>
      <c r="CDO1866" s="401"/>
      <c r="CDP1866" s="401"/>
      <c r="CDQ1866" s="401"/>
      <c r="CDR1866" s="401"/>
      <c r="CDS1866" s="401"/>
      <c r="CDT1866" s="401"/>
      <c r="CDU1866" s="401"/>
      <c r="CDV1866" s="401"/>
      <c r="CDW1866" s="401"/>
      <c r="CDX1866" s="401"/>
      <c r="CDY1866" s="401"/>
      <c r="CDZ1866" s="401"/>
      <c r="CEA1866" s="401"/>
      <c r="CEB1866" s="401"/>
      <c r="CEC1866" s="401"/>
      <c r="CED1866" s="401"/>
      <c r="CEE1866" s="401"/>
      <c r="CEF1866" s="401"/>
      <c r="CEG1866" s="401"/>
      <c r="CEH1866" s="401"/>
      <c r="CEI1866" s="401"/>
      <c r="CEJ1866" s="401"/>
      <c r="CEK1866" s="401"/>
      <c r="CEL1866" s="401"/>
      <c r="CEM1866" s="401"/>
      <c r="CEN1866" s="401"/>
      <c r="CEO1866" s="401"/>
      <c r="CEP1866" s="401"/>
      <c r="CEQ1866" s="401"/>
      <c r="CER1866" s="401"/>
      <c r="CES1866" s="401"/>
      <c r="CET1866" s="401"/>
      <c r="CEU1866" s="401"/>
      <c r="CEV1866" s="401"/>
      <c r="CEW1866" s="401"/>
      <c r="CEX1866" s="401"/>
      <c r="CEY1866" s="401"/>
      <c r="CEZ1866" s="401"/>
      <c r="CFA1866" s="401"/>
      <c r="CFB1866" s="401"/>
      <c r="CFC1866" s="401"/>
      <c r="CFD1866" s="401"/>
      <c r="CFE1866" s="401"/>
      <c r="CFF1866" s="401"/>
      <c r="CFG1866" s="401"/>
      <c r="CFH1866" s="401"/>
      <c r="CFI1866" s="401"/>
      <c r="CFJ1866" s="401"/>
      <c r="CFK1866" s="401"/>
      <c r="CFL1866" s="401"/>
      <c r="CFM1866" s="401"/>
      <c r="CFN1866" s="401"/>
      <c r="CFO1866" s="401"/>
      <c r="CFP1866" s="401"/>
      <c r="CFQ1866" s="401"/>
      <c r="CFR1866" s="401"/>
      <c r="CFS1866" s="401"/>
      <c r="CFT1866" s="401"/>
      <c r="CFU1866" s="401"/>
      <c r="CFV1866" s="401"/>
      <c r="CFW1866" s="401"/>
      <c r="CFX1866" s="401"/>
      <c r="CFY1866" s="401"/>
      <c r="CFZ1866" s="401"/>
      <c r="CGA1866" s="401"/>
      <c r="CGB1866" s="401"/>
      <c r="CGC1866" s="401"/>
      <c r="CGD1866" s="401"/>
      <c r="CGE1866" s="401"/>
      <c r="CGF1866" s="401"/>
      <c r="CGG1866" s="401"/>
      <c r="CGH1866" s="401"/>
      <c r="CGI1866" s="401"/>
      <c r="CGJ1866" s="401"/>
      <c r="CGK1866" s="401"/>
      <c r="CGL1866" s="401"/>
      <c r="CGM1866" s="401"/>
      <c r="CGN1866" s="401"/>
      <c r="CGO1866" s="401"/>
      <c r="CGP1866" s="401"/>
      <c r="CGQ1866" s="401"/>
      <c r="CGR1866" s="401"/>
      <c r="CGS1866" s="401"/>
      <c r="CGT1866" s="401"/>
      <c r="CGU1866" s="401"/>
      <c r="CGV1866" s="401"/>
      <c r="CGW1866" s="401"/>
      <c r="CGX1866" s="401"/>
      <c r="CGY1866" s="401"/>
      <c r="CGZ1866" s="401"/>
      <c r="CHA1866" s="401"/>
      <c r="CHB1866" s="401"/>
      <c r="CHC1866" s="401"/>
      <c r="CHD1866" s="401"/>
      <c r="CHE1866" s="401"/>
      <c r="CHF1866" s="401"/>
      <c r="CHG1866" s="401"/>
      <c r="CHH1866" s="401"/>
      <c r="CHI1866" s="401"/>
      <c r="CHJ1866" s="401"/>
      <c r="CHK1866" s="401"/>
      <c r="CHL1866" s="401"/>
      <c r="CHM1866" s="401"/>
      <c r="CHN1866" s="401"/>
      <c r="CHO1866" s="401"/>
      <c r="CHP1866" s="401"/>
      <c r="CHQ1866" s="401"/>
      <c r="CHR1866" s="401"/>
      <c r="CHS1866" s="401"/>
      <c r="CHT1866" s="401"/>
      <c r="CHU1866" s="401"/>
      <c r="CHV1866" s="401"/>
      <c r="CHW1866" s="401"/>
      <c r="CHX1866" s="401"/>
      <c r="CHY1866" s="401"/>
      <c r="CHZ1866" s="401"/>
      <c r="CIA1866" s="401"/>
      <c r="CIB1866" s="401"/>
      <c r="CIC1866" s="401"/>
      <c r="CID1866" s="401"/>
      <c r="CIE1866" s="401"/>
      <c r="CIF1866" s="401"/>
      <c r="CIG1866" s="401"/>
      <c r="CIH1866" s="401"/>
      <c r="CII1866" s="401"/>
      <c r="CIJ1866" s="401"/>
      <c r="CIK1866" s="401"/>
      <c r="CIL1866" s="401"/>
      <c r="CIM1866" s="401"/>
      <c r="CIN1866" s="401"/>
      <c r="CIO1866" s="401"/>
      <c r="CIP1866" s="401"/>
      <c r="CIQ1866" s="401"/>
      <c r="CIR1866" s="401"/>
      <c r="CIS1866" s="401"/>
      <c r="CIT1866" s="401"/>
      <c r="CIU1866" s="401"/>
      <c r="CIV1866" s="401"/>
      <c r="CIW1866" s="401"/>
      <c r="CIX1866" s="401"/>
      <c r="CIY1866" s="401"/>
      <c r="CIZ1866" s="401"/>
      <c r="CJA1866" s="401"/>
      <c r="CJB1866" s="401"/>
      <c r="CJC1866" s="401"/>
      <c r="CJD1866" s="401"/>
      <c r="CJE1866" s="401"/>
      <c r="CJF1866" s="401"/>
      <c r="CJG1866" s="401"/>
      <c r="CJH1866" s="401"/>
      <c r="CJI1866" s="401"/>
      <c r="CJJ1866" s="401"/>
      <c r="CJK1866" s="401"/>
      <c r="CJL1866" s="401"/>
      <c r="CJM1866" s="401"/>
      <c r="CJN1866" s="401"/>
      <c r="CJO1866" s="401"/>
      <c r="CJP1866" s="401"/>
      <c r="CJQ1866" s="401"/>
      <c r="CJR1866" s="401"/>
      <c r="CJS1866" s="401"/>
      <c r="CJT1866" s="401"/>
      <c r="CJU1866" s="401"/>
      <c r="CJV1866" s="401"/>
      <c r="CJW1866" s="401"/>
      <c r="CJX1866" s="401"/>
      <c r="CJY1866" s="401"/>
      <c r="CJZ1866" s="401"/>
      <c r="CKA1866" s="401"/>
      <c r="CKB1866" s="401"/>
      <c r="CKC1866" s="401"/>
      <c r="CKD1866" s="401"/>
      <c r="CKE1866" s="401"/>
      <c r="CKF1866" s="401"/>
      <c r="CKG1866" s="401"/>
      <c r="CKH1866" s="401"/>
      <c r="CKI1866" s="401"/>
      <c r="CKJ1866" s="401"/>
      <c r="CKK1866" s="401"/>
      <c r="CKL1866" s="401"/>
      <c r="CKM1866" s="401"/>
      <c r="CKN1866" s="401"/>
      <c r="CKO1866" s="401"/>
      <c r="CKP1866" s="401"/>
      <c r="CKQ1866" s="401"/>
      <c r="CKR1866" s="401"/>
      <c r="CKS1866" s="401"/>
      <c r="CKT1866" s="401"/>
      <c r="CKU1866" s="401"/>
      <c r="CKV1866" s="401"/>
      <c r="CKW1866" s="401"/>
      <c r="CKX1866" s="401"/>
      <c r="CKY1866" s="401"/>
      <c r="CKZ1866" s="401"/>
      <c r="CLA1866" s="401"/>
      <c r="CLB1866" s="401"/>
      <c r="CLC1866" s="401"/>
      <c r="CLD1866" s="401"/>
      <c r="CLE1866" s="401"/>
      <c r="CLF1866" s="401"/>
      <c r="CLG1866" s="401"/>
      <c r="CLH1866" s="401"/>
      <c r="CLI1866" s="401"/>
      <c r="CLJ1866" s="401"/>
      <c r="CLK1866" s="401"/>
      <c r="CLL1866" s="401"/>
      <c r="CLM1866" s="401"/>
      <c r="CLN1866" s="401"/>
      <c r="CLO1866" s="401"/>
      <c r="CLP1866" s="401"/>
      <c r="CLQ1866" s="401"/>
      <c r="CLR1866" s="401"/>
      <c r="CLS1866" s="401"/>
      <c r="CLT1866" s="401"/>
      <c r="CLU1866" s="401"/>
      <c r="CLV1866" s="401"/>
      <c r="CLW1866" s="401"/>
      <c r="CLX1866" s="401"/>
      <c r="CLY1866" s="401"/>
      <c r="CLZ1866" s="401"/>
      <c r="CMA1866" s="401"/>
      <c r="CMB1866" s="401"/>
      <c r="CMC1866" s="401"/>
      <c r="CMD1866" s="401"/>
      <c r="CME1866" s="401"/>
      <c r="CMF1866" s="401"/>
      <c r="CMG1866" s="401"/>
      <c r="CMH1866" s="401"/>
      <c r="CMI1866" s="401"/>
      <c r="CMJ1866" s="401"/>
      <c r="CMK1866" s="401"/>
      <c r="CML1866" s="401"/>
      <c r="CMM1866" s="401"/>
      <c r="CMN1866" s="401"/>
      <c r="CMO1866" s="401"/>
      <c r="CMP1866" s="401"/>
      <c r="CMQ1866" s="401"/>
      <c r="CMR1866" s="401"/>
      <c r="CMS1866" s="401"/>
      <c r="CMT1866" s="401"/>
      <c r="CMU1866" s="401"/>
      <c r="CMV1866" s="401"/>
      <c r="CMW1866" s="401"/>
      <c r="CMX1866" s="401"/>
      <c r="CMY1866" s="401"/>
      <c r="CMZ1866" s="401"/>
      <c r="CNA1866" s="401"/>
      <c r="CNB1866" s="401"/>
      <c r="CNC1866" s="401"/>
      <c r="CND1866" s="401"/>
      <c r="CNE1866" s="401"/>
      <c r="CNF1866" s="401"/>
      <c r="CNG1866" s="401"/>
      <c r="CNH1866" s="401"/>
      <c r="CNI1866" s="401"/>
      <c r="CNJ1866" s="401"/>
      <c r="CNK1866" s="401"/>
      <c r="CNL1866" s="401"/>
      <c r="CNM1866" s="401"/>
      <c r="CNN1866" s="401"/>
      <c r="CNO1866" s="401"/>
      <c r="CNP1866" s="401"/>
      <c r="CNQ1866" s="401"/>
      <c r="CNR1866" s="401"/>
      <c r="CNS1866" s="401"/>
      <c r="CNT1866" s="401"/>
      <c r="CNU1866" s="401"/>
      <c r="CNV1866" s="401"/>
      <c r="CNW1866" s="401"/>
      <c r="CNX1866" s="401"/>
      <c r="CNY1866" s="401"/>
      <c r="CNZ1866" s="401"/>
      <c r="COA1866" s="401"/>
      <c r="COB1866" s="401"/>
      <c r="COC1866" s="401"/>
      <c r="COD1866" s="401"/>
      <c r="COE1866" s="401"/>
      <c r="COF1866" s="401"/>
      <c r="COG1866" s="401"/>
      <c r="COH1866" s="401"/>
      <c r="COI1866" s="401"/>
      <c r="COJ1866" s="401"/>
      <c r="COK1866" s="401"/>
      <c r="COL1866" s="401"/>
      <c r="COM1866" s="401"/>
      <c r="CON1866" s="401"/>
      <c r="COO1866" s="401"/>
      <c r="COP1866" s="401"/>
      <c r="COQ1866" s="401"/>
      <c r="COR1866" s="401"/>
      <c r="COS1866" s="401"/>
      <c r="COT1866" s="401"/>
      <c r="COU1866" s="401"/>
      <c r="COV1866" s="401"/>
      <c r="COW1866" s="401"/>
      <c r="COX1866" s="401"/>
      <c r="COY1866" s="401"/>
      <c r="COZ1866" s="401"/>
      <c r="CPA1866" s="401"/>
      <c r="CPB1866" s="401"/>
      <c r="CPC1866" s="401"/>
      <c r="CPD1866" s="401"/>
      <c r="CPE1866" s="401"/>
      <c r="CPF1866" s="401"/>
      <c r="CPG1866" s="401"/>
      <c r="CPH1866" s="401"/>
      <c r="CPI1866" s="401"/>
      <c r="CPJ1866" s="401"/>
      <c r="CPK1866" s="401"/>
      <c r="CPL1866" s="401"/>
      <c r="CPM1866" s="401"/>
      <c r="CPN1866" s="401"/>
      <c r="CPO1866" s="401"/>
      <c r="CPP1866" s="401"/>
      <c r="CPQ1866" s="401"/>
      <c r="CPR1866" s="401"/>
      <c r="CPS1866" s="401"/>
      <c r="CPT1866" s="401"/>
      <c r="CPU1866" s="401"/>
      <c r="CPV1866" s="401"/>
      <c r="CPW1866" s="401"/>
      <c r="CPX1866" s="401"/>
      <c r="CPY1866" s="401"/>
      <c r="CPZ1866" s="401"/>
      <c r="CQA1866" s="401"/>
      <c r="CQB1866" s="401"/>
      <c r="CQC1866" s="401"/>
      <c r="CQD1866" s="401"/>
      <c r="CQE1866" s="401"/>
      <c r="CQF1866" s="401"/>
      <c r="CQG1866" s="401"/>
      <c r="CQH1866" s="401"/>
      <c r="CQI1866" s="401"/>
      <c r="CQJ1866" s="401"/>
      <c r="CQK1866" s="401"/>
      <c r="CQL1866" s="401"/>
      <c r="CQM1866" s="401"/>
      <c r="CQN1866" s="401"/>
      <c r="CQO1866" s="401"/>
      <c r="CQP1866" s="401"/>
      <c r="CQQ1866" s="401"/>
      <c r="CQR1866" s="401"/>
      <c r="CQS1866" s="401"/>
      <c r="CQT1866" s="401"/>
      <c r="CQU1866" s="401"/>
      <c r="CQV1866" s="401"/>
      <c r="CQW1866" s="401"/>
      <c r="CQX1866" s="401"/>
      <c r="CQY1866" s="401"/>
      <c r="CQZ1866" s="401"/>
      <c r="CRA1866" s="401"/>
      <c r="CRB1866" s="401"/>
      <c r="CRC1866" s="401"/>
      <c r="CRD1866" s="401"/>
      <c r="CRE1866" s="401"/>
      <c r="CRF1866" s="401"/>
      <c r="CRG1866" s="401"/>
      <c r="CRH1866" s="401"/>
      <c r="CRI1866" s="401"/>
      <c r="CRJ1866" s="401"/>
      <c r="CRK1866" s="401"/>
      <c r="CRL1866" s="401"/>
      <c r="CRM1866" s="401"/>
      <c r="CRN1866" s="401"/>
      <c r="CRO1866" s="401"/>
      <c r="CRP1866" s="401"/>
      <c r="CRQ1866" s="401"/>
      <c r="CRR1866" s="401"/>
      <c r="CRS1866" s="401"/>
      <c r="CRT1866" s="401"/>
      <c r="CRU1866" s="401"/>
      <c r="CRV1866" s="401"/>
      <c r="CRW1866" s="401"/>
      <c r="CRX1866" s="401"/>
      <c r="CRY1866" s="401"/>
      <c r="CRZ1866" s="401"/>
      <c r="CSA1866" s="401"/>
      <c r="CSB1866" s="401"/>
      <c r="CSC1866" s="401"/>
      <c r="CSD1866" s="401"/>
      <c r="CSE1866" s="401"/>
      <c r="CSF1866" s="401"/>
      <c r="CSG1866" s="401"/>
      <c r="CSH1866" s="401"/>
      <c r="CSI1866" s="401"/>
      <c r="CSJ1866" s="401"/>
      <c r="CSK1866" s="401"/>
      <c r="CSL1866" s="401"/>
      <c r="CSM1866" s="401"/>
      <c r="CSN1866" s="401"/>
      <c r="CSO1866" s="401"/>
      <c r="CSP1866" s="401"/>
      <c r="CSQ1866" s="401"/>
      <c r="CSR1866" s="401"/>
      <c r="CSS1866" s="401"/>
      <c r="CST1866" s="401"/>
      <c r="CSU1866" s="401"/>
      <c r="CSV1866" s="401"/>
      <c r="CSW1866" s="401"/>
      <c r="CSX1866" s="401"/>
      <c r="CSY1866" s="401"/>
      <c r="CSZ1866" s="401"/>
      <c r="CTA1866" s="401"/>
      <c r="CTB1866" s="401"/>
      <c r="CTC1866" s="401"/>
      <c r="CTD1866" s="401"/>
      <c r="CTE1866" s="401"/>
      <c r="CTF1866" s="401"/>
      <c r="CTG1866" s="401"/>
      <c r="CTH1866" s="401"/>
      <c r="CTI1866" s="401"/>
      <c r="CTJ1866" s="401"/>
      <c r="CTK1866" s="401"/>
      <c r="CTL1866" s="401"/>
      <c r="CTM1866" s="401"/>
      <c r="CTN1866" s="401"/>
      <c r="CTO1866" s="401"/>
      <c r="CTP1866" s="401"/>
      <c r="CTQ1866" s="401"/>
      <c r="CTR1866" s="401"/>
      <c r="CTS1866" s="401"/>
      <c r="CTT1866" s="401"/>
      <c r="CTU1866" s="401"/>
      <c r="CTV1866" s="401"/>
      <c r="CTW1866" s="401"/>
      <c r="CTX1866" s="401"/>
      <c r="CTY1866" s="401"/>
      <c r="CTZ1866" s="401"/>
      <c r="CUA1866" s="401"/>
      <c r="CUB1866" s="401"/>
      <c r="CUC1866" s="401"/>
      <c r="CUD1866" s="401"/>
      <c r="CUE1866" s="401"/>
      <c r="CUF1866" s="401"/>
      <c r="CUG1866" s="401"/>
      <c r="CUH1866" s="401"/>
      <c r="CUI1866" s="401"/>
      <c r="CUJ1866" s="401"/>
      <c r="CUK1866" s="401"/>
      <c r="CUL1866" s="401"/>
      <c r="CUM1866" s="401"/>
      <c r="CUN1866" s="401"/>
      <c r="CUO1866" s="401"/>
      <c r="CUP1866" s="401"/>
      <c r="CUQ1866" s="401"/>
      <c r="CUR1866" s="401"/>
      <c r="CUS1866" s="401"/>
      <c r="CUT1866" s="401"/>
      <c r="CUU1866" s="401"/>
      <c r="CUV1866" s="401"/>
      <c r="CUW1866" s="401"/>
      <c r="CUX1866" s="401"/>
      <c r="CUY1866" s="401"/>
      <c r="CUZ1866" s="401"/>
      <c r="CVA1866" s="401"/>
      <c r="CVB1866" s="401"/>
      <c r="CVC1866" s="401"/>
      <c r="CVD1866" s="401"/>
      <c r="CVE1866" s="401"/>
      <c r="CVF1866" s="401"/>
      <c r="CVG1866" s="401"/>
      <c r="CVH1866" s="401"/>
      <c r="CVI1866" s="401"/>
      <c r="CVJ1866" s="401"/>
      <c r="CVK1866" s="401"/>
      <c r="CVL1866" s="401"/>
      <c r="CVM1866" s="401"/>
      <c r="CVN1866" s="401"/>
      <c r="CVO1866" s="401"/>
      <c r="CVP1866" s="401"/>
      <c r="CVQ1866" s="401"/>
      <c r="CVR1866" s="401"/>
      <c r="CVS1866" s="401"/>
      <c r="CVT1866" s="401"/>
      <c r="CVU1866" s="401"/>
      <c r="CVV1866" s="401"/>
      <c r="CVW1866" s="401"/>
      <c r="CVX1866" s="401"/>
      <c r="CVY1866" s="401"/>
      <c r="CVZ1866" s="401"/>
      <c r="CWA1866" s="401"/>
      <c r="CWB1866" s="401"/>
      <c r="CWC1866" s="401"/>
      <c r="CWD1866" s="401"/>
      <c r="CWE1866" s="401"/>
      <c r="CWF1866" s="401"/>
      <c r="CWG1866" s="401"/>
      <c r="CWH1866" s="401"/>
      <c r="CWI1866" s="401"/>
      <c r="CWJ1866" s="401"/>
      <c r="CWK1866" s="401"/>
      <c r="CWL1866" s="401"/>
      <c r="CWM1866" s="401"/>
      <c r="CWN1866" s="401"/>
      <c r="CWO1866" s="401"/>
      <c r="CWP1866" s="401"/>
      <c r="CWQ1866" s="401"/>
      <c r="CWR1866" s="401"/>
      <c r="CWS1866" s="401"/>
      <c r="CWT1866" s="401"/>
      <c r="CWU1866" s="401"/>
      <c r="CWV1866" s="401"/>
      <c r="CWW1866" s="401"/>
      <c r="CWX1866" s="401"/>
      <c r="CWY1866" s="401"/>
      <c r="CWZ1866" s="401"/>
      <c r="CXA1866" s="401"/>
      <c r="CXB1866" s="401"/>
      <c r="CXC1866" s="401"/>
      <c r="CXD1866" s="401"/>
      <c r="CXE1866" s="401"/>
      <c r="CXF1866" s="401"/>
      <c r="CXG1866" s="401"/>
      <c r="CXH1866" s="401"/>
      <c r="CXI1866" s="401"/>
      <c r="CXJ1866" s="401"/>
      <c r="CXK1866" s="401"/>
      <c r="CXL1866" s="401"/>
      <c r="CXM1866" s="401"/>
      <c r="CXN1866" s="401"/>
      <c r="CXO1866" s="401"/>
      <c r="CXP1866" s="401"/>
      <c r="CXQ1866" s="401"/>
      <c r="CXR1866" s="401"/>
      <c r="CXS1866" s="401"/>
      <c r="CXT1866" s="401"/>
      <c r="CXU1866" s="401"/>
      <c r="CXV1866" s="401"/>
      <c r="CXW1866" s="401"/>
      <c r="CXX1866" s="401"/>
      <c r="CXY1866" s="401"/>
      <c r="CXZ1866" s="401"/>
      <c r="CYA1866" s="401"/>
      <c r="CYB1866" s="401"/>
      <c r="CYC1866" s="401"/>
      <c r="CYD1866" s="401"/>
      <c r="CYE1866" s="401"/>
      <c r="CYF1866" s="401"/>
      <c r="CYG1866" s="401"/>
      <c r="CYH1866" s="401"/>
      <c r="CYI1866" s="401"/>
      <c r="CYJ1866" s="401"/>
      <c r="CYK1866" s="401"/>
      <c r="CYL1866" s="401"/>
      <c r="CYM1866" s="401"/>
      <c r="CYN1866" s="401"/>
      <c r="CYO1866" s="401"/>
      <c r="CYP1866" s="401"/>
      <c r="CYQ1866" s="401"/>
      <c r="CYR1866" s="401"/>
      <c r="CYS1866" s="401"/>
      <c r="CYT1866" s="401"/>
      <c r="CYU1866" s="401"/>
      <c r="CYV1866" s="401"/>
      <c r="CYW1866" s="401"/>
      <c r="CYX1866" s="401"/>
      <c r="CYY1866" s="401"/>
      <c r="CYZ1866" s="401"/>
      <c r="CZA1866" s="401"/>
      <c r="CZB1866" s="401"/>
      <c r="CZC1866" s="401"/>
      <c r="CZD1866" s="401"/>
      <c r="CZE1866" s="401"/>
      <c r="CZF1866" s="401"/>
      <c r="CZG1866" s="401"/>
      <c r="CZH1866" s="401"/>
      <c r="CZI1866" s="401"/>
      <c r="CZJ1866" s="401"/>
      <c r="CZK1866" s="401"/>
      <c r="CZL1866" s="401"/>
      <c r="CZM1866" s="401"/>
      <c r="CZN1866" s="401"/>
      <c r="CZO1866" s="401"/>
      <c r="CZP1866" s="401"/>
      <c r="CZQ1866" s="401"/>
      <c r="CZR1866" s="401"/>
      <c r="CZS1866" s="401"/>
      <c r="CZT1866" s="401"/>
      <c r="CZU1866" s="401"/>
      <c r="CZV1866" s="401"/>
      <c r="CZW1866" s="401"/>
      <c r="CZX1866" s="401"/>
      <c r="CZY1866" s="401"/>
      <c r="CZZ1866" s="401"/>
      <c r="DAA1866" s="401"/>
      <c r="DAB1866" s="401"/>
      <c r="DAC1866" s="401"/>
      <c r="DAD1866" s="401"/>
      <c r="DAE1866" s="401"/>
      <c r="DAF1866" s="401"/>
      <c r="DAG1866" s="401"/>
      <c r="DAH1866" s="401"/>
      <c r="DAI1866" s="401"/>
      <c r="DAJ1866" s="401"/>
      <c r="DAK1866" s="401"/>
      <c r="DAL1866" s="401"/>
      <c r="DAM1866" s="401"/>
      <c r="DAN1866" s="401"/>
      <c r="DAO1866" s="401"/>
      <c r="DAP1866" s="401"/>
      <c r="DAQ1866" s="401"/>
      <c r="DAR1866" s="401"/>
      <c r="DAS1866" s="401"/>
      <c r="DAT1866" s="401"/>
      <c r="DAU1866" s="401"/>
      <c r="DAV1866" s="401"/>
      <c r="DAW1866" s="401"/>
      <c r="DAX1866" s="401"/>
      <c r="DAY1866" s="401"/>
      <c r="DAZ1866" s="401"/>
      <c r="DBA1866" s="401"/>
      <c r="DBB1866" s="401"/>
      <c r="DBC1866" s="401"/>
      <c r="DBD1866" s="401"/>
      <c r="DBE1866" s="401"/>
      <c r="DBF1866" s="401"/>
      <c r="DBG1866" s="401"/>
      <c r="DBH1866" s="401"/>
      <c r="DBI1866" s="401"/>
      <c r="DBJ1866" s="401"/>
      <c r="DBK1866" s="401"/>
      <c r="DBL1866" s="401"/>
      <c r="DBM1866" s="401"/>
      <c r="DBN1866" s="401"/>
      <c r="DBO1866" s="401"/>
      <c r="DBP1866" s="401"/>
      <c r="DBQ1866" s="401"/>
      <c r="DBR1866" s="401"/>
      <c r="DBS1866" s="401"/>
      <c r="DBT1866" s="401"/>
      <c r="DBU1866" s="401"/>
      <c r="DBV1866" s="401"/>
      <c r="DBW1866" s="401"/>
      <c r="DBX1866" s="401"/>
      <c r="DBY1866" s="401"/>
      <c r="DBZ1866" s="401"/>
      <c r="DCA1866" s="401"/>
      <c r="DCB1866" s="401"/>
      <c r="DCC1866" s="401"/>
      <c r="DCD1866" s="401"/>
      <c r="DCE1866" s="401"/>
      <c r="DCF1866" s="401"/>
      <c r="DCG1866" s="401"/>
      <c r="DCH1866" s="401"/>
      <c r="DCI1866" s="401"/>
      <c r="DCJ1866" s="401"/>
      <c r="DCK1866" s="401"/>
      <c r="DCL1866" s="401"/>
      <c r="DCM1866" s="401"/>
      <c r="DCN1866" s="401"/>
      <c r="DCO1866" s="401"/>
      <c r="DCP1866" s="401"/>
      <c r="DCQ1866" s="401"/>
      <c r="DCR1866" s="401"/>
      <c r="DCS1866" s="401"/>
      <c r="DCT1866" s="401"/>
      <c r="DCU1866" s="401"/>
      <c r="DCV1866" s="401"/>
      <c r="DCW1866" s="401"/>
      <c r="DCX1866" s="401"/>
      <c r="DCY1866" s="401"/>
      <c r="DCZ1866" s="401"/>
      <c r="DDA1866" s="401"/>
      <c r="DDB1866" s="401"/>
      <c r="DDC1866" s="401"/>
      <c r="DDD1866" s="401"/>
      <c r="DDE1866" s="401"/>
      <c r="DDF1866" s="401"/>
      <c r="DDG1866" s="401"/>
      <c r="DDH1866" s="401"/>
      <c r="DDI1866" s="401"/>
      <c r="DDJ1866" s="401"/>
      <c r="DDK1866" s="401"/>
      <c r="DDL1866" s="401"/>
      <c r="DDM1866" s="401"/>
      <c r="DDN1866" s="401"/>
      <c r="DDO1866" s="401"/>
      <c r="DDP1866" s="401"/>
      <c r="DDQ1866" s="401"/>
      <c r="DDR1866" s="401"/>
      <c r="DDS1866" s="401"/>
      <c r="DDT1866" s="401"/>
      <c r="DDU1866" s="401"/>
      <c r="DDV1866" s="401"/>
      <c r="DDW1866" s="401"/>
      <c r="DDX1866" s="401"/>
      <c r="DDY1866" s="401"/>
      <c r="DDZ1866" s="401"/>
      <c r="DEA1866" s="401"/>
      <c r="DEB1866" s="401"/>
      <c r="DEC1866" s="401"/>
      <c r="DED1866" s="401"/>
      <c r="DEE1866" s="401"/>
      <c r="DEF1866" s="401"/>
      <c r="DEG1866" s="401"/>
      <c r="DEH1866" s="401"/>
      <c r="DEI1866" s="401"/>
      <c r="DEJ1866" s="401"/>
      <c r="DEK1866" s="401"/>
      <c r="DEL1866" s="401"/>
      <c r="DEM1866" s="401"/>
      <c r="DEN1866" s="401"/>
      <c r="DEO1866" s="401"/>
      <c r="DEP1866" s="401"/>
      <c r="DEQ1866" s="401"/>
      <c r="DER1866" s="401"/>
      <c r="DES1866" s="401"/>
      <c r="DET1866" s="401"/>
      <c r="DEU1866" s="401"/>
      <c r="DEV1866" s="401"/>
      <c r="DEW1866" s="401"/>
      <c r="DEX1866" s="401"/>
      <c r="DEY1866" s="401"/>
      <c r="DEZ1866" s="401"/>
      <c r="DFA1866" s="401"/>
      <c r="DFB1866" s="401"/>
      <c r="DFC1866" s="401"/>
      <c r="DFD1866" s="401"/>
      <c r="DFE1866" s="401"/>
      <c r="DFF1866" s="401"/>
      <c r="DFG1866" s="401"/>
      <c r="DFH1866" s="401"/>
      <c r="DFI1866" s="401"/>
      <c r="DFJ1866" s="401"/>
      <c r="DFK1866" s="401"/>
      <c r="DFL1866" s="401"/>
      <c r="DFM1866" s="401"/>
      <c r="DFN1866" s="401"/>
      <c r="DFO1866" s="401"/>
      <c r="DFP1866" s="401"/>
      <c r="DFQ1866" s="401"/>
      <c r="DFR1866" s="401"/>
      <c r="DFS1866" s="401"/>
      <c r="DFT1866" s="401"/>
      <c r="DFU1866" s="401"/>
      <c r="DFV1866" s="401"/>
      <c r="DFW1866" s="401"/>
      <c r="DFX1866" s="401"/>
      <c r="DFY1866" s="401"/>
      <c r="DFZ1866" s="401"/>
      <c r="DGA1866" s="401"/>
      <c r="DGB1866" s="401"/>
      <c r="DGC1866" s="401"/>
      <c r="DGD1866" s="401"/>
      <c r="DGE1866" s="401"/>
      <c r="DGF1866" s="401"/>
      <c r="DGG1866" s="401"/>
      <c r="DGH1866" s="401"/>
      <c r="DGI1866" s="401"/>
      <c r="DGJ1866" s="401"/>
      <c r="DGK1866" s="401"/>
      <c r="DGL1866" s="401"/>
      <c r="DGM1866" s="401"/>
      <c r="DGN1866" s="401"/>
      <c r="DGO1866" s="401"/>
      <c r="DGP1866" s="401"/>
      <c r="DGQ1866" s="401"/>
      <c r="DGR1866" s="401"/>
      <c r="DGS1866" s="401"/>
      <c r="DGT1866" s="401"/>
      <c r="DGU1866" s="401"/>
      <c r="DGV1866" s="401"/>
      <c r="DGW1866" s="401"/>
      <c r="DGX1866" s="401"/>
      <c r="DGY1866" s="401"/>
      <c r="DGZ1866" s="401"/>
      <c r="DHA1866" s="401"/>
      <c r="DHB1866" s="401"/>
      <c r="DHC1866" s="401"/>
      <c r="DHD1866" s="401"/>
      <c r="DHE1866" s="401"/>
      <c r="DHF1866" s="401"/>
      <c r="DHG1866" s="401"/>
      <c r="DHH1866" s="401"/>
      <c r="DHI1866" s="401"/>
      <c r="DHJ1866" s="401"/>
      <c r="DHK1866" s="401"/>
      <c r="DHL1866" s="401"/>
      <c r="DHM1866" s="401"/>
      <c r="DHN1866" s="401"/>
      <c r="DHO1866" s="401"/>
      <c r="DHP1866" s="401"/>
      <c r="DHQ1866" s="401"/>
      <c r="DHR1866" s="401"/>
      <c r="DHS1866" s="401"/>
      <c r="DHT1866" s="401"/>
      <c r="DHU1866" s="401"/>
      <c r="DHV1866" s="401"/>
      <c r="DHW1866" s="401"/>
      <c r="DHX1866" s="401"/>
      <c r="DHY1866" s="401"/>
      <c r="DHZ1866" s="401"/>
      <c r="DIA1866" s="401"/>
      <c r="DIB1866" s="401"/>
      <c r="DIC1866" s="401"/>
      <c r="DID1866" s="401"/>
      <c r="DIE1866" s="401"/>
      <c r="DIF1866" s="401"/>
      <c r="DIG1866" s="401"/>
      <c r="DIH1866" s="401"/>
      <c r="DII1866" s="401"/>
      <c r="DIJ1866" s="401"/>
      <c r="DIK1866" s="401"/>
      <c r="DIL1866" s="401"/>
      <c r="DIM1866" s="401"/>
      <c r="DIN1866" s="401"/>
      <c r="DIO1866" s="401"/>
      <c r="DIP1866" s="401"/>
      <c r="DIQ1866" s="401"/>
      <c r="DIR1866" s="401"/>
      <c r="DIS1866" s="401"/>
      <c r="DIT1866" s="401"/>
      <c r="DIU1866" s="401"/>
      <c r="DIV1866" s="401"/>
      <c r="DIW1866" s="401"/>
      <c r="DIX1866" s="401"/>
      <c r="DIY1866" s="401"/>
      <c r="DIZ1866" s="401"/>
      <c r="DJA1866" s="401"/>
      <c r="DJB1866" s="401"/>
      <c r="DJC1866" s="401"/>
      <c r="DJD1866" s="401"/>
      <c r="DJE1866" s="401"/>
      <c r="DJF1866" s="401"/>
      <c r="DJG1866" s="401"/>
      <c r="DJH1866" s="401"/>
      <c r="DJI1866" s="401"/>
      <c r="DJJ1866" s="401"/>
      <c r="DJK1866" s="401"/>
      <c r="DJL1866" s="401"/>
      <c r="DJM1866" s="401"/>
      <c r="DJN1866" s="401"/>
      <c r="DJO1866" s="401"/>
      <c r="DJP1866" s="401"/>
      <c r="DJQ1866" s="401"/>
      <c r="DJR1866" s="401"/>
      <c r="DJS1866" s="401"/>
      <c r="DJT1866" s="401"/>
      <c r="DJU1866" s="401"/>
      <c r="DJV1866" s="401"/>
      <c r="DJW1866" s="401"/>
      <c r="DJX1866" s="401"/>
      <c r="DJY1866" s="401"/>
      <c r="DJZ1866" s="401"/>
      <c r="DKA1866" s="401"/>
      <c r="DKB1866" s="401"/>
      <c r="DKC1866" s="401"/>
      <c r="DKD1866" s="401"/>
      <c r="DKE1866" s="401"/>
      <c r="DKF1866" s="401"/>
      <c r="DKG1866" s="401"/>
      <c r="DKH1866" s="401"/>
      <c r="DKI1866" s="401"/>
      <c r="DKJ1866" s="401"/>
      <c r="DKK1866" s="401"/>
      <c r="DKL1866" s="401"/>
      <c r="DKM1866" s="401"/>
      <c r="DKN1866" s="401"/>
      <c r="DKO1866" s="401"/>
      <c r="DKP1866" s="401"/>
      <c r="DKQ1866" s="401"/>
      <c r="DKR1866" s="401"/>
      <c r="DKS1866" s="401"/>
      <c r="DKT1866" s="401"/>
      <c r="DKU1866" s="401"/>
      <c r="DKV1866" s="401"/>
      <c r="DKW1866" s="401"/>
      <c r="DKX1866" s="401"/>
      <c r="DKY1866" s="401"/>
      <c r="DKZ1866" s="401"/>
      <c r="DLA1866" s="401"/>
      <c r="DLB1866" s="401"/>
      <c r="DLC1866" s="401"/>
      <c r="DLD1866" s="401"/>
      <c r="DLE1866" s="401"/>
      <c r="DLF1866" s="401"/>
      <c r="DLG1866" s="401"/>
      <c r="DLH1866" s="401"/>
      <c r="DLI1866" s="401"/>
      <c r="DLJ1866" s="401"/>
      <c r="DLK1866" s="401"/>
      <c r="DLL1866" s="401"/>
      <c r="DLM1866" s="401"/>
      <c r="DLN1866" s="401"/>
      <c r="DLO1866" s="401"/>
      <c r="DLP1866" s="401"/>
      <c r="DLQ1866" s="401"/>
      <c r="DLR1866" s="401"/>
      <c r="DLS1866" s="401"/>
      <c r="DLT1866" s="401"/>
      <c r="DLU1866" s="401"/>
      <c r="DLV1866" s="401"/>
      <c r="DLW1866" s="401"/>
      <c r="DLX1866" s="401"/>
      <c r="DLY1866" s="401"/>
      <c r="DLZ1866" s="401"/>
      <c r="DMA1866" s="401"/>
      <c r="DMB1866" s="401"/>
      <c r="DMC1866" s="401"/>
      <c r="DMD1866" s="401"/>
      <c r="DME1866" s="401"/>
      <c r="DMF1866" s="401"/>
      <c r="DMG1866" s="401"/>
      <c r="DMH1866" s="401"/>
      <c r="DMI1866" s="401"/>
      <c r="DMJ1866" s="401"/>
      <c r="DMK1866" s="401"/>
      <c r="DML1866" s="401"/>
      <c r="DMM1866" s="401"/>
      <c r="DMN1866" s="401"/>
      <c r="DMO1866" s="401"/>
      <c r="DMP1866" s="401"/>
      <c r="DMQ1866" s="401"/>
      <c r="DMR1866" s="401"/>
      <c r="DMS1866" s="401"/>
      <c r="DMT1866" s="401"/>
      <c r="DMU1866" s="401"/>
      <c r="DMV1866" s="401"/>
      <c r="DMW1866" s="401"/>
      <c r="DMX1866" s="401"/>
      <c r="DMY1866" s="401"/>
      <c r="DMZ1866" s="401"/>
      <c r="DNA1866" s="401"/>
      <c r="DNB1866" s="401"/>
      <c r="DNC1866" s="401"/>
      <c r="DND1866" s="401"/>
      <c r="DNE1866" s="401"/>
      <c r="DNF1866" s="401"/>
      <c r="DNG1866" s="401"/>
      <c r="DNH1866" s="401"/>
      <c r="DNI1866" s="401"/>
      <c r="DNJ1866" s="401"/>
      <c r="DNK1866" s="401"/>
      <c r="DNL1866" s="401"/>
      <c r="DNM1866" s="401"/>
      <c r="DNN1866" s="401"/>
      <c r="DNO1866" s="401"/>
      <c r="DNP1866" s="401"/>
      <c r="DNQ1866" s="401"/>
      <c r="DNR1866" s="401"/>
      <c r="DNS1866" s="401"/>
      <c r="DNT1866" s="401"/>
      <c r="DNU1866" s="401"/>
      <c r="DNV1866" s="401"/>
      <c r="DNW1866" s="401"/>
      <c r="DNX1866" s="401"/>
      <c r="DNY1866" s="401"/>
      <c r="DNZ1866" s="401"/>
      <c r="DOA1866" s="401"/>
      <c r="DOB1866" s="401"/>
      <c r="DOC1866" s="401"/>
      <c r="DOD1866" s="401"/>
      <c r="DOE1866" s="401"/>
      <c r="DOF1866" s="401"/>
      <c r="DOG1866" s="401"/>
      <c r="DOH1866" s="401"/>
      <c r="DOI1866" s="401"/>
      <c r="DOJ1866" s="401"/>
      <c r="DOK1866" s="401"/>
      <c r="DOL1866" s="401"/>
      <c r="DOM1866" s="401"/>
      <c r="DON1866" s="401"/>
      <c r="DOO1866" s="401"/>
      <c r="DOP1866" s="401"/>
      <c r="DOQ1866" s="401"/>
      <c r="DOR1866" s="401"/>
      <c r="DOS1866" s="401"/>
      <c r="DOT1866" s="401"/>
      <c r="DOU1866" s="401"/>
      <c r="DOV1866" s="401"/>
      <c r="DOW1866" s="401"/>
      <c r="DOX1866" s="401"/>
      <c r="DOY1866" s="401"/>
      <c r="DOZ1866" s="401"/>
      <c r="DPA1866" s="401"/>
      <c r="DPB1866" s="401"/>
      <c r="DPC1866" s="401"/>
      <c r="DPD1866" s="401"/>
      <c r="DPE1866" s="401"/>
      <c r="DPF1866" s="401"/>
      <c r="DPG1866" s="401"/>
      <c r="DPH1866" s="401"/>
      <c r="DPI1866" s="401"/>
      <c r="DPJ1866" s="401"/>
      <c r="DPK1866" s="401"/>
      <c r="DPL1866" s="401"/>
      <c r="DPM1866" s="401"/>
      <c r="DPN1866" s="401"/>
      <c r="DPO1866" s="401"/>
      <c r="DPP1866" s="401"/>
      <c r="DPQ1866" s="401"/>
      <c r="DPR1866" s="401"/>
      <c r="DPS1866" s="401"/>
      <c r="DPT1866" s="401"/>
      <c r="DPU1866" s="401"/>
      <c r="DPV1866" s="401"/>
      <c r="DPW1866" s="401"/>
      <c r="DPX1866" s="401"/>
      <c r="DPY1866" s="401"/>
      <c r="DPZ1866" s="401"/>
      <c r="DQA1866" s="401"/>
      <c r="DQB1866" s="401"/>
      <c r="DQC1866" s="401"/>
      <c r="DQD1866" s="401"/>
      <c r="DQE1866" s="401"/>
      <c r="DQF1866" s="401"/>
      <c r="DQG1866" s="401"/>
      <c r="DQH1866" s="401"/>
      <c r="DQI1866" s="401"/>
      <c r="DQJ1866" s="401"/>
      <c r="DQK1866" s="401"/>
      <c r="DQL1866" s="401"/>
      <c r="DQM1866" s="401"/>
      <c r="DQN1866" s="401"/>
      <c r="DQO1866" s="401"/>
      <c r="DQP1866" s="401"/>
      <c r="DQQ1866" s="401"/>
      <c r="DQR1866" s="401"/>
      <c r="DQS1866" s="401"/>
      <c r="DQT1866" s="401"/>
      <c r="DQU1866" s="401"/>
      <c r="DQV1866" s="401"/>
      <c r="DQW1866" s="401"/>
      <c r="DQX1866" s="401"/>
      <c r="DQY1866" s="401"/>
      <c r="DQZ1866" s="401"/>
      <c r="DRA1866" s="401"/>
      <c r="DRB1866" s="401"/>
      <c r="DRC1866" s="401"/>
      <c r="DRD1866" s="401"/>
      <c r="DRE1866" s="401"/>
      <c r="DRF1866" s="401"/>
      <c r="DRG1866" s="401"/>
      <c r="DRH1866" s="401"/>
      <c r="DRI1866" s="401"/>
      <c r="DRJ1866" s="401"/>
      <c r="DRK1866" s="401"/>
      <c r="DRL1866" s="401"/>
      <c r="DRM1866" s="401"/>
      <c r="DRN1866" s="401"/>
      <c r="DRO1866" s="401"/>
      <c r="DRP1866" s="401"/>
      <c r="DRQ1866" s="401"/>
      <c r="DRR1866" s="401"/>
      <c r="DRS1866" s="401"/>
      <c r="DRT1866" s="401"/>
      <c r="DRU1866" s="401"/>
      <c r="DRV1866" s="401"/>
      <c r="DRW1866" s="401"/>
      <c r="DRX1866" s="401"/>
      <c r="DRY1866" s="401"/>
      <c r="DRZ1866" s="401"/>
      <c r="DSA1866" s="401"/>
      <c r="DSB1866" s="401"/>
      <c r="DSC1866" s="401"/>
      <c r="DSD1866" s="401"/>
      <c r="DSE1866" s="401"/>
      <c r="DSF1866" s="401"/>
      <c r="DSG1866" s="401"/>
      <c r="DSH1866" s="401"/>
      <c r="DSI1866" s="401"/>
      <c r="DSJ1866" s="401"/>
      <c r="DSK1866" s="401"/>
      <c r="DSL1866" s="401"/>
      <c r="DSM1866" s="401"/>
      <c r="DSN1866" s="401"/>
      <c r="DSO1866" s="401"/>
      <c r="DSP1866" s="401"/>
      <c r="DSQ1866" s="401"/>
      <c r="DSR1866" s="401"/>
      <c r="DSS1866" s="401"/>
      <c r="DST1866" s="401"/>
      <c r="DSU1866" s="401"/>
      <c r="DSV1866" s="401"/>
      <c r="DSW1866" s="401"/>
      <c r="DSX1866" s="401"/>
      <c r="DSY1866" s="401"/>
      <c r="DSZ1866" s="401"/>
      <c r="DTA1866" s="401"/>
      <c r="DTB1866" s="401"/>
      <c r="DTC1866" s="401"/>
      <c r="DTD1866" s="401"/>
      <c r="DTE1866" s="401"/>
      <c r="DTF1866" s="401"/>
      <c r="DTG1866" s="401"/>
      <c r="DTH1866" s="401"/>
      <c r="DTI1866" s="401"/>
      <c r="DTJ1866" s="401"/>
      <c r="DTK1866" s="401"/>
      <c r="DTL1866" s="401"/>
      <c r="DTM1866" s="401"/>
      <c r="DTN1866" s="401"/>
      <c r="DTO1866" s="401"/>
      <c r="DTP1866" s="401"/>
      <c r="DTQ1866" s="401"/>
      <c r="DTR1866" s="401"/>
      <c r="DTS1866" s="401"/>
      <c r="DTT1866" s="401"/>
      <c r="DTU1866" s="401"/>
      <c r="DTV1866" s="401"/>
      <c r="DTW1866" s="401"/>
      <c r="DTX1866" s="401"/>
      <c r="DTY1866" s="401"/>
      <c r="DTZ1866" s="401"/>
      <c r="DUA1866" s="401"/>
      <c r="DUB1866" s="401"/>
      <c r="DUC1866" s="401"/>
      <c r="DUD1866" s="401"/>
      <c r="DUE1866" s="401"/>
      <c r="DUF1866" s="401"/>
      <c r="DUG1866" s="401"/>
      <c r="DUH1866" s="401"/>
      <c r="DUI1866" s="401"/>
      <c r="DUJ1866" s="401"/>
      <c r="DUK1866" s="401"/>
      <c r="DUL1866" s="401"/>
      <c r="DUM1866" s="401"/>
      <c r="DUN1866" s="401"/>
      <c r="DUO1866" s="401"/>
      <c r="DUP1866" s="401"/>
      <c r="DUQ1866" s="401"/>
      <c r="DUR1866" s="401"/>
      <c r="DUS1866" s="401"/>
      <c r="DUT1866" s="401"/>
      <c r="DUU1866" s="401"/>
      <c r="DUV1866" s="401"/>
      <c r="DUW1866" s="401"/>
      <c r="DUX1866" s="401"/>
      <c r="DUY1866" s="401"/>
      <c r="DUZ1866" s="401"/>
      <c r="DVA1866" s="401"/>
      <c r="DVB1866" s="401"/>
      <c r="DVC1866" s="401"/>
      <c r="DVD1866" s="401"/>
      <c r="DVE1866" s="401"/>
      <c r="DVF1866" s="401"/>
      <c r="DVG1866" s="401"/>
      <c r="DVH1866" s="401"/>
      <c r="DVI1866" s="401"/>
      <c r="DVJ1866" s="401"/>
      <c r="DVK1866" s="401"/>
      <c r="DVL1866" s="401"/>
      <c r="DVM1866" s="401"/>
      <c r="DVN1866" s="401"/>
      <c r="DVO1866" s="401"/>
      <c r="DVP1866" s="401"/>
      <c r="DVQ1866" s="401"/>
      <c r="DVR1866" s="401"/>
      <c r="DVS1866" s="401"/>
      <c r="DVT1866" s="401"/>
      <c r="DVU1866" s="401"/>
      <c r="DVV1866" s="401"/>
      <c r="DVW1866" s="401"/>
      <c r="DVX1866" s="401"/>
      <c r="DVY1866" s="401"/>
      <c r="DVZ1866" s="401"/>
      <c r="DWA1866" s="401"/>
      <c r="DWB1866" s="401"/>
      <c r="DWC1866" s="401"/>
      <c r="DWD1866" s="401"/>
      <c r="DWE1866" s="401"/>
      <c r="DWF1866" s="401"/>
      <c r="DWG1866" s="401"/>
      <c r="DWH1866" s="401"/>
      <c r="DWI1866" s="401"/>
      <c r="DWJ1866" s="401"/>
      <c r="DWK1866" s="401"/>
      <c r="DWL1866" s="401"/>
      <c r="DWM1866" s="401"/>
      <c r="DWN1866" s="401"/>
      <c r="DWO1866" s="401"/>
      <c r="DWP1866" s="401"/>
      <c r="DWQ1866" s="401"/>
      <c r="DWR1866" s="401"/>
      <c r="DWS1866" s="401"/>
      <c r="DWT1866" s="401"/>
      <c r="DWU1866" s="401"/>
      <c r="DWV1866" s="401"/>
      <c r="DWW1866" s="401"/>
      <c r="DWX1866" s="401"/>
      <c r="DWY1866" s="401"/>
      <c r="DWZ1866" s="401"/>
      <c r="DXA1866" s="401"/>
      <c r="DXB1866" s="401"/>
      <c r="DXC1866" s="401"/>
      <c r="DXD1866" s="401"/>
      <c r="DXE1866" s="401"/>
      <c r="DXF1866" s="401"/>
      <c r="DXG1866" s="401"/>
      <c r="DXH1866" s="401"/>
      <c r="DXI1866" s="401"/>
      <c r="DXJ1866" s="401"/>
      <c r="DXK1866" s="401"/>
      <c r="DXL1866" s="401"/>
      <c r="DXM1866" s="401"/>
      <c r="DXN1866" s="401"/>
      <c r="DXO1866" s="401"/>
      <c r="DXP1866" s="401"/>
      <c r="DXQ1866" s="401"/>
      <c r="DXR1866" s="401"/>
      <c r="DXS1866" s="401"/>
      <c r="DXT1866" s="401"/>
      <c r="DXU1866" s="401"/>
      <c r="DXV1866" s="401"/>
      <c r="DXW1866" s="401"/>
      <c r="DXX1866" s="401"/>
      <c r="DXY1866" s="401"/>
      <c r="DXZ1866" s="401"/>
      <c r="DYA1866" s="401"/>
      <c r="DYB1866" s="401"/>
      <c r="DYC1866" s="401"/>
      <c r="DYD1866" s="401"/>
      <c r="DYE1866" s="401"/>
      <c r="DYF1866" s="401"/>
      <c r="DYG1866" s="401"/>
      <c r="DYH1866" s="401"/>
      <c r="DYI1866" s="401"/>
      <c r="DYJ1866" s="401"/>
      <c r="DYK1866" s="401"/>
      <c r="DYL1866" s="401"/>
      <c r="DYM1866" s="401"/>
      <c r="DYN1866" s="401"/>
      <c r="DYO1866" s="401"/>
      <c r="DYP1866" s="401"/>
      <c r="DYQ1866" s="401"/>
      <c r="DYR1866" s="401"/>
      <c r="DYS1866" s="401"/>
      <c r="DYT1866" s="401"/>
      <c r="DYU1866" s="401"/>
      <c r="DYV1866" s="401"/>
      <c r="DYW1866" s="401"/>
      <c r="DYX1866" s="401"/>
      <c r="DYY1866" s="401"/>
      <c r="DYZ1866" s="401"/>
      <c r="DZA1866" s="401"/>
      <c r="DZB1866" s="401"/>
      <c r="DZC1866" s="401"/>
      <c r="DZD1866" s="401"/>
      <c r="DZE1866" s="401"/>
      <c r="DZF1866" s="401"/>
      <c r="DZG1866" s="401"/>
      <c r="DZH1866" s="401"/>
      <c r="DZI1866" s="401"/>
      <c r="DZJ1866" s="401"/>
      <c r="DZK1866" s="401"/>
      <c r="DZL1866" s="401"/>
      <c r="DZM1866" s="401"/>
      <c r="DZN1866" s="401"/>
      <c r="DZO1866" s="401"/>
      <c r="DZP1866" s="401"/>
      <c r="DZQ1866" s="401"/>
      <c r="DZR1866" s="401"/>
      <c r="DZS1866" s="401"/>
      <c r="DZT1866" s="401"/>
      <c r="DZU1866" s="401"/>
      <c r="DZV1866" s="401"/>
      <c r="DZW1866" s="401"/>
      <c r="DZX1866" s="401"/>
      <c r="DZY1866" s="401"/>
      <c r="DZZ1866" s="401"/>
      <c r="EAA1866" s="401"/>
      <c r="EAB1866" s="401"/>
      <c r="EAC1866" s="401"/>
      <c r="EAD1866" s="401"/>
      <c r="EAE1866" s="401"/>
      <c r="EAF1866" s="401"/>
      <c r="EAG1866" s="401"/>
      <c r="EAH1866" s="401"/>
      <c r="EAI1866" s="401"/>
      <c r="EAJ1866" s="401"/>
      <c r="EAK1866" s="401"/>
      <c r="EAL1866" s="401"/>
      <c r="EAM1866" s="401"/>
      <c r="EAN1866" s="401"/>
      <c r="EAO1866" s="401"/>
      <c r="EAP1866" s="401"/>
      <c r="EAQ1866" s="401"/>
      <c r="EAR1866" s="401"/>
      <c r="EAS1866" s="401"/>
      <c r="EAT1866" s="401"/>
      <c r="EAU1866" s="401"/>
      <c r="EAV1866" s="401"/>
      <c r="EAW1866" s="401"/>
      <c r="EAX1866" s="401"/>
      <c r="EAY1866" s="401"/>
      <c r="EAZ1866" s="401"/>
      <c r="EBA1866" s="401"/>
      <c r="EBB1866" s="401"/>
      <c r="EBC1866" s="401"/>
      <c r="EBD1866" s="401"/>
      <c r="EBE1866" s="401"/>
      <c r="EBF1866" s="401"/>
      <c r="EBG1866" s="401"/>
      <c r="EBH1866" s="401"/>
      <c r="EBI1866" s="401"/>
      <c r="EBJ1866" s="401"/>
      <c r="EBK1866" s="401"/>
      <c r="EBL1866" s="401"/>
      <c r="EBM1866" s="401"/>
      <c r="EBN1866" s="401"/>
      <c r="EBO1866" s="401"/>
      <c r="EBP1866" s="401"/>
      <c r="EBQ1866" s="401"/>
      <c r="EBR1866" s="401"/>
      <c r="EBS1866" s="401"/>
      <c r="EBT1866" s="401"/>
      <c r="EBU1866" s="401"/>
      <c r="EBV1866" s="401"/>
      <c r="EBW1866" s="401"/>
      <c r="EBX1866" s="401"/>
      <c r="EBY1866" s="401"/>
      <c r="EBZ1866" s="401"/>
      <c r="ECA1866" s="401"/>
      <c r="ECB1866" s="401"/>
      <c r="ECC1866" s="401"/>
      <c r="ECD1866" s="401"/>
      <c r="ECE1866" s="401"/>
      <c r="ECF1866" s="401"/>
      <c r="ECG1866" s="401"/>
      <c r="ECH1866" s="401"/>
      <c r="ECI1866" s="401"/>
      <c r="ECJ1866" s="401"/>
      <c r="ECK1866" s="401"/>
      <c r="ECL1866" s="401"/>
      <c r="ECM1866" s="401"/>
      <c r="ECN1866" s="401"/>
      <c r="ECO1866" s="401"/>
      <c r="ECP1866" s="401"/>
      <c r="ECQ1866" s="401"/>
      <c r="ECR1866" s="401"/>
      <c r="ECS1866" s="401"/>
      <c r="ECT1866" s="401"/>
      <c r="ECU1866" s="401"/>
      <c r="ECV1866" s="401"/>
      <c r="ECW1866" s="401"/>
      <c r="ECX1866" s="401"/>
      <c r="ECY1866" s="401"/>
      <c r="ECZ1866" s="401"/>
      <c r="EDA1866" s="401"/>
      <c r="EDB1866" s="401"/>
      <c r="EDC1866" s="401"/>
      <c r="EDD1866" s="401"/>
      <c r="EDE1866" s="401"/>
      <c r="EDF1866" s="401"/>
      <c r="EDG1866" s="401"/>
      <c r="EDH1866" s="401"/>
      <c r="EDI1866" s="401"/>
      <c r="EDJ1866" s="401"/>
      <c r="EDK1866" s="401"/>
      <c r="EDL1866" s="401"/>
      <c r="EDM1866" s="401"/>
      <c r="EDN1866" s="401"/>
      <c r="EDO1866" s="401"/>
      <c r="EDP1866" s="401"/>
      <c r="EDQ1866" s="401"/>
      <c r="EDR1866" s="401"/>
      <c r="EDS1866" s="401"/>
      <c r="EDT1866" s="401"/>
      <c r="EDU1866" s="401"/>
      <c r="EDV1866" s="401"/>
      <c r="EDW1866" s="401"/>
      <c r="EDX1866" s="401"/>
      <c r="EDY1866" s="401"/>
      <c r="EDZ1866" s="401"/>
      <c r="EEA1866" s="401"/>
      <c r="EEB1866" s="401"/>
      <c r="EEC1866" s="401"/>
      <c r="EED1866" s="401"/>
      <c r="EEE1866" s="401"/>
      <c r="EEF1866" s="401"/>
      <c r="EEG1866" s="401"/>
      <c r="EEH1866" s="401"/>
      <c r="EEI1866" s="401"/>
      <c r="EEJ1866" s="401"/>
      <c r="EEK1866" s="401"/>
      <c r="EEL1866" s="401"/>
      <c r="EEM1866" s="401"/>
      <c r="EEN1866" s="401"/>
      <c r="EEO1866" s="401"/>
      <c r="EEP1866" s="401"/>
      <c r="EEQ1866" s="401"/>
      <c r="EER1866" s="401"/>
      <c r="EES1866" s="401"/>
      <c r="EET1866" s="401"/>
      <c r="EEU1866" s="401"/>
      <c r="EEV1866" s="401"/>
      <c r="EEW1866" s="401"/>
      <c r="EEX1866" s="401"/>
      <c r="EEY1866" s="401"/>
      <c r="EEZ1866" s="401"/>
      <c r="EFA1866" s="401"/>
      <c r="EFB1866" s="401"/>
      <c r="EFC1866" s="401"/>
      <c r="EFD1866" s="401"/>
      <c r="EFE1866" s="401"/>
      <c r="EFF1866" s="401"/>
      <c r="EFG1866" s="401"/>
      <c r="EFH1866" s="401"/>
      <c r="EFI1866" s="401"/>
      <c r="EFJ1866" s="401"/>
      <c r="EFK1866" s="401"/>
      <c r="EFL1866" s="401"/>
      <c r="EFM1866" s="401"/>
      <c r="EFN1866" s="401"/>
      <c r="EFO1866" s="401"/>
      <c r="EFP1866" s="401"/>
      <c r="EFQ1866" s="401"/>
      <c r="EFR1866" s="401"/>
      <c r="EFS1866" s="401"/>
      <c r="EFT1866" s="401"/>
      <c r="EFU1866" s="401"/>
      <c r="EFV1866" s="401"/>
      <c r="EFW1866" s="401"/>
      <c r="EFX1866" s="401"/>
      <c r="EFY1866" s="401"/>
      <c r="EFZ1866" s="401"/>
      <c r="EGA1866" s="401"/>
      <c r="EGB1866" s="401"/>
      <c r="EGC1866" s="401"/>
      <c r="EGD1866" s="401"/>
      <c r="EGE1866" s="401"/>
      <c r="EGF1866" s="401"/>
      <c r="EGG1866" s="401"/>
      <c r="EGH1866" s="401"/>
      <c r="EGI1866" s="401"/>
      <c r="EGJ1866" s="401"/>
      <c r="EGK1866" s="401"/>
      <c r="EGL1866" s="401"/>
      <c r="EGM1866" s="401"/>
      <c r="EGN1866" s="401"/>
      <c r="EGO1866" s="401"/>
      <c r="EGP1866" s="401"/>
      <c r="EGQ1866" s="401"/>
      <c r="EGR1866" s="401"/>
      <c r="EGS1866" s="401"/>
      <c r="EGT1866" s="401"/>
      <c r="EGU1866" s="401"/>
      <c r="EGV1866" s="401"/>
      <c r="EGW1866" s="401"/>
      <c r="EGX1866" s="401"/>
      <c r="EGY1866" s="401"/>
      <c r="EGZ1866" s="401"/>
      <c r="EHA1866" s="401"/>
      <c r="EHB1866" s="401"/>
      <c r="EHC1866" s="401"/>
      <c r="EHD1866" s="401"/>
      <c r="EHE1866" s="401"/>
      <c r="EHF1866" s="401"/>
      <c r="EHG1866" s="401"/>
      <c r="EHH1866" s="401"/>
      <c r="EHI1866" s="401"/>
      <c r="EHJ1866" s="401"/>
      <c r="EHK1866" s="401"/>
      <c r="EHL1866" s="401"/>
      <c r="EHM1866" s="401"/>
      <c r="EHN1866" s="401"/>
      <c r="EHO1866" s="401"/>
      <c r="EHP1866" s="401"/>
      <c r="EHQ1866" s="401"/>
      <c r="EHR1866" s="401"/>
      <c r="EHS1866" s="401"/>
      <c r="EHT1866" s="401"/>
      <c r="EHU1866" s="401"/>
      <c r="EHV1866" s="401"/>
      <c r="EHW1866" s="401"/>
      <c r="EHX1866" s="401"/>
      <c r="EHY1866" s="401"/>
      <c r="EHZ1866" s="401"/>
      <c r="EIA1866" s="401"/>
      <c r="EIB1866" s="401"/>
      <c r="EIC1866" s="401"/>
      <c r="EID1866" s="401"/>
      <c r="EIE1866" s="401"/>
      <c r="EIF1866" s="401"/>
      <c r="EIG1866" s="401"/>
      <c r="EIH1866" s="401"/>
      <c r="EII1866" s="401"/>
      <c r="EIJ1866" s="401"/>
      <c r="EIK1866" s="401"/>
      <c r="EIL1866" s="401"/>
      <c r="EIM1866" s="401"/>
      <c r="EIN1866" s="401"/>
      <c r="EIO1866" s="401"/>
      <c r="EIP1866" s="401"/>
      <c r="EIQ1866" s="401"/>
      <c r="EIR1866" s="401"/>
      <c r="EIS1866" s="401"/>
      <c r="EIT1866" s="401"/>
      <c r="EIU1866" s="401"/>
      <c r="EIV1866" s="401"/>
      <c r="EIW1866" s="401"/>
      <c r="EIX1866" s="401"/>
      <c r="EIY1866" s="401"/>
      <c r="EIZ1866" s="401"/>
      <c r="EJA1866" s="401"/>
      <c r="EJB1866" s="401"/>
      <c r="EJC1866" s="401"/>
      <c r="EJD1866" s="401"/>
      <c r="EJE1866" s="401"/>
      <c r="EJF1866" s="401"/>
      <c r="EJG1866" s="401"/>
      <c r="EJH1866" s="401"/>
      <c r="EJI1866" s="401"/>
      <c r="EJJ1866" s="401"/>
      <c r="EJK1866" s="401"/>
      <c r="EJL1866" s="401"/>
      <c r="EJM1866" s="401"/>
      <c r="EJN1866" s="401"/>
      <c r="EJO1866" s="401"/>
      <c r="EJP1866" s="401"/>
      <c r="EJQ1866" s="401"/>
      <c r="EJR1866" s="401"/>
      <c r="EJS1866" s="401"/>
      <c r="EJT1866" s="401"/>
      <c r="EJU1866" s="401"/>
      <c r="EJV1866" s="401"/>
      <c r="EJW1866" s="401"/>
      <c r="EJX1866" s="401"/>
      <c r="EJY1866" s="401"/>
      <c r="EJZ1866" s="401"/>
      <c r="EKA1866" s="401"/>
      <c r="EKB1866" s="401"/>
      <c r="EKC1866" s="401"/>
      <c r="EKD1866" s="401"/>
      <c r="EKE1866" s="401"/>
      <c r="EKF1866" s="401"/>
      <c r="EKG1866" s="401"/>
      <c r="EKH1866" s="401"/>
      <c r="EKI1866" s="401"/>
      <c r="EKJ1866" s="401"/>
      <c r="EKK1866" s="401"/>
      <c r="EKL1866" s="401"/>
      <c r="EKM1866" s="401"/>
      <c r="EKN1866" s="401"/>
      <c r="EKO1866" s="401"/>
      <c r="EKP1866" s="401"/>
      <c r="EKQ1866" s="401"/>
      <c r="EKR1866" s="401"/>
      <c r="EKS1866" s="401"/>
      <c r="EKT1866" s="401"/>
      <c r="EKU1866" s="401"/>
      <c r="EKV1866" s="401"/>
      <c r="EKW1866" s="401"/>
      <c r="EKX1866" s="401"/>
      <c r="EKY1866" s="401"/>
      <c r="EKZ1866" s="401"/>
      <c r="ELA1866" s="401"/>
      <c r="ELB1866" s="401"/>
      <c r="ELC1866" s="401"/>
      <c r="ELD1866" s="401"/>
      <c r="ELE1866" s="401"/>
      <c r="ELF1866" s="401"/>
      <c r="ELG1866" s="401"/>
      <c r="ELH1866" s="401"/>
      <c r="ELI1866" s="401"/>
      <c r="ELJ1866" s="401"/>
      <c r="ELK1866" s="401"/>
      <c r="ELL1866" s="401"/>
      <c r="ELM1866" s="401"/>
      <c r="ELN1866" s="401"/>
      <c r="ELO1866" s="401"/>
      <c r="ELP1866" s="401"/>
      <c r="ELQ1866" s="401"/>
      <c r="ELR1866" s="401"/>
      <c r="ELS1866" s="401"/>
      <c r="ELT1866" s="401"/>
      <c r="ELU1866" s="401"/>
      <c r="ELV1866" s="401"/>
      <c r="ELW1866" s="401"/>
      <c r="ELX1866" s="401"/>
      <c r="ELY1866" s="401"/>
      <c r="ELZ1866" s="401"/>
      <c r="EMA1866" s="401"/>
      <c r="EMB1866" s="401"/>
      <c r="EMC1866" s="401"/>
      <c r="EMD1866" s="401"/>
      <c r="EME1866" s="401"/>
      <c r="EMF1866" s="401"/>
      <c r="EMG1866" s="401"/>
      <c r="EMH1866" s="401"/>
      <c r="EMI1866" s="401"/>
      <c r="EMJ1866" s="401"/>
      <c r="EMK1866" s="401"/>
      <c r="EML1866" s="401"/>
      <c r="EMM1866" s="401"/>
      <c r="EMN1866" s="401"/>
      <c r="EMO1866" s="401"/>
      <c r="EMP1866" s="401"/>
      <c r="EMQ1866" s="401"/>
      <c r="EMR1866" s="401"/>
      <c r="EMS1866" s="401"/>
      <c r="EMT1866" s="401"/>
      <c r="EMU1866" s="401"/>
      <c r="EMV1866" s="401"/>
      <c r="EMW1866" s="401"/>
      <c r="EMX1866" s="401"/>
      <c r="EMY1866" s="401"/>
      <c r="EMZ1866" s="401"/>
      <c r="ENA1866" s="401"/>
      <c r="ENB1866" s="401"/>
      <c r="ENC1866" s="401"/>
      <c r="END1866" s="401"/>
      <c r="ENE1866" s="401"/>
      <c r="ENF1866" s="401"/>
      <c r="ENG1866" s="401"/>
      <c r="ENH1866" s="401"/>
      <c r="ENI1866" s="401"/>
      <c r="ENJ1866" s="401"/>
      <c r="ENK1866" s="401"/>
      <c r="ENL1866" s="401"/>
      <c r="ENM1866" s="401"/>
      <c r="ENN1866" s="401"/>
      <c r="ENO1866" s="401"/>
      <c r="ENP1866" s="401"/>
      <c r="ENQ1866" s="401"/>
      <c r="ENR1866" s="401"/>
      <c r="ENS1866" s="401"/>
      <c r="ENT1866" s="401"/>
      <c r="ENU1866" s="401"/>
      <c r="ENV1866" s="401"/>
      <c r="ENW1866" s="401"/>
      <c r="ENX1866" s="401"/>
      <c r="ENY1866" s="401"/>
      <c r="ENZ1866" s="401"/>
      <c r="EOA1866" s="401"/>
      <c r="EOB1866" s="401"/>
      <c r="EOC1866" s="401"/>
      <c r="EOD1866" s="401"/>
      <c r="EOE1866" s="401"/>
      <c r="EOF1866" s="401"/>
      <c r="EOG1866" s="401"/>
      <c r="EOH1866" s="401"/>
      <c r="EOI1866" s="401"/>
      <c r="EOJ1866" s="401"/>
      <c r="EOK1866" s="401"/>
      <c r="EOL1866" s="401"/>
      <c r="EOM1866" s="401"/>
      <c r="EON1866" s="401"/>
      <c r="EOO1866" s="401"/>
      <c r="EOP1866" s="401"/>
      <c r="EOQ1866" s="401"/>
      <c r="EOR1866" s="401"/>
      <c r="EOS1866" s="401"/>
      <c r="EOT1866" s="401"/>
      <c r="EOU1866" s="401"/>
      <c r="EOV1866" s="401"/>
      <c r="EOW1866" s="401"/>
      <c r="EOX1866" s="401"/>
      <c r="EOY1866" s="401"/>
      <c r="EOZ1866" s="401"/>
      <c r="EPA1866" s="401"/>
      <c r="EPB1866" s="401"/>
      <c r="EPC1866" s="401"/>
      <c r="EPD1866" s="401"/>
      <c r="EPE1866" s="401"/>
      <c r="EPF1866" s="401"/>
      <c r="EPG1866" s="401"/>
      <c r="EPH1866" s="401"/>
      <c r="EPI1866" s="401"/>
      <c r="EPJ1866" s="401"/>
      <c r="EPK1866" s="401"/>
      <c r="EPL1866" s="401"/>
      <c r="EPM1866" s="401"/>
      <c r="EPN1866" s="401"/>
      <c r="EPO1866" s="401"/>
      <c r="EPP1866" s="401"/>
      <c r="EPQ1866" s="401"/>
      <c r="EPR1866" s="401"/>
      <c r="EPS1866" s="401"/>
      <c r="EPT1866" s="401"/>
      <c r="EPU1866" s="401"/>
      <c r="EPV1866" s="401"/>
      <c r="EPW1866" s="401"/>
      <c r="EPX1866" s="401"/>
      <c r="EPY1866" s="401"/>
      <c r="EPZ1866" s="401"/>
      <c r="EQA1866" s="401"/>
      <c r="EQB1866" s="401"/>
      <c r="EQC1866" s="401"/>
      <c r="EQD1866" s="401"/>
      <c r="EQE1866" s="401"/>
      <c r="EQF1866" s="401"/>
      <c r="EQG1866" s="401"/>
      <c r="EQH1866" s="401"/>
      <c r="EQI1866" s="401"/>
      <c r="EQJ1866" s="401"/>
      <c r="EQK1866" s="401"/>
      <c r="EQL1866" s="401"/>
      <c r="EQM1866" s="401"/>
      <c r="EQN1866" s="401"/>
      <c r="EQO1866" s="401"/>
      <c r="EQP1866" s="401"/>
      <c r="EQQ1866" s="401"/>
      <c r="EQR1866" s="401"/>
      <c r="EQS1866" s="401"/>
      <c r="EQT1866" s="401"/>
      <c r="EQU1866" s="401"/>
      <c r="EQV1866" s="401"/>
      <c r="EQW1866" s="401"/>
      <c r="EQX1866" s="401"/>
      <c r="EQY1866" s="401"/>
      <c r="EQZ1866" s="401"/>
      <c r="ERA1866" s="401"/>
      <c r="ERB1866" s="401"/>
      <c r="ERC1866" s="401"/>
      <c r="ERD1866" s="401"/>
      <c r="ERE1866" s="401"/>
      <c r="ERF1866" s="401"/>
      <c r="ERG1866" s="401"/>
      <c r="ERH1866" s="401"/>
      <c r="ERI1866" s="401"/>
      <c r="ERJ1866" s="401"/>
      <c r="ERK1866" s="401"/>
      <c r="ERL1866" s="401"/>
      <c r="ERM1866" s="401"/>
      <c r="ERN1866" s="401"/>
      <c r="ERO1866" s="401"/>
      <c r="ERP1866" s="401"/>
      <c r="ERQ1866" s="401"/>
      <c r="ERR1866" s="401"/>
      <c r="ERS1866" s="401"/>
      <c r="ERT1866" s="401"/>
      <c r="ERU1866" s="401"/>
      <c r="ERV1866" s="401"/>
      <c r="ERW1866" s="401"/>
      <c r="ERX1866" s="401"/>
      <c r="ERY1866" s="401"/>
      <c r="ERZ1866" s="401"/>
      <c r="ESA1866" s="401"/>
      <c r="ESB1866" s="401"/>
      <c r="ESC1866" s="401"/>
      <c r="ESD1866" s="401"/>
      <c r="ESE1866" s="401"/>
      <c r="ESF1866" s="401"/>
      <c r="ESG1866" s="401"/>
      <c r="ESH1866" s="401"/>
      <c r="ESI1866" s="401"/>
      <c r="ESJ1866" s="401"/>
      <c r="ESK1866" s="401"/>
      <c r="ESL1866" s="401"/>
      <c r="ESM1866" s="401"/>
      <c r="ESN1866" s="401"/>
      <c r="ESO1866" s="401"/>
      <c r="ESP1866" s="401"/>
      <c r="ESQ1866" s="401"/>
      <c r="ESR1866" s="401"/>
      <c r="ESS1866" s="401"/>
      <c r="EST1866" s="401"/>
      <c r="ESU1866" s="401"/>
      <c r="ESV1866" s="401"/>
      <c r="ESW1866" s="401"/>
      <c r="ESX1866" s="401"/>
      <c r="ESY1866" s="401"/>
      <c r="ESZ1866" s="401"/>
      <c r="ETA1866" s="401"/>
      <c r="ETB1866" s="401"/>
      <c r="ETC1866" s="401"/>
      <c r="ETD1866" s="401"/>
      <c r="ETE1866" s="401"/>
      <c r="ETF1866" s="401"/>
      <c r="ETG1866" s="401"/>
      <c r="ETH1866" s="401"/>
      <c r="ETI1866" s="401"/>
      <c r="ETJ1866" s="401"/>
      <c r="ETK1866" s="401"/>
      <c r="ETL1866" s="401"/>
      <c r="ETM1866" s="401"/>
      <c r="ETN1866" s="401"/>
      <c r="ETO1866" s="401"/>
      <c r="ETP1866" s="401"/>
      <c r="ETQ1866" s="401"/>
      <c r="ETR1866" s="401"/>
      <c r="ETS1866" s="401"/>
      <c r="ETT1866" s="401"/>
      <c r="ETU1866" s="401"/>
      <c r="ETV1866" s="401"/>
      <c r="ETW1866" s="401"/>
      <c r="ETX1866" s="401"/>
      <c r="ETY1866" s="401"/>
      <c r="ETZ1866" s="401"/>
      <c r="EUA1866" s="401"/>
      <c r="EUB1866" s="401"/>
      <c r="EUC1866" s="401"/>
      <c r="EUD1866" s="401"/>
      <c r="EUE1866" s="401"/>
      <c r="EUF1866" s="401"/>
      <c r="EUG1866" s="401"/>
      <c r="EUH1866" s="401"/>
      <c r="EUI1866" s="401"/>
      <c r="EUJ1866" s="401"/>
      <c r="EUK1866" s="401"/>
      <c r="EUL1866" s="401"/>
      <c r="EUM1866" s="401"/>
      <c r="EUN1866" s="401"/>
      <c r="EUO1866" s="401"/>
      <c r="EUP1866" s="401"/>
      <c r="EUQ1866" s="401"/>
      <c r="EUR1866" s="401"/>
      <c r="EUS1866" s="401"/>
      <c r="EUT1866" s="401"/>
      <c r="EUU1866" s="401"/>
      <c r="EUV1866" s="401"/>
      <c r="EUW1866" s="401"/>
      <c r="EUX1866" s="401"/>
      <c r="EUY1866" s="401"/>
      <c r="EUZ1866" s="401"/>
      <c r="EVA1866" s="401"/>
      <c r="EVB1866" s="401"/>
      <c r="EVC1866" s="401"/>
      <c r="EVD1866" s="401"/>
      <c r="EVE1866" s="401"/>
      <c r="EVF1866" s="401"/>
      <c r="EVG1866" s="401"/>
      <c r="EVH1866" s="401"/>
      <c r="EVI1866" s="401"/>
      <c r="EVJ1866" s="401"/>
      <c r="EVK1866" s="401"/>
      <c r="EVL1866" s="401"/>
      <c r="EVM1866" s="401"/>
      <c r="EVN1866" s="401"/>
      <c r="EVO1866" s="401"/>
      <c r="EVP1866" s="401"/>
      <c r="EVQ1866" s="401"/>
      <c r="EVR1866" s="401"/>
      <c r="EVS1866" s="401"/>
      <c r="EVT1866" s="401"/>
      <c r="EVU1866" s="401"/>
      <c r="EVV1866" s="401"/>
      <c r="EVW1866" s="401"/>
      <c r="EVX1866" s="401"/>
      <c r="EVY1866" s="401"/>
      <c r="EVZ1866" s="401"/>
      <c r="EWA1866" s="401"/>
      <c r="EWB1866" s="401"/>
      <c r="EWC1866" s="401"/>
      <c r="EWD1866" s="401"/>
      <c r="EWE1866" s="401"/>
      <c r="EWF1866" s="401"/>
      <c r="EWG1866" s="401"/>
      <c r="EWH1866" s="401"/>
      <c r="EWI1866" s="401"/>
      <c r="EWJ1866" s="401"/>
      <c r="EWK1866" s="401"/>
      <c r="EWL1866" s="401"/>
      <c r="EWM1866" s="401"/>
      <c r="EWN1866" s="401"/>
      <c r="EWO1866" s="401"/>
      <c r="EWP1866" s="401"/>
      <c r="EWQ1866" s="401"/>
      <c r="EWR1866" s="401"/>
      <c r="EWS1866" s="401"/>
      <c r="EWT1866" s="401"/>
      <c r="EWU1866" s="401"/>
      <c r="EWV1866" s="401"/>
      <c r="EWW1866" s="401"/>
      <c r="EWX1866" s="401"/>
      <c r="EWY1866" s="401"/>
      <c r="EWZ1866" s="401"/>
      <c r="EXA1866" s="401"/>
      <c r="EXB1866" s="401"/>
      <c r="EXC1866" s="401"/>
      <c r="EXD1866" s="401"/>
      <c r="EXE1866" s="401"/>
      <c r="EXF1866" s="401"/>
      <c r="EXG1866" s="401"/>
      <c r="EXH1866" s="401"/>
      <c r="EXI1866" s="401"/>
      <c r="EXJ1866" s="401"/>
      <c r="EXK1866" s="401"/>
      <c r="EXL1866" s="401"/>
      <c r="EXM1866" s="401"/>
      <c r="EXN1866" s="401"/>
      <c r="EXO1866" s="401"/>
      <c r="EXP1866" s="401"/>
      <c r="EXQ1866" s="401"/>
      <c r="EXR1866" s="401"/>
      <c r="EXS1866" s="401"/>
      <c r="EXT1866" s="401"/>
      <c r="EXU1866" s="401"/>
      <c r="EXV1866" s="401"/>
      <c r="EXW1866" s="401"/>
      <c r="EXX1866" s="401"/>
      <c r="EXY1866" s="401"/>
      <c r="EXZ1866" s="401"/>
      <c r="EYA1866" s="401"/>
      <c r="EYB1866" s="401"/>
      <c r="EYC1866" s="401"/>
      <c r="EYD1866" s="401"/>
      <c r="EYE1866" s="401"/>
      <c r="EYF1866" s="401"/>
      <c r="EYG1866" s="401"/>
      <c r="EYH1866" s="401"/>
      <c r="EYI1866" s="401"/>
      <c r="EYJ1866" s="401"/>
      <c r="EYK1866" s="401"/>
      <c r="EYL1866" s="401"/>
      <c r="EYM1866" s="401"/>
      <c r="EYN1866" s="401"/>
      <c r="EYO1866" s="401"/>
      <c r="EYP1866" s="401"/>
      <c r="EYQ1866" s="401"/>
      <c r="EYR1866" s="401"/>
      <c r="EYS1866" s="401"/>
      <c r="EYT1866" s="401"/>
      <c r="EYU1866" s="401"/>
      <c r="EYV1866" s="401"/>
      <c r="EYW1866" s="401"/>
      <c r="EYX1866" s="401"/>
      <c r="EYY1866" s="401"/>
      <c r="EYZ1866" s="401"/>
      <c r="EZA1866" s="401"/>
      <c r="EZB1866" s="401"/>
      <c r="EZC1866" s="401"/>
      <c r="EZD1866" s="401"/>
      <c r="EZE1866" s="401"/>
      <c r="EZF1866" s="401"/>
      <c r="EZG1866" s="401"/>
      <c r="EZH1866" s="401"/>
      <c r="EZI1866" s="401"/>
      <c r="EZJ1866" s="401"/>
      <c r="EZK1866" s="401"/>
      <c r="EZL1866" s="401"/>
      <c r="EZM1866" s="401"/>
      <c r="EZN1866" s="401"/>
      <c r="EZO1866" s="401"/>
      <c r="EZP1866" s="401"/>
      <c r="EZQ1866" s="401"/>
      <c r="EZR1866" s="401"/>
      <c r="EZS1866" s="401"/>
      <c r="EZT1866" s="401"/>
      <c r="EZU1866" s="401"/>
      <c r="EZV1866" s="401"/>
      <c r="EZW1866" s="401"/>
      <c r="EZX1866" s="401"/>
      <c r="EZY1866" s="401"/>
      <c r="EZZ1866" s="401"/>
      <c r="FAA1866" s="401"/>
      <c r="FAB1866" s="401"/>
      <c r="FAC1866" s="401"/>
      <c r="FAD1866" s="401"/>
      <c r="FAE1866" s="401"/>
      <c r="FAF1866" s="401"/>
      <c r="FAG1866" s="401"/>
      <c r="FAH1866" s="401"/>
      <c r="FAI1866" s="401"/>
      <c r="FAJ1866" s="401"/>
      <c r="FAK1866" s="401"/>
      <c r="FAL1866" s="401"/>
      <c r="FAM1866" s="401"/>
      <c r="FAN1866" s="401"/>
      <c r="FAO1866" s="401"/>
      <c r="FAP1866" s="401"/>
      <c r="FAQ1866" s="401"/>
      <c r="FAR1866" s="401"/>
      <c r="FAS1866" s="401"/>
      <c r="FAT1866" s="401"/>
      <c r="FAU1866" s="401"/>
      <c r="FAV1866" s="401"/>
      <c r="FAW1866" s="401"/>
      <c r="FAX1866" s="401"/>
      <c r="FAY1866" s="401"/>
      <c r="FAZ1866" s="401"/>
      <c r="FBA1866" s="401"/>
      <c r="FBB1866" s="401"/>
      <c r="FBC1866" s="401"/>
      <c r="FBD1866" s="401"/>
      <c r="FBE1866" s="401"/>
      <c r="FBF1866" s="401"/>
      <c r="FBG1866" s="401"/>
      <c r="FBH1866" s="401"/>
      <c r="FBI1866" s="401"/>
      <c r="FBJ1866" s="401"/>
      <c r="FBK1866" s="401"/>
      <c r="FBL1866" s="401"/>
      <c r="FBM1866" s="401"/>
      <c r="FBN1866" s="401"/>
      <c r="FBO1866" s="401"/>
      <c r="FBP1866" s="401"/>
      <c r="FBQ1866" s="401"/>
      <c r="FBR1866" s="401"/>
      <c r="FBS1866" s="401"/>
      <c r="FBT1866" s="401"/>
      <c r="FBU1866" s="401"/>
      <c r="FBV1866" s="401"/>
      <c r="FBW1866" s="401"/>
      <c r="FBX1866" s="401"/>
      <c r="FBY1866" s="401"/>
      <c r="FBZ1866" s="401"/>
      <c r="FCA1866" s="401"/>
      <c r="FCB1866" s="401"/>
      <c r="FCC1866" s="401"/>
      <c r="FCD1866" s="401"/>
      <c r="FCE1866" s="401"/>
      <c r="FCF1866" s="401"/>
      <c r="FCG1866" s="401"/>
      <c r="FCH1866" s="401"/>
      <c r="FCI1866" s="401"/>
      <c r="FCJ1866" s="401"/>
      <c r="FCK1866" s="401"/>
      <c r="FCL1866" s="401"/>
      <c r="FCM1866" s="401"/>
      <c r="FCN1866" s="401"/>
      <c r="FCO1866" s="401"/>
      <c r="FCP1866" s="401"/>
      <c r="FCQ1866" s="401"/>
      <c r="FCR1866" s="401"/>
      <c r="FCS1866" s="401"/>
      <c r="FCT1866" s="401"/>
      <c r="FCU1866" s="401"/>
      <c r="FCV1866" s="401"/>
      <c r="FCW1866" s="401"/>
      <c r="FCX1866" s="401"/>
      <c r="FCY1866" s="401"/>
      <c r="FCZ1866" s="401"/>
      <c r="FDA1866" s="401"/>
      <c r="FDB1866" s="401"/>
      <c r="FDC1866" s="401"/>
      <c r="FDD1866" s="401"/>
      <c r="FDE1866" s="401"/>
      <c r="FDF1866" s="401"/>
      <c r="FDG1866" s="401"/>
      <c r="FDH1866" s="401"/>
      <c r="FDI1866" s="401"/>
      <c r="FDJ1866" s="401"/>
      <c r="FDK1866" s="401"/>
      <c r="FDL1866" s="401"/>
      <c r="FDM1866" s="401"/>
      <c r="FDN1866" s="401"/>
      <c r="FDO1866" s="401"/>
      <c r="FDP1866" s="401"/>
      <c r="FDQ1866" s="401"/>
      <c r="FDR1866" s="401"/>
      <c r="FDS1866" s="401"/>
      <c r="FDT1866" s="401"/>
      <c r="FDU1866" s="401"/>
      <c r="FDV1866" s="401"/>
      <c r="FDW1866" s="401"/>
      <c r="FDX1866" s="401"/>
      <c r="FDY1866" s="401"/>
      <c r="FDZ1866" s="401"/>
      <c r="FEA1866" s="401"/>
      <c r="FEB1866" s="401"/>
      <c r="FEC1866" s="401"/>
      <c r="FED1866" s="401"/>
      <c r="FEE1866" s="401"/>
      <c r="FEF1866" s="401"/>
      <c r="FEG1866" s="401"/>
      <c r="FEH1866" s="401"/>
      <c r="FEI1866" s="401"/>
      <c r="FEJ1866" s="401"/>
      <c r="FEK1866" s="401"/>
      <c r="FEL1866" s="401"/>
      <c r="FEM1866" s="401"/>
      <c r="FEN1866" s="401"/>
      <c r="FEO1866" s="401"/>
      <c r="FEP1866" s="401"/>
      <c r="FEQ1866" s="401"/>
      <c r="FER1866" s="401"/>
      <c r="FES1866" s="401"/>
      <c r="FET1866" s="401"/>
      <c r="FEU1866" s="401"/>
      <c r="FEV1866" s="401"/>
      <c r="FEW1866" s="401"/>
      <c r="FEX1866" s="401"/>
      <c r="FEY1866" s="401"/>
      <c r="FEZ1866" s="401"/>
      <c r="FFA1866" s="401"/>
      <c r="FFB1866" s="401"/>
      <c r="FFC1866" s="401"/>
      <c r="FFD1866" s="401"/>
      <c r="FFE1866" s="401"/>
      <c r="FFF1866" s="401"/>
      <c r="FFG1866" s="401"/>
      <c r="FFH1866" s="401"/>
      <c r="FFI1866" s="401"/>
      <c r="FFJ1866" s="401"/>
      <c r="FFK1866" s="401"/>
      <c r="FFL1866" s="401"/>
      <c r="FFM1866" s="401"/>
      <c r="FFN1866" s="401"/>
      <c r="FFO1866" s="401"/>
      <c r="FFP1866" s="401"/>
      <c r="FFQ1866" s="401"/>
      <c r="FFR1866" s="401"/>
      <c r="FFS1866" s="401"/>
      <c r="FFT1866" s="401"/>
      <c r="FFU1866" s="401"/>
      <c r="FFV1866" s="401"/>
      <c r="FFW1866" s="401"/>
      <c r="FFX1866" s="401"/>
      <c r="FFY1866" s="401"/>
      <c r="FFZ1866" s="401"/>
      <c r="FGA1866" s="401"/>
      <c r="FGB1866" s="401"/>
      <c r="FGC1866" s="401"/>
      <c r="FGD1866" s="401"/>
      <c r="FGE1866" s="401"/>
      <c r="FGF1866" s="401"/>
      <c r="FGG1866" s="401"/>
      <c r="FGH1866" s="401"/>
      <c r="FGI1866" s="401"/>
      <c r="FGJ1866" s="401"/>
      <c r="FGK1866" s="401"/>
      <c r="FGL1866" s="401"/>
      <c r="FGM1866" s="401"/>
      <c r="FGN1866" s="401"/>
      <c r="FGO1866" s="401"/>
      <c r="FGP1866" s="401"/>
      <c r="FGQ1866" s="401"/>
      <c r="FGR1866" s="401"/>
      <c r="FGS1866" s="401"/>
      <c r="FGT1866" s="401"/>
      <c r="FGU1866" s="401"/>
      <c r="FGV1866" s="401"/>
      <c r="FGW1866" s="401"/>
      <c r="FGX1866" s="401"/>
      <c r="FGY1866" s="401"/>
      <c r="FGZ1866" s="401"/>
      <c r="FHA1866" s="401"/>
      <c r="FHB1866" s="401"/>
      <c r="FHC1866" s="401"/>
      <c r="FHD1866" s="401"/>
      <c r="FHE1866" s="401"/>
      <c r="FHF1866" s="401"/>
      <c r="FHG1866" s="401"/>
      <c r="FHH1866" s="401"/>
      <c r="FHI1866" s="401"/>
      <c r="FHJ1866" s="401"/>
      <c r="FHK1866" s="401"/>
      <c r="FHL1866" s="401"/>
      <c r="FHM1866" s="401"/>
      <c r="FHN1866" s="401"/>
      <c r="FHO1866" s="401"/>
      <c r="FHP1866" s="401"/>
      <c r="FHQ1866" s="401"/>
      <c r="FHR1866" s="401"/>
      <c r="FHS1866" s="401"/>
      <c r="FHT1866" s="401"/>
      <c r="FHU1866" s="401"/>
      <c r="FHV1866" s="401"/>
      <c r="FHW1866" s="401"/>
      <c r="FHX1866" s="401"/>
      <c r="FHY1866" s="401"/>
      <c r="FHZ1866" s="401"/>
      <c r="FIA1866" s="401"/>
      <c r="FIB1866" s="401"/>
      <c r="FIC1866" s="401"/>
      <c r="FID1866" s="401"/>
      <c r="FIE1866" s="401"/>
      <c r="FIF1866" s="401"/>
      <c r="FIG1866" s="401"/>
      <c r="FIH1866" s="401"/>
      <c r="FII1866" s="401"/>
      <c r="FIJ1866" s="401"/>
      <c r="FIK1866" s="401"/>
      <c r="FIL1866" s="401"/>
      <c r="FIM1866" s="401"/>
      <c r="FIN1866" s="401"/>
      <c r="FIO1866" s="401"/>
      <c r="FIP1866" s="401"/>
      <c r="FIQ1866" s="401"/>
      <c r="FIR1866" s="401"/>
      <c r="FIS1866" s="401"/>
      <c r="FIT1866" s="401"/>
      <c r="FIU1866" s="401"/>
      <c r="FIV1866" s="401"/>
      <c r="FIW1866" s="401"/>
      <c r="FIX1866" s="401"/>
      <c r="FIY1866" s="401"/>
      <c r="FIZ1866" s="401"/>
      <c r="FJA1866" s="401"/>
      <c r="FJB1866" s="401"/>
      <c r="FJC1866" s="401"/>
      <c r="FJD1866" s="401"/>
      <c r="FJE1866" s="401"/>
      <c r="FJF1866" s="401"/>
      <c r="FJG1866" s="401"/>
      <c r="FJH1866" s="401"/>
      <c r="FJI1866" s="401"/>
      <c r="FJJ1866" s="401"/>
      <c r="FJK1866" s="401"/>
      <c r="FJL1866" s="401"/>
      <c r="FJM1866" s="401"/>
      <c r="FJN1866" s="401"/>
      <c r="FJO1866" s="401"/>
      <c r="FJP1866" s="401"/>
      <c r="FJQ1866" s="401"/>
      <c r="FJR1866" s="401"/>
      <c r="FJS1866" s="401"/>
      <c r="FJT1866" s="401"/>
      <c r="FJU1866" s="401"/>
      <c r="FJV1866" s="401"/>
      <c r="FJW1866" s="401"/>
      <c r="FJX1866" s="401"/>
      <c r="FJY1866" s="401"/>
      <c r="FJZ1866" s="401"/>
      <c r="FKA1866" s="401"/>
      <c r="FKB1866" s="401"/>
      <c r="FKC1866" s="401"/>
      <c r="FKD1866" s="401"/>
      <c r="FKE1866" s="401"/>
      <c r="FKF1866" s="401"/>
      <c r="FKG1866" s="401"/>
      <c r="FKH1866" s="401"/>
      <c r="FKI1866" s="401"/>
      <c r="FKJ1866" s="401"/>
      <c r="FKK1866" s="401"/>
      <c r="FKL1866" s="401"/>
      <c r="FKM1866" s="401"/>
      <c r="FKN1866" s="401"/>
      <c r="FKO1866" s="401"/>
      <c r="FKP1866" s="401"/>
      <c r="FKQ1866" s="401"/>
      <c r="FKR1866" s="401"/>
      <c r="FKS1866" s="401"/>
      <c r="FKT1866" s="401"/>
      <c r="FKU1866" s="401"/>
      <c r="FKV1866" s="401"/>
      <c r="FKW1866" s="401"/>
      <c r="FKX1866" s="401"/>
      <c r="FKY1866" s="401"/>
      <c r="FKZ1866" s="401"/>
      <c r="FLA1866" s="401"/>
      <c r="FLB1866" s="401"/>
      <c r="FLC1866" s="401"/>
      <c r="FLD1866" s="401"/>
      <c r="FLE1866" s="401"/>
      <c r="FLF1866" s="401"/>
      <c r="FLG1866" s="401"/>
      <c r="FLH1866" s="401"/>
      <c r="FLI1866" s="401"/>
      <c r="FLJ1866" s="401"/>
      <c r="FLK1866" s="401"/>
      <c r="FLL1866" s="401"/>
      <c r="FLM1866" s="401"/>
      <c r="FLN1866" s="401"/>
      <c r="FLO1866" s="401"/>
      <c r="FLP1866" s="401"/>
      <c r="FLQ1866" s="401"/>
      <c r="FLR1866" s="401"/>
      <c r="FLS1866" s="401"/>
      <c r="FLT1866" s="401"/>
      <c r="FLU1866" s="401"/>
      <c r="FLV1866" s="401"/>
      <c r="FLW1866" s="401"/>
      <c r="FLX1866" s="401"/>
      <c r="FLY1866" s="401"/>
      <c r="FLZ1866" s="401"/>
      <c r="FMA1866" s="401"/>
      <c r="FMB1866" s="401"/>
      <c r="FMC1866" s="401"/>
      <c r="FMD1866" s="401"/>
      <c r="FME1866" s="401"/>
      <c r="FMF1866" s="401"/>
      <c r="FMG1866" s="401"/>
      <c r="FMH1866" s="401"/>
      <c r="FMI1866" s="401"/>
      <c r="FMJ1866" s="401"/>
      <c r="FMK1866" s="401"/>
      <c r="FML1866" s="401"/>
      <c r="FMM1866" s="401"/>
      <c r="FMN1866" s="401"/>
      <c r="FMO1866" s="401"/>
      <c r="FMP1866" s="401"/>
      <c r="FMQ1866" s="401"/>
      <c r="FMR1866" s="401"/>
      <c r="FMS1866" s="401"/>
      <c r="FMT1866" s="401"/>
      <c r="FMU1866" s="401"/>
      <c r="FMV1866" s="401"/>
      <c r="FMW1866" s="401"/>
      <c r="FMX1866" s="401"/>
      <c r="FMY1866" s="401"/>
      <c r="FMZ1866" s="401"/>
      <c r="FNA1866" s="401"/>
      <c r="FNB1866" s="401"/>
      <c r="FNC1866" s="401"/>
      <c r="FND1866" s="401"/>
      <c r="FNE1866" s="401"/>
      <c r="FNF1866" s="401"/>
      <c r="FNG1866" s="401"/>
      <c r="FNH1866" s="401"/>
      <c r="FNI1866" s="401"/>
      <c r="FNJ1866" s="401"/>
      <c r="FNK1866" s="401"/>
      <c r="FNL1866" s="401"/>
      <c r="FNM1866" s="401"/>
      <c r="FNN1866" s="401"/>
      <c r="FNO1866" s="401"/>
      <c r="FNP1866" s="401"/>
      <c r="FNQ1866" s="401"/>
      <c r="FNR1866" s="401"/>
      <c r="FNS1866" s="401"/>
      <c r="FNT1866" s="401"/>
      <c r="FNU1866" s="401"/>
      <c r="FNV1866" s="401"/>
      <c r="FNW1866" s="401"/>
      <c r="FNX1866" s="401"/>
      <c r="FNY1866" s="401"/>
      <c r="FNZ1866" s="401"/>
      <c r="FOA1866" s="401"/>
      <c r="FOB1866" s="401"/>
      <c r="FOC1866" s="401"/>
      <c r="FOD1866" s="401"/>
      <c r="FOE1866" s="401"/>
      <c r="FOF1866" s="401"/>
      <c r="FOG1866" s="401"/>
      <c r="FOH1866" s="401"/>
      <c r="FOI1866" s="401"/>
      <c r="FOJ1866" s="401"/>
      <c r="FOK1866" s="401"/>
      <c r="FOL1866" s="401"/>
      <c r="FOM1866" s="401"/>
      <c r="FON1866" s="401"/>
      <c r="FOO1866" s="401"/>
      <c r="FOP1866" s="401"/>
      <c r="FOQ1866" s="401"/>
      <c r="FOR1866" s="401"/>
      <c r="FOS1866" s="401"/>
      <c r="FOT1866" s="401"/>
      <c r="FOU1866" s="401"/>
      <c r="FOV1866" s="401"/>
      <c r="FOW1866" s="401"/>
      <c r="FOX1866" s="401"/>
      <c r="FOY1866" s="401"/>
      <c r="FOZ1866" s="401"/>
      <c r="FPA1866" s="401"/>
      <c r="FPB1866" s="401"/>
      <c r="FPC1866" s="401"/>
      <c r="FPD1866" s="401"/>
      <c r="FPE1866" s="401"/>
      <c r="FPF1866" s="401"/>
      <c r="FPG1866" s="401"/>
      <c r="FPH1866" s="401"/>
      <c r="FPI1866" s="401"/>
      <c r="FPJ1866" s="401"/>
      <c r="FPK1866" s="401"/>
      <c r="FPL1866" s="401"/>
      <c r="FPM1866" s="401"/>
      <c r="FPN1866" s="401"/>
      <c r="FPO1866" s="401"/>
      <c r="FPP1866" s="401"/>
      <c r="FPQ1866" s="401"/>
      <c r="FPR1866" s="401"/>
      <c r="FPS1866" s="401"/>
      <c r="FPT1866" s="401"/>
      <c r="FPU1866" s="401"/>
      <c r="FPV1866" s="401"/>
      <c r="FPW1866" s="401"/>
      <c r="FPX1866" s="401"/>
      <c r="FPY1866" s="401"/>
      <c r="FPZ1866" s="401"/>
      <c r="FQA1866" s="401"/>
      <c r="FQB1866" s="401"/>
      <c r="FQC1866" s="401"/>
      <c r="FQD1866" s="401"/>
      <c r="FQE1866" s="401"/>
      <c r="FQF1866" s="401"/>
      <c r="FQG1866" s="401"/>
      <c r="FQH1866" s="401"/>
      <c r="FQI1866" s="401"/>
      <c r="FQJ1866" s="401"/>
      <c r="FQK1866" s="401"/>
      <c r="FQL1866" s="401"/>
      <c r="FQM1866" s="401"/>
      <c r="FQN1866" s="401"/>
      <c r="FQO1866" s="401"/>
      <c r="FQP1866" s="401"/>
      <c r="FQQ1866" s="401"/>
      <c r="FQR1866" s="401"/>
      <c r="FQS1866" s="401"/>
      <c r="FQT1866" s="401"/>
      <c r="FQU1866" s="401"/>
      <c r="FQV1866" s="401"/>
      <c r="FQW1866" s="401"/>
      <c r="FQX1866" s="401"/>
      <c r="FQY1866" s="401"/>
      <c r="FQZ1866" s="401"/>
      <c r="FRA1866" s="401"/>
      <c r="FRB1866" s="401"/>
      <c r="FRC1866" s="401"/>
      <c r="FRD1866" s="401"/>
      <c r="FRE1866" s="401"/>
      <c r="FRF1866" s="401"/>
      <c r="FRG1866" s="401"/>
      <c r="FRH1866" s="401"/>
      <c r="FRI1866" s="401"/>
      <c r="FRJ1866" s="401"/>
      <c r="FRK1866" s="401"/>
      <c r="FRL1866" s="401"/>
      <c r="FRM1866" s="401"/>
      <c r="FRN1866" s="401"/>
      <c r="FRO1866" s="401"/>
      <c r="FRP1866" s="401"/>
      <c r="FRQ1866" s="401"/>
      <c r="FRR1866" s="401"/>
      <c r="FRS1866" s="401"/>
      <c r="FRT1866" s="401"/>
      <c r="FRU1866" s="401"/>
      <c r="FRV1866" s="401"/>
      <c r="FRW1866" s="401"/>
      <c r="FRX1866" s="401"/>
      <c r="FRY1866" s="401"/>
      <c r="FRZ1866" s="401"/>
      <c r="FSA1866" s="401"/>
      <c r="FSB1866" s="401"/>
      <c r="FSC1866" s="401"/>
      <c r="FSD1866" s="401"/>
      <c r="FSE1866" s="401"/>
      <c r="FSF1866" s="401"/>
      <c r="FSG1866" s="401"/>
      <c r="FSH1866" s="401"/>
      <c r="FSI1866" s="401"/>
      <c r="FSJ1866" s="401"/>
      <c r="FSK1866" s="401"/>
      <c r="FSL1866" s="401"/>
      <c r="FSM1866" s="401"/>
      <c r="FSN1866" s="401"/>
      <c r="FSO1866" s="401"/>
      <c r="FSP1866" s="401"/>
      <c r="FSQ1866" s="401"/>
      <c r="FSR1866" s="401"/>
      <c r="FSS1866" s="401"/>
      <c r="FST1866" s="401"/>
      <c r="FSU1866" s="401"/>
      <c r="FSV1866" s="401"/>
      <c r="FSW1866" s="401"/>
      <c r="FSX1866" s="401"/>
      <c r="FSY1866" s="401"/>
      <c r="FSZ1866" s="401"/>
      <c r="FTA1866" s="401"/>
      <c r="FTB1866" s="401"/>
      <c r="FTC1866" s="401"/>
      <c r="FTD1866" s="401"/>
      <c r="FTE1866" s="401"/>
      <c r="FTF1866" s="401"/>
      <c r="FTG1866" s="401"/>
      <c r="FTH1866" s="401"/>
      <c r="FTI1866" s="401"/>
      <c r="FTJ1866" s="401"/>
      <c r="FTK1866" s="401"/>
      <c r="FTL1866" s="401"/>
      <c r="FTM1866" s="401"/>
      <c r="FTN1866" s="401"/>
      <c r="FTO1866" s="401"/>
      <c r="FTP1866" s="401"/>
      <c r="FTQ1866" s="401"/>
      <c r="FTR1866" s="401"/>
      <c r="FTS1866" s="401"/>
      <c r="FTT1866" s="401"/>
      <c r="FTU1866" s="401"/>
      <c r="FTV1866" s="401"/>
      <c r="FTW1866" s="401"/>
      <c r="FTX1866" s="401"/>
      <c r="FTY1866" s="401"/>
      <c r="FTZ1866" s="401"/>
      <c r="FUA1866" s="401"/>
      <c r="FUB1866" s="401"/>
      <c r="FUC1866" s="401"/>
      <c r="FUD1866" s="401"/>
      <c r="FUE1866" s="401"/>
      <c r="FUF1866" s="401"/>
      <c r="FUG1866" s="401"/>
      <c r="FUH1866" s="401"/>
      <c r="FUI1866" s="401"/>
      <c r="FUJ1866" s="401"/>
      <c r="FUK1866" s="401"/>
      <c r="FUL1866" s="401"/>
      <c r="FUM1866" s="401"/>
      <c r="FUN1866" s="401"/>
      <c r="FUO1866" s="401"/>
      <c r="FUP1866" s="401"/>
      <c r="FUQ1866" s="401"/>
      <c r="FUR1866" s="401"/>
      <c r="FUS1866" s="401"/>
      <c r="FUT1866" s="401"/>
      <c r="FUU1866" s="401"/>
      <c r="FUV1866" s="401"/>
      <c r="FUW1866" s="401"/>
      <c r="FUX1866" s="401"/>
      <c r="FUY1866" s="401"/>
      <c r="FUZ1866" s="401"/>
      <c r="FVA1866" s="401"/>
      <c r="FVB1866" s="401"/>
      <c r="FVC1866" s="401"/>
      <c r="FVD1866" s="401"/>
      <c r="FVE1866" s="401"/>
      <c r="FVF1866" s="401"/>
      <c r="FVG1866" s="401"/>
      <c r="FVH1866" s="401"/>
      <c r="FVI1866" s="401"/>
      <c r="FVJ1866" s="401"/>
      <c r="FVK1866" s="401"/>
      <c r="FVL1866" s="401"/>
      <c r="FVM1866" s="401"/>
      <c r="FVN1866" s="401"/>
      <c r="FVO1866" s="401"/>
      <c r="FVP1866" s="401"/>
      <c r="FVQ1866" s="401"/>
      <c r="FVR1866" s="401"/>
      <c r="FVS1866" s="401"/>
      <c r="FVT1866" s="401"/>
      <c r="FVU1866" s="401"/>
      <c r="FVV1866" s="401"/>
      <c r="FVW1866" s="401"/>
      <c r="FVX1866" s="401"/>
      <c r="FVY1866" s="401"/>
      <c r="FVZ1866" s="401"/>
      <c r="FWA1866" s="401"/>
      <c r="FWB1866" s="401"/>
      <c r="FWC1866" s="401"/>
      <c r="FWD1866" s="401"/>
      <c r="FWE1866" s="401"/>
      <c r="FWF1866" s="401"/>
      <c r="FWG1866" s="401"/>
      <c r="FWH1866" s="401"/>
      <c r="FWI1866" s="401"/>
      <c r="FWJ1866" s="401"/>
      <c r="FWK1866" s="401"/>
      <c r="FWL1866" s="401"/>
      <c r="FWM1866" s="401"/>
      <c r="FWN1866" s="401"/>
      <c r="FWO1866" s="401"/>
      <c r="FWP1866" s="401"/>
      <c r="FWQ1866" s="401"/>
      <c r="FWR1866" s="401"/>
      <c r="FWS1866" s="401"/>
      <c r="FWT1866" s="401"/>
      <c r="FWU1866" s="401"/>
      <c r="FWV1866" s="401"/>
      <c r="FWW1866" s="401"/>
      <c r="FWX1866" s="401"/>
      <c r="FWY1866" s="401"/>
      <c r="FWZ1866" s="401"/>
      <c r="FXA1866" s="401"/>
      <c r="FXB1866" s="401"/>
      <c r="FXC1866" s="401"/>
      <c r="FXD1866" s="401"/>
      <c r="FXE1866" s="401"/>
      <c r="FXF1866" s="401"/>
      <c r="FXG1866" s="401"/>
      <c r="FXH1866" s="401"/>
      <c r="FXI1866" s="401"/>
      <c r="FXJ1866" s="401"/>
      <c r="FXK1866" s="401"/>
      <c r="FXL1866" s="401"/>
      <c r="FXM1866" s="401"/>
      <c r="FXN1866" s="401"/>
      <c r="FXO1866" s="401"/>
      <c r="FXP1866" s="401"/>
      <c r="FXQ1866" s="401"/>
      <c r="FXR1866" s="401"/>
      <c r="FXS1866" s="401"/>
      <c r="FXT1866" s="401"/>
      <c r="FXU1866" s="401"/>
      <c r="FXV1866" s="401"/>
      <c r="FXW1866" s="401"/>
      <c r="FXX1866" s="401"/>
      <c r="FXY1866" s="401"/>
      <c r="FXZ1866" s="401"/>
      <c r="FYA1866" s="401"/>
      <c r="FYB1866" s="401"/>
      <c r="FYC1866" s="401"/>
      <c r="FYD1866" s="401"/>
      <c r="FYE1866" s="401"/>
      <c r="FYF1866" s="401"/>
      <c r="FYG1866" s="401"/>
      <c r="FYH1866" s="401"/>
      <c r="FYI1866" s="401"/>
      <c r="FYJ1866" s="401"/>
      <c r="FYK1866" s="401"/>
      <c r="FYL1866" s="401"/>
      <c r="FYM1866" s="401"/>
      <c r="FYN1866" s="401"/>
      <c r="FYO1866" s="401"/>
      <c r="FYP1866" s="401"/>
      <c r="FYQ1866" s="401"/>
      <c r="FYR1866" s="401"/>
      <c r="FYS1866" s="401"/>
      <c r="FYT1866" s="401"/>
      <c r="FYU1866" s="401"/>
      <c r="FYV1866" s="401"/>
      <c r="FYW1866" s="401"/>
      <c r="FYX1866" s="401"/>
      <c r="FYY1866" s="401"/>
      <c r="FYZ1866" s="401"/>
      <c r="FZA1866" s="401"/>
      <c r="FZB1866" s="401"/>
      <c r="FZC1866" s="401"/>
      <c r="FZD1866" s="401"/>
      <c r="FZE1866" s="401"/>
      <c r="FZF1866" s="401"/>
      <c r="FZG1866" s="401"/>
      <c r="FZH1866" s="401"/>
      <c r="FZI1866" s="401"/>
      <c r="FZJ1866" s="401"/>
      <c r="FZK1866" s="401"/>
      <c r="FZL1866" s="401"/>
      <c r="FZM1866" s="401"/>
      <c r="FZN1866" s="401"/>
      <c r="FZO1866" s="401"/>
      <c r="FZP1866" s="401"/>
      <c r="FZQ1866" s="401"/>
      <c r="FZR1866" s="401"/>
      <c r="FZS1866" s="401"/>
      <c r="FZT1866" s="401"/>
      <c r="FZU1866" s="401"/>
      <c r="FZV1866" s="401"/>
      <c r="FZW1866" s="401"/>
      <c r="FZX1866" s="401"/>
      <c r="FZY1866" s="401"/>
      <c r="FZZ1866" s="401"/>
      <c r="GAA1866" s="401"/>
      <c r="GAB1866" s="401"/>
      <c r="GAC1866" s="401"/>
      <c r="GAD1866" s="401"/>
      <c r="GAE1866" s="401"/>
      <c r="GAF1866" s="401"/>
      <c r="GAG1866" s="401"/>
      <c r="GAH1866" s="401"/>
      <c r="GAI1866" s="401"/>
      <c r="GAJ1866" s="401"/>
      <c r="GAK1866" s="401"/>
      <c r="GAL1866" s="401"/>
      <c r="GAM1866" s="401"/>
      <c r="GAN1866" s="401"/>
      <c r="GAO1866" s="401"/>
      <c r="GAP1866" s="401"/>
      <c r="GAQ1866" s="401"/>
      <c r="GAR1866" s="401"/>
      <c r="GAS1866" s="401"/>
      <c r="GAT1866" s="401"/>
      <c r="GAU1866" s="401"/>
      <c r="GAV1866" s="401"/>
      <c r="GAW1866" s="401"/>
      <c r="GAX1866" s="401"/>
      <c r="GAY1866" s="401"/>
      <c r="GAZ1866" s="401"/>
      <c r="GBA1866" s="401"/>
      <c r="GBB1866" s="401"/>
      <c r="GBC1866" s="401"/>
      <c r="GBD1866" s="401"/>
      <c r="GBE1866" s="401"/>
      <c r="GBF1866" s="401"/>
      <c r="GBG1866" s="401"/>
      <c r="GBH1866" s="401"/>
      <c r="GBI1866" s="401"/>
      <c r="GBJ1866" s="401"/>
      <c r="GBK1866" s="401"/>
      <c r="GBL1866" s="401"/>
      <c r="GBM1866" s="401"/>
      <c r="GBN1866" s="401"/>
      <c r="GBO1866" s="401"/>
      <c r="GBP1866" s="401"/>
      <c r="GBQ1866" s="401"/>
      <c r="GBR1866" s="401"/>
      <c r="GBS1866" s="401"/>
      <c r="GBT1866" s="401"/>
      <c r="GBU1866" s="401"/>
      <c r="GBV1866" s="401"/>
      <c r="GBW1866" s="401"/>
      <c r="GBX1866" s="401"/>
      <c r="GBY1866" s="401"/>
      <c r="GBZ1866" s="401"/>
      <c r="GCA1866" s="401"/>
      <c r="GCB1866" s="401"/>
      <c r="GCC1866" s="401"/>
      <c r="GCD1866" s="401"/>
      <c r="GCE1866" s="401"/>
      <c r="GCF1866" s="401"/>
      <c r="GCG1866" s="401"/>
      <c r="GCH1866" s="401"/>
      <c r="GCI1866" s="401"/>
      <c r="GCJ1866" s="401"/>
      <c r="GCK1866" s="401"/>
      <c r="GCL1866" s="401"/>
      <c r="GCM1866" s="401"/>
      <c r="GCN1866" s="401"/>
      <c r="GCO1866" s="401"/>
      <c r="GCP1866" s="401"/>
      <c r="GCQ1866" s="401"/>
      <c r="GCR1866" s="401"/>
      <c r="GCS1866" s="401"/>
      <c r="GCT1866" s="401"/>
      <c r="GCU1866" s="401"/>
      <c r="GCV1866" s="401"/>
      <c r="GCW1866" s="401"/>
      <c r="GCX1866" s="401"/>
      <c r="GCY1866" s="401"/>
      <c r="GCZ1866" s="401"/>
      <c r="GDA1866" s="401"/>
      <c r="GDB1866" s="401"/>
      <c r="GDC1866" s="401"/>
      <c r="GDD1866" s="401"/>
      <c r="GDE1866" s="401"/>
      <c r="GDF1866" s="401"/>
      <c r="GDG1866" s="401"/>
      <c r="GDH1866" s="401"/>
      <c r="GDI1866" s="401"/>
      <c r="GDJ1866" s="401"/>
      <c r="GDK1866" s="401"/>
      <c r="GDL1866" s="401"/>
      <c r="GDM1866" s="401"/>
      <c r="GDN1866" s="401"/>
      <c r="GDO1866" s="401"/>
      <c r="GDP1866" s="401"/>
      <c r="GDQ1866" s="401"/>
      <c r="GDR1866" s="401"/>
      <c r="GDS1866" s="401"/>
      <c r="GDT1866" s="401"/>
      <c r="GDU1866" s="401"/>
      <c r="GDV1866" s="401"/>
      <c r="GDW1866" s="401"/>
      <c r="GDX1866" s="401"/>
      <c r="GDY1866" s="401"/>
      <c r="GDZ1866" s="401"/>
      <c r="GEA1866" s="401"/>
      <c r="GEB1866" s="401"/>
      <c r="GEC1866" s="401"/>
      <c r="GED1866" s="401"/>
      <c r="GEE1866" s="401"/>
      <c r="GEF1866" s="401"/>
      <c r="GEG1866" s="401"/>
      <c r="GEH1866" s="401"/>
      <c r="GEI1866" s="401"/>
      <c r="GEJ1866" s="401"/>
      <c r="GEK1866" s="401"/>
      <c r="GEL1866" s="401"/>
      <c r="GEM1866" s="401"/>
      <c r="GEN1866" s="401"/>
      <c r="GEO1866" s="401"/>
      <c r="GEP1866" s="401"/>
      <c r="GEQ1866" s="401"/>
      <c r="GER1866" s="401"/>
      <c r="GES1866" s="401"/>
      <c r="GET1866" s="401"/>
      <c r="GEU1866" s="401"/>
      <c r="GEV1866" s="401"/>
      <c r="GEW1866" s="401"/>
      <c r="GEX1866" s="401"/>
      <c r="GEY1866" s="401"/>
      <c r="GEZ1866" s="401"/>
      <c r="GFA1866" s="401"/>
      <c r="GFB1866" s="401"/>
      <c r="GFC1866" s="401"/>
      <c r="GFD1866" s="401"/>
      <c r="GFE1866" s="401"/>
      <c r="GFF1866" s="401"/>
      <c r="GFG1866" s="401"/>
      <c r="GFH1866" s="401"/>
      <c r="GFI1866" s="401"/>
      <c r="GFJ1866" s="401"/>
      <c r="GFK1866" s="401"/>
      <c r="GFL1866" s="401"/>
      <c r="GFM1866" s="401"/>
      <c r="GFN1866" s="401"/>
      <c r="GFO1866" s="401"/>
      <c r="GFP1866" s="401"/>
      <c r="GFQ1866" s="401"/>
      <c r="GFR1866" s="401"/>
      <c r="GFS1866" s="401"/>
      <c r="GFT1866" s="401"/>
      <c r="GFU1866" s="401"/>
      <c r="GFV1866" s="401"/>
      <c r="GFW1866" s="401"/>
      <c r="GFX1866" s="401"/>
      <c r="GFY1866" s="401"/>
      <c r="GFZ1866" s="401"/>
      <c r="GGA1866" s="401"/>
      <c r="GGB1866" s="401"/>
      <c r="GGC1866" s="401"/>
      <c r="GGD1866" s="401"/>
      <c r="GGE1866" s="401"/>
      <c r="GGF1866" s="401"/>
      <c r="GGG1866" s="401"/>
      <c r="GGH1866" s="401"/>
      <c r="GGI1866" s="401"/>
      <c r="GGJ1866" s="401"/>
      <c r="GGK1866" s="401"/>
      <c r="GGL1866" s="401"/>
      <c r="GGM1866" s="401"/>
      <c r="GGN1866" s="401"/>
      <c r="GGO1866" s="401"/>
      <c r="GGP1866" s="401"/>
      <c r="GGQ1866" s="401"/>
      <c r="GGR1866" s="401"/>
      <c r="GGS1866" s="401"/>
      <c r="GGT1866" s="401"/>
      <c r="GGU1866" s="401"/>
      <c r="GGV1866" s="401"/>
      <c r="GGW1866" s="401"/>
      <c r="GGX1866" s="401"/>
      <c r="GGY1866" s="401"/>
      <c r="GGZ1866" s="401"/>
      <c r="GHA1866" s="401"/>
      <c r="GHB1866" s="401"/>
      <c r="GHC1866" s="401"/>
      <c r="GHD1866" s="401"/>
      <c r="GHE1866" s="401"/>
      <c r="GHF1866" s="401"/>
      <c r="GHG1866" s="401"/>
      <c r="GHH1866" s="401"/>
      <c r="GHI1866" s="401"/>
      <c r="GHJ1866" s="401"/>
      <c r="GHK1866" s="401"/>
      <c r="GHL1866" s="401"/>
      <c r="GHM1866" s="401"/>
      <c r="GHN1866" s="401"/>
      <c r="GHO1866" s="401"/>
      <c r="GHP1866" s="401"/>
      <c r="GHQ1866" s="401"/>
      <c r="GHR1866" s="401"/>
      <c r="GHS1866" s="401"/>
      <c r="GHT1866" s="401"/>
      <c r="GHU1866" s="401"/>
      <c r="GHV1866" s="401"/>
      <c r="GHW1866" s="401"/>
      <c r="GHX1866" s="401"/>
      <c r="GHY1866" s="401"/>
      <c r="GHZ1866" s="401"/>
      <c r="GIA1866" s="401"/>
      <c r="GIB1866" s="401"/>
      <c r="GIC1866" s="401"/>
      <c r="GID1866" s="401"/>
      <c r="GIE1866" s="401"/>
      <c r="GIF1866" s="401"/>
      <c r="GIG1866" s="401"/>
      <c r="GIH1866" s="401"/>
      <c r="GII1866" s="401"/>
      <c r="GIJ1866" s="401"/>
      <c r="GIK1866" s="401"/>
      <c r="GIL1866" s="401"/>
      <c r="GIM1866" s="401"/>
      <c r="GIN1866" s="401"/>
      <c r="GIO1866" s="401"/>
      <c r="GIP1866" s="401"/>
      <c r="GIQ1866" s="401"/>
      <c r="GIR1866" s="401"/>
      <c r="GIS1866" s="401"/>
      <c r="GIT1866" s="401"/>
      <c r="GIU1866" s="401"/>
      <c r="GIV1866" s="401"/>
      <c r="GIW1866" s="401"/>
      <c r="GIX1866" s="401"/>
      <c r="GIY1866" s="401"/>
      <c r="GIZ1866" s="401"/>
      <c r="GJA1866" s="401"/>
      <c r="GJB1866" s="401"/>
      <c r="GJC1866" s="401"/>
      <c r="GJD1866" s="401"/>
      <c r="GJE1866" s="401"/>
      <c r="GJF1866" s="401"/>
      <c r="GJG1866" s="401"/>
      <c r="GJH1866" s="401"/>
      <c r="GJI1866" s="401"/>
      <c r="GJJ1866" s="401"/>
      <c r="GJK1866" s="401"/>
      <c r="GJL1866" s="401"/>
      <c r="GJM1866" s="401"/>
      <c r="GJN1866" s="401"/>
      <c r="GJO1866" s="401"/>
      <c r="GJP1866" s="401"/>
      <c r="GJQ1866" s="401"/>
      <c r="GJR1866" s="401"/>
      <c r="GJS1866" s="401"/>
      <c r="GJT1866" s="401"/>
      <c r="GJU1866" s="401"/>
      <c r="GJV1866" s="401"/>
      <c r="GJW1866" s="401"/>
      <c r="GJX1866" s="401"/>
      <c r="GJY1866" s="401"/>
      <c r="GJZ1866" s="401"/>
      <c r="GKA1866" s="401"/>
      <c r="GKB1866" s="401"/>
      <c r="GKC1866" s="401"/>
      <c r="GKD1866" s="401"/>
      <c r="GKE1866" s="401"/>
      <c r="GKF1866" s="401"/>
      <c r="GKG1866" s="401"/>
      <c r="GKH1866" s="401"/>
      <c r="GKI1866" s="401"/>
      <c r="GKJ1866" s="401"/>
      <c r="GKK1866" s="401"/>
      <c r="GKL1866" s="401"/>
      <c r="GKM1866" s="401"/>
      <c r="GKN1866" s="401"/>
      <c r="GKO1866" s="401"/>
      <c r="GKP1866" s="401"/>
      <c r="GKQ1866" s="401"/>
      <c r="GKR1866" s="401"/>
      <c r="GKS1866" s="401"/>
      <c r="GKT1866" s="401"/>
      <c r="GKU1866" s="401"/>
      <c r="GKV1866" s="401"/>
      <c r="GKW1866" s="401"/>
      <c r="GKX1866" s="401"/>
      <c r="GKY1866" s="401"/>
      <c r="GKZ1866" s="401"/>
      <c r="GLA1866" s="401"/>
      <c r="GLB1866" s="401"/>
      <c r="GLC1866" s="401"/>
      <c r="GLD1866" s="401"/>
      <c r="GLE1866" s="401"/>
      <c r="GLF1866" s="401"/>
      <c r="GLG1866" s="401"/>
      <c r="GLH1866" s="401"/>
      <c r="GLI1866" s="401"/>
      <c r="GLJ1866" s="401"/>
      <c r="GLK1866" s="401"/>
      <c r="GLL1866" s="401"/>
      <c r="GLM1866" s="401"/>
      <c r="GLN1866" s="401"/>
      <c r="GLO1866" s="401"/>
      <c r="GLP1866" s="401"/>
      <c r="GLQ1866" s="401"/>
      <c r="GLR1866" s="401"/>
      <c r="GLS1866" s="401"/>
      <c r="GLT1866" s="401"/>
      <c r="GLU1866" s="401"/>
      <c r="GLV1866" s="401"/>
      <c r="GLW1866" s="401"/>
      <c r="GLX1866" s="401"/>
      <c r="GLY1866" s="401"/>
      <c r="GLZ1866" s="401"/>
      <c r="GMA1866" s="401"/>
      <c r="GMB1866" s="401"/>
      <c r="GMC1866" s="401"/>
      <c r="GMD1866" s="401"/>
      <c r="GME1866" s="401"/>
      <c r="GMF1866" s="401"/>
      <c r="GMG1866" s="401"/>
      <c r="GMH1866" s="401"/>
      <c r="GMI1866" s="401"/>
      <c r="GMJ1866" s="401"/>
      <c r="GMK1866" s="401"/>
      <c r="GML1866" s="401"/>
      <c r="GMM1866" s="401"/>
      <c r="GMN1866" s="401"/>
      <c r="GMO1866" s="401"/>
      <c r="GMP1866" s="401"/>
      <c r="GMQ1866" s="401"/>
      <c r="GMR1866" s="401"/>
      <c r="GMS1866" s="401"/>
      <c r="GMT1866" s="401"/>
      <c r="GMU1866" s="401"/>
      <c r="GMV1866" s="401"/>
      <c r="GMW1866" s="401"/>
      <c r="GMX1866" s="401"/>
      <c r="GMY1866" s="401"/>
      <c r="GMZ1866" s="401"/>
      <c r="GNA1866" s="401"/>
      <c r="GNB1866" s="401"/>
      <c r="GNC1866" s="401"/>
      <c r="GND1866" s="401"/>
      <c r="GNE1866" s="401"/>
      <c r="GNF1866" s="401"/>
      <c r="GNG1866" s="401"/>
      <c r="GNH1866" s="401"/>
      <c r="GNI1866" s="401"/>
      <c r="GNJ1866" s="401"/>
      <c r="GNK1866" s="401"/>
      <c r="GNL1866" s="401"/>
      <c r="GNM1866" s="401"/>
      <c r="GNN1866" s="401"/>
      <c r="GNO1866" s="401"/>
      <c r="GNP1866" s="401"/>
      <c r="GNQ1866" s="401"/>
      <c r="GNR1866" s="401"/>
      <c r="GNS1866" s="401"/>
      <c r="GNT1866" s="401"/>
      <c r="GNU1866" s="401"/>
      <c r="GNV1866" s="401"/>
      <c r="GNW1866" s="401"/>
      <c r="GNX1866" s="401"/>
      <c r="GNY1866" s="401"/>
      <c r="GNZ1866" s="401"/>
      <c r="GOA1866" s="401"/>
      <c r="GOB1866" s="401"/>
      <c r="GOC1866" s="401"/>
      <c r="GOD1866" s="401"/>
      <c r="GOE1866" s="401"/>
      <c r="GOF1866" s="401"/>
      <c r="GOG1866" s="401"/>
      <c r="GOH1866" s="401"/>
      <c r="GOI1866" s="401"/>
      <c r="GOJ1866" s="401"/>
      <c r="GOK1866" s="401"/>
      <c r="GOL1866" s="401"/>
      <c r="GOM1866" s="401"/>
      <c r="GON1866" s="401"/>
      <c r="GOO1866" s="401"/>
      <c r="GOP1866" s="401"/>
      <c r="GOQ1866" s="401"/>
      <c r="GOR1866" s="401"/>
      <c r="GOS1866" s="401"/>
      <c r="GOT1866" s="401"/>
      <c r="GOU1866" s="401"/>
      <c r="GOV1866" s="401"/>
      <c r="GOW1866" s="401"/>
      <c r="GOX1866" s="401"/>
      <c r="GOY1866" s="401"/>
      <c r="GOZ1866" s="401"/>
      <c r="GPA1866" s="401"/>
      <c r="GPB1866" s="401"/>
      <c r="GPC1866" s="401"/>
      <c r="GPD1866" s="401"/>
      <c r="GPE1866" s="401"/>
      <c r="GPF1866" s="401"/>
      <c r="GPG1866" s="401"/>
      <c r="GPH1866" s="401"/>
      <c r="GPI1866" s="401"/>
      <c r="GPJ1866" s="401"/>
      <c r="GPK1866" s="401"/>
      <c r="GPL1866" s="401"/>
      <c r="GPM1866" s="401"/>
      <c r="GPN1866" s="401"/>
      <c r="GPO1866" s="401"/>
      <c r="GPP1866" s="401"/>
      <c r="GPQ1866" s="401"/>
      <c r="GPR1866" s="401"/>
      <c r="GPS1866" s="401"/>
      <c r="GPT1866" s="401"/>
      <c r="GPU1866" s="401"/>
      <c r="GPV1866" s="401"/>
      <c r="GPW1866" s="401"/>
      <c r="GPX1866" s="401"/>
      <c r="GPY1866" s="401"/>
      <c r="GPZ1866" s="401"/>
      <c r="GQA1866" s="401"/>
      <c r="GQB1866" s="401"/>
      <c r="GQC1866" s="401"/>
      <c r="GQD1866" s="401"/>
      <c r="GQE1866" s="401"/>
      <c r="GQF1866" s="401"/>
      <c r="GQG1866" s="401"/>
      <c r="GQH1866" s="401"/>
      <c r="GQI1866" s="401"/>
      <c r="GQJ1866" s="401"/>
      <c r="GQK1866" s="401"/>
      <c r="GQL1866" s="401"/>
      <c r="GQM1866" s="401"/>
      <c r="GQN1866" s="401"/>
      <c r="GQO1866" s="401"/>
      <c r="GQP1866" s="401"/>
      <c r="GQQ1866" s="401"/>
      <c r="GQR1866" s="401"/>
      <c r="GQS1866" s="401"/>
      <c r="GQT1866" s="401"/>
      <c r="GQU1866" s="401"/>
      <c r="GQV1866" s="401"/>
      <c r="GQW1866" s="401"/>
      <c r="GQX1866" s="401"/>
      <c r="GQY1866" s="401"/>
      <c r="GQZ1866" s="401"/>
      <c r="GRA1866" s="401"/>
      <c r="GRB1866" s="401"/>
      <c r="GRC1866" s="401"/>
      <c r="GRD1866" s="401"/>
      <c r="GRE1866" s="401"/>
      <c r="GRF1866" s="401"/>
      <c r="GRG1866" s="401"/>
      <c r="GRH1866" s="401"/>
      <c r="GRI1866" s="401"/>
      <c r="GRJ1866" s="401"/>
      <c r="GRK1866" s="401"/>
      <c r="GRL1866" s="401"/>
      <c r="GRM1866" s="401"/>
      <c r="GRN1866" s="401"/>
      <c r="GRO1866" s="401"/>
      <c r="GRP1866" s="401"/>
      <c r="GRQ1866" s="401"/>
      <c r="GRR1866" s="401"/>
      <c r="GRS1866" s="401"/>
      <c r="GRT1866" s="401"/>
      <c r="GRU1866" s="401"/>
      <c r="GRV1866" s="401"/>
      <c r="GRW1866" s="401"/>
      <c r="GRX1866" s="401"/>
      <c r="GRY1866" s="401"/>
      <c r="GRZ1866" s="401"/>
      <c r="GSA1866" s="401"/>
      <c r="GSB1866" s="401"/>
      <c r="GSC1866" s="401"/>
      <c r="GSD1866" s="401"/>
      <c r="GSE1866" s="401"/>
      <c r="GSF1866" s="401"/>
      <c r="GSG1866" s="401"/>
      <c r="GSH1866" s="401"/>
      <c r="GSI1866" s="401"/>
      <c r="GSJ1866" s="401"/>
      <c r="GSK1866" s="401"/>
      <c r="GSL1866" s="401"/>
      <c r="GSM1866" s="401"/>
      <c r="GSN1866" s="401"/>
      <c r="GSO1866" s="401"/>
      <c r="GSP1866" s="401"/>
      <c r="GSQ1866" s="401"/>
      <c r="GSR1866" s="401"/>
      <c r="GSS1866" s="401"/>
      <c r="GST1866" s="401"/>
      <c r="GSU1866" s="401"/>
      <c r="GSV1866" s="401"/>
      <c r="GSW1866" s="401"/>
      <c r="GSX1866" s="401"/>
      <c r="GSY1866" s="401"/>
      <c r="GSZ1866" s="401"/>
      <c r="GTA1866" s="401"/>
      <c r="GTB1866" s="401"/>
      <c r="GTC1866" s="401"/>
      <c r="GTD1866" s="401"/>
      <c r="GTE1866" s="401"/>
      <c r="GTF1866" s="401"/>
      <c r="GTG1866" s="401"/>
      <c r="GTH1866" s="401"/>
      <c r="GTI1866" s="401"/>
      <c r="GTJ1866" s="401"/>
      <c r="GTK1866" s="401"/>
      <c r="GTL1866" s="401"/>
      <c r="GTM1866" s="401"/>
      <c r="GTN1866" s="401"/>
      <c r="GTO1866" s="401"/>
      <c r="GTP1866" s="401"/>
      <c r="GTQ1866" s="401"/>
      <c r="GTR1866" s="401"/>
      <c r="GTS1866" s="401"/>
      <c r="GTT1866" s="401"/>
      <c r="GTU1866" s="401"/>
      <c r="GTV1866" s="401"/>
      <c r="GTW1866" s="401"/>
      <c r="GTX1866" s="401"/>
      <c r="GTY1866" s="401"/>
      <c r="GTZ1866" s="401"/>
      <c r="GUA1866" s="401"/>
      <c r="GUB1866" s="401"/>
      <c r="GUC1866" s="401"/>
      <c r="GUD1866" s="401"/>
      <c r="GUE1866" s="401"/>
      <c r="GUF1866" s="401"/>
      <c r="GUG1866" s="401"/>
      <c r="GUH1866" s="401"/>
      <c r="GUI1866" s="401"/>
      <c r="GUJ1866" s="401"/>
      <c r="GUK1866" s="401"/>
      <c r="GUL1866" s="401"/>
      <c r="GUM1866" s="401"/>
      <c r="GUN1866" s="401"/>
      <c r="GUO1866" s="401"/>
      <c r="GUP1866" s="401"/>
      <c r="GUQ1866" s="401"/>
      <c r="GUR1866" s="401"/>
      <c r="GUS1866" s="401"/>
      <c r="GUT1866" s="401"/>
      <c r="GUU1866" s="401"/>
      <c r="GUV1866" s="401"/>
      <c r="GUW1866" s="401"/>
      <c r="GUX1866" s="401"/>
      <c r="GUY1866" s="401"/>
      <c r="GUZ1866" s="401"/>
      <c r="GVA1866" s="401"/>
      <c r="GVB1866" s="401"/>
      <c r="GVC1866" s="401"/>
      <c r="GVD1866" s="401"/>
      <c r="GVE1866" s="401"/>
      <c r="GVF1866" s="401"/>
      <c r="GVG1866" s="401"/>
      <c r="GVH1866" s="401"/>
      <c r="GVI1866" s="401"/>
      <c r="GVJ1866" s="401"/>
      <c r="GVK1866" s="401"/>
      <c r="GVL1866" s="401"/>
      <c r="GVM1866" s="401"/>
      <c r="GVN1866" s="401"/>
      <c r="GVO1866" s="401"/>
      <c r="GVP1866" s="401"/>
      <c r="GVQ1866" s="401"/>
      <c r="GVR1866" s="401"/>
      <c r="GVS1866" s="401"/>
      <c r="GVT1866" s="401"/>
      <c r="GVU1866" s="401"/>
      <c r="GVV1866" s="401"/>
      <c r="GVW1866" s="401"/>
      <c r="GVX1866" s="401"/>
      <c r="GVY1866" s="401"/>
      <c r="GVZ1866" s="401"/>
      <c r="GWA1866" s="401"/>
      <c r="GWB1866" s="401"/>
      <c r="GWC1866" s="401"/>
      <c r="GWD1866" s="401"/>
      <c r="GWE1866" s="401"/>
      <c r="GWF1866" s="401"/>
      <c r="GWG1866" s="401"/>
      <c r="GWH1866" s="401"/>
      <c r="GWI1866" s="401"/>
      <c r="GWJ1866" s="401"/>
      <c r="GWK1866" s="401"/>
      <c r="GWL1866" s="401"/>
      <c r="GWM1866" s="401"/>
      <c r="GWN1866" s="401"/>
      <c r="GWO1866" s="401"/>
      <c r="GWP1866" s="401"/>
      <c r="GWQ1866" s="401"/>
      <c r="GWR1866" s="401"/>
      <c r="GWS1866" s="401"/>
      <c r="GWT1866" s="401"/>
      <c r="GWU1866" s="401"/>
      <c r="GWV1866" s="401"/>
      <c r="GWW1866" s="401"/>
      <c r="GWX1866" s="401"/>
      <c r="GWY1866" s="401"/>
      <c r="GWZ1866" s="401"/>
      <c r="GXA1866" s="401"/>
      <c r="GXB1866" s="401"/>
      <c r="GXC1866" s="401"/>
      <c r="GXD1866" s="401"/>
      <c r="GXE1866" s="401"/>
      <c r="GXF1866" s="401"/>
      <c r="GXG1866" s="401"/>
      <c r="GXH1866" s="401"/>
      <c r="GXI1866" s="401"/>
      <c r="GXJ1866" s="401"/>
      <c r="GXK1866" s="401"/>
      <c r="GXL1866" s="401"/>
      <c r="GXM1866" s="401"/>
      <c r="GXN1866" s="401"/>
      <c r="GXO1866" s="401"/>
      <c r="GXP1866" s="401"/>
      <c r="GXQ1866" s="401"/>
      <c r="GXR1866" s="401"/>
      <c r="GXS1866" s="401"/>
      <c r="GXT1866" s="401"/>
      <c r="GXU1866" s="401"/>
      <c r="GXV1866" s="401"/>
      <c r="GXW1866" s="401"/>
      <c r="GXX1866" s="401"/>
      <c r="GXY1866" s="401"/>
      <c r="GXZ1866" s="401"/>
      <c r="GYA1866" s="401"/>
      <c r="GYB1866" s="401"/>
      <c r="GYC1866" s="401"/>
      <c r="GYD1866" s="401"/>
      <c r="GYE1866" s="401"/>
      <c r="GYF1866" s="401"/>
      <c r="GYG1866" s="401"/>
      <c r="GYH1866" s="401"/>
      <c r="GYI1866" s="401"/>
      <c r="GYJ1866" s="401"/>
      <c r="GYK1866" s="401"/>
      <c r="GYL1866" s="401"/>
      <c r="GYM1866" s="401"/>
      <c r="GYN1866" s="401"/>
      <c r="GYO1866" s="401"/>
      <c r="GYP1866" s="401"/>
      <c r="GYQ1866" s="401"/>
      <c r="GYR1866" s="401"/>
      <c r="GYS1866" s="401"/>
      <c r="GYT1866" s="401"/>
      <c r="GYU1866" s="401"/>
      <c r="GYV1866" s="401"/>
      <c r="GYW1866" s="401"/>
      <c r="GYX1866" s="401"/>
      <c r="GYY1866" s="401"/>
      <c r="GYZ1866" s="401"/>
      <c r="GZA1866" s="401"/>
      <c r="GZB1866" s="401"/>
      <c r="GZC1866" s="401"/>
      <c r="GZD1866" s="401"/>
      <c r="GZE1866" s="401"/>
      <c r="GZF1866" s="401"/>
      <c r="GZG1866" s="401"/>
      <c r="GZH1866" s="401"/>
      <c r="GZI1866" s="401"/>
      <c r="GZJ1866" s="401"/>
      <c r="GZK1866" s="401"/>
      <c r="GZL1866" s="401"/>
      <c r="GZM1866" s="401"/>
      <c r="GZN1866" s="401"/>
      <c r="GZO1866" s="401"/>
      <c r="GZP1866" s="401"/>
      <c r="GZQ1866" s="401"/>
      <c r="GZR1866" s="401"/>
      <c r="GZS1866" s="401"/>
      <c r="GZT1866" s="401"/>
      <c r="GZU1866" s="401"/>
      <c r="GZV1866" s="401"/>
      <c r="GZW1866" s="401"/>
      <c r="GZX1866" s="401"/>
      <c r="GZY1866" s="401"/>
      <c r="GZZ1866" s="401"/>
      <c r="HAA1866" s="401"/>
      <c r="HAB1866" s="401"/>
      <c r="HAC1866" s="401"/>
      <c r="HAD1866" s="401"/>
      <c r="HAE1866" s="401"/>
      <c r="HAF1866" s="401"/>
      <c r="HAG1866" s="401"/>
      <c r="HAH1866" s="401"/>
      <c r="HAI1866" s="401"/>
      <c r="HAJ1866" s="401"/>
      <c r="HAK1866" s="401"/>
      <c r="HAL1866" s="401"/>
      <c r="HAM1866" s="401"/>
      <c r="HAN1866" s="401"/>
      <c r="HAO1866" s="401"/>
      <c r="HAP1866" s="401"/>
      <c r="HAQ1866" s="401"/>
      <c r="HAR1866" s="401"/>
      <c r="HAS1866" s="401"/>
      <c r="HAT1866" s="401"/>
      <c r="HAU1866" s="401"/>
      <c r="HAV1866" s="401"/>
      <c r="HAW1866" s="401"/>
      <c r="HAX1866" s="401"/>
      <c r="HAY1866" s="401"/>
      <c r="HAZ1866" s="401"/>
      <c r="HBA1866" s="401"/>
      <c r="HBB1866" s="401"/>
      <c r="HBC1866" s="401"/>
      <c r="HBD1866" s="401"/>
      <c r="HBE1866" s="401"/>
      <c r="HBF1866" s="401"/>
      <c r="HBG1866" s="401"/>
      <c r="HBH1866" s="401"/>
      <c r="HBI1866" s="401"/>
      <c r="HBJ1866" s="401"/>
      <c r="HBK1866" s="401"/>
      <c r="HBL1866" s="401"/>
      <c r="HBM1866" s="401"/>
      <c r="HBN1866" s="401"/>
      <c r="HBO1866" s="401"/>
      <c r="HBP1866" s="401"/>
      <c r="HBQ1866" s="401"/>
      <c r="HBR1866" s="401"/>
      <c r="HBS1866" s="401"/>
      <c r="HBT1866" s="401"/>
      <c r="HBU1866" s="401"/>
      <c r="HBV1866" s="401"/>
      <c r="HBW1866" s="401"/>
      <c r="HBX1866" s="401"/>
      <c r="HBY1866" s="401"/>
      <c r="HBZ1866" s="401"/>
      <c r="HCA1866" s="401"/>
      <c r="HCB1866" s="401"/>
      <c r="HCC1866" s="401"/>
      <c r="HCD1866" s="401"/>
      <c r="HCE1866" s="401"/>
      <c r="HCF1866" s="401"/>
      <c r="HCG1866" s="401"/>
      <c r="HCH1866" s="401"/>
      <c r="HCI1866" s="401"/>
      <c r="HCJ1866" s="401"/>
      <c r="HCK1866" s="401"/>
      <c r="HCL1866" s="401"/>
      <c r="HCM1866" s="401"/>
      <c r="HCN1866" s="401"/>
      <c r="HCO1866" s="401"/>
      <c r="HCP1866" s="401"/>
      <c r="HCQ1866" s="401"/>
      <c r="HCR1866" s="401"/>
      <c r="HCS1866" s="401"/>
      <c r="HCT1866" s="401"/>
      <c r="HCU1866" s="401"/>
      <c r="HCV1866" s="401"/>
      <c r="HCW1866" s="401"/>
      <c r="HCX1866" s="401"/>
      <c r="HCY1866" s="401"/>
      <c r="HCZ1866" s="401"/>
      <c r="HDA1866" s="401"/>
      <c r="HDB1866" s="401"/>
      <c r="HDC1866" s="401"/>
      <c r="HDD1866" s="401"/>
      <c r="HDE1866" s="401"/>
      <c r="HDF1866" s="401"/>
      <c r="HDG1866" s="401"/>
      <c r="HDH1866" s="401"/>
      <c r="HDI1866" s="401"/>
      <c r="HDJ1866" s="401"/>
      <c r="HDK1866" s="401"/>
      <c r="HDL1866" s="401"/>
      <c r="HDM1866" s="401"/>
      <c r="HDN1866" s="401"/>
      <c r="HDO1866" s="401"/>
      <c r="HDP1866" s="401"/>
      <c r="HDQ1866" s="401"/>
      <c r="HDR1866" s="401"/>
      <c r="HDS1866" s="401"/>
      <c r="HDT1866" s="401"/>
      <c r="HDU1866" s="401"/>
      <c r="HDV1866" s="401"/>
      <c r="HDW1866" s="401"/>
      <c r="HDX1866" s="401"/>
      <c r="HDY1866" s="401"/>
      <c r="HDZ1866" s="401"/>
      <c r="HEA1866" s="401"/>
      <c r="HEB1866" s="401"/>
      <c r="HEC1866" s="401"/>
      <c r="HED1866" s="401"/>
      <c r="HEE1866" s="401"/>
      <c r="HEF1866" s="401"/>
      <c r="HEG1866" s="401"/>
      <c r="HEH1866" s="401"/>
      <c r="HEI1866" s="401"/>
      <c r="HEJ1866" s="401"/>
      <c r="HEK1866" s="401"/>
      <c r="HEL1866" s="401"/>
      <c r="HEM1866" s="401"/>
      <c r="HEN1866" s="401"/>
      <c r="HEO1866" s="401"/>
      <c r="HEP1866" s="401"/>
      <c r="HEQ1866" s="401"/>
      <c r="HER1866" s="401"/>
      <c r="HES1866" s="401"/>
      <c r="HET1866" s="401"/>
      <c r="HEU1866" s="401"/>
      <c r="HEV1866" s="401"/>
      <c r="HEW1866" s="401"/>
      <c r="HEX1866" s="401"/>
      <c r="HEY1866" s="401"/>
      <c r="HEZ1866" s="401"/>
      <c r="HFA1866" s="401"/>
      <c r="HFB1866" s="401"/>
      <c r="HFC1866" s="401"/>
      <c r="HFD1866" s="401"/>
      <c r="HFE1866" s="401"/>
      <c r="HFF1866" s="401"/>
      <c r="HFG1866" s="401"/>
      <c r="HFH1866" s="401"/>
      <c r="HFI1866" s="401"/>
      <c r="HFJ1866" s="401"/>
      <c r="HFK1866" s="401"/>
      <c r="HFL1866" s="401"/>
      <c r="HFM1866" s="401"/>
      <c r="HFN1866" s="401"/>
      <c r="HFO1866" s="401"/>
      <c r="HFP1866" s="401"/>
      <c r="HFQ1866" s="401"/>
      <c r="HFR1866" s="401"/>
      <c r="HFS1866" s="401"/>
      <c r="HFT1866" s="401"/>
      <c r="HFU1866" s="401"/>
      <c r="HFV1866" s="401"/>
      <c r="HFW1866" s="401"/>
      <c r="HFX1866" s="401"/>
      <c r="HFY1866" s="401"/>
      <c r="HFZ1866" s="401"/>
      <c r="HGA1866" s="401"/>
      <c r="HGB1866" s="401"/>
      <c r="HGC1866" s="401"/>
      <c r="HGD1866" s="401"/>
      <c r="HGE1866" s="401"/>
      <c r="HGF1866" s="401"/>
      <c r="HGG1866" s="401"/>
      <c r="HGH1866" s="401"/>
      <c r="HGI1866" s="401"/>
      <c r="HGJ1866" s="401"/>
      <c r="HGK1866" s="401"/>
      <c r="HGL1866" s="401"/>
      <c r="HGM1866" s="401"/>
      <c r="HGN1866" s="401"/>
      <c r="HGO1866" s="401"/>
      <c r="HGP1866" s="401"/>
      <c r="HGQ1866" s="401"/>
      <c r="HGR1866" s="401"/>
      <c r="HGS1866" s="401"/>
      <c r="HGT1866" s="401"/>
      <c r="HGU1866" s="401"/>
      <c r="HGV1866" s="401"/>
      <c r="HGW1866" s="401"/>
      <c r="HGX1866" s="401"/>
      <c r="HGY1866" s="401"/>
      <c r="HGZ1866" s="401"/>
      <c r="HHA1866" s="401"/>
      <c r="HHB1866" s="401"/>
      <c r="HHC1866" s="401"/>
      <c r="HHD1866" s="401"/>
      <c r="HHE1866" s="401"/>
      <c r="HHF1866" s="401"/>
      <c r="HHG1866" s="401"/>
      <c r="HHH1866" s="401"/>
      <c r="HHI1866" s="401"/>
      <c r="HHJ1866" s="401"/>
      <c r="HHK1866" s="401"/>
      <c r="HHL1866" s="401"/>
      <c r="HHM1866" s="401"/>
      <c r="HHN1866" s="401"/>
      <c r="HHO1866" s="401"/>
      <c r="HHP1866" s="401"/>
      <c r="HHQ1866" s="401"/>
      <c r="HHR1866" s="401"/>
      <c r="HHS1866" s="401"/>
      <c r="HHT1866" s="401"/>
      <c r="HHU1866" s="401"/>
      <c r="HHV1866" s="401"/>
      <c r="HHW1866" s="401"/>
      <c r="HHX1866" s="401"/>
      <c r="HHY1866" s="401"/>
      <c r="HHZ1866" s="401"/>
      <c r="HIA1866" s="401"/>
      <c r="HIB1866" s="401"/>
      <c r="HIC1866" s="401"/>
      <c r="HID1866" s="401"/>
      <c r="HIE1866" s="401"/>
      <c r="HIF1866" s="401"/>
      <c r="HIG1866" s="401"/>
      <c r="HIH1866" s="401"/>
      <c r="HII1866" s="401"/>
      <c r="HIJ1866" s="401"/>
      <c r="HIK1866" s="401"/>
      <c r="HIL1866" s="401"/>
      <c r="HIM1866" s="401"/>
      <c r="HIN1866" s="401"/>
      <c r="HIO1866" s="401"/>
      <c r="HIP1866" s="401"/>
      <c r="HIQ1866" s="401"/>
      <c r="HIR1866" s="401"/>
      <c r="HIS1866" s="401"/>
      <c r="HIT1866" s="401"/>
      <c r="HIU1866" s="401"/>
      <c r="HIV1866" s="401"/>
      <c r="HIW1866" s="401"/>
      <c r="HIX1866" s="401"/>
      <c r="HIY1866" s="401"/>
      <c r="HIZ1866" s="401"/>
      <c r="HJA1866" s="401"/>
      <c r="HJB1866" s="401"/>
      <c r="HJC1866" s="401"/>
      <c r="HJD1866" s="401"/>
      <c r="HJE1866" s="401"/>
      <c r="HJF1866" s="401"/>
      <c r="HJG1866" s="401"/>
      <c r="HJH1866" s="401"/>
      <c r="HJI1866" s="401"/>
      <c r="HJJ1866" s="401"/>
      <c r="HJK1866" s="401"/>
      <c r="HJL1866" s="401"/>
      <c r="HJM1866" s="401"/>
      <c r="HJN1866" s="401"/>
      <c r="HJO1866" s="401"/>
      <c r="HJP1866" s="401"/>
      <c r="HJQ1866" s="401"/>
      <c r="HJR1866" s="401"/>
      <c r="HJS1866" s="401"/>
      <c r="HJT1866" s="401"/>
      <c r="HJU1866" s="401"/>
      <c r="HJV1866" s="401"/>
      <c r="HJW1866" s="401"/>
      <c r="HJX1866" s="401"/>
      <c r="HJY1866" s="401"/>
      <c r="HJZ1866" s="401"/>
      <c r="HKA1866" s="401"/>
      <c r="HKB1866" s="401"/>
      <c r="HKC1866" s="401"/>
      <c r="HKD1866" s="401"/>
      <c r="HKE1866" s="401"/>
      <c r="HKF1866" s="401"/>
      <c r="HKG1866" s="401"/>
      <c r="HKH1866" s="401"/>
      <c r="HKI1866" s="401"/>
      <c r="HKJ1866" s="401"/>
      <c r="HKK1866" s="401"/>
      <c r="HKL1866" s="401"/>
      <c r="HKM1866" s="401"/>
      <c r="HKN1866" s="401"/>
      <c r="HKO1866" s="401"/>
      <c r="HKP1866" s="401"/>
      <c r="HKQ1866" s="401"/>
      <c r="HKR1866" s="401"/>
      <c r="HKS1866" s="401"/>
      <c r="HKT1866" s="401"/>
      <c r="HKU1866" s="401"/>
      <c r="HKV1866" s="401"/>
      <c r="HKW1866" s="401"/>
      <c r="HKX1866" s="401"/>
      <c r="HKY1866" s="401"/>
      <c r="HKZ1866" s="401"/>
      <c r="HLA1866" s="401"/>
      <c r="HLB1866" s="401"/>
      <c r="HLC1866" s="401"/>
      <c r="HLD1866" s="401"/>
      <c r="HLE1866" s="401"/>
      <c r="HLF1866" s="401"/>
      <c r="HLG1866" s="401"/>
      <c r="HLH1866" s="401"/>
      <c r="HLI1866" s="401"/>
      <c r="HLJ1866" s="401"/>
      <c r="HLK1866" s="401"/>
      <c r="HLL1866" s="401"/>
      <c r="HLM1866" s="401"/>
      <c r="HLN1866" s="401"/>
      <c r="HLO1866" s="401"/>
      <c r="HLP1866" s="401"/>
      <c r="HLQ1866" s="401"/>
      <c r="HLR1866" s="401"/>
      <c r="HLS1866" s="401"/>
      <c r="HLT1866" s="401"/>
      <c r="HLU1866" s="401"/>
      <c r="HLV1866" s="401"/>
      <c r="HLW1866" s="401"/>
      <c r="HLX1866" s="401"/>
      <c r="HLY1866" s="401"/>
      <c r="HLZ1866" s="401"/>
      <c r="HMA1866" s="401"/>
      <c r="HMB1866" s="401"/>
      <c r="HMC1866" s="401"/>
      <c r="HMD1866" s="401"/>
      <c r="HME1866" s="401"/>
      <c r="HMF1866" s="401"/>
      <c r="HMG1866" s="401"/>
      <c r="HMH1866" s="401"/>
      <c r="HMI1866" s="401"/>
      <c r="HMJ1866" s="401"/>
      <c r="HMK1866" s="401"/>
      <c r="HML1866" s="401"/>
      <c r="HMM1866" s="401"/>
      <c r="HMN1866" s="401"/>
      <c r="HMO1866" s="401"/>
      <c r="HMP1866" s="401"/>
      <c r="HMQ1866" s="401"/>
      <c r="HMR1866" s="401"/>
      <c r="HMS1866" s="401"/>
      <c r="HMT1866" s="401"/>
      <c r="HMU1866" s="401"/>
      <c r="HMV1866" s="401"/>
      <c r="HMW1866" s="401"/>
      <c r="HMX1866" s="401"/>
      <c r="HMY1866" s="401"/>
      <c r="HMZ1866" s="401"/>
      <c r="HNA1866" s="401"/>
      <c r="HNB1866" s="401"/>
      <c r="HNC1866" s="401"/>
      <c r="HND1866" s="401"/>
      <c r="HNE1866" s="401"/>
      <c r="HNF1866" s="401"/>
      <c r="HNG1866" s="401"/>
      <c r="HNH1866" s="401"/>
      <c r="HNI1866" s="401"/>
      <c r="HNJ1866" s="401"/>
      <c r="HNK1866" s="401"/>
      <c r="HNL1866" s="401"/>
      <c r="HNM1866" s="401"/>
      <c r="HNN1866" s="401"/>
      <c r="HNO1866" s="401"/>
      <c r="HNP1866" s="401"/>
      <c r="HNQ1866" s="401"/>
      <c r="HNR1866" s="401"/>
      <c r="HNS1866" s="401"/>
      <c r="HNT1866" s="401"/>
      <c r="HNU1866" s="401"/>
      <c r="HNV1866" s="401"/>
      <c r="HNW1866" s="401"/>
      <c r="HNX1866" s="401"/>
      <c r="HNY1866" s="401"/>
      <c r="HNZ1866" s="401"/>
      <c r="HOA1866" s="401"/>
      <c r="HOB1866" s="401"/>
      <c r="HOC1866" s="401"/>
      <c r="HOD1866" s="401"/>
      <c r="HOE1866" s="401"/>
      <c r="HOF1866" s="401"/>
      <c r="HOG1866" s="401"/>
      <c r="HOH1866" s="401"/>
      <c r="HOI1866" s="401"/>
      <c r="HOJ1866" s="401"/>
      <c r="HOK1866" s="401"/>
      <c r="HOL1866" s="401"/>
      <c r="HOM1866" s="401"/>
      <c r="HON1866" s="401"/>
      <c r="HOO1866" s="401"/>
      <c r="HOP1866" s="401"/>
      <c r="HOQ1866" s="401"/>
      <c r="HOR1866" s="401"/>
      <c r="HOS1866" s="401"/>
      <c r="HOT1866" s="401"/>
      <c r="HOU1866" s="401"/>
      <c r="HOV1866" s="401"/>
      <c r="HOW1866" s="401"/>
      <c r="HOX1866" s="401"/>
      <c r="HOY1866" s="401"/>
      <c r="HOZ1866" s="401"/>
      <c r="HPA1866" s="401"/>
      <c r="HPB1866" s="401"/>
      <c r="HPC1866" s="401"/>
      <c r="HPD1866" s="401"/>
      <c r="HPE1866" s="401"/>
      <c r="HPF1866" s="401"/>
      <c r="HPG1866" s="401"/>
      <c r="HPH1866" s="401"/>
      <c r="HPI1866" s="401"/>
      <c r="HPJ1866" s="401"/>
      <c r="HPK1866" s="401"/>
      <c r="HPL1866" s="401"/>
      <c r="HPM1866" s="401"/>
      <c r="HPN1866" s="401"/>
      <c r="HPO1866" s="401"/>
      <c r="HPP1866" s="401"/>
      <c r="HPQ1866" s="401"/>
      <c r="HPR1866" s="401"/>
      <c r="HPS1866" s="401"/>
      <c r="HPT1866" s="401"/>
      <c r="HPU1866" s="401"/>
      <c r="HPV1866" s="401"/>
      <c r="HPW1866" s="401"/>
      <c r="HPX1866" s="401"/>
      <c r="HPY1866" s="401"/>
      <c r="HPZ1866" s="401"/>
      <c r="HQA1866" s="401"/>
      <c r="HQB1866" s="401"/>
      <c r="HQC1866" s="401"/>
      <c r="HQD1866" s="401"/>
      <c r="HQE1866" s="401"/>
      <c r="HQF1866" s="401"/>
      <c r="HQG1866" s="401"/>
      <c r="HQH1866" s="401"/>
      <c r="HQI1866" s="401"/>
      <c r="HQJ1866" s="401"/>
      <c r="HQK1866" s="401"/>
      <c r="HQL1866" s="401"/>
      <c r="HQM1866" s="401"/>
      <c r="HQN1866" s="401"/>
      <c r="HQO1866" s="401"/>
      <c r="HQP1866" s="401"/>
      <c r="HQQ1866" s="401"/>
      <c r="HQR1866" s="401"/>
      <c r="HQS1866" s="401"/>
      <c r="HQT1866" s="401"/>
      <c r="HQU1866" s="401"/>
      <c r="HQV1866" s="401"/>
      <c r="HQW1866" s="401"/>
      <c r="HQX1866" s="401"/>
      <c r="HQY1866" s="401"/>
      <c r="HQZ1866" s="401"/>
      <c r="HRA1866" s="401"/>
      <c r="HRB1866" s="401"/>
      <c r="HRC1866" s="401"/>
      <c r="HRD1866" s="401"/>
      <c r="HRE1866" s="401"/>
      <c r="HRF1866" s="401"/>
      <c r="HRG1866" s="401"/>
      <c r="HRH1866" s="401"/>
      <c r="HRI1866" s="401"/>
      <c r="HRJ1866" s="401"/>
      <c r="HRK1866" s="401"/>
      <c r="HRL1866" s="401"/>
      <c r="HRM1866" s="401"/>
      <c r="HRN1866" s="401"/>
      <c r="HRO1866" s="401"/>
      <c r="HRP1866" s="401"/>
      <c r="HRQ1866" s="401"/>
      <c r="HRR1866" s="401"/>
      <c r="HRS1866" s="401"/>
      <c r="HRT1866" s="401"/>
      <c r="HRU1866" s="401"/>
      <c r="HRV1866" s="401"/>
      <c r="HRW1866" s="401"/>
      <c r="HRX1866" s="401"/>
      <c r="HRY1866" s="401"/>
      <c r="HRZ1866" s="401"/>
      <c r="HSA1866" s="401"/>
      <c r="HSB1866" s="401"/>
      <c r="HSC1866" s="401"/>
      <c r="HSD1866" s="401"/>
      <c r="HSE1866" s="401"/>
      <c r="HSF1866" s="401"/>
      <c r="HSG1866" s="401"/>
      <c r="HSH1866" s="401"/>
      <c r="HSI1866" s="401"/>
      <c r="HSJ1866" s="401"/>
      <c r="HSK1866" s="401"/>
      <c r="HSL1866" s="401"/>
      <c r="HSM1866" s="401"/>
      <c r="HSN1866" s="401"/>
      <c r="HSO1866" s="401"/>
      <c r="HSP1866" s="401"/>
      <c r="HSQ1866" s="401"/>
      <c r="HSR1866" s="401"/>
      <c r="HSS1866" s="401"/>
      <c r="HST1866" s="401"/>
      <c r="HSU1866" s="401"/>
      <c r="HSV1866" s="401"/>
      <c r="HSW1866" s="401"/>
      <c r="HSX1866" s="401"/>
      <c r="HSY1866" s="401"/>
      <c r="HSZ1866" s="401"/>
      <c r="HTA1866" s="401"/>
      <c r="HTB1866" s="401"/>
      <c r="HTC1866" s="401"/>
      <c r="HTD1866" s="401"/>
      <c r="HTE1866" s="401"/>
      <c r="HTF1866" s="401"/>
      <c r="HTG1866" s="401"/>
      <c r="HTH1866" s="401"/>
      <c r="HTI1866" s="401"/>
      <c r="HTJ1866" s="401"/>
      <c r="HTK1866" s="401"/>
      <c r="HTL1866" s="401"/>
      <c r="HTM1866" s="401"/>
      <c r="HTN1866" s="401"/>
      <c r="HTO1866" s="401"/>
      <c r="HTP1866" s="401"/>
      <c r="HTQ1866" s="401"/>
      <c r="HTR1866" s="401"/>
      <c r="HTS1866" s="401"/>
      <c r="HTT1866" s="401"/>
      <c r="HTU1866" s="401"/>
      <c r="HTV1866" s="401"/>
      <c r="HTW1866" s="401"/>
      <c r="HTX1866" s="401"/>
      <c r="HTY1866" s="401"/>
      <c r="HTZ1866" s="401"/>
      <c r="HUA1866" s="401"/>
      <c r="HUB1866" s="401"/>
      <c r="HUC1866" s="401"/>
      <c r="HUD1866" s="401"/>
      <c r="HUE1866" s="401"/>
      <c r="HUF1866" s="401"/>
      <c r="HUG1866" s="401"/>
      <c r="HUH1866" s="401"/>
      <c r="HUI1866" s="401"/>
      <c r="HUJ1866" s="401"/>
      <c r="HUK1866" s="401"/>
      <c r="HUL1866" s="401"/>
      <c r="HUM1866" s="401"/>
      <c r="HUN1866" s="401"/>
      <c r="HUO1866" s="401"/>
      <c r="HUP1866" s="401"/>
      <c r="HUQ1866" s="401"/>
      <c r="HUR1866" s="401"/>
      <c r="HUS1866" s="401"/>
      <c r="HUT1866" s="401"/>
      <c r="HUU1866" s="401"/>
      <c r="HUV1866" s="401"/>
      <c r="HUW1866" s="401"/>
      <c r="HUX1866" s="401"/>
      <c r="HUY1866" s="401"/>
      <c r="HUZ1866" s="401"/>
      <c r="HVA1866" s="401"/>
      <c r="HVB1866" s="401"/>
      <c r="HVC1866" s="401"/>
      <c r="HVD1866" s="401"/>
      <c r="HVE1866" s="401"/>
      <c r="HVF1866" s="401"/>
      <c r="HVG1866" s="401"/>
      <c r="HVH1866" s="401"/>
      <c r="HVI1866" s="401"/>
      <c r="HVJ1866" s="401"/>
      <c r="HVK1866" s="401"/>
      <c r="HVL1866" s="401"/>
      <c r="HVM1866" s="401"/>
      <c r="HVN1866" s="401"/>
      <c r="HVO1866" s="401"/>
      <c r="HVP1866" s="401"/>
      <c r="HVQ1866" s="401"/>
      <c r="HVR1866" s="401"/>
      <c r="HVS1866" s="401"/>
      <c r="HVT1866" s="401"/>
      <c r="HVU1866" s="401"/>
      <c r="HVV1866" s="401"/>
      <c r="HVW1866" s="401"/>
      <c r="HVX1866" s="401"/>
      <c r="HVY1866" s="401"/>
      <c r="HVZ1866" s="401"/>
      <c r="HWA1866" s="401"/>
      <c r="HWB1866" s="401"/>
      <c r="HWC1866" s="401"/>
      <c r="HWD1866" s="401"/>
      <c r="HWE1866" s="401"/>
      <c r="HWF1866" s="401"/>
      <c r="HWG1866" s="401"/>
      <c r="HWH1866" s="401"/>
      <c r="HWI1866" s="401"/>
      <c r="HWJ1866" s="401"/>
      <c r="HWK1866" s="401"/>
      <c r="HWL1866" s="401"/>
      <c r="HWM1866" s="401"/>
      <c r="HWN1866" s="401"/>
      <c r="HWO1866" s="401"/>
      <c r="HWP1866" s="401"/>
      <c r="HWQ1866" s="401"/>
      <c r="HWR1866" s="401"/>
      <c r="HWS1866" s="401"/>
      <c r="HWT1866" s="401"/>
      <c r="HWU1866" s="401"/>
      <c r="HWV1866" s="401"/>
      <c r="HWW1866" s="401"/>
      <c r="HWX1866" s="401"/>
      <c r="HWY1866" s="401"/>
      <c r="HWZ1866" s="401"/>
      <c r="HXA1866" s="401"/>
      <c r="HXB1866" s="401"/>
      <c r="HXC1866" s="401"/>
      <c r="HXD1866" s="401"/>
      <c r="HXE1866" s="401"/>
      <c r="HXF1866" s="401"/>
      <c r="HXG1866" s="401"/>
      <c r="HXH1866" s="401"/>
      <c r="HXI1866" s="401"/>
      <c r="HXJ1866" s="401"/>
      <c r="HXK1866" s="401"/>
      <c r="HXL1866" s="401"/>
      <c r="HXM1866" s="401"/>
      <c r="HXN1866" s="401"/>
      <c r="HXO1866" s="401"/>
      <c r="HXP1866" s="401"/>
      <c r="HXQ1866" s="401"/>
      <c r="HXR1866" s="401"/>
      <c r="HXS1866" s="401"/>
      <c r="HXT1866" s="401"/>
      <c r="HXU1866" s="401"/>
      <c r="HXV1866" s="401"/>
      <c r="HXW1866" s="401"/>
      <c r="HXX1866" s="401"/>
      <c r="HXY1866" s="401"/>
      <c r="HXZ1866" s="401"/>
      <c r="HYA1866" s="401"/>
      <c r="HYB1866" s="401"/>
      <c r="HYC1866" s="401"/>
      <c r="HYD1866" s="401"/>
      <c r="HYE1866" s="401"/>
      <c r="HYF1866" s="401"/>
      <c r="HYG1866" s="401"/>
      <c r="HYH1866" s="401"/>
      <c r="HYI1866" s="401"/>
      <c r="HYJ1866" s="401"/>
      <c r="HYK1866" s="401"/>
      <c r="HYL1866" s="401"/>
      <c r="HYM1866" s="401"/>
      <c r="HYN1866" s="401"/>
      <c r="HYO1866" s="401"/>
      <c r="HYP1866" s="401"/>
      <c r="HYQ1866" s="401"/>
      <c r="HYR1866" s="401"/>
      <c r="HYS1866" s="401"/>
      <c r="HYT1866" s="401"/>
      <c r="HYU1866" s="401"/>
      <c r="HYV1866" s="401"/>
      <c r="HYW1866" s="401"/>
      <c r="HYX1866" s="401"/>
      <c r="HYY1866" s="401"/>
      <c r="HYZ1866" s="401"/>
      <c r="HZA1866" s="401"/>
      <c r="HZB1866" s="401"/>
      <c r="HZC1866" s="401"/>
      <c r="HZD1866" s="401"/>
      <c r="HZE1866" s="401"/>
      <c r="HZF1866" s="401"/>
      <c r="HZG1866" s="401"/>
      <c r="HZH1866" s="401"/>
      <c r="HZI1866" s="401"/>
      <c r="HZJ1866" s="401"/>
      <c r="HZK1866" s="401"/>
      <c r="HZL1866" s="401"/>
      <c r="HZM1866" s="401"/>
      <c r="HZN1866" s="401"/>
      <c r="HZO1866" s="401"/>
      <c r="HZP1866" s="401"/>
      <c r="HZQ1866" s="401"/>
      <c r="HZR1866" s="401"/>
      <c r="HZS1866" s="401"/>
      <c r="HZT1866" s="401"/>
      <c r="HZU1866" s="401"/>
      <c r="HZV1866" s="401"/>
      <c r="HZW1866" s="401"/>
      <c r="HZX1866" s="401"/>
      <c r="HZY1866" s="401"/>
      <c r="HZZ1866" s="401"/>
      <c r="IAA1866" s="401"/>
      <c r="IAB1866" s="401"/>
      <c r="IAC1866" s="401"/>
      <c r="IAD1866" s="401"/>
      <c r="IAE1866" s="401"/>
      <c r="IAF1866" s="401"/>
      <c r="IAG1866" s="401"/>
      <c r="IAH1866" s="401"/>
      <c r="IAI1866" s="401"/>
      <c r="IAJ1866" s="401"/>
      <c r="IAK1866" s="401"/>
      <c r="IAL1866" s="401"/>
      <c r="IAM1866" s="401"/>
      <c r="IAN1866" s="401"/>
      <c r="IAO1866" s="401"/>
      <c r="IAP1866" s="401"/>
      <c r="IAQ1866" s="401"/>
      <c r="IAR1866" s="401"/>
      <c r="IAS1866" s="401"/>
      <c r="IAT1866" s="401"/>
      <c r="IAU1866" s="401"/>
      <c r="IAV1866" s="401"/>
      <c r="IAW1866" s="401"/>
      <c r="IAX1866" s="401"/>
      <c r="IAY1866" s="401"/>
      <c r="IAZ1866" s="401"/>
      <c r="IBA1866" s="401"/>
      <c r="IBB1866" s="401"/>
      <c r="IBC1866" s="401"/>
      <c r="IBD1866" s="401"/>
      <c r="IBE1866" s="401"/>
      <c r="IBF1866" s="401"/>
      <c r="IBG1866" s="401"/>
      <c r="IBH1866" s="401"/>
      <c r="IBI1866" s="401"/>
      <c r="IBJ1866" s="401"/>
      <c r="IBK1866" s="401"/>
      <c r="IBL1866" s="401"/>
      <c r="IBM1866" s="401"/>
      <c r="IBN1866" s="401"/>
      <c r="IBO1866" s="401"/>
      <c r="IBP1866" s="401"/>
      <c r="IBQ1866" s="401"/>
      <c r="IBR1866" s="401"/>
      <c r="IBS1866" s="401"/>
      <c r="IBT1866" s="401"/>
      <c r="IBU1866" s="401"/>
      <c r="IBV1866" s="401"/>
      <c r="IBW1866" s="401"/>
      <c r="IBX1866" s="401"/>
      <c r="IBY1866" s="401"/>
      <c r="IBZ1866" s="401"/>
      <c r="ICA1866" s="401"/>
      <c r="ICB1866" s="401"/>
      <c r="ICC1866" s="401"/>
      <c r="ICD1866" s="401"/>
      <c r="ICE1866" s="401"/>
      <c r="ICF1866" s="401"/>
      <c r="ICG1866" s="401"/>
      <c r="ICH1866" s="401"/>
      <c r="ICI1866" s="401"/>
      <c r="ICJ1866" s="401"/>
      <c r="ICK1866" s="401"/>
      <c r="ICL1866" s="401"/>
      <c r="ICM1866" s="401"/>
      <c r="ICN1866" s="401"/>
      <c r="ICO1866" s="401"/>
      <c r="ICP1866" s="401"/>
      <c r="ICQ1866" s="401"/>
      <c r="ICR1866" s="401"/>
      <c r="ICS1866" s="401"/>
      <c r="ICT1866" s="401"/>
      <c r="ICU1866" s="401"/>
      <c r="ICV1866" s="401"/>
      <c r="ICW1866" s="401"/>
      <c r="ICX1866" s="401"/>
      <c r="ICY1866" s="401"/>
      <c r="ICZ1866" s="401"/>
      <c r="IDA1866" s="401"/>
      <c r="IDB1866" s="401"/>
      <c r="IDC1866" s="401"/>
      <c r="IDD1866" s="401"/>
      <c r="IDE1866" s="401"/>
      <c r="IDF1866" s="401"/>
      <c r="IDG1866" s="401"/>
      <c r="IDH1866" s="401"/>
      <c r="IDI1866" s="401"/>
      <c r="IDJ1866" s="401"/>
      <c r="IDK1866" s="401"/>
      <c r="IDL1866" s="401"/>
      <c r="IDM1866" s="401"/>
      <c r="IDN1866" s="401"/>
      <c r="IDO1866" s="401"/>
      <c r="IDP1866" s="401"/>
      <c r="IDQ1866" s="401"/>
      <c r="IDR1866" s="401"/>
      <c r="IDS1866" s="401"/>
      <c r="IDT1866" s="401"/>
      <c r="IDU1866" s="401"/>
      <c r="IDV1866" s="401"/>
      <c r="IDW1866" s="401"/>
      <c r="IDX1866" s="401"/>
      <c r="IDY1866" s="401"/>
      <c r="IDZ1866" s="401"/>
      <c r="IEA1866" s="401"/>
      <c r="IEB1866" s="401"/>
      <c r="IEC1866" s="401"/>
      <c r="IED1866" s="401"/>
      <c r="IEE1866" s="401"/>
      <c r="IEF1866" s="401"/>
      <c r="IEG1866" s="401"/>
      <c r="IEH1866" s="401"/>
      <c r="IEI1866" s="401"/>
      <c r="IEJ1866" s="401"/>
      <c r="IEK1866" s="401"/>
      <c r="IEL1866" s="401"/>
      <c r="IEM1866" s="401"/>
      <c r="IEN1866" s="401"/>
      <c r="IEO1866" s="401"/>
      <c r="IEP1866" s="401"/>
      <c r="IEQ1866" s="401"/>
      <c r="IER1866" s="401"/>
      <c r="IES1866" s="401"/>
      <c r="IET1866" s="401"/>
      <c r="IEU1866" s="401"/>
      <c r="IEV1866" s="401"/>
      <c r="IEW1866" s="401"/>
      <c r="IEX1866" s="401"/>
      <c r="IEY1866" s="401"/>
      <c r="IEZ1866" s="401"/>
      <c r="IFA1866" s="401"/>
      <c r="IFB1866" s="401"/>
      <c r="IFC1866" s="401"/>
      <c r="IFD1866" s="401"/>
      <c r="IFE1866" s="401"/>
      <c r="IFF1866" s="401"/>
      <c r="IFG1866" s="401"/>
      <c r="IFH1866" s="401"/>
      <c r="IFI1866" s="401"/>
      <c r="IFJ1866" s="401"/>
      <c r="IFK1866" s="401"/>
      <c r="IFL1866" s="401"/>
      <c r="IFM1866" s="401"/>
      <c r="IFN1866" s="401"/>
      <c r="IFO1866" s="401"/>
      <c r="IFP1866" s="401"/>
      <c r="IFQ1866" s="401"/>
      <c r="IFR1866" s="401"/>
      <c r="IFS1866" s="401"/>
      <c r="IFT1866" s="401"/>
      <c r="IFU1866" s="401"/>
      <c r="IFV1866" s="401"/>
      <c r="IFW1866" s="401"/>
      <c r="IFX1866" s="401"/>
      <c r="IFY1866" s="401"/>
      <c r="IFZ1866" s="401"/>
      <c r="IGA1866" s="401"/>
      <c r="IGB1866" s="401"/>
      <c r="IGC1866" s="401"/>
      <c r="IGD1866" s="401"/>
      <c r="IGE1866" s="401"/>
      <c r="IGF1866" s="401"/>
      <c r="IGG1866" s="401"/>
      <c r="IGH1866" s="401"/>
      <c r="IGI1866" s="401"/>
      <c r="IGJ1866" s="401"/>
      <c r="IGK1866" s="401"/>
      <c r="IGL1866" s="401"/>
      <c r="IGM1866" s="401"/>
      <c r="IGN1866" s="401"/>
      <c r="IGO1866" s="401"/>
      <c r="IGP1866" s="401"/>
      <c r="IGQ1866" s="401"/>
      <c r="IGR1866" s="401"/>
      <c r="IGS1866" s="401"/>
      <c r="IGT1866" s="401"/>
      <c r="IGU1866" s="401"/>
      <c r="IGV1866" s="401"/>
      <c r="IGW1866" s="401"/>
      <c r="IGX1866" s="401"/>
      <c r="IGY1866" s="401"/>
      <c r="IGZ1866" s="401"/>
      <c r="IHA1866" s="401"/>
      <c r="IHB1866" s="401"/>
      <c r="IHC1866" s="401"/>
      <c r="IHD1866" s="401"/>
      <c r="IHE1866" s="401"/>
      <c r="IHF1866" s="401"/>
      <c r="IHG1866" s="401"/>
      <c r="IHH1866" s="401"/>
      <c r="IHI1866" s="401"/>
      <c r="IHJ1866" s="401"/>
      <c r="IHK1866" s="401"/>
      <c r="IHL1866" s="401"/>
      <c r="IHM1866" s="401"/>
      <c r="IHN1866" s="401"/>
      <c r="IHO1866" s="401"/>
      <c r="IHP1866" s="401"/>
      <c r="IHQ1866" s="401"/>
      <c r="IHR1866" s="401"/>
      <c r="IHS1866" s="401"/>
      <c r="IHT1866" s="401"/>
      <c r="IHU1866" s="401"/>
      <c r="IHV1866" s="401"/>
      <c r="IHW1866" s="401"/>
      <c r="IHX1866" s="401"/>
      <c r="IHY1866" s="401"/>
      <c r="IHZ1866" s="401"/>
      <c r="IIA1866" s="401"/>
      <c r="IIB1866" s="401"/>
      <c r="IIC1866" s="401"/>
      <c r="IID1866" s="401"/>
      <c r="IIE1866" s="401"/>
      <c r="IIF1866" s="401"/>
      <c r="IIG1866" s="401"/>
      <c r="IIH1866" s="401"/>
      <c r="III1866" s="401"/>
      <c r="IIJ1866" s="401"/>
      <c r="IIK1866" s="401"/>
      <c r="IIL1866" s="401"/>
      <c r="IIM1866" s="401"/>
      <c r="IIN1866" s="401"/>
      <c r="IIO1866" s="401"/>
      <c r="IIP1866" s="401"/>
      <c r="IIQ1866" s="401"/>
      <c r="IIR1866" s="401"/>
      <c r="IIS1866" s="401"/>
      <c r="IIT1866" s="401"/>
      <c r="IIU1866" s="401"/>
      <c r="IIV1866" s="401"/>
      <c r="IIW1866" s="401"/>
      <c r="IIX1866" s="401"/>
      <c r="IIY1866" s="401"/>
      <c r="IIZ1866" s="401"/>
      <c r="IJA1866" s="401"/>
      <c r="IJB1866" s="401"/>
      <c r="IJC1866" s="401"/>
      <c r="IJD1866" s="401"/>
      <c r="IJE1866" s="401"/>
      <c r="IJF1866" s="401"/>
      <c r="IJG1866" s="401"/>
      <c r="IJH1866" s="401"/>
      <c r="IJI1866" s="401"/>
      <c r="IJJ1866" s="401"/>
      <c r="IJK1866" s="401"/>
      <c r="IJL1866" s="401"/>
      <c r="IJM1866" s="401"/>
      <c r="IJN1866" s="401"/>
      <c r="IJO1866" s="401"/>
      <c r="IJP1866" s="401"/>
      <c r="IJQ1866" s="401"/>
      <c r="IJR1866" s="401"/>
      <c r="IJS1866" s="401"/>
      <c r="IJT1866" s="401"/>
      <c r="IJU1866" s="401"/>
      <c r="IJV1866" s="401"/>
      <c r="IJW1866" s="401"/>
      <c r="IJX1866" s="401"/>
      <c r="IJY1866" s="401"/>
      <c r="IJZ1866" s="401"/>
      <c r="IKA1866" s="401"/>
      <c r="IKB1866" s="401"/>
      <c r="IKC1866" s="401"/>
      <c r="IKD1866" s="401"/>
      <c r="IKE1866" s="401"/>
      <c r="IKF1866" s="401"/>
      <c r="IKG1866" s="401"/>
      <c r="IKH1866" s="401"/>
      <c r="IKI1866" s="401"/>
      <c r="IKJ1866" s="401"/>
      <c r="IKK1866" s="401"/>
      <c r="IKL1866" s="401"/>
      <c r="IKM1866" s="401"/>
      <c r="IKN1866" s="401"/>
      <c r="IKO1866" s="401"/>
      <c r="IKP1866" s="401"/>
      <c r="IKQ1866" s="401"/>
      <c r="IKR1866" s="401"/>
      <c r="IKS1866" s="401"/>
      <c r="IKT1866" s="401"/>
      <c r="IKU1866" s="401"/>
      <c r="IKV1866" s="401"/>
      <c r="IKW1866" s="401"/>
      <c r="IKX1866" s="401"/>
      <c r="IKY1866" s="401"/>
      <c r="IKZ1866" s="401"/>
      <c r="ILA1866" s="401"/>
      <c r="ILB1866" s="401"/>
      <c r="ILC1866" s="401"/>
      <c r="ILD1866" s="401"/>
      <c r="ILE1866" s="401"/>
      <c r="ILF1866" s="401"/>
      <c r="ILG1866" s="401"/>
      <c r="ILH1866" s="401"/>
      <c r="ILI1866" s="401"/>
      <c r="ILJ1866" s="401"/>
      <c r="ILK1866" s="401"/>
      <c r="ILL1866" s="401"/>
      <c r="ILM1866" s="401"/>
      <c r="ILN1866" s="401"/>
      <c r="ILO1866" s="401"/>
      <c r="ILP1866" s="401"/>
      <c r="ILQ1866" s="401"/>
      <c r="ILR1866" s="401"/>
      <c r="ILS1866" s="401"/>
      <c r="ILT1866" s="401"/>
      <c r="ILU1866" s="401"/>
      <c r="ILV1866" s="401"/>
      <c r="ILW1866" s="401"/>
      <c r="ILX1866" s="401"/>
      <c r="ILY1866" s="401"/>
      <c r="ILZ1866" s="401"/>
      <c r="IMA1866" s="401"/>
      <c r="IMB1866" s="401"/>
      <c r="IMC1866" s="401"/>
      <c r="IMD1866" s="401"/>
      <c r="IME1866" s="401"/>
      <c r="IMF1866" s="401"/>
      <c r="IMG1866" s="401"/>
      <c r="IMH1866" s="401"/>
      <c r="IMI1866" s="401"/>
      <c r="IMJ1866" s="401"/>
      <c r="IMK1866" s="401"/>
      <c r="IML1866" s="401"/>
      <c r="IMM1866" s="401"/>
      <c r="IMN1866" s="401"/>
      <c r="IMO1866" s="401"/>
      <c r="IMP1866" s="401"/>
      <c r="IMQ1866" s="401"/>
      <c r="IMR1866" s="401"/>
      <c r="IMS1866" s="401"/>
      <c r="IMT1866" s="401"/>
      <c r="IMU1866" s="401"/>
      <c r="IMV1866" s="401"/>
      <c r="IMW1866" s="401"/>
      <c r="IMX1866" s="401"/>
      <c r="IMY1866" s="401"/>
      <c r="IMZ1866" s="401"/>
      <c r="INA1866" s="401"/>
      <c r="INB1866" s="401"/>
      <c r="INC1866" s="401"/>
      <c r="IND1866" s="401"/>
      <c r="INE1866" s="401"/>
      <c r="INF1866" s="401"/>
      <c r="ING1866" s="401"/>
      <c r="INH1866" s="401"/>
      <c r="INI1866" s="401"/>
      <c r="INJ1866" s="401"/>
      <c r="INK1866" s="401"/>
      <c r="INL1866" s="401"/>
      <c r="INM1866" s="401"/>
      <c r="INN1866" s="401"/>
      <c r="INO1866" s="401"/>
      <c r="INP1866" s="401"/>
      <c r="INQ1866" s="401"/>
      <c r="INR1866" s="401"/>
      <c r="INS1866" s="401"/>
      <c r="INT1866" s="401"/>
      <c r="INU1866" s="401"/>
      <c r="INV1866" s="401"/>
      <c r="INW1866" s="401"/>
      <c r="INX1866" s="401"/>
      <c r="INY1866" s="401"/>
      <c r="INZ1866" s="401"/>
      <c r="IOA1866" s="401"/>
      <c r="IOB1866" s="401"/>
      <c r="IOC1866" s="401"/>
      <c r="IOD1866" s="401"/>
      <c r="IOE1866" s="401"/>
      <c r="IOF1866" s="401"/>
      <c r="IOG1866" s="401"/>
      <c r="IOH1866" s="401"/>
      <c r="IOI1866" s="401"/>
      <c r="IOJ1866" s="401"/>
      <c r="IOK1866" s="401"/>
      <c r="IOL1866" s="401"/>
      <c r="IOM1866" s="401"/>
      <c r="ION1866" s="401"/>
      <c r="IOO1866" s="401"/>
      <c r="IOP1866" s="401"/>
      <c r="IOQ1866" s="401"/>
      <c r="IOR1866" s="401"/>
      <c r="IOS1866" s="401"/>
      <c r="IOT1866" s="401"/>
      <c r="IOU1866" s="401"/>
      <c r="IOV1866" s="401"/>
      <c r="IOW1866" s="401"/>
      <c r="IOX1866" s="401"/>
      <c r="IOY1866" s="401"/>
      <c r="IOZ1866" s="401"/>
      <c r="IPA1866" s="401"/>
      <c r="IPB1866" s="401"/>
      <c r="IPC1866" s="401"/>
      <c r="IPD1866" s="401"/>
      <c r="IPE1866" s="401"/>
      <c r="IPF1866" s="401"/>
      <c r="IPG1866" s="401"/>
      <c r="IPH1866" s="401"/>
      <c r="IPI1866" s="401"/>
      <c r="IPJ1866" s="401"/>
      <c r="IPK1866" s="401"/>
      <c r="IPL1866" s="401"/>
      <c r="IPM1866" s="401"/>
      <c r="IPN1866" s="401"/>
      <c r="IPO1866" s="401"/>
      <c r="IPP1866" s="401"/>
      <c r="IPQ1866" s="401"/>
      <c r="IPR1866" s="401"/>
      <c r="IPS1866" s="401"/>
      <c r="IPT1866" s="401"/>
      <c r="IPU1866" s="401"/>
      <c r="IPV1866" s="401"/>
      <c r="IPW1866" s="401"/>
      <c r="IPX1866" s="401"/>
      <c r="IPY1866" s="401"/>
      <c r="IPZ1866" s="401"/>
      <c r="IQA1866" s="401"/>
      <c r="IQB1866" s="401"/>
      <c r="IQC1866" s="401"/>
      <c r="IQD1866" s="401"/>
      <c r="IQE1866" s="401"/>
      <c r="IQF1866" s="401"/>
      <c r="IQG1866" s="401"/>
      <c r="IQH1866" s="401"/>
      <c r="IQI1866" s="401"/>
      <c r="IQJ1866" s="401"/>
      <c r="IQK1866" s="401"/>
      <c r="IQL1866" s="401"/>
      <c r="IQM1866" s="401"/>
      <c r="IQN1866" s="401"/>
      <c r="IQO1866" s="401"/>
      <c r="IQP1866" s="401"/>
      <c r="IQQ1866" s="401"/>
      <c r="IQR1866" s="401"/>
      <c r="IQS1866" s="401"/>
      <c r="IQT1866" s="401"/>
      <c r="IQU1866" s="401"/>
      <c r="IQV1866" s="401"/>
      <c r="IQW1866" s="401"/>
      <c r="IQX1866" s="401"/>
      <c r="IQY1866" s="401"/>
      <c r="IQZ1866" s="401"/>
      <c r="IRA1866" s="401"/>
      <c r="IRB1866" s="401"/>
      <c r="IRC1866" s="401"/>
      <c r="IRD1866" s="401"/>
      <c r="IRE1866" s="401"/>
      <c r="IRF1866" s="401"/>
      <c r="IRG1866" s="401"/>
      <c r="IRH1866" s="401"/>
      <c r="IRI1866" s="401"/>
      <c r="IRJ1866" s="401"/>
      <c r="IRK1866" s="401"/>
      <c r="IRL1866" s="401"/>
      <c r="IRM1866" s="401"/>
      <c r="IRN1866" s="401"/>
      <c r="IRO1866" s="401"/>
      <c r="IRP1866" s="401"/>
      <c r="IRQ1866" s="401"/>
      <c r="IRR1866" s="401"/>
      <c r="IRS1866" s="401"/>
      <c r="IRT1866" s="401"/>
      <c r="IRU1866" s="401"/>
      <c r="IRV1866" s="401"/>
      <c r="IRW1866" s="401"/>
      <c r="IRX1866" s="401"/>
      <c r="IRY1866" s="401"/>
      <c r="IRZ1866" s="401"/>
      <c r="ISA1866" s="401"/>
      <c r="ISB1866" s="401"/>
      <c r="ISC1866" s="401"/>
      <c r="ISD1866" s="401"/>
      <c r="ISE1866" s="401"/>
      <c r="ISF1866" s="401"/>
      <c r="ISG1866" s="401"/>
      <c r="ISH1866" s="401"/>
      <c r="ISI1866" s="401"/>
      <c r="ISJ1866" s="401"/>
      <c r="ISK1866" s="401"/>
      <c r="ISL1866" s="401"/>
      <c r="ISM1866" s="401"/>
      <c r="ISN1866" s="401"/>
      <c r="ISO1866" s="401"/>
      <c r="ISP1866" s="401"/>
      <c r="ISQ1866" s="401"/>
      <c r="ISR1866" s="401"/>
      <c r="ISS1866" s="401"/>
      <c r="IST1866" s="401"/>
      <c r="ISU1866" s="401"/>
      <c r="ISV1866" s="401"/>
      <c r="ISW1866" s="401"/>
      <c r="ISX1866" s="401"/>
      <c r="ISY1866" s="401"/>
      <c r="ISZ1866" s="401"/>
      <c r="ITA1866" s="401"/>
      <c r="ITB1866" s="401"/>
      <c r="ITC1866" s="401"/>
      <c r="ITD1866" s="401"/>
      <c r="ITE1866" s="401"/>
      <c r="ITF1866" s="401"/>
      <c r="ITG1866" s="401"/>
      <c r="ITH1866" s="401"/>
      <c r="ITI1866" s="401"/>
      <c r="ITJ1866" s="401"/>
      <c r="ITK1866" s="401"/>
      <c r="ITL1866" s="401"/>
      <c r="ITM1866" s="401"/>
      <c r="ITN1866" s="401"/>
      <c r="ITO1866" s="401"/>
      <c r="ITP1866" s="401"/>
      <c r="ITQ1866" s="401"/>
      <c r="ITR1866" s="401"/>
      <c r="ITS1866" s="401"/>
      <c r="ITT1866" s="401"/>
      <c r="ITU1866" s="401"/>
      <c r="ITV1866" s="401"/>
      <c r="ITW1866" s="401"/>
      <c r="ITX1866" s="401"/>
      <c r="ITY1866" s="401"/>
      <c r="ITZ1866" s="401"/>
      <c r="IUA1866" s="401"/>
      <c r="IUB1866" s="401"/>
      <c r="IUC1866" s="401"/>
      <c r="IUD1866" s="401"/>
      <c r="IUE1866" s="401"/>
      <c r="IUF1866" s="401"/>
      <c r="IUG1866" s="401"/>
      <c r="IUH1866" s="401"/>
      <c r="IUI1866" s="401"/>
      <c r="IUJ1866" s="401"/>
      <c r="IUK1866" s="401"/>
      <c r="IUL1866" s="401"/>
      <c r="IUM1866" s="401"/>
      <c r="IUN1866" s="401"/>
      <c r="IUO1866" s="401"/>
      <c r="IUP1866" s="401"/>
      <c r="IUQ1866" s="401"/>
      <c r="IUR1866" s="401"/>
      <c r="IUS1866" s="401"/>
      <c r="IUT1866" s="401"/>
      <c r="IUU1866" s="401"/>
      <c r="IUV1866" s="401"/>
      <c r="IUW1866" s="401"/>
      <c r="IUX1866" s="401"/>
      <c r="IUY1866" s="401"/>
      <c r="IUZ1866" s="401"/>
      <c r="IVA1866" s="401"/>
      <c r="IVB1866" s="401"/>
      <c r="IVC1866" s="401"/>
      <c r="IVD1866" s="401"/>
      <c r="IVE1866" s="401"/>
      <c r="IVF1866" s="401"/>
      <c r="IVG1866" s="401"/>
      <c r="IVH1866" s="401"/>
      <c r="IVI1866" s="401"/>
      <c r="IVJ1866" s="401"/>
      <c r="IVK1866" s="401"/>
      <c r="IVL1866" s="401"/>
      <c r="IVM1866" s="401"/>
      <c r="IVN1866" s="401"/>
      <c r="IVO1866" s="401"/>
      <c r="IVP1866" s="401"/>
      <c r="IVQ1866" s="401"/>
      <c r="IVR1866" s="401"/>
      <c r="IVS1866" s="401"/>
      <c r="IVT1866" s="401"/>
      <c r="IVU1866" s="401"/>
      <c r="IVV1866" s="401"/>
      <c r="IVW1866" s="401"/>
      <c r="IVX1866" s="401"/>
      <c r="IVY1866" s="401"/>
      <c r="IVZ1866" s="401"/>
      <c r="IWA1866" s="401"/>
      <c r="IWB1866" s="401"/>
      <c r="IWC1866" s="401"/>
      <c r="IWD1866" s="401"/>
      <c r="IWE1866" s="401"/>
      <c r="IWF1866" s="401"/>
      <c r="IWG1866" s="401"/>
      <c r="IWH1866" s="401"/>
      <c r="IWI1866" s="401"/>
      <c r="IWJ1866" s="401"/>
      <c r="IWK1866" s="401"/>
      <c r="IWL1866" s="401"/>
      <c r="IWM1866" s="401"/>
      <c r="IWN1866" s="401"/>
      <c r="IWO1866" s="401"/>
      <c r="IWP1866" s="401"/>
      <c r="IWQ1866" s="401"/>
      <c r="IWR1866" s="401"/>
      <c r="IWS1866" s="401"/>
      <c r="IWT1866" s="401"/>
      <c r="IWU1866" s="401"/>
      <c r="IWV1866" s="401"/>
      <c r="IWW1866" s="401"/>
      <c r="IWX1866" s="401"/>
      <c r="IWY1866" s="401"/>
      <c r="IWZ1866" s="401"/>
      <c r="IXA1866" s="401"/>
      <c r="IXB1866" s="401"/>
      <c r="IXC1866" s="401"/>
      <c r="IXD1866" s="401"/>
      <c r="IXE1866" s="401"/>
      <c r="IXF1866" s="401"/>
      <c r="IXG1866" s="401"/>
      <c r="IXH1866" s="401"/>
      <c r="IXI1866" s="401"/>
      <c r="IXJ1866" s="401"/>
      <c r="IXK1866" s="401"/>
      <c r="IXL1866" s="401"/>
      <c r="IXM1866" s="401"/>
      <c r="IXN1866" s="401"/>
      <c r="IXO1866" s="401"/>
      <c r="IXP1866" s="401"/>
      <c r="IXQ1866" s="401"/>
      <c r="IXR1866" s="401"/>
      <c r="IXS1866" s="401"/>
      <c r="IXT1866" s="401"/>
      <c r="IXU1866" s="401"/>
      <c r="IXV1866" s="401"/>
      <c r="IXW1866" s="401"/>
      <c r="IXX1866" s="401"/>
      <c r="IXY1866" s="401"/>
      <c r="IXZ1866" s="401"/>
      <c r="IYA1866" s="401"/>
      <c r="IYB1866" s="401"/>
      <c r="IYC1866" s="401"/>
      <c r="IYD1866" s="401"/>
      <c r="IYE1866" s="401"/>
      <c r="IYF1866" s="401"/>
      <c r="IYG1866" s="401"/>
      <c r="IYH1866" s="401"/>
      <c r="IYI1866" s="401"/>
      <c r="IYJ1866" s="401"/>
      <c r="IYK1866" s="401"/>
      <c r="IYL1866" s="401"/>
      <c r="IYM1866" s="401"/>
      <c r="IYN1866" s="401"/>
      <c r="IYO1866" s="401"/>
      <c r="IYP1866" s="401"/>
      <c r="IYQ1866" s="401"/>
      <c r="IYR1866" s="401"/>
      <c r="IYS1866" s="401"/>
      <c r="IYT1866" s="401"/>
      <c r="IYU1866" s="401"/>
      <c r="IYV1866" s="401"/>
      <c r="IYW1866" s="401"/>
      <c r="IYX1866" s="401"/>
      <c r="IYY1866" s="401"/>
      <c r="IYZ1866" s="401"/>
      <c r="IZA1866" s="401"/>
      <c r="IZB1866" s="401"/>
      <c r="IZC1866" s="401"/>
      <c r="IZD1866" s="401"/>
      <c r="IZE1866" s="401"/>
      <c r="IZF1866" s="401"/>
      <c r="IZG1866" s="401"/>
      <c r="IZH1866" s="401"/>
      <c r="IZI1866" s="401"/>
      <c r="IZJ1866" s="401"/>
      <c r="IZK1866" s="401"/>
      <c r="IZL1866" s="401"/>
      <c r="IZM1866" s="401"/>
      <c r="IZN1866" s="401"/>
      <c r="IZO1866" s="401"/>
      <c r="IZP1866" s="401"/>
      <c r="IZQ1866" s="401"/>
      <c r="IZR1866" s="401"/>
      <c r="IZS1866" s="401"/>
      <c r="IZT1866" s="401"/>
      <c r="IZU1866" s="401"/>
      <c r="IZV1866" s="401"/>
      <c r="IZW1866" s="401"/>
      <c r="IZX1866" s="401"/>
      <c r="IZY1866" s="401"/>
      <c r="IZZ1866" s="401"/>
      <c r="JAA1866" s="401"/>
      <c r="JAB1866" s="401"/>
      <c r="JAC1866" s="401"/>
      <c r="JAD1866" s="401"/>
      <c r="JAE1866" s="401"/>
      <c r="JAF1866" s="401"/>
      <c r="JAG1866" s="401"/>
      <c r="JAH1866" s="401"/>
      <c r="JAI1866" s="401"/>
      <c r="JAJ1866" s="401"/>
      <c r="JAK1866" s="401"/>
      <c r="JAL1866" s="401"/>
      <c r="JAM1866" s="401"/>
      <c r="JAN1866" s="401"/>
      <c r="JAO1866" s="401"/>
      <c r="JAP1866" s="401"/>
      <c r="JAQ1866" s="401"/>
      <c r="JAR1866" s="401"/>
      <c r="JAS1866" s="401"/>
      <c r="JAT1866" s="401"/>
      <c r="JAU1866" s="401"/>
      <c r="JAV1866" s="401"/>
      <c r="JAW1866" s="401"/>
      <c r="JAX1866" s="401"/>
      <c r="JAY1866" s="401"/>
      <c r="JAZ1866" s="401"/>
      <c r="JBA1866" s="401"/>
      <c r="JBB1866" s="401"/>
      <c r="JBC1866" s="401"/>
      <c r="JBD1866" s="401"/>
      <c r="JBE1866" s="401"/>
      <c r="JBF1866" s="401"/>
      <c r="JBG1866" s="401"/>
      <c r="JBH1866" s="401"/>
      <c r="JBI1866" s="401"/>
      <c r="JBJ1866" s="401"/>
      <c r="JBK1866" s="401"/>
      <c r="JBL1866" s="401"/>
      <c r="JBM1866" s="401"/>
      <c r="JBN1866" s="401"/>
      <c r="JBO1866" s="401"/>
      <c r="JBP1866" s="401"/>
      <c r="JBQ1866" s="401"/>
      <c r="JBR1866" s="401"/>
      <c r="JBS1866" s="401"/>
      <c r="JBT1866" s="401"/>
      <c r="JBU1866" s="401"/>
      <c r="JBV1866" s="401"/>
      <c r="JBW1866" s="401"/>
      <c r="JBX1866" s="401"/>
      <c r="JBY1866" s="401"/>
      <c r="JBZ1866" s="401"/>
      <c r="JCA1866" s="401"/>
      <c r="JCB1866" s="401"/>
      <c r="JCC1866" s="401"/>
      <c r="JCD1866" s="401"/>
      <c r="JCE1866" s="401"/>
      <c r="JCF1866" s="401"/>
      <c r="JCG1866" s="401"/>
      <c r="JCH1866" s="401"/>
      <c r="JCI1866" s="401"/>
      <c r="JCJ1866" s="401"/>
      <c r="JCK1866" s="401"/>
      <c r="JCL1866" s="401"/>
      <c r="JCM1866" s="401"/>
      <c r="JCN1866" s="401"/>
      <c r="JCO1866" s="401"/>
      <c r="JCP1866" s="401"/>
      <c r="JCQ1866" s="401"/>
      <c r="JCR1866" s="401"/>
      <c r="JCS1866" s="401"/>
      <c r="JCT1866" s="401"/>
      <c r="JCU1866" s="401"/>
      <c r="JCV1866" s="401"/>
      <c r="JCW1866" s="401"/>
      <c r="JCX1866" s="401"/>
      <c r="JCY1866" s="401"/>
      <c r="JCZ1866" s="401"/>
      <c r="JDA1866" s="401"/>
      <c r="JDB1866" s="401"/>
      <c r="JDC1866" s="401"/>
      <c r="JDD1866" s="401"/>
      <c r="JDE1866" s="401"/>
      <c r="JDF1866" s="401"/>
      <c r="JDG1866" s="401"/>
      <c r="JDH1866" s="401"/>
      <c r="JDI1866" s="401"/>
      <c r="JDJ1866" s="401"/>
      <c r="JDK1866" s="401"/>
      <c r="JDL1866" s="401"/>
      <c r="JDM1866" s="401"/>
      <c r="JDN1866" s="401"/>
      <c r="JDO1866" s="401"/>
      <c r="JDP1866" s="401"/>
      <c r="JDQ1866" s="401"/>
      <c r="JDR1866" s="401"/>
      <c r="JDS1866" s="401"/>
      <c r="JDT1866" s="401"/>
      <c r="JDU1866" s="401"/>
      <c r="JDV1866" s="401"/>
      <c r="JDW1866" s="401"/>
      <c r="JDX1866" s="401"/>
      <c r="JDY1866" s="401"/>
      <c r="JDZ1866" s="401"/>
      <c r="JEA1866" s="401"/>
      <c r="JEB1866" s="401"/>
      <c r="JEC1866" s="401"/>
      <c r="JED1866" s="401"/>
      <c r="JEE1866" s="401"/>
      <c r="JEF1866" s="401"/>
      <c r="JEG1866" s="401"/>
      <c r="JEH1866" s="401"/>
      <c r="JEI1866" s="401"/>
      <c r="JEJ1866" s="401"/>
      <c r="JEK1866" s="401"/>
      <c r="JEL1866" s="401"/>
      <c r="JEM1866" s="401"/>
      <c r="JEN1866" s="401"/>
      <c r="JEO1866" s="401"/>
      <c r="JEP1866" s="401"/>
      <c r="JEQ1866" s="401"/>
      <c r="JER1866" s="401"/>
      <c r="JES1866" s="401"/>
      <c r="JET1866" s="401"/>
      <c r="JEU1866" s="401"/>
      <c r="JEV1866" s="401"/>
      <c r="JEW1866" s="401"/>
      <c r="JEX1866" s="401"/>
      <c r="JEY1866" s="401"/>
      <c r="JEZ1866" s="401"/>
      <c r="JFA1866" s="401"/>
      <c r="JFB1866" s="401"/>
      <c r="JFC1866" s="401"/>
      <c r="JFD1866" s="401"/>
      <c r="JFE1866" s="401"/>
      <c r="JFF1866" s="401"/>
      <c r="JFG1866" s="401"/>
      <c r="JFH1866" s="401"/>
      <c r="JFI1866" s="401"/>
      <c r="JFJ1866" s="401"/>
      <c r="JFK1866" s="401"/>
      <c r="JFL1866" s="401"/>
      <c r="JFM1866" s="401"/>
      <c r="JFN1866" s="401"/>
      <c r="JFO1866" s="401"/>
      <c r="JFP1866" s="401"/>
      <c r="JFQ1866" s="401"/>
      <c r="JFR1866" s="401"/>
      <c r="JFS1866" s="401"/>
      <c r="JFT1866" s="401"/>
      <c r="JFU1866" s="401"/>
      <c r="JFV1866" s="401"/>
      <c r="JFW1866" s="401"/>
      <c r="JFX1866" s="401"/>
      <c r="JFY1866" s="401"/>
      <c r="JFZ1866" s="401"/>
      <c r="JGA1866" s="401"/>
      <c r="JGB1866" s="401"/>
      <c r="JGC1866" s="401"/>
      <c r="JGD1866" s="401"/>
      <c r="JGE1866" s="401"/>
      <c r="JGF1866" s="401"/>
      <c r="JGG1866" s="401"/>
      <c r="JGH1866" s="401"/>
      <c r="JGI1866" s="401"/>
      <c r="JGJ1866" s="401"/>
      <c r="JGK1866" s="401"/>
      <c r="JGL1866" s="401"/>
      <c r="JGM1866" s="401"/>
      <c r="JGN1866" s="401"/>
      <c r="JGO1866" s="401"/>
      <c r="JGP1866" s="401"/>
      <c r="JGQ1866" s="401"/>
      <c r="JGR1866" s="401"/>
      <c r="JGS1866" s="401"/>
      <c r="JGT1866" s="401"/>
      <c r="JGU1866" s="401"/>
      <c r="JGV1866" s="401"/>
      <c r="JGW1866" s="401"/>
      <c r="JGX1866" s="401"/>
      <c r="JGY1866" s="401"/>
      <c r="JGZ1866" s="401"/>
      <c r="JHA1866" s="401"/>
      <c r="JHB1866" s="401"/>
      <c r="JHC1866" s="401"/>
      <c r="JHD1866" s="401"/>
      <c r="JHE1866" s="401"/>
      <c r="JHF1866" s="401"/>
      <c r="JHG1866" s="401"/>
      <c r="JHH1866" s="401"/>
      <c r="JHI1866" s="401"/>
      <c r="JHJ1866" s="401"/>
      <c r="JHK1866" s="401"/>
      <c r="JHL1866" s="401"/>
      <c r="JHM1866" s="401"/>
      <c r="JHN1866" s="401"/>
      <c r="JHO1866" s="401"/>
      <c r="JHP1866" s="401"/>
      <c r="JHQ1866" s="401"/>
      <c r="JHR1866" s="401"/>
      <c r="JHS1866" s="401"/>
      <c r="JHT1866" s="401"/>
      <c r="JHU1866" s="401"/>
      <c r="JHV1866" s="401"/>
      <c r="JHW1866" s="401"/>
      <c r="JHX1866" s="401"/>
      <c r="JHY1866" s="401"/>
      <c r="JHZ1866" s="401"/>
      <c r="JIA1866" s="401"/>
      <c r="JIB1866" s="401"/>
      <c r="JIC1866" s="401"/>
      <c r="JID1866" s="401"/>
      <c r="JIE1866" s="401"/>
      <c r="JIF1866" s="401"/>
      <c r="JIG1866" s="401"/>
      <c r="JIH1866" s="401"/>
      <c r="JII1866" s="401"/>
      <c r="JIJ1866" s="401"/>
      <c r="JIK1866" s="401"/>
      <c r="JIL1866" s="401"/>
      <c r="JIM1866" s="401"/>
      <c r="JIN1866" s="401"/>
      <c r="JIO1866" s="401"/>
      <c r="JIP1866" s="401"/>
      <c r="JIQ1866" s="401"/>
      <c r="JIR1866" s="401"/>
      <c r="JIS1866" s="401"/>
      <c r="JIT1866" s="401"/>
      <c r="JIU1866" s="401"/>
      <c r="JIV1866" s="401"/>
      <c r="JIW1866" s="401"/>
      <c r="JIX1866" s="401"/>
      <c r="JIY1866" s="401"/>
      <c r="JIZ1866" s="401"/>
      <c r="JJA1866" s="401"/>
      <c r="JJB1866" s="401"/>
      <c r="JJC1866" s="401"/>
      <c r="JJD1866" s="401"/>
      <c r="JJE1866" s="401"/>
      <c r="JJF1866" s="401"/>
      <c r="JJG1866" s="401"/>
      <c r="JJH1866" s="401"/>
      <c r="JJI1866" s="401"/>
      <c r="JJJ1866" s="401"/>
      <c r="JJK1866" s="401"/>
      <c r="JJL1866" s="401"/>
      <c r="JJM1866" s="401"/>
      <c r="JJN1866" s="401"/>
      <c r="JJO1866" s="401"/>
      <c r="JJP1866" s="401"/>
      <c r="JJQ1866" s="401"/>
      <c r="JJR1866" s="401"/>
      <c r="JJS1866" s="401"/>
      <c r="JJT1866" s="401"/>
      <c r="JJU1866" s="401"/>
      <c r="JJV1866" s="401"/>
      <c r="JJW1866" s="401"/>
      <c r="JJX1866" s="401"/>
      <c r="JJY1866" s="401"/>
      <c r="JJZ1866" s="401"/>
      <c r="JKA1866" s="401"/>
      <c r="JKB1866" s="401"/>
      <c r="JKC1866" s="401"/>
      <c r="JKD1866" s="401"/>
      <c r="JKE1866" s="401"/>
      <c r="JKF1866" s="401"/>
      <c r="JKG1866" s="401"/>
      <c r="JKH1866" s="401"/>
      <c r="JKI1866" s="401"/>
      <c r="JKJ1866" s="401"/>
      <c r="JKK1866" s="401"/>
      <c r="JKL1866" s="401"/>
      <c r="JKM1866" s="401"/>
      <c r="JKN1866" s="401"/>
      <c r="JKO1866" s="401"/>
      <c r="JKP1866" s="401"/>
      <c r="JKQ1866" s="401"/>
      <c r="JKR1866" s="401"/>
      <c r="JKS1866" s="401"/>
      <c r="JKT1866" s="401"/>
      <c r="JKU1866" s="401"/>
      <c r="JKV1866" s="401"/>
      <c r="JKW1866" s="401"/>
      <c r="JKX1866" s="401"/>
      <c r="JKY1866" s="401"/>
      <c r="JKZ1866" s="401"/>
      <c r="JLA1866" s="401"/>
      <c r="JLB1866" s="401"/>
      <c r="JLC1866" s="401"/>
      <c r="JLD1866" s="401"/>
      <c r="JLE1866" s="401"/>
      <c r="JLF1866" s="401"/>
      <c r="JLG1866" s="401"/>
      <c r="JLH1866" s="401"/>
      <c r="JLI1866" s="401"/>
      <c r="JLJ1866" s="401"/>
      <c r="JLK1866" s="401"/>
      <c r="JLL1866" s="401"/>
      <c r="JLM1866" s="401"/>
      <c r="JLN1866" s="401"/>
      <c r="JLO1866" s="401"/>
      <c r="JLP1866" s="401"/>
      <c r="JLQ1866" s="401"/>
      <c r="JLR1866" s="401"/>
      <c r="JLS1866" s="401"/>
      <c r="JLT1866" s="401"/>
      <c r="JLU1866" s="401"/>
      <c r="JLV1866" s="401"/>
      <c r="JLW1866" s="401"/>
      <c r="JLX1866" s="401"/>
      <c r="JLY1866" s="401"/>
      <c r="JLZ1866" s="401"/>
      <c r="JMA1866" s="401"/>
      <c r="JMB1866" s="401"/>
      <c r="JMC1866" s="401"/>
      <c r="JMD1866" s="401"/>
      <c r="JME1866" s="401"/>
      <c r="JMF1866" s="401"/>
      <c r="JMG1866" s="401"/>
      <c r="JMH1866" s="401"/>
      <c r="JMI1866" s="401"/>
      <c r="JMJ1866" s="401"/>
      <c r="JMK1866" s="401"/>
      <c r="JML1866" s="401"/>
      <c r="JMM1866" s="401"/>
      <c r="JMN1866" s="401"/>
      <c r="JMO1866" s="401"/>
      <c r="JMP1866" s="401"/>
      <c r="JMQ1866" s="401"/>
      <c r="JMR1866" s="401"/>
      <c r="JMS1866" s="401"/>
      <c r="JMT1866" s="401"/>
      <c r="JMU1866" s="401"/>
      <c r="JMV1866" s="401"/>
      <c r="JMW1866" s="401"/>
      <c r="JMX1866" s="401"/>
      <c r="JMY1866" s="401"/>
      <c r="JMZ1866" s="401"/>
      <c r="JNA1866" s="401"/>
      <c r="JNB1866" s="401"/>
      <c r="JNC1866" s="401"/>
      <c r="JND1866" s="401"/>
      <c r="JNE1866" s="401"/>
      <c r="JNF1866" s="401"/>
      <c r="JNG1866" s="401"/>
      <c r="JNH1866" s="401"/>
      <c r="JNI1866" s="401"/>
      <c r="JNJ1866" s="401"/>
      <c r="JNK1866" s="401"/>
      <c r="JNL1866" s="401"/>
      <c r="JNM1866" s="401"/>
      <c r="JNN1866" s="401"/>
      <c r="JNO1866" s="401"/>
      <c r="JNP1866" s="401"/>
      <c r="JNQ1866" s="401"/>
      <c r="JNR1866" s="401"/>
      <c r="JNS1866" s="401"/>
      <c r="JNT1866" s="401"/>
      <c r="JNU1866" s="401"/>
      <c r="JNV1866" s="401"/>
      <c r="JNW1866" s="401"/>
      <c r="JNX1866" s="401"/>
      <c r="JNY1866" s="401"/>
      <c r="JNZ1866" s="401"/>
      <c r="JOA1866" s="401"/>
      <c r="JOB1866" s="401"/>
      <c r="JOC1866" s="401"/>
      <c r="JOD1866" s="401"/>
      <c r="JOE1866" s="401"/>
      <c r="JOF1866" s="401"/>
      <c r="JOG1866" s="401"/>
      <c r="JOH1866" s="401"/>
      <c r="JOI1866" s="401"/>
      <c r="JOJ1866" s="401"/>
      <c r="JOK1866" s="401"/>
      <c r="JOL1866" s="401"/>
      <c r="JOM1866" s="401"/>
      <c r="JON1866" s="401"/>
      <c r="JOO1866" s="401"/>
      <c r="JOP1866" s="401"/>
      <c r="JOQ1866" s="401"/>
      <c r="JOR1866" s="401"/>
      <c r="JOS1866" s="401"/>
      <c r="JOT1866" s="401"/>
      <c r="JOU1866" s="401"/>
      <c r="JOV1866" s="401"/>
      <c r="JOW1866" s="401"/>
      <c r="JOX1866" s="401"/>
      <c r="JOY1866" s="401"/>
      <c r="JOZ1866" s="401"/>
      <c r="JPA1866" s="401"/>
      <c r="JPB1866" s="401"/>
      <c r="JPC1866" s="401"/>
      <c r="JPD1866" s="401"/>
      <c r="JPE1866" s="401"/>
      <c r="JPF1866" s="401"/>
      <c r="JPG1866" s="401"/>
      <c r="JPH1866" s="401"/>
      <c r="JPI1866" s="401"/>
      <c r="JPJ1866" s="401"/>
      <c r="JPK1866" s="401"/>
      <c r="JPL1866" s="401"/>
      <c r="JPM1866" s="401"/>
      <c r="JPN1866" s="401"/>
      <c r="JPO1866" s="401"/>
      <c r="JPP1866" s="401"/>
      <c r="JPQ1866" s="401"/>
      <c r="JPR1866" s="401"/>
      <c r="JPS1866" s="401"/>
      <c r="JPT1866" s="401"/>
      <c r="JPU1866" s="401"/>
      <c r="JPV1866" s="401"/>
      <c r="JPW1866" s="401"/>
      <c r="JPX1866" s="401"/>
      <c r="JPY1866" s="401"/>
      <c r="JPZ1866" s="401"/>
      <c r="JQA1866" s="401"/>
      <c r="JQB1866" s="401"/>
      <c r="JQC1866" s="401"/>
      <c r="JQD1866" s="401"/>
      <c r="JQE1866" s="401"/>
      <c r="JQF1866" s="401"/>
      <c r="JQG1866" s="401"/>
      <c r="JQH1866" s="401"/>
      <c r="JQI1866" s="401"/>
      <c r="JQJ1866" s="401"/>
      <c r="JQK1866" s="401"/>
      <c r="JQL1866" s="401"/>
      <c r="JQM1866" s="401"/>
      <c r="JQN1866" s="401"/>
      <c r="JQO1866" s="401"/>
      <c r="JQP1866" s="401"/>
      <c r="JQQ1866" s="401"/>
      <c r="JQR1866" s="401"/>
      <c r="JQS1866" s="401"/>
      <c r="JQT1866" s="401"/>
      <c r="JQU1866" s="401"/>
      <c r="JQV1866" s="401"/>
      <c r="JQW1866" s="401"/>
      <c r="JQX1866" s="401"/>
      <c r="JQY1866" s="401"/>
      <c r="JQZ1866" s="401"/>
      <c r="JRA1866" s="401"/>
      <c r="JRB1866" s="401"/>
      <c r="JRC1866" s="401"/>
      <c r="JRD1866" s="401"/>
      <c r="JRE1866" s="401"/>
      <c r="JRF1866" s="401"/>
      <c r="JRG1866" s="401"/>
      <c r="JRH1866" s="401"/>
      <c r="JRI1866" s="401"/>
      <c r="JRJ1866" s="401"/>
      <c r="JRK1866" s="401"/>
      <c r="JRL1866" s="401"/>
      <c r="JRM1866" s="401"/>
      <c r="JRN1866" s="401"/>
      <c r="JRO1866" s="401"/>
      <c r="JRP1866" s="401"/>
      <c r="JRQ1866" s="401"/>
      <c r="JRR1866" s="401"/>
      <c r="JRS1866" s="401"/>
      <c r="JRT1866" s="401"/>
      <c r="JRU1866" s="401"/>
      <c r="JRV1866" s="401"/>
      <c r="JRW1866" s="401"/>
      <c r="JRX1866" s="401"/>
      <c r="JRY1866" s="401"/>
      <c r="JRZ1866" s="401"/>
      <c r="JSA1866" s="401"/>
      <c r="JSB1866" s="401"/>
      <c r="JSC1866" s="401"/>
      <c r="JSD1866" s="401"/>
      <c r="JSE1866" s="401"/>
      <c r="JSF1866" s="401"/>
      <c r="JSG1866" s="401"/>
      <c r="JSH1866" s="401"/>
      <c r="JSI1866" s="401"/>
      <c r="JSJ1866" s="401"/>
      <c r="JSK1866" s="401"/>
      <c r="JSL1866" s="401"/>
      <c r="JSM1866" s="401"/>
      <c r="JSN1866" s="401"/>
      <c r="JSO1866" s="401"/>
      <c r="JSP1866" s="401"/>
      <c r="JSQ1866" s="401"/>
      <c r="JSR1866" s="401"/>
      <c r="JSS1866" s="401"/>
      <c r="JST1866" s="401"/>
      <c r="JSU1866" s="401"/>
      <c r="JSV1866" s="401"/>
      <c r="JSW1866" s="401"/>
      <c r="JSX1866" s="401"/>
      <c r="JSY1866" s="401"/>
      <c r="JSZ1866" s="401"/>
      <c r="JTA1866" s="401"/>
      <c r="JTB1866" s="401"/>
      <c r="JTC1866" s="401"/>
      <c r="JTD1866" s="401"/>
      <c r="JTE1866" s="401"/>
      <c r="JTF1866" s="401"/>
      <c r="JTG1866" s="401"/>
      <c r="JTH1866" s="401"/>
      <c r="JTI1866" s="401"/>
      <c r="JTJ1866" s="401"/>
      <c r="JTK1866" s="401"/>
      <c r="JTL1866" s="401"/>
      <c r="JTM1866" s="401"/>
      <c r="JTN1866" s="401"/>
      <c r="JTO1866" s="401"/>
      <c r="JTP1866" s="401"/>
      <c r="JTQ1866" s="401"/>
      <c r="JTR1866" s="401"/>
      <c r="JTS1866" s="401"/>
      <c r="JTT1866" s="401"/>
      <c r="JTU1866" s="401"/>
      <c r="JTV1866" s="401"/>
      <c r="JTW1866" s="401"/>
      <c r="JTX1866" s="401"/>
      <c r="JTY1866" s="401"/>
      <c r="JTZ1866" s="401"/>
      <c r="JUA1866" s="401"/>
      <c r="JUB1866" s="401"/>
      <c r="JUC1866" s="401"/>
      <c r="JUD1866" s="401"/>
      <c r="JUE1866" s="401"/>
      <c r="JUF1866" s="401"/>
      <c r="JUG1866" s="401"/>
      <c r="JUH1866" s="401"/>
      <c r="JUI1866" s="401"/>
      <c r="JUJ1866" s="401"/>
      <c r="JUK1866" s="401"/>
      <c r="JUL1866" s="401"/>
      <c r="JUM1866" s="401"/>
      <c r="JUN1866" s="401"/>
      <c r="JUO1866" s="401"/>
      <c r="JUP1866" s="401"/>
      <c r="JUQ1866" s="401"/>
      <c r="JUR1866" s="401"/>
      <c r="JUS1866" s="401"/>
      <c r="JUT1866" s="401"/>
      <c r="JUU1866" s="401"/>
      <c r="JUV1866" s="401"/>
      <c r="JUW1866" s="401"/>
      <c r="JUX1866" s="401"/>
      <c r="JUY1866" s="401"/>
      <c r="JUZ1866" s="401"/>
      <c r="JVA1866" s="401"/>
      <c r="JVB1866" s="401"/>
      <c r="JVC1866" s="401"/>
      <c r="JVD1866" s="401"/>
      <c r="JVE1866" s="401"/>
      <c r="JVF1866" s="401"/>
      <c r="JVG1866" s="401"/>
      <c r="JVH1866" s="401"/>
      <c r="JVI1866" s="401"/>
      <c r="JVJ1866" s="401"/>
      <c r="JVK1866" s="401"/>
      <c r="JVL1866" s="401"/>
      <c r="JVM1866" s="401"/>
      <c r="JVN1866" s="401"/>
      <c r="JVO1866" s="401"/>
      <c r="JVP1866" s="401"/>
      <c r="JVQ1866" s="401"/>
      <c r="JVR1866" s="401"/>
      <c r="JVS1866" s="401"/>
      <c r="JVT1866" s="401"/>
      <c r="JVU1866" s="401"/>
      <c r="JVV1866" s="401"/>
      <c r="JVW1866" s="401"/>
      <c r="JVX1866" s="401"/>
      <c r="JVY1866" s="401"/>
      <c r="JVZ1866" s="401"/>
      <c r="JWA1866" s="401"/>
      <c r="JWB1866" s="401"/>
      <c r="JWC1866" s="401"/>
      <c r="JWD1866" s="401"/>
      <c r="JWE1866" s="401"/>
      <c r="JWF1866" s="401"/>
      <c r="JWG1866" s="401"/>
      <c r="JWH1866" s="401"/>
      <c r="JWI1866" s="401"/>
      <c r="JWJ1866" s="401"/>
      <c r="JWK1866" s="401"/>
      <c r="JWL1866" s="401"/>
      <c r="JWM1866" s="401"/>
      <c r="JWN1866" s="401"/>
      <c r="JWO1866" s="401"/>
      <c r="JWP1866" s="401"/>
      <c r="JWQ1866" s="401"/>
      <c r="JWR1866" s="401"/>
      <c r="JWS1866" s="401"/>
      <c r="JWT1866" s="401"/>
      <c r="JWU1866" s="401"/>
      <c r="JWV1866" s="401"/>
      <c r="JWW1866" s="401"/>
      <c r="JWX1866" s="401"/>
      <c r="JWY1866" s="401"/>
      <c r="JWZ1866" s="401"/>
      <c r="JXA1866" s="401"/>
      <c r="JXB1866" s="401"/>
      <c r="JXC1866" s="401"/>
      <c r="JXD1866" s="401"/>
      <c r="JXE1866" s="401"/>
      <c r="JXF1866" s="401"/>
      <c r="JXG1866" s="401"/>
      <c r="JXH1866" s="401"/>
      <c r="JXI1866" s="401"/>
      <c r="JXJ1866" s="401"/>
      <c r="JXK1866" s="401"/>
      <c r="JXL1866" s="401"/>
      <c r="JXM1866" s="401"/>
      <c r="JXN1866" s="401"/>
      <c r="JXO1866" s="401"/>
      <c r="JXP1866" s="401"/>
      <c r="JXQ1866" s="401"/>
      <c r="JXR1866" s="401"/>
      <c r="JXS1866" s="401"/>
      <c r="JXT1866" s="401"/>
      <c r="JXU1866" s="401"/>
      <c r="JXV1866" s="401"/>
      <c r="JXW1866" s="401"/>
      <c r="JXX1866" s="401"/>
      <c r="JXY1866" s="401"/>
      <c r="JXZ1866" s="401"/>
      <c r="JYA1866" s="401"/>
      <c r="JYB1866" s="401"/>
      <c r="JYC1866" s="401"/>
      <c r="JYD1866" s="401"/>
      <c r="JYE1866" s="401"/>
      <c r="JYF1866" s="401"/>
      <c r="JYG1866" s="401"/>
      <c r="JYH1866" s="401"/>
      <c r="JYI1866" s="401"/>
      <c r="JYJ1866" s="401"/>
      <c r="JYK1866" s="401"/>
      <c r="JYL1866" s="401"/>
      <c r="JYM1866" s="401"/>
      <c r="JYN1866" s="401"/>
      <c r="JYO1866" s="401"/>
      <c r="JYP1866" s="401"/>
      <c r="JYQ1866" s="401"/>
      <c r="JYR1866" s="401"/>
      <c r="JYS1866" s="401"/>
      <c r="JYT1866" s="401"/>
      <c r="JYU1866" s="401"/>
      <c r="JYV1866" s="401"/>
      <c r="JYW1866" s="401"/>
      <c r="JYX1866" s="401"/>
      <c r="JYY1866" s="401"/>
      <c r="JYZ1866" s="401"/>
      <c r="JZA1866" s="401"/>
      <c r="JZB1866" s="401"/>
      <c r="JZC1866" s="401"/>
      <c r="JZD1866" s="401"/>
      <c r="JZE1866" s="401"/>
      <c r="JZF1866" s="401"/>
      <c r="JZG1866" s="401"/>
      <c r="JZH1866" s="401"/>
      <c r="JZI1866" s="401"/>
      <c r="JZJ1866" s="401"/>
      <c r="JZK1866" s="401"/>
      <c r="JZL1866" s="401"/>
      <c r="JZM1866" s="401"/>
      <c r="JZN1866" s="401"/>
      <c r="JZO1866" s="401"/>
      <c r="JZP1866" s="401"/>
      <c r="JZQ1866" s="401"/>
      <c r="JZR1866" s="401"/>
      <c r="JZS1866" s="401"/>
      <c r="JZT1866" s="401"/>
      <c r="JZU1866" s="401"/>
      <c r="JZV1866" s="401"/>
      <c r="JZW1866" s="401"/>
      <c r="JZX1866" s="401"/>
      <c r="JZY1866" s="401"/>
      <c r="JZZ1866" s="401"/>
      <c r="KAA1866" s="401"/>
      <c r="KAB1866" s="401"/>
      <c r="KAC1866" s="401"/>
      <c r="KAD1866" s="401"/>
      <c r="KAE1866" s="401"/>
      <c r="KAF1866" s="401"/>
      <c r="KAG1866" s="401"/>
      <c r="KAH1866" s="401"/>
      <c r="KAI1866" s="401"/>
      <c r="KAJ1866" s="401"/>
      <c r="KAK1866" s="401"/>
      <c r="KAL1866" s="401"/>
      <c r="KAM1866" s="401"/>
      <c r="KAN1866" s="401"/>
      <c r="KAO1866" s="401"/>
      <c r="KAP1866" s="401"/>
      <c r="KAQ1866" s="401"/>
      <c r="KAR1866" s="401"/>
      <c r="KAS1866" s="401"/>
      <c r="KAT1866" s="401"/>
      <c r="KAU1866" s="401"/>
      <c r="KAV1866" s="401"/>
      <c r="KAW1866" s="401"/>
      <c r="KAX1866" s="401"/>
      <c r="KAY1866" s="401"/>
      <c r="KAZ1866" s="401"/>
      <c r="KBA1866" s="401"/>
      <c r="KBB1866" s="401"/>
      <c r="KBC1866" s="401"/>
      <c r="KBD1866" s="401"/>
      <c r="KBE1866" s="401"/>
      <c r="KBF1866" s="401"/>
      <c r="KBG1866" s="401"/>
      <c r="KBH1866" s="401"/>
      <c r="KBI1866" s="401"/>
      <c r="KBJ1866" s="401"/>
      <c r="KBK1866" s="401"/>
      <c r="KBL1866" s="401"/>
      <c r="KBM1866" s="401"/>
      <c r="KBN1866" s="401"/>
      <c r="KBO1866" s="401"/>
      <c r="KBP1866" s="401"/>
      <c r="KBQ1866" s="401"/>
      <c r="KBR1866" s="401"/>
      <c r="KBS1866" s="401"/>
      <c r="KBT1866" s="401"/>
      <c r="KBU1866" s="401"/>
      <c r="KBV1866" s="401"/>
      <c r="KBW1866" s="401"/>
      <c r="KBX1866" s="401"/>
      <c r="KBY1866" s="401"/>
      <c r="KBZ1866" s="401"/>
      <c r="KCA1866" s="401"/>
      <c r="KCB1866" s="401"/>
      <c r="KCC1866" s="401"/>
      <c r="KCD1866" s="401"/>
      <c r="KCE1866" s="401"/>
      <c r="KCF1866" s="401"/>
      <c r="KCG1866" s="401"/>
      <c r="KCH1866" s="401"/>
      <c r="KCI1866" s="401"/>
      <c r="KCJ1866" s="401"/>
      <c r="KCK1866" s="401"/>
      <c r="KCL1866" s="401"/>
      <c r="KCM1866" s="401"/>
      <c r="KCN1866" s="401"/>
      <c r="KCO1866" s="401"/>
      <c r="KCP1866" s="401"/>
      <c r="KCQ1866" s="401"/>
      <c r="KCR1866" s="401"/>
      <c r="KCS1866" s="401"/>
      <c r="KCT1866" s="401"/>
      <c r="KCU1866" s="401"/>
      <c r="KCV1866" s="401"/>
      <c r="KCW1866" s="401"/>
      <c r="KCX1866" s="401"/>
      <c r="KCY1866" s="401"/>
      <c r="KCZ1866" s="401"/>
      <c r="KDA1866" s="401"/>
      <c r="KDB1866" s="401"/>
      <c r="KDC1866" s="401"/>
      <c r="KDD1866" s="401"/>
      <c r="KDE1866" s="401"/>
      <c r="KDF1866" s="401"/>
      <c r="KDG1866" s="401"/>
      <c r="KDH1866" s="401"/>
      <c r="KDI1866" s="401"/>
      <c r="KDJ1866" s="401"/>
      <c r="KDK1866" s="401"/>
      <c r="KDL1866" s="401"/>
      <c r="KDM1866" s="401"/>
      <c r="KDN1866" s="401"/>
      <c r="KDO1866" s="401"/>
      <c r="KDP1866" s="401"/>
      <c r="KDQ1866" s="401"/>
      <c r="KDR1866" s="401"/>
      <c r="KDS1866" s="401"/>
      <c r="KDT1866" s="401"/>
      <c r="KDU1866" s="401"/>
      <c r="KDV1866" s="401"/>
      <c r="KDW1866" s="401"/>
      <c r="KDX1866" s="401"/>
      <c r="KDY1866" s="401"/>
      <c r="KDZ1866" s="401"/>
      <c r="KEA1866" s="401"/>
      <c r="KEB1866" s="401"/>
      <c r="KEC1866" s="401"/>
      <c r="KED1866" s="401"/>
      <c r="KEE1866" s="401"/>
      <c r="KEF1866" s="401"/>
      <c r="KEG1866" s="401"/>
      <c r="KEH1866" s="401"/>
      <c r="KEI1866" s="401"/>
      <c r="KEJ1866" s="401"/>
      <c r="KEK1866" s="401"/>
      <c r="KEL1866" s="401"/>
      <c r="KEM1866" s="401"/>
      <c r="KEN1866" s="401"/>
      <c r="KEO1866" s="401"/>
      <c r="KEP1866" s="401"/>
      <c r="KEQ1866" s="401"/>
      <c r="KER1866" s="401"/>
      <c r="KES1866" s="401"/>
      <c r="KET1866" s="401"/>
      <c r="KEU1866" s="401"/>
      <c r="KEV1866" s="401"/>
      <c r="KEW1866" s="401"/>
      <c r="KEX1866" s="401"/>
      <c r="KEY1866" s="401"/>
      <c r="KEZ1866" s="401"/>
      <c r="KFA1866" s="401"/>
      <c r="KFB1866" s="401"/>
      <c r="KFC1866" s="401"/>
      <c r="KFD1866" s="401"/>
      <c r="KFE1866" s="401"/>
      <c r="KFF1866" s="401"/>
      <c r="KFG1866" s="401"/>
      <c r="KFH1866" s="401"/>
      <c r="KFI1866" s="401"/>
      <c r="KFJ1866" s="401"/>
      <c r="KFK1866" s="401"/>
      <c r="KFL1866" s="401"/>
      <c r="KFM1866" s="401"/>
      <c r="KFN1866" s="401"/>
      <c r="KFO1866" s="401"/>
      <c r="KFP1866" s="401"/>
      <c r="KFQ1866" s="401"/>
      <c r="KFR1866" s="401"/>
      <c r="KFS1866" s="401"/>
      <c r="KFT1866" s="401"/>
      <c r="KFU1866" s="401"/>
      <c r="KFV1866" s="401"/>
      <c r="KFW1866" s="401"/>
      <c r="KFX1866" s="401"/>
      <c r="KFY1866" s="401"/>
      <c r="KFZ1866" s="401"/>
      <c r="KGA1866" s="401"/>
      <c r="KGB1866" s="401"/>
      <c r="KGC1866" s="401"/>
      <c r="KGD1866" s="401"/>
      <c r="KGE1866" s="401"/>
      <c r="KGF1866" s="401"/>
      <c r="KGG1866" s="401"/>
      <c r="KGH1866" s="401"/>
      <c r="KGI1866" s="401"/>
      <c r="KGJ1866" s="401"/>
      <c r="KGK1866" s="401"/>
      <c r="KGL1866" s="401"/>
      <c r="KGM1866" s="401"/>
      <c r="KGN1866" s="401"/>
      <c r="KGO1866" s="401"/>
      <c r="KGP1866" s="401"/>
      <c r="KGQ1866" s="401"/>
      <c r="KGR1866" s="401"/>
      <c r="KGS1866" s="401"/>
      <c r="KGT1866" s="401"/>
      <c r="KGU1866" s="401"/>
      <c r="KGV1866" s="401"/>
      <c r="KGW1866" s="401"/>
      <c r="KGX1866" s="401"/>
      <c r="KGY1866" s="401"/>
      <c r="KGZ1866" s="401"/>
      <c r="KHA1866" s="401"/>
      <c r="KHB1866" s="401"/>
      <c r="KHC1866" s="401"/>
      <c r="KHD1866" s="401"/>
      <c r="KHE1866" s="401"/>
      <c r="KHF1866" s="401"/>
      <c r="KHG1866" s="401"/>
      <c r="KHH1866" s="401"/>
      <c r="KHI1866" s="401"/>
      <c r="KHJ1866" s="401"/>
      <c r="KHK1866" s="401"/>
      <c r="KHL1866" s="401"/>
      <c r="KHM1866" s="401"/>
      <c r="KHN1866" s="401"/>
      <c r="KHO1866" s="401"/>
      <c r="KHP1866" s="401"/>
      <c r="KHQ1866" s="401"/>
      <c r="KHR1866" s="401"/>
      <c r="KHS1866" s="401"/>
      <c r="KHT1866" s="401"/>
      <c r="KHU1866" s="401"/>
      <c r="KHV1866" s="401"/>
      <c r="KHW1866" s="401"/>
      <c r="KHX1866" s="401"/>
      <c r="KHY1866" s="401"/>
      <c r="KHZ1866" s="401"/>
      <c r="KIA1866" s="401"/>
      <c r="KIB1866" s="401"/>
      <c r="KIC1866" s="401"/>
      <c r="KID1866" s="401"/>
      <c r="KIE1866" s="401"/>
      <c r="KIF1866" s="401"/>
      <c r="KIG1866" s="401"/>
      <c r="KIH1866" s="401"/>
      <c r="KII1866" s="401"/>
      <c r="KIJ1866" s="401"/>
      <c r="KIK1866" s="401"/>
      <c r="KIL1866" s="401"/>
      <c r="KIM1866" s="401"/>
      <c r="KIN1866" s="401"/>
      <c r="KIO1866" s="401"/>
      <c r="KIP1866" s="401"/>
      <c r="KIQ1866" s="401"/>
      <c r="KIR1866" s="401"/>
      <c r="KIS1866" s="401"/>
      <c r="KIT1866" s="401"/>
      <c r="KIU1866" s="401"/>
      <c r="KIV1866" s="401"/>
      <c r="KIW1866" s="401"/>
      <c r="KIX1866" s="401"/>
      <c r="KIY1866" s="401"/>
      <c r="KIZ1866" s="401"/>
      <c r="KJA1866" s="401"/>
      <c r="KJB1866" s="401"/>
      <c r="KJC1866" s="401"/>
      <c r="KJD1866" s="401"/>
      <c r="KJE1866" s="401"/>
      <c r="KJF1866" s="401"/>
      <c r="KJG1866" s="401"/>
      <c r="KJH1866" s="401"/>
      <c r="KJI1866" s="401"/>
      <c r="KJJ1866" s="401"/>
      <c r="KJK1866" s="401"/>
      <c r="KJL1866" s="401"/>
      <c r="KJM1866" s="401"/>
      <c r="KJN1866" s="401"/>
      <c r="KJO1866" s="401"/>
      <c r="KJP1866" s="401"/>
      <c r="KJQ1866" s="401"/>
      <c r="KJR1866" s="401"/>
      <c r="KJS1866" s="401"/>
      <c r="KJT1866" s="401"/>
      <c r="KJU1866" s="401"/>
      <c r="KJV1866" s="401"/>
      <c r="KJW1866" s="401"/>
      <c r="KJX1866" s="401"/>
      <c r="KJY1866" s="401"/>
      <c r="KJZ1866" s="401"/>
      <c r="KKA1866" s="401"/>
      <c r="KKB1866" s="401"/>
      <c r="KKC1866" s="401"/>
      <c r="KKD1866" s="401"/>
      <c r="KKE1866" s="401"/>
      <c r="KKF1866" s="401"/>
      <c r="KKG1866" s="401"/>
      <c r="KKH1866" s="401"/>
      <c r="KKI1866" s="401"/>
      <c r="KKJ1866" s="401"/>
      <c r="KKK1866" s="401"/>
      <c r="KKL1866" s="401"/>
      <c r="KKM1866" s="401"/>
      <c r="KKN1866" s="401"/>
      <c r="KKO1866" s="401"/>
      <c r="KKP1866" s="401"/>
      <c r="KKQ1866" s="401"/>
      <c r="KKR1866" s="401"/>
      <c r="KKS1866" s="401"/>
      <c r="KKT1866" s="401"/>
      <c r="KKU1866" s="401"/>
      <c r="KKV1866" s="401"/>
      <c r="KKW1866" s="401"/>
      <c r="KKX1866" s="401"/>
      <c r="KKY1866" s="401"/>
      <c r="KKZ1866" s="401"/>
      <c r="KLA1866" s="401"/>
      <c r="KLB1866" s="401"/>
      <c r="KLC1866" s="401"/>
      <c r="KLD1866" s="401"/>
      <c r="KLE1866" s="401"/>
      <c r="KLF1866" s="401"/>
      <c r="KLG1866" s="401"/>
      <c r="KLH1866" s="401"/>
      <c r="KLI1866" s="401"/>
      <c r="KLJ1866" s="401"/>
      <c r="KLK1866" s="401"/>
      <c r="KLL1866" s="401"/>
      <c r="KLM1866" s="401"/>
      <c r="KLN1866" s="401"/>
      <c r="KLO1866" s="401"/>
      <c r="KLP1866" s="401"/>
      <c r="KLQ1866" s="401"/>
      <c r="KLR1866" s="401"/>
      <c r="KLS1866" s="401"/>
      <c r="KLT1866" s="401"/>
      <c r="KLU1866" s="401"/>
      <c r="KLV1866" s="401"/>
      <c r="KLW1866" s="401"/>
      <c r="KLX1866" s="401"/>
      <c r="KLY1866" s="401"/>
      <c r="KLZ1866" s="401"/>
      <c r="KMA1866" s="401"/>
      <c r="KMB1866" s="401"/>
      <c r="KMC1866" s="401"/>
      <c r="KMD1866" s="401"/>
      <c r="KME1866" s="401"/>
      <c r="KMF1866" s="401"/>
      <c r="KMG1866" s="401"/>
      <c r="KMH1866" s="401"/>
      <c r="KMI1866" s="401"/>
      <c r="KMJ1866" s="401"/>
      <c r="KMK1866" s="401"/>
      <c r="KML1866" s="401"/>
      <c r="KMM1866" s="401"/>
      <c r="KMN1866" s="401"/>
      <c r="KMO1866" s="401"/>
      <c r="KMP1866" s="401"/>
      <c r="KMQ1866" s="401"/>
      <c r="KMR1866" s="401"/>
      <c r="KMS1866" s="401"/>
      <c r="KMT1866" s="401"/>
      <c r="KMU1866" s="401"/>
      <c r="KMV1866" s="401"/>
      <c r="KMW1866" s="401"/>
      <c r="KMX1866" s="401"/>
      <c r="KMY1866" s="401"/>
      <c r="KMZ1866" s="401"/>
      <c r="KNA1866" s="401"/>
      <c r="KNB1866" s="401"/>
      <c r="KNC1866" s="401"/>
      <c r="KND1866" s="401"/>
      <c r="KNE1866" s="401"/>
      <c r="KNF1866" s="401"/>
      <c r="KNG1866" s="401"/>
      <c r="KNH1866" s="401"/>
      <c r="KNI1866" s="401"/>
      <c r="KNJ1866" s="401"/>
      <c r="KNK1866" s="401"/>
      <c r="KNL1866" s="401"/>
      <c r="KNM1866" s="401"/>
      <c r="KNN1866" s="401"/>
      <c r="KNO1866" s="401"/>
      <c r="KNP1866" s="401"/>
      <c r="KNQ1866" s="401"/>
      <c r="KNR1866" s="401"/>
      <c r="KNS1866" s="401"/>
      <c r="KNT1866" s="401"/>
      <c r="KNU1866" s="401"/>
      <c r="KNV1866" s="401"/>
      <c r="KNW1866" s="401"/>
      <c r="KNX1866" s="401"/>
      <c r="KNY1866" s="401"/>
      <c r="KNZ1866" s="401"/>
      <c r="KOA1866" s="401"/>
      <c r="KOB1866" s="401"/>
      <c r="KOC1866" s="401"/>
      <c r="KOD1866" s="401"/>
      <c r="KOE1866" s="401"/>
      <c r="KOF1866" s="401"/>
      <c r="KOG1866" s="401"/>
      <c r="KOH1866" s="401"/>
      <c r="KOI1866" s="401"/>
      <c r="KOJ1866" s="401"/>
      <c r="KOK1866" s="401"/>
      <c r="KOL1866" s="401"/>
      <c r="KOM1866" s="401"/>
      <c r="KON1866" s="401"/>
      <c r="KOO1866" s="401"/>
      <c r="KOP1866" s="401"/>
      <c r="KOQ1866" s="401"/>
      <c r="KOR1866" s="401"/>
      <c r="KOS1866" s="401"/>
      <c r="KOT1866" s="401"/>
      <c r="KOU1866" s="401"/>
      <c r="KOV1866" s="401"/>
      <c r="KOW1866" s="401"/>
      <c r="KOX1866" s="401"/>
      <c r="KOY1866" s="401"/>
      <c r="KOZ1866" s="401"/>
      <c r="KPA1866" s="401"/>
      <c r="KPB1866" s="401"/>
      <c r="KPC1866" s="401"/>
      <c r="KPD1866" s="401"/>
      <c r="KPE1866" s="401"/>
      <c r="KPF1866" s="401"/>
      <c r="KPG1866" s="401"/>
      <c r="KPH1866" s="401"/>
      <c r="KPI1866" s="401"/>
      <c r="KPJ1866" s="401"/>
      <c r="KPK1866" s="401"/>
      <c r="KPL1866" s="401"/>
      <c r="KPM1866" s="401"/>
      <c r="KPN1866" s="401"/>
      <c r="KPO1866" s="401"/>
      <c r="KPP1866" s="401"/>
      <c r="KPQ1866" s="401"/>
      <c r="KPR1866" s="401"/>
      <c r="KPS1866" s="401"/>
      <c r="KPT1866" s="401"/>
      <c r="KPU1866" s="401"/>
      <c r="KPV1866" s="401"/>
      <c r="KPW1866" s="401"/>
      <c r="KPX1866" s="401"/>
      <c r="KPY1866" s="401"/>
      <c r="KPZ1866" s="401"/>
      <c r="KQA1866" s="401"/>
      <c r="KQB1866" s="401"/>
      <c r="KQC1866" s="401"/>
      <c r="KQD1866" s="401"/>
      <c r="KQE1866" s="401"/>
      <c r="KQF1866" s="401"/>
      <c r="KQG1866" s="401"/>
      <c r="KQH1866" s="401"/>
      <c r="KQI1866" s="401"/>
      <c r="KQJ1866" s="401"/>
      <c r="KQK1866" s="401"/>
      <c r="KQL1866" s="401"/>
      <c r="KQM1866" s="401"/>
      <c r="KQN1866" s="401"/>
      <c r="KQO1866" s="401"/>
      <c r="KQP1866" s="401"/>
      <c r="KQQ1866" s="401"/>
      <c r="KQR1866" s="401"/>
      <c r="KQS1866" s="401"/>
      <c r="KQT1866" s="401"/>
      <c r="KQU1866" s="401"/>
      <c r="KQV1866" s="401"/>
      <c r="KQW1866" s="401"/>
      <c r="KQX1866" s="401"/>
      <c r="KQY1866" s="401"/>
      <c r="KQZ1866" s="401"/>
      <c r="KRA1866" s="401"/>
      <c r="KRB1866" s="401"/>
      <c r="KRC1866" s="401"/>
      <c r="KRD1866" s="401"/>
      <c r="KRE1866" s="401"/>
      <c r="KRF1866" s="401"/>
      <c r="KRG1866" s="401"/>
      <c r="KRH1866" s="401"/>
      <c r="KRI1866" s="401"/>
      <c r="KRJ1866" s="401"/>
      <c r="KRK1866" s="401"/>
      <c r="KRL1866" s="401"/>
      <c r="KRM1866" s="401"/>
      <c r="KRN1866" s="401"/>
      <c r="KRO1866" s="401"/>
      <c r="KRP1866" s="401"/>
      <c r="KRQ1866" s="401"/>
      <c r="KRR1866" s="401"/>
      <c r="KRS1866" s="401"/>
      <c r="KRT1866" s="401"/>
      <c r="KRU1866" s="401"/>
      <c r="KRV1866" s="401"/>
      <c r="KRW1866" s="401"/>
      <c r="KRX1866" s="401"/>
      <c r="KRY1866" s="401"/>
      <c r="KRZ1866" s="401"/>
      <c r="KSA1866" s="401"/>
      <c r="KSB1866" s="401"/>
      <c r="KSC1866" s="401"/>
      <c r="KSD1866" s="401"/>
      <c r="KSE1866" s="401"/>
      <c r="KSF1866" s="401"/>
      <c r="KSG1866" s="401"/>
      <c r="KSH1866" s="401"/>
      <c r="KSI1866" s="401"/>
      <c r="KSJ1866" s="401"/>
      <c r="KSK1866" s="401"/>
      <c r="KSL1866" s="401"/>
      <c r="KSM1866" s="401"/>
      <c r="KSN1866" s="401"/>
      <c r="KSO1866" s="401"/>
      <c r="KSP1866" s="401"/>
      <c r="KSQ1866" s="401"/>
      <c r="KSR1866" s="401"/>
      <c r="KSS1866" s="401"/>
      <c r="KST1866" s="401"/>
      <c r="KSU1866" s="401"/>
      <c r="KSV1866" s="401"/>
      <c r="KSW1866" s="401"/>
      <c r="KSX1866" s="401"/>
      <c r="KSY1866" s="401"/>
      <c r="KSZ1866" s="401"/>
      <c r="KTA1866" s="401"/>
      <c r="KTB1866" s="401"/>
      <c r="KTC1866" s="401"/>
      <c r="KTD1866" s="401"/>
      <c r="KTE1866" s="401"/>
      <c r="KTF1866" s="401"/>
      <c r="KTG1866" s="401"/>
      <c r="KTH1866" s="401"/>
      <c r="KTI1866" s="401"/>
      <c r="KTJ1866" s="401"/>
      <c r="KTK1866" s="401"/>
      <c r="KTL1866" s="401"/>
      <c r="KTM1866" s="401"/>
      <c r="KTN1866" s="401"/>
      <c r="KTO1866" s="401"/>
      <c r="KTP1866" s="401"/>
      <c r="KTQ1866" s="401"/>
      <c r="KTR1866" s="401"/>
      <c r="KTS1866" s="401"/>
      <c r="KTT1866" s="401"/>
      <c r="KTU1866" s="401"/>
      <c r="KTV1866" s="401"/>
      <c r="KTW1866" s="401"/>
      <c r="KTX1866" s="401"/>
      <c r="KTY1866" s="401"/>
      <c r="KTZ1866" s="401"/>
      <c r="KUA1866" s="401"/>
      <c r="KUB1866" s="401"/>
      <c r="KUC1866" s="401"/>
      <c r="KUD1866" s="401"/>
      <c r="KUE1866" s="401"/>
      <c r="KUF1866" s="401"/>
      <c r="KUG1866" s="401"/>
      <c r="KUH1866" s="401"/>
      <c r="KUI1866" s="401"/>
      <c r="KUJ1866" s="401"/>
      <c r="KUK1866" s="401"/>
      <c r="KUL1866" s="401"/>
      <c r="KUM1866" s="401"/>
      <c r="KUN1866" s="401"/>
      <c r="KUO1866" s="401"/>
      <c r="KUP1866" s="401"/>
      <c r="KUQ1866" s="401"/>
      <c r="KUR1866" s="401"/>
      <c r="KUS1866" s="401"/>
      <c r="KUT1866" s="401"/>
      <c r="KUU1866" s="401"/>
      <c r="KUV1866" s="401"/>
      <c r="KUW1866" s="401"/>
      <c r="KUX1866" s="401"/>
      <c r="KUY1866" s="401"/>
      <c r="KUZ1866" s="401"/>
      <c r="KVA1866" s="401"/>
      <c r="KVB1866" s="401"/>
      <c r="KVC1866" s="401"/>
      <c r="KVD1866" s="401"/>
      <c r="KVE1866" s="401"/>
      <c r="KVF1866" s="401"/>
      <c r="KVG1866" s="401"/>
      <c r="KVH1866" s="401"/>
      <c r="KVI1866" s="401"/>
      <c r="KVJ1866" s="401"/>
      <c r="KVK1866" s="401"/>
      <c r="KVL1866" s="401"/>
      <c r="KVM1866" s="401"/>
      <c r="KVN1866" s="401"/>
      <c r="KVO1866" s="401"/>
      <c r="KVP1866" s="401"/>
      <c r="KVQ1866" s="401"/>
      <c r="KVR1866" s="401"/>
      <c r="KVS1866" s="401"/>
      <c r="KVT1866" s="401"/>
      <c r="KVU1866" s="401"/>
      <c r="KVV1866" s="401"/>
      <c r="KVW1866" s="401"/>
      <c r="KVX1866" s="401"/>
      <c r="KVY1866" s="401"/>
      <c r="KVZ1866" s="401"/>
      <c r="KWA1866" s="401"/>
      <c r="KWB1866" s="401"/>
      <c r="KWC1866" s="401"/>
      <c r="KWD1866" s="401"/>
      <c r="KWE1866" s="401"/>
      <c r="KWF1866" s="401"/>
      <c r="KWG1866" s="401"/>
      <c r="KWH1866" s="401"/>
      <c r="KWI1866" s="401"/>
      <c r="KWJ1866" s="401"/>
      <c r="KWK1866" s="401"/>
      <c r="KWL1866" s="401"/>
      <c r="KWM1866" s="401"/>
      <c r="KWN1866" s="401"/>
      <c r="KWO1866" s="401"/>
      <c r="KWP1866" s="401"/>
      <c r="KWQ1866" s="401"/>
      <c r="KWR1866" s="401"/>
      <c r="KWS1866" s="401"/>
      <c r="KWT1866" s="401"/>
      <c r="KWU1866" s="401"/>
      <c r="KWV1866" s="401"/>
      <c r="KWW1866" s="401"/>
      <c r="KWX1866" s="401"/>
      <c r="KWY1866" s="401"/>
      <c r="KWZ1866" s="401"/>
      <c r="KXA1866" s="401"/>
      <c r="KXB1866" s="401"/>
      <c r="KXC1866" s="401"/>
      <c r="KXD1866" s="401"/>
      <c r="KXE1866" s="401"/>
      <c r="KXF1866" s="401"/>
      <c r="KXG1866" s="401"/>
      <c r="KXH1866" s="401"/>
      <c r="KXI1866" s="401"/>
      <c r="KXJ1866" s="401"/>
      <c r="KXK1866" s="401"/>
      <c r="KXL1866" s="401"/>
      <c r="KXM1866" s="401"/>
      <c r="KXN1866" s="401"/>
      <c r="KXO1866" s="401"/>
      <c r="KXP1866" s="401"/>
      <c r="KXQ1866" s="401"/>
      <c r="KXR1866" s="401"/>
      <c r="KXS1866" s="401"/>
      <c r="KXT1866" s="401"/>
      <c r="KXU1866" s="401"/>
      <c r="KXV1866" s="401"/>
      <c r="KXW1866" s="401"/>
      <c r="KXX1866" s="401"/>
      <c r="KXY1866" s="401"/>
      <c r="KXZ1866" s="401"/>
      <c r="KYA1866" s="401"/>
      <c r="KYB1866" s="401"/>
      <c r="KYC1866" s="401"/>
      <c r="KYD1866" s="401"/>
      <c r="KYE1866" s="401"/>
      <c r="KYF1866" s="401"/>
      <c r="KYG1866" s="401"/>
      <c r="KYH1866" s="401"/>
      <c r="KYI1866" s="401"/>
      <c r="KYJ1866" s="401"/>
      <c r="KYK1866" s="401"/>
      <c r="KYL1866" s="401"/>
      <c r="KYM1866" s="401"/>
      <c r="KYN1866" s="401"/>
      <c r="KYO1866" s="401"/>
      <c r="KYP1866" s="401"/>
      <c r="KYQ1866" s="401"/>
      <c r="KYR1866" s="401"/>
      <c r="KYS1866" s="401"/>
      <c r="KYT1866" s="401"/>
      <c r="KYU1866" s="401"/>
      <c r="KYV1866" s="401"/>
      <c r="KYW1866" s="401"/>
      <c r="KYX1866" s="401"/>
      <c r="KYY1866" s="401"/>
      <c r="KYZ1866" s="401"/>
      <c r="KZA1866" s="401"/>
      <c r="KZB1866" s="401"/>
      <c r="KZC1866" s="401"/>
      <c r="KZD1866" s="401"/>
      <c r="KZE1866" s="401"/>
      <c r="KZF1866" s="401"/>
      <c r="KZG1866" s="401"/>
      <c r="KZH1866" s="401"/>
      <c r="KZI1866" s="401"/>
      <c r="KZJ1866" s="401"/>
      <c r="KZK1866" s="401"/>
      <c r="KZL1866" s="401"/>
      <c r="KZM1866" s="401"/>
      <c r="KZN1866" s="401"/>
      <c r="KZO1866" s="401"/>
      <c r="KZP1866" s="401"/>
      <c r="KZQ1866" s="401"/>
      <c r="KZR1866" s="401"/>
      <c r="KZS1866" s="401"/>
      <c r="KZT1866" s="401"/>
      <c r="KZU1866" s="401"/>
      <c r="KZV1866" s="401"/>
      <c r="KZW1866" s="401"/>
      <c r="KZX1866" s="401"/>
      <c r="KZY1866" s="401"/>
      <c r="KZZ1866" s="401"/>
      <c r="LAA1866" s="401"/>
      <c r="LAB1866" s="401"/>
      <c r="LAC1866" s="401"/>
      <c r="LAD1866" s="401"/>
      <c r="LAE1866" s="401"/>
      <c r="LAF1866" s="401"/>
      <c r="LAG1866" s="401"/>
      <c r="LAH1866" s="401"/>
      <c r="LAI1866" s="401"/>
      <c r="LAJ1866" s="401"/>
      <c r="LAK1866" s="401"/>
      <c r="LAL1866" s="401"/>
      <c r="LAM1866" s="401"/>
      <c r="LAN1866" s="401"/>
      <c r="LAO1866" s="401"/>
      <c r="LAP1866" s="401"/>
      <c r="LAQ1866" s="401"/>
      <c r="LAR1866" s="401"/>
      <c r="LAS1866" s="401"/>
      <c r="LAT1866" s="401"/>
      <c r="LAU1866" s="401"/>
      <c r="LAV1866" s="401"/>
      <c r="LAW1866" s="401"/>
      <c r="LAX1866" s="401"/>
      <c r="LAY1866" s="401"/>
      <c r="LAZ1866" s="401"/>
      <c r="LBA1866" s="401"/>
      <c r="LBB1866" s="401"/>
      <c r="LBC1866" s="401"/>
      <c r="LBD1866" s="401"/>
      <c r="LBE1866" s="401"/>
      <c r="LBF1866" s="401"/>
      <c r="LBG1866" s="401"/>
      <c r="LBH1866" s="401"/>
      <c r="LBI1866" s="401"/>
      <c r="LBJ1866" s="401"/>
      <c r="LBK1866" s="401"/>
      <c r="LBL1866" s="401"/>
      <c r="LBM1866" s="401"/>
      <c r="LBN1866" s="401"/>
      <c r="LBO1866" s="401"/>
      <c r="LBP1866" s="401"/>
      <c r="LBQ1866" s="401"/>
      <c r="LBR1866" s="401"/>
      <c r="LBS1866" s="401"/>
      <c r="LBT1866" s="401"/>
      <c r="LBU1866" s="401"/>
      <c r="LBV1866" s="401"/>
      <c r="LBW1866" s="401"/>
      <c r="LBX1866" s="401"/>
      <c r="LBY1866" s="401"/>
      <c r="LBZ1866" s="401"/>
      <c r="LCA1866" s="401"/>
      <c r="LCB1866" s="401"/>
      <c r="LCC1866" s="401"/>
      <c r="LCD1866" s="401"/>
      <c r="LCE1866" s="401"/>
      <c r="LCF1866" s="401"/>
      <c r="LCG1866" s="401"/>
      <c r="LCH1866" s="401"/>
      <c r="LCI1866" s="401"/>
      <c r="LCJ1866" s="401"/>
      <c r="LCK1866" s="401"/>
      <c r="LCL1866" s="401"/>
      <c r="LCM1866" s="401"/>
      <c r="LCN1866" s="401"/>
      <c r="LCO1866" s="401"/>
      <c r="LCP1866" s="401"/>
      <c r="LCQ1866" s="401"/>
      <c r="LCR1866" s="401"/>
      <c r="LCS1866" s="401"/>
      <c r="LCT1866" s="401"/>
      <c r="LCU1866" s="401"/>
      <c r="LCV1866" s="401"/>
      <c r="LCW1866" s="401"/>
      <c r="LCX1866" s="401"/>
      <c r="LCY1866" s="401"/>
      <c r="LCZ1866" s="401"/>
      <c r="LDA1866" s="401"/>
      <c r="LDB1866" s="401"/>
      <c r="LDC1866" s="401"/>
      <c r="LDD1866" s="401"/>
      <c r="LDE1866" s="401"/>
      <c r="LDF1866" s="401"/>
      <c r="LDG1866" s="401"/>
      <c r="LDH1866" s="401"/>
      <c r="LDI1866" s="401"/>
      <c r="LDJ1866" s="401"/>
      <c r="LDK1866" s="401"/>
      <c r="LDL1866" s="401"/>
      <c r="LDM1866" s="401"/>
      <c r="LDN1866" s="401"/>
      <c r="LDO1866" s="401"/>
      <c r="LDP1866" s="401"/>
      <c r="LDQ1866" s="401"/>
      <c r="LDR1866" s="401"/>
      <c r="LDS1866" s="401"/>
      <c r="LDT1866" s="401"/>
      <c r="LDU1866" s="401"/>
      <c r="LDV1866" s="401"/>
      <c r="LDW1866" s="401"/>
      <c r="LDX1866" s="401"/>
      <c r="LDY1866" s="401"/>
      <c r="LDZ1866" s="401"/>
      <c r="LEA1866" s="401"/>
      <c r="LEB1866" s="401"/>
      <c r="LEC1866" s="401"/>
      <c r="LED1866" s="401"/>
      <c r="LEE1866" s="401"/>
      <c r="LEF1866" s="401"/>
      <c r="LEG1866" s="401"/>
      <c r="LEH1866" s="401"/>
      <c r="LEI1866" s="401"/>
      <c r="LEJ1866" s="401"/>
      <c r="LEK1866" s="401"/>
      <c r="LEL1866" s="401"/>
      <c r="LEM1866" s="401"/>
      <c r="LEN1866" s="401"/>
      <c r="LEO1866" s="401"/>
      <c r="LEP1866" s="401"/>
      <c r="LEQ1866" s="401"/>
      <c r="LER1866" s="401"/>
      <c r="LES1866" s="401"/>
      <c r="LET1866" s="401"/>
      <c r="LEU1866" s="401"/>
      <c r="LEV1866" s="401"/>
      <c r="LEW1866" s="401"/>
      <c r="LEX1866" s="401"/>
      <c r="LEY1866" s="401"/>
      <c r="LEZ1866" s="401"/>
      <c r="LFA1866" s="401"/>
      <c r="LFB1866" s="401"/>
      <c r="LFC1866" s="401"/>
      <c r="LFD1866" s="401"/>
      <c r="LFE1866" s="401"/>
      <c r="LFF1866" s="401"/>
      <c r="LFG1866" s="401"/>
      <c r="LFH1866" s="401"/>
      <c r="LFI1866" s="401"/>
      <c r="LFJ1866" s="401"/>
      <c r="LFK1866" s="401"/>
      <c r="LFL1866" s="401"/>
      <c r="LFM1866" s="401"/>
      <c r="LFN1866" s="401"/>
      <c r="LFO1866" s="401"/>
      <c r="LFP1866" s="401"/>
      <c r="LFQ1866" s="401"/>
      <c r="LFR1866" s="401"/>
      <c r="LFS1866" s="401"/>
      <c r="LFT1866" s="401"/>
      <c r="LFU1866" s="401"/>
      <c r="LFV1866" s="401"/>
      <c r="LFW1866" s="401"/>
      <c r="LFX1866" s="401"/>
      <c r="LFY1866" s="401"/>
      <c r="LFZ1866" s="401"/>
      <c r="LGA1866" s="401"/>
      <c r="LGB1866" s="401"/>
      <c r="LGC1866" s="401"/>
      <c r="LGD1866" s="401"/>
      <c r="LGE1866" s="401"/>
      <c r="LGF1866" s="401"/>
      <c r="LGG1866" s="401"/>
      <c r="LGH1866" s="401"/>
      <c r="LGI1866" s="401"/>
      <c r="LGJ1866" s="401"/>
      <c r="LGK1866" s="401"/>
      <c r="LGL1866" s="401"/>
      <c r="LGM1866" s="401"/>
      <c r="LGN1866" s="401"/>
      <c r="LGO1866" s="401"/>
      <c r="LGP1866" s="401"/>
      <c r="LGQ1866" s="401"/>
      <c r="LGR1866" s="401"/>
      <c r="LGS1866" s="401"/>
      <c r="LGT1866" s="401"/>
      <c r="LGU1866" s="401"/>
      <c r="LGV1866" s="401"/>
      <c r="LGW1866" s="401"/>
      <c r="LGX1866" s="401"/>
      <c r="LGY1866" s="401"/>
      <c r="LGZ1866" s="401"/>
      <c r="LHA1866" s="401"/>
      <c r="LHB1866" s="401"/>
      <c r="LHC1866" s="401"/>
      <c r="LHD1866" s="401"/>
      <c r="LHE1866" s="401"/>
      <c r="LHF1866" s="401"/>
      <c r="LHG1866" s="401"/>
      <c r="LHH1866" s="401"/>
      <c r="LHI1866" s="401"/>
      <c r="LHJ1866" s="401"/>
      <c r="LHK1866" s="401"/>
      <c r="LHL1866" s="401"/>
      <c r="LHM1866" s="401"/>
      <c r="LHN1866" s="401"/>
      <c r="LHO1866" s="401"/>
      <c r="LHP1866" s="401"/>
      <c r="LHQ1866" s="401"/>
      <c r="LHR1866" s="401"/>
      <c r="LHS1866" s="401"/>
      <c r="LHT1866" s="401"/>
      <c r="LHU1866" s="401"/>
      <c r="LHV1866" s="401"/>
      <c r="LHW1866" s="401"/>
      <c r="LHX1866" s="401"/>
      <c r="LHY1866" s="401"/>
      <c r="LHZ1866" s="401"/>
      <c r="LIA1866" s="401"/>
      <c r="LIB1866" s="401"/>
      <c r="LIC1866" s="401"/>
      <c r="LID1866" s="401"/>
      <c r="LIE1866" s="401"/>
      <c r="LIF1866" s="401"/>
      <c r="LIG1866" s="401"/>
      <c r="LIH1866" s="401"/>
      <c r="LII1866" s="401"/>
      <c r="LIJ1866" s="401"/>
      <c r="LIK1866" s="401"/>
      <c r="LIL1866" s="401"/>
      <c r="LIM1866" s="401"/>
      <c r="LIN1866" s="401"/>
      <c r="LIO1866" s="401"/>
      <c r="LIP1866" s="401"/>
      <c r="LIQ1866" s="401"/>
      <c r="LIR1866" s="401"/>
      <c r="LIS1866" s="401"/>
      <c r="LIT1866" s="401"/>
      <c r="LIU1866" s="401"/>
      <c r="LIV1866" s="401"/>
      <c r="LIW1866" s="401"/>
      <c r="LIX1866" s="401"/>
      <c r="LIY1866" s="401"/>
      <c r="LIZ1866" s="401"/>
      <c r="LJA1866" s="401"/>
      <c r="LJB1866" s="401"/>
      <c r="LJC1866" s="401"/>
      <c r="LJD1866" s="401"/>
      <c r="LJE1866" s="401"/>
      <c r="LJF1866" s="401"/>
      <c r="LJG1866" s="401"/>
      <c r="LJH1866" s="401"/>
      <c r="LJI1866" s="401"/>
      <c r="LJJ1866" s="401"/>
      <c r="LJK1866" s="401"/>
      <c r="LJL1866" s="401"/>
      <c r="LJM1866" s="401"/>
      <c r="LJN1866" s="401"/>
      <c r="LJO1866" s="401"/>
      <c r="LJP1866" s="401"/>
      <c r="LJQ1866" s="401"/>
      <c r="LJR1866" s="401"/>
      <c r="LJS1866" s="401"/>
      <c r="LJT1866" s="401"/>
      <c r="LJU1866" s="401"/>
      <c r="LJV1866" s="401"/>
      <c r="LJW1866" s="401"/>
      <c r="LJX1866" s="401"/>
      <c r="LJY1866" s="401"/>
      <c r="LJZ1866" s="401"/>
      <c r="LKA1866" s="401"/>
      <c r="LKB1866" s="401"/>
      <c r="LKC1866" s="401"/>
      <c r="LKD1866" s="401"/>
      <c r="LKE1866" s="401"/>
      <c r="LKF1866" s="401"/>
      <c r="LKG1866" s="401"/>
      <c r="LKH1866" s="401"/>
      <c r="LKI1866" s="401"/>
      <c r="LKJ1866" s="401"/>
      <c r="LKK1866" s="401"/>
      <c r="LKL1866" s="401"/>
      <c r="LKM1866" s="401"/>
      <c r="LKN1866" s="401"/>
      <c r="LKO1866" s="401"/>
      <c r="LKP1866" s="401"/>
      <c r="LKQ1866" s="401"/>
      <c r="LKR1866" s="401"/>
      <c r="LKS1866" s="401"/>
      <c r="LKT1866" s="401"/>
      <c r="LKU1866" s="401"/>
      <c r="LKV1866" s="401"/>
      <c r="LKW1866" s="401"/>
      <c r="LKX1866" s="401"/>
      <c r="LKY1866" s="401"/>
      <c r="LKZ1866" s="401"/>
      <c r="LLA1866" s="401"/>
      <c r="LLB1866" s="401"/>
      <c r="LLC1866" s="401"/>
      <c r="LLD1866" s="401"/>
      <c r="LLE1866" s="401"/>
      <c r="LLF1866" s="401"/>
      <c r="LLG1866" s="401"/>
      <c r="LLH1866" s="401"/>
      <c r="LLI1866" s="401"/>
      <c r="LLJ1866" s="401"/>
      <c r="LLK1866" s="401"/>
      <c r="LLL1866" s="401"/>
      <c r="LLM1866" s="401"/>
      <c r="LLN1866" s="401"/>
      <c r="LLO1866" s="401"/>
      <c r="LLP1866" s="401"/>
      <c r="LLQ1866" s="401"/>
      <c r="LLR1866" s="401"/>
      <c r="LLS1866" s="401"/>
      <c r="LLT1866" s="401"/>
      <c r="LLU1866" s="401"/>
      <c r="LLV1866" s="401"/>
      <c r="LLW1866" s="401"/>
      <c r="LLX1866" s="401"/>
      <c r="LLY1866" s="401"/>
      <c r="LLZ1866" s="401"/>
      <c r="LMA1866" s="401"/>
      <c r="LMB1866" s="401"/>
      <c r="LMC1866" s="401"/>
      <c r="LMD1866" s="401"/>
      <c r="LME1866" s="401"/>
      <c r="LMF1866" s="401"/>
      <c r="LMG1866" s="401"/>
      <c r="LMH1866" s="401"/>
      <c r="LMI1866" s="401"/>
      <c r="LMJ1866" s="401"/>
      <c r="LMK1866" s="401"/>
      <c r="LML1866" s="401"/>
      <c r="LMM1866" s="401"/>
      <c r="LMN1866" s="401"/>
      <c r="LMO1866" s="401"/>
      <c r="LMP1866" s="401"/>
      <c r="LMQ1866" s="401"/>
      <c r="LMR1866" s="401"/>
      <c r="LMS1866" s="401"/>
      <c r="LMT1866" s="401"/>
      <c r="LMU1866" s="401"/>
      <c r="LMV1866" s="401"/>
      <c r="LMW1866" s="401"/>
      <c r="LMX1866" s="401"/>
      <c r="LMY1866" s="401"/>
      <c r="LMZ1866" s="401"/>
      <c r="LNA1866" s="401"/>
      <c r="LNB1866" s="401"/>
      <c r="LNC1866" s="401"/>
      <c r="LND1866" s="401"/>
      <c r="LNE1866" s="401"/>
      <c r="LNF1866" s="401"/>
      <c r="LNG1866" s="401"/>
      <c r="LNH1866" s="401"/>
      <c r="LNI1866" s="401"/>
      <c r="LNJ1866" s="401"/>
      <c r="LNK1866" s="401"/>
      <c r="LNL1866" s="401"/>
      <c r="LNM1866" s="401"/>
      <c r="LNN1866" s="401"/>
      <c r="LNO1866" s="401"/>
      <c r="LNP1866" s="401"/>
      <c r="LNQ1866" s="401"/>
      <c r="LNR1866" s="401"/>
      <c r="LNS1866" s="401"/>
      <c r="LNT1866" s="401"/>
      <c r="LNU1866" s="401"/>
      <c r="LNV1866" s="401"/>
      <c r="LNW1866" s="401"/>
      <c r="LNX1866" s="401"/>
      <c r="LNY1866" s="401"/>
      <c r="LNZ1866" s="401"/>
      <c r="LOA1866" s="401"/>
      <c r="LOB1866" s="401"/>
      <c r="LOC1866" s="401"/>
      <c r="LOD1866" s="401"/>
      <c r="LOE1866" s="401"/>
      <c r="LOF1866" s="401"/>
      <c r="LOG1866" s="401"/>
      <c r="LOH1866" s="401"/>
      <c r="LOI1866" s="401"/>
      <c r="LOJ1866" s="401"/>
      <c r="LOK1866" s="401"/>
      <c r="LOL1866" s="401"/>
      <c r="LOM1866" s="401"/>
      <c r="LON1866" s="401"/>
      <c r="LOO1866" s="401"/>
      <c r="LOP1866" s="401"/>
      <c r="LOQ1866" s="401"/>
      <c r="LOR1866" s="401"/>
      <c r="LOS1866" s="401"/>
      <c r="LOT1866" s="401"/>
      <c r="LOU1866" s="401"/>
      <c r="LOV1866" s="401"/>
      <c r="LOW1866" s="401"/>
      <c r="LOX1866" s="401"/>
      <c r="LOY1866" s="401"/>
      <c r="LOZ1866" s="401"/>
      <c r="LPA1866" s="401"/>
      <c r="LPB1866" s="401"/>
      <c r="LPC1866" s="401"/>
      <c r="LPD1866" s="401"/>
      <c r="LPE1866" s="401"/>
      <c r="LPF1866" s="401"/>
      <c r="LPG1866" s="401"/>
      <c r="LPH1866" s="401"/>
      <c r="LPI1866" s="401"/>
      <c r="LPJ1866" s="401"/>
      <c r="LPK1866" s="401"/>
      <c r="LPL1866" s="401"/>
      <c r="LPM1866" s="401"/>
      <c r="LPN1866" s="401"/>
      <c r="LPO1866" s="401"/>
      <c r="LPP1866" s="401"/>
      <c r="LPQ1866" s="401"/>
      <c r="LPR1866" s="401"/>
      <c r="LPS1866" s="401"/>
      <c r="LPT1866" s="401"/>
      <c r="LPU1866" s="401"/>
      <c r="LPV1866" s="401"/>
      <c r="LPW1866" s="401"/>
      <c r="LPX1866" s="401"/>
      <c r="LPY1866" s="401"/>
      <c r="LPZ1866" s="401"/>
      <c r="LQA1866" s="401"/>
      <c r="LQB1866" s="401"/>
      <c r="LQC1866" s="401"/>
      <c r="LQD1866" s="401"/>
      <c r="LQE1866" s="401"/>
      <c r="LQF1866" s="401"/>
      <c r="LQG1866" s="401"/>
      <c r="LQH1866" s="401"/>
      <c r="LQI1866" s="401"/>
      <c r="LQJ1866" s="401"/>
      <c r="LQK1866" s="401"/>
      <c r="LQL1866" s="401"/>
      <c r="LQM1866" s="401"/>
      <c r="LQN1866" s="401"/>
      <c r="LQO1866" s="401"/>
      <c r="LQP1866" s="401"/>
      <c r="LQQ1866" s="401"/>
      <c r="LQR1866" s="401"/>
      <c r="LQS1866" s="401"/>
      <c r="LQT1866" s="401"/>
      <c r="LQU1866" s="401"/>
      <c r="LQV1866" s="401"/>
      <c r="LQW1866" s="401"/>
      <c r="LQX1866" s="401"/>
      <c r="LQY1866" s="401"/>
      <c r="LQZ1866" s="401"/>
      <c r="LRA1866" s="401"/>
      <c r="LRB1866" s="401"/>
      <c r="LRC1866" s="401"/>
      <c r="LRD1866" s="401"/>
      <c r="LRE1866" s="401"/>
      <c r="LRF1866" s="401"/>
      <c r="LRG1866" s="401"/>
      <c r="LRH1866" s="401"/>
      <c r="LRI1866" s="401"/>
      <c r="LRJ1866" s="401"/>
      <c r="LRK1866" s="401"/>
      <c r="LRL1866" s="401"/>
      <c r="LRM1866" s="401"/>
      <c r="LRN1866" s="401"/>
      <c r="LRO1866" s="401"/>
      <c r="LRP1866" s="401"/>
      <c r="LRQ1866" s="401"/>
      <c r="LRR1866" s="401"/>
      <c r="LRS1866" s="401"/>
      <c r="LRT1866" s="401"/>
      <c r="LRU1866" s="401"/>
      <c r="LRV1866" s="401"/>
      <c r="LRW1866" s="401"/>
      <c r="LRX1866" s="401"/>
      <c r="LRY1866" s="401"/>
      <c r="LRZ1866" s="401"/>
      <c r="LSA1866" s="401"/>
      <c r="LSB1866" s="401"/>
      <c r="LSC1866" s="401"/>
      <c r="LSD1866" s="401"/>
      <c r="LSE1866" s="401"/>
      <c r="LSF1866" s="401"/>
      <c r="LSG1866" s="401"/>
      <c r="LSH1866" s="401"/>
      <c r="LSI1866" s="401"/>
      <c r="LSJ1866" s="401"/>
      <c r="LSK1866" s="401"/>
      <c r="LSL1866" s="401"/>
      <c r="LSM1866" s="401"/>
      <c r="LSN1866" s="401"/>
      <c r="LSO1866" s="401"/>
      <c r="LSP1866" s="401"/>
      <c r="LSQ1866" s="401"/>
      <c r="LSR1866" s="401"/>
      <c r="LSS1866" s="401"/>
      <c r="LST1866" s="401"/>
      <c r="LSU1866" s="401"/>
      <c r="LSV1866" s="401"/>
      <c r="LSW1866" s="401"/>
      <c r="LSX1866" s="401"/>
      <c r="LSY1866" s="401"/>
      <c r="LSZ1866" s="401"/>
      <c r="LTA1866" s="401"/>
      <c r="LTB1866" s="401"/>
      <c r="LTC1866" s="401"/>
      <c r="LTD1866" s="401"/>
      <c r="LTE1866" s="401"/>
      <c r="LTF1866" s="401"/>
      <c r="LTG1866" s="401"/>
      <c r="LTH1866" s="401"/>
      <c r="LTI1866" s="401"/>
      <c r="LTJ1866" s="401"/>
      <c r="LTK1866" s="401"/>
      <c r="LTL1866" s="401"/>
      <c r="LTM1866" s="401"/>
      <c r="LTN1866" s="401"/>
      <c r="LTO1866" s="401"/>
      <c r="LTP1866" s="401"/>
      <c r="LTQ1866" s="401"/>
      <c r="LTR1866" s="401"/>
      <c r="LTS1866" s="401"/>
      <c r="LTT1866" s="401"/>
      <c r="LTU1866" s="401"/>
      <c r="LTV1866" s="401"/>
      <c r="LTW1866" s="401"/>
      <c r="LTX1866" s="401"/>
      <c r="LTY1866" s="401"/>
      <c r="LTZ1866" s="401"/>
      <c r="LUA1866" s="401"/>
      <c r="LUB1866" s="401"/>
      <c r="LUC1866" s="401"/>
      <c r="LUD1866" s="401"/>
      <c r="LUE1866" s="401"/>
      <c r="LUF1866" s="401"/>
      <c r="LUG1866" s="401"/>
      <c r="LUH1866" s="401"/>
      <c r="LUI1866" s="401"/>
      <c r="LUJ1866" s="401"/>
      <c r="LUK1866" s="401"/>
      <c r="LUL1866" s="401"/>
      <c r="LUM1866" s="401"/>
      <c r="LUN1866" s="401"/>
      <c r="LUO1866" s="401"/>
      <c r="LUP1866" s="401"/>
      <c r="LUQ1866" s="401"/>
      <c r="LUR1866" s="401"/>
      <c r="LUS1866" s="401"/>
      <c r="LUT1866" s="401"/>
      <c r="LUU1866" s="401"/>
      <c r="LUV1866" s="401"/>
      <c r="LUW1866" s="401"/>
      <c r="LUX1866" s="401"/>
      <c r="LUY1866" s="401"/>
      <c r="LUZ1866" s="401"/>
      <c r="LVA1866" s="401"/>
      <c r="LVB1866" s="401"/>
      <c r="LVC1866" s="401"/>
      <c r="LVD1866" s="401"/>
      <c r="LVE1866" s="401"/>
      <c r="LVF1866" s="401"/>
      <c r="LVG1866" s="401"/>
      <c r="LVH1866" s="401"/>
      <c r="LVI1866" s="401"/>
      <c r="LVJ1866" s="401"/>
      <c r="LVK1866" s="401"/>
      <c r="LVL1866" s="401"/>
      <c r="LVM1866" s="401"/>
      <c r="LVN1866" s="401"/>
      <c r="LVO1866" s="401"/>
      <c r="LVP1866" s="401"/>
      <c r="LVQ1866" s="401"/>
      <c r="LVR1866" s="401"/>
      <c r="LVS1866" s="401"/>
      <c r="LVT1866" s="401"/>
      <c r="LVU1866" s="401"/>
      <c r="LVV1866" s="401"/>
      <c r="LVW1866" s="401"/>
      <c r="LVX1866" s="401"/>
      <c r="LVY1866" s="401"/>
      <c r="LVZ1866" s="401"/>
      <c r="LWA1866" s="401"/>
      <c r="LWB1866" s="401"/>
      <c r="LWC1866" s="401"/>
      <c r="LWD1866" s="401"/>
      <c r="LWE1866" s="401"/>
      <c r="LWF1866" s="401"/>
      <c r="LWG1866" s="401"/>
      <c r="LWH1866" s="401"/>
      <c r="LWI1866" s="401"/>
      <c r="LWJ1866" s="401"/>
      <c r="LWK1866" s="401"/>
      <c r="LWL1866" s="401"/>
      <c r="LWM1866" s="401"/>
      <c r="LWN1866" s="401"/>
      <c r="LWO1866" s="401"/>
      <c r="LWP1866" s="401"/>
      <c r="LWQ1866" s="401"/>
      <c r="LWR1866" s="401"/>
      <c r="LWS1866" s="401"/>
      <c r="LWT1866" s="401"/>
      <c r="LWU1866" s="401"/>
      <c r="LWV1866" s="401"/>
      <c r="LWW1866" s="401"/>
      <c r="LWX1866" s="401"/>
      <c r="LWY1866" s="401"/>
      <c r="LWZ1866" s="401"/>
      <c r="LXA1866" s="401"/>
      <c r="LXB1866" s="401"/>
      <c r="LXC1866" s="401"/>
      <c r="LXD1866" s="401"/>
      <c r="LXE1866" s="401"/>
      <c r="LXF1866" s="401"/>
      <c r="LXG1866" s="401"/>
      <c r="LXH1866" s="401"/>
      <c r="LXI1866" s="401"/>
      <c r="LXJ1866" s="401"/>
      <c r="LXK1866" s="401"/>
      <c r="LXL1866" s="401"/>
      <c r="LXM1866" s="401"/>
      <c r="LXN1866" s="401"/>
      <c r="LXO1866" s="401"/>
      <c r="LXP1866" s="401"/>
      <c r="LXQ1866" s="401"/>
      <c r="LXR1866" s="401"/>
      <c r="LXS1866" s="401"/>
      <c r="LXT1866" s="401"/>
      <c r="LXU1866" s="401"/>
      <c r="LXV1866" s="401"/>
      <c r="LXW1866" s="401"/>
      <c r="LXX1866" s="401"/>
      <c r="LXY1866" s="401"/>
      <c r="LXZ1866" s="401"/>
      <c r="LYA1866" s="401"/>
      <c r="LYB1866" s="401"/>
      <c r="LYC1866" s="401"/>
      <c r="LYD1866" s="401"/>
      <c r="LYE1866" s="401"/>
      <c r="LYF1866" s="401"/>
      <c r="LYG1866" s="401"/>
      <c r="LYH1866" s="401"/>
      <c r="LYI1866" s="401"/>
      <c r="LYJ1866" s="401"/>
      <c r="LYK1866" s="401"/>
      <c r="LYL1866" s="401"/>
      <c r="LYM1866" s="401"/>
      <c r="LYN1866" s="401"/>
      <c r="LYO1866" s="401"/>
      <c r="LYP1866" s="401"/>
      <c r="LYQ1866" s="401"/>
      <c r="LYR1866" s="401"/>
      <c r="LYS1866" s="401"/>
      <c r="LYT1866" s="401"/>
      <c r="LYU1866" s="401"/>
      <c r="LYV1866" s="401"/>
      <c r="LYW1866" s="401"/>
      <c r="LYX1866" s="401"/>
      <c r="LYY1866" s="401"/>
      <c r="LYZ1866" s="401"/>
      <c r="LZA1866" s="401"/>
      <c r="LZB1866" s="401"/>
      <c r="LZC1866" s="401"/>
      <c r="LZD1866" s="401"/>
      <c r="LZE1866" s="401"/>
      <c r="LZF1866" s="401"/>
      <c r="LZG1866" s="401"/>
      <c r="LZH1866" s="401"/>
      <c r="LZI1866" s="401"/>
      <c r="LZJ1866" s="401"/>
      <c r="LZK1866" s="401"/>
      <c r="LZL1866" s="401"/>
      <c r="LZM1866" s="401"/>
      <c r="LZN1866" s="401"/>
      <c r="LZO1866" s="401"/>
      <c r="LZP1866" s="401"/>
      <c r="LZQ1866" s="401"/>
      <c r="LZR1866" s="401"/>
      <c r="LZS1866" s="401"/>
      <c r="LZT1866" s="401"/>
      <c r="LZU1866" s="401"/>
      <c r="LZV1866" s="401"/>
      <c r="LZW1866" s="401"/>
      <c r="LZX1866" s="401"/>
      <c r="LZY1866" s="401"/>
      <c r="LZZ1866" s="401"/>
      <c r="MAA1866" s="401"/>
      <c r="MAB1866" s="401"/>
      <c r="MAC1866" s="401"/>
      <c r="MAD1866" s="401"/>
      <c r="MAE1866" s="401"/>
      <c r="MAF1866" s="401"/>
      <c r="MAG1866" s="401"/>
      <c r="MAH1866" s="401"/>
      <c r="MAI1866" s="401"/>
      <c r="MAJ1866" s="401"/>
      <c r="MAK1866" s="401"/>
      <c r="MAL1866" s="401"/>
      <c r="MAM1866" s="401"/>
      <c r="MAN1866" s="401"/>
      <c r="MAO1866" s="401"/>
      <c r="MAP1866" s="401"/>
      <c r="MAQ1866" s="401"/>
      <c r="MAR1866" s="401"/>
      <c r="MAS1866" s="401"/>
      <c r="MAT1866" s="401"/>
      <c r="MAU1866" s="401"/>
      <c r="MAV1866" s="401"/>
      <c r="MAW1866" s="401"/>
      <c r="MAX1866" s="401"/>
      <c r="MAY1866" s="401"/>
      <c r="MAZ1866" s="401"/>
      <c r="MBA1866" s="401"/>
      <c r="MBB1866" s="401"/>
      <c r="MBC1866" s="401"/>
      <c r="MBD1866" s="401"/>
      <c r="MBE1866" s="401"/>
      <c r="MBF1866" s="401"/>
      <c r="MBG1866" s="401"/>
      <c r="MBH1866" s="401"/>
      <c r="MBI1866" s="401"/>
      <c r="MBJ1866" s="401"/>
      <c r="MBK1866" s="401"/>
      <c r="MBL1866" s="401"/>
      <c r="MBM1866" s="401"/>
      <c r="MBN1866" s="401"/>
      <c r="MBO1866" s="401"/>
      <c r="MBP1866" s="401"/>
      <c r="MBQ1866" s="401"/>
      <c r="MBR1866" s="401"/>
      <c r="MBS1866" s="401"/>
      <c r="MBT1866" s="401"/>
      <c r="MBU1866" s="401"/>
      <c r="MBV1866" s="401"/>
      <c r="MBW1866" s="401"/>
      <c r="MBX1866" s="401"/>
      <c r="MBY1866" s="401"/>
      <c r="MBZ1866" s="401"/>
      <c r="MCA1866" s="401"/>
      <c r="MCB1866" s="401"/>
      <c r="MCC1866" s="401"/>
      <c r="MCD1866" s="401"/>
      <c r="MCE1866" s="401"/>
      <c r="MCF1866" s="401"/>
      <c r="MCG1866" s="401"/>
      <c r="MCH1866" s="401"/>
      <c r="MCI1866" s="401"/>
      <c r="MCJ1866" s="401"/>
      <c r="MCK1866" s="401"/>
      <c r="MCL1866" s="401"/>
      <c r="MCM1866" s="401"/>
      <c r="MCN1866" s="401"/>
      <c r="MCO1866" s="401"/>
      <c r="MCP1866" s="401"/>
      <c r="MCQ1866" s="401"/>
      <c r="MCR1866" s="401"/>
      <c r="MCS1866" s="401"/>
      <c r="MCT1866" s="401"/>
      <c r="MCU1866" s="401"/>
      <c r="MCV1866" s="401"/>
      <c r="MCW1866" s="401"/>
      <c r="MCX1866" s="401"/>
      <c r="MCY1866" s="401"/>
      <c r="MCZ1866" s="401"/>
      <c r="MDA1866" s="401"/>
      <c r="MDB1866" s="401"/>
      <c r="MDC1866" s="401"/>
      <c r="MDD1866" s="401"/>
      <c r="MDE1866" s="401"/>
      <c r="MDF1866" s="401"/>
      <c r="MDG1866" s="401"/>
      <c r="MDH1866" s="401"/>
      <c r="MDI1866" s="401"/>
      <c r="MDJ1866" s="401"/>
      <c r="MDK1866" s="401"/>
      <c r="MDL1866" s="401"/>
      <c r="MDM1866" s="401"/>
      <c r="MDN1866" s="401"/>
      <c r="MDO1866" s="401"/>
      <c r="MDP1866" s="401"/>
      <c r="MDQ1866" s="401"/>
      <c r="MDR1866" s="401"/>
      <c r="MDS1866" s="401"/>
      <c r="MDT1866" s="401"/>
      <c r="MDU1866" s="401"/>
      <c r="MDV1866" s="401"/>
      <c r="MDW1866" s="401"/>
      <c r="MDX1866" s="401"/>
      <c r="MDY1866" s="401"/>
      <c r="MDZ1866" s="401"/>
      <c r="MEA1866" s="401"/>
      <c r="MEB1866" s="401"/>
      <c r="MEC1866" s="401"/>
      <c r="MED1866" s="401"/>
      <c r="MEE1866" s="401"/>
      <c r="MEF1866" s="401"/>
      <c r="MEG1866" s="401"/>
      <c r="MEH1866" s="401"/>
      <c r="MEI1866" s="401"/>
      <c r="MEJ1866" s="401"/>
      <c r="MEK1866" s="401"/>
      <c r="MEL1866" s="401"/>
      <c r="MEM1866" s="401"/>
      <c r="MEN1866" s="401"/>
      <c r="MEO1866" s="401"/>
      <c r="MEP1866" s="401"/>
      <c r="MEQ1866" s="401"/>
      <c r="MER1866" s="401"/>
      <c r="MES1866" s="401"/>
      <c r="MET1866" s="401"/>
      <c r="MEU1866" s="401"/>
      <c r="MEV1866" s="401"/>
      <c r="MEW1866" s="401"/>
      <c r="MEX1866" s="401"/>
      <c r="MEY1866" s="401"/>
      <c r="MEZ1866" s="401"/>
      <c r="MFA1866" s="401"/>
      <c r="MFB1866" s="401"/>
      <c r="MFC1866" s="401"/>
      <c r="MFD1866" s="401"/>
      <c r="MFE1866" s="401"/>
      <c r="MFF1866" s="401"/>
      <c r="MFG1866" s="401"/>
      <c r="MFH1866" s="401"/>
      <c r="MFI1866" s="401"/>
      <c r="MFJ1866" s="401"/>
      <c r="MFK1866" s="401"/>
      <c r="MFL1866" s="401"/>
      <c r="MFM1866" s="401"/>
      <c r="MFN1866" s="401"/>
      <c r="MFO1866" s="401"/>
      <c r="MFP1866" s="401"/>
      <c r="MFQ1866" s="401"/>
      <c r="MFR1866" s="401"/>
      <c r="MFS1866" s="401"/>
      <c r="MFT1866" s="401"/>
      <c r="MFU1866" s="401"/>
      <c r="MFV1866" s="401"/>
      <c r="MFW1866" s="401"/>
      <c r="MFX1866" s="401"/>
      <c r="MFY1866" s="401"/>
      <c r="MFZ1866" s="401"/>
      <c r="MGA1866" s="401"/>
      <c r="MGB1866" s="401"/>
      <c r="MGC1866" s="401"/>
      <c r="MGD1866" s="401"/>
      <c r="MGE1866" s="401"/>
      <c r="MGF1866" s="401"/>
      <c r="MGG1866" s="401"/>
      <c r="MGH1866" s="401"/>
      <c r="MGI1866" s="401"/>
      <c r="MGJ1866" s="401"/>
      <c r="MGK1866" s="401"/>
      <c r="MGL1866" s="401"/>
      <c r="MGM1866" s="401"/>
      <c r="MGN1866" s="401"/>
      <c r="MGO1866" s="401"/>
      <c r="MGP1866" s="401"/>
      <c r="MGQ1866" s="401"/>
      <c r="MGR1866" s="401"/>
      <c r="MGS1866" s="401"/>
      <c r="MGT1866" s="401"/>
      <c r="MGU1866" s="401"/>
      <c r="MGV1866" s="401"/>
      <c r="MGW1866" s="401"/>
      <c r="MGX1866" s="401"/>
      <c r="MGY1866" s="401"/>
      <c r="MGZ1866" s="401"/>
      <c r="MHA1866" s="401"/>
      <c r="MHB1866" s="401"/>
      <c r="MHC1866" s="401"/>
      <c r="MHD1866" s="401"/>
      <c r="MHE1866" s="401"/>
      <c r="MHF1866" s="401"/>
      <c r="MHG1866" s="401"/>
      <c r="MHH1866" s="401"/>
      <c r="MHI1866" s="401"/>
      <c r="MHJ1866" s="401"/>
      <c r="MHK1866" s="401"/>
      <c r="MHL1866" s="401"/>
      <c r="MHM1866" s="401"/>
      <c r="MHN1866" s="401"/>
      <c r="MHO1866" s="401"/>
      <c r="MHP1866" s="401"/>
      <c r="MHQ1866" s="401"/>
      <c r="MHR1866" s="401"/>
      <c r="MHS1866" s="401"/>
      <c r="MHT1866" s="401"/>
      <c r="MHU1866" s="401"/>
      <c r="MHV1866" s="401"/>
      <c r="MHW1866" s="401"/>
      <c r="MHX1866" s="401"/>
      <c r="MHY1866" s="401"/>
      <c r="MHZ1866" s="401"/>
      <c r="MIA1866" s="401"/>
      <c r="MIB1866" s="401"/>
      <c r="MIC1866" s="401"/>
      <c r="MID1866" s="401"/>
      <c r="MIE1866" s="401"/>
      <c r="MIF1866" s="401"/>
      <c r="MIG1866" s="401"/>
      <c r="MIH1866" s="401"/>
      <c r="MII1866" s="401"/>
      <c r="MIJ1866" s="401"/>
      <c r="MIK1866" s="401"/>
      <c r="MIL1866" s="401"/>
      <c r="MIM1866" s="401"/>
      <c r="MIN1866" s="401"/>
      <c r="MIO1866" s="401"/>
      <c r="MIP1866" s="401"/>
      <c r="MIQ1866" s="401"/>
      <c r="MIR1866" s="401"/>
      <c r="MIS1866" s="401"/>
      <c r="MIT1866" s="401"/>
      <c r="MIU1866" s="401"/>
      <c r="MIV1866" s="401"/>
      <c r="MIW1866" s="401"/>
      <c r="MIX1866" s="401"/>
      <c r="MIY1866" s="401"/>
      <c r="MIZ1866" s="401"/>
      <c r="MJA1866" s="401"/>
      <c r="MJB1866" s="401"/>
      <c r="MJC1866" s="401"/>
      <c r="MJD1866" s="401"/>
      <c r="MJE1866" s="401"/>
      <c r="MJF1866" s="401"/>
      <c r="MJG1866" s="401"/>
      <c r="MJH1866" s="401"/>
      <c r="MJI1866" s="401"/>
      <c r="MJJ1866" s="401"/>
      <c r="MJK1866" s="401"/>
      <c r="MJL1866" s="401"/>
      <c r="MJM1866" s="401"/>
      <c r="MJN1866" s="401"/>
      <c r="MJO1866" s="401"/>
      <c r="MJP1866" s="401"/>
      <c r="MJQ1866" s="401"/>
      <c r="MJR1866" s="401"/>
      <c r="MJS1866" s="401"/>
      <c r="MJT1866" s="401"/>
      <c r="MJU1866" s="401"/>
      <c r="MJV1866" s="401"/>
      <c r="MJW1866" s="401"/>
      <c r="MJX1866" s="401"/>
      <c r="MJY1866" s="401"/>
      <c r="MJZ1866" s="401"/>
      <c r="MKA1866" s="401"/>
      <c r="MKB1866" s="401"/>
      <c r="MKC1866" s="401"/>
      <c r="MKD1866" s="401"/>
      <c r="MKE1866" s="401"/>
      <c r="MKF1866" s="401"/>
      <c r="MKG1866" s="401"/>
      <c r="MKH1866" s="401"/>
      <c r="MKI1866" s="401"/>
      <c r="MKJ1866" s="401"/>
      <c r="MKK1866" s="401"/>
      <c r="MKL1866" s="401"/>
      <c r="MKM1866" s="401"/>
      <c r="MKN1866" s="401"/>
      <c r="MKO1866" s="401"/>
      <c r="MKP1866" s="401"/>
      <c r="MKQ1866" s="401"/>
      <c r="MKR1866" s="401"/>
      <c r="MKS1866" s="401"/>
      <c r="MKT1866" s="401"/>
      <c r="MKU1866" s="401"/>
      <c r="MKV1866" s="401"/>
      <c r="MKW1866" s="401"/>
      <c r="MKX1866" s="401"/>
      <c r="MKY1866" s="401"/>
      <c r="MKZ1866" s="401"/>
      <c r="MLA1866" s="401"/>
      <c r="MLB1866" s="401"/>
      <c r="MLC1866" s="401"/>
      <c r="MLD1866" s="401"/>
      <c r="MLE1866" s="401"/>
      <c r="MLF1866" s="401"/>
      <c r="MLG1866" s="401"/>
      <c r="MLH1866" s="401"/>
      <c r="MLI1866" s="401"/>
      <c r="MLJ1866" s="401"/>
      <c r="MLK1866" s="401"/>
      <c r="MLL1866" s="401"/>
      <c r="MLM1866" s="401"/>
      <c r="MLN1866" s="401"/>
      <c r="MLO1866" s="401"/>
      <c r="MLP1866" s="401"/>
      <c r="MLQ1866" s="401"/>
      <c r="MLR1866" s="401"/>
      <c r="MLS1866" s="401"/>
      <c r="MLT1866" s="401"/>
      <c r="MLU1866" s="401"/>
      <c r="MLV1866" s="401"/>
      <c r="MLW1866" s="401"/>
      <c r="MLX1866" s="401"/>
      <c r="MLY1866" s="401"/>
      <c r="MLZ1866" s="401"/>
      <c r="MMA1866" s="401"/>
      <c r="MMB1866" s="401"/>
      <c r="MMC1866" s="401"/>
      <c r="MMD1866" s="401"/>
      <c r="MME1866" s="401"/>
      <c r="MMF1866" s="401"/>
      <c r="MMG1866" s="401"/>
      <c r="MMH1866" s="401"/>
      <c r="MMI1866" s="401"/>
      <c r="MMJ1866" s="401"/>
      <c r="MMK1866" s="401"/>
      <c r="MML1866" s="401"/>
      <c r="MMM1866" s="401"/>
      <c r="MMN1866" s="401"/>
      <c r="MMO1866" s="401"/>
      <c r="MMP1866" s="401"/>
      <c r="MMQ1866" s="401"/>
      <c r="MMR1866" s="401"/>
      <c r="MMS1866" s="401"/>
      <c r="MMT1866" s="401"/>
      <c r="MMU1866" s="401"/>
      <c r="MMV1866" s="401"/>
      <c r="MMW1866" s="401"/>
      <c r="MMX1866" s="401"/>
      <c r="MMY1866" s="401"/>
      <c r="MMZ1866" s="401"/>
      <c r="MNA1866" s="401"/>
      <c r="MNB1866" s="401"/>
      <c r="MNC1866" s="401"/>
      <c r="MND1866" s="401"/>
      <c r="MNE1866" s="401"/>
      <c r="MNF1866" s="401"/>
      <c r="MNG1866" s="401"/>
      <c r="MNH1866" s="401"/>
      <c r="MNI1866" s="401"/>
      <c r="MNJ1866" s="401"/>
      <c r="MNK1866" s="401"/>
      <c r="MNL1866" s="401"/>
      <c r="MNM1866" s="401"/>
      <c r="MNN1866" s="401"/>
      <c r="MNO1866" s="401"/>
      <c r="MNP1866" s="401"/>
      <c r="MNQ1866" s="401"/>
      <c r="MNR1866" s="401"/>
      <c r="MNS1866" s="401"/>
      <c r="MNT1866" s="401"/>
      <c r="MNU1866" s="401"/>
      <c r="MNV1866" s="401"/>
      <c r="MNW1866" s="401"/>
      <c r="MNX1866" s="401"/>
      <c r="MNY1866" s="401"/>
      <c r="MNZ1866" s="401"/>
      <c r="MOA1866" s="401"/>
      <c r="MOB1866" s="401"/>
      <c r="MOC1866" s="401"/>
      <c r="MOD1866" s="401"/>
      <c r="MOE1866" s="401"/>
      <c r="MOF1866" s="401"/>
      <c r="MOG1866" s="401"/>
      <c r="MOH1866" s="401"/>
      <c r="MOI1866" s="401"/>
      <c r="MOJ1866" s="401"/>
      <c r="MOK1866" s="401"/>
      <c r="MOL1866" s="401"/>
      <c r="MOM1866" s="401"/>
      <c r="MON1866" s="401"/>
      <c r="MOO1866" s="401"/>
      <c r="MOP1866" s="401"/>
      <c r="MOQ1866" s="401"/>
      <c r="MOR1866" s="401"/>
      <c r="MOS1866" s="401"/>
      <c r="MOT1866" s="401"/>
      <c r="MOU1866" s="401"/>
      <c r="MOV1866" s="401"/>
      <c r="MOW1866" s="401"/>
      <c r="MOX1866" s="401"/>
      <c r="MOY1866" s="401"/>
      <c r="MOZ1866" s="401"/>
      <c r="MPA1866" s="401"/>
      <c r="MPB1866" s="401"/>
      <c r="MPC1866" s="401"/>
      <c r="MPD1866" s="401"/>
      <c r="MPE1866" s="401"/>
      <c r="MPF1866" s="401"/>
      <c r="MPG1866" s="401"/>
      <c r="MPH1866" s="401"/>
      <c r="MPI1866" s="401"/>
      <c r="MPJ1866" s="401"/>
      <c r="MPK1866" s="401"/>
      <c r="MPL1866" s="401"/>
      <c r="MPM1866" s="401"/>
      <c r="MPN1866" s="401"/>
      <c r="MPO1866" s="401"/>
      <c r="MPP1866" s="401"/>
      <c r="MPQ1866" s="401"/>
      <c r="MPR1866" s="401"/>
      <c r="MPS1866" s="401"/>
      <c r="MPT1866" s="401"/>
      <c r="MPU1866" s="401"/>
      <c r="MPV1866" s="401"/>
      <c r="MPW1866" s="401"/>
      <c r="MPX1866" s="401"/>
      <c r="MPY1866" s="401"/>
      <c r="MPZ1866" s="401"/>
      <c r="MQA1866" s="401"/>
      <c r="MQB1866" s="401"/>
      <c r="MQC1866" s="401"/>
      <c r="MQD1866" s="401"/>
      <c r="MQE1866" s="401"/>
      <c r="MQF1866" s="401"/>
      <c r="MQG1866" s="401"/>
      <c r="MQH1866" s="401"/>
      <c r="MQI1866" s="401"/>
      <c r="MQJ1866" s="401"/>
      <c r="MQK1866" s="401"/>
      <c r="MQL1866" s="401"/>
      <c r="MQM1866" s="401"/>
      <c r="MQN1866" s="401"/>
      <c r="MQO1866" s="401"/>
      <c r="MQP1866" s="401"/>
      <c r="MQQ1866" s="401"/>
      <c r="MQR1866" s="401"/>
      <c r="MQS1866" s="401"/>
      <c r="MQT1866" s="401"/>
      <c r="MQU1866" s="401"/>
      <c r="MQV1866" s="401"/>
      <c r="MQW1866" s="401"/>
      <c r="MQX1866" s="401"/>
      <c r="MQY1866" s="401"/>
      <c r="MQZ1866" s="401"/>
      <c r="MRA1866" s="401"/>
      <c r="MRB1866" s="401"/>
      <c r="MRC1866" s="401"/>
      <c r="MRD1866" s="401"/>
      <c r="MRE1866" s="401"/>
      <c r="MRF1866" s="401"/>
      <c r="MRG1866" s="401"/>
      <c r="MRH1866" s="401"/>
      <c r="MRI1866" s="401"/>
      <c r="MRJ1866" s="401"/>
      <c r="MRK1866" s="401"/>
      <c r="MRL1866" s="401"/>
      <c r="MRM1866" s="401"/>
      <c r="MRN1866" s="401"/>
      <c r="MRO1866" s="401"/>
      <c r="MRP1866" s="401"/>
      <c r="MRQ1866" s="401"/>
      <c r="MRR1866" s="401"/>
      <c r="MRS1866" s="401"/>
      <c r="MRT1866" s="401"/>
      <c r="MRU1866" s="401"/>
      <c r="MRV1866" s="401"/>
      <c r="MRW1866" s="401"/>
      <c r="MRX1866" s="401"/>
      <c r="MRY1866" s="401"/>
      <c r="MRZ1866" s="401"/>
      <c r="MSA1866" s="401"/>
      <c r="MSB1866" s="401"/>
      <c r="MSC1866" s="401"/>
      <c r="MSD1866" s="401"/>
      <c r="MSE1866" s="401"/>
      <c r="MSF1866" s="401"/>
      <c r="MSG1866" s="401"/>
      <c r="MSH1866" s="401"/>
      <c r="MSI1866" s="401"/>
      <c r="MSJ1866" s="401"/>
      <c r="MSK1866" s="401"/>
      <c r="MSL1866" s="401"/>
      <c r="MSM1866" s="401"/>
      <c r="MSN1866" s="401"/>
      <c r="MSO1866" s="401"/>
      <c r="MSP1866" s="401"/>
      <c r="MSQ1866" s="401"/>
      <c r="MSR1866" s="401"/>
      <c r="MSS1866" s="401"/>
      <c r="MST1866" s="401"/>
      <c r="MSU1866" s="401"/>
      <c r="MSV1866" s="401"/>
      <c r="MSW1866" s="401"/>
      <c r="MSX1866" s="401"/>
      <c r="MSY1866" s="401"/>
      <c r="MSZ1866" s="401"/>
      <c r="MTA1866" s="401"/>
      <c r="MTB1866" s="401"/>
      <c r="MTC1866" s="401"/>
      <c r="MTD1866" s="401"/>
      <c r="MTE1866" s="401"/>
      <c r="MTF1866" s="401"/>
      <c r="MTG1866" s="401"/>
      <c r="MTH1866" s="401"/>
      <c r="MTI1866" s="401"/>
      <c r="MTJ1866" s="401"/>
      <c r="MTK1866" s="401"/>
      <c r="MTL1866" s="401"/>
      <c r="MTM1866" s="401"/>
      <c r="MTN1866" s="401"/>
      <c r="MTO1866" s="401"/>
      <c r="MTP1866" s="401"/>
      <c r="MTQ1866" s="401"/>
      <c r="MTR1866" s="401"/>
      <c r="MTS1866" s="401"/>
      <c r="MTT1866" s="401"/>
      <c r="MTU1866" s="401"/>
      <c r="MTV1866" s="401"/>
      <c r="MTW1866" s="401"/>
      <c r="MTX1866" s="401"/>
      <c r="MTY1866" s="401"/>
      <c r="MTZ1866" s="401"/>
      <c r="MUA1866" s="401"/>
      <c r="MUB1866" s="401"/>
      <c r="MUC1866" s="401"/>
      <c r="MUD1866" s="401"/>
      <c r="MUE1866" s="401"/>
      <c r="MUF1866" s="401"/>
      <c r="MUG1866" s="401"/>
      <c r="MUH1866" s="401"/>
      <c r="MUI1866" s="401"/>
      <c r="MUJ1866" s="401"/>
      <c r="MUK1866" s="401"/>
      <c r="MUL1866" s="401"/>
      <c r="MUM1866" s="401"/>
      <c r="MUN1866" s="401"/>
      <c r="MUO1866" s="401"/>
      <c r="MUP1866" s="401"/>
      <c r="MUQ1866" s="401"/>
      <c r="MUR1866" s="401"/>
      <c r="MUS1866" s="401"/>
      <c r="MUT1866" s="401"/>
      <c r="MUU1866" s="401"/>
      <c r="MUV1866" s="401"/>
      <c r="MUW1866" s="401"/>
      <c r="MUX1866" s="401"/>
      <c r="MUY1866" s="401"/>
      <c r="MUZ1866" s="401"/>
      <c r="MVA1866" s="401"/>
      <c r="MVB1866" s="401"/>
      <c r="MVC1866" s="401"/>
      <c r="MVD1866" s="401"/>
      <c r="MVE1866" s="401"/>
      <c r="MVF1866" s="401"/>
      <c r="MVG1866" s="401"/>
      <c r="MVH1866" s="401"/>
      <c r="MVI1866" s="401"/>
      <c r="MVJ1866" s="401"/>
      <c r="MVK1866" s="401"/>
      <c r="MVL1866" s="401"/>
      <c r="MVM1866" s="401"/>
      <c r="MVN1866" s="401"/>
      <c r="MVO1866" s="401"/>
      <c r="MVP1866" s="401"/>
      <c r="MVQ1866" s="401"/>
      <c r="MVR1866" s="401"/>
      <c r="MVS1866" s="401"/>
      <c r="MVT1866" s="401"/>
      <c r="MVU1866" s="401"/>
      <c r="MVV1866" s="401"/>
      <c r="MVW1866" s="401"/>
      <c r="MVX1866" s="401"/>
      <c r="MVY1866" s="401"/>
      <c r="MVZ1866" s="401"/>
      <c r="MWA1866" s="401"/>
      <c r="MWB1866" s="401"/>
      <c r="MWC1866" s="401"/>
      <c r="MWD1866" s="401"/>
      <c r="MWE1866" s="401"/>
      <c r="MWF1866" s="401"/>
      <c r="MWG1866" s="401"/>
      <c r="MWH1866" s="401"/>
      <c r="MWI1866" s="401"/>
      <c r="MWJ1866" s="401"/>
      <c r="MWK1866" s="401"/>
      <c r="MWL1866" s="401"/>
      <c r="MWM1866" s="401"/>
      <c r="MWN1866" s="401"/>
      <c r="MWO1866" s="401"/>
      <c r="MWP1866" s="401"/>
      <c r="MWQ1866" s="401"/>
      <c r="MWR1866" s="401"/>
      <c r="MWS1866" s="401"/>
      <c r="MWT1866" s="401"/>
      <c r="MWU1866" s="401"/>
      <c r="MWV1866" s="401"/>
      <c r="MWW1866" s="401"/>
      <c r="MWX1866" s="401"/>
      <c r="MWY1866" s="401"/>
      <c r="MWZ1866" s="401"/>
      <c r="MXA1866" s="401"/>
      <c r="MXB1866" s="401"/>
      <c r="MXC1866" s="401"/>
      <c r="MXD1866" s="401"/>
      <c r="MXE1866" s="401"/>
      <c r="MXF1866" s="401"/>
      <c r="MXG1866" s="401"/>
      <c r="MXH1866" s="401"/>
      <c r="MXI1866" s="401"/>
      <c r="MXJ1866" s="401"/>
      <c r="MXK1866" s="401"/>
      <c r="MXL1866" s="401"/>
      <c r="MXM1866" s="401"/>
      <c r="MXN1866" s="401"/>
      <c r="MXO1866" s="401"/>
      <c r="MXP1866" s="401"/>
      <c r="MXQ1866" s="401"/>
      <c r="MXR1866" s="401"/>
      <c r="MXS1866" s="401"/>
      <c r="MXT1866" s="401"/>
      <c r="MXU1866" s="401"/>
      <c r="MXV1866" s="401"/>
      <c r="MXW1866" s="401"/>
      <c r="MXX1866" s="401"/>
      <c r="MXY1866" s="401"/>
      <c r="MXZ1866" s="401"/>
      <c r="MYA1866" s="401"/>
      <c r="MYB1866" s="401"/>
      <c r="MYC1866" s="401"/>
      <c r="MYD1866" s="401"/>
      <c r="MYE1866" s="401"/>
      <c r="MYF1866" s="401"/>
      <c r="MYG1866" s="401"/>
      <c r="MYH1866" s="401"/>
      <c r="MYI1866" s="401"/>
      <c r="MYJ1866" s="401"/>
      <c r="MYK1866" s="401"/>
      <c r="MYL1866" s="401"/>
      <c r="MYM1866" s="401"/>
      <c r="MYN1866" s="401"/>
      <c r="MYO1866" s="401"/>
      <c r="MYP1866" s="401"/>
      <c r="MYQ1866" s="401"/>
      <c r="MYR1866" s="401"/>
      <c r="MYS1866" s="401"/>
      <c r="MYT1866" s="401"/>
      <c r="MYU1866" s="401"/>
      <c r="MYV1866" s="401"/>
      <c r="MYW1866" s="401"/>
      <c r="MYX1866" s="401"/>
      <c r="MYY1866" s="401"/>
      <c r="MYZ1866" s="401"/>
      <c r="MZA1866" s="401"/>
      <c r="MZB1866" s="401"/>
      <c r="MZC1866" s="401"/>
      <c r="MZD1866" s="401"/>
      <c r="MZE1866" s="401"/>
      <c r="MZF1866" s="401"/>
      <c r="MZG1866" s="401"/>
      <c r="MZH1866" s="401"/>
      <c r="MZI1866" s="401"/>
      <c r="MZJ1866" s="401"/>
      <c r="MZK1866" s="401"/>
      <c r="MZL1866" s="401"/>
      <c r="MZM1866" s="401"/>
      <c r="MZN1866" s="401"/>
      <c r="MZO1866" s="401"/>
      <c r="MZP1866" s="401"/>
      <c r="MZQ1866" s="401"/>
      <c r="MZR1866" s="401"/>
      <c r="MZS1866" s="401"/>
      <c r="MZT1866" s="401"/>
      <c r="MZU1866" s="401"/>
      <c r="MZV1866" s="401"/>
      <c r="MZW1866" s="401"/>
      <c r="MZX1866" s="401"/>
      <c r="MZY1866" s="401"/>
      <c r="MZZ1866" s="401"/>
      <c r="NAA1866" s="401"/>
      <c r="NAB1866" s="401"/>
      <c r="NAC1866" s="401"/>
      <c r="NAD1866" s="401"/>
      <c r="NAE1866" s="401"/>
      <c r="NAF1866" s="401"/>
      <c r="NAG1866" s="401"/>
      <c r="NAH1866" s="401"/>
      <c r="NAI1866" s="401"/>
      <c r="NAJ1866" s="401"/>
      <c r="NAK1866" s="401"/>
      <c r="NAL1866" s="401"/>
      <c r="NAM1866" s="401"/>
      <c r="NAN1866" s="401"/>
      <c r="NAO1866" s="401"/>
      <c r="NAP1866" s="401"/>
      <c r="NAQ1866" s="401"/>
      <c r="NAR1866" s="401"/>
      <c r="NAS1866" s="401"/>
      <c r="NAT1866" s="401"/>
      <c r="NAU1866" s="401"/>
      <c r="NAV1866" s="401"/>
      <c r="NAW1866" s="401"/>
      <c r="NAX1866" s="401"/>
      <c r="NAY1866" s="401"/>
      <c r="NAZ1866" s="401"/>
      <c r="NBA1866" s="401"/>
      <c r="NBB1866" s="401"/>
      <c r="NBC1866" s="401"/>
      <c r="NBD1866" s="401"/>
      <c r="NBE1866" s="401"/>
      <c r="NBF1866" s="401"/>
      <c r="NBG1866" s="401"/>
      <c r="NBH1866" s="401"/>
      <c r="NBI1866" s="401"/>
      <c r="NBJ1866" s="401"/>
      <c r="NBK1866" s="401"/>
      <c r="NBL1866" s="401"/>
      <c r="NBM1866" s="401"/>
      <c r="NBN1866" s="401"/>
      <c r="NBO1866" s="401"/>
      <c r="NBP1866" s="401"/>
      <c r="NBQ1866" s="401"/>
      <c r="NBR1866" s="401"/>
      <c r="NBS1866" s="401"/>
      <c r="NBT1866" s="401"/>
      <c r="NBU1866" s="401"/>
      <c r="NBV1866" s="401"/>
      <c r="NBW1866" s="401"/>
      <c r="NBX1866" s="401"/>
      <c r="NBY1866" s="401"/>
      <c r="NBZ1866" s="401"/>
      <c r="NCA1866" s="401"/>
      <c r="NCB1866" s="401"/>
      <c r="NCC1866" s="401"/>
      <c r="NCD1866" s="401"/>
      <c r="NCE1866" s="401"/>
      <c r="NCF1866" s="401"/>
      <c r="NCG1866" s="401"/>
      <c r="NCH1866" s="401"/>
      <c r="NCI1866" s="401"/>
      <c r="NCJ1866" s="401"/>
      <c r="NCK1866" s="401"/>
      <c r="NCL1866" s="401"/>
      <c r="NCM1866" s="401"/>
      <c r="NCN1866" s="401"/>
      <c r="NCO1866" s="401"/>
      <c r="NCP1866" s="401"/>
      <c r="NCQ1866" s="401"/>
      <c r="NCR1866" s="401"/>
      <c r="NCS1866" s="401"/>
      <c r="NCT1866" s="401"/>
      <c r="NCU1866" s="401"/>
      <c r="NCV1866" s="401"/>
      <c r="NCW1866" s="401"/>
      <c r="NCX1866" s="401"/>
      <c r="NCY1866" s="401"/>
      <c r="NCZ1866" s="401"/>
      <c r="NDA1866" s="401"/>
      <c r="NDB1866" s="401"/>
      <c r="NDC1866" s="401"/>
      <c r="NDD1866" s="401"/>
      <c r="NDE1866" s="401"/>
      <c r="NDF1866" s="401"/>
      <c r="NDG1866" s="401"/>
      <c r="NDH1866" s="401"/>
      <c r="NDI1866" s="401"/>
      <c r="NDJ1866" s="401"/>
      <c r="NDK1866" s="401"/>
      <c r="NDL1866" s="401"/>
      <c r="NDM1866" s="401"/>
      <c r="NDN1866" s="401"/>
      <c r="NDO1866" s="401"/>
      <c r="NDP1866" s="401"/>
      <c r="NDQ1866" s="401"/>
      <c r="NDR1866" s="401"/>
      <c r="NDS1866" s="401"/>
      <c r="NDT1866" s="401"/>
      <c r="NDU1866" s="401"/>
      <c r="NDV1866" s="401"/>
      <c r="NDW1866" s="401"/>
      <c r="NDX1866" s="401"/>
      <c r="NDY1866" s="401"/>
      <c r="NDZ1866" s="401"/>
      <c r="NEA1866" s="401"/>
      <c r="NEB1866" s="401"/>
      <c r="NEC1866" s="401"/>
      <c r="NED1866" s="401"/>
      <c r="NEE1866" s="401"/>
      <c r="NEF1866" s="401"/>
      <c r="NEG1866" s="401"/>
      <c r="NEH1866" s="401"/>
      <c r="NEI1866" s="401"/>
      <c r="NEJ1866" s="401"/>
      <c r="NEK1866" s="401"/>
      <c r="NEL1866" s="401"/>
      <c r="NEM1866" s="401"/>
      <c r="NEN1866" s="401"/>
      <c r="NEO1866" s="401"/>
      <c r="NEP1866" s="401"/>
      <c r="NEQ1866" s="401"/>
      <c r="NER1866" s="401"/>
      <c r="NES1866" s="401"/>
      <c r="NET1866" s="401"/>
      <c r="NEU1866" s="401"/>
      <c r="NEV1866" s="401"/>
      <c r="NEW1866" s="401"/>
      <c r="NEX1866" s="401"/>
      <c r="NEY1866" s="401"/>
      <c r="NEZ1866" s="401"/>
      <c r="NFA1866" s="401"/>
      <c r="NFB1866" s="401"/>
      <c r="NFC1866" s="401"/>
      <c r="NFD1866" s="401"/>
      <c r="NFE1866" s="401"/>
      <c r="NFF1866" s="401"/>
      <c r="NFG1866" s="401"/>
      <c r="NFH1866" s="401"/>
      <c r="NFI1866" s="401"/>
      <c r="NFJ1866" s="401"/>
      <c r="NFK1866" s="401"/>
      <c r="NFL1866" s="401"/>
      <c r="NFM1866" s="401"/>
      <c r="NFN1866" s="401"/>
      <c r="NFO1866" s="401"/>
      <c r="NFP1866" s="401"/>
      <c r="NFQ1866" s="401"/>
      <c r="NFR1866" s="401"/>
      <c r="NFS1866" s="401"/>
      <c r="NFT1866" s="401"/>
      <c r="NFU1866" s="401"/>
      <c r="NFV1866" s="401"/>
      <c r="NFW1866" s="401"/>
      <c r="NFX1866" s="401"/>
      <c r="NFY1866" s="401"/>
      <c r="NFZ1866" s="401"/>
      <c r="NGA1866" s="401"/>
      <c r="NGB1866" s="401"/>
      <c r="NGC1866" s="401"/>
      <c r="NGD1866" s="401"/>
      <c r="NGE1866" s="401"/>
      <c r="NGF1866" s="401"/>
      <c r="NGG1866" s="401"/>
      <c r="NGH1866" s="401"/>
      <c r="NGI1866" s="401"/>
      <c r="NGJ1866" s="401"/>
      <c r="NGK1866" s="401"/>
      <c r="NGL1866" s="401"/>
      <c r="NGM1866" s="401"/>
      <c r="NGN1866" s="401"/>
      <c r="NGO1866" s="401"/>
      <c r="NGP1866" s="401"/>
      <c r="NGQ1866" s="401"/>
      <c r="NGR1866" s="401"/>
      <c r="NGS1866" s="401"/>
      <c r="NGT1866" s="401"/>
      <c r="NGU1866" s="401"/>
      <c r="NGV1866" s="401"/>
      <c r="NGW1866" s="401"/>
      <c r="NGX1866" s="401"/>
      <c r="NGY1866" s="401"/>
      <c r="NGZ1866" s="401"/>
      <c r="NHA1866" s="401"/>
      <c r="NHB1866" s="401"/>
      <c r="NHC1866" s="401"/>
      <c r="NHD1866" s="401"/>
      <c r="NHE1866" s="401"/>
      <c r="NHF1866" s="401"/>
      <c r="NHG1866" s="401"/>
      <c r="NHH1866" s="401"/>
      <c r="NHI1866" s="401"/>
      <c r="NHJ1866" s="401"/>
      <c r="NHK1866" s="401"/>
      <c r="NHL1866" s="401"/>
      <c r="NHM1866" s="401"/>
      <c r="NHN1866" s="401"/>
      <c r="NHO1866" s="401"/>
      <c r="NHP1866" s="401"/>
      <c r="NHQ1866" s="401"/>
      <c r="NHR1866" s="401"/>
      <c r="NHS1866" s="401"/>
      <c r="NHT1866" s="401"/>
      <c r="NHU1866" s="401"/>
      <c r="NHV1866" s="401"/>
      <c r="NHW1866" s="401"/>
      <c r="NHX1866" s="401"/>
      <c r="NHY1866" s="401"/>
      <c r="NHZ1866" s="401"/>
      <c r="NIA1866" s="401"/>
      <c r="NIB1866" s="401"/>
      <c r="NIC1866" s="401"/>
      <c r="NID1866" s="401"/>
      <c r="NIE1866" s="401"/>
      <c r="NIF1866" s="401"/>
      <c r="NIG1866" s="401"/>
      <c r="NIH1866" s="401"/>
      <c r="NII1866" s="401"/>
      <c r="NIJ1866" s="401"/>
      <c r="NIK1866" s="401"/>
      <c r="NIL1866" s="401"/>
      <c r="NIM1866" s="401"/>
      <c r="NIN1866" s="401"/>
      <c r="NIO1866" s="401"/>
      <c r="NIP1866" s="401"/>
      <c r="NIQ1866" s="401"/>
      <c r="NIR1866" s="401"/>
      <c r="NIS1866" s="401"/>
      <c r="NIT1866" s="401"/>
      <c r="NIU1866" s="401"/>
      <c r="NIV1866" s="401"/>
      <c r="NIW1866" s="401"/>
      <c r="NIX1866" s="401"/>
      <c r="NIY1866" s="401"/>
      <c r="NIZ1866" s="401"/>
      <c r="NJA1866" s="401"/>
      <c r="NJB1866" s="401"/>
      <c r="NJC1866" s="401"/>
      <c r="NJD1866" s="401"/>
      <c r="NJE1866" s="401"/>
      <c r="NJF1866" s="401"/>
      <c r="NJG1866" s="401"/>
      <c r="NJH1866" s="401"/>
      <c r="NJI1866" s="401"/>
      <c r="NJJ1866" s="401"/>
      <c r="NJK1866" s="401"/>
      <c r="NJL1866" s="401"/>
      <c r="NJM1866" s="401"/>
      <c r="NJN1866" s="401"/>
      <c r="NJO1866" s="401"/>
      <c r="NJP1866" s="401"/>
      <c r="NJQ1866" s="401"/>
      <c r="NJR1866" s="401"/>
      <c r="NJS1866" s="401"/>
      <c r="NJT1866" s="401"/>
      <c r="NJU1866" s="401"/>
      <c r="NJV1866" s="401"/>
      <c r="NJW1866" s="401"/>
      <c r="NJX1866" s="401"/>
      <c r="NJY1866" s="401"/>
      <c r="NJZ1866" s="401"/>
      <c r="NKA1866" s="401"/>
      <c r="NKB1866" s="401"/>
      <c r="NKC1866" s="401"/>
      <c r="NKD1866" s="401"/>
      <c r="NKE1866" s="401"/>
      <c r="NKF1866" s="401"/>
      <c r="NKG1866" s="401"/>
      <c r="NKH1866" s="401"/>
      <c r="NKI1866" s="401"/>
      <c r="NKJ1866" s="401"/>
      <c r="NKK1866" s="401"/>
      <c r="NKL1866" s="401"/>
      <c r="NKM1866" s="401"/>
      <c r="NKN1866" s="401"/>
      <c r="NKO1866" s="401"/>
      <c r="NKP1866" s="401"/>
      <c r="NKQ1866" s="401"/>
      <c r="NKR1866" s="401"/>
      <c r="NKS1866" s="401"/>
      <c r="NKT1866" s="401"/>
      <c r="NKU1866" s="401"/>
      <c r="NKV1866" s="401"/>
      <c r="NKW1866" s="401"/>
      <c r="NKX1866" s="401"/>
      <c r="NKY1866" s="401"/>
      <c r="NKZ1866" s="401"/>
      <c r="NLA1866" s="401"/>
      <c r="NLB1866" s="401"/>
      <c r="NLC1866" s="401"/>
      <c r="NLD1866" s="401"/>
      <c r="NLE1866" s="401"/>
      <c r="NLF1866" s="401"/>
      <c r="NLG1866" s="401"/>
      <c r="NLH1866" s="401"/>
      <c r="NLI1866" s="401"/>
      <c r="NLJ1866" s="401"/>
      <c r="NLK1866" s="401"/>
      <c r="NLL1866" s="401"/>
      <c r="NLM1866" s="401"/>
      <c r="NLN1866" s="401"/>
      <c r="NLO1866" s="401"/>
      <c r="NLP1866" s="401"/>
      <c r="NLQ1866" s="401"/>
      <c r="NLR1866" s="401"/>
      <c r="NLS1866" s="401"/>
      <c r="NLT1866" s="401"/>
      <c r="NLU1866" s="401"/>
      <c r="NLV1866" s="401"/>
      <c r="NLW1866" s="401"/>
      <c r="NLX1866" s="401"/>
      <c r="NLY1866" s="401"/>
      <c r="NLZ1866" s="401"/>
      <c r="NMA1866" s="401"/>
      <c r="NMB1866" s="401"/>
      <c r="NMC1866" s="401"/>
      <c r="NMD1866" s="401"/>
      <c r="NME1866" s="401"/>
      <c r="NMF1866" s="401"/>
      <c r="NMG1866" s="401"/>
      <c r="NMH1866" s="401"/>
      <c r="NMI1866" s="401"/>
      <c r="NMJ1866" s="401"/>
      <c r="NMK1866" s="401"/>
      <c r="NML1866" s="401"/>
      <c r="NMM1866" s="401"/>
      <c r="NMN1866" s="401"/>
      <c r="NMO1866" s="401"/>
      <c r="NMP1866" s="401"/>
      <c r="NMQ1866" s="401"/>
      <c r="NMR1866" s="401"/>
      <c r="NMS1866" s="401"/>
      <c r="NMT1866" s="401"/>
      <c r="NMU1866" s="401"/>
      <c r="NMV1866" s="401"/>
      <c r="NMW1866" s="401"/>
      <c r="NMX1866" s="401"/>
      <c r="NMY1866" s="401"/>
      <c r="NMZ1866" s="401"/>
      <c r="NNA1866" s="401"/>
      <c r="NNB1866" s="401"/>
      <c r="NNC1866" s="401"/>
      <c r="NND1866" s="401"/>
      <c r="NNE1866" s="401"/>
      <c r="NNF1866" s="401"/>
      <c r="NNG1866" s="401"/>
      <c r="NNH1866" s="401"/>
      <c r="NNI1866" s="401"/>
      <c r="NNJ1866" s="401"/>
      <c r="NNK1866" s="401"/>
      <c r="NNL1866" s="401"/>
      <c r="NNM1866" s="401"/>
      <c r="NNN1866" s="401"/>
      <c r="NNO1866" s="401"/>
      <c r="NNP1866" s="401"/>
      <c r="NNQ1866" s="401"/>
      <c r="NNR1866" s="401"/>
      <c r="NNS1866" s="401"/>
      <c r="NNT1866" s="401"/>
      <c r="NNU1866" s="401"/>
      <c r="NNV1866" s="401"/>
      <c r="NNW1866" s="401"/>
      <c r="NNX1866" s="401"/>
      <c r="NNY1866" s="401"/>
      <c r="NNZ1866" s="401"/>
      <c r="NOA1866" s="401"/>
      <c r="NOB1866" s="401"/>
      <c r="NOC1866" s="401"/>
      <c r="NOD1866" s="401"/>
      <c r="NOE1866" s="401"/>
      <c r="NOF1866" s="401"/>
      <c r="NOG1866" s="401"/>
      <c r="NOH1866" s="401"/>
      <c r="NOI1866" s="401"/>
      <c r="NOJ1866" s="401"/>
      <c r="NOK1866" s="401"/>
      <c r="NOL1866" s="401"/>
      <c r="NOM1866" s="401"/>
      <c r="NON1866" s="401"/>
      <c r="NOO1866" s="401"/>
      <c r="NOP1866" s="401"/>
      <c r="NOQ1866" s="401"/>
      <c r="NOR1866" s="401"/>
      <c r="NOS1866" s="401"/>
      <c r="NOT1866" s="401"/>
      <c r="NOU1866" s="401"/>
      <c r="NOV1866" s="401"/>
      <c r="NOW1866" s="401"/>
      <c r="NOX1866" s="401"/>
      <c r="NOY1866" s="401"/>
      <c r="NOZ1866" s="401"/>
      <c r="NPA1866" s="401"/>
      <c r="NPB1866" s="401"/>
      <c r="NPC1866" s="401"/>
      <c r="NPD1866" s="401"/>
      <c r="NPE1866" s="401"/>
      <c r="NPF1866" s="401"/>
      <c r="NPG1866" s="401"/>
      <c r="NPH1866" s="401"/>
      <c r="NPI1866" s="401"/>
      <c r="NPJ1866" s="401"/>
      <c r="NPK1866" s="401"/>
      <c r="NPL1866" s="401"/>
      <c r="NPM1866" s="401"/>
      <c r="NPN1866" s="401"/>
      <c r="NPO1866" s="401"/>
      <c r="NPP1866" s="401"/>
      <c r="NPQ1866" s="401"/>
      <c r="NPR1866" s="401"/>
      <c r="NPS1866" s="401"/>
      <c r="NPT1866" s="401"/>
      <c r="NPU1866" s="401"/>
      <c r="NPV1866" s="401"/>
      <c r="NPW1866" s="401"/>
      <c r="NPX1866" s="401"/>
      <c r="NPY1866" s="401"/>
      <c r="NPZ1866" s="401"/>
      <c r="NQA1866" s="401"/>
      <c r="NQB1866" s="401"/>
      <c r="NQC1866" s="401"/>
      <c r="NQD1866" s="401"/>
      <c r="NQE1866" s="401"/>
      <c r="NQF1866" s="401"/>
      <c r="NQG1866" s="401"/>
      <c r="NQH1866" s="401"/>
      <c r="NQI1866" s="401"/>
      <c r="NQJ1866" s="401"/>
      <c r="NQK1866" s="401"/>
      <c r="NQL1866" s="401"/>
      <c r="NQM1866" s="401"/>
      <c r="NQN1866" s="401"/>
      <c r="NQO1866" s="401"/>
      <c r="NQP1866" s="401"/>
      <c r="NQQ1866" s="401"/>
      <c r="NQR1866" s="401"/>
      <c r="NQS1866" s="401"/>
      <c r="NQT1866" s="401"/>
      <c r="NQU1866" s="401"/>
      <c r="NQV1866" s="401"/>
      <c r="NQW1866" s="401"/>
      <c r="NQX1866" s="401"/>
      <c r="NQY1866" s="401"/>
      <c r="NQZ1866" s="401"/>
      <c r="NRA1866" s="401"/>
      <c r="NRB1866" s="401"/>
      <c r="NRC1866" s="401"/>
      <c r="NRD1866" s="401"/>
      <c r="NRE1866" s="401"/>
      <c r="NRF1866" s="401"/>
      <c r="NRG1866" s="401"/>
      <c r="NRH1866" s="401"/>
      <c r="NRI1866" s="401"/>
      <c r="NRJ1866" s="401"/>
      <c r="NRK1866" s="401"/>
      <c r="NRL1866" s="401"/>
      <c r="NRM1866" s="401"/>
      <c r="NRN1866" s="401"/>
      <c r="NRO1866" s="401"/>
      <c r="NRP1866" s="401"/>
      <c r="NRQ1866" s="401"/>
      <c r="NRR1866" s="401"/>
      <c r="NRS1866" s="401"/>
      <c r="NRT1866" s="401"/>
      <c r="NRU1866" s="401"/>
      <c r="NRV1866" s="401"/>
      <c r="NRW1866" s="401"/>
      <c r="NRX1866" s="401"/>
      <c r="NRY1866" s="401"/>
      <c r="NRZ1866" s="401"/>
      <c r="NSA1866" s="401"/>
      <c r="NSB1866" s="401"/>
      <c r="NSC1866" s="401"/>
      <c r="NSD1866" s="401"/>
      <c r="NSE1866" s="401"/>
      <c r="NSF1866" s="401"/>
      <c r="NSG1866" s="401"/>
      <c r="NSH1866" s="401"/>
      <c r="NSI1866" s="401"/>
      <c r="NSJ1866" s="401"/>
      <c r="NSK1866" s="401"/>
      <c r="NSL1866" s="401"/>
      <c r="NSM1866" s="401"/>
      <c r="NSN1866" s="401"/>
      <c r="NSO1866" s="401"/>
      <c r="NSP1866" s="401"/>
      <c r="NSQ1866" s="401"/>
      <c r="NSR1866" s="401"/>
      <c r="NSS1866" s="401"/>
      <c r="NST1866" s="401"/>
      <c r="NSU1866" s="401"/>
      <c r="NSV1866" s="401"/>
      <c r="NSW1866" s="401"/>
      <c r="NSX1866" s="401"/>
      <c r="NSY1866" s="401"/>
      <c r="NSZ1866" s="401"/>
      <c r="NTA1866" s="401"/>
      <c r="NTB1866" s="401"/>
      <c r="NTC1866" s="401"/>
      <c r="NTD1866" s="401"/>
      <c r="NTE1866" s="401"/>
      <c r="NTF1866" s="401"/>
      <c r="NTG1866" s="401"/>
      <c r="NTH1866" s="401"/>
      <c r="NTI1866" s="401"/>
      <c r="NTJ1866" s="401"/>
      <c r="NTK1866" s="401"/>
      <c r="NTL1866" s="401"/>
      <c r="NTM1866" s="401"/>
      <c r="NTN1866" s="401"/>
      <c r="NTO1866" s="401"/>
      <c r="NTP1866" s="401"/>
      <c r="NTQ1866" s="401"/>
      <c r="NTR1866" s="401"/>
      <c r="NTS1866" s="401"/>
      <c r="NTT1866" s="401"/>
      <c r="NTU1866" s="401"/>
      <c r="NTV1866" s="401"/>
      <c r="NTW1866" s="401"/>
      <c r="NTX1866" s="401"/>
      <c r="NTY1866" s="401"/>
      <c r="NTZ1866" s="401"/>
      <c r="NUA1866" s="401"/>
      <c r="NUB1866" s="401"/>
      <c r="NUC1866" s="401"/>
      <c r="NUD1866" s="401"/>
      <c r="NUE1866" s="401"/>
      <c r="NUF1866" s="401"/>
      <c r="NUG1866" s="401"/>
      <c r="NUH1866" s="401"/>
      <c r="NUI1866" s="401"/>
      <c r="NUJ1866" s="401"/>
      <c r="NUK1866" s="401"/>
      <c r="NUL1866" s="401"/>
      <c r="NUM1866" s="401"/>
      <c r="NUN1866" s="401"/>
      <c r="NUO1866" s="401"/>
      <c r="NUP1866" s="401"/>
      <c r="NUQ1866" s="401"/>
      <c r="NUR1866" s="401"/>
      <c r="NUS1866" s="401"/>
      <c r="NUT1866" s="401"/>
      <c r="NUU1866" s="401"/>
      <c r="NUV1866" s="401"/>
      <c r="NUW1866" s="401"/>
      <c r="NUX1866" s="401"/>
      <c r="NUY1866" s="401"/>
      <c r="NUZ1866" s="401"/>
      <c r="NVA1866" s="401"/>
      <c r="NVB1866" s="401"/>
      <c r="NVC1866" s="401"/>
      <c r="NVD1866" s="401"/>
      <c r="NVE1866" s="401"/>
      <c r="NVF1866" s="401"/>
      <c r="NVG1866" s="401"/>
      <c r="NVH1866" s="401"/>
      <c r="NVI1866" s="401"/>
      <c r="NVJ1866" s="401"/>
      <c r="NVK1866" s="401"/>
      <c r="NVL1866" s="401"/>
      <c r="NVM1866" s="401"/>
      <c r="NVN1866" s="401"/>
      <c r="NVO1866" s="401"/>
      <c r="NVP1866" s="401"/>
      <c r="NVQ1866" s="401"/>
      <c r="NVR1866" s="401"/>
      <c r="NVS1866" s="401"/>
      <c r="NVT1866" s="401"/>
      <c r="NVU1866" s="401"/>
      <c r="NVV1866" s="401"/>
      <c r="NVW1866" s="401"/>
      <c r="NVX1866" s="401"/>
      <c r="NVY1866" s="401"/>
      <c r="NVZ1866" s="401"/>
      <c r="NWA1866" s="401"/>
      <c r="NWB1866" s="401"/>
      <c r="NWC1866" s="401"/>
      <c r="NWD1866" s="401"/>
      <c r="NWE1866" s="401"/>
      <c r="NWF1866" s="401"/>
      <c r="NWG1866" s="401"/>
      <c r="NWH1866" s="401"/>
      <c r="NWI1866" s="401"/>
      <c r="NWJ1866" s="401"/>
      <c r="NWK1866" s="401"/>
      <c r="NWL1866" s="401"/>
      <c r="NWM1866" s="401"/>
      <c r="NWN1866" s="401"/>
      <c r="NWO1866" s="401"/>
      <c r="NWP1866" s="401"/>
      <c r="NWQ1866" s="401"/>
      <c r="NWR1866" s="401"/>
      <c r="NWS1866" s="401"/>
      <c r="NWT1866" s="401"/>
      <c r="NWU1866" s="401"/>
      <c r="NWV1866" s="401"/>
      <c r="NWW1866" s="401"/>
      <c r="NWX1866" s="401"/>
      <c r="NWY1866" s="401"/>
      <c r="NWZ1866" s="401"/>
      <c r="NXA1866" s="401"/>
      <c r="NXB1866" s="401"/>
      <c r="NXC1866" s="401"/>
      <c r="NXD1866" s="401"/>
      <c r="NXE1866" s="401"/>
      <c r="NXF1866" s="401"/>
      <c r="NXG1866" s="401"/>
      <c r="NXH1866" s="401"/>
      <c r="NXI1866" s="401"/>
      <c r="NXJ1866" s="401"/>
      <c r="NXK1866" s="401"/>
      <c r="NXL1866" s="401"/>
      <c r="NXM1866" s="401"/>
      <c r="NXN1866" s="401"/>
      <c r="NXO1866" s="401"/>
      <c r="NXP1866" s="401"/>
      <c r="NXQ1866" s="401"/>
      <c r="NXR1866" s="401"/>
      <c r="NXS1866" s="401"/>
      <c r="NXT1866" s="401"/>
      <c r="NXU1866" s="401"/>
      <c r="NXV1866" s="401"/>
      <c r="NXW1866" s="401"/>
      <c r="NXX1866" s="401"/>
      <c r="NXY1866" s="401"/>
      <c r="NXZ1866" s="401"/>
      <c r="NYA1866" s="401"/>
      <c r="NYB1866" s="401"/>
      <c r="NYC1866" s="401"/>
      <c r="NYD1866" s="401"/>
      <c r="NYE1866" s="401"/>
      <c r="NYF1866" s="401"/>
      <c r="NYG1866" s="401"/>
      <c r="NYH1866" s="401"/>
      <c r="NYI1866" s="401"/>
      <c r="NYJ1866" s="401"/>
      <c r="NYK1866" s="401"/>
      <c r="NYL1866" s="401"/>
      <c r="NYM1866" s="401"/>
      <c r="NYN1866" s="401"/>
      <c r="NYO1866" s="401"/>
      <c r="NYP1866" s="401"/>
      <c r="NYQ1866" s="401"/>
      <c r="NYR1866" s="401"/>
      <c r="NYS1866" s="401"/>
      <c r="NYT1866" s="401"/>
      <c r="NYU1866" s="401"/>
      <c r="NYV1866" s="401"/>
      <c r="NYW1866" s="401"/>
      <c r="NYX1866" s="401"/>
      <c r="NYY1866" s="401"/>
      <c r="NYZ1866" s="401"/>
      <c r="NZA1866" s="401"/>
      <c r="NZB1866" s="401"/>
      <c r="NZC1866" s="401"/>
      <c r="NZD1866" s="401"/>
      <c r="NZE1866" s="401"/>
      <c r="NZF1866" s="401"/>
      <c r="NZG1866" s="401"/>
      <c r="NZH1866" s="401"/>
      <c r="NZI1866" s="401"/>
      <c r="NZJ1866" s="401"/>
      <c r="NZK1866" s="401"/>
      <c r="NZL1866" s="401"/>
      <c r="NZM1866" s="401"/>
      <c r="NZN1866" s="401"/>
      <c r="NZO1866" s="401"/>
      <c r="NZP1866" s="401"/>
      <c r="NZQ1866" s="401"/>
      <c r="NZR1866" s="401"/>
      <c r="NZS1866" s="401"/>
      <c r="NZT1866" s="401"/>
      <c r="NZU1866" s="401"/>
      <c r="NZV1866" s="401"/>
      <c r="NZW1866" s="401"/>
      <c r="NZX1866" s="401"/>
      <c r="NZY1866" s="401"/>
      <c r="NZZ1866" s="401"/>
      <c r="OAA1866" s="401"/>
      <c r="OAB1866" s="401"/>
      <c r="OAC1866" s="401"/>
      <c r="OAD1866" s="401"/>
      <c r="OAE1866" s="401"/>
      <c r="OAF1866" s="401"/>
      <c r="OAG1866" s="401"/>
      <c r="OAH1866" s="401"/>
      <c r="OAI1866" s="401"/>
      <c r="OAJ1866" s="401"/>
      <c r="OAK1866" s="401"/>
      <c r="OAL1866" s="401"/>
      <c r="OAM1866" s="401"/>
      <c r="OAN1866" s="401"/>
      <c r="OAO1866" s="401"/>
      <c r="OAP1866" s="401"/>
      <c r="OAQ1866" s="401"/>
      <c r="OAR1866" s="401"/>
      <c r="OAS1866" s="401"/>
      <c r="OAT1866" s="401"/>
      <c r="OAU1866" s="401"/>
      <c r="OAV1866" s="401"/>
      <c r="OAW1866" s="401"/>
      <c r="OAX1866" s="401"/>
      <c r="OAY1866" s="401"/>
      <c r="OAZ1866" s="401"/>
      <c r="OBA1866" s="401"/>
      <c r="OBB1866" s="401"/>
      <c r="OBC1866" s="401"/>
      <c r="OBD1866" s="401"/>
      <c r="OBE1866" s="401"/>
      <c r="OBF1866" s="401"/>
      <c r="OBG1866" s="401"/>
      <c r="OBH1866" s="401"/>
      <c r="OBI1866" s="401"/>
      <c r="OBJ1866" s="401"/>
      <c r="OBK1866" s="401"/>
      <c r="OBL1866" s="401"/>
      <c r="OBM1866" s="401"/>
      <c r="OBN1866" s="401"/>
      <c r="OBO1866" s="401"/>
      <c r="OBP1866" s="401"/>
      <c r="OBQ1866" s="401"/>
      <c r="OBR1866" s="401"/>
      <c r="OBS1866" s="401"/>
      <c r="OBT1866" s="401"/>
      <c r="OBU1866" s="401"/>
      <c r="OBV1866" s="401"/>
      <c r="OBW1866" s="401"/>
      <c r="OBX1866" s="401"/>
      <c r="OBY1866" s="401"/>
      <c r="OBZ1866" s="401"/>
      <c r="OCA1866" s="401"/>
      <c r="OCB1866" s="401"/>
      <c r="OCC1866" s="401"/>
      <c r="OCD1866" s="401"/>
      <c r="OCE1866" s="401"/>
      <c r="OCF1866" s="401"/>
      <c r="OCG1866" s="401"/>
      <c r="OCH1866" s="401"/>
      <c r="OCI1866" s="401"/>
      <c r="OCJ1866" s="401"/>
      <c r="OCK1866" s="401"/>
      <c r="OCL1866" s="401"/>
      <c r="OCM1866" s="401"/>
      <c r="OCN1866" s="401"/>
      <c r="OCO1866" s="401"/>
      <c r="OCP1866" s="401"/>
      <c r="OCQ1866" s="401"/>
      <c r="OCR1866" s="401"/>
      <c r="OCS1866" s="401"/>
      <c r="OCT1866" s="401"/>
      <c r="OCU1866" s="401"/>
      <c r="OCV1866" s="401"/>
      <c r="OCW1866" s="401"/>
      <c r="OCX1866" s="401"/>
      <c r="OCY1866" s="401"/>
      <c r="OCZ1866" s="401"/>
      <c r="ODA1866" s="401"/>
      <c r="ODB1866" s="401"/>
      <c r="ODC1866" s="401"/>
      <c r="ODD1866" s="401"/>
      <c r="ODE1866" s="401"/>
      <c r="ODF1866" s="401"/>
      <c r="ODG1866" s="401"/>
      <c r="ODH1866" s="401"/>
      <c r="ODI1866" s="401"/>
      <c r="ODJ1866" s="401"/>
      <c r="ODK1866" s="401"/>
      <c r="ODL1866" s="401"/>
      <c r="ODM1866" s="401"/>
      <c r="ODN1866" s="401"/>
      <c r="ODO1866" s="401"/>
      <c r="ODP1866" s="401"/>
      <c r="ODQ1866" s="401"/>
      <c r="ODR1866" s="401"/>
      <c r="ODS1866" s="401"/>
      <c r="ODT1866" s="401"/>
      <c r="ODU1866" s="401"/>
      <c r="ODV1866" s="401"/>
      <c r="ODW1866" s="401"/>
      <c r="ODX1866" s="401"/>
      <c r="ODY1866" s="401"/>
      <c r="ODZ1866" s="401"/>
      <c r="OEA1866" s="401"/>
      <c r="OEB1866" s="401"/>
      <c r="OEC1866" s="401"/>
      <c r="OED1866" s="401"/>
      <c r="OEE1866" s="401"/>
      <c r="OEF1866" s="401"/>
      <c r="OEG1866" s="401"/>
      <c r="OEH1866" s="401"/>
      <c r="OEI1866" s="401"/>
      <c r="OEJ1866" s="401"/>
      <c r="OEK1866" s="401"/>
      <c r="OEL1866" s="401"/>
      <c r="OEM1866" s="401"/>
      <c r="OEN1866" s="401"/>
      <c r="OEO1866" s="401"/>
      <c r="OEP1866" s="401"/>
      <c r="OEQ1866" s="401"/>
      <c r="OER1866" s="401"/>
      <c r="OES1866" s="401"/>
      <c r="OET1866" s="401"/>
      <c r="OEU1866" s="401"/>
      <c r="OEV1866" s="401"/>
      <c r="OEW1866" s="401"/>
      <c r="OEX1866" s="401"/>
      <c r="OEY1866" s="401"/>
      <c r="OEZ1866" s="401"/>
      <c r="OFA1866" s="401"/>
      <c r="OFB1866" s="401"/>
      <c r="OFC1866" s="401"/>
      <c r="OFD1866" s="401"/>
      <c r="OFE1866" s="401"/>
      <c r="OFF1866" s="401"/>
      <c r="OFG1866" s="401"/>
      <c r="OFH1866" s="401"/>
      <c r="OFI1866" s="401"/>
      <c r="OFJ1866" s="401"/>
      <c r="OFK1866" s="401"/>
      <c r="OFL1866" s="401"/>
      <c r="OFM1866" s="401"/>
      <c r="OFN1866" s="401"/>
      <c r="OFO1866" s="401"/>
      <c r="OFP1866" s="401"/>
      <c r="OFQ1866" s="401"/>
      <c r="OFR1866" s="401"/>
      <c r="OFS1866" s="401"/>
      <c r="OFT1866" s="401"/>
      <c r="OFU1866" s="401"/>
      <c r="OFV1866" s="401"/>
      <c r="OFW1866" s="401"/>
      <c r="OFX1866" s="401"/>
      <c r="OFY1866" s="401"/>
      <c r="OFZ1866" s="401"/>
      <c r="OGA1866" s="401"/>
      <c r="OGB1866" s="401"/>
      <c r="OGC1866" s="401"/>
      <c r="OGD1866" s="401"/>
      <c r="OGE1866" s="401"/>
      <c r="OGF1866" s="401"/>
      <c r="OGG1866" s="401"/>
      <c r="OGH1866" s="401"/>
      <c r="OGI1866" s="401"/>
      <c r="OGJ1866" s="401"/>
      <c r="OGK1866" s="401"/>
      <c r="OGL1866" s="401"/>
      <c r="OGM1866" s="401"/>
      <c r="OGN1866" s="401"/>
      <c r="OGO1866" s="401"/>
      <c r="OGP1866" s="401"/>
      <c r="OGQ1866" s="401"/>
      <c r="OGR1866" s="401"/>
      <c r="OGS1866" s="401"/>
      <c r="OGT1866" s="401"/>
      <c r="OGU1866" s="401"/>
      <c r="OGV1866" s="401"/>
      <c r="OGW1866" s="401"/>
      <c r="OGX1866" s="401"/>
      <c r="OGY1866" s="401"/>
      <c r="OGZ1866" s="401"/>
      <c r="OHA1866" s="401"/>
      <c r="OHB1866" s="401"/>
      <c r="OHC1866" s="401"/>
      <c r="OHD1866" s="401"/>
      <c r="OHE1866" s="401"/>
      <c r="OHF1866" s="401"/>
      <c r="OHG1866" s="401"/>
      <c r="OHH1866" s="401"/>
      <c r="OHI1866" s="401"/>
      <c r="OHJ1866" s="401"/>
      <c r="OHK1866" s="401"/>
      <c r="OHL1866" s="401"/>
      <c r="OHM1866" s="401"/>
      <c r="OHN1866" s="401"/>
      <c r="OHO1866" s="401"/>
      <c r="OHP1866" s="401"/>
      <c r="OHQ1866" s="401"/>
      <c r="OHR1866" s="401"/>
      <c r="OHS1866" s="401"/>
      <c r="OHT1866" s="401"/>
      <c r="OHU1866" s="401"/>
      <c r="OHV1866" s="401"/>
      <c r="OHW1866" s="401"/>
      <c r="OHX1866" s="401"/>
      <c r="OHY1866" s="401"/>
      <c r="OHZ1866" s="401"/>
      <c r="OIA1866" s="401"/>
      <c r="OIB1866" s="401"/>
      <c r="OIC1866" s="401"/>
      <c r="OID1866" s="401"/>
      <c r="OIE1866" s="401"/>
      <c r="OIF1866" s="401"/>
      <c r="OIG1866" s="401"/>
      <c r="OIH1866" s="401"/>
      <c r="OII1866" s="401"/>
      <c r="OIJ1866" s="401"/>
      <c r="OIK1866" s="401"/>
      <c r="OIL1866" s="401"/>
      <c r="OIM1866" s="401"/>
      <c r="OIN1866" s="401"/>
      <c r="OIO1866" s="401"/>
      <c r="OIP1866" s="401"/>
      <c r="OIQ1866" s="401"/>
      <c r="OIR1866" s="401"/>
      <c r="OIS1866" s="401"/>
      <c r="OIT1866" s="401"/>
      <c r="OIU1866" s="401"/>
      <c r="OIV1866" s="401"/>
      <c r="OIW1866" s="401"/>
      <c r="OIX1866" s="401"/>
      <c r="OIY1866" s="401"/>
      <c r="OIZ1866" s="401"/>
      <c r="OJA1866" s="401"/>
      <c r="OJB1866" s="401"/>
      <c r="OJC1866" s="401"/>
      <c r="OJD1866" s="401"/>
      <c r="OJE1866" s="401"/>
      <c r="OJF1866" s="401"/>
      <c r="OJG1866" s="401"/>
      <c r="OJH1866" s="401"/>
      <c r="OJI1866" s="401"/>
      <c r="OJJ1866" s="401"/>
      <c r="OJK1866" s="401"/>
      <c r="OJL1866" s="401"/>
      <c r="OJM1866" s="401"/>
      <c r="OJN1866" s="401"/>
      <c r="OJO1866" s="401"/>
      <c r="OJP1866" s="401"/>
      <c r="OJQ1866" s="401"/>
      <c r="OJR1866" s="401"/>
      <c r="OJS1866" s="401"/>
      <c r="OJT1866" s="401"/>
      <c r="OJU1866" s="401"/>
      <c r="OJV1866" s="401"/>
      <c r="OJW1866" s="401"/>
      <c r="OJX1866" s="401"/>
      <c r="OJY1866" s="401"/>
      <c r="OJZ1866" s="401"/>
      <c r="OKA1866" s="401"/>
      <c r="OKB1866" s="401"/>
      <c r="OKC1866" s="401"/>
      <c r="OKD1866" s="401"/>
      <c r="OKE1866" s="401"/>
      <c r="OKF1866" s="401"/>
      <c r="OKG1866" s="401"/>
      <c r="OKH1866" s="401"/>
      <c r="OKI1866" s="401"/>
      <c r="OKJ1866" s="401"/>
      <c r="OKK1866" s="401"/>
      <c r="OKL1866" s="401"/>
      <c r="OKM1866" s="401"/>
      <c r="OKN1866" s="401"/>
      <c r="OKO1866" s="401"/>
      <c r="OKP1866" s="401"/>
      <c r="OKQ1866" s="401"/>
      <c r="OKR1866" s="401"/>
      <c r="OKS1866" s="401"/>
      <c r="OKT1866" s="401"/>
      <c r="OKU1866" s="401"/>
      <c r="OKV1866" s="401"/>
      <c r="OKW1866" s="401"/>
      <c r="OKX1866" s="401"/>
      <c r="OKY1866" s="401"/>
      <c r="OKZ1866" s="401"/>
      <c r="OLA1866" s="401"/>
      <c r="OLB1866" s="401"/>
      <c r="OLC1866" s="401"/>
      <c r="OLD1866" s="401"/>
      <c r="OLE1866" s="401"/>
      <c r="OLF1866" s="401"/>
      <c r="OLG1866" s="401"/>
      <c r="OLH1866" s="401"/>
      <c r="OLI1866" s="401"/>
      <c r="OLJ1866" s="401"/>
      <c r="OLK1866" s="401"/>
      <c r="OLL1866" s="401"/>
      <c r="OLM1866" s="401"/>
      <c r="OLN1866" s="401"/>
      <c r="OLO1866" s="401"/>
      <c r="OLP1866" s="401"/>
      <c r="OLQ1866" s="401"/>
      <c r="OLR1866" s="401"/>
      <c r="OLS1866" s="401"/>
      <c r="OLT1866" s="401"/>
      <c r="OLU1866" s="401"/>
      <c r="OLV1866" s="401"/>
      <c r="OLW1866" s="401"/>
      <c r="OLX1866" s="401"/>
      <c r="OLY1866" s="401"/>
      <c r="OLZ1866" s="401"/>
      <c r="OMA1866" s="401"/>
      <c r="OMB1866" s="401"/>
      <c r="OMC1866" s="401"/>
      <c r="OMD1866" s="401"/>
      <c r="OME1866" s="401"/>
      <c r="OMF1866" s="401"/>
      <c r="OMG1866" s="401"/>
      <c r="OMH1866" s="401"/>
      <c r="OMI1866" s="401"/>
      <c r="OMJ1866" s="401"/>
      <c r="OMK1866" s="401"/>
      <c r="OML1866" s="401"/>
      <c r="OMM1866" s="401"/>
      <c r="OMN1866" s="401"/>
      <c r="OMO1866" s="401"/>
      <c r="OMP1866" s="401"/>
      <c r="OMQ1866" s="401"/>
      <c r="OMR1866" s="401"/>
      <c r="OMS1866" s="401"/>
      <c r="OMT1866" s="401"/>
      <c r="OMU1866" s="401"/>
      <c r="OMV1866" s="401"/>
      <c r="OMW1866" s="401"/>
      <c r="OMX1866" s="401"/>
      <c r="OMY1866" s="401"/>
      <c r="OMZ1866" s="401"/>
      <c r="ONA1866" s="401"/>
      <c r="ONB1866" s="401"/>
      <c r="ONC1866" s="401"/>
      <c r="OND1866" s="401"/>
      <c r="ONE1866" s="401"/>
      <c r="ONF1866" s="401"/>
      <c r="ONG1866" s="401"/>
      <c r="ONH1866" s="401"/>
      <c r="ONI1866" s="401"/>
      <c r="ONJ1866" s="401"/>
      <c r="ONK1866" s="401"/>
      <c r="ONL1866" s="401"/>
      <c r="ONM1866" s="401"/>
      <c r="ONN1866" s="401"/>
      <c r="ONO1866" s="401"/>
      <c r="ONP1866" s="401"/>
      <c r="ONQ1866" s="401"/>
      <c r="ONR1866" s="401"/>
      <c r="ONS1866" s="401"/>
      <c r="ONT1866" s="401"/>
      <c r="ONU1866" s="401"/>
      <c r="ONV1866" s="401"/>
      <c r="ONW1866" s="401"/>
      <c r="ONX1866" s="401"/>
      <c r="ONY1866" s="401"/>
      <c r="ONZ1866" s="401"/>
      <c r="OOA1866" s="401"/>
      <c r="OOB1866" s="401"/>
      <c r="OOC1866" s="401"/>
      <c r="OOD1866" s="401"/>
      <c r="OOE1866" s="401"/>
      <c r="OOF1866" s="401"/>
      <c r="OOG1866" s="401"/>
      <c r="OOH1866" s="401"/>
      <c r="OOI1866" s="401"/>
      <c r="OOJ1866" s="401"/>
      <c r="OOK1866" s="401"/>
      <c r="OOL1866" s="401"/>
      <c r="OOM1866" s="401"/>
      <c r="OON1866" s="401"/>
      <c r="OOO1866" s="401"/>
      <c r="OOP1866" s="401"/>
      <c r="OOQ1866" s="401"/>
      <c r="OOR1866" s="401"/>
      <c r="OOS1866" s="401"/>
      <c r="OOT1866" s="401"/>
      <c r="OOU1866" s="401"/>
      <c r="OOV1866" s="401"/>
      <c r="OOW1866" s="401"/>
      <c r="OOX1866" s="401"/>
      <c r="OOY1866" s="401"/>
      <c r="OOZ1866" s="401"/>
      <c r="OPA1866" s="401"/>
      <c r="OPB1866" s="401"/>
      <c r="OPC1866" s="401"/>
      <c r="OPD1866" s="401"/>
      <c r="OPE1866" s="401"/>
      <c r="OPF1866" s="401"/>
      <c r="OPG1866" s="401"/>
      <c r="OPH1866" s="401"/>
      <c r="OPI1866" s="401"/>
      <c r="OPJ1866" s="401"/>
      <c r="OPK1866" s="401"/>
      <c r="OPL1866" s="401"/>
      <c r="OPM1866" s="401"/>
      <c r="OPN1866" s="401"/>
      <c r="OPO1866" s="401"/>
      <c r="OPP1866" s="401"/>
      <c r="OPQ1866" s="401"/>
      <c r="OPR1866" s="401"/>
      <c r="OPS1866" s="401"/>
      <c r="OPT1866" s="401"/>
      <c r="OPU1866" s="401"/>
      <c r="OPV1866" s="401"/>
      <c r="OPW1866" s="401"/>
      <c r="OPX1866" s="401"/>
      <c r="OPY1866" s="401"/>
      <c r="OPZ1866" s="401"/>
      <c r="OQA1866" s="401"/>
      <c r="OQB1866" s="401"/>
      <c r="OQC1866" s="401"/>
      <c r="OQD1866" s="401"/>
      <c r="OQE1866" s="401"/>
      <c r="OQF1866" s="401"/>
      <c r="OQG1866" s="401"/>
      <c r="OQH1866" s="401"/>
      <c r="OQI1866" s="401"/>
      <c r="OQJ1866" s="401"/>
      <c r="OQK1866" s="401"/>
      <c r="OQL1866" s="401"/>
      <c r="OQM1866" s="401"/>
      <c r="OQN1866" s="401"/>
      <c r="OQO1866" s="401"/>
      <c r="OQP1866" s="401"/>
      <c r="OQQ1866" s="401"/>
      <c r="OQR1866" s="401"/>
      <c r="OQS1866" s="401"/>
      <c r="OQT1866" s="401"/>
      <c r="OQU1866" s="401"/>
      <c r="OQV1866" s="401"/>
      <c r="OQW1866" s="401"/>
      <c r="OQX1866" s="401"/>
      <c r="OQY1866" s="401"/>
      <c r="OQZ1866" s="401"/>
      <c r="ORA1866" s="401"/>
      <c r="ORB1866" s="401"/>
      <c r="ORC1866" s="401"/>
      <c r="ORD1866" s="401"/>
      <c r="ORE1866" s="401"/>
      <c r="ORF1866" s="401"/>
      <c r="ORG1866" s="401"/>
      <c r="ORH1866" s="401"/>
      <c r="ORI1866" s="401"/>
      <c r="ORJ1866" s="401"/>
      <c r="ORK1866" s="401"/>
      <c r="ORL1866" s="401"/>
      <c r="ORM1866" s="401"/>
      <c r="ORN1866" s="401"/>
      <c r="ORO1866" s="401"/>
      <c r="ORP1866" s="401"/>
      <c r="ORQ1866" s="401"/>
      <c r="ORR1866" s="401"/>
      <c r="ORS1866" s="401"/>
      <c r="ORT1866" s="401"/>
      <c r="ORU1866" s="401"/>
      <c r="ORV1866" s="401"/>
      <c r="ORW1866" s="401"/>
      <c r="ORX1866" s="401"/>
      <c r="ORY1866" s="401"/>
      <c r="ORZ1866" s="401"/>
      <c r="OSA1866" s="401"/>
      <c r="OSB1866" s="401"/>
      <c r="OSC1866" s="401"/>
      <c r="OSD1866" s="401"/>
      <c r="OSE1866" s="401"/>
      <c r="OSF1866" s="401"/>
      <c r="OSG1866" s="401"/>
      <c r="OSH1866" s="401"/>
      <c r="OSI1866" s="401"/>
      <c r="OSJ1866" s="401"/>
      <c r="OSK1866" s="401"/>
      <c r="OSL1866" s="401"/>
      <c r="OSM1866" s="401"/>
      <c r="OSN1866" s="401"/>
      <c r="OSO1866" s="401"/>
      <c r="OSP1866" s="401"/>
      <c r="OSQ1866" s="401"/>
      <c r="OSR1866" s="401"/>
      <c r="OSS1866" s="401"/>
      <c r="OST1866" s="401"/>
      <c r="OSU1866" s="401"/>
      <c r="OSV1866" s="401"/>
      <c r="OSW1866" s="401"/>
      <c r="OSX1866" s="401"/>
      <c r="OSY1866" s="401"/>
      <c r="OSZ1866" s="401"/>
      <c r="OTA1866" s="401"/>
      <c r="OTB1866" s="401"/>
      <c r="OTC1866" s="401"/>
      <c r="OTD1866" s="401"/>
      <c r="OTE1866" s="401"/>
      <c r="OTF1866" s="401"/>
      <c r="OTG1866" s="401"/>
      <c r="OTH1866" s="401"/>
      <c r="OTI1866" s="401"/>
      <c r="OTJ1866" s="401"/>
      <c r="OTK1866" s="401"/>
      <c r="OTL1866" s="401"/>
      <c r="OTM1866" s="401"/>
      <c r="OTN1866" s="401"/>
      <c r="OTO1866" s="401"/>
      <c r="OTP1866" s="401"/>
      <c r="OTQ1866" s="401"/>
      <c r="OTR1866" s="401"/>
      <c r="OTS1866" s="401"/>
      <c r="OTT1866" s="401"/>
      <c r="OTU1866" s="401"/>
      <c r="OTV1866" s="401"/>
      <c r="OTW1866" s="401"/>
      <c r="OTX1866" s="401"/>
      <c r="OTY1866" s="401"/>
      <c r="OTZ1866" s="401"/>
      <c r="OUA1866" s="401"/>
      <c r="OUB1866" s="401"/>
      <c r="OUC1866" s="401"/>
      <c r="OUD1866" s="401"/>
      <c r="OUE1866" s="401"/>
      <c r="OUF1866" s="401"/>
      <c r="OUG1866" s="401"/>
      <c r="OUH1866" s="401"/>
      <c r="OUI1866" s="401"/>
      <c r="OUJ1866" s="401"/>
      <c r="OUK1866" s="401"/>
      <c r="OUL1866" s="401"/>
      <c r="OUM1866" s="401"/>
      <c r="OUN1866" s="401"/>
      <c r="OUO1866" s="401"/>
      <c r="OUP1866" s="401"/>
      <c r="OUQ1866" s="401"/>
      <c r="OUR1866" s="401"/>
      <c r="OUS1866" s="401"/>
      <c r="OUT1866" s="401"/>
      <c r="OUU1866" s="401"/>
      <c r="OUV1866" s="401"/>
      <c r="OUW1866" s="401"/>
      <c r="OUX1866" s="401"/>
      <c r="OUY1866" s="401"/>
      <c r="OUZ1866" s="401"/>
      <c r="OVA1866" s="401"/>
      <c r="OVB1866" s="401"/>
      <c r="OVC1866" s="401"/>
      <c r="OVD1866" s="401"/>
      <c r="OVE1866" s="401"/>
      <c r="OVF1866" s="401"/>
      <c r="OVG1866" s="401"/>
      <c r="OVH1866" s="401"/>
      <c r="OVI1866" s="401"/>
      <c r="OVJ1866" s="401"/>
      <c r="OVK1866" s="401"/>
      <c r="OVL1866" s="401"/>
      <c r="OVM1866" s="401"/>
      <c r="OVN1866" s="401"/>
      <c r="OVO1866" s="401"/>
      <c r="OVP1866" s="401"/>
      <c r="OVQ1866" s="401"/>
      <c r="OVR1866" s="401"/>
      <c r="OVS1866" s="401"/>
      <c r="OVT1866" s="401"/>
      <c r="OVU1866" s="401"/>
      <c r="OVV1866" s="401"/>
      <c r="OVW1866" s="401"/>
      <c r="OVX1866" s="401"/>
      <c r="OVY1866" s="401"/>
      <c r="OVZ1866" s="401"/>
      <c r="OWA1866" s="401"/>
      <c r="OWB1866" s="401"/>
      <c r="OWC1866" s="401"/>
      <c r="OWD1866" s="401"/>
      <c r="OWE1866" s="401"/>
      <c r="OWF1866" s="401"/>
      <c r="OWG1866" s="401"/>
      <c r="OWH1866" s="401"/>
      <c r="OWI1866" s="401"/>
      <c r="OWJ1866" s="401"/>
      <c r="OWK1866" s="401"/>
      <c r="OWL1866" s="401"/>
      <c r="OWM1866" s="401"/>
      <c r="OWN1866" s="401"/>
      <c r="OWO1866" s="401"/>
      <c r="OWP1866" s="401"/>
      <c r="OWQ1866" s="401"/>
      <c r="OWR1866" s="401"/>
      <c r="OWS1866" s="401"/>
      <c r="OWT1866" s="401"/>
      <c r="OWU1866" s="401"/>
      <c r="OWV1866" s="401"/>
      <c r="OWW1866" s="401"/>
      <c r="OWX1866" s="401"/>
      <c r="OWY1866" s="401"/>
      <c r="OWZ1866" s="401"/>
      <c r="OXA1866" s="401"/>
      <c r="OXB1866" s="401"/>
      <c r="OXC1866" s="401"/>
      <c r="OXD1866" s="401"/>
      <c r="OXE1866" s="401"/>
      <c r="OXF1866" s="401"/>
      <c r="OXG1866" s="401"/>
      <c r="OXH1866" s="401"/>
      <c r="OXI1866" s="401"/>
      <c r="OXJ1866" s="401"/>
      <c r="OXK1866" s="401"/>
      <c r="OXL1866" s="401"/>
      <c r="OXM1866" s="401"/>
      <c r="OXN1866" s="401"/>
      <c r="OXO1866" s="401"/>
      <c r="OXP1866" s="401"/>
      <c r="OXQ1866" s="401"/>
      <c r="OXR1866" s="401"/>
      <c r="OXS1866" s="401"/>
      <c r="OXT1866" s="401"/>
      <c r="OXU1866" s="401"/>
      <c r="OXV1866" s="401"/>
      <c r="OXW1866" s="401"/>
      <c r="OXX1866" s="401"/>
      <c r="OXY1866" s="401"/>
      <c r="OXZ1866" s="401"/>
      <c r="OYA1866" s="401"/>
      <c r="OYB1866" s="401"/>
      <c r="OYC1866" s="401"/>
      <c r="OYD1866" s="401"/>
      <c r="OYE1866" s="401"/>
      <c r="OYF1866" s="401"/>
      <c r="OYG1866" s="401"/>
      <c r="OYH1866" s="401"/>
      <c r="OYI1866" s="401"/>
      <c r="OYJ1866" s="401"/>
      <c r="OYK1866" s="401"/>
      <c r="OYL1866" s="401"/>
      <c r="OYM1866" s="401"/>
      <c r="OYN1866" s="401"/>
      <c r="OYO1866" s="401"/>
      <c r="OYP1866" s="401"/>
      <c r="OYQ1866" s="401"/>
      <c r="OYR1866" s="401"/>
      <c r="OYS1866" s="401"/>
      <c r="OYT1866" s="401"/>
      <c r="OYU1866" s="401"/>
      <c r="OYV1866" s="401"/>
      <c r="OYW1866" s="401"/>
      <c r="OYX1866" s="401"/>
      <c r="OYY1866" s="401"/>
      <c r="OYZ1866" s="401"/>
      <c r="OZA1866" s="401"/>
      <c r="OZB1866" s="401"/>
      <c r="OZC1866" s="401"/>
      <c r="OZD1866" s="401"/>
      <c r="OZE1866" s="401"/>
      <c r="OZF1866" s="401"/>
      <c r="OZG1866" s="401"/>
      <c r="OZH1866" s="401"/>
      <c r="OZI1866" s="401"/>
      <c r="OZJ1866" s="401"/>
      <c r="OZK1866" s="401"/>
      <c r="OZL1866" s="401"/>
      <c r="OZM1866" s="401"/>
      <c r="OZN1866" s="401"/>
      <c r="OZO1866" s="401"/>
      <c r="OZP1866" s="401"/>
      <c r="OZQ1866" s="401"/>
      <c r="OZR1866" s="401"/>
      <c r="OZS1866" s="401"/>
      <c r="OZT1866" s="401"/>
      <c r="OZU1866" s="401"/>
      <c r="OZV1866" s="401"/>
      <c r="OZW1866" s="401"/>
      <c r="OZX1866" s="401"/>
      <c r="OZY1866" s="401"/>
      <c r="OZZ1866" s="401"/>
      <c r="PAA1866" s="401"/>
      <c r="PAB1866" s="401"/>
      <c r="PAC1866" s="401"/>
      <c r="PAD1866" s="401"/>
      <c r="PAE1866" s="401"/>
      <c r="PAF1866" s="401"/>
      <c r="PAG1866" s="401"/>
      <c r="PAH1866" s="401"/>
      <c r="PAI1866" s="401"/>
      <c r="PAJ1866" s="401"/>
      <c r="PAK1866" s="401"/>
      <c r="PAL1866" s="401"/>
      <c r="PAM1866" s="401"/>
      <c r="PAN1866" s="401"/>
      <c r="PAO1866" s="401"/>
      <c r="PAP1866" s="401"/>
      <c r="PAQ1866" s="401"/>
      <c r="PAR1866" s="401"/>
      <c r="PAS1866" s="401"/>
      <c r="PAT1866" s="401"/>
      <c r="PAU1866" s="401"/>
      <c r="PAV1866" s="401"/>
      <c r="PAW1866" s="401"/>
      <c r="PAX1866" s="401"/>
      <c r="PAY1866" s="401"/>
      <c r="PAZ1866" s="401"/>
      <c r="PBA1866" s="401"/>
      <c r="PBB1866" s="401"/>
      <c r="PBC1866" s="401"/>
      <c r="PBD1866" s="401"/>
      <c r="PBE1866" s="401"/>
      <c r="PBF1866" s="401"/>
      <c r="PBG1866" s="401"/>
      <c r="PBH1866" s="401"/>
      <c r="PBI1866" s="401"/>
      <c r="PBJ1866" s="401"/>
      <c r="PBK1866" s="401"/>
      <c r="PBL1866" s="401"/>
      <c r="PBM1866" s="401"/>
      <c r="PBN1866" s="401"/>
      <c r="PBO1866" s="401"/>
      <c r="PBP1866" s="401"/>
      <c r="PBQ1866" s="401"/>
      <c r="PBR1866" s="401"/>
      <c r="PBS1866" s="401"/>
      <c r="PBT1866" s="401"/>
      <c r="PBU1866" s="401"/>
      <c r="PBV1866" s="401"/>
      <c r="PBW1866" s="401"/>
      <c r="PBX1866" s="401"/>
      <c r="PBY1866" s="401"/>
      <c r="PBZ1866" s="401"/>
      <c r="PCA1866" s="401"/>
      <c r="PCB1866" s="401"/>
      <c r="PCC1866" s="401"/>
      <c r="PCD1866" s="401"/>
      <c r="PCE1866" s="401"/>
      <c r="PCF1866" s="401"/>
      <c r="PCG1866" s="401"/>
      <c r="PCH1866" s="401"/>
      <c r="PCI1866" s="401"/>
      <c r="PCJ1866" s="401"/>
      <c r="PCK1866" s="401"/>
      <c r="PCL1866" s="401"/>
      <c r="PCM1866" s="401"/>
      <c r="PCN1866" s="401"/>
      <c r="PCO1866" s="401"/>
      <c r="PCP1866" s="401"/>
      <c r="PCQ1866" s="401"/>
      <c r="PCR1866" s="401"/>
      <c r="PCS1866" s="401"/>
      <c r="PCT1866" s="401"/>
      <c r="PCU1866" s="401"/>
      <c r="PCV1866" s="401"/>
      <c r="PCW1866" s="401"/>
      <c r="PCX1866" s="401"/>
      <c r="PCY1866" s="401"/>
      <c r="PCZ1866" s="401"/>
      <c r="PDA1866" s="401"/>
      <c r="PDB1866" s="401"/>
      <c r="PDC1866" s="401"/>
      <c r="PDD1866" s="401"/>
      <c r="PDE1866" s="401"/>
      <c r="PDF1866" s="401"/>
      <c r="PDG1866" s="401"/>
      <c r="PDH1866" s="401"/>
      <c r="PDI1866" s="401"/>
      <c r="PDJ1866" s="401"/>
      <c r="PDK1866" s="401"/>
      <c r="PDL1866" s="401"/>
      <c r="PDM1866" s="401"/>
      <c r="PDN1866" s="401"/>
      <c r="PDO1866" s="401"/>
      <c r="PDP1866" s="401"/>
      <c r="PDQ1866" s="401"/>
      <c r="PDR1866" s="401"/>
      <c r="PDS1866" s="401"/>
      <c r="PDT1866" s="401"/>
      <c r="PDU1866" s="401"/>
      <c r="PDV1866" s="401"/>
      <c r="PDW1866" s="401"/>
      <c r="PDX1866" s="401"/>
      <c r="PDY1866" s="401"/>
      <c r="PDZ1866" s="401"/>
      <c r="PEA1866" s="401"/>
      <c r="PEB1866" s="401"/>
      <c r="PEC1866" s="401"/>
      <c r="PED1866" s="401"/>
      <c r="PEE1866" s="401"/>
      <c r="PEF1866" s="401"/>
      <c r="PEG1866" s="401"/>
      <c r="PEH1866" s="401"/>
      <c r="PEI1866" s="401"/>
      <c r="PEJ1866" s="401"/>
      <c r="PEK1866" s="401"/>
      <c r="PEL1866" s="401"/>
      <c r="PEM1866" s="401"/>
      <c r="PEN1866" s="401"/>
      <c r="PEO1866" s="401"/>
      <c r="PEP1866" s="401"/>
      <c r="PEQ1866" s="401"/>
      <c r="PER1866" s="401"/>
      <c r="PES1866" s="401"/>
      <c r="PET1866" s="401"/>
      <c r="PEU1866" s="401"/>
      <c r="PEV1866" s="401"/>
      <c r="PEW1866" s="401"/>
      <c r="PEX1866" s="401"/>
      <c r="PEY1866" s="401"/>
      <c r="PEZ1866" s="401"/>
      <c r="PFA1866" s="401"/>
      <c r="PFB1866" s="401"/>
      <c r="PFC1866" s="401"/>
      <c r="PFD1866" s="401"/>
      <c r="PFE1866" s="401"/>
      <c r="PFF1866" s="401"/>
      <c r="PFG1866" s="401"/>
      <c r="PFH1866" s="401"/>
      <c r="PFI1866" s="401"/>
      <c r="PFJ1866" s="401"/>
      <c r="PFK1866" s="401"/>
      <c r="PFL1866" s="401"/>
      <c r="PFM1866" s="401"/>
      <c r="PFN1866" s="401"/>
      <c r="PFO1866" s="401"/>
      <c r="PFP1866" s="401"/>
      <c r="PFQ1866" s="401"/>
      <c r="PFR1866" s="401"/>
      <c r="PFS1866" s="401"/>
      <c r="PFT1866" s="401"/>
      <c r="PFU1866" s="401"/>
      <c r="PFV1866" s="401"/>
      <c r="PFW1866" s="401"/>
      <c r="PFX1866" s="401"/>
      <c r="PFY1866" s="401"/>
      <c r="PFZ1866" s="401"/>
      <c r="PGA1866" s="401"/>
      <c r="PGB1866" s="401"/>
      <c r="PGC1866" s="401"/>
      <c r="PGD1866" s="401"/>
      <c r="PGE1866" s="401"/>
      <c r="PGF1866" s="401"/>
      <c r="PGG1866" s="401"/>
      <c r="PGH1866" s="401"/>
      <c r="PGI1866" s="401"/>
      <c r="PGJ1866" s="401"/>
      <c r="PGK1866" s="401"/>
      <c r="PGL1866" s="401"/>
      <c r="PGM1866" s="401"/>
      <c r="PGN1866" s="401"/>
      <c r="PGO1866" s="401"/>
      <c r="PGP1866" s="401"/>
      <c r="PGQ1866" s="401"/>
      <c r="PGR1866" s="401"/>
      <c r="PGS1866" s="401"/>
      <c r="PGT1866" s="401"/>
      <c r="PGU1866" s="401"/>
      <c r="PGV1866" s="401"/>
      <c r="PGW1866" s="401"/>
      <c r="PGX1866" s="401"/>
      <c r="PGY1866" s="401"/>
      <c r="PGZ1866" s="401"/>
      <c r="PHA1866" s="401"/>
      <c r="PHB1866" s="401"/>
      <c r="PHC1866" s="401"/>
      <c r="PHD1866" s="401"/>
      <c r="PHE1866" s="401"/>
      <c r="PHF1866" s="401"/>
      <c r="PHG1866" s="401"/>
      <c r="PHH1866" s="401"/>
      <c r="PHI1866" s="401"/>
      <c r="PHJ1866" s="401"/>
      <c r="PHK1866" s="401"/>
      <c r="PHL1866" s="401"/>
      <c r="PHM1866" s="401"/>
      <c r="PHN1866" s="401"/>
      <c r="PHO1866" s="401"/>
      <c r="PHP1866" s="401"/>
      <c r="PHQ1866" s="401"/>
      <c r="PHR1866" s="401"/>
      <c r="PHS1866" s="401"/>
      <c r="PHT1866" s="401"/>
      <c r="PHU1866" s="401"/>
      <c r="PHV1866" s="401"/>
      <c r="PHW1866" s="401"/>
      <c r="PHX1866" s="401"/>
      <c r="PHY1866" s="401"/>
      <c r="PHZ1866" s="401"/>
      <c r="PIA1866" s="401"/>
      <c r="PIB1866" s="401"/>
      <c r="PIC1866" s="401"/>
      <c r="PID1866" s="401"/>
      <c r="PIE1866" s="401"/>
      <c r="PIF1866" s="401"/>
      <c r="PIG1866" s="401"/>
      <c r="PIH1866" s="401"/>
      <c r="PII1866" s="401"/>
      <c r="PIJ1866" s="401"/>
      <c r="PIK1866" s="401"/>
      <c r="PIL1866" s="401"/>
      <c r="PIM1866" s="401"/>
      <c r="PIN1866" s="401"/>
      <c r="PIO1866" s="401"/>
      <c r="PIP1866" s="401"/>
      <c r="PIQ1866" s="401"/>
      <c r="PIR1866" s="401"/>
      <c r="PIS1866" s="401"/>
      <c r="PIT1866" s="401"/>
      <c r="PIU1866" s="401"/>
      <c r="PIV1866" s="401"/>
      <c r="PIW1866" s="401"/>
      <c r="PIX1866" s="401"/>
      <c r="PIY1866" s="401"/>
      <c r="PIZ1866" s="401"/>
      <c r="PJA1866" s="401"/>
      <c r="PJB1866" s="401"/>
      <c r="PJC1866" s="401"/>
      <c r="PJD1866" s="401"/>
      <c r="PJE1866" s="401"/>
      <c r="PJF1866" s="401"/>
      <c r="PJG1866" s="401"/>
      <c r="PJH1866" s="401"/>
      <c r="PJI1866" s="401"/>
      <c r="PJJ1866" s="401"/>
      <c r="PJK1866" s="401"/>
      <c r="PJL1866" s="401"/>
      <c r="PJM1866" s="401"/>
      <c r="PJN1866" s="401"/>
      <c r="PJO1866" s="401"/>
      <c r="PJP1866" s="401"/>
      <c r="PJQ1866" s="401"/>
      <c r="PJR1866" s="401"/>
      <c r="PJS1866" s="401"/>
      <c r="PJT1866" s="401"/>
      <c r="PJU1866" s="401"/>
      <c r="PJV1866" s="401"/>
      <c r="PJW1866" s="401"/>
      <c r="PJX1866" s="401"/>
      <c r="PJY1866" s="401"/>
      <c r="PJZ1866" s="401"/>
      <c r="PKA1866" s="401"/>
      <c r="PKB1866" s="401"/>
      <c r="PKC1866" s="401"/>
      <c r="PKD1866" s="401"/>
      <c r="PKE1866" s="401"/>
      <c r="PKF1866" s="401"/>
      <c r="PKG1866" s="401"/>
      <c r="PKH1866" s="401"/>
      <c r="PKI1866" s="401"/>
      <c r="PKJ1866" s="401"/>
      <c r="PKK1866" s="401"/>
      <c r="PKL1866" s="401"/>
      <c r="PKM1866" s="401"/>
      <c r="PKN1866" s="401"/>
      <c r="PKO1866" s="401"/>
      <c r="PKP1866" s="401"/>
      <c r="PKQ1866" s="401"/>
      <c r="PKR1866" s="401"/>
      <c r="PKS1866" s="401"/>
      <c r="PKT1866" s="401"/>
      <c r="PKU1866" s="401"/>
      <c r="PKV1866" s="401"/>
      <c r="PKW1866" s="401"/>
      <c r="PKX1866" s="401"/>
      <c r="PKY1866" s="401"/>
      <c r="PKZ1866" s="401"/>
      <c r="PLA1866" s="401"/>
      <c r="PLB1866" s="401"/>
      <c r="PLC1866" s="401"/>
      <c r="PLD1866" s="401"/>
      <c r="PLE1866" s="401"/>
      <c r="PLF1866" s="401"/>
      <c r="PLG1866" s="401"/>
      <c r="PLH1866" s="401"/>
      <c r="PLI1866" s="401"/>
      <c r="PLJ1866" s="401"/>
      <c r="PLK1866" s="401"/>
      <c r="PLL1866" s="401"/>
      <c r="PLM1866" s="401"/>
      <c r="PLN1866" s="401"/>
      <c r="PLO1866" s="401"/>
      <c r="PLP1866" s="401"/>
      <c r="PLQ1866" s="401"/>
      <c r="PLR1866" s="401"/>
      <c r="PLS1866" s="401"/>
      <c r="PLT1866" s="401"/>
      <c r="PLU1866" s="401"/>
      <c r="PLV1866" s="401"/>
      <c r="PLW1866" s="401"/>
      <c r="PLX1866" s="401"/>
      <c r="PLY1866" s="401"/>
      <c r="PLZ1866" s="401"/>
      <c r="PMA1866" s="401"/>
      <c r="PMB1866" s="401"/>
      <c r="PMC1866" s="401"/>
      <c r="PMD1866" s="401"/>
      <c r="PME1866" s="401"/>
      <c r="PMF1866" s="401"/>
      <c r="PMG1866" s="401"/>
      <c r="PMH1866" s="401"/>
      <c r="PMI1866" s="401"/>
      <c r="PMJ1866" s="401"/>
      <c r="PMK1866" s="401"/>
      <c r="PML1866" s="401"/>
      <c r="PMM1866" s="401"/>
      <c r="PMN1866" s="401"/>
      <c r="PMO1866" s="401"/>
      <c r="PMP1866" s="401"/>
      <c r="PMQ1866" s="401"/>
      <c r="PMR1866" s="401"/>
      <c r="PMS1866" s="401"/>
      <c r="PMT1866" s="401"/>
      <c r="PMU1866" s="401"/>
      <c r="PMV1866" s="401"/>
      <c r="PMW1866" s="401"/>
      <c r="PMX1866" s="401"/>
      <c r="PMY1866" s="401"/>
      <c r="PMZ1866" s="401"/>
      <c r="PNA1866" s="401"/>
      <c r="PNB1866" s="401"/>
      <c r="PNC1866" s="401"/>
      <c r="PND1866" s="401"/>
      <c r="PNE1866" s="401"/>
      <c r="PNF1866" s="401"/>
      <c r="PNG1866" s="401"/>
      <c r="PNH1866" s="401"/>
      <c r="PNI1866" s="401"/>
      <c r="PNJ1866" s="401"/>
      <c r="PNK1866" s="401"/>
      <c r="PNL1866" s="401"/>
      <c r="PNM1866" s="401"/>
      <c r="PNN1866" s="401"/>
      <c r="PNO1866" s="401"/>
      <c r="PNP1866" s="401"/>
      <c r="PNQ1866" s="401"/>
      <c r="PNR1866" s="401"/>
      <c r="PNS1866" s="401"/>
      <c r="PNT1866" s="401"/>
      <c r="PNU1866" s="401"/>
      <c r="PNV1866" s="401"/>
      <c r="PNW1866" s="401"/>
      <c r="PNX1866" s="401"/>
      <c r="PNY1866" s="401"/>
      <c r="PNZ1866" s="401"/>
      <c r="POA1866" s="401"/>
      <c r="POB1866" s="401"/>
      <c r="POC1866" s="401"/>
      <c r="POD1866" s="401"/>
      <c r="POE1866" s="401"/>
      <c r="POF1866" s="401"/>
      <c r="POG1866" s="401"/>
      <c r="POH1866" s="401"/>
      <c r="POI1866" s="401"/>
      <c r="POJ1866" s="401"/>
      <c r="POK1866" s="401"/>
      <c r="POL1866" s="401"/>
      <c r="POM1866" s="401"/>
      <c r="PON1866" s="401"/>
      <c r="POO1866" s="401"/>
      <c r="POP1866" s="401"/>
      <c r="POQ1866" s="401"/>
      <c r="POR1866" s="401"/>
      <c r="POS1866" s="401"/>
      <c r="POT1866" s="401"/>
      <c r="POU1866" s="401"/>
      <c r="POV1866" s="401"/>
      <c r="POW1866" s="401"/>
      <c r="POX1866" s="401"/>
      <c r="POY1866" s="401"/>
      <c r="POZ1866" s="401"/>
      <c r="PPA1866" s="401"/>
      <c r="PPB1866" s="401"/>
      <c r="PPC1866" s="401"/>
      <c r="PPD1866" s="401"/>
      <c r="PPE1866" s="401"/>
      <c r="PPF1866" s="401"/>
      <c r="PPG1866" s="401"/>
      <c r="PPH1866" s="401"/>
      <c r="PPI1866" s="401"/>
      <c r="PPJ1866" s="401"/>
      <c r="PPK1866" s="401"/>
      <c r="PPL1866" s="401"/>
      <c r="PPM1866" s="401"/>
      <c r="PPN1866" s="401"/>
      <c r="PPO1866" s="401"/>
      <c r="PPP1866" s="401"/>
      <c r="PPQ1866" s="401"/>
      <c r="PPR1866" s="401"/>
      <c r="PPS1866" s="401"/>
      <c r="PPT1866" s="401"/>
      <c r="PPU1866" s="401"/>
      <c r="PPV1866" s="401"/>
      <c r="PPW1866" s="401"/>
      <c r="PPX1866" s="401"/>
      <c r="PPY1866" s="401"/>
      <c r="PPZ1866" s="401"/>
      <c r="PQA1866" s="401"/>
      <c r="PQB1866" s="401"/>
      <c r="PQC1866" s="401"/>
      <c r="PQD1866" s="401"/>
      <c r="PQE1866" s="401"/>
      <c r="PQF1866" s="401"/>
      <c r="PQG1866" s="401"/>
      <c r="PQH1866" s="401"/>
      <c r="PQI1866" s="401"/>
      <c r="PQJ1866" s="401"/>
      <c r="PQK1866" s="401"/>
      <c r="PQL1866" s="401"/>
      <c r="PQM1866" s="401"/>
      <c r="PQN1866" s="401"/>
      <c r="PQO1866" s="401"/>
      <c r="PQP1866" s="401"/>
      <c r="PQQ1866" s="401"/>
      <c r="PQR1866" s="401"/>
      <c r="PQS1866" s="401"/>
      <c r="PQT1866" s="401"/>
      <c r="PQU1866" s="401"/>
      <c r="PQV1866" s="401"/>
      <c r="PQW1866" s="401"/>
      <c r="PQX1866" s="401"/>
      <c r="PQY1866" s="401"/>
      <c r="PQZ1866" s="401"/>
      <c r="PRA1866" s="401"/>
      <c r="PRB1866" s="401"/>
      <c r="PRC1866" s="401"/>
      <c r="PRD1866" s="401"/>
      <c r="PRE1866" s="401"/>
      <c r="PRF1866" s="401"/>
      <c r="PRG1866" s="401"/>
      <c r="PRH1866" s="401"/>
      <c r="PRI1866" s="401"/>
      <c r="PRJ1866" s="401"/>
      <c r="PRK1866" s="401"/>
      <c r="PRL1866" s="401"/>
      <c r="PRM1866" s="401"/>
      <c r="PRN1866" s="401"/>
      <c r="PRO1866" s="401"/>
      <c r="PRP1866" s="401"/>
      <c r="PRQ1866" s="401"/>
      <c r="PRR1866" s="401"/>
      <c r="PRS1866" s="401"/>
      <c r="PRT1866" s="401"/>
      <c r="PRU1866" s="401"/>
      <c r="PRV1866" s="401"/>
      <c r="PRW1866" s="401"/>
      <c r="PRX1866" s="401"/>
      <c r="PRY1866" s="401"/>
      <c r="PRZ1866" s="401"/>
      <c r="PSA1866" s="401"/>
      <c r="PSB1866" s="401"/>
      <c r="PSC1866" s="401"/>
      <c r="PSD1866" s="401"/>
      <c r="PSE1866" s="401"/>
      <c r="PSF1866" s="401"/>
      <c r="PSG1866" s="401"/>
      <c r="PSH1866" s="401"/>
      <c r="PSI1866" s="401"/>
      <c r="PSJ1866" s="401"/>
      <c r="PSK1866" s="401"/>
      <c r="PSL1866" s="401"/>
      <c r="PSM1866" s="401"/>
      <c r="PSN1866" s="401"/>
      <c r="PSO1866" s="401"/>
      <c r="PSP1866" s="401"/>
      <c r="PSQ1866" s="401"/>
      <c r="PSR1866" s="401"/>
      <c r="PSS1866" s="401"/>
      <c r="PST1866" s="401"/>
      <c r="PSU1866" s="401"/>
      <c r="PSV1866" s="401"/>
      <c r="PSW1866" s="401"/>
      <c r="PSX1866" s="401"/>
      <c r="PSY1866" s="401"/>
      <c r="PSZ1866" s="401"/>
      <c r="PTA1866" s="401"/>
      <c r="PTB1866" s="401"/>
      <c r="PTC1866" s="401"/>
      <c r="PTD1866" s="401"/>
      <c r="PTE1866" s="401"/>
      <c r="PTF1866" s="401"/>
      <c r="PTG1866" s="401"/>
      <c r="PTH1866" s="401"/>
      <c r="PTI1866" s="401"/>
      <c r="PTJ1866" s="401"/>
      <c r="PTK1866" s="401"/>
      <c r="PTL1866" s="401"/>
      <c r="PTM1866" s="401"/>
      <c r="PTN1866" s="401"/>
      <c r="PTO1866" s="401"/>
      <c r="PTP1866" s="401"/>
      <c r="PTQ1866" s="401"/>
      <c r="PTR1866" s="401"/>
      <c r="PTS1866" s="401"/>
      <c r="PTT1866" s="401"/>
      <c r="PTU1866" s="401"/>
      <c r="PTV1866" s="401"/>
      <c r="PTW1866" s="401"/>
      <c r="PTX1866" s="401"/>
      <c r="PTY1866" s="401"/>
      <c r="PTZ1866" s="401"/>
      <c r="PUA1866" s="401"/>
      <c r="PUB1866" s="401"/>
      <c r="PUC1866" s="401"/>
      <c r="PUD1866" s="401"/>
      <c r="PUE1866" s="401"/>
      <c r="PUF1866" s="401"/>
      <c r="PUG1866" s="401"/>
      <c r="PUH1866" s="401"/>
      <c r="PUI1866" s="401"/>
      <c r="PUJ1866" s="401"/>
      <c r="PUK1866" s="401"/>
      <c r="PUL1866" s="401"/>
      <c r="PUM1866" s="401"/>
      <c r="PUN1866" s="401"/>
      <c r="PUO1866" s="401"/>
      <c r="PUP1866" s="401"/>
      <c r="PUQ1866" s="401"/>
      <c r="PUR1866" s="401"/>
      <c r="PUS1866" s="401"/>
      <c r="PUT1866" s="401"/>
      <c r="PUU1866" s="401"/>
      <c r="PUV1866" s="401"/>
      <c r="PUW1866" s="401"/>
      <c r="PUX1866" s="401"/>
      <c r="PUY1866" s="401"/>
      <c r="PUZ1866" s="401"/>
      <c r="PVA1866" s="401"/>
      <c r="PVB1866" s="401"/>
      <c r="PVC1866" s="401"/>
      <c r="PVD1866" s="401"/>
      <c r="PVE1866" s="401"/>
      <c r="PVF1866" s="401"/>
      <c r="PVG1866" s="401"/>
      <c r="PVH1866" s="401"/>
      <c r="PVI1866" s="401"/>
      <c r="PVJ1866" s="401"/>
      <c r="PVK1866" s="401"/>
      <c r="PVL1866" s="401"/>
      <c r="PVM1866" s="401"/>
      <c r="PVN1866" s="401"/>
      <c r="PVO1866" s="401"/>
      <c r="PVP1866" s="401"/>
      <c r="PVQ1866" s="401"/>
      <c r="PVR1866" s="401"/>
      <c r="PVS1866" s="401"/>
      <c r="PVT1866" s="401"/>
      <c r="PVU1866" s="401"/>
      <c r="PVV1866" s="401"/>
      <c r="PVW1866" s="401"/>
      <c r="PVX1866" s="401"/>
      <c r="PVY1866" s="401"/>
      <c r="PVZ1866" s="401"/>
      <c r="PWA1866" s="401"/>
      <c r="PWB1866" s="401"/>
      <c r="PWC1866" s="401"/>
      <c r="PWD1866" s="401"/>
      <c r="PWE1866" s="401"/>
      <c r="PWF1866" s="401"/>
      <c r="PWG1866" s="401"/>
      <c r="PWH1866" s="401"/>
      <c r="PWI1866" s="401"/>
      <c r="PWJ1866" s="401"/>
      <c r="PWK1866" s="401"/>
      <c r="PWL1866" s="401"/>
      <c r="PWM1866" s="401"/>
      <c r="PWN1866" s="401"/>
      <c r="PWO1866" s="401"/>
      <c r="PWP1866" s="401"/>
      <c r="PWQ1866" s="401"/>
      <c r="PWR1866" s="401"/>
      <c r="PWS1866" s="401"/>
      <c r="PWT1866" s="401"/>
      <c r="PWU1866" s="401"/>
      <c r="PWV1866" s="401"/>
      <c r="PWW1866" s="401"/>
      <c r="PWX1866" s="401"/>
      <c r="PWY1866" s="401"/>
      <c r="PWZ1866" s="401"/>
      <c r="PXA1866" s="401"/>
      <c r="PXB1866" s="401"/>
      <c r="PXC1866" s="401"/>
      <c r="PXD1866" s="401"/>
      <c r="PXE1866" s="401"/>
      <c r="PXF1866" s="401"/>
      <c r="PXG1866" s="401"/>
      <c r="PXH1866" s="401"/>
      <c r="PXI1866" s="401"/>
      <c r="PXJ1866" s="401"/>
      <c r="PXK1866" s="401"/>
      <c r="PXL1866" s="401"/>
      <c r="PXM1866" s="401"/>
      <c r="PXN1866" s="401"/>
      <c r="PXO1866" s="401"/>
      <c r="PXP1866" s="401"/>
      <c r="PXQ1866" s="401"/>
      <c r="PXR1866" s="401"/>
      <c r="PXS1866" s="401"/>
      <c r="PXT1866" s="401"/>
      <c r="PXU1866" s="401"/>
      <c r="PXV1866" s="401"/>
      <c r="PXW1866" s="401"/>
      <c r="PXX1866" s="401"/>
      <c r="PXY1866" s="401"/>
      <c r="PXZ1866" s="401"/>
      <c r="PYA1866" s="401"/>
      <c r="PYB1866" s="401"/>
      <c r="PYC1866" s="401"/>
      <c r="PYD1866" s="401"/>
      <c r="PYE1866" s="401"/>
      <c r="PYF1866" s="401"/>
      <c r="PYG1866" s="401"/>
      <c r="PYH1866" s="401"/>
      <c r="PYI1866" s="401"/>
      <c r="PYJ1866" s="401"/>
      <c r="PYK1866" s="401"/>
      <c r="PYL1866" s="401"/>
      <c r="PYM1866" s="401"/>
      <c r="PYN1866" s="401"/>
      <c r="PYO1866" s="401"/>
      <c r="PYP1866" s="401"/>
      <c r="PYQ1866" s="401"/>
      <c r="PYR1866" s="401"/>
      <c r="PYS1866" s="401"/>
      <c r="PYT1866" s="401"/>
      <c r="PYU1866" s="401"/>
      <c r="PYV1866" s="401"/>
      <c r="PYW1866" s="401"/>
      <c r="PYX1866" s="401"/>
      <c r="PYY1866" s="401"/>
      <c r="PYZ1866" s="401"/>
      <c r="PZA1866" s="401"/>
      <c r="PZB1866" s="401"/>
      <c r="PZC1866" s="401"/>
      <c r="PZD1866" s="401"/>
      <c r="PZE1866" s="401"/>
      <c r="PZF1866" s="401"/>
      <c r="PZG1866" s="401"/>
      <c r="PZH1866" s="401"/>
      <c r="PZI1866" s="401"/>
      <c r="PZJ1866" s="401"/>
      <c r="PZK1866" s="401"/>
      <c r="PZL1866" s="401"/>
      <c r="PZM1866" s="401"/>
      <c r="PZN1866" s="401"/>
      <c r="PZO1866" s="401"/>
      <c r="PZP1866" s="401"/>
      <c r="PZQ1866" s="401"/>
      <c r="PZR1866" s="401"/>
      <c r="PZS1866" s="401"/>
      <c r="PZT1866" s="401"/>
      <c r="PZU1866" s="401"/>
      <c r="PZV1866" s="401"/>
      <c r="PZW1866" s="401"/>
      <c r="PZX1866" s="401"/>
      <c r="PZY1866" s="401"/>
      <c r="PZZ1866" s="401"/>
      <c r="QAA1866" s="401"/>
      <c r="QAB1866" s="401"/>
      <c r="QAC1866" s="401"/>
      <c r="QAD1866" s="401"/>
      <c r="QAE1866" s="401"/>
      <c r="QAF1866" s="401"/>
      <c r="QAG1866" s="401"/>
      <c r="QAH1866" s="401"/>
      <c r="QAI1866" s="401"/>
      <c r="QAJ1866" s="401"/>
      <c r="QAK1866" s="401"/>
      <c r="QAL1866" s="401"/>
      <c r="QAM1866" s="401"/>
      <c r="QAN1866" s="401"/>
      <c r="QAO1866" s="401"/>
      <c r="QAP1866" s="401"/>
      <c r="QAQ1866" s="401"/>
      <c r="QAR1866" s="401"/>
      <c r="QAS1866" s="401"/>
      <c r="QAT1866" s="401"/>
      <c r="QAU1866" s="401"/>
      <c r="QAV1866" s="401"/>
      <c r="QAW1866" s="401"/>
      <c r="QAX1866" s="401"/>
      <c r="QAY1866" s="401"/>
      <c r="QAZ1866" s="401"/>
      <c r="QBA1866" s="401"/>
      <c r="QBB1866" s="401"/>
      <c r="QBC1866" s="401"/>
      <c r="QBD1866" s="401"/>
      <c r="QBE1866" s="401"/>
      <c r="QBF1866" s="401"/>
      <c r="QBG1866" s="401"/>
      <c r="QBH1866" s="401"/>
      <c r="QBI1866" s="401"/>
      <c r="QBJ1866" s="401"/>
      <c r="QBK1866" s="401"/>
      <c r="QBL1866" s="401"/>
      <c r="QBM1866" s="401"/>
      <c r="QBN1866" s="401"/>
      <c r="QBO1866" s="401"/>
      <c r="QBP1866" s="401"/>
      <c r="QBQ1866" s="401"/>
      <c r="QBR1866" s="401"/>
      <c r="QBS1866" s="401"/>
      <c r="QBT1866" s="401"/>
      <c r="QBU1866" s="401"/>
      <c r="QBV1866" s="401"/>
      <c r="QBW1866" s="401"/>
      <c r="QBX1866" s="401"/>
      <c r="QBY1866" s="401"/>
      <c r="QBZ1866" s="401"/>
      <c r="QCA1866" s="401"/>
      <c r="QCB1866" s="401"/>
      <c r="QCC1866" s="401"/>
      <c r="QCD1866" s="401"/>
      <c r="QCE1866" s="401"/>
      <c r="QCF1866" s="401"/>
      <c r="QCG1866" s="401"/>
      <c r="QCH1866" s="401"/>
      <c r="QCI1866" s="401"/>
      <c r="QCJ1866" s="401"/>
      <c r="QCK1866" s="401"/>
      <c r="QCL1866" s="401"/>
      <c r="QCM1866" s="401"/>
      <c r="QCN1866" s="401"/>
      <c r="QCO1866" s="401"/>
      <c r="QCP1866" s="401"/>
      <c r="QCQ1866" s="401"/>
      <c r="QCR1866" s="401"/>
      <c r="QCS1866" s="401"/>
      <c r="QCT1866" s="401"/>
      <c r="QCU1866" s="401"/>
      <c r="QCV1866" s="401"/>
      <c r="QCW1866" s="401"/>
      <c r="QCX1866" s="401"/>
      <c r="QCY1866" s="401"/>
      <c r="QCZ1866" s="401"/>
      <c r="QDA1866" s="401"/>
      <c r="QDB1866" s="401"/>
      <c r="QDC1866" s="401"/>
      <c r="QDD1866" s="401"/>
      <c r="QDE1866" s="401"/>
      <c r="QDF1866" s="401"/>
      <c r="QDG1866" s="401"/>
      <c r="QDH1866" s="401"/>
      <c r="QDI1866" s="401"/>
      <c r="QDJ1866" s="401"/>
      <c r="QDK1866" s="401"/>
      <c r="QDL1866" s="401"/>
      <c r="QDM1866" s="401"/>
      <c r="QDN1866" s="401"/>
      <c r="QDO1866" s="401"/>
      <c r="QDP1866" s="401"/>
      <c r="QDQ1866" s="401"/>
      <c r="QDR1866" s="401"/>
      <c r="QDS1866" s="401"/>
      <c r="QDT1866" s="401"/>
      <c r="QDU1866" s="401"/>
      <c r="QDV1866" s="401"/>
      <c r="QDW1866" s="401"/>
      <c r="QDX1866" s="401"/>
      <c r="QDY1866" s="401"/>
      <c r="QDZ1866" s="401"/>
      <c r="QEA1866" s="401"/>
      <c r="QEB1866" s="401"/>
      <c r="QEC1866" s="401"/>
      <c r="QED1866" s="401"/>
      <c r="QEE1866" s="401"/>
      <c r="QEF1866" s="401"/>
      <c r="QEG1866" s="401"/>
      <c r="QEH1866" s="401"/>
      <c r="QEI1866" s="401"/>
      <c r="QEJ1866" s="401"/>
      <c r="QEK1866" s="401"/>
      <c r="QEL1866" s="401"/>
      <c r="QEM1866" s="401"/>
      <c r="QEN1866" s="401"/>
      <c r="QEO1866" s="401"/>
      <c r="QEP1866" s="401"/>
      <c r="QEQ1866" s="401"/>
      <c r="QER1866" s="401"/>
      <c r="QES1866" s="401"/>
      <c r="QET1866" s="401"/>
      <c r="QEU1866" s="401"/>
      <c r="QEV1866" s="401"/>
      <c r="QEW1866" s="401"/>
      <c r="QEX1866" s="401"/>
      <c r="QEY1866" s="401"/>
      <c r="QEZ1866" s="401"/>
      <c r="QFA1866" s="401"/>
      <c r="QFB1866" s="401"/>
      <c r="QFC1866" s="401"/>
      <c r="QFD1866" s="401"/>
      <c r="QFE1866" s="401"/>
      <c r="QFF1866" s="401"/>
      <c r="QFG1866" s="401"/>
      <c r="QFH1866" s="401"/>
      <c r="QFI1866" s="401"/>
      <c r="QFJ1866" s="401"/>
      <c r="QFK1866" s="401"/>
      <c r="QFL1866" s="401"/>
      <c r="QFM1866" s="401"/>
      <c r="QFN1866" s="401"/>
      <c r="QFO1866" s="401"/>
      <c r="QFP1866" s="401"/>
      <c r="QFQ1866" s="401"/>
      <c r="QFR1866" s="401"/>
      <c r="QFS1866" s="401"/>
      <c r="QFT1866" s="401"/>
      <c r="QFU1866" s="401"/>
      <c r="QFV1866" s="401"/>
      <c r="QFW1866" s="401"/>
      <c r="QFX1866" s="401"/>
      <c r="QFY1866" s="401"/>
      <c r="QFZ1866" s="401"/>
      <c r="QGA1866" s="401"/>
      <c r="QGB1866" s="401"/>
      <c r="QGC1866" s="401"/>
      <c r="QGD1866" s="401"/>
      <c r="QGE1866" s="401"/>
      <c r="QGF1866" s="401"/>
      <c r="QGG1866" s="401"/>
      <c r="QGH1866" s="401"/>
      <c r="QGI1866" s="401"/>
      <c r="QGJ1866" s="401"/>
      <c r="QGK1866" s="401"/>
      <c r="QGL1866" s="401"/>
      <c r="QGM1866" s="401"/>
      <c r="QGN1866" s="401"/>
      <c r="QGO1866" s="401"/>
      <c r="QGP1866" s="401"/>
      <c r="QGQ1866" s="401"/>
      <c r="QGR1866" s="401"/>
      <c r="QGS1866" s="401"/>
      <c r="QGT1866" s="401"/>
      <c r="QGU1866" s="401"/>
      <c r="QGV1866" s="401"/>
      <c r="QGW1866" s="401"/>
      <c r="QGX1866" s="401"/>
      <c r="QGY1866" s="401"/>
      <c r="QGZ1866" s="401"/>
      <c r="QHA1866" s="401"/>
      <c r="QHB1866" s="401"/>
      <c r="QHC1866" s="401"/>
      <c r="QHD1866" s="401"/>
      <c r="QHE1866" s="401"/>
      <c r="QHF1866" s="401"/>
      <c r="QHG1866" s="401"/>
      <c r="QHH1866" s="401"/>
      <c r="QHI1866" s="401"/>
      <c r="QHJ1866" s="401"/>
      <c r="QHK1866" s="401"/>
      <c r="QHL1866" s="401"/>
      <c r="QHM1866" s="401"/>
      <c r="QHN1866" s="401"/>
      <c r="QHO1866" s="401"/>
      <c r="QHP1866" s="401"/>
      <c r="QHQ1866" s="401"/>
      <c r="QHR1866" s="401"/>
      <c r="QHS1866" s="401"/>
      <c r="QHT1866" s="401"/>
      <c r="QHU1866" s="401"/>
      <c r="QHV1866" s="401"/>
      <c r="QHW1866" s="401"/>
      <c r="QHX1866" s="401"/>
      <c r="QHY1866" s="401"/>
      <c r="QHZ1866" s="401"/>
      <c r="QIA1866" s="401"/>
      <c r="QIB1866" s="401"/>
      <c r="QIC1866" s="401"/>
      <c r="QID1866" s="401"/>
      <c r="QIE1866" s="401"/>
      <c r="QIF1866" s="401"/>
      <c r="QIG1866" s="401"/>
      <c r="QIH1866" s="401"/>
      <c r="QII1866" s="401"/>
      <c r="QIJ1866" s="401"/>
      <c r="QIK1866" s="401"/>
      <c r="QIL1866" s="401"/>
      <c r="QIM1866" s="401"/>
      <c r="QIN1866" s="401"/>
      <c r="QIO1866" s="401"/>
      <c r="QIP1866" s="401"/>
      <c r="QIQ1866" s="401"/>
      <c r="QIR1866" s="401"/>
      <c r="QIS1866" s="401"/>
      <c r="QIT1866" s="401"/>
      <c r="QIU1866" s="401"/>
      <c r="QIV1866" s="401"/>
      <c r="QIW1866" s="401"/>
      <c r="QIX1866" s="401"/>
      <c r="QIY1866" s="401"/>
      <c r="QIZ1866" s="401"/>
      <c r="QJA1866" s="401"/>
      <c r="QJB1866" s="401"/>
      <c r="QJC1866" s="401"/>
      <c r="QJD1866" s="401"/>
      <c r="QJE1866" s="401"/>
      <c r="QJF1866" s="401"/>
      <c r="QJG1866" s="401"/>
      <c r="QJH1866" s="401"/>
      <c r="QJI1866" s="401"/>
      <c r="QJJ1866" s="401"/>
      <c r="QJK1866" s="401"/>
      <c r="QJL1866" s="401"/>
      <c r="QJM1866" s="401"/>
      <c r="QJN1866" s="401"/>
      <c r="QJO1866" s="401"/>
      <c r="QJP1866" s="401"/>
      <c r="QJQ1866" s="401"/>
      <c r="QJR1866" s="401"/>
      <c r="QJS1866" s="401"/>
      <c r="QJT1866" s="401"/>
      <c r="QJU1866" s="401"/>
      <c r="QJV1866" s="401"/>
      <c r="QJW1866" s="401"/>
      <c r="QJX1866" s="401"/>
      <c r="QJY1866" s="401"/>
      <c r="QJZ1866" s="401"/>
      <c r="QKA1866" s="401"/>
      <c r="QKB1866" s="401"/>
      <c r="QKC1866" s="401"/>
      <c r="QKD1866" s="401"/>
      <c r="QKE1866" s="401"/>
      <c r="QKF1866" s="401"/>
      <c r="QKG1866" s="401"/>
      <c r="QKH1866" s="401"/>
      <c r="QKI1866" s="401"/>
      <c r="QKJ1866" s="401"/>
      <c r="QKK1866" s="401"/>
      <c r="QKL1866" s="401"/>
      <c r="QKM1866" s="401"/>
      <c r="QKN1866" s="401"/>
      <c r="QKO1866" s="401"/>
      <c r="QKP1866" s="401"/>
      <c r="QKQ1866" s="401"/>
      <c r="QKR1866" s="401"/>
      <c r="QKS1866" s="401"/>
      <c r="QKT1866" s="401"/>
      <c r="QKU1866" s="401"/>
      <c r="QKV1866" s="401"/>
      <c r="QKW1866" s="401"/>
      <c r="QKX1866" s="401"/>
      <c r="QKY1866" s="401"/>
      <c r="QKZ1866" s="401"/>
      <c r="QLA1866" s="401"/>
      <c r="QLB1866" s="401"/>
      <c r="QLC1866" s="401"/>
      <c r="QLD1866" s="401"/>
      <c r="QLE1866" s="401"/>
      <c r="QLF1866" s="401"/>
      <c r="QLG1866" s="401"/>
      <c r="QLH1866" s="401"/>
      <c r="QLI1866" s="401"/>
      <c r="QLJ1866" s="401"/>
      <c r="QLK1866" s="401"/>
      <c r="QLL1866" s="401"/>
      <c r="QLM1866" s="401"/>
      <c r="QLN1866" s="401"/>
      <c r="QLO1866" s="401"/>
      <c r="QLP1866" s="401"/>
      <c r="QLQ1866" s="401"/>
      <c r="QLR1866" s="401"/>
      <c r="QLS1866" s="401"/>
      <c r="QLT1866" s="401"/>
      <c r="QLU1866" s="401"/>
      <c r="QLV1866" s="401"/>
      <c r="QLW1866" s="401"/>
      <c r="QLX1866" s="401"/>
      <c r="QLY1866" s="401"/>
      <c r="QLZ1866" s="401"/>
      <c r="QMA1866" s="401"/>
      <c r="QMB1866" s="401"/>
      <c r="QMC1866" s="401"/>
      <c r="QMD1866" s="401"/>
      <c r="QME1866" s="401"/>
      <c r="QMF1866" s="401"/>
      <c r="QMG1866" s="401"/>
      <c r="QMH1866" s="401"/>
      <c r="QMI1866" s="401"/>
      <c r="QMJ1866" s="401"/>
      <c r="QMK1866" s="401"/>
      <c r="QML1866" s="401"/>
      <c r="QMM1866" s="401"/>
      <c r="QMN1866" s="401"/>
      <c r="QMO1866" s="401"/>
      <c r="QMP1866" s="401"/>
      <c r="QMQ1866" s="401"/>
      <c r="QMR1866" s="401"/>
      <c r="QMS1866" s="401"/>
      <c r="QMT1866" s="401"/>
      <c r="QMU1866" s="401"/>
      <c r="QMV1866" s="401"/>
      <c r="QMW1866" s="401"/>
      <c r="QMX1866" s="401"/>
      <c r="QMY1866" s="401"/>
      <c r="QMZ1866" s="401"/>
      <c r="QNA1866" s="401"/>
      <c r="QNB1866" s="401"/>
      <c r="QNC1866" s="401"/>
      <c r="QND1866" s="401"/>
      <c r="QNE1866" s="401"/>
      <c r="QNF1866" s="401"/>
      <c r="QNG1866" s="401"/>
      <c r="QNH1866" s="401"/>
      <c r="QNI1866" s="401"/>
      <c r="QNJ1866" s="401"/>
      <c r="QNK1866" s="401"/>
      <c r="QNL1866" s="401"/>
      <c r="QNM1866" s="401"/>
      <c r="QNN1866" s="401"/>
      <c r="QNO1866" s="401"/>
      <c r="QNP1866" s="401"/>
      <c r="QNQ1866" s="401"/>
      <c r="QNR1866" s="401"/>
      <c r="QNS1866" s="401"/>
      <c r="QNT1866" s="401"/>
      <c r="QNU1866" s="401"/>
      <c r="QNV1866" s="401"/>
      <c r="QNW1866" s="401"/>
      <c r="QNX1866" s="401"/>
      <c r="QNY1866" s="401"/>
      <c r="QNZ1866" s="401"/>
      <c r="QOA1866" s="401"/>
      <c r="QOB1866" s="401"/>
      <c r="QOC1866" s="401"/>
      <c r="QOD1866" s="401"/>
      <c r="QOE1866" s="401"/>
      <c r="QOF1866" s="401"/>
      <c r="QOG1866" s="401"/>
      <c r="QOH1866" s="401"/>
      <c r="QOI1866" s="401"/>
      <c r="QOJ1866" s="401"/>
      <c r="QOK1866" s="401"/>
      <c r="QOL1866" s="401"/>
      <c r="QOM1866" s="401"/>
      <c r="QON1866" s="401"/>
      <c r="QOO1866" s="401"/>
      <c r="QOP1866" s="401"/>
      <c r="QOQ1866" s="401"/>
      <c r="QOR1866" s="401"/>
      <c r="QOS1866" s="401"/>
      <c r="QOT1866" s="401"/>
      <c r="QOU1866" s="401"/>
      <c r="QOV1866" s="401"/>
      <c r="QOW1866" s="401"/>
      <c r="QOX1866" s="401"/>
      <c r="QOY1866" s="401"/>
      <c r="QOZ1866" s="401"/>
      <c r="QPA1866" s="401"/>
      <c r="QPB1866" s="401"/>
      <c r="QPC1866" s="401"/>
      <c r="QPD1866" s="401"/>
      <c r="QPE1866" s="401"/>
      <c r="QPF1866" s="401"/>
      <c r="QPG1866" s="401"/>
      <c r="QPH1866" s="401"/>
      <c r="QPI1866" s="401"/>
      <c r="QPJ1866" s="401"/>
      <c r="QPK1866" s="401"/>
      <c r="QPL1866" s="401"/>
      <c r="QPM1866" s="401"/>
      <c r="QPN1866" s="401"/>
      <c r="QPO1866" s="401"/>
      <c r="QPP1866" s="401"/>
      <c r="QPQ1866" s="401"/>
      <c r="QPR1866" s="401"/>
      <c r="QPS1866" s="401"/>
      <c r="QPT1866" s="401"/>
      <c r="QPU1866" s="401"/>
      <c r="QPV1866" s="401"/>
      <c r="QPW1866" s="401"/>
      <c r="QPX1866" s="401"/>
      <c r="QPY1866" s="401"/>
      <c r="QPZ1866" s="401"/>
      <c r="QQA1866" s="401"/>
      <c r="QQB1866" s="401"/>
      <c r="QQC1866" s="401"/>
      <c r="QQD1866" s="401"/>
      <c r="QQE1866" s="401"/>
      <c r="QQF1866" s="401"/>
      <c r="QQG1866" s="401"/>
      <c r="QQH1866" s="401"/>
      <c r="QQI1866" s="401"/>
      <c r="QQJ1866" s="401"/>
      <c r="QQK1866" s="401"/>
      <c r="QQL1866" s="401"/>
      <c r="QQM1866" s="401"/>
      <c r="QQN1866" s="401"/>
      <c r="QQO1866" s="401"/>
      <c r="QQP1866" s="401"/>
      <c r="QQQ1866" s="401"/>
      <c r="QQR1866" s="401"/>
      <c r="QQS1866" s="401"/>
      <c r="QQT1866" s="401"/>
      <c r="QQU1866" s="401"/>
      <c r="QQV1866" s="401"/>
      <c r="QQW1866" s="401"/>
      <c r="QQX1866" s="401"/>
      <c r="QQY1866" s="401"/>
      <c r="QQZ1866" s="401"/>
      <c r="QRA1866" s="401"/>
      <c r="QRB1866" s="401"/>
      <c r="QRC1866" s="401"/>
      <c r="QRD1866" s="401"/>
      <c r="QRE1866" s="401"/>
      <c r="QRF1866" s="401"/>
      <c r="QRG1866" s="401"/>
      <c r="QRH1866" s="401"/>
      <c r="QRI1866" s="401"/>
      <c r="QRJ1866" s="401"/>
      <c r="QRK1866" s="401"/>
      <c r="QRL1866" s="401"/>
      <c r="QRM1866" s="401"/>
      <c r="QRN1866" s="401"/>
      <c r="QRO1866" s="401"/>
      <c r="QRP1866" s="401"/>
      <c r="QRQ1866" s="401"/>
      <c r="QRR1866" s="401"/>
      <c r="QRS1866" s="401"/>
      <c r="QRT1866" s="401"/>
      <c r="QRU1866" s="401"/>
      <c r="QRV1866" s="401"/>
      <c r="QRW1866" s="401"/>
      <c r="QRX1866" s="401"/>
      <c r="QRY1866" s="401"/>
      <c r="QRZ1866" s="401"/>
      <c r="QSA1866" s="401"/>
      <c r="QSB1866" s="401"/>
      <c r="QSC1866" s="401"/>
      <c r="QSD1866" s="401"/>
      <c r="QSE1866" s="401"/>
      <c r="QSF1866" s="401"/>
      <c r="QSG1866" s="401"/>
      <c r="QSH1866" s="401"/>
      <c r="QSI1866" s="401"/>
      <c r="QSJ1866" s="401"/>
      <c r="QSK1866" s="401"/>
      <c r="QSL1866" s="401"/>
      <c r="QSM1866" s="401"/>
      <c r="QSN1866" s="401"/>
      <c r="QSO1866" s="401"/>
      <c r="QSP1866" s="401"/>
      <c r="QSQ1866" s="401"/>
      <c r="QSR1866" s="401"/>
      <c r="QSS1866" s="401"/>
      <c r="QST1866" s="401"/>
      <c r="QSU1866" s="401"/>
      <c r="QSV1866" s="401"/>
      <c r="QSW1866" s="401"/>
      <c r="QSX1866" s="401"/>
      <c r="QSY1866" s="401"/>
      <c r="QSZ1866" s="401"/>
      <c r="QTA1866" s="401"/>
      <c r="QTB1866" s="401"/>
      <c r="QTC1866" s="401"/>
      <c r="QTD1866" s="401"/>
      <c r="QTE1866" s="401"/>
      <c r="QTF1866" s="401"/>
      <c r="QTG1866" s="401"/>
      <c r="QTH1866" s="401"/>
      <c r="QTI1866" s="401"/>
      <c r="QTJ1866" s="401"/>
      <c r="QTK1866" s="401"/>
      <c r="QTL1866" s="401"/>
      <c r="QTM1866" s="401"/>
      <c r="QTN1866" s="401"/>
      <c r="QTO1866" s="401"/>
      <c r="QTP1866" s="401"/>
      <c r="QTQ1866" s="401"/>
      <c r="QTR1866" s="401"/>
      <c r="QTS1866" s="401"/>
      <c r="QTT1866" s="401"/>
      <c r="QTU1866" s="401"/>
      <c r="QTV1866" s="401"/>
      <c r="QTW1866" s="401"/>
      <c r="QTX1866" s="401"/>
      <c r="QTY1866" s="401"/>
      <c r="QTZ1866" s="401"/>
      <c r="QUA1866" s="401"/>
      <c r="QUB1866" s="401"/>
      <c r="QUC1866" s="401"/>
      <c r="QUD1866" s="401"/>
      <c r="QUE1866" s="401"/>
      <c r="QUF1866" s="401"/>
      <c r="QUG1866" s="401"/>
      <c r="QUH1866" s="401"/>
      <c r="QUI1866" s="401"/>
      <c r="QUJ1866" s="401"/>
      <c r="QUK1866" s="401"/>
      <c r="QUL1866" s="401"/>
      <c r="QUM1866" s="401"/>
      <c r="QUN1866" s="401"/>
      <c r="QUO1866" s="401"/>
      <c r="QUP1866" s="401"/>
      <c r="QUQ1866" s="401"/>
      <c r="QUR1866" s="401"/>
      <c r="QUS1866" s="401"/>
      <c r="QUT1866" s="401"/>
      <c r="QUU1866" s="401"/>
      <c r="QUV1866" s="401"/>
      <c r="QUW1866" s="401"/>
      <c r="QUX1866" s="401"/>
      <c r="QUY1866" s="401"/>
      <c r="QUZ1866" s="401"/>
      <c r="QVA1866" s="401"/>
      <c r="QVB1866" s="401"/>
      <c r="QVC1866" s="401"/>
      <c r="QVD1866" s="401"/>
      <c r="QVE1866" s="401"/>
      <c r="QVF1866" s="401"/>
      <c r="QVG1866" s="401"/>
      <c r="QVH1866" s="401"/>
      <c r="QVI1866" s="401"/>
      <c r="QVJ1866" s="401"/>
      <c r="QVK1866" s="401"/>
      <c r="QVL1866" s="401"/>
      <c r="QVM1866" s="401"/>
      <c r="QVN1866" s="401"/>
      <c r="QVO1866" s="401"/>
      <c r="QVP1866" s="401"/>
      <c r="QVQ1866" s="401"/>
      <c r="QVR1866" s="401"/>
      <c r="QVS1866" s="401"/>
      <c r="QVT1866" s="401"/>
      <c r="QVU1866" s="401"/>
      <c r="QVV1866" s="401"/>
      <c r="QVW1866" s="401"/>
      <c r="QVX1866" s="401"/>
      <c r="QVY1866" s="401"/>
      <c r="QVZ1866" s="401"/>
      <c r="QWA1866" s="401"/>
      <c r="QWB1866" s="401"/>
      <c r="QWC1866" s="401"/>
      <c r="QWD1866" s="401"/>
      <c r="QWE1866" s="401"/>
      <c r="QWF1866" s="401"/>
      <c r="QWG1866" s="401"/>
      <c r="QWH1866" s="401"/>
      <c r="QWI1866" s="401"/>
      <c r="QWJ1866" s="401"/>
      <c r="QWK1866" s="401"/>
      <c r="QWL1866" s="401"/>
      <c r="QWM1866" s="401"/>
      <c r="QWN1866" s="401"/>
      <c r="QWO1866" s="401"/>
      <c r="QWP1866" s="401"/>
      <c r="QWQ1866" s="401"/>
      <c r="QWR1866" s="401"/>
      <c r="QWS1866" s="401"/>
      <c r="QWT1866" s="401"/>
      <c r="QWU1866" s="401"/>
      <c r="QWV1866" s="401"/>
      <c r="QWW1866" s="401"/>
      <c r="QWX1866" s="401"/>
      <c r="QWY1866" s="401"/>
      <c r="QWZ1866" s="401"/>
      <c r="QXA1866" s="401"/>
      <c r="QXB1866" s="401"/>
      <c r="QXC1866" s="401"/>
      <c r="QXD1866" s="401"/>
      <c r="QXE1866" s="401"/>
      <c r="QXF1866" s="401"/>
      <c r="QXG1866" s="401"/>
      <c r="QXH1866" s="401"/>
      <c r="QXI1866" s="401"/>
      <c r="QXJ1866" s="401"/>
      <c r="QXK1866" s="401"/>
      <c r="QXL1866" s="401"/>
      <c r="QXM1866" s="401"/>
      <c r="QXN1866" s="401"/>
      <c r="QXO1866" s="401"/>
      <c r="QXP1866" s="401"/>
      <c r="QXQ1866" s="401"/>
      <c r="QXR1866" s="401"/>
      <c r="QXS1866" s="401"/>
      <c r="QXT1866" s="401"/>
      <c r="QXU1866" s="401"/>
      <c r="QXV1866" s="401"/>
      <c r="QXW1866" s="401"/>
      <c r="QXX1866" s="401"/>
      <c r="QXY1866" s="401"/>
      <c r="QXZ1866" s="401"/>
      <c r="QYA1866" s="401"/>
      <c r="QYB1866" s="401"/>
      <c r="QYC1866" s="401"/>
      <c r="QYD1866" s="401"/>
      <c r="QYE1866" s="401"/>
      <c r="QYF1866" s="401"/>
      <c r="QYG1866" s="401"/>
      <c r="QYH1866" s="401"/>
      <c r="QYI1866" s="401"/>
      <c r="QYJ1866" s="401"/>
      <c r="QYK1866" s="401"/>
      <c r="QYL1866" s="401"/>
      <c r="QYM1866" s="401"/>
      <c r="QYN1866" s="401"/>
      <c r="QYO1866" s="401"/>
      <c r="QYP1866" s="401"/>
      <c r="QYQ1866" s="401"/>
      <c r="QYR1866" s="401"/>
      <c r="QYS1866" s="401"/>
      <c r="QYT1866" s="401"/>
      <c r="QYU1866" s="401"/>
      <c r="QYV1866" s="401"/>
      <c r="QYW1866" s="401"/>
      <c r="QYX1866" s="401"/>
      <c r="QYY1866" s="401"/>
      <c r="QYZ1866" s="401"/>
      <c r="QZA1866" s="401"/>
      <c r="QZB1866" s="401"/>
      <c r="QZC1866" s="401"/>
      <c r="QZD1866" s="401"/>
      <c r="QZE1866" s="401"/>
      <c r="QZF1866" s="401"/>
      <c r="QZG1866" s="401"/>
      <c r="QZH1866" s="401"/>
      <c r="QZI1866" s="401"/>
      <c r="QZJ1866" s="401"/>
      <c r="QZK1866" s="401"/>
      <c r="QZL1866" s="401"/>
      <c r="QZM1866" s="401"/>
      <c r="QZN1866" s="401"/>
      <c r="QZO1866" s="401"/>
      <c r="QZP1866" s="401"/>
      <c r="QZQ1866" s="401"/>
      <c r="QZR1866" s="401"/>
      <c r="QZS1866" s="401"/>
      <c r="QZT1866" s="401"/>
      <c r="QZU1866" s="401"/>
      <c r="QZV1866" s="401"/>
      <c r="QZW1866" s="401"/>
      <c r="QZX1866" s="401"/>
      <c r="QZY1866" s="401"/>
      <c r="QZZ1866" s="401"/>
      <c r="RAA1866" s="401"/>
      <c r="RAB1866" s="401"/>
      <c r="RAC1866" s="401"/>
      <c r="RAD1866" s="401"/>
      <c r="RAE1866" s="401"/>
      <c r="RAF1866" s="401"/>
      <c r="RAG1866" s="401"/>
      <c r="RAH1866" s="401"/>
      <c r="RAI1866" s="401"/>
      <c r="RAJ1866" s="401"/>
      <c r="RAK1866" s="401"/>
      <c r="RAL1866" s="401"/>
      <c r="RAM1866" s="401"/>
      <c r="RAN1866" s="401"/>
      <c r="RAO1866" s="401"/>
      <c r="RAP1866" s="401"/>
      <c r="RAQ1866" s="401"/>
      <c r="RAR1866" s="401"/>
      <c r="RAS1866" s="401"/>
      <c r="RAT1866" s="401"/>
      <c r="RAU1866" s="401"/>
      <c r="RAV1866" s="401"/>
      <c r="RAW1866" s="401"/>
      <c r="RAX1866" s="401"/>
      <c r="RAY1866" s="401"/>
      <c r="RAZ1866" s="401"/>
      <c r="RBA1866" s="401"/>
      <c r="RBB1866" s="401"/>
      <c r="RBC1866" s="401"/>
      <c r="RBD1866" s="401"/>
      <c r="RBE1866" s="401"/>
      <c r="RBF1866" s="401"/>
      <c r="RBG1866" s="401"/>
      <c r="RBH1866" s="401"/>
      <c r="RBI1866" s="401"/>
      <c r="RBJ1866" s="401"/>
      <c r="RBK1866" s="401"/>
      <c r="RBL1866" s="401"/>
      <c r="RBM1866" s="401"/>
      <c r="RBN1866" s="401"/>
      <c r="RBO1866" s="401"/>
      <c r="RBP1866" s="401"/>
      <c r="RBQ1866" s="401"/>
      <c r="RBR1866" s="401"/>
      <c r="RBS1866" s="401"/>
      <c r="RBT1866" s="401"/>
      <c r="RBU1866" s="401"/>
      <c r="RBV1866" s="401"/>
      <c r="RBW1866" s="401"/>
      <c r="RBX1866" s="401"/>
      <c r="RBY1866" s="401"/>
      <c r="RBZ1866" s="401"/>
      <c r="RCA1866" s="401"/>
      <c r="RCB1866" s="401"/>
      <c r="RCC1866" s="401"/>
      <c r="RCD1866" s="401"/>
      <c r="RCE1866" s="401"/>
      <c r="RCF1866" s="401"/>
      <c r="RCG1866" s="401"/>
      <c r="RCH1866" s="401"/>
      <c r="RCI1866" s="401"/>
      <c r="RCJ1866" s="401"/>
      <c r="RCK1866" s="401"/>
      <c r="RCL1866" s="401"/>
      <c r="RCM1866" s="401"/>
      <c r="RCN1866" s="401"/>
      <c r="RCO1866" s="401"/>
      <c r="RCP1866" s="401"/>
      <c r="RCQ1866" s="401"/>
      <c r="RCR1866" s="401"/>
      <c r="RCS1866" s="401"/>
      <c r="RCT1866" s="401"/>
      <c r="RCU1866" s="401"/>
      <c r="RCV1866" s="401"/>
      <c r="RCW1866" s="401"/>
      <c r="RCX1866" s="401"/>
      <c r="RCY1866" s="401"/>
      <c r="RCZ1866" s="401"/>
      <c r="RDA1866" s="401"/>
      <c r="RDB1866" s="401"/>
      <c r="RDC1866" s="401"/>
      <c r="RDD1866" s="401"/>
      <c r="RDE1866" s="401"/>
      <c r="RDF1866" s="401"/>
      <c r="RDG1866" s="401"/>
      <c r="RDH1866" s="401"/>
      <c r="RDI1866" s="401"/>
      <c r="RDJ1866" s="401"/>
      <c r="RDK1866" s="401"/>
      <c r="RDL1866" s="401"/>
      <c r="RDM1866" s="401"/>
      <c r="RDN1866" s="401"/>
      <c r="RDO1866" s="401"/>
      <c r="RDP1866" s="401"/>
      <c r="RDQ1866" s="401"/>
      <c r="RDR1866" s="401"/>
      <c r="RDS1866" s="401"/>
      <c r="RDT1866" s="401"/>
      <c r="RDU1866" s="401"/>
      <c r="RDV1866" s="401"/>
      <c r="RDW1866" s="401"/>
      <c r="RDX1866" s="401"/>
      <c r="RDY1866" s="401"/>
      <c r="RDZ1866" s="401"/>
      <c r="REA1866" s="401"/>
      <c r="REB1866" s="401"/>
      <c r="REC1866" s="401"/>
      <c r="RED1866" s="401"/>
      <c r="REE1866" s="401"/>
      <c r="REF1866" s="401"/>
      <c r="REG1866" s="401"/>
      <c r="REH1866" s="401"/>
      <c r="REI1866" s="401"/>
      <c r="REJ1866" s="401"/>
      <c r="REK1866" s="401"/>
      <c r="REL1866" s="401"/>
      <c r="REM1866" s="401"/>
      <c r="REN1866" s="401"/>
      <c r="REO1866" s="401"/>
      <c r="REP1866" s="401"/>
      <c r="REQ1866" s="401"/>
      <c r="RER1866" s="401"/>
      <c r="RES1866" s="401"/>
      <c r="RET1866" s="401"/>
      <c r="REU1866" s="401"/>
      <c r="REV1866" s="401"/>
      <c r="REW1866" s="401"/>
      <c r="REX1866" s="401"/>
      <c r="REY1866" s="401"/>
      <c r="REZ1866" s="401"/>
      <c r="RFA1866" s="401"/>
      <c r="RFB1866" s="401"/>
      <c r="RFC1866" s="401"/>
      <c r="RFD1866" s="401"/>
      <c r="RFE1866" s="401"/>
      <c r="RFF1866" s="401"/>
      <c r="RFG1866" s="401"/>
      <c r="RFH1866" s="401"/>
      <c r="RFI1866" s="401"/>
      <c r="RFJ1866" s="401"/>
      <c r="RFK1866" s="401"/>
      <c r="RFL1866" s="401"/>
      <c r="RFM1866" s="401"/>
      <c r="RFN1866" s="401"/>
      <c r="RFO1866" s="401"/>
      <c r="RFP1866" s="401"/>
      <c r="RFQ1866" s="401"/>
      <c r="RFR1866" s="401"/>
      <c r="RFS1866" s="401"/>
      <c r="RFT1866" s="401"/>
      <c r="RFU1866" s="401"/>
      <c r="RFV1866" s="401"/>
      <c r="RFW1866" s="401"/>
      <c r="RFX1866" s="401"/>
      <c r="RFY1866" s="401"/>
      <c r="RFZ1866" s="401"/>
      <c r="RGA1866" s="401"/>
      <c r="RGB1866" s="401"/>
      <c r="RGC1866" s="401"/>
      <c r="RGD1866" s="401"/>
      <c r="RGE1866" s="401"/>
      <c r="RGF1866" s="401"/>
      <c r="RGG1866" s="401"/>
      <c r="RGH1866" s="401"/>
      <c r="RGI1866" s="401"/>
      <c r="RGJ1866" s="401"/>
      <c r="RGK1866" s="401"/>
      <c r="RGL1866" s="401"/>
      <c r="RGM1866" s="401"/>
      <c r="RGN1866" s="401"/>
      <c r="RGO1866" s="401"/>
      <c r="RGP1866" s="401"/>
      <c r="RGQ1866" s="401"/>
      <c r="RGR1866" s="401"/>
      <c r="RGS1866" s="401"/>
      <c r="RGT1866" s="401"/>
      <c r="RGU1866" s="401"/>
      <c r="RGV1866" s="401"/>
      <c r="RGW1866" s="401"/>
      <c r="RGX1866" s="401"/>
      <c r="RGY1866" s="401"/>
      <c r="RGZ1866" s="401"/>
      <c r="RHA1866" s="401"/>
      <c r="RHB1866" s="401"/>
      <c r="RHC1866" s="401"/>
      <c r="RHD1866" s="401"/>
      <c r="RHE1866" s="401"/>
      <c r="RHF1866" s="401"/>
      <c r="RHG1866" s="401"/>
      <c r="RHH1866" s="401"/>
      <c r="RHI1866" s="401"/>
      <c r="RHJ1866" s="401"/>
      <c r="RHK1866" s="401"/>
      <c r="RHL1866" s="401"/>
      <c r="RHM1866" s="401"/>
      <c r="RHN1866" s="401"/>
      <c r="RHO1866" s="401"/>
      <c r="RHP1866" s="401"/>
      <c r="RHQ1866" s="401"/>
      <c r="RHR1866" s="401"/>
      <c r="RHS1866" s="401"/>
      <c r="RHT1866" s="401"/>
      <c r="RHU1866" s="401"/>
      <c r="RHV1866" s="401"/>
      <c r="RHW1866" s="401"/>
      <c r="RHX1866" s="401"/>
      <c r="RHY1866" s="401"/>
      <c r="RHZ1866" s="401"/>
      <c r="RIA1866" s="401"/>
      <c r="RIB1866" s="401"/>
      <c r="RIC1866" s="401"/>
      <c r="RID1866" s="401"/>
      <c r="RIE1866" s="401"/>
      <c r="RIF1866" s="401"/>
      <c r="RIG1866" s="401"/>
      <c r="RIH1866" s="401"/>
      <c r="RII1866" s="401"/>
      <c r="RIJ1866" s="401"/>
      <c r="RIK1866" s="401"/>
      <c r="RIL1866" s="401"/>
      <c r="RIM1866" s="401"/>
      <c r="RIN1866" s="401"/>
      <c r="RIO1866" s="401"/>
      <c r="RIP1866" s="401"/>
      <c r="RIQ1866" s="401"/>
      <c r="RIR1866" s="401"/>
      <c r="RIS1866" s="401"/>
      <c r="RIT1866" s="401"/>
      <c r="RIU1866" s="401"/>
      <c r="RIV1866" s="401"/>
      <c r="RIW1866" s="401"/>
      <c r="RIX1866" s="401"/>
      <c r="RIY1866" s="401"/>
      <c r="RIZ1866" s="401"/>
      <c r="RJA1866" s="401"/>
      <c r="RJB1866" s="401"/>
      <c r="RJC1866" s="401"/>
      <c r="RJD1866" s="401"/>
      <c r="RJE1866" s="401"/>
      <c r="RJF1866" s="401"/>
      <c r="RJG1866" s="401"/>
      <c r="RJH1866" s="401"/>
      <c r="RJI1866" s="401"/>
      <c r="RJJ1866" s="401"/>
      <c r="RJK1866" s="401"/>
      <c r="RJL1866" s="401"/>
      <c r="RJM1866" s="401"/>
      <c r="RJN1866" s="401"/>
      <c r="RJO1866" s="401"/>
      <c r="RJP1866" s="401"/>
      <c r="RJQ1866" s="401"/>
      <c r="RJR1866" s="401"/>
      <c r="RJS1866" s="401"/>
      <c r="RJT1866" s="401"/>
      <c r="RJU1866" s="401"/>
      <c r="RJV1866" s="401"/>
      <c r="RJW1866" s="401"/>
      <c r="RJX1866" s="401"/>
      <c r="RJY1866" s="401"/>
      <c r="RJZ1866" s="401"/>
      <c r="RKA1866" s="401"/>
      <c r="RKB1866" s="401"/>
      <c r="RKC1866" s="401"/>
      <c r="RKD1866" s="401"/>
      <c r="RKE1866" s="401"/>
      <c r="RKF1866" s="401"/>
      <c r="RKG1866" s="401"/>
      <c r="RKH1866" s="401"/>
      <c r="RKI1866" s="401"/>
      <c r="RKJ1866" s="401"/>
      <c r="RKK1866" s="401"/>
      <c r="RKL1866" s="401"/>
      <c r="RKM1866" s="401"/>
      <c r="RKN1866" s="401"/>
      <c r="RKO1866" s="401"/>
      <c r="RKP1866" s="401"/>
      <c r="RKQ1866" s="401"/>
      <c r="RKR1866" s="401"/>
      <c r="RKS1866" s="401"/>
      <c r="RKT1866" s="401"/>
      <c r="RKU1866" s="401"/>
      <c r="RKV1866" s="401"/>
      <c r="RKW1866" s="401"/>
      <c r="RKX1866" s="401"/>
      <c r="RKY1866" s="401"/>
      <c r="RKZ1866" s="401"/>
      <c r="RLA1866" s="401"/>
      <c r="RLB1866" s="401"/>
      <c r="RLC1866" s="401"/>
      <c r="RLD1866" s="401"/>
      <c r="RLE1866" s="401"/>
      <c r="RLF1866" s="401"/>
      <c r="RLG1866" s="401"/>
      <c r="RLH1866" s="401"/>
      <c r="RLI1866" s="401"/>
      <c r="RLJ1866" s="401"/>
      <c r="RLK1866" s="401"/>
      <c r="RLL1866" s="401"/>
      <c r="RLM1866" s="401"/>
      <c r="RLN1866" s="401"/>
      <c r="RLO1866" s="401"/>
      <c r="RLP1866" s="401"/>
      <c r="RLQ1866" s="401"/>
      <c r="RLR1866" s="401"/>
      <c r="RLS1866" s="401"/>
      <c r="RLT1866" s="401"/>
      <c r="RLU1866" s="401"/>
      <c r="RLV1866" s="401"/>
      <c r="RLW1866" s="401"/>
      <c r="RLX1866" s="401"/>
      <c r="RLY1866" s="401"/>
      <c r="RLZ1866" s="401"/>
      <c r="RMA1866" s="401"/>
      <c r="RMB1866" s="401"/>
      <c r="RMC1866" s="401"/>
      <c r="RMD1866" s="401"/>
      <c r="RME1866" s="401"/>
      <c r="RMF1866" s="401"/>
      <c r="RMG1866" s="401"/>
      <c r="RMH1866" s="401"/>
      <c r="RMI1866" s="401"/>
      <c r="RMJ1866" s="401"/>
      <c r="RMK1866" s="401"/>
      <c r="RML1866" s="401"/>
      <c r="RMM1866" s="401"/>
      <c r="RMN1866" s="401"/>
      <c r="RMO1866" s="401"/>
      <c r="RMP1866" s="401"/>
      <c r="RMQ1866" s="401"/>
      <c r="RMR1866" s="401"/>
      <c r="RMS1866" s="401"/>
      <c r="RMT1866" s="401"/>
      <c r="RMU1866" s="401"/>
      <c r="RMV1866" s="401"/>
      <c r="RMW1866" s="401"/>
      <c r="RMX1866" s="401"/>
      <c r="RMY1866" s="401"/>
      <c r="RMZ1866" s="401"/>
      <c r="RNA1866" s="401"/>
      <c r="RNB1866" s="401"/>
      <c r="RNC1866" s="401"/>
      <c r="RND1866" s="401"/>
      <c r="RNE1866" s="401"/>
      <c r="RNF1866" s="401"/>
      <c r="RNG1866" s="401"/>
      <c r="RNH1866" s="401"/>
      <c r="RNI1866" s="401"/>
      <c r="RNJ1866" s="401"/>
      <c r="RNK1866" s="401"/>
      <c r="RNL1866" s="401"/>
      <c r="RNM1866" s="401"/>
      <c r="RNN1866" s="401"/>
      <c r="RNO1866" s="401"/>
      <c r="RNP1866" s="401"/>
      <c r="RNQ1866" s="401"/>
      <c r="RNR1866" s="401"/>
      <c r="RNS1866" s="401"/>
      <c r="RNT1866" s="401"/>
      <c r="RNU1866" s="401"/>
      <c r="RNV1866" s="401"/>
      <c r="RNW1866" s="401"/>
      <c r="RNX1866" s="401"/>
      <c r="RNY1866" s="401"/>
      <c r="RNZ1866" s="401"/>
      <c r="ROA1866" s="401"/>
      <c r="ROB1866" s="401"/>
      <c r="ROC1866" s="401"/>
      <c r="ROD1866" s="401"/>
      <c r="ROE1866" s="401"/>
      <c r="ROF1866" s="401"/>
      <c r="ROG1866" s="401"/>
      <c r="ROH1866" s="401"/>
      <c r="ROI1866" s="401"/>
      <c r="ROJ1866" s="401"/>
      <c r="ROK1866" s="401"/>
      <c r="ROL1866" s="401"/>
      <c r="ROM1866" s="401"/>
      <c r="RON1866" s="401"/>
      <c r="ROO1866" s="401"/>
      <c r="ROP1866" s="401"/>
      <c r="ROQ1866" s="401"/>
      <c r="ROR1866" s="401"/>
      <c r="ROS1866" s="401"/>
      <c r="ROT1866" s="401"/>
      <c r="ROU1866" s="401"/>
      <c r="ROV1866" s="401"/>
      <c r="ROW1866" s="401"/>
      <c r="ROX1866" s="401"/>
      <c r="ROY1866" s="401"/>
      <c r="ROZ1866" s="401"/>
      <c r="RPA1866" s="401"/>
      <c r="RPB1866" s="401"/>
      <c r="RPC1866" s="401"/>
      <c r="RPD1866" s="401"/>
      <c r="RPE1866" s="401"/>
      <c r="RPF1866" s="401"/>
      <c r="RPG1866" s="401"/>
      <c r="RPH1866" s="401"/>
      <c r="RPI1866" s="401"/>
      <c r="RPJ1866" s="401"/>
      <c r="RPK1866" s="401"/>
      <c r="RPL1866" s="401"/>
      <c r="RPM1866" s="401"/>
      <c r="RPN1866" s="401"/>
      <c r="RPO1866" s="401"/>
      <c r="RPP1866" s="401"/>
      <c r="RPQ1866" s="401"/>
      <c r="RPR1866" s="401"/>
      <c r="RPS1866" s="401"/>
      <c r="RPT1866" s="401"/>
      <c r="RPU1866" s="401"/>
      <c r="RPV1866" s="401"/>
      <c r="RPW1866" s="401"/>
      <c r="RPX1866" s="401"/>
      <c r="RPY1866" s="401"/>
      <c r="RPZ1866" s="401"/>
      <c r="RQA1866" s="401"/>
      <c r="RQB1866" s="401"/>
      <c r="RQC1866" s="401"/>
      <c r="RQD1866" s="401"/>
      <c r="RQE1866" s="401"/>
      <c r="RQF1866" s="401"/>
      <c r="RQG1866" s="401"/>
      <c r="RQH1866" s="401"/>
      <c r="RQI1866" s="401"/>
      <c r="RQJ1866" s="401"/>
      <c r="RQK1866" s="401"/>
      <c r="RQL1866" s="401"/>
      <c r="RQM1866" s="401"/>
      <c r="RQN1866" s="401"/>
      <c r="RQO1866" s="401"/>
      <c r="RQP1866" s="401"/>
      <c r="RQQ1866" s="401"/>
      <c r="RQR1866" s="401"/>
      <c r="RQS1866" s="401"/>
      <c r="RQT1866" s="401"/>
      <c r="RQU1866" s="401"/>
      <c r="RQV1866" s="401"/>
      <c r="RQW1866" s="401"/>
      <c r="RQX1866" s="401"/>
      <c r="RQY1866" s="401"/>
      <c r="RQZ1866" s="401"/>
      <c r="RRA1866" s="401"/>
      <c r="RRB1866" s="401"/>
      <c r="RRC1866" s="401"/>
      <c r="RRD1866" s="401"/>
      <c r="RRE1866" s="401"/>
      <c r="RRF1866" s="401"/>
      <c r="RRG1866" s="401"/>
      <c r="RRH1866" s="401"/>
      <c r="RRI1866" s="401"/>
      <c r="RRJ1866" s="401"/>
      <c r="RRK1866" s="401"/>
      <c r="RRL1866" s="401"/>
      <c r="RRM1866" s="401"/>
      <c r="RRN1866" s="401"/>
      <c r="RRO1866" s="401"/>
      <c r="RRP1866" s="401"/>
      <c r="RRQ1866" s="401"/>
      <c r="RRR1866" s="401"/>
      <c r="RRS1866" s="401"/>
      <c r="RRT1866" s="401"/>
      <c r="RRU1866" s="401"/>
      <c r="RRV1866" s="401"/>
      <c r="RRW1866" s="401"/>
      <c r="RRX1866" s="401"/>
      <c r="RRY1866" s="401"/>
      <c r="RRZ1866" s="401"/>
      <c r="RSA1866" s="401"/>
      <c r="RSB1866" s="401"/>
      <c r="RSC1866" s="401"/>
      <c r="RSD1866" s="401"/>
      <c r="RSE1866" s="401"/>
      <c r="RSF1866" s="401"/>
      <c r="RSG1866" s="401"/>
      <c r="RSH1866" s="401"/>
      <c r="RSI1866" s="401"/>
      <c r="RSJ1866" s="401"/>
      <c r="RSK1866" s="401"/>
      <c r="RSL1866" s="401"/>
      <c r="RSM1866" s="401"/>
      <c r="RSN1866" s="401"/>
      <c r="RSO1866" s="401"/>
      <c r="RSP1866" s="401"/>
      <c r="RSQ1866" s="401"/>
      <c r="RSR1866" s="401"/>
      <c r="RSS1866" s="401"/>
      <c r="RST1866" s="401"/>
      <c r="RSU1866" s="401"/>
      <c r="RSV1866" s="401"/>
      <c r="RSW1866" s="401"/>
      <c r="RSX1866" s="401"/>
      <c r="RSY1866" s="401"/>
      <c r="RSZ1866" s="401"/>
      <c r="RTA1866" s="401"/>
      <c r="RTB1866" s="401"/>
      <c r="RTC1866" s="401"/>
      <c r="RTD1866" s="401"/>
      <c r="RTE1866" s="401"/>
      <c r="RTF1866" s="401"/>
      <c r="RTG1866" s="401"/>
      <c r="RTH1866" s="401"/>
      <c r="RTI1866" s="401"/>
      <c r="RTJ1866" s="401"/>
      <c r="RTK1866" s="401"/>
      <c r="RTL1866" s="401"/>
      <c r="RTM1866" s="401"/>
      <c r="RTN1866" s="401"/>
      <c r="RTO1866" s="401"/>
      <c r="RTP1866" s="401"/>
      <c r="RTQ1866" s="401"/>
      <c r="RTR1866" s="401"/>
      <c r="RTS1866" s="401"/>
      <c r="RTT1866" s="401"/>
      <c r="RTU1866" s="401"/>
      <c r="RTV1866" s="401"/>
      <c r="RTW1866" s="401"/>
      <c r="RTX1866" s="401"/>
      <c r="RTY1866" s="401"/>
      <c r="RTZ1866" s="401"/>
      <c r="RUA1866" s="401"/>
      <c r="RUB1866" s="401"/>
      <c r="RUC1866" s="401"/>
      <c r="RUD1866" s="401"/>
      <c r="RUE1866" s="401"/>
      <c r="RUF1866" s="401"/>
      <c r="RUG1866" s="401"/>
      <c r="RUH1866" s="401"/>
      <c r="RUI1866" s="401"/>
      <c r="RUJ1866" s="401"/>
      <c r="RUK1866" s="401"/>
      <c r="RUL1866" s="401"/>
      <c r="RUM1866" s="401"/>
      <c r="RUN1866" s="401"/>
      <c r="RUO1866" s="401"/>
      <c r="RUP1866" s="401"/>
      <c r="RUQ1866" s="401"/>
      <c r="RUR1866" s="401"/>
      <c r="RUS1866" s="401"/>
      <c r="RUT1866" s="401"/>
      <c r="RUU1866" s="401"/>
      <c r="RUV1866" s="401"/>
      <c r="RUW1866" s="401"/>
      <c r="RUX1866" s="401"/>
      <c r="RUY1866" s="401"/>
      <c r="RUZ1866" s="401"/>
      <c r="RVA1866" s="401"/>
      <c r="RVB1866" s="401"/>
      <c r="RVC1866" s="401"/>
      <c r="RVD1866" s="401"/>
      <c r="RVE1866" s="401"/>
      <c r="RVF1866" s="401"/>
      <c r="RVG1866" s="401"/>
      <c r="RVH1866" s="401"/>
      <c r="RVI1866" s="401"/>
      <c r="RVJ1866" s="401"/>
      <c r="RVK1866" s="401"/>
      <c r="RVL1866" s="401"/>
      <c r="RVM1866" s="401"/>
      <c r="RVN1866" s="401"/>
      <c r="RVO1866" s="401"/>
      <c r="RVP1866" s="401"/>
      <c r="RVQ1866" s="401"/>
      <c r="RVR1866" s="401"/>
      <c r="RVS1866" s="401"/>
      <c r="RVT1866" s="401"/>
      <c r="RVU1866" s="401"/>
      <c r="RVV1866" s="401"/>
      <c r="RVW1866" s="401"/>
      <c r="RVX1866" s="401"/>
      <c r="RVY1866" s="401"/>
      <c r="RVZ1866" s="401"/>
      <c r="RWA1866" s="401"/>
      <c r="RWB1866" s="401"/>
      <c r="RWC1866" s="401"/>
      <c r="RWD1866" s="401"/>
      <c r="RWE1866" s="401"/>
      <c r="RWF1866" s="401"/>
      <c r="RWG1866" s="401"/>
      <c r="RWH1866" s="401"/>
      <c r="RWI1866" s="401"/>
      <c r="RWJ1866" s="401"/>
      <c r="RWK1866" s="401"/>
      <c r="RWL1866" s="401"/>
      <c r="RWM1866" s="401"/>
      <c r="RWN1866" s="401"/>
      <c r="RWO1866" s="401"/>
      <c r="RWP1866" s="401"/>
      <c r="RWQ1866" s="401"/>
      <c r="RWR1866" s="401"/>
      <c r="RWS1866" s="401"/>
      <c r="RWT1866" s="401"/>
      <c r="RWU1866" s="401"/>
      <c r="RWV1866" s="401"/>
      <c r="RWW1866" s="401"/>
      <c r="RWX1866" s="401"/>
      <c r="RWY1866" s="401"/>
      <c r="RWZ1866" s="401"/>
      <c r="RXA1866" s="401"/>
      <c r="RXB1866" s="401"/>
      <c r="RXC1866" s="401"/>
      <c r="RXD1866" s="401"/>
      <c r="RXE1866" s="401"/>
      <c r="RXF1866" s="401"/>
      <c r="RXG1866" s="401"/>
      <c r="RXH1866" s="401"/>
      <c r="RXI1866" s="401"/>
      <c r="RXJ1866" s="401"/>
      <c r="RXK1866" s="401"/>
      <c r="RXL1866" s="401"/>
      <c r="RXM1866" s="401"/>
      <c r="RXN1866" s="401"/>
      <c r="RXO1866" s="401"/>
      <c r="RXP1866" s="401"/>
      <c r="RXQ1866" s="401"/>
      <c r="RXR1866" s="401"/>
      <c r="RXS1866" s="401"/>
      <c r="RXT1866" s="401"/>
      <c r="RXU1866" s="401"/>
      <c r="RXV1866" s="401"/>
      <c r="RXW1866" s="401"/>
      <c r="RXX1866" s="401"/>
      <c r="RXY1866" s="401"/>
      <c r="RXZ1866" s="401"/>
      <c r="RYA1866" s="401"/>
      <c r="RYB1866" s="401"/>
      <c r="RYC1866" s="401"/>
      <c r="RYD1866" s="401"/>
      <c r="RYE1866" s="401"/>
      <c r="RYF1866" s="401"/>
      <c r="RYG1866" s="401"/>
      <c r="RYH1866" s="401"/>
      <c r="RYI1866" s="401"/>
      <c r="RYJ1866" s="401"/>
      <c r="RYK1866" s="401"/>
      <c r="RYL1866" s="401"/>
      <c r="RYM1866" s="401"/>
      <c r="RYN1866" s="401"/>
      <c r="RYO1866" s="401"/>
      <c r="RYP1866" s="401"/>
      <c r="RYQ1866" s="401"/>
      <c r="RYR1866" s="401"/>
      <c r="RYS1866" s="401"/>
      <c r="RYT1866" s="401"/>
      <c r="RYU1866" s="401"/>
      <c r="RYV1866" s="401"/>
      <c r="RYW1866" s="401"/>
      <c r="RYX1866" s="401"/>
      <c r="RYY1866" s="401"/>
      <c r="RYZ1866" s="401"/>
      <c r="RZA1866" s="401"/>
      <c r="RZB1866" s="401"/>
      <c r="RZC1866" s="401"/>
      <c r="RZD1866" s="401"/>
      <c r="RZE1866" s="401"/>
      <c r="RZF1866" s="401"/>
      <c r="RZG1866" s="401"/>
      <c r="RZH1866" s="401"/>
      <c r="RZI1866" s="401"/>
      <c r="RZJ1866" s="401"/>
      <c r="RZK1866" s="401"/>
      <c r="RZL1866" s="401"/>
      <c r="RZM1866" s="401"/>
      <c r="RZN1866" s="401"/>
      <c r="RZO1866" s="401"/>
      <c r="RZP1866" s="401"/>
      <c r="RZQ1866" s="401"/>
      <c r="RZR1866" s="401"/>
      <c r="RZS1866" s="401"/>
      <c r="RZT1866" s="401"/>
      <c r="RZU1866" s="401"/>
      <c r="RZV1866" s="401"/>
      <c r="RZW1866" s="401"/>
      <c r="RZX1866" s="401"/>
      <c r="RZY1866" s="401"/>
      <c r="RZZ1866" s="401"/>
      <c r="SAA1866" s="401"/>
      <c r="SAB1866" s="401"/>
      <c r="SAC1866" s="401"/>
      <c r="SAD1866" s="401"/>
      <c r="SAE1866" s="401"/>
      <c r="SAF1866" s="401"/>
      <c r="SAG1866" s="401"/>
      <c r="SAH1866" s="401"/>
      <c r="SAI1866" s="401"/>
      <c r="SAJ1866" s="401"/>
      <c r="SAK1866" s="401"/>
      <c r="SAL1866" s="401"/>
      <c r="SAM1866" s="401"/>
      <c r="SAN1866" s="401"/>
      <c r="SAO1866" s="401"/>
      <c r="SAP1866" s="401"/>
      <c r="SAQ1866" s="401"/>
      <c r="SAR1866" s="401"/>
      <c r="SAS1866" s="401"/>
      <c r="SAT1866" s="401"/>
      <c r="SAU1866" s="401"/>
      <c r="SAV1866" s="401"/>
      <c r="SAW1866" s="401"/>
      <c r="SAX1866" s="401"/>
      <c r="SAY1866" s="401"/>
      <c r="SAZ1866" s="401"/>
      <c r="SBA1866" s="401"/>
      <c r="SBB1866" s="401"/>
      <c r="SBC1866" s="401"/>
      <c r="SBD1866" s="401"/>
      <c r="SBE1866" s="401"/>
      <c r="SBF1866" s="401"/>
      <c r="SBG1866" s="401"/>
      <c r="SBH1866" s="401"/>
      <c r="SBI1866" s="401"/>
      <c r="SBJ1866" s="401"/>
      <c r="SBK1866" s="401"/>
      <c r="SBL1866" s="401"/>
      <c r="SBM1866" s="401"/>
      <c r="SBN1866" s="401"/>
      <c r="SBO1866" s="401"/>
      <c r="SBP1866" s="401"/>
      <c r="SBQ1866" s="401"/>
      <c r="SBR1866" s="401"/>
      <c r="SBS1866" s="401"/>
      <c r="SBT1866" s="401"/>
      <c r="SBU1866" s="401"/>
      <c r="SBV1866" s="401"/>
      <c r="SBW1866" s="401"/>
      <c r="SBX1866" s="401"/>
      <c r="SBY1866" s="401"/>
      <c r="SBZ1866" s="401"/>
      <c r="SCA1866" s="401"/>
      <c r="SCB1866" s="401"/>
      <c r="SCC1866" s="401"/>
      <c r="SCD1866" s="401"/>
      <c r="SCE1866" s="401"/>
      <c r="SCF1866" s="401"/>
      <c r="SCG1866" s="401"/>
      <c r="SCH1866" s="401"/>
      <c r="SCI1866" s="401"/>
      <c r="SCJ1866" s="401"/>
      <c r="SCK1866" s="401"/>
      <c r="SCL1866" s="401"/>
      <c r="SCM1866" s="401"/>
      <c r="SCN1866" s="401"/>
      <c r="SCO1866" s="401"/>
      <c r="SCP1866" s="401"/>
      <c r="SCQ1866" s="401"/>
      <c r="SCR1866" s="401"/>
      <c r="SCS1866" s="401"/>
      <c r="SCT1866" s="401"/>
      <c r="SCU1866" s="401"/>
      <c r="SCV1866" s="401"/>
      <c r="SCW1866" s="401"/>
      <c r="SCX1866" s="401"/>
      <c r="SCY1866" s="401"/>
      <c r="SCZ1866" s="401"/>
      <c r="SDA1866" s="401"/>
      <c r="SDB1866" s="401"/>
      <c r="SDC1866" s="401"/>
      <c r="SDD1866" s="401"/>
      <c r="SDE1866" s="401"/>
      <c r="SDF1866" s="401"/>
      <c r="SDG1866" s="401"/>
      <c r="SDH1866" s="401"/>
      <c r="SDI1866" s="401"/>
      <c r="SDJ1866" s="401"/>
      <c r="SDK1866" s="401"/>
      <c r="SDL1866" s="401"/>
      <c r="SDM1866" s="401"/>
      <c r="SDN1866" s="401"/>
      <c r="SDO1866" s="401"/>
      <c r="SDP1866" s="401"/>
      <c r="SDQ1866" s="401"/>
      <c r="SDR1866" s="401"/>
      <c r="SDS1866" s="401"/>
      <c r="SDT1866" s="401"/>
      <c r="SDU1866" s="401"/>
      <c r="SDV1866" s="401"/>
      <c r="SDW1866" s="401"/>
      <c r="SDX1866" s="401"/>
      <c r="SDY1866" s="401"/>
      <c r="SDZ1866" s="401"/>
      <c r="SEA1866" s="401"/>
      <c r="SEB1866" s="401"/>
      <c r="SEC1866" s="401"/>
      <c r="SED1866" s="401"/>
      <c r="SEE1866" s="401"/>
      <c r="SEF1866" s="401"/>
      <c r="SEG1866" s="401"/>
      <c r="SEH1866" s="401"/>
      <c r="SEI1866" s="401"/>
      <c r="SEJ1866" s="401"/>
      <c r="SEK1866" s="401"/>
      <c r="SEL1866" s="401"/>
      <c r="SEM1866" s="401"/>
      <c r="SEN1866" s="401"/>
      <c r="SEO1866" s="401"/>
      <c r="SEP1866" s="401"/>
      <c r="SEQ1866" s="401"/>
      <c r="SER1866" s="401"/>
      <c r="SES1866" s="401"/>
      <c r="SET1866" s="401"/>
      <c r="SEU1866" s="401"/>
      <c r="SEV1866" s="401"/>
      <c r="SEW1866" s="401"/>
      <c r="SEX1866" s="401"/>
      <c r="SEY1866" s="401"/>
      <c r="SEZ1866" s="401"/>
      <c r="SFA1866" s="401"/>
      <c r="SFB1866" s="401"/>
      <c r="SFC1866" s="401"/>
      <c r="SFD1866" s="401"/>
      <c r="SFE1866" s="401"/>
      <c r="SFF1866" s="401"/>
      <c r="SFG1866" s="401"/>
      <c r="SFH1866" s="401"/>
      <c r="SFI1866" s="401"/>
      <c r="SFJ1866" s="401"/>
      <c r="SFK1866" s="401"/>
      <c r="SFL1866" s="401"/>
      <c r="SFM1866" s="401"/>
      <c r="SFN1866" s="401"/>
      <c r="SFO1866" s="401"/>
      <c r="SFP1866" s="401"/>
      <c r="SFQ1866" s="401"/>
      <c r="SFR1866" s="401"/>
      <c r="SFS1866" s="401"/>
      <c r="SFT1866" s="401"/>
      <c r="SFU1866" s="401"/>
      <c r="SFV1866" s="401"/>
      <c r="SFW1866" s="401"/>
      <c r="SFX1866" s="401"/>
      <c r="SFY1866" s="401"/>
      <c r="SFZ1866" s="401"/>
      <c r="SGA1866" s="401"/>
      <c r="SGB1866" s="401"/>
      <c r="SGC1866" s="401"/>
      <c r="SGD1866" s="401"/>
      <c r="SGE1866" s="401"/>
      <c r="SGF1866" s="401"/>
      <c r="SGG1866" s="401"/>
      <c r="SGH1866" s="401"/>
      <c r="SGI1866" s="401"/>
      <c r="SGJ1866" s="401"/>
      <c r="SGK1866" s="401"/>
      <c r="SGL1866" s="401"/>
      <c r="SGM1866" s="401"/>
      <c r="SGN1866" s="401"/>
      <c r="SGO1866" s="401"/>
      <c r="SGP1866" s="401"/>
      <c r="SGQ1866" s="401"/>
      <c r="SGR1866" s="401"/>
      <c r="SGS1866" s="401"/>
      <c r="SGT1866" s="401"/>
      <c r="SGU1866" s="401"/>
      <c r="SGV1866" s="401"/>
      <c r="SGW1866" s="401"/>
      <c r="SGX1866" s="401"/>
      <c r="SGY1866" s="401"/>
      <c r="SGZ1866" s="401"/>
      <c r="SHA1866" s="401"/>
      <c r="SHB1866" s="401"/>
      <c r="SHC1866" s="401"/>
      <c r="SHD1866" s="401"/>
      <c r="SHE1866" s="401"/>
      <c r="SHF1866" s="401"/>
      <c r="SHG1866" s="401"/>
      <c r="SHH1866" s="401"/>
      <c r="SHI1866" s="401"/>
      <c r="SHJ1866" s="401"/>
      <c r="SHK1866" s="401"/>
      <c r="SHL1866" s="401"/>
      <c r="SHM1866" s="401"/>
      <c r="SHN1866" s="401"/>
      <c r="SHO1866" s="401"/>
      <c r="SHP1866" s="401"/>
      <c r="SHQ1866" s="401"/>
      <c r="SHR1866" s="401"/>
      <c r="SHS1866" s="401"/>
      <c r="SHT1866" s="401"/>
      <c r="SHU1866" s="401"/>
      <c r="SHV1866" s="401"/>
      <c r="SHW1866" s="401"/>
      <c r="SHX1866" s="401"/>
      <c r="SHY1866" s="401"/>
      <c r="SHZ1866" s="401"/>
      <c r="SIA1866" s="401"/>
      <c r="SIB1866" s="401"/>
      <c r="SIC1866" s="401"/>
      <c r="SID1866" s="401"/>
      <c r="SIE1866" s="401"/>
      <c r="SIF1866" s="401"/>
      <c r="SIG1866" s="401"/>
      <c r="SIH1866" s="401"/>
      <c r="SII1866" s="401"/>
      <c r="SIJ1866" s="401"/>
      <c r="SIK1866" s="401"/>
      <c r="SIL1866" s="401"/>
      <c r="SIM1866" s="401"/>
      <c r="SIN1866" s="401"/>
      <c r="SIO1866" s="401"/>
      <c r="SIP1866" s="401"/>
      <c r="SIQ1866" s="401"/>
      <c r="SIR1866" s="401"/>
      <c r="SIS1866" s="401"/>
      <c r="SIT1866" s="401"/>
      <c r="SIU1866" s="401"/>
      <c r="SIV1866" s="401"/>
      <c r="SIW1866" s="401"/>
      <c r="SIX1866" s="401"/>
      <c r="SIY1866" s="401"/>
      <c r="SIZ1866" s="401"/>
      <c r="SJA1866" s="401"/>
      <c r="SJB1866" s="401"/>
      <c r="SJC1866" s="401"/>
      <c r="SJD1866" s="401"/>
      <c r="SJE1866" s="401"/>
      <c r="SJF1866" s="401"/>
      <c r="SJG1866" s="401"/>
      <c r="SJH1866" s="401"/>
      <c r="SJI1866" s="401"/>
      <c r="SJJ1866" s="401"/>
      <c r="SJK1866" s="401"/>
      <c r="SJL1866" s="401"/>
      <c r="SJM1866" s="401"/>
      <c r="SJN1866" s="401"/>
      <c r="SJO1866" s="401"/>
      <c r="SJP1866" s="401"/>
      <c r="SJQ1866" s="401"/>
      <c r="SJR1866" s="401"/>
      <c r="SJS1866" s="401"/>
      <c r="SJT1866" s="401"/>
      <c r="SJU1866" s="401"/>
      <c r="SJV1866" s="401"/>
      <c r="SJW1866" s="401"/>
      <c r="SJX1866" s="401"/>
      <c r="SJY1866" s="401"/>
      <c r="SJZ1866" s="401"/>
      <c r="SKA1866" s="401"/>
      <c r="SKB1866" s="401"/>
      <c r="SKC1866" s="401"/>
      <c r="SKD1866" s="401"/>
      <c r="SKE1866" s="401"/>
      <c r="SKF1866" s="401"/>
      <c r="SKG1866" s="401"/>
      <c r="SKH1866" s="401"/>
      <c r="SKI1866" s="401"/>
      <c r="SKJ1866" s="401"/>
      <c r="SKK1866" s="401"/>
      <c r="SKL1866" s="401"/>
      <c r="SKM1866" s="401"/>
      <c r="SKN1866" s="401"/>
      <c r="SKO1866" s="401"/>
      <c r="SKP1866" s="401"/>
      <c r="SKQ1866" s="401"/>
      <c r="SKR1866" s="401"/>
      <c r="SKS1866" s="401"/>
      <c r="SKT1866" s="401"/>
      <c r="SKU1866" s="401"/>
      <c r="SKV1866" s="401"/>
      <c r="SKW1866" s="401"/>
      <c r="SKX1866" s="401"/>
      <c r="SKY1866" s="401"/>
      <c r="SKZ1866" s="401"/>
      <c r="SLA1866" s="401"/>
      <c r="SLB1866" s="401"/>
      <c r="SLC1866" s="401"/>
      <c r="SLD1866" s="401"/>
      <c r="SLE1866" s="401"/>
      <c r="SLF1866" s="401"/>
      <c r="SLG1866" s="401"/>
      <c r="SLH1866" s="401"/>
      <c r="SLI1866" s="401"/>
      <c r="SLJ1866" s="401"/>
      <c r="SLK1866" s="401"/>
      <c r="SLL1866" s="401"/>
      <c r="SLM1866" s="401"/>
      <c r="SLN1866" s="401"/>
      <c r="SLO1866" s="401"/>
      <c r="SLP1866" s="401"/>
      <c r="SLQ1866" s="401"/>
      <c r="SLR1866" s="401"/>
      <c r="SLS1866" s="401"/>
      <c r="SLT1866" s="401"/>
      <c r="SLU1866" s="401"/>
      <c r="SLV1866" s="401"/>
      <c r="SLW1866" s="401"/>
      <c r="SLX1866" s="401"/>
      <c r="SLY1866" s="401"/>
      <c r="SLZ1866" s="401"/>
      <c r="SMA1866" s="401"/>
      <c r="SMB1866" s="401"/>
      <c r="SMC1866" s="401"/>
      <c r="SMD1866" s="401"/>
      <c r="SME1866" s="401"/>
      <c r="SMF1866" s="401"/>
      <c r="SMG1866" s="401"/>
      <c r="SMH1866" s="401"/>
      <c r="SMI1866" s="401"/>
      <c r="SMJ1866" s="401"/>
      <c r="SMK1866" s="401"/>
      <c r="SML1866" s="401"/>
      <c r="SMM1866" s="401"/>
      <c r="SMN1866" s="401"/>
      <c r="SMO1866" s="401"/>
      <c r="SMP1866" s="401"/>
      <c r="SMQ1866" s="401"/>
      <c r="SMR1866" s="401"/>
      <c r="SMS1866" s="401"/>
      <c r="SMT1866" s="401"/>
      <c r="SMU1866" s="401"/>
      <c r="SMV1866" s="401"/>
      <c r="SMW1866" s="401"/>
      <c r="SMX1866" s="401"/>
      <c r="SMY1866" s="401"/>
      <c r="SMZ1866" s="401"/>
      <c r="SNA1866" s="401"/>
      <c r="SNB1866" s="401"/>
      <c r="SNC1866" s="401"/>
      <c r="SND1866" s="401"/>
      <c r="SNE1866" s="401"/>
      <c r="SNF1866" s="401"/>
      <c r="SNG1866" s="401"/>
      <c r="SNH1866" s="401"/>
      <c r="SNI1866" s="401"/>
      <c r="SNJ1866" s="401"/>
      <c r="SNK1866" s="401"/>
      <c r="SNL1866" s="401"/>
      <c r="SNM1866" s="401"/>
      <c r="SNN1866" s="401"/>
      <c r="SNO1866" s="401"/>
      <c r="SNP1866" s="401"/>
      <c r="SNQ1866" s="401"/>
      <c r="SNR1866" s="401"/>
      <c r="SNS1866" s="401"/>
      <c r="SNT1866" s="401"/>
      <c r="SNU1866" s="401"/>
      <c r="SNV1866" s="401"/>
      <c r="SNW1866" s="401"/>
      <c r="SNX1866" s="401"/>
      <c r="SNY1866" s="401"/>
      <c r="SNZ1866" s="401"/>
      <c r="SOA1866" s="401"/>
      <c r="SOB1866" s="401"/>
      <c r="SOC1866" s="401"/>
      <c r="SOD1866" s="401"/>
      <c r="SOE1866" s="401"/>
      <c r="SOF1866" s="401"/>
      <c r="SOG1866" s="401"/>
      <c r="SOH1866" s="401"/>
      <c r="SOI1866" s="401"/>
      <c r="SOJ1866" s="401"/>
      <c r="SOK1866" s="401"/>
      <c r="SOL1866" s="401"/>
      <c r="SOM1866" s="401"/>
      <c r="SON1866" s="401"/>
      <c r="SOO1866" s="401"/>
      <c r="SOP1866" s="401"/>
      <c r="SOQ1866" s="401"/>
      <c r="SOR1866" s="401"/>
      <c r="SOS1866" s="401"/>
      <c r="SOT1866" s="401"/>
      <c r="SOU1866" s="401"/>
      <c r="SOV1866" s="401"/>
      <c r="SOW1866" s="401"/>
      <c r="SOX1866" s="401"/>
      <c r="SOY1866" s="401"/>
      <c r="SOZ1866" s="401"/>
      <c r="SPA1866" s="401"/>
      <c r="SPB1866" s="401"/>
      <c r="SPC1866" s="401"/>
      <c r="SPD1866" s="401"/>
      <c r="SPE1866" s="401"/>
      <c r="SPF1866" s="401"/>
      <c r="SPG1866" s="401"/>
      <c r="SPH1866" s="401"/>
      <c r="SPI1866" s="401"/>
      <c r="SPJ1866" s="401"/>
      <c r="SPK1866" s="401"/>
      <c r="SPL1866" s="401"/>
      <c r="SPM1866" s="401"/>
      <c r="SPN1866" s="401"/>
      <c r="SPO1866" s="401"/>
      <c r="SPP1866" s="401"/>
      <c r="SPQ1866" s="401"/>
      <c r="SPR1866" s="401"/>
      <c r="SPS1866" s="401"/>
      <c r="SPT1866" s="401"/>
      <c r="SPU1866" s="401"/>
      <c r="SPV1866" s="401"/>
      <c r="SPW1866" s="401"/>
      <c r="SPX1866" s="401"/>
      <c r="SPY1866" s="401"/>
      <c r="SPZ1866" s="401"/>
      <c r="SQA1866" s="401"/>
      <c r="SQB1866" s="401"/>
      <c r="SQC1866" s="401"/>
      <c r="SQD1866" s="401"/>
      <c r="SQE1866" s="401"/>
      <c r="SQF1866" s="401"/>
      <c r="SQG1866" s="401"/>
      <c r="SQH1866" s="401"/>
      <c r="SQI1866" s="401"/>
      <c r="SQJ1866" s="401"/>
      <c r="SQK1866" s="401"/>
      <c r="SQL1866" s="401"/>
      <c r="SQM1866" s="401"/>
      <c r="SQN1866" s="401"/>
      <c r="SQO1866" s="401"/>
      <c r="SQP1866" s="401"/>
      <c r="SQQ1866" s="401"/>
      <c r="SQR1866" s="401"/>
      <c r="SQS1866" s="401"/>
      <c r="SQT1866" s="401"/>
      <c r="SQU1866" s="401"/>
      <c r="SQV1866" s="401"/>
      <c r="SQW1866" s="401"/>
      <c r="SQX1866" s="401"/>
      <c r="SQY1866" s="401"/>
      <c r="SQZ1866" s="401"/>
      <c r="SRA1866" s="401"/>
      <c r="SRB1866" s="401"/>
      <c r="SRC1866" s="401"/>
      <c r="SRD1866" s="401"/>
      <c r="SRE1866" s="401"/>
      <c r="SRF1866" s="401"/>
      <c r="SRG1866" s="401"/>
      <c r="SRH1866" s="401"/>
      <c r="SRI1866" s="401"/>
      <c r="SRJ1866" s="401"/>
      <c r="SRK1866" s="401"/>
      <c r="SRL1866" s="401"/>
      <c r="SRM1866" s="401"/>
      <c r="SRN1866" s="401"/>
      <c r="SRO1866" s="401"/>
      <c r="SRP1866" s="401"/>
      <c r="SRQ1866" s="401"/>
      <c r="SRR1866" s="401"/>
      <c r="SRS1866" s="401"/>
      <c r="SRT1866" s="401"/>
      <c r="SRU1866" s="401"/>
      <c r="SRV1866" s="401"/>
      <c r="SRW1866" s="401"/>
      <c r="SRX1866" s="401"/>
      <c r="SRY1866" s="401"/>
      <c r="SRZ1866" s="401"/>
      <c r="SSA1866" s="401"/>
      <c r="SSB1866" s="401"/>
      <c r="SSC1866" s="401"/>
      <c r="SSD1866" s="401"/>
      <c r="SSE1866" s="401"/>
      <c r="SSF1866" s="401"/>
      <c r="SSG1866" s="401"/>
      <c r="SSH1866" s="401"/>
      <c r="SSI1866" s="401"/>
      <c r="SSJ1866" s="401"/>
      <c r="SSK1866" s="401"/>
      <c r="SSL1866" s="401"/>
      <c r="SSM1866" s="401"/>
      <c r="SSN1866" s="401"/>
      <c r="SSO1866" s="401"/>
      <c r="SSP1866" s="401"/>
      <c r="SSQ1866" s="401"/>
      <c r="SSR1866" s="401"/>
      <c r="SSS1866" s="401"/>
      <c r="SST1866" s="401"/>
      <c r="SSU1866" s="401"/>
      <c r="SSV1866" s="401"/>
      <c r="SSW1866" s="401"/>
      <c r="SSX1866" s="401"/>
      <c r="SSY1866" s="401"/>
      <c r="SSZ1866" s="401"/>
      <c r="STA1866" s="401"/>
      <c r="STB1866" s="401"/>
      <c r="STC1866" s="401"/>
      <c r="STD1866" s="401"/>
      <c r="STE1866" s="401"/>
      <c r="STF1866" s="401"/>
      <c r="STG1866" s="401"/>
      <c r="STH1866" s="401"/>
      <c r="STI1866" s="401"/>
      <c r="STJ1866" s="401"/>
      <c r="STK1866" s="401"/>
      <c r="STL1866" s="401"/>
      <c r="STM1866" s="401"/>
      <c r="STN1866" s="401"/>
      <c r="STO1866" s="401"/>
      <c r="STP1866" s="401"/>
      <c r="STQ1866" s="401"/>
      <c r="STR1866" s="401"/>
      <c r="STS1866" s="401"/>
      <c r="STT1866" s="401"/>
      <c r="STU1866" s="401"/>
      <c r="STV1866" s="401"/>
      <c r="STW1866" s="401"/>
      <c r="STX1866" s="401"/>
      <c r="STY1866" s="401"/>
      <c r="STZ1866" s="401"/>
      <c r="SUA1866" s="401"/>
      <c r="SUB1866" s="401"/>
      <c r="SUC1866" s="401"/>
      <c r="SUD1866" s="401"/>
      <c r="SUE1866" s="401"/>
      <c r="SUF1866" s="401"/>
      <c r="SUG1866" s="401"/>
      <c r="SUH1866" s="401"/>
      <c r="SUI1866" s="401"/>
      <c r="SUJ1866" s="401"/>
      <c r="SUK1866" s="401"/>
      <c r="SUL1866" s="401"/>
      <c r="SUM1866" s="401"/>
      <c r="SUN1866" s="401"/>
      <c r="SUO1866" s="401"/>
      <c r="SUP1866" s="401"/>
      <c r="SUQ1866" s="401"/>
      <c r="SUR1866" s="401"/>
      <c r="SUS1866" s="401"/>
      <c r="SUT1866" s="401"/>
      <c r="SUU1866" s="401"/>
      <c r="SUV1866" s="401"/>
      <c r="SUW1866" s="401"/>
      <c r="SUX1866" s="401"/>
      <c r="SUY1866" s="401"/>
      <c r="SUZ1866" s="401"/>
      <c r="SVA1866" s="401"/>
      <c r="SVB1866" s="401"/>
      <c r="SVC1866" s="401"/>
      <c r="SVD1866" s="401"/>
      <c r="SVE1866" s="401"/>
      <c r="SVF1866" s="401"/>
      <c r="SVG1866" s="401"/>
      <c r="SVH1866" s="401"/>
      <c r="SVI1866" s="401"/>
      <c r="SVJ1866" s="401"/>
      <c r="SVK1866" s="401"/>
      <c r="SVL1866" s="401"/>
      <c r="SVM1866" s="401"/>
      <c r="SVN1866" s="401"/>
      <c r="SVO1866" s="401"/>
      <c r="SVP1866" s="401"/>
      <c r="SVQ1866" s="401"/>
      <c r="SVR1866" s="401"/>
      <c r="SVS1866" s="401"/>
      <c r="SVT1866" s="401"/>
      <c r="SVU1866" s="401"/>
      <c r="SVV1866" s="401"/>
      <c r="SVW1866" s="401"/>
      <c r="SVX1866" s="401"/>
      <c r="SVY1866" s="401"/>
      <c r="SVZ1866" s="401"/>
      <c r="SWA1866" s="401"/>
      <c r="SWB1866" s="401"/>
      <c r="SWC1866" s="401"/>
      <c r="SWD1866" s="401"/>
      <c r="SWE1866" s="401"/>
      <c r="SWF1866" s="401"/>
      <c r="SWG1866" s="401"/>
      <c r="SWH1866" s="401"/>
      <c r="SWI1866" s="401"/>
      <c r="SWJ1866" s="401"/>
      <c r="SWK1866" s="401"/>
      <c r="SWL1866" s="401"/>
      <c r="SWM1866" s="401"/>
      <c r="SWN1866" s="401"/>
      <c r="SWO1866" s="401"/>
      <c r="SWP1866" s="401"/>
      <c r="SWQ1866" s="401"/>
      <c r="SWR1866" s="401"/>
      <c r="SWS1866" s="401"/>
      <c r="SWT1866" s="401"/>
      <c r="SWU1866" s="401"/>
      <c r="SWV1866" s="401"/>
      <c r="SWW1866" s="401"/>
      <c r="SWX1866" s="401"/>
      <c r="SWY1866" s="401"/>
      <c r="SWZ1866" s="401"/>
      <c r="SXA1866" s="401"/>
      <c r="SXB1866" s="401"/>
      <c r="SXC1866" s="401"/>
      <c r="SXD1866" s="401"/>
      <c r="SXE1866" s="401"/>
      <c r="SXF1866" s="401"/>
      <c r="SXG1866" s="401"/>
      <c r="SXH1866" s="401"/>
      <c r="SXI1866" s="401"/>
      <c r="SXJ1866" s="401"/>
      <c r="SXK1866" s="401"/>
      <c r="SXL1866" s="401"/>
      <c r="SXM1866" s="401"/>
      <c r="SXN1866" s="401"/>
      <c r="SXO1866" s="401"/>
      <c r="SXP1866" s="401"/>
      <c r="SXQ1866" s="401"/>
      <c r="SXR1866" s="401"/>
      <c r="SXS1866" s="401"/>
      <c r="SXT1866" s="401"/>
      <c r="SXU1866" s="401"/>
      <c r="SXV1866" s="401"/>
      <c r="SXW1866" s="401"/>
      <c r="SXX1866" s="401"/>
      <c r="SXY1866" s="401"/>
      <c r="SXZ1866" s="401"/>
      <c r="SYA1866" s="401"/>
      <c r="SYB1866" s="401"/>
      <c r="SYC1866" s="401"/>
      <c r="SYD1866" s="401"/>
      <c r="SYE1866" s="401"/>
      <c r="SYF1866" s="401"/>
      <c r="SYG1866" s="401"/>
      <c r="SYH1866" s="401"/>
      <c r="SYI1866" s="401"/>
      <c r="SYJ1866" s="401"/>
      <c r="SYK1866" s="401"/>
      <c r="SYL1866" s="401"/>
      <c r="SYM1866" s="401"/>
      <c r="SYN1866" s="401"/>
      <c r="SYO1866" s="401"/>
      <c r="SYP1866" s="401"/>
      <c r="SYQ1866" s="401"/>
      <c r="SYR1866" s="401"/>
      <c r="SYS1866" s="401"/>
      <c r="SYT1866" s="401"/>
      <c r="SYU1866" s="401"/>
      <c r="SYV1866" s="401"/>
      <c r="SYW1866" s="401"/>
      <c r="SYX1866" s="401"/>
      <c r="SYY1866" s="401"/>
      <c r="SYZ1866" s="401"/>
      <c r="SZA1866" s="401"/>
      <c r="SZB1866" s="401"/>
      <c r="SZC1866" s="401"/>
      <c r="SZD1866" s="401"/>
      <c r="SZE1866" s="401"/>
      <c r="SZF1866" s="401"/>
      <c r="SZG1866" s="401"/>
      <c r="SZH1866" s="401"/>
      <c r="SZI1866" s="401"/>
      <c r="SZJ1866" s="401"/>
      <c r="SZK1866" s="401"/>
      <c r="SZL1866" s="401"/>
      <c r="SZM1866" s="401"/>
      <c r="SZN1866" s="401"/>
      <c r="SZO1866" s="401"/>
      <c r="SZP1866" s="401"/>
      <c r="SZQ1866" s="401"/>
      <c r="SZR1866" s="401"/>
      <c r="SZS1866" s="401"/>
      <c r="SZT1866" s="401"/>
      <c r="SZU1866" s="401"/>
      <c r="SZV1866" s="401"/>
      <c r="SZW1866" s="401"/>
      <c r="SZX1866" s="401"/>
      <c r="SZY1866" s="401"/>
      <c r="SZZ1866" s="401"/>
      <c r="TAA1866" s="401"/>
      <c r="TAB1866" s="401"/>
      <c r="TAC1866" s="401"/>
      <c r="TAD1866" s="401"/>
      <c r="TAE1866" s="401"/>
      <c r="TAF1866" s="401"/>
      <c r="TAG1866" s="401"/>
      <c r="TAH1866" s="401"/>
      <c r="TAI1866" s="401"/>
      <c r="TAJ1866" s="401"/>
      <c r="TAK1866" s="401"/>
      <c r="TAL1866" s="401"/>
      <c r="TAM1866" s="401"/>
      <c r="TAN1866" s="401"/>
      <c r="TAO1866" s="401"/>
      <c r="TAP1866" s="401"/>
      <c r="TAQ1866" s="401"/>
      <c r="TAR1866" s="401"/>
      <c r="TAS1866" s="401"/>
      <c r="TAT1866" s="401"/>
      <c r="TAU1866" s="401"/>
      <c r="TAV1866" s="401"/>
      <c r="TAW1866" s="401"/>
      <c r="TAX1866" s="401"/>
      <c r="TAY1866" s="401"/>
      <c r="TAZ1866" s="401"/>
      <c r="TBA1866" s="401"/>
      <c r="TBB1866" s="401"/>
      <c r="TBC1866" s="401"/>
      <c r="TBD1866" s="401"/>
      <c r="TBE1866" s="401"/>
      <c r="TBF1866" s="401"/>
      <c r="TBG1866" s="401"/>
      <c r="TBH1866" s="401"/>
      <c r="TBI1866" s="401"/>
      <c r="TBJ1866" s="401"/>
      <c r="TBK1866" s="401"/>
      <c r="TBL1866" s="401"/>
      <c r="TBM1866" s="401"/>
      <c r="TBN1866" s="401"/>
      <c r="TBO1866" s="401"/>
      <c r="TBP1866" s="401"/>
      <c r="TBQ1866" s="401"/>
      <c r="TBR1866" s="401"/>
      <c r="TBS1866" s="401"/>
      <c r="TBT1866" s="401"/>
      <c r="TBU1866" s="401"/>
      <c r="TBV1866" s="401"/>
      <c r="TBW1866" s="401"/>
      <c r="TBX1866" s="401"/>
      <c r="TBY1866" s="401"/>
      <c r="TBZ1866" s="401"/>
      <c r="TCA1866" s="401"/>
      <c r="TCB1866" s="401"/>
      <c r="TCC1866" s="401"/>
      <c r="TCD1866" s="401"/>
      <c r="TCE1866" s="401"/>
      <c r="TCF1866" s="401"/>
      <c r="TCG1866" s="401"/>
      <c r="TCH1866" s="401"/>
      <c r="TCI1866" s="401"/>
      <c r="TCJ1866" s="401"/>
      <c r="TCK1866" s="401"/>
      <c r="TCL1866" s="401"/>
      <c r="TCM1866" s="401"/>
      <c r="TCN1866" s="401"/>
      <c r="TCO1866" s="401"/>
      <c r="TCP1866" s="401"/>
      <c r="TCQ1866" s="401"/>
      <c r="TCR1866" s="401"/>
      <c r="TCS1866" s="401"/>
      <c r="TCT1866" s="401"/>
      <c r="TCU1866" s="401"/>
      <c r="TCV1866" s="401"/>
      <c r="TCW1866" s="401"/>
      <c r="TCX1866" s="401"/>
      <c r="TCY1866" s="401"/>
      <c r="TCZ1866" s="401"/>
      <c r="TDA1866" s="401"/>
      <c r="TDB1866" s="401"/>
      <c r="TDC1866" s="401"/>
      <c r="TDD1866" s="401"/>
      <c r="TDE1866" s="401"/>
      <c r="TDF1866" s="401"/>
      <c r="TDG1866" s="401"/>
      <c r="TDH1866" s="401"/>
      <c r="TDI1866" s="401"/>
      <c r="TDJ1866" s="401"/>
      <c r="TDK1866" s="401"/>
      <c r="TDL1866" s="401"/>
      <c r="TDM1866" s="401"/>
      <c r="TDN1866" s="401"/>
      <c r="TDO1866" s="401"/>
      <c r="TDP1866" s="401"/>
      <c r="TDQ1866" s="401"/>
      <c r="TDR1866" s="401"/>
      <c r="TDS1866" s="401"/>
      <c r="TDT1866" s="401"/>
      <c r="TDU1866" s="401"/>
      <c r="TDV1866" s="401"/>
      <c r="TDW1866" s="401"/>
      <c r="TDX1866" s="401"/>
      <c r="TDY1866" s="401"/>
      <c r="TDZ1866" s="401"/>
      <c r="TEA1866" s="401"/>
      <c r="TEB1866" s="401"/>
      <c r="TEC1866" s="401"/>
      <c r="TED1866" s="401"/>
      <c r="TEE1866" s="401"/>
      <c r="TEF1866" s="401"/>
      <c r="TEG1866" s="401"/>
      <c r="TEH1866" s="401"/>
      <c r="TEI1866" s="401"/>
      <c r="TEJ1866" s="401"/>
      <c r="TEK1866" s="401"/>
      <c r="TEL1866" s="401"/>
      <c r="TEM1866" s="401"/>
      <c r="TEN1866" s="401"/>
      <c r="TEO1866" s="401"/>
      <c r="TEP1866" s="401"/>
      <c r="TEQ1866" s="401"/>
      <c r="TER1866" s="401"/>
      <c r="TES1866" s="401"/>
      <c r="TET1866" s="401"/>
      <c r="TEU1866" s="401"/>
      <c r="TEV1866" s="401"/>
      <c r="TEW1866" s="401"/>
      <c r="TEX1866" s="401"/>
      <c r="TEY1866" s="401"/>
      <c r="TEZ1866" s="401"/>
      <c r="TFA1866" s="401"/>
      <c r="TFB1866" s="401"/>
      <c r="TFC1866" s="401"/>
      <c r="TFD1866" s="401"/>
      <c r="TFE1866" s="401"/>
      <c r="TFF1866" s="401"/>
      <c r="TFG1866" s="401"/>
      <c r="TFH1866" s="401"/>
      <c r="TFI1866" s="401"/>
      <c r="TFJ1866" s="401"/>
      <c r="TFK1866" s="401"/>
      <c r="TFL1866" s="401"/>
      <c r="TFM1866" s="401"/>
      <c r="TFN1866" s="401"/>
      <c r="TFO1866" s="401"/>
      <c r="TFP1866" s="401"/>
      <c r="TFQ1866" s="401"/>
      <c r="TFR1866" s="401"/>
      <c r="TFS1866" s="401"/>
      <c r="TFT1866" s="401"/>
      <c r="TFU1866" s="401"/>
      <c r="TFV1866" s="401"/>
      <c r="TFW1866" s="401"/>
      <c r="TFX1866" s="401"/>
      <c r="TFY1866" s="401"/>
      <c r="TFZ1866" s="401"/>
      <c r="TGA1866" s="401"/>
      <c r="TGB1866" s="401"/>
      <c r="TGC1866" s="401"/>
      <c r="TGD1866" s="401"/>
      <c r="TGE1866" s="401"/>
      <c r="TGF1866" s="401"/>
      <c r="TGG1866" s="401"/>
      <c r="TGH1866" s="401"/>
      <c r="TGI1866" s="401"/>
      <c r="TGJ1866" s="401"/>
      <c r="TGK1866" s="401"/>
      <c r="TGL1866" s="401"/>
      <c r="TGM1866" s="401"/>
      <c r="TGN1866" s="401"/>
      <c r="TGO1866" s="401"/>
      <c r="TGP1866" s="401"/>
      <c r="TGQ1866" s="401"/>
      <c r="TGR1866" s="401"/>
      <c r="TGS1866" s="401"/>
      <c r="TGT1866" s="401"/>
      <c r="TGU1866" s="401"/>
      <c r="TGV1866" s="401"/>
      <c r="TGW1866" s="401"/>
      <c r="TGX1866" s="401"/>
      <c r="TGY1866" s="401"/>
      <c r="TGZ1866" s="401"/>
      <c r="THA1866" s="401"/>
      <c r="THB1866" s="401"/>
      <c r="THC1866" s="401"/>
      <c r="THD1866" s="401"/>
      <c r="THE1866" s="401"/>
      <c r="THF1866" s="401"/>
      <c r="THG1866" s="401"/>
      <c r="THH1866" s="401"/>
      <c r="THI1866" s="401"/>
      <c r="THJ1866" s="401"/>
      <c r="THK1866" s="401"/>
      <c r="THL1866" s="401"/>
      <c r="THM1866" s="401"/>
      <c r="THN1866" s="401"/>
      <c r="THO1866" s="401"/>
      <c r="THP1866" s="401"/>
      <c r="THQ1866" s="401"/>
      <c r="THR1866" s="401"/>
      <c r="THS1866" s="401"/>
      <c r="THT1866" s="401"/>
      <c r="THU1866" s="401"/>
      <c r="THV1866" s="401"/>
      <c r="THW1866" s="401"/>
      <c r="THX1866" s="401"/>
      <c r="THY1866" s="401"/>
      <c r="THZ1866" s="401"/>
      <c r="TIA1866" s="401"/>
      <c r="TIB1866" s="401"/>
      <c r="TIC1866" s="401"/>
      <c r="TID1866" s="401"/>
      <c r="TIE1866" s="401"/>
      <c r="TIF1866" s="401"/>
      <c r="TIG1866" s="401"/>
      <c r="TIH1866" s="401"/>
      <c r="TII1866" s="401"/>
      <c r="TIJ1866" s="401"/>
      <c r="TIK1866" s="401"/>
      <c r="TIL1866" s="401"/>
      <c r="TIM1866" s="401"/>
      <c r="TIN1866" s="401"/>
      <c r="TIO1866" s="401"/>
      <c r="TIP1866" s="401"/>
      <c r="TIQ1866" s="401"/>
      <c r="TIR1866" s="401"/>
      <c r="TIS1866" s="401"/>
      <c r="TIT1866" s="401"/>
      <c r="TIU1866" s="401"/>
      <c r="TIV1866" s="401"/>
      <c r="TIW1866" s="401"/>
      <c r="TIX1866" s="401"/>
      <c r="TIY1866" s="401"/>
      <c r="TIZ1866" s="401"/>
      <c r="TJA1866" s="401"/>
      <c r="TJB1866" s="401"/>
      <c r="TJC1866" s="401"/>
      <c r="TJD1866" s="401"/>
      <c r="TJE1866" s="401"/>
      <c r="TJF1866" s="401"/>
      <c r="TJG1866" s="401"/>
      <c r="TJH1866" s="401"/>
      <c r="TJI1866" s="401"/>
      <c r="TJJ1866" s="401"/>
      <c r="TJK1866" s="401"/>
      <c r="TJL1866" s="401"/>
      <c r="TJM1866" s="401"/>
      <c r="TJN1866" s="401"/>
      <c r="TJO1866" s="401"/>
      <c r="TJP1866" s="401"/>
      <c r="TJQ1866" s="401"/>
      <c r="TJR1866" s="401"/>
      <c r="TJS1866" s="401"/>
      <c r="TJT1866" s="401"/>
      <c r="TJU1866" s="401"/>
      <c r="TJV1866" s="401"/>
      <c r="TJW1866" s="401"/>
      <c r="TJX1866" s="401"/>
      <c r="TJY1866" s="401"/>
      <c r="TJZ1866" s="401"/>
      <c r="TKA1866" s="401"/>
      <c r="TKB1866" s="401"/>
      <c r="TKC1866" s="401"/>
      <c r="TKD1866" s="401"/>
      <c r="TKE1866" s="401"/>
      <c r="TKF1866" s="401"/>
      <c r="TKG1866" s="401"/>
      <c r="TKH1866" s="401"/>
      <c r="TKI1866" s="401"/>
      <c r="TKJ1866" s="401"/>
      <c r="TKK1866" s="401"/>
      <c r="TKL1866" s="401"/>
      <c r="TKM1866" s="401"/>
      <c r="TKN1866" s="401"/>
      <c r="TKO1866" s="401"/>
      <c r="TKP1866" s="401"/>
      <c r="TKQ1866" s="401"/>
      <c r="TKR1866" s="401"/>
      <c r="TKS1866" s="401"/>
      <c r="TKT1866" s="401"/>
      <c r="TKU1866" s="401"/>
      <c r="TKV1866" s="401"/>
      <c r="TKW1866" s="401"/>
      <c r="TKX1866" s="401"/>
      <c r="TKY1866" s="401"/>
      <c r="TKZ1866" s="401"/>
      <c r="TLA1866" s="401"/>
      <c r="TLB1866" s="401"/>
      <c r="TLC1866" s="401"/>
      <c r="TLD1866" s="401"/>
      <c r="TLE1866" s="401"/>
      <c r="TLF1866" s="401"/>
      <c r="TLG1866" s="401"/>
      <c r="TLH1866" s="401"/>
      <c r="TLI1866" s="401"/>
      <c r="TLJ1866" s="401"/>
      <c r="TLK1866" s="401"/>
      <c r="TLL1866" s="401"/>
      <c r="TLM1866" s="401"/>
      <c r="TLN1866" s="401"/>
      <c r="TLO1866" s="401"/>
      <c r="TLP1866" s="401"/>
      <c r="TLQ1866" s="401"/>
      <c r="TLR1866" s="401"/>
      <c r="TLS1866" s="401"/>
      <c r="TLT1866" s="401"/>
      <c r="TLU1866" s="401"/>
      <c r="TLV1866" s="401"/>
      <c r="TLW1866" s="401"/>
      <c r="TLX1866" s="401"/>
      <c r="TLY1866" s="401"/>
      <c r="TLZ1866" s="401"/>
      <c r="TMA1866" s="401"/>
      <c r="TMB1866" s="401"/>
      <c r="TMC1866" s="401"/>
      <c r="TMD1866" s="401"/>
      <c r="TME1866" s="401"/>
      <c r="TMF1866" s="401"/>
      <c r="TMG1866" s="401"/>
      <c r="TMH1866" s="401"/>
      <c r="TMI1866" s="401"/>
      <c r="TMJ1866" s="401"/>
      <c r="TMK1866" s="401"/>
      <c r="TML1866" s="401"/>
      <c r="TMM1866" s="401"/>
      <c r="TMN1866" s="401"/>
      <c r="TMO1866" s="401"/>
      <c r="TMP1866" s="401"/>
      <c r="TMQ1866" s="401"/>
      <c r="TMR1866" s="401"/>
      <c r="TMS1866" s="401"/>
      <c r="TMT1866" s="401"/>
      <c r="TMU1866" s="401"/>
      <c r="TMV1866" s="401"/>
      <c r="TMW1866" s="401"/>
      <c r="TMX1866" s="401"/>
      <c r="TMY1866" s="401"/>
      <c r="TMZ1866" s="401"/>
      <c r="TNA1866" s="401"/>
      <c r="TNB1866" s="401"/>
      <c r="TNC1866" s="401"/>
      <c r="TND1866" s="401"/>
      <c r="TNE1866" s="401"/>
      <c r="TNF1866" s="401"/>
      <c r="TNG1866" s="401"/>
      <c r="TNH1866" s="401"/>
      <c r="TNI1866" s="401"/>
      <c r="TNJ1866" s="401"/>
      <c r="TNK1866" s="401"/>
      <c r="TNL1866" s="401"/>
      <c r="TNM1866" s="401"/>
      <c r="TNN1866" s="401"/>
      <c r="TNO1866" s="401"/>
      <c r="TNP1866" s="401"/>
      <c r="TNQ1866" s="401"/>
      <c r="TNR1866" s="401"/>
      <c r="TNS1866" s="401"/>
      <c r="TNT1866" s="401"/>
      <c r="TNU1866" s="401"/>
      <c r="TNV1866" s="401"/>
      <c r="TNW1866" s="401"/>
      <c r="TNX1866" s="401"/>
      <c r="TNY1866" s="401"/>
      <c r="TNZ1866" s="401"/>
      <c r="TOA1866" s="401"/>
      <c r="TOB1866" s="401"/>
      <c r="TOC1866" s="401"/>
      <c r="TOD1866" s="401"/>
      <c r="TOE1866" s="401"/>
      <c r="TOF1866" s="401"/>
      <c r="TOG1866" s="401"/>
      <c r="TOH1866" s="401"/>
      <c r="TOI1866" s="401"/>
      <c r="TOJ1866" s="401"/>
      <c r="TOK1866" s="401"/>
      <c r="TOL1866" s="401"/>
      <c r="TOM1866" s="401"/>
      <c r="TON1866" s="401"/>
      <c r="TOO1866" s="401"/>
      <c r="TOP1866" s="401"/>
      <c r="TOQ1866" s="401"/>
      <c r="TOR1866" s="401"/>
      <c r="TOS1866" s="401"/>
      <c r="TOT1866" s="401"/>
      <c r="TOU1866" s="401"/>
      <c r="TOV1866" s="401"/>
      <c r="TOW1866" s="401"/>
      <c r="TOX1866" s="401"/>
      <c r="TOY1866" s="401"/>
      <c r="TOZ1866" s="401"/>
      <c r="TPA1866" s="401"/>
      <c r="TPB1866" s="401"/>
      <c r="TPC1866" s="401"/>
      <c r="TPD1866" s="401"/>
      <c r="TPE1866" s="401"/>
      <c r="TPF1866" s="401"/>
      <c r="TPG1866" s="401"/>
      <c r="TPH1866" s="401"/>
      <c r="TPI1866" s="401"/>
      <c r="TPJ1866" s="401"/>
      <c r="TPK1866" s="401"/>
      <c r="TPL1866" s="401"/>
      <c r="TPM1866" s="401"/>
      <c r="TPN1866" s="401"/>
      <c r="TPO1866" s="401"/>
      <c r="TPP1866" s="401"/>
      <c r="TPQ1866" s="401"/>
      <c r="TPR1866" s="401"/>
      <c r="TPS1866" s="401"/>
      <c r="TPT1866" s="401"/>
      <c r="TPU1866" s="401"/>
      <c r="TPV1866" s="401"/>
      <c r="TPW1866" s="401"/>
      <c r="TPX1866" s="401"/>
      <c r="TPY1866" s="401"/>
      <c r="TPZ1866" s="401"/>
      <c r="TQA1866" s="401"/>
      <c r="TQB1866" s="401"/>
      <c r="TQC1866" s="401"/>
      <c r="TQD1866" s="401"/>
      <c r="TQE1866" s="401"/>
      <c r="TQF1866" s="401"/>
      <c r="TQG1866" s="401"/>
      <c r="TQH1866" s="401"/>
      <c r="TQI1866" s="401"/>
      <c r="TQJ1866" s="401"/>
      <c r="TQK1866" s="401"/>
      <c r="TQL1866" s="401"/>
      <c r="TQM1866" s="401"/>
      <c r="TQN1866" s="401"/>
      <c r="TQO1866" s="401"/>
      <c r="TQP1866" s="401"/>
      <c r="TQQ1866" s="401"/>
      <c r="TQR1866" s="401"/>
      <c r="TQS1866" s="401"/>
      <c r="TQT1866" s="401"/>
      <c r="TQU1866" s="401"/>
      <c r="TQV1866" s="401"/>
      <c r="TQW1866" s="401"/>
      <c r="TQX1866" s="401"/>
      <c r="TQY1866" s="401"/>
      <c r="TQZ1866" s="401"/>
      <c r="TRA1866" s="401"/>
      <c r="TRB1866" s="401"/>
      <c r="TRC1866" s="401"/>
      <c r="TRD1866" s="401"/>
      <c r="TRE1866" s="401"/>
      <c r="TRF1866" s="401"/>
      <c r="TRG1866" s="401"/>
      <c r="TRH1866" s="401"/>
      <c r="TRI1866" s="401"/>
      <c r="TRJ1866" s="401"/>
      <c r="TRK1866" s="401"/>
      <c r="TRL1866" s="401"/>
      <c r="TRM1866" s="401"/>
      <c r="TRN1866" s="401"/>
      <c r="TRO1866" s="401"/>
      <c r="TRP1866" s="401"/>
      <c r="TRQ1866" s="401"/>
      <c r="TRR1866" s="401"/>
      <c r="TRS1866" s="401"/>
      <c r="TRT1866" s="401"/>
      <c r="TRU1866" s="401"/>
      <c r="TRV1866" s="401"/>
      <c r="TRW1866" s="401"/>
      <c r="TRX1866" s="401"/>
      <c r="TRY1866" s="401"/>
      <c r="TRZ1866" s="401"/>
      <c r="TSA1866" s="401"/>
      <c r="TSB1866" s="401"/>
      <c r="TSC1866" s="401"/>
      <c r="TSD1866" s="401"/>
      <c r="TSE1866" s="401"/>
      <c r="TSF1866" s="401"/>
      <c r="TSG1866" s="401"/>
      <c r="TSH1866" s="401"/>
      <c r="TSI1866" s="401"/>
      <c r="TSJ1866" s="401"/>
      <c r="TSK1866" s="401"/>
      <c r="TSL1866" s="401"/>
      <c r="TSM1866" s="401"/>
      <c r="TSN1866" s="401"/>
      <c r="TSO1866" s="401"/>
      <c r="TSP1866" s="401"/>
      <c r="TSQ1866" s="401"/>
      <c r="TSR1866" s="401"/>
      <c r="TSS1866" s="401"/>
      <c r="TST1866" s="401"/>
      <c r="TSU1866" s="401"/>
      <c r="TSV1866" s="401"/>
      <c r="TSW1866" s="401"/>
      <c r="TSX1866" s="401"/>
      <c r="TSY1866" s="401"/>
      <c r="TSZ1866" s="401"/>
      <c r="TTA1866" s="401"/>
      <c r="TTB1866" s="401"/>
      <c r="TTC1866" s="401"/>
      <c r="TTD1866" s="401"/>
      <c r="TTE1866" s="401"/>
      <c r="TTF1866" s="401"/>
      <c r="TTG1866" s="401"/>
      <c r="TTH1866" s="401"/>
      <c r="TTI1866" s="401"/>
      <c r="TTJ1866" s="401"/>
      <c r="TTK1866" s="401"/>
      <c r="TTL1866" s="401"/>
      <c r="TTM1866" s="401"/>
      <c r="TTN1866" s="401"/>
      <c r="TTO1866" s="401"/>
      <c r="TTP1866" s="401"/>
      <c r="TTQ1866" s="401"/>
      <c r="TTR1866" s="401"/>
      <c r="TTS1866" s="401"/>
      <c r="TTT1866" s="401"/>
      <c r="TTU1866" s="401"/>
      <c r="TTV1866" s="401"/>
      <c r="TTW1866" s="401"/>
      <c r="TTX1866" s="401"/>
      <c r="TTY1866" s="401"/>
      <c r="TTZ1866" s="401"/>
      <c r="TUA1866" s="401"/>
      <c r="TUB1866" s="401"/>
      <c r="TUC1866" s="401"/>
      <c r="TUD1866" s="401"/>
      <c r="TUE1866" s="401"/>
      <c r="TUF1866" s="401"/>
      <c r="TUG1866" s="401"/>
      <c r="TUH1866" s="401"/>
      <c r="TUI1866" s="401"/>
      <c r="TUJ1866" s="401"/>
      <c r="TUK1866" s="401"/>
      <c r="TUL1866" s="401"/>
      <c r="TUM1866" s="401"/>
      <c r="TUN1866" s="401"/>
      <c r="TUO1866" s="401"/>
      <c r="TUP1866" s="401"/>
      <c r="TUQ1866" s="401"/>
      <c r="TUR1866" s="401"/>
      <c r="TUS1866" s="401"/>
      <c r="TUT1866" s="401"/>
      <c r="TUU1866" s="401"/>
      <c r="TUV1866" s="401"/>
      <c r="TUW1866" s="401"/>
      <c r="TUX1866" s="401"/>
      <c r="TUY1866" s="401"/>
      <c r="TUZ1866" s="401"/>
      <c r="TVA1866" s="401"/>
      <c r="TVB1866" s="401"/>
      <c r="TVC1866" s="401"/>
      <c r="TVD1866" s="401"/>
      <c r="TVE1866" s="401"/>
      <c r="TVF1866" s="401"/>
      <c r="TVG1866" s="401"/>
      <c r="TVH1866" s="401"/>
      <c r="TVI1866" s="401"/>
      <c r="TVJ1866" s="401"/>
      <c r="TVK1866" s="401"/>
      <c r="TVL1866" s="401"/>
      <c r="TVM1866" s="401"/>
      <c r="TVN1866" s="401"/>
      <c r="TVO1866" s="401"/>
      <c r="TVP1866" s="401"/>
      <c r="TVQ1866" s="401"/>
      <c r="TVR1866" s="401"/>
      <c r="TVS1866" s="401"/>
      <c r="TVT1866" s="401"/>
      <c r="TVU1866" s="401"/>
      <c r="TVV1866" s="401"/>
      <c r="TVW1866" s="401"/>
      <c r="TVX1866" s="401"/>
      <c r="TVY1866" s="401"/>
      <c r="TVZ1866" s="401"/>
      <c r="TWA1866" s="401"/>
      <c r="TWB1866" s="401"/>
      <c r="TWC1866" s="401"/>
      <c r="TWD1866" s="401"/>
      <c r="TWE1866" s="401"/>
      <c r="TWF1866" s="401"/>
      <c r="TWG1866" s="401"/>
      <c r="TWH1866" s="401"/>
      <c r="TWI1866" s="401"/>
      <c r="TWJ1866" s="401"/>
      <c r="TWK1866" s="401"/>
      <c r="TWL1866" s="401"/>
      <c r="TWM1866" s="401"/>
      <c r="TWN1866" s="401"/>
      <c r="TWO1866" s="401"/>
      <c r="TWP1866" s="401"/>
      <c r="TWQ1866" s="401"/>
      <c r="TWR1866" s="401"/>
      <c r="TWS1866" s="401"/>
      <c r="TWT1866" s="401"/>
      <c r="TWU1866" s="401"/>
      <c r="TWV1866" s="401"/>
      <c r="TWW1866" s="401"/>
      <c r="TWX1866" s="401"/>
      <c r="TWY1866" s="401"/>
      <c r="TWZ1866" s="401"/>
      <c r="TXA1866" s="401"/>
      <c r="TXB1866" s="401"/>
      <c r="TXC1866" s="401"/>
      <c r="TXD1866" s="401"/>
      <c r="TXE1866" s="401"/>
      <c r="TXF1866" s="401"/>
      <c r="TXG1866" s="401"/>
      <c r="TXH1866" s="401"/>
      <c r="TXI1866" s="401"/>
      <c r="TXJ1866" s="401"/>
      <c r="TXK1866" s="401"/>
      <c r="TXL1866" s="401"/>
      <c r="TXM1866" s="401"/>
      <c r="TXN1866" s="401"/>
      <c r="TXO1866" s="401"/>
      <c r="TXP1866" s="401"/>
      <c r="TXQ1866" s="401"/>
      <c r="TXR1866" s="401"/>
      <c r="TXS1866" s="401"/>
      <c r="TXT1866" s="401"/>
      <c r="TXU1866" s="401"/>
      <c r="TXV1866" s="401"/>
      <c r="TXW1866" s="401"/>
      <c r="TXX1866" s="401"/>
      <c r="TXY1866" s="401"/>
      <c r="TXZ1866" s="401"/>
      <c r="TYA1866" s="401"/>
      <c r="TYB1866" s="401"/>
      <c r="TYC1866" s="401"/>
      <c r="TYD1866" s="401"/>
      <c r="TYE1866" s="401"/>
      <c r="TYF1866" s="401"/>
      <c r="TYG1866" s="401"/>
      <c r="TYH1866" s="401"/>
      <c r="TYI1866" s="401"/>
      <c r="TYJ1866" s="401"/>
      <c r="TYK1866" s="401"/>
      <c r="TYL1866" s="401"/>
      <c r="TYM1866" s="401"/>
      <c r="TYN1866" s="401"/>
      <c r="TYO1866" s="401"/>
      <c r="TYP1866" s="401"/>
      <c r="TYQ1866" s="401"/>
      <c r="TYR1866" s="401"/>
      <c r="TYS1866" s="401"/>
      <c r="TYT1866" s="401"/>
      <c r="TYU1866" s="401"/>
      <c r="TYV1866" s="401"/>
      <c r="TYW1866" s="401"/>
      <c r="TYX1866" s="401"/>
      <c r="TYY1866" s="401"/>
      <c r="TYZ1866" s="401"/>
      <c r="TZA1866" s="401"/>
      <c r="TZB1866" s="401"/>
      <c r="TZC1866" s="401"/>
      <c r="TZD1866" s="401"/>
      <c r="TZE1866" s="401"/>
      <c r="TZF1866" s="401"/>
      <c r="TZG1866" s="401"/>
      <c r="TZH1866" s="401"/>
      <c r="TZI1866" s="401"/>
      <c r="TZJ1866" s="401"/>
      <c r="TZK1866" s="401"/>
      <c r="TZL1866" s="401"/>
      <c r="TZM1866" s="401"/>
      <c r="TZN1866" s="401"/>
      <c r="TZO1866" s="401"/>
      <c r="TZP1866" s="401"/>
      <c r="TZQ1866" s="401"/>
      <c r="TZR1866" s="401"/>
      <c r="TZS1866" s="401"/>
      <c r="TZT1866" s="401"/>
      <c r="TZU1866" s="401"/>
      <c r="TZV1866" s="401"/>
      <c r="TZW1866" s="401"/>
      <c r="TZX1866" s="401"/>
      <c r="TZY1866" s="401"/>
      <c r="TZZ1866" s="401"/>
      <c r="UAA1866" s="401"/>
      <c r="UAB1866" s="401"/>
      <c r="UAC1866" s="401"/>
      <c r="UAD1866" s="401"/>
      <c r="UAE1866" s="401"/>
      <c r="UAF1866" s="401"/>
      <c r="UAG1866" s="401"/>
      <c r="UAH1866" s="401"/>
      <c r="UAI1866" s="401"/>
      <c r="UAJ1866" s="401"/>
      <c r="UAK1866" s="401"/>
      <c r="UAL1866" s="401"/>
      <c r="UAM1866" s="401"/>
      <c r="UAN1866" s="401"/>
      <c r="UAO1866" s="401"/>
      <c r="UAP1866" s="401"/>
      <c r="UAQ1866" s="401"/>
      <c r="UAR1866" s="401"/>
      <c r="UAS1866" s="401"/>
      <c r="UAT1866" s="401"/>
      <c r="UAU1866" s="401"/>
      <c r="UAV1866" s="401"/>
      <c r="UAW1866" s="401"/>
      <c r="UAX1866" s="401"/>
      <c r="UAY1866" s="401"/>
      <c r="UAZ1866" s="401"/>
      <c r="UBA1866" s="401"/>
      <c r="UBB1866" s="401"/>
      <c r="UBC1866" s="401"/>
      <c r="UBD1866" s="401"/>
      <c r="UBE1866" s="401"/>
      <c r="UBF1866" s="401"/>
      <c r="UBG1866" s="401"/>
      <c r="UBH1866" s="401"/>
      <c r="UBI1866" s="401"/>
      <c r="UBJ1866" s="401"/>
      <c r="UBK1866" s="401"/>
      <c r="UBL1866" s="401"/>
      <c r="UBM1866" s="401"/>
      <c r="UBN1866" s="401"/>
      <c r="UBO1866" s="401"/>
      <c r="UBP1866" s="401"/>
      <c r="UBQ1866" s="401"/>
      <c r="UBR1866" s="401"/>
      <c r="UBS1866" s="401"/>
      <c r="UBT1866" s="401"/>
      <c r="UBU1866" s="401"/>
      <c r="UBV1866" s="401"/>
      <c r="UBW1866" s="401"/>
      <c r="UBX1866" s="401"/>
      <c r="UBY1866" s="401"/>
      <c r="UBZ1866" s="401"/>
      <c r="UCA1866" s="401"/>
      <c r="UCB1866" s="401"/>
      <c r="UCC1866" s="401"/>
      <c r="UCD1866" s="401"/>
      <c r="UCE1866" s="401"/>
      <c r="UCF1866" s="401"/>
      <c r="UCG1866" s="401"/>
      <c r="UCH1866" s="401"/>
      <c r="UCI1866" s="401"/>
      <c r="UCJ1866" s="401"/>
      <c r="UCK1866" s="401"/>
      <c r="UCL1866" s="401"/>
      <c r="UCM1866" s="401"/>
      <c r="UCN1866" s="401"/>
      <c r="UCO1866" s="401"/>
      <c r="UCP1866" s="401"/>
      <c r="UCQ1866" s="401"/>
      <c r="UCR1866" s="401"/>
      <c r="UCS1866" s="401"/>
      <c r="UCT1866" s="401"/>
      <c r="UCU1866" s="401"/>
      <c r="UCV1866" s="401"/>
      <c r="UCW1866" s="401"/>
      <c r="UCX1866" s="401"/>
      <c r="UCY1866" s="401"/>
      <c r="UCZ1866" s="401"/>
      <c r="UDA1866" s="401"/>
      <c r="UDB1866" s="401"/>
      <c r="UDC1866" s="401"/>
      <c r="UDD1866" s="401"/>
      <c r="UDE1866" s="401"/>
      <c r="UDF1866" s="401"/>
      <c r="UDG1866" s="401"/>
      <c r="UDH1866" s="401"/>
      <c r="UDI1866" s="401"/>
      <c r="UDJ1866" s="401"/>
      <c r="UDK1866" s="401"/>
      <c r="UDL1866" s="401"/>
      <c r="UDM1866" s="401"/>
      <c r="UDN1866" s="401"/>
      <c r="UDO1866" s="401"/>
      <c r="UDP1866" s="401"/>
      <c r="UDQ1866" s="401"/>
      <c r="UDR1866" s="401"/>
      <c r="UDS1866" s="401"/>
      <c r="UDT1866" s="401"/>
      <c r="UDU1866" s="401"/>
      <c r="UDV1866" s="401"/>
      <c r="UDW1866" s="401"/>
      <c r="UDX1866" s="401"/>
      <c r="UDY1866" s="401"/>
      <c r="UDZ1866" s="401"/>
      <c r="UEA1866" s="401"/>
      <c r="UEB1866" s="401"/>
      <c r="UEC1866" s="401"/>
      <c r="UED1866" s="401"/>
      <c r="UEE1866" s="401"/>
      <c r="UEF1866" s="401"/>
      <c r="UEG1866" s="401"/>
      <c r="UEH1866" s="401"/>
      <c r="UEI1866" s="401"/>
      <c r="UEJ1866" s="401"/>
      <c r="UEK1866" s="401"/>
      <c r="UEL1866" s="401"/>
      <c r="UEM1866" s="401"/>
      <c r="UEN1866" s="401"/>
      <c r="UEO1866" s="401"/>
      <c r="UEP1866" s="401"/>
      <c r="UEQ1866" s="401"/>
      <c r="UER1866" s="401"/>
      <c r="UES1866" s="401"/>
      <c r="UET1866" s="401"/>
      <c r="UEU1866" s="401"/>
      <c r="UEV1866" s="401"/>
      <c r="UEW1866" s="401"/>
      <c r="UEX1866" s="401"/>
      <c r="UEY1866" s="401"/>
      <c r="UEZ1866" s="401"/>
      <c r="UFA1866" s="401"/>
      <c r="UFB1866" s="401"/>
      <c r="UFC1866" s="401"/>
      <c r="UFD1866" s="401"/>
      <c r="UFE1866" s="401"/>
      <c r="UFF1866" s="401"/>
      <c r="UFG1866" s="401"/>
      <c r="UFH1866" s="401"/>
      <c r="UFI1866" s="401"/>
      <c r="UFJ1866" s="401"/>
      <c r="UFK1866" s="401"/>
      <c r="UFL1866" s="401"/>
      <c r="UFM1866" s="401"/>
      <c r="UFN1866" s="401"/>
      <c r="UFO1866" s="401"/>
      <c r="UFP1866" s="401"/>
      <c r="UFQ1866" s="401"/>
      <c r="UFR1866" s="401"/>
      <c r="UFS1866" s="401"/>
      <c r="UFT1866" s="401"/>
      <c r="UFU1866" s="401"/>
      <c r="UFV1866" s="401"/>
      <c r="UFW1866" s="401"/>
      <c r="UFX1866" s="401"/>
      <c r="UFY1866" s="401"/>
      <c r="UFZ1866" s="401"/>
      <c r="UGA1866" s="401"/>
      <c r="UGB1866" s="401"/>
      <c r="UGC1866" s="401"/>
      <c r="UGD1866" s="401"/>
      <c r="UGE1866" s="401"/>
      <c r="UGF1866" s="401"/>
      <c r="UGG1866" s="401"/>
      <c r="UGH1866" s="401"/>
      <c r="UGI1866" s="401"/>
      <c r="UGJ1866" s="401"/>
      <c r="UGK1866" s="401"/>
      <c r="UGL1866" s="401"/>
      <c r="UGM1866" s="401"/>
      <c r="UGN1866" s="401"/>
      <c r="UGO1866" s="401"/>
      <c r="UGP1866" s="401"/>
      <c r="UGQ1866" s="401"/>
      <c r="UGR1866" s="401"/>
      <c r="UGS1866" s="401"/>
      <c r="UGT1866" s="401"/>
      <c r="UGU1866" s="401"/>
      <c r="UGV1866" s="401"/>
      <c r="UGW1866" s="401"/>
      <c r="UGX1866" s="401"/>
      <c r="UGY1866" s="401"/>
      <c r="UGZ1866" s="401"/>
      <c r="UHA1866" s="401"/>
      <c r="UHB1866" s="401"/>
      <c r="UHC1866" s="401"/>
      <c r="UHD1866" s="401"/>
      <c r="UHE1866" s="401"/>
      <c r="UHF1866" s="401"/>
      <c r="UHG1866" s="401"/>
      <c r="UHH1866" s="401"/>
      <c r="UHI1866" s="401"/>
      <c r="UHJ1866" s="401"/>
      <c r="UHK1866" s="401"/>
      <c r="UHL1866" s="401"/>
      <c r="UHM1866" s="401"/>
      <c r="UHN1866" s="401"/>
      <c r="UHO1866" s="401"/>
      <c r="UHP1866" s="401"/>
      <c r="UHQ1866" s="401"/>
      <c r="UHR1866" s="401"/>
      <c r="UHS1866" s="401"/>
      <c r="UHT1866" s="401"/>
      <c r="UHU1866" s="401"/>
      <c r="UHV1866" s="401"/>
      <c r="UHW1866" s="401"/>
      <c r="UHX1866" s="401"/>
      <c r="UHY1866" s="401"/>
      <c r="UHZ1866" s="401"/>
      <c r="UIA1866" s="401"/>
      <c r="UIB1866" s="401"/>
      <c r="UIC1866" s="401"/>
      <c r="UID1866" s="401"/>
      <c r="UIE1866" s="401"/>
      <c r="UIF1866" s="401"/>
      <c r="UIG1866" s="401"/>
      <c r="UIH1866" s="401"/>
      <c r="UII1866" s="401"/>
      <c r="UIJ1866" s="401"/>
      <c r="UIK1866" s="401"/>
      <c r="UIL1866" s="401"/>
      <c r="UIM1866" s="401"/>
      <c r="UIN1866" s="401"/>
      <c r="UIO1866" s="401"/>
      <c r="UIP1866" s="401"/>
      <c r="UIQ1866" s="401"/>
      <c r="UIR1866" s="401"/>
      <c r="UIS1866" s="401"/>
      <c r="UIT1866" s="401"/>
      <c r="UIU1866" s="401"/>
      <c r="UIV1866" s="401"/>
      <c r="UIW1866" s="401"/>
      <c r="UIX1866" s="401"/>
      <c r="UIY1866" s="401"/>
      <c r="UIZ1866" s="401"/>
      <c r="UJA1866" s="401"/>
      <c r="UJB1866" s="401"/>
      <c r="UJC1866" s="401"/>
      <c r="UJD1866" s="401"/>
      <c r="UJE1866" s="401"/>
      <c r="UJF1866" s="401"/>
      <c r="UJG1866" s="401"/>
      <c r="UJH1866" s="401"/>
      <c r="UJI1866" s="401"/>
      <c r="UJJ1866" s="401"/>
      <c r="UJK1866" s="401"/>
      <c r="UJL1866" s="401"/>
      <c r="UJM1866" s="401"/>
      <c r="UJN1866" s="401"/>
      <c r="UJO1866" s="401"/>
      <c r="UJP1866" s="401"/>
      <c r="UJQ1866" s="401"/>
      <c r="UJR1866" s="401"/>
      <c r="UJS1866" s="401"/>
      <c r="UJT1866" s="401"/>
      <c r="UJU1866" s="401"/>
      <c r="UJV1866" s="401"/>
      <c r="UJW1866" s="401"/>
      <c r="UJX1866" s="401"/>
      <c r="UJY1866" s="401"/>
      <c r="UJZ1866" s="401"/>
      <c r="UKA1866" s="401"/>
      <c r="UKB1866" s="401"/>
      <c r="UKC1866" s="401"/>
      <c r="UKD1866" s="401"/>
      <c r="UKE1866" s="401"/>
      <c r="UKF1866" s="401"/>
      <c r="UKG1866" s="401"/>
      <c r="UKH1866" s="401"/>
      <c r="UKI1866" s="401"/>
      <c r="UKJ1866" s="401"/>
      <c r="UKK1866" s="401"/>
      <c r="UKL1866" s="401"/>
      <c r="UKM1866" s="401"/>
      <c r="UKN1866" s="401"/>
      <c r="UKO1866" s="401"/>
      <c r="UKP1866" s="401"/>
      <c r="UKQ1866" s="401"/>
      <c r="UKR1866" s="401"/>
      <c r="UKS1866" s="401"/>
      <c r="UKT1866" s="401"/>
      <c r="UKU1866" s="401"/>
      <c r="UKV1866" s="401"/>
      <c r="UKW1866" s="401"/>
      <c r="UKX1866" s="401"/>
      <c r="UKY1866" s="401"/>
      <c r="UKZ1866" s="401"/>
      <c r="ULA1866" s="401"/>
      <c r="ULB1866" s="401"/>
      <c r="ULC1866" s="401"/>
      <c r="ULD1866" s="401"/>
      <c r="ULE1866" s="401"/>
      <c r="ULF1866" s="401"/>
      <c r="ULG1866" s="401"/>
      <c r="ULH1866" s="401"/>
      <c r="ULI1866" s="401"/>
      <c r="ULJ1866" s="401"/>
      <c r="ULK1866" s="401"/>
      <c r="ULL1866" s="401"/>
      <c r="ULM1866" s="401"/>
      <c r="ULN1866" s="401"/>
      <c r="ULO1866" s="401"/>
      <c r="ULP1866" s="401"/>
      <c r="ULQ1866" s="401"/>
      <c r="ULR1866" s="401"/>
      <c r="ULS1866" s="401"/>
      <c r="ULT1866" s="401"/>
      <c r="ULU1866" s="401"/>
      <c r="ULV1866" s="401"/>
      <c r="ULW1866" s="401"/>
      <c r="ULX1866" s="401"/>
      <c r="ULY1866" s="401"/>
      <c r="ULZ1866" s="401"/>
      <c r="UMA1866" s="401"/>
      <c r="UMB1866" s="401"/>
      <c r="UMC1866" s="401"/>
      <c r="UMD1866" s="401"/>
      <c r="UME1866" s="401"/>
      <c r="UMF1866" s="401"/>
      <c r="UMG1866" s="401"/>
      <c r="UMH1866" s="401"/>
      <c r="UMI1866" s="401"/>
      <c r="UMJ1866" s="401"/>
      <c r="UMK1866" s="401"/>
      <c r="UML1866" s="401"/>
      <c r="UMM1866" s="401"/>
      <c r="UMN1866" s="401"/>
      <c r="UMO1866" s="401"/>
      <c r="UMP1866" s="401"/>
      <c r="UMQ1866" s="401"/>
      <c r="UMR1866" s="401"/>
      <c r="UMS1866" s="401"/>
      <c r="UMT1866" s="401"/>
      <c r="UMU1866" s="401"/>
      <c r="UMV1866" s="401"/>
      <c r="UMW1866" s="401"/>
      <c r="UMX1866" s="401"/>
      <c r="UMY1866" s="401"/>
      <c r="UMZ1866" s="401"/>
      <c r="UNA1866" s="401"/>
      <c r="UNB1866" s="401"/>
      <c r="UNC1866" s="401"/>
      <c r="UND1866" s="401"/>
      <c r="UNE1866" s="401"/>
      <c r="UNF1866" s="401"/>
      <c r="UNG1866" s="401"/>
      <c r="UNH1866" s="401"/>
      <c r="UNI1866" s="401"/>
      <c r="UNJ1866" s="401"/>
      <c r="UNK1866" s="401"/>
      <c r="UNL1866" s="401"/>
      <c r="UNM1866" s="401"/>
      <c r="UNN1866" s="401"/>
      <c r="UNO1866" s="401"/>
      <c r="UNP1866" s="401"/>
      <c r="UNQ1866" s="401"/>
      <c r="UNR1866" s="401"/>
      <c r="UNS1866" s="401"/>
      <c r="UNT1866" s="401"/>
      <c r="UNU1866" s="401"/>
      <c r="UNV1866" s="401"/>
      <c r="UNW1866" s="401"/>
      <c r="UNX1866" s="401"/>
      <c r="UNY1866" s="401"/>
      <c r="UNZ1866" s="401"/>
      <c r="UOA1866" s="401"/>
      <c r="UOB1866" s="401"/>
      <c r="UOC1866" s="401"/>
      <c r="UOD1866" s="401"/>
      <c r="UOE1866" s="401"/>
      <c r="UOF1866" s="401"/>
      <c r="UOG1866" s="401"/>
      <c r="UOH1866" s="401"/>
      <c r="UOI1866" s="401"/>
      <c r="UOJ1866" s="401"/>
      <c r="UOK1866" s="401"/>
      <c r="UOL1866" s="401"/>
      <c r="UOM1866" s="401"/>
      <c r="UON1866" s="401"/>
      <c r="UOO1866" s="401"/>
      <c r="UOP1866" s="401"/>
      <c r="UOQ1866" s="401"/>
      <c r="UOR1866" s="401"/>
      <c r="UOS1866" s="401"/>
      <c r="UOT1866" s="401"/>
      <c r="UOU1866" s="401"/>
      <c r="UOV1866" s="401"/>
      <c r="UOW1866" s="401"/>
      <c r="UOX1866" s="401"/>
      <c r="UOY1866" s="401"/>
      <c r="UOZ1866" s="401"/>
      <c r="UPA1866" s="401"/>
      <c r="UPB1866" s="401"/>
      <c r="UPC1866" s="401"/>
      <c r="UPD1866" s="401"/>
      <c r="UPE1866" s="401"/>
      <c r="UPF1866" s="401"/>
      <c r="UPG1866" s="401"/>
      <c r="UPH1866" s="401"/>
      <c r="UPI1866" s="401"/>
      <c r="UPJ1866" s="401"/>
      <c r="UPK1866" s="401"/>
      <c r="UPL1866" s="401"/>
      <c r="UPM1866" s="401"/>
      <c r="UPN1866" s="401"/>
      <c r="UPO1866" s="401"/>
      <c r="UPP1866" s="401"/>
      <c r="UPQ1866" s="401"/>
      <c r="UPR1866" s="401"/>
      <c r="UPS1866" s="401"/>
      <c r="UPT1866" s="401"/>
      <c r="UPU1866" s="401"/>
      <c r="UPV1866" s="401"/>
      <c r="UPW1866" s="401"/>
      <c r="UPX1866" s="401"/>
      <c r="UPY1866" s="401"/>
      <c r="UPZ1866" s="401"/>
      <c r="UQA1866" s="401"/>
      <c r="UQB1866" s="401"/>
      <c r="UQC1866" s="401"/>
      <c r="UQD1866" s="401"/>
      <c r="UQE1866" s="401"/>
      <c r="UQF1866" s="401"/>
      <c r="UQG1866" s="401"/>
      <c r="UQH1866" s="401"/>
      <c r="UQI1866" s="401"/>
      <c r="UQJ1866" s="401"/>
      <c r="UQK1866" s="401"/>
      <c r="UQL1866" s="401"/>
      <c r="UQM1866" s="401"/>
      <c r="UQN1866" s="401"/>
      <c r="UQO1866" s="401"/>
      <c r="UQP1866" s="401"/>
      <c r="UQQ1866" s="401"/>
      <c r="UQR1866" s="401"/>
      <c r="UQS1866" s="401"/>
      <c r="UQT1866" s="401"/>
      <c r="UQU1866" s="401"/>
      <c r="UQV1866" s="401"/>
      <c r="UQW1866" s="401"/>
      <c r="UQX1866" s="401"/>
      <c r="UQY1866" s="401"/>
      <c r="UQZ1866" s="401"/>
      <c r="URA1866" s="401"/>
      <c r="URB1866" s="401"/>
      <c r="URC1866" s="401"/>
      <c r="URD1866" s="401"/>
      <c r="URE1866" s="401"/>
      <c r="URF1866" s="401"/>
      <c r="URG1866" s="401"/>
      <c r="URH1866" s="401"/>
      <c r="URI1866" s="401"/>
      <c r="URJ1866" s="401"/>
      <c r="URK1866" s="401"/>
      <c r="URL1866" s="401"/>
      <c r="URM1866" s="401"/>
      <c r="URN1866" s="401"/>
      <c r="URO1866" s="401"/>
      <c r="URP1866" s="401"/>
      <c r="URQ1866" s="401"/>
      <c r="URR1866" s="401"/>
      <c r="URS1866" s="401"/>
      <c r="URT1866" s="401"/>
      <c r="URU1866" s="401"/>
      <c r="URV1866" s="401"/>
      <c r="URW1866" s="401"/>
      <c r="URX1866" s="401"/>
      <c r="URY1866" s="401"/>
      <c r="URZ1866" s="401"/>
      <c r="USA1866" s="401"/>
      <c r="USB1866" s="401"/>
      <c r="USC1866" s="401"/>
      <c r="USD1866" s="401"/>
      <c r="USE1866" s="401"/>
      <c r="USF1866" s="401"/>
      <c r="USG1866" s="401"/>
      <c r="USH1866" s="401"/>
      <c r="USI1866" s="401"/>
      <c r="USJ1866" s="401"/>
      <c r="USK1866" s="401"/>
      <c r="USL1866" s="401"/>
      <c r="USM1866" s="401"/>
      <c r="USN1866" s="401"/>
      <c r="USO1866" s="401"/>
      <c r="USP1866" s="401"/>
      <c r="USQ1866" s="401"/>
      <c r="USR1866" s="401"/>
      <c r="USS1866" s="401"/>
      <c r="UST1866" s="401"/>
      <c r="USU1866" s="401"/>
      <c r="USV1866" s="401"/>
      <c r="USW1866" s="401"/>
      <c r="USX1866" s="401"/>
      <c r="USY1866" s="401"/>
      <c r="USZ1866" s="401"/>
      <c r="UTA1866" s="401"/>
      <c r="UTB1866" s="401"/>
      <c r="UTC1866" s="401"/>
      <c r="UTD1866" s="401"/>
      <c r="UTE1866" s="401"/>
      <c r="UTF1866" s="401"/>
      <c r="UTG1866" s="401"/>
      <c r="UTH1866" s="401"/>
      <c r="UTI1866" s="401"/>
      <c r="UTJ1866" s="401"/>
      <c r="UTK1866" s="401"/>
      <c r="UTL1866" s="401"/>
      <c r="UTM1866" s="401"/>
      <c r="UTN1866" s="401"/>
      <c r="UTO1866" s="401"/>
      <c r="UTP1866" s="401"/>
      <c r="UTQ1866" s="401"/>
      <c r="UTR1866" s="401"/>
      <c r="UTS1866" s="401"/>
      <c r="UTT1866" s="401"/>
      <c r="UTU1866" s="401"/>
      <c r="UTV1866" s="401"/>
      <c r="UTW1866" s="401"/>
      <c r="UTX1866" s="401"/>
      <c r="UTY1866" s="401"/>
      <c r="UTZ1866" s="401"/>
      <c r="UUA1866" s="401"/>
      <c r="UUB1866" s="401"/>
      <c r="UUC1866" s="401"/>
      <c r="UUD1866" s="401"/>
      <c r="UUE1866" s="401"/>
      <c r="UUF1866" s="401"/>
      <c r="UUG1866" s="401"/>
      <c r="UUH1866" s="401"/>
      <c r="UUI1866" s="401"/>
      <c r="UUJ1866" s="401"/>
      <c r="UUK1866" s="401"/>
      <c r="UUL1866" s="401"/>
      <c r="UUM1866" s="401"/>
      <c r="UUN1866" s="401"/>
      <c r="UUO1866" s="401"/>
      <c r="UUP1866" s="401"/>
      <c r="UUQ1866" s="401"/>
      <c r="UUR1866" s="401"/>
      <c r="UUS1866" s="401"/>
      <c r="UUT1866" s="401"/>
      <c r="UUU1866" s="401"/>
      <c r="UUV1866" s="401"/>
      <c r="UUW1866" s="401"/>
      <c r="UUX1866" s="401"/>
      <c r="UUY1866" s="401"/>
      <c r="UUZ1866" s="401"/>
      <c r="UVA1866" s="401"/>
      <c r="UVB1866" s="401"/>
      <c r="UVC1866" s="401"/>
      <c r="UVD1866" s="401"/>
      <c r="UVE1866" s="401"/>
      <c r="UVF1866" s="401"/>
      <c r="UVG1866" s="401"/>
      <c r="UVH1866" s="401"/>
      <c r="UVI1866" s="401"/>
      <c r="UVJ1866" s="401"/>
      <c r="UVK1866" s="401"/>
      <c r="UVL1866" s="401"/>
      <c r="UVM1866" s="401"/>
      <c r="UVN1866" s="401"/>
      <c r="UVO1866" s="401"/>
      <c r="UVP1866" s="401"/>
      <c r="UVQ1866" s="401"/>
      <c r="UVR1866" s="401"/>
      <c r="UVS1866" s="401"/>
      <c r="UVT1866" s="401"/>
      <c r="UVU1866" s="401"/>
      <c r="UVV1866" s="401"/>
      <c r="UVW1866" s="401"/>
      <c r="UVX1866" s="401"/>
      <c r="UVY1866" s="401"/>
      <c r="UVZ1866" s="401"/>
      <c r="UWA1866" s="401"/>
      <c r="UWB1866" s="401"/>
      <c r="UWC1866" s="401"/>
      <c r="UWD1866" s="401"/>
      <c r="UWE1866" s="401"/>
      <c r="UWF1866" s="401"/>
      <c r="UWG1866" s="401"/>
      <c r="UWH1866" s="401"/>
      <c r="UWI1866" s="401"/>
      <c r="UWJ1866" s="401"/>
      <c r="UWK1866" s="401"/>
      <c r="UWL1866" s="401"/>
      <c r="UWM1866" s="401"/>
      <c r="UWN1866" s="401"/>
      <c r="UWO1866" s="401"/>
      <c r="UWP1866" s="401"/>
      <c r="UWQ1866" s="401"/>
      <c r="UWR1866" s="401"/>
      <c r="UWS1866" s="401"/>
      <c r="UWT1866" s="401"/>
      <c r="UWU1866" s="401"/>
      <c r="UWV1866" s="401"/>
      <c r="UWW1866" s="401"/>
      <c r="UWX1866" s="401"/>
      <c r="UWY1866" s="401"/>
      <c r="UWZ1866" s="401"/>
      <c r="UXA1866" s="401"/>
      <c r="UXB1866" s="401"/>
      <c r="UXC1866" s="401"/>
      <c r="UXD1866" s="401"/>
      <c r="UXE1866" s="401"/>
      <c r="UXF1866" s="401"/>
      <c r="UXG1866" s="401"/>
      <c r="UXH1866" s="401"/>
      <c r="UXI1866" s="401"/>
      <c r="UXJ1866" s="401"/>
      <c r="UXK1866" s="401"/>
      <c r="UXL1866" s="401"/>
      <c r="UXM1866" s="401"/>
      <c r="UXN1866" s="401"/>
      <c r="UXO1866" s="401"/>
      <c r="UXP1866" s="401"/>
      <c r="UXQ1866" s="401"/>
      <c r="UXR1866" s="401"/>
      <c r="UXS1866" s="401"/>
      <c r="UXT1866" s="401"/>
      <c r="UXU1866" s="401"/>
      <c r="UXV1866" s="401"/>
      <c r="UXW1866" s="401"/>
      <c r="UXX1866" s="401"/>
      <c r="UXY1866" s="401"/>
      <c r="UXZ1866" s="401"/>
      <c r="UYA1866" s="401"/>
      <c r="UYB1866" s="401"/>
      <c r="UYC1866" s="401"/>
      <c r="UYD1866" s="401"/>
      <c r="UYE1866" s="401"/>
      <c r="UYF1866" s="401"/>
      <c r="UYG1866" s="401"/>
      <c r="UYH1866" s="401"/>
      <c r="UYI1866" s="401"/>
      <c r="UYJ1866" s="401"/>
      <c r="UYK1866" s="401"/>
      <c r="UYL1866" s="401"/>
      <c r="UYM1866" s="401"/>
      <c r="UYN1866" s="401"/>
      <c r="UYO1866" s="401"/>
      <c r="UYP1866" s="401"/>
      <c r="UYQ1866" s="401"/>
      <c r="UYR1866" s="401"/>
      <c r="UYS1866" s="401"/>
      <c r="UYT1866" s="401"/>
      <c r="UYU1866" s="401"/>
      <c r="UYV1866" s="401"/>
      <c r="UYW1866" s="401"/>
      <c r="UYX1866" s="401"/>
      <c r="UYY1866" s="401"/>
      <c r="UYZ1866" s="401"/>
      <c r="UZA1866" s="401"/>
      <c r="UZB1866" s="401"/>
      <c r="UZC1866" s="401"/>
      <c r="UZD1866" s="401"/>
      <c r="UZE1866" s="401"/>
      <c r="UZF1866" s="401"/>
      <c r="UZG1866" s="401"/>
      <c r="UZH1866" s="401"/>
      <c r="UZI1866" s="401"/>
      <c r="UZJ1866" s="401"/>
      <c r="UZK1866" s="401"/>
      <c r="UZL1866" s="401"/>
      <c r="UZM1866" s="401"/>
      <c r="UZN1866" s="401"/>
      <c r="UZO1866" s="401"/>
      <c r="UZP1866" s="401"/>
      <c r="UZQ1866" s="401"/>
      <c r="UZR1866" s="401"/>
      <c r="UZS1866" s="401"/>
      <c r="UZT1866" s="401"/>
      <c r="UZU1866" s="401"/>
      <c r="UZV1866" s="401"/>
      <c r="UZW1866" s="401"/>
      <c r="UZX1866" s="401"/>
      <c r="UZY1866" s="401"/>
      <c r="UZZ1866" s="401"/>
      <c r="VAA1866" s="401"/>
      <c r="VAB1866" s="401"/>
      <c r="VAC1866" s="401"/>
      <c r="VAD1866" s="401"/>
      <c r="VAE1866" s="401"/>
      <c r="VAF1866" s="401"/>
      <c r="VAG1866" s="401"/>
      <c r="VAH1866" s="401"/>
      <c r="VAI1866" s="401"/>
      <c r="VAJ1866" s="401"/>
      <c r="VAK1866" s="401"/>
      <c r="VAL1866" s="401"/>
      <c r="VAM1866" s="401"/>
      <c r="VAN1866" s="401"/>
      <c r="VAO1866" s="401"/>
      <c r="VAP1866" s="401"/>
      <c r="VAQ1866" s="401"/>
      <c r="VAR1866" s="401"/>
      <c r="VAS1866" s="401"/>
      <c r="VAT1866" s="401"/>
      <c r="VAU1866" s="401"/>
      <c r="VAV1866" s="401"/>
      <c r="VAW1866" s="401"/>
      <c r="VAX1866" s="401"/>
      <c r="VAY1866" s="401"/>
      <c r="VAZ1866" s="401"/>
      <c r="VBA1866" s="401"/>
      <c r="VBB1866" s="401"/>
      <c r="VBC1866" s="401"/>
      <c r="VBD1866" s="401"/>
      <c r="VBE1866" s="401"/>
      <c r="VBF1866" s="401"/>
      <c r="VBG1866" s="401"/>
      <c r="VBH1866" s="401"/>
      <c r="VBI1866" s="401"/>
      <c r="VBJ1866" s="401"/>
      <c r="VBK1866" s="401"/>
      <c r="VBL1866" s="401"/>
      <c r="VBM1866" s="401"/>
      <c r="VBN1866" s="401"/>
      <c r="VBO1866" s="401"/>
      <c r="VBP1866" s="401"/>
      <c r="VBQ1866" s="401"/>
      <c r="VBR1866" s="401"/>
      <c r="VBS1866" s="401"/>
      <c r="VBT1866" s="401"/>
      <c r="VBU1866" s="401"/>
      <c r="VBV1866" s="401"/>
      <c r="VBW1866" s="401"/>
      <c r="VBX1866" s="401"/>
      <c r="VBY1866" s="401"/>
      <c r="VBZ1866" s="401"/>
      <c r="VCA1866" s="401"/>
      <c r="VCB1866" s="401"/>
      <c r="VCC1866" s="401"/>
      <c r="VCD1866" s="401"/>
      <c r="VCE1866" s="401"/>
      <c r="VCF1866" s="401"/>
      <c r="VCG1866" s="401"/>
      <c r="VCH1866" s="401"/>
      <c r="VCI1866" s="401"/>
      <c r="VCJ1866" s="401"/>
      <c r="VCK1866" s="401"/>
      <c r="VCL1866" s="401"/>
      <c r="VCM1866" s="401"/>
      <c r="VCN1866" s="401"/>
      <c r="VCO1866" s="401"/>
      <c r="VCP1866" s="401"/>
      <c r="VCQ1866" s="401"/>
      <c r="VCR1866" s="401"/>
      <c r="VCS1866" s="401"/>
      <c r="VCT1866" s="401"/>
      <c r="VCU1866" s="401"/>
      <c r="VCV1866" s="401"/>
      <c r="VCW1866" s="401"/>
      <c r="VCX1866" s="401"/>
      <c r="VCY1866" s="401"/>
      <c r="VCZ1866" s="401"/>
      <c r="VDA1866" s="401"/>
      <c r="VDB1866" s="401"/>
      <c r="VDC1866" s="401"/>
      <c r="VDD1866" s="401"/>
      <c r="VDE1866" s="401"/>
      <c r="VDF1866" s="401"/>
      <c r="VDG1866" s="401"/>
      <c r="VDH1866" s="401"/>
      <c r="VDI1866" s="401"/>
      <c r="VDJ1866" s="401"/>
      <c r="VDK1866" s="401"/>
      <c r="VDL1866" s="401"/>
      <c r="VDM1866" s="401"/>
      <c r="VDN1866" s="401"/>
      <c r="VDO1866" s="401"/>
      <c r="VDP1866" s="401"/>
      <c r="VDQ1866" s="401"/>
      <c r="VDR1866" s="401"/>
      <c r="VDS1866" s="401"/>
      <c r="VDT1866" s="401"/>
      <c r="VDU1866" s="401"/>
      <c r="VDV1866" s="401"/>
      <c r="VDW1866" s="401"/>
      <c r="VDX1866" s="401"/>
      <c r="VDY1866" s="401"/>
      <c r="VDZ1866" s="401"/>
      <c r="VEA1866" s="401"/>
      <c r="VEB1866" s="401"/>
      <c r="VEC1866" s="401"/>
      <c r="VED1866" s="401"/>
      <c r="VEE1866" s="401"/>
      <c r="VEF1866" s="401"/>
      <c r="VEG1866" s="401"/>
      <c r="VEH1866" s="401"/>
      <c r="VEI1866" s="401"/>
      <c r="VEJ1866" s="401"/>
      <c r="VEK1866" s="401"/>
      <c r="VEL1866" s="401"/>
      <c r="VEM1866" s="401"/>
      <c r="VEN1866" s="401"/>
      <c r="VEO1866" s="401"/>
      <c r="VEP1866" s="401"/>
      <c r="VEQ1866" s="401"/>
      <c r="VER1866" s="401"/>
      <c r="VES1866" s="401"/>
      <c r="VET1866" s="401"/>
      <c r="VEU1866" s="401"/>
      <c r="VEV1866" s="401"/>
      <c r="VEW1866" s="401"/>
      <c r="VEX1866" s="401"/>
      <c r="VEY1866" s="401"/>
      <c r="VEZ1866" s="401"/>
      <c r="VFA1866" s="401"/>
      <c r="VFB1866" s="401"/>
      <c r="VFC1866" s="401"/>
      <c r="VFD1866" s="401"/>
      <c r="VFE1866" s="401"/>
      <c r="VFF1866" s="401"/>
      <c r="VFG1866" s="401"/>
      <c r="VFH1866" s="401"/>
      <c r="VFI1866" s="401"/>
      <c r="VFJ1866" s="401"/>
      <c r="VFK1866" s="401"/>
      <c r="VFL1866" s="401"/>
      <c r="VFM1866" s="401"/>
      <c r="VFN1866" s="401"/>
      <c r="VFO1866" s="401"/>
      <c r="VFP1866" s="401"/>
      <c r="VFQ1866" s="401"/>
      <c r="VFR1866" s="401"/>
      <c r="VFS1866" s="401"/>
      <c r="VFT1866" s="401"/>
      <c r="VFU1866" s="401"/>
      <c r="VFV1866" s="401"/>
      <c r="VFW1866" s="401"/>
      <c r="VFX1866" s="401"/>
      <c r="VFY1866" s="401"/>
      <c r="VFZ1866" s="401"/>
      <c r="VGA1866" s="401"/>
      <c r="VGB1866" s="401"/>
      <c r="VGC1866" s="401"/>
      <c r="VGD1866" s="401"/>
      <c r="VGE1866" s="401"/>
      <c r="VGF1866" s="401"/>
      <c r="VGG1866" s="401"/>
      <c r="VGH1866" s="401"/>
      <c r="VGI1866" s="401"/>
      <c r="VGJ1866" s="401"/>
      <c r="VGK1866" s="401"/>
      <c r="VGL1866" s="401"/>
      <c r="VGM1866" s="401"/>
      <c r="VGN1866" s="401"/>
      <c r="VGO1866" s="401"/>
      <c r="VGP1866" s="401"/>
      <c r="VGQ1866" s="401"/>
      <c r="VGR1866" s="401"/>
      <c r="VGS1866" s="401"/>
      <c r="VGT1866" s="401"/>
      <c r="VGU1866" s="401"/>
      <c r="VGV1866" s="401"/>
      <c r="VGW1866" s="401"/>
      <c r="VGX1866" s="401"/>
      <c r="VGY1866" s="401"/>
      <c r="VGZ1866" s="401"/>
      <c r="VHA1866" s="401"/>
      <c r="VHB1866" s="401"/>
      <c r="VHC1866" s="401"/>
      <c r="VHD1866" s="401"/>
      <c r="VHE1866" s="401"/>
      <c r="VHF1866" s="401"/>
      <c r="VHG1866" s="401"/>
      <c r="VHH1866" s="401"/>
      <c r="VHI1866" s="401"/>
      <c r="VHJ1866" s="401"/>
      <c r="VHK1866" s="401"/>
      <c r="VHL1866" s="401"/>
      <c r="VHM1866" s="401"/>
      <c r="VHN1866" s="401"/>
      <c r="VHO1866" s="401"/>
      <c r="VHP1866" s="401"/>
      <c r="VHQ1866" s="401"/>
      <c r="VHR1866" s="401"/>
      <c r="VHS1866" s="401"/>
      <c r="VHT1866" s="401"/>
      <c r="VHU1866" s="401"/>
      <c r="VHV1866" s="401"/>
      <c r="VHW1866" s="401"/>
      <c r="VHX1866" s="401"/>
      <c r="VHY1866" s="401"/>
      <c r="VHZ1866" s="401"/>
      <c r="VIA1866" s="401"/>
      <c r="VIB1866" s="401"/>
      <c r="VIC1866" s="401"/>
      <c r="VID1866" s="401"/>
      <c r="VIE1866" s="401"/>
      <c r="VIF1866" s="401"/>
      <c r="VIG1866" s="401"/>
      <c r="VIH1866" s="401"/>
      <c r="VII1866" s="401"/>
      <c r="VIJ1866" s="401"/>
      <c r="VIK1866" s="401"/>
      <c r="VIL1866" s="401"/>
      <c r="VIM1866" s="401"/>
      <c r="VIN1866" s="401"/>
      <c r="VIO1866" s="401"/>
      <c r="VIP1866" s="401"/>
      <c r="VIQ1866" s="401"/>
      <c r="VIR1866" s="401"/>
      <c r="VIS1866" s="401"/>
      <c r="VIT1866" s="401"/>
      <c r="VIU1866" s="401"/>
      <c r="VIV1866" s="401"/>
      <c r="VIW1866" s="401"/>
      <c r="VIX1866" s="401"/>
      <c r="VIY1866" s="401"/>
      <c r="VIZ1866" s="401"/>
      <c r="VJA1866" s="401"/>
      <c r="VJB1866" s="401"/>
      <c r="VJC1866" s="401"/>
      <c r="VJD1866" s="401"/>
      <c r="VJE1866" s="401"/>
      <c r="VJF1866" s="401"/>
      <c r="VJG1866" s="401"/>
      <c r="VJH1866" s="401"/>
      <c r="VJI1866" s="401"/>
      <c r="VJJ1866" s="401"/>
      <c r="VJK1866" s="401"/>
      <c r="VJL1866" s="401"/>
      <c r="VJM1866" s="401"/>
      <c r="VJN1866" s="401"/>
      <c r="VJO1866" s="401"/>
      <c r="VJP1866" s="401"/>
      <c r="VJQ1866" s="401"/>
      <c r="VJR1866" s="401"/>
      <c r="VJS1866" s="401"/>
      <c r="VJT1866" s="401"/>
      <c r="VJU1866" s="401"/>
      <c r="VJV1866" s="401"/>
      <c r="VJW1866" s="401"/>
      <c r="VJX1866" s="401"/>
      <c r="VJY1866" s="401"/>
      <c r="VJZ1866" s="401"/>
      <c r="VKA1866" s="401"/>
      <c r="VKB1866" s="401"/>
      <c r="VKC1866" s="401"/>
      <c r="VKD1866" s="401"/>
      <c r="VKE1866" s="401"/>
      <c r="VKF1866" s="401"/>
      <c r="VKG1866" s="401"/>
      <c r="VKH1866" s="401"/>
      <c r="VKI1866" s="401"/>
      <c r="VKJ1866" s="401"/>
      <c r="VKK1866" s="401"/>
      <c r="VKL1866" s="401"/>
      <c r="VKM1866" s="401"/>
      <c r="VKN1866" s="401"/>
      <c r="VKO1866" s="401"/>
      <c r="VKP1866" s="401"/>
      <c r="VKQ1866" s="401"/>
      <c r="VKR1866" s="401"/>
      <c r="VKS1866" s="401"/>
      <c r="VKT1866" s="401"/>
      <c r="VKU1866" s="401"/>
      <c r="VKV1866" s="401"/>
      <c r="VKW1866" s="401"/>
      <c r="VKX1866" s="401"/>
      <c r="VKY1866" s="401"/>
      <c r="VKZ1866" s="401"/>
      <c r="VLA1866" s="401"/>
      <c r="VLB1866" s="401"/>
      <c r="VLC1866" s="401"/>
      <c r="VLD1866" s="401"/>
      <c r="VLE1866" s="401"/>
      <c r="VLF1866" s="401"/>
      <c r="VLG1866" s="401"/>
      <c r="VLH1866" s="401"/>
      <c r="VLI1866" s="401"/>
      <c r="VLJ1866" s="401"/>
      <c r="VLK1866" s="401"/>
      <c r="VLL1866" s="401"/>
      <c r="VLM1866" s="401"/>
      <c r="VLN1866" s="401"/>
      <c r="VLO1866" s="401"/>
      <c r="VLP1866" s="401"/>
      <c r="VLQ1866" s="401"/>
      <c r="VLR1866" s="401"/>
      <c r="VLS1866" s="401"/>
      <c r="VLT1866" s="401"/>
      <c r="VLU1866" s="401"/>
      <c r="VLV1866" s="401"/>
      <c r="VLW1866" s="401"/>
      <c r="VLX1866" s="401"/>
      <c r="VLY1866" s="401"/>
      <c r="VLZ1866" s="401"/>
      <c r="VMA1866" s="401"/>
      <c r="VMB1866" s="401"/>
      <c r="VMC1866" s="401"/>
      <c r="VMD1866" s="401"/>
      <c r="VME1866" s="401"/>
      <c r="VMF1866" s="401"/>
      <c r="VMG1866" s="401"/>
      <c r="VMH1866" s="401"/>
      <c r="VMI1866" s="401"/>
      <c r="VMJ1866" s="401"/>
      <c r="VMK1866" s="401"/>
      <c r="VML1866" s="401"/>
      <c r="VMM1866" s="401"/>
      <c r="VMN1866" s="401"/>
      <c r="VMO1866" s="401"/>
      <c r="VMP1866" s="401"/>
      <c r="VMQ1866" s="401"/>
      <c r="VMR1866" s="401"/>
      <c r="VMS1866" s="401"/>
      <c r="VMT1866" s="401"/>
      <c r="VMU1866" s="401"/>
      <c r="VMV1866" s="401"/>
      <c r="VMW1866" s="401"/>
      <c r="VMX1866" s="401"/>
      <c r="VMY1866" s="401"/>
      <c r="VMZ1866" s="401"/>
      <c r="VNA1866" s="401"/>
      <c r="VNB1866" s="401"/>
      <c r="VNC1866" s="401"/>
      <c r="VND1866" s="401"/>
      <c r="VNE1866" s="401"/>
      <c r="VNF1866" s="401"/>
      <c r="VNG1866" s="401"/>
      <c r="VNH1866" s="401"/>
      <c r="VNI1866" s="401"/>
      <c r="VNJ1866" s="401"/>
      <c r="VNK1866" s="401"/>
      <c r="VNL1866" s="401"/>
      <c r="VNM1866" s="401"/>
      <c r="VNN1866" s="401"/>
      <c r="VNO1866" s="401"/>
      <c r="VNP1866" s="401"/>
      <c r="VNQ1866" s="401"/>
      <c r="VNR1866" s="401"/>
      <c r="VNS1866" s="401"/>
      <c r="VNT1866" s="401"/>
      <c r="VNU1866" s="401"/>
      <c r="VNV1866" s="401"/>
      <c r="VNW1866" s="401"/>
      <c r="VNX1866" s="401"/>
      <c r="VNY1866" s="401"/>
      <c r="VNZ1866" s="401"/>
      <c r="VOA1866" s="401"/>
      <c r="VOB1866" s="401"/>
      <c r="VOC1866" s="401"/>
      <c r="VOD1866" s="401"/>
      <c r="VOE1866" s="401"/>
      <c r="VOF1866" s="401"/>
      <c r="VOG1866" s="401"/>
      <c r="VOH1866" s="401"/>
      <c r="VOI1866" s="401"/>
      <c r="VOJ1866" s="401"/>
      <c r="VOK1866" s="401"/>
      <c r="VOL1866" s="401"/>
      <c r="VOM1866" s="401"/>
      <c r="VON1866" s="401"/>
      <c r="VOO1866" s="401"/>
      <c r="VOP1866" s="401"/>
      <c r="VOQ1866" s="401"/>
      <c r="VOR1866" s="401"/>
      <c r="VOS1866" s="401"/>
      <c r="VOT1866" s="401"/>
      <c r="VOU1866" s="401"/>
      <c r="VOV1866" s="401"/>
      <c r="VOW1866" s="401"/>
      <c r="VOX1866" s="401"/>
      <c r="VOY1866" s="401"/>
      <c r="VOZ1866" s="401"/>
      <c r="VPA1866" s="401"/>
      <c r="VPB1866" s="401"/>
      <c r="VPC1866" s="401"/>
      <c r="VPD1866" s="401"/>
      <c r="VPE1866" s="401"/>
      <c r="VPF1866" s="401"/>
      <c r="VPG1866" s="401"/>
      <c r="VPH1866" s="401"/>
      <c r="VPI1866" s="401"/>
      <c r="VPJ1866" s="401"/>
      <c r="VPK1866" s="401"/>
      <c r="VPL1866" s="401"/>
      <c r="VPM1866" s="401"/>
      <c r="VPN1866" s="401"/>
      <c r="VPO1866" s="401"/>
      <c r="VPP1866" s="401"/>
      <c r="VPQ1866" s="401"/>
      <c r="VPR1866" s="401"/>
      <c r="VPS1866" s="401"/>
      <c r="VPT1866" s="401"/>
      <c r="VPU1866" s="401"/>
      <c r="VPV1866" s="401"/>
      <c r="VPW1866" s="401"/>
      <c r="VPX1866" s="401"/>
      <c r="VPY1866" s="401"/>
      <c r="VPZ1866" s="401"/>
      <c r="VQA1866" s="401"/>
      <c r="VQB1866" s="401"/>
      <c r="VQC1866" s="401"/>
      <c r="VQD1866" s="401"/>
      <c r="VQE1866" s="401"/>
      <c r="VQF1866" s="401"/>
      <c r="VQG1866" s="401"/>
      <c r="VQH1866" s="401"/>
      <c r="VQI1866" s="401"/>
      <c r="VQJ1866" s="401"/>
      <c r="VQK1866" s="401"/>
      <c r="VQL1866" s="401"/>
      <c r="VQM1866" s="401"/>
      <c r="VQN1866" s="401"/>
      <c r="VQO1866" s="401"/>
      <c r="VQP1866" s="401"/>
      <c r="VQQ1866" s="401"/>
      <c r="VQR1866" s="401"/>
      <c r="VQS1866" s="401"/>
      <c r="VQT1866" s="401"/>
      <c r="VQU1866" s="401"/>
      <c r="VQV1866" s="401"/>
      <c r="VQW1866" s="401"/>
      <c r="VQX1866" s="401"/>
      <c r="VQY1866" s="401"/>
      <c r="VQZ1866" s="401"/>
      <c r="VRA1866" s="401"/>
      <c r="VRB1866" s="401"/>
      <c r="VRC1866" s="401"/>
      <c r="VRD1866" s="401"/>
      <c r="VRE1866" s="401"/>
      <c r="VRF1866" s="401"/>
      <c r="VRG1866" s="401"/>
      <c r="VRH1866" s="401"/>
      <c r="VRI1866" s="401"/>
      <c r="VRJ1866" s="401"/>
      <c r="VRK1866" s="401"/>
      <c r="VRL1866" s="401"/>
      <c r="VRM1866" s="401"/>
      <c r="VRN1866" s="401"/>
      <c r="VRO1866" s="401"/>
      <c r="VRP1866" s="401"/>
      <c r="VRQ1866" s="401"/>
      <c r="VRR1866" s="401"/>
      <c r="VRS1866" s="401"/>
      <c r="VRT1866" s="401"/>
      <c r="VRU1866" s="401"/>
      <c r="VRV1866" s="401"/>
      <c r="VRW1866" s="401"/>
      <c r="VRX1866" s="401"/>
      <c r="VRY1866" s="401"/>
      <c r="VRZ1866" s="401"/>
      <c r="VSA1866" s="401"/>
      <c r="VSB1866" s="401"/>
      <c r="VSC1866" s="401"/>
      <c r="VSD1866" s="401"/>
      <c r="VSE1866" s="401"/>
      <c r="VSF1866" s="401"/>
      <c r="VSG1866" s="401"/>
      <c r="VSH1866" s="401"/>
      <c r="VSI1866" s="401"/>
      <c r="VSJ1866" s="401"/>
      <c r="VSK1866" s="401"/>
      <c r="VSL1866" s="401"/>
      <c r="VSM1866" s="401"/>
      <c r="VSN1866" s="401"/>
      <c r="VSO1866" s="401"/>
      <c r="VSP1866" s="401"/>
      <c r="VSQ1866" s="401"/>
      <c r="VSR1866" s="401"/>
      <c r="VSS1866" s="401"/>
      <c r="VST1866" s="401"/>
      <c r="VSU1866" s="401"/>
      <c r="VSV1866" s="401"/>
      <c r="VSW1866" s="401"/>
      <c r="VSX1866" s="401"/>
      <c r="VSY1866" s="401"/>
      <c r="VSZ1866" s="401"/>
      <c r="VTA1866" s="401"/>
      <c r="VTB1866" s="401"/>
      <c r="VTC1866" s="401"/>
      <c r="VTD1866" s="401"/>
      <c r="VTE1866" s="401"/>
      <c r="VTF1866" s="401"/>
      <c r="VTG1866" s="401"/>
      <c r="VTH1866" s="401"/>
      <c r="VTI1866" s="401"/>
      <c r="VTJ1866" s="401"/>
      <c r="VTK1866" s="401"/>
      <c r="VTL1866" s="401"/>
      <c r="VTM1866" s="401"/>
      <c r="VTN1866" s="401"/>
      <c r="VTO1866" s="401"/>
      <c r="VTP1866" s="401"/>
      <c r="VTQ1866" s="401"/>
      <c r="VTR1866" s="401"/>
      <c r="VTS1866" s="401"/>
      <c r="VTT1866" s="401"/>
      <c r="VTU1866" s="401"/>
      <c r="VTV1866" s="401"/>
      <c r="VTW1866" s="401"/>
      <c r="VTX1866" s="401"/>
      <c r="VTY1866" s="401"/>
      <c r="VTZ1866" s="401"/>
      <c r="VUA1866" s="401"/>
      <c r="VUB1866" s="401"/>
      <c r="VUC1866" s="401"/>
      <c r="VUD1866" s="401"/>
      <c r="VUE1866" s="401"/>
      <c r="VUF1866" s="401"/>
      <c r="VUG1866" s="401"/>
      <c r="VUH1866" s="401"/>
      <c r="VUI1866" s="401"/>
      <c r="VUJ1866" s="401"/>
      <c r="VUK1866" s="401"/>
      <c r="VUL1866" s="401"/>
      <c r="VUM1866" s="401"/>
      <c r="VUN1866" s="401"/>
      <c r="VUO1866" s="401"/>
      <c r="VUP1866" s="401"/>
      <c r="VUQ1866" s="401"/>
      <c r="VUR1866" s="401"/>
      <c r="VUS1866" s="401"/>
      <c r="VUT1866" s="401"/>
      <c r="VUU1866" s="401"/>
      <c r="VUV1866" s="401"/>
      <c r="VUW1866" s="401"/>
      <c r="VUX1866" s="401"/>
      <c r="VUY1866" s="401"/>
      <c r="VUZ1866" s="401"/>
      <c r="VVA1866" s="401"/>
      <c r="VVB1866" s="401"/>
      <c r="VVC1866" s="401"/>
      <c r="VVD1866" s="401"/>
      <c r="VVE1866" s="401"/>
      <c r="VVF1866" s="401"/>
      <c r="VVG1866" s="401"/>
      <c r="VVH1866" s="401"/>
      <c r="VVI1866" s="401"/>
      <c r="VVJ1866" s="401"/>
      <c r="VVK1866" s="401"/>
      <c r="VVL1866" s="401"/>
      <c r="VVM1866" s="401"/>
      <c r="VVN1866" s="401"/>
      <c r="VVO1866" s="401"/>
      <c r="VVP1866" s="401"/>
      <c r="VVQ1866" s="401"/>
      <c r="VVR1866" s="401"/>
      <c r="VVS1866" s="401"/>
      <c r="VVT1866" s="401"/>
      <c r="VVU1866" s="401"/>
      <c r="VVV1866" s="401"/>
      <c r="VVW1866" s="401"/>
      <c r="VVX1866" s="401"/>
      <c r="VVY1866" s="401"/>
      <c r="VVZ1866" s="401"/>
      <c r="VWA1866" s="401"/>
      <c r="VWB1866" s="401"/>
      <c r="VWC1866" s="401"/>
      <c r="VWD1866" s="401"/>
      <c r="VWE1866" s="401"/>
      <c r="VWF1866" s="401"/>
      <c r="VWG1866" s="401"/>
      <c r="VWH1866" s="401"/>
      <c r="VWI1866" s="401"/>
      <c r="VWJ1866" s="401"/>
      <c r="VWK1866" s="401"/>
      <c r="VWL1866" s="401"/>
      <c r="VWM1866" s="401"/>
      <c r="VWN1866" s="401"/>
      <c r="VWO1866" s="401"/>
      <c r="VWP1866" s="401"/>
      <c r="VWQ1866" s="401"/>
      <c r="VWR1866" s="401"/>
      <c r="VWS1866" s="401"/>
      <c r="VWT1866" s="401"/>
      <c r="VWU1866" s="401"/>
      <c r="VWV1866" s="401"/>
      <c r="VWW1866" s="401"/>
      <c r="VWX1866" s="401"/>
      <c r="VWY1866" s="401"/>
      <c r="VWZ1866" s="401"/>
      <c r="VXA1866" s="401"/>
      <c r="VXB1866" s="401"/>
      <c r="VXC1866" s="401"/>
      <c r="VXD1866" s="401"/>
      <c r="VXE1866" s="401"/>
      <c r="VXF1866" s="401"/>
      <c r="VXG1866" s="401"/>
      <c r="VXH1866" s="401"/>
      <c r="VXI1866" s="401"/>
      <c r="VXJ1866" s="401"/>
      <c r="VXK1866" s="401"/>
      <c r="VXL1866" s="401"/>
      <c r="VXM1866" s="401"/>
      <c r="VXN1866" s="401"/>
      <c r="VXO1866" s="401"/>
      <c r="VXP1866" s="401"/>
      <c r="VXQ1866" s="401"/>
      <c r="VXR1866" s="401"/>
      <c r="VXS1866" s="401"/>
      <c r="VXT1866" s="401"/>
      <c r="VXU1866" s="401"/>
      <c r="VXV1866" s="401"/>
      <c r="VXW1866" s="401"/>
      <c r="VXX1866" s="401"/>
      <c r="VXY1866" s="401"/>
      <c r="VXZ1866" s="401"/>
      <c r="VYA1866" s="401"/>
      <c r="VYB1866" s="401"/>
      <c r="VYC1866" s="401"/>
      <c r="VYD1866" s="401"/>
      <c r="VYE1866" s="401"/>
      <c r="VYF1866" s="401"/>
      <c r="VYG1866" s="401"/>
      <c r="VYH1866" s="401"/>
      <c r="VYI1866" s="401"/>
      <c r="VYJ1866" s="401"/>
      <c r="VYK1866" s="401"/>
      <c r="VYL1866" s="401"/>
      <c r="VYM1866" s="401"/>
      <c r="VYN1866" s="401"/>
      <c r="VYO1866" s="401"/>
      <c r="VYP1866" s="401"/>
      <c r="VYQ1866" s="401"/>
      <c r="VYR1866" s="401"/>
      <c r="VYS1866" s="401"/>
      <c r="VYT1866" s="401"/>
      <c r="VYU1866" s="401"/>
      <c r="VYV1866" s="401"/>
      <c r="VYW1866" s="401"/>
      <c r="VYX1866" s="401"/>
      <c r="VYY1866" s="401"/>
      <c r="VYZ1866" s="401"/>
      <c r="VZA1866" s="401"/>
      <c r="VZB1866" s="401"/>
      <c r="VZC1866" s="401"/>
      <c r="VZD1866" s="401"/>
      <c r="VZE1866" s="401"/>
      <c r="VZF1866" s="401"/>
      <c r="VZG1866" s="401"/>
      <c r="VZH1866" s="401"/>
      <c r="VZI1866" s="401"/>
      <c r="VZJ1866" s="401"/>
      <c r="VZK1866" s="401"/>
      <c r="VZL1866" s="401"/>
      <c r="VZM1866" s="401"/>
      <c r="VZN1866" s="401"/>
      <c r="VZO1866" s="401"/>
      <c r="VZP1866" s="401"/>
      <c r="VZQ1866" s="401"/>
      <c r="VZR1866" s="401"/>
      <c r="VZS1866" s="401"/>
      <c r="VZT1866" s="401"/>
      <c r="VZU1866" s="401"/>
      <c r="VZV1866" s="401"/>
      <c r="VZW1866" s="401"/>
      <c r="VZX1866" s="401"/>
      <c r="VZY1866" s="401"/>
      <c r="VZZ1866" s="401"/>
      <c r="WAA1866" s="401"/>
      <c r="WAB1866" s="401"/>
      <c r="WAC1866" s="401"/>
      <c r="WAD1866" s="401"/>
      <c r="WAE1866" s="401"/>
      <c r="WAF1866" s="401"/>
      <c r="WAG1866" s="401"/>
      <c r="WAH1866" s="401"/>
      <c r="WAI1866" s="401"/>
      <c r="WAJ1866" s="401"/>
      <c r="WAK1866" s="401"/>
      <c r="WAL1866" s="401"/>
      <c r="WAM1866" s="401"/>
      <c r="WAN1866" s="401"/>
      <c r="WAO1866" s="401"/>
      <c r="WAP1866" s="401"/>
      <c r="WAQ1866" s="401"/>
      <c r="WAR1866" s="401"/>
      <c r="WAS1866" s="401"/>
      <c r="WAT1866" s="401"/>
      <c r="WAU1866" s="401"/>
      <c r="WAV1866" s="401"/>
      <c r="WAW1866" s="401"/>
      <c r="WAX1866" s="401"/>
      <c r="WAY1866" s="401"/>
      <c r="WAZ1866" s="401"/>
      <c r="WBA1866" s="401"/>
      <c r="WBB1866" s="401"/>
      <c r="WBC1866" s="401"/>
      <c r="WBD1866" s="401"/>
      <c r="WBE1866" s="401"/>
      <c r="WBF1866" s="401"/>
      <c r="WBG1866" s="401"/>
      <c r="WBH1866" s="401"/>
      <c r="WBI1866" s="401"/>
      <c r="WBJ1866" s="401"/>
      <c r="WBK1866" s="401"/>
      <c r="WBL1866" s="401"/>
      <c r="WBM1866" s="401"/>
      <c r="WBN1866" s="401"/>
      <c r="WBO1866" s="401"/>
      <c r="WBP1866" s="401"/>
      <c r="WBQ1866" s="401"/>
      <c r="WBR1866" s="401"/>
      <c r="WBS1866" s="401"/>
      <c r="WBT1866" s="401"/>
      <c r="WBU1866" s="401"/>
      <c r="WBV1866" s="401"/>
      <c r="WBW1866" s="401"/>
      <c r="WBX1866" s="401"/>
      <c r="WBY1866" s="401"/>
      <c r="WBZ1866" s="401"/>
      <c r="WCA1866" s="401"/>
      <c r="WCB1866" s="401"/>
      <c r="WCC1866" s="401"/>
      <c r="WCD1866" s="401"/>
      <c r="WCE1866" s="401"/>
      <c r="WCF1866" s="401"/>
      <c r="WCG1866" s="401"/>
      <c r="WCH1866" s="401"/>
      <c r="WCI1866" s="401"/>
      <c r="WCJ1866" s="401"/>
      <c r="WCK1866" s="401"/>
      <c r="WCL1866" s="401"/>
      <c r="WCM1866" s="401"/>
      <c r="WCN1866" s="401"/>
      <c r="WCO1866" s="401"/>
      <c r="WCP1866" s="401"/>
      <c r="WCQ1866" s="401"/>
      <c r="WCR1866" s="401"/>
      <c r="WCS1866" s="401"/>
      <c r="WCT1866" s="401"/>
      <c r="WCU1866" s="401"/>
      <c r="WCV1866" s="401"/>
      <c r="WCW1866" s="401"/>
      <c r="WCX1866" s="401"/>
      <c r="WCY1866" s="401"/>
      <c r="WCZ1866" s="401"/>
      <c r="WDA1866" s="401"/>
      <c r="WDB1866" s="401"/>
      <c r="WDC1866" s="401"/>
      <c r="WDD1866" s="401"/>
      <c r="WDE1866" s="401"/>
      <c r="WDF1866" s="401"/>
      <c r="WDG1866" s="401"/>
      <c r="WDH1866" s="401"/>
      <c r="WDI1866" s="401"/>
      <c r="WDJ1866" s="401"/>
      <c r="WDK1866" s="401"/>
      <c r="WDL1866" s="401"/>
      <c r="WDM1866" s="401"/>
      <c r="WDN1866" s="401"/>
      <c r="WDO1866" s="401"/>
      <c r="WDP1866" s="401"/>
      <c r="WDQ1866" s="401"/>
      <c r="WDR1866" s="401"/>
      <c r="WDS1866" s="401"/>
      <c r="WDT1866" s="401"/>
      <c r="WDU1866" s="401"/>
      <c r="WDV1866" s="401"/>
      <c r="WDW1866" s="401"/>
      <c r="WDX1866" s="401"/>
      <c r="WDY1866" s="401"/>
      <c r="WDZ1866" s="401"/>
      <c r="WEA1866" s="401"/>
      <c r="WEB1866" s="401"/>
      <c r="WEC1866" s="401"/>
      <c r="WED1866" s="401"/>
      <c r="WEE1866" s="401"/>
      <c r="WEF1866" s="401"/>
      <c r="WEG1866" s="401"/>
      <c r="WEH1866" s="401"/>
      <c r="WEI1866" s="401"/>
      <c r="WEJ1866" s="401"/>
      <c r="WEK1866" s="401"/>
      <c r="WEL1866" s="401"/>
      <c r="WEM1866" s="401"/>
      <c r="WEN1866" s="401"/>
      <c r="WEO1866" s="401"/>
      <c r="WEP1866" s="401"/>
      <c r="WEQ1866" s="401"/>
      <c r="WER1866" s="401"/>
      <c r="WES1866" s="401"/>
      <c r="WET1866" s="401"/>
      <c r="WEU1866" s="401"/>
      <c r="WEV1866" s="401"/>
      <c r="WEW1866" s="401"/>
      <c r="WEX1866" s="401"/>
      <c r="WEY1866" s="401"/>
      <c r="WEZ1866" s="401"/>
      <c r="WFA1866" s="401"/>
      <c r="WFB1866" s="401"/>
      <c r="WFC1866" s="401"/>
      <c r="WFD1866" s="401"/>
      <c r="WFE1866" s="401"/>
      <c r="WFF1866" s="401"/>
      <c r="WFG1866" s="401"/>
      <c r="WFH1866" s="401"/>
      <c r="WFI1866" s="401"/>
      <c r="WFJ1866" s="401"/>
      <c r="WFK1866" s="401"/>
      <c r="WFL1866" s="401"/>
      <c r="WFM1866" s="401"/>
      <c r="WFN1866" s="401"/>
      <c r="WFO1866" s="401"/>
      <c r="WFP1866" s="401"/>
      <c r="WFQ1866" s="401"/>
      <c r="WFR1866" s="401"/>
      <c r="WFS1866" s="401"/>
      <c r="WFT1866" s="401"/>
      <c r="WFU1866" s="401"/>
      <c r="WFV1866" s="401"/>
      <c r="WFW1866" s="401"/>
      <c r="WFX1866" s="401"/>
      <c r="WFY1866" s="401"/>
      <c r="WFZ1866" s="401"/>
      <c r="WGA1866" s="401"/>
      <c r="WGB1866" s="401"/>
      <c r="WGC1866" s="401"/>
      <c r="WGD1866" s="401"/>
      <c r="WGE1866" s="401"/>
      <c r="WGF1866" s="401"/>
      <c r="WGG1866" s="401"/>
      <c r="WGH1866" s="401"/>
      <c r="WGI1866" s="401"/>
      <c r="WGJ1866" s="401"/>
      <c r="WGK1866" s="401"/>
      <c r="WGL1866" s="401"/>
      <c r="WGM1866" s="401"/>
      <c r="WGN1866" s="401"/>
      <c r="WGO1866" s="401"/>
      <c r="WGP1866" s="401"/>
      <c r="WGQ1866" s="401"/>
      <c r="WGR1866" s="401"/>
      <c r="WGS1866" s="401"/>
      <c r="WGT1866" s="401"/>
      <c r="WGU1866" s="401"/>
      <c r="WGV1866" s="401"/>
      <c r="WGW1866" s="401"/>
      <c r="WGX1866" s="401"/>
      <c r="WGY1866" s="401"/>
      <c r="WGZ1866" s="401"/>
      <c r="WHA1866" s="401"/>
      <c r="WHB1866" s="401"/>
      <c r="WHC1866" s="401"/>
      <c r="WHD1866" s="401"/>
      <c r="WHE1866" s="401"/>
      <c r="WHF1866" s="401"/>
      <c r="WHG1866" s="401"/>
      <c r="WHH1866" s="401"/>
      <c r="WHI1866" s="401"/>
      <c r="WHJ1866" s="401"/>
      <c r="WHK1866" s="401"/>
      <c r="WHL1866" s="401"/>
      <c r="WHM1866" s="401"/>
      <c r="WHN1866" s="401"/>
      <c r="WHO1866" s="401"/>
      <c r="WHP1866" s="401"/>
      <c r="WHQ1866" s="401"/>
      <c r="WHR1866" s="401"/>
      <c r="WHS1866" s="401"/>
      <c r="WHT1866" s="401"/>
      <c r="WHU1866" s="401"/>
      <c r="WHV1866" s="401"/>
      <c r="WHW1866" s="401"/>
      <c r="WHX1866" s="401"/>
      <c r="WHY1866" s="401"/>
      <c r="WHZ1866" s="401"/>
      <c r="WIA1866" s="401"/>
      <c r="WIB1866" s="401"/>
      <c r="WIC1866" s="401"/>
      <c r="WID1866" s="401"/>
      <c r="WIE1866" s="401"/>
      <c r="WIF1866" s="401"/>
      <c r="WIG1866" s="401"/>
      <c r="WIH1866" s="401"/>
      <c r="WII1866" s="401"/>
      <c r="WIJ1866" s="401"/>
      <c r="WIK1866" s="401"/>
      <c r="WIL1866" s="401"/>
      <c r="WIM1866" s="401"/>
      <c r="WIN1866" s="401"/>
      <c r="WIO1866" s="401"/>
      <c r="WIP1866" s="401"/>
      <c r="WIQ1866" s="401"/>
      <c r="WIR1866" s="401"/>
      <c r="WIS1866" s="401"/>
      <c r="WIT1866" s="401"/>
      <c r="WIU1866" s="401"/>
      <c r="WIV1866" s="401"/>
      <c r="WIW1866" s="401"/>
      <c r="WIX1866" s="401"/>
      <c r="WIY1866" s="401"/>
      <c r="WIZ1866" s="401"/>
      <c r="WJA1866" s="401"/>
      <c r="WJB1866" s="401"/>
      <c r="WJC1866" s="401"/>
      <c r="WJD1866" s="401"/>
      <c r="WJE1866" s="401"/>
      <c r="WJF1866" s="401"/>
      <c r="WJG1866" s="401"/>
      <c r="WJH1866" s="401"/>
      <c r="WJI1866" s="401"/>
      <c r="WJJ1866" s="401"/>
      <c r="WJK1866" s="401"/>
      <c r="WJL1866" s="401"/>
      <c r="WJM1866" s="401"/>
      <c r="WJN1866" s="401"/>
      <c r="WJO1866" s="401"/>
      <c r="WJP1866" s="401"/>
      <c r="WJQ1866" s="401"/>
      <c r="WJR1866" s="401"/>
      <c r="WJS1866" s="401"/>
      <c r="WJT1866" s="401"/>
      <c r="WJU1866" s="401"/>
      <c r="WJV1866" s="401"/>
      <c r="WJW1866" s="401"/>
      <c r="WJX1866" s="401"/>
      <c r="WJY1866" s="401"/>
      <c r="WJZ1866" s="401"/>
      <c r="WKA1866" s="401"/>
      <c r="WKB1866" s="401"/>
      <c r="WKC1866" s="401"/>
      <c r="WKD1866" s="401"/>
      <c r="WKE1866" s="401"/>
      <c r="WKF1866" s="401"/>
      <c r="WKG1866" s="401"/>
      <c r="WKH1866" s="401"/>
      <c r="WKI1866" s="401"/>
      <c r="WKJ1866" s="401"/>
      <c r="WKK1866" s="401"/>
      <c r="WKL1866" s="401"/>
      <c r="WKM1866" s="401"/>
      <c r="WKN1866" s="401"/>
      <c r="WKO1866" s="401"/>
      <c r="WKP1866" s="401"/>
      <c r="WKQ1866" s="401"/>
      <c r="WKR1866" s="401"/>
      <c r="WKS1866" s="401"/>
      <c r="WKT1866" s="401"/>
      <c r="WKU1866" s="401"/>
      <c r="WKV1866" s="401"/>
      <c r="WKW1866" s="401"/>
      <c r="WKX1866" s="401"/>
      <c r="WKY1866" s="401"/>
      <c r="WKZ1866" s="401"/>
      <c r="WLA1866" s="401"/>
      <c r="WLB1866" s="401"/>
      <c r="WLC1866" s="401"/>
      <c r="WLD1866" s="401"/>
      <c r="WLE1866" s="401"/>
      <c r="WLF1866" s="401"/>
      <c r="WLG1866" s="401"/>
      <c r="WLH1866" s="401"/>
      <c r="WLI1866" s="401"/>
      <c r="WLJ1866" s="401"/>
      <c r="WLK1866" s="401"/>
      <c r="WLL1866" s="401"/>
      <c r="WLM1866" s="401"/>
      <c r="WLN1866" s="401"/>
      <c r="WLO1866" s="401"/>
      <c r="WLP1866" s="401"/>
      <c r="WLQ1866" s="401"/>
      <c r="WLR1866" s="401"/>
      <c r="WLS1866" s="401"/>
      <c r="WLT1866" s="401"/>
      <c r="WLU1866" s="401"/>
      <c r="WLV1866" s="401"/>
      <c r="WLW1866" s="401"/>
      <c r="WLX1866" s="401"/>
      <c r="WLY1866" s="401"/>
      <c r="WLZ1866" s="401"/>
      <c r="WMA1866" s="401"/>
      <c r="WMB1866" s="401"/>
      <c r="WMC1866" s="401"/>
      <c r="WMD1866" s="401"/>
      <c r="WME1866" s="401"/>
      <c r="WMF1866" s="401"/>
      <c r="WMG1866" s="401"/>
      <c r="WMH1866" s="401"/>
      <c r="WMI1866" s="401"/>
      <c r="WMJ1866" s="401"/>
      <c r="WMK1866" s="401"/>
      <c r="WML1866" s="401"/>
      <c r="WMM1866" s="401"/>
      <c r="WMN1866" s="401"/>
      <c r="WMO1866" s="401"/>
      <c r="WMP1866" s="401"/>
      <c r="WMQ1866" s="401"/>
      <c r="WMR1866" s="401"/>
      <c r="WMS1866" s="401"/>
      <c r="WMT1866" s="401"/>
      <c r="WMU1866" s="401"/>
      <c r="WMV1866" s="401"/>
      <c r="WMW1866" s="401"/>
      <c r="WMX1866" s="401"/>
      <c r="WMY1866" s="401"/>
      <c r="WMZ1866" s="401"/>
      <c r="WNA1866" s="401"/>
      <c r="WNB1866" s="401"/>
      <c r="WNC1866" s="401"/>
      <c r="WND1866" s="401"/>
      <c r="WNE1866" s="401"/>
      <c r="WNF1866" s="401"/>
      <c r="WNG1866" s="401"/>
      <c r="WNH1866" s="401"/>
      <c r="WNI1866" s="401"/>
      <c r="WNJ1866" s="401"/>
      <c r="WNK1866" s="401"/>
      <c r="WNL1866" s="401"/>
      <c r="WNM1866" s="401"/>
      <c r="WNN1866" s="401"/>
      <c r="WNO1866" s="401"/>
      <c r="WNP1866" s="401"/>
      <c r="WNQ1866" s="401"/>
      <c r="WNR1866" s="401"/>
      <c r="WNS1866" s="401"/>
      <c r="WNT1866" s="401"/>
      <c r="WNU1866" s="401"/>
      <c r="WNV1866" s="401"/>
      <c r="WNW1866" s="401"/>
      <c r="WNX1866" s="401"/>
      <c r="WNY1866" s="401"/>
      <c r="WNZ1866" s="401"/>
      <c r="WOA1866" s="401"/>
      <c r="WOB1866" s="401"/>
      <c r="WOC1866" s="401"/>
      <c r="WOD1866" s="401"/>
      <c r="WOE1866" s="401"/>
      <c r="WOF1866" s="401"/>
      <c r="WOG1866" s="401"/>
      <c r="WOH1866" s="401"/>
      <c r="WOI1866" s="401"/>
      <c r="WOJ1866" s="401"/>
      <c r="WOK1866" s="401"/>
      <c r="WOL1866" s="401"/>
      <c r="WOM1866" s="401"/>
      <c r="WON1866" s="401"/>
      <c r="WOO1866" s="401"/>
      <c r="WOP1866" s="401"/>
      <c r="WOQ1866" s="401"/>
      <c r="WOR1866" s="401"/>
      <c r="WOS1866" s="401"/>
      <c r="WOT1866" s="401"/>
      <c r="WOU1866" s="401"/>
      <c r="WOV1866" s="401"/>
      <c r="WOW1866" s="401"/>
      <c r="WOX1866" s="401"/>
      <c r="WOY1866" s="401"/>
      <c r="WOZ1866" s="401"/>
      <c r="WPA1866" s="401"/>
      <c r="WPB1866" s="401"/>
      <c r="WPC1866" s="401"/>
      <c r="WPD1866" s="401"/>
      <c r="WPE1866" s="401"/>
      <c r="WPF1866" s="401"/>
      <c r="WPG1866" s="401"/>
      <c r="WPH1866" s="401"/>
      <c r="WPI1866" s="401"/>
      <c r="WPJ1866" s="401"/>
      <c r="WPK1866" s="401"/>
      <c r="WPL1866" s="401"/>
      <c r="WPM1866" s="401"/>
      <c r="WPN1866" s="401"/>
      <c r="WPO1866" s="401"/>
      <c r="WPP1866" s="401"/>
      <c r="WPQ1866" s="401"/>
      <c r="WPR1866" s="401"/>
      <c r="WPS1866" s="401"/>
      <c r="WPT1866" s="401"/>
      <c r="WPU1866" s="401"/>
      <c r="WPV1866" s="401"/>
      <c r="WPW1866" s="401"/>
      <c r="WPX1866" s="401"/>
      <c r="WPY1866" s="401"/>
      <c r="WPZ1866" s="401"/>
      <c r="WQA1866" s="401"/>
      <c r="WQB1866" s="401"/>
      <c r="WQC1866" s="401"/>
      <c r="WQD1866" s="401"/>
      <c r="WQE1866" s="401"/>
      <c r="WQF1866" s="401"/>
      <c r="WQG1866" s="401"/>
      <c r="WQH1866" s="401"/>
      <c r="WQI1866" s="401"/>
      <c r="WQJ1866" s="401"/>
      <c r="WQK1866" s="401"/>
      <c r="WQL1866" s="401"/>
      <c r="WQM1866" s="401"/>
      <c r="WQN1866" s="401"/>
      <c r="WQO1866" s="401"/>
      <c r="WQP1866" s="401"/>
      <c r="WQQ1866" s="401"/>
      <c r="WQR1866" s="401"/>
      <c r="WQS1866" s="401"/>
      <c r="WQT1866" s="401"/>
      <c r="WQU1866" s="401"/>
      <c r="WQV1866" s="401"/>
      <c r="WQW1866" s="401"/>
      <c r="WQX1866" s="401"/>
      <c r="WQY1866" s="401"/>
      <c r="WQZ1866" s="401"/>
      <c r="WRA1866" s="401"/>
      <c r="WRB1866" s="401"/>
      <c r="WRC1866" s="401"/>
      <c r="WRD1866" s="401"/>
      <c r="WRE1866" s="401"/>
      <c r="WRF1866" s="401"/>
      <c r="WRG1866" s="401"/>
      <c r="WRH1866" s="401"/>
      <c r="WRI1866" s="401"/>
      <c r="WRJ1866" s="401"/>
      <c r="WRK1866" s="401"/>
      <c r="WRL1866" s="401"/>
      <c r="WRM1866" s="401"/>
      <c r="WRN1866" s="401"/>
      <c r="WRO1866" s="401"/>
      <c r="WRP1866" s="401"/>
      <c r="WRQ1866" s="401"/>
      <c r="WRR1866" s="401"/>
      <c r="WRS1866" s="401"/>
      <c r="WRT1866" s="401"/>
      <c r="WRU1866" s="401"/>
      <c r="WRV1866" s="401"/>
      <c r="WRW1866" s="401"/>
      <c r="WRX1866" s="401"/>
      <c r="WRY1866" s="401"/>
      <c r="WRZ1866" s="401"/>
      <c r="WSA1866" s="401"/>
      <c r="WSB1866" s="401"/>
      <c r="WSC1866" s="401"/>
      <c r="WSD1866" s="401"/>
      <c r="WSE1866" s="401"/>
      <c r="WSF1866" s="401"/>
      <c r="WSG1866" s="401"/>
      <c r="WSH1866" s="401"/>
      <c r="WSI1866" s="401"/>
      <c r="WSJ1866" s="401"/>
      <c r="WSK1866" s="401"/>
      <c r="WSL1866" s="401"/>
      <c r="WSM1866" s="401"/>
      <c r="WSN1866" s="401"/>
      <c r="WSO1866" s="401"/>
      <c r="WSP1866" s="401"/>
      <c r="WSQ1866" s="401"/>
      <c r="WSR1866" s="401"/>
      <c r="WSS1866" s="401"/>
      <c r="WST1866" s="401"/>
      <c r="WSU1866" s="401"/>
      <c r="WSV1866" s="401"/>
      <c r="WSW1866" s="401"/>
      <c r="WSX1866" s="401"/>
      <c r="WSY1866" s="401"/>
      <c r="WSZ1866" s="401"/>
      <c r="WTA1866" s="401"/>
      <c r="WTB1866" s="401"/>
      <c r="WTC1866" s="401"/>
      <c r="WTD1866" s="401"/>
      <c r="WTE1866" s="401"/>
      <c r="WTF1866" s="401"/>
      <c r="WTG1866" s="401"/>
      <c r="WTH1866" s="401"/>
      <c r="WTI1866" s="401"/>
      <c r="WTJ1866" s="401"/>
      <c r="WTK1866" s="401"/>
      <c r="WTL1866" s="401"/>
      <c r="WTM1866" s="401"/>
      <c r="WTN1866" s="401"/>
      <c r="WTO1866" s="401"/>
      <c r="WTP1866" s="401"/>
      <c r="WTQ1866" s="401"/>
      <c r="WTR1866" s="401"/>
      <c r="WTS1866" s="401"/>
      <c r="WTT1866" s="401"/>
      <c r="WTU1866" s="401"/>
      <c r="WTV1866" s="401"/>
      <c r="WTW1866" s="401"/>
      <c r="WTX1866" s="401"/>
      <c r="WTY1866" s="401"/>
      <c r="WTZ1866" s="401"/>
      <c r="WUA1866" s="401"/>
      <c r="WUB1866" s="401"/>
      <c r="WUC1866" s="401"/>
      <c r="WUD1866" s="401"/>
      <c r="WUE1866" s="401"/>
      <c r="WUF1866" s="401"/>
      <c r="WUG1866" s="401"/>
      <c r="WUH1866" s="401"/>
      <c r="WUI1866" s="401"/>
      <c r="WUJ1866" s="401"/>
      <c r="WUK1866" s="401"/>
      <c r="WUL1866" s="401"/>
      <c r="WUM1866" s="401"/>
      <c r="WUN1866" s="401"/>
      <c r="WUO1866" s="401"/>
      <c r="WUP1866" s="401"/>
      <c r="WUQ1866" s="401"/>
      <c r="WUR1866" s="401"/>
      <c r="WUS1866" s="401"/>
      <c r="WUT1866" s="401"/>
      <c r="WUU1866" s="401"/>
      <c r="WUV1866" s="401"/>
      <c r="WUW1866" s="401"/>
      <c r="WUX1866" s="401"/>
      <c r="WUY1866" s="401"/>
      <c r="WUZ1866" s="401"/>
      <c r="WVA1866" s="401"/>
      <c r="WVB1866" s="401"/>
      <c r="WVC1866" s="401"/>
      <c r="WVD1866" s="401"/>
      <c r="WVE1866" s="401"/>
    </row>
    <row r="1867" spans="1:16125" s="399" customFormat="1">
      <c r="A1867" s="397"/>
      <c r="B1867" s="397"/>
      <c r="C1867" s="400"/>
      <c r="D1867" s="400"/>
      <c r="E1867" s="5023"/>
      <c r="K1867" s="397"/>
      <c r="L1867" s="401"/>
      <c r="M1867" s="401"/>
      <c r="N1867" s="401"/>
      <c r="O1867" s="401"/>
      <c r="P1867" s="401"/>
      <c r="Q1867" s="401"/>
      <c r="R1867" s="401"/>
      <c r="S1867" s="401"/>
      <c r="T1867" s="401"/>
      <c r="U1867" s="401"/>
      <c r="V1867" s="401"/>
      <c r="W1867" s="401"/>
      <c r="X1867" s="401"/>
      <c r="Y1867" s="401"/>
      <c r="Z1867" s="401"/>
      <c r="AA1867" s="401"/>
      <c r="AB1867" s="401"/>
      <c r="AC1867" s="401"/>
      <c r="AD1867" s="401"/>
      <c r="AE1867" s="401"/>
      <c r="AF1867" s="401"/>
      <c r="AG1867" s="401"/>
      <c r="AH1867" s="401"/>
      <c r="AI1867" s="401"/>
      <c r="AJ1867" s="401"/>
      <c r="AK1867" s="401"/>
      <c r="AL1867" s="401"/>
      <c r="AM1867" s="401"/>
      <c r="AN1867" s="401"/>
      <c r="AO1867" s="401"/>
      <c r="AP1867" s="401"/>
      <c r="AQ1867" s="401"/>
      <c r="AR1867" s="401"/>
      <c r="AS1867" s="401"/>
      <c r="AT1867" s="401"/>
      <c r="AU1867" s="401"/>
      <c r="AV1867" s="401"/>
      <c r="AW1867" s="401"/>
      <c r="AX1867" s="401"/>
      <c r="AY1867" s="401"/>
      <c r="AZ1867" s="401"/>
      <c r="BA1867" s="401"/>
      <c r="BB1867" s="401"/>
      <c r="BC1867" s="401"/>
      <c r="BD1867" s="401"/>
      <c r="BE1867" s="401"/>
      <c r="BF1867" s="401"/>
      <c r="BG1867" s="401"/>
      <c r="BH1867" s="401"/>
      <c r="BI1867" s="401"/>
      <c r="BJ1867" s="401"/>
      <c r="BK1867" s="401"/>
      <c r="BL1867" s="401"/>
      <c r="BM1867" s="401"/>
      <c r="BN1867" s="401"/>
      <c r="BO1867" s="401"/>
      <c r="BP1867" s="401"/>
      <c r="BQ1867" s="401"/>
      <c r="BR1867" s="401"/>
      <c r="BS1867" s="401"/>
      <c r="BT1867" s="401"/>
      <c r="BU1867" s="401"/>
      <c r="BV1867" s="401"/>
      <c r="BW1867" s="401"/>
      <c r="BX1867" s="401"/>
      <c r="BY1867" s="401"/>
      <c r="BZ1867" s="401"/>
      <c r="CA1867" s="401"/>
      <c r="CB1867" s="401"/>
      <c r="CC1867" s="401"/>
      <c r="CD1867" s="401"/>
      <c r="CE1867" s="401"/>
      <c r="CF1867" s="401"/>
      <c r="CG1867" s="401"/>
      <c r="CH1867" s="401"/>
      <c r="CI1867" s="401"/>
      <c r="CJ1867" s="401"/>
      <c r="CK1867" s="401"/>
      <c r="CL1867" s="401"/>
      <c r="CM1867" s="401"/>
      <c r="CN1867" s="401"/>
      <c r="CO1867" s="401"/>
      <c r="CP1867" s="401"/>
      <c r="CQ1867" s="401"/>
      <c r="CR1867" s="401"/>
      <c r="CS1867" s="401"/>
      <c r="CT1867" s="401"/>
      <c r="CU1867" s="401"/>
      <c r="CV1867" s="401"/>
      <c r="CW1867" s="401"/>
      <c r="CX1867" s="401"/>
      <c r="CY1867" s="401"/>
      <c r="CZ1867" s="401"/>
      <c r="DA1867" s="401"/>
      <c r="DB1867" s="401"/>
      <c r="DC1867" s="401"/>
      <c r="DD1867" s="401"/>
      <c r="DE1867" s="401"/>
      <c r="DF1867" s="401"/>
      <c r="DG1867" s="401"/>
      <c r="DH1867" s="401"/>
      <c r="DI1867" s="401"/>
      <c r="DJ1867" s="401"/>
      <c r="DK1867" s="401"/>
      <c r="DL1867" s="401"/>
      <c r="DM1867" s="401"/>
      <c r="DN1867" s="401"/>
      <c r="DO1867" s="401"/>
      <c r="DP1867" s="401"/>
      <c r="DQ1867" s="401"/>
      <c r="DR1867" s="401"/>
      <c r="DS1867" s="401"/>
      <c r="DT1867" s="401"/>
      <c r="DU1867" s="401"/>
      <c r="DV1867" s="401"/>
      <c r="DW1867" s="401"/>
      <c r="DX1867" s="401"/>
      <c r="DY1867" s="401"/>
      <c r="DZ1867" s="401"/>
      <c r="EA1867" s="401"/>
      <c r="EB1867" s="401"/>
      <c r="EC1867" s="401"/>
      <c r="ED1867" s="401"/>
      <c r="EE1867" s="401"/>
      <c r="EF1867" s="401"/>
      <c r="EG1867" s="401"/>
      <c r="EH1867" s="401"/>
      <c r="EI1867" s="401"/>
      <c r="EJ1867" s="401"/>
      <c r="EK1867" s="401"/>
      <c r="EL1867" s="401"/>
      <c r="EM1867" s="401"/>
      <c r="EN1867" s="401"/>
      <c r="EO1867" s="401"/>
      <c r="EP1867" s="401"/>
      <c r="EQ1867" s="401"/>
      <c r="ER1867" s="401"/>
      <c r="ES1867" s="401"/>
      <c r="ET1867" s="401"/>
      <c r="EU1867" s="401"/>
      <c r="EV1867" s="401"/>
      <c r="EW1867" s="401"/>
      <c r="EX1867" s="401"/>
      <c r="EY1867" s="401"/>
      <c r="EZ1867" s="401"/>
      <c r="FA1867" s="401"/>
      <c r="FB1867" s="401"/>
      <c r="FC1867" s="401"/>
      <c r="FD1867" s="401"/>
      <c r="FE1867" s="401"/>
      <c r="FF1867" s="401"/>
      <c r="FG1867" s="401"/>
      <c r="FH1867" s="401"/>
      <c r="FI1867" s="401"/>
      <c r="FJ1867" s="401"/>
      <c r="FK1867" s="401"/>
      <c r="FL1867" s="401"/>
      <c r="FM1867" s="401"/>
      <c r="FN1867" s="401"/>
      <c r="FO1867" s="401"/>
      <c r="FP1867" s="401"/>
      <c r="FQ1867" s="401"/>
      <c r="FR1867" s="401"/>
      <c r="FS1867" s="401"/>
      <c r="FT1867" s="401"/>
      <c r="FU1867" s="401"/>
      <c r="FV1867" s="401"/>
      <c r="FW1867" s="401"/>
      <c r="FX1867" s="401"/>
      <c r="FY1867" s="401"/>
      <c r="FZ1867" s="401"/>
      <c r="GA1867" s="401"/>
      <c r="GB1867" s="401"/>
      <c r="GC1867" s="401"/>
      <c r="GD1867" s="401"/>
      <c r="GE1867" s="401"/>
      <c r="GF1867" s="401"/>
      <c r="GG1867" s="401"/>
      <c r="GH1867" s="401"/>
      <c r="GI1867" s="401"/>
      <c r="GJ1867" s="401"/>
      <c r="GK1867" s="401"/>
      <c r="GL1867" s="401"/>
      <c r="GM1867" s="401"/>
      <c r="GN1867" s="401"/>
      <c r="GO1867" s="401"/>
      <c r="GP1867" s="401"/>
      <c r="GQ1867" s="401"/>
      <c r="GR1867" s="401"/>
      <c r="GS1867" s="401"/>
      <c r="GT1867" s="401"/>
      <c r="GU1867" s="401"/>
      <c r="GV1867" s="401"/>
      <c r="GW1867" s="401"/>
      <c r="GX1867" s="401"/>
      <c r="GY1867" s="401"/>
      <c r="GZ1867" s="401"/>
      <c r="HA1867" s="401"/>
      <c r="HB1867" s="401"/>
      <c r="HC1867" s="401"/>
      <c r="HD1867" s="401"/>
      <c r="HE1867" s="401"/>
      <c r="HF1867" s="401"/>
      <c r="HG1867" s="401"/>
      <c r="HH1867" s="401"/>
      <c r="HI1867" s="401"/>
      <c r="HJ1867" s="401"/>
      <c r="HK1867" s="401"/>
      <c r="HL1867" s="401"/>
      <c r="HM1867" s="401"/>
      <c r="HN1867" s="401"/>
      <c r="HO1867" s="401"/>
      <c r="HP1867" s="401"/>
      <c r="HQ1867" s="401"/>
      <c r="HR1867" s="401"/>
      <c r="HS1867" s="401"/>
      <c r="HT1867" s="401"/>
      <c r="HU1867" s="401"/>
      <c r="HV1867" s="401"/>
      <c r="HW1867" s="401"/>
      <c r="HX1867" s="401"/>
      <c r="HY1867" s="401"/>
      <c r="HZ1867" s="401"/>
      <c r="IA1867" s="401"/>
      <c r="IB1867" s="401"/>
      <c r="IC1867" s="401"/>
      <c r="ID1867" s="401"/>
      <c r="IE1867" s="401"/>
      <c r="IF1867" s="401"/>
      <c r="IG1867" s="401"/>
      <c r="IH1867" s="401"/>
      <c r="II1867" s="401"/>
      <c r="IJ1867" s="401"/>
      <c r="IK1867" s="401"/>
      <c r="IL1867" s="401"/>
      <c r="IM1867" s="401"/>
      <c r="IN1867" s="401"/>
      <c r="IO1867" s="401"/>
      <c r="IP1867" s="401"/>
      <c r="IQ1867" s="401"/>
      <c r="IR1867" s="401"/>
      <c r="IS1867" s="401"/>
      <c r="IT1867" s="401"/>
      <c r="IU1867" s="401"/>
      <c r="IV1867" s="401"/>
      <c r="IW1867" s="401"/>
      <c r="IX1867" s="401"/>
      <c r="IY1867" s="401"/>
      <c r="IZ1867" s="401"/>
      <c r="JA1867" s="401"/>
      <c r="JB1867" s="401"/>
      <c r="JC1867" s="401"/>
      <c r="JD1867" s="401"/>
      <c r="JE1867" s="401"/>
      <c r="JF1867" s="401"/>
      <c r="JG1867" s="401"/>
      <c r="JH1867" s="401"/>
      <c r="JI1867" s="401"/>
      <c r="JJ1867" s="401"/>
      <c r="JK1867" s="401"/>
      <c r="JL1867" s="401"/>
      <c r="JM1867" s="401"/>
      <c r="JN1867" s="401"/>
      <c r="JO1867" s="401"/>
      <c r="JP1867" s="401"/>
      <c r="JQ1867" s="401"/>
      <c r="JR1867" s="401"/>
      <c r="JS1867" s="401"/>
      <c r="JT1867" s="401"/>
      <c r="JU1867" s="401"/>
      <c r="JV1867" s="401"/>
      <c r="JW1867" s="401"/>
      <c r="JX1867" s="401"/>
      <c r="JY1867" s="401"/>
      <c r="JZ1867" s="401"/>
      <c r="KA1867" s="401"/>
      <c r="KB1867" s="401"/>
      <c r="KC1867" s="401"/>
      <c r="KD1867" s="401"/>
      <c r="KE1867" s="401"/>
      <c r="KF1867" s="401"/>
      <c r="KG1867" s="401"/>
      <c r="KH1867" s="401"/>
      <c r="KI1867" s="401"/>
      <c r="KJ1867" s="401"/>
      <c r="KK1867" s="401"/>
      <c r="KL1867" s="401"/>
      <c r="KM1867" s="401"/>
      <c r="KN1867" s="401"/>
      <c r="KO1867" s="401"/>
      <c r="KP1867" s="401"/>
      <c r="KQ1867" s="401"/>
      <c r="KR1867" s="401"/>
      <c r="KS1867" s="401"/>
      <c r="KT1867" s="401"/>
      <c r="KU1867" s="401"/>
      <c r="KV1867" s="401"/>
      <c r="KW1867" s="401"/>
      <c r="KX1867" s="401"/>
      <c r="KY1867" s="401"/>
      <c r="KZ1867" s="401"/>
      <c r="LA1867" s="401"/>
      <c r="LB1867" s="401"/>
      <c r="LC1867" s="401"/>
      <c r="LD1867" s="401"/>
      <c r="LE1867" s="401"/>
      <c r="LF1867" s="401"/>
      <c r="LG1867" s="401"/>
      <c r="LH1867" s="401"/>
      <c r="LI1867" s="401"/>
      <c r="LJ1867" s="401"/>
      <c r="LK1867" s="401"/>
      <c r="LL1867" s="401"/>
      <c r="LM1867" s="401"/>
      <c r="LN1867" s="401"/>
      <c r="LO1867" s="401"/>
      <c r="LP1867" s="401"/>
      <c r="LQ1867" s="401"/>
      <c r="LR1867" s="401"/>
      <c r="LS1867" s="401"/>
      <c r="LT1867" s="401"/>
      <c r="LU1867" s="401"/>
      <c r="LV1867" s="401"/>
      <c r="LW1867" s="401"/>
      <c r="LX1867" s="401"/>
      <c r="LY1867" s="401"/>
      <c r="LZ1867" s="401"/>
      <c r="MA1867" s="401"/>
      <c r="MB1867" s="401"/>
      <c r="MC1867" s="401"/>
      <c r="MD1867" s="401"/>
      <c r="ME1867" s="401"/>
      <c r="MF1867" s="401"/>
      <c r="MG1867" s="401"/>
      <c r="MH1867" s="401"/>
      <c r="MI1867" s="401"/>
      <c r="MJ1867" s="401"/>
      <c r="MK1867" s="401"/>
      <c r="ML1867" s="401"/>
      <c r="MM1867" s="401"/>
      <c r="MN1867" s="401"/>
      <c r="MO1867" s="401"/>
      <c r="MP1867" s="401"/>
      <c r="MQ1867" s="401"/>
      <c r="MR1867" s="401"/>
      <c r="MS1867" s="401"/>
      <c r="MT1867" s="401"/>
      <c r="MU1867" s="401"/>
      <c r="MV1867" s="401"/>
      <c r="MW1867" s="401"/>
      <c r="MX1867" s="401"/>
      <c r="MY1867" s="401"/>
      <c r="MZ1867" s="401"/>
      <c r="NA1867" s="401"/>
      <c r="NB1867" s="401"/>
      <c r="NC1867" s="401"/>
      <c r="ND1867" s="401"/>
      <c r="NE1867" s="401"/>
      <c r="NF1867" s="401"/>
      <c r="NG1867" s="401"/>
      <c r="NH1867" s="401"/>
      <c r="NI1867" s="401"/>
      <c r="NJ1867" s="401"/>
      <c r="NK1867" s="401"/>
      <c r="NL1867" s="401"/>
      <c r="NM1867" s="401"/>
      <c r="NN1867" s="401"/>
      <c r="NO1867" s="401"/>
      <c r="NP1867" s="401"/>
      <c r="NQ1867" s="401"/>
      <c r="NR1867" s="401"/>
      <c r="NS1867" s="401"/>
      <c r="NT1867" s="401"/>
      <c r="NU1867" s="401"/>
      <c r="NV1867" s="401"/>
      <c r="NW1867" s="401"/>
      <c r="NX1867" s="401"/>
      <c r="NY1867" s="401"/>
      <c r="NZ1867" s="401"/>
      <c r="OA1867" s="401"/>
      <c r="OB1867" s="401"/>
      <c r="OC1867" s="401"/>
      <c r="OD1867" s="401"/>
      <c r="OE1867" s="401"/>
      <c r="OF1867" s="401"/>
      <c r="OG1867" s="401"/>
      <c r="OH1867" s="401"/>
      <c r="OI1867" s="401"/>
      <c r="OJ1867" s="401"/>
      <c r="OK1867" s="401"/>
      <c r="OL1867" s="401"/>
      <c r="OM1867" s="401"/>
      <c r="ON1867" s="401"/>
      <c r="OO1867" s="401"/>
      <c r="OP1867" s="401"/>
      <c r="OQ1867" s="401"/>
      <c r="OR1867" s="401"/>
      <c r="OS1867" s="401"/>
      <c r="OT1867" s="401"/>
      <c r="OU1867" s="401"/>
      <c r="OV1867" s="401"/>
      <c r="OW1867" s="401"/>
      <c r="OX1867" s="401"/>
      <c r="OY1867" s="401"/>
      <c r="OZ1867" s="401"/>
      <c r="PA1867" s="401"/>
      <c r="PB1867" s="401"/>
      <c r="PC1867" s="401"/>
      <c r="PD1867" s="401"/>
      <c r="PE1867" s="401"/>
      <c r="PF1867" s="401"/>
      <c r="PG1867" s="401"/>
      <c r="PH1867" s="401"/>
      <c r="PI1867" s="401"/>
      <c r="PJ1867" s="401"/>
      <c r="PK1867" s="401"/>
      <c r="PL1867" s="401"/>
      <c r="PM1867" s="401"/>
      <c r="PN1867" s="401"/>
      <c r="PO1867" s="401"/>
      <c r="PP1867" s="401"/>
      <c r="PQ1867" s="401"/>
      <c r="PR1867" s="401"/>
      <c r="PS1867" s="401"/>
      <c r="PT1867" s="401"/>
      <c r="PU1867" s="401"/>
      <c r="PV1867" s="401"/>
      <c r="PW1867" s="401"/>
      <c r="PX1867" s="401"/>
      <c r="PY1867" s="401"/>
      <c r="PZ1867" s="401"/>
      <c r="QA1867" s="401"/>
      <c r="QB1867" s="401"/>
      <c r="QC1867" s="401"/>
      <c r="QD1867" s="401"/>
      <c r="QE1867" s="401"/>
      <c r="QF1867" s="401"/>
      <c r="QG1867" s="401"/>
      <c r="QH1867" s="401"/>
      <c r="QI1867" s="401"/>
      <c r="QJ1867" s="401"/>
      <c r="QK1867" s="401"/>
      <c r="QL1867" s="401"/>
      <c r="QM1867" s="401"/>
      <c r="QN1867" s="401"/>
      <c r="QO1867" s="401"/>
      <c r="QP1867" s="401"/>
      <c r="QQ1867" s="401"/>
      <c r="QR1867" s="401"/>
      <c r="QS1867" s="401"/>
      <c r="QT1867" s="401"/>
      <c r="QU1867" s="401"/>
      <c r="QV1867" s="401"/>
      <c r="QW1867" s="401"/>
      <c r="QX1867" s="401"/>
      <c r="QY1867" s="401"/>
      <c r="QZ1867" s="401"/>
      <c r="RA1867" s="401"/>
      <c r="RB1867" s="401"/>
      <c r="RC1867" s="401"/>
      <c r="RD1867" s="401"/>
      <c r="RE1867" s="401"/>
      <c r="RF1867" s="401"/>
      <c r="RG1867" s="401"/>
      <c r="RH1867" s="401"/>
      <c r="RI1867" s="401"/>
      <c r="RJ1867" s="401"/>
      <c r="RK1867" s="401"/>
      <c r="RL1867" s="401"/>
      <c r="RM1867" s="401"/>
      <c r="RN1867" s="401"/>
      <c r="RO1867" s="401"/>
      <c r="RP1867" s="401"/>
      <c r="RQ1867" s="401"/>
      <c r="RR1867" s="401"/>
      <c r="RS1867" s="401"/>
      <c r="RT1867" s="401"/>
      <c r="RU1867" s="401"/>
      <c r="RV1867" s="401"/>
      <c r="RW1867" s="401"/>
      <c r="RX1867" s="401"/>
      <c r="RY1867" s="401"/>
      <c r="RZ1867" s="401"/>
      <c r="SA1867" s="401"/>
      <c r="SB1867" s="401"/>
      <c r="SC1867" s="401"/>
      <c r="SD1867" s="401"/>
      <c r="SE1867" s="401"/>
      <c r="SF1867" s="401"/>
      <c r="SG1867" s="401"/>
      <c r="SH1867" s="401"/>
      <c r="SI1867" s="401"/>
      <c r="SJ1867" s="401"/>
      <c r="SK1867" s="401"/>
      <c r="SL1867" s="401"/>
      <c r="SM1867" s="401"/>
      <c r="SN1867" s="401"/>
      <c r="SO1867" s="401"/>
      <c r="SP1867" s="401"/>
      <c r="SQ1867" s="401"/>
      <c r="SR1867" s="401"/>
      <c r="SS1867" s="401"/>
      <c r="ST1867" s="401"/>
      <c r="SU1867" s="401"/>
      <c r="SV1867" s="401"/>
      <c r="SW1867" s="401"/>
      <c r="SX1867" s="401"/>
      <c r="SY1867" s="401"/>
      <c r="SZ1867" s="401"/>
      <c r="TA1867" s="401"/>
      <c r="TB1867" s="401"/>
      <c r="TC1867" s="401"/>
      <c r="TD1867" s="401"/>
      <c r="TE1867" s="401"/>
      <c r="TF1867" s="401"/>
      <c r="TG1867" s="401"/>
      <c r="TH1867" s="401"/>
      <c r="TI1867" s="401"/>
      <c r="TJ1867" s="401"/>
      <c r="TK1867" s="401"/>
      <c r="TL1867" s="401"/>
      <c r="TM1867" s="401"/>
      <c r="TN1867" s="401"/>
      <c r="TO1867" s="401"/>
      <c r="TP1867" s="401"/>
      <c r="TQ1867" s="401"/>
      <c r="TR1867" s="401"/>
      <c r="TS1867" s="401"/>
      <c r="TT1867" s="401"/>
      <c r="TU1867" s="401"/>
      <c r="TV1867" s="401"/>
      <c r="TW1867" s="401"/>
      <c r="TX1867" s="401"/>
      <c r="TY1867" s="401"/>
      <c r="TZ1867" s="401"/>
      <c r="UA1867" s="401"/>
      <c r="UB1867" s="401"/>
      <c r="UC1867" s="401"/>
      <c r="UD1867" s="401"/>
      <c r="UE1867" s="401"/>
      <c r="UF1867" s="401"/>
      <c r="UG1867" s="401"/>
      <c r="UH1867" s="401"/>
      <c r="UI1867" s="401"/>
      <c r="UJ1867" s="401"/>
      <c r="UK1867" s="401"/>
      <c r="UL1867" s="401"/>
      <c r="UM1867" s="401"/>
      <c r="UN1867" s="401"/>
      <c r="UO1867" s="401"/>
      <c r="UP1867" s="401"/>
      <c r="UQ1867" s="401"/>
      <c r="UR1867" s="401"/>
      <c r="US1867" s="401"/>
      <c r="UT1867" s="401"/>
      <c r="UU1867" s="401"/>
      <c r="UV1867" s="401"/>
      <c r="UW1867" s="401"/>
      <c r="UX1867" s="401"/>
      <c r="UY1867" s="401"/>
      <c r="UZ1867" s="401"/>
      <c r="VA1867" s="401"/>
      <c r="VB1867" s="401"/>
      <c r="VC1867" s="401"/>
      <c r="VD1867" s="401"/>
      <c r="VE1867" s="401"/>
      <c r="VF1867" s="401"/>
      <c r="VG1867" s="401"/>
      <c r="VH1867" s="401"/>
      <c r="VI1867" s="401"/>
      <c r="VJ1867" s="401"/>
      <c r="VK1867" s="401"/>
      <c r="VL1867" s="401"/>
      <c r="VM1867" s="401"/>
      <c r="VN1867" s="401"/>
      <c r="VO1867" s="401"/>
      <c r="VP1867" s="401"/>
      <c r="VQ1867" s="401"/>
      <c r="VR1867" s="401"/>
      <c r="VS1867" s="401"/>
      <c r="VT1867" s="401"/>
      <c r="VU1867" s="401"/>
      <c r="VV1867" s="401"/>
      <c r="VW1867" s="401"/>
      <c r="VX1867" s="401"/>
      <c r="VY1867" s="401"/>
      <c r="VZ1867" s="401"/>
      <c r="WA1867" s="401"/>
      <c r="WB1867" s="401"/>
      <c r="WC1867" s="401"/>
      <c r="WD1867" s="401"/>
      <c r="WE1867" s="401"/>
      <c r="WF1867" s="401"/>
      <c r="WG1867" s="401"/>
      <c r="WH1867" s="401"/>
      <c r="WI1867" s="401"/>
      <c r="WJ1867" s="401"/>
      <c r="WK1867" s="401"/>
      <c r="WL1867" s="401"/>
      <c r="WM1867" s="401"/>
      <c r="WN1867" s="401"/>
      <c r="WO1867" s="401"/>
      <c r="WP1867" s="401"/>
      <c r="WQ1867" s="401"/>
      <c r="WR1867" s="401"/>
      <c r="WS1867" s="401"/>
      <c r="WT1867" s="401"/>
      <c r="WU1867" s="401"/>
      <c r="WV1867" s="401"/>
      <c r="WW1867" s="401"/>
      <c r="WX1867" s="401"/>
      <c r="WY1867" s="401"/>
      <c r="WZ1867" s="401"/>
      <c r="XA1867" s="401"/>
      <c r="XB1867" s="401"/>
      <c r="XC1867" s="401"/>
      <c r="XD1867" s="401"/>
      <c r="XE1867" s="401"/>
      <c r="XF1867" s="401"/>
      <c r="XG1867" s="401"/>
      <c r="XH1867" s="401"/>
      <c r="XI1867" s="401"/>
      <c r="XJ1867" s="401"/>
      <c r="XK1867" s="401"/>
      <c r="XL1867" s="401"/>
      <c r="XM1867" s="401"/>
      <c r="XN1867" s="401"/>
      <c r="XO1867" s="401"/>
      <c r="XP1867" s="401"/>
      <c r="XQ1867" s="401"/>
      <c r="XR1867" s="401"/>
      <c r="XS1867" s="401"/>
      <c r="XT1867" s="401"/>
      <c r="XU1867" s="401"/>
      <c r="XV1867" s="401"/>
      <c r="XW1867" s="401"/>
      <c r="XX1867" s="401"/>
      <c r="XY1867" s="401"/>
      <c r="XZ1867" s="401"/>
      <c r="YA1867" s="401"/>
      <c r="YB1867" s="401"/>
      <c r="YC1867" s="401"/>
      <c r="YD1867" s="401"/>
      <c r="YE1867" s="401"/>
      <c r="YF1867" s="401"/>
      <c r="YG1867" s="401"/>
      <c r="YH1867" s="401"/>
      <c r="YI1867" s="401"/>
      <c r="YJ1867" s="401"/>
      <c r="YK1867" s="401"/>
      <c r="YL1867" s="401"/>
      <c r="YM1867" s="401"/>
      <c r="YN1867" s="401"/>
      <c r="YO1867" s="401"/>
      <c r="YP1867" s="401"/>
      <c r="YQ1867" s="401"/>
      <c r="YR1867" s="401"/>
      <c r="YS1867" s="401"/>
      <c r="YT1867" s="401"/>
      <c r="YU1867" s="401"/>
      <c r="YV1867" s="401"/>
      <c r="YW1867" s="401"/>
      <c r="YX1867" s="401"/>
      <c r="YY1867" s="401"/>
      <c r="YZ1867" s="401"/>
      <c r="ZA1867" s="401"/>
      <c r="ZB1867" s="401"/>
      <c r="ZC1867" s="401"/>
      <c r="ZD1867" s="401"/>
      <c r="ZE1867" s="401"/>
      <c r="ZF1867" s="401"/>
      <c r="ZG1867" s="401"/>
      <c r="ZH1867" s="401"/>
      <c r="ZI1867" s="401"/>
      <c r="ZJ1867" s="401"/>
      <c r="ZK1867" s="401"/>
      <c r="ZL1867" s="401"/>
      <c r="ZM1867" s="401"/>
      <c r="ZN1867" s="401"/>
      <c r="ZO1867" s="401"/>
      <c r="ZP1867" s="401"/>
      <c r="ZQ1867" s="401"/>
      <c r="ZR1867" s="401"/>
      <c r="ZS1867" s="401"/>
      <c r="ZT1867" s="401"/>
      <c r="ZU1867" s="401"/>
      <c r="ZV1867" s="401"/>
      <c r="ZW1867" s="401"/>
      <c r="ZX1867" s="401"/>
      <c r="ZY1867" s="401"/>
      <c r="ZZ1867" s="401"/>
      <c r="AAA1867" s="401"/>
      <c r="AAB1867" s="401"/>
      <c r="AAC1867" s="401"/>
      <c r="AAD1867" s="401"/>
      <c r="AAE1867" s="401"/>
      <c r="AAF1867" s="401"/>
      <c r="AAG1867" s="401"/>
      <c r="AAH1867" s="401"/>
      <c r="AAI1867" s="401"/>
      <c r="AAJ1867" s="401"/>
      <c r="AAK1867" s="401"/>
      <c r="AAL1867" s="401"/>
      <c r="AAM1867" s="401"/>
      <c r="AAN1867" s="401"/>
      <c r="AAO1867" s="401"/>
      <c r="AAP1867" s="401"/>
      <c r="AAQ1867" s="401"/>
      <c r="AAR1867" s="401"/>
      <c r="AAS1867" s="401"/>
      <c r="AAT1867" s="401"/>
      <c r="AAU1867" s="401"/>
      <c r="AAV1867" s="401"/>
      <c r="AAW1867" s="401"/>
      <c r="AAX1867" s="401"/>
      <c r="AAY1867" s="401"/>
      <c r="AAZ1867" s="401"/>
      <c r="ABA1867" s="401"/>
      <c r="ABB1867" s="401"/>
      <c r="ABC1867" s="401"/>
      <c r="ABD1867" s="401"/>
      <c r="ABE1867" s="401"/>
      <c r="ABF1867" s="401"/>
      <c r="ABG1867" s="401"/>
      <c r="ABH1867" s="401"/>
      <c r="ABI1867" s="401"/>
      <c r="ABJ1867" s="401"/>
      <c r="ABK1867" s="401"/>
      <c r="ABL1867" s="401"/>
      <c r="ABM1867" s="401"/>
      <c r="ABN1867" s="401"/>
      <c r="ABO1867" s="401"/>
      <c r="ABP1867" s="401"/>
      <c r="ABQ1867" s="401"/>
      <c r="ABR1867" s="401"/>
      <c r="ABS1867" s="401"/>
      <c r="ABT1867" s="401"/>
      <c r="ABU1867" s="401"/>
      <c r="ABV1867" s="401"/>
      <c r="ABW1867" s="401"/>
      <c r="ABX1867" s="401"/>
      <c r="ABY1867" s="401"/>
      <c r="ABZ1867" s="401"/>
      <c r="ACA1867" s="401"/>
      <c r="ACB1867" s="401"/>
      <c r="ACC1867" s="401"/>
      <c r="ACD1867" s="401"/>
      <c r="ACE1867" s="401"/>
      <c r="ACF1867" s="401"/>
      <c r="ACG1867" s="401"/>
      <c r="ACH1867" s="401"/>
      <c r="ACI1867" s="401"/>
      <c r="ACJ1867" s="401"/>
      <c r="ACK1867" s="401"/>
      <c r="ACL1867" s="401"/>
      <c r="ACM1867" s="401"/>
      <c r="ACN1867" s="401"/>
      <c r="ACO1867" s="401"/>
      <c r="ACP1867" s="401"/>
      <c r="ACQ1867" s="401"/>
      <c r="ACR1867" s="401"/>
      <c r="ACS1867" s="401"/>
      <c r="ACT1867" s="401"/>
      <c r="ACU1867" s="401"/>
      <c r="ACV1867" s="401"/>
      <c r="ACW1867" s="401"/>
      <c r="ACX1867" s="401"/>
      <c r="ACY1867" s="401"/>
      <c r="ACZ1867" s="401"/>
      <c r="ADA1867" s="401"/>
      <c r="ADB1867" s="401"/>
      <c r="ADC1867" s="401"/>
      <c r="ADD1867" s="401"/>
      <c r="ADE1867" s="401"/>
      <c r="ADF1867" s="401"/>
      <c r="ADG1867" s="401"/>
      <c r="ADH1867" s="401"/>
      <c r="ADI1867" s="401"/>
      <c r="ADJ1867" s="401"/>
      <c r="ADK1867" s="401"/>
      <c r="ADL1867" s="401"/>
      <c r="ADM1867" s="401"/>
      <c r="ADN1867" s="401"/>
      <c r="ADO1867" s="401"/>
      <c r="ADP1867" s="401"/>
      <c r="ADQ1867" s="401"/>
      <c r="ADR1867" s="401"/>
      <c r="ADS1867" s="401"/>
      <c r="ADT1867" s="401"/>
      <c r="ADU1867" s="401"/>
      <c r="ADV1867" s="401"/>
      <c r="ADW1867" s="401"/>
      <c r="ADX1867" s="401"/>
      <c r="ADY1867" s="401"/>
      <c r="ADZ1867" s="401"/>
      <c r="AEA1867" s="401"/>
      <c r="AEB1867" s="401"/>
      <c r="AEC1867" s="401"/>
      <c r="AED1867" s="401"/>
      <c r="AEE1867" s="401"/>
      <c r="AEF1867" s="401"/>
      <c r="AEG1867" s="401"/>
      <c r="AEH1867" s="401"/>
      <c r="AEI1867" s="401"/>
      <c r="AEJ1867" s="401"/>
      <c r="AEK1867" s="401"/>
      <c r="AEL1867" s="401"/>
      <c r="AEM1867" s="401"/>
      <c r="AEN1867" s="401"/>
      <c r="AEO1867" s="401"/>
      <c r="AEP1867" s="401"/>
      <c r="AEQ1867" s="401"/>
      <c r="AER1867" s="401"/>
      <c r="AES1867" s="401"/>
      <c r="AET1867" s="401"/>
      <c r="AEU1867" s="401"/>
      <c r="AEV1867" s="401"/>
      <c r="AEW1867" s="401"/>
      <c r="AEX1867" s="401"/>
      <c r="AEY1867" s="401"/>
      <c r="AEZ1867" s="401"/>
      <c r="AFA1867" s="401"/>
      <c r="AFB1867" s="401"/>
      <c r="AFC1867" s="401"/>
      <c r="AFD1867" s="401"/>
      <c r="AFE1867" s="401"/>
      <c r="AFF1867" s="401"/>
      <c r="AFG1867" s="401"/>
      <c r="AFH1867" s="401"/>
      <c r="AFI1867" s="401"/>
      <c r="AFJ1867" s="401"/>
      <c r="AFK1867" s="401"/>
      <c r="AFL1867" s="401"/>
      <c r="AFM1867" s="401"/>
      <c r="AFN1867" s="401"/>
      <c r="AFO1867" s="401"/>
      <c r="AFP1867" s="401"/>
      <c r="AFQ1867" s="401"/>
      <c r="AFR1867" s="401"/>
      <c r="AFS1867" s="401"/>
      <c r="AFT1867" s="401"/>
      <c r="AFU1867" s="401"/>
      <c r="AFV1867" s="401"/>
      <c r="AFW1867" s="401"/>
      <c r="AFX1867" s="401"/>
      <c r="AFY1867" s="401"/>
      <c r="AFZ1867" s="401"/>
      <c r="AGA1867" s="401"/>
      <c r="AGB1867" s="401"/>
      <c r="AGC1867" s="401"/>
      <c r="AGD1867" s="401"/>
      <c r="AGE1867" s="401"/>
      <c r="AGF1867" s="401"/>
      <c r="AGG1867" s="401"/>
      <c r="AGH1867" s="401"/>
      <c r="AGI1867" s="401"/>
      <c r="AGJ1867" s="401"/>
      <c r="AGK1867" s="401"/>
      <c r="AGL1867" s="401"/>
      <c r="AGM1867" s="401"/>
      <c r="AGN1867" s="401"/>
      <c r="AGO1867" s="401"/>
      <c r="AGP1867" s="401"/>
      <c r="AGQ1867" s="401"/>
      <c r="AGR1867" s="401"/>
      <c r="AGS1867" s="401"/>
      <c r="AGT1867" s="401"/>
      <c r="AGU1867" s="401"/>
      <c r="AGV1867" s="401"/>
      <c r="AGW1867" s="401"/>
      <c r="AGX1867" s="401"/>
      <c r="AGY1867" s="401"/>
      <c r="AGZ1867" s="401"/>
      <c r="AHA1867" s="401"/>
      <c r="AHB1867" s="401"/>
      <c r="AHC1867" s="401"/>
      <c r="AHD1867" s="401"/>
      <c r="AHE1867" s="401"/>
      <c r="AHF1867" s="401"/>
      <c r="AHG1867" s="401"/>
      <c r="AHH1867" s="401"/>
      <c r="AHI1867" s="401"/>
      <c r="AHJ1867" s="401"/>
      <c r="AHK1867" s="401"/>
      <c r="AHL1867" s="401"/>
      <c r="AHM1867" s="401"/>
      <c r="AHN1867" s="401"/>
      <c r="AHO1867" s="401"/>
      <c r="AHP1867" s="401"/>
      <c r="AHQ1867" s="401"/>
      <c r="AHR1867" s="401"/>
      <c r="AHS1867" s="401"/>
      <c r="AHT1867" s="401"/>
      <c r="AHU1867" s="401"/>
      <c r="AHV1867" s="401"/>
      <c r="AHW1867" s="401"/>
      <c r="AHX1867" s="401"/>
      <c r="AHY1867" s="401"/>
      <c r="AHZ1867" s="401"/>
      <c r="AIA1867" s="401"/>
      <c r="AIB1867" s="401"/>
      <c r="AIC1867" s="401"/>
      <c r="AID1867" s="401"/>
      <c r="AIE1867" s="401"/>
      <c r="AIF1867" s="401"/>
      <c r="AIG1867" s="401"/>
      <c r="AIH1867" s="401"/>
      <c r="AII1867" s="401"/>
      <c r="AIJ1867" s="401"/>
      <c r="AIK1867" s="401"/>
      <c r="AIL1867" s="401"/>
      <c r="AIM1867" s="401"/>
      <c r="AIN1867" s="401"/>
      <c r="AIO1867" s="401"/>
      <c r="AIP1867" s="401"/>
      <c r="AIQ1867" s="401"/>
      <c r="AIR1867" s="401"/>
      <c r="AIS1867" s="401"/>
      <c r="AIT1867" s="401"/>
      <c r="AIU1867" s="401"/>
      <c r="AIV1867" s="401"/>
      <c r="AIW1867" s="401"/>
      <c r="AIX1867" s="401"/>
      <c r="AIY1867" s="401"/>
      <c r="AIZ1867" s="401"/>
      <c r="AJA1867" s="401"/>
      <c r="AJB1867" s="401"/>
      <c r="AJC1867" s="401"/>
      <c r="AJD1867" s="401"/>
      <c r="AJE1867" s="401"/>
      <c r="AJF1867" s="401"/>
      <c r="AJG1867" s="401"/>
      <c r="AJH1867" s="401"/>
      <c r="AJI1867" s="401"/>
      <c r="AJJ1867" s="401"/>
      <c r="AJK1867" s="401"/>
      <c r="AJL1867" s="401"/>
      <c r="AJM1867" s="401"/>
      <c r="AJN1867" s="401"/>
      <c r="AJO1867" s="401"/>
      <c r="AJP1867" s="401"/>
      <c r="AJQ1867" s="401"/>
      <c r="AJR1867" s="401"/>
      <c r="AJS1867" s="401"/>
      <c r="AJT1867" s="401"/>
      <c r="AJU1867" s="401"/>
      <c r="AJV1867" s="401"/>
      <c r="AJW1867" s="401"/>
      <c r="AJX1867" s="401"/>
      <c r="AJY1867" s="401"/>
      <c r="AJZ1867" s="401"/>
      <c r="AKA1867" s="401"/>
      <c r="AKB1867" s="401"/>
      <c r="AKC1867" s="401"/>
      <c r="AKD1867" s="401"/>
      <c r="AKE1867" s="401"/>
      <c r="AKF1867" s="401"/>
      <c r="AKG1867" s="401"/>
      <c r="AKH1867" s="401"/>
      <c r="AKI1867" s="401"/>
      <c r="AKJ1867" s="401"/>
      <c r="AKK1867" s="401"/>
      <c r="AKL1867" s="401"/>
      <c r="AKM1867" s="401"/>
      <c r="AKN1867" s="401"/>
      <c r="AKO1867" s="401"/>
      <c r="AKP1867" s="401"/>
      <c r="AKQ1867" s="401"/>
      <c r="AKR1867" s="401"/>
      <c r="AKS1867" s="401"/>
      <c r="AKT1867" s="401"/>
      <c r="AKU1867" s="401"/>
      <c r="AKV1867" s="401"/>
      <c r="AKW1867" s="401"/>
      <c r="AKX1867" s="401"/>
      <c r="AKY1867" s="401"/>
      <c r="AKZ1867" s="401"/>
      <c r="ALA1867" s="401"/>
      <c r="ALB1867" s="401"/>
      <c r="ALC1867" s="401"/>
      <c r="ALD1867" s="401"/>
      <c r="ALE1867" s="401"/>
      <c r="ALF1867" s="401"/>
      <c r="ALG1867" s="401"/>
      <c r="ALH1867" s="401"/>
      <c r="ALI1867" s="401"/>
      <c r="ALJ1867" s="401"/>
      <c r="ALK1867" s="401"/>
      <c r="ALL1867" s="401"/>
      <c r="ALM1867" s="401"/>
      <c r="ALN1867" s="401"/>
      <c r="ALO1867" s="401"/>
      <c r="ALP1867" s="401"/>
      <c r="ALQ1867" s="401"/>
      <c r="ALR1867" s="401"/>
      <c r="ALS1867" s="401"/>
      <c r="ALT1867" s="401"/>
      <c r="ALU1867" s="401"/>
      <c r="ALV1867" s="401"/>
      <c r="ALW1867" s="401"/>
      <c r="ALX1867" s="401"/>
      <c r="ALY1867" s="401"/>
      <c r="ALZ1867" s="401"/>
      <c r="AMA1867" s="401"/>
      <c r="AMB1867" s="401"/>
      <c r="AMC1867" s="401"/>
      <c r="AMD1867" s="401"/>
      <c r="AME1867" s="401"/>
      <c r="AMF1867" s="401"/>
      <c r="AMG1867" s="401"/>
      <c r="AMH1867" s="401"/>
      <c r="AMI1867" s="401"/>
      <c r="AMJ1867" s="401"/>
      <c r="AMK1867" s="401"/>
      <c r="AML1867" s="401"/>
      <c r="AMM1867" s="401"/>
      <c r="AMN1867" s="401"/>
      <c r="AMO1867" s="401"/>
      <c r="AMP1867" s="401"/>
      <c r="AMQ1867" s="401"/>
      <c r="AMR1867" s="401"/>
      <c r="AMS1867" s="401"/>
      <c r="AMT1867" s="401"/>
      <c r="AMU1867" s="401"/>
      <c r="AMV1867" s="401"/>
      <c r="AMW1867" s="401"/>
      <c r="AMX1867" s="401"/>
      <c r="AMY1867" s="401"/>
      <c r="AMZ1867" s="401"/>
      <c r="ANA1867" s="401"/>
      <c r="ANB1867" s="401"/>
      <c r="ANC1867" s="401"/>
      <c r="AND1867" s="401"/>
      <c r="ANE1867" s="401"/>
      <c r="ANF1867" s="401"/>
      <c r="ANG1867" s="401"/>
      <c r="ANH1867" s="401"/>
      <c r="ANI1867" s="401"/>
      <c r="ANJ1867" s="401"/>
      <c r="ANK1867" s="401"/>
      <c r="ANL1867" s="401"/>
      <c r="ANM1867" s="401"/>
      <c r="ANN1867" s="401"/>
      <c r="ANO1867" s="401"/>
      <c r="ANP1867" s="401"/>
      <c r="ANQ1867" s="401"/>
      <c r="ANR1867" s="401"/>
      <c r="ANS1867" s="401"/>
      <c r="ANT1867" s="401"/>
      <c r="ANU1867" s="401"/>
      <c r="ANV1867" s="401"/>
      <c r="ANW1867" s="401"/>
      <c r="ANX1867" s="401"/>
      <c r="ANY1867" s="401"/>
      <c r="ANZ1867" s="401"/>
      <c r="AOA1867" s="401"/>
      <c r="AOB1867" s="401"/>
      <c r="AOC1867" s="401"/>
      <c r="AOD1867" s="401"/>
      <c r="AOE1867" s="401"/>
      <c r="AOF1867" s="401"/>
      <c r="AOG1867" s="401"/>
      <c r="AOH1867" s="401"/>
      <c r="AOI1867" s="401"/>
      <c r="AOJ1867" s="401"/>
      <c r="AOK1867" s="401"/>
      <c r="AOL1867" s="401"/>
      <c r="AOM1867" s="401"/>
      <c r="AON1867" s="401"/>
      <c r="AOO1867" s="401"/>
      <c r="AOP1867" s="401"/>
      <c r="AOQ1867" s="401"/>
      <c r="AOR1867" s="401"/>
      <c r="AOS1867" s="401"/>
      <c r="AOT1867" s="401"/>
      <c r="AOU1867" s="401"/>
      <c r="AOV1867" s="401"/>
      <c r="AOW1867" s="401"/>
      <c r="AOX1867" s="401"/>
      <c r="AOY1867" s="401"/>
      <c r="AOZ1867" s="401"/>
      <c r="APA1867" s="401"/>
      <c r="APB1867" s="401"/>
      <c r="APC1867" s="401"/>
      <c r="APD1867" s="401"/>
      <c r="APE1867" s="401"/>
      <c r="APF1867" s="401"/>
      <c r="APG1867" s="401"/>
      <c r="APH1867" s="401"/>
      <c r="API1867" s="401"/>
      <c r="APJ1867" s="401"/>
      <c r="APK1867" s="401"/>
      <c r="APL1867" s="401"/>
      <c r="APM1867" s="401"/>
      <c r="APN1867" s="401"/>
      <c r="APO1867" s="401"/>
      <c r="APP1867" s="401"/>
      <c r="APQ1867" s="401"/>
      <c r="APR1867" s="401"/>
      <c r="APS1867" s="401"/>
      <c r="APT1867" s="401"/>
      <c r="APU1867" s="401"/>
      <c r="APV1867" s="401"/>
      <c r="APW1867" s="401"/>
      <c r="APX1867" s="401"/>
      <c r="APY1867" s="401"/>
      <c r="APZ1867" s="401"/>
      <c r="AQA1867" s="401"/>
      <c r="AQB1867" s="401"/>
      <c r="AQC1867" s="401"/>
      <c r="AQD1867" s="401"/>
      <c r="AQE1867" s="401"/>
      <c r="AQF1867" s="401"/>
      <c r="AQG1867" s="401"/>
      <c r="AQH1867" s="401"/>
      <c r="AQI1867" s="401"/>
      <c r="AQJ1867" s="401"/>
      <c r="AQK1867" s="401"/>
      <c r="AQL1867" s="401"/>
      <c r="AQM1867" s="401"/>
      <c r="AQN1867" s="401"/>
      <c r="AQO1867" s="401"/>
      <c r="AQP1867" s="401"/>
      <c r="AQQ1867" s="401"/>
      <c r="AQR1867" s="401"/>
      <c r="AQS1867" s="401"/>
      <c r="AQT1867" s="401"/>
      <c r="AQU1867" s="401"/>
      <c r="AQV1867" s="401"/>
      <c r="AQW1867" s="401"/>
      <c r="AQX1867" s="401"/>
      <c r="AQY1867" s="401"/>
      <c r="AQZ1867" s="401"/>
      <c r="ARA1867" s="401"/>
      <c r="ARB1867" s="401"/>
      <c r="ARC1867" s="401"/>
      <c r="ARD1867" s="401"/>
      <c r="ARE1867" s="401"/>
      <c r="ARF1867" s="401"/>
      <c r="ARG1867" s="401"/>
      <c r="ARH1867" s="401"/>
      <c r="ARI1867" s="401"/>
      <c r="ARJ1867" s="401"/>
      <c r="ARK1867" s="401"/>
      <c r="ARL1867" s="401"/>
      <c r="ARM1867" s="401"/>
      <c r="ARN1867" s="401"/>
      <c r="ARO1867" s="401"/>
      <c r="ARP1867" s="401"/>
      <c r="ARQ1867" s="401"/>
      <c r="ARR1867" s="401"/>
      <c r="ARS1867" s="401"/>
      <c r="ART1867" s="401"/>
      <c r="ARU1867" s="401"/>
      <c r="ARV1867" s="401"/>
      <c r="ARW1867" s="401"/>
      <c r="ARX1867" s="401"/>
      <c r="ARY1867" s="401"/>
      <c r="ARZ1867" s="401"/>
      <c r="ASA1867" s="401"/>
      <c r="ASB1867" s="401"/>
      <c r="ASC1867" s="401"/>
      <c r="ASD1867" s="401"/>
      <c r="ASE1867" s="401"/>
      <c r="ASF1867" s="401"/>
      <c r="ASG1867" s="401"/>
      <c r="ASH1867" s="401"/>
      <c r="ASI1867" s="401"/>
      <c r="ASJ1867" s="401"/>
      <c r="ASK1867" s="401"/>
      <c r="ASL1867" s="401"/>
      <c r="ASM1867" s="401"/>
      <c r="ASN1867" s="401"/>
      <c r="ASO1867" s="401"/>
      <c r="ASP1867" s="401"/>
      <c r="ASQ1867" s="401"/>
      <c r="ASR1867" s="401"/>
      <c r="ASS1867" s="401"/>
      <c r="AST1867" s="401"/>
      <c r="ASU1867" s="401"/>
      <c r="ASV1867" s="401"/>
      <c r="ASW1867" s="401"/>
      <c r="ASX1867" s="401"/>
      <c r="ASY1867" s="401"/>
      <c r="ASZ1867" s="401"/>
      <c r="ATA1867" s="401"/>
      <c r="ATB1867" s="401"/>
      <c r="ATC1867" s="401"/>
      <c r="ATD1867" s="401"/>
      <c r="ATE1867" s="401"/>
      <c r="ATF1867" s="401"/>
      <c r="ATG1867" s="401"/>
      <c r="ATH1867" s="401"/>
      <c r="ATI1867" s="401"/>
      <c r="ATJ1867" s="401"/>
      <c r="ATK1867" s="401"/>
      <c r="ATL1867" s="401"/>
      <c r="ATM1867" s="401"/>
      <c r="ATN1867" s="401"/>
      <c r="ATO1867" s="401"/>
      <c r="ATP1867" s="401"/>
      <c r="ATQ1867" s="401"/>
      <c r="ATR1867" s="401"/>
      <c r="ATS1867" s="401"/>
      <c r="ATT1867" s="401"/>
      <c r="ATU1867" s="401"/>
      <c r="ATV1867" s="401"/>
      <c r="ATW1867" s="401"/>
      <c r="ATX1867" s="401"/>
      <c r="ATY1867" s="401"/>
      <c r="ATZ1867" s="401"/>
      <c r="AUA1867" s="401"/>
      <c r="AUB1867" s="401"/>
      <c r="AUC1867" s="401"/>
      <c r="AUD1867" s="401"/>
      <c r="AUE1867" s="401"/>
      <c r="AUF1867" s="401"/>
      <c r="AUG1867" s="401"/>
      <c r="AUH1867" s="401"/>
      <c r="AUI1867" s="401"/>
      <c r="AUJ1867" s="401"/>
      <c r="AUK1867" s="401"/>
      <c r="AUL1867" s="401"/>
      <c r="AUM1867" s="401"/>
      <c r="AUN1867" s="401"/>
      <c r="AUO1867" s="401"/>
      <c r="AUP1867" s="401"/>
      <c r="AUQ1867" s="401"/>
      <c r="AUR1867" s="401"/>
      <c r="AUS1867" s="401"/>
      <c r="AUT1867" s="401"/>
      <c r="AUU1867" s="401"/>
      <c r="AUV1867" s="401"/>
      <c r="AUW1867" s="401"/>
      <c r="AUX1867" s="401"/>
      <c r="AUY1867" s="401"/>
      <c r="AUZ1867" s="401"/>
      <c r="AVA1867" s="401"/>
      <c r="AVB1867" s="401"/>
      <c r="AVC1867" s="401"/>
      <c r="AVD1867" s="401"/>
      <c r="AVE1867" s="401"/>
      <c r="AVF1867" s="401"/>
      <c r="AVG1867" s="401"/>
      <c r="AVH1867" s="401"/>
      <c r="AVI1867" s="401"/>
      <c r="AVJ1867" s="401"/>
      <c r="AVK1867" s="401"/>
      <c r="AVL1867" s="401"/>
      <c r="AVM1867" s="401"/>
      <c r="AVN1867" s="401"/>
      <c r="AVO1867" s="401"/>
      <c r="AVP1867" s="401"/>
      <c r="AVQ1867" s="401"/>
      <c r="AVR1867" s="401"/>
      <c r="AVS1867" s="401"/>
      <c r="AVT1867" s="401"/>
      <c r="AVU1867" s="401"/>
      <c r="AVV1867" s="401"/>
      <c r="AVW1867" s="401"/>
      <c r="AVX1867" s="401"/>
      <c r="AVY1867" s="401"/>
      <c r="AVZ1867" s="401"/>
      <c r="AWA1867" s="401"/>
      <c r="AWB1867" s="401"/>
      <c r="AWC1867" s="401"/>
      <c r="AWD1867" s="401"/>
      <c r="AWE1867" s="401"/>
      <c r="AWF1867" s="401"/>
      <c r="AWG1867" s="401"/>
      <c r="AWH1867" s="401"/>
      <c r="AWI1867" s="401"/>
      <c r="AWJ1867" s="401"/>
      <c r="AWK1867" s="401"/>
      <c r="AWL1867" s="401"/>
      <c r="AWM1867" s="401"/>
      <c r="AWN1867" s="401"/>
      <c r="AWO1867" s="401"/>
      <c r="AWP1867" s="401"/>
      <c r="AWQ1867" s="401"/>
      <c r="AWR1867" s="401"/>
      <c r="AWS1867" s="401"/>
      <c r="AWT1867" s="401"/>
      <c r="AWU1867" s="401"/>
      <c r="AWV1867" s="401"/>
      <c r="AWW1867" s="401"/>
      <c r="AWX1867" s="401"/>
      <c r="AWY1867" s="401"/>
      <c r="AWZ1867" s="401"/>
      <c r="AXA1867" s="401"/>
      <c r="AXB1867" s="401"/>
      <c r="AXC1867" s="401"/>
      <c r="AXD1867" s="401"/>
      <c r="AXE1867" s="401"/>
      <c r="AXF1867" s="401"/>
      <c r="AXG1867" s="401"/>
      <c r="AXH1867" s="401"/>
      <c r="AXI1867" s="401"/>
      <c r="AXJ1867" s="401"/>
      <c r="AXK1867" s="401"/>
      <c r="AXL1867" s="401"/>
      <c r="AXM1867" s="401"/>
      <c r="AXN1867" s="401"/>
      <c r="AXO1867" s="401"/>
      <c r="AXP1867" s="401"/>
      <c r="AXQ1867" s="401"/>
      <c r="AXR1867" s="401"/>
      <c r="AXS1867" s="401"/>
      <c r="AXT1867" s="401"/>
      <c r="AXU1867" s="401"/>
      <c r="AXV1867" s="401"/>
      <c r="AXW1867" s="401"/>
      <c r="AXX1867" s="401"/>
      <c r="AXY1867" s="401"/>
      <c r="AXZ1867" s="401"/>
      <c r="AYA1867" s="401"/>
      <c r="AYB1867" s="401"/>
      <c r="AYC1867" s="401"/>
      <c r="AYD1867" s="401"/>
      <c r="AYE1867" s="401"/>
      <c r="AYF1867" s="401"/>
      <c r="AYG1867" s="401"/>
      <c r="AYH1867" s="401"/>
      <c r="AYI1867" s="401"/>
      <c r="AYJ1867" s="401"/>
      <c r="AYK1867" s="401"/>
      <c r="AYL1867" s="401"/>
      <c r="AYM1867" s="401"/>
      <c r="AYN1867" s="401"/>
      <c r="AYO1867" s="401"/>
      <c r="AYP1867" s="401"/>
      <c r="AYQ1867" s="401"/>
      <c r="AYR1867" s="401"/>
      <c r="AYS1867" s="401"/>
      <c r="AYT1867" s="401"/>
      <c r="AYU1867" s="401"/>
      <c r="AYV1867" s="401"/>
      <c r="AYW1867" s="401"/>
      <c r="AYX1867" s="401"/>
      <c r="AYY1867" s="401"/>
      <c r="AYZ1867" s="401"/>
      <c r="AZA1867" s="401"/>
      <c r="AZB1867" s="401"/>
      <c r="AZC1867" s="401"/>
      <c r="AZD1867" s="401"/>
      <c r="AZE1867" s="401"/>
      <c r="AZF1867" s="401"/>
      <c r="AZG1867" s="401"/>
      <c r="AZH1867" s="401"/>
      <c r="AZI1867" s="401"/>
      <c r="AZJ1867" s="401"/>
      <c r="AZK1867" s="401"/>
      <c r="AZL1867" s="401"/>
      <c r="AZM1867" s="401"/>
      <c r="AZN1867" s="401"/>
      <c r="AZO1867" s="401"/>
      <c r="AZP1867" s="401"/>
      <c r="AZQ1867" s="401"/>
      <c r="AZR1867" s="401"/>
      <c r="AZS1867" s="401"/>
      <c r="AZT1867" s="401"/>
      <c r="AZU1867" s="401"/>
      <c r="AZV1867" s="401"/>
      <c r="AZW1867" s="401"/>
      <c r="AZX1867" s="401"/>
      <c r="AZY1867" s="401"/>
      <c r="AZZ1867" s="401"/>
      <c r="BAA1867" s="401"/>
      <c r="BAB1867" s="401"/>
      <c r="BAC1867" s="401"/>
      <c r="BAD1867" s="401"/>
      <c r="BAE1867" s="401"/>
      <c r="BAF1867" s="401"/>
      <c r="BAG1867" s="401"/>
      <c r="BAH1867" s="401"/>
      <c r="BAI1867" s="401"/>
      <c r="BAJ1867" s="401"/>
      <c r="BAK1867" s="401"/>
      <c r="BAL1867" s="401"/>
      <c r="BAM1867" s="401"/>
      <c r="BAN1867" s="401"/>
      <c r="BAO1867" s="401"/>
      <c r="BAP1867" s="401"/>
      <c r="BAQ1867" s="401"/>
      <c r="BAR1867" s="401"/>
      <c r="BAS1867" s="401"/>
      <c r="BAT1867" s="401"/>
      <c r="BAU1867" s="401"/>
      <c r="BAV1867" s="401"/>
      <c r="BAW1867" s="401"/>
      <c r="BAX1867" s="401"/>
      <c r="BAY1867" s="401"/>
      <c r="BAZ1867" s="401"/>
      <c r="BBA1867" s="401"/>
      <c r="BBB1867" s="401"/>
      <c r="BBC1867" s="401"/>
      <c r="BBD1867" s="401"/>
      <c r="BBE1867" s="401"/>
      <c r="BBF1867" s="401"/>
      <c r="BBG1867" s="401"/>
      <c r="BBH1867" s="401"/>
      <c r="BBI1867" s="401"/>
      <c r="BBJ1867" s="401"/>
      <c r="BBK1867" s="401"/>
      <c r="BBL1867" s="401"/>
      <c r="BBM1867" s="401"/>
      <c r="BBN1867" s="401"/>
      <c r="BBO1867" s="401"/>
      <c r="BBP1867" s="401"/>
      <c r="BBQ1867" s="401"/>
      <c r="BBR1867" s="401"/>
      <c r="BBS1867" s="401"/>
      <c r="BBT1867" s="401"/>
      <c r="BBU1867" s="401"/>
      <c r="BBV1867" s="401"/>
      <c r="BBW1867" s="401"/>
      <c r="BBX1867" s="401"/>
      <c r="BBY1867" s="401"/>
      <c r="BBZ1867" s="401"/>
      <c r="BCA1867" s="401"/>
      <c r="BCB1867" s="401"/>
      <c r="BCC1867" s="401"/>
      <c r="BCD1867" s="401"/>
      <c r="BCE1867" s="401"/>
      <c r="BCF1867" s="401"/>
      <c r="BCG1867" s="401"/>
      <c r="BCH1867" s="401"/>
      <c r="BCI1867" s="401"/>
      <c r="BCJ1867" s="401"/>
      <c r="BCK1867" s="401"/>
      <c r="BCL1867" s="401"/>
      <c r="BCM1867" s="401"/>
      <c r="BCN1867" s="401"/>
      <c r="BCO1867" s="401"/>
      <c r="BCP1867" s="401"/>
      <c r="BCQ1867" s="401"/>
      <c r="BCR1867" s="401"/>
      <c r="BCS1867" s="401"/>
      <c r="BCT1867" s="401"/>
      <c r="BCU1867" s="401"/>
      <c r="BCV1867" s="401"/>
      <c r="BCW1867" s="401"/>
      <c r="BCX1867" s="401"/>
      <c r="BCY1867" s="401"/>
      <c r="BCZ1867" s="401"/>
      <c r="BDA1867" s="401"/>
      <c r="BDB1867" s="401"/>
      <c r="BDC1867" s="401"/>
      <c r="BDD1867" s="401"/>
      <c r="BDE1867" s="401"/>
      <c r="BDF1867" s="401"/>
      <c r="BDG1867" s="401"/>
      <c r="BDH1867" s="401"/>
      <c r="BDI1867" s="401"/>
      <c r="BDJ1867" s="401"/>
      <c r="BDK1867" s="401"/>
      <c r="BDL1867" s="401"/>
      <c r="BDM1867" s="401"/>
      <c r="BDN1867" s="401"/>
      <c r="BDO1867" s="401"/>
      <c r="BDP1867" s="401"/>
      <c r="BDQ1867" s="401"/>
      <c r="BDR1867" s="401"/>
      <c r="BDS1867" s="401"/>
      <c r="BDT1867" s="401"/>
      <c r="BDU1867" s="401"/>
      <c r="BDV1867" s="401"/>
      <c r="BDW1867" s="401"/>
      <c r="BDX1867" s="401"/>
      <c r="BDY1867" s="401"/>
      <c r="BDZ1867" s="401"/>
      <c r="BEA1867" s="401"/>
      <c r="BEB1867" s="401"/>
      <c r="BEC1867" s="401"/>
      <c r="BED1867" s="401"/>
      <c r="BEE1867" s="401"/>
      <c r="BEF1867" s="401"/>
      <c r="BEG1867" s="401"/>
      <c r="BEH1867" s="401"/>
      <c r="BEI1867" s="401"/>
      <c r="BEJ1867" s="401"/>
      <c r="BEK1867" s="401"/>
      <c r="BEL1867" s="401"/>
      <c r="BEM1867" s="401"/>
      <c r="BEN1867" s="401"/>
      <c r="BEO1867" s="401"/>
      <c r="BEP1867" s="401"/>
      <c r="BEQ1867" s="401"/>
      <c r="BER1867" s="401"/>
      <c r="BES1867" s="401"/>
      <c r="BET1867" s="401"/>
      <c r="BEU1867" s="401"/>
      <c r="BEV1867" s="401"/>
      <c r="BEW1867" s="401"/>
      <c r="BEX1867" s="401"/>
      <c r="BEY1867" s="401"/>
      <c r="BEZ1867" s="401"/>
      <c r="BFA1867" s="401"/>
      <c r="BFB1867" s="401"/>
      <c r="BFC1867" s="401"/>
      <c r="BFD1867" s="401"/>
      <c r="BFE1867" s="401"/>
      <c r="BFF1867" s="401"/>
      <c r="BFG1867" s="401"/>
      <c r="BFH1867" s="401"/>
      <c r="BFI1867" s="401"/>
      <c r="BFJ1867" s="401"/>
      <c r="BFK1867" s="401"/>
      <c r="BFL1867" s="401"/>
      <c r="BFM1867" s="401"/>
      <c r="BFN1867" s="401"/>
      <c r="BFO1867" s="401"/>
      <c r="BFP1867" s="401"/>
      <c r="BFQ1867" s="401"/>
      <c r="BFR1867" s="401"/>
      <c r="BFS1867" s="401"/>
      <c r="BFT1867" s="401"/>
      <c r="BFU1867" s="401"/>
      <c r="BFV1867" s="401"/>
      <c r="BFW1867" s="401"/>
      <c r="BFX1867" s="401"/>
      <c r="BFY1867" s="401"/>
      <c r="BFZ1867" s="401"/>
      <c r="BGA1867" s="401"/>
      <c r="BGB1867" s="401"/>
      <c r="BGC1867" s="401"/>
      <c r="BGD1867" s="401"/>
      <c r="BGE1867" s="401"/>
      <c r="BGF1867" s="401"/>
      <c r="BGG1867" s="401"/>
      <c r="BGH1867" s="401"/>
      <c r="BGI1867" s="401"/>
      <c r="BGJ1867" s="401"/>
      <c r="BGK1867" s="401"/>
      <c r="BGL1867" s="401"/>
      <c r="BGM1867" s="401"/>
      <c r="BGN1867" s="401"/>
      <c r="BGO1867" s="401"/>
      <c r="BGP1867" s="401"/>
      <c r="BGQ1867" s="401"/>
      <c r="BGR1867" s="401"/>
      <c r="BGS1867" s="401"/>
      <c r="BGT1867" s="401"/>
      <c r="BGU1867" s="401"/>
      <c r="BGV1867" s="401"/>
      <c r="BGW1867" s="401"/>
      <c r="BGX1867" s="401"/>
      <c r="BGY1867" s="401"/>
      <c r="BGZ1867" s="401"/>
      <c r="BHA1867" s="401"/>
      <c r="BHB1867" s="401"/>
      <c r="BHC1867" s="401"/>
      <c r="BHD1867" s="401"/>
      <c r="BHE1867" s="401"/>
      <c r="BHF1867" s="401"/>
      <c r="BHG1867" s="401"/>
      <c r="BHH1867" s="401"/>
      <c r="BHI1867" s="401"/>
      <c r="BHJ1867" s="401"/>
      <c r="BHK1867" s="401"/>
      <c r="BHL1867" s="401"/>
      <c r="BHM1867" s="401"/>
      <c r="BHN1867" s="401"/>
      <c r="BHO1867" s="401"/>
      <c r="BHP1867" s="401"/>
      <c r="BHQ1867" s="401"/>
      <c r="BHR1867" s="401"/>
      <c r="BHS1867" s="401"/>
      <c r="BHT1867" s="401"/>
      <c r="BHU1867" s="401"/>
      <c r="BHV1867" s="401"/>
      <c r="BHW1867" s="401"/>
      <c r="BHX1867" s="401"/>
      <c r="BHY1867" s="401"/>
      <c r="BHZ1867" s="401"/>
      <c r="BIA1867" s="401"/>
      <c r="BIB1867" s="401"/>
      <c r="BIC1867" s="401"/>
      <c r="BID1867" s="401"/>
      <c r="BIE1867" s="401"/>
      <c r="BIF1867" s="401"/>
      <c r="BIG1867" s="401"/>
      <c r="BIH1867" s="401"/>
      <c r="BII1867" s="401"/>
      <c r="BIJ1867" s="401"/>
      <c r="BIK1867" s="401"/>
      <c r="BIL1867" s="401"/>
      <c r="BIM1867" s="401"/>
      <c r="BIN1867" s="401"/>
      <c r="BIO1867" s="401"/>
      <c r="BIP1867" s="401"/>
      <c r="BIQ1867" s="401"/>
      <c r="BIR1867" s="401"/>
      <c r="BIS1867" s="401"/>
      <c r="BIT1867" s="401"/>
      <c r="BIU1867" s="401"/>
      <c r="BIV1867" s="401"/>
      <c r="BIW1867" s="401"/>
      <c r="BIX1867" s="401"/>
      <c r="BIY1867" s="401"/>
      <c r="BIZ1867" s="401"/>
      <c r="BJA1867" s="401"/>
      <c r="BJB1867" s="401"/>
      <c r="BJC1867" s="401"/>
      <c r="BJD1867" s="401"/>
      <c r="BJE1867" s="401"/>
      <c r="BJF1867" s="401"/>
      <c r="BJG1867" s="401"/>
      <c r="BJH1867" s="401"/>
      <c r="BJI1867" s="401"/>
      <c r="BJJ1867" s="401"/>
      <c r="BJK1867" s="401"/>
      <c r="BJL1867" s="401"/>
      <c r="BJM1867" s="401"/>
      <c r="BJN1867" s="401"/>
      <c r="BJO1867" s="401"/>
      <c r="BJP1867" s="401"/>
      <c r="BJQ1867" s="401"/>
      <c r="BJR1867" s="401"/>
      <c r="BJS1867" s="401"/>
      <c r="BJT1867" s="401"/>
      <c r="BJU1867" s="401"/>
      <c r="BJV1867" s="401"/>
      <c r="BJW1867" s="401"/>
      <c r="BJX1867" s="401"/>
      <c r="BJY1867" s="401"/>
      <c r="BJZ1867" s="401"/>
      <c r="BKA1867" s="401"/>
      <c r="BKB1867" s="401"/>
      <c r="BKC1867" s="401"/>
      <c r="BKD1867" s="401"/>
      <c r="BKE1867" s="401"/>
      <c r="BKF1867" s="401"/>
      <c r="BKG1867" s="401"/>
      <c r="BKH1867" s="401"/>
      <c r="BKI1867" s="401"/>
      <c r="BKJ1867" s="401"/>
      <c r="BKK1867" s="401"/>
      <c r="BKL1867" s="401"/>
      <c r="BKM1867" s="401"/>
      <c r="BKN1867" s="401"/>
      <c r="BKO1867" s="401"/>
      <c r="BKP1867" s="401"/>
      <c r="BKQ1867" s="401"/>
      <c r="BKR1867" s="401"/>
      <c r="BKS1867" s="401"/>
      <c r="BKT1867" s="401"/>
      <c r="BKU1867" s="401"/>
      <c r="BKV1867" s="401"/>
      <c r="BKW1867" s="401"/>
      <c r="BKX1867" s="401"/>
      <c r="BKY1867" s="401"/>
      <c r="BKZ1867" s="401"/>
      <c r="BLA1867" s="401"/>
      <c r="BLB1867" s="401"/>
      <c r="BLC1867" s="401"/>
      <c r="BLD1867" s="401"/>
      <c r="BLE1867" s="401"/>
      <c r="BLF1867" s="401"/>
      <c r="BLG1867" s="401"/>
      <c r="BLH1867" s="401"/>
      <c r="BLI1867" s="401"/>
      <c r="BLJ1867" s="401"/>
      <c r="BLK1867" s="401"/>
      <c r="BLL1867" s="401"/>
      <c r="BLM1867" s="401"/>
      <c r="BLN1867" s="401"/>
      <c r="BLO1867" s="401"/>
      <c r="BLP1867" s="401"/>
      <c r="BLQ1867" s="401"/>
      <c r="BLR1867" s="401"/>
      <c r="BLS1867" s="401"/>
      <c r="BLT1867" s="401"/>
      <c r="BLU1867" s="401"/>
      <c r="BLV1867" s="401"/>
      <c r="BLW1867" s="401"/>
      <c r="BLX1867" s="401"/>
      <c r="BLY1867" s="401"/>
      <c r="BLZ1867" s="401"/>
      <c r="BMA1867" s="401"/>
      <c r="BMB1867" s="401"/>
      <c r="BMC1867" s="401"/>
      <c r="BMD1867" s="401"/>
      <c r="BME1867" s="401"/>
      <c r="BMF1867" s="401"/>
      <c r="BMG1867" s="401"/>
      <c r="BMH1867" s="401"/>
      <c r="BMI1867" s="401"/>
      <c r="BMJ1867" s="401"/>
      <c r="BMK1867" s="401"/>
      <c r="BML1867" s="401"/>
      <c r="BMM1867" s="401"/>
      <c r="BMN1867" s="401"/>
      <c r="BMO1867" s="401"/>
      <c r="BMP1867" s="401"/>
      <c r="BMQ1867" s="401"/>
      <c r="BMR1867" s="401"/>
      <c r="BMS1867" s="401"/>
      <c r="BMT1867" s="401"/>
      <c r="BMU1867" s="401"/>
      <c r="BMV1867" s="401"/>
      <c r="BMW1867" s="401"/>
      <c r="BMX1867" s="401"/>
      <c r="BMY1867" s="401"/>
      <c r="BMZ1867" s="401"/>
      <c r="BNA1867" s="401"/>
      <c r="BNB1867" s="401"/>
      <c r="BNC1867" s="401"/>
      <c r="BND1867" s="401"/>
      <c r="BNE1867" s="401"/>
      <c r="BNF1867" s="401"/>
      <c r="BNG1867" s="401"/>
      <c r="BNH1867" s="401"/>
      <c r="BNI1867" s="401"/>
      <c r="BNJ1867" s="401"/>
      <c r="BNK1867" s="401"/>
      <c r="BNL1867" s="401"/>
      <c r="BNM1867" s="401"/>
      <c r="BNN1867" s="401"/>
      <c r="BNO1867" s="401"/>
      <c r="BNP1867" s="401"/>
      <c r="BNQ1867" s="401"/>
      <c r="BNR1867" s="401"/>
      <c r="BNS1867" s="401"/>
      <c r="BNT1867" s="401"/>
      <c r="BNU1867" s="401"/>
      <c r="BNV1867" s="401"/>
      <c r="BNW1867" s="401"/>
      <c r="BNX1867" s="401"/>
      <c r="BNY1867" s="401"/>
      <c r="BNZ1867" s="401"/>
      <c r="BOA1867" s="401"/>
      <c r="BOB1867" s="401"/>
      <c r="BOC1867" s="401"/>
      <c r="BOD1867" s="401"/>
      <c r="BOE1867" s="401"/>
      <c r="BOF1867" s="401"/>
      <c r="BOG1867" s="401"/>
      <c r="BOH1867" s="401"/>
      <c r="BOI1867" s="401"/>
      <c r="BOJ1867" s="401"/>
      <c r="BOK1867" s="401"/>
      <c r="BOL1867" s="401"/>
      <c r="BOM1867" s="401"/>
      <c r="BON1867" s="401"/>
      <c r="BOO1867" s="401"/>
      <c r="BOP1867" s="401"/>
      <c r="BOQ1867" s="401"/>
      <c r="BOR1867" s="401"/>
      <c r="BOS1867" s="401"/>
      <c r="BOT1867" s="401"/>
      <c r="BOU1867" s="401"/>
      <c r="BOV1867" s="401"/>
      <c r="BOW1867" s="401"/>
      <c r="BOX1867" s="401"/>
      <c r="BOY1867" s="401"/>
      <c r="BOZ1867" s="401"/>
      <c r="BPA1867" s="401"/>
      <c r="BPB1867" s="401"/>
      <c r="BPC1867" s="401"/>
      <c r="BPD1867" s="401"/>
      <c r="BPE1867" s="401"/>
      <c r="BPF1867" s="401"/>
      <c r="BPG1867" s="401"/>
      <c r="BPH1867" s="401"/>
      <c r="BPI1867" s="401"/>
      <c r="BPJ1867" s="401"/>
      <c r="BPK1867" s="401"/>
      <c r="BPL1867" s="401"/>
      <c r="BPM1867" s="401"/>
      <c r="BPN1867" s="401"/>
      <c r="BPO1867" s="401"/>
      <c r="BPP1867" s="401"/>
      <c r="BPQ1867" s="401"/>
      <c r="BPR1867" s="401"/>
      <c r="BPS1867" s="401"/>
      <c r="BPT1867" s="401"/>
      <c r="BPU1867" s="401"/>
      <c r="BPV1867" s="401"/>
      <c r="BPW1867" s="401"/>
      <c r="BPX1867" s="401"/>
      <c r="BPY1867" s="401"/>
      <c r="BPZ1867" s="401"/>
      <c r="BQA1867" s="401"/>
      <c r="BQB1867" s="401"/>
      <c r="BQC1867" s="401"/>
      <c r="BQD1867" s="401"/>
      <c r="BQE1867" s="401"/>
      <c r="BQF1867" s="401"/>
      <c r="BQG1867" s="401"/>
      <c r="BQH1867" s="401"/>
      <c r="BQI1867" s="401"/>
      <c r="BQJ1867" s="401"/>
      <c r="BQK1867" s="401"/>
      <c r="BQL1867" s="401"/>
      <c r="BQM1867" s="401"/>
      <c r="BQN1867" s="401"/>
      <c r="BQO1867" s="401"/>
      <c r="BQP1867" s="401"/>
      <c r="BQQ1867" s="401"/>
      <c r="BQR1867" s="401"/>
      <c r="BQS1867" s="401"/>
      <c r="BQT1867" s="401"/>
      <c r="BQU1867" s="401"/>
      <c r="BQV1867" s="401"/>
      <c r="BQW1867" s="401"/>
      <c r="BQX1867" s="401"/>
      <c r="BQY1867" s="401"/>
      <c r="BQZ1867" s="401"/>
      <c r="BRA1867" s="401"/>
      <c r="BRB1867" s="401"/>
      <c r="BRC1867" s="401"/>
      <c r="BRD1867" s="401"/>
      <c r="BRE1867" s="401"/>
      <c r="BRF1867" s="401"/>
      <c r="BRG1867" s="401"/>
      <c r="BRH1867" s="401"/>
      <c r="BRI1867" s="401"/>
      <c r="BRJ1867" s="401"/>
      <c r="BRK1867" s="401"/>
      <c r="BRL1867" s="401"/>
      <c r="BRM1867" s="401"/>
      <c r="BRN1867" s="401"/>
      <c r="BRO1867" s="401"/>
      <c r="BRP1867" s="401"/>
      <c r="BRQ1867" s="401"/>
      <c r="BRR1867" s="401"/>
      <c r="BRS1867" s="401"/>
      <c r="BRT1867" s="401"/>
      <c r="BRU1867" s="401"/>
      <c r="BRV1867" s="401"/>
      <c r="BRW1867" s="401"/>
      <c r="BRX1867" s="401"/>
      <c r="BRY1867" s="401"/>
      <c r="BRZ1867" s="401"/>
      <c r="BSA1867" s="401"/>
      <c r="BSB1867" s="401"/>
      <c r="BSC1867" s="401"/>
      <c r="BSD1867" s="401"/>
      <c r="BSE1867" s="401"/>
      <c r="BSF1867" s="401"/>
      <c r="BSG1867" s="401"/>
      <c r="BSH1867" s="401"/>
      <c r="BSI1867" s="401"/>
      <c r="BSJ1867" s="401"/>
      <c r="BSK1867" s="401"/>
      <c r="BSL1867" s="401"/>
      <c r="BSM1867" s="401"/>
      <c r="BSN1867" s="401"/>
      <c r="BSO1867" s="401"/>
      <c r="BSP1867" s="401"/>
      <c r="BSQ1867" s="401"/>
      <c r="BSR1867" s="401"/>
      <c r="BSS1867" s="401"/>
      <c r="BST1867" s="401"/>
      <c r="BSU1867" s="401"/>
      <c r="BSV1867" s="401"/>
      <c r="BSW1867" s="401"/>
      <c r="BSX1867" s="401"/>
      <c r="BSY1867" s="401"/>
      <c r="BSZ1867" s="401"/>
      <c r="BTA1867" s="401"/>
      <c r="BTB1867" s="401"/>
      <c r="BTC1867" s="401"/>
      <c r="BTD1867" s="401"/>
      <c r="BTE1867" s="401"/>
      <c r="BTF1867" s="401"/>
      <c r="BTG1867" s="401"/>
      <c r="BTH1867" s="401"/>
      <c r="BTI1867" s="401"/>
      <c r="BTJ1867" s="401"/>
      <c r="BTK1867" s="401"/>
      <c r="BTL1867" s="401"/>
      <c r="BTM1867" s="401"/>
      <c r="BTN1867" s="401"/>
      <c r="BTO1867" s="401"/>
      <c r="BTP1867" s="401"/>
      <c r="BTQ1867" s="401"/>
      <c r="BTR1867" s="401"/>
      <c r="BTS1867" s="401"/>
      <c r="BTT1867" s="401"/>
      <c r="BTU1867" s="401"/>
      <c r="BTV1867" s="401"/>
      <c r="BTW1867" s="401"/>
      <c r="BTX1867" s="401"/>
      <c r="BTY1867" s="401"/>
      <c r="BTZ1867" s="401"/>
      <c r="BUA1867" s="401"/>
      <c r="BUB1867" s="401"/>
      <c r="BUC1867" s="401"/>
      <c r="BUD1867" s="401"/>
      <c r="BUE1867" s="401"/>
      <c r="BUF1867" s="401"/>
      <c r="BUG1867" s="401"/>
      <c r="BUH1867" s="401"/>
      <c r="BUI1867" s="401"/>
      <c r="BUJ1867" s="401"/>
      <c r="BUK1867" s="401"/>
      <c r="BUL1867" s="401"/>
      <c r="BUM1867" s="401"/>
      <c r="BUN1867" s="401"/>
      <c r="BUO1867" s="401"/>
      <c r="BUP1867" s="401"/>
      <c r="BUQ1867" s="401"/>
      <c r="BUR1867" s="401"/>
      <c r="BUS1867" s="401"/>
      <c r="BUT1867" s="401"/>
      <c r="BUU1867" s="401"/>
      <c r="BUV1867" s="401"/>
      <c r="BUW1867" s="401"/>
      <c r="BUX1867" s="401"/>
      <c r="BUY1867" s="401"/>
      <c r="BUZ1867" s="401"/>
      <c r="BVA1867" s="401"/>
      <c r="BVB1867" s="401"/>
      <c r="BVC1867" s="401"/>
      <c r="BVD1867" s="401"/>
      <c r="BVE1867" s="401"/>
      <c r="BVF1867" s="401"/>
      <c r="BVG1867" s="401"/>
      <c r="BVH1867" s="401"/>
      <c r="BVI1867" s="401"/>
      <c r="BVJ1867" s="401"/>
      <c r="BVK1867" s="401"/>
      <c r="BVL1867" s="401"/>
      <c r="BVM1867" s="401"/>
      <c r="BVN1867" s="401"/>
      <c r="BVO1867" s="401"/>
      <c r="BVP1867" s="401"/>
      <c r="BVQ1867" s="401"/>
      <c r="BVR1867" s="401"/>
      <c r="BVS1867" s="401"/>
      <c r="BVT1867" s="401"/>
      <c r="BVU1867" s="401"/>
      <c r="BVV1867" s="401"/>
      <c r="BVW1867" s="401"/>
      <c r="BVX1867" s="401"/>
      <c r="BVY1867" s="401"/>
      <c r="BVZ1867" s="401"/>
      <c r="BWA1867" s="401"/>
      <c r="BWB1867" s="401"/>
      <c r="BWC1867" s="401"/>
      <c r="BWD1867" s="401"/>
      <c r="BWE1867" s="401"/>
      <c r="BWF1867" s="401"/>
      <c r="BWG1867" s="401"/>
      <c r="BWH1867" s="401"/>
      <c r="BWI1867" s="401"/>
      <c r="BWJ1867" s="401"/>
      <c r="BWK1867" s="401"/>
      <c r="BWL1867" s="401"/>
      <c r="BWM1867" s="401"/>
      <c r="BWN1867" s="401"/>
      <c r="BWO1867" s="401"/>
      <c r="BWP1867" s="401"/>
      <c r="BWQ1867" s="401"/>
      <c r="BWR1867" s="401"/>
      <c r="BWS1867" s="401"/>
      <c r="BWT1867" s="401"/>
      <c r="BWU1867" s="401"/>
      <c r="BWV1867" s="401"/>
      <c r="BWW1867" s="401"/>
      <c r="BWX1867" s="401"/>
      <c r="BWY1867" s="401"/>
      <c r="BWZ1867" s="401"/>
      <c r="BXA1867" s="401"/>
      <c r="BXB1867" s="401"/>
      <c r="BXC1867" s="401"/>
      <c r="BXD1867" s="401"/>
      <c r="BXE1867" s="401"/>
      <c r="BXF1867" s="401"/>
      <c r="BXG1867" s="401"/>
      <c r="BXH1867" s="401"/>
      <c r="BXI1867" s="401"/>
      <c r="BXJ1867" s="401"/>
      <c r="BXK1867" s="401"/>
      <c r="BXL1867" s="401"/>
      <c r="BXM1867" s="401"/>
      <c r="BXN1867" s="401"/>
      <c r="BXO1867" s="401"/>
      <c r="BXP1867" s="401"/>
      <c r="BXQ1867" s="401"/>
      <c r="BXR1867" s="401"/>
      <c r="BXS1867" s="401"/>
      <c r="BXT1867" s="401"/>
      <c r="BXU1867" s="401"/>
      <c r="BXV1867" s="401"/>
      <c r="BXW1867" s="401"/>
      <c r="BXX1867" s="401"/>
      <c r="BXY1867" s="401"/>
      <c r="BXZ1867" s="401"/>
      <c r="BYA1867" s="401"/>
      <c r="BYB1867" s="401"/>
      <c r="BYC1867" s="401"/>
      <c r="BYD1867" s="401"/>
      <c r="BYE1867" s="401"/>
      <c r="BYF1867" s="401"/>
      <c r="BYG1867" s="401"/>
      <c r="BYH1867" s="401"/>
      <c r="BYI1867" s="401"/>
      <c r="BYJ1867" s="401"/>
      <c r="BYK1867" s="401"/>
      <c r="BYL1867" s="401"/>
      <c r="BYM1867" s="401"/>
      <c r="BYN1867" s="401"/>
      <c r="BYO1867" s="401"/>
      <c r="BYP1867" s="401"/>
      <c r="BYQ1867" s="401"/>
      <c r="BYR1867" s="401"/>
      <c r="BYS1867" s="401"/>
      <c r="BYT1867" s="401"/>
      <c r="BYU1867" s="401"/>
      <c r="BYV1867" s="401"/>
      <c r="BYW1867" s="401"/>
      <c r="BYX1867" s="401"/>
      <c r="BYY1867" s="401"/>
      <c r="BYZ1867" s="401"/>
      <c r="BZA1867" s="401"/>
      <c r="BZB1867" s="401"/>
      <c r="BZC1867" s="401"/>
      <c r="BZD1867" s="401"/>
      <c r="BZE1867" s="401"/>
      <c r="BZF1867" s="401"/>
      <c r="BZG1867" s="401"/>
      <c r="BZH1867" s="401"/>
      <c r="BZI1867" s="401"/>
      <c r="BZJ1867" s="401"/>
      <c r="BZK1867" s="401"/>
      <c r="BZL1867" s="401"/>
      <c r="BZM1867" s="401"/>
      <c r="BZN1867" s="401"/>
      <c r="BZO1867" s="401"/>
      <c r="BZP1867" s="401"/>
      <c r="BZQ1867" s="401"/>
      <c r="BZR1867" s="401"/>
      <c r="BZS1867" s="401"/>
      <c r="BZT1867" s="401"/>
      <c r="BZU1867" s="401"/>
      <c r="BZV1867" s="401"/>
      <c r="BZW1867" s="401"/>
      <c r="BZX1867" s="401"/>
      <c r="BZY1867" s="401"/>
      <c r="BZZ1867" s="401"/>
      <c r="CAA1867" s="401"/>
      <c r="CAB1867" s="401"/>
      <c r="CAC1867" s="401"/>
      <c r="CAD1867" s="401"/>
      <c r="CAE1867" s="401"/>
      <c r="CAF1867" s="401"/>
      <c r="CAG1867" s="401"/>
      <c r="CAH1867" s="401"/>
      <c r="CAI1867" s="401"/>
      <c r="CAJ1867" s="401"/>
      <c r="CAK1867" s="401"/>
      <c r="CAL1867" s="401"/>
      <c r="CAM1867" s="401"/>
      <c r="CAN1867" s="401"/>
      <c r="CAO1867" s="401"/>
      <c r="CAP1867" s="401"/>
      <c r="CAQ1867" s="401"/>
      <c r="CAR1867" s="401"/>
      <c r="CAS1867" s="401"/>
      <c r="CAT1867" s="401"/>
      <c r="CAU1867" s="401"/>
      <c r="CAV1867" s="401"/>
      <c r="CAW1867" s="401"/>
      <c r="CAX1867" s="401"/>
      <c r="CAY1867" s="401"/>
      <c r="CAZ1867" s="401"/>
      <c r="CBA1867" s="401"/>
      <c r="CBB1867" s="401"/>
      <c r="CBC1867" s="401"/>
      <c r="CBD1867" s="401"/>
      <c r="CBE1867" s="401"/>
      <c r="CBF1867" s="401"/>
      <c r="CBG1867" s="401"/>
      <c r="CBH1867" s="401"/>
      <c r="CBI1867" s="401"/>
      <c r="CBJ1867" s="401"/>
      <c r="CBK1867" s="401"/>
      <c r="CBL1867" s="401"/>
      <c r="CBM1867" s="401"/>
      <c r="CBN1867" s="401"/>
      <c r="CBO1867" s="401"/>
      <c r="CBP1867" s="401"/>
      <c r="CBQ1867" s="401"/>
      <c r="CBR1867" s="401"/>
      <c r="CBS1867" s="401"/>
      <c r="CBT1867" s="401"/>
      <c r="CBU1867" s="401"/>
      <c r="CBV1867" s="401"/>
      <c r="CBW1867" s="401"/>
      <c r="CBX1867" s="401"/>
      <c r="CBY1867" s="401"/>
      <c r="CBZ1867" s="401"/>
      <c r="CCA1867" s="401"/>
      <c r="CCB1867" s="401"/>
      <c r="CCC1867" s="401"/>
      <c r="CCD1867" s="401"/>
      <c r="CCE1867" s="401"/>
      <c r="CCF1867" s="401"/>
      <c r="CCG1867" s="401"/>
      <c r="CCH1867" s="401"/>
      <c r="CCI1867" s="401"/>
      <c r="CCJ1867" s="401"/>
      <c r="CCK1867" s="401"/>
      <c r="CCL1867" s="401"/>
      <c r="CCM1867" s="401"/>
      <c r="CCN1867" s="401"/>
      <c r="CCO1867" s="401"/>
      <c r="CCP1867" s="401"/>
      <c r="CCQ1867" s="401"/>
      <c r="CCR1867" s="401"/>
      <c r="CCS1867" s="401"/>
      <c r="CCT1867" s="401"/>
      <c r="CCU1867" s="401"/>
      <c r="CCV1867" s="401"/>
      <c r="CCW1867" s="401"/>
      <c r="CCX1867" s="401"/>
      <c r="CCY1867" s="401"/>
      <c r="CCZ1867" s="401"/>
      <c r="CDA1867" s="401"/>
      <c r="CDB1867" s="401"/>
      <c r="CDC1867" s="401"/>
      <c r="CDD1867" s="401"/>
      <c r="CDE1867" s="401"/>
      <c r="CDF1867" s="401"/>
      <c r="CDG1867" s="401"/>
      <c r="CDH1867" s="401"/>
      <c r="CDI1867" s="401"/>
      <c r="CDJ1867" s="401"/>
      <c r="CDK1867" s="401"/>
      <c r="CDL1867" s="401"/>
      <c r="CDM1867" s="401"/>
      <c r="CDN1867" s="401"/>
      <c r="CDO1867" s="401"/>
      <c r="CDP1867" s="401"/>
      <c r="CDQ1867" s="401"/>
      <c r="CDR1867" s="401"/>
      <c r="CDS1867" s="401"/>
      <c r="CDT1867" s="401"/>
      <c r="CDU1867" s="401"/>
      <c r="CDV1867" s="401"/>
      <c r="CDW1867" s="401"/>
      <c r="CDX1867" s="401"/>
      <c r="CDY1867" s="401"/>
      <c r="CDZ1867" s="401"/>
      <c r="CEA1867" s="401"/>
      <c r="CEB1867" s="401"/>
      <c r="CEC1867" s="401"/>
      <c r="CED1867" s="401"/>
      <c r="CEE1867" s="401"/>
      <c r="CEF1867" s="401"/>
      <c r="CEG1867" s="401"/>
      <c r="CEH1867" s="401"/>
      <c r="CEI1867" s="401"/>
      <c r="CEJ1867" s="401"/>
      <c r="CEK1867" s="401"/>
      <c r="CEL1867" s="401"/>
      <c r="CEM1867" s="401"/>
      <c r="CEN1867" s="401"/>
      <c r="CEO1867" s="401"/>
      <c r="CEP1867" s="401"/>
      <c r="CEQ1867" s="401"/>
      <c r="CER1867" s="401"/>
      <c r="CES1867" s="401"/>
      <c r="CET1867" s="401"/>
      <c r="CEU1867" s="401"/>
      <c r="CEV1867" s="401"/>
      <c r="CEW1867" s="401"/>
      <c r="CEX1867" s="401"/>
      <c r="CEY1867" s="401"/>
      <c r="CEZ1867" s="401"/>
      <c r="CFA1867" s="401"/>
      <c r="CFB1867" s="401"/>
      <c r="CFC1867" s="401"/>
      <c r="CFD1867" s="401"/>
      <c r="CFE1867" s="401"/>
      <c r="CFF1867" s="401"/>
      <c r="CFG1867" s="401"/>
      <c r="CFH1867" s="401"/>
      <c r="CFI1867" s="401"/>
      <c r="CFJ1867" s="401"/>
      <c r="CFK1867" s="401"/>
      <c r="CFL1867" s="401"/>
      <c r="CFM1867" s="401"/>
      <c r="CFN1867" s="401"/>
      <c r="CFO1867" s="401"/>
      <c r="CFP1867" s="401"/>
      <c r="CFQ1867" s="401"/>
      <c r="CFR1867" s="401"/>
      <c r="CFS1867" s="401"/>
      <c r="CFT1867" s="401"/>
      <c r="CFU1867" s="401"/>
      <c r="CFV1867" s="401"/>
      <c r="CFW1867" s="401"/>
      <c r="CFX1867" s="401"/>
      <c r="CFY1867" s="401"/>
      <c r="CFZ1867" s="401"/>
      <c r="CGA1867" s="401"/>
      <c r="CGB1867" s="401"/>
      <c r="CGC1867" s="401"/>
      <c r="CGD1867" s="401"/>
      <c r="CGE1867" s="401"/>
      <c r="CGF1867" s="401"/>
      <c r="CGG1867" s="401"/>
      <c r="CGH1867" s="401"/>
      <c r="CGI1867" s="401"/>
      <c r="CGJ1867" s="401"/>
      <c r="CGK1867" s="401"/>
      <c r="CGL1867" s="401"/>
      <c r="CGM1867" s="401"/>
      <c r="CGN1867" s="401"/>
      <c r="CGO1867" s="401"/>
      <c r="CGP1867" s="401"/>
      <c r="CGQ1867" s="401"/>
      <c r="CGR1867" s="401"/>
      <c r="CGS1867" s="401"/>
      <c r="CGT1867" s="401"/>
      <c r="CGU1867" s="401"/>
      <c r="CGV1867" s="401"/>
      <c r="CGW1867" s="401"/>
      <c r="CGX1867" s="401"/>
      <c r="CGY1867" s="401"/>
      <c r="CGZ1867" s="401"/>
      <c r="CHA1867" s="401"/>
      <c r="CHB1867" s="401"/>
      <c r="CHC1867" s="401"/>
      <c r="CHD1867" s="401"/>
      <c r="CHE1867" s="401"/>
      <c r="CHF1867" s="401"/>
      <c r="CHG1867" s="401"/>
      <c r="CHH1867" s="401"/>
      <c r="CHI1867" s="401"/>
      <c r="CHJ1867" s="401"/>
      <c r="CHK1867" s="401"/>
      <c r="CHL1867" s="401"/>
      <c r="CHM1867" s="401"/>
      <c r="CHN1867" s="401"/>
      <c r="CHO1867" s="401"/>
      <c r="CHP1867" s="401"/>
      <c r="CHQ1867" s="401"/>
      <c r="CHR1867" s="401"/>
      <c r="CHS1867" s="401"/>
      <c r="CHT1867" s="401"/>
      <c r="CHU1867" s="401"/>
      <c r="CHV1867" s="401"/>
      <c r="CHW1867" s="401"/>
      <c r="CHX1867" s="401"/>
      <c r="CHY1867" s="401"/>
      <c r="CHZ1867" s="401"/>
      <c r="CIA1867" s="401"/>
      <c r="CIB1867" s="401"/>
      <c r="CIC1867" s="401"/>
      <c r="CID1867" s="401"/>
      <c r="CIE1867" s="401"/>
      <c r="CIF1867" s="401"/>
      <c r="CIG1867" s="401"/>
      <c r="CIH1867" s="401"/>
      <c r="CII1867" s="401"/>
      <c r="CIJ1867" s="401"/>
      <c r="CIK1867" s="401"/>
      <c r="CIL1867" s="401"/>
      <c r="CIM1867" s="401"/>
      <c r="CIN1867" s="401"/>
      <c r="CIO1867" s="401"/>
      <c r="CIP1867" s="401"/>
      <c r="CIQ1867" s="401"/>
      <c r="CIR1867" s="401"/>
      <c r="CIS1867" s="401"/>
      <c r="CIT1867" s="401"/>
      <c r="CIU1867" s="401"/>
      <c r="CIV1867" s="401"/>
      <c r="CIW1867" s="401"/>
      <c r="CIX1867" s="401"/>
      <c r="CIY1867" s="401"/>
      <c r="CIZ1867" s="401"/>
      <c r="CJA1867" s="401"/>
      <c r="CJB1867" s="401"/>
      <c r="CJC1867" s="401"/>
      <c r="CJD1867" s="401"/>
      <c r="CJE1867" s="401"/>
      <c r="CJF1867" s="401"/>
      <c r="CJG1867" s="401"/>
      <c r="CJH1867" s="401"/>
      <c r="CJI1867" s="401"/>
      <c r="CJJ1867" s="401"/>
      <c r="CJK1867" s="401"/>
      <c r="CJL1867" s="401"/>
      <c r="CJM1867" s="401"/>
      <c r="CJN1867" s="401"/>
      <c r="CJO1867" s="401"/>
      <c r="CJP1867" s="401"/>
      <c r="CJQ1867" s="401"/>
      <c r="CJR1867" s="401"/>
      <c r="CJS1867" s="401"/>
      <c r="CJT1867" s="401"/>
      <c r="CJU1867" s="401"/>
      <c r="CJV1867" s="401"/>
      <c r="CJW1867" s="401"/>
      <c r="CJX1867" s="401"/>
      <c r="CJY1867" s="401"/>
      <c r="CJZ1867" s="401"/>
      <c r="CKA1867" s="401"/>
      <c r="CKB1867" s="401"/>
      <c r="CKC1867" s="401"/>
      <c r="CKD1867" s="401"/>
      <c r="CKE1867" s="401"/>
      <c r="CKF1867" s="401"/>
      <c r="CKG1867" s="401"/>
      <c r="CKH1867" s="401"/>
      <c r="CKI1867" s="401"/>
      <c r="CKJ1867" s="401"/>
      <c r="CKK1867" s="401"/>
      <c r="CKL1867" s="401"/>
      <c r="CKM1867" s="401"/>
      <c r="CKN1867" s="401"/>
      <c r="CKO1867" s="401"/>
      <c r="CKP1867" s="401"/>
      <c r="CKQ1867" s="401"/>
      <c r="CKR1867" s="401"/>
      <c r="CKS1867" s="401"/>
      <c r="CKT1867" s="401"/>
      <c r="CKU1867" s="401"/>
      <c r="CKV1867" s="401"/>
      <c r="CKW1867" s="401"/>
      <c r="CKX1867" s="401"/>
      <c r="CKY1867" s="401"/>
      <c r="CKZ1867" s="401"/>
      <c r="CLA1867" s="401"/>
      <c r="CLB1867" s="401"/>
      <c r="CLC1867" s="401"/>
      <c r="CLD1867" s="401"/>
      <c r="CLE1867" s="401"/>
      <c r="CLF1867" s="401"/>
      <c r="CLG1867" s="401"/>
      <c r="CLH1867" s="401"/>
      <c r="CLI1867" s="401"/>
      <c r="CLJ1867" s="401"/>
      <c r="CLK1867" s="401"/>
      <c r="CLL1867" s="401"/>
      <c r="CLM1867" s="401"/>
      <c r="CLN1867" s="401"/>
      <c r="CLO1867" s="401"/>
      <c r="CLP1867" s="401"/>
      <c r="CLQ1867" s="401"/>
      <c r="CLR1867" s="401"/>
      <c r="CLS1867" s="401"/>
      <c r="CLT1867" s="401"/>
      <c r="CLU1867" s="401"/>
      <c r="CLV1867" s="401"/>
      <c r="CLW1867" s="401"/>
      <c r="CLX1867" s="401"/>
      <c r="CLY1867" s="401"/>
      <c r="CLZ1867" s="401"/>
      <c r="CMA1867" s="401"/>
      <c r="CMB1867" s="401"/>
      <c r="CMC1867" s="401"/>
      <c r="CMD1867" s="401"/>
      <c r="CME1867" s="401"/>
      <c r="CMF1867" s="401"/>
      <c r="CMG1867" s="401"/>
      <c r="CMH1867" s="401"/>
      <c r="CMI1867" s="401"/>
      <c r="CMJ1867" s="401"/>
      <c r="CMK1867" s="401"/>
      <c r="CML1867" s="401"/>
      <c r="CMM1867" s="401"/>
      <c r="CMN1867" s="401"/>
      <c r="CMO1867" s="401"/>
      <c r="CMP1867" s="401"/>
      <c r="CMQ1867" s="401"/>
      <c r="CMR1867" s="401"/>
      <c r="CMS1867" s="401"/>
      <c r="CMT1867" s="401"/>
      <c r="CMU1867" s="401"/>
      <c r="CMV1867" s="401"/>
      <c r="CMW1867" s="401"/>
      <c r="CMX1867" s="401"/>
      <c r="CMY1867" s="401"/>
      <c r="CMZ1867" s="401"/>
      <c r="CNA1867" s="401"/>
      <c r="CNB1867" s="401"/>
      <c r="CNC1867" s="401"/>
      <c r="CND1867" s="401"/>
      <c r="CNE1867" s="401"/>
      <c r="CNF1867" s="401"/>
      <c r="CNG1867" s="401"/>
      <c r="CNH1867" s="401"/>
      <c r="CNI1867" s="401"/>
      <c r="CNJ1867" s="401"/>
      <c r="CNK1867" s="401"/>
      <c r="CNL1867" s="401"/>
      <c r="CNM1867" s="401"/>
      <c r="CNN1867" s="401"/>
      <c r="CNO1867" s="401"/>
      <c r="CNP1867" s="401"/>
      <c r="CNQ1867" s="401"/>
      <c r="CNR1867" s="401"/>
      <c r="CNS1867" s="401"/>
      <c r="CNT1867" s="401"/>
      <c r="CNU1867" s="401"/>
      <c r="CNV1867" s="401"/>
      <c r="CNW1867" s="401"/>
      <c r="CNX1867" s="401"/>
      <c r="CNY1867" s="401"/>
      <c r="CNZ1867" s="401"/>
      <c r="COA1867" s="401"/>
      <c r="COB1867" s="401"/>
      <c r="COC1867" s="401"/>
      <c r="COD1867" s="401"/>
      <c r="COE1867" s="401"/>
      <c r="COF1867" s="401"/>
      <c r="COG1867" s="401"/>
      <c r="COH1867" s="401"/>
      <c r="COI1867" s="401"/>
      <c r="COJ1867" s="401"/>
      <c r="COK1867" s="401"/>
      <c r="COL1867" s="401"/>
      <c r="COM1867" s="401"/>
      <c r="CON1867" s="401"/>
      <c r="COO1867" s="401"/>
      <c r="COP1867" s="401"/>
      <c r="COQ1867" s="401"/>
      <c r="COR1867" s="401"/>
      <c r="COS1867" s="401"/>
      <c r="COT1867" s="401"/>
      <c r="COU1867" s="401"/>
      <c r="COV1867" s="401"/>
      <c r="COW1867" s="401"/>
      <c r="COX1867" s="401"/>
      <c r="COY1867" s="401"/>
      <c r="COZ1867" s="401"/>
      <c r="CPA1867" s="401"/>
      <c r="CPB1867" s="401"/>
      <c r="CPC1867" s="401"/>
      <c r="CPD1867" s="401"/>
      <c r="CPE1867" s="401"/>
      <c r="CPF1867" s="401"/>
      <c r="CPG1867" s="401"/>
      <c r="CPH1867" s="401"/>
      <c r="CPI1867" s="401"/>
      <c r="CPJ1867" s="401"/>
      <c r="CPK1867" s="401"/>
      <c r="CPL1867" s="401"/>
      <c r="CPM1867" s="401"/>
      <c r="CPN1867" s="401"/>
      <c r="CPO1867" s="401"/>
      <c r="CPP1867" s="401"/>
      <c r="CPQ1867" s="401"/>
      <c r="CPR1867" s="401"/>
      <c r="CPS1867" s="401"/>
      <c r="CPT1867" s="401"/>
      <c r="CPU1867" s="401"/>
      <c r="CPV1867" s="401"/>
      <c r="CPW1867" s="401"/>
      <c r="CPX1867" s="401"/>
      <c r="CPY1867" s="401"/>
      <c r="CPZ1867" s="401"/>
      <c r="CQA1867" s="401"/>
      <c r="CQB1867" s="401"/>
      <c r="CQC1867" s="401"/>
      <c r="CQD1867" s="401"/>
      <c r="CQE1867" s="401"/>
      <c r="CQF1867" s="401"/>
      <c r="CQG1867" s="401"/>
      <c r="CQH1867" s="401"/>
      <c r="CQI1867" s="401"/>
      <c r="CQJ1867" s="401"/>
      <c r="CQK1867" s="401"/>
      <c r="CQL1867" s="401"/>
      <c r="CQM1867" s="401"/>
      <c r="CQN1867" s="401"/>
      <c r="CQO1867" s="401"/>
      <c r="CQP1867" s="401"/>
      <c r="CQQ1867" s="401"/>
      <c r="CQR1867" s="401"/>
      <c r="CQS1867" s="401"/>
      <c r="CQT1867" s="401"/>
      <c r="CQU1867" s="401"/>
      <c r="CQV1867" s="401"/>
      <c r="CQW1867" s="401"/>
      <c r="CQX1867" s="401"/>
      <c r="CQY1867" s="401"/>
      <c r="CQZ1867" s="401"/>
      <c r="CRA1867" s="401"/>
      <c r="CRB1867" s="401"/>
      <c r="CRC1867" s="401"/>
      <c r="CRD1867" s="401"/>
      <c r="CRE1867" s="401"/>
      <c r="CRF1867" s="401"/>
      <c r="CRG1867" s="401"/>
      <c r="CRH1867" s="401"/>
      <c r="CRI1867" s="401"/>
      <c r="CRJ1867" s="401"/>
      <c r="CRK1867" s="401"/>
      <c r="CRL1867" s="401"/>
      <c r="CRM1867" s="401"/>
      <c r="CRN1867" s="401"/>
      <c r="CRO1867" s="401"/>
      <c r="CRP1867" s="401"/>
      <c r="CRQ1867" s="401"/>
      <c r="CRR1867" s="401"/>
      <c r="CRS1867" s="401"/>
      <c r="CRT1867" s="401"/>
      <c r="CRU1867" s="401"/>
      <c r="CRV1867" s="401"/>
      <c r="CRW1867" s="401"/>
      <c r="CRX1867" s="401"/>
      <c r="CRY1867" s="401"/>
      <c r="CRZ1867" s="401"/>
      <c r="CSA1867" s="401"/>
      <c r="CSB1867" s="401"/>
      <c r="CSC1867" s="401"/>
      <c r="CSD1867" s="401"/>
      <c r="CSE1867" s="401"/>
      <c r="CSF1867" s="401"/>
      <c r="CSG1867" s="401"/>
      <c r="CSH1867" s="401"/>
      <c r="CSI1867" s="401"/>
      <c r="CSJ1867" s="401"/>
      <c r="CSK1867" s="401"/>
      <c r="CSL1867" s="401"/>
      <c r="CSM1867" s="401"/>
      <c r="CSN1867" s="401"/>
      <c r="CSO1867" s="401"/>
      <c r="CSP1867" s="401"/>
      <c r="CSQ1867" s="401"/>
      <c r="CSR1867" s="401"/>
      <c r="CSS1867" s="401"/>
      <c r="CST1867" s="401"/>
      <c r="CSU1867" s="401"/>
      <c r="CSV1867" s="401"/>
      <c r="CSW1867" s="401"/>
      <c r="CSX1867" s="401"/>
      <c r="CSY1867" s="401"/>
      <c r="CSZ1867" s="401"/>
      <c r="CTA1867" s="401"/>
      <c r="CTB1867" s="401"/>
      <c r="CTC1867" s="401"/>
      <c r="CTD1867" s="401"/>
      <c r="CTE1867" s="401"/>
      <c r="CTF1867" s="401"/>
      <c r="CTG1867" s="401"/>
      <c r="CTH1867" s="401"/>
      <c r="CTI1867" s="401"/>
      <c r="CTJ1867" s="401"/>
      <c r="CTK1867" s="401"/>
      <c r="CTL1867" s="401"/>
      <c r="CTM1867" s="401"/>
      <c r="CTN1867" s="401"/>
      <c r="CTO1867" s="401"/>
      <c r="CTP1867" s="401"/>
      <c r="CTQ1867" s="401"/>
      <c r="CTR1867" s="401"/>
      <c r="CTS1867" s="401"/>
      <c r="CTT1867" s="401"/>
      <c r="CTU1867" s="401"/>
      <c r="CTV1867" s="401"/>
      <c r="CTW1867" s="401"/>
      <c r="CTX1867" s="401"/>
      <c r="CTY1867" s="401"/>
      <c r="CTZ1867" s="401"/>
      <c r="CUA1867" s="401"/>
      <c r="CUB1867" s="401"/>
      <c r="CUC1867" s="401"/>
      <c r="CUD1867" s="401"/>
      <c r="CUE1867" s="401"/>
      <c r="CUF1867" s="401"/>
      <c r="CUG1867" s="401"/>
      <c r="CUH1867" s="401"/>
      <c r="CUI1867" s="401"/>
      <c r="CUJ1867" s="401"/>
      <c r="CUK1867" s="401"/>
      <c r="CUL1867" s="401"/>
      <c r="CUM1867" s="401"/>
      <c r="CUN1867" s="401"/>
      <c r="CUO1867" s="401"/>
      <c r="CUP1867" s="401"/>
      <c r="CUQ1867" s="401"/>
      <c r="CUR1867" s="401"/>
      <c r="CUS1867" s="401"/>
      <c r="CUT1867" s="401"/>
      <c r="CUU1867" s="401"/>
      <c r="CUV1867" s="401"/>
      <c r="CUW1867" s="401"/>
      <c r="CUX1867" s="401"/>
      <c r="CUY1867" s="401"/>
      <c r="CUZ1867" s="401"/>
      <c r="CVA1867" s="401"/>
      <c r="CVB1867" s="401"/>
      <c r="CVC1867" s="401"/>
      <c r="CVD1867" s="401"/>
      <c r="CVE1867" s="401"/>
      <c r="CVF1867" s="401"/>
      <c r="CVG1867" s="401"/>
      <c r="CVH1867" s="401"/>
      <c r="CVI1867" s="401"/>
      <c r="CVJ1867" s="401"/>
      <c r="CVK1867" s="401"/>
      <c r="CVL1867" s="401"/>
      <c r="CVM1867" s="401"/>
      <c r="CVN1867" s="401"/>
      <c r="CVO1867" s="401"/>
      <c r="CVP1867" s="401"/>
      <c r="CVQ1867" s="401"/>
      <c r="CVR1867" s="401"/>
      <c r="CVS1867" s="401"/>
      <c r="CVT1867" s="401"/>
      <c r="CVU1867" s="401"/>
      <c r="CVV1867" s="401"/>
      <c r="CVW1867" s="401"/>
      <c r="CVX1867" s="401"/>
      <c r="CVY1867" s="401"/>
      <c r="CVZ1867" s="401"/>
      <c r="CWA1867" s="401"/>
      <c r="CWB1867" s="401"/>
      <c r="CWC1867" s="401"/>
      <c r="CWD1867" s="401"/>
      <c r="CWE1867" s="401"/>
      <c r="CWF1867" s="401"/>
      <c r="CWG1867" s="401"/>
      <c r="CWH1867" s="401"/>
      <c r="CWI1867" s="401"/>
      <c r="CWJ1867" s="401"/>
      <c r="CWK1867" s="401"/>
      <c r="CWL1867" s="401"/>
      <c r="CWM1867" s="401"/>
      <c r="CWN1867" s="401"/>
      <c r="CWO1867" s="401"/>
      <c r="CWP1867" s="401"/>
      <c r="CWQ1867" s="401"/>
      <c r="CWR1867" s="401"/>
      <c r="CWS1867" s="401"/>
      <c r="CWT1867" s="401"/>
      <c r="CWU1867" s="401"/>
      <c r="CWV1867" s="401"/>
      <c r="CWW1867" s="401"/>
      <c r="CWX1867" s="401"/>
      <c r="CWY1867" s="401"/>
      <c r="CWZ1867" s="401"/>
      <c r="CXA1867" s="401"/>
      <c r="CXB1867" s="401"/>
      <c r="CXC1867" s="401"/>
      <c r="CXD1867" s="401"/>
      <c r="CXE1867" s="401"/>
      <c r="CXF1867" s="401"/>
      <c r="CXG1867" s="401"/>
      <c r="CXH1867" s="401"/>
      <c r="CXI1867" s="401"/>
      <c r="CXJ1867" s="401"/>
      <c r="CXK1867" s="401"/>
      <c r="CXL1867" s="401"/>
      <c r="CXM1867" s="401"/>
      <c r="CXN1867" s="401"/>
      <c r="CXO1867" s="401"/>
      <c r="CXP1867" s="401"/>
      <c r="CXQ1867" s="401"/>
      <c r="CXR1867" s="401"/>
      <c r="CXS1867" s="401"/>
      <c r="CXT1867" s="401"/>
      <c r="CXU1867" s="401"/>
      <c r="CXV1867" s="401"/>
      <c r="CXW1867" s="401"/>
      <c r="CXX1867" s="401"/>
      <c r="CXY1867" s="401"/>
      <c r="CXZ1867" s="401"/>
      <c r="CYA1867" s="401"/>
      <c r="CYB1867" s="401"/>
      <c r="CYC1867" s="401"/>
      <c r="CYD1867" s="401"/>
      <c r="CYE1867" s="401"/>
      <c r="CYF1867" s="401"/>
      <c r="CYG1867" s="401"/>
      <c r="CYH1867" s="401"/>
      <c r="CYI1867" s="401"/>
      <c r="CYJ1867" s="401"/>
      <c r="CYK1867" s="401"/>
      <c r="CYL1867" s="401"/>
      <c r="CYM1867" s="401"/>
      <c r="CYN1867" s="401"/>
      <c r="CYO1867" s="401"/>
      <c r="CYP1867" s="401"/>
      <c r="CYQ1867" s="401"/>
      <c r="CYR1867" s="401"/>
      <c r="CYS1867" s="401"/>
      <c r="CYT1867" s="401"/>
      <c r="CYU1867" s="401"/>
      <c r="CYV1867" s="401"/>
      <c r="CYW1867" s="401"/>
      <c r="CYX1867" s="401"/>
      <c r="CYY1867" s="401"/>
      <c r="CYZ1867" s="401"/>
      <c r="CZA1867" s="401"/>
      <c r="CZB1867" s="401"/>
      <c r="CZC1867" s="401"/>
      <c r="CZD1867" s="401"/>
      <c r="CZE1867" s="401"/>
      <c r="CZF1867" s="401"/>
      <c r="CZG1867" s="401"/>
      <c r="CZH1867" s="401"/>
      <c r="CZI1867" s="401"/>
      <c r="CZJ1867" s="401"/>
      <c r="CZK1867" s="401"/>
      <c r="CZL1867" s="401"/>
      <c r="CZM1867" s="401"/>
      <c r="CZN1867" s="401"/>
      <c r="CZO1867" s="401"/>
      <c r="CZP1867" s="401"/>
      <c r="CZQ1867" s="401"/>
      <c r="CZR1867" s="401"/>
      <c r="CZS1867" s="401"/>
      <c r="CZT1867" s="401"/>
      <c r="CZU1867" s="401"/>
      <c r="CZV1867" s="401"/>
      <c r="CZW1867" s="401"/>
      <c r="CZX1867" s="401"/>
      <c r="CZY1867" s="401"/>
      <c r="CZZ1867" s="401"/>
      <c r="DAA1867" s="401"/>
      <c r="DAB1867" s="401"/>
      <c r="DAC1867" s="401"/>
      <c r="DAD1867" s="401"/>
      <c r="DAE1867" s="401"/>
      <c r="DAF1867" s="401"/>
      <c r="DAG1867" s="401"/>
      <c r="DAH1867" s="401"/>
      <c r="DAI1867" s="401"/>
      <c r="DAJ1867" s="401"/>
      <c r="DAK1867" s="401"/>
      <c r="DAL1867" s="401"/>
      <c r="DAM1867" s="401"/>
      <c r="DAN1867" s="401"/>
      <c r="DAO1867" s="401"/>
      <c r="DAP1867" s="401"/>
      <c r="DAQ1867" s="401"/>
      <c r="DAR1867" s="401"/>
      <c r="DAS1867" s="401"/>
      <c r="DAT1867" s="401"/>
      <c r="DAU1867" s="401"/>
      <c r="DAV1867" s="401"/>
      <c r="DAW1867" s="401"/>
      <c r="DAX1867" s="401"/>
      <c r="DAY1867" s="401"/>
      <c r="DAZ1867" s="401"/>
      <c r="DBA1867" s="401"/>
      <c r="DBB1867" s="401"/>
      <c r="DBC1867" s="401"/>
      <c r="DBD1867" s="401"/>
      <c r="DBE1867" s="401"/>
      <c r="DBF1867" s="401"/>
      <c r="DBG1867" s="401"/>
      <c r="DBH1867" s="401"/>
      <c r="DBI1867" s="401"/>
      <c r="DBJ1867" s="401"/>
      <c r="DBK1867" s="401"/>
      <c r="DBL1867" s="401"/>
      <c r="DBM1867" s="401"/>
      <c r="DBN1867" s="401"/>
      <c r="DBO1867" s="401"/>
      <c r="DBP1867" s="401"/>
      <c r="DBQ1867" s="401"/>
      <c r="DBR1867" s="401"/>
      <c r="DBS1867" s="401"/>
      <c r="DBT1867" s="401"/>
      <c r="DBU1867" s="401"/>
      <c r="DBV1867" s="401"/>
      <c r="DBW1867" s="401"/>
      <c r="DBX1867" s="401"/>
      <c r="DBY1867" s="401"/>
      <c r="DBZ1867" s="401"/>
      <c r="DCA1867" s="401"/>
      <c r="DCB1867" s="401"/>
      <c r="DCC1867" s="401"/>
      <c r="DCD1867" s="401"/>
      <c r="DCE1867" s="401"/>
      <c r="DCF1867" s="401"/>
      <c r="DCG1867" s="401"/>
      <c r="DCH1867" s="401"/>
      <c r="DCI1867" s="401"/>
      <c r="DCJ1867" s="401"/>
      <c r="DCK1867" s="401"/>
      <c r="DCL1867" s="401"/>
      <c r="DCM1867" s="401"/>
      <c r="DCN1867" s="401"/>
      <c r="DCO1867" s="401"/>
      <c r="DCP1867" s="401"/>
      <c r="DCQ1867" s="401"/>
      <c r="DCR1867" s="401"/>
      <c r="DCS1867" s="401"/>
      <c r="DCT1867" s="401"/>
      <c r="DCU1867" s="401"/>
      <c r="DCV1867" s="401"/>
      <c r="DCW1867" s="401"/>
      <c r="DCX1867" s="401"/>
      <c r="DCY1867" s="401"/>
      <c r="DCZ1867" s="401"/>
      <c r="DDA1867" s="401"/>
      <c r="DDB1867" s="401"/>
      <c r="DDC1867" s="401"/>
      <c r="DDD1867" s="401"/>
      <c r="DDE1867" s="401"/>
      <c r="DDF1867" s="401"/>
      <c r="DDG1867" s="401"/>
      <c r="DDH1867" s="401"/>
      <c r="DDI1867" s="401"/>
      <c r="DDJ1867" s="401"/>
      <c r="DDK1867" s="401"/>
      <c r="DDL1867" s="401"/>
      <c r="DDM1867" s="401"/>
      <c r="DDN1867" s="401"/>
      <c r="DDO1867" s="401"/>
      <c r="DDP1867" s="401"/>
      <c r="DDQ1867" s="401"/>
      <c r="DDR1867" s="401"/>
      <c r="DDS1867" s="401"/>
      <c r="DDT1867" s="401"/>
      <c r="DDU1867" s="401"/>
      <c r="DDV1867" s="401"/>
      <c r="DDW1867" s="401"/>
      <c r="DDX1867" s="401"/>
      <c r="DDY1867" s="401"/>
      <c r="DDZ1867" s="401"/>
      <c r="DEA1867" s="401"/>
      <c r="DEB1867" s="401"/>
      <c r="DEC1867" s="401"/>
      <c r="DED1867" s="401"/>
      <c r="DEE1867" s="401"/>
      <c r="DEF1867" s="401"/>
      <c r="DEG1867" s="401"/>
      <c r="DEH1867" s="401"/>
      <c r="DEI1867" s="401"/>
      <c r="DEJ1867" s="401"/>
      <c r="DEK1867" s="401"/>
      <c r="DEL1867" s="401"/>
      <c r="DEM1867" s="401"/>
      <c r="DEN1867" s="401"/>
      <c r="DEO1867" s="401"/>
      <c r="DEP1867" s="401"/>
      <c r="DEQ1867" s="401"/>
      <c r="DER1867" s="401"/>
      <c r="DES1867" s="401"/>
      <c r="DET1867" s="401"/>
      <c r="DEU1867" s="401"/>
      <c r="DEV1867" s="401"/>
      <c r="DEW1867" s="401"/>
      <c r="DEX1867" s="401"/>
      <c r="DEY1867" s="401"/>
      <c r="DEZ1867" s="401"/>
      <c r="DFA1867" s="401"/>
      <c r="DFB1867" s="401"/>
      <c r="DFC1867" s="401"/>
      <c r="DFD1867" s="401"/>
      <c r="DFE1867" s="401"/>
      <c r="DFF1867" s="401"/>
      <c r="DFG1867" s="401"/>
      <c r="DFH1867" s="401"/>
      <c r="DFI1867" s="401"/>
      <c r="DFJ1867" s="401"/>
      <c r="DFK1867" s="401"/>
      <c r="DFL1867" s="401"/>
      <c r="DFM1867" s="401"/>
      <c r="DFN1867" s="401"/>
      <c r="DFO1867" s="401"/>
      <c r="DFP1867" s="401"/>
      <c r="DFQ1867" s="401"/>
      <c r="DFR1867" s="401"/>
      <c r="DFS1867" s="401"/>
      <c r="DFT1867" s="401"/>
      <c r="DFU1867" s="401"/>
      <c r="DFV1867" s="401"/>
      <c r="DFW1867" s="401"/>
      <c r="DFX1867" s="401"/>
      <c r="DFY1867" s="401"/>
      <c r="DFZ1867" s="401"/>
      <c r="DGA1867" s="401"/>
      <c r="DGB1867" s="401"/>
      <c r="DGC1867" s="401"/>
      <c r="DGD1867" s="401"/>
      <c r="DGE1867" s="401"/>
      <c r="DGF1867" s="401"/>
      <c r="DGG1867" s="401"/>
      <c r="DGH1867" s="401"/>
      <c r="DGI1867" s="401"/>
      <c r="DGJ1867" s="401"/>
      <c r="DGK1867" s="401"/>
      <c r="DGL1867" s="401"/>
      <c r="DGM1867" s="401"/>
      <c r="DGN1867" s="401"/>
      <c r="DGO1867" s="401"/>
      <c r="DGP1867" s="401"/>
      <c r="DGQ1867" s="401"/>
      <c r="DGR1867" s="401"/>
      <c r="DGS1867" s="401"/>
      <c r="DGT1867" s="401"/>
      <c r="DGU1867" s="401"/>
      <c r="DGV1867" s="401"/>
      <c r="DGW1867" s="401"/>
      <c r="DGX1867" s="401"/>
      <c r="DGY1867" s="401"/>
      <c r="DGZ1867" s="401"/>
      <c r="DHA1867" s="401"/>
      <c r="DHB1867" s="401"/>
      <c r="DHC1867" s="401"/>
      <c r="DHD1867" s="401"/>
      <c r="DHE1867" s="401"/>
      <c r="DHF1867" s="401"/>
      <c r="DHG1867" s="401"/>
      <c r="DHH1867" s="401"/>
      <c r="DHI1867" s="401"/>
      <c r="DHJ1867" s="401"/>
      <c r="DHK1867" s="401"/>
      <c r="DHL1867" s="401"/>
      <c r="DHM1867" s="401"/>
      <c r="DHN1867" s="401"/>
      <c r="DHO1867" s="401"/>
      <c r="DHP1867" s="401"/>
      <c r="DHQ1867" s="401"/>
      <c r="DHR1867" s="401"/>
      <c r="DHS1867" s="401"/>
      <c r="DHT1867" s="401"/>
      <c r="DHU1867" s="401"/>
      <c r="DHV1867" s="401"/>
      <c r="DHW1867" s="401"/>
      <c r="DHX1867" s="401"/>
      <c r="DHY1867" s="401"/>
      <c r="DHZ1867" s="401"/>
      <c r="DIA1867" s="401"/>
      <c r="DIB1867" s="401"/>
      <c r="DIC1867" s="401"/>
      <c r="DID1867" s="401"/>
      <c r="DIE1867" s="401"/>
      <c r="DIF1867" s="401"/>
      <c r="DIG1867" s="401"/>
      <c r="DIH1867" s="401"/>
      <c r="DII1867" s="401"/>
      <c r="DIJ1867" s="401"/>
      <c r="DIK1867" s="401"/>
      <c r="DIL1867" s="401"/>
      <c r="DIM1867" s="401"/>
      <c r="DIN1867" s="401"/>
      <c r="DIO1867" s="401"/>
      <c r="DIP1867" s="401"/>
      <c r="DIQ1867" s="401"/>
      <c r="DIR1867" s="401"/>
      <c r="DIS1867" s="401"/>
      <c r="DIT1867" s="401"/>
      <c r="DIU1867" s="401"/>
      <c r="DIV1867" s="401"/>
      <c r="DIW1867" s="401"/>
      <c r="DIX1867" s="401"/>
      <c r="DIY1867" s="401"/>
      <c r="DIZ1867" s="401"/>
      <c r="DJA1867" s="401"/>
      <c r="DJB1867" s="401"/>
      <c r="DJC1867" s="401"/>
      <c r="DJD1867" s="401"/>
      <c r="DJE1867" s="401"/>
      <c r="DJF1867" s="401"/>
      <c r="DJG1867" s="401"/>
      <c r="DJH1867" s="401"/>
      <c r="DJI1867" s="401"/>
      <c r="DJJ1867" s="401"/>
      <c r="DJK1867" s="401"/>
      <c r="DJL1867" s="401"/>
      <c r="DJM1867" s="401"/>
      <c r="DJN1867" s="401"/>
      <c r="DJO1867" s="401"/>
      <c r="DJP1867" s="401"/>
      <c r="DJQ1867" s="401"/>
      <c r="DJR1867" s="401"/>
      <c r="DJS1867" s="401"/>
      <c r="DJT1867" s="401"/>
      <c r="DJU1867" s="401"/>
      <c r="DJV1867" s="401"/>
      <c r="DJW1867" s="401"/>
      <c r="DJX1867" s="401"/>
      <c r="DJY1867" s="401"/>
      <c r="DJZ1867" s="401"/>
      <c r="DKA1867" s="401"/>
      <c r="DKB1867" s="401"/>
      <c r="DKC1867" s="401"/>
      <c r="DKD1867" s="401"/>
      <c r="DKE1867" s="401"/>
      <c r="DKF1867" s="401"/>
      <c r="DKG1867" s="401"/>
      <c r="DKH1867" s="401"/>
      <c r="DKI1867" s="401"/>
      <c r="DKJ1867" s="401"/>
      <c r="DKK1867" s="401"/>
      <c r="DKL1867" s="401"/>
      <c r="DKM1867" s="401"/>
      <c r="DKN1867" s="401"/>
      <c r="DKO1867" s="401"/>
      <c r="DKP1867" s="401"/>
      <c r="DKQ1867" s="401"/>
      <c r="DKR1867" s="401"/>
      <c r="DKS1867" s="401"/>
      <c r="DKT1867" s="401"/>
      <c r="DKU1867" s="401"/>
      <c r="DKV1867" s="401"/>
      <c r="DKW1867" s="401"/>
      <c r="DKX1867" s="401"/>
      <c r="DKY1867" s="401"/>
      <c r="DKZ1867" s="401"/>
      <c r="DLA1867" s="401"/>
      <c r="DLB1867" s="401"/>
      <c r="DLC1867" s="401"/>
      <c r="DLD1867" s="401"/>
      <c r="DLE1867" s="401"/>
      <c r="DLF1867" s="401"/>
      <c r="DLG1867" s="401"/>
      <c r="DLH1867" s="401"/>
      <c r="DLI1867" s="401"/>
      <c r="DLJ1867" s="401"/>
      <c r="DLK1867" s="401"/>
      <c r="DLL1867" s="401"/>
      <c r="DLM1867" s="401"/>
      <c r="DLN1867" s="401"/>
      <c r="DLO1867" s="401"/>
      <c r="DLP1867" s="401"/>
      <c r="DLQ1867" s="401"/>
      <c r="DLR1867" s="401"/>
      <c r="DLS1867" s="401"/>
      <c r="DLT1867" s="401"/>
      <c r="DLU1867" s="401"/>
      <c r="DLV1867" s="401"/>
      <c r="DLW1867" s="401"/>
      <c r="DLX1867" s="401"/>
      <c r="DLY1867" s="401"/>
      <c r="DLZ1867" s="401"/>
      <c r="DMA1867" s="401"/>
      <c r="DMB1867" s="401"/>
      <c r="DMC1867" s="401"/>
      <c r="DMD1867" s="401"/>
      <c r="DME1867" s="401"/>
      <c r="DMF1867" s="401"/>
      <c r="DMG1867" s="401"/>
      <c r="DMH1867" s="401"/>
      <c r="DMI1867" s="401"/>
      <c r="DMJ1867" s="401"/>
      <c r="DMK1867" s="401"/>
      <c r="DML1867" s="401"/>
      <c r="DMM1867" s="401"/>
      <c r="DMN1867" s="401"/>
      <c r="DMO1867" s="401"/>
      <c r="DMP1867" s="401"/>
      <c r="DMQ1867" s="401"/>
      <c r="DMR1867" s="401"/>
      <c r="DMS1867" s="401"/>
      <c r="DMT1867" s="401"/>
      <c r="DMU1867" s="401"/>
      <c r="DMV1867" s="401"/>
      <c r="DMW1867" s="401"/>
      <c r="DMX1867" s="401"/>
      <c r="DMY1867" s="401"/>
      <c r="DMZ1867" s="401"/>
      <c r="DNA1867" s="401"/>
      <c r="DNB1867" s="401"/>
      <c r="DNC1867" s="401"/>
      <c r="DND1867" s="401"/>
      <c r="DNE1867" s="401"/>
      <c r="DNF1867" s="401"/>
      <c r="DNG1867" s="401"/>
      <c r="DNH1867" s="401"/>
      <c r="DNI1867" s="401"/>
      <c r="DNJ1867" s="401"/>
      <c r="DNK1867" s="401"/>
      <c r="DNL1867" s="401"/>
      <c r="DNM1867" s="401"/>
      <c r="DNN1867" s="401"/>
      <c r="DNO1867" s="401"/>
      <c r="DNP1867" s="401"/>
      <c r="DNQ1867" s="401"/>
      <c r="DNR1867" s="401"/>
      <c r="DNS1867" s="401"/>
      <c r="DNT1867" s="401"/>
      <c r="DNU1867" s="401"/>
      <c r="DNV1867" s="401"/>
      <c r="DNW1867" s="401"/>
      <c r="DNX1867" s="401"/>
      <c r="DNY1867" s="401"/>
      <c r="DNZ1867" s="401"/>
      <c r="DOA1867" s="401"/>
      <c r="DOB1867" s="401"/>
      <c r="DOC1867" s="401"/>
      <c r="DOD1867" s="401"/>
      <c r="DOE1867" s="401"/>
      <c r="DOF1867" s="401"/>
      <c r="DOG1867" s="401"/>
      <c r="DOH1867" s="401"/>
      <c r="DOI1867" s="401"/>
      <c r="DOJ1867" s="401"/>
      <c r="DOK1867" s="401"/>
      <c r="DOL1867" s="401"/>
      <c r="DOM1867" s="401"/>
      <c r="DON1867" s="401"/>
      <c r="DOO1867" s="401"/>
      <c r="DOP1867" s="401"/>
      <c r="DOQ1867" s="401"/>
      <c r="DOR1867" s="401"/>
      <c r="DOS1867" s="401"/>
      <c r="DOT1867" s="401"/>
      <c r="DOU1867" s="401"/>
      <c r="DOV1867" s="401"/>
      <c r="DOW1867" s="401"/>
      <c r="DOX1867" s="401"/>
      <c r="DOY1867" s="401"/>
      <c r="DOZ1867" s="401"/>
      <c r="DPA1867" s="401"/>
      <c r="DPB1867" s="401"/>
      <c r="DPC1867" s="401"/>
      <c r="DPD1867" s="401"/>
      <c r="DPE1867" s="401"/>
      <c r="DPF1867" s="401"/>
      <c r="DPG1867" s="401"/>
      <c r="DPH1867" s="401"/>
      <c r="DPI1867" s="401"/>
      <c r="DPJ1867" s="401"/>
      <c r="DPK1867" s="401"/>
      <c r="DPL1867" s="401"/>
      <c r="DPM1867" s="401"/>
      <c r="DPN1867" s="401"/>
      <c r="DPO1867" s="401"/>
      <c r="DPP1867" s="401"/>
      <c r="DPQ1867" s="401"/>
      <c r="DPR1867" s="401"/>
      <c r="DPS1867" s="401"/>
      <c r="DPT1867" s="401"/>
      <c r="DPU1867" s="401"/>
      <c r="DPV1867" s="401"/>
      <c r="DPW1867" s="401"/>
      <c r="DPX1867" s="401"/>
      <c r="DPY1867" s="401"/>
      <c r="DPZ1867" s="401"/>
      <c r="DQA1867" s="401"/>
      <c r="DQB1867" s="401"/>
      <c r="DQC1867" s="401"/>
      <c r="DQD1867" s="401"/>
      <c r="DQE1867" s="401"/>
      <c r="DQF1867" s="401"/>
      <c r="DQG1867" s="401"/>
      <c r="DQH1867" s="401"/>
      <c r="DQI1867" s="401"/>
      <c r="DQJ1867" s="401"/>
      <c r="DQK1867" s="401"/>
      <c r="DQL1867" s="401"/>
      <c r="DQM1867" s="401"/>
      <c r="DQN1867" s="401"/>
      <c r="DQO1867" s="401"/>
      <c r="DQP1867" s="401"/>
      <c r="DQQ1867" s="401"/>
      <c r="DQR1867" s="401"/>
      <c r="DQS1867" s="401"/>
      <c r="DQT1867" s="401"/>
      <c r="DQU1867" s="401"/>
      <c r="DQV1867" s="401"/>
      <c r="DQW1867" s="401"/>
      <c r="DQX1867" s="401"/>
      <c r="DQY1867" s="401"/>
      <c r="DQZ1867" s="401"/>
      <c r="DRA1867" s="401"/>
      <c r="DRB1867" s="401"/>
      <c r="DRC1867" s="401"/>
      <c r="DRD1867" s="401"/>
      <c r="DRE1867" s="401"/>
      <c r="DRF1867" s="401"/>
      <c r="DRG1867" s="401"/>
      <c r="DRH1867" s="401"/>
      <c r="DRI1867" s="401"/>
      <c r="DRJ1867" s="401"/>
      <c r="DRK1867" s="401"/>
      <c r="DRL1867" s="401"/>
      <c r="DRM1867" s="401"/>
      <c r="DRN1867" s="401"/>
      <c r="DRO1867" s="401"/>
      <c r="DRP1867" s="401"/>
      <c r="DRQ1867" s="401"/>
      <c r="DRR1867" s="401"/>
      <c r="DRS1867" s="401"/>
      <c r="DRT1867" s="401"/>
      <c r="DRU1867" s="401"/>
      <c r="DRV1867" s="401"/>
      <c r="DRW1867" s="401"/>
      <c r="DRX1867" s="401"/>
      <c r="DRY1867" s="401"/>
      <c r="DRZ1867" s="401"/>
      <c r="DSA1867" s="401"/>
      <c r="DSB1867" s="401"/>
      <c r="DSC1867" s="401"/>
      <c r="DSD1867" s="401"/>
      <c r="DSE1867" s="401"/>
      <c r="DSF1867" s="401"/>
      <c r="DSG1867" s="401"/>
      <c r="DSH1867" s="401"/>
      <c r="DSI1867" s="401"/>
      <c r="DSJ1867" s="401"/>
      <c r="DSK1867" s="401"/>
      <c r="DSL1867" s="401"/>
      <c r="DSM1867" s="401"/>
      <c r="DSN1867" s="401"/>
      <c r="DSO1867" s="401"/>
      <c r="DSP1867" s="401"/>
      <c r="DSQ1867" s="401"/>
      <c r="DSR1867" s="401"/>
      <c r="DSS1867" s="401"/>
      <c r="DST1867" s="401"/>
      <c r="DSU1867" s="401"/>
      <c r="DSV1867" s="401"/>
      <c r="DSW1867" s="401"/>
      <c r="DSX1867" s="401"/>
      <c r="DSY1867" s="401"/>
      <c r="DSZ1867" s="401"/>
      <c r="DTA1867" s="401"/>
      <c r="DTB1867" s="401"/>
      <c r="DTC1867" s="401"/>
      <c r="DTD1867" s="401"/>
      <c r="DTE1867" s="401"/>
      <c r="DTF1867" s="401"/>
      <c r="DTG1867" s="401"/>
      <c r="DTH1867" s="401"/>
      <c r="DTI1867" s="401"/>
      <c r="DTJ1867" s="401"/>
      <c r="DTK1867" s="401"/>
      <c r="DTL1867" s="401"/>
      <c r="DTM1867" s="401"/>
      <c r="DTN1867" s="401"/>
      <c r="DTO1867" s="401"/>
      <c r="DTP1867" s="401"/>
      <c r="DTQ1867" s="401"/>
      <c r="DTR1867" s="401"/>
      <c r="DTS1867" s="401"/>
      <c r="DTT1867" s="401"/>
      <c r="DTU1867" s="401"/>
      <c r="DTV1867" s="401"/>
      <c r="DTW1867" s="401"/>
      <c r="DTX1867" s="401"/>
      <c r="DTY1867" s="401"/>
      <c r="DTZ1867" s="401"/>
      <c r="DUA1867" s="401"/>
      <c r="DUB1867" s="401"/>
      <c r="DUC1867" s="401"/>
      <c r="DUD1867" s="401"/>
      <c r="DUE1867" s="401"/>
      <c r="DUF1867" s="401"/>
      <c r="DUG1867" s="401"/>
      <c r="DUH1867" s="401"/>
      <c r="DUI1867" s="401"/>
      <c r="DUJ1867" s="401"/>
      <c r="DUK1867" s="401"/>
      <c r="DUL1867" s="401"/>
      <c r="DUM1867" s="401"/>
      <c r="DUN1867" s="401"/>
      <c r="DUO1867" s="401"/>
      <c r="DUP1867" s="401"/>
      <c r="DUQ1867" s="401"/>
      <c r="DUR1867" s="401"/>
      <c r="DUS1867" s="401"/>
      <c r="DUT1867" s="401"/>
      <c r="DUU1867" s="401"/>
      <c r="DUV1867" s="401"/>
      <c r="DUW1867" s="401"/>
      <c r="DUX1867" s="401"/>
      <c r="DUY1867" s="401"/>
      <c r="DUZ1867" s="401"/>
      <c r="DVA1867" s="401"/>
      <c r="DVB1867" s="401"/>
      <c r="DVC1867" s="401"/>
      <c r="DVD1867" s="401"/>
      <c r="DVE1867" s="401"/>
      <c r="DVF1867" s="401"/>
      <c r="DVG1867" s="401"/>
      <c r="DVH1867" s="401"/>
      <c r="DVI1867" s="401"/>
      <c r="DVJ1867" s="401"/>
      <c r="DVK1867" s="401"/>
      <c r="DVL1867" s="401"/>
      <c r="DVM1867" s="401"/>
      <c r="DVN1867" s="401"/>
      <c r="DVO1867" s="401"/>
      <c r="DVP1867" s="401"/>
      <c r="DVQ1867" s="401"/>
      <c r="DVR1867" s="401"/>
      <c r="DVS1867" s="401"/>
      <c r="DVT1867" s="401"/>
      <c r="DVU1867" s="401"/>
      <c r="DVV1867" s="401"/>
      <c r="DVW1867" s="401"/>
      <c r="DVX1867" s="401"/>
      <c r="DVY1867" s="401"/>
      <c r="DVZ1867" s="401"/>
      <c r="DWA1867" s="401"/>
      <c r="DWB1867" s="401"/>
      <c r="DWC1867" s="401"/>
      <c r="DWD1867" s="401"/>
      <c r="DWE1867" s="401"/>
      <c r="DWF1867" s="401"/>
      <c r="DWG1867" s="401"/>
      <c r="DWH1867" s="401"/>
      <c r="DWI1867" s="401"/>
      <c r="DWJ1867" s="401"/>
      <c r="DWK1867" s="401"/>
      <c r="DWL1867" s="401"/>
      <c r="DWM1867" s="401"/>
      <c r="DWN1867" s="401"/>
      <c r="DWO1867" s="401"/>
      <c r="DWP1867" s="401"/>
      <c r="DWQ1867" s="401"/>
      <c r="DWR1867" s="401"/>
      <c r="DWS1867" s="401"/>
      <c r="DWT1867" s="401"/>
      <c r="DWU1867" s="401"/>
      <c r="DWV1867" s="401"/>
      <c r="DWW1867" s="401"/>
      <c r="DWX1867" s="401"/>
      <c r="DWY1867" s="401"/>
      <c r="DWZ1867" s="401"/>
      <c r="DXA1867" s="401"/>
      <c r="DXB1867" s="401"/>
      <c r="DXC1867" s="401"/>
      <c r="DXD1867" s="401"/>
      <c r="DXE1867" s="401"/>
      <c r="DXF1867" s="401"/>
      <c r="DXG1867" s="401"/>
      <c r="DXH1867" s="401"/>
      <c r="DXI1867" s="401"/>
      <c r="DXJ1867" s="401"/>
      <c r="DXK1867" s="401"/>
      <c r="DXL1867" s="401"/>
      <c r="DXM1867" s="401"/>
      <c r="DXN1867" s="401"/>
      <c r="DXO1867" s="401"/>
      <c r="DXP1867" s="401"/>
      <c r="DXQ1867" s="401"/>
      <c r="DXR1867" s="401"/>
      <c r="DXS1867" s="401"/>
      <c r="DXT1867" s="401"/>
      <c r="DXU1867" s="401"/>
      <c r="DXV1867" s="401"/>
      <c r="DXW1867" s="401"/>
      <c r="DXX1867" s="401"/>
      <c r="DXY1867" s="401"/>
      <c r="DXZ1867" s="401"/>
      <c r="DYA1867" s="401"/>
      <c r="DYB1867" s="401"/>
      <c r="DYC1867" s="401"/>
      <c r="DYD1867" s="401"/>
      <c r="DYE1867" s="401"/>
      <c r="DYF1867" s="401"/>
      <c r="DYG1867" s="401"/>
      <c r="DYH1867" s="401"/>
      <c r="DYI1867" s="401"/>
      <c r="DYJ1867" s="401"/>
      <c r="DYK1867" s="401"/>
      <c r="DYL1867" s="401"/>
      <c r="DYM1867" s="401"/>
      <c r="DYN1867" s="401"/>
      <c r="DYO1867" s="401"/>
      <c r="DYP1867" s="401"/>
      <c r="DYQ1867" s="401"/>
      <c r="DYR1867" s="401"/>
      <c r="DYS1867" s="401"/>
      <c r="DYT1867" s="401"/>
      <c r="DYU1867" s="401"/>
      <c r="DYV1867" s="401"/>
      <c r="DYW1867" s="401"/>
      <c r="DYX1867" s="401"/>
      <c r="DYY1867" s="401"/>
      <c r="DYZ1867" s="401"/>
      <c r="DZA1867" s="401"/>
      <c r="DZB1867" s="401"/>
      <c r="DZC1867" s="401"/>
      <c r="DZD1867" s="401"/>
      <c r="DZE1867" s="401"/>
      <c r="DZF1867" s="401"/>
      <c r="DZG1867" s="401"/>
      <c r="DZH1867" s="401"/>
      <c r="DZI1867" s="401"/>
      <c r="DZJ1867" s="401"/>
      <c r="DZK1867" s="401"/>
      <c r="DZL1867" s="401"/>
      <c r="DZM1867" s="401"/>
      <c r="DZN1867" s="401"/>
      <c r="DZO1867" s="401"/>
      <c r="DZP1867" s="401"/>
      <c r="DZQ1867" s="401"/>
      <c r="DZR1867" s="401"/>
      <c r="DZS1867" s="401"/>
      <c r="DZT1867" s="401"/>
      <c r="DZU1867" s="401"/>
      <c r="DZV1867" s="401"/>
      <c r="DZW1867" s="401"/>
      <c r="DZX1867" s="401"/>
      <c r="DZY1867" s="401"/>
      <c r="DZZ1867" s="401"/>
      <c r="EAA1867" s="401"/>
      <c r="EAB1867" s="401"/>
      <c r="EAC1867" s="401"/>
      <c r="EAD1867" s="401"/>
      <c r="EAE1867" s="401"/>
      <c r="EAF1867" s="401"/>
      <c r="EAG1867" s="401"/>
      <c r="EAH1867" s="401"/>
      <c r="EAI1867" s="401"/>
      <c r="EAJ1867" s="401"/>
      <c r="EAK1867" s="401"/>
      <c r="EAL1867" s="401"/>
      <c r="EAM1867" s="401"/>
      <c r="EAN1867" s="401"/>
      <c r="EAO1867" s="401"/>
      <c r="EAP1867" s="401"/>
      <c r="EAQ1867" s="401"/>
      <c r="EAR1867" s="401"/>
      <c r="EAS1867" s="401"/>
      <c r="EAT1867" s="401"/>
      <c r="EAU1867" s="401"/>
      <c r="EAV1867" s="401"/>
      <c r="EAW1867" s="401"/>
      <c r="EAX1867" s="401"/>
      <c r="EAY1867" s="401"/>
      <c r="EAZ1867" s="401"/>
      <c r="EBA1867" s="401"/>
      <c r="EBB1867" s="401"/>
      <c r="EBC1867" s="401"/>
      <c r="EBD1867" s="401"/>
      <c r="EBE1867" s="401"/>
      <c r="EBF1867" s="401"/>
      <c r="EBG1867" s="401"/>
      <c r="EBH1867" s="401"/>
      <c r="EBI1867" s="401"/>
      <c r="EBJ1867" s="401"/>
      <c r="EBK1867" s="401"/>
      <c r="EBL1867" s="401"/>
      <c r="EBM1867" s="401"/>
      <c r="EBN1867" s="401"/>
      <c r="EBO1867" s="401"/>
      <c r="EBP1867" s="401"/>
      <c r="EBQ1867" s="401"/>
      <c r="EBR1867" s="401"/>
      <c r="EBS1867" s="401"/>
      <c r="EBT1867" s="401"/>
      <c r="EBU1867" s="401"/>
      <c r="EBV1867" s="401"/>
      <c r="EBW1867" s="401"/>
      <c r="EBX1867" s="401"/>
      <c r="EBY1867" s="401"/>
      <c r="EBZ1867" s="401"/>
      <c r="ECA1867" s="401"/>
      <c r="ECB1867" s="401"/>
      <c r="ECC1867" s="401"/>
      <c r="ECD1867" s="401"/>
      <c r="ECE1867" s="401"/>
      <c r="ECF1867" s="401"/>
      <c r="ECG1867" s="401"/>
      <c r="ECH1867" s="401"/>
      <c r="ECI1867" s="401"/>
      <c r="ECJ1867" s="401"/>
      <c r="ECK1867" s="401"/>
      <c r="ECL1867" s="401"/>
      <c r="ECM1867" s="401"/>
      <c r="ECN1867" s="401"/>
      <c r="ECO1867" s="401"/>
      <c r="ECP1867" s="401"/>
      <c r="ECQ1867" s="401"/>
      <c r="ECR1867" s="401"/>
      <c r="ECS1867" s="401"/>
      <c r="ECT1867" s="401"/>
      <c r="ECU1867" s="401"/>
      <c r="ECV1867" s="401"/>
      <c r="ECW1867" s="401"/>
      <c r="ECX1867" s="401"/>
      <c r="ECY1867" s="401"/>
      <c r="ECZ1867" s="401"/>
      <c r="EDA1867" s="401"/>
      <c r="EDB1867" s="401"/>
      <c r="EDC1867" s="401"/>
      <c r="EDD1867" s="401"/>
      <c r="EDE1867" s="401"/>
      <c r="EDF1867" s="401"/>
      <c r="EDG1867" s="401"/>
      <c r="EDH1867" s="401"/>
      <c r="EDI1867" s="401"/>
      <c r="EDJ1867" s="401"/>
      <c r="EDK1867" s="401"/>
      <c r="EDL1867" s="401"/>
      <c r="EDM1867" s="401"/>
      <c r="EDN1867" s="401"/>
      <c r="EDO1867" s="401"/>
      <c r="EDP1867" s="401"/>
      <c r="EDQ1867" s="401"/>
      <c r="EDR1867" s="401"/>
      <c r="EDS1867" s="401"/>
      <c r="EDT1867" s="401"/>
      <c r="EDU1867" s="401"/>
      <c r="EDV1867" s="401"/>
      <c r="EDW1867" s="401"/>
      <c r="EDX1867" s="401"/>
      <c r="EDY1867" s="401"/>
      <c r="EDZ1867" s="401"/>
      <c r="EEA1867" s="401"/>
      <c r="EEB1867" s="401"/>
      <c r="EEC1867" s="401"/>
      <c r="EED1867" s="401"/>
      <c r="EEE1867" s="401"/>
      <c r="EEF1867" s="401"/>
      <c r="EEG1867" s="401"/>
      <c r="EEH1867" s="401"/>
      <c r="EEI1867" s="401"/>
      <c r="EEJ1867" s="401"/>
      <c r="EEK1867" s="401"/>
      <c r="EEL1867" s="401"/>
      <c r="EEM1867" s="401"/>
      <c r="EEN1867" s="401"/>
      <c r="EEO1867" s="401"/>
      <c r="EEP1867" s="401"/>
      <c r="EEQ1867" s="401"/>
      <c r="EER1867" s="401"/>
      <c r="EES1867" s="401"/>
      <c r="EET1867" s="401"/>
      <c r="EEU1867" s="401"/>
      <c r="EEV1867" s="401"/>
      <c r="EEW1867" s="401"/>
      <c r="EEX1867" s="401"/>
      <c r="EEY1867" s="401"/>
      <c r="EEZ1867" s="401"/>
      <c r="EFA1867" s="401"/>
      <c r="EFB1867" s="401"/>
      <c r="EFC1867" s="401"/>
      <c r="EFD1867" s="401"/>
      <c r="EFE1867" s="401"/>
      <c r="EFF1867" s="401"/>
      <c r="EFG1867" s="401"/>
      <c r="EFH1867" s="401"/>
      <c r="EFI1867" s="401"/>
      <c r="EFJ1867" s="401"/>
      <c r="EFK1867" s="401"/>
      <c r="EFL1867" s="401"/>
      <c r="EFM1867" s="401"/>
      <c r="EFN1867" s="401"/>
      <c r="EFO1867" s="401"/>
      <c r="EFP1867" s="401"/>
      <c r="EFQ1867" s="401"/>
      <c r="EFR1867" s="401"/>
      <c r="EFS1867" s="401"/>
      <c r="EFT1867" s="401"/>
      <c r="EFU1867" s="401"/>
      <c r="EFV1867" s="401"/>
      <c r="EFW1867" s="401"/>
      <c r="EFX1867" s="401"/>
      <c r="EFY1867" s="401"/>
      <c r="EFZ1867" s="401"/>
      <c r="EGA1867" s="401"/>
      <c r="EGB1867" s="401"/>
      <c r="EGC1867" s="401"/>
      <c r="EGD1867" s="401"/>
      <c r="EGE1867" s="401"/>
      <c r="EGF1867" s="401"/>
      <c r="EGG1867" s="401"/>
      <c r="EGH1867" s="401"/>
      <c r="EGI1867" s="401"/>
      <c r="EGJ1867" s="401"/>
      <c r="EGK1867" s="401"/>
      <c r="EGL1867" s="401"/>
      <c r="EGM1867" s="401"/>
      <c r="EGN1867" s="401"/>
      <c r="EGO1867" s="401"/>
      <c r="EGP1867" s="401"/>
      <c r="EGQ1867" s="401"/>
      <c r="EGR1867" s="401"/>
      <c r="EGS1867" s="401"/>
      <c r="EGT1867" s="401"/>
      <c r="EGU1867" s="401"/>
      <c r="EGV1867" s="401"/>
      <c r="EGW1867" s="401"/>
      <c r="EGX1867" s="401"/>
      <c r="EGY1867" s="401"/>
      <c r="EGZ1867" s="401"/>
      <c r="EHA1867" s="401"/>
      <c r="EHB1867" s="401"/>
      <c r="EHC1867" s="401"/>
      <c r="EHD1867" s="401"/>
      <c r="EHE1867" s="401"/>
      <c r="EHF1867" s="401"/>
      <c r="EHG1867" s="401"/>
      <c r="EHH1867" s="401"/>
      <c r="EHI1867" s="401"/>
      <c r="EHJ1867" s="401"/>
      <c r="EHK1867" s="401"/>
      <c r="EHL1867" s="401"/>
      <c r="EHM1867" s="401"/>
      <c r="EHN1867" s="401"/>
      <c r="EHO1867" s="401"/>
      <c r="EHP1867" s="401"/>
      <c r="EHQ1867" s="401"/>
      <c r="EHR1867" s="401"/>
      <c r="EHS1867" s="401"/>
      <c r="EHT1867" s="401"/>
      <c r="EHU1867" s="401"/>
      <c r="EHV1867" s="401"/>
      <c r="EHW1867" s="401"/>
      <c r="EHX1867" s="401"/>
      <c r="EHY1867" s="401"/>
      <c r="EHZ1867" s="401"/>
      <c r="EIA1867" s="401"/>
      <c r="EIB1867" s="401"/>
      <c r="EIC1867" s="401"/>
      <c r="EID1867" s="401"/>
      <c r="EIE1867" s="401"/>
      <c r="EIF1867" s="401"/>
      <c r="EIG1867" s="401"/>
      <c r="EIH1867" s="401"/>
      <c r="EII1867" s="401"/>
      <c r="EIJ1867" s="401"/>
      <c r="EIK1867" s="401"/>
      <c r="EIL1867" s="401"/>
      <c r="EIM1867" s="401"/>
      <c r="EIN1867" s="401"/>
      <c r="EIO1867" s="401"/>
      <c r="EIP1867" s="401"/>
      <c r="EIQ1867" s="401"/>
      <c r="EIR1867" s="401"/>
      <c r="EIS1867" s="401"/>
      <c r="EIT1867" s="401"/>
      <c r="EIU1867" s="401"/>
      <c r="EIV1867" s="401"/>
      <c r="EIW1867" s="401"/>
      <c r="EIX1867" s="401"/>
      <c r="EIY1867" s="401"/>
      <c r="EIZ1867" s="401"/>
      <c r="EJA1867" s="401"/>
      <c r="EJB1867" s="401"/>
      <c r="EJC1867" s="401"/>
      <c r="EJD1867" s="401"/>
      <c r="EJE1867" s="401"/>
      <c r="EJF1867" s="401"/>
      <c r="EJG1867" s="401"/>
      <c r="EJH1867" s="401"/>
      <c r="EJI1867" s="401"/>
      <c r="EJJ1867" s="401"/>
      <c r="EJK1867" s="401"/>
      <c r="EJL1867" s="401"/>
      <c r="EJM1867" s="401"/>
      <c r="EJN1867" s="401"/>
      <c r="EJO1867" s="401"/>
      <c r="EJP1867" s="401"/>
      <c r="EJQ1867" s="401"/>
      <c r="EJR1867" s="401"/>
      <c r="EJS1867" s="401"/>
      <c r="EJT1867" s="401"/>
      <c r="EJU1867" s="401"/>
      <c r="EJV1867" s="401"/>
      <c r="EJW1867" s="401"/>
      <c r="EJX1867" s="401"/>
      <c r="EJY1867" s="401"/>
      <c r="EJZ1867" s="401"/>
      <c r="EKA1867" s="401"/>
      <c r="EKB1867" s="401"/>
      <c r="EKC1867" s="401"/>
      <c r="EKD1867" s="401"/>
      <c r="EKE1867" s="401"/>
      <c r="EKF1867" s="401"/>
      <c r="EKG1867" s="401"/>
      <c r="EKH1867" s="401"/>
      <c r="EKI1867" s="401"/>
      <c r="EKJ1867" s="401"/>
      <c r="EKK1867" s="401"/>
      <c r="EKL1867" s="401"/>
      <c r="EKM1867" s="401"/>
      <c r="EKN1867" s="401"/>
      <c r="EKO1867" s="401"/>
      <c r="EKP1867" s="401"/>
      <c r="EKQ1867" s="401"/>
      <c r="EKR1867" s="401"/>
      <c r="EKS1867" s="401"/>
      <c r="EKT1867" s="401"/>
      <c r="EKU1867" s="401"/>
      <c r="EKV1867" s="401"/>
      <c r="EKW1867" s="401"/>
      <c r="EKX1867" s="401"/>
      <c r="EKY1867" s="401"/>
      <c r="EKZ1867" s="401"/>
      <c r="ELA1867" s="401"/>
      <c r="ELB1867" s="401"/>
      <c r="ELC1867" s="401"/>
      <c r="ELD1867" s="401"/>
      <c r="ELE1867" s="401"/>
      <c r="ELF1867" s="401"/>
      <c r="ELG1867" s="401"/>
      <c r="ELH1867" s="401"/>
      <c r="ELI1867" s="401"/>
      <c r="ELJ1867" s="401"/>
      <c r="ELK1867" s="401"/>
      <c r="ELL1867" s="401"/>
      <c r="ELM1867" s="401"/>
      <c r="ELN1867" s="401"/>
      <c r="ELO1867" s="401"/>
      <c r="ELP1867" s="401"/>
      <c r="ELQ1867" s="401"/>
      <c r="ELR1867" s="401"/>
      <c r="ELS1867" s="401"/>
      <c r="ELT1867" s="401"/>
      <c r="ELU1867" s="401"/>
      <c r="ELV1867" s="401"/>
      <c r="ELW1867" s="401"/>
      <c r="ELX1867" s="401"/>
      <c r="ELY1867" s="401"/>
      <c r="ELZ1867" s="401"/>
      <c r="EMA1867" s="401"/>
      <c r="EMB1867" s="401"/>
      <c r="EMC1867" s="401"/>
      <c r="EMD1867" s="401"/>
      <c r="EME1867" s="401"/>
      <c r="EMF1867" s="401"/>
      <c r="EMG1867" s="401"/>
      <c r="EMH1867" s="401"/>
      <c r="EMI1867" s="401"/>
      <c r="EMJ1867" s="401"/>
      <c r="EMK1867" s="401"/>
      <c r="EML1867" s="401"/>
      <c r="EMM1867" s="401"/>
      <c r="EMN1867" s="401"/>
      <c r="EMO1867" s="401"/>
      <c r="EMP1867" s="401"/>
      <c r="EMQ1867" s="401"/>
      <c r="EMR1867" s="401"/>
      <c r="EMS1867" s="401"/>
      <c r="EMT1867" s="401"/>
      <c r="EMU1867" s="401"/>
      <c r="EMV1867" s="401"/>
      <c r="EMW1867" s="401"/>
      <c r="EMX1867" s="401"/>
      <c r="EMY1867" s="401"/>
      <c r="EMZ1867" s="401"/>
      <c r="ENA1867" s="401"/>
      <c r="ENB1867" s="401"/>
      <c r="ENC1867" s="401"/>
      <c r="END1867" s="401"/>
      <c r="ENE1867" s="401"/>
      <c r="ENF1867" s="401"/>
      <c r="ENG1867" s="401"/>
      <c r="ENH1867" s="401"/>
      <c r="ENI1867" s="401"/>
      <c r="ENJ1867" s="401"/>
      <c r="ENK1867" s="401"/>
      <c r="ENL1867" s="401"/>
      <c r="ENM1867" s="401"/>
      <c r="ENN1867" s="401"/>
      <c r="ENO1867" s="401"/>
      <c r="ENP1867" s="401"/>
      <c r="ENQ1867" s="401"/>
      <c r="ENR1867" s="401"/>
      <c r="ENS1867" s="401"/>
      <c r="ENT1867" s="401"/>
      <c r="ENU1867" s="401"/>
      <c r="ENV1867" s="401"/>
      <c r="ENW1867" s="401"/>
      <c r="ENX1867" s="401"/>
      <c r="ENY1867" s="401"/>
      <c r="ENZ1867" s="401"/>
      <c r="EOA1867" s="401"/>
      <c r="EOB1867" s="401"/>
      <c r="EOC1867" s="401"/>
      <c r="EOD1867" s="401"/>
      <c r="EOE1867" s="401"/>
      <c r="EOF1867" s="401"/>
      <c r="EOG1867" s="401"/>
      <c r="EOH1867" s="401"/>
      <c r="EOI1867" s="401"/>
      <c r="EOJ1867" s="401"/>
      <c r="EOK1867" s="401"/>
      <c r="EOL1867" s="401"/>
      <c r="EOM1867" s="401"/>
      <c r="EON1867" s="401"/>
      <c r="EOO1867" s="401"/>
      <c r="EOP1867" s="401"/>
      <c r="EOQ1867" s="401"/>
      <c r="EOR1867" s="401"/>
      <c r="EOS1867" s="401"/>
      <c r="EOT1867" s="401"/>
      <c r="EOU1867" s="401"/>
      <c r="EOV1867" s="401"/>
      <c r="EOW1867" s="401"/>
      <c r="EOX1867" s="401"/>
      <c r="EOY1867" s="401"/>
      <c r="EOZ1867" s="401"/>
      <c r="EPA1867" s="401"/>
      <c r="EPB1867" s="401"/>
      <c r="EPC1867" s="401"/>
      <c r="EPD1867" s="401"/>
      <c r="EPE1867" s="401"/>
      <c r="EPF1867" s="401"/>
      <c r="EPG1867" s="401"/>
      <c r="EPH1867" s="401"/>
      <c r="EPI1867" s="401"/>
      <c r="EPJ1867" s="401"/>
      <c r="EPK1867" s="401"/>
      <c r="EPL1867" s="401"/>
      <c r="EPM1867" s="401"/>
      <c r="EPN1867" s="401"/>
      <c r="EPO1867" s="401"/>
      <c r="EPP1867" s="401"/>
      <c r="EPQ1867" s="401"/>
      <c r="EPR1867" s="401"/>
      <c r="EPS1867" s="401"/>
      <c r="EPT1867" s="401"/>
      <c r="EPU1867" s="401"/>
      <c r="EPV1867" s="401"/>
      <c r="EPW1867" s="401"/>
      <c r="EPX1867" s="401"/>
      <c r="EPY1867" s="401"/>
      <c r="EPZ1867" s="401"/>
      <c r="EQA1867" s="401"/>
      <c r="EQB1867" s="401"/>
      <c r="EQC1867" s="401"/>
      <c r="EQD1867" s="401"/>
      <c r="EQE1867" s="401"/>
      <c r="EQF1867" s="401"/>
      <c r="EQG1867" s="401"/>
      <c r="EQH1867" s="401"/>
      <c r="EQI1867" s="401"/>
      <c r="EQJ1867" s="401"/>
      <c r="EQK1867" s="401"/>
      <c r="EQL1867" s="401"/>
      <c r="EQM1867" s="401"/>
      <c r="EQN1867" s="401"/>
      <c r="EQO1867" s="401"/>
      <c r="EQP1867" s="401"/>
      <c r="EQQ1867" s="401"/>
      <c r="EQR1867" s="401"/>
      <c r="EQS1867" s="401"/>
      <c r="EQT1867" s="401"/>
      <c r="EQU1867" s="401"/>
      <c r="EQV1867" s="401"/>
      <c r="EQW1867" s="401"/>
      <c r="EQX1867" s="401"/>
      <c r="EQY1867" s="401"/>
      <c r="EQZ1867" s="401"/>
      <c r="ERA1867" s="401"/>
      <c r="ERB1867" s="401"/>
      <c r="ERC1867" s="401"/>
      <c r="ERD1867" s="401"/>
      <c r="ERE1867" s="401"/>
      <c r="ERF1867" s="401"/>
      <c r="ERG1867" s="401"/>
      <c r="ERH1867" s="401"/>
      <c r="ERI1867" s="401"/>
      <c r="ERJ1867" s="401"/>
      <c r="ERK1867" s="401"/>
      <c r="ERL1867" s="401"/>
      <c r="ERM1867" s="401"/>
      <c r="ERN1867" s="401"/>
      <c r="ERO1867" s="401"/>
      <c r="ERP1867" s="401"/>
      <c r="ERQ1867" s="401"/>
      <c r="ERR1867" s="401"/>
      <c r="ERS1867" s="401"/>
      <c r="ERT1867" s="401"/>
      <c r="ERU1867" s="401"/>
      <c r="ERV1867" s="401"/>
      <c r="ERW1867" s="401"/>
      <c r="ERX1867" s="401"/>
      <c r="ERY1867" s="401"/>
      <c r="ERZ1867" s="401"/>
      <c r="ESA1867" s="401"/>
      <c r="ESB1867" s="401"/>
      <c r="ESC1867" s="401"/>
      <c r="ESD1867" s="401"/>
      <c r="ESE1867" s="401"/>
      <c r="ESF1867" s="401"/>
      <c r="ESG1867" s="401"/>
      <c r="ESH1867" s="401"/>
      <c r="ESI1867" s="401"/>
      <c r="ESJ1867" s="401"/>
      <c r="ESK1867" s="401"/>
      <c r="ESL1867" s="401"/>
      <c r="ESM1867" s="401"/>
      <c r="ESN1867" s="401"/>
      <c r="ESO1867" s="401"/>
      <c r="ESP1867" s="401"/>
      <c r="ESQ1867" s="401"/>
      <c r="ESR1867" s="401"/>
      <c r="ESS1867" s="401"/>
      <c r="EST1867" s="401"/>
      <c r="ESU1867" s="401"/>
      <c r="ESV1867" s="401"/>
      <c r="ESW1867" s="401"/>
      <c r="ESX1867" s="401"/>
      <c r="ESY1867" s="401"/>
      <c r="ESZ1867" s="401"/>
      <c r="ETA1867" s="401"/>
      <c r="ETB1867" s="401"/>
      <c r="ETC1867" s="401"/>
      <c r="ETD1867" s="401"/>
      <c r="ETE1867" s="401"/>
      <c r="ETF1867" s="401"/>
      <c r="ETG1867" s="401"/>
      <c r="ETH1867" s="401"/>
      <c r="ETI1867" s="401"/>
      <c r="ETJ1867" s="401"/>
      <c r="ETK1867" s="401"/>
      <c r="ETL1867" s="401"/>
      <c r="ETM1867" s="401"/>
      <c r="ETN1867" s="401"/>
      <c r="ETO1867" s="401"/>
      <c r="ETP1867" s="401"/>
      <c r="ETQ1867" s="401"/>
      <c r="ETR1867" s="401"/>
      <c r="ETS1867" s="401"/>
      <c r="ETT1867" s="401"/>
      <c r="ETU1867" s="401"/>
      <c r="ETV1867" s="401"/>
      <c r="ETW1867" s="401"/>
      <c r="ETX1867" s="401"/>
      <c r="ETY1867" s="401"/>
      <c r="ETZ1867" s="401"/>
      <c r="EUA1867" s="401"/>
      <c r="EUB1867" s="401"/>
      <c r="EUC1867" s="401"/>
      <c r="EUD1867" s="401"/>
      <c r="EUE1867" s="401"/>
      <c r="EUF1867" s="401"/>
      <c r="EUG1867" s="401"/>
      <c r="EUH1867" s="401"/>
      <c r="EUI1867" s="401"/>
      <c r="EUJ1867" s="401"/>
      <c r="EUK1867" s="401"/>
      <c r="EUL1867" s="401"/>
      <c r="EUM1867" s="401"/>
      <c r="EUN1867" s="401"/>
      <c r="EUO1867" s="401"/>
      <c r="EUP1867" s="401"/>
      <c r="EUQ1867" s="401"/>
      <c r="EUR1867" s="401"/>
      <c r="EUS1867" s="401"/>
      <c r="EUT1867" s="401"/>
      <c r="EUU1867" s="401"/>
      <c r="EUV1867" s="401"/>
      <c r="EUW1867" s="401"/>
      <c r="EUX1867" s="401"/>
      <c r="EUY1867" s="401"/>
      <c r="EUZ1867" s="401"/>
      <c r="EVA1867" s="401"/>
      <c r="EVB1867" s="401"/>
      <c r="EVC1867" s="401"/>
      <c r="EVD1867" s="401"/>
      <c r="EVE1867" s="401"/>
      <c r="EVF1867" s="401"/>
      <c r="EVG1867" s="401"/>
      <c r="EVH1867" s="401"/>
      <c r="EVI1867" s="401"/>
      <c r="EVJ1867" s="401"/>
      <c r="EVK1867" s="401"/>
      <c r="EVL1867" s="401"/>
      <c r="EVM1867" s="401"/>
      <c r="EVN1867" s="401"/>
      <c r="EVO1867" s="401"/>
      <c r="EVP1867" s="401"/>
      <c r="EVQ1867" s="401"/>
      <c r="EVR1867" s="401"/>
      <c r="EVS1867" s="401"/>
      <c r="EVT1867" s="401"/>
      <c r="EVU1867" s="401"/>
      <c r="EVV1867" s="401"/>
      <c r="EVW1867" s="401"/>
      <c r="EVX1867" s="401"/>
      <c r="EVY1867" s="401"/>
      <c r="EVZ1867" s="401"/>
      <c r="EWA1867" s="401"/>
      <c r="EWB1867" s="401"/>
      <c r="EWC1867" s="401"/>
      <c r="EWD1867" s="401"/>
      <c r="EWE1867" s="401"/>
      <c r="EWF1867" s="401"/>
      <c r="EWG1867" s="401"/>
      <c r="EWH1867" s="401"/>
      <c r="EWI1867" s="401"/>
      <c r="EWJ1867" s="401"/>
      <c r="EWK1867" s="401"/>
      <c r="EWL1867" s="401"/>
      <c r="EWM1867" s="401"/>
      <c r="EWN1867" s="401"/>
      <c r="EWO1867" s="401"/>
      <c r="EWP1867" s="401"/>
      <c r="EWQ1867" s="401"/>
      <c r="EWR1867" s="401"/>
      <c r="EWS1867" s="401"/>
      <c r="EWT1867" s="401"/>
      <c r="EWU1867" s="401"/>
      <c r="EWV1867" s="401"/>
      <c r="EWW1867" s="401"/>
      <c r="EWX1867" s="401"/>
      <c r="EWY1867" s="401"/>
      <c r="EWZ1867" s="401"/>
      <c r="EXA1867" s="401"/>
      <c r="EXB1867" s="401"/>
      <c r="EXC1867" s="401"/>
      <c r="EXD1867" s="401"/>
      <c r="EXE1867" s="401"/>
      <c r="EXF1867" s="401"/>
      <c r="EXG1867" s="401"/>
      <c r="EXH1867" s="401"/>
      <c r="EXI1867" s="401"/>
      <c r="EXJ1867" s="401"/>
      <c r="EXK1867" s="401"/>
      <c r="EXL1867" s="401"/>
      <c r="EXM1867" s="401"/>
      <c r="EXN1867" s="401"/>
      <c r="EXO1867" s="401"/>
      <c r="EXP1867" s="401"/>
      <c r="EXQ1867" s="401"/>
      <c r="EXR1867" s="401"/>
      <c r="EXS1867" s="401"/>
      <c r="EXT1867" s="401"/>
      <c r="EXU1867" s="401"/>
      <c r="EXV1867" s="401"/>
      <c r="EXW1867" s="401"/>
      <c r="EXX1867" s="401"/>
      <c r="EXY1867" s="401"/>
      <c r="EXZ1867" s="401"/>
      <c r="EYA1867" s="401"/>
      <c r="EYB1867" s="401"/>
      <c r="EYC1867" s="401"/>
      <c r="EYD1867" s="401"/>
      <c r="EYE1867" s="401"/>
      <c r="EYF1867" s="401"/>
      <c r="EYG1867" s="401"/>
      <c r="EYH1867" s="401"/>
      <c r="EYI1867" s="401"/>
      <c r="EYJ1867" s="401"/>
      <c r="EYK1867" s="401"/>
      <c r="EYL1867" s="401"/>
      <c r="EYM1867" s="401"/>
      <c r="EYN1867" s="401"/>
      <c r="EYO1867" s="401"/>
      <c r="EYP1867" s="401"/>
      <c r="EYQ1867" s="401"/>
      <c r="EYR1867" s="401"/>
      <c r="EYS1867" s="401"/>
      <c r="EYT1867" s="401"/>
      <c r="EYU1867" s="401"/>
      <c r="EYV1867" s="401"/>
      <c r="EYW1867" s="401"/>
      <c r="EYX1867" s="401"/>
      <c r="EYY1867" s="401"/>
      <c r="EYZ1867" s="401"/>
      <c r="EZA1867" s="401"/>
      <c r="EZB1867" s="401"/>
      <c r="EZC1867" s="401"/>
      <c r="EZD1867" s="401"/>
      <c r="EZE1867" s="401"/>
      <c r="EZF1867" s="401"/>
      <c r="EZG1867" s="401"/>
      <c r="EZH1867" s="401"/>
      <c r="EZI1867" s="401"/>
      <c r="EZJ1867" s="401"/>
      <c r="EZK1867" s="401"/>
      <c r="EZL1867" s="401"/>
      <c r="EZM1867" s="401"/>
      <c r="EZN1867" s="401"/>
      <c r="EZO1867" s="401"/>
      <c r="EZP1867" s="401"/>
      <c r="EZQ1867" s="401"/>
      <c r="EZR1867" s="401"/>
      <c r="EZS1867" s="401"/>
      <c r="EZT1867" s="401"/>
      <c r="EZU1867" s="401"/>
      <c r="EZV1867" s="401"/>
      <c r="EZW1867" s="401"/>
      <c r="EZX1867" s="401"/>
      <c r="EZY1867" s="401"/>
      <c r="EZZ1867" s="401"/>
      <c r="FAA1867" s="401"/>
      <c r="FAB1867" s="401"/>
      <c r="FAC1867" s="401"/>
      <c r="FAD1867" s="401"/>
      <c r="FAE1867" s="401"/>
      <c r="FAF1867" s="401"/>
      <c r="FAG1867" s="401"/>
      <c r="FAH1867" s="401"/>
      <c r="FAI1867" s="401"/>
      <c r="FAJ1867" s="401"/>
      <c r="FAK1867" s="401"/>
      <c r="FAL1867" s="401"/>
      <c r="FAM1867" s="401"/>
      <c r="FAN1867" s="401"/>
      <c r="FAO1867" s="401"/>
      <c r="FAP1867" s="401"/>
      <c r="FAQ1867" s="401"/>
      <c r="FAR1867" s="401"/>
      <c r="FAS1867" s="401"/>
      <c r="FAT1867" s="401"/>
      <c r="FAU1867" s="401"/>
      <c r="FAV1867" s="401"/>
      <c r="FAW1867" s="401"/>
      <c r="FAX1867" s="401"/>
      <c r="FAY1867" s="401"/>
      <c r="FAZ1867" s="401"/>
      <c r="FBA1867" s="401"/>
      <c r="FBB1867" s="401"/>
      <c r="FBC1867" s="401"/>
      <c r="FBD1867" s="401"/>
      <c r="FBE1867" s="401"/>
      <c r="FBF1867" s="401"/>
      <c r="FBG1867" s="401"/>
      <c r="FBH1867" s="401"/>
      <c r="FBI1867" s="401"/>
      <c r="FBJ1867" s="401"/>
      <c r="FBK1867" s="401"/>
      <c r="FBL1867" s="401"/>
      <c r="FBM1867" s="401"/>
      <c r="FBN1867" s="401"/>
      <c r="FBO1867" s="401"/>
      <c r="FBP1867" s="401"/>
      <c r="FBQ1867" s="401"/>
      <c r="FBR1867" s="401"/>
      <c r="FBS1867" s="401"/>
      <c r="FBT1867" s="401"/>
      <c r="FBU1867" s="401"/>
      <c r="FBV1867" s="401"/>
      <c r="FBW1867" s="401"/>
      <c r="FBX1867" s="401"/>
      <c r="FBY1867" s="401"/>
      <c r="FBZ1867" s="401"/>
      <c r="FCA1867" s="401"/>
      <c r="FCB1867" s="401"/>
      <c r="FCC1867" s="401"/>
      <c r="FCD1867" s="401"/>
      <c r="FCE1867" s="401"/>
      <c r="FCF1867" s="401"/>
      <c r="FCG1867" s="401"/>
      <c r="FCH1867" s="401"/>
      <c r="FCI1867" s="401"/>
      <c r="FCJ1867" s="401"/>
      <c r="FCK1867" s="401"/>
      <c r="FCL1867" s="401"/>
      <c r="FCM1867" s="401"/>
      <c r="FCN1867" s="401"/>
      <c r="FCO1867" s="401"/>
      <c r="FCP1867" s="401"/>
      <c r="FCQ1867" s="401"/>
      <c r="FCR1867" s="401"/>
      <c r="FCS1867" s="401"/>
      <c r="FCT1867" s="401"/>
      <c r="FCU1867" s="401"/>
      <c r="FCV1867" s="401"/>
      <c r="FCW1867" s="401"/>
      <c r="FCX1867" s="401"/>
      <c r="FCY1867" s="401"/>
      <c r="FCZ1867" s="401"/>
      <c r="FDA1867" s="401"/>
      <c r="FDB1867" s="401"/>
      <c r="FDC1867" s="401"/>
      <c r="FDD1867" s="401"/>
      <c r="FDE1867" s="401"/>
      <c r="FDF1867" s="401"/>
      <c r="FDG1867" s="401"/>
      <c r="FDH1867" s="401"/>
      <c r="FDI1867" s="401"/>
      <c r="FDJ1867" s="401"/>
      <c r="FDK1867" s="401"/>
      <c r="FDL1867" s="401"/>
      <c r="FDM1867" s="401"/>
      <c r="FDN1867" s="401"/>
      <c r="FDO1867" s="401"/>
      <c r="FDP1867" s="401"/>
      <c r="FDQ1867" s="401"/>
      <c r="FDR1867" s="401"/>
      <c r="FDS1867" s="401"/>
      <c r="FDT1867" s="401"/>
      <c r="FDU1867" s="401"/>
      <c r="FDV1867" s="401"/>
      <c r="FDW1867" s="401"/>
      <c r="FDX1867" s="401"/>
      <c r="FDY1867" s="401"/>
      <c r="FDZ1867" s="401"/>
      <c r="FEA1867" s="401"/>
      <c r="FEB1867" s="401"/>
      <c r="FEC1867" s="401"/>
      <c r="FED1867" s="401"/>
      <c r="FEE1867" s="401"/>
      <c r="FEF1867" s="401"/>
      <c r="FEG1867" s="401"/>
      <c r="FEH1867" s="401"/>
      <c r="FEI1867" s="401"/>
      <c r="FEJ1867" s="401"/>
      <c r="FEK1867" s="401"/>
      <c r="FEL1867" s="401"/>
      <c r="FEM1867" s="401"/>
      <c r="FEN1867" s="401"/>
      <c r="FEO1867" s="401"/>
      <c r="FEP1867" s="401"/>
      <c r="FEQ1867" s="401"/>
      <c r="FER1867" s="401"/>
      <c r="FES1867" s="401"/>
      <c r="FET1867" s="401"/>
      <c r="FEU1867" s="401"/>
      <c r="FEV1867" s="401"/>
      <c r="FEW1867" s="401"/>
      <c r="FEX1867" s="401"/>
      <c r="FEY1867" s="401"/>
      <c r="FEZ1867" s="401"/>
      <c r="FFA1867" s="401"/>
      <c r="FFB1867" s="401"/>
      <c r="FFC1867" s="401"/>
      <c r="FFD1867" s="401"/>
      <c r="FFE1867" s="401"/>
      <c r="FFF1867" s="401"/>
      <c r="FFG1867" s="401"/>
      <c r="FFH1867" s="401"/>
      <c r="FFI1867" s="401"/>
      <c r="FFJ1867" s="401"/>
      <c r="FFK1867" s="401"/>
      <c r="FFL1867" s="401"/>
      <c r="FFM1867" s="401"/>
      <c r="FFN1867" s="401"/>
      <c r="FFO1867" s="401"/>
      <c r="FFP1867" s="401"/>
      <c r="FFQ1867" s="401"/>
      <c r="FFR1867" s="401"/>
      <c r="FFS1867" s="401"/>
      <c r="FFT1867" s="401"/>
      <c r="FFU1867" s="401"/>
      <c r="FFV1867" s="401"/>
      <c r="FFW1867" s="401"/>
      <c r="FFX1867" s="401"/>
      <c r="FFY1867" s="401"/>
      <c r="FFZ1867" s="401"/>
      <c r="FGA1867" s="401"/>
      <c r="FGB1867" s="401"/>
      <c r="FGC1867" s="401"/>
      <c r="FGD1867" s="401"/>
      <c r="FGE1867" s="401"/>
      <c r="FGF1867" s="401"/>
      <c r="FGG1867" s="401"/>
      <c r="FGH1867" s="401"/>
      <c r="FGI1867" s="401"/>
      <c r="FGJ1867" s="401"/>
      <c r="FGK1867" s="401"/>
      <c r="FGL1867" s="401"/>
      <c r="FGM1867" s="401"/>
      <c r="FGN1867" s="401"/>
      <c r="FGO1867" s="401"/>
      <c r="FGP1867" s="401"/>
      <c r="FGQ1867" s="401"/>
      <c r="FGR1867" s="401"/>
      <c r="FGS1867" s="401"/>
      <c r="FGT1867" s="401"/>
      <c r="FGU1867" s="401"/>
      <c r="FGV1867" s="401"/>
      <c r="FGW1867" s="401"/>
      <c r="FGX1867" s="401"/>
      <c r="FGY1867" s="401"/>
      <c r="FGZ1867" s="401"/>
      <c r="FHA1867" s="401"/>
      <c r="FHB1867" s="401"/>
      <c r="FHC1867" s="401"/>
      <c r="FHD1867" s="401"/>
      <c r="FHE1867" s="401"/>
      <c r="FHF1867" s="401"/>
      <c r="FHG1867" s="401"/>
      <c r="FHH1867" s="401"/>
      <c r="FHI1867" s="401"/>
      <c r="FHJ1867" s="401"/>
      <c r="FHK1867" s="401"/>
      <c r="FHL1867" s="401"/>
      <c r="FHM1867" s="401"/>
      <c r="FHN1867" s="401"/>
      <c r="FHO1867" s="401"/>
      <c r="FHP1867" s="401"/>
      <c r="FHQ1867" s="401"/>
      <c r="FHR1867" s="401"/>
      <c r="FHS1867" s="401"/>
      <c r="FHT1867" s="401"/>
      <c r="FHU1867" s="401"/>
      <c r="FHV1867" s="401"/>
      <c r="FHW1867" s="401"/>
      <c r="FHX1867" s="401"/>
      <c r="FHY1867" s="401"/>
      <c r="FHZ1867" s="401"/>
      <c r="FIA1867" s="401"/>
      <c r="FIB1867" s="401"/>
      <c r="FIC1867" s="401"/>
      <c r="FID1867" s="401"/>
      <c r="FIE1867" s="401"/>
      <c r="FIF1867" s="401"/>
      <c r="FIG1867" s="401"/>
      <c r="FIH1867" s="401"/>
      <c r="FII1867" s="401"/>
      <c r="FIJ1867" s="401"/>
      <c r="FIK1867" s="401"/>
      <c r="FIL1867" s="401"/>
      <c r="FIM1867" s="401"/>
      <c r="FIN1867" s="401"/>
      <c r="FIO1867" s="401"/>
      <c r="FIP1867" s="401"/>
      <c r="FIQ1867" s="401"/>
      <c r="FIR1867" s="401"/>
      <c r="FIS1867" s="401"/>
      <c r="FIT1867" s="401"/>
      <c r="FIU1867" s="401"/>
      <c r="FIV1867" s="401"/>
      <c r="FIW1867" s="401"/>
      <c r="FIX1867" s="401"/>
      <c r="FIY1867" s="401"/>
      <c r="FIZ1867" s="401"/>
      <c r="FJA1867" s="401"/>
      <c r="FJB1867" s="401"/>
      <c r="FJC1867" s="401"/>
      <c r="FJD1867" s="401"/>
      <c r="FJE1867" s="401"/>
      <c r="FJF1867" s="401"/>
      <c r="FJG1867" s="401"/>
      <c r="FJH1867" s="401"/>
      <c r="FJI1867" s="401"/>
      <c r="FJJ1867" s="401"/>
      <c r="FJK1867" s="401"/>
      <c r="FJL1867" s="401"/>
      <c r="FJM1867" s="401"/>
      <c r="FJN1867" s="401"/>
      <c r="FJO1867" s="401"/>
      <c r="FJP1867" s="401"/>
      <c r="FJQ1867" s="401"/>
      <c r="FJR1867" s="401"/>
      <c r="FJS1867" s="401"/>
      <c r="FJT1867" s="401"/>
      <c r="FJU1867" s="401"/>
      <c r="FJV1867" s="401"/>
      <c r="FJW1867" s="401"/>
      <c r="FJX1867" s="401"/>
      <c r="FJY1867" s="401"/>
      <c r="FJZ1867" s="401"/>
      <c r="FKA1867" s="401"/>
      <c r="FKB1867" s="401"/>
      <c r="FKC1867" s="401"/>
      <c r="FKD1867" s="401"/>
      <c r="FKE1867" s="401"/>
      <c r="FKF1867" s="401"/>
      <c r="FKG1867" s="401"/>
      <c r="FKH1867" s="401"/>
      <c r="FKI1867" s="401"/>
      <c r="FKJ1867" s="401"/>
      <c r="FKK1867" s="401"/>
      <c r="FKL1867" s="401"/>
      <c r="FKM1867" s="401"/>
      <c r="FKN1867" s="401"/>
      <c r="FKO1867" s="401"/>
      <c r="FKP1867" s="401"/>
      <c r="FKQ1867" s="401"/>
      <c r="FKR1867" s="401"/>
      <c r="FKS1867" s="401"/>
      <c r="FKT1867" s="401"/>
      <c r="FKU1867" s="401"/>
      <c r="FKV1867" s="401"/>
      <c r="FKW1867" s="401"/>
      <c r="FKX1867" s="401"/>
      <c r="FKY1867" s="401"/>
      <c r="FKZ1867" s="401"/>
      <c r="FLA1867" s="401"/>
      <c r="FLB1867" s="401"/>
      <c r="FLC1867" s="401"/>
      <c r="FLD1867" s="401"/>
      <c r="FLE1867" s="401"/>
      <c r="FLF1867" s="401"/>
      <c r="FLG1867" s="401"/>
      <c r="FLH1867" s="401"/>
      <c r="FLI1867" s="401"/>
      <c r="FLJ1867" s="401"/>
      <c r="FLK1867" s="401"/>
      <c r="FLL1867" s="401"/>
      <c r="FLM1867" s="401"/>
      <c r="FLN1867" s="401"/>
      <c r="FLO1867" s="401"/>
      <c r="FLP1867" s="401"/>
      <c r="FLQ1867" s="401"/>
      <c r="FLR1867" s="401"/>
      <c r="FLS1867" s="401"/>
      <c r="FLT1867" s="401"/>
      <c r="FLU1867" s="401"/>
      <c r="FLV1867" s="401"/>
      <c r="FLW1867" s="401"/>
      <c r="FLX1867" s="401"/>
      <c r="FLY1867" s="401"/>
      <c r="FLZ1867" s="401"/>
      <c r="FMA1867" s="401"/>
      <c r="FMB1867" s="401"/>
      <c r="FMC1867" s="401"/>
      <c r="FMD1867" s="401"/>
      <c r="FME1867" s="401"/>
      <c r="FMF1867" s="401"/>
      <c r="FMG1867" s="401"/>
      <c r="FMH1867" s="401"/>
      <c r="FMI1867" s="401"/>
      <c r="FMJ1867" s="401"/>
      <c r="FMK1867" s="401"/>
      <c r="FML1867" s="401"/>
      <c r="FMM1867" s="401"/>
      <c r="FMN1867" s="401"/>
      <c r="FMO1867" s="401"/>
      <c r="FMP1867" s="401"/>
      <c r="FMQ1867" s="401"/>
      <c r="FMR1867" s="401"/>
      <c r="FMS1867" s="401"/>
      <c r="FMT1867" s="401"/>
      <c r="FMU1867" s="401"/>
      <c r="FMV1867" s="401"/>
      <c r="FMW1867" s="401"/>
      <c r="FMX1867" s="401"/>
      <c r="FMY1867" s="401"/>
      <c r="FMZ1867" s="401"/>
      <c r="FNA1867" s="401"/>
      <c r="FNB1867" s="401"/>
      <c r="FNC1867" s="401"/>
      <c r="FND1867" s="401"/>
      <c r="FNE1867" s="401"/>
      <c r="FNF1867" s="401"/>
      <c r="FNG1867" s="401"/>
      <c r="FNH1867" s="401"/>
      <c r="FNI1867" s="401"/>
      <c r="FNJ1867" s="401"/>
      <c r="FNK1867" s="401"/>
      <c r="FNL1867" s="401"/>
      <c r="FNM1867" s="401"/>
      <c r="FNN1867" s="401"/>
      <c r="FNO1867" s="401"/>
      <c r="FNP1867" s="401"/>
      <c r="FNQ1867" s="401"/>
      <c r="FNR1867" s="401"/>
      <c r="FNS1867" s="401"/>
      <c r="FNT1867" s="401"/>
      <c r="FNU1867" s="401"/>
      <c r="FNV1867" s="401"/>
      <c r="FNW1867" s="401"/>
      <c r="FNX1867" s="401"/>
      <c r="FNY1867" s="401"/>
      <c r="FNZ1867" s="401"/>
      <c r="FOA1867" s="401"/>
      <c r="FOB1867" s="401"/>
      <c r="FOC1867" s="401"/>
      <c r="FOD1867" s="401"/>
      <c r="FOE1867" s="401"/>
      <c r="FOF1867" s="401"/>
      <c r="FOG1867" s="401"/>
      <c r="FOH1867" s="401"/>
      <c r="FOI1867" s="401"/>
      <c r="FOJ1867" s="401"/>
      <c r="FOK1867" s="401"/>
      <c r="FOL1867" s="401"/>
      <c r="FOM1867" s="401"/>
      <c r="FON1867" s="401"/>
      <c r="FOO1867" s="401"/>
      <c r="FOP1867" s="401"/>
      <c r="FOQ1867" s="401"/>
      <c r="FOR1867" s="401"/>
      <c r="FOS1867" s="401"/>
      <c r="FOT1867" s="401"/>
      <c r="FOU1867" s="401"/>
      <c r="FOV1867" s="401"/>
      <c r="FOW1867" s="401"/>
      <c r="FOX1867" s="401"/>
      <c r="FOY1867" s="401"/>
      <c r="FOZ1867" s="401"/>
      <c r="FPA1867" s="401"/>
      <c r="FPB1867" s="401"/>
      <c r="FPC1867" s="401"/>
      <c r="FPD1867" s="401"/>
      <c r="FPE1867" s="401"/>
      <c r="FPF1867" s="401"/>
      <c r="FPG1867" s="401"/>
      <c r="FPH1867" s="401"/>
      <c r="FPI1867" s="401"/>
      <c r="FPJ1867" s="401"/>
      <c r="FPK1867" s="401"/>
      <c r="FPL1867" s="401"/>
      <c r="FPM1867" s="401"/>
      <c r="FPN1867" s="401"/>
      <c r="FPO1867" s="401"/>
      <c r="FPP1867" s="401"/>
      <c r="FPQ1867" s="401"/>
      <c r="FPR1867" s="401"/>
      <c r="FPS1867" s="401"/>
      <c r="FPT1867" s="401"/>
      <c r="FPU1867" s="401"/>
      <c r="FPV1867" s="401"/>
      <c r="FPW1867" s="401"/>
      <c r="FPX1867" s="401"/>
      <c r="FPY1867" s="401"/>
      <c r="FPZ1867" s="401"/>
      <c r="FQA1867" s="401"/>
      <c r="FQB1867" s="401"/>
      <c r="FQC1867" s="401"/>
      <c r="FQD1867" s="401"/>
      <c r="FQE1867" s="401"/>
      <c r="FQF1867" s="401"/>
      <c r="FQG1867" s="401"/>
      <c r="FQH1867" s="401"/>
      <c r="FQI1867" s="401"/>
      <c r="FQJ1867" s="401"/>
      <c r="FQK1867" s="401"/>
      <c r="FQL1867" s="401"/>
      <c r="FQM1867" s="401"/>
      <c r="FQN1867" s="401"/>
      <c r="FQO1867" s="401"/>
      <c r="FQP1867" s="401"/>
      <c r="FQQ1867" s="401"/>
      <c r="FQR1867" s="401"/>
      <c r="FQS1867" s="401"/>
      <c r="FQT1867" s="401"/>
      <c r="FQU1867" s="401"/>
      <c r="FQV1867" s="401"/>
      <c r="FQW1867" s="401"/>
      <c r="FQX1867" s="401"/>
      <c r="FQY1867" s="401"/>
      <c r="FQZ1867" s="401"/>
      <c r="FRA1867" s="401"/>
      <c r="FRB1867" s="401"/>
      <c r="FRC1867" s="401"/>
      <c r="FRD1867" s="401"/>
      <c r="FRE1867" s="401"/>
      <c r="FRF1867" s="401"/>
      <c r="FRG1867" s="401"/>
      <c r="FRH1867" s="401"/>
      <c r="FRI1867" s="401"/>
      <c r="FRJ1867" s="401"/>
      <c r="FRK1867" s="401"/>
      <c r="FRL1867" s="401"/>
      <c r="FRM1867" s="401"/>
      <c r="FRN1867" s="401"/>
      <c r="FRO1867" s="401"/>
      <c r="FRP1867" s="401"/>
      <c r="FRQ1867" s="401"/>
      <c r="FRR1867" s="401"/>
      <c r="FRS1867" s="401"/>
      <c r="FRT1867" s="401"/>
      <c r="FRU1867" s="401"/>
      <c r="FRV1867" s="401"/>
      <c r="FRW1867" s="401"/>
      <c r="FRX1867" s="401"/>
      <c r="FRY1867" s="401"/>
      <c r="FRZ1867" s="401"/>
      <c r="FSA1867" s="401"/>
      <c r="FSB1867" s="401"/>
      <c r="FSC1867" s="401"/>
      <c r="FSD1867" s="401"/>
      <c r="FSE1867" s="401"/>
      <c r="FSF1867" s="401"/>
      <c r="FSG1867" s="401"/>
      <c r="FSH1867" s="401"/>
      <c r="FSI1867" s="401"/>
      <c r="FSJ1867" s="401"/>
      <c r="FSK1867" s="401"/>
      <c r="FSL1867" s="401"/>
      <c r="FSM1867" s="401"/>
      <c r="FSN1867" s="401"/>
      <c r="FSO1867" s="401"/>
      <c r="FSP1867" s="401"/>
      <c r="FSQ1867" s="401"/>
      <c r="FSR1867" s="401"/>
      <c r="FSS1867" s="401"/>
      <c r="FST1867" s="401"/>
      <c r="FSU1867" s="401"/>
      <c r="FSV1867" s="401"/>
      <c r="FSW1867" s="401"/>
      <c r="FSX1867" s="401"/>
      <c r="FSY1867" s="401"/>
      <c r="FSZ1867" s="401"/>
      <c r="FTA1867" s="401"/>
      <c r="FTB1867" s="401"/>
      <c r="FTC1867" s="401"/>
      <c r="FTD1867" s="401"/>
      <c r="FTE1867" s="401"/>
      <c r="FTF1867" s="401"/>
      <c r="FTG1867" s="401"/>
      <c r="FTH1867" s="401"/>
      <c r="FTI1867" s="401"/>
      <c r="FTJ1867" s="401"/>
      <c r="FTK1867" s="401"/>
      <c r="FTL1867" s="401"/>
      <c r="FTM1867" s="401"/>
      <c r="FTN1867" s="401"/>
      <c r="FTO1867" s="401"/>
      <c r="FTP1867" s="401"/>
      <c r="FTQ1867" s="401"/>
      <c r="FTR1867" s="401"/>
      <c r="FTS1867" s="401"/>
      <c r="FTT1867" s="401"/>
      <c r="FTU1867" s="401"/>
      <c r="FTV1867" s="401"/>
      <c r="FTW1867" s="401"/>
      <c r="FTX1867" s="401"/>
      <c r="FTY1867" s="401"/>
      <c r="FTZ1867" s="401"/>
      <c r="FUA1867" s="401"/>
      <c r="FUB1867" s="401"/>
      <c r="FUC1867" s="401"/>
      <c r="FUD1867" s="401"/>
      <c r="FUE1867" s="401"/>
      <c r="FUF1867" s="401"/>
      <c r="FUG1867" s="401"/>
      <c r="FUH1867" s="401"/>
      <c r="FUI1867" s="401"/>
      <c r="FUJ1867" s="401"/>
      <c r="FUK1867" s="401"/>
      <c r="FUL1867" s="401"/>
      <c r="FUM1867" s="401"/>
      <c r="FUN1867" s="401"/>
      <c r="FUO1867" s="401"/>
      <c r="FUP1867" s="401"/>
      <c r="FUQ1867" s="401"/>
      <c r="FUR1867" s="401"/>
      <c r="FUS1867" s="401"/>
      <c r="FUT1867" s="401"/>
      <c r="FUU1867" s="401"/>
      <c r="FUV1867" s="401"/>
      <c r="FUW1867" s="401"/>
      <c r="FUX1867" s="401"/>
      <c r="FUY1867" s="401"/>
      <c r="FUZ1867" s="401"/>
      <c r="FVA1867" s="401"/>
      <c r="FVB1867" s="401"/>
      <c r="FVC1867" s="401"/>
      <c r="FVD1867" s="401"/>
      <c r="FVE1867" s="401"/>
      <c r="FVF1867" s="401"/>
      <c r="FVG1867" s="401"/>
      <c r="FVH1867" s="401"/>
      <c r="FVI1867" s="401"/>
      <c r="FVJ1867" s="401"/>
      <c r="FVK1867" s="401"/>
      <c r="FVL1867" s="401"/>
      <c r="FVM1867" s="401"/>
      <c r="FVN1867" s="401"/>
      <c r="FVO1867" s="401"/>
      <c r="FVP1867" s="401"/>
      <c r="FVQ1867" s="401"/>
      <c r="FVR1867" s="401"/>
      <c r="FVS1867" s="401"/>
      <c r="FVT1867" s="401"/>
      <c r="FVU1867" s="401"/>
      <c r="FVV1867" s="401"/>
      <c r="FVW1867" s="401"/>
      <c r="FVX1867" s="401"/>
      <c r="FVY1867" s="401"/>
      <c r="FVZ1867" s="401"/>
      <c r="FWA1867" s="401"/>
      <c r="FWB1867" s="401"/>
      <c r="FWC1867" s="401"/>
      <c r="FWD1867" s="401"/>
      <c r="FWE1867" s="401"/>
      <c r="FWF1867" s="401"/>
      <c r="FWG1867" s="401"/>
      <c r="FWH1867" s="401"/>
      <c r="FWI1867" s="401"/>
      <c r="FWJ1867" s="401"/>
      <c r="FWK1867" s="401"/>
      <c r="FWL1867" s="401"/>
      <c r="FWM1867" s="401"/>
      <c r="FWN1867" s="401"/>
      <c r="FWO1867" s="401"/>
      <c r="FWP1867" s="401"/>
      <c r="FWQ1867" s="401"/>
      <c r="FWR1867" s="401"/>
      <c r="FWS1867" s="401"/>
      <c r="FWT1867" s="401"/>
      <c r="FWU1867" s="401"/>
      <c r="FWV1867" s="401"/>
      <c r="FWW1867" s="401"/>
      <c r="FWX1867" s="401"/>
      <c r="FWY1867" s="401"/>
      <c r="FWZ1867" s="401"/>
      <c r="FXA1867" s="401"/>
      <c r="FXB1867" s="401"/>
      <c r="FXC1867" s="401"/>
      <c r="FXD1867" s="401"/>
      <c r="FXE1867" s="401"/>
      <c r="FXF1867" s="401"/>
      <c r="FXG1867" s="401"/>
      <c r="FXH1867" s="401"/>
      <c r="FXI1867" s="401"/>
      <c r="FXJ1867" s="401"/>
      <c r="FXK1867" s="401"/>
      <c r="FXL1867" s="401"/>
      <c r="FXM1867" s="401"/>
      <c r="FXN1867" s="401"/>
      <c r="FXO1867" s="401"/>
      <c r="FXP1867" s="401"/>
      <c r="FXQ1867" s="401"/>
      <c r="FXR1867" s="401"/>
      <c r="FXS1867" s="401"/>
      <c r="FXT1867" s="401"/>
      <c r="FXU1867" s="401"/>
      <c r="FXV1867" s="401"/>
      <c r="FXW1867" s="401"/>
      <c r="FXX1867" s="401"/>
      <c r="FXY1867" s="401"/>
      <c r="FXZ1867" s="401"/>
      <c r="FYA1867" s="401"/>
      <c r="FYB1867" s="401"/>
      <c r="FYC1867" s="401"/>
      <c r="FYD1867" s="401"/>
      <c r="FYE1867" s="401"/>
      <c r="FYF1867" s="401"/>
      <c r="FYG1867" s="401"/>
      <c r="FYH1867" s="401"/>
      <c r="FYI1867" s="401"/>
      <c r="FYJ1867" s="401"/>
      <c r="FYK1867" s="401"/>
      <c r="FYL1867" s="401"/>
      <c r="FYM1867" s="401"/>
      <c r="FYN1867" s="401"/>
      <c r="FYO1867" s="401"/>
      <c r="FYP1867" s="401"/>
      <c r="FYQ1867" s="401"/>
      <c r="FYR1867" s="401"/>
      <c r="FYS1867" s="401"/>
      <c r="FYT1867" s="401"/>
      <c r="FYU1867" s="401"/>
      <c r="FYV1867" s="401"/>
      <c r="FYW1867" s="401"/>
      <c r="FYX1867" s="401"/>
      <c r="FYY1867" s="401"/>
      <c r="FYZ1867" s="401"/>
      <c r="FZA1867" s="401"/>
      <c r="FZB1867" s="401"/>
      <c r="FZC1867" s="401"/>
      <c r="FZD1867" s="401"/>
      <c r="FZE1867" s="401"/>
      <c r="FZF1867" s="401"/>
      <c r="FZG1867" s="401"/>
      <c r="FZH1867" s="401"/>
      <c r="FZI1867" s="401"/>
      <c r="FZJ1867" s="401"/>
      <c r="FZK1867" s="401"/>
      <c r="FZL1867" s="401"/>
      <c r="FZM1867" s="401"/>
      <c r="FZN1867" s="401"/>
      <c r="FZO1867" s="401"/>
      <c r="FZP1867" s="401"/>
      <c r="FZQ1867" s="401"/>
      <c r="FZR1867" s="401"/>
      <c r="FZS1867" s="401"/>
      <c r="FZT1867" s="401"/>
      <c r="FZU1867" s="401"/>
      <c r="FZV1867" s="401"/>
      <c r="FZW1867" s="401"/>
      <c r="FZX1867" s="401"/>
      <c r="FZY1867" s="401"/>
      <c r="FZZ1867" s="401"/>
      <c r="GAA1867" s="401"/>
      <c r="GAB1867" s="401"/>
      <c r="GAC1867" s="401"/>
      <c r="GAD1867" s="401"/>
      <c r="GAE1867" s="401"/>
      <c r="GAF1867" s="401"/>
      <c r="GAG1867" s="401"/>
      <c r="GAH1867" s="401"/>
      <c r="GAI1867" s="401"/>
      <c r="GAJ1867" s="401"/>
      <c r="GAK1867" s="401"/>
      <c r="GAL1867" s="401"/>
      <c r="GAM1867" s="401"/>
      <c r="GAN1867" s="401"/>
      <c r="GAO1867" s="401"/>
      <c r="GAP1867" s="401"/>
      <c r="GAQ1867" s="401"/>
      <c r="GAR1867" s="401"/>
      <c r="GAS1867" s="401"/>
      <c r="GAT1867" s="401"/>
      <c r="GAU1867" s="401"/>
      <c r="GAV1867" s="401"/>
      <c r="GAW1867" s="401"/>
      <c r="GAX1867" s="401"/>
      <c r="GAY1867" s="401"/>
      <c r="GAZ1867" s="401"/>
      <c r="GBA1867" s="401"/>
      <c r="GBB1867" s="401"/>
      <c r="GBC1867" s="401"/>
      <c r="GBD1867" s="401"/>
      <c r="GBE1867" s="401"/>
      <c r="GBF1867" s="401"/>
      <c r="GBG1867" s="401"/>
      <c r="GBH1867" s="401"/>
      <c r="GBI1867" s="401"/>
      <c r="GBJ1867" s="401"/>
      <c r="GBK1867" s="401"/>
      <c r="GBL1867" s="401"/>
      <c r="GBM1867" s="401"/>
      <c r="GBN1867" s="401"/>
      <c r="GBO1867" s="401"/>
      <c r="GBP1867" s="401"/>
      <c r="GBQ1867" s="401"/>
      <c r="GBR1867" s="401"/>
      <c r="GBS1867" s="401"/>
      <c r="GBT1867" s="401"/>
      <c r="GBU1867" s="401"/>
      <c r="GBV1867" s="401"/>
      <c r="GBW1867" s="401"/>
      <c r="GBX1867" s="401"/>
      <c r="GBY1867" s="401"/>
      <c r="GBZ1867" s="401"/>
      <c r="GCA1867" s="401"/>
      <c r="GCB1867" s="401"/>
      <c r="GCC1867" s="401"/>
      <c r="GCD1867" s="401"/>
      <c r="GCE1867" s="401"/>
      <c r="GCF1867" s="401"/>
      <c r="GCG1867" s="401"/>
      <c r="GCH1867" s="401"/>
      <c r="GCI1867" s="401"/>
      <c r="GCJ1867" s="401"/>
      <c r="GCK1867" s="401"/>
      <c r="GCL1867" s="401"/>
      <c r="GCM1867" s="401"/>
      <c r="GCN1867" s="401"/>
      <c r="GCO1867" s="401"/>
      <c r="GCP1867" s="401"/>
      <c r="GCQ1867" s="401"/>
      <c r="GCR1867" s="401"/>
      <c r="GCS1867" s="401"/>
      <c r="GCT1867" s="401"/>
      <c r="GCU1867" s="401"/>
      <c r="GCV1867" s="401"/>
      <c r="GCW1867" s="401"/>
      <c r="GCX1867" s="401"/>
      <c r="GCY1867" s="401"/>
      <c r="GCZ1867" s="401"/>
      <c r="GDA1867" s="401"/>
      <c r="GDB1867" s="401"/>
      <c r="GDC1867" s="401"/>
      <c r="GDD1867" s="401"/>
      <c r="GDE1867" s="401"/>
      <c r="GDF1867" s="401"/>
      <c r="GDG1867" s="401"/>
      <c r="GDH1867" s="401"/>
      <c r="GDI1867" s="401"/>
      <c r="GDJ1867" s="401"/>
      <c r="GDK1867" s="401"/>
      <c r="GDL1867" s="401"/>
      <c r="GDM1867" s="401"/>
      <c r="GDN1867" s="401"/>
      <c r="GDO1867" s="401"/>
      <c r="GDP1867" s="401"/>
      <c r="GDQ1867" s="401"/>
      <c r="GDR1867" s="401"/>
      <c r="GDS1867" s="401"/>
      <c r="GDT1867" s="401"/>
      <c r="GDU1867" s="401"/>
      <c r="GDV1867" s="401"/>
      <c r="GDW1867" s="401"/>
      <c r="GDX1867" s="401"/>
      <c r="GDY1867" s="401"/>
      <c r="GDZ1867" s="401"/>
      <c r="GEA1867" s="401"/>
      <c r="GEB1867" s="401"/>
      <c r="GEC1867" s="401"/>
      <c r="GED1867" s="401"/>
      <c r="GEE1867" s="401"/>
      <c r="GEF1867" s="401"/>
      <c r="GEG1867" s="401"/>
      <c r="GEH1867" s="401"/>
      <c r="GEI1867" s="401"/>
      <c r="GEJ1867" s="401"/>
      <c r="GEK1867" s="401"/>
      <c r="GEL1867" s="401"/>
      <c r="GEM1867" s="401"/>
      <c r="GEN1867" s="401"/>
      <c r="GEO1867" s="401"/>
      <c r="GEP1867" s="401"/>
      <c r="GEQ1867" s="401"/>
      <c r="GER1867" s="401"/>
      <c r="GES1867" s="401"/>
      <c r="GET1867" s="401"/>
      <c r="GEU1867" s="401"/>
      <c r="GEV1867" s="401"/>
      <c r="GEW1867" s="401"/>
      <c r="GEX1867" s="401"/>
      <c r="GEY1867" s="401"/>
      <c r="GEZ1867" s="401"/>
      <c r="GFA1867" s="401"/>
      <c r="GFB1867" s="401"/>
      <c r="GFC1867" s="401"/>
      <c r="GFD1867" s="401"/>
      <c r="GFE1867" s="401"/>
      <c r="GFF1867" s="401"/>
      <c r="GFG1867" s="401"/>
      <c r="GFH1867" s="401"/>
      <c r="GFI1867" s="401"/>
      <c r="GFJ1867" s="401"/>
      <c r="GFK1867" s="401"/>
      <c r="GFL1867" s="401"/>
      <c r="GFM1867" s="401"/>
      <c r="GFN1867" s="401"/>
      <c r="GFO1867" s="401"/>
      <c r="GFP1867" s="401"/>
      <c r="GFQ1867" s="401"/>
      <c r="GFR1867" s="401"/>
      <c r="GFS1867" s="401"/>
      <c r="GFT1867" s="401"/>
      <c r="GFU1867" s="401"/>
      <c r="GFV1867" s="401"/>
      <c r="GFW1867" s="401"/>
      <c r="GFX1867" s="401"/>
      <c r="GFY1867" s="401"/>
      <c r="GFZ1867" s="401"/>
      <c r="GGA1867" s="401"/>
      <c r="GGB1867" s="401"/>
      <c r="GGC1867" s="401"/>
      <c r="GGD1867" s="401"/>
      <c r="GGE1867" s="401"/>
      <c r="GGF1867" s="401"/>
      <c r="GGG1867" s="401"/>
      <c r="GGH1867" s="401"/>
      <c r="GGI1867" s="401"/>
      <c r="GGJ1867" s="401"/>
      <c r="GGK1867" s="401"/>
      <c r="GGL1867" s="401"/>
      <c r="GGM1867" s="401"/>
      <c r="GGN1867" s="401"/>
      <c r="GGO1867" s="401"/>
      <c r="GGP1867" s="401"/>
      <c r="GGQ1867" s="401"/>
      <c r="GGR1867" s="401"/>
      <c r="GGS1867" s="401"/>
      <c r="GGT1867" s="401"/>
      <c r="GGU1867" s="401"/>
      <c r="GGV1867" s="401"/>
      <c r="GGW1867" s="401"/>
      <c r="GGX1867" s="401"/>
      <c r="GGY1867" s="401"/>
      <c r="GGZ1867" s="401"/>
      <c r="GHA1867" s="401"/>
      <c r="GHB1867" s="401"/>
      <c r="GHC1867" s="401"/>
      <c r="GHD1867" s="401"/>
      <c r="GHE1867" s="401"/>
      <c r="GHF1867" s="401"/>
      <c r="GHG1867" s="401"/>
      <c r="GHH1867" s="401"/>
      <c r="GHI1867" s="401"/>
      <c r="GHJ1867" s="401"/>
      <c r="GHK1867" s="401"/>
      <c r="GHL1867" s="401"/>
      <c r="GHM1867" s="401"/>
      <c r="GHN1867" s="401"/>
      <c r="GHO1867" s="401"/>
      <c r="GHP1867" s="401"/>
      <c r="GHQ1867" s="401"/>
      <c r="GHR1867" s="401"/>
      <c r="GHS1867" s="401"/>
      <c r="GHT1867" s="401"/>
      <c r="GHU1867" s="401"/>
      <c r="GHV1867" s="401"/>
      <c r="GHW1867" s="401"/>
      <c r="GHX1867" s="401"/>
      <c r="GHY1867" s="401"/>
      <c r="GHZ1867" s="401"/>
      <c r="GIA1867" s="401"/>
      <c r="GIB1867" s="401"/>
      <c r="GIC1867" s="401"/>
      <c r="GID1867" s="401"/>
      <c r="GIE1867" s="401"/>
      <c r="GIF1867" s="401"/>
      <c r="GIG1867" s="401"/>
      <c r="GIH1867" s="401"/>
      <c r="GII1867" s="401"/>
      <c r="GIJ1867" s="401"/>
      <c r="GIK1867" s="401"/>
      <c r="GIL1867" s="401"/>
      <c r="GIM1867" s="401"/>
      <c r="GIN1867" s="401"/>
      <c r="GIO1867" s="401"/>
      <c r="GIP1867" s="401"/>
      <c r="GIQ1867" s="401"/>
      <c r="GIR1867" s="401"/>
      <c r="GIS1867" s="401"/>
      <c r="GIT1867" s="401"/>
      <c r="GIU1867" s="401"/>
      <c r="GIV1867" s="401"/>
      <c r="GIW1867" s="401"/>
      <c r="GIX1867" s="401"/>
      <c r="GIY1867" s="401"/>
      <c r="GIZ1867" s="401"/>
      <c r="GJA1867" s="401"/>
      <c r="GJB1867" s="401"/>
      <c r="GJC1867" s="401"/>
      <c r="GJD1867" s="401"/>
      <c r="GJE1867" s="401"/>
      <c r="GJF1867" s="401"/>
      <c r="GJG1867" s="401"/>
      <c r="GJH1867" s="401"/>
      <c r="GJI1867" s="401"/>
      <c r="GJJ1867" s="401"/>
      <c r="GJK1867" s="401"/>
      <c r="GJL1867" s="401"/>
      <c r="GJM1867" s="401"/>
      <c r="GJN1867" s="401"/>
      <c r="GJO1867" s="401"/>
      <c r="GJP1867" s="401"/>
      <c r="GJQ1867" s="401"/>
      <c r="GJR1867" s="401"/>
      <c r="GJS1867" s="401"/>
      <c r="GJT1867" s="401"/>
      <c r="GJU1867" s="401"/>
      <c r="GJV1867" s="401"/>
      <c r="GJW1867" s="401"/>
      <c r="GJX1867" s="401"/>
      <c r="GJY1867" s="401"/>
      <c r="GJZ1867" s="401"/>
      <c r="GKA1867" s="401"/>
      <c r="GKB1867" s="401"/>
      <c r="GKC1867" s="401"/>
      <c r="GKD1867" s="401"/>
      <c r="GKE1867" s="401"/>
      <c r="GKF1867" s="401"/>
      <c r="GKG1867" s="401"/>
      <c r="GKH1867" s="401"/>
      <c r="GKI1867" s="401"/>
      <c r="GKJ1867" s="401"/>
      <c r="GKK1867" s="401"/>
      <c r="GKL1867" s="401"/>
      <c r="GKM1867" s="401"/>
      <c r="GKN1867" s="401"/>
      <c r="GKO1867" s="401"/>
      <c r="GKP1867" s="401"/>
      <c r="GKQ1867" s="401"/>
      <c r="GKR1867" s="401"/>
      <c r="GKS1867" s="401"/>
      <c r="GKT1867" s="401"/>
      <c r="GKU1867" s="401"/>
      <c r="GKV1867" s="401"/>
      <c r="GKW1867" s="401"/>
      <c r="GKX1867" s="401"/>
      <c r="GKY1867" s="401"/>
      <c r="GKZ1867" s="401"/>
      <c r="GLA1867" s="401"/>
      <c r="GLB1867" s="401"/>
      <c r="GLC1867" s="401"/>
      <c r="GLD1867" s="401"/>
      <c r="GLE1867" s="401"/>
      <c r="GLF1867" s="401"/>
      <c r="GLG1867" s="401"/>
      <c r="GLH1867" s="401"/>
      <c r="GLI1867" s="401"/>
      <c r="GLJ1867" s="401"/>
      <c r="GLK1867" s="401"/>
      <c r="GLL1867" s="401"/>
      <c r="GLM1867" s="401"/>
      <c r="GLN1867" s="401"/>
      <c r="GLO1867" s="401"/>
      <c r="GLP1867" s="401"/>
      <c r="GLQ1867" s="401"/>
      <c r="GLR1867" s="401"/>
      <c r="GLS1867" s="401"/>
      <c r="GLT1867" s="401"/>
      <c r="GLU1867" s="401"/>
      <c r="GLV1867" s="401"/>
      <c r="GLW1867" s="401"/>
      <c r="GLX1867" s="401"/>
      <c r="GLY1867" s="401"/>
      <c r="GLZ1867" s="401"/>
      <c r="GMA1867" s="401"/>
      <c r="GMB1867" s="401"/>
      <c r="GMC1867" s="401"/>
      <c r="GMD1867" s="401"/>
      <c r="GME1867" s="401"/>
      <c r="GMF1867" s="401"/>
      <c r="GMG1867" s="401"/>
      <c r="GMH1867" s="401"/>
      <c r="GMI1867" s="401"/>
      <c r="GMJ1867" s="401"/>
      <c r="GMK1867" s="401"/>
      <c r="GML1867" s="401"/>
      <c r="GMM1867" s="401"/>
      <c r="GMN1867" s="401"/>
      <c r="GMO1867" s="401"/>
      <c r="GMP1867" s="401"/>
      <c r="GMQ1867" s="401"/>
      <c r="GMR1867" s="401"/>
      <c r="GMS1867" s="401"/>
      <c r="GMT1867" s="401"/>
      <c r="GMU1867" s="401"/>
      <c r="GMV1867" s="401"/>
      <c r="GMW1867" s="401"/>
      <c r="GMX1867" s="401"/>
      <c r="GMY1867" s="401"/>
      <c r="GMZ1867" s="401"/>
      <c r="GNA1867" s="401"/>
      <c r="GNB1867" s="401"/>
      <c r="GNC1867" s="401"/>
      <c r="GND1867" s="401"/>
      <c r="GNE1867" s="401"/>
      <c r="GNF1867" s="401"/>
      <c r="GNG1867" s="401"/>
      <c r="GNH1867" s="401"/>
      <c r="GNI1867" s="401"/>
      <c r="GNJ1867" s="401"/>
      <c r="GNK1867" s="401"/>
      <c r="GNL1867" s="401"/>
      <c r="GNM1867" s="401"/>
      <c r="GNN1867" s="401"/>
      <c r="GNO1867" s="401"/>
      <c r="GNP1867" s="401"/>
      <c r="GNQ1867" s="401"/>
      <c r="GNR1867" s="401"/>
      <c r="GNS1867" s="401"/>
      <c r="GNT1867" s="401"/>
      <c r="GNU1867" s="401"/>
      <c r="GNV1867" s="401"/>
      <c r="GNW1867" s="401"/>
      <c r="GNX1867" s="401"/>
      <c r="GNY1867" s="401"/>
      <c r="GNZ1867" s="401"/>
      <c r="GOA1867" s="401"/>
      <c r="GOB1867" s="401"/>
      <c r="GOC1867" s="401"/>
      <c r="GOD1867" s="401"/>
      <c r="GOE1867" s="401"/>
      <c r="GOF1867" s="401"/>
      <c r="GOG1867" s="401"/>
      <c r="GOH1867" s="401"/>
      <c r="GOI1867" s="401"/>
      <c r="GOJ1867" s="401"/>
      <c r="GOK1867" s="401"/>
      <c r="GOL1867" s="401"/>
      <c r="GOM1867" s="401"/>
      <c r="GON1867" s="401"/>
      <c r="GOO1867" s="401"/>
      <c r="GOP1867" s="401"/>
      <c r="GOQ1867" s="401"/>
      <c r="GOR1867" s="401"/>
      <c r="GOS1867" s="401"/>
      <c r="GOT1867" s="401"/>
      <c r="GOU1867" s="401"/>
      <c r="GOV1867" s="401"/>
      <c r="GOW1867" s="401"/>
      <c r="GOX1867" s="401"/>
      <c r="GOY1867" s="401"/>
      <c r="GOZ1867" s="401"/>
      <c r="GPA1867" s="401"/>
      <c r="GPB1867" s="401"/>
      <c r="GPC1867" s="401"/>
      <c r="GPD1867" s="401"/>
      <c r="GPE1867" s="401"/>
      <c r="GPF1867" s="401"/>
      <c r="GPG1867" s="401"/>
      <c r="GPH1867" s="401"/>
      <c r="GPI1867" s="401"/>
      <c r="GPJ1867" s="401"/>
      <c r="GPK1867" s="401"/>
      <c r="GPL1867" s="401"/>
      <c r="GPM1867" s="401"/>
      <c r="GPN1867" s="401"/>
      <c r="GPO1867" s="401"/>
      <c r="GPP1867" s="401"/>
      <c r="GPQ1867" s="401"/>
      <c r="GPR1867" s="401"/>
      <c r="GPS1867" s="401"/>
      <c r="GPT1867" s="401"/>
      <c r="GPU1867" s="401"/>
      <c r="GPV1867" s="401"/>
      <c r="GPW1867" s="401"/>
      <c r="GPX1867" s="401"/>
      <c r="GPY1867" s="401"/>
      <c r="GPZ1867" s="401"/>
      <c r="GQA1867" s="401"/>
      <c r="GQB1867" s="401"/>
      <c r="GQC1867" s="401"/>
      <c r="GQD1867" s="401"/>
      <c r="GQE1867" s="401"/>
      <c r="GQF1867" s="401"/>
      <c r="GQG1867" s="401"/>
      <c r="GQH1867" s="401"/>
      <c r="GQI1867" s="401"/>
      <c r="GQJ1867" s="401"/>
      <c r="GQK1867" s="401"/>
      <c r="GQL1867" s="401"/>
      <c r="GQM1867" s="401"/>
      <c r="GQN1867" s="401"/>
      <c r="GQO1867" s="401"/>
      <c r="GQP1867" s="401"/>
      <c r="GQQ1867" s="401"/>
      <c r="GQR1867" s="401"/>
      <c r="GQS1867" s="401"/>
      <c r="GQT1867" s="401"/>
      <c r="GQU1867" s="401"/>
      <c r="GQV1867" s="401"/>
      <c r="GQW1867" s="401"/>
      <c r="GQX1867" s="401"/>
      <c r="GQY1867" s="401"/>
      <c r="GQZ1867" s="401"/>
      <c r="GRA1867" s="401"/>
      <c r="GRB1867" s="401"/>
      <c r="GRC1867" s="401"/>
      <c r="GRD1867" s="401"/>
      <c r="GRE1867" s="401"/>
      <c r="GRF1867" s="401"/>
      <c r="GRG1867" s="401"/>
      <c r="GRH1867" s="401"/>
      <c r="GRI1867" s="401"/>
      <c r="GRJ1867" s="401"/>
      <c r="GRK1867" s="401"/>
      <c r="GRL1867" s="401"/>
      <c r="GRM1867" s="401"/>
      <c r="GRN1867" s="401"/>
      <c r="GRO1867" s="401"/>
      <c r="GRP1867" s="401"/>
      <c r="GRQ1867" s="401"/>
      <c r="GRR1867" s="401"/>
      <c r="GRS1867" s="401"/>
      <c r="GRT1867" s="401"/>
      <c r="GRU1867" s="401"/>
      <c r="GRV1867" s="401"/>
      <c r="GRW1867" s="401"/>
      <c r="GRX1867" s="401"/>
      <c r="GRY1867" s="401"/>
      <c r="GRZ1867" s="401"/>
      <c r="GSA1867" s="401"/>
      <c r="GSB1867" s="401"/>
      <c r="GSC1867" s="401"/>
      <c r="GSD1867" s="401"/>
      <c r="GSE1867" s="401"/>
      <c r="GSF1867" s="401"/>
      <c r="GSG1867" s="401"/>
      <c r="GSH1867" s="401"/>
      <c r="GSI1867" s="401"/>
      <c r="GSJ1867" s="401"/>
      <c r="GSK1867" s="401"/>
      <c r="GSL1867" s="401"/>
      <c r="GSM1867" s="401"/>
      <c r="GSN1867" s="401"/>
      <c r="GSO1867" s="401"/>
      <c r="GSP1867" s="401"/>
      <c r="GSQ1867" s="401"/>
      <c r="GSR1867" s="401"/>
      <c r="GSS1867" s="401"/>
      <c r="GST1867" s="401"/>
      <c r="GSU1867" s="401"/>
      <c r="GSV1867" s="401"/>
      <c r="GSW1867" s="401"/>
      <c r="GSX1867" s="401"/>
      <c r="GSY1867" s="401"/>
      <c r="GSZ1867" s="401"/>
      <c r="GTA1867" s="401"/>
      <c r="GTB1867" s="401"/>
      <c r="GTC1867" s="401"/>
      <c r="GTD1867" s="401"/>
      <c r="GTE1867" s="401"/>
      <c r="GTF1867" s="401"/>
      <c r="GTG1867" s="401"/>
      <c r="GTH1867" s="401"/>
      <c r="GTI1867" s="401"/>
      <c r="GTJ1867" s="401"/>
      <c r="GTK1867" s="401"/>
      <c r="GTL1867" s="401"/>
      <c r="GTM1867" s="401"/>
      <c r="GTN1867" s="401"/>
      <c r="GTO1867" s="401"/>
      <c r="GTP1867" s="401"/>
      <c r="GTQ1867" s="401"/>
      <c r="GTR1867" s="401"/>
      <c r="GTS1867" s="401"/>
      <c r="GTT1867" s="401"/>
      <c r="GTU1867" s="401"/>
      <c r="GTV1867" s="401"/>
      <c r="GTW1867" s="401"/>
      <c r="GTX1867" s="401"/>
      <c r="GTY1867" s="401"/>
      <c r="GTZ1867" s="401"/>
      <c r="GUA1867" s="401"/>
      <c r="GUB1867" s="401"/>
      <c r="GUC1867" s="401"/>
      <c r="GUD1867" s="401"/>
      <c r="GUE1867" s="401"/>
      <c r="GUF1867" s="401"/>
      <c r="GUG1867" s="401"/>
      <c r="GUH1867" s="401"/>
      <c r="GUI1867" s="401"/>
      <c r="GUJ1867" s="401"/>
      <c r="GUK1867" s="401"/>
      <c r="GUL1867" s="401"/>
      <c r="GUM1867" s="401"/>
      <c r="GUN1867" s="401"/>
      <c r="GUO1867" s="401"/>
      <c r="GUP1867" s="401"/>
      <c r="GUQ1867" s="401"/>
      <c r="GUR1867" s="401"/>
      <c r="GUS1867" s="401"/>
      <c r="GUT1867" s="401"/>
      <c r="GUU1867" s="401"/>
      <c r="GUV1867" s="401"/>
      <c r="GUW1867" s="401"/>
      <c r="GUX1867" s="401"/>
      <c r="GUY1867" s="401"/>
      <c r="GUZ1867" s="401"/>
      <c r="GVA1867" s="401"/>
      <c r="GVB1867" s="401"/>
      <c r="GVC1867" s="401"/>
      <c r="GVD1867" s="401"/>
      <c r="GVE1867" s="401"/>
      <c r="GVF1867" s="401"/>
      <c r="GVG1867" s="401"/>
      <c r="GVH1867" s="401"/>
      <c r="GVI1867" s="401"/>
      <c r="GVJ1867" s="401"/>
      <c r="GVK1867" s="401"/>
      <c r="GVL1867" s="401"/>
      <c r="GVM1867" s="401"/>
      <c r="GVN1867" s="401"/>
      <c r="GVO1867" s="401"/>
      <c r="GVP1867" s="401"/>
      <c r="GVQ1867" s="401"/>
      <c r="GVR1867" s="401"/>
      <c r="GVS1867" s="401"/>
      <c r="GVT1867" s="401"/>
      <c r="GVU1867" s="401"/>
      <c r="GVV1867" s="401"/>
      <c r="GVW1867" s="401"/>
      <c r="GVX1867" s="401"/>
      <c r="GVY1867" s="401"/>
      <c r="GVZ1867" s="401"/>
      <c r="GWA1867" s="401"/>
      <c r="GWB1867" s="401"/>
      <c r="GWC1867" s="401"/>
      <c r="GWD1867" s="401"/>
      <c r="GWE1867" s="401"/>
      <c r="GWF1867" s="401"/>
      <c r="GWG1867" s="401"/>
      <c r="GWH1867" s="401"/>
      <c r="GWI1867" s="401"/>
      <c r="GWJ1867" s="401"/>
      <c r="GWK1867" s="401"/>
      <c r="GWL1867" s="401"/>
      <c r="GWM1867" s="401"/>
      <c r="GWN1867" s="401"/>
      <c r="GWO1867" s="401"/>
      <c r="GWP1867" s="401"/>
      <c r="GWQ1867" s="401"/>
      <c r="GWR1867" s="401"/>
      <c r="GWS1867" s="401"/>
      <c r="GWT1867" s="401"/>
      <c r="GWU1867" s="401"/>
      <c r="GWV1867" s="401"/>
      <c r="GWW1867" s="401"/>
      <c r="GWX1867" s="401"/>
      <c r="GWY1867" s="401"/>
      <c r="GWZ1867" s="401"/>
      <c r="GXA1867" s="401"/>
      <c r="GXB1867" s="401"/>
      <c r="GXC1867" s="401"/>
      <c r="GXD1867" s="401"/>
      <c r="GXE1867" s="401"/>
      <c r="GXF1867" s="401"/>
      <c r="GXG1867" s="401"/>
      <c r="GXH1867" s="401"/>
      <c r="GXI1867" s="401"/>
      <c r="GXJ1867" s="401"/>
      <c r="GXK1867" s="401"/>
      <c r="GXL1867" s="401"/>
      <c r="GXM1867" s="401"/>
      <c r="GXN1867" s="401"/>
      <c r="GXO1867" s="401"/>
      <c r="GXP1867" s="401"/>
      <c r="GXQ1867" s="401"/>
      <c r="GXR1867" s="401"/>
      <c r="GXS1867" s="401"/>
      <c r="GXT1867" s="401"/>
      <c r="GXU1867" s="401"/>
      <c r="GXV1867" s="401"/>
      <c r="GXW1867" s="401"/>
      <c r="GXX1867" s="401"/>
      <c r="GXY1867" s="401"/>
      <c r="GXZ1867" s="401"/>
      <c r="GYA1867" s="401"/>
      <c r="GYB1867" s="401"/>
      <c r="GYC1867" s="401"/>
      <c r="GYD1867" s="401"/>
      <c r="GYE1867" s="401"/>
      <c r="GYF1867" s="401"/>
      <c r="GYG1867" s="401"/>
      <c r="GYH1867" s="401"/>
      <c r="GYI1867" s="401"/>
      <c r="GYJ1867" s="401"/>
      <c r="GYK1867" s="401"/>
      <c r="GYL1867" s="401"/>
      <c r="GYM1867" s="401"/>
      <c r="GYN1867" s="401"/>
      <c r="GYO1867" s="401"/>
      <c r="GYP1867" s="401"/>
      <c r="GYQ1867" s="401"/>
      <c r="GYR1867" s="401"/>
      <c r="GYS1867" s="401"/>
      <c r="GYT1867" s="401"/>
      <c r="GYU1867" s="401"/>
      <c r="GYV1867" s="401"/>
      <c r="GYW1867" s="401"/>
      <c r="GYX1867" s="401"/>
      <c r="GYY1867" s="401"/>
      <c r="GYZ1867" s="401"/>
      <c r="GZA1867" s="401"/>
      <c r="GZB1867" s="401"/>
      <c r="GZC1867" s="401"/>
      <c r="GZD1867" s="401"/>
      <c r="GZE1867" s="401"/>
      <c r="GZF1867" s="401"/>
      <c r="GZG1867" s="401"/>
      <c r="GZH1867" s="401"/>
      <c r="GZI1867" s="401"/>
      <c r="GZJ1867" s="401"/>
      <c r="GZK1867" s="401"/>
      <c r="GZL1867" s="401"/>
      <c r="GZM1867" s="401"/>
      <c r="GZN1867" s="401"/>
      <c r="GZO1867" s="401"/>
      <c r="GZP1867" s="401"/>
      <c r="GZQ1867" s="401"/>
      <c r="GZR1867" s="401"/>
      <c r="GZS1867" s="401"/>
      <c r="GZT1867" s="401"/>
      <c r="GZU1867" s="401"/>
      <c r="GZV1867" s="401"/>
      <c r="GZW1867" s="401"/>
      <c r="GZX1867" s="401"/>
      <c r="GZY1867" s="401"/>
      <c r="GZZ1867" s="401"/>
      <c r="HAA1867" s="401"/>
      <c r="HAB1867" s="401"/>
      <c r="HAC1867" s="401"/>
      <c r="HAD1867" s="401"/>
      <c r="HAE1867" s="401"/>
      <c r="HAF1867" s="401"/>
      <c r="HAG1867" s="401"/>
      <c r="HAH1867" s="401"/>
      <c r="HAI1867" s="401"/>
      <c r="HAJ1867" s="401"/>
      <c r="HAK1867" s="401"/>
      <c r="HAL1867" s="401"/>
      <c r="HAM1867" s="401"/>
      <c r="HAN1867" s="401"/>
      <c r="HAO1867" s="401"/>
      <c r="HAP1867" s="401"/>
      <c r="HAQ1867" s="401"/>
      <c r="HAR1867" s="401"/>
      <c r="HAS1867" s="401"/>
      <c r="HAT1867" s="401"/>
      <c r="HAU1867" s="401"/>
      <c r="HAV1867" s="401"/>
      <c r="HAW1867" s="401"/>
      <c r="HAX1867" s="401"/>
      <c r="HAY1867" s="401"/>
      <c r="HAZ1867" s="401"/>
      <c r="HBA1867" s="401"/>
      <c r="HBB1867" s="401"/>
      <c r="HBC1867" s="401"/>
      <c r="HBD1867" s="401"/>
      <c r="HBE1867" s="401"/>
      <c r="HBF1867" s="401"/>
      <c r="HBG1867" s="401"/>
      <c r="HBH1867" s="401"/>
      <c r="HBI1867" s="401"/>
      <c r="HBJ1867" s="401"/>
      <c r="HBK1867" s="401"/>
      <c r="HBL1867" s="401"/>
      <c r="HBM1867" s="401"/>
      <c r="HBN1867" s="401"/>
      <c r="HBO1867" s="401"/>
      <c r="HBP1867" s="401"/>
      <c r="HBQ1867" s="401"/>
      <c r="HBR1867" s="401"/>
      <c r="HBS1867" s="401"/>
      <c r="HBT1867" s="401"/>
      <c r="HBU1867" s="401"/>
      <c r="HBV1867" s="401"/>
      <c r="HBW1867" s="401"/>
      <c r="HBX1867" s="401"/>
      <c r="HBY1867" s="401"/>
      <c r="HBZ1867" s="401"/>
      <c r="HCA1867" s="401"/>
      <c r="HCB1867" s="401"/>
      <c r="HCC1867" s="401"/>
      <c r="HCD1867" s="401"/>
      <c r="HCE1867" s="401"/>
      <c r="HCF1867" s="401"/>
      <c r="HCG1867" s="401"/>
      <c r="HCH1867" s="401"/>
      <c r="HCI1867" s="401"/>
      <c r="HCJ1867" s="401"/>
      <c r="HCK1867" s="401"/>
      <c r="HCL1867" s="401"/>
      <c r="HCM1867" s="401"/>
      <c r="HCN1867" s="401"/>
      <c r="HCO1867" s="401"/>
      <c r="HCP1867" s="401"/>
      <c r="HCQ1867" s="401"/>
      <c r="HCR1867" s="401"/>
      <c r="HCS1867" s="401"/>
      <c r="HCT1867" s="401"/>
      <c r="HCU1867" s="401"/>
      <c r="HCV1867" s="401"/>
      <c r="HCW1867" s="401"/>
      <c r="HCX1867" s="401"/>
      <c r="HCY1867" s="401"/>
      <c r="HCZ1867" s="401"/>
      <c r="HDA1867" s="401"/>
      <c r="HDB1867" s="401"/>
      <c r="HDC1867" s="401"/>
      <c r="HDD1867" s="401"/>
      <c r="HDE1867" s="401"/>
      <c r="HDF1867" s="401"/>
      <c r="HDG1867" s="401"/>
      <c r="HDH1867" s="401"/>
      <c r="HDI1867" s="401"/>
      <c r="HDJ1867" s="401"/>
      <c r="HDK1867" s="401"/>
      <c r="HDL1867" s="401"/>
      <c r="HDM1867" s="401"/>
      <c r="HDN1867" s="401"/>
      <c r="HDO1867" s="401"/>
      <c r="HDP1867" s="401"/>
      <c r="HDQ1867" s="401"/>
      <c r="HDR1867" s="401"/>
      <c r="HDS1867" s="401"/>
      <c r="HDT1867" s="401"/>
      <c r="HDU1867" s="401"/>
      <c r="HDV1867" s="401"/>
      <c r="HDW1867" s="401"/>
      <c r="HDX1867" s="401"/>
      <c r="HDY1867" s="401"/>
      <c r="HDZ1867" s="401"/>
      <c r="HEA1867" s="401"/>
      <c r="HEB1867" s="401"/>
      <c r="HEC1867" s="401"/>
      <c r="HED1867" s="401"/>
      <c r="HEE1867" s="401"/>
      <c r="HEF1867" s="401"/>
      <c r="HEG1867" s="401"/>
      <c r="HEH1867" s="401"/>
      <c r="HEI1867" s="401"/>
      <c r="HEJ1867" s="401"/>
      <c r="HEK1867" s="401"/>
      <c r="HEL1867" s="401"/>
      <c r="HEM1867" s="401"/>
      <c r="HEN1867" s="401"/>
      <c r="HEO1867" s="401"/>
      <c r="HEP1867" s="401"/>
      <c r="HEQ1867" s="401"/>
      <c r="HER1867" s="401"/>
      <c r="HES1867" s="401"/>
      <c r="HET1867" s="401"/>
      <c r="HEU1867" s="401"/>
      <c r="HEV1867" s="401"/>
      <c r="HEW1867" s="401"/>
      <c r="HEX1867" s="401"/>
      <c r="HEY1867" s="401"/>
      <c r="HEZ1867" s="401"/>
      <c r="HFA1867" s="401"/>
      <c r="HFB1867" s="401"/>
      <c r="HFC1867" s="401"/>
      <c r="HFD1867" s="401"/>
      <c r="HFE1867" s="401"/>
      <c r="HFF1867" s="401"/>
      <c r="HFG1867" s="401"/>
      <c r="HFH1867" s="401"/>
      <c r="HFI1867" s="401"/>
      <c r="HFJ1867" s="401"/>
      <c r="HFK1867" s="401"/>
      <c r="HFL1867" s="401"/>
      <c r="HFM1867" s="401"/>
      <c r="HFN1867" s="401"/>
      <c r="HFO1867" s="401"/>
      <c r="HFP1867" s="401"/>
      <c r="HFQ1867" s="401"/>
      <c r="HFR1867" s="401"/>
      <c r="HFS1867" s="401"/>
      <c r="HFT1867" s="401"/>
      <c r="HFU1867" s="401"/>
      <c r="HFV1867" s="401"/>
      <c r="HFW1867" s="401"/>
      <c r="HFX1867" s="401"/>
      <c r="HFY1867" s="401"/>
      <c r="HFZ1867" s="401"/>
      <c r="HGA1867" s="401"/>
      <c r="HGB1867" s="401"/>
      <c r="HGC1867" s="401"/>
      <c r="HGD1867" s="401"/>
      <c r="HGE1867" s="401"/>
      <c r="HGF1867" s="401"/>
      <c r="HGG1867" s="401"/>
      <c r="HGH1867" s="401"/>
      <c r="HGI1867" s="401"/>
      <c r="HGJ1867" s="401"/>
      <c r="HGK1867" s="401"/>
      <c r="HGL1867" s="401"/>
      <c r="HGM1867" s="401"/>
      <c r="HGN1867" s="401"/>
      <c r="HGO1867" s="401"/>
      <c r="HGP1867" s="401"/>
      <c r="HGQ1867" s="401"/>
      <c r="HGR1867" s="401"/>
      <c r="HGS1867" s="401"/>
      <c r="HGT1867" s="401"/>
      <c r="HGU1867" s="401"/>
      <c r="HGV1867" s="401"/>
      <c r="HGW1867" s="401"/>
      <c r="HGX1867" s="401"/>
      <c r="HGY1867" s="401"/>
      <c r="HGZ1867" s="401"/>
      <c r="HHA1867" s="401"/>
      <c r="HHB1867" s="401"/>
      <c r="HHC1867" s="401"/>
      <c r="HHD1867" s="401"/>
      <c r="HHE1867" s="401"/>
      <c r="HHF1867" s="401"/>
      <c r="HHG1867" s="401"/>
      <c r="HHH1867" s="401"/>
      <c r="HHI1867" s="401"/>
      <c r="HHJ1867" s="401"/>
      <c r="HHK1867" s="401"/>
      <c r="HHL1867" s="401"/>
      <c r="HHM1867" s="401"/>
      <c r="HHN1867" s="401"/>
      <c r="HHO1867" s="401"/>
      <c r="HHP1867" s="401"/>
      <c r="HHQ1867" s="401"/>
      <c r="HHR1867" s="401"/>
      <c r="HHS1867" s="401"/>
      <c r="HHT1867" s="401"/>
      <c r="HHU1867" s="401"/>
      <c r="HHV1867" s="401"/>
      <c r="HHW1867" s="401"/>
      <c r="HHX1867" s="401"/>
      <c r="HHY1867" s="401"/>
      <c r="HHZ1867" s="401"/>
      <c r="HIA1867" s="401"/>
      <c r="HIB1867" s="401"/>
      <c r="HIC1867" s="401"/>
      <c r="HID1867" s="401"/>
      <c r="HIE1867" s="401"/>
      <c r="HIF1867" s="401"/>
      <c r="HIG1867" s="401"/>
      <c r="HIH1867" s="401"/>
      <c r="HII1867" s="401"/>
      <c r="HIJ1867" s="401"/>
      <c r="HIK1867" s="401"/>
      <c r="HIL1867" s="401"/>
      <c r="HIM1867" s="401"/>
      <c r="HIN1867" s="401"/>
      <c r="HIO1867" s="401"/>
      <c r="HIP1867" s="401"/>
      <c r="HIQ1867" s="401"/>
      <c r="HIR1867" s="401"/>
      <c r="HIS1867" s="401"/>
      <c r="HIT1867" s="401"/>
      <c r="HIU1867" s="401"/>
      <c r="HIV1867" s="401"/>
      <c r="HIW1867" s="401"/>
      <c r="HIX1867" s="401"/>
      <c r="HIY1867" s="401"/>
      <c r="HIZ1867" s="401"/>
      <c r="HJA1867" s="401"/>
      <c r="HJB1867" s="401"/>
      <c r="HJC1867" s="401"/>
      <c r="HJD1867" s="401"/>
      <c r="HJE1867" s="401"/>
      <c r="HJF1867" s="401"/>
      <c r="HJG1867" s="401"/>
      <c r="HJH1867" s="401"/>
      <c r="HJI1867" s="401"/>
      <c r="HJJ1867" s="401"/>
      <c r="HJK1867" s="401"/>
      <c r="HJL1867" s="401"/>
      <c r="HJM1867" s="401"/>
      <c r="HJN1867" s="401"/>
      <c r="HJO1867" s="401"/>
      <c r="HJP1867" s="401"/>
      <c r="HJQ1867" s="401"/>
      <c r="HJR1867" s="401"/>
      <c r="HJS1867" s="401"/>
      <c r="HJT1867" s="401"/>
      <c r="HJU1867" s="401"/>
      <c r="HJV1867" s="401"/>
      <c r="HJW1867" s="401"/>
      <c r="HJX1867" s="401"/>
      <c r="HJY1867" s="401"/>
      <c r="HJZ1867" s="401"/>
      <c r="HKA1867" s="401"/>
      <c r="HKB1867" s="401"/>
      <c r="HKC1867" s="401"/>
      <c r="HKD1867" s="401"/>
      <c r="HKE1867" s="401"/>
      <c r="HKF1867" s="401"/>
      <c r="HKG1867" s="401"/>
      <c r="HKH1867" s="401"/>
      <c r="HKI1867" s="401"/>
      <c r="HKJ1867" s="401"/>
      <c r="HKK1867" s="401"/>
      <c r="HKL1867" s="401"/>
      <c r="HKM1867" s="401"/>
      <c r="HKN1867" s="401"/>
      <c r="HKO1867" s="401"/>
      <c r="HKP1867" s="401"/>
      <c r="HKQ1867" s="401"/>
      <c r="HKR1867" s="401"/>
      <c r="HKS1867" s="401"/>
      <c r="HKT1867" s="401"/>
      <c r="HKU1867" s="401"/>
      <c r="HKV1867" s="401"/>
      <c r="HKW1867" s="401"/>
      <c r="HKX1867" s="401"/>
      <c r="HKY1867" s="401"/>
      <c r="HKZ1867" s="401"/>
      <c r="HLA1867" s="401"/>
      <c r="HLB1867" s="401"/>
      <c r="HLC1867" s="401"/>
      <c r="HLD1867" s="401"/>
      <c r="HLE1867" s="401"/>
      <c r="HLF1867" s="401"/>
      <c r="HLG1867" s="401"/>
      <c r="HLH1867" s="401"/>
      <c r="HLI1867" s="401"/>
      <c r="HLJ1867" s="401"/>
      <c r="HLK1867" s="401"/>
      <c r="HLL1867" s="401"/>
      <c r="HLM1867" s="401"/>
      <c r="HLN1867" s="401"/>
      <c r="HLO1867" s="401"/>
      <c r="HLP1867" s="401"/>
      <c r="HLQ1867" s="401"/>
      <c r="HLR1867" s="401"/>
      <c r="HLS1867" s="401"/>
      <c r="HLT1867" s="401"/>
      <c r="HLU1867" s="401"/>
      <c r="HLV1867" s="401"/>
      <c r="HLW1867" s="401"/>
      <c r="HLX1867" s="401"/>
      <c r="HLY1867" s="401"/>
      <c r="HLZ1867" s="401"/>
      <c r="HMA1867" s="401"/>
      <c r="HMB1867" s="401"/>
      <c r="HMC1867" s="401"/>
      <c r="HMD1867" s="401"/>
      <c r="HME1867" s="401"/>
      <c r="HMF1867" s="401"/>
      <c r="HMG1867" s="401"/>
      <c r="HMH1867" s="401"/>
      <c r="HMI1867" s="401"/>
      <c r="HMJ1867" s="401"/>
      <c r="HMK1867" s="401"/>
      <c r="HML1867" s="401"/>
      <c r="HMM1867" s="401"/>
      <c r="HMN1867" s="401"/>
      <c r="HMO1867" s="401"/>
      <c r="HMP1867" s="401"/>
      <c r="HMQ1867" s="401"/>
      <c r="HMR1867" s="401"/>
      <c r="HMS1867" s="401"/>
      <c r="HMT1867" s="401"/>
      <c r="HMU1867" s="401"/>
      <c r="HMV1867" s="401"/>
      <c r="HMW1867" s="401"/>
      <c r="HMX1867" s="401"/>
      <c r="HMY1867" s="401"/>
      <c r="HMZ1867" s="401"/>
      <c r="HNA1867" s="401"/>
      <c r="HNB1867" s="401"/>
      <c r="HNC1867" s="401"/>
      <c r="HND1867" s="401"/>
      <c r="HNE1867" s="401"/>
      <c r="HNF1867" s="401"/>
      <c r="HNG1867" s="401"/>
      <c r="HNH1867" s="401"/>
      <c r="HNI1867" s="401"/>
      <c r="HNJ1867" s="401"/>
      <c r="HNK1867" s="401"/>
      <c r="HNL1867" s="401"/>
      <c r="HNM1867" s="401"/>
      <c r="HNN1867" s="401"/>
      <c r="HNO1867" s="401"/>
      <c r="HNP1867" s="401"/>
      <c r="HNQ1867" s="401"/>
      <c r="HNR1867" s="401"/>
      <c r="HNS1867" s="401"/>
      <c r="HNT1867" s="401"/>
      <c r="HNU1867" s="401"/>
      <c r="HNV1867" s="401"/>
      <c r="HNW1867" s="401"/>
      <c r="HNX1867" s="401"/>
      <c r="HNY1867" s="401"/>
      <c r="HNZ1867" s="401"/>
      <c r="HOA1867" s="401"/>
      <c r="HOB1867" s="401"/>
      <c r="HOC1867" s="401"/>
      <c r="HOD1867" s="401"/>
      <c r="HOE1867" s="401"/>
      <c r="HOF1867" s="401"/>
      <c r="HOG1867" s="401"/>
      <c r="HOH1867" s="401"/>
      <c r="HOI1867" s="401"/>
      <c r="HOJ1867" s="401"/>
      <c r="HOK1867" s="401"/>
      <c r="HOL1867" s="401"/>
      <c r="HOM1867" s="401"/>
      <c r="HON1867" s="401"/>
      <c r="HOO1867" s="401"/>
      <c r="HOP1867" s="401"/>
      <c r="HOQ1867" s="401"/>
      <c r="HOR1867" s="401"/>
      <c r="HOS1867" s="401"/>
      <c r="HOT1867" s="401"/>
      <c r="HOU1867" s="401"/>
      <c r="HOV1867" s="401"/>
      <c r="HOW1867" s="401"/>
      <c r="HOX1867" s="401"/>
      <c r="HOY1867" s="401"/>
      <c r="HOZ1867" s="401"/>
      <c r="HPA1867" s="401"/>
      <c r="HPB1867" s="401"/>
      <c r="HPC1867" s="401"/>
      <c r="HPD1867" s="401"/>
      <c r="HPE1867" s="401"/>
      <c r="HPF1867" s="401"/>
      <c r="HPG1867" s="401"/>
      <c r="HPH1867" s="401"/>
      <c r="HPI1867" s="401"/>
      <c r="HPJ1867" s="401"/>
      <c r="HPK1867" s="401"/>
      <c r="HPL1867" s="401"/>
      <c r="HPM1867" s="401"/>
      <c r="HPN1867" s="401"/>
      <c r="HPO1867" s="401"/>
      <c r="HPP1867" s="401"/>
      <c r="HPQ1867" s="401"/>
      <c r="HPR1867" s="401"/>
      <c r="HPS1867" s="401"/>
      <c r="HPT1867" s="401"/>
      <c r="HPU1867" s="401"/>
      <c r="HPV1867" s="401"/>
      <c r="HPW1867" s="401"/>
      <c r="HPX1867" s="401"/>
      <c r="HPY1867" s="401"/>
      <c r="HPZ1867" s="401"/>
      <c r="HQA1867" s="401"/>
      <c r="HQB1867" s="401"/>
      <c r="HQC1867" s="401"/>
      <c r="HQD1867" s="401"/>
      <c r="HQE1867" s="401"/>
      <c r="HQF1867" s="401"/>
      <c r="HQG1867" s="401"/>
      <c r="HQH1867" s="401"/>
      <c r="HQI1867" s="401"/>
      <c r="HQJ1867" s="401"/>
      <c r="HQK1867" s="401"/>
      <c r="HQL1867" s="401"/>
      <c r="HQM1867" s="401"/>
      <c r="HQN1867" s="401"/>
      <c r="HQO1867" s="401"/>
      <c r="HQP1867" s="401"/>
      <c r="HQQ1867" s="401"/>
      <c r="HQR1867" s="401"/>
      <c r="HQS1867" s="401"/>
      <c r="HQT1867" s="401"/>
      <c r="HQU1867" s="401"/>
      <c r="HQV1867" s="401"/>
      <c r="HQW1867" s="401"/>
      <c r="HQX1867" s="401"/>
      <c r="HQY1867" s="401"/>
      <c r="HQZ1867" s="401"/>
      <c r="HRA1867" s="401"/>
      <c r="HRB1867" s="401"/>
      <c r="HRC1867" s="401"/>
      <c r="HRD1867" s="401"/>
      <c r="HRE1867" s="401"/>
      <c r="HRF1867" s="401"/>
      <c r="HRG1867" s="401"/>
      <c r="HRH1867" s="401"/>
      <c r="HRI1867" s="401"/>
      <c r="HRJ1867" s="401"/>
      <c r="HRK1867" s="401"/>
      <c r="HRL1867" s="401"/>
      <c r="HRM1867" s="401"/>
      <c r="HRN1867" s="401"/>
      <c r="HRO1867" s="401"/>
      <c r="HRP1867" s="401"/>
      <c r="HRQ1867" s="401"/>
      <c r="HRR1867" s="401"/>
      <c r="HRS1867" s="401"/>
      <c r="HRT1867" s="401"/>
      <c r="HRU1867" s="401"/>
      <c r="HRV1867" s="401"/>
      <c r="HRW1867" s="401"/>
      <c r="HRX1867" s="401"/>
      <c r="HRY1867" s="401"/>
      <c r="HRZ1867" s="401"/>
      <c r="HSA1867" s="401"/>
      <c r="HSB1867" s="401"/>
      <c r="HSC1867" s="401"/>
      <c r="HSD1867" s="401"/>
      <c r="HSE1867" s="401"/>
      <c r="HSF1867" s="401"/>
      <c r="HSG1867" s="401"/>
      <c r="HSH1867" s="401"/>
      <c r="HSI1867" s="401"/>
      <c r="HSJ1867" s="401"/>
      <c r="HSK1867" s="401"/>
      <c r="HSL1867" s="401"/>
      <c r="HSM1867" s="401"/>
      <c r="HSN1867" s="401"/>
      <c r="HSO1867" s="401"/>
      <c r="HSP1867" s="401"/>
      <c r="HSQ1867" s="401"/>
      <c r="HSR1867" s="401"/>
      <c r="HSS1867" s="401"/>
      <c r="HST1867" s="401"/>
      <c r="HSU1867" s="401"/>
      <c r="HSV1867" s="401"/>
      <c r="HSW1867" s="401"/>
      <c r="HSX1867" s="401"/>
      <c r="HSY1867" s="401"/>
      <c r="HSZ1867" s="401"/>
      <c r="HTA1867" s="401"/>
      <c r="HTB1867" s="401"/>
      <c r="HTC1867" s="401"/>
      <c r="HTD1867" s="401"/>
      <c r="HTE1867" s="401"/>
      <c r="HTF1867" s="401"/>
      <c r="HTG1867" s="401"/>
      <c r="HTH1867" s="401"/>
      <c r="HTI1867" s="401"/>
      <c r="HTJ1867" s="401"/>
      <c r="HTK1867" s="401"/>
      <c r="HTL1867" s="401"/>
      <c r="HTM1867" s="401"/>
      <c r="HTN1867" s="401"/>
      <c r="HTO1867" s="401"/>
      <c r="HTP1867" s="401"/>
      <c r="HTQ1867" s="401"/>
      <c r="HTR1867" s="401"/>
      <c r="HTS1867" s="401"/>
      <c r="HTT1867" s="401"/>
      <c r="HTU1867" s="401"/>
      <c r="HTV1867" s="401"/>
      <c r="HTW1867" s="401"/>
      <c r="HTX1867" s="401"/>
      <c r="HTY1867" s="401"/>
      <c r="HTZ1867" s="401"/>
      <c r="HUA1867" s="401"/>
      <c r="HUB1867" s="401"/>
      <c r="HUC1867" s="401"/>
      <c r="HUD1867" s="401"/>
      <c r="HUE1867" s="401"/>
      <c r="HUF1867" s="401"/>
      <c r="HUG1867" s="401"/>
      <c r="HUH1867" s="401"/>
      <c r="HUI1867" s="401"/>
      <c r="HUJ1867" s="401"/>
      <c r="HUK1867" s="401"/>
      <c r="HUL1867" s="401"/>
      <c r="HUM1867" s="401"/>
      <c r="HUN1867" s="401"/>
      <c r="HUO1867" s="401"/>
      <c r="HUP1867" s="401"/>
      <c r="HUQ1867" s="401"/>
      <c r="HUR1867" s="401"/>
      <c r="HUS1867" s="401"/>
      <c r="HUT1867" s="401"/>
      <c r="HUU1867" s="401"/>
      <c r="HUV1867" s="401"/>
      <c r="HUW1867" s="401"/>
      <c r="HUX1867" s="401"/>
      <c r="HUY1867" s="401"/>
      <c r="HUZ1867" s="401"/>
      <c r="HVA1867" s="401"/>
      <c r="HVB1867" s="401"/>
      <c r="HVC1867" s="401"/>
      <c r="HVD1867" s="401"/>
      <c r="HVE1867" s="401"/>
      <c r="HVF1867" s="401"/>
      <c r="HVG1867" s="401"/>
      <c r="HVH1867" s="401"/>
      <c r="HVI1867" s="401"/>
      <c r="HVJ1867" s="401"/>
      <c r="HVK1867" s="401"/>
      <c r="HVL1867" s="401"/>
      <c r="HVM1867" s="401"/>
      <c r="HVN1867" s="401"/>
      <c r="HVO1867" s="401"/>
      <c r="HVP1867" s="401"/>
      <c r="HVQ1867" s="401"/>
      <c r="HVR1867" s="401"/>
      <c r="HVS1867" s="401"/>
      <c r="HVT1867" s="401"/>
      <c r="HVU1867" s="401"/>
      <c r="HVV1867" s="401"/>
      <c r="HVW1867" s="401"/>
      <c r="HVX1867" s="401"/>
      <c r="HVY1867" s="401"/>
      <c r="HVZ1867" s="401"/>
      <c r="HWA1867" s="401"/>
      <c r="HWB1867" s="401"/>
      <c r="HWC1867" s="401"/>
      <c r="HWD1867" s="401"/>
      <c r="HWE1867" s="401"/>
      <c r="HWF1867" s="401"/>
      <c r="HWG1867" s="401"/>
      <c r="HWH1867" s="401"/>
      <c r="HWI1867" s="401"/>
      <c r="HWJ1867" s="401"/>
      <c r="HWK1867" s="401"/>
      <c r="HWL1867" s="401"/>
      <c r="HWM1867" s="401"/>
      <c r="HWN1867" s="401"/>
      <c r="HWO1867" s="401"/>
      <c r="HWP1867" s="401"/>
      <c r="HWQ1867" s="401"/>
      <c r="HWR1867" s="401"/>
      <c r="HWS1867" s="401"/>
      <c r="HWT1867" s="401"/>
      <c r="HWU1867" s="401"/>
      <c r="HWV1867" s="401"/>
      <c r="HWW1867" s="401"/>
      <c r="HWX1867" s="401"/>
      <c r="HWY1867" s="401"/>
      <c r="HWZ1867" s="401"/>
      <c r="HXA1867" s="401"/>
      <c r="HXB1867" s="401"/>
      <c r="HXC1867" s="401"/>
      <c r="HXD1867" s="401"/>
      <c r="HXE1867" s="401"/>
      <c r="HXF1867" s="401"/>
      <c r="HXG1867" s="401"/>
      <c r="HXH1867" s="401"/>
      <c r="HXI1867" s="401"/>
      <c r="HXJ1867" s="401"/>
      <c r="HXK1867" s="401"/>
      <c r="HXL1867" s="401"/>
      <c r="HXM1867" s="401"/>
      <c r="HXN1867" s="401"/>
      <c r="HXO1867" s="401"/>
      <c r="HXP1867" s="401"/>
      <c r="HXQ1867" s="401"/>
      <c r="HXR1867" s="401"/>
      <c r="HXS1867" s="401"/>
      <c r="HXT1867" s="401"/>
      <c r="HXU1867" s="401"/>
      <c r="HXV1867" s="401"/>
      <c r="HXW1867" s="401"/>
      <c r="HXX1867" s="401"/>
      <c r="HXY1867" s="401"/>
      <c r="HXZ1867" s="401"/>
      <c r="HYA1867" s="401"/>
      <c r="HYB1867" s="401"/>
      <c r="HYC1867" s="401"/>
      <c r="HYD1867" s="401"/>
      <c r="HYE1867" s="401"/>
      <c r="HYF1867" s="401"/>
      <c r="HYG1867" s="401"/>
      <c r="HYH1867" s="401"/>
      <c r="HYI1867" s="401"/>
      <c r="HYJ1867" s="401"/>
      <c r="HYK1867" s="401"/>
      <c r="HYL1867" s="401"/>
      <c r="HYM1867" s="401"/>
      <c r="HYN1867" s="401"/>
      <c r="HYO1867" s="401"/>
      <c r="HYP1867" s="401"/>
      <c r="HYQ1867" s="401"/>
      <c r="HYR1867" s="401"/>
      <c r="HYS1867" s="401"/>
      <c r="HYT1867" s="401"/>
      <c r="HYU1867" s="401"/>
      <c r="HYV1867" s="401"/>
      <c r="HYW1867" s="401"/>
      <c r="HYX1867" s="401"/>
      <c r="HYY1867" s="401"/>
      <c r="HYZ1867" s="401"/>
      <c r="HZA1867" s="401"/>
      <c r="HZB1867" s="401"/>
      <c r="HZC1867" s="401"/>
      <c r="HZD1867" s="401"/>
      <c r="HZE1867" s="401"/>
      <c r="HZF1867" s="401"/>
      <c r="HZG1867" s="401"/>
      <c r="HZH1867" s="401"/>
      <c r="HZI1867" s="401"/>
      <c r="HZJ1867" s="401"/>
      <c r="HZK1867" s="401"/>
      <c r="HZL1867" s="401"/>
      <c r="HZM1867" s="401"/>
      <c r="HZN1867" s="401"/>
      <c r="HZO1867" s="401"/>
      <c r="HZP1867" s="401"/>
      <c r="HZQ1867" s="401"/>
      <c r="HZR1867" s="401"/>
      <c r="HZS1867" s="401"/>
      <c r="HZT1867" s="401"/>
      <c r="HZU1867" s="401"/>
      <c r="HZV1867" s="401"/>
      <c r="HZW1867" s="401"/>
      <c r="HZX1867" s="401"/>
      <c r="HZY1867" s="401"/>
      <c r="HZZ1867" s="401"/>
      <c r="IAA1867" s="401"/>
      <c r="IAB1867" s="401"/>
      <c r="IAC1867" s="401"/>
      <c r="IAD1867" s="401"/>
      <c r="IAE1867" s="401"/>
      <c r="IAF1867" s="401"/>
      <c r="IAG1867" s="401"/>
      <c r="IAH1867" s="401"/>
      <c r="IAI1867" s="401"/>
      <c r="IAJ1867" s="401"/>
      <c r="IAK1867" s="401"/>
      <c r="IAL1867" s="401"/>
      <c r="IAM1867" s="401"/>
      <c r="IAN1867" s="401"/>
      <c r="IAO1867" s="401"/>
      <c r="IAP1867" s="401"/>
      <c r="IAQ1867" s="401"/>
      <c r="IAR1867" s="401"/>
      <c r="IAS1867" s="401"/>
      <c r="IAT1867" s="401"/>
      <c r="IAU1867" s="401"/>
      <c r="IAV1867" s="401"/>
      <c r="IAW1867" s="401"/>
      <c r="IAX1867" s="401"/>
      <c r="IAY1867" s="401"/>
      <c r="IAZ1867" s="401"/>
      <c r="IBA1867" s="401"/>
      <c r="IBB1867" s="401"/>
      <c r="IBC1867" s="401"/>
      <c r="IBD1867" s="401"/>
      <c r="IBE1867" s="401"/>
      <c r="IBF1867" s="401"/>
      <c r="IBG1867" s="401"/>
      <c r="IBH1867" s="401"/>
      <c r="IBI1867" s="401"/>
      <c r="IBJ1867" s="401"/>
      <c r="IBK1867" s="401"/>
      <c r="IBL1867" s="401"/>
      <c r="IBM1867" s="401"/>
      <c r="IBN1867" s="401"/>
      <c r="IBO1867" s="401"/>
      <c r="IBP1867" s="401"/>
      <c r="IBQ1867" s="401"/>
      <c r="IBR1867" s="401"/>
      <c r="IBS1867" s="401"/>
      <c r="IBT1867" s="401"/>
      <c r="IBU1867" s="401"/>
      <c r="IBV1867" s="401"/>
      <c r="IBW1867" s="401"/>
      <c r="IBX1867" s="401"/>
      <c r="IBY1867" s="401"/>
      <c r="IBZ1867" s="401"/>
      <c r="ICA1867" s="401"/>
      <c r="ICB1867" s="401"/>
      <c r="ICC1867" s="401"/>
      <c r="ICD1867" s="401"/>
      <c r="ICE1867" s="401"/>
      <c r="ICF1867" s="401"/>
      <c r="ICG1867" s="401"/>
      <c r="ICH1867" s="401"/>
      <c r="ICI1867" s="401"/>
      <c r="ICJ1867" s="401"/>
      <c r="ICK1867" s="401"/>
      <c r="ICL1867" s="401"/>
      <c r="ICM1867" s="401"/>
      <c r="ICN1867" s="401"/>
      <c r="ICO1867" s="401"/>
      <c r="ICP1867" s="401"/>
      <c r="ICQ1867" s="401"/>
      <c r="ICR1867" s="401"/>
      <c r="ICS1867" s="401"/>
      <c r="ICT1867" s="401"/>
      <c r="ICU1867" s="401"/>
      <c r="ICV1867" s="401"/>
      <c r="ICW1867" s="401"/>
      <c r="ICX1867" s="401"/>
      <c r="ICY1867" s="401"/>
      <c r="ICZ1867" s="401"/>
      <c r="IDA1867" s="401"/>
      <c r="IDB1867" s="401"/>
      <c r="IDC1867" s="401"/>
      <c r="IDD1867" s="401"/>
      <c r="IDE1867" s="401"/>
      <c r="IDF1867" s="401"/>
      <c r="IDG1867" s="401"/>
      <c r="IDH1867" s="401"/>
      <c r="IDI1867" s="401"/>
      <c r="IDJ1867" s="401"/>
      <c r="IDK1867" s="401"/>
      <c r="IDL1867" s="401"/>
      <c r="IDM1867" s="401"/>
      <c r="IDN1867" s="401"/>
      <c r="IDO1867" s="401"/>
      <c r="IDP1867" s="401"/>
      <c r="IDQ1867" s="401"/>
      <c r="IDR1867" s="401"/>
      <c r="IDS1867" s="401"/>
      <c r="IDT1867" s="401"/>
      <c r="IDU1867" s="401"/>
      <c r="IDV1867" s="401"/>
      <c r="IDW1867" s="401"/>
      <c r="IDX1867" s="401"/>
      <c r="IDY1867" s="401"/>
      <c r="IDZ1867" s="401"/>
      <c r="IEA1867" s="401"/>
      <c r="IEB1867" s="401"/>
      <c r="IEC1867" s="401"/>
      <c r="IED1867" s="401"/>
      <c r="IEE1867" s="401"/>
      <c r="IEF1867" s="401"/>
      <c r="IEG1867" s="401"/>
      <c r="IEH1867" s="401"/>
      <c r="IEI1867" s="401"/>
      <c r="IEJ1867" s="401"/>
      <c r="IEK1867" s="401"/>
      <c r="IEL1867" s="401"/>
      <c r="IEM1867" s="401"/>
      <c r="IEN1867" s="401"/>
      <c r="IEO1867" s="401"/>
      <c r="IEP1867" s="401"/>
      <c r="IEQ1867" s="401"/>
      <c r="IER1867" s="401"/>
      <c r="IES1867" s="401"/>
      <c r="IET1867" s="401"/>
      <c r="IEU1867" s="401"/>
      <c r="IEV1867" s="401"/>
      <c r="IEW1867" s="401"/>
      <c r="IEX1867" s="401"/>
      <c r="IEY1867" s="401"/>
      <c r="IEZ1867" s="401"/>
      <c r="IFA1867" s="401"/>
      <c r="IFB1867" s="401"/>
      <c r="IFC1867" s="401"/>
      <c r="IFD1867" s="401"/>
      <c r="IFE1867" s="401"/>
      <c r="IFF1867" s="401"/>
      <c r="IFG1867" s="401"/>
      <c r="IFH1867" s="401"/>
      <c r="IFI1867" s="401"/>
      <c r="IFJ1867" s="401"/>
      <c r="IFK1867" s="401"/>
      <c r="IFL1867" s="401"/>
      <c r="IFM1867" s="401"/>
      <c r="IFN1867" s="401"/>
      <c r="IFO1867" s="401"/>
      <c r="IFP1867" s="401"/>
      <c r="IFQ1867" s="401"/>
      <c r="IFR1867" s="401"/>
      <c r="IFS1867" s="401"/>
      <c r="IFT1867" s="401"/>
      <c r="IFU1867" s="401"/>
      <c r="IFV1867" s="401"/>
      <c r="IFW1867" s="401"/>
      <c r="IFX1867" s="401"/>
      <c r="IFY1867" s="401"/>
      <c r="IFZ1867" s="401"/>
      <c r="IGA1867" s="401"/>
      <c r="IGB1867" s="401"/>
      <c r="IGC1867" s="401"/>
      <c r="IGD1867" s="401"/>
      <c r="IGE1867" s="401"/>
      <c r="IGF1867" s="401"/>
      <c r="IGG1867" s="401"/>
      <c r="IGH1867" s="401"/>
      <c r="IGI1867" s="401"/>
      <c r="IGJ1867" s="401"/>
      <c r="IGK1867" s="401"/>
      <c r="IGL1867" s="401"/>
      <c r="IGM1867" s="401"/>
      <c r="IGN1867" s="401"/>
      <c r="IGO1867" s="401"/>
      <c r="IGP1867" s="401"/>
      <c r="IGQ1867" s="401"/>
      <c r="IGR1867" s="401"/>
      <c r="IGS1867" s="401"/>
      <c r="IGT1867" s="401"/>
      <c r="IGU1867" s="401"/>
      <c r="IGV1867" s="401"/>
      <c r="IGW1867" s="401"/>
      <c r="IGX1867" s="401"/>
      <c r="IGY1867" s="401"/>
      <c r="IGZ1867" s="401"/>
      <c r="IHA1867" s="401"/>
      <c r="IHB1867" s="401"/>
      <c r="IHC1867" s="401"/>
      <c r="IHD1867" s="401"/>
      <c r="IHE1867" s="401"/>
      <c r="IHF1867" s="401"/>
      <c r="IHG1867" s="401"/>
      <c r="IHH1867" s="401"/>
      <c r="IHI1867" s="401"/>
      <c r="IHJ1867" s="401"/>
      <c r="IHK1867" s="401"/>
      <c r="IHL1867" s="401"/>
      <c r="IHM1867" s="401"/>
      <c r="IHN1867" s="401"/>
      <c r="IHO1867" s="401"/>
      <c r="IHP1867" s="401"/>
      <c r="IHQ1867" s="401"/>
      <c r="IHR1867" s="401"/>
      <c r="IHS1867" s="401"/>
      <c r="IHT1867" s="401"/>
      <c r="IHU1867" s="401"/>
      <c r="IHV1867" s="401"/>
      <c r="IHW1867" s="401"/>
      <c r="IHX1867" s="401"/>
      <c r="IHY1867" s="401"/>
      <c r="IHZ1867" s="401"/>
      <c r="IIA1867" s="401"/>
      <c r="IIB1867" s="401"/>
      <c r="IIC1867" s="401"/>
      <c r="IID1867" s="401"/>
      <c r="IIE1867" s="401"/>
      <c r="IIF1867" s="401"/>
      <c r="IIG1867" s="401"/>
      <c r="IIH1867" s="401"/>
      <c r="III1867" s="401"/>
      <c r="IIJ1867" s="401"/>
      <c r="IIK1867" s="401"/>
      <c r="IIL1867" s="401"/>
      <c r="IIM1867" s="401"/>
      <c r="IIN1867" s="401"/>
      <c r="IIO1867" s="401"/>
      <c r="IIP1867" s="401"/>
      <c r="IIQ1867" s="401"/>
      <c r="IIR1867" s="401"/>
      <c r="IIS1867" s="401"/>
      <c r="IIT1867" s="401"/>
      <c r="IIU1867" s="401"/>
      <c r="IIV1867" s="401"/>
      <c r="IIW1867" s="401"/>
      <c r="IIX1867" s="401"/>
      <c r="IIY1867" s="401"/>
      <c r="IIZ1867" s="401"/>
      <c r="IJA1867" s="401"/>
      <c r="IJB1867" s="401"/>
      <c r="IJC1867" s="401"/>
      <c r="IJD1867" s="401"/>
      <c r="IJE1867" s="401"/>
      <c r="IJF1867" s="401"/>
      <c r="IJG1867" s="401"/>
      <c r="IJH1867" s="401"/>
      <c r="IJI1867" s="401"/>
      <c r="IJJ1867" s="401"/>
      <c r="IJK1867" s="401"/>
      <c r="IJL1867" s="401"/>
      <c r="IJM1867" s="401"/>
      <c r="IJN1867" s="401"/>
      <c r="IJO1867" s="401"/>
      <c r="IJP1867" s="401"/>
      <c r="IJQ1867" s="401"/>
      <c r="IJR1867" s="401"/>
      <c r="IJS1867" s="401"/>
      <c r="IJT1867" s="401"/>
      <c r="IJU1867" s="401"/>
      <c r="IJV1867" s="401"/>
      <c r="IJW1867" s="401"/>
      <c r="IJX1867" s="401"/>
      <c r="IJY1867" s="401"/>
      <c r="IJZ1867" s="401"/>
      <c r="IKA1867" s="401"/>
      <c r="IKB1867" s="401"/>
      <c r="IKC1867" s="401"/>
      <c r="IKD1867" s="401"/>
      <c r="IKE1867" s="401"/>
      <c r="IKF1867" s="401"/>
      <c r="IKG1867" s="401"/>
      <c r="IKH1867" s="401"/>
      <c r="IKI1867" s="401"/>
      <c r="IKJ1867" s="401"/>
      <c r="IKK1867" s="401"/>
      <c r="IKL1867" s="401"/>
      <c r="IKM1867" s="401"/>
      <c r="IKN1867" s="401"/>
      <c r="IKO1867" s="401"/>
      <c r="IKP1867" s="401"/>
      <c r="IKQ1867" s="401"/>
      <c r="IKR1867" s="401"/>
      <c r="IKS1867" s="401"/>
      <c r="IKT1867" s="401"/>
      <c r="IKU1867" s="401"/>
      <c r="IKV1867" s="401"/>
      <c r="IKW1867" s="401"/>
      <c r="IKX1867" s="401"/>
      <c r="IKY1867" s="401"/>
      <c r="IKZ1867" s="401"/>
      <c r="ILA1867" s="401"/>
      <c r="ILB1867" s="401"/>
      <c r="ILC1867" s="401"/>
      <c r="ILD1867" s="401"/>
      <c r="ILE1867" s="401"/>
      <c r="ILF1867" s="401"/>
      <c r="ILG1867" s="401"/>
      <c r="ILH1867" s="401"/>
      <c r="ILI1867" s="401"/>
      <c r="ILJ1867" s="401"/>
      <c r="ILK1867" s="401"/>
      <c r="ILL1867" s="401"/>
      <c r="ILM1867" s="401"/>
      <c r="ILN1867" s="401"/>
      <c r="ILO1867" s="401"/>
      <c r="ILP1867" s="401"/>
      <c r="ILQ1867" s="401"/>
      <c r="ILR1867" s="401"/>
      <c r="ILS1867" s="401"/>
      <c r="ILT1867" s="401"/>
      <c r="ILU1867" s="401"/>
      <c r="ILV1867" s="401"/>
      <c r="ILW1867" s="401"/>
      <c r="ILX1867" s="401"/>
      <c r="ILY1867" s="401"/>
      <c r="ILZ1867" s="401"/>
      <c r="IMA1867" s="401"/>
      <c r="IMB1867" s="401"/>
      <c r="IMC1867" s="401"/>
      <c r="IMD1867" s="401"/>
      <c r="IME1867" s="401"/>
      <c r="IMF1867" s="401"/>
      <c r="IMG1867" s="401"/>
      <c r="IMH1867" s="401"/>
      <c r="IMI1867" s="401"/>
      <c r="IMJ1867" s="401"/>
      <c r="IMK1867" s="401"/>
      <c r="IML1867" s="401"/>
      <c r="IMM1867" s="401"/>
      <c r="IMN1867" s="401"/>
      <c r="IMO1867" s="401"/>
      <c r="IMP1867" s="401"/>
      <c r="IMQ1867" s="401"/>
      <c r="IMR1867" s="401"/>
      <c r="IMS1867" s="401"/>
      <c r="IMT1867" s="401"/>
      <c r="IMU1867" s="401"/>
      <c r="IMV1867" s="401"/>
      <c r="IMW1867" s="401"/>
      <c r="IMX1867" s="401"/>
      <c r="IMY1867" s="401"/>
      <c r="IMZ1867" s="401"/>
      <c r="INA1867" s="401"/>
      <c r="INB1867" s="401"/>
      <c r="INC1867" s="401"/>
      <c r="IND1867" s="401"/>
      <c r="INE1867" s="401"/>
      <c r="INF1867" s="401"/>
      <c r="ING1867" s="401"/>
      <c r="INH1867" s="401"/>
      <c r="INI1867" s="401"/>
      <c r="INJ1867" s="401"/>
      <c r="INK1867" s="401"/>
      <c r="INL1867" s="401"/>
      <c r="INM1867" s="401"/>
      <c r="INN1867" s="401"/>
      <c r="INO1867" s="401"/>
      <c r="INP1867" s="401"/>
      <c r="INQ1867" s="401"/>
      <c r="INR1867" s="401"/>
      <c r="INS1867" s="401"/>
      <c r="INT1867" s="401"/>
      <c r="INU1867" s="401"/>
      <c r="INV1867" s="401"/>
      <c r="INW1867" s="401"/>
      <c r="INX1867" s="401"/>
      <c r="INY1867" s="401"/>
      <c r="INZ1867" s="401"/>
      <c r="IOA1867" s="401"/>
      <c r="IOB1867" s="401"/>
      <c r="IOC1867" s="401"/>
      <c r="IOD1867" s="401"/>
      <c r="IOE1867" s="401"/>
      <c r="IOF1867" s="401"/>
      <c r="IOG1867" s="401"/>
      <c r="IOH1867" s="401"/>
      <c r="IOI1867" s="401"/>
      <c r="IOJ1867" s="401"/>
      <c r="IOK1867" s="401"/>
      <c r="IOL1867" s="401"/>
      <c r="IOM1867" s="401"/>
      <c r="ION1867" s="401"/>
      <c r="IOO1867" s="401"/>
      <c r="IOP1867" s="401"/>
      <c r="IOQ1867" s="401"/>
      <c r="IOR1867" s="401"/>
      <c r="IOS1867" s="401"/>
      <c r="IOT1867" s="401"/>
      <c r="IOU1867" s="401"/>
      <c r="IOV1867" s="401"/>
      <c r="IOW1867" s="401"/>
      <c r="IOX1867" s="401"/>
      <c r="IOY1867" s="401"/>
      <c r="IOZ1867" s="401"/>
      <c r="IPA1867" s="401"/>
      <c r="IPB1867" s="401"/>
      <c r="IPC1867" s="401"/>
      <c r="IPD1867" s="401"/>
      <c r="IPE1867" s="401"/>
      <c r="IPF1867" s="401"/>
      <c r="IPG1867" s="401"/>
      <c r="IPH1867" s="401"/>
      <c r="IPI1867" s="401"/>
      <c r="IPJ1867" s="401"/>
      <c r="IPK1867" s="401"/>
      <c r="IPL1867" s="401"/>
      <c r="IPM1867" s="401"/>
      <c r="IPN1867" s="401"/>
      <c r="IPO1867" s="401"/>
      <c r="IPP1867" s="401"/>
      <c r="IPQ1867" s="401"/>
      <c r="IPR1867" s="401"/>
      <c r="IPS1867" s="401"/>
      <c r="IPT1867" s="401"/>
      <c r="IPU1867" s="401"/>
      <c r="IPV1867" s="401"/>
      <c r="IPW1867" s="401"/>
      <c r="IPX1867" s="401"/>
      <c r="IPY1867" s="401"/>
      <c r="IPZ1867" s="401"/>
      <c r="IQA1867" s="401"/>
      <c r="IQB1867" s="401"/>
      <c r="IQC1867" s="401"/>
      <c r="IQD1867" s="401"/>
      <c r="IQE1867" s="401"/>
      <c r="IQF1867" s="401"/>
      <c r="IQG1867" s="401"/>
      <c r="IQH1867" s="401"/>
      <c r="IQI1867" s="401"/>
      <c r="IQJ1867" s="401"/>
      <c r="IQK1867" s="401"/>
      <c r="IQL1867" s="401"/>
      <c r="IQM1867" s="401"/>
      <c r="IQN1867" s="401"/>
      <c r="IQO1867" s="401"/>
      <c r="IQP1867" s="401"/>
      <c r="IQQ1867" s="401"/>
      <c r="IQR1867" s="401"/>
      <c r="IQS1867" s="401"/>
      <c r="IQT1867" s="401"/>
      <c r="IQU1867" s="401"/>
      <c r="IQV1867" s="401"/>
      <c r="IQW1867" s="401"/>
      <c r="IQX1867" s="401"/>
      <c r="IQY1867" s="401"/>
      <c r="IQZ1867" s="401"/>
      <c r="IRA1867" s="401"/>
      <c r="IRB1867" s="401"/>
      <c r="IRC1867" s="401"/>
      <c r="IRD1867" s="401"/>
      <c r="IRE1867" s="401"/>
      <c r="IRF1867" s="401"/>
      <c r="IRG1867" s="401"/>
      <c r="IRH1867" s="401"/>
      <c r="IRI1867" s="401"/>
      <c r="IRJ1867" s="401"/>
      <c r="IRK1867" s="401"/>
      <c r="IRL1867" s="401"/>
      <c r="IRM1867" s="401"/>
      <c r="IRN1867" s="401"/>
      <c r="IRO1867" s="401"/>
      <c r="IRP1867" s="401"/>
      <c r="IRQ1867" s="401"/>
      <c r="IRR1867" s="401"/>
      <c r="IRS1867" s="401"/>
      <c r="IRT1867" s="401"/>
      <c r="IRU1867" s="401"/>
      <c r="IRV1867" s="401"/>
      <c r="IRW1867" s="401"/>
      <c r="IRX1867" s="401"/>
      <c r="IRY1867" s="401"/>
      <c r="IRZ1867" s="401"/>
      <c r="ISA1867" s="401"/>
      <c r="ISB1867" s="401"/>
      <c r="ISC1867" s="401"/>
      <c r="ISD1867" s="401"/>
      <c r="ISE1867" s="401"/>
      <c r="ISF1867" s="401"/>
      <c r="ISG1867" s="401"/>
      <c r="ISH1867" s="401"/>
      <c r="ISI1867" s="401"/>
      <c r="ISJ1867" s="401"/>
      <c r="ISK1867" s="401"/>
      <c r="ISL1867" s="401"/>
      <c r="ISM1867" s="401"/>
      <c r="ISN1867" s="401"/>
      <c r="ISO1867" s="401"/>
      <c r="ISP1867" s="401"/>
      <c r="ISQ1867" s="401"/>
      <c r="ISR1867" s="401"/>
      <c r="ISS1867" s="401"/>
      <c r="IST1867" s="401"/>
      <c r="ISU1867" s="401"/>
      <c r="ISV1867" s="401"/>
      <c r="ISW1867" s="401"/>
      <c r="ISX1867" s="401"/>
      <c r="ISY1867" s="401"/>
      <c r="ISZ1867" s="401"/>
      <c r="ITA1867" s="401"/>
      <c r="ITB1867" s="401"/>
      <c r="ITC1867" s="401"/>
      <c r="ITD1867" s="401"/>
      <c r="ITE1867" s="401"/>
      <c r="ITF1867" s="401"/>
      <c r="ITG1867" s="401"/>
      <c r="ITH1867" s="401"/>
      <c r="ITI1867" s="401"/>
      <c r="ITJ1867" s="401"/>
      <c r="ITK1867" s="401"/>
      <c r="ITL1867" s="401"/>
      <c r="ITM1867" s="401"/>
      <c r="ITN1867" s="401"/>
      <c r="ITO1867" s="401"/>
      <c r="ITP1867" s="401"/>
      <c r="ITQ1867" s="401"/>
      <c r="ITR1867" s="401"/>
      <c r="ITS1867" s="401"/>
      <c r="ITT1867" s="401"/>
      <c r="ITU1867" s="401"/>
      <c r="ITV1867" s="401"/>
      <c r="ITW1867" s="401"/>
      <c r="ITX1867" s="401"/>
      <c r="ITY1867" s="401"/>
      <c r="ITZ1867" s="401"/>
      <c r="IUA1867" s="401"/>
      <c r="IUB1867" s="401"/>
      <c r="IUC1867" s="401"/>
      <c r="IUD1867" s="401"/>
      <c r="IUE1867" s="401"/>
      <c r="IUF1867" s="401"/>
      <c r="IUG1867" s="401"/>
      <c r="IUH1867" s="401"/>
      <c r="IUI1867" s="401"/>
      <c r="IUJ1867" s="401"/>
      <c r="IUK1867" s="401"/>
      <c r="IUL1867" s="401"/>
      <c r="IUM1867" s="401"/>
      <c r="IUN1867" s="401"/>
      <c r="IUO1867" s="401"/>
      <c r="IUP1867" s="401"/>
      <c r="IUQ1867" s="401"/>
      <c r="IUR1867" s="401"/>
      <c r="IUS1867" s="401"/>
      <c r="IUT1867" s="401"/>
      <c r="IUU1867" s="401"/>
      <c r="IUV1867" s="401"/>
      <c r="IUW1867" s="401"/>
      <c r="IUX1867" s="401"/>
      <c r="IUY1867" s="401"/>
      <c r="IUZ1867" s="401"/>
      <c r="IVA1867" s="401"/>
      <c r="IVB1867" s="401"/>
      <c r="IVC1867" s="401"/>
      <c r="IVD1867" s="401"/>
      <c r="IVE1867" s="401"/>
      <c r="IVF1867" s="401"/>
      <c r="IVG1867" s="401"/>
      <c r="IVH1867" s="401"/>
      <c r="IVI1867" s="401"/>
      <c r="IVJ1867" s="401"/>
      <c r="IVK1867" s="401"/>
      <c r="IVL1867" s="401"/>
      <c r="IVM1867" s="401"/>
      <c r="IVN1867" s="401"/>
      <c r="IVO1867" s="401"/>
      <c r="IVP1867" s="401"/>
      <c r="IVQ1867" s="401"/>
      <c r="IVR1867" s="401"/>
      <c r="IVS1867" s="401"/>
      <c r="IVT1867" s="401"/>
      <c r="IVU1867" s="401"/>
      <c r="IVV1867" s="401"/>
      <c r="IVW1867" s="401"/>
      <c r="IVX1867" s="401"/>
      <c r="IVY1867" s="401"/>
      <c r="IVZ1867" s="401"/>
      <c r="IWA1867" s="401"/>
      <c r="IWB1867" s="401"/>
      <c r="IWC1867" s="401"/>
      <c r="IWD1867" s="401"/>
      <c r="IWE1867" s="401"/>
      <c r="IWF1867" s="401"/>
      <c r="IWG1867" s="401"/>
      <c r="IWH1867" s="401"/>
      <c r="IWI1867" s="401"/>
      <c r="IWJ1867" s="401"/>
      <c r="IWK1867" s="401"/>
      <c r="IWL1867" s="401"/>
      <c r="IWM1867" s="401"/>
      <c r="IWN1867" s="401"/>
      <c r="IWO1867" s="401"/>
      <c r="IWP1867" s="401"/>
      <c r="IWQ1867" s="401"/>
      <c r="IWR1867" s="401"/>
      <c r="IWS1867" s="401"/>
      <c r="IWT1867" s="401"/>
      <c r="IWU1867" s="401"/>
      <c r="IWV1867" s="401"/>
      <c r="IWW1867" s="401"/>
      <c r="IWX1867" s="401"/>
      <c r="IWY1867" s="401"/>
      <c r="IWZ1867" s="401"/>
      <c r="IXA1867" s="401"/>
      <c r="IXB1867" s="401"/>
      <c r="IXC1867" s="401"/>
      <c r="IXD1867" s="401"/>
      <c r="IXE1867" s="401"/>
      <c r="IXF1867" s="401"/>
      <c r="IXG1867" s="401"/>
      <c r="IXH1867" s="401"/>
      <c r="IXI1867" s="401"/>
      <c r="IXJ1867" s="401"/>
      <c r="IXK1867" s="401"/>
      <c r="IXL1867" s="401"/>
      <c r="IXM1867" s="401"/>
      <c r="IXN1867" s="401"/>
      <c r="IXO1867" s="401"/>
      <c r="IXP1867" s="401"/>
      <c r="IXQ1867" s="401"/>
      <c r="IXR1867" s="401"/>
      <c r="IXS1867" s="401"/>
      <c r="IXT1867" s="401"/>
      <c r="IXU1867" s="401"/>
      <c r="IXV1867" s="401"/>
      <c r="IXW1867" s="401"/>
      <c r="IXX1867" s="401"/>
      <c r="IXY1867" s="401"/>
      <c r="IXZ1867" s="401"/>
      <c r="IYA1867" s="401"/>
      <c r="IYB1867" s="401"/>
      <c r="IYC1867" s="401"/>
      <c r="IYD1867" s="401"/>
      <c r="IYE1867" s="401"/>
      <c r="IYF1867" s="401"/>
      <c r="IYG1867" s="401"/>
      <c r="IYH1867" s="401"/>
      <c r="IYI1867" s="401"/>
      <c r="IYJ1867" s="401"/>
      <c r="IYK1867" s="401"/>
      <c r="IYL1867" s="401"/>
      <c r="IYM1867" s="401"/>
      <c r="IYN1867" s="401"/>
      <c r="IYO1867" s="401"/>
      <c r="IYP1867" s="401"/>
      <c r="IYQ1867" s="401"/>
      <c r="IYR1867" s="401"/>
      <c r="IYS1867" s="401"/>
      <c r="IYT1867" s="401"/>
      <c r="IYU1867" s="401"/>
      <c r="IYV1867" s="401"/>
      <c r="IYW1867" s="401"/>
      <c r="IYX1867" s="401"/>
      <c r="IYY1867" s="401"/>
      <c r="IYZ1867" s="401"/>
      <c r="IZA1867" s="401"/>
      <c r="IZB1867" s="401"/>
      <c r="IZC1867" s="401"/>
      <c r="IZD1867" s="401"/>
      <c r="IZE1867" s="401"/>
      <c r="IZF1867" s="401"/>
      <c r="IZG1867" s="401"/>
      <c r="IZH1867" s="401"/>
      <c r="IZI1867" s="401"/>
      <c r="IZJ1867" s="401"/>
      <c r="IZK1867" s="401"/>
      <c r="IZL1867" s="401"/>
      <c r="IZM1867" s="401"/>
      <c r="IZN1867" s="401"/>
      <c r="IZO1867" s="401"/>
      <c r="IZP1867" s="401"/>
      <c r="IZQ1867" s="401"/>
      <c r="IZR1867" s="401"/>
      <c r="IZS1867" s="401"/>
      <c r="IZT1867" s="401"/>
      <c r="IZU1867" s="401"/>
      <c r="IZV1867" s="401"/>
      <c r="IZW1867" s="401"/>
      <c r="IZX1867" s="401"/>
      <c r="IZY1867" s="401"/>
      <c r="IZZ1867" s="401"/>
      <c r="JAA1867" s="401"/>
      <c r="JAB1867" s="401"/>
      <c r="JAC1867" s="401"/>
      <c r="JAD1867" s="401"/>
      <c r="JAE1867" s="401"/>
      <c r="JAF1867" s="401"/>
      <c r="JAG1867" s="401"/>
      <c r="JAH1867" s="401"/>
      <c r="JAI1867" s="401"/>
      <c r="JAJ1867" s="401"/>
      <c r="JAK1867" s="401"/>
      <c r="JAL1867" s="401"/>
      <c r="JAM1867" s="401"/>
      <c r="JAN1867" s="401"/>
      <c r="JAO1867" s="401"/>
      <c r="JAP1867" s="401"/>
      <c r="JAQ1867" s="401"/>
      <c r="JAR1867" s="401"/>
      <c r="JAS1867" s="401"/>
      <c r="JAT1867" s="401"/>
      <c r="JAU1867" s="401"/>
      <c r="JAV1867" s="401"/>
      <c r="JAW1867" s="401"/>
      <c r="JAX1867" s="401"/>
      <c r="JAY1867" s="401"/>
      <c r="JAZ1867" s="401"/>
      <c r="JBA1867" s="401"/>
      <c r="JBB1867" s="401"/>
      <c r="JBC1867" s="401"/>
      <c r="JBD1867" s="401"/>
      <c r="JBE1867" s="401"/>
      <c r="JBF1867" s="401"/>
      <c r="JBG1867" s="401"/>
      <c r="JBH1867" s="401"/>
      <c r="JBI1867" s="401"/>
      <c r="JBJ1867" s="401"/>
      <c r="JBK1867" s="401"/>
      <c r="JBL1867" s="401"/>
      <c r="JBM1867" s="401"/>
      <c r="JBN1867" s="401"/>
      <c r="JBO1867" s="401"/>
      <c r="JBP1867" s="401"/>
      <c r="JBQ1867" s="401"/>
      <c r="JBR1867" s="401"/>
      <c r="JBS1867" s="401"/>
      <c r="JBT1867" s="401"/>
      <c r="JBU1867" s="401"/>
      <c r="JBV1867" s="401"/>
      <c r="JBW1867" s="401"/>
      <c r="JBX1867" s="401"/>
      <c r="JBY1867" s="401"/>
      <c r="JBZ1867" s="401"/>
      <c r="JCA1867" s="401"/>
      <c r="JCB1867" s="401"/>
      <c r="JCC1867" s="401"/>
      <c r="JCD1867" s="401"/>
      <c r="JCE1867" s="401"/>
      <c r="JCF1867" s="401"/>
      <c r="JCG1867" s="401"/>
      <c r="JCH1867" s="401"/>
      <c r="JCI1867" s="401"/>
      <c r="JCJ1867" s="401"/>
      <c r="JCK1867" s="401"/>
      <c r="JCL1867" s="401"/>
      <c r="JCM1867" s="401"/>
      <c r="JCN1867" s="401"/>
      <c r="JCO1867" s="401"/>
      <c r="JCP1867" s="401"/>
      <c r="JCQ1867" s="401"/>
      <c r="JCR1867" s="401"/>
      <c r="JCS1867" s="401"/>
      <c r="JCT1867" s="401"/>
      <c r="JCU1867" s="401"/>
      <c r="JCV1867" s="401"/>
      <c r="JCW1867" s="401"/>
      <c r="JCX1867" s="401"/>
      <c r="JCY1867" s="401"/>
      <c r="JCZ1867" s="401"/>
      <c r="JDA1867" s="401"/>
      <c r="JDB1867" s="401"/>
      <c r="JDC1867" s="401"/>
      <c r="JDD1867" s="401"/>
      <c r="JDE1867" s="401"/>
      <c r="JDF1867" s="401"/>
      <c r="JDG1867" s="401"/>
      <c r="JDH1867" s="401"/>
      <c r="JDI1867" s="401"/>
      <c r="JDJ1867" s="401"/>
      <c r="JDK1867" s="401"/>
      <c r="JDL1867" s="401"/>
      <c r="JDM1867" s="401"/>
      <c r="JDN1867" s="401"/>
      <c r="JDO1867" s="401"/>
      <c r="JDP1867" s="401"/>
      <c r="JDQ1867" s="401"/>
      <c r="JDR1867" s="401"/>
      <c r="JDS1867" s="401"/>
      <c r="JDT1867" s="401"/>
      <c r="JDU1867" s="401"/>
      <c r="JDV1867" s="401"/>
      <c r="JDW1867" s="401"/>
      <c r="JDX1867" s="401"/>
      <c r="JDY1867" s="401"/>
      <c r="JDZ1867" s="401"/>
      <c r="JEA1867" s="401"/>
      <c r="JEB1867" s="401"/>
      <c r="JEC1867" s="401"/>
      <c r="JED1867" s="401"/>
      <c r="JEE1867" s="401"/>
      <c r="JEF1867" s="401"/>
      <c r="JEG1867" s="401"/>
      <c r="JEH1867" s="401"/>
      <c r="JEI1867" s="401"/>
      <c r="JEJ1867" s="401"/>
      <c r="JEK1867" s="401"/>
      <c r="JEL1867" s="401"/>
      <c r="JEM1867" s="401"/>
      <c r="JEN1867" s="401"/>
      <c r="JEO1867" s="401"/>
      <c r="JEP1867" s="401"/>
      <c r="JEQ1867" s="401"/>
      <c r="JER1867" s="401"/>
      <c r="JES1867" s="401"/>
      <c r="JET1867" s="401"/>
      <c r="JEU1867" s="401"/>
      <c r="JEV1867" s="401"/>
      <c r="JEW1867" s="401"/>
      <c r="JEX1867" s="401"/>
      <c r="JEY1867" s="401"/>
      <c r="JEZ1867" s="401"/>
      <c r="JFA1867" s="401"/>
      <c r="JFB1867" s="401"/>
      <c r="JFC1867" s="401"/>
      <c r="JFD1867" s="401"/>
      <c r="JFE1867" s="401"/>
      <c r="JFF1867" s="401"/>
      <c r="JFG1867" s="401"/>
      <c r="JFH1867" s="401"/>
      <c r="JFI1867" s="401"/>
      <c r="JFJ1867" s="401"/>
      <c r="JFK1867" s="401"/>
      <c r="JFL1867" s="401"/>
      <c r="JFM1867" s="401"/>
      <c r="JFN1867" s="401"/>
      <c r="JFO1867" s="401"/>
      <c r="JFP1867" s="401"/>
      <c r="JFQ1867" s="401"/>
      <c r="JFR1867" s="401"/>
      <c r="JFS1867" s="401"/>
      <c r="JFT1867" s="401"/>
      <c r="JFU1867" s="401"/>
      <c r="JFV1867" s="401"/>
      <c r="JFW1867" s="401"/>
      <c r="JFX1867" s="401"/>
      <c r="JFY1867" s="401"/>
      <c r="JFZ1867" s="401"/>
      <c r="JGA1867" s="401"/>
      <c r="JGB1867" s="401"/>
      <c r="JGC1867" s="401"/>
      <c r="JGD1867" s="401"/>
      <c r="JGE1867" s="401"/>
      <c r="JGF1867" s="401"/>
      <c r="JGG1867" s="401"/>
      <c r="JGH1867" s="401"/>
      <c r="JGI1867" s="401"/>
      <c r="JGJ1867" s="401"/>
      <c r="JGK1867" s="401"/>
      <c r="JGL1867" s="401"/>
      <c r="JGM1867" s="401"/>
      <c r="JGN1867" s="401"/>
      <c r="JGO1867" s="401"/>
      <c r="JGP1867" s="401"/>
      <c r="JGQ1867" s="401"/>
      <c r="JGR1867" s="401"/>
      <c r="JGS1867" s="401"/>
      <c r="JGT1867" s="401"/>
      <c r="JGU1867" s="401"/>
      <c r="JGV1867" s="401"/>
      <c r="JGW1867" s="401"/>
      <c r="JGX1867" s="401"/>
      <c r="JGY1867" s="401"/>
      <c r="JGZ1867" s="401"/>
      <c r="JHA1867" s="401"/>
      <c r="JHB1867" s="401"/>
      <c r="JHC1867" s="401"/>
      <c r="JHD1867" s="401"/>
      <c r="JHE1867" s="401"/>
      <c r="JHF1867" s="401"/>
      <c r="JHG1867" s="401"/>
      <c r="JHH1867" s="401"/>
      <c r="JHI1867" s="401"/>
      <c r="JHJ1867" s="401"/>
      <c r="JHK1867" s="401"/>
      <c r="JHL1867" s="401"/>
      <c r="JHM1867" s="401"/>
      <c r="JHN1867" s="401"/>
      <c r="JHO1867" s="401"/>
      <c r="JHP1867" s="401"/>
      <c r="JHQ1867" s="401"/>
      <c r="JHR1867" s="401"/>
      <c r="JHS1867" s="401"/>
      <c r="JHT1867" s="401"/>
      <c r="JHU1867" s="401"/>
      <c r="JHV1867" s="401"/>
      <c r="JHW1867" s="401"/>
      <c r="JHX1867" s="401"/>
      <c r="JHY1867" s="401"/>
      <c r="JHZ1867" s="401"/>
      <c r="JIA1867" s="401"/>
      <c r="JIB1867" s="401"/>
      <c r="JIC1867" s="401"/>
      <c r="JID1867" s="401"/>
      <c r="JIE1867" s="401"/>
      <c r="JIF1867" s="401"/>
      <c r="JIG1867" s="401"/>
      <c r="JIH1867" s="401"/>
      <c r="JII1867" s="401"/>
      <c r="JIJ1867" s="401"/>
      <c r="JIK1867" s="401"/>
      <c r="JIL1867" s="401"/>
      <c r="JIM1867" s="401"/>
      <c r="JIN1867" s="401"/>
      <c r="JIO1867" s="401"/>
      <c r="JIP1867" s="401"/>
      <c r="JIQ1867" s="401"/>
      <c r="JIR1867" s="401"/>
      <c r="JIS1867" s="401"/>
      <c r="JIT1867" s="401"/>
      <c r="JIU1867" s="401"/>
      <c r="JIV1867" s="401"/>
      <c r="JIW1867" s="401"/>
      <c r="JIX1867" s="401"/>
      <c r="JIY1867" s="401"/>
      <c r="JIZ1867" s="401"/>
      <c r="JJA1867" s="401"/>
      <c r="JJB1867" s="401"/>
      <c r="JJC1867" s="401"/>
      <c r="JJD1867" s="401"/>
      <c r="JJE1867" s="401"/>
      <c r="JJF1867" s="401"/>
      <c r="JJG1867" s="401"/>
      <c r="JJH1867" s="401"/>
      <c r="JJI1867" s="401"/>
      <c r="JJJ1867" s="401"/>
      <c r="JJK1867" s="401"/>
      <c r="JJL1867" s="401"/>
      <c r="JJM1867" s="401"/>
      <c r="JJN1867" s="401"/>
      <c r="JJO1867" s="401"/>
      <c r="JJP1867" s="401"/>
      <c r="JJQ1867" s="401"/>
      <c r="JJR1867" s="401"/>
      <c r="JJS1867" s="401"/>
      <c r="JJT1867" s="401"/>
      <c r="JJU1867" s="401"/>
      <c r="JJV1867" s="401"/>
      <c r="JJW1867" s="401"/>
      <c r="JJX1867" s="401"/>
      <c r="JJY1867" s="401"/>
      <c r="JJZ1867" s="401"/>
      <c r="JKA1867" s="401"/>
      <c r="JKB1867" s="401"/>
      <c r="JKC1867" s="401"/>
      <c r="JKD1867" s="401"/>
      <c r="JKE1867" s="401"/>
      <c r="JKF1867" s="401"/>
      <c r="JKG1867" s="401"/>
      <c r="JKH1867" s="401"/>
      <c r="JKI1867" s="401"/>
      <c r="JKJ1867" s="401"/>
      <c r="JKK1867" s="401"/>
      <c r="JKL1867" s="401"/>
      <c r="JKM1867" s="401"/>
      <c r="JKN1867" s="401"/>
      <c r="JKO1867" s="401"/>
      <c r="JKP1867" s="401"/>
      <c r="JKQ1867" s="401"/>
      <c r="JKR1867" s="401"/>
      <c r="JKS1867" s="401"/>
      <c r="JKT1867" s="401"/>
      <c r="JKU1867" s="401"/>
      <c r="JKV1867" s="401"/>
      <c r="JKW1867" s="401"/>
      <c r="JKX1867" s="401"/>
      <c r="JKY1867" s="401"/>
      <c r="JKZ1867" s="401"/>
      <c r="JLA1867" s="401"/>
      <c r="JLB1867" s="401"/>
      <c r="JLC1867" s="401"/>
      <c r="JLD1867" s="401"/>
      <c r="JLE1867" s="401"/>
      <c r="JLF1867" s="401"/>
      <c r="JLG1867" s="401"/>
      <c r="JLH1867" s="401"/>
      <c r="JLI1867" s="401"/>
      <c r="JLJ1867" s="401"/>
      <c r="JLK1867" s="401"/>
      <c r="JLL1867" s="401"/>
      <c r="JLM1867" s="401"/>
      <c r="JLN1867" s="401"/>
      <c r="JLO1867" s="401"/>
      <c r="JLP1867" s="401"/>
      <c r="JLQ1867" s="401"/>
      <c r="JLR1867" s="401"/>
      <c r="JLS1867" s="401"/>
      <c r="JLT1867" s="401"/>
      <c r="JLU1867" s="401"/>
      <c r="JLV1867" s="401"/>
      <c r="JLW1867" s="401"/>
      <c r="JLX1867" s="401"/>
      <c r="JLY1867" s="401"/>
      <c r="JLZ1867" s="401"/>
      <c r="JMA1867" s="401"/>
      <c r="JMB1867" s="401"/>
      <c r="JMC1867" s="401"/>
      <c r="JMD1867" s="401"/>
      <c r="JME1867" s="401"/>
      <c r="JMF1867" s="401"/>
      <c r="JMG1867" s="401"/>
      <c r="JMH1867" s="401"/>
      <c r="JMI1867" s="401"/>
      <c r="JMJ1867" s="401"/>
      <c r="JMK1867" s="401"/>
      <c r="JML1867" s="401"/>
      <c r="JMM1867" s="401"/>
      <c r="JMN1867" s="401"/>
      <c r="JMO1867" s="401"/>
      <c r="JMP1867" s="401"/>
      <c r="JMQ1867" s="401"/>
      <c r="JMR1867" s="401"/>
      <c r="JMS1867" s="401"/>
      <c r="JMT1867" s="401"/>
      <c r="JMU1867" s="401"/>
      <c r="JMV1867" s="401"/>
      <c r="JMW1867" s="401"/>
      <c r="JMX1867" s="401"/>
      <c r="JMY1867" s="401"/>
      <c r="JMZ1867" s="401"/>
      <c r="JNA1867" s="401"/>
      <c r="JNB1867" s="401"/>
      <c r="JNC1867" s="401"/>
      <c r="JND1867" s="401"/>
      <c r="JNE1867" s="401"/>
      <c r="JNF1867" s="401"/>
      <c r="JNG1867" s="401"/>
      <c r="JNH1867" s="401"/>
      <c r="JNI1867" s="401"/>
      <c r="JNJ1867" s="401"/>
      <c r="JNK1867" s="401"/>
      <c r="JNL1867" s="401"/>
      <c r="JNM1867" s="401"/>
      <c r="JNN1867" s="401"/>
      <c r="JNO1867" s="401"/>
      <c r="JNP1867" s="401"/>
      <c r="JNQ1867" s="401"/>
      <c r="JNR1867" s="401"/>
      <c r="JNS1867" s="401"/>
      <c r="JNT1867" s="401"/>
      <c r="JNU1867" s="401"/>
      <c r="JNV1867" s="401"/>
      <c r="JNW1867" s="401"/>
      <c r="JNX1867" s="401"/>
      <c r="JNY1867" s="401"/>
      <c r="JNZ1867" s="401"/>
      <c r="JOA1867" s="401"/>
      <c r="JOB1867" s="401"/>
      <c r="JOC1867" s="401"/>
      <c r="JOD1867" s="401"/>
      <c r="JOE1867" s="401"/>
      <c r="JOF1867" s="401"/>
      <c r="JOG1867" s="401"/>
      <c r="JOH1867" s="401"/>
      <c r="JOI1867" s="401"/>
      <c r="JOJ1867" s="401"/>
      <c r="JOK1867" s="401"/>
      <c r="JOL1867" s="401"/>
      <c r="JOM1867" s="401"/>
      <c r="JON1867" s="401"/>
      <c r="JOO1867" s="401"/>
      <c r="JOP1867" s="401"/>
      <c r="JOQ1867" s="401"/>
      <c r="JOR1867" s="401"/>
      <c r="JOS1867" s="401"/>
      <c r="JOT1867" s="401"/>
      <c r="JOU1867" s="401"/>
      <c r="JOV1867" s="401"/>
      <c r="JOW1867" s="401"/>
      <c r="JOX1867" s="401"/>
      <c r="JOY1867" s="401"/>
      <c r="JOZ1867" s="401"/>
      <c r="JPA1867" s="401"/>
      <c r="JPB1867" s="401"/>
      <c r="JPC1867" s="401"/>
      <c r="JPD1867" s="401"/>
      <c r="JPE1867" s="401"/>
      <c r="JPF1867" s="401"/>
      <c r="JPG1867" s="401"/>
      <c r="JPH1867" s="401"/>
      <c r="JPI1867" s="401"/>
      <c r="JPJ1867" s="401"/>
      <c r="JPK1867" s="401"/>
      <c r="JPL1867" s="401"/>
      <c r="JPM1867" s="401"/>
      <c r="JPN1867" s="401"/>
      <c r="JPO1867" s="401"/>
      <c r="JPP1867" s="401"/>
      <c r="JPQ1867" s="401"/>
      <c r="JPR1867" s="401"/>
      <c r="JPS1867" s="401"/>
      <c r="JPT1867" s="401"/>
      <c r="JPU1867" s="401"/>
      <c r="JPV1867" s="401"/>
      <c r="JPW1867" s="401"/>
      <c r="JPX1867" s="401"/>
      <c r="JPY1867" s="401"/>
      <c r="JPZ1867" s="401"/>
      <c r="JQA1867" s="401"/>
      <c r="JQB1867" s="401"/>
      <c r="JQC1867" s="401"/>
      <c r="JQD1867" s="401"/>
      <c r="JQE1867" s="401"/>
      <c r="JQF1867" s="401"/>
      <c r="JQG1867" s="401"/>
      <c r="JQH1867" s="401"/>
      <c r="JQI1867" s="401"/>
      <c r="JQJ1867" s="401"/>
      <c r="JQK1867" s="401"/>
      <c r="JQL1867" s="401"/>
      <c r="JQM1867" s="401"/>
      <c r="JQN1867" s="401"/>
      <c r="JQO1867" s="401"/>
      <c r="JQP1867" s="401"/>
      <c r="JQQ1867" s="401"/>
      <c r="JQR1867" s="401"/>
      <c r="JQS1867" s="401"/>
      <c r="JQT1867" s="401"/>
      <c r="JQU1867" s="401"/>
      <c r="JQV1867" s="401"/>
      <c r="JQW1867" s="401"/>
      <c r="JQX1867" s="401"/>
      <c r="JQY1867" s="401"/>
      <c r="JQZ1867" s="401"/>
      <c r="JRA1867" s="401"/>
      <c r="JRB1867" s="401"/>
      <c r="JRC1867" s="401"/>
      <c r="JRD1867" s="401"/>
      <c r="JRE1867" s="401"/>
      <c r="JRF1867" s="401"/>
      <c r="JRG1867" s="401"/>
      <c r="JRH1867" s="401"/>
      <c r="JRI1867" s="401"/>
      <c r="JRJ1867" s="401"/>
      <c r="JRK1867" s="401"/>
      <c r="JRL1867" s="401"/>
      <c r="JRM1867" s="401"/>
      <c r="JRN1867" s="401"/>
      <c r="JRO1867" s="401"/>
      <c r="JRP1867" s="401"/>
      <c r="JRQ1867" s="401"/>
      <c r="JRR1867" s="401"/>
      <c r="JRS1867" s="401"/>
      <c r="JRT1867" s="401"/>
      <c r="JRU1867" s="401"/>
      <c r="JRV1867" s="401"/>
      <c r="JRW1867" s="401"/>
      <c r="JRX1867" s="401"/>
      <c r="JRY1867" s="401"/>
      <c r="JRZ1867" s="401"/>
      <c r="JSA1867" s="401"/>
      <c r="JSB1867" s="401"/>
      <c r="JSC1867" s="401"/>
      <c r="JSD1867" s="401"/>
      <c r="JSE1867" s="401"/>
      <c r="JSF1867" s="401"/>
      <c r="JSG1867" s="401"/>
      <c r="JSH1867" s="401"/>
      <c r="JSI1867" s="401"/>
      <c r="JSJ1867" s="401"/>
      <c r="JSK1867" s="401"/>
      <c r="JSL1867" s="401"/>
      <c r="JSM1867" s="401"/>
      <c r="JSN1867" s="401"/>
      <c r="JSO1867" s="401"/>
      <c r="JSP1867" s="401"/>
      <c r="JSQ1867" s="401"/>
      <c r="JSR1867" s="401"/>
      <c r="JSS1867" s="401"/>
      <c r="JST1867" s="401"/>
      <c r="JSU1867" s="401"/>
      <c r="JSV1867" s="401"/>
      <c r="JSW1867" s="401"/>
      <c r="JSX1867" s="401"/>
      <c r="JSY1867" s="401"/>
      <c r="JSZ1867" s="401"/>
      <c r="JTA1867" s="401"/>
      <c r="JTB1867" s="401"/>
      <c r="JTC1867" s="401"/>
      <c r="JTD1867" s="401"/>
      <c r="JTE1867" s="401"/>
      <c r="JTF1867" s="401"/>
      <c r="JTG1867" s="401"/>
      <c r="JTH1867" s="401"/>
      <c r="JTI1867" s="401"/>
      <c r="JTJ1867" s="401"/>
      <c r="JTK1867" s="401"/>
      <c r="JTL1867" s="401"/>
      <c r="JTM1867" s="401"/>
      <c r="JTN1867" s="401"/>
      <c r="JTO1867" s="401"/>
      <c r="JTP1867" s="401"/>
      <c r="JTQ1867" s="401"/>
      <c r="JTR1867" s="401"/>
      <c r="JTS1867" s="401"/>
      <c r="JTT1867" s="401"/>
      <c r="JTU1867" s="401"/>
      <c r="JTV1867" s="401"/>
      <c r="JTW1867" s="401"/>
      <c r="JTX1867" s="401"/>
      <c r="JTY1867" s="401"/>
      <c r="JTZ1867" s="401"/>
      <c r="JUA1867" s="401"/>
      <c r="JUB1867" s="401"/>
      <c r="JUC1867" s="401"/>
      <c r="JUD1867" s="401"/>
      <c r="JUE1867" s="401"/>
      <c r="JUF1867" s="401"/>
      <c r="JUG1867" s="401"/>
      <c r="JUH1867" s="401"/>
      <c r="JUI1867" s="401"/>
      <c r="JUJ1867" s="401"/>
      <c r="JUK1867" s="401"/>
      <c r="JUL1867" s="401"/>
      <c r="JUM1867" s="401"/>
      <c r="JUN1867" s="401"/>
      <c r="JUO1867" s="401"/>
      <c r="JUP1867" s="401"/>
      <c r="JUQ1867" s="401"/>
      <c r="JUR1867" s="401"/>
      <c r="JUS1867" s="401"/>
      <c r="JUT1867" s="401"/>
      <c r="JUU1867" s="401"/>
      <c r="JUV1867" s="401"/>
      <c r="JUW1867" s="401"/>
      <c r="JUX1867" s="401"/>
      <c r="JUY1867" s="401"/>
      <c r="JUZ1867" s="401"/>
      <c r="JVA1867" s="401"/>
      <c r="JVB1867" s="401"/>
      <c r="JVC1867" s="401"/>
      <c r="JVD1867" s="401"/>
      <c r="JVE1867" s="401"/>
      <c r="JVF1867" s="401"/>
      <c r="JVG1867" s="401"/>
      <c r="JVH1867" s="401"/>
      <c r="JVI1867" s="401"/>
      <c r="JVJ1867" s="401"/>
      <c r="JVK1867" s="401"/>
      <c r="JVL1867" s="401"/>
      <c r="JVM1867" s="401"/>
      <c r="JVN1867" s="401"/>
      <c r="JVO1867" s="401"/>
      <c r="JVP1867" s="401"/>
      <c r="JVQ1867" s="401"/>
      <c r="JVR1867" s="401"/>
      <c r="JVS1867" s="401"/>
      <c r="JVT1867" s="401"/>
      <c r="JVU1867" s="401"/>
      <c r="JVV1867" s="401"/>
      <c r="JVW1867" s="401"/>
      <c r="JVX1867" s="401"/>
      <c r="JVY1867" s="401"/>
      <c r="JVZ1867" s="401"/>
      <c r="JWA1867" s="401"/>
      <c r="JWB1867" s="401"/>
      <c r="JWC1867" s="401"/>
      <c r="JWD1867" s="401"/>
      <c r="JWE1867" s="401"/>
      <c r="JWF1867" s="401"/>
      <c r="JWG1867" s="401"/>
      <c r="JWH1867" s="401"/>
      <c r="JWI1867" s="401"/>
      <c r="JWJ1867" s="401"/>
      <c r="JWK1867" s="401"/>
      <c r="JWL1867" s="401"/>
      <c r="JWM1867" s="401"/>
      <c r="JWN1867" s="401"/>
      <c r="JWO1867" s="401"/>
      <c r="JWP1867" s="401"/>
      <c r="JWQ1867" s="401"/>
      <c r="JWR1867" s="401"/>
      <c r="JWS1867" s="401"/>
      <c r="JWT1867" s="401"/>
      <c r="JWU1867" s="401"/>
      <c r="JWV1867" s="401"/>
      <c r="JWW1867" s="401"/>
      <c r="JWX1867" s="401"/>
      <c r="JWY1867" s="401"/>
      <c r="JWZ1867" s="401"/>
      <c r="JXA1867" s="401"/>
      <c r="JXB1867" s="401"/>
      <c r="JXC1867" s="401"/>
      <c r="JXD1867" s="401"/>
      <c r="JXE1867" s="401"/>
      <c r="JXF1867" s="401"/>
      <c r="JXG1867" s="401"/>
      <c r="JXH1867" s="401"/>
      <c r="JXI1867" s="401"/>
      <c r="JXJ1867" s="401"/>
      <c r="JXK1867" s="401"/>
      <c r="JXL1867" s="401"/>
      <c r="JXM1867" s="401"/>
      <c r="JXN1867" s="401"/>
      <c r="JXO1867" s="401"/>
      <c r="JXP1867" s="401"/>
      <c r="JXQ1867" s="401"/>
      <c r="JXR1867" s="401"/>
      <c r="JXS1867" s="401"/>
      <c r="JXT1867" s="401"/>
      <c r="JXU1867" s="401"/>
      <c r="JXV1867" s="401"/>
      <c r="JXW1867" s="401"/>
      <c r="JXX1867" s="401"/>
      <c r="JXY1867" s="401"/>
      <c r="JXZ1867" s="401"/>
      <c r="JYA1867" s="401"/>
      <c r="JYB1867" s="401"/>
      <c r="JYC1867" s="401"/>
      <c r="JYD1867" s="401"/>
      <c r="JYE1867" s="401"/>
      <c r="JYF1867" s="401"/>
      <c r="JYG1867" s="401"/>
      <c r="JYH1867" s="401"/>
      <c r="JYI1867" s="401"/>
      <c r="JYJ1867" s="401"/>
      <c r="JYK1867" s="401"/>
      <c r="JYL1867" s="401"/>
      <c r="JYM1867" s="401"/>
      <c r="JYN1867" s="401"/>
      <c r="JYO1867" s="401"/>
      <c r="JYP1867" s="401"/>
      <c r="JYQ1867" s="401"/>
      <c r="JYR1867" s="401"/>
      <c r="JYS1867" s="401"/>
      <c r="JYT1867" s="401"/>
      <c r="JYU1867" s="401"/>
      <c r="JYV1867" s="401"/>
      <c r="JYW1867" s="401"/>
      <c r="JYX1867" s="401"/>
      <c r="JYY1867" s="401"/>
      <c r="JYZ1867" s="401"/>
      <c r="JZA1867" s="401"/>
      <c r="JZB1867" s="401"/>
      <c r="JZC1867" s="401"/>
      <c r="JZD1867" s="401"/>
      <c r="JZE1867" s="401"/>
      <c r="JZF1867" s="401"/>
      <c r="JZG1867" s="401"/>
      <c r="JZH1867" s="401"/>
      <c r="JZI1867" s="401"/>
      <c r="JZJ1867" s="401"/>
      <c r="JZK1867" s="401"/>
      <c r="JZL1867" s="401"/>
      <c r="JZM1867" s="401"/>
      <c r="JZN1867" s="401"/>
      <c r="JZO1867" s="401"/>
      <c r="JZP1867" s="401"/>
      <c r="JZQ1867" s="401"/>
      <c r="JZR1867" s="401"/>
      <c r="JZS1867" s="401"/>
      <c r="JZT1867" s="401"/>
      <c r="JZU1867" s="401"/>
      <c r="JZV1867" s="401"/>
      <c r="JZW1867" s="401"/>
      <c r="JZX1867" s="401"/>
      <c r="JZY1867" s="401"/>
      <c r="JZZ1867" s="401"/>
      <c r="KAA1867" s="401"/>
      <c r="KAB1867" s="401"/>
      <c r="KAC1867" s="401"/>
      <c r="KAD1867" s="401"/>
      <c r="KAE1867" s="401"/>
      <c r="KAF1867" s="401"/>
      <c r="KAG1867" s="401"/>
      <c r="KAH1867" s="401"/>
      <c r="KAI1867" s="401"/>
      <c r="KAJ1867" s="401"/>
      <c r="KAK1867" s="401"/>
      <c r="KAL1867" s="401"/>
      <c r="KAM1867" s="401"/>
      <c r="KAN1867" s="401"/>
      <c r="KAO1867" s="401"/>
      <c r="KAP1867" s="401"/>
      <c r="KAQ1867" s="401"/>
      <c r="KAR1867" s="401"/>
      <c r="KAS1867" s="401"/>
      <c r="KAT1867" s="401"/>
      <c r="KAU1867" s="401"/>
      <c r="KAV1867" s="401"/>
      <c r="KAW1867" s="401"/>
      <c r="KAX1867" s="401"/>
      <c r="KAY1867" s="401"/>
      <c r="KAZ1867" s="401"/>
      <c r="KBA1867" s="401"/>
      <c r="KBB1867" s="401"/>
      <c r="KBC1867" s="401"/>
      <c r="KBD1867" s="401"/>
      <c r="KBE1867" s="401"/>
      <c r="KBF1867" s="401"/>
      <c r="KBG1867" s="401"/>
      <c r="KBH1867" s="401"/>
      <c r="KBI1867" s="401"/>
      <c r="KBJ1867" s="401"/>
      <c r="KBK1867" s="401"/>
      <c r="KBL1867" s="401"/>
      <c r="KBM1867" s="401"/>
      <c r="KBN1867" s="401"/>
      <c r="KBO1867" s="401"/>
      <c r="KBP1867" s="401"/>
      <c r="KBQ1867" s="401"/>
      <c r="KBR1867" s="401"/>
      <c r="KBS1867" s="401"/>
      <c r="KBT1867" s="401"/>
      <c r="KBU1867" s="401"/>
      <c r="KBV1867" s="401"/>
      <c r="KBW1867" s="401"/>
      <c r="KBX1867" s="401"/>
      <c r="KBY1867" s="401"/>
      <c r="KBZ1867" s="401"/>
      <c r="KCA1867" s="401"/>
      <c r="KCB1867" s="401"/>
      <c r="KCC1867" s="401"/>
      <c r="KCD1867" s="401"/>
      <c r="KCE1867" s="401"/>
      <c r="KCF1867" s="401"/>
      <c r="KCG1867" s="401"/>
      <c r="KCH1867" s="401"/>
      <c r="KCI1867" s="401"/>
      <c r="KCJ1867" s="401"/>
      <c r="KCK1867" s="401"/>
      <c r="KCL1867" s="401"/>
      <c r="KCM1867" s="401"/>
      <c r="KCN1867" s="401"/>
      <c r="KCO1867" s="401"/>
      <c r="KCP1867" s="401"/>
      <c r="KCQ1867" s="401"/>
      <c r="KCR1867" s="401"/>
      <c r="KCS1867" s="401"/>
      <c r="KCT1867" s="401"/>
      <c r="KCU1867" s="401"/>
      <c r="KCV1867" s="401"/>
      <c r="KCW1867" s="401"/>
      <c r="KCX1867" s="401"/>
      <c r="KCY1867" s="401"/>
      <c r="KCZ1867" s="401"/>
      <c r="KDA1867" s="401"/>
      <c r="KDB1867" s="401"/>
      <c r="KDC1867" s="401"/>
      <c r="KDD1867" s="401"/>
      <c r="KDE1867" s="401"/>
      <c r="KDF1867" s="401"/>
      <c r="KDG1867" s="401"/>
      <c r="KDH1867" s="401"/>
      <c r="KDI1867" s="401"/>
      <c r="KDJ1867" s="401"/>
      <c r="KDK1867" s="401"/>
      <c r="KDL1867" s="401"/>
      <c r="KDM1867" s="401"/>
      <c r="KDN1867" s="401"/>
      <c r="KDO1867" s="401"/>
      <c r="KDP1867" s="401"/>
      <c r="KDQ1867" s="401"/>
      <c r="KDR1867" s="401"/>
      <c r="KDS1867" s="401"/>
      <c r="KDT1867" s="401"/>
      <c r="KDU1867" s="401"/>
      <c r="KDV1867" s="401"/>
      <c r="KDW1867" s="401"/>
      <c r="KDX1867" s="401"/>
      <c r="KDY1867" s="401"/>
      <c r="KDZ1867" s="401"/>
      <c r="KEA1867" s="401"/>
      <c r="KEB1867" s="401"/>
      <c r="KEC1867" s="401"/>
      <c r="KED1867" s="401"/>
      <c r="KEE1867" s="401"/>
      <c r="KEF1867" s="401"/>
      <c r="KEG1867" s="401"/>
      <c r="KEH1867" s="401"/>
      <c r="KEI1867" s="401"/>
      <c r="KEJ1867" s="401"/>
      <c r="KEK1867" s="401"/>
      <c r="KEL1867" s="401"/>
      <c r="KEM1867" s="401"/>
      <c r="KEN1867" s="401"/>
      <c r="KEO1867" s="401"/>
      <c r="KEP1867" s="401"/>
      <c r="KEQ1867" s="401"/>
      <c r="KER1867" s="401"/>
      <c r="KES1867" s="401"/>
      <c r="KET1867" s="401"/>
      <c r="KEU1867" s="401"/>
      <c r="KEV1867" s="401"/>
      <c r="KEW1867" s="401"/>
      <c r="KEX1867" s="401"/>
      <c r="KEY1867" s="401"/>
      <c r="KEZ1867" s="401"/>
      <c r="KFA1867" s="401"/>
      <c r="KFB1867" s="401"/>
      <c r="KFC1867" s="401"/>
      <c r="KFD1867" s="401"/>
      <c r="KFE1867" s="401"/>
      <c r="KFF1867" s="401"/>
      <c r="KFG1867" s="401"/>
      <c r="KFH1867" s="401"/>
      <c r="KFI1867" s="401"/>
      <c r="KFJ1867" s="401"/>
      <c r="KFK1867" s="401"/>
      <c r="KFL1867" s="401"/>
      <c r="KFM1867" s="401"/>
      <c r="KFN1867" s="401"/>
      <c r="KFO1867" s="401"/>
      <c r="KFP1867" s="401"/>
      <c r="KFQ1867" s="401"/>
      <c r="KFR1867" s="401"/>
      <c r="KFS1867" s="401"/>
      <c r="KFT1867" s="401"/>
      <c r="KFU1867" s="401"/>
      <c r="KFV1867" s="401"/>
      <c r="KFW1867" s="401"/>
      <c r="KFX1867" s="401"/>
      <c r="KFY1867" s="401"/>
      <c r="KFZ1867" s="401"/>
      <c r="KGA1867" s="401"/>
      <c r="KGB1867" s="401"/>
      <c r="KGC1867" s="401"/>
      <c r="KGD1867" s="401"/>
      <c r="KGE1867" s="401"/>
      <c r="KGF1867" s="401"/>
      <c r="KGG1867" s="401"/>
      <c r="KGH1867" s="401"/>
      <c r="KGI1867" s="401"/>
      <c r="KGJ1867" s="401"/>
      <c r="KGK1867" s="401"/>
      <c r="KGL1867" s="401"/>
      <c r="KGM1867" s="401"/>
      <c r="KGN1867" s="401"/>
      <c r="KGO1867" s="401"/>
      <c r="KGP1867" s="401"/>
      <c r="KGQ1867" s="401"/>
      <c r="KGR1867" s="401"/>
      <c r="KGS1867" s="401"/>
      <c r="KGT1867" s="401"/>
      <c r="KGU1867" s="401"/>
      <c r="KGV1867" s="401"/>
      <c r="KGW1867" s="401"/>
      <c r="KGX1867" s="401"/>
      <c r="KGY1867" s="401"/>
      <c r="KGZ1867" s="401"/>
      <c r="KHA1867" s="401"/>
      <c r="KHB1867" s="401"/>
      <c r="KHC1867" s="401"/>
      <c r="KHD1867" s="401"/>
      <c r="KHE1867" s="401"/>
      <c r="KHF1867" s="401"/>
      <c r="KHG1867" s="401"/>
      <c r="KHH1867" s="401"/>
      <c r="KHI1867" s="401"/>
      <c r="KHJ1867" s="401"/>
      <c r="KHK1867" s="401"/>
      <c r="KHL1867" s="401"/>
      <c r="KHM1867" s="401"/>
      <c r="KHN1867" s="401"/>
      <c r="KHO1867" s="401"/>
      <c r="KHP1867" s="401"/>
      <c r="KHQ1867" s="401"/>
      <c r="KHR1867" s="401"/>
      <c r="KHS1867" s="401"/>
      <c r="KHT1867" s="401"/>
      <c r="KHU1867" s="401"/>
      <c r="KHV1867" s="401"/>
      <c r="KHW1867" s="401"/>
      <c r="KHX1867" s="401"/>
      <c r="KHY1867" s="401"/>
      <c r="KHZ1867" s="401"/>
      <c r="KIA1867" s="401"/>
      <c r="KIB1867" s="401"/>
      <c r="KIC1867" s="401"/>
      <c r="KID1867" s="401"/>
      <c r="KIE1867" s="401"/>
      <c r="KIF1867" s="401"/>
      <c r="KIG1867" s="401"/>
      <c r="KIH1867" s="401"/>
      <c r="KII1867" s="401"/>
      <c r="KIJ1867" s="401"/>
      <c r="KIK1867" s="401"/>
      <c r="KIL1867" s="401"/>
      <c r="KIM1867" s="401"/>
      <c r="KIN1867" s="401"/>
      <c r="KIO1867" s="401"/>
      <c r="KIP1867" s="401"/>
      <c r="KIQ1867" s="401"/>
      <c r="KIR1867" s="401"/>
      <c r="KIS1867" s="401"/>
      <c r="KIT1867" s="401"/>
      <c r="KIU1867" s="401"/>
      <c r="KIV1867" s="401"/>
      <c r="KIW1867" s="401"/>
      <c r="KIX1867" s="401"/>
      <c r="KIY1867" s="401"/>
      <c r="KIZ1867" s="401"/>
      <c r="KJA1867" s="401"/>
      <c r="KJB1867" s="401"/>
      <c r="KJC1867" s="401"/>
      <c r="KJD1867" s="401"/>
      <c r="KJE1867" s="401"/>
      <c r="KJF1867" s="401"/>
      <c r="KJG1867" s="401"/>
      <c r="KJH1867" s="401"/>
      <c r="KJI1867" s="401"/>
      <c r="KJJ1867" s="401"/>
      <c r="KJK1867" s="401"/>
      <c r="KJL1867" s="401"/>
      <c r="KJM1867" s="401"/>
      <c r="KJN1867" s="401"/>
      <c r="KJO1867" s="401"/>
      <c r="KJP1867" s="401"/>
      <c r="KJQ1867" s="401"/>
      <c r="KJR1867" s="401"/>
      <c r="KJS1867" s="401"/>
      <c r="KJT1867" s="401"/>
      <c r="KJU1867" s="401"/>
      <c r="KJV1867" s="401"/>
      <c r="KJW1867" s="401"/>
      <c r="KJX1867" s="401"/>
      <c r="KJY1867" s="401"/>
      <c r="KJZ1867" s="401"/>
      <c r="KKA1867" s="401"/>
      <c r="KKB1867" s="401"/>
      <c r="KKC1867" s="401"/>
      <c r="KKD1867" s="401"/>
      <c r="KKE1867" s="401"/>
      <c r="KKF1867" s="401"/>
      <c r="KKG1867" s="401"/>
      <c r="KKH1867" s="401"/>
      <c r="KKI1867" s="401"/>
      <c r="KKJ1867" s="401"/>
      <c r="KKK1867" s="401"/>
      <c r="KKL1867" s="401"/>
      <c r="KKM1867" s="401"/>
      <c r="KKN1867" s="401"/>
      <c r="KKO1867" s="401"/>
      <c r="KKP1867" s="401"/>
      <c r="KKQ1867" s="401"/>
      <c r="KKR1867" s="401"/>
      <c r="KKS1867" s="401"/>
      <c r="KKT1867" s="401"/>
      <c r="KKU1867" s="401"/>
      <c r="KKV1867" s="401"/>
      <c r="KKW1867" s="401"/>
      <c r="KKX1867" s="401"/>
      <c r="KKY1867" s="401"/>
      <c r="KKZ1867" s="401"/>
      <c r="KLA1867" s="401"/>
      <c r="KLB1867" s="401"/>
      <c r="KLC1867" s="401"/>
      <c r="KLD1867" s="401"/>
      <c r="KLE1867" s="401"/>
      <c r="KLF1867" s="401"/>
      <c r="KLG1867" s="401"/>
      <c r="KLH1867" s="401"/>
      <c r="KLI1867" s="401"/>
      <c r="KLJ1867" s="401"/>
      <c r="KLK1867" s="401"/>
      <c r="KLL1867" s="401"/>
      <c r="KLM1867" s="401"/>
      <c r="KLN1867" s="401"/>
      <c r="KLO1867" s="401"/>
      <c r="KLP1867" s="401"/>
      <c r="KLQ1867" s="401"/>
      <c r="KLR1867" s="401"/>
      <c r="KLS1867" s="401"/>
      <c r="KLT1867" s="401"/>
      <c r="KLU1867" s="401"/>
      <c r="KLV1867" s="401"/>
      <c r="KLW1867" s="401"/>
      <c r="KLX1867" s="401"/>
      <c r="KLY1867" s="401"/>
      <c r="KLZ1867" s="401"/>
      <c r="KMA1867" s="401"/>
      <c r="KMB1867" s="401"/>
      <c r="KMC1867" s="401"/>
      <c r="KMD1867" s="401"/>
      <c r="KME1867" s="401"/>
      <c r="KMF1867" s="401"/>
      <c r="KMG1867" s="401"/>
      <c r="KMH1867" s="401"/>
      <c r="KMI1867" s="401"/>
      <c r="KMJ1867" s="401"/>
      <c r="KMK1867" s="401"/>
      <c r="KML1867" s="401"/>
      <c r="KMM1867" s="401"/>
      <c r="KMN1867" s="401"/>
      <c r="KMO1867" s="401"/>
      <c r="KMP1867" s="401"/>
      <c r="KMQ1867" s="401"/>
      <c r="KMR1867" s="401"/>
      <c r="KMS1867" s="401"/>
      <c r="KMT1867" s="401"/>
      <c r="KMU1867" s="401"/>
      <c r="KMV1867" s="401"/>
      <c r="KMW1867" s="401"/>
      <c r="KMX1867" s="401"/>
      <c r="KMY1867" s="401"/>
      <c r="KMZ1867" s="401"/>
      <c r="KNA1867" s="401"/>
      <c r="KNB1867" s="401"/>
      <c r="KNC1867" s="401"/>
      <c r="KND1867" s="401"/>
      <c r="KNE1867" s="401"/>
      <c r="KNF1867" s="401"/>
      <c r="KNG1867" s="401"/>
      <c r="KNH1867" s="401"/>
      <c r="KNI1867" s="401"/>
      <c r="KNJ1867" s="401"/>
      <c r="KNK1867" s="401"/>
      <c r="KNL1867" s="401"/>
      <c r="KNM1867" s="401"/>
      <c r="KNN1867" s="401"/>
      <c r="KNO1867" s="401"/>
      <c r="KNP1867" s="401"/>
      <c r="KNQ1867" s="401"/>
      <c r="KNR1867" s="401"/>
      <c r="KNS1867" s="401"/>
      <c r="KNT1867" s="401"/>
      <c r="KNU1867" s="401"/>
      <c r="KNV1867" s="401"/>
      <c r="KNW1867" s="401"/>
      <c r="KNX1867" s="401"/>
      <c r="KNY1867" s="401"/>
      <c r="KNZ1867" s="401"/>
      <c r="KOA1867" s="401"/>
      <c r="KOB1867" s="401"/>
      <c r="KOC1867" s="401"/>
      <c r="KOD1867" s="401"/>
      <c r="KOE1867" s="401"/>
      <c r="KOF1867" s="401"/>
      <c r="KOG1867" s="401"/>
      <c r="KOH1867" s="401"/>
      <c r="KOI1867" s="401"/>
      <c r="KOJ1867" s="401"/>
      <c r="KOK1867" s="401"/>
      <c r="KOL1867" s="401"/>
      <c r="KOM1867" s="401"/>
      <c r="KON1867" s="401"/>
      <c r="KOO1867" s="401"/>
      <c r="KOP1867" s="401"/>
      <c r="KOQ1867" s="401"/>
      <c r="KOR1867" s="401"/>
      <c r="KOS1867" s="401"/>
      <c r="KOT1867" s="401"/>
      <c r="KOU1867" s="401"/>
      <c r="KOV1867" s="401"/>
      <c r="KOW1867" s="401"/>
      <c r="KOX1867" s="401"/>
      <c r="KOY1867" s="401"/>
      <c r="KOZ1867" s="401"/>
      <c r="KPA1867" s="401"/>
      <c r="KPB1867" s="401"/>
      <c r="KPC1867" s="401"/>
      <c r="KPD1867" s="401"/>
      <c r="KPE1867" s="401"/>
      <c r="KPF1867" s="401"/>
      <c r="KPG1867" s="401"/>
      <c r="KPH1867" s="401"/>
      <c r="KPI1867" s="401"/>
      <c r="KPJ1867" s="401"/>
      <c r="KPK1867" s="401"/>
      <c r="KPL1867" s="401"/>
      <c r="KPM1867" s="401"/>
      <c r="KPN1867" s="401"/>
      <c r="KPO1867" s="401"/>
      <c r="KPP1867" s="401"/>
      <c r="KPQ1867" s="401"/>
      <c r="KPR1867" s="401"/>
      <c r="KPS1867" s="401"/>
      <c r="KPT1867" s="401"/>
      <c r="KPU1867" s="401"/>
      <c r="KPV1867" s="401"/>
      <c r="KPW1867" s="401"/>
      <c r="KPX1867" s="401"/>
      <c r="KPY1867" s="401"/>
      <c r="KPZ1867" s="401"/>
      <c r="KQA1867" s="401"/>
      <c r="KQB1867" s="401"/>
      <c r="KQC1867" s="401"/>
      <c r="KQD1867" s="401"/>
      <c r="KQE1867" s="401"/>
      <c r="KQF1867" s="401"/>
      <c r="KQG1867" s="401"/>
      <c r="KQH1867" s="401"/>
      <c r="KQI1867" s="401"/>
      <c r="KQJ1867" s="401"/>
      <c r="KQK1867" s="401"/>
      <c r="KQL1867" s="401"/>
      <c r="KQM1867" s="401"/>
      <c r="KQN1867" s="401"/>
      <c r="KQO1867" s="401"/>
      <c r="KQP1867" s="401"/>
      <c r="KQQ1867" s="401"/>
      <c r="KQR1867" s="401"/>
      <c r="KQS1867" s="401"/>
      <c r="KQT1867" s="401"/>
      <c r="KQU1867" s="401"/>
      <c r="KQV1867" s="401"/>
      <c r="KQW1867" s="401"/>
      <c r="KQX1867" s="401"/>
      <c r="KQY1867" s="401"/>
      <c r="KQZ1867" s="401"/>
      <c r="KRA1867" s="401"/>
      <c r="KRB1867" s="401"/>
      <c r="KRC1867" s="401"/>
      <c r="KRD1867" s="401"/>
      <c r="KRE1867" s="401"/>
      <c r="KRF1867" s="401"/>
      <c r="KRG1867" s="401"/>
      <c r="KRH1867" s="401"/>
      <c r="KRI1867" s="401"/>
      <c r="KRJ1867" s="401"/>
      <c r="KRK1867" s="401"/>
      <c r="KRL1867" s="401"/>
      <c r="KRM1867" s="401"/>
      <c r="KRN1867" s="401"/>
      <c r="KRO1867" s="401"/>
      <c r="KRP1867" s="401"/>
      <c r="KRQ1867" s="401"/>
      <c r="KRR1867" s="401"/>
      <c r="KRS1867" s="401"/>
      <c r="KRT1867" s="401"/>
      <c r="KRU1867" s="401"/>
      <c r="KRV1867" s="401"/>
      <c r="KRW1867" s="401"/>
      <c r="KRX1867" s="401"/>
      <c r="KRY1867" s="401"/>
      <c r="KRZ1867" s="401"/>
      <c r="KSA1867" s="401"/>
      <c r="KSB1867" s="401"/>
      <c r="KSC1867" s="401"/>
      <c r="KSD1867" s="401"/>
      <c r="KSE1867" s="401"/>
      <c r="KSF1867" s="401"/>
      <c r="KSG1867" s="401"/>
      <c r="KSH1867" s="401"/>
      <c r="KSI1867" s="401"/>
      <c r="KSJ1867" s="401"/>
      <c r="KSK1867" s="401"/>
      <c r="KSL1867" s="401"/>
      <c r="KSM1867" s="401"/>
      <c r="KSN1867" s="401"/>
      <c r="KSO1867" s="401"/>
      <c r="KSP1867" s="401"/>
      <c r="KSQ1867" s="401"/>
      <c r="KSR1867" s="401"/>
      <c r="KSS1867" s="401"/>
      <c r="KST1867" s="401"/>
      <c r="KSU1867" s="401"/>
      <c r="KSV1867" s="401"/>
      <c r="KSW1867" s="401"/>
      <c r="KSX1867" s="401"/>
      <c r="KSY1867" s="401"/>
      <c r="KSZ1867" s="401"/>
      <c r="KTA1867" s="401"/>
      <c r="KTB1867" s="401"/>
      <c r="KTC1867" s="401"/>
      <c r="KTD1867" s="401"/>
      <c r="KTE1867" s="401"/>
      <c r="KTF1867" s="401"/>
      <c r="KTG1867" s="401"/>
      <c r="KTH1867" s="401"/>
      <c r="KTI1867" s="401"/>
      <c r="KTJ1867" s="401"/>
      <c r="KTK1867" s="401"/>
      <c r="KTL1867" s="401"/>
      <c r="KTM1867" s="401"/>
      <c r="KTN1867" s="401"/>
      <c r="KTO1867" s="401"/>
      <c r="KTP1867" s="401"/>
      <c r="KTQ1867" s="401"/>
      <c r="KTR1867" s="401"/>
      <c r="KTS1867" s="401"/>
      <c r="KTT1867" s="401"/>
      <c r="KTU1867" s="401"/>
      <c r="KTV1867" s="401"/>
      <c r="KTW1867" s="401"/>
      <c r="KTX1867" s="401"/>
      <c r="KTY1867" s="401"/>
      <c r="KTZ1867" s="401"/>
      <c r="KUA1867" s="401"/>
      <c r="KUB1867" s="401"/>
      <c r="KUC1867" s="401"/>
      <c r="KUD1867" s="401"/>
      <c r="KUE1867" s="401"/>
      <c r="KUF1867" s="401"/>
      <c r="KUG1867" s="401"/>
      <c r="KUH1867" s="401"/>
      <c r="KUI1867" s="401"/>
      <c r="KUJ1867" s="401"/>
      <c r="KUK1867" s="401"/>
      <c r="KUL1867" s="401"/>
      <c r="KUM1867" s="401"/>
      <c r="KUN1867" s="401"/>
      <c r="KUO1867" s="401"/>
      <c r="KUP1867" s="401"/>
      <c r="KUQ1867" s="401"/>
      <c r="KUR1867" s="401"/>
      <c r="KUS1867" s="401"/>
      <c r="KUT1867" s="401"/>
      <c r="KUU1867" s="401"/>
      <c r="KUV1867" s="401"/>
      <c r="KUW1867" s="401"/>
      <c r="KUX1867" s="401"/>
      <c r="KUY1867" s="401"/>
      <c r="KUZ1867" s="401"/>
      <c r="KVA1867" s="401"/>
      <c r="KVB1867" s="401"/>
      <c r="KVC1867" s="401"/>
      <c r="KVD1867" s="401"/>
      <c r="KVE1867" s="401"/>
      <c r="KVF1867" s="401"/>
      <c r="KVG1867" s="401"/>
      <c r="KVH1867" s="401"/>
      <c r="KVI1867" s="401"/>
      <c r="KVJ1867" s="401"/>
      <c r="KVK1867" s="401"/>
      <c r="KVL1867" s="401"/>
      <c r="KVM1867" s="401"/>
      <c r="KVN1867" s="401"/>
      <c r="KVO1867" s="401"/>
      <c r="KVP1867" s="401"/>
      <c r="KVQ1867" s="401"/>
      <c r="KVR1867" s="401"/>
      <c r="KVS1867" s="401"/>
      <c r="KVT1867" s="401"/>
      <c r="KVU1867" s="401"/>
      <c r="KVV1867" s="401"/>
      <c r="KVW1867" s="401"/>
      <c r="KVX1867" s="401"/>
      <c r="KVY1867" s="401"/>
      <c r="KVZ1867" s="401"/>
      <c r="KWA1867" s="401"/>
      <c r="KWB1867" s="401"/>
      <c r="KWC1867" s="401"/>
      <c r="KWD1867" s="401"/>
      <c r="KWE1867" s="401"/>
      <c r="KWF1867" s="401"/>
      <c r="KWG1867" s="401"/>
      <c r="KWH1867" s="401"/>
      <c r="KWI1867" s="401"/>
      <c r="KWJ1867" s="401"/>
      <c r="KWK1867" s="401"/>
      <c r="KWL1867" s="401"/>
      <c r="KWM1867" s="401"/>
      <c r="KWN1867" s="401"/>
      <c r="KWO1867" s="401"/>
      <c r="KWP1867" s="401"/>
      <c r="KWQ1867" s="401"/>
      <c r="KWR1867" s="401"/>
      <c r="KWS1867" s="401"/>
      <c r="KWT1867" s="401"/>
      <c r="KWU1867" s="401"/>
      <c r="KWV1867" s="401"/>
      <c r="KWW1867" s="401"/>
      <c r="KWX1867" s="401"/>
      <c r="KWY1867" s="401"/>
      <c r="KWZ1867" s="401"/>
      <c r="KXA1867" s="401"/>
      <c r="KXB1867" s="401"/>
      <c r="KXC1867" s="401"/>
      <c r="KXD1867" s="401"/>
      <c r="KXE1867" s="401"/>
      <c r="KXF1867" s="401"/>
      <c r="KXG1867" s="401"/>
      <c r="KXH1867" s="401"/>
      <c r="KXI1867" s="401"/>
      <c r="KXJ1867" s="401"/>
      <c r="KXK1867" s="401"/>
      <c r="KXL1867" s="401"/>
      <c r="KXM1867" s="401"/>
      <c r="KXN1867" s="401"/>
      <c r="KXO1867" s="401"/>
      <c r="KXP1867" s="401"/>
      <c r="KXQ1867" s="401"/>
      <c r="KXR1867" s="401"/>
      <c r="KXS1867" s="401"/>
      <c r="KXT1867" s="401"/>
      <c r="KXU1867" s="401"/>
      <c r="KXV1867" s="401"/>
      <c r="KXW1867" s="401"/>
      <c r="KXX1867" s="401"/>
      <c r="KXY1867" s="401"/>
      <c r="KXZ1867" s="401"/>
      <c r="KYA1867" s="401"/>
      <c r="KYB1867" s="401"/>
      <c r="KYC1867" s="401"/>
      <c r="KYD1867" s="401"/>
      <c r="KYE1867" s="401"/>
      <c r="KYF1867" s="401"/>
      <c r="KYG1867" s="401"/>
      <c r="KYH1867" s="401"/>
      <c r="KYI1867" s="401"/>
      <c r="KYJ1867" s="401"/>
      <c r="KYK1867" s="401"/>
      <c r="KYL1867" s="401"/>
      <c r="KYM1867" s="401"/>
      <c r="KYN1867" s="401"/>
      <c r="KYO1867" s="401"/>
      <c r="KYP1867" s="401"/>
      <c r="KYQ1867" s="401"/>
      <c r="KYR1867" s="401"/>
      <c r="KYS1867" s="401"/>
      <c r="KYT1867" s="401"/>
      <c r="KYU1867" s="401"/>
      <c r="KYV1867" s="401"/>
      <c r="KYW1867" s="401"/>
      <c r="KYX1867" s="401"/>
      <c r="KYY1867" s="401"/>
      <c r="KYZ1867" s="401"/>
      <c r="KZA1867" s="401"/>
      <c r="KZB1867" s="401"/>
      <c r="KZC1867" s="401"/>
      <c r="KZD1867" s="401"/>
      <c r="KZE1867" s="401"/>
      <c r="KZF1867" s="401"/>
      <c r="KZG1867" s="401"/>
      <c r="KZH1867" s="401"/>
      <c r="KZI1867" s="401"/>
      <c r="KZJ1867" s="401"/>
      <c r="KZK1867" s="401"/>
      <c r="KZL1867" s="401"/>
      <c r="KZM1867" s="401"/>
      <c r="KZN1867" s="401"/>
      <c r="KZO1867" s="401"/>
      <c r="KZP1867" s="401"/>
      <c r="KZQ1867" s="401"/>
      <c r="KZR1867" s="401"/>
      <c r="KZS1867" s="401"/>
      <c r="KZT1867" s="401"/>
      <c r="KZU1867" s="401"/>
      <c r="KZV1867" s="401"/>
      <c r="KZW1867" s="401"/>
      <c r="KZX1867" s="401"/>
      <c r="KZY1867" s="401"/>
      <c r="KZZ1867" s="401"/>
      <c r="LAA1867" s="401"/>
      <c r="LAB1867" s="401"/>
      <c r="LAC1867" s="401"/>
      <c r="LAD1867" s="401"/>
      <c r="LAE1867" s="401"/>
      <c r="LAF1867" s="401"/>
      <c r="LAG1867" s="401"/>
      <c r="LAH1867" s="401"/>
      <c r="LAI1867" s="401"/>
      <c r="LAJ1867" s="401"/>
      <c r="LAK1867" s="401"/>
      <c r="LAL1867" s="401"/>
      <c r="LAM1867" s="401"/>
      <c r="LAN1867" s="401"/>
      <c r="LAO1867" s="401"/>
      <c r="LAP1867" s="401"/>
      <c r="LAQ1867" s="401"/>
      <c r="LAR1867" s="401"/>
      <c r="LAS1867" s="401"/>
      <c r="LAT1867" s="401"/>
      <c r="LAU1867" s="401"/>
      <c r="LAV1867" s="401"/>
      <c r="LAW1867" s="401"/>
      <c r="LAX1867" s="401"/>
      <c r="LAY1867" s="401"/>
      <c r="LAZ1867" s="401"/>
      <c r="LBA1867" s="401"/>
      <c r="LBB1867" s="401"/>
      <c r="LBC1867" s="401"/>
      <c r="LBD1867" s="401"/>
      <c r="LBE1867" s="401"/>
      <c r="LBF1867" s="401"/>
      <c r="LBG1867" s="401"/>
      <c r="LBH1867" s="401"/>
      <c r="LBI1867" s="401"/>
      <c r="LBJ1867" s="401"/>
      <c r="LBK1867" s="401"/>
      <c r="LBL1867" s="401"/>
      <c r="LBM1867" s="401"/>
      <c r="LBN1867" s="401"/>
      <c r="LBO1867" s="401"/>
      <c r="LBP1867" s="401"/>
      <c r="LBQ1867" s="401"/>
      <c r="LBR1867" s="401"/>
      <c r="LBS1867" s="401"/>
      <c r="LBT1867" s="401"/>
      <c r="LBU1867" s="401"/>
      <c r="LBV1867" s="401"/>
      <c r="LBW1867" s="401"/>
      <c r="LBX1867" s="401"/>
      <c r="LBY1867" s="401"/>
      <c r="LBZ1867" s="401"/>
      <c r="LCA1867" s="401"/>
      <c r="LCB1867" s="401"/>
      <c r="LCC1867" s="401"/>
      <c r="LCD1867" s="401"/>
      <c r="LCE1867" s="401"/>
      <c r="LCF1867" s="401"/>
      <c r="LCG1867" s="401"/>
      <c r="LCH1867" s="401"/>
      <c r="LCI1867" s="401"/>
      <c r="LCJ1867" s="401"/>
      <c r="LCK1867" s="401"/>
      <c r="LCL1867" s="401"/>
      <c r="LCM1867" s="401"/>
      <c r="LCN1867" s="401"/>
      <c r="LCO1867" s="401"/>
      <c r="LCP1867" s="401"/>
      <c r="LCQ1867" s="401"/>
      <c r="LCR1867" s="401"/>
      <c r="LCS1867" s="401"/>
      <c r="LCT1867" s="401"/>
      <c r="LCU1867" s="401"/>
      <c r="LCV1867" s="401"/>
      <c r="LCW1867" s="401"/>
      <c r="LCX1867" s="401"/>
      <c r="LCY1867" s="401"/>
      <c r="LCZ1867" s="401"/>
      <c r="LDA1867" s="401"/>
      <c r="LDB1867" s="401"/>
      <c r="LDC1867" s="401"/>
      <c r="LDD1867" s="401"/>
      <c r="LDE1867" s="401"/>
      <c r="LDF1867" s="401"/>
      <c r="LDG1867" s="401"/>
      <c r="LDH1867" s="401"/>
      <c r="LDI1867" s="401"/>
      <c r="LDJ1867" s="401"/>
      <c r="LDK1867" s="401"/>
      <c r="LDL1867" s="401"/>
      <c r="LDM1867" s="401"/>
      <c r="LDN1867" s="401"/>
      <c r="LDO1867" s="401"/>
      <c r="LDP1867" s="401"/>
      <c r="LDQ1867" s="401"/>
      <c r="LDR1867" s="401"/>
      <c r="LDS1867" s="401"/>
      <c r="LDT1867" s="401"/>
      <c r="LDU1867" s="401"/>
      <c r="LDV1867" s="401"/>
      <c r="LDW1867" s="401"/>
      <c r="LDX1867" s="401"/>
      <c r="LDY1867" s="401"/>
      <c r="LDZ1867" s="401"/>
      <c r="LEA1867" s="401"/>
      <c r="LEB1867" s="401"/>
      <c r="LEC1867" s="401"/>
      <c r="LED1867" s="401"/>
      <c r="LEE1867" s="401"/>
      <c r="LEF1867" s="401"/>
      <c r="LEG1867" s="401"/>
      <c r="LEH1867" s="401"/>
      <c r="LEI1867" s="401"/>
      <c r="LEJ1867" s="401"/>
      <c r="LEK1867" s="401"/>
      <c r="LEL1867" s="401"/>
      <c r="LEM1867" s="401"/>
      <c r="LEN1867" s="401"/>
      <c r="LEO1867" s="401"/>
      <c r="LEP1867" s="401"/>
      <c r="LEQ1867" s="401"/>
      <c r="LER1867" s="401"/>
      <c r="LES1867" s="401"/>
      <c r="LET1867" s="401"/>
      <c r="LEU1867" s="401"/>
      <c r="LEV1867" s="401"/>
      <c r="LEW1867" s="401"/>
      <c r="LEX1867" s="401"/>
      <c r="LEY1867" s="401"/>
      <c r="LEZ1867" s="401"/>
      <c r="LFA1867" s="401"/>
      <c r="LFB1867" s="401"/>
      <c r="LFC1867" s="401"/>
      <c r="LFD1867" s="401"/>
      <c r="LFE1867" s="401"/>
      <c r="LFF1867" s="401"/>
      <c r="LFG1867" s="401"/>
      <c r="LFH1867" s="401"/>
      <c r="LFI1867" s="401"/>
      <c r="LFJ1867" s="401"/>
      <c r="LFK1867" s="401"/>
      <c r="LFL1867" s="401"/>
      <c r="LFM1867" s="401"/>
      <c r="LFN1867" s="401"/>
      <c r="LFO1867" s="401"/>
      <c r="LFP1867" s="401"/>
      <c r="LFQ1867" s="401"/>
      <c r="LFR1867" s="401"/>
      <c r="LFS1867" s="401"/>
      <c r="LFT1867" s="401"/>
      <c r="LFU1867" s="401"/>
      <c r="LFV1867" s="401"/>
      <c r="LFW1867" s="401"/>
      <c r="LFX1867" s="401"/>
      <c r="LFY1867" s="401"/>
      <c r="LFZ1867" s="401"/>
      <c r="LGA1867" s="401"/>
      <c r="LGB1867" s="401"/>
      <c r="LGC1867" s="401"/>
      <c r="LGD1867" s="401"/>
      <c r="LGE1867" s="401"/>
      <c r="LGF1867" s="401"/>
      <c r="LGG1867" s="401"/>
      <c r="LGH1867" s="401"/>
      <c r="LGI1867" s="401"/>
      <c r="LGJ1867" s="401"/>
      <c r="LGK1867" s="401"/>
      <c r="LGL1867" s="401"/>
      <c r="LGM1867" s="401"/>
      <c r="LGN1867" s="401"/>
      <c r="LGO1867" s="401"/>
      <c r="LGP1867" s="401"/>
      <c r="LGQ1867" s="401"/>
      <c r="LGR1867" s="401"/>
      <c r="LGS1867" s="401"/>
      <c r="LGT1867" s="401"/>
      <c r="LGU1867" s="401"/>
      <c r="LGV1867" s="401"/>
      <c r="LGW1867" s="401"/>
      <c r="LGX1867" s="401"/>
      <c r="LGY1867" s="401"/>
      <c r="LGZ1867" s="401"/>
      <c r="LHA1867" s="401"/>
      <c r="LHB1867" s="401"/>
      <c r="LHC1867" s="401"/>
      <c r="LHD1867" s="401"/>
      <c r="LHE1867" s="401"/>
      <c r="LHF1867" s="401"/>
      <c r="LHG1867" s="401"/>
      <c r="LHH1867" s="401"/>
      <c r="LHI1867" s="401"/>
      <c r="LHJ1867" s="401"/>
      <c r="LHK1867" s="401"/>
      <c r="LHL1867" s="401"/>
      <c r="LHM1867" s="401"/>
      <c r="LHN1867" s="401"/>
      <c r="LHO1867" s="401"/>
      <c r="LHP1867" s="401"/>
      <c r="LHQ1867" s="401"/>
      <c r="LHR1867" s="401"/>
      <c r="LHS1867" s="401"/>
      <c r="LHT1867" s="401"/>
      <c r="LHU1867" s="401"/>
      <c r="LHV1867" s="401"/>
      <c r="LHW1867" s="401"/>
      <c r="LHX1867" s="401"/>
      <c r="LHY1867" s="401"/>
      <c r="LHZ1867" s="401"/>
      <c r="LIA1867" s="401"/>
      <c r="LIB1867" s="401"/>
      <c r="LIC1867" s="401"/>
      <c r="LID1867" s="401"/>
      <c r="LIE1867" s="401"/>
      <c r="LIF1867" s="401"/>
      <c r="LIG1867" s="401"/>
      <c r="LIH1867" s="401"/>
      <c r="LII1867" s="401"/>
      <c r="LIJ1867" s="401"/>
      <c r="LIK1867" s="401"/>
      <c r="LIL1867" s="401"/>
      <c r="LIM1867" s="401"/>
      <c r="LIN1867" s="401"/>
      <c r="LIO1867" s="401"/>
      <c r="LIP1867" s="401"/>
      <c r="LIQ1867" s="401"/>
      <c r="LIR1867" s="401"/>
      <c r="LIS1867" s="401"/>
      <c r="LIT1867" s="401"/>
      <c r="LIU1867" s="401"/>
      <c r="LIV1867" s="401"/>
      <c r="LIW1867" s="401"/>
      <c r="LIX1867" s="401"/>
      <c r="LIY1867" s="401"/>
      <c r="LIZ1867" s="401"/>
      <c r="LJA1867" s="401"/>
      <c r="LJB1867" s="401"/>
      <c r="LJC1867" s="401"/>
      <c r="LJD1867" s="401"/>
      <c r="LJE1867" s="401"/>
      <c r="LJF1867" s="401"/>
      <c r="LJG1867" s="401"/>
      <c r="LJH1867" s="401"/>
      <c r="LJI1867" s="401"/>
      <c r="LJJ1867" s="401"/>
      <c r="LJK1867" s="401"/>
      <c r="LJL1867" s="401"/>
      <c r="LJM1867" s="401"/>
      <c r="LJN1867" s="401"/>
      <c r="LJO1867" s="401"/>
      <c r="LJP1867" s="401"/>
      <c r="LJQ1867" s="401"/>
      <c r="LJR1867" s="401"/>
      <c r="LJS1867" s="401"/>
      <c r="LJT1867" s="401"/>
      <c r="LJU1867" s="401"/>
      <c r="LJV1867" s="401"/>
      <c r="LJW1867" s="401"/>
      <c r="LJX1867" s="401"/>
      <c r="LJY1867" s="401"/>
      <c r="LJZ1867" s="401"/>
      <c r="LKA1867" s="401"/>
      <c r="LKB1867" s="401"/>
      <c r="LKC1867" s="401"/>
      <c r="LKD1867" s="401"/>
      <c r="LKE1867" s="401"/>
      <c r="LKF1867" s="401"/>
      <c r="LKG1867" s="401"/>
      <c r="LKH1867" s="401"/>
      <c r="LKI1867" s="401"/>
      <c r="LKJ1867" s="401"/>
      <c r="LKK1867" s="401"/>
      <c r="LKL1867" s="401"/>
      <c r="LKM1867" s="401"/>
      <c r="LKN1867" s="401"/>
      <c r="LKO1867" s="401"/>
      <c r="LKP1867" s="401"/>
      <c r="LKQ1867" s="401"/>
      <c r="LKR1867" s="401"/>
      <c r="LKS1867" s="401"/>
      <c r="LKT1867" s="401"/>
      <c r="LKU1867" s="401"/>
      <c r="LKV1867" s="401"/>
      <c r="LKW1867" s="401"/>
      <c r="LKX1867" s="401"/>
      <c r="LKY1867" s="401"/>
      <c r="LKZ1867" s="401"/>
      <c r="LLA1867" s="401"/>
      <c r="LLB1867" s="401"/>
      <c r="LLC1867" s="401"/>
      <c r="LLD1867" s="401"/>
      <c r="LLE1867" s="401"/>
      <c r="LLF1867" s="401"/>
      <c r="LLG1867" s="401"/>
      <c r="LLH1867" s="401"/>
      <c r="LLI1867" s="401"/>
      <c r="LLJ1867" s="401"/>
      <c r="LLK1867" s="401"/>
      <c r="LLL1867" s="401"/>
      <c r="LLM1867" s="401"/>
      <c r="LLN1867" s="401"/>
      <c r="LLO1867" s="401"/>
      <c r="LLP1867" s="401"/>
      <c r="LLQ1867" s="401"/>
      <c r="LLR1867" s="401"/>
      <c r="LLS1867" s="401"/>
      <c r="LLT1867" s="401"/>
      <c r="LLU1867" s="401"/>
      <c r="LLV1867" s="401"/>
      <c r="LLW1867" s="401"/>
      <c r="LLX1867" s="401"/>
      <c r="LLY1867" s="401"/>
      <c r="LLZ1867" s="401"/>
      <c r="LMA1867" s="401"/>
      <c r="LMB1867" s="401"/>
      <c r="LMC1867" s="401"/>
      <c r="LMD1867" s="401"/>
      <c r="LME1867" s="401"/>
      <c r="LMF1867" s="401"/>
      <c r="LMG1867" s="401"/>
      <c r="LMH1867" s="401"/>
      <c r="LMI1867" s="401"/>
      <c r="LMJ1867" s="401"/>
      <c r="LMK1867" s="401"/>
      <c r="LML1867" s="401"/>
      <c r="LMM1867" s="401"/>
      <c r="LMN1867" s="401"/>
      <c r="LMO1867" s="401"/>
      <c r="LMP1867" s="401"/>
      <c r="LMQ1867" s="401"/>
      <c r="LMR1867" s="401"/>
      <c r="LMS1867" s="401"/>
      <c r="LMT1867" s="401"/>
      <c r="LMU1867" s="401"/>
      <c r="LMV1867" s="401"/>
      <c r="LMW1867" s="401"/>
      <c r="LMX1867" s="401"/>
      <c r="LMY1867" s="401"/>
      <c r="LMZ1867" s="401"/>
      <c r="LNA1867" s="401"/>
      <c r="LNB1867" s="401"/>
      <c r="LNC1867" s="401"/>
      <c r="LND1867" s="401"/>
      <c r="LNE1867" s="401"/>
      <c r="LNF1867" s="401"/>
      <c r="LNG1867" s="401"/>
      <c r="LNH1867" s="401"/>
      <c r="LNI1867" s="401"/>
      <c r="LNJ1867" s="401"/>
      <c r="LNK1867" s="401"/>
      <c r="LNL1867" s="401"/>
      <c r="LNM1867" s="401"/>
      <c r="LNN1867" s="401"/>
      <c r="LNO1867" s="401"/>
      <c r="LNP1867" s="401"/>
      <c r="LNQ1867" s="401"/>
      <c r="LNR1867" s="401"/>
      <c r="LNS1867" s="401"/>
      <c r="LNT1867" s="401"/>
      <c r="LNU1867" s="401"/>
      <c r="LNV1867" s="401"/>
      <c r="LNW1867" s="401"/>
      <c r="LNX1867" s="401"/>
      <c r="LNY1867" s="401"/>
      <c r="LNZ1867" s="401"/>
      <c r="LOA1867" s="401"/>
      <c r="LOB1867" s="401"/>
      <c r="LOC1867" s="401"/>
      <c r="LOD1867" s="401"/>
      <c r="LOE1867" s="401"/>
      <c r="LOF1867" s="401"/>
      <c r="LOG1867" s="401"/>
      <c r="LOH1867" s="401"/>
      <c r="LOI1867" s="401"/>
      <c r="LOJ1867" s="401"/>
      <c r="LOK1867" s="401"/>
      <c r="LOL1867" s="401"/>
      <c r="LOM1867" s="401"/>
      <c r="LON1867" s="401"/>
      <c r="LOO1867" s="401"/>
      <c r="LOP1867" s="401"/>
      <c r="LOQ1867" s="401"/>
      <c r="LOR1867" s="401"/>
      <c r="LOS1867" s="401"/>
      <c r="LOT1867" s="401"/>
      <c r="LOU1867" s="401"/>
      <c r="LOV1867" s="401"/>
      <c r="LOW1867" s="401"/>
      <c r="LOX1867" s="401"/>
      <c r="LOY1867" s="401"/>
      <c r="LOZ1867" s="401"/>
      <c r="LPA1867" s="401"/>
      <c r="LPB1867" s="401"/>
      <c r="LPC1867" s="401"/>
      <c r="LPD1867" s="401"/>
      <c r="LPE1867" s="401"/>
      <c r="LPF1867" s="401"/>
      <c r="LPG1867" s="401"/>
      <c r="LPH1867" s="401"/>
      <c r="LPI1867" s="401"/>
      <c r="LPJ1867" s="401"/>
      <c r="LPK1867" s="401"/>
      <c r="LPL1867" s="401"/>
      <c r="LPM1867" s="401"/>
      <c r="LPN1867" s="401"/>
      <c r="LPO1867" s="401"/>
      <c r="LPP1867" s="401"/>
      <c r="LPQ1867" s="401"/>
      <c r="LPR1867" s="401"/>
      <c r="LPS1867" s="401"/>
      <c r="LPT1867" s="401"/>
      <c r="LPU1867" s="401"/>
      <c r="LPV1867" s="401"/>
      <c r="LPW1867" s="401"/>
      <c r="LPX1867" s="401"/>
      <c r="LPY1867" s="401"/>
      <c r="LPZ1867" s="401"/>
      <c r="LQA1867" s="401"/>
      <c r="LQB1867" s="401"/>
      <c r="LQC1867" s="401"/>
      <c r="LQD1867" s="401"/>
      <c r="LQE1867" s="401"/>
      <c r="LQF1867" s="401"/>
      <c r="LQG1867" s="401"/>
      <c r="LQH1867" s="401"/>
      <c r="LQI1867" s="401"/>
      <c r="LQJ1867" s="401"/>
      <c r="LQK1867" s="401"/>
      <c r="LQL1867" s="401"/>
      <c r="LQM1867" s="401"/>
      <c r="LQN1867" s="401"/>
      <c r="LQO1867" s="401"/>
      <c r="LQP1867" s="401"/>
      <c r="LQQ1867" s="401"/>
      <c r="LQR1867" s="401"/>
      <c r="LQS1867" s="401"/>
      <c r="LQT1867" s="401"/>
      <c r="LQU1867" s="401"/>
      <c r="LQV1867" s="401"/>
      <c r="LQW1867" s="401"/>
      <c r="LQX1867" s="401"/>
      <c r="LQY1867" s="401"/>
      <c r="LQZ1867" s="401"/>
      <c r="LRA1867" s="401"/>
      <c r="LRB1867" s="401"/>
      <c r="LRC1867" s="401"/>
      <c r="LRD1867" s="401"/>
      <c r="LRE1867" s="401"/>
      <c r="LRF1867" s="401"/>
      <c r="LRG1867" s="401"/>
      <c r="LRH1867" s="401"/>
      <c r="LRI1867" s="401"/>
      <c r="LRJ1867" s="401"/>
      <c r="LRK1867" s="401"/>
      <c r="LRL1867" s="401"/>
      <c r="LRM1867" s="401"/>
      <c r="LRN1867" s="401"/>
      <c r="LRO1867" s="401"/>
      <c r="LRP1867" s="401"/>
      <c r="LRQ1867" s="401"/>
      <c r="LRR1867" s="401"/>
      <c r="LRS1867" s="401"/>
      <c r="LRT1867" s="401"/>
      <c r="LRU1867" s="401"/>
      <c r="LRV1867" s="401"/>
      <c r="LRW1867" s="401"/>
      <c r="LRX1867" s="401"/>
      <c r="LRY1867" s="401"/>
      <c r="LRZ1867" s="401"/>
      <c r="LSA1867" s="401"/>
      <c r="LSB1867" s="401"/>
      <c r="LSC1867" s="401"/>
      <c r="LSD1867" s="401"/>
      <c r="LSE1867" s="401"/>
      <c r="LSF1867" s="401"/>
      <c r="LSG1867" s="401"/>
      <c r="LSH1867" s="401"/>
      <c r="LSI1867" s="401"/>
      <c r="LSJ1867" s="401"/>
      <c r="LSK1867" s="401"/>
      <c r="LSL1867" s="401"/>
      <c r="LSM1867" s="401"/>
      <c r="LSN1867" s="401"/>
      <c r="LSO1867" s="401"/>
      <c r="LSP1867" s="401"/>
      <c r="LSQ1867" s="401"/>
      <c r="LSR1867" s="401"/>
      <c r="LSS1867" s="401"/>
      <c r="LST1867" s="401"/>
      <c r="LSU1867" s="401"/>
      <c r="LSV1867" s="401"/>
      <c r="LSW1867" s="401"/>
      <c r="LSX1867" s="401"/>
      <c r="LSY1867" s="401"/>
      <c r="LSZ1867" s="401"/>
      <c r="LTA1867" s="401"/>
      <c r="LTB1867" s="401"/>
      <c r="LTC1867" s="401"/>
      <c r="LTD1867" s="401"/>
      <c r="LTE1867" s="401"/>
      <c r="LTF1867" s="401"/>
      <c r="LTG1867" s="401"/>
      <c r="LTH1867" s="401"/>
      <c r="LTI1867" s="401"/>
      <c r="LTJ1867" s="401"/>
      <c r="LTK1867" s="401"/>
      <c r="LTL1867" s="401"/>
      <c r="LTM1867" s="401"/>
      <c r="LTN1867" s="401"/>
      <c r="LTO1867" s="401"/>
      <c r="LTP1867" s="401"/>
      <c r="LTQ1867" s="401"/>
      <c r="LTR1867" s="401"/>
      <c r="LTS1867" s="401"/>
      <c r="LTT1867" s="401"/>
      <c r="LTU1867" s="401"/>
      <c r="LTV1867" s="401"/>
      <c r="LTW1867" s="401"/>
      <c r="LTX1867" s="401"/>
      <c r="LTY1867" s="401"/>
      <c r="LTZ1867" s="401"/>
      <c r="LUA1867" s="401"/>
      <c r="LUB1867" s="401"/>
      <c r="LUC1867" s="401"/>
      <c r="LUD1867" s="401"/>
      <c r="LUE1867" s="401"/>
      <c r="LUF1867" s="401"/>
      <c r="LUG1867" s="401"/>
      <c r="LUH1867" s="401"/>
      <c r="LUI1867" s="401"/>
      <c r="LUJ1867" s="401"/>
      <c r="LUK1867" s="401"/>
      <c r="LUL1867" s="401"/>
      <c r="LUM1867" s="401"/>
      <c r="LUN1867" s="401"/>
      <c r="LUO1867" s="401"/>
      <c r="LUP1867" s="401"/>
      <c r="LUQ1867" s="401"/>
      <c r="LUR1867" s="401"/>
      <c r="LUS1867" s="401"/>
      <c r="LUT1867" s="401"/>
      <c r="LUU1867" s="401"/>
      <c r="LUV1867" s="401"/>
      <c r="LUW1867" s="401"/>
      <c r="LUX1867" s="401"/>
      <c r="LUY1867" s="401"/>
      <c r="LUZ1867" s="401"/>
      <c r="LVA1867" s="401"/>
      <c r="LVB1867" s="401"/>
      <c r="LVC1867" s="401"/>
      <c r="LVD1867" s="401"/>
      <c r="LVE1867" s="401"/>
      <c r="LVF1867" s="401"/>
      <c r="LVG1867" s="401"/>
      <c r="LVH1867" s="401"/>
      <c r="LVI1867" s="401"/>
      <c r="LVJ1867" s="401"/>
      <c r="LVK1867" s="401"/>
      <c r="LVL1867" s="401"/>
      <c r="LVM1867" s="401"/>
      <c r="LVN1867" s="401"/>
      <c r="LVO1867" s="401"/>
      <c r="LVP1867" s="401"/>
      <c r="LVQ1867" s="401"/>
      <c r="LVR1867" s="401"/>
      <c r="LVS1867" s="401"/>
      <c r="LVT1867" s="401"/>
      <c r="LVU1867" s="401"/>
      <c r="LVV1867" s="401"/>
      <c r="LVW1867" s="401"/>
      <c r="LVX1867" s="401"/>
      <c r="LVY1867" s="401"/>
      <c r="LVZ1867" s="401"/>
      <c r="LWA1867" s="401"/>
      <c r="LWB1867" s="401"/>
      <c r="LWC1867" s="401"/>
      <c r="LWD1867" s="401"/>
      <c r="LWE1867" s="401"/>
      <c r="LWF1867" s="401"/>
      <c r="LWG1867" s="401"/>
      <c r="LWH1867" s="401"/>
      <c r="LWI1867" s="401"/>
      <c r="LWJ1867" s="401"/>
      <c r="LWK1867" s="401"/>
      <c r="LWL1867" s="401"/>
      <c r="LWM1867" s="401"/>
      <c r="LWN1867" s="401"/>
      <c r="LWO1867" s="401"/>
      <c r="LWP1867" s="401"/>
      <c r="LWQ1867" s="401"/>
      <c r="LWR1867" s="401"/>
      <c r="LWS1867" s="401"/>
      <c r="LWT1867" s="401"/>
      <c r="LWU1867" s="401"/>
      <c r="LWV1867" s="401"/>
      <c r="LWW1867" s="401"/>
      <c r="LWX1867" s="401"/>
      <c r="LWY1867" s="401"/>
      <c r="LWZ1867" s="401"/>
      <c r="LXA1867" s="401"/>
      <c r="LXB1867" s="401"/>
      <c r="LXC1867" s="401"/>
      <c r="LXD1867" s="401"/>
      <c r="LXE1867" s="401"/>
      <c r="LXF1867" s="401"/>
      <c r="LXG1867" s="401"/>
      <c r="LXH1867" s="401"/>
      <c r="LXI1867" s="401"/>
      <c r="LXJ1867" s="401"/>
      <c r="LXK1867" s="401"/>
      <c r="LXL1867" s="401"/>
      <c r="LXM1867" s="401"/>
      <c r="LXN1867" s="401"/>
      <c r="LXO1867" s="401"/>
      <c r="LXP1867" s="401"/>
      <c r="LXQ1867" s="401"/>
      <c r="LXR1867" s="401"/>
      <c r="LXS1867" s="401"/>
      <c r="LXT1867" s="401"/>
      <c r="LXU1867" s="401"/>
      <c r="LXV1867" s="401"/>
      <c r="LXW1867" s="401"/>
      <c r="LXX1867" s="401"/>
      <c r="LXY1867" s="401"/>
      <c r="LXZ1867" s="401"/>
      <c r="LYA1867" s="401"/>
      <c r="LYB1867" s="401"/>
      <c r="LYC1867" s="401"/>
      <c r="LYD1867" s="401"/>
      <c r="LYE1867" s="401"/>
      <c r="LYF1867" s="401"/>
      <c r="LYG1867" s="401"/>
      <c r="LYH1867" s="401"/>
      <c r="LYI1867" s="401"/>
      <c r="LYJ1867" s="401"/>
      <c r="LYK1867" s="401"/>
      <c r="LYL1867" s="401"/>
      <c r="LYM1867" s="401"/>
      <c r="LYN1867" s="401"/>
      <c r="LYO1867" s="401"/>
      <c r="LYP1867" s="401"/>
      <c r="LYQ1867" s="401"/>
      <c r="LYR1867" s="401"/>
      <c r="LYS1867" s="401"/>
      <c r="LYT1867" s="401"/>
      <c r="LYU1867" s="401"/>
      <c r="LYV1867" s="401"/>
      <c r="LYW1867" s="401"/>
      <c r="LYX1867" s="401"/>
      <c r="LYY1867" s="401"/>
      <c r="LYZ1867" s="401"/>
      <c r="LZA1867" s="401"/>
      <c r="LZB1867" s="401"/>
      <c r="LZC1867" s="401"/>
      <c r="LZD1867" s="401"/>
      <c r="LZE1867" s="401"/>
      <c r="LZF1867" s="401"/>
      <c r="LZG1867" s="401"/>
      <c r="LZH1867" s="401"/>
      <c r="LZI1867" s="401"/>
      <c r="LZJ1867" s="401"/>
      <c r="LZK1867" s="401"/>
      <c r="LZL1867" s="401"/>
      <c r="LZM1867" s="401"/>
      <c r="LZN1867" s="401"/>
      <c r="LZO1867" s="401"/>
      <c r="LZP1867" s="401"/>
      <c r="LZQ1867" s="401"/>
      <c r="LZR1867" s="401"/>
      <c r="LZS1867" s="401"/>
      <c r="LZT1867" s="401"/>
      <c r="LZU1867" s="401"/>
      <c r="LZV1867" s="401"/>
      <c r="LZW1867" s="401"/>
      <c r="LZX1867" s="401"/>
      <c r="LZY1867" s="401"/>
      <c r="LZZ1867" s="401"/>
      <c r="MAA1867" s="401"/>
      <c r="MAB1867" s="401"/>
      <c r="MAC1867" s="401"/>
      <c r="MAD1867" s="401"/>
      <c r="MAE1867" s="401"/>
      <c r="MAF1867" s="401"/>
      <c r="MAG1867" s="401"/>
      <c r="MAH1867" s="401"/>
      <c r="MAI1867" s="401"/>
      <c r="MAJ1867" s="401"/>
      <c r="MAK1867" s="401"/>
      <c r="MAL1867" s="401"/>
      <c r="MAM1867" s="401"/>
      <c r="MAN1867" s="401"/>
      <c r="MAO1867" s="401"/>
      <c r="MAP1867" s="401"/>
      <c r="MAQ1867" s="401"/>
      <c r="MAR1867" s="401"/>
      <c r="MAS1867" s="401"/>
      <c r="MAT1867" s="401"/>
      <c r="MAU1867" s="401"/>
      <c r="MAV1867" s="401"/>
      <c r="MAW1867" s="401"/>
      <c r="MAX1867" s="401"/>
      <c r="MAY1867" s="401"/>
      <c r="MAZ1867" s="401"/>
      <c r="MBA1867" s="401"/>
      <c r="MBB1867" s="401"/>
      <c r="MBC1867" s="401"/>
      <c r="MBD1867" s="401"/>
      <c r="MBE1867" s="401"/>
      <c r="MBF1867" s="401"/>
      <c r="MBG1867" s="401"/>
      <c r="MBH1867" s="401"/>
      <c r="MBI1867" s="401"/>
      <c r="MBJ1867" s="401"/>
      <c r="MBK1867" s="401"/>
      <c r="MBL1867" s="401"/>
      <c r="MBM1867" s="401"/>
      <c r="MBN1867" s="401"/>
      <c r="MBO1867" s="401"/>
      <c r="MBP1867" s="401"/>
      <c r="MBQ1867" s="401"/>
      <c r="MBR1867" s="401"/>
      <c r="MBS1867" s="401"/>
      <c r="MBT1867" s="401"/>
      <c r="MBU1867" s="401"/>
      <c r="MBV1867" s="401"/>
      <c r="MBW1867" s="401"/>
      <c r="MBX1867" s="401"/>
      <c r="MBY1867" s="401"/>
      <c r="MBZ1867" s="401"/>
      <c r="MCA1867" s="401"/>
      <c r="MCB1867" s="401"/>
      <c r="MCC1867" s="401"/>
      <c r="MCD1867" s="401"/>
      <c r="MCE1867" s="401"/>
      <c r="MCF1867" s="401"/>
      <c r="MCG1867" s="401"/>
      <c r="MCH1867" s="401"/>
      <c r="MCI1867" s="401"/>
      <c r="MCJ1867" s="401"/>
      <c r="MCK1867" s="401"/>
      <c r="MCL1867" s="401"/>
      <c r="MCM1867" s="401"/>
      <c r="MCN1867" s="401"/>
      <c r="MCO1867" s="401"/>
      <c r="MCP1867" s="401"/>
      <c r="MCQ1867" s="401"/>
      <c r="MCR1867" s="401"/>
      <c r="MCS1867" s="401"/>
      <c r="MCT1867" s="401"/>
      <c r="MCU1867" s="401"/>
      <c r="MCV1867" s="401"/>
      <c r="MCW1867" s="401"/>
      <c r="MCX1867" s="401"/>
      <c r="MCY1867" s="401"/>
      <c r="MCZ1867" s="401"/>
      <c r="MDA1867" s="401"/>
      <c r="MDB1867" s="401"/>
      <c r="MDC1867" s="401"/>
      <c r="MDD1867" s="401"/>
      <c r="MDE1867" s="401"/>
      <c r="MDF1867" s="401"/>
      <c r="MDG1867" s="401"/>
      <c r="MDH1867" s="401"/>
      <c r="MDI1867" s="401"/>
      <c r="MDJ1867" s="401"/>
      <c r="MDK1867" s="401"/>
      <c r="MDL1867" s="401"/>
      <c r="MDM1867" s="401"/>
      <c r="MDN1867" s="401"/>
      <c r="MDO1867" s="401"/>
      <c r="MDP1867" s="401"/>
      <c r="MDQ1867" s="401"/>
      <c r="MDR1867" s="401"/>
      <c r="MDS1867" s="401"/>
      <c r="MDT1867" s="401"/>
      <c r="MDU1867" s="401"/>
      <c r="MDV1867" s="401"/>
      <c r="MDW1867" s="401"/>
      <c r="MDX1867" s="401"/>
      <c r="MDY1867" s="401"/>
      <c r="MDZ1867" s="401"/>
      <c r="MEA1867" s="401"/>
      <c r="MEB1867" s="401"/>
      <c r="MEC1867" s="401"/>
      <c r="MED1867" s="401"/>
      <c r="MEE1867" s="401"/>
      <c r="MEF1867" s="401"/>
      <c r="MEG1867" s="401"/>
      <c r="MEH1867" s="401"/>
      <c r="MEI1867" s="401"/>
      <c r="MEJ1867" s="401"/>
      <c r="MEK1867" s="401"/>
      <c r="MEL1867" s="401"/>
      <c r="MEM1867" s="401"/>
      <c r="MEN1867" s="401"/>
      <c r="MEO1867" s="401"/>
      <c r="MEP1867" s="401"/>
      <c r="MEQ1867" s="401"/>
      <c r="MER1867" s="401"/>
      <c r="MES1867" s="401"/>
      <c r="MET1867" s="401"/>
      <c r="MEU1867" s="401"/>
      <c r="MEV1867" s="401"/>
      <c r="MEW1867" s="401"/>
      <c r="MEX1867" s="401"/>
      <c r="MEY1867" s="401"/>
      <c r="MEZ1867" s="401"/>
      <c r="MFA1867" s="401"/>
      <c r="MFB1867" s="401"/>
      <c r="MFC1867" s="401"/>
      <c r="MFD1867" s="401"/>
      <c r="MFE1867" s="401"/>
      <c r="MFF1867" s="401"/>
      <c r="MFG1867" s="401"/>
      <c r="MFH1867" s="401"/>
      <c r="MFI1867" s="401"/>
      <c r="MFJ1867" s="401"/>
      <c r="MFK1867" s="401"/>
      <c r="MFL1867" s="401"/>
      <c r="MFM1867" s="401"/>
      <c r="MFN1867" s="401"/>
      <c r="MFO1867" s="401"/>
      <c r="MFP1867" s="401"/>
      <c r="MFQ1867" s="401"/>
      <c r="MFR1867" s="401"/>
      <c r="MFS1867" s="401"/>
      <c r="MFT1867" s="401"/>
      <c r="MFU1867" s="401"/>
      <c r="MFV1867" s="401"/>
      <c r="MFW1867" s="401"/>
      <c r="MFX1867" s="401"/>
      <c r="MFY1867" s="401"/>
      <c r="MFZ1867" s="401"/>
      <c r="MGA1867" s="401"/>
      <c r="MGB1867" s="401"/>
      <c r="MGC1867" s="401"/>
      <c r="MGD1867" s="401"/>
      <c r="MGE1867" s="401"/>
      <c r="MGF1867" s="401"/>
      <c r="MGG1867" s="401"/>
      <c r="MGH1867" s="401"/>
      <c r="MGI1867" s="401"/>
      <c r="MGJ1867" s="401"/>
      <c r="MGK1867" s="401"/>
      <c r="MGL1867" s="401"/>
      <c r="MGM1867" s="401"/>
      <c r="MGN1867" s="401"/>
      <c r="MGO1867" s="401"/>
      <c r="MGP1867" s="401"/>
      <c r="MGQ1867" s="401"/>
      <c r="MGR1867" s="401"/>
      <c r="MGS1867" s="401"/>
      <c r="MGT1867" s="401"/>
      <c r="MGU1867" s="401"/>
      <c r="MGV1867" s="401"/>
      <c r="MGW1867" s="401"/>
      <c r="MGX1867" s="401"/>
      <c r="MGY1867" s="401"/>
      <c r="MGZ1867" s="401"/>
      <c r="MHA1867" s="401"/>
      <c r="MHB1867" s="401"/>
      <c r="MHC1867" s="401"/>
      <c r="MHD1867" s="401"/>
      <c r="MHE1867" s="401"/>
      <c r="MHF1867" s="401"/>
      <c r="MHG1867" s="401"/>
      <c r="MHH1867" s="401"/>
      <c r="MHI1867" s="401"/>
      <c r="MHJ1867" s="401"/>
      <c r="MHK1867" s="401"/>
      <c r="MHL1867" s="401"/>
      <c r="MHM1867" s="401"/>
      <c r="MHN1867" s="401"/>
      <c r="MHO1867" s="401"/>
      <c r="MHP1867" s="401"/>
      <c r="MHQ1867" s="401"/>
      <c r="MHR1867" s="401"/>
      <c r="MHS1867" s="401"/>
      <c r="MHT1867" s="401"/>
      <c r="MHU1867" s="401"/>
      <c r="MHV1867" s="401"/>
      <c r="MHW1867" s="401"/>
      <c r="MHX1867" s="401"/>
      <c r="MHY1867" s="401"/>
      <c r="MHZ1867" s="401"/>
      <c r="MIA1867" s="401"/>
      <c r="MIB1867" s="401"/>
      <c r="MIC1867" s="401"/>
      <c r="MID1867" s="401"/>
      <c r="MIE1867" s="401"/>
      <c r="MIF1867" s="401"/>
      <c r="MIG1867" s="401"/>
      <c r="MIH1867" s="401"/>
      <c r="MII1867" s="401"/>
      <c r="MIJ1867" s="401"/>
      <c r="MIK1867" s="401"/>
      <c r="MIL1867" s="401"/>
      <c r="MIM1867" s="401"/>
      <c r="MIN1867" s="401"/>
      <c r="MIO1867" s="401"/>
      <c r="MIP1867" s="401"/>
      <c r="MIQ1867" s="401"/>
      <c r="MIR1867" s="401"/>
      <c r="MIS1867" s="401"/>
      <c r="MIT1867" s="401"/>
      <c r="MIU1867" s="401"/>
      <c r="MIV1867" s="401"/>
      <c r="MIW1867" s="401"/>
      <c r="MIX1867" s="401"/>
      <c r="MIY1867" s="401"/>
      <c r="MIZ1867" s="401"/>
      <c r="MJA1867" s="401"/>
      <c r="MJB1867" s="401"/>
      <c r="MJC1867" s="401"/>
      <c r="MJD1867" s="401"/>
      <c r="MJE1867" s="401"/>
      <c r="MJF1867" s="401"/>
      <c r="MJG1867" s="401"/>
      <c r="MJH1867" s="401"/>
      <c r="MJI1867" s="401"/>
      <c r="MJJ1867" s="401"/>
      <c r="MJK1867" s="401"/>
      <c r="MJL1867" s="401"/>
      <c r="MJM1867" s="401"/>
      <c r="MJN1867" s="401"/>
      <c r="MJO1867" s="401"/>
      <c r="MJP1867" s="401"/>
      <c r="MJQ1867" s="401"/>
      <c r="MJR1867" s="401"/>
      <c r="MJS1867" s="401"/>
      <c r="MJT1867" s="401"/>
      <c r="MJU1867" s="401"/>
      <c r="MJV1867" s="401"/>
      <c r="MJW1867" s="401"/>
      <c r="MJX1867" s="401"/>
      <c r="MJY1867" s="401"/>
      <c r="MJZ1867" s="401"/>
      <c r="MKA1867" s="401"/>
      <c r="MKB1867" s="401"/>
      <c r="MKC1867" s="401"/>
      <c r="MKD1867" s="401"/>
      <c r="MKE1867" s="401"/>
      <c r="MKF1867" s="401"/>
      <c r="MKG1867" s="401"/>
      <c r="MKH1867" s="401"/>
      <c r="MKI1867" s="401"/>
      <c r="MKJ1867" s="401"/>
      <c r="MKK1867" s="401"/>
      <c r="MKL1867" s="401"/>
      <c r="MKM1867" s="401"/>
      <c r="MKN1867" s="401"/>
      <c r="MKO1867" s="401"/>
      <c r="MKP1867" s="401"/>
      <c r="MKQ1867" s="401"/>
      <c r="MKR1867" s="401"/>
      <c r="MKS1867" s="401"/>
      <c r="MKT1867" s="401"/>
      <c r="MKU1867" s="401"/>
      <c r="MKV1867" s="401"/>
      <c r="MKW1867" s="401"/>
      <c r="MKX1867" s="401"/>
      <c r="MKY1867" s="401"/>
      <c r="MKZ1867" s="401"/>
      <c r="MLA1867" s="401"/>
      <c r="MLB1867" s="401"/>
      <c r="MLC1867" s="401"/>
      <c r="MLD1867" s="401"/>
      <c r="MLE1867" s="401"/>
      <c r="MLF1867" s="401"/>
      <c r="MLG1867" s="401"/>
      <c r="MLH1867" s="401"/>
      <c r="MLI1867" s="401"/>
      <c r="MLJ1867" s="401"/>
      <c r="MLK1867" s="401"/>
      <c r="MLL1867" s="401"/>
      <c r="MLM1867" s="401"/>
      <c r="MLN1867" s="401"/>
      <c r="MLO1867" s="401"/>
      <c r="MLP1867" s="401"/>
      <c r="MLQ1867" s="401"/>
      <c r="MLR1867" s="401"/>
      <c r="MLS1867" s="401"/>
      <c r="MLT1867" s="401"/>
      <c r="MLU1867" s="401"/>
      <c r="MLV1867" s="401"/>
      <c r="MLW1867" s="401"/>
      <c r="MLX1867" s="401"/>
      <c r="MLY1867" s="401"/>
      <c r="MLZ1867" s="401"/>
      <c r="MMA1867" s="401"/>
      <c r="MMB1867" s="401"/>
      <c r="MMC1867" s="401"/>
      <c r="MMD1867" s="401"/>
      <c r="MME1867" s="401"/>
      <c r="MMF1867" s="401"/>
      <c r="MMG1867" s="401"/>
      <c r="MMH1867" s="401"/>
      <c r="MMI1867" s="401"/>
      <c r="MMJ1867" s="401"/>
      <c r="MMK1867" s="401"/>
      <c r="MML1867" s="401"/>
      <c r="MMM1867" s="401"/>
      <c r="MMN1867" s="401"/>
      <c r="MMO1867" s="401"/>
      <c r="MMP1867" s="401"/>
      <c r="MMQ1867" s="401"/>
      <c r="MMR1867" s="401"/>
      <c r="MMS1867" s="401"/>
      <c r="MMT1867" s="401"/>
      <c r="MMU1867" s="401"/>
      <c r="MMV1867" s="401"/>
      <c r="MMW1867" s="401"/>
      <c r="MMX1867" s="401"/>
      <c r="MMY1867" s="401"/>
      <c r="MMZ1867" s="401"/>
      <c r="MNA1867" s="401"/>
      <c r="MNB1867" s="401"/>
      <c r="MNC1867" s="401"/>
      <c r="MND1867" s="401"/>
      <c r="MNE1867" s="401"/>
      <c r="MNF1867" s="401"/>
      <c r="MNG1867" s="401"/>
      <c r="MNH1867" s="401"/>
      <c r="MNI1867" s="401"/>
      <c r="MNJ1867" s="401"/>
      <c r="MNK1867" s="401"/>
      <c r="MNL1867" s="401"/>
      <c r="MNM1867" s="401"/>
      <c r="MNN1867" s="401"/>
      <c r="MNO1867" s="401"/>
      <c r="MNP1867" s="401"/>
      <c r="MNQ1867" s="401"/>
      <c r="MNR1867" s="401"/>
      <c r="MNS1867" s="401"/>
      <c r="MNT1867" s="401"/>
      <c r="MNU1867" s="401"/>
      <c r="MNV1867" s="401"/>
      <c r="MNW1867" s="401"/>
      <c r="MNX1867" s="401"/>
      <c r="MNY1867" s="401"/>
      <c r="MNZ1867" s="401"/>
      <c r="MOA1867" s="401"/>
      <c r="MOB1867" s="401"/>
      <c r="MOC1867" s="401"/>
      <c r="MOD1867" s="401"/>
      <c r="MOE1867" s="401"/>
      <c r="MOF1867" s="401"/>
      <c r="MOG1867" s="401"/>
      <c r="MOH1867" s="401"/>
      <c r="MOI1867" s="401"/>
      <c r="MOJ1867" s="401"/>
      <c r="MOK1867" s="401"/>
      <c r="MOL1867" s="401"/>
      <c r="MOM1867" s="401"/>
      <c r="MON1867" s="401"/>
      <c r="MOO1867" s="401"/>
      <c r="MOP1867" s="401"/>
      <c r="MOQ1867" s="401"/>
      <c r="MOR1867" s="401"/>
      <c r="MOS1867" s="401"/>
      <c r="MOT1867" s="401"/>
      <c r="MOU1867" s="401"/>
      <c r="MOV1867" s="401"/>
      <c r="MOW1867" s="401"/>
      <c r="MOX1867" s="401"/>
      <c r="MOY1867" s="401"/>
      <c r="MOZ1867" s="401"/>
      <c r="MPA1867" s="401"/>
      <c r="MPB1867" s="401"/>
      <c r="MPC1867" s="401"/>
      <c r="MPD1867" s="401"/>
      <c r="MPE1867" s="401"/>
      <c r="MPF1867" s="401"/>
      <c r="MPG1867" s="401"/>
      <c r="MPH1867" s="401"/>
      <c r="MPI1867" s="401"/>
      <c r="MPJ1867" s="401"/>
      <c r="MPK1867" s="401"/>
      <c r="MPL1867" s="401"/>
      <c r="MPM1867" s="401"/>
      <c r="MPN1867" s="401"/>
      <c r="MPO1867" s="401"/>
      <c r="MPP1867" s="401"/>
      <c r="MPQ1867" s="401"/>
      <c r="MPR1867" s="401"/>
      <c r="MPS1867" s="401"/>
      <c r="MPT1867" s="401"/>
      <c r="MPU1867" s="401"/>
      <c r="MPV1867" s="401"/>
      <c r="MPW1867" s="401"/>
      <c r="MPX1867" s="401"/>
      <c r="MPY1867" s="401"/>
      <c r="MPZ1867" s="401"/>
      <c r="MQA1867" s="401"/>
      <c r="MQB1867" s="401"/>
      <c r="MQC1867" s="401"/>
      <c r="MQD1867" s="401"/>
      <c r="MQE1867" s="401"/>
      <c r="MQF1867" s="401"/>
      <c r="MQG1867" s="401"/>
      <c r="MQH1867" s="401"/>
      <c r="MQI1867" s="401"/>
      <c r="MQJ1867" s="401"/>
      <c r="MQK1867" s="401"/>
      <c r="MQL1867" s="401"/>
      <c r="MQM1867" s="401"/>
      <c r="MQN1867" s="401"/>
      <c r="MQO1867" s="401"/>
      <c r="MQP1867" s="401"/>
      <c r="MQQ1867" s="401"/>
      <c r="MQR1867" s="401"/>
      <c r="MQS1867" s="401"/>
      <c r="MQT1867" s="401"/>
      <c r="MQU1867" s="401"/>
      <c r="MQV1867" s="401"/>
      <c r="MQW1867" s="401"/>
      <c r="MQX1867" s="401"/>
      <c r="MQY1867" s="401"/>
      <c r="MQZ1867" s="401"/>
      <c r="MRA1867" s="401"/>
      <c r="MRB1867" s="401"/>
      <c r="MRC1867" s="401"/>
      <c r="MRD1867" s="401"/>
      <c r="MRE1867" s="401"/>
      <c r="MRF1867" s="401"/>
      <c r="MRG1867" s="401"/>
      <c r="MRH1867" s="401"/>
      <c r="MRI1867" s="401"/>
      <c r="MRJ1867" s="401"/>
      <c r="MRK1867" s="401"/>
      <c r="MRL1867" s="401"/>
      <c r="MRM1867" s="401"/>
      <c r="MRN1867" s="401"/>
      <c r="MRO1867" s="401"/>
      <c r="MRP1867" s="401"/>
      <c r="MRQ1867" s="401"/>
      <c r="MRR1867" s="401"/>
      <c r="MRS1867" s="401"/>
      <c r="MRT1867" s="401"/>
      <c r="MRU1867" s="401"/>
      <c r="MRV1867" s="401"/>
      <c r="MRW1867" s="401"/>
      <c r="MRX1867" s="401"/>
      <c r="MRY1867" s="401"/>
      <c r="MRZ1867" s="401"/>
      <c r="MSA1867" s="401"/>
      <c r="MSB1867" s="401"/>
      <c r="MSC1867" s="401"/>
      <c r="MSD1867" s="401"/>
      <c r="MSE1867" s="401"/>
      <c r="MSF1867" s="401"/>
      <c r="MSG1867" s="401"/>
      <c r="MSH1867" s="401"/>
      <c r="MSI1867" s="401"/>
      <c r="MSJ1867" s="401"/>
      <c r="MSK1867" s="401"/>
      <c r="MSL1867" s="401"/>
      <c r="MSM1867" s="401"/>
      <c r="MSN1867" s="401"/>
      <c r="MSO1867" s="401"/>
      <c r="MSP1867" s="401"/>
      <c r="MSQ1867" s="401"/>
      <c r="MSR1867" s="401"/>
      <c r="MSS1867" s="401"/>
      <c r="MST1867" s="401"/>
      <c r="MSU1867" s="401"/>
      <c r="MSV1867" s="401"/>
      <c r="MSW1867" s="401"/>
      <c r="MSX1867" s="401"/>
      <c r="MSY1867" s="401"/>
      <c r="MSZ1867" s="401"/>
      <c r="MTA1867" s="401"/>
      <c r="MTB1867" s="401"/>
      <c r="MTC1867" s="401"/>
      <c r="MTD1867" s="401"/>
      <c r="MTE1867" s="401"/>
      <c r="MTF1867" s="401"/>
      <c r="MTG1867" s="401"/>
      <c r="MTH1867" s="401"/>
      <c r="MTI1867" s="401"/>
      <c r="MTJ1867" s="401"/>
      <c r="MTK1867" s="401"/>
      <c r="MTL1867" s="401"/>
      <c r="MTM1867" s="401"/>
      <c r="MTN1867" s="401"/>
      <c r="MTO1867" s="401"/>
      <c r="MTP1867" s="401"/>
      <c r="MTQ1867" s="401"/>
      <c r="MTR1867" s="401"/>
      <c r="MTS1867" s="401"/>
      <c r="MTT1867" s="401"/>
      <c r="MTU1867" s="401"/>
      <c r="MTV1867" s="401"/>
      <c r="MTW1867" s="401"/>
      <c r="MTX1867" s="401"/>
      <c r="MTY1867" s="401"/>
      <c r="MTZ1867" s="401"/>
      <c r="MUA1867" s="401"/>
      <c r="MUB1867" s="401"/>
      <c r="MUC1867" s="401"/>
      <c r="MUD1867" s="401"/>
      <c r="MUE1867" s="401"/>
      <c r="MUF1867" s="401"/>
      <c r="MUG1867" s="401"/>
      <c r="MUH1867" s="401"/>
      <c r="MUI1867" s="401"/>
      <c r="MUJ1867" s="401"/>
      <c r="MUK1867" s="401"/>
      <c r="MUL1867" s="401"/>
      <c r="MUM1867" s="401"/>
      <c r="MUN1867" s="401"/>
      <c r="MUO1867" s="401"/>
      <c r="MUP1867" s="401"/>
      <c r="MUQ1867" s="401"/>
      <c r="MUR1867" s="401"/>
      <c r="MUS1867" s="401"/>
      <c r="MUT1867" s="401"/>
      <c r="MUU1867" s="401"/>
      <c r="MUV1867" s="401"/>
      <c r="MUW1867" s="401"/>
      <c r="MUX1867" s="401"/>
      <c r="MUY1867" s="401"/>
      <c r="MUZ1867" s="401"/>
      <c r="MVA1867" s="401"/>
      <c r="MVB1867" s="401"/>
      <c r="MVC1867" s="401"/>
      <c r="MVD1867" s="401"/>
      <c r="MVE1867" s="401"/>
      <c r="MVF1867" s="401"/>
      <c r="MVG1867" s="401"/>
      <c r="MVH1867" s="401"/>
      <c r="MVI1867" s="401"/>
      <c r="MVJ1867" s="401"/>
      <c r="MVK1867" s="401"/>
      <c r="MVL1867" s="401"/>
      <c r="MVM1867" s="401"/>
      <c r="MVN1867" s="401"/>
      <c r="MVO1867" s="401"/>
      <c r="MVP1867" s="401"/>
      <c r="MVQ1867" s="401"/>
      <c r="MVR1867" s="401"/>
      <c r="MVS1867" s="401"/>
      <c r="MVT1867" s="401"/>
      <c r="MVU1867" s="401"/>
      <c r="MVV1867" s="401"/>
      <c r="MVW1867" s="401"/>
      <c r="MVX1867" s="401"/>
      <c r="MVY1867" s="401"/>
      <c r="MVZ1867" s="401"/>
      <c r="MWA1867" s="401"/>
      <c r="MWB1867" s="401"/>
      <c r="MWC1867" s="401"/>
      <c r="MWD1867" s="401"/>
      <c r="MWE1867" s="401"/>
      <c r="MWF1867" s="401"/>
      <c r="MWG1867" s="401"/>
      <c r="MWH1867" s="401"/>
      <c r="MWI1867" s="401"/>
      <c r="MWJ1867" s="401"/>
      <c r="MWK1867" s="401"/>
      <c r="MWL1867" s="401"/>
      <c r="MWM1867" s="401"/>
      <c r="MWN1867" s="401"/>
      <c r="MWO1867" s="401"/>
      <c r="MWP1867" s="401"/>
      <c r="MWQ1867" s="401"/>
      <c r="MWR1867" s="401"/>
      <c r="MWS1867" s="401"/>
      <c r="MWT1867" s="401"/>
      <c r="MWU1867" s="401"/>
      <c r="MWV1867" s="401"/>
      <c r="MWW1867" s="401"/>
      <c r="MWX1867" s="401"/>
      <c r="MWY1867" s="401"/>
      <c r="MWZ1867" s="401"/>
      <c r="MXA1867" s="401"/>
      <c r="MXB1867" s="401"/>
      <c r="MXC1867" s="401"/>
      <c r="MXD1867" s="401"/>
      <c r="MXE1867" s="401"/>
      <c r="MXF1867" s="401"/>
      <c r="MXG1867" s="401"/>
      <c r="MXH1867" s="401"/>
      <c r="MXI1867" s="401"/>
      <c r="MXJ1867" s="401"/>
      <c r="MXK1867" s="401"/>
      <c r="MXL1867" s="401"/>
      <c r="MXM1867" s="401"/>
      <c r="MXN1867" s="401"/>
      <c r="MXO1867" s="401"/>
      <c r="MXP1867" s="401"/>
      <c r="MXQ1867" s="401"/>
      <c r="MXR1867" s="401"/>
      <c r="MXS1867" s="401"/>
      <c r="MXT1867" s="401"/>
      <c r="MXU1867" s="401"/>
      <c r="MXV1867" s="401"/>
      <c r="MXW1867" s="401"/>
      <c r="MXX1867" s="401"/>
      <c r="MXY1867" s="401"/>
      <c r="MXZ1867" s="401"/>
      <c r="MYA1867" s="401"/>
      <c r="MYB1867" s="401"/>
      <c r="MYC1867" s="401"/>
      <c r="MYD1867" s="401"/>
      <c r="MYE1867" s="401"/>
      <c r="MYF1867" s="401"/>
      <c r="MYG1867" s="401"/>
      <c r="MYH1867" s="401"/>
      <c r="MYI1867" s="401"/>
      <c r="MYJ1867" s="401"/>
      <c r="MYK1867" s="401"/>
      <c r="MYL1867" s="401"/>
      <c r="MYM1867" s="401"/>
      <c r="MYN1867" s="401"/>
      <c r="MYO1867" s="401"/>
      <c r="MYP1867" s="401"/>
      <c r="MYQ1867" s="401"/>
      <c r="MYR1867" s="401"/>
      <c r="MYS1867" s="401"/>
      <c r="MYT1867" s="401"/>
      <c r="MYU1867" s="401"/>
      <c r="MYV1867" s="401"/>
      <c r="MYW1867" s="401"/>
      <c r="MYX1867" s="401"/>
      <c r="MYY1867" s="401"/>
      <c r="MYZ1867" s="401"/>
      <c r="MZA1867" s="401"/>
      <c r="MZB1867" s="401"/>
      <c r="MZC1867" s="401"/>
      <c r="MZD1867" s="401"/>
      <c r="MZE1867" s="401"/>
      <c r="MZF1867" s="401"/>
      <c r="MZG1867" s="401"/>
      <c r="MZH1867" s="401"/>
      <c r="MZI1867" s="401"/>
      <c r="MZJ1867" s="401"/>
      <c r="MZK1867" s="401"/>
      <c r="MZL1867" s="401"/>
      <c r="MZM1867" s="401"/>
      <c r="MZN1867" s="401"/>
      <c r="MZO1867" s="401"/>
      <c r="MZP1867" s="401"/>
      <c r="MZQ1867" s="401"/>
      <c r="MZR1867" s="401"/>
      <c r="MZS1867" s="401"/>
      <c r="MZT1867" s="401"/>
      <c r="MZU1867" s="401"/>
      <c r="MZV1867" s="401"/>
      <c r="MZW1867" s="401"/>
      <c r="MZX1867" s="401"/>
      <c r="MZY1867" s="401"/>
      <c r="MZZ1867" s="401"/>
      <c r="NAA1867" s="401"/>
      <c r="NAB1867" s="401"/>
      <c r="NAC1867" s="401"/>
      <c r="NAD1867" s="401"/>
      <c r="NAE1867" s="401"/>
      <c r="NAF1867" s="401"/>
      <c r="NAG1867" s="401"/>
      <c r="NAH1867" s="401"/>
      <c r="NAI1867" s="401"/>
      <c r="NAJ1867" s="401"/>
      <c r="NAK1867" s="401"/>
      <c r="NAL1867" s="401"/>
      <c r="NAM1867" s="401"/>
      <c r="NAN1867" s="401"/>
      <c r="NAO1867" s="401"/>
      <c r="NAP1867" s="401"/>
      <c r="NAQ1867" s="401"/>
      <c r="NAR1867" s="401"/>
      <c r="NAS1867" s="401"/>
      <c r="NAT1867" s="401"/>
      <c r="NAU1867" s="401"/>
      <c r="NAV1867" s="401"/>
      <c r="NAW1867" s="401"/>
      <c r="NAX1867" s="401"/>
      <c r="NAY1867" s="401"/>
      <c r="NAZ1867" s="401"/>
      <c r="NBA1867" s="401"/>
      <c r="NBB1867" s="401"/>
      <c r="NBC1867" s="401"/>
      <c r="NBD1867" s="401"/>
      <c r="NBE1867" s="401"/>
      <c r="NBF1867" s="401"/>
      <c r="NBG1867" s="401"/>
      <c r="NBH1867" s="401"/>
      <c r="NBI1867" s="401"/>
      <c r="NBJ1867" s="401"/>
      <c r="NBK1867" s="401"/>
      <c r="NBL1867" s="401"/>
      <c r="NBM1867" s="401"/>
      <c r="NBN1867" s="401"/>
      <c r="NBO1867" s="401"/>
      <c r="NBP1867" s="401"/>
      <c r="NBQ1867" s="401"/>
      <c r="NBR1867" s="401"/>
      <c r="NBS1867" s="401"/>
      <c r="NBT1867" s="401"/>
      <c r="NBU1867" s="401"/>
      <c r="NBV1867" s="401"/>
      <c r="NBW1867" s="401"/>
      <c r="NBX1867" s="401"/>
      <c r="NBY1867" s="401"/>
      <c r="NBZ1867" s="401"/>
      <c r="NCA1867" s="401"/>
      <c r="NCB1867" s="401"/>
      <c r="NCC1867" s="401"/>
      <c r="NCD1867" s="401"/>
      <c r="NCE1867" s="401"/>
      <c r="NCF1867" s="401"/>
      <c r="NCG1867" s="401"/>
      <c r="NCH1867" s="401"/>
      <c r="NCI1867" s="401"/>
      <c r="NCJ1867" s="401"/>
      <c r="NCK1867" s="401"/>
      <c r="NCL1867" s="401"/>
      <c r="NCM1867" s="401"/>
      <c r="NCN1867" s="401"/>
      <c r="NCO1867" s="401"/>
      <c r="NCP1867" s="401"/>
      <c r="NCQ1867" s="401"/>
      <c r="NCR1867" s="401"/>
      <c r="NCS1867" s="401"/>
      <c r="NCT1867" s="401"/>
      <c r="NCU1867" s="401"/>
      <c r="NCV1867" s="401"/>
      <c r="NCW1867" s="401"/>
      <c r="NCX1867" s="401"/>
      <c r="NCY1867" s="401"/>
      <c r="NCZ1867" s="401"/>
      <c r="NDA1867" s="401"/>
      <c r="NDB1867" s="401"/>
      <c r="NDC1867" s="401"/>
      <c r="NDD1867" s="401"/>
      <c r="NDE1867" s="401"/>
      <c r="NDF1867" s="401"/>
      <c r="NDG1867" s="401"/>
      <c r="NDH1867" s="401"/>
      <c r="NDI1867" s="401"/>
      <c r="NDJ1867" s="401"/>
      <c r="NDK1867" s="401"/>
      <c r="NDL1867" s="401"/>
      <c r="NDM1867" s="401"/>
      <c r="NDN1867" s="401"/>
      <c r="NDO1867" s="401"/>
      <c r="NDP1867" s="401"/>
      <c r="NDQ1867" s="401"/>
      <c r="NDR1867" s="401"/>
      <c r="NDS1867" s="401"/>
      <c r="NDT1867" s="401"/>
      <c r="NDU1867" s="401"/>
      <c r="NDV1867" s="401"/>
      <c r="NDW1867" s="401"/>
      <c r="NDX1867" s="401"/>
      <c r="NDY1867" s="401"/>
      <c r="NDZ1867" s="401"/>
      <c r="NEA1867" s="401"/>
      <c r="NEB1867" s="401"/>
      <c r="NEC1867" s="401"/>
      <c r="NED1867" s="401"/>
      <c r="NEE1867" s="401"/>
      <c r="NEF1867" s="401"/>
      <c r="NEG1867" s="401"/>
      <c r="NEH1867" s="401"/>
      <c r="NEI1867" s="401"/>
      <c r="NEJ1867" s="401"/>
      <c r="NEK1867" s="401"/>
      <c r="NEL1867" s="401"/>
      <c r="NEM1867" s="401"/>
      <c r="NEN1867" s="401"/>
      <c r="NEO1867" s="401"/>
      <c r="NEP1867" s="401"/>
      <c r="NEQ1867" s="401"/>
      <c r="NER1867" s="401"/>
      <c r="NES1867" s="401"/>
      <c r="NET1867" s="401"/>
      <c r="NEU1867" s="401"/>
      <c r="NEV1867" s="401"/>
      <c r="NEW1867" s="401"/>
      <c r="NEX1867" s="401"/>
      <c r="NEY1867" s="401"/>
      <c r="NEZ1867" s="401"/>
      <c r="NFA1867" s="401"/>
      <c r="NFB1867" s="401"/>
      <c r="NFC1867" s="401"/>
      <c r="NFD1867" s="401"/>
      <c r="NFE1867" s="401"/>
      <c r="NFF1867" s="401"/>
      <c r="NFG1867" s="401"/>
      <c r="NFH1867" s="401"/>
      <c r="NFI1867" s="401"/>
      <c r="NFJ1867" s="401"/>
      <c r="NFK1867" s="401"/>
      <c r="NFL1867" s="401"/>
      <c r="NFM1867" s="401"/>
      <c r="NFN1867" s="401"/>
      <c r="NFO1867" s="401"/>
      <c r="NFP1867" s="401"/>
      <c r="NFQ1867" s="401"/>
      <c r="NFR1867" s="401"/>
      <c r="NFS1867" s="401"/>
      <c r="NFT1867" s="401"/>
      <c r="NFU1867" s="401"/>
      <c r="NFV1867" s="401"/>
      <c r="NFW1867" s="401"/>
      <c r="NFX1867" s="401"/>
      <c r="NFY1867" s="401"/>
      <c r="NFZ1867" s="401"/>
      <c r="NGA1867" s="401"/>
      <c r="NGB1867" s="401"/>
      <c r="NGC1867" s="401"/>
      <c r="NGD1867" s="401"/>
      <c r="NGE1867" s="401"/>
      <c r="NGF1867" s="401"/>
      <c r="NGG1867" s="401"/>
      <c r="NGH1867" s="401"/>
      <c r="NGI1867" s="401"/>
      <c r="NGJ1867" s="401"/>
      <c r="NGK1867" s="401"/>
      <c r="NGL1867" s="401"/>
      <c r="NGM1867" s="401"/>
      <c r="NGN1867" s="401"/>
      <c r="NGO1867" s="401"/>
      <c r="NGP1867" s="401"/>
      <c r="NGQ1867" s="401"/>
      <c r="NGR1867" s="401"/>
      <c r="NGS1867" s="401"/>
      <c r="NGT1867" s="401"/>
      <c r="NGU1867" s="401"/>
      <c r="NGV1867" s="401"/>
      <c r="NGW1867" s="401"/>
      <c r="NGX1867" s="401"/>
      <c r="NGY1867" s="401"/>
      <c r="NGZ1867" s="401"/>
      <c r="NHA1867" s="401"/>
      <c r="NHB1867" s="401"/>
      <c r="NHC1867" s="401"/>
      <c r="NHD1867" s="401"/>
      <c r="NHE1867" s="401"/>
      <c r="NHF1867" s="401"/>
      <c r="NHG1867" s="401"/>
      <c r="NHH1867" s="401"/>
      <c r="NHI1867" s="401"/>
      <c r="NHJ1867" s="401"/>
      <c r="NHK1867" s="401"/>
      <c r="NHL1867" s="401"/>
      <c r="NHM1867" s="401"/>
      <c r="NHN1867" s="401"/>
      <c r="NHO1867" s="401"/>
      <c r="NHP1867" s="401"/>
      <c r="NHQ1867" s="401"/>
      <c r="NHR1867" s="401"/>
      <c r="NHS1867" s="401"/>
      <c r="NHT1867" s="401"/>
      <c r="NHU1867" s="401"/>
      <c r="NHV1867" s="401"/>
      <c r="NHW1867" s="401"/>
      <c r="NHX1867" s="401"/>
      <c r="NHY1867" s="401"/>
      <c r="NHZ1867" s="401"/>
      <c r="NIA1867" s="401"/>
      <c r="NIB1867" s="401"/>
      <c r="NIC1867" s="401"/>
      <c r="NID1867" s="401"/>
      <c r="NIE1867" s="401"/>
      <c r="NIF1867" s="401"/>
      <c r="NIG1867" s="401"/>
      <c r="NIH1867" s="401"/>
      <c r="NII1867" s="401"/>
      <c r="NIJ1867" s="401"/>
      <c r="NIK1867" s="401"/>
      <c r="NIL1867" s="401"/>
      <c r="NIM1867" s="401"/>
      <c r="NIN1867" s="401"/>
      <c r="NIO1867" s="401"/>
      <c r="NIP1867" s="401"/>
      <c r="NIQ1867" s="401"/>
      <c r="NIR1867" s="401"/>
      <c r="NIS1867" s="401"/>
      <c r="NIT1867" s="401"/>
      <c r="NIU1867" s="401"/>
      <c r="NIV1867" s="401"/>
      <c r="NIW1867" s="401"/>
      <c r="NIX1867" s="401"/>
      <c r="NIY1867" s="401"/>
      <c r="NIZ1867" s="401"/>
      <c r="NJA1867" s="401"/>
      <c r="NJB1867" s="401"/>
      <c r="NJC1867" s="401"/>
      <c r="NJD1867" s="401"/>
      <c r="NJE1867" s="401"/>
      <c r="NJF1867" s="401"/>
      <c r="NJG1867" s="401"/>
      <c r="NJH1867" s="401"/>
      <c r="NJI1867" s="401"/>
      <c r="NJJ1867" s="401"/>
      <c r="NJK1867" s="401"/>
      <c r="NJL1867" s="401"/>
      <c r="NJM1867" s="401"/>
      <c r="NJN1867" s="401"/>
      <c r="NJO1867" s="401"/>
      <c r="NJP1867" s="401"/>
      <c r="NJQ1867" s="401"/>
      <c r="NJR1867" s="401"/>
      <c r="NJS1867" s="401"/>
      <c r="NJT1867" s="401"/>
      <c r="NJU1867" s="401"/>
      <c r="NJV1867" s="401"/>
      <c r="NJW1867" s="401"/>
      <c r="NJX1867" s="401"/>
      <c r="NJY1867" s="401"/>
      <c r="NJZ1867" s="401"/>
      <c r="NKA1867" s="401"/>
      <c r="NKB1867" s="401"/>
      <c r="NKC1867" s="401"/>
      <c r="NKD1867" s="401"/>
      <c r="NKE1867" s="401"/>
      <c r="NKF1867" s="401"/>
      <c r="NKG1867" s="401"/>
      <c r="NKH1867" s="401"/>
      <c r="NKI1867" s="401"/>
      <c r="NKJ1867" s="401"/>
      <c r="NKK1867" s="401"/>
      <c r="NKL1867" s="401"/>
      <c r="NKM1867" s="401"/>
      <c r="NKN1867" s="401"/>
      <c r="NKO1867" s="401"/>
      <c r="NKP1867" s="401"/>
      <c r="NKQ1867" s="401"/>
      <c r="NKR1867" s="401"/>
      <c r="NKS1867" s="401"/>
      <c r="NKT1867" s="401"/>
      <c r="NKU1867" s="401"/>
      <c r="NKV1867" s="401"/>
      <c r="NKW1867" s="401"/>
      <c r="NKX1867" s="401"/>
      <c r="NKY1867" s="401"/>
      <c r="NKZ1867" s="401"/>
      <c r="NLA1867" s="401"/>
      <c r="NLB1867" s="401"/>
      <c r="NLC1867" s="401"/>
      <c r="NLD1867" s="401"/>
      <c r="NLE1867" s="401"/>
      <c r="NLF1867" s="401"/>
      <c r="NLG1867" s="401"/>
      <c r="NLH1867" s="401"/>
      <c r="NLI1867" s="401"/>
      <c r="NLJ1867" s="401"/>
      <c r="NLK1867" s="401"/>
      <c r="NLL1867" s="401"/>
      <c r="NLM1867" s="401"/>
      <c r="NLN1867" s="401"/>
      <c r="NLO1867" s="401"/>
      <c r="NLP1867" s="401"/>
      <c r="NLQ1867" s="401"/>
      <c r="NLR1867" s="401"/>
      <c r="NLS1867" s="401"/>
      <c r="NLT1867" s="401"/>
      <c r="NLU1867" s="401"/>
      <c r="NLV1867" s="401"/>
      <c r="NLW1867" s="401"/>
      <c r="NLX1867" s="401"/>
      <c r="NLY1867" s="401"/>
      <c r="NLZ1867" s="401"/>
      <c r="NMA1867" s="401"/>
      <c r="NMB1867" s="401"/>
      <c r="NMC1867" s="401"/>
      <c r="NMD1867" s="401"/>
      <c r="NME1867" s="401"/>
      <c r="NMF1867" s="401"/>
      <c r="NMG1867" s="401"/>
      <c r="NMH1867" s="401"/>
      <c r="NMI1867" s="401"/>
      <c r="NMJ1867" s="401"/>
      <c r="NMK1867" s="401"/>
      <c r="NML1867" s="401"/>
      <c r="NMM1867" s="401"/>
      <c r="NMN1867" s="401"/>
      <c r="NMO1867" s="401"/>
      <c r="NMP1867" s="401"/>
      <c r="NMQ1867" s="401"/>
      <c r="NMR1867" s="401"/>
      <c r="NMS1867" s="401"/>
      <c r="NMT1867" s="401"/>
      <c r="NMU1867" s="401"/>
      <c r="NMV1867" s="401"/>
      <c r="NMW1867" s="401"/>
      <c r="NMX1867" s="401"/>
      <c r="NMY1867" s="401"/>
      <c r="NMZ1867" s="401"/>
      <c r="NNA1867" s="401"/>
      <c r="NNB1867" s="401"/>
      <c r="NNC1867" s="401"/>
      <c r="NND1867" s="401"/>
      <c r="NNE1867" s="401"/>
      <c r="NNF1867" s="401"/>
      <c r="NNG1867" s="401"/>
      <c r="NNH1867" s="401"/>
      <c r="NNI1867" s="401"/>
      <c r="NNJ1867" s="401"/>
      <c r="NNK1867" s="401"/>
      <c r="NNL1867" s="401"/>
      <c r="NNM1867" s="401"/>
      <c r="NNN1867" s="401"/>
      <c r="NNO1867" s="401"/>
      <c r="NNP1867" s="401"/>
      <c r="NNQ1867" s="401"/>
      <c r="NNR1867" s="401"/>
      <c r="NNS1867" s="401"/>
      <c r="NNT1867" s="401"/>
      <c r="NNU1867" s="401"/>
      <c r="NNV1867" s="401"/>
      <c r="NNW1867" s="401"/>
      <c r="NNX1867" s="401"/>
      <c r="NNY1867" s="401"/>
      <c r="NNZ1867" s="401"/>
      <c r="NOA1867" s="401"/>
      <c r="NOB1867" s="401"/>
      <c r="NOC1867" s="401"/>
      <c r="NOD1867" s="401"/>
      <c r="NOE1867" s="401"/>
      <c r="NOF1867" s="401"/>
      <c r="NOG1867" s="401"/>
      <c r="NOH1867" s="401"/>
      <c r="NOI1867" s="401"/>
      <c r="NOJ1867" s="401"/>
      <c r="NOK1867" s="401"/>
      <c r="NOL1867" s="401"/>
      <c r="NOM1867" s="401"/>
      <c r="NON1867" s="401"/>
      <c r="NOO1867" s="401"/>
      <c r="NOP1867" s="401"/>
      <c r="NOQ1867" s="401"/>
      <c r="NOR1867" s="401"/>
      <c r="NOS1867" s="401"/>
      <c r="NOT1867" s="401"/>
      <c r="NOU1867" s="401"/>
      <c r="NOV1867" s="401"/>
      <c r="NOW1867" s="401"/>
      <c r="NOX1867" s="401"/>
      <c r="NOY1867" s="401"/>
      <c r="NOZ1867" s="401"/>
      <c r="NPA1867" s="401"/>
      <c r="NPB1867" s="401"/>
      <c r="NPC1867" s="401"/>
      <c r="NPD1867" s="401"/>
      <c r="NPE1867" s="401"/>
      <c r="NPF1867" s="401"/>
      <c r="NPG1867" s="401"/>
      <c r="NPH1867" s="401"/>
      <c r="NPI1867" s="401"/>
      <c r="NPJ1867" s="401"/>
      <c r="NPK1867" s="401"/>
      <c r="NPL1867" s="401"/>
      <c r="NPM1867" s="401"/>
      <c r="NPN1867" s="401"/>
      <c r="NPO1867" s="401"/>
      <c r="NPP1867" s="401"/>
      <c r="NPQ1867" s="401"/>
      <c r="NPR1867" s="401"/>
      <c r="NPS1867" s="401"/>
      <c r="NPT1867" s="401"/>
      <c r="NPU1867" s="401"/>
      <c r="NPV1867" s="401"/>
      <c r="NPW1867" s="401"/>
      <c r="NPX1867" s="401"/>
      <c r="NPY1867" s="401"/>
      <c r="NPZ1867" s="401"/>
      <c r="NQA1867" s="401"/>
      <c r="NQB1867" s="401"/>
      <c r="NQC1867" s="401"/>
      <c r="NQD1867" s="401"/>
      <c r="NQE1867" s="401"/>
      <c r="NQF1867" s="401"/>
      <c r="NQG1867" s="401"/>
      <c r="NQH1867" s="401"/>
      <c r="NQI1867" s="401"/>
      <c r="NQJ1867" s="401"/>
      <c r="NQK1867" s="401"/>
      <c r="NQL1867" s="401"/>
      <c r="NQM1867" s="401"/>
      <c r="NQN1867" s="401"/>
      <c r="NQO1867" s="401"/>
      <c r="NQP1867" s="401"/>
      <c r="NQQ1867" s="401"/>
      <c r="NQR1867" s="401"/>
      <c r="NQS1867" s="401"/>
      <c r="NQT1867" s="401"/>
      <c r="NQU1867" s="401"/>
      <c r="NQV1867" s="401"/>
      <c r="NQW1867" s="401"/>
      <c r="NQX1867" s="401"/>
      <c r="NQY1867" s="401"/>
      <c r="NQZ1867" s="401"/>
      <c r="NRA1867" s="401"/>
      <c r="NRB1867" s="401"/>
      <c r="NRC1867" s="401"/>
      <c r="NRD1867" s="401"/>
      <c r="NRE1867" s="401"/>
      <c r="NRF1867" s="401"/>
      <c r="NRG1867" s="401"/>
      <c r="NRH1867" s="401"/>
      <c r="NRI1867" s="401"/>
      <c r="NRJ1867" s="401"/>
      <c r="NRK1867" s="401"/>
      <c r="NRL1867" s="401"/>
      <c r="NRM1867" s="401"/>
      <c r="NRN1867" s="401"/>
      <c r="NRO1867" s="401"/>
      <c r="NRP1867" s="401"/>
      <c r="NRQ1867" s="401"/>
      <c r="NRR1867" s="401"/>
      <c r="NRS1867" s="401"/>
      <c r="NRT1867" s="401"/>
      <c r="NRU1867" s="401"/>
      <c r="NRV1867" s="401"/>
      <c r="NRW1867" s="401"/>
      <c r="NRX1867" s="401"/>
      <c r="NRY1867" s="401"/>
      <c r="NRZ1867" s="401"/>
      <c r="NSA1867" s="401"/>
      <c r="NSB1867" s="401"/>
      <c r="NSC1867" s="401"/>
      <c r="NSD1867" s="401"/>
      <c r="NSE1867" s="401"/>
      <c r="NSF1867" s="401"/>
      <c r="NSG1867" s="401"/>
      <c r="NSH1867" s="401"/>
      <c r="NSI1867" s="401"/>
      <c r="NSJ1867" s="401"/>
      <c r="NSK1867" s="401"/>
      <c r="NSL1867" s="401"/>
      <c r="NSM1867" s="401"/>
      <c r="NSN1867" s="401"/>
      <c r="NSO1867" s="401"/>
      <c r="NSP1867" s="401"/>
      <c r="NSQ1867" s="401"/>
      <c r="NSR1867" s="401"/>
      <c r="NSS1867" s="401"/>
      <c r="NST1867" s="401"/>
      <c r="NSU1867" s="401"/>
      <c r="NSV1867" s="401"/>
      <c r="NSW1867" s="401"/>
      <c r="NSX1867" s="401"/>
      <c r="NSY1867" s="401"/>
      <c r="NSZ1867" s="401"/>
      <c r="NTA1867" s="401"/>
      <c r="NTB1867" s="401"/>
      <c r="NTC1867" s="401"/>
      <c r="NTD1867" s="401"/>
      <c r="NTE1867" s="401"/>
      <c r="NTF1867" s="401"/>
      <c r="NTG1867" s="401"/>
      <c r="NTH1867" s="401"/>
      <c r="NTI1867" s="401"/>
      <c r="NTJ1867" s="401"/>
      <c r="NTK1867" s="401"/>
      <c r="NTL1867" s="401"/>
      <c r="NTM1867" s="401"/>
      <c r="NTN1867" s="401"/>
      <c r="NTO1867" s="401"/>
      <c r="NTP1867" s="401"/>
      <c r="NTQ1867" s="401"/>
      <c r="NTR1867" s="401"/>
      <c r="NTS1867" s="401"/>
      <c r="NTT1867" s="401"/>
      <c r="NTU1867" s="401"/>
      <c r="NTV1867" s="401"/>
      <c r="NTW1867" s="401"/>
      <c r="NTX1867" s="401"/>
      <c r="NTY1867" s="401"/>
      <c r="NTZ1867" s="401"/>
      <c r="NUA1867" s="401"/>
      <c r="NUB1867" s="401"/>
      <c r="NUC1867" s="401"/>
      <c r="NUD1867" s="401"/>
      <c r="NUE1867" s="401"/>
      <c r="NUF1867" s="401"/>
      <c r="NUG1867" s="401"/>
      <c r="NUH1867" s="401"/>
      <c r="NUI1867" s="401"/>
      <c r="NUJ1867" s="401"/>
      <c r="NUK1867" s="401"/>
      <c r="NUL1867" s="401"/>
      <c r="NUM1867" s="401"/>
      <c r="NUN1867" s="401"/>
      <c r="NUO1867" s="401"/>
      <c r="NUP1867" s="401"/>
      <c r="NUQ1867" s="401"/>
      <c r="NUR1867" s="401"/>
      <c r="NUS1867" s="401"/>
      <c r="NUT1867" s="401"/>
      <c r="NUU1867" s="401"/>
      <c r="NUV1867" s="401"/>
      <c r="NUW1867" s="401"/>
      <c r="NUX1867" s="401"/>
      <c r="NUY1867" s="401"/>
      <c r="NUZ1867" s="401"/>
      <c r="NVA1867" s="401"/>
      <c r="NVB1867" s="401"/>
      <c r="NVC1867" s="401"/>
      <c r="NVD1867" s="401"/>
      <c r="NVE1867" s="401"/>
      <c r="NVF1867" s="401"/>
      <c r="NVG1867" s="401"/>
      <c r="NVH1867" s="401"/>
      <c r="NVI1867" s="401"/>
      <c r="NVJ1867" s="401"/>
      <c r="NVK1867" s="401"/>
      <c r="NVL1867" s="401"/>
      <c r="NVM1867" s="401"/>
      <c r="NVN1867" s="401"/>
      <c r="NVO1867" s="401"/>
      <c r="NVP1867" s="401"/>
      <c r="NVQ1867" s="401"/>
      <c r="NVR1867" s="401"/>
      <c r="NVS1867" s="401"/>
      <c r="NVT1867" s="401"/>
      <c r="NVU1867" s="401"/>
      <c r="NVV1867" s="401"/>
      <c r="NVW1867" s="401"/>
      <c r="NVX1867" s="401"/>
      <c r="NVY1867" s="401"/>
      <c r="NVZ1867" s="401"/>
      <c r="NWA1867" s="401"/>
      <c r="NWB1867" s="401"/>
      <c r="NWC1867" s="401"/>
      <c r="NWD1867" s="401"/>
      <c r="NWE1867" s="401"/>
      <c r="NWF1867" s="401"/>
      <c r="NWG1867" s="401"/>
      <c r="NWH1867" s="401"/>
      <c r="NWI1867" s="401"/>
      <c r="NWJ1867" s="401"/>
      <c r="NWK1867" s="401"/>
      <c r="NWL1867" s="401"/>
      <c r="NWM1867" s="401"/>
      <c r="NWN1867" s="401"/>
      <c r="NWO1867" s="401"/>
      <c r="NWP1867" s="401"/>
      <c r="NWQ1867" s="401"/>
      <c r="NWR1867" s="401"/>
      <c r="NWS1867" s="401"/>
      <c r="NWT1867" s="401"/>
      <c r="NWU1867" s="401"/>
      <c r="NWV1867" s="401"/>
      <c r="NWW1867" s="401"/>
      <c r="NWX1867" s="401"/>
      <c r="NWY1867" s="401"/>
      <c r="NWZ1867" s="401"/>
      <c r="NXA1867" s="401"/>
      <c r="NXB1867" s="401"/>
      <c r="NXC1867" s="401"/>
      <c r="NXD1867" s="401"/>
      <c r="NXE1867" s="401"/>
      <c r="NXF1867" s="401"/>
      <c r="NXG1867" s="401"/>
      <c r="NXH1867" s="401"/>
      <c r="NXI1867" s="401"/>
      <c r="NXJ1867" s="401"/>
      <c r="NXK1867" s="401"/>
      <c r="NXL1867" s="401"/>
      <c r="NXM1867" s="401"/>
      <c r="NXN1867" s="401"/>
      <c r="NXO1867" s="401"/>
      <c r="NXP1867" s="401"/>
      <c r="NXQ1867" s="401"/>
      <c r="NXR1867" s="401"/>
      <c r="NXS1867" s="401"/>
      <c r="NXT1867" s="401"/>
      <c r="NXU1867" s="401"/>
      <c r="NXV1867" s="401"/>
      <c r="NXW1867" s="401"/>
      <c r="NXX1867" s="401"/>
      <c r="NXY1867" s="401"/>
      <c r="NXZ1867" s="401"/>
      <c r="NYA1867" s="401"/>
      <c r="NYB1867" s="401"/>
      <c r="NYC1867" s="401"/>
      <c r="NYD1867" s="401"/>
      <c r="NYE1867" s="401"/>
      <c r="NYF1867" s="401"/>
      <c r="NYG1867" s="401"/>
      <c r="NYH1867" s="401"/>
      <c r="NYI1867" s="401"/>
      <c r="NYJ1867" s="401"/>
      <c r="NYK1867" s="401"/>
      <c r="NYL1867" s="401"/>
      <c r="NYM1867" s="401"/>
      <c r="NYN1867" s="401"/>
      <c r="NYO1867" s="401"/>
      <c r="NYP1867" s="401"/>
      <c r="NYQ1867" s="401"/>
      <c r="NYR1867" s="401"/>
      <c r="NYS1867" s="401"/>
      <c r="NYT1867" s="401"/>
      <c r="NYU1867" s="401"/>
      <c r="NYV1867" s="401"/>
      <c r="NYW1867" s="401"/>
      <c r="NYX1867" s="401"/>
      <c r="NYY1867" s="401"/>
      <c r="NYZ1867" s="401"/>
      <c r="NZA1867" s="401"/>
      <c r="NZB1867" s="401"/>
      <c r="NZC1867" s="401"/>
      <c r="NZD1867" s="401"/>
      <c r="NZE1867" s="401"/>
      <c r="NZF1867" s="401"/>
      <c r="NZG1867" s="401"/>
      <c r="NZH1867" s="401"/>
      <c r="NZI1867" s="401"/>
      <c r="NZJ1867" s="401"/>
      <c r="NZK1867" s="401"/>
      <c r="NZL1867" s="401"/>
      <c r="NZM1867" s="401"/>
      <c r="NZN1867" s="401"/>
      <c r="NZO1867" s="401"/>
      <c r="NZP1867" s="401"/>
      <c r="NZQ1867" s="401"/>
      <c r="NZR1867" s="401"/>
      <c r="NZS1867" s="401"/>
      <c r="NZT1867" s="401"/>
      <c r="NZU1867" s="401"/>
      <c r="NZV1867" s="401"/>
      <c r="NZW1867" s="401"/>
      <c r="NZX1867" s="401"/>
      <c r="NZY1867" s="401"/>
      <c r="NZZ1867" s="401"/>
      <c r="OAA1867" s="401"/>
      <c r="OAB1867" s="401"/>
      <c r="OAC1867" s="401"/>
      <c r="OAD1867" s="401"/>
      <c r="OAE1867" s="401"/>
      <c r="OAF1867" s="401"/>
      <c r="OAG1867" s="401"/>
      <c r="OAH1867" s="401"/>
      <c r="OAI1867" s="401"/>
      <c r="OAJ1867" s="401"/>
      <c r="OAK1867" s="401"/>
      <c r="OAL1867" s="401"/>
      <c r="OAM1867" s="401"/>
      <c r="OAN1867" s="401"/>
      <c r="OAO1867" s="401"/>
      <c r="OAP1867" s="401"/>
      <c r="OAQ1867" s="401"/>
      <c r="OAR1867" s="401"/>
      <c r="OAS1867" s="401"/>
      <c r="OAT1867" s="401"/>
      <c r="OAU1867" s="401"/>
      <c r="OAV1867" s="401"/>
      <c r="OAW1867" s="401"/>
      <c r="OAX1867" s="401"/>
      <c r="OAY1867" s="401"/>
      <c r="OAZ1867" s="401"/>
      <c r="OBA1867" s="401"/>
      <c r="OBB1867" s="401"/>
      <c r="OBC1867" s="401"/>
      <c r="OBD1867" s="401"/>
      <c r="OBE1867" s="401"/>
      <c r="OBF1867" s="401"/>
      <c r="OBG1867" s="401"/>
      <c r="OBH1867" s="401"/>
      <c r="OBI1867" s="401"/>
      <c r="OBJ1867" s="401"/>
      <c r="OBK1867" s="401"/>
      <c r="OBL1867" s="401"/>
      <c r="OBM1867" s="401"/>
      <c r="OBN1867" s="401"/>
      <c r="OBO1867" s="401"/>
      <c r="OBP1867" s="401"/>
      <c r="OBQ1867" s="401"/>
      <c r="OBR1867" s="401"/>
      <c r="OBS1867" s="401"/>
      <c r="OBT1867" s="401"/>
      <c r="OBU1867" s="401"/>
      <c r="OBV1867" s="401"/>
      <c r="OBW1867" s="401"/>
      <c r="OBX1867" s="401"/>
      <c r="OBY1867" s="401"/>
      <c r="OBZ1867" s="401"/>
      <c r="OCA1867" s="401"/>
      <c r="OCB1867" s="401"/>
      <c r="OCC1867" s="401"/>
      <c r="OCD1867" s="401"/>
      <c r="OCE1867" s="401"/>
      <c r="OCF1867" s="401"/>
      <c r="OCG1867" s="401"/>
      <c r="OCH1867" s="401"/>
      <c r="OCI1867" s="401"/>
      <c r="OCJ1867" s="401"/>
      <c r="OCK1867" s="401"/>
      <c r="OCL1867" s="401"/>
      <c r="OCM1867" s="401"/>
      <c r="OCN1867" s="401"/>
      <c r="OCO1867" s="401"/>
      <c r="OCP1867" s="401"/>
      <c r="OCQ1867" s="401"/>
      <c r="OCR1867" s="401"/>
      <c r="OCS1867" s="401"/>
      <c r="OCT1867" s="401"/>
      <c r="OCU1867" s="401"/>
      <c r="OCV1867" s="401"/>
      <c r="OCW1867" s="401"/>
      <c r="OCX1867" s="401"/>
      <c r="OCY1867" s="401"/>
      <c r="OCZ1867" s="401"/>
      <c r="ODA1867" s="401"/>
      <c r="ODB1867" s="401"/>
      <c r="ODC1867" s="401"/>
      <c r="ODD1867" s="401"/>
      <c r="ODE1867" s="401"/>
      <c r="ODF1867" s="401"/>
      <c r="ODG1867" s="401"/>
      <c r="ODH1867" s="401"/>
      <c r="ODI1867" s="401"/>
      <c r="ODJ1867" s="401"/>
      <c r="ODK1867" s="401"/>
      <c r="ODL1867" s="401"/>
      <c r="ODM1867" s="401"/>
      <c r="ODN1867" s="401"/>
      <c r="ODO1867" s="401"/>
      <c r="ODP1867" s="401"/>
      <c r="ODQ1867" s="401"/>
      <c r="ODR1867" s="401"/>
      <c r="ODS1867" s="401"/>
      <c r="ODT1867" s="401"/>
      <c r="ODU1867" s="401"/>
      <c r="ODV1867" s="401"/>
      <c r="ODW1867" s="401"/>
      <c r="ODX1867" s="401"/>
      <c r="ODY1867" s="401"/>
      <c r="ODZ1867" s="401"/>
      <c r="OEA1867" s="401"/>
      <c r="OEB1867" s="401"/>
      <c r="OEC1867" s="401"/>
      <c r="OED1867" s="401"/>
      <c r="OEE1867" s="401"/>
      <c r="OEF1867" s="401"/>
      <c r="OEG1867" s="401"/>
      <c r="OEH1867" s="401"/>
      <c r="OEI1867" s="401"/>
      <c r="OEJ1867" s="401"/>
      <c r="OEK1867" s="401"/>
      <c r="OEL1867" s="401"/>
      <c r="OEM1867" s="401"/>
      <c r="OEN1867" s="401"/>
      <c r="OEO1867" s="401"/>
      <c r="OEP1867" s="401"/>
      <c r="OEQ1867" s="401"/>
      <c r="OER1867" s="401"/>
      <c r="OES1867" s="401"/>
      <c r="OET1867" s="401"/>
      <c r="OEU1867" s="401"/>
      <c r="OEV1867" s="401"/>
      <c r="OEW1867" s="401"/>
      <c r="OEX1867" s="401"/>
      <c r="OEY1867" s="401"/>
      <c r="OEZ1867" s="401"/>
      <c r="OFA1867" s="401"/>
      <c r="OFB1867" s="401"/>
      <c r="OFC1867" s="401"/>
      <c r="OFD1867" s="401"/>
      <c r="OFE1867" s="401"/>
      <c r="OFF1867" s="401"/>
      <c r="OFG1867" s="401"/>
      <c r="OFH1867" s="401"/>
      <c r="OFI1867" s="401"/>
      <c r="OFJ1867" s="401"/>
      <c r="OFK1867" s="401"/>
      <c r="OFL1867" s="401"/>
      <c r="OFM1867" s="401"/>
      <c r="OFN1867" s="401"/>
      <c r="OFO1867" s="401"/>
      <c r="OFP1867" s="401"/>
      <c r="OFQ1867" s="401"/>
      <c r="OFR1867" s="401"/>
      <c r="OFS1867" s="401"/>
      <c r="OFT1867" s="401"/>
      <c r="OFU1867" s="401"/>
      <c r="OFV1867" s="401"/>
      <c r="OFW1867" s="401"/>
      <c r="OFX1867" s="401"/>
      <c r="OFY1867" s="401"/>
      <c r="OFZ1867" s="401"/>
      <c r="OGA1867" s="401"/>
      <c r="OGB1867" s="401"/>
      <c r="OGC1867" s="401"/>
      <c r="OGD1867" s="401"/>
      <c r="OGE1867" s="401"/>
      <c r="OGF1867" s="401"/>
      <c r="OGG1867" s="401"/>
      <c r="OGH1867" s="401"/>
      <c r="OGI1867" s="401"/>
      <c r="OGJ1867" s="401"/>
      <c r="OGK1867" s="401"/>
      <c r="OGL1867" s="401"/>
      <c r="OGM1867" s="401"/>
      <c r="OGN1867" s="401"/>
      <c r="OGO1867" s="401"/>
      <c r="OGP1867" s="401"/>
      <c r="OGQ1867" s="401"/>
      <c r="OGR1867" s="401"/>
      <c r="OGS1867" s="401"/>
      <c r="OGT1867" s="401"/>
      <c r="OGU1867" s="401"/>
      <c r="OGV1867" s="401"/>
      <c r="OGW1867" s="401"/>
      <c r="OGX1867" s="401"/>
      <c r="OGY1867" s="401"/>
      <c r="OGZ1867" s="401"/>
      <c r="OHA1867" s="401"/>
      <c r="OHB1867" s="401"/>
      <c r="OHC1867" s="401"/>
      <c r="OHD1867" s="401"/>
      <c r="OHE1867" s="401"/>
      <c r="OHF1867" s="401"/>
      <c r="OHG1867" s="401"/>
      <c r="OHH1867" s="401"/>
      <c r="OHI1867" s="401"/>
      <c r="OHJ1867" s="401"/>
      <c r="OHK1867" s="401"/>
      <c r="OHL1867" s="401"/>
      <c r="OHM1867" s="401"/>
      <c r="OHN1867" s="401"/>
      <c r="OHO1867" s="401"/>
      <c r="OHP1867" s="401"/>
      <c r="OHQ1867" s="401"/>
      <c r="OHR1867" s="401"/>
      <c r="OHS1867" s="401"/>
      <c r="OHT1867" s="401"/>
      <c r="OHU1867" s="401"/>
      <c r="OHV1867" s="401"/>
      <c r="OHW1867" s="401"/>
      <c r="OHX1867" s="401"/>
      <c r="OHY1867" s="401"/>
      <c r="OHZ1867" s="401"/>
      <c r="OIA1867" s="401"/>
      <c r="OIB1867" s="401"/>
      <c r="OIC1867" s="401"/>
      <c r="OID1867" s="401"/>
      <c r="OIE1867" s="401"/>
      <c r="OIF1867" s="401"/>
      <c r="OIG1867" s="401"/>
      <c r="OIH1867" s="401"/>
      <c r="OII1867" s="401"/>
      <c r="OIJ1867" s="401"/>
      <c r="OIK1867" s="401"/>
      <c r="OIL1867" s="401"/>
      <c r="OIM1867" s="401"/>
      <c r="OIN1867" s="401"/>
      <c r="OIO1867" s="401"/>
      <c r="OIP1867" s="401"/>
      <c r="OIQ1867" s="401"/>
      <c r="OIR1867" s="401"/>
      <c r="OIS1867" s="401"/>
      <c r="OIT1867" s="401"/>
      <c r="OIU1867" s="401"/>
      <c r="OIV1867" s="401"/>
      <c r="OIW1867" s="401"/>
      <c r="OIX1867" s="401"/>
      <c r="OIY1867" s="401"/>
      <c r="OIZ1867" s="401"/>
      <c r="OJA1867" s="401"/>
      <c r="OJB1867" s="401"/>
      <c r="OJC1867" s="401"/>
      <c r="OJD1867" s="401"/>
      <c r="OJE1867" s="401"/>
      <c r="OJF1867" s="401"/>
      <c r="OJG1867" s="401"/>
      <c r="OJH1867" s="401"/>
      <c r="OJI1867" s="401"/>
      <c r="OJJ1867" s="401"/>
      <c r="OJK1867" s="401"/>
      <c r="OJL1867" s="401"/>
      <c r="OJM1867" s="401"/>
      <c r="OJN1867" s="401"/>
      <c r="OJO1867" s="401"/>
      <c r="OJP1867" s="401"/>
      <c r="OJQ1867" s="401"/>
      <c r="OJR1867" s="401"/>
      <c r="OJS1867" s="401"/>
      <c r="OJT1867" s="401"/>
      <c r="OJU1867" s="401"/>
      <c r="OJV1867" s="401"/>
      <c r="OJW1867" s="401"/>
      <c r="OJX1867" s="401"/>
      <c r="OJY1867" s="401"/>
      <c r="OJZ1867" s="401"/>
      <c r="OKA1867" s="401"/>
      <c r="OKB1867" s="401"/>
      <c r="OKC1867" s="401"/>
      <c r="OKD1867" s="401"/>
      <c r="OKE1867" s="401"/>
      <c r="OKF1867" s="401"/>
      <c r="OKG1867" s="401"/>
      <c r="OKH1867" s="401"/>
      <c r="OKI1867" s="401"/>
      <c r="OKJ1867" s="401"/>
      <c r="OKK1867" s="401"/>
      <c r="OKL1867" s="401"/>
      <c r="OKM1867" s="401"/>
      <c r="OKN1867" s="401"/>
      <c r="OKO1867" s="401"/>
      <c r="OKP1867" s="401"/>
      <c r="OKQ1867" s="401"/>
      <c r="OKR1867" s="401"/>
      <c r="OKS1867" s="401"/>
      <c r="OKT1867" s="401"/>
      <c r="OKU1867" s="401"/>
      <c r="OKV1867" s="401"/>
      <c r="OKW1867" s="401"/>
      <c r="OKX1867" s="401"/>
      <c r="OKY1867" s="401"/>
      <c r="OKZ1867" s="401"/>
      <c r="OLA1867" s="401"/>
      <c r="OLB1867" s="401"/>
      <c r="OLC1867" s="401"/>
      <c r="OLD1867" s="401"/>
      <c r="OLE1867" s="401"/>
      <c r="OLF1867" s="401"/>
      <c r="OLG1867" s="401"/>
      <c r="OLH1867" s="401"/>
      <c r="OLI1867" s="401"/>
      <c r="OLJ1867" s="401"/>
      <c r="OLK1867" s="401"/>
      <c r="OLL1867" s="401"/>
      <c r="OLM1867" s="401"/>
      <c r="OLN1867" s="401"/>
      <c r="OLO1867" s="401"/>
      <c r="OLP1867" s="401"/>
      <c r="OLQ1867" s="401"/>
      <c r="OLR1867" s="401"/>
      <c r="OLS1867" s="401"/>
      <c r="OLT1867" s="401"/>
      <c r="OLU1867" s="401"/>
      <c r="OLV1867" s="401"/>
      <c r="OLW1867" s="401"/>
      <c r="OLX1867" s="401"/>
      <c r="OLY1867" s="401"/>
      <c r="OLZ1867" s="401"/>
      <c r="OMA1867" s="401"/>
      <c r="OMB1867" s="401"/>
      <c r="OMC1867" s="401"/>
      <c r="OMD1867" s="401"/>
      <c r="OME1867" s="401"/>
      <c r="OMF1867" s="401"/>
      <c r="OMG1867" s="401"/>
      <c r="OMH1867" s="401"/>
      <c r="OMI1867" s="401"/>
      <c r="OMJ1867" s="401"/>
      <c r="OMK1867" s="401"/>
      <c r="OML1867" s="401"/>
      <c r="OMM1867" s="401"/>
      <c r="OMN1867" s="401"/>
      <c r="OMO1867" s="401"/>
      <c r="OMP1867" s="401"/>
      <c r="OMQ1867" s="401"/>
      <c r="OMR1867" s="401"/>
      <c r="OMS1867" s="401"/>
      <c r="OMT1867" s="401"/>
      <c r="OMU1867" s="401"/>
      <c r="OMV1867" s="401"/>
      <c r="OMW1867" s="401"/>
      <c r="OMX1867" s="401"/>
      <c r="OMY1867" s="401"/>
      <c r="OMZ1867" s="401"/>
      <c r="ONA1867" s="401"/>
      <c r="ONB1867" s="401"/>
      <c r="ONC1867" s="401"/>
      <c r="OND1867" s="401"/>
      <c r="ONE1867" s="401"/>
      <c r="ONF1867" s="401"/>
      <c r="ONG1867" s="401"/>
      <c r="ONH1867" s="401"/>
      <c r="ONI1867" s="401"/>
      <c r="ONJ1867" s="401"/>
      <c r="ONK1867" s="401"/>
      <c r="ONL1867" s="401"/>
      <c r="ONM1867" s="401"/>
      <c r="ONN1867" s="401"/>
      <c r="ONO1867" s="401"/>
      <c r="ONP1867" s="401"/>
      <c r="ONQ1867" s="401"/>
      <c r="ONR1867" s="401"/>
      <c r="ONS1867" s="401"/>
      <c r="ONT1867" s="401"/>
      <c r="ONU1867" s="401"/>
      <c r="ONV1867" s="401"/>
      <c r="ONW1867" s="401"/>
      <c r="ONX1867" s="401"/>
      <c r="ONY1867" s="401"/>
      <c r="ONZ1867" s="401"/>
      <c r="OOA1867" s="401"/>
      <c r="OOB1867" s="401"/>
      <c r="OOC1867" s="401"/>
      <c r="OOD1867" s="401"/>
      <c r="OOE1867" s="401"/>
      <c r="OOF1867" s="401"/>
      <c r="OOG1867" s="401"/>
      <c r="OOH1867" s="401"/>
      <c r="OOI1867" s="401"/>
      <c r="OOJ1867" s="401"/>
      <c r="OOK1867" s="401"/>
      <c r="OOL1867" s="401"/>
      <c r="OOM1867" s="401"/>
      <c r="OON1867" s="401"/>
      <c r="OOO1867" s="401"/>
      <c r="OOP1867" s="401"/>
      <c r="OOQ1867" s="401"/>
      <c r="OOR1867" s="401"/>
      <c r="OOS1867" s="401"/>
      <c r="OOT1867" s="401"/>
      <c r="OOU1867" s="401"/>
      <c r="OOV1867" s="401"/>
      <c r="OOW1867" s="401"/>
      <c r="OOX1867" s="401"/>
      <c r="OOY1867" s="401"/>
      <c r="OOZ1867" s="401"/>
      <c r="OPA1867" s="401"/>
      <c r="OPB1867" s="401"/>
      <c r="OPC1867" s="401"/>
      <c r="OPD1867" s="401"/>
      <c r="OPE1867" s="401"/>
      <c r="OPF1867" s="401"/>
      <c r="OPG1867" s="401"/>
      <c r="OPH1867" s="401"/>
      <c r="OPI1867" s="401"/>
      <c r="OPJ1867" s="401"/>
      <c r="OPK1867" s="401"/>
      <c r="OPL1867" s="401"/>
      <c r="OPM1867" s="401"/>
      <c r="OPN1867" s="401"/>
      <c r="OPO1867" s="401"/>
      <c r="OPP1867" s="401"/>
      <c r="OPQ1867" s="401"/>
      <c r="OPR1867" s="401"/>
      <c r="OPS1867" s="401"/>
      <c r="OPT1867" s="401"/>
      <c r="OPU1867" s="401"/>
      <c r="OPV1867" s="401"/>
      <c r="OPW1867" s="401"/>
      <c r="OPX1867" s="401"/>
      <c r="OPY1867" s="401"/>
      <c r="OPZ1867" s="401"/>
      <c r="OQA1867" s="401"/>
      <c r="OQB1867" s="401"/>
      <c r="OQC1867" s="401"/>
      <c r="OQD1867" s="401"/>
      <c r="OQE1867" s="401"/>
      <c r="OQF1867" s="401"/>
      <c r="OQG1867" s="401"/>
      <c r="OQH1867" s="401"/>
      <c r="OQI1867" s="401"/>
      <c r="OQJ1867" s="401"/>
      <c r="OQK1867" s="401"/>
      <c r="OQL1867" s="401"/>
      <c r="OQM1867" s="401"/>
      <c r="OQN1867" s="401"/>
      <c r="OQO1867" s="401"/>
      <c r="OQP1867" s="401"/>
      <c r="OQQ1867" s="401"/>
      <c r="OQR1867" s="401"/>
      <c r="OQS1867" s="401"/>
      <c r="OQT1867" s="401"/>
      <c r="OQU1867" s="401"/>
      <c r="OQV1867" s="401"/>
      <c r="OQW1867" s="401"/>
      <c r="OQX1867" s="401"/>
      <c r="OQY1867" s="401"/>
      <c r="OQZ1867" s="401"/>
      <c r="ORA1867" s="401"/>
      <c r="ORB1867" s="401"/>
      <c r="ORC1867" s="401"/>
      <c r="ORD1867" s="401"/>
      <c r="ORE1867" s="401"/>
      <c r="ORF1867" s="401"/>
      <c r="ORG1867" s="401"/>
      <c r="ORH1867" s="401"/>
      <c r="ORI1867" s="401"/>
      <c r="ORJ1867" s="401"/>
      <c r="ORK1867" s="401"/>
      <c r="ORL1867" s="401"/>
      <c r="ORM1867" s="401"/>
      <c r="ORN1867" s="401"/>
      <c r="ORO1867" s="401"/>
      <c r="ORP1867" s="401"/>
      <c r="ORQ1867" s="401"/>
      <c r="ORR1867" s="401"/>
      <c r="ORS1867" s="401"/>
      <c r="ORT1867" s="401"/>
      <c r="ORU1867" s="401"/>
      <c r="ORV1867" s="401"/>
      <c r="ORW1867" s="401"/>
      <c r="ORX1867" s="401"/>
      <c r="ORY1867" s="401"/>
      <c r="ORZ1867" s="401"/>
      <c r="OSA1867" s="401"/>
      <c r="OSB1867" s="401"/>
      <c r="OSC1867" s="401"/>
      <c r="OSD1867" s="401"/>
      <c r="OSE1867" s="401"/>
      <c r="OSF1867" s="401"/>
      <c r="OSG1867" s="401"/>
      <c r="OSH1867" s="401"/>
      <c r="OSI1867" s="401"/>
      <c r="OSJ1867" s="401"/>
      <c r="OSK1867" s="401"/>
      <c r="OSL1867" s="401"/>
      <c r="OSM1867" s="401"/>
      <c r="OSN1867" s="401"/>
      <c r="OSO1867" s="401"/>
      <c r="OSP1867" s="401"/>
      <c r="OSQ1867" s="401"/>
      <c r="OSR1867" s="401"/>
      <c r="OSS1867" s="401"/>
      <c r="OST1867" s="401"/>
      <c r="OSU1867" s="401"/>
      <c r="OSV1867" s="401"/>
      <c r="OSW1867" s="401"/>
      <c r="OSX1867" s="401"/>
      <c r="OSY1867" s="401"/>
      <c r="OSZ1867" s="401"/>
      <c r="OTA1867" s="401"/>
      <c r="OTB1867" s="401"/>
      <c r="OTC1867" s="401"/>
      <c r="OTD1867" s="401"/>
      <c r="OTE1867" s="401"/>
      <c r="OTF1867" s="401"/>
      <c r="OTG1867" s="401"/>
      <c r="OTH1867" s="401"/>
      <c r="OTI1867" s="401"/>
      <c r="OTJ1867" s="401"/>
      <c r="OTK1867" s="401"/>
      <c r="OTL1867" s="401"/>
      <c r="OTM1867" s="401"/>
      <c r="OTN1867" s="401"/>
      <c r="OTO1867" s="401"/>
      <c r="OTP1867" s="401"/>
      <c r="OTQ1867" s="401"/>
      <c r="OTR1867" s="401"/>
      <c r="OTS1867" s="401"/>
      <c r="OTT1867" s="401"/>
      <c r="OTU1867" s="401"/>
      <c r="OTV1867" s="401"/>
      <c r="OTW1867" s="401"/>
      <c r="OTX1867" s="401"/>
      <c r="OTY1867" s="401"/>
      <c r="OTZ1867" s="401"/>
      <c r="OUA1867" s="401"/>
      <c r="OUB1867" s="401"/>
      <c r="OUC1867" s="401"/>
      <c r="OUD1867" s="401"/>
      <c r="OUE1867" s="401"/>
      <c r="OUF1867" s="401"/>
      <c r="OUG1867" s="401"/>
      <c r="OUH1867" s="401"/>
      <c r="OUI1867" s="401"/>
      <c r="OUJ1867" s="401"/>
      <c r="OUK1867" s="401"/>
      <c r="OUL1867" s="401"/>
      <c r="OUM1867" s="401"/>
      <c r="OUN1867" s="401"/>
      <c r="OUO1867" s="401"/>
      <c r="OUP1867" s="401"/>
      <c r="OUQ1867" s="401"/>
      <c r="OUR1867" s="401"/>
      <c r="OUS1867" s="401"/>
      <c r="OUT1867" s="401"/>
      <c r="OUU1867" s="401"/>
      <c r="OUV1867" s="401"/>
      <c r="OUW1867" s="401"/>
      <c r="OUX1867" s="401"/>
      <c r="OUY1867" s="401"/>
      <c r="OUZ1867" s="401"/>
      <c r="OVA1867" s="401"/>
      <c r="OVB1867" s="401"/>
      <c r="OVC1867" s="401"/>
      <c r="OVD1867" s="401"/>
      <c r="OVE1867" s="401"/>
      <c r="OVF1867" s="401"/>
      <c r="OVG1867" s="401"/>
      <c r="OVH1867" s="401"/>
      <c r="OVI1867" s="401"/>
      <c r="OVJ1867" s="401"/>
      <c r="OVK1867" s="401"/>
      <c r="OVL1867" s="401"/>
      <c r="OVM1867" s="401"/>
      <c r="OVN1867" s="401"/>
      <c r="OVO1867" s="401"/>
      <c r="OVP1867" s="401"/>
      <c r="OVQ1867" s="401"/>
      <c r="OVR1867" s="401"/>
      <c r="OVS1867" s="401"/>
      <c r="OVT1867" s="401"/>
      <c r="OVU1867" s="401"/>
      <c r="OVV1867" s="401"/>
      <c r="OVW1867" s="401"/>
      <c r="OVX1867" s="401"/>
      <c r="OVY1867" s="401"/>
      <c r="OVZ1867" s="401"/>
      <c r="OWA1867" s="401"/>
      <c r="OWB1867" s="401"/>
      <c r="OWC1867" s="401"/>
      <c r="OWD1867" s="401"/>
      <c r="OWE1867" s="401"/>
      <c r="OWF1867" s="401"/>
      <c r="OWG1867" s="401"/>
      <c r="OWH1867" s="401"/>
      <c r="OWI1867" s="401"/>
      <c r="OWJ1867" s="401"/>
      <c r="OWK1867" s="401"/>
      <c r="OWL1867" s="401"/>
      <c r="OWM1867" s="401"/>
      <c r="OWN1867" s="401"/>
      <c r="OWO1867" s="401"/>
      <c r="OWP1867" s="401"/>
      <c r="OWQ1867" s="401"/>
      <c r="OWR1867" s="401"/>
      <c r="OWS1867" s="401"/>
      <c r="OWT1867" s="401"/>
      <c r="OWU1867" s="401"/>
      <c r="OWV1867" s="401"/>
      <c r="OWW1867" s="401"/>
      <c r="OWX1867" s="401"/>
      <c r="OWY1867" s="401"/>
      <c r="OWZ1867" s="401"/>
      <c r="OXA1867" s="401"/>
      <c r="OXB1867" s="401"/>
      <c r="OXC1867" s="401"/>
      <c r="OXD1867" s="401"/>
      <c r="OXE1867" s="401"/>
      <c r="OXF1867" s="401"/>
      <c r="OXG1867" s="401"/>
      <c r="OXH1867" s="401"/>
      <c r="OXI1867" s="401"/>
      <c r="OXJ1867" s="401"/>
      <c r="OXK1867" s="401"/>
      <c r="OXL1867" s="401"/>
      <c r="OXM1867" s="401"/>
      <c r="OXN1867" s="401"/>
      <c r="OXO1867" s="401"/>
      <c r="OXP1867" s="401"/>
      <c r="OXQ1867" s="401"/>
      <c r="OXR1867" s="401"/>
      <c r="OXS1867" s="401"/>
      <c r="OXT1867" s="401"/>
      <c r="OXU1867" s="401"/>
      <c r="OXV1867" s="401"/>
      <c r="OXW1867" s="401"/>
      <c r="OXX1867" s="401"/>
      <c r="OXY1867" s="401"/>
      <c r="OXZ1867" s="401"/>
      <c r="OYA1867" s="401"/>
      <c r="OYB1867" s="401"/>
      <c r="OYC1867" s="401"/>
      <c r="OYD1867" s="401"/>
      <c r="OYE1867" s="401"/>
      <c r="OYF1867" s="401"/>
      <c r="OYG1867" s="401"/>
      <c r="OYH1867" s="401"/>
      <c r="OYI1867" s="401"/>
      <c r="OYJ1867" s="401"/>
      <c r="OYK1867" s="401"/>
      <c r="OYL1867" s="401"/>
      <c r="OYM1867" s="401"/>
      <c r="OYN1867" s="401"/>
      <c r="OYO1867" s="401"/>
      <c r="OYP1867" s="401"/>
      <c r="OYQ1867" s="401"/>
      <c r="OYR1867" s="401"/>
      <c r="OYS1867" s="401"/>
      <c r="OYT1867" s="401"/>
      <c r="OYU1867" s="401"/>
      <c r="OYV1867" s="401"/>
      <c r="OYW1867" s="401"/>
      <c r="OYX1867" s="401"/>
      <c r="OYY1867" s="401"/>
      <c r="OYZ1867" s="401"/>
      <c r="OZA1867" s="401"/>
      <c r="OZB1867" s="401"/>
      <c r="OZC1867" s="401"/>
      <c r="OZD1867" s="401"/>
      <c r="OZE1867" s="401"/>
      <c r="OZF1867" s="401"/>
      <c r="OZG1867" s="401"/>
      <c r="OZH1867" s="401"/>
      <c r="OZI1867" s="401"/>
      <c r="OZJ1867" s="401"/>
      <c r="OZK1867" s="401"/>
      <c r="OZL1867" s="401"/>
      <c r="OZM1867" s="401"/>
      <c r="OZN1867" s="401"/>
      <c r="OZO1867" s="401"/>
      <c r="OZP1867" s="401"/>
      <c r="OZQ1867" s="401"/>
      <c r="OZR1867" s="401"/>
      <c r="OZS1867" s="401"/>
      <c r="OZT1867" s="401"/>
      <c r="OZU1867" s="401"/>
      <c r="OZV1867" s="401"/>
      <c r="OZW1867" s="401"/>
      <c r="OZX1867" s="401"/>
      <c r="OZY1867" s="401"/>
      <c r="OZZ1867" s="401"/>
      <c r="PAA1867" s="401"/>
      <c r="PAB1867" s="401"/>
      <c r="PAC1867" s="401"/>
      <c r="PAD1867" s="401"/>
      <c r="PAE1867" s="401"/>
      <c r="PAF1867" s="401"/>
      <c r="PAG1867" s="401"/>
      <c r="PAH1867" s="401"/>
      <c r="PAI1867" s="401"/>
      <c r="PAJ1867" s="401"/>
      <c r="PAK1867" s="401"/>
      <c r="PAL1867" s="401"/>
      <c r="PAM1867" s="401"/>
      <c r="PAN1867" s="401"/>
      <c r="PAO1867" s="401"/>
      <c r="PAP1867" s="401"/>
      <c r="PAQ1867" s="401"/>
      <c r="PAR1867" s="401"/>
      <c r="PAS1867" s="401"/>
      <c r="PAT1867" s="401"/>
      <c r="PAU1867" s="401"/>
      <c r="PAV1867" s="401"/>
      <c r="PAW1867" s="401"/>
      <c r="PAX1867" s="401"/>
      <c r="PAY1867" s="401"/>
      <c r="PAZ1867" s="401"/>
      <c r="PBA1867" s="401"/>
      <c r="PBB1867" s="401"/>
      <c r="PBC1867" s="401"/>
      <c r="PBD1867" s="401"/>
      <c r="PBE1867" s="401"/>
      <c r="PBF1867" s="401"/>
      <c r="PBG1867" s="401"/>
      <c r="PBH1867" s="401"/>
      <c r="PBI1867" s="401"/>
      <c r="PBJ1867" s="401"/>
      <c r="PBK1867" s="401"/>
      <c r="PBL1867" s="401"/>
      <c r="PBM1867" s="401"/>
      <c r="PBN1867" s="401"/>
      <c r="PBO1867" s="401"/>
      <c r="PBP1867" s="401"/>
      <c r="PBQ1867" s="401"/>
      <c r="PBR1867" s="401"/>
      <c r="PBS1867" s="401"/>
      <c r="PBT1867" s="401"/>
      <c r="PBU1867" s="401"/>
      <c r="PBV1867" s="401"/>
      <c r="PBW1867" s="401"/>
      <c r="PBX1867" s="401"/>
      <c r="PBY1867" s="401"/>
      <c r="PBZ1867" s="401"/>
      <c r="PCA1867" s="401"/>
      <c r="PCB1867" s="401"/>
      <c r="PCC1867" s="401"/>
      <c r="PCD1867" s="401"/>
      <c r="PCE1867" s="401"/>
      <c r="PCF1867" s="401"/>
      <c r="PCG1867" s="401"/>
      <c r="PCH1867" s="401"/>
      <c r="PCI1867" s="401"/>
      <c r="PCJ1867" s="401"/>
      <c r="PCK1867" s="401"/>
      <c r="PCL1867" s="401"/>
      <c r="PCM1867" s="401"/>
      <c r="PCN1867" s="401"/>
      <c r="PCO1867" s="401"/>
      <c r="PCP1867" s="401"/>
      <c r="PCQ1867" s="401"/>
      <c r="PCR1867" s="401"/>
      <c r="PCS1867" s="401"/>
      <c r="PCT1867" s="401"/>
      <c r="PCU1867" s="401"/>
      <c r="PCV1867" s="401"/>
      <c r="PCW1867" s="401"/>
      <c r="PCX1867" s="401"/>
      <c r="PCY1867" s="401"/>
      <c r="PCZ1867" s="401"/>
      <c r="PDA1867" s="401"/>
      <c r="PDB1867" s="401"/>
      <c r="PDC1867" s="401"/>
      <c r="PDD1867" s="401"/>
      <c r="PDE1867" s="401"/>
      <c r="PDF1867" s="401"/>
      <c r="PDG1867" s="401"/>
      <c r="PDH1867" s="401"/>
      <c r="PDI1867" s="401"/>
      <c r="PDJ1867" s="401"/>
      <c r="PDK1867" s="401"/>
      <c r="PDL1867" s="401"/>
      <c r="PDM1867" s="401"/>
      <c r="PDN1867" s="401"/>
      <c r="PDO1867" s="401"/>
      <c r="PDP1867" s="401"/>
      <c r="PDQ1867" s="401"/>
      <c r="PDR1867" s="401"/>
      <c r="PDS1867" s="401"/>
      <c r="PDT1867" s="401"/>
      <c r="PDU1867" s="401"/>
      <c r="PDV1867" s="401"/>
      <c r="PDW1867" s="401"/>
      <c r="PDX1867" s="401"/>
      <c r="PDY1867" s="401"/>
      <c r="PDZ1867" s="401"/>
      <c r="PEA1867" s="401"/>
      <c r="PEB1867" s="401"/>
      <c r="PEC1867" s="401"/>
      <c r="PED1867" s="401"/>
      <c r="PEE1867" s="401"/>
      <c r="PEF1867" s="401"/>
      <c r="PEG1867" s="401"/>
      <c r="PEH1867" s="401"/>
      <c r="PEI1867" s="401"/>
      <c r="PEJ1867" s="401"/>
      <c r="PEK1867" s="401"/>
      <c r="PEL1867" s="401"/>
      <c r="PEM1867" s="401"/>
      <c r="PEN1867" s="401"/>
      <c r="PEO1867" s="401"/>
      <c r="PEP1867" s="401"/>
      <c r="PEQ1867" s="401"/>
      <c r="PER1867" s="401"/>
      <c r="PES1867" s="401"/>
      <c r="PET1867" s="401"/>
      <c r="PEU1867" s="401"/>
      <c r="PEV1867" s="401"/>
      <c r="PEW1867" s="401"/>
      <c r="PEX1867" s="401"/>
      <c r="PEY1867" s="401"/>
      <c r="PEZ1867" s="401"/>
      <c r="PFA1867" s="401"/>
      <c r="PFB1867" s="401"/>
      <c r="PFC1867" s="401"/>
      <c r="PFD1867" s="401"/>
      <c r="PFE1867" s="401"/>
      <c r="PFF1867" s="401"/>
      <c r="PFG1867" s="401"/>
      <c r="PFH1867" s="401"/>
      <c r="PFI1867" s="401"/>
      <c r="PFJ1867" s="401"/>
      <c r="PFK1867" s="401"/>
      <c r="PFL1867" s="401"/>
      <c r="PFM1867" s="401"/>
      <c r="PFN1867" s="401"/>
      <c r="PFO1867" s="401"/>
      <c r="PFP1867" s="401"/>
      <c r="PFQ1867" s="401"/>
      <c r="PFR1867" s="401"/>
      <c r="PFS1867" s="401"/>
      <c r="PFT1867" s="401"/>
      <c r="PFU1867" s="401"/>
      <c r="PFV1867" s="401"/>
      <c r="PFW1867" s="401"/>
      <c r="PFX1867" s="401"/>
      <c r="PFY1867" s="401"/>
      <c r="PFZ1867" s="401"/>
      <c r="PGA1867" s="401"/>
      <c r="PGB1867" s="401"/>
      <c r="PGC1867" s="401"/>
      <c r="PGD1867" s="401"/>
      <c r="PGE1867" s="401"/>
      <c r="PGF1867" s="401"/>
      <c r="PGG1867" s="401"/>
      <c r="PGH1867" s="401"/>
      <c r="PGI1867" s="401"/>
      <c r="PGJ1867" s="401"/>
      <c r="PGK1867" s="401"/>
      <c r="PGL1867" s="401"/>
      <c r="PGM1867" s="401"/>
      <c r="PGN1867" s="401"/>
      <c r="PGO1867" s="401"/>
      <c r="PGP1867" s="401"/>
      <c r="PGQ1867" s="401"/>
      <c r="PGR1867" s="401"/>
      <c r="PGS1867" s="401"/>
      <c r="PGT1867" s="401"/>
      <c r="PGU1867" s="401"/>
      <c r="PGV1867" s="401"/>
      <c r="PGW1867" s="401"/>
      <c r="PGX1867" s="401"/>
      <c r="PGY1867" s="401"/>
      <c r="PGZ1867" s="401"/>
      <c r="PHA1867" s="401"/>
      <c r="PHB1867" s="401"/>
      <c r="PHC1867" s="401"/>
      <c r="PHD1867" s="401"/>
      <c r="PHE1867" s="401"/>
      <c r="PHF1867" s="401"/>
      <c r="PHG1867" s="401"/>
      <c r="PHH1867" s="401"/>
      <c r="PHI1867" s="401"/>
      <c r="PHJ1867" s="401"/>
      <c r="PHK1867" s="401"/>
      <c r="PHL1867" s="401"/>
      <c r="PHM1867" s="401"/>
      <c r="PHN1867" s="401"/>
      <c r="PHO1867" s="401"/>
      <c r="PHP1867" s="401"/>
      <c r="PHQ1867" s="401"/>
      <c r="PHR1867" s="401"/>
      <c r="PHS1867" s="401"/>
      <c r="PHT1867" s="401"/>
      <c r="PHU1867" s="401"/>
      <c r="PHV1867" s="401"/>
      <c r="PHW1867" s="401"/>
      <c r="PHX1867" s="401"/>
      <c r="PHY1867" s="401"/>
      <c r="PHZ1867" s="401"/>
      <c r="PIA1867" s="401"/>
      <c r="PIB1867" s="401"/>
      <c r="PIC1867" s="401"/>
      <c r="PID1867" s="401"/>
      <c r="PIE1867" s="401"/>
      <c r="PIF1867" s="401"/>
      <c r="PIG1867" s="401"/>
      <c r="PIH1867" s="401"/>
      <c r="PII1867" s="401"/>
      <c r="PIJ1867" s="401"/>
      <c r="PIK1867" s="401"/>
      <c r="PIL1867" s="401"/>
      <c r="PIM1867" s="401"/>
      <c r="PIN1867" s="401"/>
      <c r="PIO1867" s="401"/>
      <c r="PIP1867" s="401"/>
      <c r="PIQ1867" s="401"/>
      <c r="PIR1867" s="401"/>
      <c r="PIS1867" s="401"/>
      <c r="PIT1867" s="401"/>
      <c r="PIU1867" s="401"/>
      <c r="PIV1867" s="401"/>
      <c r="PIW1867" s="401"/>
      <c r="PIX1867" s="401"/>
      <c r="PIY1867" s="401"/>
      <c r="PIZ1867" s="401"/>
      <c r="PJA1867" s="401"/>
      <c r="PJB1867" s="401"/>
      <c r="PJC1867" s="401"/>
      <c r="PJD1867" s="401"/>
      <c r="PJE1867" s="401"/>
      <c r="PJF1867" s="401"/>
      <c r="PJG1867" s="401"/>
      <c r="PJH1867" s="401"/>
      <c r="PJI1867" s="401"/>
      <c r="PJJ1867" s="401"/>
      <c r="PJK1867" s="401"/>
      <c r="PJL1867" s="401"/>
      <c r="PJM1867" s="401"/>
      <c r="PJN1867" s="401"/>
      <c r="PJO1867" s="401"/>
      <c r="PJP1867" s="401"/>
      <c r="PJQ1867" s="401"/>
      <c r="PJR1867" s="401"/>
      <c r="PJS1867" s="401"/>
      <c r="PJT1867" s="401"/>
      <c r="PJU1867" s="401"/>
      <c r="PJV1867" s="401"/>
      <c r="PJW1867" s="401"/>
      <c r="PJX1867" s="401"/>
      <c r="PJY1867" s="401"/>
      <c r="PJZ1867" s="401"/>
      <c r="PKA1867" s="401"/>
      <c r="PKB1867" s="401"/>
      <c r="PKC1867" s="401"/>
      <c r="PKD1867" s="401"/>
      <c r="PKE1867" s="401"/>
      <c r="PKF1867" s="401"/>
      <c r="PKG1867" s="401"/>
      <c r="PKH1867" s="401"/>
      <c r="PKI1867" s="401"/>
      <c r="PKJ1867" s="401"/>
      <c r="PKK1867" s="401"/>
      <c r="PKL1867" s="401"/>
      <c r="PKM1867" s="401"/>
      <c r="PKN1867" s="401"/>
      <c r="PKO1867" s="401"/>
      <c r="PKP1867" s="401"/>
      <c r="PKQ1867" s="401"/>
      <c r="PKR1867" s="401"/>
      <c r="PKS1867" s="401"/>
      <c r="PKT1867" s="401"/>
      <c r="PKU1867" s="401"/>
      <c r="PKV1867" s="401"/>
      <c r="PKW1867" s="401"/>
      <c r="PKX1867" s="401"/>
      <c r="PKY1867" s="401"/>
      <c r="PKZ1867" s="401"/>
      <c r="PLA1867" s="401"/>
      <c r="PLB1867" s="401"/>
      <c r="PLC1867" s="401"/>
      <c r="PLD1867" s="401"/>
      <c r="PLE1867" s="401"/>
      <c r="PLF1867" s="401"/>
      <c r="PLG1867" s="401"/>
      <c r="PLH1867" s="401"/>
      <c r="PLI1867" s="401"/>
      <c r="PLJ1867" s="401"/>
      <c r="PLK1867" s="401"/>
      <c r="PLL1867" s="401"/>
      <c r="PLM1867" s="401"/>
      <c r="PLN1867" s="401"/>
      <c r="PLO1867" s="401"/>
      <c r="PLP1867" s="401"/>
      <c r="PLQ1867" s="401"/>
      <c r="PLR1867" s="401"/>
      <c r="PLS1867" s="401"/>
      <c r="PLT1867" s="401"/>
      <c r="PLU1867" s="401"/>
      <c r="PLV1867" s="401"/>
      <c r="PLW1867" s="401"/>
      <c r="PLX1867" s="401"/>
      <c r="PLY1867" s="401"/>
      <c r="PLZ1867" s="401"/>
      <c r="PMA1867" s="401"/>
      <c r="PMB1867" s="401"/>
      <c r="PMC1867" s="401"/>
      <c r="PMD1867" s="401"/>
      <c r="PME1867" s="401"/>
      <c r="PMF1867" s="401"/>
      <c r="PMG1867" s="401"/>
      <c r="PMH1867" s="401"/>
      <c r="PMI1867" s="401"/>
      <c r="PMJ1867" s="401"/>
      <c r="PMK1867" s="401"/>
      <c r="PML1867" s="401"/>
      <c r="PMM1867" s="401"/>
      <c r="PMN1867" s="401"/>
      <c r="PMO1867" s="401"/>
      <c r="PMP1867" s="401"/>
      <c r="PMQ1867" s="401"/>
      <c r="PMR1867" s="401"/>
      <c r="PMS1867" s="401"/>
      <c r="PMT1867" s="401"/>
      <c r="PMU1867" s="401"/>
      <c r="PMV1867" s="401"/>
      <c r="PMW1867" s="401"/>
      <c r="PMX1867" s="401"/>
      <c r="PMY1867" s="401"/>
      <c r="PMZ1867" s="401"/>
      <c r="PNA1867" s="401"/>
      <c r="PNB1867" s="401"/>
      <c r="PNC1867" s="401"/>
      <c r="PND1867" s="401"/>
      <c r="PNE1867" s="401"/>
      <c r="PNF1867" s="401"/>
      <c r="PNG1867" s="401"/>
      <c r="PNH1867" s="401"/>
      <c r="PNI1867" s="401"/>
      <c r="PNJ1867" s="401"/>
      <c r="PNK1867" s="401"/>
      <c r="PNL1867" s="401"/>
      <c r="PNM1867" s="401"/>
      <c r="PNN1867" s="401"/>
      <c r="PNO1867" s="401"/>
      <c r="PNP1867" s="401"/>
      <c r="PNQ1867" s="401"/>
      <c r="PNR1867" s="401"/>
      <c r="PNS1867" s="401"/>
      <c r="PNT1867" s="401"/>
      <c r="PNU1867" s="401"/>
      <c r="PNV1867" s="401"/>
      <c r="PNW1867" s="401"/>
      <c r="PNX1867" s="401"/>
      <c r="PNY1867" s="401"/>
      <c r="PNZ1867" s="401"/>
      <c r="POA1867" s="401"/>
      <c r="POB1867" s="401"/>
      <c r="POC1867" s="401"/>
      <c r="POD1867" s="401"/>
      <c r="POE1867" s="401"/>
      <c r="POF1867" s="401"/>
      <c r="POG1867" s="401"/>
      <c r="POH1867" s="401"/>
      <c r="POI1867" s="401"/>
      <c r="POJ1867" s="401"/>
      <c r="POK1867" s="401"/>
      <c r="POL1867" s="401"/>
      <c r="POM1867" s="401"/>
      <c r="PON1867" s="401"/>
      <c r="POO1867" s="401"/>
      <c r="POP1867" s="401"/>
      <c r="POQ1867" s="401"/>
      <c r="POR1867" s="401"/>
      <c r="POS1867" s="401"/>
      <c r="POT1867" s="401"/>
      <c r="POU1867" s="401"/>
      <c r="POV1867" s="401"/>
      <c r="POW1867" s="401"/>
      <c r="POX1867" s="401"/>
      <c r="POY1867" s="401"/>
      <c r="POZ1867" s="401"/>
      <c r="PPA1867" s="401"/>
      <c r="PPB1867" s="401"/>
      <c r="PPC1867" s="401"/>
      <c r="PPD1867" s="401"/>
      <c r="PPE1867" s="401"/>
      <c r="PPF1867" s="401"/>
      <c r="PPG1867" s="401"/>
      <c r="PPH1867" s="401"/>
      <c r="PPI1867" s="401"/>
      <c r="PPJ1867" s="401"/>
      <c r="PPK1867" s="401"/>
      <c r="PPL1867" s="401"/>
      <c r="PPM1867" s="401"/>
      <c r="PPN1867" s="401"/>
      <c r="PPO1867" s="401"/>
      <c r="PPP1867" s="401"/>
      <c r="PPQ1867" s="401"/>
      <c r="PPR1867" s="401"/>
      <c r="PPS1867" s="401"/>
      <c r="PPT1867" s="401"/>
      <c r="PPU1867" s="401"/>
      <c r="PPV1867" s="401"/>
      <c r="PPW1867" s="401"/>
      <c r="PPX1867" s="401"/>
      <c r="PPY1867" s="401"/>
      <c r="PPZ1867" s="401"/>
      <c r="PQA1867" s="401"/>
      <c r="PQB1867" s="401"/>
      <c r="PQC1867" s="401"/>
      <c r="PQD1867" s="401"/>
      <c r="PQE1867" s="401"/>
      <c r="PQF1867" s="401"/>
      <c r="PQG1867" s="401"/>
      <c r="PQH1867" s="401"/>
      <c r="PQI1867" s="401"/>
      <c r="PQJ1867" s="401"/>
      <c r="PQK1867" s="401"/>
      <c r="PQL1867" s="401"/>
      <c r="PQM1867" s="401"/>
      <c r="PQN1867" s="401"/>
      <c r="PQO1867" s="401"/>
      <c r="PQP1867" s="401"/>
      <c r="PQQ1867" s="401"/>
      <c r="PQR1867" s="401"/>
      <c r="PQS1867" s="401"/>
      <c r="PQT1867" s="401"/>
      <c r="PQU1867" s="401"/>
      <c r="PQV1867" s="401"/>
      <c r="PQW1867" s="401"/>
      <c r="PQX1867" s="401"/>
      <c r="PQY1867" s="401"/>
      <c r="PQZ1867" s="401"/>
      <c r="PRA1867" s="401"/>
      <c r="PRB1867" s="401"/>
      <c r="PRC1867" s="401"/>
      <c r="PRD1867" s="401"/>
      <c r="PRE1867" s="401"/>
      <c r="PRF1867" s="401"/>
      <c r="PRG1867" s="401"/>
      <c r="PRH1867" s="401"/>
      <c r="PRI1867" s="401"/>
      <c r="PRJ1867" s="401"/>
      <c r="PRK1867" s="401"/>
      <c r="PRL1867" s="401"/>
      <c r="PRM1867" s="401"/>
      <c r="PRN1867" s="401"/>
      <c r="PRO1867" s="401"/>
      <c r="PRP1867" s="401"/>
      <c r="PRQ1867" s="401"/>
      <c r="PRR1867" s="401"/>
      <c r="PRS1867" s="401"/>
      <c r="PRT1867" s="401"/>
      <c r="PRU1867" s="401"/>
      <c r="PRV1867" s="401"/>
      <c r="PRW1867" s="401"/>
      <c r="PRX1867" s="401"/>
      <c r="PRY1867" s="401"/>
      <c r="PRZ1867" s="401"/>
      <c r="PSA1867" s="401"/>
      <c r="PSB1867" s="401"/>
      <c r="PSC1867" s="401"/>
      <c r="PSD1867" s="401"/>
      <c r="PSE1867" s="401"/>
      <c r="PSF1867" s="401"/>
      <c r="PSG1867" s="401"/>
      <c r="PSH1867" s="401"/>
      <c r="PSI1867" s="401"/>
      <c r="PSJ1867" s="401"/>
      <c r="PSK1867" s="401"/>
      <c r="PSL1867" s="401"/>
      <c r="PSM1867" s="401"/>
      <c r="PSN1867" s="401"/>
      <c r="PSO1867" s="401"/>
      <c r="PSP1867" s="401"/>
      <c r="PSQ1867" s="401"/>
      <c r="PSR1867" s="401"/>
      <c r="PSS1867" s="401"/>
      <c r="PST1867" s="401"/>
      <c r="PSU1867" s="401"/>
      <c r="PSV1867" s="401"/>
      <c r="PSW1867" s="401"/>
      <c r="PSX1867" s="401"/>
      <c r="PSY1867" s="401"/>
      <c r="PSZ1867" s="401"/>
      <c r="PTA1867" s="401"/>
      <c r="PTB1867" s="401"/>
      <c r="PTC1867" s="401"/>
      <c r="PTD1867" s="401"/>
      <c r="PTE1867" s="401"/>
      <c r="PTF1867" s="401"/>
      <c r="PTG1867" s="401"/>
      <c r="PTH1867" s="401"/>
      <c r="PTI1867" s="401"/>
      <c r="PTJ1867" s="401"/>
      <c r="PTK1867" s="401"/>
      <c r="PTL1867" s="401"/>
      <c r="PTM1867" s="401"/>
      <c r="PTN1867" s="401"/>
      <c r="PTO1867" s="401"/>
      <c r="PTP1867" s="401"/>
      <c r="PTQ1867" s="401"/>
      <c r="PTR1867" s="401"/>
      <c r="PTS1867" s="401"/>
      <c r="PTT1867" s="401"/>
      <c r="PTU1867" s="401"/>
      <c r="PTV1867" s="401"/>
      <c r="PTW1867" s="401"/>
      <c r="PTX1867" s="401"/>
      <c r="PTY1867" s="401"/>
      <c r="PTZ1867" s="401"/>
      <c r="PUA1867" s="401"/>
      <c r="PUB1867" s="401"/>
      <c r="PUC1867" s="401"/>
      <c r="PUD1867" s="401"/>
      <c r="PUE1867" s="401"/>
      <c r="PUF1867" s="401"/>
      <c r="PUG1867" s="401"/>
      <c r="PUH1867" s="401"/>
      <c r="PUI1867" s="401"/>
      <c r="PUJ1867" s="401"/>
      <c r="PUK1867" s="401"/>
      <c r="PUL1867" s="401"/>
      <c r="PUM1867" s="401"/>
      <c r="PUN1867" s="401"/>
      <c r="PUO1867" s="401"/>
      <c r="PUP1867" s="401"/>
      <c r="PUQ1867" s="401"/>
      <c r="PUR1867" s="401"/>
      <c r="PUS1867" s="401"/>
      <c r="PUT1867" s="401"/>
      <c r="PUU1867" s="401"/>
      <c r="PUV1867" s="401"/>
      <c r="PUW1867" s="401"/>
      <c r="PUX1867" s="401"/>
      <c r="PUY1867" s="401"/>
      <c r="PUZ1867" s="401"/>
      <c r="PVA1867" s="401"/>
      <c r="PVB1867" s="401"/>
      <c r="PVC1867" s="401"/>
      <c r="PVD1867" s="401"/>
      <c r="PVE1867" s="401"/>
      <c r="PVF1867" s="401"/>
      <c r="PVG1867" s="401"/>
      <c r="PVH1867" s="401"/>
      <c r="PVI1867" s="401"/>
      <c r="PVJ1867" s="401"/>
      <c r="PVK1867" s="401"/>
      <c r="PVL1867" s="401"/>
      <c r="PVM1867" s="401"/>
      <c r="PVN1867" s="401"/>
      <c r="PVO1867" s="401"/>
      <c r="PVP1867" s="401"/>
      <c r="PVQ1867" s="401"/>
      <c r="PVR1867" s="401"/>
      <c r="PVS1867" s="401"/>
      <c r="PVT1867" s="401"/>
      <c r="PVU1867" s="401"/>
      <c r="PVV1867" s="401"/>
      <c r="PVW1867" s="401"/>
      <c r="PVX1867" s="401"/>
      <c r="PVY1867" s="401"/>
      <c r="PVZ1867" s="401"/>
      <c r="PWA1867" s="401"/>
      <c r="PWB1867" s="401"/>
      <c r="PWC1867" s="401"/>
      <c r="PWD1867" s="401"/>
      <c r="PWE1867" s="401"/>
      <c r="PWF1867" s="401"/>
      <c r="PWG1867" s="401"/>
      <c r="PWH1867" s="401"/>
      <c r="PWI1867" s="401"/>
      <c r="PWJ1867" s="401"/>
      <c r="PWK1867" s="401"/>
      <c r="PWL1867" s="401"/>
      <c r="PWM1867" s="401"/>
      <c r="PWN1867" s="401"/>
      <c r="PWO1867" s="401"/>
      <c r="PWP1867" s="401"/>
      <c r="PWQ1867" s="401"/>
      <c r="PWR1867" s="401"/>
      <c r="PWS1867" s="401"/>
      <c r="PWT1867" s="401"/>
      <c r="PWU1867" s="401"/>
      <c r="PWV1867" s="401"/>
      <c r="PWW1867" s="401"/>
      <c r="PWX1867" s="401"/>
      <c r="PWY1867" s="401"/>
      <c r="PWZ1867" s="401"/>
      <c r="PXA1867" s="401"/>
      <c r="PXB1867" s="401"/>
      <c r="PXC1867" s="401"/>
      <c r="PXD1867" s="401"/>
      <c r="PXE1867" s="401"/>
      <c r="PXF1867" s="401"/>
      <c r="PXG1867" s="401"/>
      <c r="PXH1867" s="401"/>
      <c r="PXI1867" s="401"/>
      <c r="PXJ1867" s="401"/>
      <c r="PXK1867" s="401"/>
      <c r="PXL1867" s="401"/>
      <c r="PXM1867" s="401"/>
      <c r="PXN1867" s="401"/>
      <c r="PXO1867" s="401"/>
      <c r="PXP1867" s="401"/>
      <c r="PXQ1867" s="401"/>
      <c r="PXR1867" s="401"/>
      <c r="PXS1867" s="401"/>
      <c r="PXT1867" s="401"/>
      <c r="PXU1867" s="401"/>
      <c r="PXV1867" s="401"/>
      <c r="PXW1867" s="401"/>
      <c r="PXX1867" s="401"/>
      <c r="PXY1867" s="401"/>
      <c r="PXZ1867" s="401"/>
      <c r="PYA1867" s="401"/>
      <c r="PYB1867" s="401"/>
      <c r="PYC1867" s="401"/>
      <c r="PYD1867" s="401"/>
      <c r="PYE1867" s="401"/>
      <c r="PYF1867" s="401"/>
      <c r="PYG1867" s="401"/>
      <c r="PYH1867" s="401"/>
      <c r="PYI1867" s="401"/>
      <c r="PYJ1867" s="401"/>
      <c r="PYK1867" s="401"/>
      <c r="PYL1867" s="401"/>
      <c r="PYM1867" s="401"/>
      <c r="PYN1867" s="401"/>
      <c r="PYO1867" s="401"/>
      <c r="PYP1867" s="401"/>
      <c r="PYQ1867" s="401"/>
      <c r="PYR1867" s="401"/>
      <c r="PYS1867" s="401"/>
      <c r="PYT1867" s="401"/>
      <c r="PYU1867" s="401"/>
      <c r="PYV1867" s="401"/>
      <c r="PYW1867" s="401"/>
      <c r="PYX1867" s="401"/>
      <c r="PYY1867" s="401"/>
      <c r="PYZ1867" s="401"/>
      <c r="PZA1867" s="401"/>
      <c r="PZB1867" s="401"/>
      <c r="PZC1867" s="401"/>
      <c r="PZD1867" s="401"/>
      <c r="PZE1867" s="401"/>
      <c r="PZF1867" s="401"/>
      <c r="PZG1867" s="401"/>
      <c r="PZH1867" s="401"/>
      <c r="PZI1867" s="401"/>
      <c r="PZJ1867" s="401"/>
      <c r="PZK1867" s="401"/>
      <c r="PZL1867" s="401"/>
      <c r="PZM1867" s="401"/>
      <c r="PZN1867" s="401"/>
      <c r="PZO1867" s="401"/>
      <c r="PZP1867" s="401"/>
      <c r="PZQ1867" s="401"/>
      <c r="PZR1867" s="401"/>
      <c r="PZS1867" s="401"/>
      <c r="PZT1867" s="401"/>
      <c r="PZU1867" s="401"/>
      <c r="PZV1867" s="401"/>
      <c r="PZW1867" s="401"/>
      <c r="PZX1867" s="401"/>
      <c r="PZY1867" s="401"/>
      <c r="PZZ1867" s="401"/>
      <c r="QAA1867" s="401"/>
      <c r="QAB1867" s="401"/>
      <c r="QAC1867" s="401"/>
      <c r="QAD1867" s="401"/>
      <c r="QAE1867" s="401"/>
      <c r="QAF1867" s="401"/>
      <c r="QAG1867" s="401"/>
      <c r="QAH1867" s="401"/>
      <c r="QAI1867" s="401"/>
      <c r="QAJ1867" s="401"/>
      <c r="QAK1867" s="401"/>
      <c r="QAL1867" s="401"/>
      <c r="QAM1867" s="401"/>
      <c r="QAN1867" s="401"/>
      <c r="QAO1867" s="401"/>
      <c r="QAP1867" s="401"/>
      <c r="QAQ1867" s="401"/>
      <c r="QAR1867" s="401"/>
      <c r="QAS1867" s="401"/>
      <c r="QAT1867" s="401"/>
      <c r="QAU1867" s="401"/>
      <c r="QAV1867" s="401"/>
      <c r="QAW1867" s="401"/>
      <c r="QAX1867" s="401"/>
      <c r="QAY1867" s="401"/>
      <c r="QAZ1867" s="401"/>
      <c r="QBA1867" s="401"/>
      <c r="QBB1867" s="401"/>
      <c r="QBC1867" s="401"/>
      <c r="QBD1867" s="401"/>
      <c r="QBE1867" s="401"/>
      <c r="QBF1867" s="401"/>
      <c r="QBG1867" s="401"/>
      <c r="QBH1867" s="401"/>
      <c r="QBI1867" s="401"/>
      <c r="QBJ1867" s="401"/>
      <c r="QBK1867" s="401"/>
      <c r="QBL1867" s="401"/>
      <c r="QBM1867" s="401"/>
      <c r="QBN1867" s="401"/>
      <c r="QBO1867" s="401"/>
      <c r="QBP1867" s="401"/>
      <c r="QBQ1867" s="401"/>
      <c r="QBR1867" s="401"/>
      <c r="QBS1867" s="401"/>
      <c r="QBT1867" s="401"/>
      <c r="QBU1867" s="401"/>
      <c r="QBV1867" s="401"/>
      <c r="QBW1867" s="401"/>
      <c r="QBX1867" s="401"/>
      <c r="QBY1867" s="401"/>
      <c r="QBZ1867" s="401"/>
      <c r="QCA1867" s="401"/>
      <c r="QCB1867" s="401"/>
      <c r="QCC1867" s="401"/>
      <c r="QCD1867" s="401"/>
      <c r="QCE1867" s="401"/>
      <c r="QCF1867" s="401"/>
      <c r="QCG1867" s="401"/>
      <c r="QCH1867" s="401"/>
      <c r="QCI1867" s="401"/>
      <c r="QCJ1867" s="401"/>
      <c r="QCK1867" s="401"/>
      <c r="QCL1867" s="401"/>
      <c r="QCM1867" s="401"/>
      <c r="QCN1867" s="401"/>
      <c r="QCO1867" s="401"/>
      <c r="QCP1867" s="401"/>
      <c r="QCQ1867" s="401"/>
      <c r="QCR1867" s="401"/>
      <c r="QCS1867" s="401"/>
      <c r="QCT1867" s="401"/>
      <c r="QCU1867" s="401"/>
      <c r="QCV1867" s="401"/>
      <c r="QCW1867" s="401"/>
      <c r="QCX1867" s="401"/>
      <c r="QCY1867" s="401"/>
      <c r="QCZ1867" s="401"/>
      <c r="QDA1867" s="401"/>
      <c r="QDB1867" s="401"/>
      <c r="QDC1867" s="401"/>
      <c r="QDD1867" s="401"/>
      <c r="QDE1867" s="401"/>
      <c r="QDF1867" s="401"/>
      <c r="QDG1867" s="401"/>
      <c r="QDH1867" s="401"/>
      <c r="QDI1867" s="401"/>
      <c r="QDJ1867" s="401"/>
      <c r="QDK1867" s="401"/>
      <c r="QDL1867" s="401"/>
      <c r="QDM1867" s="401"/>
      <c r="QDN1867" s="401"/>
      <c r="QDO1867" s="401"/>
      <c r="QDP1867" s="401"/>
      <c r="QDQ1867" s="401"/>
      <c r="QDR1867" s="401"/>
      <c r="QDS1867" s="401"/>
      <c r="QDT1867" s="401"/>
      <c r="QDU1867" s="401"/>
      <c r="QDV1867" s="401"/>
      <c r="QDW1867" s="401"/>
      <c r="QDX1867" s="401"/>
      <c r="QDY1867" s="401"/>
      <c r="QDZ1867" s="401"/>
      <c r="QEA1867" s="401"/>
      <c r="QEB1867" s="401"/>
      <c r="QEC1867" s="401"/>
      <c r="QED1867" s="401"/>
      <c r="QEE1867" s="401"/>
      <c r="QEF1867" s="401"/>
      <c r="QEG1867" s="401"/>
      <c r="QEH1867" s="401"/>
      <c r="QEI1867" s="401"/>
      <c r="QEJ1867" s="401"/>
      <c r="QEK1867" s="401"/>
      <c r="QEL1867" s="401"/>
      <c r="QEM1867" s="401"/>
      <c r="QEN1867" s="401"/>
      <c r="QEO1867" s="401"/>
      <c r="QEP1867" s="401"/>
      <c r="QEQ1867" s="401"/>
      <c r="QER1867" s="401"/>
      <c r="QES1867" s="401"/>
      <c r="QET1867" s="401"/>
      <c r="QEU1867" s="401"/>
      <c r="QEV1867" s="401"/>
      <c r="QEW1867" s="401"/>
      <c r="QEX1867" s="401"/>
      <c r="QEY1867" s="401"/>
      <c r="QEZ1867" s="401"/>
      <c r="QFA1867" s="401"/>
      <c r="QFB1867" s="401"/>
      <c r="QFC1867" s="401"/>
      <c r="QFD1867" s="401"/>
      <c r="QFE1867" s="401"/>
      <c r="QFF1867" s="401"/>
      <c r="QFG1867" s="401"/>
      <c r="QFH1867" s="401"/>
      <c r="QFI1867" s="401"/>
      <c r="QFJ1867" s="401"/>
      <c r="QFK1867" s="401"/>
      <c r="QFL1867" s="401"/>
      <c r="QFM1867" s="401"/>
      <c r="QFN1867" s="401"/>
      <c r="QFO1867" s="401"/>
      <c r="QFP1867" s="401"/>
      <c r="QFQ1867" s="401"/>
      <c r="QFR1867" s="401"/>
      <c r="QFS1867" s="401"/>
      <c r="QFT1867" s="401"/>
      <c r="QFU1867" s="401"/>
      <c r="QFV1867" s="401"/>
      <c r="QFW1867" s="401"/>
      <c r="QFX1867" s="401"/>
      <c r="QFY1867" s="401"/>
      <c r="QFZ1867" s="401"/>
      <c r="QGA1867" s="401"/>
      <c r="QGB1867" s="401"/>
      <c r="QGC1867" s="401"/>
      <c r="QGD1867" s="401"/>
      <c r="QGE1867" s="401"/>
      <c r="QGF1867" s="401"/>
      <c r="QGG1867" s="401"/>
      <c r="QGH1867" s="401"/>
      <c r="QGI1867" s="401"/>
      <c r="QGJ1867" s="401"/>
      <c r="QGK1867" s="401"/>
      <c r="QGL1867" s="401"/>
      <c r="QGM1867" s="401"/>
      <c r="QGN1867" s="401"/>
      <c r="QGO1867" s="401"/>
      <c r="QGP1867" s="401"/>
      <c r="QGQ1867" s="401"/>
      <c r="QGR1867" s="401"/>
      <c r="QGS1867" s="401"/>
      <c r="QGT1867" s="401"/>
      <c r="QGU1867" s="401"/>
      <c r="QGV1867" s="401"/>
      <c r="QGW1867" s="401"/>
      <c r="QGX1867" s="401"/>
      <c r="QGY1867" s="401"/>
      <c r="QGZ1867" s="401"/>
      <c r="QHA1867" s="401"/>
      <c r="QHB1867" s="401"/>
      <c r="QHC1867" s="401"/>
      <c r="QHD1867" s="401"/>
      <c r="QHE1867" s="401"/>
      <c r="QHF1867" s="401"/>
      <c r="QHG1867" s="401"/>
      <c r="QHH1867" s="401"/>
      <c r="QHI1867" s="401"/>
      <c r="QHJ1867" s="401"/>
      <c r="QHK1867" s="401"/>
      <c r="QHL1867" s="401"/>
      <c r="QHM1867" s="401"/>
      <c r="QHN1867" s="401"/>
      <c r="QHO1867" s="401"/>
      <c r="QHP1867" s="401"/>
      <c r="QHQ1867" s="401"/>
      <c r="QHR1867" s="401"/>
      <c r="QHS1867" s="401"/>
      <c r="QHT1867" s="401"/>
      <c r="QHU1867" s="401"/>
      <c r="QHV1867" s="401"/>
      <c r="QHW1867" s="401"/>
      <c r="QHX1867" s="401"/>
      <c r="QHY1867" s="401"/>
      <c r="QHZ1867" s="401"/>
      <c r="QIA1867" s="401"/>
      <c r="QIB1867" s="401"/>
      <c r="QIC1867" s="401"/>
      <c r="QID1867" s="401"/>
      <c r="QIE1867" s="401"/>
      <c r="QIF1867" s="401"/>
      <c r="QIG1867" s="401"/>
      <c r="QIH1867" s="401"/>
      <c r="QII1867" s="401"/>
      <c r="QIJ1867" s="401"/>
      <c r="QIK1867" s="401"/>
      <c r="QIL1867" s="401"/>
      <c r="QIM1867" s="401"/>
      <c r="QIN1867" s="401"/>
      <c r="QIO1867" s="401"/>
      <c r="QIP1867" s="401"/>
      <c r="QIQ1867" s="401"/>
      <c r="QIR1867" s="401"/>
      <c r="QIS1867" s="401"/>
      <c r="QIT1867" s="401"/>
      <c r="QIU1867" s="401"/>
      <c r="QIV1867" s="401"/>
      <c r="QIW1867" s="401"/>
      <c r="QIX1867" s="401"/>
      <c r="QIY1867" s="401"/>
      <c r="QIZ1867" s="401"/>
      <c r="QJA1867" s="401"/>
      <c r="QJB1867" s="401"/>
      <c r="QJC1867" s="401"/>
      <c r="QJD1867" s="401"/>
      <c r="QJE1867" s="401"/>
      <c r="QJF1867" s="401"/>
      <c r="QJG1867" s="401"/>
      <c r="QJH1867" s="401"/>
      <c r="QJI1867" s="401"/>
      <c r="QJJ1867" s="401"/>
      <c r="QJK1867" s="401"/>
      <c r="QJL1867" s="401"/>
      <c r="QJM1867" s="401"/>
      <c r="QJN1867" s="401"/>
      <c r="QJO1867" s="401"/>
      <c r="QJP1867" s="401"/>
      <c r="QJQ1867" s="401"/>
      <c r="QJR1867" s="401"/>
      <c r="QJS1867" s="401"/>
      <c r="QJT1867" s="401"/>
      <c r="QJU1867" s="401"/>
      <c r="QJV1867" s="401"/>
      <c r="QJW1867" s="401"/>
      <c r="QJX1867" s="401"/>
      <c r="QJY1867" s="401"/>
      <c r="QJZ1867" s="401"/>
      <c r="QKA1867" s="401"/>
      <c r="QKB1867" s="401"/>
      <c r="QKC1867" s="401"/>
      <c r="QKD1867" s="401"/>
      <c r="QKE1867" s="401"/>
      <c r="QKF1867" s="401"/>
      <c r="QKG1867" s="401"/>
      <c r="QKH1867" s="401"/>
      <c r="QKI1867" s="401"/>
      <c r="QKJ1867" s="401"/>
      <c r="QKK1867" s="401"/>
      <c r="QKL1867" s="401"/>
      <c r="QKM1867" s="401"/>
      <c r="QKN1867" s="401"/>
      <c r="QKO1867" s="401"/>
      <c r="QKP1867" s="401"/>
      <c r="QKQ1867" s="401"/>
      <c r="QKR1867" s="401"/>
      <c r="QKS1867" s="401"/>
      <c r="QKT1867" s="401"/>
      <c r="QKU1867" s="401"/>
      <c r="QKV1867" s="401"/>
      <c r="QKW1867" s="401"/>
      <c r="QKX1867" s="401"/>
      <c r="QKY1867" s="401"/>
      <c r="QKZ1867" s="401"/>
      <c r="QLA1867" s="401"/>
      <c r="QLB1867" s="401"/>
      <c r="QLC1867" s="401"/>
      <c r="QLD1867" s="401"/>
      <c r="QLE1867" s="401"/>
      <c r="QLF1867" s="401"/>
      <c r="QLG1867" s="401"/>
      <c r="QLH1867" s="401"/>
      <c r="QLI1867" s="401"/>
      <c r="QLJ1867" s="401"/>
      <c r="QLK1867" s="401"/>
      <c r="QLL1867" s="401"/>
      <c r="QLM1867" s="401"/>
      <c r="QLN1867" s="401"/>
      <c r="QLO1867" s="401"/>
      <c r="QLP1867" s="401"/>
      <c r="QLQ1867" s="401"/>
      <c r="QLR1867" s="401"/>
      <c r="QLS1867" s="401"/>
      <c r="QLT1867" s="401"/>
      <c r="QLU1867" s="401"/>
      <c r="QLV1867" s="401"/>
      <c r="QLW1867" s="401"/>
      <c r="QLX1867" s="401"/>
      <c r="QLY1867" s="401"/>
      <c r="QLZ1867" s="401"/>
      <c r="QMA1867" s="401"/>
      <c r="QMB1867" s="401"/>
      <c r="QMC1867" s="401"/>
      <c r="QMD1867" s="401"/>
      <c r="QME1867" s="401"/>
      <c r="QMF1867" s="401"/>
      <c r="QMG1867" s="401"/>
      <c r="QMH1867" s="401"/>
      <c r="QMI1867" s="401"/>
      <c r="QMJ1867" s="401"/>
      <c r="QMK1867" s="401"/>
      <c r="QML1867" s="401"/>
      <c r="QMM1867" s="401"/>
      <c r="QMN1867" s="401"/>
      <c r="QMO1867" s="401"/>
      <c r="QMP1867" s="401"/>
      <c r="QMQ1867" s="401"/>
      <c r="QMR1867" s="401"/>
      <c r="QMS1867" s="401"/>
      <c r="QMT1867" s="401"/>
      <c r="QMU1867" s="401"/>
      <c r="QMV1867" s="401"/>
      <c r="QMW1867" s="401"/>
      <c r="QMX1867" s="401"/>
      <c r="QMY1867" s="401"/>
      <c r="QMZ1867" s="401"/>
      <c r="QNA1867" s="401"/>
      <c r="QNB1867" s="401"/>
      <c r="QNC1867" s="401"/>
      <c r="QND1867" s="401"/>
      <c r="QNE1867" s="401"/>
      <c r="QNF1867" s="401"/>
      <c r="QNG1867" s="401"/>
      <c r="QNH1867" s="401"/>
      <c r="QNI1867" s="401"/>
      <c r="QNJ1867" s="401"/>
      <c r="QNK1867" s="401"/>
      <c r="QNL1867" s="401"/>
      <c r="QNM1867" s="401"/>
      <c r="QNN1867" s="401"/>
      <c r="QNO1867" s="401"/>
      <c r="QNP1867" s="401"/>
      <c r="QNQ1867" s="401"/>
      <c r="QNR1867" s="401"/>
      <c r="QNS1867" s="401"/>
      <c r="QNT1867" s="401"/>
      <c r="QNU1867" s="401"/>
      <c r="QNV1867" s="401"/>
      <c r="QNW1867" s="401"/>
      <c r="QNX1867" s="401"/>
      <c r="QNY1867" s="401"/>
      <c r="QNZ1867" s="401"/>
      <c r="QOA1867" s="401"/>
      <c r="QOB1867" s="401"/>
      <c r="QOC1867" s="401"/>
      <c r="QOD1867" s="401"/>
      <c r="QOE1867" s="401"/>
      <c r="QOF1867" s="401"/>
      <c r="QOG1867" s="401"/>
      <c r="QOH1867" s="401"/>
      <c r="QOI1867" s="401"/>
      <c r="QOJ1867" s="401"/>
      <c r="QOK1867" s="401"/>
      <c r="QOL1867" s="401"/>
      <c r="QOM1867" s="401"/>
      <c r="QON1867" s="401"/>
      <c r="QOO1867" s="401"/>
      <c r="QOP1867" s="401"/>
      <c r="QOQ1867" s="401"/>
      <c r="QOR1867" s="401"/>
      <c r="QOS1867" s="401"/>
      <c r="QOT1867" s="401"/>
      <c r="QOU1867" s="401"/>
      <c r="QOV1867" s="401"/>
      <c r="QOW1867" s="401"/>
      <c r="QOX1867" s="401"/>
      <c r="QOY1867" s="401"/>
      <c r="QOZ1867" s="401"/>
      <c r="QPA1867" s="401"/>
      <c r="QPB1867" s="401"/>
      <c r="QPC1867" s="401"/>
      <c r="QPD1867" s="401"/>
      <c r="QPE1867" s="401"/>
      <c r="QPF1867" s="401"/>
      <c r="QPG1867" s="401"/>
      <c r="QPH1867" s="401"/>
      <c r="QPI1867" s="401"/>
      <c r="QPJ1867" s="401"/>
      <c r="QPK1867" s="401"/>
      <c r="QPL1867" s="401"/>
      <c r="QPM1867" s="401"/>
      <c r="QPN1867" s="401"/>
      <c r="QPO1867" s="401"/>
      <c r="QPP1867" s="401"/>
      <c r="QPQ1867" s="401"/>
      <c r="QPR1867" s="401"/>
      <c r="QPS1867" s="401"/>
      <c r="QPT1867" s="401"/>
      <c r="QPU1867" s="401"/>
      <c r="QPV1867" s="401"/>
      <c r="QPW1867" s="401"/>
      <c r="QPX1867" s="401"/>
      <c r="QPY1867" s="401"/>
      <c r="QPZ1867" s="401"/>
      <c r="QQA1867" s="401"/>
      <c r="QQB1867" s="401"/>
      <c r="QQC1867" s="401"/>
      <c r="QQD1867" s="401"/>
      <c r="QQE1867" s="401"/>
      <c r="QQF1867" s="401"/>
      <c r="QQG1867" s="401"/>
      <c r="QQH1867" s="401"/>
      <c r="QQI1867" s="401"/>
      <c r="QQJ1867" s="401"/>
      <c r="QQK1867" s="401"/>
      <c r="QQL1867" s="401"/>
      <c r="QQM1867" s="401"/>
      <c r="QQN1867" s="401"/>
      <c r="QQO1867" s="401"/>
      <c r="QQP1867" s="401"/>
      <c r="QQQ1867" s="401"/>
      <c r="QQR1867" s="401"/>
      <c r="QQS1867" s="401"/>
      <c r="QQT1867" s="401"/>
      <c r="QQU1867" s="401"/>
      <c r="QQV1867" s="401"/>
      <c r="QQW1867" s="401"/>
      <c r="QQX1867" s="401"/>
      <c r="QQY1867" s="401"/>
      <c r="QQZ1867" s="401"/>
      <c r="QRA1867" s="401"/>
      <c r="QRB1867" s="401"/>
      <c r="QRC1867" s="401"/>
      <c r="QRD1867" s="401"/>
      <c r="QRE1867" s="401"/>
      <c r="QRF1867" s="401"/>
      <c r="QRG1867" s="401"/>
      <c r="QRH1867" s="401"/>
      <c r="QRI1867" s="401"/>
      <c r="QRJ1867" s="401"/>
      <c r="QRK1867" s="401"/>
      <c r="QRL1867" s="401"/>
      <c r="QRM1867" s="401"/>
      <c r="QRN1867" s="401"/>
      <c r="QRO1867" s="401"/>
      <c r="QRP1867" s="401"/>
      <c r="QRQ1867" s="401"/>
      <c r="QRR1867" s="401"/>
      <c r="QRS1867" s="401"/>
      <c r="QRT1867" s="401"/>
      <c r="QRU1867" s="401"/>
      <c r="QRV1867" s="401"/>
      <c r="QRW1867" s="401"/>
      <c r="QRX1867" s="401"/>
      <c r="QRY1867" s="401"/>
      <c r="QRZ1867" s="401"/>
      <c r="QSA1867" s="401"/>
      <c r="QSB1867" s="401"/>
      <c r="QSC1867" s="401"/>
      <c r="QSD1867" s="401"/>
      <c r="QSE1867" s="401"/>
      <c r="QSF1867" s="401"/>
      <c r="QSG1867" s="401"/>
      <c r="QSH1867" s="401"/>
      <c r="QSI1867" s="401"/>
      <c r="QSJ1867" s="401"/>
      <c r="QSK1867" s="401"/>
      <c r="QSL1867" s="401"/>
      <c r="QSM1867" s="401"/>
      <c r="QSN1867" s="401"/>
      <c r="QSO1867" s="401"/>
      <c r="QSP1867" s="401"/>
      <c r="QSQ1867" s="401"/>
      <c r="QSR1867" s="401"/>
      <c r="QSS1867" s="401"/>
      <c r="QST1867" s="401"/>
      <c r="QSU1867" s="401"/>
      <c r="QSV1867" s="401"/>
      <c r="QSW1867" s="401"/>
      <c r="QSX1867" s="401"/>
      <c r="QSY1867" s="401"/>
      <c r="QSZ1867" s="401"/>
      <c r="QTA1867" s="401"/>
      <c r="QTB1867" s="401"/>
      <c r="QTC1867" s="401"/>
      <c r="QTD1867" s="401"/>
      <c r="QTE1867" s="401"/>
      <c r="QTF1867" s="401"/>
      <c r="QTG1867" s="401"/>
      <c r="QTH1867" s="401"/>
      <c r="QTI1867" s="401"/>
      <c r="QTJ1867" s="401"/>
      <c r="QTK1867" s="401"/>
      <c r="QTL1867" s="401"/>
      <c r="QTM1867" s="401"/>
      <c r="QTN1867" s="401"/>
      <c r="QTO1867" s="401"/>
      <c r="QTP1867" s="401"/>
      <c r="QTQ1867" s="401"/>
      <c r="QTR1867" s="401"/>
      <c r="QTS1867" s="401"/>
      <c r="QTT1867" s="401"/>
      <c r="QTU1867" s="401"/>
      <c r="QTV1867" s="401"/>
      <c r="QTW1867" s="401"/>
      <c r="QTX1867" s="401"/>
      <c r="QTY1867" s="401"/>
      <c r="QTZ1867" s="401"/>
      <c r="QUA1867" s="401"/>
      <c r="QUB1867" s="401"/>
      <c r="QUC1867" s="401"/>
      <c r="QUD1867" s="401"/>
      <c r="QUE1867" s="401"/>
      <c r="QUF1867" s="401"/>
      <c r="QUG1867" s="401"/>
      <c r="QUH1867" s="401"/>
      <c r="QUI1867" s="401"/>
      <c r="QUJ1867" s="401"/>
      <c r="QUK1867" s="401"/>
      <c r="QUL1867" s="401"/>
      <c r="QUM1867" s="401"/>
      <c r="QUN1867" s="401"/>
      <c r="QUO1867" s="401"/>
      <c r="QUP1867" s="401"/>
      <c r="QUQ1867" s="401"/>
      <c r="QUR1867" s="401"/>
      <c r="QUS1867" s="401"/>
      <c r="QUT1867" s="401"/>
      <c r="QUU1867" s="401"/>
      <c r="QUV1867" s="401"/>
      <c r="QUW1867" s="401"/>
      <c r="QUX1867" s="401"/>
      <c r="QUY1867" s="401"/>
      <c r="QUZ1867" s="401"/>
      <c r="QVA1867" s="401"/>
      <c r="QVB1867" s="401"/>
      <c r="QVC1867" s="401"/>
      <c r="QVD1867" s="401"/>
      <c r="QVE1867" s="401"/>
      <c r="QVF1867" s="401"/>
      <c r="QVG1867" s="401"/>
      <c r="QVH1867" s="401"/>
      <c r="QVI1867" s="401"/>
      <c r="QVJ1867" s="401"/>
      <c r="QVK1867" s="401"/>
      <c r="QVL1867" s="401"/>
      <c r="QVM1867" s="401"/>
      <c r="QVN1867" s="401"/>
      <c r="QVO1867" s="401"/>
      <c r="QVP1867" s="401"/>
      <c r="QVQ1867" s="401"/>
      <c r="QVR1867" s="401"/>
      <c r="QVS1867" s="401"/>
      <c r="QVT1867" s="401"/>
      <c r="QVU1867" s="401"/>
      <c r="QVV1867" s="401"/>
      <c r="QVW1867" s="401"/>
      <c r="QVX1867" s="401"/>
      <c r="QVY1867" s="401"/>
      <c r="QVZ1867" s="401"/>
      <c r="QWA1867" s="401"/>
      <c r="QWB1867" s="401"/>
      <c r="QWC1867" s="401"/>
      <c r="QWD1867" s="401"/>
      <c r="QWE1867" s="401"/>
      <c r="QWF1867" s="401"/>
      <c r="QWG1867" s="401"/>
      <c r="QWH1867" s="401"/>
      <c r="QWI1867" s="401"/>
      <c r="QWJ1867" s="401"/>
      <c r="QWK1867" s="401"/>
      <c r="QWL1867" s="401"/>
      <c r="QWM1867" s="401"/>
      <c r="QWN1867" s="401"/>
      <c r="QWO1867" s="401"/>
      <c r="QWP1867" s="401"/>
      <c r="QWQ1867" s="401"/>
      <c r="QWR1867" s="401"/>
      <c r="QWS1867" s="401"/>
      <c r="QWT1867" s="401"/>
      <c r="QWU1867" s="401"/>
      <c r="QWV1867" s="401"/>
      <c r="QWW1867" s="401"/>
      <c r="QWX1867" s="401"/>
      <c r="QWY1867" s="401"/>
      <c r="QWZ1867" s="401"/>
      <c r="QXA1867" s="401"/>
      <c r="QXB1867" s="401"/>
      <c r="QXC1867" s="401"/>
      <c r="QXD1867" s="401"/>
      <c r="QXE1867" s="401"/>
      <c r="QXF1867" s="401"/>
      <c r="QXG1867" s="401"/>
      <c r="QXH1867" s="401"/>
      <c r="QXI1867" s="401"/>
      <c r="QXJ1867" s="401"/>
      <c r="QXK1867" s="401"/>
      <c r="QXL1867" s="401"/>
      <c r="QXM1867" s="401"/>
      <c r="QXN1867" s="401"/>
      <c r="QXO1867" s="401"/>
      <c r="QXP1867" s="401"/>
      <c r="QXQ1867" s="401"/>
      <c r="QXR1867" s="401"/>
      <c r="QXS1867" s="401"/>
      <c r="QXT1867" s="401"/>
      <c r="QXU1867" s="401"/>
      <c r="QXV1867" s="401"/>
      <c r="QXW1867" s="401"/>
      <c r="QXX1867" s="401"/>
      <c r="QXY1867" s="401"/>
      <c r="QXZ1867" s="401"/>
      <c r="QYA1867" s="401"/>
      <c r="QYB1867" s="401"/>
      <c r="QYC1867" s="401"/>
      <c r="QYD1867" s="401"/>
      <c r="QYE1867" s="401"/>
      <c r="QYF1867" s="401"/>
      <c r="QYG1867" s="401"/>
      <c r="QYH1867" s="401"/>
      <c r="QYI1867" s="401"/>
      <c r="QYJ1867" s="401"/>
      <c r="QYK1867" s="401"/>
      <c r="QYL1867" s="401"/>
      <c r="QYM1867" s="401"/>
      <c r="QYN1867" s="401"/>
      <c r="QYO1867" s="401"/>
      <c r="QYP1867" s="401"/>
      <c r="QYQ1867" s="401"/>
      <c r="QYR1867" s="401"/>
      <c r="QYS1867" s="401"/>
      <c r="QYT1867" s="401"/>
      <c r="QYU1867" s="401"/>
      <c r="QYV1867" s="401"/>
      <c r="QYW1867" s="401"/>
      <c r="QYX1867" s="401"/>
      <c r="QYY1867" s="401"/>
      <c r="QYZ1867" s="401"/>
      <c r="QZA1867" s="401"/>
      <c r="QZB1867" s="401"/>
      <c r="QZC1867" s="401"/>
      <c r="QZD1867" s="401"/>
      <c r="QZE1867" s="401"/>
      <c r="QZF1867" s="401"/>
      <c r="QZG1867" s="401"/>
      <c r="QZH1867" s="401"/>
      <c r="QZI1867" s="401"/>
      <c r="QZJ1867" s="401"/>
      <c r="QZK1867" s="401"/>
      <c r="QZL1867" s="401"/>
      <c r="QZM1867" s="401"/>
      <c r="QZN1867" s="401"/>
      <c r="QZO1867" s="401"/>
      <c r="QZP1867" s="401"/>
      <c r="QZQ1867" s="401"/>
      <c r="QZR1867" s="401"/>
      <c r="QZS1867" s="401"/>
      <c r="QZT1867" s="401"/>
      <c r="QZU1867" s="401"/>
      <c r="QZV1867" s="401"/>
      <c r="QZW1867" s="401"/>
      <c r="QZX1867" s="401"/>
      <c r="QZY1867" s="401"/>
      <c r="QZZ1867" s="401"/>
      <c r="RAA1867" s="401"/>
      <c r="RAB1867" s="401"/>
      <c r="RAC1867" s="401"/>
      <c r="RAD1867" s="401"/>
      <c r="RAE1867" s="401"/>
      <c r="RAF1867" s="401"/>
      <c r="RAG1867" s="401"/>
      <c r="RAH1867" s="401"/>
      <c r="RAI1867" s="401"/>
      <c r="RAJ1867" s="401"/>
      <c r="RAK1867" s="401"/>
      <c r="RAL1867" s="401"/>
      <c r="RAM1867" s="401"/>
      <c r="RAN1867" s="401"/>
      <c r="RAO1867" s="401"/>
      <c r="RAP1867" s="401"/>
      <c r="RAQ1867" s="401"/>
      <c r="RAR1867" s="401"/>
      <c r="RAS1867" s="401"/>
      <c r="RAT1867" s="401"/>
      <c r="RAU1867" s="401"/>
      <c r="RAV1867" s="401"/>
      <c r="RAW1867" s="401"/>
      <c r="RAX1867" s="401"/>
      <c r="RAY1867" s="401"/>
      <c r="RAZ1867" s="401"/>
      <c r="RBA1867" s="401"/>
      <c r="RBB1867" s="401"/>
      <c r="RBC1867" s="401"/>
      <c r="RBD1867" s="401"/>
      <c r="RBE1867" s="401"/>
      <c r="RBF1867" s="401"/>
      <c r="RBG1867" s="401"/>
      <c r="RBH1867" s="401"/>
      <c r="RBI1867" s="401"/>
      <c r="RBJ1867" s="401"/>
      <c r="RBK1867" s="401"/>
      <c r="RBL1867" s="401"/>
      <c r="RBM1867" s="401"/>
      <c r="RBN1867" s="401"/>
      <c r="RBO1867" s="401"/>
      <c r="RBP1867" s="401"/>
      <c r="RBQ1867" s="401"/>
      <c r="RBR1867" s="401"/>
      <c r="RBS1867" s="401"/>
      <c r="RBT1867" s="401"/>
      <c r="RBU1867" s="401"/>
      <c r="RBV1867" s="401"/>
      <c r="RBW1867" s="401"/>
      <c r="RBX1867" s="401"/>
      <c r="RBY1867" s="401"/>
      <c r="RBZ1867" s="401"/>
      <c r="RCA1867" s="401"/>
      <c r="RCB1867" s="401"/>
      <c r="RCC1867" s="401"/>
      <c r="RCD1867" s="401"/>
      <c r="RCE1867" s="401"/>
      <c r="RCF1867" s="401"/>
      <c r="RCG1867" s="401"/>
      <c r="RCH1867" s="401"/>
      <c r="RCI1867" s="401"/>
      <c r="RCJ1867" s="401"/>
      <c r="RCK1867" s="401"/>
      <c r="RCL1867" s="401"/>
      <c r="RCM1867" s="401"/>
      <c r="RCN1867" s="401"/>
      <c r="RCO1867" s="401"/>
      <c r="RCP1867" s="401"/>
      <c r="RCQ1867" s="401"/>
      <c r="RCR1867" s="401"/>
      <c r="RCS1867" s="401"/>
      <c r="RCT1867" s="401"/>
      <c r="RCU1867" s="401"/>
      <c r="RCV1867" s="401"/>
      <c r="RCW1867" s="401"/>
      <c r="RCX1867" s="401"/>
      <c r="RCY1867" s="401"/>
      <c r="RCZ1867" s="401"/>
      <c r="RDA1867" s="401"/>
      <c r="RDB1867" s="401"/>
      <c r="RDC1867" s="401"/>
      <c r="RDD1867" s="401"/>
      <c r="RDE1867" s="401"/>
      <c r="RDF1867" s="401"/>
      <c r="RDG1867" s="401"/>
      <c r="RDH1867" s="401"/>
      <c r="RDI1867" s="401"/>
      <c r="RDJ1867" s="401"/>
      <c r="RDK1867" s="401"/>
      <c r="RDL1867" s="401"/>
      <c r="RDM1867" s="401"/>
      <c r="RDN1867" s="401"/>
      <c r="RDO1867" s="401"/>
      <c r="RDP1867" s="401"/>
      <c r="RDQ1867" s="401"/>
      <c r="RDR1867" s="401"/>
      <c r="RDS1867" s="401"/>
      <c r="RDT1867" s="401"/>
      <c r="RDU1867" s="401"/>
      <c r="RDV1867" s="401"/>
      <c r="RDW1867" s="401"/>
      <c r="RDX1867" s="401"/>
      <c r="RDY1867" s="401"/>
      <c r="RDZ1867" s="401"/>
      <c r="REA1867" s="401"/>
      <c r="REB1867" s="401"/>
      <c r="REC1867" s="401"/>
      <c r="RED1867" s="401"/>
      <c r="REE1867" s="401"/>
      <c r="REF1867" s="401"/>
      <c r="REG1867" s="401"/>
      <c r="REH1867" s="401"/>
      <c r="REI1867" s="401"/>
      <c r="REJ1867" s="401"/>
      <c r="REK1867" s="401"/>
      <c r="REL1867" s="401"/>
      <c r="REM1867" s="401"/>
      <c r="REN1867" s="401"/>
      <c r="REO1867" s="401"/>
      <c r="REP1867" s="401"/>
      <c r="REQ1867" s="401"/>
      <c r="RER1867" s="401"/>
      <c r="RES1867" s="401"/>
      <c r="RET1867" s="401"/>
      <c r="REU1867" s="401"/>
      <c r="REV1867" s="401"/>
      <c r="REW1867" s="401"/>
      <c r="REX1867" s="401"/>
      <c r="REY1867" s="401"/>
      <c r="REZ1867" s="401"/>
      <c r="RFA1867" s="401"/>
      <c r="RFB1867" s="401"/>
      <c r="RFC1867" s="401"/>
      <c r="RFD1867" s="401"/>
      <c r="RFE1867" s="401"/>
      <c r="RFF1867" s="401"/>
      <c r="RFG1867" s="401"/>
      <c r="RFH1867" s="401"/>
      <c r="RFI1867" s="401"/>
      <c r="RFJ1867" s="401"/>
      <c r="RFK1867" s="401"/>
      <c r="RFL1867" s="401"/>
      <c r="RFM1867" s="401"/>
      <c r="RFN1867" s="401"/>
      <c r="RFO1867" s="401"/>
      <c r="RFP1867" s="401"/>
      <c r="RFQ1867" s="401"/>
      <c r="RFR1867" s="401"/>
      <c r="RFS1867" s="401"/>
      <c r="RFT1867" s="401"/>
      <c r="RFU1867" s="401"/>
      <c r="RFV1867" s="401"/>
      <c r="RFW1867" s="401"/>
      <c r="RFX1867" s="401"/>
      <c r="RFY1867" s="401"/>
      <c r="RFZ1867" s="401"/>
      <c r="RGA1867" s="401"/>
      <c r="RGB1867" s="401"/>
      <c r="RGC1867" s="401"/>
      <c r="RGD1867" s="401"/>
      <c r="RGE1867" s="401"/>
      <c r="RGF1867" s="401"/>
      <c r="RGG1867" s="401"/>
      <c r="RGH1867" s="401"/>
      <c r="RGI1867" s="401"/>
      <c r="RGJ1867" s="401"/>
      <c r="RGK1867" s="401"/>
      <c r="RGL1867" s="401"/>
      <c r="RGM1867" s="401"/>
      <c r="RGN1867" s="401"/>
      <c r="RGO1867" s="401"/>
      <c r="RGP1867" s="401"/>
      <c r="RGQ1867" s="401"/>
      <c r="RGR1867" s="401"/>
      <c r="RGS1867" s="401"/>
      <c r="RGT1867" s="401"/>
      <c r="RGU1867" s="401"/>
      <c r="RGV1867" s="401"/>
      <c r="RGW1867" s="401"/>
      <c r="RGX1867" s="401"/>
      <c r="RGY1867" s="401"/>
      <c r="RGZ1867" s="401"/>
      <c r="RHA1867" s="401"/>
      <c r="RHB1867" s="401"/>
      <c r="RHC1867" s="401"/>
      <c r="RHD1867" s="401"/>
      <c r="RHE1867" s="401"/>
      <c r="RHF1867" s="401"/>
      <c r="RHG1867" s="401"/>
      <c r="RHH1867" s="401"/>
      <c r="RHI1867" s="401"/>
      <c r="RHJ1867" s="401"/>
      <c r="RHK1867" s="401"/>
      <c r="RHL1867" s="401"/>
      <c r="RHM1867" s="401"/>
      <c r="RHN1867" s="401"/>
      <c r="RHO1867" s="401"/>
      <c r="RHP1867" s="401"/>
      <c r="RHQ1867" s="401"/>
      <c r="RHR1867" s="401"/>
      <c r="RHS1867" s="401"/>
      <c r="RHT1867" s="401"/>
      <c r="RHU1867" s="401"/>
      <c r="RHV1867" s="401"/>
      <c r="RHW1867" s="401"/>
      <c r="RHX1867" s="401"/>
      <c r="RHY1867" s="401"/>
      <c r="RHZ1867" s="401"/>
      <c r="RIA1867" s="401"/>
      <c r="RIB1867" s="401"/>
      <c r="RIC1867" s="401"/>
      <c r="RID1867" s="401"/>
      <c r="RIE1867" s="401"/>
      <c r="RIF1867" s="401"/>
      <c r="RIG1867" s="401"/>
      <c r="RIH1867" s="401"/>
      <c r="RII1867" s="401"/>
      <c r="RIJ1867" s="401"/>
      <c r="RIK1867" s="401"/>
      <c r="RIL1867" s="401"/>
      <c r="RIM1867" s="401"/>
      <c r="RIN1867" s="401"/>
      <c r="RIO1867" s="401"/>
      <c r="RIP1867" s="401"/>
      <c r="RIQ1867" s="401"/>
      <c r="RIR1867" s="401"/>
      <c r="RIS1867" s="401"/>
      <c r="RIT1867" s="401"/>
      <c r="RIU1867" s="401"/>
      <c r="RIV1867" s="401"/>
      <c r="RIW1867" s="401"/>
      <c r="RIX1867" s="401"/>
      <c r="RIY1867" s="401"/>
      <c r="RIZ1867" s="401"/>
      <c r="RJA1867" s="401"/>
      <c r="RJB1867" s="401"/>
      <c r="RJC1867" s="401"/>
      <c r="RJD1867" s="401"/>
      <c r="RJE1867" s="401"/>
      <c r="RJF1867" s="401"/>
      <c r="RJG1867" s="401"/>
      <c r="RJH1867" s="401"/>
      <c r="RJI1867" s="401"/>
      <c r="RJJ1867" s="401"/>
      <c r="RJK1867" s="401"/>
      <c r="RJL1867" s="401"/>
      <c r="RJM1867" s="401"/>
      <c r="RJN1867" s="401"/>
      <c r="RJO1867" s="401"/>
      <c r="RJP1867" s="401"/>
      <c r="RJQ1867" s="401"/>
      <c r="RJR1867" s="401"/>
      <c r="RJS1867" s="401"/>
      <c r="RJT1867" s="401"/>
      <c r="RJU1867" s="401"/>
      <c r="RJV1867" s="401"/>
      <c r="RJW1867" s="401"/>
      <c r="RJX1867" s="401"/>
      <c r="RJY1867" s="401"/>
      <c r="RJZ1867" s="401"/>
      <c r="RKA1867" s="401"/>
      <c r="RKB1867" s="401"/>
      <c r="RKC1867" s="401"/>
      <c r="RKD1867" s="401"/>
      <c r="RKE1867" s="401"/>
      <c r="RKF1867" s="401"/>
      <c r="RKG1867" s="401"/>
      <c r="RKH1867" s="401"/>
      <c r="RKI1867" s="401"/>
      <c r="RKJ1867" s="401"/>
      <c r="RKK1867" s="401"/>
      <c r="RKL1867" s="401"/>
      <c r="RKM1867" s="401"/>
      <c r="RKN1867" s="401"/>
      <c r="RKO1867" s="401"/>
      <c r="RKP1867" s="401"/>
      <c r="RKQ1867" s="401"/>
      <c r="RKR1867" s="401"/>
      <c r="RKS1867" s="401"/>
      <c r="RKT1867" s="401"/>
      <c r="RKU1867" s="401"/>
      <c r="RKV1867" s="401"/>
      <c r="RKW1867" s="401"/>
      <c r="RKX1867" s="401"/>
      <c r="RKY1867" s="401"/>
      <c r="RKZ1867" s="401"/>
      <c r="RLA1867" s="401"/>
      <c r="RLB1867" s="401"/>
      <c r="RLC1867" s="401"/>
      <c r="RLD1867" s="401"/>
      <c r="RLE1867" s="401"/>
      <c r="RLF1867" s="401"/>
      <c r="RLG1867" s="401"/>
      <c r="RLH1867" s="401"/>
      <c r="RLI1867" s="401"/>
      <c r="RLJ1867" s="401"/>
      <c r="RLK1867" s="401"/>
      <c r="RLL1867" s="401"/>
      <c r="RLM1867" s="401"/>
      <c r="RLN1867" s="401"/>
      <c r="RLO1867" s="401"/>
      <c r="RLP1867" s="401"/>
      <c r="RLQ1867" s="401"/>
      <c r="RLR1867" s="401"/>
      <c r="RLS1867" s="401"/>
      <c r="RLT1867" s="401"/>
      <c r="RLU1867" s="401"/>
      <c r="RLV1867" s="401"/>
      <c r="RLW1867" s="401"/>
      <c r="RLX1867" s="401"/>
      <c r="RLY1867" s="401"/>
      <c r="RLZ1867" s="401"/>
      <c r="RMA1867" s="401"/>
      <c r="RMB1867" s="401"/>
      <c r="RMC1867" s="401"/>
      <c r="RMD1867" s="401"/>
      <c r="RME1867" s="401"/>
      <c r="RMF1867" s="401"/>
      <c r="RMG1867" s="401"/>
      <c r="RMH1867" s="401"/>
      <c r="RMI1867" s="401"/>
      <c r="RMJ1867" s="401"/>
      <c r="RMK1867" s="401"/>
      <c r="RML1867" s="401"/>
      <c r="RMM1867" s="401"/>
      <c r="RMN1867" s="401"/>
      <c r="RMO1867" s="401"/>
      <c r="RMP1867" s="401"/>
      <c r="RMQ1867" s="401"/>
      <c r="RMR1867" s="401"/>
      <c r="RMS1867" s="401"/>
      <c r="RMT1867" s="401"/>
      <c r="RMU1867" s="401"/>
      <c r="RMV1867" s="401"/>
      <c r="RMW1867" s="401"/>
      <c r="RMX1867" s="401"/>
      <c r="RMY1867" s="401"/>
      <c r="RMZ1867" s="401"/>
      <c r="RNA1867" s="401"/>
      <c r="RNB1867" s="401"/>
      <c r="RNC1867" s="401"/>
      <c r="RND1867" s="401"/>
      <c r="RNE1867" s="401"/>
      <c r="RNF1867" s="401"/>
      <c r="RNG1867" s="401"/>
      <c r="RNH1867" s="401"/>
      <c r="RNI1867" s="401"/>
      <c r="RNJ1867" s="401"/>
      <c r="RNK1867" s="401"/>
      <c r="RNL1867" s="401"/>
      <c r="RNM1867" s="401"/>
      <c r="RNN1867" s="401"/>
      <c r="RNO1867" s="401"/>
      <c r="RNP1867" s="401"/>
      <c r="RNQ1867" s="401"/>
      <c r="RNR1867" s="401"/>
      <c r="RNS1867" s="401"/>
      <c r="RNT1867" s="401"/>
      <c r="RNU1867" s="401"/>
      <c r="RNV1867" s="401"/>
      <c r="RNW1867" s="401"/>
      <c r="RNX1867" s="401"/>
      <c r="RNY1867" s="401"/>
      <c r="RNZ1867" s="401"/>
      <c r="ROA1867" s="401"/>
      <c r="ROB1867" s="401"/>
      <c r="ROC1867" s="401"/>
      <c r="ROD1867" s="401"/>
      <c r="ROE1867" s="401"/>
      <c r="ROF1867" s="401"/>
      <c r="ROG1867" s="401"/>
      <c r="ROH1867" s="401"/>
      <c r="ROI1867" s="401"/>
      <c r="ROJ1867" s="401"/>
      <c r="ROK1867" s="401"/>
      <c r="ROL1867" s="401"/>
      <c r="ROM1867" s="401"/>
      <c r="RON1867" s="401"/>
      <c r="ROO1867" s="401"/>
      <c r="ROP1867" s="401"/>
      <c r="ROQ1867" s="401"/>
      <c r="ROR1867" s="401"/>
      <c r="ROS1867" s="401"/>
      <c r="ROT1867" s="401"/>
      <c r="ROU1867" s="401"/>
      <c r="ROV1867" s="401"/>
      <c r="ROW1867" s="401"/>
      <c r="ROX1867" s="401"/>
      <c r="ROY1867" s="401"/>
      <c r="ROZ1867" s="401"/>
      <c r="RPA1867" s="401"/>
      <c r="RPB1867" s="401"/>
      <c r="RPC1867" s="401"/>
      <c r="RPD1867" s="401"/>
      <c r="RPE1867" s="401"/>
      <c r="RPF1867" s="401"/>
      <c r="RPG1867" s="401"/>
      <c r="RPH1867" s="401"/>
      <c r="RPI1867" s="401"/>
      <c r="RPJ1867" s="401"/>
      <c r="RPK1867" s="401"/>
      <c r="RPL1867" s="401"/>
      <c r="RPM1867" s="401"/>
      <c r="RPN1867" s="401"/>
      <c r="RPO1867" s="401"/>
      <c r="RPP1867" s="401"/>
      <c r="RPQ1867" s="401"/>
      <c r="RPR1867" s="401"/>
      <c r="RPS1867" s="401"/>
      <c r="RPT1867" s="401"/>
      <c r="RPU1867" s="401"/>
      <c r="RPV1867" s="401"/>
      <c r="RPW1867" s="401"/>
      <c r="RPX1867" s="401"/>
      <c r="RPY1867" s="401"/>
      <c r="RPZ1867" s="401"/>
      <c r="RQA1867" s="401"/>
      <c r="RQB1867" s="401"/>
      <c r="RQC1867" s="401"/>
      <c r="RQD1867" s="401"/>
      <c r="RQE1867" s="401"/>
      <c r="RQF1867" s="401"/>
      <c r="RQG1867" s="401"/>
      <c r="RQH1867" s="401"/>
      <c r="RQI1867" s="401"/>
      <c r="RQJ1867" s="401"/>
      <c r="RQK1867" s="401"/>
      <c r="RQL1867" s="401"/>
      <c r="RQM1867" s="401"/>
      <c r="RQN1867" s="401"/>
      <c r="RQO1867" s="401"/>
      <c r="RQP1867" s="401"/>
      <c r="RQQ1867" s="401"/>
      <c r="RQR1867" s="401"/>
      <c r="RQS1867" s="401"/>
      <c r="RQT1867" s="401"/>
      <c r="RQU1867" s="401"/>
      <c r="RQV1867" s="401"/>
      <c r="RQW1867" s="401"/>
      <c r="RQX1867" s="401"/>
      <c r="RQY1867" s="401"/>
      <c r="RQZ1867" s="401"/>
      <c r="RRA1867" s="401"/>
      <c r="RRB1867" s="401"/>
      <c r="RRC1867" s="401"/>
      <c r="RRD1867" s="401"/>
      <c r="RRE1867" s="401"/>
      <c r="RRF1867" s="401"/>
      <c r="RRG1867" s="401"/>
      <c r="RRH1867" s="401"/>
      <c r="RRI1867" s="401"/>
      <c r="RRJ1867" s="401"/>
      <c r="RRK1867" s="401"/>
      <c r="RRL1867" s="401"/>
      <c r="RRM1867" s="401"/>
      <c r="RRN1867" s="401"/>
      <c r="RRO1867" s="401"/>
      <c r="RRP1867" s="401"/>
      <c r="RRQ1867" s="401"/>
      <c r="RRR1867" s="401"/>
      <c r="RRS1867" s="401"/>
      <c r="RRT1867" s="401"/>
      <c r="RRU1867" s="401"/>
      <c r="RRV1867" s="401"/>
      <c r="RRW1867" s="401"/>
      <c r="RRX1867" s="401"/>
      <c r="RRY1867" s="401"/>
      <c r="RRZ1867" s="401"/>
      <c r="RSA1867" s="401"/>
      <c r="RSB1867" s="401"/>
      <c r="RSC1867" s="401"/>
      <c r="RSD1867" s="401"/>
      <c r="RSE1867" s="401"/>
      <c r="RSF1867" s="401"/>
      <c r="RSG1867" s="401"/>
      <c r="RSH1867" s="401"/>
      <c r="RSI1867" s="401"/>
      <c r="RSJ1867" s="401"/>
      <c r="RSK1867" s="401"/>
      <c r="RSL1867" s="401"/>
      <c r="RSM1867" s="401"/>
      <c r="RSN1867" s="401"/>
      <c r="RSO1867" s="401"/>
      <c r="RSP1867" s="401"/>
      <c r="RSQ1867" s="401"/>
      <c r="RSR1867" s="401"/>
      <c r="RSS1867" s="401"/>
      <c r="RST1867" s="401"/>
      <c r="RSU1867" s="401"/>
      <c r="RSV1867" s="401"/>
      <c r="RSW1867" s="401"/>
      <c r="RSX1867" s="401"/>
      <c r="RSY1867" s="401"/>
      <c r="RSZ1867" s="401"/>
      <c r="RTA1867" s="401"/>
      <c r="RTB1867" s="401"/>
      <c r="RTC1867" s="401"/>
      <c r="RTD1867" s="401"/>
      <c r="RTE1867" s="401"/>
      <c r="RTF1867" s="401"/>
      <c r="RTG1867" s="401"/>
      <c r="RTH1867" s="401"/>
      <c r="RTI1867" s="401"/>
      <c r="RTJ1867" s="401"/>
      <c r="RTK1867" s="401"/>
      <c r="RTL1867" s="401"/>
      <c r="RTM1867" s="401"/>
      <c r="RTN1867" s="401"/>
      <c r="RTO1867" s="401"/>
      <c r="RTP1867" s="401"/>
      <c r="RTQ1867" s="401"/>
      <c r="RTR1867" s="401"/>
      <c r="RTS1867" s="401"/>
      <c r="RTT1867" s="401"/>
      <c r="RTU1867" s="401"/>
      <c r="RTV1867" s="401"/>
      <c r="RTW1867" s="401"/>
      <c r="RTX1867" s="401"/>
      <c r="RTY1867" s="401"/>
      <c r="RTZ1867" s="401"/>
      <c r="RUA1867" s="401"/>
      <c r="RUB1867" s="401"/>
      <c r="RUC1867" s="401"/>
      <c r="RUD1867" s="401"/>
      <c r="RUE1867" s="401"/>
      <c r="RUF1867" s="401"/>
      <c r="RUG1867" s="401"/>
      <c r="RUH1867" s="401"/>
      <c r="RUI1867" s="401"/>
      <c r="RUJ1867" s="401"/>
      <c r="RUK1867" s="401"/>
      <c r="RUL1867" s="401"/>
      <c r="RUM1867" s="401"/>
      <c r="RUN1867" s="401"/>
      <c r="RUO1867" s="401"/>
      <c r="RUP1867" s="401"/>
      <c r="RUQ1867" s="401"/>
      <c r="RUR1867" s="401"/>
      <c r="RUS1867" s="401"/>
      <c r="RUT1867" s="401"/>
      <c r="RUU1867" s="401"/>
      <c r="RUV1867" s="401"/>
      <c r="RUW1867" s="401"/>
      <c r="RUX1867" s="401"/>
      <c r="RUY1867" s="401"/>
      <c r="RUZ1867" s="401"/>
      <c r="RVA1867" s="401"/>
      <c r="RVB1867" s="401"/>
      <c r="RVC1867" s="401"/>
      <c r="RVD1867" s="401"/>
      <c r="RVE1867" s="401"/>
      <c r="RVF1867" s="401"/>
      <c r="RVG1867" s="401"/>
      <c r="RVH1867" s="401"/>
      <c r="RVI1867" s="401"/>
      <c r="RVJ1867" s="401"/>
      <c r="RVK1867" s="401"/>
      <c r="RVL1867" s="401"/>
      <c r="RVM1867" s="401"/>
      <c r="RVN1867" s="401"/>
      <c r="RVO1867" s="401"/>
      <c r="RVP1867" s="401"/>
      <c r="RVQ1867" s="401"/>
      <c r="RVR1867" s="401"/>
      <c r="RVS1867" s="401"/>
      <c r="RVT1867" s="401"/>
      <c r="RVU1867" s="401"/>
      <c r="RVV1867" s="401"/>
      <c r="RVW1867" s="401"/>
      <c r="RVX1867" s="401"/>
      <c r="RVY1867" s="401"/>
      <c r="RVZ1867" s="401"/>
      <c r="RWA1867" s="401"/>
      <c r="RWB1867" s="401"/>
      <c r="RWC1867" s="401"/>
      <c r="RWD1867" s="401"/>
      <c r="RWE1867" s="401"/>
      <c r="RWF1867" s="401"/>
      <c r="RWG1867" s="401"/>
      <c r="RWH1867" s="401"/>
      <c r="RWI1867" s="401"/>
      <c r="RWJ1867" s="401"/>
      <c r="RWK1867" s="401"/>
      <c r="RWL1867" s="401"/>
      <c r="RWM1867" s="401"/>
      <c r="RWN1867" s="401"/>
      <c r="RWO1867" s="401"/>
      <c r="RWP1867" s="401"/>
      <c r="RWQ1867" s="401"/>
      <c r="RWR1867" s="401"/>
      <c r="RWS1867" s="401"/>
      <c r="RWT1867" s="401"/>
      <c r="RWU1867" s="401"/>
      <c r="RWV1867" s="401"/>
      <c r="RWW1867" s="401"/>
      <c r="RWX1867" s="401"/>
      <c r="RWY1867" s="401"/>
      <c r="RWZ1867" s="401"/>
      <c r="RXA1867" s="401"/>
      <c r="RXB1867" s="401"/>
      <c r="RXC1867" s="401"/>
      <c r="RXD1867" s="401"/>
      <c r="RXE1867" s="401"/>
      <c r="RXF1867" s="401"/>
      <c r="RXG1867" s="401"/>
      <c r="RXH1867" s="401"/>
      <c r="RXI1867" s="401"/>
      <c r="RXJ1867" s="401"/>
      <c r="RXK1867" s="401"/>
      <c r="RXL1867" s="401"/>
      <c r="RXM1867" s="401"/>
      <c r="RXN1867" s="401"/>
      <c r="RXO1867" s="401"/>
      <c r="RXP1867" s="401"/>
      <c r="RXQ1867" s="401"/>
      <c r="RXR1867" s="401"/>
      <c r="RXS1867" s="401"/>
      <c r="RXT1867" s="401"/>
      <c r="RXU1867" s="401"/>
      <c r="RXV1867" s="401"/>
      <c r="RXW1867" s="401"/>
      <c r="RXX1867" s="401"/>
      <c r="RXY1867" s="401"/>
      <c r="RXZ1867" s="401"/>
      <c r="RYA1867" s="401"/>
      <c r="RYB1867" s="401"/>
      <c r="RYC1867" s="401"/>
      <c r="RYD1867" s="401"/>
      <c r="RYE1867" s="401"/>
      <c r="RYF1867" s="401"/>
      <c r="RYG1867" s="401"/>
      <c r="RYH1867" s="401"/>
      <c r="RYI1867" s="401"/>
      <c r="RYJ1867" s="401"/>
      <c r="RYK1867" s="401"/>
      <c r="RYL1867" s="401"/>
      <c r="RYM1867" s="401"/>
      <c r="RYN1867" s="401"/>
      <c r="RYO1867" s="401"/>
      <c r="RYP1867" s="401"/>
      <c r="RYQ1867" s="401"/>
      <c r="RYR1867" s="401"/>
      <c r="RYS1867" s="401"/>
      <c r="RYT1867" s="401"/>
      <c r="RYU1867" s="401"/>
      <c r="RYV1867" s="401"/>
      <c r="RYW1867" s="401"/>
      <c r="RYX1867" s="401"/>
      <c r="RYY1867" s="401"/>
      <c r="RYZ1867" s="401"/>
      <c r="RZA1867" s="401"/>
      <c r="RZB1867" s="401"/>
      <c r="RZC1867" s="401"/>
      <c r="RZD1867" s="401"/>
      <c r="RZE1867" s="401"/>
      <c r="RZF1867" s="401"/>
      <c r="RZG1867" s="401"/>
      <c r="RZH1867" s="401"/>
      <c r="RZI1867" s="401"/>
      <c r="RZJ1867" s="401"/>
      <c r="RZK1867" s="401"/>
      <c r="RZL1867" s="401"/>
      <c r="RZM1867" s="401"/>
      <c r="RZN1867" s="401"/>
      <c r="RZO1867" s="401"/>
      <c r="RZP1867" s="401"/>
      <c r="RZQ1867" s="401"/>
      <c r="RZR1867" s="401"/>
      <c r="RZS1867" s="401"/>
      <c r="RZT1867" s="401"/>
      <c r="RZU1867" s="401"/>
      <c r="RZV1867" s="401"/>
      <c r="RZW1867" s="401"/>
      <c r="RZX1867" s="401"/>
      <c r="RZY1867" s="401"/>
      <c r="RZZ1867" s="401"/>
      <c r="SAA1867" s="401"/>
      <c r="SAB1867" s="401"/>
      <c r="SAC1867" s="401"/>
      <c r="SAD1867" s="401"/>
      <c r="SAE1867" s="401"/>
      <c r="SAF1867" s="401"/>
      <c r="SAG1867" s="401"/>
      <c r="SAH1867" s="401"/>
      <c r="SAI1867" s="401"/>
      <c r="SAJ1867" s="401"/>
      <c r="SAK1867" s="401"/>
      <c r="SAL1867" s="401"/>
      <c r="SAM1867" s="401"/>
      <c r="SAN1867" s="401"/>
      <c r="SAO1867" s="401"/>
      <c r="SAP1867" s="401"/>
      <c r="SAQ1867" s="401"/>
      <c r="SAR1867" s="401"/>
      <c r="SAS1867" s="401"/>
      <c r="SAT1867" s="401"/>
      <c r="SAU1867" s="401"/>
      <c r="SAV1867" s="401"/>
      <c r="SAW1867" s="401"/>
      <c r="SAX1867" s="401"/>
      <c r="SAY1867" s="401"/>
      <c r="SAZ1867" s="401"/>
      <c r="SBA1867" s="401"/>
      <c r="SBB1867" s="401"/>
      <c r="SBC1867" s="401"/>
      <c r="SBD1867" s="401"/>
      <c r="SBE1867" s="401"/>
      <c r="SBF1867" s="401"/>
      <c r="SBG1867" s="401"/>
      <c r="SBH1867" s="401"/>
      <c r="SBI1867" s="401"/>
      <c r="SBJ1867" s="401"/>
      <c r="SBK1867" s="401"/>
      <c r="SBL1867" s="401"/>
      <c r="SBM1867" s="401"/>
      <c r="SBN1867" s="401"/>
      <c r="SBO1867" s="401"/>
      <c r="SBP1867" s="401"/>
      <c r="SBQ1867" s="401"/>
      <c r="SBR1867" s="401"/>
      <c r="SBS1867" s="401"/>
      <c r="SBT1867" s="401"/>
      <c r="SBU1867" s="401"/>
      <c r="SBV1867" s="401"/>
      <c r="SBW1867" s="401"/>
      <c r="SBX1867" s="401"/>
      <c r="SBY1867" s="401"/>
      <c r="SBZ1867" s="401"/>
      <c r="SCA1867" s="401"/>
      <c r="SCB1867" s="401"/>
      <c r="SCC1867" s="401"/>
      <c r="SCD1867" s="401"/>
      <c r="SCE1867" s="401"/>
      <c r="SCF1867" s="401"/>
      <c r="SCG1867" s="401"/>
      <c r="SCH1867" s="401"/>
      <c r="SCI1867" s="401"/>
      <c r="SCJ1867" s="401"/>
      <c r="SCK1867" s="401"/>
      <c r="SCL1867" s="401"/>
      <c r="SCM1867" s="401"/>
      <c r="SCN1867" s="401"/>
      <c r="SCO1867" s="401"/>
      <c r="SCP1867" s="401"/>
      <c r="SCQ1867" s="401"/>
      <c r="SCR1867" s="401"/>
      <c r="SCS1867" s="401"/>
      <c r="SCT1867" s="401"/>
      <c r="SCU1867" s="401"/>
      <c r="SCV1867" s="401"/>
      <c r="SCW1867" s="401"/>
      <c r="SCX1867" s="401"/>
      <c r="SCY1867" s="401"/>
      <c r="SCZ1867" s="401"/>
      <c r="SDA1867" s="401"/>
      <c r="SDB1867" s="401"/>
      <c r="SDC1867" s="401"/>
      <c r="SDD1867" s="401"/>
      <c r="SDE1867" s="401"/>
      <c r="SDF1867" s="401"/>
      <c r="SDG1867" s="401"/>
      <c r="SDH1867" s="401"/>
      <c r="SDI1867" s="401"/>
      <c r="SDJ1867" s="401"/>
      <c r="SDK1867" s="401"/>
      <c r="SDL1867" s="401"/>
      <c r="SDM1867" s="401"/>
      <c r="SDN1867" s="401"/>
      <c r="SDO1867" s="401"/>
      <c r="SDP1867" s="401"/>
      <c r="SDQ1867" s="401"/>
      <c r="SDR1867" s="401"/>
      <c r="SDS1867" s="401"/>
      <c r="SDT1867" s="401"/>
      <c r="SDU1867" s="401"/>
      <c r="SDV1867" s="401"/>
      <c r="SDW1867" s="401"/>
      <c r="SDX1867" s="401"/>
      <c r="SDY1867" s="401"/>
      <c r="SDZ1867" s="401"/>
      <c r="SEA1867" s="401"/>
      <c r="SEB1867" s="401"/>
      <c r="SEC1867" s="401"/>
      <c r="SED1867" s="401"/>
      <c r="SEE1867" s="401"/>
      <c r="SEF1867" s="401"/>
      <c r="SEG1867" s="401"/>
      <c r="SEH1867" s="401"/>
      <c r="SEI1867" s="401"/>
      <c r="SEJ1867" s="401"/>
      <c r="SEK1867" s="401"/>
      <c r="SEL1867" s="401"/>
      <c r="SEM1867" s="401"/>
      <c r="SEN1867" s="401"/>
      <c r="SEO1867" s="401"/>
      <c r="SEP1867" s="401"/>
      <c r="SEQ1867" s="401"/>
      <c r="SER1867" s="401"/>
      <c r="SES1867" s="401"/>
      <c r="SET1867" s="401"/>
      <c r="SEU1867" s="401"/>
      <c r="SEV1867" s="401"/>
      <c r="SEW1867" s="401"/>
      <c r="SEX1867" s="401"/>
      <c r="SEY1867" s="401"/>
      <c r="SEZ1867" s="401"/>
      <c r="SFA1867" s="401"/>
      <c r="SFB1867" s="401"/>
      <c r="SFC1867" s="401"/>
      <c r="SFD1867" s="401"/>
      <c r="SFE1867" s="401"/>
      <c r="SFF1867" s="401"/>
      <c r="SFG1867" s="401"/>
      <c r="SFH1867" s="401"/>
      <c r="SFI1867" s="401"/>
      <c r="SFJ1867" s="401"/>
      <c r="SFK1867" s="401"/>
      <c r="SFL1867" s="401"/>
      <c r="SFM1867" s="401"/>
      <c r="SFN1867" s="401"/>
      <c r="SFO1867" s="401"/>
      <c r="SFP1867" s="401"/>
      <c r="SFQ1867" s="401"/>
      <c r="SFR1867" s="401"/>
      <c r="SFS1867" s="401"/>
      <c r="SFT1867" s="401"/>
      <c r="SFU1867" s="401"/>
      <c r="SFV1867" s="401"/>
      <c r="SFW1867" s="401"/>
      <c r="SFX1867" s="401"/>
      <c r="SFY1867" s="401"/>
      <c r="SFZ1867" s="401"/>
      <c r="SGA1867" s="401"/>
      <c r="SGB1867" s="401"/>
      <c r="SGC1867" s="401"/>
      <c r="SGD1867" s="401"/>
      <c r="SGE1867" s="401"/>
      <c r="SGF1867" s="401"/>
      <c r="SGG1867" s="401"/>
      <c r="SGH1867" s="401"/>
      <c r="SGI1867" s="401"/>
      <c r="SGJ1867" s="401"/>
      <c r="SGK1867" s="401"/>
      <c r="SGL1867" s="401"/>
      <c r="SGM1867" s="401"/>
      <c r="SGN1867" s="401"/>
      <c r="SGO1867" s="401"/>
      <c r="SGP1867" s="401"/>
      <c r="SGQ1867" s="401"/>
      <c r="SGR1867" s="401"/>
      <c r="SGS1867" s="401"/>
      <c r="SGT1867" s="401"/>
      <c r="SGU1867" s="401"/>
      <c r="SGV1867" s="401"/>
      <c r="SGW1867" s="401"/>
      <c r="SGX1867" s="401"/>
      <c r="SGY1867" s="401"/>
      <c r="SGZ1867" s="401"/>
      <c r="SHA1867" s="401"/>
      <c r="SHB1867" s="401"/>
      <c r="SHC1867" s="401"/>
      <c r="SHD1867" s="401"/>
      <c r="SHE1867" s="401"/>
      <c r="SHF1867" s="401"/>
      <c r="SHG1867" s="401"/>
      <c r="SHH1867" s="401"/>
      <c r="SHI1867" s="401"/>
      <c r="SHJ1867" s="401"/>
      <c r="SHK1867" s="401"/>
      <c r="SHL1867" s="401"/>
      <c r="SHM1867" s="401"/>
      <c r="SHN1867" s="401"/>
      <c r="SHO1867" s="401"/>
      <c r="SHP1867" s="401"/>
      <c r="SHQ1867" s="401"/>
      <c r="SHR1867" s="401"/>
      <c r="SHS1867" s="401"/>
      <c r="SHT1867" s="401"/>
      <c r="SHU1867" s="401"/>
      <c r="SHV1867" s="401"/>
      <c r="SHW1867" s="401"/>
      <c r="SHX1867" s="401"/>
      <c r="SHY1867" s="401"/>
      <c r="SHZ1867" s="401"/>
      <c r="SIA1867" s="401"/>
      <c r="SIB1867" s="401"/>
      <c r="SIC1867" s="401"/>
      <c r="SID1867" s="401"/>
      <c r="SIE1867" s="401"/>
      <c r="SIF1867" s="401"/>
      <c r="SIG1867" s="401"/>
      <c r="SIH1867" s="401"/>
      <c r="SII1867" s="401"/>
      <c r="SIJ1867" s="401"/>
      <c r="SIK1867" s="401"/>
      <c r="SIL1867" s="401"/>
      <c r="SIM1867" s="401"/>
      <c r="SIN1867" s="401"/>
      <c r="SIO1867" s="401"/>
      <c r="SIP1867" s="401"/>
      <c r="SIQ1867" s="401"/>
      <c r="SIR1867" s="401"/>
      <c r="SIS1867" s="401"/>
      <c r="SIT1867" s="401"/>
      <c r="SIU1867" s="401"/>
      <c r="SIV1867" s="401"/>
      <c r="SIW1867" s="401"/>
      <c r="SIX1867" s="401"/>
      <c r="SIY1867" s="401"/>
      <c r="SIZ1867" s="401"/>
      <c r="SJA1867" s="401"/>
      <c r="SJB1867" s="401"/>
      <c r="SJC1867" s="401"/>
      <c r="SJD1867" s="401"/>
      <c r="SJE1867" s="401"/>
      <c r="SJF1867" s="401"/>
      <c r="SJG1867" s="401"/>
      <c r="SJH1867" s="401"/>
      <c r="SJI1867" s="401"/>
      <c r="SJJ1867" s="401"/>
      <c r="SJK1867" s="401"/>
      <c r="SJL1867" s="401"/>
      <c r="SJM1867" s="401"/>
      <c r="SJN1867" s="401"/>
      <c r="SJO1867" s="401"/>
      <c r="SJP1867" s="401"/>
      <c r="SJQ1867" s="401"/>
      <c r="SJR1867" s="401"/>
      <c r="SJS1867" s="401"/>
      <c r="SJT1867" s="401"/>
      <c r="SJU1867" s="401"/>
      <c r="SJV1867" s="401"/>
      <c r="SJW1867" s="401"/>
      <c r="SJX1867" s="401"/>
      <c r="SJY1867" s="401"/>
      <c r="SJZ1867" s="401"/>
      <c r="SKA1867" s="401"/>
      <c r="SKB1867" s="401"/>
      <c r="SKC1867" s="401"/>
      <c r="SKD1867" s="401"/>
      <c r="SKE1867" s="401"/>
      <c r="SKF1867" s="401"/>
      <c r="SKG1867" s="401"/>
      <c r="SKH1867" s="401"/>
      <c r="SKI1867" s="401"/>
      <c r="SKJ1867" s="401"/>
      <c r="SKK1867" s="401"/>
      <c r="SKL1867" s="401"/>
      <c r="SKM1867" s="401"/>
      <c r="SKN1867" s="401"/>
      <c r="SKO1867" s="401"/>
      <c r="SKP1867" s="401"/>
      <c r="SKQ1867" s="401"/>
      <c r="SKR1867" s="401"/>
      <c r="SKS1867" s="401"/>
      <c r="SKT1867" s="401"/>
      <c r="SKU1867" s="401"/>
      <c r="SKV1867" s="401"/>
      <c r="SKW1867" s="401"/>
      <c r="SKX1867" s="401"/>
      <c r="SKY1867" s="401"/>
      <c r="SKZ1867" s="401"/>
      <c r="SLA1867" s="401"/>
      <c r="SLB1867" s="401"/>
      <c r="SLC1867" s="401"/>
      <c r="SLD1867" s="401"/>
      <c r="SLE1867" s="401"/>
      <c r="SLF1867" s="401"/>
      <c r="SLG1867" s="401"/>
      <c r="SLH1867" s="401"/>
      <c r="SLI1867" s="401"/>
      <c r="SLJ1867" s="401"/>
      <c r="SLK1867" s="401"/>
      <c r="SLL1867" s="401"/>
      <c r="SLM1867" s="401"/>
      <c r="SLN1867" s="401"/>
      <c r="SLO1867" s="401"/>
      <c r="SLP1867" s="401"/>
      <c r="SLQ1867" s="401"/>
      <c r="SLR1867" s="401"/>
      <c r="SLS1867" s="401"/>
      <c r="SLT1867" s="401"/>
      <c r="SLU1867" s="401"/>
      <c r="SLV1867" s="401"/>
      <c r="SLW1867" s="401"/>
      <c r="SLX1867" s="401"/>
      <c r="SLY1867" s="401"/>
      <c r="SLZ1867" s="401"/>
      <c r="SMA1867" s="401"/>
      <c r="SMB1867" s="401"/>
      <c r="SMC1867" s="401"/>
      <c r="SMD1867" s="401"/>
      <c r="SME1867" s="401"/>
      <c r="SMF1867" s="401"/>
      <c r="SMG1867" s="401"/>
      <c r="SMH1867" s="401"/>
      <c r="SMI1867" s="401"/>
      <c r="SMJ1867" s="401"/>
      <c r="SMK1867" s="401"/>
      <c r="SML1867" s="401"/>
      <c r="SMM1867" s="401"/>
      <c r="SMN1867" s="401"/>
      <c r="SMO1867" s="401"/>
      <c r="SMP1867" s="401"/>
      <c r="SMQ1867" s="401"/>
      <c r="SMR1867" s="401"/>
      <c r="SMS1867" s="401"/>
      <c r="SMT1867" s="401"/>
      <c r="SMU1867" s="401"/>
      <c r="SMV1867" s="401"/>
      <c r="SMW1867" s="401"/>
      <c r="SMX1867" s="401"/>
      <c r="SMY1867" s="401"/>
      <c r="SMZ1867" s="401"/>
      <c r="SNA1867" s="401"/>
      <c r="SNB1867" s="401"/>
      <c r="SNC1867" s="401"/>
      <c r="SND1867" s="401"/>
      <c r="SNE1867" s="401"/>
      <c r="SNF1867" s="401"/>
      <c r="SNG1867" s="401"/>
      <c r="SNH1867" s="401"/>
      <c r="SNI1867" s="401"/>
      <c r="SNJ1867" s="401"/>
      <c r="SNK1867" s="401"/>
      <c r="SNL1867" s="401"/>
      <c r="SNM1867" s="401"/>
      <c r="SNN1867" s="401"/>
      <c r="SNO1867" s="401"/>
      <c r="SNP1867" s="401"/>
      <c r="SNQ1867" s="401"/>
      <c r="SNR1867" s="401"/>
      <c r="SNS1867" s="401"/>
      <c r="SNT1867" s="401"/>
      <c r="SNU1867" s="401"/>
      <c r="SNV1867" s="401"/>
      <c r="SNW1867" s="401"/>
      <c r="SNX1867" s="401"/>
      <c r="SNY1867" s="401"/>
      <c r="SNZ1867" s="401"/>
      <c r="SOA1867" s="401"/>
      <c r="SOB1867" s="401"/>
      <c r="SOC1867" s="401"/>
      <c r="SOD1867" s="401"/>
      <c r="SOE1867" s="401"/>
      <c r="SOF1867" s="401"/>
      <c r="SOG1867" s="401"/>
      <c r="SOH1867" s="401"/>
      <c r="SOI1867" s="401"/>
      <c r="SOJ1867" s="401"/>
      <c r="SOK1867" s="401"/>
      <c r="SOL1867" s="401"/>
      <c r="SOM1867" s="401"/>
      <c r="SON1867" s="401"/>
      <c r="SOO1867" s="401"/>
      <c r="SOP1867" s="401"/>
      <c r="SOQ1867" s="401"/>
      <c r="SOR1867" s="401"/>
      <c r="SOS1867" s="401"/>
      <c r="SOT1867" s="401"/>
      <c r="SOU1867" s="401"/>
      <c r="SOV1867" s="401"/>
      <c r="SOW1867" s="401"/>
      <c r="SOX1867" s="401"/>
      <c r="SOY1867" s="401"/>
      <c r="SOZ1867" s="401"/>
      <c r="SPA1867" s="401"/>
      <c r="SPB1867" s="401"/>
      <c r="SPC1867" s="401"/>
      <c r="SPD1867" s="401"/>
      <c r="SPE1867" s="401"/>
      <c r="SPF1867" s="401"/>
      <c r="SPG1867" s="401"/>
      <c r="SPH1867" s="401"/>
      <c r="SPI1867" s="401"/>
      <c r="SPJ1867" s="401"/>
      <c r="SPK1867" s="401"/>
      <c r="SPL1867" s="401"/>
      <c r="SPM1867" s="401"/>
      <c r="SPN1867" s="401"/>
      <c r="SPO1867" s="401"/>
      <c r="SPP1867" s="401"/>
      <c r="SPQ1867" s="401"/>
      <c r="SPR1867" s="401"/>
      <c r="SPS1867" s="401"/>
      <c r="SPT1867" s="401"/>
      <c r="SPU1867" s="401"/>
      <c r="SPV1867" s="401"/>
      <c r="SPW1867" s="401"/>
      <c r="SPX1867" s="401"/>
      <c r="SPY1867" s="401"/>
      <c r="SPZ1867" s="401"/>
      <c r="SQA1867" s="401"/>
      <c r="SQB1867" s="401"/>
      <c r="SQC1867" s="401"/>
      <c r="SQD1867" s="401"/>
      <c r="SQE1867" s="401"/>
      <c r="SQF1867" s="401"/>
      <c r="SQG1867" s="401"/>
      <c r="SQH1867" s="401"/>
      <c r="SQI1867" s="401"/>
      <c r="SQJ1867" s="401"/>
      <c r="SQK1867" s="401"/>
      <c r="SQL1867" s="401"/>
      <c r="SQM1867" s="401"/>
      <c r="SQN1867" s="401"/>
      <c r="SQO1867" s="401"/>
      <c r="SQP1867" s="401"/>
      <c r="SQQ1867" s="401"/>
      <c r="SQR1867" s="401"/>
      <c r="SQS1867" s="401"/>
      <c r="SQT1867" s="401"/>
      <c r="SQU1867" s="401"/>
      <c r="SQV1867" s="401"/>
      <c r="SQW1867" s="401"/>
      <c r="SQX1867" s="401"/>
      <c r="SQY1867" s="401"/>
      <c r="SQZ1867" s="401"/>
      <c r="SRA1867" s="401"/>
      <c r="SRB1867" s="401"/>
      <c r="SRC1867" s="401"/>
      <c r="SRD1867" s="401"/>
      <c r="SRE1867" s="401"/>
      <c r="SRF1867" s="401"/>
      <c r="SRG1867" s="401"/>
      <c r="SRH1867" s="401"/>
      <c r="SRI1867" s="401"/>
      <c r="SRJ1867" s="401"/>
      <c r="SRK1867" s="401"/>
      <c r="SRL1867" s="401"/>
      <c r="SRM1867" s="401"/>
      <c r="SRN1867" s="401"/>
      <c r="SRO1867" s="401"/>
      <c r="SRP1867" s="401"/>
      <c r="SRQ1867" s="401"/>
      <c r="SRR1867" s="401"/>
      <c r="SRS1867" s="401"/>
      <c r="SRT1867" s="401"/>
      <c r="SRU1867" s="401"/>
      <c r="SRV1867" s="401"/>
      <c r="SRW1867" s="401"/>
      <c r="SRX1867" s="401"/>
      <c r="SRY1867" s="401"/>
      <c r="SRZ1867" s="401"/>
      <c r="SSA1867" s="401"/>
      <c r="SSB1867" s="401"/>
      <c r="SSC1867" s="401"/>
      <c r="SSD1867" s="401"/>
      <c r="SSE1867" s="401"/>
      <c r="SSF1867" s="401"/>
      <c r="SSG1867" s="401"/>
      <c r="SSH1867" s="401"/>
      <c r="SSI1867" s="401"/>
      <c r="SSJ1867" s="401"/>
      <c r="SSK1867" s="401"/>
      <c r="SSL1867" s="401"/>
      <c r="SSM1867" s="401"/>
      <c r="SSN1867" s="401"/>
      <c r="SSO1867" s="401"/>
      <c r="SSP1867" s="401"/>
      <c r="SSQ1867" s="401"/>
      <c r="SSR1867" s="401"/>
      <c r="SSS1867" s="401"/>
      <c r="SST1867" s="401"/>
      <c r="SSU1867" s="401"/>
      <c r="SSV1867" s="401"/>
      <c r="SSW1867" s="401"/>
      <c r="SSX1867" s="401"/>
      <c r="SSY1867" s="401"/>
      <c r="SSZ1867" s="401"/>
      <c r="STA1867" s="401"/>
      <c r="STB1867" s="401"/>
      <c r="STC1867" s="401"/>
      <c r="STD1867" s="401"/>
      <c r="STE1867" s="401"/>
      <c r="STF1867" s="401"/>
      <c r="STG1867" s="401"/>
      <c r="STH1867" s="401"/>
      <c r="STI1867" s="401"/>
      <c r="STJ1867" s="401"/>
      <c r="STK1867" s="401"/>
      <c r="STL1867" s="401"/>
      <c r="STM1867" s="401"/>
      <c r="STN1867" s="401"/>
      <c r="STO1867" s="401"/>
      <c r="STP1867" s="401"/>
      <c r="STQ1867" s="401"/>
      <c r="STR1867" s="401"/>
      <c r="STS1867" s="401"/>
      <c r="STT1867" s="401"/>
      <c r="STU1867" s="401"/>
      <c r="STV1867" s="401"/>
      <c r="STW1867" s="401"/>
      <c r="STX1867" s="401"/>
      <c r="STY1867" s="401"/>
      <c r="STZ1867" s="401"/>
      <c r="SUA1867" s="401"/>
      <c r="SUB1867" s="401"/>
      <c r="SUC1867" s="401"/>
      <c r="SUD1867" s="401"/>
      <c r="SUE1867" s="401"/>
      <c r="SUF1867" s="401"/>
      <c r="SUG1867" s="401"/>
      <c r="SUH1867" s="401"/>
      <c r="SUI1867" s="401"/>
      <c r="SUJ1867" s="401"/>
      <c r="SUK1867" s="401"/>
      <c r="SUL1867" s="401"/>
      <c r="SUM1867" s="401"/>
      <c r="SUN1867" s="401"/>
      <c r="SUO1867" s="401"/>
      <c r="SUP1867" s="401"/>
      <c r="SUQ1867" s="401"/>
      <c r="SUR1867" s="401"/>
      <c r="SUS1867" s="401"/>
      <c r="SUT1867" s="401"/>
      <c r="SUU1867" s="401"/>
      <c r="SUV1867" s="401"/>
      <c r="SUW1867" s="401"/>
      <c r="SUX1867" s="401"/>
      <c r="SUY1867" s="401"/>
      <c r="SUZ1867" s="401"/>
      <c r="SVA1867" s="401"/>
      <c r="SVB1867" s="401"/>
      <c r="SVC1867" s="401"/>
      <c r="SVD1867" s="401"/>
      <c r="SVE1867" s="401"/>
      <c r="SVF1867" s="401"/>
      <c r="SVG1867" s="401"/>
      <c r="SVH1867" s="401"/>
      <c r="SVI1867" s="401"/>
      <c r="SVJ1867" s="401"/>
      <c r="SVK1867" s="401"/>
      <c r="SVL1867" s="401"/>
      <c r="SVM1867" s="401"/>
      <c r="SVN1867" s="401"/>
      <c r="SVO1867" s="401"/>
      <c r="SVP1867" s="401"/>
      <c r="SVQ1867" s="401"/>
      <c r="SVR1867" s="401"/>
      <c r="SVS1867" s="401"/>
      <c r="SVT1867" s="401"/>
      <c r="SVU1867" s="401"/>
      <c r="SVV1867" s="401"/>
      <c r="SVW1867" s="401"/>
      <c r="SVX1867" s="401"/>
      <c r="SVY1867" s="401"/>
      <c r="SVZ1867" s="401"/>
      <c r="SWA1867" s="401"/>
      <c r="SWB1867" s="401"/>
      <c r="SWC1867" s="401"/>
      <c r="SWD1867" s="401"/>
      <c r="SWE1867" s="401"/>
      <c r="SWF1867" s="401"/>
      <c r="SWG1867" s="401"/>
      <c r="SWH1867" s="401"/>
      <c r="SWI1867" s="401"/>
      <c r="SWJ1867" s="401"/>
      <c r="SWK1867" s="401"/>
      <c r="SWL1867" s="401"/>
      <c r="SWM1867" s="401"/>
      <c r="SWN1867" s="401"/>
      <c r="SWO1867" s="401"/>
      <c r="SWP1867" s="401"/>
      <c r="SWQ1867" s="401"/>
      <c r="SWR1867" s="401"/>
      <c r="SWS1867" s="401"/>
      <c r="SWT1867" s="401"/>
      <c r="SWU1867" s="401"/>
      <c r="SWV1867" s="401"/>
      <c r="SWW1867" s="401"/>
      <c r="SWX1867" s="401"/>
      <c r="SWY1867" s="401"/>
      <c r="SWZ1867" s="401"/>
      <c r="SXA1867" s="401"/>
      <c r="SXB1867" s="401"/>
      <c r="SXC1867" s="401"/>
      <c r="SXD1867" s="401"/>
      <c r="SXE1867" s="401"/>
      <c r="SXF1867" s="401"/>
      <c r="SXG1867" s="401"/>
      <c r="SXH1867" s="401"/>
      <c r="SXI1867" s="401"/>
      <c r="SXJ1867" s="401"/>
      <c r="SXK1867" s="401"/>
      <c r="SXL1867" s="401"/>
      <c r="SXM1867" s="401"/>
      <c r="SXN1867" s="401"/>
      <c r="SXO1867" s="401"/>
      <c r="SXP1867" s="401"/>
      <c r="SXQ1867" s="401"/>
      <c r="SXR1867" s="401"/>
      <c r="SXS1867" s="401"/>
      <c r="SXT1867" s="401"/>
      <c r="SXU1867" s="401"/>
      <c r="SXV1867" s="401"/>
      <c r="SXW1867" s="401"/>
      <c r="SXX1867" s="401"/>
      <c r="SXY1867" s="401"/>
      <c r="SXZ1867" s="401"/>
      <c r="SYA1867" s="401"/>
      <c r="SYB1867" s="401"/>
      <c r="SYC1867" s="401"/>
      <c r="SYD1867" s="401"/>
      <c r="SYE1867" s="401"/>
      <c r="SYF1867" s="401"/>
      <c r="SYG1867" s="401"/>
      <c r="SYH1867" s="401"/>
      <c r="SYI1867" s="401"/>
      <c r="SYJ1867" s="401"/>
      <c r="SYK1867" s="401"/>
      <c r="SYL1867" s="401"/>
      <c r="SYM1867" s="401"/>
      <c r="SYN1867" s="401"/>
      <c r="SYO1867" s="401"/>
      <c r="SYP1867" s="401"/>
      <c r="SYQ1867" s="401"/>
      <c r="SYR1867" s="401"/>
      <c r="SYS1867" s="401"/>
      <c r="SYT1867" s="401"/>
      <c r="SYU1867" s="401"/>
      <c r="SYV1867" s="401"/>
      <c r="SYW1867" s="401"/>
      <c r="SYX1867" s="401"/>
      <c r="SYY1867" s="401"/>
      <c r="SYZ1867" s="401"/>
      <c r="SZA1867" s="401"/>
      <c r="SZB1867" s="401"/>
      <c r="SZC1867" s="401"/>
      <c r="SZD1867" s="401"/>
      <c r="SZE1867" s="401"/>
      <c r="SZF1867" s="401"/>
      <c r="SZG1867" s="401"/>
      <c r="SZH1867" s="401"/>
      <c r="SZI1867" s="401"/>
      <c r="SZJ1867" s="401"/>
      <c r="SZK1867" s="401"/>
      <c r="SZL1867" s="401"/>
      <c r="SZM1867" s="401"/>
      <c r="SZN1867" s="401"/>
      <c r="SZO1867" s="401"/>
      <c r="SZP1867" s="401"/>
      <c r="SZQ1867" s="401"/>
      <c r="SZR1867" s="401"/>
      <c r="SZS1867" s="401"/>
      <c r="SZT1867" s="401"/>
      <c r="SZU1867" s="401"/>
      <c r="SZV1867" s="401"/>
      <c r="SZW1867" s="401"/>
      <c r="SZX1867" s="401"/>
      <c r="SZY1867" s="401"/>
      <c r="SZZ1867" s="401"/>
      <c r="TAA1867" s="401"/>
      <c r="TAB1867" s="401"/>
      <c r="TAC1867" s="401"/>
      <c r="TAD1867" s="401"/>
      <c r="TAE1867" s="401"/>
      <c r="TAF1867" s="401"/>
      <c r="TAG1867" s="401"/>
      <c r="TAH1867" s="401"/>
      <c r="TAI1867" s="401"/>
      <c r="TAJ1867" s="401"/>
      <c r="TAK1867" s="401"/>
      <c r="TAL1867" s="401"/>
      <c r="TAM1867" s="401"/>
      <c r="TAN1867" s="401"/>
      <c r="TAO1867" s="401"/>
      <c r="TAP1867" s="401"/>
      <c r="TAQ1867" s="401"/>
      <c r="TAR1867" s="401"/>
      <c r="TAS1867" s="401"/>
      <c r="TAT1867" s="401"/>
      <c r="TAU1867" s="401"/>
      <c r="TAV1867" s="401"/>
      <c r="TAW1867" s="401"/>
      <c r="TAX1867" s="401"/>
      <c r="TAY1867" s="401"/>
      <c r="TAZ1867" s="401"/>
      <c r="TBA1867" s="401"/>
      <c r="TBB1867" s="401"/>
      <c r="TBC1867" s="401"/>
      <c r="TBD1867" s="401"/>
      <c r="TBE1867" s="401"/>
      <c r="TBF1867" s="401"/>
      <c r="TBG1867" s="401"/>
      <c r="TBH1867" s="401"/>
      <c r="TBI1867" s="401"/>
      <c r="TBJ1867" s="401"/>
      <c r="TBK1867" s="401"/>
      <c r="TBL1867" s="401"/>
      <c r="TBM1867" s="401"/>
      <c r="TBN1867" s="401"/>
      <c r="TBO1867" s="401"/>
      <c r="TBP1867" s="401"/>
      <c r="TBQ1867" s="401"/>
      <c r="TBR1867" s="401"/>
      <c r="TBS1867" s="401"/>
      <c r="TBT1867" s="401"/>
      <c r="TBU1867" s="401"/>
      <c r="TBV1867" s="401"/>
      <c r="TBW1867" s="401"/>
      <c r="TBX1867" s="401"/>
      <c r="TBY1867" s="401"/>
      <c r="TBZ1867" s="401"/>
      <c r="TCA1867" s="401"/>
      <c r="TCB1867" s="401"/>
      <c r="TCC1867" s="401"/>
      <c r="TCD1867" s="401"/>
      <c r="TCE1867" s="401"/>
      <c r="TCF1867" s="401"/>
      <c r="TCG1867" s="401"/>
      <c r="TCH1867" s="401"/>
      <c r="TCI1867" s="401"/>
      <c r="TCJ1867" s="401"/>
      <c r="TCK1867" s="401"/>
      <c r="TCL1867" s="401"/>
      <c r="TCM1867" s="401"/>
      <c r="TCN1867" s="401"/>
      <c r="TCO1867" s="401"/>
      <c r="TCP1867" s="401"/>
      <c r="TCQ1867" s="401"/>
      <c r="TCR1867" s="401"/>
      <c r="TCS1867" s="401"/>
      <c r="TCT1867" s="401"/>
      <c r="TCU1867" s="401"/>
      <c r="TCV1867" s="401"/>
      <c r="TCW1867" s="401"/>
      <c r="TCX1867" s="401"/>
      <c r="TCY1867" s="401"/>
      <c r="TCZ1867" s="401"/>
      <c r="TDA1867" s="401"/>
      <c r="TDB1867" s="401"/>
      <c r="TDC1867" s="401"/>
      <c r="TDD1867" s="401"/>
      <c r="TDE1867" s="401"/>
      <c r="TDF1867" s="401"/>
      <c r="TDG1867" s="401"/>
      <c r="TDH1867" s="401"/>
      <c r="TDI1867" s="401"/>
      <c r="TDJ1867" s="401"/>
      <c r="TDK1867" s="401"/>
      <c r="TDL1867" s="401"/>
      <c r="TDM1867" s="401"/>
      <c r="TDN1867" s="401"/>
      <c r="TDO1867" s="401"/>
      <c r="TDP1867" s="401"/>
      <c r="TDQ1867" s="401"/>
      <c r="TDR1867" s="401"/>
      <c r="TDS1867" s="401"/>
      <c r="TDT1867" s="401"/>
      <c r="TDU1867" s="401"/>
      <c r="TDV1867" s="401"/>
      <c r="TDW1867" s="401"/>
      <c r="TDX1867" s="401"/>
      <c r="TDY1867" s="401"/>
      <c r="TDZ1867" s="401"/>
      <c r="TEA1867" s="401"/>
      <c r="TEB1867" s="401"/>
      <c r="TEC1867" s="401"/>
      <c r="TED1867" s="401"/>
      <c r="TEE1867" s="401"/>
      <c r="TEF1867" s="401"/>
      <c r="TEG1867" s="401"/>
      <c r="TEH1867" s="401"/>
      <c r="TEI1867" s="401"/>
      <c r="TEJ1867" s="401"/>
      <c r="TEK1867" s="401"/>
      <c r="TEL1867" s="401"/>
      <c r="TEM1867" s="401"/>
      <c r="TEN1867" s="401"/>
      <c r="TEO1867" s="401"/>
      <c r="TEP1867" s="401"/>
      <c r="TEQ1867" s="401"/>
      <c r="TER1867" s="401"/>
      <c r="TES1867" s="401"/>
      <c r="TET1867" s="401"/>
      <c r="TEU1867" s="401"/>
      <c r="TEV1867" s="401"/>
      <c r="TEW1867" s="401"/>
      <c r="TEX1867" s="401"/>
      <c r="TEY1867" s="401"/>
      <c r="TEZ1867" s="401"/>
      <c r="TFA1867" s="401"/>
      <c r="TFB1867" s="401"/>
      <c r="TFC1867" s="401"/>
      <c r="TFD1867" s="401"/>
      <c r="TFE1867" s="401"/>
      <c r="TFF1867" s="401"/>
      <c r="TFG1867" s="401"/>
      <c r="TFH1867" s="401"/>
      <c r="TFI1867" s="401"/>
      <c r="TFJ1867" s="401"/>
      <c r="TFK1867" s="401"/>
      <c r="TFL1867" s="401"/>
      <c r="TFM1867" s="401"/>
      <c r="TFN1867" s="401"/>
      <c r="TFO1867" s="401"/>
      <c r="TFP1867" s="401"/>
      <c r="TFQ1867" s="401"/>
      <c r="TFR1867" s="401"/>
      <c r="TFS1867" s="401"/>
      <c r="TFT1867" s="401"/>
      <c r="TFU1867" s="401"/>
      <c r="TFV1867" s="401"/>
      <c r="TFW1867" s="401"/>
      <c r="TFX1867" s="401"/>
      <c r="TFY1867" s="401"/>
      <c r="TFZ1867" s="401"/>
      <c r="TGA1867" s="401"/>
      <c r="TGB1867" s="401"/>
      <c r="TGC1867" s="401"/>
      <c r="TGD1867" s="401"/>
      <c r="TGE1867" s="401"/>
      <c r="TGF1867" s="401"/>
      <c r="TGG1867" s="401"/>
      <c r="TGH1867" s="401"/>
      <c r="TGI1867" s="401"/>
      <c r="TGJ1867" s="401"/>
      <c r="TGK1867" s="401"/>
      <c r="TGL1867" s="401"/>
      <c r="TGM1867" s="401"/>
      <c r="TGN1867" s="401"/>
      <c r="TGO1867" s="401"/>
      <c r="TGP1867" s="401"/>
      <c r="TGQ1867" s="401"/>
      <c r="TGR1867" s="401"/>
      <c r="TGS1867" s="401"/>
      <c r="TGT1867" s="401"/>
      <c r="TGU1867" s="401"/>
      <c r="TGV1867" s="401"/>
      <c r="TGW1867" s="401"/>
      <c r="TGX1867" s="401"/>
      <c r="TGY1867" s="401"/>
      <c r="TGZ1867" s="401"/>
      <c r="THA1867" s="401"/>
      <c r="THB1867" s="401"/>
      <c r="THC1867" s="401"/>
      <c r="THD1867" s="401"/>
      <c r="THE1867" s="401"/>
      <c r="THF1867" s="401"/>
      <c r="THG1867" s="401"/>
      <c r="THH1867" s="401"/>
      <c r="THI1867" s="401"/>
      <c r="THJ1867" s="401"/>
      <c r="THK1867" s="401"/>
      <c r="THL1867" s="401"/>
      <c r="THM1867" s="401"/>
      <c r="THN1867" s="401"/>
      <c r="THO1867" s="401"/>
      <c r="THP1867" s="401"/>
      <c r="THQ1867" s="401"/>
      <c r="THR1867" s="401"/>
      <c r="THS1867" s="401"/>
      <c r="THT1867" s="401"/>
      <c r="THU1867" s="401"/>
      <c r="THV1867" s="401"/>
      <c r="THW1867" s="401"/>
      <c r="THX1867" s="401"/>
      <c r="THY1867" s="401"/>
      <c r="THZ1867" s="401"/>
      <c r="TIA1867" s="401"/>
      <c r="TIB1867" s="401"/>
      <c r="TIC1867" s="401"/>
      <c r="TID1867" s="401"/>
      <c r="TIE1867" s="401"/>
      <c r="TIF1867" s="401"/>
      <c r="TIG1867" s="401"/>
      <c r="TIH1867" s="401"/>
      <c r="TII1867" s="401"/>
      <c r="TIJ1867" s="401"/>
      <c r="TIK1867" s="401"/>
      <c r="TIL1867" s="401"/>
      <c r="TIM1867" s="401"/>
      <c r="TIN1867" s="401"/>
      <c r="TIO1867" s="401"/>
      <c r="TIP1867" s="401"/>
      <c r="TIQ1867" s="401"/>
      <c r="TIR1867" s="401"/>
      <c r="TIS1867" s="401"/>
      <c r="TIT1867" s="401"/>
      <c r="TIU1867" s="401"/>
      <c r="TIV1867" s="401"/>
      <c r="TIW1867" s="401"/>
      <c r="TIX1867" s="401"/>
      <c r="TIY1867" s="401"/>
      <c r="TIZ1867" s="401"/>
      <c r="TJA1867" s="401"/>
      <c r="TJB1867" s="401"/>
      <c r="TJC1867" s="401"/>
      <c r="TJD1867" s="401"/>
      <c r="TJE1867" s="401"/>
      <c r="TJF1867" s="401"/>
      <c r="TJG1867" s="401"/>
      <c r="TJH1867" s="401"/>
      <c r="TJI1867" s="401"/>
      <c r="TJJ1867" s="401"/>
      <c r="TJK1867" s="401"/>
      <c r="TJL1867" s="401"/>
      <c r="TJM1867" s="401"/>
      <c r="TJN1867" s="401"/>
      <c r="TJO1867" s="401"/>
      <c r="TJP1867" s="401"/>
      <c r="TJQ1867" s="401"/>
      <c r="TJR1867" s="401"/>
      <c r="TJS1867" s="401"/>
      <c r="TJT1867" s="401"/>
      <c r="TJU1867" s="401"/>
      <c r="TJV1867" s="401"/>
      <c r="TJW1867" s="401"/>
      <c r="TJX1867" s="401"/>
      <c r="TJY1867" s="401"/>
      <c r="TJZ1867" s="401"/>
      <c r="TKA1867" s="401"/>
      <c r="TKB1867" s="401"/>
      <c r="TKC1867" s="401"/>
      <c r="TKD1867" s="401"/>
      <c r="TKE1867" s="401"/>
      <c r="TKF1867" s="401"/>
      <c r="TKG1867" s="401"/>
      <c r="TKH1867" s="401"/>
      <c r="TKI1867" s="401"/>
      <c r="TKJ1867" s="401"/>
      <c r="TKK1867" s="401"/>
      <c r="TKL1867" s="401"/>
      <c r="TKM1867" s="401"/>
      <c r="TKN1867" s="401"/>
      <c r="TKO1867" s="401"/>
      <c r="TKP1867" s="401"/>
      <c r="TKQ1867" s="401"/>
      <c r="TKR1867" s="401"/>
      <c r="TKS1867" s="401"/>
      <c r="TKT1867" s="401"/>
      <c r="TKU1867" s="401"/>
      <c r="TKV1867" s="401"/>
      <c r="TKW1867" s="401"/>
      <c r="TKX1867" s="401"/>
      <c r="TKY1867" s="401"/>
      <c r="TKZ1867" s="401"/>
      <c r="TLA1867" s="401"/>
      <c r="TLB1867" s="401"/>
      <c r="TLC1867" s="401"/>
      <c r="TLD1867" s="401"/>
      <c r="TLE1867" s="401"/>
      <c r="TLF1867" s="401"/>
      <c r="TLG1867" s="401"/>
      <c r="TLH1867" s="401"/>
      <c r="TLI1867" s="401"/>
      <c r="TLJ1867" s="401"/>
      <c r="TLK1867" s="401"/>
      <c r="TLL1867" s="401"/>
      <c r="TLM1867" s="401"/>
      <c r="TLN1867" s="401"/>
      <c r="TLO1867" s="401"/>
      <c r="TLP1867" s="401"/>
      <c r="TLQ1867" s="401"/>
      <c r="TLR1867" s="401"/>
      <c r="TLS1867" s="401"/>
      <c r="TLT1867" s="401"/>
      <c r="TLU1867" s="401"/>
      <c r="TLV1867" s="401"/>
      <c r="TLW1867" s="401"/>
      <c r="TLX1867" s="401"/>
      <c r="TLY1867" s="401"/>
      <c r="TLZ1867" s="401"/>
      <c r="TMA1867" s="401"/>
      <c r="TMB1867" s="401"/>
      <c r="TMC1867" s="401"/>
      <c r="TMD1867" s="401"/>
      <c r="TME1867" s="401"/>
      <c r="TMF1867" s="401"/>
      <c r="TMG1867" s="401"/>
      <c r="TMH1867" s="401"/>
      <c r="TMI1867" s="401"/>
      <c r="TMJ1867" s="401"/>
      <c r="TMK1867" s="401"/>
      <c r="TML1867" s="401"/>
      <c r="TMM1867" s="401"/>
      <c r="TMN1867" s="401"/>
      <c r="TMO1867" s="401"/>
      <c r="TMP1867" s="401"/>
      <c r="TMQ1867" s="401"/>
      <c r="TMR1867" s="401"/>
      <c r="TMS1867" s="401"/>
      <c r="TMT1867" s="401"/>
      <c r="TMU1867" s="401"/>
      <c r="TMV1867" s="401"/>
      <c r="TMW1867" s="401"/>
      <c r="TMX1867" s="401"/>
      <c r="TMY1867" s="401"/>
      <c r="TMZ1867" s="401"/>
      <c r="TNA1867" s="401"/>
      <c r="TNB1867" s="401"/>
      <c r="TNC1867" s="401"/>
      <c r="TND1867" s="401"/>
      <c r="TNE1867" s="401"/>
      <c r="TNF1867" s="401"/>
      <c r="TNG1867" s="401"/>
      <c r="TNH1867" s="401"/>
      <c r="TNI1867" s="401"/>
      <c r="TNJ1867" s="401"/>
      <c r="TNK1867" s="401"/>
      <c r="TNL1867" s="401"/>
      <c r="TNM1867" s="401"/>
      <c r="TNN1867" s="401"/>
      <c r="TNO1867" s="401"/>
      <c r="TNP1867" s="401"/>
      <c r="TNQ1867" s="401"/>
      <c r="TNR1867" s="401"/>
      <c r="TNS1867" s="401"/>
      <c r="TNT1867" s="401"/>
      <c r="TNU1867" s="401"/>
      <c r="TNV1867" s="401"/>
      <c r="TNW1867" s="401"/>
      <c r="TNX1867" s="401"/>
      <c r="TNY1867" s="401"/>
      <c r="TNZ1867" s="401"/>
      <c r="TOA1867" s="401"/>
      <c r="TOB1867" s="401"/>
      <c r="TOC1867" s="401"/>
      <c r="TOD1867" s="401"/>
      <c r="TOE1867" s="401"/>
      <c r="TOF1867" s="401"/>
      <c r="TOG1867" s="401"/>
      <c r="TOH1867" s="401"/>
      <c r="TOI1867" s="401"/>
      <c r="TOJ1867" s="401"/>
      <c r="TOK1867" s="401"/>
      <c r="TOL1867" s="401"/>
      <c r="TOM1867" s="401"/>
      <c r="TON1867" s="401"/>
      <c r="TOO1867" s="401"/>
      <c r="TOP1867" s="401"/>
      <c r="TOQ1867" s="401"/>
      <c r="TOR1867" s="401"/>
      <c r="TOS1867" s="401"/>
      <c r="TOT1867" s="401"/>
      <c r="TOU1867" s="401"/>
      <c r="TOV1867" s="401"/>
      <c r="TOW1867" s="401"/>
      <c r="TOX1867" s="401"/>
      <c r="TOY1867" s="401"/>
      <c r="TOZ1867" s="401"/>
      <c r="TPA1867" s="401"/>
      <c r="TPB1867" s="401"/>
      <c r="TPC1867" s="401"/>
      <c r="TPD1867" s="401"/>
      <c r="TPE1867" s="401"/>
      <c r="TPF1867" s="401"/>
      <c r="TPG1867" s="401"/>
      <c r="TPH1867" s="401"/>
      <c r="TPI1867" s="401"/>
      <c r="TPJ1867" s="401"/>
      <c r="TPK1867" s="401"/>
      <c r="TPL1867" s="401"/>
      <c r="TPM1867" s="401"/>
      <c r="TPN1867" s="401"/>
      <c r="TPO1867" s="401"/>
      <c r="TPP1867" s="401"/>
      <c r="TPQ1867" s="401"/>
      <c r="TPR1867" s="401"/>
      <c r="TPS1867" s="401"/>
      <c r="TPT1867" s="401"/>
      <c r="TPU1867" s="401"/>
      <c r="TPV1867" s="401"/>
      <c r="TPW1867" s="401"/>
      <c r="TPX1867" s="401"/>
      <c r="TPY1867" s="401"/>
      <c r="TPZ1867" s="401"/>
      <c r="TQA1867" s="401"/>
      <c r="TQB1867" s="401"/>
      <c r="TQC1867" s="401"/>
      <c r="TQD1867" s="401"/>
      <c r="TQE1867" s="401"/>
      <c r="TQF1867" s="401"/>
      <c r="TQG1867" s="401"/>
      <c r="TQH1867" s="401"/>
      <c r="TQI1867" s="401"/>
      <c r="TQJ1867" s="401"/>
      <c r="TQK1867" s="401"/>
      <c r="TQL1867" s="401"/>
      <c r="TQM1867" s="401"/>
      <c r="TQN1867" s="401"/>
      <c r="TQO1867" s="401"/>
      <c r="TQP1867" s="401"/>
      <c r="TQQ1867" s="401"/>
      <c r="TQR1867" s="401"/>
      <c r="TQS1867" s="401"/>
      <c r="TQT1867" s="401"/>
      <c r="TQU1867" s="401"/>
      <c r="TQV1867" s="401"/>
      <c r="TQW1867" s="401"/>
      <c r="TQX1867" s="401"/>
      <c r="TQY1867" s="401"/>
      <c r="TQZ1867" s="401"/>
      <c r="TRA1867" s="401"/>
      <c r="TRB1867" s="401"/>
      <c r="TRC1867" s="401"/>
      <c r="TRD1867" s="401"/>
      <c r="TRE1867" s="401"/>
      <c r="TRF1867" s="401"/>
      <c r="TRG1867" s="401"/>
      <c r="TRH1867" s="401"/>
      <c r="TRI1867" s="401"/>
      <c r="TRJ1867" s="401"/>
      <c r="TRK1867" s="401"/>
      <c r="TRL1867" s="401"/>
      <c r="TRM1867" s="401"/>
      <c r="TRN1867" s="401"/>
      <c r="TRO1867" s="401"/>
      <c r="TRP1867" s="401"/>
      <c r="TRQ1867" s="401"/>
      <c r="TRR1867" s="401"/>
      <c r="TRS1867" s="401"/>
      <c r="TRT1867" s="401"/>
      <c r="TRU1867" s="401"/>
      <c r="TRV1867" s="401"/>
      <c r="TRW1867" s="401"/>
      <c r="TRX1867" s="401"/>
      <c r="TRY1867" s="401"/>
      <c r="TRZ1867" s="401"/>
      <c r="TSA1867" s="401"/>
      <c r="TSB1867" s="401"/>
      <c r="TSC1867" s="401"/>
      <c r="TSD1867" s="401"/>
      <c r="TSE1867" s="401"/>
      <c r="TSF1867" s="401"/>
      <c r="TSG1867" s="401"/>
      <c r="TSH1867" s="401"/>
      <c r="TSI1867" s="401"/>
      <c r="TSJ1867" s="401"/>
      <c r="TSK1867" s="401"/>
      <c r="TSL1867" s="401"/>
      <c r="TSM1867" s="401"/>
      <c r="TSN1867" s="401"/>
      <c r="TSO1867" s="401"/>
      <c r="TSP1867" s="401"/>
      <c r="TSQ1867" s="401"/>
      <c r="TSR1867" s="401"/>
      <c r="TSS1867" s="401"/>
      <c r="TST1867" s="401"/>
      <c r="TSU1867" s="401"/>
      <c r="TSV1867" s="401"/>
      <c r="TSW1867" s="401"/>
      <c r="TSX1867" s="401"/>
      <c r="TSY1867" s="401"/>
      <c r="TSZ1867" s="401"/>
      <c r="TTA1867" s="401"/>
      <c r="TTB1867" s="401"/>
      <c r="TTC1867" s="401"/>
      <c r="TTD1867" s="401"/>
      <c r="TTE1867" s="401"/>
      <c r="TTF1867" s="401"/>
      <c r="TTG1867" s="401"/>
      <c r="TTH1867" s="401"/>
      <c r="TTI1867" s="401"/>
      <c r="TTJ1867" s="401"/>
      <c r="TTK1867" s="401"/>
      <c r="TTL1867" s="401"/>
      <c r="TTM1867" s="401"/>
      <c r="TTN1867" s="401"/>
      <c r="TTO1867" s="401"/>
      <c r="TTP1867" s="401"/>
      <c r="TTQ1867" s="401"/>
      <c r="TTR1867" s="401"/>
      <c r="TTS1867" s="401"/>
      <c r="TTT1867" s="401"/>
      <c r="TTU1867" s="401"/>
      <c r="TTV1867" s="401"/>
      <c r="TTW1867" s="401"/>
      <c r="TTX1867" s="401"/>
      <c r="TTY1867" s="401"/>
      <c r="TTZ1867" s="401"/>
      <c r="TUA1867" s="401"/>
      <c r="TUB1867" s="401"/>
      <c r="TUC1867" s="401"/>
      <c r="TUD1867" s="401"/>
      <c r="TUE1867" s="401"/>
      <c r="TUF1867" s="401"/>
      <c r="TUG1867" s="401"/>
      <c r="TUH1867" s="401"/>
      <c r="TUI1867" s="401"/>
      <c r="TUJ1867" s="401"/>
      <c r="TUK1867" s="401"/>
      <c r="TUL1867" s="401"/>
      <c r="TUM1867" s="401"/>
      <c r="TUN1867" s="401"/>
      <c r="TUO1867" s="401"/>
      <c r="TUP1867" s="401"/>
      <c r="TUQ1867" s="401"/>
      <c r="TUR1867" s="401"/>
      <c r="TUS1867" s="401"/>
      <c r="TUT1867" s="401"/>
      <c r="TUU1867" s="401"/>
      <c r="TUV1867" s="401"/>
      <c r="TUW1867" s="401"/>
      <c r="TUX1867" s="401"/>
      <c r="TUY1867" s="401"/>
      <c r="TUZ1867" s="401"/>
      <c r="TVA1867" s="401"/>
      <c r="TVB1867" s="401"/>
      <c r="TVC1867" s="401"/>
      <c r="TVD1867" s="401"/>
      <c r="TVE1867" s="401"/>
      <c r="TVF1867" s="401"/>
      <c r="TVG1867" s="401"/>
      <c r="TVH1867" s="401"/>
      <c r="TVI1867" s="401"/>
      <c r="TVJ1867" s="401"/>
      <c r="TVK1867" s="401"/>
      <c r="TVL1867" s="401"/>
      <c r="TVM1867" s="401"/>
      <c r="TVN1867" s="401"/>
      <c r="TVO1867" s="401"/>
      <c r="TVP1867" s="401"/>
      <c r="TVQ1867" s="401"/>
      <c r="TVR1867" s="401"/>
      <c r="TVS1867" s="401"/>
      <c r="TVT1867" s="401"/>
      <c r="TVU1867" s="401"/>
      <c r="TVV1867" s="401"/>
      <c r="TVW1867" s="401"/>
      <c r="TVX1867" s="401"/>
      <c r="TVY1867" s="401"/>
      <c r="TVZ1867" s="401"/>
      <c r="TWA1867" s="401"/>
      <c r="TWB1867" s="401"/>
      <c r="TWC1867" s="401"/>
      <c r="TWD1867" s="401"/>
      <c r="TWE1867" s="401"/>
      <c r="TWF1867" s="401"/>
      <c r="TWG1867" s="401"/>
      <c r="TWH1867" s="401"/>
      <c r="TWI1867" s="401"/>
      <c r="TWJ1867" s="401"/>
      <c r="TWK1867" s="401"/>
      <c r="TWL1867" s="401"/>
      <c r="TWM1867" s="401"/>
      <c r="TWN1867" s="401"/>
      <c r="TWO1867" s="401"/>
      <c r="TWP1867" s="401"/>
      <c r="TWQ1867" s="401"/>
      <c r="TWR1867" s="401"/>
      <c r="TWS1867" s="401"/>
      <c r="TWT1867" s="401"/>
      <c r="TWU1867" s="401"/>
      <c r="TWV1867" s="401"/>
      <c r="TWW1867" s="401"/>
      <c r="TWX1867" s="401"/>
      <c r="TWY1867" s="401"/>
      <c r="TWZ1867" s="401"/>
      <c r="TXA1867" s="401"/>
      <c r="TXB1867" s="401"/>
      <c r="TXC1867" s="401"/>
      <c r="TXD1867" s="401"/>
      <c r="TXE1867" s="401"/>
      <c r="TXF1867" s="401"/>
      <c r="TXG1867" s="401"/>
      <c r="TXH1867" s="401"/>
      <c r="TXI1867" s="401"/>
      <c r="TXJ1867" s="401"/>
      <c r="TXK1867" s="401"/>
      <c r="TXL1867" s="401"/>
      <c r="TXM1867" s="401"/>
      <c r="TXN1867" s="401"/>
      <c r="TXO1867" s="401"/>
      <c r="TXP1867" s="401"/>
      <c r="TXQ1867" s="401"/>
      <c r="TXR1867" s="401"/>
      <c r="TXS1867" s="401"/>
      <c r="TXT1867" s="401"/>
      <c r="TXU1867" s="401"/>
      <c r="TXV1867" s="401"/>
      <c r="TXW1867" s="401"/>
      <c r="TXX1867" s="401"/>
      <c r="TXY1867" s="401"/>
      <c r="TXZ1867" s="401"/>
      <c r="TYA1867" s="401"/>
      <c r="TYB1867" s="401"/>
      <c r="TYC1867" s="401"/>
      <c r="TYD1867" s="401"/>
      <c r="TYE1867" s="401"/>
      <c r="TYF1867" s="401"/>
      <c r="TYG1867" s="401"/>
      <c r="TYH1867" s="401"/>
      <c r="TYI1867" s="401"/>
      <c r="TYJ1867" s="401"/>
      <c r="TYK1867" s="401"/>
      <c r="TYL1867" s="401"/>
      <c r="TYM1867" s="401"/>
      <c r="TYN1867" s="401"/>
      <c r="TYO1867" s="401"/>
      <c r="TYP1867" s="401"/>
      <c r="TYQ1867" s="401"/>
      <c r="TYR1867" s="401"/>
      <c r="TYS1867" s="401"/>
      <c r="TYT1867" s="401"/>
      <c r="TYU1867" s="401"/>
      <c r="TYV1867" s="401"/>
      <c r="TYW1867" s="401"/>
      <c r="TYX1867" s="401"/>
      <c r="TYY1867" s="401"/>
      <c r="TYZ1867" s="401"/>
      <c r="TZA1867" s="401"/>
      <c r="TZB1867" s="401"/>
      <c r="TZC1867" s="401"/>
      <c r="TZD1867" s="401"/>
      <c r="TZE1867" s="401"/>
      <c r="TZF1867" s="401"/>
      <c r="TZG1867" s="401"/>
      <c r="TZH1867" s="401"/>
      <c r="TZI1867" s="401"/>
      <c r="TZJ1867" s="401"/>
      <c r="TZK1867" s="401"/>
      <c r="TZL1867" s="401"/>
      <c r="TZM1867" s="401"/>
      <c r="TZN1867" s="401"/>
      <c r="TZO1867" s="401"/>
      <c r="TZP1867" s="401"/>
      <c r="TZQ1867" s="401"/>
      <c r="TZR1867" s="401"/>
      <c r="TZS1867" s="401"/>
      <c r="TZT1867" s="401"/>
      <c r="TZU1867" s="401"/>
      <c r="TZV1867" s="401"/>
      <c r="TZW1867" s="401"/>
      <c r="TZX1867" s="401"/>
      <c r="TZY1867" s="401"/>
      <c r="TZZ1867" s="401"/>
      <c r="UAA1867" s="401"/>
      <c r="UAB1867" s="401"/>
      <c r="UAC1867" s="401"/>
      <c r="UAD1867" s="401"/>
      <c r="UAE1867" s="401"/>
      <c r="UAF1867" s="401"/>
      <c r="UAG1867" s="401"/>
      <c r="UAH1867" s="401"/>
      <c r="UAI1867" s="401"/>
      <c r="UAJ1867" s="401"/>
      <c r="UAK1867" s="401"/>
      <c r="UAL1867" s="401"/>
      <c r="UAM1867" s="401"/>
      <c r="UAN1867" s="401"/>
      <c r="UAO1867" s="401"/>
      <c r="UAP1867" s="401"/>
      <c r="UAQ1867" s="401"/>
      <c r="UAR1867" s="401"/>
      <c r="UAS1867" s="401"/>
      <c r="UAT1867" s="401"/>
      <c r="UAU1867" s="401"/>
      <c r="UAV1867" s="401"/>
      <c r="UAW1867" s="401"/>
      <c r="UAX1867" s="401"/>
      <c r="UAY1867" s="401"/>
      <c r="UAZ1867" s="401"/>
      <c r="UBA1867" s="401"/>
      <c r="UBB1867" s="401"/>
      <c r="UBC1867" s="401"/>
      <c r="UBD1867" s="401"/>
      <c r="UBE1867" s="401"/>
      <c r="UBF1867" s="401"/>
      <c r="UBG1867" s="401"/>
      <c r="UBH1867" s="401"/>
      <c r="UBI1867" s="401"/>
      <c r="UBJ1867" s="401"/>
      <c r="UBK1867" s="401"/>
      <c r="UBL1867" s="401"/>
      <c r="UBM1867" s="401"/>
      <c r="UBN1867" s="401"/>
      <c r="UBO1867" s="401"/>
      <c r="UBP1867" s="401"/>
      <c r="UBQ1867" s="401"/>
      <c r="UBR1867" s="401"/>
      <c r="UBS1867" s="401"/>
      <c r="UBT1867" s="401"/>
      <c r="UBU1867" s="401"/>
      <c r="UBV1867" s="401"/>
      <c r="UBW1867" s="401"/>
      <c r="UBX1867" s="401"/>
      <c r="UBY1867" s="401"/>
      <c r="UBZ1867" s="401"/>
      <c r="UCA1867" s="401"/>
      <c r="UCB1867" s="401"/>
      <c r="UCC1867" s="401"/>
      <c r="UCD1867" s="401"/>
      <c r="UCE1867" s="401"/>
      <c r="UCF1867" s="401"/>
      <c r="UCG1867" s="401"/>
      <c r="UCH1867" s="401"/>
      <c r="UCI1867" s="401"/>
      <c r="UCJ1867" s="401"/>
      <c r="UCK1867" s="401"/>
      <c r="UCL1867" s="401"/>
      <c r="UCM1867" s="401"/>
      <c r="UCN1867" s="401"/>
      <c r="UCO1867" s="401"/>
      <c r="UCP1867" s="401"/>
      <c r="UCQ1867" s="401"/>
      <c r="UCR1867" s="401"/>
      <c r="UCS1867" s="401"/>
      <c r="UCT1867" s="401"/>
      <c r="UCU1867" s="401"/>
      <c r="UCV1867" s="401"/>
      <c r="UCW1867" s="401"/>
      <c r="UCX1867" s="401"/>
      <c r="UCY1867" s="401"/>
      <c r="UCZ1867" s="401"/>
      <c r="UDA1867" s="401"/>
      <c r="UDB1867" s="401"/>
      <c r="UDC1867" s="401"/>
      <c r="UDD1867" s="401"/>
      <c r="UDE1867" s="401"/>
      <c r="UDF1867" s="401"/>
      <c r="UDG1867" s="401"/>
      <c r="UDH1867" s="401"/>
      <c r="UDI1867" s="401"/>
      <c r="UDJ1867" s="401"/>
      <c r="UDK1867" s="401"/>
      <c r="UDL1867" s="401"/>
      <c r="UDM1867" s="401"/>
      <c r="UDN1867" s="401"/>
      <c r="UDO1867" s="401"/>
      <c r="UDP1867" s="401"/>
      <c r="UDQ1867" s="401"/>
      <c r="UDR1867" s="401"/>
      <c r="UDS1867" s="401"/>
      <c r="UDT1867" s="401"/>
      <c r="UDU1867" s="401"/>
      <c r="UDV1867" s="401"/>
      <c r="UDW1867" s="401"/>
      <c r="UDX1867" s="401"/>
      <c r="UDY1867" s="401"/>
      <c r="UDZ1867" s="401"/>
      <c r="UEA1867" s="401"/>
      <c r="UEB1867" s="401"/>
      <c r="UEC1867" s="401"/>
      <c r="UED1867" s="401"/>
      <c r="UEE1867" s="401"/>
      <c r="UEF1867" s="401"/>
      <c r="UEG1867" s="401"/>
      <c r="UEH1867" s="401"/>
      <c r="UEI1867" s="401"/>
      <c r="UEJ1867" s="401"/>
      <c r="UEK1867" s="401"/>
      <c r="UEL1867" s="401"/>
      <c r="UEM1867" s="401"/>
      <c r="UEN1867" s="401"/>
      <c r="UEO1867" s="401"/>
      <c r="UEP1867" s="401"/>
      <c r="UEQ1867" s="401"/>
      <c r="UER1867" s="401"/>
      <c r="UES1867" s="401"/>
      <c r="UET1867" s="401"/>
      <c r="UEU1867" s="401"/>
      <c r="UEV1867" s="401"/>
      <c r="UEW1867" s="401"/>
      <c r="UEX1867" s="401"/>
      <c r="UEY1867" s="401"/>
      <c r="UEZ1867" s="401"/>
      <c r="UFA1867" s="401"/>
      <c r="UFB1867" s="401"/>
      <c r="UFC1867" s="401"/>
      <c r="UFD1867" s="401"/>
      <c r="UFE1867" s="401"/>
      <c r="UFF1867" s="401"/>
      <c r="UFG1867" s="401"/>
      <c r="UFH1867" s="401"/>
      <c r="UFI1867" s="401"/>
      <c r="UFJ1867" s="401"/>
      <c r="UFK1867" s="401"/>
      <c r="UFL1867" s="401"/>
      <c r="UFM1867" s="401"/>
      <c r="UFN1867" s="401"/>
      <c r="UFO1867" s="401"/>
      <c r="UFP1867" s="401"/>
      <c r="UFQ1867" s="401"/>
      <c r="UFR1867" s="401"/>
      <c r="UFS1867" s="401"/>
      <c r="UFT1867" s="401"/>
      <c r="UFU1867" s="401"/>
      <c r="UFV1867" s="401"/>
      <c r="UFW1867" s="401"/>
      <c r="UFX1867" s="401"/>
      <c r="UFY1867" s="401"/>
      <c r="UFZ1867" s="401"/>
      <c r="UGA1867" s="401"/>
      <c r="UGB1867" s="401"/>
      <c r="UGC1867" s="401"/>
      <c r="UGD1867" s="401"/>
      <c r="UGE1867" s="401"/>
      <c r="UGF1867" s="401"/>
      <c r="UGG1867" s="401"/>
      <c r="UGH1867" s="401"/>
      <c r="UGI1867" s="401"/>
      <c r="UGJ1867" s="401"/>
      <c r="UGK1867" s="401"/>
      <c r="UGL1867" s="401"/>
      <c r="UGM1867" s="401"/>
      <c r="UGN1867" s="401"/>
      <c r="UGO1867" s="401"/>
      <c r="UGP1867" s="401"/>
      <c r="UGQ1867" s="401"/>
      <c r="UGR1867" s="401"/>
      <c r="UGS1867" s="401"/>
      <c r="UGT1867" s="401"/>
      <c r="UGU1867" s="401"/>
      <c r="UGV1867" s="401"/>
      <c r="UGW1867" s="401"/>
      <c r="UGX1867" s="401"/>
      <c r="UGY1867" s="401"/>
      <c r="UGZ1867" s="401"/>
      <c r="UHA1867" s="401"/>
      <c r="UHB1867" s="401"/>
      <c r="UHC1867" s="401"/>
      <c r="UHD1867" s="401"/>
      <c r="UHE1867" s="401"/>
      <c r="UHF1867" s="401"/>
      <c r="UHG1867" s="401"/>
      <c r="UHH1867" s="401"/>
      <c r="UHI1867" s="401"/>
      <c r="UHJ1867" s="401"/>
      <c r="UHK1867" s="401"/>
      <c r="UHL1867" s="401"/>
      <c r="UHM1867" s="401"/>
      <c r="UHN1867" s="401"/>
      <c r="UHO1867" s="401"/>
      <c r="UHP1867" s="401"/>
      <c r="UHQ1867" s="401"/>
      <c r="UHR1867" s="401"/>
      <c r="UHS1867" s="401"/>
      <c r="UHT1867" s="401"/>
      <c r="UHU1867" s="401"/>
      <c r="UHV1867" s="401"/>
      <c r="UHW1867" s="401"/>
      <c r="UHX1867" s="401"/>
      <c r="UHY1867" s="401"/>
      <c r="UHZ1867" s="401"/>
      <c r="UIA1867" s="401"/>
      <c r="UIB1867" s="401"/>
      <c r="UIC1867" s="401"/>
      <c r="UID1867" s="401"/>
      <c r="UIE1867" s="401"/>
      <c r="UIF1867" s="401"/>
      <c r="UIG1867" s="401"/>
      <c r="UIH1867" s="401"/>
      <c r="UII1867" s="401"/>
      <c r="UIJ1867" s="401"/>
      <c r="UIK1867" s="401"/>
      <c r="UIL1867" s="401"/>
      <c r="UIM1867" s="401"/>
      <c r="UIN1867" s="401"/>
      <c r="UIO1867" s="401"/>
      <c r="UIP1867" s="401"/>
      <c r="UIQ1867" s="401"/>
      <c r="UIR1867" s="401"/>
      <c r="UIS1867" s="401"/>
      <c r="UIT1867" s="401"/>
      <c r="UIU1867" s="401"/>
      <c r="UIV1867" s="401"/>
      <c r="UIW1867" s="401"/>
      <c r="UIX1867" s="401"/>
      <c r="UIY1867" s="401"/>
      <c r="UIZ1867" s="401"/>
      <c r="UJA1867" s="401"/>
      <c r="UJB1867" s="401"/>
      <c r="UJC1867" s="401"/>
      <c r="UJD1867" s="401"/>
      <c r="UJE1867" s="401"/>
      <c r="UJF1867" s="401"/>
      <c r="UJG1867" s="401"/>
      <c r="UJH1867" s="401"/>
      <c r="UJI1867" s="401"/>
      <c r="UJJ1867" s="401"/>
      <c r="UJK1867" s="401"/>
      <c r="UJL1867" s="401"/>
      <c r="UJM1867" s="401"/>
      <c r="UJN1867" s="401"/>
      <c r="UJO1867" s="401"/>
      <c r="UJP1867" s="401"/>
      <c r="UJQ1867" s="401"/>
      <c r="UJR1867" s="401"/>
      <c r="UJS1867" s="401"/>
      <c r="UJT1867" s="401"/>
      <c r="UJU1867" s="401"/>
      <c r="UJV1867" s="401"/>
      <c r="UJW1867" s="401"/>
      <c r="UJX1867" s="401"/>
      <c r="UJY1867" s="401"/>
      <c r="UJZ1867" s="401"/>
      <c r="UKA1867" s="401"/>
      <c r="UKB1867" s="401"/>
      <c r="UKC1867" s="401"/>
      <c r="UKD1867" s="401"/>
      <c r="UKE1867" s="401"/>
      <c r="UKF1867" s="401"/>
      <c r="UKG1867" s="401"/>
      <c r="UKH1867" s="401"/>
      <c r="UKI1867" s="401"/>
      <c r="UKJ1867" s="401"/>
      <c r="UKK1867" s="401"/>
      <c r="UKL1867" s="401"/>
      <c r="UKM1867" s="401"/>
      <c r="UKN1867" s="401"/>
      <c r="UKO1867" s="401"/>
      <c r="UKP1867" s="401"/>
      <c r="UKQ1867" s="401"/>
      <c r="UKR1867" s="401"/>
      <c r="UKS1867" s="401"/>
      <c r="UKT1867" s="401"/>
      <c r="UKU1867" s="401"/>
      <c r="UKV1867" s="401"/>
      <c r="UKW1867" s="401"/>
      <c r="UKX1867" s="401"/>
      <c r="UKY1867" s="401"/>
      <c r="UKZ1867" s="401"/>
      <c r="ULA1867" s="401"/>
      <c r="ULB1867" s="401"/>
      <c r="ULC1867" s="401"/>
      <c r="ULD1867" s="401"/>
      <c r="ULE1867" s="401"/>
      <c r="ULF1867" s="401"/>
      <c r="ULG1867" s="401"/>
      <c r="ULH1867" s="401"/>
      <c r="ULI1867" s="401"/>
      <c r="ULJ1867" s="401"/>
      <c r="ULK1867" s="401"/>
      <c r="ULL1867" s="401"/>
      <c r="ULM1867" s="401"/>
      <c r="ULN1867" s="401"/>
      <c r="ULO1867" s="401"/>
      <c r="ULP1867" s="401"/>
      <c r="ULQ1867" s="401"/>
      <c r="ULR1867" s="401"/>
      <c r="ULS1867" s="401"/>
      <c r="ULT1867" s="401"/>
      <c r="ULU1867" s="401"/>
      <c r="ULV1867" s="401"/>
      <c r="ULW1867" s="401"/>
      <c r="ULX1867" s="401"/>
      <c r="ULY1867" s="401"/>
      <c r="ULZ1867" s="401"/>
      <c r="UMA1867" s="401"/>
      <c r="UMB1867" s="401"/>
      <c r="UMC1867" s="401"/>
      <c r="UMD1867" s="401"/>
      <c r="UME1867" s="401"/>
      <c r="UMF1867" s="401"/>
      <c r="UMG1867" s="401"/>
      <c r="UMH1867" s="401"/>
      <c r="UMI1867" s="401"/>
      <c r="UMJ1867" s="401"/>
      <c r="UMK1867" s="401"/>
      <c r="UML1867" s="401"/>
      <c r="UMM1867" s="401"/>
      <c r="UMN1867" s="401"/>
      <c r="UMO1867" s="401"/>
      <c r="UMP1867" s="401"/>
      <c r="UMQ1867" s="401"/>
      <c r="UMR1867" s="401"/>
      <c r="UMS1867" s="401"/>
      <c r="UMT1867" s="401"/>
      <c r="UMU1867" s="401"/>
      <c r="UMV1867" s="401"/>
      <c r="UMW1867" s="401"/>
      <c r="UMX1867" s="401"/>
      <c r="UMY1867" s="401"/>
      <c r="UMZ1867" s="401"/>
      <c r="UNA1867" s="401"/>
      <c r="UNB1867" s="401"/>
      <c r="UNC1867" s="401"/>
      <c r="UND1867" s="401"/>
      <c r="UNE1867" s="401"/>
      <c r="UNF1867" s="401"/>
      <c r="UNG1867" s="401"/>
      <c r="UNH1867" s="401"/>
      <c r="UNI1867" s="401"/>
      <c r="UNJ1867" s="401"/>
      <c r="UNK1867" s="401"/>
      <c r="UNL1867" s="401"/>
      <c r="UNM1867" s="401"/>
      <c r="UNN1867" s="401"/>
      <c r="UNO1867" s="401"/>
      <c r="UNP1867" s="401"/>
      <c r="UNQ1867" s="401"/>
      <c r="UNR1867" s="401"/>
      <c r="UNS1867" s="401"/>
      <c r="UNT1867" s="401"/>
      <c r="UNU1867" s="401"/>
      <c r="UNV1867" s="401"/>
      <c r="UNW1867" s="401"/>
      <c r="UNX1867" s="401"/>
      <c r="UNY1867" s="401"/>
      <c r="UNZ1867" s="401"/>
      <c r="UOA1867" s="401"/>
      <c r="UOB1867" s="401"/>
      <c r="UOC1867" s="401"/>
      <c r="UOD1867" s="401"/>
      <c r="UOE1867" s="401"/>
      <c r="UOF1867" s="401"/>
      <c r="UOG1867" s="401"/>
      <c r="UOH1867" s="401"/>
      <c r="UOI1867" s="401"/>
      <c r="UOJ1867" s="401"/>
      <c r="UOK1867" s="401"/>
      <c r="UOL1867" s="401"/>
      <c r="UOM1867" s="401"/>
      <c r="UON1867" s="401"/>
      <c r="UOO1867" s="401"/>
      <c r="UOP1867" s="401"/>
      <c r="UOQ1867" s="401"/>
      <c r="UOR1867" s="401"/>
      <c r="UOS1867" s="401"/>
      <c r="UOT1867" s="401"/>
      <c r="UOU1867" s="401"/>
      <c r="UOV1867" s="401"/>
      <c r="UOW1867" s="401"/>
      <c r="UOX1867" s="401"/>
      <c r="UOY1867" s="401"/>
      <c r="UOZ1867" s="401"/>
      <c r="UPA1867" s="401"/>
      <c r="UPB1867" s="401"/>
      <c r="UPC1867" s="401"/>
      <c r="UPD1867" s="401"/>
      <c r="UPE1867" s="401"/>
      <c r="UPF1867" s="401"/>
      <c r="UPG1867" s="401"/>
      <c r="UPH1867" s="401"/>
      <c r="UPI1867" s="401"/>
      <c r="UPJ1867" s="401"/>
      <c r="UPK1867" s="401"/>
      <c r="UPL1867" s="401"/>
      <c r="UPM1867" s="401"/>
      <c r="UPN1867" s="401"/>
      <c r="UPO1867" s="401"/>
      <c r="UPP1867" s="401"/>
      <c r="UPQ1867" s="401"/>
      <c r="UPR1867" s="401"/>
      <c r="UPS1867" s="401"/>
      <c r="UPT1867" s="401"/>
      <c r="UPU1867" s="401"/>
      <c r="UPV1867" s="401"/>
      <c r="UPW1867" s="401"/>
      <c r="UPX1867" s="401"/>
      <c r="UPY1867" s="401"/>
      <c r="UPZ1867" s="401"/>
      <c r="UQA1867" s="401"/>
      <c r="UQB1867" s="401"/>
      <c r="UQC1867" s="401"/>
      <c r="UQD1867" s="401"/>
      <c r="UQE1867" s="401"/>
      <c r="UQF1867" s="401"/>
      <c r="UQG1867" s="401"/>
      <c r="UQH1867" s="401"/>
      <c r="UQI1867" s="401"/>
      <c r="UQJ1867" s="401"/>
      <c r="UQK1867" s="401"/>
      <c r="UQL1867" s="401"/>
      <c r="UQM1867" s="401"/>
      <c r="UQN1867" s="401"/>
      <c r="UQO1867" s="401"/>
      <c r="UQP1867" s="401"/>
      <c r="UQQ1867" s="401"/>
      <c r="UQR1867" s="401"/>
      <c r="UQS1867" s="401"/>
      <c r="UQT1867" s="401"/>
      <c r="UQU1867" s="401"/>
      <c r="UQV1867" s="401"/>
      <c r="UQW1867" s="401"/>
      <c r="UQX1867" s="401"/>
      <c r="UQY1867" s="401"/>
      <c r="UQZ1867" s="401"/>
      <c r="URA1867" s="401"/>
      <c r="URB1867" s="401"/>
      <c r="URC1867" s="401"/>
      <c r="URD1867" s="401"/>
      <c r="URE1867" s="401"/>
      <c r="URF1867" s="401"/>
      <c r="URG1867" s="401"/>
      <c r="URH1867" s="401"/>
      <c r="URI1867" s="401"/>
      <c r="URJ1867" s="401"/>
      <c r="URK1867" s="401"/>
      <c r="URL1867" s="401"/>
      <c r="URM1867" s="401"/>
      <c r="URN1867" s="401"/>
      <c r="URO1867" s="401"/>
      <c r="URP1867" s="401"/>
      <c r="URQ1867" s="401"/>
      <c r="URR1867" s="401"/>
      <c r="URS1867" s="401"/>
      <c r="URT1867" s="401"/>
      <c r="URU1867" s="401"/>
      <c r="URV1867" s="401"/>
      <c r="URW1867" s="401"/>
      <c r="URX1867" s="401"/>
      <c r="URY1867" s="401"/>
      <c r="URZ1867" s="401"/>
      <c r="USA1867" s="401"/>
      <c r="USB1867" s="401"/>
      <c r="USC1867" s="401"/>
      <c r="USD1867" s="401"/>
      <c r="USE1867" s="401"/>
      <c r="USF1867" s="401"/>
      <c r="USG1867" s="401"/>
      <c r="USH1867" s="401"/>
      <c r="USI1867" s="401"/>
      <c r="USJ1867" s="401"/>
      <c r="USK1867" s="401"/>
      <c r="USL1867" s="401"/>
      <c r="USM1867" s="401"/>
      <c r="USN1867" s="401"/>
      <c r="USO1867" s="401"/>
      <c r="USP1867" s="401"/>
      <c r="USQ1867" s="401"/>
      <c r="USR1867" s="401"/>
      <c r="USS1867" s="401"/>
      <c r="UST1867" s="401"/>
      <c r="USU1867" s="401"/>
      <c r="USV1867" s="401"/>
      <c r="USW1867" s="401"/>
      <c r="USX1867" s="401"/>
      <c r="USY1867" s="401"/>
      <c r="USZ1867" s="401"/>
      <c r="UTA1867" s="401"/>
      <c r="UTB1867" s="401"/>
      <c r="UTC1867" s="401"/>
      <c r="UTD1867" s="401"/>
      <c r="UTE1867" s="401"/>
      <c r="UTF1867" s="401"/>
      <c r="UTG1867" s="401"/>
      <c r="UTH1867" s="401"/>
      <c r="UTI1867" s="401"/>
      <c r="UTJ1867" s="401"/>
      <c r="UTK1867" s="401"/>
      <c r="UTL1867" s="401"/>
      <c r="UTM1867" s="401"/>
      <c r="UTN1867" s="401"/>
      <c r="UTO1867" s="401"/>
      <c r="UTP1867" s="401"/>
      <c r="UTQ1867" s="401"/>
      <c r="UTR1867" s="401"/>
      <c r="UTS1867" s="401"/>
      <c r="UTT1867" s="401"/>
      <c r="UTU1867" s="401"/>
      <c r="UTV1867" s="401"/>
      <c r="UTW1867" s="401"/>
      <c r="UTX1867" s="401"/>
      <c r="UTY1867" s="401"/>
      <c r="UTZ1867" s="401"/>
      <c r="UUA1867" s="401"/>
      <c r="UUB1867" s="401"/>
      <c r="UUC1867" s="401"/>
      <c r="UUD1867" s="401"/>
      <c r="UUE1867" s="401"/>
      <c r="UUF1867" s="401"/>
      <c r="UUG1867" s="401"/>
      <c r="UUH1867" s="401"/>
      <c r="UUI1867" s="401"/>
      <c r="UUJ1867" s="401"/>
      <c r="UUK1867" s="401"/>
      <c r="UUL1867" s="401"/>
      <c r="UUM1867" s="401"/>
      <c r="UUN1867" s="401"/>
      <c r="UUO1867" s="401"/>
      <c r="UUP1867" s="401"/>
      <c r="UUQ1867" s="401"/>
      <c r="UUR1867" s="401"/>
      <c r="UUS1867" s="401"/>
      <c r="UUT1867" s="401"/>
      <c r="UUU1867" s="401"/>
      <c r="UUV1867" s="401"/>
      <c r="UUW1867" s="401"/>
      <c r="UUX1867" s="401"/>
      <c r="UUY1867" s="401"/>
      <c r="UUZ1867" s="401"/>
      <c r="UVA1867" s="401"/>
      <c r="UVB1867" s="401"/>
      <c r="UVC1867" s="401"/>
      <c r="UVD1867" s="401"/>
      <c r="UVE1867" s="401"/>
      <c r="UVF1867" s="401"/>
      <c r="UVG1867" s="401"/>
      <c r="UVH1867" s="401"/>
      <c r="UVI1867" s="401"/>
      <c r="UVJ1867" s="401"/>
      <c r="UVK1867" s="401"/>
      <c r="UVL1867" s="401"/>
      <c r="UVM1867" s="401"/>
      <c r="UVN1867" s="401"/>
      <c r="UVO1867" s="401"/>
      <c r="UVP1867" s="401"/>
      <c r="UVQ1867" s="401"/>
      <c r="UVR1867" s="401"/>
      <c r="UVS1867" s="401"/>
      <c r="UVT1867" s="401"/>
      <c r="UVU1867" s="401"/>
      <c r="UVV1867" s="401"/>
      <c r="UVW1867" s="401"/>
      <c r="UVX1867" s="401"/>
      <c r="UVY1867" s="401"/>
      <c r="UVZ1867" s="401"/>
      <c r="UWA1867" s="401"/>
      <c r="UWB1867" s="401"/>
      <c r="UWC1867" s="401"/>
      <c r="UWD1867" s="401"/>
      <c r="UWE1867" s="401"/>
      <c r="UWF1867" s="401"/>
      <c r="UWG1867" s="401"/>
      <c r="UWH1867" s="401"/>
      <c r="UWI1867" s="401"/>
      <c r="UWJ1867" s="401"/>
      <c r="UWK1867" s="401"/>
      <c r="UWL1867" s="401"/>
      <c r="UWM1867" s="401"/>
      <c r="UWN1867" s="401"/>
      <c r="UWO1867" s="401"/>
      <c r="UWP1867" s="401"/>
      <c r="UWQ1867" s="401"/>
      <c r="UWR1867" s="401"/>
      <c r="UWS1867" s="401"/>
      <c r="UWT1867" s="401"/>
      <c r="UWU1867" s="401"/>
      <c r="UWV1867" s="401"/>
      <c r="UWW1867" s="401"/>
      <c r="UWX1867" s="401"/>
      <c r="UWY1867" s="401"/>
      <c r="UWZ1867" s="401"/>
      <c r="UXA1867" s="401"/>
      <c r="UXB1867" s="401"/>
      <c r="UXC1867" s="401"/>
      <c r="UXD1867" s="401"/>
      <c r="UXE1867" s="401"/>
      <c r="UXF1867" s="401"/>
      <c r="UXG1867" s="401"/>
      <c r="UXH1867" s="401"/>
      <c r="UXI1867" s="401"/>
      <c r="UXJ1867" s="401"/>
      <c r="UXK1867" s="401"/>
      <c r="UXL1867" s="401"/>
      <c r="UXM1867" s="401"/>
      <c r="UXN1867" s="401"/>
      <c r="UXO1867" s="401"/>
      <c r="UXP1867" s="401"/>
      <c r="UXQ1867" s="401"/>
      <c r="UXR1867" s="401"/>
      <c r="UXS1867" s="401"/>
      <c r="UXT1867" s="401"/>
      <c r="UXU1867" s="401"/>
      <c r="UXV1867" s="401"/>
      <c r="UXW1867" s="401"/>
      <c r="UXX1867" s="401"/>
      <c r="UXY1867" s="401"/>
      <c r="UXZ1867" s="401"/>
      <c r="UYA1867" s="401"/>
      <c r="UYB1867" s="401"/>
      <c r="UYC1867" s="401"/>
      <c r="UYD1867" s="401"/>
      <c r="UYE1867" s="401"/>
      <c r="UYF1867" s="401"/>
      <c r="UYG1867" s="401"/>
      <c r="UYH1867" s="401"/>
      <c r="UYI1867" s="401"/>
      <c r="UYJ1867" s="401"/>
      <c r="UYK1867" s="401"/>
      <c r="UYL1867" s="401"/>
      <c r="UYM1867" s="401"/>
      <c r="UYN1867" s="401"/>
      <c r="UYO1867" s="401"/>
      <c r="UYP1867" s="401"/>
      <c r="UYQ1867" s="401"/>
      <c r="UYR1867" s="401"/>
      <c r="UYS1867" s="401"/>
      <c r="UYT1867" s="401"/>
      <c r="UYU1867" s="401"/>
      <c r="UYV1867" s="401"/>
      <c r="UYW1867" s="401"/>
      <c r="UYX1867" s="401"/>
      <c r="UYY1867" s="401"/>
      <c r="UYZ1867" s="401"/>
      <c r="UZA1867" s="401"/>
      <c r="UZB1867" s="401"/>
      <c r="UZC1867" s="401"/>
      <c r="UZD1867" s="401"/>
      <c r="UZE1867" s="401"/>
      <c r="UZF1867" s="401"/>
      <c r="UZG1867" s="401"/>
      <c r="UZH1867" s="401"/>
      <c r="UZI1867" s="401"/>
      <c r="UZJ1867" s="401"/>
      <c r="UZK1867" s="401"/>
      <c r="UZL1867" s="401"/>
      <c r="UZM1867" s="401"/>
      <c r="UZN1867" s="401"/>
      <c r="UZO1867" s="401"/>
      <c r="UZP1867" s="401"/>
      <c r="UZQ1867" s="401"/>
      <c r="UZR1867" s="401"/>
      <c r="UZS1867" s="401"/>
      <c r="UZT1867" s="401"/>
      <c r="UZU1867" s="401"/>
      <c r="UZV1867" s="401"/>
      <c r="UZW1867" s="401"/>
      <c r="UZX1867" s="401"/>
      <c r="UZY1867" s="401"/>
      <c r="UZZ1867" s="401"/>
      <c r="VAA1867" s="401"/>
      <c r="VAB1867" s="401"/>
      <c r="VAC1867" s="401"/>
      <c r="VAD1867" s="401"/>
      <c r="VAE1867" s="401"/>
      <c r="VAF1867" s="401"/>
      <c r="VAG1867" s="401"/>
      <c r="VAH1867" s="401"/>
      <c r="VAI1867" s="401"/>
      <c r="VAJ1867" s="401"/>
      <c r="VAK1867" s="401"/>
      <c r="VAL1867" s="401"/>
      <c r="VAM1867" s="401"/>
      <c r="VAN1867" s="401"/>
      <c r="VAO1867" s="401"/>
      <c r="VAP1867" s="401"/>
      <c r="VAQ1867" s="401"/>
      <c r="VAR1867" s="401"/>
      <c r="VAS1867" s="401"/>
      <c r="VAT1867" s="401"/>
      <c r="VAU1867" s="401"/>
      <c r="VAV1867" s="401"/>
      <c r="VAW1867" s="401"/>
      <c r="VAX1867" s="401"/>
      <c r="VAY1867" s="401"/>
      <c r="VAZ1867" s="401"/>
      <c r="VBA1867" s="401"/>
      <c r="VBB1867" s="401"/>
      <c r="VBC1867" s="401"/>
      <c r="VBD1867" s="401"/>
      <c r="VBE1867" s="401"/>
      <c r="VBF1867" s="401"/>
      <c r="VBG1867" s="401"/>
      <c r="VBH1867" s="401"/>
      <c r="VBI1867" s="401"/>
      <c r="VBJ1867" s="401"/>
      <c r="VBK1867" s="401"/>
      <c r="VBL1867" s="401"/>
      <c r="VBM1867" s="401"/>
      <c r="VBN1867" s="401"/>
      <c r="VBO1867" s="401"/>
      <c r="VBP1867" s="401"/>
      <c r="VBQ1867" s="401"/>
      <c r="VBR1867" s="401"/>
      <c r="VBS1867" s="401"/>
      <c r="VBT1867" s="401"/>
      <c r="VBU1867" s="401"/>
      <c r="VBV1867" s="401"/>
      <c r="VBW1867" s="401"/>
      <c r="VBX1867" s="401"/>
      <c r="VBY1867" s="401"/>
      <c r="VBZ1867" s="401"/>
      <c r="VCA1867" s="401"/>
      <c r="VCB1867" s="401"/>
      <c r="VCC1867" s="401"/>
      <c r="VCD1867" s="401"/>
      <c r="VCE1867" s="401"/>
      <c r="VCF1867" s="401"/>
      <c r="VCG1867" s="401"/>
      <c r="VCH1867" s="401"/>
      <c r="VCI1867" s="401"/>
      <c r="VCJ1867" s="401"/>
      <c r="VCK1867" s="401"/>
      <c r="VCL1867" s="401"/>
      <c r="VCM1867" s="401"/>
      <c r="VCN1867" s="401"/>
      <c r="VCO1867" s="401"/>
      <c r="VCP1867" s="401"/>
      <c r="VCQ1867" s="401"/>
      <c r="VCR1867" s="401"/>
      <c r="VCS1867" s="401"/>
      <c r="VCT1867" s="401"/>
      <c r="VCU1867" s="401"/>
      <c r="VCV1867" s="401"/>
      <c r="VCW1867" s="401"/>
      <c r="VCX1867" s="401"/>
      <c r="VCY1867" s="401"/>
      <c r="VCZ1867" s="401"/>
      <c r="VDA1867" s="401"/>
      <c r="VDB1867" s="401"/>
      <c r="VDC1867" s="401"/>
      <c r="VDD1867" s="401"/>
      <c r="VDE1867" s="401"/>
      <c r="VDF1867" s="401"/>
      <c r="VDG1867" s="401"/>
      <c r="VDH1867" s="401"/>
      <c r="VDI1867" s="401"/>
      <c r="VDJ1867" s="401"/>
      <c r="VDK1867" s="401"/>
      <c r="VDL1867" s="401"/>
      <c r="VDM1867" s="401"/>
      <c r="VDN1867" s="401"/>
      <c r="VDO1867" s="401"/>
      <c r="VDP1867" s="401"/>
      <c r="VDQ1867" s="401"/>
      <c r="VDR1867" s="401"/>
      <c r="VDS1867" s="401"/>
      <c r="VDT1867" s="401"/>
      <c r="VDU1867" s="401"/>
      <c r="VDV1867" s="401"/>
      <c r="VDW1867" s="401"/>
      <c r="VDX1867" s="401"/>
      <c r="VDY1867" s="401"/>
      <c r="VDZ1867" s="401"/>
      <c r="VEA1867" s="401"/>
      <c r="VEB1867" s="401"/>
      <c r="VEC1867" s="401"/>
      <c r="VED1867" s="401"/>
      <c r="VEE1867" s="401"/>
      <c r="VEF1867" s="401"/>
      <c r="VEG1867" s="401"/>
      <c r="VEH1867" s="401"/>
      <c r="VEI1867" s="401"/>
      <c r="VEJ1867" s="401"/>
      <c r="VEK1867" s="401"/>
      <c r="VEL1867" s="401"/>
      <c r="VEM1867" s="401"/>
      <c r="VEN1867" s="401"/>
      <c r="VEO1867" s="401"/>
      <c r="VEP1867" s="401"/>
      <c r="VEQ1867" s="401"/>
      <c r="VER1867" s="401"/>
      <c r="VES1867" s="401"/>
      <c r="VET1867" s="401"/>
      <c r="VEU1867" s="401"/>
      <c r="VEV1867" s="401"/>
      <c r="VEW1867" s="401"/>
      <c r="VEX1867" s="401"/>
      <c r="VEY1867" s="401"/>
      <c r="VEZ1867" s="401"/>
      <c r="VFA1867" s="401"/>
      <c r="VFB1867" s="401"/>
      <c r="VFC1867" s="401"/>
      <c r="VFD1867" s="401"/>
      <c r="VFE1867" s="401"/>
      <c r="VFF1867" s="401"/>
      <c r="VFG1867" s="401"/>
      <c r="VFH1867" s="401"/>
      <c r="VFI1867" s="401"/>
      <c r="VFJ1867" s="401"/>
      <c r="VFK1867" s="401"/>
      <c r="VFL1867" s="401"/>
      <c r="VFM1867" s="401"/>
      <c r="VFN1867" s="401"/>
      <c r="VFO1867" s="401"/>
      <c r="VFP1867" s="401"/>
      <c r="VFQ1867" s="401"/>
      <c r="VFR1867" s="401"/>
      <c r="VFS1867" s="401"/>
      <c r="VFT1867" s="401"/>
      <c r="VFU1867" s="401"/>
      <c r="VFV1867" s="401"/>
      <c r="VFW1867" s="401"/>
      <c r="VFX1867" s="401"/>
      <c r="VFY1867" s="401"/>
      <c r="VFZ1867" s="401"/>
      <c r="VGA1867" s="401"/>
      <c r="VGB1867" s="401"/>
      <c r="VGC1867" s="401"/>
      <c r="VGD1867" s="401"/>
      <c r="VGE1867" s="401"/>
      <c r="VGF1867" s="401"/>
      <c r="VGG1867" s="401"/>
      <c r="VGH1867" s="401"/>
      <c r="VGI1867" s="401"/>
      <c r="VGJ1867" s="401"/>
      <c r="VGK1867" s="401"/>
      <c r="VGL1867" s="401"/>
      <c r="VGM1867" s="401"/>
      <c r="VGN1867" s="401"/>
      <c r="VGO1867" s="401"/>
      <c r="VGP1867" s="401"/>
      <c r="VGQ1867" s="401"/>
      <c r="VGR1867" s="401"/>
      <c r="VGS1867" s="401"/>
      <c r="VGT1867" s="401"/>
      <c r="VGU1867" s="401"/>
      <c r="VGV1867" s="401"/>
      <c r="VGW1867" s="401"/>
      <c r="VGX1867" s="401"/>
      <c r="VGY1867" s="401"/>
      <c r="VGZ1867" s="401"/>
      <c r="VHA1867" s="401"/>
      <c r="VHB1867" s="401"/>
      <c r="VHC1867" s="401"/>
      <c r="VHD1867" s="401"/>
      <c r="VHE1867" s="401"/>
      <c r="VHF1867" s="401"/>
      <c r="VHG1867" s="401"/>
      <c r="VHH1867" s="401"/>
      <c r="VHI1867" s="401"/>
      <c r="VHJ1867" s="401"/>
      <c r="VHK1867" s="401"/>
      <c r="VHL1867" s="401"/>
      <c r="VHM1867" s="401"/>
      <c r="VHN1867" s="401"/>
      <c r="VHO1867" s="401"/>
      <c r="VHP1867" s="401"/>
      <c r="VHQ1867" s="401"/>
      <c r="VHR1867" s="401"/>
      <c r="VHS1867" s="401"/>
      <c r="VHT1867" s="401"/>
      <c r="VHU1867" s="401"/>
      <c r="VHV1867" s="401"/>
      <c r="VHW1867" s="401"/>
      <c r="VHX1867" s="401"/>
      <c r="VHY1867" s="401"/>
      <c r="VHZ1867" s="401"/>
      <c r="VIA1867" s="401"/>
      <c r="VIB1867" s="401"/>
      <c r="VIC1867" s="401"/>
      <c r="VID1867" s="401"/>
      <c r="VIE1867" s="401"/>
      <c r="VIF1867" s="401"/>
      <c r="VIG1867" s="401"/>
      <c r="VIH1867" s="401"/>
      <c r="VII1867" s="401"/>
      <c r="VIJ1867" s="401"/>
      <c r="VIK1867" s="401"/>
      <c r="VIL1867" s="401"/>
      <c r="VIM1867" s="401"/>
      <c r="VIN1867" s="401"/>
      <c r="VIO1867" s="401"/>
      <c r="VIP1867" s="401"/>
      <c r="VIQ1867" s="401"/>
      <c r="VIR1867" s="401"/>
      <c r="VIS1867" s="401"/>
      <c r="VIT1867" s="401"/>
      <c r="VIU1867" s="401"/>
      <c r="VIV1867" s="401"/>
      <c r="VIW1867" s="401"/>
      <c r="VIX1867" s="401"/>
      <c r="VIY1867" s="401"/>
      <c r="VIZ1867" s="401"/>
      <c r="VJA1867" s="401"/>
      <c r="VJB1867" s="401"/>
      <c r="VJC1867" s="401"/>
      <c r="VJD1867" s="401"/>
      <c r="VJE1867" s="401"/>
      <c r="VJF1867" s="401"/>
      <c r="VJG1867" s="401"/>
      <c r="VJH1867" s="401"/>
      <c r="VJI1867" s="401"/>
      <c r="VJJ1867" s="401"/>
      <c r="VJK1867" s="401"/>
      <c r="VJL1867" s="401"/>
      <c r="VJM1867" s="401"/>
      <c r="VJN1867" s="401"/>
      <c r="VJO1867" s="401"/>
      <c r="VJP1867" s="401"/>
      <c r="VJQ1867" s="401"/>
      <c r="VJR1867" s="401"/>
      <c r="VJS1867" s="401"/>
      <c r="VJT1867" s="401"/>
      <c r="VJU1867" s="401"/>
      <c r="VJV1867" s="401"/>
      <c r="VJW1867" s="401"/>
      <c r="VJX1867" s="401"/>
      <c r="VJY1867" s="401"/>
      <c r="VJZ1867" s="401"/>
      <c r="VKA1867" s="401"/>
      <c r="VKB1867" s="401"/>
      <c r="VKC1867" s="401"/>
      <c r="VKD1867" s="401"/>
      <c r="VKE1867" s="401"/>
      <c r="VKF1867" s="401"/>
      <c r="VKG1867" s="401"/>
      <c r="VKH1867" s="401"/>
      <c r="VKI1867" s="401"/>
      <c r="VKJ1867" s="401"/>
      <c r="VKK1867" s="401"/>
      <c r="VKL1867" s="401"/>
      <c r="VKM1867" s="401"/>
      <c r="VKN1867" s="401"/>
      <c r="VKO1867" s="401"/>
      <c r="VKP1867" s="401"/>
      <c r="VKQ1867" s="401"/>
      <c r="VKR1867" s="401"/>
      <c r="VKS1867" s="401"/>
      <c r="VKT1867" s="401"/>
      <c r="VKU1867" s="401"/>
      <c r="VKV1867" s="401"/>
      <c r="VKW1867" s="401"/>
      <c r="VKX1867" s="401"/>
      <c r="VKY1867" s="401"/>
      <c r="VKZ1867" s="401"/>
      <c r="VLA1867" s="401"/>
      <c r="VLB1867" s="401"/>
      <c r="VLC1867" s="401"/>
      <c r="VLD1867" s="401"/>
      <c r="VLE1867" s="401"/>
      <c r="VLF1867" s="401"/>
      <c r="VLG1867" s="401"/>
      <c r="VLH1867" s="401"/>
      <c r="VLI1867" s="401"/>
      <c r="VLJ1867" s="401"/>
      <c r="VLK1867" s="401"/>
      <c r="VLL1867" s="401"/>
      <c r="VLM1867" s="401"/>
      <c r="VLN1867" s="401"/>
      <c r="VLO1867" s="401"/>
      <c r="VLP1867" s="401"/>
      <c r="VLQ1867" s="401"/>
      <c r="VLR1867" s="401"/>
      <c r="VLS1867" s="401"/>
      <c r="VLT1867" s="401"/>
      <c r="VLU1867" s="401"/>
      <c r="VLV1867" s="401"/>
      <c r="VLW1867" s="401"/>
      <c r="VLX1867" s="401"/>
      <c r="VLY1867" s="401"/>
      <c r="VLZ1867" s="401"/>
      <c r="VMA1867" s="401"/>
      <c r="VMB1867" s="401"/>
      <c r="VMC1867" s="401"/>
      <c r="VMD1867" s="401"/>
      <c r="VME1867" s="401"/>
      <c r="VMF1867" s="401"/>
      <c r="VMG1867" s="401"/>
      <c r="VMH1867" s="401"/>
      <c r="VMI1867" s="401"/>
      <c r="VMJ1867" s="401"/>
      <c r="VMK1867" s="401"/>
      <c r="VML1867" s="401"/>
      <c r="VMM1867" s="401"/>
      <c r="VMN1867" s="401"/>
      <c r="VMO1867" s="401"/>
      <c r="VMP1867" s="401"/>
      <c r="VMQ1867" s="401"/>
      <c r="VMR1867" s="401"/>
      <c r="VMS1867" s="401"/>
      <c r="VMT1867" s="401"/>
      <c r="VMU1867" s="401"/>
      <c r="VMV1867" s="401"/>
      <c r="VMW1867" s="401"/>
      <c r="VMX1867" s="401"/>
      <c r="VMY1867" s="401"/>
      <c r="VMZ1867" s="401"/>
      <c r="VNA1867" s="401"/>
      <c r="VNB1867" s="401"/>
      <c r="VNC1867" s="401"/>
      <c r="VND1867" s="401"/>
      <c r="VNE1867" s="401"/>
      <c r="VNF1867" s="401"/>
      <c r="VNG1867" s="401"/>
      <c r="VNH1867" s="401"/>
      <c r="VNI1867" s="401"/>
      <c r="VNJ1867" s="401"/>
      <c r="VNK1867" s="401"/>
      <c r="VNL1867" s="401"/>
      <c r="VNM1867" s="401"/>
      <c r="VNN1867" s="401"/>
      <c r="VNO1867" s="401"/>
      <c r="VNP1867" s="401"/>
      <c r="VNQ1867" s="401"/>
      <c r="VNR1867" s="401"/>
      <c r="VNS1867" s="401"/>
      <c r="VNT1867" s="401"/>
      <c r="VNU1867" s="401"/>
      <c r="VNV1867" s="401"/>
      <c r="VNW1867" s="401"/>
      <c r="VNX1867" s="401"/>
      <c r="VNY1867" s="401"/>
      <c r="VNZ1867" s="401"/>
      <c r="VOA1867" s="401"/>
      <c r="VOB1867" s="401"/>
      <c r="VOC1867" s="401"/>
      <c r="VOD1867" s="401"/>
      <c r="VOE1867" s="401"/>
      <c r="VOF1867" s="401"/>
      <c r="VOG1867" s="401"/>
      <c r="VOH1867" s="401"/>
      <c r="VOI1867" s="401"/>
      <c r="VOJ1867" s="401"/>
      <c r="VOK1867" s="401"/>
      <c r="VOL1867" s="401"/>
      <c r="VOM1867" s="401"/>
      <c r="VON1867" s="401"/>
      <c r="VOO1867" s="401"/>
      <c r="VOP1867" s="401"/>
      <c r="VOQ1867" s="401"/>
      <c r="VOR1867" s="401"/>
      <c r="VOS1867" s="401"/>
      <c r="VOT1867" s="401"/>
      <c r="VOU1867" s="401"/>
      <c r="VOV1867" s="401"/>
      <c r="VOW1867" s="401"/>
      <c r="VOX1867" s="401"/>
      <c r="VOY1867" s="401"/>
      <c r="VOZ1867" s="401"/>
      <c r="VPA1867" s="401"/>
      <c r="VPB1867" s="401"/>
      <c r="VPC1867" s="401"/>
      <c r="VPD1867" s="401"/>
      <c r="VPE1867" s="401"/>
      <c r="VPF1867" s="401"/>
      <c r="VPG1867" s="401"/>
      <c r="VPH1867" s="401"/>
      <c r="VPI1867" s="401"/>
      <c r="VPJ1867" s="401"/>
      <c r="VPK1867" s="401"/>
      <c r="VPL1867" s="401"/>
      <c r="VPM1867" s="401"/>
      <c r="VPN1867" s="401"/>
      <c r="VPO1867" s="401"/>
      <c r="VPP1867" s="401"/>
      <c r="VPQ1867" s="401"/>
      <c r="VPR1867" s="401"/>
      <c r="VPS1867" s="401"/>
      <c r="VPT1867" s="401"/>
      <c r="VPU1867" s="401"/>
      <c r="VPV1867" s="401"/>
      <c r="VPW1867" s="401"/>
      <c r="VPX1867" s="401"/>
      <c r="VPY1867" s="401"/>
      <c r="VPZ1867" s="401"/>
      <c r="VQA1867" s="401"/>
      <c r="VQB1867" s="401"/>
      <c r="VQC1867" s="401"/>
      <c r="VQD1867" s="401"/>
      <c r="VQE1867" s="401"/>
      <c r="VQF1867" s="401"/>
      <c r="VQG1867" s="401"/>
      <c r="VQH1867" s="401"/>
      <c r="VQI1867" s="401"/>
      <c r="VQJ1867" s="401"/>
      <c r="VQK1867" s="401"/>
      <c r="VQL1867" s="401"/>
      <c r="VQM1867" s="401"/>
      <c r="VQN1867" s="401"/>
      <c r="VQO1867" s="401"/>
      <c r="VQP1867" s="401"/>
      <c r="VQQ1867" s="401"/>
      <c r="VQR1867" s="401"/>
      <c r="VQS1867" s="401"/>
      <c r="VQT1867" s="401"/>
      <c r="VQU1867" s="401"/>
      <c r="VQV1867" s="401"/>
      <c r="VQW1867" s="401"/>
      <c r="VQX1867" s="401"/>
      <c r="VQY1867" s="401"/>
      <c r="VQZ1867" s="401"/>
      <c r="VRA1867" s="401"/>
      <c r="VRB1867" s="401"/>
      <c r="VRC1867" s="401"/>
      <c r="VRD1867" s="401"/>
      <c r="VRE1867" s="401"/>
      <c r="VRF1867" s="401"/>
      <c r="VRG1867" s="401"/>
      <c r="VRH1867" s="401"/>
      <c r="VRI1867" s="401"/>
      <c r="VRJ1867" s="401"/>
      <c r="VRK1867" s="401"/>
      <c r="VRL1867" s="401"/>
      <c r="VRM1867" s="401"/>
      <c r="VRN1867" s="401"/>
      <c r="VRO1867" s="401"/>
      <c r="VRP1867" s="401"/>
      <c r="VRQ1867" s="401"/>
      <c r="VRR1867" s="401"/>
      <c r="VRS1867" s="401"/>
      <c r="VRT1867" s="401"/>
      <c r="VRU1867" s="401"/>
      <c r="VRV1867" s="401"/>
      <c r="VRW1867" s="401"/>
      <c r="VRX1867" s="401"/>
      <c r="VRY1867" s="401"/>
      <c r="VRZ1867" s="401"/>
      <c r="VSA1867" s="401"/>
      <c r="VSB1867" s="401"/>
      <c r="VSC1867" s="401"/>
      <c r="VSD1867" s="401"/>
      <c r="VSE1867" s="401"/>
      <c r="VSF1867" s="401"/>
      <c r="VSG1867" s="401"/>
      <c r="VSH1867" s="401"/>
      <c r="VSI1867" s="401"/>
      <c r="VSJ1867" s="401"/>
      <c r="VSK1867" s="401"/>
      <c r="VSL1867" s="401"/>
      <c r="VSM1867" s="401"/>
      <c r="VSN1867" s="401"/>
      <c r="VSO1867" s="401"/>
      <c r="VSP1867" s="401"/>
      <c r="VSQ1867" s="401"/>
      <c r="VSR1867" s="401"/>
      <c r="VSS1867" s="401"/>
      <c r="VST1867" s="401"/>
      <c r="VSU1867" s="401"/>
      <c r="VSV1867" s="401"/>
      <c r="VSW1867" s="401"/>
      <c r="VSX1867" s="401"/>
      <c r="VSY1867" s="401"/>
      <c r="VSZ1867" s="401"/>
      <c r="VTA1867" s="401"/>
      <c r="VTB1867" s="401"/>
      <c r="VTC1867" s="401"/>
      <c r="VTD1867" s="401"/>
      <c r="VTE1867" s="401"/>
      <c r="VTF1867" s="401"/>
      <c r="VTG1867" s="401"/>
      <c r="VTH1867" s="401"/>
      <c r="VTI1867" s="401"/>
      <c r="VTJ1867" s="401"/>
      <c r="VTK1867" s="401"/>
      <c r="VTL1867" s="401"/>
      <c r="VTM1867" s="401"/>
      <c r="VTN1867" s="401"/>
      <c r="VTO1867" s="401"/>
      <c r="VTP1867" s="401"/>
      <c r="VTQ1867" s="401"/>
      <c r="VTR1867" s="401"/>
      <c r="VTS1867" s="401"/>
      <c r="VTT1867" s="401"/>
      <c r="VTU1867" s="401"/>
      <c r="VTV1867" s="401"/>
      <c r="VTW1867" s="401"/>
      <c r="VTX1867" s="401"/>
      <c r="VTY1867" s="401"/>
      <c r="VTZ1867" s="401"/>
      <c r="VUA1867" s="401"/>
      <c r="VUB1867" s="401"/>
      <c r="VUC1867" s="401"/>
      <c r="VUD1867" s="401"/>
      <c r="VUE1867" s="401"/>
      <c r="VUF1867" s="401"/>
      <c r="VUG1867" s="401"/>
      <c r="VUH1867" s="401"/>
      <c r="VUI1867" s="401"/>
      <c r="VUJ1867" s="401"/>
      <c r="VUK1867" s="401"/>
      <c r="VUL1867" s="401"/>
      <c r="VUM1867" s="401"/>
      <c r="VUN1867" s="401"/>
      <c r="VUO1867" s="401"/>
      <c r="VUP1867" s="401"/>
      <c r="VUQ1867" s="401"/>
      <c r="VUR1867" s="401"/>
      <c r="VUS1867" s="401"/>
      <c r="VUT1867" s="401"/>
      <c r="VUU1867" s="401"/>
      <c r="VUV1867" s="401"/>
      <c r="VUW1867" s="401"/>
      <c r="VUX1867" s="401"/>
      <c r="VUY1867" s="401"/>
      <c r="VUZ1867" s="401"/>
      <c r="VVA1867" s="401"/>
      <c r="VVB1867" s="401"/>
      <c r="VVC1867" s="401"/>
      <c r="VVD1867" s="401"/>
      <c r="VVE1867" s="401"/>
      <c r="VVF1867" s="401"/>
      <c r="VVG1867" s="401"/>
      <c r="VVH1867" s="401"/>
      <c r="VVI1867" s="401"/>
      <c r="VVJ1867" s="401"/>
      <c r="VVK1867" s="401"/>
      <c r="VVL1867" s="401"/>
      <c r="VVM1867" s="401"/>
      <c r="VVN1867" s="401"/>
      <c r="VVO1867" s="401"/>
      <c r="VVP1867" s="401"/>
      <c r="VVQ1867" s="401"/>
      <c r="VVR1867" s="401"/>
      <c r="VVS1867" s="401"/>
      <c r="VVT1867" s="401"/>
      <c r="VVU1867" s="401"/>
      <c r="VVV1867" s="401"/>
      <c r="VVW1867" s="401"/>
      <c r="VVX1867" s="401"/>
      <c r="VVY1867" s="401"/>
      <c r="VVZ1867" s="401"/>
      <c r="VWA1867" s="401"/>
      <c r="VWB1867" s="401"/>
      <c r="VWC1867" s="401"/>
      <c r="VWD1867" s="401"/>
      <c r="VWE1867" s="401"/>
      <c r="VWF1867" s="401"/>
      <c r="VWG1867" s="401"/>
      <c r="VWH1867" s="401"/>
      <c r="VWI1867" s="401"/>
      <c r="VWJ1867" s="401"/>
      <c r="VWK1867" s="401"/>
      <c r="VWL1867" s="401"/>
      <c r="VWM1867" s="401"/>
      <c r="VWN1867" s="401"/>
      <c r="VWO1867" s="401"/>
      <c r="VWP1867" s="401"/>
      <c r="VWQ1867" s="401"/>
      <c r="VWR1867" s="401"/>
      <c r="VWS1867" s="401"/>
      <c r="VWT1867" s="401"/>
      <c r="VWU1867" s="401"/>
      <c r="VWV1867" s="401"/>
      <c r="VWW1867" s="401"/>
      <c r="VWX1867" s="401"/>
      <c r="VWY1867" s="401"/>
      <c r="VWZ1867" s="401"/>
      <c r="VXA1867" s="401"/>
      <c r="VXB1867" s="401"/>
      <c r="VXC1867" s="401"/>
      <c r="VXD1867" s="401"/>
      <c r="VXE1867" s="401"/>
      <c r="VXF1867" s="401"/>
      <c r="VXG1867" s="401"/>
      <c r="VXH1867" s="401"/>
      <c r="VXI1867" s="401"/>
      <c r="VXJ1867" s="401"/>
      <c r="VXK1867" s="401"/>
      <c r="VXL1867" s="401"/>
      <c r="VXM1867" s="401"/>
      <c r="VXN1867" s="401"/>
      <c r="VXO1867" s="401"/>
      <c r="VXP1867" s="401"/>
      <c r="VXQ1867" s="401"/>
      <c r="VXR1867" s="401"/>
      <c r="VXS1867" s="401"/>
      <c r="VXT1867" s="401"/>
      <c r="VXU1867" s="401"/>
      <c r="VXV1867" s="401"/>
      <c r="VXW1867" s="401"/>
      <c r="VXX1867" s="401"/>
      <c r="VXY1867" s="401"/>
      <c r="VXZ1867" s="401"/>
      <c r="VYA1867" s="401"/>
      <c r="VYB1867" s="401"/>
      <c r="VYC1867" s="401"/>
      <c r="VYD1867" s="401"/>
      <c r="VYE1867" s="401"/>
      <c r="VYF1867" s="401"/>
      <c r="VYG1867" s="401"/>
      <c r="VYH1867" s="401"/>
      <c r="VYI1867" s="401"/>
      <c r="VYJ1867" s="401"/>
      <c r="VYK1867" s="401"/>
      <c r="VYL1867" s="401"/>
      <c r="VYM1867" s="401"/>
      <c r="VYN1867" s="401"/>
      <c r="VYO1867" s="401"/>
      <c r="VYP1867" s="401"/>
      <c r="VYQ1867" s="401"/>
      <c r="VYR1867" s="401"/>
      <c r="VYS1867" s="401"/>
      <c r="VYT1867" s="401"/>
      <c r="VYU1867" s="401"/>
      <c r="VYV1867" s="401"/>
      <c r="VYW1867" s="401"/>
      <c r="VYX1867" s="401"/>
      <c r="VYY1867" s="401"/>
      <c r="VYZ1867" s="401"/>
      <c r="VZA1867" s="401"/>
      <c r="VZB1867" s="401"/>
      <c r="VZC1867" s="401"/>
      <c r="VZD1867" s="401"/>
      <c r="VZE1867" s="401"/>
      <c r="VZF1867" s="401"/>
      <c r="VZG1867" s="401"/>
      <c r="VZH1867" s="401"/>
      <c r="VZI1867" s="401"/>
      <c r="VZJ1867" s="401"/>
      <c r="VZK1867" s="401"/>
      <c r="VZL1867" s="401"/>
      <c r="VZM1867" s="401"/>
      <c r="VZN1867" s="401"/>
      <c r="VZO1867" s="401"/>
      <c r="VZP1867" s="401"/>
      <c r="VZQ1867" s="401"/>
      <c r="VZR1867" s="401"/>
      <c r="VZS1867" s="401"/>
      <c r="VZT1867" s="401"/>
      <c r="VZU1867" s="401"/>
      <c r="VZV1867" s="401"/>
      <c r="VZW1867" s="401"/>
      <c r="VZX1867" s="401"/>
      <c r="VZY1867" s="401"/>
      <c r="VZZ1867" s="401"/>
      <c r="WAA1867" s="401"/>
      <c r="WAB1867" s="401"/>
      <c r="WAC1867" s="401"/>
      <c r="WAD1867" s="401"/>
      <c r="WAE1867" s="401"/>
      <c r="WAF1867" s="401"/>
      <c r="WAG1867" s="401"/>
      <c r="WAH1867" s="401"/>
      <c r="WAI1867" s="401"/>
      <c r="WAJ1867" s="401"/>
      <c r="WAK1867" s="401"/>
      <c r="WAL1867" s="401"/>
      <c r="WAM1867" s="401"/>
      <c r="WAN1867" s="401"/>
      <c r="WAO1867" s="401"/>
      <c r="WAP1867" s="401"/>
      <c r="WAQ1867" s="401"/>
      <c r="WAR1867" s="401"/>
      <c r="WAS1867" s="401"/>
      <c r="WAT1867" s="401"/>
      <c r="WAU1867" s="401"/>
      <c r="WAV1867" s="401"/>
      <c r="WAW1867" s="401"/>
      <c r="WAX1867" s="401"/>
      <c r="WAY1867" s="401"/>
      <c r="WAZ1867" s="401"/>
      <c r="WBA1867" s="401"/>
      <c r="WBB1867" s="401"/>
      <c r="WBC1867" s="401"/>
      <c r="WBD1867" s="401"/>
      <c r="WBE1867" s="401"/>
      <c r="WBF1867" s="401"/>
      <c r="WBG1867" s="401"/>
      <c r="WBH1867" s="401"/>
      <c r="WBI1867" s="401"/>
      <c r="WBJ1867" s="401"/>
      <c r="WBK1867" s="401"/>
      <c r="WBL1867" s="401"/>
      <c r="WBM1867" s="401"/>
      <c r="WBN1867" s="401"/>
      <c r="WBO1867" s="401"/>
      <c r="WBP1867" s="401"/>
      <c r="WBQ1867" s="401"/>
      <c r="WBR1867" s="401"/>
      <c r="WBS1867" s="401"/>
      <c r="WBT1867" s="401"/>
      <c r="WBU1867" s="401"/>
      <c r="WBV1867" s="401"/>
      <c r="WBW1867" s="401"/>
      <c r="WBX1867" s="401"/>
      <c r="WBY1867" s="401"/>
      <c r="WBZ1867" s="401"/>
      <c r="WCA1867" s="401"/>
      <c r="WCB1867" s="401"/>
      <c r="WCC1867" s="401"/>
      <c r="WCD1867" s="401"/>
      <c r="WCE1867" s="401"/>
      <c r="WCF1867" s="401"/>
      <c r="WCG1867" s="401"/>
      <c r="WCH1867" s="401"/>
      <c r="WCI1867" s="401"/>
      <c r="WCJ1867" s="401"/>
      <c r="WCK1867" s="401"/>
      <c r="WCL1867" s="401"/>
      <c r="WCM1867" s="401"/>
      <c r="WCN1867" s="401"/>
      <c r="WCO1867" s="401"/>
      <c r="WCP1867" s="401"/>
      <c r="WCQ1867" s="401"/>
      <c r="WCR1867" s="401"/>
      <c r="WCS1867" s="401"/>
      <c r="WCT1867" s="401"/>
      <c r="WCU1867" s="401"/>
      <c r="WCV1867" s="401"/>
      <c r="WCW1867" s="401"/>
      <c r="WCX1867" s="401"/>
      <c r="WCY1867" s="401"/>
      <c r="WCZ1867" s="401"/>
      <c r="WDA1867" s="401"/>
      <c r="WDB1867" s="401"/>
      <c r="WDC1867" s="401"/>
      <c r="WDD1867" s="401"/>
      <c r="WDE1867" s="401"/>
      <c r="WDF1867" s="401"/>
      <c r="WDG1867" s="401"/>
      <c r="WDH1867" s="401"/>
      <c r="WDI1867" s="401"/>
      <c r="WDJ1867" s="401"/>
      <c r="WDK1867" s="401"/>
      <c r="WDL1867" s="401"/>
      <c r="WDM1867" s="401"/>
      <c r="WDN1867" s="401"/>
      <c r="WDO1867" s="401"/>
      <c r="WDP1867" s="401"/>
      <c r="WDQ1867" s="401"/>
      <c r="WDR1867" s="401"/>
      <c r="WDS1867" s="401"/>
      <c r="WDT1867" s="401"/>
      <c r="WDU1867" s="401"/>
      <c r="WDV1867" s="401"/>
      <c r="WDW1867" s="401"/>
      <c r="WDX1867" s="401"/>
      <c r="WDY1867" s="401"/>
      <c r="WDZ1867" s="401"/>
      <c r="WEA1867" s="401"/>
      <c r="WEB1867" s="401"/>
      <c r="WEC1867" s="401"/>
      <c r="WED1867" s="401"/>
      <c r="WEE1867" s="401"/>
      <c r="WEF1867" s="401"/>
      <c r="WEG1867" s="401"/>
      <c r="WEH1867" s="401"/>
      <c r="WEI1867" s="401"/>
      <c r="WEJ1867" s="401"/>
      <c r="WEK1867" s="401"/>
      <c r="WEL1867" s="401"/>
      <c r="WEM1867" s="401"/>
      <c r="WEN1867" s="401"/>
      <c r="WEO1867" s="401"/>
      <c r="WEP1867" s="401"/>
      <c r="WEQ1867" s="401"/>
      <c r="WER1867" s="401"/>
      <c r="WES1867" s="401"/>
      <c r="WET1867" s="401"/>
      <c r="WEU1867" s="401"/>
      <c r="WEV1867" s="401"/>
      <c r="WEW1867" s="401"/>
      <c r="WEX1867" s="401"/>
      <c r="WEY1867" s="401"/>
      <c r="WEZ1867" s="401"/>
      <c r="WFA1867" s="401"/>
      <c r="WFB1867" s="401"/>
      <c r="WFC1867" s="401"/>
      <c r="WFD1867" s="401"/>
      <c r="WFE1867" s="401"/>
      <c r="WFF1867" s="401"/>
      <c r="WFG1867" s="401"/>
      <c r="WFH1867" s="401"/>
      <c r="WFI1867" s="401"/>
      <c r="WFJ1867" s="401"/>
      <c r="WFK1867" s="401"/>
      <c r="WFL1867" s="401"/>
      <c r="WFM1867" s="401"/>
      <c r="WFN1867" s="401"/>
      <c r="WFO1867" s="401"/>
      <c r="WFP1867" s="401"/>
      <c r="WFQ1867" s="401"/>
      <c r="WFR1867" s="401"/>
      <c r="WFS1867" s="401"/>
      <c r="WFT1867" s="401"/>
      <c r="WFU1867" s="401"/>
      <c r="WFV1867" s="401"/>
      <c r="WFW1867" s="401"/>
      <c r="WFX1867" s="401"/>
      <c r="WFY1867" s="401"/>
      <c r="WFZ1867" s="401"/>
      <c r="WGA1867" s="401"/>
      <c r="WGB1867" s="401"/>
      <c r="WGC1867" s="401"/>
      <c r="WGD1867" s="401"/>
      <c r="WGE1867" s="401"/>
      <c r="WGF1867" s="401"/>
      <c r="WGG1867" s="401"/>
      <c r="WGH1867" s="401"/>
      <c r="WGI1867" s="401"/>
      <c r="WGJ1867" s="401"/>
      <c r="WGK1867" s="401"/>
      <c r="WGL1867" s="401"/>
      <c r="WGM1867" s="401"/>
      <c r="WGN1867" s="401"/>
      <c r="WGO1867" s="401"/>
      <c r="WGP1867" s="401"/>
      <c r="WGQ1867" s="401"/>
      <c r="WGR1867" s="401"/>
      <c r="WGS1867" s="401"/>
      <c r="WGT1867" s="401"/>
      <c r="WGU1867" s="401"/>
      <c r="WGV1867" s="401"/>
      <c r="WGW1867" s="401"/>
      <c r="WGX1867" s="401"/>
      <c r="WGY1867" s="401"/>
      <c r="WGZ1867" s="401"/>
      <c r="WHA1867" s="401"/>
      <c r="WHB1867" s="401"/>
      <c r="WHC1867" s="401"/>
      <c r="WHD1867" s="401"/>
      <c r="WHE1867" s="401"/>
      <c r="WHF1867" s="401"/>
      <c r="WHG1867" s="401"/>
      <c r="WHH1867" s="401"/>
      <c r="WHI1867" s="401"/>
      <c r="WHJ1867" s="401"/>
      <c r="WHK1867" s="401"/>
      <c r="WHL1867" s="401"/>
      <c r="WHM1867" s="401"/>
      <c r="WHN1867" s="401"/>
      <c r="WHO1867" s="401"/>
      <c r="WHP1867" s="401"/>
      <c r="WHQ1867" s="401"/>
      <c r="WHR1867" s="401"/>
      <c r="WHS1867" s="401"/>
      <c r="WHT1867" s="401"/>
      <c r="WHU1867" s="401"/>
      <c r="WHV1867" s="401"/>
      <c r="WHW1867" s="401"/>
      <c r="WHX1867" s="401"/>
      <c r="WHY1867" s="401"/>
      <c r="WHZ1867" s="401"/>
      <c r="WIA1867" s="401"/>
      <c r="WIB1867" s="401"/>
      <c r="WIC1867" s="401"/>
      <c r="WID1867" s="401"/>
      <c r="WIE1867" s="401"/>
      <c r="WIF1867" s="401"/>
      <c r="WIG1867" s="401"/>
      <c r="WIH1867" s="401"/>
      <c r="WII1867" s="401"/>
      <c r="WIJ1867" s="401"/>
      <c r="WIK1867" s="401"/>
      <c r="WIL1867" s="401"/>
      <c r="WIM1867" s="401"/>
      <c r="WIN1867" s="401"/>
      <c r="WIO1867" s="401"/>
      <c r="WIP1867" s="401"/>
      <c r="WIQ1867" s="401"/>
      <c r="WIR1867" s="401"/>
      <c r="WIS1867" s="401"/>
      <c r="WIT1867" s="401"/>
      <c r="WIU1867" s="401"/>
      <c r="WIV1867" s="401"/>
      <c r="WIW1867" s="401"/>
      <c r="WIX1867" s="401"/>
      <c r="WIY1867" s="401"/>
      <c r="WIZ1867" s="401"/>
      <c r="WJA1867" s="401"/>
      <c r="WJB1867" s="401"/>
      <c r="WJC1867" s="401"/>
      <c r="WJD1867" s="401"/>
      <c r="WJE1867" s="401"/>
      <c r="WJF1867" s="401"/>
      <c r="WJG1867" s="401"/>
      <c r="WJH1867" s="401"/>
      <c r="WJI1867" s="401"/>
      <c r="WJJ1867" s="401"/>
      <c r="WJK1867" s="401"/>
      <c r="WJL1867" s="401"/>
      <c r="WJM1867" s="401"/>
      <c r="WJN1867" s="401"/>
      <c r="WJO1867" s="401"/>
      <c r="WJP1867" s="401"/>
      <c r="WJQ1867" s="401"/>
      <c r="WJR1867" s="401"/>
      <c r="WJS1867" s="401"/>
      <c r="WJT1867" s="401"/>
      <c r="WJU1867" s="401"/>
      <c r="WJV1867" s="401"/>
      <c r="WJW1867" s="401"/>
      <c r="WJX1867" s="401"/>
      <c r="WJY1867" s="401"/>
      <c r="WJZ1867" s="401"/>
      <c r="WKA1867" s="401"/>
      <c r="WKB1867" s="401"/>
      <c r="WKC1867" s="401"/>
      <c r="WKD1867" s="401"/>
      <c r="WKE1867" s="401"/>
      <c r="WKF1867" s="401"/>
      <c r="WKG1867" s="401"/>
      <c r="WKH1867" s="401"/>
      <c r="WKI1867" s="401"/>
      <c r="WKJ1867" s="401"/>
      <c r="WKK1867" s="401"/>
      <c r="WKL1867" s="401"/>
      <c r="WKM1867" s="401"/>
      <c r="WKN1867" s="401"/>
      <c r="WKO1867" s="401"/>
      <c r="WKP1867" s="401"/>
      <c r="WKQ1867" s="401"/>
      <c r="WKR1867" s="401"/>
      <c r="WKS1867" s="401"/>
      <c r="WKT1867" s="401"/>
      <c r="WKU1867" s="401"/>
      <c r="WKV1867" s="401"/>
      <c r="WKW1867" s="401"/>
      <c r="WKX1867" s="401"/>
      <c r="WKY1867" s="401"/>
      <c r="WKZ1867" s="401"/>
      <c r="WLA1867" s="401"/>
      <c r="WLB1867" s="401"/>
      <c r="WLC1867" s="401"/>
      <c r="WLD1867" s="401"/>
      <c r="WLE1867" s="401"/>
      <c r="WLF1867" s="401"/>
      <c r="WLG1867" s="401"/>
      <c r="WLH1867" s="401"/>
      <c r="WLI1867" s="401"/>
      <c r="WLJ1867" s="401"/>
      <c r="WLK1867" s="401"/>
      <c r="WLL1867" s="401"/>
      <c r="WLM1867" s="401"/>
      <c r="WLN1867" s="401"/>
      <c r="WLO1867" s="401"/>
      <c r="WLP1867" s="401"/>
      <c r="WLQ1867" s="401"/>
      <c r="WLR1867" s="401"/>
      <c r="WLS1867" s="401"/>
      <c r="WLT1867" s="401"/>
      <c r="WLU1867" s="401"/>
      <c r="WLV1867" s="401"/>
      <c r="WLW1867" s="401"/>
      <c r="WLX1867" s="401"/>
      <c r="WLY1867" s="401"/>
      <c r="WLZ1867" s="401"/>
      <c r="WMA1867" s="401"/>
      <c r="WMB1867" s="401"/>
      <c r="WMC1867" s="401"/>
      <c r="WMD1867" s="401"/>
      <c r="WME1867" s="401"/>
      <c r="WMF1867" s="401"/>
      <c r="WMG1867" s="401"/>
      <c r="WMH1867" s="401"/>
      <c r="WMI1867" s="401"/>
      <c r="WMJ1867" s="401"/>
      <c r="WMK1867" s="401"/>
      <c r="WML1867" s="401"/>
      <c r="WMM1867" s="401"/>
      <c r="WMN1867" s="401"/>
      <c r="WMO1867" s="401"/>
      <c r="WMP1867" s="401"/>
      <c r="WMQ1867" s="401"/>
      <c r="WMR1867" s="401"/>
      <c r="WMS1867" s="401"/>
      <c r="WMT1867" s="401"/>
      <c r="WMU1867" s="401"/>
      <c r="WMV1867" s="401"/>
      <c r="WMW1867" s="401"/>
      <c r="WMX1867" s="401"/>
      <c r="WMY1867" s="401"/>
      <c r="WMZ1867" s="401"/>
      <c r="WNA1867" s="401"/>
      <c r="WNB1867" s="401"/>
      <c r="WNC1867" s="401"/>
      <c r="WND1867" s="401"/>
      <c r="WNE1867" s="401"/>
      <c r="WNF1867" s="401"/>
      <c r="WNG1867" s="401"/>
      <c r="WNH1867" s="401"/>
      <c r="WNI1867" s="401"/>
      <c r="WNJ1867" s="401"/>
      <c r="WNK1867" s="401"/>
      <c r="WNL1867" s="401"/>
      <c r="WNM1867" s="401"/>
      <c r="WNN1867" s="401"/>
      <c r="WNO1867" s="401"/>
      <c r="WNP1867" s="401"/>
      <c r="WNQ1867" s="401"/>
      <c r="WNR1867" s="401"/>
      <c r="WNS1867" s="401"/>
      <c r="WNT1867" s="401"/>
      <c r="WNU1867" s="401"/>
      <c r="WNV1867" s="401"/>
      <c r="WNW1867" s="401"/>
      <c r="WNX1867" s="401"/>
      <c r="WNY1867" s="401"/>
      <c r="WNZ1867" s="401"/>
      <c r="WOA1867" s="401"/>
      <c r="WOB1867" s="401"/>
      <c r="WOC1867" s="401"/>
      <c r="WOD1867" s="401"/>
      <c r="WOE1867" s="401"/>
      <c r="WOF1867" s="401"/>
      <c r="WOG1867" s="401"/>
      <c r="WOH1867" s="401"/>
      <c r="WOI1867" s="401"/>
      <c r="WOJ1867" s="401"/>
      <c r="WOK1867" s="401"/>
      <c r="WOL1867" s="401"/>
      <c r="WOM1867" s="401"/>
      <c r="WON1867" s="401"/>
      <c r="WOO1867" s="401"/>
      <c r="WOP1867" s="401"/>
      <c r="WOQ1867" s="401"/>
      <c r="WOR1867" s="401"/>
      <c r="WOS1867" s="401"/>
      <c r="WOT1867" s="401"/>
      <c r="WOU1867" s="401"/>
      <c r="WOV1867" s="401"/>
      <c r="WOW1867" s="401"/>
      <c r="WOX1867" s="401"/>
      <c r="WOY1867" s="401"/>
      <c r="WOZ1867" s="401"/>
      <c r="WPA1867" s="401"/>
      <c r="WPB1867" s="401"/>
      <c r="WPC1867" s="401"/>
      <c r="WPD1867" s="401"/>
      <c r="WPE1867" s="401"/>
      <c r="WPF1867" s="401"/>
      <c r="WPG1867" s="401"/>
      <c r="WPH1867" s="401"/>
      <c r="WPI1867" s="401"/>
      <c r="WPJ1867" s="401"/>
      <c r="WPK1867" s="401"/>
      <c r="WPL1867" s="401"/>
      <c r="WPM1867" s="401"/>
      <c r="WPN1867" s="401"/>
      <c r="WPO1867" s="401"/>
      <c r="WPP1867" s="401"/>
      <c r="WPQ1867" s="401"/>
      <c r="WPR1867" s="401"/>
      <c r="WPS1867" s="401"/>
      <c r="WPT1867" s="401"/>
      <c r="WPU1867" s="401"/>
      <c r="WPV1867" s="401"/>
      <c r="WPW1867" s="401"/>
      <c r="WPX1867" s="401"/>
      <c r="WPY1867" s="401"/>
      <c r="WPZ1867" s="401"/>
      <c r="WQA1867" s="401"/>
      <c r="WQB1867" s="401"/>
      <c r="WQC1867" s="401"/>
      <c r="WQD1867" s="401"/>
      <c r="WQE1867" s="401"/>
      <c r="WQF1867" s="401"/>
      <c r="WQG1867" s="401"/>
      <c r="WQH1867" s="401"/>
      <c r="WQI1867" s="401"/>
      <c r="WQJ1867" s="401"/>
      <c r="WQK1867" s="401"/>
      <c r="WQL1867" s="401"/>
      <c r="WQM1867" s="401"/>
      <c r="WQN1867" s="401"/>
      <c r="WQO1867" s="401"/>
      <c r="WQP1867" s="401"/>
      <c r="WQQ1867" s="401"/>
      <c r="WQR1867" s="401"/>
      <c r="WQS1867" s="401"/>
      <c r="WQT1867" s="401"/>
      <c r="WQU1867" s="401"/>
      <c r="WQV1867" s="401"/>
      <c r="WQW1867" s="401"/>
      <c r="WQX1867" s="401"/>
      <c r="WQY1867" s="401"/>
      <c r="WQZ1867" s="401"/>
      <c r="WRA1867" s="401"/>
      <c r="WRB1867" s="401"/>
      <c r="WRC1867" s="401"/>
      <c r="WRD1867" s="401"/>
      <c r="WRE1867" s="401"/>
      <c r="WRF1867" s="401"/>
      <c r="WRG1867" s="401"/>
      <c r="WRH1867" s="401"/>
      <c r="WRI1867" s="401"/>
      <c r="WRJ1867" s="401"/>
      <c r="WRK1867" s="401"/>
      <c r="WRL1867" s="401"/>
      <c r="WRM1867" s="401"/>
      <c r="WRN1867" s="401"/>
      <c r="WRO1867" s="401"/>
      <c r="WRP1867" s="401"/>
      <c r="WRQ1867" s="401"/>
      <c r="WRR1867" s="401"/>
      <c r="WRS1867" s="401"/>
      <c r="WRT1867" s="401"/>
      <c r="WRU1867" s="401"/>
      <c r="WRV1867" s="401"/>
      <c r="WRW1867" s="401"/>
      <c r="WRX1867" s="401"/>
      <c r="WRY1867" s="401"/>
      <c r="WRZ1867" s="401"/>
      <c r="WSA1867" s="401"/>
      <c r="WSB1867" s="401"/>
      <c r="WSC1867" s="401"/>
      <c r="WSD1867" s="401"/>
      <c r="WSE1867" s="401"/>
      <c r="WSF1867" s="401"/>
      <c r="WSG1867" s="401"/>
      <c r="WSH1867" s="401"/>
      <c r="WSI1867" s="401"/>
      <c r="WSJ1867" s="401"/>
      <c r="WSK1867" s="401"/>
      <c r="WSL1867" s="401"/>
      <c r="WSM1867" s="401"/>
      <c r="WSN1867" s="401"/>
      <c r="WSO1867" s="401"/>
      <c r="WSP1867" s="401"/>
      <c r="WSQ1867" s="401"/>
      <c r="WSR1867" s="401"/>
      <c r="WSS1867" s="401"/>
      <c r="WST1867" s="401"/>
      <c r="WSU1867" s="401"/>
      <c r="WSV1867" s="401"/>
      <c r="WSW1867" s="401"/>
      <c r="WSX1867" s="401"/>
      <c r="WSY1867" s="401"/>
      <c r="WSZ1867" s="401"/>
      <c r="WTA1867" s="401"/>
      <c r="WTB1867" s="401"/>
      <c r="WTC1867" s="401"/>
      <c r="WTD1867" s="401"/>
      <c r="WTE1867" s="401"/>
      <c r="WTF1867" s="401"/>
      <c r="WTG1867" s="401"/>
      <c r="WTH1867" s="401"/>
      <c r="WTI1867" s="401"/>
      <c r="WTJ1867" s="401"/>
      <c r="WTK1867" s="401"/>
      <c r="WTL1867" s="401"/>
      <c r="WTM1867" s="401"/>
      <c r="WTN1867" s="401"/>
      <c r="WTO1867" s="401"/>
      <c r="WTP1867" s="401"/>
      <c r="WTQ1867" s="401"/>
      <c r="WTR1867" s="401"/>
      <c r="WTS1867" s="401"/>
      <c r="WTT1867" s="401"/>
      <c r="WTU1867" s="401"/>
      <c r="WTV1867" s="401"/>
      <c r="WTW1867" s="401"/>
      <c r="WTX1867" s="401"/>
      <c r="WTY1867" s="401"/>
      <c r="WTZ1867" s="401"/>
      <c r="WUA1867" s="401"/>
      <c r="WUB1867" s="401"/>
      <c r="WUC1867" s="401"/>
      <c r="WUD1867" s="401"/>
      <c r="WUE1867" s="401"/>
      <c r="WUF1867" s="401"/>
      <c r="WUG1867" s="401"/>
      <c r="WUH1867" s="401"/>
      <c r="WUI1867" s="401"/>
      <c r="WUJ1867" s="401"/>
      <c r="WUK1867" s="401"/>
      <c r="WUL1867" s="401"/>
      <c r="WUM1867" s="401"/>
      <c r="WUN1867" s="401"/>
      <c r="WUO1867" s="401"/>
      <c r="WUP1867" s="401"/>
      <c r="WUQ1867" s="401"/>
      <c r="WUR1867" s="401"/>
      <c r="WUS1867" s="401"/>
      <c r="WUT1867" s="401"/>
      <c r="WUU1867" s="401"/>
      <c r="WUV1867" s="401"/>
      <c r="WUW1867" s="401"/>
      <c r="WUX1867" s="401"/>
      <c r="WUY1867" s="401"/>
      <c r="WUZ1867" s="401"/>
      <c r="WVA1867" s="401"/>
      <c r="WVB1867" s="401"/>
      <c r="WVC1867" s="401"/>
      <c r="WVD1867" s="401"/>
      <c r="WVE1867" s="401"/>
    </row>
    <row r="1868" spans="1:16125" s="4905" customFormat="1">
      <c r="A1868" s="397"/>
      <c r="B1868" s="397"/>
      <c r="C1868" s="400"/>
      <c r="D1868" s="400"/>
      <c r="E1868" s="5033"/>
      <c r="F1868" s="3451"/>
      <c r="G1868" s="3451"/>
      <c r="H1868" s="3451"/>
      <c r="I1868" s="3451"/>
      <c r="J1868" s="3451"/>
      <c r="K1868" s="397"/>
      <c r="L1868" s="401"/>
      <c r="M1868" s="401"/>
      <c r="N1868" s="401"/>
      <c r="O1868" s="401"/>
      <c r="P1868" s="401"/>
      <c r="Q1868" s="401"/>
      <c r="R1868" s="401"/>
      <c r="S1868" s="401"/>
      <c r="T1868" s="401"/>
      <c r="U1868" s="401"/>
      <c r="V1868" s="401"/>
      <c r="W1868" s="401"/>
      <c r="X1868" s="401"/>
      <c r="Y1868" s="401"/>
      <c r="Z1868" s="401"/>
      <c r="AA1868" s="401"/>
      <c r="AB1868" s="401"/>
      <c r="AC1868" s="401"/>
      <c r="AD1868" s="401"/>
      <c r="AE1868" s="401"/>
      <c r="AF1868" s="401"/>
      <c r="AG1868" s="401"/>
      <c r="AH1868" s="401"/>
      <c r="AI1868" s="401"/>
      <c r="AJ1868" s="401"/>
      <c r="AK1868" s="401"/>
      <c r="AL1868" s="401"/>
      <c r="AM1868" s="401"/>
      <c r="AN1868" s="401"/>
      <c r="AO1868" s="401"/>
      <c r="AP1868" s="401"/>
      <c r="AQ1868" s="401"/>
      <c r="AR1868" s="401"/>
      <c r="AS1868" s="401"/>
      <c r="AT1868" s="401"/>
      <c r="AU1868" s="401"/>
      <c r="AV1868" s="401"/>
      <c r="AW1868" s="401"/>
      <c r="AX1868" s="401"/>
      <c r="AY1868" s="401"/>
      <c r="AZ1868" s="401"/>
      <c r="BA1868" s="401"/>
      <c r="BB1868" s="401"/>
      <c r="BC1868" s="401"/>
      <c r="BD1868" s="401"/>
      <c r="BE1868" s="401"/>
      <c r="BF1868" s="401"/>
      <c r="BG1868" s="401"/>
      <c r="BH1868" s="401"/>
      <c r="BI1868" s="401"/>
      <c r="BJ1868" s="401"/>
      <c r="BK1868" s="401"/>
      <c r="BL1868" s="401"/>
      <c r="BM1868" s="401"/>
      <c r="BN1868" s="401"/>
      <c r="BO1868" s="401"/>
      <c r="BP1868" s="401"/>
      <c r="BQ1868" s="401"/>
      <c r="BR1868" s="401"/>
      <c r="BS1868" s="401"/>
      <c r="BT1868" s="401"/>
      <c r="BU1868" s="401"/>
      <c r="BV1868" s="401"/>
      <c r="BW1868" s="401"/>
      <c r="BX1868" s="401"/>
      <c r="BY1868" s="401"/>
      <c r="BZ1868" s="401"/>
      <c r="CA1868" s="401"/>
      <c r="CB1868" s="401"/>
      <c r="CC1868" s="401"/>
      <c r="CD1868" s="401"/>
      <c r="CE1868" s="401"/>
      <c r="CF1868" s="401"/>
      <c r="CG1868" s="401"/>
      <c r="CH1868" s="401"/>
      <c r="CI1868" s="401"/>
      <c r="CJ1868" s="401"/>
      <c r="CK1868" s="401"/>
      <c r="CL1868" s="401"/>
      <c r="CM1868" s="401"/>
      <c r="CN1868" s="401"/>
      <c r="CO1868" s="401"/>
      <c r="CP1868" s="401"/>
      <c r="CQ1868" s="401"/>
      <c r="CR1868" s="401"/>
      <c r="CS1868" s="401"/>
      <c r="CT1868" s="401"/>
      <c r="CU1868" s="401"/>
      <c r="CV1868" s="401"/>
      <c r="CW1868" s="401"/>
      <c r="CX1868" s="401"/>
      <c r="CY1868" s="401"/>
      <c r="CZ1868" s="401"/>
      <c r="DA1868" s="401"/>
      <c r="DB1868" s="401"/>
      <c r="DC1868" s="401"/>
      <c r="DD1868" s="401"/>
      <c r="DE1868" s="401"/>
      <c r="DF1868" s="401"/>
      <c r="DG1868" s="401"/>
      <c r="DH1868" s="401"/>
      <c r="DI1868" s="401"/>
      <c r="DJ1868" s="401"/>
      <c r="DK1868" s="401"/>
      <c r="DL1868" s="401"/>
      <c r="DM1868" s="401"/>
      <c r="DN1868" s="401"/>
      <c r="DO1868" s="401"/>
      <c r="DP1868" s="401"/>
      <c r="DQ1868" s="401"/>
      <c r="DR1868" s="401"/>
      <c r="DS1868" s="401"/>
      <c r="DT1868" s="401"/>
      <c r="DU1868" s="401"/>
      <c r="DV1868" s="401"/>
      <c r="DW1868" s="401"/>
      <c r="DX1868" s="401"/>
      <c r="DY1868" s="401"/>
      <c r="DZ1868" s="401"/>
      <c r="EA1868" s="401"/>
      <c r="EB1868" s="401"/>
      <c r="EC1868" s="401"/>
      <c r="ED1868" s="401"/>
      <c r="EE1868" s="401"/>
      <c r="EF1868" s="401"/>
      <c r="EG1868" s="401"/>
      <c r="EH1868" s="401"/>
      <c r="EI1868" s="401"/>
      <c r="EJ1868" s="401"/>
      <c r="EK1868" s="401"/>
      <c r="EL1868" s="401"/>
      <c r="EM1868" s="401"/>
      <c r="EN1868" s="401"/>
      <c r="EO1868" s="401"/>
      <c r="EP1868" s="401"/>
      <c r="EQ1868" s="401"/>
      <c r="ER1868" s="401"/>
      <c r="ES1868" s="401"/>
      <c r="ET1868" s="401"/>
      <c r="EU1868" s="401"/>
      <c r="EV1868" s="401"/>
      <c r="EW1868" s="401"/>
      <c r="EX1868" s="401"/>
      <c r="EY1868" s="401"/>
      <c r="EZ1868" s="401"/>
      <c r="FA1868" s="401"/>
      <c r="FB1868" s="401"/>
      <c r="FC1868" s="401"/>
      <c r="FD1868" s="401"/>
      <c r="FE1868" s="401"/>
      <c r="FF1868" s="401"/>
      <c r="FG1868" s="401"/>
      <c r="FH1868" s="401"/>
      <c r="FI1868" s="401"/>
      <c r="FJ1868" s="401"/>
      <c r="FK1868" s="401"/>
      <c r="FL1868" s="401"/>
      <c r="FM1868" s="401"/>
      <c r="FN1868" s="401"/>
      <c r="FO1868" s="401"/>
      <c r="FP1868" s="401"/>
      <c r="FQ1868" s="401"/>
      <c r="FR1868" s="401"/>
      <c r="FS1868" s="401"/>
      <c r="FT1868" s="401"/>
      <c r="FU1868" s="401"/>
      <c r="FV1868" s="401"/>
      <c r="FW1868" s="401"/>
      <c r="FX1868" s="401"/>
      <c r="FY1868" s="401"/>
      <c r="FZ1868" s="401"/>
      <c r="GA1868" s="401"/>
      <c r="GB1868" s="401"/>
      <c r="GC1868" s="401"/>
      <c r="GD1868" s="401"/>
      <c r="GE1868" s="401"/>
      <c r="GF1868" s="401"/>
      <c r="GG1868" s="401"/>
      <c r="GH1868" s="401"/>
      <c r="GI1868" s="401"/>
      <c r="GJ1868" s="401"/>
      <c r="GK1868" s="401"/>
      <c r="GL1868" s="401"/>
      <c r="GM1868" s="401"/>
      <c r="GN1868" s="401"/>
      <c r="GO1868" s="401"/>
      <c r="GP1868" s="401"/>
      <c r="GQ1868" s="401"/>
      <c r="GR1868" s="401"/>
      <c r="GS1868" s="401"/>
      <c r="GT1868" s="401"/>
      <c r="GU1868" s="401"/>
      <c r="GV1868" s="401"/>
      <c r="GW1868" s="401"/>
      <c r="GX1868" s="401"/>
      <c r="GY1868" s="401"/>
      <c r="GZ1868" s="401"/>
      <c r="HA1868" s="401"/>
      <c r="HB1868" s="401"/>
      <c r="HC1868" s="401"/>
      <c r="HD1868" s="401"/>
      <c r="HE1868" s="401"/>
      <c r="HF1868" s="401"/>
      <c r="HG1868" s="401"/>
      <c r="HH1868" s="401"/>
      <c r="HI1868" s="401"/>
      <c r="HJ1868" s="401"/>
      <c r="HK1868" s="401"/>
      <c r="HL1868" s="401"/>
      <c r="HM1868" s="401"/>
      <c r="HN1868" s="401"/>
      <c r="HO1868" s="401"/>
      <c r="HP1868" s="401"/>
      <c r="HQ1868" s="401"/>
      <c r="HR1868" s="401"/>
      <c r="HS1868" s="401"/>
      <c r="HT1868" s="401"/>
      <c r="HU1868" s="401"/>
      <c r="HV1868" s="401"/>
      <c r="HW1868" s="401"/>
      <c r="HX1868" s="401"/>
      <c r="HY1868" s="401"/>
      <c r="HZ1868" s="401"/>
      <c r="IA1868" s="401"/>
      <c r="IB1868" s="401"/>
      <c r="IC1868" s="401"/>
      <c r="ID1868" s="401"/>
      <c r="IE1868" s="401"/>
      <c r="IF1868" s="401"/>
      <c r="IG1868" s="401"/>
      <c r="IH1868" s="401"/>
      <c r="II1868" s="401"/>
      <c r="IJ1868" s="401"/>
      <c r="IK1868" s="401"/>
      <c r="IL1868" s="401"/>
      <c r="IM1868" s="401"/>
      <c r="IN1868" s="401"/>
      <c r="IO1868" s="401"/>
      <c r="IP1868" s="401"/>
      <c r="IQ1868" s="401"/>
      <c r="IR1868" s="401"/>
      <c r="IS1868" s="401"/>
      <c r="IT1868" s="401"/>
      <c r="IU1868" s="401"/>
      <c r="IV1868" s="401"/>
      <c r="IW1868" s="401"/>
      <c r="IX1868" s="401"/>
      <c r="IY1868" s="401"/>
      <c r="IZ1868" s="401"/>
      <c r="JA1868" s="401"/>
      <c r="JB1868" s="401"/>
      <c r="JC1868" s="401"/>
      <c r="JD1868" s="401"/>
      <c r="JE1868" s="401"/>
      <c r="JF1868" s="401"/>
      <c r="JG1868" s="401"/>
      <c r="JH1868" s="401"/>
      <c r="JI1868" s="401"/>
      <c r="JJ1868" s="401"/>
      <c r="JK1868" s="401"/>
      <c r="JL1868" s="401"/>
      <c r="JM1868" s="401"/>
      <c r="JN1868" s="401"/>
      <c r="JO1868" s="401"/>
      <c r="JP1868" s="401"/>
      <c r="JQ1868" s="401"/>
      <c r="JR1868" s="401"/>
      <c r="JS1868" s="401"/>
      <c r="JT1868" s="401"/>
      <c r="JU1868" s="401"/>
      <c r="JV1868" s="401"/>
      <c r="JW1868" s="401"/>
      <c r="JX1868" s="401"/>
      <c r="JY1868" s="401"/>
      <c r="JZ1868" s="401"/>
      <c r="KA1868" s="401"/>
      <c r="KB1868" s="401"/>
      <c r="KC1868" s="401"/>
      <c r="KD1868" s="401"/>
      <c r="KE1868" s="401"/>
      <c r="KF1868" s="401"/>
      <c r="KG1868" s="401"/>
      <c r="KH1868" s="401"/>
      <c r="KI1868" s="401"/>
      <c r="KJ1868" s="401"/>
      <c r="KK1868" s="401"/>
      <c r="KL1868" s="401"/>
      <c r="KM1868" s="401"/>
      <c r="KN1868" s="401"/>
      <c r="KO1868" s="401"/>
      <c r="KP1868" s="401"/>
      <c r="KQ1868" s="401"/>
      <c r="KR1868" s="401"/>
      <c r="KS1868" s="401"/>
      <c r="KT1868" s="401"/>
      <c r="KU1868" s="401"/>
      <c r="KV1868" s="401"/>
      <c r="KW1868" s="401"/>
      <c r="KX1868" s="401"/>
      <c r="KY1868" s="401"/>
      <c r="KZ1868" s="401"/>
      <c r="LA1868" s="401"/>
      <c r="LB1868" s="401"/>
      <c r="LC1868" s="401"/>
      <c r="LD1868" s="401"/>
      <c r="LE1868" s="401"/>
      <c r="LF1868" s="401"/>
      <c r="LG1868" s="401"/>
      <c r="LH1868" s="401"/>
      <c r="LI1868" s="401"/>
      <c r="LJ1868" s="401"/>
      <c r="LK1868" s="401"/>
      <c r="LL1868" s="401"/>
      <c r="LM1868" s="401"/>
      <c r="LN1868" s="401"/>
      <c r="LO1868" s="401"/>
      <c r="LP1868" s="401"/>
      <c r="LQ1868" s="401"/>
      <c r="LR1868" s="401"/>
      <c r="LS1868" s="401"/>
      <c r="LT1868" s="401"/>
      <c r="LU1868" s="401"/>
      <c r="LV1868" s="401"/>
      <c r="LW1868" s="401"/>
      <c r="LX1868" s="401"/>
      <c r="LY1868" s="401"/>
      <c r="LZ1868" s="401"/>
      <c r="MA1868" s="401"/>
      <c r="MB1868" s="401"/>
      <c r="MC1868" s="401"/>
      <c r="MD1868" s="401"/>
      <c r="ME1868" s="401"/>
      <c r="MF1868" s="401"/>
      <c r="MG1868" s="401"/>
      <c r="MH1868" s="401"/>
      <c r="MI1868" s="401"/>
      <c r="MJ1868" s="401"/>
      <c r="MK1868" s="401"/>
      <c r="ML1868" s="401"/>
      <c r="MM1868" s="401"/>
      <c r="MN1868" s="401"/>
      <c r="MO1868" s="401"/>
      <c r="MP1868" s="401"/>
      <c r="MQ1868" s="401"/>
      <c r="MR1868" s="401"/>
      <c r="MS1868" s="401"/>
      <c r="MT1868" s="401"/>
      <c r="MU1868" s="401"/>
      <c r="MV1868" s="401"/>
      <c r="MW1868" s="401"/>
      <c r="MX1868" s="401"/>
      <c r="MY1868" s="401"/>
      <c r="MZ1868" s="401"/>
      <c r="NA1868" s="401"/>
      <c r="NB1868" s="401"/>
      <c r="NC1868" s="401"/>
      <c r="ND1868" s="401"/>
      <c r="NE1868" s="401"/>
      <c r="NF1868" s="401"/>
      <c r="NG1868" s="401"/>
      <c r="NH1868" s="401"/>
      <c r="NI1868" s="401"/>
      <c r="NJ1868" s="401"/>
      <c r="NK1868" s="401"/>
      <c r="NL1868" s="401"/>
      <c r="NM1868" s="401"/>
      <c r="NN1868" s="401"/>
      <c r="NO1868" s="401"/>
      <c r="NP1868" s="401"/>
      <c r="NQ1868" s="401"/>
      <c r="NR1868" s="401"/>
      <c r="NS1868" s="401"/>
      <c r="NT1868" s="401"/>
      <c r="NU1868" s="401"/>
      <c r="NV1868" s="401"/>
      <c r="NW1868" s="401"/>
      <c r="NX1868" s="401"/>
      <c r="NY1868" s="401"/>
      <c r="NZ1868" s="401"/>
      <c r="OA1868" s="401"/>
      <c r="OB1868" s="401"/>
      <c r="OC1868" s="401"/>
      <c r="OD1868" s="401"/>
      <c r="OE1868" s="401"/>
      <c r="OF1868" s="401"/>
      <c r="OG1868" s="401"/>
      <c r="OH1868" s="401"/>
      <c r="OI1868" s="401"/>
      <c r="OJ1868" s="401"/>
      <c r="OK1868" s="401"/>
      <c r="OL1868" s="401"/>
      <c r="OM1868" s="401"/>
      <c r="ON1868" s="401"/>
      <c r="OO1868" s="401"/>
      <c r="OP1868" s="401"/>
      <c r="OQ1868" s="401"/>
      <c r="OR1868" s="401"/>
      <c r="OS1868" s="401"/>
      <c r="OT1868" s="401"/>
      <c r="OU1868" s="401"/>
      <c r="OV1868" s="401"/>
      <c r="OW1868" s="401"/>
      <c r="OX1868" s="401"/>
      <c r="OY1868" s="401"/>
      <c r="OZ1868" s="401"/>
      <c r="PA1868" s="401"/>
      <c r="PB1868" s="401"/>
      <c r="PC1868" s="401"/>
      <c r="PD1868" s="401"/>
      <c r="PE1868" s="401"/>
      <c r="PF1868" s="401"/>
      <c r="PG1868" s="401"/>
      <c r="PH1868" s="401"/>
      <c r="PI1868" s="401"/>
      <c r="PJ1868" s="401"/>
      <c r="PK1868" s="401"/>
      <c r="PL1868" s="401"/>
      <c r="PM1868" s="401"/>
      <c r="PN1868" s="401"/>
      <c r="PO1868" s="401"/>
      <c r="PP1868" s="401"/>
      <c r="PQ1868" s="401"/>
      <c r="PR1868" s="401"/>
      <c r="PS1868" s="401"/>
      <c r="PT1868" s="401"/>
      <c r="PU1868" s="401"/>
      <c r="PV1868" s="401"/>
      <c r="PW1868" s="401"/>
      <c r="PX1868" s="401"/>
      <c r="PY1868" s="401"/>
      <c r="PZ1868" s="401"/>
      <c r="QA1868" s="401"/>
      <c r="QB1868" s="401"/>
      <c r="QC1868" s="401"/>
      <c r="QD1868" s="401"/>
      <c r="QE1868" s="401"/>
      <c r="QF1868" s="401"/>
      <c r="QG1868" s="401"/>
      <c r="QH1868" s="401"/>
      <c r="QI1868" s="401"/>
      <c r="QJ1868" s="401"/>
      <c r="QK1868" s="401"/>
      <c r="QL1868" s="401"/>
      <c r="QM1868" s="401"/>
      <c r="QN1868" s="401"/>
      <c r="QO1868" s="401"/>
      <c r="QP1868" s="401"/>
      <c r="QQ1868" s="401"/>
      <c r="QR1868" s="401"/>
      <c r="QS1868" s="401"/>
      <c r="QT1868" s="401"/>
      <c r="QU1868" s="401"/>
      <c r="QV1868" s="401"/>
      <c r="QW1868" s="401"/>
      <c r="QX1868" s="401"/>
      <c r="QY1868" s="401"/>
      <c r="QZ1868" s="401"/>
      <c r="RA1868" s="401"/>
      <c r="RB1868" s="401"/>
      <c r="RC1868" s="401"/>
      <c r="RD1868" s="401"/>
      <c r="RE1868" s="401"/>
      <c r="RF1868" s="401"/>
      <c r="RG1868" s="401"/>
      <c r="RH1868" s="401"/>
      <c r="RI1868" s="401"/>
      <c r="RJ1868" s="401"/>
      <c r="RK1868" s="401"/>
      <c r="RL1868" s="401"/>
      <c r="RM1868" s="401"/>
      <c r="RN1868" s="401"/>
      <c r="RO1868" s="401"/>
      <c r="RP1868" s="401"/>
      <c r="RQ1868" s="401"/>
      <c r="RR1868" s="401"/>
      <c r="RS1868" s="401"/>
      <c r="RT1868" s="401"/>
      <c r="RU1868" s="401"/>
      <c r="RV1868" s="401"/>
      <c r="RW1868" s="401"/>
      <c r="RX1868" s="401"/>
      <c r="RY1868" s="401"/>
      <c r="RZ1868" s="401"/>
      <c r="SA1868" s="401"/>
      <c r="SB1868" s="401"/>
      <c r="SC1868" s="401"/>
      <c r="SD1868" s="401"/>
      <c r="SE1868" s="401"/>
      <c r="SF1868" s="401"/>
      <c r="SG1868" s="401"/>
      <c r="SH1868" s="401"/>
      <c r="SI1868" s="401"/>
      <c r="SJ1868" s="401"/>
      <c r="SK1868" s="401"/>
      <c r="SL1868" s="401"/>
      <c r="SM1868" s="401"/>
      <c r="SN1868" s="401"/>
      <c r="SO1868" s="401"/>
      <c r="SP1868" s="401"/>
      <c r="SQ1868" s="401"/>
      <c r="SR1868" s="401"/>
      <c r="SS1868" s="401"/>
      <c r="ST1868" s="401"/>
      <c r="SU1868" s="401"/>
      <c r="SV1868" s="401"/>
      <c r="SW1868" s="401"/>
      <c r="SX1868" s="401"/>
      <c r="SY1868" s="401"/>
      <c r="SZ1868" s="401"/>
      <c r="TA1868" s="401"/>
      <c r="TB1868" s="401"/>
      <c r="TC1868" s="401"/>
      <c r="TD1868" s="401"/>
      <c r="TE1868" s="401"/>
      <c r="TF1868" s="401"/>
      <c r="TG1868" s="401"/>
      <c r="TH1868" s="401"/>
      <c r="TI1868" s="401"/>
      <c r="TJ1868" s="401"/>
      <c r="TK1868" s="401"/>
      <c r="TL1868" s="401"/>
      <c r="TM1868" s="401"/>
      <c r="TN1868" s="401"/>
      <c r="TO1868" s="401"/>
      <c r="TP1868" s="401"/>
      <c r="TQ1868" s="401"/>
      <c r="TR1868" s="401"/>
      <c r="TS1868" s="401"/>
      <c r="TT1868" s="401"/>
      <c r="TU1868" s="401"/>
      <c r="TV1868" s="401"/>
      <c r="TW1868" s="401"/>
      <c r="TX1868" s="401"/>
      <c r="TY1868" s="401"/>
      <c r="TZ1868" s="401"/>
      <c r="UA1868" s="401"/>
      <c r="UB1868" s="401"/>
      <c r="UC1868" s="401"/>
      <c r="UD1868" s="401"/>
      <c r="UE1868" s="401"/>
      <c r="UF1868" s="401"/>
      <c r="UG1868" s="401"/>
      <c r="UH1868" s="401"/>
      <c r="UI1868" s="401"/>
      <c r="UJ1868" s="401"/>
      <c r="UK1868" s="401"/>
      <c r="UL1868" s="401"/>
      <c r="UM1868" s="401"/>
      <c r="UN1868" s="401"/>
      <c r="UO1868" s="401"/>
      <c r="UP1868" s="401"/>
      <c r="UQ1868" s="401"/>
      <c r="UR1868" s="401"/>
      <c r="US1868" s="401"/>
      <c r="UT1868" s="401"/>
      <c r="UU1868" s="401"/>
      <c r="UV1868" s="401"/>
      <c r="UW1868" s="401"/>
      <c r="UX1868" s="401"/>
      <c r="UY1868" s="401"/>
      <c r="UZ1868" s="401"/>
      <c r="VA1868" s="401"/>
      <c r="VB1868" s="401"/>
      <c r="VC1868" s="401"/>
      <c r="VD1868" s="401"/>
      <c r="VE1868" s="401"/>
      <c r="VF1868" s="401"/>
      <c r="VG1868" s="401"/>
      <c r="VH1868" s="401"/>
      <c r="VI1868" s="401"/>
      <c r="VJ1868" s="401"/>
      <c r="VK1868" s="401"/>
      <c r="VL1868" s="401"/>
      <c r="VM1868" s="401"/>
      <c r="VN1868" s="401"/>
      <c r="VO1868" s="401"/>
      <c r="VP1868" s="401"/>
      <c r="VQ1868" s="401"/>
      <c r="VR1868" s="401"/>
      <c r="VS1868" s="401"/>
      <c r="VT1868" s="401"/>
      <c r="VU1868" s="401"/>
      <c r="VV1868" s="401"/>
      <c r="VW1868" s="401"/>
      <c r="VX1868" s="401"/>
      <c r="VY1868" s="401"/>
      <c r="VZ1868" s="401"/>
      <c r="WA1868" s="401"/>
      <c r="WB1868" s="401"/>
      <c r="WC1868" s="401"/>
      <c r="WD1868" s="401"/>
      <c r="WE1868" s="401"/>
      <c r="WF1868" s="401"/>
      <c r="WG1868" s="401"/>
      <c r="WH1868" s="401"/>
      <c r="WI1868" s="401"/>
      <c r="WJ1868" s="401"/>
      <c r="WK1868" s="401"/>
      <c r="WL1868" s="401"/>
      <c r="WM1868" s="401"/>
      <c r="WN1868" s="401"/>
      <c r="WO1868" s="401"/>
      <c r="WP1868" s="401"/>
      <c r="WQ1868" s="401"/>
      <c r="WR1868" s="401"/>
      <c r="WS1868" s="401"/>
      <c r="WT1868" s="401"/>
      <c r="WU1868" s="401"/>
      <c r="WV1868" s="401"/>
      <c r="WW1868" s="401"/>
      <c r="WX1868" s="401"/>
      <c r="WY1868" s="401"/>
      <c r="WZ1868" s="401"/>
      <c r="XA1868" s="401"/>
      <c r="XB1868" s="401"/>
      <c r="XC1868" s="401"/>
      <c r="XD1868" s="401"/>
      <c r="XE1868" s="401"/>
      <c r="XF1868" s="401"/>
      <c r="XG1868" s="401"/>
      <c r="XH1868" s="401"/>
      <c r="XI1868" s="401"/>
      <c r="XJ1868" s="401"/>
      <c r="XK1868" s="401"/>
      <c r="XL1868" s="401"/>
      <c r="XM1868" s="401"/>
      <c r="XN1868" s="401"/>
      <c r="XO1868" s="401"/>
      <c r="XP1868" s="401"/>
      <c r="XQ1868" s="401"/>
      <c r="XR1868" s="401"/>
      <c r="XS1868" s="401"/>
      <c r="XT1868" s="401"/>
      <c r="XU1868" s="401"/>
      <c r="XV1868" s="401"/>
      <c r="XW1868" s="401"/>
      <c r="XX1868" s="401"/>
      <c r="XY1868" s="401"/>
      <c r="XZ1868" s="401"/>
      <c r="YA1868" s="401"/>
      <c r="YB1868" s="401"/>
      <c r="YC1868" s="401"/>
      <c r="YD1868" s="401"/>
      <c r="YE1868" s="401"/>
      <c r="YF1868" s="401"/>
      <c r="YG1868" s="401"/>
      <c r="YH1868" s="401"/>
      <c r="YI1868" s="401"/>
      <c r="YJ1868" s="401"/>
      <c r="YK1868" s="401"/>
      <c r="YL1868" s="401"/>
      <c r="YM1868" s="401"/>
      <c r="YN1868" s="401"/>
      <c r="YO1868" s="401"/>
      <c r="YP1868" s="401"/>
      <c r="YQ1868" s="401"/>
      <c r="YR1868" s="401"/>
      <c r="YS1868" s="401"/>
      <c r="YT1868" s="401"/>
      <c r="YU1868" s="401"/>
      <c r="YV1868" s="401"/>
      <c r="YW1868" s="401"/>
      <c r="YX1868" s="401"/>
      <c r="YY1868" s="401"/>
      <c r="YZ1868" s="401"/>
      <c r="ZA1868" s="401"/>
      <c r="ZB1868" s="401"/>
      <c r="ZC1868" s="401"/>
      <c r="ZD1868" s="401"/>
      <c r="ZE1868" s="401"/>
      <c r="ZF1868" s="401"/>
      <c r="ZG1868" s="401"/>
      <c r="ZH1868" s="401"/>
      <c r="ZI1868" s="401"/>
      <c r="ZJ1868" s="401"/>
      <c r="ZK1868" s="401"/>
      <c r="ZL1868" s="401"/>
      <c r="ZM1868" s="401"/>
      <c r="ZN1868" s="401"/>
      <c r="ZO1868" s="401"/>
      <c r="ZP1868" s="401"/>
      <c r="ZQ1868" s="401"/>
      <c r="ZR1868" s="401"/>
      <c r="ZS1868" s="401"/>
      <c r="ZT1868" s="401"/>
      <c r="ZU1868" s="401"/>
      <c r="ZV1868" s="401"/>
      <c r="ZW1868" s="401"/>
      <c r="ZX1868" s="401"/>
      <c r="ZY1868" s="401"/>
      <c r="ZZ1868" s="401"/>
      <c r="AAA1868" s="401"/>
      <c r="AAB1868" s="401"/>
      <c r="AAC1868" s="401"/>
      <c r="AAD1868" s="401"/>
      <c r="AAE1868" s="401"/>
      <c r="AAF1868" s="401"/>
      <c r="AAG1868" s="401"/>
      <c r="AAH1868" s="401"/>
      <c r="AAI1868" s="401"/>
      <c r="AAJ1868" s="401"/>
      <c r="AAK1868" s="401"/>
      <c r="AAL1868" s="401"/>
      <c r="AAM1868" s="401"/>
      <c r="AAN1868" s="401"/>
      <c r="AAO1868" s="401"/>
      <c r="AAP1868" s="401"/>
      <c r="AAQ1868" s="401"/>
      <c r="AAR1868" s="401"/>
      <c r="AAS1868" s="401"/>
      <c r="AAT1868" s="401"/>
      <c r="AAU1868" s="401"/>
      <c r="AAV1868" s="401"/>
      <c r="AAW1868" s="401"/>
      <c r="AAX1868" s="401"/>
      <c r="AAY1868" s="401"/>
      <c r="AAZ1868" s="401"/>
      <c r="ABA1868" s="401"/>
      <c r="ABB1868" s="401"/>
      <c r="ABC1868" s="401"/>
      <c r="ABD1868" s="401"/>
      <c r="ABE1868" s="401"/>
      <c r="ABF1868" s="401"/>
      <c r="ABG1868" s="401"/>
      <c r="ABH1868" s="401"/>
      <c r="ABI1868" s="401"/>
      <c r="ABJ1868" s="401"/>
      <c r="ABK1868" s="401"/>
      <c r="ABL1868" s="401"/>
      <c r="ABM1868" s="401"/>
      <c r="ABN1868" s="401"/>
      <c r="ABO1868" s="401"/>
      <c r="ABP1868" s="401"/>
      <c r="ABQ1868" s="401"/>
      <c r="ABR1868" s="401"/>
      <c r="ABS1868" s="401"/>
      <c r="ABT1868" s="401"/>
      <c r="ABU1868" s="401"/>
      <c r="ABV1868" s="401"/>
      <c r="ABW1868" s="401"/>
      <c r="ABX1868" s="401"/>
      <c r="ABY1868" s="401"/>
      <c r="ABZ1868" s="401"/>
      <c r="ACA1868" s="401"/>
      <c r="ACB1868" s="401"/>
      <c r="ACC1868" s="401"/>
      <c r="ACD1868" s="401"/>
      <c r="ACE1868" s="401"/>
      <c r="ACF1868" s="401"/>
      <c r="ACG1868" s="401"/>
      <c r="ACH1868" s="401"/>
      <c r="ACI1868" s="401"/>
      <c r="ACJ1868" s="401"/>
      <c r="ACK1868" s="401"/>
      <c r="ACL1868" s="401"/>
      <c r="ACM1868" s="401"/>
      <c r="ACN1868" s="401"/>
      <c r="ACO1868" s="401"/>
      <c r="ACP1868" s="401"/>
      <c r="ACQ1868" s="401"/>
      <c r="ACR1868" s="401"/>
      <c r="ACS1868" s="401"/>
      <c r="ACT1868" s="401"/>
      <c r="ACU1868" s="401"/>
      <c r="ACV1868" s="401"/>
      <c r="ACW1868" s="401"/>
      <c r="ACX1868" s="401"/>
      <c r="ACY1868" s="401"/>
      <c r="ACZ1868" s="401"/>
      <c r="ADA1868" s="401"/>
      <c r="ADB1868" s="401"/>
      <c r="ADC1868" s="401"/>
      <c r="ADD1868" s="401"/>
      <c r="ADE1868" s="401"/>
      <c r="ADF1868" s="401"/>
      <c r="ADG1868" s="401"/>
      <c r="ADH1868" s="401"/>
      <c r="ADI1868" s="401"/>
      <c r="ADJ1868" s="401"/>
      <c r="ADK1868" s="401"/>
      <c r="ADL1868" s="401"/>
      <c r="ADM1868" s="401"/>
      <c r="ADN1868" s="401"/>
      <c r="ADO1868" s="401"/>
      <c r="ADP1868" s="401"/>
      <c r="ADQ1868" s="401"/>
      <c r="ADR1868" s="401"/>
      <c r="ADS1868" s="401"/>
      <c r="ADT1868" s="401"/>
      <c r="ADU1868" s="401"/>
      <c r="ADV1868" s="401"/>
      <c r="ADW1868" s="401"/>
      <c r="ADX1868" s="401"/>
      <c r="ADY1868" s="401"/>
      <c r="ADZ1868" s="401"/>
      <c r="AEA1868" s="401"/>
      <c r="AEB1868" s="401"/>
      <c r="AEC1868" s="401"/>
      <c r="AED1868" s="401"/>
      <c r="AEE1868" s="401"/>
      <c r="AEF1868" s="401"/>
      <c r="AEG1868" s="401"/>
      <c r="AEH1868" s="401"/>
      <c r="AEI1868" s="401"/>
      <c r="AEJ1868" s="401"/>
      <c r="AEK1868" s="401"/>
      <c r="AEL1868" s="401"/>
      <c r="AEM1868" s="401"/>
      <c r="AEN1868" s="401"/>
      <c r="AEO1868" s="401"/>
      <c r="AEP1868" s="401"/>
      <c r="AEQ1868" s="401"/>
      <c r="AER1868" s="401"/>
      <c r="AES1868" s="401"/>
      <c r="AET1868" s="401"/>
      <c r="AEU1868" s="401"/>
      <c r="AEV1868" s="401"/>
      <c r="AEW1868" s="401"/>
      <c r="AEX1868" s="401"/>
      <c r="AEY1868" s="401"/>
      <c r="AEZ1868" s="401"/>
      <c r="AFA1868" s="401"/>
      <c r="AFB1868" s="401"/>
      <c r="AFC1868" s="401"/>
      <c r="AFD1868" s="401"/>
      <c r="AFE1868" s="401"/>
      <c r="AFF1868" s="401"/>
      <c r="AFG1868" s="401"/>
      <c r="AFH1868" s="401"/>
      <c r="AFI1868" s="401"/>
      <c r="AFJ1868" s="401"/>
      <c r="AFK1868" s="401"/>
      <c r="AFL1868" s="401"/>
      <c r="AFM1868" s="401"/>
      <c r="AFN1868" s="401"/>
      <c r="AFO1868" s="401"/>
      <c r="AFP1868" s="401"/>
      <c r="AFQ1868" s="401"/>
      <c r="AFR1868" s="401"/>
      <c r="AFS1868" s="401"/>
      <c r="AFT1868" s="401"/>
      <c r="AFU1868" s="401"/>
      <c r="AFV1868" s="401"/>
      <c r="AFW1868" s="401"/>
      <c r="AFX1868" s="401"/>
      <c r="AFY1868" s="401"/>
      <c r="AFZ1868" s="401"/>
      <c r="AGA1868" s="401"/>
      <c r="AGB1868" s="401"/>
      <c r="AGC1868" s="401"/>
      <c r="AGD1868" s="401"/>
      <c r="AGE1868" s="401"/>
      <c r="AGF1868" s="401"/>
      <c r="AGG1868" s="401"/>
      <c r="AGH1868" s="401"/>
      <c r="AGI1868" s="401"/>
      <c r="AGJ1868" s="401"/>
      <c r="AGK1868" s="401"/>
      <c r="AGL1868" s="401"/>
      <c r="AGM1868" s="401"/>
      <c r="AGN1868" s="401"/>
      <c r="AGO1868" s="401"/>
      <c r="AGP1868" s="401"/>
      <c r="AGQ1868" s="401"/>
      <c r="AGR1868" s="401"/>
      <c r="AGS1868" s="401"/>
      <c r="AGT1868" s="401"/>
      <c r="AGU1868" s="401"/>
      <c r="AGV1868" s="401"/>
      <c r="AGW1868" s="401"/>
      <c r="AGX1868" s="401"/>
      <c r="AGY1868" s="401"/>
      <c r="AGZ1868" s="401"/>
      <c r="AHA1868" s="401"/>
      <c r="AHB1868" s="401"/>
      <c r="AHC1868" s="401"/>
      <c r="AHD1868" s="401"/>
      <c r="AHE1868" s="401"/>
      <c r="AHF1868" s="401"/>
      <c r="AHG1868" s="401"/>
      <c r="AHH1868" s="401"/>
      <c r="AHI1868" s="401"/>
      <c r="AHJ1868" s="401"/>
      <c r="AHK1868" s="401"/>
      <c r="AHL1868" s="401"/>
      <c r="AHM1868" s="401"/>
      <c r="AHN1868" s="401"/>
      <c r="AHO1868" s="401"/>
      <c r="AHP1868" s="401"/>
      <c r="AHQ1868" s="401"/>
      <c r="AHR1868" s="401"/>
      <c r="AHS1868" s="401"/>
      <c r="AHT1868" s="401"/>
      <c r="AHU1868" s="401"/>
      <c r="AHV1868" s="401"/>
      <c r="AHW1868" s="401"/>
      <c r="AHX1868" s="401"/>
      <c r="AHY1868" s="401"/>
      <c r="AHZ1868" s="401"/>
      <c r="AIA1868" s="401"/>
      <c r="AIB1868" s="401"/>
      <c r="AIC1868" s="401"/>
      <c r="AID1868" s="401"/>
      <c r="AIE1868" s="401"/>
      <c r="AIF1868" s="401"/>
      <c r="AIG1868" s="401"/>
      <c r="AIH1868" s="401"/>
      <c r="AII1868" s="401"/>
      <c r="AIJ1868" s="401"/>
      <c r="AIK1868" s="401"/>
      <c r="AIL1868" s="401"/>
      <c r="AIM1868" s="401"/>
      <c r="AIN1868" s="401"/>
      <c r="AIO1868" s="401"/>
      <c r="AIP1868" s="401"/>
      <c r="AIQ1868" s="401"/>
      <c r="AIR1868" s="401"/>
      <c r="AIS1868" s="401"/>
      <c r="AIT1868" s="401"/>
      <c r="AIU1868" s="401"/>
      <c r="AIV1868" s="401"/>
      <c r="AIW1868" s="401"/>
      <c r="AIX1868" s="401"/>
      <c r="AIY1868" s="401"/>
      <c r="AIZ1868" s="401"/>
      <c r="AJA1868" s="401"/>
      <c r="AJB1868" s="401"/>
      <c r="AJC1868" s="401"/>
      <c r="AJD1868" s="401"/>
      <c r="AJE1868" s="401"/>
      <c r="AJF1868" s="401"/>
      <c r="AJG1868" s="401"/>
      <c r="AJH1868" s="401"/>
      <c r="AJI1868" s="401"/>
      <c r="AJJ1868" s="401"/>
      <c r="AJK1868" s="401"/>
      <c r="AJL1868" s="401"/>
      <c r="AJM1868" s="401"/>
      <c r="AJN1868" s="401"/>
      <c r="AJO1868" s="401"/>
      <c r="AJP1868" s="401"/>
      <c r="AJQ1868" s="401"/>
      <c r="AJR1868" s="401"/>
      <c r="AJS1868" s="401"/>
      <c r="AJT1868" s="401"/>
      <c r="AJU1868" s="401"/>
      <c r="AJV1868" s="401"/>
      <c r="AJW1868" s="401"/>
      <c r="AJX1868" s="401"/>
      <c r="AJY1868" s="401"/>
      <c r="AJZ1868" s="401"/>
      <c r="AKA1868" s="401"/>
      <c r="AKB1868" s="401"/>
      <c r="AKC1868" s="401"/>
      <c r="AKD1868" s="401"/>
      <c r="AKE1868" s="401"/>
      <c r="AKF1868" s="401"/>
      <c r="AKG1868" s="401"/>
      <c r="AKH1868" s="401"/>
      <c r="AKI1868" s="401"/>
      <c r="AKJ1868" s="401"/>
      <c r="AKK1868" s="401"/>
      <c r="AKL1868" s="401"/>
      <c r="AKM1868" s="401"/>
      <c r="AKN1868" s="401"/>
      <c r="AKO1868" s="401"/>
      <c r="AKP1868" s="401"/>
      <c r="AKQ1868" s="401"/>
      <c r="AKR1868" s="401"/>
      <c r="AKS1868" s="401"/>
      <c r="AKT1868" s="401"/>
      <c r="AKU1868" s="401"/>
      <c r="AKV1868" s="401"/>
      <c r="AKW1868" s="401"/>
      <c r="AKX1868" s="401"/>
      <c r="AKY1868" s="401"/>
      <c r="AKZ1868" s="401"/>
      <c r="ALA1868" s="401"/>
      <c r="ALB1868" s="401"/>
      <c r="ALC1868" s="401"/>
      <c r="ALD1868" s="401"/>
      <c r="ALE1868" s="401"/>
      <c r="ALF1868" s="401"/>
      <c r="ALG1868" s="401"/>
      <c r="ALH1868" s="401"/>
      <c r="ALI1868" s="401"/>
      <c r="ALJ1868" s="401"/>
      <c r="ALK1868" s="401"/>
      <c r="ALL1868" s="401"/>
      <c r="ALM1868" s="401"/>
      <c r="ALN1868" s="401"/>
      <c r="ALO1868" s="401"/>
      <c r="ALP1868" s="401"/>
      <c r="ALQ1868" s="401"/>
      <c r="ALR1868" s="401"/>
      <c r="ALS1868" s="401"/>
      <c r="ALT1868" s="401"/>
      <c r="ALU1868" s="401"/>
      <c r="ALV1868" s="401"/>
      <c r="ALW1868" s="401"/>
      <c r="ALX1868" s="401"/>
      <c r="ALY1868" s="401"/>
      <c r="ALZ1868" s="401"/>
      <c r="AMA1868" s="401"/>
      <c r="AMB1868" s="401"/>
      <c r="AMC1868" s="401"/>
      <c r="AMD1868" s="401"/>
      <c r="AME1868" s="401"/>
      <c r="AMF1868" s="401"/>
      <c r="AMG1868" s="401"/>
      <c r="AMH1868" s="401"/>
      <c r="AMI1868" s="401"/>
      <c r="AMJ1868" s="401"/>
      <c r="AMK1868" s="401"/>
      <c r="AML1868" s="401"/>
      <c r="AMM1868" s="401"/>
      <c r="AMN1868" s="401"/>
      <c r="AMO1868" s="401"/>
      <c r="AMP1868" s="401"/>
      <c r="AMQ1868" s="401"/>
      <c r="AMR1868" s="401"/>
      <c r="AMS1868" s="401"/>
      <c r="AMT1868" s="401"/>
      <c r="AMU1868" s="401"/>
      <c r="AMV1868" s="401"/>
      <c r="AMW1868" s="401"/>
      <c r="AMX1868" s="401"/>
      <c r="AMY1868" s="401"/>
      <c r="AMZ1868" s="401"/>
      <c r="ANA1868" s="401"/>
      <c r="ANB1868" s="401"/>
      <c r="ANC1868" s="401"/>
      <c r="AND1868" s="401"/>
      <c r="ANE1868" s="401"/>
      <c r="ANF1868" s="401"/>
      <c r="ANG1868" s="401"/>
      <c r="ANH1868" s="401"/>
      <c r="ANI1868" s="401"/>
      <c r="ANJ1868" s="401"/>
      <c r="ANK1868" s="401"/>
      <c r="ANL1868" s="401"/>
      <c r="ANM1868" s="401"/>
      <c r="ANN1868" s="401"/>
      <c r="ANO1868" s="401"/>
      <c r="ANP1868" s="401"/>
      <c r="ANQ1868" s="401"/>
      <c r="ANR1868" s="401"/>
      <c r="ANS1868" s="401"/>
      <c r="ANT1868" s="401"/>
      <c r="ANU1868" s="401"/>
      <c r="ANV1868" s="401"/>
      <c r="ANW1868" s="401"/>
      <c r="ANX1868" s="401"/>
      <c r="ANY1868" s="401"/>
      <c r="ANZ1868" s="401"/>
      <c r="AOA1868" s="401"/>
      <c r="AOB1868" s="401"/>
      <c r="AOC1868" s="401"/>
      <c r="AOD1868" s="401"/>
      <c r="AOE1868" s="401"/>
      <c r="AOF1868" s="401"/>
      <c r="AOG1868" s="401"/>
      <c r="AOH1868" s="401"/>
      <c r="AOI1868" s="401"/>
      <c r="AOJ1868" s="401"/>
      <c r="AOK1868" s="401"/>
      <c r="AOL1868" s="401"/>
      <c r="AOM1868" s="401"/>
      <c r="AON1868" s="401"/>
      <c r="AOO1868" s="401"/>
      <c r="AOP1868" s="401"/>
      <c r="AOQ1868" s="401"/>
      <c r="AOR1868" s="401"/>
      <c r="AOS1868" s="401"/>
      <c r="AOT1868" s="401"/>
      <c r="AOU1868" s="401"/>
      <c r="AOV1868" s="401"/>
      <c r="AOW1868" s="401"/>
      <c r="AOX1868" s="401"/>
      <c r="AOY1868" s="401"/>
      <c r="AOZ1868" s="401"/>
      <c r="APA1868" s="401"/>
      <c r="APB1868" s="401"/>
      <c r="APC1868" s="401"/>
      <c r="APD1868" s="401"/>
      <c r="APE1868" s="401"/>
      <c r="APF1868" s="401"/>
      <c r="APG1868" s="401"/>
      <c r="APH1868" s="401"/>
      <c r="API1868" s="401"/>
      <c r="APJ1868" s="401"/>
      <c r="APK1868" s="401"/>
      <c r="APL1868" s="401"/>
      <c r="APM1868" s="401"/>
      <c r="APN1868" s="401"/>
      <c r="APO1868" s="401"/>
      <c r="APP1868" s="401"/>
      <c r="APQ1868" s="401"/>
      <c r="APR1868" s="401"/>
      <c r="APS1868" s="401"/>
      <c r="APT1868" s="401"/>
      <c r="APU1868" s="401"/>
      <c r="APV1868" s="401"/>
      <c r="APW1868" s="401"/>
      <c r="APX1868" s="401"/>
      <c r="APY1868" s="401"/>
      <c r="APZ1868" s="401"/>
      <c r="AQA1868" s="401"/>
      <c r="AQB1868" s="401"/>
      <c r="AQC1868" s="401"/>
      <c r="AQD1868" s="401"/>
      <c r="AQE1868" s="401"/>
      <c r="AQF1868" s="401"/>
      <c r="AQG1868" s="401"/>
      <c r="AQH1868" s="401"/>
      <c r="AQI1868" s="401"/>
      <c r="AQJ1868" s="401"/>
      <c r="AQK1868" s="401"/>
      <c r="AQL1868" s="401"/>
      <c r="AQM1868" s="401"/>
      <c r="AQN1868" s="401"/>
      <c r="AQO1868" s="401"/>
      <c r="AQP1868" s="401"/>
      <c r="AQQ1868" s="401"/>
      <c r="AQR1868" s="401"/>
      <c r="AQS1868" s="401"/>
      <c r="AQT1868" s="401"/>
      <c r="AQU1868" s="401"/>
      <c r="AQV1868" s="401"/>
      <c r="AQW1868" s="401"/>
      <c r="AQX1868" s="401"/>
      <c r="AQY1868" s="401"/>
      <c r="AQZ1868" s="401"/>
      <c r="ARA1868" s="401"/>
      <c r="ARB1868" s="401"/>
      <c r="ARC1868" s="401"/>
      <c r="ARD1868" s="401"/>
      <c r="ARE1868" s="401"/>
      <c r="ARF1868" s="401"/>
      <c r="ARG1868" s="401"/>
      <c r="ARH1868" s="401"/>
      <c r="ARI1868" s="401"/>
      <c r="ARJ1868" s="401"/>
      <c r="ARK1868" s="401"/>
      <c r="ARL1868" s="401"/>
      <c r="ARM1868" s="401"/>
      <c r="ARN1868" s="401"/>
      <c r="ARO1868" s="401"/>
      <c r="ARP1868" s="401"/>
      <c r="ARQ1868" s="401"/>
      <c r="ARR1868" s="401"/>
      <c r="ARS1868" s="401"/>
      <c r="ART1868" s="401"/>
      <c r="ARU1868" s="401"/>
      <c r="ARV1868" s="401"/>
      <c r="ARW1868" s="401"/>
      <c r="ARX1868" s="401"/>
      <c r="ARY1868" s="401"/>
      <c r="ARZ1868" s="401"/>
      <c r="ASA1868" s="401"/>
      <c r="ASB1868" s="401"/>
      <c r="ASC1868" s="401"/>
      <c r="ASD1868" s="401"/>
      <c r="ASE1868" s="401"/>
      <c r="ASF1868" s="401"/>
      <c r="ASG1868" s="401"/>
      <c r="ASH1868" s="401"/>
      <c r="ASI1868" s="401"/>
      <c r="ASJ1868" s="401"/>
      <c r="ASK1868" s="401"/>
      <c r="ASL1868" s="401"/>
      <c r="ASM1868" s="401"/>
      <c r="ASN1868" s="401"/>
      <c r="ASO1868" s="401"/>
      <c r="ASP1868" s="401"/>
      <c r="ASQ1868" s="401"/>
      <c r="ASR1868" s="401"/>
      <c r="ASS1868" s="401"/>
      <c r="AST1868" s="401"/>
      <c r="ASU1868" s="401"/>
      <c r="ASV1868" s="401"/>
      <c r="ASW1868" s="401"/>
      <c r="ASX1868" s="401"/>
      <c r="ASY1868" s="401"/>
      <c r="ASZ1868" s="401"/>
      <c r="ATA1868" s="401"/>
      <c r="ATB1868" s="401"/>
      <c r="ATC1868" s="401"/>
      <c r="ATD1868" s="401"/>
      <c r="ATE1868" s="401"/>
      <c r="ATF1868" s="401"/>
      <c r="ATG1868" s="401"/>
      <c r="ATH1868" s="401"/>
      <c r="ATI1868" s="401"/>
      <c r="ATJ1868" s="401"/>
      <c r="ATK1868" s="401"/>
      <c r="ATL1868" s="401"/>
      <c r="ATM1868" s="401"/>
      <c r="ATN1868" s="401"/>
      <c r="ATO1868" s="401"/>
      <c r="ATP1868" s="401"/>
      <c r="ATQ1868" s="401"/>
      <c r="ATR1868" s="401"/>
      <c r="ATS1868" s="401"/>
      <c r="ATT1868" s="401"/>
      <c r="ATU1868" s="401"/>
      <c r="ATV1868" s="401"/>
      <c r="ATW1868" s="401"/>
      <c r="ATX1868" s="401"/>
      <c r="ATY1868" s="401"/>
      <c r="ATZ1868" s="401"/>
      <c r="AUA1868" s="401"/>
      <c r="AUB1868" s="401"/>
      <c r="AUC1868" s="401"/>
      <c r="AUD1868" s="401"/>
      <c r="AUE1868" s="401"/>
      <c r="AUF1868" s="401"/>
      <c r="AUG1868" s="401"/>
      <c r="AUH1868" s="401"/>
      <c r="AUI1868" s="401"/>
      <c r="AUJ1868" s="401"/>
      <c r="AUK1868" s="401"/>
      <c r="AUL1868" s="401"/>
      <c r="AUM1868" s="401"/>
      <c r="AUN1868" s="401"/>
      <c r="AUO1868" s="401"/>
      <c r="AUP1868" s="401"/>
      <c r="AUQ1868" s="401"/>
      <c r="AUR1868" s="401"/>
      <c r="AUS1868" s="401"/>
      <c r="AUT1868" s="401"/>
      <c r="AUU1868" s="401"/>
      <c r="AUV1868" s="401"/>
      <c r="AUW1868" s="401"/>
      <c r="AUX1868" s="401"/>
      <c r="AUY1868" s="401"/>
      <c r="AUZ1868" s="401"/>
      <c r="AVA1868" s="401"/>
      <c r="AVB1868" s="401"/>
      <c r="AVC1868" s="401"/>
      <c r="AVD1868" s="401"/>
      <c r="AVE1868" s="401"/>
      <c r="AVF1868" s="401"/>
      <c r="AVG1868" s="401"/>
      <c r="AVH1868" s="401"/>
      <c r="AVI1868" s="401"/>
      <c r="AVJ1868" s="401"/>
      <c r="AVK1868" s="401"/>
      <c r="AVL1868" s="401"/>
      <c r="AVM1868" s="401"/>
      <c r="AVN1868" s="401"/>
      <c r="AVO1868" s="401"/>
      <c r="AVP1868" s="401"/>
      <c r="AVQ1868" s="401"/>
      <c r="AVR1868" s="401"/>
      <c r="AVS1868" s="401"/>
      <c r="AVT1868" s="401"/>
      <c r="AVU1868" s="401"/>
      <c r="AVV1868" s="401"/>
      <c r="AVW1868" s="401"/>
      <c r="AVX1868" s="401"/>
      <c r="AVY1868" s="401"/>
      <c r="AVZ1868" s="401"/>
      <c r="AWA1868" s="401"/>
      <c r="AWB1868" s="401"/>
      <c r="AWC1868" s="401"/>
      <c r="AWD1868" s="401"/>
      <c r="AWE1868" s="401"/>
      <c r="AWF1868" s="401"/>
      <c r="AWG1868" s="401"/>
      <c r="AWH1868" s="401"/>
      <c r="AWI1868" s="401"/>
      <c r="AWJ1868" s="401"/>
      <c r="AWK1868" s="401"/>
      <c r="AWL1868" s="401"/>
      <c r="AWM1868" s="401"/>
      <c r="AWN1868" s="401"/>
      <c r="AWO1868" s="401"/>
      <c r="AWP1868" s="401"/>
      <c r="AWQ1868" s="401"/>
      <c r="AWR1868" s="401"/>
      <c r="AWS1868" s="401"/>
      <c r="AWT1868" s="401"/>
      <c r="AWU1868" s="401"/>
      <c r="AWV1868" s="401"/>
      <c r="AWW1868" s="401"/>
      <c r="AWX1868" s="401"/>
      <c r="AWY1868" s="401"/>
      <c r="AWZ1868" s="401"/>
      <c r="AXA1868" s="401"/>
      <c r="AXB1868" s="401"/>
      <c r="AXC1868" s="401"/>
      <c r="AXD1868" s="401"/>
      <c r="AXE1868" s="401"/>
      <c r="AXF1868" s="401"/>
      <c r="AXG1868" s="401"/>
      <c r="AXH1868" s="401"/>
      <c r="AXI1868" s="401"/>
      <c r="AXJ1868" s="401"/>
      <c r="AXK1868" s="401"/>
      <c r="AXL1868" s="401"/>
      <c r="AXM1868" s="401"/>
      <c r="AXN1868" s="401"/>
      <c r="AXO1868" s="401"/>
      <c r="AXP1868" s="401"/>
      <c r="AXQ1868" s="401"/>
      <c r="AXR1868" s="401"/>
      <c r="AXS1868" s="401"/>
      <c r="AXT1868" s="401"/>
      <c r="AXU1868" s="401"/>
      <c r="AXV1868" s="401"/>
      <c r="AXW1868" s="401"/>
      <c r="AXX1868" s="401"/>
      <c r="AXY1868" s="401"/>
      <c r="AXZ1868" s="401"/>
      <c r="AYA1868" s="401"/>
      <c r="AYB1868" s="401"/>
      <c r="AYC1868" s="401"/>
      <c r="AYD1868" s="401"/>
      <c r="AYE1868" s="401"/>
      <c r="AYF1868" s="401"/>
      <c r="AYG1868" s="401"/>
      <c r="AYH1868" s="401"/>
      <c r="AYI1868" s="401"/>
      <c r="AYJ1868" s="401"/>
      <c r="AYK1868" s="401"/>
      <c r="AYL1868" s="401"/>
      <c r="AYM1868" s="401"/>
      <c r="AYN1868" s="401"/>
      <c r="AYO1868" s="401"/>
      <c r="AYP1868" s="401"/>
      <c r="AYQ1868" s="401"/>
      <c r="AYR1868" s="401"/>
      <c r="AYS1868" s="401"/>
      <c r="AYT1868" s="401"/>
      <c r="AYU1868" s="401"/>
      <c r="AYV1868" s="401"/>
      <c r="AYW1868" s="401"/>
      <c r="AYX1868" s="401"/>
      <c r="AYY1868" s="401"/>
      <c r="AYZ1868" s="401"/>
      <c r="AZA1868" s="401"/>
      <c r="AZB1868" s="401"/>
      <c r="AZC1868" s="401"/>
      <c r="AZD1868" s="401"/>
      <c r="AZE1868" s="401"/>
      <c r="AZF1868" s="401"/>
      <c r="AZG1868" s="401"/>
      <c r="AZH1868" s="401"/>
      <c r="AZI1868" s="401"/>
      <c r="AZJ1868" s="401"/>
      <c r="AZK1868" s="401"/>
      <c r="AZL1868" s="401"/>
      <c r="AZM1868" s="401"/>
      <c r="AZN1868" s="401"/>
      <c r="AZO1868" s="401"/>
      <c r="AZP1868" s="401"/>
      <c r="AZQ1868" s="401"/>
      <c r="AZR1868" s="401"/>
      <c r="AZS1868" s="401"/>
      <c r="AZT1868" s="401"/>
      <c r="AZU1868" s="401"/>
      <c r="AZV1868" s="401"/>
      <c r="AZW1868" s="401"/>
      <c r="AZX1868" s="401"/>
      <c r="AZY1868" s="401"/>
      <c r="AZZ1868" s="401"/>
      <c r="BAA1868" s="401"/>
      <c r="BAB1868" s="401"/>
      <c r="BAC1868" s="401"/>
      <c r="BAD1868" s="401"/>
      <c r="BAE1868" s="401"/>
      <c r="BAF1868" s="401"/>
      <c r="BAG1868" s="401"/>
      <c r="BAH1868" s="401"/>
      <c r="BAI1868" s="401"/>
      <c r="BAJ1868" s="401"/>
      <c r="BAK1868" s="401"/>
      <c r="BAL1868" s="401"/>
      <c r="BAM1868" s="401"/>
      <c r="BAN1868" s="401"/>
      <c r="BAO1868" s="401"/>
      <c r="BAP1868" s="401"/>
      <c r="BAQ1868" s="401"/>
      <c r="BAR1868" s="401"/>
      <c r="BAS1868" s="401"/>
      <c r="BAT1868" s="401"/>
      <c r="BAU1868" s="401"/>
      <c r="BAV1868" s="401"/>
      <c r="BAW1868" s="401"/>
      <c r="BAX1868" s="401"/>
      <c r="BAY1868" s="401"/>
      <c r="BAZ1868" s="401"/>
      <c r="BBA1868" s="401"/>
      <c r="BBB1868" s="401"/>
      <c r="BBC1868" s="401"/>
      <c r="BBD1868" s="401"/>
      <c r="BBE1868" s="401"/>
      <c r="BBF1868" s="401"/>
      <c r="BBG1868" s="401"/>
      <c r="BBH1868" s="401"/>
      <c r="BBI1868" s="401"/>
      <c r="BBJ1868" s="401"/>
      <c r="BBK1868" s="401"/>
      <c r="BBL1868" s="401"/>
      <c r="BBM1868" s="401"/>
      <c r="BBN1868" s="401"/>
      <c r="BBO1868" s="401"/>
      <c r="BBP1868" s="401"/>
      <c r="BBQ1868" s="401"/>
      <c r="BBR1868" s="401"/>
      <c r="BBS1868" s="401"/>
      <c r="BBT1868" s="401"/>
      <c r="BBU1868" s="401"/>
      <c r="BBV1868" s="401"/>
      <c r="BBW1868" s="401"/>
      <c r="BBX1868" s="401"/>
      <c r="BBY1868" s="401"/>
      <c r="BBZ1868" s="401"/>
      <c r="BCA1868" s="401"/>
      <c r="BCB1868" s="401"/>
      <c r="BCC1868" s="401"/>
      <c r="BCD1868" s="401"/>
      <c r="BCE1868" s="401"/>
      <c r="BCF1868" s="401"/>
      <c r="BCG1868" s="401"/>
      <c r="BCH1868" s="401"/>
      <c r="BCI1868" s="401"/>
      <c r="BCJ1868" s="401"/>
      <c r="BCK1868" s="401"/>
      <c r="BCL1868" s="401"/>
      <c r="BCM1868" s="401"/>
      <c r="BCN1868" s="401"/>
      <c r="BCO1868" s="401"/>
      <c r="BCP1868" s="401"/>
      <c r="BCQ1868" s="401"/>
      <c r="BCR1868" s="401"/>
      <c r="BCS1868" s="401"/>
      <c r="BCT1868" s="401"/>
      <c r="BCU1868" s="401"/>
      <c r="BCV1868" s="401"/>
      <c r="BCW1868" s="401"/>
      <c r="BCX1868" s="401"/>
      <c r="BCY1868" s="401"/>
      <c r="BCZ1868" s="401"/>
      <c r="BDA1868" s="401"/>
      <c r="BDB1868" s="401"/>
      <c r="BDC1868" s="401"/>
      <c r="BDD1868" s="401"/>
      <c r="BDE1868" s="401"/>
      <c r="BDF1868" s="401"/>
      <c r="BDG1868" s="401"/>
      <c r="BDH1868" s="401"/>
      <c r="BDI1868" s="401"/>
      <c r="BDJ1868" s="401"/>
      <c r="BDK1868" s="401"/>
      <c r="BDL1868" s="401"/>
      <c r="BDM1868" s="401"/>
      <c r="BDN1868" s="401"/>
      <c r="BDO1868" s="401"/>
      <c r="BDP1868" s="401"/>
      <c r="BDQ1868" s="401"/>
      <c r="BDR1868" s="401"/>
      <c r="BDS1868" s="401"/>
      <c r="BDT1868" s="401"/>
      <c r="BDU1868" s="401"/>
      <c r="BDV1868" s="401"/>
      <c r="BDW1868" s="401"/>
      <c r="BDX1868" s="401"/>
      <c r="BDY1868" s="401"/>
      <c r="BDZ1868" s="401"/>
      <c r="BEA1868" s="401"/>
      <c r="BEB1868" s="401"/>
      <c r="BEC1868" s="401"/>
      <c r="BED1868" s="401"/>
      <c r="BEE1868" s="401"/>
      <c r="BEF1868" s="401"/>
      <c r="BEG1868" s="401"/>
      <c r="BEH1868" s="401"/>
      <c r="BEI1868" s="401"/>
      <c r="BEJ1868" s="401"/>
      <c r="BEK1868" s="401"/>
      <c r="BEL1868" s="401"/>
      <c r="BEM1868" s="401"/>
      <c r="BEN1868" s="401"/>
      <c r="BEO1868" s="401"/>
      <c r="BEP1868" s="401"/>
      <c r="BEQ1868" s="401"/>
      <c r="BER1868" s="401"/>
      <c r="BES1868" s="401"/>
      <c r="BET1868" s="401"/>
      <c r="BEU1868" s="401"/>
      <c r="BEV1868" s="401"/>
      <c r="BEW1868" s="401"/>
      <c r="BEX1868" s="401"/>
      <c r="BEY1868" s="401"/>
      <c r="BEZ1868" s="401"/>
      <c r="BFA1868" s="401"/>
      <c r="BFB1868" s="401"/>
      <c r="BFC1868" s="401"/>
      <c r="BFD1868" s="401"/>
      <c r="BFE1868" s="401"/>
      <c r="BFF1868" s="401"/>
      <c r="BFG1868" s="401"/>
      <c r="BFH1868" s="401"/>
      <c r="BFI1868" s="401"/>
      <c r="BFJ1868" s="401"/>
      <c r="BFK1868" s="401"/>
      <c r="BFL1868" s="401"/>
      <c r="BFM1868" s="401"/>
      <c r="BFN1868" s="401"/>
      <c r="BFO1868" s="401"/>
      <c r="BFP1868" s="401"/>
      <c r="BFQ1868" s="401"/>
      <c r="BFR1868" s="401"/>
      <c r="BFS1868" s="401"/>
      <c r="BFT1868" s="401"/>
      <c r="BFU1868" s="401"/>
      <c r="BFV1868" s="401"/>
      <c r="BFW1868" s="401"/>
      <c r="BFX1868" s="401"/>
      <c r="BFY1868" s="401"/>
      <c r="BFZ1868" s="401"/>
      <c r="BGA1868" s="401"/>
      <c r="BGB1868" s="401"/>
      <c r="BGC1868" s="401"/>
      <c r="BGD1868" s="401"/>
      <c r="BGE1868" s="401"/>
      <c r="BGF1868" s="401"/>
      <c r="BGG1868" s="401"/>
      <c r="BGH1868" s="401"/>
      <c r="BGI1868" s="401"/>
      <c r="BGJ1868" s="401"/>
      <c r="BGK1868" s="401"/>
      <c r="BGL1868" s="401"/>
      <c r="BGM1868" s="401"/>
      <c r="BGN1868" s="401"/>
      <c r="BGO1868" s="401"/>
      <c r="BGP1868" s="401"/>
      <c r="BGQ1868" s="401"/>
      <c r="BGR1868" s="401"/>
      <c r="BGS1868" s="401"/>
      <c r="BGT1868" s="401"/>
      <c r="BGU1868" s="401"/>
      <c r="BGV1868" s="401"/>
      <c r="BGW1868" s="401"/>
      <c r="BGX1868" s="401"/>
      <c r="BGY1868" s="401"/>
      <c r="BGZ1868" s="401"/>
      <c r="BHA1868" s="401"/>
      <c r="BHB1868" s="401"/>
      <c r="BHC1868" s="401"/>
      <c r="BHD1868" s="401"/>
      <c r="BHE1868" s="401"/>
      <c r="BHF1868" s="401"/>
      <c r="BHG1868" s="401"/>
      <c r="BHH1868" s="401"/>
      <c r="BHI1868" s="401"/>
      <c r="BHJ1868" s="401"/>
      <c r="BHK1868" s="401"/>
      <c r="BHL1868" s="401"/>
      <c r="BHM1868" s="401"/>
      <c r="BHN1868" s="401"/>
      <c r="BHO1868" s="401"/>
      <c r="BHP1868" s="401"/>
      <c r="BHQ1868" s="401"/>
      <c r="BHR1868" s="401"/>
      <c r="BHS1868" s="401"/>
      <c r="BHT1868" s="401"/>
      <c r="BHU1868" s="401"/>
      <c r="BHV1868" s="401"/>
      <c r="BHW1868" s="401"/>
      <c r="BHX1868" s="401"/>
      <c r="BHY1868" s="401"/>
      <c r="BHZ1868" s="401"/>
      <c r="BIA1868" s="401"/>
      <c r="BIB1868" s="401"/>
      <c r="BIC1868" s="401"/>
      <c r="BID1868" s="401"/>
      <c r="BIE1868" s="401"/>
      <c r="BIF1868" s="401"/>
      <c r="BIG1868" s="401"/>
      <c r="BIH1868" s="401"/>
      <c r="BII1868" s="401"/>
      <c r="BIJ1868" s="401"/>
      <c r="BIK1868" s="401"/>
      <c r="BIL1868" s="401"/>
      <c r="BIM1868" s="401"/>
      <c r="BIN1868" s="401"/>
      <c r="BIO1868" s="401"/>
      <c r="BIP1868" s="401"/>
      <c r="BIQ1868" s="401"/>
      <c r="BIR1868" s="401"/>
      <c r="BIS1868" s="401"/>
      <c r="BIT1868" s="401"/>
      <c r="BIU1868" s="401"/>
      <c r="BIV1868" s="401"/>
      <c r="BIW1868" s="401"/>
      <c r="BIX1868" s="401"/>
      <c r="BIY1868" s="401"/>
      <c r="BIZ1868" s="401"/>
      <c r="BJA1868" s="401"/>
      <c r="BJB1868" s="401"/>
      <c r="BJC1868" s="401"/>
      <c r="BJD1868" s="401"/>
      <c r="BJE1868" s="401"/>
      <c r="BJF1868" s="401"/>
      <c r="BJG1868" s="401"/>
      <c r="BJH1868" s="401"/>
      <c r="BJI1868" s="401"/>
      <c r="BJJ1868" s="401"/>
      <c r="BJK1868" s="401"/>
      <c r="BJL1868" s="401"/>
      <c r="BJM1868" s="401"/>
      <c r="BJN1868" s="401"/>
      <c r="BJO1868" s="401"/>
      <c r="BJP1868" s="401"/>
      <c r="BJQ1868" s="401"/>
      <c r="BJR1868" s="401"/>
      <c r="BJS1868" s="401"/>
      <c r="BJT1868" s="401"/>
      <c r="BJU1868" s="401"/>
      <c r="BJV1868" s="401"/>
      <c r="BJW1868" s="401"/>
      <c r="BJX1868" s="401"/>
      <c r="BJY1868" s="401"/>
      <c r="BJZ1868" s="401"/>
      <c r="BKA1868" s="401"/>
      <c r="BKB1868" s="401"/>
      <c r="BKC1868" s="401"/>
      <c r="BKD1868" s="401"/>
      <c r="BKE1868" s="401"/>
      <c r="BKF1868" s="401"/>
      <c r="BKG1868" s="401"/>
      <c r="BKH1868" s="401"/>
      <c r="BKI1868" s="401"/>
      <c r="BKJ1868" s="401"/>
      <c r="BKK1868" s="401"/>
      <c r="BKL1868" s="401"/>
      <c r="BKM1868" s="401"/>
      <c r="BKN1868" s="401"/>
      <c r="BKO1868" s="401"/>
      <c r="BKP1868" s="401"/>
      <c r="BKQ1868" s="401"/>
      <c r="BKR1868" s="401"/>
      <c r="BKS1868" s="401"/>
      <c r="BKT1868" s="401"/>
      <c r="BKU1868" s="401"/>
      <c r="BKV1868" s="401"/>
      <c r="BKW1868" s="401"/>
      <c r="BKX1868" s="401"/>
      <c r="BKY1868" s="401"/>
      <c r="BKZ1868" s="401"/>
      <c r="BLA1868" s="401"/>
      <c r="BLB1868" s="401"/>
      <c r="BLC1868" s="401"/>
      <c r="BLD1868" s="401"/>
      <c r="BLE1868" s="401"/>
      <c r="BLF1868" s="401"/>
      <c r="BLG1868" s="401"/>
      <c r="BLH1868" s="401"/>
      <c r="BLI1868" s="401"/>
      <c r="BLJ1868" s="401"/>
      <c r="BLK1868" s="401"/>
      <c r="BLL1868" s="401"/>
      <c r="BLM1868" s="401"/>
      <c r="BLN1868" s="401"/>
      <c r="BLO1868" s="401"/>
      <c r="BLP1868" s="401"/>
      <c r="BLQ1868" s="401"/>
      <c r="BLR1868" s="401"/>
      <c r="BLS1868" s="401"/>
      <c r="BLT1868" s="401"/>
      <c r="BLU1868" s="401"/>
      <c r="BLV1868" s="401"/>
      <c r="BLW1868" s="401"/>
      <c r="BLX1868" s="401"/>
      <c r="BLY1868" s="401"/>
      <c r="BLZ1868" s="401"/>
      <c r="BMA1868" s="401"/>
      <c r="BMB1868" s="401"/>
      <c r="BMC1868" s="401"/>
      <c r="BMD1868" s="401"/>
      <c r="BME1868" s="401"/>
      <c r="BMF1868" s="401"/>
      <c r="BMG1868" s="401"/>
      <c r="BMH1868" s="401"/>
      <c r="BMI1868" s="401"/>
      <c r="BMJ1868" s="401"/>
      <c r="BMK1868" s="401"/>
      <c r="BML1868" s="401"/>
      <c r="BMM1868" s="401"/>
      <c r="BMN1868" s="401"/>
      <c r="BMO1868" s="401"/>
      <c r="BMP1868" s="401"/>
      <c r="BMQ1868" s="401"/>
      <c r="BMR1868" s="401"/>
      <c r="BMS1868" s="401"/>
      <c r="BMT1868" s="401"/>
      <c r="BMU1868" s="401"/>
      <c r="BMV1868" s="401"/>
      <c r="BMW1868" s="401"/>
      <c r="BMX1868" s="401"/>
      <c r="BMY1868" s="401"/>
      <c r="BMZ1868" s="401"/>
      <c r="BNA1868" s="401"/>
      <c r="BNB1868" s="401"/>
      <c r="BNC1868" s="401"/>
      <c r="BND1868" s="401"/>
      <c r="BNE1868" s="401"/>
      <c r="BNF1868" s="401"/>
      <c r="BNG1868" s="401"/>
      <c r="BNH1868" s="401"/>
      <c r="BNI1868" s="401"/>
      <c r="BNJ1868" s="401"/>
      <c r="BNK1868" s="401"/>
      <c r="BNL1868" s="401"/>
      <c r="BNM1868" s="401"/>
      <c r="BNN1868" s="401"/>
      <c r="BNO1868" s="401"/>
      <c r="BNP1868" s="401"/>
      <c r="BNQ1868" s="401"/>
      <c r="BNR1868" s="401"/>
      <c r="BNS1868" s="401"/>
      <c r="BNT1868" s="401"/>
      <c r="BNU1868" s="401"/>
      <c r="BNV1868" s="401"/>
      <c r="BNW1868" s="401"/>
      <c r="BNX1868" s="401"/>
      <c r="BNY1868" s="401"/>
      <c r="BNZ1868" s="401"/>
      <c r="BOA1868" s="401"/>
      <c r="BOB1868" s="401"/>
      <c r="BOC1868" s="401"/>
      <c r="BOD1868" s="401"/>
      <c r="BOE1868" s="401"/>
      <c r="BOF1868" s="401"/>
      <c r="BOG1868" s="401"/>
      <c r="BOH1868" s="401"/>
      <c r="BOI1868" s="401"/>
      <c r="BOJ1868" s="401"/>
      <c r="BOK1868" s="401"/>
      <c r="BOL1868" s="401"/>
      <c r="BOM1868" s="401"/>
      <c r="BON1868" s="401"/>
      <c r="BOO1868" s="401"/>
      <c r="BOP1868" s="401"/>
      <c r="BOQ1868" s="401"/>
      <c r="BOR1868" s="401"/>
      <c r="BOS1868" s="401"/>
      <c r="BOT1868" s="401"/>
      <c r="BOU1868" s="401"/>
      <c r="BOV1868" s="401"/>
      <c r="BOW1868" s="401"/>
      <c r="BOX1868" s="401"/>
      <c r="BOY1868" s="401"/>
      <c r="BOZ1868" s="401"/>
      <c r="BPA1868" s="401"/>
      <c r="BPB1868" s="401"/>
      <c r="BPC1868" s="401"/>
      <c r="BPD1868" s="401"/>
      <c r="BPE1868" s="401"/>
      <c r="BPF1868" s="401"/>
      <c r="BPG1868" s="401"/>
      <c r="BPH1868" s="401"/>
      <c r="BPI1868" s="401"/>
      <c r="BPJ1868" s="401"/>
      <c r="BPK1868" s="401"/>
      <c r="BPL1868" s="401"/>
      <c r="BPM1868" s="401"/>
      <c r="BPN1868" s="401"/>
      <c r="BPO1868" s="401"/>
      <c r="BPP1868" s="401"/>
      <c r="BPQ1868" s="401"/>
      <c r="BPR1868" s="401"/>
      <c r="BPS1868" s="401"/>
      <c r="BPT1868" s="401"/>
      <c r="BPU1868" s="401"/>
      <c r="BPV1868" s="401"/>
      <c r="BPW1868" s="401"/>
      <c r="BPX1868" s="401"/>
      <c r="BPY1868" s="401"/>
      <c r="BPZ1868" s="401"/>
      <c r="BQA1868" s="401"/>
      <c r="BQB1868" s="401"/>
      <c r="BQC1868" s="401"/>
      <c r="BQD1868" s="401"/>
      <c r="BQE1868" s="401"/>
      <c r="BQF1868" s="401"/>
      <c r="BQG1868" s="401"/>
      <c r="BQH1868" s="401"/>
      <c r="BQI1868" s="401"/>
      <c r="BQJ1868" s="401"/>
      <c r="BQK1868" s="401"/>
      <c r="BQL1868" s="401"/>
      <c r="BQM1868" s="401"/>
      <c r="BQN1868" s="401"/>
      <c r="BQO1868" s="401"/>
      <c r="BQP1868" s="401"/>
      <c r="BQQ1868" s="401"/>
      <c r="BQR1868" s="401"/>
      <c r="BQS1868" s="401"/>
      <c r="BQT1868" s="401"/>
      <c r="BQU1868" s="401"/>
      <c r="BQV1868" s="401"/>
      <c r="BQW1868" s="401"/>
      <c r="BQX1868" s="401"/>
      <c r="BQY1868" s="401"/>
      <c r="BQZ1868" s="401"/>
      <c r="BRA1868" s="401"/>
      <c r="BRB1868" s="401"/>
      <c r="BRC1868" s="401"/>
      <c r="BRD1868" s="401"/>
      <c r="BRE1868" s="401"/>
      <c r="BRF1868" s="401"/>
      <c r="BRG1868" s="401"/>
      <c r="BRH1868" s="401"/>
      <c r="BRI1868" s="401"/>
      <c r="BRJ1868" s="401"/>
      <c r="BRK1868" s="401"/>
      <c r="BRL1868" s="401"/>
      <c r="BRM1868" s="401"/>
      <c r="BRN1868" s="401"/>
      <c r="BRO1868" s="401"/>
      <c r="BRP1868" s="401"/>
      <c r="BRQ1868" s="401"/>
      <c r="BRR1868" s="401"/>
      <c r="BRS1868" s="401"/>
      <c r="BRT1868" s="401"/>
      <c r="BRU1868" s="401"/>
      <c r="BRV1868" s="401"/>
      <c r="BRW1868" s="401"/>
      <c r="BRX1868" s="401"/>
      <c r="BRY1868" s="401"/>
      <c r="BRZ1868" s="401"/>
      <c r="BSA1868" s="401"/>
      <c r="BSB1868" s="401"/>
      <c r="BSC1868" s="401"/>
      <c r="BSD1868" s="401"/>
      <c r="BSE1868" s="401"/>
      <c r="BSF1868" s="401"/>
      <c r="BSG1868" s="401"/>
      <c r="BSH1868" s="401"/>
      <c r="BSI1868" s="401"/>
      <c r="BSJ1868" s="401"/>
      <c r="BSK1868" s="401"/>
      <c r="BSL1868" s="401"/>
      <c r="BSM1868" s="401"/>
      <c r="BSN1868" s="401"/>
      <c r="BSO1868" s="401"/>
      <c r="BSP1868" s="401"/>
      <c r="BSQ1868" s="401"/>
      <c r="BSR1868" s="401"/>
      <c r="BSS1868" s="401"/>
      <c r="BST1868" s="401"/>
      <c r="BSU1868" s="401"/>
      <c r="BSV1868" s="401"/>
      <c r="BSW1868" s="401"/>
      <c r="BSX1868" s="401"/>
      <c r="BSY1868" s="401"/>
      <c r="BSZ1868" s="401"/>
      <c r="BTA1868" s="401"/>
      <c r="BTB1868" s="401"/>
      <c r="BTC1868" s="401"/>
      <c r="BTD1868" s="401"/>
      <c r="BTE1868" s="401"/>
      <c r="BTF1868" s="401"/>
      <c r="BTG1868" s="401"/>
      <c r="BTH1868" s="401"/>
      <c r="BTI1868" s="401"/>
      <c r="BTJ1868" s="401"/>
      <c r="BTK1868" s="401"/>
      <c r="BTL1868" s="401"/>
      <c r="BTM1868" s="401"/>
      <c r="BTN1868" s="401"/>
      <c r="BTO1868" s="401"/>
      <c r="BTP1868" s="401"/>
      <c r="BTQ1868" s="401"/>
      <c r="BTR1868" s="401"/>
      <c r="BTS1868" s="401"/>
      <c r="BTT1868" s="401"/>
      <c r="BTU1868" s="401"/>
      <c r="BTV1868" s="401"/>
      <c r="BTW1868" s="401"/>
      <c r="BTX1868" s="401"/>
      <c r="BTY1868" s="401"/>
      <c r="BTZ1868" s="401"/>
      <c r="BUA1868" s="401"/>
      <c r="BUB1868" s="401"/>
      <c r="BUC1868" s="401"/>
      <c r="BUD1868" s="401"/>
      <c r="BUE1868" s="401"/>
      <c r="BUF1868" s="401"/>
      <c r="BUG1868" s="401"/>
      <c r="BUH1868" s="401"/>
      <c r="BUI1868" s="401"/>
      <c r="BUJ1868" s="401"/>
      <c r="BUK1868" s="401"/>
      <c r="BUL1868" s="401"/>
      <c r="BUM1868" s="401"/>
      <c r="BUN1868" s="401"/>
      <c r="BUO1868" s="401"/>
      <c r="BUP1868" s="401"/>
      <c r="BUQ1868" s="401"/>
      <c r="BUR1868" s="401"/>
      <c r="BUS1868" s="401"/>
      <c r="BUT1868" s="401"/>
      <c r="BUU1868" s="401"/>
      <c r="BUV1868" s="401"/>
      <c r="BUW1868" s="401"/>
      <c r="BUX1868" s="401"/>
      <c r="BUY1868" s="401"/>
      <c r="BUZ1868" s="401"/>
      <c r="BVA1868" s="401"/>
      <c r="BVB1868" s="401"/>
      <c r="BVC1868" s="401"/>
      <c r="BVD1868" s="401"/>
      <c r="BVE1868" s="401"/>
      <c r="BVF1868" s="401"/>
      <c r="BVG1868" s="401"/>
      <c r="BVH1868" s="401"/>
      <c r="BVI1868" s="401"/>
      <c r="BVJ1868" s="401"/>
      <c r="BVK1868" s="401"/>
      <c r="BVL1868" s="401"/>
      <c r="BVM1868" s="401"/>
      <c r="BVN1868" s="401"/>
      <c r="BVO1868" s="401"/>
      <c r="BVP1868" s="401"/>
      <c r="BVQ1868" s="401"/>
      <c r="BVR1868" s="401"/>
      <c r="BVS1868" s="401"/>
      <c r="BVT1868" s="401"/>
      <c r="BVU1868" s="401"/>
      <c r="BVV1868" s="401"/>
      <c r="BVW1868" s="401"/>
      <c r="BVX1868" s="401"/>
      <c r="BVY1868" s="401"/>
      <c r="BVZ1868" s="401"/>
      <c r="BWA1868" s="401"/>
      <c r="BWB1868" s="401"/>
      <c r="BWC1868" s="401"/>
      <c r="BWD1868" s="401"/>
      <c r="BWE1868" s="401"/>
      <c r="BWF1868" s="401"/>
      <c r="BWG1868" s="401"/>
      <c r="BWH1868" s="401"/>
      <c r="BWI1868" s="401"/>
      <c r="BWJ1868" s="401"/>
      <c r="BWK1868" s="401"/>
      <c r="BWL1868" s="401"/>
      <c r="BWM1868" s="401"/>
      <c r="BWN1868" s="401"/>
      <c r="BWO1868" s="401"/>
      <c r="BWP1868" s="401"/>
      <c r="BWQ1868" s="401"/>
      <c r="BWR1868" s="401"/>
      <c r="BWS1868" s="401"/>
      <c r="BWT1868" s="401"/>
      <c r="BWU1868" s="401"/>
      <c r="BWV1868" s="401"/>
      <c r="BWW1868" s="401"/>
      <c r="BWX1868" s="401"/>
      <c r="BWY1868" s="401"/>
      <c r="BWZ1868" s="401"/>
      <c r="BXA1868" s="401"/>
      <c r="BXB1868" s="401"/>
      <c r="BXC1868" s="401"/>
      <c r="BXD1868" s="401"/>
      <c r="BXE1868" s="401"/>
      <c r="BXF1868" s="401"/>
      <c r="BXG1868" s="401"/>
      <c r="BXH1868" s="401"/>
      <c r="BXI1868" s="401"/>
      <c r="BXJ1868" s="401"/>
      <c r="BXK1868" s="401"/>
      <c r="BXL1868" s="401"/>
      <c r="BXM1868" s="401"/>
      <c r="BXN1868" s="401"/>
      <c r="BXO1868" s="401"/>
      <c r="BXP1868" s="401"/>
      <c r="BXQ1868" s="401"/>
      <c r="BXR1868" s="401"/>
      <c r="BXS1868" s="401"/>
      <c r="BXT1868" s="401"/>
      <c r="BXU1868" s="401"/>
      <c r="BXV1868" s="401"/>
      <c r="BXW1868" s="401"/>
      <c r="BXX1868" s="401"/>
      <c r="BXY1868" s="401"/>
      <c r="BXZ1868" s="401"/>
      <c r="BYA1868" s="401"/>
      <c r="BYB1868" s="401"/>
      <c r="BYC1868" s="401"/>
      <c r="BYD1868" s="401"/>
      <c r="BYE1868" s="401"/>
      <c r="BYF1868" s="401"/>
      <c r="BYG1868" s="401"/>
      <c r="BYH1868" s="401"/>
      <c r="BYI1868" s="401"/>
      <c r="BYJ1868" s="401"/>
      <c r="BYK1868" s="401"/>
      <c r="BYL1868" s="401"/>
      <c r="BYM1868" s="401"/>
      <c r="BYN1868" s="401"/>
      <c r="BYO1868" s="401"/>
      <c r="BYP1868" s="401"/>
      <c r="BYQ1868" s="401"/>
      <c r="BYR1868" s="401"/>
      <c r="BYS1868" s="401"/>
      <c r="BYT1868" s="401"/>
      <c r="BYU1868" s="401"/>
      <c r="BYV1868" s="401"/>
      <c r="BYW1868" s="401"/>
      <c r="BYX1868" s="401"/>
      <c r="BYY1868" s="401"/>
      <c r="BYZ1868" s="401"/>
      <c r="BZA1868" s="401"/>
      <c r="BZB1868" s="401"/>
      <c r="BZC1868" s="401"/>
      <c r="BZD1868" s="401"/>
      <c r="BZE1868" s="401"/>
      <c r="BZF1868" s="401"/>
      <c r="BZG1868" s="401"/>
      <c r="BZH1868" s="401"/>
      <c r="BZI1868" s="401"/>
      <c r="BZJ1868" s="401"/>
      <c r="BZK1868" s="401"/>
      <c r="BZL1868" s="401"/>
      <c r="BZM1868" s="401"/>
      <c r="BZN1868" s="401"/>
      <c r="BZO1868" s="401"/>
      <c r="BZP1868" s="401"/>
      <c r="BZQ1868" s="401"/>
      <c r="BZR1868" s="401"/>
      <c r="BZS1868" s="401"/>
      <c r="BZT1868" s="401"/>
      <c r="BZU1868" s="401"/>
      <c r="BZV1868" s="401"/>
      <c r="BZW1868" s="401"/>
      <c r="BZX1868" s="401"/>
      <c r="BZY1868" s="401"/>
      <c r="BZZ1868" s="401"/>
      <c r="CAA1868" s="401"/>
      <c r="CAB1868" s="401"/>
      <c r="CAC1868" s="401"/>
      <c r="CAD1868" s="401"/>
      <c r="CAE1868" s="401"/>
      <c r="CAF1868" s="401"/>
      <c r="CAG1868" s="401"/>
      <c r="CAH1868" s="401"/>
      <c r="CAI1868" s="401"/>
      <c r="CAJ1868" s="401"/>
      <c r="CAK1868" s="401"/>
      <c r="CAL1868" s="401"/>
      <c r="CAM1868" s="401"/>
      <c r="CAN1868" s="401"/>
      <c r="CAO1868" s="401"/>
      <c r="CAP1868" s="401"/>
      <c r="CAQ1868" s="401"/>
      <c r="CAR1868" s="401"/>
      <c r="CAS1868" s="401"/>
      <c r="CAT1868" s="401"/>
      <c r="CAU1868" s="401"/>
      <c r="CAV1868" s="401"/>
      <c r="CAW1868" s="401"/>
      <c r="CAX1868" s="401"/>
      <c r="CAY1868" s="401"/>
      <c r="CAZ1868" s="401"/>
      <c r="CBA1868" s="401"/>
      <c r="CBB1868" s="401"/>
      <c r="CBC1868" s="401"/>
      <c r="CBD1868" s="401"/>
      <c r="CBE1868" s="401"/>
      <c r="CBF1868" s="401"/>
      <c r="CBG1868" s="401"/>
      <c r="CBH1868" s="401"/>
      <c r="CBI1868" s="401"/>
      <c r="CBJ1868" s="401"/>
      <c r="CBK1868" s="401"/>
      <c r="CBL1868" s="401"/>
      <c r="CBM1868" s="401"/>
      <c r="CBN1868" s="401"/>
      <c r="CBO1868" s="401"/>
      <c r="CBP1868" s="401"/>
      <c r="CBQ1868" s="401"/>
      <c r="CBR1868" s="401"/>
      <c r="CBS1868" s="401"/>
      <c r="CBT1868" s="401"/>
      <c r="CBU1868" s="401"/>
      <c r="CBV1868" s="401"/>
      <c r="CBW1868" s="401"/>
      <c r="CBX1868" s="401"/>
      <c r="CBY1868" s="401"/>
      <c r="CBZ1868" s="401"/>
      <c r="CCA1868" s="401"/>
      <c r="CCB1868" s="401"/>
      <c r="CCC1868" s="401"/>
      <c r="CCD1868" s="401"/>
      <c r="CCE1868" s="401"/>
      <c r="CCF1868" s="401"/>
      <c r="CCG1868" s="401"/>
      <c r="CCH1868" s="401"/>
      <c r="CCI1868" s="401"/>
      <c r="CCJ1868" s="401"/>
      <c r="CCK1868" s="401"/>
      <c r="CCL1868" s="401"/>
      <c r="CCM1868" s="401"/>
      <c r="CCN1868" s="401"/>
      <c r="CCO1868" s="401"/>
      <c r="CCP1868" s="401"/>
      <c r="CCQ1868" s="401"/>
      <c r="CCR1868" s="401"/>
      <c r="CCS1868" s="401"/>
      <c r="CCT1868" s="401"/>
      <c r="CCU1868" s="401"/>
      <c r="CCV1868" s="401"/>
      <c r="CCW1868" s="401"/>
      <c r="CCX1868" s="401"/>
      <c r="CCY1868" s="401"/>
      <c r="CCZ1868" s="401"/>
      <c r="CDA1868" s="401"/>
      <c r="CDB1868" s="401"/>
      <c r="CDC1868" s="401"/>
      <c r="CDD1868" s="401"/>
      <c r="CDE1868" s="401"/>
      <c r="CDF1868" s="401"/>
      <c r="CDG1868" s="401"/>
      <c r="CDH1868" s="401"/>
      <c r="CDI1868" s="401"/>
      <c r="CDJ1868" s="401"/>
      <c r="CDK1868" s="401"/>
      <c r="CDL1868" s="401"/>
      <c r="CDM1868" s="401"/>
      <c r="CDN1868" s="401"/>
      <c r="CDO1868" s="401"/>
      <c r="CDP1868" s="401"/>
      <c r="CDQ1868" s="401"/>
      <c r="CDR1868" s="401"/>
      <c r="CDS1868" s="401"/>
      <c r="CDT1868" s="401"/>
      <c r="CDU1868" s="401"/>
      <c r="CDV1868" s="401"/>
      <c r="CDW1868" s="401"/>
      <c r="CDX1868" s="401"/>
      <c r="CDY1868" s="401"/>
      <c r="CDZ1868" s="401"/>
      <c r="CEA1868" s="401"/>
      <c r="CEB1868" s="401"/>
      <c r="CEC1868" s="401"/>
      <c r="CED1868" s="401"/>
      <c r="CEE1868" s="401"/>
      <c r="CEF1868" s="401"/>
      <c r="CEG1868" s="401"/>
      <c r="CEH1868" s="401"/>
      <c r="CEI1868" s="401"/>
      <c r="CEJ1868" s="401"/>
      <c r="CEK1868" s="401"/>
      <c r="CEL1868" s="401"/>
      <c r="CEM1868" s="401"/>
      <c r="CEN1868" s="401"/>
      <c r="CEO1868" s="401"/>
      <c r="CEP1868" s="401"/>
      <c r="CEQ1868" s="401"/>
      <c r="CER1868" s="401"/>
      <c r="CES1868" s="401"/>
      <c r="CET1868" s="401"/>
      <c r="CEU1868" s="401"/>
      <c r="CEV1868" s="401"/>
      <c r="CEW1868" s="401"/>
      <c r="CEX1868" s="401"/>
      <c r="CEY1868" s="401"/>
      <c r="CEZ1868" s="401"/>
      <c r="CFA1868" s="401"/>
      <c r="CFB1868" s="401"/>
      <c r="CFC1868" s="401"/>
      <c r="CFD1868" s="401"/>
      <c r="CFE1868" s="401"/>
      <c r="CFF1868" s="401"/>
      <c r="CFG1868" s="401"/>
      <c r="CFH1868" s="401"/>
      <c r="CFI1868" s="401"/>
      <c r="CFJ1868" s="401"/>
      <c r="CFK1868" s="401"/>
      <c r="CFL1868" s="401"/>
      <c r="CFM1868" s="401"/>
      <c r="CFN1868" s="401"/>
      <c r="CFO1868" s="401"/>
      <c r="CFP1868" s="401"/>
      <c r="CFQ1868" s="401"/>
      <c r="CFR1868" s="401"/>
      <c r="CFS1868" s="401"/>
      <c r="CFT1868" s="401"/>
      <c r="CFU1868" s="401"/>
      <c r="CFV1868" s="401"/>
      <c r="CFW1868" s="401"/>
      <c r="CFX1868" s="401"/>
      <c r="CFY1868" s="401"/>
      <c r="CFZ1868" s="401"/>
      <c r="CGA1868" s="401"/>
      <c r="CGB1868" s="401"/>
      <c r="CGC1868" s="401"/>
      <c r="CGD1868" s="401"/>
      <c r="CGE1868" s="401"/>
      <c r="CGF1868" s="401"/>
      <c r="CGG1868" s="401"/>
      <c r="CGH1868" s="401"/>
      <c r="CGI1868" s="401"/>
      <c r="CGJ1868" s="401"/>
      <c r="CGK1868" s="401"/>
      <c r="CGL1868" s="401"/>
      <c r="CGM1868" s="401"/>
      <c r="CGN1868" s="401"/>
      <c r="CGO1868" s="401"/>
      <c r="CGP1868" s="401"/>
      <c r="CGQ1868" s="401"/>
      <c r="CGR1868" s="401"/>
      <c r="CGS1868" s="401"/>
      <c r="CGT1868" s="401"/>
      <c r="CGU1868" s="401"/>
      <c r="CGV1868" s="401"/>
      <c r="CGW1868" s="401"/>
      <c r="CGX1868" s="401"/>
      <c r="CGY1868" s="401"/>
      <c r="CGZ1868" s="401"/>
      <c r="CHA1868" s="401"/>
      <c r="CHB1868" s="401"/>
      <c r="CHC1868" s="401"/>
      <c r="CHD1868" s="401"/>
      <c r="CHE1868" s="401"/>
      <c r="CHF1868" s="401"/>
      <c r="CHG1868" s="401"/>
      <c r="CHH1868" s="401"/>
      <c r="CHI1868" s="401"/>
      <c r="CHJ1868" s="401"/>
      <c r="CHK1868" s="401"/>
      <c r="CHL1868" s="401"/>
      <c r="CHM1868" s="401"/>
      <c r="CHN1868" s="401"/>
      <c r="CHO1868" s="401"/>
      <c r="CHP1868" s="401"/>
      <c r="CHQ1868" s="401"/>
      <c r="CHR1868" s="401"/>
      <c r="CHS1868" s="401"/>
      <c r="CHT1868" s="401"/>
      <c r="CHU1868" s="401"/>
      <c r="CHV1868" s="401"/>
      <c r="CHW1868" s="401"/>
      <c r="CHX1868" s="401"/>
      <c r="CHY1868" s="401"/>
      <c r="CHZ1868" s="401"/>
      <c r="CIA1868" s="401"/>
      <c r="CIB1868" s="401"/>
      <c r="CIC1868" s="401"/>
      <c r="CID1868" s="401"/>
      <c r="CIE1868" s="401"/>
      <c r="CIF1868" s="401"/>
      <c r="CIG1868" s="401"/>
      <c r="CIH1868" s="401"/>
      <c r="CII1868" s="401"/>
      <c r="CIJ1868" s="401"/>
      <c r="CIK1868" s="401"/>
      <c r="CIL1868" s="401"/>
      <c r="CIM1868" s="401"/>
      <c r="CIN1868" s="401"/>
      <c r="CIO1868" s="401"/>
      <c r="CIP1868" s="401"/>
      <c r="CIQ1868" s="401"/>
      <c r="CIR1868" s="401"/>
      <c r="CIS1868" s="401"/>
      <c r="CIT1868" s="401"/>
      <c r="CIU1868" s="401"/>
      <c r="CIV1868" s="401"/>
      <c r="CIW1868" s="401"/>
      <c r="CIX1868" s="401"/>
      <c r="CIY1868" s="401"/>
      <c r="CIZ1868" s="401"/>
      <c r="CJA1868" s="401"/>
      <c r="CJB1868" s="401"/>
      <c r="CJC1868" s="401"/>
      <c r="CJD1868" s="401"/>
      <c r="CJE1868" s="401"/>
      <c r="CJF1868" s="401"/>
      <c r="CJG1868" s="401"/>
      <c r="CJH1868" s="401"/>
      <c r="CJI1868" s="401"/>
      <c r="CJJ1868" s="401"/>
      <c r="CJK1868" s="401"/>
      <c r="CJL1868" s="401"/>
      <c r="CJM1868" s="401"/>
      <c r="CJN1868" s="401"/>
      <c r="CJO1868" s="401"/>
      <c r="CJP1868" s="401"/>
      <c r="CJQ1868" s="401"/>
      <c r="CJR1868" s="401"/>
      <c r="CJS1868" s="401"/>
      <c r="CJT1868" s="401"/>
      <c r="CJU1868" s="401"/>
      <c r="CJV1868" s="401"/>
      <c r="CJW1868" s="401"/>
      <c r="CJX1868" s="401"/>
      <c r="CJY1868" s="401"/>
      <c r="CJZ1868" s="401"/>
      <c r="CKA1868" s="401"/>
      <c r="CKB1868" s="401"/>
      <c r="CKC1868" s="401"/>
      <c r="CKD1868" s="401"/>
      <c r="CKE1868" s="401"/>
      <c r="CKF1868" s="401"/>
      <c r="CKG1868" s="401"/>
      <c r="CKH1868" s="401"/>
      <c r="CKI1868" s="401"/>
      <c r="CKJ1868" s="401"/>
      <c r="CKK1868" s="401"/>
      <c r="CKL1868" s="401"/>
      <c r="CKM1868" s="401"/>
      <c r="CKN1868" s="401"/>
      <c r="CKO1868" s="401"/>
      <c r="CKP1868" s="401"/>
      <c r="CKQ1868" s="401"/>
      <c r="CKR1868" s="401"/>
      <c r="CKS1868" s="401"/>
      <c r="CKT1868" s="401"/>
      <c r="CKU1868" s="401"/>
      <c r="CKV1868" s="401"/>
      <c r="CKW1868" s="401"/>
      <c r="CKX1868" s="401"/>
      <c r="CKY1868" s="401"/>
      <c r="CKZ1868" s="401"/>
      <c r="CLA1868" s="401"/>
      <c r="CLB1868" s="401"/>
      <c r="CLC1868" s="401"/>
      <c r="CLD1868" s="401"/>
      <c r="CLE1868" s="401"/>
      <c r="CLF1868" s="401"/>
      <c r="CLG1868" s="401"/>
      <c r="CLH1868" s="401"/>
      <c r="CLI1868" s="401"/>
      <c r="CLJ1868" s="401"/>
      <c r="CLK1868" s="401"/>
      <c r="CLL1868" s="401"/>
      <c r="CLM1868" s="401"/>
      <c r="CLN1868" s="401"/>
      <c r="CLO1868" s="401"/>
      <c r="CLP1868" s="401"/>
      <c r="CLQ1868" s="401"/>
      <c r="CLR1868" s="401"/>
      <c r="CLS1868" s="401"/>
      <c r="CLT1868" s="401"/>
      <c r="CLU1868" s="401"/>
      <c r="CLV1868" s="401"/>
      <c r="CLW1868" s="401"/>
      <c r="CLX1868" s="401"/>
      <c r="CLY1868" s="401"/>
      <c r="CLZ1868" s="401"/>
      <c r="CMA1868" s="401"/>
      <c r="CMB1868" s="401"/>
      <c r="CMC1868" s="401"/>
      <c r="CMD1868" s="401"/>
      <c r="CME1868" s="401"/>
      <c r="CMF1868" s="401"/>
      <c r="CMG1868" s="401"/>
      <c r="CMH1868" s="401"/>
      <c r="CMI1868" s="401"/>
      <c r="CMJ1868" s="401"/>
      <c r="CMK1868" s="401"/>
      <c r="CML1868" s="401"/>
      <c r="CMM1868" s="401"/>
      <c r="CMN1868" s="401"/>
      <c r="CMO1868" s="401"/>
      <c r="CMP1868" s="401"/>
      <c r="CMQ1868" s="401"/>
      <c r="CMR1868" s="401"/>
      <c r="CMS1868" s="401"/>
      <c r="CMT1868" s="401"/>
      <c r="CMU1868" s="401"/>
      <c r="CMV1868" s="401"/>
      <c r="CMW1868" s="401"/>
      <c r="CMX1868" s="401"/>
      <c r="CMY1868" s="401"/>
      <c r="CMZ1868" s="401"/>
      <c r="CNA1868" s="401"/>
      <c r="CNB1868" s="401"/>
      <c r="CNC1868" s="401"/>
      <c r="CND1868" s="401"/>
      <c r="CNE1868" s="401"/>
      <c r="CNF1868" s="401"/>
      <c r="CNG1868" s="401"/>
      <c r="CNH1868" s="401"/>
      <c r="CNI1868" s="401"/>
      <c r="CNJ1868" s="401"/>
      <c r="CNK1868" s="401"/>
      <c r="CNL1868" s="401"/>
      <c r="CNM1868" s="401"/>
      <c r="CNN1868" s="401"/>
      <c r="CNO1868" s="401"/>
      <c r="CNP1868" s="401"/>
      <c r="CNQ1868" s="401"/>
      <c r="CNR1868" s="401"/>
      <c r="CNS1868" s="401"/>
      <c r="CNT1868" s="401"/>
      <c r="CNU1868" s="401"/>
      <c r="CNV1868" s="401"/>
      <c r="CNW1868" s="401"/>
      <c r="CNX1868" s="401"/>
      <c r="CNY1868" s="401"/>
      <c r="CNZ1868" s="401"/>
      <c r="COA1868" s="401"/>
      <c r="COB1868" s="401"/>
      <c r="COC1868" s="401"/>
      <c r="COD1868" s="401"/>
      <c r="COE1868" s="401"/>
      <c r="COF1868" s="401"/>
      <c r="COG1868" s="401"/>
      <c r="COH1868" s="401"/>
      <c r="COI1868" s="401"/>
      <c r="COJ1868" s="401"/>
      <c r="COK1868" s="401"/>
      <c r="COL1868" s="401"/>
      <c r="COM1868" s="401"/>
      <c r="CON1868" s="401"/>
      <c r="COO1868" s="401"/>
      <c r="COP1868" s="401"/>
      <c r="COQ1868" s="401"/>
      <c r="COR1868" s="401"/>
      <c r="COS1868" s="401"/>
      <c r="COT1868" s="401"/>
      <c r="COU1868" s="401"/>
      <c r="COV1868" s="401"/>
      <c r="COW1868" s="401"/>
      <c r="COX1868" s="401"/>
      <c r="COY1868" s="401"/>
      <c r="COZ1868" s="401"/>
      <c r="CPA1868" s="401"/>
      <c r="CPB1868" s="401"/>
      <c r="CPC1868" s="401"/>
      <c r="CPD1868" s="401"/>
      <c r="CPE1868" s="401"/>
      <c r="CPF1868" s="401"/>
      <c r="CPG1868" s="401"/>
      <c r="CPH1868" s="401"/>
      <c r="CPI1868" s="401"/>
      <c r="CPJ1868" s="401"/>
      <c r="CPK1868" s="401"/>
      <c r="CPL1868" s="401"/>
      <c r="CPM1868" s="401"/>
      <c r="CPN1868" s="401"/>
      <c r="CPO1868" s="401"/>
      <c r="CPP1868" s="401"/>
      <c r="CPQ1868" s="401"/>
      <c r="CPR1868" s="401"/>
      <c r="CPS1868" s="401"/>
      <c r="CPT1868" s="401"/>
      <c r="CPU1868" s="401"/>
      <c r="CPV1868" s="401"/>
      <c r="CPW1868" s="401"/>
      <c r="CPX1868" s="401"/>
      <c r="CPY1868" s="401"/>
      <c r="CPZ1868" s="401"/>
      <c r="CQA1868" s="401"/>
      <c r="CQB1868" s="401"/>
      <c r="CQC1868" s="401"/>
      <c r="CQD1868" s="401"/>
      <c r="CQE1868" s="401"/>
      <c r="CQF1868" s="401"/>
      <c r="CQG1868" s="401"/>
      <c r="CQH1868" s="401"/>
      <c r="CQI1868" s="401"/>
      <c r="CQJ1868" s="401"/>
      <c r="CQK1868" s="401"/>
      <c r="CQL1868" s="401"/>
      <c r="CQM1868" s="401"/>
      <c r="CQN1868" s="401"/>
      <c r="CQO1868" s="401"/>
      <c r="CQP1868" s="401"/>
      <c r="CQQ1868" s="401"/>
      <c r="CQR1868" s="401"/>
      <c r="CQS1868" s="401"/>
      <c r="CQT1868" s="401"/>
      <c r="CQU1868" s="401"/>
      <c r="CQV1868" s="401"/>
      <c r="CQW1868" s="401"/>
      <c r="CQX1868" s="401"/>
      <c r="CQY1868" s="401"/>
      <c r="CQZ1868" s="401"/>
      <c r="CRA1868" s="401"/>
      <c r="CRB1868" s="401"/>
      <c r="CRC1868" s="401"/>
      <c r="CRD1868" s="401"/>
      <c r="CRE1868" s="401"/>
      <c r="CRF1868" s="401"/>
      <c r="CRG1868" s="401"/>
      <c r="CRH1868" s="401"/>
      <c r="CRI1868" s="401"/>
      <c r="CRJ1868" s="401"/>
      <c r="CRK1868" s="401"/>
      <c r="CRL1868" s="401"/>
      <c r="CRM1868" s="401"/>
      <c r="CRN1868" s="401"/>
      <c r="CRO1868" s="401"/>
      <c r="CRP1868" s="401"/>
      <c r="CRQ1868" s="401"/>
      <c r="CRR1868" s="401"/>
      <c r="CRS1868" s="401"/>
      <c r="CRT1868" s="401"/>
      <c r="CRU1868" s="401"/>
      <c r="CRV1868" s="401"/>
      <c r="CRW1868" s="401"/>
      <c r="CRX1868" s="401"/>
      <c r="CRY1868" s="401"/>
      <c r="CRZ1868" s="401"/>
      <c r="CSA1868" s="401"/>
      <c r="CSB1868" s="401"/>
      <c r="CSC1868" s="401"/>
      <c r="CSD1868" s="401"/>
      <c r="CSE1868" s="401"/>
      <c r="CSF1868" s="401"/>
      <c r="CSG1868" s="401"/>
      <c r="CSH1868" s="401"/>
      <c r="CSI1868" s="401"/>
      <c r="CSJ1868" s="401"/>
      <c r="CSK1868" s="401"/>
      <c r="CSL1868" s="401"/>
      <c r="CSM1868" s="401"/>
      <c r="CSN1868" s="401"/>
      <c r="CSO1868" s="401"/>
      <c r="CSP1868" s="401"/>
      <c r="CSQ1868" s="401"/>
      <c r="CSR1868" s="401"/>
      <c r="CSS1868" s="401"/>
      <c r="CST1868" s="401"/>
      <c r="CSU1868" s="401"/>
      <c r="CSV1868" s="401"/>
      <c r="CSW1868" s="401"/>
      <c r="CSX1868" s="401"/>
      <c r="CSY1868" s="401"/>
      <c r="CSZ1868" s="401"/>
      <c r="CTA1868" s="401"/>
      <c r="CTB1868" s="401"/>
      <c r="CTC1868" s="401"/>
      <c r="CTD1868" s="401"/>
      <c r="CTE1868" s="401"/>
      <c r="CTF1868" s="401"/>
      <c r="CTG1868" s="401"/>
      <c r="CTH1868" s="401"/>
      <c r="CTI1868" s="401"/>
      <c r="CTJ1868" s="401"/>
      <c r="CTK1868" s="401"/>
      <c r="CTL1868" s="401"/>
      <c r="CTM1868" s="401"/>
      <c r="CTN1868" s="401"/>
      <c r="CTO1868" s="401"/>
      <c r="CTP1868" s="401"/>
      <c r="CTQ1868" s="401"/>
      <c r="CTR1868" s="401"/>
      <c r="CTS1868" s="401"/>
      <c r="CTT1868" s="401"/>
      <c r="CTU1868" s="401"/>
      <c r="CTV1868" s="401"/>
      <c r="CTW1868" s="401"/>
      <c r="CTX1868" s="401"/>
      <c r="CTY1868" s="401"/>
      <c r="CTZ1868" s="401"/>
      <c r="CUA1868" s="401"/>
      <c r="CUB1868" s="401"/>
      <c r="CUC1868" s="401"/>
      <c r="CUD1868" s="401"/>
      <c r="CUE1868" s="401"/>
      <c r="CUF1868" s="401"/>
      <c r="CUG1868" s="401"/>
      <c r="CUH1868" s="401"/>
      <c r="CUI1868" s="401"/>
      <c r="CUJ1868" s="401"/>
      <c r="CUK1868" s="401"/>
      <c r="CUL1868" s="401"/>
      <c r="CUM1868" s="401"/>
      <c r="CUN1868" s="401"/>
      <c r="CUO1868" s="401"/>
      <c r="CUP1868" s="401"/>
      <c r="CUQ1868" s="401"/>
      <c r="CUR1868" s="401"/>
      <c r="CUS1868" s="401"/>
      <c r="CUT1868" s="401"/>
      <c r="CUU1868" s="401"/>
      <c r="CUV1868" s="401"/>
      <c r="CUW1868" s="401"/>
      <c r="CUX1868" s="401"/>
      <c r="CUY1868" s="401"/>
      <c r="CUZ1868" s="401"/>
      <c r="CVA1868" s="401"/>
      <c r="CVB1868" s="401"/>
      <c r="CVC1868" s="401"/>
      <c r="CVD1868" s="401"/>
      <c r="CVE1868" s="401"/>
      <c r="CVF1868" s="401"/>
      <c r="CVG1868" s="401"/>
      <c r="CVH1868" s="401"/>
      <c r="CVI1868" s="401"/>
      <c r="CVJ1868" s="401"/>
      <c r="CVK1868" s="401"/>
      <c r="CVL1868" s="401"/>
      <c r="CVM1868" s="401"/>
      <c r="CVN1868" s="401"/>
      <c r="CVO1868" s="401"/>
      <c r="CVP1868" s="401"/>
      <c r="CVQ1868" s="401"/>
      <c r="CVR1868" s="401"/>
      <c r="CVS1868" s="401"/>
      <c r="CVT1868" s="401"/>
      <c r="CVU1868" s="401"/>
      <c r="CVV1868" s="401"/>
      <c r="CVW1868" s="401"/>
      <c r="CVX1868" s="401"/>
      <c r="CVY1868" s="401"/>
      <c r="CVZ1868" s="401"/>
      <c r="CWA1868" s="401"/>
      <c r="CWB1868" s="401"/>
      <c r="CWC1868" s="401"/>
      <c r="CWD1868" s="401"/>
      <c r="CWE1868" s="401"/>
      <c r="CWF1868" s="401"/>
      <c r="CWG1868" s="401"/>
      <c r="CWH1868" s="401"/>
      <c r="CWI1868" s="401"/>
      <c r="CWJ1868" s="401"/>
      <c r="CWK1868" s="401"/>
      <c r="CWL1868" s="401"/>
      <c r="CWM1868" s="401"/>
      <c r="CWN1868" s="401"/>
      <c r="CWO1868" s="401"/>
      <c r="CWP1868" s="401"/>
      <c r="CWQ1868" s="401"/>
      <c r="CWR1868" s="401"/>
      <c r="CWS1868" s="401"/>
      <c r="CWT1868" s="401"/>
      <c r="CWU1868" s="401"/>
      <c r="CWV1868" s="401"/>
      <c r="CWW1868" s="401"/>
      <c r="CWX1868" s="401"/>
      <c r="CWY1868" s="401"/>
      <c r="CWZ1868" s="401"/>
      <c r="CXA1868" s="401"/>
      <c r="CXB1868" s="401"/>
      <c r="CXC1868" s="401"/>
      <c r="CXD1868" s="401"/>
      <c r="CXE1868" s="401"/>
      <c r="CXF1868" s="401"/>
      <c r="CXG1868" s="401"/>
      <c r="CXH1868" s="401"/>
      <c r="CXI1868" s="401"/>
      <c r="CXJ1868" s="401"/>
      <c r="CXK1868" s="401"/>
      <c r="CXL1868" s="401"/>
      <c r="CXM1868" s="401"/>
      <c r="CXN1868" s="401"/>
      <c r="CXO1868" s="401"/>
      <c r="CXP1868" s="401"/>
      <c r="CXQ1868" s="401"/>
      <c r="CXR1868" s="401"/>
      <c r="CXS1868" s="401"/>
      <c r="CXT1868" s="401"/>
      <c r="CXU1868" s="401"/>
      <c r="CXV1868" s="401"/>
      <c r="CXW1868" s="401"/>
      <c r="CXX1868" s="401"/>
      <c r="CXY1868" s="401"/>
      <c r="CXZ1868" s="401"/>
      <c r="CYA1868" s="401"/>
      <c r="CYB1868" s="401"/>
      <c r="CYC1868" s="401"/>
      <c r="CYD1868" s="401"/>
      <c r="CYE1868" s="401"/>
      <c r="CYF1868" s="401"/>
      <c r="CYG1868" s="401"/>
      <c r="CYH1868" s="401"/>
      <c r="CYI1868" s="401"/>
      <c r="CYJ1868" s="401"/>
      <c r="CYK1868" s="401"/>
      <c r="CYL1868" s="401"/>
      <c r="CYM1868" s="401"/>
      <c r="CYN1868" s="401"/>
      <c r="CYO1868" s="401"/>
      <c r="CYP1868" s="401"/>
      <c r="CYQ1868" s="401"/>
      <c r="CYR1868" s="401"/>
      <c r="CYS1868" s="401"/>
      <c r="CYT1868" s="401"/>
      <c r="CYU1868" s="401"/>
      <c r="CYV1868" s="401"/>
      <c r="CYW1868" s="401"/>
      <c r="CYX1868" s="401"/>
      <c r="CYY1868" s="401"/>
      <c r="CYZ1868" s="401"/>
      <c r="CZA1868" s="401"/>
      <c r="CZB1868" s="401"/>
      <c r="CZC1868" s="401"/>
      <c r="CZD1868" s="401"/>
      <c r="CZE1868" s="401"/>
      <c r="CZF1868" s="401"/>
      <c r="CZG1868" s="401"/>
      <c r="CZH1868" s="401"/>
      <c r="CZI1868" s="401"/>
      <c r="CZJ1868" s="401"/>
      <c r="CZK1868" s="401"/>
      <c r="CZL1868" s="401"/>
      <c r="CZM1868" s="401"/>
      <c r="CZN1868" s="401"/>
      <c r="CZO1868" s="401"/>
      <c r="CZP1868" s="401"/>
      <c r="CZQ1868" s="401"/>
      <c r="CZR1868" s="401"/>
      <c r="CZS1868" s="401"/>
      <c r="CZT1868" s="401"/>
      <c r="CZU1868" s="401"/>
      <c r="CZV1868" s="401"/>
      <c r="CZW1868" s="401"/>
      <c r="CZX1868" s="401"/>
      <c r="CZY1868" s="401"/>
      <c r="CZZ1868" s="401"/>
      <c r="DAA1868" s="401"/>
      <c r="DAB1868" s="401"/>
      <c r="DAC1868" s="401"/>
      <c r="DAD1868" s="401"/>
      <c r="DAE1868" s="401"/>
      <c r="DAF1868" s="401"/>
      <c r="DAG1868" s="401"/>
      <c r="DAH1868" s="401"/>
      <c r="DAI1868" s="401"/>
      <c r="DAJ1868" s="401"/>
      <c r="DAK1868" s="401"/>
      <c r="DAL1868" s="401"/>
      <c r="DAM1868" s="401"/>
      <c r="DAN1868" s="401"/>
      <c r="DAO1868" s="401"/>
      <c r="DAP1868" s="401"/>
      <c r="DAQ1868" s="401"/>
      <c r="DAR1868" s="401"/>
      <c r="DAS1868" s="401"/>
      <c r="DAT1868" s="401"/>
      <c r="DAU1868" s="401"/>
      <c r="DAV1868" s="401"/>
      <c r="DAW1868" s="401"/>
      <c r="DAX1868" s="401"/>
      <c r="DAY1868" s="401"/>
      <c r="DAZ1868" s="401"/>
      <c r="DBA1868" s="401"/>
      <c r="DBB1868" s="401"/>
      <c r="DBC1868" s="401"/>
      <c r="DBD1868" s="401"/>
      <c r="DBE1868" s="401"/>
      <c r="DBF1868" s="401"/>
      <c r="DBG1868" s="401"/>
      <c r="DBH1868" s="401"/>
      <c r="DBI1868" s="401"/>
      <c r="DBJ1868" s="401"/>
      <c r="DBK1868" s="401"/>
      <c r="DBL1868" s="401"/>
      <c r="DBM1868" s="401"/>
      <c r="DBN1868" s="401"/>
      <c r="DBO1868" s="401"/>
      <c r="DBP1868" s="401"/>
      <c r="DBQ1868" s="401"/>
      <c r="DBR1868" s="401"/>
      <c r="DBS1868" s="401"/>
      <c r="DBT1868" s="401"/>
      <c r="DBU1868" s="401"/>
      <c r="DBV1868" s="401"/>
      <c r="DBW1868" s="401"/>
      <c r="DBX1868" s="401"/>
      <c r="DBY1868" s="401"/>
      <c r="DBZ1868" s="401"/>
      <c r="DCA1868" s="401"/>
      <c r="DCB1868" s="401"/>
      <c r="DCC1868" s="401"/>
      <c r="DCD1868" s="401"/>
      <c r="DCE1868" s="401"/>
      <c r="DCF1868" s="401"/>
      <c r="DCG1868" s="401"/>
      <c r="DCH1868" s="401"/>
      <c r="DCI1868" s="401"/>
      <c r="DCJ1868" s="401"/>
      <c r="DCK1868" s="401"/>
      <c r="DCL1868" s="401"/>
      <c r="DCM1868" s="401"/>
      <c r="DCN1868" s="401"/>
      <c r="DCO1868" s="401"/>
      <c r="DCP1868" s="401"/>
      <c r="DCQ1868" s="401"/>
      <c r="DCR1868" s="401"/>
      <c r="DCS1868" s="401"/>
      <c r="DCT1868" s="401"/>
      <c r="DCU1868" s="401"/>
      <c r="DCV1868" s="401"/>
      <c r="DCW1868" s="401"/>
      <c r="DCX1868" s="401"/>
      <c r="DCY1868" s="401"/>
      <c r="DCZ1868" s="401"/>
      <c r="DDA1868" s="401"/>
      <c r="DDB1868" s="401"/>
      <c r="DDC1868" s="401"/>
      <c r="DDD1868" s="401"/>
      <c r="DDE1868" s="401"/>
      <c r="DDF1868" s="401"/>
      <c r="DDG1868" s="401"/>
      <c r="DDH1868" s="401"/>
      <c r="DDI1868" s="401"/>
      <c r="DDJ1868" s="401"/>
      <c r="DDK1868" s="401"/>
      <c r="DDL1868" s="401"/>
      <c r="DDM1868" s="401"/>
      <c r="DDN1868" s="401"/>
      <c r="DDO1868" s="401"/>
      <c r="DDP1868" s="401"/>
      <c r="DDQ1868" s="401"/>
      <c r="DDR1868" s="401"/>
      <c r="DDS1868" s="401"/>
      <c r="DDT1868" s="401"/>
      <c r="DDU1868" s="401"/>
      <c r="DDV1868" s="401"/>
      <c r="DDW1868" s="401"/>
      <c r="DDX1868" s="401"/>
      <c r="DDY1868" s="401"/>
      <c r="DDZ1868" s="401"/>
      <c r="DEA1868" s="401"/>
      <c r="DEB1868" s="401"/>
      <c r="DEC1868" s="401"/>
      <c r="DED1868" s="401"/>
      <c r="DEE1868" s="401"/>
      <c r="DEF1868" s="401"/>
      <c r="DEG1868" s="401"/>
      <c r="DEH1868" s="401"/>
      <c r="DEI1868" s="401"/>
      <c r="DEJ1868" s="401"/>
      <c r="DEK1868" s="401"/>
      <c r="DEL1868" s="401"/>
      <c r="DEM1868" s="401"/>
      <c r="DEN1868" s="401"/>
      <c r="DEO1868" s="401"/>
      <c r="DEP1868" s="401"/>
      <c r="DEQ1868" s="401"/>
      <c r="DER1868" s="401"/>
      <c r="DES1868" s="401"/>
      <c r="DET1868" s="401"/>
      <c r="DEU1868" s="401"/>
      <c r="DEV1868" s="401"/>
      <c r="DEW1868" s="401"/>
      <c r="DEX1868" s="401"/>
      <c r="DEY1868" s="401"/>
      <c r="DEZ1868" s="401"/>
      <c r="DFA1868" s="401"/>
      <c r="DFB1868" s="401"/>
      <c r="DFC1868" s="401"/>
      <c r="DFD1868" s="401"/>
      <c r="DFE1868" s="401"/>
      <c r="DFF1868" s="401"/>
      <c r="DFG1868" s="401"/>
      <c r="DFH1868" s="401"/>
      <c r="DFI1868" s="401"/>
      <c r="DFJ1868" s="401"/>
      <c r="DFK1868" s="401"/>
      <c r="DFL1868" s="401"/>
      <c r="DFM1868" s="401"/>
      <c r="DFN1868" s="401"/>
      <c r="DFO1868" s="401"/>
      <c r="DFP1868" s="401"/>
      <c r="DFQ1868" s="401"/>
      <c r="DFR1868" s="401"/>
      <c r="DFS1868" s="401"/>
      <c r="DFT1868" s="401"/>
      <c r="DFU1868" s="401"/>
      <c r="DFV1868" s="401"/>
      <c r="DFW1868" s="401"/>
      <c r="DFX1868" s="401"/>
      <c r="DFY1868" s="401"/>
      <c r="DFZ1868" s="401"/>
      <c r="DGA1868" s="401"/>
      <c r="DGB1868" s="401"/>
      <c r="DGC1868" s="401"/>
      <c r="DGD1868" s="401"/>
      <c r="DGE1868" s="401"/>
      <c r="DGF1868" s="401"/>
      <c r="DGG1868" s="401"/>
      <c r="DGH1868" s="401"/>
      <c r="DGI1868" s="401"/>
      <c r="DGJ1868" s="401"/>
      <c r="DGK1868" s="401"/>
      <c r="DGL1868" s="401"/>
      <c r="DGM1868" s="401"/>
      <c r="DGN1868" s="401"/>
      <c r="DGO1868" s="401"/>
      <c r="DGP1868" s="401"/>
      <c r="DGQ1868" s="401"/>
      <c r="DGR1868" s="401"/>
      <c r="DGS1868" s="401"/>
      <c r="DGT1868" s="401"/>
      <c r="DGU1868" s="401"/>
      <c r="DGV1868" s="401"/>
      <c r="DGW1868" s="401"/>
      <c r="DGX1868" s="401"/>
      <c r="DGY1868" s="401"/>
      <c r="DGZ1868" s="401"/>
      <c r="DHA1868" s="401"/>
      <c r="DHB1868" s="401"/>
      <c r="DHC1868" s="401"/>
      <c r="DHD1868" s="401"/>
      <c r="DHE1868" s="401"/>
      <c r="DHF1868" s="401"/>
      <c r="DHG1868" s="401"/>
      <c r="DHH1868" s="401"/>
      <c r="DHI1868" s="401"/>
      <c r="DHJ1868" s="401"/>
      <c r="DHK1868" s="401"/>
      <c r="DHL1868" s="401"/>
      <c r="DHM1868" s="401"/>
      <c r="DHN1868" s="401"/>
      <c r="DHO1868" s="401"/>
      <c r="DHP1868" s="401"/>
      <c r="DHQ1868" s="401"/>
      <c r="DHR1868" s="401"/>
      <c r="DHS1868" s="401"/>
      <c r="DHT1868" s="401"/>
      <c r="DHU1868" s="401"/>
      <c r="DHV1868" s="401"/>
      <c r="DHW1868" s="401"/>
      <c r="DHX1868" s="401"/>
      <c r="DHY1868" s="401"/>
      <c r="DHZ1868" s="401"/>
      <c r="DIA1868" s="401"/>
      <c r="DIB1868" s="401"/>
      <c r="DIC1868" s="401"/>
      <c r="DID1868" s="401"/>
      <c r="DIE1868" s="401"/>
      <c r="DIF1868" s="401"/>
      <c r="DIG1868" s="401"/>
      <c r="DIH1868" s="401"/>
      <c r="DII1868" s="401"/>
      <c r="DIJ1868" s="401"/>
      <c r="DIK1868" s="401"/>
      <c r="DIL1868" s="401"/>
      <c r="DIM1868" s="401"/>
      <c r="DIN1868" s="401"/>
      <c r="DIO1868" s="401"/>
      <c r="DIP1868" s="401"/>
      <c r="DIQ1868" s="401"/>
      <c r="DIR1868" s="401"/>
      <c r="DIS1868" s="401"/>
      <c r="DIT1868" s="401"/>
      <c r="DIU1868" s="401"/>
      <c r="DIV1868" s="401"/>
      <c r="DIW1868" s="401"/>
      <c r="DIX1868" s="401"/>
      <c r="DIY1868" s="401"/>
      <c r="DIZ1868" s="401"/>
      <c r="DJA1868" s="401"/>
      <c r="DJB1868" s="401"/>
      <c r="DJC1868" s="401"/>
      <c r="DJD1868" s="401"/>
      <c r="DJE1868" s="401"/>
      <c r="DJF1868" s="401"/>
      <c r="DJG1868" s="401"/>
      <c r="DJH1868" s="401"/>
      <c r="DJI1868" s="401"/>
      <c r="DJJ1868" s="401"/>
      <c r="DJK1868" s="401"/>
      <c r="DJL1868" s="401"/>
      <c r="DJM1868" s="401"/>
      <c r="DJN1868" s="401"/>
      <c r="DJO1868" s="401"/>
      <c r="DJP1868" s="401"/>
      <c r="DJQ1868" s="401"/>
      <c r="DJR1868" s="401"/>
      <c r="DJS1868" s="401"/>
      <c r="DJT1868" s="401"/>
      <c r="DJU1868" s="401"/>
      <c r="DJV1868" s="401"/>
      <c r="DJW1868" s="401"/>
      <c r="DJX1868" s="401"/>
      <c r="DJY1868" s="401"/>
      <c r="DJZ1868" s="401"/>
      <c r="DKA1868" s="401"/>
      <c r="DKB1868" s="401"/>
      <c r="DKC1868" s="401"/>
      <c r="DKD1868" s="401"/>
      <c r="DKE1868" s="401"/>
      <c r="DKF1868" s="401"/>
      <c r="DKG1868" s="401"/>
      <c r="DKH1868" s="401"/>
      <c r="DKI1868" s="401"/>
      <c r="DKJ1868" s="401"/>
      <c r="DKK1868" s="401"/>
      <c r="DKL1868" s="401"/>
      <c r="DKM1868" s="401"/>
      <c r="DKN1868" s="401"/>
      <c r="DKO1868" s="401"/>
      <c r="DKP1868" s="401"/>
      <c r="DKQ1868" s="401"/>
      <c r="DKR1868" s="401"/>
      <c r="DKS1868" s="401"/>
      <c r="DKT1868" s="401"/>
      <c r="DKU1868" s="401"/>
      <c r="DKV1868" s="401"/>
      <c r="DKW1868" s="401"/>
      <c r="DKX1868" s="401"/>
      <c r="DKY1868" s="401"/>
      <c r="DKZ1868" s="401"/>
      <c r="DLA1868" s="401"/>
      <c r="DLB1868" s="401"/>
      <c r="DLC1868" s="401"/>
      <c r="DLD1868" s="401"/>
      <c r="DLE1868" s="401"/>
      <c r="DLF1868" s="401"/>
      <c r="DLG1868" s="401"/>
      <c r="DLH1868" s="401"/>
      <c r="DLI1868" s="401"/>
      <c r="DLJ1868" s="401"/>
      <c r="DLK1868" s="401"/>
      <c r="DLL1868" s="401"/>
      <c r="DLM1868" s="401"/>
      <c r="DLN1868" s="401"/>
      <c r="DLO1868" s="401"/>
      <c r="DLP1868" s="401"/>
      <c r="DLQ1868" s="401"/>
      <c r="DLR1868" s="401"/>
      <c r="DLS1868" s="401"/>
      <c r="DLT1868" s="401"/>
      <c r="DLU1868" s="401"/>
      <c r="DLV1868" s="401"/>
      <c r="DLW1868" s="401"/>
      <c r="DLX1868" s="401"/>
      <c r="DLY1868" s="401"/>
      <c r="DLZ1868" s="401"/>
      <c r="DMA1868" s="401"/>
      <c r="DMB1868" s="401"/>
      <c r="DMC1868" s="401"/>
      <c r="DMD1868" s="401"/>
      <c r="DME1868" s="401"/>
      <c r="DMF1868" s="401"/>
      <c r="DMG1868" s="401"/>
      <c r="DMH1868" s="401"/>
      <c r="DMI1868" s="401"/>
      <c r="DMJ1868" s="401"/>
      <c r="DMK1868" s="401"/>
      <c r="DML1868" s="401"/>
      <c r="DMM1868" s="401"/>
      <c r="DMN1868" s="401"/>
      <c r="DMO1868" s="401"/>
      <c r="DMP1868" s="401"/>
      <c r="DMQ1868" s="401"/>
      <c r="DMR1868" s="401"/>
      <c r="DMS1868" s="401"/>
      <c r="DMT1868" s="401"/>
      <c r="DMU1868" s="401"/>
      <c r="DMV1868" s="401"/>
      <c r="DMW1868" s="401"/>
      <c r="DMX1868" s="401"/>
      <c r="DMY1868" s="401"/>
      <c r="DMZ1868" s="401"/>
      <c r="DNA1868" s="401"/>
      <c r="DNB1868" s="401"/>
      <c r="DNC1868" s="401"/>
      <c r="DND1868" s="401"/>
      <c r="DNE1868" s="401"/>
      <c r="DNF1868" s="401"/>
      <c r="DNG1868" s="401"/>
      <c r="DNH1868" s="401"/>
      <c r="DNI1868" s="401"/>
      <c r="DNJ1868" s="401"/>
      <c r="DNK1868" s="401"/>
      <c r="DNL1868" s="401"/>
      <c r="DNM1868" s="401"/>
      <c r="DNN1868" s="401"/>
      <c r="DNO1868" s="401"/>
      <c r="DNP1868" s="401"/>
      <c r="DNQ1868" s="401"/>
      <c r="DNR1868" s="401"/>
      <c r="DNS1868" s="401"/>
      <c r="DNT1868" s="401"/>
      <c r="DNU1868" s="401"/>
      <c r="DNV1868" s="401"/>
      <c r="DNW1868" s="401"/>
      <c r="DNX1868" s="401"/>
      <c r="DNY1868" s="401"/>
      <c r="DNZ1868" s="401"/>
      <c r="DOA1868" s="401"/>
      <c r="DOB1868" s="401"/>
      <c r="DOC1868" s="401"/>
      <c r="DOD1868" s="401"/>
      <c r="DOE1868" s="401"/>
      <c r="DOF1868" s="401"/>
      <c r="DOG1868" s="401"/>
      <c r="DOH1868" s="401"/>
      <c r="DOI1868" s="401"/>
      <c r="DOJ1868" s="401"/>
      <c r="DOK1868" s="401"/>
      <c r="DOL1868" s="401"/>
      <c r="DOM1868" s="401"/>
      <c r="DON1868" s="401"/>
      <c r="DOO1868" s="401"/>
      <c r="DOP1868" s="401"/>
      <c r="DOQ1868" s="401"/>
      <c r="DOR1868" s="401"/>
      <c r="DOS1868" s="401"/>
      <c r="DOT1868" s="401"/>
      <c r="DOU1868" s="401"/>
      <c r="DOV1868" s="401"/>
      <c r="DOW1868" s="401"/>
      <c r="DOX1868" s="401"/>
      <c r="DOY1868" s="401"/>
      <c r="DOZ1868" s="401"/>
      <c r="DPA1868" s="401"/>
      <c r="DPB1868" s="401"/>
      <c r="DPC1868" s="401"/>
      <c r="DPD1868" s="401"/>
      <c r="DPE1868" s="401"/>
      <c r="DPF1868" s="401"/>
      <c r="DPG1868" s="401"/>
      <c r="DPH1868" s="401"/>
      <c r="DPI1868" s="401"/>
      <c r="DPJ1868" s="401"/>
      <c r="DPK1868" s="401"/>
      <c r="DPL1868" s="401"/>
      <c r="DPM1868" s="401"/>
      <c r="DPN1868" s="401"/>
      <c r="DPO1868" s="401"/>
      <c r="DPP1868" s="401"/>
      <c r="DPQ1868" s="401"/>
      <c r="DPR1868" s="401"/>
      <c r="DPS1868" s="401"/>
      <c r="DPT1868" s="401"/>
      <c r="DPU1868" s="401"/>
      <c r="DPV1868" s="401"/>
      <c r="DPW1868" s="401"/>
      <c r="DPX1868" s="401"/>
      <c r="DPY1868" s="401"/>
      <c r="DPZ1868" s="401"/>
      <c r="DQA1868" s="401"/>
      <c r="DQB1868" s="401"/>
      <c r="DQC1868" s="401"/>
      <c r="DQD1868" s="401"/>
      <c r="DQE1868" s="401"/>
      <c r="DQF1868" s="401"/>
      <c r="DQG1868" s="401"/>
      <c r="DQH1868" s="401"/>
      <c r="DQI1868" s="401"/>
      <c r="DQJ1868" s="401"/>
      <c r="DQK1868" s="401"/>
      <c r="DQL1868" s="401"/>
      <c r="DQM1868" s="401"/>
      <c r="DQN1868" s="401"/>
      <c r="DQO1868" s="401"/>
      <c r="DQP1868" s="401"/>
      <c r="DQQ1868" s="401"/>
      <c r="DQR1868" s="401"/>
      <c r="DQS1868" s="401"/>
      <c r="DQT1868" s="401"/>
      <c r="DQU1868" s="401"/>
      <c r="DQV1868" s="401"/>
      <c r="DQW1868" s="401"/>
      <c r="DQX1868" s="401"/>
      <c r="DQY1868" s="401"/>
      <c r="DQZ1868" s="401"/>
      <c r="DRA1868" s="401"/>
      <c r="DRB1868" s="401"/>
      <c r="DRC1868" s="401"/>
      <c r="DRD1868" s="401"/>
      <c r="DRE1868" s="401"/>
      <c r="DRF1868" s="401"/>
      <c r="DRG1868" s="401"/>
      <c r="DRH1868" s="401"/>
      <c r="DRI1868" s="401"/>
      <c r="DRJ1868" s="401"/>
      <c r="DRK1868" s="401"/>
      <c r="DRL1868" s="401"/>
      <c r="DRM1868" s="401"/>
      <c r="DRN1868" s="401"/>
      <c r="DRO1868" s="401"/>
      <c r="DRP1868" s="401"/>
      <c r="DRQ1868" s="401"/>
      <c r="DRR1868" s="401"/>
      <c r="DRS1868" s="401"/>
      <c r="DRT1868" s="401"/>
      <c r="DRU1868" s="401"/>
      <c r="DRV1868" s="401"/>
      <c r="DRW1868" s="401"/>
      <c r="DRX1868" s="401"/>
      <c r="DRY1868" s="401"/>
      <c r="DRZ1868" s="401"/>
      <c r="DSA1868" s="401"/>
      <c r="DSB1868" s="401"/>
      <c r="DSC1868" s="401"/>
      <c r="DSD1868" s="401"/>
      <c r="DSE1868" s="401"/>
      <c r="DSF1868" s="401"/>
      <c r="DSG1868" s="401"/>
      <c r="DSH1868" s="401"/>
      <c r="DSI1868" s="401"/>
      <c r="DSJ1868" s="401"/>
      <c r="DSK1868" s="401"/>
      <c r="DSL1868" s="401"/>
      <c r="DSM1868" s="401"/>
      <c r="DSN1868" s="401"/>
      <c r="DSO1868" s="401"/>
      <c r="DSP1868" s="401"/>
      <c r="DSQ1868" s="401"/>
      <c r="DSR1868" s="401"/>
      <c r="DSS1868" s="401"/>
      <c r="DST1868" s="401"/>
      <c r="DSU1868" s="401"/>
      <c r="DSV1868" s="401"/>
      <c r="DSW1868" s="401"/>
      <c r="DSX1868" s="401"/>
      <c r="DSY1868" s="401"/>
      <c r="DSZ1868" s="401"/>
      <c r="DTA1868" s="401"/>
      <c r="DTB1868" s="401"/>
      <c r="DTC1868" s="401"/>
      <c r="DTD1868" s="401"/>
      <c r="DTE1868" s="401"/>
      <c r="DTF1868" s="401"/>
      <c r="DTG1868" s="401"/>
      <c r="DTH1868" s="401"/>
      <c r="DTI1868" s="401"/>
      <c r="DTJ1868" s="401"/>
      <c r="DTK1868" s="401"/>
      <c r="DTL1868" s="401"/>
      <c r="DTM1868" s="401"/>
      <c r="DTN1868" s="401"/>
      <c r="DTO1868" s="401"/>
      <c r="DTP1868" s="401"/>
      <c r="DTQ1868" s="401"/>
      <c r="DTR1868" s="401"/>
      <c r="DTS1868" s="401"/>
      <c r="DTT1868" s="401"/>
      <c r="DTU1868" s="401"/>
      <c r="DTV1868" s="401"/>
      <c r="DTW1868" s="401"/>
      <c r="DTX1868" s="401"/>
      <c r="DTY1868" s="401"/>
      <c r="DTZ1868" s="401"/>
      <c r="DUA1868" s="401"/>
      <c r="DUB1868" s="401"/>
      <c r="DUC1868" s="401"/>
      <c r="DUD1868" s="401"/>
      <c r="DUE1868" s="401"/>
      <c r="DUF1868" s="401"/>
      <c r="DUG1868" s="401"/>
      <c r="DUH1868" s="401"/>
      <c r="DUI1868" s="401"/>
      <c r="DUJ1868" s="401"/>
      <c r="DUK1868" s="401"/>
      <c r="DUL1868" s="401"/>
      <c r="DUM1868" s="401"/>
      <c r="DUN1868" s="401"/>
      <c r="DUO1868" s="401"/>
      <c r="DUP1868" s="401"/>
      <c r="DUQ1868" s="401"/>
      <c r="DUR1868" s="401"/>
      <c r="DUS1868" s="401"/>
      <c r="DUT1868" s="401"/>
      <c r="DUU1868" s="401"/>
      <c r="DUV1868" s="401"/>
      <c r="DUW1868" s="401"/>
      <c r="DUX1868" s="401"/>
      <c r="DUY1868" s="401"/>
      <c r="DUZ1868" s="401"/>
      <c r="DVA1868" s="401"/>
      <c r="DVB1868" s="401"/>
      <c r="DVC1868" s="401"/>
      <c r="DVD1868" s="401"/>
      <c r="DVE1868" s="401"/>
      <c r="DVF1868" s="401"/>
      <c r="DVG1868" s="401"/>
      <c r="DVH1868" s="401"/>
      <c r="DVI1868" s="401"/>
      <c r="DVJ1868" s="401"/>
      <c r="DVK1868" s="401"/>
      <c r="DVL1868" s="401"/>
      <c r="DVM1868" s="401"/>
      <c r="DVN1868" s="401"/>
      <c r="DVO1868" s="401"/>
      <c r="DVP1868" s="401"/>
      <c r="DVQ1868" s="401"/>
      <c r="DVR1868" s="401"/>
      <c r="DVS1868" s="401"/>
      <c r="DVT1868" s="401"/>
      <c r="DVU1868" s="401"/>
      <c r="DVV1868" s="401"/>
      <c r="DVW1868" s="401"/>
      <c r="DVX1868" s="401"/>
      <c r="DVY1868" s="401"/>
      <c r="DVZ1868" s="401"/>
      <c r="DWA1868" s="401"/>
      <c r="DWB1868" s="401"/>
      <c r="DWC1868" s="401"/>
      <c r="DWD1868" s="401"/>
      <c r="DWE1868" s="401"/>
      <c r="DWF1868" s="401"/>
      <c r="DWG1868" s="401"/>
      <c r="DWH1868" s="401"/>
      <c r="DWI1868" s="401"/>
      <c r="DWJ1868" s="401"/>
      <c r="DWK1868" s="401"/>
      <c r="DWL1868" s="401"/>
      <c r="DWM1868" s="401"/>
      <c r="DWN1868" s="401"/>
      <c r="DWO1868" s="401"/>
      <c r="DWP1868" s="401"/>
      <c r="DWQ1868" s="401"/>
      <c r="DWR1868" s="401"/>
      <c r="DWS1868" s="401"/>
      <c r="DWT1868" s="401"/>
      <c r="DWU1868" s="401"/>
      <c r="DWV1868" s="401"/>
      <c r="DWW1868" s="401"/>
      <c r="DWX1868" s="401"/>
      <c r="DWY1868" s="401"/>
      <c r="DWZ1868" s="401"/>
      <c r="DXA1868" s="401"/>
      <c r="DXB1868" s="401"/>
      <c r="DXC1868" s="401"/>
      <c r="DXD1868" s="401"/>
      <c r="DXE1868" s="401"/>
      <c r="DXF1868" s="401"/>
      <c r="DXG1868" s="401"/>
      <c r="DXH1868" s="401"/>
      <c r="DXI1868" s="401"/>
      <c r="DXJ1868" s="401"/>
      <c r="DXK1868" s="401"/>
      <c r="DXL1868" s="401"/>
      <c r="DXM1868" s="401"/>
      <c r="DXN1868" s="401"/>
      <c r="DXO1868" s="401"/>
      <c r="DXP1868" s="401"/>
      <c r="DXQ1868" s="401"/>
      <c r="DXR1868" s="401"/>
      <c r="DXS1868" s="401"/>
      <c r="DXT1868" s="401"/>
      <c r="DXU1868" s="401"/>
      <c r="DXV1868" s="401"/>
      <c r="DXW1868" s="401"/>
      <c r="DXX1868" s="401"/>
      <c r="DXY1868" s="401"/>
      <c r="DXZ1868" s="401"/>
      <c r="DYA1868" s="401"/>
      <c r="DYB1868" s="401"/>
      <c r="DYC1868" s="401"/>
      <c r="DYD1868" s="401"/>
      <c r="DYE1868" s="401"/>
      <c r="DYF1868" s="401"/>
      <c r="DYG1868" s="401"/>
      <c r="DYH1868" s="401"/>
      <c r="DYI1868" s="401"/>
      <c r="DYJ1868" s="401"/>
      <c r="DYK1868" s="401"/>
      <c r="DYL1868" s="401"/>
      <c r="DYM1868" s="401"/>
      <c r="DYN1868" s="401"/>
      <c r="DYO1868" s="401"/>
      <c r="DYP1868" s="401"/>
      <c r="DYQ1868" s="401"/>
      <c r="DYR1868" s="401"/>
      <c r="DYS1868" s="401"/>
      <c r="DYT1868" s="401"/>
      <c r="DYU1868" s="401"/>
      <c r="DYV1868" s="401"/>
      <c r="DYW1868" s="401"/>
      <c r="DYX1868" s="401"/>
      <c r="DYY1868" s="401"/>
      <c r="DYZ1868" s="401"/>
      <c r="DZA1868" s="401"/>
      <c r="DZB1868" s="401"/>
      <c r="DZC1868" s="401"/>
      <c r="DZD1868" s="401"/>
      <c r="DZE1868" s="401"/>
      <c r="DZF1868" s="401"/>
      <c r="DZG1868" s="401"/>
      <c r="DZH1868" s="401"/>
      <c r="DZI1868" s="401"/>
      <c r="DZJ1868" s="401"/>
      <c r="DZK1868" s="401"/>
      <c r="DZL1868" s="401"/>
      <c r="DZM1868" s="401"/>
      <c r="DZN1868" s="401"/>
      <c r="DZO1868" s="401"/>
      <c r="DZP1868" s="401"/>
      <c r="DZQ1868" s="401"/>
      <c r="DZR1868" s="401"/>
      <c r="DZS1868" s="401"/>
      <c r="DZT1868" s="401"/>
      <c r="DZU1868" s="401"/>
      <c r="DZV1868" s="401"/>
      <c r="DZW1868" s="401"/>
      <c r="DZX1868" s="401"/>
      <c r="DZY1868" s="401"/>
      <c r="DZZ1868" s="401"/>
      <c r="EAA1868" s="401"/>
      <c r="EAB1868" s="401"/>
      <c r="EAC1868" s="401"/>
      <c r="EAD1868" s="401"/>
      <c r="EAE1868" s="401"/>
      <c r="EAF1868" s="401"/>
      <c r="EAG1868" s="401"/>
      <c r="EAH1868" s="401"/>
      <c r="EAI1868" s="401"/>
      <c r="EAJ1868" s="401"/>
      <c r="EAK1868" s="401"/>
      <c r="EAL1868" s="401"/>
      <c r="EAM1868" s="401"/>
      <c r="EAN1868" s="401"/>
      <c r="EAO1868" s="401"/>
      <c r="EAP1868" s="401"/>
      <c r="EAQ1868" s="401"/>
      <c r="EAR1868" s="401"/>
      <c r="EAS1868" s="401"/>
      <c r="EAT1868" s="401"/>
      <c r="EAU1868" s="401"/>
      <c r="EAV1868" s="401"/>
      <c r="EAW1868" s="401"/>
      <c r="EAX1868" s="401"/>
      <c r="EAY1868" s="401"/>
      <c r="EAZ1868" s="401"/>
      <c r="EBA1868" s="401"/>
      <c r="EBB1868" s="401"/>
      <c r="EBC1868" s="401"/>
      <c r="EBD1868" s="401"/>
      <c r="EBE1868" s="401"/>
      <c r="EBF1868" s="401"/>
      <c r="EBG1868" s="401"/>
      <c r="EBH1868" s="401"/>
      <c r="EBI1868" s="401"/>
      <c r="EBJ1868" s="401"/>
      <c r="EBK1868" s="401"/>
      <c r="EBL1868" s="401"/>
      <c r="EBM1868" s="401"/>
      <c r="EBN1868" s="401"/>
      <c r="EBO1868" s="401"/>
      <c r="EBP1868" s="401"/>
      <c r="EBQ1868" s="401"/>
      <c r="EBR1868" s="401"/>
      <c r="EBS1868" s="401"/>
      <c r="EBT1868" s="401"/>
      <c r="EBU1868" s="401"/>
      <c r="EBV1868" s="401"/>
      <c r="EBW1868" s="401"/>
      <c r="EBX1868" s="401"/>
      <c r="EBY1868" s="401"/>
      <c r="EBZ1868" s="401"/>
      <c r="ECA1868" s="401"/>
      <c r="ECB1868" s="401"/>
      <c r="ECC1868" s="401"/>
      <c r="ECD1868" s="401"/>
      <c r="ECE1868" s="401"/>
      <c r="ECF1868" s="401"/>
      <c r="ECG1868" s="401"/>
      <c r="ECH1868" s="401"/>
      <c r="ECI1868" s="401"/>
      <c r="ECJ1868" s="401"/>
      <c r="ECK1868" s="401"/>
      <c r="ECL1868" s="401"/>
      <c r="ECM1868" s="401"/>
      <c r="ECN1868" s="401"/>
      <c r="ECO1868" s="401"/>
      <c r="ECP1868" s="401"/>
      <c r="ECQ1868" s="401"/>
      <c r="ECR1868" s="401"/>
      <c r="ECS1868" s="401"/>
      <c r="ECT1868" s="401"/>
      <c r="ECU1868" s="401"/>
      <c r="ECV1868" s="401"/>
      <c r="ECW1868" s="401"/>
      <c r="ECX1868" s="401"/>
      <c r="ECY1868" s="401"/>
      <c r="ECZ1868" s="401"/>
      <c r="EDA1868" s="401"/>
      <c r="EDB1868" s="401"/>
      <c r="EDC1868" s="401"/>
      <c r="EDD1868" s="401"/>
      <c r="EDE1868" s="401"/>
      <c r="EDF1868" s="401"/>
      <c r="EDG1868" s="401"/>
      <c r="EDH1868" s="401"/>
      <c r="EDI1868" s="401"/>
      <c r="EDJ1868" s="401"/>
      <c r="EDK1868" s="401"/>
      <c r="EDL1868" s="401"/>
      <c r="EDM1868" s="401"/>
      <c r="EDN1868" s="401"/>
      <c r="EDO1868" s="401"/>
      <c r="EDP1868" s="401"/>
      <c r="EDQ1868" s="401"/>
      <c r="EDR1868" s="401"/>
      <c r="EDS1868" s="401"/>
      <c r="EDT1868" s="401"/>
      <c r="EDU1868" s="401"/>
      <c r="EDV1868" s="401"/>
      <c r="EDW1868" s="401"/>
      <c r="EDX1868" s="401"/>
      <c r="EDY1868" s="401"/>
      <c r="EDZ1868" s="401"/>
      <c r="EEA1868" s="401"/>
      <c r="EEB1868" s="401"/>
      <c r="EEC1868" s="401"/>
      <c r="EED1868" s="401"/>
      <c r="EEE1868" s="401"/>
      <c r="EEF1868" s="401"/>
      <c r="EEG1868" s="401"/>
      <c r="EEH1868" s="401"/>
      <c r="EEI1868" s="401"/>
      <c r="EEJ1868" s="401"/>
      <c r="EEK1868" s="401"/>
      <c r="EEL1868" s="401"/>
      <c r="EEM1868" s="401"/>
      <c r="EEN1868" s="401"/>
      <c r="EEO1868" s="401"/>
      <c r="EEP1868" s="401"/>
      <c r="EEQ1868" s="401"/>
      <c r="EER1868" s="401"/>
      <c r="EES1868" s="401"/>
      <c r="EET1868" s="401"/>
      <c r="EEU1868" s="401"/>
      <c r="EEV1868" s="401"/>
      <c r="EEW1868" s="401"/>
      <c r="EEX1868" s="401"/>
      <c r="EEY1868" s="401"/>
      <c r="EEZ1868" s="401"/>
      <c r="EFA1868" s="401"/>
      <c r="EFB1868" s="401"/>
      <c r="EFC1868" s="401"/>
      <c r="EFD1868" s="401"/>
      <c r="EFE1868" s="401"/>
      <c r="EFF1868" s="401"/>
      <c r="EFG1868" s="401"/>
      <c r="EFH1868" s="401"/>
      <c r="EFI1868" s="401"/>
      <c r="EFJ1868" s="401"/>
      <c r="EFK1868" s="401"/>
      <c r="EFL1868" s="401"/>
      <c r="EFM1868" s="401"/>
      <c r="EFN1868" s="401"/>
      <c r="EFO1868" s="401"/>
      <c r="EFP1868" s="401"/>
      <c r="EFQ1868" s="401"/>
      <c r="EFR1868" s="401"/>
      <c r="EFS1868" s="401"/>
      <c r="EFT1868" s="401"/>
      <c r="EFU1868" s="401"/>
      <c r="EFV1868" s="401"/>
      <c r="EFW1868" s="401"/>
      <c r="EFX1868" s="401"/>
      <c r="EFY1868" s="401"/>
      <c r="EFZ1868" s="401"/>
      <c r="EGA1868" s="401"/>
      <c r="EGB1868" s="401"/>
      <c r="EGC1868" s="401"/>
      <c r="EGD1868" s="401"/>
      <c r="EGE1868" s="401"/>
      <c r="EGF1868" s="401"/>
      <c r="EGG1868" s="401"/>
      <c r="EGH1868" s="401"/>
      <c r="EGI1868" s="401"/>
      <c r="EGJ1868" s="401"/>
      <c r="EGK1868" s="401"/>
      <c r="EGL1868" s="401"/>
      <c r="EGM1868" s="401"/>
      <c r="EGN1868" s="401"/>
      <c r="EGO1868" s="401"/>
      <c r="EGP1868" s="401"/>
      <c r="EGQ1868" s="401"/>
      <c r="EGR1868" s="401"/>
      <c r="EGS1868" s="401"/>
      <c r="EGT1868" s="401"/>
      <c r="EGU1868" s="401"/>
      <c r="EGV1868" s="401"/>
      <c r="EGW1868" s="401"/>
      <c r="EGX1868" s="401"/>
      <c r="EGY1868" s="401"/>
      <c r="EGZ1868" s="401"/>
      <c r="EHA1868" s="401"/>
      <c r="EHB1868" s="401"/>
      <c r="EHC1868" s="401"/>
      <c r="EHD1868" s="401"/>
      <c r="EHE1868" s="401"/>
      <c r="EHF1868" s="401"/>
      <c r="EHG1868" s="401"/>
      <c r="EHH1868" s="401"/>
      <c r="EHI1868" s="401"/>
      <c r="EHJ1868" s="401"/>
      <c r="EHK1868" s="401"/>
      <c r="EHL1868" s="401"/>
      <c r="EHM1868" s="401"/>
      <c r="EHN1868" s="401"/>
      <c r="EHO1868" s="401"/>
      <c r="EHP1868" s="401"/>
      <c r="EHQ1868" s="401"/>
      <c r="EHR1868" s="401"/>
      <c r="EHS1868" s="401"/>
      <c r="EHT1868" s="401"/>
      <c r="EHU1868" s="401"/>
      <c r="EHV1868" s="401"/>
      <c r="EHW1868" s="401"/>
      <c r="EHX1868" s="401"/>
      <c r="EHY1868" s="401"/>
      <c r="EHZ1868" s="401"/>
      <c r="EIA1868" s="401"/>
      <c r="EIB1868" s="401"/>
      <c r="EIC1868" s="401"/>
      <c r="EID1868" s="401"/>
      <c r="EIE1868" s="401"/>
      <c r="EIF1868" s="401"/>
      <c r="EIG1868" s="401"/>
      <c r="EIH1868" s="401"/>
      <c r="EII1868" s="401"/>
      <c r="EIJ1868" s="401"/>
      <c r="EIK1868" s="401"/>
      <c r="EIL1868" s="401"/>
      <c r="EIM1868" s="401"/>
      <c r="EIN1868" s="401"/>
      <c r="EIO1868" s="401"/>
      <c r="EIP1868" s="401"/>
      <c r="EIQ1868" s="401"/>
      <c r="EIR1868" s="401"/>
      <c r="EIS1868" s="401"/>
      <c r="EIT1868" s="401"/>
      <c r="EIU1868" s="401"/>
      <c r="EIV1868" s="401"/>
      <c r="EIW1868" s="401"/>
      <c r="EIX1868" s="401"/>
      <c r="EIY1868" s="401"/>
      <c r="EIZ1868" s="401"/>
      <c r="EJA1868" s="401"/>
      <c r="EJB1868" s="401"/>
      <c r="EJC1868" s="401"/>
      <c r="EJD1868" s="401"/>
      <c r="EJE1868" s="401"/>
      <c r="EJF1868" s="401"/>
      <c r="EJG1868" s="401"/>
      <c r="EJH1868" s="401"/>
      <c r="EJI1868" s="401"/>
      <c r="EJJ1868" s="401"/>
      <c r="EJK1868" s="401"/>
      <c r="EJL1868" s="401"/>
      <c r="EJM1868" s="401"/>
      <c r="EJN1868" s="401"/>
      <c r="EJO1868" s="401"/>
      <c r="EJP1868" s="401"/>
      <c r="EJQ1868" s="401"/>
      <c r="EJR1868" s="401"/>
      <c r="EJS1868" s="401"/>
      <c r="EJT1868" s="401"/>
      <c r="EJU1868" s="401"/>
      <c r="EJV1868" s="401"/>
      <c r="EJW1868" s="401"/>
      <c r="EJX1868" s="401"/>
      <c r="EJY1868" s="401"/>
      <c r="EJZ1868" s="401"/>
      <c r="EKA1868" s="401"/>
      <c r="EKB1868" s="401"/>
      <c r="EKC1868" s="401"/>
      <c r="EKD1868" s="401"/>
      <c r="EKE1868" s="401"/>
      <c r="EKF1868" s="401"/>
      <c r="EKG1868" s="401"/>
      <c r="EKH1868" s="401"/>
      <c r="EKI1868" s="401"/>
      <c r="EKJ1868" s="401"/>
      <c r="EKK1868" s="401"/>
      <c r="EKL1868" s="401"/>
      <c r="EKM1868" s="401"/>
      <c r="EKN1868" s="401"/>
      <c r="EKO1868" s="401"/>
      <c r="EKP1868" s="401"/>
      <c r="EKQ1868" s="401"/>
      <c r="EKR1868" s="401"/>
      <c r="EKS1868" s="401"/>
      <c r="EKT1868" s="401"/>
      <c r="EKU1868" s="401"/>
      <c r="EKV1868" s="401"/>
      <c r="EKW1868" s="401"/>
      <c r="EKX1868" s="401"/>
      <c r="EKY1868" s="401"/>
      <c r="EKZ1868" s="401"/>
      <c r="ELA1868" s="401"/>
      <c r="ELB1868" s="401"/>
      <c r="ELC1868" s="401"/>
      <c r="ELD1868" s="401"/>
      <c r="ELE1868" s="401"/>
      <c r="ELF1868" s="401"/>
      <c r="ELG1868" s="401"/>
      <c r="ELH1868" s="401"/>
      <c r="ELI1868" s="401"/>
      <c r="ELJ1868" s="401"/>
      <c r="ELK1868" s="401"/>
      <c r="ELL1868" s="401"/>
      <c r="ELM1868" s="401"/>
      <c r="ELN1868" s="401"/>
      <c r="ELO1868" s="401"/>
      <c r="ELP1868" s="401"/>
      <c r="ELQ1868" s="401"/>
      <c r="ELR1868" s="401"/>
      <c r="ELS1868" s="401"/>
      <c r="ELT1868" s="401"/>
      <c r="ELU1868" s="401"/>
      <c r="ELV1868" s="401"/>
      <c r="ELW1868" s="401"/>
      <c r="ELX1868" s="401"/>
      <c r="ELY1868" s="401"/>
      <c r="ELZ1868" s="401"/>
      <c r="EMA1868" s="401"/>
      <c r="EMB1868" s="401"/>
      <c r="EMC1868" s="401"/>
      <c r="EMD1868" s="401"/>
      <c r="EME1868" s="401"/>
      <c r="EMF1868" s="401"/>
      <c r="EMG1868" s="401"/>
      <c r="EMH1868" s="401"/>
      <c r="EMI1868" s="401"/>
      <c r="EMJ1868" s="401"/>
      <c r="EMK1868" s="401"/>
      <c r="EML1868" s="401"/>
      <c r="EMM1868" s="401"/>
      <c r="EMN1868" s="401"/>
      <c r="EMO1868" s="401"/>
      <c r="EMP1868" s="401"/>
      <c r="EMQ1868" s="401"/>
      <c r="EMR1868" s="401"/>
      <c r="EMS1868" s="401"/>
      <c r="EMT1868" s="401"/>
      <c r="EMU1868" s="401"/>
      <c r="EMV1868" s="401"/>
      <c r="EMW1868" s="401"/>
      <c r="EMX1868" s="401"/>
      <c r="EMY1868" s="401"/>
      <c r="EMZ1868" s="401"/>
      <c r="ENA1868" s="401"/>
      <c r="ENB1868" s="401"/>
      <c r="ENC1868" s="401"/>
      <c r="END1868" s="401"/>
      <c r="ENE1868" s="401"/>
      <c r="ENF1868" s="401"/>
      <c r="ENG1868" s="401"/>
      <c r="ENH1868" s="401"/>
      <c r="ENI1868" s="401"/>
      <c r="ENJ1868" s="401"/>
      <c r="ENK1868" s="401"/>
      <c r="ENL1868" s="401"/>
      <c r="ENM1868" s="401"/>
      <c r="ENN1868" s="401"/>
      <c r="ENO1868" s="401"/>
      <c r="ENP1868" s="401"/>
      <c r="ENQ1868" s="401"/>
      <c r="ENR1868" s="401"/>
      <c r="ENS1868" s="401"/>
      <c r="ENT1868" s="401"/>
      <c r="ENU1868" s="401"/>
      <c r="ENV1868" s="401"/>
      <c r="ENW1868" s="401"/>
      <c r="ENX1868" s="401"/>
      <c r="ENY1868" s="401"/>
      <c r="ENZ1868" s="401"/>
      <c r="EOA1868" s="401"/>
      <c r="EOB1868" s="401"/>
      <c r="EOC1868" s="401"/>
      <c r="EOD1868" s="401"/>
      <c r="EOE1868" s="401"/>
      <c r="EOF1868" s="401"/>
      <c r="EOG1868" s="401"/>
      <c r="EOH1868" s="401"/>
      <c r="EOI1868" s="401"/>
      <c r="EOJ1868" s="401"/>
      <c r="EOK1868" s="401"/>
      <c r="EOL1868" s="401"/>
      <c r="EOM1868" s="401"/>
      <c r="EON1868" s="401"/>
      <c r="EOO1868" s="401"/>
      <c r="EOP1868" s="401"/>
      <c r="EOQ1868" s="401"/>
      <c r="EOR1868" s="401"/>
      <c r="EOS1868" s="401"/>
      <c r="EOT1868" s="401"/>
      <c r="EOU1868" s="401"/>
      <c r="EOV1868" s="401"/>
      <c r="EOW1868" s="401"/>
      <c r="EOX1868" s="401"/>
      <c r="EOY1868" s="401"/>
      <c r="EOZ1868" s="401"/>
      <c r="EPA1868" s="401"/>
      <c r="EPB1868" s="401"/>
      <c r="EPC1868" s="401"/>
      <c r="EPD1868" s="401"/>
      <c r="EPE1868" s="401"/>
      <c r="EPF1868" s="401"/>
      <c r="EPG1868" s="401"/>
      <c r="EPH1868" s="401"/>
      <c r="EPI1868" s="401"/>
      <c r="EPJ1868" s="401"/>
      <c r="EPK1868" s="401"/>
      <c r="EPL1868" s="401"/>
      <c r="EPM1868" s="401"/>
      <c r="EPN1868" s="401"/>
      <c r="EPO1868" s="401"/>
      <c r="EPP1868" s="401"/>
      <c r="EPQ1868" s="401"/>
      <c r="EPR1868" s="401"/>
      <c r="EPS1868" s="401"/>
      <c r="EPT1868" s="401"/>
      <c r="EPU1868" s="401"/>
      <c r="EPV1868" s="401"/>
      <c r="EPW1868" s="401"/>
      <c r="EPX1868" s="401"/>
      <c r="EPY1868" s="401"/>
      <c r="EPZ1868" s="401"/>
      <c r="EQA1868" s="401"/>
      <c r="EQB1868" s="401"/>
      <c r="EQC1868" s="401"/>
      <c r="EQD1868" s="401"/>
      <c r="EQE1868" s="401"/>
      <c r="EQF1868" s="401"/>
      <c r="EQG1868" s="401"/>
      <c r="EQH1868" s="401"/>
      <c r="EQI1868" s="401"/>
      <c r="EQJ1868" s="401"/>
      <c r="EQK1868" s="401"/>
      <c r="EQL1868" s="401"/>
      <c r="EQM1868" s="401"/>
      <c r="EQN1868" s="401"/>
      <c r="EQO1868" s="401"/>
      <c r="EQP1868" s="401"/>
      <c r="EQQ1868" s="401"/>
      <c r="EQR1868" s="401"/>
      <c r="EQS1868" s="401"/>
      <c r="EQT1868" s="401"/>
      <c r="EQU1868" s="401"/>
      <c r="EQV1868" s="401"/>
      <c r="EQW1868" s="401"/>
      <c r="EQX1868" s="401"/>
      <c r="EQY1868" s="401"/>
      <c r="EQZ1868" s="401"/>
      <c r="ERA1868" s="401"/>
      <c r="ERB1868" s="401"/>
      <c r="ERC1868" s="401"/>
      <c r="ERD1868" s="401"/>
      <c r="ERE1868" s="401"/>
      <c r="ERF1868" s="401"/>
      <c r="ERG1868" s="401"/>
      <c r="ERH1868" s="401"/>
      <c r="ERI1868" s="401"/>
      <c r="ERJ1868" s="401"/>
      <c r="ERK1868" s="401"/>
      <c r="ERL1868" s="401"/>
      <c r="ERM1868" s="401"/>
      <c r="ERN1868" s="401"/>
      <c r="ERO1868" s="401"/>
      <c r="ERP1868" s="401"/>
      <c r="ERQ1868" s="401"/>
      <c r="ERR1868" s="401"/>
      <c r="ERS1868" s="401"/>
      <c r="ERT1868" s="401"/>
      <c r="ERU1868" s="401"/>
      <c r="ERV1868" s="401"/>
      <c r="ERW1868" s="401"/>
      <c r="ERX1868" s="401"/>
      <c r="ERY1868" s="401"/>
      <c r="ERZ1868" s="401"/>
      <c r="ESA1868" s="401"/>
      <c r="ESB1868" s="401"/>
      <c r="ESC1868" s="401"/>
      <c r="ESD1868" s="401"/>
      <c r="ESE1868" s="401"/>
      <c r="ESF1868" s="401"/>
      <c r="ESG1868" s="401"/>
      <c r="ESH1868" s="401"/>
      <c r="ESI1868" s="401"/>
      <c r="ESJ1868" s="401"/>
      <c r="ESK1868" s="401"/>
      <c r="ESL1868" s="401"/>
      <c r="ESM1868" s="401"/>
      <c r="ESN1868" s="401"/>
      <c r="ESO1868" s="401"/>
      <c r="ESP1868" s="401"/>
      <c r="ESQ1868" s="401"/>
      <c r="ESR1868" s="401"/>
      <c r="ESS1868" s="401"/>
      <c r="EST1868" s="401"/>
      <c r="ESU1868" s="401"/>
      <c r="ESV1868" s="401"/>
      <c r="ESW1868" s="401"/>
      <c r="ESX1868" s="401"/>
      <c r="ESY1868" s="401"/>
      <c r="ESZ1868" s="401"/>
      <c r="ETA1868" s="401"/>
      <c r="ETB1868" s="401"/>
      <c r="ETC1868" s="401"/>
      <c r="ETD1868" s="401"/>
      <c r="ETE1868" s="401"/>
      <c r="ETF1868" s="401"/>
      <c r="ETG1868" s="401"/>
      <c r="ETH1868" s="401"/>
      <c r="ETI1868" s="401"/>
      <c r="ETJ1868" s="401"/>
      <c r="ETK1868" s="401"/>
      <c r="ETL1868" s="401"/>
      <c r="ETM1868" s="401"/>
      <c r="ETN1868" s="401"/>
      <c r="ETO1868" s="401"/>
      <c r="ETP1868" s="401"/>
      <c r="ETQ1868" s="401"/>
      <c r="ETR1868" s="401"/>
      <c r="ETS1868" s="401"/>
      <c r="ETT1868" s="401"/>
      <c r="ETU1868" s="401"/>
      <c r="ETV1868" s="401"/>
      <c r="ETW1868" s="401"/>
      <c r="ETX1868" s="401"/>
      <c r="ETY1868" s="401"/>
      <c r="ETZ1868" s="401"/>
      <c r="EUA1868" s="401"/>
      <c r="EUB1868" s="401"/>
      <c r="EUC1868" s="401"/>
      <c r="EUD1868" s="401"/>
      <c r="EUE1868" s="401"/>
      <c r="EUF1868" s="401"/>
      <c r="EUG1868" s="401"/>
      <c r="EUH1868" s="401"/>
      <c r="EUI1868" s="401"/>
      <c r="EUJ1868" s="401"/>
      <c r="EUK1868" s="401"/>
      <c r="EUL1868" s="401"/>
      <c r="EUM1868" s="401"/>
      <c r="EUN1868" s="401"/>
      <c r="EUO1868" s="401"/>
      <c r="EUP1868" s="401"/>
      <c r="EUQ1868" s="401"/>
      <c r="EUR1868" s="401"/>
      <c r="EUS1868" s="401"/>
      <c r="EUT1868" s="401"/>
      <c r="EUU1868" s="401"/>
      <c r="EUV1868" s="401"/>
      <c r="EUW1868" s="401"/>
      <c r="EUX1868" s="401"/>
      <c r="EUY1868" s="401"/>
      <c r="EUZ1868" s="401"/>
      <c r="EVA1868" s="401"/>
      <c r="EVB1868" s="401"/>
      <c r="EVC1868" s="401"/>
      <c r="EVD1868" s="401"/>
      <c r="EVE1868" s="401"/>
      <c r="EVF1868" s="401"/>
      <c r="EVG1868" s="401"/>
      <c r="EVH1868" s="401"/>
      <c r="EVI1868" s="401"/>
      <c r="EVJ1868" s="401"/>
      <c r="EVK1868" s="401"/>
      <c r="EVL1868" s="401"/>
      <c r="EVM1868" s="401"/>
      <c r="EVN1868" s="401"/>
      <c r="EVO1868" s="401"/>
      <c r="EVP1868" s="401"/>
      <c r="EVQ1868" s="401"/>
      <c r="EVR1868" s="401"/>
      <c r="EVS1868" s="401"/>
      <c r="EVT1868" s="401"/>
      <c r="EVU1868" s="401"/>
      <c r="EVV1868" s="401"/>
      <c r="EVW1868" s="401"/>
      <c r="EVX1868" s="401"/>
      <c r="EVY1868" s="401"/>
      <c r="EVZ1868" s="401"/>
      <c r="EWA1868" s="401"/>
      <c r="EWB1868" s="401"/>
      <c r="EWC1868" s="401"/>
      <c r="EWD1868" s="401"/>
      <c r="EWE1868" s="401"/>
      <c r="EWF1868" s="401"/>
      <c r="EWG1868" s="401"/>
      <c r="EWH1868" s="401"/>
      <c r="EWI1868" s="401"/>
      <c r="EWJ1868" s="401"/>
      <c r="EWK1868" s="401"/>
      <c r="EWL1868" s="401"/>
      <c r="EWM1868" s="401"/>
      <c r="EWN1868" s="401"/>
      <c r="EWO1868" s="401"/>
      <c r="EWP1868" s="401"/>
      <c r="EWQ1868" s="401"/>
      <c r="EWR1868" s="401"/>
      <c r="EWS1868" s="401"/>
      <c r="EWT1868" s="401"/>
      <c r="EWU1868" s="401"/>
      <c r="EWV1868" s="401"/>
      <c r="EWW1868" s="401"/>
      <c r="EWX1868" s="401"/>
      <c r="EWY1868" s="401"/>
      <c r="EWZ1868" s="401"/>
      <c r="EXA1868" s="401"/>
      <c r="EXB1868" s="401"/>
      <c r="EXC1868" s="401"/>
      <c r="EXD1868" s="401"/>
      <c r="EXE1868" s="401"/>
      <c r="EXF1868" s="401"/>
      <c r="EXG1868" s="401"/>
      <c r="EXH1868" s="401"/>
      <c r="EXI1868" s="401"/>
      <c r="EXJ1868" s="401"/>
      <c r="EXK1868" s="401"/>
      <c r="EXL1868" s="401"/>
      <c r="EXM1868" s="401"/>
      <c r="EXN1868" s="401"/>
      <c r="EXO1868" s="401"/>
      <c r="EXP1868" s="401"/>
      <c r="EXQ1868" s="401"/>
      <c r="EXR1868" s="401"/>
      <c r="EXS1868" s="401"/>
      <c r="EXT1868" s="401"/>
      <c r="EXU1868" s="401"/>
      <c r="EXV1868" s="401"/>
      <c r="EXW1868" s="401"/>
      <c r="EXX1868" s="401"/>
      <c r="EXY1868" s="401"/>
      <c r="EXZ1868" s="401"/>
      <c r="EYA1868" s="401"/>
      <c r="EYB1868" s="401"/>
      <c r="EYC1868" s="401"/>
      <c r="EYD1868" s="401"/>
      <c r="EYE1868" s="401"/>
      <c r="EYF1868" s="401"/>
      <c r="EYG1868" s="401"/>
      <c r="EYH1868" s="401"/>
      <c r="EYI1868" s="401"/>
      <c r="EYJ1868" s="401"/>
      <c r="EYK1868" s="401"/>
      <c r="EYL1868" s="401"/>
      <c r="EYM1868" s="401"/>
      <c r="EYN1868" s="401"/>
      <c r="EYO1868" s="401"/>
      <c r="EYP1868" s="401"/>
      <c r="EYQ1868" s="401"/>
      <c r="EYR1868" s="401"/>
      <c r="EYS1868" s="401"/>
      <c r="EYT1868" s="401"/>
      <c r="EYU1868" s="401"/>
      <c r="EYV1868" s="401"/>
      <c r="EYW1868" s="401"/>
      <c r="EYX1868" s="401"/>
      <c r="EYY1868" s="401"/>
      <c r="EYZ1868" s="401"/>
      <c r="EZA1868" s="401"/>
      <c r="EZB1868" s="401"/>
      <c r="EZC1868" s="401"/>
      <c r="EZD1868" s="401"/>
      <c r="EZE1868" s="401"/>
      <c r="EZF1868" s="401"/>
      <c r="EZG1868" s="401"/>
      <c r="EZH1868" s="401"/>
      <c r="EZI1868" s="401"/>
      <c r="EZJ1868" s="401"/>
      <c r="EZK1868" s="401"/>
      <c r="EZL1868" s="401"/>
      <c r="EZM1868" s="401"/>
      <c r="EZN1868" s="401"/>
      <c r="EZO1868" s="401"/>
      <c r="EZP1868" s="401"/>
      <c r="EZQ1868" s="401"/>
      <c r="EZR1868" s="401"/>
      <c r="EZS1868" s="401"/>
      <c r="EZT1868" s="401"/>
      <c r="EZU1868" s="401"/>
      <c r="EZV1868" s="401"/>
      <c r="EZW1868" s="401"/>
      <c r="EZX1868" s="401"/>
      <c r="EZY1868" s="401"/>
      <c r="EZZ1868" s="401"/>
      <c r="FAA1868" s="401"/>
      <c r="FAB1868" s="401"/>
      <c r="FAC1868" s="401"/>
      <c r="FAD1868" s="401"/>
      <c r="FAE1868" s="401"/>
      <c r="FAF1868" s="401"/>
      <c r="FAG1868" s="401"/>
      <c r="FAH1868" s="401"/>
      <c r="FAI1868" s="401"/>
      <c r="FAJ1868" s="401"/>
      <c r="FAK1868" s="401"/>
      <c r="FAL1868" s="401"/>
      <c r="FAM1868" s="401"/>
      <c r="FAN1868" s="401"/>
      <c r="FAO1868" s="401"/>
      <c r="FAP1868" s="401"/>
      <c r="FAQ1868" s="401"/>
      <c r="FAR1868" s="401"/>
      <c r="FAS1868" s="401"/>
      <c r="FAT1868" s="401"/>
      <c r="FAU1868" s="401"/>
      <c r="FAV1868" s="401"/>
      <c r="FAW1868" s="401"/>
      <c r="FAX1868" s="401"/>
      <c r="FAY1868" s="401"/>
      <c r="FAZ1868" s="401"/>
      <c r="FBA1868" s="401"/>
      <c r="FBB1868" s="401"/>
      <c r="FBC1868" s="401"/>
      <c r="FBD1868" s="401"/>
      <c r="FBE1868" s="401"/>
      <c r="FBF1868" s="401"/>
      <c r="FBG1868" s="401"/>
      <c r="FBH1868" s="401"/>
      <c r="FBI1868" s="401"/>
      <c r="FBJ1868" s="401"/>
      <c r="FBK1868" s="401"/>
      <c r="FBL1868" s="401"/>
      <c r="FBM1868" s="401"/>
      <c r="FBN1868" s="401"/>
      <c r="FBO1868" s="401"/>
      <c r="FBP1868" s="401"/>
      <c r="FBQ1868" s="401"/>
      <c r="FBR1868" s="401"/>
      <c r="FBS1868" s="401"/>
      <c r="FBT1868" s="401"/>
      <c r="FBU1868" s="401"/>
      <c r="FBV1868" s="401"/>
      <c r="FBW1868" s="401"/>
      <c r="FBX1868" s="401"/>
      <c r="FBY1868" s="401"/>
      <c r="FBZ1868" s="401"/>
      <c r="FCA1868" s="401"/>
      <c r="FCB1868" s="401"/>
      <c r="FCC1868" s="401"/>
      <c r="FCD1868" s="401"/>
      <c r="FCE1868" s="401"/>
      <c r="FCF1868" s="401"/>
      <c r="FCG1868" s="401"/>
      <c r="FCH1868" s="401"/>
      <c r="FCI1868" s="401"/>
      <c r="FCJ1868" s="401"/>
      <c r="FCK1868" s="401"/>
      <c r="FCL1868" s="401"/>
      <c r="FCM1868" s="401"/>
      <c r="FCN1868" s="401"/>
      <c r="FCO1868" s="401"/>
      <c r="FCP1868" s="401"/>
      <c r="FCQ1868" s="401"/>
      <c r="FCR1868" s="401"/>
      <c r="FCS1868" s="401"/>
      <c r="FCT1868" s="401"/>
      <c r="FCU1868" s="401"/>
      <c r="FCV1868" s="401"/>
      <c r="FCW1868" s="401"/>
      <c r="FCX1868" s="401"/>
      <c r="FCY1868" s="401"/>
      <c r="FCZ1868" s="401"/>
      <c r="FDA1868" s="401"/>
      <c r="FDB1868" s="401"/>
      <c r="FDC1868" s="401"/>
      <c r="FDD1868" s="401"/>
      <c r="FDE1868" s="401"/>
      <c r="FDF1868" s="401"/>
      <c r="FDG1868" s="401"/>
      <c r="FDH1868" s="401"/>
      <c r="FDI1868" s="401"/>
      <c r="FDJ1868" s="401"/>
      <c r="FDK1868" s="401"/>
      <c r="FDL1868" s="401"/>
      <c r="FDM1868" s="401"/>
      <c r="FDN1868" s="401"/>
      <c r="FDO1868" s="401"/>
      <c r="FDP1868" s="401"/>
      <c r="FDQ1868" s="401"/>
      <c r="FDR1868" s="401"/>
      <c r="FDS1868" s="401"/>
      <c r="FDT1868" s="401"/>
      <c r="FDU1868" s="401"/>
      <c r="FDV1868" s="401"/>
      <c r="FDW1868" s="401"/>
      <c r="FDX1868" s="401"/>
      <c r="FDY1868" s="401"/>
      <c r="FDZ1868" s="401"/>
      <c r="FEA1868" s="401"/>
      <c r="FEB1868" s="401"/>
      <c r="FEC1868" s="401"/>
      <c r="FED1868" s="401"/>
      <c r="FEE1868" s="401"/>
      <c r="FEF1868" s="401"/>
      <c r="FEG1868" s="401"/>
      <c r="FEH1868" s="401"/>
      <c r="FEI1868" s="401"/>
      <c r="FEJ1868" s="401"/>
      <c r="FEK1868" s="401"/>
      <c r="FEL1868" s="401"/>
      <c r="FEM1868" s="401"/>
      <c r="FEN1868" s="401"/>
      <c r="FEO1868" s="401"/>
      <c r="FEP1868" s="401"/>
      <c r="FEQ1868" s="401"/>
      <c r="FER1868" s="401"/>
      <c r="FES1868" s="401"/>
      <c r="FET1868" s="401"/>
      <c r="FEU1868" s="401"/>
      <c r="FEV1868" s="401"/>
      <c r="FEW1868" s="401"/>
      <c r="FEX1868" s="401"/>
      <c r="FEY1868" s="401"/>
      <c r="FEZ1868" s="401"/>
      <c r="FFA1868" s="401"/>
      <c r="FFB1868" s="401"/>
      <c r="FFC1868" s="401"/>
      <c r="FFD1868" s="401"/>
      <c r="FFE1868" s="401"/>
      <c r="FFF1868" s="401"/>
      <c r="FFG1868" s="401"/>
      <c r="FFH1868" s="401"/>
      <c r="FFI1868" s="401"/>
      <c r="FFJ1868" s="401"/>
      <c r="FFK1868" s="401"/>
      <c r="FFL1868" s="401"/>
      <c r="FFM1868" s="401"/>
      <c r="FFN1868" s="401"/>
      <c r="FFO1868" s="401"/>
      <c r="FFP1868" s="401"/>
      <c r="FFQ1868" s="401"/>
      <c r="FFR1868" s="401"/>
      <c r="FFS1868" s="401"/>
      <c r="FFT1868" s="401"/>
      <c r="FFU1868" s="401"/>
      <c r="FFV1868" s="401"/>
      <c r="FFW1868" s="401"/>
      <c r="FFX1868" s="401"/>
      <c r="FFY1868" s="401"/>
      <c r="FFZ1868" s="401"/>
      <c r="FGA1868" s="401"/>
      <c r="FGB1868" s="401"/>
      <c r="FGC1868" s="401"/>
      <c r="FGD1868" s="401"/>
      <c r="FGE1868" s="401"/>
      <c r="FGF1868" s="401"/>
      <c r="FGG1868" s="401"/>
      <c r="FGH1868" s="401"/>
      <c r="FGI1868" s="401"/>
      <c r="FGJ1868" s="401"/>
      <c r="FGK1868" s="401"/>
      <c r="FGL1868" s="401"/>
      <c r="FGM1868" s="401"/>
      <c r="FGN1868" s="401"/>
      <c r="FGO1868" s="401"/>
      <c r="FGP1868" s="401"/>
      <c r="FGQ1868" s="401"/>
      <c r="FGR1868" s="401"/>
      <c r="FGS1868" s="401"/>
      <c r="FGT1868" s="401"/>
      <c r="FGU1868" s="401"/>
      <c r="FGV1868" s="401"/>
      <c r="FGW1868" s="401"/>
      <c r="FGX1868" s="401"/>
      <c r="FGY1868" s="401"/>
      <c r="FGZ1868" s="401"/>
      <c r="FHA1868" s="401"/>
      <c r="FHB1868" s="401"/>
      <c r="FHC1868" s="401"/>
      <c r="FHD1868" s="401"/>
      <c r="FHE1868" s="401"/>
      <c r="FHF1868" s="401"/>
      <c r="FHG1868" s="401"/>
      <c r="FHH1868" s="401"/>
      <c r="FHI1868" s="401"/>
      <c r="FHJ1868" s="401"/>
      <c r="FHK1868" s="401"/>
      <c r="FHL1868" s="401"/>
      <c r="FHM1868" s="401"/>
      <c r="FHN1868" s="401"/>
      <c r="FHO1868" s="401"/>
      <c r="FHP1868" s="401"/>
      <c r="FHQ1868" s="401"/>
      <c r="FHR1868" s="401"/>
      <c r="FHS1868" s="401"/>
      <c r="FHT1868" s="401"/>
      <c r="FHU1868" s="401"/>
      <c r="FHV1868" s="401"/>
      <c r="FHW1868" s="401"/>
      <c r="FHX1868" s="401"/>
      <c r="FHY1868" s="401"/>
      <c r="FHZ1868" s="401"/>
      <c r="FIA1868" s="401"/>
      <c r="FIB1868" s="401"/>
      <c r="FIC1868" s="401"/>
      <c r="FID1868" s="401"/>
      <c r="FIE1868" s="401"/>
      <c r="FIF1868" s="401"/>
      <c r="FIG1868" s="401"/>
      <c r="FIH1868" s="401"/>
      <c r="FII1868" s="401"/>
      <c r="FIJ1868" s="401"/>
      <c r="FIK1868" s="401"/>
      <c r="FIL1868" s="401"/>
      <c r="FIM1868" s="401"/>
      <c r="FIN1868" s="401"/>
      <c r="FIO1868" s="401"/>
      <c r="FIP1868" s="401"/>
      <c r="FIQ1868" s="401"/>
      <c r="FIR1868" s="401"/>
      <c r="FIS1868" s="401"/>
      <c r="FIT1868" s="401"/>
      <c r="FIU1868" s="401"/>
      <c r="FIV1868" s="401"/>
      <c r="FIW1868" s="401"/>
      <c r="FIX1868" s="401"/>
      <c r="FIY1868" s="401"/>
      <c r="FIZ1868" s="401"/>
      <c r="FJA1868" s="401"/>
      <c r="FJB1868" s="401"/>
      <c r="FJC1868" s="401"/>
      <c r="FJD1868" s="401"/>
      <c r="FJE1868" s="401"/>
      <c r="FJF1868" s="401"/>
      <c r="FJG1868" s="401"/>
      <c r="FJH1868" s="401"/>
      <c r="FJI1868" s="401"/>
      <c r="FJJ1868" s="401"/>
      <c r="FJK1868" s="401"/>
      <c r="FJL1868" s="401"/>
      <c r="FJM1868" s="401"/>
      <c r="FJN1868" s="401"/>
      <c r="FJO1868" s="401"/>
      <c r="FJP1868" s="401"/>
      <c r="FJQ1868" s="401"/>
      <c r="FJR1868" s="401"/>
      <c r="FJS1868" s="401"/>
      <c r="FJT1868" s="401"/>
      <c r="FJU1868" s="401"/>
      <c r="FJV1868" s="401"/>
      <c r="FJW1868" s="401"/>
      <c r="FJX1868" s="401"/>
      <c r="FJY1868" s="401"/>
      <c r="FJZ1868" s="401"/>
      <c r="FKA1868" s="401"/>
      <c r="FKB1868" s="401"/>
      <c r="FKC1868" s="401"/>
      <c r="FKD1868" s="401"/>
      <c r="FKE1868" s="401"/>
      <c r="FKF1868" s="401"/>
      <c r="FKG1868" s="401"/>
      <c r="FKH1868" s="401"/>
      <c r="FKI1868" s="401"/>
      <c r="FKJ1868" s="401"/>
      <c r="FKK1868" s="401"/>
      <c r="FKL1868" s="401"/>
      <c r="FKM1868" s="401"/>
      <c r="FKN1868" s="401"/>
      <c r="FKO1868" s="401"/>
      <c r="FKP1868" s="401"/>
      <c r="FKQ1868" s="401"/>
      <c r="FKR1868" s="401"/>
      <c r="FKS1868" s="401"/>
      <c r="FKT1868" s="401"/>
      <c r="FKU1868" s="401"/>
      <c r="FKV1868" s="401"/>
      <c r="FKW1868" s="401"/>
      <c r="FKX1868" s="401"/>
      <c r="FKY1868" s="401"/>
      <c r="FKZ1868" s="401"/>
      <c r="FLA1868" s="401"/>
      <c r="FLB1868" s="401"/>
      <c r="FLC1868" s="401"/>
      <c r="FLD1868" s="401"/>
      <c r="FLE1868" s="401"/>
      <c r="FLF1868" s="401"/>
      <c r="FLG1868" s="401"/>
      <c r="FLH1868" s="401"/>
      <c r="FLI1868" s="401"/>
      <c r="FLJ1868" s="401"/>
      <c r="FLK1868" s="401"/>
      <c r="FLL1868" s="401"/>
      <c r="FLM1868" s="401"/>
      <c r="FLN1868" s="401"/>
      <c r="FLO1868" s="401"/>
      <c r="FLP1868" s="401"/>
      <c r="FLQ1868" s="401"/>
      <c r="FLR1868" s="401"/>
      <c r="FLS1868" s="401"/>
      <c r="FLT1868" s="401"/>
      <c r="FLU1868" s="401"/>
      <c r="FLV1868" s="401"/>
      <c r="FLW1868" s="401"/>
      <c r="FLX1868" s="401"/>
      <c r="FLY1868" s="401"/>
      <c r="FLZ1868" s="401"/>
      <c r="FMA1868" s="401"/>
      <c r="FMB1868" s="401"/>
      <c r="FMC1868" s="401"/>
      <c r="FMD1868" s="401"/>
      <c r="FME1868" s="401"/>
      <c r="FMF1868" s="401"/>
      <c r="FMG1868" s="401"/>
      <c r="FMH1868" s="401"/>
      <c r="FMI1868" s="401"/>
      <c r="FMJ1868" s="401"/>
      <c r="FMK1868" s="401"/>
      <c r="FML1868" s="401"/>
      <c r="FMM1868" s="401"/>
      <c r="FMN1868" s="401"/>
      <c r="FMO1868" s="401"/>
      <c r="FMP1868" s="401"/>
      <c r="FMQ1868" s="401"/>
      <c r="FMR1868" s="401"/>
      <c r="FMS1868" s="401"/>
      <c r="FMT1868" s="401"/>
      <c r="FMU1868" s="401"/>
      <c r="FMV1868" s="401"/>
      <c r="FMW1868" s="401"/>
      <c r="FMX1868" s="401"/>
      <c r="FMY1868" s="401"/>
      <c r="FMZ1868" s="401"/>
      <c r="FNA1868" s="401"/>
      <c r="FNB1868" s="401"/>
      <c r="FNC1868" s="401"/>
      <c r="FND1868" s="401"/>
      <c r="FNE1868" s="401"/>
      <c r="FNF1868" s="401"/>
      <c r="FNG1868" s="401"/>
      <c r="FNH1868" s="401"/>
      <c r="FNI1868" s="401"/>
      <c r="FNJ1868" s="401"/>
      <c r="FNK1868" s="401"/>
      <c r="FNL1868" s="401"/>
      <c r="FNM1868" s="401"/>
      <c r="FNN1868" s="401"/>
      <c r="FNO1868" s="401"/>
      <c r="FNP1868" s="401"/>
      <c r="FNQ1868" s="401"/>
      <c r="FNR1868" s="401"/>
      <c r="FNS1868" s="401"/>
      <c r="FNT1868" s="401"/>
      <c r="FNU1868" s="401"/>
      <c r="FNV1868" s="401"/>
      <c r="FNW1868" s="401"/>
      <c r="FNX1868" s="401"/>
      <c r="FNY1868" s="401"/>
      <c r="FNZ1868" s="401"/>
      <c r="FOA1868" s="401"/>
      <c r="FOB1868" s="401"/>
      <c r="FOC1868" s="401"/>
      <c r="FOD1868" s="401"/>
      <c r="FOE1868" s="401"/>
      <c r="FOF1868" s="401"/>
      <c r="FOG1868" s="401"/>
      <c r="FOH1868" s="401"/>
      <c r="FOI1868" s="401"/>
      <c r="FOJ1868" s="401"/>
      <c r="FOK1868" s="401"/>
      <c r="FOL1868" s="401"/>
      <c r="FOM1868" s="401"/>
      <c r="FON1868" s="401"/>
      <c r="FOO1868" s="401"/>
      <c r="FOP1868" s="401"/>
      <c r="FOQ1868" s="401"/>
      <c r="FOR1868" s="401"/>
      <c r="FOS1868" s="401"/>
      <c r="FOT1868" s="401"/>
      <c r="FOU1868" s="401"/>
      <c r="FOV1868" s="401"/>
      <c r="FOW1868" s="401"/>
      <c r="FOX1868" s="401"/>
      <c r="FOY1868" s="401"/>
      <c r="FOZ1868" s="401"/>
      <c r="FPA1868" s="401"/>
      <c r="FPB1868" s="401"/>
      <c r="FPC1868" s="401"/>
      <c r="FPD1868" s="401"/>
      <c r="FPE1868" s="401"/>
      <c r="FPF1868" s="401"/>
      <c r="FPG1868" s="401"/>
      <c r="FPH1868" s="401"/>
      <c r="FPI1868" s="401"/>
      <c r="FPJ1868" s="401"/>
      <c r="FPK1868" s="401"/>
      <c r="FPL1868" s="401"/>
      <c r="FPM1868" s="401"/>
      <c r="FPN1868" s="401"/>
      <c r="FPO1868" s="401"/>
      <c r="FPP1868" s="401"/>
      <c r="FPQ1868" s="401"/>
      <c r="FPR1868" s="401"/>
      <c r="FPS1868" s="401"/>
      <c r="FPT1868" s="401"/>
      <c r="FPU1868" s="401"/>
      <c r="FPV1868" s="401"/>
      <c r="FPW1868" s="401"/>
      <c r="FPX1868" s="401"/>
      <c r="FPY1868" s="401"/>
      <c r="FPZ1868" s="401"/>
      <c r="FQA1868" s="401"/>
      <c r="FQB1868" s="401"/>
      <c r="FQC1868" s="401"/>
      <c r="FQD1868" s="401"/>
      <c r="FQE1868" s="401"/>
      <c r="FQF1868" s="401"/>
      <c r="FQG1868" s="401"/>
      <c r="FQH1868" s="401"/>
      <c r="FQI1868" s="401"/>
      <c r="FQJ1868" s="401"/>
      <c r="FQK1868" s="401"/>
      <c r="FQL1868" s="401"/>
      <c r="FQM1868" s="401"/>
      <c r="FQN1868" s="401"/>
      <c r="FQO1868" s="401"/>
      <c r="FQP1868" s="401"/>
      <c r="FQQ1868" s="401"/>
      <c r="FQR1868" s="401"/>
      <c r="FQS1868" s="401"/>
      <c r="FQT1868" s="401"/>
      <c r="FQU1868" s="401"/>
      <c r="FQV1868" s="401"/>
      <c r="FQW1868" s="401"/>
      <c r="FQX1868" s="401"/>
      <c r="FQY1868" s="401"/>
      <c r="FQZ1868" s="401"/>
      <c r="FRA1868" s="401"/>
      <c r="FRB1868" s="401"/>
      <c r="FRC1868" s="401"/>
      <c r="FRD1868" s="401"/>
      <c r="FRE1868" s="401"/>
      <c r="FRF1868" s="401"/>
      <c r="FRG1868" s="401"/>
      <c r="FRH1868" s="401"/>
      <c r="FRI1868" s="401"/>
      <c r="FRJ1868" s="401"/>
      <c r="FRK1868" s="401"/>
      <c r="FRL1868" s="401"/>
      <c r="FRM1868" s="401"/>
      <c r="FRN1868" s="401"/>
      <c r="FRO1868" s="401"/>
      <c r="FRP1868" s="401"/>
      <c r="FRQ1868" s="401"/>
      <c r="FRR1868" s="401"/>
      <c r="FRS1868" s="401"/>
      <c r="FRT1868" s="401"/>
      <c r="FRU1868" s="401"/>
      <c r="FRV1868" s="401"/>
      <c r="FRW1868" s="401"/>
      <c r="FRX1868" s="401"/>
      <c r="FRY1868" s="401"/>
      <c r="FRZ1868" s="401"/>
      <c r="FSA1868" s="401"/>
      <c r="FSB1868" s="401"/>
      <c r="FSC1868" s="401"/>
      <c r="FSD1868" s="401"/>
      <c r="FSE1868" s="401"/>
      <c r="FSF1868" s="401"/>
      <c r="FSG1868" s="401"/>
      <c r="FSH1868" s="401"/>
      <c r="FSI1868" s="401"/>
      <c r="FSJ1868" s="401"/>
      <c r="FSK1868" s="401"/>
      <c r="FSL1868" s="401"/>
      <c r="FSM1868" s="401"/>
      <c r="FSN1868" s="401"/>
      <c r="FSO1868" s="401"/>
      <c r="FSP1868" s="401"/>
      <c r="FSQ1868" s="401"/>
      <c r="FSR1868" s="401"/>
      <c r="FSS1868" s="401"/>
      <c r="FST1868" s="401"/>
      <c r="FSU1868" s="401"/>
      <c r="FSV1868" s="401"/>
      <c r="FSW1868" s="401"/>
      <c r="FSX1868" s="401"/>
      <c r="FSY1868" s="401"/>
      <c r="FSZ1868" s="401"/>
      <c r="FTA1868" s="401"/>
      <c r="FTB1868" s="401"/>
      <c r="FTC1868" s="401"/>
      <c r="FTD1868" s="401"/>
      <c r="FTE1868" s="401"/>
      <c r="FTF1868" s="401"/>
      <c r="FTG1868" s="401"/>
      <c r="FTH1868" s="401"/>
      <c r="FTI1868" s="401"/>
      <c r="FTJ1868" s="401"/>
      <c r="FTK1868" s="401"/>
      <c r="FTL1868" s="401"/>
      <c r="FTM1868" s="401"/>
      <c r="FTN1868" s="401"/>
      <c r="FTO1868" s="401"/>
      <c r="FTP1868" s="401"/>
      <c r="FTQ1868" s="401"/>
      <c r="FTR1868" s="401"/>
      <c r="FTS1868" s="401"/>
      <c r="FTT1868" s="401"/>
      <c r="FTU1868" s="401"/>
      <c r="FTV1868" s="401"/>
      <c r="FTW1868" s="401"/>
      <c r="FTX1868" s="401"/>
      <c r="FTY1868" s="401"/>
      <c r="FTZ1868" s="401"/>
      <c r="FUA1868" s="401"/>
      <c r="FUB1868" s="401"/>
      <c r="FUC1868" s="401"/>
      <c r="FUD1868" s="401"/>
      <c r="FUE1868" s="401"/>
      <c r="FUF1868" s="401"/>
      <c r="FUG1868" s="401"/>
      <c r="FUH1868" s="401"/>
      <c r="FUI1868" s="401"/>
      <c r="FUJ1868" s="401"/>
      <c r="FUK1868" s="401"/>
      <c r="FUL1868" s="401"/>
      <c r="FUM1868" s="401"/>
      <c r="FUN1868" s="401"/>
      <c r="FUO1868" s="401"/>
      <c r="FUP1868" s="401"/>
      <c r="FUQ1868" s="401"/>
      <c r="FUR1868" s="401"/>
      <c r="FUS1868" s="401"/>
      <c r="FUT1868" s="401"/>
      <c r="FUU1868" s="401"/>
      <c r="FUV1868" s="401"/>
      <c r="FUW1868" s="401"/>
      <c r="FUX1868" s="401"/>
      <c r="FUY1868" s="401"/>
      <c r="FUZ1868" s="401"/>
      <c r="FVA1868" s="401"/>
      <c r="FVB1868" s="401"/>
      <c r="FVC1868" s="401"/>
      <c r="FVD1868" s="401"/>
      <c r="FVE1868" s="401"/>
      <c r="FVF1868" s="401"/>
      <c r="FVG1868" s="401"/>
      <c r="FVH1868" s="401"/>
      <c r="FVI1868" s="401"/>
      <c r="FVJ1868" s="401"/>
      <c r="FVK1868" s="401"/>
      <c r="FVL1868" s="401"/>
      <c r="FVM1868" s="401"/>
      <c r="FVN1868" s="401"/>
      <c r="FVO1868" s="401"/>
      <c r="FVP1868" s="401"/>
      <c r="FVQ1868" s="401"/>
      <c r="FVR1868" s="401"/>
      <c r="FVS1868" s="401"/>
      <c r="FVT1868" s="401"/>
      <c r="FVU1868" s="401"/>
      <c r="FVV1868" s="401"/>
      <c r="FVW1868" s="401"/>
      <c r="FVX1868" s="401"/>
      <c r="FVY1868" s="401"/>
      <c r="FVZ1868" s="401"/>
      <c r="FWA1868" s="401"/>
      <c r="FWB1868" s="401"/>
      <c r="FWC1868" s="401"/>
      <c r="FWD1868" s="401"/>
      <c r="FWE1868" s="401"/>
      <c r="FWF1868" s="401"/>
      <c r="FWG1868" s="401"/>
      <c r="FWH1868" s="401"/>
      <c r="FWI1868" s="401"/>
      <c r="FWJ1868" s="401"/>
      <c r="FWK1868" s="401"/>
      <c r="FWL1868" s="401"/>
      <c r="FWM1868" s="401"/>
      <c r="FWN1868" s="401"/>
      <c r="FWO1868" s="401"/>
      <c r="FWP1868" s="401"/>
      <c r="FWQ1868" s="401"/>
      <c r="FWR1868" s="401"/>
      <c r="FWS1868" s="401"/>
      <c r="FWT1868" s="401"/>
      <c r="FWU1868" s="401"/>
      <c r="FWV1868" s="401"/>
      <c r="FWW1868" s="401"/>
      <c r="FWX1868" s="401"/>
      <c r="FWY1868" s="401"/>
      <c r="FWZ1868" s="401"/>
      <c r="FXA1868" s="401"/>
      <c r="FXB1868" s="401"/>
      <c r="FXC1868" s="401"/>
      <c r="FXD1868" s="401"/>
      <c r="FXE1868" s="401"/>
      <c r="FXF1868" s="401"/>
      <c r="FXG1868" s="401"/>
      <c r="FXH1868" s="401"/>
      <c r="FXI1868" s="401"/>
      <c r="FXJ1868" s="401"/>
      <c r="FXK1868" s="401"/>
      <c r="FXL1868" s="401"/>
      <c r="FXM1868" s="401"/>
      <c r="FXN1868" s="401"/>
      <c r="FXO1868" s="401"/>
      <c r="FXP1868" s="401"/>
      <c r="FXQ1868" s="401"/>
      <c r="FXR1868" s="401"/>
      <c r="FXS1868" s="401"/>
      <c r="FXT1868" s="401"/>
      <c r="FXU1868" s="401"/>
      <c r="FXV1868" s="401"/>
      <c r="FXW1868" s="401"/>
      <c r="FXX1868" s="401"/>
      <c r="FXY1868" s="401"/>
      <c r="FXZ1868" s="401"/>
      <c r="FYA1868" s="401"/>
      <c r="FYB1868" s="401"/>
      <c r="FYC1868" s="401"/>
      <c r="FYD1868" s="401"/>
      <c r="FYE1868" s="401"/>
      <c r="FYF1868" s="401"/>
      <c r="FYG1868" s="401"/>
      <c r="FYH1868" s="401"/>
      <c r="FYI1868" s="401"/>
      <c r="FYJ1868" s="401"/>
      <c r="FYK1868" s="401"/>
      <c r="FYL1868" s="401"/>
      <c r="FYM1868" s="401"/>
      <c r="FYN1868" s="401"/>
      <c r="FYO1868" s="401"/>
      <c r="FYP1868" s="401"/>
      <c r="FYQ1868" s="401"/>
      <c r="FYR1868" s="401"/>
      <c r="FYS1868" s="401"/>
      <c r="FYT1868" s="401"/>
      <c r="FYU1868" s="401"/>
      <c r="FYV1868" s="401"/>
      <c r="FYW1868" s="401"/>
      <c r="FYX1868" s="401"/>
      <c r="FYY1868" s="401"/>
      <c r="FYZ1868" s="401"/>
      <c r="FZA1868" s="401"/>
      <c r="FZB1868" s="401"/>
      <c r="FZC1868" s="401"/>
      <c r="FZD1868" s="401"/>
      <c r="FZE1868" s="401"/>
      <c r="FZF1868" s="401"/>
      <c r="FZG1868" s="401"/>
      <c r="FZH1868" s="401"/>
      <c r="FZI1868" s="401"/>
      <c r="FZJ1868" s="401"/>
      <c r="FZK1868" s="401"/>
      <c r="FZL1868" s="401"/>
      <c r="FZM1868" s="401"/>
      <c r="FZN1868" s="401"/>
      <c r="FZO1868" s="401"/>
      <c r="FZP1868" s="401"/>
      <c r="FZQ1868" s="401"/>
      <c r="FZR1868" s="401"/>
      <c r="FZS1868" s="401"/>
      <c r="FZT1868" s="401"/>
      <c r="FZU1868" s="401"/>
      <c r="FZV1868" s="401"/>
      <c r="FZW1868" s="401"/>
      <c r="FZX1868" s="401"/>
      <c r="FZY1868" s="401"/>
      <c r="FZZ1868" s="401"/>
      <c r="GAA1868" s="401"/>
      <c r="GAB1868" s="401"/>
      <c r="GAC1868" s="401"/>
      <c r="GAD1868" s="401"/>
      <c r="GAE1868" s="401"/>
      <c r="GAF1868" s="401"/>
      <c r="GAG1868" s="401"/>
      <c r="GAH1868" s="401"/>
      <c r="GAI1868" s="401"/>
      <c r="GAJ1868" s="401"/>
      <c r="GAK1868" s="401"/>
      <c r="GAL1868" s="401"/>
      <c r="GAM1868" s="401"/>
      <c r="GAN1868" s="401"/>
      <c r="GAO1868" s="401"/>
      <c r="GAP1868" s="401"/>
      <c r="GAQ1868" s="401"/>
      <c r="GAR1868" s="401"/>
      <c r="GAS1868" s="401"/>
      <c r="GAT1868" s="401"/>
      <c r="GAU1868" s="401"/>
      <c r="GAV1868" s="401"/>
      <c r="GAW1868" s="401"/>
      <c r="GAX1868" s="401"/>
      <c r="GAY1868" s="401"/>
      <c r="GAZ1868" s="401"/>
      <c r="GBA1868" s="401"/>
      <c r="GBB1868" s="401"/>
      <c r="GBC1868" s="401"/>
      <c r="GBD1868" s="401"/>
      <c r="GBE1868" s="401"/>
      <c r="GBF1868" s="401"/>
      <c r="GBG1868" s="401"/>
      <c r="GBH1868" s="401"/>
      <c r="GBI1868" s="401"/>
      <c r="GBJ1868" s="401"/>
      <c r="GBK1868" s="401"/>
      <c r="GBL1868" s="401"/>
      <c r="GBM1868" s="401"/>
      <c r="GBN1868" s="401"/>
      <c r="GBO1868" s="401"/>
      <c r="GBP1868" s="401"/>
      <c r="GBQ1868" s="401"/>
      <c r="GBR1868" s="401"/>
      <c r="GBS1868" s="401"/>
      <c r="GBT1868" s="401"/>
      <c r="GBU1868" s="401"/>
      <c r="GBV1868" s="401"/>
      <c r="GBW1868" s="401"/>
      <c r="GBX1868" s="401"/>
      <c r="GBY1868" s="401"/>
      <c r="GBZ1868" s="401"/>
      <c r="GCA1868" s="401"/>
      <c r="GCB1868" s="401"/>
      <c r="GCC1868" s="401"/>
      <c r="GCD1868" s="401"/>
      <c r="GCE1868" s="401"/>
      <c r="GCF1868" s="401"/>
      <c r="GCG1868" s="401"/>
      <c r="GCH1868" s="401"/>
      <c r="GCI1868" s="401"/>
      <c r="GCJ1868" s="401"/>
      <c r="GCK1868" s="401"/>
      <c r="GCL1868" s="401"/>
      <c r="GCM1868" s="401"/>
      <c r="GCN1868" s="401"/>
      <c r="GCO1868" s="401"/>
      <c r="GCP1868" s="401"/>
      <c r="GCQ1868" s="401"/>
      <c r="GCR1868" s="401"/>
      <c r="GCS1868" s="401"/>
      <c r="GCT1868" s="401"/>
      <c r="GCU1868" s="401"/>
      <c r="GCV1868" s="401"/>
      <c r="GCW1868" s="401"/>
      <c r="GCX1868" s="401"/>
      <c r="GCY1868" s="401"/>
      <c r="GCZ1868" s="401"/>
      <c r="GDA1868" s="401"/>
      <c r="GDB1868" s="401"/>
      <c r="GDC1868" s="401"/>
      <c r="GDD1868" s="401"/>
      <c r="GDE1868" s="401"/>
      <c r="GDF1868" s="401"/>
      <c r="GDG1868" s="401"/>
      <c r="GDH1868" s="401"/>
      <c r="GDI1868" s="401"/>
      <c r="GDJ1868" s="401"/>
      <c r="GDK1868" s="401"/>
      <c r="GDL1868" s="401"/>
      <c r="GDM1868" s="401"/>
      <c r="GDN1868" s="401"/>
      <c r="GDO1868" s="401"/>
      <c r="GDP1868" s="401"/>
      <c r="GDQ1868" s="401"/>
      <c r="GDR1868" s="401"/>
      <c r="GDS1868" s="401"/>
      <c r="GDT1868" s="401"/>
      <c r="GDU1868" s="401"/>
      <c r="GDV1868" s="401"/>
      <c r="GDW1868" s="401"/>
      <c r="GDX1868" s="401"/>
      <c r="GDY1868" s="401"/>
      <c r="GDZ1868" s="401"/>
      <c r="GEA1868" s="401"/>
      <c r="GEB1868" s="401"/>
      <c r="GEC1868" s="401"/>
      <c r="GED1868" s="401"/>
      <c r="GEE1868" s="401"/>
      <c r="GEF1868" s="401"/>
      <c r="GEG1868" s="401"/>
      <c r="GEH1868" s="401"/>
      <c r="GEI1868" s="401"/>
      <c r="GEJ1868" s="401"/>
      <c r="GEK1868" s="401"/>
      <c r="GEL1868" s="401"/>
      <c r="GEM1868" s="401"/>
      <c r="GEN1868" s="401"/>
      <c r="GEO1868" s="401"/>
      <c r="GEP1868" s="401"/>
      <c r="GEQ1868" s="401"/>
      <c r="GER1868" s="401"/>
      <c r="GES1868" s="401"/>
      <c r="GET1868" s="401"/>
      <c r="GEU1868" s="401"/>
      <c r="GEV1868" s="401"/>
      <c r="GEW1868" s="401"/>
      <c r="GEX1868" s="401"/>
      <c r="GEY1868" s="401"/>
      <c r="GEZ1868" s="401"/>
      <c r="GFA1868" s="401"/>
      <c r="GFB1868" s="401"/>
      <c r="GFC1868" s="401"/>
      <c r="GFD1868" s="401"/>
      <c r="GFE1868" s="401"/>
      <c r="GFF1868" s="401"/>
      <c r="GFG1868" s="401"/>
      <c r="GFH1868" s="401"/>
      <c r="GFI1868" s="401"/>
      <c r="GFJ1868" s="401"/>
      <c r="GFK1868" s="401"/>
      <c r="GFL1868" s="401"/>
      <c r="GFM1868" s="401"/>
      <c r="GFN1868" s="401"/>
      <c r="GFO1868" s="401"/>
      <c r="GFP1868" s="401"/>
      <c r="GFQ1868" s="401"/>
      <c r="GFR1868" s="401"/>
      <c r="GFS1868" s="401"/>
      <c r="GFT1868" s="401"/>
      <c r="GFU1868" s="401"/>
      <c r="GFV1868" s="401"/>
      <c r="GFW1868" s="401"/>
      <c r="GFX1868" s="401"/>
      <c r="GFY1868" s="401"/>
      <c r="GFZ1868" s="401"/>
      <c r="GGA1868" s="401"/>
      <c r="GGB1868" s="401"/>
      <c r="GGC1868" s="401"/>
      <c r="GGD1868" s="401"/>
      <c r="GGE1868" s="401"/>
      <c r="GGF1868" s="401"/>
      <c r="GGG1868" s="401"/>
      <c r="GGH1868" s="401"/>
      <c r="GGI1868" s="401"/>
      <c r="GGJ1868" s="401"/>
      <c r="GGK1868" s="401"/>
      <c r="GGL1868" s="401"/>
      <c r="GGM1868" s="401"/>
      <c r="GGN1868" s="401"/>
      <c r="GGO1868" s="401"/>
      <c r="GGP1868" s="401"/>
      <c r="GGQ1868" s="401"/>
      <c r="GGR1868" s="401"/>
      <c r="GGS1868" s="401"/>
      <c r="GGT1868" s="401"/>
      <c r="GGU1868" s="401"/>
      <c r="GGV1868" s="401"/>
      <c r="GGW1868" s="401"/>
      <c r="GGX1868" s="401"/>
      <c r="GGY1868" s="401"/>
      <c r="GGZ1868" s="401"/>
      <c r="GHA1868" s="401"/>
      <c r="GHB1868" s="401"/>
      <c r="GHC1868" s="401"/>
      <c r="GHD1868" s="401"/>
      <c r="GHE1868" s="401"/>
      <c r="GHF1868" s="401"/>
      <c r="GHG1868" s="401"/>
      <c r="GHH1868" s="401"/>
      <c r="GHI1868" s="401"/>
      <c r="GHJ1868" s="401"/>
      <c r="GHK1868" s="401"/>
      <c r="GHL1868" s="401"/>
      <c r="GHM1868" s="401"/>
      <c r="GHN1868" s="401"/>
      <c r="GHO1868" s="401"/>
      <c r="GHP1868" s="401"/>
      <c r="GHQ1868" s="401"/>
      <c r="GHR1868" s="401"/>
      <c r="GHS1868" s="401"/>
      <c r="GHT1868" s="401"/>
      <c r="GHU1868" s="401"/>
      <c r="GHV1868" s="401"/>
      <c r="GHW1868" s="401"/>
      <c r="GHX1868" s="401"/>
      <c r="GHY1868" s="401"/>
      <c r="GHZ1868" s="401"/>
      <c r="GIA1868" s="401"/>
      <c r="GIB1868" s="401"/>
      <c r="GIC1868" s="401"/>
      <c r="GID1868" s="401"/>
      <c r="GIE1868" s="401"/>
      <c r="GIF1868" s="401"/>
      <c r="GIG1868" s="401"/>
      <c r="GIH1868" s="401"/>
      <c r="GII1868" s="401"/>
      <c r="GIJ1868" s="401"/>
      <c r="GIK1868" s="401"/>
      <c r="GIL1868" s="401"/>
      <c r="GIM1868" s="401"/>
      <c r="GIN1868" s="401"/>
      <c r="GIO1868" s="401"/>
      <c r="GIP1868" s="401"/>
      <c r="GIQ1868" s="401"/>
      <c r="GIR1868" s="401"/>
      <c r="GIS1868" s="401"/>
      <c r="GIT1868" s="401"/>
      <c r="GIU1868" s="401"/>
      <c r="GIV1868" s="401"/>
      <c r="GIW1868" s="401"/>
      <c r="GIX1868" s="401"/>
      <c r="GIY1868" s="401"/>
      <c r="GIZ1868" s="401"/>
      <c r="GJA1868" s="401"/>
      <c r="GJB1868" s="401"/>
      <c r="GJC1868" s="401"/>
      <c r="GJD1868" s="401"/>
      <c r="GJE1868" s="401"/>
      <c r="GJF1868" s="401"/>
      <c r="GJG1868" s="401"/>
      <c r="GJH1868" s="401"/>
      <c r="GJI1868" s="401"/>
      <c r="GJJ1868" s="401"/>
      <c r="GJK1868" s="401"/>
      <c r="GJL1868" s="401"/>
      <c r="GJM1868" s="401"/>
      <c r="GJN1868" s="401"/>
      <c r="GJO1868" s="401"/>
      <c r="GJP1868" s="401"/>
      <c r="GJQ1868" s="401"/>
      <c r="GJR1868" s="401"/>
      <c r="GJS1868" s="401"/>
      <c r="GJT1868" s="401"/>
      <c r="GJU1868" s="401"/>
      <c r="GJV1868" s="401"/>
      <c r="GJW1868" s="401"/>
      <c r="GJX1868" s="401"/>
      <c r="GJY1868" s="401"/>
      <c r="GJZ1868" s="401"/>
      <c r="GKA1868" s="401"/>
      <c r="GKB1868" s="401"/>
      <c r="GKC1868" s="401"/>
      <c r="GKD1868" s="401"/>
      <c r="GKE1868" s="401"/>
      <c r="GKF1868" s="401"/>
      <c r="GKG1868" s="401"/>
      <c r="GKH1868" s="401"/>
      <c r="GKI1868" s="401"/>
      <c r="GKJ1868" s="401"/>
      <c r="GKK1868" s="401"/>
      <c r="GKL1868" s="401"/>
      <c r="GKM1868" s="401"/>
      <c r="GKN1868" s="401"/>
      <c r="GKO1868" s="401"/>
      <c r="GKP1868" s="401"/>
      <c r="GKQ1868" s="401"/>
      <c r="GKR1868" s="401"/>
      <c r="GKS1868" s="401"/>
      <c r="GKT1868" s="401"/>
      <c r="GKU1868" s="401"/>
      <c r="GKV1868" s="401"/>
      <c r="GKW1868" s="401"/>
      <c r="GKX1868" s="401"/>
      <c r="GKY1868" s="401"/>
      <c r="GKZ1868" s="401"/>
      <c r="GLA1868" s="401"/>
      <c r="GLB1868" s="401"/>
      <c r="GLC1868" s="401"/>
      <c r="GLD1868" s="401"/>
      <c r="GLE1868" s="401"/>
      <c r="GLF1868" s="401"/>
      <c r="GLG1868" s="401"/>
      <c r="GLH1868" s="401"/>
      <c r="GLI1868" s="401"/>
      <c r="GLJ1868" s="401"/>
      <c r="GLK1868" s="401"/>
      <c r="GLL1868" s="401"/>
      <c r="GLM1868" s="401"/>
      <c r="GLN1868" s="401"/>
      <c r="GLO1868" s="401"/>
      <c r="GLP1868" s="401"/>
      <c r="GLQ1868" s="401"/>
      <c r="GLR1868" s="401"/>
      <c r="GLS1868" s="401"/>
      <c r="GLT1868" s="401"/>
      <c r="GLU1868" s="401"/>
      <c r="GLV1868" s="401"/>
      <c r="GLW1868" s="401"/>
      <c r="GLX1868" s="401"/>
      <c r="GLY1868" s="401"/>
      <c r="GLZ1868" s="401"/>
      <c r="GMA1868" s="401"/>
      <c r="GMB1868" s="401"/>
      <c r="GMC1868" s="401"/>
      <c r="GMD1868" s="401"/>
      <c r="GME1868" s="401"/>
      <c r="GMF1868" s="401"/>
      <c r="GMG1868" s="401"/>
      <c r="GMH1868" s="401"/>
      <c r="GMI1868" s="401"/>
      <c r="GMJ1868" s="401"/>
      <c r="GMK1868" s="401"/>
      <c r="GML1868" s="401"/>
      <c r="GMM1868" s="401"/>
      <c r="GMN1868" s="401"/>
      <c r="GMO1868" s="401"/>
      <c r="GMP1868" s="401"/>
      <c r="GMQ1868" s="401"/>
      <c r="GMR1868" s="401"/>
      <c r="GMS1868" s="401"/>
      <c r="GMT1868" s="401"/>
      <c r="GMU1868" s="401"/>
      <c r="GMV1868" s="401"/>
      <c r="GMW1868" s="401"/>
      <c r="GMX1868" s="401"/>
      <c r="GMY1868" s="401"/>
      <c r="GMZ1868" s="401"/>
      <c r="GNA1868" s="401"/>
      <c r="GNB1868" s="401"/>
      <c r="GNC1868" s="401"/>
      <c r="GND1868" s="401"/>
      <c r="GNE1868" s="401"/>
      <c r="GNF1868" s="401"/>
      <c r="GNG1868" s="401"/>
      <c r="GNH1868" s="401"/>
      <c r="GNI1868" s="401"/>
      <c r="GNJ1868" s="401"/>
      <c r="GNK1868" s="401"/>
      <c r="GNL1868" s="401"/>
      <c r="GNM1868" s="401"/>
      <c r="GNN1868" s="401"/>
      <c r="GNO1868" s="401"/>
      <c r="GNP1868" s="401"/>
      <c r="GNQ1868" s="401"/>
      <c r="GNR1868" s="401"/>
      <c r="GNS1868" s="401"/>
      <c r="GNT1868" s="401"/>
      <c r="GNU1868" s="401"/>
      <c r="GNV1868" s="401"/>
      <c r="GNW1868" s="401"/>
      <c r="GNX1868" s="401"/>
      <c r="GNY1868" s="401"/>
      <c r="GNZ1868" s="401"/>
      <c r="GOA1868" s="401"/>
      <c r="GOB1868" s="401"/>
      <c r="GOC1868" s="401"/>
      <c r="GOD1868" s="401"/>
      <c r="GOE1868" s="401"/>
      <c r="GOF1868" s="401"/>
      <c r="GOG1868" s="401"/>
      <c r="GOH1868" s="401"/>
      <c r="GOI1868" s="401"/>
      <c r="GOJ1868" s="401"/>
      <c r="GOK1868" s="401"/>
      <c r="GOL1868" s="401"/>
      <c r="GOM1868" s="401"/>
      <c r="GON1868" s="401"/>
      <c r="GOO1868" s="401"/>
      <c r="GOP1868" s="401"/>
      <c r="GOQ1868" s="401"/>
      <c r="GOR1868" s="401"/>
      <c r="GOS1868" s="401"/>
      <c r="GOT1868" s="401"/>
      <c r="GOU1868" s="401"/>
      <c r="GOV1868" s="401"/>
      <c r="GOW1868" s="401"/>
      <c r="GOX1868" s="401"/>
      <c r="GOY1868" s="401"/>
      <c r="GOZ1868" s="401"/>
      <c r="GPA1868" s="401"/>
      <c r="GPB1868" s="401"/>
      <c r="GPC1868" s="401"/>
      <c r="GPD1868" s="401"/>
      <c r="GPE1868" s="401"/>
      <c r="GPF1868" s="401"/>
      <c r="GPG1868" s="401"/>
      <c r="GPH1868" s="401"/>
      <c r="GPI1868" s="401"/>
      <c r="GPJ1868" s="401"/>
      <c r="GPK1868" s="401"/>
      <c r="GPL1868" s="401"/>
      <c r="GPM1868" s="401"/>
      <c r="GPN1868" s="401"/>
      <c r="GPO1868" s="401"/>
      <c r="GPP1868" s="401"/>
      <c r="GPQ1868" s="401"/>
      <c r="GPR1868" s="401"/>
      <c r="GPS1868" s="401"/>
      <c r="GPT1868" s="401"/>
      <c r="GPU1868" s="401"/>
      <c r="GPV1868" s="401"/>
      <c r="GPW1868" s="401"/>
      <c r="GPX1868" s="401"/>
      <c r="GPY1868" s="401"/>
      <c r="GPZ1868" s="401"/>
      <c r="GQA1868" s="401"/>
      <c r="GQB1868" s="401"/>
      <c r="GQC1868" s="401"/>
      <c r="GQD1868" s="401"/>
      <c r="GQE1868" s="401"/>
      <c r="GQF1868" s="401"/>
      <c r="GQG1868" s="401"/>
      <c r="GQH1868" s="401"/>
      <c r="GQI1868" s="401"/>
      <c r="GQJ1868" s="401"/>
      <c r="GQK1868" s="401"/>
      <c r="GQL1868" s="401"/>
      <c r="GQM1868" s="401"/>
      <c r="GQN1868" s="401"/>
      <c r="GQO1868" s="401"/>
      <c r="GQP1868" s="401"/>
      <c r="GQQ1868" s="401"/>
      <c r="GQR1868" s="401"/>
      <c r="GQS1868" s="401"/>
      <c r="GQT1868" s="401"/>
      <c r="GQU1868" s="401"/>
      <c r="GQV1868" s="401"/>
      <c r="GQW1868" s="401"/>
      <c r="GQX1868" s="401"/>
      <c r="GQY1868" s="401"/>
      <c r="GQZ1868" s="401"/>
      <c r="GRA1868" s="401"/>
      <c r="GRB1868" s="401"/>
      <c r="GRC1868" s="401"/>
      <c r="GRD1868" s="401"/>
      <c r="GRE1868" s="401"/>
      <c r="GRF1868" s="401"/>
      <c r="GRG1868" s="401"/>
      <c r="GRH1868" s="401"/>
      <c r="GRI1868" s="401"/>
      <c r="GRJ1868" s="401"/>
      <c r="GRK1868" s="401"/>
      <c r="GRL1868" s="401"/>
      <c r="GRM1868" s="401"/>
      <c r="GRN1868" s="401"/>
      <c r="GRO1868" s="401"/>
      <c r="GRP1868" s="401"/>
      <c r="GRQ1868" s="401"/>
      <c r="GRR1868" s="401"/>
      <c r="GRS1868" s="401"/>
      <c r="GRT1868" s="401"/>
      <c r="GRU1868" s="401"/>
      <c r="GRV1868" s="401"/>
      <c r="GRW1868" s="401"/>
      <c r="GRX1868" s="401"/>
      <c r="GRY1868" s="401"/>
      <c r="GRZ1868" s="401"/>
      <c r="GSA1868" s="401"/>
      <c r="GSB1868" s="401"/>
      <c r="GSC1868" s="401"/>
      <c r="GSD1868" s="401"/>
      <c r="GSE1868" s="401"/>
      <c r="GSF1868" s="401"/>
      <c r="GSG1868" s="401"/>
      <c r="GSH1868" s="401"/>
      <c r="GSI1868" s="401"/>
      <c r="GSJ1868" s="401"/>
      <c r="GSK1868" s="401"/>
      <c r="GSL1868" s="401"/>
      <c r="GSM1868" s="401"/>
      <c r="GSN1868" s="401"/>
      <c r="GSO1868" s="401"/>
      <c r="GSP1868" s="401"/>
      <c r="GSQ1868" s="401"/>
      <c r="GSR1868" s="401"/>
      <c r="GSS1868" s="401"/>
      <c r="GST1868" s="401"/>
      <c r="GSU1868" s="401"/>
      <c r="GSV1868" s="401"/>
      <c r="GSW1868" s="401"/>
      <c r="GSX1868" s="401"/>
      <c r="GSY1868" s="401"/>
      <c r="GSZ1868" s="401"/>
      <c r="GTA1868" s="401"/>
      <c r="GTB1868" s="401"/>
      <c r="GTC1868" s="401"/>
      <c r="GTD1868" s="401"/>
      <c r="GTE1868" s="401"/>
      <c r="GTF1868" s="401"/>
      <c r="GTG1868" s="401"/>
      <c r="GTH1868" s="401"/>
      <c r="GTI1868" s="401"/>
      <c r="GTJ1868" s="401"/>
      <c r="GTK1868" s="401"/>
      <c r="GTL1868" s="401"/>
      <c r="GTM1868" s="401"/>
      <c r="GTN1868" s="401"/>
      <c r="GTO1868" s="401"/>
      <c r="GTP1868" s="401"/>
      <c r="GTQ1868" s="401"/>
      <c r="GTR1868" s="401"/>
      <c r="GTS1868" s="401"/>
      <c r="GTT1868" s="401"/>
      <c r="GTU1868" s="401"/>
      <c r="GTV1868" s="401"/>
      <c r="GTW1868" s="401"/>
      <c r="GTX1868" s="401"/>
      <c r="GTY1868" s="401"/>
      <c r="GTZ1868" s="401"/>
      <c r="GUA1868" s="401"/>
      <c r="GUB1868" s="401"/>
      <c r="GUC1868" s="401"/>
      <c r="GUD1868" s="401"/>
      <c r="GUE1868" s="401"/>
      <c r="GUF1868" s="401"/>
      <c r="GUG1868" s="401"/>
      <c r="GUH1868" s="401"/>
      <c r="GUI1868" s="401"/>
      <c r="GUJ1868" s="401"/>
      <c r="GUK1868" s="401"/>
      <c r="GUL1868" s="401"/>
      <c r="GUM1868" s="401"/>
      <c r="GUN1868" s="401"/>
      <c r="GUO1868" s="401"/>
      <c r="GUP1868" s="401"/>
      <c r="GUQ1868" s="401"/>
      <c r="GUR1868" s="401"/>
      <c r="GUS1868" s="401"/>
      <c r="GUT1868" s="401"/>
      <c r="GUU1868" s="401"/>
      <c r="GUV1868" s="401"/>
      <c r="GUW1868" s="401"/>
      <c r="GUX1868" s="401"/>
      <c r="GUY1868" s="401"/>
      <c r="GUZ1868" s="401"/>
      <c r="GVA1868" s="401"/>
      <c r="GVB1868" s="401"/>
      <c r="GVC1868" s="401"/>
      <c r="GVD1868" s="401"/>
      <c r="GVE1868" s="401"/>
      <c r="GVF1868" s="401"/>
      <c r="GVG1868" s="401"/>
      <c r="GVH1868" s="401"/>
      <c r="GVI1868" s="401"/>
      <c r="GVJ1868" s="401"/>
      <c r="GVK1868" s="401"/>
      <c r="GVL1868" s="401"/>
      <c r="GVM1868" s="401"/>
      <c r="GVN1868" s="401"/>
      <c r="GVO1868" s="401"/>
      <c r="GVP1868" s="401"/>
      <c r="GVQ1868" s="401"/>
      <c r="GVR1868" s="401"/>
      <c r="GVS1868" s="401"/>
      <c r="GVT1868" s="401"/>
      <c r="GVU1868" s="401"/>
      <c r="GVV1868" s="401"/>
      <c r="GVW1868" s="401"/>
      <c r="GVX1868" s="401"/>
      <c r="GVY1868" s="401"/>
      <c r="GVZ1868" s="401"/>
      <c r="GWA1868" s="401"/>
      <c r="GWB1868" s="401"/>
      <c r="GWC1868" s="401"/>
      <c r="GWD1868" s="401"/>
      <c r="GWE1868" s="401"/>
      <c r="GWF1868" s="401"/>
      <c r="GWG1868" s="401"/>
      <c r="GWH1868" s="401"/>
      <c r="GWI1868" s="401"/>
      <c r="GWJ1868" s="401"/>
      <c r="GWK1868" s="401"/>
      <c r="GWL1868" s="401"/>
      <c r="GWM1868" s="401"/>
      <c r="GWN1868" s="401"/>
      <c r="GWO1868" s="401"/>
      <c r="GWP1868" s="401"/>
      <c r="GWQ1868" s="401"/>
      <c r="GWR1868" s="401"/>
      <c r="GWS1868" s="401"/>
      <c r="GWT1868" s="401"/>
      <c r="GWU1868" s="401"/>
      <c r="GWV1868" s="401"/>
      <c r="GWW1868" s="401"/>
      <c r="GWX1868" s="401"/>
      <c r="GWY1868" s="401"/>
      <c r="GWZ1868" s="401"/>
      <c r="GXA1868" s="401"/>
      <c r="GXB1868" s="401"/>
      <c r="GXC1868" s="401"/>
      <c r="GXD1868" s="401"/>
      <c r="GXE1868" s="401"/>
      <c r="GXF1868" s="401"/>
      <c r="GXG1868" s="401"/>
      <c r="GXH1868" s="401"/>
      <c r="GXI1868" s="401"/>
      <c r="GXJ1868" s="401"/>
      <c r="GXK1868" s="401"/>
      <c r="GXL1868" s="401"/>
      <c r="GXM1868" s="401"/>
      <c r="GXN1868" s="401"/>
      <c r="GXO1868" s="401"/>
      <c r="GXP1868" s="401"/>
      <c r="GXQ1868" s="401"/>
      <c r="GXR1868" s="401"/>
      <c r="GXS1868" s="401"/>
      <c r="GXT1868" s="401"/>
      <c r="GXU1868" s="401"/>
      <c r="GXV1868" s="401"/>
      <c r="GXW1868" s="401"/>
      <c r="GXX1868" s="401"/>
      <c r="GXY1868" s="401"/>
      <c r="GXZ1868" s="401"/>
      <c r="GYA1868" s="401"/>
      <c r="GYB1868" s="401"/>
      <c r="GYC1868" s="401"/>
      <c r="GYD1868" s="401"/>
      <c r="GYE1868" s="401"/>
      <c r="GYF1868" s="401"/>
      <c r="GYG1868" s="401"/>
      <c r="GYH1868" s="401"/>
      <c r="GYI1868" s="401"/>
      <c r="GYJ1868" s="401"/>
      <c r="GYK1868" s="401"/>
      <c r="GYL1868" s="401"/>
      <c r="GYM1868" s="401"/>
      <c r="GYN1868" s="401"/>
      <c r="GYO1868" s="401"/>
      <c r="GYP1868" s="401"/>
      <c r="GYQ1868" s="401"/>
      <c r="GYR1868" s="401"/>
      <c r="GYS1868" s="401"/>
      <c r="GYT1868" s="401"/>
      <c r="GYU1868" s="401"/>
      <c r="GYV1868" s="401"/>
      <c r="GYW1868" s="401"/>
      <c r="GYX1868" s="401"/>
      <c r="GYY1868" s="401"/>
      <c r="GYZ1868" s="401"/>
      <c r="GZA1868" s="401"/>
      <c r="GZB1868" s="401"/>
      <c r="GZC1868" s="401"/>
      <c r="GZD1868" s="401"/>
      <c r="GZE1868" s="401"/>
      <c r="GZF1868" s="401"/>
      <c r="GZG1868" s="401"/>
      <c r="GZH1868" s="401"/>
      <c r="GZI1868" s="401"/>
      <c r="GZJ1868" s="401"/>
      <c r="GZK1868" s="401"/>
      <c r="GZL1868" s="401"/>
      <c r="GZM1868" s="401"/>
      <c r="GZN1868" s="401"/>
      <c r="GZO1868" s="401"/>
      <c r="GZP1868" s="401"/>
      <c r="GZQ1868" s="401"/>
      <c r="GZR1868" s="401"/>
      <c r="GZS1868" s="401"/>
      <c r="GZT1868" s="401"/>
      <c r="GZU1868" s="401"/>
      <c r="GZV1868" s="401"/>
      <c r="GZW1868" s="401"/>
      <c r="GZX1868" s="401"/>
      <c r="GZY1868" s="401"/>
      <c r="GZZ1868" s="401"/>
      <c r="HAA1868" s="401"/>
      <c r="HAB1868" s="401"/>
      <c r="HAC1868" s="401"/>
      <c r="HAD1868" s="401"/>
      <c r="HAE1868" s="401"/>
      <c r="HAF1868" s="401"/>
      <c r="HAG1868" s="401"/>
      <c r="HAH1868" s="401"/>
      <c r="HAI1868" s="401"/>
      <c r="HAJ1868" s="401"/>
      <c r="HAK1868" s="401"/>
      <c r="HAL1868" s="401"/>
      <c r="HAM1868" s="401"/>
      <c r="HAN1868" s="401"/>
      <c r="HAO1868" s="401"/>
      <c r="HAP1868" s="401"/>
      <c r="HAQ1868" s="401"/>
      <c r="HAR1868" s="401"/>
      <c r="HAS1868" s="401"/>
      <c r="HAT1868" s="401"/>
      <c r="HAU1868" s="401"/>
      <c r="HAV1868" s="401"/>
      <c r="HAW1868" s="401"/>
      <c r="HAX1868" s="401"/>
      <c r="HAY1868" s="401"/>
      <c r="HAZ1868" s="401"/>
      <c r="HBA1868" s="401"/>
      <c r="HBB1868" s="401"/>
      <c r="HBC1868" s="401"/>
      <c r="HBD1868" s="401"/>
      <c r="HBE1868" s="401"/>
      <c r="HBF1868" s="401"/>
      <c r="HBG1868" s="401"/>
      <c r="HBH1868" s="401"/>
      <c r="HBI1868" s="401"/>
      <c r="HBJ1868" s="401"/>
      <c r="HBK1868" s="401"/>
      <c r="HBL1868" s="401"/>
      <c r="HBM1868" s="401"/>
      <c r="HBN1868" s="401"/>
      <c r="HBO1868" s="401"/>
      <c r="HBP1868" s="401"/>
      <c r="HBQ1868" s="401"/>
      <c r="HBR1868" s="401"/>
      <c r="HBS1868" s="401"/>
      <c r="HBT1868" s="401"/>
      <c r="HBU1868" s="401"/>
      <c r="HBV1868" s="401"/>
      <c r="HBW1868" s="401"/>
      <c r="HBX1868" s="401"/>
      <c r="HBY1868" s="401"/>
      <c r="HBZ1868" s="401"/>
      <c r="HCA1868" s="401"/>
      <c r="HCB1868" s="401"/>
      <c r="HCC1868" s="401"/>
      <c r="HCD1868" s="401"/>
      <c r="HCE1868" s="401"/>
      <c r="HCF1868" s="401"/>
      <c r="HCG1868" s="401"/>
      <c r="HCH1868" s="401"/>
      <c r="HCI1868" s="401"/>
      <c r="HCJ1868" s="401"/>
      <c r="HCK1868" s="401"/>
      <c r="HCL1868" s="401"/>
      <c r="HCM1868" s="401"/>
      <c r="HCN1868" s="401"/>
      <c r="HCO1868" s="401"/>
      <c r="HCP1868" s="401"/>
      <c r="HCQ1868" s="401"/>
      <c r="HCR1868" s="401"/>
      <c r="HCS1868" s="401"/>
      <c r="HCT1868" s="401"/>
      <c r="HCU1868" s="401"/>
      <c r="HCV1868" s="401"/>
      <c r="HCW1868" s="401"/>
      <c r="HCX1868" s="401"/>
      <c r="HCY1868" s="401"/>
      <c r="HCZ1868" s="401"/>
      <c r="HDA1868" s="401"/>
      <c r="HDB1868" s="401"/>
      <c r="HDC1868" s="401"/>
      <c r="HDD1868" s="401"/>
      <c r="HDE1868" s="401"/>
      <c r="HDF1868" s="401"/>
      <c r="HDG1868" s="401"/>
      <c r="HDH1868" s="401"/>
      <c r="HDI1868" s="401"/>
      <c r="HDJ1868" s="401"/>
      <c r="HDK1868" s="401"/>
      <c r="HDL1868" s="401"/>
      <c r="HDM1868" s="401"/>
      <c r="HDN1868" s="401"/>
      <c r="HDO1868" s="401"/>
      <c r="HDP1868" s="401"/>
      <c r="HDQ1868" s="401"/>
      <c r="HDR1868" s="401"/>
      <c r="HDS1868" s="401"/>
      <c r="HDT1868" s="401"/>
      <c r="HDU1868" s="401"/>
      <c r="HDV1868" s="401"/>
      <c r="HDW1868" s="401"/>
      <c r="HDX1868" s="401"/>
      <c r="HDY1868" s="401"/>
      <c r="HDZ1868" s="401"/>
      <c r="HEA1868" s="401"/>
      <c r="HEB1868" s="401"/>
      <c r="HEC1868" s="401"/>
      <c r="HED1868" s="401"/>
      <c r="HEE1868" s="401"/>
      <c r="HEF1868" s="401"/>
      <c r="HEG1868" s="401"/>
      <c r="HEH1868" s="401"/>
      <c r="HEI1868" s="401"/>
      <c r="HEJ1868" s="401"/>
      <c r="HEK1868" s="401"/>
      <c r="HEL1868" s="401"/>
      <c r="HEM1868" s="401"/>
      <c r="HEN1868" s="401"/>
      <c r="HEO1868" s="401"/>
      <c r="HEP1868" s="401"/>
      <c r="HEQ1868" s="401"/>
      <c r="HER1868" s="401"/>
      <c r="HES1868" s="401"/>
      <c r="HET1868" s="401"/>
      <c r="HEU1868" s="401"/>
      <c r="HEV1868" s="401"/>
      <c r="HEW1868" s="401"/>
      <c r="HEX1868" s="401"/>
      <c r="HEY1868" s="401"/>
      <c r="HEZ1868" s="401"/>
      <c r="HFA1868" s="401"/>
      <c r="HFB1868" s="401"/>
      <c r="HFC1868" s="401"/>
      <c r="HFD1868" s="401"/>
      <c r="HFE1868" s="401"/>
      <c r="HFF1868" s="401"/>
      <c r="HFG1868" s="401"/>
      <c r="HFH1868" s="401"/>
      <c r="HFI1868" s="401"/>
      <c r="HFJ1868" s="401"/>
      <c r="HFK1868" s="401"/>
      <c r="HFL1868" s="401"/>
      <c r="HFM1868" s="401"/>
      <c r="HFN1868" s="401"/>
      <c r="HFO1868" s="401"/>
      <c r="HFP1868" s="401"/>
      <c r="HFQ1868" s="401"/>
      <c r="HFR1868" s="401"/>
      <c r="HFS1868" s="401"/>
      <c r="HFT1868" s="401"/>
      <c r="HFU1868" s="401"/>
      <c r="HFV1868" s="401"/>
      <c r="HFW1868" s="401"/>
      <c r="HFX1868" s="401"/>
      <c r="HFY1868" s="401"/>
      <c r="HFZ1868" s="401"/>
      <c r="HGA1868" s="401"/>
      <c r="HGB1868" s="401"/>
      <c r="HGC1868" s="401"/>
      <c r="HGD1868" s="401"/>
      <c r="HGE1868" s="401"/>
      <c r="HGF1868" s="401"/>
      <c r="HGG1868" s="401"/>
      <c r="HGH1868" s="401"/>
      <c r="HGI1868" s="401"/>
      <c r="HGJ1868" s="401"/>
      <c r="HGK1868" s="401"/>
      <c r="HGL1868" s="401"/>
      <c r="HGM1868" s="401"/>
      <c r="HGN1868" s="401"/>
      <c r="HGO1868" s="401"/>
      <c r="HGP1868" s="401"/>
      <c r="HGQ1868" s="401"/>
      <c r="HGR1868" s="401"/>
      <c r="HGS1868" s="401"/>
      <c r="HGT1868" s="401"/>
      <c r="HGU1868" s="401"/>
      <c r="HGV1868" s="401"/>
      <c r="HGW1868" s="401"/>
      <c r="HGX1868" s="401"/>
      <c r="HGY1868" s="401"/>
      <c r="HGZ1868" s="401"/>
      <c r="HHA1868" s="401"/>
      <c r="HHB1868" s="401"/>
      <c r="HHC1868" s="401"/>
      <c r="HHD1868" s="401"/>
      <c r="HHE1868" s="401"/>
      <c r="HHF1868" s="401"/>
      <c r="HHG1868" s="401"/>
      <c r="HHH1868" s="401"/>
      <c r="HHI1868" s="401"/>
      <c r="HHJ1868" s="401"/>
      <c r="HHK1868" s="401"/>
      <c r="HHL1868" s="401"/>
      <c r="HHM1868" s="401"/>
      <c r="HHN1868" s="401"/>
      <c r="HHO1868" s="401"/>
      <c r="HHP1868" s="401"/>
      <c r="HHQ1868" s="401"/>
      <c r="HHR1868" s="401"/>
      <c r="HHS1868" s="401"/>
      <c r="HHT1868" s="401"/>
      <c r="HHU1868" s="401"/>
      <c r="HHV1868" s="401"/>
      <c r="HHW1868" s="401"/>
      <c r="HHX1868" s="401"/>
      <c r="HHY1868" s="401"/>
      <c r="HHZ1868" s="401"/>
      <c r="HIA1868" s="401"/>
      <c r="HIB1868" s="401"/>
      <c r="HIC1868" s="401"/>
      <c r="HID1868" s="401"/>
      <c r="HIE1868" s="401"/>
      <c r="HIF1868" s="401"/>
      <c r="HIG1868" s="401"/>
      <c r="HIH1868" s="401"/>
      <c r="HII1868" s="401"/>
      <c r="HIJ1868" s="401"/>
      <c r="HIK1868" s="401"/>
      <c r="HIL1868" s="401"/>
      <c r="HIM1868" s="401"/>
      <c r="HIN1868" s="401"/>
      <c r="HIO1868" s="401"/>
      <c r="HIP1868" s="401"/>
      <c r="HIQ1868" s="401"/>
      <c r="HIR1868" s="401"/>
      <c r="HIS1868" s="401"/>
      <c r="HIT1868" s="401"/>
      <c r="HIU1868" s="401"/>
      <c r="HIV1868" s="401"/>
      <c r="HIW1868" s="401"/>
      <c r="HIX1868" s="401"/>
      <c r="HIY1868" s="401"/>
      <c r="HIZ1868" s="401"/>
      <c r="HJA1868" s="401"/>
      <c r="HJB1868" s="401"/>
      <c r="HJC1868" s="401"/>
      <c r="HJD1868" s="401"/>
      <c r="HJE1868" s="401"/>
      <c r="HJF1868" s="401"/>
      <c r="HJG1868" s="401"/>
      <c r="HJH1868" s="401"/>
      <c r="HJI1868" s="401"/>
      <c r="HJJ1868" s="401"/>
      <c r="HJK1868" s="401"/>
      <c r="HJL1868" s="401"/>
      <c r="HJM1868" s="401"/>
      <c r="HJN1868" s="401"/>
      <c r="HJO1868" s="401"/>
      <c r="HJP1868" s="401"/>
      <c r="HJQ1868" s="401"/>
      <c r="HJR1868" s="401"/>
      <c r="HJS1868" s="401"/>
      <c r="HJT1868" s="401"/>
      <c r="HJU1868" s="401"/>
      <c r="HJV1868" s="401"/>
      <c r="HJW1868" s="401"/>
      <c r="HJX1868" s="401"/>
      <c r="HJY1868" s="401"/>
      <c r="HJZ1868" s="401"/>
      <c r="HKA1868" s="401"/>
      <c r="HKB1868" s="401"/>
      <c r="HKC1868" s="401"/>
      <c r="HKD1868" s="401"/>
      <c r="HKE1868" s="401"/>
      <c r="HKF1868" s="401"/>
      <c r="HKG1868" s="401"/>
      <c r="HKH1868" s="401"/>
      <c r="HKI1868" s="401"/>
      <c r="HKJ1868" s="401"/>
      <c r="HKK1868" s="401"/>
      <c r="HKL1868" s="401"/>
      <c r="HKM1868" s="401"/>
      <c r="HKN1868" s="401"/>
      <c r="HKO1868" s="401"/>
      <c r="HKP1868" s="401"/>
      <c r="HKQ1868" s="401"/>
      <c r="HKR1868" s="401"/>
      <c r="HKS1868" s="401"/>
      <c r="HKT1868" s="401"/>
      <c r="HKU1868" s="401"/>
      <c r="HKV1868" s="401"/>
      <c r="HKW1868" s="401"/>
      <c r="HKX1868" s="401"/>
      <c r="HKY1868" s="401"/>
      <c r="HKZ1868" s="401"/>
      <c r="HLA1868" s="401"/>
      <c r="HLB1868" s="401"/>
      <c r="HLC1868" s="401"/>
      <c r="HLD1868" s="401"/>
      <c r="HLE1868" s="401"/>
      <c r="HLF1868" s="401"/>
      <c r="HLG1868" s="401"/>
      <c r="HLH1868" s="401"/>
      <c r="HLI1868" s="401"/>
      <c r="HLJ1868" s="401"/>
      <c r="HLK1868" s="401"/>
      <c r="HLL1868" s="401"/>
      <c r="HLM1868" s="401"/>
      <c r="HLN1868" s="401"/>
      <c r="HLO1868" s="401"/>
      <c r="HLP1868" s="401"/>
      <c r="HLQ1868" s="401"/>
      <c r="HLR1868" s="401"/>
      <c r="HLS1868" s="401"/>
      <c r="HLT1868" s="401"/>
      <c r="HLU1868" s="401"/>
      <c r="HLV1868" s="401"/>
      <c r="HLW1868" s="401"/>
      <c r="HLX1868" s="401"/>
      <c r="HLY1868" s="401"/>
      <c r="HLZ1868" s="401"/>
      <c r="HMA1868" s="401"/>
      <c r="HMB1868" s="401"/>
      <c r="HMC1868" s="401"/>
      <c r="HMD1868" s="401"/>
      <c r="HME1868" s="401"/>
      <c r="HMF1868" s="401"/>
      <c r="HMG1868" s="401"/>
      <c r="HMH1868" s="401"/>
      <c r="HMI1868" s="401"/>
      <c r="HMJ1868" s="401"/>
      <c r="HMK1868" s="401"/>
      <c r="HML1868" s="401"/>
      <c r="HMM1868" s="401"/>
      <c r="HMN1868" s="401"/>
      <c r="HMO1868" s="401"/>
      <c r="HMP1868" s="401"/>
      <c r="HMQ1868" s="401"/>
      <c r="HMR1868" s="401"/>
      <c r="HMS1868" s="401"/>
      <c r="HMT1868" s="401"/>
      <c r="HMU1868" s="401"/>
      <c r="HMV1868" s="401"/>
      <c r="HMW1868" s="401"/>
      <c r="HMX1868" s="401"/>
      <c r="HMY1868" s="401"/>
      <c r="HMZ1868" s="401"/>
      <c r="HNA1868" s="401"/>
      <c r="HNB1868" s="401"/>
      <c r="HNC1868" s="401"/>
      <c r="HND1868" s="401"/>
      <c r="HNE1868" s="401"/>
      <c r="HNF1868" s="401"/>
      <c r="HNG1868" s="401"/>
      <c r="HNH1868" s="401"/>
      <c r="HNI1868" s="401"/>
      <c r="HNJ1868" s="401"/>
      <c r="HNK1868" s="401"/>
      <c r="HNL1868" s="401"/>
      <c r="HNM1868" s="401"/>
      <c r="HNN1868" s="401"/>
      <c r="HNO1868" s="401"/>
      <c r="HNP1868" s="401"/>
      <c r="HNQ1868" s="401"/>
      <c r="HNR1868" s="401"/>
      <c r="HNS1868" s="401"/>
      <c r="HNT1868" s="401"/>
      <c r="HNU1868" s="401"/>
      <c r="HNV1868" s="401"/>
      <c r="HNW1868" s="401"/>
      <c r="HNX1868" s="401"/>
      <c r="HNY1868" s="401"/>
      <c r="HNZ1868" s="401"/>
      <c r="HOA1868" s="401"/>
      <c r="HOB1868" s="401"/>
      <c r="HOC1868" s="401"/>
      <c r="HOD1868" s="401"/>
      <c r="HOE1868" s="401"/>
      <c r="HOF1868" s="401"/>
      <c r="HOG1868" s="401"/>
      <c r="HOH1868" s="401"/>
      <c r="HOI1868" s="401"/>
      <c r="HOJ1868" s="401"/>
      <c r="HOK1868" s="401"/>
      <c r="HOL1868" s="401"/>
      <c r="HOM1868" s="401"/>
      <c r="HON1868" s="401"/>
      <c r="HOO1868" s="401"/>
      <c r="HOP1868" s="401"/>
      <c r="HOQ1868" s="401"/>
      <c r="HOR1868" s="401"/>
      <c r="HOS1868" s="401"/>
      <c r="HOT1868" s="401"/>
      <c r="HOU1868" s="401"/>
      <c r="HOV1868" s="401"/>
      <c r="HOW1868" s="401"/>
      <c r="HOX1868" s="401"/>
      <c r="HOY1868" s="401"/>
      <c r="HOZ1868" s="401"/>
      <c r="HPA1868" s="401"/>
      <c r="HPB1868" s="401"/>
      <c r="HPC1868" s="401"/>
      <c r="HPD1868" s="401"/>
      <c r="HPE1868" s="401"/>
      <c r="HPF1868" s="401"/>
      <c r="HPG1868" s="401"/>
      <c r="HPH1868" s="401"/>
      <c r="HPI1868" s="401"/>
      <c r="HPJ1868" s="401"/>
      <c r="HPK1868" s="401"/>
      <c r="HPL1868" s="401"/>
      <c r="HPM1868" s="401"/>
      <c r="HPN1868" s="401"/>
      <c r="HPO1868" s="401"/>
      <c r="HPP1868" s="401"/>
      <c r="HPQ1868" s="401"/>
      <c r="HPR1868" s="401"/>
      <c r="HPS1868" s="401"/>
      <c r="HPT1868" s="401"/>
      <c r="HPU1868" s="401"/>
      <c r="HPV1868" s="401"/>
      <c r="HPW1868" s="401"/>
      <c r="HPX1868" s="401"/>
      <c r="HPY1868" s="401"/>
      <c r="HPZ1868" s="401"/>
      <c r="HQA1868" s="401"/>
      <c r="HQB1868" s="401"/>
      <c r="HQC1868" s="401"/>
      <c r="HQD1868" s="401"/>
      <c r="HQE1868" s="401"/>
      <c r="HQF1868" s="401"/>
      <c r="HQG1868" s="401"/>
      <c r="HQH1868" s="401"/>
      <c r="HQI1868" s="401"/>
      <c r="HQJ1868" s="401"/>
      <c r="HQK1868" s="401"/>
      <c r="HQL1868" s="401"/>
      <c r="HQM1868" s="401"/>
      <c r="HQN1868" s="401"/>
      <c r="HQO1868" s="401"/>
      <c r="HQP1868" s="401"/>
      <c r="HQQ1868" s="401"/>
      <c r="HQR1868" s="401"/>
      <c r="HQS1868" s="401"/>
      <c r="HQT1868" s="401"/>
      <c r="HQU1868" s="401"/>
      <c r="HQV1868" s="401"/>
      <c r="HQW1868" s="401"/>
      <c r="HQX1868" s="401"/>
      <c r="HQY1868" s="401"/>
      <c r="HQZ1868" s="401"/>
      <c r="HRA1868" s="401"/>
      <c r="HRB1868" s="401"/>
      <c r="HRC1868" s="401"/>
      <c r="HRD1868" s="401"/>
      <c r="HRE1868" s="401"/>
      <c r="HRF1868" s="401"/>
      <c r="HRG1868" s="401"/>
      <c r="HRH1868" s="401"/>
      <c r="HRI1868" s="401"/>
      <c r="HRJ1868" s="401"/>
      <c r="HRK1868" s="401"/>
      <c r="HRL1868" s="401"/>
      <c r="HRM1868" s="401"/>
      <c r="HRN1868" s="401"/>
      <c r="HRO1868" s="401"/>
      <c r="HRP1868" s="401"/>
      <c r="HRQ1868" s="401"/>
      <c r="HRR1868" s="401"/>
      <c r="HRS1868" s="401"/>
      <c r="HRT1868" s="401"/>
      <c r="HRU1868" s="401"/>
      <c r="HRV1868" s="401"/>
      <c r="HRW1868" s="401"/>
      <c r="HRX1868" s="401"/>
      <c r="HRY1868" s="401"/>
      <c r="HRZ1868" s="401"/>
      <c r="HSA1868" s="401"/>
      <c r="HSB1868" s="401"/>
      <c r="HSC1868" s="401"/>
      <c r="HSD1868" s="401"/>
      <c r="HSE1868" s="401"/>
      <c r="HSF1868" s="401"/>
      <c r="HSG1868" s="401"/>
      <c r="HSH1868" s="401"/>
      <c r="HSI1868" s="401"/>
      <c r="HSJ1868" s="401"/>
      <c r="HSK1868" s="401"/>
      <c r="HSL1868" s="401"/>
      <c r="HSM1868" s="401"/>
      <c r="HSN1868" s="401"/>
      <c r="HSO1868" s="401"/>
      <c r="HSP1868" s="401"/>
      <c r="HSQ1868" s="401"/>
      <c r="HSR1868" s="401"/>
      <c r="HSS1868" s="401"/>
      <c r="HST1868" s="401"/>
      <c r="HSU1868" s="401"/>
      <c r="HSV1868" s="401"/>
      <c r="HSW1868" s="401"/>
      <c r="HSX1868" s="401"/>
      <c r="HSY1868" s="401"/>
      <c r="HSZ1868" s="401"/>
      <c r="HTA1868" s="401"/>
      <c r="HTB1868" s="401"/>
      <c r="HTC1868" s="401"/>
      <c r="HTD1868" s="401"/>
      <c r="HTE1868" s="401"/>
      <c r="HTF1868" s="401"/>
      <c r="HTG1868" s="401"/>
      <c r="HTH1868" s="401"/>
      <c r="HTI1868" s="401"/>
      <c r="HTJ1868" s="401"/>
      <c r="HTK1868" s="401"/>
      <c r="HTL1868" s="401"/>
      <c r="HTM1868" s="401"/>
      <c r="HTN1868" s="401"/>
      <c r="HTO1868" s="401"/>
      <c r="HTP1868" s="401"/>
      <c r="HTQ1868" s="401"/>
      <c r="HTR1868" s="401"/>
      <c r="HTS1868" s="401"/>
      <c r="HTT1868" s="401"/>
      <c r="HTU1868" s="401"/>
      <c r="HTV1868" s="401"/>
      <c r="HTW1868" s="401"/>
      <c r="HTX1868" s="401"/>
      <c r="HTY1868" s="401"/>
      <c r="HTZ1868" s="401"/>
      <c r="HUA1868" s="401"/>
      <c r="HUB1868" s="401"/>
      <c r="HUC1868" s="401"/>
      <c r="HUD1868" s="401"/>
      <c r="HUE1868" s="401"/>
      <c r="HUF1868" s="401"/>
      <c r="HUG1868" s="401"/>
      <c r="HUH1868" s="401"/>
      <c r="HUI1868" s="401"/>
      <c r="HUJ1868" s="401"/>
      <c r="HUK1868" s="401"/>
      <c r="HUL1868" s="401"/>
      <c r="HUM1868" s="401"/>
      <c r="HUN1868" s="401"/>
      <c r="HUO1868" s="401"/>
      <c r="HUP1868" s="401"/>
      <c r="HUQ1868" s="401"/>
      <c r="HUR1868" s="401"/>
      <c r="HUS1868" s="401"/>
      <c r="HUT1868" s="401"/>
      <c r="HUU1868" s="401"/>
      <c r="HUV1868" s="401"/>
      <c r="HUW1868" s="401"/>
      <c r="HUX1868" s="401"/>
      <c r="HUY1868" s="401"/>
      <c r="HUZ1868" s="401"/>
      <c r="HVA1868" s="401"/>
      <c r="HVB1868" s="401"/>
      <c r="HVC1868" s="401"/>
      <c r="HVD1868" s="401"/>
      <c r="HVE1868" s="401"/>
      <c r="HVF1868" s="401"/>
      <c r="HVG1868" s="401"/>
      <c r="HVH1868" s="401"/>
      <c r="HVI1868" s="401"/>
      <c r="HVJ1868" s="401"/>
      <c r="HVK1868" s="401"/>
      <c r="HVL1868" s="401"/>
      <c r="HVM1868" s="401"/>
      <c r="HVN1868" s="401"/>
      <c r="HVO1868" s="401"/>
      <c r="HVP1868" s="401"/>
      <c r="HVQ1868" s="401"/>
      <c r="HVR1868" s="401"/>
      <c r="HVS1868" s="401"/>
      <c r="HVT1868" s="401"/>
      <c r="HVU1868" s="401"/>
      <c r="HVV1868" s="401"/>
      <c r="HVW1868" s="401"/>
      <c r="HVX1868" s="401"/>
      <c r="HVY1868" s="401"/>
      <c r="HVZ1868" s="401"/>
      <c r="HWA1868" s="401"/>
      <c r="HWB1868" s="401"/>
      <c r="HWC1868" s="401"/>
      <c r="HWD1868" s="401"/>
      <c r="HWE1868" s="401"/>
      <c r="HWF1868" s="401"/>
      <c r="HWG1868" s="401"/>
      <c r="HWH1868" s="401"/>
      <c r="HWI1868" s="401"/>
      <c r="HWJ1868" s="401"/>
      <c r="HWK1868" s="401"/>
      <c r="HWL1868" s="401"/>
      <c r="HWM1868" s="401"/>
      <c r="HWN1868" s="401"/>
      <c r="HWO1868" s="401"/>
      <c r="HWP1868" s="401"/>
      <c r="HWQ1868" s="401"/>
      <c r="HWR1868" s="401"/>
      <c r="HWS1868" s="401"/>
      <c r="HWT1868" s="401"/>
      <c r="HWU1868" s="401"/>
      <c r="HWV1868" s="401"/>
      <c r="HWW1868" s="401"/>
      <c r="HWX1868" s="401"/>
      <c r="HWY1868" s="401"/>
      <c r="HWZ1868" s="401"/>
      <c r="HXA1868" s="401"/>
      <c r="HXB1868" s="401"/>
      <c r="HXC1868" s="401"/>
      <c r="HXD1868" s="401"/>
      <c r="HXE1868" s="401"/>
      <c r="HXF1868" s="401"/>
      <c r="HXG1868" s="401"/>
      <c r="HXH1868" s="401"/>
      <c r="HXI1868" s="401"/>
      <c r="HXJ1868" s="401"/>
      <c r="HXK1868" s="401"/>
      <c r="HXL1868" s="401"/>
      <c r="HXM1868" s="401"/>
      <c r="HXN1868" s="401"/>
      <c r="HXO1868" s="401"/>
      <c r="HXP1868" s="401"/>
      <c r="HXQ1868" s="401"/>
      <c r="HXR1868" s="401"/>
      <c r="HXS1868" s="401"/>
      <c r="HXT1868" s="401"/>
      <c r="HXU1868" s="401"/>
      <c r="HXV1868" s="401"/>
      <c r="HXW1868" s="401"/>
      <c r="HXX1868" s="401"/>
      <c r="HXY1868" s="401"/>
      <c r="HXZ1868" s="401"/>
      <c r="HYA1868" s="401"/>
      <c r="HYB1868" s="401"/>
      <c r="HYC1868" s="401"/>
      <c r="HYD1868" s="401"/>
      <c r="HYE1868" s="401"/>
      <c r="HYF1868" s="401"/>
      <c r="HYG1868" s="401"/>
      <c r="HYH1868" s="401"/>
      <c r="HYI1868" s="401"/>
      <c r="HYJ1868" s="401"/>
      <c r="HYK1868" s="401"/>
      <c r="HYL1868" s="401"/>
      <c r="HYM1868" s="401"/>
      <c r="HYN1868" s="401"/>
      <c r="HYO1868" s="401"/>
      <c r="HYP1868" s="401"/>
      <c r="HYQ1868" s="401"/>
      <c r="HYR1868" s="401"/>
      <c r="HYS1868" s="401"/>
      <c r="HYT1868" s="401"/>
      <c r="HYU1868" s="401"/>
      <c r="HYV1868" s="401"/>
      <c r="HYW1868" s="401"/>
      <c r="HYX1868" s="401"/>
      <c r="HYY1868" s="401"/>
      <c r="HYZ1868" s="401"/>
      <c r="HZA1868" s="401"/>
      <c r="HZB1868" s="401"/>
      <c r="HZC1868" s="401"/>
      <c r="HZD1868" s="401"/>
      <c r="HZE1868" s="401"/>
      <c r="HZF1868" s="401"/>
      <c r="HZG1868" s="401"/>
      <c r="HZH1868" s="401"/>
      <c r="HZI1868" s="401"/>
      <c r="HZJ1868" s="401"/>
      <c r="HZK1868" s="401"/>
      <c r="HZL1868" s="401"/>
      <c r="HZM1868" s="401"/>
      <c r="HZN1868" s="401"/>
      <c r="HZO1868" s="401"/>
      <c r="HZP1868" s="401"/>
      <c r="HZQ1868" s="401"/>
      <c r="HZR1868" s="401"/>
      <c r="HZS1868" s="401"/>
      <c r="HZT1868" s="401"/>
      <c r="HZU1868" s="401"/>
      <c r="HZV1868" s="401"/>
      <c r="HZW1868" s="401"/>
      <c r="HZX1868" s="401"/>
      <c r="HZY1868" s="401"/>
      <c r="HZZ1868" s="401"/>
      <c r="IAA1868" s="401"/>
      <c r="IAB1868" s="401"/>
      <c r="IAC1868" s="401"/>
      <c r="IAD1868" s="401"/>
      <c r="IAE1868" s="401"/>
      <c r="IAF1868" s="401"/>
      <c r="IAG1868" s="401"/>
      <c r="IAH1868" s="401"/>
      <c r="IAI1868" s="401"/>
      <c r="IAJ1868" s="401"/>
      <c r="IAK1868" s="401"/>
      <c r="IAL1868" s="401"/>
      <c r="IAM1868" s="401"/>
      <c r="IAN1868" s="401"/>
      <c r="IAO1868" s="401"/>
      <c r="IAP1868" s="401"/>
      <c r="IAQ1868" s="401"/>
      <c r="IAR1868" s="401"/>
      <c r="IAS1868" s="401"/>
      <c r="IAT1868" s="401"/>
      <c r="IAU1868" s="401"/>
      <c r="IAV1868" s="401"/>
      <c r="IAW1868" s="401"/>
      <c r="IAX1868" s="401"/>
      <c r="IAY1868" s="401"/>
      <c r="IAZ1868" s="401"/>
      <c r="IBA1868" s="401"/>
      <c r="IBB1868" s="401"/>
      <c r="IBC1868" s="401"/>
      <c r="IBD1868" s="401"/>
      <c r="IBE1868" s="401"/>
      <c r="IBF1868" s="401"/>
      <c r="IBG1868" s="401"/>
      <c r="IBH1868" s="401"/>
      <c r="IBI1868" s="401"/>
      <c r="IBJ1868" s="401"/>
      <c r="IBK1868" s="401"/>
      <c r="IBL1868" s="401"/>
      <c r="IBM1868" s="401"/>
      <c r="IBN1868" s="401"/>
      <c r="IBO1868" s="401"/>
      <c r="IBP1868" s="401"/>
      <c r="IBQ1868" s="401"/>
      <c r="IBR1868" s="401"/>
      <c r="IBS1868" s="401"/>
      <c r="IBT1868" s="401"/>
      <c r="IBU1868" s="401"/>
      <c r="IBV1868" s="401"/>
      <c r="IBW1868" s="401"/>
      <c r="IBX1868" s="401"/>
      <c r="IBY1868" s="401"/>
      <c r="IBZ1868" s="401"/>
      <c r="ICA1868" s="401"/>
      <c r="ICB1868" s="401"/>
      <c r="ICC1868" s="401"/>
      <c r="ICD1868" s="401"/>
      <c r="ICE1868" s="401"/>
      <c r="ICF1868" s="401"/>
      <c r="ICG1868" s="401"/>
      <c r="ICH1868" s="401"/>
      <c r="ICI1868" s="401"/>
      <c r="ICJ1868" s="401"/>
      <c r="ICK1868" s="401"/>
      <c r="ICL1868" s="401"/>
      <c r="ICM1868" s="401"/>
      <c r="ICN1868" s="401"/>
      <c r="ICO1868" s="401"/>
      <c r="ICP1868" s="401"/>
      <c r="ICQ1868" s="401"/>
      <c r="ICR1868" s="401"/>
      <c r="ICS1868" s="401"/>
      <c r="ICT1868" s="401"/>
      <c r="ICU1868" s="401"/>
      <c r="ICV1868" s="401"/>
      <c r="ICW1868" s="401"/>
      <c r="ICX1868" s="401"/>
      <c r="ICY1868" s="401"/>
      <c r="ICZ1868" s="401"/>
      <c r="IDA1868" s="401"/>
      <c r="IDB1868" s="401"/>
      <c r="IDC1868" s="401"/>
      <c r="IDD1868" s="401"/>
      <c r="IDE1868" s="401"/>
      <c r="IDF1868" s="401"/>
      <c r="IDG1868" s="401"/>
      <c r="IDH1868" s="401"/>
      <c r="IDI1868" s="401"/>
      <c r="IDJ1868" s="401"/>
      <c r="IDK1868" s="401"/>
      <c r="IDL1868" s="401"/>
      <c r="IDM1868" s="401"/>
      <c r="IDN1868" s="401"/>
      <c r="IDO1868" s="401"/>
      <c r="IDP1868" s="401"/>
      <c r="IDQ1868" s="401"/>
      <c r="IDR1868" s="401"/>
      <c r="IDS1868" s="401"/>
      <c r="IDT1868" s="401"/>
      <c r="IDU1868" s="401"/>
      <c r="IDV1868" s="401"/>
      <c r="IDW1868" s="401"/>
      <c r="IDX1868" s="401"/>
      <c r="IDY1868" s="401"/>
      <c r="IDZ1868" s="401"/>
      <c r="IEA1868" s="401"/>
      <c r="IEB1868" s="401"/>
      <c r="IEC1868" s="401"/>
      <c r="IED1868" s="401"/>
      <c r="IEE1868" s="401"/>
      <c r="IEF1868" s="401"/>
      <c r="IEG1868" s="401"/>
      <c r="IEH1868" s="401"/>
      <c r="IEI1868" s="401"/>
      <c r="IEJ1868" s="401"/>
      <c r="IEK1868" s="401"/>
      <c r="IEL1868" s="401"/>
      <c r="IEM1868" s="401"/>
      <c r="IEN1868" s="401"/>
      <c r="IEO1868" s="401"/>
      <c r="IEP1868" s="401"/>
      <c r="IEQ1868" s="401"/>
      <c r="IER1868" s="401"/>
      <c r="IES1868" s="401"/>
      <c r="IET1868" s="401"/>
      <c r="IEU1868" s="401"/>
      <c r="IEV1868" s="401"/>
      <c r="IEW1868" s="401"/>
      <c r="IEX1868" s="401"/>
      <c r="IEY1868" s="401"/>
      <c r="IEZ1868" s="401"/>
      <c r="IFA1868" s="401"/>
      <c r="IFB1868" s="401"/>
      <c r="IFC1868" s="401"/>
      <c r="IFD1868" s="401"/>
      <c r="IFE1868" s="401"/>
      <c r="IFF1868" s="401"/>
      <c r="IFG1868" s="401"/>
      <c r="IFH1868" s="401"/>
      <c r="IFI1868" s="401"/>
      <c r="IFJ1868" s="401"/>
      <c r="IFK1868" s="401"/>
      <c r="IFL1868" s="401"/>
      <c r="IFM1868" s="401"/>
      <c r="IFN1868" s="401"/>
      <c r="IFO1868" s="401"/>
      <c r="IFP1868" s="401"/>
      <c r="IFQ1868" s="401"/>
      <c r="IFR1868" s="401"/>
      <c r="IFS1868" s="401"/>
      <c r="IFT1868" s="401"/>
      <c r="IFU1868" s="401"/>
      <c r="IFV1868" s="401"/>
      <c r="IFW1868" s="401"/>
      <c r="IFX1868" s="401"/>
      <c r="IFY1868" s="401"/>
      <c r="IFZ1868" s="401"/>
      <c r="IGA1868" s="401"/>
      <c r="IGB1868" s="401"/>
      <c r="IGC1868" s="401"/>
      <c r="IGD1868" s="401"/>
      <c r="IGE1868" s="401"/>
      <c r="IGF1868" s="401"/>
      <c r="IGG1868" s="401"/>
      <c r="IGH1868" s="401"/>
      <c r="IGI1868" s="401"/>
      <c r="IGJ1868" s="401"/>
      <c r="IGK1868" s="401"/>
      <c r="IGL1868" s="401"/>
      <c r="IGM1868" s="401"/>
      <c r="IGN1868" s="401"/>
      <c r="IGO1868" s="401"/>
      <c r="IGP1868" s="401"/>
      <c r="IGQ1868" s="401"/>
      <c r="IGR1868" s="401"/>
      <c r="IGS1868" s="401"/>
      <c r="IGT1868" s="401"/>
      <c r="IGU1868" s="401"/>
      <c r="IGV1868" s="401"/>
      <c r="IGW1868" s="401"/>
      <c r="IGX1868" s="401"/>
      <c r="IGY1868" s="401"/>
      <c r="IGZ1868" s="401"/>
      <c r="IHA1868" s="401"/>
      <c r="IHB1868" s="401"/>
      <c r="IHC1868" s="401"/>
      <c r="IHD1868" s="401"/>
      <c r="IHE1868" s="401"/>
      <c r="IHF1868" s="401"/>
      <c r="IHG1868" s="401"/>
      <c r="IHH1868" s="401"/>
      <c r="IHI1868" s="401"/>
      <c r="IHJ1868" s="401"/>
      <c r="IHK1868" s="401"/>
      <c r="IHL1868" s="401"/>
      <c r="IHM1868" s="401"/>
      <c r="IHN1868" s="401"/>
      <c r="IHO1868" s="401"/>
      <c r="IHP1868" s="401"/>
      <c r="IHQ1868" s="401"/>
      <c r="IHR1868" s="401"/>
      <c r="IHS1868" s="401"/>
      <c r="IHT1868" s="401"/>
      <c r="IHU1868" s="401"/>
      <c r="IHV1868" s="401"/>
      <c r="IHW1868" s="401"/>
      <c r="IHX1868" s="401"/>
      <c r="IHY1868" s="401"/>
      <c r="IHZ1868" s="401"/>
      <c r="IIA1868" s="401"/>
      <c r="IIB1868" s="401"/>
      <c r="IIC1868" s="401"/>
      <c r="IID1868" s="401"/>
      <c r="IIE1868" s="401"/>
      <c r="IIF1868" s="401"/>
      <c r="IIG1868" s="401"/>
      <c r="IIH1868" s="401"/>
      <c r="III1868" s="401"/>
      <c r="IIJ1868" s="401"/>
      <c r="IIK1868" s="401"/>
      <c r="IIL1868" s="401"/>
      <c r="IIM1868" s="401"/>
      <c r="IIN1868" s="401"/>
      <c r="IIO1868" s="401"/>
      <c r="IIP1868" s="401"/>
      <c r="IIQ1868" s="401"/>
      <c r="IIR1868" s="401"/>
      <c r="IIS1868" s="401"/>
      <c r="IIT1868" s="401"/>
      <c r="IIU1868" s="401"/>
      <c r="IIV1868" s="401"/>
      <c r="IIW1868" s="401"/>
      <c r="IIX1868" s="401"/>
      <c r="IIY1868" s="401"/>
      <c r="IIZ1868" s="401"/>
      <c r="IJA1868" s="401"/>
      <c r="IJB1868" s="401"/>
      <c r="IJC1868" s="401"/>
      <c r="IJD1868" s="401"/>
      <c r="IJE1868" s="401"/>
      <c r="IJF1868" s="401"/>
      <c r="IJG1868" s="401"/>
      <c r="IJH1868" s="401"/>
      <c r="IJI1868" s="401"/>
      <c r="IJJ1868" s="401"/>
      <c r="IJK1868" s="401"/>
      <c r="IJL1868" s="401"/>
      <c r="IJM1868" s="401"/>
      <c r="IJN1868" s="401"/>
      <c r="IJO1868" s="401"/>
      <c r="IJP1868" s="401"/>
      <c r="IJQ1868" s="401"/>
      <c r="IJR1868" s="401"/>
      <c r="IJS1868" s="401"/>
      <c r="IJT1868" s="401"/>
      <c r="IJU1868" s="401"/>
      <c r="IJV1868" s="401"/>
      <c r="IJW1868" s="401"/>
      <c r="IJX1868" s="401"/>
      <c r="IJY1868" s="401"/>
      <c r="IJZ1868" s="401"/>
      <c r="IKA1868" s="401"/>
      <c r="IKB1868" s="401"/>
      <c r="IKC1868" s="401"/>
      <c r="IKD1868" s="401"/>
      <c r="IKE1868" s="401"/>
      <c r="IKF1868" s="401"/>
      <c r="IKG1868" s="401"/>
      <c r="IKH1868" s="401"/>
      <c r="IKI1868" s="401"/>
      <c r="IKJ1868" s="401"/>
      <c r="IKK1868" s="401"/>
      <c r="IKL1868" s="401"/>
      <c r="IKM1868" s="401"/>
      <c r="IKN1868" s="401"/>
      <c r="IKO1868" s="401"/>
      <c r="IKP1868" s="401"/>
      <c r="IKQ1868" s="401"/>
      <c r="IKR1868" s="401"/>
      <c r="IKS1868" s="401"/>
      <c r="IKT1868" s="401"/>
      <c r="IKU1868" s="401"/>
      <c r="IKV1868" s="401"/>
      <c r="IKW1868" s="401"/>
      <c r="IKX1868" s="401"/>
      <c r="IKY1868" s="401"/>
      <c r="IKZ1868" s="401"/>
      <c r="ILA1868" s="401"/>
      <c r="ILB1868" s="401"/>
      <c r="ILC1868" s="401"/>
      <c r="ILD1868" s="401"/>
      <c r="ILE1868" s="401"/>
      <c r="ILF1868" s="401"/>
      <c r="ILG1868" s="401"/>
      <c r="ILH1868" s="401"/>
      <c r="ILI1868" s="401"/>
      <c r="ILJ1868" s="401"/>
      <c r="ILK1868" s="401"/>
      <c r="ILL1868" s="401"/>
      <c r="ILM1868" s="401"/>
      <c r="ILN1868" s="401"/>
      <c r="ILO1868" s="401"/>
      <c r="ILP1868" s="401"/>
      <c r="ILQ1868" s="401"/>
      <c r="ILR1868" s="401"/>
      <c r="ILS1868" s="401"/>
      <c r="ILT1868" s="401"/>
      <c r="ILU1868" s="401"/>
      <c r="ILV1868" s="401"/>
      <c r="ILW1868" s="401"/>
      <c r="ILX1868" s="401"/>
      <c r="ILY1868" s="401"/>
      <c r="ILZ1868" s="401"/>
      <c r="IMA1868" s="401"/>
      <c r="IMB1868" s="401"/>
      <c r="IMC1868" s="401"/>
      <c r="IMD1868" s="401"/>
      <c r="IME1868" s="401"/>
      <c r="IMF1868" s="401"/>
      <c r="IMG1868" s="401"/>
      <c r="IMH1868" s="401"/>
      <c r="IMI1868" s="401"/>
      <c r="IMJ1868" s="401"/>
      <c r="IMK1868" s="401"/>
      <c r="IML1868" s="401"/>
      <c r="IMM1868" s="401"/>
      <c r="IMN1868" s="401"/>
      <c r="IMO1868" s="401"/>
      <c r="IMP1868" s="401"/>
      <c r="IMQ1868" s="401"/>
      <c r="IMR1868" s="401"/>
      <c r="IMS1868" s="401"/>
      <c r="IMT1868" s="401"/>
      <c r="IMU1868" s="401"/>
      <c r="IMV1868" s="401"/>
      <c r="IMW1868" s="401"/>
      <c r="IMX1868" s="401"/>
      <c r="IMY1868" s="401"/>
      <c r="IMZ1868" s="401"/>
      <c r="INA1868" s="401"/>
      <c r="INB1868" s="401"/>
      <c r="INC1868" s="401"/>
      <c r="IND1868" s="401"/>
      <c r="INE1868" s="401"/>
      <c r="INF1868" s="401"/>
      <c r="ING1868" s="401"/>
      <c r="INH1868" s="401"/>
      <c r="INI1868" s="401"/>
      <c r="INJ1868" s="401"/>
      <c r="INK1868" s="401"/>
      <c r="INL1868" s="401"/>
      <c r="INM1868" s="401"/>
      <c r="INN1868" s="401"/>
      <c r="INO1868" s="401"/>
      <c r="INP1868" s="401"/>
      <c r="INQ1868" s="401"/>
      <c r="INR1868" s="401"/>
      <c r="INS1868" s="401"/>
      <c r="INT1868" s="401"/>
      <c r="INU1868" s="401"/>
      <c r="INV1868" s="401"/>
      <c r="INW1868" s="401"/>
      <c r="INX1868" s="401"/>
      <c r="INY1868" s="401"/>
      <c r="INZ1868" s="401"/>
      <c r="IOA1868" s="401"/>
      <c r="IOB1868" s="401"/>
      <c r="IOC1868" s="401"/>
      <c r="IOD1868" s="401"/>
      <c r="IOE1868" s="401"/>
      <c r="IOF1868" s="401"/>
      <c r="IOG1868" s="401"/>
      <c r="IOH1868" s="401"/>
      <c r="IOI1868" s="401"/>
      <c r="IOJ1868" s="401"/>
      <c r="IOK1868" s="401"/>
      <c r="IOL1868" s="401"/>
      <c r="IOM1868" s="401"/>
      <c r="ION1868" s="401"/>
      <c r="IOO1868" s="401"/>
      <c r="IOP1868" s="401"/>
      <c r="IOQ1868" s="401"/>
      <c r="IOR1868" s="401"/>
      <c r="IOS1868" s="401"/>
      <c r="IOT1868" s="401"/>
      <c r="IOU1868" s="401"/>
      <c r="IOV1868" s="401"/>
      <c r="IOW1868" s="401"/>
      <c r="IOX1868" s="401"/>
      <c r="IOY1868" s="401"/>
      <c r="IOZ1868" s="401"/>
      <c r="IPA1868" s="401"/>
      <c r="IPB1868" s="401"/>
      <c r="IPC1868" s="401"/>
      <c r="IPD1868" s="401"/>
      <c r="IPE1868" s="401"/>
      <c r="IPF1868" s="401"/>
      <c r="IPG1868" s="401"/>
      <c r="IPH1868" s="401"/>
      <c r="IPI1868" s="401"/>
      <c r="IPJ1868" s="401"/>
      <c r="IPK1868" s="401"/>
      <c r="IPL1868" s="401"/>
      <c r="IPM1868" s="401"/>
      <c r="IPN1868" s="401"/>
      <c r="IPO1868" s="401"/>
      <c r="IPP1868" s="401"/>
      <c r="IPQ1868" s="401"/>
      <c r="IPR1868" s="401"/>
      <c r="IPS1868" s="401"/>
      <c r="IPT1868" s="401"/>
      <c r="IPU1868" s="401"/>
      <c r="IPV1868" s="401"/>
      <c r="IPW1868" s="401"/>
      <c r="IPX1868" s="401"/>
      <c r="IPY1868" s="401"/>
      <c r="IPZ1868" s="401"/>
      <c r="IQA1868" s="401"/>
      <c r="IQB1868" s="401"/>
      <c r="IQC1868" s="401"/>
      <c r="IQD1868" s="401"/>
      <c r="IQE1868" s="401"/>
      <c r="IQF1868" s="401"/>
      <c r="IQG1868" s="401"/>
      <c r="IQH1868" s="401"/>
      <c r="IQI1868" s="401"/>
      <c r="IQJ1868" s="401"/>
      <c r="IQK1868" s="401"/>
      <c r="IQL1868" s="401"/>
      <c r="IQM1868" s="401"/>
      <c r="IQN1868" s="401"/>
      <c r="IQO1868" s="401"/>
      <c r="IQP1868" s="401"/>
      <c r="IQQ1868" s="401"/>
      <c r="IQR1868" s="401"/>
      <c r="IQS1868" s="401"/>
      <c r="IQT1868" s="401"/>
      <c r="IQU1868" s="401"/>
      <c r="IQV1868" s="401"/>
      <c r="IQW1868" s="401"/>
      <c r="IQX1868" s="401"/>
      <c r="IQY1868" s="401"/>
      <c r="IQZ1868" s="401"/>
      <c r="IRA1868" s="401"/>
      <c r="IRB1868" s="401"/>
      <c r="IRC1868" s="401"/>
      <c r="IRD1868" s="401"/>
      <c r="IRE1868" s="401"/>
      <c r="IRF1868" s="401"/>
      <c r="IRG1868" s="401"/>
      <c r="IRH1868" s="401"/>
      <c r="IRI1868" s="401"/>
      <c r="IRJ1868" s="401"/>
      <c r="IRK1868" s="401"/>
      <c r="IRL1868" s="401"/>
      <c r="IRM1868" s="401"/>
      <c r="IRN1868" s="401"/>
      <c r="IRO1868" s="401"/>
      <c r="IRP1868" s="401"/>
      <c r="IRQ1868" s="401"/>
      <c r="IRR1868" s="401"/>
      <c r="IRS1868" s="401"/>
      <c r="IRT1868" s="401"/>
      <c r="IRU1868" s="401"/>
      <c r="IRV1868" s="401"/>
      <c r="IRW1868" s="401"/>
      <c r="IRX1868" s="401"/>
      <c r="IRY1868" s="401"/>
      <c r="IRZ1868" s="401"/>
      <c r="ISA1868" s="401"/>
      <c r="ISB1868" s="401"/>
      <c r="ISC1868" s="401"/>
      <c r="ISD1868" s="401"/>
      <c r="ISE1868" s="401"/>
      <c r="ISF1868" s="401"/>
      <c r="ISG1868" s="401"/>
      <c r="ISH1868" s="401"/>
      <c r="ISI1868" s="401"/>
      <c r="ISJ1868" s="401"/>
      <c r="ISK1868" s="401"/>
      <c r="ISL1868" s="401"/>
      <c r="ISM1868" s="401"/>
      <c r="ISN1868" s="401"/>
      <c r="ISO1868" s="401"/>
      <c r="ISP1868" s="401"/>
      <c r="ISQ1868" s="401"/>
      <c r="ISR1868" s="401"/>
      <c r="ISS1868" s="401"/>
      <c r="IST1868" s="401"/>
      <c r="ISU1868" s="401"/>
      <c r="ISV1868" s="401"/>
      <c r="ISW1868" s="401"/>
      <c r="ISX1868" s="401"/>
      <c r="ISY1868" s="401"/>
      <c r="ISZ1868" s="401"/>
      <c r="ITA1868" s="401"/>
      <c r="ITB1868" s="401"/>
      <c r="ITC1868" s="401"/>
      <c r="ITD1868" s="401"/>
      <c r="ITE1868" s="401"/>
      <c r="ITF1868" s="401"/>
      <c r="ITG1868" s="401"/>
      <c r="ITH1868" s="401"/>
      <c r="ITI1868" s="401"/>
      <c r="ITJ1868" s="401"/>
      <c r="ITK1868" s="401"/>
      <c r="ITL1868" s="401"/>
      <c r="ITM1868" s="401"/>
      <c r="ITN1868" s="401"/>
      <c r="ITO1868" s="401"/>
      <c r="ITP1868" s="401"/>
      <c r="ITQ1868" s="401"/>
      <c r="ITR1868" s="401"/>
      <c r="ITS1868" s="401"/>
      <c r="ITT1868" s="401"/>
      <c r="ITU1868" s="401"/>
      <c r="ITV1868" s="401"/>
      <c r="ITW1868" s="401"/>
      <c r="ITX1868" s="401"/>
      <c r="ITY1868" s="401"/>
      <c r="ITZ1868" s="401"/>
      <c r="IUA1868" s="401"/>
      <c r="IUB1868" s="401"/>
      <c r="IUC1868" s="401"/>
      <c r="IUD1868" s="401"/>
      <c r="IUE1868" s="401"/>
      <c r="IUF1868" s="401"/>
      <c r="IUG1868" s="401"/>
      <c r="IUH1868" s="401"/>
      <c r="IUI1868" s="401"/>
      <c r="IUJ1868" s="401"/>
      <c r="IUK1868" s="401"/>
      <c r="IUL1868" s="401"/>
      <c r="IUM1868" s="401"/>
      <c r="IUN1868" s="401"/>
      <c r="IUO1868" s="401"/>
      <c r="IUP1868" s="401"/>
      <c r="IUQ1868" s="401"/>
      <c r="IUR1868" s="401"/>
      <c r="IUS1868" s="401"/>
      <c r="IUT1868" s="401"/>
      <c r="IUU1868" s="401"/>
      <c r="IUV1868" s="401"/>
      <c r="IUW1868" s="401"/>
      <c r="IUX1868" s="401"/>
      <c r="IUY1868" s="401"/>
      <c r="IUZ1868" s="401"/>
      <c r="IVA1868" s="401"/>
      <c r="IVB1868" s="401"/>
      <c r="IVC1868" s="401"/>
      <c r="IVD1868" s="401"/>
      <c r="IVE1868" s="401"/>
      <c r="IVF1868" s="401"/>
      <c r="IVG1868" s="401"/>
      <c r="IVH1868" s="401"/>
      <c r="IVI1868" s="401"/>
      <c r="IVJ1868" s="401"/>
      <c r="IVK1868" s="401"/>
      <c r="IVL1868" s="401"/>
      <c r="IVM1868" s="401"/>
      <c r="IVN1868" s="401"/>
      <c r="IVO1868" s="401"/>
      <c r="IVP1868" s="401"/>
      <c r="IVQ1868" s="401"/>
      <c r="IVR1868" s="401"/>
      <c r="IVS1868" s="401"/>
      <c r="IVT1868" s="401"/>
      <c r="IVU1868" s="401"/>
      <c r="IVV1868" s="401"/>
      <c r="IVW1868" s="401"/>
      <c r="IVX1868" s="401"/>
      <c r="IVY1868" s="401"/>
      <c r="IVZ1868" s="401"/>
      <c r="IWA1868" s="401"/>
      <c r="IWB1868" s="401"/>
      <c r="IWC1868" s="401"/>
      <c r="IWD1868" s="401"/>
      <c r="IWE1868" s="401"/>
      <c r="IWF1868" s="401"/>
      <c r="IWG1868" s="401"/>
      <c r="IWH1868" s="401"/>
      <c r="IWI1868" s="401"/>
      <c r="IWJ1868" s="401"/>
      <c r="IWK1868" s="401"/>
      <c r="IWL1868" s="401"/>
      <c r="IWM1868" s="401"/>
      <c r="IWN1868" s="401"/>
      <c r="IWO1868" s="401"/>
      <c r="IWP1868" s="401"/>
      <c r="IWQ1868" s="401"/>
      <c r="IWR1868" s="401"/>
      <c r="IWS1868" s="401"/>
      <c r="IWT1868" s="401"/>
      <c r="IWU1868" s="401"/>
      <c r="IWV1868" s="401"/>
      <c r="IWW1868" s="401"/>
      <c r="IWX1868" s="401"/>
      <c r="IWY1868" s="401"/>
      <c r="IWZ1868" s="401"/>
      <c r="IXA1868" s="401"/>
      <c r="IXB1868" s="401"/>
      <c r="IXC1868" s="401"/>
      <c r="IXD1868" s="401"/>
      <c r="IXE1868" s="401"/>
      <c r="IXF1868" s="401"/>
      <c r="IXG1868" s="401"/>
      <c r="IXH1868" s="401"/>
      <c r="IXI1868" s="401"/>
      <c r="IXJ1868" s="401"/>
      <c r="IXK1868" s="401"/>
      <c r="IXL1868" s="401"/>
      <c r="IXM1868" s="401"/>
      <c r="IXN1868" s="401"/>
      <c r="IXO1868" s="401"/>
      <c r="IXP1868" s="401"/>
      <c r="IXQ1868" s="401"/>
      <c r="IXR1868" s="401"/>
      <c r="IXS1868" s="401"/>
      <c r="IXT1868" s="401"/>
      <c r="IXU1868" s="401"/>
      <c r="IXV1868" s="401"/>
      <c r="IXW1868" s="401"/>
      <c r="IXX1868" s="401"/>
      <c r="IXY1868" s="401"/>
      <c r="IXZ1868" s="401"/>
      <c r="IYA1868" s="401"/>
      <c r="IYB1868" s="401"/>
      <c r="IYC1868" s="401"/>
      <c r="IYD1868" s="401"/>
      <c r="IYE1868" s="401"/>
      <c r="IYF1868" s="401"/>
      <c r="IYG1868" s="401"/>
      <c r="IYH1868" s="401"/>
      <c r="IYI1868" s="401"/>
      <c r="IYJ1868" s="401"/>
      <c r="IYK1868" s="401"/>
      <c r="IYL1868" s="401"/>
      <c r="IYM1868" s="401"/>
      <c r="IYN1868" s="401"/>
      <c r="IYO1868" s="401"/>
      <c r="IYP1868" s="401"/>
      <c r="IYQ1868" s="401"/>
      <c r="IYR1868" s="401"/>
      <c r="IYS1868" s="401"/>
      <c r="IYT1868" s="401"/>
      <c r="IYU1868" s="401"/>
      <c r="IYV1868" s="401"/>
      <c r="IYW1868" s="401"/>
      <c r="IYX1868" s="401"/>
      <c r="IYY1868" s="401"/>
      <c r="IYZ1868" s="401"/>
      <c r="IZA1868" s="401"/>
      <c r="IZB1868" s="401"/>
      <c r="IZC1868" s="401"/>
      <c r="IZD1868" s="401"/>
      <c r="IZE1868" s="401"/>
      <c r="IZF1868" s="401"/>
      <c r="IZG1868" s="401"/>
      <c r="IZH1868" s="401"/>
      <c r="IZI1868" s="401"/>
      <c r="IZJ1868" s="401"/>
      <c r="IZK1868" s="401"/>
      <c r="IZL1868" s="401"/>
      <c r="IZM1868" s="401"/>
      <c r="IZN1868" s="401"/>
      <c r="IZO1868" s="401"/>
      <c r="IZP1868" s="401"/>
      <c r="IZQ1868" s="401"/>
      <c r="IZR1868" s="401"/>
      <c r="IZS1868" s="401"/>
      <c r="IZT1868" s="401"/>
      <c r="IZU1868" s="401"/>
      <c r="IZV1868" s="401"/>
      <c r="IZW1868" s="401"/>
      <c r="IZX1868" s="401"/>
      <c r="IZY1868" s="401"/>
      <c r="IZZ1868" s="401"/>
      <c r="JAA1868" s="401"/>
      <c r="JAB1868" s="401"/>
      <c r="JAC1868" s="401"/>
      <c r="JAD1868" s="401"/>
      <c r="JAE1868" s="401"/>
      <c r="JAF1868" s="401"/>
      <c r="JAG1868" s="401"/>
      <c r="JAH1868" s="401"/>
      <c r="JAI1868" s="401"/>
      <c r="JAJ1868" s="401"/>
      <c r="JAK1868" s="401"/>
      <c r="JAL1868" s="401"/>
      <c r="JAM1868" s="401"/>
      <c r="JAN1868" s="401"/>
      <c r="JAO1868" s="401"/>
      <c r="JAP1868" s="401"/>
      <c r="JAQ1868" s="401"/>
      <c r="JAR1868" s="401"/>
      <c r="JAS1868" s="401"/>
      <c r="JAT1868" s="401"/>
      <c r="JAU1868" s="401"/>
      <c r="JAV1868" s="401"/>
      <c r="JAW1868" s="401"/>
      <c r="JAX1868" s="401"/>
      <c r="JAY1868" s="401"/>
      <c r="JAZ1868" s="401"/>
      <c r="JBA1868" s="401"/>
      <c r="JBB1868" s="401"/>
      <c r="JBC1868" s="401"/>
      <c r="JBD1868" s="401"/>
      <c r="JBE1868" s="401"/>
      <c r="JBF1868" s="401"/>
      <c r="JBG1868" s="401"/>
      <c r="JBH1868" s="401"/>
      <c r="JBI1868" s="401"/>
      <c r="JBJ1868" s="401"/>
      <c r="JBK1868" s="401"/>
      <c r="JBL1868" s="401"/>
      <c r="JBM1868" s="401"/>
      <c r="JBN1868" s="401"/>
      <c r="JBO1868" s="401"/>
      <c r="JBP1868" s="401"/>
      <c r="JBQ1868" s="401"/>
      <c r="JBR1868" s="401"/>
      <c r="JBS1868" s="401"/>
      <c r="JBT1868" s="401"/>
      <c r="JBU1868" s="401"/>
      <c r="JBV1868" s="401"/>
      <c r="JBW1868" s="401"/>
      <c r="JBX1868" s="401"/>
      <c r="JBY1868" s="401"/>
      <c r="JBZ1868" s="401"/>
      <c r="JCA1868" s="401"/>
      <c r="JCB1868" s="401"/>
      <c r="JCC1868" s="401"/>
      <c r="JCD1868" s="401"/>
      <c r="JCE1868" s="401"/>
      <c r="JCF1868" s="401"/>
      <c r="JCG1868" s="401"/>
      <c r="JCH1868" s="401"/>
      <c r="JCI1868" s="401"/>
      <c r="JCJ1868" s="401"/>
      <c r="JCK1868" s="401"/>
      <c r="JCL1868" s="401"/>
      <c r="JCM1868" s="401"/>
      <c r="JCN1868" s="401"/>
      <c r="JCO1868" s="401"/>
      <c r="JCP1868" s="401"/>
      <c r="JCQ1868" s="401"/>
      <c r="JCR1868" s="401"/>
      <c r="JCS1868" s="401"/>
      <c r="JCT1868" s="401"/>
      <c r="JCU1868" s="401"/>
      <c r="JCV1868" s="401"/>
      <c r="JCW1868" s="401"/>
      <c r="JCX1868" s="401"/>
      <c r="JCY1868" s="401"/>
      <c r="JCZ1868" s="401"/>
      <c r="JDA1868" s="401"/>
      <c r="JDB1868" s="401"/>
      <c r="JDC1868" s="401"/>
      <c r="JDD1868" s="401"/>
      <c r="JDE1868" s="401"/>
      <c r="JDF1868" s="401"/>
      <c r="JDG1868" s="401"/>
      <c r="JDH1868" s="401"/>
      <c r="JDI1868" s="401"/>
      <c r="JDJ1868" s="401"/>
      <c r="JDK1868" s="401"/>
      <c r="JDL1868" s="401"/>
      <c r="JDM1868" s="401"/>
      <c r="JDN1868" s="401"/>
      <c r="JDO1868" s="401"/>
      <c r="JDP1868" s="401"/>
      <c r="JDQ1868" s="401"/>
      <c r="JDR1868" s="401"/>
      <c r="JDS1868" s="401"/>
      <c r="JDT1868" s="401"/>
      <c r="JDU1868" s="401"/>
      <c r="JDV1868" s="401"/>
      <c r="JDW1868" s="401"/>
      <c r="JDX1868" s="401"/>
      <c r="JDY1868" s="401"/>
      <c r="JDZ1868" s="401"/>
      <c r="JEA1868" s="401"/>
      <c r="JEB1868" s="401"/>
      <c r="JEC1868" s="401"/>
      <c r="JED1868" s="401"/>
      <c r="JEE1868" s="401"/>
      <c r="JEF1868" s="401"/>
      <c r="JEG1868" s="401"/>
      <c r="JEH1868" s="401"/>
      <c r="JEI1868" s="401"/>
      <c r="JEJ1868" s="401"/>
      <c r="JEK1868" s="401"/>
      <c r="JEL1868" s="401"/>
      <c r="JEM1868" s="401"/>
      <c r="JEN1868" s="401"/>
      <c r="JEO1868" s="401"/>
      <c r="JEP1868" s="401"/>
      <c r="JEQ1868" s="401"/>
      <c r="JER1868" s="401"/>
      <c r="JES1868" s="401"/>
      <c r="JET1868" s="401"/>
      <c r="JEU1868" s="401"/>
      <c r="JEV1868" s="401"/>
      <c r="JEW1868" s="401"/>
      <c r="JEX1868" s="401"/>
      <c r="JEY1868" s="401"/>
      <c r="JEZ1868" s="401"/>
      <c r="JFA1868" s="401"/>
      <c r="JFB1868" s="401"/>
      <c r="JFC1868" s="401"/>
      <c r="JFD1868" s="401"/>
      <c r="JFE1868" s="401"/>
      <c r="JFF1868" s="401"/>
      <c r="JFG1868" s="401"/>
      <c r="JFH1868" s="401"/>
      <c r="JFI1868" s="401"/>
      <c r="JFJ1868" s="401"/>
      <c r="JFK1868" s="401"/>
      <c r="JFL1868" s="401"/>
      <c r="JFM1868" s="401"/>
      <c r="JFN1868" s="401"/>
      <c r="JFO1868" s="401"/>
      <c r="JFP1868" s="401"/>
      <c r="JFQ1868" s="401"/>
      <c r="JFR1868" s="401"/>
      <c r="JFS1868" s="401"/>
      <c r="JFT1868" s="401"/>
      <c r="JFU1868" s="401"/>
      <c r="JFV1868" s="401"/>
      <c r="JFW1868" s="401"/>
      <c r="JFX1868" s="401"/>
      <c r="JFY1868" s="401"/>
      <c r="JFZ1868" s="401"/>
      <c r="JGA1868" s="401"/>
      <c r="JGB1868" s="401"/>
      <c r="JGC1868" s="401"/>
      <c r="JGD1868" s="401"/>
      <c r="JGE1868" s="401"/>
      <c r="JGF1868" s="401"/>
      <c r="JGG1868" s="401"/>
      <c r="JGH1868" s="401"/>
      <c r="JGI1868" s="401"/>
      <c r="JGJ1868" s="401"/>
      <c r="JGK1868" s="401"/>
      <c r="JGL1868" s="401"/>
      <c r="JGM1868" s="401"/>
      <c r="JGN1868" s="401"/>
      <c r="JGO1868" s="401"/>
      <c r="JGP1868" s="401"/>
      <c r="JGQ1868" s="401"/>
      <c r="JGR1868" s="401"/>
      <c r="JGS1868" s="401"/>
      <c r="JGT1868" s="401"/>
      <c r="JGU1868" s="401"/>
      <c r="JGV1868" s="401"/>
      <c r="JGW1868" s="401"/>
      <c r="JGX1868" s="401"/>
      <c r="JGY1868" s="401"/>
      <c r="JGZ1868" s="401"/>
      <c r="JHA1868" s="401"/>
      <c r="JHB1868" s="401"/>
      <c r="JHC1868" s="401"/>
      <c r="JHD1868" s="401"/>
      <c r="JHE1868" s="401"/>
      <c r="JHF1868" s="401"/>
      <c r="JHG1868" s="401"/>
      <c r="JHH1868" s="401"/>
      <c r="JHI1868" s="401"/>
      <c r="JHJ1868" s="401"/>
      <c r="JHK1868" s="401"/>
      <c r="JHL1868" s="401"/>
      <c r="JHM1868" s="401"/>
      <c r="JHN1868" s="401"/>
      <c r="JHO1868" s="401"/>
      <c r="JHP1868" s="401"/>
      <c r="JHQ1868" s="401"/>
      <c r="JHR1868" s="401"/>
      <c r="JHS1868" s="401"/>
      <c r="JHT1868" s="401"/>
      <c r="JHU1868" s="401"/>
      <c r="JHV1868" s="401"/>
      <c r="JHW1868" s="401"/>
      <c r="JHX1868" s="401"/>
      <c r="JHY1868" s="401"/>
      <c r="JHZ1868" s="401"/>
      <c r="JIA1868" s="401"/>
      <c r="JIB1868" s="401"/>
      <c r="JIC1868" s="401"/>
      <c r="JID1868" s="401"/>
      <c r="JIE1868" s="401"/>
      <c r="JIF1868" s="401"/>
      <c r="JIG1868" s="401"/>
      <c r="JIH1868" s="401"/>
      <c r="JII1868" s="401"/>
      <c r="JIJ1868" s="401"/>
      <c r="JIK1868" s="401"/>
      <c r="JIL1868" s="401"/>
      <c r="JIM1868" s="401"/>
      <c r="JIN1868" s="401"/>
      <c r="JIO1868" s="401"/>
      <c r="JIP1868" s="401"/>
      <c r="JIQ1868" s="401"/>
      <c r="JIR1868" s="401"/>
      <c r="JIS1868" s="401"/>
      <c r="JIT1868" s="401"/>
      <c r="JIU1868" s="401"/>
      <c r="JIV1868" s="401"/>
      <c r="JIW1868" s="401"/>
      <c r="JIX1868" s="401"/>
      <c r="JIY1868" s="401"/>
      <c r="JIZ1868" s="401"/>
      <c r="JJA1868" s="401"/>
      <c r="JJB1868" s="401"/>
      <c r="JJC1868" s="401"/>
      <c r="JJD1868" s="401"/>
      <c r="JJE1868" s="401"/>
      <c r="JJF1868" s="401"/>
      <c r="JJG1868" s="401"/>
      <c r="JJH1868" s="401"/>
      <c r="JJI1868" s="401"/>
      <c r="JJJ1868" s="401"/>
      <c r="JJK1868" s="401"/>
      <c r="JJL1868" s="401"/>
      <c r="JJM1868" s="401"/>
      <c r="JJN1868" s="401"/>
      <c r="JJO1868" s="401"/>
      <c r="JJP1868" s="401"/>
      <c r="JJQ1868" s="401"/>
      <c r="JJR1868" s="401"/>
      <c r="JJS1868" s="401"/>
      <c r="JJT1868" s="401"/>
      <c r="JJU1868" s="401"/>
      <c r="JJV1868" s="401"/>
      <c r="JJW1868" s="401"/>
      <c r="JJX1868" s="401"/>
      <c r="JJY1868" s="401"/>
      <c r="JJZ1868" s="401"/>
      <c r="JKA1868" s="401"/>
      <c r="JKB1868" s="401"/>
      <c r="JKC1868" s="401"/>
      <c r="JKD1868" s="401"/>
      <c r="JKE1868" s="401"/>
      <c r="JKF1868" s="401"/>
      <c r="JKG1868" s="401"/>
      <c r="JKH1868" s="401"/>
      <c r="JKI1868" s="401"/>
      <c r="JKJ1868" s="401"/>
      <c r="JKK1868" s="401"/>
      <c r="JKL1868" s="401"/>
      <c r="JKM1868" s="401"/>
      <c r="JKN1868" s="401"/>
      <c r="JKO1868" s="401"/>
      <c r="JKP1868" s="401"/>
      <c r="JKQ1868" s="401"/>
      <c r="JKR1868" s="401"/>
      <c r="JKS1868" s="401"/>
      <c r="JKT1868" s="401"/>
      <c r="JKU1868" s="401"/>
      <c r="JKV1868" s="401"/>
      <c r="JKW1868" s="401"/>
      <c r="JKX1868" s="401"/>
      <c r="JKY1868" s="401"/>
      <c r="JKZ1868" s="401"/>
      <c r="JLA1868" s="401"/>
      <c r="JLB1868" s="401"/>
      <c r="JLC1868" s="401"/>
      <c r="JLD1868" s="401"/>
      <c r="JLE1868" s="401"/>
      <c r="JLF1868" s="401"/>
      <c r="JLG1868" s="401"/>
      <c r="JLH1868" s="401"/>
      <c r="JLI1868" s="401"/>
      <c r="JLJ1868" s="401"/>
      <c r="JLK1868" s="401"/>
      <c r="JLL1868" s="401"/>
      <c r="JLM1868" s="401"/>
      <c r="JLN1868" s="401"/>
      <c r="JLO1868" s="401"/>
      <c r="JLP1868" s="401"/>
      <c r="JLQ1868" s="401"/>
      <c r="JLR1868" s="401"/>
      <c r="JLS1868" s="401"/>
      <c r="JLT1868" s="401"/>
      <c r="JLU1868" s="401"/>
      <c r="JLV1868" s="401"/>
      <c r="JLW1868" s="401"/>
      <c r="JLX1868" s="401"/>
      <c r="JLY1868" s="401"/>
      <c r="JLZ1868" s="401"/>
      <c r="JMA1868" s="401"/>
      <c r="JMB1868" s="401"/>
      <c r="JMC1868" s="401"/>
      <c r="JMD1868" s="401"/>
      <c r="JME1868" s="401"/>
      <c r="JMF1868" s="401"/>
      <c r="JMG1868" s="401"/>
      <c r="JMH1868" s="401"/>
      <c r="JMI1868" s="401"/>
      <c r="JMJ1868" s="401"/>
      <c r="JMK1868" s="401"/>
      <c r="JML1868" s="401"/>
      <c r="JMM1868" s="401"/>
      <c r="JMN1868" s="401"/>
      <c r="JMO1868" s="401"/>
      <c r="JMP1868" s="401"/>
      <c r="JMQ1868" s="401"/>
      <c r="JMR1868" s="401"/>
      <c r="JMS1868" s="401"/>
      <c r="JMT1868" s="401"/>
      <c r="JMU1868" s="401"/>
      <c r="JMV1868" s="401"/>
      <c r="JMW1868" s="401"/>
      <c r="JMX1868" s="401"/>
      <c r="JMY1868" s="401"/>
      <c r="JMZ1868" s="401"/>
      <c r="JNA1868" s="401"/>
      <c r="JNB1868" s="401"/>
      <c r="JNC1868" s="401"/>
      <c r="JND1868" s="401"/>
      <c r="JNE1868" s="401"/>
      <c r="JNF1868" s="401"/>
      <c r="JNG1868" s="401"/>
      <c r="JNH1868" s="401"/>
      <c r="JNI1868" s="401"/>
      <c r="JNJ1868" s="401"/>
      <c r="JNK1868" s="401"/>
      <c r="JNL1868" s="401"/>
      <c r="JNM1868" s="401"/>
      <c r="JNN1868" s="401"/>
      <c r="JNO1868" s="401"/>
      <c r="JNP1868" s="401"/>
      <c r="JNQ1868" s="401"/>
      <c r="JNR1868" s="401"/>
      <c r="JNS1868" s="401"/>
      <c r="JNT1868" s="401"/>
      <c r="JNU1868" s="401"/>
      <c r="JNV1868" s="401"/>
      <c r="JNW1868" s="401"/>
      <c r="JNX1868" s="401"/>
      <c r="JNY1868" s="401"/>
      <c r="JNZ1868" s="401"/>
      <c r="JOA1868" s="401"/>
      <c r="JOB1868" s="401"/>
      <c r="JOC1868" s="401"/>
      <c r="JOD1868" s="401"/>
      <c r="JOE1868" s="401"/>
      <c r="JOF1868" s="401"/>
      <c r="JOG1868" s="401"/>
      <c r="JOH1868" s="401"/>
      <c r="JOI1868" s="401"/>
      <c r="JOJ1868" s="401"/>
      <c r="JOK1868" s="401"/>
      <c r="JOL1868" s="401"/>
      <c r="JOM1868" s="401"/>
      <c r="JON1868" s="401"/>
      <c r="JOO1868" s="401"/>
      <c r="JOP1868" s="401"/>
      <c r="JOQ1868" s="401"/>
      <c r="JOR1868" s="401"/>
      <c r="JOS1868" s="401"/>
      <c r="JOT1868" s="401"/>
      <c r="JOU1868" s="401"/>
      <c r="JOV1868" s="401"/>
      <c r="JOW1868" s="401"/>
      <c r="JOX1868" s="401"/>
      <c r="JOY1868" s="401"/>
      <c r="JOZ1868" s="401"/>
      <c r="JPA1868" s="401"/>
      <c r="JPB1868" s="401"/>
      <c r="JPC1868" s="401"/>
      <c r="JPD1868" s="401"/>
      <c r="JPE1868" s="401"/>
      <c r="JPF1868" s="401"/>
      <c r="JPG1868" s="401"/>
      <c r="JPH1868" s="401"/>
      <c r="JPI1868" s="401"/>
      <c r="JPJ1868" s="401"/>
      <c r="JPK1868" s="401"/>
      <c r="JPL1868" s="401"/>
      <c r="JPM1868" s="401"/>
      <c r="JPN1868" s="401"/>
      <c r="JPO1868" s="401"/>
      <c r="JPP1868" s="401"/>
      <c r="JPQ1868" s="401"/>
      <c r="JPR1868" s="401"/>
      <c r="JPS1868" s="401"/>
      <c r="JPT1868" s="401"/>
      <c r="JPU1868" s="401"/>
      <c r="JPV1868" s="401"/>
      <c r="JPW1868" s="401"/>
      <c r="JPX1868" s="401"/>
      <c r="JPY1868" s="401"/>
      <c r="JPZ1868" s="401"/>
      <c r="JQA1868" s="401"/>
      <c r="JQB1868" s="401"/>
      <c r="JQC1868" s="401"/>
      <c r="JQD1868" s="401"/>
      <c r="JQE1868" s="401"/>
      <c r="JQF1868" s="401"/>
      <c r="JQG1868" s="401"/>
      <c r="JQH1868" s="401"/>
      <c r="JQI1868" s="401"/>
      <c r="JQJ1868" s="401"/>
      <c r="JQK1868" s="401"/>
      <c r="JQL1868" s="401"/>
      <c r="JQM1868" s="401"/>
      <c r="JQN1868" s="401"/>
      <c r="JQO1868" s="401"/>
      <c r="JQP1868" s="401"/>
      <c r="JQQ1868" s="401"/>
      <c r="JQR1868" s="401"/>
      <c r="JQS1868" s="401"/>
      <c r="JQT1868" s="401"/>
      <c r="JQU1868" s="401"/>
      <c r="JQV1868" s="401"/>
      <c r="JQW1868" s="401"/>
      <c r="JQX1868" s="401"/>
      <c r="JQY1868" s="401"/>
      <c r="JQZ1868" s="401"/>
      <c r="JRA1868" s="401"/>
      <c r="JRB1868" s="401"/>
      <c r="JRC1868" s="401"/>
      <c r="JRD1868" s="401"/>
      <c r="JRE1868" s="401"/>
      <c r="JRF1868" s="401"/>
      <c r="JRG1868" s="401"/>
      <c r="JRH1868" s="401"/>
      <c r="JRI1868" s="401"/>
      <c r="JRJ1868" s="401"/>
      <c r="JRK1868" s="401"/>
      <c r="JRL1868" s="401"/>
      <c r="JRM1868" s="401"/>
      <c r="JRN1868" s="401"/>
      <c r="JRO1868" s="401"/>
      <c r="JRP1868" s="401"/>
      <c r="JRQ1868" s="401"/>
      <c r="JRR1868" s="401"/>
      <c r="JRS1868" s="401"/>
      <c r="JRT1868" s="401"/>
      <c r="JRU1868" s="401"/>
      <c r="JRV1868" s="401"/>
      <c r="JRW1868" s="401"/>
      <c r="JRX1868" s="401"/>
      <c r="JRY1868" s="401"/>
      <c r="JRZ1868" s="401"/>
      <c r="JSA1868" s="401"/>
      <c r="JSB1868" s="401"/>
      <c r="JSC1868" s="401"/>
      <c r="JSD1868" s="401"/>
      <c r="JSE1868" s="401"/>
      <c r="JSF1868" s="401"/>
      <c r="JSG1868" s="401"/>
      <c r="JSH1868" s="401"/>
      <c r="JSI1868" s="401"/>
      <c r="JSJ1868" s="401"/>
      <c r="JSK1868" s="401"/>
      <c r="JSL1868" s="401"/>
      <c r="JSM1868" s="401"/>
      <c r="JSN1868" s="401"/>
      <c r="JSO1868" s="401"/>
      <c r="JSP1868" s="401"/>
      <c r="JSQ1868" s="401"/>
      <c r="JSR1868" s="401"/>
      <c r="JSS1868" s="401"/>
      <c r="JST1868" s="401"/>
      <c r="JSU1868" s="401"/>
      <c r="JSV1868" s="401"/>
      <c r="JSW1868" s="401"/>
      <c r="JSX1868" s="401"/>
      <c r="JSY1868" s="401"/>
      <c r="JSZ1868" s="401"/>
      <c r="JTA1868" s="401"/>
      <c r="JTB1868" s="401"/>
      <c r="JTC1868" s="401"/>
      <c r="JTD1868" s="401"/>
      <c r="JTE1868" s="401"/>
      <c r="JTF1868" s="401"/>
      <c r="JTG1868" s="401"/>
      <c r="JTH1868" s="401"/>
      <c r="JTI1868" s="401"/>
      <c r="JTJ1868" s="401"/>
      <c r="JTK1868" s="401"/>
      <c r="JTL1868" s="401"/>
      <c r="JTM1868" s="401"/>
      <c r="JTN1868" s="401"/>
      <c r="JTO1868" s="401"/>
      <c r="JTP1868" s="401"/>
      <c r="JTQ1868" s="401"/>
      <c r="JTR1868" s="401"/>
      <c r="JTS1868" s="401"/>
      <c r="JTT1868" s="401"/>
      <c r="JTU1868" s="401"/>
      <c r="JTV1868" s="401"/>
      <c r="JTW1868" s="401"/>
      <c r="JTX1868" s="401"/>
      <c r="JTY1868" s="401"/>
      <c r="JTZ1868" s="401"/>
      <c r="JUA1868" s="401"/>
      <c r="JUB1868" s="401"/>
      <c r="JUC1868" s="401"/>
      <c r="JUD1868" s="401"/>
      <c r="JUE1868" s="401"/>
      <c r="JUF1868" s="401"/>
      <c r="JUG1868" s="401"/>
      <c r="JUH1868" s="401"/>
      <c r="JUI1868" s="401"/>
      <c r="JUJ1868" s="401"/>
      <c r="JUK1868" s="401"/>
      <c r="JUL1868" s="401"/>
      <c r="JUM1868" s="401"/>
      <c r="JUN1868" s="401"/>
      <c r="JUO1868" s="401"/>
      <c r="JUP1868" s="401"/>
      <c r="JUQ1868" s="401"/>
      <c r="JUR1868" s="401"/>
      <c r="JUS1868" s="401"/>
      <c r="JUT1868" s="401"/>
      <c r="JUU1868" s="401"/>
      <c r="JUV1868" s="401"/>
      <c r="JUW1868" s="401"/>
      <c r="JUX1868" s="401"/>
      <c r="JUY1868" s="401"/>
      <c r="JUZ1868" s="401"/>
      <c r="JVA1868" s="401"/>
      <c r="JVB1868" s="401"/>
      <c r="JVC1868" s="401"/>
      <c r="JVD1868" s="401"/>
      <c r="JVE1868" s="401"/>
      <c r="JVF1868" s="401"/>
      <c r="JVG1868" s="401"/>
      <c r="JVH1868" s="401"/>
      <c r="JVI1868" s="401"/>
      <c r="JVJ1868" s="401"/>
      <c r="JVK1868" s="401"/>
      <c r="JVL1868" s="401"/>
      <c r="JVM1868" s="401"/>
      <c r="JVN1868" s="401"/>
      <c r="JVO1868" s="401"/>
      <c r="JVP1868" s="401"/>
      <c r="JVQ1868" s="401"/>
      <c r="JVR1868" s="401"/>
      <c r="JVS1868" s="401"/>
      <c r="JVT1868" s="401"/>
      <c r="JVU1868" s="401"/>
      <c r="JVV1868" s="401"/>
      <c r="JVW1868" s="401"/>
      <c r="JVX1868" s="401"/>
      <c r="JVY1868" s="401"/>
      <c r="JVZ1868" s="401"/>
      <c r="JWA1868" s="401"/>
      <c r="JWB1868" s="401"/>
      <c r="JWC1868" s="401"/>
      <c r="JWD1868" s="401"/>
      <c r="JWE1868" s="401"/>
      <c r="JWF1868" s="401"/>
      <c r="JWG1868" s="401"/>
      <c r="JWH1868" s="401"/>
      <c r="JWI1868" s="401"/>
      <c r="JWJ1868" s="401"/>
      <c r="JWK1868" s="401"/>
      <c r="JWL1868" s="401"/>
      <c r="JWM1868" s="401"/>
      <c r="JWN1868" s="401"/>
      <c r="JWO1868" s="401"/>
      <c r="JWP1868" s="401"/>
      <c r="JWQ1868" s="401"/>
      <c r="JWR1868" s="401"/>
      <c r="JWS1868" s="401"/>
      <c r="JWT1868" s="401"/>
      <c r="JWU1868" s="401"/>
      <c r="JWV1868" s="401"/>
      <c r="JWW1868" s="401"/>
      <c r="JWX1868" s="401"/>
      <c r="JWY1868" s="401"/>
      <c r="JWZ1868" s="401"/>
      <c r="JXA1868" s="401"/>
      <c r="JXB1868" s="401"/>
      <c r="JXC1868" s="401"/>
      <c r="JXD1868" s="401"/>
      <c r="JXE1868" s="401"/>
      <c r="JXF1868" s="401"/>
      <c r="JXG1868" s="401"/>
      <c r="JXH1868" s="401"/>
      <c r="JXI1868" s="401"/>
      <c r="JXJ1868" s="401"/>
      <c r="JXK1868" s="401"/>
      <c r="JXL1868" s="401"/>
      <c r="JXM1868" s="401"/>
      <c r="JXN1868" s="401"/>
      <c r="JXO1868" s="401"/>
      <c r="JXP1868" s="401"/>
      <c r="JXQ1868" s="401"/>
      <c r="JXR1868" s="401"/>
      <c r="JXS1868" s="401"/>
      <c r="JXT1868" s="401"/>
      <c r="JXU1868" s="401"/>
      <c r="JXV1868" s="401"/>
      <c r="JXW1868" s="401"/>
      <c r="JXX1868" s="401"/>
      <c r="JXY1868" s="401"/>
      <c r="JXZ1868" s="401"/>
      <c r="JYA1868" s="401"/>
      <c r="JYB1868" s="401"/>
      <c r="JYC1868" s="401"/>
      <c r="JYD1868" s="401"/>
      <c r="JYE1868" s="401"/>
      <c r="JYF1868" s="401"/>
      <c r="JYG1868" s="401"/>
      <c r="JYH1868" s="401"/>
      <c r="JYI1868" s="401"/>
      <c r="JYJ1868" s="401"/>
      <c r="JYK1868" s="401"/>
      <c r="JYL1868" s="401"/>
      <c r="JYM1868" s="401"/>
      <c r="JYN1868" s="401"/>
      <c r="JYO1868" s="401"/>
      <c r="JYP1868" s="401"/>
      <c r="JYQ1868" s="401"/>
      <c r="JYR1868" s="401"/>
      <c r="JYS1868" s="401"/>
      <c r="JYT1868" s="401"/>
      <c r="JYU1868" s="401"/>
      <c r="JYV1868" s="401"/>
      <c r="JYW1868" s="401"/>
      <c r="JYX1868" s="401"/>
      <c r="JYY1868" s="401"/>
      <c r="JYZ1868" s="401"/>
      <c r="JZA1868" s="401"/>
      <c r="JZB1868" s="401"/>
      <c r="JZC1868" s="401"/>
      <c r="JZD1868" s="401"/>
      <c r="JZE1868" s="401"/>
      <c r="JZF1868" s="401"/>
      <c r="JZG1868" s="401"/>
      <c r="JZH1868" s="401"/>
      <c r="JZI1868" s="401"/>
      <c r="JZJ1868" s="401"/>
      <c r="JZK1868" s="401"/>
      <c r="JZL1868" s="401"/>
      <c r="JZM1868" s="401"/>
      <c r="JZN1868" s="401"/>
      <c r="JZO1868" s="401"/>
      <c r="JZP1868" s="401"/>
      <c r="JZQ1868" s="401"/>
      <c r="JZR1868" s="401"/>
      <c r="JZS1868" s="401"/>
      <c r="JZT1868" s="401"/>
      <c r="JZU1868" s="401"/>
      <c r="JZV1868" s="401"/>
      <c r="JZW1868" s="401"/>
      <c r="JZX1868" s="401"/>
      <c r="JZY1868" s="401"/>
      <c r="JZZ1868" s="401"/>
      <c r="KAA1868" s="401"/>
      <c r="KAB1868" s="401"/>
      <c r="KAC1868" s="401"/>
      <c r="KAD1868" s="401"/>
      <c r="KAE1868" s="401"/>
      <c r="KAF1868" s="401"/>
      <c r="KAG1868" s="401"/>
      <c r="KAH1868" s="401"/>
      <c r="KAI1868" s="401"/>
      <c r="KAJ1868" s="401"/>
      <c r="KAK1868" s="401"/>
      <c r="KAL1868" s="401"/>
      <c r="KAM1868" s="401"/>
      <c r="KAN1868" s="401"/>
      <c r="KAO1868" s="401"/>
      <c r="KAP1868" s="401"/>
      <c r="KAQ1868" s="401"/>
      <c r="KAR1868" s="401"/>
      <c r="KAS1868" s="401"/>
      <c r="KAT1868" s="401"/>
      <c r="KAU1868" s="401"/>
      <c r="KAV1868" s="401"/>
      <c r="KAW1868" s="401"/>
      <c r="KAX1868" s="401"/>
      <c r="KAY1868" s="401"/>
      <c r="KAZ1868" s="401"/>
      <c r="KBA1868" s="401"/>
      <c r="KBB1868" s="401"/>
      <c r="KBC1868" s="401"/>
      <c r="KBD1868" s="401"/>
      <c r="KBE1868" s="401"/>
      <c r="KBF1868" s="401"/>
      <c r="KBG1868" s="401"/>
      <c r="KBH1868" s="401"/>
      <c r="KBI1868" s="401"/>
      <c r="KBJ1868" s="401"/>
      <c r="KBK1868" s="401"/>
      <c r="KBL1868" s="401"/>
      <c r="KBM1868" s="401"/>
      <c r="KBN1868" s="401"/>
      <c r="KBO1868" s="401"/>
      <c r="KBP1868" s="401"/>
      <c r="KBQ1868" s="401"/>
      <c r="KBR1868" s="401"/>
      <c r="KBS1868" s="401"/>
      <c r="KBT1868" s="401"/>
      <c r="KBU1868" s="401"/>
      <c r="KBV1868" s="401"/>
      <c r="KBW1868" s="401"/>
      <c r="KBX1868" s="401"/>
      <c r="KBY1868" s="401"/>
      <c r="KBZ1868" s="401"/>
      <c r="KCA1868" s="401"/>
      <c r="KCB1868" s="401"/>
      <c r="KCC1868" s="401"/>
      <c r="KCD1868" s="401"/>
      <c r="KCE1868" s="401"/>
      <c r="KCF1868" s="401"/>
      <c r="KCG1868" s="401"/>
      <c r="KCH1868" s="401"/>
      <c r="KCI1868" s="401"/>
      <c r="KCJ1868" s="401"/>
      <c r="KCK1868" s="401"/>
      <c r="KCL1868" s="401"/>
      <c r="KCM1868" s="401"/>
      <c r="KCN1868" s="401"/>
      <c r="KCO1868" s="401"/>
      <c r="KCP1868" s="401"/>
      <c r="KCQ1868" s="401"/>
      <c r="KCR1868" s="401"/>
      <c r="KCS1868" s="401"/>
      <c r="KCT1868" s="401"/>
      <c r="KCU1868" s="401"/>
      <c r="KCV1868" s="401"/>
      <c r="KCW1868" s="401"/>
      <c r="KCX1868" s="401"/>
      <c r="KCY1868" s="401"/>
      <c r="KCZ1868" s="401"/>
      <c r="KDA1868" s="401"/>
      <c r="KDB1868" s="401"/>
      <c r="KDC1868" s="401"/>
      <c r="KDD1868" s="401"/>
      <c r="KDE1868" s="401"/>
      <c r="KDF1868" s="401"/>
      <c r="KDG1868" s="401"/>
      <c r="KDH1868" s="401"/>
      <c r="KDI1868" s="401"/>
      <c r="KDJ1868" s="401"/>
      <c r="KDK1868" s="401"/>
      <c r="KDL1868" s="401"/>
      <c r="KDM1868" s="401"/>
      <c r="KDN1868" s="401"/>
      <c r="KDO1868" s="401"/>
      <c r="KDP1868" s="401"/>
      <c r="KDQ1868" s="401"/>
      <c r="KDR1868" s="401"/>
      <c r="KDS1868" s="401"/>
      <c r="KDT1868" s="401"/>
      <c r="KDU1868" s="401"/>
      <c r="KDV1868" s="401"/>
      <c r="KDW1868" s="401"/>
      <c r="KDX1868" s="401"/>
      <c r="KDY1868" s="401"/>
      <c r="KDZ1868" s="401"/>
      <c r="KEA1868" s="401"/>
      <c r="KEB1868" s="401"/>
      <c r="KEC1868" s="401"/>
      <c r="KED1868" s="401"/>
      <c r="KEE1868" s="401"/>
      <c r="KEF1868" s="401"/>
      <c r="KEG1868" s="401"/>
      <c r="KEH1868" s="401"/>
      <c r="KEI1868" s="401"/>
      <c r="KEJ1868" s="401"/>
      <c r="KEK1868" s="401"/>
      <c r="KEL1868" s="401"/>
      <c r="KEM1868" s="401"/>
      <c r="KEN1868" s="401"/>
      <c r="KEO1868" s="401"/>
      <c r="KEP1868" s="401"/>
      <c r="KEQ1868" s="401"/>
      <c r="KER1868" s="401"/>
      <c r="KES1868" s="401"/>
      <c r="KET1868" s="401"/>
      <c r="KEU1868" s="401"/>
      <c r="KEV1868" s="401"/>
      <c r="KEW1868" s="401"/>
      <c r="KEX1868" s="401"/>
      <c r="KEY1868" s="401"/>
      <c r="KEZ1868" s="401"/>
      <c r="KFA1868" s="401"/>
      <c r="KFB1868" s="401"/>
      <c r="KFC1868" s="401"/>
      <c r="KFD1868" s="401"/>
      <c r="KFE1868" s="401"/>
      <c r="KFF1868" s="401"/>
      <c r="KFG1868" s="401"/>
      <c r="KFH1868" s="401"/>
      <c r="KFI1868" s="401"/>
      <c r="KFJ1868" s="401"/>
      <c r="KFK1868" s="401"/>
      <c r="KFL1868" s="401"/>
      <c r="KFM1868" s="401"/>
      <c r="KFN1868" s="401"/>
      <c r="KFO1868" s="401"/>
      <c r="KFP1868" s="401"/>
      <c r="KFQ1868" s="401"/>
      <c r="KFR1868" s="401"/>
      <c r="KFS1868" s="401"/>
      <c r="KFT1868" s="401"/>
      <c r="KFU1868" s="401"/>
      <c r="KFV1868" s="401"/>
      <c r="KFW1868" s="401"/>
      <c r="KFX1868" s="401"/>
      <c r="KFY1868" s="401"/>
      <c r="KFZ1868" s="401"/>
      <c r="KGA1868" s="401"/>
      <c r="KGB1868" s="401"/>
      <c r="KGC1868" s="401"/>
      <c r="KGD1868" s="401"/>
      <c r="KGE1868" s="401"/>
      <c r="KGF1868" s="401"/>
      <c r="KGG1868" s="401"/>
      <c r="KGH1868" s="401"/>
      <c r="KGI1868" s="401"/>
      <c r="KGJ1868" s="401"/>
      <c r="KGK1868" s="401"/>
      <c r="KGL1868" s="401"/>
      <c r="KGM1868" s="401"/>
      <c r="KGN1868" s="401"/>
      <c r="KGO1868" s="401"/>
      <c r="KGP1868" s="401"/>
      <c r="KGQ1868" s="401"/>
      <c r="KGR1868" s="401"/>
      <c r="KGS1868" s="401"/>
      <c r="KGT1868" s="401"/>
      <c r="KGU1868" s="401"/>
      <c r="KGV1868" s="401"/>
      <c r="KGW1868" s="401"/>
      <c r="KGX1868" s="401"/>
      <c r="KGY1868" s="401"/>
      <c r="KGZ1868" s="401"/>
      <c r="KHA1868" s="401"/>
      <c r="KHB1868" s="401"/>
      <c r="KHC1868" s="401"/>
      <c r="KHD1868" s="401"/>
      <c r="KHE1868" s="401"/>
      <c r="KHF1868" s="401"/>
      <c r="KHG1868" s="401"/>
      <c r="KHH1868" s="401"/>
      <c r="KHI1868" s="401"/>
      <c r="KHJ1868" s="401"/>
      <c r="KHK1868" s="401"/>
      <c r="KHL1868" s="401"/>
      <c r="KHM1868" s="401"/>
      <c r="KHN1868" s="401"/>
      <c r="KHO1868" s="401"/>
      <c r="KHP1868" s="401"/>
      <c r="KHQ1868" s="401"/>
      <c r="KHR1868" s="401"/>
      <c r="KHS1868" s="401"/>
      <c r="KHT1868" s="401"/>
      <c r="KHU1868" s="401"/>
      <c r="KHV1868" s="401"/>
      <c r="KHW1868" s="401"/>
      <c r="KHX1868" s="401"/>
      <c r="KHY1868" s="401"/>
      <c r="KHZ1868" s="401"/>
      <c r="KIA1868" s="401"/>
      <c r="KIB1868" s="401"/>
      <c r="KIC1868" s="401"/>
      <c r="KID1868" s="401"/>
      <c r="KIE1868" s="401"/>
      <c r="KIF1868" s="401"/>
      <c r="KIG1868" s="401"/>
      <c r="KIH1868" s="401"/>
      <c r="KII1868" s="401"/>
      <c r="KIJ1868" s="401"/>
      <c r="KIK1868" s="401"/>
      <c r="KIL1868" s="401"/>
      <c r="KIM1868" s="401"/>
      <c r="KIN1868" s="401"/>
      <c r="KIO1868" s="401"/>
      <c r="KIP1868" s="401"/>
      <c r="KIQ1868" s="401"/>
      <c r="KIR1868" s="401"/>
      <c r="KIS1868" s="401"/>
      <c r="KIT1868" s="401"/>
      <c r="KIU1868" s="401"/>
      <c r="KIV1868" s="401"/>
      <c r="KIW1868" s="401"/>
      <c r="KIX1868" s="401"/>
      <c r="KIY1868" s="401"/>
      <c r="KIZ1868" s="401"/>
      <c r="KJA1868" s="401"/>
      <c r="KJB1868" s="401"/>
      <c r="KJC1868" s="401"/>
      <c r="KJD1868" s="401"/>
      <c r="KJE1868" s="401"/>
      <c r="KJF1868" s="401"/>
      <c r="KJG1868" s="401"/>
      <c r="KJH1868" s="401"/>
      <c r="KJI1868" s="401"/>
      <c r="KJJ1868" s="401"/>
      <c r="KJK1868" s="401"/>
      <c r="KJL1868" s="401"/>
      <c r="KJM1868" s="401"/>
      <c r="KJN1868" s="401"/>
      <c r="KJO1868" s="401"/>
      <c r="KJP1868" s="401"/>
      <c r="KJQ1868" s="401"/>
      <c r="KJR1868" s="401"/>
      <c r="KJS1868" s="401"/>
      <c r="KJT1868" s="401"/>
      <c r="KJU1868" s="401"/>
      <c r="KJV1868" s="401"/>
      <c r="KJW1868" s="401"/>
      <c r="KJX1868" s="401"/>
      <c r="KJY1868" s="401"/>
      <c r="KJZ1868" s="401"/>
      <c r="KKA1868" s="401"/>
      <c r="KKB1868" s="401"/>
      <c r="KKC1868" s="401"/>
      <c r="KKD1868" s="401"/>
      <c r="KKE1868" s="401"/>
      <c r="KKF1868" s="401"/>
      <c r="KKG1868" s="401"/>
      <c r="KKH1868" s="401"/>
      <c r="KKI1868" s="401"/>
      <c r="KKJ1868" s="401"/>
      <c r="KKK1868" s="401"/>
      <c r="KKL1868" s="401"/>
      <c r="KKM1868" s="401"/>
      <c r="KKN1868" s="401"/>
      <c r="KKO1868" s="401"/>
      <c r="KKP1868" s="401"/>
      <c r="KKQ1868" s="401"/>
      <c r="KKR1868" s="401"/>
      <c r="KKS1868" s="401"/>
      <c r="KKT1868" s="401"/>
      <c r="KKU1868" s="401"/>
      <c r="KKV1868" s="401"/>
      <c r="KKW1868" s="401"/>
      <c r="KKX1868" s="401"/>
      <c r="KKY1868" s="401"/>
      <c r="KKZ1868" s="401"/>
      <c r="KLA1868" s="401"/>
      <c r="KLB1868" s="401"/>
      <c r="KLC1868" s="401"/>
      <c r="KLD1868" s="401"/>
      <c r="KLE1868" s="401"/>
      <c r="KLF1868" s="401"/>
      <c r="KLG1868" s="401"/>
      <c r="KLH1868" s="401"/>
      <c r="KLI1868" s="401"/>
      <c r="KLJ1868" s="401"/>
      <c r="KLK1868" s="401"/>
      <c r="KLL1868" s="401"/>
      <c r="KLM1868" s="401"/>
      <c r="KLN1868" s="401"/>
      <c r="KLO1868" s="401"/>
      <c r="KLP1868" s="401"/>
      <c r="KLQ1868" s="401"/>
      <c r="KLR1868" s="401"/>
      <c r="KLS1868" s="401"/>
      <c r="KLT1868" s="401"/>
      <c r="KLU1868" s="401"/>
      <c r="KLV1868" s="401"/>
      <c r="KLW1868" s="401"/>
      <c r="KLX1868" s="401"/>
      <c r="KLY1868" s="401"/>
      <c r="KLZ1868" s="401"/>
      <c r="KMA1868" s="401"/>
      <c r="KMB1868" s="401"/>
      <c r="KMC1868" s="401"/>
      <c r="KMD1868" s="401"/>
      <c r="KME1868" s="401"/>
      <c r="KMF1868" s="401"/>
      <c r="KMG1868" s="401"/>
      <c r="KMH1868" s="401"/>
      <c r="KMI1868" s="401"/>
      <c r="KMJ1868" s="401"/>
      <c r="KMK1868" s="401"/>
      <c r="KML1868" s="401"/>
      <c r="KMM1868" s="401"/>
      <c r="KMN1868" s="401"/>
      <c r="KMO1868" s="401"/>
      <c r="KMP1868" s="401"/>
      <c r="KMQ1868" s="401"/>
      <c r="KMR1868" s="401"/>
      <c r="KMS1868" s="401"/>
      <c r="KMT1868" s="401"/>
      <c r="KMU1868" s="401"/>
      <c r="KMV1868" s="401"/>
      <c r="KMW1868" s="401"/>
      <c r="KMX1868" s="401"/>
      <c r="KMY1868" s="401"/>
      <c r="KMZ1868" s="401"/>
      <c r="KNA1868" s="401"/>
      <c r="KNB1868" s="401"/>
      <c r="KNC1868" s="401"/>
      <c r="KND1868" s="401"/>
      <c r="KNE1868" s="401"/>
      <c r="KNF1868" s="401"/>
      <c r="KNG1868" s="401"/>
      <c r="KNH1868" s="401"/>
      <c r="KNI1868" s="401"/>
      <c r="KNJ1868" s="401"/>
      <c r="KNK1868" s="401"/>
      <c r="KNL1868" s="401"/>
      <c r="KNM1868" s="401"/>
      <c r="KNN1868" s="401"/>
      <c r="KNO1868" s="401"/>
      <c r="KNP1868" s="401"/>
      <c r="KNQ1868" s="401"/>
      <c r="KNR1868" s="401"/>
      <c r="KNS1868" s="401"/>
      <c r="KNT1868" s="401"/>
      <c r="KNU1868" s="401"/>
      <c r="KNV1868" s="401"/>
      <c r="KNW1868" s="401"/>
      <c r="KNX1868" s="401"/>
      <c r="KNY1868" s="401"/>
      <c r="KNZ1868" s="401"/>
      <c r="KOA1868" s="401"/>
      <c r="KOB1868" s="401"/>
      <c r="KOC1868" s="401"/>
      <c r="KOD1868" s="401"/>
      <c r="KOE1868" s="401"/>
      <c r="KOF1868" s="401"/>
      <c r="KOG1868" s="401"/>
      <c r="KOH1868" s="401"/>
      <c r="KOI1868" s="401"/>
      <c r="KOJ1868" s="401"/>
      <c r="KOK1868" s="401"/>
      <c r="KOL1868" s="401"/>
      <c r="KOM1868" s="401"/>
      <c r="KON1868" s="401"/>
      <c r="KOO1868" s="401"/>
      <c r="KOP1868" s="401"/>
      <c r="KOQ1868" s="401"/>
      <c r="KOR1868" s="401"/>
      <c r="KOS1868" s="401"/>
      <c r="KOT1868" s="401"/>
      <c r="KOU1868" s="401"/>
      <c r="KOV1868" s="401"/>
      <c r="KOW1868" s="401"/>
      <c r="KOX1868" s="401"/>
      <c r="KOY1868" s="401"/>
      <c r="KOZ1868" s="401"/>
      <c r="KPA1868" s="401"/>
      <c r="KPB1868" s="401"/>
      <c r="KPC1868" s="401"/>
      <c r="KPD1868" s="401"/>
      <c r="KPE1868" s="401"/>
      <c r="KPF1868" s="401"/>
      <c r="KPG1868" s="401"/>
      <c r="KPH1868" s="401"/>
      <c r="KPI1868" s="401"/>
      <c r="KPJ1868" s="401"/>
      <c r="KPK1868" s="401"/>
      <c r="KPL1868" s="401"/>
      <c r="KPM1868" s="401"/>
      <c r="KPN1868" s="401"/>
      <c r="KPO1868" s="401"/>
      <c r="KPP1868" s="401"/>
      <c r="KPQ1868" s="401"/>
      <c r="KPR1868" s="401"/>
      <c r="KPS1868" s="401"/>
      <c r="KPT1868" s="401"/>
      <c r="KPU1868" s="401"/>
      <c r="KPV1868" s="401"/>
      <c r="KPW1868" s="401"/>
      <c r="KPX1868" s="401"/>
      <c r="KPY1868" s="401"/>
      <c r="KPZ1868" s="401"/>
      <c r="KQA1868" s="401"/>
      <c r="KQB1868" s="401"/>
      <c r="KQC1868" s="401"/>
      <c r="KQD1868" s="401"/>
      <c r="KQE1868" s="401"/>
      <c r="KQF1868" s="401"/>
      <c r="KQG1868" s="401"/>
      <c r="KQH1868" s="401"/>
      <c r="KQI1868" s="401"/>
      <c r="KQJ1868" s="401"/>
      <c r="KQK1868" s="401"/>
      <c r="KQL1868" s="401"/>
      <c r="KQM1868" s="401"/>
      <c r="KQN1868" s="401"/>
      <c r="KQO1868" s="401"/>
      <c r="KQP1868" s="401"/>
      <c r="KQQ1868" s="401"/>
      <c r="KQR1868" s="401"/>
      <c r="KQS1868" s="401"/>
      <c r="KQT1868" s="401"/>
      <c r="KQU1868" s="401"/>
      <c r="KQV1868" s="401"/>
      <c r="KQW1868" s="401"/>
      <c r="KQX1868" s="401"/>
      <c r="KQY1868" s="401"/>
      <c r="KQZ1868" s="401"/>
      <c r="KRA1868" s="401"/>
      <c r="KRB1868" s="401"/>
      <c r="KRC1868" s="401"/>
      <c r="KRD1868" s="401"/>
      <c r="KRE1868" s="401"/>
      <c r="KRF1868" s="401"/>
      <c r="KRG1868" s="401"/>
      <c r="KRH1868" s="401"/>
      <c r="KRI1868" s="401"/>
      <c r="KRJ1868" s="401"/>
      <c r="KRK1868" s="401"/>
      <c r="KRL1868" s="401"/>
      <c r="KRM1868" s="401"/>
      <c r="KRN1868" s="401"/>
      <c r="KRO1868" s="401"/>
      <c r="KRP1868" s="401"/>
      <c r="KRQ1868" s="401"/>
      <c r="KRR1868" s="401"/>
      <c r="KRS1868" s="401"/>
      <c r="KRT1868" s="401"/>
      <c r="KRU1868" s="401"/>
      <c r="KRV1868" s="401"/>
      <c r="KRW1868" s="401"/>
      <c r="KRX1868" s="401"/>
      <c r="KRY1868" s="401"/>
      <c r="KRZ1868" s="401"/>
      <c r="KSA1868" s="401"/>
      <c r="KSB1868" s="401"/>
      <c r="KSC1868" s="401"/>
      <c r="KSD1868" s="401"/>
      <c r="KSE1868" s="401"/>
      <c r="KSF1868" s="401"/>
      <c r="KSG1868" s="401"/>
      <c r="KSH1868" s="401"/>
      <c r="KSI1868" s="401"/>
      <c r="KSJ1868" s="401"/>
      <c r="KSK1868" s="401"/>
      <c r="KSL1868" s="401"/>
      <c r="KSM1868" s="401"/>
      <c r="KSN1868" s="401"/>
      <c r="KSO1868" s="401"/>
      <c r="KSP1868" s="401"/>
      <c r="KSQ1868" s="401"/>
      <c r="KSR1868" s="401"/>
      <c r="KSS1868" s="401"/>
      <c r="KST1868" s="401"/>
      <c r="KSU1868" s="401"/>
      <c r="KSV1868" s="401"/>
      <c r="KSW1868" s="401"/>
      <c r="KSX1868" s="401"/>
      <c r="KSY1868" s="401"/>
      <c r="KSZ1868" s="401"/>
      <c r="KTA1868" s="401"/>
      <c r="KTB1868" s="401"/>
      <c r="KTC1868" s="401"/>
      <c r="KTD1868" s="401"/>
      <c r="KTE1868" s="401"/>
      <c r="KTF1868" s="401"/>
      <c r="KTG1868" s="401"/>
      <c r="KTH1868" s="401"/>
      <c r="KTI1868" s="401"/>
      <c r="KTJ1868" s="401"/>
      <c r="KTK1868" s="401"/>
      <c r="KTL1868" s="401"/>
      <c r="KTM1868" s="401"/>
      <c r="KTN1868" s="401"/>
      <c r="KTO1868" s="401"/>
      <c r="KTP1868" s="401"/>
      <c r="KTQ1868" s="401"/>
      <c r="KTR1868" s="401"/>
      <c r="KTS1868" s="401"/>
      <c r="KTT1868" s="401"/>
      <c r="KTU1868" s="401"/>
      <c r="KTV1868" s="401"/>
      <c r="KTW1868" s="401"/>
      <c r="KTX1868" s="401"/>
      <c r="KTY1868" s="401"/>
      <c r="KTZ1868" s="401"/>
      <c r="KUA1868" s="401"/>
      <c r="KUB1868" s="401"/>
      <c r="KUC1868" s="401"/>
      <c r="KUD1868" s="401"/>
      <c r="KUE1868" s="401"/>
      <c r="KUF1868" s="401"/>
      <c r="KUG1868" s="401"/>
      <c r="KUH1868" s="401"/>
      <c r="KUI1868" s="401"/>
      <c r="KUJ1868" s="401"/>
      <c r="KUK1868" s="401"/>
      <c r="KUL1868" s="401"/>
      <c r="KUM1868" s="401"/>
      <c r="KUN1868" s="401"/>
      <c r="KUO1868" s="401"/>
      <c r="KUP1868" s="401"/>
      <c r="KUQ1868" s="401"/>
      <c r="KUR1868" s="401"/>
      <c r="KUS1868" s="401"/>
      <c r="KUT1868" s="401"/>
      <c r="KUU1868" s="401"/>
      <c r="KUV1868" s="401"/>
      <c r="KUW1868" s="401"/>
      <c r="KUX1868" s="401"/>
      <c r="KUY1868" s="401"/>
      <c r="KUZ1868" s="401"/>
      <c r="KVA1868" s="401"/>
      <c r="KVB1868" s="401"/>
      <c r="KVC1868" s="401"/>
      <c r="KVD1868" s="401"/>
      <c r="KVE1868" s="401"/>
      <c r="KVF1868" s="401"/>
      <c r="KVG1868" s="401"/>
      <c r="KVH1868" s="401"/>
      <c r="KVI1868" s="401"/>
      <c r="KVJ1868" s="401"/>
      <c r="KVK1868" s="401"/>
      <c r="KVL1868" s="401"/>
      <c r="KVM1868" s="401"/>
      <c r="KVN1868" s="401"/>
      <c r="KVO1868" s="401"/>
      <c r="KVP1868" s="401"/>
      <c r="KVQ1868" s="401"/>
      <c r="KVR1868" s="401"/>
      <c r="KVS1868" s="401"/>
      <c r="KVT1868" s="401"/>
      <c r="KVU1868" s="401"/>
      <c r="KVV1868" s="401"/>
      <c r="KVW1868" s="401"/>
      <c r="KVX1868" s="401"/>
      <c r="KVY1868" s="401"/>
      <c r="KVZ1868" s="401"/>
      <c r="KWA1868" s="401"/>
      <c r="KWB1868" s="401"/>
      <c r="KWC1868" s="401"/>
      <c r="KWD1868" s="401"/>
      <c r="KWE1868" s="401"/>
      <c r="KWF1868" s="401"/>
      <c r="KWG1868" s="401"/>
      <c r="KWH1868" s="401"/>
      <c r="KWI1868" s="401"/>
      <c r="KWJ1868" s="401"/>
      <c r="KWK1868" s="401"/>
      <c r="KWL1868" s="401"/>
      <c r="KWM1868" s="401"/>
      <c r="KWN1868" s="401"/>
      <c r="KWO1868" s="401"/>
      <c r="KWP1868" s="401"/>
      <c r="KWQ1868" s="401"/>
      <c r="KWR1868" s="401"/>
      <c r="KWS1868" s="401"/>
      <c r="KWT1868" s="401"/>
      <c r="KWU1868" s="401"/>
      <c r="KWV1868" s="401"/>
      <c r="KWW1868" s="401"/>
      <c r="KWX1868" s="401"/>
      <c r="KWY1868" s="401"/>
      <c r="KWZ1868" s="401"/>
      <c r="KXA1868" s="401"/>
      <c r="KXB1868" s="401"/>
      <c r="KXC1868" s="401"/>
      <c r="KXD1868" s="401"/>
      <c r="KXE1868" s="401"/>
      <c r="KXF1868" s="401"/>
      <c r="KXG1868" s="401"/>
      <c r="KXH1868" s="401"/>
      <c r="KXI1868" s="401"/>
      <c r="KXJ1868" s="401"/>
      <c r="KXK1868" s="401"/>
      <c r="KXL1868" s="401"/>
      <c r="KXM1868" s="401"/>
      <c r="KXN1868" s="401"/>
      <c r="KXO1868" s="401"/>
      <c r="KXP1868" s="401"/>
      <c r="KXQ1868" s="401"/>
      <c r="KXR1868" s="401"/>
      <c r="KXS1868" s="401"/>
      <c r="KXT1868" s="401"/>
      <c r="KXU1868" s="401"/>
      <c r="KXV1868" s="401"/>
      <c r="KXW1868" s="401"/>
      <c r="KXX1868" s="401"/>
      <c r="KXY1868" s="401"/>
      <c r="KXZ1868" s="401"/>
      <c r="KYA1868" s="401"/>
      <c r="KYB1868" s="401"/>
      <c r="KYC1868" s="401"/>
      <c r="KYD1868" s="401"/>
      <c r="KYE1868" s="401"/>
      <c r="KYF1868" s="401"/>
      <c r="KYG1868" s="401"/>
      <c r="KYH1868" s="401"/>
      <c r="KYI1868" s="401"/>
      <c r="KYJ1868" s="401"/>
      <c r="KYK1868" s="401"/>
      <c r="KYL1868" s="401"/>
      <c r="KYM1868" s="401"/>
      <c r="KYN1868" s="401"/>
      <c r="KYO1868" s="401"/>
      <c r="KYP1868" s="401"/>
      <c r="KYQ1868" s="401"/>
      <c r="KYR1868" s="401"/>
      <c r="KYS1868" s="401"/>
      <c r="KYT1868" s="401"/>
      <c r="KYU1868" s="401"/>
      <c r="KYV1868" s="401"/>
      <c r="KYW1868" s="401"/>
      <c r="KYX1868" s="401"/>
      <c r="KYY1868" s="401"/>
      <c r="KYZ1868" s="401"/>
      <c r="KZA1868" s="401"/>
      <c r="KZB1868" s="401"/>
      <c r="KZC1868" s="401"/>
      <c r="KZD1868" s="401"/>
      <c r="KZE1868" s="401"/>
      <c r="KZF1868" s="401"/>
      <c r="KZG1868" s="401"/>
      <c r="KZH1868" s="401"/>
      <c r="KZI1868" s="401"/>
      <c r="KZJ1868" s="401"/>
      <c r="KZK1868" s="401"/>
      <c r="KZL1868" s="401"/>
      <c r="KZM1868" s="401"/>
      <c r="KZN1868" s="401"/>
      <c r="KZO1868" s="401"/>
      <c r="KZP1868" s="401"/>
      <c r="KZQ1868" s="401"/>
      <c r="KZR1868" s="401"/>
      <c r="KZS1868" s="401"/>
      <c r="KZT1868" s="401"/>
      <c r="KZU1868" s="401"/>
      <c r="KZV1868" s="401"/>
      <c r="KZW1868" s="401"/>
      <c r="KZX1868" s="401"/>
      <c r="KZY1868" s="401"/>
      <c r="KZZ1868" s="401"/>
      <c r="LAA1868" s="401"/>
      <c r="LAB1868" s="401"/>
      <c r="LAC1868" s="401"/>
      <c r="LAD1868" s="401"/>
      <c r="LAE1868" s="401"/>
      <c r="LAF1868" s="401"/>
      <c r="LAG1868" s="401"/>
      <c r="LAH1868" s="401"/>
      <c r="LAI1868" s="401"/>
      <c r="LAJ1868" s="401"/>
      <c r="LAK1868" s="401"/>
      <c r="LAL1868" s="401"/>
      <c r="LAM1868" s="401"/>
      <c r="LAN1868" s="401"/>
      <c r="LAO1868" s="401"/>
      <c r="LAP1868" s="401"/>
      <c r="LAQ1868" s="401"/>
      <c r="LAR1868" s="401"/>
      <c r="LAS1868" s="401"/>
      <c r="LAT1868" s="401"/>
      <c r="LAU1868" s="401"/>
      <c r="LAV1868" s="401"/>
      <c r="LAW1868" s="401"/>
      <c r="LAX1868" s="401"/>
      <c r="LAY1868" s="401"/>
      <c r="LAZ1868" s="401"/>
      <c r="LBA1868" s="401"/>
      <c r="LBB1868" s="401"/>
      <c r="LBC1868" s="401"/>
      <c r="LBD1868" s="401"/>
      <c r="LBE1868" s="401"/>
      <c r="LBF1868" s="401"/>
      <c r="LBG1868" s="401"/>
      <c r="LBH1868" s="401"/>
      <c r="LBI1868" s="401"/>
      <c r="LBJ1868" s="401"/>
      <c r="LBK1868" s="401"/>
      <c r="LBL1868" s="401"/>
      <c r="LBM1868" s="401"/>
      <c r="LBN1868" s="401"/>
      <c r="LBO1868" s="401"/>
      <c r="LBP1868" s="401"/>
      <c r="LBQ1868" s="401"/>
      <c r="LBR1868" s="401"/>
      <c r="LBS1868" s="401"/>
      <c r="LBT1868" s="401"/>
      <c r="LBU1868" s="401"/>
      <c r="LBV1868" s="401"/>
      <c r="LBW1868" s="401"/>
      <c r="LBX1868" s="401"/>
      <c r="LBY1868" s="401"/>
      <c r="LBZ1868" s="401"/>
      <c r="LCA1868" s="401"/>
      <c r="LCB1868" s="401"/>
      <c r="LCC1868" s="401"/>
      <c r="LCD1868" s="401"/>
      <c r="LCE1868" s="401"/>
      <c r="LCF1868" s="401"/>
      <c r="LCG1868" s="401"/>
      <c r="LCH1868" s="401"/>
      <c r="LCI1868" s="401"/>
      <c r="LCJ1868" s="401"/>
      <c r="LCK1868" s="401"/>
      <c r="LCL1868" s="401"/>
      <c r="LCM1868" s="401"/>
      <c r="LCN1868" s="401"/>
      <c r="LCO1868" s="401"/>
      <c r="LCP1868" s="401"/>
      <c r="LCQ1868" s="401"/>
      <c r="LCR1868" s="401"/>
      <c r="LCS1868" s="401"/>
      <c r="LCT1868" s="401"/>
      <c r="LCU1868" s="401"/>
      <c r="LCV1868" s="401"/>
      <c r="LCW1868" s="401"/>
      <c r="LCX1868" s="401"/>
      <c r="LCY1868" s="401"/>
      <c r="LCZ1868" s="401"/>
      <c r="LDA1868" s="401"/>
      <c r="LDB1868" s="401"/>
      <c r="LDC1868" s="401"/>
      <c r="LDD1868" s="401"/>
      <c r="LDE1868" s="401"/>
      <c r="LDF1868" s="401"/>
      <c r="LDG1868" s="401"/>
      <c r="LDH1868" s="401"/>
      <c r="LDI1868" s="401"/>
      <c r="LDJ1868" s="401"/>
      <c r="LDK1868" s="401"/>
      <c r="LDL1868" s="401"/>
      <c r="LDM1868" s="401"/>
      <c r="LDN1868" s="401"/>
      <c r="LDO1868" s="401"/>
      <c r="LDP1868" s="401"/>
      <c r="LDQ1868" s="401"/>
      <c r="LDR1868" s="401"/>
      <c r="LDS1868" s="401"/>
      <c r="LDT1868" s="401"/>
      <c r="LDU1868" s="401"/>
      <c r="LDV1868" s="401"/>
      <c r="LDW1868" s="401"/>
      <c r="LDX1868" s="401"/>
      <c r="LDY1868" s="401"/>
      <c r="LDZ1868" s="401"/>
      <c r="LEA1868" s="401"/>
      <c r="LEB1868" s="401"/>
      <c r="LEC1868" s="401"/>
      <c r="LED1868" s="401"/>
      <c r="LEE1868" s="401"/>
      <c r="LEF1868" s="401"/>
      <c r="LEG1868" s="401"/>
      <c r="LEH1868" s="401"/>
      <c r="LEI1868" s="401"/>
      <c r="LEJ1868" s="401"/>
      <c r="LEK1868" s="401"/>
      <c r="LEL1868" s="401"/>
      <c r="LEM1868" s="401"/>
      <c r="LEN1868" s="401"/>
      <c r="LEO1868" s="401"/>
      <c r="LEP1868" s="401"/>
      <c r="LEQ1868" s="401"/>
      <c r="LER1868" s="401"/>
      <c r="LES1868" s="401"/>
      <c r="LET1868" s="401"/>
      <c r="LEU1868" s="401"/>
      <c r="LEV1868" s="401"/>
      <c r="LEW1868" s="401"/>
      <c r="LEX1868" s="401"/>
      <c r="LEY1868" s="401"/>
      <c r="LEZ1868" s="401"/>
      <c r="LFA1868" s="401"/>
      <c r="LFB1868" s="401"/>
      <c r="LFC1868" s="401"/>
      <c r="LFD1868" s="401"/>
      <c r="LFE1868" s="401"/>
      <c r="LFF1868" s="401"/>
      <c r="LFG1868" s="401"/>
      <c r="LFH1868" s="401"/>
      <c r="LFI1868" s="401"/>
      <c r="LFJ1868" s="401"/>
      <c r="LFK1868" s="401"/>
      <c r="LFL1868" s="401"/>
      <c r="LFM1868" s="401"/>
      <c r="LFN1868" s="401"/>
      <c r="LFO1868" s="401"/>
      <c r="LFP1868" s="401"/>
      <c r="LFQ1868" s="401"/>
      <c r="LFR1868" s="401"/>
      <c r="LFS1868" s="401"/>
      <c r="LFT1868" s="401"/>
      <c r="LFU1868" s="401"/>
      <c r="LFV1868" s="401"/>
      <c r="LFW1868" s="401"/>
      <c r="LFX1868" s="401"/>
      <c r="LFY1868" s="401"/>
      <c r="LFZ1868" s="401"/>
      <c r="LGA1868" s="401"/>
      <c r="LGB1868" s="401"/>
      <c r="LGC1868" s="401"/>
      <c r="LGD1868" s="401"/>
      <c r="LGE1868" s="401"/>
      <c r="LGF1868" s="401"/>
      <c r="LGG1868" s="401"/>
      <c r="LGH1868" s="401"/>
      <c r="LGI1868" s="401"/>
      <c r="LGJ1868" s="401"/>
      <c r="LGK1868" s="401"/>
      <c r="LGL1868" s="401"/>
      <c r="LGM1868" s="401"/>
      <c r="LGN1868" s="401"/>
      <c r="LGO1868" s="401"/>
      <c r="LGP1868" s="401"/>
      <c r="LGQ1868" s="401"/>
      <c r="LGR1868" s="401"/>
      <c r="LGS1868" s="401"/>
      <c r="LGT1868" s="401"/>
      <c r="LGU1868" s="401"/>
      <c r="LGV1868" s="401"/>
      <c r="LGW1868" s="401"/>
      <c r="LGX1868" s="401"/>
      <c r="LGY1868" s="401"/>
      <c r="LGZ1868" s="401"/>
      <c r="LHA1868" s="401"/>
      <c r="LHB1868" s="401"/>
      <c r="LHC1868" s="401"/>
      <c r="LHD1868" s="401"/>
      <c r="LHE1868" s="401"/>
      <c r="LHF1868" s="401"/>
      <c r="LHG1868" s="401"/>
      <c r="LHH1868" s="401"/>
      <c r="LHI1868" s="401"/>
      <c r="LHJ1868" s="401"/>
      <c r="LHK1868" s="401"/>
      <c r="LHL1868" s="401"/>
      <c r="LHM1868" s="401"/>
      <c r="LHN1868" s="401"/>
      <c r="LHO1868" s="401"/>
      <c r="LHP1868" s="401"/>
      <c r="LHQ1868" s="401"/>
      <c r="LHR1868" s="401"/>
      <c r="LHS1868" s="401"/>
      <c r="LHT1868" s="401"/>
      <c r="LHU1868" s="401"/>
      <c r="LHV1868" s="401"/>
      <c r="LHW1868" s="401"/>
      <c r="LHX1868" s="401"/>
      <c r="LHY1868" s="401"/>
      <c r="LHZ1868" s="401"/>
      <c r="LIA1868" s="401"/>
      <c r="LIB1868" s="401"/>
      <c r="LIC1868" s="401"/>
      <c r="LID1868" s="401"/>
      <c r="LIE1868" s="401"/>
      <c r="LIF1868" s="401"/>
      <c r="LIG1868" s="401"/>
      <c r="LIH1868" s="401"/>
      <c r="LII1868" s="401"/>
      <c r="LIJ1868" s="401"/>
      <c r="LIK1868" s="401"/>
      <c r="LIL1868" s="401"/>
      <c r="LIM1868" s="401"/>
      <c r="LIN1868" s="401"/>
      <c r="LIO1868" s="401"/>
      <c r="LIP1868" s="401"/>
      <c r="LIQ1868" s="401"/>
      <c r="LIR1868" s="401"/>
      <c r="LIS1868" s="401"/>
      <c r="LIT1868" s="401"/>
      <c r="LIU1868" s="401"/>
      <c r="LIV1868" s="401"/>
      <c r="LIW1868" s="401"/>
      <c r="LIX1868" s="401"/>
      <c r="LIY1868" s="401"/>
      <c r="LIZ1868" s="401"/>
      <c r="LJA1868" s="401"/>
      <c r="LJB1868" s="401"/>
      <c r="LJC1868" s="401"/>
      <c r="LJD1868" s="401"/>
      <c r="LJE1868" s="401"/>
      <c r="LJF1868" s="401"/>
      <c r="LJG1868" s="401"/>
      <c r="LJH1868" s="401"/>
      <c r="LJI1868" s="401"/>
      <c r="LJJ1868" s="401"/>
      <c r="LJK1868" s="401"/>
      <c r="LJL1868" s="401"/>
      <c r="LJM1868" s="401"/>
      <c r="LJN1868" s="401"/>
      <c r="LJO1868" s="401"/>
      <c r="LJP1868" s="401"/>
      <c r="LJQ1868" s="401"/>
      <c r="LJR1868" s="401"/>
      <c r="LJS1868" s="401"/>
      <c r="LJT1868" s="401"/>
      <c r="LJU1868" s="401"/>
      <c r="LJV1868" s="401"/>
      <c r="LJW1868" s="401"/>
      <c r="LJX1868" s="401"/>
      <c r="LJY1868" s="401"/>
      <c r="LJZ1868" s="401"/>
      <c r="LKA1868" s="401"/>
      <c r="LKB1868" s="401"/>
      <c r="LKC1868" s="401"/>
      <c r="LKD1868" s="401"/>
      <c r="LKE1868" s="401"/>
      <c r="LKF1868" s="401"/>
      <c r="LKG1868" s="401"/>
      <c r="LKH1868" s="401"/>
      <c r="LKI1868" s="401"/>
      <c r="LKJ1868" s="401"/>
      <c r="LKK1868" s="401"/>
      <c r="LKL1868" s="401"/>
      <c r="LKM1868" s="401"/>
      <c r="LKN1868" s="401"/>
      <c r="LKO1868" s="401"/>
      <c r="LKP1868" s="401"/>
      <c r="LKQ1868" s="401"/>
      <c r="LKR1868" s="401"/>
      <c r="LKS1868" s="401"/>
      <c r="LKT1868" s="401"/>
      <c r="LKU1868" s="401"/>
      <c r="LKV1868" s="401"/>
      <c r="LKW1868" s="401"/>
      <c r="LKX1868" s="401"/>
      <c r="LKY1868" s="401"/>
      <c r="LKZ1868" s="401"/>
      <c r="LLA1868" s="401"/>
      <c r="LLB1868" s="401"/>
      <c r="LLC1868" s="401"/>
      <c r="LLD1868" s="401"/>
      <c r="LLE1868" s="401"/>
      <c r="LLF1868" s="401"/>
      <c r="LLG1868" s="401"/>
      <c r="LLH1868" s="401"/>
      <c r="LLI1868" s="401"/>
      <c r="LLJ1868" s="401"/>
      <c r="LLK1868" s="401"/>
      <c r="LLL1868" s="401"/>
      <c r="LLM1868" s="401"/>
      <c r="LLN1868" s="401"/>
      <c r="LLO1868" s="401"/>
      <c r="LLP1868" s="401"/>
      <c r="LLQ1868" s="401"/>
      <c r="LLR1868" s="401"/>
      <c r="LLS1868" s="401"/>
      <c r="LLT1868" s="401"/>
      <c r="LLU1868" s="401"/>
      <c r="LLV1868" s="401"/>
      <c r="LLW1868" s="401"/>
      <c r="LLX1868" s="401"/>
      <c r="LLY1868" s="401"/>
      <c r="LLZ1868" s="401"/>
      <c r="LMA1868" s="401"/>
      <c r="LMB1868" s="401"/>
      <c r="LMC1868" s="401"/>
      <c r="LMD1868" s="401"/>
      <c r="LME1868" s="401"/>
      <c r="LMF1868" s="401"/>
      <c r="LMG1868" s="401"/>
      <c r="LMH1868" s="401"/>
      <c r="LMI1868" s="401"/>
      <c r="LMJ1868" s="401"/>
      <c r="LMK1868" s="401"/>
      <c r="LML1868" s="401"/>
      <c r="LMM1868" s="401"/>
      <c r="LMN1868" s="401"/>
      <c r="LMO1868" s="401"/>
      <c r="LMP1868" s="401"/>
      <c r="LMQ1868" s="401"/>
      <c r="LMR1868" s="401"/>
      <c r="LMS1868" s="401"/>
      <c r="LMT1868" s="401"/>
      <c r="LMU1868" s="401"/>
      <c r="LMV1868" s="401"/>
      <c r="LMW1868" s="401"/>
      <c r="LMX1868" s="401"/>
      <c r="LMY1868" s="401"/>
      <c r="LMZ1868" s="401"/>
      <c r="LNA1868" s="401"/>
      <c r="LNB1868" s="401"/>
      <c r="LNC1868" s="401"/>
      <c r="LND1868" s="401"/>
      <c r="LNE1868" s="401"/>
      <c r="LNF1868" s="401"/>
      <c r="LNG1868" s="401"/>
      <c r="LNH1868" s="401"/>
      <c r="LNI1868" s="401"/>
      <c r="LNJ1868" s="401"/>
      <c r="LNK1868" s="401"/>
      <c r="LNL1868" s="401"/>
      <c r="LNM1868" s="401"/>
      <c r="LNN1868" s="401"/>
      <c r="LNO1868" s="401"/>
      <c r="LNP1868" s="401"/>
      <c r="LNQ1868" s="401"/>
      <c r="LNR1868" s="401"/>
      <c r="LNS1868" s="401"/>
      <c r="LNT1868" s="401"/>
      <c r="LNU1868" s="401"/>
      <c r="LNV1868" s="401"/>
      <c r="LNW1868" s="401"/>
      <c r="LNX1868" s="401"/>
      <c r="LNY1868" s="401"/>
      <c r="LNZ1868" s="401"/>
      <c r="LOA1868" s="401"/>
      <c r="LOB1868" s="401"/>
      <c r="LOC1868" s="401"/>
      <c r="LOD1868" s="401"/>
      <c r="LOE1868" s="401"/>
      <c r="LOF1868" s="401"/>
      <c r="LOG1868" s="401"/>
      <c r="LOH1868" s="401"/>
      <c r="LOI1868" s="401"/>
      <c r="LOJ1868" s="401"/>
      <c r="LOK1868" s="401"/>
      <c r="LOL1868" s="401"/>
      <c r="LOM1868" s="401"/>
      <c r="LON1868" s="401"/>
      <c r="LOO1868" s="401"/>
      <c r="LOP1868" s="401"/>
      <c r="LOQ1868" s="401"/>
      <c r="LOR1868" s="401"/>
      <c r="LOS1868" s="401"/>
      <c r="LOT1868" s="401"/>
      <c r="LOU1868" s="401"/>
      <c r="LOV1868" s="401"/>
      <c r="LOW1868" s="401"/>
      <c r="LOX1868" s="401"/>
      <c r="LOY1868" s="401"/>
      <c r="LOZ1868" s="401"/>
      <c r="LPA1868" s="401"/>
      <c r="LPB1868" s="401"/>
      <c r="LPC1868" s="401"/>
      <c r="LPD1868" s="401"/>
      <c r="LPE1868" s="401"/>
      <c r="LPF1868" s="401"/>
      <c r="LPG1868" s="401"/>
      <c r="LPH1868" s="401"/>
      <c r="LPI1868" s="401"/>
      <c r="LPJ1868" s="401"/>
      <c r="LPK1868" s="401"/>
      <c r="LPL1868" s="401"/>
      <c r="LPM1868" s="401"/>
      <c r="LPN1868" s="401"/>
      <c r="LPO1868" s="401"/>
      <c r="LPP1868" s="401"/>
      <c r="LPQ1868" s="401"/>
      <c r="LPR1868" s="401"/>
      <c r="LPS1868" s="401"/>
      <c r="LPT1868" s="401"/>
      <c r="LPU1868" s="401"/>
      <c r="LPV1868" s="401"/>
      <c r="LPW1868" s="401"/>
      <c r="LPX1868" s="401"/>
      <c r="LPY1868" s="401"/>
      <c r="LPZ1868" s="401"/>
      <c r="LQA1868" s="401"/>
      <c r="LQB1868" s="401"/>
      <c r="LQC1868" s="401"/>
      <c r="LQD1868" s="401"/>
      <c r="LQE1868" s="401"/>
      <c r="LQF1868" s="401"/>
      <c r="LQG1868" s="401"/>
      <c r="LQH1868" s="401"/>
      <c r="LQI1868" s="401"/>
      <c r="LQJ1868" s="401"/>
      <c r="LQK1868" s="401"/>
      <c r="LQL1868" s="401"/>
      <c r="LQM1868" s="401"/>
      <c r="LQN1868" s="401"/>
      <c r="LQO1868" s="401"/>
      <c r="LQP1868" s="401"/>
      <c r="LQQ1868" s="401"/>
      <c r="LQR1868" s="401"/>
      <c r="LQS1868" s="401"/>
      <c r="LQT1868" s="401"/>
      <c r="LQU1868" s="401"/>
      <c r="LQV1868" s="401"/>
      <c r="LQW1868" s="401"/>
      <c r="LQX1868" s="401"/>
      <c r="LQY1868" s="401"/>
      <c r="LQZ1868" s="401"/>
      <c r="LRA1868" s="401"/>
      <c r="LRB1868" s="401"/>
      <c r="LRC1868" s="401"/>
      <c r="LRD1868" s="401"/>
      <c r="LRE1868" s="401"/>
      <c r="LRF1868" s="401"/>
      <c r="LRG1868" s="401"/>
      <c r="LRH1868" s="401"/>
      <c r="LRI1868" s="401"/>
      <c r="LRJ1868" s="401"/>
      <c r="LRK1868" s="401"/>
      <c r="LRL1868" s="401"/>
      <c r="LRM1868" s="401"/>
      <c r="LRN1868" s="401"/>
      <c r="LRO1868" s="401"/>
      <c r="LRP1868" s="401"/>
      <c r="LRQ1868" s="401"/>
      <c r="LRR1868" s="401"/>
      <c r="LRS1868" s="401"/>
      <c r="LRT1868" s="401"/>
      <c r="LRU1868" s="401"/>
      <c r="LRV1868" s="401"/>
      <c r="LRW1868" s="401"/>
      <c r="LRX1868" s="401"/>
      <c r="LRY1868" s="401"/>
      <c r="LRZ1868" s="401"/>
      <c r="LSA1868" s="401"/>
      <c r="LSB1868" s="401"/>
      <c r="LSC1868" s="401"/>
      <c r="LSD1868" s="401"/>
      <c r="LSE1868" s="401"/>
      <c r="LSF1868" s="401"/>
      <c r="LSG1868" s="401"/>
      <c r="LSH1868" s="401"/>
      <c r="LSI1868" s="401"/>
      <c r="LSJ1868" s="401"/>
      <c r="LSK1868" s="401"/>
      <c r="LSL1868" s="401"/>
      <c r="LSM1868" s="401"/>
      <c r="LSN1868" s="401"/>
      <c r="LSO1868" s="401"/>
      <c r="LSP1868" s="401"/>
      <c r="LSQ1868" s="401"/>
      <c r="LSR1868" s="401"/>
      <c r="LSS1868" s="401"/>
      <c r="LST1868" s="401"/>
      <c r="LSU1868" s="401"/>
      <c r="LSV1868" s="401"/>
      <c r="LSW1868" s="401"/>
      <c r="LSX1868" s="401"/>
      <c r="LSY1868" s="401"/>
      <c r="LSZ1868" s="401"/>
      <c r="LTA1868" s="401"/>
      <c r="LTB1868" s="401"/>
      <c r="LTC1868" s="401"/>
      <c r="LTD1868" s="401"/>
      <c r="LTE1868" s="401"/>
      <c r="LTF1868" s="401"/>
      <c r="LTG1868" s="401"/>
      <c r="LTH1868" s="401"/>
      <c r="LTI1868" s="401"/>
      <c r="LTJ1868" s="401"/>
      <c r="LTK1868" s="401"/>
      <c r="LTL1868" s="401"/>
      <c r="LTM1868" s="401"/>
      <c r="LTN1868" s="401"/>
      <c r="LTO1868" s="401"/>
      <c r="LTP1868" s="401"/>
      <c r="LTQ1868" s="401"/>
      <c r="LTR1868" s="401"/>
      <c r="LTS1868" s="401"/>
      <c r="LTT1868" s="401"/>
      <c r="LTU1868" s="401"/>
      <c r="LTV1868" s="401"/>
      <c r="LTW1868" s="401"/>
      <c r="LTX1868" s="401"/>
      <c r="LTY1868" s="401"/>
      <c r="LTZ1868" s="401"/>
      <c r="LUA1868" s="401"/>
      <c r="LUB1868" s="401"/>
      <c r="LUC1868" s="401"/>
      <c r="LUD1868" s="401"/>
      <c r="LUE1868" s="401"/>
      <c r="LUF1868" s="401"/>
      <c r="LUG1868" s="401"/>
      <c r="LUH1868" s="401"/>
      <c r="LUI1868" s="401"/>
      <c r="LUJ1868" s="401"/>
      <c r="LUK1868" s="401"/>
      <c r="LUL1868" s="401"/>
      <c r="LUM1868" s="401"/>
      <c r="LUN1868" s="401"/>
      <c r="LUO1868" s="401"/>
      <c r="LUP1868" s="401"/>
      <c r="LUQ1868" s="401"/>
      <c r="LUR1868" s="401"/>
      <c r="LUS1868" s="401"/>
      <c r="LUT1868" s="401"/>
      <c r="LUU1868" s="401"/>
      <c r="LUV1868" s="401"/>
      <c r="LUW1868" s="401"/>
      <c r="LUX1868" s="401"/>
      <c r="LUY1868" s="401"/>
      <c r="LUZ1868" s="401"/>
      <c r="LVA1868" s="401"/>
      <c r="LVB1868" s="401"/>
      <c r="LVC1868" s="401"/>
      <c r="LVD1868" s="401"/>
      <c r="LVE1868" s="401"/>
      <c r="LVF1868" s="401"/>
      <c r="LVG1868" s="401"/>
      <c r="LVH1868" s="401"/>
      <c r="LVI1868" s="401"/>
      <c r="LVJ1868" s="401"/>
      <c r="LVK1868" s="401"/>
      <c r="LVL1868" s="401"/>
      <c r="LVM1868" s="401"/>
      <c r="LVN1868" s="401"/>
      <c r="LVO1868" s="401"/>
      <c r="LVP1868" s="401"/>
      <c r="LVQ1868" s="401"/>
      <c r="LVR1868" s="401"/>
      <c r="LVS1868" s="401"/>
      <c r="LVT1868" s="401"/>
      <c r="LVU1868" s="401"/>
      <c r="LVV1868" s="401"/>
      <c r="LVW1868" s="401"/>
      <c r="LVX1868" s="401"/>
      <c r="LVY1868" s="401"/>
      <c r="LVZ1868" s="401"/>
      <c r="LWA1868" s="401"/>
      <c r="LWB1868" s="401"/>
      <c r="LWC1868" s="401"/>
      <c r="LWD1868" s="401"/>
      <c r="LWE1868" s="401"/>
      <c r="LWF1868" s="401"/>
      <c r="LWG1868" s="401"/>
      <c r="LWH1868" s="401"/>
      <c r="LWI1868" s="401"/>
      <c r="LWJ1868" s="401"/>
      <c r="LWK1868" s="401"/>
      <c r="LWL1868" s="401"/>
      <c r="LWM1868" s="401"/>
      <c r="LWN1868" s="401"/>
      <c r="LWO1868" s="401"/>
      <c r="LWP1868" s="401"/>
      <c r="LWQ1868" s="401"/>
      <c r="LWR1868" s="401"/>
      <c r="LWS1868" s="401"/>
      <c r="LWT1868" s="401"/>
      <c r="LWU1868" s="401"/>
      <c r="LWV1868" s="401"/>
      <c r="LWW1868" s="401"/>
      <c r="LWX1868" s="401"/>
      <c r="LWY1868" s="401"/>
      <c r="LWZ1868" s="401"/>
      <c r="LXA1868" s="401"/>
      <c r="LXB1868" s="401"/>
      <c r="LXC1868" s="401"/>
      <c r="LXD1868" s="401"/>
      <c r="LXE1868" s="401"/>
      <c r="LXF1868" s="401"/>
      <c r="LXG1868" s="401"/>
      <c r="LXH1868" s="401"/>
      <c r="LXI1868" s="401"/>
      <c r="LXJ1868" s="401"/>
      <c r="LXK1868" s="401"/>
      <c r="LXL1868" s="401"/>
      <c r="LXM1868" s="401"/>
      <c r="LXN1868" s="401"/>
      <c r="LXO1868" s="401"/>
      <c r="LXP1868" s="401"/>
      <c r="LXQ1868" s="401"/>
      <c r="LXR1868" s="401"/>
      <c r="LXS1868" s="401"/>
      <c r="LXT1868" s="401"/>
      <c r="LXU1868" s="401"/>
      <c r="LXV1868" s="401"/>
      <c r="LXW1868" s="401"/>
      <c r="LXX1868" s="401"/>
      <c r="LXY1868" s="401"/>
      <c r="LXZ1868" s="401"/>
      <c r="LYA1868" s="401"/>
      <c r="LYB1868" s="401"/>
      <c r="LYC1868" s="401"/>
      <c r="LYD1868" s="401"/>
      <c r="LYE1868" s="401"/>
      <c r="LYF1868" s="401"/>
      <c r="LYG1868" s="401"/>
      <c r="LYH1868" s="401"/>
      <c r="LYI1868" s="401"/>
      <c r="LYJ1868" s="401"/>
      <c r="LYK1868" s="401"/>
      <c r="LYL1868" s="401"/>
      <c r="LYM1868" s="401"/>
      <c r="LYN1868" s="401"/>
      <c r="LYO1868" s="401"/>
      <c r="LYP1868" s="401"/>
      <c r="LYQ1868" s="401"/>
      <c r="LYR1868" s="401"/>
      <c r="LYS1868" s="401"/>
      <c r="LYT1868" s="401"/>
      <c r="LYU1868" s="401"/>
      <c r="LYV1868" s="401"/>
      <c r="LYW1868" s="401"/>
      <c r="LYX1868" s="401"/>
      <c r="LYY1868" s="401"/>
      <c r="LYZ1868" s="401"/>
      <c r="LZA1868" s="401"/>
      <c r="LZB1868" s="401"/>
      <c r="LZC1868" s="401"/>
      <c r="LZD1868" s="401"/>
      <c r="LZE1868" s="401"/>
      <c r="LZF1868" s="401"/>
      <c r="LZG1868" s="401"/>
      <c r="LZH1868" s="401"/>
      <c r="LZI1868" s="401"/>
      <c r="LZJ1868" s="401"/>
      <c r="LZK1868" s="401"/>
      <c r="LZL1868" s="401"/>
      <c r="LZM1868" s="401"/>
      <c r="LZN1868" s="401"/>
      <c r="LZO1868" s="401"/>
      <c r="LZP1868" s="401"/>
      <c r="LZQ1868" s="401"/>
      <c r="LZR1868" s="401"/>
      <c r="LZS1868" s="401"/>
      <c r="LZT1868" s="401"/>
      <c r="LZU1868" s="401"/>
      <c r="LZV1868" s="401"/>
      <c r="LZW1868" s="401"/>
      <c r="LZX1868" s="401"/>
      <c r="LZY1868" s="401"/>
      <c r="LZZ1868" s="401"/>
      <c r="MAA1868" s="401"/>
      <c r="MAB1868" s="401"/>
      <c r="MAC1868" s="401"/>
      <c r="MAD1868" s="401"/>
      <c r="MAE1868" s="401"/>
      <c r="MAF1868" s="401"/>
      <c r="MAG1868" s="401"/>
      <c r="MAH1868" s="401"/>
      <c r="MAI1868" s="401"/>
      <c r="MAJ1868" s="401"/>
      <c r="MAK1868" s="401"/>
      <c r="MAL1868" s="401"/>
      <c r="MAM1868" s="401"/>
      <c r="MAN1868" s="401"/>
      <c r="MAO1868" s="401"/>
      <c r="MAP1868" s="401"/>
      <c r="MAQ1868" s="401"/>
      <c r="MAR1868" s="401"/>
      <c r="MAS1868" s="401"/>
      <c r="MAT1868" s="401"/>
      <c r="MAU1868" s="401"/>
      <c r="MAV1868" s="401"/>
      <c r="MAW1868" s="401"/>
      <c r="MAX1868" s="401"/>
      <c r="MAY1868" s="401"/>
      <c r="MAZ1868" s="401"/>
      <c r="MBA1868" s="401"/>
      <c r="MBB1868" s="401"/>
      <c r="MBC1868" s="401"/>
      <c r="MBD1868" s="401"/>
      <c r="MBE1868" s="401"/>
      <c r="MBF1868" s="401"/>
      <c r="MBG1868" s="401"/>
      <c r="MBH1868" s="401"/>
      <c r="MBI1868" s="401"/>
      <c r="MBJ1868" s="401"/>
      <c r="MBK1868" s="401"/>
      <c r="MBL1868" s="401"/>
      <c r="MBM1868" s="401"/>
      <c r="MBN1868" s="401"/>
      <c r="MBO1868" s="401"/>
      <c r="MBP1868" s="401"/>
      <c r="MBQ1868" s="401"/>
      <c r="MBR1868" s="401"/>
      <c r="MBS1868" s="401"/>
      <c r="MBT1868" s="401"/>
      <c r="MBU1868" s="401"/>
      <c r="MBV1868" s="401"/>
      <c r="MBW1868" s="401"/>
      <c r="MBX1868" s="401"/>
      <c r="MBY1868" s="401"/>
      <c r="MBZ1868" s="401"/>
      <c r="MCA1868" s="401"/>
      <c r="MCB1868" s="401"/>
      <c r="MCC1868" s="401"/>
      <c r="MCD1868" s="401"/>
      <c r="MCE1868" s="401"/>
      <c r="MCF1868" s="401"/>
      <c r="MCG1868" s="401"/>
      <c r="MCH1868" s="401"/>
      <c r="MCI1868" s="401"/>
      <c r="MCJ1868" s="401"/>
      <c r="MCK1868" s="401"/>
      <c r="MCL1868" s="401"/>
      <c r="MCM1868" s="401"/>
      <c r="MCN1868" s="401"/>
      <c r="MCO1868" s="401"/>
      <c r="MCP1868" s="401"/>
      <c r="MCQ1868" s="401"/>
      <c r="MCR1868" s="401"/>
      <c r="MCS1868" s="401"/>
      <c r="MCT1868" s="401"/>
      <c r="MCU1868" s="401"/>
      <c r="MCV1868" s="401"/>
      <c r="MCW1868" s="401"/>
      <c r="MCX1868" s="401"/>
      <c r="MCY1868" s="401"/>
      <c r="MCZ1868" s="401"/>
      <c r="MDA1868" s="401"/>
      <c r="MDB1868" s="401"/>
      <c r="MDC1868" s="401"/>
      <c r="MDD1868" s="401"/>
      <c r="MDE1868" s="401"/>
      <c r="MDF1868" s="401"/>
      <c r="MDG1868" s="401"/>
      <c r="MDH1868" s="401"/>
      <c r="MDI1868" s="401"/>
      <c r="MDJ1868" s="401"/>
      <c r="MDK1868" s="401"/>
      <c r="MDL1868" s="401"/>
      <c r="MDM1868" s="401"/>
      <c r="MDN1868" s="401"/>
      <c r="MDO1868" s="401"/>
      <c r="MDP1868" s="401"/>
      <c r="MDQ1868" s="401"/>
      <c r="MDR1868" s="401"/>
      <c r="MDS1868" s="401"/>
      <c r="MDT1868" s="401"/>
      <c r="MDU1868" s="401"/>
      <c r="MDV1868" s="401"/>
      <c r="MDW1868" s="401"/>
      <c r="MDX1868" s="401"/>
      <c r="MDY1868" s="401"/>
      <c r="MDZ1868" s="401"/>
      <c r="MEA1868" s="401"/>
      <c r="MEB1868" s="401"/>
      <c r="MEC1868" s="401"/>
      <c r="MED1868" s="401"/>
      <c r="MEE1868" s="401"/>
      <c r="MEF1868" s="401"/>
      <c r="MEG1868" s="401"/>
      <c r="MEH1868" s="401"/>
      <c r="MEI1868" s="401"/>
      <c r="MEJ1868" s="401"/>
      <c r="MEK1868" s="401"/>
      <c r="MEL1868" s="401"/>
      <c r="MEM1868" s="401"/>
      <c r="MEN1868" s="401"/>
      <c r="MEO1868" s="401"/>
      <c r="MEP1868" s="401"/>
      <c r="MEQ1868" s="401"/>
      <c r="MER1868" s="401"/>
      <c r="MES1868" s="401"/>
      <c r="MET1868" s="401"/>
      <c r="MEU1868" s="401"/>
      <c r="MEV1868" s="401"/>
      <c r="MEW1868" s="401"/>
      <c r="MEX1868" s="401"/>
      <c r="MEY1868" s="401"/>
      <c r="MEZ1868" s="401"/>
      <c r="MFA1868" s="401"/>
      <c r="MFB1868" s="401"/>
      <c r="MFC1868" s="401"/>
      <c r="MFD1868" s="401"/>
      <c r="MFE1868" s="401"/>
      <c r="MFF1868" s="401"/>
      <c r="MFG1868" s="401"/>
      <c r="MFH1868" s="401"/>
      <c r="MFI1868" s="401"/>
      <c r="MFJ1868" s="401"/>
      <c r="MFK1868" s="401"/>
      <c r="MFL1868" s="401"/>
      <c r="MFM1868" s="401"/>
      <c r="MFN1868" s="401"/>
      <c r="MFO1868" s="401"/>
      <c r="MFP1868" s="401"/>
      <c r="MFQ1868" s="401"/>
      <c r="MFR1868" s="401"/>
      <c r="MFS1868" s="401"/>
      <c r="MFT1868" s="401"/>
      <c r="MFU1868" s="401"/>
      <c r="MFV1868" s="401"/>
      <c r="MFW1868" s="401"/>
      <c r="MFX1868" s="401"/>
      <c r="MFY1868" s="401"/>
      <c r="MFZ1868" s="401"/>
      <c r="MGA1868" s="401"/>
      <c r="MGB1868" s="401"/>
      <c r="MGC1868" s="401"/>
      <c r="MGD1868" s="401"/>
      <c r="MGE1868" s="401"/>
      <c r="MGF1868" s="401"/>
      <c r="MGG1868" s="401"/>
      <c r="MGH1868" s="401"/>
      <c r="MGI1868" s="401"/>
      <c r="MGJ1868" s="401"/>
      <c r="MGK1868" s="401"/>
      <c r="MGL1868" s="401"/>
      <c r="MGM1868" s="401"/>
      <c r="MGN1868" s="401"/>
      <c r="MGO1868" s="401"/>
      <c r="MGP1868" s="401"/>
      <c r="MGQ1868" s="401"/>
      <c r="MGR1868" s="401"/>
      <c r="MGS1868" s="401"/>
      <c r="MGT1868" s="401"/>
      <c r="MGU1868" s="401"/>
      <c r="MGV1868" s="401"/>
      <c r="MGW1868" s="401"/>
      <c r="MGX1868" s="401"/>
      <c r="MGY1868" s="401"/>
      <c r="MGZ1868" s="401"/>
      <c r="MHA1868" s="401"/>
      <c r="MHB1868" s="401"/>
      <c r="MHC1868" s="401"/>
      <c r="MHD1868" s="401"/>
      <c r="MHE1868" s="401"/>
      <c r="MHF1868" s="401"/>
      <c r="MHG1868" s="401"/>
      <c r="MHH1868" s="401"/>
      <c r="MHI1868" s="401"/>
      <c r="MHJ1868" s="401"/>
      <c r="MHK1868" s="401"/>
      <c r="MHL1868" s="401"/>
      <c r="MHM1868" s="401"/>
      <c r="MHN1868" s="401"/>
      <c r="MHO1868" s="401"/>
      <c r="MHP1868" s="401"/>
      <c r="MHQ1868" s="401"/>
      <c r="MHR1868" s="401"/>
      <c r="MHS1868" s="401"/>
      <c r="MHT1868" s="401"/>
      <c r="MHU1868" s="401"/>
      <c r="MHV1868" s="401"/>
      <c r="MHW1868" s="401"/>
      <c r="MHX1868" s="401"/>
      <c r="MHY1868" s="401"/>
      <c r="MHZ1868" s="401"/>
      <c r="MIA1868" s="401"/>
      <c r="MIB1868" s="401"/>
      <c r="MIC1868" s="401"/>
      <c r="MID1868" s="401"/>
      <c r="MIE1868" s="401"/>
      <c r="MIF1868" s="401"/>
      <c r="MIG1868" s="401"/>
      <c r="MIH1868" s="401"/>
      <c r="MII1868" s="401"/>
      <c r="MIJ1868" s="401"/>
      <c r="MIK1868" s="401"/>
      <c r="MIL1868" s="401"/>
      <c r="MIM1868" s="401"/>
      <c r="MIN1868" s="401"/>
      <c r="MIO1868" s="401"/>
      <c r="MIP1868" s="401"/>
      <c r="MIQ1868" s="401"/>
      <c r="MIR1868" s="401"/>
      <c r="MIS1868" s="401"/>
      <c r="MIT1868" s="401"/>
      <c r="MIU1868" s="401"/>
      <c r="MIV1868" s="401"/>
      <c r="MIW1868" s="401"/>
      <c r="MIX1868" s="401"/>
      <c r="MIY1868" s="401"/>
      <c r="MIZ1868" s="401"/>
      <c r="MJA1868" s="401"/>
      <c r="MJB1868" s="401"/>
      <c r="MJC1868" s="401"/>
      <c r="MJD1868" s="401"/>
      <c r="MJE1868" s="401"/>
      <c r="MJF1868" s="401"/>
      <c r="MJG1868" s="401"/>
      <c r="MJH1868" s="401"/>
      <c r="MJI1868" s="401"/>
      <c r="MJJ1868" s="401"/>
      <c r="MJK1868" s="401"/>
      <c r="MJL1868" s="401"/>
      <c r="MJM1868" s="401"/>
      <c r="MJN1868" s="401"/>
      <c r="MJO1868" s="401"/>
      <c r="MJP1868" s="401"/>
      <c r="MJQ1868" s="401"/>
      <c r="MJR1868" s="401"/>
      <c r="MJS1868" s="401"/>
      <c r="MJT1868" s="401"/>
      <c r="MJU1868" s="401"/>
      <c r="MJV1868" s="401"/>
      <c r="MJW1868" s="401"/>
      <c r="MJX1868" s="401"/>
      <c r="MJY1868" s="401"/>
      <c r="MJZ1868" s="401"/>
      <c r="MKA1868" s="401"/>
      <c r="MKB1868" s="401"/>
      <c r="MKC1868" s="401"/>
      <c r="MKD1868" s="401"/>
      <c r="MKE1868" s="401"/>
      <c r="MKF1868" s="401"/>
      <c r="MKG1868" s="401"/>
      <c r="MKH1868" s="401"/>
      <c r="MKI1868" s="401"/>
      <c r="MKJ1868" s="401"/>
      <c r="MKK1868" s="401"/>
      <c r="MKL1868" s="401"/>
      <c r="MKM1868" s="401"/>
      <c r="MKN1868" s="401"/>
      <c r="MKO1868" s="401"/>
      <c r="MKP1868" s="401"/>
      <c r="MKQ1868" s="401"/>
      <c r="MKR1868" s="401"/>
      <c r="MKS1868" s="401"/>
      <c r="MKT1868" s="401"/>
      <c r="MKU1868" s="401"/>
      <c r="MKV1868" s="401"/>
      <c r="MKW1868" s="401"/>
      <c r="MKX1868" s="401"/>
      <c r="MKY1868" s="401"/>
      <c r="MKZ1868" s="401"/>
      <c r="MLA1868" s="401"/>
      <c r="MLB1868" s="401"/>
      <c r="MLC1868" s="401"/>
      <c r="MLD1868" s="401"/>
      <c r="MLE1868" s="401"/>
      <c r="MLF1868" s="401"/>
      <c r="MLG1868" s="401"/>
      <c r="MLH1868" s="401"/>
      <c r="MLI1868" s="401"/>
      <c r="MLJ1868" s="401"/>
      <c r="MLK1868" s="401"/>
      <c r="MLL1868" s="401"/>
      <c r="MLM1868" s="401"/>
      <c r="MLN1868" s="401"/>
      <c r="MLO1868" s="401"/>
      <c r="MLP1868" s="401"/>
      <c r="MLQ1868" s="401"/>
      <c r="MLR1868" s="401"/>
      <c r="MLS1868" s="401"/>
      <c r="MLT1868" s="401"/>
      <c r="MLU1868" s="401"/>
      <c r="MLV1868" s="401"/>
      <c r="MLW1868" s="401"/>
      <c r="MLX1868" s="401"/>
      <c r="MLY1868" s="401"/>
      <c r="MLZ1868" s="401"/>
      <c r="MMA1868" s="401"/>
      <c r="MMB1868" s="401"/>
      <c r="MMC1868" s="401"/>
      <c r="MMD1868" s="401"/>
      <c r="MME1868" s="401"/>
      <c r="MMF1868" s="401"/>
      <c r="MMG1868" s="401"/>
      <c r="MMH1868" s="401"/>
      <c r="MMI1868" s="401"/>
      <c r="MMJ1868" s="401"/>
      <c r="MMK1868" s="401"/>
      <c r="MML1868" s="401"/>
      <c r="MMM1868" s="401"/>
      <c r="MMN1868" s="401"/>
      <c r="MMO1868" s="401"/>
      <c r="MMP1868" s="401"/>
      <c r="MMQ1868" s="401"/>
      <c r="MMR1868" s="401"/>
      <c r="MMS1868" s="401"/>
      <c r="MMT1868" s="401"/>
      <c r="MMU1868" s="401"/>
      <c r="MMV1868" s="401"/>
      <c r="MMW1868" s="401"/>
      <c r="MMX1868" s="401"/>
      <c r="MMY1868" s="401"/>
      <c r="MMZ1868" s="401"/>
      <c r="MNA1868" s="401"/>
      <c r="MNB1868" s="401"/>
      <c r="MNC1868" s="401"/>
      <c r="MND1868" s="401"/>
      <c r="MNE1868" s="401"/>
      <c r="MNF1868" s="401"/>
      <c r="MNG1868" s="401"/>
      <c r="MNH1868" s="401"/>
      <c r="MNI1868" s="401"/>
      <c r="MNJ1868" s="401"/>
      <c r="MNK1868" s="401"/>
      <c r="MNL1868" s="401"/>
      <c r="MNM1868" s="401"/>
      <c r="MNN1868" s="401"/>
      <c r="MNO1868" s="401"/>
      <c r="MNP1868" s="401"/>
      <c r="MNQ1868" s="401"/>
      <c r="MNR1868" s="401"/>
      <c r="MNS1868" s="401"/>
      <c r="MNT1868" s="401"/>
      <c r="MNU1868" s="401"/>
      <c r="MNV1868" s="401"/>
      <c r="MNW1868" s="401"/>
      <c r="MNX1868" s="401"/>
      <c r="MNY1868" s="401"/>
      <c r="MNZ1868" s="401"/>
      <c r="MOA1868" s="401"/>
      <c r="MOB1868" s="401"/>
      <c r="MOC1868" s="401"/>
      <c r="MOD1868" s="401"/>
      <c r="MOE1868" s="401"/>
      <c r="MOF1868" s="401"/>
      <c r="MOG1868" s="401"/>
      <c r="MOH1868" s="401"/>
      <c r="MOI1868" s="401"/>
      <c r="MOJ1868" s="401"/>
      <c r="MOK1868" s="401"/>
      <c r="MOL1868" s="401"/>
      <c r="MOM1868" s="401"/>
      <c r="MON1868" s="401"/>
      <c r="MOO1868" s="401"/>
      <c r="MOP1868" s="401"/>
      <c r="MOQ1868" s="401"/>
      <c r="MOR1868" s="401"/>
      <c r="MOS1868" s="401"/>
      <c r="MOT1868" s="401"/>
      <c r="MOU1868" s="401"/>
      <c r="MOV1868" s="401"/>
      <c r="MOW1868" s="401"/>
      <c r="MOX1868" s="401"/>
      <c r="MOY1868" s="401"/>
      <c r="MOZ1868" s="401"/>
      <c r="MPA1868" s="401"/>
      <c r="MPB1868" s="401"/>
      <c r="MPC1868" s="401"/>
      <c r="MPD1868" s="401"/>
      <c r="MPE1868" s="401"/>
      <c r="MPF1868" s="401"/>
      <c r="MPG1868" s="401"/>
      <c r="MPH1868" s="401"/>
      <c r="MPI1868" s="401"/>
      <c r="MPJ1868" s="401"/>
      <c r="MPK1868" s="401"/>
      <c r="MPL1868" s="401"/>
      <c r="MPM1868" s="401"/>
      <c r="MPN1868" s="401"/>
      <c r="MPO1868" s="401"/>
      <c r="MPP1868" s="401"/>
      <c r="MPQ1868" s="401"/>
      <c r="MPR1868" s="401"/>
      <c r="MPS1868" s="401"/>
      <c r="MPT1868" s="401"/>
      <c r="MPU1868" s="401"/>
      <c r="MPV1868" s="401"/>
      <c r="MPW1868" s="401"/>
      <c r="MPX1868" s="401"/>
      <c r="MPY1868" s="401"/>
      <c r="MPZ1868" s="401"/>
      <c r="MQA1868" s="401"/>
      <c r="MQB1868" s="401"/>
      <c r="MQC1868" s="401"/>
      <c r="MQD1868" s="401"/>
      <c r="MQE1868" s="401"/>
      <c r="MQF1868" s="401"/>
      <c r="MQG1868" s="401"/>
      <c r="MQH1868" s="401"/>
      <c r="MQI1868" s="401"/>
      <c r="MQJ1868" s="401"/>
      <c r="MQK1868" s="401"/>
      <c r="MQL1868" s="401"/>
      <c r="MQM1868" s="401"/>
      <c r="MQN1868" s="401"/>
      <c r="MQO1868" s="401"/>
      <c r="MQP1868" s="401"/>
      <c r="MQQ1868" s="401"/>
      <c r="MQR1868" s="401"/>
      <c r="MQS1868" s="401"/>
      <c r="MQT1868" s="401"/>
      <c r="MQU1868" s="401"/>
      <c r="MQV1868" s="401"/>
      <c r="MQW1868" s="401"/>
      <c r="MQX1868" s="401"/>
      <c r="MQY1868" s="401"/>
      <c r="MQZ1868" s="401"/>
      <c r="MRA1868" s="401"/>
      <c r="MRB1868" s="401"/>
      <c r="MRC1868" s="401"/>
      <c r="MRD1868" s="401"/>
      <c r="MRE1868" s="401"/>
      <c r="MRF1868" s="401"/>
      <c r="MRG1868" s="401"/>
      <c r="MRH1868" s="401"/>
      <c r="MRI1868" s="401"/>
      <c r="MRJ1868" s="401"/>
      <c r="MRK1868" s="401"/>
      <c r="MRL1868" s="401"/>
      <c r="MRM1868" s="401"/>
      <c r="MRN1868" s="401"/>
      <c r="MRO1868" s="401"/>
      <c r="MRP1868" s="401"/>
      <c r="MRQ1868" s="401"/>
      <c r="MRR1868" s="401"/>
      <c r="MRS1868" s="401"/>
      <c r="MRT1868" s="401"/>
      <c r="MRU1868" s="401"/>
      <c r="MRV1868" s="401"/>
      <c r="MRW1868" s="401"/>
      <c r="MRX1868" s="401"/>
      <c r="MRY1868" s="401"/>
      <c r="MRZ1868" s="401"/>
      <c r="MSA1868" s="401"/>
      <c r="MSB1868" s="401"/>
      <c r="MSC1868" s="401"/>
      <c r="MSD1868" s="401"/>
      <c r="MSE1868" s="401"/>
      <c r="MSF1868" s="401"/>
      <c r="MSG1868" s="401"/>
      <c r="MSH1868" s="401"/>
      <c r="MSI1868" s="401"/>
      <c r="MSJ1868" s="401"/>
      <c r="MSK1868" s="401"/>
      <c r="MSL1868" s="401"/>
      <c r="MSM1868" s="401"/>
      <c r="MSN1868" s="401"/>
      <c r="MSO1868" s="401"/>
      <c r="MSP1868" s="401"/>
      <c r="MSQ1868" s="401"/>
      <c r="MSR1868" s="401"/>
      <c r="MSS1868" s="401"/>
      <c r="MST1868" s="401"/>
      <c r="MSU1868" s="401"/>
      <c r="MSV1868" s="401"/>
      <c r="MSW1868" s="401"/>
      <c r="MSX1868" s="401"/>
      <c r="MSY1868" s="401"/>
      <c r="MSZ1868" s="401"/>
      <c r="MTA1868" s="401"/>
      <c r="MTB1868" s="401"/>
      <c r="MTC1868" s="401"/>
      <c r="MTD1868" s="401"/>
      <c r="MTE1868" s="401"/>
      <c r="MTF1868" s="401"/>
      <c r="MTG1868" s="401"/>
      <c r="MTH1868" s="401"/>
      <c r="MTI1868" s="401"/>
      <c r="MTJ1868" s="401"/>
      <c r="MTK1868" s="401"/>
      <c r="MTL1868" s="401"/>
      <c r="MTM1868" s="401"/>
      <c r="MTN1868" s="401"/>
      <c r="MTO1868" s="401"/>
      <c r="MTP1868" s="401"/>
      <c r="MTQ1868" s="401"/>
      <c r="MTR1868" s="401"/>
      <c r="MTS1868" s="401"/>
      <c r="MTT1868" s="401"/>
      <c r="MTU1868" s="401"/>
      <c r="MTV1868" s="401"/>
      <c r="MTW1868" s="401"/>
      <c r="MTX1868" s="401"/>
      <c r="MTY1868" s="401"/>
      <c r="MTZ1868" s="401"/>
      <c r="MUA1868" s="401"/>
      <c r="MUB1868" s="401"/>
      <c r="MUC1868" s="401"/>
      <c r="MUD1868" s="401"/>
      <c r="MUE1868" s="401"/>
      <c r="MUF1868" s="401"/>
      <c r="MUG1868" s="401"/>
      <c r="MUH1868" s="401"/>
      <c r="MUI1868" s="401"/>
      <c r="MUJ1868" s="401"/>
      <c r="MUK1868" s="401"/>
      <c r="MUL1868" s="401"/>
      <c r="MUM1868" s="401"/>
      <c r="MUN1868" s="401"/>
      <c r="MUO1868" s="401"/>
      <c r="MUP1868" s="401"/>
      <c r="MUQ1868" s="401"/>
      <c r="MUR1868" s="401"/>
      <c r="MUS1868" s="401"/>
      <c r="MUT1868" s="401"/>
      <c r="MUU1868" s="401"/>
      <c r="MUV1868" s="401"/>
      <c r="MUW1868" s="401"/>
      <c r="MUX1868" s="401"/>
      <c r="MUY1868" s="401"/>
      <c r="MUZ1868" s="401"/>
      <c r="MVA1868" s="401"/>
      <c r="MVB1868" s="401"/>
      <c r="MVC1868" s="401"/>
      <c r="MVD1868" s="401"/>
      <c r="MVE1868" s="401"/>
      <c r="MVF1868" s="401"/>
      <c r="MVG1868" s="401"/>
      <c r="MVH1868" s="401"/>
      <c r="MVI1868" s="401"/>
      <c r="MVJ1868" s="401"/>
      <c r="MVK1868" s="401"/>
      <c r="MVL1868" s="401"/>
      <c r="MVM1868" s="401"/>
      <c r="MVN1868" s="401"/>
      <c r="MVO1868" s="401"/>
      <c r="MVP1868" s="401"/>
      <c r="MVQ1868" s="401"/>
      <c r="MVR1868" s="401"/>
      <c r="MVS1868" s="401"/>
      <c r="MVT1868" s="401"/>
      <c r="MVU1868" s="401"/>
      <c r="MVV1868" s="401"/>
      <c r="MVW1868" s="401"/>
      <c r="MVX1868" s="401"/>
      <c r="MVY1868" s="401"/>
      <c r="MVZ1868" s="401"/>
      <c r="MWA1868" s="401"/>
      <c r="MWB1868" s="401"/>
      <c r="MWC1868" s="401"/>
      <c r="MWD1868" s="401"/>
      <c r="MWE1868" s="401"/>
      <c r="MWF1868" s="401"/>
      <c r="MWG1868" s="401"/>
      <c r="MWH1868" s="401"/>
      <c r="MWI1868" s="401"/>
      <c r="MWJ1868" s="401"/>
      <c r="MWK1868" s="401"/>
      <c r="MWL1868" s="401"/>
      <c r="MWM1868" s="401"/>
      <c r="MWN1868" s="401"/>
      <c r="MWO1868" s="401"/>
      <c r="MWP1868" s="401"/>
      <c r="MWQ1868" s="401"/>
      <c r="MWR1868" s="401"/>
      <c r="MWS1868" s="401"/>
      <c r="MWT1868" s="401"/>
      <c r="MWU1868" s="401"/>
      <c r="MWV1868" s="401"/>
      <c r="MWW1868" s="401"/>
      <c r="MWX1868" s="401"/>
      <c r="MWY1868" s="401"/>
      <c r="MWZ1868" s="401"/>
      <c r="MXA1868" s="401"/>
      <c r="MXB1868" s="401"/>
      <c r="MXC1868" s="401"/>
      <c r="MXD1868" s="401"/>
      <c r="MXE1868" s="401"/>
      <c r="MXF1868" s="401"/>
      <c r="MXG1868" s="401"/>
      <c r="MXH1868" s="401"/>
      <c r="MXI1868" s="401"/>
      <c r="MXJ1868" s="401"/>
      <c r="MXK1868" s="401"/>
      <c r="MXL1868" s="401"/>
      <c r="MXM1868" s="401"/>
      <c r="MXN1868" s="401"/>
      <c r="MXO1868" s="401"/>
      <c r="MXP1868" s="401"/>
      <c r="MXQ1868" s="401"/>
      <c r="MXR1868" s="401"/>
      <c r="MXS1868" s="401"/>
      <c r="MXT1868" s="401"/>
      <c r="MXU1868" s="401"/>
      <c r="MXV1868" s="401"/>
      <c r="MXW1868" s="401"/>
      <c r="MXX1868" s="401"/>
      <c r="MXY1868" s="401"/>
      <c r="MXZ1868" s="401"/>
      <c r="MYA1868" s="401"/>
      <c r="MYB1868" s="401"/>
      <c r="MYC1868" s="401"/>
      <c r="MYD1868" s="401"/>
      <c r="MYE1868" s="401"/>
      <c r="MYF1868" s="401"/>
      <c r="MYG1868" s="401"/>
      <c r="MYH1868" s="401"/>
      <c r="MYI1868" s="401"/>
      <c r="MYJ1868" s="401"/>
      <c r="MYK1868" s="401"/>
      <c r="MYL1868" s="401"/>
      <c r="MYM1868" s="401"/>
      <c r="MYN1868" s="401"/>
      <c r="MYO1868" s="401"/>
      <c r="MYP1868" s="401"/>
      <c r="MYQ1868" s="401"/>
      <c r="MYR1868" s="401"/>
      <c r="MYS1868" s="401"/>
      <c r="MYT1868" s="401"/>
      <c r="MYU1868" s="401"/>
      <c r="MYV1868" s="401"/>
      <c r="MYW1868" s="401"/>
      <c r="MYX1868" s="401"/>
      <c r="MYY1868" s="401"/>
      <c r="MYZ1868" s="401"/>
      <c r="MZA1868" s="401"/>
      <c r="MZB1868" s="401"/>
      <c r="MZC1868" s="401"/>
      <c r="MZD1868" s="401"/>
      <c r="MZE1868" s="401"/>
      <c r="MZF1868" s="401"/>
      <c r="MZG1868" s="401"/>
      <c r="MZH1868" s="401"/>
      <c r="MZI1868" s="401"/>
      <c r="MZJ1868" s="401"/>
      <c r="MZK1868" s="401"/>
      <c r="MZL1868" s="401"/>
      <c r="MZM1868" s="401"/>
      <c r="MZN1868" s="401"/>
      <c r="MZO1868" s="401"/>
      <c r="MZP1868" s="401"/>
      <c r="MZQ1868" s="401"/>
      <c r="MZR1868" s="401"/>
      <c r="MZS1868" s="401"/>
      <c r="MZT1868" s="401"/>
      <c r="MZU1868" s="401"/>
      <c r="MZV1868" s="401"/>
      <c r="MZW1868" s="401"/>
      <c r="MZX1868" s="401"/>
      <c r="MZY1868" s="401"/>
      <c r="MZZ1868" s="401"/>
      <c r="NAA1868" s="401"/>
      <c r="NAB1868" s="401"/>
      <c r="NAC1868" s="401"/>
      <c r="NAD1868" s="401"/>
      <c r="NAE1868" s="401"/>
      <c r="NAF1868" s="401"/>
      <c r="NAG1868" s="401"/>
      <c r="NAH1868" s="401"/>
      <c r="NAI1868" s="401"/>
      <c r="NAJ1868" s="401"/>
      <c r="NAK1868" s="401"/>
      <c r="NAL1868" s="401"/>
      <c r="NAM1868" s="401"/>
      <c r="NAN1868" s="401"/>
      <c r="NAO1868" s="401"/>
      <c r="NAP1868" s="401"/>
      <c r="NAQ1868" s="401"/>
      <c r="NAR1868" s="401"/>
      <c r="NAS1868" s="401"/>
      <c r="NAT1868" s="401"/>
      <c r="NAU1868" s="401"/>
      <c r="NAV1868" s="401"/>
      <c r="NAW1868" s="401"/>
      <c r="NAX1868" s="401"/>
      <c r="NAY1868" s="401"/>
      <c r="NAZ1868" s="401"/>
      <c r="NBA1868" s="401"/>
      <c r="NBB1868" s="401"/>
      <c r="NBC1868" s="401"/>
      <c r="NBD1868" s="401"/>
      <c r="NBE1868" s="401"/>
      <c r="NBF1868" s="401"/>
      <c r="NBG1868" s="401"/>
      <c r="NBH1868" s="401"/>
      <c r="NBI1868" s="401"/>
      <c r="NBJ1868" s="401"/>
      <c r="NBK1868" s="401"/>
      <c r="NBL1868" s="401"/>
      <c r="NBM1868" s="401"/>
      <c r="NBN1868" s="401"/>
      <c r="NBO1868" s="401"/>
      <c r="NBP1868" s="401"/>
      <c r="NBQ1868" s="401"/>
      <c r="NBR1868" s="401"/>
      <c r="NBS1868" s="401"/>
      <c r="NBT1868" s="401"/>
      <c r="NBU1868" s="401"/>
      <c r="NBV1868" s="401"/>
      <c r="NBW1868" s="401"/>
      <c r="NBX1868" s="401"/>
      <c r="NBY1868" s="401"/>
      <c r="NBZ1868" s="401"/>
      <c r="NCA1868" s="401"/>
      <c r="NCB1868" s="401"/>
      <c r="NCC1868" s="401"/>
      <c r="NCD1868" s="401"/>
      <c r="NCE1868" s="401"/>
      <c r="NCF1868" s="401"/>
      <c r="NCG1868" s="401"/>
      <c r="NCH1868" s="401"/>
      <c r="NCI1868" s="401"/>
      <c r="NCJ1868" s="401"/>
      <c r="NCK1868" s="401"/>
      <c r="NCL1868" s="401"/>
      <c r="NCM1868" s="401"/>
      <c r="NCN1868" s="401"/>
      <c r="NCO1868" s="401"/>
      <c r="NCP1868" s="401"/>
      <c r="NCQ1868" s="401"/>
      <c r="NCR1868" s="401"/>
      <c r="NCS1868" s="401"/>
      <c r="NCT1868" s="401"/>
      <c r="NCU1868" s="401"/>
      <c r="NCV1868" s="401"/>
      <c r="NCW1868" s="401"/>
      <c r="NCX1868" s="401"/>
      <c r="NCY1868" s="401"/>
      <c r="NCZ1868" s="401"/>
      <c r="NDA1868" s="401"/>
      <c r="NDB1868" s="401"/>
      <c r="NDC1868" s="401"/>
      <c r="NDD1868" s="401"/>
      <c r="NDE1868" s="401"/>
      <c r="NDF1868" s="401"/>
      <c r="NDG1868" s="401"/>
      <c r="NDH1868" s="401"/>
      <c r="NDI1868" s="401"/>
      <c r="NDJ1868" s="401"/>
      <c r="NDK1868" s="401"/>
      <c r="NDL1868" s="401"/>
      <c r="NDM1868" s="401"/>
      <c r="NDN1868" s="401"/>
      <c r="NDO1868" s="401"/>
      <c r="NDP1868" s="401"/>
      <c r="NDQ1868" s="401"/>
      <c r="NDR1868" s="401"/>
      <c r="NDS1868" s="401"/>
      <c r="NDT1868" s="401"/>
      <c r="NDU1868" s="401"/>
      <c r="NDV1868" s="401"/>
      <c r="NDW1868" s="401"/>
      <c r="NDX1868" s="401"/>
      <c r="NDY1868" s="401"/>
      <c r="NDZ1868" s="401"/>
      <c r="NEA1868" s="401"/>
      <c r="NEB1868" s="401"/>
      <c r="NEC1868" s="401"/>
      <c r="NED1868" s="401"/>
      <c r="NEE1868" s="401"/>
      <c r="NEF1868" s="401"/>
      <c r="NEG1868" s="401"/>
      <c r="NEH1868" s="401"/>
      <c r="NEI1868" s="401"/>
      <c r="NEJ1868" s="401"/>
      <c r="NEK1868" s="401"/>
      <c r="NEL1868" s="401"/>
      <c r="NEM1868" s="401"/>
      <c r="NEN1868" s="401"/>
      <c r="NEO1868" s="401"/>
      <c r="NEP1868" s="401"/>
      <c r="NEQ1868" s="401"/>
      <c r="NER1868" s="401"/>
      <c r="NES1868" s="401"/>
      <c r="NET1868" s="401"/>
      <c r="NEU1868" s="401"/>
      <c r="NEV1868" s="401"/>
      <c r="NEW1868" s="401"/>
      <c r="NEX1868" s="401"/>
      <c r="NEY1868" s="401"/>
      <c r="NEZ1868" s="401"/>
      <c r="NFA1868" s="401"/>
      <c r="NFB1868" s="401"/>
      <c r="NFC1868" s="401"/>
      <c r="NFD1868" s="401"/>
      <c r="NFE1868" s="401"/>
      <c r="NFF1868" s="401"/>
      <c r="NFG1868" s="401"/>
      <c r="NFH1868" s="401"/>
      <c r="NFI1868" s="401"/>
      <c r="NFJ1868" s="401"/>
      <c r="NFK1868" s="401"/>
      <c r="NFL1868" s="401"/>
      <c r="NFM1868" s="401"/>
      <c r="NFN1868" s="401"/>
      <c r="NFO1868" s="401"/>
      <c r="NFP1868" s="401"/>
      <c r="NFQ1868" s="401"/>
      <c r="NFR1868" s="401"/>
      <c r="NFS1868" s="401"/>
      <c r="NFT1868" s="401"/>
      <c r="NFU1868" s="401"/>
      <c r="NFV1868" s="401"/>
      <c r="NFW1868" s="401"/>
      <c r="NFX1868" s="401"/>
      <c r="NFY1868" s="401"/>
      <c r="NFZ1868" s="401"/>
      <c r="NGA1868" s="401"/>
      <c r="NGB1868" s="401"/>
      <c r="NGC1868" s="401"/>
      <c r="NGD1868" s="401"/>
      <c r="NGE1868" s="401"/>
      <c r="NGF1868" s="401"/>
      <c r="NGG1868" s="401"/>
      <c r="NGH1868" s="401"/>
      <c r="NGI1868" s="401"/>
      <c r="NGJ1868" s="401"/>
      <c r="NGK1868" s="401"/>
      <c r="NGL1868" s="401"/>
      <c r="NGM1868" s="401"/>
      <c r="NGN1868" s="401"/>
      <c r="NGO1868" s="401"/>
      <c r="NGP1868" s="401"/>
      <c r="NGQ1868" s="401"/>
      <c r="NGR1868" s="401"/>
      <c r="NGS1868" s="401"/>
      <c r="NGT1868" s="401"/>
      <c r="NGU1868" s="401"/>
      <c r="NGV1868" s="401"/>
      <c r="NGW1868" s="401"/>
      <c r="NGX1868" s="401"/>
      <c r="NGY1868" s="401"/>
      <c r="NGZ1868" s="401"/>
      <c r="NHA1868" s="401"/>
      <c r="NHB1868" s="401"/>
      <c r="NHC1868" s="401"/>
      <c r="NHD1868" s="401"/>
      <c r="NHE1868" s="401"/>
      <c r="NHF1868" s="401"/>
      <c r="NHG1868" s="401"/>
      <c r="NHH1868" s="401"/>
      <c r="NHI1868" s="401"/>
      <c r="NHJ1868" s="401"/>
      <c r="NHK1868" s="401"/>
      <c r="NHL1868" s="401"/>
      <c r="NHM1868" s="401"/>
      <c r="NHN1868" s="401"/>
      <c r="NHO1868" s="401"/>
      <c r="NHP1868" s="401"/>
      <c r="NHQ1868" s="401"/>
      <c r="NHR1868" s="401"/>
      <c r="NHS1868" s="401"/>
      <c r="NHT1868" s="401"/>
      <c r="NHU1868" s="401"/>
      <c r="NHV1868" s="401"/>
      <c r="NHW1868" s="401"/>
      <c r="NHX1868" s="401"/>
      <c r="NHY1868" s="401"/>
      <c r="NHZ1868" s="401"/>
      <c r="NIA1868" s="401"/>
      <c r="NIB1868" s="401"/>
      <c r="NIC1868" s="401"/>
      <c r="NID1868" s="401"/>
      <c r="NIE1868" s="401"/>
      <c r="NIF1868" s="401"/>
      <c r="NIG1868" s="401"/>
      <c r="NIH1868" s="401"/>
      <c r="NII1868" s="401"/>
      <c r="NIJ1868" s="401"/>
      <c r="NIK1868" s="401"/>
      <c r="NIL1868" s="401"/>
      <c r="NIM1868" s="401"/>
      <c r="NIN1868" s="401"/>
      <c r="NIO1868" s="401"/>
      <c r="NIP1868" s="401"/>
      <c r="NIQ1868" s="401"/>
      <c r="NIR1868" s="401"/>
      <c r="NIS1868" s="401"/>
      <c r="NIT1868" s="401"/>
      <c r="NIU1868" s="401"/>
      <c r="NIV1868" s="401"/>
      <c r="NIW1868" s="401"/>
      <c r="NIX1868" s="401"/>
      <c r="NIY1868" s="401"/>
      <c r="NIZ1868" s="401"/>
      <c r="NJA1868" s="401"/>
      <c r="NJB1868" s="401"/>
      <c r="NJC1868" s="401"/>
      <c r="NJD1868" s="401"/>
      <c r="NJE1868" s="401"/>
      <c r="NJF1868" s="401"/>
      <c r="NJG1868" s="401"/>
      <c r="NJH1868" s="401"/>
      <c r="NJI1868" s="401"/>
      <c r="NJJ1868" s="401"/>
      <c r="NJK1868" s="401"/>
      <c r="NJL1868" s="401"/>
      <c r="NJM1868" s="401"/>
      <c r="NJN1868" s="401"/>
      <c r="NJO1868" s="401"/>
      <c r="NJP1868" s="401"/>
      <c r="NJQ1868" s="401"/>
      <c r="NJR1868" s="401"/>
      <c r="NJS1868" s="401"/>
      <c r="NJT1868" s="401"/>
      <c r="NJU1868" s="401"/>
      <c r="NJV1868" s="401"/>
      <c r="NJW1868" s="401"/>
      <c r="NJX1868" s="401"/>
      <c r="NJY1868" s="401"/>
      <c r="NJZ1868" s="401"/>
      <c r="NKA1868" s="401"/>
      <c r="NKB1868" s="401"/>
      <c r="NKC1868" s="401"/>
      <c r="NKD1868" s="401"/>
      <c r="NKE1868" s="401"/>
      <c r="NKF1868" s="401"/>
      <c r="NKG1868" s="401"/>
      <c r="NKH1868" s="401"/>
      <c r="NKI1868" s="401"/>
      <c r="NKJ1868" s="401"/>
      <c r="NKK1868" s="401"/>
      <c r="NKL1868" s="401"/>
      <c r="NKM1868" s="401"/>
      <c r="NKN1868" s="401"/>
      <c r="NKO1868" s="401"/>
      <c r="NKP1868" s="401"/>
      <c r="NKQ1868" s="401"/>
      <c r="NKR1868" s="401"/>
      <c r="NKS1868" s="401"/>
      <c r="NKT1868" s="401"/>
      <c r="NKU1868" s="401"/>
      <c r="NKV1868" s="401"/>
      <c r="NKW1868" s="401"/>
      <c r="NKX1868" s="401"/>
      <c r="NKY1868" s="401"/>
      <c r="NKZ1868" s="401"/>
      <c r="NLA1868" s="401"/>
      <c r="NLB1868" s="401"/>
      <c r="NLC1868" s="401"/>
      <c r="NLD1868" s="401"/>
      <c r="NLE1868" s="401"/>
      <c r="NLF1868" s="401"/>
      <c r="NLG1868" s="401"/>
      <c r="NLH1868" s="401"/>
      <c r="NLI1868" s="401"/>
      <c r="NLJ1868" s="401"/>
      <c r="NLK1868" s="401"/>
      <c r="NLL1868" s="401"/>
      <c r="NLM1868" s="401"/>
      <c r="NLN1868" s="401"/>
      <c r="NLO1868" s="401"/>
      <c r="NLP1868" s="401"/>
      <c r="NLQ1868" s="401"/>
      <c r="NLR1868" s="401"/>
      <c r="NLS1868" s="401"/>
      <c r="NLT1868" s="401"/>
      <c r="NLU1868" s="401"/>
      <c r="NLV1868" s="401"/>
      <c r="NLW1868" s="401"/>
      <c r="NLX1868" s="401"/>
      <c r="NLY1868" s="401"/>
      <c r="NLZ1868" s="401"/>
      <c r="NMA1868" s="401"/>
      <c r="NMB1868" s="401"/>
      <c r="NMC1868" s="401"/>
      <c r="NMD1868" s="401"/>
      <c r="NME1868" s="401"/>
      <c r="NMF1868" s="401"/>
      <c r="NMG1868" s="401"/>
      <c r="NMH1868" s="401"/>
      <c r="NMI1868" s="401"/>
      <c r="NMJ1868" s="401"/>
      <c r="NMK1868" s="401"/>
      <c r="NML1868" s="401"/>
      <c r="NMM1868" s="401"/>
      <c r="NMN1868" s="401"/>
      <c r="NMO1868" s="401"/>
      <c r="NMP1868" s="401"/>
      <c r="NMQ1868" s="401"/>
      <c r="NMR1868" s="401"/>
      <c r="NMS1868" s="401"/>
      <c r="NMT1868" s="401"/>
      <c r="NMU1868" s="401"/>
      <c r="NMV1868" s="401"/>
      <c r="NMW1868" s="401"/>
      <c r="NMX1868" s="401"/>
      <c r="NMY1868" s="401"/>
      <c r="NMZ1868" s="401"/>
      <c r="NNA1868" s="401"/>
      <c r="NNB1868" s="401"/>
      <c r="NNC1868" s="401"/>
      <c r="NND1868" s="401"/>
      <c r="NNE1868" s="401"/>
      <c r="NNF1868" s="401"/>
      <c r="NNG1868" s="401"/>
      <c r="NNH1868" s="401"/>
      <c r="NNI1868" s="401"/>
      <c r="NNJ1868" s="401"/>
      <c r="NNK1868" s="401"/>
      <c r="NNL1868" s="401"/>
      <c r="NNM1868" s="401"/>
      <c r="NNN1868" s="401"/>
      <c r="NNO1868" s="401"/>
      <c r="NNP1868" s="401"/>
      <c r="NNQ1868" s="401"/>
      <c r="NNR1868" s="401"/>
      <c r="NNS1868" s="401"/>
      <c r="NNT1868" s="401"/>
      <c r="NNU1868" s="401"/>
      <c r="NNV1868" s="401"/>
      <c r="NNW1868" s="401"/>
      <c r="NNX1868" s="401"/>
      <c r="NNY1868" s="401"/>
      <c r="NNZ1868" s="401"/>
      <c r="NOA1868" s="401"/>
      <c r="NOB1868" s="401"/>
      <c r="NOC1868" s="401"/>
      <c r="NOD1868" s="401"/>
      <c r="NOE1868" s="401"/>
      <c r="NOF1868" s="401"/>
      <c r="NOG1868" s="401"/>
      <c r="NOH1868" s="401"/>
      <c r="NOI1868" s="401"/>
      <c r="NOJ1868" s="401"/>
      <c r="NOK1868" s="401"/>
      <c r="NOL1868" s="401"/>
      <c r="NOM1868" s="401"/>
      <c r="NON1868" s="401"/>
      <c r="NOO1868" s="401"/>
      <c r="NOP1868" s="401"/>
      <c r="NOQ1868" s="401"/>
      <c r="NOR1868" s="401"/>
      <c r="NOS1868" s="401"/>
      <c r="NOT1868" s="401"/>
      <c r="NOU1868" s="401"/>
      <c r="NOV1868" s="401"/>
      <c r="NOW1868" s="401"/>
      <c r="NOX1868" s="401"/>
      <c r="NOY1868" s="401"/>
      <c r="NOZ1868" s="401"/>
      <c r="NPA1868" s="401"/>
      <c r="NPB1868" s="401"/>
      <c r="NPC1868" s="401"/>
      <c r="NPD1868" s="401"/>
      <c r="NPE1868" s="401"/>
      <c r="NPF1868" s="401"/>
      <c r="NPG1868" s="401"/>
      <c r="NPH1868" s="401"/>
      <c r="NPI1868" s="401"/>
      <c r="NPJ1868" s="401"/>
      <c r="NPK1868" s="401"/>
      <c r="NPL1868" s="401"/>
      <c r="NPM1868" s="401"/>
      <c r="NPN1868" s="401"/>
      <c r="NPO1868" s="401"/>
      <c r="NPP1868" s="401"/>
      <c r="NPQ1868" s="401"/>
      <c r="NPR1868" s="401"/>
      <c r="NPS1868" s="401"/>
      <c r="NPT1868" s="401"/>
      <c r="NPU1868" s="401"/>
      <c r="NPV1868" s="401"/>
      <c r="NPW1868" s="401"/>
      <c r="NPX1868" s="401"/>
      <c r="NPY1868" s="401"/>
      <c r="NPZ1868" s="401"/>
      <c r="NQA1868" s="401"/>
      <c r="NQB1868" s="401"/>
      <c r="NQC1868" s="401"/>
      <c r="NQD1868" s="401"/>
      <c r="NQE1868" s="401"/>
      <c r="NQF1868" s="401"/>
      <c r="NQG1868" s="401"/>
      <c r="NQH1868" s="401"/>
      <c r="NQI1868" s="401"/>
      <c r="NQJ1868" s="401"/>
      <c r="NQK1868" s="401"/>
      <c r="NQL1868" s="401"/>
      <c r="NQM1868" s="401"/>
      <c r="NQN1868" s="401"/>
      <c r="NQO1868" s="401"/>
      <c r="NQP1868" s="401"/>
      <c r="NQQ1868" s="401"/>
      <c r="NQR1868" s="401"/>
      <c r="NQS1868" s="401"/>
      <c r="NQT1868" s="401"/>
      <c r="NQU1868" s="401"/>
      <c r="NQV1868" s="401"/>
      <c r="NQW1868" s="401"/>
      <c r="NQX1868" s="401"/>
      <c r="NQY1868" s="401"/>
      <c r="NQZ1868" s="401"/>
      <c r="NRA1868" s="401"/>
      <c r="NRB1868" s="401"/>
      <c r="NRC1868" s="401"/>
      <c r="NRD1868" s="401"/>
      <c r="NRE1868" s="401"/>
      <c r="NRF1868" s="401"/>
      <c r="NRG1868" s="401"/>
      <c r="NRH1868" s="401"/>
      <c r="NRI1868" s="401"/>
      <c r="NRJ1868" s="401"/>
      <c r="NRK1868" s="401"/>
      <c r="NRL1868" s="401"/>
      <c r="NRM1868" s="401"/>
      <c r="NRN1868" s="401"/>
      <c r="NRO1868" s="401"/>
      <c r="NRP1868" s="401"/>
      <c r="NRQ1868" s="401"/>
      <c r="NRR1868" s="401"/>
      <c r="NRS1868" s="401"/>
      <c r="NRT1868" s="401"/>
      <c r="NRU1868" s="401"/>
      <c r="NRV1868" s="401"/>
      <c r="NRW1868" s="401"/>
      <c r="NRX1868" s="401"/>
      <c r="NRY1868" s="401"/>
      <c r="NRZ1868" s="401"/>
      <c r="NSA1868" s="401"/>
      <c r="NSB1868" s="401"/>
      <c r="NSC1868" s="401"/>
      <c r="NSD1868" s="401"/>
      <c r="NSE1868" s="401"/>
      <c r="NSF1868" s="401"/>
      <c r="NSG1868" s="401"/>
      <c r="NSH1868" s="401"/>
      <c r="NSI1868" s="401"/>
      <c r="NSJ1868" s="401"/>
      <c r="NSK1868" s="401"/>
      <c r="NSL1868" s="401"/>
      <c r="NSM1868" s="401"/>
      <c r="NSN1868" s="401"/>
      <c r="NSO1868" s="401"/>
      <c r="NSP1868" s="401"/>
      <c r="NSQ1868" s="401"/>
      <c r="NSR1868" s="401"/>
      <c r="NSS1868" s="401"/>
      <c r="NST1868" s="401"/>
      <c r="NSU1868" s="401"/>
      <c r="NSV1868" s="401"/>
      <c r="NSW1868" s="401"/>
      <c r="NSX1868" s="401"/>
      <c r="NSY1868" s="401"/>
      <c r="NSZ1868" s="401"/>
      <c r="NTA1868" s="401"/>
      <c r="NTB1868" s="401"/>
      <c r="NTC1868" s="401"/>
      <c r="NTD1868" s="401"/>
      <c r="NTE1868" s="401"/>
      <c r="NTF1868" s="401"/>
      <c r="NTG1868" s="401"/>
      <c r="NTH1868" s="401"/>
      <c r="NTI1868" s="401"/>
      <c r="NTJ1868" s="401"/>
      <c r="NTK1868" s="401"/>
      <c r="NTL1868" s="401"/>
      <c r="NTM1868" s="401"/>
      <c r="NTN1868" s="401"/>
      <c r="NTO1868" s="401"/>
      <c r="NTP1868" s="401"/>
      <c r="NTQ1868" s="401"/>
      <c r="NTR1868" s="401"/>
      <c r="NTS1868" s="401"/>
      <c r="NTT1868" s="401"/>
      <c r="NTU1868" s="401"/>
      <c r="NTV1868" s="401"/>
      <c r="NTW1868" s="401"/>
      <c r="NTX1868" s="401"/>
      <c r="NTY1868" s="401"/>
      <c r="NTZ1868" s="401"/>
      <c r="NUA1868" s="401"/>
      <c r="NUB1868" s="401"/>
      <c r="NUC1868" s="401"/>
      <c r="NUD1868" s="401"/>
      <c r="NUE1868" s="401"/>
      <c r="NUF1868" s="401"/>
      <c r="NUG1868" s="401"/>
      <c r="NUH1868" s="401"/>
      <c r="NUI1868" s="401"/>
      <c r="NUJ1868" s="401"/>
      <c r="NUK1868" s="401"/>
      <c r="NUL1868" s="401"/>
      <c r="NUM1868" s="401"/>
      <c r="NUN1868" s="401"/>
      <c r="NUO1868" s="401"/>
      <c r="NUP1868" s="401"/>
      <c r="NUQ1868" s="401"/>
      <c r="NUR1868" s="401"/>
      <c r="NUS1868" s="401"/>
      <c r="NUT1868" s="401"/>
      <c r="NUU1868" s="401"/>
      <c r="NUV1868" s="401"/>
      <c r="NUW1868" s="401"/>
      <c r="NUX1868" s="401"/>
      <c r="NUY1868" s="401"/>
      <c r="NUZ1868" s="401"/>
      <c r="NVA1868" s="401"/>
      <c r="NVB1868" s="401"/>
      <c r="NVC1868" s="401"/>
      <c r="NVD1868" s="401"/>
      <c r="NVE1868" s="401"/>
      <c r="NVF1868" s="401"/>
      <c r="NVG1868" s="401"/>
      <c r="NVH1868" s="401"/>
      <c r="NVI1868" s="401"/>
      <c r="NVJ1868" s="401"/>
      <c r="NVK1868" s="401"/>
      <c r="NVL1868" s="401"/>
      <c r="NVM1868" s="401"/>
      <c r="NVN1868" s="401"/>
      <c r="NVO1868" s="401"/>
      <c r="NVP1868" s="401"/>
      <c r="NVQ1868" s="401"/>
      <c r="NVR1868" s="401"/>
      <c r="NVS1868" s="401"/>
      <c r="NVT1868" s="401"/>
      <c r="NVU1868" s="401"/>
      <c r="NVV1868" s="401"/>
      <c r="NVW1868" s="401"/>
      <c r="NVX1868" s="401"/>
      <c r="NVY1868" s="401"/>
      <c r="NVZ1868" s="401"/>
      <c r="NWA1868" s="401"/>
      <c r="NWB1868" s="401"/>
      <c r="NWC1868" s="401"/>
      <c r="NWD1868" s="401"/>
      <c r="NWE1868" s="401"/>
      <c r="NWF1868" s="401"/>
      <c r="NWG1868" s="401"/>
      <c r="NWH1868" s="401"/>
      <c r="NWI1868" s="401"/>
      <c r="NWJ1868" s="401"/>
      <c r="NWK1868" s="401"/>
      <c r="NWL1868" s="401"/>
      <c r="NWM1868" s="401"/>
      <c r="NWN1868" s="401"/>
      <c r="NWO1868" s="401"/>
      <c r="NWP1868" s="401"/>
      <c r="NWQ1868" s="401"/>
      <c r="NWR1868" s="401"/>
      <c r="NWS1868" s="401"/>
      <c r="NWT1868" s="401"/>
      <c r="NWU1868" s="401"/>
      <c r="NWV1868" s="401"/>
      <c r="NWW1868" s="401"/>
      <c r="NWX1868" s="401"/>
      <c r="NWY1868" s="401"/>
      <c r="NWZ1868" s="401"/>
      <c r="NXA1868" s="401"/>
      <c r="NXB1868" s="401"/>
      <c r="NXC1868" s="401"/>
      <c r="NXD1868" s="401"/>
      <c r="NXE1868" s="401"/>
      <c r="NXF1868" s="401"/>
      <c r="NXG1868" s="401"/>
      <c r="NXH1868" s="401"/>
      <c r="NXI1868" s="401"/>
      <c r="NXJ1868" s="401"/>
      <c r="NXK1868" s="401"/>
      <c r="NXL1868" s="401"/>
      <c r="NXM1868" s="401"/>
      <c r="NXN1868" s="401"/>
      <c r="NXO1868" s="401"/>
      <c r="NXP1868" s="401"/>
      <c r="NXQ1868" s="401"/>
      <c r="NXR1868" s="401"/>
      <c r="NXS1868" s="401"/>
      <c r="NXT1868" s="401"/>
      <c r="NXU1868" s="401"/>
      <c r="NXV1868" s="401"/>
      <c r="NXW1868" s="401"/>
      <c r="NXX1868" s="401"/>
      <c r="NXY1868" s="401"/>
      <c r="NXZ1868" s="401"/>
      <c r="NYA1868" s="401"/>
      <c r="NYB1868" s="401"/>
      <c r="NYC1868" s="401"/>
      <c r="NYD1868" s="401"/>
      <c r="NYE1868" s="401"/>
      <c r="NYF1868" s="401"/>
      <c r="NYG1868" s="401"/>
      <c r="NYH1868" s="401"/>
      <c r="NYI1868" s="401"/>
      <c r="NYJ1868" s="401"/>
      <c r="NYK1868" s="401"/>
      <c r="NYL1868" s="401"/>
      <c r="NYM1868" s="401"/>
      <c r="NYN1868" s="401"/>
      <c r="NYO1868" s="401"/>
      <c r="NYP1868" s="401"/>
      <c r="NYQ1868" s="401"/>
      <c r="NYR1868" s="401"/>
      <c r="NYS1868" s="401"/>
      <c r="NYT1868" s="401"/>
      <c r="NYU1868" s="401"/>
      <c r="NYV1868" s="401"/>
      <c r="NYW1868" s="401"/>
      <c r="NYX1868" s="401"/>
      <c r="NYY1868" s="401"/>
      <c r="NYZ1868" s="401"/>
      <c r="NZA1868" s="401"/>
      <c r="NZB1868" s="401"/>
      <c r="NZC1868" s="401"/>
      <c r="NZD1868" s="401"/>
      <c r="NZE1868" s="401"/>
      <c r="NZF1868" s="401"/>
      <c r="NZG1868" s="401"/>
      <c r="NZH1868" s="401"/>
      <c r="NZI1868" s="401"/>
      <c r="NZJ1868" s="401"/>
      <c r="NZK1868" s="401"/>
      <c r="NZL1868" s="401"/>
      <c r="NZM1868" s="401"/>
      <c r="NZN1868" s="401"/>
      <c r="NZO1868" s="401"/>
      <c r="NZP1868" s="401"/>
      <c r="NZQ1868" s="401"/>
      <c r="NZR1868" s="401"/>
      <c r="NZS1868" s="401"/>
      <c r="NZT1868" s="401"/>
      <c r="NZU1868" s="401"/>
      <c r="NZV1868" s="401"/>
      <c r="NZW1868" s="401"/>
      <c r="NZX1868" s="401"/>
      <c r="NZY1868" s="401"/>
      <c r="NZZ1868" s="401"/>
      <c r="OAA1868" s="401"/>
      <c r="OAB1868" s="401"/>
      <c r="OAC1868" s="401"/>
      <c r="OAD1868" s="401"/>
      <c r="OAE1868" s="401"/>
      <c r="OAF1868" s="401"/>
      <c r="OAG1868" s="401"/>
      <c r="OAH1868" s="401"/>
      <c r="OAI1868" s="401"/>
      <c r="OAJ1868" s="401"/>
      <c r="OAK1868" s="401"/>
      <c r="OAL1868" s="401"/>
      <c r="OAM1868" s="401"/>
      <c r="OAN1868" s="401"/>
      <c r="OAO1868" s="401"/>
      <c r="OAP1868" s="401"/>
      <c r="OAQ1868" s="401"/>
      <c r="OAR1868" s="401"/>
      <c r="OAS1868" s="401"/>
      <c r="OAT1868" s="401"/>
      <c r="OAU1868" s="401"/>
      <c r="OAV1868" s="401"/>
      <c r="OAW1868" s="401"/>
      <c r="OAX1868" s="401"/>
      <c r="OAY1868" s="401"/>
      <c r="OAZ1868" s="401"/>
      <c r="OBA1868" s="401"/>
      <c r="OBB1868" s="401"/>
      <c r="OBC1868" s="401"/>
      <c r="OBD1868" s="401"/>
      <c r="OBE1868" s="401"/>
      <c r="OBF1868" s="401"/>
      <c r="OBG1868" s="401"/>
      <c r="OBH1868" s="401"/>
      <c r="OBI1868" s="401"/>
      <c r="OBJ1868" s="401"/>
      <c r="OBK1868" s="401"/>
      <c r="OBL1868" s="401"/>
      <c r="OBM1868" s="401"/>
      <c r="OBN1868" s="401"/>
      <c r="OBO1868" s="401"/>
      <c r="OBP1868" s="401"/>
      <c r="OBQ1868" s="401"/>
      <c r="OBR1868" s="401"/>
      <c r="OBS1868" s="401"/>
      <c r="OBT1868" s="401"/>
      <c r="OBU1868" s="401"/>
      <c r="OBV1868" s="401"/>
      <c r="OBW1868" s="401"/>
      <c r="OBX1868" s="401"/>
      <c r="OBY1868" s="401"/>
      <c r="OBZ1868" s="401"/>
      <c r="OCA1868" s="401"/>
      <c r="OCB1868" s="401"/>
      <c r="OCC1868" s="401"/>
      <c r="OCD1868" s="401"/>
      <c r="OCE1868" s="401"/>
      <c r="OCF1868" s="401"/>
      <c r="OCG1868" s="401"/>
      <c r="OCH1868" s="401"/>
      <c r="OCI1868" s="401"/>
      <c r="OCJ1868" s="401"/>
      <c r="OCK1868" s="401"/>
      <c r="OCL1868" s="401"/>
      <c r="OCM1868" s="401"/>
      <c r="OCN1868" s="401"/>
      <c r="OCO1868" s="401"/>
      <c r="OCP1868" s="401"/>
      <c r="OCQ1868" s="401"/>
      <c r="OCR1868" s="401"/>
      <c r="OCS1868" s="401"/>
      <c r="OCT1868" s="401"/>
      <c r="OCU1868" s="401"/>
      <c r="OCV1868" s="401"/>
      <c r="OCW1868" s="401"/>
      <c r="OCX1868" s="401"/>
      <c r="OCY1868" s="401"/>
      <c r="OCZ1868" s="401"/>
      <c r="ODA1868" s="401"/>
      <c r="ODB1868" s="401"/>
      <c r="ODC1868" s="401"/>
      <c r="ODD1868" s="401"/>
      <c r="ODE1868" s="401"/>
      <c r="ODF1868" s="401"/>
      <c r="ODG1868" s="401"/>
      <c r="ODH1868" s="401"/>
      <c r="ODI1868" s="401"/>
      <c r="ODJ1868" s="401"/>
      <c r="ODK1868" s="401"/>
      <c r="ODL1868" s="401"/>
      <c r="ODM1868" s="401"/>
      <c r="ODN1868" s="401"/>
      <c r="ODO1868" s="401"/>
      <c r="ODP1868" s="401"/>
      <c r="ODQ1868" s="401"/>
      <c r="ODR1868" s="401"/>
      <c r="ODS1868" s="401"/>
      <c r="ODT1868" s="401"/>
      <c r="ODU1868" s="401"/>
      <c r="ODV1868" s="401"/>
      <c r="ODW1868" s="401"/>
      <c r="ODX1868" s="401"/>
      <c r="ODY1868" s="401"/>
      <c r="ODZ1868" s="401"/>
      <c r="OEA1868" s="401"/>
      <c r="OEB1868" s="401"/>
      <c r="OEC1868" s="401"/>
      <c r="OED1868" s="401"/>
      <c r="OEE1868" s="401"/>
      <c r="OEF1868" s="401"/>
      <c r="OEG1868" s="401"/>
      <c r="OEH1868" s="401"/>
      <c r="OEI1868" s="401"/>
      <c r="OEJ1868" s="401"/>
      <c r="OEK1868" s="401"/>
      <c r="OEL1868" s="401"/>
      <c r="OEM1868" s="401"/>
      <c r="OEN1868" s="401"/>
      <c r="OEO1868" s="401"/>
      <c r="OEP1868" s="401"/>
      <c r="OEQ1868" s="401"/>
      <c r="OER1868" s="401"/>
      <c r="OES1868" s="401"/>
      <c r="OET1868" s="401"/>
      <c r="OEU1868" s="401"/>
      <c r="OEV1868" s="401"/>
      <c r="OEW1868" s="401"/>
      <c r="OEX1868" s="401"/>
      <c r="OEY1868" s="401"/>
      <c r="OEZ1868" s="401"/>
      <c r="OFA1868" s="401"/>
      <c r="OFB1868" s="401"/>
      <c r="OFC1868" s="401"/>
      <c r="OFD1868" s="401"/>
      <c r="OFE1868" s="401"/>
      <c r="OFF1868" s="401"/>
      <c r="OFG1868" s="401"/>
      <c r="OFH1868" s="401"/>
      <c r="OFI1868" s="401"/>
      <c r="OFJ1868" s="401"/>
      <c r="OFK1868" s="401"/>
      <c r="OFL1868" s="401"/>
      <c r="OFM1868" s="401"/>
      <c r="OFN1868" s="401"/>
      <c r="OFO1868" s="401"/>
      <c r="OFP1868" s="401"/>
      <c r="OFQ1868" s="401"/>
      <c r="OFR1868" s="401"/>
      <c r="OFS1868" s="401"/>
      <c r="OFT1868" s="401"/>
      <c r="OFU1868" s="401"/>
      <c r="OFV1868" s="401"/>
      <c r="OFW1868" s="401"/>
      <c r="OFX1868" s="401"/>
      <c r="OFY1868" s="401"/>
      <c r="OFZ1868" s="401"/>
      <c r="OGA1868" s="401"/>
      <c r="OGB1868" s="401"/>
      <c r="OGC1868" s="401"/>
      <c r="OGD1868" s="401"/>
      <c r="OGE1868" s="401"/>
      <c r="OGF1868" s="401"/>
      <c r="OGG1868" s="401"/>
      <c r="OGH1868" s="401"/>
      <c r="OGI1868" s="401"/>
      <c r="OGJ1868" s="401"/>
      <c r="OGK1868" s="401"/>
      <c r="OGL1868" s="401"/>
      <c r="OGM1868" s="401"/>
      <c r="OGN1868" s="401"/>
      <c r="OGO1868" s="401"/>
      <c r="OGP1868" s="401"/>
      <c r="OGQ1868" s="401"/>
      <c r="OGR1868" s="401"/>
      <c r="OGS1868" s="401"/>
      <c r="OGT1868" s="401"/>
      <c r="OGU1868" s="401"/>
      <c r="OGV1868" s="401"/>
      <c r="OGW1868" s="401"/>
      <c r="OGX1868" s="401"/>
      <c r="OGY1868" s="401"/>
      <c r="OGZ1868" s="401"/>
      <c r="OHA1868" s="401"/>
      <c r="OHB1868" s="401"/>
      <c r="OHC1868" s="401"/>
      <c r="OHD1868" s="401"/>
      <c r="OHE1868" s="401"/>
      <c r="OHF1868" s="401"/>
      <c r="OHG1868" s="401"/>
      <c r="OHH1868" s="401"/>
      <c r="OHI1868" s="401"/>
      <c r="OHJ1868" s="401"/>
      <c r="OHK1868" s="401"/>
      <c r="OHL1868" s="401"/>
      <c r="OHM1868" s="401"/>
      <c r="OHN1868" s="401"/>
      <c r="OHO1868" s="401"/>
      <c r="OHP1868" s="401"/>
      <c r="OHQ1868" s="401"/>
      <c r="OHR1868" s="401"/>
      <c r="OHS1868" s="401"/>
      <c r="OHT1868" s="401"/>
      <c r="OHU1868" s="401"/>
      <c r="OHV1868" s="401"/>
      <c r="OHW1868" s="401"/>
      <c r="OHX1868" s="401"/>
      <c r="OHY1868" s="401"/>
      <c r="OHZ1868" s="401"/>
      <c r="OIA1868" s="401"/>
      <c r="OIB1868" s="401"/>
      <c r="OIC1868" s="401"/>
      <c r="OID1868" s="401"/>
      <c r="OIE1868" s="401"/>
      <c r="OIF1868" s="401"/>
      <c r="OIG1868" s="401"/>
      <c r="OIH1868" s="401"/>
      <c r="OII1868" s="401"/>
      <c r="OIJ1868" s="401"/>
      <c r="OIK1868" s="401"/>
      <c r="OIL1868" s="401"/>
      <c r="OIM1868" s="401"/>
      <c r="OIN1868" s="401"/>
      <c r="OIO1868" s="401"/>
      <c r="OIP1868" s="401"/>
      <c r="OIQ1868" s="401"/>
      <c r="OIR1868" s="401"/>
      <c r="OIS1868" s="401"/>
      <c r="OIT1868" s="401"/>
      <c r="OIU1868" s="401"/>
      <c r="OIV1868" s="401"/>
      <c r="OIW1868" s="401"/>
      <c r="OIX1868" s="401"/>
      <c r="OIY1868" s="401"/>
      <c r="OIZ1868" s="401"/>
      <c r="OJA1868" s="401"/>
      <c r="OJB1868" s="401"/>
      <c r="OJC1868" s="401"/>
      <c r="OJD1868" s="401"/>
      <c r="OJE1868" s="401"/>
      <c r="OJF1868" s="401"/>
      <c r="OJG1868" s="401"/>
      <c r="OJH1868" s="401"/>
      <c r="OJI1868" s="401"/>
      <c r="OJJ1868" s="401"/>
      <c r="OJK1868" s="401"/>
      <c r="OJL1868" s="401"/>
      <c r="OJM1868" s="401"/>
      <c r="OJN1868" s="401"/>
      <c r="OJO1868" s="401"/>
      <c r="OJP1868" s="401"/>
      <c r="OJQ1868" s="401"/>
      <c r="OJR1868" s="401"/>
      <c r="OJS1868" s="401"/>
      <c r="OJT1868" s="401"/>
      <c r="OJU1868" s="401"/>
      <c r="OJV1868" s="401"/>
      <c r="OJW1868" s="401"/>
      <c r="OJX1868" s="401"/>
      <c r="OJY1868" s="401"/>
      <c r="OJZ1868" s="401"/>
      <c r="OKA1868" s="401"/>
      <c r="OKB1868" s="401"/>
      <c r="OKC1868" s="401"/>
      <c r="OKD1868" s="401"/>
      <c r="OKE1868" s="401"/>
      <c r="OKF1868" s="401"/>
      <c r="OKG1868" s="401"/>
      <c r="OKH1868" s="401"/>
      <c r="OKI1868" s="401"/>
      <c r="OKJ1868" s="401"/>
      <c r="OKK1868" s="401"/>
      <c r="OKL1868" s="401"/>
      <c r="OKM1868" s="401"/>
      <c r="OKN1868" s="401"/>
      <c r="OKO1868" s="401"/>
      <c r="OKP1868" s="401"/>
      <c r="OKQ1868" s="401"/>
      <c r="OKR1868" s="401"/>
      <c r="OKS1868" s="401"/>
      <c r="OKT1868" s="401"/>
      <c r="OKU1868" s="401"/>
      <c r="OKV1868" s="401"/>
      <c r="OKW1868" s="401"/>
      <c r="OKX1868" s="401"/>
      <c r="OKY1868" s="401"/>
      <c r="OKZ1868" s="401"/>
      <c r="OLA1868" s="401"/>
      <c r="OLB1868" s="401"/>
      <c r="OLC1868" s="401"/>
      <c r="OLD1868" s="401"/>
      <c r="OLE1868" s="401"/>
      <c r="OLF1868" s="401"/>
      <c r="OLG1868" s="401"/>
      <c r="OLH1868" s="401"/>
      <c r="OLI1868" s="401"/>
      <c r="OLJ1868" s="401"/>
      <c r="OLK1868" s="401"/>
      <c r="OLL1868" s="401"/>
      <c r="OLM1868" s="401"/>
      <c r="OLN1868" s="401"/>
      <c r="OLO1868" s="401"/>
      <c r="OLP1868" s="401"/>
      <c r="OLQ1868" s="401"/>
      <c r="OLR1868" s="401"/>
      <c r="OLS1868" s="401"/>
      <c r="OLT1868" s="401"/>
      <c r="OLU1868" s="401"/>
      <c r="OLV1868" s="401"/>
      <c r="OLW1868" s="401"/>
      <c r="OLX1868" s="401"/>
      <c r="OLY1868" s="401"/>
      <c r="OLZ1868" s="401"/>
      <c r="OMA1868" s="401"/>
      <c r="OMB1868" s="401"/>
      <c r="OMC1868" s="401"/>
      <c r="OMD1868" s="401"/>
      <c r="OME1868" s="401"/>
      <c r="OMF1868" s="401"/>
      <c r="OMG1868" s="401"/>
      <c r="OMH1868" s="401"/>
      <c r="OMI1868" s="401"/>
      <c r="OMJ1868" s="401"/>
      <c r="OMK1868" s="401"/>
      <c r="OML1868" s="401"/>
      <c r="OMM1868" s="401"/>
      <c r="OMN1868" s="401"/>
      <c r="OMO1868" s="401"/>
      <c r="OMP1868" s="401"/>
      <c r="OMQ1868" s="401"/>
      <c r="OMR1868" s="401"/>
      <c r="OMS1868" s="401"/>
      <c r="OMT1868" s="401"/>
      <c r="OMU1868" s="401"/>
      <c r="OMV1868" s="401"/>
      <c r="OMW1868" s="401"/>
      <c r="OMX1868" s="401"/>
      <c r="OMY1868" s="401"/>
      <c r="OMZ1868" s="401"/>
      <c r="ONA1868" s="401"/>
      <c r="ONB1868" s="401"/>
      <c r="ONC1868" s="401"/>
      <c r="OND1868" s="401"/>
      <c r="ONE1868" s="401"/>
      <c r="ONF1868" s="401"/>
      <c r="ONG1868" s="401"/>
      <c r="ONH1868" s="401"/>
      <c r="ONI1868" s="401"/>
      <c r="ONJ1868" s="401"/>
      <c r="ONK1868" s="401"/>
      <c r="ONL1868" s="401"/>
      <c r="ONM1868" s="401"/>
      <c r="ONN1868" s="401"/>
      <c r="ONO1868" s="401"/>
      <c r="ONP1868" s="401"/>
      <c r="ONQ1868" s="401"/>
      <c r="ONR1868" s="401"/>
      <c r="ONS1868" s="401"/>
      <c r="ONT1868" s="401"/>
      <c r="ONU1868" s="401"/>
      <c r="ONV1868" s="401"/>
      <c r="ONW1868" s="401"/>
      <c r="ONX1868" s="401"/>
      <c r="ONY1868" s="401"/>
      <c r="ONZ1868" s="401"/>
      <c r="OOA1868" s="401"/>
      <c r="OOB1868" s="401"/>
      <c r="OOC1868" s="401"/>
      <c r="OOD1868" s="401"/>
      <c r="OOE1868" s="401"/>
      <c r="OOF1868" s="401"/>
      <c r="OOG1868" s="401"/>
      <c r="OOH1868" s="401"/>
      <c r="OOI1868" s="401"/>
      <c r="OOJ1868" s="401"/>
      <c r="OOK1868" s="401"/>
      <c r="OOL1868" s="401"/>
      <c r="OOM1868" s="401"/>
      <c r="OON1868" s="401"/>
      <c r="OOO1868" s="401"/>
      <c r="OOP1868" s="401"/>
      <c r="OOQ1868" s="401"/>
      <c r="OOR1868" s="401"/>
      <c r="OOS1868" s="401"/>
      <c r="OOT1868" s="401"/>
      <c r="OOU1868" s="401"/>
      <c r="OOV1868" s="401"/>
      <c r="OOW1868" s="401"/>
      <c r="OOX1868" s="401"/>
      <c r="OOY1868" s="401"/>
      <c r="OOZ1868" s="401"/>
      <c r="OPA1868" s="401"/>
      <c r="OPB1868" s="401"/>
      <c r="OPC1868" s="401"/>
      <c r="OPD1868" s="401"/>
      <c r="OPE1868" s="401"/>
      <c r="OPF1868" s="401"/>
      <c r="OPG1868" s="401"/>
      <c r="OPH1868" s="401"/>
      <c r="OPI1868" s="401"/>
      <c r="OPJ1868" s="401"/>
      <c r="OPK1868" s="401"/>
      <c r="OPL1868" s="401"/>
      <c r="OPM1868" s="401"/>
      <c r="OPN1868" s="401"/>
      <c r="OPO1868" s="401"/>
      <c r="OPP1868" s="401"/>
      <c r="OPQ1868" s="401"/>
      <c r="OPR1868" s="401"/>
      <c r="OPS1868" s="401"/>
      <c r="OPT1868" s="401"/>
      <c r="OPU1868" s="401"/>
      <c r="OPV1868" s="401"/>
      <c r="OPW1868" s="401"/>
      <c r="OPX1868" s="401"/>
      <c r="OPY1868" s="401"/>
      <c r="OPZ1868" s="401"/>
      <c r="OQA1868" s="401"/>
      <c r="OQB1868" s="401"/>
      <c r="OQC1868" s="401"/>
      <c r="OQD1868" s="401"/>
      <c r="OQE1868" s="401"/>
      <c r="OQF1868" s="401"/>
      <c r="OQG1868" s="401"/>
      <c r="OQH1868" s="401"/>
      <c r="OQI1868" s="401"/>
      <c r="OQJ1868" s="401"/>
      <c r="OQK1868" s="401"/>
      <c r="OQL1868" s="401"/>
      <c r="OQM1868" s="401"/>
      <c r="OQN1868" s="401"/>
      <c r="OQO1868" s="401"/>
      <c r="OQP1868" s="401"/>
      <c r="OQQ1868" s="401"/>
      <c r="OQR1868" s="401"/>
      <c r="OQS1868" s="401"/>
      <c r="OQT1868" s="401"/>
      <c r="OQU1868" s="401"/>
      <c r="OQV1868" s="401"/>
      <c r="OQW1868" s="401"/>
      <c r="OQX1868" s="401"/>
      <c r="OQY1868" s="401"/>
      <c r="OQZ1868" s="401"/>
      <c r="ORA1868" s="401"/>
      <c r="ORB1868" s="401"/>
      <c r="ORC1868" s="401"/>
      <c r="ORD1868" s="401"/>
      <c r="ORE1868" s="401"/>
      <c r="ORF1868" s="401"/>
      <c r="ORG1868" s="401"/>
      <c r="ORH1868" s="401"/>
      <c r="ORI1868" s="401"/>
      <c r="ORJ1868" s="401"/>
      <c r="ORK1868" s="401"/>
      <c r="ORL1868" s="401"/>
      <c r="ORM1868" s="401"/>
      <c r="ORN1868" s="401"/>
      <c r="ORO1868" s="401"/>
      <c r="ORP1868" s="401"/>
      <c r="ORQ1868" s="401"/>
      <c r="ORR1868" s="401"/>
      <c r="ORS1868" s="401"/>
      <c r="ORT1868" s="401"/>
      <c r="ORU1868" s="401"/>
      <c r="ORV1868" s="401"/>
      <c r="ORW1868" s="401"/>
      <c r="ORX1868" s="401"/>
      <c r="ORY1868" s="401"/>
      <c r="ORZ1868" s="401"/>
      <c r="OSA1868" s="401"/>
      <c r="OSB1868" s="401"/>
      <c r="OSC1868" s="401"/>
      <c r="OSD1868" s="401"/>
      <c r="OSE1868" s="401"/>
      <c r="OSF1868" s="401"/>
      <c r="OSG1868" s="401"/>
      <c r="OSH1868" s="401"/>
      <c r="OSI1868" s="401"/>
      <c r="OSJ1868" s="401"/>
      <c r="OSK1868" s="401"/>
      <c r="OSL1868" s="401"/>
      <c r="OSM1868" s="401"/>
      <c r="OSN1868" s="401"/>
      <c r="OSO1868" s="401"/>
      <c r="OSP1868" s="401"/>
      <c r="OSQ1868" s="401"/>
      <c r="OSR1868" s="401"/>
      <c r="OSS1868" s="401"/>
      <c r="OST1868" s="401"/>
      <c r="OSU1868" s="401"/>
      <c r="OSV1868" s="401"/>
      <c r="OSW1868" s="401"/>
      <c r="OSX1868" s="401"/>
      <c r="OSY1868" s="401"/>
      <c r="OSZ1868" s="401"/>
      <c r="OTA1868" s="401"/>
      <c r="OTB1868" s="401"/>
      <c r="OTC1868" s="401"/>
      <c r="OTD1868" s="401"/>
      <c r="OTE1868" s="401"/>
      <c r="OTF1868" s="401"/>
      <c r="OTG1868" s="401"/>
      <c r="OTH1868" s="401"/>
      <c r="OTI1868" s="401"/>
      <c r="OTJ1868" s="401"/>
      <c r="OTK1868" s="401"/>
      <c r="OTL1868" s="401"/>
      <c r="OTM1868" s="401"/>
      <c r="OTN1868" s="401"/>
      <c r="OTO1868" s="401"/>
      <c r="OTP1868" s="401"/>
      <c r="OTQ1868" s="401"/>
      <c r="OTR1868" s="401"/>
      <c r="OTS1868" s="401"/>
      <c r="OTT1868" s="401"/>
      <c r="OTU1868" s="401"/>
      <c r="OTV1868" s="401"/>
      <c r="OTW1868" s="401"/>
      <c r="OTX1868" s="401"/>
      <c r="OTY1868" s="401"/>
      <c r="OTZ1868" s="401"/>
      <c r="OUA1868" s="401"/>
      <c r="OUB1868" s="401"/>
      <c r="OUC1868" s="401"/>
      <c r="OUD1868" s="401"/>
      <c r="OUE1868" s="401"/>
      <c r="OUF1868" s="401"/>
      <c r="OUG1868" s="401"/>
      <c r="OUH1868" s="401"/>
      <c r="OUI1868" s="401"/>
      <c r="OUJ1868" s="401"/>
      <c r="OUK1868" s="401"/>
      <c r="OUL1868" s="401"/>
      <c r="OUM1868" s="401"/>
      <c r="OUN1868" s="401"/>
      <c r="OUO1868" s="401"/>
      <c r="OUP1868" s="401"/>
      <c r="OUQ1868" s="401"/>
      <c r="OUR1868" s="401"/>
      <c r="OUS1868" s="401"/>
      <c r="OUT1868" s="401"/>
      <c r="OUU1868" s="401"/>
      <c r="OUV1868" s="401"/>
      <c r="OUW1868" s="401"/>
      <c r="OUX1868" s="401"/>
      <c r="OUY1868" s="401"/>
      <c r="OUZ1868" s="401"/>
      <c r="OVA1868" s="401"/>
      <c r="OVB1868" s="401"/>
      <c r="OVC1868" s="401"/>
      <c r="OVD1868" s="401"/>
      <c r="OVE1868" s="401"/>
      <c r="OVF1868" s="401"/>
      <c r="OVG1868" s="401"/>
      <c r="OVH1868" s="401"/>
      <c r="OVI1868" s="401"/>
      <c r="OVJ1868" s="401"/>
      <c r="OVK1868" s="401"/>
      <c r="OVL1868" s="401"/>
      <c r="OVM1868" s="401"/>
      <c r="OVN1868" s="401"/>
      <c r="OVO1868" s="401"/>
      <c r="OVP1868" s="401"/>
      <c r="OVQ1868" s="401"/>
      <c r="OVR1868" s="401"/>
      <c r="OVS1868" s="401"/>
      <c r="OVT1868" s="401"/>
      <c r="OVU1868" s="401"/>
      <c r="OVV1868" s="401"/>
      <c r="OVW1868" s="401"/>
      <c r="OVX1868" s="401"/>
      <c r="OVY1868" s="401"/>
      <c r="OVZ1868" s="401"/>
      <c r="OWA1868" s="401"/>
      <c r="OWB1868" s="401"/>
      <c r="OWC1868" s="401"/>
      <c r="OWD1868" s="401"/>
      <c r="OWE1868" s="401"/>
      <c r="OWF1868" s="401"/>
      <c r="OWG1868" s="401"/>
      <c r="OWH1868" s="401"/>
      <c r="OWI1868" s="401"/>
      <c r="OWJ1868" s="401"/>
      <c r="OWK1868" s="401"/>
      <c r="OWL1868" s="401"/>
      <c r="OWM1868" s="401"/>
      <c r="OWN1868" s="401"/>
      <c r="OWO1868" s="401"/>
      <c r="OWP1868" s="401"/>
      <c r="OWQ1868" s="401"/>
      <c r="OWR1868" s="401"/>
      <c r="OWS1868" s="401"/>
      <c r="OWT1868" s="401"/>
      <c r="OWU1868" s="401"/>
      <c r="OWV1868" s="401"/>
      <c r="OWW1868" s="401"/>
      <c r="OWX1868" s="401"/>
      <c r="OWY1868" s="401"/>
      <c r="OWZ1868" s="401"/>
      <c r="OXA1868" s="401"/>
      <c r="OXB1868" s="401"/>
      <c r="OXC1868" s="401"/>
      <c r="OXD1868" s="401"/>
      <c r="OXE1868" s="401"/>
      <c r="OXF1868" s="401"/>
      <c r="OXG1868" s="401"/>
      <c r="OXH1868" s="401"/>
      <c r="OXI1868" s="401"/>
      <c r="OXJ1868" s="401"/>
      <c r="OXK1868" s="401"/>
      <c r="OXL1868" s="401"/>
      <c r="OXM1868" s="401"/>
      <c r="OXN1868" s="401"/>
      <c r="OXO1868" s="401"/>
      <c r="OXP1868" s="401"/>
      <c r="OXQ1868" s="401"/>
      <c r="OXR1868" s="401"/>
      <c r="OXS1868" s="401"/>
      <c r="OXT1868" s="401"/>
      <c r="OXU1868" s="401"/>
      <c r="OXV1868" s="401"/>
      <c r="OXW1868" s="401"/>
      <c r="OXX1868" s="401"/>
      <c r="OXY1868" s="401"/>
      <c r="OXZ1868" s="401"/>
      <c r="OYA1868" s="401"/>
      <c r="OYB1868" s="401"/>
      <c r="OYC1868" s="401"/>
      <c r="OYD1868" s="401"/>
      <c r="OYE1868" s="401"/>
      <c r="OYF1868" s="401"/>
      <c r="OYG1868" s="401"/>
      <c r="OYH1868" s="401"/>
      <c r="OYI1868" s="401"/>
      <c r="OYJ1868" s="401"/>
      <c r="OYK1868" s="401"/>
      <c r="OYL1868" s="401"/>
      <c r="OYM1868" s="401"/>
      <c r="OYN1868" s="401"/>
      <c r="OYO1868" s="401"/>
      <c r="OYP1868" s="401"/>
      <c r="OYQ1868" s="401"/>
      <c r="OYR1868" s="401"/>
      <c r="OYS1868" s="401"/>
      <c r="OYT1868" s="401"/>
      <c r="OYU1868" s="401"/>
      <c r="OYV1868" s="401"/>
      <c r="OYW1868" s="401"/>
      <c r="OYX1868" s="401"/>
      <c r="OYY1868" s="401"/>
      <c r="OYZ1868" s="401"/>
      <c r="OZA1868" s="401"/>
      <c r="OZB1868" s="401"/>
      <c r="OZC1868" s="401"/>
      <c r="OZD1868" s="401"/>
      <c r="OZE1868" s="401"/>
      <c r="OZF1868" s="401"/>
      <c r="OZG1868" s="401"/>
      <c r="OZH1868" s="401"/>
      <c r="OZI1868" s="401"/>
      <c r="OZJ1868" s="401"/>
      <c r="OZK1868" s="401"/>
      <c r="OZL1868" s="401"/>
      <c r="OZM1868" s="401"/>
      <c r="OZN1868" s="401"/>
      <c r="OZO1868" s="401"/>
      <c r="OZP1868" s="401"/>
      <c r="OZQ1868" s="401"/>
      <c r="OZR1868" s="401"/>
      <c r="OZS1868" s="401"/>
      <c r="OZT1868" s="401"/>
      <c r="OZU1868" s="401"/>
      <c r="OZV1868" s="401"/>
      <c r="OZW1868" s="401"/>
      <c r="OZX1868" s="401"/>
      <c r="OZY1868" s="401"/>
      <c r="OZZ1868" s="401"/>
      <c r="PAA1868" s="401"/>
      <c r="PAB1868" s="401"/>
      <c r="PAC1868" s="401"/>
      <c r="PAD1868" s="401"/>
      <c r="PAE1868" s="401"/>
      <c r="PAF1868" s="401"/>
      <c r="PAG1868" s="401"/>
      <c r="PAH1868" s="401"/>
      <c r="PAI1868" s="401"/>
      <c r="PAJ1868" s="401"/>
      <c r="PAK1868" s="401"/>
      <c r="PAL1868" s="401"/>
      <c r="PAM1868" s="401"/>
      <c r="PAN1868" s="401"/>
      <c r="PAO1868" s="401"/>
      <c r="PAP1868" s="401"/>
      <c r="PAQ1868" s="401"/>
      <c r="PAR1868" s="401"/>
      <c r="PAS1868" s="401"/>
      <c r="PAT1868" s="401"/>
      <c r="PAU1868" s="401"/>
      <c r="PAV1868" s="401"/>
      <c r="PAW1868" s="401"/>
      <c r="PAX1868" s="401"/>
      <c r="PAY1868" s="401"/>
      <c r="PAZ1868" s="401"/>
      <c r="PBA1868" s="401"/>
      <c r="PBB1868" s="401"/>
      <c r="PBC1868" s="401"/>
      <c r="PBD1868" s="401"/>
      <c r="PBE1868" s="401"/>
      <c r="PBF1868" s="401"/>
      <c r="PBG1868" s="401"/>
      <c r="PBH1868" s="401"/>
      <c r="PBI1868" s="401"/>
      <c r="PBJ1868" s="401"/>
      <c r="PBK1868" s="401"/>
      <c r="PBL1868" s="401"/>
      <c r="PBM1868" s="401"/>
      <c r="PBN1868" s="401"/>
      <c r="PBO1868" s="401"/>
      <c r="PBP1868" s="401"/>
      <c r="PBQ1868" s="401"/>
      <c r="PBR1868" s="401"/>
      <c r="PBS1868" s="401"/>
      <c r="PBT1868" s="401"/>
      <c r="PBU1868" s="401"/>
      <c r="PBV1868" s="401"/>
      <c r="PBW1868" s="401"/>
      <c r="PBX1868" s="401"/>
      <c r="PBY1868" s="401"/>
      <c r="PBZ1868" s="401"/>
      <c r="PCA1868" s="401"/>
      <c r="PCB1868" s="401"/>
      <c r="PCC1868" s="401"/>
      <c r="PCD1868" s="401"/>
      <c r="PCE1868" s="401"/>
      <c r="PCF1868" s="401"/>
      <c r="PCG1868" s="401"/>
      <c r="PCH1868" s="401"/>
      <c r="PCI1868" s="401"/>
      <c r="PCJ1868" s="401"/>
      <c r="PCK1868" s="401"/>
      <c r="PCL1868" s="401"/>
      <c r="PCM1868" s="401"/>
      <c r="PCN1868" s="401"/>
      <c r="PCO1868" s="401"/>
      <c r="PCP1868" s="401"/>
      <c r="PCQ1868" s="401"/>
      <c r="PCR1868" s="401"/>
      <c r="PCS1868" s="401"/>
      <c r="PCT1868" s="401"/>
      <c r="PCU1868" s="401"/>
      <c r="PCV1868" s="401"/>
      <c r="PCW1868" s="401"/>
      <c r="PCX1868" s="401"/>
      <c r="PCY1868" s="401"/>
      <c r="PCZ1868" s="401"/>
      <c r="PDA1868" s="401"/>
      <c r="PDB1868" s="401"/>
      <c r="PDC1868" s="401"/>
      <c r="PDD1868" s="401"/>
      <c r="PDE1868" s="401"/>
      <c r="PDF1868" s="401"/>
      <c r="PDG1868" s="401"/>
      <c r="PDH1868" s="401"/>
      <c r="PDI1868" s="401"/>
      <c r="PDJ1868" s="401"/>
      <c r="PDK1868" s="401"/>
      <c r="PDL1868" s="401"/>
      <c r="PDM1868" s="401"/>
      <c r="PDN1868" s="401"/>
      <c r="PDO1868" s="401"/>
      <c r="PDP1868" s="401"/>
      <c r="PDQ1868" s="401"/>
      <c r="PDR1868" s="401"/>
      <c r="PDS1868" s="401"/>
      <c r="PDT1868" s="401"/>
      <c r="PDU1868" s="401"/>
      <c r="PDV1868" s="401"/>
      <c r="PDW1868" s="401"/>
      <c r="PDX1868" s="401"/>
      <c r="PDY1868" s="401"/>
      <c r="PDZ1868" s="401"/>
      <c r="PEA1868" s="401"/>
      <c r="PEB1868" s="401"/>
      <c r="PEC1868" s="401"/>
      <c r="PED1868" s="401"/>
      <c r="PEE1868" s="401"/>
      <c r="PEF1868" s="401"/>
      <c r="PEG1868" s="401"/>
      <c r="PEH1868" s="401"/>
      <c r="PEI1868" s="401"/>
      <c r="PEJ1868" s="401"/>
      <c r="PEK1868" s="401"/>
      <c r="PEL1868" s="401"/>
      <c r="PEM1868" s="401"/>
      <c r="PEN1868" s="401"/>
      <c r="PEO1868" s="401"/>
      <c r="PEP1868" s="401"/>
      <c r="PEQ1868" s="401"/>
      <c r="PER1868" s="401"/>
      <c r="PES1868" s="401"/>
      <c r="PET1868" s="401"/>
      <c r="PEU1868" s="401"/>
      <c r="PEV1868" s="401"/>
      <c r="PEW1868" s="401"/>
      <c r="PEX1868" s="401"/>
      <c r="PEY1868" s="401"/>
      <c r="PEZ1868" s="401"/>
      <c r="PFA1868" s="401"/>
      <c r="PFB1868" s="401"/>
      <c r="PFC1868" s="401"/>
      <c r="PFD1868" s="401"/>
      <c r="PFE1868" s="401"/>
      <c r="PFF1868" s="401"/>
      <c r="PFG1868" s="401"/>
      <c r="PFH1868" s="401"/>
      <c r="PFI1868" s="401"/>
      <c r="PFJ1868" s="401"/>
      <c r="PFK1868" s="401"/>
      <c r="PFL1868" s="401"/>
      <c r="PFM1868" s="401"/>
      <c r="PFN1868" s="401"/>
      <c r="PFO1868" s="401"/>
      <c r="PFP1868" s="401"/>
      <c r="PFQ1868" s="401"/>
      <c r="PFR1868" s="401"/>
      <c r="PFS1868" s="401"/>
      <c r="PFT1868" s="401"/>
      <c r="PFU1868" s="401"/>
      <c r="PFV1868" s="401"/>
      <c r="PFW1868" s="401"/>
      <c r="PFX1868" s="401"/>
      <c r="PFY1868" s="401"/>
      <c r="PFZ1868" s="401"/>
      <c r="PGA1868" s="401"/>
      <c r="PGB1868" s="401"/>
      <c r="PGC1868" s="401"/>
      <c r="PGD1868" s="401"/>
      <c r="PGE1868" s="401"/>
      <c r="PGF1868" s="401"/>
      <c r="PGG1868" s="401"/>
      <c r="PGH1868" s="401"/>
      <c r="PGI1868" s="401"/>
      <c r="PGJ1868" s="401"/>
      <c r="PGK1868" s="401"/>
      <c r="PGL1868" s="401"/>
      <c r="PGM1868" s="401"/>
      <c r="PGN1868" s="401"/>
      <c r="PGO1868" s="401"/>
      <c r="PGP1868" s="401"/>
      <c r="PGQ1868" s="401"/>
      <c r="PGR1868" s="401"/>
      <c r="PGS1868" s="401"/>
      <c r="PGT1868" s="401"/>
      <c r="PGU1868" s="401"/>
      <c r="PGV1868" s="401"/>
      <c r="PGW1868" s="401"/>
      <c r="PGX1868" s="401"/>
      <c r="PGY1868" s="401"/>
      <c r="PGZ1868" s="401"/>
      <c r="PHA1868" s="401"/>
      <c r="PHB1868" s="401"/>
      <c r="PHC1868" s="401"/>
      <c r="PHD1868" s="401"/>
      <c r="PHE1868" s="401"/>
      <c r="PHF1868" s="401"/>
      <c r="PHG1868" s="401"/>
      <c r="PHH1868" s="401"/>
      <c r="PHI1868" s="401"/>
      <c r="PHJ1868" s="401"/>
      <c r="PHK1868" s="401"/>
      <c r="PHL1868" s="401"/>
      <c r="PHM1868" s="401"/>
      <c r="PHN1868" s="401"/>
      <c r="PHO1868" s="401"/>
      <c r="PHP1868" s="401"/>
      <c r="PHQ1868" s="401"/>
      <c r="PHR1868" s="401"/>
      <c r="PHS1868" s="401"/>
      <c r="PHT1868" s="401"/>
      <c r="PHU1868" s="401"/>
      <c r="PHV1868" s="401"/>
      <c r="PHW1868" s="401"/>
      <c r="PHX1868" s="401"/>
      <c r="PHY1868" s="401"/>
      <c r="PHZ1868" s="401"/>
      <c r="PIA1868" s="401"/>
      <c r="PIB1868" s="401"/>
      <c r="PIC1868" s="401"/>
      <c r="PID1868" s="401"/>
      <c r="PIE1868" s="401"/>
      <c r="PIF1868" s="401"/>
      <c r="PIG1868" s="401"/>
      <c r="PIH1868" s="401"/>
      <c r="PII1868" s="401"/>
      <c r="PIJ1868" s="401"/>
      <c r="PIK1868" s="401"/>
      <c r="PIL1868" s="401"/>
      <c r="PIM1868" s="401"/>
      <c r="PIN1868" s="401"/>
      <c r="PIO1868" s="401"/>
      <c r="PIP1868" s="401"/>
      <c r="PIQ1868" s="401"/>
      <c r="PIR1868" s="401"/>
      <c r="PIS1868" s="401"/>
      <c r="PIT1868" s="401"/>
      <c r="PIU1868" s="401"/>
      <c r="PIV1868" s="401"/>
      <c r="PIW1868" s="401"/>
      <c r="PIX1868" s="401"/>
      <c r="PIY1868" s="401"/>
      <c r="PIZ1868" s="401"/>
      <c r="PJA1868" s="401"/>
      <c r="PJB1868" s="401"/>
      <c r="PJC1868" s="401"/>
      <c r="PJD1868" s="401"/>
      <c r="PJE1868" s="401"/>
      <c r="PJF1868" s="401"/>
      <c r="PJG1868" s="401"/>
      <c r="PJH1868" s="401"/>
      <c r="PJI1868" s="401"/>
      <c r="PJJ1868" s="401"/>
      <c r="PJK1868" s="401"/>
      <c r="PJL1868" s="401"/>
      <c r="PJM1868" s="401"/>
      <c r="PJN1868" s="401"/>
      <c r="PJO1868" s="401"/>
      <c r="PJP1868" s="401"/>
      <c r="PJQ1868" s="401"/>
      <c r="PJR1868" s="401"/>
      <c r="PJS1868" s="401"/>
      <c r="PJT1868" s="401"/>
      <c r="PJU1868" s="401"/>
      <c r="PJV1868" s="401"/>
      <c r="PJW1868" s="401"/>
      <c r="PJX1868" s="401"/>
      <c r="PJY1868" s="401"/>
      <c r="PJZ1868" s="401"/>
      <c r="PKA1868" s="401"/>
      <c r="PKB1868" s="401"/>
      <c r="PKC1868" s="401"/>
      <c r="PKD1868" s="401"/>
      <c r="PKE1868" s="401"/>
      <c r="PKF1868" s="401"/>
      <c r="PKG1868" s="401"/>
      <c r="PKH1868" s="401"/>
      <c r="PKI1868" s="401"/>
      <c r="PKJ1868" s="401"/>
      <c r="PKK1868" s="401"/>
      <c r="PKL1868" s="401"/>
      <c r="PKM1868" s="401"/>
      <c r="PKN1868" s="401"/>
      <c r="PKO1868" s="401"/>
      <c r="PKP1868" s="401"/>
      <c r="PKQ1868" s="401"/>
      <c r="PKR1868" s="401"/>
      <c r="PKS1868" s="401"/>
      <c r="PKT1868" s="401"/>
      <c r="PKU1868" s="401"/>
      <c r="PKV1868" s="401"/>
      <c r="PKW1868" s="401"/>
      <c r="PKX1868" s="401"/>
      <c r="PKY1868" s="401"/>
      <c r="PKZ1868" s="401"/>
      <c r="PLA1868" s="401"/>
      <c r="PLB1868" s="401"/>
      <c r="PLC1868" s="401"/>
      <c r="PLD1868" s="401"/>
      <c r="PLE1868" s="401"/>
      <c r="PLF1868" s="401"/>
      <c r="PLG1868" s="401"/>
      <c r="PLH1868" s="401"/>
      <c r="PLI1868" s="401"/>
      <c r="PLJ1868" s="401"/>
      <c r="PLK1868" s="401"/>
      <c r="PLL1868" s="401"/>
      <c r="PLM1868" s="401"/>
      <c r="PLN1868" s="401"/>
      <c r="PLO1868" s="401"/>
      <c r="PLP1868" s="401"/>
      <c r="PLQ1868" s="401"/>
      <c r="PLR1868" s="401"/>
      <c r="PLS1868" s="401"/>
      <c r="PLT1868" s="401"/>
      <c r="PLU1868" s="401"/>
      <c r="PLV1868" s="401"/>
      <c r="PLW1868" s="401"/>
      <c r="PLX1868" s="401"/>
      <c r="PLY1868" s="401"/>
      <c r="PLZ1868" s="401"/>
      <c r="PMA1868" s="401"/>
      <c r="PMB1868" s="401"/>
      <c r="PMC1868" s="401"/>
      <c r="PMD1868" s="401"/>
      <c r="PME1868" s="401"/>
      <c r="PMF1868" s="401"/>
      <c r="PMG1868" s="401"/>
      <c r="PMH1868" s="401"/>
      <c r="PMI1868" s="401"/>
      <c r="PMJ1868" s="401"/>
      <c r="PMK1868" s="401"/>
      <c r="PML1868" s="401"/>
      <c r="PMM1868" s="401"/>
      <c r="PMN1868" s="401"/>
      <c r="PMO1868" s="401"/>
      <c r="PMP1868" s="401"/>
      <c r="PMQ1868" s="401"/>
      <c r="PMR1868" s="401"/>
      <c r="PMS1868" s="401"/>
      <c r="PMT1868" s="401"/>
      <c r="PMU1868" s="401"/>
      <c r="PMV1868" s="401"/>
      <c r="PMW1868" s="401"/>
      <c r="PMX1868" s="401"/>
      <c r="PMY1868" s="401"/>
      <c r="PMZ1868" s="401"/>
      <c r="PNA1868" s="401"/>
      <c r="PNB1868" s="401"/>
      <c r="PNC1868" s="401"/>
      <c r="PND1868" s="401"/>
      <c r="PNE1868" s="401"/>
      <c r="PNF1868" s="401"/>
      <c r="PNG1868" s="401"/>
      <c r="PNH1868" s="401"/>
      <c r="PNI1868" s="401"/>
      <c r="PNJ1868" s="401"/>
      <c r="PNK1868" s="401"/>
      <c r="PNL1868" s="401"/>
      <c r="PNM1868" s="401"/>
      <c r="PNN1868" s="401"/>
      <c r="PNO1868" s="401"/>
      <c r="PNP1868" s="401"/>
      <c r="PNQ1868" s="401"/>
      <c r="PNR1868" s="401"/>
      <c r="PNS1868" s="401"/>
      <c r="PNT1868" s="401"/>
      <c r="PNU1868" s="401"/>
      <c r="PNV1868" s="401"/>
      <c r="PNW1868" s="401"/>
      <c r="PNX1868" s="401"/>
      <c r="PNY1868" s="401"/>
      <c r="PNZ1868" s="401"/>
      <c r="POA1868" s="401"/>
      <c r="POB1868" s="401"/>
      <c r="POC1868" s="401"/>
      <c r="POD1868" s="401"/>
      <c r="POE1868" s="401"/>
      <c r="POF1868" s="401"/>
      <c r="POG1868" s="401"/>
      <c r="POH1868" s="401"/>
      <c r="POI1868" s="401"/>
      <c r="POJ1868" s="401"/>
      <c r="POK1868" s="401"/>
      <c r="POL1868" s="401"/>
      <c r="POM1868" s="401"/>
      <c r="PON1868" s="401"/>
      <c r="POO1868" s="401"/>
      <c r="POP1868" s="401"/>
      <c r="POQ1868" s="401"/>
      <c r="POR1868" s="401"/>
      <c r="POS1868" s="401"/>
      <c r="POT1868" s="401"/>
      <c r="POU1868" s="401"/>
      <c r="POV1868" s="401"/>
      <c r="POW1868" s="401"/>
      <c r="POX1868" s="401"/>
      <c r="POY1868" s="401"/>
      <c r="POZ1868" s="401"/>
      <c r="PPA1868" s="401"/>
      <c r="PPB1868" s="401"/>
      <c r="PPC1868" s="401"/>
      <c r="PPD1868" s="401"/>
      <c r="PPE1868" s="401"/>
      <c r="PPF1868" s="401"/>
      <c r="PPG1868" s="401"/>
      <c r="PPH1868" s="401"/>
      <c r="PPI1868" s="401"/>
      <c r="PPJ1868" s="401"/>
      <c r="PPK1868" s="401"/>
      <c r="PPL1868" s="401"/>
      <c r="PPM1868" s="401"/>
      <c r="PPN1868" s="401"/>
      <c r="PPO1868" s="401"/>
      <c r="PPP1868" s="401"/>
      <c r="PPQ1868" s="401"/>
      <c r="PPR1868" s="401"/>
      <c r="PPS1868" s="401"/>
      <c r="PPT1868" s="401"/>
      <c r="PPU1868" s="401"/>
      <c r="PPV1868" s="401"/>
      <c r="PPW1868" s="401"/>
      <c r="PPX1868" s="401"/>
      <c r="PPY1868" s="401"/>
      <c r="PPZ1868" s="401"/>
      <c r="PQA1868" s="401"/>
      <c r="PQB1868" s="401"/>
      <c r="PQC1868" s="401"/>
      <c r="PQD1868" s="401"/>
      <c r="PQE1868" s="401"/>
      <c r="PQF1868" s="401"/>
      <c r="PQG1868" s="401"/>
      <c r="PQH1868" s="401"/>
      <c r="PQI1868" s="401"/>
      <c r="PQJ1868" s="401"/>
      <c r="PQK1868" s="401"/>
      <c r="PQL1868" s="401"/>
      <c r="PQM1868" s="401"/>
      <c r="PQN1868" s="401"/>
      <c r="PQO1868" s="401"/>
      <c r="PQP1868" s="401"/>
      <c r="PQQ1868" s="401"/>
      <c r="PQR1868" s="401"/>
      <c r="PQS1868" s="401"/>
      <c r="PQT1868" s="401"/>
      <c r="PQU1868" s="401"/>
      <c r="PQV1868" s="401"/>
      <c r="PQW1868" s="401"/>
      <c r="PQX1868" s="401"/>
      <c r="PQY1868" s="401"/>
      <c r="PQZ1868" s="401"/>
      <c r="PRA1868" s="401"/>
      <c r="PRB1868" s="401"/>
      <c r="PRC1868" s="401"/>
      <c r="PRD1868" s="401"/>
      <c r="PRE1868" s="401"/>
      <c r="PRF1868" s="401"/>
      <c r="PRG1868" s="401"/>
      <c r="PRH1868" s="401"/>
      <c r="PRI1868" s="401"/>
      <c r="PRJ1868" s="401"/>
      <c r="PRK1868" s="401"/>
      <c r="PRL1868" s="401"/>
      <c r="PRM1868" s="401"/>
      <c r="PRN1868" s="401"/>
      <c r="PRO1868" s="401"/>
      <c r="PRP1868" s="401"/>
      <c r="PRQ1868" s="401"/>
      <c r="PRR1868" s="401"/>
      <c r="PRS1868" s="401"/>
      <c r="PRT1868" s="401"/>
      <c r="PRU1868" s="401"/>
      <c r="PRV1868" s="401"/>
      <c r="PRW1868" s="401"/>
      <c r="PRX1868" s="401"/>
      <c r="PRY1868" s="401"/>
      <c r="PRZ1868" s="401"/>
      <c r="PSA1868" s="401"/>
      <c r="PSB1868" s="401"/>
      <c r="PSC1868" s="401"/>
      <c r="PSD1868" s="401"/>
      <c r="PSE1868" s="401"/>
      <c r="PSF1868" s="401"/>
      <c r="PSG1868" s="401"/>
      <c r="PSH1868" s="401"/>
      <c r="PSI1868" s="401"/>
      <c r="PSJ1868" s="401"/>
      <c r="PSK1868" s="401"/>
      <c r="PSL1868" s="401"/>
      <c r="PSM1868" s="401"/>
      <c r="PSN1868" s="401"/>
      <c r="PSO1868" s="401"/>
      <c r="PSP1868" s="401"/>
      <c r="PSQ1868" s="401"/>
      <c r="PSR1868" s="401"/>
      <c r="PSS1868" s="401"/>
      <c r="PST1868" s="401"/>
      <c r="PSU1868" s="401"/>
      <c r="PSV1868" s="401"/>
      <c r="PSW1868" s="401"/>
      <c r="PSX1868" s="401"/>
      <c r="PSY1868" s="401"/>
      <c r="PSZ1868" s="401"/>
      <c r="PTA1868" s="401"/>
      <c r="PTB1868" s="401"/>
      <c r="PTC1868" s="401"/>
      <c r="PTD1868" s="401"/>
      <c r="PTE1868" s="401"/>
      <c r="PTF1868" s="401"/>
      <c r="PTG1868" s="401"/>
      <c r="PTH1868" s="401"/>
      <c r="PTI1868" s="401"/>
      <c r="PTJ1868" s="401"/>
      <c r="PTK1868" s="401"/>
      <c r="PTL1868" s="401"/>
      <c r="PTM1868" s="401"/>
      <c r="PTN1868" s="401"/>
      <c r="PTO1868" s="401"/>
      <c r="PTP1868" s="401"/>
      <c r="PTQ1868" s="401"/>
      <c r="PTR1868" s="401"/>
      <c r="PTS1868" s="401"/>
      <c r="PTT1868" s="401"/>
      <c r="PTU1868" s="401"/>
      <c r="PTV1868" s="401"/>
      <c r="PTW1868" s="401"/>
      <c r="PTX1868" s="401"/>
      <c r="PTY1868" s="401"/>
      <c r="PTZ1868" s="401"/>
      <c r="PUA1868" s="401"/>
      <c r="PUB1868" s="401"/>
      <c r="PUC1868" s="401"/>
      <c r="PUD1868" s="401"/>
      <c r="PUE1868" s="401"/>
      <c r="PUF1868" s="401"/>
      <c r="PUG1868" s="401"/>
      <c r="PUH1868" s="401"/>
      <c r="PUI1868" s="401"/>
      <c r="PUJ1868" s="401"/>
      <c r="PUK1868" s="401"/>
      <c r="PUL1868" s="401"/>
      <c r="PUM1868" s="401"/>
      <c r="PUN1868" s="401"/>
      <c r="PUO1868" s="401"/>
      <c r="PUP1868" s="401"/>
      <c r="PUQ1868" s="401"/>
      <c r="PUR1868" s="401"/>
      <c r="PUS1868" s="401"/>
      <c r="PUT1868" s="401"/>
      <c r="PUU1868" s="401"/>
      <c r="PUV1868" s="401"/>
      <c r="PUW1868" s="401"/>
      <c r="PUX1868" s="401"/>
      <c r="PUY1868" s="401"/>
      <c r="PUZ1868" s="401"/>
      <c r="PVA1868" s="401"/>
      <c r="PVB1868" s="401"/>
      <c r="PVC1868" s="401"/>
      <c r="PVD1868" s="401"/>
      <c r="PVE1868" s="401"/>
      <c r="PVF1868" s="401"/>
      <c r="PVG1868" s="401"/>
      <c r="PVH1868" s="401"/>
      <c r="PVI1868" s="401"/>
      <c r="PVJ1868" s="401"/>
      <c r="PVK1868" s="401"/>
      <c r="PVL1868" s="401"/>
      <c r="PVM1868" s="401"/>
      <c r="PVN1868" s="401"/>
      <c r="PVO1868" s="401"/>
      <c r="PVP1868" s="401"/>
      <c r="PVQ1868" s="401"/>
      <c r="PVR1868" s="401"/>
      <c r="PVS1868" s="401"/>
      <c r="PVT1868" s="401"/>
      <c r="PVU1868" s="401"/>
      <c r="PVV1868" s="401"/>
      <c r="PVW1868" s="401"/>
      <c r="PVX1868" s="401"/>
      <c r="PVY1868" s="401"/>
      <c r="PVZ1868" s="401"/>
      <c r="PWA1868" s="401"/>
      <c r="PWB1868" s="401"/>
      <c r="PWC1868" s="401"/>
      <c r="PWD1868" s="401"/>
      <c r="PWE1868" s="401"/>
      <c r="PWF1868" s="401"/>
      <c r="PWG1868" s="401"/>
      <c r="PWH1868" s="401"/>
      <c r="PWI1868" s="401"/>
      <c r="PWJ1868" s="401"/>
      <c r="PWK1868" s="401"/>
      <c r="PWL1868" s="401"/>
      <c r="PWM1868" s="401"/>
      <c r="PWN1868" s="401"/>
      <c r="PWO1868" s="401"/>
      <c r="PWP1868" s="401"/>
      <c r="PWQ1868" s="401"/>
      <c r="PWR1868" s="401"/>
      <c r="PWS1868" s="401"/>
      <c r="PWT1868" s="401"/>
      <c r="PWU1868" s="401"/>
      <c r="PWV1868" s="401"/>
      <c r="PWW1868" s="401"/>
      <c r="PWX1868" s="401"/>
      <c r="PWY1868" s="401"/>
      <c r="PWZ1868" s="401"/>
      <c r="PXA1868" s="401"/>
      <c r="PXB1868" s="401"/>
      <c r="PXC1868" s="401"/>
      <c r="PXD1868" s="401"/>
      <c r="PXE1868" s="401"/>
      <c r="PXF1868" s="401"/>
      <c r="PXG1868" s="401"/>
      <c r="PXH1868" s="401"/>
      <c r="PXI1868" s="401"/>
      <c r="PXJ1868" s="401"/>
      <c r="PXK1868" s="401"/>
      <c r="PXL1868" s="401"/>
      <c r="PXM1868" s="401"/>
      <c r="PXN1868" s="401"/>
      <c r="PXO1868" s="401"/>
      <c r="PXP1868" s="401"/>
      <c r="PXQ1868" s="401"/>
      <c r="PXR1868" s="401"/>
      <c r="PXS1868" s="401"/>
      <c r="PXT1868" s="401"/>
      <c r="PXU1868" s="401"/>
      <c r="PXV1868" s="401"/>
      <c r="PXW1868" s="401"/>
      <c r="PXX1868" s="401"/>
      <c r="PXY1868" s="401"/>
      <c r="PXZ1868" s="401"/>
      <c r="PYA1868" s="401"/>
      <c r="PYB1868" s="401"/>
      <c r="PYC1868" s="401"/>
      <c r="PYD1868" s="401"/>
      <c r="PYE1868" s="401"/>
      <c r="PYF1868" s="401"/>
      <c r="PYG1868" s="401"/>
      <c r="PYH1868" s="401"/>
      <c r="PYI1868" s="401"/>
      <c r="PYJ1868" s="401"/>
      <c r="PYK1868" s="401"/>
      <c r="PYL1868" s="401"/>
      <c r="PYM1868" s="401"/>
      <c r="PYN1868" s="401"/>
      <c r="PYO1868" s="401"/>
      <c r="PYP1868" s="401"/>
      <c r="PYQ1868" s="401"/>
      <c r="PYR1868" s="401"/>
      <c r="PYS1868" s="401"/>
      <c r="PYT1868" s="401"/>
      <c r="PYU1868" s="401"/>
      <c r="PYV1868" s="401"/>
      <c r="PYW1868" s="401"/>
      <c r="PYX1868" s="401"/>
      <c r="PYY1868" s="401"/>
      <c r="PYZ1868" s="401"/>
      <c r="PZA1868" s="401"/>
      <c r="PZB1868" s="401"/>
      <c r="PZC1868" s="401"/>
      <c r="PZD1868" s="401"/>
      <c r="PZE1868" s="401"/>
      <c r="PZF1868" s="401"/>
      <c r="PZG1868" s="401"/>
      <c r="PZH1868" s="401"/>
      <c r="PZI1868" s="401"/>
      <c r="PZJ1868" s="401"/>
      <c r="PZK1868" s="401"/>
      <c r="PZL1868" s="401"/>
      <c r="PZM1868" s="401"/>
      <c r="PZN1868" s="401"/>
      <c r="PZO1868" s="401"/>
      <c r="PZP1868" s="401"/>
      <c r="PZQ1868" s="401"/>
      <c r="PZR1868" s="401"/>
      <c r="PZS1868" s="401"/>
      <c r="PZT1868" s="401"/>
      <c r="PZU1868" s="401"/>
      <c r="PZV1868" s="401"/>
      <c r="PZW1868" s="401"/>
      <c r="PZX1868" s="401"/>
      <c r="PZY1868" s="401"/>
      <c r="PZZ1868" s="401"/>
      <c r="QAA1868" s="401"/>
      <c r="QAB1868" s="401"/>
      <c r="QAC1868" s="401"/>
      <c r="QAD1868" s="401"/>
      <c r="QAE1868" s="401"/>
      <c r="QAF1868" s="401"/>
      <c r="QAG1868" s="401"/>
      <c r="QAH1868" s="401"/>
      <c r="QAI1868" s="401"/>
      <c r="QAJ1868" s="401"/>
      <c r="QAK1868" s="401"/>
      <c r="QAL1868" s="401"/>
      <c r="QAM1868" s="401"/>
      <c r="QAN1868" s="401"/>
      <c r="QAO1868" s="401"/>
      <c r="QAP1868" s="401"/>
      <c r="QAQ1868" s="401"/>
      <c r="QAR1868" s="401"/>
      <c r="QAS1868" s="401"/>
      <c r="QAT1868" s="401"/>
      <c r="QAU1868" s="401"/>
      <c r="QAV1868" s="401"/>
      <c r="QAW1868" s="401"/>
      <c r="QAX1868" s="401"/>
      <c r="QAY1868" s="401"/>
      <c r="QAZ1868" s="401"/>
      <c r="QBA1868" s="401"/>
      <c r="QBB1868" s="401"/>
      <c r="QBC1868" s="401"/>
      <c r="QBD1868" s="401"/>
      <c r="QBE1868" s="401"/>
      <c r="QBF1868" s="401"/>
      <c r="QBG1868" s="401"/>
      <c r="QBH1868" s="401"/>
      <c r="QBI1868" s="401"/>
      <c r="QBJ1868" s="401"/>
      <c r="QBK1868" s="401"/>
      <c r="QBL1868" s="401"/>
      <c r="QBM1868" s="401"/>
      <c r="QBN1868" s="401"/>
      <c r="QBO1868" s="401"/>
      <c r="QBP1868" s="401"/>
      <c r="QBQ1868" s="401"/>
      <c r="QBR1868" s="401"/>
      <c r="QBS1868" s="401"/>
      <c r="QBT1868" s="401"/>
      <c r="QBU1868" s="401"/>
      <c r="QBV1868" s="401"/>
      <c r="QBW1868" s="401"/>
      <c r="QBX1868" s="401"/>
      <c r="QBY1868" s="401"/>
      <c r="QBZ1868" s="401"/>
      <c r="QCA1868" s="401"/>
      <c r="QCB1868" s="401"/>
      <c r="QCC1868" s="401"/>
      <c r="QCD1868" s="401"/>
      <c r="QCE1868" s="401"/>
      <c r="QCF1868" s="401"/>
      <c r="QCG1868" s="401"/>
      <c r="QCH1868" s="401"/>
      <c r="QCI1868" s="401"/>
      <c r="QCJ1868" s="401"/>
      <c r="QCK1868" s="401"/>
      <c r="QCL1868" s="401"/>
      <c r="QCM1868" s="401"/>
      <c r="QCN1868" s="401"/>
      <c r="QCO1868" s="401"/>
      <c r="QCP1868" s="401"/>
      <c r="QCQ1868" s="401"/>
      <c r="QCR1868" s="401"/>
      <c r="QCS1868" s="401"/>
      <c r="QCT1868" s="401"/>
      <c r="QCU1868" s="401"/>
      <c r="QCV1868" s="401"/>
      <c r="QCW1868" s="401"/>
      <c r="QCX1868" s="401"/>
      <c r="QCY1868" s="401"/>
      <c r="QCZ1868" s="401"/>
      <c r="QDA1868" s="401"/>
      <c r="QDB1868" s="401"/>
      <c r="QDC1868" s="401"/>
      <c r="QDD1868" s="401"/>
      <c r="QDE1868" s="401"/>
      <c r="QDF1868" s="401"/>
      <c r="QDG1868" s="401"/>
      <c r="QDH1868" s="401"/>
      <c r="QDI1868" s="401"/>
      <c r="QDJ1868" s="401"/>
      <c r="QDK1868" s="401"/>
      <c r="QDL1868" s="401"/>
      <c r="QDM1868" s="401"/>
      <c r="QDN1868" s="401"/>
      <c r="QDO1868" s="401"/>
      <c r="QDP1868" s="401"/>
      <c r="QDQ1868" s="401"/>
      <c r="QDR1868" s="401"/>
      <c r="QDS1868" s="401"/>
      <c r="QDT1868" s="401"/>
      <c r="QDU1868" s="401"/>
      <c r="QDV1868" s="401"/>
      <c r="QDW1868" s="401"/>
      <c r="QDX1868" s="401"/>
      <c r="QDY1868" s="401"/>
      <c r="QDZ1868" s="401"/>
      <c r="QEA1868" s="401"/>
      <c r="QEB1868" s="401"/>
      <c r="QEC1868" s="401"/>
      <c r="QED1868" s="401"/>
      <c r="QEE1868" s="401"/>
      <c r="QEF1868" s="401"/>
      <c r="QEG1868" s="401"/>
      <c r="QEH1868" s="401"/>
      <c r="QEI1868" s="401"/>
      <c r="QEJ1868" s="401"/>
      <c r="QEK1868" s="401"/>
      <c r="QEL1868" s="401"/>
      <c r="QEM1868" s="401"/>
      <c r="QEN1868" s="401"/>
      <c r="QEO1868" s="401"/>
      <c r="QEP1868" s="401"/>
      <c r="QEQ1868" s="401"/>
      <c r="QER1868" s="401"/>
      <c r="QES1868" s="401"/>
      <c r="QET1868" s="401"/>
      <c r="QEU1868" s="401"/>
      <c r="QEV1868" s="401"/>
      <c r="QEW1868" s="401"/>
      <c r="QEX1868" s="401"/>
      <c r="QEY1868" s="401"/>
      <c r="QEZ1868" s="401"/>
      <c r="QFA1868" s="401"/>
      <c r="QFB1868" s="401"/>
      <c r="QFC1868" s="401"/>
      <c r="QFD1868" s="401"/>
      <c r="QFE1868" s="401"/>
      <c r="QFF1868" s="401"/>
      <c r="QFG1868" s="401"/>
      <c r="QFH1868" s="401"/>
      <c r="QFI1868" s="401"/>
      <c r="QFJ1868" s="401"/>
      <c r="QFK1868" s="401"/>
      <c r="QFL1868" s="401"/>
      <c r="QFM1868" s="401"/>
      <c r="QFN1868" s="401"/>
      <c r="QFO1868" s="401"/>
      <c r="QFP1868" s="401"/>
      <c r="QFQ1868" s="401"/>
      <c r="QFR1868" s="401"/>
      <c r="QFS1868" s="401"/>
      <c r="QFT1868" s="401"/>
      <c r="QFU1868" s="401"/>
      <c r="QFV1868" s="401"/>
      <c r="QFW1868" s="401"/>
      <c r="QFX1868" s="401"/>
      <c r="QFY1868" s="401"/>
      <c r="QFZ1868" s="401"/>
      <c r="QGA1868" s="401"/>
      <c r="QGB1868" s="401"/>
      <c r="QGC1868" s="401"/>
      <c r="QGD1868" s="401"/>
      <c r="QGE1868" s="401"/>
      <c r="QGF1868" s="401"/>
      <c r="QGG1868" s="401"/>
      <c r="QGH1868" s="401"/>
      <c r="QGI1868" s="401"/>
      <c r="QGJ1868" s="401"/>
      <c r="QGK1868" s="401"/>
      <c r="QGL1868" s="401"/>
      <c r="QGM1868" s="401"/>
      <c r="QGN1868" s="401"/>
      <c r="QGO1868" s="401"/>
      <c r="QGP1868" s="401"/>
      <c r="QGQ1868" s="401"/>
      <c r="QGR1868" s="401"/>
      <c r="QGS1868" s="401"/>
      <c r="QGT1868" s="401"/>
      <c r="QGU1868" s="401"/>
      <c r="QGV1868" s="401"/>
      <c r="QGW1868" s="401"/>
      <c r="QGX1868" s="401"/>
      <c r="QGY1868" s="401"/>
      <c r="QGZ1868" s="401"/>
      <c r="QHA1868" s="401"/>
      <c r="QHB1868" s="401"/>
      <c r="QHC1868" s="401"/>
      <c r="QHD1868" s="401"/>
      <c r="QHE1868" s="401"/>
      <c r="QHF1868" s="401"/>
      <c r="QHG1868" s="401"/>
      <c r="QHH1868" s="401"/>
      <c r="QHI1868" s="401"/>
      <c r="QHJ1868" s="401"/>
      <c r="QHK1868" s="401"/>
      <c r="QHL1868" s="401"/>
      <c r="QHM1868" s="401"/>
      <c r="QHN1868" s="401"/>
      <c r="QHO1868" s="401"/>
      <c r="QHP1868" s="401"/>
      <c r="QHQ1868" s="401"/>
      <c r="QHR1868" s="401"/>
      <c r="QHS1868" s="401"/>
      <c r="QHT1868" s="401"/>
      <c r="QHU1868" s="401"/>
      <c r="QHV1868" s="401"/>
      <c r="QHW1868" s="401"/>
      <c r="QHX1868" s="401"/>
      <c r="QHY1868" s="401"/>
      <c r="QHZ1868" s="401"/>
      <c r="QIA1868" s="401"/>
      <c r="QIB1868" s="401"/>
      <c r="QIC1868" s="401"/>
      <c r="QID1868" s="401"/>
      <c r="QIE1868" s="401"/>
      <c r="QIF1868" s="401"/>
      <c r="QIG1868" s="401"/>
      <c r="QIH1868" s="401"/>
      <c r="QII1868" s="401"/>
      <c r="QIJ1868" s="401"/>
      <c r="QIK1868" s="401"/>
      <c r="QIL1868" s="401"/>
      <c r="QIM1868" s="401"/>
      <c r="QIN1868" s="401"/>
      <c r="QIO1868" s="401"/>
      <c r="QIP1868" s="401"/>
      <c r="QIQ1868" s="401"/>
      <c r="QIR1868" s="401"/>
      <c r="QIS1868" s="401"/>
      <c r="QIT1868" s="401"/>
      <c r="QIU1868" s="401"/>
      <c r="QIV1868" s="401"/>
      <c r="QIW1868" s="401"/>
      <c r="QIX1868" s="401"/>
      <c r="QIY1868" s="401"/>
      <c r="QIZ1868" s="401"/>
      <c r="QJA1868" s="401"/>
      <c r="QJB1868" s="401"/>
      <c r="QJC1868" s="401"/>
      <c r="QJD1868" s="401"/>
      <c r="QJE1868" s="401"/>
      <c r="QJF1868" s="401"/>
      <c r="QJG1868" s="401"/>
      <c r="QJH1868" s="401"/>
      <c r="QJI1868" s="401"/>
      <c r="QJJ1868" s="401"/>
      <c r="QJK1868" s="401"/>
      <c r="QJL1868" s="401"/>
      <c r="QJM1868" s="401"/>
      <c r="QJN1868" s="401"/>
      <c r="QJO1868" s="401"/>
      <c r="QJP1868" s="401"/>
      <c r="QJQ1868" s="401"/>
      <c r="QJR1868" s="401"/>
      <c r="QJS1868" s="401"/>
      <c r="QJT1868" s="401"/>
      <c r="QJU1868" s="401"/>
      <c r="QJV1868" s="401"/>
      <c r="QJW1868" s="401"/>
      <c r="QJX1868" s="401"/>
      <c r="QJY1868" s="401"/>
      <c r="QJZ1868" s="401"/>
      <c r="QKA1868" s="401"/>
      <c r="QKB1868" s="401"/>
      <c r="QKC1868" s="401"/>
      <c r="QKD1868" s="401"/>
      <c r="QKE1868" s="401"/>
      <c r="QKF1868" s="401"/>
      <c r="QKG1868" s="401"/>
      <c r="QKH1868" s="401"/>
      <c r="QKI1868" s="401"/>
      <c r="QKJ1868" s="401"/>
      <c r="QKK1868" s="401"/>
      <c r="QKL1868" s="401"/>
      <c r="QKM1868" s="401"/>
      <c r="QKN1868" s="401"/>
      <c r="QKO1868" s="401"/>
      <c r="QKP1868" s="401"/>
      <c r="QKQ1868" s="401"/>
      <c r="QKR1868" s="401"/>
      <c r="QKS1868" s="401"/>
      <c r="QKT1868" s="401"/>
      <c r="QKU1868" s="401"/>
      <c r="QKV1868" s="401"/>
      <c r="QKW1868" s="401"/>
      <c r="QKX1868" s="401"/>
      <c r="QKY1868" s="401"/>
      <c r="QKZ1868" s="401"/>
      <c r="QLA1868" s="401"/>
      <c r="QLB1868" s="401"/>
      <c r="QLC1868" s="401"/>
      <c r="QLD1868" s="401"/>
      <c r="QLE1868" s="401"/>
      <c r="QLF1868" s="401"/>
      <c r="QLG1868" s="401"/>
      <c r="QLH1868" s="401"/>
      <c r="QLI1868" s="401"/>
      <c r="QLJ1868" s="401"/>
      <c r="QLK1868" s="401"/>
      <c r="QLL1868" s="401"/>
      <c r="QLM1868" s="401"/>
      <c r="QLN1868" s="401"/>
      <c r="QLO1868" s="401"/>
      <c r="QLP1868" s="401"/>
      <c r="QLQ1868" s="401"/>
      <c r="QLR1868" s="401"/>
      <c r="QLS1868" s="401"/>
      <c r="QLT1868" s="401"/>
      <c r="QLU1868" s="401"/>
      <c r="QLV1868" s="401"/>
      <c r="QLW1868" s="401"/>
      <c r="QLX1868" s="401"/>
      <c r="QLY1868" s="401"/>
      <c r="QLZ1868" s="401"/>
      <c r="QMA1868" s="401"/>
      <c r="QMB1868" s="401"/>
      <c r="QMC1868" s="401"/>
      <c r="QMD1868" s="401"/>
      <c r="QME1868" s="401"/>
      <c r="QMF1868" s="401"/>
      <c r="QMG1868" s="401"/>
      <c r="QMH1868" s="401"/>
      <c r="QMI1868" s="401"/>
      <c r="QMJ1868" s="401"/>
      <c r="QMK1868" s="401"/>
      <c r="QML1868" s="401"/>
      <c r="QMM1868" s="401"/>
      <c r="QMN1868" s="401"/>
      <c r="QMO1868" s="401"/>
      <c r="QMP1868" s="401"/>
      <c r="QMQ1868" s="401"/>
      <c r="QMR1868" s="401"/>
      <c r="QMS1868" s="401"/>
      <c r="QMT1868" s="401"/>
      <c r="QMU1868" s="401"/>
      <c r="QMV1868" s="401"/>
      <c r="QMW1868" s="401"/>
      <c r="QMX1868" s="401"/>
      <c r="QMY1868" s="401"/>
      <c r="QMZ1868" s="401"/>
      <c r="QNA1868" s="401"/>
      <c r="QNB1868" s="401"/>
      <c r="QNC1868" s="401"/>
      <c r="QND1868" s="401"/>
      <c r="QNE1868" s="401"/>
      <c r="QNF1868" s="401"/>
      <c r="QNG1868" s="401"/>
      <c r="QNH1868" s="401"/>
      <c r="QNI1868" s="401"/>
      <c r="QNJ1868" s="401"/>
      <c r="QNK1868" s="401"/>
      <c r="QNL1868" s="401"/>
      <c r="QNM1868" s="401"/>
      <c r="QNN1868" s="401"/>
      <c r="QNO1868" s="401"/>
      <c r="QNP1868" s="401"/>
      <c r="QNQ1868" s="401"/>
      <c r="QNR1868" s="401"/>
      <c r="QNS1868" s="401"/>
      <c r="QNT1868" s="401"/>
      <c r="QNU1868" s="401"/>
      <c r="QNV1868" s="401"/>
      <c r="QNW1868" s="401"/>
      <c r="QNX1868" s="401"/>
      <c r="QNY1868" s="401"/>
      <c r="QNZ1868" s="401"/>
      <c r="QOA1868" s="401"/>
      <c r="QOB1868" s="401"/>
      <c r="QOC1868" s="401"/>
      <c r="QOD1868" s="401"/>
      <c r="QOE1868" s="401"/>
      <c r="QOF1868" s="401"/>
      <c r="QOG1868" s="401"/>
      <c r="QOH1868" s="401"/>
      <c r="QOI1868" s="401"/>
      <c r="QOJ1868" s="401"/>
      <c r="QOK1868" s="401"/>
      <c r="QOL1868" s="401"/>
      <c r="QOM1868" s="401"/>
      <c r="QON1868" s="401"/>
      <c r="QOO1868" s="401"/>
      <c r="QOP1868" s="401"/>
      <c r="QOQ1868" s="401"/>
      <c r="QOR1868" s="401"/>
      <c r="QOS1868" s="401"/>
      <c r="QOT1868" s="401"/>
      <c r="QOU1868" s="401"/>
      <c r="QOV1868" s="401"/>
      <c r="QOW1868" s="401"/>
      <c r="QOX1868" s="401"/>
      <c r="QOY1868" s="401"/>
      <c r="QOZ1868" s="401"/>
      <c r="QPA1868" s="401"/>
      <c r="QPB1868" s="401"/>
      <c r="QPC1868" s="401"/>
      <c r="QPD1868" s="401"/>
      <c r="QPE1868" s="401"/>
      <c r="QPF1868" s="401"/>
      <c r="QPG1868" s="401"/>
      <c r="QPH1868" s="401"/>
      <c r="QPI1868" s="401"/>
      <c r="QPJ1868" s="401"/>
      <c r="QPK1868" s="401"/>
      <c r="QPL1868" s="401"/>
      <c r="QPM1868" s="401"/>
      <c r="QPN1868" s="401"/>
      <c r="QPO1868" s="401"/>
      <c r="QPP1868" s="401"/>
      <c r="QPQ1868" s="401"/>
      <c r="QPR1868" s="401"/>
      <c r="QPS1868" s="401"/>
      <c r="QPT1868" s="401"/>
      <c r="QPU1868" s="401"/>
      <c r="QPV1868" s="401"/>
      <c r="QPW1868" s="401"/>
      <c r="QPX1868" s="401"/>
      <c r="QPY1868" s="401"/>
      <c r="QPZ1868" s="401"/>
      <c r="QQA1868" s="401"/>
      <c r="QQB1868" s="401"/>
      <c r="QQC1868" s="401"/>
      <c r="QQD1868" s="401"/>
      <c r="QQE1868" s="401"/>
      <c r="QQF1868" s="401"/>
      <c r="QQG1868" s="401"/>
      <c r="QQH1868" s="401"/>
      <c r="QQI1868" s="401"/>
      <c r="QQJ1868" s="401"/>
      <c r="QQK1868" s="401"/>
      <c r="QQL1868" s="401"/>
      <c r="QQM1868" s="401"/>
      <c r="QQN1868" s="401"/>
      <c r="QQO1868" s="401"/>
      <c r="QQP1868" s="401"/>
      <c r="QQQ1868" s="401"/>
      <c r="QQR1868" s="401"/>
      <c r="QQS1868" s="401"/>
      <c r="QQT1868" s="401"/>
      <c r="QQU1868" s="401"/>
      <c r="QQV1868" s="401"/>
      <c r="QQW1868" s="401"/>
      <c r="QQX1868" s="401"/>
      <c r="QQY1868" s="401"/>
      <c r="QQZ1868" s="401"/>
      <c r="QRA1868" s="401"/>
      <c r="QRB1868" s="401"/>
      <c r="QRC1868" s="401"/>
      <c r="QRD1868" s="401"/>
      <c r="QRE1868" s="401"/>
      <c r="QRF1868" s="401"/>
      <c r="QRG1868" s="401"/>
      <c r="QRH1868" s="401"/>
      <c r="QRI1868" s="401"/>
      <c r="QRJ1868" s="401"/>
      <c r="QRK1868" s="401"/>
      <c r="QRL1868" s="401"/>
      <c r="QRM1868" s="401"/>
      <c r="QRN1868" s="401"/>
      <c r="QRO1868" s="401"/>
      <c r="QRP1868" s="401"/>
      <c r="QRQ1868" s="401"/>
      <c r="QRR1868" s="401"/>
      <c r="QRS1868" s="401"/>
      <c r="QRT1868" s="401"/>
      <c r="QRU1868" s="401"/>
      <c r="QRV1868" s="401"/>
      <c r="QRW1868" s="401"/>
      <c r="QRX1868" s="401"/>
      <c r="QRY1868" s="401"/>
      <c r="QRZ1868" s="401"/>
      <c r="QSA1868" s="401"/>
      <c r="QSB1868" s="401"/>
      <c r="QSC1868" s="401"/>
      <c r="QSD1868" s="401"/>
      <c r="QSE1868" s="401"/>
      <c r="QSF1868" s="401"/>
      <c r="QSG1868" s="401"/>
      <c r="QSH1868" s="401"/>
      <c r="QSI1868" s="401"/>
      <c r="QSJ1868" s="401"/>
      <c r="QSK1868" s="401"/>
      <c r="QSL1868" s="401"/>
      <c r="QSM1868" s="401"/>
      <c r="QSN1868" s="401"/>
      <c r="QSO1868" s="401"/>
      <c r="QSP1868" s="401"/>
      <c r="QSQ1868" s="401"/>
      <c r="QSR1868" s="401"/>
      <c r="QSS1868" s="401"/>
      <c r="QST1868" s="401"/>
      <c r="QSU1868" s="401"/>
      <c r="QSV1868" s="401"/>
      <c r="QSW1868" s="401"/>
      <c r="QSX1868" s="401"/>
      <c r="QSY1868" s="401"/>
      <c r="QSZ1868" s="401"/>
      <c r="QTA1868" s="401"/>
      <c r="QTB1868" s="401"/>
      <c r="QTC1868" s="401"/>
      <c r="QTD1868" s="401"/>
      <c r="QTE1868" s="401"/>
      <c r="QTF1868" s="401"/>
      <c r="QTG1868" s="401"/>
      <c r="QTH1868" s="401"/>
      <c r="QTI1868" s="401"/>
      <c r="QTJ1868" s="401"/>
      <c r="QTK1868" s="401"/>
      <c r="QTL1868" s="401"/>
      <c r="QTM1868" s="401"/>
      <c r="QTN1868" s="401"/>
      <c r="QTO1868" s="401"/>
      <c r="QTP1868" s="401"/>
      <c r="QTQ1868" s="401"/>
      <c r="QTR1868" s="401"/>
      <c r="QTS1868" s="401"/>
      <c r="QTT1868" s="401"/>
      <c r="QTU1868" s="401"/>
      <c r="QTV1868" s="401"/>
      <c r="QTW1868" s="401"/>
      <c r="QTX1868" s="401"/>
      <c r="QTY1868" s="401"/>
      <c r="QTZ1868" s="401"/>
      <c r="QUA1868" s="401"/>
      <c r="QUB1868" s="401"/>
      <c r="QUC1868" s="401"/>
      <c r="QUD1868" s="401"/>
      <c r="QUE1868" s="401"/>
      <c r="QUF1868" s="401"/>
      <c r="QUG1868" s="401"/>
      <c r="QUH1868" s="401"/>
      <c r="QUI1868" s="401"/>
      <c r="QUJ1868" s="401"/>
      <c r="QUK1868" s="401"/>
      <c r="QUL1868" s="401"/>
      <c r="QUM1868" s="401"/>
      <c r="QUN1868" s="401"/>
      <c r="QUO1868" s="401"/>
      <c r="QUP1868" s="401"/>
      <c r="QUQ1868" s="401"/>
      <c r="QUR1868" s="401"/>
      <c r="QUS1868" s="401"/>
      <c r="QUT1868" s="401"/>
      <c r="QUU1868" s="401"/>
      <c r="QUV1868" s="401"/>
      <c r="QUW1868" s="401"/>
      <c r="QUX1868" s="401"/>
      <c r="QUY1868" s="401"/>
      <c r="QUZ1868" s="401"/>
      <c r="QVA1868" s="401"/>
      <c r="QVB1868" s="401"/>
      <c r="QVC1868" s="401"/>
      <c r="QVD1868" s="401"/>
      <c r="QVE1868" s="401"/>
      <c r="QVF1868" s="401"/>
      <c r="QVG1868" s="401"/>
      <c r="QVH1868" s="401"/>
      <c r="QVI1868" s="401"/>
      <c r="QVJ1868" s="401"/>
      <c r="QVK1868" s="401"/>
      <c r="QVL1868" s="401"/>
      <c r="QVM1868" s="401"/>
      <c r="QVN1868" s="401"/>
      <c r="QVO1868" s="401"/>
      <c r="QVP1868" s="401"/>
      <c r="QVQ1868" s="401"/>
      <c r="QVR1868" s="401"/>
      <c r="QVS1868" s="401"/>
      <c r="QVT1868" s="401"/>
      <c r="QVU1868" s="401"/>
      <c r="QVV1868" s="401"/>
      <c r="QVW1868" s="401"/>
      <c r="QVX1868" s="401"/>
      <c r="QVY1868" s="401"/>
      <c r="QVZ1868" s="401"/>
      <c r="QWA1868" s="401"/>
      <c r="QWB1868" s="401"/>
      <c r="QWC1868" s="401"/>
      <c r="QWD1868" s="401"/>
      <c r="QWE1868" s="401"/>
      <c r="QWF1868" s="401"/>
      <c r="QWG1868" s="401"/>
      <c r="QWH1868" s="401"/>
      <c r="QWI1868" s="401"/>
      <c r="QWJ1868" s="401"/>
      <c r="QWK1868" s="401"/>
      <c r="QWL1868" s="401"/>
      <c r="QWM1868" s="401"/>
      <c r="QWN1868" s="401"/>
      <c r="QWO1868" s="401"/>
      <c r="QWP1868" s="401"/>
      <c r="QWQ1868" s="401"/>
      <c r="QWR1868" s="401"/>
      <c r="QWS1868" s="401"/>
      <c r="QWT1868" s="401"/>
      <c r="QWU1868" s="401"/>
      <c r="QWV1868" s="401"/>
      <c r="QWW1868" s="401"/>
      <c r="QWX1868" s="401"/>
      <c r="QWY1868" s="401"/>
      <c r="QWZ1868" s="401"/>
      <c r="QXA1868" s="401"/>
      <c r="QXB1868" s="401"/>
      <c r="QXC1868" s="401"/>
      <c r="QXD1868" s="401"/>
      <c r="QXE1868" s="401"/>
      <c r="QXF1868" s="401"/>
      <c r="QXG1868" s="401"/>
      <c r="QXH1868" s="401"/>
      <c r="QXI1868" s="401"/>
      <c r="QXJ1868" s="401"/>
      <c r="QXK1868" s="401"/>
      <c r="QXL1868" s="401"/>
      <c r="QXM1868" s="401"/>
      <c r="QXN1868" s="401"/>
      <c r="QXO1868" s="401"/>
      <c r="QXP1868" s="401"/>
      <c r="QXQ1868" s="401"/>
      <c r="QXR1868" s="401"/>
      <c r="QXS1868" s="401"/>
      <c r="QXT1868" s="401"/>
      <c r="QXU1868" s="401"/>
      <c r="QXV1868" s="401"/>
      <c r="QXW1868" s="401"/>
      <c r="QXX1868" s="401"/>
      <c r="QXY1868" s="401"/>
      <c r="QXZ1868" s="401"/>
      <c r="QYA1868" s="401"/>
      <c r="QYB1868" s="401"/>
      <c r="QYC1868" s="401"/>
      <c r="QYD1868" s="401"/>
      <c r="QYE1868" s="401"/>
      <c r="QYF1868" s="401"/>
      <c r="QYG1868" s="401"/>
      <c r="QYH1868" s="401"/>
      <c r="QYI1868" s="401"/>
      <c r="QYJ1868" s="401"/>
      <c r="QYK1868" s="401"/>
      <c r="QYL1868" s="401"/>
      <c r="QYM1868" s="401"/>
      <c r="QYN1868" s="401"/>
      <c r="QYO1868" s="401"/>
      <c r="QYP1868" s="401"/>
      <c r="QYQ1868" s="401"/>
      <c r="QYR1868" s="401"/>
      <c r="QYS1868" s="401"/>
      <c r="QYT1868" s="401"/>
      <c r="QYU1868" s="401"/>
      <c r="QYV1868" s="401"/>
      <c r="QYW1868" s="401"/>
      <c r="QYX1868" s="401"/>
      <c r="QYY1868" s="401"/>
      <c r="QYZ1868" s="401"/>
      <c r="QZA1868" s="401"/>
      <c r="QZB1868" s="401"/>
      <c r="QZC1868" s="401"/>
      <c r="QZD1868" s="401"/>
      <c r="QZE1868" s="401"/>
      <c r="QZF1868" s="401"/>
      <c r="QZG1868" s="401"/>
      <c r="QZH1868" s="401"/>
      <c r="QZI1868" s="401"/>
      <c r="QZJ1868" s="401"/>
      <c r="QZK1868" s="401"/>
      <c r="QZL1868" s="401"/>
      <c r="QZM1868" s="401"/>
      <c r="QZN1868" s="401"/>
      <c r="QZO1868" s="401"/>
      <c r="QZP1868" s="401"/>
      <c r="QZQ1868" s="401"/>
      <c r="QZR1868" s="401"/>
      <c r="QZS1868" s="401"/>
      <c r="QZT1868" s="401"/>
      <c r="QZU1868" s="401"/>
      <c r="QZV1868" s="401"/>
      <c r="QZW1868" s="401"/>
      <c r="QZX1868" s="401"/>
      <c r="QZY1868" s="401"/>
      <c r="QZZ1868" s="401"/>
      <c r="RAA1868" s="401"/>
      <c r="RAB1868" s="401"/>
      <c r="RAC1868" s="401"/>
      <c r="RAD1868" s="401"/>
      <c r="RAE1868" s="401"/>
      <c r="RAF1868" s="401"/>
      <c r="RAG1868" s="401"/>
      <c r="RAH1868" s="401"/>
      <c r="RAI1868" s="401"/>
      <c r="RAJ1868" s="401"/>
      <c r="RAK1868" s="401"/>
      <c r="RAL1868" s="401"/>
      <c r="RAM1868" s="401"/>
      <c r="RAN1868" s="401"/>
      <c r="RAO1868" s="401"/>
      <c r="RAP1868" s="401"/>
      <c r="RAQ1868" s="401"/>
      <c r="RAR1868" s="401"/>
      <c r="RAS1868" s="401"/>
      <c r="RAT1868" s="401"/>
      <c r="RAU1868" s="401"/>
      <c r="RAV1868" s="401"/>
      <c r="RAW1868" s="401"/>
      <c r="RAX1868" s="401"/>
      <c r="RAY1868" s="401"/>
      <c r="RAZ1868" s="401"/>
      <c r="RBA1868" s="401"/>
      <c r="RBB1868" s="401"/>
      <c r="RBC1868" s="401"/>
      <c r="RBD1868" s="401"/>
      <c r="RBE1868" s="401"/>
      <c r="RBF1868" s="401"/>
      <c r="RBG1868" s="401"/>
      <c r="RBH1868" s="401"/>
      <c r="RBI1868" s="401"/>
      <c r="RBJ1868" s="401"/>
      <c r="RBK1868" s="401"/>
      <c r="RBL1868" s="401"/>
      <c r="RBM1868" s="401"/>
      <c r="RBN1868" s="401"/>
      <c r="RBO1868" s="401"/>
      <c r="RBP1868" s="401"/>
      <c r="RBQ1868" s="401"/>
      <c r="RBR1868" s="401"/>
      <c r="RBS1868" s="401"/>
      <c r="RBT1868" s="401"/>
      <c r="RBU1868" s="401"/>
      <c r="RBV1868" s="401"/>
      <c r="RBW1868" s="401"/>
      <c r="RBX1868" s="401"/>
      <c r="RBY1868" s="401"/>
      <c r="RBZ1868" s="401"/>
      <c r="RCA1868" s="401"/>
      <c r="RCB1868" s="401"/>
      <c r="RCC1868" s="401"/>
      <c r="RCD1868" s="401"/>
      <c r="RCE1868" s="401"/>
      <c r="RCF1868" s="401"/>
      <c r="RCG1868" s="401"/>
      <c r="RCH1868" s="401"/>
      <c r="RCI1868" s="401"/>
      <c r="RCJ1868" s="401"/>
      <c r="RCK1868" s="401"/>
      <c r="RCL1868" s="401"/>
      <c r="RCM1868" s="401"/>
      <c r="RCN1868" s="401"/>
      <c r="RCO1868" s="401"/>
      <c r="RCP1868" s="401"/>
      <c r="RCQ1868" s="401"/>
      <c r="RCR1868" s="401"/>
      <c r="RCS1868" s="401"/>
      <c r="RCT1868" s="401"/>
      <c r="RCU1868" s="401"/>
      <c r="RCV1868" s="401"/>
      <c r="RCW1868" s="401"/>
      <c r="RCX1868" s="401"/>
      <c r="RCY1868" s="401"/>
      <c r="RCZ1868" s="401"/>
      <c r="RDA1868" s="401"/>
      <c r="RDB1868" s="401"/>
      <c r="RDC1868" s="401"/>
      <c r="RDD1868" s="401"/>
      <c r="RDE1868" s="401"/>
      <c r="RDF1868" s="401"/>
      <c r="RDG1868" s="401"/>
      <c r="RDH1868" s="401"/>
      <c r="RDI1868" s="401"/>
      <c r="RDJ1868" s="401"/>
      <c r="RDK1868" s="401"/>
      <c r="RDL1868" s="401"/>
      <c r="RDM1868" s="401"/>
      <c r="RDN1868" s="401"/>
      <c r="RDO1868" s="401"/>
      <c r="RDP1868" s="401"/>
      <c r="RDQ1868" s="401"/>
      <c r="RDR1868" s="401"/>
      <c r="RDS1868" s="401"/>
      <c r="RDT1868" s="401"/>
      <c r="RDU1868" s="401"/>
      <c r="RDV1868" s="401"/>
      <c r="RDW1868" s="401"/>
      <c r="RDX1868" s="401"/>
      <c r="RDY1868" s="401"/>
      <c r="RDZ1868" s="401"/>
      <c r="REA1868" s="401"/>
      <c r="REB1868" s="401"/>
      <c r="REC1868" s="401"/>
      <c r="RED1868" s="401"/>
      <c r="REE1868" s="401"/>
      <c r="REF1868" s="401"/>
      <c r="REG1868" s="401"/>
      <c r="REH1868" s="401"/>
      <c r="REI1868" s="401"/>
      <c r="REJ1868" s="401"/>
      <c r="REK1868" s="401"/>
      <c r="REL1868" s="401"/>
      <c r="REM1868" s="401"/>
      <c r="REN1868" s="401"/>
      <c r="REO1868" s="401"/>
      <c r="REP1868" s="401"/>
      <c r="REQ1868" s="401"/>
      <c r="RER1868" s="401"/>
      <c r="RES1868" s="401"/>
      <c r="RET1868" s="401"/>
      <c r="REU1868" s="401"/>
      <c r="REV1868" s="401"/>
      <c r="REW1868" s="401"/>
      <c r="REX1868" s="401"/>
      <c r="REY1868" s="401"/>
      <c r="REZ1868" s="401"/>
      <c r="RFA1868" s="401"/>
      <c r="RFB1868" s="401"/>
      <c r="RFC1868" s="401"/>
      <c r="RFD1868" s="401"/>
      <c r="RFE1868" s="401"/>
      <c r="RFF1868" s="401"/>
      <c r="RFG1868" s="401"/>
      <c r="RFH1868" s="401"/>
      <c r="RFI1868" s="401"/>
      <c r="RFJ1868" s="401"/>
      <c r="RFK1868" s="401"/>
      <c r="RFL1868" s="401"/>
      <c r="RFM1868" s="401"/>
      <c r="RFN1868" s="401"/>
      <c r="RFO1868" s="401"/>
      <c r="RFP1868" s="401"/>
      <c r="RFQ1868" s="401"/>
      <c r="RFR1868" s="401"/>
      <c r="RFS1868" s="401"/>
      <c r="RFT1868" s="401"/>
      <c r="RFU1868" s="401"/>
      <c r="RFV1868" s="401"/>
      <c r="RFW1868" s="401"/>
      <c r="RFX1868" s="401"/>
      <c r="RFY1868" s="401"/>
      <c r="RFZ1868" s="401"/>
      <c r="RGA1868" s="401"/>
      <c r="RGB1868" s="401"/>
      <c r="RGC1868" s="401"/>
      <c r="RGD1868" s="401"/>
      <c r="RGE1868" s="401"/>
      <c r="RGF1868" s="401"/>
      <c r="RGG1868" s="401"/>
      <c r="RGH1868" s="401"/>
      <c r="RGI1868" s="401"/>
      <c r="RGJ1868" s="401"/>
      <c r="RGK1868" s="401"/>
      <c r="RGL1868" s="401"/>
      <c r="RGM1868" s="401"/>
      <c r="RGN1868" s="401"/>
      <c r="RGO1868" s="401"/>
      <c r="RGP1868" s="401"/>
      <c r="RGQ1868" s="401"/>
      <c r="RGR1868" s="401"/>
      <c r="RGS1868" s="401"/>
      <c r="RGT1868" s="401"/>
      <c r="RGU1868" s="401"/>
      <c r="RGV1868" s="401"/>
      <c r="RGW1868" s="401"/>
      <c r="RGX1868" s="401"/>
      <c r="RGY1868" s="401"/>
      <c r="RGZ1868" s="401"/>
      <c r="RHA1868" s="401"/>
      <c r="RHB1868" s="401"/>
      <c r="RHC1868" s="401"/>
      <c r="RHD1868" s="401"/>
      <c r="RHE1868" s="401"/>
      <c r="RHF1868" s="401"/>
      <c r="RHG1868" s="401"/>
      <c r="RHH1868" s="401"/>
      <c r="RHI1868" s="401"/>
      <c r="RHJ1868" s="401"/>
      <c r="RHK1868" s="401"/>
      <c r="RHL1868" s="401"/>
      <c r="RHM1868" s="401"/>
      <c r="RHN1868" s="401"/>
      <c r="RHO1868" s="401"/>
      <c r="RHP1868" s="401"/>
      <c r="RHQ1868" s="401"/>
      <c r="RHR1868" s="401"/>
      <c r="RHS1868" s="401"/>
      <c r="RHT1868" s="401"/>
      <c r="RHU1868" s="401"/>
      <c r="RHV1868" s="401"/>
      <c r="RHW1868" s="401"/>
      <c r="RHX1868" s="401"/>
      <c r="RHY1868" s="401"/>
      <c r="RHZ1868" s="401"/>
      <c r="RIA1868" s="401"/>
      <c r="RIB1868" s="401"/>
      <c r="RIC1868" s="401"/>
      <c r="RID1868" s="401"/>
      <c r="RIE1868" s="401"/>
      <c r="RIF1868" s="401"/>
      <c r="RIG1868" s="401"/>
      <c r="RIH1868" s="401"/>
      <c r="RII1868" s="401"/>
      <c r="RIJ1868" s="401"/>
      <c r="RIK1868" s="401"/>
      <c r="RIL1868" s="401"/>
      <c r="RIM1868" s="401"/>
      <c r="RIN1868" s="401"/>
      <c r="RIO1868" s="401"/>
      <c r="RIP1868" s="401"/>
      <c r="RIQ1868" s="401"/>
      <c r="RIR1868" s="401"/>
      <c r="RIS1868" s="401"/>
      <c r="RIT1868" s="401"/>
      <c r="RIU1868" s="401"/>
      <c r="RIV1868" s="401"/>
      <c r="RIW1868" s="401"/>
      <c r="RIX1868" s="401"/>
      <c r="RIY1868" s="401"/>
      <c r="RIZ1868" s="401"/>
      <c r="RJA1868" s="401"/>
      <c r="RJB1868" s="401"/>
      <c r="RJC1868" s="401"/>
      <c r="RJD1868" s="401"/>
      <c r="RJE1868" s="401"/>
      <c r="RJF1868" s="401"/>
      <c r="RJG1868" s="401"/>
      <c r="RJH1868" s="401"/>
      <c r="RJI1868" s="401"/>
      <c r="RJJ1868" s="401"/>
      <c r="RJK1868" s="401"/>
      <c r="RJL1868" s="401"/>
      <c r="RJM1868" s="401"/>
      <c r="RJN1868" s="401"/>
      <c r="RJO1868" s="401"/>
      <c r="RJP1868" s="401"/>
      <c r="RJQ1868" s="401"/>
      <c r="RJR1868" s="401"/>
      <c r="RJS1868" s="401"/>
      <c r="RJT1868" s="401"/>
      <c r="RJU1868" s="401"/>
      <c r="RJV1868" s="401"/>
      <c r="RJW1868" s="401"/>
      <c r="RJX1868" s="401"/>
      <c r="RJY1868" s="401"/>
      <c r="RJZ1868" s="401"/>
      <c r="RKA1868" s="401"/>
      <c r="RKB1868" s="401"/>
      <c r="RKC1868" s="401"/>
      <c r="RKD1868" s="401"/>
      <c r="RKE1868" s="401"/>
      <c r="RKF1868" s="401"/>
      <c r="RKG1868" s="401"/>
      <c r="RKH1868" s="401"/>
      <c r="RKI1868" s="401"/>
      <c r="RKJ1868" s="401"/>
      <c r="RKK1868" s="401"/>
      <c r="RKL1868" s="401"/>
      <c r="RKM1868" s="401"/>
      <c r="RKN1868" s="401"/>
      <c r="RKO1868" s="401"/>
      <c r="RKP1868" s="401"/>
      <c r="RKQ1868" s="401"/>
      <c r="RKR1868" s="401"/>
      <c r="RKS1868" s="401"/>
      <c r="RKT1868" s="401"/>
      <c r="RKU1868" s="401"/>
      <c r="RKV1868" s="401"/>
      <c r="RKW1868" s="401"/>
      <c r="RKX1868" s="401"/>
      <c r="RKY1868" s="401"/>
      <c r="RKZ1868" s="401"/>
      <c r="RLA1868" s="401"/>
      <c r="RLB1868" s="401"/>
      <c r="RLC1868" s="401"/>
      <c r="RLD1868" s="401"/>
      <c r="RLE1868" s="401"/>
      <c r="RLF1868" s="401"/>
      <c r="RLG1868" s="401"/>
      <c r="RLH1868" s="401"/>
      <c r="RLI1868" s="401"/>
      <c r="RLJ1868" s="401"/>
      <c r="RLK1868" s="401"/>
      <c r="RLL1868" s="401"/>
      <c r="RLM1868" s="401"/>
      <c r="RLN1868" s="401"/>
      <c r="RLO1868" s="401"/>
      <c r="RLP1868" s="401"/>
      <c r="RLQ1868" s="401"/>
      <c r="RLR1868" s="401"/>
      <c r="RLS1868" s="401"/>
      <c r="RLT1868" s="401"/>
      <c r="RLU1868" s="401"/>
      <c r="RLV1868" s="401"/>
      <c r="RLW1868" s="401"/>
      <c r="RLX1868" s="401"/>
      <c r="RLY1868" s="401"/>
      <c r="RLZ1868" s="401"/>
      <c r="RMA1868" s="401"/>
      <c r="RMB1868" s="401"/>
      <c r="RMC1868" s="401"/>
      <c r="RMD1868" s="401"/>
      <c r="RME1868" s="401"/>
      <c r="RMF1868" s="401"/>
      <c r="RMG1868" s="401"/>
      <c r="RMH1868" s="401"/>
      <c r="RMI1868" s="401"/>
      <c r="RMJ1868" s="401"/>
      <c r="RMK1868" s="401"/>
      <c r="RML1868" s="401"/>
      <c r="RMM1868" s="401"/>
      <c r="RMN1868" s="401"/>
      <c r="RMO1868" s="401"/>
      <c r="RMP1868" s="401"/>
      <c r="RMQ1868" s="401"/>
      <c r="RMR1868" s="401"/>
      <c r="RMS1868" s="401"/>
      <c r="RMT1868" s="401"/>
      <c r="RMU1868" s="401"/>
      <c r="RMV1868" s="401"/>
      <c r="RMW1868" s="401"/>
      <c r="RMX1868" s="401"/>
      <c r="RMY1868" s="401"/>
      <c r="RMZ1868" s="401"/>
      <c r="RNA1868" s="401"/>
      <c r="RNB1868" s="401"/>
      <c r="RNC1868" s="401"/>
      <c r="RND1868" s="401"/>
      <c r="RNE1868" s="401"/>
      <c r="RNF1868" s="401"/>
      <c r="RNG1868" s="401"/>
      <c r="RNH1868" s="401"/>
      <c r="RNI1868" s="401"/>
      <c r="RNJ1868" s="401"/>
      <c r="RNK1868" s="401"/>
      <c r="RNL1868" s="401"/>
      <c r="RNM1868" s="401"/>
      <c r="RNN1868" s="401"/>
      <c r="RNO1868" s="401"/>
      <c r="RNP1868" s="401"/>
      <c r="RNQ1868" s="401"/>
      <c r="RNR1868" s="401"/>
      <c r="RNS1868" s="401"/>
      <c r="RNT1868" s="401"/>
      <c r="RNU1868" s="401"/>
      <c r="RNV1868" s="401"/>
      <c r="RNW1868" s="401"/>
      <c r="RNX1868" s="401"/>
      <c r="RNY1868" s="401"/>
      <c r="RNZ1868" s="401"/>
      <c r="ROA1868" s="401"/>
      <c r="ROB1868" s="401"/>
      <c r="ROC1868" s="401"/>
      <c r="ROD1868" s="401"/>
      <c r="ROE1868" s="401"/>
      <c r="ROF1868" s="401"/>
      <c r="ROG1868" s="401"/>
      <c r="ROH1868" s="401"/>
      <c r="ROI1868" s="401"/>
      <c r="ROJ1868" s="401"/>
      <c r="ROK1868" s="401"/>
      <c r="ROL1868" s="401"/>
      <c r="ROM1868" s="401"/>
      <c r="RON1868" s="401"/>
      <c r="ROO1868" s="401"/>
      <c r="ROP1868" s="401"/>
      <c r="ROQ1868" s="401"/>
      <c r="ROR1868" s="401"/>
      <c r="ROS1868" s="401"/>
      <c r="ROT1868" s="401"/>
      <c r="ROU1868" s="401"/>
      <c r="ROV1868" s="401"/>
      <c r="ROW1868" s="401"/>
      <c r="ROX1868" s="401"/>
      <c r="ROY1868" s="401"/>
      <c r="ROZ1868" s="401"/>
      <c r="RPA1868" s="401"/>
      <c r="RPB1868" s="401"/>
      <c r="RPC1868" s="401"/>
      <c r="RPD1868" s="401"/>
      <c r="RPE1868" s="401"/>
      <c r="RPF1868" s="401"/>
      <c r="RPG1868" s="401"/>
      <c r="RPH1868" s="401"/>
      <c r="RPI1868" s="401"/>
      <c r="RPJ1868" s="401"/>
      <c r="RPK1868" s="401"/>
      <c r="RPL1868" s="401"/>
      <c r="RPM1868" s="401"/>
      <c r="RPN1868" s="401"/>
      <c r="RPO1868" s="401"/>
      <c r="RPP1868" s="401"/>
      <c r="RPQ1868" s="401"/>
      <c r="RPR1868" s="401"/>
      <c r="RPS1868" s="401"/>
      <c r="RPT1868" s="401"/>
      <c r="RPU1868" s="401"/>
      <c r="RPV1868" s="401"/>
      <c r="RPW1868" s="401"/>
      <c r="RPX1868" s="401"/>
      <c r="RPY1868" s="401"/>
      <c r="RPZ1868" s="401"/>
      <c r="RQA1868" s="401"/>
      <c r="RQB1868" s="401"/>
      <c r="RQC1868" s="401"/>
      <c r="RQD1868" s="401"/>
      <c r="RQE1868" s="401"/>
      <c r="RQF1868" s="401"/>
      <c r="RQG1868" s="401"/>
      <c r="RQH1868" s="401"/>
      <c r="RQI1868" s="401"/>
      <c r="RQJ1868" s="401"/>
      <c r="RQK1868" s="401"/>
      <c r="RQL1868" s="401"/>
      <c r="RQM1868" s="401"/>
      <c r="RQN1868" s="401"/>
      <c r="RQO1868" s="401"/>
      <c r="RQP1868" s="401"/>
      <c r="RQQ1868" s="401"/>
      <c r="RQR1868" s="401"/>
      <c r="RQS1868" s="401"/>
      <c r="RQT1868" s="401"/>
      <c r="RQU1868" s="401"/>
      <c r="RQV1868" s="401"/>
      <c r="RQW1868" s="401"/>
      <c r="RQX1868" s="401"/>
      <c r="RQY1868" s="401"/>
      <c r="RQZ1868" s="401"/>
      <c r="RRA1868" s="401"/>
      <c r="RRB1868" s="401"/>
      <c r="RRC1868" s="401"/>
      <c r="RRD1868" s="401"/>
      <c r="RRE1868" s="401"/>
      <c r="RRF1868" s="401"/>
      <c r="RRG1868" s="401"/>
      <c r="RRH1868" s="401"/>
      <c r="RRI1868" s="401"/>
      <c r="RRJ1868" s="401"/>
      <c r="RRK1868" s="401"/>
      <c r="RRL1868" s="401"/>
      <c r="RRM1868" s="401"/>
      <c r="RRN1868" s="401"/>
      <c r="RRO1868" s="401"/>
      <c r="RRP1868" s="401"/>
      <c r="RRQ1868" s="401"/>
      <c r="RRR1868" s="401"/>
      <c r="RRS1868" s="401"/>
      <c r="RRT1868" s="401"/>
      <c r="RRU1868" s="401"/>
      <c r="RRV1868" s="401"/>
      <c r="RRW1868" s="401"/>
      <c r="RRX1868" s="401"/>
      <c r="RRY1868" s="401"/>
      <c r="RRZ1868" s="401"/>
      <c r="RSA1868" s="401"/>
      <c r="RSB1868" s="401"/>
      <c r="RSC1868" s="401"/>
      <c r="RSD1868" s="401"/>
      <c r="RSE1868" s="401"/>
      <c r="RSF1868" s="401"/>
      <c r="RSG1868" s="401"/>
      <c r="RSH1868" s="401"/>
      <c r="RSI1868" s="401"/>
      <c r="RSJ1868" s="401"/>
      <c r="RSK1868" s="401"/>
      <c r="RSL1868" s="401"/>
      <c r="RSM1868" s="401"/>
      <c r="RSN1868" s="401"/>
      <c r="RSO1868" s="401"/>
      <c r="RSP1868" s="401"/>
      <c r="RSQ1868" s="401"/>
      <c r="RSR1868" s="401"/>
      <c r="RSS1868" s="401"/>
      <c r="RST1868" s="401"/>
      <c r="RSU1868" s="401"/>
      <c r="RSV1868" s="401"/>
      <c r="RSW1868" s="401"/>
      <c r="RSX1868" s="401"/>
      <c r="RSY1868" s="401"/>
      <c r="RSZ1868" s="401"/>
      <c r="RTA1868" s="401"/>
      <c r="RTB1868" s="401"/>
      <c r="RTC1868" s="401"/>
      <c r="RTD1868" s="401"/>
      <c r="RTE1868" s="401"/>
      <c r="RTF1868" s="401"/>
      <c r="RTG1868" s="401"/>
      <c r="RTH1868" s="401"/>
      <c r="RTI1868" s="401"/>
      <c r="RTJ1868" s="401"/>
      <c r="RTK1868" s="401"/>
      <c r="RTL1868" s="401"/>
      <c r="RTM1868" s="401"/>
      <c r="RTN1868" s="401"/>
      <c r="RTO1868" s="401"/>
      <c r="RTP1868" s="401"/>
      <c r="RTQ1868" s="401"/>
      <c r="RTR1868" s="401"/>
      <c r="RTS1868" s="401"/>
      <c r="RTT1868" s="401"/>
      <c r="RTU1868" s="401"/>
      <c r="RTV1868" s="401"/>
      <c r="RTW1868" s="401"/>
      <c r="RTX1868" s="401"/>
      <c r="RTY1868" s="401"/>
      <c r="RTZ1868" s="401"/>
      <c r="RUA1868" s="401"/>
      <c r="RUB1868" s="401"/>
      <c r="RUC1868" s="401"/>
      <c r="RUD1868" s="401"/>
      <c r="RUE1868" s="401"/>
      <c r="RUF1868" s="401"/>
      <c r="RUG1868" s="401"/>
      <c r="RUH1868" s="401"/>
      <c r="RUI1868" s="401"/>
      <c r="RUJ1868" s="401"/>
      <c r="RUK1868" s="401"/>
      <c r="RUL1868" s="401"/>
      <c r="RUM1868" s="401"/>
      <c r="RUN1868" s="401"/>
      <c r="RUO1868" s="401"/>
      <c r="RUP1868" s="401"/>
      <c r="RUQ1868" s="401"/>
      <c r="RUR1868" s="401"/>
      <c r="RUS1868" s="401"/>
      <c r="RUT1868" s="401"/>
      <c r="RUU1868" s="401"/>
      <c r="RUV1868" s="401"/>
      <c r="RUW1868" s="401"/>
      <c r="RUX1868" s="401"/>
      <c r="RUY1868" s="401"/>
      <c r="RUZ1868" s="401"/>
      <c r="RVA1868" s="401"/>
      <c r="RVB1868" s="401"/>
      <c r="RVC1868" s="401"/>
      <c r="RVD1868" s="401"/>
      <c r="RVE1868" s="401"/>
      <c r="RVF1868" s="401"/>
      <c r="RVG1868" s="401"/>
      <c r="RVH1868" s="401"/>
      <c r="RVI1868" s="401"/>
      <c r="RVJ1868" s="401"/>
      <c r="RVK1868" s="401"/>
      <c r="RVL1868" s="401"/>
      <c r="RVM1868" s="401"/>
      <c r="RVN1868" s="401"/>
      <c r="RVO1868" s="401"/>
      <c r="RVP1868" s="401"/>
      <c r="RVQ1868" s="401"/>
      <c r="RVR1868" s="401"/>
      <c r="RVS1868" s="401"/>
      <c r="RVT1868" s="401"/>
      <c r="RVU1868" s="401"/>
      <c r="RVV1868" s="401"/>
      <c r="RVW1868" s="401"/>
      <c r="RVX1868" s="401"/>
      <c r="RVY1868" s="401"/>
      <c r="RVZ1868" s="401"/>
      <c r="RWA1868" s="401"/>
      <c r="RWB1868" s="401"/>
      <c r="RWC1868" s="401"/>
      <c r="RWD1868" s="401"/>
      <c r="RWE1868" s="401"/>
      <c r="RWF1868" s="401"/>
      <c r="RWG1868" s="401"/>
      <c r="RWH1868" s="401"/>
      <c r="RWI1868" s="401"/>
      <c r="RWJ1868" s="401"/>
      <c r="RWK1868" s="401"/>
      <c r="RWL1868" s="401"/>
      <c r="RWM1868" s="401"/>
      <c r="RWN1868" s="401"/>
      <c r="RWO1868" s="401"/>
      <c r="RWP1868" s="401"/>
      <c r="RWQ1868" s="401"/>
      <c r="RWR1868" s="401"/>
      <c r="RWS1868" s="401"/>
      <c r="RWT1868" s="401"/>
      <c r="RWU1868" s="401"/>
      <c r="RWV1868" s="401"/>
      <c r="RWW1868" s="401"/>
      <c r="RWX1868" s="401"/>
      <c r="RWY1868" s="401"/>
      <c r="RWZ1868" s="401"/>
      <c r="RXA1868" s="401"/>
      <c r="RXB1868" s="401"/>
      <c r="RXC1868" s="401"/>
      <c r="RXD1868" s="401"/>
      <c r="RXE1868" s="401"/>
      <c r="RXF1868" s="401"/>
      <c r="RXG1868" s="401"/>
      <c r="RXH1868" s="401"/>
      <c r="RXI1868" s="401"/>
      <c r="RXJ1868" s="401"/>
      <c r="RXK1868" s="401"/>
      <c r="RXL1868" s="401"/>
      <c r="RXM1868" s="401"/>
      <c r="RXN1868" s="401"/>
      <c r="RXO1868" s="401"/>
      <c r="RXP1868" s="401"/>
      <c r="RXQ1868" s="401"/>
      <c r="RXR1868" s="401"/>
      <c r="RXS1868" s="401"/>
      <c r="RXT1868" s="401"/>
      <c r="RXU1868" s="401"/>
      <c r="RXV1868" s="401"/>
      <c r="RXW1868" s="401"/>
      <c r="RXX1868" s="401"/>
      <c r="RXY1868" s="401"/>
      <c r="RXZ1868" s="401"/>
      <c r="RYA1868" s="401"/>
      <c r="RYB1868" s="401"/>
      <c r="RYC1868" s="401"/>
      <c r="RYD1868" s="401"/>
      <c r="RYE1868" s="401"/>
      <c r="RYF1868" s="401"/>
      <c r="RYG1868" s="401"/>
      <c r="RYH1868" s="401"/>
      <c r="RYI1868" s="401"/>
      <c r="RYJ1868" s="401"/>
      <c r="RYK1868" s="401"/>
      <c r="RYL1868" s="401"/>
      <c r="RYM1868" s="401"/>
      <c r="RYN1868" s="401"/>
      <c r="RYO1868" s="401"/>
      <c r="RYP1868" s="401"/>
      <c r="RYQ1868" s="401"/>
      <c r="RYR1868" s="401"/>
      <c r="RYS1868" s="401"/>
      <c r="RYT1868" s="401"/>
      <c r="RYU1868" s="401"/>
      <c r="RYV1868" s="401"/>
      <c r="RYW1868" s="401"/>
      <c r="RYX1868" s="401"/>
      <c r="RYY1868" s="401"/>
      <c r="RYZ1868" s="401"/>
      <c r="RZA1868" s="401"/>
      <c r="RZB1868" s="401"/>
      <c r="RZC1868" s="401"/>
      <c r="RZD1868" s="401"/>
      <c r="RZE1868" s="401"/>
      <c r="RZF1868" s="401"/>
      <c r="RZG1868" s="401"/>
      <c r="RZH1868" s="401"/>
      <c r="RZI1868" s="401"/>
      <c r="RZJ1868" s="401"/>
      <c r="RZK1868" s="401"/>
      <c r="RZL1868" s="401"/>
      <c r="RZM1868" s="401"/>
      <c r="RZN1868" s="401"/>
      <c r="RZO1868" s="401"/>
      <c r="RZP1868" s="401"/>
      <c r="RZQ1868" s="401"/>
      <c r="RZR1868" s="401"/>
      <c r="RZS1868" s="401"/>
      <c r="RZT1868" s="401"/>
      <c r="RZU1868" s="401"/>
      <c r="RZV1868" s="401"/>
      <c r="RZW1868" s="401"/>
      <c r="RZX1868" s="401"/>
      <c r="RZY1868" s="401"/>
      <c r="RZZ1868" s="401"/>
      <c r="SAA1868" s="401"/>
      <c r="SAB1868" s="401"/>
      <c r="SAC1868" s="401"/>
      <c r="SAD1868" s="401"/>
      <c r="SAE1868" s="401"/>
      <c r="SAF1868" s="401"/>
      <c r="SAG1868" s="401"/>
      <c r="SAH1868" s="401"/>
      <c r="SAI1868" s="401"/>
      <c r="SAJ1868" s="401"/>
      <c r="SAK1868" s="401"/>
      <c r="SAL1868" s="401"/>
      <c r="SAM1868" s="401"/>
      <c r="SAN1868" s="401"/>
      <c r="SAO1868" s="401"/>
      <c r="SAP1868" s="401"/>
      <c r="SAQ1868" s="401"/>
      <c r="SAR1868" s="401"/>
      <c r="SAS1868" s="401"/>
      <c r="SAT1868" s="401"/>
      <c r="SAU1868" s="401"/>
      <c r="SAV1868" s="401"/>
      <c r="SAW1868" s="401"/>
      <c r="SAX1868" s="401"/>
      <c r="SAY1868" s="401"/>
      <c r="SAZ1868" s="401"/>
      <c r="SBA1868" s="401"/>
      <c r="SBB1868" s="401"/>
      <c r="SBC1868" s="401"/>
      <c r="SBD1868" s="401"/>
      <c r="SBE1868" s="401"/>
      <c r="SBF1868" s="401"/>
      <c r="SBG1868" s="401"/>
      <c r="SBH1868" s="401"/>
      <c r="SBI1868" s="401"/>
      <c r="SBJ1868" s="401"/>
      <c r="SBK1868" s="401"/>
      <c r="SBL1868" s="401"/>
      <c r="SBM1868" s="401"/>
      <c r="SBN1868" s="401"/>
      <c r="SBO1868" s="401"/>
      <c r="SBP1868" s="401"/>
      <c r="SBQ1868" s="401"/>
      <c r="SBR1868" s="401"/>
      <c r="SBS1868" s="401"/>
      <c r="SBT1868" s="401"/>
      <c r="SBU1868" s="401"/>
      <c r="SBV1868" s="401"/>
      <c r="SBW1868" s="401"/>
      <c r="SBX1868" s="401"/>
      <c r="SBY1868" s="401"/>
      <c r="SBZ1868" s="401"/>
      <c r="SCA1868" s="401"/>
      <c r="SCB1868" s="401"/>
      <c r="SCC1868" s="401"/>
      <c r="SCD1868" s="401"/>
      <c r="SCE1868" s="401"/>
      <c r="SCF1868" s="401"/>
      <c r="SCG1868" s="401"/>
      <c r="SCH1868" s="401"/>
      <c r="SCI1868" s="401"/>
      <c r="SCJ1868" s="401"/>
      <c r="SCK1868" s="401"/>
      <c r="SCL1868" s="401"/>
      <c r="SCM1868" s="401"/>
      <c r="SCN1868" s="401"/>
      <c r="SCO1868" s="401"/>
      <c r="SCP1868" s="401"/>
      <c r="SCQ1868" s="401"/>
      <c r="SCR1868" s="401"/>
      <c r="SCS1868" s="401"/>
      <c r="SCT1868" s="401"/>
      <c r="SCU1868" s="401"/>
      <c r="SCV1868" s="401"/>
      <c r="SCW1868" s="401"/>
      <c r="SCX1868" s="401"/>
      <c r="SCY1868" s="401"/>
      <c r="SCZ1868" s="401"/>
      <c r="SDA1868" s="401"/>
      <c r="SDB1868" s="401"/>
      <c r="SDC1868" s="401"/>
      <c r="SDD1868" s="401"/>
      <c r="SDE1868" s="401"/>
      <c r="SDF1868" s="401"/>
      <c r="SDG1868" s="401"/>
      <c r="SDH1868" s="401"/>
      <c r="SDI1868" s="401"/>
      <c r="SDJ1868" s="401"/>
      <c r="SDK1868" s="401"/>
      <c r="SDL1868" s="401"/>
      <c r="SDM1868" s="401"/>
      <c r="SDN1868" s="401"/>
      <c r="SDO1868" s="401"/>
      <c r="SDP1868" s="401"/>
      <c r="SDQ1868" s="401"/>
      <c r="SDR1868" s="401"/>
      <c r="SDS1868" s="401"/>
      <c r="SDT1868" s="401"/>
      <c r="SDU1868" s="401"/>
      <c r="SDV1868" s="401"/>
      <c r="SDW1868" s="401"/>
      <c r="SDX1868" s="401"/>
      <c r="SDY1868" s="401"/>
      <c r="SDZ1868" s="401"/>
      <c r="SEA1868" s="401"/>
      <c r="SEB1868" s="401"/>
      <c r="SEC1868" s="401"/>
      <c r="SED1868" s="401"/>
      <c r="SEE1868" s="401"/>
      <c r="SEF1868" s="401"/>
      <c r="SEG1868" s="401"/>
      <c r="SEH1868" s="401"/>
      <c r="SEI1868" s="401"/>
      <c r="SEJ1868" s="401"/>
      <c r="SEK1868" s="401"/>
      <c r="SEL1868" s="401"/>
      <c r="SEM1868" s="401"/>
      <c r="SEN1868" s="401"/>
      <c r="SEO1868" s="401"/>
      <c r="SEP1868" s="401"/>
      <c r="SEQ1868" s="401"/>
      <c r="SER1868" s="401"/>
      <c r="SES1868" s="401"/>
      <c r="SET1868" s="401"/>
      <c r="SEU1868" s="401"/>
      <c r="SEV1868" s="401"/>
      <c r="SEW1868" s="401"/>
      <c r="SEX1868" s="401"/>
      <c r="SEY1868" s="401"/>
      <c r="SEZ1868" s="401"/>
      <c r="SFA1868" s="401"/>
      <c r="SFB1868" s="401"/>
      <c r="SFC1868" s="401"/>
      <c r="SFD1868" s="401"/>
      <c r="SFE1868" s="401"/>
      <c r="SFF1868" s="401"/>
      <c r="SFG1868" s="401"/>
      <c r="SFH1868" s="401"/>
      <c r="SFI1868" s="401"/>
      <c r="SFJ1868" s="401"/>
      <c r="SFK1868" s="401"/>
      <c r="SFL1868" s="401"/>
      <c r="SFM1868" s="401"/>
      <c r="SFN1868" s="401"/>
      <c r="SFO1868" s="401"/>
      <c r="SFP1868" s="401"/>
      <c r="SFQ1868" s="401"/>
      <c r="SFR1868" s="401"/>
      <c r="SFS1868" s="401"/>
      <c r="SFT1868" s="401"/>
      <c r="SFU1868" s="401"/>
      <c r="SFV1868" s="401"/>
      <c r="SFW1868" s="401"/>
      <c r="SFX1868" s="401"/>
      <c r="SFY1868" s="401"/>
      <c r="SFZ1868" s="401"/>
      <c r="SGA1868" s="401"/>
      <c r="SGB1868" s="401"/>
      <c r="SGC1868" s="401"/>
      <c r="SGD1868" s="401"/>
      <c r="SGE1868" s="401"/>
      <c r="SGF1868" s="401"/>
      <c r="SGG1868" s="401"/>
      <c r="SGH1868" s="401"/>
      <c r="SGI1868" s="401"/>
      <c r="SGJ1868" s="401"/>
      <c r="SGK1868" s="401"/>
      <c r="SGL1868" s="401"/>
      <c r="SGM1868" s="401"/>
      <c r="SGN1868" s="401"/>
      <c r="SGO1868" s="401"/>
      <c r="SGP1868" s="401"/>
      <c r="SGQ1868" s="401"/>
      <c r="SGR1868" s="401"/>
      <c r="SGS1868" s="401"/>
      <c r="SGT1868" s="401"/>
      <c r="SGU1868" s="401"/>
      <c r="SGV1868" s="401"/>
      <c r="SGW1868" s="401"/>
      <c r="SGX1868" s="401"/>
      <c r="SGY1868" s="401"/>
      <c r="SGZ1868" s="401"/>
      <c r="SHA1868" s="401"/>
      <c r="SHB1868" s="401"/>
      <c r="SHC1868" s="401"/>
      <c r="SHD1868" s="401"/>
      <c r="SHE1868" s="401"/>
      <c r="SHF1868" s="401"/>
      <c r="SHG1868" s="401"/>
      <c r="SHH1868" s="401"/>
      <c r="SHI1868" s="401"/>
      <c r="SHJ1868" s="401"/>
      <c r="SHK1868" s="401"/>
      <c r="SHL1868" s="401"/>
      <c r="SHM1868" s="401"/>
      <c r="SHN1868" s="401"/>
      <c r="SHO1868" s="401"/>
      <c r="SHP1868" s="401"/>
      <c r="SHQ1868" s="401"/>
      <c r="SHR1868" s="401"/>
      <c r="SHS1868" s="401"/>
      <c r="SHT1868" s="401"/>
      <c r="SHU1868" s="401"/>
      <c r="SHV1868" s="401"/>
      <c r="SHW1868" s="401"/>
      <c r="SHX1868" s="401"/>
      <c r="SHY1868" s="401"/>
      <c r="SHZ1868" s="401"/>
      <c r="SIA1868" s="401"/>
      <c r="SIB1868" s="401"/>
      <c r="SIC1868" s="401"/>
      <c r="SID1868" s="401"/>
      <c r="SIE1868" s="401"/>
      <c r="SIF1868" s="401"/>
      <c r="SIG1868" s="401"/>
      <c r="SIH1868" s="401"/>
      <c r="SII1868" s="401"/>
      <c r="SIJ1868" s="401"/>
      <c r="SIK1868" s="401"/>
      <c r="SIL1868" s="401"/>
      <c r="SIM1868" s="401"/>
      <c r="SIN1868" s="401"/>
      <c r="SIO1868" s="401"/>
      <c r="SIP1868" s="401"/>
      <c r="SIQ1868" s="401"/>
      <c r="SIR1868" s="401"/>
      <c r="SIS1868" s="401"/>
      <c r="SIT1868" s="401"/>
      <c r="SIU1868" s="401"/>
      <c r="SIV1868" s="401"/>
      <c r="SIW1868" s="401"/>
      <c r="SIX1868" s="401"/>
      <c r="SIY1868" s="401"/>
      <c r="SIZ1868" s="401"/>
      <c r="SJA1868" s="401"/>
      <c r="SJB1868" s="401"/>
      <c r="SJC1868" s="401"/>
      <c r="SJD1868" s="401"/>
      <c r="SJE1868" s="401"/>
      <c r="SJF1868" s="401"/>
      <c r="SJG1868" s="401"/>
      <c r="SJH1868" s="401"/>
      <c r="SJI1868" s="401"/>
      <c r="SJJ1868" s="401"/>
      <c r="SJK1868" s="401"/>
      <c r="SJL1868" s="401"/>
      <c r="SJM1868" s="401"/>
      <c r="SJN1868" s="401"/>
      <c r="SJO1868" s="401"/>
      <c r="SJP1868" s="401"/>
      <c r="SJQ1868" s="401"/>
      <c r="SJR1868" s="401"/>
      <c r="SJS1868" s="401"/>
      <c r="SJT1868" s="401"/>
      <c r="SJU1868" s="401"/>
      <c r="SJV1868" s="401"/>
      <c r="SJW1868" s="401"/>
      <c r="SJX1868" s="401"/>
      <c r="SJY1868" s="401"/>
      <c r="SJZ1868" s="401"/>
      <c r="SKA1868" s="401"/>
      <c r="SKB1868" s="401"/>
      <c r="SKC1868" s="401"/>
      <c r="SKD1868" s="401"/>
      <c r="SKE1868" s="401"/>
      <c r="SKF1868" s="401"/>
      <c r="SKG1868" s="401"/>
      <c r="SKH1868" s="401"/>
      <c r="SKI1868" s="401"/>
      <c r="SKJ1868" s="401"/>
      <c r="SKK1868" s="401"/>
      <c r="SKL1868" s="401"/>
      <c r="SKM1868" s="401"/>
      <c r="SKN1868" s="401"/>
      <c r="SKO1868" s="401"/>
      <c r="SKP1868" s="401"/>
      <c r="SKQ1868" s="401"/>
      <c r="SKR1868" s="401"/>
      <c r="SKS1868" s="401"/>
      <c r="SKT1868" s="401"/>
      <c r="SKU1868" s="401"/>
      <c r="SKV1868" s="401"/>
      <c r="SKW1868" s="401"/>
      <c r="SKX1868" s="401"/>
      <c r="SKY1868" s="401"/>
      <c r="SKZ1868" s="401"/>
      <c r="SLA1868" s="401"/>
      <c r="SLB1868" s="401"/>
      <c r="SLC1868" s="401"/>
      <c r="SLD1868" s="401"/>
      <c r="SLE1868" s="401"/>
      <c r="SLF1868" s="401"/>
      <c r="SLG1868" s="401"/>
      <c r="SLH1868" s="401"/>
      <c r="SLI1868" s="401"/>
      <c r="SLJ1868" s="401"/>
      <c r="SLK1868" s="401"/>
      <c r="SLL1868" s="401"/>
      <c r="SLM1868" s="401"/>
      <c r="SLN1868" s="401"/>
      <c r="SLO1868" s="401"/>
      <c r="SLP1868" s="401"/>
      <c r="SLQ1868" s="401"/>
      <c r="SLR1868" s="401"/>
      <c r="SLS1868" s="401"/>
      <c r="SLT1868" s="401"/>
      <c r="SLU1868" s="401"/>
      <c r="SLV1868" s="401"/>
      <c r="SLW1868" s="401"/>
      <c r="SLX1868" s="401"/>
      <c r="SLY1868" s="401"/>
      <c r="SLZ1868" s="401"/>
      <c r="SMA1868" s="401"/>
      <c r="SMB1868" s="401"/>
      <c r="SMC1868" s="401"/>
      <c r="SMD1868" s="401"/>
      <c r="SME1868" s="401"/>
      <c r="SMF1868" s="401"/>
      <c r="SMG1868" s="401"/>
      <c r="SMH1868" s="401"/>
      <c r="SMI1868" s="401"/>
      <c r="SMJ1868" s="401"/>
      <c r="SMK1868" s="401"/>
      <c r="SML1868" s="401"/>
      <c r="SMM1868" s="401"/>
      <c r="SMN1868" s="401"/>
      <c r="SMO1868" s="401"/>
      <c r="SMP1868" s="401"/>
      <c r="SMQ1868" s="401"/>
      <c r="SMR1868" s="401"/>
      <c r="SMS1868" s="401"/>
      <c r="SMT1868" s="401"/>
      <c r="SMU1868" s="401"/>
      <c r="SMV1868" s="401"/>
      <c r="SMW1868" s="401"/>
      <c r="SMX1868" s="401"/>
      <c r="SMY1868" s="401"/>
      <c r="SMZ1868" s="401"/>
      <c r="SNA1868" s="401"/>
      <c r="SNB1868" s="401"/>
      <c r="SNC1868" s="401"/>
      <c r="SND1868" s="401"/>
      <c r="SNE1868" s="401"/>
      <c r="SNF1868" s="401"/>
      <c r="SNG1868" s="401"/>
      <c r="SNH1868" s="401"/>
      <c r="SNI1868" s="401"/>
      <c r="SNJ1868" s="401"/>
      <c r="SNK1868" s="401"/>
      <c r="SNL1868" s="401"/>
      <c r="SNM1868" s="401"/>
      <c r="SNN1868" s="401"/>
      <c r="SNO1868" s="401"/>
      <c r="SNP1868" s="401"/>
      <c r="SNQ1868" s="401"/>
      <c r="SNR1868" s="401"/>
      <c r="SNS1868" s="401"/>
      <c r="SNT1868" s="401"/>
      <c r="SNU1868" s="401"/>
      <c r="SNV1868" s="401"/>
      <c r="SNW1868" s="401"/>
      <c r="SNX1868" s="401"/>
      <c r="SNY1868" s="401"/>
      <c r="SNZ1868" s="401"/>
      <c r="SOA1868" s="401"/>
      <c r="SOB1868" s="401"/>
      <c r="SOC1868" s="401"/>
      <c r="SOD1868" s="401"/>
      <c r="SOE1868" s="401"/>
      <c r="SOF1868" s="401"/>
      <c r="SOG1868" s="401"/>
      <c r="SOH1868" s="401"/>
      <c r="SOI1868" s="401"/>
      <c r="SOJ1868" s="401"/>
      <c r="SOK1868" s="401"/>
      <c r="SOL1868" s="401"/>
      <c r="SOM1868" s="401"/>
      <c r="SON1868" s="401"/>
      <c r="SOO1868" s="401"/>
      <c r="SOP1868" s="401"/>
      <c r="SOQ1868" s="401"/>
      <c r="SOR1868" s="401"/>
      <c r="SOS1868" s="401"/>
      <c r="SOT1868" s="401"/>
      <c r="SOU1868" s="401"/>
      <c r="SOV1868" s="401"/>
      <c r="SOW1868" s="401"/>
      <c r="SOX1868" s="401"/>
      <c r="SOY1868" s="401"/>
      <c r="SOZ1868" s="401"/>
      <c r="SPA1868" s="401"/>
      <c r="SPB1868" s="401"/>
      <c r="SPC1868" s="401"/>
      <c r="SPD1868" s="401"/>
      <c r="SPE1868" s="401"/>
      <c r="SPF1868" s="401"/>
      <c r="SPG1868" s="401"/>
      <c r="SPH1868" s="401"/>
      <c r="SPI1868" s="401"/>
      <c r="SPJ1868" s="401"/>
      <c r="SPK1868" s="401"/>
      <c r="SPL1868" s="401"/>
      <c r="SPM1868" s="401"/>
      <c r="SPN1868" s="401"/>
      <c r="SPO1868" s="401"/>
      <c r="SPP1868" s="401"/>
      <c r="SPQ1868" s="401"/>
      <c r="SPR1868" s="401"/>
      <c r="SPS1868" s="401"/>
      <c r="SPT1868" s="401"/>
      <c r="SPU1868" s="401"/>
      <c r="SPV1868" s="401"/>
      <c r="SPW1868" s="401"/>
      <c r="SPX1868" s="401"/>
      <c r="SPY1868" s="401"/>
      <c r="SPZ1868" s="401"/>
      <c r="SQA1868" s="401"/>
      <c r="SQB1868" s="401"/>
      <c r="SQC1868" s="401"/>
      <c r="SQD1868" s="401"/>
      <c r="SQE1868" s="401"/>
      <c r="SQF1868" s="401"/>
      <c r="SQG1868" s="401"/>
      <c r="SQH1868" s="401"/>
      <c r="SQI1868" s="401"/>
      <c r="SQJ1868" s="401"/>
      <c r="SQK1868" s="401"/>
      <c r="SQL1868" s="401"/>
      <c r="SQM1868" s="401"/>
      <c r="SQN1868" s="401"/>
      <c r="SQO1868" s="401"/>
      <c r="SQP1868" s="401"/>
      <c r="SQQ1868" s="401"/>
      <c r="SQR1868" s="401"/>
      <c r="SQS1868" s="401"/>
      <c r="SQT1868" s="401"/>
      <c r="SQU1868" s="401"/>
      <c r="SQV1868" s="401"/>
      <c r="SQW1868" s="401"/>
      <c r="SQX1868" s="401"/>
      <c r="SQY1868" s="401"/>
      <c r="SQZ1868" s="401"/>
      <c r="SRA1868" s="401"/>
      <c r="SRB1868" s="401"/>
      <c r="SRC1868" s="401"/>
      <c r="SRD1868" s="401"/>
      <c r="SRE1868" s="401"/>
      <c r="SRF1868" s="401"/>
      <c r="SRG1868" s="401"/>
      <c r="SRH1868" s="401"/>
      <c r="SRI1868" s="401"/>
      <c r="SRJ1868" s="401"/>
      <c r="SRK1868" s="401"/>
      <c r="SRL1868" s="401"/>
      <c r="SRM1868" s="401"/>
      <c r="SRN1868" s="401"/>
      <c r="SRO1868" s="401"/>
      <c r="SRP1868" s="401"/>
      <c r="SRQ1868" s="401"/>
      <c r="SRR1868" s="401"/>
      <c r="SRS1868" s="401"/>
      <c r="SRT1868" s="401"/>
      <c r="SRU1868" s="401"/>
      <c r="SRV1868" s="401"/>
      <c r="SRW1868" s="401"/>
      <c r="SRX1868" s="401"/>
      <c r="SRY1868" s="401"/>
      <c r="SRZ1868" s="401"/>
      <c r="SSA1868" s="401"/>
      <c r="SSB1868" s="401"/>
      <c r="SSC1868" s="401"/>
      <c r="SSD1868" s="401"/>
      <c r="SSE1868" s="401"/>
      <c r="SSF1868" s="401"/>
      <c r="SSG1868" s="401"/>
      <c r="SSH1868" s="401"/>
      <c r="SSI1868" s="401"/>
      <c r="SSJ1868" s="401"/>
      <c r="SSK1868" s="401"/>
      <c r="SSL1868" s="401"/>
      <c r="SSM1868" s="401"/>
      <c r="SSN1868" s="401"/>
      <c r="SSO1868" s="401"/>
      <c r="SSP1868" s="401"/>
      <c r="SSQ1868" s="401"/>
      <c r="SSR1868" s="401"/>
      <c r="SSS1868" s="401"/>
      <c r="SST1868" s="401"/>
      <c r="SSU1868" s="401"/>
      <c r="SSV1868" s="401"/>
      <c r="SSW1868" s="401"/>
      <c r="SSX1868" s="401"/>
      <c r="SSY1868" s="401"/>
      <c r="SSZ1868" s="401"/>
      <c r="STA1868" s="401"/>
      <c r="STB1868" s="401"/>
      <c r="STC1868" s="401"/>
      <c r="STD1868" s="401"/>
      <c r="STE1868" s="401"/>
      <c r="STF1868" s="401"/>
      <c r="STG1868" s="401"/>
      <c r="STH1868" s="401"/>
      <c r="STI1868" s="401"/>
      <c r="STJ1868" s="401"/>
      <c r="STK1868" s="401"/>
      <c r="STL1868" s="401"/>
      <c r="STM1868" s="401"/>
      <c r="STN1868" s="401"/>
      <c r="STO1868" s="401"/>
      <c r="STP1868" s="401"/>
      <c r="STQ1868" s="401"/>
      <c r="STR1868" s="401"/>
      <c r="STS1868" s="401"/>
      <c r="STT1868" s="401"/>
      <c r="STU1868" s="401"/>
      <c r="STV1868" s="401"/>
      <c r="STW1868" s="401"/>
      <c r="STX1868" s="401"/>
      <c r="STY1868" s="401"/>
      <c r="STZ1868" s="401"/>
      <c r="SUA1868" s="401"/>
      <c r="SUB1868" s="401"/>
      <c r="SUC1868" s="401"/>
      <c r="SUD1868" s="401"/>
      <c r="SUE1868" s="401"/>
      <c r="SUF1868" s="401"/>
      <c r="SUG1868" s="401"/>
      <c r="SUH1868" s="401"/>
      <c r="SUI1868" s="401"/>
      <c r="SUJ1868" s="401"/>
      <c r="SUK1868" s="401"/>
      <c r="SUL1868" s="401"/>
      <c r="SUM1868" s="401"/>
      <c r="SUN1868" s="401"/>
      <c r="SUO1868" s="401"/>
      <c r="SUP1868" s="401"/>
      <c r="SUQ1868" s="401"/>
      <c r="SUR1868" s="401"/>
      <c r="SUS1868" s="401"/>
      <c r="SUT1868" s="401"/>
      <c r="SUU1868" s="401"/>
      <c r="SUV1868" s="401"/>
      <c r="SUW1868" s="401"/>
      <c r="SUX1868" s="401"/>
      <c r="SUY1868" s="401"/>
      <c r="SUZ1868" s="401"/>
      <c r="SVA1868" s="401"/>
      <c r="SVB1868" s="401"/>
      <c r="SVC1868" s="401"/>
      <c r="SVD1868" s="401"/>
      <c r="SVE1868" s="401"/>
      <c r="SVF1868" s="401"/>
      <c r="SVG1868" s="401"/>
      <c r="SVH1868" s="401"/>
      <c r="SVI1868" s="401"/>
      <c r="SVJ1868" s="401"/>
      <c r="SVK1868" s="401"/>
      <c r="SVL1868" s="401"/>
      <c r="SVM1868" s="401"/>
      <c r="SVN1868" s="401"/>
      <c r="SVO1868" s="401"/>
      <c r="SVP1868" s="401"/>
      <c r="SVQ1868" s="401"/>
      <c r="SVR1868" s="401"/>
      <c r="SVS1868" s="401"/>
      <c r="SVT1868" s="401"/>
      <c r="SVU1868" s="401"/>
      <c r="SVV1868" s="401"/>
      <c r="SVW1868" s="401"/>
      <c r="SVX1868" s="401"/>
      <c r="SVY1868" s="401"/>
      <c r="SVZ1868" s="401"/>
      <c r="SWA1868" s="401"/>
      <c r="SWB1868" s="401"/>
      <c r="SWC1868" s="401"/>
      <c r="SWD1868" s="401"/>
      <c r="SWE1868" s="401"/>
      <c r="SWF1868" s="401"/>
      <c r="SWG1868" s="401"/>
      <c r="SWH1868" s="401"/>
      <c r="SWI1868" s="401"/>
      <c r="SWJ1868" s="401"/>
      <c r="SWK1868" s="401"/>
      <c r="SWL1868" s="401"/>
      <c r="SWM1868" s="401"/>
      <c r="SWN1868" s="401"/>
      <c r="SWO1868" s="401"/>
      <c r="SWP1868" s="401"/>
      <c r="SWQ1868" s="401"/>
      <c r="SWR1868" s="401"/>
      <c r="SWS1868" s="401"/>
      <c r="SWT1868" s="401"/>
      <c r="SWU1868" s="401"/>
      <c r="SWV1868" s="401"/>
      <c r="SWW1868" s="401"/>
      <c r="SWX1868" s="401"/>
      <c r="SWY1868" s="401"/>
      <c r="SWZ1868" s="401"/>
      <c r="SXA1868" s="401"/>
      <c r="SXB1868" s="401"/>
      <c r="SXC1868" s="401"/>
      <c r="SXD1868" s="401"/>
      <c r="SXE1868" s="401"/>
      <c r="SXF1868" s="401"/>
      <c r="SXG1868" s="401"/>
      <c r="SXH1868" s="401"/>
      <c r="SXI1868" s="401"/>
      <c r="SXJ1868" s="401"/>
      <c r="SXK1868" s="401"/>
      <c r="SXL1868" s="401"/>
      <c r="SXM1868" s="401"/>
      <c r="SXN1868" s="401"/>
      <c r="SXO1868" s="401"/>
      <c r="SXP1868" s="401"/>
      <c r="SXQ1868" s="401"/>
      <c r="SXR1868" s="401"/>
      <c r="SXS1868" s="401"/>
      <c r="SXT1868" s="401"/>
      <c r="SXU1868" s="401"/>
      <c r="SXV1868" s="401"/>
      <c r="SXW1868" s="401"/>
      <c r="SXX1868" s="401"/>
      <c r="SXY1868" s="401"/>
      <c r="SXZ1868" s="401"/>
      <c r="SYA1868" s="401"/>
      <c r="SYB1868" s="401"/>
      <c r="SYC1868" s="401"/>
      <c r="SYD1868" s="401"/>
      <c r="SYE1868" s="401"/>
      <c r="SYF1868" s="401"/>
      <c r="SYG1868" s="401"/>
      <c r="SYH1868" s="401"/>
      <c r="SYI1868" s="401"/>
      <c r="SYJ1868" s="401"/>
      <c r="SYK1868" s="401"/>
      <c r="SYL1868" s="401"/>
      <c r="SYM1868" s="401"/>
      <c r="SYN1868" s="401"/>
      <c r="SYO1868" s="401"/>
      <c r="SYP1868" s="401"/>
      <c r="SYQ1868" s="401"/>
      <c r="SYR1868" s="401"/>
      <c r="SYS1868" s="401"/>
      <c r="SYT1868" s="401"/>
      <c r="SYU1868" s="401"/>
      <c r="SYV1868" s="401"/>
      <c r="SYW1868" s="401"/>
      <c r="SYX1868" s="401"/>
      <c r="SYY1868" s="401"/>
      <c r="SYZ1868" s="401"/>
      <c r="SZA1868" s="401"/>
      <c r="SZB1868" s="401"/>
      <c r="SZC1868" s="401"/>
      <c r="SZD1868" s="401"/>
      <c r="SZE1868" s="401"/>
      <c r="SZF1868" s="401"/>
      <c r="SZG1868" s="401"/>
      <c r="SZH1868" s="401"/>
      <c r="SZI1868" s="401"/>
      <c r="SZJ1868" s="401"/>
      <c r="SZK1868" s="401"/>
      <c r="SZL1868" s="401"/>
      <c r="SZM1868" s="401"/>
      <c r="SZN1868" s="401"/>
      <c r="SZO1868" s="401"/>
      <c r="SZP1868" s="401"/>
      <c r="SZQ1868" s="401"/>
      <c r="SZR1868" s="401"/>
      <c r="SZS1868" s="401"/>
      <c r="SZT1868" s="401"/>
      <c r="SZU1868" s="401"/>
      <c r="SZV1868" s="401"/>
      <c r="SZW1868" s="401"/>
      <c r="SZX1868" s="401"/>
      <c r="SZY1868" s="401"/>
      <c r="SZZ1868" s="401"/>
      <c r="TAA1868" s="401"/>
      <c r="TAB1868" s="401"/>
      <c r="TAC1868" s="401"/>
      <c r="TAD1868" s="401"/>
      <c r="TAE1868" s="401"/>
      <c r="TAF1868" s="401"/>
      <c r="TAG1868" s="401"/>
      <c r="TAH1868" s="401"/>
      <c r="TAI1868" s="401"/>
      <c r="TAJ1868" s="401"/>
      <c r="TAK1868" s="401"/>
      <c r="TAL1868" s="401"/>
      <c r="TAM1868" s="401"/>
      <c r="TAN1868" s="401"/>
      <c r="TAO1868" s="401"/>
      <c r="TAP1868" s="401"/>
      <c r="TAQ1868" s="401"/>
      <c r="TAR1868" s="401"/>
      <c r="TAS1868" s="401"/>
      <c r="TAT1868" s="401"/>
      <c r="TAU1868" s="401"/>
      <c r="TAV1868" s="401"/>
      <c r="TAW1868" s="401"/>
      <c r="TAX1868" s="401"/>
      <c r="TAY1868" s="401"/>
      <c r="TAZ1868" s="401"/>
      <c r="TBA1868" s="401"/>
      <c r="TBB1868" s="401"/>
      <c r="TBC1868" s="401"/>
      <c r="TBD1868" s="401"/>
      <c r="TBE1868" s="401"/>
      <c r="TBF1868" s="401"/>
      <c r="TBG1868" s="401"/>
      <c r="TBH1868" s="401"/>
      <c r="TBI1868" s="401"/>
      <c r="TBJ1868" s="401"/>
      <c r="TBK1868" s="401"/>
      <c r="TBL1868" s="401"/>
      <c r="TBM1868" s="401"/>
      <c r="TBN1868" s="401"/>
      <c r="TBO1868" s="401"/>
      <c r="TBP1868" s="401"/>
      <c r="TBQ1868" s="401"/>
      <c r="TBR1868" s="401"/>
      <c r="TBS1868" s="401"/>
      <c r="TBT1868" s="401"/>
      <c r="TBU1868" s="401"/>
      <c r="TBV1868" s="401"/>
      <c r="TBW1868" s="401"/>
      <c r="TBX1868" s="401"/>
      <c r="TBY1868" s="401"/>
      <c r="TBZ1868" s="401"/>
      <c r="TCA1868" s="401"/>
      <c r="TCB1868" s="401"/>
      <c r="TCC1868" s="401"/>
      <c r="TCD1868" s="401"/>
      <c r="TCE1868" s="401"/>
      <c r="TCF1868" s="401"/>
      <c r="TCG1868" s="401"/>
      <c r="TCH1868" s="401"/>
      <c r="TCI1868" s="401"/>
      <c r="TCJ1868" s="401"/>
      <c r="TCK1868" s="401"/>
      <c r="TCL1868" s="401"/>
      <c r="TCM1868" s="401"/>
      <c r="TCN1868" s="401"/>
      <c r="TCO1868" s="401"/>
      <c r="TCP1868" s="401"/>
      <c r="TCQ1868" s="401"/>
      <c r="TCR1868" s="401"/>
      <c r="TCS1868" s="401"/>
      <c r="TCT1868" s="401"/>
      <c r="TCU1868" s="401"/>
      <c r="TCV1868" s="401"/>
      <c r="TCW1868" s="401"/>
      <c r="TCX1868" s="401"/>
      <c r="TCY1868" s="401"/>
      <c r="TCZ1868" s="401"/>
      <c r="TDA1868" s="401"/>
      <c r="TDB1868" s="401"/>
      <c r="TDC1868" s="401"/>
      <c r="TDD1868" s="401"/>
      <c r="TDE1868" s="401"/>
      <c r="TDF1868" s="401"/>
      <c r="TDG1868" s="401"/>
      <c r="TDH1868" s="401"/>
      <c r="TDI1868" s="401"/>
      <c r="TDJ1868" s="401"/>
      <c r="TDK1868" s="401"/>
      <c r="TDL1868" s="401"/>
      <c r="TDM1868" s="401"/>
      <c r="TDN1868" s="401"/>
      <c r="TDO1868" s="401"/>
      <c r="TDP1868" s="401"/>
      <c r="TDQ1868" s="401"/>
      <c r="TDR1868" s="401"/>
      <c r="TDS1868" s="401"/>
      <c r="TDT1868" s="401"/>
      <c r="TDU1868" s="401"/>
      <c r="TDV1868" s="401"/>
      <c r="TDW1868" s="401"/>
      <c r="TDX1868" s="401"/>
      <c r="TDY1868" s="401"/>
      <c r="TDZ1868" s="401"/>
      <c r="TEA1868" s="401"/>
      <c r="TEB1868" s="401"/>
      <c r="TEC1868" s="401"/>
      <c r="TED1868" s="401"/>
      <c r="TEE1868" s="401"/>
      <c r="TEF1868" s="401"/>
      <c r="TEG1868" s="401"/>
      <c r="TEH1868" s="401"/>
      <c r="TEI1868" s="401"/>
      <c r="TEJ1868" s="401"/>
      <c r="TEK1868" s="401"/>
      <c r="TEL1868" s="401"/>
      <c r="TEM1868" s="401"/>
      <c r="TEN1868" s="401"/>
      <c r="TEO1868" s="401"/>
      <c r="TEP1868" s="401"/>
      <c r="TEQ1868" s="401"/>
      <c r="TER1868" s="401"/>
      <c r="TES1868" s="401"/>
      <c r="TET1868" s="401"/>
      <c r="TEU1868" s="401"/>
      <c r="TEV1868" s="401"/>
      <c r="TEW1868" s="401"/>
      <c r="TEX1868" s="401"/>
      <c r="TEY1868" s="401"/>
      <c r="TEZ1868" s="401"/>
      <c r="TFA1868" s="401"/>
      <c r="TFB1868" s="401"/>
      <c r="TFC1868" s="401"/>
      <c r="TFD1868" s="401"/>
      <c r="TFE1868" s="401"/>
      <c r="TFF1868" s="401"/>
      <c r="TFG1868" s="401"/>
      <c r="TFH1868" s="401"/>
      <c r="TFI1868" s="401"/>
      <c r="TFJ1868" s="401"/>
      <c r="TFK1868" s="401"/>
      <c r="TFL1868" s="401"/>
      <c r="TFM1868" s="401"/>
      <c r="TFN1868" s="401"/>
      <c r="TFO1868" s="401"/>
      <c r="TFP1868" s="401"/>
      <c r="TFQ1868" s="401"/>
      <c r="TFR1868" s="401"/>
      <c r="TFS1868" s="401"/>
      <c r="TFT1868" s="401"/>
      <c r="TFU1868" s="401"/>
      <c r="TFV1868" s="401"/>
      <c r="TFW1868" s="401"/>
      <c r="TFX1868" s="401"/>
      <c r="TFY1868" s="401"/>
      <c r="TFZ1868" s="401"/>
      <c r="TGA1868" s="401"/>
      <c r="TGB1868" s="401"/>
      <c r="TGC1868" s="401"/>
      <c r="TGD1868" s="401"/>
      <c r="TGE1868" s="401"/>
      <c r="TGF1868" s="401"/>
      <c r="TGG1868" s="401"/>
      <c r="TGH1868" s="401"/>
      <c r="TGI1868" s="401"/>
      <c r="TGJ1868" s="401"/>
      <c r="TGK1868" s="401"/>
      <c r="TGL1868" s="401"/>
      <c r="TGM1868" s="401"/>
      <c r="TGN1868" s="401"/>
      <c r="TGO1868" s="401"/>
      <c r="TGP1868" s="401"/>
      <c r="TGQ1868" s="401"/>
      <c r="TGR1868" s="401"/>
      <c r="TGS1868" s="401"/>
      <c r="TGT1868" s="401"/>
      <c r="TGU1868" s="401"/>
      <c r="TGV1868" s="401"/>
      <c r="TGW1868" s="401"/>
      <c r="TGX1868" s="401"/>
      <c r="TGY1868" s="401"/>
      <c r="TGZ1868" s="401"/>
      <c r="THA1868" s="401"/>
      <c r="THB1868" s="401"/>
      <c r="THC1868" s="401"/>
      <c r="THD1868" s="401"/>
      <c r="THE1868" s="401"/>
      <c r="THF1868" s="401"/>
      <c r="THG1868" s="401"/>
      <c r="THH1868" s="401"/>
      <c r="THI1868" s="401"/>
      <c r="THJ1868" s="401"/>
      <c r="THK1868" s="401"/>
      <c r="THL1868" s="401"/>
      <c r="THM1868" s="401"/>
      <c r="THN1868" s="401"/>
      <c r="THO1868" s="401"/>
      <c r="THP1868" s="401"/>
      <c r="THQ1868" s="401"/>
      <c r="THR1868" s="401"/>
      <c r="THS1868" s="401"/>
      <c r="THT1868" s="401"/>
      <c r="THU1868" s="401"/>
      <c r="THV1868" s="401"/>
      <c r="THW1868" s="401"/>
      <c r="THX1868" s="401"/>
      <c r="THY1868" s="401"/>
      <c r="THZ1868" s="401"/>
      <c r="TIA1868" s="401"/>
      <c r="TIB1868" s="401"/>
      <c r="TIC1868" s="401"/>
      <c r="TID1868" s="401"/>
      <c r="TIE1868" s="401"/>
      <c r="TIF1868" s="401"/>
      <c r="TIG1868" s="401"/>
      <c r="TIH1868" s="401"/>
      <c r="TII1868" s="401"/>
      <c r="TIJ1868" s="401"/>
      <c r="TIK1868" s="401"/>
      <c r="TIL1868" s="401"/>
      <c r="TIM1868" s="401"/>
      <c r="TIN1868" s="401"/>
      <c r="TIO1868" s="401"/>
      <c r="TIP1868" s="401"/>
      <c r="TIQ1868" s="401"/>
      <c r="TIR1868" s="401"/>
      <c r="TIS1868" s="401"/>
      <c r="TIT1868" s="401"/>
      <c r="TIU1868" s="401"/>
      <c r="TIV1868" s="401"/>
      <c r="TIW1868" s="401"/>
      <c r="TIX1868" s="401"/>
      <c r="TIY1868" s="401"/>
      <c r="TIZ1868" s="401"/>
      <c r="TJA1868" s="401"/>
      <c r="TJB1868" s="401"/>
      <c r="TJC1868" s="401"/>
      <c r="TJD1868" s="401"/>
      <c r="TJE1868" s="401"/>
      <c r="TJF1868" s="401"/>
      <c r="TJG1868" s="401"/>
      <c r="TJH1868" s="401"/>
      <c r="TJI1868" s="401"/>
      <c r="TJJ1868" s="401"/>
      <c r="TJK1868" s="401"/>
      <c r="TJL1868" s="401"/>
      <c r="TJM1868" s="401"/>
      <c r="TJN1868" s="401"/>
      <c r="TJO1868" s="401"/>
      <c r="TJP1868" s="401"/>
      <c r="TJQ1868" s="401"/>
      <c r="TJR1868" s="401"/>
      <c r="TJS1868" s="401"/>
      <c r="TJT1868" s="401"/>
      <c r="TJU1868" s="401"/>
      <c r="TJV1868" s="401"/>
      <c r="TJW1868" s="401"/>
      <c r="TJX1868" s="401"/>
      <c r="TJY1868" s="401"/>
      <c r="TJZ1868" s="401"/>
      <c r="TKA1868" s="401"/>
      <c r="TKB1868" s="401"/>
      <c r="TKC1868" s="401"/>
      <c r="TKD1868" s="401"/>
      <c r="TKE1868" s="401"/>
      <c r="TKF1868" s="401"/>
      <c r="TKG1868" s="401"/>
      <c r="TKH1868" s="401"/>
      <c r="TKI1868" s="401"/>
      <c r="TKJ1868" s="401"/>
      <c r="TKK1868" s="401"/>
      <c r="TKL1868" s="401"/>
      <c r="TKM1868" s="401"/>
      <c r="TKN1868" s="401"/>
      <c r="TKO1868" s="401"/>
      <c r="TKP1868" s="401"/>
      <c r="TKQ1868" s="401"/>
      <c r="TKR1868" s="401"/>
      <c r="TKS1868" s="401"/>
      <c r="TKT1868" s="401"/>
      <c r="TKU1868" s="401"/>
      <c r="TKV1868" s="401"/>
      <c r="TKW1868" s="401"/>
      <c r="TKX1868" s="401"/>
      <c r="TKY1868" s="401"/>
      <c r="TKZ1868" s="401"/>
      <c r="TLA1868" s="401"/>
      <c r="TLB1868" s="401"/>
      <c r="TLC1868" s="401"/>
      <c r="TLD1868" s="401"/>
      <c r="TLE1868" s="401"/>
      <c r="TLF1868" s="401"/>
      <c r="TLG1868" s="401"/>
      <c r="TLH1868" s="401"/>
      <c r="TLI1868" s="401"/>
      <c r="TLJ1868" s="401"/>
      <c r="TLK1868" s="401"/>
      <c r="TLL1868" s="401"/>
      <c r="TLM1868" s="401"/>
      <c r="TLN1868" s="401"/>
      <c r="TLO1868" s="401"/>
      <c r="TLP1868" s="401"/>
      <c r="TLQ1868" s="401"/>
      <c r="TLR1868" s="401"/>
      <c r="TLS1868" s="401"/>
      <c r="TLT1868" s="401"/>
      <c r="TLU1868" s="401"/>
      <c r="TLV1868" s="401"/>
      <c r="TLW1868" s="401"/>
      <c r="TLX1868" s="401"/>
      <c r="TLY1868" s="401"/>
      <c r="TLZ1868" s="401"/>
      <c r="TMA1868" s="401"/>
      <c r="TMB1868" s="401"/>
      <c r="TMC1868" s="401"/>
      <c r="TMD1868" s="401"/>
      <c r="TME1868" s="401"/>
      <c r="TMF1868" s="401"/>
      <c r="TMG1868" s="401"/>
      <c r="TMH1868" s="401"/>
      <c r="TMI1868" s="401"/>
      <c r="TMJ1868" s="401"/>
      <c r="TMK1868" s="401"/>
      <c r="TML1868" s="401"/>
      <c r="TMM1868" s="401"/>
      <c r="TMN1868" s="401"/>
      <c r="TMO1868" s="401"/>
      <c r="TMP1868" s="401"/>
      <c r="TMQ1868" s="401"/>
      <c r="TMR1868" s="401"/>
      <c r="TMS1868" s="401"/>
      <c r="TMT1868" s="401"/>
      <c r="TMU1868" s="401"/>
      <c r="TMV1868" s="401"/>
      <c r="TMW1868" s="401"/>
      <c r="TMX1868" s="401"/>
      <c r="TMY1868" s="401"/>
      <c r="TMZ1868" s="401"/>
      <c r="TNA1868" s="401"/>
      <c r="TNB1868" s="401"/>
      <c r="TNC1868" s="401"/>
      <c r="TND1868" s="401"/>
      <c r="TNE1868" s="401"/>
      <c r="TNF1868" s="401"/>
      <c r="TNG1868" s="401"/>
      <c r="TNH1868" s="401"/>
      <c r="TNI1868" s="401"/>
      <c r="TNJ1868" s="401"/>
      <c r="TNK1868" s="401"/>
      <c r="TNL1868" s="401"/>
      <c r="TNM1868" s="401"/>
      <c r="TNN1868" s="401"/>
      <c r="TNO1868" s="401"/>
      <c r="TNP1868" s="401"/>
      <c r="TNQ1868" s="401"/>
      <c r="TNR1868" s="401"/>
      <c r="TNS1868" s="401"/>
      <c r="TNT1868" s="401"/>
      <c r="TNU1868" s="401"/>
      <c r="TNV1868" s="401"/>
      <c r="TNW1868" s="401"/>
      <c r="TNX1868" s="401"/>
      <c r="TNY1868" s="401"/>
      <c r="TNZ1868" s="401"/>
      <c r="TOA1868" s="401"/>
      <c r="TOB1868" s="401"/>
      <c r="TOC1868" s="401"/>
      <c r="TOD1868" s="401"/>
      <c r="TOE1868" s="401"/>
      <c r="TOF1868" s="401"/>
      <c r="TOG1868" s="401"/>
      <c r="TOH1868" s="401"/>
      <c r="TOI1868" s="401"/>
      <c r="TOJ1868" s="401"/>
      <c r="TOK1868" s="401"/>
      <c r="TOL1868" s="401"/>
      <c r="TOM1868" s="401"/>
      <c r="TON1868" s="401"/>
      <c r="TOO1868" s="401"/>
      <c r="TOP1868" s="401"/>
      <c r="TOQ1868" s="401"/>
      <c r="TOR1868" s="401"/>
      <c r="TOS1868" s="401"/>
      <c r="TOT1868" s="401"/>
      <c r="TOU1868" s="401"/>
      <c r="TOV1868" s="401"/>
      <c r="TOW1868" s="401"/>
      <c r="TOX1868" s="401"/>
      <c r="TOY1868" s="401"/>
      <c r="TOZ1868" s="401"/>
      <c r="TPA1868" s="401"/>
      <c r="TPB1868" s="401"/>
      <c r="TPC1868" s="401"/>
      <c r="TPD1868" s="401"/>
      <c r="TPE1868" s="401"/>
      <c r="TPF1868" s="401"/>
      <c r="TPG1868" s="401"/>
      <c r="TPH1868" s="401"/>
      <c r="TPI1868" s="401"/>
      <c r="TPJ1868" s="401"/>
      <c r="TPK1868" s="401"/>
      <c r="TPL1868" s="401"/>
      <c r="TPM1868" s="401"/>
      <c r="TPN1868" s="401"/>
      <c r="TPO1868" s="401"/>
      <c r="TPP1868" s="401"/>
      <c r="TPQ1868" s="401"/>
      <c r="TPR1868" s="401"/>
      <c r="TPS1868" s="401"/>
      <c r="TPT1868" s="401"/>
      <c r="TPU1868" s="401"/>
      <c r="TPV1868" s="401"/>
      <c r="TPW1868" s="401"/>
      <c r="TPX1868" s="401"/>
      <c r="TPY1868" s="401"/>
      <c r="TPZ1868" s="401"/>
      <c r="TQA1868" s="401"/>
      <c r="TQB1868" s="401"/>
      <c r="TQC1868" s="401"/>
      <c r="TQD1868" s="401"/>
      <c r="TQE1868" s="401"/>
      <c r="TQF1868" s="401"/>
      <c r="TQG1868" s="401"/>
      <c r="TQH1868" s="401"/>
      <c r="TQI1868" s="401"/>
      <c r="TQJ1868" s="401"/>
      <c r="TQK1868" s="401"/>
      <c r="TQL1868" s="401"/>
      <c r="TQM1868" s="401"/>
      <c r="TQN1868" s="401"/>
      <c r="TQO1868" s="401"/>
      <c r="TQP1868" s="401"/>
      <c r="TQQ1868" s="401"/>
      <c r="TQR1868" s="401"/>
      <c r="TQS1868" s="401"/>
      <c r="TQT1868" s="401"/>
      <c r="TQU1868" s="401"/>
      <c r="TQV1868" s="401"/>
      <c r="TQW1868" s="401"/>
      <c r="TQX1868" s="401"/>
      <c r="TQY1868" s="401"/>
      <c r="TQZ1868" s="401"/>
      <c r="TRA1868" s="401"/>
      <c r="TRB1868" s="401"/>
      <c r="TRC1868" s="401"/>
      <c r="TRD1868" s="401"/>
      <c r="TRE1868" s="401"/>
      <c r="TRF1868" s="401"/>
      <c r="TRG1868" s="401"/>
      <c r="TRH1868" s="401"/>
      <c r="TRI1868" s="401"/>
      <c r="TRJ1868" s="401"/>
      <c r="TRK1868" s="401"/>
      <c r="TRL1868" s="401"/>
      <c r="TRM1868" s="401"/>
      <c r="TRN1868" s="401"/>
      <c r="TRO1868" s="401"/>
      <c r="TRP1868" s="401"/>
      <c r="TRQ1868" s="401"/>
      <c r="TRR1868" s="401"/>
      <c r="TRS1868" s="401"/>
      <c r="TRT1868" s="401"/>
      <c r="TRU1868" s="401"/>
      <c r="TRV1868" s="401"/>
      <c r="TRW1868" s="401"/>
      <c r="TRX1868" s="401"/>
      <c r="TRY1868" s="401"/>
      <c r="TRZ1868" s="401"/>
      <c r="TSA1868" s="401"/>
      <c r="TSB1868" s="401"/>
      <c r="TSC1868" s="401"/>
      <c r="TSD1868" s="401"/>
      <c r="TSE1868" s="401"/>
      <c r="TSF1868" s="401"/>
      <c r="TSG1868" s="401"/>
      <c r="TSH1868" s="401"/>
      <c r="TSI1868" s="401"/>
      <c r="TSJ1868" s="401"/>
      <c r="TSK1868" s="401"/>
      <c r="TSL1868" s="401"/>
      <c r="TSM1868" s="401"/>
      <c r="TSN1868" s="401"/>
      <c r="TSO1868" s="401"/>
      <c r="TSP1868" s="401"/>
      <c r="TSQ1868" s="401"/>
      <c r="TSR1868" s="401"/>
      <c r="TSS1868" s="401"/>
      <c r="TST1868" s="401"/>
      <c r="TSU1868" s="401"/>
      <c r="TSV1868" s="401"/>
      <c r="TSW1868" s="401"/>
      <c r="TSX1868" s="401"/>
      <c r="TSY1868" s="401"/>
      <c r="TSZ1868" s="401"/>
      <c r="TTA1868" s="401"/>
      <c r="TTB1868" s="401"/>
      <c r="TTC1868" s="401"/>
      <c r="TTD1868" s="401"/>
      <c r="TTE1868" s="401"/>
      <c r="TTF1868" s="401"/>
      <c r="TTG1868" s="401"/>
      <c r="TTH1868" s="401"/>
      <c r="TTI1868" s="401"/>
      <c r="TTJ1868" s="401"/>
      <c r="TTK1868" s="401"/>
      <c r="TTL1868" s="401"/>
      <c r="TTM1868" s="401"/>
      <c r="TTN1868" s="401"/>
      <c r="TTO1868" s="401"/>
      <c r="TTP1868" s="401"/>
      <c r="TTQ1868" s="401"/>
      <c r="TTR1868" s="401"/>
      <c r="TTS1868" s="401"/>
      <c r="TTT1868" s="401"/>
      <c r="TTU1868" s="401"/>
      <c r="TTV1868" s="401"/>
      <c r="TTW1868" s="401"/>
      <c r="TTX1868" s="401"/>
      <c r="TTY1868" s="401"/>
      <c r="TTZ1868" s="401"/>
      <c r="TUA1868" s="401"/>
      <c r="TUB1868" s="401"/>
      <c r="TUC1868" s="401"/>
      <c r="TUD1868" s="401"/>
      <c r="TUE1868" s="401"/>
      <c r="TUF1868" s="401"/>
      <c r="TUG1868" s="401"/>
      <c r="TUH1868" s="401"/>
      <c r="TUI1868" s="401"/>
      <c r="TUJ1868" s="401"/>
      <c r="TUK1868" s="401"/>
      <c r="TUL1868" s="401"/>
      <c r="TUM1868" s="401"/>
      <c r="TUN1868" s="401"/>
      <c r="TUO1868" s="401"/>
      <c r="TUP1868" s="401"/>
      <c r="TUQ1868" s="401"/>
      <c r="TUR1868" s="401"/>
      <c r="TUS1868" s="401"/>
      <c r="TUT1868" s="401"/>
      <c r="TUU1868" s="401"/>
      <c r="TUV1868" s="401"/>
      <c r="TUW1868" s="401"/>
      <c r="TUX1868" s="401"/>
      <c r="TUY1868" s="401"/>
      <c r="TUZ1868" s="401"/>
      <c r="TVA1868" s="401"/>
      <c r="TVB1868" s="401"/>
      <c r="TVC1868" s="401"/>
      <c r="TVD1868" s="401"/>
      <c r="TVE1868" s="401"/>
      <c r="TVF1868" s="401"/>
      <c r="TVG1868" s="401"/>
      <c r="TVH1868" s="401"/>
      <c r="TVI1868" s="401"/>
      <c r="TVJ1868" s="401"/>
      <c r="TVK1868" s="401"/>
      <c r="TVL1868" s="401"/>
      <c r="TVM1868" s="401"/>
      <c r="TVN1868" s="401"/>
      <c r="TVO1868" s="401"/>
      <c r="TVP1868" s="401"/>
      <c r="TVQ1868" s="401"/>
      <c r="TVR1868" s="401"/>
      <c r="TVS1868" s="401"/>
      <c r="TVT1868" s="401"/>
      <c r="TVU1868" s="401"/>
      <c r="TVV1868" s="401"/>
      <c r="TVW1868" s="401"/>
      <c r="TVX1868" s="401"/>
      <c r="TVY1868" s="401"/>
      <c r="TVZ1868" s="401"/>
      <c r="TWA1868" s="401"/>
      <c r="TWB1868" s="401"/>
      <c r="TWC1868" s="401"/>
      <c r="TWD1868" s="401"/>
      <c r="TWE1868" s="401"/>
      <c r="TWF1868" s="401"/>
      <c r="TWG1868" s="401"/>
      <c r="TWH1868" s="401"/>
      <c r="TWI1868" s="401"/>
      <c r="TWJ1868" s="401"/>
      <c r="TWK1868" s="401"/>
      <c r="TWL1868" s="401"/>
      <c r="TWM1868" s="401"/>
      <c r="TWN1868" s="401"/>
      <c r="TWO1868" s="401"/>
      <c r="TWP1868" s="401"/>
      <c r="TWQ1868" s="401"/>
      <c r="TWR1868" s="401"/>
      <c r="TWS1868" s="401"/>
      <c r="TWT1868" s="401"/>
      <c r="TWU1868" s="401"/>
      <c r="TWV1868" s="401"/>
      <c r="TWW1868" s="401"/>
      <c r="TWX1868" s="401"/>
      <c r="TWY1868" s="401"/>
      <c r="TWZ1868" s="401"/>
      <c r="TXA1868" s="401"/>
      <c r="TXB1868" s="401"/>
      <c r="TXC1868" s="401"/>
      <c r="TXD1868" s="401"/>
      <c r="TXE1868" s="401"/>
      <c r="TXF1868" s="401"/>
      <c r="TXG1868" s="401"/>
      <c r="TXH1868" s="401"/>
      <c r="TXI1868" s="401"/>
      <c r="TXJ1868" s="401"/>
      <c r="TXK1868" s="401"/>
      <c r="TXL1868" s="401"/>
      <c r="TXM1868" s="401"/>
      <c r="TXN1868" s="401"/>
      <c r="TXO1868" s="401"/>
      <c r="TXP1868" s="401"/>
      <c r="TXQ1868" s="401"/>
      <c r="TXR1868" s="401"/>
      <c r="TXS1868" s="401"/>
      <c r="TXT1868" s="401"/>
      <c r="TXU1868" s="401"/>
      <c r="TXV1868" s="401"/>
      <c r="TXW1868" s="401"/>
      <c r="TXX1868" s="401"/>
      <c r="TXY1868" s="401"/>
      <c r="TXZ1868" s="401"/>
      <c r="TYA1868" s="401"/>
      <c r="TYB1868" s="401"/>
      <c r="TYC1868" s="401"/>
      <c r="TYD1868" s="401"/>
      <c r="TYE1868" s="401"/>
      <c r="TYF1868" s="401"/>
      <c r="TYG1868" s="401"/>
      <c r="TYH1868" s="401"/>
      <c r="TYI1868" s="401"/>
      <c r="TYJ1868" s="401"/>
      <c r="TYK1868" s="401"/>
      <c r="TYL1868" s="401"/>
      <c r="TYM1868" s="401"/>
      <c r="TYN1868" s="401"/>
      <c r="TYO1868" s="401"/>
      <c r="TYP1868" s="401"/>
      <c r="TYQ1868" s="401"/>
      <c r="TYR1868" s="401"/>
      <c r="TYS1868" s="401"/>
      <c r="TYT1868" s="401"/>
      <c r="TYU1868" s="401"/>
      <c r="TYV1868" s="401"/>
      <c r="TYW1868" s="401"/>
      <c r="TYX1868" s="401"/>
      <c r="TYY1868" s="401"/>
      <c r="TYZ1868" s="401"/>
      <c r="TZA1868" s="401"/>
      <c r="TZB1868" s="401"/>
      <c r="TZC1868" s="401"/>
      <c r="TZD1868" s="401"/>
      <c r="TZE1868" s="401"/>
      <c r="TZF1868" s="401"/>
      <c r="TZG1868" s="401"/>
      <c r="TZH1868" s="401"/>
      <c r="TZI1868" s="401"/>
      <c r="TZJ1868" s="401"/>
      <c r="TZK1868" s="401"/>
      <c r="TZL1868" s="401"/>
      <c r="TZM1868" s="401"/>
      <c r="TZN1868" s="401"/>
      <c r="TZO1868" s="401"/>
      <c r="TZP1868" s="401"/>
      <c r="TZQ1868" s="401"/>
      <c r="TZR1868" s="401"/>
      <c r="TZS1868" s="401"/>
      <c r="TZT1868" s="401"/>
      <c r="TZU1868" s="401"/>
      <c r="TZV1868" s="401"/>
      <c r="TZW1868" s="401"/>
      <c r="TZX1868" s="401"/>
      <c r="TZY1868" s="401"/>
      <c r="TZZ1868" s="401"/>
      <c r="UAA1868" s="401"/>
      <c r="UAB1868" s="401"/>
      <c r="UAC1868" s="401"/>
      <c r="UAD1868" s="401"/>
      <c r="UAE1868" s="401"/>
      <c r="UAF1868" s="401"/>
      <c r="UAG1868" s="401"/>
      <c r="UAH1868" s="401"/>
      <c r="UAI1868" s="401"/>
      <c r="UAJ1868" s="401"/>
      <c r="UAK1868" s="401"/>
      <c r="UAL1868" s="401"/>
      <c r="UAM1868" s="401"/>
      <c r="UAN1868" s="401"/>
      <c r="UAO1868" s="401"/>
      <c r="UAP1868" s="401"/>
      <c r="UAQ1868" s="401"/>
      <c r="UAR1868" s="401"/>
      <c r="UAS1868" s="401"/>
      <c r="UAT1868" s="401"/>
      <c r="UAU1868" s="401"/>
      <c r="UAV1868" s="401"/>
      <c r="UAW1868" s="401"/>
      <c r="UAX1868" s="401"/>
      <c r="UAY1868" s="401"/>
      <c r="UAZ1868" s="401"/>
      <c r="UBA1868" s="401"/>
      <c r="UBB1868" s="401"/>
      <c r="UBC1868" s="401"/>
      <c r="UBD1868" s="401"/>
      <c r="UBE1868" s="401"/>
      <c r="UBF1868" s="401"/>
      <c r="UBG1868" s="401"/>
      <c r="UBH1868" s="401"/>
      <c r="UBI1868" s="401"/>
      <c r="UBJ1868" s="401"/>
      <c r="UBK1868" s="401"/>
      <c r="UBL1868" s="401"/>
      <c r="UBM1868" s="401"/>
      <c r="UBN1868" s="401"/>
      <c r="UBO1868" s="401"/>
      <c r="UBP1868" s="401"/>
      <c r="UBQ1868" s="401"/>
      <c r="UBR1868" s="401"/>
      <c r="UBS1868" s="401"/>
      <c r="UBT1868" s="401"/>
      <c r="UBU1868" s="401"/>
      <c r="UBV1868" s="401"/>
      <c r="UBW1868" s="401"/>
      <c r="UBX1868" s="401"/>
      <c r="UBY1868" s="401"/>
      <c r="UBZ1868" s="401"/>
      <c r="UCA1868" s="401"/>
      <c r="UCB1868" s="401"/>
      <c r="UCC1868" s="401"/>
      <c r="UCD1868" s="401"/>
      <c r="UCE1868" s="401"/>
      <c r="UCF1868" s="401"/>
      <c r="UCG1868" s="401"/>
      <c r="UCH1868" s="401"/>
      <c r="UCI1868" s="401"/>
      <c r="UCJ1868" s="401"/>
      <c r="UCK1868" s="401"/>
      <c r="UCL1868" s="401"/>
      <c r="UCM1868" s="401"/>
      <c r="UCN1868" s="401"/>
      <c r="UCO1868" s="401"/>
      <c r="UCP1868" s="401"/>
      <c r="UCQ1868" s="401"/>
      <c r="UCR1868" s="401"/>
      <c r="UCS1868" s="401"/>
      <c r="UCT1868" s="401"/>
      <c r="UCU1868" s="401"/>
      <c r="UCV1868" s="401"/>
      <c r="UCW1868" s="401"/>
      <c r="UCX1868" s="401"/>
      <c r="UCY1868" s="401"/>
      <c r="UCZ1868" s="401"/>
      <c r="UDA1868" s="401"/>
      <c r="UDB1868" s="401"/>
      <c r="UDC1868" s="401"/>
      <c r="UDD1868" s="401"/>
      <c r="UDE1868" s="401"/>
      <c r="UDF1868" s="401"/>
      <c r="UDG1868" s="401"/>
      <c r="UDH1868" s="401"/>
      <c r="UDI1868" s="401"/>
      <c r="UDJ1868" s="401"/>
      <c r="UDK1868" s="401"/>
      <c r="UDL1868" s="401"/>
      <c r="UDM1868" s="401"/>
      <c r="UDN1868" s="401"/>
      <c r="UDO1868" s="401"/>
      <c r="UDP1868" s="401"/>
      <c r="UDQ1868" s="401"/>
      <c r="UDR1868" s="401"/>
      <c r="UDS1868" s="401"/>
      <c r="UDT1868" s="401"/>
      <c r="UDU1868" s="401"/>
      <c r="UDV1868" s="401"/>
      <c r="UDW1868" s="401"/>
      <c r="UDX1868" s="401"/>
      <c r="UDY1868" s="401"/>
      <c r="UDZ1868" s="401"/>
      <c r="UEA1868" s="401"/>
      <c r="UEB1868" s="401"/>
      <c r="UEC1868" s="401"/>
      <c r="UED1868" s="401"/>
      <c r="UEE1868" s="401"/>
      <c r="UEF1868" s="401"/>
      <c r="UEG1868" s="401"/>
      <c r="UEH1868" s="401"/>
      <c r="UEI1868" s="401"/>
      <c r="UEJ1868" s="401"/>
      <c r="UEK1868" s="401"/>
      <c r="UEL1868" s="401"/>
      <c r="UEM1868" s="401"/>
      <c r="UEN1868" s="401"/>
      <c r="UEO1868" s="401"/>
      <c r="UEP1868" s="401"/>
      <c r="UEQ1868" s="401"/>
      <c r="UER1868" s="401"/>
      <c r="UES1868" s="401"/>
      <c r="UET1868" s="401"/>
      <c r="UEU1868" s="401"/>
      <c r="UEV1868" s="401"/>
      <c r="UEW1868" s="401"/>
      <c r="UEX1868" s="401"/>
      <c r="UEY1868" s="401"/>
      <c r="UEZ1868" s="401"/>
      <c r="UFA1868" s="401"/>
      <c r="UFB1868" s="401"/>
      <c r="UFC1868" s="401"/>
      <c r="UFD1868" s="401"/>
      <c r="UFE1868" s="401"/>
      <c r="UFF1868" s="401"/>
      <c r="UFG1868" s="401"/>
      <c r="UFH1868" s="401"/>
      <c r="UFI1868" s="401"/>
      <c r="UFJ1868" s="401"/>
      <c r="UFK1868" s="401"/>
      <c r="UFL1868" s="401"/>
      <c r="UFM1868" s="401"/>
      <c r="UFN1868" s="401"/>
      <c r="UFO1868" s="401"/>
      <c r="UFP1868" s="401"/>
      <c r="UFQ1868" s="401"/>
      <c r="UFR1868" s="401"/>
      <c r="UFS1868" s="401"/>
      <c r="UFT1868" s="401"/>
      <c r="UFU1868" s="401"/>
      <c r="UFV1868" s="401"/>
      <c r="UFW1868" s="401"/>
      <c r="UFX1868" s="401"/>
      <c r="UFY1868" s="401"/>
      <c r="UFZ1868" s="401"/>
      <c r="UGA1868" s="401"/>
      <c r="UGB1868" s="401"/>
      <c r="UGC1868" s="401"/>
      <c r="UGD1868" s="401"/>
      <c r="UGE1868" s="401"/>
      <c r="UGF1868" s="401"/>
      <c r="UGG1868" s="401"/>
      <c r="UGH1868" s="401"/>
      <c r="UGI1868" s="401"/>
      <c r="UGJ1868" s="401"/>
      <c r="UGK1868" s="401"/>
      <c r="UGL1868" s="401"/>
      <c r="UGM1868" s="401"/>
      <c r="UGN1868" s="401"/>
      <c r="UGO1868" s="401"/>
      <c r="UGP1868" s="401"/>
      <c r="UGQ1868" s="401"/>
      <c r="UGR1868" s="401"/>
      <c r="UGS1868" s="401"/>
      <c r="UGT1868" s="401"/>
      <c r="UGU1868" s="401"/>
      <c r="UGV1868" s="401"/>
      <c r="UGW1868" s="401"/>
      <c r="UGX1868" s="401"/>
      <c r="UGY1868" s="401"/>
      <c r="UGZ1868" s="401"/>
      <c r="UHA1868" s="401"/>
      <c r="UHB1868" s="401"/>
      <c r="UHC1868" s="401"/>
      <c r="UHD1868" s="401"/>
      <c r="UHE1868" s="401"/>
      <c r="UHF1868" s="401"/>
      <c r="UHG1868" s="401"/>
      <c r="UHH1868" s="401"/>
      <c r="UHI1868" s="401"/>
      <c r="UHJ1868" s="401"/>
      <c r="UHK1868" s="401"/>
      <c r="UHL1868" s="401"/>
      <c r="UHM1868" s="401"/>
      <c r="UHN1868" s="401"/>
      <c r="UHO1868" s="401"/>
      <c r="UHP1868" s="401"/>
      <c r="UHQ1868" s="401"/>
      <c r="UHR1868" s="401"/>
      <c r="UHS1868" s="401"/>
      <c r="UHT1868" s="401"/>
      <c r="UHU1868" s="401"/>
      <c r="UHV1868" s="401"/>
      <c r="UHW1868" s="401"/>
      <c r="UHX1868" s="401"/>
      <c r="UHY1868" s="401"/>
      <c r="UHZ1868" s="401"/>
      <c r="UIA1868" s="401"/>
      <c r="UIB1868" s="401"/>
      <c r="UIC1868" s="401"/>
      <c r="UID1868" s="401"/>
      <c r="UIE1868" s="401"/>
      <c r="UIF1868" s="401"/>
      <c r="UIG1868" s="401"/>
      <c r="UIH1868" s="401"/>
      <c r="UII1868" s="401"/>
      <c r="UIJ1868" s="401"/>
      <c r="UIK1868" s="401"/>
      <c r="UIL1868" s="401"/>
      <c r="UIM1868" s="401"/>
      <c r="UIN1868" s="401"/>
      <c r="UIO1868" s="401"/>
      <c r="UIP1868" s="401"/>
      <c r="UIQ1868" s="401"/>
      <c r="UIR1868" s="401"/>
      <c r="UIS1868" s="401"/>
      <c r="UIT1868" s="401"/>
      <c r="UIU1868" s="401"/>
      <c r="UIV1868" s="401"/>
      <c r="UIW1868" s="401"/>
      <c r="UIX1868" s="401"/>
      <c r="UIY1868" s="401"/>
      <c r="UIZ1868" s="401"/>
      <c r="UJA1868" s="401"/>
      <c r="UJB1868" s="401"/>
      <c r="UJC1868" s="401"/>
      <c r="UJD1868" s="401"/>
      <c r="UJE1868" s="401"/>
      <c r="UJF1868" s="401"/>
      <c r="UJG1868" s="401"/>
      <c r="UJH1868" s="401"/>
      <c r="UJI1868" s="401"/>
      <c r="UJJ1868" s="401"/>
      <c r="UJK1868" s="401"/>
      <c r="UJL1868" s="401"/>
      <c r="UJM1868" s="401"/>
      <c r="UJN1868" s="401"/>
      <c r="UJO1868" s="401"/>
      <c r="UJP1868" s="401"/>
      <c r="UJQ1868" s="401"/>
      <c r="UJR1868" s="401"/>
      <c r="UJS1868" s="401"/>
      <c r="UJT1868" s="401"/>
      <c r="UJU1868" s="401"/>
      <c r="UJV1868" s="401"/>
      <c r="UJW1868" s="401"/>
      <c r="UJX1868" s="401"/>
      <c r="UJY1868" s="401"/>
      <c r="UJZ1868" s="401"/>
      <c r="UKA1868" s="401"/>
      <c r="UKB1868" s="401"/>
      <c r="UKC1868" s="401"/>
      <c r="UKD1868" s="401"/>
      <c r="UKE1868" s="401"/>
      <c r="UKF1868" s="401"/>
      <c r="UKG1868" s="401"/>
      <c r="UKH1868" s="401"/>
      <c r="UKI1868" s="401"/>
      <c r="UKJ1868" s="401"/>
      <c r="UKK1868" s="401"/>
      <c r="UKL1868" s="401"/>
      <c r="UKM1868" s="401"/>
      <c r="UKN1868" s="401"/>
      <c r="UKO1868" s="401"/>
      <c r="UKP1868" s="401"/>
      <c r="UKQ1868" s="401"/>
      <c r="UKR1868" s="401"/>
      <c r="UKS1868" s="401"/>
      <c r="UKT1868" s="401"/>
      <c r="UKU1868" s="401"/>
      <c r="UKV1868" s="401"/>
      <c r="UKW1868" s="401"/>
      <c r="UKX1868" s="401"/>
      <c r="UKY1868" s="401"/>
      <c r="UKZ1868" s="401"/>
      <c r="ULA1868" s="401"/>
      <c r="ULB1868" s="401"/>
      <c r="ULC1868" s="401"/>
      <c r="ULD1868" s="401"/>
      <c r="ULE1868" s="401"/>
      <c r="ULF1868" s="401"/>
      <c r="ULG1868" s="401"/>
      <c r="ULH1868" s="401"/>
      <c r="ULI1868" s="401"/>
      <c r="ULJ1868" s="401"/>
      <c r="ULK1868" s="401"/>
      <c r="ULL1868" s="401"/>
      <c r="ULM1868" s="401"/>
      <c r="ULN1868" s="401"/>
      <c r="ULO1868" s="401"/>
      <c r="ULP1868" s="401"/>
      <c r="ULQ1868" s="401"/>
      <c r="ULR1868" s="401"/>
      <c r="ULS1868" s="401"/>
      <c r="ULT1868" s="401"/>
      <c r="ULU1868" s="401"/>
      <c r="ULV1868" s="401"/>
      <c r="ULW1868" s="401"/>
      <c r="ULX1868" s="401"/>
      <c r="ULY1868" s="401"/>
      <c r="ULZ1868" s="401"/>
      <c r="UMA1868" s="401"/>
      <c r="UMB1868" s="401"/>
      <c r="UMC1868" s="401"/>
      <c r="UMD1868" s="401"/>
      <c r="UME1868" s="401"/>
      <c r="UMF1868" s="401"/>
      <c r="UMG1868" s="401"/>
      <c r="UMH1868" s="401"/>
      <c r="UMI1868" s="401"/>
      <c r="UMJ1868" s="401"/>
      <c r="UMK1868" s="401"/>
      <c r="UML1868" s="401"/>
      <c r="UMM1868" s="401"/>
      <c r="UMN1868" s="401"/>
      <c r="UMO1868" s="401"/>
      <c r="UMP1868" s="401"/>
      <c r="UMQ1868" s="401"/>
      <c r="UMR1868" s="401"/>
      <c r="UMS1868" s="401"/>
      <c r="UMT1868" s="401"/>
      <c r="UMU1868" s="401"/>
      <c r="UMV1868" s="401"/>
      <c r="UMW1868" s="401"/>
      <c r="UMX1868" s="401"/>
      <c r="UMY1868" s="401"/>
      <c r="UMZ1868" s="401"/>
      <c r="UNA1868" s="401"/>
      <c r="UNB1868" s="401"/>
      <c r="UNC1868" s="401"/>
      <c r="UND1868" s="401"/>
      <c r="UNE1868" s="401"/>
      <c r="UNF1868" s="401"/>
      <c r="UNG1868" s="401"/>
      <c r="UNH1868" s="401"/>
      <c r="UNI1868" s="401"/>
      <c r="UNJ1868" s="401"/>
      <c r="UNK1868" s="401"/>
      <c r="UNL1868" s="401"/>
      <c r="UNM1868" s="401"/>
      <c r="UNN1868" s="401"/>
      <c r="UNO1868" s="401"/>
      <c r="UNP1868" s="401"/>
      <c r="UNQ1868" s="401"/>
      <c r="UNR1868" s="401"/>
      <c r="UNS1868" s="401"/>
      <c r="UNT1868" s="401"/>
      <c r="UNU1868" s="401"/>
      <c r="UNV1868" s="401"/>
      <c r="UNW1868" s="401"/>
      <c r="UNX1868" s="401"/>
      <c r="UNY1868" s="401"/>
      <c r="UNZ1868" s="401"/>
      <c r="UOA1868" s="401"/>
      <c r="UOB1868" s="401"/>
      <c r="UOC1868" s="401"/>
      <c r="UOD1868" s="401"/>
      <c r="UOE1868" s="401"/>
      <c r="UOF1868" s="401"/>
      <c r="UOG1868" s="401"/>
      <c r="UOH1868" s="401"/>
      <c r="UOI1868" s="401"/>
      <c r="UOJ1868" s="401"/>
      <c r="UOK1868" s="401"/>
      <c r="UOL1868" s="401"/>
      <c r="UOM1868" s="401"/>
      <c r="UON1868" s="401"/>
      <c r="UOO1868" s="401"/>
      <c r="UOP1868" s="401"/>
      <c r="UOQ1868" s="401"/>
      <c r="UOR1868" s="401"/>
      <c r="UOS1868" s="401"/>
      <c r="UOT1868" s="401"/>
      <c r="UOU1868" s="401"/>
      <c r="UOV1868" s="401"/>
      <c r="UOW1868" s="401"/>
      <c r="UOX1868" s="401"/>
      <c r="UOY1868" s="401"/>
      <c r="UOZ1868" s="401"/>
      <c r="UPA1868" s="401"/>
      <c r="UPB1868" s="401"/>
      <c r="UPC1868" s="401"/>
      <c r="UPD1868" s="401"/>
      <c r="UPE1868" s="401"/>
      <c r="UPF1868" s="401"/>
      <c r="UPG1868" s="401"/>
      <c r="UPH1868" s="401"/>
      <c r="UPI1868" s="401"/>
      <c r="UPJ1868" s="401"/>
      <c r="UPK1868" s="401"/>
      <c r="UPL1868" s="401"/>
      <c r="UPM1868" s="401"/>
      <c r="UPN1868" s="401"/>
      <c r="UPO1868" s="401"/>
      <c r="UPP1868" s="401"/>
      <c r="UPQ1868" s="401"/>
      <c r="UPR1868" s="401"/>
      <c r="UPS1868" s="401"/>
      <c r="UPT1868" s="401"/>
      <c r="UPU1868" s="401"/>
      <c r="UPV1868" s="401"/>
      <c r="UPW1868" s="401"/>
      <c r="UPX1868" s="401"/>
      <c r="UPY1868" s="401"/>
      <c r="UPZ1868" s="401"/>
      <c r="UQA1868" s="401"/>
      <c r="UQB1868" s="401"/>
      <c r="UQC1868" s="401"/>
      <c r="UQD1868" s="401"/>
      <c r="UQE1868" s="401"/>
      <c r="UQF1868" s="401"/>
      <c r="UQG1868" s="401"/>
      <c r="UQH1868" s="401"/>
      <c r="UQI1868" s="401"/>
      <c r="UQJ1868" s="401"/>
      <c r="UQK1868" s="401"/>
      <c r="UQL1868" s="401"/>
      <c r="UQM1868" s="401"/>
      <c r="UQN1868" s="401"/>
      <c r="UQO1868" s="401"/>
      <c r="UQP1868" s="401"/>
      <c r="UQQ1868" s="401"/>
      <c r="UQR1868" s="401"/>
      <c r="UQS1868" s="401"/>
      <c r="UQT1868" s="401"/>
      <c r="UQU1868" s="401"/>
      <c r="UQV1868" s="401"/>
      <c r="UQW1868" s="401"/>
      <c r="UQX1868" s="401"/>
      <c r="UQY1868" s="401"/>
      <c r="UQZ1868" s="401"/>
      <c r="URA1868" s="401"/>
      <c r="URB1868" s="401"/>
      <c r="URC1868" s="401"/>
      <c r="URD1868" s="401"/>
      <c r="URE1868" s="401"/>
      <c r="URF1868" s="401"/>
      <c r="URG1868" s="401"/>
      <c r="URH1868" s="401"/>
      <c r="URI1868" s="401"/>
      <c r="URJ1868" s="401"/>
      <c r="URK1868" s="401"/>
      <c r="URL1868" s="401"/>
      <c r="URM1868" s="401"/>
      <c r="URN1868" s="401"/>
      <c r="URO1868" s="401"/>
      <c r="URP1868" s="401"/>
      <c r="URQ1868" s="401"/>
      <c r="URR1868" s="401"/>
      <c r="URS1868" s="401"/>
      <c r="URT1868" s="401"/>
      <c r="URU1868" s="401"/>
      <c r="URV1868" s="401"/>
      <c r="URW1868" s="401"/>
      <c r="URX1868" s="401"/>
      <c r="URY1868" s="401"/>
      <c r="URZ1868" s="401"/>
      <c r="USA1868" s="401"/>
      <c r="USB1868" s="401"/>
      <c r="USC1868" s="401"/>
      <c r="USD1868" s="401"/>
      <c r="USE1868" s="401"/>
      <c r="USF1868" s="401"/>
      <c r="USG1868" s="401"/>
      <c r="USH1868" s="401"/>
      <c r="USI1868" s="401"/>
      <c r="USJ1868" s="401"/>
      <c r="USK1868" s="401"/>
      <c r="USL1868" s="401"/>
      <c r="USM1868" s="401"/>
      <c r="USN1868" s="401"/>
      <c r="USO1868" s="401"/>
      <c r="USP1868" s="401"/>
      <c r="USQ1868" s="401"/>
      <c r="USR1868" s="401"/>
      <c r="USS1868" s="401"/>
      <c r="UST1868" s="401"/>
      <c r="USU1868" s="401"/>
      <c r="USV1868" s="401"/>
      <c r="USW1868" s="401"/>
      <c r="USX1868" s="401"/>
      <c r="USY1868" s="401"/>
      <c r="USZ1868" s="401"/>
      <c r="UTA1868" s="401"/>
      <c r="UTB1868" s="401"/>
      <c r="UTC1868" s="401"/>
      <c r="UTD1868" s="401"/>
      <c r="UTE1868" s="401"/>
      <c r="UTF1868" s="401"/>
      <c r="UTG1868" s="401"/>
      <c r="UTH1868" s="401"/>
      <c r="UTI1868" s="401"/>
      <c r="UTJ1868" s="401"/>
      <c r="UTK1868" s="401"/>
      <c r="UTL1868" s="401"/>
      <c r="UTM1868" s="401"/>
      <c r="UTN1868" s="401"/>
      <c r="UTO1868" s="401"/>
      <c r="UTP1868" s="401"/>
      <c r="UTQ1868" s="401"/>
      <c r="UTR1868" s="401"/>
      <c r="UTS1868" s="401"/>
      <c r="UTT1868" s="401"/>
      <c r="UTU1868" s="401"/>
      <c r="UTV1868" s="401"/>
      <c r="UTW1868" s="401"/>
      <c r="UTX1868" s="401"/>
      <c r="UTY1868" s="401"/>
      <c r="UTZ1868" s="401"/>
      <c r="UUA1868" s="401"/>
      <c r="UUB1868" s="401"/>
      <c r="UUC1868" s="401"/>
      <c r="UUD1868" s="401"/>
      <c r="UUE1868" s="401"/>
      <c r="UUF1868" s="401"/>
      <c r="UUG1868" s="401"/>
      <c r="UUH1868" s="401"/>
      <c r="UUI1868" s="401"/>
      <c r="UUJ1868" s="401"/>
      <c r="UUK1868" s="401"/>
      <c r="UUL1868" s="401"/>
      <c r="UUM1868" s="401"/>
      <c r="UUN1868" s="401"/>
      <c r="UUO1868" s="401"/>
      <c r="UUP1868" s="401"/>
      <c r="UUQ1868" s="401"/>
      <c r="UUR1868" s="401"/>
      <c r="UUS1868" s="401"/>
      <c r="UUT1868" s="401"/>
      <c r="UUU1868" s="401"/>
      <c r="UUV1868" s="401"/>
      <c r="UUW1868" s="401"/>
      <c r="UUX1868" s="401"/>
      <c r="UUY1868" s="401"/>
      <c r="UUZ1868" s="401"/>
      <c r="UVA1868" s="401"/>
      <c r="UVB1868" s="401"/>
      <c r="UVC1868" s="401"/>
      <c r="UVD1868" s="401"/>
      <c r="UVE1868" s="401"/>
      <c r="UVF1868" s="401"/>
      <c r="UVG1868" s="401"/>
      <c r="UVH1868" s="401"/>
      <c r="UVI1868" s="401"/>
      <c r="UVJ1868" s="401"/>
      <c r="UVK1868" s="401"/>
      <c r="UVL1868" s="401"/>
      <c r="UVM1868" s="401"/>
      <c r="UVN1868" s="401"/>
      <c r="UVO1868" s="401"/>
      <c r="UVP1868" s="401"/>
      <c r="UVQ1868" s="401"/>
      <c r="UVR1868" s="401"/>
      <c r="UVS1868" s="401"/>
      <c r="UVT1868" s="401"/>
      <c r="UVU1868" s="401"/>
      <c r="UVV1868" s="401"/>
      <c r="UVW1868" s="401"/>
      <c r="UVX1868" s="401"/>
      <c r="UVY1868" s="401"/>
      <c r="UVZ1868" s="401"/>
      <c r="UWA1868" s="401"/>
      <c r="UWB1868" s="401"/>
      <c r="UWC1868" s="401"/>
      <c r="UWD1868" s="401"/>
      <c r="UWE1868" s="401"/>
      <c r="UWF1868" s="401"/>
      <c r="UWG1868" s="401"/>
      <c r="UWH1868" s="401"/>
      <c r="UWI1868" s="401"/>
      <c r="UWJ1868" s="401"/>
      <c r="UWK1868" s="401"/>
      <c r="UWL1868" s="401"/>
      <c r="UWM1868" s="401"/>
      <c r="UWN1868" s="401"/>
      <c r="UWO1868" s="401"/>
      <c r="UWP1868" s="401"/>
      <c r="UWQ1868" s="401"/>
      <c r="UWR1868" s="401"/>
      <c r="UWS1868" s="401"/>
      <c r="UWT1868" s="401"/>
      <c r="UWU1868" s="401"/>
      <c r="UWV1868" s="401"/>
      <c r="UWW1868" s="401"/>
      <c r="UWX1868" s="401"/>
      <c r="UWY1868" s="401"/>
      <c r="UWZ1868" s="401"/>
      <c r="UXA1868" s="401"/>
      <c r="UXB1868" s="401"/>
      <c r="UXC1868" s="401"/>
      <c r="UXD1868" s="401"/>
      <c r="UXE1868" s="401"/>
      <c r="UXF1868" s="401"/>
      <c r="UXG1868" s="401"/>
      <c r="UXH1868" s="401"/>
      <c r="UXI1868" s="401"/>
      <c r="UXJ1868" s="401"/>
      <c r="UXK1868" s="401"/>
      <c r="UXL1868" s="401"/>
      <c r="UXM1868" s="401"/>
      <c r="UXN1868" s="401"/>
      <c r="UXO1868" s="401"/>
      <c r="UXP1868" s="401"/>
      <c r="UXQ1868" s="401"/>
      <c r="UXR1868" s="401"/>
      <c r="UXS1868" s="401"/>
      <c r="UXT1868" s="401"/>
      <c r="UXU1868" s="401"/>
      <c r="UXV1868" s="401"/>
      <c r="UXW1868" s="401"/>
      <c r="UXX1868" s="401"/>
      <c r="UXY1868" s="401"/>
      <c r="UXZ1868" s="401"/>
      <c r="UYA1868" s="401"/>
      <c r="UYB1868" s="401"/>
      <c r="UYC1868" s="401"/>
      <c r="UYD1868" s="401"/>
      <c r="UYE1868" s="401"/>
      <c r="UYF1868" s="401"/>
      <c r="UYG1868" s="401"/>
      <c r="UYH1868" s="401"/>
      <c r="UYI1868" s="401"/>
      <c r="UYJ1868" s="401"/>
      <c r="UYK1868" s="401"/>
      <c r="UYL1868" s="401"/>
      <c r="UYM1868" s="401"/>
      <c r="UYN1868" s="401"/>
      <c r="UYO1868" s="401"/>
      <c r="UYP1868" s="401"/>
      <c r="UYQ1868" s="401"/>
      <c r="UYR1868" s="401"/>
      <c r="UYS1868" s="401"/>
      <c r="UYT1868" s="401"/>
      <c r="UYU1868" s="401"/>
      <c r="UYV1868" s="401"/>
      <c r="UYW1868" s="401"/>
      <c r="UYX1868" s="401"/>
      <c r="UYY1868" s="401"/>
      <c r="UYZ1868" s="401"/>
      <c r="UZA1868" s="401"/>
      <c r="UZB1868" s="401"/>
      <c r="UZC1868" s="401"/>
      <c r="UZD1868" s="401"/>
      <c r="UZE1868" s="401"/>
      <c r="UZF1868" s="401"/>
      <c r="UZG1868" s="401"/>
      <c r="UZH1868" s="401"/>
      <c r="UZI1868" s="401"/>
      <c r="UZJ1868" s="401"/>
      <c r="UZK1868" s="401"/>
      <c r="UZL1868" s="401"/>
      <c r="UZM1868" s="401"/>
      <c r="UZN1868" s="401"/>
      <c r="UZO1868" s="401"/>
      <c r="UZP1868" s="401"/>
      <c r="UZQ1868" s="401"/>
      <c r="UZR1868" s="401"/>
      <c r="UZS1868" s="401"/>
      <c r="UZT1868" s="401"/>
      <c r="UZU1868" s="401"/>
      <c r="UZV1868" s="401"/>
      <c r="UZW1868" s="401"/>
      <c r="UZX1868" s="401"/>
      <c r="UZY1868" s="401"/>
      <c r="UZZ1868" s="401"/>
      <c r="VAA1868" s="401"/>
      <c r="VAB1868" s="401"/>
      <c r="VAC1868" s="401"/>
      <c r="VAD1868" s="401"/>
      <c r="VAE1868" s="401"/>
      <c r="VAF1868" s="401"/>
      <c r="VAG1868" s="401"/>
      <c r="VAH1868" s="401"/>
      <c r="VAI1868" s="401"/>
      <c r="VAJ1868" s="401"/>
      <c r="VAK1868" s="401"/>
      <c r="VAL1868" s="401"/>
      <c r="VAM1868" s="401"/>
      <c r="VAN1868" s="401"/>
      <c r="VAO1868" s="401"/>
      <c r="VAP1868" s="401"/>
      <c r="VAQ1868" s="401"/>
      <c r="VAR1868" s="401"/>
      <c r="VAS1868" s="401"/>
      <c r="VAT1868" s="401"/>
      <c r="VAU1868" s="401"/>
      <c r="VAV1868" s="401"/>
      <c r="VAW1868" s="401"/>
      <c r="VAX1868" s="401"/>
      <c r="VAY1868" s="401"/>
      <c r="VAZ1868" s="401"/>
      <c r="VBA1868" s="401"/>
      <c r="VBB1868" s="401"/>
      <c r="VBC1868" s="401"/>
      <c r="VBD1868" s="401"/>
      <c r="VBE1868" s="401"/>
      <c r="VBF1868" s="401"/>
      <c r="VBG1868" s="401"/>
      <c r="VBH1868" s="401"/>
      <c r="VBI1868" s="401"/>
      <c r="VBJ1868" s="401"/>
      <c r="VBK1868" s="401"/>
      <c r="VBL1868" s="401"/>
      <c r="VBM1868" s="401"/>
      <c r="VBN1868" s="401"/>
      <c r="VBO1868" s="401"/>
      <c r="VBP1868" s="401"/>
      <c r="VBQ1868" s="401"/>
      <c r="VBR1868" s="401"/>
      <c r="VBS1868" s="401"/>
      <c r="VBT1868" s="401"/>
      <c r="VBU1868" s="401"/>
      <c r="VBV1868" s="401"/>
      <c r="VBW1868" s="401"/>
      <c r="VBX1868" s="401"/>
      <c r="VBY1868" s="401"/>
      <c r="VBZ1868" s="401"/>
      <c r="VCA1868" s="401"/>
      <c r="VCB1868" s="401"/>
      <c r="VCC1868" s="401"/>
      <c r="VCD1868" s="401"/>
      <c r="VCE1868" s="401"/>
      <c r="VCF1868" s="401"/>
      <c r="VCG1868" s="401"/>
      <c r="VCH1868" s="401"/>
      <c r="VCI1868" s="401"/>
      <c r="VCJ1868" s="401"/>
      <c r="VCK1868" s="401"/>
      <c r="VCL1868" s="401"/>
      <c r="VCM1868" s="401"/>
      <c r="VCN1868" s="401"/>
      <c r="VCO1868" s="401"/>
      <c r="VCP1868" s="401"/>
      <c r="VCQ1868" s="401"/>
      <c r="VCR1868" s="401"/>
      <c r="VCS1868" s="401"/>
      <c r="VCT1868" s="401"/>
      <c r="VCU1868" s="401"/>
      <c r="VCV1868" s="401"/>
      <c r="VCW1868" s="401"/>
      <c r="VCX1868" s="401"/>
      <c r="VCY1868" s="401"/>
      <c r="VCZ1868" s="401"/>
      <c r="VDA1868" s="401"/>
      <c r="VDB1868" s="401"/>
      <c r="VDC1868" s="401"/>
      <c r="VDD1868" s="401"/>
      <c r="VDE1868" s="401"/>
      <c r="VDF1868" s="401"/>
      <c r="VDG1868" s="401"/>
      <c r="VDH1868" s="401"/>
      <c r="VDI1868" s="401"/>
      <c r="VDJ1868" s="401"/>
      <c r="VDK1868" s="401"/>
      <c r="VDL1868" s="401"/>
      <c r="VDM1868" s="401"/>
      <c r="VDN1868" s="401"/>
      <c r="VDO1868" s="401"/>
      <c r="VDP1868" s="401"/>
      <c r="VDQ1868" s="401"/>
      <c r="VDR1868" s="401"/>
      <c r="VDS1868" s="401"/>
      <c r="VDT1868" s="401"/>
      <c r="VDU1868" s="401"/>
      <c r="VDV1868" s="401"/>
      <c r="VDW1868" s="401"/>
      <c r="VDX1868" s="401"/>
      <c r="VDY1868" s="401"/>
      <c r="VDZ1868" s="401"/>
      <c r="VEA1868" s="401"/>
      <c r="VEB1868" s="401"/>
      <c r="VEC1868" s="401"/>
      <c r="VED1868" s="401"/>
      <c r="VEE1868" s="401"/>
      <c r="VEF1868" s="401"/>
      <c r="VEG1868" s="401"/>
      <c r="VEH1868" s="401"/>
      <c r="VEI1868" s="401"/>
      <c r="VEJ1868" s="401"/>
      <c r="VEK1868" s="401"/>
      <c r="VEL1868" s="401"/>
      <c r="VEM1868" s="401"/>
      <c r="VEN1868" s="401"/>
      <c r="VEO1868" s="401"/>
      <c r="VEP1868" s="401"/>
      <c r="VEQ1868" s="401"/>
      <c r="VER1868" s="401"/>
      <c r="VES1868" s="401"/>
      <c r="VET1868" s="401"/>
      <c r="VEU1868" s="401"/>
      <c r="VEV1868" s="401"/>
      <c r="VEW1868" s="401"/>
      <c r="VEX1868" s="401"/>
      <c r="VEY1868" s="401"/>
      <c r="VEZ1868" s="401"/>
      <c r="VFA1868" s="401"/>
      <c r="VFB1868" s="401"/>
      <c r="VFC1868" s="401"/>
      <c r="VFD1868" s="401"/>
      <c r="VFE1868" s="401"/>
      <c r="VFF1868" s="401"/>
      <c r="VFG1868" s="401"/>
      <c r="VFH1868" s="401"/>
      <c r="VFI1868" s="401"/>
      <c r="VFJ1868" s="401"/>
      <c r="VFK1868" s="401"/>
      <c r="VFL1868" s="401"/>
      <c r="VFM1868" s="401"/>
      <c r="VFN1868" s="401"/>
      <c r="VFO1868" s="401"/>
      <c r="VFP1868" s="401"/>
      <c r="VFQ1868" s="401"/>
      <c r="VFR1868" s="401"/>
      <c r="VFS1868" s="401"/>
      <c r="VFT1868" s="401"/>
      <c r="VFU1868" s="401"/>
      <c r="VFV1868" s="401"/>
      <c r="VFW1868" s="401"/>
      <c r="VFX1868" s="401"/>
      <c r="VFY1868" s="401"/>
      <c r="VFZ1868" s="401"/>
      <c r="VGA1868" s="401"/>
      <c r="VGB1868" s="401"/>
      <c r="VGC1868" s="401"/>
      <c r="VGD1868" s="401"/>
      <c r="VGE1868" s="401"/>
      <c r="VGF1868" s="401"/>
      <c r="VGG1868" s="401"/>
      <c r="VGH1868" s="401"/>
      <c r="VGI1868" s="401"/>
      <c r="VGJ1868" s="401"/>
      <c r="VGK1868" s="401"/>
      <c r="VGL1868" s="401"/>
      <c r="VGM1868" s="401"/>
      <c r="VGN1868" s="401"/>
      <c r="VGO1868" s="401"/>
      <c r="VGP1868" s="401"/>
      <c r="VGQ1868" s="401"/>
      <c r="VGR1868" s="401"/>
      <c r="VGS1868" s="401"/>
      <c r="VGT1868" s="401"/>
      <c r="VGU1868" s="401"/>
      <c r="VGV1868" s="401"/>
      <c r="VGW1868" s="401"/>
      <c r="VGX1868" s="401"/>
      <c r="VGY1868" s="401"/>
      <c r="VGZ1868" s="401"/>
      <c r="VHA1868" s="401"/>
      <c r="VHB1868" s="401"/>
      <c r="VHC1868" s="401"/>
      <c r="VHD1868" s="401"/>
      <c r="VHE1868" s="401"/>
      <c r="VHF1868" s="401"/>
      <c r="VHG1868" s="401"/>
      <c r="VHH1868" s="401"/>
      <c r="VHI1868" s="401"/>
      <c r="VHJ1868" s="401"/>
      <c r="VHK1868" s="401"/>
      <c r="VHL1868" s="401"/>
      <c r="VHM1868" s="401"/>
      <c r="VHN1868" s="401"/>
      <c r="VHO1868" s="401"/>
      <c r="VHP1868" s="401"/>
      <c r="VHQ1868" s="401"/>
      <c r="VHR1868" s="401"/>
      <c r="VHS1868" s="401"/>
      <c r="VHT1868" s="401"/>
      <c r="VHU1868" s="401"/>
      <c r="VHV1868" s="401"/>
      <c r="VHW1868" s="401"/>
      <c r="VHX1868" s="401"/>
      <c r="VHY1868" s="401"/>
      <c r="VHZ1868" s="401"/>
      <c r="VIA1868" s="401"/>
      <c r="VIB1868" s="401"/>
      <c r="VIC1868" s="401"/>
      <c r="VID1868" s="401"/>
      <c r="VIE1868" s="401"/>
      <c r="VIF1868" s="401"/>
      <c r="VIG1868" s="401"/>
      <c r="VIH1868" s="401"/>
      <c r="VII1868" s="401"/>
      <c r="VIJ1868" s="401"/>
      <c r="VIK1868" s="401"/>
      <c r="VIL1868" s="401"/>
      <c r="VIM1868" s="401"/>
      <c r="VIN1868" s="401"/>
      <c r="VIO1868" s="401"/>
      <c r="VIP1868" s="401"/>
      <c r="VIQ1868" s="401"/>
      <c r="VIR1868" s="401"/>
      <c r="VIS1868" s="401"/>
      <c r="VIT1868" s="401"/>
      <c r="VIU1868" s="401"/>
      <c r="VIV1868" s="401"/>
      <c r="VIW1868" s="401"/>
      <c r="VIX1868" s="401"/>
      <c r="VIY1868" s="401"/>
      <c r="VIZ1868" s="401"/>
      <c r="VJA1868" s="401"/>
      <c r="VJB1868" s="401"/>
      <c r="VJC1868" s="401"/>
      <c r="VJD1868" s="401"/>
      <c r="VJE1868" s="401"/>
      <c r="VJF1868" s="401"/>
      <c r="VJG1868" s="401"/>
      <c r="VJH1868" s="401"/>
      <c r="VJI1868" s="401"/>
      <c r="VJJ1868" s="401"/>
      <c r="VJK1868" s="401"/>
      <c r="VJL1868" s="401"/>
      <c r="VJM1868" s="401"/>
      <c r="VJN1868" s="401"/>
      <c r="VJO1868" s="401"/>
      <c r="VJP1868" s="401"/>
      <c r="VJQ1868" s="401"/>
      <c r="VJR1868" s="401"/>
      <c r="VJS1868" s="401"/>
      <c r="VJT1868" s="401"/>
      <c r="VJU1868" s="401"/>
      <c r="VJV1868" s="401"/>
      <c r="VJW1868" s="401"/>
      <c r="VJX1868" s="401"/>
      <c r="VJY1868" s="401"/>
      <c r="VJZ1868" s="401"/>
      <c r="VKA1868" s="401"/>
      <c r="VKB1868" s="401"/>
      <c r="VKC1868" s="401"/>
      <c r="VKD1868" s="401"/>
      <c r="VKE1868" s="401"/>
      <c r="VKF1868" s="401"/>
      <c r="VKG1868" s="401"/>
      <c r="VKH1868" s="401"/>
      <c r="VKI1868" s="401"/>
      <c r="VKJ1868" s="401"/>
      <c r="VKK1868" s="401"/>
      <c r="VKL1868" s="401"/>
      <c r="VKM1868" s="401"/>
      <c r="VKN1868" s="401"/>
      <c r="VKO1868" s="401"/>
      <c r="VKP1868" s="401"/>
      <c r="VKQ1868" s="401"/>
      <c r="VKR1868" s="401"/>
      <c r="VKS1868" s="401"/>
      <c r="VKT1868" s="401"/>
      <c r="VKU1868" s="401"/>
      <c r="VKV1868" s="401"/>
      <c r="VKW1868" s="401"/>
      <c r="VKX1868" s="401"/>
      <c r="VKY1868" s="401"/>
      <c r="VKZ1868" s="401"/>
      <c r="VLA1868" s="401"/>
      <c r="VLB1868" s="401"/>
      <c r="VLC1868" s="401"/>
      <c r="VLD1868" s="401"/>
      <c r="VLE1868" s="401"/>
      <c r="VLF1868" s="401"/>
      <c r="VLG1868" s="401"/>
      <c r="VLH1868" s="401"/>
      <c r="VLI1868" s="401"/>
      <c r="VLJ1868" s="401"/>
      <c r="VLK1868" s="401"/>
      <c r="VLL1868" s="401"/>
      <c r="VLM1868" s="401"/>
      <c r="VLN1868" s="401"/>
      <c r="VLO1868" s="401"/>
      <c r="VLP1868" s="401"/>
      <c r="VLQ1868" s="401"/>
      <c r="VLR1868" s="401"/>
      <c r="VLS1868" s="401"/>
      <c r="VLT1868" s="401"/>
      <c r="VLU1868" s="401"/>
      <c r="VLV1868" s="401"/>
      <c r="VLW1868" s="401"/>
      <c r="VLX1868" s="401"/>
      <c r="VLY1868" s="401"/>
      <c r="VLZ1868" s="401"/>
      <c r="VMA1868" s="401"/>
      <c r="VMB1868" s="401"/>
      <c r="VMC1868" s="401"/>
      <c r="VMD1868" s="401"/>
      <c r="VME1868" s="401"/>
      <c r="VMF1868" s="401"/>
      <c r="VMG1868" s="401"/>
      <c r="VMH1868" s="401"/>
      <c r="VMI1868" s="401"/>
      <c r="VMJ1868" s="401"/>
      <c r="VMK1868" s="401"/>
      <c r="VML1868" s="401"/>
      <c r="VMM1868" s="401"/>
      <c r="VMN1868" s="401"/>
      <c r="VMO1868" s="401"/>
      <c r="VMP1868" s="401"/>
      <c r="VMQ1868" s="401"/>
      <c r="VMR1868" s="401"/>
      <c r="VMS1868" s="401"/>
      <c r="VMT1868" s="401"/>
      <c r="VMU1868" s="401"/>
      <c r="VMV1868" s="401"/>
      <c r="VMW1868" s="401"/>
      <c r="VMX1868" s="401"/>
      <c r="VMY1868" s="401"/>
      <c r="VMZ1868" s="401"/>
      <c r="VNA1868" s="401"/>
      <c r="VNB1868" s="401"/>
      <c r="VNC1868" s="401"/>
      <c r="VND1868" s="401"/>
      <c r="VNE1868" s="401"/>
      <c r="VNF1868" s="401"/>
      <c r="VNG1868" s="401"/>
      <c r="VNH1868" s="401"/>
      <c r="VNI1868" s="401"/>
      <c r="VNJ1868" s="401"/>
      <c r="VNK1868" s="401"/>
      <c r="VNL1868" s="401"/>
      <c r="VNM1868" s="401"/>
      <c r="VNN1868" s="401"/>
      <c r="VNO1868" s="401"/>
      <c r="VNP1868" s="401"/>
      <c r="VNQ1868" s="401"/>
      <c r="VNR1868" s="401"/>
      <c r="VNS1868" s="401"/>
      <c r="VNT1868" s="401"/>
      <c r="VNU1868" s="401"/>
      <c r="VNV1868" s="401"/>
      <c r="VNW1868" s="401"/>
      <c r="VNX1868" s="401"/>
      <c r="VNY1868" s="401"/>
      <c r="VNZ1868" s="401"/>
      <c r="VOA1868" s="401"/>
      <c r="VOB1868" s="401"/>
      <c r="VOC1868" s="401"/>
      <c r="VOD1868" s="401"/>
      <c r="VOE1868" s="401"/>
      <c r="VOF1868" s="401"/>
      <c r="VOG1868" s="401"/>
      <c r="VOH1868" s="401"/>
      <c r="VOI1868" s="401"/>
      <c r="VOJ1868" s="401"/>
      <c r="VOK1868" s="401"/>
      <c r="VOL1868" s="401"/>
      <c r="VOM1868" s="401"/>
      <c r="VON1868" s="401"/>
      <c r="VOO1868" s="401"/>
      <c r="VOP1868" s="401"/>
      <c r="VOQ1868" s="401"/>
      <c r="VOR1868" s="401"/>
      <c r="VOS1868" s="401"/>
      <c r="VOT1868" s="401"/>
      <c r="VOU1868" s="401"/>
      <c r="VOV1868" s="401"/>
      <c r="VOW1868" s="401"/>
      <c r="VOX1868" s="401"/>
      <c r="VOY1868" s="401"/>
      <c r="VOZ1868" s="401"/>
      <c r="VPA1868" s="401"/>
      <c r="VPB1868" s="401"/>
      <c r="VPC1868" s="401"/>
      <c r="VPD1868" s="401"/>
      <c r="VPE1868" s="401"/>
      <c r="VPF1868" s="401"/>
      <c r="VPG1868" s="401"/>
      <c r="VPH1868" s="401"/>
      <c r="VPI1868" s="401"/>
      <c r="VPJ1868" s="401"/>
      <c r="VPK1868" s="401"/>
      <c r="VPL1868" s="401"/>
      <c r="VPM1868" s="401"/>
      <c r="VPN1868" s="401"/>
      <c r="VPO1868" s="401"/>
      <c r="VPP1868" s="401"/>
      <c r="VPQ1868" s="401"/>
      <c r="VPR1868" s="401"/>
      <c r="VPS1868" s="401"/>
      <c r="VPT1868" s="401"/>
      <c r="VPU1868" s="401"/>
      <c r="VPV1868" s="401"/>
      <c r="VPW1868" s="401"/>
      <c r="VPX1868" s="401"/>
      <c r="VPY1868" s="401"/>
      <c r="VPZ1868" s="401"/>
      <c r="VQA1868" s="401"/>
      <c r="VQB1868" s="401"/>
      <c r="VQC1868" s="401"/>
      <c r="VQD1868" s="401"/>
      <c r="VQE1868" s="401"/>
      <c r="VQF1868" s="401"/>
      <c r="VQG1868" s="401"/>
      <c r="VQH1868" s="401"/>
      <c r="VQI1868" s="401"/>
      <c r="VQJ1868" s="401"/>
      <c r="VQK1868" s="401"/>
      <c r="VQL1868" s="401"/>
      <c r="VQM1868" s="401"/>
      <c r="VQN1868" s="401"/>
      <c r="VQO1868" s="401"/>
      <c r="VQP1868" s="401"/>
      <c r="VQQ1868" s="401"/>
      <c r="VQR1868" s="401"/>
      <c r="VQS1868" s="401"/>
      <c r="VQT1868" s="401"/>
      <c r="VQU1868" s="401"/>
      <c r="VQV1868" s="401"/>
      <c r="VQW1868" s="401"/>
      <c r="VQX1868" s="401"/>
      <c r="VQY1868" s="401"/>
      <c r="VQZ1868" s="401"/>
      <c r="VRA1868" s="401"/>
      <c r="VRB1868" s="401"/>
      <c r="VRC1868" s="401"/>
      <c r="VRD1868" s="401"/>
      <c r="VRE1868" s="401"/>
      <c r="VRF1868" s="401"/>
      <c r="VRG1868" s="401"/>
      <c r="VRH1868" s="401"/>
      <c r="VRI1868" s="401"/>
      <c r="VRJ1868" s="401"/>
      <c r="VRK1868" s="401"/>
      <c r="VRL1868" s="401"/>
      <c r="VRM1868" s="401"/>
      <c r="VRN1868" s="401"/>
      <c r="VRO1868" s="401"/>
      <c r="VRP1868" s="401"/>
      <c r="VRQ1868" s="401"/>
      <c r="VRR1868" s="401"/>
      <c r="VRS1868" s="401"/>
      <c r="VRT1868" s="401"/>
      <c r="VRU1868" s="401"/>
      <c r="VRV1868" s="401"/>
      <c r="VRW1868" s="401"/>
      <c r="VRX1868" s="401"/>
      <c r="VRY1868" s="401"/>
      <c r="VRZ1868" s="401"/>
      <c r="VSA1868" s="401"/>
      <c r="VSB1868" s="401"/>
      <c r="VSC1868" s="401"/>
      <c r="VSD1868" s="401"/>
      <c r="VSE1868" s="401"/>
      <c r="VSF1868" s="401"/>
      <c r="VSG1868" s="401"/>
      <c r="VSH1868" s="401"/>
      <c r="VSI1868" s="401"/>
      <c r="VSJ1868" s="401"/>
      <c r="VSK1868" s="401"/>
      <c r="VSL1868" s="401"/>
      <c r="VSM1868" s="401"/>
      <c r="VSN1868" s="401"/>
      <c r="VSO1868" s="401"/>
      <c r="VSP1868" s="401"/>
      <c r="VSQ1868" s="401"/>
      <c r="VSR1868" s="401"/>
      <c r="VSS1868" s="401"/>
      <c r="VST1868" s="401"/>
      <c r="VSU1868" s="401"/>
      <c r="VSV1868" s="401"/>
      <c r="VSW1868" s="401"/>
      <c r="VSX1868" s="401"/>
      <c r="VSY1868" s="401"/>
      <c r="VSZ1868" s="401"/>
      <c r="VTA1868" s="401"/>
      <c r="VTB1868" s="401"/>
      <c r="VTC1868" s="401"/>
      <c r="VTD1868" s="401"/>
      <c r="VTE1868" s="401"/>
      <c r="VTF1868" s="401"/>
      <c r="VTG1868" s="401"/>
      <c r="VTH1868" s="401"/>
      <c r="VTI1868" s="401"/>
      <c r="VTJ1868" s="401"/>
      <c r="VTK1868" s="401"/>
      <c r="VTL1868" s="401"/>
      <c r="VTM1868" s="401"/>
      <c r="VTN1868" s="401"/>
      <c r="VTO1868" s="401"/>
      <c r="VTP1868" s="401"/>
      <c r="VTQ1868" s="401"/>
      <c r="VTR1868" s="401"/>
      <c r="VTS1868" s="401"/>
      <c r="VTT1868" s="401"/>
      <c r="VTU1868" s="401"/>
      <c r="VTV1868" s="401"/>
      <c r="VTW1868" s="401"/>
      <c r="VTX1868" s="401"/>
      <c r="VTY1868" s="401"/>
      <c r="VTZ1868" s="401"/>
      <c r="VUA1868" s="401"/>
      <c r="VUB1868" s="401"/>
      <c r="VUC1868" s="401"/>
      <c r="VUD1868" s="401"/>
      <c r="VUE1868" s="401"/>
      <c r="VUF1868" s="401"/>
      <c r="VUG1868" s="401"/>
      <c r="VUH1868" s="401"/>
      <c r="VUI1868" s="401"/>
      <c r="VUJ1868" s="401"/>
      <c r="VUK1868" s="401"/>
      <c r="VUL1868" s="401"/>
      <c r="VUM1868" s="401"/>
      <c r="VUN1868" s="401"/>
      <c r="VUO1868" s="401"/>
      <c r="VUP1868" s="401"/>
      <c r="VUQ1868" s="401"/>
      <c r="VUR1868" s="401"/>
      <c r="VUS1868" s="401"/>
      <c r="VUT1868" s="401"/>
      <c r="VUU1868" s="401"/>
      <c r="VUV1868" s="401"/>
      <c r="VUW1868" s="401"/>
      <c r="VUX1868" s="401"/>
      <c r="VUY1868" s="401"/>
      <c r="VUZ1868" s="401"/>
      <c r="VVA1868" s="401"/>
      <c r="VVB1868" s="401"/>
      <c r="VVC1868" s="401"/>
      <c r="VVD1868" s="401"/>
      <c r="VVE1868" s="401"/>
      <c r="VVF1868" s="401"/>
      <c r="VVG1868" s="401"/>
      <c r="VVH1868" s="401"/>
      <c r="VVI1868" s="401"/>
      <c r="VVJ1868" s="401"/>
      <c r="VVK1868" s="401"/>
      <c r="VVL1868" s="401"/>
      <c r="VVM1868" s="401"/>
      <c r="VVN1868" s="401"/>
      <c r="VVO1868" s="401"/>
      <c r="VVP1868" s="401"/>
      <c r="VVQ1868" s="401"/>
      <c r="VVR1868" s="401"/>
      <c r="VVS1868" s="401"/>
      <c r="VVT1868" s="401"/>
      <c r="VVU1868" s="401"/>
      <c r="VVV1868" s="401"/>
      <c r="VVW1868" s="401"/>
      <c r="VVX1868" s="401"/>
      <c r="VVY1868" s="401"/>
      <c r="VVZ1868" s="401"/>
      <c r="VWA1868" s="401"/>
      <c r="VWB1868" s="401"/>
      <c r="VWC1868" s="401"/>
      <c r="VWD1868" s="401"/>
      <c r="VWE1868" s="401"/>
      <c r="VWF1868" s="401"/>
      <c r="VWG1868" s="401"/>
      <c r="VWH1868" s="401"/>
      <c r="VWI1868" s="401"/>
      <c r="VWJ1868" s="401"/>
      <c r="VWK1868" s="401"/>
      <c r="VWL1868" s="401"/>
      <c r="VWM1868" s="401"/>
      <c r="VWN1868" s="401"/>
      <c r="VWO1868" s="401"/>
      <c r="VWP1868" s="401"/>
      <c r="VWQ1868" s="401"/>
      <c r="VWR1868" s="401"/>
      <c r="VWS1868" s="401"/>
      <c r="VWT1868" s="401"/>
      <c r="VWU1868" s="401"/>
      <c r="VWV1868" s="401"/>
      <c r="VWW1868" s="401"/>
      <c r="VWX1868" s="401"/>
      <c r="VWY1868" s="401"/>
      <c r="VWZ1868" s="401"/>
      <c r="VXA1868" s="401"/>
      <c r="VXB1868" s="401"/>
      <c r="VXC1868" s="401"/>
      <c r="VXD1868" s="401"/>
      <c r="VXE1868" s="401"/>
      <c r="VXF1868" s="401"/>
      <c r="VXG1868" s="401"/>
      <c r="VXH1868" s="401"/>
      <c r="VXI1868" s="401"/>
      <c r="VXJ1868" s="401"/>
      <c r="VXK1868" s="401"/>
      <c r="VXL1868" s="401"/>
      <c r="VXM1868" s="401"/>
      <c r="VXN1868" s="401"/>
      <c r="VXO1868" s="401"/>
      <c r="VXP1868" s="401"/>
      <c r="VXQ1868" s="401"/>
      <c r="VXR1868" s="401"/>
      <c r="VXS1868" s="401"/>
      <c r="VXT1868" s="401"/>
      <c r="VXU1868" s="401"/>
      <c r="VXV1868" s="401"/>
      <c r="VXW1868" s="401"/>
      <c r="VXX1868" s="401"/>
      <c r="VXY1868" s="401"/>
      <c r="VXZ1868" s="401"/>
      <c r="VYA1868" s="401"/>
      <c r="VYB1868" s="401"/>
      <c r="VYC1868" s="401"/>
      <c r="VYD1868" s="401"/>
      <c r="VYE1868" s="401"/>
      <c r="VYF1868" s="401"/>
      <c r="VYG1868" s="401"/>
      <c r="VYH1868" s="401"/>
      <c r="VYI1868" s="401"/>
      <c r="VYJ1868" s="401"/>
      <c r="VYK1868" s="401"/>
      <c r="VYL1868" s="401"/>
      <c r="VYM1868" s="401"/>
      <c r="VYN1868" s="401"/>
      <c r="VYO1868" s="401"/>
      <c r="VYP1868" s="401"/>
      <c r="VYQ1868" s="401"/>
      <c r="VYR1868" s="401"/>
      <c r="VYS1868" s="401"/>
      <c r="VYT1868" s="401"/>
      <c r="VYU1868" s="401"/>
      <c r="VYV1868" s="401"/>
      <c r="VYW1868" s="401"/>
      <c r="VYX1868" s="401"/>
      <c r="VYY1868" s="401"/>
      <c r="VYZ1868" s="401"/>
      <c r="VZA1868" s="401"/>
      <c r="VZB1868" s="401"/>
      <c r="VZC1868" s="401"/>
      <c r="VZD1868" s="401"/>
      <c r="VZE1868" s="401"/>
      <c r="VZF1868" s="401"/>
      <c r="VZG1868" s="401"/>
      <c r="VZH1868" s="401"/>
      <c r="VZI1868" s="401"/>
      <c r="VZJ1868" s="401"/>
      <c r="VZK1868" s="401"/>
      <c r="VZL1868" s="401"/>
      <c r="VZM1868" s="401"/>
      <c r="VZN1868" s="401"/>
      <c r="VZO1868" s="401"/>
      <c r="VZP1868" s="401"/>
      <c r="VZQ1868" s="401"/>
      <c r="VZR1868" s="401"/>
      <c r="VZS1868" s="401"/>
      <c r="VZT1868" s="401"/>
      <c r="VZU1868" s="401"/>
      <c r="VZV1868" s="401"/>
      <c r="VZW1868" s="401"/>
      <c r="VZX1868" s="401"/>
      <c r="VZY1868" s="401"/>
      <c r="VZZ1868" s="401"/>
      <c r="WAA1868" s="401"/>
      <c r="WAB1868" s="401"/>
      <c r="WAC1868" s="401"/>
      <c r="WAD1868" s="401"/>
      <c r="WAE1868" s="401"/>
      <c r="WAF1868" s="401"/>
      <c r="WAG1868" s="401"/>
      <c r="WAH1868" s="401"/>
      <c r="WAI1868" s="401"/>
      <c r="WAJ1868" s="401"/>
      <c r="WAK1868" s="401"/>
      <c r="WAL1868" s="401"/>
      <c r="WAM1868" s="401"/>
      <c r="WAN1868" s="401"/>
      <c r="WAO1868" s="401"/>
      <c r="WAP1868" s="401"/>
      <c r="WAQ1868" s="401"/>
      <c r="WAR1868" s="401"/>
      <c r="WAS1868" s="401"/>
      <c r="WAT1868" s="401"/>
      <c r="WAU1868" s="401"/>
      <c r="WAV1868" s="401"/>
      <c r="WAW1868" s="401"/>
      <c r="WAX1868" s="401"/>
      <c r="WAY1868" s="401"/>
      <c r="WAZ1868" s="401"/>
      <c r="WBA1868" s="401"/>
      <c r="WBB1868" s="401"/>
      <c r="WBC1868" s="401"/>
      <c r="WBD1868" s="401"/>
      <c r="WBE1868" s="401"/>
      <c r="WBF1868" s="401"/>
      <c r="WBG1868" s="401"/>
      <c r="WBH1868" s="401"/>
      <c r="WBI1868" s="401"/>
      <c r="WBJ1868" s="401"/>
      <c r="WBK1868" s="401"/>
      <c r="WBL1868" s="401"/>
      <c r="WBM1868" s="401"/>
      <c r="WBN1868" s="401"/>
      <c r="WBO1868" s="401"/>
      <c r="WBP1868" s="401"/>
      <c r="WBQ1868" s="401"/>
      <c r="WBR1868" s="401"/>
      <c r="WBS1868" s="401"/>
      <c r="WBT1868" s="401"/>
      <c r="WBU1868" s="401"/>
      <c r="WBV1868" s="401"/>
      <c r="WBW1868" s="401"/>
      <c r="WBX1868" s="401"/>
      <c r="WBY1868" s="401"/>
      <c r="WBZ1868" s="401"/>
      <c r="WCA1868" s="401"/>
      <c r="WCB1868" s="401"/>
      <c r="WCC1868" s="401"/>
      <c r="WCD1868" s="401"/>
      <c r="WCE1868" s="401"/>
      <c r="WCF1868" s="401"/>
      <c r="WCG1868" s="401"/>
      <c r="WCH1868" s="401"/>
      <c r="WCI1868" s="401"/>
      <c r="WCJ1868" s="401"/>
      <c r="WCK1868" s="401"/>
      <c r="WCL1868" s="401"/>
      <c r="WCM1868" s="401"/>
      <c r="WCN1868" s="401"/>
      <c r="WCO1868" s="401"/>
      <c r="WCP1868" s="401"/>
      <c r="WCQ1868" s="401"/>
      <c r="WCR1868" s="401"/>
      <c r="WCS1868" s="401"/>
      <c r="WCT1868" s="401"/>
      <c r="WCU1868" s="401"/>
      <c r="WCV1868" s="401"/>
      <c r="WCW1868" s="401"/>
      <c r="WCX1868" s="401"/>
      <c r="WCY1868" s="401"/>
      <c r="WCZ1868" s="401"/>
      <c r="WDA1868" s="401"/>
      <c r="WDB1868" s="401"/>
      <c r="WDC1868" s="401"/>
      <c r="WDD1868" s="401"/>
      <c r="WDE1868" s="401"/>
      <c r="WDF1868" s="401"/>
      <c r="WDG1868" s="401"/>
      <c r="WDH1868" s="401"/>
      <c r="WDI1868" s="401"/>
      <c r="WDJ1868" s="401"/>
      <c r="WDK1868" s="401"/>
      <c r="WDL1868" s="401"/>
      <c r="WDM1868" s="401"/>
      <c r="WDN1868" s="401"/>
      <c r="WDO1868" s="401"/>
      <c r="WDP1868" s="401"/>
      <c r="WDQ1868" s="401"/>
      <c r="WDR1868" s="401"/>
      <c r="WDS1868" s="401"/>
      <c r="WDT1868" s="401"/>
      <c r="WDU1868" s="401"/>
      <c r="WDV1868" s="401"/>
      <c r="WDW1868" s="401"/>
      <c r="WDX1868" s="401"/>
      <c r="WDY1868" s="401"/>
      <c r="WDZ1868" s="401"/>
      <c r="WEA1868" s="401"/>
      <c r="WEB1868" s="401"/>
      <c r="WEC1868" s="401"/>
      <c r="WED1868" s="401"/>
      <c r="WEE1868" s="401"/>
      <c r="WEF1868" s="401"/>
      <c r="WEG1868" s="401"/>
      <c r="WEH1868" s="401"/>
      <c r="WEI1868" s="401"/>
      <c r="WEJ1868" s="401"/>
      <c r="WEK1868" s="401"/>
      <c r="WEL1868" s="401"/>
      <c r="WEM1868" s="401"/>
      <c r="WEN1868" s="401"/>
      <c r="WEO1868" s="401"/>
      <c r="WEP1868" s="401"/>
      <c r="WEQ1868" s="401"/>
      <c r="WER1868" s="401"/>
      <c r="WES1868" s="401"/>
      <c r="WET1868" s="401"/>
      <c r="WEU1868" s="401"/>
      <c r="WEV1868" s="401"/>
      <c r="WEW1868" s="401"/>
      <c r="WEX1868" s="401"/>
      <c r="WEY1868" s="401"/>
      <c r="WEZ1868" s="401"/>
      <c r="WFA1868" s="401"/>
      <c r="WFB1868" s="401"/>
      <c r="WFC1868" s="401"/>
      <c r="WFD1868" s="401"/>
      <c r="WFE1868" s="401"/>
      <c r="WFF1868" s="401"/>
      <c r="WFG1868" s="401"/>
      <c r="WFH1868" s="401"/>
      <c r="WFI1868" s="401"/>
      <c r="WFJ1868" s="401"/>
      <c r="WFK1868" s="401"/>
      <c r="WFL1868" s="401"/>
      <c r="WFM1868" s="401"/>
      <c r="WFN1868" s="401"/>
      <c r="WFO1868" s="401"/>
      <c r="WFP1868" s="401"/>
      <c r="WFQ1868" s="401"/>
      <c r="WFR1868" s="401"/>
      <c r="WFS1868" s="401"/>
      <c r="WFT1868" s="401"/>
      <c r="WFU1868" s="401"/>
      <c r="WFV1868" s="401"/>
      <c r="WFW1868" s="401"/>
      <c r="WFX1868" s="401"/>
      <c r="WFY1868" s="401"/>
      <c r="WFZ1868" s="401"/>
      <c r="WGA1868" s="401"/>
      <c r="WGB1868" s="401"/>
      <c r="WGC1868" s="401"/>
      <c r="WGD1868" s="401"/>
      <c r="WGE1868" s="401"/>
      <c r="WGF1868" s="401"/>
      <c r="WGG1868" s="401"/>
      <c r="WGH1868" s="401"/>
      <c r="WGI1868" s="401"/>
      <c r="WGJ1868" s="401"/>
      <c r="WGK1868" s="401"/>
      <c r="WGL1868" s="401"/>
      <c r="WGM1868" s="401"/>
      <c r="WGN1868" s="401"/>
      <c r="WGO1868" s="401"/>
      <c r="WGP1868" s="401"/>
      <c r="WGQ1868" s="401"/>
      <c r="WGR1868" s="401"/>
      <c r="WGS1868" s="401"/>
      <c r="WGT1868" s="401"/>
      <c r="WGU1868" s="401"/>
      <c r="WGV1868" s="401"/>
      <c r="WGW1868" s="401"/>
      <c r="WGX1868" s="401"/>
      <c r="WGY1868" s="401"/>
      <c r="WGZ1868" s="401"/>
      <c r="WHA1868" s="401"/>
      <c r="WHB1868" s="401"/>
      <c r="WHC1868" s="401"/>
      <c r="WHD1868" s="401"/>
      <c r="WHE1868" s="401"/>
      <c r="WHF1868" s="401"/>
      <c r="WHG1868" s="401"/>
      <c r="WHH1868" s="401"/>
      <c r="WHI1868" s="401"/>
      <c r="WHJ1868" s="401"/>
      <c r="WHK1868" s="401"/>
      <c r="WHL1868" s="401"/>
      <c r="WHM1868" s="401"/>
      <c r="WHN1868" s="401"/>
      <c r="WHO1868" s="401"/>
      <c r="WHP1868" s="401"/>
      <c r="WHQ1868" s="401"/>
      <c r="WHR1868" s="401"/>
      <c r="WHS1868" s="401"/>
      <c r="WHT1868" s="401"/>
      <c r="WHU1868" s="401"/>
      <c r="WHV1868" s="401"/>
      <c r="WHW1868" s="401"/>
      <c r="WHX1868" s="401"/>
      <c r="WHY1868" s="401"/>
      <c r="WHZ1868" s="401"/>
      <c r="WIA1868" s="401"/>
      <c r="WIB1868" s="401"/>
      <c r="WIC1868" s="401"/>
      <c r="WID1868" s="401"/>
      <c r="WIE1868" s="401"/>
      <c r="WIF1868" s="401"/>
      <c r="WIG1868" s="401"/>
      <c r="WIH1868" s="401"/>
      <c r="WII1868" s="401"/>
      <c r="WIJ1868" s="401"/>
      <c r="WIK1868" s="401"/>
      <c r="WIL1868" s="401"/>
      <c r="WIM1868" s="401"/>
      <c r="WIN1868" s="401"/>
      <c r="WIO1868" s="401"/>
      <c r="WIP1868" s="401"/>
      <c r="WIQ1868" s="401"/>
      <c r="WIR1868" s="401"/>
      <c r="WIS1868" s="401"/>
      <c r="WIT1868" s="401"/>
      <c r="WIU1868" s="401"/>
      <c r="WIV1868" s="401"/>
      <c r="WIW1868" s="401"/>
      <c r="WIX1868" s="401"/>
      <c r="WIY1868" s="401"/>
      <c r="WIZ1868" s="401"/>
      <c r="WJA1868" s="401"/>
      <c r="WJB1868" s="401"/>
      <c r="WJC1868" s="401"/>
      <c r="WJD1868" s="401"/>
      <c r="WJE1868" s="401"/>
      <c r="WJF1868" s="401"/>
      <c r="WJG1868" s="401"/>
      <c r="WJH1868" s="401"/>
      <c r="WJI1868" s="401"/>
      <c r="WJJ1868" s="401"/>
      <c r="WJK1868" s="401"/>
      <c r="WJL1868" s="401"/>
      <c r="WJM1868" s="401"/>
      <c r="WJN1868" s="401"/>
      <c r="WJO1868" s="401"/>
      <c r="WJP1868" s="401"/>
      <c r="WJQ1868" s="401"/>
      <c r="WJR1868" s="401"/>
      <c r="WJS1868" s="401"/>
      <c r="WJT1868" s="401"/>
      <c r="WJU1868" s="401"/>
      <c r="WJV1868" s="401"/>
      <c r="WJW1868" s="401"/>
      <c r="WJX1868" s="401"/>
      <c r="WJY1868" s="401"/>
      <c r="WJZ1868" s="401"/>
      <c r="WKA1868" s="401"/>
      <c r="WKB1868" s="401"/>
      <c r="WKC1868" s="401"/>
      <c r="WKD1868" s="401"/>
      <c r="WKE1868" s="401"/>
      <c r="WKF1868" s="401"/>
      <c r="WKG1868" s="401"/>
      <c r="WKH1868" s="401"/>
      <c r="WKI1868" s="401"/>
      <c r="WKJ1868" s="401"/>
      <c r="WKK1868" s="401"/>
      <c r="WKL1868" s="401"/>
      <c r="WKM1868" s="401"/>
      <c r="WKN1868" s="401"/>
      <c r="WKO1868" s="401"/>
      <c r="WKP1868" s="401"/>
      <c r="WKQ1868" s="401"/>
      <c r="WKR1868" s="401"/>
      <c r="WKS1868" s="401"/>
      <c r="WKT1868" s="401"/>
      <c r="WKU1868" s="401"/>
      <c r="WKV1868" s="401"/>
      <c r="WKW1868" s="401"/>
      <c r="WKX1868" s="401"/>
      <c r="WKY1868" s="401"/>
      <c r="WKZ1868" s="401"/>
      <c r="WLA1868" s="401"/>
      <c r="WLB1868" s="401"/>
      <c r="WLC1868" s="401"/>
      <c r="WLD1868" s="401"/>
      <c r="WLE1868" s="401"/>
      <c r="WLF1868" s="401"/>
      <c r="WLG1868" s="401"/>
      <c r="WLH1868" s="401"/>
      <c r="WLI1868" s="401"/>
      <c r="WLJ1868" s="401"/>
      <c r="WLK1868" s="401"/>
      <c r="WLL1868" s="401"/>
      <c r="WLM1868" s="401"/>
      <c r="WLN1868" s="401"/>
      <c r="WLO1868" s="401"/>
      <c r="WLP1868" s="401"/>
      <c r="WLQ1868" s="401"/>
      <c r="WLR1868" s="401"/>
      <c r="WLS1868" s="401"/>
      <c r="WLT1868" s="401"/>
      <c r="WLU1868" s="401"/>
      <c r="WLV1868" s="401"/>
      <c r="WLW1868" s="401"/>
      <c r="WLX1868" s="401"/>
      <c r="WLY1868" s="401"/>
      <c r="WLZ1868" s="401"/>
      <c r="WMA1868" s="401"/>
      <c r="WMB1868" s="401"/>
      <c r="WMC1868" s="401"/>
      <c r="WMD1868" s="401"/>
      <c r="WME1868" s="401"/>
      <c r="WMF1868" s="401"/>
      <c r="WMG1868" s="401"/>
      <c r="WMH1868" s="401"/>
      <c r="WMI1868" s="401"/>
      <c r="WMJ1868" s="401"/>
      <c r="WMK1868" s="401"/>
      <c r="WML1868" s="401"/>
      <c r="WMM1868" s="401"/>
      <c r="WMN1868" s="401"/>
      <c r="WMO1868" s="401"/>
      <c r="WMP1868" s="401"/>
      <c r="WMQ1868" s="401"/>
      <c r="WMR1868" s="401"/>
      <c r="WMS1868" s="401"/>
      <c r="WMT1868" s="401"/>
      <c r="WMU1868" s="401"/>
      <c r="WMV1868" s="401"/>
      <c r="WMW1868" s="401"/>
      <c r="WMX1868" s="401"/>
      <c r="WMY1868" s="401"/>
      <c r="WMZ1868" s="401"/>
      <c r="WNA1868" s="401"/>
      <c r="WNB1868" s="401"/>
      <c r="WNC1868" s="401"/>
      <c r="WND1868" s="401"/>
      <c r="WNE1868" s="401"/>
      <c r="WNF1868" s="401"/>
      <c r="WNG1868" s="401"/>
      <c r="WNH1868" s="401"/>
      <c r="WNI1868" s="401"/>
      <c r="WNJ1868" s="401"/>
      <c r="WNK1868" s="401"/>
      <c r="WNL1868" s="401"/>
      <c r="WNM1868" s="401"/>
      <c r="WNN1868" s="401"/>
      <c r="WNO1868" s="401"/>
      <c r="WNP1868" s="401"/>
      <c r="WNQ1868" s="401"/>
      <c r="WNR1868" s="401"/>
      <c r="WNS1868" s="401"/>
      <c r="WNT1868" s="401"/>
      <c r="WNU1868" s="401"/>
      <c r="WNV1868" s="401"/>
      <c r="WNW1868" s="401"/>
      <c r="WNX1868" s="401"/>
      <c r="WNY1868" s="401"/>
      <c r="WNZ1868" s="401"/>
      <c r="WOA1868" s="401"/>
      <c r="WOB1868" s="401"/>
      <c r="WOC1868" s="401"/>
      <c r="WOD1868" s="401"/>
      <c r="WOE1868" s="401"/>
      <c r="WOF1868" s="401"/>
      <c r="WOG1868" s="401"/>
      <c r="WOH1868" s="401"/>
      <c r="WOI1868" s="401"/>
      <c r="WOJ1868" s="401"/>
      <c r="WOK1868" s="401"/>
      <c r="WOL1868" s="401"/>
      <c r="WOM1868" s="401"/>
      <c r="WON1868" s="401"/>
      <c r="WOO1868" s="401"/>
      <c r="WOP1868" s="401"/>
      <c r="WOQ1868" s="401"/>
      <c r="WOR1868" s="401"/>
      <c r="WOS1868" s="401"/>
      <c r="WOT1868" s="401"/>
      <c r="WOU1868" s="401"/>
      <c r="WOV1868" s="401"/>
      <c r="WOW1868" s="401"/>
      <c r="WOX1868" s="401"/>
      <c r="WOY1868" s="401"/>
      <c r="WOZ1868" s="401"/>
      <c r="WPA1868" s="401"/>
      <c r="WPB1868" s="401"/>
      <c r="WPC1868" s="401"/>
      <c r="WPD1868" s="401"/>
      <c r="WPE1868" s="401"/>
      <c r="WPF1868" s="401"/>
      <c r="WPG1868" s="401"/>
      <c r="WPH1868" s="401"/>
      <c r="WPI1868" s="401"/>
      <c r="WPJ1868" s="401"/>
      <c r="WPK1868" s="401"/>
      <c r="WPL1868" s="401"/>
      <c r="WPM1868" s="401"/>
      <c r="WPN1868" s="401"/>
      <c r="WPO1868" s="401"/>
      <c r="WPP1868" s="401"/>
      <c r="WPQ1868" s="401"/>
      <c r="WPR1868" s="401"/>
      <c r="WPS1868" s="401"/>
      <c r="WPT1868" s="401"/>
      <c r="WPU1868" s="401"/>
      <c r="WPV1868" s="401"/>
      <c r="WPW1868" s="401"/>
      <c r="WPX1868" s="401"/>
      <c r="WPY1868" s="401"/>
      <c r="WPZ1868" s="401"/>
      <c r="WQA1868" s="401"/>
      <c r="WQB1868" s="401"/>
      <c r="WQC1868" s="401"/>
      <c r="WQD1868" s="401"/>
      <c r="WQE1868" s="401"/>
      <c r="WQF1868" s="401"/>
      <c r="WQG1868" s="401"/>
      <c r="WQH1868" s="401"/>
      <c r="WQI1868" s="401"/>
      <c r="WQJ1868" s="401"/>
      <c r="WQK1868" s="401"/>
      <c r="WQL1868" s="401"/>
      <c r="WQM1868" s="401"/>
      <c r="WQN1868" s="401"/>
      <c r="WQO1868" s="401"/>
      <c r="WQP1868" s="401"/>
      <c r="WQQ1868" s="401"/>
      <c r="WQR1868" s="401"/>
      <c r="WQS1868" s="401"/>
      <c r="WQT1868" s="401"/>
      <c r="WQU1868" s="401"/>
      <c r="WQV1868" s="401"/>
      <c r="WQW1868" s="401"/>
      <c r="WQX1868" s="401"/>
      <c r="WQY1868" s="401"/>
      <c r="WQZ1868" s="401"/>
      <c r="WRA1868" s="401"/>
      <c r="WRB1868" s="401"/>
      <c r="WRC1868" s="401"/>
      <c r="WRD1868" s="401"/>
      <c r="WRE1868" s="401"/>
      <c r="WRF1868" s="401"/>
      <c r="WRG1868" s="401"/>
      <c r="WRH1868" s="401"/>
      <c r="WRI1868" s="401"/>
      <c r="WRJ1868" s="401"/>
      <c r="WRK1868" s="401"/>
      <c r="WRL1868" s="401"/>
      <c r="WRM1868" s="401"/>
      <c r="WRN1868" s="401"/>
      <c r="WRO1868" s="401"/>
      <c r="WRP1868" s="401"/>
      <c r="WRQ1868" s="401"/>
      <c r="WRR1868" s="401"/>
      <c r="WRS1868" s="401"/>
      <c r="WRT1868" s="401"/>
      <c r="WRU1868" s="401"/>
      <c r="WRV1868" s="401"/>
      <c r="WRW1868" s="401"/>
      <c r="WRX1868" s="401"/>
      <c r="WRY1868" s="401"/>
      <c r="WRZ1868" s="401"/>
      <c r="WSA1868" s="401"/>
      <c r="WSB1868" s="401"/>
      <c r="WSC1868" s="401"/>
      <c r="WSD1868" s="401"/>
      <c r="WSE1868" s="401"/>
      <c r="WSF1868" s="401"/>
      <c r="WSG1868" s="401"/>
      <c r="WSH1868" s="401"/>
      <c r="WSI1868" s="401"/>
      <c r="WSJ1868" s="401"/>
      <c r="WSK1868" s="401"/>
      <c r="WSL1868" s="401"/>
      <c r="WSM1868" s="401"/>
      <c r="WSN1868" s="401"/>
      <c r="WSO1868" s="401"/>
      <c r="WSP1868" s="401"/>
      <c r="WSQ1868" s="401"/>
      <c r="WSR1868" s="401"/>
      <c r="WSS1868" s="401"/>
      <c r="WST1868" s="401"/>
      <c r="WSU1868" s="401"/>
      <c r="WSV1868" s="401"/>
      <c r="WSW1868" s="401"/>
      <c r="WSX1868" s="401"/>
      <c r="WSY1868" s="401"/>
      <c r="WSZ1868" s="401"/>
      <c r="WTA1868" s="401"/>
      <c r="WTB1868" s="401"/>
      <c r="WTC1868" s="401"/>
      <c r="WTD1868" s="401"/>
      <c r="WTE1868" s="401"/>
      <c r="WTF1868" s="401"/>
      <c r="WTG1868" s="401"/>
      <c r="WTH1868" s="401"/>
      <c r="WTI1868" s="401"/>
      <c r="WTJ1868" s="401"/>
      <c r="WTK1868" s="401"/>
      <c r="WTL1868" s="401"/>
      <c r="WTM1868" s="401"/>
      <c r="WTN1868" s="401"/>
      <c r="WTO1868" s="401"/>
      <c r="WTP1868" s="401"/>
      <c r="WTQ1868" s="401"/>
      <c r="WTR1868" s="401"/>
      <c r="WTS1868" s="401"/>
      <c r="WTT1868" s="401"/>
      <c r="WTU1868" s="401"/>
      <c r="WTV1868" s="401"/>
      <c r="WTW1868" s="401"/>
      <c r="WTX1868" s="401"/>
      <c r="WTY1868" s="401"/>
      <c r="WTZ1868" s="401"/>
      <c r="WUA1868" s="401"/>
      <c r="WUB1868" s="401"/>
      <c r="WUC1868" s="401"/>
      <c r="WUD1868" s="401"/>
      <c r="WUE1868" s="401"/>
      <c r="WUF1868" s="401"/>
      <c r="WUG1868" s="401"/>
      <c r="WUH1868" s="401"/>
      <c r="WUI1868" s="401"/>
      <c r="WUJ1868" s="401"/>
      <c r="WUK1868" s="401"/>
      <c r="WUL1868" s="401"/>
      <c r="WUM1868" s="401"/>
      <c r="WUN1868" s="401"/>
      <c r="WUO1868" s="401"/>
      <c r="WUP1868" s="401"/>
      <c r="WUQ1868" s="401"/>
      <c r="WUR1868" s="401"/>
      <c r="WUS1868" s="401"/>
      <c r="WUT1868" s="401"/>
      <c r="WUU1868" s="401"/>
      <c r="WUV1868" s="401"/>
      <c r="WUW1868" s="401"/>
      <c r="WUX1868" s="401"/>
      <c r="WUY1868" s="401"/>
      <c r="WUZ1868" s="401"/>
      <c r="WVA1868" s="401"/>
      <c r="WVB1868" s="401"/>
      <c r="WVC1868" s="401"/>
      <c r="WVD1868" s="401"/>
      <c r="WVE1868" s="401"/>
    </row>
    <row r="1869" spans="1:16125" s="4905" customFormat="1">
      <c r="A1869" s="397"/>
      <c r="B1869" s="397"/>
      <c r="C1869" s="400"/>
      <c r="D1869" s="400"/>
      <c r="E1869" s="397"/>
      <c r="F1869" s="399"/>
      <c r="G1869" s="399"/>
      <c r="H1869" s="399"/>
      <c r="I1869" s="399"/>
      <c r="J1869" s="399"/>
      <c r="K1869" s="397"/>
      <c r="L1869" s="401"/>
      <c r="M1869" s="401"/>
      <c r="N1869" s="401"/>
      <c r="O1869" s="401"/>
      <c r="P1869" s="401"/>
      <c r="Q1869" s="401"/>
      <c r="R1869" s="401"/>
      <c r="S1869" s="401"/>
      <c r="T1869" s="401"/>
      <c r="U1869" s="401"/>
      <c r="V1869" s="401"/>
      <c r="W1869" s="401"/>
      <c r="X1869" s="401"/>
      <c r="Y1869" s="401"/>
      <c r="Z1869" s="401"/>
      <c r="AA1869" s="401"/>
      <c r="AB1869" s="401"/>
      <c r="AC1869" s="401"/>
      <c r="AD1869" s="401"/>
      <c r="AE1869" s="401"/>
      <c r="AF1869" s="401"/>
      <c r="AG1869" s="401"/>
      <c r="AH1869" s="401"/>
      <c r="AI1869" s="401"/>
      <c r="AJ1869" s="401"/>
      <c r="AK1869" s="401"/>
      <c r="AL1869" s="401"/>
      <c r="AM1869" s="401"/>
      <c r="AN1869" s="401"/>
      <c r="AO1869" s="401"/>
      <c r="AP1869" s="401"/>
      <c r="AQ1869" s="401"/>
      <c r="AR1869" s="401"/>
      <c r="AS1869" s="401"/>
      <c r="AT1869" s="401"/>
      <c r="AU1869" s="401"/>
      <c r="AV1869" s="401"/>
      <c r="AW1869" s="401"/>
      <c r="AX1869" s="401"/>
      <c r="AY1869" s="401"/>
      <c r="AZ1869" s="401"/>
      <c r="BA1869" s="401"/>
      <c r="BB1869" s="401"/>
      <c r="BC1869" s="401"/>
      <c r="BD1869" s="401"/>
      <c r="BE1869" s="401"/>
      <c r="BF1869" s="401"/>
      <c r="BG1869" s="401"/>
      <c r="BH1869" s="401"/>
      <c r="BI1869" s="401"/>
      <c r="BJ1869" s="401"/>
      <c r="BK1869" s="401"/>
      <c r="BL1869" s="401"/>
      <c r="BM1869" s="401"/>
      <c r="BN1869" s="401"/>
      <c r="BO1869" s="401"/>
      <c r="BP1869" s="401"/>
      <c r="BQ1869" s="401"/>
      <c r="BR1869" s="401"/>
      <c r="BS1869" s="401"/>
      <c r="BT1869" s="401"/>
      <c r="BU1869" s="401"/>
      <c r="BV1869" s="401"/>
      <c r="BW1869" s="401"/>
      <c r="BX1869" s="401"/>
      <c r="BY1869" s="401"/>
      <c r="BZ1869" s="401"/>
      <c r="CA1869" s="401"/>
      <c r="CB1869" s="401"/>
      <c r="CC1869" s="401"/>
      <c r="CD1869" s="401"/>
      <c r="CE1869" s="401"/>
      <c r="CF1869" s="401"/>
      <c r="CG1869" s="401"/>
      <c r="CH1869" s="401"/>
      <c r="CI1869" s="401"/>
      <c r="CJ1869" s="401"/>
      <c r="CK1869" s="401"/>
      <c r="CL1869" s="401"/>
      <c r="CM1869" s="401"/>
      <c r="CN1869" s="401"/>
      <c r="CO1869" s="401"/>
      <c r="CP1869" s="401"/>
      <c r="CQ1869" s="401"/>
      <c r="CR1869" s="401"/>
      <c r="CS1869" s="401"/>
      <c r="CT1869" s="401"/>
      <c r="CU1869" s="401"/>
      <c r="CV1869" s="401"/>
      <c r="CW1869" s="401"/>
      <c r="CX1869" s="401"/>
      <c r="CY1869" s="401"/>
      <c r="CZ1869" s="401"/>
      <c r="DA1869" s="401"/>
      <c r="DB1869" s="401"/>
      <c r="DC1869" s="401"/>
      <c r="DD1869" s="401"/>
      <c r="DE1869" s="401"/>
      <c r="DF1869" s="401"/>
      <c r="DG1869" s="401"/>
      <c r="DH1869" s="401"/>
      <c r="DI1869" s="401"/>
      <c r="DJ1869" s="401"/>
      <c r="DK1869" s="401"/>
      <c r="DL1869" s="401"/>
      <c r="DM1869" s="401"/>
      <c r="DN1869" s="401"/>
      <c r="DO1869" s="401"/>
      <c r="DP1869" s="401"/>
      <c r="DQ1869" s="401"/>
      <c r="DR1869" s="401"/>
      <c r="DS1869" s="401"/>
      <c r="DT1869" s="401"/>
      <c r="DU1869" s="401"/>
      <c r="DV1869" s="401"/>
      <c r="DW1869" s="401"/>
      <c r="DX1869" s="401"/>
      <c r="DY1869" s="401"/>
      <c r="DZ1869" s="401"/>
      <c r="EA1869" s="401"/>
      <c r="EB1869" s="401"/>
      <c r="EC1869" s="401"/>
      <c r="ED1869" s="401"/>
      <c r="EE1869" s="401"/>
      <c r="EF1869" s="401"/>
      <c r="EG1869" s="401"/>
      <c r="EH1869" s="401"/>
      <c r="EI1869" s="401"/>
      <c r="EJ1869" s="401"/>
      <c r="EK1869" s="401"/>
      <c r="EL1869" s="401"/>
      <c r="EM1869" s="401"/>
      <c r="EN1869" s="401"/>
      <c r="EO1869" s="401"/>
      <c r="EP1869" s="401"/>
      <c r="EQ1869" s="401"/>
      <c r="ER1869" s="401"/>
      <c r="ES1869" s="401"/>
      <c r="ET1869" s="401"/>
      <c r="EU1869" s="401"/>
      <c r="EV1869" s="401"/>
      <c r="EW1869" s="401"/>
      <c r="EX1869" s="401"/>
      <c r="EY1869" s="401"/>
      <c r="EZ1869" s="401"/>
      <c r="FA1869" s="401"/>
      <c r="FB1869" s="401"/>
      <c r="FC1869" s="401"/>
      <c r="FD1869" s="401"/>
      <c r="FE1869" s="401"/>
      <c r="FF1869" s="401"/>
      <c r="FG1869" s="401"/>
      <c r="FH1869" s="401"/>
      <c r="FI1869" s="401"/>
      <c r="FJ1869" s="401"/>
      <c r="FK1869" s="401"/>
      <c r="FL1869" s="401"/>
      <c r="FM1869" s="401"/>
      <c r="FN1869" s="401"/>
      <c r="FO1869" s="401"/>
      <c r="FP1869" s="401"/>
      <c r="FQ1869" s="401"/>
      <c r="FR1869" s="401"/>
      <c r="FS1869" s="401"/>
      <c r="FT1869" s="401"/>
      <c r="FU1869" s="401"/>
      <c r="FV1869" s="401"/>
      <c r="FW1869" s="401"/>
      <c r="FX1869" s="401"/>
      <c r="FY1869" s="401"/>
      <c r="FZ1869" s="401"/>
      <c r="GA1869" s="401"/>
      <c r="GB1869" s="401"/>
      <c r="GC1869" s="401"/>
      <c r="GD1869" s="401"/>
      <c r="GE1869" s="401"/>
      <c r="GF1869" s="401"/>
      <c r="GG1869" s="401"/>
      <c r="GH1869" s="401"/>
      <c r="GI1869" s="401"/>
      <c r="GJ1869" s="401"/>
      <c r="GK1869" s="401"/>
      <c r="GL1869" s="401"/>
      <c r="GM1869" s="401"/>
      <c r="GN1869" s="401"/>
      <c r="GO1869" s="401"/>
      <c r="GP1869" s="401"/>
      <c r="GQ1869" s="401"/>
      <c r="GR1869" s="401"/>
      <c r="GS1869" s="401"/>
      <c r="GT1869" s="401"/>
      <c r="GU1869" s="401"/>
      <c r="GV1869" s="401"/>
      <c r="GW1869" s="401"/>
      <c r="GX1869" s="401"/>
      <c r="GY1869" s="401"/>
      <c r="GZ1869" s="401"/>
      <c r="HA1869" s="401"/>
      <c r="HB1869" s="401"/>
      <c r="HC1869" s="401"/>
      <c r="HD1869" s="401"/>
      <c r="HE1869" s="401"/>
      <c r="HF1869" s="401"/>
      <c r="HG1869" s="401"/>
      <c r="HH1869" s="401"/>
      <c r="HI1869" s="401"/>
      <c r="HJ1869" s="401"/>
      <c r="HK1869" s="401"/>
      <c r="HL1869" s="401"/>
      <c r="HM1869" s="401"/>
      <c r="HN1869" s="401"/>
      <c r="HO1869" s="401"/>
      <c r="HP1869" s="401"/>
      <c r="HQ1869" s="401"/>
      <c r="HR1869" s="401"/>
      <c r="HS1869" s="401"/>
      <c r="HT1869" s="401"/>
      <c r="HU1869" s="401"/>
      <c r="HV1869" s="401"/>
      <c r="HW1869" s="401"/>
      <c r="HX1869" s="401"/>
      <c r="HY1869" s="401"/>
      <c r="HZ1869" s="401"/>
      <c r="IA1869" s="401"/>
      <c r="IB1869" s="401"/>
      <c r="IC1869" s="401"/>
      <c r="ID1869" s="401"/>
      <c r="IE1869" s="401"/>
      <c r="IF1869" s="401"/>
      <c r="IG1869" s="401"/>
      <c r="IH1869" s="401"/>
      <c r="II1869" s="401"/>
      <c r="IJ1869" s="401"/>
      <c r="IK1869" s="401"/>
      <c r="IL1869" s="401"/>
      <c r="IM1869" s="401"/>
      <c r="IN1869" s="401"/>
      <c r="IO1869" s="401"/>
      <c r="IP1869" s="401"/>
      <c r="IQ1869" s="401"/>
      <c r="IR1869" s="401"/>
      <c r="IS1869" s="401"/>
      <c r="IT1869" s="401"/>
      <c r="IU1869" s="401"/>
      <c r="IV1869" s="401"/>
      <c r="IW1869" s="401"/>
      <c r="IX1869" s="401"/>
      <c r="IY1869" s="401"/>
      <c r="IZ1869" s="401"/>
      <c r="JA1869" s="401"/>
      <c r="JB1869" s="401"/>
      <c r="JC1869" s="401"/>
      <c r="JD1869" s="401"/>
      <c r="JE1869" s="401"/>
      <c r="JF1869" s="401"/>
      <c r="JG1869" s="401"/>
      <c r="JH1869" s="401"/>
      <c r="JI1869" s="401"/>
      <c r="JJ1869" s="401"/>
      <c r="JK1869" s="401"/>
      <c r="JL1869" s="401"/>
      <c r="JM1869" s="401"/>
      <c r="JN1869" s="401"/>
      <c r="JO1869" s="401"/>
      <c r="JP1869" s="401"/>
      <c r="JQ1869" s="401"/>
      <c r="JR1869" s="401"/>
      <c r="JS1869" s="401"/>
      <c r="JT1869" s="401"/>
      <c r="JU1869" s="401"/>
      <c r="JV1869" s="401"/>
      <c r="JW1869" s="401"/>
      <c r="JX1869" s="401"/>
      <c r="JY1869" s="401"/>
      <c r="JZ1869" s="401"/>
      <c r="KA1869" s="401"/>
      <c r="KB1869" s="401"/>
      <c r="KC1869" s="401"/>
      <c r="KD1869" s="401"/>
      <c r="KE1869" s="401"/>
      <c r="KF1869" s="401"/>
      <c r="KG1869" s="401"/>
      <c r="KH1869" s="401"/>
      <c r="KI1869" s="401"/>
      <c r="KJ1869" s="401"/>
      <c r="KK1869" s="401"/>
      <c r="KL1869" s="401"/>
      <c r="KM1869" s="401"/>
      <c r="KN1869" s="401"/>
      <c r="KO1869" s="401"/>
      <c r="KP1869" s="401"/>
      <c r="KQ1869" s="401"/>
      <c r="KR1869" s="401"/>
      <c r="KS1869" s="401"/>
      <c r="KT1869" s="401"/>
      <c r="KU1869" s="401"/>
      <c r="KV1869" s="401"/>
      <c r="KW1869" s="401"/>
      <c r="KX1869" s="401"/>
      <c r="KY1869" s="401"/>
      <c r="KZ1869" s="401"/>
      <c r="LA1869" s="401"/>
      <c r="LB1869" s="401"/>
      <c r="LC1869" s="401"/>
      <c r="LD1869" s="401"/>
      <c r="LE1869" s="401"/>
      <c r="LF1869" s="401"/>
      <c r="LG1869" s="401"/>
      <c r="LH1869" s="401"/>
      <c r="LI1869" s="401"/>
      <c r="LJ1869" s="401"/>
      <c r="LK1869" s="401"/>
      <c r="LL1869" s="401"/>
      <c r="LM1869" s="401"/>
      <c r="LN1869" s="401"/>
      <c r="LO1869" s="401"/>
      <c r="LP1869" s="401"/>
      <c r="LQ1869" s="401"/>
      <c r="LR1869" s="401"/>
      <c r="LS1869" s="401"/>
      <c r="LT1869" s="401"/>
      <c r="LU1869" s="401"/>
      <c r="LV1869" s="401"/>
      <c r="LW1869" s="401"/>
      <c r="LX1869" s="401"/>
      <c r="LY1869" s="401"/>
      <c r="LZ1869" s="401"/>
      <c r="MA1869" s="401"/>
      <c r="MB1869" s="401"/>
      <c r="MC1869" s="401"/>
      <c r="MD1869" s="401"/>
      <c r="ME1869" s="401"/>
      <c r="MF1869" s="401"/>
      <c r="MG1869" s="401"/>
      <c r="MH1869" s="401"/>
      <c r="MI1869" s="401"/>
      <c r="MJ1869" s="401"/>
      <c r="MK1869" s="401"/>
      <c r="ML1869" s="401"/>
      <c r="MM1869" s="401"/>
      <c r="MN1869" s="401"/>
      <c r="MO1869" s="401"/>
      <c r="MP1869" s="401"/>
      <c r="MQ1869" s="401"/>
      <c r="MR1869" s="401"/>
      <c r="MS1869" s="401"/>
      <c r="MT1869" s="401"/>
      <c r="MU1869" s="401"/>
      <c r="MV1869" s="401"/>
      <c r="MW1869" s="401"/>
      <c r="MX1869" s="401"/>
      <c r="MY1869" s="401"/>
      <c r="MZ1869" s="401"/>
      <c r="NA1869" s="401"/>
      <c r="NB1869" s="401"/>
      <c r="NC1869" s="401"/>
      <c r="ND1869" s="401"/>
      <c r="NE1869" s="401"/>
      <c r="NF1869" s="401"/>
      <c r="NG1869" s="401"/>
      <c r="NH1869" s="401"/>
      <c r="NI1869" s="401"/>
      <c r="NJ1869" s="401"/>
      <c r="NK1869" s="401"/>
      <c r="NL1869" s="401"/>
      <c r="NM1869" s="401"/>
      <c r="NN1869" s="401"/>
      <c r="NO1869" s="401"/>
      <c r="NP1869" s="401"/>
      <c r="NQ1869" s="401"/>
      <c r="NR1869" s="401"/>
      <c r="NS1869" s="401"/>
      <c r="NT1869" s="401"/>
      <c r="NU1869" s="401"/>
      <c r="NV1869" s="401"/>
      <c r="NW1869" s="401"/>
      <c r="NX1869" s="401"/>
      <c r="NY1869" s="401"/>
      <c r="NZ1869" s="401"/>
      <c r="OA1869" s="401"/>
      <c r="OB1869" s="401"/>
      <c r="OC1869" s="401"/>
      <c r="OD1869" s="401"/>
      <c r="OE1869" s="401"/>
      <c r="OF1869" s="401"/>
      <c r="OG1869" s="401"/>
      <c r="OH1869" s="401"/>
      <c r="OI1869" s="401"/>
      <c r="OJ1869" s="401"/>
      <c r="OK1869" s="401"/>
      <c r="OL1869" s="401"/>
      <c r="OM1869" s="401"/>
      <c r="ON1869" s="401"/>
      <c r="OO1869" s="401"/>
      <c r="OP1869" s="401"/>
      <c r="OQ1869" s="401"/>
      <c r="OR1869" s="401"/>
      <c r="OS1869" s="401"/>
      <c r="OT1869" s="401"/>
      <c r="OU1869" s="401"/>
      <c r="OV1869" s="401"/>
      <c r="OW1869" s="401"/>
      <c r="OX1869" s="401"/>
      <c r="OY1869" s="401"/>
      <c r="OZ1869" s="401"/>
      <c r="PA1869" s="401"/>
      <c r="PB1869" s="401"/>
      <c r="PC1869" s="401"/>
      <c r="PD1869" s="401"/>
      <c r="PE1869" s="401"/>
      <c r="PF1869" s="401"/>
      <c r="PG1869" s="401"/>
      <c r="PH1869" s="401"/>
      <c r="PI1869" s="401"/>
      <c r="PJ1869" s="401"/>
      <c r="PK1869" s="401"/>
      <c r="PL1869" s="401"/>
      <c r="PM1869" s="401"/>
      <c r="PN1869" s="401"/>
      <c r="PO1869" s="401"/>
      <c r="PP1869" s="401"/>
      <c r="PQ1869" s="401"/>
      <c r="PR1869" s="401"/>
      <c r="PS1869" s="401"/>
      <c r="PT1869" s="401"/>
      <c r="PU1869" s="401"/>
      <c r="PV1869" s="401"/>
      <c r="PW1869" s="401"/>
      <c r="PX1869" s="401"/>
      <c r="PY1869" s="401"/>
      <c r="PZ1869" s="401"/>
      <c r="QA1869" s="401"/>
      <c r="QB1869" s="401"/>
      <c r="QC1869" s="401"/>
      <c r="QD1869" s="401"/>
      <c r="QE1869" s="401"/>
      <c r="QF1869" s="401"/>
      <c r="QG1869" s="401"/>
      <c r="QH1869" s="401"/>
      <c r="QI1869" s="401"/>
      <c r="QJ1869" s="401"/>
      <c r="QK1869" s="401"/>
      <c r="QL1869" s="401"/>
      <c r="QM1869" s="401"/>
      <c r="QN1869" s="401"/>
      <c r="QO1869" s="401"/>
      <c r="QP1869" s="401"/>
      <c r="QQ1869" s="401"/>
      <c r="QR1869" s="401"/>
      <c r="QS1869" s="401"/>
      <c r="QT1869" s="401"/>
      <c r="QU1869" s="401"/>
      <c r="QV1869" s="401"/>
      <c r="QW1869" s="401"/>
      <c r="QX1869" s="401"/>
      <c r="QY1869" s="401"/>
      <c r="QZ1869" s="401"/>
      <c r="RA1869" s="401"/>
      <c r="RB1869" s="401"/>
      <c r="RC1869" s="401"/>
      <c r="RD1869" s="401"/>
      <c r="RE1869" s="401"/>
      <c r="RF1869" s="401"/>
      <c r="RG1869" s="401"/>
      <c r="RH1869" s="401"/>
      <c r="RI1869" s="401"/>
      <c r="RJ1869" s="401"/>
      <c r="RK1869" s="401"/>
      <c r="RL1869" s="401"/>
      <c r="RM1869" s="401"/>
      <c r="RN1869" s="401"/>
      <c r="RO1869" s="401"/>
      <c r="RP1869" s="401"/>
      <c r="RQ1869" s="401"/>
      <c r="RR1869" s="401"/>
      <c r="RS1869" s="401"/>
      <c r="RT1869" s="401"/>
      <c r="RU1869" s="401"/>
      <c r="RV1869" s="401"/>
      <c r="RW1869" s="401"/>
      <c r="RX1869" s="401"/>
      <c r="RY1869" s="401"/>
      <c r="RZ1869" s="401"/>
      <c r="SA1869" s="401"/>
      <c r="SB1869" s="401"/>
      <c r="SC1869" s="401"/>
      <c r="SD1869" s="401"/>
      <c r="SE1869" s="401"/>
      <c r="SF1869" s="401"/>
      <c r="SG1869" s="401"/>
      <c r="SH1869" s="401"/>
      <c r="SI1869" s="401"/>
      <c r="SJ1869" s="401"/>
      <c r="SK1869" s="401"/>
      <c r="SL1869" s="401"/>
      <c r="SM1869" s="401"/>
      <c r="SN1869" s="401"/>
      <c r="SO1869" s="401"/>
      <c r="SP1869" s="401"/>
      <c r="SQ1869" s="401"/>
      <c r="SR1869" s="401"/>
      <c r="SS1869" s="401"/>
      <c r="ST1869" s="401"/>
      <c r="SU1869" s="401"/>
      <c r="SV1869" s="401"/>
      <c r="SW1869" s="401"/>
      <c r="SX1869" s="401"/>
      <c r="SY1869" s="401"/>
      <c r="SZ1869" s="401"/>
      <c r="TA1869" s="401"/>
      <c r="TB1869" s="401"/>
      <c r="TC1869" s="401"/>
      <c r="TD1869" s="401"/>
      <c r="TE1869" s="401"/>
      <c r="TF1869" s="401"/>
      <c r="TG1869" s="401"/>
      <c r="TH1869" s="401"/>
      <c r="TI1869" s="401"/>
      <c r="TJ1869" s="401"/>
      <c r="TK1869" s="401"/>
      <c r="TL1869" s="401"/>
      <c r="TM1869" s="401"/>
      <c r="TN1869" s="401"/>
      <c r="TO1869" s="401"/>
      <c r="TP1869" s="401"/>
      <c r="TQ1869" s="401"/>
      <c r="TR1869" s="401"/>
      <c r="TS1869" s="401"/>
      <c r="TT1869" s="401"/>
      <c r="TU1869" s="401"/>
      <c r="TV1869" s="401"/>
      <c r="TW1869" s="401"/>
      <c r="TX1869" s="401"/>
      <c r="TY1869" s="401"/>
      <c r="TZ1869" s="401"/>
      <c r="UA1869" s="401"/>
      <c r="UB1869" s="401"/>
      <c r="UC1869" s="401"/>
      <c r="UD1869" s="401"/>
      <c r="UE1869" s="401"/>
      <c r="UF1869" s="401"/>
      <c r="UG1869" s="401"/>
      <c r="UH1869" s="401"/>
      <c r="UI1869" s="401"/>
      <c r="UJ1869" s="401"/>
      <c r="UK1869" s="401"/>
      <c r="UL1869" s="401"/>
      <c r="UM1869" s="401"/>
      <c r="UN1869" s="401"/>
      <c r="UO1869" s="401"/>
      <c r="UP1869" s="401"/>
      <c r="UQ1869" s="401"/>
      <c r="UR1869" s="401"/>
      <c r="US1869" s="401"/>
      <c r="UT1869" s="401"/>
      <c r="UU1869" s="401"/>
      <c r="UV1869" s="401"/>
      <c r="UW1869" s="401"/>
      <c r="UX1869" s="401"/>
      <c r="UY1869" s="401"/>
      <c r="UZ1869" s="401"/>
      <c r="VA1869" s="401"/>
      <c r="VB1869" s="401"/>
      <c r="VC1869" s="401"/>
      <c r="VD1869" s="401"/>
      <c r="VE1869" s="401"/>
      <c r="VF1869" s="401"/>
      <c r="VG1869" s="401"/>
      <c r="VH1869" s="401"/>
      <c r="VI1869" s="401"/>
      <c r="VJ1869" s="401"/>
      <c r="VK1869" s="401"/>
      <c r="VL1869" s="401"/>
      <c r="VM1869" s="401"/>
      <c r="VN1869" s="401"/>
      <c r="VO1869" s="401"/>
      <c r="VP1869" s="401"/>
      <c r="VQ1869" s="401"/>
      <c r="VR1869" s="401"/>
      <c r="VS1869" s="401"/>
      <c r="VT1869" s="401"/>
      <c r="VU1869" s="401"/>
      <c r="VV1869" s="401"/>
      <c r="VW1869" s="401"/>
      <c r="VX1869" s="401"/>
      <c r="VY1869" s="401"/>
      <c r="VZ1869" s="401"/>
      <c r="WA1869" s="401"/>
      <c r="WB1869" s="401"/>
      <c r="WC1869" s="401"/>
      <c r="WD1869" s="401"/>
      <c r="WE1869" s="401"/>
      <c r="WF1869" s="401"/>
      <c r="WG1869" s="401"/>
      <c r="WH1869" s="401"/>
      <c r="WI1869" s="401"/>
      <c r="WJ1869" s="401"/>
      <c r="WK1869" s="401"/>
      <c r="WL1869" s="401"/>
      <c r="WM1869" s="401"/>
      <c r="WN1869" s="401"/>
      <c r="WO1869" s="401"/>
      <c r="WP1869" s="401"/>
      <c r="WQ1869" s="401"/>
      <c r="WR1869" s="401"/>
      <c r="WS1869" s="401"/>
      <c r="WT1869" s="401"/>
      <c r="WU1869" s="401"/>
      <c r="WV1869" s="401"/>
      <c r="WW1869" s="401"/>
      <c r="WX1869" s="401"/>
      <c r="WY1869" s="401"/>
      <c r="WZ1869" s="401"/>
      <c r="XA1869" s="401"/>
      <c r="XB1869" s="401"/>
      <c r="XC1869" s="401"/>
      <c r="XD1869" s="401"/>
      <c r="XE1869" s="401"/>
      <c r="XF1869" s="401"/>
      <c r="XG1869" s="401"/>
      <c r="XH1869" s="401"/>
      <c r="XI1869" s="401"/>
      <c r="XJ1869" s="401"/>
      <c r="XK1869" s="401"/>
      <c r="XL1869" s="401"/>
      <c r="XM1869" s="401"/>
      <c r="XN1869" s="401"/>
      <c r="XO1869" s="401"/>
      <c r="XP1869" s="401"/>
      <c r="XQ1869" s="401"/>
      <c r="XR1869" s="401"/>
      <c r="XS1869" s="401"/>
      <c r="XT1869" s="401"/>
      <c r="XU1869" s="401"/>
      <c r="XV1869" s="401"/>
      <c r="XW1869" s="401"/>
      <c r="XX1869" s="401"/>
      <c r="XY1869" s="401"/>
      <c r="XZ1869" s="401"/>
      <c r="YA1869" s="401"/>
      <c r="YB1869" s="401"/>
      <c r="YC1869" s="401"/>
      <c r="YD1869" s="401"/>
      <c r="YE1869" s="401"/>
      <c r="YF1869" s="401"/>
      <c r="YG1869" s="401"/>
      <c r="YH1869" s="401"/>
      <c r="YI1869" s="401"/>
      <c r="YJ1869" s="401"/>
      <c r="YK1869" s="401"/>
      <c r="YL1869" s="401"/>
      <c r="YM1869" s="401"/>
      <c r="YN1869" s="401"/>
      <c r="YO1869" s="401"/>
      <c r="YP1869" s="401"/>
      <c r="YQ1869" s="401"/>
      <c r="YR1869" s="401"/>
      <c r="YS1869" s="401"/>
      <c r="YT1869" s="401"/>
      <c r="YU1869" s="401"/>
      <c r="YV1869" s="401"/>
      <c r="YW1869" s="401"/>
      <c r="YX1869" s="401"/>
      <c r="YY1869" s="401"/>
      <c r="YZ1869" s="401"/>
      <c r="ZA1869" s="401"/>
      <c r="ZB1869" s="401"/>
      <c r="ZC1869" s="401"/>
      <c r="ZD1869" s="401"/>
      <c r="ZE1869" s="401"/>
      <c r="ZF1869" s="401"/>
      <c r="ZG1869" s="401"/>
      <c r="ZH1869" s="401"/>
      <c r="ZI1869" s="401"/>
      <c r="ZJ1869" s="401"/>
      <c r="ZK1869" s="401"/>
      <c r="ZL1869" s="401"/>
      <c r="ZM1869" s="401"/>
      <c r="ZN1869" s="401"/>
      <c r="ZO1869" s="401"/>
      <c r="ZP1869" s="401"/>
      <c r="ZQ1869" s="401"/>
      <c r="ZR1869" s="401"/>
      <c r="ZS1869" s="401"/>
      <c r="ZT1869" s="401"/>
      <c r="ZU1869" s="401"/>
      <c r="ZV1869" s="401"/>
      <c r="ZW1869" s="401"/>
      <c r="ZX1869" s="401"/>
      <c r="ZY1869" s="401"/>
      <c r="ZZ1869" s="401"/>
      <c r="AAA1869" s="401"/>
      <c r="AAB1869" s="401"/>
      <c r="AAC1869" s="401"/>
      <c r="AAD1869" s="401"/>
      <c r="AAE1869" s="401"/>
      <c r="AAF1869" s="401"/>
      <c r="AAG1869" s="401"/>
      <c r="AAH1869" s="401"/>
      <c r="AAI1869" s="401"/>
      <c r="AAJ1869" s="401"/>
      <c r="AAK1869" s="401"/>
      <c r="AAL1869" s="401"/>
      <c r="AAM1869" s="401"/>
      <c r="AAN1869" s="401"/>
      <c r="AAO1869" s="401"/>
      <c r="AAP1869" s="401"/>
      <c r="AAQ1869" s="401"/>
      <c r="AAR1869" s="401"/>
      <c r="AAS1869" s="401"/>
      <c r="AAT1869" s="401"/>
      <c r="AAU1869" s="401"/>
      <c r="AAV1869" s="401"/>
      <c r="AAW1869" s="401"/>
      <c r="AAX1869" s="401"/>
      <c r="AAY1869" s="401"/>
      <c r="AAZ1869" s="401"/>
      <c r="ABA1869" s="401"/>
      <c r="ABB1869" s="401"/>
      <c r="ABC1869" s="401"/>
      <c r="ABD1869" s="401"/>
      <c r="ABE1869" s="401"/>
      <c r="ABF1869" s="401"/>
      <c r="ABG1869" s="401"/>
      <c r="ABH1869" s="401"/>
      <c r="ABI1869" s="401"/>
      <c r="ABJ1869" s="401"/>
      <c r="ABK1869" s="401"/>
      <c r="ABL1869" s="401"/>
      <c r="ABM1869" s="401"/>
      <c r="ABN1869" s="401"/>
      <c r="ABO1869" s="401"/>
      <c r="ABP1869" s="401"/>
      <c r="ABQ1869" s="401"/>
      <c r="ABR1869" s="401"/>
      <c r="ABS1869" s="401"/>
      <c r="ABT1869" s="401"/>
      <c r="ABU1869" s="401"/>
      <c r="ABV1869" s="401"/>
      <c r="ABW1869" s="401"/>
      <c r="ABX1869" s="401"/>
      <c r="ABY1869" s="401"/>
      <c r="ABZ1869" s="401"/>
      <c r="ACA1869" s="401"/>
      <c r="ACB1869" s="401"/>
      <c r="ACC1869" s="401"/>
      <c r="ACD1869" s="401"/>
      <c r="ACE1869" s="401"/>
      <c r="ACF1869" s="401"/>
      <c r="ACG1869" s="401"/>
      <c r="ACH1869" s="401"/>
      <c r="ACI1869" s="401"/>
      <c r="ACJ1869" s="401"/>
      <c r="ACK1869" s="401"/>
      <c r="ACL1869" s="401"/>
      <c r="ACM1869" s="401"/>
      <c r="ACN1869" s="401"/>
      <c r="ACO1869" s="401"/>
      <c r="ACP1869" s="401"/>
      <c r="ACQ1869" s="401"/>
      <c r="ACR1869" s="401"/>
      <c r="ACS1869" s="401"/>
      <c r="ACT1869" s="401"/>
      <c r="ACU1869" s="401"/>
      <c r="ACV1869" s="401"/>
      <c r="ACW1869" s="401"/>
      <c r="ACX1869" s="401"/>
      <c r="ACY1869" s="401"/>
      <c r="ACZ1869" s="401"/>
      <c r="ADA1869" s="401"/>
      <c r="ADB1869" s="401"/>
      <c r="ADC1869" s="401"/>
      <c r="ADD1869" s="401"/>
      <c r="ADE1869" s="401"/>
      <c r="ADF1869" s="401"/>
      <c r="ADG1869" s="401"/>
      <c r="ADH1869" s="401"/>
      <c r="ADI1869" s="401"/>
      <c r="ADJ1869" s="401"/>
      <c r="ADK1869" s="401"/>
      <c r="ADL1869" s="401"/>
      <c r="ADM1869" s="401"/>
      <c r="ADN1869" s="401"/>
      <c r="ADO1869" s="401"/>
      <c r="ADP1869" s="401"/>
      <c r="ADQ1869" s="401"/>
      <c r="ADR1869" s="401"/>
      <c r="ADS1869" s="401"/>
      <c r="ADT1869" s="401"/>
      <c r="ADU1869" s="401"/>
      <c r="ADV1869" s="401"/>
      <c r="ADW1869" s="401"/>
      <c r="ADX1869" s="401"/>
      <c r="ADY1869" s="401"/>
      <c r="ADZ1869" s="401"/>
      <c r="AEA1869" s="401"/>
      <c r="AEB1869" s="401"/>
      <c r="AEC1869" s="401"/>
      <c r="AED1869" s="401"/>
      <c r="AEE1869" s="401"/>
      <c r="AEF1869" s="401"/>
      <c r="AEG1869" s="401"/>
      <c r="AEH1869" s="401"/>
      <c r="AEI1869" s="401"/>
      <c r="AEJ1869" s="401"/>
      <c r="AEK1869" s="401"/>
      <c r="AEL1869" s="401"/>
      <c r="AEM1869" s="401"/>
      <c r="AEN1869" s="401"/>
      <c r="AEO1869" s="401"/>
      <c r="AEP1869" s="401"/>
      <c r="AEQ1869" s="401"/>
      <c r="AER1869" s="401"/>
      <c r="AES1869" s="401"/>
      <c r="AET1869" s="401"/>
      <c r="AEU1869" s="401"/>
      <c r="AEV1869" s="401"/>
      <c r="AEW1869" s="401"/>
      <c r="AEX1869" s="401"/>
      <c r="AEY1869" s="401"/>
      <c r="AEZ1869" s="401"/>
      <c r="AFA1869" s="401"/>
      <c r="AFB1869" s="401"/>
      <c r="AFC1869" s="401"/>
      <c r="AFD1869" s="401"/>
      <c r="AFE1869" s="401"/>
      <c r="AFF1869" s="401"/>
      <c r="AFG1869" s="401"/>
      <c r="AFH1869" s="401"/>
      <c r="AFI1869" s="401"/>
      <c r="AFJ1869" s="401"/>
      <c r="AFK1869" s="401"/>
      <c r="AFL1869" s="401"/>
      <c r="AFM1869" s="401"/>
      <c r="AFN1869" s="401"/>
      <c r="AFO1869" s="401"/>
      <c r="AFP1869" s="401"/>
      <c r="AFQ1869" s="401"/>
      <c r="AFR1869" s="401"/>
      <c r="AFS1869" s="401"/>
      <c r="AFT1869" s="401"/>
      <c r="AFU1869" s="401"/>
      <c r="AFV1869" s="401"/>
      <c r="AFW1869" s="401"/>
      <c r="AFX1869" s="401"/>
      <c r="AFY1869" s="401"/>
      <c r="AFZ1869" s="401"/>
      <c r="AGA1869" s="401"/>
      <c r="AGB1869" s="401"/>
      <c r="AGC1869" s="401"/>
      <c r="AGD1869" s="401"/>
      <c r="AGE1869" s="401"/>
      <c r="AGF1869" s="401"/>
      <c r="AGG1869" s="401"/>
      <c r="AGH1869" s="401"/>
      <c r="AGI1869" s="401"/>
      <c r="AGJ1869" s="401"/>
      <c r="AGK1869" s="401"/>
      <c r="AGL1869" s="401"/>
      <c r="AGM1869" s="401"/>
      <c r="AGN1869" s="401"/>
      <c r="AGO1869" s="401"/>
      <c r="AGP1869" s="401"/>
      <c r="AGQ1869" s="401"/>
      <c r="AGR1869" s="401"/>
      <c r="AGS1869" s="401"/>
      <c r="AGT1869" s="401"/>
      <c r="AGU1869" s="401"/>
      <c r="AGV1869" s="401"/>
      <c r="AGW1869" s="401"/>
      <c r="AGX1869" s="401"/>
      <c r="AGY1869" s="401"/>
      <c r="AGZ1869" s="401"/>
      <c r="AHA1869" s="401"/>
      <c r="AHB1869" s="401"/>
      <c r="AHC1869" s="401"/>
      <c r="AHD1869" s="401"/>
      <c r="AHE1869" s="401"/>
      <c r="AHF1869" s="401"/>
      <c r="AHG1869" s="401"/>
      <c r="AHH1869" s="401"/>
      <c r="AHI1869" s="401"/>
      <c r="AHJ1869" s="401"/>
      <c r="AHK1869" s="401"/>
      <c r="AHL1869" s="401"/>
      <c r="AHM1869" s="401"/>
      <c r="AHN1869" s="401"/>
      <c r="AHO1869" s="401"/>
      <c r="AHP1869" s="401"/>
      <c r="AHQ1869" s="401"/>
      <c r="AHR1869" s="401"/>
      <c r="AHS1869" s="401"/>
      <c r="AHT1869" s="401"/>
      <c r="AHU1869" s="401"/>
      <c r="AHV1869" s="401"/>
      <c r="AHW1869" s="401"/>
      <c r="AHX1869" s="401"/>
      <c r="AHY1869" s="401"/>
      <c r="AHZ1869" s="401"/>
      <c r="AIA1869" s="401"/>
      <c r="AIB1869" s="401"/>
      <c r="AIC1869" s="401"/>
      <c r="AID1869" s="401"/>
      <c r="AIE1869" s="401"/>
      <c r="AIF1869" s="401"/>
      <c r="AIG1869" s="401"/>
      <c r="AIH1869" s="401"/>
      <c r="AII1869" s="401"/>
      <c r="AIJ1869" s="401"/>
      <c r="AIK1869" s="401"/>
      <c r="AIL1869" s="401"/>
      <c r="AIM1869" s="401"/>
      <c r="AIN1869" s="401"/>
      <c r="AIO1869" s="401"/>
      <c r="AIP1869" s="401"/>
      <c r="AIQ1869" s="401"/>
      <c r="AIR1869" s="401"/>
      <c r="AIS1869" s="401"/>
      <c r="AIT1869" s="401"/>
      <c r="AIU1869" s="401"/>
      <c r="AIV1869" s="401"/>
      <c r="AIW1869" s="401"/>
      <c r="AIX1869" s="401"/>
      <c r="AIY1869" s="401"/>
      <c r="AIZ1869" s="401"/>
      <c r="AJA1869" s="401"/>
      <c r="AJB1869" s="401"/>
      <c r="AJC1869" s="401"/>
      <c r="AJD1869" s="401"/>
      <c r="AJE1869" s="401"/>
      <c r="AJF1869" s="401"/>
      <c r="AJG1869" s="401"/>
      <c r="AJH1869" s="401"/>
      <c r="AJI1869" s="401"/>
      <c r="AJJ1869" s="401"/>
      <c r="AJK1869" s="401"/>
      <c r="AJL1869" s="401"/>
      <c r="AJM1869" s="401"/>
      <c r="AJN1869" s="401"/>
      <c r="AJO1869" s="401"/>
      <c r="AJP1869" s="401"/>
      <c r="AJQ1869" s="401"/>
      <c r="AJR1869" s="401"/>
      <c r="AJS1869" s="401"/>
      <c r="AJT1869" s="401"/>
      <c r="AJU1869" s="401"/>
      <c r="AJV1869" s="401"/>
      <c r="AJW1869" s="401"/>
      <c r="AJX1869" s="401"/>
      <c r="AJY1869" s="401"/>
      <c r="AJZ1869" s="401"/>
      <c r="AKA1869" s="401"/>
      <c r="AKB1869" s="401"/>
      <c r="AKC1869" s="401"/>
      <c r="AKD1869" s="401"/>
      <c r="AKE1869" s="401"/>
      <c r="AKF1869" s="401"/>
      <c r="AKG1869" s="401"/>
      <c r="AKH1869" s="401"/>
      <c r="AKI1869" s="401"/>
      <c r="AKJ1869" s="401"/>
      <c r="AKK1869" s="401"/>
      <c r="AKL1869" s="401"/>
      <c r="AKM1869" s="401"/>
      <c r="AKN1869" s="401"/>
      <c r="AKO1869" s="401"/>
      <c r="AKP1869" s="401"/>
      <c r="AKQ1869" s="401"/>
      <c r="AKR1869" s="401"/>
      <c r="AKS1869" s="401"/>
      <c r="AKT1869" s="401"/>
      <c r="AKU1869" s="401"/>
      <c r="AKV1869" s="401"/>
      <c r="AKW1869" s="401"/>
      <c r="AKX1869" s="401"/>
      <c r="AKY1869" s="401"/>
      <c r="AKZ1869" s="401"/>
      <c r="ALA1869" s="401"/>
      <c r="ALB1869" s="401"/>
      <c r="ALC1869" s="401"/>
      <c r="ALD1869" s="401"/>
      <c r="ALE1869" s="401"/>
      <c r="ALF1869" s="401"/>
      <c r="ALG1869" s="401"/>
      <c r="ALH1869" s="401"/>
      <c r="ALI1869" s="401"/>
      <c r="ALJ1869" s="401"/>
      <c r="ALK1869" s="401"/>
      <c r="ALL1869" s="401"/>
      <c r="ALM1869" s="401"/>
      <c r="ALN1869" s="401"/>
      <c r="ALO1869" s="401"/>
      <c r="ALP1869" s="401"/>
      <c r="ALQ1869" s="401"/>
      <c r="ALR1869" s="401"/>
      <c r="ALS1869" s="401"/>
      <c r="ALT1869" s="401"/>
      <c r="ALU1869" s="401"/>
      <c r="ALV1869" s="401"/>
      <c r="ALW1869" s="401"/>
      <c r="ALX1869" s="401"/>
      <c r="ALY1869" s="401"/>
      <c r="ALZ1869" s="401"/>
      <c r="AMA1869" s="401"/>
      <c r="AMB1869" s="401"/>
      <c r="AMC1869" s="401"/>
      <c r="AMD1869" s="401"/>
      <c r="AME1869" s="401"/>
      <c r="AMF1869" s="401"/>
      <c r="AMG1869" s="401"/>
      <c r="AMH1869" s="401"/>
      <c r="AMI1869" s="401"/>
      <c r="AMJ1869" s="401"/>
      <c r="AMK1869" s="401"/>
      <c r="AML1869" s="401"/>
      <c r="AMM1869" s="401"/>
      <c r="AMN1869" s="401"/>
      <c r="AMO1869" s="401"/>
      <c r="AMP1869" s="401"/>
      <c r="AMQ1869" s="401"/>
      <c r="AMR1869" s="401"/>
      <c r="AMS1869" s="401"/>
      <c r="AMT1869" s="401"/>
      <c r="AMU1869" s="401"/>
      <c r="AMV1869" s="401"/>
      <c r="AMW1869" s="401"/>
      <c r="AMX1869" s="401"/>
      <c r="AMY1869" s="401"/>
      <c r="AMZ1869" s="401"/>
      <c r="ANA1869" s="401"/>
      <c r="ANB1869" s="401"/>
      <c r="ANC1869" s="401"/>
      <c r="AND1869" s="401"/>
      <c r="ANE1869" s="401"/>
      <c r="ANF1869" s="401"/>
      <c r="ANG1869" s="401"/>
      <c r="ANH1869" s="401"/>
      <c r="ANI1869" s="401"/>
      <c r="ANJ1869" s="401"/>
      <c r="ANK1869" s="401"/>
      <c r="ANL1869" s="401"/>
      <c r="ANM1869" s="401"/>
      <c r="ANN1869" s="401"/>
      <c r="ANO1869" s="401"/>
      <c r="ANP1869" s="401"/>
      <c r="ANQ1869" s="401"/>
      <c r="ANR1869" s="401"/>
      <c r="ANS1869" s="401"/>
      <c r="ANT1869" s="401"/>
      <c r="ANU1869" s="401"/>
      <c r="ANV1869" s="401"/>
      <c r="ANW1869" s="401"/>
      <c r="ANX1869" s="401"/>
      <c r="ANY1869" s="401"/>
      <c r="ANZ1869" s="401"/>
      <c r="AOA1869" s="401"/>
      <c r="AOB1869" s="401"/>
      <c r="AOC1869" s="401"/>
      <c r="AOD1869" s="401"/>
      <c r="AOE1869" s="401"/>
      <c r="AOF1869" s="401"/>
      <c r="AOG1869" s="401"/>
      <c r="AOH1869" s="401"/>
      <c r="AOI1869" s="401"/>
      <c r="AOJ1869" s="401"/>
      <c r="AOK1869" s="401"/>
      <c r="AOL1869" s="401"/>
      <c r="AOM1869" s="401"/>
      <c r="AON1869" s="401"/>
      <c r="AOO1869" s="401"/>
      <c r="AOP1869" s="401"/>
      <c r="AOQ1869" s="401"/>
      <c r="AOR1869" s="401"/>
      <c r="AOS1869" s="401"/>
      <c r="AOT1869" s="401"/>
      <c r="AOU1869" s="401"/>
      <c r="AOV1869" s="401"/>
      <c r="AOW1869" s="401"/>
      <c r="AOX1869" s="401"/>
      <c r="AOY1869" s="401"/>
      <c r="AOZ1869" s="401"/>
      <c r="APA1869" s="401"/>
      <c r="APB1869" s="401"/>
      <c r="APC1869" s="401"/>
      <c r="APD1869" s="401"/>
      <c r="APE1869" s="401"/>
      <c r="APF1869" s="401"/>
      <c r="APG1869" s="401"/>
      <c r="APH1869" s="401"/>
      <c r="API1869" s="401"/>
      <c r="APJ1869" s="401"/>
      <c r="APK1869" s="401"/>
      <c r="APL1869" s="401"/>
      <c r="APM1869" s="401"/>
      <c r="APN1869" s="401"/>
      <c r="APO1869" s="401"/>
      <c r="APP1869" s="401"/>
      <c r="APQ1869" s="401"/>
      <c r="APR1869" s="401"/>
      <c r="APS1869" s="401"/>
      <c r="APT1869" s="401"/>
      <c r="APU1869" s="401"/>
      <c r="APV1869" s="401"/>
      <c r="APW1869" s="401"/>
      <c r="APX1869" s="401"/>
      <c r="APY1869" s="401"/>
      <c r="APZ1869" s="401"/>
      <c r="AQA1869" s="401"/>
      <c r="AQB1869" s="401"/>
      <c r="AQC1869" s="401"/>
      <c r="AQD1869" s="401"/>
      <c r="AQE1869" s="401"/>
      <c r="AQF1869" s="401"/>
      <c r="AQG1869" s="401"/>
      <c r="AQH1869" s="401"/>
      <c r="AQI1869" s="401"/>
      <c r="AQJ1869" s="401"/>
      <c r="AQK1869" s="401"/>
      <c r="AQL1869" s="401"/>
      <c r="AQM1869" s="401"/>
      <c r="AQN1869" s="401"/>
      <c r="AQO1869" s="401"/>
      <c r="AQP1869" s="401"/>
      <c r="AQQ1869" s="401"/>
      <c r="AQR1869" s="401"/>
      <c r="AQS1869" s="401"/>
      <c r="AQT1869" s="401"/>
      <c r="AQU1869" s="401"/>
      <c r="AQV1869" s="401"/>
      <c r="AQW1869" s="401"/>
      <c r="AQX1869" s="401"/>
      <c r="AQY1869" s="401"/>
      <c r="AQZ1869" s="401"/>
      <c r="ARA1869" s="401"/>
      <c r="ARB1869" s="401"/>
      <c r="ARC1869" s="401"/>
      <c r="ARD1869" s="401"/>
      <c r="ARE1869" s="401"/>
      <c r="ARF1869" s="401"/>
      <c r="ARG1869" s="401"/>
      <c r="ARH1869" s="401"/>
      <c r="ARI1869" s="401"/>
      <c r="ARJ1869" s="401"/>
      <c r="ARK1869" s="401"/>
      <c r="ARL1869" s="401"/>
      <c r="ARM1869" s="401"/>
      <c r="ARN1869" s="401"/>
      <c r="ARO1869" s="401"/>
      <c r="ARP1869" s="401"/>
      <c r="ARQ1869" s="401"/>
      <c r="ARR1869" s="401"/>
      <c r="ARS1869" s="401"/>
      <c r="ART1869" s="401"/>
      <c r="ARU1869" s="401"/>
      <c r="ARV1869" s="401"/>
      <c r="ARW1869" s="401"/>
      <c r="ARX1869" s="401"/>
      <c r="ARY1869" s="401"/>
      <c r="ARZ1869" s="401"/>
      <c r="ASA1869" s="401"/>
      <c r="ASB1869" s="401"/>
      <c r="ASC1869" s="401"/>
      <c r="ASD1869" s="401"/>
      <c r="ASE1869" s="401"/>
      <c r="ASF1869" s="401"/>
      <c r="ASG1869" s="401"/>
      <c r="ASH1869" s="401"/>
      <c r="ASI1869" s="401"/>
      <c r="ASJ1869" s="401"/>
      <c r="ASK1869" s="401"/>
      <c r="ASL1869" s="401"/>
      <c r="ASM1869" s="401"/>
      <c r="ASN1869" s="401"/>
      <c r="ASO1869" s="401"/>
      <c r="ASP1869" s="401"/>
      <c r="ASQ1869" s="401"/>
      <c r="ASR1869" s="401"/>
      <c r="ASS1869" s="401"/>
      <c r="AST1869" s="401"/>
      <c r="ASU1869" s="401"/>
      <c r="ASV1869" s="401"/>
      <c r="ASW1869" s="401"/>
      <c r="ASX1869" s="401"/>
      <c r="ASY1869" s="401"/>
      <c r="ASZ1869" s="401"/>
      <c r="ATA1869" s="401"/>
      <c r="ATB1869" s="401"/>
      <c r="ATC1869" s="401"/>
      <c r="ATD1869" s="401"/>
      <c r="ATE1869" s="401"/>
      <c r="ATF1869" s="401"/>
      <c r="ATG1869" s="401"/>
      <c r="ATH1869" s="401"/>
      <c r="ATI1869" s="401"/>
      <c r="ATJ1869" s="401"/>
      <c r="ATK1869" s="401"/>
      <c r="ATL1869" s="401"/>
      <c r="ATM1869" s="401"/>
      <c r="ATN1869" s="401"/>
      <c r="ATO1869" s="401"/>
      <c r="ATP1869" s="401"/>
      <c r="ATQ1869" s="401"/>
      <c r="ATR1869" s="401"/>
      <c r="ATS1869" s="401"/>
      <c r="ATT1869" s="401"/>
      <c r="ATU1869" s="401"/>
      <c r="ATV1869" s="401"/>
      <c r="ATW1869" s="401"/>
      <c r="ATX1869" s="401"/>
      <c r="ATY1869" s="401"/>
      <c r="ATZ1869" s="401"/>
      <c r="AUA1869" s="401"/>
      <c r="AUB1869" s="401"/>
      <c r="AUC1869" s="401"/>
      <c r="AUD1869" s="401"/>
      <c r="AUE1869" s="401"/>
      <c r="AUF1869" s="401"/>
      <c r="AUG1869" s="401"/>
      <c r="AUH1869" s="401"/>
      <c r="AUI1869" s="401"/>
      <c r="AUJ1869" s="401"/>
      <c r="AUK1869" s="401"/>
      <c r="AUL1869" s="401"/>
      <c r="AUM1869" s="401"/>
      <c r="AUN1869" s="401"/>
      <c r="AUO1869" s="401"/>
      <c r="AUP1869" s="401"/>
      <c r="AUQ1869" s="401"/>
      <c r="AUR1869" s="401"/>
      <c r="AUS1869" s="401"/>
      <c r="AUT1869" s="401"/>
      <c r="AUU1869" s="401"/>
      <c r="AUV1869" s="401"/>
      <c r="AUW1869" s="401"/>
      <c r="AUX1869" s="401"/>
      <c r="AUY1869" s="401"/>
      <c r="AUZ1869" s="401"/>
      <c r="AVA1869" s="401"/>
      <c r="AVB1869" s="401"/>
      <c r="AVC1869" s="401"/>
      <c r="AVD1869" s="401"/>
      <c r="AVE1869" s="401"/>
      <c r="AVF1869" s="401"/>
      <c r="AVG1869" s="401"/>
      <c r="AVH1869" s="401"/>
      <c r="AVI1869" s="401"/>
      <c r="AVJ1869" s="401"/>
      <c r="AVK1869" s="401"/>
      <c r="AVL1869" s="401"/>
      <c r="AVM1869" s="401"/>
      <c r="AVN1869" s="401"/>
      <c r="AVO1869" s="401"/>
      <c r="AVP1869" s="401"/>
      <c r="AVQ1869" s="401"/>
      <c r="AVR1869" s="401"/>
      <c r="AVS1869" s="401"/>
      <c r="AVT1869" s="401"/>
      <c r="AVU1869" s="401"/>
      <c r="AVV1869" s="401"/>
      <c r="AVW1869" s="401"/>
      <c r="AVX1869" s="401"/>
      <c r="AVY1869" s="401"/>
      <c r="AVZ1869" s="401"/>
      <c r="AWA1869" s="401"/>
      <c r="AWB1869" s="401"/>
      <c r="AWC1869" s="401"/>
      <c r="AWD1869" s="401"/>
      <c r="AWE1869" s="401"/>
      <c r="AWF1869" s="401"/>
      <c r="AWG1869" s="401"/>
      <c r="AWH1869" s="401"/>
      <c r="AWI1869" s="401"/>
      <c r="AWJ1869" s="401"/>
      <c r="AWK1869" s="401"/>
      <c r="AWL1869" s="401"/>
      <c r="AWM1869" s="401"/>
      <c r="AWN1869" s="401"/>
      <c r="AWO1869" s="401"/>
      <c r="AWP1869" s="401"/>
      <c r="AWQ1869" s="401"/>
      <c r="AWR1869" s="401"/>
      <c r="AWS1869" s="401"/>
      <c r="AWT1869" s="401"/>
      <c r="AWU1869" s="401"/>
      <c r="AWV1869" s="401"/>
      <c r="AWW1869" s="401"/>
      <c r="AWX1869" s="401"/>
      <c r="AWY1869" s="401"/>
      <c r="AWZ1869" s="401"/>
      <c r="AXA1869" s="401"/>
      <c r="AXB1869" s="401"/>
      <c r="AXC1869" s="401"/>
      <c r="AXD1869" s="401"/>
      <c r="AXE1869" s="401"/>
      <c r="AXF1869" s="401"/>
      <c r="AXG1869" s="401"/>
      <c r="AXH1869" s="401"/>
      <c r="AXI1869" s="401"/>
      <c r="AXJ1869" s="401"/>
      <c r="AXK1869" s="401"/>
      <c r="AXL1869" s="401"/>
      <c r="AXM1869" s="401"/>
      <c r="AXN1869" s="401"/>
      <c r="AXO1869" s="401"/>
      <c r="AXP1869" s="401"/>
      <c r="AXQ1869" s="401"/>
      <c r="AXR1869" s="401"/>
      <c r="AXS1869" s="401"/>
      <c r="AXT1869" s="401"/>
      <c r="AXU1869" s="401"/>
      <c r="AXV1869" s="401"/>
      <c r="AXW1869" s="401"/>
      <c r="AXX1869" s="401"/>
      <c r="AXY1869" s="401"/>
      <c r="AXZ1869" s="401"/>
      <c r="AYA1869" s="401"/>
      <c r="AYB1869" s="401"/>
      <c r="AYC1869" s="401"/>
      <c r="AYD1869" s="401"/>
      <c r="AYE1869" s="401"/>
      <c r="AYF1869" s="401"/>
      <c r="AYG1869" s="401"/>
      <c r="AYH1869" s="401"/>
      <c r="AYI1869" s="401"/>
      <c r="AYJ1869" s="401"/>
      <c r="AYK1869" s="401"/>
      <c r="AYL1869" s="401"/>
      <c r="AYM1869" s="401"/>
      <c r="AYN1869" s="401"/>
      <c r="AYO1869" s="401"/>
      <c r="AYP1869" s="401"/>
      <c r="AYQ1869" s="401"/>
      <c r="AYR1869" s="401"/>
      <c r="AYS1869" s="401"/>
      <c r="AYT1869" s="401"/>
      <c r="AYU1869" s="401"/>
      <c r="AYV1869" s="401"/>
      <c r="AYW1869" s="401"/>
      <c r="AYX1869" s="401"/>
      <c r="AYY1869" s="401"/>
      <c r="AYZ1869" s="401"/>
      <c r="AZA1869" s="401"/>
      <c r="AZB1869" s="401"/>
      <c r="AZC1869" s="401"/>
      <c r="AZD1869" s="401"/>
      <c r="AZE1869" s="401"/>
      <c r="AZF1869" s="401"/>
      <c r="AZG1869" s="401"/>
      <c r="AZH1869" s="401"/>
      <c r="AZI1869" s="401"/>
      <c r="AZJ1869" s="401"/>
      <c r="AZK1869" s="401"/>
      <c r="AZL1869" s="401"/>
      <c r="AZM1869" s="401"/>
      <c r="AZN1869" s="401"/>
      <c r="AZO1869" s="401"/>
      <c r="AZP1869" s="401"/>
      <c r="AZQ1869" s="401"/>
      <c r="AZR1869" s="401"/>
      <c r="AZS1869" s="401"/>
      <c r="AZT1869" s="401"/>
      <c r="AZU1869" s="401"/>
      <c r="AZV1869" s="401"/>
      <c r="AZW1869" s="401"/>
      <c r="AZX1869" s="401"/>
      <c r="AZY1869" s="401"/>
      <c r="AZZ1869" s="401"/>
      <c r="BAA1869" s="401"/>
      <c r="BAB1869" s="401"/>
      <c r="BAC1869" s="401"/>
      <c r="BAD1869" s="401"/>
      <c r="BAE1869" s="401"/>
      <c r="BAF1869" s="401"/>
      <c r="BAG1869" s="401"/>
      <c r="BAH1869" s="401"/>
      <c r="BAI1869" s="401"/>
      <c r="BAJ1869" s="401"/>
      <c r="BAK1869" s="401"/>
      <c r="BAL1869" s="401"/>
      <c r="BAM1869" s="401"/>
      <c r="BAN1869" s="401"/>
      <c r="BAO1869" s="401"/>
      <c r="BAP1869" s="401"/>
      <c r="BAQ1869" s="401"/>
      <c r="BAR1869" s="401"/>
      <c r="BAS1869" s="401"/>
      <c r="BAT1869" s="401"/>
      <c r="BAU1869" s="401"/>
      <c r="BAV1869" s="401"/>
      <c r="BAW1869" s="401"/>
      <c r="BAX1869" s="401"/>
      <c r="BAY1869" s="401"/>
      <c r="BAZ1869" s="401"/>
      <c r="BBA1869" s="401"/>
      <c r="BBB1869" s="401"/>
      <c r="BBC1869" s="401"/>
      <c r="BBD1869" s="401"/>
      <c r="BBE1869" s="401"/>
      <c r="BBF1869" s="401"/>
      <c r="BBG1869" s="401"/>
      <c r="BBH1869" s="401"/>
      <c r="BBI1869" s="401"/>
      <c r="BBJ1869" s="401"/>
      <c r="BBK1869" s="401"/>
      <c r="BBL1869" s="401"/>
      <c r="BBM1869" s="401"/>
      <c r="BBN1869" s="401"/>
      <c r="BBO1869" s="401"/>
      <c r="BBP1869" s="401"/>
      <c r="BBQ1869" s="401"/>
      <c r="BBR1869" s="401"/>
      <c r="BBS1869" s="401"/>
      <c r="BBT1869" s="401"/>
      <c r="BBU1869" s="401"/>
      <c r="BBV1869" s="401"/>
      <c r="BBW1869" s="401"/>
      <c r="BBX1869" s="401"/>
      <c r="BBY1869" s="401"/>
      <c r="BBZ1869" s="401"/>
      <c r="BCA1869" s="401"/>
      <c r="BCB1869" s="401"/>
      <c r="BCC1869" s="401"/>
      <c r="BCD1869" s="401"/>
      <c r="BCE1869" s="401"/>
      <c r="BCF1869" s="401"/>
      <c r="BCG1869" s="401"/>
      <c r="BCH1869" s="401"/>
      <c r="BCI1869" s="401"/>
      <c r="BCJ1869" s="401"/>
      <c r="BCK1869" s="401"/>
      <c r="BCL1869" s="401"/>
      <c r="BCM1869" s="401"/>
      <c r="BCN1869" s="401"/>
      <c r="BCO1869" s="401"/>
      <c r="BCP1869" s="401"/>
      <c r="BCQ1869" s="401"/>
      <c r="BCR1869" s="401"/>
      <c r="BCS1869" s="401"/>
      <c r="BCT1869" s="401"/>
      <c r="BCU1869" s="401"/>
      <c r="BCV1869" s="401"/>
      <c r="BCW1869" s="401"/>
      <c r="BCX1869" s="401"/>
      <c r="BCY1869" s="401"/>
      <c r="BCZ1869" s="401"/>
      <c r="BDA1869" s="401"/>
      <c r="BDB1869" s="401"/>
      <c r="BDC1869" s="401"/>
      <c r="BDD1869" s="401"/>
      <c r="BDE1869" s="401"/>
      <c r="BDF1869" s="401"/>
      <c r="BDG1869" s="401"/>
      <c r="BDH1869" s="401"/>
      <c r="BDI1869" s="401"/>
      <c r="BDJ1869" s="401"/>
      <c r="BDK1869" s="401"/>
      <c r="BDL1869" s="401"/>
      <c r="BDM1869" s="401"/>
      <c r="BDN1869" s="401"/>
      <c r="BDO1869" s="401"/>
      <c r="BDP1869" s="401"/>
      <c r="BDQ1869" s="401"/>
      <c r="BDR1869" s="401"/>
      <c r="BDS1869" s="401"/>
      <c r="BDT1869" s="401"/>
      <c r="BDU1869" s="401"/>
      <c r="BDV1869" s="401"/>
      <c r="BDW1869" s="401"/>
      <c r="BDX1869" s="401"/>
      <c r="BDY1869" s="401"/>
      <c r="BDZ1869" s="401"/>
      <c r="BEA1869" s="401"/>
      <c r="BEB1869" s="401"/>
      <c r="BEC1869" s="401"/>
      <c r="BED1869" s="401"/>
      <c r="BEE1869" s="401"/>
      <c r="BEF1869" s="401"/>
      <c r="BEG1869" s="401"/>
      <c r="BEH1869" s="401"/>
      <c r="BEI1869" s="401"/>
      <c r="BEJ1869" s="401"/>
      <c r="BEK1869" s="401"/>
      <c r="BEL1869" s="401"/>
      <c r="BEM1869" s="401"/>
      <c r="BEN1869" s="401"/>
      <c r="BEO1869" s="401"/>
      <c r="BEP1869" s="401"/>
      <c r="BEQ1869" s="401"/>
      <c r="BER1869" s="401"/>
      <c r="BES1869" s="401"/>
      <c r="BET1869" s="401"/>
      <c r="BEU1869" s="401"/>
      <c r="BEV1869" s="401"/>
      <c r="BEW1869" s="401"/>
      <c r="BEX1869" s="401"/>
      <c r="BEY1869" s="401"/>
      <c r="BEZ1869" s="401"/>
      <c r="BFA1869" s="401"/>
      <c r="BFB1869" s="401"/>
      <c r="BFC1869" s="401"/>
      <c r="BFD1869" s="401"/>
      <c r="BFE1869" s="401"/>
      <c r="BFF1869" s="401"/>
      <c r="BFG1869" s="401"/>
      <c r="BFH1869" s="401"/>
      <c r="BFI1869" s="401"/>
      <c r="BFJ1869" s="401"/>
      <c r="BFK1869" s="401"/>
      <c r="BFL1869" s="401"/>
      <c r="BFM1869" s="401"/>
      <c r="BFN1869" s="401"/>
      <c r="BFO1869" s="401"/>
      <c r="BFP1869" s="401"/>
      <c r="BFQ1869" s="401"/>
      <c r="BFR1869" s="401"/>
      <c r="BFS1869" s="401"/>
      <c r="BFT1869" s="401"/>
      <c r="BFU1869" s="401"/>
      <c r="BFV1869" s="401"/>
      <c r="BFW1869" s="401"/>
      <c r="BFX1869" s="401"/>
      <c r="BFY1869" s="401"/>
      <c r="BFZ1869" s="401"/>
      <c r="BGA1869" s="401"/>
      <c r="BGB1869" s="401"/>
      <c r="BGC1869" s="401"/>
      <c r="BGD1869" s="401"/>
      <c r="BGE1869" s="401"/>
      <c r="BGF1869" s="401"/>
      <c r="BGG1869" s="401"/>
      <c r="BGH1869" s="401"/>
      <c r="BGI1869" s="401"/>
      <c r="BGJ1869" s="401"/>
      <c r="BGK1869" s="401"/>
      <c r="BGL1869" s="401"/>
      <c r="BGM1869" s="401"/>
      <c r="BGN1869" s="401"/>
      <c r="BGO1869" s="401"/>
      <c r="BGP1869" s="401"/>
      <c r="BGQ1869" s="401"/>
      <c r="BGR1869" s="401"/>
      <c r="BGS1869" s="401"/>
      <c r="BGT1869" s="401"/>
      <c r="BGU1869" s="401"/>
      <c r="BGV1869" s="401"/>
      <c r="BGW1869" s="401"/>
      <c r="BGX1869" s="401"/>
      <c r="BGY1869" s="401"/>
      <c r="BGZ1869" s="401"/>
      <c r="BHA1869" s="401"/>
      <c r="BHB1869" s="401"/>
      <c r="BHC1869" s="401"/>
      <c r="BHD1869" s="401"/>
      <c r="BHE1869" s="401"/>
      <c r="BHF1869" s="401"/>
      <c r="BHG1869" s="401"/>
      <c r="BHH1869" s="401"/>
      <c r="BHI1869" s="401"/>
      <c r="BHJ1869" s="401"/>
      <c r="BHK1869" s="401"/>
      <c r="BHL1869" s="401"/>
      <c r="BHM1869" s="401"/>
      <c r="BHN1869" s="401"/>
      <c r="BHO1869" s="401"/>
      <c r="BHP1869" s="401"/>
      <c r="BHQ1869" s="401"/>
      <c r="BHR1869" s="401"/>
      <c r="BHS1869" s="401"/>
      <c r="BHT1869" s="401"/>
      <c r="BHU1869" s="401"/>
      <c r="BHV1869" s="401"/>
      <c r="BHW1869" s="401"/>
      <c r="BHX1869" s="401"/>
      <c r="BHY1869" s="401"/>
      <c r="BHZ1869" s="401"/>
      <c r="BIA1869" s="401"/>
      <c r="BIB1869" s="401"/>
      <c r="BIC1869" s="401"/>
      <c r="BID1869" s="401"/>
      <c r="BIE1869" s="401"/>
      <c r="BIF1869" s="401"/>
      <c r="BIG1869" s="401"/>
      <c r="BIH1869" s="401"/>
      <c r="BII1869" s="401"/>
      <c r="BIJ1869" s="401"/>
      <c r="BIK1869" s="401"/>
      <c r="BIL1869" s="401"/>
      <c r="BIM1869" s="401"/>
      <c r="BIN1869" s="401"/>
      <c r="BIO1869" s="401"/>
      <c r="BIP1869" s="401"/>
      <c r="BIQ1869" s="401"/>
      <c r="BIR1869" s="401"/>
      <c r="BIS1869" s="401"/>
      <c r="BIT1869" s="401"/>
      <c r="BIU1869" s="401"/>
      <c r="BIV1869" s="401"/>
      <c r="BIW1869" s="401"/>
      <c r="BIX1869" s="401"/>
      <c r="BIY1869" s="401"/>
      <c r="BIZ1869" s="401"/>
      <c r="BJA1869" s="401"/>
      <c r="BJB1869" s="401"/>
      <c r="BJC1869" s="401"/>
      <c r="BJD1869" s="401"/>
      <c r="BJE1869" s="401"/>
      <c r="BJF1869" s="401"/>
      <c r="BJG1869" s="401"/>
      <c r="BJH1869" s="401"/>
      <c r="BJI1869" s="401"/>
      <c r="BJJ1869" s="401"/>
      <c r="BJK1869" s="401"/>
      <c r="BJL1869" s="401"/>
      <c r="BJM1869" s="401"/>
      <c r="BJN1869" s="401"/>
      <c r="BJO1869" s="401"/>
      <c r="BJP1869" s="401"/>
      <c r="BJQ1869" s="401"/>
      <c r="BJR1869" s="401"/>
      <c r="BJS1869" s="401"/>
      <c r="BJT1869" s="401"/>
      <c r="BJU1869" s="401"/>
      <c r="BJV1869" s="401"/>
      <c r="BJW1869" s="401"/>
      <c r="BJX1869" s="401"/>
      <c r="BJY1869" s="401"/>
      <c r="BJZ1869" s="401"/>
      <c r="BKA1869" s="401"/>
      <c r="BKB1869" s="401"/>
      <c r="BKC1869" s="401"/>
      <c r="BKD1869" s="401"/>
      <c r="BKE1869" s="401"/>
      <c r="BKF1869" s="401"/>
      <c r="BKG1869" s="401"/>
      <c r="BKH1869" s="401"/>
      <c r="BKI1869" s="401"/>
      <c r="BKJ1869" s="401"/>
      <c r="BKK1869" s="401"/>
      <c r="BKL1869" s="401"/>
      <c r="BKM1869" s="401"/>
      <c r="BKN1869" s="401"/>
      <c r="BKO1869" s="401"/>
      <c r="BKP1869" s="401"/>
      <c r="BKQ1869" s="401"/>
      <c r="BKR1869" s="401"/>
      <c r="BKS1869" s="401"/>
      <c r="BKT1869" s="401"/>
      <c r="BKU1869" s="401"/>
      <c r="BKV1869" s="401"/>
      <c r="BKW1869" s="401"/>
      <c r="BKX1869" s="401"/>
      <c r="BKY1869" s="401"/>
      <c r="BKZ1869" s="401"/>
      <c r="BLA1869" s="401"/>
      <c r="BLB1869" s="401"/>
      <c r="BLC1869" s="401"/>
      <c r="BLD1869" s="401"/>
      <c r="BLE1869" s="401"/>
      <c r="BLF1869" s="401"/>
      <c r="BLG1869" s="401"/>
      <c r="BLH1869" s="401"/>
      <c r="BLI1869" s="401"/>
      <c r="BLJ1869" s="401"/>
      <c r="BLK1869" s="401"/>
      <c r="BLL1869" s="401"/>
      <c r="BLM1869" s="401"/>
      <c r="BLN1869" s="401"/>
      <c r="BLO1869" s="401"/>
      <c r="BLP1869" s="401"/>
      <c r="BLQ1869" s="401"/>
      <c r="BLR1869" s="401"/>
      <c r="BLS1869" s="401"/>
      <c r="BLT1869" s="401"/>
      <c r="BLU1869" s="401"/>
      <c r="BLV1869" s="401"/>
      <c r="BLW1869" s="401"/>
      <c r="BLX1869" s="401"/>
      <c r="BLY1869" s="401"/>
      <c r="BLZ1869" s="401"/>
      <c r="BMA1869" s="401"/>
      <c r="BMB1869" s="401"/>
      <c r="BMC1869" s="401"/>
      <c r="BMD1869" s="401"/>
      <c r="BME1869" s="401"/>
      <c r="BMF1869" s="401"/>
      <c r="BMG1869" s="401"/>
      <c r="BMH1869" s="401"/>
      <c r="BMI1869" s="401"/>
      <c r="BMJ1869" s="401"/>
      <c r="BMK1869" s="401"/>
      <c r="BML1869" s="401"/>
      <c r="BMM1869" s="401"/>
      <c r="BMN1869" s="401"/>
      <c r="BMO1869" s="401"/>
      <c r="BMP1869" s="401"/>
      <c r="BMQ1869" s="401"/>
      <c r="BMR1869" s="401"/>
      <c r="BMS1869" s="401"/>
      <c r="BMT1869" s="401"/>
      <c r="BMU1869" s="401"/>
      <c r="BMV1869" s="401"/>
      <c r="BMW1869" s="401"/>
      <c r="BMX1869" s="401"/>
      <c r="BMY1869" s="401"/>
      <c r="BMZ1869" s="401"/>
      <c r="BNA1869" s="401"/>
      <c r="BNB1869" s="401"/>
      <c r="BNC1869" s="401"/>
      <c r="BND1869" s="401"/>
      <c r="BNE1869" s="401"/>
      <c r="BNF1869" s="401"/>
      <c r="BNG1869" s="401"/>
      <c r="BNH1869" s="401"/>
      <c r="BNI1869" s="401"/>
      <c r="BNJ1869" s="401"/>
      <c r="BNK1869" s="401"/>
      <c r="BNL1869" s="401"/>
      <c r="BNM1869" s="401"/>
      <c r="BNN1869" s="401"/>
      <c r="BNO1869" s="401"/>
      <c r="BNP1869" s="401"/>
      <c r="BNQ1869" s="401"/>
      <c r="BNR1869" s="401"/>
      <c r="BNS1869" s="401"/>
      <c r="BNT1869" s="401"/>
      <c r="BNU1869" s="401"/>
      <c r="BNV1869" s="401"/>
      <c r="BNW1869" s="401"/>
      <c r="BNX1869" s="401"/>
      <c r="BNY1869" s="401"/>
      <c r="BNZ1869" s="401"/>
      <c r="BOA1869" s="401"/>
      <c r="BOB1869" s="401"/>
      <c r="BOC1869" s="401"/>
      <c r="BOD1869" s="401"/>
      <c r="BOE1869" s="401"/>
      <c r="BOF1869" s="401"/>
      <c r="BOG1869" s="401"/>
      <c r="BOH1869" s="401"/>
      <c r="BOI1869" s="401"/>
      <c r="BOJ1869" s="401"/>
      <c r="BOK1869" s="401"/>
      <c r="BOL1869" s="401"/>
      <c r="BOM1869" s="401"/>
      <c r="BON1869" s="401"/>
      <c r="BOO1869" s="401"/>
      <c r="BOP1869" s="401"/>
      <c r="BOQ1869" s="401"/>
      <c r="BOR1869" s="401"/>
      <c r="BOS1869" s="401"/>
      <c r="BOT1869" s="401"/>
      <c r="BOU1869" s="401"/>
      <c r="BOV1869" s="401"/>
      <c r="BOW1869" s="401"/>
      <c r="BOX1869" s="401"/>
      <c r="BOY1869" s="401"/>
      <c r="BOZ1869" s="401"/>
      <c r="BPA1869" s="401"/>
      <c r="BPB1869" s="401"/>
      <c r="BPC1869" s="401"/>
      <c r="BPD1869" s="401"/>
      <c r="BPE1869" s="401"/>
      <c r="BPF1869" s="401"/>
      <c r="BPG1869" s="401"/>
      <c r="BPH1869" s="401"/>
      <c r="BPI1869" s="401"/>
      <c r="BPJ1869" s="401"/>
      <c r="BPK1869" s="401"/>
      <c r="BPL1869" s="401"/>
      <c r="BPM1869" s="401"/>
      <c r="BPN1869" s="401"/>
      <c r="BPO1869" s="401"/>
      <c r="BPP1869" s="401"/>
      <c r="BPQ1869" s="401"/>
      <c r="BPR1869" s="401"/>
      <c r="BPS1869" s="401"/>
      <c r="BPT1869" s="401"/>
      <c r="BPU1869" s="401"/>
      <c r="BPV1869" s="401"/>
      <c r="BPW1869" s="401"/>
      <c r="BPX1869" s="401"/>
      <c r="BPY1869" s="401"/>
      <c r="BPZ1869" s="401"/>
      <c r="BQA1869" s="401"/>
      <c r="BQB1869" s="401"/>
      <c r="BQC1869" s="401"/>
      <c r="BQD1869" s="401"/>
      <c r="BQE1869" s="401"/>
      <c r="BQF1869" s="401"/>
      <c r="BQG1869" s="401"/>
      <c r="BQH1869" s="401"/>
      <c r="BQI1869" s="401"/>
      <c r="BQJ1869" s="401"/>
      <c r="BQK1869" s="401"/>
      <c r="BQL1869" s="401"/>
      <c r="BQM1869" s="401"/>
      <c r="BQN1869" s="401"/>
      <c r="BQO1869" s="401"/>
      <c r="BQP1869" s="401"/>
      <c r="BQQ1869" s="401"/>
      <c r="BQR1869" s="401"/>
      <c r="BQS1869" s="401"/>
      <c r="BQT1869" s="401"/>
      <c r="BQU1869" s="401"/>
      <c r="BQV1869" s="401"/>
      <c r="BQW1869" s="401"/>
      <c r="BQX1869" s="401"/>
      <c r="BQY1869" s="401"/>
      <c r="BQZ1869" s="401"/>
      <c r="BRA1869" s="401"/>
      <c r="BRB1869" s="401"/>
      <c r="BRC1869" s="401"/>
      <c r="BRD1869" s="401"/>
      <c r="BRE1869" s="401"/>
      <c r="BRF1869" s="401"/>
      <c r="BRG1869" s="401"/>
      <c r="BRH1869" s="401"/>
      <c r="BRI1869" s="401"/>
      <c r="BRJ1869" s="401"/>
      <c r="BRK1869" s="401"/>
      <c r="BRL1869" s="401"/>
      <c r="BRM1869" s="401"/>
      <c r="BRN1869" s="401"/>
      <c r="BRO1869" s="401"/>
      <c r="BRP1869" s="401"/>
      <c r="BRQ1869" s="401"/>
      <c r="BRR1869" s="401"/>
      <c r="BRS1869" s="401"/>
      <c r="BRT1869" s="401"/>
      <c r="BRU1869" s="401"/>
      <c r="BRV1869" s="401"/>
      <c r="BRW1869" s="401"/>
      <c r="BRX1869" s="401"/>
      <c r="BRY1869" s="401"/>
      <c r="BRZ1869" s="401"/>
      <c r="BSA1869" s="401"/>
      <c r="BSB1869" s="401"/>
      <c r="BSC1869" s="401"/>
      <c r="BSD1869" s="401"/>
      <c r="BSE1869" s="401"/>
      <c r="BSF1869" s="401"/>
      <c r="BSG1869" s="401"/>
      <c r="BSH1869" s="401"/>
      <c r="BSI1869" s="401"/>
      <c r="BSJ1869" s="401"/>
      <c r="BSK1869" s="401"/>
      <c r="BSL1869" s="401"/>
      <c r="BSM1869" s="401"/>
      <c r="BSN1869" s="401"/>
      <c r="BSO1869" s="401"/>
      <c r="BSP1869" s="401"/>
      <c r="BSQ1869" s="401"/>
      <c r="BSR1869" s="401"/>
      <c r="BSS1869" s="401"/>
      <c r="BST1869" s="401"/>
      <c r="BSU1869" s="401"/>
      <c r="BSV1869" s="401"/>
      <c r="BSW1869" s="401"/>
      <c r="BSX1869" s="401"/>
      <c r="BSY1869" s="401"/>
      <c r="BSZ1869" s="401"/>
      <c r="BTA1869" s="401"/>
      <c r="BTB1869" s="401"/>
      <c r="BTC1869" s="401"/>
      <c r="BTD1869" s="401"/>
      <c r="BTE1869" s="401"/>
      <c r="BTF1869" s="401"/>
      <c r="BTG1869" s="401"/>
      <c r="BTH1869" s="401"/>
      <c r="BTI1869" s="401"/>
      <c r="BTJ1869" s="401"/>
      <c r="BTK1869" s="401"/>
      <c r="BTL1869" s="401"/>
      <c r="BTM1869" s="401"/>
      <c r="BTN1869" s="401"/>
      <c r="BTO1869" s="401"/>
      <c r="BTP1869" s="401"/>
      <c r="BTQ1869" s="401"/>
      <c r="BTR1869" s="401"/>
      <c r="BTS1869" s="401"/>
      <c r="BTT1869" s="401"/>
      <c r="BTU1869" s="401"/>
      <c r="BTV1869" s="401"/>
      <c r="BTW1869" s="401"/>
      <c r="BTX1869" s="401"/>
      <c r="BTY1869" s="401"/>
      <c r="BTZ1869" s="401"/>
      <c r="BUA1869" s="401"/>
      <c r="BUB1869" s="401"/>
      <c r="BUC1869" s="401"/>
      <c r="BUD1869" s="401"/>
      <c r="BUE1869" s="401"/>
      <c r="BUF1869" s="401"/>
      <c r="BUG1869" s="401"/>
      <c r="BUH1869" s="401"/>
      <c r="BUI1869" s="401"/>
      <c r="BUJ1869" s="401"/>
      <c r="BUK1869" s="401"/>
      <c r="BUL1869" s="401"/>
      <c r="BUM1869" s="401"/>
      <c r="BUN1869" s="401"/>
      <c r="BUO1869" s="401"/>
      <c r="BUP1869" s="401"/>
      <c r="BUQ1869" s="401"/>
      <c r="BUR1869" s="401"/>
      <c r="BUS1869" s="401"/>
      <c r="BUT1869" s="401"/>
      <c r="BUU1869" s="401"/>
      <c r="BUV1869" s="401"/>
      <c r="BUW1869" s="401"/>
      <c r="BUX1869" s="401"/>
      <c r="BUY1869" s="401"/>
      <c r="BUZ1869" s="401"/>
      <c r="BVA1869" s="401"/>
      <c r="BVB1869" s="401"/>
      <c r="BVC1869" s="401"/>
      <c r="BVD1869" s="401"/>
      <c r="BVE1869" s="401"/>
      <c r="BVF1869" s="401"/>
      <c r="BVG1869" s="401"/>
      <c r="BVH1869" s="401"/>
      <c r="BVI1869" s="401"/>
      <c r="BVJ1869" s="401"/>
      <c r="BVK1869" s="401"/>
      <c r="BVL1869" s="401"/>
      <c r="BVM1869" s="401"/>
      <c r="BVN1869" s="401"/>
      <c r="BVO1869" s="401"/>
      <c r="BVP1869" s="401"/>
      <c r="BVQ1869" s="401"/>
      <c r="BVR1869" s="401"/>
      <c r="BVS1869" s="401"/>
      <c r="BVT1869" s="401"/>
      <c r="BVU1869" s="401"/>
      <c r="BVV1869" s="401"/>
      <c r="BVW1869" s="401"/>
      <c r="BVX1869" s="401"/>
      <c r="BVY1869" s="401"/>
      <c r="BVZ1869" s="401"/>
      <c r="BWA1869" s="401"/>
      <c r="BWB1869" s="401"/>
      <c r="BWC1869" s="401"/>
      <c r="BWD1869" s="401"/>
      <c r="BWE1869" s="401"/>
      <c r="BWF1869" s="401"/>
      <c r="BWG1869" s="401"/>
      <c r="BWH1869" s="401"/>
      <c r="BWI1869" s="401"/>
      <c r="BWJ1869" s="401"/>
      <c r="BWK1869" s="401"/>
      <c r="BWL1869" s="401"/>
      <c r="BWM1869" s="401"/>
      <c r="BWN1869" s="401"/>
      <c r="BWO1869" s="401"/>
      <c r="BWP1869" s="401"/>
      <c r="BWQ1869" s="401"/>
      <c r="BWR1869" s="401"/>
      <c r="BWS1869" s="401"/>
      <c r="BWT1869" s="401"/>
      <c r="BWU1869" s="401"/>
      <c r="BWV1869" s="401"/>
      <c r="BWW1869" s="401"/>
      <c r="BWX1869" s="401"/>
      <c r="BWY1869" s="401"/>
      <c r="BWZ1869" s="401"/>
      <c r="BXA1869" s="401"/>
      <c r="BXB1869" s="401"/>
      <c r="BXC1869" s="401"/>
      <c r="BXD1869" s="401"/>
      <c r="BXE1869" s="401"/>
      <c r="BXF1869" s="401"/>
      <c r="BXG1869" s="401"/>
      <c r="BXH1869" s="401"/>
      <c r="BXI1869" s="401"/>
      <c r="BXJ1869" s="401"/>
      <c r="BXK1869" s="401"/>
      <c r="BXL1869" s="401"/>
      <c r="BXM1869" s="401"/>
      <c r="BXN1869" s="401"/>
      <c r="BXO1869" s="401"/>
      <c r="BXP1869" s="401"/>
      <c r="BXQ1869" s="401"/>
      <c r="BXR1869" s="401"/>
      <c r="BXS1869" s="401"/>
      <c r="BXT1869" s="401"/>
      <c r="BXU1869" s="401"/>
      <c r="BXV1869" s="401"/>
      <c r="BXW1869" s="401"/>
      <c r="BXX1869" s="401"/>
      <c r="BXY1869" s="401"/>
      <c r="BXZ1869" s="401"/>
      <c r="BYA1869" s="401"/>
      <c r="BYB1869" s="401"/>
      <c r="BYC1869" s="401"/>
      <c r="BYD1869" s="401"/>
      <c r="BYE1869" s="401"/>
      <c r="BYF1869" s="401"/>
      <c r="BYG1869" s="401"/>
      <c r="BYH1869" s="401"/>
      <c r="BYI1869" s="401"/>
      <c r="BYJ1869" s="401"/>
      <c r="BYK1869" s="401"/>
      <c r="BYL1869" s="401"/>
      <c r="BYM1869" s="401"/>
      <c r="BYN1869" s="401"/>
      <c r="BYO1869" s="401"/>
      <c r="BYP1869" s="401"/>
      <c r="BYQ1869" s="401"/>
      <c r="BYR1869" s="401"/>
      <c r="BYS1869" s="401"/>
      <c r="BYT1869" s="401"/>
      <c r="BYU1869" s="401"/>
      <c r="BYV1869" s="401"/>
      <c r="BYW1869" s="401"/>
      <c r="BYX1869" s="401"/>
      <c r="BYY1869" s="401"/>
      <c r="BYZ1869" s="401"/>
      <c r="BZA1869" s="401"/>
      <c r="BZB1869" s="401"/>
      <c r="BZC1869" s="401"/>
      <c r="BZD1869" s="401"/>
      <c r="BZE1869" s="401"/>
      <c r="BZF1869" s="401"/>
      <c r="BZG1869" s="401"/>
      <c r="BZH1869" s="401"/>
      <c r="BZI1869" s="401"/>
      <c r="BZJ1869" s="401"/>
      <c r="BZK1869" s="401"/>
      <c r="BZL1869" s="401"/>
      <c r="BZM1869" s="401"/>
      <c r="BZN1869" s="401"/>
      <c r="BZO1869" s="401"/>
      <c r="BZP1869" s="401"/>
      <c r="BZQ1869" s="401"/>
      <c r="BZR1869" s="401"/>
      <c r="BZS1869" s="401"/>
      <c r="BZT1869" s="401"/>
      <c r="BZU1869" s="401"/>
      <c r="BZV1869" s="401"/>
      <c r="BZW1869" s="401"/>
      <c r="BZX1869" s="401"/>
      <c r="BZY1869" s="401"/>
      <c r="BZZ1869" s="401"/>
      <c r="CAA1869" s="401"/>
      <c r="CAB1869" s="401"/>
      <c r="CAC1869" s="401"/>
      <c r="CAD1869" s="401"/>
      <c r="CAE1869" s="401"/>
      <c r="CAF1869" s="401"/>
      <c r="CAG1869" s="401"/>
      <c r="CAH1869" s="401"/>
      <c r="CAI1869" s="401"/>
      <c r="CAJ1869" s="401"/>
      <c r="CAK1869" s="401"/>
      <c r="CAL1869" s="401"/>
      <c r="CAM1869" s="401"/>
      <c r="CAN1869" s="401"/>
      <c r="CAO1869" s="401"/>
      <c r="CAP1869" s="401"/>
      <c r="CAQ1869" s="401"/>
      <c r="CAR1869" s="401"/>
      <c r="CAS1869" s="401"/>
      <c r="CAT1869" s="401"/>
      <c r="CAU1869" s="401"/>
      <c r="CAV1869" s="401"/>
      <c r="CAW1869" s="401"/>
      <c r="CAX1869" s="401"/>
      <c r="CAY1869" s="401"/>
      <c r="CAZ1869" s="401"/>
      <c r="CBA1869" s="401"/>
      <c r="CBB1869" s="401"/>
      <c r="CBC1869" s="401"/>
      <c r="CBD1869" s="401"/>
      <c r="CBE1869" s="401"/>
      <c r="CBF1869" s="401"/>
      <c r="CBG1869" s="401"/>
      <c r="CBH1869" s="401"/>
      <c r="CBI1869" s="401"/>
      <c r="CBJ1869" s="401"/>
      <c r="CBK1869" s="401"/>
      <c r="CBL1869" s="401"/>
      <c r="CBM1869" s="401"/>
      <c r="CBN1869" s="401"/>
      <c r="CBO1869" s="401"/>
      <c r="CBP1869" s="401"/>
      <c r="CBQ1869" s="401"/>
      <c r="CBR1869" s="401"/>
      <c r="CBS1869" s="401"/>
      <c r="CBT1869" s="401"/>
      <c r="CBU1869" s="401"/>
      <c r="CBV1869" s="401"/>
      <c r="CBW1869" s="401"/>
      <c r="CBX1869" s="401"/>
      <c r="CBY1869" s="401"/>
      <c r="CBZ1869" s="401"/>
      <c r="CCA1869" s="401"/>
      <c r="CCB1869" s="401"/>
      <c r="CCC1869" s="401"/>
      <c r="CCD1869" s="401"/>
      <c r="CCE1869" s="401"/>
      <c r="CCF1869" s="401"/>
      <c r="CCG1869" s="401"/>
      <c r="CCH1869" s="401"/>
      <c r="CCI1869" s="401"/>
      <c r="CCJ1869" s="401"/>
      <c r="CCK1869" s="401"/>
      <c r="CCL1869" s="401"/>
      <c r="CCM1869" s="401"/>
      <c r="CCN1869" s="401"/>
      <c r="CCO1869" s="401"/>
      <c r="CCP1869" s="401"/>
      <c r="CCQ1869" s="401"/>
      <c r="CCR1869" s="401"/>
      <c r="CCS1869" s="401"/>
      <c r="CCT1869" s="401"/>
      <c r="CCU1869" s="401"/>
      <c r="CCV1869" s="401"/>
      <c r="CCW1869" s="401"/>
      <c r="CCX1869" s="401"/>
      <c r="CCY1869" s="401"/>
      <c r="CCZ1869" s="401"/>
      <c r="CDA1869" s="401"/>
      <c r="CDB1869" s="401"/>
      <c r="CDC1869" s="401"/>
      <c r="CDD1869" s="401"/>
      <c r="CDE1869" s="401"/>
      <c r="CDF1869" s="401"/>
      <c r="CDG1869" s="401"/>
      <c r="CDH1869" s="401"/>
      <c r="CDI1869" s="401"/>
      <c r="CDJ1869" s="401"/>
      <c r="CDK1869" s="401"/>
      <c r="CDL1869" s="401"/>
      <c r="CDM1869" s="401"/>
      <c r="CDN1869" s="401"/>
      <c r="CDO1869" s="401"/>
      <c r="CDP1869" s="401"/>
      <c r="CDQ1869" s="401"/>
      <c r="CDR1869" s="401"/>
      <c r="CDS1869" s="401"/>
      <c r="CDT1869" s="401"/>
      <c r="CDU1869" s="401"/>
      <c r="CDV1869" s="401"/>
      <c r="CDW1869" s="401"/>
      <c r="CDX1869" s="401"/>
      <c r="CDY1869" s="401"/>
      <c r="CDZ1869" s="401"/>
      <c r="CEA1869" s="401"/>
      <c r="CEB1869" s="401"/>
      <c r="CEC1869" s="401"/>
      <c r="CED1869" s="401"/>
      <c r="CEE1869" s="401"/>
      <c r="CEF1869" s="401"/>
      <c r="CEG1869" s="401"/>
      <c r="CEH1869" s="401"/>
      <c r="CEI1869" s="401"/>
      <c r="CEJ1869" s="401"/>
      <c r="CEK1869" s="401"/>
      <c r="CEL1869" s="401"/>
      <c r="CEM1869" s="401"/>
      <c r="CEN1869" s="401"/>
      <c r="CEO1869" s="401"/>
      <c r="CEP1869" s="401"/>
      <c r="CEQ1869" s="401"/>
      <c r="CER1869" s="401"/>
      <c r="CES1869" s="401"/>
      <c r="CET1869" s="401"/>
      <c r="CEU1869" s="401"/>
      <c r="CEV1869" s="401"/>
      <c r="CEW1869" s="401"/>
      <c r="CEX1869" s="401"/>
      <c r="CEY1869" s="401"/>
      <c r="CEZ1869" s="401"/>
      <c r="CFA1869" s="401"/>
      <c r="CFB1869" s="401"/>
      <c r="CFC1869" s="401"/>
      <c r="CFD1869" s="401"/>
      <c r="CFE1869" s="401"/>
      <c r="CFF1869" s="401"/>
      <c r="CFG1869" s="401"/>
      <c r="CFH1869" s="401"/>
      <c r="CFI1869" s="401"/>
      <c r="CFJ1869" s="401"/>
      <c r="CFK1869" s="401"/>
      <c r="CFL1869" s="401"/>
      <c r="CFM1869" s="401"/>
      <c r="CFN1869" s="401"/>
      <c r="CFO1869" s="401"/>
      <c r="CFP1869" s="401"/>
      <c r="CFQ1869" s="401"/>
      <c r="CFR1869" s="401"/>
      <c r="CFS1869" s="401"/>
      <c r="CFT1869" s="401"/>
      <c r="CFU1869" s="401"/>
      <c r="CFV1869" s="401"/>
      <c r="CFW1869" s="401"/>
      <c r="CFX1869" s="401"/>
      <c r="CFY1869" s="401"/>
      <c r="CFZ1869" s="401"/>
      <c r="CGA1869" s="401"/>
      <c r="CGB1869" s="401"/>
      <c r="CGC1869" s="401"/>
      <c r="CGD1869" s="401"/>
      <c r="CGE1869" s="401"/>
      <c r="CGF1869" s="401"/>
      <c r="CGG1869" s="401"/>
      <c r="CGH1869" s="401"/>
      <c r="CGI1869" s="401"/>
      <c r="CGJ1869" s="401"/>
      <c r="CGK1869" s="401"/>
      <c r="CGL1869" s="401"/>
      <c r="CGM1869" s="401"/>
      <c r="CGN1869" s="401"/>
      <c r="CGO1869" s="401"/>
      <c r="CGP1869" s="401"/>
      <c r="CGQ1869" s="401"/>
      <c r="CGR1869" s="401"/>
      <c r="CGS1869" s="401"/>
      <c r="CGT1869" s="401"/>
      <c r="CGU1869" s="401"/>
      <c r="CGV1869" s="401"/>
      <c r="CGW1869" s="401"/>
      <c r="CGX1869" s="401"/>
      <c r="CGY1869" s="401"/>
      <c r="CGZ1869" s="401"/>
      <c r="CHA1869" s="401"/>
      <c r="CHB1869" s="401"/>
      <c r="CHC1869" s="401"/>
      <c r="CHD1869" s="401"/>
      <c r="CHE1869" s="401"/>
      <c r="CHF1869" s="401"/>
      <c r="CHG1869" s="401"/>
      <c r="CHH1869" s="401"/>
      <c r="CHI1869" s="401"/>
      <c r="CHJ1869" s="401"/>
      <c r="CHK1869" s="401"/>
      <c r="CHL1869" s="401"/>
      <c r="CHM1869" s="401"/>
      <c r="CHN1869" s="401"/>
      <c r="CHO1869" s="401"/>
      <c r="CHP1869" s="401"/>
      <c r="CHQ1869" s="401"/>
      <c r="CHR1869" s="401"/>
      <c r="CHS1869" s="401"/>
      <c r="CHT1869" s="401"/>
      <c r="CHU1869" s="401"/>
      <c r="CHV1869" s="401"/>
      <c r="CHW1869" s="401"/>
      <c r="CHX1869" s="401"/>
      <c r="CHY1869" s="401"/>
      <c r="CHZ1869" s="401"/>
      <c r="CIA1869" s="401"/>
      <c r="CIB1869" s="401"/>
      <c r="CIC1869" s="401"/>
      <c r="CID1869" s="401"/>
      <c r="CIE1869" s="401"/>
      <c r="CIF1869" s="401"/>
      <c r="CIG1869" s="401"/>
      <c r="CIH1869" s="401"/>
      <c r="CII1869" s="401"/>
      <c r="CIJ1869" s="401"/>
      <c r="CIK1869" s="401"/>
      <c r="CIL1869" s="401"/>
      <c r="CIM1869" s="401"/>
      <c r="CIN1869" s="401"/>
      <c r="CIO1869" s="401"/>
      <c r="CIP1869" s="401"/>
      <c r="CIQ1869" s="401"/>
      <c r="CIR1869" s="401"/>
      <c r="CIS1869" s="401"/>
      <c r="CIT1869" s="401"/>
      <c r="CIU1869" s="401"/>
      <c r="CIV1869" s="401"/>
      <c r="CIW1869" s="401"/>
      <c r="CIX1869" s="401"/>
      <c r="CIY1869" s="401"/>
      <c r="CIZ1869" s="401"/>
      <c r="CJA1869" s="401"/>
      <c r="CJB1869" s="401"/>
      <c r="CJC1869" s="401"/>
      <c r="CJD1869" s="401"/>
      <c r="CJE1869" s="401"/>
      <c r="CJF1869" s="401"/>
      <c r="CJG1869" s="401"/>
      <c r="CJH1869" s="401"/>
      <c r="CJI1869" s="401"/>
      <c r="CJJ1869" s="401"/>
      <c r="CJK1869" s="401"/>
      <c r="CJL1869" s="401"/>
      <c r="CJM1869" s="401"/>
      <c r="CJN1869" s="401"/>
      <c r="CJO1869" s="401"/>
      <c r="CJP1869" s="401"/>
      <c r="CJQ1869" s="401"/>
      <c r="CJR1869" s="401"/>
      <c r="CJS1869" s="401"/>
      <c r="CJT1869" s="401"/>
      <c r="CJU1869" s="401"/>
      <c r="CJV1869" s="401"/>
      <c r="CJW1869" s="401"/>
      <c r="CJX1869" s="401"/>
      <c r="CJY1869" s="401"/>
      <c r="CJZ1869" s="401"/>
      <c r="CKA1869" s="401"/>
      <c r="CKB1869" s="401"/>
      <c r="CKC1869" s="401"/>
      <c r="CKD1869" s="401"/>
      <c r="CKE1869" s="401"/>
      <c r="CKF1869" s="401"/>
      <c r="CKG1869" s="401"/>
      <c r="CKH1869" s="401"/>
      <c r="CKI1869" s="401"/>
      <c r="CKJ1869" s="401"/>
      <c r="CKK1869" s="401"/>
      <c r="CKL1869" s="401"/>
      <c r="CKM1869" s="401"/>
      <c r="CKN1869" s="401"/>
      <c r="CKO1869" s="401"/>
      <c r="CKP1869" s="401"/>
      <c r="CKQ1869" s="401"/>
      <c r="CKR1869" s="401"/>
      <c r="CKS1869" s="401"/>
      <c r="CKT1869" s="401"/>
      <c r="CKU1869" s="401"/>
      <c r="CKV1869" s="401"/>
      <c r="CKW1869" s="401"/>
      <c r="CKX1869" s="401"/>
      <c r="CKY1869" s="401"/>
      <c r="CKZ1869" s="401"/>
      <c r="CLA1869" s="401"/>
      <c r="CLB1869" s="401"/>
      <c r="CLC1869" s="401"/>
      <c r="CLD1869" s="401"/>
      <c r="CLE1869" s="401"/>
      <c r="CLF1869" s="401"/>
      <c r="CLG1869" s="401"/>
      <c r="CLH1869" s="401"/>
      <c r="CLI1869" s="401"/>
      <c r="CLJ1869" s="401"/>
      <c r="CLK1869" s="401"/>
      <c r="CLL1869" s="401"/>
      <c r="CLM1869" s="401"/>
      <c r="CLN1869" s="401"/>
      <c r="CLO1869" s="401"/>
      <c r="CLP1869" s="401"/>
      <c r="CLQ1869" s="401"/>
      <c r="CLR1869" s="401"/>
      <c r="CLS1869" s="401"/>
      <c r="CLT1869" s="401"/>
      <c r="CLU1869" s="401"/>
      <c r="CLV1869" s="401"/>
      <c r="CLW1869" s="401"/>
      <c r="CLX1869" s="401"/>
      <c r="CLY1869" s="401"/>
      <c r="CLZ1869" s="401"/>
      <c r="CMA1869" s="401"/>
      <c r="CMB1869" s="401"/>
      <c r="CMC1869" s="401"/>
      <c r="CMD1869" s="401"/>
      <c r="CME1869" s="401"/>
      <c r="CMF1869" s="401"/>
      <c r="CMG1869" s="401"/>
      <c r="CMH1869" s="401"/>
      <c r="CMI1869" s="401"/>
      <c r="CMJ1869" s="401"/>
      <c r="CMK1869" s="401"/>
      <c r="CML1869" s="401"/>
      <c r="CMM1869" s="401"/>
      <c r="CMN1869" s="401"/>
      <c r="CMO1869" s="401"/>
      <c r="CMP1869" s="401"/>
      <c r="CMQ1869" s="401"/>
      <c r="CMR1869" s="401"/>
      <c r="CMS1869" s="401"/>
      <c r="CMT1869" s="401"/>
      <c r="CMU1869" s="401"/>
      <c r="CMV1869" s="401"/>
      <c r="CMW1869" s="401"/>
      <c r="CMX1869" s="401"/>
      <c r="CMY1869" s="401"/>
      <c r="CMZ1869" s="401"/>
      <c r="CNA1869" s="401"/>
      <c r="CNB1869" s="401"/>
      <c r="CNC1869" s="401"/>
      <c r="CND1869" s="401"/>
      <c r="CNE1869" s="401"/>
      <c r="CNF1869" s="401"/>
      <c r="CNG1869" s="401"/>
      <c r="CNH1869" s="401"/>
      <c r="CNI1869" s="401"/>
      <c r="CNJ1869" s="401"/>
      <c r="CNK1869" s="401"/>
      <c r="CNL1869" s="401"/>
      <c r="CNM1869" s="401"/>
      <c r="CNN1869" s="401"/>
      <c r="CNO1869" s="401"/>
      <c r="CNP1869" s="401"/>
      <c r="CNQ1869" s="401"/>
      <c r="CNR1869" s="401"/>
      <c r="CNS1869" s="401"/>
      <c r="CNT1869" s="401"/>
      <c r="CNU1869" s="401"/>
      <c r="CNV1869" s="401"/>
      <c r="CNW1869" s="401"/>
      <c r="CNX1869" s="401"/>
      <c r="CNY1869" s="401"/>
      <c r="CNZ1869" s="401"/>
      <c r="COA1869" s="401"/>
      <c r="COB1869" s="401"/>
      <c r="COC1869" s="401"/>
      <c r="COD1869" s="401"/>
      <c r="COE1869" s="401"/>
      <c r="COF1869" s="401"/>
      <c r="COG1869" s="401"/>
      <c r="COH1869" s="401"/>
      <c r="COI1869" s="401"/>
      <c r="COJ1869" s="401"/>
      <c r="COK1869" s="401"/>
      <c r="COL1869" s="401"/>
      <c r="COM1869" s="401"/>
      <c r="CON1869" s="401"/>
      <c r="COO1869" s="401"/>
      <c r="COP1869" s="401"/>
      <c r="COQ1869" s="401"/>
      <c r="COR1869" s="401"/>
      <c r="COS1869" s="401"/>
      <c r="COT1869" s="401"/>
      <c r="COU1869" s="401"/>
      <c r="COV1869" s="401"/>
      <c r="COW1869" s="401"/>
      <c r="COX1869" s="401"/>
      <c r="COY1869" s="401"/>
      <c r="COZ1869" s="401"/>
      <c r="CPA1869" s="401"/>
      <c r="CPB1869" s="401"/>
      <c r="CPC1869" s="401"/>
      <c r="CPD1869" s="401"/>
      <c r="CPE1869" s="401"/>
      <c r="CPF1869" s="401"/>
      <c r="CPG1869" s="401"/>
      <c r="CPH1869" s="401"/>
      <c r="CPI1869" s="401"/>
      <c r="CPJ1869" s="401"/>
      <c r="CPK1869" s="401"/>
      <c r="CPL1869" s="401"/>
      <c r="CPM1869" s="401"/>
      <c r="CPN1869" s="401"/>
      <c r="CPO1869" s="401"/>
      <c r="CPP1869" s="401"/>
      <c r="CPQ1869" s="401"/>
      <c r="CPR1869" s="401"/>
      <c r="CPS1869" s="401"/>
      <c r="CPT1869" s="401"/>
      <c r="CPU1869" s="401"/>
      <c r="CPV1869" s="401"/>
      <c r="CPW1869" s="401"/>
      <c r="CPX1869" s="401"/>
      <c r="CPY1869" s="401"/>
      <c r="CPZ1869" s="401"/>
      <c r="CQA1869" s="401"/>
      <c r="CQB1869" s="401"/>
      <c r="CQC1869" s="401"/>
      <c r="CQD1869" s="401"/>
      <c r="CQE1869" s="401"/>
      <c r="CQF1869" s="401"/>
      <c r="CQG1869" s="401"/>
      <c r="CQH1869" s="401"/>
      <c r="CQI1869" s="401"/>
      <c r="CQJ1869" s="401"/>
      <c r="CQK1869" s="401"/>
      <c r="CQL1869" s="401"/>
      <c r="CQM1869" s="401"/>
      <c r="CQN1869" s="401"/>
      <c r="CQO1869" s="401"/>
      <c r="CQP1869" s="401"/>
      <c r="CQQ1869" s="401"/>
      <c r="CQR1869" s="401"/>
      <c r="CQS1869" s="401"/>
      <c r="CQT1869" s="401"/>
      <c r="CQU1869" s="401"/>
      <c r="CQV1869" s="401"/>
      <c r="CQW1869" s="401"/>
      <c r="CQX1869" s="401"/>
      <c r="CQY1869" s="401"/>
      <c r="CQZ1869" s="401"/>
      <c r="CRA1869" s="401"/>
      <c r="CRB1869" s="401"/>
      <c r="CRC1869" s="401"/>
      <c r="CRD1869" s="401"/>
      <c r="CRE1869" s="401"/>
      <c r="CRF1869" s="401"/>
      <c r="CRG1869" s="401"/>
      <c r="CRH1869" s="401"/>
      <c r="CRI1869" s="401"/>
      <c r="CRJ1869" s="401"/>
      <c r="CRK1869" s="401"/>
      <c r="CRL1869" s="401"/>
      <c r="CRM1869" s="401"/>
      <c r="CRN1869" s="401"/>
      <c r="CRO1869" s="401"/>
      <c r="CRP1869" s="401"/>
      <c r="CRQ1869" s="401"/>
      <c r="CRR1869" s="401"/>
      <c r="CRS1869" s="401"/>
      <c r="CRT1869" s="401"/>
      <c r="CRU1869" s="401"/>
      <c r="CRV1869" s="401"/>
      <c r="CRW1869" s="401"/>
      <c r="CRX1869" s="401"/>
      <c r="CRY1869" s="401"/>
      <c r="CRZ1869" s="401"/>
      <c r="CSA1869" s="401"/>
      <c r="CSB1869" s="401"/>
      <c r="CSC1869" s="401"/>
      <c r="CSD1869" s="401"/>
      <c r="CSE1869" s="401"/>
      <c r="CSF1869" s="401"/>
      <c r="CSG1869" s="401"/>
      <c r="CSH1869" s="401"/>
      <c r="CSI1869" s="401"/>
      <c r="CSJ1869" s="401"/>
      <c r="CSK1869" s="401"/>
      <c r="CSL1869" s="401"/>
      <c r="CSM1869" s="401"/>
      <c r="CSN1869" s="401"/>
      <c r="CSO1869" s="401"/>
      <c r="CSP1869" s="401"/>
      <c r="CSQ1869" s="401"/>
      <c r="CSR1869" s="401"/>
      <c r="CSS1869" s="401"/>
      <c r="CST1869" s="401"/>
      <c r="CSU1869" s="401"/>
      <c r="CSV1869" s="401"/>
      <c r="CSW1869" s="401"/>
      <c r="CSX1869" s="401"/>
      <c r="CSY1869" s="401"/>
      <c r="CSZ1869" s="401"/>
      <c r="CTA1869" s="401"/>
      <c r="CTB1869" s="401"/>
      <c r="CTC1869" s="401"/>
      <c r="CTD1869" s="401"/>
      <c r="CTE1869" s="401"/>
      <c r="CTF1869" s="401"/>
      <c r="CTG1869" s="401"/>
      <c r="CTH1869" s="401"/>
      <c r="CTI1869" s="401"/>
      <c r="CTJ1869" s="401"/>
      <c r="CTK1869" s="401"/>
      <c r="CTL1869" s="401"/>
      <c r="CTM1869" s="401"/>
      <c r="CTN1869" s="401"/>
      <c r="CTO1869" s="401"/>
      <c r="CTP1869" s="401"/>
      <c r="CTQ1869" s="401"/>
      <c r="CTR1869" s="401"/>
      <c r="CTS1869" s="401"/>
      <c r="CTT1869" s="401"/>
      <c r="CTU1869" s="401"/>
      <c r="CTV1869" s="401"/>
      <c r="CTW1869" s="401"/>
      <c r="CTX1869" s="401"/>
      <c r="CTY1869" s="401"/>
      <c r="CTZ1869" s="401"/>
      <c r="CUA1869" s="401"/>
      <c r="CUB1869" s="401"/>
      <c r="CUC1869" s="401"/>
      <c r="CUD1869" s="401"/>
      <c r="CUE1869" s="401"/>
      <c r="CUF1869" s="401"/>
      <c r="CUG1869" s="401"/>
      <c r="CUH1869" s="401"/>
      <c r="CUI1869" s="401"/>
      <c r="CUJ1869" s="401"/>
      <c r="CUK1869" s="401"/>
      <c r="CUL1869" s="401"/>
      <c r="CUM1869" s="401"/>
      <c r="CUN1869" s="401"/>
      <c r="CUO1869" s="401"/>
      <c r="CUP1869" s="401"/>
      <c r="CUQ1869" s="401"/>
      <c r="CUR1869" s="401"/>
      <c r="CUS1869" s="401"/>
      <c r="CUT1869" s="401"/>
      <c r="CUU1869" s="401"/>
      <c r="CUV1869" s="401"/>
      <c r="CUW1869" s="401"/>
      <c r="CUX1869" s="401"/>
      <c r="CUY1869" s="401"/>
      <c r="CUZ1869" s="401"/>
      <c r="CVA1869" s="401"/>
      <c r="CVB1869" s="401"/>
      <c r="CVC1869" s="401"/>
      <c r="CVD1869" s="401"/>
      <c r="CVE1869" s="401"/>
      <c r="CVF1869" s="401"/>
      <c r="CVG1869" s="401"/>
      <c r="CVH1869" s="401"/>
      <c r="CVI1869" s="401"/>
      <c r="CVJ1869" s="401"/>
      <c r="CVK1869" s="401"/>
      <c r="CVL1869" s="401"/>
      <c r="CVM1869" s="401"/>
      <c r="CVN1869" s="401"/>
      <c r="CVO1869" s="401"/>
      <c r="CVP1869" s="401"/>
      <c r="CVQ1869" s="401"/>
      <c r="CVR1869" s="401"/>
      <c r="CVS1869" s="401"/>
      <c r="CVT1869" s="401"/>
      <c r="CVU1869" s="401"/>
      <c r="CVV1869" s="401"/>
      <c r="CVW1869" s="401"/>
      <c r="CVX1869" s="401"/>
      <c r="CVY1869" s="401"/>
      <c r="CVZ1869" s="401"/>
      <c r="CWA1869" s="401"/>
      <c r="CWB1869" s="401"/>
      <c r="CWC1869" s="401"/>
      <c r="CWD1869" s="401"/>
      <c r="CWE1869" s="401"/>
      <c r="CWF1869" s="401"/>
      <c r="CWG1869" s="401"/>
      <c r="CWH1869" s="401"/>
      <c r="CWI1869" s="401"/>
      <c r="CWJ1869" s="401"/>
      <c r="CWK1869" s="401"/>
      <c r="CWL1869" s="401"/>
      <c r="CWM1869" s="401"/>
      <c r="CWN1869" s="401"/>
      <c r="CWO1869" s="401"/>
      <c r="CWP1869" s="401"/>
      <c r="CWQ1869" s="401"/>
      <c r="CWR1869" s="401"/>
      <c r="CWS1869" s="401"/>
      <c r="CWT1869" s="401"/>
      <c r="CWU1869" s="401"/>
      <c r="CWV1869" s="401"/>
      <c r="CWW1869" s="401"/>
      <c r="CWX1869" s="401"/>
      <c r="CWY1869" s="401"/>
      <c r="CWZ1869" s="401"/>
      <c r="CXA1869" s="401"/>
      <c r="CXB1869" s="401"/>
      <c r="CXC1869" s="401"/>
      <c r="CXD1869" s="401"/>
      <c r="CXE1869" s="401"/>
      <c r="CXF1869" s="401"/>
      <c r="CXG1869" s="401"/>
      <c r="CXH1869" s="401"/>
      <c r="CXI1869" s="401"/>
      <c r="CXJ1869" s="401"/>
      <c r="CXK1869" s="401"/>
      <c r="CXL1869" s="401"/>
      <c r="CXM1869" s="401"/>
      <c r="CXN1869" s="401"/>
      <c r="CXO1869" s="401"/>
      <c r="CXP1869" s="401"/>
      <c r="CXQ1869" s="401"/>
      <c r="CXR1869" s="401"/>
      <c r="CXS1869" s="401"/>
      <c r="CXT1869" s="401"/>
      <c r="CXU1869" s="401"/>
      <c r="CXV1869" s="401"/>
      <c r="CXW1869" s="401"/>
      <c r="CXX1869" s="401"/>
      <c r="CXY1869" s="401"/>
      <c r="CXZ1869" s="401"/>
      <c r="CYA1869" s="401"/>
      <c r="CYB1869" s="401"/>
      <c r="CYC1869" s="401"/>
      <c r="CYD1869" s="401"/>
      <c r="CYE1869" s="401"/>
      <c r="CYF1869" s="401"/>
      <c r="CYG1869" s="401"/>
      <c r="CYH1869" s="401"/>
      <c r="CYI1869" s="401"/>
      <c r="CYJ1869" s="401"/>
      <c r="CYK1869" s="401"/>
      <c r="CYL1869" s="401"/>
      <c r="CYM1869" s="401"/>
      <c r="CYN1869" s="401"/>
      <c r="CYO1869" s="401"/>
      <c r="CYP1869" s="401"/>
      <c r="CYQ1869" s="401"/>
      <c r="CYR1869" s="401"/>
      <c r="CYS1869" s="401"/>
      <c r="CYT1869" s="401"/>
      <c r="CYU1869" s="401"/>
      <c r="CYV1869" s="401"/>
      <c r="CYW1869" s="401"/>
      <c r="CYX1869" s="401"/>
      <c r="CYY1869" s="401"/>
      <c r="CYZ1869" s="401"/>
      <c r="CZA1869" s="401"/>
      <c r="CZB1869" s="401"/>
      <c r="CZC1869" s="401"/>
      <c r="CZD1869" s="401"/>
      <c r="CZE1869" s="401"/>
      <c r="CZF1869" s="401"/>
      <c r="CZG1869" s="401"/>
      <c r="CZH1869" s="401"/>
      <c r="CZI1869" s="401"/>
      <c r="CZJ1869" s="401"/>
      <c r="CZK1869" s="401"/>
      <c r="CZL1869" s="401"/>
      <c r="CZM1869" s="401"/>
      <c r="CZN1869" s="401"/>
      <c r="CZO1869" s="401"/>
      <c r="CZP1869" s="401"/>
      <c r="CZQ1869" s="401"/>
      <c r="CZR1869" s="401"/>
      <c r="CZS1869" s="401"/>
      <c r="CZT1869" s="401"/>
      <c r="CZU1869" s="401"/>
      <c r="CZV1869" s="401"/>
      <c r="CZW1869" s="401"/>
      <c r="CZX1869" s="401"/>
      <c r="CZY1869" s="401"/>
      <c r="CZZ1869" s="401"/>
      <c r="DAA1869" s="401"/>
      <c r="DAB1869" s="401"/>
      <c r="DAC1869" s="401"/>
      <c r="DAD1869" s="401"/>
      <c r="DAE1869" s="401"/>
      <c r="DAF1869" s="401"/>
      <c r="DAG1869" s="401"/>
      <c r="DAH1869" s="401"/>
      <c r="DAI1869" s="401"/>
      <c r="DAJ1869" s="401"/>
      <c r="DAK1869" s="401"/>
      <c r="DAL1869" s="401"/>
      <c r="DAM1869" s="401"/>
      <c r="DAN1869" s="401"/>
      <c r="DAO1869" s="401"/>
      <c r="DAP1869" s="401"/>
      <c r="DAQ1869" s="401"/>
      <c r="DAR1869" s="401"/>
      <c r="DAS1869" s="401"/>
      <c r="DAT1869" s="401"/>
      <c r="DAU1869" s="401"/>
      <c r="DAV1869" s="401"/>
      <c r="DAW1869" s="401"/>
      <c r="DAX1869" s="401"/>
      <c r="DAY1869" s="401"/>
      <c r="DAZ1869" s="401"/>
      <c r="DBA1869" s="401"/>
      <c r="DBB1869" s="401"/>
      <c r="DBC1869" s="401"/>
      <c r="DBD1869" s="401"/>
      <c r="DBE1869" s="401"/>
      <c r="DBF1869" s="401"/>
      <c r="DBG1869" s="401"/>
      <c r="DBH1869" s="401"/>
      <c r="DBI1869" s="401"/>
      <c r="DBJ1869" s="401"/>
      <c r="DBK1869" s="401"/>
      <c r="DBL1869" s="401"/>
      <c r="DBM1869" s="401"/>
      <c r="DBN1869" s="401"/>
      <c r="DBO1869" s="401"/>
      <c r="DBP1869" s="401"/>
      <c r="DBQ1869" s="401"/>
      <c r="DBR1869" s="401"/>
      <c r="DBS1869" s="401"/>
      <c r="DBT1869" s="401"/>
      <c r="DBU1869" s="401"/>
      <c r="DBV1869" s="401"/>
      <c r="DBW1869" s="401"/>
      <c r="DBX1869" s="401"/>
      <c r="DBY1869" s="401"/>
      <c r="DBZ1869" s="401"/>
      <c r="DCA1869" s="401"/>
      <c r="DCB1869" s="401"/>
      <c r="DCC1869" s="401"/>
      <c r="DCD1869" s="401"/>
      <c r="DCE1869" s="401"/>
      <c r="DCF1869" s="401"/>
      <c r="DCG1869" s="401"/>
      <c r="DCH1869" s="401"/>
      <c r="DCI1869" s="401"/>
      <c r="DCJ1869" s="401"/>
      <c r="DCK1869" s="401"/>
      <c r="DCL1869" s="401"/>
      <c r="DCM1869" s="401"/>
      <c r="DCN1869" s="401"/>
      <c r="DCO1869" s="401"/>
      <c r="DCP1869" s="401"/>
      <c r="DCQ1869" s="401"/>
      <c r="DCR1869" s="401"/>
      <c r="DCS1869" s="401"/>
      <c r="DCT1869" s="401"/>
      <c r="DCU1869" s="401"/>
      <c r="DCV1869" s="401"/>
      <c r="DCW1869" s="401"/>
      <c r="DCX1869" s="401"/>
      <c r="DCY1869" s="401"/>
      <c r="DCZ1869" s="401"/>
      <c r="DDA1869" s="401"/>
      <c r="DDB1869" s="401"/>
      <c r="DDC1869" s="401"/>
      <c r="DDD1869" s="401"/>
      <c r="DDE1869" s="401"/>
      <c r="DDF1869" s="401"/>
      <c r="DDG1869" s="401"/>
      <c r="DDH1869" s="401"/>
      <c r="DDI1869" s="401"/>
      <c r="DDJ1869" s="401"/>
      <c r="DDK1869" s="401"/>
      <c r="DDL1869" s="401"/>
      <c r="DDM1869" s="401"/>
      <c r="DDN1869" s="401"/>
      <c r="DDO1869" s="401"/>
      <c r="DDP1869" s="401"/>
      <c r="DDQ1869" s="401"/>
      <c r="DDR1869" s="401"/>
      <c r="DDS1869" s="401"/>
      <c r="DDT1869" s="401"/>
      <c r="DDU1869" s="401"/>
      <c r="DDV1869" s="401"/>
      <c r="DDW1869" s="401"/>
      <c r="DDX1869" s="401"/>
      <c r="DDY1869" s="401"/>
      <c r="DDZ1869" s="401"/>
      <c r="DEA1869" s="401"/>
      <c r="DEB1869" s="401"/>
      <c r="DEC1869" s="401"/>
      <c r="DED1869" s="401"/>
      <c r="DEE1869" s="401"/>
      <c r="DEF1869" s="401"/>
      <c r="DEG1869" s="401"/>
      <c r="DEH1869" s="401"/>
      <c r="DEI1869" s="401"/>
      <c r="DEJ1869" s="401"/>
      <c r="DEK1869" s="401"/>
      <c r="DEL1869" s="401"/>
      <c r="DEM1869" s="401"/>
      <c r="DEN1869" s="401"/>
      <c r="DEO1869" s="401"/>
      <c r="DEP1869" s="401"/>
      <c r="DEQ1869" s="401"/>
      <c r="DER1869" s="401"/>
      <c r="DES1869" s="401"/>
      <c r="DET1869" s="401"/>
      <c r="DEU1869" s="401"/>
      <c r="DEV1869" s="401"/>
      <c r="DEW1869" s="401"/>
      <c r="DEX1869" s="401"/>
      <c r="DEY1869" s="401"/>
      <c r="DEZ1869" s="401"/>
      <c r="DFA1869" s="401"/>
      <c r="DFB1869" s="401"/>
      <c r="DFC1869" s="401"/>
      <c r="DFD1869" s="401"/>
      <c r="DFE1869" s="401"/>
      <c r="DFF1869" s="401"/>
      <c r="DFG1869" s="401"/>
      <c r="DFH1869" s="401"/>
      <c r="DFI1869" s="401"/>
      <c r="DFJ1869" s="401"/>
      <c r="DFK1869" s="401"/>
      <c r="DFL1869" s="401"/>
      <c r="DFM1869" s="401"/>
      <c r="DFN1869" s="401"/>
      <c r="DFO1869" s="401"/>
      <c r="DFP1869" s="401"/>
      <c r="DFQ1869" s="401"/>
      <c r="DFR1869" s="401"/>
      <c r="DFS1869" s="401"/>
      <c r="DFT1869" s="401"/>
      <c r="DFU1869" s="401"/>
      <c r="DFV1869" s="401"/>
      <c r="DFW1869" s="401"/>
      <c r="DFX1869" s="401"/>
      <c r="DFY1869" s="401"/>
      <c r="DFZ1869" s="401"/>
      <c r="DGA1869" s="401"/>
      <c r="DGB1869" s="401"/>
      <c r="DGC1869" s="401"/>
      <c r="DGD1869" s="401"/>
      <c r="DGE1869" s="401"/>
      <c r="DGF1869" s="401"/>
      <c r="DGG1869" s="401"/>
      <c r="DGH1869" s="401"/>
      <c r="DGI1869" s="401"/>
      <c r="DGJ1869" s="401"/>
      <c r="DGK1869" s="401"/>
      <c r="DGL1869" s="401"/>
      <c r="DGM1869" s="401"/>
      <c r="DGN1869" s="401"/>
      <c r="DGO1869" s="401"/>
      <c r="DGP1869" s="401"/>
      <c r="DGQ1869" s="401"/>
      <c r="DGR1869" s="401"/>
      <c r="DGS1869" s="401"/>
      <c r="DGT1869" s="401"/>
      <c r="DGU1869" s="401"/>
      <c r="DGV1869" s="401"/>
      <c r="DGW1869" s="401"/>
      <c r="DGX1869" s="401"/>
      <c r="DGY1869" s="401"/>
      <c r="DGZ1869" s="401"/>
      <c r="DHA1869" s="401"/>
      <c r="DHB1869" s="401"/>
      <c r="DHC1869" s="401"/>
      <c r="DHD1869" s="401"/>
      <c r="DHE1869" s="401"/>
      <c r="DHF1869" s="401"/>
      <c r="DHG1869" s="401"/>
      <c r="DHH1869" s="401"/>
      <c r="DHI1869" s="401"/>
      <c r="DHJ1869" s="401"/>
      <c r="DHK1869" s="401"/>
      <c r="DHL1869" s="401"/>
      <c r="DHM1869" s="401"/>
      <c r="DHN1869" s="401"/>
      <c r="DHO1869" s="401"/>
      <c r="DHP1869" s="401"/>
      <c r="DHQ1869" s="401"/>
      <c r="DHR1869" s="401"/>
      <c r="DHS1869" s="401"/>
      <c r="DHT1869" s="401"/>
      <c r="DHU1869" s="401"/>
      <c r="DHV1869" s="401"/>
      <c r="DHW1869" s="401"/>
      <c r="DHX1869" s="401"/>
      <c r="DHY1869" s="401"/>
      <c r="DHZ1869" s="401"/>
      <c r="DIA1869" s="401"/>
      <c r="DIB1869" s="401"/>
      <c r="DIC1869" s="401"/>
      <c r="DID1869" s="401"/>
      <c r="DIE1869" s="401"/>
      <c r="DIF1869" s="401"/>
      <c r="DIG1869" s="401"/>
      <c r="DIH1869" s="401"/>
      <c r="DII1869" s="401"/>
      <c r="DIJ1869" s="401"/>
      <c r="DIK1869" s="401"/>
      <c r="DIL1869" s="401"/>
      <c r="DIM1869" s="401"/>
      <c r="DIN1869" s="401"/>
      <c r="DIO1869" s="401"/>
      <c r="DIP1869" s="401"/>
      <c r="DIQ1869" s="401"/>
      <c r="DIR1869" s="401"/>
      <c r="DIS1869" s="401"/>
      <c r="DIT1869" s="401"/>
      <c r="DIU1869" s="401"/>
      <c r="DIV1869" s="401"/>
      <c r="DIW1869" s="401"/>
      <c r="DIX1869" s="401"/>
      <c r="DIY1869" s="401"/>
      <c r="DIZ1869" s="401"/>
      <c r="DJA1869" s="401"/>
      <c r="DJB1869" s="401"/>
      <c r="DJC1869" s="401"/>
      <c r="DJD1869" s="401"/>
      <c r="DJE1869" s="401"/>
      <c r="DJF1869" s="401"/>
      <c r="DJG1869" s="401"/>
      <c r="DJH1869" s="401"/>
      <c r="DJI1869" s="401"/>
      <c r="DJJ1869" s="401"/>
      <c r="DJK1869" s="401"/>
      <c r="DJL1869" s="401"/>
      <c r="DJM1869" s="401"/>
      <c r="DJN1869" s="401"/>
      <c r="DJO1869" s="401"/>
      <c r="DJP1869" s="401"/>
      <c r="DJQ1869" s="401"/>
      <c r="DJR1869" s="401"/>
      <c r="DJS1869" s="401"/>
      <c r="DJT1869" s="401"/>
      <c r="DJU1869" s="401"/>
      <c r="DJV1869" s="401"/>
      <c r="DJW1869" s="401"/>
      <c r="DJX1869" s="401"/>
      <c r="DJY1869" s="401"/>
      <c r="DJZ1869" s="401"/>
      <c r="DKA1869" s="401"/>
      <c r="DKB1869" s="401"/>
      <c r="DKC1869" s="401"/>
      <c r="DKD1869" s="401"/>
      <c r="DKE1869" s="401"/>
      <c r="DKF1869" s="401"/>
      <c r="DKG1869" s="401"/>
      <c r="DKH1869" s="401"/>
      <c r="DKI1869" s="401"/>
      <c r="DKJ1869" s="401"/>
      <c r="DKK1869" s="401"/>
      <c r="DKL1869" s="401"/>
      <c r="DKM1869" s="401"/>
      <c r="DKN1869" s="401"/>
      <c r="DKO1869" s="401"/>
      <c r="DKP1869" s="401"/>
      <c r="DKQ1869" s="401"/>
      <c r="DKR1869" s="401"/>
      <c r="DKS1869" s="401"/>
      <c r="DKT1869" s="401"/>
      <c r="DKU1869" s="401"/>
      <c r="DKV1869" s="401"/>
      <c r="DKW1869" s="401"/>
      <c r="DKX1869" s="401"/>
      <c r="DKY1869" s="401"/>
      <c r="DKZ1869" s="401"/>
      <c r="DLA1869" s="401"/>
      <c r="DLB1869" s="401"/>
      <c r="DLC1869" s="401"/>
      <c r="DLD1869" s="401"/>
      <c r="DLE1869" s="401"/>
      <c r="DLF1869" s="401"/>
      <c r="DLG1869" s="401"/>
      <c r="DLH1869" s="401"/>
      <c r="DLI1869" s="401"/>
      <c r="DLJ1869" s="401"/>
      <c r="DLK1869" s="401"/>
      <c r="DLL1869" s="401"/>
      <c r="DLM1869" s="401"/>
      <c r="DLN1869" s="401"/>
      <c r="DLO1869" s="401"/>
      <c r="DLP1869" s="401"/>
      <c r="DLQ1869" s="401"/>
      <c r="DLR1869" s="401"/>
      <c r="DLS1869" s="401"/>
      <c r="DLT1869" s="401"/>
      <c r="DLU1869" s="401"/>
      <c r="DLV1869" s="401"/>
      <c r="DLW1869" s="401"/>
      <c r="DLX1869" s="401"/>
      <c r="DLY1869" s="401"/>
      <c r="DLZ1869" s="401"/>
      <c r="DMA1869" s="401"/>
      <c r="DMB1869" s="401"/>
      <c r="DMC1869" s="401"/>
      <c r="DMD1869" s="401"/>
      <c r="DME1869" s="401"/>
      <c r="DMF1869" s="401"/>
      <c r="DMG1869" s="401"/>
      <c r="DMH1869" s="401"/>
      <c r="DMI1869" s="401"/>
      <c r="DMJ1869" s="401"/>
      <c r="DMK1869" s="401"/>
      <c r="DML1869" s="401"/>
      <c r="DMM1869" s="401"/>
      <c r="DMN1869" s="401"/>
      <c r="DMO1869" s="401"/>
      <c r="DMP1869" s="401"/>
      <c r="DMQ1869" s="401"/>
      <c r="DMR1869" s="401"/>
      <c r="DMS1869" s="401"/>
      <c r="DMT1869" s="401"/>
      <c r="DMU1869" s="401"/>
      <c r="DMV1869" s="401"/>
      <c r="DMW1869" s="401"/>
      <c r="DMX1869" s="401"/>
      <c r="DMY1869" s="401"/>
      <c r="DMZ1869" s="401"/>
      <c r="DNA1869" s="401"/>
      <c r="DNB1869" s="401"/>
      <c r="DNC1869" s="401"/>
      <c r="DND1869" s="401"/>
      <c r="DNE1869" s="401"/>
      <c r="DNF1869" s="401"/>
      <c r="DNG1869" s="401"/>
      <c r="DNH1869" s="401"/>
      <c r="DNI1869" s="401"/>
      <c r="DNJ1869" s="401"/>
      <c r="DNK1869" s="401"/>
      <c r="DNL1869" s="401"/>
      <c r="DNM1869" s="401"/>
      <c r="DNN1869" s="401"/>
      <c r="DNO1869" s="401"/>
      <c r="DNP1869" s="401"/>
      <c r="DNQ1869" s="401"/>
      <c r="DNR1869" s="401"/>
      <c r="DNS1869" s="401"/>
      <c r="DNT1869" s="401"/>
      <c r="DNU1869" s="401"/>
      <c r="DNV1869" s="401"/>
      <c r="DNW1869" s="401"/>
      <c r="DNX1869" s="401"/>
      <c r="DNY1869" s="401"/>
      <c r="DNZ1869" s="401"/>
      <c r="DOA1869" s="401"/>
      <c r="DOB1869" s="401"/>
      <c r="DOC1869" s="401"/>
      <c r="DOD1869" s="401"/>
      <c r="DOE1869" s="401"/>
      <c r="DOF1869" s="401"/>
      <c r="DOG1869" s="401"/>
      <c r="DOH1869" s="401"/>
      <c r="DOI1869" s="401"/>
      <c r="DOJ1869" s="401"/>
      <c r="DOK1869" s="401"/>
      <c r="DOL1869" s="401"/>
      <c r="DOM1869" s="401"/>
      <c r="DON1869" s="401"/>
      <c r="DOO1869" s="401"/>
      <c r="DOP1869" s="401"/>
      <c r="DOQ1869" s="401"/>
      <c r="DOR1869" s="401"/>
      <c r="DOS1869" s="401"/>
      <c r="DOT1869" s="401"/>
      <c r="DOU1869" s="401"/>
      <c r="DOV1869" s="401"/>
      <c r="DOW1869" s="401"/>
      <c r="DOX1869" s="401"/>
      <c r="DOY1869" s="401"/>
      <c r="DOZ1869" s="401"/>
      <c r="DPA1869" s="401"/>
      <c r="DPB1869" s="401"/>
      <c r="DPC1869" s="401"/>
      <c r="DPD1869" s="401"/>
      <c r="DPE1869" s="401"/>
      <c r="DPF1869" s="401"/>
      <c r="DPG1869" s="401"/>
      <c r="DPH1869" s="401"/>
      <c r="DPI1869" s="401"/>
      <c r="DPJ1869" s="401"/>
      <c r="DPK1869" s="401"/>
      <c r="DPL1869" s="401"/>
      <c r="DPM1869" s="401"/>
      <c r="DPN1869" s="401"/>
      <c r="DPO1869" s="401"/>
      <c r="DPP1869" s="401"/>
      <c r="DPQ1869" s="401"/>
      <c r="DPR1869" s="401"/>
      <c r="DPS1869" s="401"/>
      <c r="DPT1869" s="401"/>
      <c r="DPU1869" s="401"/>
      <c r="DPV1869" s="401"/>
      <c r="DPW1869" s="401"/>
      <c r="DPX1869" s="401"/>
      <c r="DPY1869" s="401"/>
      <c r="DPZ1869" s="401"/>
      <c r="DQA1869" s="401"/>
      <c r="DQB1869" s="401"/>
      <c r="DQC1869" s="401"/>
      <c r="DQD1869" s="401"/>
      <c r="DQE1869" s="401"/>
      <c r="DQF1869" s="401"/>
      <c r="DQG1869" s="401"/>
      <c r="DQH1869" s="401"/>
      <c r="DQI1869" s="401"/>
      <c r="DQJ1869" s="401"/>
      <c r="DQK1869" s="401"/>
      <c r="DQL1869" s="401"/>
      <c r="DQM1869" s="401"/>
      <c r="DQN1869" s="401"/>
      <c r="DQO1869" s="401"/>
      <c r="DQP1869" s="401"/>
      <c r="DQQ1869" s="401"/>
      <c r="DQR1869" s="401"/>
      <c r="DQS1869" s="401"/>
      <c r="DQT1869" s="401"/>
      <c r="DQU1869" s="401"/>
      <c r="DQV1869" s="401"/>
      <c r="DQW1869" s="401"/>
      <c r="DQX1869" s="401"/>
      <c r="DQY1869" s="401"/>
      <c r="DQZ1869" s="401"/>
      <c r="DRA1869" s="401"/>
      <c r="DRB1869" s="401"/>
      <c r="DRC1869" s="401"/>
      <c r="DRD1869" s="401"/>
      <c r="DRE1869" s="401"/>
      <c r="DRF1869" s="401"/>
      <c r="DRG1869" s="401"/>
      <c r="DRH1869" s="401"/>
      <c r="DRI1869" s="401"/>
      <c r="DRJ1869" s="401"/>
      <c r="DRK1869" s="401"/>
      <c r="DRL1869" s="401"/>
      <c r="DRM1869" s="401"/>
      <c r="DRN1869" s="401"/>
      <c r="DRO1869" s="401"/>
      <c r="DRP1869" s="401"/>
      <c r="DRQ1869" s="401"/>
      <c r="DRR1869" s="401"/>
      <c r="DRS1869" s="401"/>
      <c r="DRT1869" s="401"/>
      <c r="DRU1869" s="401"/>
      <c r="DRV1869" s="401"/>
      <c r="DRW1869" s="401"/>
      <c r="DRX1869" s="401"/>
      <c r="DRY1869" s="401"/>
      <c r="DRZ1869" s="401"/>
      <c r="DSA1869" s="401"/>
      <c r="DSB1869" s="401"/>
      <c r="DSC1869" s="401"/>
      <c r="DSD1869" s="401"/>
      <c r="DSE1869" s="401"/>
      <c r="DSF1869" s="401"/>
      <c r="DSG1869" s="401"/>
      <c r="DSH1869" s="401"/>
      <c r="DSI1869" s="401"/>
      <c r="DSJ1869" s="401"/>
      <c r="DSK1869" s="401"/>
      <c r="DSL1869" s="401"/>
      <c r="DSM1869" s="401"/>
      <c r="DSN1869" s="401"/>
      <c r="DSO1869" s="401"/>
      <c r="DSP1869" s="401"/>
      <c r="DSQ1869" s="401"/>
      <c r="DSR1869" s="401"/>
      <c r="DSS1869" s="401"/>
      <c r="DST1869" s="401"/>
      <c r="DSU1869" s="401"/>
      <c r="DSV1869" s="401"/>
      <c r="DSW1869" s="401"/>
      <c r="DSX1869" s="401"/>
      <c r="DSY1869" s="401"/>
      <c r="DSZ1869" s="401"/>
      <c r="DTA1869" s="401"/>
      <c r="DTB1869" s="401"/>
      <c r="DTC1869" s="401"/>
      <c r="DTD1869" s="401"/>
      <c r="DTE1869" s="401"/>
      <c r="DTF1869" s="401"/>
      <c r="DTG1869" s="401"/>
      <c r="DTH1869" s="401"/>
      <c r="DTI1869" s="401"/>
      <c r="DTJ1869" s="401"/>
      <c r="DTK1869" s="401"/>
      <c r="DTL1869" s="401"/>
      <c r="DTM1869" s="401"/>
      <c r="DTN1869" s="401"/>
      <c r="DTO1869" s="401"/>
      <c r="DTP1869" s="401"/>
      <c r="DTQ1869" s="401"/>
      <c r="DTR1869" s="401"/>
      <c r="DTS1869" s="401"/>
      <c r="DTT1869" s="401"/>
      <c r="DTU1869" s="401"/>
      <c r="DTV1869" s="401"/>
      <c r="DTW1869" s="401"/>
      <c r="DTX1869" s="401"/>
      <c r="DTY1869" s="401"/>
      <c r="DTZ1869" s="401"/>
      <c r="DUA1869" s="401"/>
      <c r="DUB1869" s="401"/>
      <c r="DUC1869" s="401"/>
      <c r="DUD1869" s="401"/>
      <c r="DUE1869" s="401"/>
      <c r="DUF1869" s="401"/>
      <c r="DUG1869" s="401"/>
      <c r="DUH1869" s="401"/>
      <c r="DUI1869" s="401"/>
      <c r="DUJ1869" s="401"/>
      <c r="DUK1869" s="401"/>
      <c r="DUL1869" s="401"/>
      <c r="DUM1869" s="401"/>
      <c r="DUN1869" s="401"/>
      <c r="DUO1869" s="401"/>
      <c r="DUP1869" s="401"/>
      <c r="DUQ1869" s="401"/>
      <c r="DUR1869" s="401"/>
      <c r="DUS1869" s="401"/>
      <c r="DUT1869" s="401"/>
      <c r="DUU1869" s="401"/>
      <c r="DUV1869" s="401"/>
      <c r="DUW1869" s="401"/>
      <c r="DUX1869" s="401"/>
      <c r="DUY1869" s="401"/>
      <c r="DUZ1869" s="401"/>
      <c r="DVA1869" s="401"/>
      <c r="DVB1869" s="401"/>
      <c r="DVC1869" s="401"/>
      <c r="DVD1869" s="401"/>
      <c r="DVE1869" s="401"/>
      <c r="DVF1869" s="401"/>
      <c r="DVG1869" s="401"/>
      <c r="DVH1869" s="401"/>
      <c r="DVI1869" s="401"/>
      <c r="DVJ1869" s="401"/>
      <c r="DVK1869" s="401"/>
      <c r="DVL1869" s="401"/>
      <c r="DVM1869" s="401"/>
      <c r="DVN1869" s="401"/>
      <c r="DVO1869" s="401"/>
      <c r="DVP1869" s="401"/>
      <c r="DVQ1869" s="401"/>
      <c r="DVR1869" s="401"/>
      <c r="DVS1869" s="401"/>
      <c r="DVT1869" s="401"/>
      <c r="DVU1869" s="401"/>
      <c r="DVV1869" s="401"/>
      <c r="DVW1869" s="401"/>
      <c r="DVX1869" s="401"/>
      <c r="DVY1869" s="401"/>
      <c r="DVZ1869" s="401"/>
      <c r="DWA1869" s="401"/>
      <c r="DWB1869" s="401"/>
      <c r="DWC1869" s="401"/>
      <c r="DWD1869" s="401"/>
      <c r="DWE1869" s="401"/>
      <c r="DWF1869" s="401"/>
      <c r="DWG1869" s="401"/>
      <c r="DWH1869" s="401"/>
      <c r="DWI1869" s="401"/>
      <c r="DWJ1869" s="401"/>
      <c r="DWK1869" s="401"/>
      <c r="DWL1869" s="401"/>
      <c r="DWM1869" s="401"/>
      <c r="DWN1869" s="401"/>
      <c r="DWO1869" s="401"/>
      <c r="DWP1869" s="401"/>
      <c r="DWQ1869" s="401"/>
      <c r="DWR1869" s="401"/>
      <c r="DWS1869" s="401"/>
      <c r="DWT1869" s="401"/>
      <c r="DWU1869" s="401"/>
      <c r="DWV1869" s="401"/>
      <c r="DWW1869" s="401"/>
      <c r="DWX1869" s="401"/>
      <c r="DWY1869" s="401"/>
      <c r="DWZ1869" s="401"/>
      <c r="DXA1869" s="401"/>
      <c r="DXB1869" s="401"/>
      <c r="DXC1869" s="401"/>
      <c r="DXD1869" s="401"/>
      <c r="DXE1869" s="401"/>
      <c r="DXF1869" s="401"/>
      <c r="DXG1869" s="401"/>
      <c r="DXH1869" s="401"/>
      <c r="DXI1869" s="401"/>
      <c r="DXJ1869" s="401"/>
      <c r="DXK1869" s="401"/>
      <c r="DXL1869" s="401"/>
      <c r="DXM1869" s="401"/>
      <c r="DXN1869" s="401"/>
      <c r="DXO1869" s="401"/>
      <c r="DXP1869" s="401"/>
      <c r="DXQ1869" s="401"/>
      <c r="DXR1869" s="401"/>
      <c r="DXS1869" s="401"/>
      <c r="DXT1869" s="401"/>
      <c r="DXU1869" s="401"/>
      <c r="DXV1869" s="401"/>
      <c r="DXW1869" s="401"/>
      <c r="DXX1869" s="401"/>
      <c r="DXY1869" s="401"/>
      <c r="DXZ1869" s="401"/>
      <c r="DYA1869" s="401"/>
      <c r="DYB1869" s="401"/>
      <c r="DYC1869" s="401"/>
      <c r="DYD1869" s="401"/>
      <c r="DYE1869" s="401"/>
      <c r="DYF1869" s="401"/>
      <c r="DYG1869" s="401"/>
      <c r="DYH1869" s="401"/>
      <c r="DYI1869" s="401"/>
      <c r="DYJ1869" s="401"/>
      <c r="DYK1869" s="401"/>
      <c r="DYL1869" s="401"/>
      <c r="DYM1869" s="401"/>
      <c r="DYN1869" s="401"/>
      <c r="DYO1869" s="401"/>
      <c r="DYP1869" s="401"/>
      <c r="DYQ1869" s="401"/>
      <c r="DYR1869" s="401"/>
      <c r="DYS1869" s="401"/>
      <c r="DYT1869" s="401"/>
      <c r="DYU1869" s="401"/>
      <c r="DYV1869" s="401"/>
      <c r="DYW1869" s="401"/>
      <c r="DYX1869" s="401"/>
      <c r="DYY1869" s="401"/>
      <c r="DYZ1869" s="401"/>
      <c r="DZA1869" s="401"/>
      <c r="DZB1869" s="401"/>
      <c r="DZC1869" s="401"/>
      <c r="DZD1869" s="401"/>
      <c r="DZE1869" s="401"/>
      <c r="DZF1869" s="401"/>
      <c r="DZG1869" s="401"/>
      <c r="DZH1869" s="401"/>
      <c r="DZI1869" s="401"/>
      <c r="DZJ1869" s="401"/>
      <c r="DZK1869" s="401"/>
      <c r="DZL1869" s="401"/>
      <c r="DZM1869" s="401"/>
      <c r="DZN1869" s="401"/>
      <c r="DZO1869" s="401"/>
      <c r="DZP1869" s="401"/>
      <c r="DZQ1869" s="401"/>
      <c r="DZR1869" s="401"/>
      <c r="DZS1869" s="401"/>
      <c r="DZT1869" s="401"/>
      <c r="DZU1869" s="401"/>
      <c r="DZV1869" s="401"/>
      <c r="DZW1869" s="401"/>
      <c r="DZX1869" s="401"/>
      <c r="DZY1869" s="401"/>
      <c r="DZZ1869" s="401"/>
      <c r="EAA1869" s="401"/>
      <c r="EAB1869" s="401"/>
      <c r="EAC1869" s="401"/>
      <c r="EAD1869" s="401"/>
      <c r="EAE1869" s="401"/>
      <c r="EAF1869" s="401"/>
      <c r="EAG1869" s="401"/>
      <c r="EAH1869" s="401"/>
      <c r="EAI1869" s="401"/>
      <c r="EAJ1869" s="401"/>
      <c r="EAK1869" s="401"/>
      <c r="EAL1869" s="401"/>
      <c r="EAM1869" s="401"/>
      <c r="EAN1869" s="401"/>
      <c r="EAO1869" s="401"/>
      <c r="EAP1869" s="401"/>
      <c r="EAQ1869" s="401"/>
      <c r="EAR1869" s="401"/>
      <c r="EAS1869" s="401"/>
      <c r="EAT1869" s="401"/>
      <c r="EAU1869" s="401"/>
      <c r="EAV1869" s="401"/>
      <c r="EAW1869" s="401"/>
      <c r="EAX1869" s="401"/>
      <c r="EAY1869" s="401"/>
      <c r="EAZ1869" s="401"/>
      <c r="EBA1869" s="401"/>
      <c r="EBB1869" s="401"/>
      <c r="EBC1869" s="401"/>
      <c r="EBD1869" s="401"/>
      <c r="EBE1869" s="401"/>
      <c r="EBF1869" s="401"/>
      <c r="EBG1869" s="401"/>
      <c r="EBH1869" s="401"/>
      <c r="EBI1869" s="401"/>
      <c r="EBJ1869" s="401"/>
      <c r="EBK1869" s="401"/>
      <c r="EBL1869" s="401"/>
      <c r="EBM1869" s="401"/>
      <c r="EBN1869" s="401"/>
      <c r="EBO1869" s="401"/>
      <c r="EBP1869" s="401"/>
      <c r="EBQ1869" s="401"/>
      <c r="EBR1869" s="401"/>
      <c r="EBS1869" s="401"/>
      <c r="EBT1869" s="401"/>
      <c r="EBU1869" s="401"/>
      <c r="EBV1869" s="401"/>
      <c r="EBW1869" s="401"/>
      <c r="EBX1869" s="401"/>
      <c r="EBY1869" s="401"/>
      <c r="EBZ1869" s="401"/>
      <c r="ECA1869" s="401"/>
      <c r="ECB1869" s="401"/>
      <c r="ECC1869" s="401"/>
      <c r="ECD1869" s="401"/>
      <c r="ECE1869" s="401"/>
      <c r="ECF1869" s="401"/>
      <c r="ECG1869" s="401"/>
      <c r="ECH1869" s="401"/>
      <c r="ECI1869" s="401"/>
      <c r="ECJ1869" s="401"/>
      <c r="ECK1869" s="401"/>
      <c r="ECL1869" s="401"/>
      <c r="ECM1869" s="401"/>
      <c r="ECN1869" s="401"/>
      <c r="ECO1869" s="401"/>
      <c r="ECP1869" s="401"/>
      <c r="ECQ1869" s="401"/>
      <c r="ECR1869" s="401"/>
      <c r="ECS1869" s="401"/>
      <c r="ECT1869" s="401"/>
      <c r="ECU1869" s="401"/>
      <c r="ECV1869" s="401"/>
      <c r="ECW1869" s="401"/>
      <c r="ECX1869" s="401"/>
      <c r="ECY1869" s="401"/>
      <c r="ECZ1869" s="401"/>
      <c r="EDA1869" s="401"/>
      <c r="EDB1869" s="401"/>
      <c r="EDC1869" s="401"/>
      <c r="EDD1869" s="401"/>
      <c r="EDE1869" s="401"/>
      <c r="EDF1869" s="401"/>
      <c r="EDG1869" s="401"/>
      <c r="EDH1869" s="401"/>
      <c r="EDI1869" s="401"/>
      <c r="EDJ1869" s="401"/>
      <c r="EDK1869" s="401"/>
      <c r="EDL1869" s="401"/>
      <c r="EDM1869" s="401"/>
      <c r="EDN1869" s="401"/>
      <c r="EDO1869" s="401"/>
      <c r="EDP1869" s="401"/>
      <c r="EDQ1869" s="401"/>
      <c r="EDR1869" s="401"/>
      <c r="EDS1869" s="401"/>
      <c r="EDT1869" s="401"/>
      <c r="EDU1869" s="401"/>
      <c r="EDV1869" s="401"/>
      <c r="EDW1869" s="401"/>
      <c r="EDX1869" s="401"/>
      <c r="EDY1869" s="401"/>
      <c r="EDZ1869" s="401"/>
      <c r="EEA1869" s="401"/>
      <c r="EEB1869" s="401"/>
      <c r="EEC1869" s="401"/>
      <c r="EED1869" s="401"/>
      <c r="EEE1869" s="401"/>
      <c r="EEF1869" s="401"/>
      <c r="EEG1869" s="401"/>
      <c r="EEH1869" s="401"/>
      <c r="EEI1869" s="401"/>
      <c r="EEJ1869" s="401"/>
      <c r="EEK1869" s="401"/>
      <c r="EEL1869" s="401"/>
      <c r="EEM1869" s="401"/>
      <c r="EEN1869" s="401"/>
      <c r="EEO1869" s="401"/>
      <c r="EEP1869" s="401"/>
      <c r="EEQ1869" s="401"/>
      <c r="EER1869" s="401"/>
      <c r="EES1869" s="401"/>
      <c r="EET1869" s="401"/>
      <c r="EEU1869" s="401"/>
      <c r="EEV1869" s="401"/>
      <c r="EEW1869" s="401"/>
      <c r="EEX1869" s="401"/>
      <c r="EEY1869" s="401"/>
      <c r="EEZ1869" s="401"/>
      <c r="EFA1869" s="401"/>
      <c r="EFB1869" s="401"/>
      <c r="EFC1869" s="401"/>
      <c r="EFD1869" s="401"/>
      <c r="EFE1869" s="401"/>
      <c r="EFF1869" s="401"/>
      <c r="EFG1869" s="401"/>
      <c r="EFH1869" s="401"/>
      <c r="EFI1869" s="401"/>
      <c r="EFJ1869" s="401"/>
      <c r="EFK1869" s="401"/>
      <c r="EFL1869" s="401"/>
      <c r="EFM1869" s="401"/>
      <c r="EFN1869" s="401"/>
      <c r="EFO1869" s="401"/>
      <c r="EFP1869" s="401"/>
      <c r="EFQ1869" s="401"/>
      <c r="EFR1869" s="401"/>
      <c r="EFS1869" s="401"/>
      <c r="EFT1869" s="401"/>
      <c r="EFU1869" s="401"/>
      <c r="EFV1869" s="401"/>
      <c r="EFW1869" s="401"/>
      <c r="EFX1869" s="401"/>
      <c r="EFY1869" s="401"/>
      <c r="EFZ1869" s="401"/>
      <c r="EGA1869" s="401"/>
      <c r="EGB1869" s="401"/>
      <c r="EGC1869" s="401"/>
      <c r="EGD1869" s="401"/>
      <c r="EGE1869" s="401"/>
      <c r="EGF1869" s="401"/>
      <c r="EGG1869" s="401"/>
      <c r="EGH1869" s="401"/>
      <c r="EGI1869" s="401"/>
      <c r="EGJ1869" s="401"/>
      <c r="EGK1869" s="401"/>
      <c r="EGL1869" s="401"/>
      <c r="EGM1869" s="401"/>
      <c r="EGN1869" s="401"/>
      <c r="EGO1869" s="401"/>
      <c r="EGP1869" s="401"/>
      <c r="EGQ1869" s="401"/>
      <c r="EGR1869" s="401"/>
      <c r="EGS1869" s="401"/>
      <c r="EGT1869" s="401"/>
      <c r="EGU1869" s="401"/>
      <c r="EGV1869" s="401"/>
      <c r="EGW1869" s="401"/>
      <c r="EGX1869" s="401"/>
      <c r="EGY1869" s="401"/>
      <c r="EGZ1869" s="401"/>
      <c r="EHA1869" s="401"/>
      <c r="EHB1869" s="401"/>
      <c r="EHC1869" s="401"/>
      <c r="EHD1869" s="401"/>
      <c r="EHE1869" s="401"/>
      <c r="EHF1869" s="401"/>
      <c r="EHG1869" s="401"/>
      <c r="EHH1869" s="401"/>
      <c r="EHI1869" s="401"/>
      <c r="EHJ1869" s="401"/>
      <c r="EHK1869" s="401"/>
      <c r="EHL1869" s="401"/>
      <c r="EHM1869" s="401"/>
      <c r="EHN1869" s="401"/>
      <c r="EHO1869" s="401"/>
      <c r="EHP1869" s="401"/>
      <c r="EHQ1869" s="401"/>
      <c r="EHR1869" s="401"/>
      <c r="EHS1869" s="401"/>
      <c r="EHT1869" s="401"/>
      <c r="EHU1869" s="401"/>
      <c r="EHV1869" s="401"/>
      <c r="EHW1869" s="401"/>
      <c r="EHX1869" s="401"/>
      <c r="EHY1869" s="401"/>
      <c r="EHZ1869" s="401"/>
      <c r="EIA1869" s="401"/>
      <c r="EIB1869" s="401"/>
      <c r="EIC1869" s="401"/>
      <c r="EID1869" s="401"/>
      <c r="EIE1869" s="401"/>
      <c r="EIF1869" s="401"/>
      <c r="EIG1869" s="401"/>
      <c r="EIH1869" s="401"/>
      <c r="EII1869" s="401"/>
      <c r="EIJ1869" s="401"/>
      <c r="EIK1869" s="401"/>
      <c r="EIL1869" s="401"/>
      <c r="EIM1869" s="401"/>
      <c r="EIN1869" s="401"/>
      <c r="EIO1869" s="401"/>
      <c r="EIP1869" s="401"/>
      <c r="EIQ1869" s="401"/>
      <c r="EIR1869" s="401"/>
      <c r="EIS1869" s="401"/>
      <c r="EIT1869" s="401"/>
      <c r="EIU1869" s="401"/>
      <c r="EIV1869" s="401"/>
      <c r="EIW1869" s="401"/>
      <c r="EIX1869" s="401"/>
      <c r="EIY1869" s="401"/>
      <c r="EIZ1869" s="401"/>
      <c r="EJA1869" s="401"/>
      <c r="EJB1869" s="401"/>
      <c r="EJC1869" s="401"/>
      <c r="EJD1869" s="401"/>
      <c r="EJE1869" s="401"/>
      <c r="EJF1869" s="401"/>
      <c r="EJG1869" s="401"/>
      <c r="EJH1869" s="401"/>
      <c r="EJI1869" s="401"/>
      <c r="EJJ1869" s="401"/>
      <c r="EJK1869" s="401"/>
      <c r="EJL1869" s="401"/>
      <c r="EJM1869" s="401"/>
      <c r="EJN1869" s="401"/>
      <c r="EJO1869" s="401"/>
      <c r="EJP1869" s="401"/>
      <c r="EJQ1869" s="401"/>
      <c r="EJR1869" s="401"/>
      <c r="EJS1869" s="401"/>
      <c r="EJT1869" s="401"/>
      <c r="EJU1869" s="401"/>
      <c r="EJV1869" s="401"/>
      <c r="EJW1869" s="401"/>
      <c r="EJX1869" s="401"/>
      <c r="EJY1869" s="401"/>
      <c r="EJZ1869" s="401"/>
      <c r="EKA1869" s="401"/>
      <c r="EKB1869" s="401"/>
      <c r="EKC1869" s="401"/>
      <c r="EKD1869" s="401"/>
      <c r="EKE1869" s="401"/>
      <c r="EKF1869" s="401"/>
      <c r="EKG1869" s="401"/>
      <c r="EKH1869" s="401"/>
      <c r="EKI1869" s="401"/>
      <c r="EKJ1869" s="401"/>
      <c r="EKK1869" s="401"/>
      <c r="EKL1869" s="401"/>
      <c r="EKM1869" s="401"/>
      <c r="EKN1869" s="401"/>
      <c r="EKO1869" s="401"/>
      <c r="EKP1869" s="401"/>
      <c r="EKQ1869" s="401"/>
      <c r="EKR1869" s="401"/>
      <c r="EKS1869" s="401"/>
      <c r="EKT1869" s="401"/>
      <c r="EKU1869" s="401"/>
      <c r="EKV1869" s="401"/>
      <c r="EKW1869" s="401"/>
      <c r="EKX1869" s="401"/>
      <c r="EKY1869" s="401"/>
      <c r="EKZ1869" s="401"/>
      <c r="ELA1869" s="401"/>
      <c r="ELB1869" s="401"/>
      <c r="ELC1869" s="401"/>
      <c r="ELD1869" s="401"/>
      <c r="ELE1869" s="401"/>
      <c r="ELF1869" s="401"/>
      <c r="ELG1869" s="401"/>
      <c r="ELH1869" s="401"/>
      <c r="ELI1869" s="401"/>
      <c r="ELJ1869" s="401"/>
      <c r="ELK1869" s="401"/>
      <c r="ELL1869" s="401"/>
      <c r="ELM1869" s="401"/>
      <c r="ELN1869" s="401"/>
      <c r="ELO1869" s="401"/>
      <c r="ELP1869" s="401"/>
      <c r="ELQ1869" s="401"/>
      <c r="ELR1869" s="401"/>
      <c r="ELS1869" s="401"/>
      <c r="ELT1869" s="401"/>
      <c r="ELU1869" s="401"/>
      <c r="ELV1869" s="401"/>
      <c r="ELW1869" s="401"/>
      <c r="ELX1869" s="401"/>
      <c r="ELY1869" s="401"/>
      <c r="ELZ1869" s="401"/>
      <c r="EMA1869" s="401"/>
      <c r="EMB1869" s="401"/>
      <c r="EMC1869" s="401"/>
      <c r="EMD1869" s="401"/>
      <c r="EME1869" s="401"/>
      <c r="EMF1869" s="401"/>
      <c r="EMG1869" s="401"/>
      <c r="EMH1869" s="401"/>
      <c r="EMI1869" s="401"/>
      <c r="EMJ1869" s="401"/>
      <c r="EMK1869" s="401"/>
      <c r="EML1869" s="401"/>
      <c r="EMM1869" s="401"/>
      <c r="EMN1869" s="401"/>
      <c r="EMO1869" s="401"/>
      <c r="EMP1869" s="401"/>
      <c r="EMQ1869" s="401"/>
      <c r="EMR1869" s="401"/>
      <c r="EMS1869" s="401"/>
      <c r="EMT1869" s="401"/>
      <c r="EMU1869" s="401"/>
      <c r="EMV1869" s="401"/>
      <c r="EMW1869" s="401"/>
      <c r="EMX1869" s="401"/>
      <c r="EMY1869" s="401"/>
      <c r="EMZ1869" s="401"/>
      <c r="ENA1869" s="401"/>
      <c r="ENB1869" s="401"/>
      <c r="ENC1869" s="401"/>
      <c r="END1869" s="401"/>
      <c r="ENE1869" s="401"/>
      <c r="ENF1869" s="401"/>
      <c r="ENG1869" s="401"/>
      <c r="ENH1869" s="401"/>
      <c r="ENI1869" s="401"/>
      <c r="ENJ1869" s="401"/>
      <c r="ENK1869" s="401"/>
      <c r="ENL1869" s="401"/>
      <c r="ENM1869" s="401"/>
      <c r="ENN1869" s="401"/>
      <c r="ENO1869" s="401"/>
      <c r="ENP1869" s="401"/>
      <c r="ENQ1869" s="401"/>
      <c r="ENR1869" s="401"/>
      <c r="ENS1869" s="401"/>
      <c r="ENT1869" s="401"/>
      <c r="ENU1869" s="401"/>
      <c r="ENV1869" s="401"/>
      <c r="ENW1869" s="401"/>
      <c r="ENX1869" s="401"/>
      <c r="ENY1869" s="401"/>
      <c r="ENZ1869" s="401"/>
      <c r="EOA1869" s="401"/>
      <c r="EOB1869" s="401"/>
      <c r="EOC1869" s="401"/>
      <c r="EOD1869" s="401"/>
      <c r="EOE1869" s="401"/>
      <c r="EOF1869" s="401"/>
      <c r="EOG1869" s="401"/>
      <c r="EOH1869" s="401"/>
      <c r="EOI1869" s="401"/>
      <c r="EOJ1869" s="401"/>
      <c r="EOK1869" s="401"/>
      <c r="EOL1869" s="401"/>
      <c r="EOM1869" s="401"/>
      <c r="EON1869" s="401"/>
      <c r="EOO1869" s="401"/>
      <c r="EOP1869" s="401"/>
      <c r="EOQ1869" s="401"/>
      <c r="EOR1869" s="401"/>
      <c r="EOS1869" s="401"/>
      <c r="EOT1869" s="401"/>
      <c r="EOU1869" s="401"/>
      <c r="EOV1869" s="401"/>
      <c r="EOW1869" s="401"/>
      <c r="EOX1869" s="401"/>
      <c r="EOY1869" s="401"/>
      <c r="EOZ1869" s="401"/>
      <c r="EPA1869" s="401"/>
      <c r="EPB1869" s="401"/>
      <c r="EPC1869" s="401"/>
      <c r="EPD1869" s="401"/>
      <c r="EPE1869" s="401"/>
      <c r="EPF1869" s="401"/>
      <c r="EPG1869" s="401"/>
      <c r="EPH1869" s="401"/>
      <c r="EPI1869" s="401"/>
      <c r="EPJ1869" s="401"/>
      <c r="EPK1869" s="401"/>
      <c r="EPL1869" s="401"/>
      <c r="EPM1869" s="401"/>
      <c r="EPN1869" s="401"/>
      <c r="EPO1869" s="401"/>
      <c r="EPP1869" s="401"/>
      <c r="EPQ1869" s="401"/>
      <c r="EPR1869" s="401"/>
      <c r="EPS1869" s="401"/>
      <c r="EPT1869" s="401"/>
      <c r="EPU1869" s="401"/>
      <c r="EPV1869" s="401"/>
      <c r="EPW1869" s="401"/>
      <c r="EPX1869" s="401"/>
      <c r="EPY1869" s="401"/>
      <c r="EPZ1869" s="401"/>
      <c r="EQA1869" s="401"/>
      <c r="EQB1869" s="401"/>
      <c r="EQC1869" s="401"/>
      <c r="EQD1869" s="401"/>
      <c r="EQE1869" s="401"/>
      <c r="EQF1869" s="401"/>
      <c r="EQG1869" s="401"/>
      <c r="EQH1869" s="401"/>
      <c r="EQI1869" s="401"/>
      <c r="EQJ1869" s="401"/>
      <c r="EQK1869" s="401"/>
      <c r="EQL1869" s="401"/>
      <c r="EQM1869" s="401"/>
      <c r="EQN1869" s="401"/>
      <c r="EQO1869" s="401"/>
      <c r="EQP1869" s="401"/>
      <c r="EQQ1869" s="401"/>
      <c r="EQR1869" s="401"/>
      <c r="EQS1869" s="401"/>
      <c r="EQT1869" s="401"/>
      <c r="EQU1869" s="401"/>
      <c r="EQV1869" s="401"/>
      <c r="EQW1869" s="401"/>
      <c r="EQX1869" s="401"/>
      <c r="EQY1869" s="401"/>
      <c r="EQZ1869" s="401"/>
      <c r="ERA1869" s="401"/>
      <c r="ERB1869" s="401"/>
      <c r="ERC1869" s="401"/>
      <c r="ERD1869" s="401"/>
      <c r="ERE1869" s="401"/>
      <c r="ERF1869" s="401"/>
      <c r="ERG1869" s="401"/>
      <c r="ERH1869" s="401"/>
      <c r="ERI1869" s="401"/>
      <c r="ERJ1869" s="401"/>
      <c r="ERK1869" s="401"/>
      <c r="ERL1869" s="401"/>
      <c r="ERM1869" s="401"/>
      <c r="ERN1869" s="401"/>
      <c r="ERO1869" s="401"/>
      <c r="ERP1869" s="401"/>
      <c r="ERQ1869" s="401"/>
      <c r="ERR1869" s="401"/>
      <c r="ERS1869" s="401"/>
      <c r="ERT1869" s="401"/>
      <c r="ERU1869" s="401"/>
      <c r="ERV1869" s="401"/>
      <c r="ERW1869" s="401"/>
      <c r="ERX1869" s="401"/>
      <c r="ERY1869" s="401"/>
      <c r="ERZ1869" s="401"/>
      <c r="ESA1869" s="401"/>
      <c r="ESB1869" s="401"/>
      <c r="ESC1869" s="401"/>
      <c r="ESD1869" s="401"/>
      <c r="ESE1869" s="401"/>
      <c r="ESF1869" s="401"/>
      <c r="ESG1869" s="401"/>
      <c r="ESH1869" s="401"/>
      <c r="ESI1869" s="401"/>
      <c r="ESJ1869" s="401"/>
      <c r="ESK1869" s="401"/>
      <c r="ESL1869" s="401"/>
      <c r="ESM1869" s="401"/>
      <c r="ESN1869" s="401"/>
      <c r="ESO1869" s="401"/>
      <c r="ESP1869" s="401"/>
      <c r="ESQ1869" s="401"/>
      <c r="ESR1869" s="401"/>
      <c r="ESS1869" s="401"/>
      <c r="EST1869" s="401"/>
      <c r="ESU1869" s="401"/>
      <c r="ESV1869" s="401"/>
      <c r="ESW1869" s="401"/>
      <c r="ESX1869" s="401"/>
      <c r="ESY1869" s="401"/>
      <c r="ESZ1869" s="401"/>
      <c r="ETA1869" s="401"/>
      <c r="ETB1869" s="401"/>
      <c r="ETC1869" s="401"/>
      <c r="ETD1869" s="401"/>
      <c r="ETE1869" s="401"/>
      <c r="ETF1869" s="401"/>
      <c r="ETG1869" s="401"/>
      <c r="ETH1869" s="401"/>
      <c r="ETI1869" s="401"/>
      <c r="ETJ1869" s="401"/>
      <c r="ETK1869" s="401"/>
      <c r="ETL1869" s="401"/>
      <c r="ETM1869" s="401"/>
      <c r="ETN1869" s="401"/>
      <c r="ETO1869" s="401"/>
      <c r="ETP1869" s="401"/>
      <c r="ETQ1869" s="401"/>
      <c r="ETR1869" s="401"/>
      <c r="ETS1869" s="401"/>
      <c r="ETT1869" s="401"/>
      <c r="ETU1869" s="401"/>
      <c r="ETV1869" s="401"/>
      <c r="ETW1869" s="401"/>
      <c r="ETX1869" s="401"/>
      <c r="ETY1869" s="401"/>
      <c r="ETZ1869" s="401"/>
      <c r="EUA1869" s="401"/>
      <c r="EUB1869" s="401"/>
      <c r="EUC1869" s="401"/>
      <c r="EUD1869" s="401"/>
      <c r="EUE1869" s="401"/>
      <c r="EUF1869" s="401"/>
      <c r="EUG1869" s="401"/>
      <c r="EUH1869" s="401"/>
      <c r="EUI1869" s="401"/>
      <c r="EUJ1869" s="401"/>
      <c r="EUK1869" s="401"/>
      <c r="EUL1869" s="401"/>
      <c r="EUM1869" s="401"/>
      <c r="EUN1869" s="401"/>
      <c r="EUO1869" s="401"/>
      <c r="EUP1869" s="401"/>
      <c r="EUQ1869" s="401"/>
      <c r="EUR1869" s="401"/>
      <c r="EUS1869" s="401"/>
      <c r="EUT1869" s="401"/>
      <c r="EUU1869" s="401"/>
      <c r="EUV1869" s="401"/>
      <c r="EUW1869" s="401"/>
      <c r="EUX1869" s="401"/>
      <c r="EUY1869" s="401"/>
      <c r="EUZ1869" s="401"/>
      <c r="EVA1869" s="401"/>
      <c r="EVB1869" s="401"/>
      <c r="EVC1869" s="401"/>
      <c r="EVD1869" s="401"/>
      <c r="EVE1869" s="401"/>
      <c r="EVF1869" s="401"/>
      <c r="EVG1869" s="401"/>
      <c r="EVH1869" s="401"/>
      <c r="EVI1869" s="401"/>
      <c r="EVJ1869" s="401"/>
      <c r="EVK1869" s="401"/>
      <c r="EVL1869" s="401"/>
      <c r="EVM1869" s="401"/>
      <c r="EVN1869" s="401"/>
      <c r="EVO1869" s="401"/>
      <c r="EVP1869" s="401"/>
      <c r="EVQ1869" s="401"/>
      <c r="EVR1869" s="401"/>
      <c r="EVS1869" s="401"/>
      <c r="EVT1869" s="401"/>
      <c r="EVU1869" s="401"/>
      <c r="EVV1869" s="401"/>
      <c r="EVW1869" s="401"/>
      <c r="EVX1869" s="401"/>
      <c r="EVY1869" s="401"/>
      <c r="EVZ1869" s="401"/>
      <c r="EWA1869" s="401"/>
      <c r="EWB1869" s="401"/>
      <c r="EWC1869" s="401"/>
      <c r="EWD1869" s="401"/>
      <c r="EWE1869" s="401"/>
      <c r="EWF1869" s="401"/>
      <c r="EWG1869" s="401"/>
      <c r="EWH1869" s="401"/>
      <c r="EWI1869" s="401"/>
      <c r="EWJ1869" s="401"/>
      <c r="EWK1869" s="401"/>
      <c r="EWL1869" s="401"/>
      <c r="EWM1869" s="401"/>
      <c r="EWN1869" s="401"/>
      <c r="EWO1869" s="401"/>
      <c r="EWP1869" s="401"/>
      <c r="EWQ1869" s="401"/>
      <c r="EWR1869" s="401"/>
      <c r="EWS1869" s="401"/>
      <c r="EWT1869" s="401"/>
      <c r="EWU1869" s="401"/>
      <c r="EWV1869" s="401"/>
      <c r="EWW1869" s="401"/>
      <c r="EWX1869" s="401"/>
      <c r="EWY1869" s="401"/>
      <c r="EWZ1869" s="401"/>
      <c r="EXA1869" s="401"/>
      <c r="EXB1869" s="401"/>
      <c r="EXC1869" s="401"/>
      <c r="EXD1869" s="401"/>
      <c r="EXE1869" s="401"/>
      <c r="EXF1869" s="401"/>
      <c r="EXG1869" s="401"/>
      <c r="EXH1869" s="401"/>
      <c r="EXI1869" s="401"/>
      <c r="EXJ1869" s="401"/>
      <c r="EXK1869" s="401"/>
      <c r="EXL1869" s="401"/>
      <c r="EXM1869" s="401"/>
      <c r="EXN1869" s="401"/>
      <c r="EXO1869" s="401"/>
      <c r="EXP1869" s="401"/>
      <c r="EXQ1869" s="401"/>
      <c r="EXR1869" s="401"/>
      <c r="EXS1869" s="401"/>
      <c r="EXT1869" s="401"/>
      <c r="EXU1869" s="401"/>
      <c r="EXV1869" s="401"/>
      <c r="EXW1869" s="401"/>
      <c r="EXX1869" s="401"/>
      <c r="EXY1869" s="401"/>
      <c r="EXZ1869" s="401"/>
      <c r="EYA1869" s="401"/>
      <c r="EYB1869" s="401"/>
      <c r="EYC1869" s="401"/>
      <c r="EYD1869" s="401"/>
      <c r="EYE1869" s="401"/>
      <c r="EYF1869" s="401"/>
      <c r="EYG1869" s="401"/>
      <c r="EYH1869" s="401"/>
      <c r="EYI1869" s="401"/>
      <c r="EYJ1869" s="401"/>
      <c r="EYK1869" s="401"/>
      <c r="EYL1869" s="401"/>
      <c r="EYM1869" s="401"/>
      <c r="EYN1869" s="401"/>
      <c r="EYO1869" s="401"/>
      <c r="EYP1869" s="401"/>
      <c r="EYQ1869" s="401"/>
      <c r="EYR1869" s="401"/>
      <c r="EYS1869" s="401"/>
      <c r="EYT1869" s="401"/>
      <c r="EYU1869" s="401"/>
      <c r="EYV1869" s="401"/>
      <c r="EYW1869" s="401"/>
      <c r="EYX1869" s="401"/>
      <c r="EYY1869" s="401"/>
      <c r="EYZ1869" s="401"/>
      <c r="EZA1869" s="401"/>
      <c r="EZB1869" s="401"/>
      <c r="EZC1869" s="401"/>
      <c r="EZD1869" s="401"/>
      <c r="EZE1869" s="401"/>
      <c r="EZF1869" s="401"/>
      <c r="EZG1869" s="401"/>
      <c r="EZH1869" s="401"/>
      <c r="EZI1869" s="401"/>
      <c r="EZJ1869" s="401"/>
      <c r="EZK1869" s="401"/>
      <c r="EZL1869" s="401"/>
      <c r="EZM1869" s="401"/>
      <c r="EZN1869" s="401"/>
      <c r="EZO1869" s="401"/>
      <c r="EZP1869" s="401"/>
      <c r="EZQ1869" s="401"/>
      <c r="EZR1869" s="401"/>
      <c r="EZS1869" s="401"/>
      <c r="EZT1869" s="401"/>
      <c r="EZU1869" s="401"/>
      <c r="EZV1869" s="401"/>
      <c r="EZW1869" s="401"/>
      <c r="EZX1869" s="401"/>
      <c r="EZY1869" s="401"/>
      <c r="EZZ1869" s="401"/>
      <c r="FAA1869" s="401"/>
      <c r="FAB1869" s="401"/>
      <c r="FAC1869" s="401"/>
      <c r="FAD1869" s="401"/>
      <c r="FAE1869" s="401"/>
      <c r="FAF1869" s="401"/>
      <c r="FAG1869" s="401"/>
      <c r="FAH1869" s="401"/>
      <c r="FAI1869" s="401"/>
      <c r="FAJ1869" s="401"/>
      <c r="FAK1869" s="401"/>
      <c r="FAL1869" s="401"/>
      <c r="FAM1869" s="401"/>
      <c r="FAN1869" s="401"/>
      <c r="FAO1869" s="401"/>
      <c r="FAP1869" s="401"/>
      <c r="FAQ1869" s="401"/>
      <c r="FAR1869" s="401"/>
      <c r="FAS1869" s="401"/>
      <c r="FAT1869" s="401"/>
      <c r="FAU1869" s="401"/>
      <c r="FAV1869" s="401"/>
      <c r="FAW1869" s="401"/>
      <c r="FAX1869" s="401"/>
      <c r="FAY1869" s="401"/>
      <c r="FAZ1869" s="401"/>
      <c r="FBA1869" s="401"/>
      <c r="FBB1869" s="401"/>
      <c r="FBC1869" s="401"/>
      <c r="FBD1869" s="401"/>
      <c r="FBE1869" s="401"/>
      <c r="FBF1869" s="401"/>
      <c r="FBG1869" s="401"/>
      <c r="FBH1869" s="401"/>
      <c r="FBI1869" s="401"/>
      <c r="FBJ1869" s="401"/>
      <c r="FBK1869" s="401"/>
      <c r="FBL1869" s="401"/>
      <c r="FBM1869" s="401"/>
      <c r="FBN1869" s="401"/>
      <c r="FBO1869" s="401"/>
      <c r="FBP1869" s="401"/>
      <c r="FBQ1869" s="401"/>
      <c r="FBR1869" s="401"/>
      <c r="FBS1869" s="401"/>
      <c r="FBT1869" s="401"/>
      <c r="FBU1869" s="401"/>
      <c r="FBV1869" s="401"/>
      <c r="FBW1869" s="401"/>
      <c r="FBX1869" s="401"/>
      <c r="FBY1869" s="401"/>
      <c r="FBZ1869" s="401"/>
      <c r="FCA1869" s="401"/>
      <c r="FCB1869" s="401"/>
      <c r="FCC1869" s="401"/>
      <c r="FCD1869" s="401"/>
      <c r="FCE1869" s="401"/>
      <c r="FCF1869" s="401"/>
      <c r="FCG1869" s="401"/>
      <c r="FCH1869" s="401"/>
      <c r="FCI1869" s="401"/>
      <c r="FCJ1869" s="401"/>
      <c r="FCK1869" s="401"/>
      <c r="FCL1869" s="401"/>
      <c r="FCM1869" s="401"/>
      <c r="FCN1869" s="401"/>
      <c r="FCO1869" s="401"/>
      <c r="FCP1869" s="401"/>
      <c r="FCQ1869" s="401"/>
      <c r="FCR1869" s="401"/>
      <c r="FCS1869" s="401"/>
      <c r="FCT1869" s="401"/>
      <c r="FCU1869" s="401"/>
      <c r="FCV1869" s="401"/>
      <c r="FCW1869" s="401"/>
      <c r="FCX1869" s="401"/>
      <c r="FCY1869" s="401"/>
      <c r="FCZ1869" s="401"/>
      <c r="FDA1869" s="401"/>
      <c r="FDB1869" s="401"/>
      <c r="FDC1869" s="401"/>
      <c r="FDD1869" s="401"/>
      <c r="FDE1869" s="401"/>
      <c r="FDF1869" s="401"/>
      <c r="FDG1869" s="401"/>
      <c r="FDH1869" s="401"/>
      <c r="FDI1869" s="401"/>
      <c r="FDJ1869" s="401"/>
      <c r="FDK1869" s="401"/>
      <c r="FDL1869" s="401"/>
      <c r="FDM1869" s="401"/>
      <c r="FDN1869" s="401"/>
      <c r="FDO1869" s="401"/>
      <c r="FDP1869" s="401"/>
      <c r="FDQ1869" s="401"/>
      <c r="FDR1869" s="401"/>
      <c r="FDS1869" s="401"/>
      <c r="FDT1869" s="401"/>
      <c r="FDU1869" s="401"/>
      <c r="FDV1869" s="401"/>
      <c r="FDW1869" s="401"/>
      <c r="FDX1869" s="401"/>
      <c r="FDY1869" s="401"/>
      <c r="FDZ1869" s="401"/>
      <c r="FEA1869" s="401"/>
      <c r="FEB1869" s="401"/>
      <c r="FEC1869" s="401"/>
      <c r="FED1869" s="401"/>
      <c r="FEE1869" s="401"/>
      <c r="FEF1869" s="401"/>
      <c r="FEG1869" s="401"/>
      <c r="FEH1869" s="401"/>
      <c r="FEI1869" s="401"/>
      <c r="FEJ1869" s="401"/>
      <c r="FEK1869" s="401"/>
      <c r="FEL1869" s="401"/>
      <c r="FEM1869" s="401"/>
      <c r="FEN1869" s="401"/>
      <c r="FEO1869" s="401"/>
      <c r="FEP1869" s="401"/>
      <c r="FEQ1869" s="401"/>
      <c r="FER1869" s="401"/>
      <c r="FES1869" s="401"/>
      <c r="FET1869" s="401"/>
      <c r="FEU1869" s="401"/>
      <c r="FEV1869" s="401"/>
      <c r="FEW1869" s="401"/>
      <c r="FEX1869" s="401"/>
      <c r="FEY1869" s="401"/>
      <c r="FEZ1869" s="401"/>
      <c r="FFA1869" s="401"/>
      <c r="FFB1869" s="401"/>
      <c r="FFC1869" s="401"/>
      <c r="FFD1869" s="401"/>
      <c r="FFE1869" s="401"/>
      <c r="FFF1869" s="401"/>
      <c r="FFG1869" s="401"/>
      <c r="FFH1869" s="401"/>
      <c r="FFI1869" s="401"/>
      <c r="FFJ1869" s="401"/>
      <c r="FFK1869" s="401"/>
      <c r="FFL1869" s="401"/>
      <c r="FFM1869" s="401"/>
      <c r="FFN1869" s="401"/>
      <c r="FFO1869" s="401"/>
      <c r="FFP1869" s="401"/>
      <c r="FFQ1869" s="401"/>
      <c r="FFR1869" s="401"/>
      <c r="FFS1869" s="401"/>
      <c r="FFT1869" s="401"/>
      <c r="FFU1869" s="401"/>
      <c r="FFV1869" s="401"/>
      <c r="FFW1869" s="401"/>
      <c r="FFX1869" s="401"/>
      <c r="FFY1869" s="401"/>
      <c r="FFZ1869" s="401"/>
      <c r="FGA1869" s="401"/>
      <c r="FGB1869" s="401"/>
      <c r="FGC1869" s="401"/>
      <c r="FGD1869" s="401"/>
      <c r="FGE1869" s="401"/>
      <c r="FGF1869" s="401"/>
      <c r="FGG1869" s="401"/>
      <c r="FGH1869" s="401"/>
      <c r="FGI1869" s="401"/>
      <c r="FGJ1869" s="401"/>
      <c r="FGK1869" s="401"/>
      <c r="FGL1869" s="401"/>
      <c r="FGM1869" s="401"/>
      <c r="FGN1869" s="401"/>
      <c r="FGO1869" s="401"/>
      <c r="FGP1869" s="401"/>
      <c r="FGQ1869" s="401"/>
      <c r="FGR1869" s="401"/>
      <c r="FGS1869" s="401"/>
      <c r="FGT1869" s="401"/>
      <c r="FGU1869" s="401"/>
      <c r="FGV1869" s="401"/>
      <c r="FGW1869" s="401"/>
      <c r="FGX1869" s="401"/>
      <c r="FGY1869" s="401"/>
      <c r="FGZ1869" s="401"/>
      <c r="FHA1869" s="401"/>
      <c r="FHB1869" s="401"/>
      <c r="FHC1869" s="401"/>
      <c r="FHD1869" s="401"/>
      <c r="FHE1869" s="401"/>
      <c r="FHF1869" s="401"/>
      <c r="FHG1869" s="401"/>
      <c r="FHH1869" s="401"/>
      <c r="FHI1869" s="401"/>
      <c r="FHJ1869" s="401"/>
      <c r="FHK1869" s="401"/>
      <c r="FHL1869" s="401"/>
      <c r="FHM1869" s="401"/>
      <c r="FHN1869" s="401"/>
      <c r="FHO1869" s="401"/>
      <c r="FHP1869" s="401"/>
      <c r="FHQ1869" s="401"/>
      <c r="FHR1869" s="401"/>
      <c r="FHS1869" s="401"/>
      <c r="FHT1869" s="401"/>
      <c r="FHU1869" s="401"/>
      <c r="FHV1869" s="401"/>
      <c r="FHW1869" s="401"/>
      <c r="FHX1869" s="401"/>
      <c r="FHY1869" s="401"/>
      <c r="FHZ1869" s="401"/>
      <c r="FIA1869" s="401"/>
      <c r="FIB1869" s="401"/>
      <c r="FIC1869" s="401"/>
      <c r="FID1869" s="401"/>
      <c r="FIE1869" s="401"/>
      <c r="FIF1869" s="401"/>
      <c r="FIG1869" s="401"/>
      <c r="FIH1869" s="401"/>
      <c r="FII1869" s="401"/>
      <c r="FIJ1869" s="401"/>
      <c r="FIK1869" s="401"/>
      <c r="FIL1869" s="401"/>
      <c r="FIM1869" s="401"/>
      <c r="FIN1869" s="401"/>
      <c r="FIO1869" s="401"/>
      <c r="FIP1869" s="401"/>
      <c r="FIQ1869" s="401"/>
      <c r="FIR1869" s="401"/>
      <c r="FIS1869" s="401"/>
      <c r="FIT1869" s="401"/>
      <c r="FIU1869" s="401"/>
      <c r="FIV1869" s="401"/>
      <c r="FIW1869" s="401"/>
      <c r="FIX1869" s="401"/>
      <c r="FIY1869" s="401"/>
      <c r="FIZ1869" s="401"/>
      <c r="FJA1869" s="401"/>
      <c r="FJB1869" s="401"/>
      <c r="FJC1869" s="401"/>
      <c r="FJD1869" s="401"/>
      <c r="FJE1869" s="401"/>
      <c r="FJF1869" s="401"/>
      <c r="FJG1869" s="401"/>
      <c r="FJH1869" s="401"/>
      <c r="FJI1869" s="401"/>
      <c r="FJJ1869" s="401"/>
      <c r="FJK1869" s="401"/>
      <c r="FJL1869" s="401"/>
      <c r="FJM1869" s="401"/>
      <c r="FJN1869" s="401"/>
      <c r="FJO1869" s="401"/>
      <c r="FJP1869" s="401"/>
      <c r="FJQ1869" s="401"/>
      <c r="FJR1869" s="401"/>
      <c r="FJS1869" s="401"/>
      <c r="FJT1869" s="401"/>
      <c r="FJU1869" s="401"/>
      <c r="FJV1869" s="401"/>
      <c r="FJW1869" s="401"/>
      <c r="FJX1869" s="401"/>
      <c r="FJY1869" s="401"/>
      <c r="FJZ1869" s="401"/>
      <c r="FKA1869" s="401"/>
      <c r="FKB1869" s="401"/>
      <c r="FKC1869" s="401"/>
      <c r="FKD1869" s="401"/>
      <c r="FKE1869" s="401"/>
      <c r="FKF1869" s="401"/>
      <c r="FKG1869" s="401"/>
      <c r="FKH1869" s="401"/>
      <c r="FKI1869" s="401"/>
      <c r="FKJ1869" s="401"/>
      <c r="FKK1869" s="401"/>
      <c r="FKL1869" s="401"/>
      <c r="FKM1869" s="401"/>
      <c r="FKN1869" s="401"/>
      <c r="FKO1869" s="401"/>
      <c r="FKP1869" s="401"/>
      <c r="FKQ1869" s="401"/>
      <c r="FKR1869" s="401"/>
      <c r="FKS1869" s="401"/>
      <c r="FKT1869" s="401"/>
      <c r="FKU1869" s="401"/>
      <c r="FKV1869" s="401"/>
      <c r="FKW1869" s="401"/>
      <c r="FKX1869" s="401"/>
      <c r="FKY1869" s="401"/>
      <c r="FKZ1869" s="401"/>
      <c r="FLA1869" s="401"/>
      <c r="FLB1869" s="401"/>
      <c r="FLC1869" s="401"/>
      <c r="FLD1869" s="401"/>
      <c r="FLE1869" s="401"/>
      <c r="FLF1869" s="401"/>
      <c r="FLG1869" s="401"/>
      <c r="FLH1869" s="401"/>
      <c r="FLI1869" s="401"/>
      <c r="FLJ1869" s="401"/>
      <c r="FLK1869" s="401"/>
      <c r="FLL1869" s="401"/>
      <c r="FLM1869" s="401"/>
      <c r="FLN1869" s="401"/>
      <c r="FLO1869" s="401"/>
      <c r="FLP1869" s="401"/>
      <c r="FLQ1869" s="401"/>
      <c r="FLR1869" s="401"/>
      <c r="FLS1869" s="401"/>
      <c r="FLT1869" s="401"/>
      <c r="FLU1869" s="401"/>
      <c r="FLV1869" s="401"/>
      <c r="FLW1869" s="401"/>
      <c r="FLX1869" s="401"/>
      <c r="FLY1869" s="401"/>
      <c r="FLZ1869" s="401"/>
      <c r="FMA1869" s="401"/>
      <c r="FMB1869" s="401"/>
      <c r="FMC1869" s="401"/>
      <c r="FMD1869" s="401"/>
      <c r="FME1869" s="401"/>
      <c r="FMF1869" s="401"/>
      <c r="FMG1869" s="401"/>
      <c r="FMH1869" s="401"/>
      <c r="FMI1869" s="401"/>
      <c r="FMJ1869" s="401"/>
      <c r="FMK1869" s="401"/>
      <c r="FML1869" s="401"/>
      <c r="FMM1869" s="401"/>
      <c r="FMN1869" s="401"/>
      <c r="FMO1869" s="401"/>
      <c r="FMP1869" s="401"/>
      <c r="FMQ1869" s="401"/>
      <c r="FMR1869" s="401"/>
      <c r="FMS1869" s="401"/>
      <c r="FMT1869" s="401"/>
      <c r="FMU1869" s="401"/>
      <c r="FMV1869" s="401"/>
      <c r="FMW1869" s="401"/>
      <c r="FMX1869" s="401"/>
      <c r="FMY1869" s="401"/>
      <c r="FMZ1869" s="401"/>
      <c r="FNA1869" s="401"/>
      <c r="FNB1869" s="401"/>
      <c r="FNC1869" s="401"/>
      <c r="FND1869" s="401"/>
      <c r="FNE1869" s="401"/>
      <c r="FNF1869" s="401"/>
      <c r="FNG1869" s="401"/>
      <c r="FNH1869" s="401"/>
      <c r="FNI1869" s="401"/>
      <c r="FNJ1869" s="401"/>
      <c r="FNK1869" s="401"/>
      <c r="FNL1869" s="401"/>
      <c r="FNM1869" s="401"/>
      <c r="FNN1869" s="401"/>
      <c r="FNO1869" s="401"/>
      <c r="FNP1869" s="401"/>
      <c r="FNQ1869" s="401"/>
      <c r="FNR1869" s="401"/>
      <c r="FNS1869" s="401"/>
      <c r="FNT1869" s="401"/>
      <c r="FNU1869" s="401"/>
      <c r="FNV1869" s="401"/>
      <c r="FNW1869" s="401"/>
      <c r="FNX1869" s="401"/>
      <c r="FNY1869" s="401"/>
      <c r="FNZ1869" s="401"/>
      <c r="FOA1869" s="401"/>
      <c r="FOB1869" s="401"/>
      <c r="FOC1869" s="401"/>
      <c r="FOD1869" s="401"/>
      <c r="FOE1869" s="401"/>
      <c r="FOF1869" s="401"/>
      <c r="FOG1869" s="401"/>
      <c r="FOH1869" s="401"/>
      <c r="FOI1869" s="401"/>
      <c r="FOJ1869" s="401"/>
      <c r="FOK1869" s="401"/>
      <c r="FOL1869" s="401"/>
      <c r="FOM1869" s="401"/>
      <c r="FON1869" s="401"/>
      <c r="FOO1869" s="401"/>
      <c r="FOP1869" s="401"/>
      <c r="FOQ1869" s="401"/>
      <c r="FOR1869" s="401"/>
      <c r="FOS1869" s="401"/>
      <c r="FOT1869" s="401"/>
      <c r="FOU1869" s="401"/>
      <c r="FOV1869" s="401"/>
      <c r="FOW1869" s="401"/>
      <c r="FOX1869" s="401"/>
      <c r="FOY1869" s="401"/>
      <c r="FOZ1869" s="401"/>
      <c r="FPA1869" s="401"/>
      <c r="FPB1869" s="401"/>
      <c r="FPC1869" s="401"/>
      <c r="FPD1869" s="401"/>
      <c r="FPE1869" s="401"/>
      <c r="FPF1869" s="401"/>
      <c r="FPG1869" s="401"/>
      <c r="FPH1869" s="401"/>
      <c r="FPI1869" s="401"/>
      <c r="FPJ1869" s="401"/>
      <c r="FPK1869" s="401"/>
      <c r="FPL1869" s="401"/>
      <c r="FPM1869" s="401"/>
      <c r="FPN1869" s="401"/>
      <c r="FPO1869" s="401"/>
      <c r="FPP1869" s="401"/>
      <c r="FPQ1869" s="401"/>
      <c r="FPR1869" s="401"/>
      <c r="FPS1869" s="401"/>
      <c r="FPT1869" s="401"/>
      <c r="FPU1869" s="401"/>
      <c r="FPV1869" s="401"/>
      <c r="FPW1869" s="401"/>
      <c r="FPX1869" s="401"/>
      <c r="FPY1869" s="401"/>
      <c r="FPZ1869" s="401"/>
      <c r="FQA1869" s="401"/>
      <c r="FQB1869" s="401"/>
      <c r="FQC1869" s="401"/>
      <c r="FQD1869" s="401"/>
      <c r="FQE1869" s="401"/>
      <c r="FQF1869" s="401"/>
      <c r="FQG1869" s="401"/>
      <c r="FQH1869" s="401"/>
      <c r="FQI1869" s="401"/>
      <c r="FQJ1869" s="401"/>
      <c r="FQK1869" s="401"/>
      <c r="FQL1869" s="401"/>
      <c r="FQM1869" s="401"/>
      <c r="FQN1869" s="401"/>
      <c r="FQO1869" s="401"/>
      <c r="FQP1869" s="401"/>
      <c r="FQQ1869" s="401"/>
      <c r="FQR1869" s="401"/>
      <c r="FQS1869" s="401"/>
      <c r="FQT1869" s="401"/>
      <c r="FQU1869" s="401"/>
      <c r="FQV1869" s="401"/>
      <c r="FQW1869" s="401"/>
      <c r="FQX1869" s="401"/>
      <c r="FQY1869" s="401"/>
      <c r="FQZ1869" s="401"/>
      <c r="FRA1869" s="401"/>
      <c r="FRB1869" s="401"/>
      <c r="FRC1869" s="401"/>
      <c r="FRD1869" s="401"/>
      <c r="FRE1869" s="401"/>
      <c r="FRF1869" s="401"/>
      <c r="FRG1869" s="401"/>
      <c r="FRH1869" s="401"/>
      <c r="FRI1869" s="401"/>
      <c r="FRJ1869" s="401"/>
      <c r="FRK1869" s="401"/>
      <c r="FRL1869" s="401"/>
      <c r="FRM1869" s="401"/>
      <c r="FRN1869" s="401"/>
      <c r="FRO1869" s="401"/>
      <c r="FRP1869" s="401"/>
      <c r="FRQ1869" s="401"/>
      <c r="FRR1869" s="401"/>
      <c r="FRS1869" s="401"/>
      <c r="FRT1869" s="401"/>
      <c r="FRU1869" s="401"/>
      <c r="FRV1869" s="401"/>
      <c r="FRW1869" s="401"/>
      <c r="FRX1869" s="401"/>
      <c r="FRY1869" s="401"/>
      <c r="FRZ1869" s="401"/>
      <c r="FSA1869" s="401"/>
      <c r="FSB1869" s="401"/>
      <c r="FSC1869" s="401"/>
      <c r="FSD1869" s="401"/>
      <c r="FSE1869" s="401"/>
      <c r="FSF1869" s="401"/>
      <c r="FSG1869" s="401"/>
      <c r="FSH1869" s="401"/>
      <c r="FSI1869" s="401"/>
      <c r="FSJ1869" s="401"/>
      <c r="FSK1869" s="401"/>
      <c r="FSL1869" s="401"/>
      <c r="FSM1869" s="401"/>
      <c r="FSN1869" s="401"/>
      <c r="FSO1869" s="401"/>
      <c r="FSP1869" s="401"/>
      <c r="FSQ1869" s="401"/>
      <c r="FSR1869" s="401"/>
      <c r="FSS1869" s="401"/>
      <c r="FST1869" s="401"/>
      <c r="FSU1869" s="401"/>
      <c r="FSV1869" s="401"/>
      <c r="FSW1869" s="401"/>
      <c r="FSX1869" s="401"/>
      <c r="FSY1869" s="401"/>
      <c r="FSZ1869" s="401"/>
      <c r="FTA1869" s="401"/>
      <c r="FTB1869" s="401"/>
      <c r="FTC1869" s="401"/>
      <c r="FTD1869" s="401"/>
      <c r="FTE1869" s="401"/>
      <c r="FTF1869" s="401"/>
      <c r="FTG1869" s="401"/>
      <c r="FTH1869" s="401"/>
      <c r="FTI1869" s="401"/>
      <c r="FTJ1869" s="401"/>
      <c r="FTK1869" s="401"/>
      <c r="FTL1869" s="401"/>
      <c r="FTM1869" s="401"/>
      <c r="FTN1869" s="401"/>
      <c r="FTO1869" s="401"/>
      <c r="FTP1869" s="401"/>
      <c r="FTQ1869" s="401"/>
      <c r="FTR1869" s="401"/>
      <c r="FTS1869" s="401"/>
      <c r="FTT1869" s="401"/>
      <c r="FTU1869" s="401"/>
      <c r="FTV1869" s="401"/>
      <c r="FTW1869" s="401"/>
      <c r="FTX1869" s="401"/>
      <c r="FTY1869" s="401"/>
      <c r="FTZ1869" s="401"/>
      <c r="FUA1869" s="401"/>
      <c r="FUB1869" s="401"/>
      <c r="FUC1869" s="401"/>
      <c r="FUD1869" s="401"/>
      <c r="FUE1869" s="401"/>
      <c r="FUF1869" s="401"/>
      <c r="FUG1869" s="401"/>
      <c r="FUH1869" s="401"/>
      <c r="FUI1869" s="401"/>
      <c r="FUJ1869" s="401"/>
      <c r="FUK1869" s="401"/>
      <c r="FUL1869" s="401"/>
      <c r="FUM1869" s="401"/>
      <c r="FUN1869" s="401"/>
      <c r="FUO1869" s="401"/>
      <c r="FUP1869" s="401"/>
      <c r="FUQ1869" s="401"/>
      <c r="FUR1869" s="401"/>
      <c r="FUS1869" s="401"/>
      <c r="FUT1869" s="401"/>
      <c r="FUU1869" s="401"/>
      <c r="FUV1869" s="401"/>
      <c r="FUW1869" s="401"/>
      <c r="FUX1869" s="401"/>
      <c r="FUY1869" s="401"/>
      <c r="FUZ1869" s="401"/>
      <c r="FVA1869" s="401"/>
      <c r="FVB1869" s="401"/>
      <c r="FVC1869" s="401"/>
      <c r="FVD1869" s="401"/>
      <c r="FVE1869" s="401"/>
      <c r="FVF1869" s="401"/>
      <c r="FVG1869" s="401"/>
      <c r="FVH1869" s="401"/>
      <c r="FVI1869" s="401"/>
      <c r="FVJ1869" s="401"/>
      <c r="FVK1869" s="401"/>
      <c r="FVL1869" s="401"/>
      <c r="FVM1869" s="401"/>
      <c r="FVN1869" s="401"/>
      <c r="FVO1869" s="401"/>
      <c r="FVP1869" s="401"/>
      <c r="FVQ1869" s="401"/>
      <c r="FVR1869" s="401"/>
      <c r="FVS1869" s="401"/>
      <c r="FVT1869" s="401"/>
      <c r="FVU1869" s="401"/>
      <c r="FVV1869" s="401"/>
      <c r="FVW1869" s="401"/>
      <c r="FVX1869" s="401"/>
      <c r="FVY1869" s="401"/>
      <c r="FVZ1869" s="401"/>
      <c r="FWA1869" s="401"/>
      <c r="FWB1869" s="401"/>
      <c r="FWC1869" s="401"/>
      <c r="FWD1869" s="401"/>
      <c r="FWE1869" s="401"/>
      <c r="FWF1869" s="401"/>
      <c r="FWG1869" s="401"/>
      <c r="FWH1869" s="401"/>
      <c r="FWI1869" s="401"/>
      <c r="FWJ1869" s="401"/>
      <c r="FWK1869" s="401"/>
      <c r="FWL1869" s="401"/>
      <c r="FWM1869" s="401"/>
      <c r="FWN1869" s="401"/>
      <c r="FWO1869" s="401"/>
      <c r="FWP1869" s="401"/>
      <c r="FWQ1869" s="401"/>
      <c r="FWR1869" s="401"/>
      <c r="FWS1869" s="401"/>
      <c r="FWT1869" s="401"/>
      <c r="FWU1869" s="401"/>
      <c r="FWV1869" s="401"/>
      <c r="FWW1869" s="401"/>
      <c r="FWX1869" s="401"/>
      <c r="FWY1869" s="401"/>
      <c r="FWZ1869" s="401"/>
      <c r="FXA1869" s="401"/>
      <c r="FXB1869" s="401"/>
      <c r="FXC1869" s="401"/>
      <c r="FXD1869" s="401"/>
      <c r="FXE1869" s="401"/>
      <c r="FXF1869" s="401"/>
      <c r="FXG1869" s="401"/>
      <c r="FXH1869" s="401"/>
      <c r="FXI1869" s="401"/>
      <c r="FXJ1869" s="401"/>
      <c r="FXK1869" s="401"/>
      <c r="FXL1869" s="401"/>
      <c r="FXM1869" s="401"/>
      <c r="FXN1869" s="401"/>
      <c r="FXO1869" s="401"/>
      <c r="FXP1869" s="401"/>
      <c r="FXQ1869" s="401"/>
      <c r="FXR1869" s="401"/>
      <c r="FXS1869" s="401"/>
      <c r="FXT1869" s="401"/>
      <c r="FXU1869" s="401"/>
      <c r="FXV1869" s="401"/>
      <c r="FXW1869" s="401"/>
      <c r="FXX1869" s="401"/>
      <c r="FXY1869" s="401"/>
      <c r="FXZ1869" s="401"/>
      <c r="FYA1869" s="401"/>
      <c r="FYB1869" s="401"/>
      <c r="FYC1869" s="401"/>
      <c r="FYD1869" s="401"/>
      <c r="FYE1869" s="401"/>
      <c r="FYF1869" s="401"/>
      <c r="FYG1869" s="401"/>
      <c r="FYH1869" s="401"/>
      <c r="FYI1869" s="401"/>
      <c r="FYJ1869" s="401"/>
      <c r="FYK1869" s="401"/>
      <c r="FYL1869" s="401"/>
      <c r="FYM1869" s="401"/>
      <c r="FYN1869" s="401"/>
      <c r="FYO1869" s="401"/>
      <c r="FYP1869" s="401"/>
      <c r="FYQ1869" s="401"/>
      <c r="FYR1869" s="401"/>
      <c r="FYS1869" s="401"/>
      <c r="FYT1869" s="401"/>
      <c r="FYU1869" s="401"/>
      <c r="FYV1869" s="401"/>
      <c r="FYW1869" s="401"/>
      <c r="FYX1869" s="401"/>
      <c r="FYY1869" s="401"/>
      <c r="FYZ1869" s="401"/>
      <c r="FZA1869" s="401"/>
      <c r="FZB1869" s="401"/>
      <c r="FZC1869" s="401"/>
      <c r="FZD1869" s="401"/>
      <c r="FZE1869" s="401"/>
      <c r="FZF1869" s="401"/>
      <c r="FZG1869" s="401"/>
      <c r="FZH1869" s="401"/>
      <c r="FZI1869" s="401"/>
      <c r="FZJ1869" s="401"/>
      <c r="FZK1869" s="401"/>
      <c r="FZL1869" s="401"/>
      <c r="FZM1869" s="401"/>
      <c r="FZN1869" s="401"/>
      <c r="FZO1869" s="401"/>
      <c r="FZP1869" s="401"/>
      <c r="FZQ1869" s="401"/>
      <c r="FZR1869" s="401"/>
      <c r="FZS1869" s="401"/>
      <c r="FZT1869" s="401"/>
      <c r="FZU1869" s="401"/>
      <c r="FZV1869" s="401"/>
      <c r="FZW1869" s="401"/>
      <c r="FZX1869" s="401"/>
      <c r="FZY1869" s="401"/>
      <c r="FZZ1869" s="401"/>
      <c r="GAA1869" s="401"/>
      <c r="GAB1869" s="401"/>
      <c r="GAC1869" s="401"/>
      <c r="GAD1869" s="401"/>
      <c r="GAE1869" s="401"/>
      <c r="GAF1869" s="401"/>
      <c r="GAG1869" s="401"/>
      <c r="GAH1869" s="401"/>
      <c r="GAI1869" s="401"/>
      <c r="GAJ1869" s="401"/>
      <c r="GAK1869" s="401"/>
      <c r="GAL1869" s="401"/>
      <c r="GAM1869" s="401"/>
      <c r="GAN1869" s="401"/>
      <c r="GAO1869" s="401"/>
      <c r="GAP1869" s="401"/>
      <c r="GAQ1869" s="401"/>
      <c r="GAR1869" s="401"/>
      <c r="GAS1869" s="401"/>
      <c r="GAT1869" s="401"/>
      <c r="GAU1869" s="401"/>
      <c r="GAV1869" s="401"/>
      <c r="GAW1869" s="401"/>
      <c r="GAX1869" s="401"/>
      <c r="GAY1869" s="401"/>
      <c r="GAZ1869" s="401"/>
      <c r="GBA1869" s="401"/>
      <c r="GBB1869" s="401"/>
      <c r="GBC1869" s="401"/>
      <c r="GBD1869" s="401"/>
      <c r="GBE1869" s="401"/>
      <c r="GBF1869" s="401"/>
      <c r="GBG1869" s="401"/>
      <c r="GBH1869" s="401"/>
      <c r="GBI1869" s="401"/>
      <c r="GBJ1869" s="401"/>
      <c r="GBK1869" s="401"/>
      <c r="GBL1869" s="401"/>
      <c r="GBM1869" s="401"/>
      <c r="GBN1869" s="401"/>
      <c r="GBO1869" s="401"/>
      <c r="GBP1869" s="401"/>
      <c r="GBQ1869" s="401"/>
      <c r="GBR1869" s="401"/>
      <c r="GBS1869" s="401"/>
      <c r="GBT1869" s="401"/>
      <c r="GBU1869" s="401"/>
      <c r="GBV1869" s="401"/>
      <c r="GBW1869" s="401"/>
      <c r="GBX1869" s="401"/>
      <c r="GBY1869" s="401"/>
      <c r="GBZ1869" s="401"/>
      <c r="GCA1869" s="401"/>
      <c r="GCB1869" s="401"/>
      <c r="GCC1869" s="401"/>
      <c r="GCD1869" s="401"/>
      <c r="GCE1869" s="401"/>
      <c r="GCF1869" s="401"/>
      <c r="GCG1869" s="401"/>
      <c r="GCH1869" s="401"/>
      <c r="GCI1869" s="401"/>
      <c r="GCJ1869" s="401"/>
      <c r="GCK1869" s="401"/>
      <c r="GCL1869" s="401"/>
      <c r="GCM1869" s="401"/>
      <c r="GCN1869" s="401"/>
      <c r="GCO1869" s="401"/>
      <c r="GCP1869" s="401"/>
      <c r="GCQ1869" s="401"/>
      <c r="GCR1869" s="401"/>
      <c r="GCS1869" s="401"/>
      <c r="GCT1869" s="401"/>
      <c r="GCU1869" s="401"/>
      <c r="GCV1869" s="401"/>
      <c r="GCW1869" s="401"/>
      <c r="GCX1869" s="401"/>
      <c r="GCY1869" s="401"/>
      <c r="GCZ1869" s="401"/>
      <c r="GDA1869" s="401"/>
      <c r="GDB1869" s="401"/>
      <c r="GDC1869" s="401"/>
      <c r="GDD1869" s="401"/>
      <c r="GDE1869" s="401"/>
      <c r="GDF1869" s="401"/>
      <c r="GDG1869" s="401"/>
      <c r="GDH1869" s="401"/>
      <c r="GDI1869" s="401"/>
      <c r="GDJ1869" s="401"/>
      <c r="GDK1869" s="401"/>
      <c r="GDL1869" s="401"/>
      <c r="GDM1869" s="401"/>
      <c r="GDN1869" s="401"/>
      <c r="GDO1869" s="401"/>
      <c r="GDP1869" s="401"/>
      <c r="GDQ1869" s="401"/>
      <c r="GDR1869" s="401"/>
      <c r="GDS1869" s="401"/>
      <c r="GDT1869" s="401"/>
      <c r="GDU1869" s="401"/>
      <c r="GDV1869" s="401"/>
      <c r="GDW1869" s="401"/>
      <c r="GDX1869" s="401"/>
      <c r="GDY1869" s="401"/>
      <c r="GDZ1869" s="401"/>
      <c r="GEA1869" s="401"/>
      <c r="GEB1869" s="401"/>
      <c r="GEC1869" s="401"/>
      <c r="GED1869" s="401"/>
      <c r="GEE1869" s="401"/>
      <c r="GEF1869" s="401"/>
      <c r="GEG1869" s="401"/>
      <c r="GEH1869" s="401"/>
      <c r="GEI1869" s="401"/>
      <c r="GEJ1869" s="401"/>
      <c r="GEK1869" s="401"/>
      <c r="GEL1869" s="401"/>
      <c r="GEM1869" s="401"/>
      <c r="GEN1869" s="401"/>
      <c r="GEO1869" s="401"/>
      <c r="GEP1869" s="401"/>
      <c r="GEQ1869" s="401"/>
      <c r="GER1869" s="401"/>
      <c r="GES1869" s="401"/>
      <c r="GET1869" s="401"/>
      <c r="GEU1869" s="401"/>
      <c r="GEV1869" s="401"/>
      <c r="GEW1869" s="401"/>
      <c r="GEX1869" s="401"/>
      <c r="GEY1869" s="401"/>
      <c r="GEZ1869" s="401"/>
      <c r="GFA1869" s="401"/>
      <c r="GFB1869" s="401"/>
      <c r="GFC1869" s="401"/>
      <c r="GFD1869" s="401"/>
      <c r="GFE1869" s="401"/>
      <c r="GFF1869" s="401"/>
      <c r="GFG1869" s="401"/>
      <c r="GFH1869" s="401"/>
      <c r="GFI1869" s="401"/>
      <c r="GFJ1869" s="401"/>
      <c r="GFK1869" s="401"/>
      <c r="GFL1869" s="401"/>
      <c r="GFM1869" s="401"/>
      <c r="GFN1869" s="401"/>
      <c r="GFO1869" s="401"/>
      <c r="GFP1869" s="401"/>
      <c r="GFQ1869" s="401"/>
      <c r="GFR1869" s="401"/>
      <c r="GFS1869" s="401"/>
      <c r="GFT1869" s="401"/>
      <c r="GFU1869" s="401"/>
      <c r="GFV1869" s="401"/>
      <c r="GFW1869" s="401"/>
      <c r="GFX1869" s="401"/>
      <c r="GFY1869" s="401"/>
      <c r="GFZ1869" s="401"/>
      <c r="GGA1869" s="401"/>
      <c r="GGB1869" s="401"/>
      <c r="GGC1869" s="401"/>
      <c r="GGD1869" s="401"/>
      <c r="GGE1869" s="401"/>
      <c r="GGF1869" s="401"/>
      <c r="GGG1869" s="401"/>
      <c r="GGH1869" s="401"/>
      <c r="GGI1869" s="401"/>
      <c r="GGJ1869" s="401"/>
      <c r="GGK1869" s="401"/>
      <c r="GGL1869" s="401"/>
      <c r="GGM1869" s="401"/>
      <c r="GGN1869" s="401"/>
      <c r="GGO1869" s="401"/>
      <c r="GGP1869" s="401"/>
      <c r="GGQ1869" s="401"/>
      <c r="GGR1869" s="401"/>
      <c r="GGS1869" s="401"/>
      <c r="GGT1869" s="401"/>
      <c r="GGU1869" s="401"/>
      <c r="GGV1869" s="401"/>
      <c r="GGW1869" s="401"/>
      <c r="GGX1869" s="401"/>
      <c r="GGY1869" s="401"/>
      <c r="GGZ1869" s="401"/>
      <c r="GHA1869" s="401"/>
      <c r="GHB1869" s="401"/>
      <c r="GHC1869" s="401"/>
      <c r="GHD1869" s="401"/>
      <c r="GHE1869" s="401"/>
      <c r="GHF1869" s="401"/>
      <c r="GHG1869" s="401"/>
      <c r="GHH1869" s="401"/>
      <c r="GHI1869" s="401"/>
      <c r="GHJ1869" s="401"/>
      <c r="GHK1869" s="401"/>
      <c r="GHL1869" s="401"/>
      <c r="GHM1869" s="401"/>
      <c r="GHN1869" s="401"/>
      <c r="GHO1869" s="401"/>
      <c r="GHP1869" s="401"/>
      <c r="GHQ1869" s="401"/>
      <c r="GHR1869" s="401"/>
      <c r="GHS1869" s="401"/>
      <c r="GHT1869" s="401"/>
      <c r="GHU1869" s="401"/>
      <c r="GHV1869" s="401"/>
      <c r="GHW1869" s="401"/>
      <c r="GHX1869" s="401"/>
      <c r="GHY1869" s="401"/>
      <c r="GHZ1869" s="401"/>
      <c r="GIA1869" s="401"/>
      <c r="GIB1869" s="401"/>
      <c r="GIC1869" s="401"/>
      <c r="GID1869" s="401"/>
      <c r="GIE1869" s="401"/>
      <c r="GIF1869" s="401"/>
      <c r="GIG1869" s="401"/>
      <c r="GIH1869" s="401"/>
      <c r="GII1869" s="401"/>
      <c r="GIJ1869" s="401"/>
      <c r="GIK1869" s="401"/>
      <c r="GIL1869" s="401"/>
      <c r="GIM1869" s="401"/>
      <c r="GIN1869" s="401"/>
      <c r="GIO1869" s="401"/>
      <c r="GIP1869" s="401"/>
      <c r="GIQ1869" s="401"/>
      <c r="GIR1869" s="401"/>
      <c r="GIS1869" s="401"/>
      <c r="GIT1869" s="401"/>
      <c r="GIU1869" s="401"/>
      <c r="GIV1869" s="401"/>
      <c r="GIW1869" s="401"/>
      <c r="GIX1869" s="401"/>
      <c r="GIY1869" s="401"/>
      <c r="GIZ1869" s="401"/>
      <c r="GJA1869" s="401"/>
      <c r="GJB1869" s="401"/>
      <c r="GJC1869" s="401"/>
      <c r="GJD1869" s="401"/>
      <c r="GJE1869" s="401"/>
      <c r="GJF1869" s="401"/>
      <c r="GJG1869" s="401"/>
      <c r="GJH1869" s="401"/>
      <c r="GJI1869" s="401"/>
      <c r="GJJ1869" s="401"/>
      <c r="GJK1869" s="401"/>
      <c r="GJL1869" s="401"/>
      <c r="GJM1869" s="401"/>
      <c r="GJN1869" s="401"/>
      <c r="GJO1869" s="401"/>
      <c r="GJP1869" s="401"/>
      <c r="GJQ1869" s="401"/>
      <c r="GJR1869" s="401"/>
      <c r="GJS1869" s="401"/>
      <c r="GJT1869" s="401"/>
      <c r="GJU1869" s="401"/>
      <c r="GJV1869" s="401"/>
      <c r="GJW1869" s="401"/>
      <c r="GJX1869" s="401"/>
      <c r="GJY1869" s="401"/>
      <c r="GJZ1869" s="401"/>
      <c r="GKA1869" s="401"/>
      <c r="GKB1869" s="401"/>
      <c r="GKC1869" s="401"/>
      <c r="GKD1869" s="401"/>
      <c r="GKE1869" s="401"/>
      <c r="GKF1869" s="401"/>
      <c r="GKG1869" s="401"/>
      <c r="GKH1869" s="401"/>
      <c r="GKI1869" s="401"/>
      <c r="GKJ1869" s="401"/>
      <c r="GKK1869" s="401"/>
      <c r="GKL1869" s="401"/>
      <c r="GKM1869" s="401"/>
      <c r="GKN1869" s="401"/>
      <c r="GKO1869" s="401"/>
      <c r="GKP1869" s="401"/>
      <c r="GKQ1869" s="401"/>
      <c r="GKR1869" s="401"/>
      <c r="GKS1869" s="401"/>
      <c r="GKT1869" s="401"/>
      <c r="GKU1869" s="401"/>
      <c r="GKV1869" s="401"/>
      <c r="GKW1869" s="401"/>
      <c r="GKX1869" s="401"/>
      <c r="GKY1869" s="401"/>
      <c r="GKZ1869" s="401"/>
      <c r="GLA1869" s="401"/>
      <c r="GLB1869" s="401"/>
      <c r="GLC1869" s="401"/>
      <c r="GLD1869" s="401"/>
      <c r="GLE1869" s="401"/>
      <c r="GLF1869" s="401"/>
      <c r="GLG1869" s="401"/>
      <c r="GLH1869" s="401"/>
      <c r="GLI1869" s="401"/>
      <c r="GLJ1869" s="401"/>
      <c r="GLK1869" s="401"/>
      <c r="GLL1869" s="401"/>
      <c r="GLM1869" s="401"/>
      <c r="GLN1869" s="401"/>
      <c r="GLO1869" s="401"/>
      <c r="GLP1869" s="401"/>
      <c r="GLQ1869" s="401"/>
      <c r="GLR1869" s="401"/>
      <c r="GLS1869" s="401"/>
      <c r="GLT1869" s="401"/>
      <c r="GLU1869" s="401"/>
      <c r="GLV1869" s="401"/>
      <c r="GLW1869" s="401"/>
      <c r="GLX1869" s="401"/>
      <c r="GLY1869" s="401"/>
      <c r="GLZ1869" s="401"/>
      <c r="GMA1869" s="401"/>
      <c r="GMB1869" s="401"/>
      <c r="GMC1869" s="401"/>
      <c r="GMD1869" s="401"/>
      <c r="GME1869" s="401"/>
      <c r="GMF1869" s="401"/>
      <c r="GMG1869" s="401"/>
      <c r="GMH1869" s="401"/>
      <c r="GMI1869" s="401"/>
      <c r="GMJ1869" s="401"/>
      <c r="GMK1869" s="401"/>
      <c r="GML1869" s="401"/>
      <c r="GMM1869" s="401"/>
      <c r="GMN1869" s="401"/>
      <c r="GMO1869" s="401"/>
      <c r="GMP1869" s="401"/>
      <c r="GMQ1869" s="401"/>
      <c r="GMR1869" s="401"/>
      <c r="GMS1869" s="401"/>
      <c r="GMT1869" s="401"/>
      <c r="GMU1869" s="401"/>
      <c r="GMV1869" s="401"/>
      <c r="GMW1869" s="401"/>
      <c r="GMX1869" s="401"/>
      <c r="GMY1869" s="401"/>
      <c r="GMZ1869" s="401"/>
      <c r="GNA1869" s="401"/>
      <c r="GNB1869" s="401"/>
      <c r="GNC1869" s="401"/>
      <c r="GND1869" s="401"/>
      <c r="GNE1869" s="401"/>
      <c r="GNF1869" s="401"/>
      <c r="GNG1869" s="401"/>
      <c r="GNH1869" s="401"/>
      <c r="GNI1869" s="401"/>
      <c r="GNJ1869" s="401"/>
      <c r="GNK1869" s="401"/>
      <c r="GNL1869" s="401"/>
      <c r="GNM1869" s="401"/>
      <c r="GNN1869" s="401"/>
      <c r="GNO1869" s="401"/>
      <c r="GNP1869" s="401"/>
      <c r="GNQ1869" s="401"/>
      <c r="GNR1869" s="401"/>
      <c r="GNS1869" s="401"/>
      <c r="GNT1869" s="401"/>
      <c r="GNU1869" s="401"/>
      <c r="GNV1869" s="401"/>
      <c r="GNW1869" s="401"/>
      <c r="GNX1869" s="401"/>
      <c r="GNY1869" s="401"/>
      <c r="GNZ1869" s="401"/>
      <c r="GOA1869" s="401"/>
      <c r="GOB1869" s="401"/>
      <c r="GOC1869" s="401"/>
      <c r="GOD1869" s="401"/>
      <c r="GOE1869" s="401"/>
      <c r="GOF1869" s="401"/>
      <c r="GOG1869" s="401"/>
      <c r="GOH1869" s="401"/>
      <c r="GOI1869" s="401"/>
      <c r="GOJ1869" s="401"/>
      <c r="GOK1869" s="401"/>
      <c r="GOL1869" s="401"/>
      <c r="GOM1869" s="401"/>
      <c r="GON1869" s="401"/>
      <c r="GOO1869" s="401"/>
      <c r="GOP1869" s="401"/>
      <c r="GOQ1869" s="401"/>
      <c r="GOR1869" s="401"/>
      <c r="GOS1869" s="401"/>
      <c r="GOT1869" s="401"/>
      <c r="GOU1869" s="401"/>
      <c r="GOV1869" s="401"/>
      <c r="GOW1869" s="401"/>
      <c r="GOX1869" s="401"/>
      <c r="GOY1869" s="401"/>
      <c r="GOZ1869" s="401"/>
      <c r="GPA1869" s="401"/>
      <c r="GPB1869" s="401"/>
      <c r="GPC1869" s="401"/>
      <c r="GPD1869" s="401"/>
      <c r="GPE1869" s="401"/>
      <c r="GPF1869" s="401"/>
      <c r="GPG1869" s="401"/>
      <c r="GPH1869" s="401"/>
      <c r="GPI1869" s="401"/>
      <c r="GPJ1869" s="401"/>
      <c r="GPK1869" s="401"/>
      <c r="GPL1869" s="401"/>
      <c r="GPM1869" s="401"/>
      <c r="GPN1869" s="401"/>
      <c r="GPO1869" s="401"/>
      <c r="GPP1869" s="401"/>
      <c r="GPQ1869" s="401"/>
      <c r="GPR1869" s="401"/>
      <c r="GPS1869" s="401"/>
      <c r="GPT1869" s="401"/>
      <c r="GPU1869" s="401"/>
      <c r="GPV1869" s="401"/>
      <c r="GPW1869" s="401"/>
      <c r="GPX1869" s="401"/>
      <c r="GPY1869" s="401"/>
      <c r="GPZ1869" s="401"/>
      <c r="GQA1869" s="401"/>
      <c r="GQB1869" s="401"/>
      <c r="GQC1869" s="401"/>
      <c r="GQD1869" s="401"/>
      <c r="GQE1869" s="401"/>
      <c r="GQF1869" s="401"/>
      <c r="GQG1869" s="401"/>
      <c r="GQH1869" s="401"/>
      <c r="GQI1869" s="401"/>
      <c r="GQJ1869" s="401"/>
      <c r="GQK1869" s="401"/>
      <c r="GQL1869" s="401"/>
      <c r="GQM1869" s="401"/>
      <c r="GQN1869" s="401"/>
      <c r="GQO1869" s="401"/>
      <c r="GQP1869" s="401"/>
      <c r="GQQ1869" s="401"/>
      <c r="GQR1869" s="401"/>
      <c r="GQS1869" s="401"/>
      <c r="GQT1869" s="401"/>
      <c r="GQU1869" s="401"/>
      <c r="GQV1869" s="401"/>
      <c r="GQW1869" s="401"/>
      <c r="GQX1869" s="401"/>
      <c r="GQY1869" s="401"/>
      <c r="GQZ1869" s="401"/>
      <c r="GRA1869" s="401"/>
      <c r="GRB1869" s="401"/>
      <c r="GRC1869" s="401"/>
      <c r="GRD1869" s="401"/>
      <c r="GRE1869" s="401"/>
      <c r="GRF1869" s="401"/>
      <c r="GRG1869" s="401"/>
      <c r="GRH1869" s="401"/>
      <c r="GRI1869" s="401"/>
      <c r="GRJ1869" s="401"/>
      <c r="GRK1869" s="401"/>
      <c r="GRL1869" s="401"/>
      <c r="GRM1869" s="401"/>
      <c r="GRN1869" s="401"/>
      <c r="GRO1869" s="401"/>
      <c r="GRP1869" s="401"/>
      <c r="GRQ1869" s="401"/>
      <c r="GRR1869" s="401"/>
      <c r="GRS1869" s="401"/>
      <c r="GRT1869" s="401"/>
      <c r="GRU1869" s="401"/>
      <c r="GRV1869" s="401"/>
      <c r="GRW1869" s="401"/>
      <c r="GRX1869" s="401"/>
      <c r="GRY1869" s="401"/>
      <c r="GRZ1869" s="401"/>
      <c r="GSA1869" s="401"/>
      <c r="GSB1869" s="401"/>
      <c r="GSC1869" s="401"/>
      <c r="GSD1869" s="401"/>
      <c r="GSE1869" s="401"/>
      <c r="GSF1869" s="401"/>
      <c r="GSG1869" s="401"/>
      <c r="GSH1869" s="401"/>
      <c r="GSI1869" s="401"/>
      <c r="GSJ1869" s="401"/>
      <c r="GSK1869" s="401"/>
      <c r="GSL1869" s="401"/>
      <c r="GSM1869" s="401"/>
      <c r="GSN1869" s="401"/>
      <c r="GSO1869" s="401"/>
      <c r="GSP1869" s="401"/>
      <c r="GSQ1869" s="401"/>
      <c r="GSR1869" s="401"/>
      <c r="GSS1869" s="401"/>
      <c r="GST1869" s="401"/>
      <c r="GSU1869" s="401"/>
      <c r="GSV1869" s="401"/>
      <c r="GSW1869" s="401"/>
      <c r="GSX1869" s="401"/>
      <c r="GSY1869" s="401"/>
      <c r="GSZ1869" s="401"/>
      <c r="GTA1869" s="401"/>
      <c r="GTB1869" s="401"/>
      <c r="GTC1869" s="401"/>
      <c r="GTD1869" s="401"/>
      <c r="GTE1869" s="401"/>
      <c r="GTF1869" s="401"/>
      <c r="GTG1869" s="401"/>
      <c r="GTH1869" s="401"/>
      <c r="GTI1869" s="401"/>
      <c r="GTJ1869" s="401"/>
      <c r="GTK1869" s="401"/>
      <c r="GTL1869" s="401"/>
      <c r="GTM1869" s="401"/>
      <c r="GTN1869" s="401"/>
      <c r="GTO1869" s="401"/>
      <c r="GTP1869" s="401"/>
      <c r="GTQ1869" s="401"/>
      <c r="GTR1869" s="401"/>
      <c r="GTS1869" s="401"/>
      <c r="GTT1869" s="401"/>
      <c r="GTU1869" s="401"/>
      <c r="GTV1869" s="401"/>
      <c r="GTW1869" s="401"/>
      <c r="GTX1869" s="401"/>
      <c r="GTY1869" s="401"/>
      <c r="GTZ1869" s="401"/>
      <c r="GUA1869" s="401"/>
      <c r="GUB1869" s="401"/>
      <c r="GUC1869" s="401"/>
      <c r="GUD1869" s="401"/>
      <c r="GUE1869" s="401"/>
      <c r="GUF1869" s="401"/>
      <c r="GUG1869" s="401"/>
      <c r="GUH1869" s="401"/>
      <c r="GUI1869" s="401"/>
      <c r="GUJ1869" s="401"/>
      <c r="GUK1869" s="401"/>
      <c r="GUL1869" s="401"/>
      <c r="GUM1869" s="401"/>
      <c r="GUN1869" s="401"/>
      <c r="GUO1869" s="401"/>
      <c r="GUP1869" s="401"/>
      <c r="GUQ1869" s="401"/>
      <c r="GUR1869" s="401"/>
      <c r="GUS1869" s="401"/>
      <c r="GUT1869" s="401"/>
      <c r="GUU1869" s="401"/>
      <c r="GUV1869" s="401"/>
      <c r="GUW1869" s="401"/>
      <c r="GUX1869" s="401"/>
      <c r="GUY1869" s="401"/>
      <c r="GUZ1869" s="401"/>
      <c r="GVA1869" s="401"/>
      <c r="GVB1869" s="401"/>
      <c r="GVC1869" s="401"/>
      <c r="GVD1869" s="401"/>
      <c r="GVE1869" s="401"/>
      <c r="GVF1869" s="401"/>
      <c r="GVG1869" s="401"/>
      <c r="GVH1869" s="401"/>
      <c r="GVI1869" s="401"/>
      <c r="GVJ1869" s="401"/>
      <c r="GVK1869" s="401"/>
      <c r="GVL1869" s="401"/>
      <c r="GVM1869" s="401"/>
      <c r="GVN1869" s="401"/>
      <c r="GVO1869" s="401"/>
      <c r="GVP1869" s="401"/>
      <c r="GVQ1869" s="401"/>
      <c r="GVR1869" s="401"/>
      <c r="GVS1869" s="401"/>
      <c r="GVT1869" s="401"/>
      <c r="GVU1869" s="401"/>
      <c r="GVV1869" s="401"/>
      <c r="GVW1869" s="401"/>
      <c r="GVX1869" s="401"/>
      <c r="GVY1869" s="401"/>
      <c r="GVZ1869" s="401"/>
      <c r="GWA1869" s="401"/>
      <c r="GWB1869" s="401"/>
      <c r="GWC1869" s="401"/>
      <c r="GWD1869" s="401"/>
      <c r="GWE1869" s="401"/>
      <c r="GWF1869" s="401"/>
      <c r="GWG1869" s="401"/>
      <c r="GWH1869" s="401"/>
      <c r="GWI1869" s="401"/>
      <c r="GWJ1869" s="401"/>
      <c r="GWK1869" s="401"/>
      <c r="GWL1869" s="401"/>
      <c r="GWM1869" s="401"/>
      <c r="GWN1869" s="401"/>
      <c r="GWO1869" s="401"/>
      <c r="GWP1869" s="401"/>
      <c r="GWQ1869" s="401"/>
      <c r="GWR1869" s="401"/>
      <c r="GWS1869" s="401"/>
      <c r="GWT1869" s="401"/>
      <c r="GWU1869" s="401"/>
      <c r="GWV1869" s="401"/>
      <c r="GWW1869" s="401"/>
      <c r="GWX1869" s="401"/>
      <c r="GWY1869" s="401"/>
      <c r="GWZ1869" s="401"/>
      <c r="GXA1869" s="401"/>
      <c r="GXB1869" s="401"/>
      <c r="GXC1869" s="401"/>
      <c r="GXD1869" s="401"/>
      <c r="GXE1869" s="401"/>
      <c r="GXF1869" s="401"/>
      <c r="GXG1869" s="401"/>
      <c r="GXH1869" s="401"/>
      <c r="GXI1869" s="401"/>
      <c r="GXJ1869" s="401"/>
      <c r="GXK1869" s="401"/>
      <c r="GXL1869" s="401"/>
      <c r="GXM1869" s="401"/>
      <c r="GXN1869" s="401"/>
      <c r="GXO1869" s="401"/>
      <c r="GXP1869" s="401"/>
      <c r="GXQ1869" s="401"/>
      <c r="GXR1869" s="401"/>
      <c r="GXS1869" s="401"/>
      <c r="GXT1869" s="401"/>
      <c r="GXU1869" s="401"/>
      <c r="GXV1869" s="401"/>
      <c r="GXW1869" s="401"/>
      <c r="GXX1869" s="401"/>
      <c r="GXY1869" s="401"/>
      <c r="GXZ1869" s="401"/>
      <c r="GYA1869" s="401"/>
      <c r="GYB1869" s="401"/>
      <c r="GYC1869" s="401"/>
      <c r="GYD1869" s="401"/>
      <c r="GYE1869" s="401"/>
      <c r="GYF1869" s="401"/>
      <c r="GYG1869" s="401"/>
      <c r="GYH1869" s="401"/>
      <c r="GYI1869" s="401"/>
      <c r="GYJ1869" s="401"/>
      <c r="GYK1869" s="401"/>
      <c r="GYL1869" s="401"/>
      <c r="GYM1869" s="401"/>
      <c r="GYN1869" s="401"/>
      <c r="GYO1869" s="401"/>
      <c r="GYP1869" s="401"/>
      <c r="GYQ1869" s="401"/>
      <c r="GYR1869" s="401"/>
      <c r="GYS1869" s="401"/>
      <c r="GYT1869" s="401"/>
      <c r="GYU1869" s="401"/>
      <c r="GYV1869" s="401"/>
      <c r="GYW1869" s="401"/>
      <c r="GYX1869" s="401"/>
      <c r="GYY1869" s="401"/>
      <c r="GYZ1869" s="401"/>
      <c r="GZA1869" s="401"/>
      <c r="GZB1869" s="401"/>
      <c r="GZC1869" s="401"/>
      <c r="GZD1869" s="401"/>
      <c r="GZE1869" s="401"/>
      <c r="GZF1869" s="401"/>
      <c r="GZG1869" s="401"/>
      <c r="GZH1869" s="401"/>
      <c r="GZI1869" s="401"/>
      <c r="GZJ1869" s="401"/>
      <c r="GZK1869" s="401"/>
      <c r="GZL1869" s="401"/>
      <c r="GZM1869" s="401"/>
      <c r="GZN1869" s="401"/>
      <c r="GZO1869" s="401"/>
      <c r="GZP1869" s="401"/>
      <c r="GZQ1869" s="401"/>
      <c r="GZR1869" s="401"/>
      <c r="GZS1869" s="401"/>
      <c r="GZT1869" s="401"/>
      <c r="GZU1869" s="401"/>
      <c r="GZV1869" s="401"/>
      <c r="GZW1869" s="401"/>
      <c r="GZX1869" s="401"/>
      <c r="GZY1869" s="401"/>
      <c r="GZZ1869" s="401"/>
      <c r="HAA1869" s="401"/>
      <c r="HAB1869" s="401"/>
      <c r="HAC1869" s="401"/>
      <c r="HAD1869" s="401"/>
      <c r="HAE1869" s="401"/>
      <c r="HAF1869" s="401"/>
      <c r="HAG1869" s="401"/>
      <c r="HAH1869" s="401"/>
      <c r="HAI1869" s="401"/>
      <c r="HAJ1869" s="401"/>
      <c r="HAK1869" s="401"/>
      <c r="HAL1869" s="401"/>
      <c r="HAM1869" s="401"/>
      <c r="HAN1869" s="401"/>
      <c r="HAO1869" s="401"/>
      <c r="HAP1869" s="401"/>
      <c r="HAQ1869" s="401"/>
      <c r="HAR1869" s="401"/>
      <c r="HAS1869" s="401"/>
      <c r="HAT1869" s="401"/>
      <c r="HAU1869" s="401"/>
      <c r="HAV1869" s="401"/>
      <c r="HAW1869" s="401"/>
      <c r="HAX1869" s="401"/>
      <c r="HAY1869" s="401"/>
      <c r="HAZ1869" s="401"/>
      <c r="HBA1869" s="401"/>
      <c r="HBB1869" s="401"/>
      <c r="HBC1869" s="401"/>
      <c r="HBD1869" s="401"/>
      <c r="HBE1869" s="401"/>
      <c r="HBF1869" s="401"/>
      <c r="HBG1869" s="401"/>
      <c r="HBH1869" s="401"/>
      <c r="HBI1869" s="401"/>
      <c r="HBJ1869" s="401"/>
      <c r="HBK1869" s="401"/>
      <c r="HBL1869" s="401"/>
      <c r="HBM1869" s="401"/>
      <c r="HBN1869" s="401"/>
      <c r="HBO1869" s="401"/>
      <c r="HBP1869" s="401"/>
      <c r="HBQ1869" s="401"/>
      <c r="HBR1869" s="401"/>
      <c r="HBS1869" s="401"/>
      <c r="HBT1869" s="401"/>
      <c r="HBU1869" s="401"/>
      <c r="HBV1869" s="401"/>
      <c r="HBW1869" s="401"/>
      <c r="HBX1869" s="401"/>
      <c r="HBY1869" s="401"/>
      <c r="HBZ1869" s="401"/>
      <c r="HCA1869" s="401"/>
      <c r="HCB1869" s="401"/>
      <c r="HCC1869" s="401"/>
      <c r="HCD1869" s="401"/>
      <c r="HCE1869" s="401"/>
      <c r="HCF1869" s="401"/>
      <c r="HCG1869" s="401"/>
      <c r="HCH1869" s="401"/>
      <c r="HCI1869" s="401"/>
      <c r="HCJ1869" s="401"/>
      <c r="HCK1869" s="401"/>
      <c r="HCL1869" s="401"/>
      <c r="HCM1869" s="401"/>
      <c r="HCN1869" s="401"/>
      <c r="HCO1869" s="401"/>
      <c r="HCP1869" s="401"/>
      <c r="HCQ1869" s="401"/>
      <c r="HCR1869" s="401"/>
      <c r="HCS1869" s="401"/>
      <c r="HCT1869" s="401"/>
      <c r="HCU1869" s="401"/>
      <c r="HCV1869" s="401"/>
      <c r="HCW1869" s="401"/>
      <c r="HCX1869" s="401"/>
      <c r="HCY1869" s="401"/>
      <c r="HCZ1869" s="401"/>
      <c r="HDA1869" s="401"/>
      <c r="HDB1869" s="401"/>
      <c r="HDC1869" s="401"/>
      <c r="HDD1869" s="401"/>
      <c r="HDE1869" s="401"/>
      <c r="HDF1869" s="401"/>
      <c r="HDG1869" s="401"/>
      <c r="HDH1869" s="401"/>
      <c r="HDI1869" s="401"/>
      <c r="HDJ1869" s="401"/>
      <c r="HDK1869" s="401"/>
      <c r="HDL1869" s="401"/>
      <c r="HDM1869" s="401"/>
      <c r="HDN1869" s="401"/>
      <c r="HDO1869" s="401"/>
      <c r="HDP1869" s="401"/>
      <c r="HDQ1869" s="401"/>
      <c r="HDR1869" s="401"/>
      <c r="HDS1869" s="401"/>
      <c r="HDT1869" s="401"/>
      <c r="HDU1869" s="401"/>
      <c r="HDV1869" s="401"/>
      <c r="HDW1869" s="401"/>
      <c r="HDX1869" s="401"/>
      <c r="HDY1869" s="401"/>
      <c r="HDZ1869" s="401"/>
      <c r="HEA1869" s="401"/>
      <c r="HEB1869" s="401"/>
      <c r="HEC1869" s="401"/>
      <c r="HED1869" s="401"/>
      <c r="HEE1869" s="401"/>
      <c r="HEF1869" s="401"/>
      <c r="HEG1869" s="401"/>
      <c r="HEH1869" s="401"/>
      <c r="HEI1869" s="401"/>
      <c r="HEJ1869" s="401"/>
      <c r="HEK1869" s="401"/>
      <c r="HEL1869" s="401"/>
      <c r="HEM1869" s="401"/>
      <c r="HEN1869" s="401"/>
      <c r="HEO1869" s="401"/>
      <c r="HEP1869" s="401"/>
      <c r="HEQ1869" s="401"/>
      <c r="HER1869" s="401"/>
      <c r="HES1869" s="401"/>
      <c r="HET1869" s="401"/>
      <c r="HEU1869" s="401"/>
      <c r="HEV1869" s="401"/>
      <c r="HEW1869" s="401"/>
      <c r="HEX1869" s="401"/>
      <c r="HEY1869" s="401"/>
      <c r="HEZ1869" s="401"/>
      <c r="HFA1869" s="401"/>
      <c r="HFB1869" s="401"/>
      <c r="HFC1869" s="401"/>
      <c r="HFD1869" s="401"/>
      <c r="HFE1869" s="401"/>
      <c r="HFF1869" s="401"/>
      <c r="HFG1869" s="401"/>
      <c r="HFH1869" s="401"/>
      <c r="HFI1869" s="401"/>
      <c r="HFJ1869" s="401"/>
      <c r="HFK1869" s="401"/>
      <c r="HFL1869" s="401"/>
      <c r="HFM1869" s="401"/>
      <c r="HFN1869" s="401"/>
      <c r="HFO1869" s="401"/>
      <c r="HFP1869" s="401"/>
      <c r="HFQ1869" s="401"/>
      <c r="HFR1869" s="401"/>
      <c r="HFS1869" s="401"/>
      <c r="HFT1869" s="401"/>
      <c r="HFU1869" s="401"/>
      <c r="HFV1869" s="401"/>
      <c r="HFW1869" s="401"/>
      <c r="HFX1869" s="401"/>
      <c r="HFY1869" s="401"/>
      <c r="HFZ1869" s="401"/>
      <c r="HGA1869" s="401"/>
      <c r="HGB1869" s="401"/>
      <c r="HGC1869" s="401"/>
      <c r="HGD1869" s="401"/>
      <c r="HGE1869" s="401"/>
      <c r="HGF1869" s="401"/>
      <c r="HGG1869" s="401"/>
      <c r="HGH1869" s="401"/>
      <c r="HGI1869" s="401"/>
      <c r="HGJ1869" s="401"/>
      <c r="HGK1869" s="401"/>
      <c r="HGL1869" s="401"/>
      <c r="HGM1869" s="401"/>
      <c r="HGN1869" s="401"/>
      <c r="HGO1869" s="401"/>
      <c r="HGP1869" s="401"/>
      <c r="HGQ1869" s="401"/>
      <c r="HGR1869" s="401"/>
      <c r="HGS1869" s="401"/>
      <c r="HGT1869" s="401"/>
      <c r="HGU1869" s="401"/>
      <c r="HGV1869" s="401"/>
      <c r="HGW1869" s="401"/>
      <c r="HGX1869" s="401"/>
      <c r="HGY1869" s="401"/>
      <c r="HGZ1869" s="401"/>
      <c r="HHA1869" s="401"/>
      <c r="HHB1869" s="401"/>
      <c r="HHC1869" s="401"/>
      <c r="HHD1869" s="401"/>
      <c r="HHE1869" s="401"/>
      <c r="HHF1869" s="401"/>
      <c r="HHG1869" s="401"/>
      <c r="HHH1869" s="401"/>
      <c r="HHI1869" s="401"/>
      <c r="HHJ1869" s="401"/>
      <c r="HHK1869" s="401"/>
      <c r="HHL1869" s="401"/>
      <c r="HHM1869" s="401"/>
      <c r="HHN1869" s="401"/>
      <c r="HHO1869" s="401"/>
      <c r="HHP1869" s="401"/>
      <c r="HHQ1869" s="401"/>
      <c r="HHR1869" s="401"/>
      <c r="HHS1869" s="401"/>
      <c r="HHT1869" s="401"/>
      <c r="HHU1869" s="401"/>
      <c r="HHV1869" s="401"/>
      <c r="HHW1869" s="401"/>
      <c r="HHX1869" s="401"/>
      <c r="HHY1869" s="401"/>
      <c r="HHZ1869" s="401"/>
      <c r="HIA1869" s="401"/>
      <c r="HIB1869" s="401"/>
      <c r="HIC1869" s="401"/>
      <c r="HID1869" s="401"/>
      <c r="HIE1869" s="401"/>
      <c r="HIF1869" s="401"/>
      <c r="HIG1869" s="401"/>
      <c r="HIH1869" s="401"/>
      <c r="HII1869" s="401"/>
      <c r="HIJ1869" s="401"/>
      <c r="HIK1869" s="401"/>
      <c r="HIL1869" s="401"/>
      <c r="HIM1869" s="401"/>
      <c r="HIN1869" s="401"/>
      <c r="HIO1869" s="401"/>
      <c r="HIP1869" s="401"/>
      <c r="HIQ1869" s="401"/>
      <c r="HIR1869" s="401"/>
      <c r="HIS1869" s="401"/>
      <c r="HIT1869" s="401"/>
      <c r="HIU1869" s="401"/>
      <c r="HIV1869" s="401"/>
      <c r="HIW1869" s="401"/>
      <c r="HIX1869" s="401"/>
      <c r="HIY1869" s="401"/>
      <c r="HIZ1869" s="401"/>
      <c r="HJA1869" s="401"/>
      <c r="HJB1869" s="401"/>
      <c r="HJC1869" s="401"/>
      <c r="HJD1869" s="401"/>
      <c r="HJE1869" s="401"/>
      <c r="HJF1869" s="401"/>
      <c r="HJG1869" s="401"/>
      <c r="HJH1869" s="401"/>
      <c r="HJI1869" s="401"/>
      <c r="HJJ1869" s="401"/>
      <c r="HJK1869" s="401"/>
      <c r="HJL1869" s="401"/>
      <c r="HJM1869" s="401"/>
      <c r="HJN1869" s="401"/>
      <c r="HJO1869" s="401"/>
      <c r="HJP1869" s="401"/>
      <c r="HJQ1869" s="401"/>
      <c r="HJR1869" s="401"/>
      <c r="HJS1869" s="401"/>
      <c r="HJT1869" s="401"/>
      <c r="HJU1869" s="401"/>
      <c r="HJV1869" s="401"/>
      <c r="HJW1869" s="401"/>
      <c r="HJX1869" s="401"/>
      <c r="HJY1869" s="401"/>
      <c r="HJZ1869" s="401"/>
      <c r="HKA1869" s="401"/>
      <c r="HKB1869" s="401"/>
      <c r="HKC1869" s="401"/>
      <c r="HKD1869" s="401"/>
      <c r="HKE1869" s="401"/>
      <c r="HKF1869" s="401"/>
      <c r="HKG1869" s="401"/>
      <c r="HKH1869" s="401"/>
      <c r="HKI1869" s="401"/>
      <c r="HKJ1869" s="401"/>
      <c r="HKK1869" s="401"/>
      <c r="HKL1869" s="401"/>
      <c r="HKM1869" s="401"/>
      <c r="HKN1869" s="401"/>
      <c r="HKO1869" s="401"/>
      <c r="HKP1869" s="401"/>
      <c r="HKQ1869" s="401"/>
      <c r="HKR1869" s="401"/>
      <c r="HKS1869" s="401"/>
      <c r="HKT1869" s="401"/>
      <c r="HKU1869" s="401"/>
      <c r="HKV1869" s="401"/>
      <c r="HKW1869" s="401"/>
      <c r="HKX1869" s="401"/>
      <c r="HKY1869" s="401"/>
      <c r="HKZ1869" s="401"/>
      <c r="HLA1869" s="401"/>
      <c r="HLB1869" s="401"/>
      <c r="HLC1869" s="401"/>
      <c r="HLD1869" s="401"/>
      <c r="HLE1869" s="401"/>
      <c r="HLF1869" s="401"/>
      <c r="HLG1869" s="401"/>
      <c r="HLH1869" s="401"/>
      <c r="HLI1869" s="401"/>
      <c r="HLJ1869" s="401"/>
      <c r="HLK1869" s="401"/>
      <c r="HLL1869" s="401"/>
      <c r="HLM1869" s="401"/>
      <c r="HLN1869" s="401"/>
      <c r="HLO1869" s="401"/>
      <c r="HLP1869" s="401"/>
      <c r="HLQ1869" s="401"/>
      <c r="HLR1869" s="401"/>
      <c r="HLS1869" s="401"/>
      <c r="HLT1869" s="401"/>
      <c r="HLU1869" s="401"/>
      <c r="HLV1869" s="401"/>
      <c r="HLW1869" s="401"/>
      <c r="HLX1869" s="401"/>
      <c r="HLY1869" s="401"/>
      <c r="HLZ1869" s="401"/>
      <c r="HMA1869" s="401"/>
      <c r="HMB1869" s="401"/>
      <c r="HMC1869" s="401"/>
      <c r="HMD1869" s="401"/>
      <c r="HME1869" s="401"/>
      <c r="HMF1869" s="401"/>
      <c r="HMG1869" s="401"/>
      <c r="HMH1869" s="401"/>
      <c r="HMI1869" s="401"/>
      <c r="HMJ1869" s="401"/>
      <c r="HMK1869" s="401"/>
      <c r="HML1869" s="401"/>
      <c r="HMM1869" s="401"/>
      <c r="HMN1869" s="401"/>
      <c r="HMO1869" s="401"/>
      <c r="HMP1869" s="401"/>
      <c r="HMQ1869" s="401"/>
      <c r="HMR1869" s="401"/>
      <c r="HMS1869" s="401"/>
      <c r="HMT1869" s="401"/>
      <c r="HMU1869" s="401"/>
      <c r="HMV1869" s="401"/>
      <c r="HMW1869" s="401"/>
      <c r="HMX1869" s="401"/>
      <c r="HMY1869" s="401"/>
      <c r="HMZ1869" s="401"/>
      <c r="HNA1869" s="401"/>
      <c r="HNB1869" s="401"/>
      <c r="HNC1869" s="401"/>
      <c r="HND1869" s="401"/>
      <c r="HNE1869" s="401"/>
      <c r="HNF1869" s="401"/>
      <c r="HNG1869" s="401"/>
      <c r="HNH1869" s="401"/>
      <c r="HNI1869" s="401"/>
      <c r="HNJ1869" s="401"/>
      <c r="HNK1869" s="401"/>
      <c r="HNL1869" s="401"/>
      <c r="HNM1869" s="401"/>
      <c r="HNN1869" s="401"/>
      <c r="HNO1869" s="401"/>
      <c r="HNP1869" s="401"/>
      <c r="HNQ1869" s="401"/>
      <c r="HNR1869" s="401"/>
      <c r="HNS1869" s="401"/>
      <c r="HNT1869" s="401"/>
      <c r="HNU1869" s="401"/>
      <c r="HNV1869" s="401"/>
      <c r="HNW1869" s="401"/>
      <c r="HNX1869" s="401"/>
      <c r="HNY1869" s="401"/>
      <c r="HNZ1869" s="401"/>
      <c r="HOA1869" s="401"/>
      <c r="HOB1869" s="401"/>
      <c r="HOC1869" s="401"/>
      <c r="HOD1869" s="401"/>
      <c r="HOE1869" s="401"/>
      <c r="HOF1869" s="401"/>
      <c r="HOG1869" s="401"/>
      <c r="HOH1869" s="401"/>
      <c r="HOI1869" s="401"/>
      <c r="HOJ1869" s="401"/>
      <c r="HOK1869" s="401"/>
      <c r="HOL1869" s="401"/>
      <c r="HOM1869" s="401"/>
      <c r="HON1869" s="401"/>
      <c r="HOO1869" s="401"/>
      <c r="HOP1869" s="401"/>
      <c r="HOQ1869" s="401"/>
      <c r="HOR1869" s="401"/>
      <c r="HOS1869" s="401"/>
      <c r="HOT1869" s="401"/>
      <c r="HOU1869" s="401"/>
      <c r="HOV1869" s="401"/>
      <c r="HOW1869" s="401"/>
      <c r="HOX1869" s="401"/>
      <c r="HOY1869" s="401"/>
      <c r="HOZ1869" s="401"/>
      <c r="HPA1869" s="401"/>
      <c r="HPB1869" s="401"/>
      <c r="HPC1869" s="401"/>
      <c r="HPD1869" s="401"/>
      <c r="HPE1869" s="401"/>
      <c r="HPF1869" s="401"/>
      <c r="HPG1869" s="401"/>
      <c r="HPH1869" s="401"/>
      <c r="HPI1869" s="401"/>
      <c r="HPJ1869" s="401"/>
      <c r="HPK1869" s="401"/>
      <c r="HPL1869" s="401"/>
      <c r="HPM1869" s="401"/>
      <c r="HPN1869" s="401"/>
      <c r="HPO1869" s="401"/>
      <c r="HPP1869" s="401"/>
      <c r="HPQ1869" s="401"/>
      <c r="HPR1869" s="401"/>
      <c r="HPS1869" s="401"/>
      <c r="HPT1869" s="401"/>
      <c r="HPU1869" s="401"/>
      <c r="HPV1869" s="401"/>
      <c r="HPW1869" s="401"/>
      <c r="HPX1869" s="401"/>
      <c r="HPY1869" s="401"/>
      <c r="HPZ1869" s="401"/>
      <c r="HQA1869" s="401"/>
      <c r="HQB1869" s="401"/>
      <c r="HQC1869" s="401"/>
      <c r="HQD1869" s="401"/>
      <c r="HQE1869" s="401"/>
      <c r="HQF1869" s="401"/>
      <c r="HQG1869" s="401"/>
      <c r="HQH1869" s="401"/>
      <c r="HQI1869" s="401"/>
      <c r="HQJ1869" s="401"/>
      <c r="HQK1869" s="401"/>
      <c r="HQL1869" s="401"/>
      <c r="HQM1869" s="401"/>
      <c r="HQN1869" s="401"/>
      <c r="HQO1869" s="401"/>
      <c r="HQP1869" s="401"/>
      <c r="HQQ1869" s="401"/>
      <c r="HQR1869" s="401"/>
      <c r="HQS1869" s="401"/>
      <c r="HQT1869" s="401"/>
      <c r="HQU1869" s="401"/>
      <c r="HQV1869" s="401"/>
      <c r="HQW1869" s="401"/>
      <c r="HQX1869" s="401"/>
      <c r="HQY1869" s="401"/>
      <c r="HQZ1869" s="401"/>
      <c r="HRA1869" s="401"/>
      <c r="HRB1869" s="401"/>
      <c r="HRC1869" s="401"/>
      <c r="HRD1869" s="401"/>
      <c r="HRE1869" s="401"/>
      <c r="HRF1869" s="401"/>
      <c r="HRG1869" s="401"/>
      <c r="HRH1869" s="401"/>
      <c r="HRI1869" s="401"/>
      <c r="HRJ1869" s="401"/>
      <c r="HRK1869" s="401"/>
      <c r="HRL1869" s="401"/>
      <c r="HRM1869" s="401"/>
      <c r="HRN1869" s="401"/>
      <c r="HRO1869" s="401"/>
      <c r="HRP1869" s="401"/>
      <c r="HRQ1869" s="401"/>
      <c r="HRR1869" s="401"/>
      <c r="HRS1869" s="401"/>
      <c r="HRT1869" s="401"/>
      <c r="HRU1869" s="401"/>
      <c r="HRV1869" s="401"/>
      <c r="HRW1869" s="401"/>
      <c r="HRX1869" s="401"/>
      <c r="HRY1869" s="401"/>
      <c r="HRZ1869" s="401"/>
      <c r="HSA1869" s="401"/>
      <c r="HSB1869" s="401"/>
      <c r="HSC1869" s="401"/>
      <c r="HSD1869" s="401"/>
      <c r="HSE1869" s="401"/>
      <c r="HSF1869" s="401"/>
      <c r="HSG1869" s="401"/>
      <c r="HSH1869" s="401"/>
      <c r="HSI1869" s="401"/>
      <c r="HSJ1869" s="401"/>
      <c r="HSK1869" s="401"/>
      <c r="HSL1869" s="401"/>
      <c r="HSM1869" s="401"/>
      <c r="HSN1869" s="401"/>
      <c r="HSO1869" s="401"/>
      <c r="HSP1869" s="401"/>
      <c r="HSQ1869" s="401"/>
      <c r="HSR1869" s="401"/>
      <c r="HSS1869" s="401"/>
      <c r="HST1869" s="401"/>
      <c r="HSU1869" s="401"/>
      <c r="HSV1869" s="401"/>
      <c r="HSW1869" s="401"/>
      <c r="HSX1869" s="401"/>
      <c r="HSY1869" s="401"/>
      <c r="HSZ1869" s="401"/>
      <c r="HTA1869" s="401"/>
      <c r="HTB1869" s="401"/>
      <c r="HTC1869" s="401"/>
      <c r="HTD1869" s="401"/>
      <c r="HTE1869" s="401"/>
      <c r="HTF1869" s="401"/>
      <c r="HTG1869" s="401"/>
      <c r="HTH1869" s="401"/>
      <c r="HTI1869" s="401"/>
      <c r="HTJ1869" s="401"/>
      <c r="HTK1869" s="401"/>
      <c r="HTL1869" s="401"/>
      <c r="HTM1869" s="401"/>
      <c r="HTN1869" s="401"/>
      <c r="HTO1869" s="401"/>
      <c r="HTP1869" s="401"/>
      <c r="HTQ1869" s="401"/>
      <c r="HTR1869" s="401"/>
      <c r="HTS1869" s="401"/>
      <c r="HTT1869" s="401"/>
      <c r="HTU1869" s="401"/>
      <c r="HTV1869" s="401"/>
      <c r="HTW1869" s="401"/>
      <c r="HTX1869" s="401"/>
      <c r="HTY1869" s="401"/>
      <c r="HTZ1869" s="401"/>
      <c r="HUA1869" s="401"/>
      <c r="HUB1869" s="401"/>
      <c r="HUC1869" s="401"/>
      <c r="HUD1869" s="401"/>
      <c r="HUE1869" s="401"/>
      <c r="HUF1869" s="401"/>
      <c r="HUG1869" s="401"/>
      <c r="HUH1869" s="401"/>
      <c r="HUI1869" s="401"/>
      <c r="HUJ1869" s="401"/>
      <c r="HUK1869" s="401"/>
      <c r="HUL1869" s="401"/>
      <c r="HUM1869" s="401"/>
      <c r="HUN1869" s="401"/>
      <c r="HUO1869" s="401"/>
      <c r="HUP1869" s="401"/>
      <c r="HUQ1869" s="401"/>
      <c r="HUR1869" s="401"/>
      <c r="HUS1869" s="401"/>
      <c r="HUT1869" s="401"/>
      <c r="HUU1869" s="401"/>
      <c r="HUV1869" s="401"/>
      <c r="HUW1869" s="401"/>
      <c r="HUX1869" s="401"/>
      <c r="HUY1869" s="401"/>
      <c r="HUZ1869" s="401"/>
      <c r="HVA1869" s="401"/>
      <c r="HVB1869" s="401"/>
      <c r="HVC1869" s="401"/>
      <c r="HVD1869" s="401"/>
      <c r="HVE1869" s="401"/>
      <c r="HVF1869" s="401"/>
      <c r="HVG1869" s="401"/>
      <c r="HVH1869" s="401"/>
      <c r="HVI1869" s="401"/>
      <c r="HVJ1869" s="401"/>
      <c r="HVK1869" s="401"/>
      <c r="HVL1869" s="401"/>
      <c r="HVM1869" s="401"/>
      <c r="HVN1869" s="401"/>
      <c r="HVO1869" s="401"/>
      <c r="HVP1869" s="401"/>
      <c r="HVQ1869" s="401"/>
      <c r="HVR1869" s="401"/>
      <c r="HVS1869" s="401"/>
      <c r="HVT1869" s="401"/>
      <c r="HVU1869" s="401"/>
      <c r="HVV1869" s="401"/>
      <c r="HVW1869" s="401"/>
      <c r="HVX1869" s="401"/>
      <c r="HVY1869" s="401"/>
      <c r="HVZ1869" s="401"/>
      <c r="HWA1869" s="401"/>
      <c r="HWB1869" s="401"/>
      <c r="HWC1869" s="401"/>
      <c r="HWD1869" s="401"/>
      <c r="HWE1869" s="401"/>
      <c r="HWF1869" s="401"/>
      <c r="HWG1869" s="401"/>
      <c r="HWH1869" s="401"/>
      <c r="HWI1869" s="401"/>
      <c r="HWJ1869" s="401"/>
      <c r="HWK1869" s="401"/>
      <c r="HWL1869" s="401"/>
      <c r="HWM1869" s="401"/>
      <c r="HWN1869" s="401"/>
      <c r="HWO1869" s="401"/>
      <c r="HWP1869" s="401"/>
      <c r="HWQ1869" s="401"/>
      <c r="HWR1869" s="401"/>
      <c r="HWS1869" s="401"/>
      <c r="HWT1869" s="401"/>
      <c r="HWU1869" s="401"/>
      <c r="HWV1869" s="401"/>
      <c r="HWW1869" s="401"/>
      <c r="HWX1869" s="401"/>
      <c r="HWY1869" s="401"/>
      <c r="HWZ1869" s="401"/>
      <c r="HXA1869" s="401"/>
      <c r="HXB1869" s="401"/>
      <c r="HXC1869" s="401"/>
      <c r="HXD1869" s="401"/>
      <c r="HXE1869" s="401"/>
      <c r="HXF1869" s="401"/>
      <c r="HXG1869" s="401"/>
      <c r="HXH1869" s="401"/>
      <c r="HXI1869" s="401"/>
      <c r="HXJ1869" s="401"/>
      <c r="HXK1869" s="401"/>
      <c r="HXL1869" s="401"/>
      <c r="HXM1869" s="401"/>
      <c r="HXN1869" s="401"/>
      <c r="HXO1869" s="401"/>
      <c r="HXP1869" s="401"/>
      <c r="HXQ1869" s="401"/>
      <c r="HXR1869" s="401"/>
      <c r="HXS1869" s="401"/>
      <c r="HXT1869" s="401"/>
      <c r="HXU1869" s="401"/>
      <c r="HXV1869" s="401"/>
      <c r="HXW1869" s="401"/>
      <c r="HXX1869" s="401"/>
      <c r="HXY1869" s="401"/>
      <c r="HXZ1869" s="401"/>
      <c r="HYA1869" s="401"/>
      <c r="HYB1869" s="401"/>
      <c r="HYC1869" s="401"/>
      <c r="HYD1869" s="401"/>
      <c r="HYE1869" s="401"/>
      <c r="HYF1869" s="401"/>
      <c r="HYG1869" s="401"/>
      <c r="HYH1869" s="401"/>
      <c r="HYI1869" s="401"/>
      <c r="HYJ1869" s="401"/>
      <c r="HYK1869" s="401"/>
      <c r="HYL1869" s="401"/>
      <c r="HYM1869" s="401"/>
      <c r="HYN1869" s="401"/>
      <c r="HYO1869" s="401"/>
      <c r="HYP1869" s="401"/>
      <c r="HYQ1869" s="401"/>
      <c r="HYR1869" s="401"/>
      <c r="HYS1869" s="401"/>
      <c r="HYT1869" s="401"/>
      <c r="HYU1869" s="401"/>
      <c r="HYV1869" s="401"/>
      <c r="HYW1869" s="401"/>
      <c r="HYX1869" s="401"/>
      <c r="HYY1869" s="401"/>
      <c r="HYZ1869" s="401"/>
      <c r="HZA1869" s="401"/>
      <c r="HZB1869" s="401"/>
      <c r="HZC1869" s="401"/>
      <c r="HZD1869" s="401"/>
      <c r="HZE1869" s="401"/>
      <c r="HZF1869" s="401"/>
      <c r="HZG1869" s="401"/>
      <c r="HZH1869" s="401"/>
      <c r="HZI1869" s="401"/>
      <c r="HZJ1869" s="401"/>
      <c r="HZK1869" s="401"/>
      <c r="HZL1869" s="401"/>
      <c r="HZM1869" s="401"/>
      <c r="HZN1869" s="401"/>
      <c r="HZO1869" s="401"/>
      <c r="HZP1869" s="401"/>
      <c r="HZQ1869" s="401"/>
      <c r="HZR1869" s="401"/>
      <c r="HZS1869" s="401"/>
      <c r="HZT1869" s="401"/>
      <c r="HZU1869" s="401"/>
      <c r="HZV1869" s="401"/>
      <c r="HZW1869" s="401"/>
      <c r="HZX1869" s="401"/>
      <c r="HZY1869" s="401"/>
      <c r="HZZ1869" s="401"/>
      <c r="IAA1869" s="401"/>
      <c r="IAB1869" s="401"/>
      <c r="IAC1869" s="401"/>
      <c r="IAD1869" s="401"/>
      <c r="IAE1869" s="401"/>
      <c r="IAF1869" s="401"/>
      <c r="IAG1869" s="401"/>
      <c r="IAH1869" s="401"/>
      <c r="IAI1869" s="401"/>
      <c r="IAJ1869" s="401"/>
      <c r="IAK1869" s="401"/>
      <c r="IAL1869" s="401"/>
      <c r="IAM1869" s="401"/>
      <c r="IAN1869" s="401"/>
      <c r="IAO1869" s="401"/>
      <c r="IAP1869" s="401"/>
      <c r="IAQ1869" s="401"/>
      <c r="IAR1869" s="401"/>
      <c r="IAS1869" s="401"/>
      <c r="IAT1869" s="401"/>
      <c r="IAU1869" s="401"/>
      <c r="IAV1869" s="401"/>
      <c r="IAW1869" s="401"/>
      <c r="IAX1869" s="401"/>
      <c r="IAY1869" s="401"/>
      <c r="IAZ1869" s="401"/>
      <c r="IBA1869" s="401"/>
      <c r="IBB1869" s="401"/>
      <c r="IBC1869" s="401"/>
      <c r="IBD1869" s="401"/>
      <c r="IBE1869" s="401"/>
      <c r="IBF1869" s="401"/>
      <c r="IBG1869" s="401"/>
      <c r="IBH1869" s="401"/>
      <c r="IBI1869" s="401"/>
      <c r="IBJ1869" s="401"/>
      <c r="IBK1869" s="401"/>
      <c r="IBL1869" s="401"/>
      <c r="IBM1869" s="401"/>
      <c r="IBN1869" s="401"/>
      <c r="IBO1869" s="401"/>
      <c r="IBP1869" s="401"/>
      <c r="IBQ1869" s="401"/>
      <c r="IBR1869" s="401"/>
      <c r="IBS1869" s="401"/>
      <c r="IBT1869" s="401"/>
      <c r="IBU1869" s="401"/>
      <c r="IBV1869" s="401"/>
      <c r="IBW1869" s="401"/>
      <c r="IBX1869" s="401"/>
      <c r="IBY1869" s="401"/>
      <c r="IBZ1869" s="401"/>
      <c r="ICA1869" s="401"/>
      <c r="ICB1869" s="401"/>
      <c r="ICC1869" s="401"/>
      <c r="ICD1869" s="401"/>
      <c r="ICE1869" s="401"/>
      <c r="ICF1869" s="401"/>
      <c r="ICG1869" s="401"/>
      <c r="ICH1869" s="401"/>
      <c r="ICI1869" s="401"/>
      <c r="ICJ1869" s="401"/>
      <c r="ICK1869" s="401"/>
      <c r="ICL1869" s="401"/>
      <c r="ICM1869" s="401"/>
      <c r="ICN1869" s="401"/>
      <c r="ICO1869" s="401"/>
      <c r="ICP1869" s="401"/>
      <c r="ICQ1869" s="401"/>
      <c r="ICR1869" s="401"/>
      <c r="ICS1869" s="401"/>
      <c r="ICT1869" s="401"/>
      <c r="ICU1869" s="401"/>
      <c r="ICV1869" s="401"/>
      <c r="ICW1869" s="401"/>
      <c r="ICX1869" s="401"/>
      <c r="ICY1869" s="401"/>
      <c r="ICZ1869" s="401"/>
      <c r="IDA1869" s="401"/>
      <c r="IDB1869" s="401"/>
      <c r="IDC1869" s="401"/>
      <c r="IDD1869" s="401"/>
      <c r="IDE1869" s="401"/>
      <c r="IDF1869" s="401"/>
      <c r="IDG1869" s="401"/>
      <c r="IDH1869" s="401"/>
      <c r="IDI1869" s="401"/>
      <c r="IDJ1869" s="401"/>
      <c r="IDK1869" s="401"/>
      <c r="IDL1869" s="401"/>
      <c r="IDM1869" s="401"/>
      <c r="IDN1869" s="401"/>
      <c r="IDO1869" s="401"/>
      <c r="IDP1869" s="401"/>
      <c r="IDQ1869" s="401"/>
      <c r="IDR1869" s="401"/>
      <c r="IDS1869" s="401"/>
      <c r="IDT1869" s="401"/>
      <c r="IDU1869" s="401"/>
      <c r="IDV1869" s="401"/>
      <c r="IDW1869" s="401"/>
      <c r="IDX1869" s="401"/>
      <c r="IDY1869" s="401"/>
      <c r="IDZ1869" s="401"/>
      <c r="IEA1869" s="401"/>
      <c r="IEB1869" s="401"/>
      <c r="IEC1869" s="401"/>
      <c r="IED1869" s="401"/>
      <c r="IEE1869" s="401"/>
      <c r="IEF1869" s="401"/>
      <c r="IEG1869" s="401"/>
      <c r="IEH1869" s="401"/>
      <c r="IEI1869" s="401"/>
      <c r="IEJ1869" s="401"/>
      <c r="IEK1869" s="401"/>
      <c r="IEL1869" s="401"/>
      <c r="IEM1869" s="401"/>
      <c r="IEN1869" s="401"/>
      <c r="IEO1869" s="401"/>
      <c r="IEP1869" s="401"/>
      <c r="IEQ1869" s="401"/>
      <c r="IER1869" s="401"/>
      <c r="IES1869" s="401"/>
      <c r="IET1869" s="401"/>
      <c r="IEU1869" s="401"/>
      <c r="IEV1869" s="401"/>
      <c r="IEW1869" s="401"/>
      <c r="IEX1869" s="401"/>
      <c r="IEY1869" s="401"/>
      <c r="IEZ1869" s="401"/>
      <c r="IFA1869" s="401"/>
      <c r="IFB1869" s="401"/>
      <c r="IFC1869" s="401"/>
      <c r="IFD1869" s="401"/>
      <c r="IFE1869" s="401"/>
      <c r="IFF1869" s="401"/>
      <c r="IFG1869" s="401"/>
      <c r="IFH1869" s="401"/>
      <c r="IFI1869" s="401"/>
      <c r="IFJ1869" s="401"/>
      <c r="IFK1869" s="401"/>
      <c r="IFL1869" s="401"/>
      <c r="IFM1869" s="401"/>
      <c r="IFN1869" s="401"/>
      <c r="IFO1869" s="401"/>
      <c r="IFP1869" s="401"/>
      <c r="IFQ1869" s="401"/>
      <c r="IFR1869" s="401"/>
      <c r="IFS1869" s="401"/>
      <c r="IFT1869" s="401"/>
      <c r="IFU1869" s="401"/>
      <c r="IFV1869" s="401"/>
      <c r="IFW1869" s="401"/>
      <c r="IFX1869" s="401"/>
      <c r="IFY1869" s="401"/>
      <c r="IFZ1869" s="401"/>
      <c r="IGA1869" s="401"/>
      <c r="IGB1869" s="401"/>
      <c r="IGC1869" s="401"/>
      <c r="IGD1869" s="401"/>
      <c r="IGE1869" s="401"/>
      <c r="IGF1869" s="401"/>
      <c r="IGG1869" s="401"/>
      <c r="IGH1869" s="401"/>
      <c r="IGI1869" s="401"/>
      <c r="IGJ1869" s="401"/>
      <c r="IGK1869" s="401"/>
      <c r="IGL1869" s="401"/>
      <c r="IGM1869" s="401"/>
      <c r="IGN1869" s="401"/>
      <c r="IGO1869" s="401"/>
      <c r="IGP1869" s="401"/>
      <c r="IGQ1869" s="401"/>
      <c r="IGR1869" s="401"/>
      <c r="IGS1869" s="401"/>
      <c r="IGT1869" s="401"/>
      <c r="IGU1869" s="401"/>
      <c r="IGV1869" s="401"/>
      <c r="IGW1869" s="401"/>
      <c r="IGX1869" s="401"/>
      <c r="IGY1869" s="401"/>
      <c r="IGZ1869" s="401"/>
      <c r="IHA1869" s="401"/>
      <c r="IHB1869" s="401"/>
      <c r="IHC1869" s="401"/>
      <c r="IHD1869" s="401"/>
      <c r="IHE1869" s="401"/>
      <c r="IHF1869" s="401"/>
      <c r="IHG1869" s="401"/>
      <c r="IHH1869" s="401"/>
      <c r="IHI1869" s="401"/>
      <c r="IHJ1869" s="401"/>
      <c r="IHK1869" s="401"/>
      <c r="IHL1869" s="401"/>
      <c r="IHM1869" s="401"/>
      <c r="IHN1869" s="401"/>
      <c r="IHO1869" s="401"/>
      <c r="IHP1869" s="401"/>
      <c r="IHQ1869" s="401"/>
      <c r="IHR1869" s="401"/>
      <c r="IHS1869" s="401"/>
      <c r="IHT1869" s="401"/>
      <c r="IHU1869" s="401"/>
      <c r="IHV1869" s="401"/>
      <c r="IHW1869" s="401"/>
      <c r="IHX1869" s="401"/>
      <c r="IHY1869" s="401"/>
      <c r="IHZ1869" s="401"/>
      <c r="IIA1869" s="401"/>
      <c r="IIB1869" s="401"/>
      <c r="IIC1869" s="401"/>
      <c r="IID1869" s="401"/>
      <c r="IIE1869" s="401"/>
      <c r="IIF1869" s="401"/>
      <c r="IIG1869" s="401"/>
      <c r="IIH1869" s="401"/>
      <c r="III1869" s="401"/>
      <c r="IIJ1869" s="401"/>
      <c r="IIK1869" s="401"/>
      <c r="IIL1869" s="401"/>
      <c r="IIM1869" s="401"/>
      <c r="IIN1869" s="401"/>
      <c r="IIO1869" s="401"/>
      <c r="IIP1869" s="401"/>
      <c r="IIQ1869" s="401"/>
      <c r="IIR1869" s="401"/>
      <c r="IIS1869" s="401"/>
      <c r="IIT1869" s="401"/>
      <c r="IIU1869" s="401"/>
      <c r="IIV1869" s="401"/>
      <c r="IIW1869" s="401"/>
      <c r="IIX1869" s="401"/>
      <c r="IIY1869" s="401"/>
      <c r="IIZ1869" s="401"/>
      <c r="IJA1869" s="401"/>
      <c r="IJB1869" s="401"/>
      <c r="IJC1869" s="401"/>
      <c r="IJD1869" s="401"/>
      <c r="IJE1869" s="401"/>
      <c r="IJF1869" s="401"/>
      <c r="IJG1869" s="401"/>
      <c r="IJH1869" s="401"/>
      <c r="IJI1869" s="401"/>
      <c r="IJJ1869" s="401"/>
      <c r="IJK1869" s="401"/>
      <c r="IJL1869" s="401"/>
      <c r="IJM1869" s="401"/>
      <c r="IJN1869" s="401"/>
      <c r="IJO1869" s="401"/>
      <c r="IJP1869" s="401"/>
      <c r="IJQ1869" s="401"/>
      <c r="IJR1869" s="401"/>
      <c r="IJS1869" s="401"/>
      <c r="IJT1869" s="401"/>
      <c r="IJU1869" s="401"/>
      <c r="IJV1869" s="401"/>
      <c r="IJW1869" s="401"/>
      <c r="IJX1869" s="401"/>
      <c r="IJY1869" s="401"/>
      <c r="IJZ1869" s="401"/>
      <c r="IKA1869" s="401"/>
      <c r="IKB1869" s="401"/>
      <c r="IKC1869" s="401"/>
      <c r="IKD1869" s="401"/>
      <c r="IKE1869" s="401"/>
      <c r="IKF1869" s="401"/>
      <c r="IKG1869" s="401"/>
      <c r="IKH1869" s="401"/>
      <c r="IKI1869" s="401"/>
      <c r="IKJ1869" s="401"/>
      <c r="IKK1869" s="401"/>
      <c r="IKL1869" s="401"/>
      <c r="IKM1869" s="401"/>
      <c r="IKN1869" s="401"/>
      <c r="IKO1869" s="401"/>
      <c r="IKP1869" s="401"/>
      <c r="IKQ1869" s="401"/>
      <c r="IKR1869" s="401"/>
      <c r="IKS1869" s="401"/>
      <c r="IKT1869" s="401"/>
      <c r="IKU1869" s="401"/>
      <c r="IKV1869" s="401"/>
      <c r="IKW1869" s="401"/>
      <c r="IKX1869" s="401"/>
      <c r="IKY1869" s="401"/>
      <c r="IKZ1869" s="401"/>
      <c r="ILA1869" s="401"/>
      <c r="ILB1869" s="401"/>
      <c r="ILC1869" s="401"/>
      <c r="ILD1869" s="401"/>
      <c r="ILE1869" s="401"/>
      <c r="ILF1869" s="401"/>
      <c r="ILG1869" s="401"/>
      <c r="ILH1869" s="401"/>
      <c r="ILI1869" s="401"/>
      <c r="ILJ1869" s="401"/>
      <c r="ILK1869" s="401"/>
      <c r="ILL1869" s="401"/>
      <c r="ILM1869" s="401"/>
      <c r="ILN1869" s="401"/>
      <c r="ILO1869" s="401"/>
      <c r="ILP1869" s="401"/>
      <c r="ILQ1869" s="401"/>
      <c r="ILR1869" s="401"/>
      <c r="ILS1869" s="401"/>
      <c r="ILT1869" s="401"/>
      <c r="ILU1869" s="401"/>
      <c r="ILV1869" s="401"/>
      <c r="ILW1869" s="401"/>
      <c r="ILX1869" s="401"/>
      <c r="ILY1869" s="401"/>
      <c r="ILZ1869" s="401"/>
      <c r="IMA1869" s="401"/>
      <c r="IMB1869" s="401"/>
      <c r="IMC1869" s="401"/>
      <c r="IMD1869" s="401"/>
      <c r="IME1869" s="401"/>
      <c r="IMF1869" s="401"/>
      <c r="IMG1869" s="401"/>
      <c r="IMH1869" s="401"/>
      <c r="IMI1869" s="401"/>
      <c r="IMJ1869" s="401"/>
      <c r="IMK1869" s="401"/>
      <c r="IML1869" s="401"/>
      <c r="IMM1869" s="401"/>
      <c r="IMN1869" s="401"/>
      <c r="IMO1869" s="401"/>
      <c r="IMP1869" s="401"/>
      <c r="IMQ1869" s="401"/>
      <c r="IMR1869" s="401"/>
      <c r="IMS1869" s="401"/>
      <c r="IMT1869" s="401"/>
      <c r="IMU1869" s="401"/>
      <c r="IMV1869" s="401"/>
      <c r="IMW1869" s="401"/>
      <c r="IMX1869" s="401"/>
      <c r="IMY1869" s="401"/>
      <c r="IMZ1869" s="401"/>
      <c r="INA1869" s="401"/>
      <c r="INB1869" s="401"/>
      <c r="INC1869" s="401"/>
      <c r="IND1869" s="401"/>
      <c r="INE1869" s="401"/>
      <c r="INF1869" s="401"/>
      <c r="ING1869" s="401"/>
      <c r="INH1869" s="401"/>
      <c r="INI1869" s="401"/>
      <c r="INJ1869" s="401"/>
      <c r="INK1869" s="401"/>
      <c r="INL1869" s="401"/>
      <c r="INM1869" s="401"/>
      <c r="INN1869" s="401"/>
      <c r="INO1869" s="401"/>
      <c r="INP1869" s="401"/>
      <c r="INQ1869" s="401"/>
      <c r="INR1869" s="401"/>
      <c r="INS1869" s="401"/>
      <c r="INT1869" s="401"/>
      <c r="INU1869" s="401"/>
      <c r="INV1869" s="401"/>
      <c r="INW1869" s="401"/>
      <c r="INX1869" s="401"/>
      <c r="INY1869" s="401"/>
      <c r="INZ1869" s="401"/>
      <c r="IOA1869" s="401"/>
      <c r="IOB1869" s="401"/>
      <c r="IOC1869" s="401"/>
      <c r="IOD1869" s="401"/>
      <c r="IOE1869" s="401"/>
      <c r="IOF1869" s="401"/>
      <c r="IOG1869" s="401"/>
      <c r="IOH1869" s="401"/>
      <c r="IOI1869" s="401"/>
      <c r="IOJ1869" s="401"/>
      <c r="IOK1869" s="401"/>
      <c r="IOL1869" s="401"/>
      <c r="IOM1869" s="401"/>
      <c r="ION1869" s="401"/>
      <c r="IOO1869" s="401"/>
      <c r="IOP1869" s="401"/>
      <c r="IOQ1869" s="401"/>
      <c r="IOR1869" s="401"/>
      <c r="IOS1869" s="401"/>
      <c r="IOT1869" s="401"/>
      <c r="IOU1869" s="401"/>
      <c r="IOV1869" s="401"/>
      <c r="IOW1869" s="401"/>
      <c r="IOX1869" s="401"/>
      <c r="IOY1869" s="401"/>
      <c r="IOZ1869" s="401"/>
      <c r="IPA1869" s="401"/>
      <c r="IPB1869" s="401"/>
      <c r="IPC1869" s="401"/>
      <c r="IPD1869" s="401"/>
      <c r="IPE1869" s="401"/>
      <c r="IPF1869" s="401"/>
      <c r="IPG1869" s="401"/>
      <c r="IPH1869" s="401"/>
      <c r="IPI1869" s="401"/>
      <c r="IPJ1869" s="401"/>
      <c r="IPK1869" s="401"/>
      <c r="IPL1869" s="401"/>
      <c r="IPM1869" s="401"/>
      <c r="IPN1869" s="401"/>
      <c r="IPO1869" s="401"/>
      <c r="IPP1869" s="401"/>
      <c r="IPQ1869" s="401"/>
      <c r="IPR1869" s="401"/>
      <c r="IPS1869" s="401"/>
      <c r="IPT1869" s="401"/>
      <c r="IPU1869" s="401"/>
      <c r="IPV1869" s="401"/>
      <c r="IPW1869" s="401"/>
      <c r="IPX1869" s="401"/>
      <c r="IPY1869" s="401"/>
      <c r="IPZ1869" s="401"/>
      <c r="IQA1869" s="401"/>
      <c r="IQB1869" s="401"/>
      <c r="IQC1869" s="401"/>
      <c r="IQD1869" s="401"/>
      <c r="IQE1869" s="401"/>
      <c r="IQF1869" s="401"/>
      <c r="IQG1869" s="401"/>
      <c r="IQH1869" s="401"/>
      <c r="IQI1869" s="401"/>
      <c r="IQJ1869" s="401"/>
      <c r="IQK1869" s="401"/>
      <c r="IQL1869" s="401"/>
      <c r="IQM1869" s="401"/>
      <c r="IQN1869" s="401"/>
      <c r="IQO1869" s="401"/>
      <c r="IQP1869" s="401"/>
      <c r="IQQ1869" s="401"/>
      <c r="IQR1869" s="401"/>
      <c r="IQS1869" s="401"/>
      <c r="IQT1869" s="401"/>
      <c r="IQU1869" s="401"/>
      <c r="IQV1869" s="401"/>
      <c r="IQW1869" s="401"/>
      <c r="IQX1869" s="401"/>
      <c r="IQY1869" s="401"/>
      <c r="IQZ1869" s="401"/>
      <c r="IRA1869" s="401"/>
      <c r="IRB1869" s="401"/>
      <c r="IRC1869" s="401"/>
      <c r="IRD1869" s="401"/>
      <c r="IRE1869" s="401"/>
      <c r="IRF1869" s="401"/>
      <c r="IRG1869" s="401"/>
      <c r="IRH1869" s="401"/>
      <c r="IRI1869" s="401"/>
      <c r="IRJ1869" s="401"/>
      <c r="IRK1869" s="401"/>
      <c r="IRL1869" s="401"/>
      <c r="IRM1869" s="401"/>
      <c r="IRN1869" s="401"/>
      <c r="IRO1869" s="401"/>
      <c r="IRP1869" s="401"/>
      <c r="IRQ1869" s="401"/>
      <c r="IRR1869" s="401"/>
      <c r="IRS1869" s="401"/>
      <c r="IRT1869" s="401"/>
      <c r="IRU1869" s="401"/>
      <c r="IRV1869" s="401"/>
      <c r="IRW1869" s="401"/>
      <c r="IRX1869" s="401"/>
      <c r="IRY1869" s="401"/>
      <c r="IRZ1869" s="401"/>
      <c r="ISA1869" s="401"/>
      <c r="ISB1869" s="401"/>
      <c r="ISC1869" s="401"/>
      <c r="ISD1869" s="401"/>
      <c r="ISE1869" s="401"/>
      <c r="ISF1869" s="401"/>
      <c r="ISG1869" s="401"/>
      <c r="ISH1869" s="401"/>
      <c r="ISI1869" s="401"/>
      <c r="ISJ1869" s="401"/>
      <c r="ISK1869" s="401"/>
      <c r="ISL1869" s="401"/>
      <c r="ISM1869" s="401"/>
      <c r="ISN1869" s="401"/>
      <c r="ISO1869" s="401"/>
      <c r="ISP1869" s="401"/>
      <c r="ISQ1869" s="401"/>
      <c r="ISR1869" s="401"/>
      <c r="ISS1869" s="401"/>
      <c r="IST1869" s="401"/>
      <c r="ISU1869" s="401"/>
      <c r="ISV1869" s="401"/>
      <c r="ISW1869" s="401"/>
      <c r="ISX1869" s="401"/>
      <c r="ISY1869" s="401"/>
      <c r="ISZ1869" s="401"/>
      <c r="ITA1869" s="401"/>
      <c r="ITB1869" s="401"/>
      <c r="ITC1869" s="401"/>
      <c r="ITD1869" s="401"/>
      <c r="ITE1869" s="401"/>
      <c r="ITF1869" s="401"/>
      <c r="ITG1869" s="401"/>
      <c r="ITH1869" s="401"/>
      <c r="ITI1869" s="401"/>
      <c r="ITJ1869" s="401"/>
      <c r="ITK1869" s="401"/>
      <c r="ITL1869" s="401"/>
      <c r="ITM1869" s="401"/>
      <c r="ITN1869" s="401"/>
      <c r="ITO1869" s="401"/>
      <c r="ITP1869" s="401"/>
      <c r="ITQ1869" s="401"/>
      <c r="ITR1869" s="401"/>
      <c r="ITS1869" s="401"/>
      <c r="ITT1869" s="401"/>
      <c r="ITU1869" s="401"/>
      <c r="ITV1869" s="401"/>
      <c r="ITW1869" s="401"/>
      <c r="ITX1869" s="401"/>
      <c r="ITY1869" s="401"/>
      <c r="ITZ1869" s="401"/>
      <c r="IUA1869" s="401"/>
      <c r="IUB1869" s="401"/>
      <c r="IUC1869" s="401"/>
      <c r="IUD1869" s="401"/>
      <c r="IUE1869" s="401"/>
      <c r="IUF1869" s="401"/>
      <c r="IUG1869" s="401"/>
      <c r="IUH1869" s="401"/>
      <c r="IUI1869" s="401"/>
      <c r="IUJ1869" s="401"/>
      <c r="IUK1869" s="401"/>
      <c r="IUL1869" s="401"/>
      <c r="IUM1869" s="401"/>
      <c r="IUN1869" s="401"/>
      <c r="IUO1869" s="401"/>
      <c r="IUP1869" s="401"/>
      <c r="IUQ1869" s="401"/>
      <c r="IUR1869" s="401"/>
      <c r="IUS1869" s="401"/>
      <c r="IUT1869" s="401"/>
      <c r="IUU1869" s="401"/>
      <c r="IUV1869" s="401"/>
      <c r="IUW1869" s="401"/>
      <c r="IUX1869" s="401"/>
      <c r="IUY1869" s="401"/>
      <c r="IUZ1869" s="401"/>
      <c r="IVA1869" s="401"/>
      <c r="IVB1869" s="401"/>
      <c r="IVC1869" s="401"/>
      <c r="IVD1869" s="401"/>
      <c r="IVE1869" s="401"/>
      <c r="IVF1869" s="401"/>
      <c r="IVG1869" s="401"/>
      <c r="IVH1869" s="401"/>
      <c r="IVI1869" s="401"/>
      <c r="IVJ1869" s="401"/>
      <c r="IVK1869" s="401"/>
      <c r="IVL1869" s="401"/>
      <c r="IVM1869" s="401"/>
      <c r="IVN1869" s="401"/>
      <c r="IVO1869" s="401"/>
      <c r="IVP1869" s="401"/>
      <c r="IVQ1869" s="401"/>
      <c r="IVR1869" s="401"/>
      <c r="IVS1869" s="401"/>
      <c r="IVT1869" s="401"/>
      <c r="IVU1869" s="401"/>
      <c r="IVV1869" s="401"/>
      <c r="IVW1869" s="401"/>
      <c r="IVX1869" s="401"/>
      <c r="IVY1869" s="401"/>
      <c r="IVZ1869" s="401"/>
      <c r="IWA1869" s="401"/>
      <c r="IWB1869" s="401"/>
      <c r="IWC1869" s="401"/>
      <c r="IWD1869" s="401"/>
      <c r="IWE1869" s="401"/>
      <c r="IWF1869" s="401"/>
      <c r="IWG1869" s="401"/>
      <c r="IWH1869" s="401"/>
      <c r="IWI1869" s="401"/>
      <c r="IWJ1869" s="401"/>
      <c r="IWK1869" s="401"/>
      <c r="IWL1869" s="401"/>
      <c r="IWM1869" s="401"/>
      <c r="IWN1869" s="401"/>
      <c r="IWO1869" s="401"/>
      <c r="IWP1869" s="401"/>
      <c r="IWQ1869" s="401"/>
      <c r="IWR1869" s="401"/>
      <c r="IWS1869" s="401"/>
      <c r="IWT1869" s="401"/>
      <c r="IWU1869" s="401"/>
      <c r="IWV1869" s="401"/>
      <c r="IWW1869" s="401"/>
      <c r="IWX1869" s="401"/>
      <c r="IWY1869" s="401"/>
      <c r="IWZ1869" s="401"/>
      <c r="IXA1869" s="401"/>
      <c r="IXB1869" s="401"/>
      <c r="IXC1869" s="401"/>
      <c r="IXD1869" s="401"/>
      <c r="IXE1869" s="401"/>
      <c r="IXF1869" s="401"/>
      <c r="IXG1869" s="401"/>
      <c r="IXH1869" s="401"/>
      <c r="IXI1869" s="401"/>
      <c r="IXJ1869" s="401"/>
      <c r="IXK1869" s="401"/>
      <c r="IXL1869" s="401"/>
      <c r="IXM1869" s="401"/>
      <c r="IXN1869" s="401"/>
      <c r="IXO1869" s="401"/>
      <c r="IXP1869" s="401"/>
      <c r="IXQ1869" s="401"/>
      <c r="IXR1869" s="401"/>
      <c r="IXS1869" s="401"/>
      <c r="IXT1869" s="401"/>
      <c r="IXU1869" s="401"/>
      <c r="IXV1869" s="401"/>
      <c r="IXW1869" s="401"/>
      <c r="IXX1869" s="401"/>
      <c r="IXY1869" s="401"/>
      <c r="IXZ1869" s="401"/>
      <c r="IYA1869" s="401"/>
      <c r="IYB1869" s="401"/>
      <c r="IYC1869" s="401"/>
      <c r="IYD1869" s="401"/>
      <c r="IYE1869" s="401"/>
      <c r="IYF1869" s="401"/>
      <c r="IYG1869" s="401"/>
      <c r="IYH1869" s="401"/>
      <c r="IYI1869" s="401"/>
      <c r="IYJ1869" s="401"/>
      <c r="IYK1869" s="401"/>
      <c r="IYL1869" s="401"/>
      <c r="IYM1869" s="401"/>
      <c r="IYN1869" s="401"/>
      <c r="IYO1869" s="401"/>
      <c r="IYP1869" s="401"/>
      <c r="IYQ1869" s="401"/>
      <c r="IYR1869" s="401"/>
      <c r="IYS1869" s="401"/>
      <c r="IYT1869" s="401"/>
      <c r="IYU1869" s="401"/>
      <c r="IYV1869" s="401"/>
      <c r="IYW1869" s="401"/>
      <c r="IYX1869" s="401"/>
      <c r="IYY1869" s="401"/>
      <c r="IYZ1869" s="401"/>
      <c r="IZA1869" s="401"/>
      <c r="IZB1869" s="401"/>
      <c r="IZC1869" s="401"/>
      <c r="IZD1869" s="401"/>
      <c r="IZE1869" s="401"/>
      <c r="IZF1869" s="401"/>
      <c r="IZG1869" s="401"/>
      <c r="IZH1869" s="401"/>
      <c r="IZI1869" s="401"/>
      <c r="IZJ1869" s="401"/>
      <c r="IZK1869" s="401"/>
      <c r="IZL1869" s="401"/>
      <c r="IZM1869" s="401"/>
      <c r="IZN1869" s="401"/>
      <c r="IZO1869" s="401"/>
      <c r="IZP1869" s="401"/>
      <c r="IZQ1869" s="401"/>
      <c r="IZR1869" s="401"/>
      <c r="IZS1869" s="401"/>
      <c r="IZT1869" s="401"/>
      <c r="IZU1869" s="401"/>
      <c r="IZV1869" s="401"/>
      <c r="IZW1869" s="401"/>
      <c r="IZX1869" s="401"/>
      <c r="IZY1869" s="401"/>
      <c r="IZZ1869" s="401"/>
      <c r="JAA1869" s="401"/>
      <c r="JAB1869" s="401"/>
      <c r="JAC1869" s="401"/>
      <c r="JAD1869" s="401"/>
      <c r="JAE1869" s="401"/>
      <c r="JAF1869" s="401"/>
      <c r="JAG1869" s="401"/>
      <c r="JAH1869" s="401"/>
      <c r="JAI1869" s="401"/>
      <c r="JAJ1869" s="401"/>
      <c r="JAK1869" s="401"/>
      <c r="JAL1869" s="401"/>
      <c r="JAM1869" s="401"/>
      <c r="JAN1869" s="401"/>
      <c r="JAO1869" s="401"/>
      <c r="JAP1869" s="401"/>
      <c r="JAQ1869" s="401"/>
      <c r="JAR1869" s="401"/>
      <c r="JAS1869" s="401"/>
      <c r="JAT1869" s="401"/>
      <c r="JAU1869" s="401"/>
      <c r="JAV1869" s="401"/>
      <c r="JAW1869" s="401"/>
      <c r="JAX1869" s="401"/>
      <c r="JAY1869" s="401"/>
      <c r="JAZ1869" s="401"/>
      <c r="JBA1869" s="401"/>
      <c r="JBB1869" s="401"/>
      <c r="JBC1869" s="401"/>
      <c r="JBD1869" s="401"/>
      <c r="JBE1869" s="401"/>
      <c r="JBF1869" s="401"/>
      <c r="JBG1869" s="401"/>
      <c r="JBH1869" s="401"/>
      <c r="JBI1869" s="401"/>
      <c r="JBJ1869" s="401"/>
      <c r="JBK1869" s="401"/>
      <c r="JBL1869" s="401"/>
      <c r="JBM1869" s="401"/>
      <c r="JBN1869" s="401"/>
      <c r="JBO1869" s="401"/>
      <c r="JBP1869" s="401"/>
      <c r="JBQ1869" s="401"/>
      <c r="JBR1869" s="401"/>
      <c r="JBS1869" s="401"/>
      <c r="JBT1869" s="401"/>
      <c r="JBU1869" s="401"/>
      <c r="JBV1869" s="401"/>
      <c r="JBW1869" s="401"/>
      <c r="JBX1869" s="401"/>
      <c r="JBY1869" s="401"/>
      <c r="JBZ1869" s="401"/>
      <c r="JCA1869" s="401"/>
      <c r="JCB1869" s="401"/>
      <c r="JCC1869" s="401"/>
      <c r="JCD1869" s="401"/>
      <c r="JCE1869" s="401"/>
      <c r="JCF1869" s="401"/>
      <c r="JCG1869" s="401"/>
      <c r="JCH1869" s="401"/>
      <c r="JCI1869" s="401"/>
      <c r="JCJ1869" s="401"/>
      <c r="JCK1869" s="401"/>
      <c r="JCL1869" s="401"/>
      <c r="JCM1869" s="401"/>
      <c r="JCN1869" s="401"/>
      <c r="JCO1869" s="401"/>
      <c r="JCP1869" s="401"/>
      <c r="JCQ1869" s="401"/>
      <c r="JCR1869" s="401"/>
      <c r="JCS1869" s="401"/>
      <c r="JCT1869" s="401"/>
      <c r="JCU1869" s="401"/>
      <c r="JCV1869" s="401"/>
      <c r="JCW1869" s="401"/>
      <c r="JCX1869" s="401"/>
      <c r="JCY1869" s="401"/>
      <c r="JCZ1869" s="401"/>
      <c r="JDA1869" s="401"/>
      <c r="JDB1869" s="401"/>
      <c r="JDC1869" s="401"/>
      <c r="JDD1869" s="401"/>
      <c r="JDE1869" s="401"/>
      <c r="JDF1869" s="401"/>
      <c r="JDG1869" s="401"/>
      <c r="JDH1869" s="401"/>
      <c r="JDI1869" s="401"/>
      <c r="JDJ1869" s="401"/>
      <c r="JDK1869" s="401"/>
      <c r="JDL1869" s="401"/>
      <c r="JDM1869" s="401"/>
      <c r="JDN1869" s="401"/>
      <c r="JDO1869" s="401"/>
      <c r="JDP1869" s="401"/>
      <c r="JDQ1869" s="401"/>
      <c r="JDR1869" s="401"/>
      <c r="JDS1869" s="401"/>
      <c r="JDT1869" s="401"/>
      <c r="JDU1869" s="401"/>
      <c r="JDV1869" s="401"/>
      <c r="JDW1869" s="401"/>
      <c r="JDX1869" s="401"/>
      <c r="JDY1869" s="401"/>
      <c r="JDZ1869" s="401"/>
      <c r="JEA1869" s="401"/>
      <c r="JEB1869" s="401"/>
      <c r="JEC1869" s="401"/>
      <c r="JED1869" s="401"/>
      <c r="JEE1869" s="401"/>
      <c r="JEF1869" s="401"/>
      <c r="JEG1869" s="401"/>
      <c r="JEH1869" s="401"/>
      <c r="JEI1869" s="401"/>
      <c r="JEJ1869" s="401"/>
      <c r="JEK1869" s="401"/>
      <c r="JEL1869" s="401"/>
      <c r="JEM1869" s="401"/>
      <c r="JEN1869" s="401"/>
      <c r="JEO1869" s="401"/>
      <c r="JEP1869" s="401"/>
      <c r="JEQ1869" s="401"/>
      <c r="JER1869" s="401"/>
      <c r="JES1869" s="401"/>
      <c r="JET1869" s="401"/>
      <c r="JEU1869" s="401"/>
      <c r="JEV1869" s="401"/>
      <c r="JEW1869" s="401"/>
      <c r="JEX1869" s="401"/>
      <c r="JEY1869" s="401"/>
      <c r="JEZ1869" s="401"/>
      <c r="JFA1869" s="401"/>
      <c r="JFB1869" s="401"/>
      <c r="JFC1869" s="401"/>
      <c r="JFD1869" s="401"/>
      <c r="JFE1869" s="401"/>
      <c r="JFF1869" s="401"/>
      <c r="JFG1869" s="401"/>
      <c r="JFH1869" s="401"/>
      <c r="JFI1869" s="401"/>
      <c r="JFJ1869" s="401"/>
      <c r="JFK1869" s="401"/>
      <c r="JFL1869" s="401"/>
      <c r="JFM1869" s="401"/>
      <c r="JFN1869" s="401"/>
      <c r="JFO1869" s="401"/>
      <c r="JFP1869" s="401"/>
      <c r="JFQ1869" s="401"/>
      <c r="JFR1869" s="401"/>
      <c r="JFS1869" s="401"/>
      <c r="JFT1869" s="401"/>
      <c r="JFU1869" s="401"/>
      <c r="JFV1869" s="401"/>
      <c r="JFW1869" s="401"/>
      <c r="JFX1869" s="401"/>
      <c r="JFY1869" s="401"/>
      <c r="JFZ1869" s="401"/>
      <c r="JGA1869" s="401"/>
      <c r="JGB1869" s="401"/>
      <c r="JGC1869" s="401"/>
      <c r="JGD1869" s="401"/>
      <c r="JGE1869" s="401"/>
      <c r="JGF1869" s="401"/>
      <c r="JGG1869" s="401"/>
      <c r="JGH1869" s="401"/>
      <c r="JGI1869" s="401"/>
      <c r="JGJ1869" s="401"/>
      <c r="JGK1869" s="401"/>
      <c r="JGL1869" s="401"/>
      <c r="JGM1869" s="401"/>
      <c r="JGN1869" s="401"/>
      <c r="JGO1869" s="401"/>
      <c r="JGP1869" s="401"/>
      <c r="JGQ1869" s="401"/>
      <c r="JGR1869" s="401"/>
      <c r="JGS1869" s="401"/>
      <c r="JGT1869" s="401"/>
      <c r="JGU1869" s="401"/>
      <c r="JGV1869" s="401"/>
      <c r="JGW1869" s="401"/>
      <c r="JGX1869" s="401"/>
      <c r="JGY1869" s="401"/>
      <c r="JGZ1869" s="401"/>
      <c r="JHA1869" s="401"/>
      <c r="JHB1869" s="401"/>
      <c r="JHC1869" s="401"/>
      <c r="JHD1869" s="401"/>
      <c r="JHE1869" s="401"/>
      <c r="JHF1869" s="401"/>
      <c r="JHG1869" s="401"/>
      <c r="JHH1869" s="401"/>
      <c r="JHI1869" s="401"/>
      <c r="JHJ1869" s="401"/>
      <c r="JHK1869" s="401"/>
      <c r="JHL1869" s="401"/>
      <c r="JHM1869" s="401"/>
      <c r="JHN1869" s="401"/>
      <c r="JHO1869" s="401"/>
      <c r="JHP1869" s="401"/>
      <c r="JHQ1869" s="401"/>
      <c r="JHR1869" s="401"/>
      <c r="JHS1869" s="401"/>
      <c r="JHT1869" s="401"/>
      <c r="JHU1869" s="401"/>
      <c r="JHV1869" s="401"/>
      <c r="JHW1869" s="401"/>
      <c r="JHX1869" s="401"/>
      <c r="JHY1869" s="401"/>
      <c r="JHZ1869" s="401"/>
      <c r="JIA1869" s="401"/>
      <c r="JIB1869" s="401"/>
      <c r="JIC1869" s="401"/>
      <c r="JID1869" s="401"/>
      <c r="JIE1869" s="401"/>
      <c r="JIF1869" s="401"/>
      <c r="JIG1869" s="401"/>
      <c r="JIH1869" s="401"/>
      <c r="JII1869" s="401"/>
      <c r="JIJ1869" s="401"/>
      <c r="JIK1869" s="401"/>
      <c r="JIL1869" s="401"/>
      <c r="JIM1869" s="401"/>
      <c r="JIN1869" s="401"/>
      <c r="JIO1869" s="401"/>
      <c r="JIP1869" s="401"/>
      <c r="JIQ1869" s="401"/>
      <c r="JIR1869" s="401"/>
      <c r="JIS1869" s="401"/>
      <c r="JIT1869" s="401"/>
      <c r="JIU1869" s="401"/>
      <c r="JIV1869" s="401"/>
      <c r="JIW1869" s="401"/>
      <c r="JIX1869" s="401"/>
      <c r="JIY1869" s="401"/>
      <c r="JIZ1869" s="401"/>
      <c r="JJA1869" s="401"/>
      <c r="JJB1869" s="401"/>
      <c r="JJC1869" s="401"/>
      <c r="JJD1869" s="401"/>
      <c r="JJE1869" s="401"/>
      <c r="JJF1869" s="401"/>
      <c r="JJG1869" s="401"/>
      <c r="JJH1869" s="401"/>
      <c r="JJI1869" s="401"/>
      <c r="JJJ1869" s="401"/>
      <c r="JJK1869" s="401"/>
      <c r="JJL1869" s="401"/>
      <c r="JJM1869" s="401"/>
      <c r="JJN1869" s="401"/>
      <c r="JJO1869" s="401"/>
      <c r="JJP1869" s="401"/>
      <c r="JJQ1869" s="401"/>
      <c r="JJR1869" s="401"/>
      <c r="JJS1869" s="401"/>
      <c r="JJT1869" s="401"/>
      <c r="JJU1869" s="401"/>
      <c r="JJV1869" s="401"/>
      <c r="JJW1869" s="401"/>
      <c r="JJX1869" s="401"/>
      <c r="JJY1869" s="401"/>
      <c r="JJZ1869" s="401"/>
      <c r="JKA1869" s="401"/>
      <c r="JKB1869" s="401"/>
      <c r="JKC1869" s="401"/>
      <c r="JKD1869" s="401"/>
      <c r="JKE1869" s="401"/>
      <c r="JKF1869" s="401"/>
      <c r="JKG1869" s="401"/>
      <c r="JKH1869" s="401"/>
      <c r="JKI1869" s="401"/>
      <c r="JKJ1869" s="401"/>
      <c r="JKK1869" s="401"/>
      <c r="JKL1869" s="401"/>
      <c r="JKM1869" s="401"/>
      <c r="JKN1869" s="401"/>
      <c r="JKO1869" s="401"/>
      <c r="JKP1869" s="401"/>
      <c r="JKQ1869" s="401"/>
      <c r="JKR1869" s="401"/>
      <c r="JKS1869" s="401"/>
      <c r="JKT1869" s="401"/>
      <c r="JKU1869" s="401"/>
      <c r="JKV1869" s="401"/>
      <c r="JKW1869" s="401"/>
      <c r="JKX1869" s="401"/>
      <c r="JKY1869" s="401"/>
      <c r="JKZ1869" s="401"/>
      <c r="JLA1869" s="401"/>
      <c r="JLB1869" s="401"/>
      <c r="JLC1869" s="401"/>
      <c r="JLD1869" s="401"/>
      <c r="JLE1869" s="401"/>
      <c r="JLF1869" s="401"/>
      <c r="JLG1869" s="401"/>
      <c r="JLH1869" s="401"/>
      <c r="JLI1869" s="401"/>
      <c r="JLJ1869" s="401"/>
      <c r="JLK1869" s="401"/>
      <c r="JLL1869" s="401"/>
      <c r="JLM1869" s="401"/>
      <c r="JLN1869" s="401"/>
      <c r="JLO1869" s="401"/>
      <c r="JLP1869" s="401"/>
      <c r="JLQ1869" s="401"/>
      <c r="JLR1869" s="401"/>
      <c r="JLS1869" s="401"/>
      <c r="JLT1869" s="401"/>
      <c r="JLU1869" s="401"/>
      <c r="JLV1869" s="401"/>
      <c r="JLW1869" s="401"/>
      <c r="JLX1869" s="401"/>
      <c r="JLY1869" s="401"/>
      <c r="JLZ1869" s="401"/>
      <c r="JMA1869" s="401"/>
      <c r="JMB1869" s="401"/>
      <c r="JMC1869" s="401"/>
      <c r="JMD1869" s="401"/>
      <c r="JME1869" s="401"/>
      <c r="JMF1869" s="401"/>
      <c r="JMG1869" s="401"/>
      <c r="JMH1869" s="401"/>
      <c r="JMI1869" s="401"/>
      <c r="JMJ1869" s="401"/>
      <c r="JMK1869" s="401"/>
      <c r="JML1869" s="401"/>
      <c r="JMM1869" s="401"/>
      <c r="JMN1869" s="401"/>
      <c r="JMO1869" s="401"/>
      <c r="JMP1869" s="401"/>
      <c r="JMQ1869" s="401"/>
      <c r="JMR1869" s="401"/>
      <c r="JMS1869" s="401"/>
      <c r="JMT1869" s="401"/>
      <c r="JMU1869" s="401"/>
      <c r="JMV1869" s="401"/>
      <c r="JMW1869" s="401"/>
      <c r="JMX1869" s="401"/>
      <c r="JMY1869" s="401"/>
      <c r="JMZ1869" s="401"/>
      <c r="JNA1869" s="401"/>
      <c r="JNB1869" s="401"/>
      <c r="JNC1869" s="401"/>
      <c r="JND1869" s="401"/>
      <c r="JNE1869" s="401"/>
      <c r="JNF1869" s="401"/>
      <c r="JNG1869" s="401"/>
      <c r="JNH1869" s="401"/>
      <c r="JNI1869" s="401"/>
      <c r="JNJ1869" s="401"/>
      <c r="JNK1869" s="401"/>
      <c r="JNL1869" s="401"/>
      <c r="JNM1869" s="401"/>
      <c r="JNN1869" s="401"/>
      <c r="JNO1869" s="401"/>
      <c r="JNP1869" s="401"/>
      <c r="JNQ1869" s="401"/>
      <c r="JNR1869" s="401"/>
      <c r="JNS1869" s="401"/>
      <c r="JNT1869" s="401"/>
      <c r="JNU1869" s="401"/>
      <c r="JNV1869" s="401"/>
      <c r="JNW1869" s="401"/>
      <c r="JNX1869" s="401"/>
      <c r="JNY1869" s="401"/>
      <c r="JNZ1869" s="401"/>
      <c r="JOA1869" s="401"/>
      <c r="JOB1869" s="401"/>
      <c r="JOC1869" s="401"/>
      <c r="JOD1869" s="401"/>
      <c r="JOE1869" s="401"/>
      <c r="JOF1869" s="401"/>
      <c r="JOG1869" s="401"/>
      <c r="JOH1869" s="401"/>
      <c r="JOI1869" s="401"/>
      <c r="JOJ1869" s="401"/>
      <c r="JOK1869" s="401"/>
      <c r="JOL1869" s="401"/>
      <c r="JOM1869" s="401"/>
      <c r="JON1869" s="401"/>
      <c r="JOO1869" s="401"/>
      <c r="JOP1869" s="401"/>
      <c r="JOQ1869" s="401"/>
      <c r="JOR1869" s="401"/>
      <c r="JOS1869" s="401"/>
      <c r="JOT1869" s="401"/>
      <c r="JOU1869" s="401"/>
      <c r="JOV1869" s="401"/>
      <c r="JOW1869" s="401"/>
      <c r="JOX1869" s="401"/>
      <c r="JOY1869" s="401"/>
      <c r="JOZ1869" s="401"/>
      <c r="JPA1869" s="401"/>
      <c r="JPB1869" s="401"/>
      <c r="JPC1869" s="401"/>
      <c r="JPD1869" s="401"/>
      <c r="JPE1869" s="401"/>
      <c r="JPF1869" s="401"/>
      <c r="JPG1869" s="401"/>
      <c r="JPH1869" s="401"/>
      <c r="JPI1869" s="401"/>
      <c r="JPJ1869" s="401"/>
      <c r="JPK1869" s="401"/>
      <c r="JPL1869" s="401"/>
      <c r="JPM1869" s="401"/>
      <c r="JPN1869" s="401"/>
      <c r="JPO1869" s="401"/>
      <c r="JPP1869" s="401"/>
      <c r="JPQ1869" s="401"/>
      <c r="JPR1869" s="401"/>
      <c r="JPS1869" s="401"/>
      <c r="JPT1869" s="401"/>
      <c r="JPU1869" s="401"/>
      <c r="JPV1869" s="401"/>
      <c r="JPW1869" s="401"/>
      <c r="JPX1869" s="401"/>
      <c r="JPY1869" s="401"/>
      <c r="JPZ1869" s="401"/>
      <c r="JQA1869" s="401"/>
      <c r="JQB1869" s="401"/>
      <c r="JQC1869" s="401"/>
      <c r="JQD1869" s="401"/>
      <c r="JQE1869" s="401"/>
      <c r="JQF1869" s="401"/>
      <c r="JQG1869" s="401"/>
      <c r="JQH1869" s="401"/>
      <c r="JQI1869" s="401"/>
      <c r="JQJ1869" s="401"/>
      <c r="JQK1869" s="401"/>
      <c r="JQL1869" s="401"/>
      <c r="JQM1869" s="401"/>
      <c r="JQN1869" s="401"/>
      <c r="JQO1869" s="401"/>
      <c r="JQP1869" s="401"/>
      <c r="JQQ1869" s="401"/>
      <c r="JQR1869" s="401"/>
      <c r="JQS1869" s="401"/>
      <c r="JQT1869" s="401"/>
      <c r="JQU1869" s="401"/>
      <c r="JQV1869" s="401"/>
      <c r="JQW1869" s="401"/>
      <c r="JQX1869" s="401"/>
      <c r="JQY1869" s="401"/>
      <c r="JQZ1869" s="401"/>
      <c r="JRA1869" s="401"/>
      <c r="JRB1869" s="401"/>
      <c r="JRC1869" s="401"/>
      <c r="JRD1869" s="401"/>
      <c r="JRE1869" s="401"/>
      <c r="JRF1869" s="401"/>
      <c r="JRG1869" s="401"/>
      <c r="JRH1869" s="401"/>
      <c r="JRI1869" s="401"/>
      <c r="JRJ1869" s="401"/>
      <c r="JRK1869" s="401"/>
      <c r="JRL1869" s="401"/>
      <c r="JRM1869" s="401"/>
      <c r="JRN1869" s="401"/>
      <c r="JRO1869" s="401"/>
      <c r="JRP1869" s="401"/>
      <c r="JRQ1869" s="401"/>
      <c r="JRR1869" s="401"/>
      <c r="JRS1869" s="401"/>
      <c r="JRT1869" s="401"/>
      <c r="JRU1869" s="401"/>
      <c r="JRV1869" s="401"/>
      <c r="JRW1869" s="401"/>
      <c r="JRX1869" s="401"/>
      <c r="JRY1869" s="401"/>
      <c r="JRZ1869" s="401"/>
      <c r="JSA1869" s="401"/>
      <c r="JSB1869" s="401"/>
      <c r="JSC1869" s="401"/>
      <c r="JSD1869" s="401"/>
      <c r="JSE1869" s="401"/>
      <c r="JSF1869" s="401"/>
      <c r="JSG1869" s="401"/>
      <c r="JSH1869" s="401"/>
      <c r="JSI1869" s="401"/>
      <c r="JSJ1869" s="401"/>
      <c r="JSK1869" s="401"/>
      <c r="JSL1869" s="401"/>
      <c r="JSM1869" s="401"/>
      <c r="JSN1869" s="401"/>
      <c r="JSO1869" s="401"/>
      <c r="JSP1869" s="401"/>
      <c r="JSQ1869" s="401"/>
      <c r="JSR1869" s="401"/>
      <c r="JSS1869" s="401"/>
      <c r="JST1869" s="401"/>
      <c r="JSU1869" s="401"/>
      <c r="JSV1869" s="401"/>
      <c r="JSW1869" s="401"/>
      <c r="JSX1869" s="401"/>
      <c r="JSY1869" s="401"/>
      <c r="JSZ1869" s="401"/>
      <c r="JTA1869" s="401"/>
      <c r="JTB1869" s="401"/>
      <c r="JTC1869" s="401"/>
      <c r="JTD1869" s="401"/>
      <c r="JTE1869" s="401"/>
      <c r="JTF1869" s="401"/>
      <c r="JTG1869" s="401"/>
      <c r="JTH1869" s="401"/>
      <c r="JTI1869" s="401"/>
      <c r="JTJ1869" s="401"/>
      <c r="JTK1869" s="401"/>
      <c r="JTL1869" s="401"/>
      <c r="JTM1869" s="401"/>
      <c r="JTN1869" s="401"/>
      <c r="JTO1869" s="401"/>
      <c r="JTP1869" s="401"/>
      <c r="JTQ1869" s="401"/>
      <c r="JTR1869" s="401"/>
      <c r="JTS1869" s="401"/>
      <c r="JTT1869" s="401"/>
      <c r="JTU1869" s="401"/>
      <c r="JTV1869" s="401"/>
      <c r="JTW1869" s="401"/>
      <c r="JTX1869" s="401"/>
      <c r="JTY1869" s="401"/>
      <c r="JTZ1869" s="401"/>
      <c r="JUA1869" s="401"/>
      <c r="JUB1869" s="401"/>
      <c r="JUC1869" s="401"/>
      <c r="JUD1869" s="401"/>
      <c r="JUE1869" s="401"/>
      <c r="JUF1869" s="401"/>
      <c r="JUG1869" s="401"/>
      <c r="JUH1869" s="401"/>
      <c r="JUI1869" s="401"/>
      <c r="JUJ1869" s="401"/>
      <c r="JUK1869" s="401"/>
      <c r="JUL1869" s="401"/>
      <c r="JUM1869" s="401"/>
      <c r="JUN1869" s="401"/>
      <c r="JUO1869" s="401"/>
      <c r="JUP1869" s="401"/>
      <c r="JUQ1869" s="401"/>
      <c r="JUR1869" s="401"/>
      <c r="JUS1869" s="401"/>
      <c r="JUT1869" s="401"/>
      <c r="JUU1869" s="401"/>
      <c r="JUV1869" s="401"/>
      <c r="JUW1869" s="401"/>
      <c r="JUX1869" s="401"/>
      <c r="JUY1869" s="401"/>
      <c r="JUZ1869" s="401"/>
      <c r="JVA1869" s="401"/>
      <c r="JVB1869" s="401"/>
      <c r="JVC1869" s="401"/>
      <c r="JVD1869" s="401"/>
      <c r="JVE1869" s="401"/>
      <c r="JVF1869" s="401"/>
      <c r="JVG1869" s="401"/>
      <c r="JVH1869" s="401"/>
      <c r="JVI1869" s="401"/>
      <c r="JVJ1869" s="401"/>
      <c r="JVK1869" s="401"/>
      <c r="JVL1869" s="401"/>
      <c r="JVM1869" s="401"/>
      <c r="JVN1869" s="401"/>
      <c r="JVO1869" s="401"/>
      <c r="JVP1869" s="401"/>
      <c r="JVQ1869" s="401"/>
      <c r="JVR1869" s="401"/>
      <c r="JVS1869" s="401"/>
      <c r="JVT1869" s="401"/>
      <c r="JVU1869" s="401"/>
      <c r="JVV1869" s="401"/>
      <c r="JVW1869" s="401"/>
      <c r="JVX1869" s="401"/>
      <c r="JVY1869" s="401"/>
      <c r="JVZ1869" s="401"/>
      <c r="JWA1869" s="401"/>
      <c r="JWB1869" s="401"/>
      <c r="JWC1869" s="401"/>
      <c r="JWD1869" s="401"/>
      <c r="JWE1869" s="401"/>
      <c r="JWF1869" s="401"/>
      <c r="JWG1869" s="401"/>
      <c r="JWH1869" s="401"/>
      <c r="JWI1869" s="401"/>
      <c r="JWJ1869" s="401"/>
      <c r="JWK1869" s="401"/>
      <c r="JWL1869" s="401"/>
      <c r="JWM1869" s="401"/>
      <c r="JWN1869" s="401"/>
      <c r="JWO1869" s="401"/>
      <c r="JWP1869" s="401"/>
      <c r="JWQ1869" s="401"/>
      <c r="JWR1869" s="401"/>
      <c r="JWS1869" s="401"/>
      <c r="JWT1869" s="401"/>
      <c r="JWU1869" s="401"/>
      <c r="JWV1869" s="401"/>
      <c r="JWW1869" s="401"/>
      <c r="JWX1869" s="401"/>
      <c r="JWY1869" s="401"/>
      <c r="JWZ1869" s="401"/>
      <c r="JXA1869" s="401"/>
      <c r="JXB1869" s="401"/>
      <c r="JXC1869" s="401"/>
      <c r="JXD1869" s="401"/>
      <c r="JXE1869" s="401"/>
      <c r="JXF1869" s="401"/>
      <c r="JXG1869" s="401"/>
      <c r="JXH1869" s="401"/>
      <c r="JXI1869" s="401"/>
      <c r="JXJ1869" s="401"/>
      <c r="JXK1869" s="401"/>
      <c r="JXL1869" s="401"/>
      <c r="JXM1869" s="401"/>
      <c r="JXN1869" s="401"/>
      <c r="JXO1869" s="401"/>
      <c r="JXP1869" s="401"/>
      <c r="JXQ1869" s="401"/>
      <c r="JXR1869" s="401"/>
      <c r="JXS1869" s="401"/>
      <c r="JXT1869" s="401"/>
      <c r="JXU1869" s="401"/>
      <c r="JXV1869" s="401"/>
      <c r="JXW1869" s="401"/>
      <c r="JXX1869" s="401"/>
      <c r="JXY1869" s="401"/>
      <c r="JXZ1869" s="401"/>
      <c r="JYA1869" s="401"/>
      <c r="JYB1869" s="401"/>
      <c r="JYC1869" s="401"/>
      <c r="JYD1869" s="401"/>
      <c r="JYE1869" s="401"/>
      <c r="JYF1869" s="401"/>
      <c r="JYG1869" s="401"/>
      <c r="JYH1869" s="401"/>
      <c r="JYI1869" s="401"/>
      <c r="JYJ1869" s="401"/>
      <c r="JYK1869" s="401"/>
      <c r="JYL1869" s="401"/>
      <c r="JYM1869" s="401"/>
      <c r="JYN1869" s="401"/>
      <c r="JYO1869" s="401"/>
      <c r="JYP1869" s="401"/>
      <c r="JYQ1869" s="401"/>
      <c r="JYR1869" s="401"/>
      <c r="JYS1869" s="401"/>
      <c r="JYT1869" s="401"/>
      <c r="JYU1869" s="401"/>
      <c r="JYV1869" s="401"/>
      <c r="JYW1869" s="401"/>
      <c r="JYX1869" s="401"/>
      <c r="JYY1869" s="401"/>
      <c r="JYZ1869" s="401"/>
      <c r="JZA1869" s="401"/>
      <c r="JZB1869" s="401"/>
      <c r="JZC1869" s="401"/>
      <c r="JZD1869" s="401"/>
      <c r="JZE1869" s="401"/>
      <c r="JZF1869" s="401"/>
      <c r="JZG1869" s="401"/>
      <c r="JZH1869" s="401"/>
      <c r="JZI1869" s="401"/>
      <c r="JZJ1869" s="401"/>
      <c r="JZK1869" s="401"/>
      <c r="JZL1869" s="401"/>
      <c r="JZM1869" s="401"/>
      <c r="JZN1869" s="401"/>
      <c r="JZO1869" s="401"/>
      <c r="JZP1869" s="401"/>
      <c r="JZQ1869" s="401"/>
      <c r="JZR1869" s="401"/>
      <c r="JZS1869" s="401"/>
      <c r="JZT1869" s="401"/>
      <c r="JZU1869" s="401"/>
      <c r="JZV1869" s="401"/>
      <c r="JZW1869" s="401"/>
      <c r="JZX1869" s="401"/>
      <c r="JZY1869" s="401"/>
      <c r="JZZ1869" s="401"/>
      <c r="KAA1869" s="401"/>
      <c r="KAB1869" s="401"/>
      <c r="KAC1869" s="401"/>
      <c r="KAD1869" s="401"/>
      <c r="KAE1869" s="401"/>
      <c r="KAF1869" s="401"/>
      <c r="KAG1869" s="401"/>
      <c r="KAH1869" s="401"/>
      <c r="KAI1869" s="401"/>
      <c r="KAJ1869" s="401"/>
      <c r="KAK1869" s="401"/>
      <c r="KAL1869" s="401"/>
      <c r="KAM1869" s="401"/>
      <c r="KAN1869" s="401"/>
      <c r="KAO1869" s="401"/>
      <c r="KAP1869" s="401"/>
      <c r="KAQ1869" s="401"/>
      <c r="KAR1869" s="401"/>
      <c r="KAS1869" s="401"/>
      <c r="KAT1869" s="401"/>
      <c r="KAU1869" s="401"/>
      <c r="KAV1869" s="401"/>
      <c r="KAW1869" s="401"/>
      <c r="KAX1869" s="401"/>
      <c r="KAY1869" s="401"/>
      <c r="KAZ1869" s="401"/>
      <c r="KBA1869" s="401"/>
      <c r="KBB1869" s="401"/>
      <c r="KBC1869" s="401"/>
      <c r="KBD1869" s="401"/>
      <c r="KBE1869" s="401"/>
      <c r="KBF1869" s="401"/>
      <c r="KBG1869" s="401"/>
      <c r="KBH1869" s="401"/>
      <c r="KBI1869" s="401"/>
      <c r="KBJ1869" s="401"/>
      <c r="KBK1869" s="401"/>
      <c r="KBL1869" s="401"/>
      <c r="KBM1869" s="401"/>
      <c r="KBN1869" s="401"/>
      <c r="KBO1869" s="401"/>
      <c r="KBP1869" s="401"/>
      <c r="KBQ1869" s="401"/>
      <c r="KBR1869" s="401"/>
      <c r="KBS1869" s="401"/>
      <c r="KBT1869" s="401"/>
      <c r="KBU1869" s="401"/>
      <c r="KBV1869" s="401"/>
      <c r="KBW1869" s="401"/>
      <c r="KBX1869" s="401"/>
      <c r="KBY1869" s="401"/>
      <c r="KBZ1869" s="401"/>
      <c r="KCA1869" s="401"/>
      <c r="KCB1869" s="401"/>
      <c r="KCC1869" s="401"/>
      <c r="KCD1869" s="401"/>
      <c r="KCE1869" s="401"/>
      <c r="KCF1869" s="401"/>
      <c r="KCG1869" s="401"/>
      <c r="KCH1869" s="401"/>
      <c r="KCI1869" s="401"/>
      <c r="KCJ1869" s="401"/>
      <c r="KCK1869" s="401"/>
      <c r="KCL1869" s="401"/>
      <c r="KCM1869" s="401"/>
      <c r="KCN1869" s="401"/>
      <c r="KCO1869" s="401"/>
      <c r="KCP1869" s="401"/>
      <c r="KCQ1869" s="401"/>
      <c r="KCR1869" s="401"/>
      <c r="KCS1869" s="401"/>
      <c r="KCT1869" s="401"/>
      <c r="KCU1869" s="401"/>
      <c r="KCV1869" s="401"/>
      <c r="KCW1869" s="401"/>
      <c r="KCX1869" s="401"/>
      <c r="KCY1869" s="401"/>
      <c r="KCZ1869" s="401"/>
      <c r="KDA1869" s="401"/>
      <c r="KDB1869" s="401"/>
      <c r="KDC1869" s="401"/>
      <c r="KDD1869" s="401"/>
      <c r="KDE1869" s="401"/>
      <c r="KDF1869" s="401"/>
      <c r="KDG1869" s="401"/>
      <c r="KDH1869" s="401"/>
      <c r="KDI1869" s="401"/>
      <c r="KDJ1869" s="401"/>
      <c r="KDK1869" s="401"/>
      <c r="KDL1869" s="401"/>
      <c r="KDM1869" s="401"/>
      <c r="KDN1869" s="401"/>
      <c r="KDO1869" s="401"/>
      <c r="KDP1869" s="401"/>
      <c r="KDQ1869" s="401"/>
      <c r="KDR1869" s="401"/>
      <c r="KDS1869" s="401"/>
      <c r="KDT1869" s="401"/>
      <c r="KDU1869" s="401"/>
      <c r="KDV1869" s="401"/>
      <c r="KDW1869" s="401"/>
      <c r="KDX1869" s="401"/>
      <c r="KDY1869" s="401"/>
      <c r="KDZ1869" s="401"/>
      <c r="KEA1869" s="401"/>
      <c r="KEB1869" s="401"/>
      <c r="KEC1869" s="401"/>
      <c r="KED1869" s="401"/>
      <c r="KEE1869" s="401"/>
      <c r="KEF1869" s="401"/>
      <c r="KEG1869" s="401"/>
      <c r="KEH1869" s="401"/>
      <c r="KEI1869" s="401"/>
      <c r="KEJ1869" s="401"/>
      <c r="KEK1869" s="401"/>
      <c r="KEL1869" s="401"/>
      <c r="KEM1869" s="401"/>
      <c r="KEN1869" s="401"/>
      <c r="KEO1869" s="401"/>
      <c r="KEP1869" s="401"/>
      <c r="KEQ1869" s="401"/>
      <c r="KER1869" s="401"/>
      <c r="KES1869" s="401"/>
      <c r="KET1869" s="401"/>
      <c r="KEU1869" s="401"/>
      <c r="KEV1869" s="401"/>
      <c r="KEW1869" s="401"/>
      <c r="KEX1869" s="401"/>
      <c r="KEY1869" s="401"/>
      <c r="KEZ1869" s="401"/>
      <c r="KFA1869" s="401"/>
      <c r="KFB1869" s="401"/>
      <c r="KFC1869" s="401"/>
      <c r="KFD1869" s="401"/>
      <c r="KFE1869" s="401"/>
      <c r="KFF1869" s="401"/>
      <c r="KFG1869" s="401"/>
      <c r="KFH1869" s="401"/>
      <c r="KFI1869" s="401"/>
      <c r="KFJ1869" s="401"/>
      <c r="KFK1869" s="401"/>
      <c r="KFL1869" s="401"/>
      <c r="KFM1869" s="401"/>
      <c r="KFN1869" s="401"/>
      <c r="KFO1869" s="401"/>
      <c r="KFP1869" s="401"/>
      <c r="KFQ1869" s="401"/>
      <c r="KFR1869" s="401"/>
      <c r="KFS1869" s="401"/>
      <c r="KFT1869" s="401"/>
      <c r="KFU1869" s="401"/>
      <c r="KFV1869" s="401"/>
      <c r="KFW1869" s="401"/>
      <c r="KFX1869" s="401"/>
      <c r="KFY1869" s="401"/>
      <c r="KFZ1869" s="401"/>
      <c r="KGA1869" s="401"/>
      <c r="KGB1869" s="401"/>
      <c r="KGC1869" s="401"/>
      <c r="KGD1869" s="401"/>
      <c r="KGE1869" s="401"/>
      <c r="KGF1869" s="401"/>
      <c r="KGG1869" s="401"/>
      <c r="KGH1869" s="401"/>
      <c r="KGI1869" s="401"/>
      <c r="KGJ1869" s="401"/>
      <c r="KGK1869" s="401"/>
      <c r="KGL1869" s="401"/>
      <c r="KGM1869" s="401"/>
      <c r="KGN1869" s="401"/>
      <c r="KGO1869" s="401"/>
      <c r="KGP1869" s="401"/>
      <c r="KGQ1869" s="401"/>
      <c r="KGR1869" s="401"/>
      <c r="KGS1869" s="401"/>
      <c r="KGT1869" s="401"/>
      <c r="KGU1869" s="401"/>
      <c r="KGV1869" s="401"/>
      <c r="KGW1869" s="401"/>
      <c r="KGX1869" s="401"/>
      <c r="KGY1869" s="401"/>
      <c r="KGZ1869" s="401"/>
      <c r="KHA1869" s="401"/>
      <c r="KHB1869" s="401"/>
      <c r="KHC1869" s="401"/>
      <c r="KHD1869" s="401"/>
      <c r="KHE1869" s="401"/>
      <c r="KHF1869" s="401"/>
      <c r="KHG1869" s="401"/>
      <c r="KHH1869" s="401"/>
      <c r="KHI1869" s="401"/>
      <c r="KHJ1869" s="401"/>
      <c r="KHK1869" s="401"/>
      <c r="KHL1869" s="401"/>
      <c r="KHM1869" s="401"/>
      <c r="KHN1869" s="401"/>
      <c r="KHO1869" s="401"/>
      <c r="KHP1869" s="401"/>
      <c r="KHQ1869" s="401"/>
      <c r="KHR1869" s="401"/>
      <c r="KHS1869" s="401"/>
      <c r="KHT1869" s="401"/>
      <c r="KHU1869" s="401"/>
      <c r="KHV1869" s="401"/>
      <c r="KHW1869" s="401"/>
      <c r="KHX1869" s="401"/>
      <c r="KHY1869" s="401"/>
      <c r="KHZ1869" s="401"/>
      <c r="KIA1869" s="401"/>
      <c r="KIB1869" s="401"/>
      <c r="KIC1869" s="401"/>
      <c r="KID1869" s="401"/>
      <c r="KIE1869" s="401"/>
      <c r="KIF1869" s="401"/>
      <c r="KIG1869" s="401"/>
      <c r="KIH1869" s="401"/>
      <c r="KII1869" s="401"/>
      <c r="KIJ1869" s="401"/>
      <c r="KIK1869" s="401"/>
      <c r="KIL1869" s="401"/>
      <c r="KIM1869" s="401"/>
      <c r="KIN1869" s="401"/>
      <c r="KIO1869" s="401"/>
      <c r="KIP1869" s="401"/>
      <c r="KIQ1869" s="401"/>
      <c r="KIR1869" s="401"/>
      <c r="KIS1869" s="401"/>
      <c r="KIT1869" s="401"/>
      <c r="KIU1869" s="401"/>
      <c r="KIV1869" s="401"/>
      <c r="KIW1869" s="401"/>
      <c r="KIX1869" s="401"/>
      <c r="KIY1869" s="401"/>
      <c r="KIZ1869" s="401"/>
      <c r="KJA1869" s="401"/>
      <c r="KJB1869" s="401"/>
      <c r="KJC1869" s="401"/>
      <c r="KJD1869" s="401"/>
      <c r="KJE1869" s="401"/>
      <c r="KJF1869" s="401"/>
      <c r="KJG1869" s="401"/>
      <c r="KJH1869" s="401"/>
      <c r="KJI1869" s="401"/>
      <c r="KJJ1869" s="401"/>
      <c r="KJK1869" s="401"/>
      <c r="KJL1869" s="401"/>
      <c r="KJM1869" s="401"/>
      <c r="KJN1869" s="401"/>
      <c r="KJO1869" s="401"/>
      <c r="KJP1869" s="401"/>
      <c r="KJQ1869" s="401"/>
      <c r="KJR1869" s="401"/>
      <c r="KJS1869" s="401"/>
      <c r="KJT1869" s="401"/>
      <c r="KJU1869" s="401"/>
      <c r="KJV1869" s="401"/>
      <c r="KJW1869" s="401"/>
      <c r="KJX1869" s="401"/>
      <c r="KJY1869" s="401"/>
      <c r="KJZ1869" s="401"/>
      <c r="KKA1869" s="401"/>
      <c r="KKB1869" s="401"/>
      <c r="KKC1869" s="401"/>
      <c r="KKD1869" s="401"/>
      <c r="KKE1869" s="401"/>
      <c r="KKF1869" s="401"/>
      <c r="KKG1869" s="401"/>
      <c r="KKH1869" s="401"/>
      <c r="KKI1869" s="401"/>
      <c r="KKJ1869" s="401"/>
      <c r="KKK1869" s="401"/>
      <c r="KKL1869" s="401"/>
      <c r="KKM1869" s="401"/>
      <c r="KKN1869" s="401"/>
      <c r="KKO1869" s="401"/>
      <c r="KKP1869" s="401"/>
      <c r="KKQ1869" s="401"/>
      <c r="KKR1869" s="401"/>
      <c r="KKS1869" s="401"/>
      <c r="KKT1869" s="401"/>
      <c r="KKU1869" s="401"/>
      <c r="KKV1869" s="401"/>
      <c r="KKW1869" s="401"/>
      <c r="KKX1869" s="401"/>
      <c r="KKY1869" s="401"/>
      <c r="KKZ1869" s="401"/>
      <c r="KLA1869" s="401"/>
      <c r="KLB1869" s="401"/>
      <c r="KLC1869" s="401"/>
      <c r="KLD1869" s="401"/>
      <c r="KLE1869" s="401"/>
      <c r="KLF1869" s="401"/>
      <c r="KLG1869" s="401"/>
      <c r="KLH1869" s="401"/>
      <c r="KLI1869" s="401"/>
      <c r="KLJ1869" s="401"/>
      <c r="KLK1869" s="401"/>
      <c r="KLL1869" s="401"/>
      <c r="KLM1869" s="401"/>
      <c r="KLN1869" s="401"/>
      <c r="KLO1869" s="401"/>
      <c r="KLP1869" s="401"/>
      <c r="KLQ1869" s="401"/>
      <c r="KLR1869" s="401"/>
      <c r="KLS1869" s="401"/>
      <c r="KLT1869" s="401"/>
      <c r="KLU1869" s="401"/>
      <c r="KLV1869" s="401"/>
      <c r="KLW1869" s="401"/>
      <c r="KLX1869" s="401"/>
      <c r="KLY1869" s="401"/>
      <c r="KLZ1869" s="401"/>
      <c r="KMA1869" s="401"/>
      <c r="KMB1869" s="401"/>
      <c r="KMC1869" s="401"/>
      <c r="KMD1869" s="401"/>
      <c r="KME1869" s="401"/>
      <c r="KMF1869" s="401"/>
      <c r="KMG1869" s="401"/>
      <c r="KMH1869" s="401"/>
      <c r="KMI1869" s="401"/>
      <c r="KMJ1869" s="401"/>
      <c r="KMK1869" s="401"/>
      <c r="KML1869" s="401"/>
      <c r="KMM1869" s="401"/>
      <c r="KMN1869" s="401"/>
      <c r="KMO1869" s="401"/>
      <c r="KMP1869" s="401"/>
      <c r="KMQ1869" s="401"/>
      <c r="KMR1869" s="401"/>
      <c r="KMS1869" s="401"/>
      <c r="KMT1869" s="401"/>
      <c r="KMU1869" s="401"/>
      <c r="KMV1869" s="401"/>
      <c r="KMW1869" s="401"/>
      <c r="KMX1869" s="401"/>
      <c r="KMY1869" s="401"/>
      <c r="KMZ1869" s="401"/>
      <c r="KNA1869" s="401"/>
      <c r="KNB1869" s="401"/>
      <c r="KNC1869" s="401"/>
      <c r="KND1869" s="401"/>
      <c r="KNE1869" s="401"/>
      <c r="KNF1869" s="401"/>
      <c r="KNG1869" s="401"/>
      <c r="KNH1869" s="401"/>
      <c r="KNI1869" s="401"/>
      <c r="KNJ1869" s="401"/>
      <c r="KNK1869" s="401"/>
      <c r="KNL1869" s="401"/>
      <c r="KNM1869" s="401"/>
      <c r="KNN1869" s="401"/>
      <c r="KNO1869" s="401"/>
      <c r="KNP1869" s="401"/>
      <c r="KNQ1869" s="401"/>
      <c r="KNR1869" s="401"/>
      <c r="KNS1869" s="401"/>
      <c r="KNT1869" s="401"/>
      <c r="KNU1869" s="401"/>
      <c r="KNV1869" s="401"/>
      <c r="KNW1869" s="401"/>
      <c r="KNX1869" s="401"/>
      <c r="KNY1869" s="401"/>
      <c r="KNZ1869" s="401"/>
      <c r="KOA1869" s="401"/>
      <c r="KOB1869" s="401"/>
      <c r="KOC1869" s="401"/>
      <c r="KOD1869" s="401"/>
      <c r="KOE1869" s="401"/>
      <c r="KOF1869" s="401"/>
      <c r="KOG1869" s="401"/>
      <c r="KOH1869" s="401"/>
      <c r="KOI1869" s="401"/>
      <c r="KOJ1869" s="401"/>
      <c r="KOK1869" s="401"/>
      <c r="KOL1869" s="401"/>
      <c r="KOM1869" s="401"/>
      <c r="KON1869" s="401"/>
      <c r="KOO1869" s="401"/>
      <c r="KOP1869" s="401"/>
      <c r="KOQ1869" s="401"/>
      <c r="KOR1869" s="401"/>
      <c r="KOS1869" s="401"/>
      <c r="KOT1869" s="401"/>
      <c r="KOU1869" s="401"/>
      <c r="KOV1869" s="401"/>
      <c r="KOW1869" s="401"/>
      <c r="KOX1869" s="401"/>
      <c r="KOY1869" s="401"/>
      <c r="KOZ1869" s="401"/>
      <c r="KPA1869" s="401"/>
      <c r="KPB1869" s="401"/>
      <c r="KPC1869" s="401"/>
      <c r="KPD1869" s="401"/>
      <c r="KPE1869" s="401"/>
      <c r="KPF1869" s="401"/>
      <c r="KPG1869" s="401"/>
      <c r="KPH1869" s="401"/>
      <c r="KPI1869" s="401"/>
      <c r="KPJ1869" s="401"/>
      <c r="KPK1869" s="401"/>
      <c r="KPL1869" s="401"/>
      <c r="KPM1869" s="401"/>
      <c r="KPN1869" s="401"/>
      <c r="KPO1869" s="401"/>
      <c r="KPP1869" s="401"/>
      <c r="KPQ1869" s="401"/>
      <c r="KPR1869" s="401"/>
      <c r="KPS1869" s="401"/>
      <c r="KPT1869" s="401"/>
      <c r="KPU1869" s="401"/>
      <c r="KPV1869" s="401"/>
      <c r="KPW1869" s="401"/>
      <c r="KPX1869" s="401"/>
      <c r="KPY1869" s="401"/>
      <c r="KPZ1869" s="401"/>
      <c r="KQA1869" s="401"/>
      <c r="KQB1869" s="401"/>
      <c r="KQC1869" s="401"/>
      <c r="KQD1869" s="401"/>
      <c r="KQE1869" s="401"/>
      <c r="KQF1869" s="401"/>
      <c r="KQG1869" s="401"/>
      <c r="KQH1869" s="401"/>
      <c r="KQI1869" s="401"/>
      <c r="KQJ1869" s="401"/>
      <c r="KQK1869" s="401"/>
      <c r="KQL1869" s="401"/>
      <c r="KQM1869" s="401"/>
      <c r="KQN1869" s="401"/>
      <c r="KQO1869" s="401"/>
      <c r="KQP1869" s="401"/>
      <c r="KQQ1869" s="401"/>
      <c r="KQR1869" s="401"/>
      <c r="KQS1869" s="401"/>
      <c r="KQT1869" s="401"/>
      <c r="KQU1869" s="401"/>
      <c r="KQV1869" s="401"/>
      <c r="KQW1869" s="401"/>
      <c r="KQX1869" s="401"/>
      <c r="KQY1869" s="401"/>
      <c r="KQZ1869" s="401"/>
      <c r="KRA1869" s="401"/>
      <c r="KRB1869" s="401"/>
      <c r="KRC1869" s="401"/>
      <c r="KRD1869" s="401"/>
      <c r="KRE1869" s="401"/>
      <c r="KRF1869" s="401"/>
      <c r="KRG1869" s="401"/>
      <c r="KRH1869" s="401"/>
      <c r="KRI1869" s="401"/>
      <c r="KRJ1869" s="401"/>
      <c r="KRK1869" s="401"/>
      <c r="KRL1869" s="401"/>
      <c r="KRM1869" s="401"/>
      <c r="KRN1869" s="401"/>
      <c r="KRO1869" s="401"/>
      <c r="KRP1869" s="401"/>
      <c r="KRQ1869" s="401"/>
      <c r="KRR1869" s="401"/>
      <c r="KRS1869" s="401"/>
      <c r="KRT1869" s="401"/>
      <c r="KRU1869" s="401"/>
      <c r="KRV1869" s="401"/>
      <c r="KRW1869" s="401"/>
      <c r="KRX1869" s="401"/>
      <c r="KRY1869" s="401"/>
      <c r="KRZ1869" s="401"/>
      <c r="KSA1869" s="401"/>
      <c r="KSB1869" s="401"/>
      <c r="KSC1869" s="401"/>
      <c r="KSD1869" s="401"/>
      <c r="KSE1869" s="401"/>
      <c r="KSF1869" s="401"/>
      <c r="KSG1869" s="401"/>
      <c r="KSH1869" s="401"/>
      <c r="KSI1869" s="401"/>
      <c r="KSJ1869" s="401"/>
      <c r="KSK1869" s="401"/>
      <c r="KSL1869" s="401"/>
      <c r="KSM1869" s="401"/>
      <c r="KSN1869" s="401"/>
      <c r="KSO1869" s="401"/>
      <c r="KSP1869" s="401"/>
      <c r="KSQ1869" s="401"/>
      <c r="KSR1869" s="401"/>
      <c r="KSS1869" s="401"/>
      <c r="KST1869" s="401"/>
      <c r="KSU1869" s="401"/>
      <c r="KSV1869" s="401"/>
      <c r="KSW1869" s="401"/>
      <c r="KSX1869" s="401"/>
      <c r="KSY1869" s="401"/>
      <c r="KSZ1869" s="401"/>
      <c r="KTA1869" s="401"/>
      <c r="KTB1869" s="401"/>
      <c r="KTC1869" s="401"/>
      <c r="KTD1869" s="401"/>
      <c r="KTE1869" s="401"/>
      <c r="KTF1869" s="401"/>
      <c r="KTG1869" s="401"/>
      <c r="KTH1869" s="401"/>
      <c r="KTI1869" s="401"/>
      <c r="KTJ1869" s="401"/>
      <c r="KTK1869" s="401"/>
      <c r="KTL1869" s="401"/>
      <c r="KTM1869" s="401"/>
      <c r="KTN1869" s="401"/>
      <c r="KTO1869" s="401"/>
      <c r="KTP1869" s="401"/>
      <c r="KTQ1869" s="401"/>
      <c r="KTR1869" s="401"/>
      <c r="KTS1869" s="401"/>
      <c r="KTT1869" s="401"/>
      <c r="KTU1869" s="401"/>
      <c r="KTV1869" s="401"/>
      <c r="KTW1869" s="401"/>
      <c r="KTX1869" s="401"/>
      <c r="KTY1869" s="401"/>
      <c r="KTZ1869" s="401"/>
      <c r="KUA1869" s="401"/>
      <c r="KUB1869" s="401"/>
      <c r="KUC1869" s="401"/>
      <c r="KUD1869" s="401"/>
      <c r="KUE1869" s="401"/>
      <c r="KUF1869" s="401"/>
      <c r="KUG1869" s="401"/>
      <c r="KUH1869" s="401"/>
      <c r="KUI1869" s="401"/>
      <c r="KUJ1869" s="401"/>
      <c r="KUK1869" s="401"/>
      <c r="KUL1869" s="401"/>
      <c r="KUM1869" s="401"/>
      <c r="KUN1869" s="401"/>
      <c r="KUO1869" s="401"/>
      <c r="KUP1869" s="401"/>
      <c r="KUQ1869" s="401"/>
      <c r="KUR1869" s="401"/>
      <c r="KUS1869" s="401"/>
      <c r="KUT1869" s="401"/>
      <c r="KUU1869" s="401"/>
      <c r="KUV1869" s="401"/>
      <c r="KUW1869" s="401"/>
      <c r="KUX1869" s="401"/>
      <c r="KUY1869" s="401"/>
      <c r="KUZ1869" s="401"/>
      <c r="KVA1869" s="401"/>
      <c r="KVB1869" s="401"/>
      <c r="KVC1869" s="401"/>
      <c r="KVD1869" s="401"/>
      <c r="KVE1869" s="401"/>
      <c r="KVF1869" s="401"/>
      <c r="KVG1869" s="401"/>
      <c r="KVH1869" s="401"/>
      <c r="KVI1869" s="401"/>
      <c r="KVJ1869" s="401"/>
      <c r="KVK1869" s="401"/>
      <c r="KVL1869" s="401"/>
      <c r="KVM1869" s="401"/>
      <c r="KVN1869" s="401"/>
      <c r="KVO1869" s="401"/>
      <c r="KVP1869" s="401"/>
      <c r="KVQ1869" s="401"/>
      <c r="KVR1869" s="401"/>
      <c r="KVS1869" s="401"/>
      <c r="KVT1869" s="401"/>
      <c r="KVU1869" s="401"/>
      <c r="KVV1869" s="401"/>
      <c r="KVW1869" s="401"/>
      <c r="KVX1869" s="401"/>
      <c r="KVY1869" s="401"/>
      <c r="KVZ1869" s="401"/>
      <c r="KWA1869" s="401"/>
      <c r="KWB1869" s="401"/>
      <c r="KWC1869" s="401"/>
      <c r="KWD1869" s="401"/>
      <c r="KWE1869" s="401"/>
      <c r="KWF1869" s="401"/>
      <c r="KWG1869" s="401"/>
      <c r="KWH1869" s="401"/>
      <c r="KWI1869" s="401"/>
      <c r="KWJ1869" s="401"/>
      <c r="KWK1869" s="401"/>
      <c r="KWL1869" s="401"/>
      <c r="KWM1869" s="401"/>
      <c r="KWN1869" s="401"/>
      <c r="KWO1869" s="401"/>
      <c r="KWP1869" s="401"/>
      <c r="KWQ1869" s="401"/>
      <c r="KWR1869" s="401"/>
      <c r="KWS1869" s="401"/>
      <c r="KWT1869" s="401"/>
      <c r="KWU1869" s="401"/>
      <c r="KWV1869" s="401"/>
      <c r="KWW1869" s="401"/>
      <c r="KWX1869" s="401"/>
      <c r="KWY1869" s="401"/>
      <c r="KWZ1869" s="401"/>
      <c r="KXA1869" s="401"/>
      <c r="KXB1869" s="401"/>
      <c r="KXC1869" s="401"/>
      <c r="KXD1869" s="401"/>
      <c r="KXE1869" s="401"/>
      <c r="KXF1869" s="401"/>
      <c r="KXG1869" s="401"/>
      <c r="KXH1869" s="401"/>
      <c r="KXI1869" s="401"/>
      <c r="KXJ1869" s="401"/>
      <c r="KXK1869" s="401"/>
      <c r="KXL1869" s="401"/>
      <c r="KXM1869" s="401"/>
      <c r="KXN1869" s="401"/>
      <c r="KXO1869" s="401"/>
      <c r="KXP1869" s="401"/>
      <c r="KXQ1869" s="401"/>
      <c r="KXR1869" s="401"/>
      <c r="KXS1869" s="401"/>
      <c r="KXT1869" s="401"/>
      <c r="KXU1869" s="401"/>
      <c r="KXV1869" s="401"/>
      <c r="KXW1869" s="401"/>
      <c r="KXX1869" s="401"/>
      <c r="KXY1869" s="401"/>
      <c r="KXZ1869" s="401"/>
      <c r="KYA1869" s="401"/>
      <c r="KYB1869" s="401"/>
      <c r="KYC1869" s="401"/>
      <c r="KYD1869" s="401"/>
      <c r="KYE1869" s="401"/>
      <c r="KYF1869" s="401"/>
      <c r="KYG1869" s="401"/>
      <c r="KYH1869" s="401"/>
      <c r="KYI1869" s="401"/>
      <c r="KYJ1869" s="401"/>
      <c r="KYK1869" s="401"/>
      <c r="KYL1869" s="401"/>
      <c r="KYM1869" s="401"/>
      <c r="KYN1869" s="401"/>
      <c r="KYO1869" s="401"/>
      <c r="KYP1869" s="401"/>
      <c r="KYQ1869" s="401"/>
      <c r="KYR1869" s="401"/>
      <c r="KYS1869" s="401"/>
      <c r="KYT1869" s="401"/>
      <c r="KYU1869" s="401"/>
      <c r="KYV1869" s="401"/>
      <c r="KYW1869" s="401"/>
      <c r="KYX1869" s="401"/>
      <c r="KYY1869" s="401"/>
      <c r="KYZ1869" s="401"/>
      <c r="KZA1869" s="401"/>
      <c r="KZB1869" s="401"/>
      <c r="KZC1869" s="401"/>
      <c r="KZD1869" s="401"/>
      <c r="KZE1869" s="401"/>
      <c r="KZF1869" s="401"/>
      <c r="KZG1869" s="401"/>
      <c r="KZH1869" s="401"/>
      <c r="KZI1869" s="401"/>
      <c r="KZJ1869" s="401"/>
      <c r="KZK1869" s="401"/>
      <c r="KZL1869" s="401"/>
      <c r="KZM1869" s="401"/>
      <c r="KZN1869" s="401"/>
      <c r="KZO1869" s="401"/>
      <c r="KZP1869" s="401"/>
      <c r="KZQ1869" s="401"/>
      <c r="KZR1869" s="401"/>
      <c r="KZS1869" s="401"/>
      <c r="KZT1869" s="401"/>
      <c r="KZU1869" s="401"/>
      <c r="KZV1869" s="401"/>
      <c r="KZW1869" s="401"/>
      <c r="KZX1869" s="401"/>
      <c r="KZY1869" s="401"/>
      <c r="KZZ1869" s="401"/>
      <c r="LAA1869" s="401"/>
      <c r="LAB1869" s="401"/>
      <c r="LAC1869" s="401"/>
      <c r="LAD1869" s="401"/>
      <c r="LAE1869" s="401"/>
      <c r="LAF1869" s="401"/>
      <c r="LAG1869" s="401"/>
      <c r="LAH1869" s="401"/>
      <c r="LAI1869" s="401"/>
      <c r="LAJ1869" s="401"/>
      <c r="LAK1869" s="401"/>
      <c r="LAL1869" s="401"/>
      <c r="LAM1869" s="401"/>
      <c r="LAN1869" s="401"/>
      <c r="LAO1869" s="401"/>
      <c r="LAP1869" s="401"/>
      <c r="LAQ1869" s="401"/>
      <c r="LAR1869" s="401"/>
      <c r="LAS1869" s="401"/>
      <c r="LAT1869" s="401"/>
      <c r="LAU1869" s="401"/>
      <c r="LAV1869" s="401"/>
      <c r="LAW1869" s="401"/>
      <c r="LAX1869" s="401"/>
      <c r="LAY1869" s="401"/>
      <c r="LAZ1869" s="401"/>
      <c r="LBA1869" s="401"/>
      <c r="LBB1869" s="401"/>
      <c r="LBC1869" s="401"/>
      <c r="LBD1869" s="401"/>
      <c r="LBE1869" s="401"/>
      <c r="LBF1869" s="401"/>
      <c r="LBG1869" s="401"/>
      <c r="LBH1869" s="401"/>
      <c r="LBI1869" s="401"/>
      <c r="LBJ1869" s="401"/>
      <c r="LBK1869" s="401"/>
      <c r="LBL1869" s="401"/>
      <c r="LBM1869" s="401"/>
      <c r="LBN1869" s="401"/>
      <c r="LBO1869" s="401"/>
      <c r="LBP1869" s="401"/>
      <c r="LBQ1869" s="401"/>
      <c r="LBR1869" s="401"/>
      <c r="LBS1869" s="401"/>
      <c r="LBT1869" s="401"/>
      <c r="LBU1869" s="401"/>
      <c r="LBV1869" s="401"/>
      <c r="LBW1869" s="401"/>
      <c r="LBX1869" s="401"/>
      <c r="LBY1869" s="401"/>
      <c r="LBZ1869" s="401"/>
      <c r="LCA1869" s="401"/>
      <c r="LCB1869" s="401"/>
      <c r="LCC1869" s="401"/>
      <c r="LCD1869" s="401"/>
      <c r="LCE1869" s="401"/>
      <c r="LCF1869" s="401"/>
      <c r="LCG1869" s="401"/>
      <c r="LCH1869" s="401"/>
      <c r="LCI1869" s="401"/>
      <c r="LCJ1869" s="401"/>
      <c r="LCK1869" s="401"/>
      <c r="LCL1869" s="401"/>
      <c r="LCM1869" s="401"/>
      <c r="LCN1869" s="401"/>
      <c r="LCO1869" s="401"/>
      <c r="LCP1869" s="401"/>
      <c r="LCQ1869" s="401"/>
      <c r="LCR1869" s="401"/>
      <c r="LCS1869" s="401"/>
      <c r="LCT1869" s="401"/>
      <c r="LCU1869" s="401"/>
      <c r="LCV1869" s="401"/>
      <c r="LCW1869" s="401"/>
      <c r="LCX1869" s="401"/>
      <c r="LCY1869" s="401"/>
      <c r="LCZ1869" s="401"/>
      <c r="LDA1869" s="401"/>
      <c r="LDB1869" s="401"/>
      <c r="LDC1869" s="401"/>
      <c r="LDD1869" s="401"/>
      <c r="LDE1869" s="401"/>
      <c r="LDF1869" s="401"/>
      <c r="LDG1869" s="401"/>
      <c r="LDH1869" s="401"/>
      <c r="LDI1869" s="401"/>
      <c r="LDJ1869" s="401"/>
      <c r="LDK1869" s="401"/>
      <c r="LDL1869" s="401"/>
      <c r="LDM1869" s="401"/>
      <c r="LDN1869" s="401"/>
      <c r="LDO1869" s="401"/>
      <c r="LDP1869" s="401"/>
      <c r="LDQ1869" s="401"/>
      <c r="LDR1869" s="401"/>
      <c r="LDS1869" s="401"/>
      <c r="LDT1869" s="401"/>
      <c r="LDU1869" s="401"/>
      <c r="LDV1869" s="401"/>
      <c r="LDW1869" s="401"/>
      <c r="LDX1869" s="401"/>
      <c r="LDY1869" s="401"/>
      <c r="LDZ1869" s="401"/>
      <c r="LEA1869" s="401"/>
      <c r="LEB1869" s="401"/>
      <c r="LEC1869" s="401"/>
      <c r="LED1869" s="401"/>
      <c r="LEE1869" s="401"/>
      <c r="LEF1869" s="401"/>
      <c r="LEG1869" s="401"/>
      <c r="LEH1869" s="401"/>
      <c r="LEI1869" s="401"/>
      <c r="LEJ1869" s="401"/>
      <c r="LEK1869" s="401"/>
      <c r="LEL1869" s="401"/>
      <c r="LEM1869" s="401"/>
      <c r="LEN1869" s="401"/>
      <c r="LEO1869" s="401"/>
      <c r="LEP1869" s="401"/>
      <c r="LEQ1869" s="401"/>
      <c r="LER1869" s="401"/>
      <c r="LES1869" s="401"/>
      <c r="LET1869" s="401"/>
      <c r="LEU1869" s="401"/>
      <c r="LEV1869" s="401"/>
      <c r="LEW1869" s="401"/>
      <c r="LEX1869" s="401"/>
      <c r="LEY1869" s="401"/>
      <c r="LEZ1869" s="401"/>
      <c r="LFA1869" s="401"/>
      <c r="LFB1869" s="401"/>
      <c r="LFC1869" s="401"/>
      <c r="LFD1869" s="401"/>
      <c r="LFE1869" s="401"/>
      <c r="LFF1869" s="401"/>
      <c r="LFG1869" s="401"/>
      <c r="LFH1869" s="401"/>
      <c r="LFI1869" s="401"/>
      <c r="LFJ1869" s="401"/>
      <c r="LFK1869" s="401"/>
      <c r="LFL1869" s="401"/>
      <c r="LFM1869" s="401"/>
      <c r="LFN1869" s="401"/>
      <c r="LFO1869" s="401"/>
      <c r="LFP1869" s="401"/>
      <c r="LFQ1869" s="401"/>
      <c r="LFR1869" s="401"/>
      <c r="LFS1869" s="401"/>
      <c r="LFT1869" s="401"/>
      <c r="LFU1869" s="401"/>
      <c r="LFV1869" s="401"/>
      <c r="LFW1869" s="401"/>
      <c r="LFX1869" s="401"/>
      <c r="LFY1869" s="401"/>
      <c r="LFZ1869" s="401"/>
      <c r="LGA1869" s="401"/>
      <c r="LGB1869" s="401"/>
      <c r="LGC1869" s="401"/>
      <c r="LGD1869" s="401"/>
      <c r="LGE1869" s="401"/>
      <c r="LGF1869" s="401"/>
      <c r="LGG1869" s="401"/>
      <c r="LGH1869" s="401"/>
      <c r="LGI1869" s="401"/>
      <c r="LGJ1869" s="401"/>
      <c r="LGK1869" s="401"/>
      <c r="LGL1869" s="401"/>
      <c r="LGM1869" s="401"/>
      <c r="LGN1869" s="401"/>
      <c r="LGO1869" s="401"/>
      <c r="LGP1869" s="401"/>
      <c r="LGQ1869" s="401"/>
      <c r="LGR1869" s="401"/>
      <c r="LGS1869" s="401"/>
      <c r="LGT1869" s="401"/>
      <c r="LGU1869" s="401"/>
      <c r="LGV1869" s="401"/>
      <c r="LGW1869" s="401"/>
      <c r="LGX1869" s="401"/>
      <c r="LGY1869" s="401"/>
      <c r="LGZ1869" s="401"/>
      <c r="LHA1869" s="401"/>
      <c r="LHB1869" s="401"/>
      <c r="LHC1869" s="401"/>
      <c r="LHD1869" s="401"/>
      <c r="LHE1869" s="401"/>
      <c r="LHF1869" s="401"/>
      <c r="LHG1869" s="401"/>
      <c r="LHH1869" s="401"/>
      <c r="LHI1869" s="401"/>
      <c r="LHJ1869" s="401"/>
      <c r="LHK1869" s="401"/>
      <c r="LHL1869" s="401"/>
      <c r="LHM1869" s="401"/>
      <c r="LHN1869" s="401"/>
      <c r="LHO1869" s="401"/>
      <c r="LHP1869" s="401"/>
      <c r="LHQ1869" s="401"/>
      <c r="LHR1869" s="401"/>
      <c r="LHS1869" s="401"/>
      <c r="LHT1869" s="401"/>
      <c r="LHU1869" s="401"/>
      <c r="LHV1869" s="401"/>
      <c r="LHW1869" s="401"/>
      <c r="LHX1869" s="401"/>
      <c r="LHY1869" s="401"/>
      <c r="LHZ1869" s="401"/>
      <c r="LIA1869" s="401"/>
      <c r="LIB1869" s="401"/>
      <c r="LIC1869" s="401"/>
      <c r="LID1869" s="401"/>
      <c r="LIE1869" s="401"/>
      <c r="LIF1869" s="401"/>
      <c r="LIG1869" s="401"/>
      <c r="LIH1869" s="401"/>
      <c r="LII1869" s="401"/>
      <c r="LIJ1869" s="401"/>
      <c r="LIK1869" s="401"/>
      <c r="LIL1869" s="401"/>
      <c r="LIM1869" s="401"/>
      <c r="LIN1869" s="401"/>
      <c r="LIO1869" s="401"/>
      <c r="LIP1869" s="401"/>
      <c r="LIQ1869" s="401"/>
      <c r="LIR1869" s="401"/>
      <c r="LIS1869" s="401"/>
      <c r="LIT1869" s="401"/>
      <c r="LIU1869" s="401"/>
      <c r="LIV1869" s="401"/>
      <c r="LIW1869" s="401"/>
      <c r="LIX1869" s="401"/>
      <c r="LIY1869" s="401"/>
      <c r="LIZ1869" s="401"/>
      <c r="LJA1869" s="401"/>
      <c r="LJB1869" s="401"/>
      <c r="LJC1869" s="401"/>
      <c r="LJD1869" s="401"/>
      <c r="LJE1869" s="401"/>
      <c r="LJF1869" s="401"/>
      <c r="LJG1869" s="401"/>
      <c r="LJH1869" s="401"/>
      <c r="LJI1869" s="401"/>
      <c r="LJJ1869" s="401"/>
      <c r="LJK1869" s="401"/>
      <c r="LJL1869" s="401"/>
      <c r="LJM1869" s="401"/>
      <c r="LJN1869" s="401"/>
      <c r="LJO1869" s="401"/>
      <c r="LJP1869" s="401"/>
      <c r="LJQ1869" s="401"/>
      <c r="LJR1869" s="401"/>
      <c r="LJS1869" s="401"/>
      <c r="LJT1869" s="401"/>
      <c r="LJU1869" s="401"/>
      <c r="LJV1869" s="401"/>
      <c r="LJW1869" s="401"/>
      <c r="LJX1869" s="401"/>
      <c r="LJY1869" s="401"/>
      <c r="LJZ1869" s="401"/>
      <c r="LKA1869" s="401"/>
      <c r="LKB1869" s="401"/>
      <c r="LKC1869" s="401"/>
      <c r="LKD1869" s="401"/>
      <c r="LKE1869" s="401"/>
      <c r="LKF1869" s="401"/>
      <c r="LKG1869" s="401"/>
      <c r="LKH1869" s="401"/>
      <c r="LKI1869" s="401"/>
      <c r="LKJ1869" s="401"/>
      <c r="LKK1869" s="401"/>
      <c r="LKL1869" s="401"/>
      <c r="LKM1869" s="401"/>
      <c r="LKN1869" s="401"/>
      <c r="LKO1869" s="401"/>
      <c r="LKP1869" s="401"/>
      <c r="LKQ1869" s="401"/>
      <c r="LKR1869" s="401"/>
      <c r="LKS1869" s="401"/>
      <c r="LKT1869" s="401"/>
      <c r="LKU1869" s="401"/>
      <c r="LKV1869" s="401"/>
      <c r="LKW1869" s="401"/>
      <c r="LKX1869" s="401"/>
      <c r="LKY1869" s="401"/>
      <c r="LKZ1869" s="401"/>
      <c r="LLA1869" s="401"/>
      <c r="LLB1869" s="401"/>
      <c r="LLC1869" s="401"/>
      <c r="LLD1869" s="401"/>
      <c r="LLE1869" s="401"/>
      <c r="LLF1869" s="401"/>
      <c r="LLG1869" s="401"/>
      <c r="LLH1869" s="401"/>
      <c r="LLI1869" s="401"/>
      <c r="LLJ1869" s="401"/>
      <c r="LLK1869" s="401"/>
      <c r="LLL1869" s="401"/>
      <c r="LLM1869" s="401"/>
      <c r="LLN1869" s="401"/>
      <c r="LLO1869" s="401"/>
      <c r="LLP1869" s="401"/>
      <c r="LLQ1869" s="401"/>
      <c r="LLR1869" s="401"/>
      <c r="LLS1869" s="401"/>
      <c r="LLT1869" s="401"/>
      <c r="LLU1869" s="401"/>
      <c r="LLV1869" s="401"/>
      <c r="LLW1869" s="401"/>
      <c r="LLX1869" s="401"/>
      <c r="LLY1869" s="401"/>
      <c r="LLZ1869" s="401"/>
      <c r="LMA1869" s="401"/>
      <c r="LMB1869" s="401"/>
      <c r="LMC1869" s="401"/>
      <c r="LMD1869" s="401"/>
      <c r="LME1869" s="401"/>
      <c r="LMF1869" s="401"/>
      <c r="LMG1869" s="401"/>
      <c r="LMH1869" s="401"/>
      <c r="LMI1869" s="401"/>
      <c r="LMJ1869" s="401"/>
      <c r="LMK1869" s="401"/>
      <c r="LML1869" s="401"/>
      <c r="LMM1869" s="401"/>
      <c r="LMN1869" s="401"/>
      <c r="LMO1869" s="401"/>
      <c r="LMP1869" s="401"/>
      <c r="LMQ1869" s="401"/>
      <c r="LMR1869" s="401"/>
      <c r="LMS1869" s="401"/>
      <c r="LMT1869" s="401"/>
      <c r="LMU1869" s="401"/>
      <c r="LMV1869" s="401"/>
      <c r="LMW1869" s="401"/>
      <c r="LMX1869" s="401"/>
      <c r="LMY1869" s="401"/>
      <c r="LMZ1869" s="401"/>
      <c r="LNA1869" s="401"/>
      <c r="LNB1869" s="401"/>
      <c r="LNC1869" s="401"/>
      <c r="LND1869" s="401"/>
      <c r="LNE1869" s="401"/>
      <c r="LNF1869" s="401"/>
      <c r="LNG1869" s="401"/>
      <c r="LNH1869" s="401"/>
      <c r="LNI1869" s="401"/>
      <c r="LNJ1869" s="401"/>
      <c r="LNK1869" s="401"/>
      <c r="LNL1869" s="401"/>
      <c r="LNM1869" s="401"/>
      <c r="LNN1869" s="401"/>
      <c r="LNO1869" s="401"/>
      <c r="LNP1869" s="401"/>
      <c r="LNQ1869" s="401"/>
      <c r="LNR1869" s="401"/>
      <c r="LNS1869" s="401"/>
      <c r="LNT1869" s="401"/>
      <c r="LNU1869" s="401"/>
      <c r="LNV1869" s="401"/>
      <c r="LNW1869" s="401"/>
      <c r="LNX1869" s="401"/>
      <c r="LNY1869" s="401"/>
      <c r="LNZ1869" s="401"/>
      <c r="LOA1869" s="401"/>
      <c r="LOB1869" s="401"/>
      <c r="LOC1869" s="401"/>
      <c r="LOD1869" s="401"/>
      <c r="LOE1869" s="401"/>
      <c r="LOF1869" s="401"/>
      <c r="LOG1869" s="401"/>
      <c r="LOH1869" s="401"/>
      <c r="LOI1869" s="401"/>
      <c r="LOJ1869" s="401"/>
      <c r="LOK1869" s="401"/>
      <c r="LOL1869" s="401"/>
      <c r="LOM1869" s="401"/>
      <c r="LON1869" s="401"/>
      <c r="LOO1869" s="401"/>
      <c r="LOP1869" s="401"/>
      <c r="LOQ1869" s="401"/>
      <c r="LOR1869" s="401"/>
      <c r="LOS1869" s="401"/>
      <c r="LOT1869" s="401"/>
      <c r="LOU1869" s="401"/>
      <c r="LOV1869" s="401"/>
      <c r="LOW1869" s="401"/>
      <c r="LOX1869" s="401"/>
      <c r="LOY1869" s="401"/>
      <c r="LOZ1869" s="401"/>
      <c r="LPA1869" s="401"/>
      <c r="LPB1869" s="401"/>
      <c r="LPC1869" s="401"/>
      <c r="LPD1869" s="401"/>
      <c r="LPE1869" s="401"/>
      <c r="LPF1869" s="401"/>
      <c r="LPG1869" s="401"/>
      <c r="LPH1869" s="401"/>
      <c r="LPI1869" s="401"/>
      <c r="LPJ1869" s="401"/>
      <c r="LPK1869" s="401"/>
      <c r="LPL1869" s="401"/>
      <c r="LPM1869" s="401"/>
      <c r="LPN1869" s="401"/>
      <c r="LPO1869" s="401"/>
      <c r="LPP1869" s="401"/>
      <c r="LPQ1869" s="401"/>
      <c r="LPR1869" s="401"/>
      <c r="LPS1869" s="401"/>
      <c r="LPT1869" s="401"/>
      <c r="LPU1869" s="401"/>
      <c r="LPV1869" s="401"/>
      <c r="LPW1869" s="401"/>
      <c r="LPX1869" s="401"/>
      <c r="LPY1869" s="401"/>
      <c r="LPZ1869" s="401"/>
      <c r="LQA1869" s="401"/>
      <c r="LQB1869" s="401"/>
      <c r="LQC1869" s="401"/>
      <c r="LQD1869" s="401"/>
      <c r="LQE1869" s="401"/>
      <c r="LQF1869" s="401"/>
      <c r="LQG1869" s="401"/>
      <c r="LQH1869" s="401"/>
      <c r="LQI1869" s="401"/>
      <c r="LQJ1869" s="401"/>
      <c r="LQK1869" s="401"/>
      <c r="LQL1869" s="401"/>
      <c r="LQM1869" s="401"/>
      <c r="LQN1869" s="401"/>
      <c r="LQO1869" s="401"/>
      <c r="LQP1869" s="401"/>
      <c r="LQQ1869" s="401"/>
      <c r="LQR1869" s="401"/>
      <c r="LQS1869" s="401"/>
      <c r="LQT1869" s="401"/>
      <c r="LQU1869" s="401"/>
      <c r="LQV1869" s="401"/>
      <c r="LQW1869" s="401"/>
      <c r="LQX1869" s="401"/>
      <c r="LQY1869" s="401"/>
      <c r="LQZ1869" s="401"/>
      <c r="LRA1869" s="401"/>
      <c r="LRB1869" s="401"/>
      <c r="LRC1869" s="401"/>
      <c r="LRD1869" s="401"/>
      <c r="LRE1869" s="401"/>
      <c r="LRF1869" s="401"/>
      <c r="LRG1869" s="401"/>
      <c r="LRH1869" s="401"/>
      <c r="LRI1869" s="401"/>
      <c r="LRJ1869" s="401"/>
      <c r="LRK1869" s="401"/>
      <c r="LRL1869" s="401"/>
      <c r="LRM1869" s="401"/>
      <c r="LRN1869" s="401"/>
      <c r="LRO1869" s="401"/>
      <c r="LRP1869" s="401"/>
      <c r="LRQ1869" s="401"/>
      <c r="LRR1869" s="401"/>
      <c r="LRS1869" s="401"/>
      <c r="LRT1869" s="401"/>
      <c r="LRU1869" s="401"/>
      <c r="LRV1869" s="401"/>
      <c r="LRW1869" s="401"/>
      <c r="LRX1869" s="401"/>
      <c r="LRY1869" s="401"/>
      <c r="LRZ1869" s="401"/>
      <c r="LSA1869" s="401"/>
      <c r="LSB1869" s="401"/>
      <c r="LSC1869" s="401"/>
      <c r="LSD1869" s="401"/>
      <c r="LSE1869" s="401"/>
      <c r="LSF1869" s="401"/>
      <c r="LSG1869" s="401"/>
      <c r="LSH1869" s="401"/>
      <c r="LSI1869" s="401"/>
      <c r="LSJ1869" s="401"/>
      <c r="LSK1869" s="401"/>
      <c r="LSL1869" s="401"/>
      <c r="LSM1869" s="401"/>
      <c r="LSN1869" s="401"/>
      <c r="LSO1869" s="401"/>
      <c r="LSP1869" s="401"/>
      <c r="LSQ1869" s="401"/>
      <c r="LSR1869" s="401"/>
      <c r="LSS1869" s="401"/>
      <c r="LST1869" s="401"/>
      <c r="LSU1869" s="401"/>
      <c r="LSV1869" s="401"/>
      <c r="LSW1869" s="401"/>
      <c r="LSX1869" s="401"/>
      <c r="LSY1869" s="401"/>
      <c r="LSZ1869" s="401"/>
      <c r="LTA1869" s="401"/>
      <c r="LTB1869" s="401"/>
      <c r="LTC1869" s="401"/>
      <c r="LTD1869" s="401"/>
      <c r="LTE1869" s="401"/>
      <c r="LTF1869" s="401"/>
      <c r="LTG1869" s="401"/>
      <c r="LTH1869" s="401"/>
      <c r="LTI1869" s="401"/>
      <c r="LTJ1869" s="401"/>
      <c r="LTK1869" s="401"/>
      <c r="LTL1869" s="401"/>
      <c r="LTM1869" s="401"/>
      <c r="LTN1869" s="401"/>
      <c r="LTO1869" s="401"/>
      <c r="LTP1869" s="401"/>
      <c r="LTQ1869" s="401"/>
      <c r="LTR1869" s="401"/>
      <c r="LTS1869" s="401"/>
      <c r="LTT1869" s="401"/>
      <c r="LTU1869" s="401"/>
      <c r="LTV1869" s="401"/>
      <c r="LTW1869" s="401"/>
      <c r="LTX1869" s="401"/>
      <c r="LTY1869" s="401"/>
      <c r="LTZ1869" s="401"/>
      <c r="LUA1869" s="401"/>
      <c r="LUB1869" s="401"/>
      <c r="LUC1869" s="401"/>
      <c r="LUD1869" s="401"/>
      <c r="LUE1869" s="401"/>
      <c r="LUF1869" s="401"/>
      <c r="LUG1869" s="401"/>
      <c r="LUH1869" s="401"/>
      <c r="LUI1869" s="401"/>
      <c r="LUJ1869" s="401"/>
      <c r="LUK1869" s="401"/>
      <c r="LUL1869" s="401"/>
      <c r="LUM1869" s="401"/>
      <c r="LUN1869" s="401"/>
      <c r="LUO1869" s="401"/>
      <c r="LUP1869" s="401"/>
      <c r="LUQ1869" s="401"/>
      <c r="LUR1869" s="401"/>
      <c r="LUS1869" s="401"/>
      <c r="LUT1869" s="401"/>
      <c r="LUU1869" s="401"/>
      <c r="LUV1869" s="401"/>
      <c r="LUW1869" s="401"/>
      <c r="LUX1869" s="401"/>
      <c r="LUY1869" s="401"/>
      <c r="LUZ1869" s="401"/>
      <c r="LVA1869" s="401"/>
      <c r="LVB1869" s="401"/>
      <c r="LVC1869" s="401"/>
      <c r="LVD1869" s="401"/>
      <c r="LVE1869" s="401"/>
      <c r="LVF1869" s="401"/>
      <c r="LVG1869" s="401"/>
      <c r="LVH1869" s="401"/>
      <c r="LVI1869" s="401"/>
      <c r="LVJ1869" s="401"/>
      <c r="LVK1869" s="401"/>
      <c r="LVL1869" s="401"/>
      <c r="LVM1869" s="401"/>
      <c r="LVN1869" s="401"/>
      <c r="LVO1869" s="401"/>
      <c r="LVP1869" s="401"/>
      <c r="LVQ1869" s="401"/>
      <c r="LVR1869" s="401"/>
      <c r="LVS1869" s="401"/>
      <c r="LVT1869" s="401"/>
      <c r="LVU1869" s="401"/>
      <c r="LVV1869" s="401"/>
      <c r="LVW1869" s="401"/>
      <c r="LVX1869" s="401"/>
      <c r="LVY1869" s="401"/>
      <c r="LVZ1869" s="401"/>
      <c r="LWA1869" s="401"/>
      <c r="LWB1869" s="401"/>
      <c r="LWC1869" s="401"/>
      <c r="LWD1869" s="401"/>
      <c r="LWE1869" s="401"/>
      <c r="LWF1869" s="401"/>
      <c r="LWG1869" s="401"/>
      <c r="LWH1869" s="401"/>
      <c r="LWI1869" s="401"/>
      <c r="LWJ1869" s="401"/>
      <c r="LWK1869" s="401"/>
      <c r="LWL1869" s="401"/>
      <c r="LWM1869" s="401"/>
      <c r="LWN1869" s="401"/>
      <c r="LWO1869" s="401"/>
      <c r="LWP1869" s="401"/>
      <c r="LWQ1869" s="401"/>
      <c r="LWR1869" s="401"/>
      <c r="LWS1869" s="401"/>
      <c r="LWT1869" s="401"/>
      <c r="LWU1869" s="401"/>
      <c r="LWV1869" s="401"/>
      <c r="LWW1869" s="401"/>
      <c r="LWX1869" s="401"/>
      <c r="LWY1869" s="401"/>
      <c r="LWZ1869" s="401"/>
      <c r="LXA1869" s="401"/>
      <c r="LXB1869" s="401"/>
      <c r="LXC1869" s="401"/>
      <c r="LXD1869" s="401"/>
      <c r="LXE1869" s="401"/>
      <c r="LXF1869" s="401"/>
      <c r="LXG1869" s="401"/>
      <c r="LXH1869" s="401"/>
      <c r="LXI1869" s="401"/>
      <c r="LXJ1869" s="401"/>
      <c r="LXK1869" s="401"/>
      <c r="LXL1869" s="401"/>
      <c r="LXM1869" s="401"/>
      <c r="LXN1869" s="401"/>
      <c r="LXO1869" s="401"/>
      <c r="LXP1869" s="401"/>
      <c r="LXQ1869" s="401"/>
      <c r="LXR1869" s="401"/>
      <c r="LXS1869" s="401"/>
      <c r="LXT1869" s="401"/>
      <c r="LXU1869" s="401"/>
      <c r="LXV1869" s="401"/>
      <c r="LXW1869" s="401"/>
      <c r="LXX1869" s="401"/>
      <c r="LXY1869" s="401"/>
      <c r="LXZ1869" s="401"/>
      <c r="LYA1869" s="401"/>
      <c r="LYB1869" s="401"/>
      <c r="LYC1869" s="401"/>
      <c r="LYD1869" s="401"/>
      <c r="LYE1869" s="401"/>
      <c r="LYF1869" s="401"/>
      <c r="LYG1869" s="401"/>
      <c r="LYH1869" s="401"/>
      <c r="LYI1869" s="401"/>
      <c r="LYJ1869" s="401"/>
      <c r="LYK1869" s="401"/>
      <c r="LYL1869" s="401"/>
      <c r="LYM1869" s="401"/>
      <c r="LYN1869" s="401"/>
      <c r="LYO1869" s="401"/>
      <c r="LYP1869" s="401"/>
      <c r="LYQ1869" s="401"/>
      <c r="LYR1869" s="401"/>
      <c r="LYS1869" s="401"/>
      <c r="LYT1869" s="401"/>
      <c r="LYU1869" s="401"/>
      <c r="LYV1869" s="401"/>
      <c r="LYW1869" s="401"/>
      <c r="LYX1869" s="401"/>
      <c r="LYY1869" s="401"/>
      <c r="LYZ1869" s="401"/>
      <c r="LZA1869" s="401"/>
      <c r="LZB1869" s="401"/>
      <c r="LZC1869" s="401"/>
      <c r="LZD1869" s="401"/>
      <c r="LZE1869" s="401"/>
      <c r="LZF1869" s="401"/>
      <c r="LZG1869" s="401"/>
      <c r="LZH1869" s="401"/>
      <c r="LZI1869" s="401"/>
      <c r="LZJ1869" s="401"/>
      <c r="LZK1869" s="401"/>
      <c r="LZL1869" s="401"/>
      <c r="LZM1869" s="401"/>
      <c r="LZN1869" s="401"/>
      <c r="LZO1869" s="401"/>
      <c r="LZP1869" s="401"/>
      <c r="LZQ1869" s="401"/>
      <c r="LZR1869" s="401"/>
      <c r="LZS1869" s="401"/>
      <c r="LZT1869" s="401"/>
      <c r="LZU1869" s="401"/>
      <c r="LZV1869" s="401"/>
      <c r="LZW1869" s="401"/>
      <c r="LZX1869" s="401"/>
      <c r="LZY1869" s="401"/>
      <c r="LZZ1869" s="401"/>
      <c r="MAA1869" s="401"/>
      <c r="MAB1869" s="401"/>
      <c r="MAC1869" s="401"/>
      <c r="MAD1869" s="401"/>
      <c r="MAE1869" s="401"/>
      <c r="MAF1869" s="401"/>
      <c r="MAG1869" s="401"/>
      <c r="MAH1869" s="401"/>
      <c r="MAI1869" s="401"/>
      <c r="MAJ1869" s="401"/>
      <c r="MAK1869" s="401"/>
      <c r="MAL1869" s="401"/>
      <c r="MAM1869" s="401"/>
      <c r="MAN1869" s="401"/>
      <c r="MAO1869" s="401"/>
      <c r="MAP1869" s="401"/>
      <c r="MAQ1869" s="401"/>
      <c r="MAR1869" s="401"/>
      <c r="MAS1869" s="401"/>
      <c r="MAT1869" s="401"/>
      <c r="MAU1869" s="401"/>
      <c r="MAV1869" s="401"/>
      <c r="MAW1869" s="401"/>
      <c r="MAX1869" s="401"/>
      <c r="MAY1869" s="401"/>
      <c r="MAZ1869" s="401"/>
      <c r="MBA1869" s="401"/>
      <c r="MBB1869" s="401"/>
      <c r="MBC1869" s="401"/>
      <c r="MBD1869" s="401"/>
      <c r="MBE1869" s="401"/>
      <c r="MBF1869" s="401"/>
      <c r="MBG1869" s="401"/>
      <c r="MBH1869" s="401"/>
      <c r="MBI1869" s="401"/>
      <c r="MBJ1869" s="401"/>
      <c r="MBK1869" s="401"/>
      <c r="MBL1869" s="401"/>
      <c r="MBM1869" s="401"/>
      <c r="MBN1869" s="401"/>
      <c r="MBO1869" s="401"/>
      <c r="MBP1869" s="401"/>
      <c r="MBQ1869" s="401"/>
      <c r="MBR1869" s="401"/>
      <c r="MBS1869" s="401"/>
      <c r="MBT1869" s="401"/>
      <c r="MBU1869" s="401"/>
      <c r="MBV1869" s="401"/>
      <c r="MBW1869" s="401"/>
      <c r="MBX1869" s="401"/>
      <c r="MBY1869" s="401"/>
      <c r="MBZ1869" s="401"/>
      <c r="MCA1869" s="401"/>
      <c r="MCB1869" s="401"/>
      <c r="MCC1869" s="401"/>
      <c r="MCD1869" s="401"/>
      <c r="MCE1869" s="401"/>
      <c r="MCF1869" s="401"/>
      <c r="MCG1869" s="401"/>
      <c r="MCH1869" s="401"/>
      <c r="MCI1869" s="401"/>
      <c r="MCJ1869" s="401"/>
      <c r="MCK1869" s="401"/>
      <c r="MCL1869" s="401"/>
      <c r="MCM1869" s="401"/>
      <c r="MCN1869" s="401"/>
      <c r="MCO1869" s="401"/>
      <c r="MCP1869" s="401"/>
      <c r="MCQ1869" s="401"/>
      <c r="MCR1869" s="401"/>
      <c r="MCS1869" s="401"/>
      <c r="MCT1869" s="401"/>
      <c r="MCU1869" s="401"/>
      <c r="MCV1869" s="401"/>
      <c r="MCW1869" s="401"/>
      <c r="MCX1869" s="401"/>
      <c r="MCY1869" s="401"/>
      <c r="MCZ1869" s="401"/>
      <c r="MDA1869" s="401"/>
      <c r="MDB1869" s="401"/>
      <c r="MDC1869" s="401"/>
      <c r="MDD1869" s="401"/>
      <c r="MDE1869" s="401"/>
      <c r="MDF1869" s="401"/>
      <c r="MDG1869" s="401"/>
      <c r="MDH1869" s="401"/>
      <c r="MDI1869" s="401"/>
      <c r="MDJ1869" s="401"/>
      <c r="MDK1869" s="401"/>
      <c r="MDL1869" s="401"/>
      <c r="MDM1869" s="401"/>
      <c r="MDN1869" s="401"/>
      <c r="MDO1869" s="401"/>
      <c r="MDP1869" s="401"/>
      <c r="MDQ1869" s="401"/>
      <c r="MDR1869" s="401"/>
      <c r="MDS1869" s="401"/>
      <c r="MDT1869" s="401"/>
      <c r="MDU1869" s="401"/>
      <c r="MDV1869" s="401"/>
      <c r="MDW1869" s="401"/>
      <c r="MDX1869" s="401"/>
      <c r="MDY1869" s="401"/>
      <c r="MDZ1869" s="401"/>
      <c r="MEA1869" s="401"/>
      <c r="MEB1869" s="401"/>
      <c r="MEC1869" s="401"/>
      <c r="MED1869" s="401"/>
      <c r="MEE1869" s="401"/>
      <c r="MEF1869" s="401"/>
      <c r="MEG1869" s="401"/>
      <c r="MEH1869" s="401"/>
      <c r="MEI1869" s="401"/>
      <c r="MEJ1869" s="401"/>
      <c r="MEK1869" s="401"/>
      <c r="MEL1869" s="401"/>
      <c r="MEM1869" s="401"/>
      <c r="MEN1869" s="401"/>
      <c r="MEO1869" s="401"/>
      <c r="MEP1869" s="401"/>
      <c r="MEQ1869" s="401"/>
      <c r="MER1869" s="401"/>
      <c r="MES1869" s="401"/>
      <c r="MET1869" s="401"/>
      <c r="MEU1869" s="401"/>
      <c r="MEV1869" s="401"/>
      <c r="MEW1869" s="401"/>
      <c r="MEX1869" s="401"/>
      <c r="MEY1869" s="401"/>
      <c r="MEZ1869" s="401"/>
      <c r="MFA1869" s="401"/>
      <c r="MFB1869" s="401"/>
      <c r="MFC1869" s="401"/>
      <c r="MFD1869" s="401"/>
      <c r="MFE1869" s="401"/>
      <c r="MFF1869" s="401"/>
      <c r="MFG1869" s="401"/>
      <c r="MFH1869" s="401"/>
      <c r="MFI1869" s="401"/>
      <c r="MFJ1869" s="401"/>
      <c r="MFK1869" s="401"/>
      <c r="MFL1869" s="401"/>
      <c r="MFM1869" s="401"/>
      <c r="MFN1869" s="401"/>
      <c r="MFO1869" s="401"/>
      <c r="MFP1869" s="401"/>
      <c r="MFQ1869" s="401"/>
      <c r="MFR1869" s="401"/>
      <c r="MFS1869" s="401"/>
      <c r="MFT1869" s="401"/>
      <c r="MFU1869" s="401"/>
      <c r="MFV1869" s="401"/>
      <c r="MFW1869" s="401"/>
      <c r="MFX1869" s="401"/>
      <c r="MFY1869" s="401"/>
      <c r="MFZ1869" s="401"/>
      <c r="MGA1869" s="401"/>
      <c r="MGB1869" s="401"/>
      <c r="MGC1869" s="401"/>
      <c r="MGD1869" s="401"/>
      <c r="MGE1869" s="401"/>
      <c r="MGF1869" s="401"/>
      <c r="MGG1869" s="401"/>
      <c r="MGH1869" s="401"/>
      <c r="MGI1869" s="401"/>
      <c r="MGJ1869" s="401"/>
      <c r="MGK1869" s="401"/>
      <c r="MGL1869" s="401"/>
      <c r="MGM1869" s="401"/>
      <c r="MGN1869" s="401"/>
      <c r="MGO1869" s="401"/>
      <c r="MGP1869" s="401"/>
      <c r="MGQ1869" s="401"/>
      <c r="MGR1869" s="401"/>
      <c r="MGS1869" s="401"/>
      <c r="MGT1869" s="401"/>
      <c r="MGU1869" s="401"/>
      <c r="MGV1869" s="401"/>
      <c r="MGW1869" s="401"/>
      <c r="MGX1869" s="401"/>
      <c r="MGY1869" s="401"/>
      <c r="MGZ1869" s="401"/>
      <c r="MHA1869" s="401"/>
      <c r="MHB1869" s="401"/>
      <c r="MHC1869" s="401"/>
      <c r="MHD1869" s="401"/>
      <c r="MHE1869" s="401"/>
      <c r="MHF1869" s="401"/>
      <c r="MHG1869" s="401"/>
      <c r="MHH1869" s="401"/>
      <c r="MHI1869" s="401"/>
      <c r="MHJ1869" s="401"/>
      <c r="MHK1869" s="401"/>
      <c r="MHL1869" s="401"/>
      <c r="MHM1869" s="401"/>
      <c r="MHN1869" s="401"/>
      <c r="MHO1869" s="401"/>
      <c r="MHP1869" s="401"/>
      <c r="MHQ1869" s="401"/>
      <c r="MHR1869" s="401"/>
      <c r="MHS1869" s="401"/>
      <c r="MHT1869" s="401"/>
      <c r="MHU1869" s="401"/>
      <c r="MHV1869" s="401"/>
      <c r="MHW1869" s="401"/>
      <c r="MHX1869" s="401"/>
      <c r="MHY1869" s="401"/>
      <c r="MHZ1869" s="401"/>
      <c r="MIA1869" s="401"/>
      <c r="MIB1869" s="401"/>
      <c r="MIC1869" s="401"/>
      <c r="MID1869" s="401"/>
      <c r="MIE1869" s="401"/>
      <c r="MIF1869" s="401"/>
      <c r="MIG1869" s="401"/>
      <c r="MIH1869" s="401"/>
      <c r="MII1869" s="401"/>
      <c r="MIJ1869" s="401"/>
      <c r="MIK1869" s="401"/>
      <c r="MIL1869" s="401"/>
      <c r="MIM1869" s="401"/>
      <c r="MIN1869" s="401"/>
      <c r="MIO1869" s="401"/>
      <c r="MIP1869" s="401"/>
      <c r="MIQ1869" s="401"/>
      <c r="MIR1869" s="401"/>
      <c r="MIS1869" s="401"/>
      <c r="MIT1869" s="401"/>
      <c r="MIU1869" s="401"/>
      <c r="MIV1869" s="401"/>
      <c r="MIW1869" s="401"/>
      <c r="MIX1869" s="401"/>
      <c r="MIY1869" s="401"/>
      <c r="MIZ1869" s="401"/>
      <c r="MJA1869" s="401"/>
      <c r="MJB1869" s="401"/>
      <c r="MJC1869" s="401"/>
      <c r="MJD1869" s="401"/>
      <c r="MJE1869" s="401"/>
      <c r="MJF1869" s="401"/>
      <c r="MJG1869" s="401"/>
      <c r="MJH1869" s="401"/>
      <c r="MJI1869" s="401"/>
      <c r="MJJ1869" s="401"/>
      <c r="MJK1869" s="401"/>
      <c r="MJL1869" s="401"/>
      <c r="MJM1869" s="401"/>
      <c r="MJN1869" s="401"/>
      <c r="MJO1869" s="401"/>
      <c r="MJP1869" s="401"/>
      <c r="MJQ1869" s="401"/>
      <c r="MJR1869" s="401"/>
      <c r="MJS1869" s="401"/>
      <c r="MJT1869" s="401"/>
      <c r="MJU1869" s="401"/>
      <c r="MJV1869" s="401"/>
      <c r="MJW1869" s="401"/>
      <c r="MJX1869" s="401"/>
      <c r="MJY1869" s="401"/>
      <c r="MJZ1869" s="401"/>
      <c r="MKA1869" s="401"/>
      <c r="MKB1869" s="401"/>
      <c r="MKC1869" s="401"/>
      <c r="MKD1869" s="401"/>
      <c r="MKE1869" s="401"/>
      <c r="MKF1869" s="401"/>
      <c r="MKG1869" s="401"/>
      <c r="MKH1869" s="401"/>
      <c r="MKI1869" s="401"/>
      <c r="MKJ1869" s="401"/>
      <c r="MKK1869" s="401"/>
      <c r="MKL1869" s="401"/>
      <c r="MKM1869" s="401"/>
      <c r="MKN1869" s="401"/>
      <c r="MKO1869" s="401"/>
      <c r="MKP1869" s="401"/>
      <c r="MKQ1869" s="401"/>
      <c r="MKR1869" s="401"/>
      <c r="MKS1869" s="401"/>
      <c r="MKT1869" s="401"/>
      <c r="MKU1869" s="401"/>
      <c r="MKV1869" s="401"/>
      <c r="MKW1869" s="401"/>
      <c r="MKX1869" s="401"/>
      <c r="MKY1869" s="401"/>
      <c r="MKZ1869" s="401"/>
      <c r="MLA1869" s="401"/>
      <c r="MLB1869" s="401"/>
      <c r="MLC1869" s="401"/>
      <c r="MLD1869" s="401"/>
      <c r="MLE1869" s="401"/>
      <c r="MLF1869" s="401"/>
      <c r="MLG1869" s="401"/>
      <c r="MLH1869" s="401"/>
      <c r="MLI1869" s="401"/>
      <c r="MLJ1869" s="401"/>
      <c r="MLK1869" s="401"/>
      <c r="MLL1869" s="401"/>
      <c r="MLM1869" s="401"/>
      <c r="MLN1869" s="401"/>
      <c r="MLO1869" s="401"/>
      <c r="MLP1869" s="401"/>
      <c r="MLQ1869" s="401"/>
      <c r="MLR1869" s="401"/>
      <c r="MLS1869" s="401"/>
      <c r="MLT1869" s="401"/>
      <c r="MLU1869" s="401"/>
      <c r="MLV1869" s="401"/>
      <c r="MLW1869" s="401"/>
      <c r="MLX1869" s="401"/>
      <c r="MLY1869" s="401"/>
      <c r="MLZ1869" s="401"/>
      <c r="MMA1869" s="401"/>
      <c r="MMB1869" s="401"/>
      <c r="MMC1869" s="401"/>
      <c r="MMD1869" s="401"/>
      <c r="MME1869" s="401"/>
      <c r="MMF1869" s="401"/>
      <c r="MMG1869" s="401"/>
      <c r="MMH1869" s="401"/>
      <c r="MMI1869" s="401"/>
      <c r="MMJ1869" s="401"/>
      <c r="MMK1869" s="401"/>
      <c r="MML1869" s="401"/>
      <c r="MMM1869" s="401"/>
      <c r="MMN1869" s="401"/>
      <c r="MMO1869" s="401"/>
      <c r="MMP1869" s="401"/>
      <c r="MMQ1869" s="401"/>
      <c r="MMR1869" s="401"/>
      <c r="MMS1869" s="401"/>
      <c r="MMT1869" s="401"/>
      <c r="MMU1869" s="401"/>
      <c r="MMV1869" s="401"/>
      <c r="MMW1869" s="401"/>
      <c r="MMX1869" s="401"/>
      <c r="MMY1869" s="401"/>
      <c r="MMZ1869" s="401"/>
      <c r="MNA1869" s="401"/>
      <c r="MNB1869" s="401"/>
      <c r="MNC1869" s="401"/>
      <c r="MND1869" s="401"/>
      <c r="MNE1869" s="401"/>
      <c r="MNF1869" s="401"/>
      <c r="MNG1869" s="401"/>
      <c r="MNH1869" s="401"/>
      <c r="MNI1869" s="401"/>
      <c r="MNJ1869" s="401"/>
      <c r="MNK1869" s="401"/>
      <c r="MNL1869" s="401"/>
      <c r="MNM1869" s="401"/>
      <c r="MNN1869" s="401"/>
      <c r="MNO1869" s="401"/>
      <c r="MNP1869" s="401"/>
      <c r="MNQ1869" s="401"/>
      <c r="MNR1869" s="401"/>
      <c r="MNS1869" s="401"/>
      <c r="MNT1869" s="401"/>
      <c r="MNU1869" s="401"/>
      <c r="MNV1869" s="401"/>
      <c r="MNW1869" s="401"/>
      <c r="MNX1869" s="401"/>
      <c r="MNY1869" s="401"/>
      <c r="MNZ1869" s="401"/>
      <c r="MOA1869" s="401"/>
      <c r="MOB1869" s="401"/>
      <c r="MOC1869" s="401"/>
      <c r="MOD1869" s="401"/>
      <c r="MOE1869" s="401"/>
      <c r="MOF1869" s="401"/>
      <c r="MOG1869" s="401"/>
      <c r="MOH1869" s="401"/>
      <c r="MOI1869" s="401"/>
      <c r="MOJ1869" s="401"/>
      <c r="MOK1869" s="401"/>
      <c r="MOL1869" s="401"/>
      <c r="MOM1869" s="401"/>
      <c r="MON1869" s="401"/>
      <c r="MOO1869" s="401"/>
      <c r="MOP1869" s="401"/>
      <c r="MOQ1869" s="401"/>
      <c r="MOR1869" s="401"/>
      <c r="MOS1869" s="401"/>
      <c r="MOT1869" s="401"/>
      <c r="MOU1869" s="401"/>
      <c r="MOV1869" s="401"/>
      <c r="MOW1869" s="401"/>
      <c r="MOX1869" s="401"/>
      <c r="MOY1869" s="401"/>
      <c r="MOZ1869" s="401"/>
      <c r="MPA1869" s="401"/>
      <c r="MPB1869" s="401"/>
      <c r="MPC1869" s="401"/>
      <c r="MPD1869" s="401"/>
      <c r="MPE1869" s="401"/>
      <c r="MPF1869" s="401"/>
      <c r="MPG1869" s="401"/>
      <c r="MPH1869" s="401"/>
      <c r="MPI1869" s="401"/>
      <c r="MPJ1869" s="401"/>
      <c r="MPK1869" s="401"/>
      <c r="MPL1869" s="401"/>
      <c r="MPM1869" s="401"/>
      <c r="MPN1869" s="401"/>
      <c r="MPO1869" s="401"/>
      <c r="MPP1869" s="401"/>
      <c r="MPQ1869" s="401"/>
      <c r="MPR1869" s="401"/>
      <c r="MPS1869" s="401"/>
      <c r="MPT1869" s="401"/>
      <c r="MPU1869" s="401"/>
      <c r="MPV1869" s="401"/>
      <c r="MPW1869" s="401"/>
      <c r="MPX1869" s="401"/>
      <c r="MPY1869" s="401"/>
      <c r="MPZ1869" s="401"/>
      <c r="MQA1869" s="401"/>
      <c r="MQB1869" s="401"/>
      <c r="MQC1869" s="401"/>
      <c r="MQD1869" s="401"/>
      <c r="MQE1869" s="401"/>
      <c r="MQF1869" s="401"/>
      <c r="MQG1869" s="401"/>
      <c r="MQH1869" s="401"/>
      <c r="MQI1869" s="401"/>
      <c r="MQJ1869" s="401"/>
      <c r="MQK1869" s="401"/>
      <c r="MQL1869" s="401"/>
      <c r="MQM1869" s="401"/>
      <c r="MQN1869" s="401"/>
      <c r="MQO1869" s="401"/>
      <c r="MQP1869" s="401"/>
      <c r="MQQ1869" s="401"/>
      <c r="MQR1869" s="401"/>
      <c r="MQS1869" s="401"/>
      <c r="MQT1869" s="401"/>
      <c r="MQU1869" s="401"/>
      <c r="MQV1869" s="401"/>
      <c r="MQW1869" s="401"/>
      <c r="MQX1869" s="401"/>
      <c r="MQY1869" s="401"/>
      <c r="MQZ1869" s="401"/>
      <c r="MRA1869" s="401"/>
      <c r="MRB1869" s="401"/>
      <c r="MRC1869" s="401"/>
      <c r="MRD1869" s="401"/>
      <c r="MRE1869" s="401"/>
      <c r="MRF1869" s="401"/>
      <c r="MRG1869" s="401"/>
      <c r="MRH1869" s="401"/>
      <c r="MRI1869" s="401"/>
      <c r="MRJ1869" s="401"/>
      <c r="MRK1869" s="401"/>
      <c r="MRL1869" s="401"/>
      <c r="MRM1869" s="401"/>
      <c r="MRN1869" s="401"/>
      <c r="MRO1869" s="401"/>
      <c r="MRP1869" s="401"/>
      <c r="MRQ1869" s="401"/>
      <c r="MRR1869" s="401"/>
      <c r="MRS1869" s="401"/>
      <c r="MRT1869" s="401"/>
      <c r="MRU1869" s="401"/>
      <c r="MRV1869" s="401"/>
      <c r="MRW1869" s="401"/>
      <c r="MRX1869" s="401"/>
      <c r="MRY1869" s="401"/>
      <c r="MRZ1869" s="401"/>
      <c r="MSA1869" s="401"/>
      <c r="MSB1869" s="401"/>
      <c r="MSC1869" s="401"/>
      <c r="MSD1869" s="401"/>
      <c r="MSE1869" s="401"/>
      <c r="MSF1869" s="401"/>
      <c r="MSG1869" s="401"/>
      <c r="MSH1869" s="401"/>
      <c r="MSI1869" s="401"/>
      <c r="MSJ1869" s="401"/>
      <c r="MSK1869" s="401"/>
      <c r="MSL1869" s="401"/>
      <c r="MSM1869" s="401"/>
      <c r="MSN1869" s="401"/>
      <c r="MSO1869" s="401"/>
      <c r="MSP1869" s="401"/>
      <c r="MSQ1869" s="401"/>
      <c r="MSR1869" s="401"/>
      <c r="MSS1869" s="401"/>
      <c r="MST1869" s="401"/>
      <c r="MSU1869" s="401"/>
      <c r="MSV1869" s="401"/>
      <c r="MSW1869" s="401"/>
      <c r="MSX1869" s="401"/>
      <c r="MSY1869" s="401"/>
      <c r="MSZ1869" s="401"/>
      <c r="MTA1869" s="401"/>
      <c r="MTB1869" s="401"/>
      <c r="MTC1869" s="401"/>
      <c r="MTD1869" s="401"/>
      <c r="MTE1869" s="401"/>
      <c r="MTF1869" s="401"/>
      <c r="MTG1869" s="401"/>
      <c r="MTH1869" s="401"/>
      <c r="MTI1869" s="401"/>
      <c r="MTJ1869" s="401"/>
      <c r="MTK1869" s="401"/>
      <c r="MTL1869" s="401"/>
      <c r="MTM1869" s="401"/>
      <c r="MTN1869" s="401"/>
      <c r="MTO1869" s="401"/>
      <c r="MTP1869" s="401"/>
      <c r="MTQ1869" s="401"/>
      <c r="MTR1869" s="401"/>
      <c r="MTS1869" s="401"/>
      <c r="MTT1869" s="401"/>
      <c r="MTU1869" s="401"/>
      <c r="MTV1869" s="401"/>
      <c r="MTW1869" s="401"/>
      <c r="MTX1869" s="401"/>
      <c r="MTY1869" s="401"/>
      <c r="MTZ1869" s="401"/>
      <c r="MUA1869" s="401"/>
      <c r="MUB1869" s="401"/>
      <c r="MUC1869" s="401"/>
      <c r="MUD1869" s="401"/>
      <c r="MUE1869" s="401"/>
      <c r="MUF1869" s="401"/>
      <c r="MUG1869" s="401"/>
      <c r="MUH1869" s="401"/>
      <c r="MUI1869" s="401"/>
      <c r="MUJ1869" s="401"/>
      <c r="MUK1869" s="401"/>
      <c r="MUL1869" s="401"/>
      <c r="MUM1869" s="401"/>
      <c r="MUN1869" s="401"/>
      <c r="MUO1869" s="401"/>
      <c r="MUP1869" s="401"/>
      <c r="MUQ1869" s="401"/>
      <c r="MUR1869" s="401"/>
      <c r="MUS1869" s="401"/>
      <c r="MUT1869" s="401"/>
      <c r="MUU1869" s="401"/>
      <c r="MUV1869" s="401"/>
      <c r="MUW1869" s="401"/>
      <c r="MUX1869" s="401"/>
      <c r="MUY1869" s="401"/>
      <c r="MUZ1869" s="401"/>
      <c r="MVA1869" s="401"/>
      <c r="MVB1869" s="401"/>
      <c r="MVC1869" s="401"/>
      <c r="MVD1869" s="401"/>
      <c r="MVE1869" s="401"/>
      <c r="MVF1869" s="401"/>
      <c r="MVG1869" s="401"/>
      <c r="MVH1869" s="401"/>
      <c r="MVI1869" s="401"/>
      <c r="MVJ1869" s="401"/>
      <c r="MVK1869" s="401"/>
      <c r="MVL1869" s="401"/>
      <c r="MVM1869" s="401"/>
      <c r="MVN1869" s="401"/>
      <c r="MVO1869" s="401"/>
      <c r="MVP1869" s="401"/>
      <c r="MVQ1869" s="401"/>
      <c r="MVR1869" s="401"/>
      <c r="MVS1869" s="401"/>
      <c r="MVT1869" s="401"/>
      <c r="MVU1869" s="401"/>
      <c r="MVV1869" s="401"/>
      <c r="MVW1869" s="401"/>
      <c r="MVX1869" s="401"/>
      <c r="MVY1869" s="401"/>
      <c r="MVZ1869" s="401"/>
      <c r="MWA1869" s="401"/>
      <c r="MWB1869" s="401"/>
      <c r="MWC1869" s="401"/>
      <c r="MWD1869" s="401"/>
      <c r="MWE1869" s="401"/>
      <c r="MWF1869" s="401"/>
      <c r="MWG1869" s="401"/>
      <c r="MWH1869" s="401"/>
      <c r="MWI1869" s="401"/>
      <c r="MWJ1869" s="401"/>
      <c r="MWK1869" s="401"/>
      <c r="MWL1869" s="401"/>
      <c r="MWM1869" s="401"/>
      <c r="MWN1869" s="401"/>
      <c r="MWO1869" s="401"/>
      <c r="MWP1869" s="401"/>
      <c r="MWQ1869" s="401"/>
      <c r="MWR1869" s="401"/>
      <c r="MWS1869" s="401"/>
      <c r="MWT1869" s="401"/>
      <c r="MWU1869" s="401"/>
      <c r="MWV1869" s="401"/>
      <c r="MWW1869" s="401"/>
      <c r="MWX1869" s="401"/>
      <c r="MWY1869" s="401"/>
      <c r="MWZ1869" s="401"/>
      <c r="MXA1869" s="401"/>
      <c r="MXB1869" s="401"/>
      <c r="MXC1869" s="401"/>
      <c r="MXD1869" s="401"/>
      <c r="MXE1869" s="401"/>
      <c r="MXF1869" s="401"/>
      <c r="MXG1869" s="401"/>
      <c r="MXH1869" s="401"/>
      <c r="MXI1869" s="401"/>
      <c r="MXJ1869" s="401"/>
      <c r="MXK1869" s="401"/>
      <c r="MXL1869" s="401"/>
      <c r="MXM1869" s="401"/>
      <c r="MXN1869" s="401"/>
      <c r="MXO1869" s="401"/>
      <c r="MXP1869" s="401"/>
      <c r="MXQ1869" s="401"/>
      <c r="MXR1869" s="401"/>
      <c r="MXS1869" s="401"/>
      <c r="MXT1869" s="401"/>
      <c r="MXU1869" s="401"/>
      <c r="MXV1869" s="401"/>
      <c r="MXW1869" s="401"/>
      <c r="MXX1869" s="401"/>
      <c r="MXY1869" s="401"/>
      <c r="MXZ1869" s="401"/>
      <c r="MYA1869" s="401"/>
      <c r="MYB1869" s="401"/>
      <c r="MYC1869" s="401"/>
      <c r="MYD1869" s="401"/>
      <c r="MYE1869" s="401"/>
      <c r="MYF1869" s="401"/>
      <c r="MYG1869" s="401"/>
      <c r="MYH1869" s="401"/>
      <c r="MYI1869" s="401"/>
      <c r="MYJ1869" s="401"/>
      <c r="MYK1869" s="401"/>
      <c r="MYL1869" s="401"/>
      <c r="MYM1869" s="401"/>
      <c r="MYN1869" s="401"/>
      <c r="MYO1869" s="401"/>
      <c r="MYP1869" s="401"/>
      <c r="MYQ1869" s="401"/>
      <c r="MYR1869" s="401"/>
      <c r="MYS1869" s="401"/>
      <c r="MYT1869" s="401"/>
      <c r="MYU1869" s="401"/>
      <c r="MYV1869" s="401"/>
      <c r="MYW1869" s="401"/>
      <c r="MYX1869" s="401"/>
      <c r="MYY1869" s="401"/>
      <c r="MYZ1869" s="401"/>
      <c r="MZA1869" s="401"/>
      <c r="MZB1869" s="401"/>
      <c r="MZC1869" s="401"/>
      <c r="MZD1869" s="401"/>
      <c r="MZE1869" s="401"/>
      <c r="MZF1869" s="401"/>
      <c r="MZG1869" s="401"/>
      <c r="MZH1869" s="401"/>
      <c r="MZI1869" s="401"/>
      <c r="MZJ1869" s="401"/>
      <c r="MZK1869" s="401"/>
      <c r="MZL1869" s="401"/>
      <c r="MZM1869" s="401"/>
      <c r="MZN1869" s="401"/>
      <c r="MZO1869" s="401"/>
      <c r="MZP1869" s="401"/>
      <c r="MZQ1869" s="401"/>
      <c r="MZR1869" s="401"/>
      <c r="MZS1869" s="401"/>
      <c r="MZT1869" s="401"/>
      <c r="MZU1869" s="401"/>
      <c r="MZV1869" s="401"/>
      <c r="MZW1869" s="401"/>
      <c r="MZX1869" s="401"/>
      <c r="MZY1869" s="401"/>
      <c r="MZZ1869" s="401"/>
      <c r="NAA1869" s="401"/>
      <c r="NAB1869" s="401"/>
      <c r="NAC1869" s="401"/>
      <c r="NAD1869" s="401"/>
      <c r="NAE1869" s="401"/>
      <c r="NAF1869" s="401"/>
      <c r="NAG1869" s="401"/>
      <c r="NAH1869" s="401"/>
      <c r="NAI1869" s="401"/>
      <c r="NAJ1869" s="401"/>
      <c r="NAK1869" s="401"/>
      <c r="NAL1869" s="401"/>
      <c r="NAM1869" s="401"/>
      <c r="NAN1869" s="401"/>
      <c r="NAO1869" s="401"/>
      <c r="NAP1869" s="401"/>
      <c r="NAQ1869" s="401"/>
      <c r="NAR1869" s="401"/>
      <c r="NAS1869" s="401"/>
      <c r="NAT1869" s="401"/>
      <c r="NAU1869" s="401"/>
      <c r="NAV1869" s="401"/>
      <c r="NAW1869" s="401"/>
      <c r="NAX1869" s="401"/>
      <c r="NAY1869" s="401"/>
      <c r="NAZ1869" s="401"/>
      <c r="NBA1869" s="401"/>
      <c r="NBB1869" s="401"/>
      <c r="NBC1869" s="401"/>
      <c r="NBD1869" s="401"/>
      <c r="NBE1869" s="401"/>
      <c r="NBF1869" s="401"/>
      <c r="NBG1869" s="401"/>
      <c r="NBH1869" s="401"/>
      <c r="NBI1869" s="401"/>
      <c r="NBJ1869" s="401"/>
      <c r="NBK1869" s="401"/>
      <c r="NBL1869" s="401"/>
      <c r="NBM1869" s="401"/>
      <c r="NBN1869" s="401"/>
      <c r="NBO1869" s="401"/>
      <c r="NBP1869" s="401"/>
      <c r="NBQ1869" s="401"/>
      <c r="NBR1869" s="401"/>
      <c r="NBS1869" s="401"/>
      <c r="NBT1869" s="401"/>
      <c r="NBU1869" s="401"/>
      <c r="NBV1869" s="401"/>
      <c r="NBW1869" s="401"/>
      <c r="NBX1869" s="401"/>
      <c r="NBY1869" s="401"/>
      <c r="NBZ1869" s="401"/>
      <c r="NCA1869" s="401"/>
      <c r="NCB1869" s="401"/>
      <c r="NCC1869" s="401"/>
      <c r="NCD1869" s="401"/>
      <c r="NCE1869" s="401"/>
      <c r="NCF1869" s="401"/>
      <c r="NCG1869" s="401"/>
      <c r="NCH1869" s="401"/>
      <c r="NCI1869" s="401"/>
      <c r="NCJ1869" s="401"/>
      <c r="NCK1869" s="401"/>
      <c r="NCL1869" s="401"/>
      <c r="NCM1869" s="401"/>
      <c r="NCN1869" s="401"/>
      <c r="NCO1869" s="401"/>
      <c r="NCP1869" s="401"/>
      <c r="NCQ1869" s="401"/>
      <c r="NCR1869" s="401"/>
      <c r="NCS1869" s="401"/>
      <c r="NCT1869" s="401"/>
      <c r="NCU1869" s="401"/>
      <c r="NCV1869" s="401"/>
      <c r="NCW1869" s="401"/>
      <c r="NCX1869" s="401"/>
      <c r="NCY1869" s="401"/>
      <c r="NCZ1869" s="401"/>
      <c r="NDA1869" s="401"/>
      <c r="NDB1869" s="401"/>
      <c r="NDC1869" s="401"/>
      <c r="NDD1869" s="401"/>
      <c r="NDE1869" s="401"/>
      <c r="NDF1869" s="401"/>
      <c r="NDG1869" s="401"/>
      <c r="NDH1869" s="401"/>
      <c r="NDI1869" s="401"/>
      <c r="NDJ1869" s="401"/>
      <c r="NDK1869" s="401"/>
      <c r="NDL1869" s="401"/>
      <c r="NDM1869" s="401"/>
      <c r="NDN1869" s="401"/>
      <c r="NDO1869" s="401"/>
      <c r="NDP1869" s="401"/>
      <c r="NDQ1869" s="401"/>
      <c r="NDR1869" s="401"/>
      <c r="NDS1869" s="401"/>
      <c r="NDT1869" s="401"/>
      <c r="NDU1869" s="401"/>
      <c r="NDV1869" s="401"/>
      <c r="NDW1869" s="401"/>
      <c r="NDX1869" s="401"/>
      <c r="NDY1869" s="401"/>
      <c r="NDZ1869" s="401"/>
      <c r="NEA1869" s="401"/>
      <c r="NEB1869" s="401"/>
      <c r="NEC1869" s="401"/>
      <c r="NED1869" s="401"/>
      <c r="NEE1869" s="401"/>
      <c r="NEF1869" s="401"/>
      <c r="NEG1869" s="401"/>
      <c r="NEH1869" s="401"/>
      <c r="NEI1869" s="401"/>
      <c r="NEJ1869" s="401"/>
      <c r="NEK1869" s="401"/>
      <c r="NEL1869" s="401"/>
      <c r="NEM1869" s="401"/>
      <c r="NEN1869" s="401"/>
      <c r="NEO1869" s="401"/>
      <c r="NEP1869" s="401"/>
      <c r="NEQ1869" s="401"/>
      <c r="NER1869" s="401"/>
      <c r="NES1869" s="401"/>
      <c r="NET1869" s="401"/>
      <c r="NEU1869" s="401"/>
      <c r="NEV1869" s="401"/>
      <c r="NEW1869" s="401"/>
      <c r="NEX1869" s="401"/>
      <c r="NEY1869" s="401"/>
      <c r="NEZ1869" s="401"/>
      <c r="NFA1869" s="401"/>
      <c r="NFB1869" s="401"/>
      <c r="NFC1869" s="401"/>
      <c r="NFD1869" s="401"/>
      <c r="NFE1869" s="401"/>
      <c r="NFF1869" s="401"/>
      <c r="NFG1869" s="401"/>
      <c r="NFH1869" s="401"/>
      <c r="NFI1869" s="401"/>
      <c r="NFJ1869" s="401"/>
      <c r="NFK1869" s="401"/>
      <c r="NFL1869" s="401"/>
      <c r="NFM1869" s="401"/>
      <c r="NFN1869" s="401"/>
      <c r="NFO1869" s="401"/>
      <c r="NFP1869" s="401"/>
      <c r="NFQ1869" s="401"/>
      <c r="NFR1869" s="401"/>
      <c r="NFS1869" s="401"/>
      <c r="NFT1869" s="401"/>
      <c r="NFU1869" s="401"/>
      <c r="NFV1869" s="401"/>
      <c r="NFW1869" s="401"/>
      <c r="NFX1869" s="401"/>
      <c r="NFY1869" s="401"/>
      <c r="NFZ1869" s="401"/>
      <c r="NGA1869" s="401"/>
      <c r="NGB1869" s="401"/>
      <c r="NGC1869" s="401"/>
      <c r="NGD1869" s="401"/>
      <c r="NGE1869" s="401"/>
      <c r="NGF1869" s="401"/>
      <c r="NGG1869" s="401"/>
      <c r="NGH1869" s="401"/>
      <c r="NGI1869" s="401"/>
      <c r="NGJ1869" s="401"/>
      <c r="NGK1869" s="401"/>
      <c r="NGL1869" s="401"/>
      <c r="NGM1869" s="401"/>
      <c r="NGN1869" s="401"/>
      <c r="NGO1869" s="401"/>
      <c r="NGP1869" s="401"/>
      <c r="NGQ1869" s="401"/>
      <c r="NGR1869" s="401"/>
      <c r="NGS1869" s="401"/>
      <c r="NGT1869" s="401"/>
      <c r="NGU1869" s="401"/>
      <c r="NGV1869" s="401"/>
      <c r="NGW1869" s="401"/>
      <c r="NGX1869" s="401"/>
      <c r="NGY1869" s="401"/>
      <c r="NGZ1869" s="401"/>
      <c r="NHA1869" s="401"/>
      <c r="NHB1869" s="401"/>
      <c r="NHC1869" s="401"/>
      <c r="NHD1869" s="401"/>
      <c r="NHE1869" s="401"/>
      <c r="NHF1869" s="401"/>
      <c r="NHG1869" s="401"/>
      <c r="NHH1869" s="401"/>
      <c r="NHI1869" s="401"/>
      <c r="NHJ1869" s="401"/>
      <c r="NHK1869" s="401"/>
      <c r="NHL1869" s="401"/>
      <c r="NHM1869" s="401"/>
      <c r="NHN1869" s="401"/>
      <c r="NHO1869" s="401"/>
      <c r="NHP1869" s="401"/>
      <c r="NHQ1869" s="401"/>
      <c r="NHR1869" s="401"/>
      <c r="NHS1869" s="401"/>
      <c r="NHT1869" s="401"/>
      <c r="NHU1869" s="401"/>
      <c r="NHV1869" s="401"/>
      <c r="NHW1869" s="401"/>
      <c r="NHX1869" s="401"/>
      <c r="NHY1869" s="401"/>
      <c r="NHZ1869" s="401"/>
      <c r="NIA1869" s="401"/>
      <c r="NIB1869" s="401"/>
      <c r="NIC1869" s="401"/>
      <c r="NID1869" s="401"/>
      <c r="NIE1869" s="401"/>
      <c r="NIF1869" s="401"/>
      <c r="NIG1869" s="401"/>
      <c r="NIH1869" s="401"/>
      <c r="NII1869" s="401"/>
      <c r="NIJ1869" s="401"/>
      <c r="NIK1869" s="401"/>
      <c r="NIL1869" s="401"/>
      <c r="NIM1869" s="401"/>
      <c r="NIN1869" s="401"/>
      <c r="NIO1869" s="401"/>
      <c r="NIP1869" s="401"/>
      <c r="NIQ1869" s="401"/>
      <c r="NIR1869" s="401"/>
      <c r="NIS1869" s="401"/>
      <c r="NIT1869" s="401"/>
      <c r="NIU1869" s="401"/>
      <c r="NIV1869" s="401"/>
      <c r="NIW1869" s="401"/>
      <c r="NIX1869" s="401"/>
      <c r="NIY1869" s="401"/>
      <c r="NIZ1869" s="401"/>
      <c r="NJA1869" s="401"/>
      <c r="NJB1869" s="401"/>
      <c r="NJC1869" s="401"/>
      <c r="NJD1869" s="401"/>
      <c r="NJE1869" s="401"/>
      <c r="NJF1869" s="401"/>
      <c r="NJG1869" s="401"/>
      <c r="NJH1869" s="401"/>
      <c r="NJI1869" s="401"/>
      <c r="NJJ1869" s="401"/>
      <c r="NJK1869" s="401"/>
      <c r="NJL1869" s="401"/>
      <c r="NJM1869" s="401"/>
      <c r="NJN1869" s="401"/>
      <c r="NJO1869" s="401"/>
      <c r="NJP1869" s="401"/>
      <c r="NJQ1869" s="401"/>
      <c r="NJR1869" s="401"/>
      <c r="NJS1869" s="401"/>
      <c r="NJT1869" s="401"/>
      <c r="NJU1869" s="401"/>
      <c r="NJV1869" s="401"/>
      <c r="NJW1869" s="401"/>
      <c r="NJX1869" s="401"/>
      <c r="NJY1869" s="401"/>
      <c r="NJZ1869" s="401"/>
      <c r="NKA1869" s="401"/>
      <c r="NKB1869" s="401"/>
      <c r="NKC1869" s="401"/>
      <c r="NKD1869" s="401"/>
      <c r="NKE1869" s="401"/>
      <c r="NKF1869" s="401"/>
      <c r="NKG1869" s="401"/>
      <c r="NKH1869" s="401"/>
      <c r="NKI1869" s="401"/>
      <c r="NKJ1869" s="401"/>
      <c r="NKK1869" s="401"/>
      <c r="NKL1869" s="401"/>
      <c r="NKM1869" s="401"/>
      <c r="NKN1869" s="401"/>
      <c r="NKO1869" s="401"/>
      <c r="NKP1869" s="401"/>
      <c r="NKQ1869" s="401"/>
      <c r="NKR1869" s="401"/>
      <c r="NKS1869" s="401"/>
      <c r="NKT1869" s="401"/>
      <c r="NKU1869" s="401"/>
      <c r="NKV1869" s="401"/>
      <c r="NKW1869" s="401"/>
      <c r="NKX1869" s="401"/>
      <c r="NKY1869" s="401"/>
      <c r="NKZ1869" s="401"/>
      <c r="NLA1869" s="401"/>
      <c r="NLB1869" s="401"/>
      <c r="NLC1869" s="401"/>
      <c r="NLD1869" s="401"/>
      <c r="NLE1869" s="401"/>
      <c r="NLF1869" s="401"/>
      <c r="NLG1869" s="401"/>
      <c r="NLH1869" s="401"/>
      <c r="NLI1869" s="401"/>
      <c r="NLJ1869" s="401"/>
      <c r="NLK1869" s="401"/>
      <c r="NLL1869" s="401"/>
      <c r="NLM1869" s="401"/>
      <c r="NLN1869" s="401"/>
      <c r="NLO1869" s="401"/>
      <c r="NLP1869" s="401"/>
      <c r="NLQ1869" s="401"/>
      <c r="NLR1869" s="401"/>
      <c r="NLS1869" s="401"/>
      <c r="NLT1869" s="401"/>
      <c r="NLU1869" s="401"/>
      <c r="NLV1869" s="401"/>
      <c r="NLW1869" s="401"/>
      <c r="NLX1869" s="401"/>
      <c r="NLY1869" s="401"/>
      <c r="NLZ1869" s="401"/>
      <c r="NMA1869" s="401"/>
      <c r="NMB1869" s="401"/>
      <c r="NMC1869" s="401"/>
      <c r="NMD1869" s="401"/>
      <c r="NME1869" s="401"/>
      <c r="NMF1869" s="401"/>
      <c r="NMG1869" s="401"/>
      <c r="NMH1869" s="401"/>
      <c r="NMI1869" s="401"/>
      <c r="NMJ1869" s="401"/>
      <c r="NMK1869" s="401"/>
      <c r="NML1869" s="401"/>
      <c r="NMM1869" s="401"/>
      <c r="NMN1869" s="401"/>
      <c r="NMO1869" s="401"/>
      <c r="NMP1869" s="401"/>
      <c r="NMQ1869" s="401"/>
      <c r="NMR1869" s="401"/>
      <c r="NMS1869" s="401"/>
      <c r="NMT1869" s="401"/>
      <c r="NMU1869" s="401"/>
      <c r="NMV1869" s="401"/>
      <c r="NMW1869" s="401"/>
      <c r="NMX1869" s="401"/>
      <c r="NMY1869" s="401"/>
      <c r="NMZ1869" s="401"/>
      <c r="NNA1869" s="401"/>
      <c r="NNB1869" s="401"/>
      <c r="NNC1869" s="401"/>
      <c r="NND1869" s="401"/>
      <c r="NNE1869" s="401"/>
      <c r="NNF1869" s="401"/>
      <c r="NNG1869" s="401"/>
      <c r="NNH1869" s="401"/>
      <c r="NNI1869" s="401"/>
      <c r="NNJ1869" s="401"/>
      <c r="NNK1869" s="401"/>
      <c r="NNL1869" s="401"/>
      <c r="NNM1869" s="401"/>
      <c r="NNN1869" s="401"/>
      <c r="NNO1869" s="401"/>
      <c r="NNP1869" s="401"/>
      <c r="NNQ1869" s="401"/>
      <c r="NNR1869" s="401"/>
      <c r="NNS1869" s="401"/>
      <c r="NNT1869" s="401"/>
      <c r="NNU1869" s="401"/>
      <c r="NNV1869" s="401"/>
      <c r="NNW1869" s="401"/>
      <c r="NNX1869" s="401"/>
      <c r="NNY1869" s="401"/>
      <c r="NNZ1869" s="401"/>
      <c r="NOA1869" s="401"/>
      <c r="NOB1869" s="401"/>
      <c r="NOC1869" s="401"/>
      <c r="NOD1869" s="401"/>
      <c r="NOE1869" s="401"/>
      <c r="NOF1869" s="401"/>
      <c r="NOG1869" s="401"/>
      <c r="NOH1869" s="401"/>
      <c r="NOI1869" s="401"/>
      <c r="NOJ1869" s="401"/>
      <c r="NOK1869" s="401"/>
      <c r="NOL1869" s="401"/>
      <c r="NOM1869" s="401"/>
      <c r="NON1869" s="401"/>
      <c r="NOO1869" s="401"/>
      <c r="NOP1869" s="401"/>
      <c r="NOQ1869" s="401"/>
      <c r="NOR1869" s="401"/>
      <c r="NOS1869" s="401"/>
      <c r="NOT1869" s="401"/>
      <c r="NOU1869" s="401"/>
      <c r="NOV1869" s="401"/>
      <c r="NOW1869" s="401"/>
      <c r="NOX1869" s="401"/>
      <c r="NOY1869" s="401"/>
      <c r="NOZ1869" s="401"/>
      <c r="NPA1869" s="401"/>
      <c r="NPB1869" s="401"/>
      <c r="NPC1869" s="401"/>
      <c r="NPD1869" s="401"/>
      <c r="NPE1869" s="401"/>
      <c r="NPF1869" s="401"/>
      <c r="NPG1869" s="401"/>
      <c r="NPH1869" s="401"/>
      <c r="NPI1869" s="401"/>
      <c r="NPJ1869" s="401"/>
      <c r="NPK1869" s="401"/>
      <c r="NPL1869" s="401"/>
      <c r="NPM1869" s="401"/>
      <c r="NPN1869" s="401"/>
      <c r="NPO1869" s="401"/>
      <c r="NPP1869" s="401"/>
      <c r="NPQ1869" s="401"/>
      <c r="NPR1869" s="401"/>
      <c r="NPS1869" s="401"/>
      <c r="NPT1869" s="401"/>
      <c r="NPU1869" s="401"/>
      <c r="NPV1869" s="401"/>
      <c r="NPW1869" s="401"/>
      <c r="NPX1869" s="401"/>
      <c r="NPY1869" s="401"/>
      <c r="NPZ1869" s="401"/>
      <c r="NQA1869" s="401"/>
      <c r="NQB1869" s="401"/>
      <c r="NQC1869" s="401"/>
      <c r="NQD1869" s="401"/>
      <c r="NQE1869" s="401"/>
      <c r="NQF1869" s="401"/>
      <c r="NQG1869" s="401"/>
      <c r="NQH1869" s="401"/>
      <c r="NQI1869" s="401"/>
      <c r="NQJ1869" s="401"/>
      <c r="NQK1869" s="401"/>
      <c r="NQL1869" s="401"/>
      <c r="NQM1869" s="401"/>
      <c r="NQN1869" s="401"/>
      <c r="NQO1869" s="401"/>
      <c r="NQP1869" s="401"/>
      <c r="NQQ1869" s="401"/>
      <c r="NQR1869" s="401"/>
      <c r="NQS1869" s="401"/>
      <c r="NQT1869" s="401"/>
      <c r="NQU1869" s="401"/>
      <c r="NQV1869" s="401"/>
      <c r="NQW1869" s="401"/>
      <c r="NQX1869" s="401"/>
      <c r="NQY1869" s="401"/>
      <c r="NQZ1869" s="401"/>
      <c r="NRA1869" s="401"/>
      <c r="NRB1869" s="401"/>
      <c r="NRC1869" s="401"/>
      <c r="NRD1869" s="401"/>
      <c r="NRE1869" s="401"/>
      <c r="NRF1869" s="401"/>
      <c r="NRG1869" s="401"/>
      <c r="NRH1869" s="401"/>
      <c r="NRI1869" s="401"/>
      <c r="NRJ1869" s="401"/>
      <c r="NRK1869" s="401"/>
      <c r="NRL1869" s="401"/>
      <c r="NRM1869" s="401"/>
      <c r="NRN1869" s="401"/>
      <c r="NRO1869" s="401"/>
      <c r="NRP1869" s="401"/>
      <c r="NRQ1869" s="401"/>
      <c r="NRR1869" s="401"/>
      <c r="NRS1869" s="401"/>
      <c r="NRT1869" s="401"/>
      <c r="NRU1869" s="401"/>
      <c r="NRV1869" s="401"/>
      <c r="NRW1869" s="401"/>
      <c r="NRX1869" s="401"/>
      <c r="NRY1869" s="401"/>
      <c r="NRZ1869" s="401"/>
      <c r="NSA1869" s="401"/>
      <c r="NSB1869" s="401"/>
      <c r="NSC1869" s="401"/>
      <c r="NSD1869" s="401"/>
      <c r="NSE1869" s="401"/>
      <c r="NSF1869" s="401"/>
      <c r="NSG1869" s="401"/>
      <c r="NSH1869" s="401"/>
      <c r="NSI1869" s="401"/>
      <c r="NSJ1869" s="401"/>
      <c r="NSK1869" s="401"/>
      <c r="NSL1869" s="401"/>
      <c r="NSM1869" s="401"/>
      <c r="NSN1869" s="401"/>
      <c r="NSO1869" s="401"/>
      <c r="NSP1869" s="401"/>
      <c r="NSQ1869" s="401"/>
      <c r="NSR1869" s="401"/>
      <c r="NSS1869" s="401"/>
      <c r="NST1869" s="401"/>
      <c r="NSU1869" s="401"/>
      <c r="NSV1869" s="401"/>
      <c r="NSW1869" s="401"/>
      <c r="NSX1869" s="401"/>
      <c r="NSY1869" s="401"/>
      <c r="NSZ1869" s="401"/>
      <c r="NTA1869" s="401"/>
      <c r="NTB1869" s="401"/>
      <c r="NTC1869" s="401"/>
      <c r="NTD1869" s="401"/>
      <c r="NTE1869" s="401"/>
      <c r="NTF1869" s="401"/>
      <c r="NTG1869" s="401"/>
      <c r="NTH1869" s="401"/>
      <c r="NTI1869" s="401"/>
      <c r="NTJ1869" s="401"/>
      <c r="NTK1869" s="401"/>
      <c r="NTL1869" s="401"/>
      <c r="NTM1869" s="401"/>
      <c r="NTN1869" s="401"/>
      <c r="NTO1869" s="401"/>
      <c r="NTP1869" s="401"/>
      <c r="NTQ1869" s="401"/>
      <c r="NTR1869" s="401"/>
      <c r="NTS1869" s="401"/>
      <c r="NTT1869" s="401"/>
      <c r="NTU1869" s="401"/>
      <c r="NTV1869" s="401"/>
      <c r="NTW1869" s="401"/>
      <c r="NTX1869" s="401"/>
      <c r="NTY1869" s="401"/>
      <c r="NTZ1869" s="401"/>
      <c r="NUA1869" s="401"/>
      <c r="NUB1869" s="401"/>
      <c r="NUC1869" s="401"/>
      <c r="NUD1869" s="401"/>
      <c r="NUE1869" s="401"/>
      <c r="NUF1869" s="401"/>
      <c r="NUG1869" s="401"/>
      <c r="NUH1869" s="401"/>
      <c r="NUI1869" s="401"/>
      <c r="NUJ1869" s="401"/>
      <c r="NUK1869" s="401"/>
      <c r="NUL1869" s="401"/>
      <c r="NUM1869" s="401"/>
      <c r="NUN1869" s="401"/>
      <c r="NUO1869" s="401"/>
      <c r="NUP1869" s="401"/>
      <c r="NUQ1869" s="401"/>
      <c r="NUR1869" s="401"/>
      <c r="NUS1869" s="401"/>
      <c r="NUT1869" s="401"/>
      <c r="NUU1869" s="401"/>
      <c r="NUV1869" s="401"/>
      <c r="NUW1869" s="401"/>
      <c r="NUX1869" s="401"/>
      <c r="NUY1869" s="401"/>
      <c r="NUZ1869" s="401"/>
      <c r="NVA1869" s="401"/>
      <c r="NVB1869" s="401"/>
      <c r="NVC1869" s="401"/>
      <c r="NVD1869" s="401"/>
      <c r="NVE1869" s="401"/>
      <c r="NVF1869" s="401"/>
      <c r="NVG1869" s="401"/>
      <c r="NVH1869" s="401"/>
      <c r="NVI1869" s="401"/>
      <c r="NVJ1869" s="401"/>
      <c r="NVK1869" s="401"/>
      <c r="NVL1869" s="401"/>
      <c r="NVM1869" s="401"/>
      <c r="NVN1869" s="401"/>
      <c r="NVO1869" s="401"/>
      <c r="NVP1869" s="401"/>
      <c r="NVQ1869" s="401"/>
      <c r="NVR1869" s="401"/>
      <c r="NVS1869" s="401"/>
      <c r="NVT1869" s="401"/>
      <c r="NVU1869" s="401"/>
      <c r="NVV1869" s="401"/>
      <c r="NVW1869" s="401"/>
      <c r="NVX1869" s="401"/>
      <c r="NVY1869" s="401"/>
      <c r="NVZ1869" s="401"/>
      <c r="NWA1869" s="401"/>
      <c r="NWB1869" s="401"/>
      <c r="NWC1869" s="401"/>
      <c r="NWD1869" s="401"/>
      <c r="NWE1869" s="401"/>
      <c r="NWF1869" s="401"/>
      <c r="NWG1869" s="401"/>
      <c r="NWH1869" s="401"/>
      <c r="NWI1869" s="401"/>
      <c r="NWJ1869" s="401"/>
      <c r="NWK1869" s="401"/>
      <c r="NWL1869" s="401"/>
      <c r="NWM1869" s="401"/>
      <c r="NWN1869" s="401"/>
      <c r="NWO1869" s="401"/>
      <c r="NWP1869" s="401"/>
      <c r="NWQ1869" s="401"/>
      <c r="NWR1869" s="401"/>
      <c r="NWS1869" s="401"/>
      <c r="NWT1869" s="401"/>
      <c r="NWU1869" s="401"/>
      <c r="NWV1869" s="401"/>
      <c r="NWW1869" s="401"/>
      <c r="NWX1869" s="401"/>
      <c r="NWY1869" s="401"/>
      <c r="NWZ1869" s="401"/>
      <c r="NXA1869" s="401"/>
      <c r="NXB1869" s="401"/>
      <c r="NXC1869" s="401"/>
      <c r="NXD1869" s="401"/>
      <c r="NXE1869" s="401"/>
      <c r="NXF1869" s="401"/>
      <c r="NXG1869" s="401"/>
      <c r="NXH1869" s="401"/>
      <c r="NXI1869" s="401"/>
      <c r="NXJ1869" s="401"/>
      <c r="NXK1869" s="401"/>
      <c r="NXL1869" s="401"/>
      <c r="NXM1869" s="401"/>
      <c r="NXN1869" s="401"/>
      <c r="NXO1869" s="401"/>
      <c r="NXP1869" s="401"/>
      <c r="NXQ1869" s="401"/>
      <c r="NXR1869" s="401"/>
      <c r="NXS1869" s="401"/>
      <c r="NXT1869" s="401"/>
      <c r="NXU1869" s="401"/>
      <c r="NXV1869" s="401"/>
      <c r="NXW1869" s="401"/>
      <c r="NXX1869" s="401"/>
      <c r="NXY1869" s="401"/>
      <c r="NXZ1869" s="401"/>
      <c r="NYA1869" s="401"/>
      <c r="NYB1869" s="401"/>
      <c r="NYC1869" s="401"/>
      <c r="NYD1869" s="401"/>
      <c r="NYE1869" s="401"/>
      <c r="NYF1869" s="401"/>
      <c r="NYG1869" s="401"/>
      <c r="NYH1869" s="401"/>
      <c r="NYI1869" s="401"/>
      <c r="NYJ1869" s="401"/>
      <c r="NYK1869" s="401"/>
      <c r="NYL1869" s="401"/>
      <c r="NYM1869" s="401"/>
      <c r="NYN1869" s="401"/>
      <c r="NYO1869" s="401"/>
      <c r="NYP1869" s="401"/>
      <c r="NYQ1869" s="401"/>
      <c r="NYR1869" s="401"/>
      <c r="NYS1869" s="401"/>
      <c r="NYT1869" s="401"/>
      <c r="NYU1869" s="401"/>
      <c r="NYV1869" s="401"/>
      <c r="NYW1869" s="401"/>
      <c r="NYX1869" s="401"/>
      <c r="NYY1869" s="401"/>
      <c r="NYZ1869" s="401"/>
      <c r="NZA1869" s="401"/>
      <c r="NZB1869" s="401"/>
      <c r="NZC1869" s="401"/>
      <c r="NZD1869" s="401"/>
      <c r="NZE1869" s="401"/>
      <c r="NZF1869" s="401"/>
      <c r="NZG1869" s="401"/>
      <c r="NZH1869" s="401"/>
      <c r="NZI1869" s="401"/>
      <c r="NZJ1869" s="401"/>
      <c r="NZK1869" s="401"/>
      <c r="NZL1869" s="401"/>
      <c r="NZM1869" s="401"/>
      <c r="NZN1869" s="401"/>
      <c r="NZO1869" s="401"/>
      <c r="NZP1869" s="401"/>
      <c r="NZQ1869" s="401"/>
      <c r="NZR1869" s="401"/>
      <c r="NZS1869" s="401"/>
      <c r="NZT1869" s="401"/>
      <c r="NZU1869" s="401"/>
      <c r="NZV1869" s="401"/>
      <c r="NZW1869" s="401"/>
      <c r="NZX1869" s="401"/>
      <c r="NZY1869" s="401"/>
      <c r="NZZ1869" s="401"/>
      <c r="OAA1869" s="401"/>
      <c r="OAB1869" s="401"/>
      <c r="OAC1869" s="401"/>
      <c r="OAD1869" s="401"/>
      <c r="OAE1869" s="401"/>
      <c r="OAF1869" s="401"/>
      <c r="OAG1869" s="401"/>
      <c r="OAH1869" s="401"/>
      <c r="OAI1869" s="401"/>
      <c r="OAJ1869" s="401"/>
      <c r="OAK1869" s="401"/>
      <c r="OAL1869" s="401"/>
      <c r="OAM1869" s="401"/>
      <c r="OAN1869" s="401"/>
      <c r="OAO1869" s="401"/>
      <c r="OAP1869" s="401"/>
      <c r="OAQ1869" s="401"/>
      <c r="OAR1869" s="401"/>
      <c r="OAS1869" s="401"/>
      <c r="OAT1869" s="401"/>
      <c r="OAU1869" s="401"/>
      <c r="OAV1869" s="401"/>
      <c r="OAW1869" s="401"/>
      <c r="OAX1869" s="401"/>
      <c r="OAY1869" s="401"/>
      <c r="OAZ1869" s="401"/>
      <c r="OBA1869" s="401"/>
      <c r="OBB1869" s="401"/>
      <c r="OBC1869" s="401"/>
      <c r="OBD1869" s="401"/>
      <c r="OBE1869" s="401"/>
      <c r="OBF1869" s="401"/>
      <c r="OBG1869" s="401"/>
      <c r="OBH1869" s="401"/>
      <c r="OBI1869" s="401"/>
      <c r="OBJ1869" s="401"/>
      <c r="OBK1869" s="401"/>
      <c r="OBL1869" s="401"/>
      <c r="OBM1869" s="401"/>
      <c r="OBN1869" s="401"/>
      <c r="OBO1869" s="401"/>
      <c r="OBP1869" s="401"/>
      <c r="OBQ1869" s="401"/>
      <c r="OBR1869" s="401"/>
      <c r="OBS1869" s="401"/>
      <c r="OBT1869" s="401"/>
      <c r="OBU1869" s="401"/>
      <c r="OBV1869" s="401"/>
      <c r="OBW1869" s="401"/>
      <c r="OBX1869" s="401"/>
      <c r="OBY1869" s="401"/>
      <c r="OBZ1869" s="401"/>
      <c r="OCA1869" s="401"/>
      <c r="OCB1869" s="401"/>
      <c r="OCC1869" s="401"/>
      <c r="OCD1869" s="401"/>
      <c r="OCE1869" s="401"/>
      <c r="OCF1869" s="401"/>
      <c r="OCG1869" s="401"/>
      <c r="OCH1869" s="401"/>
      <c r="OCI1869" s="401"/>
      <c r="OCJ1869" s="401"/>
      <c r="OCK1869" s="401"/>
      <c r="OCL1869" s="401"/>
      <c r="OCM1869" s="401"/>
      <c r="OCN1869" s="401"/>
      <c r="OCO1869" s="401"/>
      <c r="OCP1869" s="401"/>
      <c r="OCQ1869" s="401"/>
      <c r="OCR1869" s="401"/>
      <c r="OCS1869" s="401"/>
      <c r="OCT1869" s="401"/>
      <c r="OCU1869" s="401"/>
      <c r="OCV1869" s="401"/>
      <c r="OCW1869" s="401"/>
      <c r="OCX1869" s="401"/>
      <c r="OCY1869" s="401"/>
      <c r="OCZ1869" s="401"/>
      <c r="ODA1869" s="401"/>
      <c r="ODB1869" s="401"/>
      <c r="ODC1869" s="401"/>
      <c r="ODD1869" s="401"/>
      <c r="ODE1869" s="401"/>
      <c r="ODF1869" s="401"/>
      <c r="ODG1869" s="401"/>
      <c r="ODH1869" s="401"/>
      <c r="ODI1869" s="401"/>
      <c r="ODJ1869" s="401"/>
      <c r="ODK1869" s="401"/>
      <c r="ODL1869" s="401"/>
      <c r="ODM1869" s="401"/>
      <c r="ODN1869" s="401"/>
      <c r="ODO1869" s="401"/>
      <c r="ODP1869" s="401"/>
      <c r="ODQ1869" s="401"/>
      <c r="ODR1869" s="401"/>
      <c r="ODS1869" s="401"/>
      <c r="ODT1869" s="401"/>
      <c r="ODU1869" s="401"/>
      <c r="ODV1869" s="401"/>
      <c r="ODW1869" s="401"/>
      <c r="ODX1869" s="401"/>
      <c r="ODY1869" s="401"/>
      <c r="ODZ1869" s="401"/>
      <c r="OEA1869" s="401"/>
      <c r="OEB1869" s="401"/>
      <c r="OEC1869" s="401"/>
      <c r="OED1869" s="401"/>
      <c r="OEE1869" s="401"/>
      <c r="OEF1869" s="401"/>
      <c r="OEG1869" s="401"/>
      <c r="OEH1869" s="401"/>
      <c r="OEI1869" s="401"/>
      <c r="OEJ1869" s="401"/>
      <c r="OEK1869" s="401"/>
      <c r="OEL1869" s="401"/>
      <c r="OEM1869" s="401"/>
      <c r="OEN1869" s="401"/>
      <c r="OEO1869" s="401"/>
      <c r="OEP1869" s="401"/>
      <c r="OEQ1869" s="401"/>
      <c r="OER1869" s="401"/>
      <c r="OES1869" s="401"/>
      <c r="OET1869" s="401"/>
      <c r="OEU1869" s="401"/>
      <c r="OEV1869" s="401"/>
      <c r="OEW1869" s="401"/>
      <c r="OEX1869" s="401"/>
      <c r="OEY1869" s="401"/>
      <c r="OEZ1869" s="401"/>
      <c r="OFA1869" s="401"/>
      <c r="OFB1869" s="401"/>
      <c r="OFC1869" s="401"/>
      <c r="OFD1869" s="401"/>
      <c r="OFE1869" s="401"/>
      <c r="OFF1869" s="401"/>
      <c r="OFG1869" s="401"/>
      <c r="OFH1869" s="401"/>
      <c r="OFI1869" s="401"/>
      <c r="OFJ1869" s="401"/>
      <c r="OFK1869" s="401"/>
      <c r="OFL1869" s="401"/>
      <c r="OFM1869" s="401"/>
      <c r="OFN1869" s="401"/>
      <c r="OFO1869" s="401"/>
      <c r="OFP1869" s="401"/>
      <c r="OFQ1869" s="401"/>
      <c r="OFR1869" s="401"/>
      <c r="OFS1869" s="401"/>
      <c r="OFT1869" s="401"/>
      <c r="OFU1869" s="401"/>
      <c r="OFV1869" s="401"/>
      <c r="OFW1869" s="401"/>
      <c r="OFX1869" s="401"/>
      <c r="OFY1869" s="401"/>
      <c r="OFZ1869" s="401"/>
      <c r="OGA1869" s="401"/>
      <c r="OGB1869" s="401"/>
      <c r="OGC1869" s="401"/>
      <c r="OGD1869" s="401"/>
      <c r="OGE1869" s="401"/>
      <c r="OGF1869" s="401"/>
      <c r="OGG1869" s="401"/>
      <c r="OGH1869" s="401"/>
      <c r="OGI1869" s="401"/>
      <c r="OGJ1869" s="401"/>
      <c r="OGK1869" s="401"/>
      <c r="OGL1869" s="401"/>
      <c r="OGM1869" s="401"/>
      <c r="OGN1869" s="401"/>
      <c r="OGO1869" s="401"/>
      <c r="OGP1869" s="401"/>
      <c r="OGQ1869" s="401"/>
      <c r="OGR1869" s="401"/>
      <c r="OGS1869" s="401"/>
      <c r="OGT1869" s="401"/>
      <c r="OGU1869" s="401"/>
      <c r="OGV1869" s="401"/>
      <c r="OGW1869" s="401"/>
      <c r="OGX1869" s="401"/>
      <c r="OGY1869" s="401"/>
      <c r="OGZ1869" s="401"/>
      <c r="OHA1869" s="401"/>
      <c r="OHB1869" s="401"/>
      <c r="OHC1869" s="401"/>
      <c r="OHD1869" s="401"/>
      <c r="OHE1869" s="401"/>
      <c r="OHF1869" s="401"/>
      <c r="OHG1869" s="401"/>
      <c r="OHH1869" s="401"/>
      <c r="OHI1869" s="401"/>
      <c r="OHJ1869" s="401"/>
      <c r="OHK1869" s="401"/>
      <c r="OHL1869" s="401"/>
      <c r="OHM1869" s="401"/>
      <c r="OHN1869" s="401"/>
      <c r="OHO1869" s="401"/>
      <c r="OHP1869" s="401"/>
      <c r="OHQ1869" s="401"/>
      <c r="OHR1869" s="401"/>
      <c r="OHS1869" s="401"/>
      <c r="OHT1869" s="401"/>
      <c r="OHU1869" s="401"/>
      <c r="OHV1869" s="401"/>
      <c r="OHW1869" s="401"/>
      <c r="OHX1869" s="401"/>
      <c r="OHY1869" s="401"/>
      <c r="OHZ1869" s="401"/>
      <c r="OIA1869" s="401"/>
      <c r="OIB1869" s="401"/>
      <c r="OIC1869" s="401"/>
      <c r="OID1869" s="401"/>
      <c r="OIE1869" s="401"/>
      <c r="OIF1869" s="401"/>
      <c r="OIG1869" s="401"/>
      <c r="OIH1869" s="401"/>
      <c r="OII1869" s="401"/>
      <c r="OIJ1869" s="401"/>
      <c r="OIK1869" s="401"/>
      <c r="OIL1869" s="401"/>
      <c r="OIM1869" s="401"/>
      <c r="OIN1869" s="401"/>
      <c r="OIO1869" s="401"/>
      <c r="OIP1869" s="401"/>
      <c r="OIQ1869" s="401"/>
      <c r="OIR1869" s="401"/>
      <c r="OIS1869" s="401"/>
      <c r="OIT1869" s="401"/>
      <c r="OIU1869" s="401"/>
      <c r="OIV1869" s="401"/>
      <c r="OIW1869" s="401"/>
      <c r="OIX1869" s="401"/>
      <c r="OIY1869" s="401"/>
      <c r="OIZ1869" s="401"/>
      <c r="OJA1869" s="401"/>
      <c r="OJB1869" s="401"/>
      <c r="OJC1869" s="401"/>
      <c r="OJD1869" s="401"/>
      <c r="OJE1869" s="401"/>
      <c r="OJF1869" s="401"/>
      <c r="OJG1869" s="401"/>
      <c r="OJH1869" s="401"/>
      <c r="OJI1869" s="401"/>
      <c r="OJJ1869" s="401"/>
      <c r="OJK1869" s="401"/>
      <c r="OJL1869" s="401"/>
      <c r="OJM1869" s="401"/>
      <c r="OJN1869" s="401"/>
      <c r="OJO1869" s="401"/>
      <c r="OJP1869" s="401"/>
      <c r="OJQ1869" s="401"/>
      <c r="OJR1869" s="401"/>
      <c r="OJS1869" s="401"/>
      <c r="OJT1869" s="401"/>
      <c r="OJU1869" s="401"/>
      <c r="OJV1869" s="401"/>
      <c r="OJW1869" s="401"/>
      <c r="OJX1869" s="401"/>
      <c r="OJY1869" s="401"/>
      <c r="OJZ1869" s="401"/>
      <c r="OKA1869" s="401"/>
      <c r="OKB1869" s="401"/>
      <c r="OKC1869" s="401"/>
      <c r="OKD1869" s="401"/>
      <c r="OKE1869" s="401"/>
      <c r="OKF1869" s="401"/>
      <c r="OKG1869" s="401"/>
      <c r="OKH1869" s="401"/>
      <c r="OKI1869" s="401"/>
      <c r="OKJ1869" s="401"/>
      <c r="OKK1869" s="401"/>
      <c r="OKL1869" s="401"/>
      <c r="OKM1869" s="401"/>
      <c r="OKN1869" s="401"/>
      <c r="OKO1869" s="401"/>
      <c r="OKP1869" s="401"/>
      <c r="OKQ1869" s="401"/>
      <c r="OKR1869" s="401"/>
      <c r="OKS1869" s="401"/>
      <c r="OKT1869" s="401"/>
      <c r="OKU1869" s="401"/>
      <c r="OKV1869" s="401"/>
      <c r="OKW1869" s="401"/>
      <c r="OKX1869" s="401"/>
      <c r="OKY1869" s="401"/>
      <c r="OKZ1869" s="401"/>
      <c r="OLA1869" s="401"/>
      <c r="OLB1869" s="401"/>
      <c r="OLC1869" s="401"/>
      <c r="OLD1869" s="401"/>
      <c r="OLE1869" s="401"/>
      <c r="OLF1869" s="401"/>
      <c r="OLG1869" s="401"/>
      <c r="OLH1869" s="401"/>
      <c r="OLI1869" s="401"/>
      <c r="OLJ1869" s="401"/>
      <c r="OLK1869" s="401"/>
      <c r="OLL1869" s="401"/>
      <c r="OLM1869" s="401"/>
      <c r="OLN1869" s="401"/>
      <c r="OLO1869" s="401"/>
      <c r="OLP1869" s="401"/>
      <c r="OLQ1869" s="401"/>
      <c r="OLR1869" s="401"/>
      <c r="OLS1869" s="401"/>
      <c r="OLT1869" s="401"/>
      <c r="OLU1869" s="401"/>
      <c r="OLV1869" s="401"/>
      <c r="OLW1869" s="401"/>
      <c r="OLX1869" s="401"/>
      <c r="OLY1869" s="401"/>
      <c r="OLZ1869" s="401"/>
      <c r="OMA1869" s="401"/>
      <c r="OMB1869" s="401"/>
      <c r="OMC1869" s="401"/>
      <c r="OMD1869" s="401"/>
      <c r="OME1869" s="401"/>
      <c r="OMF1869" s="401"/>
      <c r="OMG1869" s="401"/>
      <c r="OMH1869" s="401"/>
      <c r="OMI1869" s="401"/>
      <c r="OMJ1869" s="401"/>
      <c r="OMK1869" s="401"/>
      <c r="OML1869" s="401"/>
      <c r="OMM1869" s="401"/>
      <c r="OMN1869" s="401"/>
      <c r="OMO1869" s="401"/>
      <c r="OMP1869" s="401"/>
      <c r="OMQ1869" s="401"/>
      <c r="OMR1869" s="401"/>
      <c r="OMS1869" s="401"/>
      <c r="OMT1869" s="401"/>
      <c r="OMU1869" s="401"/>
      <c r="OMV1869" s="401"/>
      <c r="OMW1869" s="401"/>
      <c r="OMX1869" s="401"/>
      <c r="OMY1869" s="401"/>
      <c r="OMZ1869" s="401"/>
      <c r="ONA1869" s="401"/>
      <c r="ONB1869" s="401"/>
      <c r="ONC1869" s="401"/>
      <c r="OND1869" s="401"/>
      <c r="ONE1869" s="401"/>
      <c r="ONF1869" s="401"/>
      <c r="ONG1869" s="401"/>
      <c r="ONH1869" s="401"/>
      <c r="ONI1869" s="401"/>
      <c r="ONJ1869" s="401"/>
      <c r="ONK1869" s="401"/>
      <c r="ONL1869" s="401"/>
      <c r="ONM1869" s="401"/>
      <c r="ONN1869" s="401"/>
      <c r="ONO1869" s="401"/>
      <c r="ONP1869" s="401"/>
      <c r="ONQ1869" s="401"/>
      <c r="ONR1869" s="401"/>
      <c r="ONS1869" s="401"/>
      <c r="ONT1869" s="401"/>
      <c r="ONU1869" s="401"/>
      <c r="ONV1869" s="401"/>
      <c r="ONW1869" s="401"/>
      <c r="ONX1869" s="401"/>
      <c r="ONY1869" s="401"/>
      <c r="ONZ1869" s="401"/>
      <c r="OOA1869" s="401"/>
      <c r="OOB1869" s="401"/>
      <c r="OOC1869" s="401"/>
      <c r="OOD1869" s="401"/>
      <c r="OOE1869" s="401"/>
      <c r="OOF1869" s="401"/>
      <c r="OOG1869" s="401"/>
      <c r="OOH1869" s="401"/>
      <c r="OOI1869" s="401"/>
      <c r="OOJ1869" s="401"/>
      <c r="OOK1869" s="401"/>
      <c r="OOL1869" s="401"/>
      <c r="OOM1869" s="401"/>
      <c r="OON1869" s="401"/>
      <c r="OOO1869" s="401"/>
      <c r="OOP1869" s="401"/>
      <c r="OOQ1869" s="401"/>
      <c r="OOR1869" s="401"/>
      <c r="OOS1869" s="401"/>
      <c r="OOT1869" s="401"/>
      <c r="OOU1869" s="401"/>
      <c r="OOV1869" s="401"/>
      <c r="OOW1869" s="401"/>
      <c r="OOX1869" s="401"/>
      <c r="OOY1869" s="401"/>
      <c r="OOZ1869" s="401"/>
      <c r="OPA1869" s="401"/>
      <c r="OPB1869" s="401"/>
      <c r="OPC1869" s="401"/>
      <c r="OPD1869" s="401"/>
      <c r="OPE1869" s="401"/>
      <c r="OPF1869" s="401"/>
      <c r="OPG1869" s="401"/>
      <c r="OPH1869" s="401"/>
      <c r="OPI1869" s="401"/>
      <c r="OPJ1869" s="401"/>
      <c r="OPK1869" s="401"/>
      <c r="OPL1869" s="401"/>
      <c r="OPM1869" s="401"/>
      <c r="OPN1869" s="401"/>
      <c r="OPO1869" s="401"/>
      <c r="OPP1869" s="401"/>
      <c r="OPQ1869" s="401"/>
      <c r="OPR1869" s="401"/>
      <c r="OPS1869" s="401"/>
      <c r="OPT1869" s="401"/>
      <c r="OPU1869" s="401"/>
      <c r="OPV1869" s="401"/>
      <c r="OPW1869" s="401"/>
      <c r="OPX1869" s="401"/>
      <c r="OPY1869" s="401"/>
      <c r="OPZ1869" s="401"/>
      <c r="OQA1869" s="401"/>
      <c r="OQB1869" s="401"/>
      <c r="OQC1869" s="401"/>
      <c r="OQD1869" s="401"/>
      <c r="OQE1869" s="401"/>
      <c r="OQF1869" s="401"/>
      <c r="OQG1869" s="401"/>
      <c r="OQH1869" s="401"/>
      <c r="OQI1869" s="401"/>
      <c r="OQJ1869" s="401"/>
      <c r="OQK1869" s="401"/>
      <c r="OQL1869" s="401"/>
      <c r="OQM1869" s="401"/>
      <c r="OQN1869" s="401"/>
      <c r="OQO1869" s="401"/>
      <c r="OQP1869" s="401"/>
      <c r="OQQ1869" s="401"/>
      <c r="OQR1869" s="401"/>
      <c r="OQS1869" s="401"/>
      <c r="OQT1869" s="401"/>
      <c r="OQU1869" s="401"/>
      <c r="OQV1869" s="401"/>
      <c r="OQW1869" s="401"/>
      <c r="OQX1869" s="401"/>
      <c r="OQY1869" s="401"/>
      <c r="OQZ1869" s="401"/>
      <c r="ORA1869" s="401"/>
      <c r="ORB1869" s="401"/>
      <c r="ORC1869" s="401"/>
      <c r="ORD1869" s="401"/>
      <c r="ORE1869" s="401"/>
      <c r="ORF1869" s="401"/>
      <c r="ORG1869" s="401"/>
      <c r="ORH1869" s="401"/>
      <c r="ORI1869" s="401"/>
      <c r="ORJ1869" s="401"/>
      <c r="ORK1869" s="401"/>
      <c r="ORL1869" s="401"/>
      <c r="ORM1869" s="401"/>
      <c r="ORN1869" s="401"/>
      <c r="ORO1869" s="401"/>
      <c r="ORP1869" s="401"/>
      <c r="ORQ1869" s="401"/>
      <c r="ORR1869" s="401"/>
      <c r="ORS1869" s="401"/>
      <c r="ORT1869" s="401"/>
      <c r="ORU1869" s="401"/>
      <c r="ORV1869" s="401"/>
      <c r="ORW1869" s="401"/>
      <c r="ORX1869" s="401"/>
      <c r="ORY1869" s="401"/>
      <c r="ORZ1869" s="401"/>
      <c r="OSA1869" s="401"/>
      <c r="OSB1869" s="401"/>
      <c r="OSC1869" s="401"/>
      <c r="OSD1869" s="401"/>
      <c r="OSE1869" s="401"/>
      <c r="OSF1869" s="401"/>
      <c r="OSG1869" s="401"/>
      <c r="OSH1869" s="401"/>
      <c r="OSI1869" s="401"/>
      <c r="OSJ1869" s="401"/>
      <c r="OSK1869" s="401"/>
      <c r="OSL1869" s="401"/>
      <c r="OSM1869" s="401"/>
      <c r="OSN1869" s="401"/>
      <c r="OSO1869" s="401"/>
      <c r="OSP1869" s="401"/>
      <c r="OSQ1869" s="401"/>
      <c r="OSR1869" s="401"/>
      <c r="OSS1869" s="401"/>
      <c r="OST1869" s="401"/>
      <c r="OSU1869" s="401"/>
      <c r="OSV1869" s="401"/>
      <c r="OSW1869" s="401"/>
      <c r="OSX1869" s="401"/>
      <c r="OSY1869" s="401"/>
      <c r="OSZ1869" s="401"/>
      <c r="OTA1869" s="401"/>
      <c r="OTB1869" s="401"/>
      <c r="OTC1869" s="401"/>
      <c r="OTD1869" s="401"/>
      <c r="OTE1869" s="401"/>
      <c r="OTF1869" s="401"/>
      <c r="OTG1869" s="401"/>
      <c r="OTH1869" s="401"/>
      <c r="OTI1869" s="401"/>
      <c r="OTJ1869" s="401"/>
      <c r="OTK1869" s="401"/>
      <c r="OTL1869" s="401"/>
      <c r="OTM1869" s="401"/>
      <c r="OTN1869" s="401"/>
      <c r="OTO1869" s="401"/>
      <c r="OTP1869" s="401"/>
      <c r="OTQ1869" s="401"/>
      <c r="OTR1869" s="401"/>
      <c r="OTS1869" s="401"/>
      <c r="OTT1869" s="401"/>
      <c r="OTU1869" s="401"/>
      <c r="OTV1869" s="401"/>
      <c r="OTW1869" s="401"/>
      <c r="OTX1869" s="401"/>
      <c r="OTY1869" s="401"/>
      <c r="OTZ1869" s="401"/>
      <c r="OUA1869" s="401"/>
      <c r="OUB1869" s="401"/>
      <c r="OUC1869" s="401"/>
      <c r="OUD1869" s="401"/>
      <c r="OUE1869" s="401"/>
      <c r="OUF1869" s="401"/>
      <c r="OUG1869" s="401"/>
      <c r="OUH1869" s="401"/>
      <c r="OUI1869" s="401"/>
      <c r="OUJ1869" s="401"/>
      <c r="OUK1869" s="401"/>
      <c r="OUL1869" s="401"/>
      <c r="OUM1869" s="401"/>
      <c r="OUN1869" s="401"/>
      <c r="OUO1869" s="401"/>
      <c r="OUP1869" s="401"/>
      <c r="OUQ1869" s="401"/>
      <c r="OUR1869" s="401"/>
      <c r="OUS1869" s="401"/>
      <c r="OUT1869" s="401"/>
      <c r="OUU1869" s="401"/>
      <c r="OUV1869" s="401"/>
      <c r="OUW1869" s="401"/>
      <c r="OUX1869" s="401"/>
      <c r="OUY1869" s="401"/>
      <c r="OUZ1869" s="401"/>
      <c r="OVA1869" s="401"/>
      <c r="OVB1869" s="401"/>
      <c r="OVC1869" s="401"/>
      <c r="OVD1869" s="401"/>
      <c r="OVE1869" s="401"/>
      <c r="OVF1869" s="401"/>
      <c r="OVG1869" s="401"/>
      <c r="OVH1869" s="401"/>
      <c r="OVI1869" s="401"/>
      <c r="OVJ1869" s="401"/>
      <c r="OVK1869" s="401"/>
      <c r="OVL1869" s="401"/>
      <c r="OVM1869" s="401"/>
      <c r="OVN1869" s="401"/>
      <c r="OVO1869" s="401"/>
      <c r="OVP1869" s="401"/>
      <c r="OVQ1869" s="401"/>
      <c r="OVR1869" s="401"/>
      <c r="OVS1869" s="401"/>
      <c r="OVT1869" s="401"/>
      <c r="OVU1869" s="401"/>
      <c r="OVV1869" s="401"/>
      <c r="OVW1869" s="401"/>
      <c r="OVX1869" s="401"/>
      <c r="OVY1869" s="401"/>
      <c r="OVZ1869" s="401"/>
      <c r="OWA1869" s="401"/>
      <c r="OWB1869" s="401"/>
      <c r="OWC1869" s="401"/>
      <c r="OWD1869" s="401"/>
      <c r="OWE1869" s="401"/>
      <c r="OWF1869" s="401"/>
      <c r="OWG1869" s="401"/>
      <c r="OWH1869" s="401"/>
      <c r="OWI1869" s="401"/>
      <c r="OWJ1869" s="401"/>
      <c r="OWK1869" s="401"/>
      <c r="OWL1869" s="401"/>
      <c r="OWM1869" s="401"/>
      <c r="OWN1869" s="401"/>
      <c r="OWO1869" s="401"/>
      <c r="OWP1869" s="401"/>
      <c r="OWQ1869" s="401"/>
      <c r="OWR1869" s="401"/>
      <c r="OWS1869" s="401"/>
      <c r="OWT1869" s="401"/>
      <c r="OWU1869" s="401"/>
      <c r="OWV1869" s="401"/>
      <c r="OWW1869" s="401"/>
      <c r="OWX1869" s="401"/>
      <c r="OWY1869" s="401"/>
      <c r="OWZ1869" s="401"/>
      <c r="OXA1869" s="401"/>
      <c r="OXB1869" s="401"/>
      <c r="OXC1869" s="401"/>
      <c r="OXD1869" s="401"/>
      <c r="OXE1869" s="401"/>
      <c r="OXF1869" s="401"/>
      <c r="OXG1869" s="401"/>
      <c r="OXH1869" s="401"/>
      <c r="OXI1869" s="401"/>
      <c r="OXJ1869" s="401"/>
      <c r="OXK1869" s="401"/>
      <c r="OXL1869" s="401"/>
      <c r="OXM1869" s="401"/>
      <c r="OXN1869" s="401"/>
      <c r="OXO1869" s="401"/>
      <c r="OXP1869" s="401"/>
      <c r="OXQ1869" s="401"/>
      <c r="OXR1869" s="401"/>
      <c r="OXS1869" s="401"/>
      <c r="OXT1869" s="401"/>
      <c r="OXU1869" s="401"/>
      <c r="OXV1869" s="401"/>
      <c r="OXW1869" s="401"/>
      <c r="OXX1869" s="401"/>
      <c r="OXY1869" s="401"/>
      <c r="OXZ1869" s="401"/>
      <c r="OYA1869" s="401"/>
      <c r="OYB1869" s="401"/>
      <c r="OYC1869" s="401"/>
      <c r="OYD1869" s="401"/>
      <c r="OYE1869" s="401"/>
      <c r="OYF1869" s="401"/>
      <c r="OYG1869" s="401"/>
      <c r="OYH1869" s="401"/>
      <c r="OYI1869" s="401"/>
      <c r="OYJ1869" s="401"/>
      <c r="OYK1869" s="401"/>
      <c r="OYL1869" s="401"/>
      <c r="OYM1869" s="401"/>
      <c r="OYN1869" s="401"/>
      <c r="OYO1869" s="401"/>
      <c r="OYP1869" s="401"/>
      <c r="OYQ1869" s="401"/>
      <c r="OYR1869" s="401"/>
      <c r="OYS1869" s="401"/>
      <c r="OYT1869" s="401"/>
      <c r="OYU1869" s="401"/>
      <c r="OYV1869" s="401"/>
      <c r="OYW1869" s="401"/>
      <c r="OYX1869" s="401"/>
      <c r="OYY1869" s="401"/>
      <c r="OYZ1869" s="401"/>
      <c r="OZA1869" s="401"/>
      <c r="OZB1869" s="401"/>
      <c r="OZC1869" s="401"/>
      <c r="OZD1869" s="401"/>
      <c r="OZE1869" s="401"/>
      <c r="OZF1869" s="401"/>
      <c r="OZG1869" s="401"/>
      <c r="OZH1869" s="401"/>
      <c r="OZI1869" s="401"/>
      <c r="OZJ1869" s="401"/>
      <c r="OZK1869" s="401"/>
      <c r="OZL1869" s="401"/>
      <c r="OZM1869" s="401"/>
      <c r="OZN1869" s="401"/>
      <c r="OZO1869" s="401"/>
      <c r="OZP1869" s="401"/>
      <c r="OZQ1869" s="401"/>
      <c r="OZR1869" s="401"/>
      <c r="OZS1869" s="401"/>
      <c r="OZT1869" s="401"/>
      <c r="OZU1869" s="401"/>
      <c r="OZV1869" s="401"/>
      <c r="OZW1869" s="401"/>
      <c r="OZX1869" s="401"/>
      <c r="OZY1869" s="401"/>
      <c r="OZZ1869" s="401"/>
      <c r="PAA1869" s="401"/>
      <c r="PAB1869" s="401"/>
      <c r="PAC1869" s="401"/>
      <c r="PAD1869" s="401"/>
      <c r="PAE1869" s="401"/>
      <c r="PAF1869" s="401"/>
      <c r="PAG1869" s="401"/>
      <c r="PAH1869" s="401"/>
      <c r="PAI1869" s="401"/>
      <c r="PAJ1869" s="401"/>
      <c r="PAK1869" s="401"/>
      <c r="PAL1869" s="401"/>
      <c r="PAM1869" s="401"/>
      <c r="PAN1869" s="401"/>
      <c r="PAO1869" s="401"/>
      <c r="PAP1869" s="401"/>
      <c r="PAQ1869" s="401"/>
      <c r="PAR1869" s="401"/>
      <c r="PAS1869" s="401"/>
      <c r="PAT1869" s="401"/>
      <c r="PAU1869" s="401"/>
      <c r="PAV1869" s="401"/>
      <c r="PAW1869" s="401"/>
      <c r="PAX1869" s="401"/>
      <c r="PAY1869" s="401"/>
      <c r="PAZ1869" s="401"/>
      <c r="PBA1869" s="401"/>
      <c r="PBB1869" s="401"/>
      <c r="PBC1869" s="401"/>
      <c r="PBD1869" s="401"/>
      <c r="PBE1869" s="401"/>
      <c r="PBF1869" s="401"/>
      <c r="PBG1869" s="401"/>
      <c r="PBH1869" s="401"/>
      <c r="PBI1869" s="401"/>
      <c r="PBJ1869" s="401"/>
      <c r="PBK1869" s="401"/>
      <c r="PBL1869" s="401"/>
      <c r="PBM1869" s="401"/>
      <c r="PBN1869" s="401"/>
      <c r="PBO1869" s="401"/>
      <c r="PBP1869" s="401"/>
      <c r="PBQ1869" s="401"/>
      <c r="PBR1869" s="401"/>
      <c r="PBS1869" s="401"/>
      <c r="PBT1869" s="401"/>
      <c r="PBU1869" s="401"/>
      <c r="PBV1869" s="401"/>
      <c r="PBW1869" s="401"/>
      <c r="PBX1869" s="401"/>
      <c r="PBY1869" s="401"/>
      <c r="PBZ1869" s="401"/>
      <c r="PCA1869" s="401"/>
      <c r="PCB1869" s="401"/>
      <c r="PCC1869" s="401"/>
      <c r="PCD1869" s="401"/>
      <c r="PCE1869" s="401"/>
      <c r="PCF1869" s="401"/>
      <c r="PCG1869" s="401"/>
      <c r="PCH1869" s="401"/>
      <c r="PCI1869" s="401"/>
      <c r="PCJ1869" s="401"/>
      <c r="PCK1869" s="401"/>
      <c r="PCL1869" s="401"/>
      <c r="PCM1869" s="401"/>
      <c r="PCN1869" s="401"/>
      <c r="PCO1869" s="401"/>
      <c r="PCP1869" s="401"/>
      <c r="PCQ1869" s="401"/>
      <c r="PCR1869" s="401"/>
      <c r="PCS1869" s="401"/>
      <c r="PCT1869" s="401"/>
      <c r="PCU1869" s="401"/>
      <c r="PCV1869" s="401"/>
      <c r="PCW1869" s="401"/>
      <c r="PCX1869" s="401"/>
      <c r="PCY1869" s="401"/>
      <c r="PCZ1869" s="401"/>
      <c r="PDA1869" s="401"/>
      <c r="PDB1869" s="401"/>
      <c r="PDC1869" s="401"/>
      <c r="PDD1869" s="401"/>
      <c r="PDE1869" s="401"/>
      <c r="PDF1869" s="401"/>
      <c r="PDG1869" s="401"/>
      <c r="PDH1869" s="401"/>
      <c r="PDI1869" s="401"/>
      <c r="PDJ1869" s="401"/>
      <c r="PDK1869" s="401"/>
      <c r="PDL1869" s="401"/>
      <c r="PDM1869" s="401"/>
      <c r="PDN1869" s="401"/>
      <c r="PDO1869" s="401"/>
      <c r="PDP1869" s="401"/>
      <c r="PDQ1869" s="401"/>
      <c r="PDR1869" s="401"/>
      <c r="PDS1869" s="401"/>
      <c r="PDT1869" s="401"/>
      <c r="PDU1869" s="401"/>
      <c r="PDV1869" s="401"/>
      <c r="PDW1869" s="401"/>
      <c r="PDX1869" s="401"/>
      <c r="PDY1869" s="401"/>
      <c r="PDZ1869" s="401"/>
      <c r="PEA1869" s="401"/>
      <c r="PEB1869" s="401"/>
      <c r="PEC1869" s="401"/>
      <c r="PED1869" s="401"/>
      <c r="PEE1869" s="401"/>
      <c r="PEF1869" s="401"/>
      <c r="PEG1869" s="401"/>
      <c r="PEH1869" s="401"/>
      <c r="PEI1869" s="401"/>
      <c r="PEJ1869" s="401"/>
      <c r="PEK1869" s="401"/>
      <c r="PEL1869" s="401"/>
      <c r="PEM1869" s="401"/>
      <c r="PEN1869" s="401"/>
      <c r="PEO1869" s="401"/>
      <c r="PEP1869" s="401"/>
      <c r="PEQ1869" s="401"/>
      <c r="PER1869" s="401"/>
      <c r="PES1869" s="401"/>
      <c r="PET1869" s="401"/>
      <c r="PEU1869" s="401"/>
      <c r="PEV1869" s="401"/>
      <c r="PEW1869" s="401"/>
      <c r="PEX1869" s="401"/>
      <c r="PEY1869" s="401"/>
      <c r="PEZ1869" s="401"/>
      <c r="PFA1869" s="401"/>
      <c r="PFB1869" s="401"/>
      <c r="PFC1869" s="401"/>
      <c r="PFD1869" s="401"/>
      <c r="PFE1869" s="401"/>
      <c r="PFF1869" s="401"/>
      <c r="PFG1869" s="401"/>
      <c r="PFH1869" s="401"/>
      <c r="PFI1869" s="401"/>
      <c r="PFJ1869" s="401"/>
      <c r="PFK1869" s="401"/>
      <c r="PFL1869" s="401"/>
      <c r="PFM1869" s="401"/>
      <c r="PFN1869" s="401"/>
      <c r="PFO1869" s="401"/>
      <c r="PFP1869" s="401"/>
      <c r="PFQ1869" s="401"/>
      <c r="PFR1869" s="401"/>
      <c r="PFS1869" s="401"/>
      <c r="PFT1869" s="401"/>
      <c r="PFU1869" s="401"/>
      <c r="PFV1869" s="401"/>
      <c r="PFW1869" s="401"/>
      <c r="PFX1869" s="401"/>
      <c r="PFY1869" s="401"/>
      <c r="PFZ1869" s="401"/>
      <c r="PGA1869" s="401"/>
      <c r="PGB1869" s="401"/>
      <c r="PGC1869" s="401"/>
      <c r="PGD1869" s="401"/>
      <c r="PGE1869" s="401"/>
      <c r="PGF1869" s="401"/>
      <c r="PGG1869" s="401"/>
      <c r="PGH1869" s="401"/>
      <c r="PGI1869" s="401"/>
      <c r="PGJ1869" s="401"/>
      <c r="PGK1869" s="401"/>
      <c r="PGL1869" s="401"/>
      <c r="PGM1869" s="401"/>
      <c r="PGN1869" s="401"/>
      <c r="PGO1869" s="401"/>
      <c r="PGP1869" s="401"/>
      <c r="PGQ1869" s="401"/>
      <c r="PGR1869" s="401"/>
      <c r="PGS1869" s="401"/>
      <c r="PGT1869" s="401"/>
      <c r="PGU1869" s="401"/>
      <c r="PGV1869" s="401"/>
      <c r="PGW1869" s="401"/>
      <c r="PGX1869" s="401"/>
      <c r="PGY1869" s="401"/>
      <c r="PGZ1869" s="401"/>
      <c r="PHA1869" s="401"/>
      <c r="PHB1869" s="401"/>
      <c r="PHC1869" s="401"/>
      <c r="PHD1869" s="401"/>
      <c r="PHE1869" s="401"/>
      <c r="PHF1869" s="401"/>
      <c r="PHG1869" s="401"/>
      <c r="PHH1869" s="401"/>
      <c r="PHI1869" s="401"/>
      <c r="PHJ1869" s="401"/>
      <c r="PHK1869" s="401"/>
      <c r="PHL1869" s="401"/>
      <c r="PHM1869" s="401"/>
      <c r="PHN1869" s="401"/>
      <c r="PHO1869" s="401"/>
      <c r="PHP1869" s="401"/>
      <c r="PHQ1869" s="401"/>
      <c r="PHR1869" s="401"/>
      <c r="PHS1869" s="401"/>
      <c r="PHT1869" s="401"/>
      <c r="PHU1869" s="401"/>
      <c r="PHV1869" s="401"/>
      <c r="PHW1869" s="401"/>
      <c r="PHX1869" s="401"/>
      <c r="PHY1869" s="401"/>
      <c r="PHZ1869" s="401"/>
      <c r="PIA1869" s="401"/>
      <c r="PIB1869" s="401"/>
      <c r="PIC1869" s="401"/>
      <c r="PID1869" s="401"/>
      <c r="PIE1869" s="401"/>
      <c r="PIF1869" s="401"/>
      <c r="PIG1869" s="401"/>
      <c r="PIH1869" s="401"/>
      <c r="PII1869" s="401"/>
      <c r="PIJ1869" s="401"/>
      <c r="PIK1869" s="401"/>
      <c r="PIL1869" s="401"/>
      <c r="PIM1869" s="401"/>
      <c r="PIN1869" s="401"/>
      <c r="PIO1869" s="401"/>
      <c r="PIP1869" s="401"/>
      <c r="PIQ1869" s="401"/>
      <c r="PIR1869" s="401"/>
      <c r="PIS1869" s="401"/>
      <c r="PIT1869" s="401"/>
      <c r="PIU1869" s="401"/>
      <c r="PIV1869" s="401"/>
      <c r="PIW1869" s="401"/>
      <c r="PIX1869" s="401"/>
      <c r="PIY1869" s="401"/>
      <c r="PIZ1869" s="401"/>
      <c r="PJA1869" s="401"/>
      <c r="PJB1869" s="401"/>
      <c r="PJC1869" s="401"/>
      <c r="PJD1869" s="401"/>
      <c r="PJE1869" s="401"/>
      <c r="PJF1869" s="401"/>
      <c r="PJG1869" s="401"/>
      <c r="PJH1869" s="401"/>
      <c r="PJI1869" s="401"/>
      <c r="PJJ1869" s="401"/>
      <c r="PJK1869" s="401"/>
      <c r="PJL1869" s="401"/>
      <c r="PJM1869" s="401"/>
      <c r="PJN1869" s="401"/>
      <c r="PJO1869" s="401"/>
      <c r="PJP1869" s="401"/>
      <c r="PJQ1869" s="401"/>
      <c r="PJR1869" s="401"/>
      <c r="PJS1869" s="401"/>
      <c r="PJT1869" s="401"/>
      <c r="PJU1869" s="401"/>
      <c r="PJV1869" s="401"/>
      <c r="PJW1869" s="401"/>
      <c r="PJX1869" s="401"/>
      <c r="PJY1869" s="401"/>
      <c r="PJZ1869" s="401"/>
      <c r="PKA1869" s="401"/>
      <c r="PKB1869" s="401"/>
      <c r="PKC1869" s="401"/>
      <c r="PKD1869" s="401"/>
      <c r="PKE1869" s="401"/>
      <c r="PKF1869" s="401"/>
      <c r="PKG1869" s="401"/>
      <c r="PKH1869" s="401"/>
      <c r="PKI1869" s="401"/>
      <c r="PKJ1869" s="401"/>
      <c r="PKK1869" s="401"/>
      <c r="PKL1869" s="401"/>
      <c r="PKM1869" s="401"/>
      <c r="PKN1869" s="401"/>
      <c r="PKO1869" s="401"/>
      <c r="PKP1869" s="401"/>
      <c r="PKQ1869" s="401"/>
      <c r="PKR1869" s="401"/>
      <c r="PKS1869" s="401"/>
      <c r="PKT1869" s="401"/>
      <c r="PKU1869" s="401"/>
      <c r="PKV1869" s="401"/>
      <c r="PKW1869" s="401"/>
      <c r="PKX1869" s="401"/>
      <c r="PKY1869" s="401"/>
      <c r="PKZ1869" s="401"/>
      <c r="PLA1869" s="401"/>
      <c r="PLB1869" s="401"/>
      <c r="PLC1869" s="401"/>
      <c r="PLD1869" s="401"/>
      <c r="PLE1869" s="401"/>
      <c r="PLF1869" s="401"/>
      <c r="PLG1869" s="401"/>
      <c r="PLH1869" s="401"/>
      <c r="PLI1869" s="401"/>
      <c r="PLJ1869" s="401"/>
      <c r="PLK1869" s="401"/>
      <c r="PLL1869" s="401"/>
      <c r="PLM1869" s="401"/>
      <c r="PLN1869" s="401"/>
      <c r="PLO1869" s="401"/>
      <c r="PLP1869" s="401"/>
      <c r="PLQ1869" s="401"/>
      <c r="PLR1869" s="401"/>
      <c r="PLS1869" s="401"/>
      <c r="PLT1869" s="401"/>
      <c r="PLU1869" s="401"/>
      <c r="PLV1869" s="401"/>
      <c r="PLW1869" s="401"/>
      <c r="PLX1869" s="401"/>
      <c r="PLY1869" s="401"/>
      <c r="PLZ1869" s="401"/>
      <c r="PMA1869" s="401"/>
      <c r="PMB1869" s="401"/>
      <c r="PMC1869" s="401"/>
      <c r="PMD1869" s="401"/>
      <c r="PME1869" s="401"/>
      <c r="PMF1869" s="401"/>
      <c r="PMG1869" s="401"/>
      <c r="PMH1869" s="401"/>
      <c r="PMI1869" s="401"/>
      <c r="PMJ1869" s="401"/>
      <c r="PMK1869" s="401"/>
      <c r="PML1869" s="401"/>
      <c r="PMM1869" s="401"/>
      <c r="PMN1869" s="401"/>
      <c r="PMO1869" s="401"/>
      <c r="PMP1869" s="401"/>
      <c r="PMQ1869" s="401"/>
      <c r="PMR1869" s="401"/>
      <c r="PMS1869" s="401"/>
      <c r="PMT1869" s="401"/>
      <c r="PMU1869" s="401"/>
      <c r="PMV1869" s="401"/>
      <c r="PMW1869" s="401"/>
      <c r="PMX1869" s="401"/>
      <c r="PMY1869" s="401"/>
      <c r="PMZ1869" s="401"/>
      <c r="PNA1869" s="401"/>
      <c r="PNB1869" s="401"/>
      <c r="PNC1869" s="401"/>
      <c r="PND1869" s="401"/>
      <c r="PNE1869" s="401"/>
      <c r="PNF1869" s="401"/>
      <c r="PNG1869" s="401"/>
      <c r="PNH1869" s="401"/>
      <c r="PNI1869" s="401"/>
      <c r="PNJ1869" s="401"/>
      <c r="PNK1869" s="401"/>
      <c r="PNL1869" s="401"/>
      <c r="PNM1869" s="401"/>
      <c r="PNN1869" s="401"/>
      <c r="PNO1869" s="401"/>
      <c r="PNP1869" s="401"/>
      <c r="PNQ1869" s="401"/>
      <c r="PNR1869" s="401"/>
      <c r="PNS1869" s="401"/>
      <c r="PNT1869" s="401"/>
      <c r="PNU1869" s="401"/>
      <c r="PNV1869" s="401"/>
      <c r="PNW1869" s="401"/>
      <c r="PNX1869" s="401"/>
      <c r="PNY1869" s="401"/>
      <c r="PNZ1869" s="401"/>
      <c r="POA1869" s="401"/>
      <c r="POB1869" s="401"/>
      <c r="POC1869" s="401"/>
      <c r="POD1869" s="401"/>
      <c r="POE1869" s="401"/>
      <c r="POF1869" s="401"/>
      <c r="POG1869" s="401"/>
      <c r="POH1869" s="401"/>
      <c r="POI1869" s="401"/>
      <c r="POJ1869" s="401"/>
      <c r="POK1869" s="401"/>
      <c r="POL1869" s="401"/>
      <c r="POM1869" s="401"/>
      <c r="PON1869" s="401"/>
      <c r="POO1869" s="401"/>
      <c r="POP1869" s="401"/>
      <c r="POQ1869" s="401"/>
      <c r="POR1869" s="401"/>
      <c r="POS1869" s="401"/>
      <c r="POT1869" s="401"/>
      <c r="POU1869" s="401"/>
      <c r="POV1869" s="401"/>
      <c r="POW1869" s="401"/>
      <c r="POX1869" s="401"/>
      <c r="POY1869" s="401"/>
      <c r="POZ1869" s="401"/>
      <c r="PPA1869" s="401"/>
      <c r="PPB1869" s="401"/>
      <c r="PPC1869" s="401"/>
      <c r="PPD1869" s="401"/>
      <c r="PPE1869" s="401"/>
      <c r="PPF1869" s="401"/>
      <c r="PPG1869" s="401"/>
      <c r="PPH1869" s="401"/>
      <c r="PPI1869" s="401"/>
      <c r="PPJ1869" s="401"/>
      <c r="PPK1869" s="401"/>
      <c r="PPL1869" s="401"/>
      <c r="PPM1869" s="401"/>
      <c r="PPN1869" s="401"/>
      <c r="PPO1869" s="401"/>
      <c r="PPP1869" s="401"/>
      <c r="PPQ1869" s="401"/>
      <c r="PPR1869" s="401"/>
      <c r="PPS1869" s="401"/>
      <c r="PPT1869" s="401"/>
      <c r="PPU1869" s="401"/>
      <c r="PPV1869" s="401"/>
      <c r="PPW1869" s="401"/>
      <c r="PPX1869" s="401"/>
      <c r="PPY1869" s="401"/>
      <c r="PPZ1869" s="401"/>
      <c r="PQA1869" s="401"/>
      <c r="PQB1869" s="401"/>
      <c r="PQC1869" s="401"/>
      <c r="PQD1869" s="401"/>
      <c r="PQE1869" s="401"/>
      <c r="PQF1869" s="401"/>
      <c r="PQG1869" s="401"/>
      <c r="PQH1869" s="401"/>
      <c r="PQI1869" s="401"/>
      <c r="PQJ1869" s="401"/>
      <c r="PQK1869" s="401"/>
      <c r="PQL1869" s="401"/>
      <c r="PQM1869" s="401"/>
      <c r="PQN1869" s="401"/>
      <c r="PQO1869" s="401"/>
      <c r="PQP1869" s="401"/>
      <c r="PQQ1869" s="401"/>
      <c r="PQR1869" s="401"/>
      <c r="PQS1869" s="401"/>
      <c r="PQT1869" s="401"/>
      <c r="PQU1869" s="401"/>
      <c r="PQV1869" s="401"/>
      <c r="PQW1869" s="401"/>
      <c r="PQX1869" s="401"/>
      <c r="PQY1869" s="401"/>
      <c r="PQZ1869" s="401"/>
      <c r="PRA1869" s="401"/>
      <c r="PRB1869" s="401"/>
      <c r="PRC1869" s="401"/>
      <c r="PRD1869" s="401"/>
      <c r="PRE1869" s="401"/>
      <c r="PRF1869" s="401"/>
      <c r="PRG1869" s="401"/>
      <c r="PRH1869" s="401"/>
      <c r="PRI1869" s="401"/>
      <c r="PRJ1869" s="401"/>
      <c r="PRK1869" s="401"/>
      <c r="PRL1869" s="401"/>
      <c r="PRM1869" s="401"/>
      <c r="PRN1869" s="401"/>
      <c r="PRO1869" s="401"/>
      <c r="PRP1869" s="401"/>
      <c r="PRQ1869" s="401"/>
      <c r="PRR1869" s="401"/>
      <c r="PRS1869" s="401"/>
      <c r="PRT1869" s="401"/>
      <c r="PRU1869" s="401"/>
      <c r="PRV1869" s="401"/>
      <c r="PRW1869" s="401"/>
      <c r="PRX1869" s="401"/>
      <c r="PRY1869" s="401"/>
      <c r="PRZ1869" s="401"/>
      <c r="PSA1869" s="401"/>
      <c r="PSB1869" s="401"/>
      <c r="PSC1869" s="401"/>
      <c r="PSD1869" s="401"/>
      <c r="PSE1869" s="401"/>
      <c r="PSF1869" s="401"/>
      <c r="PSG1869" s="401"/>
      <c r="PSH1869" s="401"/>
      <c r="PSI1869" s="401"/>
      <c r="PSJ1869" s="401"/>
      <c r="PSK1869" s="401"/>
      <c r="PSL1869" s="401"/>
      <c r="PSM1869" s="401"/>
      <c r="PSN1869" s="401"/>
      <c r="PSO1869" s="401"/>
      <c r="PSP1869" s="401"/>
      <c r="PSQ1869" s="401"/>
      <c r="PSR1869" s="401"/>
      <c r="PSS1869" s="401"/>
      <c r="PST1869" s="401"/>
      <c r="PSU1869" s="401"/>
      <c r="PSV1869" s="401"/>
      <c r="PSW1869" s="401"/>
      <c r="PSX1869" s="401"/>
      <c r="PSY1869" s="401"/>
      <c r="PSZ1869" s="401"/>
      <c r="PTA1869" s="401"/>
      <c r="PTB1869" s="401"/>
      <c r="PTC1869" s="401"/>
      <c r="PTD1869" s="401"/>
      <c r="PTE1869" s="401"/>
      <c r="PTF1869" s="401"/>
      <c r="PTG1869" s="401"/>
      <c r="PTH1869" s="401"/>
      <c r="PTI1869" s="401"/>
      <c r="PTJ1869" s="401"/>
      <c r="PTK1869" s="401"/>
      <c r="PTL1869" s="401"/>
      <c r="PTM1869" s="401"/>
      <c r="PTN1869" s="401"/>
      <c r="PTO1869" s="401"/>
      <c r="PTP1869" s="401"/>
      <c r="PTQ1869" s="401"/>
      <c r="PTR1869" s="401"/>
      <c r="PTS1869" s="401"/>
      <c r="PTT1869" s="401"/>
      <c r="PTU1869" s="401"/>
      <c r="PTV1869" s="401"/>
      <c r="PTW1869" s="401"/>
      <c r="PTX1869" s="401"/>
      <c r="PTY1869" s="401"/>
      <c r="PTZ1869" s="401"/>
      <c r="PUA1869" s="401"/>
      <c r="PUB1869" s="401"/>
      <c r="PUC1869" s="401"/>
      <c r="PUD1869" s="401"/>
      <c r="PUE1869" s="401"/>
      <c r="PUF1869" s="401"/>
      <c r="PUG1869" s="401"/>
      <c r="PUH1869" s="401"/>
      <c r="PUI1869" s="401"/>
      <c r="PUJ1869" s="401"/>
      <c r="PUK1869" s="401"/>
      <c r="PUL1869" s="401"/>
      <c r="PUM1869" s="401"/>
      <c r="PUN1869" s="401"/>
      <c r="PUO1869" s="401"/>
      <c r="PUP1869" s="401"/>
      <c r="PUQ1869" s="401"/>
      <c r="PUR1869" s="401"/>
      <c r="PUS1869" s="401"/>
      <c r="PUT1869" s="401"/>
      <c r="PUU1869" s="401"/>
      <c r="PUV1869" s="401"/>
      <c r="PUW1869" s="401"/>
      <c r="PUX1869" s="401"/>
      <c r="PUY1869" s="401"/>
      <c r="PUZ1869" s="401"/>
      <c r="PVA1869" s="401"/>
      <c r="PVB1869" s="401"/>
      <c r="PVC1869" s="401"/>
      <c r="PVD1869" s="401"/>
      <c r="PVE1869" s="401"/>
      <c r="PVF1869" s="401"/>
      <c r="PVG1869" s="401"/>
      <c r="PVH1869" s="401"/>
      <c r="PVI1869" s="401"/>
      <c r="PVJ1869" s="401"/>
      <c r="PVK1869" s="401"/>
      <c r="PVL1869" s="401"/>
      <c r="PVM1869" s="401"/>
      <c r="PVN1869" s="401"/>
      <c r="PVO1869" s="401"/>
      <c r="PVP1869" s="401"/>
      <c r="PVQ1869" s="401"/>
      <c r="PVR1869" s="401"/>
      <c r="PVS1869" s="401"/>
      <c r="PVT1869" s="401"/>
      <c r="PVU1869" s="401"/>
      <c r="PVV1869" s="401"/>
      <c r="PVW1869" s="401"/>
      <c r="PVX1869" s="401"/>
      <c r="PVY1869" s="401"/>
      <c r="PVZ1869" s="401"/>
      <c r="PWA1869" s="401"/>
      <c r="PWB1869" s="401"/>
      <c r="PWC1869" s="401"/>
      <c r="PWD1869" s="401"/>
      <c r="PWE1869" s="401"/>
      <c r="PWF1869" s="401"/>
      <c r="PWG1869" s="401"/>
      <c r="PWH1869" s="401"/>
      <c r="PWI1869" s="401"/>
      <c r="PWJ1869" s="401"/>
      <c r="PWK1869" s="401"/>
      <c r="PWL1869" s="401"/>
      <c r="PWM1869" s="401"/>
      <c r="PWN1869" s="401"/>
      <c r="PWO1869" s="401"/>
      <c r="PWP1869" s="401"/>
      <c r="PWQ1869" s="401"/>
      <c r="PWR1869" s="401"/>
      <c r="PWS1869" s="401"/>
      <c r="PWT1869" s="401"/>
      <c r="PWU1869" s="401"/>
      <c r="PWV1869" s="401"/>
      <c r="PWW1869" s="401"/>
      <c r="PWX1869" s="401"/>
      <c r="PWY1869" s="401"/>
      <c r="PWZ1869" s="401"/>
      <c r="PXA1869" s="401"/>
      <c r="PXB1869" s="401"/>
      <c r="PXC1869" s="401"/>
      <c r="PXD1869" s="401"/>
      <c r="PXE1869" s="401"/>
      <c r="PXF1869" s="401"/>
      <c r="PXG1869" s="401"/>
      <c r="PXH1869" s="401"/>
      <c r="PXI1869" s="401"/>
      <c r="PXJ1869" s="401"/>
      <c r="PXK1869" s="401"/>
      <c r="PXL1869" s="401"/>
      <c r="PXM1869" s="401"/>
      <c r="PXN1869" s="401"/>
      <c r="PXO1869" s="401"/>
      <c r="PXP1869" s="401"/>
      <c r="PXQ1869" s="401"/>
      <c r="PXR1869" s="401"/>
      <c r="PXS1869" s="401"/>
      <c r="PXT1869" s="401"/>
      <c r="PXU1869" s="401"/>
      <c r="PXV1869" s="401"/>
      <c r="PXW1869" s="401"/>
      <c r="PXX1869" s="401"/>
      <c r="PXY1869" s="401"/>
      <c r="PXZ1869" s="401"/>
      <c r="PYA1869" s="401"/>
      <c r="PYB1869" s="401"/>
      <c r="PYC1869" s="401"/>
      <c r="PYD1869" s="401"/>
      <c r="PYE1869" s="401"/>
      <c r="PYF1869" s="401"/>
      <c r="PYG1869" s="401"/>
      <c r="PYH1869" s="401"/>
      <c r="PYI1869" s="401"/>
      <c r="PYJ1869" s="401"/>
      <c r="PYK1869" s="401"/>
      <c r="PYL1869" s="401"/>
      <c r="PYM1869" s="401"/>
      <c r="PYN1869" s="401"/>
      <c r="PYO1869" s="401"/>
      <c r="PYP1869" s="401"/>
      <c r="PYQ1869" s="401"/>
      <c r="PYR1869" s="401"/>
      <c r="PYS1869" s="401"/>
      <c r="PYT1869" s="401"/>
      <c r="PYU1869" s="401"/>
      <c r="PYV1869" s="401"/>
      <c r="PYW1869" s="401"/>
      <c r="PYX1869" s="401"/>
      <c r="PYY1869" s="401"/>
      <c r="PYZ1869" s="401"/>
      <c r="PZA1869" s="401"/>
      <c r="PZB1869" s="401"/>
      <c r="PZC1869" s="401"/>
      <c r="PZD1869" s="401"/>
      <c r="PZE1869" s="401"/>
      <c r="PZF1869" s="401"/>
      <c r="PZG1869" s="401"/>
      <c r="PZH1869" s="401"/>
      <c r="PZI1869" s="401"/>
      <c r="PZJ1869" s="401"/>
      <c r="PZK1869" s="401"/>
      <c r="PZL1869" s="401"/>
      <c r="PZM1869" s="401"/>
      <c r="PZN1869" s="401"/>
      <c r="PZO1869" s="401"/>
      <c r="PZP1869" s="401"/>
      <c r="PZQ1869" s="401"/>
      <c r="PZR1869" s="401"/>
      <c r="PZS1869" s="401"/>
      <c r="PZT1869" s="401"/>
      <c r="PZU1869" s="401"/>
      <c r="PZV1869" s="401"/>
      <c r="PZW1869" s="401"/>
      <c r="PZX1869" s="401"/>
      <c r="PZY1869" s="401"/>
      <c r="PZZ1869" s="401"/>
      <c r="QAA1869" s="401"/>
      <c r="QAB1869" s="401"/>
      <c r="QAC1869" s="401"/>
      <c r="QAD1869" s="401"/>
      <c r="QAE1869" s="401"/>
      <c r="QAF1869" s="401"/>
      <c r="QAG1869" s="401"/>
      <c r="QAH1869" s="401"/>
      <c r="QAI1869" s="401"/>
      <c r="QAJ1869" s="401"/>
      <c r="QAK1869" s="401"/>
      <c r="QAL1869" s="401"/>
      <c r="QAM1869" s="401"/>
      <c r="QAN1869" s="401"/>
      <c r="QAO1869" s="401"/>
      <c r="QAP1869" s="401"/>
      <c r="QAQ1869" s="401"/>
      <c r="QAR1869" s="401"/>
      <c r="QAS1869" s="401"/>
      <c r="QAT1869" s="401"/>
      <c r="QAU1869" s="401"/>
      <c r="QAV1869" s="401"/>
      <c r="QAW1869" s="401"/>
      <c r="QAX1869" s="401"/>
      <c r="QAY1869" s="401"/>
      <c r="QAZ1869" s="401"/>
      <c r="QBA1869" s="401"/>
      <c r="QBB1869" s="401"/>
      <c r="QBC1869" s="401"/>
      <c r="QBD1869" s="401"/>
      <c r="QBE1869" s="401"/>
      <c r="QBF1869" s="401"/>
      <c r="QBG1869" s="401"/>
      <c r="QBH1869" s="401"/>
      <c r="QBI1869" s="401"/>
      <c r="QBJ1869" s="401"/>
      <c r="QBK1869" s="401"/>
      <c r="QBL1869" s="401"/>
      <c r="QBM1869" s="401"/>
      <c r="QBN1869" s="401"/>
      <c r="QBO1869" s="401"/>
      <c r="QBP1869" s="401"/>
      <c r="QBQ1869" s="401"/>
      <c r="QBR1869" s="401"/>
      <c r="QBS1869" s="401"/>
      <c r="QBT1869" s="401"/>
      <c r="QBU1869" s="401"/>
      <c r="QBV1869" s="401"/>
      <c r="QBW1869" s="401"/>
      <c r="QBX1869" s="401"/>
      <c r="QBY1869" s="401"/>
      <c r="QBZ1869" s="401"/>
      <c r="QCA1869" s="401"/>
      <c r="QCB1869" s="401"/>
      <c r="QCC1869" s="401"/>
      <c r="QCD1869" s="401"/>
      <c r="QCE1869" s="401"/>
      <c r="QCF1869" s="401"/>
      <c r="QCG1869" s="401"/>
      <c r="QCH1869" s="401"/>
      <c r="QCI1869" s="401"/>
      <c r="QCJ1869" s="401"/>
      <c r="QCK1869" s="401"/>
      <c r="QCL1869" s="401"/>
      <c r="QCM1869" s="401"/>
      <c r="QCN1869" s="401"/>
      <c r="QCO1869" s="401"/>
      <c r="QCP1869" s="401"/>
      <c r="QCQ1869" s="401"/>
      <c r="QCR1869" s="401"/>
      <c r="QCS1869" s="401"/>
      <c r="QCT1869" s="401"/>
      <c r="QCU1869" s="401"/>
      <c r="QCV1869" s="401"/>
      <c r="QCW1869" s="401"/>
      <c r="QCX1869" s="401"/>
      <c r="QCY1869" s="401"/>
      <c r="QCZ1869" s="401"/>
      <c r="QDA1869" s="401"/>
      <c r="QDB1869" s="401"/>
      <c r="QDC1869" s="401"/>
      <c r="QDD1869" s="401"/>
      <c r="QDE1869" s="401"/>
      <c r="QDF1869" s="401"/>
      <c r="QDG1869" s="401"/>
      <c r="QDH1869" s="401"/>
      <c r="QDI1869" s="401"/>
      <c r="QDJ1869" s="401"/>
      <c r="QDK1869" s="401"/>
      <c r="QDL1869" s="401"/>
      <c r="QDM1869" s="401"/>
      <c r="QDN1869" s="401"/>
      <c r="QDO1869" s="401"/>
      <c r="QDP1869" s="401"/>
      <c r="QDQ1869" s="401"/>
      <c r="QDR1869" s="401"/>
      <c r="QDS1869" s="401"/>
      <c r="QDT1869" s="401"/>
      <c r="QDU1869" s="401"/>
      <c r="QDV1869" s="401"/>
      <c r="QDW1869" s="401"/>
      <c r="QDX1869" s="401"/>
      <c r="QDY1869" s="401"/>
      <c r="QDZ1869" s="401"/>
      <c r="QEA1869" s="401"/>
      <c r="QEB1869" s="401"/>
      <c r="QEC1869" s="401"/>
      <c r="QED1869" s="401"/>
      <c r="QEE1869" s="401"/>
      <c r="QEF1869" s="401"/>
      <c r="QEG1869" s="401"/>
      <c r="QEH1869" s="401"/>
      <c r="QEI1869" s="401"/>
      <c r="QEJ1869" s="401"/>
      <c r="QEK1869" s="401"/>
      <c r="QEL1869" s="401"/>
      <c r="QEM1869" s="401"/>
      <c r="QEN1869" s="401"/>
      <c r="QEO1869" s="401"/>
      <c r="QEP1869" s="401"/>
      <c r="QEQ1869" s="401"/>
      <c r="QER1869" s="401"/>
      <c r="QES1869" s="401"/>
      <c r="QET1869" s="401"/>
      <c r="QEU1869" s="401"/>
      <c r="QEV1869" s="401"/>
      <c r="QEW1869" s="401"/>
      <c r="QEX1869" s="401"/>
      <c r="QEY1869" s="401"/>
      <c r="QEZ1869" s="401"/>
      <c r="QFA1869" s="401"/>
      <c r="QFB1869" s="401"/>
      <c r="QFC1869" s="401"/>
      <c r="QFD1869" s="401"/>
      <c r="QFE1869" s="401"/>
      <c r="QFF1869" s="401"/>
      <c r="QFG1869" s="401"/>
      <c r="QFH1869" s="401"/>
      <c r="QFI1869" s="401"/>
      <c r="QFJ1869" s="401"/>
      <c r="QFK1869" s="401"/>
      <c r="QFL1869" s="401"/>
      <c r="QFM1869" s="401"/>
      <c r="QFN1869" s="401"/>
      <c r="QFO1869" s="401"/>
      <c r="QFP1869" s="401"/>
      <c r="QFQ1869" s="401"/>
      <c r="QFR1869" s="401"/>
      <c r="QFS1869" s="401"/>
      <c r="QFT1869" s="401"/>
      <c r="QFU1869" s="401"/>
      <c r="QFV1869" s="401"/>
      <c r="QFW1869" s="401"/>
      <c r="QFX1869" s="401"/>
      <c r="QFY1869" s="401"/>
      <c r="QFZ1869" s="401"/>
      <c r="QGA1869" s="401"/>
      <c r="QGB1869" s="401"/>
      <c r="QGC1869" s="401"/>
      <c r="QGD1869" s="401"/>
      <c r="QGE1869" s="401"/>
      <c r="QGF1869" s="401"/>
      <c r="QGG1869" s="401"/>
      <c r="QGH1869" s="401"/>
      <c r="QGI1869" s="401"/>
      <c r="QGJ1869" s="401"/>
      <c r="QGK1869" s="401"/>
      <c r="QGL1869" s="401"/>
      <c r="QGM1869" s="401"/>
      <c r="QGN1869" s="401"/>
      <c r="QGO1869" s="401"/>
      <c r="QGP1869" s="401"/>
      <c r="QGQ1869" s="401"/>
      <c r="QGR1869" s="401"/>
      <c r="QGS1869" s="401"/>
      <c r="QGT1869" s="401"/>
      <c r="QGU1869" s="401"/>
      <c r="QGV1869" s="401"/>
      <c r="QGW1869" s="401"/>
      <c r="QGX1869" s="401"/>
      <c r="QGY1869" s="401"/>
      <c r="QGZ1869" s="401"/>
      <c r="QHA1869" s="401"/>
      <c r="QHB1869" s="401"/>
      <c r="QHC1869" s="401"/>
      <c r="QHD1869" s="401"/>
      <c r="QHE1869" s="401"/>
      <c r="QHF1869" s="401"/>
      <c r="QHG1869" s="401"/>
      <c r="QHH1869" s="401"/>
      <c r="QHI1869" s="401"/>
      <c r="QHJ1869" s="401"/>
      <c r="QHK1869" s="401"/>
      <c r="QHL1869" s="401"/>
      <c r="QHM1869" s="401"/>
      <c r="QHN1869" s="401"/>
      <c r="QHO1869" s="401"/>
      <c r="QHP1869" s="401"/>
      <c r="QHQ1869" s="401"/>
      <c r="QHR1869" s="401"/>
      <c r="QHS1869" s="401"/>
      <c r="QHT1869" s="401"/>
      <c r="QHU1869" s="401"/>
      <c r="QHV1869" s="401"/>
      <c r="QHW1869" s="401"/>
      <c r="QHX1869" s="401"/>
      <c r="QHY1869" s="401"/>
      <c r="QHZ1869" s="401"/>
      <c r="QIA1869" s="401"/>
      <c r="QIB1869" s="401"/>
      <c r="QIC1869" s="401"/>
      <c r="QID1869" s="401"/>
      <c r="QIE1869" s="401"/>
      <c r="QIF1869" s="401"/>
      <c r="QIG1869" s="401"/>
      <c r="QIH1869" s="401"/>
      <c r="QII1869" s="401"/>
      <c r="QIJ1869" s="401"/>
      <c r="QIK1869" s="401"/>
      <c r="QIL1869" s="401"/>
      <c r="QIM1869" s="401"/>
      <c r="QIN1869" s="401"/>
      <c r="QIO1869" s="401"/>
      <c r="QIP1869" s="401"/>
      <c r="QIQ1869" s="401"/>
      <c r="QIR1869" s="401"/>
      <c r="QIS1869" s="401"/>
      <c r="QIT1869" s="401"/>
      <c r="QIU1869" s="401"/>
      <c r="QIV1869" s="401"/>
      <c r="QIW1869" s="401"/>
      <c r="QIX1869" s="401"/>
      <c r="QIY1869" s="401"/>
      <c r="QIZ1869" s="401"/>
      <c r="QJA1869" s="401"/>
      <c r="QJB1869" s="401"/>
      <c r="QJC1869" s="401"/>
      <c r="QJD1869" s="401"/>
      <c r="QJE1869" s="401"/>
      <c r="QJF1869" s="401"/>
      <c r="QJG1869" s="401"/>
      <c r="QJH1869" s="401"/>
      <c r="QJI1869" s="401"/>
      <c r="QJJ1869" s="401"/>
      <c r="QJK1869" s="401"/>
      <c r="QJL1869" s="401"/>
      <c r="QJM1869" s="401"/>
      <c r="QJN1869" s="401"/>
      <c r="QJO1869" s="401"/>
      <c r="QJP1869" s="401"/>
      <c r="QJQ1869" s="401"/>
      <c r="QJR1869" s="401"/>
      <c r="QJS1869" s="401"/>
      <c r="QJT1869" s="401"/>
      <c r="QJU1869" s="401"/>
      <c r="QJV1869" s="401"/>
      <c r="QJW1869" s="401"/>
      <c r="QJX1869" s="401"/>
      <c r="QJY1869" s="401"/>
      <c r="QJZ1869" s="401"/>
      <c r="QKA1869" s="401"/>
      <c r="QKB1869" s="401"/>
      <c r="QKC1869" s="401"/>
      <c r="QKD1869" s="401"/>
      <c r="QKE1869" s="401"/>
      <c r="QKF1869" s="401"/>
      <c r="QKG1869" s="401"/>
      <c r="QKH1869" s="401"/>
      <c r="QKI1869" s="401"/>
      <c r="QKJ1869" s="401"/>
      <c r="QKK1869" s="401"/>
      <c r="QKL1869" s="401"/>
      <c r="QKM1869" s="401"/>
      <c r="QKN1869" s="401"/>
      <c r="QKO1869" s="401"/>
      <c r="QKP1869" s="401"/>
      <c r="QKQ1869" s="401"/>
      <c r="QKR1869" s="401"/>
      <c r="QKS1869" s="401"/>
      <c r="QKT1869" s="401"/>
      <c r="QKU1869" s="401"/>
      <c r="QKV1869" s="401"/>
      <c r="QKW1869" s="401"/>
      <c r="QKX1869" s="401"/>
      <c r="QKY1869" s="401"/>
      <c r="QKZ1869" s="401"/>
      <c r="QLA1869" s="401"/>
      <c r="QLB1869" s="401"/>
      <c r="QLC1869" s="401"/>
      <c r="QLD1869" s="401"/>
      <c r="QLE1869" s="401"/>
      <c r="QLF1869" s="401"/>
      <c r="QLG1869" s="401"/>
      <c r="QLH1869" s="401"/>
      <c r="QLI1869" s="401"/>
      <c r="QLJ1869" s="401"/>
      <c r="QLK1869" s="401"/>
      <c r="QLL1869" s="401"/>
      <c r="QLM1869" s="401"/>
      <c r="QLN1869" s="401"/>
      <c r="QLO1869" s="401"/>
      <c r="QLP1869" s="401"/>
      <c r="QLQ1869" s="401"/>
      <c r="QLR1869" s="401"/>
      <c r="QLS1869" s="401"/>
      <c r="QLT1869" s="401"/>
      <c r="QLU1869" s="401"/>
      <c r="QLV1869" s="401"/>
      <c r="QLW1869" s="401"/>
      <c r="QLX1869" s="401"/>
      <c r="QLY1869" s="401"/>
      <c r="QLZ1869" s="401"/>
      <c r="QMA1869" s="401"/>
      <c r="QMB1869" s="401"/>
      <c r="QMC1869" s="401"/>
      <c r="QMD1869" s="401"/>
      <c r="QME1869" s="401"/>
      <c r="QMF1869" s="401"/>
      <c r="QMG1869" s="401"/>
      <c r="QMH1869" s="401"/>
      <c r="QMI1869" s="401"/>
      <c r="QMJ1869" s="401"/>
      <c r="QMK1869" s="401"/>
      <c r="QML1869" s="401"/>
      <c r="QMM1869" s="401"/>
      <c r="QMN1869" s="401"/>
      <c r="QMO1869" s="401"/>
      <c r="QMP1869" s="401"/>
      <c r="QMQ1869" s="401"/>
      <c r="QMR1869" s="401"/>
      <c r="QMS1869" s="401"/>
      <c r="QMT1869" s="401"/>
      <c r="QMU1869" s="401"/>
      <c r="QMV1869" s="401"/>
      <c r="QMW1869" s="401"/>
      <c r="QMX1869" s="401"/>
      <c r="QMY1869" s="401"/>
      <c r="QMZ1869" s="401"/>
      <c r="QNA1869" s="401"/>
      <c r="QNB1869" s="401"/>
      <c r="QNC1869" s="401"/>
      <c r="QND1869" s="401"/>
      <c r="QNE1869" s="401"/>
      <c r="QNF1869" s="401"/>
      <c r="QNG1869" s="401"/>
      <c r="QNH1869" s="401"/>
      <c r="QNI1869" s="401"/>
      <c r="QNJ1869" s="401"/>
      <c r="QNK1869" s="401"/>
      <c r="QNL1869" s="401"/>
      <c r="QNM1869" s="401"/>
      <c r="QNN1869" s="401"/>
      <c r="QNO1869" s="401"/>
      <c r="QNP1869" s="401"/>
      <c r="QNQ1869" s="401"/>
      <c r="QNR1869" s="401"/>
      <c r="QNS1869" s="401"/>
      <c r="QNT1869" s="401"/>
      <c r="QNU1869" s="401"/>
      <c r="QNV1869" s="401"/>
      <c r="QNW1869" s="401"/>
      <c r="QNX1869" s="401"/>
      <c r="QNY1869" s="401"/>
      <c r="QNZ1869" s="401"/>
      <c r="QOA1869" s="401"/>
      <c r="QOB1869" s="401"/>
      <c r="QOC1869" s="401"/>
      <c r="QOD1869" s="401"/>
      <c r="QOE1869" s="401"/>
      <c r="QOF1869" s="401"/>
      <c r="QOG1869" s="401"/>
      <c r="QOH1869" s="401"/>
      <c r="QOI1869" s="401"/>
      <c r="QOJ1869" s="401"/>
      <c r="QOK1869" s="401"/>
      <c r="QOL1869" s="401"/>
      <c r="QOM1869" s="401"/>
      <c r="QON1869" s="401"/>
      <c r="QOO1869" s="401"/>
      <c r="QOP1869" s="401"/>
      <c r="QOQ1869" s="401"/>
      <c r="QOR1869" s="401"/>
      <c r="QOS1869" s="401"/>
      <c r="QOT1869" s="401"/>
      <c r="QOU1869" s="401"/>
      <c r="QOV1869" s="401"/>
      <c r="QOW1869" s="401"/>
      <c r="QOX1869" s="401"/>
      <c r="QOY1869" s="401"/>
      <c r="QOZ1869" s="401"/>
      <c r="QPA1869" s="401"/>
      <c r="QPB1869" s="401"/>
      <c r="QPC1869" s="401"/>
      <c r="QPD1869" s="401"/>
      <c r="QPE1869" s="401"/>
      <c r="QPF1869" s="401"/>
      <c r="QPG1869" s="401"/>
      <c r="QPH1869" s="401"/>
      <c r="QPI1869" s="401"/>
      <c r="QPJ1869" s="401"/>
      <c r="QPK1869" s="401"/>
      <c r="QPL1869" s="401"/>
      <c r="QPM1869" s="401"/>
      <c r="QPN1869" s="401"/>
      <c r="QPO1869" s="401"/>
      <c r="QPP1869" s="401"/>
      <c r="QPQ1869" s="401"/>
      <c r="QPR1869" s="401"/>
      <c r="QPS1869" s="401"/>
      <c r="QPT1869" s="401"/>
      <c r="QPU1869" s="401"/>
      <c r="QPV1869" s="401"/>
      <c r="QPW1869" s="401"/>
      <c r="QPX1869" s="401"/>
      <c r="QPY1869" s="401"/>
      <c r="QPZ1869" s="401"/>
      <c r="QQA1869" s="401"/>
      <c r="QQB1869" s="401"/>
      <c r="QQC1869" s="401"/>
      <c r="QQD1869" s="401"/>
      <c r="QQE1869" s="401"/>
      <c r="QQF1869" s="401"/>
      <c r="QQG1869" s="401"/>
      <c r="QQH1869" s="401"/>
      <c r="QQI1869" s="401"/>
      <c r="QQJ1869" s="401"/>
      <c r="QQK1869" s="401"/>
      <c r="QQL1869" s="401"/>
      <c r="QQM1869" s="401"/>
      <c r="QQN1869" s="401"/>
      <c r="QQO1869" s="401"/>
      <c r="QQP1869" s="401"/>
      <c r="QQQ1869" s="401"/>
      <c r="QQR1869" s="401"/>
      <c r="QQS1869" s="401"/>
      <c r="QQT1869" s="401"/>
      <c r="QQU1869" s="401"/>
      <c r="QQV1869" s="401"/>
      <c r="QQW1869" s="401"/>
      <c r="QQX1869" s="401"/>
      <c r="QQY1869" s="401"/>
      <c r="QQZ1869" s="401"/>
      <c r="QRA1869" s="401"/>
      <c r="QRB1869" s="401"/>
      <c r="QRC1869" s="401"/>
      <c r="QRD1869" s="401"/>
      <c r="QRE1869" s="401"/>
      <c r="QRF1869" s="401"/>
      <c r="QRG1869" s="401"/>
      <c r="QRH1869" s="401"/>
      <c r="QRI1869" s="401"/>
      <c r="QRJ1869" s="401"/>
      <c r="QRK1869" s="401"/>
      <c r="QRL1869" s="401"/>
      <c r="QRM1869" s="401"/>
      <c r="QRN1869" s="401"/>
      <c r="QRO1869" s="401"/>
      <c r="QRP1869" s="401"/>
      <c r="QRQ1869" s="401"/>
      <c r="QRR1869" s="401"/>
      <c r="QRS1869" s="401"/>
      <c r="QRT1869" s="401"/>
      <c r="QRU1869" s="401"/>
      <c r="QRV1869" s="401"/>
      <c r="QRW1869" s="401"/>
      <c r="QRX1869" s="401"/>
      <c r="QRY1869" s="401"/>
      <c r="QRZ1869" s="401"/>
      <c r="QSA1869" s="401"/>
      <c r="QSB1869" s="401"/>
      <c r="QSC1869" s="401"/>
      <c r="QSD1869" s="401"/>
      <c r="QSE1869" s="401"/>
      <c r="QSF1869" s="401"/>
      <c r="QSG1869" s="401"/>
      <c r="QSH1869" s="401"/>
      <c r="QSI1869" s="401"/>
      <c r="QSJ1869" s="401"/>
      <c r="QSK1869" s="401"/>
      <c r="QSL1869" s="401"/>
      <c r="QSM1869" s="401"/>
      <c r="QSN1869" s="401"/>
      <c r="QSO1869" s="401"/>
      <c r="QSP1869" s="401"/>
      <c r="QSQ1869" s="401"/>
      <c r="QSR1869" s="401"/>
      <c r="QSS1869" s="401"/>
      <c r="QST1869" s="401"/>
      <c r="QSU1869" s="401"/>
      <c r="QSV1869" s="401"/>
      <c r="QSW1869" s="401"/>
      <c r="QSX1869" s="401"/>
      <c r="QSY1869" s="401"/>
      <c r="QSZ1869" s="401"/>
      <c r="QTA1869" s="401"/>
      <c r="QTB1869" s="401"/>
      <c r="QTC1869" s="401"/>
      <c r="QTD1869" s="401"/>
      <c r="QTE1869" s="401"/>
      <c r="QTF1869" s="401"/>
      <c r="QTG1869" s="401"/>
      <c r="QTH1869" s="401"/>
      <c r="QTI1869" s="401"/>
      <c r="QTJ1869" s="401"/>
      <c r="QTK1869" s="401"/>
      <c r="QTL1869" s="401"/>
      <c r="QTM1869" s="401"/>
      <c r="QTN1869" s="401"/>
      <c r="QTO1869" s="401"/>
      <c r="QTP1869" s="401"/>
      <c r="QTQ1869" s="401"/>
      <c r="QTR1869" s="401"/>
      <c r="QTS1869" s="401"/>
      <c r="QTT1869" s="401"/>
      <c r="QTU1869" s="401"/>
      <c r="QTV1869" s="401"/>
      <c r="QTW1869" s="401"/>
      <c r="QTX1869" s="401"/>
      <c r="QTY1869" s="401"/>
      <c r="QTZ1869" s="401"/>
      <c r="QUA1869" s="401"/>
      <c r="QUB1869" s="401"/>
      <c r="QUC1869" s="401"/>
      <c r="QUD1869" s="401"/>
      <c r="QUE1869" s="401"/>
      <c r="QUF1869" s="401"/>
      <c r="QUG1869" s="401"/>
      <c r="QUH1869" s="401"/>
      <c r="QUI1869" s="401"/>
      <c r="QUJ1869" s="401"/>
      <c r="QUK1869" s="401"/>
      <c r="QUL1869" s="401"/>
      <c r="QUM1869" s="401"/>
      <c r="QUN1869" s="401"/>
      <c r="QUO1869" s="401"/>
      <c r="QUP1869" s="401"/>
      <c r="QUQ1869" s="401"/>
      <c r="QUR1869" s="401"/>
      <c r="QUS1869" s="401"/>
      <c r="QUT1869" s="401"/>
      <c r="QUU1869" s="401"/>
      <c r="QUV1869" s="401"/>
      <c r="QUW1869" s="401"/>
      <c r="QUX1869" s="401"/>
      <c r="QUY1869" s="401"/>
      <c r="QUZ1869" s="401"/>
      <c r="QVA1869" s="401"/>
      <c r="QVB1869" s="401"/>
      <c r="QVC1869" s="401"/>
      <c r="QVD1869" s="401"/>
      <c r="QVE1869" s="401"/>
      <c r="QVF1869" s="401"/>
      <c r="QVG1869" s="401"/>
      <c r="QVH1869" s="401"/>
      <c r="QVI1869" s="401"/>
      <c r="QVJ1869" s="401"/>
      <c r="QVK1869" s="401"/>
      <c r="QVL1869" s="401"/>
      <c r="QVM1869" s="401"/>
      <c r="QVN1869" s="401"/>
      <c r="QVO1869" s="401"/>
      <c r="QVP1869" s="401"/>
      <c r="QVQ1869" s="401"/>
      <c r="QVR1869" s="401"/>
      <c r="QVS1869" s="401"/>
      <c r="QVT1869" s="401"/>
      <c r="QVU1869" s="401"/>
      <c r="QVV1869" s="401"/>
      <c r="QVW1869" s="401"/>
      <c r="QVX1869" s="401"/>
      <c r="QVY1869" s="401"/>
      <c r="QVZ1869" s="401"/>
      <c r="QWA1869" s="401"/>
      <c r="QWB1869" s="401"/>
      <c r="QWC1869" s="401"/>
      <c r="QWD1869" s="401"/>
      <c r="QWE1869" s="401"/>
      <c r="QWF1869" s="401"/>
      <c r="QWG1869" s="401"/>
      <c r="QWH1869" s="401"/>
      <c r="QWI1869" s="401"/>
      <c r="QWJ1869" s="401"/>
      <c r="QWK1869" s="401"/>
      <c r="QWL1869" s="401"/>
      <c r="QWM1869" s="401"/>
      <c r="QWN1869" s="401"/>
      <c r="QWO1869" s="401"/>
      <c r="QWP1869" s="401"/>
      <c r="QWQ1869" s="401"/>
      <c r="QWR1869" s="401"/>
      <c r="QWS1869" s="401"/>
      <c r="QWT1869" s="401"/>
      <c r="QWU1869" s="401"/>
      <c r="QWV1869" s="401"/>
      <c r="QWW1869" s="401"/>
      <c r="QWX1869" s="401"/>
      <c r="QWY1869" s="401"/>
      <c r="QWZ1869" s="401"/>
      <c r="QXA1869" s="401"/>
      <c r="QXB1869" s="401"/>
      <c r="QXC1869" s="401"/>
      <c r="QXD1869" s="401"/>
      <c r="QXE1869" s="401"/>
      <c r="QXF1869" s="401"/>
      <c r="QXG1869" s="401"/>
      <c r="QXH1869" s="401"/>
      <c r="QXI1869" s="401"/>
      <c r="QXJ1869" s="401"/>
      <c r="QXK1869" s="401"/>
      <c r="QXL1869" s="401"/>
      <c r="QXM1869" s="401"/>
      <c r="QXN1869" s="401"/>
      <c r="QXO1869" s="401"/>
      <c r="QXP1869" s="401"/>
      <c r="QXQ1869" s="401"/>
      <c r="QXR1869" s="401"/>
      <c r="QXS1869" s="401"/>
      <c r="QXT1869" s="401"/>
      <c r="QXU1869" s="401"/>
      <c r="QXV1869" s="401"/>
      <c r="QXW1869" s="401"/>
      <c r="QXX1869" s="401"/>
      <c r="QXY1869" s="401"/>
      <c r="QXZ1869" s="401"/>
      <c r="QYA1869" s="401"/>
      <c r="QYB1869" s="401"/>
      <c r="QYC1869" s="401"/>
      <c r="QYD1869" s="401"/>
      <c r="QYE1869" s="401"/>
      <c r="QYF1869" s="401"/>
      <c r="QYG1869" s="401"/>
      <c r="QYH1869" s="401"/>
      <c r="QYI1869" s="401"/>
      <c r="QYJ1869" s="401"/>
      <c r="QYK1869" s="401"/>
      <c r="QYL1869" s="401"/>
      <c r="QYM1869" s="401"/>
      <c r="QYN1869" s="401"/>
      <c r="QYO1869" s="401"/>
      <c r="QYP1869" s="401"/>
      <c r="QYQ1869" s="401"/>
      <c r="QYR1869" s="401"/>
      <c r="QYS1869" s="401"/>
      <c r="QYT1869" s="401"/>
      <c r="QYU1869" s="401"/>
      <c r="QYV1869" s="401"/>
      <c r="QYW1869" s="401"/>
      <c r="QYX1869" s="401"/>
      <c r="QYY1869" s="401"/>
      <c r="QYZ1869" s="401"/>
      <c r="QZA1869" s="401"/>
      <c r="QZB1869" s="401"/>
      <c r="QZC1869" s="401"/>
      <c r="QZD1869" s="401"/>
      <c r="QZE1869" s="401"/>
      <c r="QZF1869" s="401"/>
      <c r="QZG1869" s="401"/>
      <c r="QZH1869" s="401"/>
      <c r="QZI1869" s="401"/>
      <c r="QZJ1869" s="401"/>
      <c r="QZK1869" s="401"/>
      <c r="QZL1869" s="401"/>
      <c r="QZM1869" s="401"/>
      <c r="QZN1869" s="401"/>
      <c r="QZO1869" s="401"/>
      <c r="QZP1869" s="401"/>
      <c r="QZQ1869" s="401"/>
      <c r="QZR1869" s="401"/>
      <c r="QZS1869" s="401"/>
      <c r="QZT1869" s="401"/>
      <c r="QZU1869" s="401"/>
      <c r="QZV1869" s="401"/>
      <c r="QZW1869" s="401"/>
      <c r="QZX1869" s="401"/>
      <c r="QZY1869" s="401"/>
      <c r="QZZ1869" s="401"/>
      <c r="RAA1869" s="401"/>
      <c r="RAB1869" s="401"/>
      <c r="RAC1869" s="401"/>
      <c r="RAD1869" s="401"/>
      <c r="RAE1869" s="401"/>
      <c r="RAF1869" s="401"/>
      <c r="RAG1869" s="401"/>
      <c r="RAH1869" s="401"/>
      <c r="RAI1869" s="401"/>
      <c r="RAJ1869" s="401"/>
      <c r="RAK1869" s="401"/>
      <c r="RAL1869" s="401"/>
      <c r="RAM1869" s="401"/>
      <c r="RAN1869" s="401"/>
      <c r="RAO1869" s="401"/>
      <c r="RAP1869" s="401"/>
      <c r="RAQ1869" s="401"/>
      <c r="RAR1869" s="401"/>
      <c r="RAS1869" s="401"/>
      <c r="RAT1869" s="401"/>
      <c r="RAU1869" s="401"/>
      <c r="RAV1869" s="401"/>
      <c r="RAW1869" s="401"/>
      <c r="RAX1869" s="401"/>
      <c r="RAY1869" s="401"/>
      <c r="RAZ1869" s="401"/>
      <c r="RBA1869" s="401"/>
      <c r="RBB1869" s="401"/>
      <c r="RBC1869" s="401"/>
      <c r="RBD1869" s="401"/>
      <c r="RBE1869" s="401"/>
      <c r="RBF1869" s="401"/>
      <c r="RBG1869" s="401"/>
      <c r="RBH1869" s="401"/>
      <c r="RBI1869" s="401"/>
      <c r="RBJ1869" s="401"/>
      <c r="RBK1869" s="401"/>
      <c r="RBL1869" s="401"/>
      <c r="RBM1869" s="401"/>
      <c r="RBN1869" s="401"/>
      <c r="RBO1869" s="401"/>
      <c r="RBP1869" s="401"/>
      <c r="RBQ1869" s="401"/>
      <c r="RBR1869" s="401"/>
      <c r="RBS1869" s="401"/>
      <c r="RBT1869" s="401"/>
      <c r="RBU1869" s="401"/>
      <c r="RBV1869" s="401"/>
      <c r="RBW1869" s="401"/>
      <c r="RBX1869" s="401"/>
      <c r="RBY1869" s="401"/>
      <c r="RBZ1869" s="401"/>
      <c r="RCA1869" s="401"/>
      <c r="RCB1869" s="401"/>
      <c r="RCC1869" s="401"/>
      <c r="RCD1869" s="401"/>
      <c r="RCE1869" s="401"/>
      <c r="RCF1869" s="401"/>
      <c r="RCG1869" s="401"/>
      <c r="RCH1869" s="401"/>
      <c r="RCI1869" s="401"/>
      <c r="RCJ1869" s="401"/>
      <c r="RCK1869" s="401"/>
      <c r="RCL1869" s="401"/>
      <c r="RCM1869" s="401"/>
      <c r="RCN1869" s="401"/>
      <c r="RCO1869" s="401"/>
      <c r="RCP1869" s="401"/>
      <c r="RCQ1869" s="401"/>
      <c r="RCR1869" s="401"/>
      <c r="RCS1869" s="401"/>
      <c r="RCT1869" s="401"/>
      <c r="RCU1869" s="401"/>
      <c r="RCV1869" s="401"/>
      <c r="RCW1869" s="401"/>
      <c r="RCX1869" s="401"/>
      <c r="RCY1869" s="401"/>
      <c r="RCZ1869" s="401"/>
      <c r="RDA1869" s="401"/>
      <c r="RDB1869" s="401"/>
      <c r="RDC1869" s="401"/>
      <c r="RDD1869" s="401"/>
      <c r="RDE1869" s="401"/>
      <c r="RDF1869" s="401"/>
      <c r="RDG1869" s="401"/>
      <c r="RDH1869" s="401"/>
      <c r="RDI1869" s="401"/>
      <c r="RDJ1869" s="401"/>
      <c r="RDK1869" s="401"/>
      <c r="RDL1869" s="401"/>
      <c r="RDM1869" s="401"/>
      <c r="RDN1869" s="401"/>
      <c r="RDO1869" s="401"/>
      <c r="RDP1869" s="401"/>
      <c r="RDQ1869" s="401"/>
      <c r="RDR1869" s="401"/>
      <c r="RDS1869" s="401"/>
      <c r="RDT1869" s="401"/>
      <c r="RDU1869" s="401"/>
      <c r="RDV1869" s="401"/>
      <c r="RDW1869" s="401"/>
      <c r="RDX1869" s="401"/>
      <c r="RDY1869" s="401"/>
      <c r="RDZ1869" s="401"/>
      <c r="REA1869" s="401"/>
      <c r="REB1869" s="401"/>
      <c r="REC1869" s="401"/>
      <c r="RED1869" s="401"/>
      <c r="REE1869" s="401"/>
      <c r="REF1869" s="401"/>
      <c r="REG1869" s="401"/>
      <c r="REH1869" s="401"/>
      <c r="REI1869" s="401"/>
      <c r="REJ1869" s="401"/>
      <c r="REK1869" s="401"/>
      <c r="REL1869" s="401"/>
      <c r="REM1869" s="401"/>
      <c r="REN1869" s="401"/>
      <c r="REO1869" s="401"/>
      <c r="REP1869" s="401"/>
      <c r="REQ1869" s="401"/>
      <c r="RER1869" s="401"/>
      <c r="RES1869" s="401"/>
      <c r="RET1869" s="401"/>
      <c r="REU1869" s="401"/>
      <c r="REV1869" s="401"/>
      <c r="REW1869" s="401"/>
      <c r="REX1869" s="401"/>
      <c r="REY1869" s="401"/>
      <c r="REZ1869" s="401"/>
      <c r="RFA1869" s="401"/>
      <c r="RFB1869" s="401"/>
      <c r="RFC1869" s="401"/>
      <c r="RFD1869" s="401"/>
      <c r="RFE1869" s="401"/>
      <c r="RFF1869" s="401"/>
      <c r="RFG1869" s="401"/>
      <c r="RFH1869" s="401"/>
      <c r="RFI1869" s="401"/>
      <c r="RFJ1869" s="401"/>
      <c r="RFK1869" s="401"/>
      <c r="RFL1869" s="401"/>
      <c r="RFM1869" s="401"/>
      <c r="RFN1869" s="401"/>
      <c r="RFO1869" s="401"/>
      <c r="RFP1869" s="401"/>
      <c r="RFQ1869" s="401"/>
      <c r="RFR1869" s="401"/>
      <c r="RFS1869" s="401"/>
      <c r="RFT1869" s="401"/>
      <c r="RFU1869" s="401"/>
      <c r="RFV1869" s="401"/>
      <c r="RFW1869" s="401"/>
      <c r="RFX1869" s="401"/>
      <c r="RFY1869" s="401"/>
      <c r="RFZ1869" s="401"/>
      <c r="RGA1869" s="401"/>
      <c r="RGB1869" s="401"/>
      <c r="RGC1869" s="401"/>
      <c r="RGD1869" s="401"/>
      <c r="RGE1869" s="401"/>
      <c r="RGF1869" s="401"/>
      <c r="RGG1869" s="401"/>
      <c r="RGH1869" s="401"/>
      <c r="RGI1869" s="401"/>
      <c r="RGJ1869" s="401"/>
      <c r="RGK1869" s="401"/>
      <c r="RGL1869" s="401"/>
      <c r="RGM1869" s="401"/>
      <c r="RGN1869" s="401"/>
      <c r="RGO1869" s="401"/>
      <c r="RGP1869" s="401"/>
      <c r="RGQ1869" s="401"/>
      <c r="RGR1869" s="401"/>
      <c r="RGS1869" s="401"/>
      <c r="RGT1869" s="401"/>
      <c r="RGU1869" s="401"/>
      <c r="RGV1869" s="401"/>
      <c r="RGW1869" s="401"/>
      <c r="RGX1869" s="401"/>
      <c r="RGY1869" s="401"/>
      <c r="RGZ1869" s="401"/>
      <c r="RHA1869" s="401"/>
      <c r="RHB1869" s="401"/>
      <c r="RHC1869" s="401"/>
      <c r="RHD1869" s="401"/>
      <c r="RHE1869" s="401"/>
      <c r="RHF1869" s="401"/>
      <c r="RHG1869" s="401"/>
      <c r="RHH1869" s="401"/>
      <c r="RHI1869" s="401"/>
      <c r="RHJ1869" s="401"/>
      <c r="RHK1869" s="401"/>
      <c r="RHL1869" s="401"/>
      <c r="RHM1869" s="401"/>
      <c r="RHN1869" s="401"/>
      <c r="RHO1869" s="401"/>
      <c r="RHP1869" s="401"/>
      <c r="RHQ1869" s="401"/>
      <c r="RHR1869" s="401"/>
      <c r="RHS1869" s="401"/>
      <c r="RHT1869" s="401"/>
      <c r="RHU1869" s="401"/>
      <c r="RHV1869" s="401"/>
      <c r="RHW1869" s="401"/>
      <c r="RHX1869" s="401"/>
      <c r="RHY1869" s="401"/>
      <c r="RHZ1869" s="401"/>
      <c r="RIA1869" s="401"/>
      <c r="RIB1869" s="401"/>
      <c r="RIC1869" s="401"/>
      <c r="RID1869" s="401"/>
      <c r="RIE1869" s="401"/>
      <c r="RIF1869" s="401"/>
      <c r="RIG1869" s="401"/>
      <c r="RIH1869" s="401"/>
      <c r="RII1869" s="401"/>
      <c r="RIJ1869" s="401"/>
      <c r="RIK1869" s="401"/>
      <c r="RIL1869" s="401"/>
      <c r="RIM1869" s="401"/>
      <c r="RIN1869" s="401"/>
      <c r="RIO1869" s="401"/>
      <c r="RIP1869" s="401"/>
      <c r="RIQ1869" s="401"/>
      <c r="RIR1869" s="401"/>
      <c r="RIS1869" s="401"/>
      <c r="RIT1869" s="401"/>
      <c r="RIU1869" s="401"/>
      <c r="RIV1869" s="401"/>
      <c r="RIW1869" s="401"/>
      <c r="RIX1869" s="401"/>
      <c r="RIY1869" s="401"/>
      <c r="RIZ1869" s="401"/>
      <c r="RJA1869" s="401"/>
      <c r="RJB1869" s="401"/>
      <c r="RJC1869" s="401"/>
      <c r="RJD1869" s="401"/>
      <c r="RJE1869" s="401"/>
      <c r="RJF1869" s="401"/>
      <c r="RJG1869" s="401"/>
      <c r="RJH1869" s="401"/>
      <c r="RJI1869" s="401"/>
      <c r="RJJ1869" s="401"/>
      <c r="RJK1869" s="401"/>
      <c r="RJL1869" s="401"/>
      <c r="RJM1869" s="401"/>
      <c r="RJN1869" s="401"/>
      <c r="RJO1869" s="401"/>
      <c r="RJP1869" s="401"/>
      <c r="RJQ1869" s="401"/>
      <c r="RJR1869" s="401"/>
      <c r="RJS1869" s="401"/>
      <c r="RJT1869" s="401"/>
      <c r="RJU1869" s="401"/>
      <c r="RJV1869" s="401"/>
      <c r="RJW1869" s="401"/>
      <c r="RJX1869" s="401"/>
      <c r="RJY1869" s="401"/>
      <c r="RJZ1869" s="401"/>
      <c r="RKA1869" s="401"/>
      <c r="RKB1869" s="401"/>
      <c r="RKC1869" s="401"/>
      <c r="RKD1869" s="401"/>
      <c r="RKE1869" s="401"/>
      <c r="RKF1869" s="401"/>
      <c r="RKG1869" s="401"/>
      <c r="RKH1869" s="401"/>
      <c r="RKI1869" s="401"/>
      <c r="RKJ1869" s="401"/>
      <c r="RKK1869" s="401"/>
      <c r="RKL1869" s="401"/>
      <c r="RKM1869" s="401"/>
      <c r="RKN1869" s="401"/>
      <c r="RKO1869" s="401"/>
      <c r="RKP1869" s="401"/>
      <c r="RKQ1869" s="401"/>
      <c r="RKR1869" s="401"/>
      <c r="RKS1869" s="401"/>
      <c r="RKT1869" s="401"/>
      <c r="RKU1869" s="401"/>
      <c r="RKV1869" s="401"/>
      <c r="RKW1869" s="401"/>
      <c r="RKX1869" s="401"/>
      <c r="RKY1869" s="401"/>
      <c r="RKZ1869" s="401"/>
      <c r="RLA1869" s="401"/>
      <c r="RLB1869" s="401"/>
      <c r="RLC1869" s="401"/>
      <c r="RLD1869" s="401"/>
      <c r="RLE1869" s="401"/>
      <c r="RLF1869" s="401"/>
      <c r="RLG1869" s="401"/>
      <c r="RLH1869" s="401"/>
      <c r="RLI1869" s="401"/>
      <c r="RLJ1869" s="401"/>
      <c r="RLK1869" s="401"/>
      <c r="RLL1869" s="401"/>
      <c r="RLM1869" s="401"/>
      <c r="RLN1869" s="401"/>
      <c r="RLO1869" s="401"/>
      <c r="RLP1869" s="401"/>
      <c r="RLQ1869" s="401"/>
      <c r="RLR1869" s="401"/>
      <c r="RLS1869" s="401"/>
      <c r="RLT1869" s="401"/>
      <c r="RLU1869" s="401"/>
      <c r="RLV1869" s="401"/>
      <c r="RLW1869" s="401"/>
      <c r="RLX1869" s="401"/>
      <c r="RLY1869" s="401"/>
      <c r="RLZ1869" s="401"/>
      <c r="RMA1869" s="401"/>
      <c r="RMB1869" s="401"/>
      <c r="RMC1869" s="401"/>
      <c r="RMD1869" s="401"/>
      <c r="RME1869" s="401"/>
      <c r="RMF1869" s="401"/>
      <c r="RMG1869" s="401"/>
      <c r="RMH1869" s="401"/>
      <c r="RMI1869" s="401"/>
      <c r="RMJ1869" s="401"/>
      <c r="RMK1869" s="401"/>
      <c r="RML1869" s="401"/>
      <c r="RMM1869" s="401"/>
      <c r="RMN1869" s="401"/>
      <c r="RMO1869" s="401"/>
      <c r="RMP1869" s="401"/>
      <c r="RMQ1869" s="401"/>
      <c r="RMR1869" s="401"/>
      <c r="RMS1869" s="401"/>
      <c r="RMT1869" s="401"/>
      <c r="RMU1869" s="401"/>
      <c r="RMV1869" s="401"/>
      <c r="RMW1869" s="401"/>
      <c r="RMX1869" s="401"/>
      <c r="RMY1869" s="401"/>
      <c r="RMZ1869" s="401"/>
      <c r="RNA1869" s="401"/>
      <c r="RNB1869" s="401"/>
      <c r="RNC1869" s="401"/>
      <c r="RND1869" s="401"/>
      <c r="RNE1869" s="401"/>
      <c r="RNF1869" s="401"/>
      <c r="RNG1869" s="401"/>
      <c r="RNH1869" s="401"/>
      <c r="RNI1869" s="401"/>
      <c r="RNJ1869" s="401"/>
      <c r="RNK1869" s="401"/>
      <c r="RNL1869" s="401"/>
      <c r="RNM1869" s="401"/>
      <c r="RNN1869" s="401"/>
      <c r="RNO1869" s="401"/>
      <c r="RNP1869" s="401"/>
      <c r="RNQ1869" s="401"/>
      <c r="RNR1869" s="401"/>
      <c r="RNS1869" s="401"/>
      <c r="RNT1869" s="401"/>
      <c r="RNU1869" s="401"/>
      <c r="RNV1869" s="401"/>
      <c r="RNW1869" s="401"/>
      <c r="RNX1869" s="401"/>
      <c r="RNY1869" s="401"/>
      <c r="RNZ1869" s="401"/>
      <c r="ROA1869" s="401"/>
      <c r="ROB1869" s="401"/>
      <c r="ROC1869" s="401"/>
      <c r="ROD1869" s="401"/>
      <c r="ROE1869" s="401"/>
      <c r="ROF1869" s="401"/>
      <c r="ROG1869" s="401"/>
      <c r="ROH1869" s="401"/>
      <c r="ROI1869" s="401"/>
      <c r="ROJ1869" s="401"/>
      <c r="ROK1869" s="401"/>
      <c r="ROL1869" s="401"/>
      <c r="ROM1869" s="401"/>
      <c r="RON1869" s="401"/>
      <c r="ROO1869" s="401"/>
      <c r="ROP1869" s="401"/>
      <c r="ROQ1869" s="401"/>
      <c r="ROR1869" s="401"/>
      <c r="ROS1869" s="401"/>
      <c r="ROT1869" s="401"/>
      <c r="ROU1869" s="401"/>
      <c r="ROV1869" s="401"/>
      <c r="ROW1869" s="401"/>
      <c r="ROX1869" s="401"/>
      <c r="ROY1869" s="401"/>
      <c r="ROZ1869" s="401"/>
      <c r="RPA1869" s="401"/>
      <c r="RPB1869" s="401"/>
      <c r="RPC1869" s="401"/>
      <c r="RPD1869" s="401"/>
      <c r="RPE1869" s="401"/>
      <c r="RPF1869" s="401"/>
      <c r="RPG1869" s="401"/>
      <c r="RPH1869" s="401"/>
      <c r="RPI1869" s="401"/>
      <c r="RPJ1869" s="401"/>
      <c r="RPK1869" s="401"/>
      <c r="RPL1869" s="401"/>
      <c r="RPM1869" s="401"/>
      <c r="RPN1869" s="401"/>
      <c r="RPO1869" s="401"/>
      <c r="RPP1869" s="401"/>
      <c r="RPQ1869" s="401"/>
      <c r="RPR1869" s="401"/>
      <c r="RPS1869" s="401"/>
      <c r="RPT1869" s="401"/>
      <c r="RPU1869" s="401"/>
      <c r="RPV1869" s="401"/>
      <c r="RPW1869" s="401"/>
      <c r="RPX1869" s="401"/>
      <c r="RPY1869" s="401"/>
      <c r="RPZ1869" s="401"/>
      <c r="RQA1869" s="401"/>
      <c r="RQB1869" s="401"/>
      <c r="RQC1869" s="401"/>
      <c r="RQD1869" s="401"/>
      <c r="RQE1869" s="401"/>
      <c r="RQF1869" s="401"/>
      <c r="RQG1869" s="401"/>
      <c r="RQH1869" s="401"/>
      <c r="RQI1869" s="401"/>
      <c r="RQJ1869" s="401"/>
      <c r="RQK1869" s="401"/>
      <c r="RQL1869" s="401"/>
      <c r="RQM1869" s="401"/>
      <c r="RQN1869" s="401"/>
      <c r="RQO1869" s="401"/>
      <c r="RQP1869" s="401"/>
      <c r="RQQ1869" s="401"/>
      <c r="RQR1869" s="401"/>
      <c r="RQS1869" s="401"/>
      <c r="RQT1869" s="401"/>
      <c r="RQU1869" s="401"/>
      <c r="RQV1869" s="401"/>
      <c r="RQW1869" s="401"/>
      <c r="RQX1869" s="401"/>
      <c r="RQY1869" s="401"/>
      <c r="RQZ1869" s="401"/>
      <c r="RRA1869" s="401"/>
      <c r="RRB1869" s="401"/>
      <c r="RRC1869" s="401"/>
      <c r="RRD1869" s="401"/>
      <c r="RRE1869" s="401"/>
      <c r="RRF1869" s="401"/>
      <c r="RRG1869" s="401"/>
      <c r="RRH1869" s="401"/>
      <c r="RRI1869" s="401"/>
      <c r="RRJ1869" s="401"/>
      <c r="RRK1869" s="401"/>
      <c r="RRL1869" s="401"/>
      <c r="RRM1869" s="401"/>
      <c r="RRN1869" s="401"/>
      <c r="RRO1869" s="401"/>
      <c r="RRP1869" s="401"/>
      <c r="RRQ1869" s="401"/>
      <c r="RRR1869" s="401"/>
      <c r="RRS1869" s="401"/>
      <c r="RRT1869" s="401"/>
      <c r="RRU1869" s="401"/>
      <c r="RRV1869" s="401"/>
      <c r="RRW1869" s="401"/>
      <c r="RRX1869" s="401"/>
      <c r="RRY1869" s="401"/>
      <c r="RRZ1869" s="401"/>
      <c r="RSA1869" s="401"/>
      <c r="RSB1869" s="401"/>
      <c r="RSC1869" s="401"/>
      <c r="RSD1869" s="401"/>
      <c r="RSE1869" s="401"/>
      <c r="RSF1869" s="401"/>
      <c r="RSG1869" s="401"/>
      <c r="RSH1869" s="401"/>
      <c r="RSI1869" s="401"/>
      <c r="RSJ1869" s="401"/>
      <c r="RSK1869" s="401"/>
      <c r="RSL1869" s="401"/>
      <c r="RSM1869" s="401"/>
      <c r="RSN1869" s="401"/>
      <c r="RSO1869" s="401"/>
      <c r="RSP1869" s="401"/>
      <c r="RSQ1869" s="401"/>
      <c r="RSR1869" s="401"/>
      <c r="RSS1869" s="401"/>
      <c r="RST1869" s="401"/>
      <c r="RSU1869" s="401"/>
      <c r="RSV1869" s="401"/>
      <c r="RSW1869" s="401"/>
      <c r="RSX1869" s="401"/>
      <c r="RSY1869" s="401"/>
      <c r="RSZ1869" s="401"/>
      <c r="RTA1869" s="401"/>
      <c r="RTB1869" s="401"/>
      <c r="RTC1869" s="401"/>
      <c r="RTD1869" s="401"/>
      <c r="RTE1869" s="401"/>
      <c r="RTF1869" s="401"/>
      <c r="RTG1869" s="401"/>
      <c r="RTH1869" s="401"/>
      <c r="RTI1869" s="401"/>
      <c r="RTJ1869" s="401"/>
      <c r="RTK1869" s="401"/>
      <c r="RTL1869" s="401"/>
      <c r="RTM1869" s="401"/>
      <c r="RTN1869" s="401"/>
      <c r="RTO1869" s="401"/>
      <c r="RTP1869" s="401"/>
      <c r="RTQ1869" s="401"/>
      <c r="RTR1869" s="401"/>
      <c r="RTS1869" s="401"/>
      <c r="RTT1869" s="401"/>
      <c r="RTU1869" s="401"/>
      <c r="RTV1869" s="401"/>
      <c r="RTW1869" s="401"/>
      <c r="RTX1869" s="401"/>
      <c r="RTY1869" s="401"/>
      <c r="RTZ1869" s="401"/>
      <c r="RUA1869" s="401"/>
      <c r="RUB1869" s="401"/>
      <c r="RUC1869" s="401"/>
      <c r="RUD1869" s="401"/>
      <c r="RUE1869" s="401"/>
      <c r="RUF1869" s="401"/>
      <c r="RUG1869" s="401"/>
      <c r="RUH1869" s="401"/>
      <c r="RUI1869" s="401"/>
      <c r="RUJ1869" s="401"/>
      <c r="RUK1869" s="401"/>
      <c r="RUL1869" s="401"/>
      <c r="RUM1869" s="401"/>
      <c r="RUN1869" s="401"/>
      <c r="RUO1869" s="401"/>
      <c r="RUP1869" s="401"/>
      <c r="RUQ1869" s="401"/>
      <c r="RUR1869" s="401"/>
      <c r="RUS1869" s="401"/>
      <c r="RUT1869" s="401"/>
      <c r="RUU1869" s="401"/>
      <c r="RUV1869" s="401"/>
      <c r="RUW1869" s="401"/>
      <c r="RUX1869" s="401"/>
      <c r="RUY1869" s="401"/>
      <c r="RUZ1869" s="401"/>
      <c r="RVA1869" s="401"/>
      <c r="RVB1869" s="401"/>
      <c r="RVC1869" s="401"/>
      <c r="RVD1869" s="401"/>
      <c r="RVE1869" s="401"/>
      <c r="RVF1869" s="401"/>
      <c r="RVG1869" s="401"/>
      <c r="RVH1869" s="401"/>
      <c r="RVI1869" s="401"/>
      <c r="RVJ1869" s="401"/>
      <c r="RVK1869" s="401"/>
      <c r="RVL1869" s="401"/>
      <c r="RVM1869" s="401"/>
      <c r="RVN1869" s="401"/>
      <c r="RVO1869" s="401"/>
      <c r="RVP1869" s="401"/>
      <c r="RVQ1869" s="401"/>
      <c r="RVR1869" s="401"/>
      <c r="RVS1869" s="401"/>
      <c r="RVT1869" s="401"/>
      <c r="RVU1869" s="401"/>
      <c r="RVV1869" s="401"/>
      <c r="RVW1869" s="401"/>
      <c r="RVX1869" s="401"/>
      <c r="RVY1869" s="401"/>
      <c r="RVZ1869" s="401"/>
      <c r="RWA1869" s="401"/>
      <c r="RWB1869" s="401"/>
      <c r="RWC1869" s="401"/>
      <c r="RWD1869" s="401"/>
      <c r="RWE1869" s="401"/>
      <c r="RWF1869" s="401"/>
      <c r="RWG1869" s="401"/>
      <c r="RWH1869" s="401"/>
      <c r="RWI1869" s="401"/>
      <c r="RWJ1869" s="401"/>
      <c r="RWK1869" s="401"/>
      <c r="RWL1869" s="401"/>
      <c r="RWM1869" s="401"/>
      <c r="RWN1869" s="401"/>
      <c r="RWO1869" s="401"/>
      <c r="RWP1869" s="401"/>
      <c r="RWQ1869" s="401"/>
      <c r="RWR1869" s="401"/>
      <c r="RWS1869" s="401"/>
      <c r="RWT1869" s="401"/>
      <c r="RWU1869" s="401"/>
      <c r="RWV1869" s="401"/>
      <c r="RWW1869" s="401"/>
      <c r="RWX1869" s="401"/>
      <c r="RWY1869" s="401"/>
      <c r="RWZ1869" s="401"/>
      <c r="RXA1869" s="401"/>
      <c r="RXB1869" s="401"/>
      <c r="RXC1869" s="401"/>
      <c r="RXD1869" s="401"/>
      <c r="RXE1869" s="401"/>
      <c r="RXF1869" s="401"/>
      <c r="RXG1869" s="401"/>
      <c r="RXH1869" s="401"/>
      <c r="RXI1869" s="401"/>
      <c r="RXJ1869" s="401"/>
      <c r="RXK1869" s="401"/>
      <c r="RXL1869" s="401"/>
      <c r="RXM1869" s="401"/>
      <c r="RXN1869" s="401"/>
      <c r="RXO1869" s="401"/>
      <c r="RXP1869" s="401"/>
      <c r="RXQ1869" s="401"/>
      <c r="RXR1869" s="401"/>
      <c r="RXS1869" s="401"/>
      <c r="RXT1869" s="401"/>
      <c r="RXU1869" s="401"/>
      <c r="RXV1869" s="401"/>
      <c r="RXW1869" s="401"/>
      <c r="RXX1869" s="401"/>
      <c r="RXY1869" s="401"/>
      <c r="RXZ1869" s="401"/>
      <c r="RYA1869" s="401"/>
      <c r="RYB1869" s="401"/>
      <c r="RYC1869" s="401"/>
      <c r="RYD1869" s="401"/>
      <c r="RYE1869" s="401"/>
      <c r="RYF1869" s="401"/>
      <c r="RYG1869" s="401"/>
      <c r="RYH1869" s="401"/>
      <c r="RYI1869" s="401"/>
      <c r="RYJ1869" s="401"/>
      <c r="RYK1869" s="401"/>
      <c r="RYL1869" s="401"/>
      <c r="RYM1869" s="401"/>
      <c r="RYN1869" s="401"/>
      <c r="RYO1869" s="401"/>
      <c r="RYP1869" s="401"/>
      <c r="RYQ1869" s="401"/>
      <c r="RYR1869" s="401"/>
      <c r="RYS1869" s="401"/>
      <c r="RYT1869" s="401"/>
      <c r="RYU1869" s="401"/>
      <c r="RYV1869" s="401"/>
      <c r="RYW1869" s="401"/>
      <c r="RYX1869" s="401"/>
      <c r="RYY1869" s="401"/>
      <c r="RYZ1869" s="401"/>
      <c r="RZA1869" s="401"/>
      <c r="RZB1869" s="401"/>
      <c r="RZC1869" s="401"/>
      <c r="RZD1869" s="401"/>
      <c r="RZE1869" s="401"/>
      <c r="RZF1869" s="401"/>
      <c r="RZG1869" s="401"/>
      <c r="RZH1869" s="401"/>
      <c r="RZI1869" s="401"/>
      <c r="RZJ1869" s="401"/>
      <c r="RZK1869" s="401"/>
      <c r="RZL1869" s="401"/>
      <c r="RZM1869" s="401"/>
      <c r="RZN1869" s="401"/>
      <c r="RZO1869" s="401"/>
      <c r="RZP1869" s="401"/>
      <c r="RZQ1869" s="401"/>
      <c r="RZR1869" s="401"/>
      <c r="RZS1869" s="401"/>
      <c r="RZT1869" s="401"/>
      <c r="RZU1869" s="401"/>
      <c r="RZV1869" s="401"/>
      <c r="RZW1869" s="401"/>
      <c r="RZX1869" s="401"/>
      <c r="RZY1869" s="401"/>
      <c r="RZZ1869" s="401"/>
      <c r="SAA1869" s="401"/>
      <c r="SAB1869" s="401"/>
      <c r="SAC1869" s="401"/>
      <c r="SAD1869" s="401"/>
      <c r="SAE1869" s="401"/>
      <c r="SAF1869" s="401"/>
      <c r="SAG1869" s="401"/>
      <c r="SAH1869" s="401"/>
      <c r="SAI1869" s="401"/>
      <c r="SAJ1869" s="401"/>
      <c r="SAK1869" s="401"/>
      <c r="SAL1869" s="401"/>
      <c r="SAM1869" s="401"/>
      <c r="SAN1869" s="401"/>
      <c r="SAO1869" s="401"/>
      <c r="SAP1869" s="401"/>
      <c r="SAQ1869" s="401"/>
      <c r="SAR1869" s="401"/>
      <c r="SAS1869" s="401"/>
      <c r="SAT1869" s="401"/>
      <c r="SAU1869" s="401"/>
      <c r="SAV1869" s="401"/>
      <c r="SAW1869" s="401"/>
      <c r="SAX1869" s="401"/>
      <c r="SAY1869" s="401"/>
      <c r="SAZ1869" s="401"/>
      <c r="SBA1869" s="401"/>
      <c r="SBB1869" s="401"/>
      <c r="SBC1869" s="401"/>
      <c r="SBD1869" s="401"/>
      <c r="SBE1869" s="401"/>
      <c r="SBF1869" s="401"/>
      <c r="SBG1869" s="401"/>
      <c r="SBH1869" s="401"/>
      <c r="SBI1869" s="401"/>
      <c r="SBJ1869" s="401"/>
      <c r="SBK1869" s="401"/>
      <c r="SBL1869" s="401"/>
      <c r="SBM1869" s="401"/>
      <c r="SBN1869" s="401"/>
      <c r="SBO1869" s="401"/>
      <c r="SBP1869" s="401"/>
      <c r="SBQ1869" s="401"/>
      <c r="SBR1869" s="401"/>
      <c r="SBS1869" s="401"/>
      <c r="SBT1869" s="401"/>
      <c r="SBU1869" s="401"/>
      <c r="SBV1869" s="401"/>
      <c r="SBW1869" s="401"/>
      <c r="SBX1869" s="401"/>
      <c r="SBY1869" s="401"/>
      <c r="SBZ1869" s="401"/>
      <c r="SCA1869" s="401"/>
      <c r="SCB1869" s="401"/>
      <c r="SCC1869" s="401"/>
      <c r="SCD1869" s="401"/>
      <c r="SCE1869" s="401"/>
      <c r="SCF1869" s="401"/>
      <c r="SCG1869" s="401"/>
      <c r="SCH1869" s="401"/>
      <c r="SCI1869" s="401"/>
      <c r="SCJ1869" s="401"/>
      <c r="SCK1869" s="401"/>
      <c r="SCL1869" s="401"/>
      <c r="SCM1869" s="401"/>
      <c r="SCN1869" s="401"/>
      <c r="SCO1869" s="401"/>
      <c r="SCP1869" s="401"/>
      <c r="SCQ1869" s="401"/>
      <c r="SCR1869" s="401"/>
      <c r="SCS1869" s="401"/>
      <c r="SCT1869" s="401"/>
      <c r="SCU1869" s="401"/>
      <c r="SCV1869" s="401"/>
      <c r="SCW1869" s="401"/>
      <c r="SCX1869" s="401"/>
      <c r="SCY1869" s="401"/>
      <c r="SCZ1869" s="401"/>
      <c r="SDA1869" s="401"/>
      <c r="SDB1869" s="401"/>
      <c r="SDC1869" s="401"/>
      <c r="SDD1869" s="401"/>
      <c r="SDE1869" s="401"/>
      <c r="SDF1869" s="401"/>
      <c r="SDG1869" s="401"/>
      <c r="SDH1869" s="401"/>
      <c r="SDI1869" s="401"/>
      <c r="SDJ1869" s="401"/>
      <c r="SDK1869" s="401"/>
      <c r="SDL1869" s="401"/>
      <c r="SDM1869" s="401"/>
      <c r="SDN1869" s="401"/>
      <c r="SDO1869" s="401"/>
      <c r="SDP1869" s="401"/>
      <c r="SDQ1869" s="401"/>
      <c r="SDR1869" s="401"/>
      <c r="SDS1869" s="401"/>
      <c r="SDT1869" s="401"/>
      <c r="SDU1869" s="401"/>
      <c r="SDV1869" s="401"/>
      <c r="SDW1869" s="401"/>
      <c r="SDX1869" s="401"/>
      <c r="SDY1869" s="401"/>
      <c r="SDZ1869" s="401"/>
      <c r="SEA1869" s="401"/>
      <c r="SEB1869" s="401"/>
      <c r="SEC1869" s="401"/>
      <c r="SED1869" s="401"/>
      <c r="SEE1869" s="401"/>
      <c r="SEF1869" s="401"/>
      <c r="SEG1869" s="401"/>
      <c r="SEH1869" s="401"/>
      <c r="SEI1869" s="401"/>
      <c r="SEJ1869" s="401"/>
      <c r="SEK1869" s="401"/>
      <c r="SEL1869" s="401"/>
      <c r="SEM1869" s="401"/>
      <c r="SEN1869" s="401"/>
      <c r="SEO1869" s="401"/>
      <c r="SEP1869" s="401"/>
      <c r="SEQ1869" s="401"/>
      <c r="SER1869" s="401"/>
      <c r="SES1869" s="401"/>
      <c r="SET1869" s="401"/>
      <c r="SEU1869" s="401"/>
      <c r="SEV1869" s="401"/>
      <c r="SEW1869" s="401"/>
      <c r="SEX1869" s="401"/>
      <c r="SEY1869" s="401"/>
      <c r="SEZ1869" s="401"/>
      <c r="SFA1869" s="401"/>
      <c r="SFB1869" s="401"/>
      <c r="SFC1869" s="401"/>
      <c r="SFD1869" s="401"/>
      <c r="SFE1869" s="401"/>
      <c r="SFF1869" s="401"/>
      <c r="SFG1869" s="401"/>
      <c r="SFH1869" s="401"/>
      <c r="SFI1869" s="401"/>
      <c r="SFJ1869" s="401"/>
      <c r="SFK1869" s="401"/>
      <c r="SFL1869" s="401"/>
      <c r="SFM1869" s="401"/>
      <c r="SFN1869" s="401"/>
      <c r="SFO1869" s="401"/>
      <c r="SFP1869" s="401"/>
      <c r="SFQ1869" s="401"/>
      <c r="SFR1869" s="401"/>
      <c r="SFS1869" s="401"/>
      <c r="SFT1869" s="401"/>
      <c r="SFU1869" s="401"/>
      <c r="SFV1869" s="401"/>
      <c r="SFW1869" s="401"/>
      <c r="SFX1869" s="401"/>
      <c r="SFY1869" s="401"/>
      <c r="SFZ1869" s="401"/>
      <c r="SGA1869" s="401"/>
      <c r="SGB1869" s="401"/>
      <c r="SGC1869" s="401"/>
      <c r="SGD1869" s="401"/>
      <c r="SGE1869" s="401"/>
      <c r="SGF1869" s="401"/>
      <c r="SGG1869" s="401"/>
      <c r="SGH1869" s="401"/>
      <c r="SGI1869" s="401"/>
      <c r="SGJ1869" s="401"/>
      <c r="SGK1869" s="401"/>
      <c r="SGL1869" s="401"/>
      <c r="SGM1869" s="401"/>
      <c r="SGN1869" s="401"/>
      <c r="SGO1869" s="401"/>
      <c r="SGP1869" s="401"/>
      <c r="SGQ1869" s="401"/>
      <c r="SGR1869" s="401"/>
      <c r="SGS1869" s="401"/>
      <c r="SGT1869" s="401"/>
      <c r="SGU1869" s="401"/>
      <c r="SGV1869" s="401"/>
      <c r="SGW1869" s="401"/>
      <c r="SGX1869" s="401"/>
      <c r="SGY1869" s="401"/>
      <c r="SGZ1869" s="401"/>
      <c r="SHA1869" s="401"/>
      <c r="SHB1869" s="401"/>
      <c r="SHC1869" s="401"/>
      <c r="SHD1869" s="401"/>
      <c r="SHE1869" s="401"/>
      <c r="SHF1869" s="401"/>
      <c r="SHG1869" s="401"/>
      <c r="SHH1869" s="401"/>
      <c r="SHI1869" s="401"/>
      <c r="SHJ1869" s="401"/>
      <c r="SHK1869" s="401"/>
      <c r="SHL1869" s="401"/>
      <c r="SHM1869" s="401"/>
      <c r="SHN1869" s="401"/>
      <c r="SHO1869" s="401"/>
      <c r="SHP1869" s="401"/>
      <c r="SHQ1869" s="401"/>
      <c r="SHR1869" s="401"/>
      <c r="SHS1869" s="401"/>
      <c r="SHT1869" s="401"/>
      <c r="SHU1869" s="401"/>
      <c r="SHV1869" s="401"/>
      <c r="SHW1869" s="401"/>
      <c r="SHX1869" s="401"/>
      <c r="SHY1869" s="401"/>
      <c r="SHZ1869" s="401"/>
      <c r="SIA1869" s="401"/>
      <c r="SIB1869" s="401"/>
      <c r="SIC1869" s="401"/>
      <c r="SID1869" s="401"/>
      <c r="SIE1869" s="401"/>
      <c r="SIF1869" s="401"/>
      <c r="SIG1869" s="401"/>
      <c r="SIH1869" s="401"/>
      <c r="SII1869" s="401"/>
      <c r="SIJ1869" s="401"/>
      <c r="SIK1869" s="401"/>
      <c r="SIL1869" s="401"/>
      <c r="SIM1869" s="401"/>
      <c r="SIN1869" s="401"/>
      <c r="SIO1869" s="401"/>
      <c r="SIP1869" s="401"/>
      <c r="SIQ1869" s="401"/>
      <c r="SIR1869" s="401"/>
      <c r="SIS1869" s="401"/>
      <c r="SIT1869" s="401"/>
      <c r="SIU1869" s="401"/>
      <c r="SIV1869" s="401"/>
      <c r="SIW1869" s="401"/>
      <c r="SIX1869" s="401"/>
      <c r="SIY1869" s="401"/>
      <c r="SIZ1869" s="401"/>
      <c r="SJA1869" s="401"/>
      <c r="SJB1869" s="401"/>
      <c r="SJC1869" s="401"/>
      <c r="SJD1869" s="401"/>
      <c r="SJE1869" s="401"/>
      <c r="SJF1869" s="401"/>
      <c r="SJG1869" s="401"/>
      <c r="SJH1869" s="401"/>
      <c r="SJI1869" s="401"/>
      <c r="SJJ1869" s="401"/>
      <c r="SJK1869" s="401"/>
      <c r="SJL1869" s="401"/>
      <c r="SJM1869" s="401"/>
      <c r="SJN1869" s="401"/>
      <c r="SJO1869" s="401"/>
      <c r="SJP1869" s="401"/>
      <c r="SJQ1869" s="401"/>
      <c r="SJR1869" s="401"/>
      <c r="SJS1869" s="401"/>
      <c r="SJT1869" s="401"/>
      <c r="SJU1869" s="401"/>
      <c r="SJV1869" s="401"/>
      <c r="SJW1869" s="401"/>
      <c r="SJX1869" s="401"/>
      <c r="SJY1869" s="401"/>
      <c r="SJZ1869" s="401"/>
      <c r="SKA1869" s="401"/>
      <c r="SKB1869" s="401"/>
      <c r="SKC1869" s="401"/>
      <c r="SKD1869" s="401"/>
      <c r="SKE1869" s="401"/>
      <c r="SKF1869" s="401"/>
      <c r="SKG1869" s="401"/>
      <c r="SKH1869" s="401"/>
      <c r="SKI1869" s="401"/>
      <c r="SKJ1869" s="401"/>
      <c r="SKK1869" s="401"/>
      <c r="SKL1869" s="401"/>
      <c r="SKM1869" s="401"/>
      <c r="SKN1869" s="401"/>
      <c r="SKO1869" s="401"/>
      <c r="SKP1869" s="401"/>
      <c r="SKQ1869" s="401"/>
      <c r="SKR1869" s="401"/>
      <c r="SKS1869" s="401"/>
      <c r="SKT1869" s="401"/>
      <c r="SKU1869" s="401"/>
      <c r="SKV1869" s="401"/>
      <c r="SKW1869" s="401"/>
      <c r="SKX1869" s="401"/>
      <c r="SKY1869" s="401"/>
      <c r="SKZ1869" s="401"/>
      <c r="SLA1869" s="401"/>
      <c r="SLB1869" s="401"/>
      <c r="SLC1869" s="401"/>
      <c r="SLD1869" s="401"/>
      <c r="SLE1869" s="401"/>
      <c r="SLF1869" s="401"/>
      <c r="SLG1869" s="401"/>
      <c r="SLH1869" s="401"/>
      <c r="SLI1869" s="401"/>
      <c r="SLJ1869" s="401"/>
      <c r="SLK1869" s="401"/>
      <c r="SLL1869" s="401"/>
      <c r="SLM1869" s="401"/>
      <c r="SLN1869" s="401"/>
      <c r="SLO1869" s="401"/>
      <c r="SLP1869" s="401"/>
      <c r="SLQ1869" s="401"/>
      <c r="SLR1869" s="401"/>
      <c r="SLS1869" s="401"/>
      <c r="SLT1869" s="401"/>
      <c r="SLU1869" s="401"/>
      <c r="SLV1869" s="401"/>
      <c r="SLW1869" s="401"/>
      <c r="SLX1869" s="401"/>
      <c r="SLY1869" s="401"/>
      <c r="SLZ1869" s="401"/>
      <c r="SMA1869" s="401"/>
      <c r="SMB1869" s="401"/>
      <c r="SMC1869" s="401"/>
      <c r="SMD1869" s="401"/>
      <c r="SME1869" s="401"/>
      <c r="SMF1869" s="401"/>
      <c r="SMG1869" s="401"/>
      <c r="SMH1869" s="401"/>
      <c r="SMI1869" s="401"/>
      <c r="SMJ1869" s="401"/>
      <c r="SMK1869" s="401"/>
      <c r="SML1869" s="401"/>
      <c r="SMM1869" s="401"/>
      <c r="SMN1869" s="401"/>
      <c r="SMO1869" s="401"/>
      <c r="SMP1869" s="401"/>
      <c r="SMQ1869" s="401"/>
      <c r="SMR1869" s="401"/>
      <c r="SMS1869" s="401"/>
      <c r="SMT1869" s="401"/>
      <c r="SMU1869" s="401"/>
      <c r="SMV1869" s="401"/>
      <c r="SMW1869" s="401"/>
      <c r="SMX1869" s="401"/>
      <c r="SMY1869" s="401"/>
      <c r="SMZ1869" s="401"/>
      <c r="SNA1869" s="401"/>
      <c r="SNB1869" s="401"/>
      <c r="SNC1869" s="401"/>
      <c r="SND1869" s="401"/>
      <c r="SNE1869" s="401"/>
      <c r="SNF1869" s="401"/>
      <c r="SNG1869" s="401"/>
      <c r="SNH1869" s="401"/>
      <c r="SNI1869" s="401"/>
      <c r="SNJ1869" s="401"/>
      <c r="SNK1869" s="401"/>
      <c r="SNL1869" s="401"/>
      <c r="SNM1869" s="401"/>
      <c r="SNN1869" s="401"/>
      <c r="SNO1869" s="401"/>
      <c r="SNP1869" s="401"/>
      <c r="SNQ1869" s="401"/>
      <c r="SNR1869" s="401"/>
      <c r="SNS1869" s="401"/>
      <c r="SNT1869" s="401"/>
      <c r="SNU1869" s="401"/>
      <c r="SNV1869" s="401"/>
      <c r="SNW1869" s="401"/>
      <c r="SNX1869" s="401"/>
      <c r="SNY1869" s="401"/>
      <c r="SNZ1869" s="401"/>
      <c r="SOA1869" s="401"/>
      <c r="SOB1869" s="401"/>
      <c r="SOC1869" s="401"/>
      <c r="SOD1869" s="401"/>
      <c r="SOE1869" s="401"/>
      <c r="SOF1869" s="401"/>
      <c r="SOG1869" s="401"/>
      <c r="SOH1869" s="401"/>
      <c r="SOI1869" s="401"/>
      <c r="SOJ1869" s="401"/>
      <c r="SOK1869" s="401"/>
      <c r="SOL1869" s="401"/>
      <c r="SOM1869" s="401"/>
      <c r="SON1869" s="401"/>
      <c r="SOO1869" s="401"/>
      <c r="SOP1869" s="401"/>
      <c r="SOQ1869" s="401"/>
      <c r="SOR1869" s="401"/>
      <c r="SOS1869" s="401"/>
      <c r="SOT1869" s="401"/>
      <c r="SOU1869" s="401"/>
      <c r="SOV1869" s="401"/>
      <c r="SOW1869" s="401"/>
      <c r="SOX1869" s="401"/>
      <c r="SOY1869" s="401"/>
      <c r="SOZ1869" s="401"/>
      <c r="SPA1869" s="401"/>
      <c r="SPB1869" s="401"/>
      <c r="SPC1869" s="401"/>
      <c r="SPD1869" s="401"/>
      <c r="SPE1869" s="401"/>
      <c r="SPF1869" s="401"/>
      <c r="SPG1869" s="401"/>
      <c r="SPH1869" s="401"/>
      <c r="SPI1869" s="401"/>
      <c r="SPJ1869" s="401"/>
      <c r="SPK1869" s="401"/>
      <c r="SPL1869" s="401"/>
      <c r="SPM1869" s="401"/>
      <c r="SPN1869" s="401"/>
      <c r="SPO1869" s="401"/>
      <c r="SPP1869" s="401"/>
      <c r="SPQ1869" s="401"/>
      <c r="SPR1869" s="401"/>
      <c r="SPS1869" s="401"/>
      <c r="SPT1869" s="401"/>
      <c r="SPU1869" s="401"/>
      <c r="SPV1869" s="401"/>
      <c r="SPW1869" s="401"/>
      <c r="SPX1869" s="401"/>
      <c r="SPY1869" s="401"/>
      <c r="SPZ1869" s="401"/>
      <c r="SQA1869" s="401"/>
      <c r="SQB1869" s="401"/>
      <c r="SQC1869" s="401"/>
      <c r="SQD1869" s="401"/>
      <c r="SQE1869" s="401"/>
      <c r="SQF1869" s="401"/>
      <c r="SQG1869" s="401"/>
      <c r="SQH1869" s="401"/>
      <c r="SQI1869" s="401"/>
      <c r="SQJ1869" s="401"/>
      <c r="SQK1869" s="401"/>
      <c r="SQL1869" s="401"/>
      <c r="SQM1869" s="401"/>
      <c r="SQN1869" s="401"/>
      <c r="SQO1869" s="401"/>
      <c r="SQP1869" s="401"/>
      <c r="SQQ1869" s="401"/>
      <c r="SQR1869" s="401"/>
      <c r="SQS1869" s="401"/>
      <c r="SQT1869" s="401"/>
      <c r="SQU1869" s="401"/>
      <c r="SQV1869" s="401"/>
      <c r="SQW1869" s="401"/>
      <c r="SQX1869" s="401"/>
      <c r="SQY1869" s="401"/>
      <c r="SQZ1869" s="401"/>
      <c r="SRA1869" s="401"/>
      <c r="SRB1869" s="401"/>
      <c r="SRC1869" s="401"/>
      <c r="SRD1869" s="401"/>
      <c r="SRE1869" s="401"/>
      <c r="SRF1869" s="401"/>
      <c r="SRG1869" s="401"/>
      <c r="SRH1869" s="401"/>
      <c r="SRI1869" s="401"/>
      <c r="SRJ1869" s="401"/>
      <c r="SRK1869" s="401"/>
      <c r="SRL1869" s="401"/>
      <c r="SRM1869" s="401"/>
      <c r="SRN1869" s="401"/>
      <c r="SRO1869" s="401"/>
      <c r="SRP1869" s="401"/>
      <c r="SRQ1869" s="401"/>
      <c r="SRR1869" s="401"/>
      <c r="SRS1869" s="401"/>
      <c r="SRT1869" s="401"/>
      <c r="SRU1869" s="401"/>
      <c r="SRV1869" s="401"/>
      <c r="SRW1869" s="401"/>
      <c r="SRX1869" s="401"/>
      <c r="SRY1869" s="401"/>
      <c r="SRZ1869" s="401"/>
      <c r="SSA1869" s="401"/>
      <c r="SSB1869" s="401"/>
      <c r="SSC1869" s="401"/>
      <c r="SSD1869" s="401"/>
      <c r="SSE1869" s="401"/>
      <c r="SSF1869" s="401"/>
      <c r="SSG1869" s="401"/>
      <c r="SSH1869" s="401"/>
      <c r="SSI1869" s="401"/>
      <c r="SSJ1869" s="401"/>
      <c r="SSK1869" s="401"/>
      <c r="SSL1869" s="401"/>
      <c r="SSM1869" s="401"/>
      <c r="SSN1869" s="401"/>
      <c r="SSO1869" s="401"/>
      <c r="SSP1869" s="401"/>
      <c r="SSQ1869" s="401"/>
      <c r="SSR1869" s="401"/>
      <c r="SSS1869" s="401"/>
      <c r="SST1869" s="401"/>
      <c r="SSU1869" s="401"/>
      <c r="SSV1869" s="401"/>
      <c r="SSW1869" s="401"/>
      <c r="SSX1869" s="401"/>
      <c r="SSY1869" s="401"/>
      <c r="SSZ1869" s="401"/>
      <c r="STA1869" s="401"/>
      <c r="STB1869" s="401"/>
      <c r="STC1869" s="401"/>
      <c r="STD1869" s="401"/>
      <c r="STE1869" s="401"/>
      <c r="STF1869" s="401"/>
      <c r="STG1869" s="401"/>
      <c r="STH1869" s="401"/>
      <c r="STI1869" s="401"/>
      <c r="STJ1869" s="401"/>
      <c r="STK1869" s="401"/>
      <c r="STL1869" s="401"/>
      <c r="STM1869" s="401"/>
      <c r="STN1869" s="401"/>
      <c r="STO1869" s="401"/>
      <c r="STP1869" s="401"/>
      <c r="STQ1869" s="401"/>
      <c r="STR1869" s="401"/>
      <c r="STS1869" s="401"/>
      <c r="STT1869" s="401"/>
      <c r="STU1869" s="401"/>
      <c r="STV1869" s="401"/>
      <c r="STW1869" s="401"/>
      <c r="STX1869" s="401"/>
      <c r="STY1869" s="401"/>
      <c r="STZ1869" s="401"/>
      <c r="SUA1869" s="401"/>
      <c r="SUB1869" s="401"/>
      <c r="SUC1869" s="401"/>
      <c r="SUD1869" s="401"/>
      <c r="SUE1869" s="401"/>
      <c r="SUF1869" s="401"/>
      <c r="SUG1869" s="401"/>
      <c r="SUH1869" s="401"/>
      <c r="SUI1869" s="401"/>
      <c r="SUJ1869" s="401"/>
      <c r="SUK1869" s="401"/>
      <c r="SUL1869" s="401"/>
      <c r="SUM1869" s="401"/>
      <c r="SUN1869" s="401"/>
      <c r="SUO1869" s="401"/>
      <c r="SUP1869" s="401"/>
      <c r="SUQ1869" s="401"/>
      <c r="SUR1869" s="401"/>
      <c r="SUS1869" s="401"/>
      <c r="SUT1869" s="401"/>
      <c r="SUU1869" s="401"/>
      <c r="SUV1869" s="401"/>
      <c r="SUW1869" s="401"/>
      <c r="SUX1869" s="401"/>
      <c r="SUY1869" s="401"/>
      <c r="SUZ1869" s="401"/>
      <c r="SVA1869" s="401"/>
      <c r="SVB1869" s="401"/>
      <c r="SVC1869" s="401"/>
      <c r="SVD1869" s="401"/>
      <c r="SVE1869" s="401"/>
      <c r="SVF1869" s="401"/>
      <c r="SVG1869" s="401"/>
      <c r="SVH1869" s="401"/>
      <c r="SVI1869" s="401"/>
      <c r="SVJ1869" s="401"/>
      <c r="SVK1869" s="401"/>
      <c r="SVL1869" s="401"/>
      <c r="SVM1869" s="401"/>
      <c r="SVN1869" s="401"/>
      <c r="SVO1869" s="401"/>
      <c r="SVP1869" s="401"/>
      <c r="SVQ1869" s="401"/>
      <c r="SVR1869" s="401"/>
      <c r="SVS1869" s="401"/>
      <c r="SVT1869" s="401"/>
      <c r="SVU1869" s="401"/>
      <c r="SVV1869" s="401"/>
      <c r="SVW1869" s="401"/>
      <c r="SVX1869" s="401"/>
      <c r="SVY1869" s="401"/>
      <c r="SVZ1869" s="401"/>
      <c r="SWA1869" s="401"/>
      <c r="SWB1869" s="401"/>
      <c r="SWC1869" s="401"/>
      <c r="SWD1869" s="401"/>
      <c r="SWE1869" s="401"/>
      <c r="SWF1869" s="401"/>
      <c r="SWG1869" s="401"/>
      <c r="SWH1869" s="401"/>
      <c r="SWI1869" s="401"/>
      <c r="SWJ1869" s="401"/>
      <c r="SWK1869" s="401"/>
      <c r="SWL1869" s="401"/>
      <c r="SWM1869" s="401"/>
      <c r="SWN1869" s="401"/>
      <c r="SWO1869" s="401"/>
      <c r="SWP1869" s="401"/>
      <c r="SWQ1869" s="401"/>
      <c r="SWR1869" s="401"/>
      <c r="SWS1869" s="401"/>
      <c r="SWT1869" s="401"/>
      <c r="SWU1869" s="401"/>
      <c r="SWV1869" s="401"/>
      <c r="SWW1869" s="401"/>
      <c r="SWX1869" s="401"/>
      <c r="SWY1869" s="401"/>
      <c r="SWZ1869" s="401"/>
      <c r="SXA1869" s="401"/>
      <c r="SXB1869" s="401"/>
      <c r="SXC1869" s="401"/>
      <c r="SXD1869" s="401"/>
      <c r="SXE1869" s="401"/>
      <c r="SXF1869" s="401"/>
      <c r="SXG1869" s="401"/>
      <c r="SXH1869" s="401"/>
      <c r="SXI1869" s="401"/>
      <c r="SXJ1869" s="401"/>
      <c r="SXK1869" s="401"/>
      <c r="SXL1869" s="401"/>
      <c r="SXM1869" s="401"/>
      <c r="SXN1869" s="401"/>
      <c r="SXO1869" s="401"/>
      <c r="SXP1869" s="401"/>
      <c r="SXQ1869" s="401"/>
      <c r="SXR1869" s="401"/>
      <c r="SXS1869" s="401"/>
      <c r="SXT1869" s="401"/>
      <c r="SXU1869" s="401"/>
      <c r="SXV1869" s="401"/>
      <c r="SXW1869" s="401"/>
      <c r="SXX1869" s="401"/>
      <c r="SXY1869" s="401"/>
      <c r="SXZ1869" s="401"/>
      <c r="SYA1869" s="401"/>
      <c r="SYB1869" s="401"/>
      <c r="SYC1869" s="401"/>
      <c r="SYD1869" s="401"/>
      <c r="SYE1869" s="401"/>
      <c r="SYF1869" s="401"/>
      <c r="SYG1869" s="401"/>
      <c r="SYH1869" s="401"/>
      <c r="SYI1869" s="401"/>
      <c r="SYJ1869" s="401"/>
      <c r="SYK1869" s="401"/>
      <c r="SYL1869" s="401"/>
      <c r="SYM1869" s="401"/>
      <c r="SYN1869" s="401"/>
      <c r="SYO1869" s="401"/>
      <c r="SYP1869" s="401"/>
      <c r="SYQ1869" s="401"/>
      <c r="SYR1869" s="401"/>
      <c r="SYS1869" s="401"/>
      <c r="SYT1869" s="401"/>
      <c r="SYU1869" s="401"/>
      <c r="SYV1869" s="401"/>
      <c r="SYW1869" s="401"/>
      <c r="SYX1869" s="401"/>
      <c r="SYY1869" s="401"/>
      <c r="SYZ1869" s="401"/>
      <c r="SZA1869" s="401"/>
      <c r="SZB1869" s="401"/>
      <c r="SZC1869" s="401"/>
      <c r="SZD1869" s="401"/>
      <c r="SZE1869" s="401"/>
      <c r="SZF1869" s="401"/>
      <c r="SZG1869" s="401"/>
      <c r="SZH1869" s="401"/>
      <c r="SZI1869" s="401"/>
      <c r="SZJ1869" s="401"/>
      <c r="SZK1869" s="401"/>
      <c r="SZL1869" s="401"/>
      <c r="SZM1869" s="401"/>
      <c r="SZN1869" s="401"/>
      <c r="SZO1869" s="401"/>
      <c r="SZP1869" s="401"/>
      <c r="SZQ1869" s="401"/>
      <c r="SZR1869" s="401"/>
      <c r="SZS1869" s="401"/>
      <c r="SZT1869" s="401"/>
      <c r="SZU1869" s="401"/>
      <c r="SZV1869" s="401"/>
      <c r="SZW1869" s="401"/>
      <c r="SZX1869" s="401"/>
      <c r="SZY1869" s="401"/>
      <c r="SZZ1869" s="401"/>
      <c r="TAA1869" s="401"/>
      <c r="TAB1869" s="401"/>
      <c r="TAC1869" s="401"/>
      <c r="TAD1869" s="401"/>
      <c r="TAE1869" s="401"/>
      <c r="TAF1869" s="401"/>
      <c r="TAG1869" s="401"/>
      <c r="TAH1869" s="401"/>
      <c r="TAI1869" s="401"/>
      <c r="TAJ1869" s="401"/>
      <c r="TAK1869" s="401"/>
      <c r="TAL1869" s="401"/>
      <c r="TAM1869" s="401"/>
      <c r="TAN1869" s="401"/>
      <c r="TAO1869" s="401"/>
      <c r="TAP1869" s="401"/>
      <c r="TAQ1869" s="401"/>
      <c r="TAR1869" s="401"/>
      <c r="TAS1869" s="401"/>
      <c r="TAT1869" s="401"/>
      <c r="TAU1869" s="401"/>
      <c r="TAV1869" s="401"/>
      <c r="TAW1869" s="401"/>
      <c r="TAX1869" s="401"/>
      <c r="TAY1869" s="401"/>
      <c r="TAZ1869" s="401"/>
      <c r="TBA1869" s="401"/>
      <c r="TBB1869" s="401"/>
      <c r="TBC1869" s="401"/>
      <c r="TBD1869" s="401"/>
      <c r="TBE1869" s="401"/>
      <c r="TBF1869" s="401"/>
      <c r="TBG1869" s="401"/>
      <c r="TBH1869" s="401"/>
      <c r="TBI1869" s="401"/>
      <c r="TBJ1869" s="401"/>
      <c r="TBK1869" s="401"/>
      <c r="TBL1869" s="401"/>
      <c r="TBM1869" s="401"/>
      <c r="TBN1869" s="401"/>
      <c r="TBO1869" s="401"/>
      <c r="TBP1869" s="401"/>
      <c r="TBQ1869" s="401"/>
      <c r="TBR1869" s="401"/>
      <c r="TBS1869" s="401"/>
      <c r="TBT1869" s="401"/>
      <c r="TBU1869" s="401"/>
      <c r="TBV1869" s="401"/>
      <c r="TBW1869" s="401"/>
      <c r="TBX1869" s="401"/>
      <c r="TBY1869" s="401"/>
      <c r="TBZ1869" s="401"/>
      <c r="TCA1869" s="401"/>
      <c r="TCB1869" s="401"/>
      <c r="TCC1869" s="401"/>
      <c r="TCD1869" s="401"/>
      <c r="TCE1869" s="401"/>
      <c r="TCF1869" s="401"/>
      <c r="TCG1869" s="401"/>
      <c r="TCH1869" s="401"/>
      <c r="TCI1869" s="401"/>
      <c r="TCJ1869" s="401"/>
      <c r="TCK1869" s="401"/>
      <c r="TCL1869" s="401"/>
      <c r="TCM1869" s="401"/>
      <c r="TCN1869" s="401"/>
      <c r="TCO1869" s="401"/>
      <c r="TCP1869" s="401"/>
      <c r="TCQ1869" s="401"/>
      <c r="TCR1869" s="401"/>
      <c r="TCS1869" s="401"/>
      <c r="TCT1869" s="401"/>
      <c r="TCU1869" s="401"/>
      <c r="TCV1869" s="401"/>
      <c r="TCW1869" s="401"/>
      <c r="TCX1869" s="401"/>
      <c r="TCY1869" s="401"/>
      <c r="TCZ1869" s="401"/>
      <c r="TDA1869" s="401"/>
      <c r="TDB1869" s="401"/>
      <c r="TDC1869" s="401"/>
      <c r="TDD1869" s="401"/>
      <c r="TDE1869" s="401"/>
      <c r="TDF1869" s="401"/>
      <c r="TDG1869" s="401"/>
      <c r="TDH1869" s="401"/>
      <c r="TDI1869" s="401"/>
      <c r="TDJ1869" s="401"/>
      <c r="TDK1869" s="401"/>
      <c r="TDL1869" s="401"/>
      <c r="TDM1869" s="401"/>
      <c r="TDN1869" s="401"/>
      <c r="TDO1869" s="401"/>
      <c r="TDP1869" s="401"/>
      <c r="TDQ1869" s="401"/>
      <c r="TDR1869" s="401"/>
      <c r="TDS1869" s="401"/>
      <c r="TDT1869" s="401"/>
      <c r="TDU1869" s="401"/>
      <c r="TDV1869" s="401"/>
      <c r="TDW1869" s="401"/>
      <c r="TDX1869" s="401"/>
      <c r="TDY1869" s="401"/>
      <c r="TDZ1869" s="401"/>
      <c r="TEA1869" s="401"/>
      <c r="TEB1869" s="401"/>
      <c r="TEC1869" s="401"/>
      <c r="TED1869" s="401"/>
      <c r="TEE1869" s="401"/>
      <c r="TEF1869" s="401"/>
      <c r="TEG1869" s="401"/>
      <c r="TEH1869" s="401"/>
      <c r="TEI1869" s="401"/>
      <c r="TEJ1869" s="401"/>
      <c r="TEK1869" s="401"/>
      <c r="TEL1869" s="401"/>
      <c r="TEM1869" s="401"/>
      <c r="TEN1869" s="401"/>
      <c r="TEO1869" s="401"/>
      <c r="TEP1869" s="401"/>
      <c r="TEQ1869" s="401"/>
      <c r="TER1869" s="401"/>
      <c r="TES1869" s="401"/>
      <c r="TET1869" s="401"/>
      <c r="TEU1869" s="401"/>
      <c r="TEV1869" s="401"/>
      <c r="TEW1869" s="401"/>
      <c r="TEX1869" s="401"/>
      <c r="TEY1869" s="401"/>
      <c r="TEZ1869" s="401"/>
      <c r="TFA1869" s="401"/>
      <c r="TFB1869" s="401"/>
      <c r="TFC1869" s="401"/>
      <c r="TFD1869" s="401"/>
      <c r="TFE1869" s="401"/>
      <c r="TFF1869" s="401"/>
      <c r="TFG1869" s="401"/>
      <c r="TFH1869" s="401"/>
      <c r="TFI1869" s="401"/>
      <c r="TFJ1869" s="401"/>
      <c r="TFK1869" s="401"/>
      <c r="TFL1869" s="401"/>
      <c r="TFM1869" s="401"/>
      <c r="TFN1869" s="401"/>
      <c r="TFO1869" s="401"/>
      <c r="TFP1869" s="401"/>
      <c r="TFQ1869" s="401"/>
      <c r="TFR1869" s="401"/>
      <c r="TFS1869" s="401"/>
      <c r="TFT1869" s="401"/>
      <c r="TFU1869" s="401"/>
      <c r="TFV1869" s="401"/>
      <c r="TFW1869" s="401"/>
      <c r="TFX1869" s="401"/>
      <c r="TFY1869" s="401"/>
      <c r="TFZ1869" s="401"/>
      <c r="TGA1869" s="401"/>
      <c r="TGB1869" s="401"/>
      <c r="TGC1869" s="401"/>
      <c r="TGD1869" s="401"/>
      <c r="TGE1869" s="401"/>
      <c r="TGF1869" s="401"/>
      <c r="TGG1869" s="401"/>
      <c r="TGH1869" s="401"/>
      <c r="TGI1869" s="401"/>
      <c r="TGJ1869" s="401"/>
      <c r="TGK1869" s="401"/>
      <c r="TGL1869" s="401"/>
      <c r="TGM1869" s="401"/>
      <c r="TGN1869" s="401"/>
      <c r="TGO1869" s="401"/>
      <c r="TGP1869" s="401"/>
      <c r="TGQ1869" s="401"/>
      <c r="TGR1869" s="401"/>
      <c r="TGS1869" s="401"/>
      <c r="TGT1869" s="401"/>
      <c r="TGU1869" s="401"/>
      <c r="TGV1869" s="401"/>
      <c r="TGW1869" s="401"/>
      <c r="TGX1869" s="401"/>
      <c r="TGY1869" s="401"/>
      <c r="TGZ1869" s="401"/>
      <c r="THA1869" s="401"/>
      <c r="THB1869" s="401"/>
      <c r="THC1869" s="401"/>
      <c r="THD1869" s="401"/>
      <c r="THE1869" s="401"/>
      <c r="THF1869" s="401"/>
      <c r="THG1869" s="401"/>
      <c r="THH1869" s="401"/>
      <c r="THI1869" s="401"/>
      <c r="THJ1869" s="401"/>
      <c r="THK1869" s="401"/>
      <c r="THL1869" s="401"/>
      <c r="THM1869" s="401"/>
      <c r="THN1869" s="401"/>
      <c r="THO1869" s="401"/>
      <c r="THP1869" s="401"/>
      <c r="THQ1869" s="401"/>
      <c r="THR1869" s="401"/>
      <c r="THS1869" s="401"/>
      <c r="THT1869" s="401"/>
      <c r="THU1869" s="401"/>
      <c r="THV1869" s="401"/>
      <c r="THW1869" s="401"/>
      <c r="THX1869" s="401"/>
      <c r="THY1869" s="401"/>
      <c r="THZ1869" s="401"/>
      <c r="TIA1869" s="401"/>
      <c r="TIB1869" s="401"/>
      <c r="TIC1869" s="401"/>
      <c r="TID1869" s="401"/>
      <c r="TIE1869" s="401"/>
      <c r="TIF1869" s="401"/>
      <c r="TIG1869" s="401"/>
      <c r="TIH1869" s="401"/>
      <c r="TII1869" s="401"/>
      <c r="TIJ1869" s="401"/>
      <c r="TIK1869" s="401"/>
      <c r="TIL1869" s="401"/>
      <c r="TIM1869" s="401"/>
      <c r="TIN1869" s="401"/>
      <c r="TIO1869" s="401"/>
      <c r="TIP1869" s="401"/>
      <c r="TIQ1869" s="401"/>
      <c r="TIR1869" s="401"/>
      <c r="TIS1869" s="401"/>
      <c r="TIT1869" s="401"/>
      <c r="TIU1869" s="401"/>
      <c r="TIV1869" s="401"/>
      <c r="TIW1869" s="401"/>
      <c r="TIX1869" s="401"/>
      <c r="TIY1869" s="401"/>
      <c r="TIZ1869" s="401"/>
      <c r="TJA1869" s="401"/>
      <c r="TJB1869" s="401"/>
      <c r="TJC1869" s="401"/>
      <c r="TJD1869" s="401"/>
      <c r="TJE1869" s="401"/>
      <c r="TJF1869" s="401"/>
      <c r="TJG1869" s="401"/>
      <c r="TJH1869" s="401"/>
      <c r="TJI1869" s="401"/>
      <c r="TJJ1869" s="401"/>
      <c r="TJK1869" s="401"/>
      <c r="TJL1869" s="401"/>
      <c r="TJM1869" s="401"/>
      <c r="TJN1869" s="401"/>
      <c r="TJO1869" s="401"/>
      <c r="TJP1869" s="401"/>
      <c r="TJQ1869" s="401"/>
      <c r="TJR1869" s="401"/>
      <c r="TJS1869" s="401"/>
      <c r="TJT1869" s="401"/>
      <c r="TJU1869" s="401"/>
      <c r="TJV1869" s="401"/>
      <c r="TJW1869" s="401"/>
      <c r="TJX1869" s="401"/>
      <c r="TJY1869" s="401"/>
      <c r="TJZ1869" s="401"/>
      <c r="TKA1869" s="401"/>
      <c r="TKB1869" s="401"/>
      <c r="TKC1869" s="401"/>
      <c r="TKD1869" s="401"/>
      <c r="TKE1869" s="401"/>
      <c r="TKF1869" s="401"/>
      <c r="TKG1869" s="401"/>
      <c r="TKH1869" s="401"/>
      <c r="TKI1869" s="401"/>
      <c r="TKJ1869" s="401"/>
      <c r="TKK1869" s="401"/>
      <c r="TKL1869" s="401"/>
      <c r="TKM1869" s="401"/>
      <c r="TKN1869" s="401"/>
      <c r="TKO1869" s="401"/>
      <c r="TKP1869" s="401"/>
      <c r="TKQ1869" s="401"/>
      <c r="TKR1869" s="401"/>
      <c r="TKS1869" s="401"/>
      <c r="TKT1869" s="401"/>
      <c r="TKU1869" s="401"/>
      <c r="TKV1869" s="401"/>
      <c r="TKW1869" s="401"/>
      <c r="TKX1869" s="401"/>
      <c r="TKY1869" s="401"/>
      <c r="TKZ1869" s="401"/>
      <c r="TLA1869" s="401"/>
      <c r="TLB1869" s="401"/>
      <c r="TLC1869" s="401"/>
      <c r="TLD1869" s="401"/>
      <c r="TLE1869" s="401"/>
      <c r="TLF1869" s="401"/>
      <c r="TLG1869" s="401"/>
      <c r="TLH1869" s="401"/>
      <c r="TLI1869" s="401"/>
      <c r="TLJ1869" s="401"/>
      <c r="TLK1869" s="401"/>
      <c r="TLL1869" s="401"/>
      <c r="TLM1869" s="401"/>
      <c r="TLN1869" s="401"/>
      <c r="TLO1869" s="401"/>
      <c r="TLP1869" s="401"/>
      <c r="TLQ1869" s="401"/>
      <c r="TLR1869" s="401"/>
      <c r="TLS1869" s="401"/>
      <c r="TLT1869" s="401"/>
      <c r="TLU1869" s="401"/>
      <c r="TLV1869" s="401"/>
      <c r="TLW1869" s="401"/>
      <c r="TLX1869" s="401"/>
      <c r="TLY1869" s="401"/>
      <c r="TLZ1869" s="401"/>
      <c r="TMA1869" s="401"/>
      <c r="TMB1869" s="401"/>
      <c r="TMC1869" s="401"/>
      <c r="TMD1869" s="401"/>
      <c r="TME1869" s="401"/>
      <c r="TMF1869" s="401"/>
      <c r="TMG1869" s="401"/>
      <c r="TMH1869" s="401"/>
      <c r="TMI1869" s="401"/>
      <c r="TMJ1869" s="401"/>
      <c r="TMK1869" s="401"/>
      <c r="TML1869" s="401"/>
      <c r="TMM1869" s="401"/>
      <c r="TMN1869" s="401"/>
      <c r="TMO1869" s="401"/>
      <c r="TMP1869" s="401"/>
      <c r="TMQ1869" s="401"/>
      <c r="TMR1869" s="401"/>
      <c r="TMS1869" s="401"/>
      <c r="TMT1869" s="401"/>
      <c r="TMU1869" s="401"/>
      <c r="TMV1869" s="401"/>
      <c r="TMW1869" s="401"/>
      <c r="TMX1869" s="401"/>
      <c r="TMY1869" s="401"/>
      <c r="TMZ1869" s="401"/>
      <c r="TNA1869" s="401"/>
      <c r="TNB1869" s="401"/>
      <c r="TNC1869" s="401"/>
      <c r="TND1869" s="401"/>
      <c r="TNE1869" s="401"/>
      <c r="TNF1869" s="401"/>
      <c r="TNG1869" s="401"/>
      <c r="TNH1869" s="401"/>
      <c r="TNI1869" s="401"/>
      <c r="TNJ1869" s="401"/>
      <c r="TNK1869" s="401"/>
      <c r="TNL1869" s="401"/>
      <c r="TNM1869" s="401"/>
      <c r="TNN1869" s="401"/>
      <c r="TNO1869" s="401"/>
      <c r="TNP1869" s="401"/>
      <c r="TNQ1869" s="401"/>
      <c r="TNR1869" s="401"/>
      <c r="TNS1869" s="401"/>
      <c r="TNT1869" s="401"/>
      <c r="TNU1869" s="401"/>
      <c r="TNV1869" s="401"/>
      <c r="TNW1869" s="401"/>
      <c r="TNX1869" s="401"/>
      <c r="TNY1869" s="401"/>
      <c r="TNZ1869" s="401"/>
      <c r="TOA1869" s="401"/>
      <c r="TOB1869" s="401"/>
      <c r="TOC1869" s="401"/>
      <c r="TOD1869" s="401"/>
      <c r="TOE1869" s="401"/>
      <c r="TOF1869" s="401"/>
      <c r="TOG1869" s="401"/>
      <c r="TOH1869" s="401"/>
      <c r="TOI1869" s="401"/>
      <c r="TOJ1869" s="401"/>
      <c r="TOK1869" s="401"/>
      <c r="TOL1869" s="401"/>
      <c r="TOM1869" s="401"/>
      <c r="TON1869" s="401"/>
      <c r="TOO1869" s="401"/>
      <c r="TOP1869" s="401"/>
      <c r="TOQ1869" s="401"/>
      <c r="TOR1869" s="401"/>
      <c r="TOS1869" s="401"/>
      <c r="TOT1869" s="401"/>
      <c r="TOU1869" s="401"/>
      <c r="TOV1869" s="401"/>
      <c r="TOW1869" s="401"/>
      <c r="TOX1869" s="401"/>
      <c r="TOY1869" s="401"/>
      <c r="TOZ1869" s="401"/>
      <c r="TPA1869" s="401"/>
      <c r="TPB1869" s="401"/>
      <c r="TPC1869" s="401"/>
      <c r="TPD1869" s="401"/>
      <c r="TPE1869" s="401"/>
      <c r="TPF1869" s="401"/>
      <c r="TPG1869" s="401"/>
      <c r="TPH1869" s="401"/>
      <c r="TPI1869" s="401"/>
      <c r="TPJ1869" s="401"/>
      <c r="TPK1869" s="401"/>
      <c r="TPL1869" s="401"/>
      <c r="TPM1869" s="401"/>
      <c r="TPN1869" s="401"/>
      <c r="TPO1869" s="401"/>
      <c r="TPP1869" s="401"/>
      <c r="TPQ1869" s="401"/>
      <c r="TPR1869" s="401"/>
      <c r="TPS1869" s="401"/>
      <c r="TPT1869" s="401"/>
      <c r="TPU1869" s="401"/>
      <c r="TPV1869" s="401"/>
      <c r="TPW1869" s="401"/>
      <c r="TPX1869" s="401"/>
      <c r="TPY1869" s="401"/>
      <c r="TPZ1869" s="401"/>
      <c r="TQA1869" s="401"/>
      <c r="TQB1869" s="401"/>
      <c r="TQC1869" s="401"/>
      <c r="TQD1869" s="401"/>
      <c r="TQE1869" s="401"/>
      <c r="TQF1869" s="401"/>
      <c r="TQG1869" s="401"/>
      <c r="TQH1869" s="401"/>
      <c r="TQI1869" s="401"/>
      <c r="TQJ1869" s="401"/>
      <c r="TQK1869" s="401"/>
      <c r="TQL1869" s="401"/>
      <c r="TQM1869" s="401"/>
      <c r="TQN1869" s="401"/>
      <c r="TQO1869" s="401"/>
      <c r="TQP1869" s="401"/>
      <c r="TQQ1869" s="401"/>
      <c r="TQR1869" s="401"/>
      <c r="TQS1869" s="401"/>
      <c r="TQT1869" s="401"/>
      <c r="TQU1869" s="401"/>
      <c r="TQV1869" s="401"/>
      <c r="TQW1869" s="401"/>
      <c r="TQX1869" s="401"/>
      <c r="TQY1869" s="401"/>
      <c r="TQZ1869" s="401"/>
      <c r="TRA1869" s="401"/>
      <c r="TRB1869" s="401"/>
      <c r="TRC1869" s="401"/>
      <c r="TRD1869" s="401"/>
      <c r="TRE1869" s="401"/>
      <c r="TRF1869" s="401"/>
      <c r="TRG1869" s="401"/>
      <c r="TRH1869" s="401"/>
      <c r="TRI1869" s="401"/>
      <c r="TRJ1869" s="401"/>
      <c r="TRK1869" s="401"/>
      <c r="TRL1869" s="401"/>
      <c r="TRM1869" s="401"/>
      <c r="TRN1869" s="401"/>
      <c r="TRO1869" s="401"/>
      <c r="TRP1869" s="401"/>
      <c r="TRQ1869" s="401"/>
      <c r="TRR1869" s="401"/>
      <c r="TRS1869" s="401"/>
      <c r="TRT1869" s="401"/>
      <c r="TRU1869" s="401"/>
      <c r="TRV1869" s="401"/>
      <c r="TRW1869" s="401"/>
      <c r="TRX1869" s="401"/>
      <c r="TRY1869" s="401"/>
      <c r="TRZ1869" s="401"/>
      <c r="TSA1869" s="401"/>
      <c r="TSB1869" s="401"/>
      <c r="TSC1869" s="401"/>
      <c r="TSD1869" s="401"/>
      <c r="TSE1869" s="401"/>
      <c r="TSF1869" s="401"/>
      <c r="TSG1869" s="401"/>
      <c r="TSH1869" s="401"/>
      <c r="TSI1869" s="401"/>
      <c r="TSJ1869" s="401"/>
      <c r="TSK1869" s="401"/>
      <c r="TSL1869" s="401"/>
      <c r="TSM1869" s="401"/>
      <c r="TSN1869" s="401"/>
      <c r="TSO1869" s="401"/>
      <c r="TSP1869" s="401"/>
      <c r="TSQ1869" s="401"/>
      <c r="TSR1869" s="401"/>
      <c r="TSS1869" s="401"/>
      <c r="TST1869" s="401"/>
      <c r="TSU1869" s="401"/>
      <c r="TSV1869" s="401"/>
      <c r="TSW1869" s="401"/>
      <c r="TSX1869" s="401"/>
      <c r="TSY1869" s="401"/>
      <c r="TSZ1869" s="401"/>
      <c r="TTA1869" s="401"/>
      <c r="TTB1869" s="401"/>
      <c r="TTC1869" s="401"/>
      <c r="TTD1869" s="401"/>
      <c r="TTE1869" s="401"/>
      <c r="TTF1869" s="401"/>
      <c r="TTG1869" s="401"/>
      <c r="TTH1869" s="401"/>
      <c r="TTI1869" s="401"/>
      <c r="TTJ1869" s="401"/>
      <c r="TTK1869" s="401"/>
      <c r="TTL1869" s="401"/>
      <c r="TTM1869" s="401"/>
      <c r="TTN1869" s="401"/>
      <c r="TTO1869" s="401"/>
      <c r="TTP1869" s="401"/>
      <c r="TTQ1869" s="401"/>
      <c r="TTR1869" s="401"/>
      <c r="TTS1869" s="401"/>
      <c r="TTT1869" s="401"/>
      <c r="TTU1869" s="401"/>
      <c r="TTV1869" s="401"/>
      <c r="TTW1869" s="401"/>
      <c r="TTX1869" s="401"/>
      <c r="TTY1869" s="401"/>
      <c r="TTZ1869" s="401"/>
      <c r="TUA1869" s="401"/>
      <c r="TUB1869" s="401"/>
      <c r="TUC1869" s="401"/>
      <c r="TUD1869" s="401"/>
      <c r="TUE1869" s="401"/>
      <c r="TUF1869" s="401"/>
      <c r="TUG1869" s="401"/>
      <c r="TUH1869" s="401"/>
      <c r="TUI1869" s="401"/>
      <c r="TUJ1869" s="401"/>
      <c r="TUK1869" s="401"/>
      <c r="TUL1869" s="401"/>
      <c r="TUM1869" s="401"/>
      <c r="TUN1869" s="401"/>
      <c r="TUO1869" s="401"/>
      <c r="TUP1869" s="401"/>
      <c r="TUQ1869" s="401"/>
      <c r="TUR1869" s="401"/>
      <c r="TUS1869" s="401"/>
      <c r="TUT1869" s="401"/>
      <c r="TUU1869" s="401"/>
      <c r="TUV1869" s="401"/>
      <c r="TUW1869" s="401"/>
      <c r="TUX1869" s="401"/>
      <c r="TUY1869" s="401"/>
      <c r="TUZ1869" s="401"/>
      <c r="TVA1869" s="401"/>
      <c r="TVB1869" s="401"/>
      <c r="TVC1869" s="401"/>
      <c r="TVD1869" s="401"/>
      <c r="TVE1869" s="401"/>
      <c r="TVF1869" s="401"/>
      <c r="TVG1869" s="401"/>
      <c r="TVH1869" s="401"/>
      <c r="TVI1869" s="401"/>
      <c r="TVJ1869" s="401"/>
      <c r="TVK1869" s="401"/>
      <c r="TVL1869" s="401"/>
      <c r="TVM1869" s="401"/>
      <c r="TVN1869" s="401"/>
      <c r="TVO1869" s="401"/>
      <c r="TVP1869" s="401"/>
      <c r="TVQ1869" s="401"/>
      <c r="TVR1869" s="401"/>
      <c r="TVS1869" s="401"/>
      <c r="TVT1869" s="401"/>
      <c r="TVU1869" s="401"/>
      <c r="TVV1869" s="401"/>
      <c r="TVW1869" s="401"/>
      <c r="TVX1869" s="401"/>
      <c r="TVY1869" s="401"/>
      <c r="TVZ1869" s="401"/>
      <c r="TWA1869" s="401"/>
      <c r="TWB1869" s="401"/>
      <c r="TWC1869" s="401"/>
      <c r="TWD1869" s="401"/>
      <c r="TWE1869" s="401"/>
      <c r="TWF1869" s="401"/>
      <c r="TWG1869" s="401"/>
      <c r="TWH1869" s="401"/>
      <c r="TWI1869" s="401"/>
      <c r="TWJ1869" s="401"/>
      <c r="TWK1869" s="401"/>
      <c r="TWL1869" s="401"/>
      <c r="TWM1869" s="401"/>
      <c r="TWN1869" s="401"/>
      <c r="TWO1869" s="401"/>
      <c r="TWP1869" s="401"/>
      <c r="TWQ1869" s="401"/>
      <c r="TWR1869" s="401"/>
      <c r="TWS1869" s="401"/>
      <c r="TWT1869" s="401"/>
      <c r="TWU1869" s="401"/>
      <c r="TWV1869" s="401"/>
      <c r="TWW1869" s="401"/>
      <c r="TWX1869" s="401"/>
      <c r="TWY1869" s="401"/>
      <c r="TWZ1869" s="401"/>
      <c r="TXA1869" s="401"/>
      <c r="TXB1869" s="401"/>
      <c r="TXC1869" s="401"/>
      <c r="TXD1869" s="401"/>
      <c r="TXE1869" s="401"/>
      <c r="TXF1869" s="401"/>
      <c r="TXG1869" s="401"/>
      <c r="TXH1869" s="401"/>
      <c r="TXI1869" s="401"/>
      <c r="TXJ1869" s="401"/>
      <c r="TXK1869" s="401"/>
      <c r="TXL1869" s="401"/>
      <c r="TXM1869" s="401"/>
      <c r="TXN1869" s="401"/>
      <c r="TXO1869" s="401"/>
      <c r="TXP1869" s="401"/>
      <c r="TXQ1869" s="401"/>
      <c r="TXR1869" s="401"/>
      <c r="TXS1869" s="401"/>
      <c r="TXT1869" s="401"/>
      <c r="TXU1869" s="401"/>
      <c r="TXV1869" s="401"/>
      <c r="TXW1869" s="401"/>
      <c r="TXX1869" s="401"/>
      <c r="TXY1869" s="401"/>
      <c r="TXZ1869" s="401"/>
      <c r="TYA1869" s="401"/>
      <c r="TYB1869" s="401"/>
      <c r="TYC1869" s="401"/>
      <c r="TYD1869" s="401"/>
      <c r="TYE1869" s="401"/>
      <c r="TYF1869" s="401"/>
      <c r="TYG1869" s="401"/>
      <c r="TYH1869" s="401"/>
      <c r="TYI1869" s="401"/>
      <c r="TYJ1869" s="401"/>
      <c r="TYK1869" s="401"/>
      <c r="TYL1869" s="401"/>
      <c r="TYM1869" s="401"/>
      <c r="TYN1869" s="401"/>
      <c r="TYO1869" s="401"/>
      <c r="TYP1869" s="401"/>
      <c r="TYQ1869" s="401"/>
      <c r="TYR1869" s="401"/>
      <c r="TYS1869" s="401"/>
      <c r="TYT1869" s="401"/>
      <c r="TYU1869" s="401"/>
      <c r="TYV1869" s="401"/>
      <c r="TYW1869" s="401"/>
      <c r="TYX1869" s="401"/>
      <c r="TYY1869" s="401"/>
      <c r="TYZ1869" s="401"/>
      <c r="TZA1869" s="401"/>
      <c r="TZB1869" s="401"/>
      <c r="TZC1869" s="401"/>
      <c r="TZD1869" s="401"/>
      <c r="TZE1869" s="401"/>
      <c r="TZF1869" s="401"/>
      <c r="TZG1869" s="401"/>
      <c r="TZH1869" s="401"/>
      <c r="TZI1869" s="401"/>
      <c r="TZJ1869" s="401"/>
      <c r="TZK1869" s="401"/>
      <c r="TZL1869" s="401"/>
      <c r="TZM1869" s="401"/>
      <c r="TZN1869" s="401"/>
      <c r="TZO1869" s="401"/>
      <c r="TZP1869" s="401"/>
      <c r="TZQ1869" s="401"/>
      <c r="TZR1869" s="401"/>
      <c r="TZS1869" s="401"/>
      <c r="TZT1869" s="401"/>
      <c r="TZU1869" s="401"/>
      <c r="TZV1869" s="401"/>
      <c r="TZW1869" s="401"/>
      <c r="TZX1869" s="401"/>
      <c r="TZY1869" s="401"/>
      <c r="TZZ1869" s="401"/>
      <c r="UAA1869" s="401"/>
      <c r="UAB1869" s="401"/>
      <c r="UAC1869" s="401"/>
      <c r="UAD1869" s="401"/>
      <c r="UAE1869" s="401"/>
      <c r="UAF1869" s="401"/>
      <c r="UAG1869" s="401"/>
      <c r="UAH1869" s="401"/>
      <c r="UAI1869" s="401"/>
      <c r="UAJ1869" s="401"/>
      <c r="UAK1869" s="401"/>
      <c r="UAL1869" s="401"/>
      <c r="UAM1869" s="401"/>
      <c r="UAN1869" s="401"/>
      <c r="UAO1869" s="401"/>
      <c r="UAP1869" s="401"/>
      <c r="UAQ1869" s="401"/>
      <c r="UAR1869" s="401"/>
      <c r="UAS1869" s="401"/>
      <c r="UAT1869" s="401"/>
      <c r="UAU1869" s="401"/>
      <c r="UAV1869" s="401"/>
      <c r="UAW1869" s="401"/>
      <c r="UAX1869" s="401"/>
      <c r="UAY1869" s="401"/>
      <c r="UAZ1869" s="401"/>
      <c r="UBA1869" s="401"/>
      <c r="UBB1869" s="401"/>
      <c r="UBC1869" s="401"/>
      <c r="UBD1869" s="401"/>
      <c r="UBE1869" s="401"/>
      <c r="UBF1869" s="401"/>
      <c r="UBG1869" s="401"/>
      <c r="UBH1869" s="401"/>
      <c r="UBI1869" s="401"/>
      <c r="UBJ1869" s="401"/>
      <c r="UBK1869" s="401"/>
      <c r="UBL1869" s="401"/>
      <c r="UBM1869" s="401"/>
      <c r="UBN1869" s="401"/>
      <c r="UBO1869" s="401"/>
      <c r="UBP1869" s="401"/>
      <c r="UBQ1869" s="401"/>
      <c r="UBR1869" s="401"/>
      <c r="UBS1869" s="401"/>
      <c r="UBT1869" s="401"/>
      <c r="UBU1869" s="401"/>
      <c r="UBV1869" s="401"/>
      <c r="UBW1869" s="401"/>
      <c r="UBX1869" s="401"/>
      <c r="UBY1869" s="401"/>
      <c r="UBZ1869" s="401"/>
      <c r="UCA1869" s="401"/>
      <c r="UCB1869" s="401"/>
      <c r="UCC1869" s="401"/>
      <c r="UCD1869" s="401"/>
      <c r="UCE1869" s="401"/>
      <c r="UCF1869" s="401"/>
      <c r="UCG1869" s="401"/>
      <c r="UCH1869" s="401"/>
      <c r="UCI1869" s="401"/>
      <c r="UCJ1869" s="401"/>
      <c r="UCK1869" s="401"/>
      <c r="UCL1869" s="401"/>
      <c r="UCM1869" s="401"/>
      <c r="UCN1869" s="401"/>
      <c r="UCO1869" s="401"/>
      <c r="UCP1869" s="401"/>
      <c r="UCQ1869" s="401"/>
      <c r="UCR1869" s="401"/>
      <c r="UCS1869" s="401"/>
      <c r="UCT1869" s="401"/>
      <c r="UCU1869" s="401"/>
      <c r="UCV1869" s="401"/>
      <c r="UCW1869" s="401"/>
      <c r="UCX1869" s="401"/>
      <c r="UCY1869" s="401"/>
      <c r="UCZ1869" s="401"/>
      <c r="UDA1869" s="401"/>
      <c r="UDB1869" s="401"/>
      <c r="UDC1869" s="401"/>
      <c r="UDD1869" s="401"/>
      <c r="UDE1869" s="401"/>
      <c r="UDF1869" s="401"/>
      <c r="UDG1869" s="401"/>
      <c r="UDH1869" s="401"/>
      <c r="UDI1869" s="401"/>
      <c r="UDJ1869" s="401"/>
      <c r="UDK1869" s="401"/>
      <c r="UDL1869" s="401"/>
      <c r="UDM1869" s="401"/>
      <c r="UDN1869" s="401"/>
      <c r="UDO1869" s="401"/>
      <c r="UDP1869" s="401"/>
      <c r="UDQ1869" s="401"/>
      <c r="UDR1869" s="401"/>
      <c r="UDS1869" s="401"/>
      <c r="UDT1869" s="401"/>
      <c r="UDU1869" s="401"/>
      <c r="UDV1869" s="401"/>
      <c r="UDW1869" s="401"/>
      <c r="UDX1869" s="401"/>
      <c r="UDY1869" s="401"/>
      <c r="UDZ1869" s="401"/>
      <c r="UEA1869" s="401"/>
      <c r="UEB1869" s="401"/>
      <c r="UEC1869" s="401"/>
      <c r="UED1869" s="401"/>
      <c r="UEE1869" s="401"/>
      <c r="UEF1869" s="401"/>
      <c r="UEG1869" s="401"/>
      <c r="UEH1869" s="401"/>
      <c r="UEI1869" s="401"/>
      <c r="UEJ1869" s="401"/>
      <c r="UEK1869" s="401"/>
      <c r="UEL1869" s="401"/>
      <c r="UEM1869" s="401"/>
      <c r="UEN1869" s="401"/>
      <c r="UEO1869" s="401"/>
      <c r="UEP1869" s="401"/>
      <c r="UEQ1869" s="401"/>
      <c r="UER1869" s="401"/>
      <c r="UES1869" s="401"/>
      <c r="UET1869" s="401"/>
      <c r="UEU1869" s="401"/>
      <c r="UEV1869" s="401"/>
      <c r="UEW1869" s="401"/>
      <c r="UEX1869" s="401"/>
      <c r="UEY1869" s="401"/>
      <c r="UEZ1869" s="401"/>
      <c r="UFA1869" s="401"/>
      <c r="UFB1869" s="401"/>
      <c r="UFC1869" s="401"/>
      <c r="UFD1869" s="401"/>
      <c r="UFE1869" s="401"/>
      <c r="UFF1869" s="401"/>
      <c r="UFG1869" s="401"/>
      <c r="UFH1869" s="401"/>
      <c r="UFI1869" s="401"/>
      <c r="UFJ1869" s="401"/>
      <c r="UFK1869" s="401"/>
      <c r="UFL1869" s="401"/>
      <c r="UFM1869" s="401"/>
      <c r="UFN1869" s="401"/>
      <c r="UFO1869" s="401"/>
      <c r="UFP1869" s="401"/>
      <c r="UFQ1869" s="401"/>
      <c r="UFR1869" s="401"/>
      <c r="UFS1869" s="401"/>
      <c r="UFT1869" s="401"/>
      <c r="UFU1869" s="401"/>
      <c r="UFV1869" s="401"/>
      <c r="UFW1869" s="401"/>
      <c r="UFX1869" s="401"/>
      <c r="UFY1869" s="401"/>
      <c r="UFZ1869" s="401"/>
      <c r="UGA1869" s="401"/>
      <c r="UGB1869" s="401"/>
      <c r="UGC1869" s="401"/>
      <c r="UGD1869" s="401"/>
      <c r="UGE1869" s="401"/>
      <c r="UGF1869" s="401"/>
      <c r="UGG1869" s="401"/>
      <c r="UGH1869" s="401"/>
      <c r="UGI1869" s="401"/>
      <c r="UGJ1869" s="401"/>
      <c r="UGK1869" s="401"/>
      <c r="UGL1869" s="401"/>
      <c r="UGM1869" s="401"/>
      <c r="UGN1869" s="401"/>
      <c r="UGO1869" s="401"/>
      <c r="UGP1869" s="401"/>
      <c r="UGQ1869" s="401"/>
      <c r="UGR1869" s="401"/>
      <c r="UGS1869" s="401"/>
      <c r="UGT1869" s="401"/>
      <c r="UGU1869" s="401"/>
      <c r="UGV1869" s="401"/>
      <c r="UGW1869" s="401"/>
      <c r="UGX1869" s="401"/>
      <c r="UGY1869" s="401"/>
      <c r="UGZ1869" s="401"/>
      <c r="UHA1869" s="401"/>
      <c r="UHB1869" s="401"/>
      <c r="UHC1869" s="401"/>
      <c r="UHD1869" s="401"/>
      <c r="UHE1869" s="401"/>
      <c r="UHF1869" s="401"/>
      <c r="UHG1869" s="401"/>
      <c r="UHH1869" s="401"/>
      <c r="UHI1869" s="401"/>
      <c r="UHJ1869" s="401"/>
      <c r="UHK1869" s="401"/>
      <c r="UHL1869" s="401"/>
      <c r="UHM1869" s="401"/>
      <c r="UHN1869" s="401"/>
      <c r="UHO1869" s="401"/>
      <c r="UHP1869" s="401"/>
      <c r="UHQ1869" s="401"/>
      <c r="UHR1869" s="401"/>
      <c r="UHS1869" s="401"/>
      <c r="UHT1869" s="401"/>
      <c r="UHU1869" s="401"/>
      <c r="UHV1869" s="401"/>
      <c r="UHW1869" s="401"/>
      <c r="UHX1869" s="401"/>
      <c r="UHY1869" s="401"/>
      <c r="UHZ1869" s="401"/>
      <c r="UIA1869" s="401"/>
      <c r="UIB1869" s="401"/>
      <c r="UIC1869" s="401"/>
      <c r="UID1869" s="401"/>
      <c r="UIE1869" s="401"/>
      <c r="UIF1869" s="401"/>
      <c r="UIG1869" s="401"/>
      <c r="UIH1869" s="401"/>
      <c r="UII1869" s="401"/>
      <c r="UIJ1869" s="401"/>
      <c r="UIK1869" s="401"/>
      <c r="UIL1869" s="401"/>
      <c r="UIM1869" s="401"/>
      <c r="UIN1869" s="401"/>
      <c r="UIO1869" s="401"/>
      <c r="UIP1869" s="401"/>
      <c r="UIQ1869" s="401"/>
      <c r="UIR1869" s="401"/>
      <c r="UIS1869" s="401"/>
      <c r="UIT1869" s="401"/>
      <c r="UIU1869" s="401"/>
      <c r="UIV1869" s="401"/>
      <c r="UIW1869" s="401"/>
      <c r="UIX1869" s="401"/>
      <c r="UIY1869" s="401"/>
      <c r="UIZ1869" s="401"/>
      <c r="UJA1869" s="401"/>
      <c r="UJB1869" s="401"/>
      <c r="UJC1869" s="401"/>
      <c r="UJD1869" s="401"/>
      <c r="UJE1869" s="401"/>
      <c r="UJF1869" s="401"/>
      <c r="UJG1869" s="401"/>
      <c r="UJH1869" s="401"/>
      <c r="UJI1869" s="401"/>
      <c r="UJJ1869" s="401"/>
      <c r="UJK1869" s="401"/>
      <c r="UJL1869" s="401"/>
      <c r="UJM1869" s="401"/>
      <c r="UJN1869" s="401"/>
      <c r="UJO1869" s="401"/>
      <c r="UJP1869" s="401"/>
      <c r="UJQ1869" s="401"/>
      <c r="UJR1869" s="401"/>
      <c r="UJS1869" s="401"/>
      <c r="UJT1869" s="401"/>
      <c r="UJU1869" s="401"/>
      <c r="UJV1869" s="401"/>
      <c r="UJW1869" s="401"/>
      <c r="UJX1869" s="401"/>
      <c r="UJY1869" s="401"/>
      <c r="UJZ1869" s="401"/>
      <c r="UKA1869" s="401"/>
      <c r="UKB1869" s="401"/>
      <c r="UKC1869" s="401"/>
      <c r="UKD1869" s="401"/>
      <c r="UKE1869" s="401"/>
      <c r="UKF1869" s="401"/>
      <c r="UKG1869" s="401"/>
      <c r="UKH1869" s="401"/>
      <c r="UKI1869" s="401"/>
      <c r="UKJ1869" s="401"/>
      <c r="UKK1869" s="401"/>
      <c r="UKL1869" s="401"/>
      <c r="UKM1869" s="401"/>
      <c r="UKN1869" s="401"/>
      <c r="UKO1869" s="401"/>
      <c r="UKP1869" s="401"/>
      <c r="UKQ1869" s="401"/>
      <c r="UKR1869" s="401"/>
      <c r="UKS1869" s="401"/>
      <c r="UKT1869" s="401"/>
      <c r="UKU1869" s="401"/>
      <c r="UKV1869" s="401"/>
      <c r="UKW1869" s="401"/>
      <c r="UKX1869" s="401"/>
      <c r="UKY1869" s="401"/>
      <c r="UKZ1869" s="401"/>
      <c r="ULA1869" s="401"/>
      <c r="ULB1869" s="401"/>
      <c r="ULC1869" s="401"/>
      <c r="ULD1869" s="401"/>
      <c r="ULE1869" s="401"/>
      <c r="ULF1869" s="401"/>
      <c r="ULG1869" s="401"/>
      <c r="ULH1869" s="401"/>
      <c r="ULI1869" s="401"/>
      <c r="ULJ1869" s="401"/>
      <c r="ULK1869" s="401"/>
      <c r="ULL1869" s="401"/>
      <c r="ULM1869" s="401"/>
      <c r="ULN1869" s="401"/>
      <c r="ULO1869" s="401"/>
      <c r="ULP1869" s="401"/>
      <c r="ULQ1869" s="401"/>
      <c r="ULR1869" s="401"/>
      <c r="ULS1869" s="401"/>
      <c r="ULT1869" s="401"/>
      <c r="ULU1869" s="401"/>
      <c r="ULV1869" s="401"/>
      <c r="ULW1869" s="401"/>
      <c r="ULX1869" s="401"/>
      <c r="ULY1869" s="401"/>
      <c r="ULZ1869" s="401"/>
      <c r="UMA1869" s="401"/>
      <c r="UMB1869" s="401"/>
      <c r="UMC1869" s="401"/>
      <c r="UMD1869" s="401"/>
      <c r="UME1869" s="401"/>
      <c r="UMF1869" s="401"/>
      <c r="UMG1869" s="401"/>
      <c r="UMH1869" s="401"/>
      <c r="UMI1869" s="401"/>
      <c r="UMJ1869" s="401"/>
      <c r="UMK1869" s="401"/>
      <c r="UML1869" s="401"/>
      <c r="UMM1869" s="401"/>
      <c r="UMN1869" s="401"/>
      <c r="UMO1869" s="401"/>
      <c r="UMP1869" s="401"/>
      <c r="UMQ1869" s="401"/>
      <c r="UMR1869" s="401"/>
      <c r="UMS1869" s="401"/>
      <c r="UMT1869" s="401"/>
      <c r="UMU1869" s="401"/>
      <c r="UMV1869" s="401"/>
      <c r="UMW1869" s="401"/>
      <c r="UMX1869" s="401"/>
      <c r="UMY1869" s="401"/>
      <c r="UMZ1869" s="401"/>
      <c r="UNA1869" s="401"/>
      <c r="UNB1869" s="401"/>
      <c r="UNC1869" s="401"/>
      <c r="UND1869" s="401"/>
      <c r="UNE1869" s="401"/>
      <c r="UNF1869" s="401"/>
      <c r="UNG1869" s="401"/>
      <c r="UNH1869" s="401"/>
      <c r="UNI1869" s="401"/>
      <c r="UNJ1869" s="401"/>
      <c r="UNK1869" s="401"/>
      <c r="UNL1869" s="401"/>
      <c r="UNM1869" s="401"/>
      <c r="UNN1869" s="401"/>
      <c r="UNO1869" s="401"/>
      <c r="UNP1869" s="401"/>
      <c r="UNQ1869" s="401"/>
      <c r="UNR1869" s="401"/>
      <c r="UNS1869" s="401"/>
      <c r="UNT1869" s="401"/>
      <c r="UNU1869" s="401"/>
      <c r="UNV1869" s="401"/>
      <c r="UNW1869" s="401"/>
      <c r="UNX1869" s="401"/>
      <c r="UNY1869" s="401"/>
      <c r="UNZ1869" s="401"/>
      <c r="UOA1869" s="401"/>
      <c r="UOB1869" s="401"/>
      <c r="UOC1869" s="401"/>
      <c r="UOD1869" s="401"/>
      <c r="UOE1869" s="401"/>
      <c r="UOF1869" s="401"/>
      <c r="UOG1869" s="401"/>
      <c r="UOH1869" s="401"/>
      <c r="UOI1869" s="401"/>
      <c r="UOJ1869" s="401"/>
      <c r="UOK1869" s="401"/>
      <c r="UOL1869" s="401"/>
      <c r="UOM1869" s="401"/>
      <c r="UON1869" s="401"/>
      <c r="UOO1869" s="401"/>
      <c r="UOP1869" s="401"/>
      <c r="UOQ1869" s="401"/>
      <c r="UOR1869" s="401"/>
      <c r="UOS1869" s="401"/>
      <c r="UOT1869" s="401"/>
      <c r="UOU1869" s="401"/>
      <c r="UOV1869" s="401"/>
      <c r="UOW1869" s="401"/>
      <c r="UOX1869" s="401"/>
      <c r="UOY1869" s="401"/>
      <c r="UOZ1869" s="401"/>
      <c r="UPA1869" s="401"/>
      <c r="UPB1869" s="401"/>
      <c r="UPC1869" s="401"/>
      <c r="UPD1869" s="401"/>
      <c r="UPE1869" s="401"/>
      <c r="UPF1869" s="401"/>
      <c r="UPG1869" s="401"/>
      <c r="UPH1869" s="401"/>
      <c r="UPI1869" s="401"/>
      <c r="UPJ1869" s="401"/>
      <c r="UPK1869" s="401"/>
      <c r="UPL1869" s="401"/>
      <c r="UPM1869" s="401"/>
      <c r="UPN1869" s="401"/>
      <c r="UPO1869" s="401"/>
      <c r="UPP1869" s="401"/>
      <c r="UPQ1869" s="401"/>
      <c r="UPR1869" s="401"/>
      <c r="UPS1869" s="401"/>
      <c r="UPT1869" s="401"/>
      <c r="UPU1869" s="401"/>
      <c r="UPV1869" s="401"/>
      <c r="UPW1869" s="401"/>
      <c r="UPX1869" s="401"/>
      <c r="UPY1869" s="401"/>
      <c r="UPZ1869" s="401"/>
      <c r="UQA1869" s="401"/>
      <c r="UQB1869" s="401"/>
      <c r="UQC1869" s="401"/>
      <c r="UQD1869" s="401"/>
      <c r="UQE1869" s="401"/>
      <c r="UQF1869" s="401"/>
      <c r="UQG1869" s="401"/>
      <c r="UQH1869" s="401"/>
      <c r="UQI1869" s="401"/>
      <c r="UQJ1869" s="401"/>
      <c r="UQK1869" s="401"/>
      <c r="UQL1869" s="401"/>
      <c r="UQM1869" s="401"/>
      <c r="UQN1869" s="401"/>
      <c r="UQO1869" s="401"/>
      <c r="UQP1869" s="401"/>
      <c r="UQQ1869" s="401"/>
      <c r="UQR1869" s="401"/>
      <c r="UQS1869" s="401"/>
      <c r="UQT1869" s="401"/>
      <c r="UQU1869" s="401"/>
      <c r="UQV1869" s="401"/>
      <c r="UQW1869" s="401"/>
      <c r="UQX1869" s="401"/>
      <c r="UQY1869" s="401"/>
      <c r="UQZ1869" s="401"/>
      <c r="URA1869" s="401"/>
      <c r="URB1869" s="401"/>
      <c r="URC1869" s="401"/>
      <c r="URD1869" s="401"/>
      <c r="URE1869" s="401"/>
      <c r="URF1869" s="401"/>
      <c r="URG1869" s="401"/>
      <c r="URH1869" s="401"/>
      <c r="URI1869" s="401"/>
      <c r="URJ1869" s="401"/>
      <c r="URK1869" s="401"/>
      <c r="URL1869" s="401"/>
      <c r="URM1869" s="401"/>
      <c r="URN1869" s="401"/>
      <c r="URO1869" s="401"/>
      <c r="URP1869" s="401"/>
      <c r="URQ1869" s="401"/>
      <c r="URR1869" s="401"/>
      <c r="URS1869" s="401"/>
      <c r="URT1869" s="401"/>
      <c r="URU1869" s="401"/>
      <c r="URV1869" s="401"/>
      <c r="URW1869" s="401"/>
      <c r="URX1869" s="401"/>
      <c r="URY1869" s="401"/>
      <c r="URZ1869" s="401"/>
      <c r="USA1869" s="401"/>
      <c r="USB1869" s="401"/>
      <c r="USC1869" s="401"/>
      <c r="USD1869" s="401"/>
      <c r="USE1869" s="401"/>
      <c r="USF1869" s="401"/>
      <c r="USG1869" s="401"/>
      <c r="USH1869" s="401"/>
      <c r="USI1869" s="401"/>
      <c r="USJ1869" s="401"/>
      <c r="USK1869" s="401"/>
      <c r="USL1869" s="401"/>
      <c r="USM1869" s="401"/>
      <c r="USN1869" s="401"/>
      <c r="USO1869" s="401"/>
      <c r="USP1869" s="401"/>
      <c r="USQ1869" s="401"/>
      <c r="USR1869" s="401"/>
      <c r="USS1869" s="401"/>
      <c r="UST1869" s="401"/>
      <c r="USU1869" s="401"/>
      <c r="USV1869" s="401"/>
      <c r="USW1869" s="401"/>
      <c r="USX1869" s="401"/>
      <c r="USY1869" s="401"/>
      <c r="USZ1869" s="401"/>
      <c r="UTA1869" s="401"/>
      <c r="UTB1869" s="401"/>
      <c r="UTC1869" s="401"/>
      <c r="UTD1869" s="401"/>
      <c r="UTE1869" s="401"/>
      <c r="UTF1869" s="401"/>
      <c r="UTG1869" s="401"/>
      <c r="UTH1869" s="401"/>
      <c r="UTI1869" s="401"/>
      <c r="UTJ1869" s="401"/>
      <c r="UTK1869" s="401"/>
      <c r="UTL1869" s="401"/>
      <c r="UTM1869" s="401"/>
      <c r="UTN1869" s="401"/>
      <c r="UTO1869" s="401"/>
      <c r="UTP1869" s="401"/>
      <c r="UTQ1869" s="401"/>
      <c r="UTR1869" s="401"/>
      <c r="UTS1869" s="401"/>
      <c r="UTT1869" s="401"/>
      <c r="UTU1869" s="401"/>
      <c r="UTV1869" s="401"/>
      <c r="UTW1869" s="401"/>
      <c r="UTX1869" s="401"/>
      <c r="UTY1869" s="401"/>
      <c r="UTZ1869" s="401"/>
      <c r="UUA1869" s="401"/>
      <c r="UUB1869" s="401"/>
      <c r="UUC1869" s="401"/>
      <c r="UUD1869" s="401"/>
      <c r="UUE1869" s="401"/>
      <c r="UUF1869" s="401"/>
      <c r="UUG1869" s="401"/>
      <c r="UUH1869" s="401"/>
      <c r="UUI1869" s="401"/>
      <c r="UUJ1869" s="401"/>
      <c r="UUK1869" s="401"/>
      <c r="UUL1869" s="401"/>
      <c r="UUM1869" s="401"/>
      <c r="UUN1869" s="401"/>
      <c r="UUO1869" s="401"/>
      <c r="UUP1869" s="401"/>
      <c r="UUQ1869" s="401"/>
      <c r="UUR1869" s="401"/>
      <c r="UUS1869" s="401"/>
      <c r="UUT1869" s="401"/>
      <c r="UUU1869" s="401"/>
      <c r="UUV1869" s="401"/>
      <c r="UUW1869" s="401"/>
      <c r="UUX1869" s="401"/>
      <c r="UUY1869" s="401"/>
      <c r="UUZ1869" s="401"/>
      <c r="UVA1869" s="401"/>
      <c r="UVB1869" s="401"/>
      <c r="UVC1869" s="401"/>
      <c r="UVD1869" s="401"/>
      <c r="UVE1869" s="401"/>
      <c r="UVF1869" s="401"/>
      <c r="UVG1869" s="401"/>
      <c r="UVH1869" s="401"/>
      <c r="UVI1869" s="401"/>
      <c r="UVJ1869" s="401"/>
      <c r="UVK1869" s="401"/>
      <c r="UVL1869" s="401"/>
      <c r="UVM1869" s="401"/>
      <c r="UVN1869" s="401"/>
      <c r="UVO1869" s="401"/>
      <c r="UVP1869" s="401"/>
      <c r="UVQ1869" s="401"/>
      <c r="UVR1869" s="401"/>
      <c r="UVS1869" s="401"/>
      <c r="UVT1869" s="401"/>
      <c r="UVU1869" s="401"/>
      <c r="UVV1869" s="401"/>
      <c r="UVW1869" s="401"/>
      <c r="UVX1869" s="401"/>
      <c r="UVY1869" s="401"/>
      <c r="UVZ1869" s="401"/>
      <c r="UWA1869" s="401"/>
      <c r="UWB1869" s="401"/>
      <c r="UWC1869" s="401"/>
      <c r="UWD1869" s="401"/>
      <c r="UWE1869" s="401"/>
      <c r="UWF1869" s="401"/>
      <c r="UWG1869" s="401"/>
      <c r="UWH1869" s="401"/>
      <c r="UWI1869" s="401"/>
      <c r="UWJ1869" s="401"/>
      <c r="UWK1869" s="401"/>
      <c r="UWL1869" s="401"/>
      <c r="UWM1869" s="401"/>
      <c r="UWN1869" s="401"/>
      <c r="UWO1869" s="401"/>
      <c r="UWP1869" s="401"/>
      <c r="UWQ1869" s="401"/>
      <c r="UWR1869" s="401"/>
      <c r="UWS1869" s="401"/>
      <c r="UWT1869" s="401"/>
      <c r="UWU1869" s="401"/>
      <c r="UWV1869" s="401"/>
      <c r="UWW1869" s="401"/>
      <c r="UWX1869" s="401"/>
      <c r="UWY1869" s="401"/>
      <c r="UWZ1869" s="401"/>
      <c r="UXA1869" s="401"/>
      <c r="UXB1869" s="401"/>
      <c r="UXC1869" s="401"/>
      <c r="UXD1869" s="401"/>
      <c r="UXE1869" s="401"/>
      <c r="UXF1869" s="401"/>
      <c r="UXG1869" s="401"/>
      <c r="UXH1869" s="401"/>
      <c r="UXI1869" s="401"/>
      <c r="UXJ1869" s="401"/>
      <c r="UXK1869" s="401"/>
      <c r="UXL1869" s="401"/>
      <c r="UXM1869" s="401"/>
      <c r="UXN1869" s="401"/>
      <c r="UXO1869" s="401"/>
      <c r="UXP1869" s="401"/>
      <c r="UXQ1869" s="401"/>
      <c r="UXR1869" s="401"/>
      <c r="UXS1869" s="401"/>
      <c r="UXT1869" s="401"/>
      <c r="UXU1869" s="401"/>
      <c r="UXV1869" s="401"/>
      <c r="UXW1869" s="401"/>
      <c r="UXX1869" s="401"/>
      <c r="UXY1869" s="401"/>
      <c r="UXZ1869" s="401"/>
      <c r="UYA1869" s="401"/>
      <c r="UYB1869" s="401"/>
      <c r="UYC1869" s="401"/>
      <c r="UYD1869" s="401"/>
      <c r="UYE1869" s="401"/>
      <c r="UYF1869" s="401"/>
      <c r="UYG1869" s="401"/>
      <c r="UYH1869" s="401"/>
      <c r="UYI1869" s="401"/>
      <c r="UYJ1869" s="401"/>
      <c r="UYK1869" s="401"/>
      <c r="UYL1869" s="401"/>
      <c r="UYM1869" s="401"/>
      <c r="UYN1869" s="401"/>
      <c r="UYO1869" s="401"/>
      <c r="UYP1869" s="401"/>
      <c r="UYQ1869" s="401"/>
      <c r="UYR1869" s="401"/>
      <c r="UYS1869" s="401"/>
      <c r="UYT1869" s="401"/>
      <c r="UYU1869" s="401"/>
      <c r="UYV1869" s="401"/>
      <c r="UYW1869" s="401"/>
      <c r="UYX1869" s="401"/>
      <c r="UYY1869" s="401"/>
      <c r="UYZ1869" s="401"/>
      <c r="UZA1869" s="401"/>
      <c r="UZB1869" s="401"/>
      <c r="UZC1869" s="401"/>
      <c r="UZD1869" s="401"/>
      <c r="UZE1869" s="401"/>
      <c r="UZF1869" s="401"/>
      <c r="UZG1869" s="401"/>
      <c r="UZH1869" s="401"/>
      <c r="UZI1869" s="401"/>
      <c r="UZJ1869" s="401"/>
      <c r="UZK1869" s="401"/>
      <c r="UZL1869" s="401"/>
      <c r="UZM1869" s="401"/>
      <c r="UZN1869" s="401"/>
      <c r="UZO1869" s="401"/>
      <c r="UZP1869" s="401"/>
      <c r="UZQ1869" s="401"/>
      <c r="UZR1869" s="401"/>
      <c r="UZS1869" s="401"/>
      <c r="UZT1869" s="401"/>
      <c r="UZU1869" s="401"/>
      <c r="UZV1869" s="401"/>
      <c r="UZW1869" s="401"/>
      <c r="UZX1869" s="401"/>
      <c r="UZY1869" s="401"/>
      <c r="UZZ1869" s="401"/>
      <c r="VAA1869" s="401"/>
      <c r="VAB1869" s="401"/>
      <c r="VAC1869" s="401"/>
      <c r="VAD1869" s="401"/>
      <c r="VAE1869" s="401"/>
      <c r="VAF1869" s="401"/>
      <c r="VAG1869" s="401"/>
      <c r="VAH1869" s="401"/>
      <c r="VAI1869" s="401"/>
      <c r="VAJ1869" s="401"/>
      <c r="VAK1869" s="401"/>
      <c r="VAL1869" s="401"/>
      <c r="VAM1869" s="401"/>
      <c r="VAN1869" s="401"/>
      <c r="VAO1869" s="401"/>
      <c r="VAP1869" s="401"/>
      <c r="VAQ1869" s="401"/>
      <c r="VAR1869" s="401"/>
      <c r="VAS1869" s="401"/>
      <c r="VAT1869" s="401"/>
      <c r="VAU1869" s="401"/>
      <c r="VAV1869" s="401"/>
      <c r="VAW1869" s="401"/>
      <c r="VAX1869" s="401"/>
      <c r="VAY1869" s="401"/>
      <c r="VAZ1869" s="401"/>
      <c r="VBA1869" s="401"/>
      <c r="VBB1869" s="401"/>
      <c r="VBC1869" s="401"/>
      <c r="VBD1869" s="401"/>
      <c r="VBE1869" s="401"/>
      <c r="VBF1869" s="401"/>
      <c r="VBG1869" s="401"/>
      <c r="VBH1869" s="401"/>
      <c r="VBI1869" s="401"/>
      <c r="VBJ1869" s="401"/>
      <c r="VBK1869" s="401"/>
      <c r="VBL1869" s="401"/>
      <c r="VBM1869" s="401"/>
      <c r="VBN1869" s="401"/>
      <c r="VBO1869" s="401"/>
      <c r="VBP1869" s="401"/>
      <c r="VBQ1869" s="401"/>
      <c r="VBR1869" s="401"/>
      <c r="VBS1869" s="401"/>
      <c r="VBT1869" s="401"/>
      <c r="VBU1869" s="401"/>
      <c r="VBV1869" s="401"/>
      <c r="VBW1869" s="401"/>
      <c r="VBX1869" s="401"/>
      <c r="VBY1869" s="401"/>
      <c r="VBZ1869" s="401"/>
      <c r="VCA1869" s="401"/>
      <c r="VCB1869" s="401"/>
      <c r="VCC1869" s="401"/>
      <c r="VCD1869" s="401"/>
      <c r="VCE1869" s="401"/>
      <c r="VCF1869" s="401"/>
      <c r="VCG1869" s="401"/>
      <c r="VCH1869" s="401"/>
      <c r="VCI1869" s="401"/>
      <c r="VCJ1869" s="401"/>
      <c r="VCK1869" s="401"/>
      <c r="VCL1869" s="401"/>
      <c r="VCM1869" s="401"/>
      <c r="VCN1869" s="401"/>
      <c r="VCO1869" s="401"/>
      <c r="VCP1869" s="401"/>
      <c r="VCQ1869" s="401"/>
      <c r="VCR1869" s="401"/>
      <c r="VCS1869" s="401"/>
      <c r="VCT1869" s="401"/>
      <c r="VCU1869" s="401"/>
      <c r="VCV1869" s="401"/>
      <c r="VCW1869" s="401"/>
      <c r="VCX1869" s="401"/>
      <c r="VCY1869" s="401"/>
      <c r="VCZ1869" s="401"/>
      <c r="VDA1869" s="401"/>
      <c r="VDB1869" s="401"/>
      <c r="VDC1869" s="401"/>
      <c r="VDD1869" s="401"/>
      <c r="VDE1869" s="401"/>
      <c r="VDF1869" s="401"/>
      <c r="VDG1869" s="401"/>
      <c r="VDH1869" s="401"/>
      <c r="VDI1869" s="401"/>
      <c r="VDJ1869" s="401"/>
      <c r="VDK1869" s="401"/>
      <c r="VDL1869" s="401"/>
      <c r="VDM1869" s="401"/>
      <c r="VDN1869" s="401"/>
      <c r="VDO1869" s="401"/>
      <c r="VDP1869" s="401"/>
      <c r="VDQ1869" s="401"/>
      <c r="VDR1869" s="401"/>
      <c r="VDS1869" s="401"/>
      <c r="VDT1869" s="401"/>
      <c r="VDU1869" s="401"/>
      <c r="VDV1869" s="401"/>
      <c r="VDW1869" s="401"/>
      <c r="VDX1869" s="401"/>
      <c r="VDY1869" s="401"/>
      <c r="VDZ1869" s="401"/>
      <c r="VEA1869" s="401"/>
      <c r="VEB1869" s="401"/>
      <c r="VEC1869" s="401"/>
      <c r="VED1869" s="401"/>
      <c r="VEE1869" s="401"/>
      <c r="VEF1869" s="401"/>
      <c r="VEG1869" s="401"/>
      <c r="VEH1869" s="401"/>
      <c r="VEI1869" s="401"/>
      <c r="VEJ1869" s="401"/>
      <c r="VEK1869" s="401"/>
      <c r="VEL1869" s="401"/>
      <c r="VEM1869" s="401"/>
      <c r="VEN1869" s="401"/>
      <c r="VEO1869" s="401"/>
      <c r="VEP1869" s="401"/>
      <c r="VEQ1869" s="401"/>
      <c r="VER1869" s="401"/>
      <c r="VES1869" s="401"/>
      <c r="VET1869" s="401"/>
      <c r="VEU1869" s="401"/>
      <c r="VEV1869" s="401"/>
      <c r="VEW1869" s="401"/>
      <c r="VEX1869" s="401"/>
      <c r="VEY1869" s="401"/>
      <c r="VEZ1869" s="401"/>
      <c r="VFA1869" s="401"/>
      <c r="VFB1869" s="401"/>
      <c r="VFC1869" s="401"/>
      <c r="VFD1869" s="401"/>
      <c r="VFE1869" s="401"/>
      <c r="VFF1869" s="401"/>
      <c r="VFG1869" s="401"/>
      <c r="VFH1869" s="401"/>
      <c r="VFI1869" s="401"/>
      <c r="VFJ1869" s="401"/>
      <c r="VFK1869" s="401"/>
      <c r="VFL1869" s="401"/>
      <c r="VFM1869" s="401"/>
      <c r="VFN1869" s="401"/>
      <c r="VFO1869" s="401"/>
      <c r="VFP1869" s="401"/>
      <c r="VFQ1869" s="401"/>
      <c r="VFR1869" s="401"/>
      <c r="VFS1869" s="401"/>
      <c r="VFT1869" s="401"/>
      <c r="VFU1869" s="401"/>
      <c r="VFV1869" s="401"/>
      <c r="VFW1869" s="401"/>
      <c r="VFX1869" s="401"/>
      <c r="VFY1869" s="401"/>
      <c r="VFZ1869" s="401"/>
      <c r="VGA1869" s="401"/>
      <c r="VGB1869" s="401"/>
      <c r="VGC1869" s="401"/>
      <c r="VGD1869" s="401"/>
      <c r="VGE1869" s="401"/>
      <c r="VGF1869" s="401"/>
      <c r="VGG1869" s="401"/>
      <c r="VGH1869" s="401"/>
      <c r="VGI1869" s="401"/>
      <c r="VGJ1869" s="401"/>
      <c r="VGK1869" s="401"/>
      <c r="VGL1869" s="401"/>
      <c r="VGM1869" s="401"/>
      <c r="VGN1869" s="401"/>
      <c r="VGO1869" s="401"/>
      <c r="VGP1869" s="401"/>
      <c r="VGQ1869" s="401"/>
      <c r="VGR1869" s="401"/>
      <c r="VGS1869" s="401"/>
      <c r="VGT1869" s="401"/>
      <c r="VGU1869" s="401"/>
      <c r="VGV1869" s="401"/>
      <c r="VGW1869" s="401"/>
      <c r="VGX1869" s="401"/>
      <c r="VGY1869" s="401"/>
      <c r="VGZ1869" s="401"/>
      <c r="VHA1869" s="401"/>
      <c r="VHB1869" s="401"/>
      <c r="VHC1869" s="401"/>
      <c r="VHD1869" s="401"/>
      <c r="VHE1869" s="401"/>
      <c r="VHF1869" s="401"/>
      <c r="VHG1869" s="401"/>
      <c r="VHH1869" s="401"/>
      <c r="VHI1869" s="401"/>
      <c r="VHJ1869" s="401"/>
      <c r="VHK1869" s="401"/>
      <c r="VHL1869" s="401"/>
      <c r="VHM1869" s="401"/>
      <c r="VHN1869" s="401"/>
      <c r="VHO1869" s="401"/>
      <c r="VHP1869" s="401"/>
      <c r="VHQ1869" s="401"/>
      <c r="VHR1869" s="401"/>
      <c r="VHS1869" s="401"/>
      <c r="VHT1869" s="401"/>
      <c r="VHU1869" s="401"/>
      <c r="VHV1869" s="401"/>
      <c r="VHW1869" s="401"/>
      <c r="VHX1869" s="401"/>
      <c r="VHY1869" s="401"/>
      <c r="VHZ1869" s="401"/>
      <c r="VIA1869" s="401"/>
      <c r="VIB1869" s="401"/>
      <c r="VIC1869" s="401"/>
      <c r="VID1869" s="401"/>
      <c r="VIE1869" s="401"/>
      <c r="VIF1869" s="401"/>
      <c r="VIG1869" s="401"/>
      <c r="VIH1869" s="401"/>
      <c r="VII1869" s="401"/>
      <c r="VIJ1869" s="401"/>
      <c r="VIK1869" s="401"/>
      <c r="VIL1869" s="401"/>
      <c r="VIM1869" s="401"/>
      <c r="VIN1869" s="401"/>
      <c r="VIO1869" s="401"/>
      <c r="VIP1869" s="401"/>
      <c r="VIQ1869" s="401"/>
      <c r="VIR1869" s="401"/>
      <c r="VIS1869" s="401"/>
      <c r="VIT1869" s="401"/>
      <c r="VIU1869" s="401"/>
      <c r="VIV1869" s="401"/>
      <c r="VIW1869" s="401"/>
      <c r="VIX1869" s="401"/>
      <c r="VIY1869" s="401"/>
      <c r="VIZ1869" s="401"/>
      <c r="VJA1869" s="401"/>
      <c r="VJB1869" s="401"/>
      <c r="VJC1869" s="401"/>
      <c r="VJD1869" s="401"/>
      <c r="VJE1869" s="401"/>
      <c r="VJF1869" s="401"/>
      <c r="VJG1869" s="401"/>
      <c r="VJH1869" s="401"/>
      <c r="VJI1869" s="401"/>
      <c r="VJJ1869" s="401"/>
      <c r="VJK1869" s="401"/>
      <c r="VJL1869" s="401"/>
      <c r="VJM1869" s="401"/>
      <c r="VJN1869" s="401"/>
      <c r="VJO1869" s="401"/>
      <c r="VJP1869" s="401"/>
      <c r="VJQ1869" s="401"/>
      <c r="VJR1869" s="401"/>
      <c r="VJS1869" s="401"/>
      <c r="VJT1869" s="401"/>
      <c r="VJU1869" s="401"/>
      <c r="VJV1869" s="401"/>
      <c r="VJW1869" s="401"/>
      <c r="VJX1869" s="401"/>
      <c r="VJY1869" s="401"/>
      <c r="VJZ1869" s="401"/>
      <c r="VKA1869" s="401"/>
      <c r="VKB1869" s="401"/>
      <c r="VKC1869" s="401"/>
      <c r="VKD1869" s="401"/>
      <c r="VKE1869" s="401"/>
      <c r="VKF1869" s="401"/>
      <c r="VKG1869" s="401"/>
      <c r="VKH1869" s="401"/>
      <c r="VKI1869" s="401"/>
      <c r="VKJ1869" s="401"/>
      <c r="VKK1869" s="401"/>
      <c r="VKL1869" s="401"/>
      <c r="VKM1869" s="401"/>
      <c r="VKN1869" s="401"/>
      <c r="VKO1869" s="401"/>
      <c r="VKP1869" s="401"/>
      <c r="VKQ1869" s="401"/>
      <c r="VKR1869" s="401"/>
      <c r="VKS1869" s="401"/>
      <c r="VKT1869" s="401"/>
      <c r="VKU1869" s="401"/>
      <c r="VKV1869" s="401"/>
      <c r="VKW1869" s="401"/>
      <c r="VKX1869" s="401"/>
      <c r="VKY1869" s="401"/>
      <c r="VKZ1869" s="401"/>
      <c r="VLA1869" s="401"/>
      <c r="VLB1869" s="401"/>
      <c r="VLC1869" s="401"/>
      <c r="VLD1869" s="401"/>
      <c r="VLE1869" s="401"/>
      <c r="VLF1869" s="401"/>
      <c r="VLG1869" s="401"/>
      <c r="VLH1869" s="401"/>
      <c r="VLI1869" s="401"/>
      <c r="VLJ1869" s="401"/>
      <c r="VLK1869" s="401"/>
      <c r="VLL1869" s="401"/>
      <c r="VLM1869" s="401"/>
      <c r="VLN1869" s="401"/>
      <c r="VLO1869" s="401"/>
      <c r="VLP1869" s="401"/>
      <c r="VLQ1869" s="401"/>
      <c r="VLR1869" s="401"/>
      <c r="VLS1869" s="401"/>
      <c r="VLT1869" s="401"/>
      <c r="VLU1869" s="401"/>
      <c r="VLV1869" s="401"/>
      <c r="VLW1869" s="401"/>
      <c r="VLX1869" s="401"/>
      <c r="VLY1869" s="401"/>
      <c r="VLZ1869" s="401"/>
      <c r="VMA1869" s="401"/>
      <c r="VMB1869" s="401"/>
      <c r="VMC1869" s="401"/>
      <c r="VMD1869" s="401"/>
      <c r="VME1869" s="401"/>
      <c r="VMF1869" s="401"/>
      <c r="VMG1869" s="401"/>
      <c r="VMH1869" s="401"/>
      <c r="VMI1869" s="401"/>
      <c r="VMJ1869" s="401"/>
      <c r="VMK1869" s="401"/>
      <c r="VML1869" s="401"/>
      <c r="VMM1869" s="401"/>
      <c r="VMN1869" s="401"/>
      <c r="VMO1869" s="401"/>
      <c r="VMP1869" s="401"/>
      <c r="VMQ1869" s="401"/>
      <c r="VMR1869" s="401"/>
      <c r="VMS1869" s="401"/>
      <c r="VMT1869" s="401"/>
      <c r="VMU1869" s="401"/>
      <c r="VMV1869" s="401"/>
      <c r="VMW1869" s="401"/>
      <c r="VMX1869" s="401"/>
      <c r="VMY1869" s="401"/>
      <c r="VMZ1869" s="401"/>
      <c r="VNA1869" s="401"/>
      <c r="VNB1869" s="401"/>
      <c r="VNC1869" s="401"/>
      <c r="VND1869" s="401"/>
      <c r="VNE1869" s="401"/>
      <c r="VNF1869" s="401"/>
      <c r="VNG1869" s="401"/>
      <c r="VNH1869" s="401"/>
      <c r="VNI1869" s="401"/>
      <c r="VNJ1869" s="401"/>
      <c r="VNK1869" s="401"/>
      <c r="VNL1869" s="401"/>
      <c r="VNM1869" s="401"/>
      <c r="VNN1869" s="401"/>
      <c r="VNO1869" s="401"/>
      <c r="VNP1869" s="401"/>
      <c r="VNQ1869" s="401"/>
      <c r="VNR1869" s="401"/>
      <c r="VNS1869" s="401"/>
      <c r="VNT1869" s="401"/>
      <c r="VNU1869" s="401"/>
      <c r="VNV1869" s="401"/>
      <c r="VNW1869" s="401"/>
      <c r="VNX1869" s="401"/>
      <c r="VNY1869" s="401"/>
      <c r="VNZ1869" s="401"/>
      <c r="VOA1869" s="401"/>
      <c r="VOB1869" s="401"/>
      <c r="VOC1869" s="401"/>
      <c r="VOD1869" s="401"/>
      <c r="VOE1869" s="401"/>
      <c r="VOF1869" s="401"/>
      <c r="VOG1869" s="401"/>
      <c r="VOH1869" s="401"/>
      <c r="VOI1869" s="401"/>
      <c r="VOJ1869" s="401"/>
      <c r="VOK1869" s="401"/>
      <c r="VOL1869" s="401"/>
      <c r="VOM1869" s="401"/>
      <c r="VON1869" s="401"/>
      <c r="VOO1869" s="401"/>
      <c r="VOP1869" s="401"/>
      <c r="VOQ1869" s="401"/>
      <c r="VOR1869" s="401"/>
      <c r="VOS1869" s="401"/>
      <c r="VOT1869" s="401"/>
      <c r="VOU1869" s="401"/>
      <c r="VOV1869" s="401"/>
      <c r="VOW1869" s="401"/>
      <c r="VOX1869" s="401"/>
      <c r="VOY1869" s="401"/>
      <c r="VOZ1869" s="401"/>
      <c r="VPA1869" s="401"/>
      <c r="VPB1869" s="401"/>
      <c r="VPC1869" s="401"/>
      <c r="VPD1869" s="401"/>
      <c r="VPE1869" s="401"/>
      <c r="VPF1869" s="401"/>
      <c r="VPG1869" s="401"/>
      <c r="VPH1869" s="401"/>
      <c r="VPI1869" s="401"/>
      <c r="VPJ1869" s="401"/>
      <c r="VPK1869" s="401"/>
      <c r="VPL1869" s="401"/>
      <c r="VPM1869" s="401"/>
      <c r="VPN1869" s="401"/>
      <c r="VPO1869" s="401"/>
      <c r="VPP1869" s="401"/>
      <c r="VPQ1869" s="401"/>
      <c r="VPR1869" s="401"/>
      <c r="VPS1869" s="401"/>
      <c r="VPT1869" s="401"/>
      <c r="VPU1869" s="401"/>
      <c r="VPV1869" s="401"/>
      <c r="VPW1869" s="401"/>
      <c r="VPX1869" s="401"/>
      <c r="VPY1869" s="401"/>
      <c r="VPZ1869" s="401"/>
      <c r="VQA1869" s="401"/>
      <c r="VQB1869" s="401"/>
      <c r="VQC1869" s="401"/>
      <c r="VQD1869" s="401"/>
      <c r="VQE1869" s="401"/>
      <c r="VQF1869" s="401"/>
      <c r="VQG1869" s="401"/>
      <c r="VQH1869" s="401"/>
      <c r="VQI1869" s="401"/>
      <c r="VQJ1869" s="401"/>
      <c r="VQK1869" s="401"/>
      <c r="VQL1869" s="401"/>
      <c r="VQM1869" s="401"/>
      <c r="VQN1869" s="401"/>
      <c r="VQO1869" s="401"/>
      <c r="VQP1869" s="401"/>
      <c r="VQQ1869" s="401"/>
      <c r="VQR1869" s="401"/>
      <c r="VQS1869" s="401"/>
      <c r="VQT1869" s="401"/>
      <c r="VQU1869" s="401"/>
      <c r="VQV1869" s="401"/>
      <c r="VQW1869" s="401"/>
      <c r="VQX1869" s="401"/>
      <c r="VQY1869" s="401"/>
      <c r="VQZ1869" s="401"/>
      <c r="VRA1869" s="401"/>
      <c r="VRB1869" s="401"/>
      <c r="VRC1869" s="401"/>
      <c r="VRD1869" s="401"/>
      <c r="VRE1869" s="401"/>
      <c r="VRF1869" s="401"/>
      <c r="VRG1869" s="401"/>
      <c r="VRH1869" s="401"/>
      <c r="VRI1869" s="401"/>
      <c r="VRJ1869" s="401"/>
      <c r="VRK1869" s="401"/>
      <c r="VRL1869" s="401"/>
      <c r="VRM1869" s="401"/>
      <c r="VRN1869" s="401"/>
      <c r="VRO1869" s="401"/>
      <c r="VRP1869" s="401"/>
      <c r="VRQ1869" s="401"/>
      <c r="VRR1869" s="401"/>
      <c r="VRS1869" s="401"/>
      <c r="VRT1869" s="401"/>
      <c r="VRU1869" s="401"/>
      <c r="VRV1869" s="401"/>
      <c r="VRW1869" s="401"/>
      <c r="VRX1869" s="401"/>
      <c r="VRY1869" s="401"/>
      <c r="VRZ1869" s="401"/>
      <c r="VSA1869" s="401"/>
      <c r="VSB1869" s="401"/>
      <c r="VSC1869" s="401"/>
      <c r="VSD1869" s="401"/>
      <c r="VSE1869" s="401"/>
      <c r="VSF1869" s="401"/>
      <c r="VSG1869" s="401"/>
      <c r="VSH1869" s="401"/>
      <c r="VSI1869" s="401"/>
      <c r="VSJ1869" s="401"/>
      <c r="VSK1869" s="401"/>
      <c r="VSL1869" s="401"/>
      <c r="VSM1869" s="401"/>
      <c r="VSN1869" s="401"/>
      <c r="VSO1869" s="401"/>
      <c r="VSP1869" s="401"/>
      <c r="VSQ1869" s="401"/>
      <c r="VSR1869" s="401"/>
      <c r="VSS1869" s="401"/>
      <c r="VST1869" s="401"/>
      <c r="VSU1869" s="401"/>
      <c r="VSV1869" s="401"/>
      <c r="VSW1869" s="401"/>
      <c r="VSX1869" s="401"/>
      <c r="VSY1869" s="401"/>
      <c r="VSZ1869" s="401"/>
      <c r="VTA1869" s="401"/>
      <c r="VTB1869" s="401"/>
      <c r="VTC1869" s="401"/>
      <c r="VTD1869" s="401"/>
      <c r="VTE1869" s="401"/>
      <c r="VTF1869" s="401"/>
      <c r="VTG1869" s="401"/>
      <c r="VTH1869" s="401"/>
      <c r="VTI1869" s="401"/>
      <c r="VTJ1869" s="401"/>
      <c r="VTK1869" s="401"/>
      <c r="VTL1869" s="401"/>
      <c r="VTM1869" s="401"/>
      <c r="VTN1869" s="401"/>
      <c r="VTO1869" s="401"/>
      <c r="VTP1869" s="401"/>
      <c r="VTQ1869" s="401"/>
      <c r="VTR1869" s="401"/>
      <c r="VTS1869" s="401"/>
      <c r="VTT1869" s="401"/>
      <c r="VTU1869" s="401"/>
      <c r="VTV1869" s="401"/>
      <c r="VTW1869" s="401"/>
      <c r="VTX1869" s="401"/>
      <c r="VTY1869" s="401"/>
      <c r="VTZ1869" s="401"/>
      <c r="VUA1869" s="401"/>
      <c r="VUB1869" s="401"/>
      <c r="VUC1869" s="401"/>
      <c r="VUD1869" s="401"/>
      <c r="VUE1869" s="401"/>
      <c r="VUF1869" s="401"/>
      <c r="VUG1869" s="401"/>
      <c r="VUH1869" s="401"/>
      <c r="VUI1869" s="401"/>
      <c r="VUJ1869" s="401"/>
      <c r="VUK1869" s="401"/>
      <c r="VUL1869" s="401"/>
      <c r="VUM1869" s="401"/>
      <c r="VUN1869" s="401"/>
      <c r="VUO1869" s="401"/>
      <c r="VUP1869" s="401"/>
      <c r="VUQ1869" s="401"/>
      <c r="VUR1869" s="401"/>
      <c r="VUS1869" s="401"/>
      <c r="VUT1869" s="401"/>
      <c r="VUU1869" s="401"/>
      <c r="VUV1869" s="401"/>
      <c r="VUW1869" s="401"/>
      <c r="VUX1869" s="401"/>
      <c r="VUY1869" s="401"/>
      <c r="VUZ1869" s="401"/>
      <c r="VVA1869" s="401"/>
      <c r="VVB1869" s="401"/>
      <c r="VVC1869" s="401"/>
      <c r="VVD1869" s="401"/>
      <c r="VVE1869" s="401"/>
      <c r="VVF1869" s="401"/>
      <c r="VVG1869" s="401"/>
      <c r="VVH1869" s="401"/>
      <c r="VVI1869" s="401"/>
      <c r="VVJ1869" s="401"/>
      <c r="VVK1869" s="401"/>
      <c r="VVL1869" s="401"/>
      <c r="VVM1869" s="401"/>
      <c r="VVN1869" s="401"/>
      <c r="VVO1869" s="401"/>
      <c r="VVP1869" s="401"/>
      <c r="VVQ1869" s="401"/>
      <c r="VVR1869" s="401"/>
      <c r="VVS1869" s="401"/>
      <c r="VVT1869" s="401"/>
      <c r="VVU1869" s="401"/>
      <c r="VVV1869" s="401"/>
      <c r="VVW1869" s="401"/>
      <c r="VVX1869" s="401"/>
      <c r="VVY1869" s="401"/>
      <c r="VVZ1869" s="401"/>
      <c r="VWA1869" s="401"/>
      <c r="VWB1869" s="401"/>
      <c r="VWC1869" s="401"/>
      <c r="VWD1869" s="401"/>
      <c r="VWE1869" s="401"/>
      <c r="VWF1869" s="401"/>
      <c r="VWG1869" s="401"/>
      <c r="VWH1869" s="401"/>
      <c r="VWI1869" s="401"/>
      <c r="VWJ1869" s="401"/>
      <c r="VWK1869" s="401"/>
      <c r="VWL1869" s="401"/>
      <c r="VWM1869" s="401"/>
      <c r="VWN1869" s="401"/>
      <c r="VWO1869" s="401"/>
      <c r="VWP1869" s="401"/>
      <c r="VWQ1869" s="401"/>
      <c r="VWR1869" s="401"/>
      <c r="VWS1869" s="401"/>
      <c r="VWT1869" s="401"/>
      <c r="VWU1869" s="401"/>
      <c r="VWV1869" s="401"/>
      <c r="VWW1869" s="401"/>
      <c r="VWX1869" s="401"/>
      <c r="VWY1869" s="401"/>
      <c r="VWZ1869" s="401"/>
      <c r="VXA1869" s="401"/>
      <c r="VXB1869" s="401"/>
      <c r="VXC1869" s="401"/>
      <c r="VXD1869" s="401"/>
      <c r="VXE1869" s="401"/>
      <c r="VXF1869" s="401"/>
      <c r="VXG1869" s="401"/>
      <c r="VXH1869" s="401"/>
      <c r="VXI1869" s="401"/>
      <c r="VXJ1869" s="401"/>
      <c r="VXK1869" s="401"/>
      <c r="VXL1869" s="401"/>
      <c r="VXM1869" s="401"/>
      <c r="VXN1869" s="401"/>
      <c r="VXO1869" s="401"/>
      <c r="VXP1869" s="401"/>
      <c r="VXQ1869" s="401"/>
      <c r="VXR1869" s="401"/>
      <c r="VXS1869" s="401"/>
      <c r="VXT1869" s="401"/>
      <c r="VXU1869" s="401"/>
      <c r="VXV1869" s="401"/>
      <c r="VXW1869" s="401"/>
      <c r="VXX1869" s="401"/>
      <c r="VXY1869" s="401"/>
      <c r="VXZ1869" s="401"/>
      <c r="VYA1869" s="401"/>
      <c r="VYB1869" s="401"/>
      <c r="VYC1869" s="401"/>
      <c r="VYD1869" s="401"/>
      <c r="VYE1869" s="401"/>
      <c r="VYF1869" s="401"/>
      <c r="VYG1869" s="401"/>
      <c r="VYH1869" s="401"/>
      <c r="VYI1869" s="401"/>
      <c r="VYJ1869" s="401"/>
      <c r="VYK1869" s="401"/>
      <c r="VYL1869" s="401"/>
      <c r="VYM1869" s="401"/>
      <c r="VYN1869" s="401"/>
      <c r="VYO1869" s="401"/>
      <c r="VYP1869" s="401"/>
      <c r="VYQ1869" s="401"/>
      <c r="VYR1869" s="401"/>
      <c r="VYS1869" s="401"/>
      <c r="VYT1869" s="401"/>
      <c r="VYU1869" s="401"/>
      <c r="VYV1869" s="401"/>
      <c r="VYW1869" s="401"/>
      <c r="VYX1869" s="401"/>
      <c r="VYY1869" s="401"/>
      <c r="VYZ1869" s="401"/>
      <c r="VZA1869" s="401"/>
      <c r="VZB1869" s="401"/>
      <c r="VZC1869" s="401"/>
      <c r="VZD1869" s="401"/>
      <c r="VZE1869" s="401"/>
      <c r="VZF1869" s="401"/>
      <c r="VZG1869" s="401"/>
      <c r="VZH1869" s="401"/>
      <c r="VZI1869" s="401"/>
      <c r="VZJ1869" s="401"/>
      <c r="VZK1869" s="401"/>
      <c r="VZL1869" s="401"/>
      <c r="VZM1869" s="401"/>
      <c r="VZN1869" s="401"/>
      <c r="VZO1869" s="401"/>
      <c r="VZP1869" s="401"/>
      <c r="VZQ1869" s="401"/>
      <c r="VZR1869" s="401"/>
      <c r="VZS1869" s="401"/>
      <c r="VZT1869" s="401"/>
      <c r="VZU1869" s="401"/>
      <c r="VZV1869" s="401"/>
      <c r="VZW1869" s="401"/>
      <c r="VZX1869" s="401"/>
      <c r="VZY1869" s="401"/>
      <c r="VZZ1869" s="401"/>
      <c r="WAA1869" s="401"/>
      <c r="WAB1869" s="401"/>
      <c r="WAC1869" s="401"/>
      <c r="WAD1869" s="401"/>
      <c r="WAE1869" s="401"/>
      <c r="WAF1869" s="401"/>
      <c r="WAG1869" s="401"/>
      <c r="WAH1869" s="401"/>
      <c r="WAI1869" s="401"/>
      <c r="WAJ1869" s="401"/>
      <c r="WAK1869" s="401"/>
      <c r="WAL1869" s="401"/>
      <c r="WAM1869" s="401"/>
      <c r="WAN1869" s="401"/>
      <c r="WAO1869" s="401"/>
      <c r="WAP1869" s="401"/>
      <c r="WAQ1869" s="401"/>
      <c r="WAR1869" s="401"/>
      <c r="WAS1869" s="401"/>
      <c r="WAT1869" s="401"/>
      <c r="WAU1869" s="401"/>
      <c r="WAV1869" s="401"/>
      <c r="WAW1869" s="401"/>
      <c r="WAX1869" s="401"/>
      <c r="WAY1869" s="401"/>
      <c r="WAZ1869" s="401"/>
      <c r="WBA1869" s="401"/>
      <c r="WBB1869" s="401"/>
      <c r="WBC1869" s="401"/>
      <c r="WBD1869" s="401"/>
      <c r="WBE1869" s="401"/>
      <c r="WBF1869" s="401"/>
      <c r="WBG1869" s="401"/>
      <c r="WBH1869" s="401"/>
      <c r="WBI1869" s="401"/>
      <c r="WBJ1869" s="401"/>
      <c r="WBK1869" s="401"/>
      <c r="WBL1869" s="401"/>
      <c r="WBM1869" s="401"/>
      <c r="WBN1869" s="401"/>
      <c r="WBO1869" s="401"/>
      <c r="WBP1869" s="401"/>
      <c r="WBQ1869" s="401"/>
      <c r="WBR1869" s="401"/>
      <c r="WBS1869" s="401"/>
      <c r="WBT1869" s="401"/>
      <c r="WBU1869" s="401"/>
      <c r="WBV1869" s="401"/>
      <c r="WBW1869" s="401"/>
      <c r="WBX1869" s="401"/>
      <c r="WBY1869" s="401"/>
      <c r="WBZ1869" s="401"/>
      <c r="WCA1869" s="401"/>
      <c r="WCB1869" s="401"/>
      <c r="WCC1869" s="401"/>
      <c r="WCD1869" s="401"/>
      <c r="WCE1869" s="401"/>
      <c r="WCF1869" s="401"/>
      <c r="WCG1869" s="401"/>
      <c r="WCH1869" s="401"/>
      <c r="WCI1869" s="401"/>
      <c r="WCJ1869" s="401"/>
      <c r="WCK1869" s="401"/>
      <c r="WCL1869" s="401"/>
      <c r="WCM1869" s="401"/>
      <c r="WCN1869" s="401"/>
      <c r="WCO1869" s="401"/>
      <c r="WCP1869" s="401"/>
      <c r="WCQ1869" s="401"/>
      <c r="WCR1869" s="401"/>
      <c r="WCS1869" s="401"/>
      <c r="WCT1869" s="401"/>
      <c r="WCU1869" s="401"/>
      <c r="WCV1869" s="401"/>
      <c r="WCW1869" s="401"/>
      <c r="WCX1869" s="401"/>
      <c r="WCY1869" s="401"/>
      <c r="WCZ1869" s="401"/>
      <c r="WDA1869" s="401"/>
      <c r="WDB1869" s="401"/>
      <c r="WDC1869" s="401"/>
      <c r="WDD1869" s="401"/>
      <c r="WDE1869" s="401"/>
      <c r="WDF1869" s="401"/>
      <c r="WDG1869" s="401"/>
      <c r="WDH1869" s="401"/>
      <c r="WDI1869" s="401"/>
      <c r="WDJ1869" s="401"/>
      <c r="WDK1869" s="401"/>
      <c r="WDL1869" s="401"/>
      <c r="WDM1869" s="401"/>
      <c r="WDN1869" s="401"/>
      <c r="WDO1869" s="401"/>
      <c r="WDP1869" s="401"/>
      <c r="WDQ1869" s="401"/>
      <c r="WDR1869" s="401"/>
      <c r="WDS1869" s="401"/>
      <c r="WDT1869" s="401"/>
      <c r="WDU1869" s="401"/>
      <c r="WDV1869" s="401"/>
      <c r="WDW1869" s="401"/>
      <c r="WDX1869" s="401"/>
      <c r="WDY1869" s="401"/>
      <c r="WDZ1869" s="401"/>
      <c r="WEA1869" s="401"/>
      <c r="WEB1869" s="401"/>
      <c r="WEC1869" s="401"/>
      <c r="WED1869" s="401"/>
      <c r="WEE1869" s="401"/>
      <c r="WEF1869" s="401"/>
      <c r="WEG1869" s="401"/>
      <c r="WEH1869" s="401"/>
      <c r="WEI1869" s="401"/>
      <c r="WEJ1869" s="401"/>
      <c r="WEK1869" s="401"/>
      <c r="WEL1869" s="401"/>
      <c r="WEM1869" s="401"/>
      <c r="WEN1869" s="401"/>
      <c r="WEO1869" s="401"/>
      <c r="WEP1869" s="401"/>
      <c r="WEQ1869" s="401"/>
      <c r="WER1869" s="401"/>
      <c r="WES1869" s="401"/>
      <c r="WET1869" s="401"/>
      <c r="WEU1869" s="401"/>
      <c r="WEV1869" s="401"/>
      <c r="WEW1869" s="401"/>
      <c r="WEX1869" s="401"/>
      <c r="WEY1869" s="401"/>
      <c r="WEZ1869" s="401"/>
      <c r="WFA1869" s="401"/>
      <c r="WFB1869" s="401"/>
      <c r="WFC1869" s="401"/>
      <c r="WFD1869" s="401"/>
      <c r="WFE1869" s="401"/>
      <c r="WFF1869" s="401"/>
      <c r="WFG1869" s="401"/>
      <c r="WFH1869" s="401"/>
      <c r="WFI1869" s="401"/>
      <c r="WFJ1869" s="401"/>
      <c r="WFK1869" s="401"/>
      <c r="WFL1869" s="401"/>
      <c r="WFM1869" s="401"/>
      <c r="WFN1869" s="401"/>
      <c r="WFO1869" s="401"/>
      <c r="WFP1869" s="401"/>
      <c r="WFQ1869" s="401"/>
      <c r="WFR1869" s="401"/>
      <c r="WFS1869" s="401"/>
      <c r="WFT1869" s="401"/>
      <c r="WFU1869" s="401"/>
      <c r="WFV1869" s="401"/>
      <c r="WFW1869" s="401"/>
      <c r="WFX1869" s="401"/>
      <c r="WFY1869" s="401"/>
      <c r="WFZ1869" s="401"/>
      <c r="WGA1869" s="401"/>
      <c r="WGB1869" s="401"/>
      <c r="WGC1869" s="401"/>
      <c r="WGD1869" s="401"/>
      <c r="WGE1869" s="401"/>
      <c r="WGF1869" s="401"/>
      <c r="WGG1869" s="401"/>
      <c r="WGH1869" s="401"/>
      <c r="WGI1869" s="401"/>
      <c r="WGJ1869" s="401"/>
      <c r="WGK1869" s="401"/>
      <c r="WGL1869" s="401"/>
      <c r="WGM1869" s="401"/>
      <c r="WGN1869" s="401"/>
      <c r="WGO1869" s="401"/>
      <c r="WGP1869" s="401"/>
      <c r="WGQ1869" s="401"/>
      <c r="WGR1869" s="401"/>
      <c r="WGS1869" s="401"/>
      <c r="WGT1869" s="401"/>
      <c r="WGU1869" s="401"/>
      <c r="WGV1869" s="401"/>
      <c r="WGW1869" s="401"/>
      <c r="WGX1869" s="401"/>
      <c r="WGY1869" s="401"/>
      <c r="WGZ1869" s="401"/>
      <c r="WHA1869" s="401"/>
      <c r="WHB1869" s="401"/>
      <c r="WHC1869" s="401"/>
      <c r="WHD1869" s="401"/>
      <c r="WHE1869" s="401"/>
      <c r="WHF1869" s="401"/>
      <c r="WHG1869" s="401"/>
      <c r="WHH1869" s="401"/>
      <c r="WHI1869" s="401"/>
      <c r="WHJ1869" s="401"/>
      <c r="WHK1869" s="401"/>
      <c r="WHL1869" s="401"/>
      <c r="WHM1869" s="401"/>
      <c r="WHN1869" s="401"/>
      <c r="WHO1869" s="401"/>
      <c r="WHP1869" s="401"/>
      <c r="WHQ1869" s="401"/>
      <c r="WHR1869" s="401"/>
      <c r="WHS1869" s="401"/>
      <c r="WHT1869" s="401"/>
      <c r="WHU1869" s="401"/>
      <c r="WHV1869" s="401"/>
      <c r="WHW1869" s="401"/>
      <c r="WHX1869" s="401"/>
      <c r="WHY1869" s="401"/>
      <c r="WHZ1869" s="401"/>
      <c r="WIA1869" s="401"/>
      <c r="WIB1869" s="401"/>
      <c r="WIC1869" s="401"/>
      <c r="WID1869" s="401"/>
      <c r="WIE1869" s="401"/>
      <c r="WIF1869" s="401"/>
      <c r="WIG1869" s="401"/>
      <c r="WIH1869" s="401"/>
      <c r="WII1869" s="401"/>
      <c r="WIJ1869" s="401"/>
      <c r="WIK1869" s="401"/>
      <c r="WIL1869" s="401"/>
      <c r="WIM1869" s="401"/>
      <c r="WIN1869" s="401"/>
      <c r="WIO1869" s="401"/>
      <c r="WIP1869" s="401"/>
      <c r="WIQ1869" s="401"/>
      <c r="WIR1869" s="401"/>
      <c r="WIS1869" s="401"/>
      <c r="WIT1869" s="401"/>
      <c r="WIU1869" s="401"/>
      <c r="WIV1869" s="401"/>
      <c r="WIW1869" s="401"/>
      <c r="WIX1869" s="401"/>
      <c r="WIY1869" s="401"/>
      <c r="WIZ1869" s="401"/>
      <c r="WJA1869" s="401"/>
      <c r="WJB1869" s="401"/>
      <c r="WJC1869" s="401"/>
      <c r="WJD1869" s="401"/>
      <c r="WJE1869" s="401"/>
      <c r="WJF1869" s="401"/>
      <c r="WJG1869" s="401"/>
      <c r="WJH1869" s="401"/>
      <c r="WJI1869" s="401"/>
      <c r="WJJ1869" s="401"/>
      <c r="WJK1869" s="401"/>
      <c r="WJL1869" s="401"/>
      <c r="WJM1869" s="401"/>
      <c r="WJN1869" s="401"/>
      <c r="WJO1869" s="401"/>
      <c r="WJP1869" s="401"/>
      <c r="WJQ1869" s="401"/>
      <c r="WJR1869" s="401"/>
      <c r="WJS1869" s="401"/>
      <c r="WJT1869" s="401"/>
      <c r="WJU1869" s="401"/>
      <c r="WJV1869" s="401"/>
      <c r="WJW1869" s="401"/>
      <c r="WJX1869" s="401"/>
      <c r="WJY1869" s="401"/>
      <c r="WJZ1869" s="401"/>
      <c r="WKA1869" s="401"/>
      <c r="WKB1869" s="401"/>
      <c r="WKC1869" s="401"/>
      <c r="WKD1869" s="401"/>
      <c r="WKE1869" s="401"/>
      <c r="WKF1869" s="401"/>
      <c r="WKG1869" s="401"/>
      <c r="WKH1869" s="401"/>
      <c r="WKI1869" s="401"/>
      <c r="WKJ1869" s="401"/>
      <c r="WKK1869" s="401"/>
      <c r="WKL1869" s="401"/>
      <c r="WKM1869" s="401"/>
      <c r="WKN1869" s="401"/>
      <c r="WKO1869" s="401"/>
      <c r="WKP1869" s="401"/>
      <c r="WKQ1869" s="401"/>
      <c r="WKR1869" s="401"/>
      <c r="WKS1869" s="401"/>
      <c r="WKT1869" s="401"/>
      <c r="WKU1869" s="401"/>
      <c r="WKV1869" s="401"/>
      <c r="WKW1869" s="401"/>
      <c r="WKX1869" s="401"/>
      <c r="WKY1869" s="401"/>
      <c r="WKZ1869" s="401"/>
      <c r="WLA1869" s="401"/>
      <c r="WLB1869" s="401"/>
      <c r="WLC1869" s="401"/>
      <c r="WLD1869" s="401"/>
      <c r="WLE1869" s="401"/>
      <c r="WLF1869" s="401"/>
      <c r="WLG1869" s="401"/>
      <c r="WLH1869" s="401"/>
      <c r="WLI1869" s="401"/>
      <c r="WLJ1869" s="401"/>
      <c r="WLK1869" s="401"/>
      <c r="WLL1869" s="401"/>
      <c r="WLM1869" s="401"/>
      <c r="WLN1869" s="401"/>
      <c r="WLO1869" s="401"/>
      <c r="WLP1869" s="401"/>
      <c r="WLQ1869" s="401"/>
      <c r="WLR1869" s="401"/>
      <c r="WLS1869" s="401"/>
      <c r="WLT1869" s="401"/>
      <c r="WLU1869" s="401"/>
      <c r="WLV1869" s="401"/>
      <c r="WLW1869" s="401"/>
      <c r="WLX1869" s="401"/>
      <c r="WLY1869" s="401"/>
      <c r="WLZ1869" s="401"/>
      <c r="WMA1869" s="401"/>
      <c r="WMB1869" s="401"/>
      <c r="WMC1869" s="401"/>
      <c r="WMD1869" s="401"/>
      <c r="WME1869" s="401"/>
      <c r="WMF1869" s="401"/>
      <c r="WMG1869" s="401"/>
      <c r="WMH1869" s="401"/>
      <c r="WMI1869" s="401"/>
      <c r="WMJ1869" s="401"/>
      <c r="WMK1869" s="401"/>
      <c r="WML1869" s="401"/>
      <c r="WMM1869" s="401"/>
      <c r="WMN1869" s="401"/>
      <c r="WMO1869" s="401"/>
      <c r="WMP1869" s="401"/>
      <c r="WMQ1869" s="401"/>
      <c r="WMR1869" s="401"/>
      <c r="WMS1869" s="401"/>
      <c r="WMT1869" s="401"/>
      <c r="WMU1869" s="401"/>
      <c r="WMV1869" s="401"/>
      <c r="WMW1869" s="401"/>
      <c r="WMX1869" s="401"/>
      <c r="WMY1869" s="401"/>
      <c r="WMZ1869" s="401"/>
      <c r="WNA1869" s="401"/>
      <c r="WNB1869" s="401"/>
      <c r="WNC1869" s="401"/>
      <c r="WND1869" s="401"/>
      <c r="WNE1869" s="401"/>
      <c r="WNF1869" s="401"/>
      <c r="WNG1869" s="401"/>
      <c r="WNH1869" s="401"/>
      <c r="WNI1869" s="401"/>
      <c r="WNJ1869" s="401"/>
      <c r="WNK1869" s="401"/>
      <c r="WNL1869" s="401"/>
      <c r="WNM1869" s="401"/>
      <c r="WNN1869" s="401"/>
      <c r="WNO1869" s="401"/>
      <c r="WNP1869" s="401"/>
      <c r="WNQ1869" s="401"/>
      <c r="WNR1869" s="401"/>
      <c r="WNS1869" s="401"/>
      <c r="WNT1869" s="401"/>
      <c r="WNU1869" s="401"/>
      <c r="WNV1869" s="401"/>
      <c r="WNW1869" s="401"/>
      <c r="WNX1869" s="401"/>
      <c r="WNY1869" s="401"/>
      <c r="WNZ1869" s="401"/>
      <c r="WOA1869" s="401"/>
      <c r="WOB1869" s="401"/>
      <c r="WOC1869" s="401"/>
      <c r="WOD1869" s="401"/>
      <c r="WOE1869" s="401"/>
      <c r="WOF1869" s="401"/>
      <c r="WOG1869" s="401"/>
      <c r="WOH1869" s="401"/>
      <c r="WOI1869" s="401"/>
      <c r="WOJ1869" s="401"/>
      <c r="WOK1869" s="401"/>
      <c r="WOL1869" s="401"/>
      <c r="WOM1869" s="401"/>
      <c r="WON1869" s="401"/>
      <c r="WOO1869" s="401"/>
      <c r="WOP1869" s="401"/>
      <c r="WOQ1869" s="401"/>
      <c r="WOR1869" s="401"/>
      <c r="WOS1869" s="401"/>
      <c r="WOT1869" s="401"/>
      <c r="WOU1869" s="401"/>
      <c r="WOV1869" s="401"/>
      <c r="WOW1869" s="401"/>
      <c r="WOX1869" s="401"/>
      <c r="WOY1869" s="401"/>
      <c r="WOZ1869" s="401"/>
      <c r="WPA1869" s="401"/>
      <c r="WPB1869" s="401"/>
      <c r="WPC1869" s="401"/>
      <c r="WPD1869" s="401"/>
      <c r="WPE1869" s="401"/>
      <c r="WPF1869" s="401"/>
      <c r="WPG1869" s="401"/>
      <c r="WPH1869" s="401"/>
      <c r="WPI1869" s="401"/>
      <c r="WPJ1869" s="401"/>
      <c r="WPK1869" s="401"/>
      <c r="WPL1869" s="401"/>
      <c r="WPM1869" s="401"/>
      <c r="WPN1869" s="401"/>
      <c r="WPO1869" s="401"/>
      <c r="WPP1869" s="401"/>
      <c r="WPQ1869" s="401"/>
      <c r="WPR1869" s="401"/>
      <c r="WPS1869" s="401"/>
      <c r="WPT1869" s="401"/>
      <c r="WPU1869" s="401"/>
      <c r="WPV1869" s="401"/>
      <c r="WPW1869" s="401"/>
      <c r="WPX1869" s="401"/>
      <c r="WPY1869" s="401"/>
      <c r="WPZ1869" s="401"/>
      <c r="WQA1869" s="401"/>
      <c r="WQB1869" s="401"/>
      <c r="WQC1869" s="401"/>
      <c r="WQD1869" s="401"/>
      <c r="WQE1869" s="401"/>
      <c r="WQF1869" s="401"/>
      <c r="WQG1869" s="401"/>
      <c r="WQH1869" s="401"/>
      <c r="WQI1869" s="401"/>
      <c r="WQJ1869" s="401"/>
      <c r="WQK1869" s="401"/>
      <c r="WQL1869" s="401"/>
      <c r="WQM1869" s="401"/>
      <c r="WQN1869" s="401"/>
      <c r="WQO1869" s="401"/>
      <c r="WQP1869" s="401"/>
      <c r="WQQ1869" s="401"/>
      <c r="WQR1869" s="401"/>
      <c r="WQS1869" s="401"/>
      <c r="WQT1869" s="401"/>
      <c r="WQU1869" s="401"/>
      <c r="WQV1869" s="401"/>
      <c r="WQW1869" s="401"/>
      <c r="WQX1869" s="401"/>
      <c r="WQY1869" s="401"/>
      <c r="WQZ1869" s="401"/>
      <c r="WRA1869" s="401"/>
      <c r="WRB1869" s="401"/>
      <c r="WRC1869" s="401"/>
      <c r="WRD1869" s="401"/>
      <c r="WRE1869" s="401"/>
      <c r="WRF1869" s="401"/>
      <c r="WRG1869" s="401"/>
      <c r="WRH1869" s="401"/>
      <c r="WRI1869" s="401"/>
      <c r="WRJ1869" s="401"/>
      <c r="WRK1869" s="401"/>
      <c r="WRL1869" s="401"/>
      <c r="WRM1869" s="401"/>
      <c r="WRN1869" s="401"/>
      <c r="WRO1869" s="401"/>
      <c r="WRP1869" s="401"/>
      <c r="WRQ1869" s="401"/>
      <c r="WRR1869" s="401"/>
      <c r="WRS1869" s="401"/>
      <c r="WRT1869" s="401"/>
      <c r="WRU1869" s="401"/>
      <c r="WRV1869" s="401"/>
      <c r="WRW1869" s="401"/>
      <c r="WRX1869" s="401"/>
      <c r="WRY1869" s="401"/>
      <c r="WRZ1869" s="401"/>
      <c r="WSA1869" s="401"/>
      <c r="WSB1869" s="401"/>
      <c r="WSC1869" s="401"/>
      <c r="WSD1869" s="401"/>
      <c r="WSE1869" s="401"/>
      <c r="WSF1869" s="401"/>
      <c r="WSG1869" s="401"/>
      <c r="WSH1869" s="401"/>
      <c r="WSI1869" s="401"/>
      <c r="WSJ1869" s="401"/>
      <c r="WSK1869" s="401"/>
      <c r="WSL1869" s="401"/>
      <c r="WSM1869" s="401"/>
      <c r="WSN1869" s="401"/>
      <c r="WSO1869" s="401"/>
      <c r="WSP1869" s="401"/>
      <c r="WSQ1869" s="401"/>
      <c r="WSR1869" s="401"/>
      <c r="WSS1869" s="401"/>
      <c r="WST1869" s="401"/>
      <c r="WSU1869" s="401"/>
      <c r="WSV1869" s="401"/>
      <c r="WSW1869" s="401"/>
      <c r="WSX1869" s="401"/>
      <c r="WSY1869" s="401"/>
      <c r="WSZ1869" s="401"/>
      <c r="WTA1869" s="401"/>
      <c r="WTB1869" s="401"/>
      <c r="WTC1869" s="401"/>
      <c r="WTD1869" s="401"/>
      <c r="WTE1869" s="401"/>
      <c r="WTF1869" s="401"/>
      <c r="WTG1869" s="401"/>
      <c r="WTH1869" s="401"/>
      <c r="WTI1869" s="401"/>
      <c r="WTJ1869" s="401"/>
      <c r="WTK1869" s="401"/>
      <c r="WTL1869" s="401"/>
      <c r="WTM1869" s="401"/>
      <c r="WTN1869" s="401"/>
      <c r="WTO1869" s="401"/>
      <c r="WTP1869" s="401"/>
      <c r="WTQ1869" s="401"/>
      <c r="WTR1869" s="401"/>
      <c r="WTS1869" s="401"/>
      <c r="WTT1869" s="401"/>
      <c r="WTU1869" s="401"/>
      <c r="WTV1869" s="401"/>
      <c r="WTW1869" s="401"/>
      <c r="WTX1869" s="401"/>
      <c r="WTY1869" s="401"/>
      <c r="WTZ1869" s="401"/>
      <c r="WUA1869" s="401"/>
      <c r="WUB1869" s="401"/>
      <c r="WUC1869" s="401"/>
      <c r="WUD1869" s="401"/>
      <c r="WUE1869" s="401"/>
      <c r="WUF1869" s="401"/>
      <c r="WUG1869" s="401"/>
      <c r="WUH1869" s="401"/>
      <c r="WUI1869" s="401"/>
      <c r="WUJ1869" s="401"/>
      <c r="WUK1869" s="401"/>
      <c r="WUL1869" s="401"/>
      <c r="WUM1869" s="401"/>
      <c r="WUN1869" s="401"/>
      <c r="WUO1869" s="401"/>
      <c r="WUP1869" s="401"/>
      <c r="WUQ1869" s="401"/>
      <c r="WUR1869" s="401"/>
      <c r="WUS1869" s="401"/>
      <c r="WUT1869" s="401"/>
      <c r="WUU1869" s="401"/>
      <c r="WUV1869" s="401"/>
      <c r="WUW1869" s="401"/>
      <c r="WUX1869" s="401"/>
      <c r="WUY1869" s="401"/>
      <c r="WUZ1869" s="401"/>
      <c r="WVA1869" s="401"/>
      <c r="WVB1869" s="401"/>
      <c r="WVC1869" s="401"/>
      <c r="WVD1869" s="401"/>
      <c r="WVE1869" s="401"/>
    </row>
    <row r="1870" spans="1:16125" s="4905" customFormat="1">
      <c r="A1870" s="397"/>
      <c r="B1870" s="397"/>
      <c r="C1870" s="400"/>
      <c r="D1870" s="400"/>
      <c r="E1870" s="397"/>
      <c r="F1870" s="399"/>
      <c r="G1870" s="397"/>
      <c r="H1870" s="397"/>
      <c r="I1870" s="397"/>
      <c r="J1870" s="397"/>
      <c r="K1870" s="397"/>
      <c r="L1870" s="401"/>
      <c r="M1870" s="401"/>
      <c r="N1870" s="401"/>
      <c r="O1870" s="401"/>
      <c r="P1870" s="401"/>
      <c r="Q1870" s="401"/>
      <c r="R1870" s="401"/>
      <c r="S1870" s="401"/>
      <c r="T1870" s="401"/>
      <c r="U1870" s="401"/>
      <c r="V1870" s="401"/>
      <c r="W1870" s="401"/>
      <c r="X1870" s="401"/>
      <c r="Y1870" s="401"/>
      <c r="Z1870" s="401"/>
      <c r="AA1870" s="401"/>
      <c r="AB1870" s="401"/>
      <c r="AC1870" s="401"/>
      <c r="AD1870" s="401"/>
      <c r="AE1870" s="401"/>
      <c r="AF1870" s="401"/>
      <c r="AG1870" s="401"/>
      <c r="AH1870" s="401"/>
      <c r="AI1870" s="401"/>
      <c r="AJ1870" s="401"/>
      <c r="AK1870" s="401"/>
      <c r="AL1870" s="401"/>
      <c r="AM1870" s="401"/>
      <c r="AN1870" s="401"/>
      <c r="AO1870" s="401"/>
      <c r="AP1870" s="401"/>
      <c r="AQ1870" s="401"/>
      <c r="AR1870" s="401"/>
      <c r="AS1870" s="401"/>
      <c r="AT1870" s="401"/>
      <c r="AU1870" s="401"/>
      <c r="AV1870" s="401"/>
      <c r="AW1870" s="401"/>
      <c r="AX1870" s="401"/>
      <c r="AY1870" s="401"/>
      <c r="AZ1870" s="401"/>
      <c r="BA1870" s="401"/>
      <c r="BB1870" s="401"/>
      <c r="BC1870" s="401"/>
      <c r="BD1870" s="401"/>
      <c r="BE1870" s="401"/>
      <c r="BF1870" s="401"/>
      <c r="BG1870" s="401"/>
      <c r="BH1870" s="401"/>
      <c r="BI1870" s="401"/>
      <c r="BJ1870" s="401"/>
      <c r="BK1870" s="401"/>
      <c r="BL1870" s="401"/>
      <c r="BM1870" s="401"/>
      <c r="BN1870" s="401"/>
      <c r="BO1870" s="401"/>
      <c r="BP1870" s="401"/>
      <c r="BQ1870" s="401"/>
      <c r="BR1870" s="401"/>
      <c r="BS1870" s="401"/>
      <c r="BT1870" s="401"/>
      <c r="BU1870" s="401"/>
      <c r="BV1870" s="401"/>
      <c r="BW1870" s="401"/>
      <c r="BX1870" s="401"/>
      <c r="BY1870" s="401"/>
      <c r="BZ1870" s="401"/>
      <c r="CA1870" s="401"/>
      <c r="CB1870" s="401"/>
      <c r="CC1870" s="401"/>
      <c r="CD1870" s="401"/>
      <c r="CE1870" s="401"/>
      <c r="CF1870" s="401"/>
      <c r="CG1870" s="401"/>
      <c r="CH1870" s="401"/>
      <c r="CI1870" s="401"/>
      <c r="CJ1870" s="401"/>
      <c r="CK1870" s="401"/>
      <c r="CL1870" s="401"/>
      <c r="CM1870" s="401"/>
      <c r="CN1870" s="401"/>
      <c r="CO1870" s="401"/>
      <c r="CP1870" s="401"/>
      <c r="CQ1870" s="401"/>
      <c r="CR1870" s="401"/>
      <c r="CS1870" s="401"/>
      <c r="CT1870" s="401"/>
      <c r="CU1870" s="401"/>
      <c r="CV1870" s="401"/>
      <c r="CW1870" s="401"/>
      <c r="CX1870" s="401"/>
      <c r="CY1870" s="401"/>
      <c r="CZ1870" s="401"/>
      <c r="DA1870" s="401"/>
      <c r="DB1870" s="401"/>
      <c r="DC1870" s="401"/>
      <c r="DD1870" s="401"/>
      <c r="DE1870" s="401"/>
      <c r="DF1870" s="401"/>
      <c r="DG1870" s="401"/>
      <c r="DH1870" s="401"/>
      <c r="DI1870" s="401"/>
      <c r="DJ1870" s="401"/>
      <c r="DK1870" s="401"/>
      <c r="DL1870" s="401"/>
      <c r="DM1870" s="401"/>
      <c r="DN1870" s="401"/>
      <c r="DO1870" s="401"/>
      <c r="DP1870" s="401"/>
      <c r="DQ1870" s="401"/>
      <c r="DR1870" s="401"/>
      <c r="DS1870" s="401"/>
      <c r="DT1870" s="401"/>
      <c r="DU1870" s="401"/>
      <c r="DV1870" s="401"/>
      <c r="DW1870" s="401"/>
      <c r="DX1870" s="401"/>
      <c r="DY1870" s="401"/>
      <c r="DZ1870" s="401"/>
      <c r="EA1870" s="401"/>
      <c r="EB1870" s="401"/>
      <c r="EC1870" s="401"/>
      <c r="ED1870" s="401"/>
      <c r="EE1870" s="401"/>
      <c r="EF1870" s="401"/>
      <c r="EG1870" s="401"/>
      <c r="EH1870" s="401"/>
      <c r="EI1870" s="401"/>
      <c r="EJ1870" s="401"/>
      <c r="EK1870" s="401"/>
      <c r="EL1870" s="401"/>
      <c r="EM1870" s="401"/>
      <c r="EN1870" s="401"/>
      <c r="EO1870" s="401"/>
      <c r="EP1870" s="401"/>
      <c r="EQ1870" s="401"/>
      <c r="ER1870" s="401"/>
      <c r="ES1870" s="401"/>
      <c r="ET1870" s="401"/>
      <c r="EU1870" s="401"/>
      <c r="EV1870" s="401"/>
      <c r="EW1870" s="401"/>
      <c r="EX1870" s="401"/>
      <c r="EY1870" s="401"/>
      <c r="EZ1870" s="401"/>
      <c r="FA1870" s="401"/>
      <c r="FB1870" s="401"/>
      <c r="FC1870" s="401"/>
      <c r="FD1870" s="401"/>
      <c r="FE1870" s="401"/>
      <c r="FF1870" s="401"/>
      <c r="FG1870" s="401"/>
      <c r="FH1870" s="401"/>
      <c r="FI1870" s="401"/>
      <c r="FJ1870" s="401"/>
      <c r="FK1870" s="401"/>
      <c r="FL1870" s="401"/>
      <c r="FM1870" s="401"/>
      <c r="FN1870" s="401"/>
      <c r="FO1870" s="401"/>
      <c r="FP1870" s="401"/>
      <c r="FQ1870" s="401"/>
      <c r="FR1870" s="401"/>
      <c r="FS1870" s="401"/>
      <c r="FT1870" s="401"/>
      <c r="FU1870" s="401"/>
      <c r="FV1870" s="401"/>
      <c r="FW1870" s="401"/>
      <c r="FX1870" s="401"/>
      <c r="FY1870" s="401"/>
      <c r="FZ1870" s="401"/>
      <c r="GA1870" s="401"/>
      <c r="GB1870" s="401"/>
      <c r="GC1870" s="401"/>
      <c r="GD1870" s="401"/>
      <c r="GE1870" s="401"/>
      <c r="GF1870" s="401"/>
      <c r="GG1870" s="401"/>
      <c r="GH1870" s="401"/>
      <c r="GI1870" s="401"/>
      <c r="GJ1870" s="401"/>
      <c r="GK1870" s="401"/>
      <c r="GL1870" s="401"/>
      <c r="GM1870" s="401"/>
      <c r="GN1870" s="401"/>
      <c r="GO1870" s="401"/>
      <c r="GP1870" s="401"/>
      <c r="GQ1870" s="401"/>
      <c r="GR1870" s="401"/>
      <c r="GS1870" s="401"/>
      <c r="GT1870" s="401"/>
      <c r="GU1870" s="401"/>
      <c r="GV1870" s="401"/>
      <c r="GW1870" s="401"/>
      <c r="GX1870" s="401"/>
      <c r="GY1870" s="401"/>
      <c r="GZ1870" s="401"/>
      <c r="HA1870" s="401"/>
      <c r="HB1870" s="401"/>
      <c r="HC1870" s="401"/>
      <c r="HD1870" s="401"/>
      <c r="HE1870" s="401"/>
      <c r="HF1870" s="401"/>
      <c r="HG1870" s="401"/>
      <c r="HH1870" s="401"/>
      <c r="HI1870" s="401"/>
      <c r="HJ1870" s="401"/>
      <c r="HK1870" s="401"/>
      <c r="HL1870" s="401"/>
      <c r="HM1870" s="401"/>
      <c r="HN1870" s="401"/>
      <c r="HO1870" s="401"/>
      <c r="HP1870" s="401"/>
      <c r="HQ1870" s="401"/>
      <c r="HR1870" s="401"/>
      <c r="HS1870" s="401"/>
      <c r="HT1870" s="401"/>
      <c r="HU1870" s="401"/>
      <c r="HV1870" s="401"/>
      <c r="HW1870" s="401"/>
      <c r="HX1870" s="401"/>
      <c r="HY1870" s="401"/>
      <c r="HZ1870" s="401"/>
      <c r="IA1870" s="401"/>
      <c r="IB1870" s="401"/>
      <c r="IC1870" s="401"/>
      <c r="ID1870" s="401"/>
      <c r="IE1870" s="401"/>
      <c r="IF1870" s="401"/>
      <c r="IG1870" s="401"/>
      <c r="IH1870" s="401"/>
      <c r="II1870" s="401"/>
      <c r="IJ1870" s="401"/>
      <c r="IK1870" s="401"/>
      <c r="IL1870" s="401"/>
      <c r="IM1870" s="401"/>
      <c r="IN1870" s="401"/>
      <c r="IO1870" s="401"/>
      <c r="IP1870" s="401"/>
      <c r="IQ1870" s="401"/>
      <c r="IR1870" s="401"/>
      <c r="IS1870" s="401"/>
      <c r="IT1870" s="401"/>
      <c r="IU1870" s="401"/>
      <c r="IV1870" s="401"/>
      <c r="IW1870" s="401"/>
      <c r="IX1870" s="401"/>
      <c r="IY1870" s="401"/>
      <c r="IZ1870" s="401"/>
      <c r="JA1870" s="401"/>
      <c r="JB1870" s="401"/>
      <c r="JC1870" s="401"/>
      <c r="JD1870" s="401"/>
      <c r="JE1870" s="401"/>
      <c r="JF1870" s="401"/>
      <c r="JG1870" s="401"/>
      <c r="JH1870" s="401"/>
      <c r="JI1870" s="401"/>
      <c r="JJ1870" s="401"/>
      <c r="JK1870" s="401"/>
      <c r="JL1870" s="401"/>
      <c r="JM1870" s="401"/>
      <c r="JN1870" s="401"/>
      <c r="JO1870" s="401"/>
      <c r="JP1870" s="401"/>
      <c r="JQ1870" s="401"/>
      <c r="JR1870" s="401"/>
      <c r="JS1870" s="401"/>
      <c r="JT1870" s="401"/>
      <c r="JU1870" s="401"/>
      <c r="JV1870" s="401"/>
      <c r="JW1870" s="401"/>
      <c r="JX1870" s="401"/>
      <c r="JY1870" s="401"/>
      <c r="JZ1870" s="401"/>
      <c r="KA1870" s="401"/>
      <c r="KB1870" s="401"/>
      <c r="KC1870" s="401"/>
      <c r="KD1870" s="401"/>
      <c r="KE1870" s="401"/>
      <c r="KF1870" s="401"/>
      <c r="KG1870" s="401"/>
      <c r="KH1870" s="401"/>
      <c r="KI1870" s="401"/>
      <c r="KJ1870" s="401"/>
      <c r="KK1870" s="401"/>
      <c r="KL1870" s="401"/>
      <c r="KM1870" s="401"/>
      <c r="KN1870" s="401"/>
      <c r="KO1870" s="401"/>
      <c r="KP1870" s="401"/>
      <c r="KQ1870" s="401"/>
      <c r="KR1870" s="401"/>
      <c r="KS1870" s="401"/>
      <c r="KT1870" s="401"/>
      <c r="KU1870" s="401"/>
      <c r="KV1870" s="401"/>
      <c r="KW1870" s="401"/>
      <c r="KX1870" s="401"/>
      <c r="KY1870" s="401"/>
      <c r="KZ1870" s="401"/>
      <c r="LA1870" s="401"/>
      <c r="LB1870" s="401"/>
      <c r="LC1870" s="401"/>
      <c r="LD1870" s="401"/>
      <c r="LE1870" s="401"/>
      <c r="LF1870" s="401"/>
      <c r="LG1870" s="401"/>
      <c r="LH1870" s="401"/>
      <c r="LI1870" s="401"/>
      <c r="LJ1870" s="401"/>
      <c r="LK1870" s="401"/>
      <c r="LL1870" s="401"/>
      <c r="LM1870" s="401"/>
      <c r="LN1870" s="401"/>
      <c r="LO1870" s="401"/>
      <c r="LP1870" s="401"/>
      <c r="LQ1870" s="401"/>
      <c r="LR1870" s="401"/>
      <c r="LS1870" s="401"/>
      <c r="LT1870" s="401"/>
      <c r="LU1870" s="401"/>
      <c r="LV1870" s="401"/>
      <c r="LW1870" s="401"/>
      <c r="LX1870" s="401"/>
      <c r="LY1870" s="401"/>
      <c r="LZ1870" s="401"/>
      <c r="MA1870" s="401"/>
      <c r="MB1870" s="401"/>
      <c r="MC1870" s="401"/>
      <c r="MD1870" s="401"/>
      <c r="ME1870" s="401"/>
      <c r="MF1870" s="401"/>
      <c r="MG1870" s="401"/>
      <c r="MH1870" s="401"/>
      <c r="MI1870" s="401"/>
      <c r="MJ1870" s="401"/>
      <c r="MK1870" s="401"/>
      <c r="ML1870" s="401"/>
      <c r="MM1870" s="401"/>
      <c r="MN1870" s="401"/>
      <c r="MO1870" s="401"/>
      <c r="MP1870" s="401"/>
      <c r="MQ1870" s="401"/>
      <c r="MR1870" s="401"/>
      <c r="MS1870" s="401"/>
      <c r="MT1870" s="401"/>
      <c r="MU1870" s="401"/>
      <c r="MV1870" s="401"/>
      <c r="MW1870" s="401"/>
      <c r="MX1870" s="401"/>
      <c r="MY1870" s="401"/>
      <c r="MZ1870" s="401"/>
      <c r="NA1870" s="401"/>
      <c r="NB1870" s="401"/>
      <c r="NC1870" s="401"/>
      <c r="ND1870" s="401"/>
      <c r="NE1870" s="401"/>
      <c r="NF1870" s="401"/>
      <c r="NG1870" s="401"/>
      <c r="NH1870" s="401"/>
      <c r="NI1870" s="401"/>
      <c r="NJ1870" s="401"/>
      <c r="NK1870" s="401"/>
      <c r="NL1870" s="401"/>
      <c r="NM1870" s="401"/>
      <c r="NN1870" s="401"/>
      <c r="NO1870" s="401"/>
      <c r="NP1870" s="401"/>
      <c r="NQ1870" s="401"/>
      <c r="NR1870" s="401"/>
      <c r="NS1870" s="401"/>
      <c r="NT1870" s="401"/>
      <c r="NU1870" s="401"/>
      <c r="NV1870" s="401"/>
      <c r="NW1870" s="401"/>
      <c r="NX1870" s="401"/>
      <c r="NY1870" s="401"/>
      <c r="NZ1870" s="401"/>
      <c r="OA1870" s="401"/>
      <c r="OB1870" s="401"/>
      <c r="OC1870" s="401"/>
      <c r="OD1870" s="401"/>
      <c r="OE1870" s="401"/>
      <c r="OF1870" s="401"/>
      <c r="OG1870" s="401"/>
      <c r="OH1870" s="401"/>
      <c r="OI1870" s="401"/>
      <c r="OJ1870" s="401"/>
      <c r="OK1870" s="401"/>
      <c r="OL1870" s="401"/>
      <c r="OM1870" s="401"/>
      <c r="ON1870" s="401"/>
      <c r="OO1870" s="401"/>
      <c r="OP1870" s="401"/>
      <c r="OQ1870" s="401"/>
      <c r="OR1870" s="401"/>
      <c r="OS1870" s="401"/>
      <c r="OT1870" s="401"/>
      <c r="OU1870" s="401"/>
      <c r="OV1870" s="401"/>
      <c r="OW1870" s="401"/>
      <c r="OX1870" s="401"/>
      <c r="OY1870" s="401"/>
      <c r="OZ1870" s="401"/>
      <c r="PA1870" s="401"/>
      <c r="PB1870" s="401"/>
      <c r="PC1870" s="401"/>
      <c r="PD1870" s="401"/>
      <c r="PE1870" s="401"/>
      <c r="PF1870" s="401"/>
      <c r="PG1870" s="401"/>
      <c r="PH1870" s="401"/>
      <c r="PI1870" s="401"/>
      <c r="PJ1870" s="401"/>
      <c r="PK1870" s="401"/>
      <c r="PL1870" s="401"/>
      <c r="PM1870" s="401"/>
      <c r="PN1870" s="401"/>
      <c r="PO1870" s="401"/>
      <c r="PP1870" s="401"/>
      <c r="PQ1870" s="401"/>
      <c r="PR1870" s="401"/>
      <c r="PS1870" s="401"/>
      <c r="PT1870" s="401"/>
      <c r="PU1870" s="401"/>
      <c r="PV1870" s="401"/>
      <c r="PW1870" s="401"/>
      <c r="PX1870" s="401"/>
      <c r="PY1870" s="401"/>
      <c r="PZ1870" s="401"/>
      <c r="QA1870" s="401"/>
      <c r="QB1870" s="401"/>
      <c r="QC1870" s="401"/>
      <c r="QD1870" s="401"/>
      <c r="QE1870" s="401"/>
      <c r="QF1870" s="401"/>
      <c r="QG1870" s="401"/>
      <c r="QH1870" s="401"/>
      <c r="QI1870" s="401"/>
      <c r="QJ1870" s="401"/>
      <c r="QK1870" s="401"/>
      <c r="QL1870" s="401"/>
      <c r="QM1870" s="401"/>
      <c r="QN1870" s="401"/>
      <c r="QO1870" s="401"/>
      <c r="QP1870" s="401"/>
      <c r="QQ1870" s="401"/>
      <c r="QR1870" s="401"/>
      <c r="QS1870" s="401"/>
      <c r="QT1870" s="401"/>
      <c r="QU1870" s="401"/>
      <c r="QV1870" s="401"/>
      <c r="QW1870" s="401"/>
      <c r="QX1870" s="401"/>
      <c r="QY1870" s="401"/>
      <c r="QZ1870" s="401"/>
      <c r="RA1870" s="401"/>
      <c r="RB1870" s="401"/>
      <c r="RC1870" s="401"/>
      <c r="RD1870" s="401"/>
      <c r="RE1870" s="401"/>
      <c r="RF1870" s="401"/>
      <c r="RG1870" s="401"/>
      <c r="RH1870" s="401"/>
      <c r="RI1870" s="401"/>
      <c r="RJ1870" s="401"/>
      <c r="RK1870" s="401"/>
      <c r="RL1870" s="401"/>
      <c r="RM1870" s="401"/>
      <c r="RN1870" s="401"/>
      <c r="RO1870" s="401"/>
      <c r="RP1870" s="401"/>
      <c r="RQ1870" s="401"/>
      <c r="RR1870" s="401"/>
      <c r="RS1870" s="401"/>
      <c r="RT1870" s="401"/>
      <c r="RU1870" s="401"/>
      <c r="RV1870" s="401"/>
      <c r="RW1870" s="401"/>
      <c r="RX1870" s="401"/>
      <c r="RY1870" s="401"/>
      <c r="RZ1870" s="401"/>
      <c r="SA1870" s="401"/>
      <c r="SB1870" s="401"/>
      <c r="SC1870" s="401"/>
      <c r="SD1870" s="401"/>
      <c r="SE1870" s="401"/>
      <c r="SF1870" s="401"/>
      <c r="SG1870" s="401"/>
      <c r="SH1870" s="401"/>
      <c r="SI1870" s="401"/>
      <c r="SJ1870" s="401"/>
      <c r="SK1870" s="401"/>
      <c r="SL1870" s="401"/>
      <c r="SM1870" s="401"/>
      <c r="SN1870" s="401"/>
      <c r="SO1870" s="401"/>
      <c r="SP1870" s="401"/>
      <c r="SQ1870" s="401"/>
      <c r="SR1870" s="401"/>
      <c r="SS1870" s="401"/>
      <c r="ST1870" s="401"/>
      <c r="SU1870" s="401"/>
      <c r="SV1870" s="401"/>
      <c r="SW1870" s="401"/>
      <c r="SX1870" s="401"/>
      <c r="SY1870" s="401"/>
      <c r="SZ1870" s="401"/>
      <c r="TA1870" s="401"/>
      <c r="TB1870" s="401"/>
      <c r="TC1870" s="401"/>
      <c r="TD1870" s="401"/>
      <c r="TE1870" s="401"/>
      <c r="TF1870" s="401"/>
      <c r="TG1870" s="401"/>
      <c r="TH1870" s="401"/>
      <c r="TI1870" s="401"/>
      <c r="TJ1870" s="401"/>
      <c r="TK1870" s="401"/>
      <c r="TL1870" s="401"/>
      <c r="TM1870" s="401"/>
      <c r="TN1870" s="401"/>
      <c r="TO1870" s="401"/>
      <c r="TP1870" s="401"/>
      <c r="TQ1870" s="401"/>
      <c r="TR1870" s="401"/>
      <c r="TS1870" s="401"/>
      <c r="TT1870" s="401"/>
      <c r="TU1870" s="401"/>
      <c r="TV1870" s="401"/>
      <c r="TW1870" s="401"/>
      <c r="TX1870" s="401"/>
      <c r="TY1870" s="401"/>
      <c r="TZ1870" s="401"/>
      <c r="UA1870" s="401"/>
      <c r="UB1870" s="401"/>
      <c r="UC1870" s="401"/>
      <c r="UD1870" s="401"/>
      <c r="UE1870" s="401"/>
      <c r="UF1870" s="401"/>
      <c r="UG1870" s="401"/>
      <c r="UH1870" s="401"/>
      <c r="UI1870" s="401"/>
      <c r="UJ1870" s="401"/>
      <c r="UK1870" s="401"/>
      <c r="UL1870" s="401"/>
      <c r="UM1870" s="401"/>
      <c r="UN1870" s="401"/>
      <c r="UO1870" s="401"/>
      <c r="UP1870" s="401"/>
      <c r="UQ1870" s="401"/>
      <c r="UR1870" s="401"/>
      <c r="US1870" s="401"/>
      <c r="UT1870" s="401"/>
      <c r="UU1870" s="401"/>
      <c r="UV1870" s="401"/>
      <c r="UW1870" s="401"/>
      <c r="UX1870" s="401"/>
      <c r="UY1870" s="401"/>
      <c r="UZ1870" s="401"/>
      <c r="VA1870" s="401"/>
      <c r="VB1870" s="401"/>
      <c r="VC1870" s="401"/>
      <c r="VD1870" s="401"/>
      <c r="VE1870" s="401"/>
      <c r="VF1870" s="401"/>
      <c r="VG1870" s="401"/>
      <c r="VH1870" s="401"/>
      <c r="VI1870" s="401"/>
      <c r="VJ1870" s="401"/>
      <c r="VK1870" s="401"/>
      <c r="VL1870" s="401"/>
      <c r="VM1870" s="401"/>
      <c r="VN1870" s="401"/>
      <c r="VO1870" s="401"/>
      <c r="VP1870" s="401"/>
      <c r="VQ1870" s="401"/>
      <c r="VR1870" s="401"/>
      <c r="VS1870" s="401"/>
      <c r="VT1870" s="401"/>
      <c r="VU1870" s="401"/>
      <c r="VV1870" s="401"/>
      <c r="VW1870" s="401"/>
      <c r="VX1870" s="401"/>
      <c r="VY1870" s="401"/>
      <c r="VZ1870" s="401"/>
      <c r="WA1870" s="401"/>
      <c r="WB1870" s="401"/>
      <c r="WC1870" s="401"/>
      <c r="WD1870" s="401"/>
      <c r="WE1870" s="401"/>
      <c r="WF1870" s="401"/>
      <c r="WG1870" s="401"/>
      <c r="WH1870" s="401"/>
      <c r="WI1870" s="401"/>
      <c r="WJ1870" s="401"/>
      <c r="WK1870" s="401"/>
      <c r="WL1870" s="401"/>
      <c r="WM1870" s="401"/>
      <c r="WN1870" s="401"/>
      <c r="WO1870" s="401"/>
      <c r="WP1870" s="401"/>
      <c r="WQ1870" s="401"/>
      <c r="WR1870" s="401"/>
      <c r="WS1870" s="401"/>
      <c r="WT1870" s="401"/>
      <c r="WU1870" s="401"/>
      <c r="WV1870" s="401"/>
      <c r="WW1870" s="401"/>
      <c r="WX1870" s="401"/>
      <c r="WY1870" s="401"/>
      <c r="WZ1870" s="401"/>
      <c r="XA1870" s="401"/>
      <c r="XB1870" s="401"/>
      <c r="XC1870" s="401"/>
      <c r="XD1870" s="401"/>
      <c r="XE1870" s="401"/>
      <c r="XF1870" s="401"/>
      <c r="XG1870" s="401"/>
      <c r="XH1870" s="401"/>
      <c r="XI1870" s="401"/>
      <c r="XJ1870" s="401"/>
      <c r="XK1870" s="401"/>
      <c r="XL1870" s="401"/>
      <c r="XM1870" s="401"/>
      <c r="XN1870" s="401"/>
      <c r="XO1870" s="401"/>
      <c r="XP1870" s="401"/>
      <c r="XQ1870" s="401"/>
      <c r="XR1870" s="401"/>
      <c r="XS1870" s="401"/>
      <c r="XT1870" s="401"/>
      <c r="XU1870" s="401"/>
      <c r="XV1870" s="401"/>
      <c r="XW1870" s="401"/>
      <c r="XX1870" s="401"/>
      <c r="XY1870" s="401"/>
      <c r="XZ1870" s="401"/>
      <c r="YA1870" s="401"/>
      <c r="YB1870" s="401"/>
      <c r="YC1870" s="401"/>
      <c r="YD1870" s="401"/>
      <c r="YE1870" s="401"/>
      <c r="YF1870" s="401"/>
      <c r="YG1870" s="401"/>
      <c r="YH1870" s="401"/>
      <c r="YI1870" s="401"/>
      <c r="YJ1870" s="401"/>
      <c r="YK1870" s="401"/>
      <c r="YL1870" s="401"/>
      <c r="YM1870" s="401"/>
      <c r="YN1870" s="401"/>
      <c r="YO1870" s="401"/>
      <c r="YP1870" s="401"/>
      <c r="YQ1870" s="401"/>
      <c r="YR1870" s="401"/>
      <c r="YS1870" s="401"/>
      <c r="YT1870" s="401"/>
      <c r="YU1870" s="401"/>
      <c r="YV1870" s="401"/>
      <c r="YW1870" s="401"/>
      <c r="YX1870" s="401"/>
      <c r="YY1870" s="401"/>
      <c r="YZ1870" s="401"/>
      <c r="ZA1870" s="401"/>
      <c r="ZB1870" s="401"/>
      <c r="ZC1870" s="401"/>
      <c r="ZD1870" s="401"/>
      <c r="ZE1870" s="401"/>
      <c r="ZF1870" s="401"/>
      <c r="ZG1870" s="401"/>
      <c r="ZH1870" s="401"/>
      <c r="ZI1870" s="401"/>
      <c r="ZJ1870" s="401"/>
      <c r="ZK1870" s="401"/>
      <c r="ZL1870" s="401"/>
      <c r="ZM1870" s="401"/>
      <c r="ZN1870" s="401"/>
      <c r="ZO1870" s="401"/>
      <c r="ZP1870" s="401"/>
      <c r="ZQ1870" s="401"/>
      <c r="ZR1870" s="401"/>
      <c r="ZS1870" s="401"/>
      <c r="ZT1870" s="401"/>
      <c r="ZU1870" s="401"/>
      <c r="ZV1870" s="401"/>
      <c r="ZW1870" s="401"/>
      <c r="ZX1870" s="401"/>
      <c r="ZY1870" s="401"/>
      <c r="ZZ1870" s="401"/>
      <c r="AAA1870" s="401"/>
      <c r="AAB1870" s="401"/>
      <c r="AAC1870" s="401"/>
      <c r="AAD1870" s="401"/>
      <c r="AAE1870" s="401"/>
      <c r="AAF1870" s="401"/>
      <c r="AAG1870" s="401"/>
      <c r="AAH1870" s="401"/>
      <c r="AAI1870" s="401"/>
      <c r="AAJ1870" s="401"/>
      <c r="AAK1870" s="401"/>
      <c r="AAL1870" s="401"/>
      <c r="AAM1870" s="401"/>
      <c r="AAN1870" s="401"/>
      <c r="AAO1870" s="401"/>
      <c r="AAP1870" s="401"/>
      <c r="AAQ1870" s="401"/>
      <c r="AAR1870" s="401"/>
      <c r="AAS1870" s="401"/>
      <c r="AAT1870" s="401"/>
      <c r="AAU1870" s="401"/>
      <c r="AAV1870" s="401"/>
      <c r="AAW1870" s="401"/>
      <c r="AAX1870" s="401"/>
      <c r="AAY1870" s="401"/>
      <c r="AAZ1870" s="401"/>
      <c r="ABA1870" s="401"/>
      <c r="ABB1870" s="401"/>
      <c r="ABC1870" s="401"/>
      <c r="ABD1870" s="401"/>
      <c r="ABE1870" s="401"/>
      <c r="ABF1870" s="401"/>
      <c r="ABG1870" s="401"/>
      <c r="ABH1870" s="401"/>
      <c r="ABI1870" s="401"/>
      <c r="ABJ1870" s="401"/>
      <c r="ABK1870" s="401"/>
      <c r="ABL1870" s="401"/>
      <c r="ABM1870" s="401"/>
      <c r="ABN1870" s="401"/>
      <c r="ABO1870" s="401"/>
      <c r="ABP1870" s="401"/>
      <c r="ABQ1870" s="401"/>
      <c r="ABR1870" s="401"/>
      <c r="ABS1870" s="401"/>
      <c r="ABT1870" s="401"/>
      <c r="ABU1870" s="401"/>
      <c r="ABV1870" s="401"/>
      <c r="ABW1870" s="401"/>
      <c r="ABX1870" s="401"/>
      <c r="ABY1870" s="401"/>
      <c r="ABZ1870" s="401"/>
      <c r="ACA1870" s="401"/>
      <c r="ACB1870" s="401"/>
      <c r="ACC1870" s="401"/>
      <c r="ACD1870" s="401"/>
      <c r="ACE1870" s="401"/>
      <c r="ACF1870" s="401"/>
      <c r="ACG1870" s="401"/>
      <c r="ACH1870" s="401"/>
      <c r="ACI1870" s="401"/>
      <c r="ACJ1870" s="401"/>
      <c r="ACK1870" s="401"/>
      <c r="ACL1870" s="401"/>
      <c r="ACM1870" s="401"/>
      <c r="ACN1870" s="401"/>
      <c r="ACO1870" s="401"/>
      <c r="ACP1870" s="401"/>
      <c r="ACQ1870" s="401"/>
      <c r="ACR1870" s="401"/>
      <c r="ACS1870" s="401"/>
      <c r="ACT1870" s="401"/>
      <c r="ACU1870" s="401"/>
      <c r="ACV1870" s="401"/>
      <c r="ACW1870" s="401"/>
      <c r="ACX1870" s="401"/>
      <c r="ACY1870" s="401"/>
      <c r="ACZ1870" s="401"/>
      <c r="ADA1870" s="401"/>
      <c r="ADB1870" s="401"/>
      <c r="ADC1870" s="401"/>
      <c r="ADD1870" s="401"/>
      <c r="ADE1870" s="401"/>
      <c r="ADF1870" s="401"/>
      <c r="ADG1870" s="401"/>
      <c r="ADH1870" s="401"/>
      <c r="ADI1870" s="401"/>
      <c r="ADJ1870" s="401"/>
      <c r="ADK1870" s="401"/>
      <c r="ADL1870" s="401"/>
      <c r="ADM1870" s="401"/>
      <c r="ADN1870" s="401"/>
      <c r="ADO1870" s="401"/>
      <c r="ADP1870" s="401"/>
      <c r="ADQ1870" s="401"/>
      <c r="ADR1870" s="401"/>
      <c r="ADS1870" s="401"/>
      <c r="ADT1870" s="401"/>
      <c r="ADU1870" s="401"/>
      <c r="ADV1870" s="401"/>
      <c r="ADW1870" s="401"/>
      <c r="ADX1870" s="401"/>
      <c r="ADY1870" s="401"/>
      <c r="ADZ1870" s="401"/>
      <c r="AEA1870" s="401"/>
      <c r="AEB1870" s="401"/>
      <c r="AEC1870" s="401"/>
      <c r="AED1870" s="401"/>
      <c r="AEE1870" s="401"/>
      <c r="AEF1870" s="401"/>
      <c r="AEG1870" s="401"/>
      <c r="AEH1870" s="401"/>
      <c r="AEI1870" s="401"/>
      <c r="AEJ1870" s="401"/>
      <c r="AEK1870" s="401"/>
      <c r="AEL1870" s="401"/>
      <c r="AEM1870" s="401"/>
      <c r="AEN1870" s="401"/>
      <c r="AEO1870" s="401"/>
      <c r="AEP1870" s="401"/>
      <c r="AEQ1870" s="401"/>
      <c r="AER1870" s="401"/>
      <c r="AES1870" s="401"/>
      <c r="AET1870" s="401"/>
      <c r="AEU1870" s="401"/>
      <c r="AEV1870" s="401"/>
      <c r="AEW1870" s="401"/>
      <c r="AEX1870" s="401"/>
      <c r="AEY1870" s="401"/>
      <c r="AEZ1870" s="401"/>
      <c r="AFA1870" s="401"/>
      <c r="AFB1870" s="401"/>
      <c r="AFC1870" s="401"/>
      <c r="AFD1870" s="401"/>
      <c r="AFE1870" s="401"/>
      <c r="AFF1870" s="401"/>
      <c r="AFG1870" s="401"/>
      <c r="AFH1870" s="401"/>
      <c r="AFI1870" s="401"/>
      <c r="AFJ1870" s="401"/>
      <c r="AFK1870" s="401"/>
      <c r="AFL1870" s="401"/>
      <c r="AFM1870" s="401"/>
      <c r="AFN1870" s="401"/>
      <c r="AFO1870" s="401"/>
      <c r="AFP1870" s="401"/>
      <c r="AFQ1870" s="401"/>
      <c r="AFR1870" s="401"/>
      <c r="AFS1870" s="401"/>
      <c r="AFT1870" s="401"/>
      <c r="AFU1870" s="401"/>
      <c r="AFV1870" s="401"/>
      <c r="AFW1870" s="401"/>
      <c r="AFX1870" s="401"/>
      <c r="AFY1870" s="401"/>
      <c r="AFZ1870" s="401"/>
      <c r="AGA1870" s="401"/>
      <c r="AGB1870" s="401"/>
      <c r="AGC1870" s="401"/>
      <c r="AGD1870" s="401"/>
      <c r="AGE1870" s="401"/>
      <c r="AGF1870" s="401"/>
      <c r="AGG1870" s="401"/>
      <c r="AGH1870" s="401"/>
      <c r="AGI1870" s="401"/>
      <c r="AGJ1870" s="401"/>
      <c r="AGK1870" s="401"/>
      <c r="AGL1870" s="401"/>
      <c r="AGM1870" s="401"/>
      <c r="AGN1870" s="401"/>
      <c r="AGO1870" s="401"/>
      <c r="AGP1870" s="401"/>
      <c r="AGQ1870" s="401"/>
      <c r="AGR1870" s="401"/>
      <c r="AGS1870" s="401"/>
      <c r="AGT1870" s="401"/>
      <c r="AGU1870" s="401"/>
      <c r="AGV1870" s="401"/>
      <c r="AGW1870" s="401"/>
      <c r="AGX1870" s="401"/>
      <c r="AGY1870" s="401"/>
      <c r="AGZ1870" s="401"/>
      <c r="AHA1870" s="401"/>
      <c r="AHB1870" s="401"/>
      <c r="AHC1870" s="401"/>
      <c r="AHD1870" s="401"/>
      <c r="AHE1870" s="401"/>
      <c r="AHF1870" s="401"/>
      <c r="AHG1870" s="401"/>
      <c r="AHH1870" s="401"/>
      <c r="AHI1870" s="401"/>
      <c r="AHJ1870" s="401"/>
      <c r="AHK1870" s="401"/>
      <c r="AHL1870" s="401"/>
      <c r="AHM1870" s="401"/>
      <c r="AHN1870" s="401"/>
      <c r="AHO1870" s="401"/>
      <c r="AHP1870" s="401"/>
      <c r="AHQ1870" s="401"/>
      <c r="AHR1870" s="401"/>
      <c r="AHS1870" s="401"/>
      <c r="AHT1870" s="401"/>
      <c r="AHU1870" s="401"/>
      <c r="AHV1870" s="401"/>
      <c r="AHW1870" s="401"/>
      <c r="AHX1870" s="401"/>
      <c r="AHY1870" s="401"/>
      <c r="AHZ1870" s="401"/>
      <c r="AIA1870" s="401"/>
      <c r="AIB1870" s="401"/>
      <c r="AIC1870" s="401"/>
      <c r="AID1870" s="401"/>
      <c r="AIE1870" s="401"/>
      <c r="AIF1870" s="401"/>
      <c r="AIG1870" s="401"/>
      <c r="AIH1870" s="401"/>
      <c r="AII1870" s="401"/>
      <c r="AIJ1870" s="401"/>
      <c r="AIK1870" s="401"/>
      <c r="AIL1870" s="401"/>
      <c r="AIM1870" s="401"/>
      <c r="AIN1870" s="401"/>
      <c r="AIO1870" s="401"/>
      <c r="AIP1870" s="401"/>
      <c r="AIQ1870" s="401"/>
      <c r="AIR1870" s="401"/>
      <c r="AIS1870" s="401"/>
      <c r="AIT1870" s="401"/>
      <c r="AIU1870" s="401"/>
      <c r="AIV1870" s="401"/>
      <c r="AIW1870" s="401"/>
      <c r="AIX1870" s="401"/>
      <c r="AIY1870" s="401"/>
      <c r="AIZ1870" s="401"/>
      <c r="AJA1870" s="401"/>
      <c r="AJB1870" s="401"/>
      <c r="AJC1870" s="401"/>
      <c r="AJD1870" s="401"/>
      <c r="AJE1870" s="401"/>
      <c r="AJF1870" s="401"/>
      <c r="AJG1870" s="401"/>
      <c r="AJH1870" s="401"/>
      <c r="AJI1870" s="401"/>
      <c r="AJJ1870" s="401"/>
      <c r="AJK1870" s="401"/>
      <c r="AJL1870" s="401"/>
      <c r="AJM1870" s="401"/>
      <c r="AJN1870" s="401"/>
      <c r="AJO1870" s="401"/>
      <c r="AJP1870" s="401"/>
      <c r="AJQ1870" s="401"/>
      <c r="AJR1870" s="401"/>
      <c r="AJS1870" s="401"/>
      <c r="AJT1870" s="401"/>
      <c r="AJU1870" s="401"/>
      <c r="AJV1870" s="401"/>
      <c r="AJW1870" s="401"/>
      <c r="AJX1870" s="401"/>
      <c r="AJY1870" s="401"/>
      <c r="AJZ1870" s="401"/>
      <c r="AKA1870" s="401"/>
      <c r="AKB1870" s="401"/>
      <c r="AKC1870" s="401"/>
      <c r="AKD1870" s="401"/>
      <c r="AKE1870" s="401"/>
      <c r="AKF1870" s="401"/>
      <c r="AKG1870" s="401"/>
      <c r="AKH1870" s="401"/>
      <c r="AKI1870" s="401"/>
      <c r="AKJ1870" s="401"/>
      <c r="AKK1870" s="401"/>
      <c r="AKL1870" s="401"/>
      <c r="AKM1870" s="401"/>
      <c r="AKN1870" s="401"/>
      <c r="AKO1870" s="401"/>
      <c r="AKP1870" s="401"/>
      <c r="AKQ1870" s="401"/>
      <c r="AKR1870" s="401"/>
      <c r="AKS1870" s="401"/>
      <c r="AKT1870" s="401"/>
      <c r="AKU1870" s="401"/>
      <c r="AKV1870" s="401"/>
      <c r="AKW1870" s="401"/>
      <c r="AKX1870" s="401"/>
      <c r="AKY1870" s="401"/>
      <c r="AKZ1870" s="401"/>
      <c r="ALA1870" s="401"/>
      <c r="ALB1870" s="401"/>
      <c r="ALC1870" s="401"/>
      <c r="ALD1870" s="401"/>
      <c r="ALE1870" s="401"/>
      <c r="ALF1870" s="401"/>
      <c r="ALG1870" s="401"/>
      <c r="ALH1870" s="401"/>
      <c r="ALI1870" s="401"/>
      <c r="ALJ1870" s="401"/>
      <c r="ALK1870" s="401"/>
      <c r="ALL1870" s="401"/>
      <c r="ALM1870" s="401"/>
      <c r="ALN1870" s="401"/>
      <c r="ALO1870" s="401"/>
      <c r="ALP1870" s="401"/>
      <c r="ALQ1870" s="401"/>
      <c r="ALR1870" s="401"/>
      <c r="ALS1870" s="401"/>
      <c r="ALT1870" s="401"/>
      <c r="ALU1870" s="401"/>
      <c r="ALV1870" s="401"/>
      <c r="ALW1870" s="401"/>
      <c r="ALX1870" s="401"/>
      <c r="ALY1870" s="401"/>
      <c r="ALZ1870" s="401"/>
      <c r="AMA1870" s="401"/>
      <c r="AMB1870" s="401"/>
      <c r="AMC1870" s="401"/>
      <c r="AMD1870" s="401"/>
      <c r="AME1870" s="401"/>
      <c r="AMF1870" s="401"/>
      <c r="AMG1870" s="401"/>
      <c r="AMH1870" s="401"/>
      <c r="AMI1870" s="401"/>
      <c r="AMJ1870" s="401"/>
      <c r="AMK1870" s="401"/>
      <c r="AML1870" s="401"/>
      <c r="AMM1870" s="401"/>
      <c r="AMN1870" s="401"/>
      <c r="AMO1870" s="401"/>
      <c r="AMP1870" s="401"/>
      <c r="AMQ1870" s="401"/>
      <c r="AMR1870" s="401"/>
      <c r="AMS1870" s="401"/>
      <c r="AMT1870" s="401"/>
      <c r="AMU1870" s="401"/>
      <c r="AMV1870" s="401"/>
      <c r="AMW1870" s="401"/>
      <c r="AMX1870" s="401"/>
      <c r="AMY1870" s="401"/>
      <c r="AMZ1870" s="401"/>
      <c r="ANA1870" s="401"/>
      <c r="ANB1870" s="401"/>
      <c r="ANC1870" s="401"/>
      <c r="AND1870" s="401"/>
      <c r="ANE1870" s="401"/>
      <c r="ANF1870" s="401"/>
      <c r="ANG1870" s="401"/>
      <c r="ANH1870" s="401"/>
      <c r="ANI1870" s="401"/>
      <c r="ANJ1870" s="401"/>
      <c r="ANK1870" s="401"/>
      <c r="ANL1870" s="401"/>
      <c r="ANM1870" s="401"/>
      <c r="ANN1870" s="401"/>
      <c r="ANO1870" s="401"/>
      <c r="ANP1870" s="401"/>
      <c r="ANQ1870" s="401"/>
      <c r="ANR1870" s="401"/>
      <c r="ANS1870" s="401"/>
      <c r="ANT1870" s="401"/>
      <c r="ANU1870" s="401"/>
      <c r="ANV1870" s="401"/>
      <c r="ANW1870" s="401"/>
      <c r="ANX1870" s="401"/>
      <c r="ANY1870" s="401"/>
      <c r="ANZ1870" s="401"/>
      <c r="AOA1870" s="401"/>
      <c r="AOB1870" s="401"/>
      <c r="AOC1870" s="401"/>
      <c r="AOD1870" s="401"/>
      <c r="AOE1870" s="401"/>
      <c r="AOF1870" s="401"/>
      <c r="AOG1870" s="401"/>
      <c r="AOH1870" s="401"/>
      <c r="AOI1870" s="401"/>
      <c r="AOJ1870" s="401"/>
      <c r="AOK1870" s="401"/>
      <c r="AOL1870" s="401"/>
      <c r="AOM1870" s="401"/>
      <c r="AON1870" s="401"/>
      <c r="AOO1870" s="401"/>
      <c r="AOP1870" s="401"/>
      <c r="AOQ1870" s="401"/>
      <c r="AOR1870" s="401"/>
      <c r="AOS1870" s="401"/>
      <c r="AOT1870" s="401"/>
      <c r="AOU1870" s="401"/>
      <c r="AOV1870" s="401"/>
      <c r="AOW1870" s="401"/>
      <c r="AOX1870" s="401"/>
      <c r="AOY1870" s="401"/>
      <c r="AOZ1870" s="401"/>
      <c r="APA1870" s="401"/>
      <c r="APB1870" s="401"/>
      <c r="APC1870" s="401"/>
      <c r="APD1870" s="401"/>
      <c r="APE1870" s="401"/>
      <c r="APF1870" s="401"/>
      <c r="APG1870" s="401"/>
      <c r="APH1870" s="401"/>
      <c r="API1870" s="401"/>
      <c r="APJ1870" s="401"/>
      <c r="APK1870" s="401"/>
      <c r="APL1870" s="401"/>
      <c r="APM1870" s="401"/>
      <c r="APN1870" s="401"/>
      <c r="APO1870" s="401"/>
      <c r="APP1870" s="401"/>
      <c r="APQ1870" s="401"/>
      <c r="APR1870" s="401"/>
      <c r="APS1870" s="401"/>
      <c r="APT1870" s="401"/>
      <c r="APU1870" s="401"/>
      <c r="APV1870" s="401"/>
      <c r="APW1870" s="401"/>
      <c r="APX1870" s="401"/>
      <c r="APY1870" s="401"/>
      <c r="APZ1870" s="401"/>
      <c r="AQA1870" s="401"/>
      <c r="AQB1870" s="401"/>
      <c r="AQC1870" s="401"/>
      <c r="AQD1870" s="401"/>
      <c r="AQE1870" s="401"/>
      <c r="AQF1870" s="401"/>
      <c r="AQG1870" s="401"/>
      <c r="AQH1870" s="401"/>
      <c r="AQI1870" s="401"/>
      <c r="AQJ1870" s="401"/>
      <c r="AQK1870" s="401"/>
      <c r="AQL1870" s="401"/>
      <c r="AQM1870" s="401"/>
      <c r="AQN1870" s="401"/>
      <c r="AQO1870" s="401"/>
      <c r="AQP1870" s="401"/>
      <c r="AQQ1870" s="401"/>
      <c r="AQR1870" s="401"/>
      <c r="AQS1870" s="401"/>
      <c r="AQT1870" s="401"/>
      <c r="AQU1870" s="401"/>
      <c r="AQV1870" s="401"/>
      <c r="AQW1870" s="401"/>
      <c r="AQX1870" s="401"/>
      <c r="AQY1870" s="401"/>
      <c r="AQZ1870" s="401"/>
      <c r="ARA1870" s="401"/>
      <c r="ARB1870" s="401"/>
      <c r="ARC1870" s="401"/>
      <c r="ARD1870" s="401"/>
      <c r="ARE1870" s="401"/>
      <c r="ARF1870" s="401"/>
      <c r="ARG1870" s="401"/>
      <c r="ARH1870" s="401"/>
      <c r="ARI1870" s="401"/>
      <c r="ARJ1870" s="401"/>
      <c r="ARK1870" s="401"/>
      <c r="ARL1870" s="401"/>
      <c r="ARM1870" s="401"/>
      <c r="ARN1870" s="401"/>
      <c r="ARO1870" s="401"/>
      <c r="ARP1870" s="401"/>
      <c r="ARQ1870" s="401"/>
      <c r="ARR1870" s="401"/>
      <c r="ARS1870" s="401"/>
      <c r="ART1870" s="401"/>
      <c r="ARU1870" s="401"/>
      <c r="ARV1870" s="401"/>
      <c r="ARW1870" s="401"/>
      <c r="ARX1870" s="401"/>
      <c r="ARY1870" s="401"/>
      <c r="ARZ1870" s="401"/>
      <c r="ASA1870" s="401"/>
      <c r="ASB1870" s="401"/>
      <c r="ASC1870" s="401"/>
      <c r="ASD1870" s="401"/>
      <c r="ASE1870" s="401"/>
      <c r="ASF1870" s="401"/>
      <c r="ASG1870" s="401"/>
      <c r="ASH1870" s="401"/>
      <c r="ASI1870" s="401"/>
      <c r="ASJ1870" s="401"/>
      <c r="ASK1870" s="401"/>
      <c r="ASL1870" s="401"/>
      <c r="ASM1870" s="401"/>
      <c r="ASN1870" s="401"/>
      <c r="ASO1870" s="401"/>
      <c r="ASP1870" s="401"/>
      <c r="ASQ1870" s="401"/>
      <c r="ASR1870" s="401"/>
      <c r="ASS1870" s="401"/>
      <c r="AST1870" s="401"/>
      <c r="ASU1870" s="401"/>
      <c r="ASV1870" s="401"/>
      <c r="ASW1870" s="401"/>
      <c r="ASX1870" s="401"/>
      <c r="ASY1870" s="401"/>
      <c r="ASZ1870" s="401"/>
      <c r="ATA1870" s="401"/>
      <c r="ATB1870" s="401"/>
      <c r="ATC1870" s="401"/>
      <c r="ATD1870" s="401"/>
      <c r="ATE1870" s="401"/>
      <c r="ATF1870" s="401"/>
      <c r="ATG1870" s="401"/>
      <c r="ATH1870" s="401"/>
      <c r="ATI1870" s="401"/>
      <c r="ATJ1870" s="401"/>
      <c r="ATK1870" s="401"/>
      <c r="ATL1870" s="401"/>
      <c r="ATM1870" s="401"/>
      <c r="ATN1870" s="401"/>
      <c r="ATO1870" s="401"/>
      <c r="ATP1870" s="401"/>
      <c r="ATQ1870" s="401"/>
      <c r="ATR1870" s="401"/>
      <c r="ATS1870" s="401"/>
      <c r="ATT1870" s="401"/>
      <c r="ATU1870" s="401"/>
      <c r="ATV1870" s="401"/>
      <c r="ATW1870" s="401"/>
      <c r="ATX1870" s="401"/>
      <c r="ATY1870" s="401"/>
      <c r="ATZ1870" s="401"/>
      <c r="AUA1870" s="401"/>
      <c r="AUB1870" s="401"/>
      <c r="AUC1870" s="401"/>
      <c r="AUD1870" s="401"/>
      <c r="AUE1870" s="401"/>
      <c r="AUF1870" s="401"/>
      <c r="AUG1870" s="401"/>
      <c r="AUH1870" s="401"/>
      <c r="AUI1870" s="401"/>
      <c r="AUJ1870" s="401"/>
      <c r="AUK1870" s="401"/>
      <c r="AUL1870" s="401"/>
      <c r="AUM1870" s="401"/>
      <c r="AUN1870" s="401"/>
      <c r="AUO1870" s="401"/>
      <c r="AUP1870" s="401"/>
      <c r="AUQ1870" s="401"/>
      <c r="AUR1870" s="401"/>
      <c r="AUS1870" s="401"/>
      <c r="AUT1870" s="401"/>
      <c r="AUU1870" s="401"/>
      <c r="AUV1870" s="401"/>
      <c r="AUW1870" s="401"/>
      <c r="AUX1870" s="401"/>
      <c r="AUY1870" s="401"/>
      <c r="AUZ1870" s="401"/>
      <c r="AVA1870" s="401"/>
      <c r="AVB1870" s="401"/>
      <c r="AVC1870" s="401"/>
      <c r="AVD1870" s="401"/>
      <c r="AVE1870" s="401"/>
      <c r="AVF1870" s="401"/>
      <c r="AVG1870" s="401"/>
      <c r="AVH1870" s="401"/>
      <c r="AVI1870" s="401"/>
      <c r="AVJ1870" s="401"/>
      <c r="AVK1870" s="401"/>
      <c r="AVL1870" s="401"/>
      <c r="AVM1870" s="401"/>
      <c r="AVN1870" s="401"/>
      <c r="AVO1870" s="401"/>
      <c r="AVP1870" s="401"/>
      <c r="AVQ1870" s="401"/>
      <c r="AVR1870" s="401"/>
      <c r="AVS1870" s="401"/>
      <c r="AVT1870" s="401"/>
      <c r="AVU1870" s="401"/>
      <c r="AVV1870" s="401"/>
      <c r="AVW1870" s="401"/>
      <c r="AVX1870" s="401"/>
      <c r="AVY1870" s="401"/>
      <c r="AVZ1870" s="401"/>
      <c r="AWA1870" s="401"/>
      <c r="AWB1870" s="401"/>
      <c r="AWC1870" s="401"/>
      <c r="AWD1870" s="401"/>
      <c r="AWE1870" s="401"/>
      <c r="AWF1870" s="401"/>
      <c r="AWG1870" s="401"/>
      <c r="AWH1870" s="401"/>
      <c r="AWI1870" s="401"/>
      <c r="AWJ1870" s="401"/>
      <c r="AWK1870" s="401"/>
      <c r="AWL1870" s="401"/>
      <c r="AWM1870" s="401"/>
      <c r="AWN1870" s="401"/>
      <c r="AWO1870" s="401"/>
      <c r="AWP1870" s="401"/>
      <c r="AWQ1870" s="401"/>
      <c r="AWR1870" s="401"/>
      <c r="AWS1870" s="401"/>
      <c r="AWT1870" s="401"/>
      <c r="AWU1870" s="401"/>
      <c r="AWV1870" s="401"/>
      <c r="AWW1870" s="401"/>
      <c r="AWX1870" s="401"/>
      <c r="AWY1870" s="401"/>
      <c r="AWZ1870" s="401"/>
      <c r="AXA1870" s="401"/>
      <c r="AXB1870" s="401"/>
      <c r="AXC1870" s="401"/>
      <c r="AXD1870" s="401"/>
      <c r="AXE1870" s="401"/>
      <c r="AXF1870" s="401"/>
      <c r="AXG1870" s="401"/>
      <c r="AXH1870" s="401"/>
      <c r="AXI1870" s="401"/>
      <c r="AXJ1870" s="401"/>
      <c r="AXK1870" s="401"/>
      <c r="AXL1870" s="401"/>
      <c r="AXM1870" s="401"/>
      <c r="AXN1870" s="401"/>
      <c r="AXO1870" s="401"/>
      <c r="AXP1870" s="401"/>
      <c r="AXQ1870" s="401"/>
      <c r="AXR1870" s="401"/>
      <c r="AXS1870" s="401"/>
      <c r="AXT1870" s="401"/>
      <c r="AXU1870" s="401"/>
      <c r="AXV1870" s="401"/>
      <c r="AXW1870" s="401"/>
      <c r="AXX1870" s="401"/>
      <c r="AXY1870" s="401"/>
      <c r="AXZ1870" s="401"/>
      <c r="AYA1870" s="401"/>
      <c r="AYB1870" s="401"/>
      <c r="AYC1870" s="401"/>
      <c r="AYD1870" s="401"/>
      <c r="AYE1870" s="401"/>
      <c r="AYF1870" s="401"/>
      <c r="AYG1870" s="401"/>
      <c r="AYH1870" s="401"/>
      <c r="AYI1870" s="401"/>
      <c r="AYJ1870" s="401"/>
      <c r="AYK1870" s="401"/>
      <c r="AYL1870" s="401"/>
      <c r="AYM1870" s="401"/>
      <c r="AYN1870" s="401"/>
      <c r="AYO1870" s="401"/>
      <c r="AYP1870" s="401"/>
      <c r="AYQ1870" s="401"/>
      <c r="AYR1870" s="401"/>
      <c r="AYS1870" s="401"/>
      <c r="AYT1870" s="401"/>
      <c r="AYU1870" s="401"/>
      <c r="AYV1870" s="401"/>
      <c r="AYW1870" s="401"/>
      <c r="AYX1870" s="401"/>
      <c r="AYY1870" s="401"/>
      <c r="AYZ1870" s="401"/>
      <c r="AZA1870" s="401"/>
      <c r="AZB1870" s="401"/>
      <c r="AZC1870" s="401"/>
      <c r="AZD1870" s="401"/>
      <c r="AZE1870" s="401"/>
      <c r="AZF1870" s="401"/>
      <c r="AZG1870" s="401"/>
      <c r="AZH1870" s="401"/>
      <c r="AZI1870" s="401"/>
      <c r="AZJ1870" s="401"/>
      <c r="AZK1870" s="401"/>
      <c r="AZL1870" s="401"/>
      <c r="AZM1870" s="401"/>
      <c r="AZN1870" s="401"/>
      <c r="AZO1870" s="401"/>
      <c r="AZP1870" s="401"/>
      <c r="AZQ1870" s="401"/>
      <c r="AZR1870" s="401"/>
      <c r="AZS1870" s="401"/>
      <c r="AZT1870" s="401"/>
      <c r="AZU1870" s="401"/>
      <c r="AZV1870" s="401"/>
      <c r="AZW1870" s="401"/>
      <c r="AZX1870" s="401"/>
      <c r="AZY1870" s="401"/>
      <c r="AZZ1870" s="401"/>
      <c r="BAA1870" s="401"/>
      <c r="BAB1870" s="401"/>
      <c r="BAC1870" s="401"/>
      <c r="BAD1870" s="401"/>
      <c r="BAE1870" s="401"/>
      <c r="BAF1870" s="401"/>
      <c r="BAG1870" s="401"/>
      <c r="BAH1870" s="401"/>
      <c r="BAI1870" s="401"/>
      <c r="BAJ1870" s="401"/>
      <c r="BAK1870" s="401"/>
      <c r="BAL1870" s="401"/>
      <c r="BAM1870" s="401"/>
      <c r="BAN1870" s="401"/>
      <c r="BAO1870" s="401"/>
      <c r="BAP1870" s="401"/>
      <c r="BAQ1870" s="401"/>
      <c r="BAR1870" s="401"/>
      <c r="BAS1870" s="401"/>
      <c r="BAT1870" s="401"/>
      <c r="BAU1870" s="401"/>
      <c r="BAV1870" s="401"/>
      <c r="BAW1870" s="401"/>
      <c r="BAX1870" s="401"/>
      <c r="BAY1870" s="401"/>
      <c r="BAZ1870" s="401"/>
      <c r="BBA1870" s="401"/>
      <c r="BBB1870" s="401"/>
      <c r="BBC1870" s="401"/>
      <c r="BBD1870" s="401"/>
      <c r="BBE1870" s="401"/>
      <c r="BBF1870" s="401"/>
      <c r="BBG1870" s="401"/>
      <c r="BBH1870" s="401"/>
      <c r="BBI1870" s="401"/>
      <c r="BBJ1870" s="401"/>
      <c r="BBK1870" s="401"/>
      <c r="BBL1870" s="401"/>
      <c r="BBM1870" s="401"/>
      <c r="BBN1870" s="401"/>
      <c r="BBO1870" s="401"/>
      <c r="BBP1870" s="401"/>
      <c r="BBQ1870" s="401"/>
      <c r="BBR1870" s="401"/>
      <c r="BBS1870" s="401"/>
      <c r="BBT1870" s="401"/>
      <c r="BBU1870" s="401"/>
      <c r="BBV1870" s="401"/>
      <c r="BBW1870" s="401"/>
      <c r="BBX1870" s="401"/>
      <c r="BBY1870" s="401"/>
      <c r="BBZ1870" s="401"/>
      <c r="BCA1870" s="401"/>
      <c r="BCB1870" s="401"/>
      <c r="BCC1870" s="401"/>
      <c r="BCD1870" s="401"/>
      <c r="BCE1870" s="401"/>
      <c r="BCF1870" s="401"/>
      <c r="BCG1870" s="401"/>
      <c r="BCH1870" s="401"/>
      <c r="BCI1870" s="401"/>
      <c r="BCJ1870" s="401"/>
      <c r="BCK1870" s="401"/>
      <c r="BCL1870" s="401"/>
      <c r="BCM1870" s="401"/>
      <c r="BCN1870" s="401"/>
      <c r="BCO1870" s="401"/>
      <c r="BCP1870" s="401"/>
      <c r="BCQ1870" s="401"/>
      <c r="BCR1870" s="401"/>
      <c r="BCS1870" s="401"/>
      <c r="BCT1870" s="401"/>
      <c r="BCU1870" s="401"/>
      <c r="BCV1870" s="401"/>
      <c r="BCW1870" s="401"/>
      <c r="BCX1870" s="401"/>
      <c r="BCY1870" s="401"/>
      <c r="BCZ1870" s="401"/>
      <c r="BDA1870" s="401"/>
      <c r="BDB1870" s="401"/>
      <c r="BDC1870" s="401"/>
      <c r="BDD1870" s="401"/>
      <c r="BDE1870" s="401"/>
      <c r="BDF1870" s="401"/>
      <c r="BDG1870" s="401"/>
      <c r="BDH1870" s="401"/>
      <c r="BDI1870" s="401"/>
      <c r="BDJ1870" s="401"/>
      <c r="BDK1870" s="401"/>
      <c r="BDL1870" s="401"/>
      <c r="BDM1870" s="401"/>
      <c r="BDN1870" s="401"/>
      <c r="BDO1870" s="401"/>
      <c r="BDP1870" s="401"/>
      <c r="BDQ1870" s="401"/>
      <c r="BDR1870" s="401"/>
      <c r="BDS1870" s="401"/>
      <c r="BDT1870" s="401"/>
      <c r="BDU1870" s="401"/>
      <c r="BDV1870" s="401"/>
      <c r="BDW1870" s="401"/>
      <c r="BDX1870" s="401"/>
      <c r="BDY1870" s="401"/>
      <c r="BDZ1870" s="401"/>
      <c r="BEA1870" s="401"/>
      <c r="BEB1870" s="401"/>
      <c r="BEC1870" s="401"/>
      <c r="BED1870" s="401"/>
      <c r="BEE1870" s="401"/>
      <c r="BEF1870" s="401"/>
      <c r="BEG1870" s="401"/>
      <c r="BEH1870" s="401"/>
      <c r="BEI1870" s="401"/>
      <c r="BEJ1870" s="401"/>
      <c r="BEK1870" s="401"/>
      <c r="BEL1870" s="401"/>
      <c r="BEM1870" s="401"/>
      <c r="BEN1870" s="401"/>
      <c r="BEO1870" s="401"/>
      <c r="BEP1870" s="401"/>
      <c r="BEQ1870" s="401"/>
      <c r="BER1870" s="401"/>
      <c r="BES1870" s="401"/>
      <c r="BET1870" s="401"/>
      <c r="BEU1870" s="401"/>
      <c r="BEV1870" s="401"/>
      <c r="BEW1870" s="401"/>
      <c r="BEX1870" s="401"/>
      <c r="BEY1870" s="401"/>
      <c r="BEZ1870" s="401"/>
      <c r="BFA1870" s="401"/>
      <c r="BFB1870" s="401"/>
      <c r="BFC1870" s="401"/>
      <c r="BFD1870" s="401"/>
      <c r="BFE1870" s="401"/>
      <c r="BFF1870" s="401"/>
      <c r="BFG1870" s="401"/>
      <c r="BFH1870" s="401"/>
      <c r="BFI1870" s="401"/>
      <c r="BFJ1870" s="401"/>
      <c r="BFK1870" s="401"/>
      <c r="BFL1870" s="401"/>
      <c r="BFM1870" s="401"/>
      <c r="BFN1870" s="401"/>
      <c r="BFO1870" s="401"/>
      <c r="BFP1870" s="401"/>
      <c r="BFQ1870" s="401"/>
      <c r="BFR1870" s="401"/>
      <c r="BFS1870" s="401"/>
      <c r="BFT1870" s="401"/>
      <c r="BFU1870" s="401"/>
      <c r="BFV1870" s="401"/>
      <c r="BFW1870" s="401"/>
      <c r="BFX1870" s="401"/>
      <c r="BFY1870" s="401"/>
      <c r="BFZ1870" s="401"/>
      <c r="BGA1870" s="401"/>
      <c r="BGB1870" s="401"/>
      <c r="BGC1870" s="401"/>
      <c r="BGD1870" s="401"/>
      <c r="BGE1870" s="401"/>
      <c r="BGF1870" s="401"/>
      <c r="BGG1870" s="401"/>
      <c r="BGH1870" s="401"/>
      <c r="BGI1870" s="401"/>
      <c r="BGJ1870" s="401"/>
      <c r="BGK1870" s="401"/>
      <c r="BGL1870" s="401"/>
      <c r="BGM1870" s="401"/>
      <c r="BGN1870" s="401"/>
      <c r="BGO1870" s="401"/>
      <c r="BGP1870" s="401"/>
      <c r="BGQ1870" s="401"/>
      <c r="BGR1870" s="401"/>
      <c r="BGS1870" s="401"/>
      <c r="BGT1870" s="401"/>
      <c r="BGU1870" s="401"/>
      <c r="BGV1870" s="401"/>
      <c r="BGW1870" s="401"/>
      <c r="BGX1870" s="401"/>
      <c r="BGY1870" s="401"/>
      <c r="BGZ1870" s="401"/>
      <c r="BHA1870" s="401"/>
      <c r="BHB1870" s="401"/>
      <c r="BHC1870" s="401"/>
      <c r="BHD1870" s="401"/>
      <c r="BHE1870" s="401"/>
      <c r="BHF1870" s="401"/>
      <c r="BHG1870" s="401"/>
      <c r="BHH1870" s="401"/>
      <c r="BHI1870" s="401"/>
      <c r="BHJ1870" s="401"/>
      <c r="BHK1870" s="401"/>
      <c r="BHL1870" s="401"/>
      <c r="BHM1870" s="401"/>
      <c r="BHN1870" s="401"/>
      <c r="BHO1870" s="401"/>
      <c r="BHP1870" s="401"/>
      <c r="BHQ1870" s="401"/>
      <c r="BHR1870" s="401"/>
      <c r="BHS1870" s="401"/>
      <c r="BHT1870" s="401"/>
      <c r="BHU1870" s="401"/>
      <c r="BHV1870" s="401"/>
      <c r="BHW1870" s="401"/>
      <c r="BHX1870" s="401"/>
      <c r="BHY1870" s="401"/>
      <c r="BHZ1870" s="401"/>
      <c r="BIA1870" s="401"/>
      <c r="BIB1870" s="401"/>
      <c r="BIC1870" s="401"/>
      <c r="BID1870" s="401"/>
      <c r="BIE1870" s="401"/>
      <c r="BIF1870" s="401"/>
      <c r="BIG1870" s="401"/>
      <c r="BIH1870" s="401"/>
      <c r="BII1870" s="401"/>
      <c r="BIJ1870" s="401"/>
      <c r="BIK1870" s="401"/>
      <c r="BIL1870" s="401"/>
      <c r="BIM1870" s="401"/>
      <c r="BIN1870" s="401"/>
      <c r="BIO1870" s="401"/>
      <c r="BIP1870" s="401"/>
      <c r="BIQ1870" s="401"/>
      <c r="BIR1870" s="401"/>
      <c r="BIS1870" s="401"/>
      <c r="BIT1870" s="401"/>
      <c r="BIU1870" s="401"/>
      <c r="BIV1870" s="401"/>
      <c r="BIW1870" s="401"/>
      <c r="BIX1870" s="401"/>
      <c r="BIY1870" s="401"/>
      <c r="BIZ1870" s="401"/>
      <c r="BJA1870" s="401"/>
      <c r="BJB1870" s="401"/>
      <c r="BJC1870" s="401"/>
      <c r="BJD1870" s="401"/>
      <c r="BJE1870" s="401"/>
      <c r="BJF1870" s="401"/>
      <c r="BJG1870" s="401"/>
      <c r="BJH1870" s="401"/>
      <c r="BJI1870" s="401"/>
      <c r="BJJ1870" s="401"/>
      <c r="BJK1870" s="401"/>
      <c r="BJL1870" s="401"/>
      <c r="BJM1870" s="401"/>
      <c r="BJN1870" s="401"/>
      <c r="BJO1870" s="401"/>
      <c r="BJP1870" s="401"/>
      <c r="BJQ1870" s="401"/>
      <c r="BJR1870" s="401"/>
      <c r="BJS1870" s="401"/>
      <c r="BJT1870" s="401"/>
      <c r="BJU1870" s="401"/>
      <c r="BJV1870" s="401"/>
      <c r="BJW1870" s="401"/>
      <c r="BJX1870" s="401"/>
      <c r="BJY1870" s="401"/>
      <c r="BJZ1870" s="401"/>
      <c r="BKA1870" s="401"/>
      <c r="BKB1870" s="401"/>
      <c r="BKC1870" s="401"/>
      <c r="BKD1870" s="401"/>
      <c r="BKE1870" s="401"/>
      <c r="BKF1870" s="401"/>
      <c r="BKG1870" s="401"/>
      <c r="BKH1870" s="401"/>
      <c r="BKI1870" s="401"/>
      <c r="BKJ1870" s="401"/>
      <c r="BKK1870" s="401"/>
      <c r="BKL1870" s="401"/>
      <c r="BKM1870" s="401"/>
      <c r="BKN1870" s="401"/>
      <c r="BKO1870" s="401"/>
      <c r="BKP1870" s="401"/>
      <c r="BKQ1870" s="401"/>
      <c r="BKR1870" s="401"/>
      <c r="BKS1870" s="401"/>
      <c r="BKT1870" s="401"/>
      <c r="BKU1870" s="401"/>
      <c r="BKV1870" s="401"/>
      <c r="BKW1870" s="401"/>
      <c r="BKX1870" s="401"/>
      <c r="BKY1870" s="401"/>
      <c r="BKZ1870" s="401"/>
      <c r="BLA1870" s="401"/>
      <c r="BLB1870" s="401"/>
      <c r="BLC1870" s="401"/>
      <c r="BLD1870" s="401"/>
      <c r="BLE1870" s="401"/>
      <c r="BLF1870" s="401"/>
      <c r="BLG1870" s="401"/>
      <c r="BLH1870" s="401"/>
      <c r="BLI1870" s="401"/>
      <c r="BLJ1870" s="401"/>
      <c r="BLK1870" s="401"/>
      <c r="BLL1870" s="401"/>
      <c r="BLM1870" s="401"/>
      <c r="BLN1870" s="401"/>
      <c r="BLO1870" s="401"/>
      <c r="BLP1870" s="401"/>
      <c r="BLQ1870" s="401"/>
      <c r="BLR1870" s="401"/>
      <c r="BLS1870" s="401"/>
      <c r="BLT1870" s="401"/>
      <c r="BLU1870" s="401"/>
      <c r="BLV1870" s="401"/>
      <c r="BLW1870" s="401"/>
      <c r="BLX1870" s="401"/>
      <c r="BLY1870" s="401"/>
      <c r="BLZ1870" s="401"/>
      <c r="BMA1870" s="401"/>
      <c r="BMB1870" s="401"/>
      <c r="BMC1870" s="401"/>
      <c r="BMD1870" s="401"/>
      <c r="BME1870" s="401"/>
      <c r="BMF1870" s="401"/>
      <c r="BMG1870" s="401"/>
      <c r="BMH1870" s="401"/>
      <c r="BMI1870" s="401"/>
      <c r="BMJ1870" s="401"/>
      <c r="BMK1870" s="401"/>
      <c r="BML1870" s="401"/>
      <c r="BMM1870" s="401"/>
      <c r="BMN1870" s="401"/>
      <c r="BMO1870" s="401"/>
      <c r="BMP1870" s="401"/>
      <c r="BMQ1870" s="401"/>
      <c r="BMR1870" s="401"/>
      <c r="BMS1870" s="401"/>
      <c r="BMT1870" s="401"/>
      <c r="BMU1870" s="401"/>
      <c r="BMV1870" s="401"/>
      <c r="BMW1870" s="401"/>
      <c r="BMX1870" s="401"/>
      <c r="BMY1870" s="401"/>
      <c r="BMZ1870" s="401"/>
      <c r="BNA1870" s="401"/>
      <c r="BNB1870" s="401"/>
      <c r="BNC1870" s="401"/>
      <c r="BND1870" s="401"/>
      <c r="BNE1870" s="401"/>
      <c r="BNF1870" s="401"/>
      <c r="BNG1870" s="401"/>
      <c r="BNH1870" s="401"/>
      <c r="BNI1870" s="401"/>
      <c r="BNJ1870" s="401"/>
      <c r="BNK1870" s="401"/>
      <c r="BNL1870" s="401"/>
      <c r="BNM1870" s="401"/>
      <c r="BNN1870" s="401"/>
      <c r="BNO1870" s="401"/>
      <c r="BNP1870" s="401"/>
      <c r="BNQ1870" s="401"/>
      <c r="BNR1870" s="401"/>
      <c r="BNS1870" s="401"/>
      <c r="BNT1870" s="401"/>
      <c r="BNU1870" s="401"/>
      <c r="BNV1870" s="401"/>
      <c r="BNW1870" s="401"/>
      <c r="BNX1870" s="401"/>
      <c r="BNY1870" s="401"/>
      <c r="BNZ1870" s="401"/>
      <c r="BOA1870" s="401"/>
      <c r="BOB1870" s="401"/>
      <c r="BOC1870" s="401"/>
      <c r="BOD1870" s="401"/>
      <c r="BOE1870" s="401"/>
      <c r="BOF1870" s="401"/>
      <c r="BOG1870" s="401"/>
      <c r="BOH1870" s="401"/>
      <c r="BOI1870" s="401"/>
      <c r="BOJ1870" s="401"/>
      <c r="BOK1870" s="401"/>
      <c r="BOL1870" s="401"/>
      <c r="BOM1870" s="401"/>
      <c r="BON1870" s="401"/>
      <c r="BOO1870" s="401"/>
      <c r="BOP1870" s="401"/>
      <c r="BOQ1870" s="401"/>
      <c r="BOR1870" s="401"/>
      <c r="BOS1870" s="401"/>
      <c r="BOT1870" s="401"/>
      <c r="BOU1870" s="401"/>
      <c r="BOV1870" s="401"/>
      <c r="BOW1870" s="401"/>
      <c r="BOX1870" s="401"/>
      <c r="BOY1870" s="401"/>
      <c r="BOZ1870" s="401"/>
      <c r="BPA1870" s="401"/>
      <c r="BPB1870" s="401"/>
      <c r="BPC1870" s="401"/>
      <c r="BPD1870" s="401"/>
      <c r="BPE1870" s="401"/>
      <c r="BPF1870" s="401"/>
      <c r="BPG1870" s="401"/>
      <c r="BPH1870" s="401"/>
      <c r="BPI1870" s="401"/>
      <c r="BPJ1870" s="401"/>
      <c r="BPK1870" s="401"/>
      <c r="BPL1870" s="401"/>
      <c r="BPM1870" s="401"/>
      <c r="BPN1870" s="401"/>
      <c r="BPO1870" s="401"/>
      <c r="BPP1870" s="401"/>
      <c r="BPQ1870" s="401"/>
      <c r="BPR1870" s="401"/>
      <c r="BPS1870" s="401"/>
      <c r="BPT1870" s="401"/>
      <c r="BPU1870" s="401"/>
      <c r="BPV1870" s="401"/>
      <c r="BPW1870" s="401"/>
      <c r="BPX1870" s="401"/>
      <c r="BPY1870" s="401"/>
      <c r="BPZ1870" s="401"/>
      <c r="BQA1870" s="401"/>
      <c r="BQB1870" s="401"/>
      <c r="BQC1870" s="401"/>
      <c r="BQD1870" s="401"/>
      <c r="BQE1870" s="401"/>
      <c r="BQF1870" s="401"/>
      <c r="BQG1870" s="401"/>
      <c r="BQH1870" s="401"/>
      <c r="BQI1870" s="401"/>
      <c r="BQJ1870" s="401"/>
      <c r="BQK1870" s="401"/>
      <c r="BQL1870" s="401"/>
      <c r="BQM1870" s="401"/>
      <c r="BQN1870" s="401"/>
      <c r="BQO1870" s="401"/>
      <c r="BQP1870" s="401"/>
      <c r="BQQ1870" s="401"/>
      <c r="BQR1870" s="401"/>
      <c r="BQS1870" s="401"/>
      <c r="BQT1870" s="401"/>
      <c r="BQU1870" s="401"/>
      <c r="BQV1870" s="401"/>
      <c r="BQW1870" s="401"/>
      <c r="BQX1870" s="401"/>
      <c r="BQY1870" s="401"/>
      <c r="BQZ1870" s="401"/>
      <c r="BRA1870" s="401"/>
      <c r="BRB1870" s="401"/>
      <c r="BRC1870" s="401"/>
      <c r="BRD1870" s="401"/>
      <c r="BRE1870" s="401"/>
      <c r="BRF1870" s="401"/>
      <c r="BRG1870" s="401"/>
      <c r="BRH1870" s="401"/>
      <c r="BRI1870" s="401"/>
      <c r="BRJ1870" s="401"/>
      <c r="BRK1870" s="401"/>
      <c r="BRL1870" s="401"/>
      <c r="BRM1870" s="401"/>
      <c r="BRN1870" s="401"/>
      <c r="BRO1870" s="401"/>
      <c r="BRP1870" s="401"/>
      <c r="BRQ1870" s="401"/>
      <c r="BRR1870" s="401"/>
      <c r="BRS1870" s="401"/>
      <c r="BRT1870" s="401"/>
      <c r="BRU1870" s="401"/>
      <c r="BRV1870" s="401"/>
      <c r="BRW1870" s="401"/>
      <c r="BRX1870" s="401"/>
      <c r="BRY1870" s="401"/>
      <c r="BRZ1870" s="401"/>
      <c r="BSA1870" s="401"/>
      <c r="BSB1870" s="401"/>
      <c r="BSC1870" s="401"/>
      <c r="BSD1870" s="401"/>
      <c r="BSE1870" s="401"/>
      <c r="BSF1870" s="401"/>
      <c r="BSG1870" s="401"/>
      <c r="BSH1870" s="401"/>
      <c r="BSI1870" s="401"/>
      <c r="BSJ1870" s="401"/>
      <c r="BSK1870" s="401"/>
      <c r="BSL1870" s="401"/>
      <c r="BSM1870" s="401"/>
      <c r="BSN1870" s="401"/>
      <c r="BSO1870" s="401"/>
      <c r="BSP1870" s="401"/>
      <c r="BSQ1870" s="401"/>
      <c r="BSR1870" s="401"/>
      <c r="BSS1870" s="401"/>
      <c r="BST1870" s="401"/>
      <c r="BSU1870" s="401"/>
      <c r="BSV1870" s="401"/>
      <c r="BSW1870" s="401"/>
      <c r="BSX1870" s="401"/>
      <c r="BSY1870" s="401"/>
      <c r="BSZ1870" s="401"/>
      <c r="BTA1870" s="401"/>
      <c r="BTB1870" s="401"/>
      <c r="BTC1870" s="401"/>
      <c r="BTD1870" s="401"/>
      <c r="BTE1870" s="401"/>
      <c r="BTF1870" s="401"/>
      <c r="BTG1870" s="401"/>
      <c r="BTH1870" s="401"/>
      <c r="BTI1870" s="401"/>
      <c r="BTJ1870" s="401"/>
      <c r="BTK1870" s="401"/>
      <c r="BTL1870" s="401"/>
      <c r="BTM1870" s="401"/>
      <c r="BTN1870" s="401"/>
      <c r="BTO1870" s="401"/>
      <c r="BTP1870" s="401"/>
      <c r="BTQ1870" s="401"/>
      <c r="BTR1870" s="401"/>
      <c r="BTS1870" s="401"/>
      <c r="BTT1870" s="401"/>
      <c r="BTU1870" s="401"/>
      <c r="BTV1870" s="401"/>
      <c r="BTW1870" s="401"/>
      <c r="BTX1870" s="401"/>
      <c r="BTY1870" s="401"/>
      <c r="BTZ1870" s="401"/>
      <c r="BUA1870" s="401"/>
      <c r="BUB1870" s="401"/>
      <c r="BUC1870" s="401"/>
      <c r="BUD1870" s="401"/>
      <c r="BUE1870" s="401"/>
      <c r="BUF1870" s="401"/>
      <c r="BUG1870" s="401"/>
      <c r="BUH1870" s="401"/>
      <c r="BUI1870" s="401"/>
      <c r="BUJ1870" s="401"/>
      <c r="BUK1870" s="401"/>
      <c r="BUL1870" s="401"/>
      <c r="BUM1870" s="401"/>
      <c r="BUN1870" s="401"/>
      <c r="BUO1870" s="401"/>
      <c r="BUP1870" s="401"/>
      <c r="BUQ1870" s="401"/>
      <c r="BUR1870" s="401"/>
      <c r="BUS1870" s="401"/>
      <c r="BUT1870" s="401"/>
      <c r="BUU1870" s="401"/>
      <c r="BUV1870" s="401"/>
      <c r="BUW1870" s="401"/>
      <c r="BUX1870" s="401"/>
      <c r="BUY1870" s="401"/>
      <c r="BUZ1870" s="401"/>
      <c r="BVA1870" s="401"/>
      <c r="BVB1870" s="401"/>
      <c r="BVC1870" s="401"/>
      <c r="BVD1870" s="401"/>
      <c r="BVE1870" s="401"/>
      <c r="BVF1870" s="401"/>
      <c r="BVG1870" s="401"/>
      <c r="BVH1870" s="401"/>
      <c r="BVI1870" s="401"/>
      <c r="BVJ1870" s="401"/>
      <c r="BVK1870" s="401"/>
      <c r="BVL1870" s="401"/>
      <c r="BVM1870" s="401"/>
      <c r="BVN1870" s="401"/>
      <c r="BVO1870" s="401"/>
      <c r="BVP1870" s="401"/>
      <c r="BVQ1870" s="401"/>
      <c r="BVR1870" s="401"/>
      <c r="BVS1870" s="401"/>
      <c r="BVT1870" s="401"/>
      <c r="BVU1870" s="401"/>
      <c r="BVV1870" s="401"/>
      <c r="BVW1870" s="401"/>
      <c r="BVX1870" s="401"/>
      <c r="BVY1870" s="401"/>
      <c r="BVZ1870" s="401"/>
      <c r="BWA1870" s="401"/>
      <c r="BWB1870" s="401"/>
      <c r="BWC1870" s="401"/>
      <c r="BWD1870" s="401"/>
      <c r="BWE1870" s="401"/>
      <c r="BWF1870" s="401"/>
      <c r="BWG1870" s="401"/>
      <c r="BWH1870" s="401"/>
      <c r="BWI1870" s="401"/>
      <c r="BWJ1870" s="401"/>
      <c r="BWK1870" s="401"/>
      <c r="BWL1870" s="401"/>
      <c r="BWM1870" s="401"/>
      <c r="BWN1870" s="401"/>
      <c r="BWO1870" s="401"/>
      <c r="BWP1870" s="401"/>
      <c r="BWQ1870" s="401"/>
      <c r="BWR1870" s="401"/>
      <c r="BWS1870" s="401"/>
      <c r="BWT1870" s="401"/>
      <c r="BWU1870" s="401"/>
      <c r="BWV1870" s="401"/>
      <c r="BWW1870" s="401"/>
      <c r="BWX1870" s="401"/>
      <c r="BWY1870" s="401"/>
      <c r="BWZ1870" s="401"/>
      <c r="BXA1870" s="401"/>
      <c r="BXB1870" s="401"/>
      <c r="BXC1870" s="401"/>
      <c r="BXD1870" s="401"/>
      <c r="BXE1870" s="401"/>
      <c r="BXF1870" s="401"/>
      <c r="BXG1870" s="401"/>
      <c r="BXH1870" s="401"/>
      <c r="BXI1870" s="401"/>
      <c r="BXJ1870" s="401"/>
      <c r="BXK1870" s="401"/>
      <c r="BXL1870" s="401"/>
      <c r="BXM1870" s="401"/>
      <c r="BXN1870" s="401"/>
      <c r="BXO1870" s="401"/>
      <c r="BXP1870" s="401"/>
      <c r="BXQ1870" s="401"/>
      <c r="BXR1870" s="401"/>
      <c r="BXS1870" s="401"/>
      <c r="BXT1870" s="401"/>
      <c r="BXU1870" s="401"/>
      <c r="BXV1870" s="401"/>
      <c r="BXW1870" s="401"/>
      <c r="BXX1870" s="401"/>
      <c r="BXY1870" s="401"/>
      <c r="BXZ1870" s="401"/>
      <c r="BYA1870" s="401"/>
      <c r="BYB1870" s="401"/>
      <c r="BYC1870" s="401"/>
      <c r="BYD1870" s="401"/>
      <c r="BYE1870" s="401"/>
      <c r="BYF1870" s="401"/>
      <c r="BYG1870" s="401"/>
      <c r="BYH1870" s="401"/>
      <c r="BYI1870" s="401"/>
      <c r="BYJ1870" s="401"/>
      <c r="BYK1870" s="401"/>
      <c r="BYL1870" s="401"/>
      <c r="BYM1870" s="401"/>
      <c r="BYN1870" s="401"/>
      <c r="BYO1870" s="401"/>
      <c r="BYP1870" s="401"/>
      <c r="BYQ1870" s="401"/>
      <c r="BYR1870" s="401"/>
      <c r="BYS1870" s="401"/>
      <c r="BYT1870" s="401"/>
      <c r="BYU1870" s="401"/>
      <c r="BYV1870" s="401"/>
      <c r="BYW1870" s="401"/>
      <c r="BYX1870" s="401"/>
      <c r="BYY1870" s="401"/>
      <c r="BYZ1870" s="401"/>
      <c r="BZA1870" s="401"/>
      <c r="BZB1870" s="401"/>
      <c r="BZC1870" s="401"/>
      <c r="BZD1870" s="401"/>
      <c r="BZE1870" s="401"/>
      <c r="BZF1870" s="401"/>
      <c r="BZG1870" s="401"/>
      <c r="BZH1870" s="401"/>
      <c r="BZI1870" s="401"/>
      <c r="BZJ1870" s="401"/>
      <c r="BZK1870" s="401"/>
      <c r="BZL1870" s="401"/>
      <c r="BZM1870" s="401"/>
      <c r="BZN1870" s="401"/>
      <c r="BZO1870" s="401"/>
      <c r="BZP1870" s="401"/>
      <c r="BZQ1870" s="401"/>
      <c r="BZR1870" s="401"/>
      <c r="BZS1870" s="401"/>
      <c r="BZT1870" s="401"/>
      <c r="BZU1870" s="401"/>
      <c r="BZV1870" s="401"/>
      <c r="BZW1870" s="401"/>
      <c r="BZX1870" s="401"/>
      <c r="BZY1870" s="401"/>
      <c r="BZZ1870" s="401"/>
      <c r="CAA1870" s="401"/>
      <c r="CAB1870" s="401"/>
      <c r="CAC1870" s="401"/>
      <c r="CAD1870" s="401"/>
      <c r="CAE1870" s="401"/>
      <c r="CAF1870" s="401"/>
      <c r="CAG1870" s="401"/>
      <c r="CAH1870" s="401"/>
      <c r="CAI1870" s="401"/>
      <c r="CAJ1870" s="401"/>
      <c r="CAK1870" s="401"/>
      <c r="CAL1870" s="401"/>
      <c r="CAM1870" s="401"/>
      <c r="CAN1870" s="401"/>
      <c r="CAO1870" s="401"/>
      <c r="CAP1870" s="401"/>
      <c r="CAQ1870" s="401"/>
      <c r="CAR1870" s="401"/>
      <c r="CAS1870" s="401"/>
      <c r="CAT1870" s="401"/>
      <c r="CAU1870" s="401"/>
      <c r="CAV1870" s="401"/>
      <c r="CAW1870" s="401"/>
      <c r="CAX1870" s="401"/>
      <c r="CAY1870" s="401"/>
      <c r="CAZ1870" s="401"/>
      <c r="CBA1870" s="401"/>
      <c r="CBB1870" s="401"/>
      <c r="CBC1870" s="401"/>
      <c r="CBD1870" s="401"/>
      <c r="CBE1870" s="401"/>
      <c r="CBF1870" s="401"/>
      <c r="CBG1870" s="401"/>
      <c r="CBH1870" s="401"/>
      <c r="CBI1870" s="401"/>
      <c r="CBJ1870" s="401"/>
      <c r="CBK1870" s="401"/>
      <c r="CBL1870" s="401"/>
      <c r="CBM1870" s="401"/>
      <c r="CBN1870" s="401"/>
      <c r="CBO1870" s="401"/>
      <c r="CBP1870" s="401"/>
      <c r="CBQ1870" s="401"/>
      <c r="CBR1870" s="401"/>
      <c r="CBS1870" s="401"/>
      <c r="CBT1870" s="401"/>
      <c r="CBU1870" s="401"/>
      <c r="CBV1870" s="401"/>
      <c r="CBW1870" s="401"/>
      <c r="CBX1870" s="401"/>
      <c r="CBY1870" s="401"/>
      <c r="CBZ1870" s="401"/>
      <c r="CCA1870" s="401"/>
      <c r="CCB1870" s="401"/>
      <c r="CCC1870" s="401"/>
      <c r="CCD1870" s="401"/>
      <c r="CCE1870" s="401"/>
      <c r="CCF1870" s="401"/>
      <c r="CCG1870" s="401"/>
      <c r="CCH1870" s="401"/>
      <c r="CCI1870" s="401"/>
      <c r="CCJ1870" s="401"/>
      <c r="CCK1870" s="401"/>
      <c r="CCL1870" s="401"/>
      <c r="CCM1870" s="401"/>
      <c r="CCN1870" s="401"/>
      <c r="CCO1870" s="401"/>
      <c r="CCP1870" s="401"/>
      <c r="CCQ1870" s="401"/>
      <c r="CCR1870" s="401"/>
      <c r="CCS1870" s="401"/>
      <c r="CCT1870" s="401"/>
      <c r="CCU1870" s="401"/>
      <c r="CCV1870" s="401"/>
      <c r="CCW1870" s="401"/>
      <c r="CCX1870" s="401"/>
      <c r="CCY1870" s="401"/>
      <c r="CCZ1870" s="401"/>
      <c r="CDA1870" s="401"/>
      <c r="CDB1870" s="401"/>
      <c r="CDC1870" s="401"/>
      <c r="CDD1870" s="401"/>
      <c r="CDE1870" s="401"/>
      <c r="CDF1870" s="401"/>
      <c r="CDG1870" s="401"/>
      <c r="CDH1870" s="401"/>
      <c r="CDI1870" s="401"/>
      <c r="CDJ1870" s="401"/>
      <c r="CDK1870" s="401"/>
      <c r="CDL1870" s="401"/>
      <c r="CDM1870" s="401"/>
      <c r="CDN1870" s="401"/>
      <c r="CDO1870" s="401"/>
      <c r="CDP1870" s="401"/>
      <c r="CDQ1870" s="401"/>
      <c r="CDR1870" s="401"/>
      <c r="CDS1870" s="401"/>
      <c r="CDT1870" s="401"/>
      <c r="CDU1870" s="401"/>
      <c r="CDV1870" s="401"/>
      <c r="CDW1870" s="401"/>
      <c r="CDX1870" s="401"/>
      <c r="CDY1870" s="401"/>
      <c r="CDZ1870" s="401"/>
      <c r="CEA1870" s="401"/>
      <c r="CEB1870" s="401"/>
      <c r="CEC1870" s="401"/>
      <c r="CED1870" s="401"/>
      <c r="CEE1870" s="401"/>
      <c r="CEF1870" s="401"/>
      <c r="CEG1870" s="401"/>
      <c r="CEH1870" s="401"/>
      <c r="CEI1870" s="401"/>
      <c r="CEJ1870" s="401"/>
      <c r="CEK1870" s="401"/>
      <c r="CEL1870" s="401"/>
      <c r="CEM1870" s="401"/>
      <c r="CEN1870" s="401"/>
      <c r="CEO1870" s="401"/>
      <c r="CEP1870" s="401"/>
      <c r="CEQ1870" s="401"/>
      <c r="CER1870" s="401"/>
      <c r="CES1870" s="401"/>
      <c r="CET1870" s="401"/>
      <c r="CEU1870" s="401"/>
      <c r="CEV1870" s="401"/>
      <c r="CEW1870" s="401"/>
      <c r="CEX1870" s="401"/>
      <c r="CEY1870" s="401"/>
      <c r="CEZ1870" s="401"/>
      <c r="CFA1870" s="401"/>
      <c r="CFB1870" s="401"/>
      <c r="CFC1870" s="401"/>
      <c r="CFD1870" s="401"/>
      <c r="CFE1870" s="401"/>
      <c r="CFF1870" s="401"/>
      <c r="CFG1870" s="401"/>
      <c r="CFH1870" s="401"/>
      <c r="CFI1870" s="401"/>
      <c r="CFJ1870" s="401"/>
      <c r="CFK1870" s="401"/>
      <c r="CFL1870" s="401"/>
      <c r="CFM1870" s="401"/>
      <c r="CFN1870" s="401"/>
      <c r="CFO1870" s="401"/>
      <c r="CFP1870" s="401"/>
      <c r="CFQ1870" s="401"/>
      <c r="CFR1870" s="401"/>
      <c r="CFS1870" s="401"/>
      <c r="CFT1870" s="401"/>
      <c r="CFU1870" s="401"/>
      <c r="CFV1870" s="401"/>
      <c r="CFW1870" s="401"/>
      <c r="CFX1870" s="401"/>
      <c r="CFY1870" s="401"/>
      <c r="CFZ1870" s="401"/>
      <c r="CGA1870" s="401"/>
      <c r="CGB1870" s="401"/>
      <c r="CGC1870" s="401"/>
      <c r="CGD1870" s="401"/>
      <c r="CGE1870" s="401"/>
      <c r="CGF1870" s="401"/>
      <c r="CGG1870" s="401"/>
      <c r="CGH1870" s="401"/>
      <c r="CGI1870" s="401"/>
      <c r="CGJ1870" s="401"/>
      <c r="CGK1870" s="401"/>
      <c r="CGL1870" s="401"/>
      <c r="CGM1870" s="401"/>
      <c r="CGN1870" s="401"/>
      <c r="CGO1870" s="401"/>
      <c r="CGP1870" s="401"/>
      <c r="CGQ1870" s="401"/>
      <c r="CGR1870" s="401"/>
      <c r="CGS1870" s="401"/>
      <c r="CGT1870" s="401"/>
      <c r="CGU1870" s="401"/>
      <c r="CGV1870" s="401"/>
      <c r="CGW1870" s="401"/>
      <c r="CGX1870" s="401"/>
      <c r="CGY1870" s="401"/>
      <c r="CGZ1870" s="401"/>
      <c r="CHA1870" s="401"/>
      <c r="CHB1870" s="401"/>
      <c r="CHC1870" s="401"/>
      <c r="CHD1870" s="401"/>
      <c r="CHE1870" s="401"/>
      <c r="CHF1870" s="401"/>
      <c r="CHG1870" s="401"/>
      <c r="CHH1870" s="401"/>
      <c r="CHI1870" s="401"/>
      <c r="CHJ1870" s="401"/>
      <c r="CHK1870" s="401"/>
      <c r="CHL1870" s="401"/>
      <c r="CHM1870" s="401"/>
      <c r="CHN1870" s="401"/>
      <c r="CHO1870" s="401"/>
      <c r="CHP1870" s="401"/>
      <c r="CHQ1870" s="401"/>
      <c r="CHR1870" s="401"/>
      <c r="CHS1870" s="401"/>
      <c r="CHT1870" s="401"/>
      <c r="CHU1870" s="401"/>
      <c r="CHV1870" s="401"/>
      <c r="CHW1870" s="401"/>
      <c r="CHX1870" s="401"/>
      <c r="CHY1870" s="401"/>
      <c r="CHZ1870" s="401"/>
      <c r="CIA1870" s="401"/>
      <c r="CIB1870" s="401"/>
      <c r="CIC1870" s="401"/>
      <c r="CID1870" s="401"/>
      <c r="CIE1870" s="401"/>
      <c r="CIF1870" s="401"/>
      <c r="CIG1870" s="401"/>
      <c r="CIH1870" s="401"/>
      <c r="CII1870" s="401"/>
      <c r="CIJ1870" s="401"/>
      <c r="CIK1870" s="401"/>
      <c r="CIL1870" s="401"/>
      <c r="CIM1870" s="401"/>
      <c r="CIN1870" s="401"/>
      <c r="CIO1870" s="401"/>
      <c r="CIP1870" s="401"/>
      <c r="CIQ1870" s="401"/>
      <c r="CIR1870" s="401"/>
      <c r="CIS1870" s="401"/>
      <c r="CIT1870" s="401"/>
      <c r="CIU1870" s="401"/>
      <c r="CIV1870" s="401"/>
      <c r="CIW1870" s="401"/>
      <c r="CIX1870" s="401"/>
      <c r="CIY1870" s="401"/>
      <c r="CIZ1870" s="401"/>
      <c r="CJA1870" s="401"/>
      <c r="CJB1870" s="401"/>
      <c r="CJC1870" s="401"/>
      <c r="CJD1870" s="401"/>
      <c r="CJE1870" s="401"/>
      <c r="CJF1870" s="401"/>
      <c r="CJG1870" s="401"/>
      <c r="CJH1870" s="401"/>
      <c r="CJI1870" s="401"/>
      <c r="CJJ1870" s="401"/>
      <c r="CJK1870" s="401"/>
      <c r="CJL1870" s="401"/>
      <c r="CJM1870" s="401"/>
      <c r="CJN1870" s="401"/>
      <c r="CJO1870" s="401"/>
      <c r="CJP1870" s="401"/>
      <c r="CJQ1870" s="401"/>
      <c r="CJR1870" s="401"/>
      <c r="CJS1870" s="401"/>
      <c r="CJT1870" s="401"/>
      <c r="CJU1870" s="401"/>
      <c r="CJV1870" s="401"/>
      <c r="CJW1870" s="401"/>
      <c r="CJX1870" s="401"/>
      <c r="CJY1870" s="401"/>
      <c r="CJZ1870" s="401"/>
      <c r="CKA1870" s="401"/>
      <c r="CKB1870" s="401"/>
      <c r="CKC1870" s="401"/>
      <c r="CKD1870" s="401"/>
      <c r="CKE1870" s="401"/>
      <c r="CKF1870" s="401"/>
      <c r="CKG1870" s="401"/>
      <c r="CKH1870" s="401"/>
      <c r="CKI1870" s="401"/>
      <c r="CKJ1870" s="401"/>
      <c r="CKK1870" s="401"/>
      <c r="CKL1870" s="401"/>
      <c r="CKM1870" s="401"/>
      <c r="CKN1870" s="401"/>
      <c r="CKO1870" s="401"/>
      <c r="CKP1870" s="401"/>
      <c r="CKQ1870" s="401"/>
      <c r="CKR1870" s="401"/>
      <c r="CKS1870" s="401"/>
      <c r="CKT1870" s="401"/>
      <c r="CKU1870" s="401"/>
      <c r="CKV1870" s="401"/>
      <c r="CKW1870" s="401"/>
      <c r="CKX1870" s="401"/>
      <c r="CKY1870" s="401"/>
      <c r="CKZ1870" s="401"/>
      <c r="CLA1870" s="401"/>
      <c r="CLB1870" s="401"/>
      <c r="CLC1870" s="401"/>
      <c r="CLD1870" s="401"/>
      <c r="CLE1870" s="401"/>
      <c r="CLF1870" s="401"/>
      <c r="CLG1870" s="401"/>
      <c r="CLH1870" s="401"/>
      <c r="CLI1870" s="401"/>
      <c r="CLJ1870" s="401"/>
      <c r="CLK1870" s="401"/>
      <c r="CLL1870" s="401"/>
      <c r="CLM1870" s="401"/>
      <c r="CLN1870" s="401"/>
      <c r="CLO1870" s="401"/>
      <c r="CLP1870" s="401"/>
      <c r="CLQ1870" s="401"/>
      <c r="CLR1870" s="401"/>
      <c r="CLS1870" s="401"/>
      <c r="CLT1870" s="401"/>
      <c r="CLU1870" s="401"/>
      <c r="CLV1870" s="401"/>
      <c r="CLW1870" s="401"/>
      <c r="CLX1870" s="401"/>
      <c r="CLY1870" s="401"/>
      <c r="CLZ1870" s="401"/>
      <c r="CMA1870" s="401"/>
      <c r="CMB1870" s="401"/>
      <c r="CMC1870" s="401"/>
      <c r="CMD1870" s="401"/>
      <c r="CME1870" s="401"/>
      <c r="CMF1870" s="401"/>
      <c r="CMG1870" s="401"/>
      <c r="CMH1870" s="401"/>
      <c r="CMI1870" s="401"/>
      <c r="CMJ1870" s="401"/>
      <c r="CMK1870" s="401"/>
      <c r="CML1870" s="401"/>
      <c r="CMM1870" s="401"/>
      <c r="CMN1870" s="401"/>
      <c r="CMO1870" s="401"/>
      <c r="CMP1870" s="401"/>
      <c r="CMQ1870" s="401"/>
      <c r="CMR1870" s="401"/>
      <c r="CMS1870" s="401"/>
      <c r="CMT1870" s="401"/>
      <c r="CMU1870" s="401"/>
      <c r="CMV1870" s="401"/>
      <c r="CMW1870" s="401"/>
      <c r="CMX1870" s="401"/>
      <c r="CMY1870" s="401"/>
      <c r="CMZ1870" s="401"/>
      <c r="CNA1870" s="401"/>
      <c r="CNB1870" s="401"/>
      <c r="CNC1870" s="401"/>
      <c r="CND1870" s="401"/>
      <c r="CNE1870" s="401"/>
      <c r="CNF1870" s="401"/>
      <c r="CNG1870" s="401"/>
      <c r="CNH1870" s="401"/>
      <c r="CNI1870" s="401"/>
      <c r="CNJ1870" s="401"/>
      <c r="CNK1870" s="401"/>
      <c r="CNL1870" s="401"/>
      <c r="CNM1870" s="401"/>
      <c r="CNN1870" s="401"/>
      <c r="CNO1870" s="401"/>
      <c r="CNP1870" s="401"/>
      <c r="CNQ1870" s="401"/>
      <c r="CNR1870" s="401"/>
      <c r="CNS1870" s="401"/>
      <c r="CNT1870" s="401"/>
      <c r="CNU1870" s="401"/>
      <c r="CNV1870" s="401"/>
      <c r="CNW1870" s="401"/>
      <c r="CNX1870" s="401"/>
      <c r="CNY1870" s="401"/>
      <c r="CNZ1870" s="401"/>
      <c r="COA1870" s="401"/>
      <c r="COB1870" s="401"/>
      <c r="COC1870" s="401"/>
      <c r="COD1870" s="401"/>
      <c r="COE1870" s="401"/>
      <c r="COF1870" s="401"/>
      <c r="COG1870" s="401"/>
      <c r="COH1870" s="401"/>
      <c r="COI1870" s="401"/>
      <c r="COJ1870" s="401"/>
      <c r="COK1870" s="401"/>
      <c r="COL1870" s="401"/>
      <c r="COM1870" s="401"/>
      <c r="CON1870" s="401"/>
      <c r="COO1870" s="401"/>
      <c r="COP1870" s="401"/>
      <c r="COQ1870" s="401"/>
      <c r="COR1870" s="401"/>
      <c r="COS1870" s="401"/>
      <c r="COT1870" s="401"/>
      <c r="COU1870" s="401"/>
      <c r="COV1870" s="401"/>
      <c r="COW1870" s="401"/>
      <c r="COX1870" s="401"/>
      <c r="COY1870" s="401"/>
      <c r="COZ1870" s="401"/>
      <c r="CPA1870" s="401"/>
      <c r="CPB1870" s="401"/>
      <c r="CPC1870" s="401"/>
      <c r="CPD1870" s="401"/>
      <c r="CPE1870" s="401"/>
      <c r="CPF1870" s="401"/>
      <c r="CPG1870" s="401"/>
      <c r="CPH1870" s="401"/>
      <c r="CPI1870" s="401"/>
      <c r="CPJ1870" s="401"/>
      <c r="CPK1870" s="401"/>
      <c r="CPL1870" s="401"/>
      <c r="CPM1870" s="401"/>
      <c r="CPN1870" s="401"/>
      <c r="CPO1870" s="401"/>
      <c r="CPP1870" s="401"/>
      <c r="CPQ1870" s="401"/>
      <c r="CPR1870" s="401"/>
      <c r="CPS1870" s="401"/>
      <c r="CPT1870" s="401"/>
      <c r="CPU1870" s="401"/>
      <c r="CPV1870" s="401"/>
      <c r="CPW1870" s="401"/>
      <c r="CPX1870" s="401"/>
      <c r="CPY1870" s="401"/>
      <c r="CPZ1870" s="401"/>
      <c r="CQA1870" s="401"/>
      <c r="CQB1870" s="401"/>
      <c r="CQC1870" s="401"/>
      <c r="CQD1870" s="401"/>
      <c r="CQE1870" s="401"/>
      <c r="CQF1870" s="401"/>
      <c r="CQG1870" s="401"/>
      <c r="CQH1870" s="401"/>
      <c r="CQI1870" s="401"/>
      <c r="CQJ1870" s="401"/>
      <c r="CQK1870" s="401"/>
      <c r="CQL1870" s="401"/>
      <c r="CQM1870" s="401"/>
      <c r="CQN1870" s="401"/>
      <c r="CQO1870" s="401"/>
      <c r="CQP1870" s="401"/>
      <c r="CQQ1870" s="401"/>
      <c r="CQR1870" s="401"/>
      <c r="CQS1870" s="401"/>
      <c r="CQT1870" s="401"/>
      <c r="CQU1870" s="401"/>
      <c r="CQV1870" s="401"/>
      <c r="CQW1870" s="401"/>
      <c r="CQX1870" s="401"/>
      <c r="CQY1870" s="401"/>
      <c r="CQZ1870" s="401"/>
      <c r="CRA1870" s="401"/>
      <c r="CRB1870" s="401"/>
      <c r="CRC1870" s="401"/>
      <c r="CRD1870" s="401"/>
      <c r="CRE1870" s="401"/>
      <c r="CRF1870" s="401"/>
      <c r="CRG1870" s="401"/>
      <c r="CRH1870" s="401"/>
      <c r="CRI1870" s="401"/>
      <c r="CRJ1870" s="401"/>
      <c r="CRK1870" s="401"/>
      <c r="CRL1870" s="401"/>
      <c r="CRM1870" s="401"/>
      <c r="CRN1870" s="401"/>
      <c r="CRO1870" s="401"/>
      <c r="CRP1870" s="401"/>
      <c r="CRQ1870" s="401"/>
      <c r="CRR1870" s="401"/>
      <c r="CRS1870" s="401"/>
      <c r="CRT1870" s="401"/>
      <c r="CRU1870" s="401"/>
      <c r="CRV1870" s="401"/>
      <c r="CRW1870" s="401"/>
      <c r="CRX1870" s="401"/>
      <c r="CRY1870" s="401"/>
      <c r="CRZ1870" s="401"/>
      <c r="CSA1870" s="401"/>
      <c r="CSB1870" s="401"/>
      <c r="CSC1870" s="401"/>
      <c r="CSD1870" s="401"/>
      <c r="CSE1870" s="401"/>
      <c r="CSF1870" s="401"/>
      <c r="CSG1870" s="401"/>
      <c r="CSH1870" s="401"/>
      <c r="CSI1870" s="401"/>
      <c r="CSJ1870" s="401"/>
      <c r="CSK1870" s="401"/>
      <c r="CSL1870" s="401"/>
      <c r="CSM1870" s="401"/>
      <c r="CSN1870" s="401"/>
      <c r="CSO1870" s="401"/>
      <c r="CSP1870" s="401"/>
      <c r="CSQ1870" s="401"/>
      <c r="CSR1870" s="401"/>
      <c r="CSS1870" s="401"/>
      <c r="CST1870" s="401"/>
      <c r="CSU1870" s="401"/>
      <c r="CSV1870" s="401"/>
      <c r="CSW1870" s="401"/>
      <c r="CSX1870" s="401"/>
      <c r="CSY1870" s="401"/>
      <c r="CSZ1870" s="401"/>
      <c r="CTA1870" s="401"/>
      <c r="CTB1870" s="401"/>
      <c r="CTC1870" s="401"/>
      <c r="CTD1870" s="401"/>
      <c r="CTE1870" s="401"/>
      <c r="CTF1870" s="401"/>
      <c r="CTG1870" s="401"/>
      <c r="CTH1870" s="401"/>
      <c r="CTI1870" s="401"/>
      <c r="CTJ1870" s="401"/>
      <c r="CTK1870" s="401"/>
      <c r="CTL1870" s="401"/>
      <c r="CTM1870" s="401"/>
      <c r="CTN1870" s="401"/>
      <c r="CTO1870" s="401"/>
      <c r="CTP1870" s="401"/>
      <c r="CTQ1870" s="401"/>
      <c r="CTR1870" s="401"/>
      <c r="CTS1870" s="401"/>
      <c r="CTT1870" s="401"/>
      <c r="CTU1870" s="401"/>
      <c r="CTV1870" s="401"/>
      <c r="CTW1870" s="401"/>
      <c r="CTX1870" s="401"/>
      <c r="CTY1870" s="401"/>
      <c r="CTZ1870" s="401"/>
      <c r="CUA1870" s="401"/>
      <c r="CUB1870" s="401"/>
      <c r="CUC1870" s="401"/>
      <c r="CUD1870" s="401"/>
      <c r="CUE1870" s="401"/>
      <c r="CUF1870" s="401"/>
      <c r="CUG1870" s="401"/>
      <c r="CUH1870" s="401"/>
      <c r="CUI1870" s="401"/>
      <c r="CUJ1870" s="401"/>
      <c r="CUK1870" s="401"/>
      <c r="CUL1870" s="401"/>
      <c r="CUM1870" s="401"/>
      <c r="CUN1870" s="401"/>
      <c r="CUO1870" s="401"/>
      <c r="CUP1870" s="401"/>
      <c r="CUQ1870" s="401"/>
      <c r="CUR1870" s="401"/>
      <c r="CUS1870" s="401"/>
      <c r="CUT1870" s="401"/>
      <c r="CUU1870" s="401"/>
      <c r="CUV1870" s="401"/>
      <c r="CUW1870" s="401"/>
      <c r="CUX1870" s="401"/>
      <c r="CUY1870" s="401"/>
      <c r="CUZ1870" s="401"/>
      <c r="CVA1870" s="401"/>
      <c r="CVB1870" s="401"/>
      <c r="CVC1870" s="401"/>
      <c r="CVD1870" s="401"/>
      <c r="CVE1870" s="401"/>
      <c r="CVF1870" s="401"/>
      <c r="CVG1870" s="401"/>
      <c r="CVH1870" s="401"/>
      <c r="CVI1870" s="401"/>
      <c r="CVJ1870" s="401"/>
      <c r="CVK1870" s="401"/>
      <c r="CVL1870" s="401"/>
      <c r="CVM1870" s="401"/>
      <c r="CVN1870" s="401"/>
      <c r="CVO1870" s="401"/>
      <c r="CVP1870" s="401"/>
      <c r="CVQ1870" s="401"/>
      <c r="CVR1870" s="401"/>
      <c r="CVS1870" s="401"/>
      <c r="CVT1870" s="401"/>
      <c r="CVU1870" s="401"/>
      <c r="CVV1870" s="401"/>
      <c r="CVW1870" s="401"/>
      <c r="CVX1870" s="401"/>
      <c r="CVY1870" s="401"/>
      <c r="CVZ1870" s="401"/>
      <c r="CWA1870" s="401"/>
      <c r="CWB1870" s="401"/>
      <c r="CWC1870" s="401"/>
      <c r="CWD1870" s="401"/>
      <c r="CWE1870" s="401"/>
      <c r="CWF1870" s="401"/>
      <c r="CWG1870" s="401"/>
      <c r="CWH1870" s="401"/>
      <c r="CWI1870" s="401"/>
      <c r="CWJ1870" s="401"/>
      <c r="CWK1870" s="401"/>
      <c r="CWL1870" s="401"/>
      <c r="CWM1870" s="401"/>
      <c r="CWN1870" s="401"/>
      <c r="CWO1870" s="401"/>
      <c r="CWP1870" s="401"/>
      <c r="CWQ1870" s="401"/>
      <c r="CWR1870" s="401"/>
      <c r="CWS1870" s="401"/>
      <c r="CWT1870" s="401"/>
      <c r="CWU1870" s="401"/>
      <c r="CWV1870" s="401"/>
      <c r="CWW1870" s="401"/>
      <c r="CWX1870" s="401"/>
      <c r="CWY1870" s="401"/>
      <c r="CWZ1870" s="401"/>
      <c r="CXA1870" s="401"/>
      <c r="CXB1870" s="401"/>
      <c r="CXC1870" s="401"/>
      <c r="CXD1870" s="401"/>
      <c r="CXE1870" s="401"/>
      <c r="CXF1870" s="401"/>
      <c r="CXG1870" s="401"/>
      <c r="CXH1870" s="401"/>
      <c r="CXI1870" s="401"/>
      <c r="CXJ1870" s="401"/>
      <c r="CXK1870" s="401"/>
      <c r="CXL1870" s="401"/>
      <c r="CXM1870" s="401"/>
      <c r="CXN1870" s="401"/>
      <c r="CXO1870" s="401"/>
      <c r="CXP1870" s="401"/>
      <c r="CXQ1870" s="401"/>
      <c r="CXR1870" s="401"/>
      <c r="CXS1870" s="401"/>
      <c r="CXT1870" s="401"/>
      <c r="CXU1870" s="401"/>
      <c r="CXV1870" s="401"/>
      <c r="CXW1870" s="401"/>
      <c r="CXX1870" s="401"/>
      <c r="CXY1870" s="401"/>
      <c r="CXZ1870" s="401"/>
      <c r="CYA1870" s="401"/>
      <c r="CYB1870" s="401"/>
      <c r="CYC1870" s="401"/>
      <c r="CYD1870" s="401"/>
      <c r="CYE1870" s="401"/>
      <c r="CYF1870" s="401"/>
      <c r="CYG1870" s="401"/>
      <c r="CYH1870" s="401"/>
      <c r="CYI1870" s="401"/>
      <c r="CYJ1870" s="401"/>
      <c r="CYK1870" s="401"/>
      <c r="CYL1870" s="401"/>
      <c r="CYM1870" s="401"/>
      <c r="CYN1870" s="401"/>
      <c r="CYO1870" s="401"/>
      <c r="CYP1870" s="401"/>
      <c r="CYQ1870" s="401"/>
      <c r="CYR1870" s="401"/>
      <c r="CYS1870" s="401"/>
      <c r="CYT1870" s="401"/>
      <c r="CYU1870" s="401"/>
      <c r="CYV1870" s="401"/>
      <c r="CYW1870" s="401"/>
      <c r="CYX1870" s="401"/>
      <c r="CYY1870" s="401"/>
      <c r="CYZ1870" s="401"/>
      <c r="CZA1870" s="401"/>
      <c r="CZB1870" s="401"/>
      <c r="CZC1870" s="401"/>
      <c r="CZD1870" s="401"/>
      <c r="CZE1870" s="401"/>
      <c r="CZF1870" s="401"/>
      <c r="CZG1870" s="401"/>
      <c r="CZH1870" s="401"/>
      <c r="CZI1870" s="401"/>
      <c r="CZJ1870" s="401"/>
      <c r="CZK1870" s="401"/>
      <c r="CZL1870" s="401"/>
      <c r="CZM1870" s="401"/>
      <c r="CZN1870" s="401"/>
      <c r="CZO1870" s="401"/>
      <c r="CZP1870" s="401"/>
      <c r="CZQ1870" s="401"/>
      <c r="CZR1870" s="401"/>
      <c r="CZS1870" s="401"/>
      <c r="CZT1870" s="401"/>
      <c r="CZU1870" s="401"/>
      <c r="CZV1870" s="401"/>
      <c r="CZW1870" s="401"/>
      <c r="CZX1870" s="401"/>
      <c r="CZY1870" s="401"/>
      <c r="CZZ1870" s="401"/>
      <c r="DAA1870" s="401"/>
      <c r="DAB1870" s="401"/>
      <c r="DAC1870" s="401"/>
      <c r="DAD1870" s="401"/>
      <c r="DAE1870" s="401"/>
      <c r="DAF1870" s="401"/>
      <c r="DAG1870" s="401"/>
      <c r="DAH1870" s="401"/>
      <c r="DAI1870" s="401"/>
      <c r="DAJ1870" s="401"/>
      <c r="DAK1870" s="401"/>
      <c r="DAL1870" s="401"/>
      <c r="DAM1870" s="401"/>
      <c r="DAN1870" s="401"/>
      <c r="DAO1870" s="401"/>
      <c r="DAP1870" s="401"/>
      <c r="DAQ1870" s="401"/>
      <c r="DAR1870" s="401"/>
      <c r="DAS1870" s="401"/>
      <c r="DAT1870" s="401"/>
      <c r="DAU1870" s="401"/>
      <c r="DAV1870" s="401"/>
      <c r="DAW1870" s="401"/>
      <c r="DAX1870" s="401"/>
      <c r="DAY1870" s="401"/>
      <c r="DAZ1870" s="401"/>
      <c r="DBA1870" s="401"/>
      <c r="DBB1870" s="401"/>
      <c r="DBC1870" s="401"/>
      <c r="DBD1870" s="401"/>
      <c r="DBE1870" s="401"/>
      <c r="DBF1870" s="401"/>
      <c r="DBG1870" s="401"/>
      <c r="DBH1870" s="401"/>
      <c r="DBI1870" s="401"/>
      <c r="DBJ1870" s="401"/>
      <c r="DBK1870" s="401"/>
      <c r="DBL1870" s="401"/>
      <c r="DBM1870" s="401"/>
      <c r="DBN1870" s="401"/>
      <c r="DBO1870" s="401"/>
      <c r="DBP1870" s="401"/>
      <c r="DBQ1870" s="401"/>
      <c r="DBR1870" s="401"/>
      <c r="DBS1870" s="401"/>
      <c r="DBT1870" s="401"/>
      <c r="DBU1870" s="401"/>
      <c r="DBV1870" s="401"/>
      <c r="DBW1870" s="401"/>
      <c r="DBX1870" s="401"/>
      <c r="DBY1870" s="401"/>
      <c r="DBZ1870" s="401"/>
      <c r="DCA1870" s="401"/>
      <c r="DCB1870" s="401"/>
      <c r="DCC1870" s="401"/>
      <c r="DCD1870" s="401"/>
      <c r="DCE1870" s="401"/>
      <c r="DCF1870" s="401"/>
      <c r="DCG1870" s="401"/>
      <c r="DCH1870" s="401"/>
      <c r="DCI1870" s="401"/>
      <c r="DCJ1870" s="401"/>
      <c r="DCK1870" s="401"/>
      <c r="DCL1870" s="401"/>
      <c r="DCM1870" s="401"/>
      <c r="DCN1870" s="401"/>
      <c r="DCO1870" s="401"/>
      <c r="DCP1870" s="401"/>
      <c r="DCQ1870" s="401"/>
      <c r="DCR1870" s="401"/>
      <c r="DCS1870" s="401"/>
      <c r="DCT1870" s="401"/>
      <c r="DCU1870" s="401"/>
      <c r="DCV1870" s="401"/>
      <c r="DCW1870" s="401"/>
      <c r="DCX1870" s="401"/>
      <c r="DCY1870" s="401"/>
      <c r="DCZ1870" s="401"/>
      <c r="DDA1870" s="401"/>
      <c r="DDB1870" s="401"/>
      <c r="DDC1870" s="401"/>
      <c r="DDD1870" s="401"/>
      <c r="DDE1870" s="401"/>
      <c r="DDF1870" s="401"/>
      <c r="DDG1870" s="401"/>
      <c r="DDH1870" s="401"/>
      <c r="DDI1870" s="401"/>
      <c r="DDJ1870" s="401"/>
      <c r="DDK1870" s="401"/>
      <c r="DDL1870" s="401"/>
      <c r="DDM1870" s="401"/>
      <c r="DDN1870" s="401"/>
      <c r="DDO1870" s="401"/>
      <c r="DDP1870" s="401"/>
      <c r="DDQ1870" s="401"/>
      <c r="DDR1870" s="401"/>
      <c r="DDS1870" s="401"/>
      <c r="DDT1870" s="401"/>
      <c r="DDU1870" s="401"/>
      <c r="DDV1870" s="401"/>
      <c r="DDW1870" s="401"/>
      <c r="DDX1870" s="401"/>
      <c r="DDY1870" s="401"/>
      <c r="DDZ1870" s="401"/>
      <c r="DEA1870" s="401"/>
      <c r="DEB1870" s="401"/>
      <c r="DEC1870" s="401"/>
      <c r="DED1870" s="401"/>
      <c r="DEE1870" s="401"/>
      <c r="DEF1870" s="401"/>
      <c r="DEG1870" s="401"/>
      <c r="DEH1870" s="401"/>
      <c r="DEI1870" s="401"/>
      <c r="DEJ1870" s="401"/>
      <c r="DEK1870" s="401"/>
      <c r="DEL1870" s="401"/>
      <c r="DEM1870" s="401"/>
      <c r="DEN1870" s="401"/>
      <c r="DEO1870" s="401"/>
      <c r="DEP1870" s="401"/>
      <c r="DEQ1870" s="401"/>
      <c r="DER1870" s="401"/>
      <c r="DES1870" s="401"/>
      <c r="DET1870" s="401"/>
      <c r="DEU1870" s="401"/>
      <c r="DEV1870" s="401"/>
      <c r="DEW1870" s="401"/>
      <c r="DEX1870" s="401"/>
      <c r="DEY1870" s="401"/>
      <c r="DEZ1870" s="401"/>
      <c r="DFA1870" s="401"/>
      <c r="DFB1870" s="401"/>
      <c r="DFC1870" s="401"/>
      <c r="DFD1870" s="401"/>
      <c r="DFE1870" s="401"/>
      <c r="DFF1870" s="401"/>
      <c r="DFG1870" s="401"/>
      <c r="DFH1870" s="401"/>
      <c r="DFI1870" s="401"/>
      <c r="DFJ1870" s="401"/>
      <c r="DFK1870" s="401"/>
      <c r="DFL1870" s="401"/>
      <c r="DFM1870" s="401"/>
      <c r="DFN1870" s="401"/>
      <c r="DFO1870" s="401"/>
      <c r="DFP1870" s="401"/>
      <c r="DFQ1870" s="401"/>
      <c r="DFR1870" s="401"/>
      <c r="DFS1870" s="401"/>
      <c r="DFT1870" s="401"/>
      <c r="DFU1870" s="401"/>
      <c r="DFV1870" s="401"/>
      <c r="DFW1870" s="401"/>
      <c r="DFX1870" s="401"/>
      <c r="DFY1870" s="401"/>
      <c r="DFZ1870" s="401"/>
      <c r="DGA1870" s="401"/>
      <c r="DGB1870" s="401"/>
      <c r="DGC1870" s="401"/>
      <c r="DGD1870" s="401"/>
      <c r="DGE1870" s="401"/>
      <c r="DGF1870" s="401"/>
      <c r="DGG1870" s="401"/>
      <c r="DGH1870" s="401"/>
      <c r="DGI1870" s="401"/>
      <c r="DGJ1870" s="401"/>
      <c r="DGK1870" s="401"/>
      <c r="DGL1870" s="401"/>
      <c r="DGM1870" s="401"/>
      <c r="DGN1870" s="401"/>
      <c r="DGO1870" s="401"/>
      <c r="DGP1870" s="401"/>
      <c r="DGQ1870" s="401"/>
      <c r="DGR1870" s="401"/>
      <c r="DGS1870" s="401"/>
      <c r="DGT1870" s="401"/>
      <c r="DGU1870" s="401"/>
      <c r="DGV1870" s="401"/>
      <c r="DGW1870" s="401"/>
      <c r="DGX1870" s="401"/>
      <c r="DGY1870" s="401"/>
      <c r="DGZ1870" s="401"/>
      <c r="DHA1870" s="401"/>
      <c r="DHB1870" s="401"/>
      <c r="DHC1870" s="401"/>
      <c r="DHD1870" s="401"/>
      <c r="DHE1870" s="401"/>
      <c r="DHF1870" s="401"/>
      <c r="DHG1870" s="401"/>
      <c r="DHH1870" s="401"/>
      <c r="DHI1870" s="401"/>
      <c r="DHJ1870" s="401"/>
      <c r="DHK1870" s="401"/>
      <c r="DHL1870" s="401"/>
      <c r="DHM1870" s="401"/>
      <c r="DHN1870" s="401"/>
      <c r="DHO1870" s="401"/>
      <c r="DHP1870" s="401"/>
      <c r="DHQ1870" s="401"/>
      <c r="DHR1870" s="401"/>
      <c r="DHS1870" s="401"/>
      <c r="DHT1870" s="401"/>
      <c r="DHU1870" s="401"/>
      <c r="DHV1870" s="401"/>
      <c r="DHW1870" s="401"/>
      <c r="DHX1870" s="401"/>
      <c r="DHY1870" s="401"/>
      <c r="DHZ1870" s="401"/>
      <c r="DIA1870" s="401"/>
      <c r="DIB1870" s="401"/>
      <c r="DIC1870" s="401"/>
      <c r="DID1870" s="401"/>
      <c r="DIE1870" s="401"/>
      <c r="DIF1870" s="401"/>
      <c r="DIG1870" s="401"/>
      <c r="DIH1870" s="401"/>
      <c r="DII1870" s="401"/>
      <c r="DIJ1870" s="401"/>
      <c r="DIK1870" s="401"/>
      <c r="DIL1870" s="401"/>
      <c r="DIM1870" s="401"/>
      <c r="DIN1870" s="401"/>
      <c r="DIO1870" s="401"/>
      <c r="DIP1870" s="401"/>
      <c r="DIQ1870" s="401"/>
      <c r="DIR1870" s="401"/>
      <c r="DIS1870" s="401"/>
      <c r="DIT1870" s="401"/>
      <c r="DIU1870" s="401"/>
      <c r="DIV1870" s="401"/>
      <c r="DIW1870" s="401"/>
      <c r="DIX1870" s="401"/>
      <c r="DIY1870" s="401"/>
      <c r="DIZ1870" s="401"/>
      <c r="DJA1870" s="401"/>
      <c r="DJB1870" s="401"/>
      <c r="DJC1870" s="401"/>
      <c r="DJD1870" s="401"/>
      <c r="DJE1870" s="401"/>
      <c r="DJF1870" s="401"/>
      <c r="DJG1870" s="401"/>
      <c r="DJH1870" s="401"/>
      <c r="DJI1870" s="401"/>
      <c r="DJJ1870" s="401"/>
      <c r="DJK1870" s="401"/>
      <c r="DJL1870" s="401"/>
      <c r="DJM1870" s="401"/>
      <c r="DJN1870" s="401"/>
      <c r="DJO1870" s="401"/>
      <c r="DJP1870" s="401"/>
      <c r="DJQ1870" s="401"/>
      <c r="DJR1870" s="401"/>
      <c r="DJS1870" s="401"/>
      <c r="DJT1870" s="401"/>
      <c r="DJU1870" s="401"/>
      <c r="DJV1870" s="401"/>
      <c r="DJW1870" s="401"/>
      <c r="DJX1870" s="401"/>
      <c r="DJY1870" s="401"/>
      <c r="DJZ1870" s="401"/>
      <c r="DKA1870" s="401"/>
      <c r="DKB1870" s="401"/>
      <c r="DKC1870" s="401"/>
      <c r="DKD1870" s="401"/>
      <c r="DKE1870" s="401"/>
      <c r="DKF1870" s="401"/>
      <c r="DKG1870" s="401"/>
      <c r="DKH1870" s="401"/>
      <c r="DKI1870" s="401"/>
      <c r="DKJ1870" s="401"/>
      <c r="DKK1870" s="401"/>
      <c r="DKL1870" s="401"/>
      <c r="DKM1870" s="401"/>
      <c r="DKN1870" s="401"/>
      <c r="DKO1870" s="401"/>
      <c r="DKP1870" s="401"/>
      <c r="DKQ1870" s="401"/>
      <c r="DKR1870" s="401"/>
      <c r="DKS1870" s="401"/>
      <c r="DKT1870" s="401"/>
      <c r="DKU1870" s="401"/>
      <c r="DKV1870" s="401"/>
      <c r="DKW1870" s="401"/>
      <c r="DKX1870" s="401"/>
      <c r="DKY1870" s="401"/>
      <c r="DKZ1870" s="401"/>
      <c r="DLA1870" s="401"/>
      <c r="DLB1870" s="401"/>
      <c r="DLC1870" s="401"/>
      <c r="DLD1870" s="401"/>
      <c r="DLE1870" s="401"/>
      <c r="DLF1870" s="401"/>
      <c r="DLG1870" s="401"/>
      <c r="DLH1870" s="401"/>
      <c r="DLI1870" s="401"/>
      <c r="DLJ1870" s="401"/>
      <c r="DLK1870" s="401"/>
      <c r="DLL1870" s="401"/>
      <c r="DLM1870" s="401"/>
      <c r="DLN1870" s="401"/>
      <c r="DLO1870" s="401"/>
      <c r="DLP1870" s="401"/>
      <c r="DLQ1870" s="401"/>
      <c r="DLR1870" s="401"/>
      <c r="DLS1870" s="401"/>
      <c r="DLT1870" s="401"/>
      <c r="DLU1870" s="401"/>
      <c r="DLV1870" s="401"/>
      <c r="DLW1870" s="401"/>
      <c r="DLX1870" s="401"/>
      <c r="DLY1870" s="401"/>
      <c r="DLZ1870" s="401"/>
      <c r="DMA1870" s="401"/>
      <c r="DMB1870" s="401"/>
      <c r="DMC1870" s="401"/>
      <c r="DMD1870" s="401"/>
      <c r="DME1870" s="401"/>
      <c r="DMF1870" s="401"/>
      <c r="DMG1870" s="401"/>
      <c r="DMH1870" s="401"/>
      <c r="DMI1870" s="401"/>
      <c r="DMJ1870" s="401"/>
      <c r="DMK1870" s="401"/>
      <c r="DML1870" s="401"/>
      <c r="DMM1870" s="401"/>
      <c r="DMN1870" s="401"/>
      <c r="DMO1870" s="401"/>
      <c r="DMP1870" s="401"/>
      <c r="DMQ1870" s="401"/>
      <c r="DMR1870" s="401"/>
      <c r="DMS1870" s="401"/>
      <c r="DMT1870" s="401"/>
      <c r="DMU1870" s="401"/>
      <c r="DMV1870" s="401"/>
      <c r="DMW1870" s="401"/>
      <c r="DMX1870" s="401"/>
      <c r="DMY1870" s="401"/>
      <c r="DMZ1870" s="401"/>
      <c r="DNA1870" s="401"/>
      <c r="DNB1870" s="401"/>
      <c r="DNC1870" s="401"/>
      <c r="DND1870" s="401"/>
      <c r="DNE1870" s="401"/>
      <c r="DNF1870" s="401"/>
      <c r="DNG1870" s="401"/>
      <c r="DNH1870" s="401"/>
      <c r="DNI1870" s="401"/>
      <c r="DNJ1870" s="401"/>
      <c r="DNK1870" s="401"/>
      <c r="DNL1870" s="401"/>
      <c r="DNM1870" s="401"/>
      <c r="DNN1870" s="401"/>
      <c r="DNO1870" s="401"/>
      <c r="DNP1870" s="401"/>
      <c r="DNQ1870" s="401"/>
      <c r="DNR1870" s="401"/>
      <c r="DNS1870" s="401"/>
      <c r="DNT1870" s="401"/>
      <c r="DNU1870" s="401"/>
      <c r="DNV1870" s="401"/>
      <c r="DNW1870" s="401"/>
      <c r="DNX1870" s="401"/>
      <c r="DNY1870" s="401"/>
      <c r="DNZ1870" s="401"/>
      <c r="DOA1870" s="401"/>
      <c r="DOB1870" s="401"/>
      <c r="DOC1870" s="401"/>
      <c r="DOD1870" s="401"/>
      <c r="DOE1870" s="401"/>
      <c r="DOF1870" s="401"/>
      <c r="DOG1870" s="401"/>
      <c r="DOH1870" s="401"/>
      <c r="DOI1870" s="401"/>
      <c r="DOJ1870" s="401"/>
      <c r="DOK1870" s="401"/>
      <c r="DOL1870" s="401"/>
      <c r="DOM1870" s="401"/>
      <c r="DON1870" s="401"/>
      <c r="DOO1870" s="401"/>
      <c r="DOP1870" s="401"/>
      <c r="DOQ1870" s="401"/>
      <c r="DOR1870" s="401"/>
      <c r="DOS1870" s="401"/>
      <c r="DOT1870" s="401"/>
      <c r="DOU1870" s="401"/>
      <c r="DOV1870" s="401"/>
      <c r="DOW1870" s="401"/>
      <c r="DOX1870" s="401"/>
      <c r="DOY1870" s="401"/>
      <c r="DOZ1870" s="401"/>
      <c r="DPA1870" s="401"/>
      <c r="DPB1870" s="401"/>
      <c r="DPC1870" s="401"/>
      <c r="DPD1870" s="401"/>
      <c r="DPE1870" s="401"/>
      <c r="DPF1870" s="401"/>
      <c r="DPG1870" s="401"/>
      <c r="DPH1870" s="401"/>
      <c r="DPI1870" s="401"/>
      <c r="DPJ1870" s="401"/>
      <c r="DPK1870" s="401"/>
      <c r="DPL1870" s="401"/>
      <c r="DPM1870" s="401"/>
      <c r="DPN1870" s="401"/>
      <c r="DPO1870" s="401"/>
      <c r="DPP1870" s="401"/>
      <c r="DPQ1870" s="401"/>
      <c r="DPR1870" s="401"/>
      <c r="DPS1870" s="401"/>
      <c r="DPT1870" s="401"/>
      <c r="DPU1870" s="401"/>
      <c r="DPV1870" s="401"/>
      <c r="DPW1870" s="401"/>
      <c r="DPX1870" s="401"/>
      <c r="DPY1870" s="401"/>
      <c r="DPZ1870" s="401"/>
      <c r="DQA1870" s="401"/>
      <c r="DQB1870" s="401"/>
      <c r="DQC1870" s="401"/>
      <c r="DQD1870" s="401"/>
      <c r="DQE1870" s="401"/>
      <c r="DQF1870" s="401"/>
      <c r="DQG1870" s="401"/>
      <c r="DQH1870" s="401"/>
      <c r="DQI1870" s="401"/>
      <c r="DQJ1870" s="401"/>
      <c r="DQK1870" s="401"/>
      <c r="DQL1870" s="401"/>
      <c r="DQM1870" s="401"/>
      <c r="DQN1870" s="401"/>
      <c r="DQO1870" s="401"/>
      <c r="DQP1870" s="401"/>
      <c r="DQQ1870" s="401"/>
      <c r="DQR1870" s="401"/>
      <c r="DQS1870" s="401"/>
      <c r="DQT1870" s="401"/>
      <c r="DQU1870" s="401"/>
      <c r="DQV1870" s="401"/>
      <c r="DQW1870" s="401"/>
      <c r="DQX1870" s="401"/>
      <c r="DQY1870" s="401"/>
      <c r="DQZ1870" s="401"/>
      <c r="DRA1870" s="401"/>
      <c r="DRB1870" s="401"/>
      <c r="DRC1870" s="401"/>
      <c r="DRD1870" s="401"/>
      <c r="DRE1870" s="401"/>
      <c r="DRF1870" s="401"/>
      <c r="DRG1870" s="401"/>
      <c r="DRH1870" s="401"/>
      <c r="DRI1870" s="401"/>
      <c r="DRJ1870" s="401"/>
      <c r="DRK1870" s="401"/>
      <c r="DRL1870" s="401"/>
      <c r="DRM1870" s="401"/>
      <c r="DRN1870" s="401"/>
      <c r="DRO1870" s="401"/>
      <c r="DRP1870" s="401"/>
      <c r="DRQ1870" s="401"/>
      <c r="DRR1870" s="401"/>
      <c r="DRS1870" s="401"/>
      <c r="DRT1870" s="401"/>
      <c r="DRU1870" s="401"/>
      <c r="DRV1870" s="401"/>
      <c r="DRW1870" s="401"/>
      <c r="DRX1870" s="401"/>
      <c r="DRY1870" s="401"/>
      <c r="DRZ1870" s="401"/>
      <c r="DSA1870" s="401"/>
      <c r="DSB1870" s="401"/>
      <c r="DSC1870" s="401"/>
      <c r="DSD1870" s="401"/>
      <c r="DSE1870" s="401"/>
      <c r="DSF1870" s="401"/>
      <c r="DSG1870" s="401"/>
      <c r="DSH1870" s="401"/>
      <c r="DSI1870" s="401"/>
      <c r="DSJ1870" s="401"/>
      <c r="DSK1870" s="401"/>
      <c r="DSL1870" s="401"/>
      <c r="DSM1870" s="401"/>
      <c r="DSN1870" s="401"/>
      <c r="DSO1870" s="401"/>
      <c r="DSP1870" s="401"/>
      <c r="DSQ1870" s="401"/>
      <c r="DSR1870" s="401"/>
      <c r="DSS1870" s="401"/>
      <c r="DST1870" s="401"/>
      <c r="DSU1870" s="401"/>
      <c r="DSV1870" s="401"/>
      <c r="DSW1870" s="401"/>
      <c r="DSX1870" s="401"/>
      <c r="DSY1870" s="401"/>
      <c r="DSZ1870" s="401"/>
      <c r="DTA1870" s="401"/>
      <c r="DTB1870" s="401"/>
      <c r="DTC1870" s="401"/>
      <c r="DTD1870" s="401"/>
      <c r="DTE1870" s="401"/>
      <c r="DTF1870" s="401"/>
      <c r="DTG1870" s="401"/>
      <c r="DTH1870" s="401"/>
      <c r="DTI1870" s="401"/>
      <c r="DTJ1870" s="401"/>
      <c r="DTK1870" s="401"/>
      <c r="DTL1870" s="401"/>
      <c r="DTM1870" s="401"/>
      <c r="DTN1870" s="401"/>
      <c r="DTO1870" s="401"/>
      <c r="DTP1870" s="401"/>
      <c r="DTQ1870" s="401"/>
      <c r="DTR1870" s="401"/>
      <c r="DTS1870" s="401"/>
      <c r="DTT1870" s="401"/>
      <c r="DTU1870" s="401"/>
      <c r="DTV1870" s="401"/>
      <c r="DTW1870" s="401"/>
      <c r="DTX1870" s="401"/>
      <c r="DTY1870" s="401"/>
      <c r="DTZ1870" s="401"/>
      <c r="DUA1870" s="401"/>
      <c r="DUB1870" s="401"/>
      <c r="DUC1870" s="401"/>
      <c r="DUD1870" s="401"/>
      <c r="DUE1870" s="401"/>
      <c r="DUF1870" s="401"/>
      <c r="DUG1870" s="401"/>
      <c r="DUH1870" s="401"/>
      <c r="DUI1870" s="401"/>
      <c r="DUJ1870" s="401"/>
      <c r="DUK1870" s="401"/>
      <c r="DUL1870" s="401"/>
      <c r="DUM1870" s="401"/>
      <c r="DUN1870" s="401"/>
      <c r="DUO1870" s="401"/>
      <c r="DUP1870" s="401"/>
      <c r="DUQ1870" s="401"/>
      <c r="DUR1870" s="401"/>
      <c r="DUS1870" s="401"/>
      <c r="DUT1870" s="401"/>
      <c r="DUU1870" s="401"/>
      <c r="DUV1870" s="401"/>
      <c r="DUW1870" s="401"/>
      <c r="DUX1870" s="401"/>
      <c r="DUY1870" s="401"/>
      <c r="DUZ1870" s="401"/>
      <c r="DVA1870" s="401"/>
      <c r="DVB1870" s="401"/>
      <c r="DVC1870" s="401"/>
      <c r="DVD1870" s="401"/>
      <c r="DVE1870" s="401"/>
      <c r="DVF1870" s="401"/>
      <c r="DVG1870" s="401"/>
      <c r="DVH1870" s="401"/>
      <c r="DVI1870" s="401"/>
      <c r="DVJ1870" s="401"/>
      <c r="DVK1870" s="401"/>
      <c r="DVL1870" s="401"/>
      <c r="DVM1870" s="401"/>
      <c r="DVN1870" s="401"/>
      <c r="DVO1870" s="401"/>
      <c r="DVP1870" s="401"/>
      <c r="DVQ1870" s="401"/>
      <c r="DVR1870" s="401"/>
      <c r="DVS1870" s="401"/>
      <c r="DVT1870" s="401"/>
      <c r="DVU1870" s="401"/>
      <c r="DVV1870" s="401"/>
      <c r="DVW1870" s="401"/>
      <c r="DVX1870" s="401"/>
      <c r="DVY1870" s="401"/>
      <c r="DVZ1870" s="401"/>
      <c r="DWA1870" s="401"/>
      <c r="DWB1870" s="401"/>
      <c r="DWC1870" s="401"/>
      <c r="DWD1870" s="401"/>
      <c r="DWE1870" s="401"/>
      <c r="DWF1870" s="401"/>
      <c r="DWG1870" s="401"/>
      <c r="DWH1870" s="401"/>
      <c r="DWI1870" s="401"/>
      <c r="DWJ1870" s="401"/>
      <c r="DWK1870" s="401"/>
      <c r="DWL1870" s="401"/>
      <c r="DWM1870" s="401"/>
      <c r="DWN1870" s="401"/>
      <c r="DWO1870" s="401"/>
      <c r="DWP1870" s="401"/>
      <c r="DWQ1870" s="401"/>
      <c r="DWR1870" s="401"/>
      <c r="DWS1870" s="401"/>
      <c r="DWT1870" s="401"/>
      <c r="DWU1870" s="401"/>
      <c r="DWV1870" s="401"/>
      <c r="DWW1870" s="401"/>
      <c r="DWX1870" s="401"/>
      <c r="DWY1870" s="401"/>
      <c r="DWZ1870" s="401"/>
      <c r="DXA1870" s="401"/>
      <c r="DXB1870" s="401"/>
      <c r="DXC1870" s="401"/>
      <c r="DXD1870" s="401"/>
      <c r="DXE1870" s="401"/>
      <c r="DXF1870" s="401"/>
      <c r="DXG1870" s="401"/>
      <c r="DXH1870" s="401"/>
      <c r="DXI1870" s="401"/>
      <c r="DXJ1870" s="401"/>
      <c r="DXK1870" s="401"/>
      <c r="DXL1870" s="401"/>
      <c r="DXM1870" s="401"/>
      <c r="DXN1870" s="401"/>
      <c r="DXO1870" s="401"/>
      <c r="DXP1870" s="401"/>
      <c r="DXQ1870" s="401"/>
      <c r="DXR1870" s="401"/>
      <c r="DXS1870" s="401"/>
      <c r="DXT1870" s="401"/>
      <c r="DXU1870" s="401"/>
      <c r="DXV1870" s="401"/>
      <c r="DXW1870" s="401"/>
      <c r="DXX1870" s="401"/>
      <c r="DXY1870" s="401"/>
      <c r="DXZ1870" s="401"/>
      <c r="DYA1870" s="401"/>
      <c r="DYB1870" s="401"/>
      <c r="DYC1870" s="401"/>
      <c r="DYD1870" s="401"/>
      <c r="DYE1870" s="401"/>
      <c r="DYF1870" s="401"/>
      <c r="DYG1870" s="401"/>
      <c r="DYH1870" s="401"/>
      <c r="DYI1870" s="401"/>
      <c r="DYJ1870" s="401"/>
      <c r="DYK1870" s="401"/>
      <c r="DYL1870" s="401"/>
      <c r="DYM1870" s="401"/>
      <c r="DYN1870" s="401"/>
      <c r="DYO1870" s="401"/>
      <c r="DYP1870" s="401"/>
      <c r="DYQ1870" s="401"/>
      <c r="DYR1870" s="401"/>
      <c r="DYS1870" s="401"/>
      <c r="DYT1870" s="401"/>
      <c r="DYU1870" s="401"/>
      <c r="DYV1870" s="401"/>
      <c r="DYW1870" s="401"/>
      <c r="DYX1870" s="401"/>
      <c r="DYY1870" s="401"/>
      <c r="DYZ1870" s="401"/>
      <c r="DZA1870" s="401"/>
      <c r="DZB1870" s="401"/>
      <c r="DZC1870" s="401"/>
      <c r="DZD1870" s="401"/>
      <c r="DZE1870" s="401"/>
      <c r="DZF1870" s="401"/>
      <c r="DZG1870" s="401"/>
      <c r="DZH1870" s="401"/>
      <c r="DZI1870" s="401"/>
      <c r="DZJ1870" s="401"/>
      <c r="DZK1870" s="401"/>
      <c r="DZL1870" s="401"/>
      <c r="DZM1870" s="401"/>
      <c r="DZN1870" s="401"/>
      <c r="DZO1870" s="401"/>
      <c r="DZP1870" s="401"/>
      <c r="DZQ1870" s="401"/>
      <c r="DZR1870" s="401"/>
      <c r="DZS1870" s="401"/>
      <c r="DZT1870" s="401"/>
      <c r="DZU1870" s="401"/>
      <c r="DZV1870" s="401"/>
      <c r="DZW1870" s="401"/>
      <c r="DZX1870" s="401"/>
      <c r="DZY1870" s="401"/>
      <c r="DZZ1870" s="401"/>
      <c r="EAA1870" s="401"/>
      <c r="EAB1870" s="401"/>
      <c r="EAC1870" s="401"/>
      <c r="EAD1870" s="401"/>
      <c r="EAE1870" s="401"/>
      <c r="EAF1870" s="401"/>
      <c r="EAG1870" s="401"/>
      <c r="EAH1870" s="401"/>
      <c r="EAI1870" s="401"/>
      <c r="EAJ1870" s="401"/>
      <c r="EAK1870" s="401"/>
      <c r="EAL1870" s="401"/>
      <c r="EAM1870" s="401"/>
      <c r="EAN1870" s="401"/>
      <c r="EAO1870" s="401"/>
      <c r="EAP1870" s="401"/>
      <c r="EAQ1870" s="401"/>
      <c r="EAR1870" s="401"/>
      <c r="EAS1870" s="401"/>
      <c r="EAT1870" s="401"/>
      <c r="EAU1870" s="401"/>
      <c r="EAV1870" s="401"/>
      <c r="EAW1870" s="401"/>
      <c r="EAX1870" s="401"/>
      <c r="EAY1870" s="401"/>
      <c r="EAZ1870" s="401"/>
      <c r="EBA1870" s="401"/>
      <c r="EBB1870" s="401"/>
      <c r="EBC1870" s="401"/>
      <c r="EBD1870" s="401"/>
      <c r="EBE1870" s="401"/>
      <c r="EBF1870" s="401"/>
      <c r="EBG1870" s="401"/>
      <c r="EBH1870" s="401"/>
      <c r="EBI1870" s="401"/>
      <c r="EBJ1870" s="401"/>
      <c r="EBK1870" s="401"/>
      <c r="EBL1870" s="401"/>
      <c r="EBM1870" s="401"/>
      <c r="EBN1870" s="401"/>
      <c r="EBO1870" s="401"/>
      <c r="EBP1870" s="401"/>
      <c r="EBQ1870" s="401"/>
      <c r="EBR1870" s="401"/>
      <c r="EBS1870" s="401"/>
      <c r="EBT1870" s="401"/>
      <c r="EBU1870" s="401"/>
      <c r="EBV1870" s="401"/>
      <c r="EBW1870" s="401"/>
      <c r="EBX1870" s="401"/>
      <c r="EBY1870" s="401"/>
      <c r="EBZ1870" s="401"/>
      <c r="ECA1870" s="401"/>
      <c r="ECB1870" s="401"/>
      <c r="ECC1870" s="401"/>
      <c r="ECD1870" s="401"/>
      <c r="ECE1870" s="401"/>
      <c r="ECF1870" s="401"/>
      <c r="ECG1870" s="401"/>
      <c r="ECH1870" s="401"/>
      <c r="ECI1870" s="401"/>
      <c r="ECJ1870" s="401"/>
      <c r="ECK1870" s="401"/>
      <c r="ECL1870" s="401"/>
      <c r="ECM1870" s="401"/>
      <c r="ECN1870" s="401"/>
      <c r="ECO1870" s="401"/>
      <c r="ECP1870" s="401"/>
      <c r="ECQ1870" s="401"/>
      <c r="ECR1870" s="401"/>
      <c r="ECS1870" s="401"/>
      <c r="ECT1870" s="401"/>
      <c r="ECU1870" s="401"/>
      <c r="ECV1870" s="401"/>
      <c r="ECW1870" s="401"/>
      <c r="ECX1870" s="401"/>
      <c r="ECY1870" s="401"/>
      <c r="ECZ1870" s="401"/>
      <c r="EDA1870" s="401"/>
      <c r="EDB1870" s="401"/>
      <c r="EDC1870" s="401"/>
      <c r="EDD1870" s="401"/>
      <c r="EDE1870" s="401"/>
      <c r="EDF1870" s="401"/>
      <c r="EDG1870" s="401"/>
      <c r="EDH1870" s="401"/>
      <c r="EDI1870" s="401"/>
      <c r="EDJ1870" s="401"/>
      <c r="EDK1870" s="401"/>
      <c r="EDL1870" s="401"/>
      <c r="EDM1870" s="401"/>
      <c r="EDN1870" s="401"/>
      <c r="EDO1870" s="401"/>
      <c r="EDP1870" s="401"/>
      <c r="EDQ1870" s="401"/>
      <c r="EDR1870" s="401"/>
      <c r="EDS1870" s="401"/>
      <c r="EDT1870" s="401"/>
      <c r="EDU1870" s="401"/>
      <c r="EDV1870" s="401"/>
      <c r="EDW1870" s="401"/>
      <c r="EDX1870" s="401"/>
      <c r="EDY1870" s="401"/>
      <c r="EDZ1870" s="401"/>
      <c r="EEA1870" s="401"/>
      <c r="EEB1870" s="401"/>
      <c r="EEC1870" s="401"/>
      <c r="EED1870" s="401"/>
      <c r="EEE1870" s="401"/>
      <c r="EEF1870" s="401"/>
      <c r="EEG1870" s="401"/>
      <c r="EEH1870" s="401"/>
      <c r="EEI1870" s="401"/>
      <c r="EEJ1870" s="401"/>
      <c r="EEK1870" s="401"/>
      <c r="EEL1870" s="401"/>
      <c r="EEM1870" s="401"/>
      <c r="EEN1870" s="401"/>
      <c r="EEO1870" s="401"/>
      <c r="EEP1870" s="401"/>
      <c r="EEQ1870" s="401"/>
      <c r="EER1870" s="401"/>
      <c r="EES1870" s="401"/>
      <c r="EET1870" s="401"/>
      <c r="EEU1870" s="401"/>
      <c r="EEV1870" s="401"/>
      <c r="EEW1870" s="401"/>
      <c r="EEX1870" s="401"/>
      <c r="EEY1870" s="401"/>
      <c r="EEZ1870" s="401"/>
      <c r="EFA1870" s="401"/>
      <c r="EFB1870" s="401"/>
      <c r="EFC1870" s="401"/>
      <c r="EFD1870" s="401"/>
      <c r="EFE1870" s="401"/>
      <c r="EFF1870" s="401"/>
      <c r="EFG1870" s="401"/>
      <c r="EFH1870" s="401"/>
      <c r="EFI1870" s="401"/>
      <c r="EFJ1870" s="401"/>
      <c r="EFK1870" s="401"/>
      <c r="EFL1870" s="401"/>
      <c r="EFM1870" s="401"/>
      <c r="EFN1870" s="401"/>
      <c r="EFO1870" s="401"/>
      <c r="EFP1870" s="401"/>
      <c r="EFQ1870" s="401"/>
      <c r="EFR1870" s="401"/>
      <c r="EFS1870" s="401"/>
      <c r="EFT1870" s="401"/>
      <c r="EFU1870" s="401"/>
      <c r="EFV1870" s="401"/>
      <c r="EFW1870" s="401"/>
      <c r="EFX1870" s="401"/>
      <c r="EFY1870" s="401"/>
      <c r="EFZ1870" s="401"/>
      <c r="EGA1870" s="401"/>
      <c r="EGB1870" s="401"/>
      <c r="EGC1870" s="401"/>
      <c r="EGD1870" s="401"/>
      <c r="EGE1870" s="401"/>
      <c r="EGF1870" s="401"/>
      <c r="EGG1870" s="401"/>
      <c r="EGH1870" s="401"/>
      <c r="EGI1870" s="401"/>
      <c r="EGJ1870" s="401"/>
      <c r="EGK1870" s="401"/>
      <c r="EGL1870" s="401"/>
      <c r="EGM1870" s="401"/>
      <c r="EGN1870" s="401"/>
      <c r="EGO1870" s="401"/>
      <c r="EGP1870" s="401"/>
      <c r="EGQ1870" s="401"/>
      <c r="EGR1870" s="401"/>
      <c r="EGS1870" s="401"/>
      <c r="EGT1870" s="401"/>
      <c r="EGU1870" s="401"/>
      <c r="EGV1870" s="401"/>
      <c r="EGW1870" s="401"/>
      <c r="EGX1870" s="401"/>
      <c r="EGY1870" s="401"/>
      <c r="EGZ1870" s="401"/>
      <c r="EHA1870" s="401"/>
      <c r="EHB1870" s="401"/>
      <c r="EHC1870" s="401"/>
      <c r="EHD1870" s="401"/>
      <c r="EHE1870" s="401"/>
      <c r="EHF1870" s="401"/>
      <c r="EHG1870" s="401"/>
      <c r="EHH1870" s="401"/>
      <c r="EHI1870" s="401"/>
      <c r="EHJ1870" s="401"/>
      <c r="EHK1870" s="401"/>
      <c r="EHL1870" s="401"/>
      <c r="EHM1870" s="401"/>
      <c r="EHN1870" s="401"/>
      <c r="EHO1870" s="401"/>
      <c r="EHP1870" s="401"/>
      <c r="EHQ1870" s="401"/>
      <c r="EHR1870" s="401"/>
      <c r="EHS1870" s="401"/>
      <c r="EHT1870" s="401"/>
      <c r="EHU1870" s="401"/>
      <c r="EHV1870" s="401"/>
      <c r="EHW1870" s="401"/>
      <c r="EHX1870" s="401"/>
      <c r="EHY1870" s="401"/>
      <c r="EHZ1870" s="401"/>
      <c r="EIA1870" s="401"/>
      <c r="EIB1870" s="401"/>
      <c r="EIC1870" s="401"/>
      <c r="EID1870" s="401"/>
      <c r="EIE1870" s="401"/>
      <c r="EIF1870" s="401"/>
      <c r="EIG1870" s="401"/>
      <c r="EIH1870" s="401"/>
      <c r="EII1870" s="401"/>
      <c r="EIJ1870" s="401"/>
      <c r="EIK1870" s="401"/>
      <c r="EIL1870" s="401"/>
      <c r="EIM1870" s="401"/>
      <c r="EIN1870" s="401"/>
      <c r="EIO1870" s="401"/>
      <c r="EIP1870" s="401"/>
      <c r="EIQ1870" s="401"/>
      <c r="EIR1870" s="401"/>
      <c r="EIS1870" s="401"/>
      <c r="EIT1870" s="401"/>
      <c r="EIU1870" s="401"/>
      <c r="EIV1870" s="401"/>
      <c r="EIW1870" s="401"/>
      <c r="EIX1870" s="401"/>
      <c r="EIY1870" s="401"/>
      <c r="EIZ1870" s="401"/>
      <c r="EJA1870" s="401"/>
      <c r="EJB1870" s="401"/>
      <c r="EJC1870" s="401"/>
      <c r="EJD1870" s="401"/>
      <c r="EJE1870" s="401"/>
      <c r="EJF1870" s="401"/>
      <c r="EJG1870" s="401"/>
      <c r="EJH1870" s="401"/>
      <c r="EJI1870" s="401"/>
      <c r="EJJ1870" s="401"/>
      <c r="EJK1870" s="401"/>
      <c r="EJL1870" s="401"/>
      <c r="EJM1870" s="401"/>
      <c r="EJN1870" s="401"/>
      <c r="EJO1870" s="401"/>
      <c r="EJP1870" s="401"/>
      <c r="EJQ1870" s="401"/>
      <c r="EJR1870" s="401"/>
      <c r="EJS1870" s="401"/>
      <c r="EJT1870" s="401"/>
      <c r="EJU1870" s="401"/>
      <c r="EJV1870" s="401"/>
      <c r="EJW1870" s="401"/>
      <c r="EJX1870" s="401"/>
      <c r="EJY1870" s="401"/>
      <c r="EJZ1870" s="401"/>
      <c r="EKA1870" s="401"/>
      <c r="EKB1870" s="401"/>
      <c r="EKC1870" s="401"/>
      <c r="EKD1870" s="401"/>
      <c r="EKE1870" s="401"/>
      <c r="EKF1870" s="401"/>
      <c r="EKG1870" s="401"/>
      <c r="EKH1870" s="401"/>
      <c r="EKI1870" s="401"/>
      <c r="EKJ1870" s="401"/>
      <c r="EKK1870" s="401"/>
      <c r="EKL1870" s="401"/>
      <c r="EKM1870" s="401"/>
      <c r="EKN1870" s="401"/>
      <c r="EKO1870" s="401"/>
      <c r="EKP1870" s="401"/>
      <c r="EKQ1870" s="401"/>
      <c r="EKR1870" s="401"/>
      <c r="EKS1870" s="401"/>
      <c r="EKT1870" s="401"/>
      <c r="EKU1870" s="401"/>
      <c r="EKV1870" s="401"/>
      <c r="EKW1870" s="401"/>
      <c r="EKX1870" s="401"/>
      <c r="EKY1870" s="401"/>
      <c r="EKZ1870" s="401"/>
      <c r="ELA1870" s="401"/>
      <c r="ELB1870" s="401"/>
      <c r="ELC1870" s="401"/>
      <c r="ELD1870" s="401"/>
      <c r="ELE1870" s="401"/>
      <c r="ELF1870" s="401"/>
      <c r="ELG1870" s="401"/>
      <c r="ELH1870" s="401"/>
      <c r="ELI1870" s="401"/>
      <c r="ELJ1870" s="401"/>
      <c r="ELK1870" s="401"/>
      <c r="ELL1870" s="401"/>
      <c r="ELM1870" s="401"/>
      <c r="ELN1870" s="401"/>
      <c r="ELO1870" s="401"/>
      <c r="ELP1870" s="401"/>
      <c r="ELQ1870" s="401"/>
      <c r="ELR1870" s="401"/>
      <c r="ELS1870" s="401"/>
      <c r="ELT1870" s="401"/>
      <c r="ELU1870" s="401"/>
      <c r="ELV1870" s="401"/>
      <c r="ELW1870" s="401"/>
      <c r="ELX1870" s="401"/>
      <c r="ELY1870" s="401"/>
      <c r="ELZ1870" s="401"/>
      <c r="EMA1870" s="401"/>
      <c r="EMB1870" s="401"/>
      <c r="EMC1870" s="401"/>
      <c r="EMD1870" s="401"/>
      <c r="EME1870" s="401"/>
      <c r="EMF1870" s="401"/>
      <c r="EMG1870" s="401"/>
      <c r="EMH1870" s="401"/>
      <c r="EMI1870" s="401"/>
      <c r="EMJ1870" s="401"/>
      <c r="EMK1870" s="401"/>
      <c r="EML1870" s="401"/>
      <c r="EMM1870" s="401"/>
      <c r="EMN1870" s="401"/>
      <c r="EMO1870" s="401"/>
      <c r="EMP1870" s="401"/>
      <c r="EMQ1870" s="401"/>
      <c r="EMR1870" s="401"/>
      <c r="EMS1870" s="401"/>
      <c r="EMT1870" s="401"/>
      <c r="EMU1870" s="401"/>
      <c r="EMV1870" s="401"/>
      <c r="EMW1870" s="401"/>
      <c r="EMX1870" s="401"/>
      <c r="EMY1870" s="401"/>
      <c r="EMZ1870" s="401"/>
      <c r="ENA1870" s="401"/>
      <c r="ENB1870" s="401"/>
      <c r="ENC1870" s="401"/>
      <c r="END1870" s="401"/>
      <c r="ENE1870" s="401"/>
      <c r="ENF1870" s="401"/>
      <c r="ENG1870" s="401"/>
      <c r="ENH1870" s="401"/>
      <c r="ENI1870" s="401"/>
      <c r="ENJ1870" s="401"/>
      <c r="ENK1870" s="401"/>
      <c r="ENL1870" s="401"/>
      <c r="ENM1870" s="401"/>
      <c r="ENN1870" s="401"/>
      <c r="ENO1870" s="401"/>
      <c r="ENP1870" s="401"/>
      <c r="ENQ1870" s="401"/>
      <c r="ENR1870" s="401"/>
      <c r="ENS1870" s="401"/>
      <c r="ENT1870" s="401"/>
      <c r="ENU1870" s="401"/>
      <c r="ENV1870" s="401"/>
      <c r="ENW1870" s="401"/>
      <c r="ENX1870" s="401"/>
      <c r="ENY1870" s="401"/>
      <c r="ENZ1870" s="401"/>
      <c r="EOA1870" s="401"/>
      <c r="EOB1870" s="401"/>
      <c r="EOC1870" s="401"/>
      <c r="EOD1870" s="401"/>
      <c r="EOE1870" s="401"/>
      <c r="EOF1870" s="401"/>
      <c r="EOG1870" s="401"/>
      <c r="EOH1870" s="401"/>
      <c r="EOI1870" s="401"/>
      <c r="EOJ1870" s="401"/>
      <c r="EOK1870" s="401"/>
      <c r="EOL1870" s="401"/>
      <c r="EOM1870" s="401"/>
      <c r="EON1870" s="401"/>
      <c r="EOO1870" s="401"/>
      <c r="EOP1870" s="401"/>
      <c r="EOQ1870" s="401"/>
      <c r="EOR1870" s="401"/>
      <c r="EOS1870" s="401"/>
      <c r="EOT1870" s="401"/>
      <c r="EOU1870" s="401"/>
      <c r="EOV1870" s="401"/>
      <c r="EOW1870" s="401"/>
      <c r="EOX1870" s="401"/>
      <c r="EOY1870" s="401"/>
      <c r="EOZ1870" s="401"/>
      <c r="EPA1870" s="401"/>
      <c r="EPB1870" s="401"/>
      <c r="EPC1870" s="401"/>
      <c r="EPD1870" s="401"/>
      <c r="EPE1870" s="401"/>
      <c r="EPF1870" s="401"/>
      <c r="EPG1870" s="401"/>
      <c r="EPH1870" s="401"/>
      <c r="EPI1870" s="401"/>
      <c r="EPJ1870" s="401"/>
      <c r="EPK1870" s="401"/>
      <c r="EPL1870" s="401"/>
      <c r="EPM1870" s="401"/>
      <c r="EPN1870" s="401"/>
      <c r="EPO1870" s="401"/>
      <c r="EPP1870" s="401"/>
      <c r="EPQ1870" s="401"/>
      <c r="EPR1870" s="401"/>
      <c r="EPS1870" s="401"/>
      <c r="EPT1870" s="401"/>
      <c r="EPU1870" s="401"/>
      <c r="EPV1870" s="401"/>
      <c r="EPW1870" s="401"/>
      <c r="EPX1870" s="401"/>
      <c r="EPY1870" s="401"/>
      <c r="EPZ1870" s="401"/>
      <c r="EQA1870" s="401"/>
      <c r="EQB1870" s="401"/>
      <c r="EQC1870" s="401"/>
      <c r="EQD1870" s="401"/>
      <c r="EQE1870" s="401"/>
      <c r="EQF1870" s="401"/>
      <c r="EQG1870" s="401"/>
      <c r="EQH1870" s="401"/>
      <c r="EQI1870" s="401"/>
      <c r="EQJ1870" s="401"/>
      <c r="EQK1870" s="401"/>
      <c r="EQL1870" s="401"/>
      <c r="EQM1870" s="401"/>
      <c r="EQN1870" s="401"/>
      <c r="EQO1870" s="401"/>
      <c r="EQP1870" s="401"/>
      <c r="EQQ1870" s="401"/>
      <c r="EQR1870" s="401"/>
      <c r="EQS1870" s="401"/>
      <c r="EQT1870" s="401"/>
      <c r="EQU1870" s="401"/>
      <c r="EQV1870" s="401"/>
      <c r="EQW1870" s="401"/>
      <c r="EQX1870" s="401"/>
      <c r="EQY1870" s="401"/>
      <c r="EQZ1870" s="401"/>
      <c r="ERA1870" s="401"/>
      <c r="ERB1870" s="401"/>
      <c r="ERC1870" s="401"/>
      <c r="ERD1870" s="401"/>
      <c r="ERE1870" s="401"/>
      <c r="ERF1870" s="401"/>
      <c r="ERG1870" s="401"/>
      <c r="ERH1870" s="401"/>
      <c r="ERI1870" s="401"/>
      <c r="ERJ1870" s="401"/>
      <c r="ERK1870" s="401"/>
      <c r="ERL1870" s="401"/>
      <c r="ERM1870" s="401"/>
      <c r="ERN1870" s="401"/>
      <c r="ERO1870" s="401"/>
      <c r="ERP1870" s="401"/>
      <c r="ERQ1870" s="401"/>
      <c r="ERR1870" s="401"/>
      <c r="ERS1870" s="401"/>
      <c r="ERT1870" s="401"/>
      <c r="ERU1870" s="401"/>
      <c r="ERV1870" s="401"/>
      <c r="ERW1870" s="401"/>
      <c r="ERX1870" s="401"/>
      <c r="ERY1870" s="401"/>
      <c r="ERZ1870" s="401"/>
      <c r="ESA1870" s="401"/>
      <c r="ESB1870" s="401"/>
      <c r="ESC1870" s="401"/>
      <c r="ESD1870" s="401"/>
      <c r="ESE1870" s="401"/>
      <c r="ESF1870" s="401"/>
      <c r="ESG1870" s="401"/>
      <c r="ESH1870" s="401"/>
      <c r="ESI1870" s="401"/>
      <c r="ESJ1870" s="401"/>
      <c r="ESK1870" s="401"/>
      <c r="ESL1870" s="401"/>
      <c r="ESM1870" s="401"/>
      <c r="ESN1870" s="401"/>
      <c r="ESO1870" s="401"/>
      <c r="ESP1870" s="401"/>
      <c r="ESQ1870" s="401"/>
      <c r="ESR1870" s="401"/>
      <c r="ESS1870" s="401"/>
      <c r="EST1870" s="401"/>
      <c r="ESU1870" s="401"/>
      <c r="ESV1870" s="401"/>
      <c r="ESW1870" s="401"/>
      <c r="ESX1870" s="401"/>
      <c r="ESY1870" s="401"/>
      <c r="ESZ1870" s="401"/>
      <c r="ETA1870" s="401"/>
      <c r="ETB1870" s="401"/>
      <c r="ETC1870" s="401"/>
      <c r="ETD1870" s="401"/>
      <c r="ETE1870" s="401"/>
      <c r="ETF1870" s="401"/>
      <c r="ETG1870" s="401"/>
      <c r="ETH1870" s="401"/>
      <c r="ETI1870" s="401"/>
      <c r="ETJ1870" s="401"/>
      <c r="ETK1870" s="401"/>
      <c r="ETL1870" s="401"/>
      <c r="ETM1870" s="401"/>
      <c r="ETN1870" s="401"/>
      <c r="ETO1870" s="401"/>
      <c r="ETP1870" s="401"/>
      <c r="ETQ1870" s="401"/>
      <c r="ETR1870" s="401"/>
      <c r="ETS1870" s="401"/>
      <c r="ETT1870" s="401"/>
      <c r="ETU1870" s="401"/>
      <c r="ETV1870" s="401"/>
      <c r="ETW1870" s="401"/>
      <c r="ETX1870" s="401"/>
      <c r="ETY1870" s="401"/>
      <c r="ETZ1870" s="401"/>
      <c r="EUA1870" s="401"/>
      <c r="EUB1870" s="401"/>
      <c r="EUC1870" s="401"/>
      <c r="EUD1870" s="401"/>
      <c r="EUE1870" s="401"/>
      <c r="EUF1870" s="401"/>
      <c r="EUG1870" s="401"/>
      <c r="EUH1870" s="401"/>
      <c r="EUI1870" s="401"/>
      <c r="EUJ1870" s="401"/>
      <c r="EUK1870" s="401"/>
      <c r="EUL1870" s="401"/>
      <c r="EUM1870" s="401"/>
      <c r="EUN1870" s="401"/>
      <c r="EUO1870" s="401"/>
      <c r="EUP1870" s="401"/>
      <c r="EUQ1870" s="401"/>
      <c r="EUR1870" s="401"/>
      <c r="EUS1870" s="401"/>
      <c r="EUT1870" s="401"/>
      <c r="EUU1870" s="401"/>
      <c r="EUV1870" s="401"/>
      <c r="EUW1870" s="401"/>
      <c r="EUX1870" s="401"/>
      <c r="EUY1870" s="401"/>
      <c r="EUZ1870" s="401"/>
      <c r="EVA1870" s="401"/>
      <c r="EVB1870" s="401"/>
      <c r="EVC1870" s="401"/>
      <c r="EVD1870" s="401"/>
      <c r="EVE1870" s="401"/>
      <c r="EVF1870" s="401"/>
      <c r="EVG1870" s="401"/>
      <c r="EVH1870" s="401"/>
      <c r="EVI1870" s="401"/>
      <c r="EVJ1870" s="401"/>
      <c r="EVK1870" s="401"/>
      <c r="EVL1870" s="401"/>
      <c r="EVM1870" s="401"/>
      <c r="EVN1870" s="401"/>
      <c r="EVO1870" s="401"/>
      <c r="EVP1870" s="401"/>
      <c r="EVQ1870" s="401"/>
      <c r="EVR1870" s="401"/>
      <c r="EVS1870" s="401"/>
      <c r="EVT1870" s="401"/>
      <c r="EVU1870" s="401"/>
      <c r="EVV1870" s="401"/>
      <c r="EVW1870" s="401"/>
      <c r="EVX1870" s="401"/>
      <c r="EVY1870" s="401"/>
      <c r="EVZ1870" s="401"/>
      <c r="EWA1870" s="401"/>
      <c r="EWB1870" s="401"/>
      <c r="EWC1870" s="401"/>
      <c r="EWD1870" s="401"/>
      <c r="EWE1870" s="401"/>
      <c r="EWF1870" s="401"/>
      <c r="EWG1870" s="401"/>
      <c r="EWH1870" s="401"/>
      <c r="EWI1870" s="401"/>
      <c r="EWJ1870" s="401"/>
      <c r="EWK1870" s="401"/>
      <c r="EWL1870" s="401"/>
      <c r="EWM1870" s="401"/>
      <c r="EWN1870" s="401"/>
      <c r="EWO1870" s="401"/>
      <c r="EWP1870" s="401"/>
      <c r="EWQ1870" s="401"/>
      <c r="EWR1870" s="401"/>
      <c r="EWS1870" s="401"/>
      <c r="EWT1870" s="401"/>
      <c r="EWU1870" s="401"/>
      <c r="EWV1870" s="401"/>
      <c r="EWW1870" s="401"/>
      <c r="EWX1870" s="401"/>
      <c r="EWY1870" s="401"/>
      <c r="EWZ1870" s="401"/>
      <c r="EXA1870" s="401"/>
      <c r="EXB1870" s="401"/>
      <c r="EXC1870" s="401"/>
      <c r="EXD1870" s="401"/>
      <c r="EXE1870" s="401"/>
      <c r="EXF1870" s="401"/>
      <c r="EXG1870" s="401"/>
      <c r="EXH1870" s="401"/>
      <c r="EXI1870" s="401"/>
      <c r="EXJ1870" s="401"/>
      <c r="EXK1870" s="401"/>
      <c r="EXL1870" s="401"/>
      <c r="EXM1870" s="401"/>
      <c r="EXN1870" s="401"/>
      <c r="EXO1870" s="401"/>
      <c r="EXP1870" s="401"/>
      <c r="EXQ1870" s="401"/>
      <c r="EXR1870" s="401"/>
      <c r="EXS1870" s="401"/>
      <c r="EXT1870" s="401"/>
      <c r="EXU1870" s="401"/>
      <c r="EXV1870" s="401"/>
      <c r="EXW1870" s="401"/>
      <c r="EXX1870" s="401"/>
      <c r="EXY1870" s="401"/>
      <c r="EXZ1870" s="401"/>
      <c r="EYA1870" s="401"/>
      <c r="EYB1870" s="401"/>
      <c r="EYC1870" s="401"/>
      <c r="EYD1870" s="401"/>
      <c r="EYE1870" s="401"/>
      <c r="EYF1870" s="401"/>
      <c r="EYG1870" s="401"/>
      <c r="EYH1870" s="401"/>
      <c r="EYI1870" s="401"/>
      <c r="EYJ1870" s="401"/>
      <c r="EYK1870" s="401"/>
      <c r="EYL1870" s="401"/>
      <c r="EYM1870" s="401"/>
      <c r="EYN1870" s="401"/>
      <c r="EYO1870" s="401"/>
      <c r="EYP1870" s="401"/>
      <c r="EYQ1870" s="401"/>
      <c r="EYR1870" s="401"/>
      <c r="EYS1870" s="401"/>
      <c r="EYT1870" s="401"/>
      <c r="EYU1870" s="401"/>
      <c r="EYV1870" s="401"/>
      <c r="EYW1870" s="401"/>
      <c r="EYX1870" s="401"/>
      <c r="EYY1870" s="401"/>
      <c r="EYZ1870" s="401"/>
      <c r="EZA1870" s="401"/>
      <c r="EZB1870" s="401"/>
      <c r="EZC1870" s="401"/>
      <c r="EZD1870" s="401"/>
      <c r="EZE1870" s="401"/>
      <c r="EZF1870" s="401"/>
      <c r="EZG1870" s="401"/>
      <c r="EZH1870" s="401"/>
      <c r="EZI1870" s="401"/>
      <c r="EZJ1870" s="401"/>
      <c r="EZK1870" s="401"/>
      <c r="EZL1870" s="401"/>
      <c r="EZM1870" s="401"/>
      <c r="EZN1870" s="401"/>
      <c r="EZO1870" s="401"/>
      <c r="EZP1870" s="401"/>
      <c r="EZQ1870" s="401"/>
      <c r="EZR1870" s="401"/>
      <c r="EZS1870" s="401"/>
      <c r="EZT1870" s="401"/>
      <c r="EZU1870" s="401"/>
      <c r="EZV1870" s="401"/>
      <c r="EZW1870" s="401"/>
      <c r="EZX1870" s="401"/>
      <c r="EZY1870" s="401"/>
      <c r="EZZ1870" s="401"/>
      <c r="FAA1870" s="401"/>
      <c r="FAB1870" s="401"/>
      <c r="FAC1870" s="401"/>
      <c r="FAD1870" s="401"/>
      <c r="FAE1870" s="401"/>
      <c r="FAF1870" s="401"/>
      <c r="FAG1870" s="401"/>
      <c r="FAH1870" s="401"/>
      <c r="FAI1870" s="401"/>
      <c r="FAJ1870" s="401"/>
      <c r="FAK1870" s="401"/>
      <c r="FAL1870" s="401"/>
      <c r="FAM1870" s="401"/>
      <c r="FAN1870" s="401"/>
      <c r="FAO1870" s="401"/>
      <c r="FAP1870" s="401"/>
      <c r="FAQ1870" s="401"/>
      <c r="FAR1870" s="401"/>
      <c r="FAS1870" s="401"/>
      <c r="FAT1870" s="401"/>
      <c r="FAU1870" s="401"/>
      <c r="FAV1870" s="401"/>
      <c r="FAW1870" s="401"/>
      <c r="FAX1870" s="401"/>
      <c r="FAY1870" s="401"/>
      <c r="FAZ1870" s="401"/>
      <c r="FBA1870" s="401"/>
      <c r="FBB1870" s="401"/>
      <c r="FBC1870" s="401"/>
      <c r="FBD1870" s="401"/>
      <c r="FBE1870" s="401"/>
      <c r="FBF1870" s="401"/>
      <c r="FBG1870" s="401"/>
      <c r="FBH1870" s="401"/>
      <c r="FBI1870" s="401"/>
      <c r="FBJ1870" s="401"/>
      <c r="FBK1870" s="401"/>
      <c r="FBL1870" s="401"/>
      <c r="FBM1870" s="401"/>
      <c r="FBN1870" s="401"/>
      <c r="FBO1870" s="401"/>
      <c r="FBP1870" s="401"/>
      <c r="FBQ1870" s="401"/>
      <c r="FBR1870" s="401"/>
      <c r="FBS1870" s="401"/>
      <c r="FBT1870" s="401"/>
      <c r="FBU1870" s="401"/>
      <c r="FBV1870" s="401"/>
      <c r="FBW1870" s="401"/>
      <c r="FBX1870" s="401"/>
      <c r="FBY1870" s="401"/>
      <c r="FBZ1870" s="401"/>
      <c r="FCA1870" s="401"/>
      <c r="FCB1870" s="401"/>
      <c r="FCC1870" s="401"/>
      <c r="FCD1870" s="401"/>
      <c r="FCE1870" s="401"/>
      <c r="FCF1870" s="401"/>
      <c r="FCG1870" s="401"/>
      <c r="FCH1870" s="401"/>
      <c r="FCI1870" s="401"/>
      <c r="FCJ1870" s="401"/>
      <c r="FCK1870" s="401"/>
      <c r="FCL1870" s="401"/>
      <c r="FCM1870" s="401"/>
      <c r="FCN1870" s="401"/>
      <c r="FCO1870" s="401"/>
      <c r="FCP1870" s="401"/>
      <c r="FCQ1870" s="401"/>
      <c r="FCR1870" s="401"/>
      <c r="FCS1870" s="401"/>
      <c r="FCT1870" s="401"/>
      <c r="FCU1870" s="401"/>
      <c r="FCV1870" s="401"/>
      <c r="FCW1870" s="401"/>
      <c r="FCX1870" s="401"/>
      <c r="FCY1870" s="401"/>
      <c r="FCZ1870" s="401"/>
      <c r="FDA1870" s="401"/>
      <c r="FDB1870" s="401"/>
      <c r="FDC1870" s="401"/>
      <c r="FDD1870" s="401"/>
      <c r="FDE1870" s="401"/>
      <c r="FDF1870" s="401"/>
      <c r="FDG1870" s="401"/>
      <c r="FDH1870" s="401"/>
      <c r="FDI1870" s="401"/>
      <c r="FDJ1870" s="401"/>
      <c r="FDK1870" s="401"/>
      <c r="FDL1870" s="401"/>
      <c r="FDM1870" s="401"/>
      <c r="FDN1870" s="401"/>
      <c r="FDO1870" s="401"/>
      <c r="FDP1870" s="401"/>
      <c r="FDQ1870" s="401"/>
      <c r="FDR1870" s="401"/>
      <c r="FDS1870" s="401"/>
      <c r="FDT1870" s="401"/>
      <c r="FDU1870" s="401"/>
      <c r="FDV1870" s="401"/>
      <c r="FDW1870" s="401"/>
      <c r="FDX1870" s="401"/>
      <c r="FDY1870" s="401"/>
      <c r="FDZ1870" s="401"/>
      <c r="FEA1870" s="401"/>
      <c r="FEB1870" s="401"/>
      <c r="FEC1870" s="401"/>
      <c r="FED1870" s="401"/>
      <c r="FEE1870" s="401"/>
      <c r="FEF1870" s="401"/>
      <c r="FEG1870" s="401"/>
      <c r="FEH1870" s="401"/>
      <c r="FEI1870" s="401"/>
      <c r="FEJ1870" s="401"/>
      <c r="FEK1870" s="401"/>
      <c r="FEL1870" s="401"/>
      <c r="FEM1870" s="401"/>
      <c r="FEN1870" s="401"/>
      <c r="FEO1870" s="401"/>
      <c r="FEP1870" s="401"/>
      <c r="FEQ1870" s="401"/>
      <c r="FER1870" s="401"/>
      <c r="FES1870" s="401"/>
      <c r="FET1870" s="401"/>
      <c r="FEU1870" s="401"/>
      <c r="FEV1870" s="401"/>
      <c r="FEW1870" s="401"/>
      <c r="FEX1870" s="401"/>
      <c r="FEY1870" s="401"/>
      <c r="FEZ1870" s="401"/>
      <c r="FFA1870" s="401"/>
      <c r="FFB1870" s="401"/>
      <c r="FFC1870" s="401"/>
      <c r="FFD1870" s="401"/>
      <c r="FFE1870" s="401"/>
      <c r="FFF1870" s="401"/>
      <c r="FFG1870" s="401"/>
      <c r="FFH1870" s="401"/>
      <c r="FFI1870" s="401"/>
      <c r="FFJ1870" s="401"/>
      <c r="FFK1870" s="401"/>
      <c r="FFL1870" s="401"/>
      <c r="FFM1870" s="401"/>
      <c r="FFN1870" s="401"/>
      <c r="FFO1870" s="401"/>
      <c r="FFP1870" s="401"/>
      <c r="FFQ1870" s="401"/>
      <c r="FFR1870" s="401"/>
      <c r="FFS1870" s="401"/>
      <c r="FFT1870" s="401"/>
      <c r="FFU1870" s="401"/>
      <c r="FFV1870" s="401"/>
      <c r="FFW1870" s="401"/>
      <c r="FFX1870" s="401"/>
      <c r="FFY1870" s="401"/>
      <c r="FFZ1870" s="401"/>
      <c r="FGA1870" s="401"/>
      <c r="FGB1870" s="401"/>
      <c r="FGC1870" s="401"/>
      <c r="FGD1870" s="401"/>
      <c r="FGE1870" s="401"/>
      <c r="FGF1870" s="401"/>
      <c r="FGG1870" s="401"/>
      <c r="FGH1870" s="401"/>
      <c r="FGI1870" s="401"/>
      <c r="FGJ1870" s="401"/>
      <c r="FGK1870" s="401"/>
      <c r="FGL1870" s="401"/>
      <c r="FGM1870" s="401"/>
      <c r="FGN1870" s="401"/>
      <c r="FGO1870" s="401"/>
      <c r="FGP1870" s="401"/>
      <c r="FGQ1870" s="401"/>
      <c r="FGR1870" s="401"/>
      <c r="FGS1870" s="401"/>
      <c r="FGT1870" s="401"/>
      <c r="FGU1870" s="401"/>
      <c r="FGV1870" s="401"/>
      <c r="FGW1870" s="401"/>
      <c r="FGX1870" s="401"/>
      <c r="FGY1870" s="401"/>
      <c r="FGZ1870" s="401"/>
      <c r="FHA1870" s="401"/>
      <c r="FHB1870" s="401"/>
      <c r="FHC1870" s="401"/>
      <c r="FHD1870" s="401"/>
      <c r="FHE1870" s="401"/>
      <c r="FHF1870" s="401"/>
      <c r="FHG1870" s="401"/>
      <c r="FHH1870" s="401"/>
      <c r="FHI1870" s="401"/>
      <c r="FHJ1870" s="401"/>
      <c r="FHK1870" s="401"/>
      <c r="FHL1870" s="401"/>
      <c r="FHM1870" s="401"/>
      <c r="FHN1870" s="401"/>
      <c r="FHO1870" s="401"/>
      <c r="FHP1870" s="401"/>
      <c r="FHQ1870" s="401"/>
      <c r="FHR1870" s="401"/>
      <c r="FHS1870" s="401"/>
      <c r="FHT1870" s="401"/>
      <c r="FHU1870" s="401"/>
      <c r="FHV1870" s="401"/>
      <c r="FHW1870" s="401"/>
      <c r="FHX1870" s="401"/>
      <c r="FHY1870" s="401"/>
      <c r="FHZ1870" s="401"/>
      <c r="FIA1870" s="401"/>
      <c r="FIB1870" s="401"/>
      <c r="FIC1870" s="401"/>
      <c r="FID1870" s="401"/>
      <c r="FIE1870" s="401"/>
      <c r="FIF1870" s="401"/>
      <c r="FIG1870" s="401"/>
      <c r="FIH1870" s="401"/>
      <c r="FII1870" s="401"/>
      <c r="FIJ1870" s="401"/>
      <c r="FIK1870" s="401"/>
      <c r="FIL1870" s="401"/>
      <c r="FIM1870" s="401"/>
      <c r="FIN1870" s="401"/>
      <c r="FIO1870" s="401"/>
      <c r="FIP1870" s="401"/>
      <c r="FIQ1870" s="401"/>
      <c r="FIR1870" s="401"/>
      <c r="FIS1870" s="401"/>
      <c r="FIT1870" s="401"/>
      <c r="FIU1870" s="401"/>
      <c r="FIV1870" s="401"/>
      <c r="FIW1870" s="401"/>
      <c r="FIX1870" s="401"/>
      <c r="FIY1870" s="401"/>
      <c r="FIZ1870" s="401"/>
      <c r="FJA1870" s="401"/>
      <c r="FJB1870" s="401"/>
      <c r="FJC1870" s="401"/>
      <c r="FJD1870" s="401"/>
      <c r="FJE1870" s="401"/>
      <c r="FJF1870" s="401"/>
      <c r="FJG1870" s="401"/>
      <c r="FJH1870" s="401"/>
      <c r="FJI1870" s="401"/>
      <c r="FJJ1870" s="401"/>
      <c r="FJK1870" s="401"/>
      <c r="FJL1870" s="401"/>
      <c r="FJM1870" s="401"/>
      <c r="FJN1870" s="401"/>
      <c r="FJO1870" s="401"/>
      <c r="FJP1870" s="401"/>
      <c r="FJQ1870" s="401"/>
      <c r="FJR1870" s="401"/>
      <c r="FJS1870" s="401"/>
      <c r="FJT1870" s="401"/>
      <c r="FJU1870" s="401"/>
      <c r="FJV1870" s="401"/>
      <c r="FJW1870" s="401"/>
      <c r="FJX1870" s="401"/>
      <c r="FJY1870" s="401"/>
      <c r="FJZ1870" s="401"/>
      <c r="FKA1870" s="401"/>
      <c r="FKB1870" s="401"/>
      <c r="FKC1870" s="401"/>
      <c r="FKD1870" s="401"/>
      <c r="FKE1870" s="401"/>
      <c r="FKF1870" s="401"/>
      <c r="FKG1870" s="401"/>
      <c r="FKH1870" s="401"/>
      <c r="FKI1870" s="401"/>
      <c r="FKJ1870" s="401"/>
      <c r="FKK1870" s="401"/>
      <c r="FKL1870" s="401"/>
      <c r="FKM1870" s="401"/>
      <c r="FKN1870" s="401"/>
      <c r="FKO1870" s="401"/>
      <c r="FKP1870" s="401"/>
      <c r="FKQ1870" s="401"/>
      <c r="FKR1870" s="401"/>
      <c r="FKS1870" s="401"/>
      <c r="FKT1870" s="401"/>
      <c r="FKU1870" s="401"/>
      <c r="FKV1870" s="401"/>
      <c r="FKW1870" s="401"/>
      <c r="FKX1870" s="401"/>
      <c r="FKY1870" s="401"/>
      <c r="FKZ1870" s="401"/>
      <c r="FLA1870" s="401"/>
      <c r="FLB1870" s="401"/>
      <c r="FLC1870" s="401"/>
      <c r="FLD1870" s="401"/>
      <c r="FLE1870" s="401"/>
      <c r="FLF1870" s="401"/>
      <c r="FLG1870" s="401"/>
      <c r="FLH1870" s="401"/>
      <c r="FLI1870" s="401"/>
      <c r="FLJ1870" s="401"/>
      <c r="FLK1870" s="401"/>
      <c r="FLL1870" s="401"/>
      <c r="FLM1870" s="401"/>
      <c r="FLN1870" s="401"/>
      <c r="FLO1870" s="401"/>
      <c r="FLP1870" s="401"/>
      <c r="FLQ1870" s="401"/>
      <c r="FLR1870" s="401"/>
      <c r="FLS1870" s="401"/>
      <c r="FLT1870" s="401"/>
      <c r="FLU1870" s="401"/>
      <c r="FLV1870" s="401"/>
      <c r="FLW1870" s="401"/>
      <c r="FLX1870" s="401"/>
      <c r="FLY1870" s="401"/>
      <c r="FLZ1870" s="401"/>
      <c r="FMA1870" s="401"/>
      <c r="FMB1870" s="401"/>
      <c r="FMC1870" s="401"/>
      <c r="FMD1870" s="401"/>
      <c r="FME1870" s="401"/>
      <c r="FMF1870" s="401"/>
      <c r="FMG1870" s="401"/>
      <c r="FMH1870" s="401"/>
      <c r="FMI1870" s="401"/>
      <c r="FMJ1870" s="401"/>
      <c r="FMK1870" s="401"/>
      <c r="FML1870" s="401"/>
      <c r="FMM1870" s="401"/>
      <c r="FMN1870" s="401"/>
      <c r="FMO1870" s="401"/>
      <c r="FMP1870" s="401"/>
      <c r="FMQ1870" s="401"/>
      <c r="FMR1870" s="401"/>
      <c r="FMS1870" s="401"/>
      <c r="FMT1870" s="401"/>
      <c r="FMU1870" s="401"/>
      <c r="FMV1870" s="401"/>
      <c r="FMW1870" s="401"/>
      <c r="FMX1870" s="401"/>
      <c r="FMY1870" s="401"/>
      <c r="FMZ1870" s="401"/>
      <c r="FNA1870" s="401"/>
      <c r="FNB1870" s="401"/>
      <c r="FNC1870" s="401"/>
      <c r="FND1870" s="401"/>
      <c r="FNE1870" s="401"/>
      <c r="FNF1870" s="401"/>
      <c r="FNG1870" s="401"/>
      <c r="FNH1870" s="401"/>
      <c r="FNI1870" s="401"/>
      <c r="FNJ1870" s="401"/>
      <c r="FNK1870" s="401"/>
      <c r="FNL1870" s="401"/>
      <c r="FNM1870" s="401"/>
      <c r="FNN1870" s="401"/>
      <c r="FNO1870" s="401"/>
      <c r="FNP1870" s="401"/>
      <c r="FNQ1870" s="401"/>
      <c r="FNR1870" s="401"/>
      <c r="FNS1870" s="401"/>
      <c r="FNT1870" s="401"/>
      <c r="FNU1870" s="401"/>
      <c r="FNV1870" s="401"/>
      <c r="FNW1870" s="401"/>
      <c r="FNX1870" s="401"/>
      <c r="FNY1870" s="401"/>
      <c r="FNZ1870" s="401"/>
      <c r="FOA1870" s="401"/>
      <c r="FOB1870" s="401"/>
      <c r="FOC1870" s="401"/>
      <c r="FOD1870" s="401"/>
      <c r="FOE1870" s="401"/>
      <c r="FOF1870" s="401"/>
      <c r="FOG1870" s="401"/>
      <c r="FOH1870" s="401"/>
      <c r="FOI1870" s="401"/>
      <c r="FOJ1870" s="401"/>
      <c r="FOK1870" s="401"/>
      <c r="FOL1870" s="401"/>
      <c r="FOM1870" s="401"/>
      <c r="FON1870" s="401"/>
      <c r="FOO1870" s="401"/>
      <c r="FOP1870" s="401"/>
      <c r="FOQ1870" s="401"/>
      <c r="FOR1870" s="401"/>
      <c r="FOS1870" s="401"/>
      <c r="FOT1870" s="401"/>
      <c r="FOU1870" s="401"/>
      <c r="FOV1870" s="401"/>
      <c r="FOW1870" s="401"/>
      <c r="FOX1870" s="401"/>
      <c r="FOY1870" s="401"/>
      <c r="FOZ1870" s="401"/>
      <c r="FPA1870" s="401"/>
      <c r="FPB1870" s="401"/>
      <c r="FPC1870" s="401"/>
      <c r="FPD1870" s="401"/>
      <c r="FPE1870" s="401"/>
      <c r="FPF1870" s="401"/>
      <c r="FPG1870" s="401"/>
      <c r="FPH1870" s="401"/>
      <c r="FPI1870" s="401"/>
      <c r="FPJ1870" s="401"/>
      <c r="FPK1870" s="401"/>
      <c r="FPL1870" s="401"/>
      <c r="FPM1870" s="401"/>
      <c r="FPN1870" s="401"/>
      <c r="FPO1870" s="401"/>
      <c r="FPP1870" s="401"/>
      <c r="FPQ1870" s="401"/>
      <c r="FPR1870" s="401"/>
      <c r="FPS1870" s="401"/>
      <c r="FPT1870" s="401"/>
      <c r="FPU1870" s="401"/>
      <c r="FPV1870" s="401"/>
      <c r="FPW1870" s="401"/>
      <c r="FPX1870" s="401"/>
      <c r="FPY1870" s="401"/>
      <c r="FPZ1870" s="401"/>
      <c r="FQA1870" s="401"/>
      <c r="FQB1870" s="401"/>
      <c r="FQC1870" s="401"/>
      <c r="FQD1870" s="401"/>
      <c r="FQE1870" s="401"/>
      <c r="FQF1870" s="401"/>
      <c r="FQG1870" s="401"/>
      <c r="FQH1870" s="401"/>
      <c r="FQI1870" s="401"/>
      <c r="FQJ1870" s="401"/>
      <c r="FQK1870" s="401"/>
      <c r="FQL1870" s="401"/>
      <c r="FQM1870" s="401"/>
      <c r="FQN1870" s="401"/>
      <c r="FQO1870" s="401"/>
      <c r="FQP1870" s="401"/>
      <c r="FQQ1870" s="401"/>
      <c r="FQR1870" s="401"/>
      <c r="FQS1870" s="401"/>
      <c r="FQT1870" s="401"/>
      <c r="FQU1870" s="401"/>
      <c r="FQV1870" s="401"/>
      <c r="FQW1870" s="401"/>
      <c r="FQX1870" s="401"/>
      <c r="FQY1870" s="401"/>
      <c r="FQZ1870" s="401"/>
      <c r="FRA1870" s="401"/>
      <c r="FRB1870" s="401"/>
      <c r="FRC1870" s="401"/>
      <c r="FRD1870" s="401"/>
      <c r="FRE1870" s="401"/>
      <c r="FRF1870" s="401"/>
      <c r="FRG1870" s="401"/>
      <c r="FRH1870" s="401"/>
      <c r="FRI1870" s="401"/>
      <c r="FRJ1870" s="401"/>
      <c r="FRK1870" s="401"/>
      <c r="FRL1870" s="401"/>
      <c r="FRM1870" s="401"/>
      <c r="FRN1870" s="401"/>
      <c r="FRO1870" s="401"/>
      <c r="FRP1870" s="401"/>
      <c r="FRQ1870" s="401"/>
      <c r="FRR1870" s="401"/>
      <c r="FRS1870" s="401"/>
      <c r="FRT1870" s="401"/>
      <c r="FRU1870" s="401"/>
      <c r="FRV1870" s="401"/>
      <c r="FRW1870" s="401"/>
      <c r="FRX1870" s="401"/>
      <c r="FRY1870" s="401"/>
      <c r="FRZ1870" s="401"/>
      <c r="FSA1870" s="401"/>
      <c r="FSB1870" s="401"/>
      <c r="FSC1870" s="401"/>
      <c r="FSD1870" s="401"/>
      <c r="FSE1870" s="401"/>
      <c r="FSF1870" s="401"/>
      <c r="FSG1870" s="401"/>
      <c r="FSH1870" s="401"/>
      <c r="FSI1870" s="401"/>
      <c r="FSJ1870" s="401"/>
      <c r="FSK1870" s="401"/>
      <c r="FSL1870" s="401"/>
      <c r="FSM1870" s="401"/>
      <c r="FSN1870" s="401"/>
      <c r="FSO1870" s="401"/>
      <c r="FSP1870" s="401"/>
      <c r="FSQ1870" s="401"/>
      <c r="FSR1870" s="401"/>
      <c r="FSS1870" s="401"/>
      <c r="FST1870" s="401"/>
      <c r="FSU1870" s="401"/>
      <c r="FSV1870" s="401"/>
      <c r="FSW1870" s="401"/>
      <c r="FSX1870" s="401"/>
      <c r="FSY1870" s="401"/>
      <c r="FSZ1870" s="401"/>
      <c r="FTA1870" s="401"/>
      <c r="FTB1870" s="401"/>
      <c r="FTC1870" s="401"/>
      <c r="FTD1870" s="401"/>
      <c r="FTE1870" s="401"/>
      <c r="FTF1870" s="401"/>
      <c r="FTG1870" s="401"/>
      <c r="FTH1870" s="401"/>
      <c r="FTI1870" s="401"/>
      <c r="FTJ1870" s="401"/>
      <c r="FTK1870" s="401"/>
      <c r="FTL1870" s="401"/>
      <c r="FTM1870" s="401"/>
      <c r="FTN1870" s="401"/>
      <c r="FTO1870" s="401"/>
      <c r="FTP1870" s="401"/>
      <c r="FTQ1870" s="401"/>
      <c r="FTR1870" s="401"/>
      <c r="FTS1870" s="401"/>
      <c r="FTT1870" s="401"/>
      <c r="FTU1870" s="401"/>
      <c r="FTV1870" s="401"/>
      <c r="FTW1870" s="401"/>
      <c r="FTX1870" s="401"/>
      <c r="FTY1870" s="401"/>
      <c r="FTZ1870" s="401"/>
      <c r="FUA1870" s="401"/>
      <c r="FUB1870" s="401"/>
      <c r="FUC1870" s="401"/>
      <c r="FUD1870" s="401"/>
      <c r="FUE1870" s="401"/>
      <c r="FUF1870" s="401"/>
      <c r="FUG1870" s="401"/>
      <c r="FUH1870" s="401"/>
      <c r="FUI1870" s="401"/>
      <c r="FUJ1870" s="401"/>
      <c r="FUK1870" s="401"/>
      <c r="FUL1870" s="401"/>
      <c r="FUM1870" s="401"/>
      <c r="FUN1870" s="401"/>
      <c r="FUO1870" s="401"/>
      <c r="FUP1870" s="401"/>
      <c r="FUQ1870" s="401"/>
      <c r="FUR1870" s="401"/>
      <c r="FUS1870" s="401"/>
      <c r="FUT1870" s="401"/>
      <c r="FUU1870" s="401"/>
      <c r="FUV1870" s="401"/>
      <c r="FUW1870" s="401"/>
      <c r="FUX1870" s="401"/>
      <c r="FUY1870" s="401"/>
      <c r="FUZ1870" s="401"/>
      <c r="FVA1870" s="401"/>
      <c r="FVB1870" s="401"/>
      <c r="FVC1870" s="401"/>
      <c r="FVD1870" s="401"/>
      <c r="FVE1870" s="401"/>
      <c r="FVF1870" s="401"/>
      <c r="FVG1870" s="401"/>
      <c r="FVH1870" s="401"/>
      <c r="FVI1870" s="401"/>
      <c r="FVJ1870" s="401"/>
      <c r="FVK1870" s="401"/>
      <c r="FVL1870" s="401"/>
      <c r="FVM1870" s="401"/>
      <c r="FVN1870" s="401"/>
      <c r="FVO1870" s="401"/>
      <c r="FVP1870" s="401"/>
      <c r="FVQ1870" s="401"/>
      <c r="FVR1870" s="401"/>
      <c r="FVS1870" s="401"/>
      <c r="FVT1870" s="401"/>
      <c r="FVU1870" s="401"/>
      <c r="FVV1870" s="401"/>
      <c r="FVW1870" s="401"/>
      <c r="FVX1870" s="401"/>
      <c r="FVY1870" s="401"/>
      <c r="FVZ1870" s="401"/>
      <c r="FWA1870" s="401"/>
      <c r="FWB1870" s="401"/>
      <c r="FWC1870" s="401"/>
      <c r="FWD1870" s="401"/>
      <c r="FWE1870" s="401"/>
      <c r="FWF1870" s="401"/>
      <c r="FWG1870" s="401"/>
      <c r="FWH1870" s="401"/>
      <c r="FWI1870" s="401"/>
      <c r="FWJ1870" s="401"/>
      <c r="FWK1870" s="401"/>
      <c r="FWL1870" s="401"/>
      <c r="FWM1870" s="401"/>
      <c r="FWN1870" s="401"/>
      <c r="FWO1870" s="401"/>
      <c r="FWP1870" s="401"/>
      <c r="FWQ1870" s="401"/>
      <c r="FWR1870" s="401"/>
      <c r="FWS1870" s="401"/>
      <c r="FWT1870" s="401"/>
      <c r="FWU1870" s="401"/>
      <c r="FWV1870" s="401"/>
      <c r="FWW1870" s="401"/>
      <c r="FWX1870" s="401"/>
      <c r="FWY1870" s="401"/>
      <c r="FWZ1870" s="401"/>
      <c r="FXA1870" s="401"/>
      <c r="FXB1870" s="401"/>
      <c r="FXC1870" s="401"/>
      <c r="FXD1870" s="401"/>
      <c r="FXE1870" s="401"/>
      <c r="FXF1870" s="401"/>
      <c r="FXG1870" s="401"/>
      <c r="FXH1870" s="401"/>
      <c r="FXI1870" s="401"/>
      <c r="FXJ1870" s="401"/>
      <c r="FXK1870" s="401"/>
      <c r="FXL1870" s="401"/>
      <c r="FXM1870" s="401"/>
      <c r="FXN1870" s="401"/>
      <c r="FXO1870" s="401"/>
      <c r="FXP1870" s="401"/>
      <c r="FXQ1870" s="401"/>
      <c r="FXR1870" s="401"/>
      <c r="FXS1870" s="401"/>
      <c r="FXT1870" s="401"/>
      <c r="FXU1870" s="401"/>
      <c r="FXV1870" s="401"/>
      <c r="FXW1870" s="401"/>
      <c r="FXX1870" s="401"/>
      <c r="FXY1870" s="401"/>
      <c r="FXZ1870" s="401"/>
      <c r="FYA1870" s="401"/>
      <c r="FYB1870" s="401"/>
      <c r="FYC1870" s="401"/>
      <c r="FYD1870" s="401"/>
      <c r="FYE1870" s="401"/>
      <c r="FYF1870" s="401"/>
      <c r="FYG1870" s="401"/>
      <c r="FYH1870" s="401"/>
      <c r="FYI1870" s="401"/>
      <c r="FYJ1870" s="401"/>
      <c r="FYK1870" s="401"/>
      <c r="FYL1870" s="401"/>
      <c r="FYM1870" s="401"/>
      <c r="FYN1870" s="401"/>
      <c r="FYO1870" s="401"/>
      <c r="FYP1870" s="401"/>
      <c r="FYQ1870" s="401"/>
      <c r="FYR1870" s="401"/>
      <c r="FYS1870" s="401"/>
      <c r="FYT1870" s="401"/>
      <c r="FYU1870" s="401"/>
      <c r="FYV1870" s="401"/>
      <c r="FYW1870" s="401"/>
      <c r="FYX1870" s="401"/>
      <c r="FYY1870" s="401"/>
      <c r="FYZ1870" s="401"/>
      <c r="FZA1870" s="401"/>
      <c r="FZB1870" s="401"/>
      <c r="FZC1870" s="401"/>
      <c r="FZD1870" s="401"/>
      <c r="FZE1870" s="401"/>
      <c r="FZF1870" s="401"/>
      <c r="FZG1870" s="401"/>
      <c r="FZH1870" s="401"/>
      <c r="FZI1870" s="401"/>
      <c r="FZJ1870" s="401"/>
      <c r="FZK1870" s="401"/>
      <c r="FZL1870" s="401"/>
      <c r="FZM1870" s="401"/>
      <c r="FZN1870" s="401"/>
      <c r="FZO1870" s="401"/>
      <c r="FZP1870" s="401"/>
      <c r="FZQ1870" s="401"/>
      <c r="FZR1870" s="401"/>
      <c r="FZS1870" s="401"/>
      <c r="FZT1870" s="401"/>
      <c r="FZU1870" s="401"/>
      <c r="FZV1870" s="401"/>
      <c r="FZW1870" s="401"/>
      <c r="FZX1870" s="401"/>
      <c r="FZY1870" s="401"/>
      <c r="FZZ1870" s="401"/>
      <c r="GAA1870" s="401"/>
      <c r="GAB1870" s="401"/>
      <c r="GAC1870" s="401"/>
      <c r="GAD1870" s="401"/>
      <c r="GAE1870" s="401"/>
      <c r="GAF1870" s="401"/>
      <c r="GAG1870" s="401"/>
      <c r="GAH1870" s="401"/>
      <c r="GAI1870" s="401"/>
      <c r="GAJ1870" s="401"/>
      <c r="GAK1870" s="401"/>
      <c r="GAL1870" s="401"/>
      <c r="GAM1870" s="401"/>
      <c r="GAN1870" s="401"/>
      <c r="GAO1870" s="401"/>
      <c r="GAP1870" s="401"/>
      <c r="GAQ1870" s="401"/>
      <c r="GAR1870" s="401"/>
      <c r="GAS1870" s="401"/>
      <c r="GAT1870" s="401"/>
      <c r="GAU1870" s="401"/>
      <c r="GAV1870" s="401"/>
      <c r="GAW1870" s="401"/>
      <c r="GAX1870" s="401"/>
      <c r="GAY1870" s="401"/>
      <c r="GAZ1870" s="401"/>
      <c r="GBA1870" s="401"/>
      <c r="GBB1870" s="401"/>
      <c r="GBC1870" s="401"/>
      <c r="GBD1870" s="401"/>
      <c r="GBE1870" s="401"/>
      <c r="GBF1870" s="401"/>
      <c r="GBG1870" s="401"/>
      <c r="GBH1870" s="401"/>
      <c r="GBI1870" s="401"/>
      <c r="GBJ1870" s="401"/>
      <c r="GBK1870" s="401"/>
      <c r="GBL1870" s="401"/>
      <c r="GBM1870" s="401"/>
      <c r="GBN1870" s="401"/>
      <c r="GBO1870" s="401"/>
      <c r="GBP1870" s="401"/>
      <c r="GBQ1870" s="401"/>
      <c r="GBR1870" s="401"/>
      <c r="GBS1870" s="401"/>
      <c r="GBT1870" s="401"/>
      <c r="GBU1870" s="401"/>
      <c r="GBV1870" s="401"/>
      <c r="GBW1870" s="401"/>
      <c r="GBX1870" s="401"/>
      <c r="GBY1870" s="401"/>
      <c r="GBZ1870" s="401"/>
      <c r="GCA1870" s="401"/>
      <c r="GCB1870" s="401"/>
      <c r="GCC1870" s="401"/>
      <c r="GCD1870" s="401"/>
      <c r="GCE1870" s="401"/>
      <c r="GCF1870" s="401"/>
      <c r="GCG1870" s="401"/>
      <c r="GCH1870" s="401"/>
      <c r="GCI1870" s="401"/>
      <c r="GCJ1870" s="401"/>
      <c r="GCK1870" s="401"/>
      <c r="GCL1870" s="401"/>
      <c r="GCM1870" s="401"/>
      <c r="GCN1870" s="401"/>
      <c r="GCO1870" s="401"/>
      <c r="GCP1870" s="401"/>
      <c r="GCQ1870" s="401"/>
      <c r="GCR1870" s="401"/>
      <c r="GCS1870" s="401"/>
      <c r="GCT1870" s="401"/>
      <c r="GCU1870" s="401"/>
      <c r="GCV1870" s="401"/>
      <c r="GCW1870" s="401"/>
      <c r="GCX1870" s="401"/>
      <c r="GCY1870" s="401"/>
      <c r="GCZ1870" s="401"/>
      <c r="GDA1870" s="401"/>
      <c r="GDB1870" s="401"/>
      <c r="GDC1870" s="401"/>
      <c r="GDD1870" s="401"/>
      <c r="GDE1870" s="401"/>
      <c r="GDF1870" s="401"/>
      <c r="GDG1870" s="401"/>
      <c r="GDH1870" s="401"/>
      <c r="GDI1870" s="401"/>
      <c r="GDJ1870" s="401"/>
      <c r="GDK1870" s="401"/>
      <c r="GDL1870" s="401"/>
      <c r="GDM1870" s="401"/>
      <c r="GDN1870" s="401"/>
      <c r="GDO1870" s="401"/>
      <c r="GDP1870" s="401"/>
      <c r="GDQ1870" s="401"/>
      <c r="GDR1870" s="401"/>
      <c r="GDS1870" s="401"/>
      <c r="GDT1870" s="401"/>
      <c r="GDU1870" s="401"/>
      <c r="GDV1870" s="401"/>
      <c r="GDW1870" s="401"/>
      <c r="GDX1870" s="401"/>
      <c r="GDY1870" s="401"/>
      <c r="GDZ1870" s="401"/>
      <c r="GEA1870" s="401"/>
      <c r="GEB1870" s="401"/>
      <c r="GEC1870" s="401"/>
      <c r="GED1870" s="401"/>
      <c r="GEE1870" s="401"/>
      <c r="GEF1870" s="401"/>
      <c r="GEG1870" s="401"/>
      <c r="GEH1870" s="401"/>
      <c r="GEI1870" s="401"/>
      <c r="GEJ1870" s="401"/>
      <c r="GEK1870" s="401"/>
      <c r="GEL1870" s="401"/>
      <c r="GEM1870" s="401"/>
      <c r="GEN1870" s="401"/>
      <c r="GEO1870" s="401"/>
      <c r="GEP1870" s="401"/>
      <c r="GEQ1870" s="401"/>
      <c r="GER1870" s="401"/>
      <c r="GES1870" s="401"/>
      <c r="GET1870" s="401"/>
      <c r="GEU1870" s="401"/>
      <c r="GEV1870" s="401"/>
      <c r="GEW1870" s="401"/>
      <c r="GEX1870" s="401"/>
      <c r="GEY1870" s="401"/>
      <c r="GEZ1870" s="401"/>
      <c r="GFA1870" s="401"/>
      <c r="GFB1870" s="401"/>
      <c r="GFC1870" s="401"/>
      <c r="GFD1870" s="401"/>
      <c r="GFE1870" s="401"/>
      <c r="GFF1870" s="401"/>
      <c r="GFG1870" s="401"/>
      <c r="GFH1870" s="401"/>
      <c r="GFI1870" s="401"/>
      <c r="GFJ1870" s="401"/>
      <c r="GFK1870" s="401"/>
      <c r="GFL1870" s="401"/>
      <c r="GFM1870" s="401"/>
      <c r="GFN1870" s="401"/>
      <c r="GFO1870" s="401"/>
      <c r="GFP1870" s="401"/>
      <c r="GFQ1870" s="401"/>
      <c r="GFR1870" s="401"/>
      <c r="GFS1870" s="401"/>
      <c r="GFT1870" s="401"/>
      <c r="GFU1870" s="401"/>
      <c r="GFV1870" s="401"/>
      <c r="GFW1870" s="401"/>
      <c r="GFX1870" s="401"/>
      <c r="GFY1870" s="401"/>
      <c r="GFZ1870" s="401"/>
      <c r="GGA1870" s="401"/>
      <c r="GGB1870" s="401"/>
      <c r="GGC1870" s="401"/>
      <c r="GGD1870" s="401"/>
      <c r="GGE1870" s="401"/>
      <c r="GGF1870" s="401"/>
      <c r="GGG1870" s="401"/>
      <c r="GGH1870" s="401"/>
      <c r="GGI1870" s="401"/>
      <c r="GGJ1870" s="401"/>
      <c r="GGK1870" s="401"/>
      <c r="GGL1870" s="401"/>
      <c r="GGM1870" s="401"/>
      <c r="GGN1870" s="401"/>
      <c r="GGO1870" s="401"/>
      <c r="GGP1870" s="401"/>
      <c r="GGQ1870" s="401"/>
      <c r="GGR1870" s="401"/>
      <c r="GGS1870" s="401"/>
      <c r="GGT1870" s="401"/>
      <c r="GGU1870" s="401"/>
      <c r="GGV1870" s="401"/>
      <c r="GGW1870" s="401"/>
      <c r="GGX1870" s="401"/>
      <c r="GGY1870" s="401"/>
      <c r="GGZ1870" s="401"/>
      <c r="GHA1870" s="401"/>
      <c r="GHB1870" s="401"/>
      <c r="GHC1870" s="401"/>
      <c r="GHD1870" s="401"/>
      <c r="GHE1870" s="401"/>
      <c r="GHF1870" s="401"/>
      <c r="GHG1870" s="401"/>
      <c r="GHH1870" s="401"/>
      <c r="GHI1870" s="401"/>
      <c r="GHJ1870" s="401"/>
      <c r="GHK1870" s="401"/>
      <c r="GHL1870" s="401"/>
      <c r="GHM1870" s="401"/>
      <c r="GHN1870" s="401"/>
      <c r="GHO1870" s="401"/>
      <c r="GHP1870" s="401"/>
      <c r="GHQ1870" s="401"/>
      <c r="GHR1870" s="401"/>
      <c r="GHS1870" s="401"/>
      <c r="GHT1870" s="401"/>
      <c r="GHU1870" s="401"/>
      <c r="GHV1870" s="401"/>
      <c r="GHW1870" s="401"/>
      <c r="GHX1870" s="401"/>
      <c r="GHY1870" s="401"/>
      <c r="GHZ1870" s="401"/>
      <c r="GIA1870" s="401"/>
      <c r="GIB1870" s="401"/>
      <c r="GIC1870" s="401"/>
      <c r="GID1870" s="401"/>
      <c r="GIE1870" s="401"/>
      <c r="GIF1870" s="401"/>
      <c r="GIG1870" s="401"/>
      <c r="GIH1870" s="401"/>
      <c r="GII1870" s="401"/>
      <c r="GIJ1870" s="401"/>
      <c r="GIK1870" s="401"/>
      <c r="GIL1870" s="401"/>
      <c r="GIM1870" s="401"/>
      <c r="GIN1870" s="401"/>
      <c r="GIO1870" s="401"/>
      <c r="GIP1870" s="401"/>
      <c r="GIQ1870" s="401"/>
      <c r="GIR1870" s="401"/>
      <c r="GIS1870" s="401"/>
      <c r="GIT1870" s="401"/>
      <c r="GIU1870" s="401"/>
      <c r="GIV1870" s="401"/>
      <c r="GIW1870" s="401"/>
      <c r="GIX1870" s="401"/>
      <c r="GIY1870" s="401"/>
      <c r="GIZ1870" s="401"/>
      <c r="GJA1870" s="401"/>
      <c r="GJB1870" s="401"/>
      <c r="GJC1870" s="401"/>
      <c r="GJD1870" s="401"/>
      <c r="GJE1870" s="401"/>
      <c r="GJF1870" s="401"/>
      <c r="GJG1870" s="401"/>
      <c r="GJH1870" s="401"/>
      <c r="GJI1870" s="401"/>
      <c r="GJJ1870" s="401"/>
      <c r="GJK1870" s="401"/>
      <c r="GJL1870" s="401"/>
      <c r="GJM1870" s="401"/>
      <c r="GJN1870" s="401"/>
      <c r="GJO1870" s="401"/>
      <c r="GJP1870" s="401"/>
      <c r="GJQ1870" s="401"/>
      <c r="GJR1870" s="401"/>
      <c r="GJS1870" s="401"/>
      <c r="GJT1870" s="401"/>
      <c r="GJU1870" s="401"/>
      <c r="GJV1870" s="401"/>
      <c r="GJW1870" s="401"/>
      <c r="GJX1870" s="401"/>
      <c r="GJY1870" s="401"/>
      <c r="GJZ1870" s="401"/>
      <c r="GKA1870" s="401"/>
      <c r="GKB1870" s="401"/>
      <c r="GKC1870" s="401"/>
      <c r="GKD1870" s="401"/>
      <c r="GKE1870" s="401"/>
      <c r="GKF1870" s="401"/>
      <c r="GKG1870" s="401"/>
      <c r="GKH1870" s="401"/>
      <c r="GKI1870" s="401"/>
      <c r="GKJ1870" s="401"/>
      <c r="GKK1870" s="401"/>
      <c r="GKL1870" s="401"/>
      <c r="GKM1870" s="401"/>
      <c r="GKN1870" s="401"/>
      <c r="GKO1870" s="401"/>
      <c r="GKP1870" s="401"/>
      <c r="GKQ1870" s="401"/>
      <c r="GKR1870" s="401"/>
      <c r="GKS1870" s="401"/>
      <c r="GKT1870" s="401"/>
      <c r="GKU1870" s="401"/>
      <c r="GKV1870" s="401"/>
      <c r="GKW1870" s="401"/>
      <c r="GKX1870" s="401"/>
      <c r="GKY1870" s="401"/>
      <c r="GKZ1870" s="401"/>
      <c r="GLA1870" s="401"/>
      <c r="GLB1870" s="401"/>
      <c r="GLC1870" s="401"/>
      <c r="GLD1870" s="401"/>
      <c r="GLE1870" s="401"/>
      <c r="GLF1870" s="401"/>
      <c r="GLG1870" s="401"/>
      <c r="GLH1870" s="401"/>
      <c r="GLI1870" s="401"/>
      <c r="GLJ1870" s="401"/>
      <c r="GLK1870" s="401"/>
      <c r="GLL1870" s="401"/>
      <c r="GLM1870" s="401"/>
      <c r="GLN1870" s="401"/>
      <c r="GLO1870" s="401"/>
      <c r="GLP1870" s="401"/>
      <c r="GLQ1870" s="401"/>
      <c r="GLR1870" s="401"/>
      <c r="GLS1870" s="401"/>
      <c r="GLT1870" s="401"/>
      <c r="GLU1870" s="401"/>
      <c r="GLV1870" s="401"/>
      <c r="GLW1870" s="401"/>
      <c r="GLX1870" s="401"/>
      <c r="GLY1870" s="401"/>
      <c r="GLZ1870" s="401"/>
      <c r="GMA1870" s="401"/>
      <c r="GMB1870" s="401"/>
      <c r="GMC1870" s="401"/>
      <c r="GMD1870" s="401"/>
      <c r="GME1870" s="401"/>
      <c r="GMF1870" s="401"/>
      <c r="GMG1870" s="401"/>
      <c r="GMH1870" s="401"/>
      <c r="GMI1870" s="401"/>
      <c r="GMJ1870" s="401"/>
      <c r="GMK1870" s="401"/>
      <c r="GML1870" s="401"/>
      <c r="GMM1870" s="401"/>
      <c r="GMN1870" s="401"/>
      <c r="GMO1870" s="401"/>
      <c r="GMP1870" s="401"/>
      <c r="GMQ1870" s="401"/>
      <c r="GMR1870" s="401"/>
      <c r="GMS1870" s="401"/>
      <c r="GMT1870" s="401"/>
      <c r="GMU1870" s="401"/>
      <c r="GMV1870" s="401"/>
      <c r="GMW1870" s="401"/>
      <c r="GMX1870" s="401"/>
      <c r="GMY1870" s="401"/>
      <c r="GMZ1870" s="401"/>
      <c r="GNA1870" s="401"/>
      <c r="GNB1870" s="401"/>
      <c r="GNC1870" s="401"/>
      <c r="GND1870" s="401"/>
      <c r="GNE1870" s="401"/>
      <c r="GNF1870" s="401"/>
      <c r="GNG1870" s="401"/>
      <c r="GNH1870" s="401"/>
      <c r="GNI1870" s="401"/>
      <c r="GNJ1870" s="401"/>
      <c r="GNK1870" s="401"/>
      <c r="GNL1870" s="401"/>
      <c r="GNM1870" s="401"/>
      <c r="GNN1870" s="401"/>
      <c r="GNO1870" s="401"/>
      <c r="GNP1870" s="401"/>
      <c r="GNQ1870" s="401"/>
      <c r="GNR1870" s="401"/>
      <c r="GNS1870" s="401"/>
      <c r="GNT1870" s="401"/>
      <c r="GNU1870" s="401"/>
      <c r="GNV1870" s="401"/>
      <c r="GNW1870" s="401"/>
      <c r="GNX1870" s="401"/>
      <c r="GNY1870" s="401"/>
      <c r="GNZ1870" s="401"/>
      <c r="GOA1870" s="401"/>
      <c r="GOB1870" s="401"/>
      <c r="GOC1870" s="401"/>
      <c r="GOD1870" s="401"/>
      <c r="GOE1870" s="401"/>
      <c r="GOF1870" s="401"/>
      <c r="GOG1870" s="401"/>
      <c r="GOH1870" s="401"/>
      <c r="GOI1870" s="401"/>
      <c r="GOJ1870" s="401"/>
      <c r="GOK1870" s="401"/>
      <c r="GOL1870" s="401"/>
      <c r="GOM1870" s="401"/>
      <c r="GON1870" s="401"/>
      <c r="GOO1870" s="401"/>
      <c r="GOP1870" s="401"/>
      <c r="GOQ1870" s="401"/>
      <c r="GOR1870" s="401"/>
      <c r="GOS1870" s="401"/>
      <c r="GOT1870" s="401"/>
      <c r="GOU1870" s="401"/>
      <c r="GOV1870" s="401"/>
      <c r="GOW1870" s="401"/>
      <c r="GOX1870" s="401"/>
      <c r="GOY1870" s="401"/>
      <c r="GOZ1870" s="401"/>
      <c r="GPA1870" s="401"/>
      <c r="GPB1870" s="401"/>
      <c r="GPC1870" s="401"/>
      <c r="GPD1870" s="401"/>
      <c r="GPE1870" s="401"/>
      <c r="GPF1870" s="401"/>
      <c r="GPG1870" s="401"/>
      <c r="GPH1870" s="401"/>
      <c r="GPI1870" s="401"/>
      <c r="GPJ1870" s="401"/>
      <c r="GPK1870" s="401"/>
      <c r="GPL1870" s="401"/>
      <c r="GPM1870" s="401"/>
      <c r="GPN1870" s="401"/>
      <c r="GPO1870" s="401"/>
      <c r="GPP1870" s="401"/>
      <c r="GPQ1870" s="401"/>
      <c r="GPR1870" s="401"/>
      <c r="GPS1870" s="401"/>
      <c r="GPT1870" s="401"/>
      <c r="GPU1870" s="401"/>
      <c r="GPV1870" s="401"/>
      <c r="GPW1870" s="401"/>
      <c r="GPX1870" s="401"/>
      <c r="GPY1870" s="401"/>
      <c r="GPZ1870" s="401"/>
      <c r="GQA1870" s="401"/>
      <c r="GQB1870" s="401"/>
      <c r="GQC1870" s="401"/>
      <c r="GQD1870" s="401"/>
      <c r="GQE1870" s="401"/>
      <c r="GQF1870" s="401"/>
      <c r="GQG1870" s="401"/>
      <c r="GQH1870" s="401"/>
      <c r="GQI1870" s="401"/>
      <c r="GQJ1870" s="401"/>
      <c r="GQK1870" s="401"/>
      <c r="GQL1870" s="401"/>
      <c r="GQM1870" s="401"/>
      <c r="GQN1870" s="401"/>
      <c r="GQO1870" s="401"/>
      <c r="GQP1870" s="401"/>
      <c r="GQQ1870" s="401"/>
      <c r="GQR1870" s="401"/>
      <c r="GQS1870" s="401"/>
      <c r="GQT1870" s="401"/>
      <c r="GQU1870" s="401"/>
      <c r="GQV1870" s="401"/>
      <c r="GQW1870" s="401"/>
      <c r="GQX1870" s="401"/>
      <c r="GQY1870" s="401"/>
      <c r="GQZ1870" s="401"/>
      <c r="GRA1870" s="401"/>
      <c r="GRB1870" s="401"/>
      <c r="GRC1870" s="401"/>
      <c r="GRD1870" s="401"/>
      <c r="GRE1870" s="401"/>
      <c r="GRF1870" s="401"/>
      <c r="GRG1870" s="401"/>
      <c r="GRH1870" s="401"/>
      <c r="GRI1870" s="401"/>
      <c r="GRJ1870" s="401"/>
      <c r="GRK1870" s="401"/>
      <c r="GRL1870" s="401"/>
      <c r="GRM1870" s="401"/>
      <c r="GRN1870" s="401"/>
      <c r="GRO1870" s="401"/>
      <c r="GRP1870" s="401"/>
      <c r="GRQ1870" s="401"/>
      <c r="GRR1870" s="401"/>
      <c r="GRS1870" s="401"/>
      <c r="GRT1870" s="401"/>
      <c r="GRU1870" s="401"/>
      <c r="GRV1870" s="401"/>
      <c r="GRW1870" s="401"/>
      <c r="GRX1870" s="401"/>
      <c r="GRY1870" s="401"/>
      <c r="GRZ1870" s="401"/>
      <c r="GSA1870" s="401"/>
      <c r="GSB1870" s="401"/>
      <c r="GSC1870" s="401"/>
      <c r="GSD1870" s="401"/>
      <c r="GSE1870" s="401"/>
      <c r="GSF1870" s="401"/>
      <c r="GSG1870" s="401"/>
      <c r="GSH1870" s="401"/>
      <c r="GSI1870" s="401"/>
      <c r="GSJ1870" s="401"/>
      <c r="GSK1870" s="401"/>
      <c r="GSL1870" s="401"/>
      <c r="GSM1870" s="401"/>
      <c r="GSN1870" s="401"/>
      <c r="GSO1870" s="401"/>
      <c r="GSP1870" s="401"/>
      <c r="GSQ1870" s="401"/>
      <c r="GSR1870" s="401"/>
      <c r="GSS1870" s="401"/>
      <c r="GST1870" s="401"/>
      <c r="GSU1870" s="401"/>
      <c r="GSV1870" s="401"/>
      <c r="GSW1870" s="401"/>
      <c r="GSX1870" s="401"/>
      <c r="GSY1870" s="401"/>
      <c r="GSZ1870" s="401"/>
      <c r="GTA1870" s="401"/>
      <c r="GTB1870" s="401"/>
      <c r="GTC1870" s="401"/>
      <c r="GTD1870" s="401"/>
      <c r="GTE1870" s="401"/>
      <c r="GTF1870" s="401"/>
      <c r="GTG1870" s="401"/>
      <c r="GTH1870" s="401"/>
      <c r="GTI1870" s="401"/>
      <c r="GTJ1870" s="401"/>
      <c r="GTK1870" s="401"/>
      <c r="GTL1870" s="401"/>
      <c r="GTM1870" s="401"/>
      <c r="GTN1870" s="401"/>
      <c r="GTO1870" s="401"/>
      <c r="GTP1870" s="401"/>
      <c r="GTQ1870" s="401"/>
      <c r="GTR1870" s="401"/>
      <c r="GTS1870" s="401"/>
      <c r="GTT1870" s="401"/>
      <c r="GTU1870" s="401"/>
      <c r="GTV1870" s="401"/>
      <c r="GTW1870" s="401"/>
      <c r="GTX1870" s="401"/>
      <c r="GTY1870" s="401"/>
      <c r="GTZ1870" s="401"/>
      <c r="GUA1870" s="401"/>
      <c r="GUB1870" s="401"/>
      <c r="GUC1870" s="401"/>
      <c r="GUD1870" s="401"/>
      <c r="GUE1870" s="401"/>
      <c r="GUF1870" s="401"/>
      <c r="GUG1870" s="401"/>
      <c r="GUH1870" s="401"/>
      <c r="GUI1870" s="401"/>
      <c r="GUJ1870" s="401"/>
      <c r="GUK1870" s="401"/>
      <c r="GUL1870" s="401"/>
      <c r="GUM1870" s="401"/>
      <c r="GUN1870" s="401"/>
      <c r="GUO1870" s="401"/>
      <c r="GUP1870" s="401"/>
      <c r="GUQ1870" s="401"/>
      <c r="GUR1870" s="401"/>
      <c r="GUS1870" s="401"/>
      <c r="GUT1870" s="401"/>
      <c r="GUU1870" s="401"/>
      <c r="GUV1870" s="401"/>
      <c r="GUW1870" s="401"/>
      <c r="GUX1870" s="401"/>
      <c r="GUY1870" s="401"/>
      <c r="GUZ1870" s="401"/>
      <c r="GVA1870" s="401"/>
      <c r="GVB1870" s="401"/>
      <c r="GVC1870" s="401"/>
      <c r="GVD1870" s="401"/>
      <c r="GVE1870" s="401"/>
      <c r="GVF1870" s="401"/>
      <c r="GVG1870" s="401"/>
      <c r="GVH1870" s="401"/>
      <c r="GVI1870" s="401"/>
      <c r="GVJ1870" s="401"/>
      <c r="GVK1870" s="401"/>
      <c r="GVL1870" s="401"/>
      <c r="GVM1870" s="401"/>
      <c r="GVN1870" s="401"/>
      <c r="GVO1870" s="401"/>
      <c r="GVP1870" s="401"/>
      <c r="GVQ1870" s="401"/>
      <c r="GVR1870" s="401"/>
      <c r="GVS1870" s="401"/>
      <c r="GVT1870" s="401"/>
      <c r="GVU1870" s="401"/>
      <c r="GVV1870" s="401"/>
      <c r="GVW1870" s="401"/>
      <c r="GVX1870" s="401"/>
      <c r="GVY1870" s="401"/>
      <c r="GVZ1870" s="401"/>
      <c r="GWA1870" s="401"/>
      <c r="GWB1870" s="401"/>
      <c r="GWC1870" s="401"/>
      <c r="GWD1870" s="401"/>
      <c r="GWE1870" s="401"/>
      <c r="GWF1870" s="401"/>
      <c r="GWG1870" s="401"/>
      <c r="GWH1870" s="401"/>
      <c r="GWI1870" s="401"/>
      <c r="GWJ1870" s="401"/>
      <c r="GWK1870" s="401"/>
      <c r="GWL1870" s="401"/>
      <c r="GWM1870" s="401"/>
      <c r="GWN1870" s="401"/>
      <c r="GWO1870" s="401"/>
      <c r="GWP1870" s="401"/>
      <c r="GWQ1870" s="401"/>
      <c r="GWR1870" s="401"/>
      <c r="GWS1870" s="401"/>
      <c r="GWT1870" s="401"/>
      <c r="GWU1870" s="401"/>
      <c r="GWV1870" s="401"/>
      <c r="GWW1870" s="401"/>
      <c r="GWX1870" s="401"/>
      <c r="GWY1870" s="401"/>
      <c r="GWZ1870" s="401"/>
      <c r="GXA1870" s="401"/>
      <c r="GXB1870" s="401"/>
      <c r="GXC1870" s="401"/>
      <c r="GXD1870" s="401"/>
      <c r="GXE1870" s="401"/>
      <c r="GXF1870" s="401"/>
      <c r="GXG1870" s="401"/>
      <c r="GXH1870" s="401"/>
      <c r="GXI1870" s="401"/>
      <c r="GXJ1870" s="401"/>
      <c r="GXK1870" s="401"/>
      <c r="GXL1870" s="401"/>
      <c r="GXM1870" s="401"/>
      <c r="GXN1870" s="401"/>
      <c r="GXO1870" s="401"/>
      <c r="GXP1870" s="401"/>
      <c r="GXQ1870" s="401"/>
      <c r="GXR1870" s="401"/>
      <c r="GXS1870" s="401"/>
      <c r="GXT1870" s="401"/>
      <c r="GXU1870" s="401"/>
      <c r="GXV1870" s="401"/>
      <c r="GXW1870" s="401"/>
      <c r="GXX1870" s="401"/>
      <c r="GXY1870" s="401"/>
      <c r="GXZ1870" s="401"/>
      <c r="GYA1870" s="401"/>
      <c r="GYB1870" s="401"/>
      <c r="GYC1870" s="401"/>
      <c r="GYD1870" s="401"/>
      <c r="GYE1870" s="401"/>
      <c r="GYF1870" s="401"/>
      <c r="GYG1870" s="401"/>
      <c r="GYH1870" s="401"/>
      <c r="GYI1870" s="401"/>
      <c r="GYJ1870" s="401"/>
      <c r="GYK1870" s="401"/>
      <c r="GYL1870" s="401"/>
      <c r="GYM1870" s="401"/>
      <c r="GYN1870" s="401"/>
      <c r="GYO1870" s="401"/>
      <c r="GYP1870" s="401"/>
      <c r="GYQ1870" s="401"/>
      <c r="GYR1870" s="401"/>
      <c r="GYS1870" s="401"/>
      <c r="GYT1870" s="401"/>
      <c r="GYU1870" s="401"/>
      <c r="GYV1870" s="401"/>
      <c r="GYW1870" s="401"/>
      <c r="GYX1870" s="401"/>
      <c r="GYY1870" s="401"/>
      <c r="GYZ1870" s="401"/>
      <c r="GZA1870" s="401"/>
      <c r="GZB1870" s="401"/>
      <c r="GZC1870" s="401"/>
      <c r="GZD1870" s="401"/>
      <c r="GZE1870" s="401"/>
      <c r="GZF1870" s="401"/>
      <c r="GZG1870" s="401"/>
      <c r="GZH1870" s="401"/>
      <c r="GZI1870" s="401"/>
      <c r="GZJ1870" s="401"/>
      <c r="GZK1870" s="401"/>
      <c r="GZL1870" s="401"/>
      <c r="GZM1870" s="401"/>
      <c r="GZN1870" s="401"/>
      <c r="GZO1870" s="401"/>
      <c r="GZP1870" s="401"/>
      <c r="GZQ1870" s="401"/>
      <c r="GZR1870" s="401"/>
      <c r="GZS1870" s="401"/>
      <c r="GZT1870" s="401"/>
      <c r="GZU1870" s="401"/>
      <c r="GZV1870" s="401"/>
      <c r="GZW1870" s="401"/>
      <c r="GZX1870" s="401"/>
      <c r="GZY1870" s="401"/>
      <c r="GZZ1870" s="401"/>
      <c r="HAA1870" s="401"/>
      <c r="HAB1870" s="401"/>
      <c r="HAC1870" s="401"/>
      <c r="HAD1870" s="401"/>
      <c r="HAE1870" s="401"/>
      <c r="HAF1870" s="401"/>
      <c r="HAG1870" s="401"/>
      <c r="HAH1870" s="401"/>
      <c r="HAI1870" s="401"/>
      <c r="HAJ1870" s="401"/>
      <c r="HAK1870" s="401"/>
      <c r="HAL1870" s="401"/>
      <c r="HAM1870" s="401"/>
      <c r="HAN1870" s="401"/>
      <c r="HAO1870" s="401"/>
      <c r="HAP1870" s="401"/>
      <c r="HAQ1870" s="401"/>
      <c r="HAR1870" s="401"/>
      <c r="HAS1870" s="401"/>
      <c r="HAT1870" s="401"/>
      <c r="HAU1870" s="401"/>
      <c r="HAV1870" s="401"/>
      <c r="HAW1870" s="401"/>
      <c r="HAX1870" s="401"/>
      <c r="HAY1870" s="401"/>
      <c r="HAZ1870" s="401"/>
      <c r="HBA1870" s="401"/>
      <c r="HBB1870" s="401"/>
      <c r="HBC1870" s="401"/>
      <c r="HBD1870" s="401"/>
      <c r="HBE1870" s="401"/>
      <c r="HBF1870" s="401"/>
      <c r="HBG1870" s="401"/>
      <c r="HBH1870" s="401"/>
      <c r="HBI1870" s="401"/>
      <c r="HBJ1870" s="401"/>
      <c r="HBK1870" s="401"/>
      <c r="HBL1870" s="401"/>
      <c r="HBM1870" s="401"/>
      <c r="HBN1870" s="401"/>
      <c r="HBO1870" s="401"/>
      <c r="HBP1870" s="401"/>
      <c r="HBQ1870" s="401"/>
      <c r="HBR1870" s="401"/>
      <c r="HBS1870" s="401"/>
      <c r="HBT1870" s="401"/>
      <c r="HBU1870" s="401"/>
      <c r="HBV1870" s="401"/>
      <c r="HBW1870" s="401"/>
      <c r="HBX1870" s="401"/>
      <c r="HBY1870" s="401"/>
      <c r="HBZ1870" s="401"/>
      <c r="HCA1870" s="401"/>
      <c r="HCB1870" s="401"/>
      <c r="HCC1870" s="401"/>
      <c r="HCD1870" s="401"/>
      <c r="HCE1870" s="401"/>
      <c r="HCF1870" s="401"/>
      <c r="HCG1870" s="401"/>
      <c r="HCH1870" s="401"/>
      <c r="HCI1870" s="401"/>
      <c r="HCJ1870" s="401"/>
      <c r="HCK1870" s="401"/>
      <c r="HCL1870" s="401"/>
      <c r="HCM1870" s="401"/>
      <c r="HCN1870" s="401"/>
      <c r="HCO1870" s="401"/>
      <c r="HCP1870" s="401"/>
      <c r="HCQ1870" s="401"/>
      <c r="HCR1870" s="401"/>
      <c r="HCS1870" s="401"/>
      <c r="HCT1870" s="401"/>
      <c r="HCU1870" s="401"/>
      <c r="HCV1870" s="401"/>
      <c r="HCW1870" s="401"/>
      <c r="HCX1870" s="401"/>
      <c r="HCY1870" s="401"/>
      <c r="HCZ1870" s="401"/>
      <c r="HDA1870" s="401"/>
      <c r="HDB1870" s="401"/>
      <c r="HDC1870" s="401"/>
      <c r="HDD1870" s="401"/>
      <c r="HDE1870" s="401"/>
      <c r="HDF1870" s="401"/>
      <c r="HDG1870" s="401"/>
      <c r="HDH1870" s="401"/>
      <c r="HDI1870" s="401"/>
      <c r="HDJ1870" s="401"/>
      <c r="HDK1870" s="401"/>
      <c r="HDL1870" s="401"/>
      <c r="HDM1870" s="401"/>
      <c r="HDN1870" s="401"/>
      <c r="HDO1870" s="401"/>
      <c r="HDP1870" s="401"/>
      <c r="HDQ1870" s="401"/>
      <c r="HDR1870" s="401"/>
      <c r="HDS1870" s="401"/>
      <c r="HDT1870" s="401"/>
      <c r="HDU1870" s="401"/>
      <c r="HDV1870" s="401"/>
      <c r="HDW1870" s="401"/>
      <c r="HDX1870" s="401"/>
      <c r="HDY1870" s="401"/>
      <c r="HDZ1870" s="401"/>
      <c r="HEA1870" s="401"/>
      <c r="HEB1870" s="401"/>
      <c r="HEC1870" s="401"/>
      <c r="HED1870" s="401"/>
      <c r="HEE1870" s="401"/>
      <c r="HEF1870" s="401"/>
      <c r="HEG1870" s="401"/>
      <c r="HEH1870" s="401"/>
      <c r="HEI1870" s="401"/>
      <c r="HEJ1870" s="401"/>
      <c r="HEK1870" s="401"/>
      <c r="HEL1870" s="401"/>
      <c r="HEM1870" s="401"/>
      <c r="HEN1870" s="401"/>
      <c r="HEO1870" s="401"/>
      <c r="HEP1870" s="401"/>
      <c r="HEQ1870" s="401"/>
      <c r="HER1870" s="401"/>
      <c r="HES1870" s="401"/>
      <c r="HET1870" s="401"/>
      <c r="HEU1870" s="401"/>
      <c r="HEV1870" s="401"/>
      <c r="HEW1870" s="401"/>
      <c r="HEX1870" s="401"/>
      <c r="HEY1870" s="401"/>
      <c r="HEZ1870" s="401"/>
      <c r="HFA1870" s="401"/>
      <c r="HFB1870" s="401"/>
      <c r="HFC1870" s="401"/>
      <c r="HFD1870" s="401"/>
      <c r="HFE1870" s="401"/>
      <c r="HFF1870" s="401"/>
      <c r="HFG1870" s="401"/>
      <c r="HFH1870" s="401"/>
      <c r="HFI1870" s="401"/>
      <c r="HFJ1870" s="401"/>
      <c r="HFK1870" s="401"/>
      <c r="HFL1870" s="401"/>
      <c r="HFM1870" s="401"/>
      <c r="HFN1870" s="401"/>
      <c r="HFO1870" s="401"/>
      <c r="HFP1870" s="401"/>
      <c r="HFQ1870" s="401"/>
      <c r="HFR1870" s="401"/>
      <c r="HFS1870" s="401"/>
      <c r="HFT1870" s="401"/>
      <c r="HFU1870" s="401"/>
      <c r="HFV1870" s="401"/>
      <c r="HFW1870" s="401"/>
      <c r="HFX1870" s="401"/>
      <c r="HFY1870" s="401"/>
      <c r="HFZ1870" s="401"/>
      <c r="HGA1870" s="401"/>
      <c r="HGB1870" s="401"/>
      <c r="HGC1870" s="401"/>
      <c r="HGD1870" s="401"/>
      <c r="HGE1870" s="401"/>
      <c r="HGF1870" s="401"/>
      <c r="HGG1870" s="401"/>
      <c r="HGH1870" s="401"/>
      <c r="HGI1870" s="401"/>
      <c r="HGJ1870" s="401"/>
      <c r="HGK1870" s="401"/>
      <c r="HGL1870" s="401"/>
      <c r="HGM1870" s="401"/>
      <c r="HGN1870" s="401"/>
      <c r="HGO1870" s="401"/>
      <c r="HGP1870" s="401"/>
      <c r="HGQ1870" s="401"/>
      <c r="HGR1870" s="401"/>
      <c r="HGS1870" s="401"/>
      <c r="HGT1870" s="401"/>
      <c r="HGU1870" s="401"/>
      <c r="HGV1870" s="401"/>
      <c r="HGW1870" s="401"/>
      <c r="HGX1870" s="401"/>
      <c r="HGY1870" s="401"/>
      <c r="HGZ1870" s="401"/>
      <c r="HHA1870" s="401"/>
      <c r="HHB1870" s="401"/>
      <c r="HHC1870" s="401"/>
      <c r="HHD1870" s="401"/>
      <c r="HHE1870" s="401"/>
      <c r="HHF1870" s="401"/>
      <c r="HHG1870" s="401"/>
      <c r="HHH1870" s="401"/>
      <c r="HHI1870" s="401"/>
      <c r="HHJ1870" s="401"/>
      <c r="HHK1870" s="401"/>
      <c r="HHL1870" s="401"/>
      <c r="HHM1870" s="401"/>
      <c r="HHN1870" s="401"/>
      <c r="HHO1870" s="401"/>
      <c r="HHP1870" s="401"/>
      <c r="HHQ1870" s="401"/>
      <c r="HHR1870" s="401"/>
      <c r="HHS1870" s="401"/>
      <c r="HHT1870" s="401"/>
      <c r="HHU1870" s="401"/>
      <c r="HHV1870" s="401"/>
      <c r="HHW1870" s="401"/>
      <c r="HHX1870" s="401"/>
      <c r="HHY1870" s="401"/>
      <c r="HHZ1870" s="401"/>
      <c r="HIA1870" s="401"/>
      <c r="HIB1870" s="401"/>
      <c r="HIC1870" s="401"/>
      <c r="HID1870" s="401"/>
      <c r="HIE1870" s="401"/>
      <c r="HIF1870" s="401"/>
      <c r="HIG1870" s="401"/>
      <c r="HIH1870" s="401"/>
      <c r="HII1870" s="401"/>
      <c r="HIJ1870" s="401"/>
      <c r="HIK1870" s="401"/>
      <c r="HIL1870" s="401"/>
      <c r="HIM1870" s="401"/>
      <c r="HIN1870" s="401"/>
      <c r="HIO1870" s="401"/>
      <c r="HIP1870" s="401"/>
      <c r="HIQ1870" s="401"/>
      <c r="HIR1870" s="401"/>
      <c r="HIS1870" s="401"/>
      <c r="HIT1870" s="401"/>
      <c r="HIU1870" s="401"/>
      <c r="HIV1870" s="401"/>
      <c r="HIW1870" s="401"/>
      <c r="HIX1870" s="401"/>
      <c r="HIY1870" s="401"/>
      <c r="HIZ1870" s="401"/>
      <c r="HJA1870" s="401"/>
      <c r="HJB1870" s="401"/>
      <c r="HJC1870" s="401"/>
      <c r="HJD1870" s="401"/>
      <c r="HJE1870" s="401"/>
      <c r="HJF1870" s="401"/>
      <c r="HJG1870" s="401"/>
      <c r="HJH1870" s="401"/>
      <c r="HJI1870" s="401"/>
      <c r="HJJ1870" s="401"/>
      <c r="HJK1870" s="401"/>
      <c r="HJL1870" s="401"/>
      <c r="HJM1870" s="401"/>
      <c r="HJN1870" s="401"/>
      <c r="HJO1870" s="401"/>
      <c r="HJP1870" s="401"/>
      <c r="HJQ1870" s="401"/>
      <c r="HJR1870" s="401"/>
      <c r="HJS1870" s="401"/>
      <c r="HJT1870" s="401"/>
      <c r="HJU1870" s="401"/>
      <c r="HJV1870" s="401"/>
      <c r="HJW1870" s="401"/>
      <c r="HJX1870" s="401"/>
      <c r="HJY1870" s="401"/>
      <c r="HJZ1870" s="401"/>
      <c r="HKA1870" s="401"/>
      <c r="HKB1870" s="401"/>
      <c r="HKC1870" s="401"/>
      <c r="HKD1870" s="401"/>
      <c r="HKE1870" s="401"/>
      <c r="HKF1870" s="401"/>
      <c r="HKG1870" s="401"/>
      <c r="HKH1870" s="401"/>
      <c r="HKI1870" s="401"/>
      <c r="HKJ1870" s="401"/>
      <c r="HKK1870" s="401"/>
      <c r="HKL1870" s="401"/>
      <c r="HKM1870" s="401"/>
      <c r="HKN1870" s="401"/>
      <c r="HKO1870" s="401"/>
      <c r="HKP1870" s="401"/>
      <c r="HKQ1870" s="401"/>
      <c r="HKR1870" s="401"/>
      <c r="HKS1870" s="401"/>
      <c r="HKT1870" s="401"/>
      <c r="HKU1870" s="401"/>
      <c r="HKV1870" s="401"/>
      <c r="HKW1870" s="401"/>
      <c r="HKX1870" s="401"/>
      <c r="HKY1870" s="401"/>
      <c r="HKZ1870" s="401"/>
      <c r="HLA1870" s="401"/>
      <c r="HLB1870" s="401"/>
      <c r="HLC1870" s="401"/>
      <c r="HLD1870" s="401"/>
      <c r="HLE1870" s="401"/>
      <c r="HLF1870" s="401"/>
      <c r="HLG1870" s="401"/>
      <c r="HLH1870" s="401"/>
      <c r="HLI1870" s="401"/>
      <c r="HLJ1870" s="401"/>
      <c r="HLK1870" s="401"/>
      <c r="HLL1870" s="401"/>
      <c r="HLM1870" s="401"/>
      <c r="HLN1870" s="401"/>
      <c r="HLO1870" s="401"/>
      <c r="HLP1870" s="401"/>
      <c r="HLQ1870" s="401"/>
      <c r="HLR1870" s="401"/>
      <c r="HLS1870" s="401"/>
      <c r="HLT1870" s="401"/>
      <c r="HLU1870" s="401"/>
      <c r="HLV1870" s="401"/>
      <c r="HLW1870" s="401"/>
      <c r="HLX1870" s="401"/>
      <c r="HLY1870" s="401"/>
      <c r="HLZ1870" s="401"/>
      <c r="HMA1870" s="401"/>
      <c r="HMB1870" s="401"/>
      <c r="HMC1870" s="401"/>
      <c r="HMD1870" s="401"/>
      <c r="HME1870" s="401"/>
      <c r="HMF1870" s="401"/>
      <c r="HMG1870" s="401"/>
      <c r="HMH1870" s="401"/>
      <c r="HMI1870" s="401"/>
      <c r="HMJ1870" s="401"/>
      <c r="HMK1870" s="401"/>
      <c r="HML1870" s="401"/>
      <c r="HMM1870" s="401"/>
      <c r="HMN1870" s="401"/>
      <c r="HMO1870" s="401"/>
      <c r="HMP1870" s="401"/>
      <c r="HMQ1870" s="401"/>
      <c r="HMR1870" s="401"/>
      <c r="HMS1870" s="401"/>
      <c r="HMT1870" s="401"/>
      <c r="HMU1870" s="401"/>
      <c r="HMV1870" s="401"/>
      <c r="HMW1870" s="401"/>
      <c r="HMX1870" s="401"/>
      <c r="HMY1870" s="401"/>
      <c r="HMZ1870" s="401"/>
      <c r="HNA1870" s="401"/>
      <c r="HNB1870" s="401"/>
      <c r="HNC1870" s="401"/>
      <c r="HND1870" s="401"/>
      <c r="HNE1870" s="401"/>
      <c r="HNF1870" s="401"/>
      <c r="HNG1870" s="401"/>
      <c r="HNH1870" s="401"/>
      <c r="HNI1870" s="401"/>
      <c r="HNJ1870" s="401"/>
      <c r="HNK1870" s="401"/>
      <c r="HNL1870" s="401"/>
      <c r="HNM1870" s="401"/>
      <c r="HNN1870" s="401"/>
      <c r="HNO1870" s="401"/>
      <c r="HNP1870" s="401"/>
      <c r="HNQ1870" s="401"/>
      <c r="HNR1870" s="401"/>
      <c r="HNS1870" s="401"/>
      <c r="HNT1870" s="401"/>
      <c r="HNU1870" s="401"/>
      <c r="HNV1870" s="401"/>
      <c r="HNW1870" s="401"/>
      <c r="HNX1870" s="401"/>
      <c r="HNY1870" s="401"/>
      <c r="HNZ1870" s="401"/>
      <c r="HOA1870" s="401"/>
      <c r="HOB1870" s="401"/>
      <c r="HOC1870" s="401"/>
      <c r="HOD1870" s="401"/>
      <c r="HOE1870" s="401"/>
      <c r="HOF1870" s="401"/>
      <c r="HOG1870" s="401"/>
      <c r="HOH1870" s="401"/>
      <c r="HOI1870" s="401"/>
      <c r="HOJ1870" s="401"/>
      <c r="HOK1870" s="401"/>
      <c r="HOL1870" s="401"/>
      <c r="HOM1870" s="401"/>
      <c r="HON1870" s="401"/>
      <c r="HOO1870" s="401"/>
      <c r="HOP1870" s="401"/>
      <c r="HOQ1870" s="401"/>
      <c r="HOR1870" s="401"/>
      <c r="HOS1870" s="401"/>
      <c r="HOT1870" s="401"/>
      <c r="HOU1870" s="401"/>
      <c r="HOV1870" s="401"/>
      <c r="HOW1870" s="401"/>
      <c r="HOX1870" s="401"/>
      <c r="HOY1870" s="401"/>
      <c r="HOZ1870" s="401"/>
      <c r="HPA1870" s="401"/>
      <c r="HPB1870" s="401"/>
      <c r="HPC1870" s="401"/>
      <c r="HPD1870" s="401"/>
      <c r="HPE1870" s="401"/>
      <c r="HPF1870" s="401"/>
      <c r="HPG1870" s="401"/>
      <c r="HPH1870" s="401"/>
      <c r="HPI1870" s="401"/>
      <c r="HPJ1870" s="401"/>
      <c r="HPK1870" s="401"/>
      <c r="HPL1870" s="401"/>
      <c r="HPM1870" s="401"/>
      <c r="HPN1870" s="401"/>
      <c r="HPO1870" s="401"/>
      <c r="HPP1870" s="401"/>
      <c r="HPQ1870" s="401"/>
      <c r="HPR1870" s="401"/>
      <c r="HPS1870" s="401"/>
      <c r="HPT1870" s="401"/>
      <c r="HPU1870" s="401"/>
      <c r="HPV1870" s="401"/>
      <c r="HPW1870" s="401"/>
      <c r="HPX1870" s="401"/>
      <c r="HPY1870" s="401"/>
      <c r="HPZ1870" s="401"/>
      <c r="HQA1870" s="401"/>
      <c r="HQB1870" s="401"/>
      <c r="HQC1870" s="401"/>
      <c r="HQD1870" s="401"/>
      <c r="HQE1870" s="401"/>
      <c r="HQF1870" s="401"/>
      <c r="HQG1870" s="401"/>
      <c r="HQH1870" s="401"/>
      <c r="HQI1870" s="401"/>
      <c r="HQJ1870" s="401"/>
      <c r="HQK1870" s="401"/>
      <c r="HQL1870" s="401"/>
      <c r="HQM1870" s="401"/>
      <c r="HQN1870" s="401"/>
      <c r="HQO1870" s="401"/>
      <c r="HQP1870" s="401"/>
      <c r="HQQ1870" s="401"/>
      <c r="HQR1870" s="401"/>
      <c r="HQS1870" s="401"/>
      <c r="HQT1870" s="401"/>
      <c r="HQU1870" s="401"/>
      <c r="HQV1870" s="401"/>
      <c r="HQW1870" s="401"/>
      <c r="HQX1870" s="401"/>
      <c r="HQY1870" s="401"/>
      <c r="HQZ1870" s="401"/>
      <c r="HRA1870" s="401"/>
      <c r="HRB1870" s="401"/>
      <c r="HRC1870" s="401"/>
      <c r="HRD1870" s="401"/>
      <c r="HRE1870" s="401"/>
      <c r="HRF1870" s="401"/>
      <c r="HRG1870" s="401"/>
      <c r="HRH1870" s="401"/>
      <c r="HRI1870" s="401"/>
      <c r="HRJ1870" s="401"/>
      <c r="HRK1870" s="401"/>
      <c r="HRL1870" s="401"/>
      <c r="HRM1870" s="401"/>
      <c r="HRN1870" s="401"/>
      <c r="HRO1870" s="401"/>
      <c r="HRP1870" s="401"/>
      <c r="HRQ1870" s="401"/>
      <c r="HRR1870" s="401"/>
      <c r="HRS1870" s="401"/>
      <c r="HRT1870" s="401"/>
      <c r="HRU1870" s="401"/>
      <c r="HRV1870" s="401"/>
      <c r="HRW1870" s="401"/>
      <c r="HRX1870" s="401"/>
      <c r="HRY1870" s="401"/>
      <c r="HRZ1870" s="401"/>
      <c r="HSA1870" s="401"/>
      <c r="HSB1870" s="401"/>
      <c r="HSC1870" s="401"/>
      <c r="HSD1870" s="401"/>
      <c r="HSE1870" s="401"/>
      <c r="HSF1870" s="401"/>
      <c r="HSG1870" s="401"/>
      <c r="HSH1870" s="401"/>
      <c r="HSI1870" s="401"/>
      <c r="HSJ1870" s="401"/>
      <c r="HSK1870" s="401"/>
      <c r="HSL1870" s="401"/>
      <c r="HSM1870" s="401"/>
      <c r="HSN1870" s="401"/>
      <c r="HSO1870" s="401"/>
      <c r="HSP1870" s="401"/>
      <c r="HSQ1870" s="401"/>
      <c r="HSR1870" s="401"/>
      <c r="HSS1870" s="401"/>
      <c r="HST1870" s="401"/>
      <c r="HSU1870" s="401"/>
      <c r="HSV1870" s="401"/>
      <c r="HSW1870" s="401"/>
      <c r="HSX1870" s="401"/>
      <c r="HSY1870" s="401"/>
      <c r="HSZ1870" s="401"/>
      <c r="HTA1870" s="401"/>
      <c r="HTB1870" s="401"/>
      <c r="HTC1870" s="401"/>
      <c r="HTD1870" s="401"/>
      <c r="HTE1870" s="401"/>
      <c r="HTF1870" s="401"/>
      <c r="HTG1870" s="401"/>
      <c r="HTH1870" s="401"/>
      <c r="HTI1870" s="401"/>
      <c r="HTJ1870" s="401"/>
      <c r="HTK1870" s="401"/>
      <c r="HTL1870" s="401"/>
      <c r="HTM1870" s="401"/>
      <c r="HTN1870" s="401"/>
      <c r="HTO1870" s="401"/>
      <c r="HTP1870" s="401"/>
      <c r="HTQ1870" s="401"/>
      <c r="HTR1870" s="401"/>
      <c r="HTS1870" s="401"/>
      <c r="HTT1870" s="401"/>
      <c r="HTU1870" s="401"/>
      <c r="HTV1870" s="401"/>
      <c r="HTW1870" s="401"/>
      <c r="HTX1870" s="401"/>
      <c r="HTY1870" s="401"/>
      <c r="HTZ1870" s="401"/>
      <c r="HUA1870" s="401"/>
      <c r="HUB1870" s="401"/>
      <c r="HUC1870" s="401"/>
      <c r="HUD1870" s="401"/>
      <c r="HUE1870" s="401"/>
      <c r="HUF1870" s="401"/>
      <c r="HUG1870" s="401"/>
      <c r="HUH1870" s="401"/>
      <c r="HUI1870" s="401"/>
      <c r="HUJ1870" s="401"/>
      <c r="HUK1870" s="401"/>
      <c r="HUL1870" s="401"/>
      <c r="HUM1870" s="401"/>
      <c r="HUN1870" s="401"/>
      <c r="HUO1870" s="401"/>
      <c r="HUP1870" s="401"/>
      <c r="HUQ1870" s="401"/>
      <c r="HUR1870" s="401"/>
      <c r="HUS1870" s="401"/>
      <c r="HUT1870" s="401"/>
      <c r="HUU1870" s="401"/>
      <c r="HUV1870" s="401"/>
      <c r="HUW1870" s="401"/>
      <c r="HUX1870" s="401"/>
      <c r="HUY1870" s="401"/>
      <c r="HUZ1870" s="401"/>
      <c r="HVA1870" s="401"/>
      <c r="HVB1870" s="401"/>
      <c r="HVC1870" s="401"/>
      <c r="HVD1870" s="401"/>
      <c r="HVE1870" s="401"/>
      <c r="HVF1870" s="401"/>
      <c r="HVG1870" s="401"/>
      <c r="HVH1870" s="401"/>
      <c r="HVI1870" s="401"/>
      <c r="HVJ1870" s="401"/>
      <c r="HVK1870" s="401"/>
      <c r="HVL1870" s="401"/>
      <c r="HVM1870" s="401"/>
      <c r="HVN1870" s="401"/>
      <c r="HVO1870" s="401"/>
      <c r="HVP1870" s="401"/>
      <c r="HVQ1870" s="401"/>
      <c r="HVR1870" s="401"/>
      <c r="HVS1870" s="401"/>
      <c r="HVT1870" s="401"/>
      <c r="HVU1870" s="401"/>
      <c r="HVV1870" s="401"/>
      <c r="HVW1870" s="401"/>
      <c r="HVX1870" s="401"/>
      <c r="HVY1870" s="401"/>
      <c r="HVZ1870" s="401"/>
      <c r="HWA1870" s="401"/>
      <c r="HWB1870" s="401"/>
      <c r="HWC1870" s="401"/>
      <c r="HWD1870" s="401"/>
      <c r="HWE1870" s="401"/>
      <c r="HWF1870" s="401"/>
      <c r="HWG1870" s="401"/>
      <c r="HWH1870" s="401"/>
      <c r="HWI1870" s="401"/>
      <c r="HWJ1870" s="401"/>
      <c r="HWK1870" s="401"/>
      <c r="HWL1870" s="401"/>
      <c r="HWM1870" s="401"/>
      <c r="HWN1870" s="401"/>
      <c r="HWO1870" s="401"/>
      <c r="HWP1870" s="401"/>
      <c r="HWQ1870" s="401"/>
      <c r="HWR1870" s="401"/>
      <c r="HWS1870" s="401"/>
      <c r="HWT1870" s="401"/>
      <c r="HWU1870" s="401"/>
      <c r="HWV1870" s="401"/>
      <c r="HWW1870" s="401"/>
      <c r="HWX1870" s="401"/>
      <c r="HWY1870" s="401"/>
      <c r="HWZ1870" s="401"/>
      <c r="HXA1870" s="401"/>
      <c r="HXB1870" s="401"/>
      <c r="HXC1870" s="401"/>
      <c r="HXD1870" s="401"/>
      <c r="HXE1870" s="401"/>
      <c r="HXF1870" s="401"/>
      <c r="HXG1870" s="401"/>
      <c r="HXH1870" s="401"/>
      <c r="HXI1870" s="401"/>
      <c r="HXJ1870" s="401"/>
      <c r="HXK1870" s="401"/>
      <c r="HXL1870" s="401"/>
      <c r="HXM1870" s="401"/>
      <c r="HXN1870" s="401"/>
      <c r="HXO1870" s="401"/>
      <c r="HXP1870" s="401"/>
      <c r="HXQ1870" s="401"/>
      <c r="HXR1870" s="401"/>
      <c r="HXS1870" s="401"/>
      <c r="HXT1870" s="401"/>
      <c r="HXU1870" s="401"/>
      <c r="HXV1870" s="401"/>
      <c r="HXW1870" s="401"/>
      <c r="HXX1870" s="401"/>
      <c r="HXY1870" s="401"/>
      <c r="HXZ1870" s="401"/>
      <c r="HYA1870" s="401"/>
      <c r="HYB1870" s="401"/>
      <c r="HYC1870" s="401"/>
      <c r="HYD1870" s="401"/>
      <c r="HYE1870" s="401"/>
      <c r="HYF1870" s="401"/>
      <c r="HYG1870" s="401"/>
      <c r="HYH1870" s="401"/>
      <c r="HYI1870" s="401"/>
      <c r="HYJ1870" s="401"/>
      <c r="HYK1870" s="401"/>
      <c r="HYL1870" s="401"/>
      <c r="HYM1870" s="401"/>
      <c r="HYN1870" s="401"/>
      <c r="HYO1870" s="401"/>
      <c r="HYP1870" s="401"/>
      <c r="HYQ1870" s="401"/>
      <c r="HYR1870" s="401"/>
      <c r="HYS1870" s="401"/>
      <c r="HYT1870" s="401"/>
      <c r="HYU1870" s="401"/>
      <c r="HYV1870" s="401"/>
      <c r="HYW1870" s="401"/>
      <c r="HYX1870" s="401"/>
      <c r="HYY1870" s="401"/>
      <c r="HYZ1870" s="401"/>
      <c r="HZA1870" s="401"/>
      <c r="HZB1870" s="401"/>
      <c r="HZC1870" s="401"/>
      <c r="HZD1870" s="401"/>
      <c r="HZE1870" s="401"/>
      <c r="HZF1870" s="401"/>
      <c r="HZG1870" s="401"/>
      <c r="HZH1870" s="401"/>
      <c r="HZI1870" s="401"/>
      <c r="HZJ1870" s="401"/>
      <c r="HZK1870" s="401"/>
      <c r="HZL1870" s="401"/>
      <c r="HZM1870" s="401"/>
      <c r="HZN1870" s="401"/>
      <c r="HZO1870" s="401"/>
      <c r="HZP1870" s="401"/>
      <c r="HZQ1870" s="401"/>
      <c r="HZR1870" s="401"/>
      <c r="HZS1870" s="401"/>
      <c r="HZT1870" s="401"/>
      <c r="HZU1870" s="401"/>
      <c r="HZV1870" s="401"/>
      <c r="HZW1870" s="401"/>
      <c r="HZX1870" s="401"/>
      <c r="HZY1870" s="401"/>
      <c r="HZZ1870" s="401"/>
      <c r="IAA1870" s="401"/>
      <c r="IAB1870" s="401"/>
      <c r="IAC1870" s="401"/>
      <c r="IAD1870" s="401"/>
      <c r="IAE1870" s="401"/>
      <c r="IAF1870" s="401"/>
      <c r="IAG1870" s="401"/>
      <c r="IAH1870" s="401"/>
      <c r="IAI1870" s="401"/>
      <c r="IAJ1870" s="401"/>
      <c r="IAK1870" s="401"/>
      <c r="IAL1870" s="401"/>
      <c r="IAM1870" s="401"/>
      <c r="IAN1870" s="401"/>
      <c r="IAO1870" s="401"/>
      <c r="IAP1870" s="401"/>
      <c r="IAQ1870" s="401"/>
      <c r="IAR1870" s="401"/>
      <c r="IAS1870" s="401"/>
      <c r="IAT1870" s="401"/>
      <c r="IAU1870" s="401"/>
      <c r="IAV1870" s="401"/>
      <c r="IAW1870" s="401"/>
      <c r="IAX1870" s="401"/>
      <c r="IAY1870" s="401"/>
      <c r="IAZ1870" s="401"/>
      <c r="IBA1870" s="401"/>
      <c r="IBB1870" s="401"/>
      <c r="IBC1870" s="401"/>
      <c r="IBD1870" s="401"/>
      <c r="IBE1870" s="401"/>
      <c r="IBF1870" s="401"/>
      <c r="IBG1870" s="401"/>
      <c r="IBH1870" s="401"/>
      <c r="IBI1870" s="401"/>
      <c r="IBJ1870" s="401"/>
      <c r="IBK1870" s="401"/>
      <c r="IBL1870" s="401"/>
      <c r="IBM1870" s="401"/>
      <c r="IBN1870" s="401"/>
      <c r="IBO1870" s="401"/>
      <c r="IBP1870" s="401"/>
      <c r="IBQ1870" s="401"/>
      <c r="IBR1870" s="401"/>
      <c r="IBS1870" s="401"/>
      <c r="IBT1870" s="401"/>
      <c r="IBU1870" s="401"/>
      <c r="IBV1870" s="401"/>
      <c r="IBW1870" s="401"/>
      <c r="IBX1870" s="401"/>
      <c r="IBY1870" s="401"/>
      <c r="IBZ1870" s="401"/>
      <c r="ICA1870" s="401"/>
      <c r="ICB1870" s="401"/>
      <c r="ICC1870" s="401"/>
      <c r="ICD1870" s="401"/>
      <c r="ICE1870" s="401"/>
      <c r="ICF1870" s="401"/>
      <c r="ICG1870" s="401"/>
      <c r="ICH1870" s="401"/>
      <c r="ICI1870" s="401"/>
      <c r="ICJ1870" s="401"/>
      <c r="ICK1870" s="401"/>
      <c r="ICL1870" s="401"/>
      <c r="ICM1870" s="401"/>
      <c r="ICN1870" s="401"/>
      <c r="ICO1870" s="401"/>
      <c r="ICP1870" s="401"/>
      <c r="ICQ1870" s="401"/>
      <c r="ICR1870" s="401"/>
      <c r="ICS1870" s="401"/>
      <c r="ICT1870" s="401"/>
      <c r="ICU1870" s="401"/>
      <c r="ICV1870" s="401"/>
      <c r="ICW1870" s="401"/>
      <c r="ICX1870" s="401"/>
      <c r="ICY1870" s="401"/>
      <c r="ICZ1870" s="401"/>
      <c r="IDA1870" s="401"/>
      <c r="IDB1870" s="401"/>
      <c r="IDC1870" s="401"/>
      <c r="IDD1870" s="401"/>
      <c r="IDE1870" s="401"/>
      <c r="IDF1870" s="401"/>
      <c r="IDG1870" s="401"/>
      <c r="IDH1870" s="401"/>
      <c r="IDI1870" s="401"/>
      <c r="IDJ1870" s="401"/>
      <c r="IDK1870" s="401"/>
      <c r="IDL1870" s="401"/>
      <c r="IDM1870" s="401"/>
      <c r="IDN1870" s="401"/>
      <c r="IDO1870" s="401"/>
      <c r="IDP1870" s="401"/>
      <c r="IDQ1870" s="401"/>
      <c r="IDR1870" s="401"/>
      <c r="IDS1870" s="401"/>
      <c r="IDT1870" s="401"/>
      <c r="IDU1870" s="401"/>
      <c r="IDV1870" s="401"/>
      <c r="IDW1870" s="401"/>
      <c r="IDX1870" s="401"/>
      <c r="IDY1870" s="401"/>
      <c r="IDZ1870" s="401"/>
      <c r="IEA1870" s="401"/>
      <c r="IEB1870" s="401"/>
      <c r="IEC1870" s="401"/>
      <c r="IED1870" s="401"/>
      <c r="IEE1870" s="401"/>
      <c r="IEF1870" s="401"/>
      <c r="IEG1870" s="401"/>
      <c r="IEH1870" s="401"/>
      <c r="IEI1870" s="401"/>
      <c r="IEJ1870" s="401"/>
      <c r="IEK1870" s="401"/>
      <c r="IEL1870" s="401"/>
      <c r="IEM1870" s="401"/>
      <c r="IEN1870" s="401"/>
      <c r="IEO1870" s="401"/>
      <c r="IEP1870" s="401"/>
      <c r="IEQ1870" s="401"/>
      <c r="IER1870" s="401"/>
      <c r="IES1870" s="401"/>
      <c r="IET1870" s="401"/>
      <c r="IEU1870" s="401"/>
      <c r="IEV1870" s="401"/>
      <c r="IEW1870" s="401"/>
      <c r="IEX1870" s="401"/>
      <c r="IEY1870" s="401"/>
      <c r="IEZ1870" s="401"/>
      <c r="IFA1870" s="401"/>
      <c r="IFB1870" s="401"/>
      <c r="IFC1870" s="401"/>
      <c r="IFD1870" s="401"/>
      <c r="IFE1870" s="401"/>
      <c r="IFF1870" s="401"/>
      <c r="IFG1870" s="401"/>
      <c r="IFH1870" s="401"/>
      <c r="IFI1870" s="401"/>
      <c r="IFJ1870" s="401"/>
      <c r="IFK1870" s="401"/>
      <c r="IFL1870" s="401"/>
      <c r="IFM1870" s="401"/>
      <c r="IFN1870" s="401"/>
      <c r="IFO1870" s="401"/>
      <c r="IFP1870" s="401"/>
      <c r="IFQ1870" s="401"/>
      <c r="IFR1870" s="401"/>
      <c r="IFS1870" s="401"/>
      <c r="IFT1870" s="401"/>
      <c r="IFU1870" s="401"/>
      <c r="IFV1870" s="401"/>
      <c r="IFW1870" s="401"/>
      <c r="IFX1870" s="401"/>
      <c r="IFY1870" s="401"/>
      <c r="IFZ1870" s="401"/>
      <c r="IGA1870" s="401"/>
      <c r="IGB1870" s="401"/>
      <c r="IGC1870" s="401"/>
      <c r="IGD1870" s="401"/>
      <c r="IGE1870" s="401"/>
      <c r="IGF1870" s="401"/>
      <c r="IGG1870" s="401"/>
      <c r="IGH1870" s="401"/>
      <c r="IGI1870" s="401"/>
      <c r="IGJ1870" s="401"/>
      <c r="IGK1870" s="401"/>
      <c r="IGL1870" s="401"/>
      <c r="IGM1870" s="401"/>
      <c r="IGN1870" s="401"/>
      <c r="IGO1870" s="401"/>
      <c r="IGP1870" s="401"/>
      <c r="IGQ1870" s="401"/>
      <c r="IGR1870" s="401"/>
      <c r="IGS1870" s="401"/>
      <c r="IGT1870" s="401"/>
      <c r="IGU1870" s="401"/>
      <c r="IGV1870" s="401"/>
      <c r="IGW1870" s="401"/>
      <c r="IGX1870" s="401"/>
      <c r="IGY1870" s="401"/>
      <c r="IGZ1870" s="401"/>
      <c r="IHA1870" s="401"/>
      <c r="IHB1870" s="401"/>
      <c r="IHC1870" s="401"/>
      <c r="IHD1870" s="401"/>
      <c r="IHE1870" s="401"/>
      <c r="IHF1870" s="401"/>
      <c r="IHG1870" s="401"/>
      <c r="IHH1870" s="401"/>
      <c r="IHI1870" s="401"/>
      <c r="IHJ1870" s="401"/>
      <c r="IHK1870" s="401"/>
      <c r="IHL1870" s="401"/>
      <c r="IHM1870" s="401"/>
      <c r="IHN1870" s="401"/>
      <c r="IHO1870" s="401"/>
      <c r="IHP1870" s="401"/>
      <c r="IHQ1870" s="401"/>
      <c r="IHR1870" s="401"/>
      <c r="IHS1870" s="401"/>
      <c r="IHT1870" s="401"/>
      <c r="IHU1870" s="401"/>
      <c r="IHV1870" s="401"/>
      <c r="IHW1870" s="401"/>
      <c r="IHX1870" s="401"/>
      <c r="IHY1870" s="401"/>
      <c r="IHZ1870" s="401"/>
      <c r="IIA1870" s="401"/>
      <c r="IIB1870" s="401"/>
      <c r="IIC1870" s="401"/>
      <c r="IID1870" s="401"/>
      <c r="IIE1870" s="401"/>
      <c r="IIF1870" s="401"/>
      <c r="IIG1870" s="401"/>
      <c r="IIH1870" s="401"/>
      <c r="III1870" s="401"/>
      <c r="IIJ1870" s="401"/>
      <c r="IIK1870" s="401"/>
      <c r="IIL1870" s="401"/>
      <c r="IIM1870" s="401"/>
      <c r="IIN1870" s="401"/>
      <c r="IIO1870" s="401"/>
      <c r="IIP1870" s="401"/>
      <c r="IIQ1870" s="401"/>
      <c r="IIR1870" s="401"/>
      <c r="IIS1870" s="401"/>
      <c r="IIT1870" s="401"/>
      <c r="IIU1870" s="401"/>
      <c r="IIV1870" s="401"/>
      <c r="IIW1870" s="401"/>
      <c r="IIX1870" s="401"/>
      <c r="IIY1870" s="401"/>
      <c r="IIZ1870" s="401"/>
      <c r="IJA1870" s="401"/>
      <c r="IJB1870" s="401"/>
      <c r="IJC1870" s="401"/>
      <c r="IJD1870" s="401"/>
      <c r="IJE1870" s="401"/>
      <c r="IJF1870" s="401"/>
      <c r="IJG1870" s="401"/>
      <c r="IJH1870" s="401"/>
      <c r="IJI1870" s="401"/>
      <c r="IJJ1870" s="401"/>
      <c r="IJK1870" s="401"/>
      <c r="IJL1870" s="401"/>
      <c r="IJM1870" s="401"/>
      <c r="IJN1870" s="401"/>
      <c r="IJO1870" s="401"/>
      <c r="IJP1870" s="401"/>
      <c r="IJQ1870" s="401"/>
      <c r="IJR1870" s="401"/>
      <c r="IJS1870" s="401"/>
      <c r="IJT1870" s="401"/>
      <c r="IJU1870" s="401"/>
      <c r="IJV1870" s="401"/>
      <c r="IJW1870" s="401"/>
      <c r="IJX1870" s="401"/>
      <c r="IJY1870" s="401"/>
      <c r="IJZ1870" s="401"/>
      <c r="IKA1870" s="401"/>
      <c r="IKB1870" s="401"/>
      <c r="IKC1870" s="401"/>
      <c r="IKD1870" s="401"/>
      <c r="IKE1870" s="401"/>
      <c r="IKF1870" s="401"/>
      <c r="IKG1870" s="401"/>
      <c r="IKH1870" s="401"/>
      <c r="IKI1870" s="401"/>
      <c r="IKJ1870" s="401"/>
      <c r="IKK1870" s="401"/>
      <c r="IKL1870" s="401"/>
      <c r="IKM1870" s="401"/>
      <c r="IKN1870" s="401"/>
      <c r="IKO1870" s="401"/>
      <c r="IKP1870" s="401"/>
      <c r="IKQ1870" s="401"/>
      <c r="IKR1870" s="401"/>
      <c r="IKS1870" s="401"/>
      <c r="IKT1870" s="401"/>
      <c r="IKU1870" s="401"/>
      <c r="IKV1870" s="401"/>
      <c r="IKW1870" s="401"/>
      <c r="IKX1870" s="401"/>
      <c r="IKY1870" s="401"/>
      <c r="IKZ1870" s="401"/>
      <c r="ILA1870" s="401"/>
      <c r="ILB1870" s="401"/>
      <c r="ILC1870" s="401"/>
      <c r="ILD1870" s="401"/>
      <c r="ILE1870" s="401"/>
      <c r="ILF1870" s="401"/>
      <c r="ILG1870" s="401"/>
      <c r="ILH1870" s="401"/>
      <c r="ILI1870" s="401"/>
      <c r="ILJ1870" s="401"/>
      <c r="ILK1870" s="401"/>
      <c r="ILL1870" s="401"/>
      <c r="ILM1870" s="401"/>
      <c r="ILN1870" s="401"/>
      <c r="ILO1870" s="401"/>
      <c r="ILP1870" s="401"/>
      <c r="ILQ1870" s="401"/>
      <c r="ILR1870" s="401"/>
      <c r="ILS1870" s="401"/>
      <c r="ILT1870" s="401"/>
      <c r="ILU1870" s="401"/>
      <c r="ILV1870" s="401"/>
      <c r="ILW1870" s="401"/>
      <c r="ILX1870" s="401"/>
      <c r="ILY1870" s="401"/>
      <c r="ILZ1870" s="401"/>
      <c r="IMA1870" s="401"/>
      <c r="IMB1870" s="401"/>
      <c r="IMC1870" s="401"/>
      <c r="IMD1870" s="401"/>
      <c r="IME1870" s="401"/>
      <c r="IMF1870" s="401"/>
      <c r="IMG1870" s="401"/>
      <c r="IMH1870" s="401"/>
      <c r="IMI1870" s="401"/>
      <c r="IMJ1870" s="401"/>
      <c r="IMK1870" s="401"/>
      <c r="IML1870" s="401"/>
      <c r="IMM1870" s="401"/>
      <c r="IMN1870" s="401"/>
      <c r="IMO1870" s="401"/>
      <c r="IMP1870" s="401"/>
      <c r="IMQ1870" s="401"/>
      <c r="IMR1870" s="401"/>
      <c r="IMS1870" s="401"/>
      <c r="IMT1870" s="401"/>
      <c r="IMU1870" s="401"/>
      <c r="IMV1870" s="401"/>
      <c r="IMW1870" s="401"/>
      <c r="IMX1870" s="401"/>
      <c r="IMY1870" s="401"/>
      <c r="IMZ1870" s="401"/>
      <c r="INA1870" s="401"/>
      <c r="INB1870" s="401"/>
      <c r="INC1870" s="401"/>
      <c r="IND1870" s="401"/>
      <c r="INE1870" s="401"/>
      <c r="INF1870" s="401"/>
      <c r="ING1870" s="401"/>
      <c r="INH1870" s="401"/>
      <c r="INI1870" s="401"/>
      <c r="INJ1870" s="401"/>
      <c r="INK1870" s="401"/>
      <c r="INL1870" s="401"/>
      <c r="INM1870" s="401"/>
      <c r="INN1870" s="401"/>
      <c r="INO1870" s="401"/>
      <c r="INP1870" s="401"/>
      <c r="INQ1870" s="401"/>
      <c r="INR1870" s="401"/>
      <c r="INS1870" s="401"/>
      <c r="INT1870" s="401"/>
      <c r="INU1870" s="401"/>
      <c r="INV1870" s="401"/>
      <c r="INW1870" s="401"/>
      <c r="INX1870" s="401"/>
      <c r="INY1870" s="401"/>
      <c r="INZ1870" s="401"/>
      <c r="IOA1870" s="401"/>
      <c r="IOB1870" s="401"/>
      <c r="IOC1870" s="401"/>
      <c r="IOD1870" s="401"/>
      <c r="IOE1870" s="401"/>
      <c r="IOF1870" s="401"/>
      <c r="IOG1870" s="401"/>
      <c r="IOH1870" s="401"/>
      <c r="IOI1870" s="401"/>
      <c r="IOJ1870" s="401"/>
      <c r="IOK1870" s="401"/>
      <c r="IOL1870" s="401"/>
      <c r="IOM1870" s="401"/>
      <c r="ION1870" s="401"/>
      <c r="IOO1870" s="401"/>
      <c r="IOP1870" s="401"/>
      <c r="IOQ1870" s="401"/>
      <c r="IOR1870" s="401"/>
      <c r="IOS1870" s="401"/>
      <c r="IOT1870" s="401"/>
      <c r="IOU1870" s="401"/>
      <c r="IOV1870" s="401"/>
      <c r="IOW1870" s="401"/>
      <c r="IOX1870" s="401"/>
      <c r="IOY1870" s="401"/>
      <c r="IOZ1870" s="401"/>
      <c r="IPA1870" s="401"/>
      <c r="IPB1870" s="401"/>
      <c r="IPC1870" s="401"/>
      <c r="IPD1870" s="401"/>
      <c r="IPE1870" s="401"/>
      <c r="IPF1870" s="401"/>
      <c r="IPG1870" s="401"/>
      <c r="IPH1870" s="401"/>
      <c r="IPI1870" s="401"/>
      <c r="IPJ1870" s="401"/>
      <c r="IPK1870" s="401"/>
      <c r="IPL1870" s="401"/>
      <c r="IPM1870" s="401"/>
      <c r="IPN1870" s="401"/>
      <c r="IPO1870" s="401"/>
      <c r="IPP1870" s="401"/>
      <c r="IPQ1870" s="401"/>
      <c r="IPR1870" s="401"/>
      <c r="IPS1870" s="401"/>
      <c r="IPT1870" s="401"/>
      <c r="IPU1870" s="401"/>
      <c r="IPV1870" s="401"/>
      <c r="IPW1870" s="401"/>
      <c r="IPX1870" s="401"/>
      <c r="IPY1870" s="401"/>
      <c r="IPZ1870" s="401"/>
      <c r="IQA1870" s="401"/>
      <c r="IQB1870" s="401"/>
      <c r="IQC1870" s="401"/>
      <c r="IQD1870" s="401"/>
      <c r="IQE1870" s="401"/>
      <c r="IQF1870" s="401"/>
      <c r="IQG1870" s="401"/>
      <c r="IQH1870" s="401"/>
      <c r="IQI1870" s="401"/>
      <c r="IQJ1870" s="401"/>
      <c r="IQK1870" s="401"/>
      <c r="IQL1870" s="401"/>
      <c r="IQM1870" s="401"/>
      <c r="IQN1870" s="401"/>
      <c r="IQO1870" s="401"/>
      <c r="IQP1870" s="401"/>
      <c r="IQQ1870" s="401"/>
      <c r="IQR1870" s="401"/>
      <c r="IQS1870" s="401"/>
      <c r="IQT1870" s="401"/>
      <c r="IQU1870" s="401"/>
      <c r="IQV1870" s="401"/>
      <c r="IQW1870" s="401"/>
      <c r="IQX1870" s="401"/>
      <c r="IQY1870" s="401"/>
      <c r="IQZ1870" s="401"/>
      <c r="IRA1870" s="401"/>
      <c r="IRB1870" s="401"/>
      <c r="IRC1870" s="401"/>
      <c r="IRD1870" s="401"/>
      <c r="IRE1870" s="401"/>
      <c r="IRF1870" s="401"/>
      <c r="IRG1870" s="401"/>
      <c r="IRH1870" s="401"/>
      <c r="IRI1870" s="401"/>
      <c r="IRJ1870" s="401"/>
      <c r="IRK1870" s="401"/>
      <c r="IRL1870" s="401"/>
      <c r="IRM1870" s="401"/>
      <c r="IRN1870" s="401"/>
      <c r="IRO1870" s="401"/>
      <c r="IRP1870" s="401"/>
      <c r="IRQ1870" s="401"/>
      <c r="IRR1870" s="401"/>
      <c r="IRS1870" s="401"/>
      <c r="IRT1870" s="401"/>
      <c r="IRU1870" s="401"/>
      <c r="IRV1870" s="401"/>
      <c r="IRW1870" s="401"/>
      <c r="IRX1870" s="401"/>
      <c r="IRY1870" s="401"/>
      <c r="IRZ1870" s="401"/>
      <c r="ISA1870" s="401"/>
      <c r="ISB1870" s="401"/>
      <c r="ISC1870" s="401"/>
      <c r="ISD1870" s="401"/>
      <c r="ISE1870" s="401"/>
      <c r="ISF1870" s="401"/>
      <c r="ISG1870" s="401"/>
      <c r="ISH1870" s="401"/>
      <c r="ISI1870" s="401"/>
      <c r="ISJ1870" s="401"/>
      <c r="ISK1870" s="401"/>
      <c r="ISL1870" s="401"/>
      <c r="ISM1870" s="401"/>
      <c r="ISN1870" s="401"/>
      <c r="ISO1870" s="401"/>
      <c r="ISP1870" s="401"/>
      <c r="ISQ1870" s="401"/>
      <c r="ISR1870" s="401"/>
      <c r="ISS1870" s="401"/>
      <c r="IST1870" s="401"/>
      <c r="ISU1870" s="401"/>
      <c r="ISV1870" s="401"/>
      <c r="ISW1870" s="401"/>
      <c r="ISX1870" s="401"/>
      <c r="ISY1870" s="401"/>
      <c r="ISZ1870" s="401"/>
      <c r="ITA1870" s="401"/>
      <c r="ITB1870" s="401"/>
      <c r="ITC1870" s="401"/>
      <c r="ITD1870" s="401"/>
      <c r="ITE1870" s="401"/>
      <c r="ITF1870" s="401"/>
      <c r="ITG1870" s="401"/>
      <c r="ITH1870" s="401"/>
      <c r="ITI1870" s="401"/>
      <c r="ITJ1870" s="401"/>
      <c r="ITK1870" s="401"/>
      <c r="ITL1870" s="401"/>
      <c r="ITM1870" s="401"/>
      <c r="ITN1870" s="401"/>
      <c r="ITO1870" s="401"/>
      <c r="ITP1870" s="401"/>
      <c r="ITQ1870" s="401"/>
      <c r="ITR1870" s="401"/>
      <c r="ITS1870" s="401"/>
      <c r="ITT1870" s="401"/>
      <c r="ITU1870" s="401"/>
      <c r="ITV1870" s="401"/>
      <c r="ITW1870" s="401"/>
      <c r="ITX1870" s="401"/>
      <c r="ITY1870" s="401"/>
      <c r="ITZ1870" s="401"/>
      <c r="IUA1870" s="401"/>
      <c r="IUB1870" s="401"/>
      <c r="IUC1870" s="401"/>
      <c r="IUD1870" s="401"/>
      <c r="IUE1870" s="401"/>
      <c r="IUF1870" s="401"/>
      <c r="IUG1870" s="401"/>
      <c r="IUH1870" s="401"/>
      <c r="IUI1870" s="401"/>
      <c r="IUJ1870" s="401"/>
      <c r="IUK1870" s="401"/>
      <c r="IUL1870" s="401"/>
      <c r="IUM1870" s="401"/>
      <c r="IUN1870" s="401"/>
      <c r="IUO1870" s="401"/>
      <c r="IUP1870" s="401"/>
      <c r="IUQ1870" s="401"/>
      <c r="IUR1870" s="401"/>
      <c r="IUS1870" s="401"/>
      <c r="IUT1870" s="401"/>
      <c r="IUU1870" s="401"/>
      <c r="IUV1870" s="401"/>
      <c r="IUW1870" s="401"/>
      <c r="IUX1870" s="401"/>
      <c r="IUY1870" s="401"/>
      <c r="IUZ1870" s="401"/>
      <c r="IVA1870" s="401"/>
      <c r="IVB1870" s="401"/>
      <c r="IVC1870" s="401"/>
      <c r="IVD1870" s="401"/>
      <c r="IVE1870" s="401"/>
      <c r="IVF1870" s="401"/>
      <c r="IVG1870" s="401"/>
      <c r="IVH1870" s="401"/>
      <c r="IVI1870" s="401"/>
      <c r="IVJ1870" s="401"/>
      <c r="IVK1870" s="401"/>
      <c r="IVL1870" s="401"/>
      <c r="IVM1870" s="401"/>
      <c r="IVN1870" s="401"/>
      <c r="IVO1870" s="401"/>
      <c r="IVP1870" s="401"/>
      <c r="IVQ1870" s="401"/>
      <c r="IVR1870" s="401"/>
      <c r="IVS1870" s="401"/>
      <c r="IVT1870" s="401"/>
      <c r="IVU1870" s="401"/>
      <c r="IVV1870" s="401"/>
      <c r="IVW1870" s="401"/>
      <c r="IVX1870" s="401"/>
      <c r="IVY1870" s="401"/>
      <c r="IVZ1870" s="401"/>
      <c r="IWA1870" s="401"/>
      <c r="IWB1870" s="401"/>
      <c r="IWC1870" s="401"/>
      <c r="IWD1870" s="401"/>
      <c r="IWE1870" s="401"/>
      <c r="IWF1870" s="401"/>
      <c r="IWG1870" s="401"/>
      <c r="IWH1870" s="401"/>
      <c r="IWI1870" s="401"/>
      <c r="IWJ1870" s="401"/>
      <c r="IWK1870" s="401"/>
      <c r="IWL1870" s="401"/>
      <c r="IWM1870" s="401"/>
      <c r="IWN1870" s="401"/>
      <c r="IWO1870" s="401"/>
      <c r="IWP1870" s="401"/>
      <c r="IWQ1870" s="401"/>
      <c r="IWR1870" s="401"/>
      <c r="IWS1870" s="401"/>
      <c r="IWT1870" s="401"/>
      <c r="IWU1870" s="401"/>
      <c r="IWV1870" s="401"/>
      <c r="IWW1870" s="401"/>
      <c r="IWX1870" s="401"/>
      <c r="IWY1870" s="401"/>
      <c r="IWZ1870" s="401"/>
      <c r="IXA1870" s="401"/>
      <c r="IXB1870" s="401"/>
      <c r="IXC1870" s="401"/>
      <c r="IXD1870" s="401"/>
      <c r="IXE1870" s="401"/>
      <c r="IXF1870" s="401"/>
      <c r="IXG1870" s="401"/>
      <c r="IXH1870" s="401"/>
      <c r="IXI1870" s="401"/>
      <c r="IXJ1870" s="401"/>
      <c r="IXK1870" s="401"/>
      <c r="IXL1870" s="401"/>
      <c r="IXM1870" s="401"/>
      <c r="IXN1870" s="401"/>
      <c r="IXO1870" s="401"/>
      <c r="IXP1870" s="401"/>
      <c r="IXQ1870" s="401"/>
      <c r="IXR1870" s="401"/>
      <c r="IXS1870" s="401"/>
      <c r="IXT1870" s="401"/>
      <c r="IXU1870" s="401"/>
      <c r="IXV1870" s="401"/>
      <c r="IXW1870" s="401"/>
      <c r="IXX1870" s="401"/>
      <c r="IXY1870" s="401"/>
      <c r="IXZ1870" s="401"/>
      <c r="IYA1870" s="401"/>
      <c r="IYB1870" s="401"/>
      <c r="IYC1870" s="401"/>
      <c r="IYD1870" s="401"/>
      <c r="IYE1870" s="401"/>
      <c r="IYF1870" s="401"/>
      <c r="IYG1870" s="401"/>
      <c r="IYH1870" s="401"/>
      <c r="IYI1870" s="401"/>
      <c r="IYJ1870" s="401"/>
      <c r="IYK1870" s="401"/>
      <c r="IYL1870" s="401"/>
      <c r="IYM1870" s="401"/>
      <c r="IYN1870" s="401"/>
      <c r="IYO1870" s="401"/>
      <c r="IYP1870" s="401"/>
      <c r="IYQ1870" s="401"/>
      <c r="IYR1870" s="401"/>
      <c r="IYS1870" s="401"/>
      <c r="IYT1870" s="401"/>
      <c r="IYU1870" s="401"/>
      <c r="IYV1870" s="401"/>
      <c r="IYW1870" s="401"/>
      <c r="IYX1870" s="401"/>
      <c r="IYY1870" s="401"/>
      <c r="IYZ1870" s="401"/>
      <c r="IZA1870" s="401"/>
      <c r="IZB1870" s="401"/>
      <c r="IZC1870" s="401"/>
      <c r="IZD1870" s="401"/>
      <c r="IZE1870" s="401"/>
      <c r="IZF1870" s="401"/>
      <c r="IZG1870" s="401"/>
      <c r="IZH1870" s="401"/>
      <c r="IZI1870" s="401"/>
      <c r="IZJ1870" s="401"/>
      <c r="IZK1870" s="401"/>
      <c r="IZL1870" s="401"/>
      <c r="IZM1870" s="401"/>
      <c r="IZN1870" s="401"/>
      <c r="IZO1870" s="401"/>
      <c r="IZP1870" s="401"/>
      <c r="IZQ1870" s="401"/>
      <c r="IZR1870" s="401"/>
      <c r="IZS1870" s="401"/>
      <c r="IZT1870" s="401"/>
      <c r="IZU1870" s="401"/>
      <c r="IZV1870" s="401"/>
      <c r="IZW1870" s="401"/>
      <c r="IZX1870" s="401"/>
      <c r="IZY1870" s="401"/>
      <c r="IZZ1870" s="401"/>
      <c r="JAA1870" s="401"/>
      <c r="JAB1870" s="401"/>
      <c r="JAC1870" s="401"/>
      <c r="JAD1870" s="401"/>
      <c r="JAE1870" s="401"/>
      <c r="JAF1870" s="401"/>
      <c r="JAG1870" s="401"/>
      <c r="JAH1870" s="401"/>
      <c r="JAI1870" s="401"/>
      <c r="JAJ1870" s="401"/>
      <c r="JAK1870" s="401"/>
      <c r="JAL1870" s="401"/>
      <c r="JAM1870" s="401"/>
      <c r="JAN1870" s="401"/>
      <c r="JAO1870" s="401"/>
      <c r="JAP1870" s="401"/>
      <c r="JAQ1870" s="401"/>
      <c r="JAR1870" s="401"/>
      <c r="JAS1870" s="401"/>
      <c r="JAT1870" s="401"/>
      <c r="JAU1870" s="401"/>
      <c r="JAV1870" s="401"/>
      <c r="JAW1870" s="401"/>
      <c r="JAX1870" s="401"/>
      <c r="JAY1870" s="401"/>
      <c r="JAZ1870" s="401"/>
      <c r="JBA1870" s="401"/>
      <c r="JBB1870" s="401"/>
      <c r="JBC1870" s="401"/>
      <c r="JBD1870" s="401"/>
      <c r="JBE1870" s="401"/>
      <c r="JBF1870" s="401"/>
      <c r="JBG1870" s="401"/>
      <c r="JBH1870" s="401"/>
      <c r="JBI1870" s="401"/>
      <c r="JBJ1870" s="401"/>
      <c r="JBK1870" s="401"/>
      <c r="JBL1870" s="401"/>
      <c r="JBM1870" s="401"/>
      <c r="JBN1870" s="401"/>
      <c r="JBO1870" s="401"/>
      <c r="JBP1870" s="401"/>
      <c r="JBQ1870" s="401"/>
      <c r="JBR1870" s="401"/>
      <c r="JBS1870" s="401"/>
      <c r="JBT1870" s="401"/>
      <c r="JBU1870" s="401"/>
      <c r="JBV1870" s="401"/>
      <c r="JBW1870" s="401"/>
      <c r="JBX1870" s="401"/>
      <c r="JBY1870" s="401"/>
      <c r="JBZ1870" s="401"/>
      <c r="JCA1870" s="401"/>
      <c r="JCB1870" s="401"/>
      <c r="JCC1870" s="401"/>
      <c r="JCD1870" s="401"/>
      <c r="JCE1870" s="401"/>
      <c r="JCF1870" s="401"/>
      <c r="JCG1870" s="401"/>
      <c r="JCH1870" s="401"/>
      <c r="JCI1870" s="401"/>
      <c r="JCJ1870" s="401"/>
      <c r="JCK1870" s="401"/>
      <c r="JCL1870" s="401"/>
      <c r="JCM1870" s="401"/>
      <c r="JCN1870" s="401"/>
      <c r="JCO1870" s="401"/>
      <c r="JCP1870" s="401"/>
      <c r="JCQ1870" s="401"/>
      <c r="JCR1870" s="401"/>
      <c r="JCS1870" s="401"/>
      <c r="JCT1870" s="401"/>
      <c r="JCU1870" s="401"/>
      <c r="JCV1870" s="401"/>
      <c r="JCW1870" s="401"/>
      <c r="JCX1870" s="401"/>
      <c r="JCY1870" s="401"/>
      <c r="JCZ1870" s="401"/>
      <c r="JDA1870" s="401"/>
      <c r="JDB1870" s="401"/>
      <c r="JDC1870" s="401"/>
      <c r="JDD1870" s="401"/>
      <c r="JDE1870" s="401"/>
      <c r="JDF1870" s="401"/>
      <c r="JDG1870" s="401"/>
      <c r="JDH1870" s="401"/>
      <c r="JDI1870" s="401"/>
      <c r="JDJ1870" s="401"/>
      <c r="JDK1870" s="401"/>
      <c r="JDL1870" s="401"/>
      <c r="JDM1870" s="401"/>
      <c r="JDN1870" s="401"/>
      <c r="JDO1870" s="401"/>
      <c r="JDP1870" s="401"/>
      <c r="JDQ1870" s="401"/>
      <c r="JDR1870" s="401"/>
      <c r="JDS1870" s="401"/>
      <c r="JDT1870" s="401"/>
      <c r="JDU1870" s="401"/>
      <c r="JDV1870" s="401"/>
      <c r="JDW1870" s="401"/>
      <c r="JDX1870" s="401"/>
      <c r="JDY1870" s="401"/>
      <c r="JDZ1870" s="401"/>
      <c r="JEA1870" s="401"/>
      <c r="JEB1870" s="401"/>
      <c r="JEC1870" s="401"/>
      <c r="JED1870" s="401"/>
      <c r="JEE1870" s="401"/>
      <c r="JEF1870" s="401"/>
      <c r="JEG1870" s="401"/>
      <c r="JEH1870" s="401"/>
      <c r="JEI1870" s="401"/>
      <c r="JEJ1870" s="401"/>
      <c r="JEK1870" s="401"/>
      <c r="JEL1870" s="401"/>
      <c r="JEM1870" s="401"/>
      <c r="JEN1870" s="401"/>
      <c r="JEO1870" s="401"/>
      <c r="JEP1870" s="401"/>
      <c r="JEQ1870" s="401"/>
      <c r="JER1870" s="401"/>
      <c r="JES1870" s="401"/>
      <c r="JET1870" s="401"/>
      <c r="JEU1870" s="401"/>
      <c r="JEV1870" s="401"/>
      <c r="JEW1870" s="401"/>
      <c r="JEX1870" s="401"/>
      <c r="JEY1870" s="401"/>
      <c r="JEZ1870" s="401"/>
      <c r="JFA1870" s="401"/>
      <c r="JFB1870" s="401"/>
      <c r="JFC1870" s="401"/>
      <c r="JFD1870" s="401"/>
      <c r="JFE1870" s="401"/>
      <c r="JFF1870" s="401"/>
      <c r="JFG1870" s="401"/>
      <c r="JFH1870" s="401"/>
      <c r="JFI1870" s="401"/>
      <c r="JFJ1870" s="401"/>
      <c r="JFK1870" s="401"/>
      <c r="JFL1870" s="401"/>
      <c r="JFM1870" s="401"/>
      <c r="JFN1870" s="401"/>
      <c r="JFO1870" s="401"/>
      <c r="JFP1870" s="401"/>
      <c r="JFQ1870" s="401"/>
      <c r="JFR1870" s="401"/>
      <c r="JFS1870" s="401"/>
      <c r="JFT1870" s="401"/>
      <c r="JFU1870" s="401"/>
      <c r="JFV1870" s="401"/>
      <c r="JFW1870" s="401"/>
      <c r="JFX1870" s="401"/>
      <c r="JFY1870" s="401"/>
      <c r="JFZ1870" s="401"/>
      <c r="JGA1870" s="401"/>
      <c r="JGB1870" s="401"/>
      <c r="JGC1870" s="401"/>
      <c r="JGD1870" s="401"/>
      <c r="JGE1870" s="401"/>
      <c r="JGF1870" s="401"/>
      <c r="JGG1870" s="401"/>
      <c r="JGH1870" s="401"/>
      <c r="JGI1870" s="401"/>
      <c r="JGJ1870" s="401"/>
      <c r="JGK1870" s="401"/>
      <c r="JGL1870" s="401"/>
      <c r="JGM1870" s="401"/>
      <c r="JGN1870" s="401"/>
      <c r="JGO1870" s="401"/>
      <c r="JGP1870" s="401"/>
      <c r="JGQ1870" s="401"/>
      <c r="JGR1870" s="401"/>
      <c r="JGS1870" s="401"/>
      <c r="JGT1870" s="401"/>
      <c r="JGU1870" s="401"/>
      <c r="JGV1870" s="401"/>
      <c r="JGW1870" s="401"/>
      <c r="JGX1870" s="401"/>
      <c r="JGY1870" s="401"/>
      <c r="JGZ1870" s="401"/>
      <c r="JHA1870" s="401"/>
      <c r="JHB1870" s="401"/>
      <c r="JHC1870" s="401"/>
      <c r="JHD1870" s="401"/>
      <c r="JHE1870" s="401"/>
      <c r="JHF1870" s="401"/>
      <c r="JHG1870" s="401"/>
      <c r="JHH1870" s="401"/>
      <c r="JHI1870" s="401"/>
      <c r="JHJ1870" s="401"/>
      <c r="JHK1870" s="401"/>
      <c r="JHL1870" s="401"/>
      <c r="JHM1870" s="401"/>
      <c r="JHN1870" s="401"/>
      <c r="JHO1870" s="401"/>
      <c r="JHP1870" s="401"/>
      <c r="JHQ1870" s="401"/>
      <c r="JHR1870" s="401"/>
      <c r="JHS1870" s="401"/>
      <c r="JHT1870" s="401"/>
      <c r="JHU1870" s="401"/>
      <c r="JHV1870" s="401"/>
      <c r="JHW1870" s="401"/>
      <c r="JHX1870" s="401"/>
      <c r="JHY1870" s="401"/>
      <c r="JHZ1870" s="401"/>
      <c r="JIA1870" s="401"/>
      <c r="JIB1870" s="401"/>
      <c r="JIC1870" s="401"/>
      <c r="JID1870" s="401"/>
      <c r="JIE1870" s="401"/>
      <c r="JIF1870" s="401"/>
      <c r="JIG1870" s="401"/>
      <c r="JIH1870" s="401"/>
      <c r="JII1870" s="401"/>
      <c r="JIJ1870" s="401"/>
      <c r="JIK1870" s="401"/>
      <c r="JIL1870" s="401"/>
      <c r="JIM1870" s="401"/>
      <c r="JIN1870" s="401"/>
      <c r="JIO1870" s="401"/>
      <c r="JIP1870" s="401"/>
      <c r="JIQ1870" s="401"/>
      <c r="JIR1870" s="401"/>
      <c r="JIS1870" s="401"/>
      <c r="JIT1870" s="401"/>
      <c r="JIU1870" s="401"/>
      <c r="JIV1870" s="401"/>
      <c r="JIW1870" s="401"/>
      <c r="JIX1870" s="401"/>
      <c r="JIY1870" s="401"/>
      <c r="JIZ1870" s="401"/>
      <c r="JJA1870" s="401"/>
      <c r="JJB1870" s="401"/>
      <c r="JJC1870" s="401"/>
      <c r="JJD1870" s="401"/>
      <c r="JJE1870" s="401"/>
      <c r="JJF1870" s="401"/>
      <c r="JJG1870" s="401"/>
      <c r="JJH1870" s="401"/>
      <c r="JJI1870" s="401"/>
      <c r="JJJ1870" s="401"/>
      <c r="JJK1870" s="401"/>
      <c r="JJL1870" s="401"/>
      <c r="JJM1870" s="401"/>
      <c r="JJN1870" s="401"/>
      <c r="JJO1870" s="401"/>
      <c r="JJP1870" s="401"/>
      <c r="JJQ1870" s="401"/>
      <c r="JJR1870" s="401"/>
      <c r="JJS1870" s="401"/>
      <c r="JJT1870" s="401"/>
      <c r="JJU1870" s="401"/>
      <c r="JJV1870" s="401"/>
      <c r="JJW1870" s="401"/>
      <c r="JJX1870" s="401"/>
      <c r="JJY1870" s="401"/>
      <c r="JJZ1870" s="401"/>
      <c r="JKA1870" s="401"/>
      <c r="JKB1870" s="401"/>
      <c r="JKC1870" s="401"/>
      <c r="JKD1870" s="401"/>
      <c r="JKE1870" s="401"/>
      <c r="JKF1870" s="401"/>
      <c r="JKG1870" s="401"/>
      <c r="JKH1870" s="401"/>
      <c r="JKI1870" s="401"/>
      <c r="JKJ1870" s="401"/>
      <c r="JKK1870" s="401"/>
      <c r="JKL1870" s="401"/>
      <c r="JKM1870" s="401"/>
      <c r="JKN1870" s="401"/>
      <c r="JKO1870" s="401"/>
      <c r="JKP1870" s="401"/>
      <c r="JKQ1870" s="401"/>
      <c r="JKR1870" s="401"/>
      <c r="JKS1870" s="401"/>
      <c r="JKT1870" s="401"/>
      <c r="JKU1870" s="401"/>
      <c r="JKV1870" s="401"/>
      <c r="JKW1870" s="401"/>
      <c r="JKX1870" s="401"/>
      <c r="JKY1870" s="401"/>
      <c r="JKZ1870" s="401"/>
      <c r="JLA1870" s="401"/>
      <c r="JLB1870" s="401"/>
      <c r="JLC1870" s="401"/>
      <c r="JLD1870" s="401"/>
      <c r="JLE1870" s="401"/>
      <c r="JLF1870" s="401"/>
      <c r="JLG1870" s="401"/>
      <c r="JLH1870" s="401"/>
      <c r="JLI1870" s="401"/>
      <c r="JLJ1870" s="401"/>
      <c r="JLK1870" s="401"/>
      <c r="JLL1870" s="401"/>
      <c r="JLM1870" s="401"/>
      <c r="JLN1870" s="401"/>
      <c r="JLO1870" s="401"/>
      <c r="JLP1870" s="401"/>
      <c r="JLQ1870" s="401"/>
      <c r="JLR1870" s="401"/>
      <c r="JLS1870" s="401"/>
      <c r="JLT1870" s="401"/>
      <c r="JLU1870" s="401"/>
      <c r="JLV1870" s="401"/>
      <c r="JLW1870" s="401"/>
      <c r="JLX1870" s="401"/>
      <c r="JLY1870" s="401"/>
      <c r="JLZ1870" s="401"/>
      <c r="JMA1870" s="401"/>
      <c r="JMB1870" s="401"/>
      <c r="JMC1870" s="401"/>
      <c r="JMD1870" s="401"/>
      <c r="JME1870" s="401"/>
      <c r="JMF1870" s="401"/>
      <c r="JMG1870" s="401"/>
      <c r="JMH1870" s="401"/>
      <c r="JMI1870" s="401"/>
      <c r="JMJ1870" s="401"/>
      <c r="JMK1870" s="401"/>
      <c r="JML1870" s="401"/>
      <c r="JMM1870" s="401"/>
      <c r="JMN1870" s="401"/>
      <c r="JMO1870" s="401"/>
      <c r="JMP1870" s="401"/>
      <c r="JMQ1870" s="401"/>
      <c r="JMR1870" s="401"/>
      <c r="JMS1870" s="401"/>
      <c r="JMT1870" s="401"/>
      <c r="JMU1870" s="401"/>
      <c r="JMV1870" s="401"/>
      <c r="JMW1870" s="401"/>
      <c r="JMX1870" s="401"/>
      <c r="JMY1870" s="401"/>
      <c r="JMZ1870" s="401"/>
      <c r="JNA1870" s="401"/>
      <c r="JNB1870" s="401"/>
      <c r="JNC1870" s="401"/>
      <c r="JND1870" s="401"/>
      <c r="JNE1870" s="401"/>
      <c r="JNF1870" s="401"/>
      <c r="JNG1870" s="401"/>
      <c r="JNH1870" s="401"/>
      <c r="JNI1870" s="401"/>
      <c r="JNJ1870" s="401"/>
      <c r="JNK1870" s="401"/>
      <c r="JNL1870" s="401"/>
      <c r="JNM1870" s="401"/>
      <c r="JNN1870" s="401"/>
      <c r="JNO1870" s="401"/>
      <c r="JNP1870" s="401"/>
      <c r="JNQ1870" s="401"/>
      <c r="JNR1870" s="401"/>
      <c r="JNS1870" s="401"/>
      <c r="JNT1870" s="401"/>
      <c r="JNU1870" s="401"/>
      <c r="JNV1870" s="401"/>
      <c r="JNW1870" s="401"/>
      <c r="JNX1870" s="401"/>
      <c r="JNY1870" s="401"/>
      <c r="JNZ1870" s="401"/>
      <c r="JOA1870" s="401"/>
      <c r="JOB1870" s="401"/>
      <c r="JOC1870" s="401"/>
      <c r="JOD1870" s="401"/>
      <c r="JOE1870" s="401"/>
      <c r="JOF1870" s="401"/>
      <c r="JOG1870" s="401"/>
      <c r="JOH1870" s="401"/>
      <c r="JOI1870" s="401"/>
      <c r="JOJ1870" s="401"/>
      <c r="JOK1870" s="401"/>
      <c r="JOL1870" s="401"/>
      <c r="JOM1870" s="401"/>
      <c r="JON1870" s="401"/>
      <c r="JOO1870" s="401"/>
      <c r="JOP1870" s="401"/>
      <c r="JOQ1870" s="401"/>
      <c r="JOR1870" s="401"/>
      <c r="JOS1870" s="401"/>
      <c r="JOT1870" s="401"/>
      <c r="JOU1870" s="401"/>
      <c r="JOV1870" s="401"/>
      <c r="JOW1870" s="401"/>
      <c r="JOX1870" s="401"/>
      <c r="JOY1870" s="401"/>
      <c r="JOZ1870" s="401"/>
      <c r="JPA1870" s="401"/>
      <c r="JPB1870" s="401"/>
      <c r="JPC1870" s="401"/>
      <c r="JPD1870" s="401"/>
      <c r="JPE1870" s="401"/>
      <c r="JPF1870" s="401"/>
      <c r="JPG1870" s="401"/>
      <c r="JPH1870" s="401"/>
      <c r="JPI1870" s="401"/>
      <c r="JPJ1870" s="401"/>
      <c r="JPK1870" s="401"/>
      <c r="JPL1870" s="401"/>
      <c r="JPM1870" s="401"/>
      <c r="JPN1870" s="401"/>
      <c r="JPO1870" s="401"/>
      <c r="JPP1870" s="401"/>
      <c r="JPQ1870" s="401"/>
      <c r="JPR1870" s="401"/>
      <c r="JPS1870" s="401"/>
      <c r="JPT1870" s="401"/>
      <c r="JPU1870" s="401"/>
      <c r="JPV1870" s="401"/>
      <c r="JPW1870" s="401"/>
      <c r="JPX1870" s="401"/>
      <c r="JPY1870" s="401"/>
      <c r="JPZ1870" s="401"/>
      <c r="JQA1870" s="401"/>
      <c r="JQB1870" s="401"/>
      <c r="JQC1870" s="401"/>
      <c r="JQD1870" s="401"/>
      <c r="JQE1870" s="401"/>
      <c r="JQF1870" s="401"/>
      <c r="JQG1870" s="401"/>
      <c r="JQH1870" s="401"/>
      <c r="JQI1870" s="401"/>
      <c r="JQJ1870" s="401"/>
      <c r="JQK1870" s="401"/>
      <c r="JQL1870" s="401"/>
      <c r="JQM1870" s="401"/>
      <c r="JQN1870" s="401"/>
      <c r="JQO1870" s="401"/>
      <c r="JQP1870" s="401"/>
      <c r="JQQ1870" s="401"/>
      <c r="JQR1870" s="401"/>
      <c r="JQS1870" s="401"/>
      <c r="JQT1870" s="401"/>
      <c r="JQU1870" s="401"/>
      <c r="JQV1870" s="401"/>
      <c r="JQW1870" s="401"/>
      <c r="JQX1870" s="401"/>
      <c r="JQY1870" s="401"/>
      <c r="JQZ1870" s="401"/>
      <c r="JRA1870" s="401"/>
      <c r="JRB1870" s="401"/>
      <c r="JRC1870" s="401"/>
      <c r="JRD1870" s="401"/>
      <c r="JRE1870" s="401"/>
      <c r="JRF1870" s="401"/>
      <c r="JRG1870" s="401"/>
      <c r="JRH1870" s="401"/>
      <c r="JRI1870" s="401"/>
      <c r="JRJ1870" s="401"/>
      <c r="JRK1870" s="401"/>
      <c r="JRL1870" s="401"/>
      <c r="JRM1870" s="401"/>
      <c r="JRN1870" s="401"/>
      <c r="JRO1870" s="401"/>
      <c r="JRP1870" s="401"/>
      <c r="JRQ1870" s="401"/>
      <c r="JRR1870" s="401"/>
      <c r="JRS1870" s="401"/>
      <c r="JRT1870" s="401"/>
      <c r="JRU1870" s="401"/>
      <c r="JRV1870" s="401"/>
      <c r="JRW1870" s="401"/>
      <c r="JRX1870" s="401"/>
      <c r="JRY1870" s="401"/>
      <c r="JRZ1870" s="401"/>
      <c r="JSA1870" s="401"/>
      <c r="JSB1870" s="401"/>
      <c r="JSC1870" s="401"/>
      <c r="JSD1870" s="401"/>
      <c r="JSE1870" s="401"/>
      <c r="JSF1870" s="401"/>
      <c r="JSG1870" s="401"/>
      <c r="JSH1870" s="401"/>
      <c r="JSI1870" s="401"/>
      <c r="JSJ1870" s="401"/>
      <c r="JSK1870" s="401"/>
      <c r="JSL1870" s="401"/>
      <c r="JSM1870" s="401"/>
      <c r="JSN1870" s="401"/>
      <c r="JSO1870" s="401"/>
      <c r="JSP1870" s="401"/>
      <c r="JSQ1870" s="401"/>
      <c r="JSR1870" s="401"/>
      <c r="JSS1870" s="401"/>
      <c r="JST1870" s="401"/>
      <c r="JSU1870" s="401"/>
      <c r="JSV1870" s="401"/>
      <c r="JSW1870" s="401"/>
      <c r="JSX1870" s="401"/>
      <c r="JSY1870" s="401"/>
      <c r="JSZ1870" s="401"/>
      <c r="JTA1870" s="401"/>
      <c r="JTB1870" s="401"/>
      <c r="JTC1870" s="401"/>
      <c r="JTD1870" s="401"/>
      <c r="JTE1870" s="401"/>
      <c r="JTF1870" s="401"/>
      <c r="JTG1870" s="401"/>
      <c r="JTH1870" s="401"/>
      <c r="JTI1870" s="401"/>
      <c r="JTJ1870" s="401"/>
      <c r="JTK1870" s="401"/>
      <c r="JTL1870" s="401"/>
      <c r="JTM1870" s="401"/>
      <c r="JTN1870" s="401"/>
      <c r="JTO1870" s="401"/>
      <c r="JTP1870" s="401"/>
      <c r="JTQ1870" s="401"/>
      <c r="JTR1870" s="401"/>
      <c r="JTS1870" s="401"/>
      <c r="JTT1870" s="401"/>
      <c r="JTU1870" s="401"/>
      <c r="JTV1870" s="401"/>
      <c r="JTW1870" s="401"/>
      <c r="JTX1870" s="401"/>
      <c r="JTY1870" s="401"/>
      <c r="JTZ1870" s="401"/>
      <c r="JUA1870" s="401"/>
      <c r="JUB1870" s="401"/>
      <c r="JUC1870" s="401"/>
      <c r="JUD1870" s="401"/>
      <c r="JUE1870" s="401"/>
      <c r="JUF1870" s="401"/>
      <c r="JUG1870" s="401"/>
      <c r="JUH1870" s="401"/>
      <c r="JUI1870" s="401"/>
      <c r="JUJ1870" s="401"/>
      <c r="JUK1870" s="401"/>
      <c r="JUL1870" s="401"/>
      <c r="JUM1870" s="401"/>
      <c r="JUN1870" s="401"/>
      <c r="JUO1870" s="401"/>
      <c r="JUP1870" s="401"/>
      <c r="JUQ1870" s="401"/>
      <c r="JUR1870" s="401"/>
      <c r="JUS1870" s="401"/>
      <c r="JUT1870" s="401"/>
      <c r="JUU1870" s="401"/>
      <c r="JUV1870" s="401"/>
      <c r="JUW1870" s="401"/>
      <c r="JUX1870" s="401"/>
      <c r="JUY1870" s="401"/>
      <c r="JUZ1870" s="401"/>
      <c r="JVA1870" s="401"/>
      <c r="JVB1870" s="401"/>
      <c r="JVC1870" s="401"/>
      <c r="JVD1870" s="401"/>
      <c r="JVE1870" s="401"/>
      <c r="JVF1870" s="401"/>
      <c r="JVG1870" s="401"/>
      <c r="JVH1870" s="401"/>
      <c r="JVI1870" s="401"/>
      <c r="JVJ1870" s="401"/>
      <c r="JVK1870" s="401"/>
      <c r="JVL1870" s="401"/>
      <c r="JVM1870" s="401"/>
      <c r="JVN1870" s="401"/>
      <c r="JVO1870" s="401"/>
      <c r="JVP1870" s="401"/>
      <c r="JVQ1870" s="401"/>
      <c r="JVR1870" s="401"/>
      <c r="JVS1870" s="401"/>
      <c r="JVT1870" s="401"/>
      <c r="JVU1870" s="401"/>
      <c r="JVV1870" s="401"/>
      <c r="JVW1870" s="401"/>
      <c r="JVX1870" s="401"/>
      <c r="JVY1870" s="401"/>
      <c r="JVZ1870" s="401"/>
      <c r="JWA1870" s="401"/>
      <c r="JWB1870" s="401"/>
      <c r="JWC1870" s="401"/>
      <c r="JWD1870" s="401"/>
      <c r="JWE1870" s="401"/>
      <c r="JWF1870" s="401"/>
      <c r="JWG1870" s="401"/>
      <c r="JWH1870" s="401"/>
      <c r="JWI1870" s="401"/>
      <c r="JWJ1870" s="401"/>
      <c r="JWK1870" s="401"/>
      <c r="JWL1870" s="401"/>
      <c r="JWM1870" s="401"/>
      <c r="JWN1870" s="401"/>
      <c r="JWO1870" s="401"/>
      <c r="JWP1870" s="401"/>
      <c r="JWQ1870" s="401"/>
      <c r="JWR1870" s="401"/>
      <c r="JWS1870" s="401"/>
      <c r="JWT1870" s="401"/>
      <c r="JWU1870" s="401"/>
      <c r="JWV1870" s="401"/>
      <c r="JWW1870" s="401"/>
      <c r="JWX1870" s="401"/>
      <c r="JWY1870" s="401"/>
      <c r="JWZ1870" s="401"/>
      <c r="JXA1870" s="401"/>
      <c r="JXB1870" s="401"/>
      <c r="JXC1870" s="401"/>
      <c r="JXD1870" s="401"/>
      <c r="JXE1870" s="401"/>
      <c r="JXF1870" s="401"/>
      <c r="JXG1870" s="401"/>
      <c r="JXH1870" s="401"/>
      <c r="JXI1870" s="401"/>
      <c r="JXJ1870" s="401"/>
      <c r="JXK1870" s="401"/>
      <c r="JXL1870" s="401"/>
      <c r="JXM1870" s="401"/>
      <c r="JXN1870" s="401"/>
      <c r="JXO1870" s="401"/>
      <c r="JXP1870" s="401"/>
      <c r="JXQ1870" s="401"/>
      <c r="JXR1870" s="401"/>
      <c r="JXS1870" s="401"/>
      <c r="JXT1870" s="401"/>
      <c r="JXU1870" s="401"/>
      <c r="JXV1870" s="401"/>
      <c r="JXW1870" s="401"/>
      <c r="JXX1870" s="401"/>
      <c r="JXY1870" s="401"/>
      <c r="JXZ1870" s="401"/>
      <c r="JYA1870" s="401"/>
      <c r="JYB1870" s="401"/>
      <c r="JYC1870" s="401"/>
      <c r="JYD1870" s="401"/>
      <c r="JYE1870" s="401"/>
      <c r="JYF1870" s="401"/>
      <c r="JYG1870" s="401"/>
      <c r="JYH1870" s="401"/>
      <c r="JYI1870" s="401"/>
      <c r="JYJ1870" s="401"/>
      <c r="JYK1870" s="401"/>
      <c r="JYL1870" s="401"/>
      <c r="JYM1870" s="401"/>
      <c r="JYN1870" s="401"/>
      <c r="JYO1870" s="401"/>
      <c r="JYP1870" s="401"/>
      <c r="JYQ1870" s="401"/>
      <c r="JYR1870" s="401"/>
      <c r="JYS1870" s="401"/>
      <c r="JYT1870" s="401"/>
      <c r="JYU1870" s="401"/>
      <c r="JYV1870" s="401"/>
      <c r="JYW1870" s="401"/>
      <c r="JYX1870" s="401"/>
      <c r="JYY1870" s="401"/>
      <c r="JYZ1870" s="401"/>
      <c r="JZA1870" s="401"/>
      <c r="JZB1870" s="401"/>
      <c r="JZC1870" s="401"/>
      <c r="JZD1870" s="401"/>
      <c r="JZE1870" s="401"/>
      <c r="JZF1870" s="401"/>
      <c r="JZG1870" s="401"/>
      <c r="JZH1870" s="401"/>
      <c r="JZI1870" s="401"/>
      <c r="JZJ1870" s="401"/>
      <c r="JZK1870" s="401"/>
      <c r="JZL1870" s="401"/>
      <c r="JZM1870" s="401"/>
      <c r="JZN1870" s="401"/>
      <c r="JZO1870" s="401"/>
      <c r="JZP1870" s="401"/>
      <c r="JZQ1870" s="401"/>
      <c r="JZR1870" s="401"/>
      <c r="JZS1870" s="401"/>
      <c r="JZT1870" s="401"/>
      <c r="JZU1870" s="401"/>
      <c r="JZV1870" s="401"/>
      <c r="JZW1870" s="401"/>
      <c r="JZX1870" s="401"/>
      <c r="JZY1870" s="401"/>
      <c r="JZZ1870" s="401"/>
      <c r="KAA1870" s="401"/>
      <c r="KAB1870" s="401"/>
      <c r="KAC1870" s="401"/>
      <c r="KAD1870" s="401"/>
      <c r="KAE1870" s="401"/>
      <c r="KAF1870" s="401"/>
      <c r="KAG1870" s="401"/>
      <c r="KAH1870" s="401"/>
      <c r="KAI1870" s="401"/>
      <c r="KAJ1870" s="401"/>
      <c r="KAK1870" s="401"/>
      <c r="KAL1870" s="401"/>
      <c r="KAM1870" s="401"/>
      <c r="KAN1870" s="401"/>
      <c r="KAO1870" s="401"/>
      <c r="KAP1870" s="401"/>
      <c r="KAQ1870" s="401"/>
      <c r="KAR1870" s="401"/>
      <c r="KAS1870" s="401"/>
      <c r="KAT1870" s="401"/>
      <c r="KAU1870" s="401"/>
      <c r="KAV1870" s="401"/>
      <c r="KAW1870" s="401"/>
      <c r="KAX1870" s="401"/>
      <c r="KAY1870" s="401"/>
      <c r="KAZ1870" s="401"/>
      <c r="KBA1870" s="401"/>
      <c r="KBB1870" s="401"/>
      <c r="KBC1870" s="401"/>
      <c r="KBD1870" s="401"/>
      <c r="KBE1870" s="401"/>
      <c r="KBF1870" s="401"/>
      <c r="KBG1870" s="401"/>
      <c r="KBH1870" s="401"/>
      <c r="KBI1870" s="401"/>
      <c r="KBJ1870" s="401"/>
      <c r="KBK1870" s="401"/>
      <c r="KBL1870" s="401"/>
      <c r="KBM1870" s="401"/>
      <c r="KBN1870" s="401"/>
      <c r="KBO1870" s="401"/>
      <c r="KBP1870" s="401"/>
      <c r="KBQ1870" s="401"/>
      <c r="KBR1870" s="401"/>
      <c r="KBS1870" s="401"/>
      <c r="KBT1870" s="401"/>
      <c r="KBU1870" s="401"/>
      <c r="KBV1870" s="401"/>
      <c r="KBW1870" s="401"/>
      <c r="KBX1870" s="401"/>
      <c r="KBY1870" s="401"/>
      <c r="KBZ1870" s="401"/>
      <c r="KCA1870" s="401"/>
      <c r="KCB1870" s="401"/>
      <c r="KCC1870" s="401"/>
      <c r="KCD1870" s="401"/>
      <c r="KCE1870" s="401"/>
      <c r="KCF1870" s="401"/>
      <c r="KCG1870" s="401"/>
      <c r="KCH1870" s="401"/>
      <c r="KCI1870" s="401"/>
      <c r="KCJ1870" s="401"/>
      <c r="KCK1870" s="401"/>
      <c r="KCL1870" s="401"/>
      <c r="KCM1870" s="401"/>
      <c r="KCN1870" s="401"/>
      <c r="KCO1870" s="401"/>
      <c r="KCP1870" s="401"/>
      <c r="KCQ1870" s="401"/>
      <c r="KCR1870" s="401"/>
      <c r="KCS1870" s="401"/>
      <c r="KCT1870" s="401"/>
      <c r="KCU1870" s="401"/>
      <c r="KCV1870" s="401"/>
      <c r="KCW1870" s="401"/>
      <c r="KCX1870" s="401"/>
      <c r="KCY1870" s="401"/>
      <c r="KCZ1870" s="401"/>
      <c r="KDA1870" s="401"/>
      <c r="KDB1870" s="401"/>
      <c r="KDC1870" s="401"/>
      <c r="KDD1870" s="401"/>
      <c r="KDE1870" s="401"/>
      <c r="KDF1870" s="401"/>
      <c r="KDG1870" s="401"/>
      <c r="KDH1870" s="401"/>
      <c r="KDI1870" s="401"/>
      <c r="KDJ1870" s="401"/>
      <c r="KDK1870" s="401"/>
      <c r="KDL1870" s="401"/>
      <c r="KDM1870" s="401"/>
      <c r="KDN1870" s="401"/>
      <c r="KDO1870" s="401"/>
      <c r="KDP1870" s="401"/>
      <c r="KDQ1870" s="401"/>
      <c r="KDR1870" s="401"/>
      <c r="KDS1870" s="401"/>
      <c r="KDT1870" s="401"/>
      <c r="KDU1870" s="401"/>
      <c r="KDV1870" s="401"/>
      <c r="KDW1870" s="401"/>
      <c r="KDX1870" s="401"/>
      <c r="KDY1870" s="401"/>
      <c r="KDZ1870" s="401"/>
      <c r="KEA1870" s="401"/>
      <c r="KEB1870" s="401"/>
      <c r="KEC1870" s="401"/>
      <c r="KED1870" s="401"/>
      <c r="KEE1870" s="401"/>
      <c r="KEF1870" s="401"/>
      <c r="KEG1870" s="401"/>
      <c r="KEH1870" s="401"/>
      <c r="KEI1870" s="401"/>
      <c r="KEJ1870" s="401"/>
      <c r="KEK1870" s="401"/>
      <c r="KEL1870" s="401"/>
      <c r="KEM1870" s="401"/>
      <c r="KEN1870" s="401"/>
      <c r="KEO1870" s="401"/>
      <c r="KEP1870" s="401"/>
      <c r="KEQ1870" s="401"/>
      <c r="KER1870" s="401"/>
      <c r="KES1870" s="401"/>
      <c r="KET1870" s="401"/>
      <c r="KEU1870" s="401"/>
      <c r="KEV1870" s="401"/>
      <c r="KEW1870" s="401"/>
      <c r="KEX1870" s="401"/>
      <c r="KEY1870" s="401"/>
      <c r="KEZ1870" s="401"/>
      <c r="KFA1870" s="401"/>
      <c r="KFB1870" s="401"/>
      <c r="KFC1870" s="401"/>
      <c r="KFD1870" s="401"/>
      <c r="KFE1870" s="401"/>
      <c r="KFF1870" s="401"/>
      <c r="KFG1870" s="401"/>
      <c r="KFH1870" s="401"/>
      <c r="KFI1870" s="401"/>
      <c r="KFJ1870" s="401"/>
      <c r="KFK1870" s="401"/>
      <c r="KFL1870" s="401"/>
      <c r="KFM1870" s="401"/>
      <c r="KFN1870" s="401"/>
      <c r="KFO1870" s="401"/>
      <c r="KFP1870" s="401"/>
      <c r="KFQ1870" s="401"/>
      <c r="KFR1870" s="401"/>
      <c r="KFS1870" s="401"/>
      <c r="KFT1870" s="401"/>
      <c r="KFU1870" s="401"/>
      <c r="KFV1870" s="401"/>
      <c r="KFW1870" s="401"/>
      <c r="KFX1870" s="401"/>
      <c r="KFY1870" s="401"/>
      <c r="KFZ1870" s="401"/>
      <c r="KGA1870" s="401"/>
      <c r="KGB1870" s="401"/>
      <c r="KGC1870" s="401"/>
      <c r="KGD1870" s="401"/>
      <c r="KGE1870" s="401"/>
      <c r="KGF1870" s="401"/>
      <c r="KGG1870" s="401"/>
      <c r="KGH1870" s="401"/>
      <c r="KGI1870" s="401"/>
      <c r="KGJ1870" s="401"/>
      <c r="KGK1870" s="401"/>
      <c r="KGL1870" s="401"/>
      <c r="KGM1870" s="401"/>
      <c r="KGN1870" s="401"/>
      <c r="KGO1870" s="401"/>
      <c r="KGP1870" s="401"/>
      <c r="KGQ1870" s="401"/>
      <c r="KGR1870" s="401"/>
      <c r="KGS1870" s="401"/>
      <c r="KGT1870" s="401"/>
      <c r="KGU1870" s="401"/>
      <c r="KGV1870" s="401"/>
      <c r="KGW1870" s="401"/>
      <c r="KGX1870" s="401"/>
      <c r="KGY1870" s="401"/>
      <c r="KGZ1870" s="401"/>
      <c r="KHA1870" s="401"/>
      <c r="KHB1870" s="401"/>
      <c r="KHC1870" s="401"/>
      <c r="KHD1870" s="401"/>
      <c r="KHE1870" s="401"/>
      <c r="KHF1870" s="401"/>
      <c r="KHG1870" s="401"/>
      <c r="KHH1870" s="401"/>
      <c r="KHI1870" s="401"/>
      <c r="KHJ1870" s="401"/>
      <c r="KHK1870" s="401"/>
      <c r="KHL1870" s="401"/>
      <c r="KHM1870" s="401"/>
      <c r="KHN1870" s="401"/>
      <c r="KHO1870" s="401"/>
      <c r="KHP1870" s="401"/>
      <c r="KHQ1870" s="401"/>
      <c r="KHR1870" s="401"/>
      <c r="KHS1870" s="401"/>
      <c r="KHT1870" s="401"/>
      <c r="KHU1870" s="401"/>
      <c r="KHV1870" s="401"/>
      <c r="KHW1870" s="401"/>
      <c r="KHX1870" s="401"/>
      <c r="KHY1870" s="401"/>
      <c r="KHZ1870" s="401"/>
      <c r="KIA1870" s="401"/>
      <c r="KIB1870" s="401"/>
      <c r="KIC1870" s="401"/>
      <c r="KID1870" s="401"/>
      <c r="KIE1870" s="401"/>
      <c r="KIF1870" s="401"/>
      <c r="KIG1870" s="401"/>
      <c r="KIH1870" s="401"/>
      <c r="KII1870" s="401"/>
      <c r="KIJ1870" s="401"/>
      <c r="KIK1870" s="401"/>
      <c r="KIL1870" s="401"/>
      <c r="KIM1870" s="401"/>
      <c r="KIN1870" s="401"/>
      <c r="KIO1870" s="401"/>
      <c r="KIP1870" s="401"/>
      <c r="KIQ1870" s="401"/>
      <c r="KIR1870" s="401"/>
      <c r="KIS1870" s="401"/>
      <c r="KIT1870" s="401"/>
      <c r="KIU1870" s="401"/>
      <c r="KIV1870" s="401"/>
      <c r="KIW1870" s="401"/>
      <c r="KIX1870" s="401"/>
      <c r="KIY1870" s="401"/>
      <c r="KIZ1870" s="401"/>
      <c r="KJA1870" s="401"/>
      <c r="KJB1870" s="401"/>
      <c r="KJC1870" s="401"/>
      <c r="KJD1870" s="401"/>
      <c r="KJE1870" s="401"/>
      <c r="KJF1870" s="401"/>
      <c r="KJG1870" s="401"/>
      <c r="KJH1870" s="401"/>
      <c r="KJI1870" s="401"/>
      <c r="KJJ1870" s="401"/>
      <c r="KJK1870" s="401"/>
      <c r="KJL1870" s="401"/>
      <c r="KJM1870" s="401"/>
      <c r="KJN1870" s="401"/>
      <c r="KJO1870" s="401"/>
      <c r="KJP1870" s="401"/>
      <c r="KJQ1870" s="401"/>
      <c r="KJR1870" s="401"/>
      <c r="KJS1870" s="401"/>
      <c r="KJT1870" s="401"/>
      <c r="KJU1870" s="401"/>
      <c r="KJV1870" s="401"/>
      <c r="KJW1870" s="401"/>
      <c r="KJX1870" s="401"/>
      <c r="KJY1870" s="401"/>
      <c r="KJZ1870" s="401"/>
      <c r="KKA1870" s="401"/>
      <c r="KKB1870" s="401"/>
      <c r="KKC1870" s="401"/>
      <c r="KKD1870" s="401"/>
      <c r="KKE1870" s="401"/>
      <c r="KKF1870" s="401"/>
      <c r="KKG1870" s="401"/>
      <c r="KKH1870" s="401"/>
      <c r="KKI1870" s="401"/>
      <c r="KKJ1870" s="401"/>
      <c r="KKK1870" s="401"/>
      <c r="KKL1870" s="401"/>
      <c r="KKM1870" s="401"/>
      <c r="KKN1870" s="401"/>
      <c r="KKO1870" s="401"/>
      <c r="KKP1870" s="401"/>
      <c r="KKQ1870" s="401"/>
      <c r="KKR1870" s="401"/>
      <c r="KKS1870" s="401"/>
      <c r="KKT1870" s="401"/>
      <c r="KKU1870" s="401"/>
      <c r="KKV1870" s="401"/>
      <c r="KKW1870" s="401"/>
      <c r="KKX1870" s="401"/>
      <c r="KKY1870" s="401"/>
      <c r="KKZ1870" s="401"/>
      <c r="KLA1870" s="401"/>
      <c r="KLB1870" s="401"/>
      <c r="KLC1870" s="401"/>
      <c r="KLD1870" s="401"/>
      <c r="KLE1870" s="401"/>
      <c r="KLF1870" s="401"/>
      <c r="KLG1870" s="401"/>
      <c r="KLH1870" s="401"/>
      <c r="KLI1870" s="401"/>
      <c r="KLJ1870" s="401"/>
      <c r="KLK1870" s="401"/>
      <c r="KLL1870" s="401"/>
      <c r="KLM1870" s="401"/>
      <c r="KLN1870" s="401"/>
      <c r="KLO1870" s="401"/>
      <c r="KLP1870" s="401"/>
      <c r="KLQ1870" s="401"/>
      <c r="KLR1870" s="401"/>
      <c r="KLS1870" s="401"/>
      <c r="KLT1870" s="401"/>
      <c r="KLU1870" s="401"/>
      <c r="KLV1870" s="401"/>
      <c r="KLW1870" s="401"/>
      <c r="KLX1870" s="401"/>
      <c r="KLY1870" s="401"/>
      <c r="KLZ1870" s="401"/>
      <c r="KMA1870" s="401"/>
      <c r="KMB1870" s="401"/>
      <c r="KMC1870" s="401"/>
      <c r="KMD1870" s="401"/>
      <c r="KME1870" s="401"/>
      <c r="KMF1870" s="401"/>
      <c r="KMG1870" s="401"/>
      <c r="KMH1870" s="401"/>
      <c r="KMI1870" s="401"/>
      <c r="KMJ1870" s="401"/>
      <c r="KMK1870" s="401"/>
      <c r="KML1870" s="401"/>
      <c r="KMM1870" s="401"/>
      <c r="KMN1870" s="401"/>
      <c r="KMO1870" s="401"/>
      <c r="KMP1870" s="401"/>
      <c r="KMQ1870" s="401"/>
      <c r="KMR1870" s="401"/>
      <c r="KMS1870" s="401"/>
      <c r="KMT1870" s="401"/>
      <c r="KMU1870" s="401"/>
      <c r="KMV1870" s="401"/>
      <c r="KMW1870" s="401"/>
      <c r="KMX1870" s="401"/>
      <c r="KMY1870" s="401"/>
      <c r="KMZ1870" s="401"/>
      <c r="KNA1870" s="401"/>
      <c r="KNB1870" s="401"/>
      <c r="KNC1870" s="401"/>
      <c r="KND1870" s="401"/>
      <c r="KNE1870" s="401"/>
      <c r="KNF1870" s="401"/>
      <c r="KNG1870" s="401"/>
      <c r="KNH1870" s="401"/>
      <c r="KNI1870" s="401"/>
      <c r="KNJ1870" s="401"/>
      <c r="KNK1870" s="401"/>
      <c r="KNL1870" s="401"/>
      <c r="KNM1870" s="401"/>
      <c r="KNN1870" s="401"/>
      <c r="KNO1870" s="401"/>
      <c r="KNP1870" s="401"/>
      <c r="KNQ1870" s="401"/>
      <c r="KNR1870" s="401"/>
      <c r="KNS1870" s="401"/>
      <c r="KNT1870" s="401"/>
      <c r="KNU1870" s="401"/>
      <c r="KNV1870" s="401"/>
      <c r="KNW1870" s="401"/>
      <c r="KNX1870" s="401"/>
      <c r="KNY1870" s="401"/>
      <c r="KNZ1870" s="401"/>
      <c r="KOA1870" s="401"/>
      <c r="KOB1870" s="401"/>
      <c r="KOC1870" s="401"/>
      <c r="KOD1870" s="401"/>
      <c r="KOE1870" s="401"/>
      <c r="KOF1870" s="401"/>
      <c r="KOG1870" s="401"/>
      <c r="KOH1870" s="401"/>
      <c r="KOI1870" s="401"/>
      <c r="KOJ1870" s="401"/>
      <c r="KOK1870" s="401"/>
      <c r="KOL1870" s="401"/>
      <c r="KOM1870" s="401"/>
      <c r="KON1870" s="401"/>
      <c r="KOO1870" s="401"/>
      <c r="KOP1870" s="401"/>
      <c r="KOQ1870" s="401"/>
      <c r="KOR1870" s="401"/>
      <c r="KOS1870" s="401"/>
      <c r="KOT1870" s="401"/>
      <c r="KOU1870" s="401"/>
      <c r="KOV1870" s="401"/>
      <c r="KOW1870" s="401"/>
      <c r="KOX1870" s="401"/>
      <c r="KOY1870" s="401"/>
      <c r="KOZ1870" s="401"/>
      <c r="KPA1870" s="401"/>
      <c r="KPB1870" s="401"/>
      <c r="KPC1870" s="401"/>
      <c r="KPD1870" s="401"/>
      <c r="KPE1870" s="401"/>
      <c r="KPF1870" s="401"/>
      <c r="KPG1870" s="401"/>
      <c r="KPH1870" s="401"/>
      <c r="KPI1870" s="401"/>
      <c r="KPJ1870" s="401"/>
      <c r="KPK1870" s="401"/>
      <c r="KPL1870" s="401"/>
      <c r="KPM1870" s="401"/>
      <c r="KPN1870" s="401"/>
      <c r="KPO1870" s="401"/>
      <c r="KPP1870" s="401"/>
      <c r="KPQ1870" s="401"/>
      <c r="KPR1870" s="401"/>
      <c r="KPS1870" s="401"/>
      <c r="KPT1870" s="401"/>
      <c r="KPU1870" s="401"/>
      <c r="KPV1870" s="401"/>
      <c r="KPW1870" s="401"/>
      <c r="KPX1870" s="401"/>
      <c r="KPY1870" s="401"/>
      <c r="KPZ1870" s="401"/>
      <c r="KQA1870" s="401"/>
      <c r="KQB1870" s="401"/>
      <c r="KQC1870" s="401"/>
      <c r="KQD1870" s="401"/>
      <c r="KQE1870" s="401"/>
      <c r="KQF1870" s="401"/>
      <c r="KQG1870" s="401"/>
      <c r="KQH1870" s="401"/>
      <c r="KQI1870" s="401"/>
      <c r="KQJ1870" s="401"/>
      <c r="KQK1870" s="401"/>
      <c r="KQL1870" s="401"/>
      <c r="KQM1870" s="401"/>
      <c r="KQN1870" s="401"/>
      <c r="KQO1870" s="401"/>
      <c r="KQP1870" s="401"/>
      <c r="KQQ1870" s="401"/>
      <c r="KQR1870" s="401"/>
      <c r="KQS1870" s="401"/>
      <c r="KQT1870" s="401"/>
      <c r="KQU1870" s="401"/>
      <c r="KQV1870" s="401"/>
      <c r="KQW1870" s="401"/>
      <c r="KQX1870" s="401"/>
      <c r="KQY1870" s="401"/>
      <c r="KQZ1870" s="401"/>
      <c r="KRA1870" s="401"/>
      <c r="KRB1870" s="401"/>
      <c r="KRC1870" s="401"/>
      <c r="KRD1870" s="401"/>
      <c r="KRE1870" s="401"/>
      <c r="KRF1870" s="401"/>
      <c r="KRG1870" s="401"/>
      <c r="KRH1870" s="401"/>
      <c r="KRI1870" s="401"/>
      <c r="KRJ1870" s="401"/>
      <c r="KRK1870" s="401"/>
      <c r="KRL1870" s="401"/>
      <c r="KRM1870" s="401"/>
      <c r="KRN1870" s="401"/>
      <c r="KRO1870" s="401"/>
      <c r="KRP1870" s="401"/>
      <c r="KRQ1870" s="401"/>
      <c r="KRR1870" s="401"/>
      <c r="KRS1870" s="401"/>
      <c r="KRT1870" s="401"/>
      <c r="KRU1870" s="401"/>
      <c r="KRV1870" s="401"/>
      <c r="KRW1870" s="401"/>
      <c r="KRX1870" s="401"/>
      <c r="KRY1870" s="401"/>
      <c r="KRZ1870" s="401"/>
      <c r="KSA1870" s="401"/>
      <c r="KSB1870" s="401"/>
      <c r="KSC1870" s="401"/>
      <c r="KSD1870" s="401"/>
      <c r="KSE1870" s="401"/>
      <c r="KSF1870" s="401"/>
      <c r="KSG1870" s="401"/>
      <c r="KSH1870" s="401"/>
      <c r="KSI1870" s="401"/>
      <c r="KSJ1870" s="401"/>
      <c r="KSK1870" s="401"/>
      <c r="KSL1870" s="401"/>
      <c r="KSM1870" s="401"/>
      <c r="KSN1870" s="401"/>
      <c r="KSO1870" s="401"/>
      <c r="KSP1870" s="401"/>
      <c r="KSQ1870" s="401"/>
      <c r="KSR1870" s="401"/>
      <c r="KSS1870" s="401"/>
      <c r="KST1870" s="401"/>
      <c r="KSU1870" s="401"/>
      <c r="KSV1870" s="401"/>
      <c r="KSW1870" s="401"/>
      <c r="KSX1870" s="401"/>
      <c r="KSY1870" s="401"/>
      <c r="KSZ1870" s="401"/>
      <c r="KTA1870" s="401"/>
      <c r="KTB1870" s="401"/>
      <c r="KTC1870" s="401"/>
      <c r="KTD1870" s="401"/>
      <c r="KTE1870" s="401"/>
      <c r="KTF1870" s="401"/>
      <c r="KTG1870" s="401"/>
      <c r="KTH1870" s="401"/>
      <c r="KTI1870" s="401"/>
      <c r="KTJ1870" s="401"/>
      <c r="KTK1870" s="401"/>
      <c r="KTL1870" s="401"/>
      <c r="KTM1870" s="401"/>
      <c r="KTN1870" s="401"/>
      <c r="KTO1870" s="401"/>
      <c r="KTP1870" s="401"/>
      <c r="KTQ1870" s="401"/>
      <c r="KTR1870" s="401"/>
      <c r="KTS1870" s="401"/>
      <c r="KTT1870" s="401"/>
      <c r="KTU1870" s="401"/>
      <c r="KTV1870" s="401"/>
      <c r="KTW1870" s="401"/>
      <c r="KTX1870" s="401"/>
      <c r="KTY1870" s="401"/>
      <c r="KTZ1870" s="401"/>
      <c r="KUA1870" s="401"/>
      <c r="KUB1870" s="401"/>
      <c r="KUC1870" s="401"/>
      <c r="KUD1870" s="401"/>
      <c r="KUE1870" s="401"/>
      <c r="KUF1870" s="401"/>
      <c r="KUG1870" s="401"/>
      <c r="KUH1870" s="401"/>
      <c r="KUI1870" s="401"/>
      <c r="KUJ1870" s="401"/>
      <c r="KUK1870" s="401"/>
      <c r="KUL1870" s="401"/>
      <c r="KUM1870" s="401"/>
      <c r="KUN1870" s="401"/>
      <c r="KUO1870" s="401"/>
      <c r="KUP1870" s="401"/>
      <c r="KUQ1870" s="401"/>
      <c r="KUR1870" s="401"/>
      <c r="KUS1870" s="401"/>
      <c r="KUT1870" s="401"/>
      <c r="KUU1870" s="401"/>
      <c r="KUV1870" s="401"/>
      <c r="KUW1870" s="401"/>
      <c r="KUX1870" s="401"/>
      <c r="KUY1870" s="401"/>
      <c r="KUZ1870" s="401"/>
      <c r="KVA1870" s="401"/>
      <c r="KVB1870" s="401"/>
      <c r="KVC1870" s="401"/>
      <c r="KVD1870" s="401"/>
      <c r="KVE1870" s="401"/>
      <c r="KVF1870" s="401"/>
      <c r="KVG1870" s="401"/>
      <c r="KVH1870" s="401"/>
      <c r="KVI1870" s="401"/>
      <c r="KVJ1870" s="401"/>
      <c r="KVK1870" s="401"/>
      <c r="KVL1870" s="401"/>
      <c r="KVM1870" s="401"/>
      <c r="KVN1870" s="401"/>
      <c r="KVO1870" s="401"/>
      <c r="KVP1870" s="401"/>
      <c r="KVQ1870" s="401"/>
      <c r="KVR1870" s="401"/>
      <c r="KVS1870" s="401"/>
      <c r="KVT1870" s="401"/>
      <c r="KVU1870" s="401"/>
      <c r="KVV1870" s="401"/>
      <c r="KVW1870" s="401"/>
      <c r="KVX1870" s="401"/>
      <c r="KVY1870" s="401"/>
      <c r="KVZ1870" s="401"/>
      <c r="KWA1870" s="401"/>
      <c r="KWB1870" s="401"/>
      <c r="KWC1870" s="401"/>
      <c r="KWD1870" s="401"/>
      <c r="KWE1870" s="401"/>
      <c r="KWF1870" s="401"/>
      <c r="KWG1870" s="401"/>
      <c r="KWH1870" s="401"/>
      <c r="KWI1870" s="401"/>
      <c r="KWJ1870" s="401"/>
      <c r="KWK1870" s="401"/>
      <c r="KWL1870" s="401"/>
      <c r="KWM1870" s="401"/>
      <c r="KWN1870" s="401"/>
      <c r="KWO1870" s="401"/>
      <c r="KWP1870" s="401"/>
      <c r="KWQ1870" s="401"/>
      <c r="KWR1870" s="401"/>
      <c r="KWS1870" s="401"/>
      <c r="KWT1870" s="401"/>
      <c r="KWU1870" s="401"/>
      <c r="KWV1870" s="401"/>
      <c r="KWW1870" s="401"/>
      <c r="KWX1870" s="401"/>
      <c r="KWY1870" s="401"/>
      <c r="KWZ1870" s="401"/>
      <c r="KXA1870" s="401"/>
      <c r="KXB1870" s="401"/>
      <c r="KXC1870" s="401"/>
      <c r="KXD1870" s="401"/>
      <c r="KXE1870" s="401"/>
      <c r="KXF1870" s="401"/>
      <c r="KXG1870" s="401"/>
      <c r="KXH1870" s="401"/>
      <c r="KXI1870" s="401"/>
      <c r="KXJ1870" s="401"/>
      <c r="KXK1870" s="401"/>
      <c r="KXL1870" s="401"/>
      <c r="KXM1870" s="401"/>
      <c r="KXN1870" s="401"/>
      <c r="KXO1870" s="401"/>
      <c r="KXP1870" s="401"/>
      <c r="KXQ1870" s="401"/>
      <c r="KXR1870" s="401"/>
      <c r="KXS1870" s="401"/>
      <c r="KXT1870" s="401"/>
      <c r="KXU1870" s="401"/>
      <c r="KXV1870" s="401"/>
      <c r="KXW1870" s="401"/>
      <c r="KXX1870" s="401"/>
      <c r="KXY1870" s="401"/>
      <c r="KXZ1870" s="401"/>
      <c r="KYA1870" s="401"/>
      <c r="KYB1870" s="401"/>
      <c r="KYC1870" s="401"/>
      <c r="KYD1870" s="401"/>
      <c r="KYE1870" s="401"/>
      <c r="KYF1870" s="401"/>
      <c r="KYG1870" s="401"/>
      <c r="KYH1870" s="401"/>
      <c r="KYI1870" s="401"/>
      <c r="KYJ1870" s="401"/>
      <c r="KYK1870" s="401"/>
      <c r="KYL1870" s="401"/>
      <c r="KYM1870" s="401"/>
      <c r="KYN1870" s="401"/>
      <c r="KYO1870" s="401"/>
      <c r="KYP1870" s="401"/>
      <c r="KYQ1870" s="401"/>
      <c r="KYR1870" s="401"/>
      <c r="KYS1870" s="401"/>
      <c r="KYT1870" s="401"/>
      <c r="KYU1870" s="401"/>
      <c r="KYV1870" s="401"/>
      <c r="KYW1870" s="401"/>
      <c r="KYX1870" s="401"/>
      <c r="KYY1870" s="401"/>
      <c r="KYZ1870" s="401"/>
      <c r="KZA1870" s="401"/>
      <c r="KZB1870" s="401"/>
      <c r="KZC1870" s="401"/>
      <c r="KZD1870" s="401"/>
      <c r="KZE1870" s="401"/>
      <c r="KZF1870" s="401"/>
      <c r="KZG1870" s="401"/>
      <c r="KZH1870" s="401"/>
      <c r="KZI1870" s="401"/>
      <c r="KZJ1870" s="401"/>
      <c r="KZK1870" s="401"/>
      <c r="KZL1870" s="401"/>
      <c r="KZM1870" s="401"/>
      <c r="KZN1870" s="401"/>
      <c r="KZO1870" s="401"/>
      <c r="KZP1870" s="401"/>
      <c r="KZQ1870" s="401"/>
      <c r="KZR1870" s="401"/>
      <c r="KZS1870" s="401"/>
      <c r="KZT1870" s="401"/>
      <c r="KZU1870" s="401"/>
      <c r="KZV1870" s="401"/>
      <c r="KZW1870" s="401"/>
      <c r="KZX1870" s="401"/>
      <c r="KZY1870" s="401"/>
      <c r="KZZ1870" s="401"/>
      <c r="LAA1870" s="401"/>
      <c r="LAB1870" s="401"/>
      <c r="LAC1870" s="401"/>
      <c r="LAD1870" s="401"/>
      <c r="LAE1870" s="401"/>
      <c r="LAF1870" s="401"/>
      <c r="LAG1870" s="401"/>
      <c r="LAH1870" s="401"/>
      <c r="LAI1870" s="401"/>
      <c r="LAJ1870" s="401"/>
      <c r="LAK1870" s="401"/>
      <c r="LAL1870" s="401"/>
      <c r="LAM1870" s="401"/>
      <c r="LAN1870" s="401"/>
      <c r="LAO1870" s="401"/>
      <c r="LAP1870" s="401"/>
      <c r="LAQ1870" s="401"/>
      <c r="LAR1870" s="401"/>
      <c r="LAS1870" s="401"/>
      <c r="LAT1870" s="401"/>
      <c r="LAU1870" s="401"/>
      <c r="LAV1870" s="401"/>
      <c r="LAW1870" s="401"/>
      <c r="LAX1870" s="401"/>
      <c r="LAY1870" s="401"/>
      <c r="LAZ1870" s="401"/>
      <c r="LBA1870" s="401"/>
      <c r="LBB1870" s="401"/>
      <c r="LBC1870" s="401"/>
      <c r="LBD1870" s="401"/>
      <c r="LBE1870" s="401"/>
      <c r="LBF1870" s="401"/>
      <c r="LBG1870" s="401"/>
      <c r="LBH1870" s="401"/>
      <c r="LBI1870" s="401"/>
      <c r="LBJ1870" s="401"/>
      <c r="LBK1870" s="401"/>
      <c r="LBL1870" s="401"/>
      <c r="LBM1870" s="401"/>
      <c r="LBN1870" s="401"/>
      <c r="LBO1870" s="401"/>
      <c r="LBP1870" s="401"/>
      <c r="LBQ1870" s="401"/>
      <c r="LBR1870" s="401"/>
      <c r="LBS1870" s="401"/>
      <c r="LBT1870" s="401"/>
      <c r="LBU1870" s="401"/>
      <c r="LBV1870" s="401"/>
      <c r="LBW1870" s="401"/>
      <c r="LBX1870" s="401"/>
      <c r="LBY1870" s="401"/>
      <c r="LBZ1870" s="401"/>
      <c r="LCA1870" s="401"/>
      <c r="LCB1870" s="401"/>
      <c r="LCC1870" s="401"/>
      <c r="LCD1870" s="401"/>
      <c r="LCE1870" s="401"/>
      <c r="LCF1870" s="401"/>
      <c r="LCG1870" s="401"/>
      <c r="LCH1870" s="401"/>
      <c r="LCI1870" s="401"/>
      <c r="LCJ1870" s="401"/>
      <c r="LCK1870" s="401"/>
      <c r="LCL1870" s="401"/>
      <c r="LCM1870" s="401"/>
      <c r="LCN1870" s="401"/>
      <c r="LCO1870" s="401"/>
      <c r="LCP1870" s="401"/>
      <c r="LCQ1870" s="401"/>
      <c r="LCR1870" s="401"/>
      <c r="LCS1870" s="401"/>
      <c r="LCT1870" s="401"/>
      <c r="LCU1870" s="401"/>
      <c r="LCV1870" s="401"/>
      <c r="LCW1870" s="401"/>
      <c r="LCX1870" s="401"/>
      <c r="LCY1870" s="401"/>
      <c r="LCZ1870" s="401"/>
      <c r="LDA1870" s="401"/>
      <c r="LDB1870" s="401"/>
      <c r="LDC1870" s="401"/>
      <c r="LDD1870" s="401"/>
      <c r="LDE1870" s="401"/>
      <c r="LDF1870" s="401"/>
      <c r="LDG1870" s="401"/>
      <c r="LDH1870" s="401"/>
      <c r="LDI1870" s="401"/>
      <c r="LDJ1870" s="401"/>
      <c r="LDK1870" s="401"/>
      <c r="LDL1870" s="401"/>
      <c r="LDM1870" s="401"/>
      <c r="LDN1870" s="401"/>
      <c r="LDO1870" s="401"/>
      <c r="LDP1870" s="401"/>
      <c r="LDQ1870" s="401"/>
      <c r="LDR1870" s="401"/>
      <c r="LDS1870" s="401"/>
      <c r="LDT1870" s="401"/>
      <c r="LDU1870" s="401"/>
      <c r="LDV1870" s="401"/>
      <c r="LDW1870" s="401"/>
      <c r="LDX1870" s="401"/>
      <c r="LDY1870" s="401"/>
      <c r="LDZ1870" s="401"/>
      <c r="LEA1870" s="401"/>
      <c r="LEB1870" s="401"/>
      <c r="LEC1870" s="401"/>
      <c r="LED1870" s="401"/>
      <c r="LEE1870" s="401"/>
      <c r="LEF1870" s="401"/>
      <c r="LEG1870" s="401"/>
      <c r="LEH1870" s="401"/>
      <c r="LEI1870" s="401"/>
      <c r="LEJ1870" s="401"/>
      <c r="LEK1870" s="401"/>
      <c r="LEL1870" s="401"/>
      <c r="LEM1870" s="401"/>
      <c r="LEN1870" s="401"/>
      <c r="LEO1870" s="401"/>
      <c r="LEP1870" s="401"/>
      <c r="LEQ1870" s="401"/>
      <c r="LER1870" s="401"/>
      <c r="LES1870" s="401"/>
      <c r="LET1870" s="401"/>
      <c r="LEU1870" s="401"/>
      <c r="LEV1870" s="401"/>
      <c r="LEW1870" s="401"/>
      <c r="LEX1870" s="401"/>
      <c r="LEY1870" s="401"/>
      <c r="LEZ1870" s="401"/>
      <c r="LFA1870" s="401"/>
      <c r="LFB1870" s="401"/>
      <c r="LFC1870" s="401"/>
      <c r="LFD1870" s="401"/>
      <c r="LFE1870" s="401"/>
      <c r="LFF1870" s="401"/>
      <c r="LFG1870" s="401"/>
      <c r="LFH1870" s="401"/>
      <c r="LFI1870" s="401"/>
      <c r="LFJ1870" s="401"/>
      <c r="LFK1870" s="401"/>
      <c r="LFL1870" s="401"/>
      <c r="LFM1870" s="401"/>
      <c r="LFN1870" s="401"/>
      <c r="LFO1870" s="401"/>
      <c r="LFP1870" s="401"/>
      <c r="LFQ1870" s="401"/>
      <c r="LFR1870" s="401"/>
      <c r="LFS1870" s="401"/>
      <c r="LFT1870" s="401"/>
      <c r="LFU1870" s="401"/>
      <c r="LFV1870" s="401"/>
      <c r="LFW1870" s="401"/>
      <c r="LFX1870" s="401"/>
      <c r="LFY1870" s="401"/>
      <c r="LFZ1870" s="401"/>
      <c r="LGA1870" s="401"/>
      <c r="LGB1870" s="401"/>
      <c r="LGC1870" s="401"/>
      <c r="LGD1870" s="401"/>
      <c r="LGE1870" s="401"/>
      <c r="LGF1870" s="401"/>
      <c r="LGG1870" s="401"/>
      <c r="LGH1870" s="401"/>
      <c r="LGI1870" s="401"/>
      <c r="LGJ1870" s="401"/>
      <c r="LGK1870" s="401"/>
      <c r="LGL1870" s="401"/>
      <c r="LGM1870" s="401"/>
      <c r="LGN1870" s="401"/>
      <c r="LGO1870" s="401"/>
      <c r="LGP1870" s="401"/>
      <c r="LGQ1870" s="401"/>
      <c r="LGR1870" s="401"/>
      <c r="LGS1870" s="401"/>
      <c r="LGT1870" s="401"/>
      <c r="LGU1870" s="401"/>
      <c r="LGV1870" s="401"/>
      <c r="LGW1870" s="401"/>
      <c r="LGX1870" s="401"/>
      <c r="LGY1870" s="401"/>
      <c r="LGZ1870" s="401"/>
      <c r="LHA1870" s="401"/>
      <c r="LHB1870" s="401"/>
      <c r="LHC1870" s="401"/>
      <c r="LHD1870" s="401"/>
      <c r="LHE1870" s="401"/>
      <c r="LHF1870" s="401"/>
      <c r="LHG1870" s="401"/>
      <c r="LHH1870" s="401"/>
      <c r="LHI1870" s="401"/>
      <c r="LHJ1870" s="401"/>
      <c r="LHK1870" s="401"/>
      <c r="LHL1870" s="401"/>
      <c r="LHM1870" s="401"/>
      <c r="LHN1870" s="401"/>
      <c r="LHO1870" s="401"/>
      <c r="LHP1870" s="401"/>
      <c r="LHQ1870" s="401"/>
      <c r="LHR1870" s="401"/>
      <c r="LHS1870" s="401"/>
      <c r="LHT1870" s="401"/>
      <c r="LHU1870" s="401"/>
      <c r="LHV1870" s="401"/>
      <c r="LHW1870" s="401"/>
      <c r="LHX1870" s="401"/>
      <c r="LHY1870" s="401"/>
      <c r="LHZ1870" s="401"/>
      <c r="LIA1870" s="401"/>
      <c r="LIB1870" s="401"/>
      <c r="LIC1870" s="401"/>
      <c r="LID1870" s="401"/>
      <c r="LIE1870" s="401"/>
      <c r="LIF1870" s="401"/>
      <c r="LIG1870" s="401"/>
      <c r="LIH1870" s="401"/>
      <c r="LII1870" s="401"/>
      <c r="LIJ1870" s="401"/>
      <c r="LIK1870" s="401"/>
      <c r="LIL1870" s="401"/>
      <c r="LIM1870" s="401"/>
      <c r="LIN1870" s="401"/>
      <c r="LIO1870" s="401"/>
      <c r="LIP1870" s="401"/>
      <c r="LIQ1870" s="401"/>
      <c r="LIR1870" s="401"/>
      <c r="LIS1870" s="401"/>
      <c r="LIT1870" s="401"/>
      <c r="LIU1870" s="401"/>
      <c r="LIV1870" s="401"/>
      <c r="LIW1870" s="401"/>
      <c r="LIX1870" s="401"/>
      <c r="LIY1870" s="401"/>
      <c r="LIZ1870" s="401"/>
      <c r="LJA1870" s="401"/>
      <c r="LJB1870" s="401"/>
      <c r="LJC1870" s="401"/>
      <c r="LJD1870" s="401"/>
      <c r="LJE1870" s="401"/>
      <c r="LJF1870" s="401"/>
      <c r="LJG1870" s="401"/>
      <c r="LJH1870" s="401"/>
      <c r="LJI1870" s="401"/>
      <c r="LJJ1870" s="401"/>
      <c r="LJK1870" s="401"/>
      <c r="LJL1870" s="401"/>
      <c r="LJM1870" s="401"/>
      <c r="LJN1870" s="401"/>
      <c r="LJO1870" s="401"/>
      <c r="LJP1870" s="401"/>
      <c r="LJQ1870" s="401"/>
      <c r="LJR1870" s="401"/>
      <c r="LJS1870" s="401"/>
      <c r="LJT1870" s="401"/>
      <c r="LJU1870" s="401"/>
      <c r="LJV1870" s="401"/>
      <c r="LJW1870" s="401"/>
      <c r="LJX1870" s="401"/>
      <c r="LJY1870" s="401"/>
      <c r="LJZ1870" s="401"/>
      <c r="LKA1870" s="401"/>
      <c r="LKB1870" s="401"/>
      <c r="LKC1870" s="401"/>
      <c r="LKD1870" s="401"/>
      <c r="LKE1870" s="401"/>
      <c r="LKF1870" s="401"/>
      <c r="LKG1870" s="401"/>
      <c r="LKH1870" s="401"/>
      <c r="LKI1870" s="401"/>
      <c r="LKJ1870" s="401"/>
      <c r="LKK1870" s="401"/>
      <c r="LKL1870" s="401"/>
      <c r="LKM1870" s="401"/>
      <c r="LKN1870" s="401"/>
      <c r="LKO1870" s="401"/>
      <c r="LKP1870" s="401"/>
      <c r="LKQ1870" s="401"/>
      <c r="LKR1870" s="401"/>
      <c r="LKS1870" s="401"/>
      <c r="LKT1870" s="401"/>
      <c r="LKU1870" s="401"/>
      <c r="LKV1870" s="401"/>
      <c r="LKW1870" s="401"/>
      <c r="LKX1870" s="401"/>
      <c r="LKY1870" s="401"/>
      <c r="LKZ1870" s="401"/>
      <c r="LLA1870" s="401"/>
      <c r="LLB1870" s="401"/>
      <c r="LLC1870" s="401"/>
      <c r="LLD1870" s="401"/>
      <c r="LLE1870" s="401"/>
      <c r="LLF1870" s="401"/>
      <c r="LLG1870" s="401"/>
      <c r="LLH1870" s="401"/>
      <c r="LLI1870" s="401"/>
      <c r="LLJ1870" s="401"/>
      <c r="LLK1870" s="401"/>
      <c r="LLL1870" s="401"/>
      <c r="LLM1870" s="401"/>
      <c r="LLN1870" s="401"/>
      <c r="LLO1870" s="401"/>
      <c r="LLP1870" s="401"/>
      <c r="LLQ1870" s="401"/>
      <c r="LLR1870" s="401"/>
      <c r="LLS1870" s="401"/>
      <c r="LLT1870" s="401"/>
      <c r="LLU1870" s="401"/>
      <c r="LLV1870" s="401"/>
      <c r="LLW1870" s="401"/>
      <c r="LLX1870" s="401"/>
      <c r="LLY1870" s="401"/>
      <c r="LLZ1870" s="401"/>
      <c r="LMA1870" s="401"/>
      <c r="LMB1870" s="401"/>
      <c r="LMC1870" s="401"/>
      <c r="LMD1870" s="401"/>
      <c r="LME1870" s="401"/>
      <c r="LMF1870" s="401"/>
      <c r="LMG1870" s="401"/>
      <c r="LMH1870" s="401"/>
      <c r="LMI1870" s="401"/>
      <c r="LMJ1870" s="401"/>
      <c r="LMK1870" s="401"/>
      <c r="LML1870" s="401"/>
      <c r="LMM1870" s="401"/>
      <c r="LMN1870" s="401"/>
      <c r="LMO1870" s="401"/>
      <c r="LMP1870" s="401"/>
      <c r="LMQ1870" s="401"/>
      <c r="LMR1870" s="401"/>
      <c r="LMS1870" s="401"/>
      <c r="LMT1870" s="401"/>
      <c r="LMU1870" s="401"/>
      <c r="LMV1870" s="401"/>
      <c r="LMW1870" s="401"/>
      <c r="LMX1870" s="401"/>
      <c r="LMY1870" s="401"/>
      <c r="LMZ1870" s="401"/>
      <c r="LNA1870" s="401"/>
      <c r="LNB1870" s="401"/>
      <c r="LNC1870" s="401"/>
      <c r="LND1870" s="401"/>
      <c r="LNE1870" s="401"/>
      <c r="LNF1870" s="401"/>
      <c r="LNG1870" s="401"/>
      <c r="LNH1870" s="401"/>
      <c r="LNI1870" s="401"/>
      <c r="LNJ1870" s="401"/>
      <c r="LNK1870" s="401"/>
      <c r="LNL1870" s="401"/>
      <c r="LNM1870" s="401"/>
      <c r="LNN1870" s="401"/>
      <c r="LNO1870" s="401"/>
      <c r="LNP1870" s="401"/>
      <c r="LNQ1870" s="401"/>
      <c r="LNR1870" s="401"/>
      <c r="LNS1870" s="401"/>
      <c r="LNT1870" s="401"/>
      <c r="LNU1870" s="401"/>
      <c r="LNV1870" s="401"/>
      <c r="LNW1870" s="401"/>
      <c r="LNX1870" s="401"/>
      <c r="LNY1870" s="401"/>
      <c r="LNZ1870" s="401"/>
      <c r="LOA1870" s="401"/>
      <c r="LOB1870" s="401"/>
      <c r="LOC1870" s="401"/>
      <c r="LOD1870" s="401"/>
      <c r="LOE1870" s="401"/>
      <c r="LOF1870" s="401"/>
      <c r="LOG1870" s="401"/>
      <c r="LOH1870" s="401"/>
      <c r="LOI1870" s="401"/>
      <c r="LOJ1870" s="401"/>
      <c r="LOK1870" s="401"/>
      <c r="LOL1870" s="401"/>
      <c r="LOM1870" s="401"/>
      <c r="LON1870" s="401"/>
      <c r="LOO1870" s="401"/>
      <c r="LOP1870" s="401"/>
      <c r="LOQ1870" s="401"/>
      <c r="LOR1870" s="401"/>
      <c r="LOS1870" s="401"/>
      <c r="LOT1870" s="401"/>
      <c r="LOU1870" s="401"/>
      <c r="LOV1870" s="401"/>
      <c r="LOW1870" s="401"/>
      <c r="LOX1870" s="401"/>
      <c r="LOY1870" s="401"/>
      <c r="LOZ1870" s="401"/>
      <c r="LPA1870" s="401"/>
      <c r="LPB1870" s="401"/>
      <c r="LPC1870" s="401"/>
      <c r="LPD1870" s="401"/>
      <c r="LPE1870" s="401"/>
      <c r="LPF1870" s="401"/>
      <c r="LPG1870" s="401"/>
      <c r="LPH1870" s="401"/>
      <c r="LPI1870" s="401"/>
      <c r="LPJ1870" s="401"/>
      <c r="LPK1870" s="401"/>
      <c r="LPL1870" s="401"/>
      <c r="LPM1870" s="401"/>
      <c r="LPN1870" s="401"/>
      <c r="LPO1870" s="401"/>
      <c r="LPP1870" s="401"/>
      <c r="LPQ1870" s="401"/>
      <c r="LPR1870" s="401"/>
      <c r="LPS1870" s="401"/>
      <c r="LPT1870" s="401"/>
      <c r="LPU1870" s="401"/>
      <c r="LPV1870" s="401"/>
      <c r="LPW1870" s="401"/>
      <c r="LPX1870" s="401"/>
      <c r="LPY1870" s="401"/>
      <c r="LPZ1870" s="401"/>
      <c r="LQA1870" s="401"/>
      <c r="LQB1870" s="401"/>
      <c r="LQC1870" s="401"/>
      <c r="LQD1870" s="401"/>
      <c r="LQE1870" s="401"/>
      <c r="LQF1870" s="401"/>
      <c r="LQG1870" s="401"/>
      <c r="LQH1870" s="401"/>
      <c r="LQI1870" s="401"/>
      <c r="LQJ1870" s="401"/>
      <c r="LQK1870" s="401"/>
      <c r="LQL1870" s="401"/>
      <c r="LQM1870" s="401"/>
      <c r="LQN1870" s="401"/>
      <c r="LQO1870" s="401"/>
      <c r="LQP1870" s="401"/>
      <c r="LQQ1870" s="401"/>
      <c r="LQR1870" s="401"/>
      <c r="LQS1870" s="401"/>
      <c r="LQT1870" s="401"/>
      <c r="LQU1870" s="401"/>
      <c r="LQV1870" s="401"/>
      <c r="LQW1870" s="401"/>
      <c r="LQX1870" s="401"/>
      <c r="LQY1870" s="401"/>
      <c r="LQZ1870" s="401"/>
      <c r="LRA1870" s="401"/>
      <c r="LRB1870" s="401"/>
      <c r="LRC1870" s="401"/>
      <c r="LRD1870" s="401"/>
      <c r="LRE1870" s="401"/>
      <c r="LRF1870" s="401"/>
      <c r="LRG1870" s="401"/>
      <c r="LRH1870" s="401"/>
      <c r="LRI1870" s="401"/>
      <c r="LRJ1870" s="401"/>
      <c r="LRK1870" s="401"/>
      <c r="LRL1870" s="401"/>
      <c r="LRM1870" s="401"/>
      <c r="LRN1870" s="401"/>
      <c r="LRO1870" s="401"/>
      <c r="LRP1870" s="401"/>
      <c r="LRQ1870" s="401"/>
      <c r="LRR1870" s="401"/>
      <c r="LRS1870" s="401"/>
      <c r="LRT1870" s="401"/>
      <c r="LRU1870" s="401"/>
      <c r="LRV1870" s="401"/>
      <c r="LRW1870" s="401"/>
      <c r="LRX1870" s="401"/>
      <c r="LRY1870" s="401"/>
      <c r="LRZ1870" s="401"/>
      <c r="LSA1870" s="401"/>
      <c r="LSB1870" s="401"/>
      <c r="LSC1870" s="401"/>
      <c r="LSD1870" s="401"/>
      <c r="LSE1870" s="401"/>
      <c r="LSF1870" s="401"/>
      <c r="LSG1870" s="401"/>
      <c r="LSH1870" s="401"/>
      <c r="LSI1870" s="401"/>
      <c r="LSJ1870" s="401"/>
      <c r="LSK1870" s="401"/>
      <c r="LSL1870" s="401"/>
      <c r="LSM1870" s="401"/>
      <c r="LSN1870" s="401"/>
      <c r="LSO1870" s="401"/>
      <c r="LSP1870" s="401"/>
      <c r="LSQ1870" s="401"/>
      <c r="LSR1870" s="401"/>
      <c r="LSS1870" s="401"/>
      <c r="LST1870" s="401"/>
      <c r="LSU1870" s="401"/>
      <c r="LSV1870" s="401"/>
      <c r="LSW1870" s="401"/>
      <c r="LSX1870" s="401"/>
      <c r="LSY1870" s="401"/>
      <c r="LSZ1870" s="401"/>
      <c r="LTA1870" s="401"/>
      <c r="LTB1870" s="401"/>
      <c r="LTC1870" s="401"/>
      <c r="LTD1870" s="401"/>
      <c r="LTE1870" s="401"/>
      <c r="LTF1870" s="401"/>
      <c r="LTG1870" s="401"/>
      <c r="LTH1870" s="401"/>
      <c r="LTI1870" s="401"/>
      <c r="LTJ1870" s="401"/>
      <c r="LTK1870" s="401"/>
      <c r="LTL1870" s="401"/>
      <c r="LTM1870" s="401"/>
      <c r="LTN1870" s="401"/>
      <c r="LTO1870" s="401"/>
      <c r="LTP1870" s="401"/>
      <c r="LTQ1870" s="401"/>
      <c r="LTR1870" s="401"/>
      <c r="LTS1870" s="401"/>
      <c r="LTT1870" s="401"/>
      <c r="LTU1870" s="401"/>
      <c r="LTV1870" s="401"/>
      <c r="LTW1870" s="401"/>
      <c r="LTX1870" s="401"/>
      <c r="LTY1870" s="401"/>
      <c r="LTZ1870" s="401"/>
      <c r="LUA1870" s="401"/>
      <c r="LUB1870" s="401"/>
      <c r="LUC1870" s="401"/>
      <c r="LUD1870" s="401"/>
      <c r="LUE1870" s="401"/>
      <c r="LUF1870" s="401"/>
      <c r="LUG1870" s="401"/>
      <c r="LUH1870" s="401"/>
      <c r="LUI1870" s="401"/>
      <c r="LUJ1870" s="401"/>
      <c r="LUK1870" s="401"/>
      <c r="LUL1870" s="401"/>
      <c r="LUM1870" s="401"/>
      <c r="LUN1870" s="401"/>
      <c r="LUO1870" s="401"/>
      <c r="LUP1870" s="401"/>
      <c r="LUQ1870" s="401"/>
      <c r="LUR1870" s="401"/>
      <c r="LUS1870" s="401"/>
      <c r="LUT1870" s="401"/>
      <c r="LUU1870" s="401"/>
      <c r="LUV1870" s="401"/>
      <c r="LUW1870" s="401"/>
      <c r="LUX1870" s="401"/>
      <c r="LUY1870" s="401"/>
      <c r="LUZ1870" s="401"/>
      <c r="LVA1870" s="401"/>
      <c r="LVB1870" s="401"/>
      <c r="LVC1870" s="401"/>
      <c r="LVD1870" s="401"/>
      <c r="LVE1870" s="401"/>
      <c r="LVF1870" s="401"/>
      <c r="LVG1870" s="401"/>
      <c r="LVH1870" s="401"/>
      <c r="LVI1870" s="401"/>
      <c r="LVJ1870" s="401"/>
      <c r="LVK1870" s="401"/>
      <c r="LVL1870" s="401"/>
      <c r="LVM1870" s="401"/>
      <c r="LVN1870" s="401"/>
      <c r="LVO1870" s="401"/>
      <c r="LVP1870" s="401"/>
      <c r="LVQ1870" s="401"/>
      <c r="LVR1870" s="401"/>
      <c r="LVS1870" s="401"/>
      <c r="LVT1870" s="401"/>
      <c r="LVU1870" s="401"/>
      <c r="LVV1870" s="401"/>
      <c r="LVW1870" s="401"/>
      <c r="LVX1870" s="401"/>
      <c r="LVY1870" s="401"/>
      <c r="LVZ1870" s="401"/>
      <c r="LWA1870" s="401"/>
      <c r="LWB1870" s="401"/>
      <c r="LWC1870" s="401"/>
      <c r="LWD1870" s="401"/>
      <c r="LWE1870" s="401"/>
      <c r="LWF1870" s="401"/>
      <c r="LWG1870" s="401"/>
      <c r="LWH1870" s="401"/>
      <c r="LWI1870" s="401"/>
      <c r="LWJ1870" s="401"/>
      <c r="LWK1870" s="401"/>
      <c r="LWL1870" s="401"/>
      <c r="LWM1870" s="401"/>
      <c r="LWN1870" s="401"/>
      <c r="LWO1870" s="401"/>
      <c r="LWP1870" s="401"/>
      <c r="LWQ1870" s="401"/>
      <c r="LWR1870" s="401"/>
      <c r="LWS1870" s="401"/>
      <c r="LWT1870" s="401"/>
      <c r="LWU1870" s="401"/>
      <c r="LWV1870" s="401"/>
      <c r="LWW1870" s="401"/>
      <c r="LWX1870" s="401"/>
      <c r="LWY1870" s="401"/>
      <c r="LWZ1870" s="401"/>
      <c r="LXA1870" s="401"/>
      <c r="LXB1870" s="401"/>
      <c r="LXC1870" s="401"/>
      <c r="LXD1870" s="401"/>
      <c r="LXE1870" s="401"/>
      <c r="LXF1870" s="401"/>
      <c r="LXG1870" s="401"/>
      <c r="LXH1870" s="401"/>
      <c r="LXI1870" s="401"/>
      <c r="LXJ1870" s="401"/>
      <c r="LXK1870" s="401"/>
      <c r="LXL1870" s="401"/>
      <c r="LXM1870" s="401"/>
      <c r="LXN1870" s="401"/>
      <c r="LXO1870" s="401"/>
      <c r="LXP1870" s="401"/>
      <c r="LXQ1870" s="401"/>
      <c r="LXR1870" s="401"/>
      <c r="LXS1870" s="401"/>
      <c r="LXT1870" s="401"/>
      <c r="LXU1870" s="401"/>
      <c r="LXV1870" s="401"/>
      <c r="LXW1870" s="401"/>
      <c r="LXX1870" s="401"/>
      <c r="LXY1870" s="401"/>
      <c r="LXZ1870" s="401"/>
      <c r="LYA1870" s="401"/>
      <c r="LYB1870" s="401"/>
      <c r="LYC1870" s="401"/>
      <c r="LYD1870" s="401"/>
      <c r="LYE1870" s="401"/>
      <c r="LYF1870" s="401"/>
      <c r="LYG1870" s="401"/>
      <c r="LYH1870" s="401"/>
      <c r="LYI1870" s="401"/>
      <c r="LYJ1870" s="401"/>
      <c r="LYK1870" s="401"/>
      <c r="LYL1870" s="401"/>
      <c r="LYM1870" s="401"/>
      <c r="LYN1870" s="401"/>
      <c r="LYO1870" s="401"/>
      <c r="LYP1870" s="401"/>
      <c r="LYQ1870" s="401"/>
      <c r="LYR1870" s="401"/>
      <c r="LYS1870" s="401"/>
      <c r="LYT1870" s="401"/>
      <c r="LYU1870" s="401"/>
      <c r="LYV1870" s="401"/>
      <c r="LYW1870" s="401"/>
      <c r="LYX1870" s="401"/>
      <c r="LYY1870" s="401"/>
      <c r="LYZ1870" s="401"/>
      <c r="LZA1870" s="401"/>
      <c r="LZB1870" s="401"/>
      <c r="LZC1870" s="401"/>
      <c r="LZD1870" s="401"/>
      <c r="LZE1870" s="401"/>
      <c r="LZF1870" s="401"/>
      <c r="LZG1870" s="401"/>
      <c r="LZH1870" s="401"/>
      <c r="LZI1870" s="401"/>
      <c r="LZJ1870" s="401"/>
      <c r="LZK1870" s="401"/>
      <c r="LZL1870" s="401"/>
      <c r="LZM1870" s="401"/>
      <c r="LZN1870" s="401"/>
      <c r="LZO1870" s="401"/>
      <c r="LZP1870" s="401"/>
      <c r="LZQ1870" s="401"/>
      <c r="LZR1870" s="401"/>
      <c r="LZS1870" s="401"/>
      <c r="LZT1870" s="401"/>
      <c r="LZU1870" s="401"/>
      <c r="LZV1870" s="401"/>
      <c r="LZW1870" s="401"/>
      <c r="LZX1870" s="401"/>
      <c r="LZY1870" s="401"/>
      <c r="LZZ1870" s="401"/>
      <c r="MAA1870" s="401"/>
      <c r="MAB1870" s="401"/>
      <c r="MAC1870" s="401"/>
      <c r="MAD1870" s="401"/>
      <c r="MAE1870" s="401"/>
      <c r="MAF1870" s="401"/>
      <c r="MAG1870" s="401"/>
      <c r="MAH1870" s="401"/>
      <c r="MAI1870" s="401"/>
      <c r="MAJ1870" s="401"/>
      <c r="MAK1870" s="401"/>
      <c r="MAL1870" s="401"/>
      <c r="MAM1870" s="401"/>
      <c r="MAN1870" s="401"/>
      <c r="MAO1870" s="401"/>
      <c r="MAP1870" s="401"/>
      <c r="MAQ1870" s="401"/>
      <c r="MAR1870" s="401"/>
      <c r="MAS1870" s="401"/>
      <c r="MAT1870" s="401"/>
      <c r="MAU1870" s="401"/>
      <c r="MAV1870" s="401"/>
      <c r="MAW1870" s="401"/>
      <c r="MAX1870" s="401"/>
      <c r="MAY1870" s="401"/>
      <c r="MAZ1870" s="401"/>
      <c r="MBA1870" s="401"/>
      <c r="MBB1870" s="401"/>
      <c r="MBC1870" s="401"/>
      <c r="MBD1870" s="401"/>
      <c r="MBE1870" s="401"/>
      <c r="MBF1870" s="401"/>
      <c r="MBG1870" s="401"/>
      <c r="MBH1870" s="401"/>
      <c r="MBI1870" s="401"/>
      <c r="MBJ1870" s="401"/>
      <c r="MBK1870" s="401"/>
      <c r="MBL1870" s="401"/>
      <c r="MBM1870" s="401"/>
      <c r="MBN1870" s="401"/>
      <c r="MBO1870" s="401"/>
      <c r="MBP1870" s="401"/>
      <c r="MBQ1870" s="401"/>
      <c r="MBR1870" s="401"/>
      <c r="MBS1870" s="401"/>
      <c r="MBT1870" s="401"/>
      <c r="MBU1870" s="401"/>
      <c r="MBV1870" s="401"/>
      <c r="MBW1870" s="401"/>
      <c r="MBX1870" s="401"/>
      <c r="MBY1870" s="401"/>
      <c r="MBZ1870" s="401"/>
      <c r="MCA1870" s="401"/>
      <c r="MCB1870" s="401"/>
      <c r="MCC1870" s="401"/>
      <c r="MCD1870" s="401"/>
      <c r="MCE1870" s="401"/>
      <c r="MCF1870" s="401"/>
      <c r="MCG1870" s="401"/>
      <c r="MCH1870" s="401"/>
      <c r="MCI1870" s="401"/>
      <c r="MCJ1870" s="401"/>
      <c r="MCK1870" s="401"/>
      <c r="MCL1870" s="401"/>
      <c r="MCM1870" s="401"/>
      <c r="MCN1870" s="401"/>
      <c r="MCO1870" s="401"/>
      <c r="MCP1870" s="401"/>
      <c r="MCQ1870" s="401"/>
      <c r="MCR1870" s="401"/>
      <c r="MCS1870" s="401"/>
      <c r="MCT1870" s="401"/>
      <c r="MCU1870" s="401"/>
      <c r="MCV1870" s="401"/>
      <c r="MCW1870" s="401"/>
      <c r="MCX1870" s="401"/>
      <c r="MCY1870" s="401"/>
      <c r="MCZ1870" s="401"/>
      <c r="MDA1870" s="401"/>
      <c r="MDB1870" s="401"/>
      <c r="MDC1870" s="401"/>
      <c r="MDD1870" s="401"/>
      <c r="MDE1870" s="401"/>
      <c r="MDF1870" s="401"/>
      <c r="MDG1870" s="401"/>
      <c r="MDH1870" s="401"/>
      <c r="MDI1870" s="401"/>
      <c r="MDJ1870" s="401"/>
      <c r="MDK1870" s="401"/>
      <c r="MDL1870" s="401"/>
      <c r="MDM1870" s="401"/>
      <c r="MDN1870" s="401"/>
      <c r="MDO1870" s="401"/>
      <c r="MDP1870" s="401"/>
      <c r="MDQ1870" s="401"/>
      <c r="MDR1870" s="401"/>
      <c r="MDS1870" s="401"/>
      <c r="MDT1870" s="401"/>
      <c r="MDU1870" s="401"/>
      <c r="MDV1870" s="401"/>
      <c r="MDW1870" s="401"/>
      <c r="MDX1870" s="401"/>
      <c r="MDY1870" s="401"/>
      <c r="MDZ1870" s="401"/>
      <c r="MEA1870" s="401"/>
      <c r="MEB1870" s="401"/>
      <c r="MEC1870" s="401"/>
      <c r="MED1870" s="401"/>
      <c r="MEE1870" s="401"/>
      <c r="MEF1870" s="401"/>
      <c r="MEG1870" s="401"/>
      <c r="MEH1870" s="401"/>
      <c r="MEI1870" s="401"/>
      <c r="MEJ1870" s="401"/>
      <c r="MEK1870" s="401"/>
      <c r="MEL1870" s="401"/>
      <c r="MEM1870" s="401"/>
      <c r="MEN1870" s="401"/>
      <c r="MEO1870" s="401"/>
      <c r="MEP1870" s="401"/>
      <c r="MEQ1870" s="401"/>
      <c r="MER1870" s="401"/>
      <c r="MES1870" s="401"/>
      <c r="MET1870" s="401"/>
      <c r="MEU1870" s="401"/>
      <c r="MEV1870" s="401"/>
      <c r="MEW1870" s="401"/>
      <c r="MEX1870" s="401"/>
      <c r="MEY1870" s="401"/>
      <c r="MEZ1870" s="401"/>
      <c r="MFA1870" s="401"/>
      <c r="MFB1870" s="401"/>
      <c r="MFC1870" s="401"/>
      <c r="MFD1870" s="401"/>
      <c r="MFE1870" s="401"/>
      <c r="MFF1870" s="401"/>
      <c r="MFG1870" s="401"/>
      <c r="MFH1870" s="401"/>
      <c r="MFI1870" s="401"/>
      <c r="MFJ1870" s="401"/>
      <c r="MFK1870" s="401"/>
      <c r="MFL1870" s="401"/>
      <c r="MFM1870" s="401"/>
      <c r="MFN1870" s="401"/>
      <c r="MFO1870" s="401"/>
      <c r="MFP1870" s="401"/>
      <c r="MFQ1870" s="401"/>
      <c r="MFR1870" s="401"/>
      <c r="MFS1870" s="401"/>
      <c r="MFT1870" s="401"/>
      <c r="MFU1870" s="401"/>
      <c r="MFV1870" s="401"/>
      <c r="MFW1870" s="401"/>
      <c r="MFX1870" s="401"/>
      <c r="MFY1870" s="401"/>
      <c r="MFZ1870" s="401"/>
      <c r="MGA1870" s="401"/>
      <c r="MGB1870" s="401"/>
      <c r="MGC1870" s="401"/>
      <c r="MGD1870" s="401"/>
      <c r="MGE1870" s="401"/>
      <c r="MGF1870" s="401"/>
      <c r="MGG1870" s="401"/>
      <c r="MGH1870" s="401"/>
      <c r="MGI1870" s="401"/>
      <c r="MGJ1870" s="401"/>
      <c r="MGK1870" s="401"/>
      <c r="MGL1870" s="401"/>
      <c r="MGM1870" s="401"/>
      <c r="MGN1870" s="401"/>
      <c r="MGO1870" s="401"/>
      <c r="MGP1870" s="401"/>
      <c r="MGQ1870" s="401"/>
      <c r="MGR1870" s="401"/>
      <c r="MGS1870" s="401"/>
      <c r="MGT1870" s="401"/>
      <c r="MGU1870" s="401"/>
      <c r="MGV1870" s="401"/>
      <c r="MGW1870" s="401"/>
      <c r="MGX1870" s="401"/>
      <c r="MGY1870" s="401"/>
      <c r="MGZ1870" s="401"/>
      <c r="MHA1870" s="401"/>
      <c r="MHB1870" s="401"/>
      <c r="MHC1870" s="401"/>
      <c r="MHD1870" s="401"/>
      <c r="MHE1870" s="401"/>
      <c r="MHF1870" s="401"/>
      <c r="MHG1870" s="401"/>
      <c r="MHH1870" s="401"/>
      <c r="MHI1870" s="401"/>
      <c r="MHJ1870" s="401"/>
      <c r="MHK1870" s="401"/>
      <c r="MHL1870" s="401"/>
      <c r="MHM1870" s="401"/>
      <c r="MHN1870" s="401"/>
      <c r="MHO1870" s="401"/>
      <c r="MHP1870" s="401"/>
      <c r="MHQ1870" s="401"/>
      <c r="MHR1870" s="401"/>
      <c r="MHS1870" s="401"/>
      <c r="MHT1870" s="401"/>
      <c r="MHU1870" s="401"/>
      <c r="MHV1870" s="401"/>
      <c r="MHW1870" s="401"/>
      <c r="MHX1870" s="401"/>
      <c r="MHY1870" s="401"/>
      <c r="MHZ1870" s="401"/>
      <c r="MIA1870" s="401"/>
      <c r="MIB1870" s="401"/>
      <c r="MIC1870" s="401"/>
      <c r="MID1870" s="401"/>
      <c r="MIE1870" s="401"/>
      <c r="MIF1870" s="401"/>
      <c r="MIG1870" s="401"/>
      <c r="MIH1870" s="401"/>
      <c r="MII1870" s="401"/>
      <c r="MIJ1870" s="401"/>
      <c r="MIK1870" s="401"/>
      <c r="MIL1870" s="401"/>
      <c r="MIM1870" s="401"/>
      <c r="MIN1870" s="401"/>
      <c r="MIO1870" s="401"/>
      <c r="MIP1870" s="401"/>
      <c r="MIQ1870" s="401"/>
      <c r="MIR1870" s="401"/>
      <c r="MIS1870" s="401"/>
      <c r="MIT1870" s="401"/>
      <c r="MIU1870" s="401"/>
      <c r="MIV1870" s="401"/>
      <c r="MIW1870" s="401"/>
      <c r="MIX1870" s="401"/>
      <c r="MIY1870" s="401"/>
      <c r="MIZ1870" s="401"/>
      <c r="MJA1870" s="401"/>
      <c r="MJB1870" s="401"/>
      <c r="MJC1870" s="401"/>
      <c r="MJD1870" s="401"/>
      <c r="MJE1870" s="401"/>
      <c r="MJF1870" s="401"/>
      <c r="MJG1870" s="401"/>
      <c r="MJH1870" s="401"/>
      <c r="MJI1870" s="401"/>
      <c r="MJJ1870" s="401"/>
      <c r="MJK1870" s="401"/>
      <c r="MJL1870" s="401"/>
      <c r="MJM1870" s="401"/>
      <c r="MJN1870" s="401"/>
      <c r="MJO1870" s="401"/>
      <c r="MJP1870" s="401"/>
      <c r="MJQ1870" s="401"/>
      <c r="MJR1870" s="401"/>
      <c r="MJS1870" s="401"/>
      <c r="MJT1870" s="401"/>
      <c r="MJU1870" s="401"/>
      <c r="MJV1870" s="401"/>
      <c r="MJW1870" s="401"/>
      <c r="MJX1870" s="401"/>
      <c r="MJY1870" s="401"/>
      <c r="MJZ1870" s="401"/>
      <c r="MKA1870" s="401"/>
      <c r="MKB1870" s="401"/>
      <c r="MKC1870" s="401"/>
      <c r="MKD1870" s="401"/>
      <c r="MKE1870" s="401"/>
      <c r="MKF1870" s="401"/>
      <c r="MKG1870" s="401"/>
      <c r="MKH1870" s="401"/>
      <c r="MKI1870" s="401"/>
      <c r="MKJ1870" s="401"/>
      <c r="MKK1870" s="401"/>
      <c r="MKL1870" s="401"/>
      <c r="MKM1870" s="401"/>
      <c r="MKN1870" s="401"/>
      <c r="MKO1870" s="401"/>
      <c r="MKP1870" s="401"/>
      <c r="MKQ1870" s="401"/>
      <c r="MKR1870" s="401"/>
      <c r="MKS1870" s="401"/>
      <c r="MKT1870" s="401"/>
      <c r="MKU1870" s="401"/>
      <c r="MKV1870" s="401"/>
      <c r="MKW1870" s="401"/>
      <c r="MKX1870" s="401"/>
      <c r="MKY1870" s="401"/>
      <c r="MKZ1870" s="401"/>
      <c r="MLA1870" s="401"/>
      <c r="MLB1870" s="401"/>
      <c r="MLC1870" s="401"/>
      <c r="MLD1870" s="401"/>
      <c r="MLE1870" s="401"/>
      <c r="MLF1870" s="401"/>
      <c r="MLG1870" s="401"/>
      <c r="MLH1870" s="401"/>
      <c r="MLI1870" s="401"/>
      <c r="MLJ1870" s="401"/>
      <c r="MLK1870" s="401"/>
      <c r="MLL1870" s="401"/>
      <c r="MLM1870" s="401"/>
      <c r="MLN1870" s="401"/>
      <c r="MLO1870" s="401"/>
      <c r="MLP1870" s="401"/>
      <c r="MLQ1870" s="401"/>
      <c r="MLR1870" s="401"/>
      <c r="MLS1870" s="401"/>
      <c r="MLT1870" s="401"/>
      <c r="MLU1870" s="401"/>
      <c r="MLV1870" s="401"/>
      <c r="MLW1870" s="401"/>
      <c r="MLX1870" s="401"/>
      <c r="MLY1870" s="401"/>
      <c r="MLZ1870" s="401"/>
      <c r="MMA1870" s="401"/>
      <c r="MMB1870" s="401"/>
      <c r="MMC1870" s="401"/>
      <c r="MMD1870" s="401"/>
      <c r="MME1870" s="401"/>
      <c r="MMF1870" s="401"/>
      <c r="MMG1870" s="401"/>
      <c r="MMH1870" s="401"/>
      <c r="MMI1870" s="401"/>
      <c r="MMJ1870" s="401"/>
      <c r="MMK1870" s="401"/>
      <c r="MML1870" s="401"/>
      <c r="MMM1870" s="401"/>
      <c r="MMN1870" s="401"/>
      <c r="MMO1870" s="401"/>
      <c r="MMP1870" s="401"/>
      <c r="MMQ1870" s="401"/>
      <c r="MMR1870" s="401"/>
      <c r="MMS1870" s="401"/>
      <c r="MMT1870" s="401"/>
      <c r="MMU1870" s="401"/>
      <c r="MMV1870" s="401"/>
      <c r="MMW1870" s="401"/>
      <c r="MMX1870" s="401"/>
      <c r="MMY1870" s="401"/>
      <c r="MMZ1870" s="401"/>
      <c r="MNA1870" s="401"/>
      <c r="MNB1870" s="401"/>
      <c r="MNC1870" s="401"/>
      <c r="MND1870" s="401"/>
      <c r="MNE1870" s="401"/>
      <c r="MNF1870" s="401"/>
      <c r="MNG1870" s="401"/>
      <c r="MNH1870" s="401"/>
      <c r="MNI1870" s="401"/>
      <c r="MNJ1870" s="401"/>
      <c r="MNK1870" s="401"/>
      <c r="MNL1870" s="401"/>
      <c r="MNM1870" s="401"/>
      <c r="MNN1870" s="401"/>
      <c r="MNO1870" s="401"/>
      <c r="MNP1870" s="401"/>
      <c r="MNQ1870" s="401"/>
      <c r="MNR1870" s="401"/>
      <c r="MNS1870" s="401"/>
      <c r="MNT1870" s="401"/>
      <c r="MNU1870" s="401"/>
      <c r="MNV1870" s="401"/>
      <c r="MNW1870" s="401"/>
      <c r="MNX1870" s="401"/>
      <c r="MNY1870" s="401"/>
      <c r="MNZ1870" s="401"/>
      <c r="MOA1870" s="401"/>
      <c r="MOB1870" s="401"/>
      <c r="MOC1870" s="401"/>
      <c r="MOD1870" s="401"/>
      <c r="MOE1870" s="401"/>
      <c r="MOF1870" s="401"/>
      <c r="MOG1870" s="401"/>
      <c r="MOH1870" s="401"/>
      <c r="MOI1870" s="401"/>
      <c r="MOJ1870" s="401"/>
      <c r="MOK1870" s="401"/>
      <c r="MOL1870" s="401"/>
      <c r="MOM1870" s="401"/>
      <c r="MON1870" s="401"/>
      <c r="MOO1870" s="401"/>
      <c r="MOP1870" s="401"/>
      <c r="MOQ1870" s="401"/>
      <c r="MOR1870" s="401"/>
      <c r="MOS1870" s="401"/>
      <c r="MOT1870" s="401"/>
      <c r="MOU1870" s="401"/>
      <c r="MOV1870" s="401"/>
      <c r="MOW1870" s="401"/>
      <c r="MOX1870" s="401"/>
      <c r="MOY1870" s="401"/>
      <c r="MOZ1870" s="401"/>
      <c r="MPA1870" s="401"/>
      <c r="MPB1870" s="401"/>
      <c r="MPC1870" s="401"/>
      <c r="MPD1870" s="401"/>
      <c r="MPE1870" s="401"/>
      <c r="MPF1870" s="401"/>
      <c r="MPG1870" s="401"/>
      <c r="MPH1870" s="401"/>
      <c r="MPI1870" s="401"/>
      <c r="MPJ1870" s="401"/>
      <c r="MPK1870" s="401"/>
      <c r="MPL1870" s="401"/>
      <c r="MPM1870" s="401"/>
      <c r="MPN1870" s="401"/>
      <c r="MPO1870" s="401"/>
      <c r="MPP1870" s="401"/>
      <c r="MPQ1870" s="401"/>
      <c r="MPR1870" s="401"/>
      <c r="MPS1870" s="401"/>
      <c r="MPT1870" s="401"/>
      <c r="MPU1870" s="401"/>
      <c r="MPV1870" s="401"/>
      <c r="MPW1870" s="401"/>
      <c r="MPX1870" s="401"/>
      <c r="MPY1870" s="401"/>
      <c r="MPZ1870" s="401"/>
      <c r="MQA1870" s="401"/>
      <c r="MQB1870" s="401"/>
      <c r="MQC1870" s="401"/>
      <c r="MQD1870" s="401"/>
      <c r="MQE1870" s="401"/>
      <c r="MQF1870" s="401"/>
      <c r="MQG1870" s="401"/>
      <c r="MQH1870" s="401"/>
      <c r="MQI1870" s="401"/>
      <c r="MQJ1870" s="401"/>
      <c r="MQK1870" s="401"/>
      <c r="MQL1870" s="401"/>
      <c r="MQM1870" s="401"/>
      <c r="MQN1870" s="401"/>
      <c r="MQO1870" s="401"/>
      <c r="MQP1870" s="401"/>
      <c r="MQQ1870" s="401"/>
      <c r="MQR1870" s="401"/>
      <c r="MQS1870" s="401"/>
      <c r="MQT1870" s="401"/>
      <c r="MQU1870" s="401"/>
      <c r="MQV1870" s="401"/>
      <c r="MQW1870" s="401"/>
      <c r="MQX1870" s="401"/>
      <c r="MQY1870" s="401"/>
      <c r="MQZ1870" s="401"/>
      <c r="MRA1870" s="401"/>
      <c r="MRB1870" s="401"/>
      <c r="MRC1870" s="401"/>
      <c r="MRD1870" s="401"/>
      <c r="MRE1870" s="401"/>
      <c r="MRF1870" s="401"/>
      <c r="MRG1870" s="401"/>
      <c r="MRH1870" s="401"/>
      <c r="MRI1870" s="401"/>
      <c r="MRJ1870" s="401"/>
      <c r="MRK1870" s="401"/>
      <c r="MRL1870" s="401"/>
      <c r="MRM1870" s="401"/>
      <c r="MRN1870" s="401"/>
      <c r="MRO1870" s="401"/>
      <c r="MRP1870" s="401"/>
      <c r="MRQ1870" s="401"/>
      <c r="MRR1870" s="401"/>
      <c r="MRS1870" s="401"/>
      <c r="MRT1870" s="401"/>
      <c r="MRU1870" s="401"/>
      <c r="MRV1870" s="401"/>
      <c r="MRW1870" s="401"/>
      <c r="MRX1870" s="401"/>
      <c r="MRY1870" s="401"/>
      <c r="MRZ1870" s="401"/>
      <c r="MSA1870" s="401"/>
      <c r="MSB1870" s="401"/>
      <c r="MSC1870" s="401"/>
      <c r="MSD1870" s="401"/>
      <c r="MSE1870" s="401"/>
      <c r="MSF1870" s="401"/>
      <c r="MSG1870" s="401"/>
      <c r="MSH1870" s="401"/>
      <c r="MSI1870" s="401"/>
      <c r="MSJ1870" s="401"/>
      <c r="MSK1870" s="401"/>
      <c r="MSL1870" s="401"/>
      <c r="MSM1870" s="401"/>
      <c r="MSN1870" s="401"/>
      <c r="MSO1870" s="401"/>
      <c r="MSP1870" s="401"/>
      <c r="MSQ1870" s="401"/>
      <c r="MSR1870" s="401"/>
      <c r="MSS1870" s="401"/>
      <c r="MST1870" s="401"/>
      <c r="MSU1870" s="401"/>
      <c r="MSV1870" s="401"/>
      <c r="MSW1870" s="401"/>
      <c r="MSX1870" s="401"/>
      <c r="MSY1870" s="401"/>
      <c r="MSZ1870" s="401"/>
      <c r="MTA1870" s="401"/>
      <c r="MTB1870" s="401"/>
      <c r="MTC1870" s="401"/>
      <c r="MTD1870" s="401"/>
      <c r="MTE1870" s="401"/>
      <c r="MTF1870" s="401"/>
      <c r="MTG1870" s="401"/>
      <c r="MTH1870" s="401"/>
      <c r="MTI1870" s="401"/>
      <c r="MTJ1870" s="401"/>
      <c r="MTK1870" s="401"/>
      <c r="MTL1870" s="401"/>
      <c r="MTM1870" s="401"/>
      <c r="MTN1870" s="401"/>
      <c r="MTO1870" s="401"/>
      <c r="MTP1870" s="401"/>
      <c r="MTQ1870" s="401"/>
      <c r="MTR1870" s="401"/>
      <c r="MTS1870" s="401"/>
      <c r="MTT1870" s="401"/>
      <c r="MTU1870" s="401"/>
      <c r="MTV1870" s="401"/>
      <c r="MTW1870" s="401"/>
      <c r="MTX1870" s="401"/>
      <c r="MTY1870" s="401"/>
      <c r="MTZ1870" s="401"/>
      <c r="MUA1870" s="401"/>
      <c r="MUB1870" s="401"/>
      <c r="MUC1870" s="401"/>
      <c r="MUD1870" s="401"/>
      <c r="MUE1870" s="401"/>
      <c r="MUF1870" s="401"/>
      <c r="MUG1870" s="401"/>
      <c r="MUH1870" s="401"/>
      <c r="MUI1870" s="401"/>
      <c r="MUJ1870" s="401"/>
      <c r="MUK1870" s="401"/>
      <c r="MUL1870" s="401"/>
      <c r="MUM1870" s="401"/>
      <c r="MUN1870" s="401"/>
      <c r="MUO1870" s="401"/>
      <c r="MUP1870" s="401"/>
      <c r="MUQ1870" s="401"/>
      <c r="MUR1870" s="401"/>
      <c r="MUS1870" s="401"/>
      <c r="MUT1870" s="401"/>
      <c r="MUU1870" s="401"/>
      <c r="MUV1870" s="401"/>
      <c r="MUW1870" s="401"/>
      <c r="MUX1870" s="401"/>
      <c r="MUY1870" s="401"/>
      <c r="MUZ1870" s="401"/>
      <c r="MVA1870" s="401"/>
      <c r="MVB1870" s="401"/>
      <c r="MVC1870" s="401"/>
      <c r="MVD1870" s="401"/>
      <c r="MVE1870" s="401"/>
      <c r="MVF1870" s="401"/>
      <c r="MVG1870" s="401"/>
      <c r="MVH1870" s="401"/>
      <c r="MVI1870" s="401"/>
      <c r="MVJ1870" s="401"/>
      <c r="MVK1870" s="401"/>
      <c r="MVL1870" s="401"/>
      <c r="MVM1870" s="401"/>
      <c r="MVN1870" s="401"/>
      <c r="MVO1870" s="401"/>
      <c r="MVP1870" s="401"/>
      <c r="MVQ1870" s="401"/>
      <c r="MVR1870" s="401"/>
      <c r="MVS1870" s="401"/>
      <c r="MVT1870" s="401"/>
      <c r="MVU1870" s="401"/>
      <c r="MVV1870" s="401"/>
      <c r="MVW1870" s="401"/>
      <c r="MVX1870" s="401"/>
      <c r="MVY1870" s="401"/>
      <c r="MVZ1870" s="401"/>
      <c r="MWA1870" s="401"/>
      <c r="MWB1870" s="401"/>
      <c r="MWC1870" s="401"/>
      <c r="MWD1870" s="401"/>
      <c r="MWE1870" s="401"/>
      <c r="MWF1870" s="401"/>
      <c r="MWG1870" s="401"/>
      <c r="MWH1870" s="401"/>
      <c r="MWI1870" s="401"/>
      <c r="MWJ1870" s="401"/>
      <c r="MWK1870" s="401"/>
      <c r="MWL1870" s="401"/>
      <c r="MWM1870" s="401"/>
      <c r="MWN1870" s="401"/>
      <c r="MWO1870" s="401"/>
      <c r="MWP1870" s="401"/>
      <c r="MWQ1870" s="401"/>
      <c r="MWR1870" s="401"/>
      <c r="MWS1870" s="401"/>
      <c r="MWT1870" s="401"/>
      <c r="MWU1870" s="401"/>
      <c r="MWV1870" s="401"/>
      <c r="MWW1870" s="401"/>
      <c r="MWX1870" s="401"/>
      <c r="MWY1870" s="401"/>
      <c r="MWZ1870" s="401"/>
      <c r="MXA1870" s="401"/>
      <c r="MXB1870" s="401"/>
      <c r="MXC1870" s="401"/>
      <c r="MXD1870" s="401"/>
      <c r="MXE1870" s="401"/>
      <c r="MXF1870" s="401"/>
      <c r="MXG1870" s="401"/>
      <c r="MXH1870" s="401"/>
      <c r="MXI1870" s="401"/>
      <c r="MXJ1870" s="401"/>
      <c r="MXK1870" s="401"/>
      <c r="MXL1870" s="401"/>
      <c r="MXM1870" s="401"/>
      <c r="MXN1870" s="401"/>
      <c r="MXO1870" s="401"/>
      <c r="MXP1870" s="401"/>
      <c r="MXQ1870" s="401"/>
      <c r="MXR1870" s="401"/>
      <c r="MXS1870" s="401"/>
      <c r="MXT1870" s="401"/>
      <c r="MXU1870" s="401"/>
      <c r="MXV1870" s="401"/>
      <c r="MXW1870" s="401"/>
      <c r="MXX1870" s="401"/>
      <c r="MXY1870" s="401"/>
      <c r="MXZ1870" s="401"/>
      <c r="MYA1870" s="401"/>
      <c r="MYB1870" s="401"/>
      <c r="MYC1870" s="401"/>
      <c r="MYD1870" s="401"/>
      <c r="MYE1870" s="401"/>
      <c r="MYF1870" s="401"/>
      <c r="MYG1870" s="401"/>
      <c r="MYH1870" s="401"/>
      <c r="MYI1870" s="401"/>
      <c r="MYJ1870" s="401"/>
      <c r="MYK1870" s="401"/>
      <c r="MYL1870" s="401"/>
      <c r="MYM1870" s="401"/>
      <c r="MYN1870" s="401"/>
      <c r="MYO1870" s="401"/>
      <c r="MYP1870" s="401"/>
      <c r="MYQ1870" s="401"/>
      <c r="MYR1870" s="401"/>
      <c r="MYS1870" s="401"/>
      <c r="MYT1870" s="401"/>
      <c r="MYU1870" s="401"/>
      <c r="MYV1870" s="401"/>
      <c r="MYW1870" s="401"/>
      <c r="MYX1870" s="401"/>
      <c r="MYY1870" s="401"/>
      <c r="MYZ1870" s="401"/>
      <c r="MZA1870" s="401"/>
      <c r="MZB1870" s="401"/>
      <c r="MZC1870" s="401"/>
      <c r="MZD1870" s="401"/>
      <c r="MZE1870" s="401"/>
      <c r="MZF1870" s="401"/>
      <c r="MZG1870" s="401"/>
      <c r="MZH1870" s="401"/>
      <c r="MZI1870" s="401"/>
      <c r="MZJ1870" s="401"/>
      <c r="MZK1870" s="401"/>
      <c r="MZL1870" s="401"/>
      <c r="MZM1870" s="401"/>
      <c r="MZN1870" s="401"/>
      <c r="MZO1870" s="401"/>
      <c r="MZP1870" s="401"/>
      <c r="MZQ1870" s="401"/>
      <c r="MZR1870" s="401"/>
      <c r="MZS1870" s="401"/>
      <c r="MZT1870" s="401"/>
      <c r="MZU1870" s="401"/>
      <c r="MZV1870" s="401"/>
      <c r="MZW1870" s="401"/>
      <c r="MZX1870" s="401"/>
      <c r="MZY1870" s="401"/>
      <c r="MZZ1870" s="401"/>
      <c r="NAA1870" s="401"/>
      <c r="NAB1870" s="401"/>
      <c r="NAC1870" s="401"/>
      <c r="NAD1870" s="401"/>
      <c r="NAE1870" s="401"/>
      <c r="NAF1870" s="401"/>
      <c r="NAG1870" s="401"/>
      <c r="NAH1870" s="401"/>
      <c r="NAI1870" s="401"/>
      <c r="NAJ1870" s="401"/>
      <c r="NAK1870" s="401"/>
      <c r="NAL1870" s="401"/>
      <c r="NAM1870" s="401"/>
      <c r="NAN1870" s="401"/>
      <c r="NAO1870" s="401"/>
      <c r="NAP1870" s="401"/>
      <c r="NAQ1870" s="401"/>
      <c r="NAR1870" s="401"/>
      <c r="NAS1870" s="401"/>
      <c r="NAT1870" s="401"/>
      <c r="NAU1870" s="401"/>
      <c r="NAV1870" s="401"/>
      <c r="NAW1870" s="401"/>
      <c r="NAX1870" s="401"/>
      <c r="NAY1870" s="401"/>
      <c r="NAZ1870" s="401"/>
      <c r="NBA1870" s="401"/>
      <c r="NBB1870" s="401"/>
      <c r="NBC1870" s="401"/>
      <c r="NBD1870" s="401"/>
      <c r="NBE1870" s="401"/>
      <c r="NBF1870" s="401"/>
      <c r="NBG1870" s="401"/>
      <c r="NBH1870" s="401"/>
      <c r="NBI1870" s="401"/>
      <c r="NBJ1870" s="401"/>
      <c r="NBK1870" s="401"/>
      <c r="NBL1870" s="401"/>
      <c r="NBM1870" s="401"/>
      <c r="NBN1870" s="401"/>
      <c r="NBO1870" s="401"/>
      <c r="NBP1870" s="401"/>
      <c r="NBQ1870" s="401"/>
      <c r="NBR1870" s="401"/>
      <c r="NBS1870" s="401"/>
      <c r="NBT1870" s="401"/>
      <c r="NBU1870" s="401"/>
      <c r="NBV1870" s="401"/>
      <c r="NBW1870" s="401"/>
      <c r="NBX1870" s="401"/>
      <c r="NBY1870" s="401"/>
      <c r="NBZ1870" s="401"/>
      <c r="NCA1870" s="401"/>
      <c r="NCB1870" s="401"/>
      <c r="NCC1870" s="401"/>
      <c r="NCD1870" s="401"/>
      <c r="NCE1870" s="401"/>
      <c r="NCF1870" s="401"/>
      <c r="NCG1870" s="401"/>
      <c r="NCH1870" s="401"/>
      <c r="NCI1870" s="401"/>
      <c r="NCJ1870" s="401"/>
      <c r="NCK1870" s="401"/>
      <c r="NCL1870" s="401"/>
      <c r="NCM1870" s="401"/>
      <c r="NCN1870" s="401"/>
      <c r="NCO1870" s="401"/>
      <c r="NCP1870" s="401"/>
      <c r="NCQ1870" s="401"/>
      <c r="NCR1870" s="401"/>
      <c r="NCS1870" s="401"/>
      <c r="NCT1870" s="401"/>
      <c r="NCU1870" s="401"/>
      <c r="NCV1870" s="401"/>
      <c r="NCW1870" s="401"/>
      <c r="NCX1870" s="401"/>
      <c r="NCY1870" s="401"/>
      <c r="NCZ1870" s="401"/>
      <c r="NDA1870" s="401"/>
      <c r="NDB1870" s="401"/>
      <c r="NDC1870" s="401"/>
      <c r="NDD1870" s="401"/>
      <c r="NDE1870" s="401"/>
      <c r="NDF1870" s="401"/>
      <c r="NDG1870" s="401"/>
      <c r="NDH1870" s="401"/>
      <c r="NDI1870" s="401"/>
      <c r="NDJ1870" s="401"/>
      <c r="NDK1870" s="401"/>
      <c r="NDL1870" s="401"/>
      <c r="NDM1870" s="401"/>
      <c r="NDN1870" s="401"/>
      <c r="NDO1870" s="401"/>
      <c r="NDP1870" s="401"/>
      <c r="NDQ1870" s="401"/>
      <c r="NDR1870" s="401"/>
      <c r="NDS1870" s="401"/>
      <c r="NDT1870" s="401"/>
      <c r="NDU1870" s="401"/>
      <c r="NDV1870" s="401"/>
      <c r="NDW1870" s="401"/>
      <c r="NDX1870" s="401"/>
      <c r="NDY1870" s="401"/>
      <c r="NDZ1870" s="401"/>
      <c r="NEA1870" s="401"/>
      <c r="NEB1870" s="401"/>
      <c r="NEC1870" s="401"/>
      <c r="NED1870" s="401"/>
      <c r="NEE1870" s="401"/>
      <c r="NEF1870" s="401"/>
      <c r="NEG1870" s="401"/>
      <c r="NEH1870" s="401"/>
      <c r="NEI1870" s="401"/>
      <c r="NEJ1870" s="401"/>
      <c r="NEK1870" s="401"/>
      <c r="NEL1870" s="401"/>
      <c r="NEM1870" s="401"/>
      <c r="NEN1870" s="401"/>
      <c r="NEO1870" s="401"/>
      <c r="NEP1870" s="401"/>
      <c r="NEQ1870" s="401"/>
      <c r="NER1870" s="401"/>
      <c r="NES1870" s="401"/>
      <c r="NET1870" s="401"/>
      <c r="NEU1870" s="401"/>
      <c r="NEV1870" s="401"/>
      <c r="NEW1870" s="401"/>
      <c r="NEX1870" s="401"/>
      <c r="NEY1870" s="401"/>
      <c r="NEZ1870" s="401"/>
      <c r="NFA1870" s="401"/>
      <c r="NFB1870" s="401"/>
      <c r="NFC1870" s="401"/>
      <c r="NFD1870" s="401"/>
      <c r="NFE1870" s="401"/>
      <c r="NFF1870" s="401"/>
      <c r="NFG1870" s="401"/>
      <c r="NFH1870" s="401"/>
      <c r="NFI1870" s="401"/>
      <c r="NFJ1870" s="401"/>
      <c r="NFK1870" s="401"/>
      <c r="NFL1870" s="401"/>
      <c r="NFM1870" s="401"/>
      <c r="NFN1870" s="401"/>
      <c r="NFO1870" s="401"/>
      <c r="NFP1870" s="401"/>
      <c r="NFQ1870" s="401"/>
      <c r="NFR1870" s="401"/>
      <c r="NFS1870" s="401"/>
      <c r="NFT1870" s="401"/>
      <c r="NFU1870" s="401"/>
      <c r="NFV1870" s="401"/>
      <c r="NFW1870" s="401"/>
      <c r="NFX1870" s="401"/>
      <c r="NFY1870" s="401"/>
      <c r="NFZ1870" s="401"/>
      <c r="NGA1870" s="401"/>
      <c r="NGB1870" s="401"/>
      <c r="NGC1870" s="401"/>
      <c r="NGD1870" s="401"/>
      <c r="NGE1870" s="401"/>
      <c r="NGF1870" s="401"/>
      <c r="NGG1870" s="401"/>
      <c r="NGH1870" s="401"/>
      <c r="NGI1870" s="401"/>
      <c r="NGJ1870" s="401"/>
      <c r="NGK1870" s="401"/>
      <c r="NGL1870" s="401"/>
      <c r="NGM1870" s="401"/>
      <c r="NGN1870" s="401"/>
      <c r="NGO1870" s="401"/>
      <c r="NGP1870" s="401"/>
      <c r="NGQ1870" s="401"/>
      <c r="NGR1870" s="401"/>
      <c r="NGS1870" s="401"/>
      <c r="NGT1870" s="401"/>
      <c r="NGU1870" s="401"/>
      <c r="NGV1870" s="401"/>
      <c r="NGW1870" s="401"/>
      <c r="NGX1870" s="401"/>
      <c r="NGY1870" s="401"/>
      <c r="NGZ1870" s="401"/>
      <c r="NHA1870" s="401"/>
      <c r="NHB1870" s="401"/>
      <c r="NHC1870" s="401"/>
      <c r="NHD1870" s="401"/>
      <c r="NHE1870" s="401"/>
      <c r="NHF1870" s="401"/>
      <c r="NHG1870" s="401"/>
      <c r="NHH1870" s="401"/>
      <c r="NHI1870" s="401"/>
      <c r="NHJ1870" s="401"/>
      <c r="NHK1870" s="401"/>
      <c r="NHL1870" s="401"/>
      <c r="NHM1870" s="401"/>
      <c r="NHN1870" s="401"/>
      <c r="NHO1870" s="401"/>
      <c r="NHP1870" s="401"/>
      <c r="NHQ1870" s="401"/>
      <c r="NHR1870" s="401"/>
      <c r="NHS1870" s="401"/>
      <c r="NHT1870" s="401"/>
      <c r="NHU1870" s="401"/>
      <c r="NHV1870" s="401"/>
      <c r="NHW1870" s="401"/>
      <c r="NHX1870" s="401"/>
      <c r="NHY1870" s="401"/>
      <c r="NHZ1870" s="401"/>
      <c r="NIA1870" s="401"/>
      <c r="NIB1870" s="401"/>
      <c r="NIC1870" s="401"/>
      <c r="NID1870" s="401"/>
      <c r="NIE1870" s="401"/>
      <c r="NIF1870" s="401"/>
      <c r="NIG1870" s="401"/>
      <c r="NIH1870" s="401"/>
      <c r="NII1870" s="401"/>
      <c r="NIJ1870" s="401"/>
      <c r="NIK1870" s="401"/>
      <c r="NIL1870" s="401"/>
      <c r="NIM1870" s="401"/>
      <c r="NIN1870" s="401"/>
      <c r="NIO1870" s="401"/>
      <c r="NIP1870" s="401"/>
      <c r="NIQ1870" s="401"/>
      <c r="NIR1870" s="401"/>
      <c r="NIS1870" s="401"/>
      <c r="NIT1870" s="401"/>
      <c r="NIU1870" s="401"/>
      <c r="NIV1870" s="401"/>
      <c r="NIW1870" s="401"/>
      <c r="NIX1870" s="401"/>
      <c r="NIY1870" s="401"/>
      <c r="NIZ1870" s="401"/>
      <c r="NJA1870" s="401"/>
      <c r="NJB1870" s="401"/>
      <c r="NJC1870" s="401"/>
      <c r="NJD1870" s="401"/>
      <c r="NJE1870" s="401"/>
      <c r="NJF1870" s="401"/>
      <c r="NJG1870" s="401"/>
      <c r="NJH1870" s="401"/>
      <c r="NJI1870" s="401"/>
      <c r="NJJ1870" s="401"/>
      <c r="NJK1870" s="401"/>
      <c r="NJL1870" s="401"/>
      <c r="NJM1870" s="401"/>
      <c r="NJN1870" s="401"/>
      <c r="NJO1870" s="401"/>
      <c r="NJP1870" s="401"/>
      <c r="NJQ1870" s="401"/>
      <c r="NJR1870" s="401"/>
      <c r="NJS1870" s="401"/>
      <c r="NJT1870" s="401"/>
      <c r="NJU1870" s="401"/>
      <c r="NJV1870" s="401"/>
      <c r="NJW1870" s="401"/>
      <c r="NJX1870" s="401"/>
      <c r="NJY1870" s="401"/>
      <c r="NJZ1870" s="401"/>
      <c r="NKA1870" s="401"/>
      <c r="NKB1870" s="401"/>
      <c r="NKC1870" s="401"/>
      <c r="NKD1870" s="401"/>
      <c r="NKE1870" s="401"/>
      <c r="NKF1870" s="401"/>
      <c r="NKG1870" s="401"/>
      <c r="NKH1870" s="401"/>
      <c r="NKI1870" s="401"/>
      <c r="NKJ1870" s="401"/>
      <c r="NKK1870" s="401"/>
      <c r="NKL1870" s="401"/>
      <c r="NKM1870" s="401"/>
      <c r="NKN1870" s="401"/>
      <c r="NKO1870" s="401"/>
      <c r="NKP1870" s="401"/>
      <c r="NKQ1870" s="401"/>
      <c r="NKR1870" s="401"/>
      <c r="NKS1870" s="401"/>
      <c r="NKT1870" s="401"/>
      <c r="NKU1870" s="401"/>
      <c r="NKV1870" s="401"/>
      <c r="NKW1870" s="401"/>
      <c r="NKX1870" s="401"/>
      <c r="NKY1870" s="401"/>
      <c r="NKZ1870" s="401"/>
      <c r="NLA1870" s="401"/>
      <c r="NLB1870" s="401"/>
      <c r="NLC1870" s="401"/>
      <c r="NLD1870" s="401"/>
      <c r="NLE1870" s="401"/>
      <c r="NLF1870" s="401"/>
      <c r="NLG1870" s="401"/>
      <c r="NLH1870" s="401"/>
      <c r="NLI1870" s="401"/>
      <c r="NLJ1870" s="401"/>
      <c r="NLK1870" s="401"/>
      <c r="NLL1870" s="401"/>
      <c r="NLM1870" s="401"/>
      <c r="NLN1870" s="401"/>
      <c r="NLO1870" s="401"/>
      <c r="NLP1870" s="401"/>
      <c r="NLQ1870" s="401"/>
      <c r="NLR1870" s="401"/>
      <c r="NLS1870" s="401"/>
      <c r="NLT1870" s="401"/>
      <c r="NLU1870" s="401"/>
      <c r="NLV1870" s="401"/>
      <c r="NLW1870" s="401"/>
      <c r="NLX1870" s="401"/>
      <c r="NLY1870" s="401"/>
      <c r="NLZ1870" s="401"/>
      <c r="NMA1870" s="401"/>
      <c r="NMB1870" s="401"/>
      <c r="NMC1870" s="401"/>
      <c r="NMD1870" s="401"/>
      <c r="NME1870" s="401"/>
      <c r="NMF1870" s="401"/>
      <c r="NMG1870" s="401"/>
      <c r="NMH1870" s="401"/>
      <c r="NMI1870" s="401"/>
      <c r="NMJ1870" s="401"/>
      <c r="NMK1870" s="401"/>
      <c r="NML1870" s="401"/>
      <c r="NMM1870" s="401"/>
      <c r="NMN1870" s="401"/>
      <c r="NMO1870" s="401"/>
      <c r="NMP1870" s="401"/>
      <c r="NMQ1870" s="401"/>
      <c r="NMR1870" s="401"/>
      <c r="NMS1870" s="401"/>
      <c r="NMT1870" s="401"/>
      <c r="NMU1870" s="401"/>
      <c r="NMV1870" s="401"/>
      <c r="NMW1870" s="401"/>
      <c r="NMX1870" s="401"/>
      <c r="NMY1870" s="401"/>
      <c r="NMZ1870" s="401"/>
      <c r="NNA1870" s="401"/>
      <c r="NNB1870" s="401"/>
      <c r="NNC1870" s="401"/>
      <c r="NND1870" s="401"/>
      <c r="NNE1870" s="401"/>
      <c r="NNF1870" s="401"/>
      <c r="NNG1870" s="401"/>
      <c r="NNH1870" s="401"/>
      <c r="NNI1870" s="401"/>
      <c r="NNJ1870" s="401"/>
      <c r="NNK1870" s="401"/>
      <c r="NNL1870" s="401"/>
      <c r="NNM1870" s="401"/>
      <c r="NNN1870" s="401"/>
      <c r="NNO1870" s="401"/>
      <c r="NNP1870" s="401"/>
      <c r="NNQ1870" s="401"/>
      <c r="NNR1870" s="401"/>
      <c r="NNS1870" s="401"/>
      <c r="NNT1870" s="401"/>
      <c r="NNU1870" s="401"/>
      <c r="NNV1870" s="401"/>
      <c r="NNW1870" s="401"/>
      <c r="NNX1870" s="401"/>
      <c r="NNY1870" s="401"/>
      <c r="NNZ1870" s="401"/>
      <c r="NOA1870" s="401"/>
      <c r="NOB1870" s="401"/>
      <c r="NOC1870" s="401"/>
      <c r="NOD1870" s="401"/>
      <c r="NOE1870" s="401"/>
      <c r="NOF1870" s="401"/>
      <c r="NOG1870" s="401"/>
      <c r="NOH1870" s="401"/>
      <c r="NOI1870" s="401"/>
      <c r="NOJ1870" s="401"/>
      <c r="NOK1870" s="401"/>
      <c r="NOL1870" s="401"/>
      <c r="NOM1870" s="401"/>
      <c r="NON1870" s="401"/>
      <c r="NOO1870" s="401"/>
      <c r="NOP1870" s="401"/>
      <c r="NOQ1870" s="401"/>
      <c r="NOR1870" s="401"/>
      <c r="NOS1870" s="401"/>
      <c r="NOT1870" s="401"/>
      <c r="NOU1870" s="401"/>
      <c r="NOV1870" s="401"/>
      <c r="NOW1870" s="401"/>
      <c r="NOX1870" s="401"/>
      <c r="NOY1870" s="401"/>
      <c r="NOZ1870" s="401"/>
      <c r="NPA1870" s="401"/>
      <c r="NPB1870" s="401"/>
      <c r="NPC1870" s="401"/>
      <c r="NPD1870" s="401"/>
      <c r="NPE1870" s="401"/>
      <c r="NPF1870" s="401"/>
      <c r="NPG1870" s="401"/>
      <c r="NPH1870" s="401"/>
      <c r="NPI1870" s="401"/>
      <c r="NPJ1870" s="401"/>
      <c r="NPK1870" s="401"/>
      <c r="NPL1870" s="401"/>
      <c r="NPM1870" s="401"/>
      <c r="NPN1870" s="401"/>
      <c r="NPO1870" s="401"/>
      <c r="NPP1870" s="401"/>
      <c r="NPQ1870" s="401"/>
      <c r="NPR1870" s="401"/>
      <c r="NPS1870" s="401"/>
      <c r="NPT1870" s="401"/>
      <c r="NPU1870" s="401"/>
      <c r="NPV1870" s="401"/>
      <c r="NPW1870" s="401"/>
      <c r="NPX1870" s="401"/>
      <c r="NPY1870" s="401"/>
      <c r="NPZ1870" s="401"/>
      <c r="NQA1870" s="401"/>
      <c r="NQB1870" s="401"/>
      <c r="NQC1870" s="401"/>
      <c r="NQD1870" s="401"/>
      <c r="NQE1870" s="401"/>
      <c r="NQF1870" s="401"/>
      <c r="NQG1870" s="401"/>
      <c r="NQH1870" s="401"/>
      <c r="NQI1870" s="401"/>
      <c r="NQJ1870" s="401"/>
      <c r="NQK1870" s="401"/>
      <c r="NQL1870" s="401"/>
      <c r="NQM1870" s="401"/>
      <c r="NQN1870" s="401"/>
      <c r="NQO1870" s="401"/>
      <c r="NQP1870" s="401"/>
      <c r="NQQ1870" s="401"/>
      <c r="NQR1870" s="401"/>
      <c r="NQS1870" s="401"/>
      <c r="NQT1870" s="401"/>
      <c r="NQU1870" s="401"/>
      <c r="NQV1870" s="401"/>
      <c r="NQW1870" s="401"/>
      <c r="NQX1870" s="401"/>
      <c r="NQY1870" s="401"/>
      <c r="NQZ1870" s="401"/>
      <c r="NRA1870" s="401"/>
      <c r="NRB1870" s="401"/>
      <c r="NRC1870" s="401"/>
      <c r="NRD1870" s="401"/>
      <c r="NRE1870" s="401"/>
      <c r="NRF1870" s="401"/>
      <c r="NRG1870" s="401"/>
      <c r="NRH1870" s="401"/>
      <c r="NRI1870" s="401"/>
      <c r="NRJ1870" s="401"/>
      <c r="NRK1870" s="401"/>
      <c r="NRL1870" s="401"/>
      <c r="NRM1870" s="401"/>
      <c r="NRN1870" s="401"/>
      <c r="NRO1870" s="401"/>
      <c r="NRP1870" s="401"/>
      <c r="NRQ1870" s="401"/>
      <c r="NRR1870" s="401"/>
      <c r="NRS1870" s="401"/>
      <c r="NRT1870" s="401"/>
      <c r="NRU1870" s="401"/>
      <c r="NRV1870" s="401"/>
      <c r="NRW1870" s="401"/>
      <c r="NRX1870" s="401"/>
      <c r="NRY1870" s="401"/>
      <c r="NRZ1870" s="401"/>
      <c r="NSA1870" s="401"/>
      <c r="NSB1870" s="401"/>
      <c r="NSC1870" s="401"/>
      <c r="NSD1870" s="401"/>
      <c r="NSE1870" s="401"/>
      <c r="NSF1870" s="401"/>
      <c r="NSG1870" s="401"/>
      <c r="NSH1870" s="401"/>
      <c r="NSI1870" s="401"/>
      <c r="NSJ1870" s="401"/>
      <c r="NSK1870" s="401"/>
      <c r="NSL1870" s="401"/>
      <c r="NSM1870" s="401"/>
      <c r="NSN1870" s="401"/>
      <c r="NSO1870" s="401"/>
      <c r="NSP1870" s="401"/>
      <c r="NSQ1870" s="401"/>
      <c r="NSR1870" s="401"/>
      <c r="NSS1870" s="401"/>
      <c r="NST1870" s="401"/>
      <c r="NSU1870" s="401"/>
      <c r="NSV1870" s="401"/>
      <c r="NSW1870" s="401"/>
      <c r="NSX1870" s="401"/>
      <c r="NSY1870" s="401"/>
      <c r="NSZ1870" s="401"/>
      <c r="NTA1870" s="401"/>
      <c r="NTB1870" s="401"/>
      <c r="NTC1870" s="401"/>
      <c r="NTD1870" s="401"/>
      <c r="NTE1870" s="401"/>
      <c r="NTF1870" s="401"/>
      <c r="NTG1870" s="401"/>
      <c r="NTH1870" s="401"/>
      <c r="NTI1870" s="401"/>
      <c r="NTJ1870" s="401"/>
      <c r="NTK1870" s="401"/>
      <c r="NTL1870" s="401"/>
      <c r="NTM1870" s="401"/>
      <c r="NTN1870" s="401"/>
      <c r="NTO1870" s="401"/>
      <c r="NTP1870" s="401"/>
      <c r="NTQ1870" s="401"/>
      <c r="NTR1870" s="401"/>
      <c r="NTS1870" s="401"/>
      <c r="NTT1870" s="401"/>
      <c r="NTU1870" s="401"/>
      <c r="NTV1870" s="401"/>
      <c r="NTW1870" s="401"/>
      <c r="NTX1870" s="401"/>
      <c r="NTY1870" s="401"/>
      <c r="NTZ1870" s="401"/>
      <c r="NUA1870" s="401"/>
      <c r="NUB1870" s="401"/>
      <c r="NUC1870" s="401"/>
      <c r="NUD1870" s="401"/>
      <c r="NUE1870" s="401"/>
      <c r="NUF1870" s="401"/>
      <c r="NUG1870" s="401"/>
      <c r="NUH1870" s="401"/>
      <c r="NUI1870" s="401"/>
      <c r="NUJ1870" s="401"/>
      <c r="NUK1870" s="401"/>
      <c r="NUL1870" s="401"/>
      <c r="NUM1870" s="401"/>
      <c r="NUN1870" s="401"/>
      <c r="NUO1870" s="401"/>
      <c r="NUP1870" s="401"/>
      <c r="NUQ1870" s="401"/>
      <c r="NUR1870" s="401"/>
      <c r="NUS1870" s="401"/>
      <c r="NUT1870" s="401"/>
      <c r="NUU1870" s="401"/>
      <c r="NUV1870" s="401"/>
      <c r="NUW1870" s="401"/>
      <c r="NUX1870" s="401"/>
      <c r="NUY1870" s="401"/>
      <c r="NUZ1870" s="401"/>
      <c r="NVA1870" s="401"/>
      <c r="NVB1870" s="401"/>
      <c r="NVC1870" s="401"/>
      <c r="NVD1870" s="401"/>
      <c r="NVE1870" s="401"/>
      <c r="NVF1870" s="401"/>
      <c r="NVG1870" s="401"/>
      <c r="NVH1870" s="401"/>
      <c r="NVI1870" s="401"/>
      <c r="NVJ1870" s="401"/>
      <c r="NVK1870" s="401"/>
      <c r="NVL1870" s="401"/>
      <c r="NVM1870" s="401"/>
      <c r="NVN1870" s="401"/>
      <c r="NVO1870" s="401"/>
      <c r="NVP1870" s="401"/>
      <c r="NVQ1870" s="401"/>
      <c r="NVR1870" s="401"/>
      <c r="NVS1870" s="401"/>
      <c r="NVT1870" s="401"/>
      <c r="NVU1870" s="401"/>
      <c r="NVV1870" s="401"/>
      <c r="NVW1870" s="401"/>
      <c r="NVX1870" s="401"/>
      <c r="NVY1870" s="401"/>
      <c r="NVZ1870" s="401"/>
      <c r="NWA1870" s="401"/>
      <c r="NWB1870" s="401"/>
      <c r="NWC1870" s="401"/>
      <c r="NWD1870" s="401"/>
      <c r="NWE1870" s="401"/>
      <c r="NWF1870" s="401"/>
      <c r="NWG1870" s="401"/>
      <c r="NWH1870" s="401"/>
      <c r="NWI1870" s="401"/>
      <c r="NWJ1870" s="401"/>
      <c r="NWK1870" s="401"/>
      <c r="NWL1870" s="401"/>
      <c r="NWM1870" s="401"/>
      <c r="NWN1870" s="401"/>
      <c r="NWO1870" s="401"/>
      <c r="NWP1870" s="401"/>
      <c r="NWQ1870" s="401"/>
      <c r="NWR1870" s="401"/>
      <c r="NWS1870" s="401"/>
      <c r="NWT1870" s="401"/>
      <c r="NWU1870" s="401"/>
      <c r="NWV1870" s="401"/>
      <c r="NWW1870" s="401"/>
      <c r="NWX1870" s="401"/>
      <c r="NWY1870" s="401"/>
      <c r="NWZ1870" s="401"/>
      <c r="NXA1870" s="401"/>
      <c r="NXB1870" s="401"/>
      <c r="NXC1870" s="401"/>
      <c r="NXD1870" s="401"/>
      <c r="NXE1870" s="401"/>
      <c r="NXF1870" s="401"/>
      <c r="NXG1870" s="401"/>
      <c r="NXH1870" s="401"/>
      <c r="NXI1870" s="401"/>
      <c r="NXJ1870" s="401"/>
      <c r="NXK1870" s="401"/>
      <c r="NXL1870" s="401"/>
      <c r="NXM1870" s="401"/>
      <c r="NXN1870" s="401"/>
      <c r="NXO1870" s="401"/>
      <c r="NXP1870" s="401"/>
      <c r="NXQ1870" s="401"/>
      <c r="NXR1870" s="401"/>
      <c r="NXS1870" s="401"/>
      <c r="NXT1870" s="401"/>
      <c r="NXU1870" s="401"/>
      <c r="NXV1870" s="401"/>
      <c r="NXW1870" s="401"/>
      <c r="NXX1870" s="401"/>
      <c r="NXY1870" s="401"/>
      <c r="NXZ1870" s="401"/>
      <c r="NYA1870" s="401"/>
      <c r="NYB1870" s="401"/>
      <c r="NYC1870" s="401"/>
      <c r="NYD1870" s="401"/>
      <c r="NYE1870" s="401"/>
      <c r="NYF1870" s="401"/>
      <c r="NYG1870" s="401"/>
      <c r="NYH1870" s="401"/>
      <c r="NYI1870" s="401"/>
      <c r="NYJ1870" s="401"/>
      <c r="NYK1870" s="401"/>
      <c r="NYL1870" s="401"/>
      <c r="NYM1870" s="401"/>
      <c r="NYN1870" s="401"/>
      <c r="NYO1870" s="401"/>
      <c r="NYP1870" s="401"/>
      <c r="NYQ1870" s="401"/>
      <c r="NYR1870" s="401"/>
      <c r="NYS1870" s="401"/>
      <c r="NYT1870" s="401"/>
      <c r="NYU1870" s="401"/>
      <c r="NYV1870" s="401"/>
      <c r="NYW1870" s="401"/>
      <c r="NYX1870" s="401"/>
      <c r="NYY1870" s="401"/>
      <c r="NYZ1870" s="401"/>
      <c r="NZA1870" s="401"/>
      <c r="NZB1870" s="401"/>
      <c r="NZC1870" s="401"/>
      <c r="NZD1870" s="401"/>
      <c r="NZE1870" s="401"/>
      <c r="NZF1870" s="401"/>
      <c r="NZG1870" s="401"/>
      <c r="NZH1870" s="401"/>
      <c r="NZI1870" s="401"/>
      <c r="NZJ1870" s="401"/>
      <c r="NZK1870" s="401"/>
      <c r="NZL1870" s="401"/>
      <c r="NZM1870" s="401"/>
      <c r="NZN1870" s="401"/>
      <c r="NZO1870" s="401"/>
      <c r="NZP1870" s="401"/>
      <c r="NZQ1870" s="401"/>
      <c r="NZR1870" s="401"/>
      <c r="NZS1870" s="401"/>
      <c r="NZT1870" s="401"/>
      <c r="NZU1870" s="401"/>
      <c r="NZV1870" s="401"/>
      <c r="NZW1870" s="401"/>
      <c r="NZX1870" s="401"/>
      <c r="NZY1870" s="401"/>
      <c r="NZZ1870" s="401"/>
      <c r="OAA1870" s="401"/>
      <c r="OAB1870" s="401"/>
      <c r="OAC1870" s="401"/>
      <c r="OAD1870" s="401"/>
      <c r="OAE1870" s="401"/>
      <c r="OAF1870" s="401"/>
      <c r="OAG1870" s="401"/>
      <c r="OAH1870" s="401"/>
      <c r="OAI1870" s="401"/>
      <c r="OAJ1870" s="401"/>
      <c r="OAK1870" s="401"/>
      <c r="OAL1870" s="401"/>
      <c r="OAM1870" s="401"/>
      <c r="OAN1870" s="401"/>
      <c r="OAO1870" s="401"/>
      <c r="OAP1870" s="401"/>
      <c r="OAQ1870" s="401"/>
      <c r="OAR1870" s="401"/>
      <c r="OAS1870" s="401"/>
      <c r="OAT1870" s="401"/>
      <c r="OAU1870" s="401"/>
      <c r="OAV1870" s="401"/>
      <c r="OAW1870" s="401"/>
      <c r="OAX1870" s="401"/>
      <c r="OAY1870" s="401"/>
      <c r="OAZ1870" s="401"/>
      <c r="OBA1870" s="401"/>
      <c r="OBB1870" s="401"/>
      <c r="OBC1870" s="401"/>
      <c r="OBD1870" s="401"/>
      <c r="OBE1870" s="401"/>
      <c r="OBF1870" s="401"/>
      <c r="OBG1870" s="401"/>
      <c r="OBH1870" s="401"/>
      <c r="OBI1870" s="401"/>
      <c r="OBJ1870" s="401"/>
      <c r="OBK1870" s="401"/>
      <c r="OBL1870" s="401"/>
      <c r="OBM1870" s="401"/>
      <c r="OBN1870" s="401"/>
      <c r="OBO1870" s="401"/>
      <c r="OBP1870" s="401"/>
      <c r="OBQ1870" s="401"/>
      <c r="OBR1870" s="401"/>
      <c r="OBS1870" s="401"/>
      <c r="OBT1870" s="401"/>
      <c r="OBU1870" s="401"/>
      <c r="OBV1870" s="401"/>
      <c r="OBW1870" s="401"/>
      <c r="OBX1870" s="401"/>
      <c r="OBY1870" s="401"/>
      <c r="OBZ1870" s="401"/>
      <c r="OCA1870" s="401"/>
      <c r="OCB1870" s="401"/>
      <c r="OCC1870" s="401"/>
      <c r="OCD1870" s="401"/>
      <c r="OCE1870" s="401"/>
      <c r="OCF1870" s="401"/>
      <c r="OCG1870" s="401"/>
      <c r="OCH1870" s="401"/>
      <c r="OCI1870" s="401"/>
      <c r="OCJ1870" s="401"/>
      <c r="OCK1870" s="401"/>
      <c r="OCL1870" s="401"/>
      <c r="OCM1870" s="401"/>
      <c r="OCN1870" s="401"/>
      <c r="OCO1870" s="401"/>
      <c r="OCP1870" s="401"/>
      <c r="OCQ1870" s="401"/>
      <c r="OCR1870" s="401"/>
      <c r="OCS1870" s="401"/>
      <c r="OCT1870" s="401"/>
      <c r="OCU1870" s="401"/>
      <c r="OCV1870" s="401"/>
      <c r="OCW1870" s="401"/>
      <c r="OCX1870" s="401"/>
      <c r="OCY1870" s="401"/>
      <c r="OCZ1870" s="401"/>
      <c r="ODA1870" s="401"/>
      <c r="ODB1870" s="401"/>
      <c r="ODC1870" s="401"/>
      <c r="ODD1870" s="401"/>
      <c r="ODE1870" s="401"/>
      <c r="ODF1870" s="401"/>
      <c r="ODG1870" s="401"/>
      <c r="ODH1870" s="401"/>
      <c r="ODI1870" s="401"/>
      <c r="ODJ1870" s="401"/>
      <c r="ODK1870" s="401"/>
      <c r="ODL1870" s="401"/>
      <c r="ODM1870" s="401"/>
      <c r="ODN1870" s="401"/>
      <c r="ODO1870" s="401"/>
      <c r="ODP1870" s="401"/>
      <c r="ODQ1870" s="401"/>
      <c r="ODR1870" s="401"/>
      <c r="ODS1870" s="401"/>
      <c r="ODT1870" s="401"/>
      <c r="ODU1870" s="401"/>
      <c r="ODV1870" s="401"/>
      <c r="ODW1870" s="401"/>
      <c r="ODX1870" s="401"/>
      <c r="ODY1870" s="401"/>
      <c r="ODZ1870" s="401"/>
      <c r="OEA1870" s="401"/>
      <c r="OEB1870" s="401"/>
      <c r="OEC1870" s="401"/>
      <c r="OED1870" s="401"/>
      <c r="OEE1870" s="401"/>
      <c r="OEF1870" s="401"/>
      <c r="OEG1870" s="401"/>
      <c r="OEH1870" s="401"/>
      <c r="OEI1870" s="401"/>
      <c r="OEJ1870" s="401"/>
      <c r="OEK1870" s="401"/>
      <c r="OEL1870" s="401"/>
      <c r="OEM1870" s="401"/>
      <c r="OEN1870" s="401"/>
      <c r="OEO1870" s="401"/>
      <c r="OEP1870" s="401"/>
      <c r="OEQ1870" s="401"/>
      <c r="OER1870" s="401"/>
      <c r="OES1870" s="401"/>
      <c r="OET1870" s="401"/>
      <c r="OEU1870" s="401"/>
      <c r="OEV1870" s="401"/>
      <c r="OEW1870" s="401"/>
      <c r="OEX1870" s="401"/>
      <c r="OEY1870" s="401"/>
      <c r="OEZ1870" s="401"/>
      <c r="OFA1870" s="401"/>
      <c r="OFB1870" s="401"/>
      <c r="OFC1870" s="401"/>
      <c r="OFD1870" s="401"/>
      <c r="OFE1870" s="401"/>
      <c r="OFF1870" s="401"/>
      <c r="OFG1870" s="401"/>
      <c r="OFH1870" s="401"/>
      <c r="OFI1870" s="401"/>
      <c r="OFJ1870" s="401"/>
      <c r="OFK1870" s="401"/>
      <c r="OFL1870" s="401"/>
      <c r="OFM1870" s="401"/>
      <c r="OFN1870" s="401"/>
      <c r="OFO1870" s="401"/>
      <c r="OFP1870" s="401"/>
      <c r="OFQ1870" s="401"/>
      <c r="OFR1870" s="401"/>
      <c r="OFS1870" s="401"/>
      <c r="OFT1870" s="401"/>
      <c r="OFU1870" s="401"/>
      <c r="OFV1870" s="401"/>
      <c r="OFW1870" s="401"/>
      <c r="OFX1870" s="401"/>
      <c r="OFY1870" s="401"/>
      <c r="OFZ1870" s="401"/>
      <c r="OGA1870" s="401"/>
      <c r="OGB1870" s="401"/>
      <c r="OGC1870" s="401"/>
      <c r="OGD1870" s="401"/>
      <c r="OGE1870" s="401"/>
      <c r="OGF1870" s="401"/>
      <c r="OGG1870" s="401"/>
      <c r="OGH1870" s="401"/>
      <c r="OGI1870" s="401"/>
      <c r="OGJ1870" s="401"/>
      <c r="OGK1870" s="401"/>
      <c r="OGL1870" s="401"/>
      <c r="OGM1870" s="401"/>
      <c r="OGN1870" s="401"/>
      <c r="OGO1870" s="401"/>
      <c r="OGP1870" s="401"/>
      <c r="OGQ1870" s="401"/>
      <c r="OGR1870" s="401"/>
      <c r="OGS1870" s="401"/>
      <c r="OGT1870" s="401"/>
      <c r="OGU1870" s="401"/>
      <c r="OGV1870" s="401"/>
      <c r="OGW1870" s="401"/>
      <c r="OGX1870" s="401"/>
      <c r="OGY1870" s="401"/>
      <c r="OGZ1870" s="401"/>
      <c r="OHA1870" s="401"/>
      <c r="OHB1870" s="401"/>
      <c r="OHC1870" s="401"/>
      <c r="OHD1870" s="401"/>
      <c r="OHE1870" s="401"/>
      <c r="OHF1870" s="401"/>
      <c r="OHG1870" s="401"/>
      <c r="OHH1870" s="401"/>
      <c r="OHI1870" s="401"/>
      <c r="OHJ1870" s="401"/>
      <c r="OHK1870" s="401"/>
      <c r="OHL1870" s="401"/>
      <c r="OHM1870" s="401"/>
      <c r="OHN1870" s="401"/>
      <c r="OHO1870" s="401"/>
      <c r="OHP1870" s="401"/>
      <c r="OHQ1870" s="401"/>
      <c r="OHR1870" s="401"/>
      <c r="OHS1870" s="401"/>
      <c r="OHT1870" s="401"/>
      <c r="OHU1870" s="401"/>
      <c r="OHV1870" s="401"/>
      <c r="OHW1870" s="401"/>
      <c r="OHX1870" s="401"/>
      <c r="OHY1870" s="401"/>
      <c r="OHZ1870" s="401"/>
      <c r="OIA1870" s="401"/>
      <c r="OIB1870" s="401"/>
      <c r="OIC1870" s="401"/>
      <c r="OID1870" s="401"/>
      <c r="OIE1870" s="401"/>
      <c r="OIF1870" s="401"/>
      <c r="OIG1870" s="401"/>
      <c r="OIH1870" s="401"/>
      <c r="OII1870" s="401"/>
      <c r="OIJ1870" s="401"/>
      <c r="OIK1870" s="401"/>
      <c r="OIL1870" s="401"/>
      <c r="OIM1870" s="401"/>
      <c r="OIN1870" s="401"/>
      <c r="OIO1870" s="401"/>
      <c r="OIP1870" s="401"/>
      <c r="OIQ1870" s="401"/>
      <c r="OIR1870" s="401"/>
      <c r="OIS1870" s="401"/>
      <c r="OIT1870" s="401"/>
      <c r="OIU1870" s="401"/>
      <c r="OIV1870" s="401"/>
      <c r="OIW1870" s="401"/>
      <c r="OIX1870" s="401"/>
      <c r="OIY1870" s="401"/>
      <c r="OIZ1870" s="401"/>
      <c r="OJA1870" s="401"/>
      <c r="OJB1870" s="401"/>
      <c r="OJC1870" s="401"/>
      <c r="OJD1870" s="401"/>
      <c r="OJE1870" s="401"/>
      <c r="OJF1870" s="401"/>
      <c r="OJG1870" s="401"/>
      <c r="OJH1870" s="401"/>
      <c r="OJI1870" s="401"/>
      <c r="OJJ1870" s="401"/>
      <c r="OJK1870" s="401"/>
      <c r="OJL1870" s="401"/>
      <c r="OJM1870" s="401"/>
      <c r="OJN1870" s="401"/>
      <c r="OJO1870" s="401"/>
      <c r="OJP1870" s="401"/>
      <c r="OJQ1870" s="401"/>
      <c r="OJR1870" s="401"/>
      <c r="OJS1870" s="401"/>
      <c r="OJT1870" s="401"/>
      <c r="OJU1870" s="401"/>
      <c r="OJV1870" s="401"/>
      <c r="OJW1870" s="401"/>
      <c r="OJX1870" s="401"/>
      <c r="OJY1870" s="401"/>
      <c r="OJZ1870" s="401"/>
      <c r="OKA1870" s="401"/>
      <c r="OKB1870" s="401"/>
      <c r="OKC1870" s="401"/>
      <c r="OKD1870" s="401"/>
      <c r="OKE1870" s="401"/>
      <c r="OKF1870" s="401"/>
      <c r="OKG1870" s="401"/>
      <c r="OKH1870" s="401"/>
      <c r="OKI1870" s="401"/>
      <c r="OKJ1870" s="401"/>
      <c r="OKK1870" s="401"/>
      <c r="OKL1870" s="401"/>
      <c r="OKM1870" s="401"/>
      <c r="OKN1870" s="401"/>
      <c r="OKO1870" s="401"/>
      <c r="OKP1870" s="401"/>
      <c r="OKQ1870" s="401"/>
      <c r="OKR1870" s="401"/>
      <c r="OKS1870" s="401"/>
      <c r="OKT1870" s="401"/>
      <c r="OKU1870" s="401"/>
      <c r="OKV1870" s="401"/>
      <c r="OKW1870" s="401"/>
      <c r="OKX1870" s="401"/>
      <c r="OKY1870" s="401"/>
      <c r="OKZ1870" s="401"/>
      <c r="OLA1870" s="401"/>
      <c r="OLB1870" s="401"/>
      <c r="OLC1870" s="401"/>
      <c r="OLD1870" s="401"/>
      <c r="OLE1870" s="401"/>
      <c r="OLF1870" s="401"/>
      <c r="OLG1870" s="401"/>
      <c r="OLH1870" s="401"/>
      <c r="OLI1870" s="401"/>
      <c r="OLJ1870" s="401"/>
      <c r="OLK1870" s="401"/>
      <c r="OLL1870" s="401"/>
      <c r="OLM1870" s="401"/>
      <c r="OLN1870" s="401"/>
      <c r="OLO1870" s="401"/>
      <c r="OLP1870" s="401"/>
      <c r="OLQ1870" s="401"/>
      <c r="OLR1870" s="401"/>
      <c r="OLS1870" s="401"/>
      <c r="OLT1870" s="401"/>
      <c r="OLU1870" s="401"/>
      <c r="OLV1870" s="401"/>
      <c r="OLW1870" s="401"/>
      <c r="OLX1870" s="401"/>
      <c r="OLY1870" s="401"/>
      <c r="OLZ1870" s="401"/>
      <c r="OMA1870" s="401"/>
      <c r="OMB1870" s="401"/>
      <c r="OMC1870" s="401"/>
      <c r="OMD1870" s="401"/>
      <c r="OME1870" s="401"/>
      <c r="OMF1870" s="401"/>
      <c r="OMG1870" s="401"/>
      <c r="OMH1870" s="401"/>
      <c r="OMI1870" s="401"/>
      <c r="OMJ1870" s="401"/>
      <c r="OMK1870" s="401"/>
      <c r="OML1870" s="401"/>
      <c r="OMM1870" s="401"/>
      <c r="OMN1870" s="401"/>
      <c r="OMO1870" s="401"/>
      <c r="OMP1870" s="401"/>
      <c r="OMQ1870" s="401"/>
      <c r="OMR1870" s="401"/>
      <c r="OMS1870" s="401"/>
      <c r="OMT1870" s="401"/>
      <c r="OMU1870" s="401"/>
      <c r="OMV1870" s="401"/>
      <c r="OMW1870" s="401"/>
      <c r="OMX1870" s="401"/>
      <c r="OMY1870" s="401"/>
      <c r="OMZ1870" s="401"/>
      <c r="ONA1870" s="401"/>
      <c r="ONB1870" s="401"/>
      <c r="ONC1870" s="401"/>
      <c r="OND1870" s="401"/>
      <c r="ONE1870" s="401"/>
      <c r="ONF1870" s="401"/>
      <c r="ONG1870" s="401"/>
      <c r="ONH1870" s="401"/>
      <c r="ONI1870" s="401"/>
      <c r="ONJ1870" s="401"/>
      <c r="ONK1870" s="401"/>
      <c r="ONL1870" s="401"/>
      <c r="ONM1870" s="401"/>
      <c r="ONN1870" s="401"/>
      <c r="ONO1870" s="401"/>
      <c r="ONP1870" s="401"/>
      <c r="ONQ1870" s="401"/>
      <c r="ONR1870" s="401"/>
      <c r="ONS1870" s="401"/>
      <c r="ONT1870" s="401"/>
      <c r="ONU1870" s="401"/>
      <c r="ONV1870" s="401"/>
      <c r="ONW1870" s="401"/>
      <c r="ONX1870" s="401"/>
      <c r="ONY1870" s="401"/>
      <c r="ONZ1870" s="401"/>
      <c r="OOA1870" s="401"/>
      <c r="OOB1870" s="401"/>
      <c r="OOC1870" s="401"/>
      <c r="OOD1870" s="401"/>
      <c r="OOE1870" s="401"/>
      <c r="OOF1870" s="401"/>
      <c r="OOG1870" s="401"/>
      <c r="OOH1870" s="401"/>
      <c r="OOI1870" s="401"/>
      <c r="OOJ1870" s="401"/>
      <c r="OOK1870" s="401"/>
      <c r="OOL1870" s="401"/>
      <c r="OOM1870" s="401"/>
      <c r="OON1870" s="401"/>
      <c r="OOO1870" s="401"/>
      <c r="OOP1870" s="401"/>
      <c r="OOQ1870" s="401"/>
      <c r="OOR1870" s="401"/>
      <c r="OOS1870" s="401"/>
      <c r="OOT1870" s="401"/>
      <c r="OOU1870" s="401"/>
      <c r="OOV1870" s="401"/>
      <c r="OOW1870" s="401"/>
      <c r="OOX1870" s="401"/>
      <c r="OOY1870" s="401"/>
      <c r="OOZ1870" s="401"/>
      <c r="OPA1870" s="401"/>
      <c r="OPB1870" s="401"/>
      <c r="OPC1870" s="401"/>
      <c r="OPD1870" s="401"/>
      <c r="OPE1870" s="401"/>
      <c r="OPF1870" s="401"/>
      <c r="OPG1870" s="401"/>
      <c r="OPH1870" s="401"/>
      <c r="OPI1870" s="401"/>
      <c r="OPJ1870" s="401"/>
      <c r="OPK1870" s="401"/>
      <c r="OPL1870" s="401"/>
      <c r="OPM1870" s="401"/>
      <c r="OPN1870" s="401"/>
      <c r="OPO1870" s="401"/>
      <c r="OPP1870" s="401"/>
      <c r="OPQ1870" s="401"/>
      <c r="OPR1870" s="401"/>
      <c r="OPS1870" s="401"/>
      <c r="OPT1870" s="401"/>
      <c r="OPU1870" s="401"/>
      <c r="OPV1870" s="401"/>
      <c r="OPW1870" s="401"/>
      <c r="OPX1870" s="401"/>
      <c r="OPY1870" s="401"/>
      <c r="OPZ1870" s="401"/>
      <c r="OQA1870" s="401"/>
      <c r="OQB1870" s="401"/>
      <c r="OQC1870" s="401"/>
      <c r="OQD1870" s="401"/>
      <c r="OQE1870" s="401"/>
      <c r="OQF1870" s="401"/>
      <c r="OQG1870" s="401"/>
      <c r="OQH1870" s="401"/>
      <c r="OQI1870" s="401"/>
      <c r="OQJ1870" s="401"/>
      <c r="OQK1870" s="401"/>
      <c r="OQL1870" s="401"/>
      <c r="OQM1870" s="401"/>
      <c r="OQN1870" s="401"/>
      <c r="OQO1870" s="401"/>
      <c r="OQP1870" s="401"/>
      <c r="OQQ1870" s="401"/>
      <c r="OQR1870" s="401"/>
      <c r="OQS1870" s="401"/>
      <c r="OQT1870" s="401"/>
      <c r="OQU1870" s="401"/>
      <c r="OQV1870" s="401"/>
      <c r="OQW1870" s="401"/>
      <c r="OQX1870" s="401"/>
      <c r="OQY1870" s="401"/>
      <c r="OQZ1870" s="401"/>
      <c r="ORA1870" s="401"/>
      <c r="ORB1870" s="401"/>
      <c r="ORC1870" s="401"/>
      <c r="ORD1870" s="401"/>
      <c r="ORE1870" s="401"/>
      <c r="ORF1870" s="401"/>
      <c r="ORG1870" s="401"/>
      <c r="ORH1870" s="401"/>
      <c r="ORI1870" s="401"/>
      <c r="ORJ1870" s="401"/>
      <c r="ORK1870" s="401"/>
      <c r="ORL1870" s="401"/>
      <c r="ORM1870" s="401"/>
      <c r="ORN1870" s="401"/>
      <c r="ORO1870" s="401"/>
      <c r="ORP1870" s="401"/>
      <c r="ORQ1870" s="401"/>
      <c r="ORR1870" s="401"/>
      <c r="ORS1870" s="401"/>
      <c r="ORT1870" s="401"/>
      <c r="ORU1870" s="401"/>
      <c r="ORV1870" s="401"/>
      <c r="ORW1870" s="401"/>
      <c r="ORX1870" s="401"/>
      <c r="ORY1870" s="401"/>
      <c r="ORZ1870" s="401"/>
      <c r="OSA1870" s="401"/>
      <c r="OSB1870" s="401"/>
      <c r="OSC1870" s="401"/>
      <c r="OSD1870" s="401"/>
      <c r="OSE1870" s="401"/>
      <c r="OSF1870" s="401"/>
      <c r="OSG1870" s="401"/>
      <c r="OSH1870" s="401"/>
      <c r="OSI1870" s="401"/>
      <c r="OSJ1870" s="401"/>
      <c r="OSK1870" s="401"/>
      <c r="OSL1870" s="401"/>
      <c r="OSM1870" s="401"/>
      <c r="OSN1870" s="401"/>
      <c r="OSO1870" s="401"/>
      <c r="OSP1870" s="401"/>
      <c r="OSQ1870" s="401"/>
      <c r="OSR1870" s="401"/>
      <c r="OSS1870" s="401"/>
      <c r="OST1870" s="401"/>
      <c r="OSU1870" s="401"/>
      <c r="OSV1870" s="401"/>
      <c r="OSW1870" s="401"/>
      <c r="OSX1870" s="401"/>
      <c r="OSY1870" s="401"/>
      <c r="OSZ1870" s="401"/>
      <c r="OTA1870" s="401"/>
      <c r="OTB1870" s="401"/>
      <c r="OTC1870" s="401"/>
      <c r="OTD1870" s="401"/>
      <c r="OTE1870" s="401"/>
      <c r="OTF1870" s="401"/>
      <c r="OTG1870" s="401"/>
      <c r="OTH1870" s="401"/>
      <c r="OTI1870" s="401"/>
      <c r="OTJ1870" s="401"/>
      <c r="OTK1870" s="401"/>
      <c r="OTL1870" s="401"/>
      <c r="OTM1870" s="401"/>
      <c r="OTN1870" s="401"/>
      <c r="OTO1870" s="401"/>
      <c r="OTP1870" s="401"/>
      <c r="OTQ1870" s="401"/>
      <c r="OTR1870" s="401"/>
      <c r="OTS1870" s="401"/>
      <c r="OTT1870" s="401"/>
      <c r="OTU1870" s="401"/>
      <c r="OTV1870" s="401"/>
      <c r="OTW1870" s="401"/>
      <c r="OTX1870" s="401"/>
      <c r="OTY1870" s="401"/>
      <c r="OTZ1870" s="401"/>
      <c r="OUA1870" s="401"/>
      <c r="OUB1870" s="401"/>
      <c r="OUC1870" s="401"/>
      <c r="OUD1870" s="401"/>
      <c r="OUE1870" s="401"/>
      <c r="OUF1870" s="401"/>
      <c r="OUG1870" s="401"/>
      <c r="OUH1870" s="401"/>
      <c r="OUI1870" s="401"/>
      <c r="OUJ1870" s="401"/>
      <c r="OUK1870" s="401"/>
      <c r="OUL1870" s="401"/>
      <c r="OUM1870" s="401"/>
      <c r="OUN1870" s="401"/>
      <c r="OUO1870" s="401"/>
      <c r="OUP1870" s="401"/>
      <c r="OUQ1870" s="401"/>
      <c r="OUR1870" s="401"/>
      <c r="OUS1870" s="401"/>
      <c r="OUT1870" s="401"/>
      <c r="OUU1870" s="401"/>
      <c r="OUV1870" s="401"/>
      <c r="OUW1870" s="401"/>
      <c r="OUX1870" s="401"/>
      <c r="OUY1870" s="401"/>
      <c r="OUZ1870" s="401"/>
      <c r="OVA1870" s="401"/>
      <c r="OVB1870" s="401"/>
      <c r="OVC1870" s="401"/>
      <c r="OVD1870" s="401"/>
      <c r="OVE1870" s="401"/>
      <c r="OVF1870" s="401"/>
      <c r="OVG1870" s="401"/>
      <c r="OVH1870" s="401"/>
      <c r="OVI1870" s="401"/>
      <c r="OVJ1870" s="401"/>
      <c r="OVK1870" s="401"/>
      <c r="OVL1870" s="401"/>
      <c r="OVM1870" s="401"/>
      <c r="OVN1870" s="401"/>
      <c r="OVO1870" s="401"/>
      <c r="OVP1870" s="401"/>
      <c r="OVQ1870" s="401"/>
      <c r="OVR1870" s="401"/>
      <c r="OVS1870" s="401"/>
      <c r="OVT1870" s="401"/>
      <c r="OVU1870" s="401"/>
      <c r="OVV1870" s="401"/>
      <c r="OVW1870" s="401"/>
      <c r="OVX1870" s="401"/>
      <c r="OVY1870" s="401"/>
      <c r="OVZ1870" s="401"/>
      <c r="OWA1870" s="401"/>
      <c r="OWB1870" s="401"/>
      <c r="OWC1870" s="401"/>
      <c r="OWD1870" s="401"/>
      <c r="OWE1870" s="401"/>
      <c r="OWF1870" s="401"/>
      <c r="OWG1870" s="401"/>
      <c r="OWH1870" s="401"/>
      <c r="OWI1870" s="401"/>
      <c r="OWJ1870" s="401"/>
      <c r="OWK1870" s="401"/>
      <c r="OWL1870" s="401"/>
      <c r="OWM1870" s="401"/>
      <c r="OWN1870" s="401"/>
      <c r="OWO1870" s="401"/>
      <c r="OWP1870" s="401"/>
      <c r="OWQ1870" s="401"/>
      <c r="OWR1870" s="401"/>
      <c r="OWS1870" s="401"/>
      <c r="OWT1870" s="401"/>
      <c r="OWU1870" s="401"/>
      <c r="OWV1870" s="401"/>
      <c r="OWW1870" s="401"/>
      <c r="OWX1870" s="401"/>
      <c r="OWY1870" s="401"/>
      <c r="OWZ1870" s="401"/>
      <c r="OXA1870" s="401"/>
      <c r="OXB1870" s="401"/>
      <c r="OXC1870" s="401"/>
      <c r="OXD1870" s="401"/>
      <c r="OXE1870" s="401"/>
      <c r="OXF1870" s="401"/>
      <c r="OXG1870" s="401"/>
      <c r="OXH1870" s="401"/>
      <c r="OXI1870" s="401"/>
      <c r="OXJ1870" s="401"/>
      <c r="OXK1870" s="401"/>
      <c r="OXL1870" s="401"/>
      <c r="OXM1870" s="401"/>
      <c r="OXN1870" s="401"/>
      <c r="OXO1870" s="401"/>
      <c r="OXP1870" s="401"/>
      <c r="OXQ1870" s="401"/>
      <c r="OXR1870" s="401"/>
      <c r="OXS1870" s="401"/>
      <c r="OXT1870" s="401"/>
      <c r="OXU1870" s="401"/>
      <c r="OXV1870" s="401"/>
      <c r="OXW1870" s="401"/>
      <c r="OXX1870" s="401"/>
      <c r="OXY1870" s="401"/>
      <c r="OXZ1870" s="401"/>
      <c r="OYA1870" s="401"/>
      <c r="OYB1870" s="401"/>
      <c r="OYC1870" s="401"/>
      <c r="OYD1870" s="401"/>
      <c r="OYE1870" s="401"/>
      <c r="OYF1870" s="401"/>
      <c r="OYG1870" s="401"/>
      <c r="OYH1870" s="401"/>
      <c r="OYI1870" s="401"/>
      <c r="OYJ1870" s="401"/>
      <c r="OYK1870" s="401"/>
      <c r="OYL1870" s="401"/>
      <c r="OYM1870" s="401"/>
      <c r="OYN1870" s="401"/>
      <c r="OYO1870" s="401"/>
      <c r="OYP1870" s="401"/>
      <c r="OYQ1870" s="401"/>
      <c r="OYR1870" s="401"/>
      <c r="OYS1870" s="401"/>
      <c r="OYT1870" s="401"/>
      <c r="OYU1870" s="401"/>
      <c r="OYV1870" s="401"/>
      <c r="OYW1870" s="401"/>
      <c r="OYX1870" s="401"/>
      <c r="OYY1870" s="401"/>
      <c r="OYZ1870" s="401"/>
      <c r="OZA1870" s="401"/>
      <c r="OZB1870" s="401"/>
      <c r="OZC1870" s="401"/>
      <c r="OZD1870" s="401"/>
      <c r="OZE1870" s="401"/>
      <c r="OZF1870" s="401"/>
      <c r="OZG1870" s="401"/>
      <c r="OZH1870" s="401"/>
      <c r="OZI1870" s="401"/>
      <c r="OZJ1870" s="401"/>
      <c r="OZK1870" s="401"/>
      <c r="OZL1870" s="401"/>
      <c r="OZM1870" s="401"/>
      <c r="OZN1870" s="401"/>
      <c r="OZO1870" s="401"/>
      <c r="OZP1870" s="401"/>
      <c r="OZQ1870" s="401"/>
      <c r="OZR1870" s="401"/>
      <c r="OZS1870" s="401"/>
      <c r="OZT1870" s="401"/>
      <c r="OZU1870" s="401"/>
      <c r="OZV1870" s="401"/>
      <c r="OZW1870" s="401"/>
      <c r="OZX1870" s="401"/>
      <c r="OZY1870" s="401"/>
      <c r="OZZ1870" s="401"/>
      <c r="PAA1870" s="401"/>
      <c r="PAB1870" s="401"/>
      <c r="PAC1870" s="401"/>
      <c r="PAD1870" s="401"/>
      <c r="PAE1870" s="401"/>
      <c r="PAF1870" s="401"/>
      <c r="PAG1870" s="401"/>
      <c r="PAH1870" s="401"/>
      <c r="PAI1870" s="401"/>
      <c r="PAJ1870" s="401"/>
      <c r="PAK1870" s="401"/>
      <c r="PAL1870" s="401"/>
      <c r="PAM1870" s="401"/>
      <c r="PAN1870" s="401"/>
      <c r="PAO1870" s="401"/>
      <c r="PAP1870" s="401"/>
      <c r="PAQ1870" s="401"/>
      <c r="PAR1870" s="401"/>
      <c r="PAS1870" s="401"/>
      <c r="PAT1870" s="401"/>
      <c r="PAU1870" s="401"/>
      <c r="PAV1870" s="401"/>
      <c r="PAW1870" s="401"/>
      <c r="PAX1870" s="401"/>
      <c r="PAY1870" s="401"/>
      <c r="PAZ1870" s="401"/>
      <c r="PBA1870" s="401"/>
      <c r="PBB1870" s="401"/>
      <c r="PBC1870" s="401"/>
      <c r="PBD1870" s="401"/>
      <c r="PBE1870" s="401"/>
      <c r="PBF1870" s="401"/>
      <c r="PBG1870" s="401"/>
      <c r="PBH1870" s="401"/>
      <c r="PBI1870" s="401"/>
      <c r="PBJ1870" s="401"/>
      <c r="PBK1870" s="401"/>
      <c r="PBL1870" s="401"/>
      <c r="PBM1870" s="401"/>
      <c r="PBN1870" s="401"/>
      <c r="PBO1870" s="401"/>
      <c r="PBP1870" s="401"/>
      <c r="PBQ1870" s="401"/>
      <c r="PBR1870" s="401"/>
      <c r="PBS1870" s="401"/>
      <c r="PBT1870" s="401"/>
      <c r="PBU1870" s="401"/>
      <c r="PBV1870" s="401"/>
      <c r="PBW1870" s="401"/>
      <c r="PBX1870" s="401"/>
      <c r="PBY1870" s="401"/>
      <c r="PBZ1870" s="401"/>
      <c r="PCA1870" s="401"/>
      <c r="PCB1870" s="401"/>
      <c r="PCC1870" s="401"/>
      <c r="PCD1870" s="401"/>
      <c r="PCE1870" s="401"/>
      <c r="PCF1870" s="401"/>
      <c r="PCG1870" s="401"/>
      <c r="PCH1870" s="401"/>
      <c r="PCI1870" s="401"/>
      <c r="PCJ1870" s="401"/>
      <c r="PCK1870" s="401"/>
      <c r="PCL1870" s="401"/>
      <c r="PCM1870" s="401"/>
      <c r="PCN1870" s="401"/>
      <c r="PCO1870" s="401"/>
      <c r="PCP1870" s="401"/>
      <c r="PCQ1870" s="401"/>
      <c r="PCR1870" s="401"/>
      <c r="PCS1870" s="401"/>
      <c r="PCT1870" s="401"/>
      <c r="PCU1870" s="401"/>
      <c r="PCV1870" s="401"/>
      <c r="PCW1870" s="401"/>
      <c r="PCX1870" s="401"/>
      <c r="PCY1870" s="401"/>
      <c r="PCZ1870" s="401"/>
      <c r="PDA1870" s="401"/>
      <c r="PDB1870" s="401"/>
      <c r="PDC1870" s="401"/>
      <c r="PDD1870" s="401"/>
      <c r="PDE1870" s="401"/>
      <c r="PDF1870" s="401"/>
      <c r="PDG1870" s="401"/>
      <c r="PDH1870" s="401"/>
      <c r="PDI1870" s="401"/>
      <c r="PDJ1870" s="401"/>
      <c r="PDK1870" s="401"/>
      <c r="PDL1870" s="401"/>
      <c r="PDM1870" s="401"/>
      <c r="PDN1870" s="401"/>
      <c r="PDO1870" s="401"/>
      <c r="PDP1870" s="401"/>
      <c r="PDQ1870" s="401"/>
      <c r="PDR1870" s="401"/>
      <c r="PDS1870" s="401"/>
      <c r="PDT1870" s="401"/>
      <c r="PDU1870" s="401"/>
      <c r="PDV1870" s="401"/>
      <c r="PDW1870" s="401"/>
      <c r="PDX1870" s="401"/>
      <c r="PDY1870" s="401"/>
      <c r="PDZ1870" s="401"/>
      <c r="PEA1870" s="401"/>
      <c r="PEB1870" s="401"/>
      <c r="PEC1870" s="401"/>
      <c r="PED1870" s="401"/>
      <c r="PEE1870" s="401"/>
      <c r="PEF1870" s="401"/>
      <c r="PEG1870" s="401"/>
      <c r="PEH1870" s="401"/>
      <c r="PEI1870" s="401"/>
      <c r="PEJ1870" s="401"/>
      <c r="PEK1870" s="401"/>
      <c r="PEL1870" s="401"/>
      <c r="PEM1870" s="401"/>
      <c r="PEN1870" s="401"/>
      <c r="PEO1870" s="401"/>
      <c r="PEP1870" s="401"/>
      <c r="PEQ1870" s="401"/>
      <c r="PER1870" s="401"/>
      <c r="PES1870" s="401"/>
      <c r="PET1870" s="401"/>
      <c r="PEU1870" s="401"/>
      <c r="PEV1870" s="401"/>
      <c r="PEW1870" s="401"/>
      <c r="PEX1870" s="401"/>
      <c r="PEY1870" s="401"/>
      <c r="PEZ1870" s="401"/>
      <c r="PFA1870" s="401"/>
      <c r="PFB1870" s="401"/>
      <c r="PFC1870" s="401"/>
      <c r="PFD1870" s="401"/>
      <c r="PFE1870" s="401"/>
      <c r="PFF1870" s="401"/>
      <c r="PFG1870" s="401"/>
      <c r="PFH1870" s="401"/>
      <c r="PFI1870" s="401"/>
      <c r="PFJ1870" s="401"/>
      <c r="PFK1870" s="401"/>
      <c r="PFL1870" s="401"/>
      <c r="PFM1870" s="401"/>
      <c r="PFN1870" s="401"/>
      <c r="PFO1870" s="401"/>
      <c r="PFP1870" s="401"/>
      <c r="PFQ1870" s="401"/>
      <c r="PFR1870" s="401"/>
      <c r="PFS1870" s="401"/>
      <c r="PFT1870" s="401"/>
      <c r="PFU1870" s="401"/>
      <c r="PFV1870" s="401"/>
      <c r="PFW1870" s="401"/>
      <c r="PFX1870" s="401"/>
      <c r="PFY1870" s="401"/>
      <c r="PFZ1870" s="401"/>
      <c r="PGA1870" s="401"/>
      <c r="PGB1870" s="401"/>
      <c r="PGC1870" s="401"/>
      <c r="PGD1870" s="401"/>
      <c r="PGE1870" s="401"/>
      <c r="PGF1870" s="401"/>
      <c r="PGG1870" s="401"/>
      <c r="PGH1870" s="401"/>
      <c r="PGI1870" s="401"/>
      <c r="PGJ1870" s="401"/>
      <c r="PGK1870" s="401"/>
      <c r="PGL1870" s="401"/>
      <c r="PGM1870" s="401"/>
      <c r="PGN1870" s="401"/>
      <c r="PGO1870" s="401"/>
      <c r="PGP1870" s="401"/>
      <c r="PGQ1870" s="401"/>
      <c r="PGR1870" s="401"/>
      <c r="PGS1870" s="401"/>
      <c r="PGT1870" s="401"/>
      <c r="PGU1870" s="401"/>
      <c r="PGV1870" s="401"/>
      <c r="PGW1870" s="401"/>
      <c r="PGX1870" s="401"/>
      <c r="PGY1870" s="401"/>
      <c r="PGZ1870" s="401"/>
      <c r="PHA1870" s="401"/>
      <c r="PHB1870" s="401"/>
      <c r="PHC1870" s="401"/>
      <c r="PHD1870" s="401"/>
      <c r="PHE1870" s="401"/>
      <c r="PHF1870" s="401"/>
      <c r="PHG1870" s="401"/>
      <c r="PHH1870" s="401"/>
      <c r="PHI1870" s="401"/>
      <c r="PHJ1870" s="401"/>
      <c r="PHK1870" s="401"/>
      <c r="PHL1870" s="401"/>
      <c r="PHM1870" s="401"/>
      <c r="PHN1870" s="401"/>
      <c r="PHO1870" s="401"/>
      <c r="PHP1870" s="401"/>
      <c r="PHQ1870" s="401"/>
      <c r="PHR1870" s="401"/>
      <c r="PHS1870" s="401"/>
      <c r="PHT1870" s="401"/>
      <c r="PHU1870" s="401"/>
      <c r="PHV1870" s="401"/>
      <c r="PHW1870" s="401"/>
      <c r="PHX1870" s="401"/>
      <c r="PHY1870" s="401"/>
      <c r="PHZ1870" s="401"/>
      <c r="PIA1870" s="401"/>
      <c r="PIB1870" s="401"/>
      <c r="PIC1870" s="401"/>
      <c r="PID1870" s="401"/>
      <c r="PIE1870" s="401"/>
      <c r="PIF1870" s="401"/>
      <c r="PIG1870" s="401"/>
      <c r="PIH1870" s="401"/>
      <c r="PII1870" s="401"/>
      <c r="PIJ1870" s="401"/>
      <c r="PIK1870" s="401"/>
      <c r="PIL1870" s="401"/>
      <c r="PIM1870" s="401"/>
      <c r="PIN1870" s="401"/>
      <c r="PIO1870" s="401"/>
      <c r="PIP1870" s="401"/>
      <c r="PIQ1870" s="401"/>
      <c r="PIR1870" s="401"/>
      <c r="PIS1870" s="401"/>
      <c r="PIT1870" s="401"/>
      <c r="PIU1870" s="401"/>
      <c r="PIV1870" s="401"/>
      <c r="PIW1870" s="401"/>
      <c r="PIX1870" s="401"/>
      <c r="PIY1870" s="401"/>
      <c r="PIZ1870" s="401"/>
      <c r="PJA1870" s="401"/>
      <c r="PJB1870" s="401"/>
      <c r="PJC1870" s="401"/>
      <c r="PJD1870" s="401"/>
      <c r="PJE1870" s="401"/>
      <c r="PJF1870" s="401"/>
      <c r="PJG1870" s="401"/>
      <c r="PJH1870" s="401"/>
      <c r="PJI1870" s="401"/>
      <c r="PJJ1870" s="401"/>
      <c r="PJK1870" s="401"/>
      <c r="PJL1870" s="401"/>
      <c r="PJM1870" s="401"/>
      <c r="PJN1870" s="401"/>
      <c r="PJO1870" s="401"/>
      <c r="PJP1870" s="401"/>
      <c r="PJQ1870" s="401"/>
      <c r="PJR1870" s="401"/>
      <c r="PJS1870" s="401"/>
      <c r="PJT1870" s="401"/>
      <c r="PJU1870" s="401"/>
      <c r="PJV1870" s="401"/>
      <c r="PJW1870" s="401"/>
      <c r="PJX1870" s="401"/>
      <c r="PJY1870" s="401"/>
      <c r="PJZ1870" s="401"/>
      <c r="PKA1870" s="401"/>
      <c r="PKB1870" s="401"/>
      <c r="PKC1870" s="401"/>
      <c r="PKD1870" s="401"/>
      <c r="PKE1870" s="401"/>
      <c r="PKF1870" s="401"/>
      <c r="PKG1870" s="401"/>
      <c r="PKH1870" s="401"/>
      <c r="PKI1870" s="401"/>
      <c r="PKJ1870" s="401"/>
      <c r="PKK1870" s="401"/>
      <c r="PKL1870" s="401"/>
      <c r="PKM1870" s="401"/>
      <c r="PKN1870" s="401"/>
      <c r="PKO1870" s="401"/>
      <c r="PKP1870" s="401"/>
      <c r="PKQ1870" s="401"/>
      <c r="PKR1870" s="401"/>
      <c r="PKS1870" s="401"/>
      <c r="PKT1870" s="401"/>
      <c r="PKU1870" s="401"/>
      <c r="PKV1870" s="401"/>
      <c r="PKW1870" s="401"/>
      <c r="PKX1870" s="401"/>
      <c r="PKY1870" s="401"/>
      <c r="PKZ1870" s="401"/>
      <c r="PLA1870" s="401"/>
      <c r="PLB1870" s="401"/>
      <c r="PLC1870" s="401"/>
      <c r="PLD1870" s="401"/>
      <c r="PLE1870" s="401"/>
      <c r="PLF1870" s="401"/>
      <c r="PLG1870" s="401"/>
      <c r="PLH1870" s="401"/>
      <c r="PLI1870" s="401"/>
      <c r="PLJ1870" s="401"/>
      <c r="PLK1870" s="401"/>
      <c r="PLL1870" s="401"/>
      <c r="PLM1870" s="401"/>
      <c r="PLN1870" s="401"/>
      <c r="PLO1870" s="401"/>
      <c r="PLP1870" s="401"/>
      <c r="PLQ1870" s="401"/>
      <c r="PLR1870" s="401"/>
      <c r="PLS1870" s="401"/>
      <c r="PLT1870" s="401"/>
      <c r="PLU1870" s="401"/>
      <c r="PLV1870" s="401"/>
      <c r="PLW1870" s="401"/>
      <c r="PLX1870" s="401"/>
      <c r="PLY1870" s="401"/>
      <c r="PLZ1870" s="401"/>
      <c r="PMA1870" s="401"/>
      <c r="PMB1870" s="401"/>
      <c r="PMC1870" s="401"/>
      <c r="PMD1870" s="401"/>
      <c r="PME1870" s="401"/>
      <c r="PMF1870" s="401"/>
      <c r="PMG1870" s="401"/>
      <c r="PMH1870" s="401"/>
      <c r="PMI1870" s="401"/>
      <c r="PMJ1870" s="401"/>
      <c r="PMK1870" s="401"/>
      <c r="PML1870" s="401"/>
      <c r="PMM1870" s="401"/>
      <c r="PMN1870" s="401"/>
      <c r="PMO1870" s="401"/>
      <c r="PMP1870" s="401"/>
      <c r="PMQ1870" s="401"/>
      <c r="PMR1870" s="401"/>
      <c r="PMS1870" s="401"/>
      <c r="PMT1870" s="401"/>
      <c r="PMU1870" s="401"/>
      <c r="PMV1870" s="401"/>
      <c r="PMW1870" s="401"/>
      <c r="PMX1870" s="401"/>
      <c r="PMY1870" s="401"/>
      <c r="PMZ1870" s="401"/>
      <c r="PNA1870" s="401"/>
      <c r="PNB1870" s="401"/>
      <c r="PNC1870" s="401"/>
      <c r="PND1870" s="401"/>
      <c r="PNE1870" s="401"/>
      <c r="PNF1870" s="401"/>
      <c r="PNG1870" s="401"/>
      <c r="PNH1870" s="401"/>
      <c r="PNI1870" s="401"/>
      <c r="PNJ1870" s="401"/>
      <c r="PNK1870" s="401"/>
      <c r="PNL1870" s="401"/>
      <c r="PNM1870" s="401"/>
      <c r="PNN1870" s="401"/>
      <c r="PNO1870" s="401"/>
      <c r="PNP1870" s="401"/>
      <c r="PNQ1870" s="401"/>
      <c r="PNR1870" s="401"/>
      <c r="PNS1870" s="401"/>
      <c r="PNT1870" s="401"/>
      <c r="PNU1870" s="401"/>
      <c r="PNV1870" s="401"/>
      <c r="PNW1870" s="401"/>
      <c r="PNX1870" s="401"/>
      <c r="PNY1870" s="401"/>
      <c r="PNZ1870" s="401"/>
      <c r="POA1870" s="401"/>
      <c r="POB1870" s="401"/>
      <c r="POC1870" s="401"/>
      <c r="POD1870" s="401"/>
      <c r="POE1870" s="401"/>
      <c r="POF1870" s="401"/>
      <c r="POG1870" s="401"/>
      <c r="POH1870" s="401"/>
      <c r="POI1870" s="401"/>
      <c r="POJ1870" s="401"/>
      <c r="POK1870" s="401"/>
      <c r="POL1870" s="401"/>
      <c r="POM1870" s="401"/>
      <c r="PON1870" s="401"/>
      <c r="POO1870" s="401"/>
      <c r="POP1870" s="401"/>
      <c r="POQ1870" s="401"/>
      <c r="POR1870" s="401"/>
      <c r="POS1870" s="401"/>
      <c r="POT1870" s="401"/>
      <c r="POU1870" s="401"/>
      <c r="POV1870" s="401"/>
      <c r="POW1870" s="401"/>
      <c r="POX1870" s="401"/>
      <c r="POY1870" s="401"/>
      <c r="POZ1870" s="401"/>
      <c r="PPA1870" s="401"/>
      <c r="PPB1870" s="401"/>
      <c r="PPC1870" s="401"/>
      <c r="PPD1870" s="401"/>
      <c r="PPE1870" s="401"/>
      <c r="PPF1870" s="401"/>
      <c r="PPG1870" s="401"/>
      <c r="PPH1870" s="401"/>
      <c r="PPI1870" s="401"/>
      <c r="PPJ1870" s="401"/>
      <c r="PPK1870" s="401"/>
      <c r="PPL1870" s="401"/>
      <c r="PPM1870" s="401"/>
      <c r="PPN1870" s="401"/>
      <c r="PPO1870" s="401"/>
      <c r="PPP1870" s="401"/>
      <c r="PPQ1870" s="401"/>
      <c r="PPR1870" s="401"/>
      <c r="PPS1870" s="401"/>
      <c r="PPT1870" s="401"/>
      <c r="PPU1870" s="401"/>
      <c r="PPV1870" s="401"/>
      <c r="PPW1870" s="401"/>
      <c r="PPX1870" s="401"/>
      <c r="PPY1870" s="401"/>
      <c r="PPZ1870" s="401"/>
      <c r="PQA1870" s="401"/>
      <c r="PQB1870" s="401"/>
      <c r="PQC1870" s="401"/>
      <c r="PQD1870" s="401"/>
      <c r="PQE1870" s="401"/>
      <c r="PQF1870" s="401"/>
      <c r="PQG1870" s="401"/>
      <c r="PQH1870" s="401"/>
      <c r="PQI1870" s="401"/>
      <c r="PQJ1870" s="401"/>
      <c r="PQK1870" s="401"/>
      <c r="PQL1870" s="401"/>
      <c r="PQM1870" s="401"/>
      <c r="PQN1870" s="401"/>
      <c r="PQO1870" s="401"/>
      <c r="PQP1870" s="401"/>
      <c r="PQQ1870" s="401"/>
      <c r="PQR1870" s="401"/>
      <c r="PQS1870" s="401"/>
      <c r="PQT1870" s="401"/>
      <c r="PQU1870" s="401"/>
      <c r="PQV1870" s="401"/>
      <c r="PQW1870" s="401"/>
      <c r="PQX1870" s="401"/>
      <c r="PQY1870" s="401"/>
      <c r="PQZ1870" s="401"/>
      <c r="PRA1870" s="401"/>
      <c r="PRB1870" s="401"/>
      <c r="PRC1870" s="401"/>
      <c r="PRD1870" s="401"/>
      <c r="PRE1870" s="401"/>
      <c r="PRF1870" s="401"/>
      <c r="PRG1870" s="401"/>
      <c r="PRH1870" s="401"/>
      <c r="PRI1870" s="401"/>
      <c r="PRJ1870" s="401"/>
      <c r="PRK1870" s="401"/>
      <c r="PRL1870" s="401"/>
      <c r="PRM1870" s="401"/>
      <c r="PRN1870" s="401"/>
      <c r="PRO1870" s="401"/>
      <c r="PRP1870" s="401"/>
      <c r="PRQ1870" s="401"/>
      <c r="PRR1870" s="401"/>
      <c r="PRS1870" s="401"/>
      <c r="PRT1870" s="401"/>
      <c r="PRU1870" s="401"/>
      <c r="PRV1870" s="401"/>
      <c r="PRW1870" s="401"/>
      <c r="PRX1870" s="401"/>
      <c r="PRY1870" s="401"/>
      <c r="PRZ1870" s="401"/>
      <c r="PSA1870" s="401"/>
      <c r="PSB1870" s="401"/>
      <c r="PSC1870" s="401"/>
      <c r="PSD1870" s="401"/>
      <c r="PSE1870" s="401"/>
      <c r="PSF1870" s="401"/>
      <c r="PSG1870" s="401"/>
      <c r="PSH1870" s="401"/>
      <c r="PSI1870" s="401"/>
      <c r="PSJ1870" s="401"/>
      <c r="PSK1870" s="401"/>
      <c r="PSL1870" s="401"/>
      <c r="PSM1870" s="401"/>
      <c r="PSN1870" s="401"/>
      <c r="PSO1870" s="401"/>
      <c r="PSP1870" s="401"/>
      <c r="PSQ1870" s="401"/>
      <c r="PSR1870" s="401"/>
      <c r="PSS1870" s="401"/>
      <c r="PST1870" s="401"/>
      <c r="PSU1870" s="401"/>
      <c r="PSV1870" s="401"/>
      <c r="PSW1870" s="401"/>
      <c r="PSX1870" s="401"/>
      <c r="PSY1870" s="401"/>
      <c r="PSZ1870" s="401"/>
      <c r="PTA1870" s="401"/>
      <c r="PTB1870" s="401"/>
      <c r="PTC1870" s="401"/>
      <c r="PTD1870" s="401"/>
      <c r="PTE1870" s="401"/>
      <c r="PTF1870" s="401"/>
      <c r="PTG1870" s="401"/>
      <c r="PTH1870" s="401"/>
      <c r="PTI1870" s="401"/>
      <c r="PTJ1870" s="401"/>
      <c r="PTK1870" s="401"/>
      <c r="PTL1870" s="401"/>
      <c r="PTM1870" s="401"/>
      <c r="PTN1870" s="401"/>
      <c r="PTO1870" s="401"/>
      <c r="PTP1870" s="401"/>
      <c r="PTQ1870" s="401"/>
      <c r="PTR1870" s="401"/>
      <c r="PTS1870" s="401"/>
      <c r="PTT1870" s="401"/>
      <c r="PTU1870" s="401"/>
      <c r="PTV1870" s="401"/>
      <c r="PTW1870" s="401"/>
      <c r="PTX1870" s="401"/>
      <c r="PTY1870" s="401"/>
      <c r="PTZ1870" s="401"/>
      <c r="PUA1870" s="401"/>
      <c r="PUB1870" s="401"/>
      <c r="PUC1870" s="401"/>
      <c r="PUD1870" s="401"/>
      <c r="PUE1870" s="401"/>
      <c r="PUF1870" s="401"/>
      <c r="PUG1870" s="401"/>
      <c r="PUH1870" s="401"/>
      <c r="PUI1870" s="401"/>
      <c r="PUJ1870" s="401"/>
      <c r="PUK1870" s="401"/>
      <c r="PUL1870" s="401"/>
      <c r="PUM1870" s="401"/>
      <c r="PUN1870" s="401"/>
      <c r="PUO1870" s="401"/>
      <c r="PUP1870" s="401"/>
      <c r="PUQ1870" s="401"/>
      <c r="PUR1870" s="401"/>
      <c r="PUS1870" s="401"/>
      <c r="PUT1870" s="401"/>
      <c r="PUU1870" s="401"/>
      <c r="PUV1870" s="401"/>
      <c r="PUW1870" s="401"/>
      <c r="PUX1870" s="401"/>
      <c r="PUY1870" s="401"/>
      <c r="PUZ1870" s="401"/>
      <c r="PVA1870" s="401"/>
      <c r="PVB1870" s="401"/>
      <c r="PVC1870" s="401"/>
      <c r="PVD1870" s="401"/>
      <c r="PVE1870" s="401"/>
      <c r="PVF1870" s="401"/>
      <c r="PVG1870" s="401"/>
      <c r="PVH1870" s="401"/>
      <c r="PVI1870" s="401"/>
      <c r="PVJ1870" s="401"/>
      <c r="PVK1870" s="401"/>
      <c r="PVL1870" s="401"/>
      <c r="PVM1870" s="401"/>
      <c r="PVN1870" s="401"/>
      <c r="PVO1870" s="401"/>
      <c r="PVP1870" s="401"/>
      <c r="PVQ1870" s="401"/>
      <c r="PVR1870" s="401"/>
      <c r="PVS1870" s="401"/>
      <c r="PVT1870" s="401"/>
      <c r="PVU1870" s="401"/>
      <c r="PVV1870" s="401"/>
      <c r="PVW1870" s="401"/>
      <c r="PVX1870" s="401"/>
      <c r="PVY1870" s="401"/>
      <c r="PVZ1870" s="401"/>
      <c r="PWA1870" s="401"/>
      <c r="PWB1870" s="401"/>
      <c r="PWC1870" s="401"/>
      <c r="PWD1870" s="401"/>
      <c r="PWE1870" s="401"/>
      <c r="PWF1870" s="401"/>
      <c r="PWG1870" s="401"/>
      <c r="PWH1870" s="401"/>
      <c r="PWI1870" s="401"/>
      <c r="PWJ1870" s="401"/>
      <c r="PWK1870" s="401"/>
      <c r="PWL1870" s="401"/>
      <c r="PWM1870" s="401"/>
      <c r="PWN1870" s="401"/>
      <c r="PWO1870" s="401"/>
      <c r="PWP1870" s="401"/>
      <c r="PWQ1870" s="401"/>
      <c r="PWR1870" s="401"/>
      <c r="PWS1870" s="401"/>
      <c r="PWT1870" s="401"/>
      <c r="PWU1870" s="401"/>
      <c r="PWV1870" s="401"/>
      <c r="PWW1870" s="401"/>
      <c r="PWX1870" s="401"/>
      <c r="PWY1870" s="401"/>
      <c r="PWZ1870" s="401"/>
      <c r="PXA1870" s="401"/>
      <c r="PXB1870" s="401"/>
      <c r="PXC1870" s="401"/>
      <c r="PXD1870" s="401"/>
      <c r="PXE1870" s="401"/>
      <c r="PXF1870" s="401"/>
      <c r="PXG1870" s="401"/>
      <c r="PXH1870" s="401"/>
      <c r="PXI1870" s="401"/>
      <c r="PXJ1870" s="401"/>
      <c r="PXK1870" s="401"/>
      <c r="PXL1870" s="401"/>
      <c r="PXM1870" s="401"/>
      <c r="PXN1870" s="401"/>
      <c r="PXO1870" s="401"/>
      <c r="PXP1870" s="401"/>
      <c r="PXQ1870" s="401"/>
      <c r="PXR1870" s="401"/>
      <c r="PXS1870" s="401"/>
      <c r="PXT1870" s="401"/>
      <c r="PXU1870" s="401"/>
      <c r="PXV1870" s="401"/>
      <c r="PXW1870" s="401"/>
      <c r="PXX1870" s="401"/>
      <c r="PXY1870" s="401"/>
      <c r="PXZ1870" s="401"/>
      <c r="PYA1870" s="401"/>
      <c r="PYB1870" s="401"/>
      <c r="PYC1870" s="401"/>
      <c r="PYD1870" s="401"/>
      <c r="PYE1870" s="401"/>
      <c r="PYF1870" s="401"/>
      <c r="PYG1870" s="401"/>
      <c r="PYH1870" s="401"/>
      <c r="PYI1870" s="401"/>
      <c r="PYJ1870" s="401"/>
      <c r="PYK1870" s="401"/>
      <c r="PYL1870" s="401"/>
      <c r="PYM1870" s="401"/>
      <c r="PYN1870" s="401"/>
      <c r="PYO1870" s="401"/>
      <c r="PYP1870" s="401"/>
      <c r="PYQ1870" s="401"/>
      <c r="PYR1870" s="401"/>
      <c r="PYS1870" s="401"/>
      <c r="PYT1870" s="401"/>
      <c r="PYU1870" s="401"/>
      <c r="PYV1870" s="401"/>
      <c r="PYW1870" s="401"/>
      <c r="PYX1870" s="401"/>
      <c r="PYY1870" s="401"/>
      <c r="PYZ1870" s="401"/>
      <c r="PZA1870" s="401"/>
      <c r="PZB1870" s="401"/>
      <c r="PZC1870" s="401"/>
      <c r="PZD1870" s="401"/>
      <c r="PZE1870" s="401"/>
      <c r="PZF1870" s="401"/>
      <c r="PZG1870" s="401"/>
      <c r="PZH1870" s="401"/>
      <c r="PZI1870" s="401"/>
      <c r="PZJ1870" s="401"/>
      <c r="PZK1870" s="401"/>
      <c r="PZL1870" s="401"/>
      <c r="PZM1870" s="401"/>
      <c r="PZN1870" s="401"/>
      <c r="PZO1870" s="401"/>
      <c r="PZP1870" s="401"/>
      <c r="PZQ1870" s="401"/>
      <c r="PZR1870" s="401"/>
      <c r="PZS1870" s="401"/>
      <c r="PZT1870" s="401"/>
      <c r="PZU1870" s="401"/>
      <c r="PZV1870" s="401"/>
      <c r="PZW1870" s="401"/>
      <c r="PZX1870" s="401"/>
      <c r="PZY1870" s="401"/>
      <c r="PZZ1870" s="401"/>
      <c r="QAA1870" s="401"/>
      <c r="QAB1870" s="401"/>
      <c r="QAC1870" s="401"/>
      <c r="QAD1870" s="401"/>
      <c r="QAE1870" s="401"/>
      <c r="QAF1870" s="401"/>
      <c r="QAG1870" s="401"/>
      <c r="QAH1870" s="401"/>
      <c r="QAI1870" s="401"/>
      <c r="QAJ1870" s="401"/>
      <c r="QAK1870" s="401"/>
      <c r="QAL1870" s="401"/>
      <c r="QAM1870" s="401"/>
      <c r="QAN1870" s="401"/>
      <c r="QAO1870" s="401"/>
      <c r="QAP1870" s="401"/>
      <c r="QAQ1870" s="401"/>
      <c r="QAR1870" s="401"/>
      <c r="QAS1870" s="401"/>
      <c r="QAT1870" s="401"/>
      <c r="QAU1870" s="401"/>
      <c r="QAV1870" s="401"/>
      <c r="QAW1870" s="401"/>
      <c r="QAX1870" s="401"/>
      <c r="QAY1870" s="401"/>
      <c r="QAZ1870" s="401"/>
      <c r="QBA1870" s="401"/>
      <c r="QBB1870" s="401"/>
      <c r="QBC1870" s="401"/>
      <c r="QBD1870" s="401"/>
      <c r="QBE1870" s="401"/>
      <c r="QBF1870" s="401"/>
      <c r="QBG1870" s="401"/>
      <c r="QBH1870" s="401"/>
      <c r="QBI1870" s="401"/>
      <c r="QBJ1870" s="401"/>
      <c r="QBK1870" s="401"/>
      <c r="QBL1870" s="401"/>
      <c r="QBM1870" s="401"/>
      <c r="QBN1870" s="401"/>
      <c r="QBO1870" s="401"/>
      <c r="QBP1870" s="401"/>
      <c r="QBQ1870" s="401"/>
      <c r="QBR1870" s="401"/>
      <c r="QBS1870" s="401"/>
      <c r="QBT1870" s="401"/>
      <c r="QBU1870" s="401"/>
      <c r="QBV1870" s="401"/>
      <c r="QBW1870" s="401"/>
      <c r="QBX1870" s="401"/>
      <c r="QBY1870" s="401"/>
      <c r="QBZ1870" s="401"/>
      <c r="QCA1870" s="401"/>
      <c r="QCB1870" s="401"/>
      <c r="QCC1870" s="401"/>
      <c r="QCD1870" s="401"/>
      <c r="QCE1870" s="401"/>
      <c r="QCF1870" s="401"/>
      <c r="QCG1870" s="401"/>
      <c r="QCH1870" s="401"/>
      <c r="QCI1870" s="401"/>
      <c r="QCJ1870" s="401"/>
      <c r="QCK1870" s="401"/>
      <c r="QCL1870" s="401"/>
      <c r="QCM1870" s="401"/>
      <c r="QCN1870" s="401"/>
      <c r="QCO1870" s="401"/>
      <c r="QCP1870" s="401"/>
      <c r="QCQ1870" s="401"/>
      <c r="QCR1870" s="401"/>
      <c r="QCS1870" s="401"/>
      <c r="QCT1870" s="401"/>
      <c r="QCU1870" s="401"/>
      <c r="QCV1870" s="401"/>
      <c r="QCW1870" s="401"/>
      <c r="QCX1870" s="401"/>
      <c r="QCY1870" s="401"/>
      <c r="QCZ1870" s="401"/>
      <c r="QDA1870" s="401"/>
      <c r="QDB1870" s="401"/>
      <c r="QDC1870" s="401"/>
      <c r="QDD1870" s="401"/>
      <c r="QDE1870" s="401"/>
      <c r="QDF1870" s="401"/>
      <c r="QDG1870" s="401"/>
      <c r="QDH1870" s="401"/>
      <c r="QDI1870" s="401"/>
      <c r="QDJ1870" s="401"/>
      <c r="QDK1870" s="401"/>
      <c r="QDL1870" s="401"/>
      <c r="QDM1870" s="401"/>
      <c r="QDN1870" s="401"/>
      <c r="QDO1870" s="401"/>
      <c r="QDP1870" s="401"/>
      <c r="QDQ1870" s="401"/>
      <c r="QDR1870" s="401"/>
      <c r="QDS1870" s="401"/>
      <c r="QDT1870" s="401"/>
      <c r="QDU1870" s="401"/>
      <c r="QDV1870" s="401"/>
      <c r="QDW1870" s="401"/>
      <c r="QDX1870" s="401"/>
      <c r="QDY1870" s="401"/>
      <c r="QDZ1870" s="401"/>
      <c r="QEA1870" s="401"/>
      <c r="QEB1870" s="401"/>
      <c r="QEC1870" s="401"/>
      <c r="QED1870" s="401"/>
      <c r="QEE1870" s="401"/>
      <c r="QEF1870" s="401"/>
      <c r="QEG1870" s="401"/>
      <c r="QEH1870" s="401"/>
      <c r="QEI1870" s="401"/>
      <c r="QEJ1870" s="401"/>
      <c r="QEK1870" s="401"/>
      <c r="QEL1870" s="401"/>
      <c r="QEM1870" s="401"/>
      <c r="QEN1870" s="401"/>
      <c r="QEO1870" s="401"/>
      <c r="QEP1870" s="401"/>
      <c r="QEQ1870" s="401"/>
      <c r="QER1870" s="401"/>
      <c r="QES1870" s="401"/>
      <c r="QET1870" s="401"/>
      <c r="QEU1870" s="401"/>
      <c r="QEV1870" s="401"/>
      <c r="QEW1870" s="401"/>
      <c r="QEX1870" s="401"/>
      <c r="QEY1870" s="401"/>
      <c r="QEZ1870" s="401"/>
      <c r="QFA1870" s="401"/>
      <c r="QFB1870" s="401"/>
      <c r="QFC1870" s="401"/>
      <c r="QFD1870" s="401"/>
      <c r="QFE1870" s="401"/>
      <c r="QFF1870" s="401"/>
      <c r="QFG1870" s="401"/>
      <c r="QFH1870" s="401"/>
      <c r="QFI1870" s="401"/>
      <c r="QFJ1870" s="401"/>
      <c r="QFK1870" s="401"/>
      <c r="QFL1870" s="401"/>
      <c r="QFM1870" s="401"/>
      <c r="QFN1870" s="401"/>
      <c r="QFO1870" s="401"/>
      <c r="QFP1870" s="401"/>
      <c r="QFQ1870" s="401"/>
      <c r="QFR1870" s="401"/>
      <c r="QFS1870" s="401"/>
      <c r="QFT1870" s="401"/>
      <c r="QFU1870" s="401"/>
      <c r="QFV1870" s="401"/>
      <c r="QFW1870" s="401"/>
      <c r="QFX1870" s="401"/>
      <c r="QFY1870" s="401"/>
      <c r="QFZ1870" s="401"/>
      <c r="QGA1870" s="401"/>
      <c r="QGB1870" s="401"/>
      <c r="QGC1870" s="401"/>
      <c r="QGD1870" s="401"/>
      <c r="QGE1870" s="401"/>
      <c r="QGF1870" s="401"/>
      <c r="QGG1870" s="401"/>
      <c r="QGH1870" s="401"/>
      <c r="QGI1870" s="401"/>
      <c r="QGJ1870" s="401"/>
      <c r="QGK1870" s="401"/>
      <c r="QGL1870" s="401"/>
      <c r="QGM1870" s="401"/>
      <c r="QGN1870" s="401"/>
      <c r="QGO1870" s="401"/>
      <c r="QGP1870" s="401"/>
      <c r="QGQ1870" s="401"/>
      <c r="QGR1870" s="401"/>
      <c r="QGS1870" s="401"/>
      <c r="QGT1870" s="401"/>
      <c r="QGU1870" s="401"/>
      <c r="QGV1870" s="401"/>
      <c r="QGW1870" s="401"/>
      <c r="QGX1870" s="401"/>
      <c r="QGY1870" s="401"/>
      <c r="QGZ1870" s="401"/>
      <c r="QHA1870" s="401"/>
      <c r="QHB1870" s="401"/>
      <c r="QHC1870" s="401"/>
      <c r="QHD1870" s="401"/>
      <c r="QHE1870" s="401"/>
      <c r="QHF1870" s="401"/>
      <c r="QHG1870" s="401"/>
      <c r="QHH1870" s="401"/>
      <c r="QHI1870" s="401"/>
      <c r="QHJ1870" s="401"/>
      <c r="QHK1870" s="401"/>
      <c r="QHL1870" s="401"/>
      <c r="QHM1870" s="401"/>
      <c r="QHN1870" s="401"/>
      <c r="QHO1870" s="401"/>
      <c r="QHP1870" s="401"/>
      <c r="QHQ1870" s="401"/>
      <c r="QHR1870" s="401"/>
      <c r="QHS1870" s="401"/>
      <c r="QHT1870" s="401"/>
      <c r="QHU1870" s="401"/>
      <c r="QHV1870" s="401"/>
      <c r="QHW1870" s="401"/>
      <c r="QHX1870" s="401"/>
      <c r="QHY1870" s="401"/>
      <c r="QHZ1870" s="401"/>
      <c r="QIA1870" s="401"/>
      <c r="QIB1870" s="401"/>
      <c r="QIC1870" s="401"/>
      <c r="QID1870" s="401"/>
      <c r="QIE1870" s="401"/>
      <c r="QIF1870" s="401"/>
      <c r="QIG1870" s="401"/>
      <c r="QIH1870" s="401"/>
      <c r="QII1870" s="401"/>
      <c r="QIJ1870" s="401"/>
      <c r="QIK1870" s="401"/>
      <c r="QIL1870" s="401"/>
      <c r="QIM1870" s="401"/>
      <c r="QIN1870" s="401"/>
      <c r="QIO1870" s="401"/>
      <c r="QIP1870" s="401"/>
      <c r="QIQ1870" s="401"/>
      <c r="QIR1870" s="401"/>
      <c r="QIS1870" s="401"/>
      <c r="QIT1870" s="401"/>
      <c r="QIU1870" s="401"/>
      <c r="QIV1870" s="401"/>
      <c r="QIW1870" s="401"/>
      <c r="QIX1870" s="401"/>
      <c r="QIY1870" s="401"/>
      <c r="QIZ1870" s="401"/>
      <c r="QJA1870" s="401"/>
      <c r="QJB1870" s="401"/>
      <c r="QJC1870" s="401"/>
      <c r="QJD1870" s="401"/>
      <c r="QJE1870" s="401"/>
      <c r="QJF1870" s="401"/>
      <c r="QJG1870" s="401"/>
      <c r="QJH1870" s="401"/>
      <c r="QJI1870" s="401"/>
      <c r="QJJ1870" s="401"/>
      <c r="QJK1870" s="401"/>
      <c r="QJL1870" s="401"/>
      <c r="QJM1870" s="401"/>
      <c r="QJN1870" s="401"/>
      <c r="QJO1870" s="401"/>
      <c r="QJP1870" s="401"/>
      <c r="QJQ1870" s="401"/>
      <c r="QJR1870" s="401"/>
      <c r="QJS1870" s="401"/>
      <c r="QJT1870" s="401"/>
      <c r="QJU1870" s="401"/>
      <c r="QJV1870" s="401"/>
      <c r="QJW1870" s="401"/>
      <c r="QJX1870" s="401"/>
      <c r="QJY1870" s="401"/>
      <c r="QJZ1870" s="401"/>
      <c r="QKA1870" s="401"/>
      <c r="QKB1870" s="401"/>
      <c r="QKC1870" s="401"/>
      <c r="QKD1870" s="401"/>
      <c r="QKE1870" s="401"/>
      <c r="QKF1870" s="401"/>
      <c r="QKG1870" s="401"/>
      <c r="QKH1870" s="401"/>
      <c r="QKI1870" s="401"/>
      <c r="QKJ1870" s="401"/>
      <c r="QKK1870" s="401"/>
      <c r="QKL1870" s="401"/>
      <c r="QKM1870" s="401"/>
      <c r="QKN1870" s="401"/>
      <c r="QKO1870" s="401"/>
      <c r="QKP1870" s="401"/>
      <c r="QKQ1870" s="401"/>
      <c r="QKR1870" s="401"/>
      <c r="QKS1870" s="401"/>
      <c r="QKT1870" s="401"/>
      <c r="QKU1870" s="401"/>
      <c r="QKV1870" s="401"/>
      <c r="QKW1870" s="401"/>
      <c r="QKX1870" s="401"/>
      <c r="QKY1870" s="401"/>
      <c r="QKZ1870" s="401"/>
      <c r="QLA1870" s="401"/>
      <c r="QLB1870" s="401"/>
      <c r="QLC1870" s="401"/>
      <c r="QLD1870" s="401"/>
      <c r="QLE1870" s="401"/>
      <c r="QLF1870" s="401"/>
      <c r="QLG1870" s="401"/>
      <c r="QLH1870" s="401"/>
      <c r="QLI1870" s="401"/>
      <c r="QLJ1870" s="401"/>
      <c r="QLK1870" s="401"/>
      <c r="QLL1870" s="401"/>
      <c r="QLM1870" s="401"/>
      <c r="QLN1870" s="401"/>
      <c r="QLO1870" s="401"/>
      <c r="QLP1870" s="401"/>
      <c r="QLQ1870" s="401"/>
      <c r="QLR1870" s="401"/>
      <c r="QLS1870" s="401"/>
      <c r="QLT1870" s="401"/>
      <c r="QLU1870" s="401"/>
      <c r="QLV1870" s="401"/>
      <c r="QLW1870" s="401"/>
      <c r="QLX1870" s="401"/>
      <c r="QLY1870" s="401"/>
      <c r="QLZ1870" s="401"/>
      <c r="QMA1870" s="401"/>
      <c r="QMB1870" s="401"/>
      <c r="QMC1870" s="401"/>
      <c r="QMD1870" s="401"/>
      <c r="QME1870" s="401"/>
      <c r="QMF1870" s="401"/>
      <c r="QMG1870" s="401"/>
      <c r="QMH1870" s="401"/>
      <c r="QMI1870" s="401"/>
      <c r="QMJ1870" s="401"/>
      <c r="QMK1870" s="401"/>
      <c r="QML1870" s="401"/>
      <c r="QMM1870" s="401"/>
      <c r="QMN1870" s="401"/>
      <c r="QMO1870" s="401"/>
      <c r="QMP1870" s="401"/>
      <c r="QMQ1870" s="401"/>
      <c r="QMR1870" s="401"/>
      <c r="QMS1870" s="401"/>
      <c r="QMT1870" s="401"/>
      <c r="QMU1870" s="401"/>
      <c r="QMV1870" s="401"/>
      <c r="QMW1870" s="401"/>
      <c r="QMX1870" s="401"/>
      <c r="QMY1870" s="401"/>
      <c r="QMZ1870" s="401"/>
      <c r="QNA1870" s="401"/>
      <c r="QNB1870" s="401"/>
      <c r="QNC1870" s="401"/>
      <c r="QND1870" s="401"/>
      <c r="QNE1870" s="401"/>
      <c r="QNF1870" s="401"/>
      <c r="QNG1870" s="401"/>
      <c r="QNH1870" s="401"/>
      <c r="QNI1870" s="401"/>
      <c r="QNJ1870" s="401"/>
      <c r="QNK1870" s="401"/>
      <c r="QNL1870" s="401"/>
      <c r="QNM1870" s="401"/>
      <c r="QNN1870" s="401"/>
      <c r="QNO1870" s="401"/>
      <c r="QNP1870" s="401"/>
      <c r="QNQ1870" s="401"/>
      <c r="QNR1870" s="401"/>
      <c r="QNS1870" s="401"/>
      <c r="QNT1870" s="401"/>
      <c r="QNU1870" s="401"/>
      <c r="QNV1870" s="401"/>
      <c r="QNW1870" s="401"/>
      <c r="QNX1870" s="401"/>
      <c r="QNY1870" s="401"/>
      <c r="QNZ1870" s="401"/>
      <c r="QOA1870" s="401"/>
      <c r="QOB1870" s="401"/>
      <c r="QOC1870" s="401"/>
      <c r="QOD1870" s="401"/>
      <c r="QOE1870" s="401"/>
      <c r="QOF1870" s="401"/>
      <c r="QOG1870" s="401"/>
      <c r="QOH1870" s="401"/>
      <c r="QOI1870" s="401"/>
      <c r="QOJ1870" s="401"/>
      <c r="QOK1870" s="401"/>
      <c r="QOL1870" s="401"/>
      <c r="QOM1870" s="401"/>
      <c r="QON1870" s="401"/>
      <c r="QOO1870" s="401"/>
      <c r="QOP1870" s="401"/>
      <c r="QOQ1870" s="401"/>
      <c r="QOR1870" s="401"/>
      <c r="QOS1870" s="401"/>
      <c r="QOT1870" s="401"/>
      <c r="QOU1870" s="401"/>
      <c r="QOV1870" s="401"/>
      <c r="QOW1870" s="401"/>
      <c r="QOX1870" s="401"/>
      <c r="QOY1870" s="401"/>
      <c r="QOZ1870" s="401"/>
      <c r="QPA1870" s="401"/>
      <c r="QPB1870" s="401"/>
      <c r="QPC1870" s="401"/>
      <c r="QPD1870" s="401"/>
      <c r="QPE1870" s="401"/>
      <c r="QPF1870" s="401"/>
      <c r="QPG1870" s="401"/>
      <c r="QPH1870" s="401"/>
      <c r="QPI1870" s="401"/>
      <c r="QPJ1870" s="401"/>
      <c r="QPK1870" s="401"/>
      <c r="QPL1870" s="401"/>
      <c r="QPM1870" s="401"/>
      <c r="QPN1870" s="401"/>
      <c r="QPO1870" s="401"/>
      <c r="QPP1870" s="401"/>
      <c r="QPQ1870" s="401"/>
      <c r="QPR1870" s="401"/>
      <c r="QPS1870" s="401"/>
      <c r="QPT1870" s="401"/>
      <c r="QPU1870" s="401"/>
      <c r="QPV1870" s="401"/>
      <c r="QPW1870" s="401"/>
      <c r="QPX1870" s="401"/>
      <c r="QPY1870" s="401"/>
      <c r="QPZ1870" s="401"/>
      <c r="QQA1870" s="401"/>
      <c r="QQB1870" s="401"/>
      <c r="QQC1870" s="401"/>
      <c r="QQD1870" s="401"/>
      <c r="QQE1870" s="401"/>
      <c r="QQF1870" s="401"/>
      <c r="QQG1870" s="401"/>
      <c r="QQH1870" s="401"/>
      <c r="QQI1870" s="401"/>
      <c r="QQJ1870" s="401"/>
      <c r="QQK1870" s="401"/>
      <c r="QQL1870" s="401"/>
      <c r="QQM1870" s="401"/>
      <c r="QQN1870" s="401"/>
      <c r="QQO1870" s="401"/>
      <c r="QQP1870" s="401"/>
      <c r="QQQ1870" s="401"/>
      <c r="QQR1870" s="401"/>
      <c r="QQS1870" s="401"/>
      <c r="QQT1870" s="401"/>
      <c r="QQU1870" s="401"/>
      <c r="QQV1870" s="401"/>
      <c r="QQW1870" s="401"/>
      <c r="QQX1870" s="401"/>
      <c r="QQY1870" s="401"/>
      <c r="QQZ1870" s="401"/>
      <c r="QRA1870" s="401"/>
      <c r="QRB1870" s="401"/>
      <c r="QRC1870" s="401"/>
      <c r="QRD1870" s="401"/>
      <c r="QRE1870" s="401"/>
      <c r="QRF1870" s="401"/>
      <c r="QRG1870" s="401"/>
      <c r="QRH1870" s="401"/>
      <c r="QRI1870" s="401"/>
      <c r="QRJ1870" s="401"/>
      <c r="QRK1870" s="401"/>
      <c r="QRL1870" s="401"/>
      <c r="QRM1870" s="401"/>
      <c r="QRN1870" s="401"/>
      <c r="QRO1870" s="401"/>
      <c r="QRP1870" s="401"/>
      <c r="QRQ1870" s="401"/>
      <c r="QRR1870" s="401"/>
      <c r="QRS1870" s="401"/>
      <c r="QRT1870" s="401"/>
      <c r="QRU1870" s="401"/>
      <c r="QRV1870" s="401"/>
      <c r="QRW1870" s="401"/>
      <c r="QRX1870" s="401"/>
      <c r="QRY1870" s="401"/>
      <c r="QRZ1870" s="401"/>
      <c r="QSA1870" s="401"/>
      <c r="QSB1870" s="401"/>
      <c r="QSC1870" s="401"/>
      <c r="QSD1870" s="401"/>
      <c r="QSE1870" s="401"/>
      <c r="QSF1870" s="401"/>
      <c r="QSG1870" s="401"/>
      <c r="QSH1870" s="401"/>
      <c r="QSI1870" s="401"/>
      <c r="QSJ1870" s="401"/>
      <c r="QSK1870" s="401"/>
      <c r="QSL1870" s="401"/>
      <c r="QSM1870" s="401"/>
      <c r="QSN1870" s="401"/>
      <c r="QSO1870" s="401"/>
      <c r="QSP1870" s="401"/>
      <c r="QSQ1870" s="401"/>
      <c r="QSR1870" s="401"/>
      <c r="QSS1870" s="401"/>
      <c r="QST1870" s="401"/>
      <c r="QSU1870" s="401"/>
      <c r="QSV1870" s="401"/>
      <c r="QSW1870" s="401"/>
      <c r="QSX1870" s="401"/>
      <c r="QSY1870" s="401"/>
      <c r="QSZ1870" s="401"/>
      <c r="QTA1870" s="401"/>
      <c r="QTB1870" s="401"/>
      <c r="QTC1870" s="401"/>
      <c r="QTD1870" s="401"/>
      <c r="QTE1870" s="401"/>
      <c r="QTF1870" s="401"/>
      <c r="QTG1870" s="401"/>
      <c r="QTH1870" s="401"/>
      <c r="QTI1870" s="401"/>
      <c r="QTJ1870" s="401"/>
      <c r="QTK1870" s="401"/>
      <c r="QTL1870" s="401"/>
      <c r="QTM1870" s="401"/>
      <c r="QTN1870" s="401"/>
      <c r="QTO1870" s="401"/>
      <c r="QTP1870" s="401"/>
      <c r="QTQ1870" s="401"/>
      <c r="QTR1870" s="401"/>
      <c r="QTS1870" s="401"/>
      <c r="QTT1870" s="401"/>
      <c r="QTU1870" s="401"/>
      <c r="QTV1870" s="401"/>
      <c r="QTW1870" s="401"/>
      <c r="QTX1870" s="401"/>
      <c r="QTY1870" s="401"/>
      <c r="QTZ1870" s="401"/>
      <c r="QUA1870" s="401"/>
      <c r="QUB1870" s="401"/>
      <c r="QUC1870" s="401"/>
      <c r="QUD1870" s="401"/>
      <c r="QUE1870" s="401"/>
      <c r="QUF1870" s="401"/>
      <c r="QUG1870" s="401"/>
      <c r="QUH1870" s="401"/>
      <c r="QUI1870" s="401"/>
      <c r="QUJ1870" s="401"/>
      <c r="QUK1870" s="401"/>
      <c r="QUL1870" s="401"/>
      <c r="QUM1870" s="401"/>
      <c r="QUN1870" s="401"/>
      <c r="QUO1870" s="401"/>
      <c r="QUP1870" s="401"/>
      <c r="QUQ1870" s="401"/>
      <c r="QUR1870" s="401"/>
      <c r="QUS1870" s="401"/>
      <c r="QUT1870" s="401"/>
      <c r="QUU1870" s="401"/>
      <c r="QUV1870" s="401"/>
      <c r="QUW1870" s="401"/>
      <c r="QUX1870" s="401"/>
      <c r="QUY1870" s="401"/>
      <c r="QUZ1870" s="401"/>
      <c r="QVA1870" s="401"/>
      <c r="QVB1870" s="401"/>
      <c r="QVC1870" s="401"/>
      <c r="QVD1870" s="401"/>
      <c r="QVE1870" s="401"/>
      <c r="QVF1870" s="401"/>
      <c r="QVG1870" s="401"/>
      <c r="QVH1870" s="401"/>
      <c r="QVI1870" s="401"/>
      <c r="QVJ1870" s="401"/>
      <c r="QVK1870" s="401"/>
      <c r="QVL1870" s="401"/>
      <c r="QVM1870" s="401"/>
      <c r="QVN1870" s="401"/>
      <c r="QVO1870" s="401"/>
      <c r="QVP1870" s="401"/>
      <c r="QVQ1870" s="401"/>
      <c r="QVR1870" s="401"/>
      <c r="QVS1870" s="401"/>
      <c r="QVT1870" s="401"/>
      <c r="QVU1870" s="401"/>
      <c r="QVV1870" s="401"/>
      <c r="QVW1870" s="401"/>
      <c r="QVX1870" s="401"/>
      <c r="QVY1870" s="401"/>
      <c r="QVZ1870" s="401"/>
      <c r="QWA1870" s="401"/>
      <c r="QWB1870" s="401"/>
      <c r="QWC1870" s="401"/>
      <c r="QWD1870" s="401"/>
      <c r="QWE1870" s="401"/>
      <c r="QWF1870" s="401"/>
      <c r="QWG1870" s="401"/>
      <c r="QWH1870" s="401"/>
      <c r="QWI1870" s="401"/>
      <c r="QWJ1870" s="401"/>
      <c r="QWK1870" s="401"/>
      <c r="QWL1870" s="401"/>
      <c r="QWM1870" s="401"/>
      <c r="QWN1870" s="401"/>
      <c r="QWO1870" s="401"/>
      <c r="QWP1870" s="401"/>
      <c r="QWQ1870" s="401"/>
      <c r="QWR1870" s="401"/>
      <c r="QWS1870" s="401"/>
      <c r="QWT1870" s="401"/>
      <c r="QWU1870" s="401"/>
      <c r="QWV1870" s="401"/>
      <c r="QWW1870" s="401"/>
      <c r="QWX1870" s="401"/>
      <c r="QWY1870" s="401"/>
      <c r="QWZ1870" s="401"/>
      <c r="QXA1870" s="401"/>
      <c r="QXB1870" s="401"/>
      <c r="QXC1870" s="401"/>
      <c r="QXD1870" s="401"/>
      <c r="QXE1870" s="401"/>
      <c r="QXF1870" s="401"/>
      <c r="QXG1870" s="401"/>
      <c r="QXH1870" s="401"/>
      <c r="QXI1870" s="401"/>
      <c r="QXJ1870" s="401"/>
      <c r="QXK1870" s="401"/>
      <c r="QXL1870" s="401"/>
      <c r="QXM1870" s="401"/>
      <c r="QXN1870" s="401"/>
      <c r="QXO1870" s="401"/>
      <c r="QXP1870" s="401"/>
      <c r="QXQ1870" s="401"/>
      <c r="QXR1870" s="401"/>
      <c r="QXS1870" s="401"/>
      <c r="QXT1870" s="401"/>
      <c r="QXU1870" s="401"/>
      <c r="QXV1870" s="401"/>
      <c r="QXW1870" s="401"/>
      <c r="QXX1870" s="401"/>
      <c r="QXY1870" s="401"/>
      <c r="QXZ1870" s="401"/>
      <c r="QYA1870" s="401"/>
      <c r="QYB1870" s="401"/>
      <c r="QYC1870" s="401"/>
      <c r="QYD1870" s="401"/>
      <c r="QYE1870" s="401"/>
      <c r="QYF1870" s="401"/>
      <c r="QYG1870" s="401"/>
      <c r="QYH1870" s="401"/>
      <c r="QYI1870" s="401"/>
      <c r="QYJ1870" s="401"/>
      <c r="QYK1870" s="401"/>
      <c r="QYL1870" s="401"/>
      <c r="QYM1870" s="401"/>
      <c r="QYN1870" s="401"/>
      <c r="QYO1870" s="401"/>
      <c r="QYP1870" s="401"/>
      <c r="QYQ1870" s="401"/>
      <c r="QYR1870" s="401"/>
      <c r="QYS1870" s="401"/>
      <c r="QYT1870" s="401"/>
      <c r="QYU1870" s="401"/>
      <c r="QYV1870" s="401"/>
      <c r="QYW1870" s="401"/>
      <c r="QYX1870" s="401"/>
      <c r="QYY1870" s="401"/>
      <c r="QYZ1870" s="401"/>
      <c r="QZA1870" s="401"/>
      <c r="QZB1870" s="401"/>
      <c r="QZC1870" s="401"/>
      <c r="QZD1870" s="401"/>
      <c r="QZE1870" s="401"/>
      <c r="QZF1870" s="401"/>
      <c r="QZG1870" s="401"/>
      <c r="QZH1870" s="401"/>
      <c r="QZI1870" s="401"/>
      <c r="QZJ1870" s="401"/>
      <c r="QZK1870" s="401"/>
      <c r="QZL1870" s="401"/>
      <c r="QZM1870" s="401"/>
      <c r="QZN1870" s="401"/>
      <c r="QZO1870" s="401"/>
      <c r="QZP1870" s="401"/>
      <c r="QZQ1870" s="401"/>
      <c r="QZR1870" s="401"/>
      <c r="QZS1870" s="401"/>
      <c r="QZT1870" s="401"/>
      <c r="QZU1870" s="401"/>
      <c r="QZV1870" s="401"/>
      <c r="QZW1870" s="401"/>
      <c r="QZX1870" s="401"/>
      <c r="QZY1870" s="401"/>
      <c r="QZZ1870" s="401"/>
      <c r="RAA1870" s="401"/>
      <c r="RAB1870" s="401"/>
      <c r="RAC1870" s="401"/>
      <c r="RAD1870" s="401"/>
      <c r="RAE1870" s="401"/>
      <c r="RAF1870" s="401"/>
      <c r="RAG1870" s="401"/>
      <c r="RAH1870" s="401"/>
      <c r="RAI1870" s="401"/>
      <c r="RAJ1870" s="401"/>
      <c r="RAK1870" s="401"/>
      <c r="RAL1870" s="401"/>
      <c r="RAM1870" s="401"/>
      <c r="RAN1870" s="401"/>
      <c r="RAO1870" s="401"/>
      <c r="RAP1870" s="401"/>
      <c r="RAQ1870" s="401"/>
      <c r="RAR1870" s="401"/>
      <c r="RAS1870" s="401"/>
      <c r="RAT1870" s="401"/>
      <c r="RAU1870" s="401"/>
      <c r="RAV1870" s="401"/>
      <c r="RAW1870" s="401"/>
      <c r="RAX1870" s="401"/>
      <c r="RAY1870" s="401"/>
      <c r="RAZ1870" s="401"/>
      <c r="RBA1870" s="401"/>
      <c r="RBB1870" s="401"/>
      <c r="RBC1870" s="401"/>
      <c r="RBD1870" s="401"/>
      <c r="RBE1870" s="401"/>
      <c r="RBF1870" s="401"/>
      <c r="RBG1870" s="401"/>
      <c r="RBH1870" s="401"/>
      <c r="RBI1870" s="401"/>
      <c r="RBJ1870" s="401"/>
      <c r="RBK1870" s="401"/>
      <c r="RBL1870" s="401"/>
      <c r="RBM1870" s="401"/>
      <c r="RBN1870" s="401"/>
      <c r="RBO1870" s="401"/>
      <c r="RBP1870" s="401"/>
      <c r="RBQ1870" s="401"/>
      <c r="RBR1870" s="401"/>
      <c r="RBS1870" s="401"/>
      <c r="RBT1870" s="401"/>
      <c r="RBU1870" s="401"/>
      <c r="RBV1870" s="401"/>
      <c r="RBW1870" s="401"/>
      <c r="RBX1870" s="401"/>
      <c r="RBY1870" s="401"/>
      <c r="RBZ1870" s="401"/>
      <c r="RCA1870" s="401"/>
      <c r="RCB1870" s="401"/>
      <c r="RCC1870" s="401"/>
      <c r="RCD1870" s="401"/>
      <c r="RCE1870" s="401"/>
      <c r="RCF1870" s="401"/>
      <c r="RCG1870" s="401"/>
      <c r="RCH1870" s="401"/>
      <c r="RCI1870" s="401"/>
      <c r="RCJ1870" s="401"/>
      <c r="RCK1870" s="401"/>
      <c r="RCL1870" s="401"/>
      <c r="RCM1870" s="401"/>
      <c r="RCN1870" s="401"/>
      <c r="RCO1870" s="401"/>
      <c r="RCP1870" s="401"/>
      <c r="RCQ1870" s="401"/>
      <c r="RCR1870" s="401"/>
      <c r="RCS1870" s="401"/>
      <c r="RCT1870" s="401"/>
      <c r="RCU1870" s="401"/>
      <c r="RCV1870" s="401"/>
      <c r="RCW1870" s="401"/>
      <c r="RCX1870" s="401"/>
      <c r="RCY1870" s="401"/>
      <c r="RCZ1870" s="401"/>
      <c r="RDA1870" s="401"/>
      <c r="RDB1870" s="401"/>
      <c r="RDC1870" s="401"/>
      <c r="RDD1870" s="401"/>
      <c r="RDE1870" s="401"/>
      <c r="RDF1870" s="401"/>
      <c r="RDG1870" s="401"/>
      <c r="RDH1870" s="401"/>
      <c r="RDI1870" s="401"/>
      <c r="RDJ1870" s="401"/>
      <c r="RDK1870" s="401"/>
      <c r="RDL1870" s="401"/>
      <c r="RDM1870" s="401"/>
      <c r="RDN1870" s="401"/>
      <c r="RDO1870" s="401"/>
      <c r="RDP1870" s="401"/>
      <c r="RDQ1870" s="401"/>
      <c r="RDR1870" s="401"/>
      <c r="RDS1870" s="401"/>
      <c r="RDT1870" s="401"/>
      <c r="RDU1870" s="401"/>
      <c r="RDV1870" s="401"/>
      <c r="RDW1870" s="401"/>
      <c r="RDX1870" s="401"/>
      <c r="RDY1870" s="401"/>
      <c r="RDZ1870" s="401"/>
      <c r="REA1870" s="401"/>
      <c r="REB1870" s="401"/>
      <c r="REC1870" s="401"/>
      <c r="RED1870" s="401"/>
      <c r="REE1870" s="401"/>
      <c r="REF1870" s="401"/>
      <c r="REG1870" s="401"/>
      <c r="REH1870" s="401"/>
      <c r="REI1870" s="401"/>
      <c r="REJ1870" s="401"/>
      <c r="REK1870" s="401"/>
      <c r="REL1870" s="401"/>
      <c r="REM1870" s="401"/>
      <c r="REN1870" s="401"/>
      <c r="REO1870" s="401"/>
      <c r="REP1870" s="401"/>
      <c r="REQ1870" s="401"/>
      <c r="RER1870" s="401"/>
      <c r="RES1870" s="401"/>
      <c r="RET1870" s="401"/>
      <c r="REU1870" s="401"/>
      <c r="REV1870" s="401"/>
      <c r="REW1870" s="401"/>
      <c r="REX1870" s="401"/>
      <c r="REY1870" s="401"/>
      <c r="REZ1870" s="401"/>
      <c r="RFA1870" s="401"/>
      <c r="RFB1870" s="401"/>
      <c r="RFC1870" s="401"/>
      <c r="RFD1870" s="401"/>
      <c r="RFE1870" s="401"/>
      <c r="RFF1870" s="401"/>
      <c r="RFG1870" s="401"/>
      <c r="RFH1870" s="401"/>
      <c r="RFI1870" s="401"/>
      <c r="RFJ1870" s="401"/>
      <c r="RFK1870" s="401"/>
      <c r="RFL1870" s="401"/>
      <c r="RFM1870" s="401"/>
      <c r="RFN1870" s="401"/>
      <c r="RFO1870" s="401"/>
      <c r="RFP1870" s="401"/>
      <c r="RFQ1870" s="401"/>
      <c r="RFR1870" s="401"/>
      <c r="RFS1870" s="401"/>
      <c r="RFT1870" s="401"/>
      <c r="RFU1870" s="401"/>
      <c r="RFV1870" s="401"/>
      <c r="RFW1870" s="401"/>
      <c r="RFX1870" s="401"/>
      <c r="RFY1870" s="401"/>
      <c r="RFZ1870" s="401"/>
      <c r="RGA1870" s="401"/>
      <c r="RGB1870" s="401"/>
      <c r="RGC1870" s="401"/>
      <c r="RGD1870" s="401"/>
      <c r="RGE1870" s="401"/>
      <c r="RGF1870" s="401"/>
      <c r="RGG1870" s="401"/>
      <c r="RGH1870" s="401"/>
      <c r="RGI1870" s="401"/>
      <c r="RGJ1870" s="401"/>
      <c r="RGK1870" s="401"/>
      <c r="RGL1870" s="401"/>
      <c r="RGM1870" s="401"/>
      <c r="RGN1870" s="401"/>
      <c r="RGO1870" s="401"/>
      <c r="RGP1870" s="401"/>
      <c r="RGQ1870" s="401"/>
      <c r="RGR1870" s="401"/>
      <c r="RGS1870" s="401"/>
      <c r="RGT1870" s="401"/>
      <c r="RGU1870" s="401"/>
      <c r="RGV1870" s="401"/>
      <c r="RGW1870" s="401"/>
      <c r="RGX1870" s="401"/>
      <c r="RGY1870" s="401"/>
      <c r="RGZ1870" s="401"/>
      <c r="RHA1870" s="401"/>
      <c r="RHB1870" s="401"/>
      <c r="RHC1870" s="401"/>
      <c r="RHD1870" s="401"/>
      <c r="RHE1870" s="401"/>
      <c r="RHF1870" s="401"/>
      <c r="RHG1870" s="401"/>
      <c r="RHH1870" s="401"/>
      <c r="RHI1870" s="401"/>
      <c r="RHJ1870" s="401"/>
      <c r="RHK1870" s="401"/>
      <c r="RHL1870" s="401"/>
      <c r="RHM1870" s="401"/>
      <c r="RHN1870" s="401"/>
      <c r="RHO1870" s="401"/>
      <c r="RHP1870" s="401"/>
      <c r="RHQ1870" s="401"/>
      <c r="RHR1870" s="401"/>
      <c r="RHS1870" s="401"/>
      <c r="RHT1870" s="401"/>
      <c r="RHU1870" s="401"/>
      <c r="RHV1870" s="401"/>
      <c r="RHW1870" s="401"/>
      <c r="RHX1870" s="401"/>
      <c r="RHY1870" s="401"/>
      <c r="RHZ1870" s="401"/>
      <c r="RIA1870" s="401"/>
      <c r="RIB1870" s="401"/>
      <c r="RIC1870" s="401"/>
      <c r="RID1870" s="401"/>
      <c r="RIE1870" s="401"/>
      <c r="RIF1870" s="401"/>
      <c r="RIG1870" s="401"/>
      <c r="RIH1870" s="401"/>
      <c r="RII1870" s="401"/>
      <c r="RIJ1870" s="401"/>
      <c r="RIK1870" s="401"/>
      <c r="RIL1870" s="401"/>
      <c r="RIM1870" s="401"/>
      <c r="RIN1870" s="401"/>
      <c r="RIO1870" s="401"/>
      <c r="RIP1870" s="401"/>
      <c r="RIQ1870" s="401"/>
      <c r="RIR1870" s="401"/>
      <c r="RIS1870" s="401"/>
      <c r="RIT1870" s="401"/>
      <c r="RIU1870" s="401"/>
      <c r="RIV1870" s="401"/>
      <c r="RIW1870" s="401"/>
      <c r="RIX1870" s="401"/>
      <c r="RIY1870" s="401"/>
      <c r="RIZ1870" s="401"/>
      <c r="RJA1870" s="401"/>
      <c r="RJB1870" s="401"/>
      <c r="RJC1870" s="401"/>
      <c r="RJD1870" s="401"/>
      <c r="RJE1870" s="401"/>
      <c r="RJF1870" s="401"/>
      <c r="RJG1870" s="401"/>
      <c r="RJH1870" s="401"/>
      <c r="RJI1870" s="401"/>
      <c r="RJJ1870" s="401"/>
      <c r="RJK1870" s="401"/>
      <c r="RJL1870" s="401"/>
      <c r="RJM1870" s="401"/>
      <c r="RJN1870" s="401"/>
      <c r="RJO1870" s="401"/>
      <c r="RJP1870" s="401"/>
      <c r="RJQ1870" s="401"/>
      <c r="RJR1870" s="401"/>
      <c r="RJS1870" s="401"/>
      <c r="RJT1870" s="401"/>
      <c r="RJU1870" s="401"/>
      <c r="RJV1870" s="401"/>
      <c r="RJW1870" s="401"/>
      <c r="RJX1870" s="401"/>
      <c r="RJY1870" s="401"/>
      <c r="RJZ1870" s="401"/>
      <c r="RKA1870" s="401"/>
      <c r="RKB1870" s="401"/>
      <c r="RKC1870" s="401"/>
      <c r="RKD1870" s="401"/>
      <c r="RKE1870" s="401"/>
      <c r="RKF1870" s="401"/>
      <c r="RKG1870" s="401"/>
      <c r="RKH1870" s="401"/>
      <c r="RKI1870" s="401"/>
      <c r="RKJ1870" s="401"/>
      <c r="RKK1870" s="401"/>
      <c r="RKL1870" s="401"/>
      <c r="RKM1870" s="401"/>
      <c r="RKN1870" s="401"/>
      <c r="RKO1870" s="401"/>
      <c r="RKP1870" s="401"/>
      <c r="RKQ1870" s="401"/>
      <c r="RKR1870" s="401"/>
      <c r="RKS1870" s="401"/>
      <c r="RKT1870" s="401"/>
      <c r="RKU1870" s="401"/>
      <c r="RKV1870" s="401"/>
      <c r="RKW1870" s="401"/>
      <c r="RKX1870" s="401"/>
      <c r="RKY1870" s="401"/>
      <c r="RKZ1870" s="401"/>
      <c r="RLA1870" s="401"/>
      <c r="RLB1870" s="401"/>
      <c r="RLC1870" s="401"/>
      <c r="RLD1870" s="401"/>
      <c r="RLE1870" s="401"/>
      <c r="RLF1870" s="401"/>
      <c r="RLG1870" s="401"/>
      <c r="RLH1870" s="401"/>
      <c r="RLI1870" s="401"/>
      <c r="RLJ1870" s="401"/>
      <c r="RLK1870" s="401"/>
      <c r="RLL1870" s="401"/>
      <c r="RLM1870" s="401"/>
      <c r="RLN1870" s="401"/>
      <c r="RLO1870" s="401"/>
      <c r="RLP1870" s="401"/>
      <c r="RLQ1870" s="401"/>
      <c r="RLR1870" s="401"/>
      <c r="RLS1870" s="401"/>
      <c r="RLT1870" s="401"/>
      <c r="RLU1870" s="401"/>
      <c r="RLV1870" s="401"/>
      <c r="RLW1870" s="401"/>
      <c r="RLX1870" s="401"/>
      <c r="RLY1870" s="401"/>
      <c r="RLZ1870" s="401"/>
      <c r="RMA1870" s="401"/>
      <c r="RMB1870" s="401"/>
      <c r="RMC1870" s="401"/>
      <c r="RMD1870" s="401"/>
      <c r="RME1870" s="401"/>
      <c r="RMF1870" s="401"/>
      <c r="RMG1870" s="401"/>
      <c r="RMH1870" s="401"/>
      <c r="RMI1870" s="401"/>
      <c r="RMJ1870" s="401"/>
      <c r="RMK1870" s="401"/>
      <c r="RML1870" s="401"/>
      <c r="RMM1870" s="401"/>
      <c r="RMN1870" s="401"/>
      <c r="RMO1870" s="401"/>
      <c r="RMP1870" s="401"/>
      <c r="RMQ1870" s="401"/>
      <c r="RMR1870" s="401"/>
      <c r="RMS1870" s="401"/>
      <c r="RMT1870" s="401"/>
      <c r="RMU1870" s="401"/>
      <c r="RMV1870" s="401"/>
      <c r="RMW1870" s="401"/>
      <c r="RMX1870" s="401"/>
      <c r="RMY1870" s="401"/>
      <c r="RMZ1870" s="401"/>
      <c r="RNA1870" s="401"/>
      <c r="RNB1870" s="401"/>
      <c r="RNC1870" s="401"/>
      <c r="RND1870" s="401"/>
      <c r="RNE1870" s="401"/>
      <c r="RNF1870" s="401"/>
      <c r="RNG1870" s="401"/>
      <c r="RNH1870" s="401"/>
      <c r="RNI1870" s="401"/>
      <c r="RNJ1870" s="401"/>
      <c r="RNK1870" s="401"/>
      <c r="RNL1870" s="401"/>
      <c r="RNM1870" s="401"/>
      <c r="RNN1870" s="401"/>
      <c r="RNO1870" s="401"/>
      <c r="RNP1870" s="401"/>
      <c r="RNQ1870" s="401"/>
      <c r="RNR1870" s="401"/>
      <c r="RNS1870" s="401"/>
      <c r="RNT1870" s="401"/>
      <c r="RNU1870" s="401"/>
      <c r="RNV1870" s="401"/>
      <c r="RNW1870" s="401"/>
      <c r="RNX1870" s="401"/>
      <c r="RNY1870" s="401"/>
      <c r="RNZ1870" s="401"/>
      <c r="ROA1870" s="401"/>
      <c r="ROB1870" s="401"/>
      <c r="ROC1870" s="401"/>
      <c r="ROD1870" s="401"/>
      <c r="ROE1870" s="401"/>
      <c r="ROF1870" s="401"/>
      <c r="ROG1870" s="401"/>
      <c r="ROH1870" s="401"/>
      <c r="ROI1870" s="401"/>
      <c r="ROJ1870" s="401"/>
      <c r="ROK1870" s="401"/>
      <c r="ROL1870" s="401"/>
      <c r="ROM1870" s="401"/>
      <c r="RON1870" s="401"/>
      <c r="ROO1870" s="401"/>
      <c r="ROP1870" s="401"/>
      <c r="ROQ1870" s="401"/>
      <c r="ROR1870" s="401"/>
      <c r="ROS1870" s="401"/>
      <c r="ROT1870" s="401"/>
      <c r="ROU1870" s="401"/>
      <c r="ROV1870" s="401"/>
      <c r="ROW1870" s="401"/>
      <c r="ROX1870" s="401"/>
      <c r="ROY1870" s="401"/>
      <c r="ROZ1870" s="401"/>
      <c r="RPA1870" s="401"/>
      <c r="RPB1870" s="401"/>
      <c r="RPC1870" s="401"/>
      <c r="RPD1870" s="401"/>
      <c r="RPE1870" s="401"/>
      <c r="RPF1870" s="401"/>
      <c r="RPG1870" s="401"/>
      <c r="RPH1870" s="401"/>
      <c r="RPI1870" s="401"/>
      <c r="RPJ1870" s="401"/>
      <c r="RPK1870" s="401"/>
      <c r="RPL1870" s="401"/>
      <c r="RPM1870" s="401"/>
      <c r="RPN1870" s="401"/>
      <c r="RPO1870" s="401"/>
      <c r="RPP1870" s="401"/>
      <c r="RPQ1870" s="401"/>
      <c r="RPR1870" s="401"/>
      <c r="RPS1870" s="401"/>
      <c r="RPT1870" s="401"/>
      <c r="RPU1870" s="401"/>
      <c r="RPV1870" s="401"/>
      <c r="RPW1870" s="401"/>
      <c r="RPX1870" s="401"/>
      <c r="RPY1870" s="401"/>
      <c r="RPZ1870" s="401"/>
      <c r="RQA1870" s="401"/>
      <c r="RQB1870" s="401"/>
      <c r="RQC1870" s="401"/>
      <c r="RQD1870" s="401"/>
      <c r="RQE1870" s="401"/>
      <c r="RQF1870" s="401"/>
      <c r="RQG1870" s="401"/>
      <c r="RQH1870" s="401"/>
      <c r="RQI1870" s="401"/>
      <c r="RQJ1870" s="401"/>
      <c r="RQK1870" s="401"/>
      <c r="RQL1870" s="401"/>
      <c r="RQM1870" s="401"/>
      <c r="RQN1870" s="401"/>
      <c r="RQO1870" s="401"/>
      <c r="RQP1870" s="401"/>
      <c r="RQQ1870" s="401"/>
      <c r="RQR1870" s="401"/>
      <c r="RQS1870" s="401"/>
      <c r="RQT1870" s="401"/>
      <c r="RQU1870" s="401"/>
      <c r="RQV1870" s="401"/>
      <c r="RQW1870" s="401"/>
      <c r="RQX1870" s="401"/>
      <c r="RQY1870" s="401"/>
      <c r="RQZ1870" s="401"/>
      <c r="RRA1870" s="401"/>
      <c r="RRB1870" s="401"/>
      <c r="RRC1870" s="401"/>
      <c r="RRD1870" s="401"/>
      <c r="RRE1870" s="401"/>
      <c r="RRF1870" s="401"/>
      <c r="RRG1870" s="401"/>
      <c r="RRH1870" s="401"/>
      <c r="RRI1870" s="401"/>
      <c r="RRJ1870" s="401"/>
      <c r="RRK1870" s="401"/>
      <c r="RRL1870" s="401"/>
      <c r="RRM1870" s="401"/>
      <c r="RRN1870" s="401"/>
      <c r="RRO1870" s="401"/>
      <c r="RRP1870" s="401"/>
      <c r="RRQ1870" s="401"/>
      <c r="RRR1870" s="401"/>
      <c r="RRS1870" s="401"/>
      <c r="RRT1870" s="401"/>
      <c r="RRU1870" s="401"/>
      <c r="RRV1870" s="401"/>
      <c r="RRW1870" s="401"/>
      <c r="RRX1870" s="401"/>
      <c r="RRY1870" s="401"/>
      <c r="RRZ1870" s="401"/>
      <c r="RSA1870" s="401"/>
      <c r="RSB1870" s="401"/>
      <c r="RSC1870" s="401"/>
      <c r="RSD1870" s="401"/>
      <c r="RSE1870" s="401"/>
      <c r="RSF1870" s="401"/>
      <c r="RSG1870" s="401"/>
      <c r="RSH1870" s="401"/>
      <c r="RSI1870" s="401"/>
      <c r="RSJ1870" s="401"/>
      <c r="RSK1870" s="401"/>
      <c r="RSL1870" s="401"/>
      <c r="RSM1870" s="401"/>
      <c r="RSN1870" s="401"/>
      <c r="RSO1870" s="401"/>
      <c r="RSP1870" s="401"/>
      <c r="RSQ1870" s="401"/>
      <c r="RSR1870" s="401"/>
      <c r="RSS1870" s="401"/>
      <c r="RST1870" s="401"/>
      <c r="RSU1870" s="401"/>
      <c r="RSV1870" s="401"/>
      <c r="RSW1870" s="401"/>
      <c r="RSX1870" s="401"/>
      <c r="RSY1870" s="401"/>
      <c r="RSZ1870" s="401"/>
      <c r="RTA1870" s="401"/>
      <c r="RTB1870" s="401"/>
      <c r="RTC1870" s="401"/>
      <c r="RTD1870" s="401"/>
      <c r="RTE1870" s="401"/>
      <c r="RTF1870" s="401"/>
      <c r="RTG1870" s="401"/>
      <c r="RTH1870" s="401"/>
      <c r="RTI1870" s="401"/>
      <c r="RTJ1870" s="401"/>
      <c r="RTK1870" s="401"/>
      <c r="RTL1870" s="401"/>
      <c r="RTM1870" s="401"/>
      <c r="RTN1870" s="401"/>
      <c r="RTO1870" s="401"/>
      <c r="RTP1870" s="401"/>
      <c r="RTQ1870" s="401"/>
      <c r="RTR1870" s="401"/>
      <c r="RTS1870" s="401"/>
      <c r="RTT1870" s="401"/>
      <c r="RTU1870" s="401"/>
      <c r="RTV1870" s="401"/>
      <c r="RTW1870" s="401"/>
      <c r="RTX1870" s="401"/>
      <c r="RTY1870" s="401"/>
      <c r="RTZ1870" s="401"/>
      <c r="RUA1870" s="401"/>
      <c r="RUB1870" s="401"/>
      <c r="RUC1870" s="401"/>
      <c r="RUD1870" s="401"/>
      <c r="RUE1870" s="401"/>
      <c r="RUF1870" s="401"/>
      <c r="RUG1870" s="401"/>
      <c r="RUH1870" s="401"/>
      <c r="RUI1870" s="401"/>
      <c r="RUJ1870" s="401"/>
      <c r="RUK1870" s="401"/>
      <c r="RUL1870" s="401"/>
      <c r="RUM1870" s="401"/>
      <c r="RUN1870" s="401"/>
      <c r="RUO1870" s="401"/>
      <c r="RUP1870" s="401"/>
      <c r="RUQ1870" s="401"/>
      <c r="RUR1870" s="401"/>
      <c r="RUS1870" s="401"/>
      <c r="RUT1870" s="401"/>
      <c r="RUU1870" s="401"/>
      <c r="RUV1870" s="401"/>
      <c r="RUW1870" s="401"/>
      <c r="RUX1870" s="401"/>
      <c r="RUY1870" s="401"/>
      <c r="RUZ1870" s="401"/>
      <c r="RVA1870" s="401"/>
      <c r="RVB1870" s="401"/>
      <c r="RVC1870" s="401"/>
      <c r="RVD1870" s="401"/>
      <c r="RVE1870" s="401"/>
      <c r="RVF1870" s="401"/>
      <c r="RVG1870" s="401"/>
      <c r="RVH1870" s="401"/>
      <c r="RVI1870" s="401"/>
      <c r="RVJ1870" s="401"/>
      <c r="RVK1870" s="401"/>
      <c r="RVL1870" s="401"/>
      <c r="RVM1870" s="401"/>
      <c r="RVN1870" s="401"/>
      <c r="RVO1870" s="401"/>
      <c r="RVP1870" s="401"/>
      <c r="RVQ1870" s="401"/>
      <c r="RVR1870" s="401"/>
      <c r="RVS1870" s="401"/>
      <c r="RVT1870" s="401"/>
      <c r="RVU1870" s="401"/>
      <c r="RVV1870" s="401"/>
      <c r="RVW1870" s="401"/>
      <c r="RVX1870" s="401"/>
      <c r="RVY1870" s="401"/>
      <c r="RVZ1870" s="401"/>
      <c r="RWA1870" s="401"/>
      <c r="RWB1870" s="401"/>
      <c r="RWC1870" s="401"/>
      <c r="RWD1870" s="401"/>
      <c r="RWE1870" s="401"/>
      <c r="RWF1870" s="401"/>
      <c r="RWG1870" s="401"/>
      <c r="RWH1870" s="401"/>
      <c r="RWI1870" s="401"/>
      <c r="RWJ1870" s="401"/>
      <c r="RWK1870" s="401"/>
      <c r="RWL1870" s="401"/>
      <c r="RWM1870" s="401"/>
      <c r="RWN1870" s="401"/>
      <c r="RWO1870" s="401"/>
      <c r="RWP1870" s="401"/>
      <c r="RWQ1870" s="401"/>
      <c r="RWR1870" s="401"/>
      <c r="RWS1870" s="401"/>
      <c r="RWT1870" s="401"/>
      <c r="RWU1870" s="401"/>
      <c r="RWV1870" s="401"/>
      <c r="RWW1870" s="401"/>
      <c r="RWX1870" s="401"/>
      <c r="RWY1870" s="401"/>
      <c r="RWZ1870" s="401"/>
      <c r="RXA1870" s="401"/>
      <c r="RXB1870" s="401"/>
      <c r="RXC1870" s="401"/>
      <c r="RXD1870" s="401"/>
      <c r="RXE1870" s="401"/>
      <c r="RXF1870" s="401"/>
      <c r="RXG1870" s="401"/>
      <c r="RXH1870" s="401"/>
      <c r="RXI1870" s="401"/>
      <c r="RXJ1870" s="401"/>
      <c r="RXK1870" s="401"/>
      <c r="RXL1870" s="401"/>
      <c r="RXM1870" s="401"/>
      <c r="RXN1870" s="401"/>
      <c r="RXO1870" s="401"/>
      <c r="RXP1870" s="401"/>
      <c r="RXQ1870" s="401"/>
      <c r="RXR1870" s="401"/>
      <c r="RXS1870" s="401"/>
      <c r="RXT1870" s="401"/>
      <c r="RXU1870" s="401"/>
      <c r="RXV1870" s="401"/>
      <c r="RXW1870" s="401"/>
      <c r="RXX1870" s="401"/>
      <c r="RXY1870" s="401"/>
      <c r="RXZ1870" s="401"/>
      <c r="RYA1870" s="401"/>
      <c r="RYB1870" s="401"/>
      <c r="RYC1870" s="401"/>
      <c r="RYD1870" s="401"/>
      <c r="RYE1870" s="401"/>
      <c r="RYF1870" s="401"/>
      <c r="RYG1870" s="401"/>
      <c r="RYH1870" s="401"/>
      <c r="RYI1870" s="401"/>
      <c r="RYJ1870" s="401"/>
      <c r="RYK1870" s="401"/>
      <c r="RYL1870" s="401"/>
      <c r="RYM1870" s="401"/>
      <c r="RYN1870" s="401"/>
      <c r="RYO1870" s="401"/>
      <c r="RYP1870" s="401"/>
      <c r="RYQ1870" s="401"/>
      <c r="RYR1870" s="401"/>
      <c r="RYS1870" s="401"/>
      <c r="RYT1870" s="401"/>
      <c r="RYU1870" s="401"/>
      <c r="RYV1870" s="401"/>
      <c r="RYW1870" s="401"/>
      <c r="RYX1870" s="401"/>
      <c r="RYY1870" s="401"/>
      <c r="RYZ1870" s="401"/>
      <c r="RZA1870" s="401"/>
      <c r="RZB1870" s="401"/>
      <c r="RZC1870" s="401"/>
      <c r="RZD1870" s="401"/>
      <c r="RZE1870" s="401"/>
      <c r="RZF1870" s="401"/>
      <c r="RZG1870" s="401"/>
      <c r="RZH1870" s="401"/>
      <c r="RZI1870" s="401"/>
      <c r="RZJ1870" s="401"/>
      <c r="RZK1870" s="401"/>
      <c r="RZL1870" s="401"/>
      <c r="RZM1870" s="401"/>
      <c r="RZN1870" s="401"/>
      <c r="RZO1870" s="401"/>
      <c r="RZP1870" s="401"/>
      <c r="RZQ1870" s="401"/>
      <c r="RZR1870" s="401"/>
      <c r="RZS1870" s="401"/>
      <c r="RZT1870" s="401"/>
      <c r="RZU1870" s="401"/>
      <c r="RZV1870" s="401"/>
      <c r="RZW1870" s="401"/>
      <c r="RZX1870" s="401"/>
      <c r="RZY1870" s="401"/>
      <c r="RZZ1870" s="401"/>
      <c r="SAA1870" s="401"/>
      <c r="SAB1870" s="401"/>
      <c r="SAC1870" s="401"/>
      <c r="SAD1870" s="401"/>
      <c r="SAE1870" s="401"/>
      <c r="SAF1870" s="401"/>
      <c r="SAG1870" s="401"/>
      <c r="SAH1870" s="401"/>
      <c r="SAI1870" s="401"/>
      <c r="SAJ1870" s="401"/>
      <c r="SAK1870" s="401"/>
      <c r="SAL1870" s="401"/>
      <c r="SAM1870" s="401"/>
      <c r="SAN1870" s="401"/>
      <c r="SAO1870" s="401"/>
      <c r="SAP1870" s="401"/>
      <c r="SAQ1870" s="401"/>
      <c r="SAR1870" s="401"/>
      <c r="SAS1870" s="401"/>
      <c r="SAT1870" s="401"/>
      <c r="SAU1870" s="401"/>
      <c r="SAV1870" s="401"/>
      <c r="SAW1870" s="401"/>
      <c r="SAX1870" s="401"/>
      <c r="SAY1870" s="401"/>
      <c r="SAZ1870" s="401"/>
      <c r="SBA1870" s="401"/>
      <c r="SBB1870" s="401"/>
      <c r="SBC1870" s="401"/>
      <c r="SBD1870" s="401"/>
      <c r="SBE1870" s="401"/>
      <c r="SBF1870" s="401"/>
      <c r="SBG1870" s="401"/>
      <c r="SBH1870" s="401"/>
      <c r="SBI1870" s="401"/>
      <c r="SBJ1870" s="401"/>
      <c r="SBK1870" s="401"/>
      <c r="SBL1870" s="401"/>
      <c r="SBM1870" s="401"/>
      <c r="SBN1870" s="401"/>
      <c r="SBO1870" s="401"/>
      <c r="SBP1870" s="401"/>
      <c r="SBQ1870" s="401"/>
      <c r="SBR1870" s="401"/>
      <c r="SBS1870" s="401"/>
      <c r="SBT1870" s="401"/>
      <c r="SBU1870" s="401"/>
      <c r="SBV1870" s="401"/>
      <c r="SBW1870" s="401"/>
      <c r="SBX1870" s="401"/>
      <c r="SBY1870" s="401"/>
      <c r="SBZ1870" s="401"/>
      <c r="SCA1870" s="401"/>
      <c r="SCB1870" s="401"/>
      <c r="SCC1870" s="401"/>
      <c r="SCD1870" s="401"/>
      <c r="SCE1870" s="401"/>
      <c r="SCF1870" s="401"/>
      <c r="SCG1870" s="401"/>
      <c r="SCH1870" s="401"/>
      <c r="SCI1870" s="401"/>
      <c r="SCJ1870" s="401"/>
      <c r="SCK1870" s="401"/>
      <c r="SCL1870" s="401"/>
      <c r="SCM1870" s="401"/>
      <c r="SCN1870" s="401"/>
      <c r="SCO1870" s="401"/>
      <c r="SCP1870" s="401"/>
      <c r="SCQ1870" s="401"/>
      <c r="SCR1870" s="401"/>
      <c r="SCS1870" s="401"/>
      <c r="SCT1870" s="401"/>
      <c r="SCU1870" s="401"/>
      <c r="SCV1870" s="401"/>
      <c r="SCW1870" s="401"/>
      <c r="SCX1870" s="401"/>
      <c r="SCY1870" s="401"/>
      <c r="SCZ1870" s="401"/>
      <c r="SDA1870" s="401"/>
      <c r="SDB1870" s="401"/>
      <c r="SDC1870" s="401"/>
      <c r="SDD1870" s="401"/>
      <c r="SDE1870" s="401"/>
      <c r="SDF1870" s="401"/>
      <c r="SDG1870" s="401"/>
      <c r="SDH1870" s="401"/>
      <c r="SDI1870" s="401"/>
      <c r="SDJ1870" s="401"/>
      <c r="SDK1870" s="401"/>
      <c r="SDL1870" s="401"/>
      <c r="SDM1870" s="401"/>
      <c r="SDN1870" s="401"/>
      <c r="SDO1870" s="401"/>
      <c r="SDP1870" s="401"/>
      <c r="SDQ1870" s="401"/>
      <c r="SDR1870" s="401"/>
      <c r="SDS1870" s="401"/>
      <c r="SDT1870" s="401"/>
      <c r="SDU1870" s="401"/>
      <c r="SDV1870" s="401"/>
      <c r="SDW1870" s="401"/>
      <c r="SDX1870" s="401"/>
      <c r="SDY1870" s="401"/>
      <c r="SDZ1870" s="401"/>
      <c r="SEA1870" s="401"/>
      <c r="SEB1870" s="401"/>
      <c r="SEC1870" s="401"/>
      <c r="SED1870" s="401"/>
      <c r="SEE1870" s="401"/>
      <c r="SEF1870" s="401"/>
      <c r="SEG1870" s="401"/>
      <c r="SEH1870" s="401"/>
      <c r="SEI1870" s="401"/>
      <c r="SEJ1870" s="401"/>
      <c r="SEK1870" s="401"/>
      <c r="SEL1870" s="401"/>
      <c r="SEM1870" s="401"/>
      <c r="SEN1870" s="401"/>
      <c r="SEO1870" s="401"/>
      <c r="SEP1870" s="401"/>
      <c r="SEQ1870" s="401"/>
      <c r="SER1870" s="401"/>
      <c r="SES1870" s="401"/>
      <c r="SET1870" s="401"/>
      <c r="SEU1870" s="401"/>
      <c r="SEV1870" s="401"/>
      <c r="SEW1870" s="401"/>
      <c r="SEX1870" s="401"/>
      <c r="SEY1870" s="401"/>
      <c r="SEZ1870" s="401"/>
      <c r="SFA1870" s="401"/>
      <c r="SFB1870" s="401"/>
      <c r="SFC1870" s="401"/>
      <c r="SFD1870" s="401"/>
      <c r="SFE1870" s="401"/>
      <c r="SFF1870" s="401"/>
      <c r="SFG1870" s="401"/>
      <c r="SFH1870" s="401"/>
      <c r="SFI1870" s="401"/>
      <c r="SFJ1870" s="401"/>
      <c r="SFK1870" s="401"/>
      <c r="SFL1870" s="401"/>
      <c r="SFM1870" s="401"/>
      <c r="SFN1870" s="401"/>
      <c r="SFO1870" s="401"/>
      <c r="SFP1870" s="401"/>
      <c r="SFQ1870" s="401"/>
      <c r="SFR1870" s="401"/>
      <c r="SFS1870" s="401"/>
      <c r="SFT1870" s="401"/>
      <c r="SFU1870" s="401"/>
      <c r="SFV1870" s="401"/>
      <c r="SFW1870" s="401"/>
      <c r="SFX1870" s="401"/>
      <c r="SFY1870" s="401"/>
      <c r="SFZ1870" s="401"/>
      <c r="SGA1870" s="401"/>
      <c r="SGB1870" s="401"/>
      <c r="SGC1870" s="401"/>
      <c r="SGD1870" s="401"/>
      <c r="SGE1870" s="401"/>
      <c r="SGF1870" s="401"/>
      <c r="SGG1870" s="401"/>
      <c r="SGH1870" s="401"/>
      <c r="SGI1870" s="401"/>
      <c r="SGJ1870" s="401"/>
      <c r="SGK1870" s="401"/>
      <c r="SGL1870" s="401"/>
      <c r="SGM1870" s="401"/>
      <c r="SGN1870" s="401"/>
      <c r="SGO1870" s="401"/>
      <c r="SGP1870" s="401"/>
      <c r="SGQ1870" s="401"/>
      <c r="SGR1870" s="401"/>
      <c r="SGS1870" s="401"/>
      <c r="SGT1870" s="401"/>
      <c r="SGU1870" s="401"/>
      <c r="SGV1870" s="401"/>
      <c r="SGW1870" s="401"/>
      <c r="SGX1870" s="401"/>
      <c r="SGY1870" s="401"/>
      <c r="SGZ1870" s="401"/>
      <c r="SHA1870" s="401"/>
      <c r="SHB1870" s="401"/>
      <c r="SHC1870" s="401"/>
      <c r="SHD1870" s="401"/>
      <c r="SHE1870" s="401"/>
      <c r="SHF1870" s="401"/>
      <c r="SHG1870" s="401"/>
      <c r="SHH1870" s="401"/>
      <c r="SHI1870" s="401"/>
      <c r="SHJ1870" s="401"/>
      <c r="SHK1870" s="401"/>
      <c r="SHL1870" s="401"/>
      <c r="SHM1870" s="401"/>
      <c r="SHN1870" s="401"/>
      <c r="SHO1870" s="401"/>
      <c r="SHP1870" s="401"/>
      <c r="SHQ1870" s="401"/>
      <c r="SHR1870" s="401"/>
      <c r="SHS1870" s="401"/>
      <c r="SHT1870" s="401"/>
      <c r="SHU1870" s="401"/>
      <c r="SHV1870" s="401"/>
      <c r="SHW1870" s="401"/>
      <c r="SHX1870" s="401"/>
      <c r="SHY1870" s="401"/>
      <c r="SHZ1870" s="401"/>
      <c r="SIA1870" s="401"/>
      <c r="SIB1870" s="401"/>
      <c r="SIC1870" s="401"/>
      <c r="SID1870" s="401"/>
      <c r="SIE1870" s="401"/>
      <c r="SIF1870" s="401"/>
      <c r="SIG1870" s="401"/>
      <c r="SIH1870" s="401"/>
      <c r="SII1870" s="401"/>
      <c r="SIJ1870" s="401"/>
      <c r="SIK1870" s="401"/>
      <c r="SIL1870" s="401"/>
      <c r="SIM1870" s="401"/>
      <c r="SIN1870" s="401"/>
      <c r="SIO1870" s="401"/>
      <c r="SIP1870" s="401"/>
      <c r="SIQ1870" s="401"/>
      <c r="SIR1870" s="401"/>
      <c r="SIS1870" s="401"/>
      <c r="SIT1870" s="401"/>
      <c r="SIU1870" s="401"/>
      <c r="SIV1870" s="401"/>
      <c r="SIW1870" s="401"/>
      <c r="SIX1870" s="401"/>
      <c r="SIY1870" s="401"/>
      <c r="SIZ1870" s="401"/>
      <c r="SJA1870" s="401"/>
      <c r="SJB1870" s="401"/>
      <c r="SJC1870" s="401"/>
      <c r="SJD1870" s="401"/>
      <c r="SJE1870" s="401"/>
      <c r="SJF1870" s="401"/>
      <c r="SJG1870" s="401"/>
      <c r="SJH1870" s="401"/>
      <c r="SJI1870" s="401"/>
      <c r="SJJ1870" s="401"/>
      <c r="SJK1870" s="401"/>
      <c r="SJL1870" s="401"/>
      <c r="SJM1870" s="401"/>
      <c r="SJN1870" s="401"/>
      <c r="SJO1870" s="401"/>
      <c r="SJP1870" s="401"/>
      <c r="SJQ1870" s="401"/>
      <c r="SJR1870" s="401"/>
      <c r="SJS1870" s="401"/>
      <c r="SJT1870" s="401"/>
      <c r="SJU1870" s="401"/>
      <c r="SJV1870" s="401"/>
      <c r="SJW1870" s="401"/>
      <c r="SJX1870" s="401"/>
      <c r="SJY1870" s="401"/>
      <c r="SJZ1870" s="401"/>
      <c r="SKA1870" s="401"/>
      <c r="SKB1870" s="401"/>
      <c r="SKC1870" s="401"/>
      <c r="SKD1870" s="401"/>
      <c r="SKE1870" s="401"/>
      <c r="SKF1870" s="401"/>
      <c r="SKG1870" s="401"/>
      <c r="SKH1870" s="401"/>
      <c r="SKI1870" s="401"/>
      <c r="SKJ1870" s="401"/>
      <c r="SKK1870" s="401"/>
      <c r="SKL1870" s="401"/>
      <c r="SKM1870" s="401"/>
      <c r="SKN1870" s="401"/>
      <c r="SKO1870" s="401"/>
      <c r="SKP1870" s="401"/>
      <c r="SKQ1870" s="401"/>
      <c r="SKR1870" s="401"/>
      <c r="SKS1870" s="401"/>
      <c r="SKT1870" s="401"/>
      <c r="SKU1870" s="401"/>
      <c r="SKV1870" s="401"/>
      <c r="SKW1870" s="401"/>
      <c r="SKX1870" s="401"/>
      <c r="SKY1870" s="401"/>
      <c r="SKZ1870" s="401"/>
      <c r="SLA1870" s="401"/>
      <c r="SLB1870" s="401"/>
      <c r="SLC1870" s="401"/>
      <c r="SLD1870" s="401"/>
      <c r="SLE1870" s="401"/>
      <c r="SLF1870" s="401"/>
      <c r="SLG1870" s="401"/>
      <c r="SLH1870" s="401"/>
      <c r="SLI1870" s="401"/>
      <c r="SLJ1870" s="401"/>
      <c r="SLK1870" s="401"/>
      <c r="SLL1870" s="401"/>
      <c r="SLM1870" s="401"/>
      <c r="SLN1870" s="401"/>
      <c r="SLO1870" s="401"/>
      <c r="SLP1870" s="401"/>
      <c r="SLQ1870" s="401"/>
      <c r="SLR1870" s="401"/>
      <c r="SLS1870" s="401"/>
      <c r="SLT1870" s="401"/>
      <c r="SLU1870" s="401"/>
      <c r="SLV1870" s="401"/>
      <c r="SLW1870" s="401"/>
      <c r="SLX1870" s="401"/>
      <c r="SLY1870" s="401"/>
      <c r="SLZ1870" s="401"/>
      <c r="SMA1870" s="401"/>
      <c r="SMB1870" s="401"/>
      <c r="SMC1870" s="401"/>
      <c r="SMD1870" s="401"/>
      <c r="SME1870" s="401"/>
      <c r="SMF1870" s="401"/>
      <c r="SMG1870" s="401"/>
      <c r="SMH1870" s="401"/>
      <c r="SMI1870" s="401"/>
      <c r="SMJ1870" s="401"/>
      <c r="SMK1870" s="401"/>
      <c r="SML1870" s="401"/>
      <c r="SMM1870" s="401"/>
      <c r="SMN1870" s="401"/>
      <c r="SMO1870" s="401"/>
      <c r="SMP1870" s="401"/>
      <c r="SMQ1870" s="401"/>
      <c r="SMR1870" s="401"/>
      <c r="SMS1870" s="401"/>
      <c r="SMT1870" s="401"/>
      <c r="SMU1870" s="401"/>
      <c r="SMV1870" s="401"/>
      <c r="SMW1870" s="401"/>
      <c r="SMX1870" s="401"/>
      <c r="SMY1870" s="401"/>
      <c r="SMZ1870" s="401"/>
      <c r="SNA1870" s="401"/>
      <c r="SNB1870" s="401"/>
      <c r="SNC1870" s="401"/>
      <c r="SND1870" s="401"/>
      <c r="SNE1870" s="401"/>
      <c r="SNF1870" s="401"/>
      <c r="SNG1870" s="401"/>
      <c r="SNH1870" s="401"/>
      <c r="SNI1870" s="401"/>
      <c r="SNJ1870" s="401"/>
      <c r="SNK1870" s="401"/>
      <c r="SNL1870" s="401"/>
      <c r="SNM1870" s="401"/>
      <c r="SNN1870" s="401"/>
      <c r="SNO1870" s="401"/>
      <c r="SNP1870" s="401"/>
      <c r="SNQ1870" s="401"/>
      <c r="SNR1870" s="401"/>
      <c r="SNS1870" s="401"/>
      <c r="SNT1870" s="401"/>
      <c r="SNU1870" s="401"/>
      <c r="SNV1870" s="401"/>
      <c r="SNW1870" s="401"/>
      <c r="SNX1870" s="401"/>
      <c r="SNY1870" s="401"/>
      <c r="SNZ1870" s="401"/>
      <c r="SOA1870" s="401"/>
      <c r="SOB1870" s="401"/>
      <c r="SOC1870" s="401"/>
      <c r="SOD1870" s="401"/>
      <c r="SOE1870" s="401"/>
      <c r="SOF1870" s="401"/>
      <c r="SOG1870" s="401"/>
      <c r="SOH1870" s="401"/>
      <c r="SOI1870" s="401"/>
      <c r="SOJ1870" s="401"/>
      <c r="SOK1870" s="401"/>
      <c r="SOL1870" s="401"/>
      <c r="SOM1870" s="401"/>
      <c r="SON1870" s="401"/>
      <c r="SOO1870" s="401"/>
      <c r="SOP1870" s="401"/>
      <c r="SOQ1870" s="401"/>
      <c r="SOR1870" s="401"/>
      <c r="SOS1870" s="401"/>
      <c r="SOT1870" s="401"/>
      <c r="SOU1870" s="401"/>
      <c r="SOV1870" s="401"/>
      <c r="SOW1870" s="401"/>
      <c r="SOX1870" s="401"/>
      <c r="SOY1870" s="401"/>
      <c r="SOZ1870" s="401"/>
      <c r="SPA1870" s="401"/>
      <c r="SPB1870" s="401"/>
      <c r="SPC1870" s="401"/>
      <c r="SPD1870" s="401"/>
      <c r="SPE1870" s="401"/>
      <c r="SPF1870" s="401"/>
      <c r="SPG1870" s="401"/>
      <c r="SPH1870" s="401"/>
      <c r="SPI1870" s="401"/>
      <c r="SPJ1870" s="401"/>
      <c r="SPK1870" s="401"/>
      <c r="SPL1870" s="401"/>
      <c r="SPM1870" s="401"/>
      <c r="SPN1870" s="401"/>
      <c r="SPO1870" s="401"/>
      <c r="SPP1870" s="401"/>
      <c r="SPQ1870" s="401"/>
      <c r="SPR1870" s="401"/>
      <c r="SPS1870" s="401"/>
      <c r="SPT1870" s="401"/>
      <c r="SPU1870" s="401"/>
      <c r="SPV1870" s="401"/>
      <c r="SPW1870" s="401"/>
      <c r="SPX1870" s="401"/>
      <c r="SPY1870" s="401"/>
      <c r="SPZ1870" s="401"/>
      <c r="SQA1870" s="401"/>
      <c r="SQB1870" s="401"/>
      <c r="SQC1870" s="401"/>
      <c r="SQD1870" s="401"/>
      <c r="SQE1870" s="401"/>
      <c r="SQF1870" s="401"/>
      <c r="SQG1870" s="401"/>
      <c r="SQH1870" s="401"/>
      <c r="SQI1870" s="401"/>
      <c r="SQJ1870" s="401"/>
      <c r="SQK1870" s="401"/>
      <c r="SQL1870" s="401"/>
      <c r="SQM1870" s="401"/>
      <c r="SQN1870" s="401"/>
      <c r="SQO1870" s="401"/>
      <c r="SQP1870" s="401"/>
      <c r="SQQ1870" s="401"/>
      <c r="SQR1870" s="401"/>
      <c r="SQS1870" s="401"/>
      <c r="SQT1870" s="401"/>
      <c r="SQU1870" s="401"/>
      <c r="SQV1870" s="401"/>
      <c r="SQW1870" s="401"/>
      <c r="SQX1870" s="401"/>
      <c r="SQY1870" s="401"/>
      <c r="SQZ1870" s="401"/>
      <c r="SRA1870" s="401"/>
      <c r="SRB1870" s="401"/>
      <c r="SRC1870" s="401"/>
      <c r="SRD1870" s="401"/>
      <c r="SRE1870" s="401"/>
      <c r="SRF1870" s="401"/>
      <c r="SRG1870" s="401"/>
      <c r="SRH1870" s="401"/>
      <c r="SRI1870" s="401"/>
      <c r="SRJ1870" s="401"/>
      <c r="SRK1870" s="401"/>
      <c r="SRL1870" s="401"/>
      <c r="SRM1870" s="401"/>
      <c r="SRN1870" s="401"/>
      <c r="SRO1870" s="401"/>
      <c r="SRP1870" s="401"/>
      <c r="SRQ1870" s="401"/>
      <c r="SRR1870" s="401"/>
      <c r="SRS1870" s="401"/>
      <c r="SRT1870" s="401"/>
      <c r="SRU1870" s="401"/>
      <c r="SRV1870" s="401"/>
      <c r="SRW1870" s="401"/>
      <c r="SRX1870" s="401"/>
      <c r="SRY1870" s="401"/>
      <c r="SRZ1870" s="401"/>
      <c r="SSA1870" s="401"/>
      <c r="SSB1870" s="401"/>
      <c r="SSC1870" s="401"/>
      <c r="SSD1870" s="401"/>
      <c r="SSE1870" s="401"/>
      <c r="SSF1870" s="401"/>
      <c r="SSG1870" s="401"/>
      <c r="SSH1870" s="401"/>
      <c r="SSI1870" s="401"/>
      <c r="SSJ1870" s="401"/>
      <c r="SSK1870" s="401"/>
      <c r="SSL1870" s="401"/>
      <c r="SSM1870" s="401"/>
      <c r="SSN1870" s="401"/>
      <c r="SSO1870" s="401"/>
      <c r="SSP1870" s="401"/>
      <c r="SSQ1870" s="401"/>
      <c r="SSR1870" s="401"/>
      <c r="SSS1870" s="401"/>
      <c r="SST1870" s="401"/>
      <c r="SSU1870" s="401"/>
      <c r="SSV1870" s="401"/>
      <c r="SSW1870" s="401"/>
      <c r="SSX1870" s="401"/>
      <c r="SSY1870" s="401"/>
      <c r="SSZ1870" s="401"/>
      <c r="STA1870" s="401"/>
      <c r="STB1870" s="401"/>
      <c r="STC1870" s="401"/>
      <c r="STD1870" s="401"/>
      <c r="STE1870" s="401"/>
      <c r="STF1870" s="401"/>
      <c r="STG1870" s="401"/>
      <c r="STH1870" s="401"/>
      <c r="STI1870" s="401"/>
      <c r="STJ1870" s="401"/>
      <c r="STK1870" s="401"/>
      <c r="STL1870" s="401"/>
      <c r="STM1870" s="401"/>
      <c r="STN1870" s="401"/>
      <c r="STO1870" s="401"/>
      <c r="STP1870" s="401"/>
      <c r="STQ1870" s="401"/>
      <c r="STR1870" s="401"/>
      <c r="STS1870" s="401"/>
      <c r="STT1870" s="401"/>
      <c r="STU1870" s="401"/>
      <c r="STV1870" s="401"/>
      <c r="STW1870" s="401"/>
      <c r="STX1870" s="401"/>
      <c r="STY1870" s="401"/>
      <c r="STZ1870" s="401"/>
      <c r="SUA1870" s="401"/>
      <c r="SUB1870" s="401"/>
      <c r="SUC1870" s="401"/>
      <c r="SUD1870" s="401"/>
      <c r="SUE1870" s="401"/>
      <c r="SUF1870" s="401"/>
      <c r="SUG1870" s="401"/>
      <c r="SUH1870" s="401"/>
      <c r="SUI1870" s="401"/>
      <c r="SUJ1870" s="401"/>
      <c r="SUK1870" s="401"/>
      <c r="SUL1870" s="401"/>
      <c r="SUM1870" s="401"/>
      <c r="SUN1870" s="401"/>
      <c r="SUO1870" s="401"/>
      <c r="SUP1870" s="401"/>
      <c r="SUQ1870" s="401"/>
      <c r="SUR1870" s="401"/>
      <c r="SUS1870" s="401"/>
      <c r="SUT1870" s="401"/>
      <c r="SUU1870" s="401"/>
      <c r="SUV1870" s="401"/>
      <c r="SUW1870" s="401"/>
      <c r="SUX1870" s="401"/>
      <c r="SUY1870" s="401"/>
      <c r="SUZ1870" s="401"/>
      <c r="SVA1870" s="401"/>
      <c r="SVB1870" s="401"/>
      <c r="SVC1870" s="401"/>
      <c r="SVD1870" s="401"/>
      <c r="SVE1870" s="401"/>
      <c r="SVF1870" s="401"/>
      <c r="SVG1870" s="401"/>
      <c r="SVH1870" s="401"/>
      <c r="SVI1870" s="401"/>
      <c r="SVJ1870" s="401"/>
      <c r="SVK1870" s="401"/>
      <c r="SVL1870" s="401"/>
      <c r="SVM1870" s="401"/>
      <c r="SVN1870" s="401"/>
      <c r="SVO1870" s="401"/>
      <c r="SVP1870" s="401"/>
      <c r="SVQ1870" s="401"/>
      <c r="SVR1870" s="401"/>
      <c r="SVS1870" s="401"/>
      <c r="SVT1870" s="401"/>
      <c r="SVU1870" s="401"/>
      <c r="SVV1870" s="401"/>
      <c r="SVW1870" s="401"/>
      <c r="SVX1870" s="401"/>
      <c r="SVY1870" s="401"/>
      <c r="SVZ1870" s="401"/>
      <c r="SWA1870" s="401"/>
      <c r="SWB1870" s="401"/>
      <c r="SWC1870" s="401"/>
      <c r="SWD1870" s="401"/>
      <c r="SWE1870" s="401"/>
      <c r="SWF1870" s="401"/>
      <c r="SWG1870" s="401"/>
      <c r="SWH1870" s="401"/>
      <c r="SWI1870" s="401"/>
      <c r="SWJ1870" s="401"/>
      <c r="SWK1870" s="401"/>
      <c r="SWL1870" s="401"/>
      <c r="SWM1870" s="401"/>
      <c r="SWN1870" s="401"/>
      <c r="SWO1870" s="401"/>
      <c r="SWP1870" s="401"/>
      <c r="SWQ1870" s="401"/>
      <c r="SWR1870" s="401"/>
      <c r="SWS1870" s="401"/>
      <c r="SWT1870" s="401"/>
      <c r="SWU1870" s="401"/>
      <c r="SWV1870" s="401"/>
      <c r="SWW1870" s="401"/>
      <c r="SWX1870" s="401"/>
      <c r="SWY1870" s="401"/>
      <c r="SWZ1870" s="401"/>
      <c r="SXA1870" s="401"/>
      <c r="SXB1870" s="401"/>
      <c r="SXC1870" s="401"/>
      <c r="SXD1870" s="401"/>
      <c r="SXE1870" s="401"/>
      <c r="SXF1870" s="401"/>
      <c r="SXG1870" s="401"/>
      <c r="SXH1870" s="401"/>
      <c r="SXI1870" s="401"/>
      <c r="SXJ1870" s="401"/>
      <c r="SXK1870" s="401"/>
      <c r="SXL1870" s="401"/>
      <c r="SXM1870" s="401"/>
      <c r="SXN1870" s="401"/>
      <c r="SXO1870" s="401"/>
      <c r="SXP1870" s="401"/>
      <c r="SXQ1870" s="401"/>
      <c r="SXR1870" s="401"/>
      <c r="SXS1870" s="401"/>
      <c r="SXT1870" s="401"/>
      <c r="SXU1870" s="401"/>
      <c r="SXV1870" s="401"/>
      <c r="SXW1870" s="401"/>
      <c r="SXX1870" s="401"/>
      <c r="SXY1870" s="401"/>
      <c r="SXZ1870" s="401"/>
      <c r="SYA1870" s="401"/>
      <c r="SYB1870" s="401"/>
      <c r="SYC1870" s="401"/>
      <c r="SYD1870" s="401"/>
      <c r="SYE1870" s="401"/>
      <c r="SYF1870" s="401"/>
      <c r="SYG1870" s="401"/>
      <c r="SYH1870" s="401"/>
      <c r="SYI1870" s="401"/>
      <c r="SYJ1870" s="401"/>
      <c r="SYK1870" s="401"/>
      <c r="SYL1870" s="401"/>
      <c r="SYM1870" s="401"/>
      <c r="SYN1870" s="401"/>
      <c r="SYO1870" s="401"/>
      <c r="SYP1870" s="401"/>
      <c r="SYQ1870" s="401"/>
      <c r="SYR1870" s="401"/>
      <c r="SYS1870" s="401"/>
      <c r="SYT1870" s="401"/>
      <c r="SYU1870" s="401"/>
      <c r="SYV1870" s="401"/>
      <c r="SYW1870" s="401"/>
      <c r="SYX1870" s="401"/>
      <c r="SYY1870" s="401"/>
      <c r="SYZ1870" s="401"/>
      <c r="SZA1870" s="401"/>
      <c r="SZB1870" s="401"/>
      <c r="SZC1870" s="401"/>
      <c r="SZD1870" s="401"/>
      <c r="SZE1870" s="401"/>
      <c r="SZF1870" s="401"/>
      <c r="SZG1870" s="401"/>
      <c r="SZH1870" s="401"/>
      <c r="SZI1870" s="401"/>
      <c r="SZJ1870" s="401"/>
      <c r="SZK1870" s="401"/>
      <c r="SZL1870" s="401"/>
      <c r="SZM1870" s="401"/>
      <c r="SZN1870" s="401"/>
      <c r="SZO1870" s="401"/>
      <c r="SZP1870" s="401"/>
      <c r="SZQ1870" s="401"/>
      <c r="SZR1870" s="401"/>
      <c r="SZS1870" s="401"/>
      <c r="SZT1870" s="401"/>
      <c r="SZU1870" s="401"/>
      <c r="SZV1870" s="401"/>
      <c r="SZW1870" s="401"/>
      <c r="SZX1870" s="401"/>
      <c r="SZY1870" s="401"/>
      <c r="SZZ1870" s="401"/>
      <c r="TAA1870" s="401"/>
      <c r="TAB1870" s="401"/>
      <c r="TAC1870" s="401"/>
      <c r="TAD1870" s="401"/>
      <c r="TAE1870" s="401"/>
      <c r="TAF1870" s="401"/>
      <c r="TAG1870" s="401"/>
      <c r="TAH1870" s="401"/>
      <c r="TAI1870" s="401"/>
      <c r="TAJ1870" s="401"/>
      <c r="TAK1870" s="401"/>
      <c r="TAL1870" s="401"/>
      <c r="TAM1870" s="401"/>
      <c r="TAN1870" s="401"/>
      <c r="TAO1870" s="401"/>
      <c r="TAP1870" s="401"/>
      <c r="TAQ1870" s="401"/>
      <c r="TAR1870" s="401"/>
      <c r="TAS1870" s="401"/>
      <c r="TAT1870" s="401"/>
      <c r="TAU1870" s="401"/>
      <c r="TAV1870" s="401"/>
      <c r="TAW1870" s="401"/>
      <c r="TAX1870" s="401"/>
      <c r="TAY1870" s="401"/>
      <c r="TAZ1870" s="401"/>
      <c r="TBA1870" s="401"/>
      <c r="TBB1870" s="401"/>
      <c r="TBC1870" s="401"/>
      <c r="TBD1870" s="401"/>
      <c r="TBE1870" s="401"/>
      <c r="TBF1870" s="401"/>
      <c r="TBG1870" s="401"/>
      <c r="TBH1870" s="401"/>
      <c r="TBI1870" s="401"/>
      <c r="TBJ1870" s="401"/>
      <c r="TBK1870" s="401"/>
      <c r="TBL1870" s="401"/>
      <c r="TBM1870" s="401"/>
      <c r="TBN1870" s="401"/>
      <c r="TBO1870" s="401"/>
      <c r="TBP1870" s="401"/>
      <c r="TBQ1870" s="401"/>
      <c r="TBR1870" s="401"/>
      <c r="TBS1870" s="401"/>
      <c r="TBT1870" s="401"/>
      <c r="TBU1870" s="401"/>
      <c r="TBV1870" s="401"/>
      <c r="TBW1870" s="401"/>
      <c r="TBX1870" s="401"/>
      <c r="TBY1870" s="401"/>
      <c r="TBZ1870" s="401"/>
      <c r="TCA1870" s="401"/>
      <c r="TCB1870" s="401"/>
      <c r="TCC1870" s="401"/>
      <c r="TCD1870" s="401"/>
      <c r="TCE1870" s="401"/>
      <c r="TCF1870" s="401"/>
      <c r="TCG1870" s="401"/>
      <c r="TCH1870" s="401"/>
      <c r="TCI1870" s="401"/>
      <c r="TCJ1870" s="401"/>
      <c r="TCK1870" s="401"/>
      <c r="TCL1870" s="401"/>
      <c r="TCM1870" s="401"/>
      <c r="TCN1870" s="401"/>
      <c r="TCO1870" s="401"/>
      <c r="TCP1870" s="401"/>
      <c r="TCQ1870" s="401"/>
      <c r="TCR1870" s="401"/>
      <c r="TCS1870" s="401"/>
      <c r="TCT1870" s="401"/>
      <c r="TCU1870" s="401"/>
      <c r="TCV1870" s="401"/>
      <c r="TCW1870" s="401"/>
      <c r="TCX1870" s="401"/>
      <c r="TCY1870" s="401"/>
      <c r="TCZ1870" s="401"/>
      <c r="TDA1870" s="401"/>
      <c r="TDB1870" s="401"/>
      <c r="TDC1870" s="401"/>
      <c r="TDD1870" s="401"/>
      <c r="TDE1870" s="401"/>
      <c r="TDF1870" s="401"/>
      <c r="TDG1870" s="401"/>
      <c r="TDH1870" s="401"/>
      <c r="TDI1870" s="401"/>
      <c r="TDJ1870" s="401"/>
      <c r="TDK1870" s="401"/>
      <c r="TDL1870" s="401"/>
      <c r="TDM1870" s="401"/>
      <c r="TDN1870" s="401"/>
      <c r="TDO1870" s="401"/>
      <c r="TDP1870" s="401"/>
      <c r="TDQ1870" s="401"/>
      <c r="TDR1870" s="401"/>
      <c r="TDS1870" s="401"/>
      <c r="TDT1870" s="401"/>
      <c r="TDU1870" s="401"/>
      <c r="TDV1870" s="401"/>
      <c r="TDW1870" s="401"/>
      <c r="TDX1870" s="401"/>
      <c r="TDY1870" s="401"/>
      <c r="TDZ1870" s="401"/>
      <c r="TEA1870" s="401"/>
      <c r="TEB1870" s="401"/>
      <c r="TEC1870" s="401"/>
      <c r="TED1870" s="401"/>
      <c r="TEE1870" s="401"/>
      <c r="TEF1870" s="401"/>
      <c r="TEG1870" s="401"/>
      <c r="TEH1870" s="401"/>
      <c r="TEI1870" s="401"/>
      <c r="TEJ1870" s="401"/>
      <c r="TEK1870" s="401"/>
      <c r="TEL1870" s="401"/>
      <c r="TEM1870" s="401"/>
      <c r="TEN1870" s="401"/>
      <c r="TEO1870" s="401"/>
      <c r="TEP1870" s="401"/>
      <c r="TEQ1870" s="401"/>
      <c r="TER1870" s="401"/>
      <c r="TES1870" s="401"/>
      <c r="TET1870" s="401"/>
      <c r="TEU1870" s="401"/>
      <c r="TEV1870" s="401"/>
      <c r="TEW1870" s="401"/>
      <c r="TEX1870" s="401"/>
      <c r="TEY1870" s="401"/>
      <c r="TEZ1870" s="401"/>
      <c r="TFA1870" s="401"/>
      <c r="TFB1870" s="401"/>
      <c r="TFC1870" s="401"/>
      <c r="TFD1870" s="401"/>
      <c r="TFE1870" s="401"/>
      <c r="TFF1870" s="401"/>
      <c r="TFG1870" s="401"/>
      <c r="TFH1870" s="401"/>
      <c r="TFI1870" s="401"/>
      <c r="TFJ1870" s="401"/>
      <c r="TFK1870" s="401"/>
      <c r="TFL1870" s="401"/>
      <c r="TFM1870" s="401"/>
      <c r="TFN1870" s="401"/>
      <c r="TFO1870" s="401"/>
      <c r="TFP1870" s="401"/>
      <c r="TFQ1870" s="401"/>
      <c r="TFR1870" s="401"/>
      <c r="TFS1870" s="401"/>
      <c r="TFT1870" s="401"/>
      <c r="TFU1870" s="401"/>
      <c r="TFV1870" s="401"/>
      <c r="TFW1870" s="401"/>
      <c r="TFX1870" s="401"/>
      <c r="TFY1870" s="401"/>
      <c r="TFZ1870" s="401"/>
      <c r="TGA1870" s="401"/>
      <c r="TGB1870" s="401"/>
      <c r="TGC1870" s="401"/>
      <c r="TGD1870" s="401"/>
      <c r="TGE1870" s="401"/>
      <c r="TGF1870" s="401"/>
      <c r="TGG1870" s="401"/>
      <c r="TGH1870" s="401"/>
      <c r="TGI1870" s="401"/>
      <c r="TGJ1870" s="401"/>
      <c r="TGK1870" s="401"/>
      <c r="TGL1870" s="401"/>
      <c r="TGM1870" s="401"/>
      <c r="TGN1870" s="401"/>
      <c r="TGO1870" s="401"/>
      <c r="TGP1870" s="401"/>
      <c r="TGQ1870" s="401"/>
      <c r="TGR1870" s="401"/>
      <c r="TGS1870" s="401"/>
      <c r="TGT1870" s="401"/>
      <c r="TGU1870" s="401"/>
      <c r="TGV1870" s="401"/>
      <c r="TGW1870" s="401"/>
      <c r="TGX1870" s="401"/>
      <c r="TGY1870" s="401"/>
      <c r="TGZ1870" s="401"/>
      <c r="THA1870" s="401"/>
      <c r="THB1870" s="401"/>
      <c r="THC1870" s="401"/>
      <c r="THD1870" s="401"/>
      <c r="THE1870" s="401"/>
      <c r="THF1870" s="401"/>
      <c r="THG1870" s="401"/>
      <c r="THH1870" s="401"/>
      <c r="THI1870" s="401"/>
      <c r="THJ1870" s="401"/>
      <c r="THK1870" s="401"/>
      <c r="THL1870" s="401"/>
      <c r="THM1870" s="401"/>
      <c r="THN1870" s="401"/>
      <c r="THO1870" s="401"/>
      <c r="THP1870" s="401"/>
      <c r="THQ1870" s="401"/>
      <c r="THR1870" s="401"/>
      <c r="THS1870" s="401"/>
      <c r="THT1870" s="401"/>
      <c r="THU1870" s="401"/>
      <c r="THV1870" s="401"/>
      <c r="THW1870" s="401"/>
      <c r="THX1870" s="401"/>
      <c r="THY1870" s="401"/>
      <c r="THZ1870" s="401"/>
      <c r="TIA1870" s="401"/>
      <c r="TIB1870" s="401"/>
      <c r="TIC1870" s="401"/>
      <c r="TID1870" s="401"/>
      <c r="TIE1870" s="401"/>
      <c r="TIF1870" s="401"/>
      <c r="TIG1870" s="401"/>
      <c r="TIH1870" s="401"/>
      <c r="TII1870" s="401"/>
      <c r="TIJ1870" s="401"/>
      <c r="TIK1870" s="401"/>
      <c r="TIL1870" s="401"/>
      <c r="TIM1870" s="401"/>
      <c r="TIN1870" s="401"/>
      <c r="TIO1870" s="401"/>
      <c r="TIP1870" s="401"/>
      <c r="TIQ1870" s="401"/>
      <c r="TIR1870" s="401"/>
      <c r="TIS1870" s="401"/>
      <c r="TIT1870" s="401"/>
      <c r="TIU1870" s="401"/>
      <c r="TIV1870" s="401"/>
      <c r="TIW1870" s="401"/>
      <c r="TIX1870" s="401"/>
      <c r="TIY1870" s="401"/>
      <c r="TIZ1870" s="401"/>
      <c r="TJA1870" s="401"/>
      <c r="TJB1870" s="401"/>
      <c r="TJC1870" s="401"/>
      <c r="TJD1870" s="401"/>
      <c r="TJE1870" s="401"/>
      <c r="TJF1870" s="401"/>
      <c r="TJG1870" s="401"/>
      <c r="TJH1870" s="401"/>
      <c r="TJI1870" s="401"/>
      <c r="TJJ1870" s="401"/>
      <c r="TJK1870" s="401"/>
      <c r="TJL1870" s="401"/>
      <c r="TJM1870" s="401"/>
      <c r="TJN1870" s="401"/>
      <c r="TJO1870" s="401"/>
      <c r="TJP1870" s="401"/>
      <c r="TJQ1870" s="401"/>
      <c r="TJR1870" s="401"/>
      <c r="TJS1870" s="401"/>
      <c r="TJT1870" s="401"/>
      <c r="TJU1870" s="401"/>
      <c r="TJV1870" s="401"/>
      <c r="TJW1870" s="401"/>
      <c r="TJX1870" s="401"/>
      <c r="TJY1870" s="401"/>
      <c r="TJZ1870" s="401"/>
      <c r="TKA1870" s="401"/>
      <c r="TKB1870" s="401"/>
      <c r="TKC1870" s="401"/>
      <c r="TKD1870" s="401"/>
      <c r="TKE1870" s="401"/>
      <c r="TKF1870" s="401"/>
      <c r="TKG1870" s="401"/>
      <c r="TKH1870" s="401"/>
      <c r="TKI1870" s="401"/>
      <c r="TKJ1870" s="401"/>
      <c r="TKK1870" s="401"/>
      <c r="TKL1870" s="401"/>
      <c r="TKM1870" s="401"/>
      <c r="TKN1870" s="401"/>
      <c r="TKO1870" s="401"/>
      <c r="TKP1870" s="401"/>
      <c r="TKQ1870" s="401"/>
      <c r="TKR1870" s="401"/>
      <c r="TKS1870" s="401"/>
      <c r="TKT1870" s="401"/>
      <c r="TKU1870" s="401"/>
      <c r="TKV1870" s="401"/>
      <c r="TKW1870" s="401"/>
      <c r="TKX1870" s="401"/>
      <c r="TKY1870" s="401"/>
      <c r="TKZ1870" s="401"/>
      <c r="TLA1870" s="401"/>
      <c r="TLB1870" s="401"/>
      <c r="TLC1870" s="401"/>
      <c r="TLD1870" s="401"/>
      <c r="TLE1870" s="401"/>
      <c r="TLF1870" s="401"/>
      <c r="TLG1870" s="401"/>
      <c r="TLH1870" s="401"/>
      <c r="TLI1870" s="401"/>
      <c r="TLJ1870" s="401"/>
      <c r="TLK1870" s="401"/>
      <c r="TLL1870" s="401"/>
      <c r="TLM1870" s="401"/>
      <c r="TLN1870" s="401"/>
      <c r="TLO1870" s="401"/>
      <c r="TLP1870" s="401"/>
      <c r="TLQ1870" s="401"/>
      <c r="TLR1870" s="401"/>
      <c r="TLS1870" s="401"/>
      <c r="TLT1870" s="401"/>
      <c r="TLU1870" s="401"/>
      <c r="TLV1870" s="401"/>
      <c r="TLW1870" s="401"/>
      <c r="TLX1870" s="401"/>
      <c r="TLY1870" s="401"/>
      <c r="TLZ1870" s="401"/>
      <c r="TMA1870" s="401"/>
      <c r="TMB1870" s="401"/>
      <c r="TMC1870" s="401"/>
      <c r="TMD1870" s="401"/>
      <c r="TME1870" s="401"/>
      <c r="TMF1870" s="401"/>
      <c r="TMG1870" s="401"/>
      <c r="TMH1870" s="401"/>
      <c r="TMI1870" s="401"/>
      <c r="TMJ1870" s="401"/>
      <c r="TMK1870" s="401"/>
      <c r="TML1870" s="401"/>
      <c r="TMM1870" s="401"/>
      <c r="TMN1870" s="401"/>
      <c r="TMO1870" s="401"/>
      <c r="TMP1870" s="401"/>
      <c r="TMQ1870" s="401"/>
      <c r="TMR1870" s="401"/>
      <c r="TMS1870" s="401"/>
      <c r="TMT1870" s="401"/>
      <c r="TMU1870" s="401"/>
      <c r="TMV1870" s="401"/>
      <c r="TMW1870" s="401"/>
      <c r="TMX1870" s="401"/>
      <c r="TMY1870" s="401"/>
      <c r="TMZ1870" s="401"/>
      <c r="TNA1870" s="401"/>
      <c r="TNB1870" s="401"/>
      <c r="TNC1870" s="401"/>
      <c r="TND1870" s="401"/>
      <c r="TNE1870" s="401"/>
      <c r="TNF1870" s="401"/>
      <c r="TNG1870" s="401"/>
      <c r="TNH1870" s="401"/>
      <c r="TNI1870" s="401"/>
      <c r="TNJ1870" s="401"/>
      <c r="TNK1870" s="401"/>
      <c r="TNL1870" s="401"/>
      <c r="TNM1870" s="401"/>
      <c r="TNN1870" s="401"/>
      <c r="TNO1870" s="401"/>
      <c r="TNP1870" s="401"/>
      <c r="TNQ1870" s="401"/>
      <c r="TNR1870" s="401"/>
      <c r="TNS1870" s="401"/>
      <c r="TNT1870" s="401"/>
      <c r="TNU1870" s="401"/>
      <c r="TNV1870" s="401"/>
      <c r="TNW1870" s="401"/>
      <c r="TNX1870" s="401"/>
      <c r="TNY1870" s="401"/>
      <c r="TNZ1870" s="401"/>
      <c r="TOA1870" s="401"/>
      <c r="TOB1870" s="401"/>
      <c r="TOC1870" s="401"/>
      <c r="TOD1870" s="401"/>
      <c r="TOE1870" s="401"/>
      <c r="TOF1870" s="401"/>
      <c r="TOG1870" s="401"/>
      <c r="TOH1870" s="401"/>
      <c r="TOI1870" s="401"/>
      <c r="TOJ1870" s="401"/>
      <c r="TOK1870" s="401"/>
      <c r="TOL1870" s="401"/>
      <c r="TOM1870" s="401"/>
      <c r="TON1870" s="401"/>
      <c r="TOO1870" s="401"/>
      <c r="TOP1870" s="401"/>
      <c r="TOQ1870" s="401"/>
      <c r="TOR1870" s="401"/>
      <c r="TOS1870" s="401"/>
      <c r="TOT1870" s="401"/>
      <c r="TOU1870" s="401"/>
      <c r="TOV1870" s="401"/>
      <c r="TOW1870" s="401"/>
      <c r="TOX1870" s="401"/>
      <c r="TOY1870" s="401"/>
      <c r="TOZ1870" s="401"/>
      <c r="TPA1870" s="401"/>
      <c r="TPB1870" s="401"/>
      <c r="TPC1870" s="401"/>
      <c r="TPD1870" s="401"/>
      <c r="TPE1870" s="401"/>
      <c r="TPF1870" s="401"/>
      <c r="TPG1870" s="401"/>
      <c r="TPH1870" s="401"/>
      <c r="TPI1870" s="401"/>
      <c r="TPJ1870" s="401"/>
      <c r="TPK1870" s="401"/>
      <c r="TPL1870" s="401"/>
      <c r="TPM1870" s="401"/>
      <c r="TPN1870" s="401"/>
      <c r="TPO1870" s="401"/>
      <c r="TPP1870" s="401"/>
      <c r="TPQ1870" s="401"/>
      <c r="TPR1870" s="401"/>
      <c r="TPS1870" s="401"/>
      <c r="TPT1870" s="401"/>
      <c r="TPU1870" s="401"/>
      <c r="TPV1870" s="401"/>
      <c r="TPW1870" s="401"/>
      <c r="TPX1870" s="401"/>
      <c r="TPY1870" s="401"/>
      <c r="TPZ1870" s="401"/>
      <c r="TQA1870" s="401"/>
      <c r="TQB1870" s="401"/>
      <c r="TQC1870" s="401"/>
      <c r="TQD1870" s="401"/>
      <c r="TQE1870" s="401"/>
      <c r="TQF1870" s="401"/>
      <c r="TQG1870" s="401"/>
      <c r="TQH1870" s="401"/>
      <c r="TQI1870" s="401"/>
      <c r="TQJ1870" s="401"/>
      <c r="TQK1870" s="401"/>
      <c r="TQL1870" s="401"/>
      <c r="TQM1870" s="401"/>
      <c r="TQN1870" s="401"/>
      <c r="TQO1870" s="401"/>
      <c r="TQP1870" s="401"/>
      <c r="TQQ1870" s="401"/>
      <c r="TQR1870" s="401"/>
      <c r="TQS1870" s="401"/>
      <c r="TQT1870" s="401"/>
      <c r="TQU1870" s="401"/>
      <c r="TQV1870" s="401"/>
      <c r="TQW1870" s="401"/>
      <c r="TQX1870" s="401"/>
      <c r="TQY1870" s="401"/>
      <c r="TQZ1870" s="401"/>
      <c r="TRA1870" s="401"/>
      <c r="TRB1870" s="401"/>
      <c r="TRC1870" s="401"/>
      <c r="TRD1870" s="401"/>
      <c r="TRE1870" s="401"/>
      <c r="TRF1870" s="401"/>
      <c r="TRG1870" s="401"/>
      <c r="TRH1870" s="401"/>
      <c r="TRI1870" s="401"/>
      <c r="TRJ1870" s="401"/>
      <c r="TRK1870" s="401"/>
      <c r="TRL1870" s="401"/>
      <c r="TRM1870" s="401"/>
      <c r="TRN1870" s="401"/>
      <c r="TRO1870" s="401"/>
      <c r="TRP1870" s="401"/>
      <c r="TRQ1870" s="401"/>
      <c r="TRR1870" s="401"/>
      <c r="TRS1870" s="401"/>
      <c r="TRT1870" s="401"/>
      <c r="TRU1870" s="401"/>
      <c r="TRV1870" s="401"/>
      <c r="TRW1870" s="401"/>
      <c r="TRX1870" s="401"/>
      <c r="TRY1870" s="401"/>
      <c r="TRZ1870" s="401"/>
      <c r="TSA1870" s="401"/>
      <c r="TSB1870" s="401"/>
      <c r="TSC1870" s="401"/>
      <c r="TSD1870" s="401"/>
      <c r="TSE1870" s="401"/>
      <c r="TSF1870" s="401"/>
      <c r="TSG1870" s="401"/>
      <c r="TSH1870" s="401"/>
      <c r="TSI1870" s="401"/>
      <c r="TSJ1870" s="401"/>
      <c r="TSK1870" s="401"/>
      <c r="TSL1870" s="401"/>
      <c r="TSM1870" s="401"/>
      <c r="TSN1870" s="401"/>
      <c r="TSO1870" s="401"/>
      <c r="TSP1870" s="401"/>
      <c r="TSQ1870" s="401"/>
      <c r="TSR1870" s="401"/>
      <c r="TSS1870" s="401"/>
      <c r="TST1870" s="401"/>
      <c r="TSU1870" s="401"/>
      <c r="TSV1870" s="401"/>
      <c r="TSW1870" s="401"/>
      <c r="TSX1870" s="401"/>
      <c r="TSY1870" s="401"/>
      <c r="TSZ1870" s="401"/>
      <c r="TTA1870" s="401"/>
      <c r="TTB1870" s="401"/>
      <c r="TTC1870" s="401"/>
      <c r="TTD1870" s="401"/>
      <c r="TTE1870" s="401"/>
      <c r="TTF1870" s="401"/>
      <c r="TTG1870" s="401"/>
      <c r="TTH1870" s="401"/>
      <c r="TTI1870" s="401"/>
      <c r="TTJ1870" s="401"/>
      <c r="TTK1870" s="401"/>
      <c r="TTL1870" s="401"/>
      <c r="TTM1870" s="401"/>
      <c r="TTN1870" s="401"/>
      <c r="TTO1870" s="401"/>
      <c r="TTP1870" s="401"/>
      <c r="TTQ1870" s="401"/>
      <c r="TTR1870" s="401"/>
      <c r="TTS1870" s="401"/>
      <c r="TTT1870" s="401"/>
      <c r="TTU1870" s="401"/>
      <c r="TTV1870" s="401"/>
      <c r="TTW1870" s="401"/>
      <c r="TTX1870" s="401"/>
      <c r="TTY1870" s="401"/>
      <c r="TTZ1870" s="401"/>
      <c r="TUA1870" s="401"/>
      <c r="TUB1870" s="401"/>
      <c r="TUC1870" s="401"/>
      <c r="TUD1870" s="401"/>
      <c r="TUE1870" s="401"/>
      <c r="TUF1870" s="401"/>
      <c r="TUG1870" s="401"/>
      <c r="TUH1870" s="401"/>
      <c r="TUI1870" s="401"/>
      <c r="TUJ1870" s="401"/>
      <c r="TUK1870" s="401"/>
      <c r="TUL1870" s="401"/>
      <c r="TUM1870" s="401"/>
      <c r="TUN1870" s="401"/>
      <c r="TUO1870" s="401"/>
      <c r="TUP1870" s="401"/>
      <c r="TUQ1870" s="401"/>
      <c r="TUR1870" s="401"/>
      <c r="TUS1870" s="401"/>
      <c r="TUT1870" s="401"/>
      <c r="TUU1870" s="401"/>
      <c r="TUV1870" s="401"/>
      <c r="TUW1870" s="401"/>
      <c r="TUX1870" s="401"/>
      <c r="TUY1870" s="401"/>
      <c r="TUZ1870" s="401"/>
      <c r="TVA1870" s="401"/>
      <c r="TVB1870" s="401"/>
      <c r="TVC1870" s="401"/>
      <c r="TVD1870" s="401"/>
      <c r="TVE1870" s="401"/>
      <c r="TVF1870" s="401"/>
      <c r="TVG1870" s="401"/>
      <c r="TVH1870" s="401"/>
      <c r="TVI1870" s="401"/>
      <c r="TVJ1870" s="401"/>
      <c r="TVK1870" s="401"/>
      <c r="TVL1870" s="401"/>
      <c r="TVM1870" s="401"/>
      <c r="TVN1870" s="401"/>
      <c r="TVO1870" s="401"/>
      <c r="TVP1870" s="401"/>
      <c r="TVQ1870" s="401"/>
      <c r="TVR1870" s="401"/>
      <c r="TVS1870" s="401"/>
      <c r="TVT1870" s="401"/>
      <c r="TVU1870" s="401"/>
      <c r="TVV1870" s="401"/>
      <c r="TVW1870" s="401"/>
      <c r="TVX1870" s="401"/>
      <c r="TVY1870" s="401"/>
      <c r="TVZ1870" s="401"/>
      <c r="TWA1870" s="401"/>
      <c r="TWB1870" s="401"/>
      <c r="TWC1870" s="401"/>
      <c r="TWD1870" s="401"/>
      <c r="TWE1870" s="401"/>
      <c r="TWF1870" s="401"/>
      <c r="TWG1870" s="401"/>
      <c r="TWH1870" s="401"/>
      <c r="TWI1870" s="401"/>
      <c r="TWJ1870" s="401"/>
      <c r="TWK1870" s="401"/>
      <c r="TWL1870" s="401"/>
      <c r="TWM1870" s="401"/>
      <c r="TWN1870" s="401"/>
      <c r="TWO1870" s="401"/>
      <c r="TWP1870" s="401"/>
      <c r="TWQ1870" s="401"/>
      <c r="TWR1870" s="401"/>
      <c r="TWS1870" s="401"/>
      <c r="TWT1870" s="401"/>
      <c r="TWU1870" s="401"/>
      <c r="TWV1870" s="401"/>
      <c r="TWW1870" s="401"/>
      <c r="TWX1870" s="401"/>
      <c r="TWY1870" s="401"/>
      <c r="TWZ1870" s="401"/>
      <c r="TXA1870" s="401"/>
      <c r="TXB1870" s="401"/>
      <c r="TXC1870" s="401"/>
      <c r="TXD1870" s="401"/>
      <c r="TXE1870" s="401"/>
      <c r="TXF1870" s="401"/>
      <c r="TXG1870" s="401"/>
      <c r="TXH1870" s="401"/>
      <c r="TXI1870" s="401"/>
      <c r="TXJ1870" s="401"/>
      <c r="TXK1870" s="401"/>
      <c r="TXL1870" s="401"/>
      <c r="TXM1870" s="401"/>
      <c r="TXN1870" s="401"/>
      <c r="TXO1870" s="401"/>
      <c r="TXP1870" s="401"/>
      <c r="TXQ1870" s="401"/>
      <c r="TXR1870" s="401"/>
      <c r="TXS1870" s="401"/>
      <c r="TXT1870" s="401"/>
      <c r="TXU1870" s="401"/>
      <c r="TXV1870" s="401"/>
      <c r="TXW1870" s="401"/>
      <c r="TXX1870" s="401"/>
      <c r="TXY1870" s="401"/>
      <c r="TXZ1870" s="401"/>
      <c r="TYA1870" s="401"/>
      <c r="TYB1870" s="401"/>
      <c r="TYC1870" s="401"/>
      <c r="TYD1870" s="401"/>
      <c r="TYE1870" s="401"/>
      <c r="TYF1870" s="401"/>
      <c r="TYG1870" s="401"/>
      <c r="TYH1870" s="401"/>
      <c r="TYI1870" s="401"/>
      <c r="TYJ1870" s="401"/>
      <c r="TYK1870" s="401"/>
      <c r="TYL1870" s="401"/>
      <c r="TYM1870" s="401"/>
      <c r="TYN1870" s="401"/>
      <c r="TYO1870" s="401"/>
      <c r="TYP1870" s="401"/>
      <c r="TYQ1870" s="401"/>
      <c r="TYR1870" s="401"/>
      <c r="TYS1870" s="401"/>
      <c r="TYT1870" s="401"/>
      <c r="TYU1870" s="401"/>
      <c r="TYV1870" s="401"/>
      <c r="TYW1870" s="401"/>
      <c r="TYX1870" s="401"/>
      <c r="TYY1870" s="401"/>
      <c r="TYZ1870" s="401"/>
      <c r="TZA1870" s="401"/>
      <c r="TZB1870" s="401"/>
      <c r="TZC1870" s="401"/>
      <c r="TZD1870" s="401"/>
      <c r="TZE1870" s="401"/>
      <c r="TZF1870" s="401"/>
      <c r="TZG1870" s="401"/>
      <c r="TZH1870" s="401"/>
      <c r="TZI1870" s="401"/>
      <c r="TZJ1870" s="401"/>
      <c r="TZK1870" s="401"/>
      <c r="TZL1870" s="401"/>
      <c r="TZM1870" s="401"/>
      <c r="TZN1870" s="401"/>
      <c r="TZO1870" s="401"/>
      <c r="TZP1870" s="401"/>
      <c r="TZQ1870" s="401"/>
      <c r="TZR1870" s="401"/>
      <c r="TZS1870" s="401"/>
      <c r="TZT1870" s="401"/>
      <c r="TZU1870" s="401"/>
      <c r="TZV1870" s="401"/>
      <c r="TZW1870" s="401"/>
      <c r="TZX1870" s="401"/>
      <c r="TZY1870" s="401"/>
      <c r="TZZ1870" s="401"/>
      <c r="UAA1870" s="401"/>
      <c r="UAB1870" s="401"/>
      <c r="UAC1870" s="401"/>
      <c r="UAD1870" s="401"/>
      <c r="UAE1870" s="401"/>
      <c r="UAF1870" s="401"/>
      <c r="UAG1870" s="401"/>
      <c r="UAH1870" s="401"/>
      <c r="UAI1870" s="401"/>
      <c r="UAJ1870" s="401"/>
      <c r="UAK1870" s="401"/>
      <c r="UAL1870" s="401"/>
      <c r="UAM1870" s="401"/>
      <c r="UAN1870" s="401"/>
      <c r="UAO1870" s="401"/>
      <c r="UAP1870" s="401"/>
      <c r="UAQ1870" s="401"/>
      <c r="UAR1870" s="401"/>
      <c r="UAS1870" s="401"/>
      <c r="UAT1870" s="401"/>
      <c r="UAU1870" s="401"/>
      <c r="UAV1870" s="401"/>
      <c r="UAW1870" s="401"/>
      <c r="UAX1870" s="401"/>
      <c r="UAY1870" s="401"/>
      <c r="UAZ1870" s="401"/>
      <c r="UBA1870" s="401"/>
      <c r="UBB1870" s="401"/>
      <c r="UBC1870" s="401"/>
      <c r="UBD1870" s="401"/>
      <c r="UBE1870" s="401"/>
      <c r="UBF1870" s="401"/>
      <c r="UBG1870" s="401"/>
      <c r="UBH1870" s="401"/>
      <c r="UBI1870" s="401"/>
      <c r="UBJ1870" s="401"/>
      <c r="UBK1870" s="401"/>
      <c r="UBL1870" s="401"/>
      <c r="UBM1870" s="401"/>
      <c r="UBN1870" s="401"/>
      <c r="UBO1870" s="401"/>
      <c r="UBP1870" s="401"/>
      <c r="UBQ1870" s="401"/>
      <c r="UBR1870" s="401"/>
      <c r="UBS1870" s="401"/>
      <c r="UBT1870" s="401"/>
      <c r="UBU1870" s="401"/>
      <c r="UBV1870" s="401"/>
      <c r="UBW1870" s="401"/>
      <c r="UBX1870" s="401"/>
      <c r="UBY1870" s="401"/>
      <c r="UBZ1870" s="401"/>
      <c r="UCA1870" s="401"/>
      <c r="UCB1870" s="401"/>
      <c r="UCC1870" s="401"/>
      <c r="UCD1870" s="401"/>
      <c r="UCE1870" s="401"/>
      <c r="UCF1870" s="401"/>
      <c r="UCG1870" s="401"/>
      <c r="UCH1870" s="401"/>
      <c r="UCI1870" s="401"/>
      <c r="UCJ1870" s="401"/>
      <c r="UCK1870" s="401"/>
      <c r="UCL1870" s="401"/>
      <c r="UCM1870" s="401"/>
      <c r="UCN1870" s="401"/>
      <c r="UCO1870" s="401"/>
      <c r="UCP1870" s="401"/>
      <c r="UCQ1870" s="401"/>
      <c r="UCR1870" s="401"/>
      <c r="UCS1870" s="401"/>
      <c r="UCT1870" s="401"/>
      <c r="UCU1870" s="401"/>
      <c r="UCV1870" s="401"/>
      <c r="UCW1870" s="401"/>
      <c r="UCX1870" s="401"/>
      <c r="UCY1870" s="401"/>
      <c r="UCZ1870" s="401"/>
      <c r="UDA1870" s="401"/>
      <c r="UDB1870" s="401"/>
      <c r="UDC1870" s="401"/>
      <c r="UDD1870" s="401"/>
      <c r="UDE1870" s="401"/>
      <c r="UDF1870" s="401"/>
      <c r="UDG1870" s="401"/>
      <c r="UDH1870" s="401"/>
      <c r="UDI1870" s="401"/>
      <c r="UDJ1870" s="401"/>
      <c r="UDK1870" s="401"/>
      <c r="UDL1870" s="401"/>
      <c r="UDM1870" s="401"/>
      <c r="UDN1870" s="401"/>
      <c r="UDO1870" s="401"/>
      <c r="UDP1870" s="401"/>
      <c r="UDQ1870" s="401"/>
      <c r="UDR1870" s="401"/>
      <c r="UDS1870" s="401"/>
      <c r="UDT1870" s="401"/>
      <c r="UDU1870" s="401"/>
      <c r="UDV1870" s="401"/>
      <c r="UDW1870" s="401"/>
      <c r="UDX1870" s="401"/>
      <c r="UDY1870" s="401"/>
      <c r="UDZ1870" s="401"/>
      <c r="UEA1870" s="401"/>
      <c r="UEB1870" s="401"/>
      <c r="UEC1870" s="401"/>
      <c r="UED1870" s="401"/>
      <c r="UEE1870" s="401"/>
      <c r="UEF1870" s="401"/>
      <c r="UEG1870" s="401"/>
      <c r="UEH1870" s="401"/>
      <c r="UEI1870" s="401"/>
      <c r="UEJ1870" s="401"/>
      <c r="UEK1870" s="401"/>
      <c r="UEL1870" s="401"/>
      <c r="UEM1870" s="401"/>
      <c r="UEN1870" s="401"/>
      <c r="UEO1870" s="401"/>
      <c r="UEP1870" s="401"/>
      <c r="UEQ1870" s="401"/>
      <c r="UER1870" s="401"/>
      <c r="UES1870" s="401"/>
      <c r="UET1870" s="401"/>
      <c r="UEU1870" s="401"/>
      <c r="UEV1870" s="401"/>
      <c r="UEW1870" s="401"/>
      <c r="UEX1870" s="401"/>
      <c r="UEY1870" s="401"/>
      <c r="UEZ1870" s="401"/>
      <c r="UFA1870" s="401"/>
      <c r="UFB1870" s="401"/>
      <c r="UFC1870" s="401"/>
      <c r="UFD1870" s="401"/>
      <c r="UFE1870" s="401"/>
      <c r="UFF1870" s="401"/>
      <c r="UFG1870" s="401"/>
      <c r="UFH1870" s="401"/>
      <c r="UFI1870" s="401"/>
      <c r="UFJ1870" s="401"/>
      <c r="UFK1870" s="401"/>
      <c r="UFL1870" s="401"/>
      <c r="UFM1870" s="401"/>
      <c r="UFN1870" s="401"/>
      <c r="UFO1870" s="401"/>
      <c r="UFP1870" s="401"/>
      <c r="UFQ1870" s="401"/>
      <c r="UFR1870" s="401"/>
      <c r="UFS1870" s="401"/>
      <c r="UFT1870" s="401"/>
      <c r="UFU1870" s="401"/>
      <c r="UFV1870" s="401"/>
      <c r="UFW1870" s="401"/>
      <c r="UFX1870" s="401"/>
      <c r="UFY1870" s="401"/>
      <c r="UFZ1870" s="401"/>
      <c r="UGA1870" s="401"/>
      <c r="UGB1870" s="401"/>
      <c r="UGC1870" s="401"/>
      <c r="UGD1870" s="401"/>
      <c r="UGE1870" s="401"/>
      <c r="UGF1870" s="401"/>
      <c r="UGG1870" s="401"/>
      <c r="UGH1870" s="401"/>
      <c r="UGI1870" s="401"/>
      <c r="UGJ1870" s="401"/>
      <c r="UGK1870" s="401"/>
      <c r="UGL1870" s="401"/>
      <c r="UGM1870" s="401"/>
      <c r="UGN1870" s="401"/>
      <c r="UGO1870" s="401"/>
      <c r="UGP1870" s="401"/>
      <c r="UGQ1870" s="401"/>
      <c r="UGR1870" s="401"/>
      <c r="UGS1870" s="401"/>
      <c r="UGT1870" s="401"/>
      <c r="UGU1870" s="401"/>
      <c r="UGV1870" s="401"/>
      <c r="UGW1870" s="401"/>
      <c r="UGX1870" s="401"/>
      <c r="UGY1870" s="401"/>
      <c r="UGZ1870" s="401"/>
      <c r="UHA1870" s="401"/>
      <c r="UHB1870" s="401"/>
      <c r="UHC1870" s="401"/>
      <c r="UHD1870" s="401"/>
      <c r="UHE1870" s="401"/>
      <c r="UHF1870" s="401"/>
      <c r="UHG1870" s="401"/>
      <c r="UHH1870" s="401"/>
      <c r="UHI1870" s="401"/>
      <c r="UHJ1870" s="401"/>
      <c r="UHK1870" s="401"/>
      <c r="UHL1870" s="401"/>
      <c r="UHM1870" s="401"/>
      <c r="UHN1870" s="401"/>
      <c r="UHO1870" s="401"/>
      <c r="UHP1870" s="401"/>
      <c r="UHQ1870" s="401"/>
      <c r="UHR1870" s="401"/>
      <c r="UHS1870" s="401"/>
      <c r="UHT1870" s="401"/>
      <c r="UHU1870" s="401"/>
      <c r="UHV1870" s="401"/>
      <c r="UHW1870" s="401"/>
      <c r="UHX1870" s="401"/>
      <c r="UHY1870" s="401"/>
      <c r="UHZ1870" s="401"/>
      <c r="UIA1870" s="401"/>
      <c r="UIB1870" s="401"/>
      <c r="UIC1870" s="401"/>
      <c r="UID1870" s="401"/>
      <c r="UIE1870" s="401"/>
      <c r="UIF1870" s="401"/>
      <c r="UIG1870" s="401"/>
      <c r="UIH1870" s="401"/>
      <c r="UII1870" s="401"/>
      <c r="UIJ1870" s="401"/>
      <c r="UIK1870" s="401"/>
      <c r="UIL1870" s="401"/>
      <c r="UIM1870" s="401"/>
      <c r="UIN1870" s="401"/>
      <c r="UIO1870" s="401"/>
      <c r="UIP1870" s="401"/>
      <c r="UIQ1870" s="401"/>
      <c r="UIR1870" s="401"/>
      <c r="UIS1870" s="401"/>
      <c r="UIT1870" s="401"/>
      <c r="UIU1870" s="401"/>
      <c r="UIV1870" s="401"/>
      <c r="UIW1870" s="401"/>
      <c r="UIX1870" s="401"/>
      <c r="UIY1870" s="401"/>
      <c r="UIZ1870" s="401"/>
      <c r="UJA1870" s="401"/>
      <c r="UJB1870" s="401"/>
      <c r="UJC1870" s="401"/>
      <c r="UJD1870" s="401"/>
      <c r="UJE1870" s="401"/>
      <c r="UJF1870" s="401"/>
      <c r="UJG1870" s="401"/>
      <c r="UJH1870" s="401"/>
      <c r="UJI1870" s="401"/>
      <c r="UJJ1870" s="401"/>
      <c r="UJK1870" s="401"/>
      <c r="UJL1870" s="401"/>
      <c r="UJM1870" s="401"/>
      <c r="UJN1870" s="401"/>
      <c r="UJO1870" s="401"/>
      <c r="UJP1870" s="401"/>
      <c r="UJQ1870" s="401"/>
      <c r="UJR1870" s="401"/>
      <c r="UJS1870" s="401"/>
      <c r="UJT1870" s="401"/>
      <c r="UJU1870" s="401"/>
      <c r="UJV1870" s="401"/>
      <c r="UJW1870" s="401"/>
      <c r="UJX1870" s="401"/>
      <c r="UJY1870" s="401"/>
      <c r="UJZ1870" s="401"/>
      <c r="UKA1870" s="401"/>
      <c r="UKB1870" s="401"/>
      <c r="UKC1870" s="401"/>
      <c r="UKD1870" s="401"/>
      <c r="UKE1870" s="401"/>
      <c r="UKF1870" s="401"/>
      <c r="UKG1870" s="401"/>
      <c r="UKH1870" s="401"/>
      <c r="UKI1870" s="401"/>
      <c r="UKJ1870" s="401"/>
      <c r="UKK1870" s="401"/>
      <c r="UKL1870" s="401"/>
      <c r="UKM1870" s="401"/>
      <c r="UKN1870" s="401"/>
      <c r="UKO1870" s="401"/>
      <c r="UKP1870" s="401"/>
      <c r="UKQ1870" s="401"/>
      <c r="UKR1870" s="401"/>
      <c r="UKS1870" s="401"/>
      <c r="UKT1870" s="401"/>
      <c r="UKU1870" s="401"/>
      <c r="UKV1870" s="401"/>
      <c r="UKW1870" s="401"/>
      <c r="UKX1870" s="401"/>
      <c r="UKY1870" s="401"/>
      <c r="UKZ1870" s="401"/>
      <c r="ULA1870" s="401"/>
      <c r="ULB1870" s="401"/>
      <c r="ULC1870" s="401"/>
      <c r="ULD1870" s="401"/>
      <c r="ULE1870" s="401"/>
      <c r="ULF1870" s="401"/>
      <c r="ULG1870" s="401"/>
      <c r="ULH1870" s="401"/>
      <c r="ULI1870" s="401"/>
      <c r="ULJ1870" s="401"/>
      <c r="ULK1870" s="401"/>
      <c r="ULL1870" s="401"/>
      <c r="ULM1870" s="401"/>
      <c r="ULN1870" s="401"/>
      <c r="ULO1870" s="401"/>
      <c r="ULP1870" s="401"/>
      <c r="ULQ1870" s="401"/>
      <c r="ULR1870" s="401"/>
      <c r="ULS1870" s="401"/>
      <c r="ULT1870" s="401"/>
      <c r="ULU1870" s="401"/>
      <c r="ULV1870" s="401"/>
      <c r="ULW1870" s="401"/>
      <c r="ULX1870" s="401"/>
      <c r="ULY1870" s="401"/>
      <c r="ULZ1870" s="401"/>
      <c r="UMA1870" s="401"/>
      <c r="UMB1870" s="401"/>
      <c r="UMC1870" s="401"/>
      <c r="UMD1870" s="401"/>
      <c r="UME1870" s="401"/>
      <c r="UMF1870" s="401"/>
      <c r="UMG1870" s="401"/>
      <c r="UMH1870" s="401"/>
      <c r="UMI1870" s="401"/>
      <c r="UMJ1870" s="401"/>
      <c r="UMK1870" s="401"/>
      <c r="UML1870" s="401"/>
      <c r="UMM1870" s="401"/>
      <c r="UMN1870" s="401"/>
      <c r="UMO1870" s="401"/>
      <c r="UMP1870" s="401"/>
      <c r="UMQ1870" s="401"/>
      <c r="UMR1870" s="401"/>
      <c r="UMS1870" s="401"/>
      <c r="UMT1870" s="401"/>
      <c r="UMU1870" s="401"/>
      <c r="UMV1870" s="401"/>
      <c r="UMW1870" s="401"/>
      <c r="UMX1870" s="401"/>
      <c r="UMY1870" s="401"/>
      <c r="UMZ1870" s="401"/>
      <c r="UNA1870" s="401"/>
      <c r="UNB1870" s="401"/>
      <c r="UNC1870" s="401"/>
      <c r="UND1870" s="401"/>
      <c r="UNE1870" s="401"/>
      <c r="UNF1870" s="401"/>
      <c r="UNG1870" s="401"/>
      <c r="UNH1870" s="401"/>
      <c r="UNI1870" s="401"/>
      <c r="UNJ1870" s="401"/>
      <c r="UNK1870" s="401"/>
      <c r="UNL1870" s="401"/>
      <c r="UNM1870" s="401"/>
      <c r="UNN1870" s="401"/>
      <c r="UNO1870" s="401"/>
      <c r="UNP1870" s="401"/>
      <c r="UNQ1870" s="401"/>
      <c r="UNR1870" s="401"/>
      <c r="UNS1870" s="401"/>
      <c r="UNT1870" s="401"/>
      <c r="UNU1870" s="401"/>
      <c r="UNV1870" s="401"/>
      <c r="UNW1870" s="401"/>
      <c r="UNX1870" s="401"/>
      <c r="UNY1870" s="401"/>
      <c r="UNZ1870" s="401"/>
      <c r="UOA1870" s="401"/>
      <c r="UOB1870" s="401"/>
      <c r="UOC1870" s="401"/>
      <c r="UOD1870" s="401"/>
      <c r="UOE1870" s="401"/>
      <c r="UOF1870" s="401"/>
      <c r="UOG1870" s="401"/>
      <c r="UOH1870" s="401"/>
      <c r="UOI1870" s="401"/>
      <c r="UOJ1870" s="401"/>
      <c r="UOK1870" s="401"/>
      <c r="UOL1870" s="401"/>
      <c r="UOM1870" s="401"/>
      <c r="UON1870" s="401"/>
      <c r="UOO1870" s="401"/>
      <c r="UOP1870" s="401"/>
      <c r="UOQ1870" s="401"/>
      <c r="UOR1870" s="401"/>
      <c r="UOS1870" s="401"/>
      <c r="UOT1870" s="401"/>
      <c r="UOU1870" s="401"/>
      <c r="UOV1870" s="401"/>
      <c r="UOW1870" s="401"/>
      <c r="UOX1870" s="401"/>
      <c r="UOY1870" s="401"/>
      <c r="UOZ1870" s="401"/>
      <c r="UPA1870" s="401"/>
      <c r="UPB1870" s="401"/>
      <c r="UPC1870" s="401"/>
      <c r="UPD1870" s="401"/>
      <c r="UPE1870" s="401"/>
      <c r="UPF1870" s="401"/>
      <c r="UPG1870" s="401"/>
      <c r="UPH1870" s="401"/>
      <c r="UPI1870" s="401"/>
      <c r="UPJ1870" s="401"/>
      <c r="UPK1870" s="401"/>
      <c r="UPL1870" s="401"/>
      <c r="UPM1870" s="401"/>
      <c r="UPN1870" s="401"/>
      <c r="UPO1870" s="401"/>
      <c r="UPP1870" s="401"/>
      <c r="UPQ1870" s="401"/>
      <c r="UPR1870" s="401"/>
      <c r="UPS1870" s="401"/>
      <c r="UPT1870" s="401"/>
      <c r="UPU1870" s="401"/>
      <c r="UPV1870" s="401"/>
      <c r="UPW1870" s="401"/>
      <c r="UPX1870" s="401"/>
      <c r="UPY1870" s="401"/>
      <c r="UPZ1870" s="401"/>
      <c r="UQA1870" s="401"/>
      <c r="UQB1870" s="401"/>
      <c r="UQC1870" s="401"/>
      <c r="UQD1870" s="401"/>
      <c r="UQE1870" s="401"/>
      <c r="UQF1870" s="401"/>
      <c r="UQG1870" s="401"/>
      <c r="UQH1870" s="401"/>
      <c r="UQI1870" s="401"/>
      <c r="UQJ1870" s="401"/>
      <c r="UQK1870" s="401"/>
      <c r="UQL1870" s="401"/>
      <c r="UQM1870" s="401"/>
      <c r="UQN1870" s="401"/>
      <c r="UQO1870" s="401"/>
      <c r="UQP1870" s="401"/>
      <c r="UQQ1870" s="401"/>
      <c r="UQR1870" s="401"/>
      <c r="UQS1870" s="401"/>
      <c r="UQT1870" s="401"/>
      <c r="UQU1870" s="401"/>
      <c r="UQV1870" s="401"/>
      <c r="UQW1870" s="401"/>
      <c r="UQX1870" s="401"/>
      <c r="UQY1870" s="401"/>
      <c r="UQZ1870" s="401"/>
      <c r="URA1870" s="401"/>
      <c r="URB1870" s="401"/>
      <c r="URC1870" s="401"/>
      <c r="URD1870" s="401"/>
      <c r="URE1870" s="401"/>
      <c r="URF1870" s="401"/>
      <c r="URG1870" s="401"/>
      <c r="URH1870" s="401"/>
      <c r="URI1870" s="401"/>
      <c r="URJ1870" s="401"/>
      <c r="URK1870" s="401"/>
      <c r="URL1870" s="401"/>
      <c r="URM1870" s="401"/>
      <c r="URN1870" s="401"/>
      <c r="URO1870" s="401"/>
      <c r="URP1870" s="401"/>
      <c r="URQ1870" s="401"/>
      <c r="URR1870" s="401"/>
      <c r="URS1870" s="401"/>
      <c r="URT1870" s="401"/>
      <c r="URU1870" s="401"/>
      <c r="URV1870" s="401"/>
      <c r="URW1870" s="401"/>
      <c r="URX1870" s="401"/>
      <c r="URY1870" s="401"/>
      <c r="URZ1870" s="401"/>
      <c r="USA1870" s="401"/>
      <c r="USB1870" s="401"/>
      <c r="USC1870" s="401"/>
      <c r="USD1870" s="401"/>
      <c r="USE1870" s="401"/>
      <c r="USF1870" s="401"/>
      <c r="USG1870" s="401"/>
      <c r="USH1870" s="401"/>
      <c r="USI1870" s="401"/>
      <c r="USJ1870" s="401"/>
      <c r="USK1870" s="401"/>
      <c r="USL1870" s="401"/>
      <c r="USM1870" s="401"/>
      <c r="USN1870" s="401"/>
      <c r="USO1870" s="401"/>
      <c r="USP1870" s="401"/>
      <c r="USQ1870" s="401"/>
      <c r="USR1870" s="401"/>
      <c r="USS1870" s="401"/>
      <c r="UST1870" s="401"/>
      <c r="USU1870" s="401"/>
      <c r="USV1870" s="401"/>
      <c r="USW1870" s="401"/>
      <c r="USX1870" s="401"/>
      <c r="USY1870" s="401"/>
      <c r="USZ1870" s="401"/>
      <c r="UTA1870" s="401"/>
      <c r="UTB1870" s="401"/>
      <c r="UTC1870" s="401"/>
      <c r="UTD1870" s="401"/>
      <c r="UTE1870" s="401"/>
      <c r="UTF1870" s="401"/>
      <c r="UTG1870" s="401"/>
      <c r="UTH1870" s="401"/>
      <c r="UTI1870" s="401"/>
      <c r="UTJ1870" s="401"/>
      <c r="UTK1870" s="401"/>
      <c r="UTL1870" s="401"/>
      <c r="UTM1870" s="401"/>
      <c r="UTN1870" s="401"/>
      <c r="UTO1870" s="401"/>
      <c r="UTP1870" s="401"/>
      <c r="UTQ1870" s="401"/>
      <c r="UTR1870" s="401"/>
      <c r="UTS1870" s="401"/>
      <c r="UTT1870" s="401"/>
      <c r="UTU1870" s="401"/>
      <c r="UTV1870" s="401"/>
      <c r="UTW1870" s="401"/>
      <c r="UTX1870" s="401"/>
      <c r="UTY1870" s="401"/>
      <c r="UTZ1870" s="401"/>
      <c r="UUA1870" s="401"/>
      <c r="UUB1870" s="401"/>
      <c r="UUC1870" s="401"/>
      <c r="UUD1870" s="401"/>
      <c r="UUE1870" s="401"/>
      <c r="UUF1870" s="401"/>
      <c r="UUG1870" s="401"/>
      <c r="UUH1870" s="401"/>
      <c r="UUI1870" s="401"/>
      <c r="UUJ1870" s="401"/>
      <c r="UUK1870" s="401"/>
      <c r="UUL1870" s="401"/>
      <c r="UUM1870" s="401"/>
      <c r="UUN1870" s="401"/>
      <c r="UUO1870" s="401"/>
      <c r="UUP1870" s="401"/>
      <c r="UUQ1870" s="401"/>
      <c r="UUR1870" s="401"/>
      <c r="UUS1870" s="401"/>
      <c r="UUT1870" s="401"/>
      <c r="UUU1870" s="401"/>
      <c r="UUV1870" s="401"/>
      <c r="UUW1870" s="401"/>
      <c r="UUX1870" s="401"/>
      <c r="UUY1870" s="401"/>
      <c r="UUZ1870" s="401"/>
      <c r="UVA1870" s="401"/>
      <c r="UVB1870" s="401"/>
      <c r="UVC1870" s="401"/>
      <c r="UVD1870" s="401"/>
      <c r="UVE1870" s="401"/>
      <c r="UVF1870" s="401"/>
      <c r="UVG1870" s="401"/>
      <c r="UVH1870" s="401"/>
      <c r="UVI1870" s="401"/>
      <c r="UVJ1870" s="401"/>
      <c r="UVK1870" s="401"/>
      <c r="UVL1870" s="401"/>
      <c r="UVM1870" s="401"/>
      <c r="UVN1870" s="401"/>
      <c r="UVO1870" s="401"/>
      <c r="UVP1870" s="401"/>
      <c r="UVQ1870" s="401"/>
      <c r="UVR1870" s="401"/>
      <c r="UVS1870" s="401"/>
      <c r="UVT1870" s="401"/>
      <c r="UVU1870" s="401"/>
      <c r="UVV1870" s="401"/>
      <c r="UVW1870" s="401"/>
      <c r="UVX1870" s="401"/>
      <c r="UVY1870" s="401"/>
      <c r="UVZ1870" s="401"/>
      <c r="UWA1870" s="401"/>
      <c r="UWB1870" s="401"/>
      <c r="UWC1870" s="401"/>
      <c r="UWD1870" s="401"/>
      <c r="UWE1870" s="401"/>
      <c r="UWF1870" s="401"/>
      <c r="UWG1870" s="401"/>
      <c r="UWH1870" s="401"/>
      <c r="UWI1870" s="401"/>
      <c r="UWJ1870" s="401"/>
      <c r="UWK1870" s="401"/>
      <c r="UWL1870" s="401"/>
      <c r="UWM1870" s="401"/>
      <c r="UWN1870" s="401"/>
      <c r="UWO1870" s="401"/>
      <c r="UWP1870" s="401"/>
      <c r="UWQ1870" s="401"/>
      <c r="UWR1870" s="401"/>
      <c r="UWS1870" s="401"/>
      <c r="UWT1870" s="401"/>
      <c r="UWU1870" s="401"/>
      <c r="UWV1870" s="401"/>
      <c r="UWW1870" s="401"/>
      <c r="UWX1870" s="401"/>
      <c r="UWY1870" s="401"/>
      <c r="UWZ1870" s="401"/>
      <c r="UXA1870" s="401"/>
      <c r="UXB1870" s="401"/>
      <c r="UXC1870" s="401"/>
      <c r="UXD1870" s="401"/>
      <c r="UXE1870" s="401"/>
      <c r="UXF1870" s="401"/>
      <c r="UXG1870" s="401"/>
      <c r="UXH1870" s="401"/>
      <c r="UXI1870" s="401"/>
      <c r="UXJ1870" s="401"/>
      <c r="UXK1870" s="401"/>
      <c r="UXL1870" s="401"/>
      <c r="UXM1870" s="401"/>
      <c r="UXN1870" s="401"/>
      <c r="UXO1870" s="401"/>
      <c r="UXP1870" s="401"/>
      <c r="UXQ1870" s="401"/>
      <c r="UXR1870" s="401"/>
      <c r="UXS1870" s="401"/>
      <c r="UXT1870" s="401"/>
      <c r="UXU1870" s="401"/>
      <c r="UXV1870" s="401"/>
      <c r="UXW1870" s="401"/>
      <c r="UXX1870" s="401"/>
      <c r="UXY1870" s="401"/>
      <c r="UXZ1870" s="401"/>
      <c r="UYA1870" s="401"/>
      <c r="UYB1870" s="401"/>
      <c r="UYC1870" s="401"/>
      <c r="UYD1870" s="401"/>
      <c r="UYE1870" s="401"/>
      <c r="UYF1870" s="401"/>
      <c r="UYG1870" s="401"/>
      <c r="UYH1870" s="401"/>
      <c r="UYI1870" s="401"/>
      <c r="UYJ1870" s="401"/>
      <c r="UYK1870" s="401"/>
      <c r="UYL1870" s="401"/>
      <c r="UYM1870" s="401"/>
      <c r="UYN1870" s="401"/>
      <c r="UYO1870" s="401"/>
      <c r="UYP1870" s="401"/>
      <c r="UYQ1870" s="401"/>
      <c r="UYR1870" s="401"/>
      <c r="UYS1870" s="401"/>
      <c r="UYT1870" s="401"/>
      <c r="UYU1870" s="401"/>
      <c r="UYV1870" s="401"/>
      <c r="UYW1870" s="401"/>
      <c r="UYX1870" s="401"/>
      <c r="UYY1870" s="401"/>
      <c r="UYZ1870" s="401"/>
      <c r="UZA1870" s="401"/>
      <c r="UZB1870" s="401"/>
      <c r="UZC1870" s="401"/>
      <c r="UZD1870" s="401"/>
      <c r="UZE1870" s="401"/>
      <c r="UZF1870" s="401"/>
      <c r="UZG1870" s="401"/>
      <c r="UZH1870" s="401"/>
      <c r="UZI1870" s="401"/>
      <c r="UZJ1870" s="401"/>
      <c r="UZK1870" s="401"/>
      <c r="UZL1870" s="401"/>
      <c r="UZM1870" s="401"/>
      <c r="UZN1870" s="401"/>
      <c r="UZO1870" s="401"/>
      <c r="UZP1870" s="401"/>
      <c r="UZQ1870" s="401"/>
      <c r="UZR1870" s="401"/>
      <c r="UZS1870" s="401"/>
      <c r="UZT1870" s="401"/>
      <c r="UZU1870" s="401"/>
      <c r="UZV1870" s="401"/>
      <c r="UZW1870" s="401"/>
      <c r="UZX1870" s="401"/>
      <c r="UZY1870" s="401"/>
      <c r="UZZ1870" s="401"/>
      <c r="VAA1870" s="401"/>
      <c r="VAB1870" s="401"/>
      <c r="VAC1870" s="401"/>
      <c r="VAD1870" s="401"/>
      <c r="VAE1870" s="401"/>
      <c r="VAF1870" s="401"/>
      <c r="VAG1870" s="401"/>
      <c r="VAH1870" s="401"/>
      <c r="VAI1870" s="401"/>
      <c r="VAJ1870" s="401"/>
      <c r="VAK1870" s="401"/>
      <c r="VAL1870" s="401"/>
      <c r="VAM1870" s="401"/>
      <c r="VAN1870" s="401"/>
      <c r="VAO1870" s="401"/>
      <c r="VAP1870" s="401"/>
      <c r="VAQ1870" s="401"/>
      <c r="VAR1870" s="401"/>
      <c r="VAS1870" s="401"/>
      <c r="VAT1870" s="401"/>
      <c r="VAU1870" s="401"/>
      <c r="VAV1870" s="401"/>
      <c r="VAW1870" s="401"/>
      <c r="VAX1870" s="401"/>
      <c r="VAY1870" s="401"/>
      <c r="VAZ1870" s="401"/>
      <c r="VBA1870" s="401"/>
      <c r="VBB1870" s="401"/>
      <c r="VBC1870" s="401"/>
      <c r="VBD1870" s="401"/>
      <c r="VBE1870" s="401"/>
      <c r="VBF1870" s="401"/>
      <c r="VBG1870" s="401"/>
      <c r="VBH1870" s="401"/>
      <c r="VBI1870" s="401"/>
      <c r="VBJ1870" s="401"/>
      <c r="VBK1870" s="401"/>
      <c r="VBL1870" s="401"/>
      <c r="VBM1870" s="401"/>
      <c r="VBN1870" s="401"/>
      <c r="VBO1870" s="401"/>
      <c r="VBP1870" s="401"/>
      <c r="VBQ1870" s="401"/>
      <c r="VBR1870" s="401"/>
      <c r="VBS1870" s="401"/>
      <c r="VBT1870" s="401"/>
      <c r="VBU1870" s="401"/>
      <c r="VBV1870" s="401"/>
      <c r="VBW1870" s="401"/>
      <c r="VBX1870" s="401"/>
      <c r="VBY1870" s="401"/>
      <c r="VBZ1870" s="401"/>
      <c r="VCA1870" s="401"/>
      <c r="VCB1870" s="401"/>
      <c r="VCC1870" s="401"/>
      <c r="VCD1870" s="401"/>
      <c r="VCE1870" s="401"/>
      <c r="VCF1870" s="401"/>
      <c r="VCG1870" s="401"/>
      <c r="VCH1870" s="401"/>
      <c r="VCI1870" s="401"/>
      <c r="VCJ1870" s="401"/>
      <c r="VCK1870" s="401"/>
      <c r="VCL1870" s="401"/>
      <c r="VCM1870" s="401"/>
      <c r="VCN1870" s="401"/>
      <c r="VCO1870" s="401"/>
      <c r="VCP1870" s="401"/>
      <c r="VCQ1870" s="401"/>
      <c r="VCR1870" s="401"/>
      <c r="VCS1870" s="401"/>
      <c r="VCT1870" s="401"/>
      <c r="VCU1870" s="401"/>
      <c r="VCV1870" s="401"/>
      <c r="VCW1870" s="401"/>
      <c r="VCX1870" s="401"/>
      <c r="VCY1870" s="401"/>
      <c r="VCZ1870" s="401"/>
      <c r="VDA1870" s="401"/>
      <c r="VDB1870" s="401"/>
      <c r="VDC1870" s="401"/>
      <c r="VDD1870" s="401"/>
      <c r="VDE1870" s="401"/>
      <c r="VDF1870" s="401"/>
      <c r="VDG1870" s="401"/>
      <c r="VDH1870" s="401"/>
      <c r="VDI1870" s="401"/>
      <c r="VDJ1870" s="401"/>
      <c r="VDK1870" s="401"/>
      <c r="VDL1870" s="401"/>
      <c r="VDM1870" s="401"/>
      <c r="VDN1870" s="401"/>
      <c r="VDO1870" s="401"/>
      <c r="VDP1870" s="401"/>
      <c r="VDQ1870" s="401"/>
      <c r="VDR1870" s="401"/>
      <c r="VDS1870" s="401"/>
      <c r="VDT1870" s="401"/>
      <c r="VDU1870" s="401"/>
      <c r="VDV1870" s="401"/>
      <c r="VDW1870" s="401"/>
      <c r="VDX1870" s="401"/>
      <c r="VDY1870" s="401"/>
      <c r="VDZ1870" s="401"/>
      <c r="VEA1870" s="401"/>
      <c r="VEB1870" s="401"/>
      <c r="VEC1870" s="401"/>
      <c r="VED1870" s="401"/>
      <c r="VEE1870" s="401"/>
      <c r="VEF1870" s="401"/>
      <c r="VEG1870" s="401"/>
      <c r="VEH1870" s="401"/>
      <c r="VEI1870" s="401"/>
      <c r="VEJ1870" s="401"/>
      <c r="VEK1870" s="401"/>
      <c r="VEL1870" s="401"/>
      <c r="VEM1870" s="401"/>
      <c r="VEN1870" s="401"/>
      <c r="VEO1870" s="401"/>
      <c r="VEP1870" s="401"/>
      <c r="VEQ1870" s="401"/>
      <c r="VER1870" s="401"/>
      <c r="VES1870" s="401"/>
      <c r="VET1870" s="401"/>
      <c r="VEU1870" s="401"/>
      <c r="VEV1870" s="401"/>
      <c r="VEW1870" s="401"/>
      <c r="VEX1870" s="401"/>
      <c r="VEY1870" s="401"/>
      <c r="VEZ1870" s="401"/>
      <c r="VFA1870" s="401"/>
      <c r="VFB1870" s="401"/>
      <c r="VFC1870" s="401"/>
      <c r="VFD1870" s="401"/>
      <c r="VFE1870" s="401"/>
      <c r="VFF1870" s="401"/>
      <c r="VFG1870" s="401"/>
      <c r="VFH1870" s="401"/>
      <c r="VFI1870" s="401"/>
      <c r="VFJ1870" s="401"/>
      <c r="VFK1870" s="401"/>
      <c r="VFL1870" s="401"/>
      <c r="VFM1870" s="401"/>
      <c r="VFN1870" s="401"/>
      <c r="VFO1870" s="401"/>
      <c r="VFP1870" s="401"/>
      <c r="VFQ1870" s="401"/>
      <c r="VFR1870" s="401"/>
      <c r="VFS1870" s="401"/>
      <c r="VFT1870" s="401"/>
      <c r="VFU1870" s="401"/>
      <c r="VFV1870" s="401"/>
      <c r="VFW1870" s="401"/>
      <c r="VFX1870" s="401"/>
      <c r="VFY1870" s="401"/>
      <c r="VFZ1870" s="401"/>
      <c r="VGA1870" s="401"/>
      <c r="VGB1870" s="401"/>
      <c r="VGC1870" s="401"/>
      <c r="VGD1870" s="401"/>
      <c r="VGE1870" s="401"/>
      <c r="VGF1870" s="401"/>
      <c r="VGG1870" s="401"/>
      <c r="VGH1870" s="401"/>
      <c r="VGI1870" s="401"/>
      <c r="VGJ1870" s="401"/>
      <c r="VGK1870" s="401"/>
      <c r="VGL1870" s="401"/>
      <c r="VGM1870" s="401"/>
      <c r="VGN1870" s="401"/>
      <c r="VGO1870" s="401"/>
      <c r="VGP1870" s="401"/>
      <c r="VGQ1870" s="401"/>
      <c r="VGR1870" s="401"/>
      <c r="VGS1870" s="401"/>
      <c r="VGT1870" s="401"/>
      <c r="VGU1870" s="401"/>
      <c r="VGV1870" s="401"/>
      <c r="VGW1870" s="401"/>
      <c r="VGX1870" s="401"/>
      <c r="VGY1870" s="401"/>
      <c r="VGZ1870" s="401"/>
      <c r="VHA1870" s="401"/>
      <c r="VHB1870" s="401"/>
      <c r="VHC1870" s="401"/>
      <c r="VHD1870" s="401"/>
      <c r="VHE1870" s="401"/>
      <c r="VHF1870" s="401"/>
      <c r="VHG1870" s="401"/>
      <c r="VHH1870" s="401"/>
      <c r="VHI1870" s="401"/>
      <c r="VHJ1870" s="401"/>
      <c r="VHK1870" s="401"/>
      <c r="VHL1870" s="401"/>
      <c r="VHM1870" s="401"/>
      <c r="VHN1870" s="401"/>
      <c r="VHO1870" s="401"/>
      <c r="VHP1870" s="401"/>
      <c r="VHQ1870" s="401"/>
      <c r="VHR1870" s="401"/>
      <c r="VHS1870" s="401"/>
      <c r="VHT1870" s="401"/>
      <c r="VHU1870" s="401"/>
      <c r="VHV1870" s="401"/>
      <c r="VHW1870" s="401"/>
      <c r="VHX1870" s="401"/>
      <c r="VHY1870" s="401"/>
      <c r="VHZ1870" s="401"/>
      <c r="VIA1870" s="401"/>
      <c r="VIB1870" s="401"/>
      <c r="VIC1870" s="401"/>
      <c r="VID1870" s="401"/>
      <c r="VIE1870" s="401"/>
      <c r="VIF1870" s="401"/>
      <c r="VIG1870" s="401"/>
      <c r="VIH1870" s="401"/>
      <c r="VII1870" s="401"/>
      <c r="VIJ1870" s="401"/>
      <c r="VIK1870" s="401"/>
      <c r="VIL1870" s="401"/>
      <c r="VIM1870" s="401"/>
      <c r="VIN1870" s="401"/>
      <c r="VIO1870" s="401"/>
      <c r="VIP1870" s="401"/>
      <c r="VIQ1870" s="401"/>
      <c r="VIR1870" s="401"/>
      <c r="VIS1870" s="401"/>
      <c r="VIT1870" s="401"/>
      <c r="VIU1870" s="401"/>
      <c r="VIV1870" s="401"/>
      <c r="VIW1870" s="401"/>
      <c r="VIX1870" s="401"/>
      <c r="VIY1870" s="401"/>
      <c r="VIZ1870" s="401"/>
      <c r="VJA1870" s="401"/>
      <c r="VJB1870" s="401"/>
      <c r="VJC1870" s="401"/>
      <c r="VJD1870" s="401"/>
      <c r="VJE1870" s="401"/>
      <c r="VJF1870" s="401"/>
      <c r="VJG1870" s="401"/>
      <c r="VJH1870" s="401"/>
      <c r="VJI1870" s="401"/>
      <c r="VJJ1870" s="401"/>
      <c r="VJK1870" s="401"/>
      <c r="VJL1870" s="401"/>
      <c r="VJM1870" s="401"/>
      <c r="VJN1870" s="401"/>
      <c r="VJO1870" s="401"/>
      <c r="VJP1870" s="401"/>
      <c r="VJQ1870" s="401"/>
      <c r="VJR1870" s="401"/>
      <c r="VJS1870" s="401"/>
      <c r="VJT1870" s="401"/>
      <c r="VJU1870" s="401"/>
      <c r="VJV1870" s="401"/>
      <c r="VJW1870" s="401"/>
      <c r="VJX1870" s="401"/>
      <c r="VJY1870" s="401"/>
      <c r="VJZ1870" s="401"/>
      <c r="VKA1870" s="401"/>
      <c r="VKB1870" s="401"/>
      <c r="VKC1870" s="401"/>
      <c r="VKD1870" s="401"/>
      <c r="VKE1870" s="401"/>
      <c r="VKF1870" s="401"/>
      <c r="VKG1870" s="401"/>
      <c r="VKH1870" s="401"/>
      <c r="VKI1870" s="401"/>
      <c r="VKJ1870" s="401"/>
      <c r="VKK1870" s="401"/>
      <c r="VKL1870" s="401"/>
      <c r="VKM1870" s="401"/>
      <c r="VKN1870" s="401"/>
      <c r="VKO1870" s="401"/>
      <c r="VKP1870" s="401"/>
      <c r="VKQ1870" s="401"/>
      <c r="VKR1870" s="401"/>
      <c r="VKS1870" s="401"/>
      <c r="VKT1870" s="401"/>
      <c r="VKU1870" s="401"/>
      <c r="VKV1870" s="401"/>
      <c r="VKW1870" s="401"/>
      <c r="VKX1870" s="401"/>
      <c r="VKY1870" s="401"/>
      <c r="VKZ1870" s="401"/>
      <c r="VLA1870" s="401"/>
      <c r="VLB1870" s="401"/>
      <c r="VLC1870" s="401"/>
      <c r="VLD1870" s="401"/>
      <c r="VLE1870" s="401"/>
      <c r="VLF1870" s="401"/>
      <c r="VLG1870" s="401"/>
      <c r="VLH1870" s="401"/>
      <c r="VLI1870" s="401"/>
      <c r="VLJ1870" s="401"/>
      <c r="VLK1870" s="401"/>
      <c r="VLL1870" s="401"/>
      <c r="VLM1870" s="401"/>
      <c r="VLN1870" s="401"/>
      <c r="VLO1870" s="401"/>
      <c r="VLP1870" s="401"/>
      <c r="VLQ1870" s="401"/>
      <c r="VLR1870" s="401"/>
      <c r="VLS1870" s="401"/>
      <c r="VLT1870" s="401"/>
      <c r="VLU1870" s="401"/>
      <c r="VLV1870" s="401"/>
      <c r="VLW1870" s="401"/>
      <c r="VLX1870" s="401"/>
      <c r="VLY1870" s="401"/>
      <c r="VLZ1870" s="401"/>
      <c r="VMA1870" s="401"/>
      <c r="VMB1870" s="401"/>
      <c r="VMC1870" s="401"/>
      <c r="VMD1870" s="401"/>
      <c r="VME1870" s="401"/>
      <c r="VMF1870" s="401"/>
      <c r="VMG1870" s="401"/>
      <c r="VMH1870" s="401"/>
      <c r="VMI1870" s="401"/>
      <c r="VMJ1870" s="401"/>
      <c r="VMK1870" s="401"/>
      <c r="VML1870" s="401"/>
      <c r="VMM1870" s="401"/>
      <c r="VMN1870" s="401"/>
      <c r="VMO1870" s="401"/>
      <c r="VMP1870" s="401"/>
      <c r="VMQ1870" s="401"/>
      <c r="VMR1870" s="401"/>
      <c r="VMS1870" s="401"/>
      <c r="VMT1870" s="401"/>
      <c r="VMU1870" s="401"/>
      <c r="VMV1870" s="401"/>
      <c r="VMW1870" s="401"/>
      <c r="VMX1870" s="401"/>
      <c r="VMY1870" s="401"/>
      <c r="VMZ1870" s="401"/>
      <c r="VNA1870" s="401"/>
      <c r="VNB1870" s="401"/>
      <c r="VNC1870" s="401"/>
      <c r="VND1870" s="401"/>
      <c r="VNE1870" s="401"/>
      <c r="VNF1870" s="401"/>
      <c r="VNG1870" s="401"/>
      <c r="VNH1870" s="401"/>
      <c r="VNI1870" s="401"/>
      <c r="VNJ1870" s="401"/>
      <c r="VNK1870" s="401"/>
      <c r="VNL1870" s="401"/>
      <c r="VNM1870" s="401"/>
      <c r="VNN1870" s="401"/>
      <c r="VNO1870" s="401"/>
      <c r="VNP1870" s="401"/>
      <c r="VNQ1870" s="401"/>
      <c r="VNR1870" s="401"/>
      <c r="VNS1870" s="401"/>
      <c r="VNT1870" s="401"/>
      <c r="VNU1870" s="401"/>
      <c r="VNV1870" s="401"/>
      <c r="VNW1870" s="401"/>
      <c r="VNX1870" s="401"/>
      <c r="VNY1870" s="401"/>
      <c r="VNZ1870" s="401"/>
      <c r="VOA1870" s="401"/>
      <c r="VOB1870" s="401"/>
      <c r="VOC1870" s="401"/>
      <c r="VOD1870" s="401"/>
      <c r="VOE1870" s="401"/>
      <c r="VOF1870" s="401"/>
      <c r="VOG1870" s="401"/>
      <c r="VOH1870" s="401"/>
      <c r="VOI1870" s="401"/>
      <c r="VOJ1870" s="401"/>
      <c r="VOK1870" s="401"/>
      <c r="VOL1870" s="401"/>
      <c r="VOM1870" s="401"/>
      <c r="VON1870" s="401"/>
      <c r="VOO1870" s="401"/>
      <c r="VOP1870" s="401"/>
      <c r="VOQ1870" s="401"/>
      <c r="VOR1870" s="401"/>
      <c r="VOS1870" s="401"/>
      <c r="VOT1870" s="401"/>
      <c r="VOU1870" s="401"/>
      <c r="VOV1870" s="401"/>
      <c r="VOW1870" s="401"/>
      <c r="VOX1870" s="401"/>
      <c r="VOY1870" s="401"/>
      <c r="VOZ1870" s="401"/>
      <c r="VPA1870" s="401"/>
      <c r="VPB1870" s="401"/>
      <c r="VPC1870" s="401"/>
      <c r="VPD1870" s="401"/>
      <c r="VPE1870" s="401"/>
      <c r="VPF1870" s="401"/>
      <c r="VPG1870" s="401"/>
      <c r="VPH1870" s="401"/>
      <c r="VPI1870" s="401"/>
      <c r="VPJ1870" s="401"/>
      <c r="VPK1870" s="401"/>
      <c r="VPL1870" s="401"/>
      <c r="VPM1870" s="401"/>
      <c r="VPN1870" s="401"/>
      <c r="VPO1870" s="401"/>
      <c r="VPP1870" s="401"/>
      <c r="VPQ1870" s="401"/>
      <c r="VPR1870" s="401"/>
      <c r="VPS1870" s="401"/>
      <c r="VPT1870" s="401"/>
      <c r="VPU1870" s="401"/>
      <c r="VPV1870" s="401"/>
      <c r="VPW1870" s="401"/>
      <c r="VPX1870" s="401"/>
      <c r="VPY1870" s="401"/>
      <c r="VPZ1870" s="401"/>
      <c r="VQA1870" s="401"/>
      <c r="VQB1870" s="401"/>
      <c r="VQC1870" s="401"/>
      <c r="VQD1870" s="401"/>
      <c r="VQE1870" s="401"/>
      <c r="VQF1870" s="401"/>
      <c r="VQG1870" s="401"/>
      <c r="VQH1870" s="401"/>
      <c r="VQI1870" s="401"/>
      <c r="VQJ1870" s="401"/>
      <c r="VQK1870" s="401"/>
      <c r="VQL1870" s="401"/>
      <c r="VQM1870" s="401"/>
      <c r="VQN1870" s="401"/>
      <c r="VQO1870" s="401"/>
      <c r="VQP1870" s="401"/>
      <c r="VQQ1870" s="401"/>
      <c r="VQR1870" s="401"/>
      <c r="VQS1870" s="401"/>
      <c r="VQT1870" s="401"/>
      <c r="VQU1870" s="401"/>
      <c r="VQV1870" s="401"/>
      <c r="VQW1870" s="401"/>
      <c r="VQX1870" s="401"/>
      <c r="VQY1870" s="401"/>
      <c r="VQZ1870" s="401"/>
      <c r="VRA1870" s="401"/>
      <c r="VRB1870" s="401"/>
      <c r="VRC1870" s="401"/>
      <c r="VRD1870" s="401"/>
      <c r="VRE1870" s="401"/>
      <c r="VRF1870" s="401"/>
      <c r="VRG1870" s="401"/>
      <c r="VRH1870" s="401"/>
      <c r="VRI1870" s="401"/>
      <c r="VRJ1870" s="401"/>
      <c r="VRK1870" s="401"/>
      <c r="VRL1870" s="401"/>
      <c r="VRM1870" s="401"/>
      <c r="VRN1870" s="401"/>
      <c r="VRO1870" s="401"/>
      <c r="VRP1870" s="401"/>
      <c r="VRQ1870" s="401"/>
      <c r="VRR1870" s="401"/>
      <c r="VRS1870" s="401"/>
      <c r="VRT1870" s="401"/>
      <c r="VRU1870" s="401"/>
      <c r="VRV1870" s="401"/>
      <c r="VRW1870" s="401"/>
      <c r="VRX1870" s="401"/>
      <c r="VRY1870" s="401"/>
      <c r="VRZ1870" s="401"/>
      <c r="VSA1870" s="401"/>
      <c r="VSB1870" s="401"/>
      <c r="VSC1870" s="401"/>
      <c r="VSD1870" s="401"/>
      <c r="VSE1870" s="401"/>
      <c r="VSF1870" s="401"/>
      <c r="VSG1870" s="401"/>
      <c r="VSH1870" s="401"/>
      <c r="VSI1870" s="401"/>
      <c r="VSJ1870" s="401"/>
      <c r="VSK1870" s="401"/>
      <c r="VSL1870" s="401"/>
      <c r="VSM1870" s="401"/>
      <c r="VSN1870" s="401"/>
      <c r="VSO1870" s="401"/>
      <c r="VSP1870" s="401"/>
      <c r="VSQ1870" s="401"/>
      <c r="VSR1870" s="401"/>
      <c r="VSS1870" s="401"/>
      <c r="VST1870" s="401"/>
      <c r="VSU1870" s="401"/>
      <c r="VSV1870" s="401"/>
      <c r="VSW1870" s="401"/>
      <c r="VSX1870" s="401"/>
      <c r="VSY1870" s="401"/>
      <c r="VSZ1870" s="401"/>
      <c r="VTA1870" s="401"/>
      <c r="VTB1870" s="401"/>
      <c r="VTC1870" s="401"/>
      <c r="VTD1870" s="401"/>
      <c r="VTE1870" s="401"/>
      <c r="VTF1870" s="401"/>
      <c r="VTG1870" s="401"/>
      <c r="VTH1870" s="401"/>
      <c r="VTI1870" s="401"/>
      <c r="VTJ1870" s="401"/>
      <c r="VTK1870" s="401"/>
      <c r="VTL1870" s="401"/>
      <c r="VTM1870" s="401"/>
      <c r="VTN1870" s="401"/>
      <c r="VTO1870" s="401"/>
      <c r="VTP1870" s="401"/>
      <c r="VTQ1870" s="401"/>
      <c r="VTR1870" s="401"/>
      <c r="VTS1870" s="401"/>
      <c r="VTT1870" s="401"/>
      <c r="VTU1870" s="401"/>
      <c r="VTV1870" s="401"/>
      <c r="VTW1870" s="401"/>
      <c r="VTX1870" s="401"/>
      <c r="VTY1870" s="401"/>
      <c r="VTZ1870" s="401"/>
      <c r="VUA1870" s="401"/>
      <c r="VUB1870" s="401"/>
      <c r="VUC1870" s="401"/>
      <c r="VUD1870" s="401"/>
      <c r="VUE1870" s="401"/>
      <c r="VUF1870" s="401"/>
      <c r="VUG1870" s="401"/>
      <c r="VUH1870" s="401"/>
      <c r="VUI1870" s="401"/>
      <c r="VUJ1870" s="401"/>
      <c r="VUK1870" s="401"/>
      <c r="VUL1870" s="401"/>
      <c r="VUM1870" s="401"/>
      <c r="VUN1870" s="401"/>
      <c r="VUO1870" s="401"/>
      <c r="VUP1870" s="401"/>
      <c r="VUQ1870" s="401"/>
      <c r="VUR1870" s="401"/>
      <c r="VUS1870" s="401"/>
      <c r="VUT1870" s="401"/>
      <c r="VUU1870" s="401"/>
      <c r="VUV1870" s="401"/>
      <c r="VUW1870" s="401"/>
      <c r="VUX1870" s="401"/>
      <c r="VUY1870" s="401"/>
      <c r="VUZ1870" s="401"/>
      <c r="VVA1870" s="401"/>
      <c r="VVB1870" s="401"/>
      <c r="VVC1870" s="401"/>
      <c r="VVD1870" s="401"/>
      <c r="VVE1870" s="401"/>
      <c r="VVF1870" s="401"/>
      <c r="VVG1870" s="401"/>
      <c r="VVH1870" s="401"/>
      <c r="VVI1870" s="401"/>
      <c r="VVJ1870" s="401"/>
      <c r="VVK1870" s="401"/>
      <c r="VVL1870" s="401"/>
      <c r="VVM1870" s="401"/>
      <c r="VVN1870" s="401"/>
      <c r="VVO1870" s="401"/>
      <c r="VVP1870" s="401"/>
      <c r="VVQ1870" s="401"/>
      <c r="VVR1870" s="401"/>
      <c r="VVS1870" s="401"/>
      <c r="VVT1870" s="401"/>
      <c r="VVU1870" s="401"/>
      <c r="VVV1870" s="401"/>
      <c r="VVW1870" s="401"/>
      <c r="VVX1870" s="401"/>
      <c r="VVY1870" s="401"/>
      <c r="VVZ1870" s="401"/>
      <c r="VWA1870" s="401"/>
      <c r="VWB1870" s="401"/>
      <c r="VWC1870" s="401"/>
      <c r="VWD1870" s="401"/>
      <c r="VWE1870" s="401"/>
      <c r="VWF1870" s="401"/>
      <c r="VWG1870" s="401"/>
      <c r="VWH1870" s="401"/>
      <c r="VWI1870" s="401"/>
      <c r="VWJ1870" s="401"/>
      <c r="VWK1870" s="401"/>
      <c r="VWL1870" s="401"/>
      <c r="VWM1870" s="401"/>
      <c r="VWN1870" s="401"/>
      <c r="VWO1870" s="401"/>
      <c r="VWP1870" s="401"/>
      <c r="VWQ1870" s="401"/>
      <c r="VWR1870" s="401"/>
      <c r="VWS1870" s="401"/>
      <c r="VWT1870" s="401"/>
      <c r="VWU1870" s="401"/>
      <c r="VWV1870" s="401"/>
      <c r="VWW1870" s="401"/>
      <c r="VWX1870" s="401"/>
      <c r="VWY1870" s="401"/>
      <c r="VWZ1870" s="401"/>
      <c r="VXA1870" s="401"/>
      <c r="VXB1870" s="401"/>
      <c r="VXC1870" s="401"/>
      <c r="VXD1870" s="401"/>
      <c r="VXE1870" s="401"/>
      <c r="VXF1870" s="401"/>
      <c r="VXG1870" s="401"/>
      <c r="VXH1870" s="401"/>
      <c r="VXI1870" s="401"/>
      <c r="VXJ1870" s="401"/>
      <c r="VXK1870" s="401"/>
      <c r="VXL1870" s="401"/>
      <c r="VXM1870" s="401"/>
      <c r="VXN1870" s="401"/>
      <c r="VXO1870" s="401"/>
      <c r="VXP1870" s="401"/>
      <c r="VXQ1870" s="401"/>
      <c r="VXR1870" s="401"/>
      <c r="VXS1870" s="401"/>
      <c r="VXT1870" s="401"/>
      <c r="VXU1870" s="401"/>
      <c r="VXV1870" s="401"/>
      <c r="VXW1870" s="401"/>
      <c r="VXX1870" s="401"/>
      <c r="VXY1870" s="401"/>
      <c r="VXZ1870" s="401"/>
      <c r="VYA1870" s="401"/>
      <c r="VYB1870" s="401"/>
      <c r="VYC1870" s="401"/>
      <c r="VYD1870" s="401"/>
      <c r="VYE1870" s="401"/>
      <c r="VYF1870" s="401"/>
      <c r="VYG1870" s="401"/>
      <c r="VYH1870" s="401"/>
      <c r="VYI1870" s="401"/>
      <c r="VYJ1870" s="401"/>
      <c r="VYK1870" s="401"/>
      <c r="VYL1870" s="401"/>
      <c r="VYM1870" s="401"/>
      <c r="VYN1870" s="401"/>
      <c r="VYO1870" s="401"/>
      <c r="VYP1870" s="401"/>
      <c r="VYQ1870" s="401"/>
      <c r="VYR1870" s="401"/>
      <c r="VYS1870" s="401"/>
      <c r="VYT1870" s="401"/>
      <c r="VYU1870" s="401"/>
      <c r="VYV1870" s="401"/>
      <c r="VYW1870" s="401"/>
      <c r="VYX1870" s="401"/>
      <c r="VYY1870" s="401"/>
      <c r="VYZ1870" s="401"/>
      <c r="VZA1870" s="401"/>
      <c r="VZB1870" s="401"/>
      <c r="VZC1870" s="401"/>
      <c r="VZD1870" s="401"/>
      <c r="VZE1870" s="401"/>
      <c r="VZF1870" s="401"/>
      <c r="VZG1870" s="401"/>
      <c r="VZH1870" s="401"/>
      <c r="VZI1870" s="401"/>
      <c r="VZJ1870" s="401"/>
      <c r="VZK1870" s="401"/>
      <c r="VZL1870" s="401"/>
      <c r="VZM1870" s="401"/>
      <c r="VZN1870" s="401"/>
      <c r="VZO1870" s="401"/>
      <c r="VZP1870" s="401"/>
      <c r="VZQ1870" s="401"/>
      <c r="VZR1870" s="401"/>
      <c r="VZS1870" s="401"/>
      <c r="VZT1870" s="401"/>
      <c r="VZU1870" s="401"/>
      <c r="VZV1870" s="401"/>
      <c r="VZW1870" s="401"/>
      <c r="VZX1870" s="401"/>
      <c r="VZY1870" s="401"/>
      <c r="VZZ1870" s="401"/>
      <c r="WAA1870" s="401"/>
      <c r="WAB1870" s="401"/>
      <c r="WAC1870" s="401"/>
      <c r="WAD1870" s="401"/>
      <c r="WAE1870" s="401"/>
      <c r="WAF1870" s="401"/>
      <c r="WAG1870" s="401"/>
      <c r="WAH1870" s="401"/>
      <c r="WAI1870" s="401"/>
      <c r="WAJ1870" s="401"/>
      <c r="WAK1870" s="401"/>
      <c r="WAL1870" s="401"/>
      <c r="WAM1870" s="401"/>
      <c r="WAN1870" s="401"/>
      <c r="WAO1870" s="401"/>
      <c r="WAP1870" s="401"/>
      <c r="WAQ1870" s="401"/>
      <c r="WAR1870" s="401"/>
      <c r="WAS1870" s="401"/>
      <c r="WAT1870" s="401"/>
      <c r="WAU1870" s="401"/>
      <c r="WAV1870" s="401"/>
      <c r="WAW1870" s="401"/>
      <c r="WAX1870" s="401"/>
      <c r="WAY1870" s="401"/>
      <c r="WAZ1870" s="401"/>
      <c r="WBA1870" s="401"/>
      <c r="WBB1870" s="401"/>
      <c r="WBC1870" s="401"/>
      <c r="WBD1870" s="401"/>
      <c r="WBE1870" s="401"/>
      <c r="WBF1870" s="401"/>
      <c r="WBG1870" s="401"/>
      <c r="WBH1870" s="401"/>
      <c r="WBI1870" s="401"/>
      <c r="WBJ1870" s="401"/>
      <c r="WBK1870" s="401"/>
      <c r="WBL1870" s="401"/>
      <c r="WBM1870" s="401"/>
      <c r="WBN1870" s="401"/>
      <c r="WBO1870" s="401"/>
      <c r="WBP1870" s="401"/>
      <c r="WBQ1870" s="401"/>
      <c r="WBR1870" s="401"/>
      <c r="WBS1870" s="401"/>
      <c r="WBT1870" s="401"/>
      <c r="WBU1870" s="401"/>
      <c r="WBV1870" s="401"/>
      <c r="WBW1870" s="401"/>
      <c r="WBX1870" s="401"/>
      <c r="WBY1870" s="401"/>
      <c r="WBZ1870" s="401"/>
      <c r="WCA1870" s="401"/>
      <c r="WCB1870" s="401"/>
      <c r="WCC1870" s="401"/>
      <c r="WCD1870" s="401"/>
      <c r="WCE1870" s="401"/>
      <c r="WCF1870" s="401"/>
      <c r="WCG1870" s="401"/>
      <c r="WCH1870" s="401"/>
      <c r="WCI1870" s="401"/>
      <c r="WCJ1870" s="401"/>
      <c r="WCK1870" s="401"/>
      <c r="WCL1870" s="401"/>
      <c r="WCM1870" s="401"/>
      <c r="WCN1870" s="401"/>
      <c r="WCO1870" s="401"/>
      <c r="WCP1870" s="401"/>
      <c r="WCQ1870" s="401"/>
      <c r="WCR1870" s="401"/>
      <c r="WCS1870" s="401"/>
      <c r="WCT1870" s="401"/>
      <c r="WCU1870" s="401"/>
      <c r="WCV1870" s="401"/>
      <c r="WCW1870" s="401"/>
      <c r="WCX1870" s="401"/>
      <c r="WCY1870" s="401"/>
      <c r="WCZ1870" s="401"/>
      <c r="WDA1870" s="401"/>
      <c r="WDB1870" s="401"/>
      <c r="WDC1870" s="401"/>
      <c r="WDD1870" s="401"/>
      <c r="WDE1870" s="401"/>
      <c r="WDF1870" s="401"/>
      <c r="WDG1870" s="401"/>
      <c r="WDH1870" s="401"/>
      <c r="WDI1870" s="401"/>
      <c r="WDJ1870" s="401"/>
      <c r="WDK1870" s="401"/>
      <c r="WDL1870" s="401"/>
      <c r="WDM1870" s="401"/>
      <c r="WDN1870" s="401"/>
      <c r="WDO1870" s="401"/>
      <c r="WDP1870" s="401"/>
      <c r="WDQ1870" s="401"/>
      <c r="WDR1870" s="401"/>
      <c r="WDS1870" s="401"/>
      <c r="WDT1870" s="401"/>
      <c r="WDU1870" s="401"/>
      <c r="WDV1870" s="401"/>
      <c r="WDW1870" s="401"/>
      <c r="WDX1870" s="401"/>
      <c r="WDY1870" s="401"/>
      <c r="WDZ1870" s="401"/>
      <c r="WEA1870" s="401"/>
      <c r="WEB1870" s="401"/>
      <c r="WEC1870" s="401"/>
      <c r="WED1870" s="401"/>
      <c r="WEE1870" s="401"/>
      <c r="WEF1870" s="401"/>
      <c r="WEG1870" s="401"/>
      <c r="WEH1870" s="401"/>
      <c r="WEI1870" s="401"/>
      <c r="WEJ1870" s="401"/>
      <c r="WEK1870" s="401"/>
      <c r="WEL1870" s="401"/>
      <c r="WEM1870" s="401"/>
      <c r="WEN1870" s="401"/>
      <c r="WEO1870" s="401"/>
      <c r="WEP1870" s="401"/>
      <c r="WEQ1870" s="401"/>
      <c r="WER1870" s="401"/>
      <c r="WES1870" s="401"/>
      <c r="WET1870" s="401"/>
      <c r="WEU1870" s="401"/>
      <c r="WEV1870" s="401"/>
      <c r="WEW1870" s="401"/>
      <c r="WEX1870" s="401"/>
      <c r="WEY1870" s="401"/>
      <c r="WEZ1870" s="401"/>
      <c r="WFA1870" s="401"/>
      <c r="WFB1870" s="401"/>
      <c r="WFC1870" s="401"/>
      <c r="WFD1870" s="401"/>
      <c r="WFE1870" s="401"/>
      <c r="WFF1870" s="401"/>
      <c r="WFG1870" s="401"/>
      <c r="WFH1870" s="401"/>
      <c r="WFI1870" s="401"/>
      <c r="WFJ1870" s="401"/>
      <c r="WFK1870" s="401"/>
      <c r="WFL1870" s="401"/>
      <c r="WFM1870" s="401"/>
      <c r="WFN1870" s="401"/>
      <c r="WFO1870" s="401"/>
      <c r="WFP1870" s="401"/>
      <c r="WFQ1870" s="401"/>
      <c r="WFR1870" s="401"/>
      <c r="WFS1870" s="401"/>
      <c r="WFT1870" s="401"/>
      <c r="WFU1870" s="401"/>
      <c r="WFV1870" s="401"/>
      <c r="WFW1870" s="401"/>
      <c r="WFX1870" s="401"/>
      <c r="WFY1870" s="401"/>
      <c r="WFZ1870" s="401"/>
      <c r="WGA1870" s="401"/>
      <c r="WGB1870" s="401"/>
      <c r="WGC1870" s="401"/>
      <c r="WGD1870" s="401"/>
      <c r="WGE1870" s="401"/>
      <c r="WGF1870" s="401"/>
      <c r="WGG1870" s="401"/>
      <c r="WGH1870" s="401"/>
      <c r="WGI1870" s="401"/>
      <c r="WGJ1870" s="401"/>
      <c r="WGK1870" s="401"/>
      <c r="WGL1870" s="401"/>
      <c r="WGM1870" s="401"/>
      <c r="WGN1870" s="401"/>
      <c r="WGO1870" s="401"/>
      <c r="WGP1870" s="401"/>
      <c r="WGQ1870" s="401"/>
      <c r="WGR1870" s="401"/>
      <c r="WGS1870" s="401"/>
      <c r="WGT1870" s="401"/>
      <c r="WGU1870" s="401"/>
      <c r="WGV1870" s="401"/>
      <c r="WGW1870" s="401"/>
      <c r="WGX1870" s="401"/>
      <c r="WGY1870" s="401"/>
      <c r="WGZ1870" s="401"/>
      <c r="WHA1870" s="401"/>
      <c r="WHB1870" s="401"/>
      <c r="WHC1870" s="401"/>
      <c r="WHD1870" s="401"/>
      <c r="WHE1870" s="401"/>
      <c r="WHF1870" s="401"/>
      <c r="WHG1870" s="401"/>
      <c r="WHH1870" s="401"/>
      <c r="WHI1870" s="401"/>
      <c r="WHJ1870" s="401"/>
      <c r="WHK1870" s="401"/>
      <c r="WHL1870" s="401"/>
      <c r="WHM1870" s="401"/>
      <c r="WHN1870" s="401"/>
      <c r="WHO1870" s="401"/>
      <c r="WHP1870" s="401"/>
      <c r="WHQ1870" s="401"/>
      <c r="WHR1870" s="401"/>
      <c r="WHS1870" s="401"/>
      <c r="WHT1870" s="401"/>
      <c r="WHU1870" s="401"/>
      <c r="WHV1870" s="401"/>
      <c r="WHW1870" s="401"/>
      <c r="WHX1870" s="401"/>
      <c r="WHY1870" s="401"/>
      <c r="WHZ1870" s="401"/>
      <c r="WIA1870" s="401"/>
      <c r="WIB1870" s="401"/>
      <c r="WIC1870" s="401"/>
      <c r="WID1870" s="401"/>
      <c r="WIE1870" s="401"/>
      <c r="WIF1870" s="401"/>
      <c r="WIG1870" s="401"/>
      <c r="WIH1870" s="401"/>
      <c r="WII1870" s="401"/>
      <c r="WIJ1870" s="401"/>
      <c r="WIK1870" s="401"/>
      <c r="WIL1870" s="401"/>
      <c r="WIM1870" s="401"/>
      <c r="WIN1870" s="401"/>
      <c r="WIO1870" s="401"/>
      <c r="WIP1870" s="401"/>
      <c r="WIQ1870" s="401"/>
      <c r="WIR1870" s="401"/>
      <c r="WIS1870" s="401"/>
      <c r="WIT1870" s="401"/>
      <c r="WIU1870" s="401"/>
      <c r="WIV1870" s="401"/>
      <c r="WIW1870" s="401"/>
      <c r="WIX1870" s="401"/>
      <c r="WIY1870" s="401"/>
      <c r="WIZ1870" s="401"/>
      <c r="WJA1870" s="401"/>
      <c r="WJB1870" s="401"/>
      <c r="WJC1870" s="401"/>
      <c r="WJD1870" s="401"/>
      <c r="WJE1870" s="401"/>
      <c r="WJF1870" s="401"/>
      <c r="WJG1870" s="401"/>
      <c r="WJH1870" s="401"/>
      <c r="WJI1870" s="401"/>
      <c r="WJJ1870" s="401"/>
      <c r="WJK1870" s="401"/>
      <c r="WJL1870" s="401"/>
      <c r="WJM1870" s="401"/>
      <c r="WJN1870" s="401"/>
      <c r="WJO1870" s="401"/>
      <c r="WJP1870" s="401"/>
      <c r="WJQ1870" s="401"/>
      <c r="WJR1870" s="401"/>
      <c r="WJS1870" s="401"/>
      <c r="WJT1870" s="401"/>
      <c r="WJU1870" s="401"/>
      <c r="WJV1870" s="401"/>
      <c r="WJW1870" s="401"/>
      <c r="WJX1870" s="401"/>
      <c r="WJY1870" s="401"/>
      <c r="WJZ1870" s="401"/>
      <c r="WKA1870" s="401"/>
      <c r="WKB1870" s="401"/>
      <c r="WKC1870" s="401"/>
      <c r="WKD1870" s="401"/>
      <c r="WKE1870" s="401"/>
      <c r="WKF1870" s="401"/>
      <c r="WKG1870" s="401"/>
      <c r="WKH1870" s="401"/>
      <c r="WKI1870" s="401"/>
      <c r="WKJ1870" s="401"/>
      <c r="WKK1870" s="401"/>
      <c r="WKL1870" s="401"/>
      <c r="WKM1870" s="401"/>
      <c r="WKN1870" s="401"/>
      <c r="WKO1870" s="401"/>
      <c r="WKP1870" s="401"/>
      <c r="WKQ1870" s="401"/>
      <c r="WKR1870" s="401"/>
      <c r="WKS1870" s="401"/>
      <c r="WKT1870" s="401"/>
      <c r="WKU1870" s="401"/>
      <c r="WKV1870" s="401"/>
      <c r="WKW1870" s="401"/>
      <c r="WKX1870" s="401"/>
      <c r="WKY1870" s="401"/>
      <c r="WKZ1870" s="401"/>
      <c r="WLA1870" s="401"/>
      <c r="WLB1870" s="401"/>
      <c r="WLC1870" s="401"/>
      <c r="WLD1870" s="401"/>
      <c r="WLE1870" s="401"/>
      <c r="WLF1870" s="401"/>
      <c r="WLG1870" s="401"/>
      <c r="WLH1870" s="401"/>
      <c r="WLI1870" s="401"/>
      <c r="WLJ1870" s="401"/>
      <c r="WLK1870" s="401"/>
      <c r="WLL1870" s="401"/>
      <c r="WLM1870" s="401"/>
      <c r="WLN1870" s="401"/>
      <c r="WLO1870" s="401"/>
      <c r="WLP1870" s="401"/>
      <c r="WLQ1870" s="401"/>
      <c r="WLR1870" s="401"/>
      <c r="WLS1870" s="401"/>
      <c r="WLT1870" s="401"/>
      <c r="WLU1870" s="401"/>
      <c r="WLV1870" s="401"/>
      <c r="WLW1870" s="401"/>
      <c r="WLX1870" s="401"/>
      <c r="WLY1870" s="401"/>
      <c r="WLZ1870" s="401"/>
      <c r="WMA1870" s="401"/>
      <c r="WMB1870" s="401"/>
      <c r="WMC1870" s="401"/>
      <c r="WMD1870" s="401"/>
      <c r="WME1870" s="401"/>
      <c r="WMF1870" s="401"/>
      <c r="WMG1870" s="401"/>
      <c r="WMH1870" s="401"/>
      <c r="WMI1870" s="401"/>
      <c r="WMJ1870" s="401"/>
      <c r="WMK1870" s="401"/>
      <c r="WML1870" s="401"/>
      <c r="WMM1870" s="401"/>
      <c r="WMN1870" s="401"/>
      <c r="WMO1870" s="401"/>
      <c r="WMP1870" s="401"/>
      <c r="WMQ1870" s="401"/>
      <c r="WMR1870" s="401"/>
      <c r="WMS1870" s="401"/>
      <c r="WMT1870" s="401"/>
      <c r="WMU1870" s="401"/>
      <c r="WMV1870" s="401"/>
      <c r="WMW1870" s="401"/>
      <c r="WMX1870" s="401"/>
      <c r="WMY1870" s="401"/>
      <c r="WMZ1870" s="401"/>
      <c r="WNA1870" s="401"/>
      <c r="WNB1870" s="401"/>
      <c r="WNC1870" s="401"/>
      <c r="WND1870" s="401"/>
      <c r="WNE1870" s="401"/>
      <c r="WNF1870" s="401"/>
      <c r="WNG1870" s="401"/>
      <c r="WNH1870" s="401"/>
      <c r="WNI1870" s="401"/>
      <c r="WNJ1870" s="401"/>
      <c r="WNK1870" s="401"/>
      <c r="WNL1870" s="401"/>
      <c r="WNM1870" s="401"/>
      <c r="WNN1870" s="401"/>
      <c r="WNO1870" s="401"/>
      <c r="WNP1870" s="401"/>
      <c r="WNQ1870" s="401"/>
      <c r="WNR1870" s="401"/>
      <c r="WNS1870" s="401"/>
      <c r="WNT1870" s="401"/>
      <c r="WNU1870" s="401"/>
      <c r="WNV1870" s="401"/>
      <c r="WNW1870" s="401"/>
      <c r="WNX1870" s="401"/>
      <c r="WNY1870" s="401"/>
      <c r="WNZ1870" s="401"/>
      <c r="WOA1870" s="401"/>
      <c r="WOB1870" s="401"/>
      <c r="WOC1870" s="401"/>
      <c r="WOD1870" s="401"/>
      <c r="WOE1870" s="401"/>
      <c r="WOF1870" s="401"/>
      <c r="WOG1870" s="401"/>
      <c r="WOH1870" s="401"/>
      <c r="WOI1870" s="401"/>
      <c r="WOJ1870" s="401"/>
      <c r="WOK1870" s="401"/>
      <c r="WOL1870" s="401"/>
      <c r="WOM1870" s="401"/>
      <c r="WON1870" s="401"/>
      <c r="WOO1870" s="401"/>
      <c r="WOP1870" s="401"/>
      <c r="WOQ1870" s="401"/>
      <c r="WOR1870" s="401"/>
      <c r="WOS1870" s="401"/>
      <c r="WOT1870" s="401"/>
      <c r="WOU1870" s="401"/>
      <c r="WOV1870" s="401"/>
      <c r="WOW1870" s="401"/>
      <c r="WOX1870" s="401"/>
      <c r="WOY1870" s="401"/>
      <c r="WOZ1870" s="401"/>
      <c r="WPA1870" s="401"/>
      <c r="WPB1870" s="401"/>
      <c r="WPC1870" s="401"/>
      <c r="WPD1870" s="401"/>
      <c r="WPE1870" s="401"/>
      <c r="WPF1870" s="401"/>
      <c r="WPG1870" s="401"/>
      <c r="WPH1870" s="401"/>
      <c r="WPI1870" s="401"/>
      <c r="WPJ1870" s="401"/>
      <c r="WPK1870" s="401"/>
      <c r="WPL1870" s="401"/>
      <c r="WPM1870" s="401"/>
      <c r="WPN1870" s="401"/>
      <c r="WPO1870" s="401"/>
      <c r="WPP1870" s="401"/>
      <c r="WPQ1870" s="401"/>
      <c r="WPR1870" s="401"/>
      <c r="WPS1870" s="401"/>
      <c r="WPT1870" s="401"/>
      <c r="WPU1870" s="401"/>
      <c r="WPV1870" s="401"/>
      <c r="WPW1870" s="401"/>
      <c r="WPX1870" s="401"/>
      <c r="WPY1870" s="401"/>
      <c r="WPZ1870" s="401"/>
      <c r="WQA1870" s="401"/>
      <c r="WQB1870" s="401"/>
      <c r="WQC1870" s="401"/>
      <c r="WQD1870" s="401"/>
      <c r="WQE1870" s="401"/>
      <c r="WQF1870" s="401"/>
      <c r="WQG1870" s="401"/>
      <c r="WQH1870" s="401"/>
      <c r="WQI1870" s="401"/>
      <c r="WQJ1870" s="401"/>
      <c r="WQK1870" s="401"/>
      <c r="WQL1870" s="401"/>
      <c r="WQM1870" s="401"/>
      <c r="WQN1870" s="401"/>
      <c r="WQO1870" s="401"/>
      <c r="WQP1870" s="401"/>
      <c r="WQQ1870" s="401"/>
      <c r="WQR1870" s="401"/>
      <c r="WQS1870" s="401"/>
      <c r="WQT1870" s="401"/>
      <c r="WQU1870" s="401"/>
      <c r="WQV1870" s="401"/>
      <c r="WQW1870" s="401"/>
      <c r="WQX1870" s="401"/>
      <c r="WQY1870" s="401"/>
      <c r="WQZ1870" s="401"/>
      <c r="WRA1870" s="401"/>
      <c r="WRB1870" s="401"/>
      <c r="WRC1870" s="401"/>
      <c r="WRD1870" s="401"/>
      <c r="WRE1870" s="401"/>
      <c r="WRF1870" s="401"/>
      <c r="WRG1870" s="401"/>
      <c r="WRH1870" s="401"/>
      <c r="WRI1870" s="401"/>
      <c r="WRJ1870" s="401"/>
      <c r="WRK1870" s="401"/>
      <c r="WRL1870" s="401"/>
      <c r="WRM1870" s="401"/>
      <c r="WRN1870" s="401"/>
      <c r="WRO1870" s="401"/>
      <c r="WRP1870" s="401"/>
      <c r="WRQ1870" s="401"/>
      <c r="WRR1870" s="401"/>
      <c r="WRS1870" s="401"/>
      <c r="WRT1870" s="401"/>
      <c r="WRU1870" s="401"/>
      <c r="WRV1870" s="401"/>
      <c r="WRW1870" s="401"/>
      <c r="WRX1870" s="401"/>
      <c r="WRY1870" s="401"/>
      <c r="WRZ1870" s="401"/>
      <c r="WSA1870" s="401"/>
      <c r="WSB1870" s="401"/>
      <c r="WSC1870" s="401"/>
      <c r="WSD1870" s="401"/>
      <c r="WSE1870" s="401"/>
      <c r="WSF1870" s="401"/>
      <c r="WSG1870" s="401"/>
      <c r="WSH1870" s="401"/>
      <c r="WSI1870" s="401"/>
      <c r="WSJ1870" s="401"/>
      <c r="WSK1870" s="401"/>
      <c r="WSL1870" s="401"/>
      <c r="WSM1870" s="401"/>
      <c r="WSN1870" s="401"/>
      <c r="WSO1870" s="401"/>
      <c r="WSP1870" s="401"/>
      <c r="WSQ1870" s="401"/>
      <c r="WSR1870" s="401"/>
      <c r="WSS1870" s="401"/>
      <c r="WST1870" s="401"/>
      <c r="WSU1870" s="401"/>
      <c r="WSV1870" s="401"/>
      <c r="WSW1870" s="401"/>
      <c r="WSX1870" s="401"/>
      <c r="WSY1870" s="401"/>
      <c r="WSZ1870" s="401"/>
      <c r="WTA1870" s="401"/>
      <c r="WTB1870" s="401"/>
      <c r="WTC1870" s="401"/>
      <c r="WTD1870" s="401"/>
      <c r="WTE1870" s="401"/>
      <c r="WTF1870" s="401"/>
      <c r="WTG1870" s="401"/>
      <c r="WTH1870" s="401"/>
      <c r="WTI1870" s="401"/>
      <c r="WTJ1870" s="401"/>
      <c r="WTK1870" s="401"/>
      <c r="WTL1870" s="401"/>
      <c r="WTM1870" s="401"/>
      <c r="WTN1870" s="401"/>
      <c r="WTO1870" s="401"/>
      <c r="WTP1870" s="401"/>
      <c r="WTQ1870" s="401"/>
      <c r="WTR1870" s="401"/>
      <c r="WTS1870" s="401"/>
      <c r="WTT1870" s="401"/>
      <c r="WTU1870" s="401"/>
      <c r="WTV1870" s="401"/>
      <c r="WTW1870" s="401"/>
      <c r="WTX1870" s="401"/>
      <c r="WTY1870" s="401"/>
      <c r="WTZ1870" s="401"/>
      <c r="WUA1870" s="401"/>
      <c r="WUB1870" s="401"/>
      <c r="WUC1870" s="401"/>
      <c r="WUD1870" s="401"/>
      <c r="WUE1870" s="401"/>
      <c r="WUF1870" s="401"/>
      <c r="WUG1870" s="401"/>
      <c r="WUH1870" s="401"/>
      <c r="WUI1870" s="401"/>
      <c r="WUJ1870" s="401"/>
      <c r="WUK1870" s="401"/>
      <c r="WUL1870" s="401"/>
      <c r="WUM1870" s="401"/>
      <c r="WUN1870" s="401"/>
      <c r="WUO1870" s="401"/>
      <c r="WUP1870" s="401"/>
      <c r="WUQ1870" s="401"/>
      <c r="WUR1870" s="401"/>
      <c r="WUS1870" s="401"/>
      <c r="WUT1870" s="401"/>
      <c r="WUU1870" s="401"/>
      <c r="WUV1870" s="401"/>
      <c r="WUW1870" s="401"/>
      <c r="WUX1870" s="401"/>
      <c r="WUY1870" s="401"/>
      <c r="WUZ1870" s="401"/>
      <c r="WVA1870" s="401"/>
      <c r="WVB1870" s="401"/>
      <c r="WVC1870" s="401"/>
      <c r="WVD1870" s="401"/>
      <c r="WVE1870" s="401"/>
    </row>
    <row r="1871" spans="1:16125" s="4905" customFormat="1">
      <c r="A1871" s="397"/>
      <c r="B1871" s="397"/>
      <c r="C1871" s="400"/>
      <c r="D1871" s="400"/>
      <c r="E1871" s="397"/>
      <c r="F1871" s="399"/>
      <c r="G1871" s="397"/>
      <c r="H1871" s="397"/>
      <c r="I1871" s="397"/>
      <c r="J1871" s="397"/>
      <c r="K1871" s="397"/>
      <c r="L1871" s="401"/>
      <c r="M1871" s="401"/>
      <c r="N1871" s="401"/>
      <c r="O1871" s="401"/>
      <c r="P1871" s="401"/>
      <c r="Q1871" s="401"/>
      <c r="R1871" s="401"/>
      <c r="S1871" s="401"/>
      <c r="T1871" s="401"/>
      <c r="U1871" s="401"/>
      <c r="V1871" s="401"/>
      <c r="W1871" s="401"/>
      <c r="X1871" s="401"/>
      <c r="Y1871" s="401"/>
      <c r="Z1871" s="401"/>
      <c r="AA1871" s="401"/>
      <c r="AB1871" s="401"/>
      <c r="AC1871" s="401"/>
      <c r="AD1871" s="401"/>
      <c r="AE1871" s="401"/>
      <c r="AF1871" s="401"/>
      <c r="AG1871" s="401"/>
      <c r="AH1871" s="401"/>
      <c r="AI1871" s="401"/>
      <c r="AJ1871" s="401"/>
      <c r="AK1871" s="401"/>
      <c r="AL1871" s="401"/>
      <c r="AM1871" s="401"/>
      <c r="AN1871" s="401"/>
      <c r="AO1871" s="401"/>
      <c r="AP1871" s="401"/>
      <c r="AQ1871" s="401"/>
      <c r="AR1871" s="401"/>
      <c r="AS1871" s="401"/>
      <c r="AT1871" s="401"/>
      <c r="AU1871" s="401"/>
      <c r="AV1871" s="401"/>
      <c r="AW1871" s="401"/>
      <c r="AX1871" s="401"/>
      <c r="AY1871" s="401"/>
      <c r="AZ1871" s="401"/>
      <c r="BA1871" s="401"/>
      <c r="BB1871" s="401"/>
      <c r="BC1871" s="401"/>
      <c r="BD1871" s="401"/>
      <c r="BE1871" s="401"/>
      <c r="BF1871" s="401"/>
      <c r="BG1871" s="401"/>
      <c r="BH1871" s="401"/>
      <c r="BI1871" s="401"/>
      <c r="BJ1871" s="401"/>
      <c r="BK1871" s="401"/>
      <c r="BL1871" s="401"/>
      <c r="BM1871" s="401"/>
      <c r="BN1871" s="401"/>
      <c r="BO1871" s="401"/>
      <c r="BP1871" s="401"/>
      <c r="BQ1871" s="401"/>
      <c r="BR1871" s="401"/>
      <c r="BS1871" s="401"/>
      <c r="BT1871" s="401"/>
      <c r="BU1871" s="401"/>
      <c r="BV1871" s="401"/>
      <c r="BW1871" s="401"/>
      <c r="BX1871" s="401"/>
      <c r="BY1871" s="401"/>
      <c r="BZ1871" s="401"/>
      <c r="CA1871" s="401"/>
      <c r="CB1871" s="401"/>
      <c r="CC1871" s="401"/>
      <c r="CD1871" s="401"/>
      <c r="CE1871" s="401"/>
      <c r="CF1871" s="401"/>
      <c r="CG1871" s="401"/>
      <c r="CH1871" s="401"/>
      <c r="CI1871" s="401"/>
      <c r="CJ1871" s="401"/>
      <c r="CK1871" s="401"/>
      <c r="CL1871" s="401"/>
      <c r="CM1871" s="401"/>
      <c r="CN1871" s="401"/>
      <c r="CO1871" s="401"/>
      <c r="CP1871" s="401"/>
      <c r="CQ1871" s="401"/>
      <c r="CR1871" s="401"/>
      <c r="CS1871" s="401"/>
      <c r="CT1871" s="401"/>
      <c r="CU1871" s="401"/>
      <c r="CV1871" s="401"/>
      <c r="CW1871" s="401"/>
      <c r="CX1871" s="401"/>
      <c r="CY1871" s="401"/>
      <c r="CZ1871" s="401"/>
      <c r="DA1871" s="401"/>
      <c r="DB1871" s="401"/>
      <c r="DC1871" s="401"/>
      <c r="DD1871" s="401"/>
      <c r="DE1871" s="401"/>
      <c r="DF1871" s="401"/>
      <c r="DG1871" s="401"/>
      <c r="DH1871" s="401"/>
      <c r="DI1871" s="401"/>
      <c r="DJ1871" s="401"/>
      <c r="DK1871" s="401"/>
      <c r="DL1871" s="401"/>
      <c r="DM1871" s="401"/>
      <c r="DN1871" s="401"/>
      <c r="DO1871" s="401"/>
      <c r="DP1871" s="401"/>
      <c r="DQ1871" s="401"/>
      <c r="DR1871" s="401"/>
      <c r="DS1871" s="401"/>
      <c r="DT1871" s="401"/>
      <c r="DU1871" s="401"/>
      <c r="DV1871" s="401"/>
      <c r="DW1871" s="401"/>
      <c r="DX1871" s="401"/>
      <c r="DY1871" s="401"/>
      <c r="DZ1871" s="401"/>
      <c r="EA1871" s="401"/>
      <c r="EB1871" s="401"/>
      <c r="EC1871" s="401"/>
      <c r="ED1871" s="401"/>
      <c r="EE1871" s="401"/>
      <c r="EF1871" s="401"/>
      <c r="EG1871" s="401"/>
      <c r="EH1871" s="401"/>
      <c r="EI1871" s="401"/>
      <c r="EJ1871" s="401"/>
      <c r="EK1871" s="401"/>
      <c r="EL1871" s="401"/>
      <c r="EM1871" s="401"/>
      <c r="EN1871" s="401"/>
      <c r="EO1871" s="401"/>
      <c r="EP1871" s="401"/>
      <c r="EQ1871" s="401"/>
      <c r="ER1871" s="401"/>
      <c r="ES1871" s="401"/>
      <c r="ET1871" s="401"/>
      <c r="EU1871" s="401"/>
      <c r="EV1871" s="401"/>
      <c r="EW1871" s="401"/>
      <c r="EX1871" s="401"/>
      <c r="EY1871" s="401"/>
      <c r="EZ1871" s="401"/>
      <c r="FA1871" s="401"/>
      <c r="FB1871" s="401"/>
      <c r="FC1871" s="401"/>
      <c r="FD1871" s="401"/>
      <c r="FE1871" s="401"/>
      <c r="FF1871" s="401"/>
      <c r="FG1871" s="401"/>
      <c r="FH1871" s="401"/>
      <c r="FI1871" s="401"/>
      <c r="FJ1871" s="401"/>
      <c r="FK1871" s="401"/>
      <c r="FL1871" s="401"/>
      <c r="FM1871" s="401"/>
      <c r="FN1871" s="401"/>
      <c r="FO1871" s="401"/>
      <c r="FP1871" s="401"/>
      <c r="FQ1871" s="401"/>
      <c r="FR1871" s="401"/>
      <c r="FS1871" s="401"/>
      <c r="FT1871" s="401"/>
      <c r="FU1871" s="401"/>
      <c r="FV1871" s="401"/>
      <c r="FW1871" s="401"/>
      <c r="FX1871" s="401"/>
      <c r="FY1871" s="401"/>
      <c r="FZ1871" s="401"/>
      <c r="GA1871" s="401"/>
      <c r="GB1871" s="401"/>
      <c r="GC1871" s="401"/>
      <c r="GD1871" s="401"/>
      <c r="GE1871" s="401"/>
      <c r="GF1871" s="401"/>
      <c r="GG1871" s="401"/>
      <c r="GH1871" s="401"/>
      <c r="GI1871" s="401"/>
      <c r="GJ1871" s="401"/>
      <c r="GK1871" s="401"/>
      <c r="GL1871" s="401"/>
      <c r="GM1871" s="401"/>
      <c r="GN1871" s="401"/>
      <c r="GO1871" s="401"/>
      <c r="GP1871" s="401"/>
      <c r="GQ1871" s="401"/>
      <c r="GR1871" s="401"/>
      <c r="GS1871" s="401"/>
      <c r="GT1871" s="401"/>
      <c r="GU1871" s="401"/>
      <c r="GV1871" s="401"/>
      <c r="GW1871" s="401"/>
      <c r="GX1871" s="401"/>
      <c r="GY1871" s="401"/>
      <c r="GZ1871" s="401"/>
      <c r="HA1871" s="401"/>
      <c r="HB1871" s="401"/>
      <c r="HC1871" s="401"/>
      <c r="HD1871" s="401"/>
      <c r="HE1871" s="401"/>
      <c r="HF1871" s="401"/>
      <c r="HG1871" s="401"/>
      <c r="HH1871" s="401"/>
      <c r="HI1871" s="401"/>
      <c r="HJ1871" s="401"/>
      <c r="HK1871" s="401"/>
      <c r="HL1871" s="401"/>
      <c r="HM1871" s="401"/>
      <c r="HN1871" s="401"/>
      <c r="HO1871" s="401"/>
      <c r="HP1871" s="401"/>
      <c r="HQ1871" s="401"/>
      <c r="HR1871" s="401"/>
      <c r="HS1871" s="401"/>
      <c r="HT1871" s="401"/>
      <c r="HU1871" s="401"/>
      <c r="HV1871" s="401"/>
      <c r="HW1871" s="401"/>
      <c r="HX1871" s="401"/>
      <c r="HY1871" s="401"/>
      <c r="HZ1871" s="401"/>
      <c r="IA1871" s="401"/>
      <c r="IB1871" s="401"/>
      <c r="IC1871" s="401"/>
      <c r="ID1871" s="401"/>
      <c r="IE1871" s="401"/>
      <c r="IF1871" s="401"/>
      <c r="IG1871" s="401"/>
      <c r="IH1871" s="401"/>
      <c r="II1871" s="401"/>
      <c r="IJ1871" s="401"/>
      <c r="IK1871" s="401"/>
      <c r="IL1871" s="401"/>
      <c r="IM1871" s="401"/>
      <c r="IN1871" s="401"/>
      <c r="IO1871" s="401"/>
      <c r="IP1871" s="401"/>
      <c r="IQ1871" s="401"/>
      <c r="IR1871" s="401"/>
      <c r="IS1871" s="401"/>
      <c r="IT1871" s="401"/>
      <c r="IU1871" s="401"/>
      <c r="IV1871" s="401"/>
      <c r="IW1871" s="401"/>
      <c r="IX1871" s="401"/>
      <c r="IY1871" s="401"/>
      <c r="IZ1871" s="401"/>
      <c r="JA1871" s="401"/>
      <c r="JB1871" s="401"/>
      <c r="JC1871" s="401"/>
      <c r="JD1871" s="401"/>
      <c r="JE1871" s="401"/>
      <c r="JF1871" s="401"/>
      <c r="JG1871" s="401"/>
      <c r="JH1871" s="401"/>
      <c r="JI1871" s="401"/>
      <c r="JJ1871" s="401"/>
      <c r="JK1871" s="401"/>
      <c r="JL1871" s="401"/>
      <c r="JM1871" s="401"/>
      <c r="JN1871" s="401"/>
      <c r="JO1871" s="401"/>
      <c r="JP1871" s="401"/>
      <c r="JQ1871" s="401"/>
      <c r="JR1871" s="401"/>
      <c r="JS1871" s="401"/>
      <c r="JT1871" s="401"/>
      <c r="JU1871" s="401"/>
      <c r="JV1871" s="401"/>
      <c r="JW1871" s="401"/>
      <c r="JX1871" s="401"/>
      <c r="JY1871" s="401"/>
      <c r="JZ1871" s="401"/>
      <c r="KA1871" s="401"/>
      <c r="KB1871" s="401"/>
      <c r="KC1871" s="401"/>
      <c r="KD1871" s="401"/>
      <c r="KE1871" s="401"/>
      <c r="KF1871" s="401"/>
      <c r="KG1871" s="401"/>
      <c r="KH1871" s="401"/>
      <c r="KI1871" s="401"/>
      <c r="KJ1871" s="401"/>
      <c r="KK1871" s="401"/>
      <c r="KL1871" s="401"/>
      <c r="KM1871" s="401"/>
      <c r="KN1871" s="401"/>
      <c r="KO1871" s="401"/>
      <c r="KP1871" s="401"/>
      <c r="KQ1871" s="401"/>
      <c r="KR1871" s="401"/>
      <c r="KS1871" s="401"/>
      <c r="KT1871" s="401"/>
      <c r="KU1871" s="401"/>
      <c r="KV1871" s="401"/>
      <c r="KW1871" s="401"/>
      <c r="KX1871" s="401"/>
      <c r="KY1871" s="401"/>
      <c r="KZ1871" s="401"/>
      <c r="LA1871" s="401"/>
      <c r="LB1871" s="401"/>
      <c r="LC1871" s="401"/>
      <c r="LD1871" s="401"/>
      <c r="LE1871" s="401"/>
      <c r="LF1871" s="401"/>
      <c r="LG1871" s="401"/>
      <c r="LH1871" s="401"/>
      <c r="LI1871" s="401"/>
      <c r="LJ1871" s="401"/>
      <c r="LK1871" s="401"/>
      <c r="LL1871" s="401"/>
      <c r="LM1871" s="401"/>
      <c r="LN1871" s="401"/>
      <c r="LO1871" s="401"/>
      <c r="LP1871" s="401"/>
      <c r="LQ1871" s="401"/>
      <c r="LR1871" s="401"/>
      <c r="LS1871" s="401"/>
      <c r="LT1871" s="401"/>
      <c r="LU1871" s="401"/>
      <c r="LV1871" s="401"/>
      <c r="LW1871" s="401"/>
      <c r="LX1871" s="401"/>
      <c r="LY1871" s="401"/>
      <c r="LZ1871" s="401"/>
      <c r="MA1871" s="401"/>
      <c r="MB1871" s="401"/>
      <c r="MC1871" s="401"/>
      <c r="MD1871" s="401"/>
      <c r="ME1871" s="401"/>
      <c r="MF1871" s="401"/>
      <c r="MG1871" s="401"/>
      <c r="MH1871" s="401"/>
      <c r="MI1871" s="401"/>
      <c r="MJ1871" s="401"/>
      <c r="MK1871" s="401"/>
      <c r="ML1871" s="401"/>
      <c r="MM1871" s="401"/>
      <c r="MN1871" s="401"/>
      <c r="MO1871" s="401"/>
      <c r="MP1871" s="401"/>
      <c r="MQ1871" s="401"/>
      <c r="MR1871" s="401"/>
      <c r="MS1871" s="401"/>
      <c r="MT1871" s="401"/>
      <c r="MU1871" s="401"/>
      <c r="MV1871" s="401"/>
      <c r="MW1871" s="401"/>
      <c r="MX1871" s="401"/>
      <c r="MY1871" s="401"/>
      <c r="MZ1871" s="401"/>
      <c r="NA1871" s="401"/>
      <c r="NB1871" s="401"/>
      <c r="NC1871" s="401"/>
      <c r="ND1871" s="401"/>
      <c r="NE1871" s="401"/>
      <c r="NF1871" s="401"/>
      <c r="NG1871" s="401"/>
      <c r="NH1871" s="401"/>
      <c r="NI1871" s="401"/>
      <c r="NJ1871" s="401"/>
      <c r="NK1871" s="401"/>
      <c r="NL1871" s="401"/>
      <c r="NM1871" s="401"/>
      <c r="NN1871" s="401"/>
      <c r="NO1871" s="401"/>
      <c r="NP1871" s="401"/>
      <c r="NQ1871" s="401"/>
      <c r="NR1871" s="401"/>
      <c r="NS1871" s="401"/>
      <c r="NT1871" s="401"/>
      <c r="NU1871" s="401"/>
      <c r="NV1871" s="401"/>
      <c r="NW1871" s="401"/>
      <c r="NX1871" s="401"/>
      <c r="NY1871" s="401"/>
      <c r="NZ1871" s="401"/>
      <c r="OA1871" s="401"/>
      <c r="OB1871" s="401"/>
      <c r="OC1871" s="401"/>
      <c r="OD1871" s="401"/>
      <c r="OE1871" s="401"/>
      <c r="OF1871" s="401"/>
      <c r="OG1871" s="401"/>
      <c r="OH1871" s="401"/>
      <c r="OI1871" s="401"/>
      <c r="OJ1871" s="401"/>
      <c r="OK1871" s="401"/>
      <c r="OL1871" s="401"/>
      <c r="OM1871" s="401"/>
      <c r="ON1871" s="401"/>
      <c r="OO1871" s="401"/>
      <c r="OP1871" s="401"/>
      <c r="OQ1871" s="401"/>
      <c r="OR1871" s="401"/>
      <c r="OS1871" s="401"/>
      <c r="OT1871" s="401"/>
      <c r="OU1871" s="401"/>
      <c r="OV1871" s="401"/>
      <c r="OW1871" s="401"/>
      <c r="OX1871" s="401"/>
      <c r="OY1871" s="401"/>
      <c r="OZ1871" s="401"/>
      <c r="PA1871" s="401"/>
      <c r="PB1871" s="401"/>
      <c r="PC1871" s="401"/>
      <c r="PD1871" s="401"/>
      <c r="PE1871" s="401"/>
      <c r="PF1871" s="401"/>
      <c r="PG1871" s="401"/>
      <c r="PH1871" s="401"/>
      <c r="PI1871" s="401"/>
      <c r="PJ1871" s="401"/>
      <c r="PK1871" s="401"/>
      <c r="PL1871" s="401"/>
      <c r="PM1871" s="401"/>
      <c r="PN1871" s="401"/>
      <c r="PO1871" s="401"/>
      <c r="PP1871" s="401"/>
      <c r="PQ1871" s="401"/>
      <c r="PR1871" s="401"/>
      <c r="PS1871" s="401"/>
      <c r="PT1871" s="401"/>
      <c r="PU1871" s="401"/>
      <c r="PV1871" s="401"/>
      <c r="PW1871" s="401"/>
      <c r="PX1871" s="401"/>
      <c r="PY1871" s="401"/>
      <c r="PZ1871" s="401"/>
      <c r="QA1871" s="401"/>
      <c r="QB1871" s="401"/>
      <c r="QC1871" s="401"/>
      <c r="QD1871" s="401"/>
      <c r="QE1871" s="401"/>
      <c r="QF1871" s="401"/>
      <c r="QG1871" s="401"/>
      <c r="QH1871" s="401"/>
      <c r="QI1871" s="401"/>
      <c r="QJ1871" s="401"/>
      <c r="QK1871" s="401"/>
      <c r="QL1871" s="401"/>
      <c r="QM1871" s="401"/>
      <c r="QN1871" s="401"/>
      <c r="QO1871" s="401"/>
      <c r="QP1871" s="401"/>
      <c r="QQ1871" s="401"/>
      <c r="QR1871" s="401"/>
      <c r="QS1871" s="401"/>
      <c r="QT1871" s="401"/>
      <c r="QU1871" s="401"/>
      <c r="QV1871" s="401"/>
      <c r="QW1871" s="401"/>
      <c r="QX1871" s="401"/>
      <c r="QY1871" s="401"/>
      <c r="QZ1871" s="401"/>
      <c r="RA1871" s="401"/>
      <c r="RB1871" s="401"/>
      <c r="RC1871" s="401"/>
      <c r="RD1871" s="401"/>
      <c r="RE1871" s="401"/>
      <c r="RF1871" s="401"/>
      <c r="RG1871" s="401"/>
      <c r="RH1871" s="401"/>
      <c r="RI1871" s="401"/>
      <c r="RJ1871" s="401"/>
      <c r="RK1871" s="401"/>
      <c r="RL1871" s="401"/>
      <c r="RM1871" s="401"/>
      <c r="RN1871" s="401"/>
      <c r="RO1871" s="401"/>
      <c r="RP1871" s="401"/>
      <c r="RQ1871" s="401"/>
      <c r="RR1871" s="401"/>
      <c r="RS1871" s="401"/>
      <c r="RT1871" s="401"/>
      <c r="RU1871" s="401"/>
      <c r="RV1871" s="401"/>
      <c r="RW1871" s="401"/>
      <c r="RX1871" s="401"/>
      <c r="RY1871" s="401"/>
      <c r="RZ1871" s="401"/>
      <c r="SA1871" s="401"/>
      <c r="SB1871" s="401"/>
      <c r="SC1871" s="401"/>
      <c r="SD1871" s="401"/>
      <c r="SE1871" s="401"/>
      <c r="SF1871" s="401"/>
      <c r="SG1871" s="401"/>
      <c r="SH1871" s="401"/>
      <c r="SI1871" s="401"/>
      <c r="SJ1871" s="401"/>
      <c r="SK1871" s="401"/>
      <c r="SL1871" s="401"/>
      <c r="SM1871" s="401"/>
      <c r="SN1871" s="401"/>
      <c r="SO1871" s="401"/>
      <c r="SP1871" s="401"/>
      <c r="SQ1871" s="401"/>
      <c r="SR1871" s="401"/>
      <c r="SS1871" s="401"/>
      <c r="ST1871" s="401"/>
      <c r="SU1871" s="401"/>
      <c r="SV1871" s="401"/>
      <c r="SW1871" s="401"/>
      <c r="SX1871" s="401"/>
      <c r="SY1871" s="401"/>
      <c r="SZ1871" s="401"/>
      <c r="TA1871" s="401"/>
      <c r="TB1871" s="401"/>
      <c r="TC1871" s="401"/>
      <c r="TD1871" s="401"/>
      <c r="TE1871" s="401"/>
      <c r="TF1871" s="401"/>
      <c r="TG1871" s="401"/>
      <c r="TH1871" s="401"/>
      <c r="TI1871" s="401"/>
      <c r="TJ1871" s="401"/>
      <c r="TK1871" s="401"/>
      <c r="TL1871" s="401"/>
      <c r="TM1871" s="401"/>
      <c r="TN1871" s="401"/>
      <c r="TO1871" s="401"/>
      <c r="TP1871" s="401"/>
      <c r="TQ1871" s="401"/>
      <c r="TR1871" s="401"/>
      <c r="TS1871" s="401"/>
      <c r="TT1871" s="401"/>
      <c r="TU1871" s="401"/>
      <c r="TV1871" s="401"/>
      <c r="TW1871" s="401"/>
      <c r="TX1871" s="401"/>
      <c r="TY1871" s="401"/>
      <c r="TZ1871" s="401"/>
      <c r="UA1871" s="401"/>
      <c r="UB1871" s="401"/>
      <c r="UC1871" s="401"/>
      <c r="UD1871" s="401"/>
      <c r="UE1871" s="401"/>
      <c r="UF1871" s="401"/>
      <c r="UG1871" s="401"/>
      <c r="UH1871" s="401"/>
      <c r="UI1871" s="401"/>
      <c r="UJ1871" s="401"/>
      <c r="UK1871" s="401"/>
      <c r="UL1871" s="401"/>
      <c r="UM1871" s="401"/>
      <c r="UN1871" s="401"/>
      <c r="UO1871" s="401"/>
      <c r="UP1871" s="401"/>
      <c r="UQ1871" s="401"/>
      <c r="UR1871" s="401"/>
      <c r="US1871" s="401"/>
      <c r="UT1871" s="401"/>
      <c r="UU1871" s="401"/>
      <c r="UV1871" s="401"/>
      <c r="UW1871" s="401"/>
      <c r="UX1871" s="401"/>
      <c r="UY1871" s="401"/>
      <c r="UZ1871" s="401"/>
      <c r="VA1871" s="401"/>
      <c r="VB1871" s="401"/>
      <c r="VC1871" s="401"/>
      <c r="VD1871" s="401"/>
      <c r="VE1871" s="401"/>
      <c r="VF1871" s="401"/>
      <c r="VG1871" s="401"/>
      <c r="VH1871" s="401"/>
      <c r="VI1871" s="401"/>
      <c r="VJ1871" s="401"/>
      <c r="VK1871" s="401"/>
      <c r="VL1871" s="401"/>
      <c r="VM1871" s="401"/>
      <c r="VN1871" s="401"/>
      <c r="VO1871" s="401"/>
      <c r="VP1871" s="401"/>
      <c r="VQ1871" s="401"/>
      <c r="VR1871" s="401"/>
      <c r="VS1871" s="401"/>
      <c r="VT1871" s="401"/>
      <c r="VU1871" s="401"/>
      <c r="VV1871" s="401"/>
      <c r="VW1871" s="401"/>
      <c r="VX1871" s="401"/>
      <c r="VY1871" s="401"/>
      <c r="VZ1871" s="401"/>
      <c r="WA1871" s="401"/>
      <c r="WB1871" s="401"/>
      <c r="WC1871" s="401"/>
      <c r="WD1871" s="401"/>
      <c r="WE1871" s="401"/>
      <c r="WF1871" s="401"/>
      <c r="WG1871" s="401"/>
      <c r="WH1871" s="401"/>
      <c r="WI1871" s="401"/>
      <c r="WJ1871" s="401"/>
      <c r="WK1871" s="401"/>
      <c r="WL1871" s="401"/>
      <c r="WM1871" s="401"/>
      <c r="WN1871" s="401"/>
      <c r="WO1871" s="401"/>
      <c r="WP1871" s="401"/>
      <c r="WQ1871" s="401"/>
      <c r="WR1871" s="401"/>
      <c r="WS1871" s="401"/>
      <c r="WT1871" s="401"/>
      <c r="WU1871" s="401"/>
      <c r="WV1871" s="401"/>
      <c r="WW1871" s="401"/>
      <c r="WX1871" s="401"/>
      <c r="WY1871" s="401"/>
      <c r="WZ1871" s="401"/>
      <c r="XA1871" s="401"/>
      <c r="XB1871" s="401"/>
      <c r="XC1871" s="401"/>
      <c r="XD1871" s="401"/>
      <c r="XE1871" s="401"/>
      <c r="XF1871" s="401"/>
      <c r="XG1871" s="401"/>
      <c r="XH1871" s="401"/>
      <c r="XI1871" s="401"/>
      <c r="XJ1871" s="401"/>
      <c r="XK1871" s="401"/>
      <c r="XL1871" s="401"/>
      <c r="XM1871" s="401"/>
      <c r="XN1871" s="401"/>
      <c r="XO1871" s="401"/>
      <c r="XP1871" s="401"/>
      <c r="XQ1871" s="401"/>
      <c r="XR1871" s="401"/>
      <c r="XS1871" s="401"/>
      <c r="XT1871" s="401"/>
      <c r="XU1871" s="401"/>
      <c r="XV1871" s="401"/>
      <c r="XW1871" s="401"/>
      <c r="XX1871" s="401"/>
      <c r="XY1871" s="401"/>
      <c r="XZ1871" s="401"/>
      <c r="YA1871" s="401"/>
      <c r="YB1871" s="401"/>
      <c r="YC1871" s="401"/>
      <c r="YD1871" s="401"/>
      <c r="YE1871" s="401"/>
      <c r="YF1871" s="401"/>
      <c r="YG1871" s="401"/>
      <c r="YH1871" s="401"/>
      <c r="YI1871" s="401"/>
      <c r="YJ1871" s="401"/>
      <c r="YK1871" s="401"/>
      <c r="YL1871" s="401"/>
      <c r="YM1871" s="401"/>
      <c r="YN1871" s="401"/>
      <c r="YO1871" s="401"/>
      <c r="YP1871" s="401"/>
      <c r="YQ1871" s="401"/>
      <c r="YR1871" s="401"/>
      <c r="YS1871" s="401"/>
      <c r="YT1871" s="401"/>
      <c r="YU1871" s="401"/>
      <c r="YV1871" s="401"/>
      <c r="YW1871" s="401"/>
      <c r="YX1871" s="401"/>
      <c r="YY1871" s="401"/>
      <c r="YZ1871" s="401"/>
      <c r="ZA1871" s="401"/>
      <c r="ZB1871" s="401"/>
      <c r="ZC1871" s="401"/>
      <c r="ZD1871" s="401"/>
      <c r="ZE1871" s="401"/>
      <c r="ZF1871" s="401"/>
      <c r="ZG1871" s="401"/>
      <c r="ZH1871" s="401"/>
      <c r="ZI1871" s="401"/>
      <c r="ZJ1871" s="401"/>
      <c r="ZK1871" s="401"/>
      <c r="ZL1871" s="401"/>
      <c r="ZM1871" s="401"/>
      <c r="ZN1871" s="401"/>
      <c r="ZO1871" s="401"/>
      <c r="ZP1871" s="401"/>
      <c r="ZQ1871" s="401"/>
      <c r="ZR1871" s="401"/>
      <c r="ZS1871" s="401"/>
      <c r="ZT1871" s="401"/>
      <c r="ZU1871" s="401"/>
      <c r="ZV1871" s="401"/>
      <c r="ZW1871" s="401"/>
      <c r="ZX1871" s="401"/>
      <c r="ZY1871" s="401"/>
      <c r="ZZ1871" s="401"/>
      <c r="AAA1871" s="401"/>
      <c r="AAB1871" s="401"/>
      <c r="AAC1871" s="401"/>
      <c r="AAD1871" s="401"/>
      <c r="AAE1871" s="401"/>
      <c r="AAF1871" s="401"/>
      <c r="AAG1871" s="401"/>
      <c r="AAH1871" s="401"/>
      <c r="AAI1871" s="401"/>
      <c r="AAJ1871" s="401"/>
      <c r="AAK1871" s="401"/>
      <c r="AAL1871" s="401"/>
      <c r="AAM1871" s="401"/>
      <c r="AAN1871" s="401"/>
      <c r="AAO1871" s="401"/>
      <c r="AAP1871" s="401"/>
      <c r="AAQ1871" s="401"/>
      <c r="AAR1871" s="401"/>
      <c r="AAS1871" s="401"/>
      <c r="AAT1871" s="401"/>
      <c r="AAU1871" s="401"/>
      <c r="AAV1871" s="401"/>
      <c r="AAW1871" s="401"/>
      <c r="AAX1871" s="401"/>
      <c r="AAY1871" s="401"/>
      <c r="AAZ1871" s="401"/>
      <c r="ABA1871" s="401"/>
      <c r="ABB1871" s="401"/>
      <c r="ABC1871" s="401"/>
      <c r="ABD1871" s="401"/>
      <c r="ABE1871" s="401"/>
      <c r="ABF1871" s="401"/>
      <c r="ABG1871" s="401"/>
      <c r="ABH1871" s="401"/>
      <c r="ABI1871" s="401"/>
      <c r="ABJ1871" s="401"/>
      <c r="ABK1871" s="401"/>
      <c r="ABL1871" s="401"/>
      <c r="ABM1871" s="401"/>
      <c r="ABN1871" s="401"/>
      <c r="ABO1871" s="401"/>
      <c r="ABP1871" s="401"/>
      <c r="ABQ1871" s="401"/>
      <c r="ABR1871" s="401"/>
      <c r="ABS1871" s="401"/>
      <c r="ABT1871" s="401"/>
      <c r="ABU1871" s="401"/>
      <c r="ABV1871" s="401"/>
      <c r="ABW1871" s="401"/>
      <c r="ABX1871" s="401"/>
      <c r="ABY1871" s="401"/>
      <c r="ABZ1871" s="401"/>
      <c r="ACA1871" s="401"/>
      <c r="ACB1871" s="401"/>
      <c r="ACC1871" s="401"/>
      <c r="ACD1871" s="401"/>
      <c r="ACE1871" s="401"/>
      <c r="ACF1871" s="401"/>
      <c r="ACG1871" s="401"/>
      <c r="ACH1871" s="401"/>
      <c r="ACI1871" s="401"/>
      <c r="ACJ1871" s="401"/>
      <c r="ACK1871" s="401"/>
      <c r="ACL1871" s="401"/>
      <c r="ACM1871" s="401"/>
      <c r="ACN1871" s="401"/>
      <c r="ACO1871" s="401"/>
      <c r="ACP1871" s="401"/>
      <c r="ACQ1871" s="401"/>
      <c r="ACR1871" s="401"/>
      <c r="ACS1871" s="401"/>
      <c r="ACT1871" s="401"/>
      <c r="ACU1871" s="401"/>
      <c r="ACV1871" s="401"/>
      <c r="ACW1871" s="401"/>
      <c r="ACX1871" s="401"/>
      <c r="ACY1871" s="401"/>
      <c r="ACZ1871" s="401"/>
      <c r="ADA1871" s="401"/>
      <c r="ADB1871" s="401"/>
      <c r="ADC1871" s="401"/>
      <c r="ADD1871" s="401"/>
      <c r="ADE1871" s="401"/>
      <c r="ADF1871" s="401"/>
      <c r="ADG1871" s="401"/>
      <c r="ADH1871" s="401"/>
      <c r="ADI1871" s="401"/>
      <c r="ADJ1871" s="401"/>
      <c r="ADK1871" s="401"/>
      <c r="ADL1871" s="401"/>
      <c r="ADM1871" s="401"/>
      <c r="ADN1871" s="401"/>
      <c r="ADO1871" s="401"/>
      <c r="ADP1871" s="401"/>
      <c r="ADQ1871" s="401"/>
      <c r="ADR1871" s="401"/>
      <c r="ADS1871" s="401"/>
      <c r="ADT1871" s="401"/>
      <c r="ADU1871" s="401"/>
      <c r="ADV1871" s="401"/>
      <c r="ADW1871" s="401"/>
      <c r="ADX1871" s="401"/>
      <c r="ADY1871" s="401"/>
      <c r="ADZ1871" s="401"/>
      <c r="AEA1871" s="401"/>
      <c r="AEB1871" s="401"/>
      <c r="AEC1871" s="401"/>
      <c r="AED1871" s="401"/>
      <c r="AEE1871" s="401"/>
      <c r="AEF1871" s="401"/>
      <c r="AEG1871" s="401"/>
      <c r="AEH1871" s="401"/>
      <c r="AEI1871" s="401"/>
      <c r="AEJ1871" s="401"/>
      <c r="AEK1871" s="401"/>
      <c r="AEL1871" s="401"/>
      <c r="AEM1871" s="401"/>
      <c r="AEN1871" s="401"/>
      <c r="AEO1871" s="401"/>
      <c r="AEP1871" s="401"/>
      <c r="AEQ1871" s="401"/>
      <c r="AER1871" s="401"/>
      <c r="AES1871" s="401"/>
      <c r="AET1871" s="401"/>
      <c r="AEU1871" s="401"/>
      <c r="AEV1871" s="401"/>
      <c r="AEW1871" s="401"/>
      <c r="AEX1871" s="401"/>
      <c r="AEY1871" s="401"/>
      <c r="AEZ1871" s="401"/>
      <c r="AFA1871" s="401"/>
      <c r="AFB1871" s="401"/>
      <c r="AFC1871" s="401"/>
      <c r="AFD1871" s="401"/>
      <c r="AFE1871" s="401"/>
      <c r="AFF1871" s="401"/>
      <c r="AFG1871" s="401"/>
      <c r="AFH1871" s="401"/>
      <c r="AFI1871" s="401"/>
      <c r="AFJ1871" s="401"/>
      <c r="AFK1871" s="401"/>
      <c r="AFL1871" s="401"/>
      <c r="AFM1871" s="401"/>
      <c r="AFN1871" s="401"/>
      <c r="AFO1871" s="401"/>
      <c r="AFP1871" s="401"/>
      <c r="AFQ1871" s="401"/>
      <c r="AFR1871" s="401"/>
      <c r="AFS1871" s="401"/>
      <c r="AFT1871" s="401"/>
      <c r="AFU1871" s="401"/>
      <c r="AFV1871" s="401"/>
      <c r="AFW1871" s="401"/>
      <c r="AFX1871" s="401"/>
      <c r="AFY1871" s="401"/>
      <c r="AFZ1871" s="401"/>
      <c r="AGA1871" s="401"/>
      <c r="AGB1871" s="401"/>
      <c r="AGC1871" s="401"/>
      <c r="AGD1871" s="401"/>
      <c r="AGE1871" s="401"/>
      <c r="AGF1871" s="401"/>
      <c r="AGG1871" s="401"/>
      <c r="AGH1871" s="401"/>
      <c r="AGI1871" s="401"/>
      <c r="AGJ1871" s="401"/>
      <c r="AGK1871" s="401"/>
      <c r="AGL1871" s="401"/>
      <c r="AGM1871" s="401"/>
      <c r="AGN1871" s="401"/>
      <c r="AGO1871" s="401"/>
      <c r="AGP1871" s="401"/>
      <c r="AGQ1871" s="401"/>
      <c r="AGR1871" s="401"/>
      <c r="AGS1871" s="401"/>
      <c r="AGT1871" s="401"/>
      <c r="AGU1871" s="401"/>
      <c r="AGV1871" s="401"/>
      <c r="AGW1871" s="401"/>
      <c r="AGX1871" s="401"/>
      <c r="AGY1871" s="401"/>
      <c r="AGZ1871" s="401"/>
      <c r="AHA1871" s="401"/>
      <c r="AHB1871" s="401"/>
      <c r="AHC1871" s="401"/>
      <c r="AHD1871" s="401"/>
      <c r="AHE1871" s="401"/>
      <c r="AHF1871" s="401"/>
      <c r="AHG1871" s="401"/>
      <c r="AHH1871" s="401"/>
      <c r="AHI1871" s="401"/>
      <c r="AHJ1871" s="401"/>
      <c r="AHK1871" s="401"/>
      <c r="AHL1871" s="401"/>
      <c r="AHM1871" s="401"/>
      <c r="AHN1871" s="401"/>
      <c r="AHO1871" s="401"/>
      <c r="AHP1871" s="401"/>
      <c r="AHQ1871" s="401"/>
      <c r="AHR1871" s="401"/>
      <c r="AHS1871" s="401"/>
      <c r="AHT1871" s="401"/>
      <c r="AHU1871" s="401"/>
      <c r="AHV1871" s="401"/>
      <c r="AHW1871" s="401"/>
      <c r="AHX1871" s="401"/>
      <c r="AHY1871" s="401"/>
      <c r="AHZ1871" s="401"/>
      <c r="AIA1871" s="401"/>
      <c r="AIB1871" s="401"/>
      <c r="AIC1871" s="401"/>
      <c r="AID1871" s="401"/>
      <c r="AIE1871" s="401"/>
      <c r="AIF1871" s="401"/>
      <c r="AIG1871" s="401"/>
      <c r="AIH1871" s="401"/>
      <c r="AII1871" s="401"/>
      <c r="AIJ1871" s="401"/>
      <c r="AIK1871" s="401"/>
      <c r="AIL1871" s="401"/>
      <c r="AIM1871" s="401"/>
      <c r="AIN1871" s="401"/>
      <c r="AIO1871" s="401"/>
      <c r="AIP1871" s="401"/>
      <c r="AIQ1871" s="401"/>
      <c r="AIR1871" s="401"/>
      <c r="AIS1871" s="401"/>
      <c r="AIT1871" s="401"/>
      <c r="AIU1871" s="401"/>
      <c r="AIV1871" s="401"/>
      <c r="AIW1871" s="401"/>
      <c r="AIX1871" s="401"/>
      <c r="AIY1871" s="401"/>
      <c r="AIZ1871" s="401"/>
      <c r="AJA1871" s="401"/>
      <c r="AJB1871" s="401"/>
      <c r="AJC1871" s="401"/>
      <c r="AJD1871" s="401"/>
      <c r="AJE1871" s="401"/>
      <c r="AJF1871" s="401"/>
      <c r="AJG1871" s="401"/>
      <c r="AJH1871" s="401"/>
      <c r="AJI1871" s="401"/>
      <c r="AJJ1871" s="401"/>
      <c r="AJK1871" s="401"/>
      <c r="AJL1871" s="401"/>
      <c r="AJM1871" s="401"/>
      <c r="AJN1871" s="401"/>
      <c r="AJO1871" s="401"/>
      <c r="AJP1871" s="401"/>
      <c r="AJQ1871" s="401"/>
      <c r="AJR1871" s="401"/>
      <c r="AJS1871" s="401"/>
      <c r="AJT1871" s="401"/>
      <c r="AJU1871" s="401"/>
      <c r="AJV1871" s="401"/>
      <c r="AJW1871" s="401"/>
      <c r="AJX1871" s="401"/>
      <c r="AJY1871" s="401"/>
      <c r="AJZ1871" s="401"/>
      <c r="AKA1871" s="401"/>
      <c r="AKB1871" s="401"/>
      <c r="AKC1871" s="401"/>
      <c r="AKD1871" s="401"/>
      <c r="AKE1871" s="401"/>
      <c r="AKF1871" s="401"/>
      <c r="AKG1871" s="401"/>
      <c r="AKH1871" s="401"/>
      <c r="AKI1871" s="401"/>
      <c r="AKJ1871" s="401"/>
      <c r="AKK1871" s="401"/>
      <c r="AKL1871" s="401"/>
      <c r="AKM1871" s="401"/>
      <c r="AKN1871" s="401"/>
      <c r="AKO1871" s="401"/>
      <c r="AKP1871" s="401"/>
      <c r="AKQ1871" s="401"/>
      <c r="AKR1871" s="401"/>
      <c r="AKS1871" s="401"/>
      <c r="AKT1871" s="401"/>
      <c r="AKU1871" s="401"/>
      <c r="AKV1871" s="401"/>
      <c r="AKW1871" s="401"/>
      <c r="AKX1871" s="401"/>
      <c r="AKY1871" s="401"/>
      <c r="AKZ1871" s="401"/>
      <c r="ALA1871" s="401"/>
      <c r="ALB1871" s="401"/>
      <c r="ALC1871" s="401"/>
      <c r="ALD1871" s="401"/>
      <c r="ALE1871" s="401"/>
      <c r="ALF1871" s="401"/>
      <c r="ALG1871" s="401"/>
      <c r="ALH1871" s="401"/>
      <c r="ALI1871" s="401"/>
      <c r="ALJ1871" s="401"/>
      <c r="ALK1871" s="401"/>
      <c r="ALL1871" s="401"/>
      <c r="ALM1871" s="401"/>
      <c r="ALN1871" s="401"/>
      <c r="ALO1871" s="401"/>
      <c r="ALP1871" s="401"/>
      <c r="ALQ1871" s="401"/>
      <c r="ALR1871" s="401"/>
      <c r="ALS1871" s="401"/>
      <c r="ALT1871" s="401"/>
      <c r="ALU1871" s="401"/>
      <c r="ALV1871" s="401"/>
      <c r="ALW1871" s="401"/>
      <c r="ALX1871" s="401"/>
      <c r="ALY1871" s="401"/>
      <c r="ALZ1871" s="401"/>
      <c r="AMA1871" s="401"/>
      <c r="AMB1871" s="401"/>
      <c r="AMC1871" s="401"/>
      <c r="AMD1871" s="401"/>
      <c r="AME1871" s="401"/>
      <c r="AMF1871" s="401"/>
      <c r="AMG1871" s="401"/>
      <c r="AMH1871" s="401"/>
      <c r="AMI1871" s="401"/>
      <c r="AMJ1871" s="401"/>
      <c r="AMK1871" s="401"/>
      <c r="AML1871" s="401"/>
      <c r="AMM1871" s="401"/>
      <c r="AMN1871" s="401"/>
      <c r="AMO1871" s="401"/>
      <c r="AMP1871" s="401"/>
      <c r="AMQ1871" s="401"/>
      <c r="AMR1871" s="401"/>
      <c r="AMS1871" s="401"/>
      <c r="AMT1871" s="401"/>
      <c r="AMU1871" s="401"/>
      <c r="AMV1871" s="401"/>
      <c r="AMW1871" s="401"/>
      <c r="AMX1871" s="401"/>
      <c r="AMY1871" s="401"/>
      <c r="AMZ1871" s="401"/>
      <c r="ANA1871" s="401"/>
      <c r="ANB1871" s="401"/>
      <c r="ANC1871" s="401"/>
      <c r="AND1871" s="401"/>
      <c r="ANE1871" s="401"/>
      <c r="ANF1871" s="401"/>
      <c r="ANG1871" s="401"/>
      <c r="ANH1871" s="401"/>
      <c r="ANI1871" s="401"/>
      <c r="ANJ1871" s="401"/>
      <c r="ANK1871" s="401"/>
      <c r="ANL1871" s="401"/>
      <c r="ANM1871" s="401"/>
      <c r="ANN1871" s="401"/>
      <c r="ANO1871" s="401"/>
      <c r="ANP1871" s="401"/>
      <c r="ANQ1871" s="401"/>
      <c r="ANR1871" s="401"/>
      <c r="ANS1871" s="401"/>
      <c r="ANT1871" s="401"/>
      <c r="ANU1871" s="401"/>
      <c r="ANV1871" s="401"/>
      <c r="ANW1871" s="401"/>
      <c r="ANX1871" s="401"/>
      <c r="ANY1871" s="401"/>
      <c r="ANZ1871" s="401"/>
      <c r="AOA1871" s="401"/>
      <c r="AOB1871" s="401"/>
      <c r="AOC1871" s="401"/>
      <c r="AOD1871" s="401"/>
      <c r="AOE1871" s="401"/>
      <c r="AOF1871" s="401"/>
      <c r="AOG1871" s="401"/>
      <c r="AOH1871" s="401"/>
      <c r="AOI1871" s="401"/>
      <c r="AOJ1871" s="401"/>
      <c r="AOK1871" s="401"/>
      <c r="AOL1871" s="401"/>
      <c r="AOM1871" s="401"/>
      <c r="AON1871" s="401"/>
      <c r="AOO1871" s="401"/>
      <c r="AOP1871" s="401"/>
      <c r="AOQ1871" s="401"/>
      <c r="AOR1871" s="401"/>
      <c r="AOS1871" s="401"/>
      <c r="AOT1871" s="401"/>
      <c r="AOU1871" s="401"/>
      <c r="AOV1871" s="401"/>
      <c r="AOW1871" s="401"/>
      <c r="AOX1871" s="401"/>
      <c r="AOY1871" s="401"/>
      <c r="AOZ1871" s="401"/>
      <c r="APA1871" s="401"/>
      <c r="APB1871" s="401"/>
      <c r="APC1871" s="401"/>
      <c r="APD1871" s="401"/>
      <c r="APE1871" s="401"/>
      <c r="APF1871" s="401"/>
      <c r="APG1871" s="401"/>
      <c r="APH1871" s="401"/>
      <c r="API1871" s="401"/>
      <c r="APJ1871" s="401"/>
      <c r="APK1871" s="401"/>
      <c r="APL1871" s="401"/>
      <c r="APM1871" s="401"/>
      <c r="APN1871" s="401"/>
      <c r="APO1871" s="401"/>
      <c r="APP1871" s="401"/>
      <c r="APQ1871" s="401"/>
      <c r="APR1871" s="401"/>
      <c r="APS1871" s="401"/>
      <c r="APT1871" s="401"/>
      <c r="APU1871" s="401"/>
      <c r="APV1871" s="401"/>
      <c r="APW1871" s="401"/>
      <c r="APX1871" s="401"/>
      <c r="APY1871" s="401"/>
      <c r="APZ1871" s="401"/>
      <c r="AQA1871" s="401"/>
      <c r="AQB1871" s="401"/>
      <c r="AQC1871" s="401"/>
      <c r="AQD1871" s="401"/>
      <c r="AQE1871" s="401"/>
      <c r="AQF1871" s="401"/>
      <c r="AQG1871" s="401"/>
      <c r="AQH1871" s="401"/>
      <c r="AQI1871" s="401"/>
      <c r="AQJ1871" s="401"/>
      <c r="AQK1871" s="401"/>
      <c r="AQL1871" s="401"/>
      <c r="AQM1871" s="401"/>
      <c r="AQN1871" s="401"/>
      <c r="AQO1871" s="401"/>
      <c r="AQP1871" s="401"/>
      <c r="AQQ1871" s="401"/>
      <c r="AQR1871" s="401"/>
      <c r="AQS1871" s="401"/>
      <c r="AQT1871" s="401"/>
      <c r="AQU1871" s="401"/>
      <c r="AQV1871" s="401"/>
      <c r="AQW1871" s="401"/>
      <c r="AQX1871" s="401"/>
      <c r="AQY1871" s="401"/>
      <c r="AQZ1871" s="401"/>
      <c r="ARA1871" s="401"/>
      <c r="ARB1871" s="401"/>
      <c r="ARC1871" s="401"/>
      <c r="ARD1871" s="401"/>
      <c r="ARE1871" s="401"/>
      <c r="ARF1871" s="401"/>
      <c r="ARG1871" s="401"/>
      <c r="ARH1871" s="401"/>
      <c r="ARI1871" s="401"/>
      <c r="ARJ1871" s="401"/>
      <c r="ARK1871" s="401"/>
      <c r="ARL1871" s="401"/>
      <c r="ARM1871" s="401"/>
      <c r="ARN1871" s="401"/>
      <c r="ARO1871" s="401"/>
      <c r="ARP1871" s="401"/>
      <c r="ARQ1871" s="401"/>
      <c r="ARR1871" s="401"/>
      <c r="ARS1871" s="401"/>
      <c r="ART1871" s="401"/>
      <c r="ARU1871" s="401"/>
      <c r="ARV1871" s="401"/>
      <c r="ARW1871" s="401"/>
      <c r="ARX1871" s="401"/>
      <c r="ARY1871" s="401"/>
      <c r="ARZ1871" s="401"/>
      <c r="ASA1871" s="401"/>
      <c r="ASB1871" s="401"/>
      <c r="ASC1871" s="401"/>
      <c r="ASD1871" s="401"/>
      <c r="ASE1871" s="401"/>
      <c r="ASF1871" s="401"/>
      <c r="ASG1871" s="401"/>
      <c r="ASH1871" s="401"/>
      <c r="ASI1871" s="401"/>
      <c r="ASJ1871" s="401"/>
      <c r="ASK1871" s="401"/>
      <c r="ASL1871" s="401"/>
      <c r="ASM1871" s="401"/>
      <c r="ASN1871" s="401"/>
      <c r="ASO1871" s="401"/>
      <c r="ASP1871" s="401"/>
      <c r="ASQ1871" s="401"/>
      <c r="ASR1871" s="401"/>
      <c r="ASS1871" s="401"/>
      <c r="AST1871" s="401"/>
      <c r="ASU1871" s="401"/>
      <c r="ASV1871" s="401"/>
      <c r="ASW1871" s="401"/>
      <c r="ASX1871" s="401"/>
      <c r="ASY1871" s="401"/>
      <c r="ASZ1871" s="401"/>
      <c r="ATA1871" s="401"/>
      <c r="ATB1871" s="401"/>
      <c r="ATC1871" s="401"/>
      <c r="ATD1871" s="401"/>
      <c r="ATE1871" s="401"/>
      <c r="ATF1871" s="401"/>
      <c r="ATG1871" s="401"/>
      <c r="ATH1871" s="401"/>
      <c r="ATI1871" s="401"/>
      <c r="ATJ1871" s="401"/>
      <c r="ATK1871" s="401"/>
      <c r="ATL1871" s="401"/>
      <c r="ATM1871" s="401"/>
      <c r="ATN1871" s="401"/>
      <c r="ATO1871" s="401"/>
      <c r="ATP1871" s="401"/>
      <c r="ATQ1871" s="401"/>
      <c r="ATR1871" s="401"/>
      <c r="ATS1871" s="401"/>
      <c r="ATT1871" s="401"/>
      <c r="ATU1871" s="401"/>
      <c r="ATV1871" s="401"/>
      <c r="ATW1871" s="401"/>
      <c r="ATX1871" s="401"/>
      <c r="ATY1871" s="401"/>
      <c r="ATZ1871" s="401"/>
      <c r="AUA1871" s="401"/>
      <c r="AUB1871" s="401"/>
      <c r="AUC1871" s="401"/>
      <c r="AUD1871" s="401"/>
      <c r="AUE1871" s="401"/>
      <c r="AUF1871" s="401"/>
      <c r="AUG1871" s="401"/>
      <c r="AUH1871" s="401"/>
      <c r="AUI1871" s="401"/>
      <c r="AUJ1871" s="401"/>
      <c r="AUK1871" s="401"/>
      <c r="AUL1871" s="401"/>
      <c r="AUM1871" s="401"/>
      <c r="AUN1871" s="401"/>
      <c r="AUO1871" s="401"/>
      <c r="AUP1871" s="401"/>
      <c r="AUQ1871" s="401"/>
      <c r="AUR1871" s="401"/>
      <c r="AUS1871" s="401"/>
      <c r="AUT1871" s="401"/>
      <c r="AUU1871" s="401"/>
      <c r="AUV1871" s="401"/>
      <c r="AUW1871" s="401"/>
      <c r="AUX1871" s="401"/>
      <c r="AUY1871" s="401"/>
      <c r="AUZ1871" s="401"/>
      <c r="AVA1871" s="401"/>
      <c r="AVB1871" s="401"/>
      <c r="AVC1871" s="401"/>
      <c r="AVD1871" s="401"/>
      <c r="AVE1871" s="401"/>
      <c r="AVF1871" s="401"/>
      <c r="AVG1871" s="401"/>
      <c r="AVH1871" s="401"/>
      <c r="AVI1871" s="401"/>
      <c r="AVJ1871" s="401"/>
      <c r="AVK1871" s="401"/>
      <c r="AVL1871" s="401"/>
      <c r="AVM1871" s="401"/>
      <c r="AVN1871" s="401"/>
      <c r="AVO1871" s="401"/>
      <c r="AVP1871" s="401"/>
      <c r="AVQ1871" s="401"/>
      <c r="AVR1871" s="401"/>
      <c r="AVS1871" s="401"/>
      <c r="AVT1871" s="401"/>
      <c r="AVU1871" s="401"/>
      <c r="AVV1871" s="401"/>
      <c r="AVW1871" s="401"/>
      <c r="AVX1871" s="401"/>
      <c r="AVY1871" s="401"/>
      <c r="AVZ1871" s="401"/>
      <c r="AWA1871" s="401"/>
      <c r="AWB1871" s="401"/>
      <c r="AWC1871" s="401"/>
      <c r="AWD1871" s="401"/>
      <c r="AWE1871" s="401"/>
      <c r="AWF1871" s="401"/>
      <c r="AWG1871" s="401"/>
      <c r="AWH1871" s="401"/>
      <c r="AWI1871" s="401"/>
      <c r="AWJ1871" s="401"/>
      <c r="AWK1871" s="401"/>
      <c r="AWL1871" s="401"/>
      <c r="AWM1871" s="401"/>
      <c r="AWN1871" s="401"/>
      <c r="AWO1871" s="401"/>
      <c r="AWP1871" s="401"/>
      <c r="AWQ1871" s="401"/>
      <c r="AWR1871" s="401"/>
      <c r="AWS1871" s="401"/>
      <c r="AWT1871" s="401"/>
      <c r="AWU1871" s="401"/>
      <c r="AWV1871" s="401"/>
      <c r="AWW1871" s="401"/>
      <c r="AWX1871" s="401"/>
      <c r="AWY1871" s="401"/>
      <c r="AWZ1871" s="401"/>
      <c r="AXA1871" s="401"/>
      <c r="AXB1871" s="401"/>
      <c r="AXC1871" s="401"/>
      <c r="AXD1871" s="401"/>
      <c r="AXE1871" s="401"/>
      <c r="AXF1871" s="401"/>
      <c r="AXG1871" s="401"/>
      <c r="AXH1871" s="401"/>
      <c r="AXI1871" s="401"/>
      <c r="AXJ1871" s="401"/>
      <c r="AXK1871" s="401"/>
      <c r="AXL1871" s="401"/>
      <c r="AXM1871" s="401"/>
      <c r="AXN1871" s="401"/>
      <c r="AXO1871" s="401"/>
      <c r="AXP1871" s="401"/>
      <c r="AXQ1871" s="401"/>
      <c r="AXR1871" s="401"/>
      <c r="AXS1871" s="401"/>
      <c r="AXT1871" s="401"/>
      <c r="AXU1871" s="401"/>
      <c r="AXV1871" s="401"/>
      <c r="AXW1871" s="401"/>
      <c r="AXX1871" s="401"/>
      <c r="AXY1871" s="401"/>
      <c r="AXZ1871" s="401"/>
      <c r="AYA1871" s="401"/>
      <c r="AYB1871" s="401"/>
      <c r="AYC1871" s="401"/>
      <c r="AYD1871" s="401"/>
      <c r="AYE1871" s="401"/>
      <c r="AYF1871" s="401"/>
      <c r="AYG1871" s="401"/>
      <c r="AYH1871" s="401"/>
      <c r="AYI1871" s="401"/>
      <c r="AYJ1871" s="401"/>
      <c r="AYK1871" s="401"/>
      <c r="AYL1871" s="401"/>
      <c r="AYM1871" s="401"/>
      <c r="AYN1871" s="401"/>
      <c r="AYO1871" s="401"/>
      <c r="AYP1871" s="401"/>
      <c r="AYQ1871" s="401"/>
      <c r="AYR1871" s="401"/>
      <c r="AYS1871" s="401"/>
      <c r="AYT1871" s="401"/>
      <c r="AYU1871" s="401"/>
      <c r="AYV1871" s="401"/>
      <c r="AYW1871" s="401"/>
      <c r="AYX1871" s="401"/>
      <c r="AYY1871" s="401"/>
      <c r="AYZ1871" s="401"/>
      <c r="AZA1871" s="401"/>
      <c r="AZB1871" s="401"/>
      <c r="AZC1871" s="401"/>
      <c r="AZD1871" s="401"/>
      <c r="AZE1871" s="401"/>
      <c r="AZF1871" s="401"/>
      <c r="AZG1871" s="401"/>
      <c r="AZH1871" s="401"/>
      <c r="AZI1871" s="401"/>
      <c r="AZJ1871" s="401"/>
      <c r="AZK1871" s="401"/>
      <c r="AZL1871" s="401"/>
      <c r="AZM1871" s="401"/>
      <c r="AZN1871" s="401"/>
      <c r="AZO1871" s="401"/>
      <c r="AZP1871" s="401"/>
      <c r="AZQ1871" s="401"/>
      <c r="AZR1871" s="401"/>
      <c r="AZS1871" s="401"/>
      <c r="AZT1871" s="401"/>
      <c r="AZU1871" s="401"/>
      <c r="AZV1871" s="401"/>
      <c r="AZW1871" s="401"/>
      <c r="AZX1871" s="401"/>
      <c r="AZY1871" s="401"/>
      <c r="AZZ1871" s="401"/>
      <c r="BAA1871" s="401"/>
      <c r="BAB1871" s="401"/>
      <c r="BAC1871" s="401"/>
      <c r="BAD1871" s="401"/>
      <c r="BAE1871" s="401"/>
      <c r="BAF1871" s="401"/>
      <c r="BAG1871" s="401"/>
      <c r="BAH1871" s="401"/>
      <c r="BAI1871" s="401"/>
      <c r="BAJ1871" s="401"/>
      <c r="BAK1871" s="401"/>
      <c r="BAL1871" s="401"/>
      <c r="BAM1871" s="401"/>
      <c r="BAN1871" s="401"/>
      <c r="BAO1871" s="401"/>
      <c r="BAP1871" s="401"/>
      <c r="BAQ1871" s="401"/>
      <c r="BAR1871" s="401"/>
      <c r="BAS1871" s="401"/>
      <c r="BAT1871" s="401"/>
      <c r="BAU1871" s="401"/>
      <c r="BAV1871" s="401"/>
      <c r="BAW1871" s="401"/>
      <c r="BAX1871" s="401"/>
      <c r="BAY1871" s="401"/>
      <c r="BAZ1871" s="401"/>
      <c r="BBA1871" s="401"/>
      <c r="BBB1871" s="401"/>
      <c r="BBC1871" s="401"/>
      <c r="BBD1871" s="401"/>
      <c r="BBE1871" s="401"/>
      <c r="BBF1871" s="401"/>
      <c r="BBG1871" s="401"/>
      <c r="BBH1871" s="401"/>
      <c r="BBI1871" s="401"/>
      <c r="BBJ1871" s="401"/>
      <c r="BBK1871" s="401"/>
      <c r="BBL1871" s="401"/>
      <c r="BBM1871" s="401"/>
      <c r="BBN1871" s="401"/>
      <c r="BBO1871" s="401"/>
      <c r="BBP1871" s="401"/>
      <c r="BBQ1871" s="401"/>
      <c r="BBR1871" s="401"/>
      <c r="BBS1871" s="401"/>
      <c r="BBT1871" s="401"/>
      <c r="BBU1871" s="401"/>
      <c r="BBV1871" s="401"/>
      <c r="BBW1871" s="401"/>
      <c r="BBX1871" s="401"/>
      <c r="BBY1871" s="401"/>
      <c r="BBZ1871" s="401"/>
      <c r="BCA1871" s="401"/>
      <c r="BCB1871" s="401"/>
      <c r="BCC1871" s="401"/>
      <c r="BCD1871" s="401"/>
      <c r="BCE1871" s="401"/>
      <c r="BCF1871" s="401"/>
      <c r="BCG1871" s="401"/>
      <c r="BCH1871" s="401"/>
      <c r="BCI1871" s="401"/>
      <c r="BCJ1871" s="401"/>
      <c r="BCK1871" s="401"/>
      <c r="BCL1871" s="401"/>
      <c r="BCM1871" s="401"/>
      <c r="BCN1871" s="401"/>
      <c r="BCO1871" s="401"/>
      <c r="BCP1871" s="401"/>
      <c r="BCQ1871" s="401"/>
      <c r="BCR1871" s="401"/>
      <c r="BCS1871" s="401"/>
      <c r="BCT1871" s="401"/>
      <c r="BCU1871" s="401"/>
      <c r="BCV1871" s="401"/>
      <c r="BCW1871" s="401"/>
      <c r="BCX1871" s="401"/>
      <c r="BCY1871" s="401"/>
      <c r="BCZ1871" s="401"/>
      <c r="BDA1871" s="401"/>
      <c r="BDB1871" s="401"/>
      <c r="BDC1871" s="401"/>
      <c r="BDD1871" s="401"/>
      <c r="BDE1871" s="401"/>
      <c r="BDF1871" s="401"/>
      <c r="BDG1871" s="401"/>
      <c r="BDH1871" s="401"/>
      <c r="BDI1871" s="401"/>
      <c r="BDJ1871" s="401"/>
      <c r="BDK1871" s="401"/>
      <c r="BDL1871" s="401"/>
      <c r="BDM1871" s="401"/>
      <c r="BDN1871" s="401"/>
      <c r="BDO1871" s="401"/>
      <c r="BDP1871" s="401"/>
      <c r="BDQ1871" s="401"/>
      <c r="BDR1871" s="401"/>
      <c r="BDS1871" s="401"/>
      <c r="BDT1871" s="401"/>
      <c r="BDU1871" s="401"/>
      <c r="BDV1871" s="401"/>
      <c r="BDW1871" s="401"/>
      <c r="BDX1871" s="401"/>
      <c r="BDY1871" s="401"/>
      <c r="BDZ1871" s="401"/>
      <c r="BEA1871" s="401"/>
      <c r="BEB1871" s="401"/>
      <c r="BEC1871" s="401"/>
      <c r="BED1871" s="401"/>
      <c r="BEE1871" s="401"/>
      <c r="BEF1871" s="401"/>
      <c r="BEG1871" s="401"/>
      <c r="BEH1871" s="401"/>
      <c r="BEI1871" s="401"/>
      <c r="BEJ1871" s="401"/>
      <c r="BEK1871" s="401"/>
      <c r="BEL1871" s="401"/>
      <c r="BEM1871" s="401"/>
      <c r="BEN1871" s="401"/>
      <c r="BEO1871" s="401"/>
      <c r="BEP1871" s="401"/>
      <c r="BEQ1871" s="401"/>
      <c r="BER1871" s="401"/>
      <c r="BES1871" s="401"/>
      <c r="BET1871" s="401"/>
      <c r="BEU1871" s="401"/>
      <c r="BEV1871" s="401"/>
      <c r="BEW1871" s="401"/>
      <c r="BEX1871" s="401"/>
      <c r="BEY1871" s="401"/>
      <c r="BEZ1871" s="401"/>
      <c r="BFA1871" s="401"/>
      <c r="BFB1871" s="401"/>
      <c r="BFC1871" s="401"/>
      <c r="BFD1871" s="401"/>
      <c r="BFE1871" s="401"/>
      <c r="BFF1871" s="401"/>
      <c r="BFG1871" s="401"/>
      <c r="BFH1871" s="401"/>
      <c r="BFI1871" s="401"/>
      <c r="BFJ1871" s="401"/>
      <c r="BFK1871" s="401"/>
      <c r="BFL1871" s="401"/>
      <c r="BFM1871" s="401"/>
      <c r="BFN1871" s="401"/>
      <c r="BFO1871" s="401"/>
      <c r="BFP1871" s="401"/>
      <c r="BFQ1871" s="401"/>
      <c r="BFR1871" s="401"/>
      <c r="BFS1871" s="401"/>
      <c r="BFT1871" s="401"/>
      <c r="BFU1871" s="401"/>
      <c r="BFV1871" s="401"/>
      <c r="BFW1871" s="401"/>
      <c r="BFX1871" s="401"/>
      <c r="BFY1871" s="401"/>
      <c r="BFZ1871" s="401"/>
      <c r="BGA1871" s="401"/>
      <c r="BGB1871" s="401"/>
      <c r="BGC1871" s="401"/>
      <c r="BGD1871" s="401"/>
      <c r="BGE1871" s="401"/>
      <c r="BGF1871" s="401"/>
      <c r="BGG1871" s="401"/>
      <c r="BGH1871" s="401"/>
      <c r="BGI1871" s="401"/>
      <c r="BGJ1871" s="401"/>
      <c r="BGK1871" s="401"/>
      <c r="BGL1871" s="401"/>
      <c r="BGM1871" s="401"/>
      <c r="BGN1871" s="401"/>
      <c r="BGO1871" s="401"/>
      <c r="BGP1871" s="401"/>
      <c r="BGQ1871" s="401"/>
      <c r="BGR1871" s="401"/>
      <c r="BGS1871" s="401"/>
      <c r="BGT1871" s="401"/>
      <c r="BGU1871" s="401"/>
      <c r="BGV1871" s="401"/>
      <c r="BGW1871" s="401"/>
      <c r="BGX1871" s="401"/>
      <c r="BGY1871" s="401"/>
      <c r="BGZ1871" s="401"/>
      <c r="BHA1871" s="401"/>
      <c r="BHB1871" s="401"/>
      <c r="BHC1871" s="401"/>
      <c r="BHD1871" s="401"/>
      <c r="BHE1871" s="401"/>
      <c r="BHF1871" s="401"/>
      <c r="BHG1871" s="401"/>
      <c r="BHH1871" s="401"/>
      <c r="BHI1871" s="401"/>
      <c r="BHJ1871" s="401"/>
      <c r="BHK1871" s="401"/>
      <c r="BHL1871" s="401"/>
      <c r="BHM1871" s="401"/>
      <c r="BHN1871" s="401"/>
      <c r="BHO1871" s="401"/>
      <c r="BHP1871" s="401"/>
      <c r="BHQ1871" s="401"/>
      <c r="BHR1871" s="401"/>
      <c r="BHS1871" s="401"/>
      <c r="BHT1871" s="401"/>
      <c r="BHU1871" s="401"/>
      <c r="BHV1871" s="401"/>
      <c r="BHW1871" s="401"/>
      <c r="BHX1871" s="401"/>
      <c r="BHY1871" s="401"/>
      <c r="BHZ1871" s="401"/>
      <c r="BIA1871" s="401"/>
      <c r="BIB1871" s="401"/>
      <c r="BIC1871" s="401"/>
      <c r="BID1871" s="401"/>
      <c r="BIE1871" s="401"/>
      <c r="BIF1871" s="401"/>
      <c r="BIG1871" s="401"/>
      <c r="BIH1871" s="401"/>
      <c r="BII1871" s="401"/>
      <c r="BIJ1871" s="401"/>
      <c r="BIK1871" s="401"/>
      <c r="BIL1871" s="401"/>
      <c r="BIM1871" s="401"/>
      <c r="BIN1871" s="401"/>
      <c r="BIO1871" s="401"/>
      <c r="BIP1871" s="401"/>
      <c r="BIQ1871" s="401"/>
      <c r="BIR1871" s="401"/>
      <c r="BIS1871" s="401"/>
      <c r="BIT1871" s="401"/>
      <c r="BIU1871" s="401"/>
      <c r="BIV1871" s="401"/>
      <c r="BIW1871" s="401"/>
      <c r="BIX1871" s="401"/>
      <c r="BIY1871" s="401"/>
      <c r="BIZ1871" s="401"/>
      <c r="BJA1871" s="401"/>
      <c r="BJB1871" s="401"/>
      <c r="BJC1871" s="401"/>
      <c r="BJD1871" s="401"/>
      <c r="BJE1871" s="401"/>
      <c r="BJF1871" s="401"/>
      <c r="BJG1871" s="401"/>
      <c r="BJH1871" s="401"/>
      <c r="BJI1871" s="401"/>
      <c r="BJJ1871" s="401"/>
      <c r="BJK1871" s="401"/>
      <c r="BJL1871" s="401"/>
      <c r="BJM1871" s="401"/>
      <c r="BJN1871" s="401"/>
      <c r="BJO1871" s="401"/>
      <c r="BJP1871" s="401"/>
      <c r="BJQ1871" s="401"/>
      <c r="BJR1871" s="401"/>
      <c r="BJS1871" s="401"/>
      <c r="BJT1871" s="401"/>
      <c r="BJU1871" s="401"/>
      <c r="BJV1871" s="401"/>
      <c r="BJW1871" s="401"/>
      <c r="BJX1871" s="401"/>
      <c r="BJY1871" s="401"/>
      <c r="BJZ1871" s="401"/>
      <c r="BKA1871" s="401"/>
      <c r="BKB1871" s="401"/>
      <c r="BKC1871" s="401"/>
      <c r="BKD1871" s="401"/>
      <c r="BKE1871" s="401"/>
      <c r="BKF1871" s="401"/>
      <c r="BKG1871" s="401"/>
      <c r="BKH1871" s="401"/>
      <c r="BKI1871" s="401"/>
      <c r="BKJ1871" s="401"/>
      <c r="BKK1871" s="401"/>
      <c r="BKL1871" s="401"/>
      <c r="BKM1871" s="401"/>
      <c r="BKN1871" s="401"/>
      <c r="BKO1871" s="401"/>
      <c r="BKP1871" s="401"/>
      <c r="BKQ1871" s="401"/>
      <c r="BKR1871" s="401"/>
      <c r="BKS1871" s="401"/>
      <c r="BKT1871" s="401"/>
      <c r="BKU1871" s="401"/>
      <c r="BKV1871" s="401"/>
      <c r="BKW1871" s="401"/>
      <c r="BKX1871" s="401"/>
      <c r="BKY1871" s="401"/>
      <c r="BKZ1871" s="401"/>
      <c r="BLA1871" s="401"/>
      <c r="BLB1871" s="401"/>
      <c r="BLC1871" s="401"/>
      <c r="BLD1871" s="401"/>
      <c r="BLE1871" s="401"/>
      <c r="BLF1871" s="401"/>
      <c r="BLG1871" s="401"/>
      <c r="BLH1871" s="401"/>
      <c r="BLI1871" s="401"/>
      <c r="BLJ1871" s="401"/>
      <c r="BLK1871" s="401"/>
      <c r="BLL1871" s="401"/>
      <c r="BLM1871" s="401"/>
      <c r="BLN1871" s="401"/>
      <c r="BLO1871" s="401"/>
      <c r="BLP1871" s="401"/>
      <c r="BLQ1871" s="401"/>
      <c r="BLR1871" s="401"/>
      <c r="BLS1871" s="401"/>
      <c r="BLT1871" s="401"/>
      <c r="BLU1871" s="401"/>
      <c r="BLV1871" s="401"/>
      <c r="BLW1871" s="401"/>
      <c r="BLX1871" s="401"/>
      <c r="BLY1871" s="401"/>
      <c r="BLZ1871" s="401"/>
      <c r="BMA1871" s="401"/>
      <c r="BMB1871" s="401"/>
      <c r="BMC1871" s="401"/>
      <c r="BMD1871" s="401"/>
      <c r="BME1871" s="401"/>
      <c r="BMF1871" s="401"/>
      <c r="BMG1871" s="401"/>
      <c r="BMH1871" s="401"/>
      <c r="BMI1871" s="401"/>
      <c r="BMJ1871" s="401"/>
      <c r="BMK1871" s="401"/>
      <c r="BML1871" s="401"/>
      <c r="BMM1871" s="401"/>
      <c r="BMN1871" s="401"/>
      <c r="BMO1871" s="401"/>
      <c r="BMP1871" s="401"/>
      <c r="BMQ1871" s="401"/>
      <c r="BMR1871" s="401"/>
      <c r="BMS1871" s="401"/>
      <c r="BMT1871" s="401"/>
      <c r="BMU1871" s="401"/>
      <c r="BMV1871" s="401"/>
      <c r="BMW1871" s="401"/>
      <c r="BMX1871" s="401"/>
      <c r="BMY1871" s="401"/>
      <c r="BMZ1871" s="401"/>
      <c r="BNA1871" s="401"/>
      <c r="BNB1871" s="401"/>
      <c r="BNC1871" s="401"/>
      <c r="BND1871" s="401"/>
      <c r="BNE1871" s="401"/>
      <c r="BNF1871" s="401"/>
      <c r="BNG1871" s="401"/>
      <c r="BNH1871" s="401"/>
      <c r="BNI1871" s="401"/>
      <c r="BNJ1871" s="401"/>
      <c r="BNK1871" s="401"/>
      <c r="BNL1871" s="401"/>
      <c r="BNM1871" s="401"/>
      <c r="BNN1871" s="401"/>
      <c r="BNO1871" s="401"/>
      <c r="BNP1871" s="401"/>
      <c r="BNQ1871" s="401"/>
      <c r="BNR1871" s="401"/>
      <c r="BNS1871" s="401"/>
      <c r="BNT1871" s="401"/>
      <c r="BNU1871" s="401"/>
      <c r="BNV1871" s="401"/>
      <c r="BNW1871" s="401"/>
      <c r="BNX1871" s="401"/>
      <c r="BNY1871" s="401"/>
      <c r="BNZ1871" s="401"/>
      <c r="BOA1871" s="401"/>
      <c r="BOB1871" s="401"/>
      <c r="BOC1871" s="401"/>
      <c r="BOD1871" s="401"/>
      <c r="BOE1871" s="401"/>
      <c r="BOF1871" s="401"/>
      <c r="BOG1871" s="401"/>
      <c r="BOH1871" s="401"/>
      <c r="BOI1871" s="401"/>
      <c r="BOJ1871" s="401"/>
      <c r="BOK1871" s="401"/>
      <c r="BOL1871" s="401"/>
      <c r="BOM1871" s="401"/>
      <c r="BON1871" s="401"/>
      <c r="BOO1871" s="401"/>
      <c r="BOP1871" s="401"/>
      <c r="BOQ1871" s="401"/>
      <c r="BOR1871" s="401"/>
      <c r="BOS1871" s="401"/>
      <c r="BOT1871" s="401"/>
      <c r="BOU1871" s="401"/>
      <c r="BOV1871" s="401"/>
      <c r="BOW1871" s="401"/>
      <c r="BOX1871" s="401"/>
      <c r="BOY1871" s="401"/>
      <c r="BOZ1871" s="401"/>
      <c r="BPA1871" s="401"/>
      <c r="BPB1871" s="401"/>
      <c r="BPC1871" s="401"/>
      <c r="BPD1871" s="401"/>
      <c r="BPE1871" s="401"/>
      <c r="BPF1871" s="401"/>
      <c r="BPG1871" s="401"/>
      <c r="BPH1871" s="401"/>
      <c r="BPI1871" s="401"/>
      <c r="BPJ1871" s="401"/>
      <c r="BPK1871" s="401"/>
      <c r="BPL1871" s="401"/>
      <c r="BPM1871" s="401"/>
      <c r="BPN1871" s="401"/>
      <c r="BPO1871" s="401"/>
      <c r="BPP1871" s="401"/>
      <c r="BPQ1871" s="401"/>
      <c r="BPR1871" s="401"/>
      <c r="BPS1871" s="401"/>
      <c r="BPT1871" s="401"/>
      <c r="BPU1871" s="401"/>
      <c r="BPV1871" s="401"/>
      <c r="BPW1871" s="401"/>
      <c r="BPX1871" s="401"/>
      <c r="BPY1871" s="401"/>
      <c r="BPZ1871" s="401"/>
      <c r="BQA1871" s="401"/>
      <c r="BQB1871" s="401"/>
      <c r="BQC1871" s="401"/>
      <c r="BQD1871" s="401"/>
      <c r="BQE1871" s="401"/>
      <c r="BQF1871" s="401"/>
      <c r="BQG1871" s="401"/>
      <c r="BQH1871" s="401"/>
      <c r="BQI1871" s="401"/>
      <c r="BQJ1871" s="401"/>
      <c r="BQK1871" s="401"/>
      <c r="BQL1871" s="401"/>
      <c r="BQM1871" s="401"/>
      <c r="BQN1871" s="401"/>
      <c r="BQO1871" s="401"/>
      <c r="BQP1871" s="401"/>
      <c r="BQQ1871" s="401"/>
      <c r="BQR1871" s="401"/>
      <c r="BQS1871" s="401"/>
      <c r="BQT1871" s="401"/>
      <c r="BQU1871" s="401"/>
      <c r="BQV1871" s="401"/>
      <c r="BQW1871" s="401"/>
      <c r="BQX1871" s="401"/>
      <c r="BQY1871" s="401"/>
      <c r="BQZ1871" s="401"/>
      <c r="BRA1871" s="401"/>
      <c r="BRB1871" s="401"/>
      <c r="BRC1871" s="401"/>
      <c r="BRD1871" s="401"/>
      <c r="BRE1871" s="401"/>
      <c r="BRF1871" s="401"/>
      <c r="BRG1871" s="401"/>
      <c r="BRH1871" s="401"/>
      <c r="BRI1871" s="401"/>
      <c r="BRJ1871" s="401"/>
      <c r="BRK1871" s="401"/>
      <c r="BRL1871" s="401"/>
      <c r="BRM1871" s="401"/>
      <c r="BRN1871" s="401"/>
      <c r="BRO1871" s="401"/>
      <c r="BRP1871" s="401"/>
      <c r="BRQ1871" s="401"/>
      <c r="BRR1871" s="401"/>
      <c r="BRS1871" s="401"/>
      <c r="BRT1871" s="401"/>
      <c r="BRU1871" s="401"/>
      <c r="BRV1871" s="401"/>
      <c r="BRW1871" s="401"/>
      <c r="BRX1871" s="401"/>
      <c r="BRY1871" s="401"/>
      <c r="BRZ1871" s="401"/>
      <c r="BSA1871" s="401"/>
      <c r="BSB1871" s="401"/>
      <c r="BSC1871" s="401"/>
      <c r="BSD1871" s="401"/>
      <c r="BSE1871" s="401"/>
      <c r="BSF1871" s="401"/>
      <c r="BSG1871" s="401"/>
      <c r="BSH1871" s="401"/>
      <c r="BSI1871" s="401"/>
      <c r="BSJ1871" s="401"/>
      <c r="BSK1871" s="401"/>
      <c r="BSL1871" s="401"/>
      <c r="BSM1871" s="401"/>
      <c r="BSN1871" s="401"/>
      <c r="BSO1871" s="401"/>
      <c r="BSP1871" s="401"/>
      <c r="BSQ1871" s="401"/>
      <c r="BSR1871" s="401"/>
      <c r="BSS1871" s="401"/>
      <c r="BST1871" s="401"/>
      <c r="BSU1871" s="401"/>
      <c r="BSV1871" s="401"/>
      <c r="BSW1871" s="401"/>
      <c r="BSX1871" s="401"/>
      <c r="BSY1871" s="401"/>
      <c r="BSZ1871" s="401"/>
      <c r="BTA1871" s="401"/>
      <c r="BTB1871" s="401"/>
      <c r="BTC1871" s="401"/>
      <c r="BTD1871" s="401"/>
      <c r="BTE1871" s="401"/>
      <c r="BTF1871" s="401"/>
      <c r="BTG1871" s="401"/>
      <c r="BTH1871" s="401"/>
      <c r="BTI1871" s="401"/>
      <c r="BTJ1871" s="401"/>
      <c r="BTK1871" s="401"/>
      <c r="BTL1871" s="401"/>
      <c r="BTM1871" s="401"/>
      <c r="BTN1871" s="401"/>
      <c r="BTO1871" s="401"/>
      <c r="BTP1871" s="401"/>
      <c r="BTQ1871" s="401"/>
      <c r="BTR1871" s="401"/>
      <c r="BTS1871" s="401"/>
      <c r="BTT1871" s="401"/>
      <c r="BTU1871" s="401"/>
      <c r="BTV1871" s="401"/>
      <c r="BTW1871" s="401"/>
      <c r="BTX1871" s="401"/>
      <c r="BTY1871" s="401"/>
      <c r="BTZ1871" s="401"/>
      <c r="BUA1871" s="401"/>
      <c r="BUB1871" s="401"/>
      <c r="BUC1871" s="401"/>
      <c r="BUD1871" s="401"/>
      <c r="BUE1871" s="401"/>
      <c r="BUF1871" s="401"/>
      <c r="BUG1871" s="401"/>
      <c r="BUH1871" s="401"/>
      <c r="BUI1871" s="401"/>
      <c r="BUJ1871" s="401"/>
      <c r="BUK1871" s="401"/>
      <c r="BUL1871" s="401"/>
      <c r="BUM1871" s="401"/>
      <c r="BUN1871" s="401"/>
      <c r="BUO1871" s="401"/>
      <c r="BUP1871" s="401"/>
      <c r="BUQ1871" s="401"/>
      <c r="BUR1871" s="401"/>
      <c r="BUS1871" s="401"/>
      <c r="BUT1871" s="401"/>
      <c r="BUU1871" s="401"/>
      <c r="BUV1871" s="401"/>
      <c r="BUW1871" s="401"/>
      <c r="BUX1871" s="401"/>
      <c r="BUY1871" s="401"/>
      <c r="BUZ1871" s="401"/>
      <c r="BVA1871" s="401"/>
      <c r="BVB1871" s="401"/>
      <c r="BVC1871" s="401"/>
      <c r="BVD1871" s="401"/>
      <c r="BVE1871" s="401"/>
      <c r="BVF1871" s="401"/>
      <c r="BVG1871" s="401"/>
      <c r="BVH1871" s="401"/>
      <c r="BVI1871" s="401"/>
      <c r="BVJ1871" s="401"/>
      <c r="BVK1871" s="401"/>
      <c r="BVL1871" s="401"/>
      <c r="BVM1871" s="401"/>
      <c r="BVN1871" s="401"/>
      <c r="BVO1871" s="401"/>
      <c r="BVP1871" s="401"/>
      <c r="BVQ1871" s="401"/>
      <c r="BVR1871" s="401"/>
      <c r="BVS1871" s="401"/>
      <c r="BVT1871" s="401"/>
      <c r="BVU1871" s="401"/>
      <c r="BVV1871" s="401"/>
      <c r="BVW1871" s="401"/>
      <c r="BVX1871" s="401"/>
      <c r="BVY1871" s="401"/>
      <c r="BVZ1871" s="401"/>
      <c r="BWA1871" s="401"/>
      <c r="BWB1871" s="401"/>
      <c r="BWC1871" s="401"/>
      <c r="BWD1871" s="401"/>
      <c r="BWE1871" s="401"/>
      <c r="BWF1871" s="401"/>
      <c r="BWG1871" s="401"/>
      <c r="BWH1871" s="401"/>
      <c r="BWI1871" s="401"/>
      <c r="BWJ1871" s="401"/>
      <c r="BWK1871" s="401"/>
      <c r="BWL1871" s="401"/>
      <c r="BWM1871" s="401"/>
      <c r="BWN1871" s="401"/>
      <c r="BWO1871" s="401"/>
      <c r="BWP1871" s="401"/>
      <c r="BWQ1871" s="401"/>
      <c r="BWR1871" s="401"/>
      <c r="BWS1871" s="401"/>
      <c r="BWT1871" s="401"/>
      <c r="BWU1871" s="401"/>
      <c r="BWV1871" s="401"/>
      <c r="BWW1871" s="401"/>
      <c r="BWX1871" s="401"/>
      <c r="BWY1871" s="401"/>
      <c r="BWZ1871" s="401"/>
      <c r="BXA1871" s="401"/>
      <c r="BXB1871" s="401"/>
      <c r="BXC1871" s="401"/>
      <c r="BXD1871" s="401"/>
      <c r="BXE1871" s="401"/>
      <c r="BXF1871" s="401"/>
      <c r="BXG1871" s="401"/>
      <c r="BXH1871" s="401"/>
      <c r="BXI1871" s="401"/>
      <c r="BXJ1871" s="401"/>
      <c r="BXK1871" s="401"/>
      <c r="BXL1871" s="401"/>
      <c r="BXM1871" s="401"/>
      <c r="BXN1871" s="401"/>
      <c r="BXO1871" s="401"/>
      <c r="BXP1871" s="401"/>
      <c r="BXQ1871" s="401"/>
      <c r="BXR1871" s="401"/>
      <c r="BXS1871" s="401"/>
      <c r="BXT1871" s="401"/>
      <c r="BXU1871" s="401"/>
      <c r="BXV1871" s="401"/>
      <c r="BXW1871" s="401"/>
      <c r="BXX1871" s="401"/>
      <c r="BXY1871" s="401"/>
      <c r="BXZ1871" s="401"/>
      <c r="BYA1871" s="401"/>
      <c r="BYB1871" s="401"/>
      <c r="BYC1871" s="401"/>
      <c r="BYD1871" s="401"/>
      <c r="BYE1871" s="401"/>
      <c r="BYF1871" s="401"/>
      <c r="BYG1871" s="401"/>
      <c r="BYH1871" s="401"/>
      <c r="BYI1871" s="401"/>
      <c r="BYJ1871" s="401"/>
      <c r="BYK1871" s="401"/>
      <c r="BYL1871" s="401"/>
      <c r="BYM1871" s="401"/>
      <c r="BYN1871" s="401"/>
      <c r="BYO1871" s="401"/>
      <c r="BYP1871" s="401"/>
      <c r="BYQ1871" s="401"/>
      <c r="BYR1871" s="401"/>
      <c r="BYS1871" s="401"/>
      <c r="BYT1871" s="401"/>
      <c r="BYU1871" s="401"/>
      <c r="BYV1871" s="401"/>
      <c r="BYW1871" s="401"/>
      <c r="BYX1871" s="401"/>
      <c r="BYY1871" s="401"/>
      <c r="BYZ1871" s="401"/>
      <c r="BZA1871" s="401"/>
      <c r="BZB1871" s="401"/>
      <c r="BZC1871" s="401"/>
      <c r="BZD1871" s="401"/>
      <c r="BZE1871" s="401"/>
      <c r="BZF1871" s="401"/>
      <c r="BZG1871" s="401"/>
      <c r="BZH1871" s="401"/>
      <c r="BZI1871" s="401"/>
      <c r="BZJ1871" s="401"/>
      <c r="BZK1871" s="401"/>
      <c r="BZL1871" s="401"/>
      <c r="BZM1871" s="401"/>
      <c r="BZN1871" s="401"/>
      <c r="BZO1871" s="401"/>
      <c r="BZP1871" s="401"/>
      <c r="BZQ1871" s="401"/>
      <c r="BZR1871" s="401"/>
      <c r="BZS1871" s="401"/>
      <c r="BZT1871" s="401"/>
      <c r="BZU1871" s="401"/>
      <c r="BZV1871" s="401"/>
      <c r="BZW1871" s="401"/>
      <c r="BZX1871" s="401"/>
      <c r="BZY1871" s="401"/>
      <c r="BZZ1871" s="401"/>
      <c r="CAA1871" s="401"/>
      <c r="CAB1871" s="401"/>
      <c r="CAC1871" s="401"/>
      <c r="CAD1871" s="401"/>
      <c r="CAE1871" s="401"/>
      <c r="CAF1871" s="401"/>
      <c r="CAG1871" s="401"/>
      <c r="CAH1871" s="401"/>
      <c r="CAI1871" s="401"/>
      <c r="CAJ1871" s="401"/>
      <c r="CAK1871" s="401"/>
      <c r="CAL1871" s="401"/>
      <c r="CAM1871" s="401"/>
      <c r="CAN1871" s="401"/>
      <c r="CAO1871" s="401"/>
      <c r="CAP1871" s="401"/>
      <c r="CAQ1871" s="401"/>
      <c r="CAR1871" s="401"/>
      <c r="CAS1871" s="401"/>
      <c r="CAT1871" s="401"/>
      <c r="CAU1871" s="401"/>
      <c r="CAV1871" s="401"/>
      <c r="CAW1871" s="401"/>
      <c r="CAX1871" s="401"/>
      <c r="CAY1871" s="401"/>
      <c r="CAZ1871" s="401"/>
      <c r="CBA1871" s="401"/>
      <c r="CBB1871" s="401"/>
      <c r="CBC1871" s="401"/>
      <c r="CBD1871" s="401"/>
      <c r="CBE1871" s="401"/>
      <c r="CBF1871" s="401"/>
      <c r="CBG1871" s="401"/>
      <c r="CBH1871" s="401"/>
      <c r="CBI1871" s="401"/>
      <c r="CBJ1871" s="401"/>
      <c r="CBK1871" s="401"/>
      <c r="CBL1871" s="401"/>
      <c r="CBM1871" s="401"/>
      <c r="CBN1871" s="401"/>
      <c r="CBO1871" s="401"/>
      <c r="CBP1871" s="401"/>
      <c r="CBQ1871" s="401"/>
      <c r="CBR1871" s="401"/>
      <c r="CBS1871" s="401"/>
      <c r="CBT1871" s="401"/>
      <c r="CBU1871" s="401"/>
      <c r="CBV1871" s="401"/>
      <c r="CBW1871" s="401"/>
      <c r="CBX1871" s="401"/>
      <c r="CBY1871" s="401"/>
      <c r="CBZ1871" s="401"/>
      <c r="CCA1871" s="401"/>
      <c r="CCB1871" s="401"/>
      <c r="CCC1871" s="401"/>
      <c r="CCD1871" s="401"/>
      <c r="CCE1871" s="401"/>
      <c r="CCF1871" s="401"/>
      <c r="CCG1871" s="401"/>
      <c r="CCH1871" s="401"/>
      <c r="CCI1871" s="401"/>
      <c r="CCJ1871" s="401"/>
      <c r="CCK1871" s="401"/>
      <c r="CCL1871" s="401"/>
      <c r="CCM1871" s="401"/>
      <c r="CCN1871" s="401"/>
      <c r="CCO1871" s="401"/>
      <c r="CCP1871" s="401"/>
      <c r="CCQ1871" s="401"/>
      <c r="CCR1871" s="401"/>
      <c r="CCS1871" s="401"/>
      <c r="CCT1871" s="401"/>
      <c r="CCU1871" s="401"/>
      <c r="CCV1871" s="401"/>
      <c r="CCW1871" s="401"/>
      <c r="CCX1871" s="401"/>
      <c r="CCY1871" s="401"/>
      <c r="CCZ1871" s="401"/>
      <c r="CDA1871" s="401"/>
      <c r="CDB1871" s="401"/>
      <c r="CDC1871" s="401"/>
      <c r="CDD1871" s="401"/>
      <c r="CDE1871" s="401"/>
      <c r="CDF1871" s="401"/>
      <c r="CDG1871" s="401"/>
      <c r="CDH1871" s="401"/>
      <c r="CDI1871" s="401"/>
      <c r="CDJ1871" s="401"/>
      <c r="CDK1871" s="401"/>
      <c r="CDL1871" s="401"/>
      <c r="CDM1871" s="401"/>
      <c r="CDN1871" s="401"/>
      <c r="CDO1871" s="401"/>
      <c r="CDP1871" s="401"/>
      <c r="CDQ1871" s="401"/>
      <c r="CDR1871" s="401"/>
      <c r="CDS1871" s="401"/>
      <c r="CDT1871" s="401"/>
      <c r="CDU1871" s="401"/>
      <c r="CDV1871" s="401"/>
      <c r="CDW1871" s="401"/>
      <c r="CDX1871" s="401"/>
      <c r="CDY1871" s="401"/>
      <c r="CDZ1871" s="401"/>
      <c r="CEA1871" s="401"/>
      <c r="CEB1871" s="401"/>
      <c r="CEC1871" s="401"/>
      <c r="CED1871" s="401"/>
      <c r="CEE1871" s="401"/>
      <c r="CEF1871" s="401"/>
      <c r="CEG1871" s="401"/>
      <c r="CEH1871" s="401"/>
      <c r="CEI1871" s="401"/>
      <c r="CEJ1871" s="401"/>
      <c r="CEK1871" s="401"/>
      <c r="CEL1871" s="401"/>
      <c r="CEM1871" s="401"/>
      <c r="CEN1871" s="401"/>
      <c r="CEO1871" s="401"/>
      <c r="CEP1871" s="401"/>
      <c r="CEQ1871" s="401"/>
      <c r="CER1871" s="401"/>
      <c r="CES1871" s="401"/>
      <c r="CET1871" s="401"/>
      <c r="CEU1871" s="401"/>
      <c r="CEV1871" s="401"/>
      <c r="CEW1871" s="401"/>
      <c r="CEX1871" s="401"/>
      <c r="CEY1871" s="401"/>
      <c r="CEZ1871" s="401"/>
      <c r="CFA1871" s="401"/>
      <c r="CFB1871" s="401"/>
      <c r="CFC1871" s="401"/>
      <c r="CFD1871" s="401"/>
      <c r="CFE1871" s="401"/>
      <c r="CFF1871" s="401"/>
      <c r="CFG1871" s="401"/>
      <c r="CFH1871" s="401"/>
      <c r="CFI1871" s="401"/>
      <c r="CFJ1871" s="401"/>
      <c r="CFK1871" s="401"/>
      <c r="CFL1871" s="401"/>
      <c r="CFM1871" s="401"/>
      <c r="CFN1871" s="401"/>
      <c r="CFO1871" s="401"/>
      <c r="CFP1871" s="401"/>
      <c r="CFQ1871" s="401"/>
      <c r="CFR1871" s="401"/>
      <c r="CFS1871" s="401"/>
      <c r="CFT1871" s="401"/>
      <c r="CFU1871" s="401"/>
      <c r="CFV1871" s="401"/>
      <c r="CFW1871" s="401"/>
      <c r="CFX1871" s="401"/>
      <c r="CFY1871" s="401"/>
      <c r="CFZ1871" s="401"/>
      <c r="CGA1871" s="401"/>
      <c r="CGB1871" s="401"/>
      <c r="CGC1871" s="401"/>
      <c r="CGD1871" s="401"/>
      <c r="CGE1871" s="401"/>
      <c r="CGF1871" s="401"/>
      <c r="CGG1871" s="401"/>
      <c r="CGH1871" s="401"/>
      <c r="CGI1871" s="401"/>
      <c r="CGJ1871" s="401"/>
      <c r="CGK1871" s="401"/>
      <c r="CGL1871" s="401"/>
      <c r="CGM1871" s="401"/>
      <c r="CGN1871" s="401"/>
      <c r="CGO1871" s="401"/>
      <c r="CGP1871" s="401"/>
      <c r="CGQ1871" s="401"/>
      <c r="CGR1871" s="401"/>
      <c r="CGS1871" s="401"/>
      <c r="CGT1871" s="401"/>
      <c r="CGU1871" s="401"/>
      <c r="CGV1871" s="401"/>
      <c r="CGW1871" s="401"/>
      <c r="CGX1871" s="401"/>
      <c r="CGY1871" s="401"/>
      <c r="CGZ1871" s="401"/>
      <c r="CHA1871" s="401"/>
      <c r="CHB1871" s="401"/>
      <c r="CHC1871" s="401"/>
      <c r="CHD1871" s="401"/>
      <c r="CHE1871" s="401"/>
      <c r="CHF1871" s="401"/>
      <c r="CHG1871" s="401"/>
      <c r="CHH1871" s="401"/>
      <c r="CHI1871" s="401"/>
      <c r="CHJ1871" s="401"/>
      <c r="CHK1871" s="401"/>
      <c r="CHL1871" s="401"/>
      <c r="CHM1871" s="401"/>
      <c r="CHN1871" s="401"/>
      <c r="CHO1871" s="401"/>
      <c r="CHP1871" s="401"/>
      <c r="CHQ1871" s="401"/>
      <c r="CHR1871" s="401"/>
      <c r="CHS1871" s="401"/>
      <c r="CHT1871" s="401"/>
      <c r="CHU1871" s="401"/>
      <c r="CHV1871" s="401"/>
      <c r="CHW1871" s="401"/>
      <c r="CHX1871" s="401"/>
      <c r="CHY1871" s="401"/>
      <c r="CHZ1871" s="401"/>
      <c r="CIA1871" s="401"/>
      <c r="CIB1871" s="401"/>
      <c r="CIC1871" s="401"/>
      <c r="CID1871" s="401"/>
      <c r="CIE1871" s="401"/>
      <c r="CIF1871" s="401"/>
      <c r="CIG1871" s="401"/>
      <c r="CIH1871" s="401"/>
      <c r="CII1871" s="401"/>
      <c r="CIJ1871" s="401"/>
      <c r="CIK1871" s="401"/>
      <c r="CIL1871" s="401"/>
      <c r="CIM1871" s="401"/>
      <c r="CIN1871" s="401"/>
      <c r="CIO1871" s="401"/>
      <c r="CIP1871" s="401"/>
      <c r="CIQ1871" s="401"/>
      <c r="CIR1871" s="401"/>
      <c r="CIS1871" s="401"/>
      <c r="CIT1871" s="401"/>
      <c r="CIU1871" s="401"/>
      <c r="CIV1871" s="401"/>
      <c r="CIW1871" s="401"/>
      <c r="CIX1871" s="401"/>
      <c r="CIY1871" s="401"/>
      <c r="CIZ1871" s="401"/>
      <c r="CJA1871" s="401"/>
      <c r="CJB1871" s="401"/>
      <c r="CJC1871" s="401"/>
      <c r="CJD1871" s="401"/>
      <c r="CJE1871" s="401"/>
      <c r="CJF1871" s="401"/>
      <c r="CJG1871" s="401"/>
      <c r="CJH1871" s="401"/>
      <c r="CJI1871" s="401"/>
      <c r="CJJ1871" s="401"/>
      <c r="CJK1871" s="401"/>
      <c r="CJL1871" s="401"/>
      <c r="CJM1871" s="401"/>
      <c r="CJN1871" s="401"/>
      <c r="CJO1871" s="401"/>
      <c r="CJP1871" s="401"/>
      <c r="CJQ1871" s="401"/>
      <c r="CJR1871" s="401"/>
      <c r="CJS1871" s="401"/>
      <c r="CJT1871" s="401"/>
      <c r="CJU1871" s="401"/>
      <c r="CJV1871" s="401"/>
      <c r="CJW1871" s="401"/>
      <c r="CJX1871" s="401"/>
      <c r="CJY1871" s="401"/>
      <c r="CJZ1871" s="401"/>
      <c r="CKA1871" s="401"/>
      <c r="CKB1871" s="401"/>
      <c r="CKC1871" s="401"/>
      <c r="CKD1871" s="401"/>
      <c r="CKE1871" s="401"/>
      <c r="CKF1871" s="401"/>
      <c r="CKG1871" s="401"/>
      <c r="CKH1871" s="401"/>
      <c r="CKI1871" s="401"/>
      <c r="CKJ1871" s="401"/>
      <c r="CKK1871" s="401"/>
      <c r="CKL1871" s="401"/>
      <c r="CKM1871" s="401"/>
      <c r="CKN1871" s="401"/>
      <c r="CKO1871" s="401"/>
      <c r="CKP1871" s="401"/>
      <c r="CKQ1871" s="401"/>
      <c r="CKR1871" s="401"/>
      <c r="CKS1871" s="401"/>
      <c r="CKT1871" s="401"/>
      <c r="CKU1871" s="401"/>
      <c r="CKV1871" s="401"/>
      <c r="CKW1871" s="401"/>
      <c r="CKX1871" s="401"/>
      <c r="CKY1871" s="401"/>
      <c r="CKZ1871" s="401"/>
      <c r="CLA1871" s="401"/>
      <c r="CLB1871" s="401"/>
      <c r="CLC1871" s="401"/>
      <c r="CLD1871" s="401"/>
      <c r="CLE1871" s="401"/>
      <c r="CLF1871" s="401"/>
      <c r="CLG1871" s="401"/>
      <c r="CLH1871" s="401"/>
      <c r="CLI1871" s="401"/>
      <c r="CLJ1871" s="401"/>
      <c r="CLK1871" s="401"/>
      <c r="CLL1871" s="401"/>
      <c r="CLM1871" s="401"/>
      <c r="CLN1871" s="401"/>
      <c r="CLO1871" s="401"/>
      <c r="CLP1871" s="401"/>
      <c r="CLQ1871" s="401"/>
      <c r="CLR1871" s="401"/>
      <c r="CLS1871" s="401"/>
      <c r="CLT1871" s="401"/>
      <c r="CLU1871" s="401"/>
      <c r="CLV1871" s="401"/>
      <c r="CLW1871" s="401"/>
      <c r="CLX1871" s="401"/>
      <c r="CLY1871" s="401"/>
      <c r="CLZ1871" s="401"/>
      <c r="CMA1871" s="401"/>
      <c r="CMB1871" s="401"/>
      <c r="CMC1871" s="401"/>
      <c r="CMD1871" s="401"/>
      <c r="CME1871" s="401"/>
      <c r="CMF1871" s="401"/>
      <c r="CMG1871" s="401"/>
      <c r="CMH1871" s="401"/>
      <c r="CMI1871" s="401"/>
      <c r="CMJ1871" s="401"/>
      <c r="CMK1871" s="401"/>
      <c r="CML1871" s="401"/>
      <c r="CMM1871" s="401"/>
      <c r="CMN1871" s="401"/>
      <c r="CMO1871" s="401"/>
      <c r="CMP1871" s="401"/>
      <c r="CMQ1871" s="401"/>
      <c r="CMR1871" s="401"/>
      <c r="CMS1871" s="401"/>
      <c r="CMT1871" s="401"/>
      <c r="CMU1871" s="401"/>
      <c r="CMV1871" s="401"/>
      <c r="CMW1871" s="401"/>
      <c r="CMX1871" s="401"/>
      <c r="CMY1871" s="401"/>
      <c r="CMZ1871" s="401"/>
      <c r="CNA1871" s="401"/>
      <c r="CNB1871" s="401"/>
      <c r="CNC1871" s="401"/>
      <c r="CND1871" s="401"/>
      <c r="CNE1871" s="401"/>
      <c r="CNF1871" s="401"/>
      <c r="CNG1871" s="401"/>
      <c r="CNH1871" s="401"/>
      <c r="CNI1871" s="401"/>
      <c r="CNJ1871" s="401"/>
      <c r="CNK1871" s="401"/>
      <c r="CNL1871" s="401"/>
      <c r="CNM1871" s="401"/>
      <c r="CNN1871" s="401"/>
      <c r="CNO1871" s="401"/>
      <c r="CNP1871" s="401"/>
      <c r="CNQ1871" s="401"/>
      <c r="CNR1871" s="401"/>
      <c r="CNS1871" s="401"/>
      <c r="CNT1871" s="401"/>
      <c r="CNU1871" s="401"/>
      <c r="CNV1871" s="401"/>
      <c r="CNW1871" s="401"/>
      <c r="CNX1871" s="401"/>
      <c r="CNY1871" s="401"/>
      <c r="CNZ1871" s="401"/>
      <c r="COA1871" s="401"/>
      <c r="COB1871" s="401"/>
      <c r="COC1871" s="401"/>
      <c r="COD1871" s="401"/>
      <c r="COE1871" s="401"/>
      <c r="COF1871" s="401"/>
      <c r="COG1871" s="401"/>
      <c r="COH1871" s="401"/>
      <c r="COI1871" s="401"/>
      <c r="COJ1871" s="401"/>
      <c r="COK1871" s="401"/>
      <c r="COL1871" s="401"/>
      <c r="COM1871" s="401"/>
      <c r="CON1871" s="401"/>
      <c r="COO1871" s="401"/>
      <c r="COP1871" s="401"/>
      <c r="COQ1871" s="401"/>
      <c r="COR1871" s="401"/>
      <c r="COS1871" s="401"/>
      <c r="COT1871" s="401"/>
      <c r="COU1871" s="401"/>
      <c r="COV1871" s="401"/>
      <c r="COW1871" s="401"/>
      <c r="COX1871" s="401"/>
      <c r="COY1871" s="401"/>
      <c r="COZ1871" s="401"/>
      <c r="CPA1871" s="401"/>
      <c r="CPB1871" s="401"/>
      <c r="CPC1871" s="401"/>
      <c r="CPD1871" s="401"/>
      <c r="CPE1871" s="401"/>
      <c r="CPF1871" s="401"/>
      <c r="CPG1871" s="401"/>
      <c r="CPH1871" s="401"/>
      <c r="CPI1871" s="401"/>
      <c r="CPJ1871" s="401"/>
      <c r="CPK1871" s="401"/>
      <c r="CPL1871" s="401"/>
      <c r="CPM1871" s="401"/>
      <c r="CPN1871" s="401"/>
      <c r="CPO1871" s="401"/>
      <c r="CPP1871" s="401"/>
      <c r="CPQ1871" s="401"/>
      <c r="CPR1871" s="401"/>
      <c r="CPS1871" s="401"/>
      <c r="CPT1871" s="401"/>
      <c r="CPU1871" s="401"/>
      <c r="CPV1871" s="401"/>
      <c r="CPW1871" s="401"/>
      <c r="CPX1871" s="401"/>
      <c r="CPY1871" s="401"/>
      <c r="CPZ1871" s="401"/>
      <c r="CQA1871" s="401"/>
      <c r="CQB1871" s="401"/>
      <c r="CQC1871" s="401"/>
      <c r="CQD1871" s="401"/>
      <c r="CQE1871" s="401"/>
      <c r="CQF1871" s="401"/>
      <c r="CQG1871" s="401"/>
      <c r="CQH1871" s="401"/>
      <c r="CQI1871" s="401"/>
      <c r="CQJ1871" s="401"/>
      <c r="CQK1871" s="401"/>
      <c r="CQL1871" s="401"/>
      <c r="CQM1871" s="401"/>
      <c r="CQN1871" s="401"/>
      <c r="CQO1871" s="401"/>
      <c r="CQP1871" s="401"/>
      <c r="CQQ1871" s="401"/>
      <c r="CQR1871" s="401"/>
      <c r="CQS1871" s="401"/>
      <c r="CQT1871" s="401"/>
      <c r="CQU1871" s="401"/>
      <c r="CQV1871" s="401"/>
      <c r="CQW1871" s="401"/>
      <c r="CQX1871" s="401"/>
      <c r="CQY1871" s="401"/>
      <c r="CQZ1871" s="401"/>
      <c r="CRA1871" s="401"/>
      <c r="CRB1871" s="401"/>
      <c r="CRC1871" s="401"/>
      <c r="CRD1871" s="401"/>
      <c r="CRE1871" s="401"/>
      <c r="CRF1871" s="401"/>
      <c r="CRG1871" s="401"/>
      <c r="CRH1871" s="401"/>
      <c r="CRI1871" s="401"/>
      <c r="CRJ1871" s="401"/>
      <c r="CRK1871" s="401"/>
      <c r="CRL1871" s="401"/>
      <c r="CRM1871" s="401"/>
      <c r="CRN1871" s="401"/>
      <c r="CRO1871" s="401"/>
      <c r="CRP1871" s="401"/>
      <c r="CRQ1871" s="401"/>
      <c r="CRR1871" s="401"/>
      <c r="CRS1871" s="401"/>
      <c r="CRT1871" s="401"/>
      <c r="CRU1871" s="401"/>
      <c r="CRV1871" s="401"/>
      <c r="CRW1871" s="401"/>
      <c r="CRX1871" s="401"/>
      <c r="CRY1871" s="401"/>
      <c r="CRZ1871" s="401"/>
      <c r="CSA1871" s="401"/>
      <c r="CSB1871" s="401"/>
      <c r="CSC1871" s="401"/>
      <c r="CSD1871" s="401"/>
      <c r="CSE1871" s="401"/>
      <c r="CSF1871" s="401"/>
      <c r="CSG1871" s="401"/>
      <c r="CSH1871" s="401"/>
      <c r="CSI1871" s="401"/>
      <c r="CSJ1871" s="401"/>
      <c r="CSK1871" s="401"/>
      <c r="CSL1871" s="401"/>
      <c r="CSM1871" s="401"/>
      <c r="CSN1871" s="401"/>
      <c r="CSO1871" s="401"/>
      <c r="CSP1871" s="401"/>
      <c r="CSQ1871" s="401"/>
      <c r="CSR1871" s="401"/>
      <c r="CSS1871" s="401"/>
      <c r="CST1871" s="401"/>
      <c r="CSU1871" s="401"/>
      <c r="CSV1871" s="401"/>
      <c r="CSW1871" s="401"/>
      <c r="CSX1871" s="401"/>
      <c r="CSY1871" s="401"/>
      <c r="CSZ1871" s="401"/>
      <c r="CTA1871" s="401"/>
      <c r="CTB1871" s="401"/>
      <c r="CTC1871" s="401"/>
      <c r="CTD1871" s="401"/>
      <c r="CTE1871" s="401"/>
      <c r="CTF1871" s="401"/>
      <c r="CTG1871" s="401"/>
      <c r="CTH1871" s="401"/>
      <c r="CTI1871" s="401"/>
      <c r="CTJ1871" s="401"/>
      <c r="CTK1871" s="401"/>
      <c r="CTL1871" s="401"/>
      <c r="CTM1871" s="401"/>
      <c r="CTN1871" s="401"/>
      <c r="CTO1871" s="401"/>
      <c r="CTP1871" s="401"/>
      <c r="CTQ1871" s="401"/>
      <c r="CTR1871" s="401"/>
      <c r="CTS1871" s="401"/>
      <c r="CTT1871" s="401"/>
      <c r="CTU1871" s="401"/>
      <c r="CTV1871" s="401"/>
      <c r="CTW1871" s="401"/>
      <c r="CTX1871" s="401"/>
      <c r="CTY1871" s="401"/>
      <c r="CTZ1871" s="401"/>
      <c r="CUA1871" s="401"/>
      <c r="CUB1871" s="401"/>
      <c r="CUC1871" s="401"/>
      <c r="CUD1871" s="401"/>
      <c r="CUE1871" s="401"/>
      <c r="CUF1871" s="401"/>
      <c r="CUG1871" s="401"/>
      <c r="CUH1871" s="401"/>
      <c r="CUI1871" s="401"/>
      <c r="CUJ1871" s="401"/>
      <c r="CUK1871" s="401"/>
      <c r="CUL1871" s="401"/>
      <c r="CUM1871" s="401"/>
      <c r="CUN1871" s="401"/>
      <c r="CUO1871" s="401"/>
      <c r="CUP1871" s="401"/>
      <c r="CUQ1871" s="401"/>
      <c r="CUR1871" s="401"/>
      <c r="CUS1871" s="401"/>
      <c r="CUT1871" s="401"/>
      <c r="CUU1871" s="401"/>
      <c r="CUV1871" s="401"/>
      <c r="CUW1871" s="401"/>
      <c r="CUX1871" s="401"/>
      <c r="CUY1871" s="401"/>
      <c r="CUZ1871" s="401"/>
      <c r="CVA1871" s="401"/>
      <c r="CVB1871" s="401"/>
      <c r="CVC1871" s="401"/>
      <c r="CVD1871" s="401"/>
      <c r="CVE1871" s="401"/>
      <c r="CVF1871" s="401"/>
      <c r="CVG1871" s="401"/>
      <c r="CVH1871" s="401"/>
      <c r="CVI1871" s="401"/>
      <c r="CVJ1871" s="401"/>
      <c r="CVK1871" s="401"/>
      <c r="CVL1871" s="401"/>
      <c r="CVM1871" s="401"/>
      <c r="CVN1871" s="401"/>
      <c r="CVO1871" s="401"/>
      <c r="CVP1871" s="401"/>
      <c r="CVQ1871" s="401"/>
      <c r="CVR1871" s="401"/>
      <c r="CVS1871" s="401"/>
      <c r="CVT1871" s="401"/>
      <c r="CVU1871" s="401"/>
      <c r="CVV1871" s="401"/>
      <c r="CVW1871" s="401"/>
      <c r="CVX1871" s="401"/>
      <c r="CVY1871" s="401"/>
      <c r="CVZ1871" s="401"/>
      <c r="CWA1871" s="401"/>
      <c r="CWB1871" s="401"/>
      <c r="CWC1871" s="401"/>
      <c r="CWD1871" s="401"/>
      <c r="CWE1871" s="401"/>
      <c r="CWF1871" s="401"/>
      <c r="CWG1871" s="401"/>
      <c r="CWH1871" s="401"/>
      <c r="CWI1871" s="401"/>
      <c r="CWJ1871" s="401"/>
      <c r="CWK1871" s="401"/>
      <c r="CWL1871" s="401"/>
      <c r="CWM1871" s="401"/>
      <c r="CWN1871" s="401"/>
      <c r="CWO1871" s="401"/>
      <c r="CWP1871" s="401"/>
      <c r="CWQ1871" s="401"/>
      <c r="CWR1871" s="401"/>
      <c r="CWS1871" s="401"/>
      <c r="CWT1871" s="401"/>
      <c r="CWU1871" s="401"/>
      <c r="CWV1871" s="401"/>
      <c r="CWW1871" s="401"/>
      <c r="CWX1871" s="401"/>
      <c r="CWY1871" s="401"/>
      <c r="CWZ1871" s="401"/>
      <c r="CXA1871" s="401"/>
      <c r="CXB1871" s="401"/>
      <c r="CXC1871" s="401"/>
      <c r="CXD1871" s="401"/>
      <c r="CXE1871" s="401"/>
      <c r="CXF1871" s="401"/>
      <c r="CXG1871" s="401"/>
      <c r="CXH1871" s="401"/>
      <c r="CXI1871" s="401"/>
      <c r="CXJ1871" s="401"/>
      <c r="CXK1871" s="401"/>
      <c r="CXL1871" s="401"/>
      <c r="CXM1871" s="401"/>
      <c r="CXN1871" s="401"/>
      <c r="CXO1871" s="401"/>
      <c r="CXP1871" s="401"/>
      <c r="CXQ1871" s="401"/>
      <c r="CXR1871" s="401"/>
      <c r="CXS1871" s="401"/>
      <c r="CXT1871" s="401"/>
      <c r="CXU1871" s="401"/>
      <c r="CXV1871" s="401"/>
      <c r="CXW1871" s="401"/>
      <c r="CXX1871" s="401"/>
      <c r="CXY1871" s="401"/>
      <c r="CXZ1871" s="401"/>
      <c r="CYA1871" s="401"/>
      <c r="CYB1871" s="401"/>
      <c r="CYC1871" s="401"/>
      <c r="CYD1871" s="401"/>
      <c r="CYE1871" s="401"/>
      <c r="CYF1871" s="401"/>
      <c r="CYG1871" s="401"/>
      <c r="CYH1871" s="401"/>
      <c r="CYI1871" s="401"/>
      <c r="CYJ1871" s="401"/>
      <c r="CYK1871" s="401"/>
      <c r="CYL1871" s="401"/>
      <c r="CYM1871" s="401"/>
      <c r="CYN1871" s="401"/>
      <c r="CYO1871" s="401"/>
      <c r="CYP1871" s="401"/>
      <c r="CYQ1871" s="401"/>
      <c r="CYR1871" s="401"/>
      <c r="CYS1871" s="401"/>
      <c r="CYT1871" s="401"/>
      <c r="CYU1871" s="401"/>
      <c r="CYV1871" s="401"/>
      <c r="CYW1871" s="401"/>
      <c r="CYX1871" s="401"/>
      <c r="CYY1871" s="401"/>
      <c r="CYZ1871" s="401"/>
      <c r="CZA1871" s="401"/>
      <c r="CZB1871" s="401"/>
      <c r="CZC1871" s="401"/>
      <c r="CZD1871" s="401"/>
      <c r="CZE1871" s="401"/>
      <c r="CZF1871" s="401"/>
      <c r="CZG1871" s="401"/>
      <c r="CZH1871" s="401"/>
      <c r="CZI1871" s="401"/>
      <c r="CZJ1871" s="401"/>
      <c r="CZK1871" s="401"/>
      <c r="CZL1871" s="401"/>
      <c r="CZM1871" s="401"/>
      <c r="CZN1871" s="401"/>
      <c r="CZO1871" s="401"/>
      <c r="CZP1871" s="401"/>
      <c r="CZQ1871" s="401"/>
      <c r="CZR1871" s="401"/>
      <c r="CZS1871" s="401"/>
      <c r="CZT1871" s="401"/>
      <c r="CZU1871" s="401"/>
      <c r="CZV1871" s="401"/>
      <c r="CZW1871" s="401"/>
      <c r="CZX1871" s="401"/>
      <c r="CZY1871" s="401"/>
      <c r="CZZ1871" s="401"/>
      <c r="DAA1871" s="401"/>
      <c r="DAB1871" s="401"/>
      <c r="DAC1871" s="401"/>
      <c r="DAD1871" s="401"/>
      <c r="DAE1871" s="401"/>
      <c r="DAF1871" s="401"/>
      <c r="DAG1871" s="401"/>
      <c r="DAH1871" s="401"/>
      <c r="DAI1871" s="401"/>
      <c r="DAJ1871" s="401"/>
      <c r="DAK1871" s="401"/>
      <c r="DAL1871" s="401"/>
      <c r="DAM1871" s="401"/>
      <c r="DAN1871" s="401"/>
      <c r="DAO1871" s="401"/>
      <c r="DAP1871" s="401"/>
      <c r="DAQ1871" s="401"/>
      <c r="DAR1871" s="401"/>
      <c r="DAS1871" s="401"/>
      <c r="DAT1871" s="401"/>
      <c r="DAU1871" s="401"/>
      <c r="DAV1871" s="401"/>
      <c r="DAW1871" s="401"/>
      <c r="DAX1871" s="401"/>
      <c r="DAY1871" s="401"/>
      <c r="DAZ1871" s="401"/>
      <c r="DBA1871" s="401"/>
      <c r="DBB1871" s="401"/>
      <c r="DBC1871" s="401"/>
      <c r="DBD1871" s="401"/>
      <c r="DBE1871" s="401"/>
      <c r="DBF1871" s="401"/>
      <c r="DBG1871" s="401"/>
      <c r="DBH1871" s="401"/>
      <c r="DBI1871" s="401"/>
      <c r="DBJ1871" s="401"/>
      <c r="DBK1871" s="401"/>
      <c r="DBL1871" s="401"/>
      <c r="DBM1871" s="401"/>
      <c r="DBN1871" s="401"/>
      <c r="DBO1871" s="401"/>
      <c r="DBP1871" s="401"/>
      <c r="DBQ1871" s="401"/>
      <c r="DBR1871" s="401"/>
      <c r="DBS1871" s="401"/>
      <c r="DBT1871" s="401"/>
      <c r="DBU1871" s="401"/>
      <c r="DBV1871" s="401"/>
      <c r="DBW1871" s="401"/>
      <c r="DBX1871" s="401"/>
      <c r="DBY1871" s="401"/>
      <c r="DBZ1871" s="401"/>
      <c r="DCA1871" s="401"/>
      <c r="DCB1871" s="401"/>
      <c r="DCC1871" s="401"/>
      <c r="DCD1871" s="401"/>
      <c r="DCE1871" s="401"/>
      <c r="DCF1871" s="401"/>
      <c r="DCG1871" s="401"/>
      <c r="DCH1871" s="401"/>
      <c r="DCI1871" s="401"/>
      <c r="DCJ1871" s="401"/>
      <c r="DCK1871" s="401"/>
      <c r="DCL1871" s="401"/>
      <c r="DCM1871" s="401"/>
      <c r="DCN1871" s="401"/>
      <c r="DCO1871" s="401"/>
      <c r="DCP1871" s="401"/>
      <c r="DCQ1871" s="401"/>
      <c r="DCR1871" s="401"/>
      <c r="DCS1871" s="401"/>
      <c r="DCT1871" s="401"/>
      <c r="DCU1871" s="401"/>
      <c r="DCV1871" s="401"/>
      <c r="DCW1871" s="401"/>
      <c r="DCX1871" s="401"/>
      <c r="DCY1871" s="401"/>
      <c r="DCZ1871" s="401"/>
      <c r="DDA1871" s="401"/>
      <c r="DDB1871" s="401"/>
      <c r="DDC1871" s="401"/>
      <c r="DDD1871" s="401"/>
      <c r="DDE1871" s="401"/>
      <c r="DDF1871" s="401"/>
      <c r="DDG1871" s="401"/>
      <c r="DDH1871" s="401"/>
      <c r="DDI1871" s="401"/>
      <c r="DDJ1871" s="401"/>
      <c r="DDK1871" s="401"/>
      <c r="DDL1871" s="401"/>
      <c r="DDM1871" s="401"/>
      <c r="DDN1871" s="401"/>
      <c r="DDO1871" s="401"/>
      <c r="DDP1871" s="401"/>
      <c r="DDQ1871" s="401"/>
      <c r="DDR1871" s="401"/>
      <c r="DDS1871" s="401"/>
      <c r="DDT1871" s="401"/>
      <c r="DDU1871" s="401"/>
      <c r="DDV1871" s="401"/>
      <c r="DDW1871" s="401"/>
      <c r="DDX1871" s="401"/>
      <c r="DDY1871" s="401"/>
      <c r="DDZ1871" s="401"/>
      <c r="DEA1871" s="401"/>
      <c r="DEB1871" s="401"/>
      <c r="DEC1871" s="401"/>
      <c r="DED1871" s="401"/>
      <c r="DEE1871" s="401"/>
      <c r="DEF1871" s="401"/>
      <c r="DEG1871" s="401"/>
      <c r="DEH1871" s="401"/>
      <c r="DEI1871" s="401"/>
      <c r="DEJ1871" s="401"/>
      <c r="DEK1871" s="401"/>
      <c r="DEL1871" s="401"/>
      <c r="DEM1871" s="401"/>
      <c r="DEN1871" s="401"/>
      <c r="DEO1871" s="401"/>
      <c r="DEP1871" s="401"/>
      <c r="DEQ1871" s="401"/>
      <c r="DER1871" s="401"/>
      <c r="DES1871" s="401"/>
      <c r="DET1871" s="401"/>
      <c r="DEU1871" s="401"/>
      <c r="DEV1871" s="401"/>
      <c r="DEW1871" s="401"/>
      <c r="DEX1871" s="401"/>
      <c r="DEY1871" s="401"/>
      <c r="DEZ1871" s="401"/>
      <c r="DFA1871" s="401"/>
      <c r="DFB1871" s="401"/>
      <c r="DFC1871" s="401"/>
      <c r="DFD1871" s="401"/>
      <c r="DFE1871" s="401"/>
      <c r="DFF1871" s="401"/>
      <c r="DFG1871" s="401"/>
      <c r="DFH1871" s="401"/>
      <c r="DFI1871" s="401"/>
      <c r="DFJ1871" s="401"/>
      <c r="DFK1871" s="401"/>
      <c r="DFL1871" s="401"/>
      <c r="DFM1871" s="401"/>
      <c r="DFN1871" s="401"/>
      <c r="DFO1871" s="401"/>
      <c r="DFP1871" s="401"/>
      <c r="DFQ1871" s="401"/>
      <c r="DFR1871" s="401"/>
      <c r="DFS1871" s="401"/>
      <c r="DFT1871" s="401"/>
      <c r="DFU1871" s="401"/>
      <c r="DFV1871" s="401"/>
      <c r="DFW1871" s="401"/>
      <c r="DFX1871" s="401"/>
      <c r="DFY1871" s="401"/>
      <c r="DFZ1871" s="401"/>
      <c r="DGA1871" s="401"/>
      <c r="DGB1871" s="401"/>
      <c r="DGC1871" s="401"/>
      <c r="DGD1871" s="401"/>
      <c r="DGE1871" s="401"/>
      <c r="DGF1871" s="401"/>
      <c r="DGG1871" s="401"/>
      <c r="DGH1871" s="401"/>
      <c r="DGI1871" s="401"/>
      <c r="DGJ1871" s="401"/>
      <c r="DGK1871" s="401"/>
      <c r="DGL1871" s="401"/>
      <c r="DGM1871" s="401"/>
      <c r="DGN1871" s="401"/>
      <c r="DGO1871" s="401"/>
      <c r="DGP1871" s="401"/>
      <c r="DGQ1871" s="401"/>
      <c r="DGR1871" s="401"/>
      <c r="DGS1871" s="401"/>
      <c r="DGT1871" s="401"/>
      <c r="DGU1871" s="401"/>
      <c r="DGV1871" s="401"/>
      <c r="DGW1871" s="401"/>
      <c r="DGX1871" s="401"/>
      <c r="DGY1871" s="401"/>
      <c r="DGZ1871" s="401"/>
      <c r="DHA1871" s="401"/>
      <c r="DHB1871" s="401"/>
      <c r="DHC1871" s="401"/>
      <c r="DHD1871" s="401"/>
      <c r="DHE1871" s="401"/>
      <c r="DHF1871" s="401"/>
      <c r="DHG1871" s="401"/>
      <c r="DHH1871" s="401"/>
      <c r="DHI1871" s="401"/>
      <c r="DHJ1871" s="401"/>
      <c r="DHK1871" s="401"/>
      <c r="DHL1871" s="401"/>
      <c r="DHM1871" s="401"/>
      <c r="DHN1871" s="401"/>
      <c r="DHO1871" s="401"/>
      <c r="DHP1871" s="401"/>
      <c r="DHQ1871" s="401"/>
      <c r="DHR1871" s="401"/>
      <c r="DHS1871" s="401"/>
      <c r="DHT1871" s="401"/>
      <c r="DHU1871" s="401"/>
      <c r="DHV1871" s="401"/>
      <c r="DHW1871" s="401"/>
      <c r="DHX1871" s="401"/>
      <c r="DHY1871" s="401"/>
      <c r="DHZ1871" s="401"/>
      <c r="DIA1871" s="401"/>
      <c r="DIB1871" s="401"/>
      <c r="DIC1871" s="401"/>
      <c r="DID1871" s="401"/>
      <c r="DIE1871" s="401"/>
      <c r="DIF1871" s="401"/>
      <c r="DIG1871" s="401"/>
      <c r="DIH1871" s="401"/>
      <c r="DII1871" s="401"/>
      <c r="DIJ1871" s="401"/>
      <c r="DIK1871" s="401"/>
      <c r="DIL1871" s="401"/>
      <c r="DIM1871" s="401"/>
      <c r="DIN1871" s="401"/>
      <c r="DIO1871" s="401"/>
      <c r="DIP1871" s="401"/>
      <c r="DIQ1871" s="401"/>
      <c r="DIR1871" s="401"/>
      <c r="DIS1871" s="401"/>
      <c r="DIT1871" s="401"/>
      <c r="DIU1871" s="401"/>
      <c r="DIV1871" s="401"/>
      <c r="DIW1871" s="401"/>
      <c r="DIX1871" s="401"/>
      <c r="DIY1871" s="401"/>
      <c r="DIZ1871" s="401"/>
      <c r="DJA1871" s="401"/>
      <c r="DJB1871" s="401"/>
      <c r="DJC1871" s="401"/>
      <c r="DJD1871" s="401"/>
      <c r="DJE1871" s="401"/>
      <c r="DJF1871" s="401"/>
      <c r="DJG1871" s="401"/>
      <c r="DJH1871" s="401"/>
      <c r="DJI1871" s="401"/>
      <c r="DJJ1871" s="401"/>
      <c r="DJK1871" s="401"/>
      <c r="DJL1871" s="401"/>
      <c r="DJM1871" s="401"/>
      <c r="DJN1871" s="401"/>
      <c r="DJO1871" s="401"/>
      <c r="DJP1871" s="401"/>
      <c r="DJQ1871" s="401"/>
      <c r="DJR1871" s="401"/>
      <c r="DJS1871" s="401"/>
      <c r="DJT1871" s="401"/>
      <c r="DJU1871" s="401"/>
      <c r="DJV1871" s="401"/>
      <c r="DJW1871" s="401"/>
      <c r="DJX1871" s="401"/>
      <c r="DJY1871" s="401"/>
      <c r="DJZ1871" s="401"/>
      <c r="DKA1871" s="401"/>
      <c r="DKB1871" s="401"/>
      <c r="DKC1871" s="401"/>
      <c r="DKD1871" s="401"/>
      <c r="DKE1871" s="401"/>
      <c r="DKF1871" s="401"/>
      <c r="DKG1871" s="401"/>
      <c r="DKH1871" s="401"/>
      <c r="DKI1871" s="401"/>
      <c r="DKJ1871" s="401"/>
      <c r="DKK1871" s="401"/>
      <c r="DKL1871" s="401"/>
      <c r="DKM1871" s="401"/>
      <c r="DKN1871" s="401"/>
      <c r="DKO1871" s="401"/>
      <c r="DKP1871" s="401"/>
      <c r="DKQ1871" s="401"/>
      <c r="DKR1871" s="401"/>
      <c r="DKS1871" s="401"/>
      <c r="DKT1871" s="401"/>
      <c r="DKU1871" s="401"/>
      <c r="DKV1871" s="401"/>
      <c r="DKW1871" s="401"/>
      <c r="DKX1871" s="401"/>
      <c r="DKY1871" s="401"/>
      <c r="DKZ1871" s="401"/>
      <c r="DLA1871" s="401"/>
      <c r="DLB1871" s="401"/>
      <c r="DLC1871" s="401"/>
      <c r="DLD1871" s="401"/>
      <c r="DLE1871" s="401"/>
      <c r="DLF1871" s="401"/>
      <c r="DLG1871" s="401"/>
      <c r="DLH1871" s="401"/>
      <c r="DLI1871" s="401"/>
      <c r="DLJ1871" s="401"/>
      <c r="DLK1871" s="401"/>
      <c r="DLL1871" s="401"/>
      <c r="DLM1871" s="401"/>
      <c r="DLN1871" s="401"/>
      <c r="DLO1871" s="401"/>
      <c r="DLP1871" s="401"/>
      <c r="DLQ1871" s="401"/>
      <c r="DLR1871" s="401"/>
      <c r="DLS1871" s="401"/>
      <c r="DLT1871" s="401"/>
      <c r="DLU1871" s="401"/>
      <c r="DLV1871" s="401"/>
      <c r="DLW1871" s="401"/>
      <c r="DLX1871" s="401"/>
      <c r="DLY1871" s="401"/>
      <c r="DLZ1871" s="401"/>
      <c r="DMA1871" s="401"/>
      <c r="DMB1871" s="401"/>
      <c r="DMC1871" s="401"/>
      <c r="DMD1871" s="401"/>
      <c r="DME1871" s="401"/>
      <c r="DMF1871" s="401"/>
      <c r="DMG1871" s="401"/>
      <c r="DMH1871" s="401"/>
      <c r="DMI1871" s="401"/>
      <c r="DMJ1871" s="401"/>
      <c r="DMK1871" s="401"/>
      <c r="DML1871" s="401"/>
      <c r="DMM1871" s="401"/>
      <c r="DMN1871" s="401"/>
      <c r="DMO1871" s="401"/>
      <c r="DMP1871" s="401"/>
      <c r="DMQ1871" s="401"/>
      <c r="DMR1871" s="401"/>
      <c r="DMS1871" s="401"/>
      <c r="DMT1871" s="401"/>
      <c r="DMU1871" s="401"/>
      <c r="DMV1871" s="401"/>
      <c r="DMW1871" s="401"/>
      <c r="DMX1871" s="401"/>
      <c r="DMY1871" s="401"/>
      <c r="DMZ1871" s="401"/>
      <c r="DNA1871" s="401"/>
      <c r="DNB1871" s="401"/>
      <c r="DNC1871" s="401"/>
      <c r="DND1871" s="401"/>
      <c r="DNE1871" s="401"/>
      <c r="DNF1871" s="401"/>
      <c r="DNG1871" s="401"/>
      <c r="DNH1871" s="401"/>
      <c r="DNI1871" s="401"/>
      <c r="DNJ1871" s="401"/>
      <c r="DNK1871" s="401"/>
      <c r="DNL1871" s="401"/>
      <c r="DNM1871" s="401"/>
      <c r="DNN1871" s="401"/>
      <c r="DNO1871" s="401"/>
      <c r="DNP1871" s="401"/>
      <c r="DNQ1871" s="401"/>
      <c r="DNR1871" s="401"/>
      <c r="DNS1871" s="401"/>
      <c r="DNT1871" s="401"/>
      <c r="DNU1871" s="401"/>
      <c r="DNV1871" s="401"/>
      <c r="DNW1871" s="401"/>
      <c r="DNX1871" s="401"/>
      <c r="DNY1871" s="401"/>
      <c r="DNZ1871" s="401"/>
      <c r="DOA1871" s="401"/>
      <c r="DOB1871" s="401"/>
      <c r="DOC1871" s="401"/>
      <c r="DOD1871" s="401"/>
      <c r="DOE1871" s="401"/>
      <c r="DOF1871" s="401"/>
      <c r="DOG1871" s="401"/>
      <c r="DOH1871" s="401"/>
      <c r="DOI1871" s="401"/>
      <c r="DOJ1871" s="401"/>
      <c r="DOK1871" s="401"/>
      <c r="DOL1871" s="401"/>
      <c r="DOM1871" s="401"/>
      <c r="DON1871" s="401"/>
      <c r="DOO1871" s="401"/>
      <c r="DOP1871" s="401"/>
      <c r="DOQ1871" s="401"/>
      <c r="DOR1871" s="401"/>
      <c r="DOS1871" s="401"/>
      <c r="DOT1871" s="401"/>
      <c r="DOU1871" s="401"/>
      <c r="DOV1871" s="401"/>
      <c r="DOW1871" s="401"/>
      <c r="DOX1871" s="401"/>
      <c r="DOY1871" s="401"/>
      <c r="DOZ1871" s="401"/>
      <c r="DPA1871" s="401"/>
      <c r="DPB1871" s="401"/>
      <c r="DPC1871" s="401"/>
      <c r="DPD1871" s="401"/>
      <c r="DPE1871" s="401"/>
      <c r="DPF1871" s="401"/>
      <c r="DPG1871" s="401"/>
      <c r="DPH1871" s="401"/>
      <c r="DPI1871" s="401"/>
      <c r="DPJ1871" s="401"/>
      <c r="DPK1871" s="401"/>
      <c r="DPL1871" s="401"/>
      <c r="DPM1871" s="401"/>
      <c r="DPN1871" s="401"/>
      <c r="DPO1871" s="401"/>
      <c r="DPP1871" s="401"/>
      <c r="DPQ1871" s="401"/>
      <c r="DPR1871" s="401"/>
      <c r="DPS1871" s="401"/>
      <c r="DPT1871" s="401"/>
      <c r="DPU1871" s="401"/>
      <c r="DPV1871" s="401"/>
      <c r="DPW1871" s="401"/>
      <c r="DPX1871" s="401"/>
      <c r="DPY1871" s="401"/>
      <c r="DPZ1871" s="401"/>
      <c r="DQA1871" s="401"/>
      <c r="DQB1871" s="401"/>
      <c r="DQC1871" s="401"/>
      <c r="DQD1871" s="401"/>
      <c r="DQE1871" s="401"/>
      <c r="DQF1871" s="401"/>
      <c r="DQG1871" s="401"/>
      <c r="DQH1871" s="401"/>
      <c r="DQI1871" s="401"/>
      <c r="DQJ1871" s="401"/>
      <c r="DQK1871" s="401"/>
      <c r="DQL1871" s="401"/>
      <c r="DQM1871" s="401"/>
      <c r="DQN1871" s="401"/>
      <c r="DQO1871" s="401"/>
      <c r="DQP1871" s="401"/>
      <c r="DQQ1871" s="401"/>
      <c r="DQR1871" s="401"/>
      <c r="DQS1871" s="401"/>
      <c r="DQT1871" s="401"/>
      <c r="DQU1871" s="401"/>
      <c r="DQV1871" s="401"/>
      <c r="DQW1871" s="401"/>
      <c r="DQX1871" s="401"/>
      <c r="DQY1871" s="401"/>
      <c r="DQZ1871" s="401"/>
      <c r="DRA1871" s="401"/>
      <c r="DRB1871" s="401"/>
      <c r="DRC1871" s="401"/>
      <c r="DRD1871" s="401"/>
      <c r="DRE1871" s="401"/>
      <c r="DRF1871" s="401"/>
      <c r="DRG1871" s="401"/>
      <c r="DRH1871" s="401"/>
      <c r="DRI1871" s="401"/>
      <c r="DRJ1871" s="401"/>
      <c r="DRK1871" s="401"/>
      <c r="DRL1871" s="401"/>
      <c r="DRM1871" s="401"/>
      <c r="DRN1871" s="401"/>
      <c r="DRO1871" s="401"/>
      <c r="DRP1871" s="401"/>
      <c r="DRQ1871" s="401"/>
      <c r="DRR1871" s="401"/>
      <c r="DRS1871" s="401"/>
      <c r="DRT1871" s="401"/>
      <c r="DRU1871" s="401"/>
      <c r="DRV1871" s="401"/>
      <c r="DRW1871" s="401"/>
      <c r="DRX1871" s="401"/>
      <c r="DRY1871" s="401"/>
      <c r="DRZ1871" s="401"/>
      <c r="DSA1871" s="401"/>
      <c r="DSB1871" s="401"/>
      <c r="DSC1871" s="401"/>
      <c r="DSD1871" s="401"/>
      <c r="DSE1871" s="401"/>
      <c r="DSF1871" s="401"/>
      <c r="DSG1871" s="401"/>
      <c r="DSH1871" s="401"/>
      <c r="DSI1871" s="401"/>
      <c r="DSJ1871" s="401"/>
      <c r="DSK1871" s="401"/>
      <c r="DSL1871" s="401"/>
      <c r="DSM1871" s="401"/>
      <c r="DSN1871" s="401"/>
      <c r="DSO1871" s="401"/>
      <c r="DSP1871" s="401"/>
      <c r="DSQ1871" s="401"/>
      <c r="DSR1871" s="401"/>
      <c r="DSS1871" s="401"/>
      <c r="DST1871" s="401"/>
      <c r="DSU1871" s="401"/>
      <c r="DSV1871" s="401"/>
      <c r="DSW1871" s="401"/>
      <c r="DSX1871" s="401"/>
      <c r="DSY1871" s="401"/>
      <c r="DSZ1871" s="401"/>
      <c r="DTA1871" s="401"/>
      <c r="DTB1871" s="401"/>
      <c r="DTC1871" s="401"/>
      <c r="DTD1871" s="401"/>
      <c r="DTE1871" s="401"/>
      <c r="DTF1871" s="401"/>
      <c r="DTG1871" s="401"/>
      <c r="DTH1871" s="401"/>
      <c r="DTI1871" s="401"/>
      <c r="DTJ1871" s="401"/>
      <c r="DTK1871" s="401"/>
      <c r="DTL1871" s="401"/>
      <c r="DTM1871" s="401"/>
      <c r="DTN1871" s="401"/>
      <c r="DTO1871" s="401"/>
      <c r="DTP1871" s="401"/>
      <c r="DTQ1871" s="401"/>
      <c r="DTR1871" s="401"/>
      <c r="DTS1871" s="401"/>
      <c r="DTT1871" s="401"/>
      <c r="DTU1871" s="401"/>
      <c r="DTV1871" s="401"/>
      <c r="DTW1871" s="401"/>
      <c r="DTX1871" s="401"/>
      <c r="DTY1871" s="401"/>
      <c r="DTZ1871" s="401"/>
      <c r="DUA1871" s="401"/>
      <c r="DUB1871" s="401"/>
      <c r="DUC1871" s="401"/>
      <c r="DUD1871" s="401"/>
      <c r="DUE1871" s="401"/>
      <c r="DUF1871" s="401"/>
      <c r="DUG1871" s="401"/>
      <c r="DUH1871" s="401"/>
      <c r="DUI1871" s="401"/>
      <c r="DUJ1871" s="401"/>
      <c r="DUK1871" s="401"/>
      <c r="DUL1871" s="401"/>
      <c r="DUM1871" s="401"/>
      <c r="DUN1871" s="401"/>
      <c r="DUO1871" s="401"/>
      <c r="DUP1871" s="401"/>
      <c r="DUQ1871" s="401"/>
      <c r="DUR1871" s="401"/>
      <c r="DUS1871" s="401"/>
      <c r="DUT1871" s="401"/>
      <c r="DUU1871" s="401"/>
      <c r="DUV1871" s="401"/>
      <c r="DUW1871" s="401"/>
      <c r="DUX1871" s="401"/>
      <c r="DUY1871" s="401"/>
      <c r="DUZ1871" s="401"/>
      <c r="DVA1871" s="401"/>
      <c r="DVB1871" s="401"/>
      <c r="DVC1871" s="401"/>
      <c r="DVD1871" s="401"/>
      <c r="DVE1871" s="401"/>
      <c r="DVF1871" s="401"/>
      <c r="DVG1871" s="401"/>
      <c r="DVH1871" s="401"/>
      <c r="DVI1871" s="401"/>
      <c r="DVJ1871" s="401"/>
      <c r="DVK1871" s="401"/>
      <c r="DVL1871" s="401"/>
      <c r="DVM1871" s="401"/>
      <c r="DVN1871" s="401"/>
      <c r="DVO1871" s="401"/>
      <c r="DVP1871" s="401"/>
      <c r="DVQ1871" s="401"/>
      <c r="DVR1871" s="401"/>
      <c r="DVS1871" s="401"/>
      <c r="DVT1871" s="401"/>
      <c r="DVU1871" s="401"/>
      <c r="DVV1871" s="401"/>
      <c r="DVW1871" s="401"/>
      <c r="DVX1871" s="401"/>
      <c r="DVY1871" s="401"/>
      <c r="DVZ1871" s="401"/>
      <c r="DWA1871" s="401"/>
      <c r="DWB1871" s="401"/>
      <c r="DWC1871" s="401"/>
      <c r="DWD1871" s="401"/>
      <c r="DWE1871" s="401"/>
      <c r="DWF1871" s="401"/>
      <c r="DWG1871" s="401"/>
      <c r="DWH1871" s="401"/>
      <c r="DWI1871" s="401"/>
      <c r="DWJ1871" s="401"/>
      <c r="DWK1871" s="401"/>
      <c r="DWL1871" s="401"/>
      <c r="DWM1871" s="401"/>
      <c r="DWN1871" s="401"/>
      <c r="DWO1871" s="401"/>
      <c r="DWP1871" s="401"/>
      <c r="DWQ1871" s="401"/>
      <c r="DWR1871" s="401"/>
      <c r="DWS1871" s="401"/>
      <c r="DWT1871" s="401"/>
      <c r="DWU1871" s="401"/>
      <c r="DWV1871" s="401"/>
      <c r="DWW1871" s="401"/>
      <c r="DWX1871" s="401"/>
      <c r="DWY1871" s="401"/>
      <c r="DWZ1871" s="401"/>
      <c r="DXA1871" s="401"/>
      <c r="DXB1871" s="401"/>
      <c r="DXC1871" s="401"/>
      <c r="DXD1871" s="401"/>
      <c r="DXE1871" s="401"/>
      <c r="DXF1871" s="401"/>
      <c r="DXG1871" s="401"/>
      <c r="DXH1871" s="401"/>
      <c r="DXI1871" s="401"/>
      <c r="DXJ1871" s="401"/>
      <c r="DXK1871" s="401"/>
      <c r="DXL1871" s="401"/>
      <c r="DXM1871" s="401"/>
      <c r="DXN1871" s="401"/>
      <c r="DXO1871" s="401"/>
      <c r="DXP1871" s="401"/>
      <c r="DXQ1871" s="401"/>
      <c r="DXR1871" s="401"/>
      <c r="DXS1871" s="401"/>
      <c r="DXT1871" s="401"/>
      <c r="DXU1871" s="401"/>
      <c r="DXV1871" s="401"/>
      <c r="DXW1871" s="401"/>
      <c r="DXX1871" s="401"/>
      <c r="DXY1871" s="401"/>
      <c r="DXZ1871" s="401"/>
      <c r="DYA1871" s="401"/>
      <c r="DYB1871" s="401"/>
      <c r="DYC1871" s="401"/>
      <c r="DYD1871" s="401"/>
      <c r="DYE1871" s="401"/>
      <c r="DYF1871" s="401"/>
      <c r="DYG1871" s="401"/>
      <c r="DYH1871" s="401"/>
      <c r="DYI1871" s="401"/>
      <c r="DYJ1871" s="401"/>
      <c r="DYK1871" s="401"/>
      <c r="DYL1871" s="401"/>
      <c r="DYM1871" s="401"/>
      <c r="DYN1871" s="401"/>
      <c r="DYO1871" s="401"/>
      <c r="DYP1871" s="401"/>
      <c r="DYQ1871" s="401"/>
      <c r="DYR1871" s="401"/>
      <c r="DYS1871" s="401"/>
      <c r="DYT1871" s="401"/>
      <c r="DYU1871" s="401"/>
      <c r="DYV1871" s="401"/>
      <c r="DYW1871" s="401"/>
      <c r="DYX1871" s="401"/>
      <c r="DYY1871" s="401"/>
      <c r="DYZ1871" s="401"/>
      <c r="DZA1871" s="401"/>
      <c r="DZB1871" s="401"/>
      <c r="DZC1871" s="401"/>
      <c r="DZD1871" s="401"/>
      <c r="DZE1871" s="401"/>
      <c r="DZF1871" s="401"/>
      <c r="DZG1871" s="401"/>
      <c r="DZH1871" s="401"/>
      <c r="DZI1871" s="401"/>
      <c r="DZJ1871" s="401"/>
      <c r="DZK1871" s="401"/>
      <c r="DZL1871" s="401"/>
      <c r="DZM1871" s="401"/>
      <c r="DZN1871" s="401"/>
      <c r="DZO1871" s="401"/>
      <c r="DZP1871" s="401"/>
      <c r="DZQ1871" s="401"/>
      <c r="DZR1871" s="401"/>
      <c r="DZS1871" s="401"/>
      <c r="DZT1871" s="401"/>
      <c r="DZU1871" s="401"/>
      <c r="DZV1871" s="401"/>
      <c r="DZW1871" s="401"/>
      <c r="DZX1871" s="401"/>
      <c r="DZY1871" s="401"/>
      <c r="DZZ1871" s="401"/>
      <c r="EAA1871" s="401"/>
      <c r="EAB1871" s="401"/>
      <c r="EAC1871" s="401"/>
      <c r="EAD1871" s="401"/>
      <c r="EAE1871" s="401"/>
      <c r="EAF1871" s="401"/>
      <c r="EAG1871" s="401"/>
      <c r="EAH1871" s="401"/>
      <c r="EAI1871" s="401"/>
      <c r="EAJ1871" s="401"/>
      <c r="EAK1871" s="401"/>
      <c r="EAL1871" s="401"/>
      <c r="EAM1871" s="401"/>
      <c r="EAN1871" s="401"/>
      <c r="EAO1871" s="401"/>
      <c r="EAP1871" s="401"/>
      <c r="EAQ1871" s="401"/>
      <c r="EAR1871" s="401"/>
      <c r="EAS1871" s="401"/>
      <c r="EAT1871" s="401"/>
      <c r="EAU1871" s="401"/>
      <c r="EAV1871" s="401"/>
      <c r="EAW1871" s="401"/>
      <c r="EAX1871" s="401"/>
      <c r="EAY1871" s="401"/>
      <c r="EAZ1871" s="401"/>
      <c r="EBA1871" s="401"/>
      <c r="EBB1871" s="401"/>
      <c r="EBC1871" s="401"/>
      <c r="EBD1871" s="401"/>
      <c r="EBE1871" s="401"/>
      <c r="EBF1871" s="401"/>
      <c r="EBG1871" s="401"/>
      <c r="EBH1871" s="401"/>
      <c r="EBI1871" s="401"/>
      <c r="EBJ1871" s="401"/>
      <c r="EBK1871" s="401"/>
      <c r="EBL1871" s="401"/>
      <c r="EBM1871" s="401"/>
      <c r="EBN1871" s="401"/>
      <c r="EBO1871" s="401"/>
      <c r="EBP1871" s="401"/>
      <c r="EBQ1871" s="401"/>
      <c r="EBR1871" s="401"/>
      <c r="EBS1871" s="401"/>
      <c r="EBT1871" s="401"/>
      <c r="EBU1871" s="401"/>
      <c r="EBV1871" s="401"/>
      <c r="EBW1871" s="401"/>
      <c r="EBX1871" s="401"/>
      <c r="EBY1871" s="401"/>
      <c r="EBZ1871" s="401"/>
      <c r="ECA1871" s="401"/>
      <c r="ECB1871" s="401"/>
      <c r="ECC1871" s="401"/>
      <c r="ECD1871" s="401"/>
      <c r="ECE1871" s="401"/>
      <c r="ECF1871" s="401"/>
      <c r="ECG1871" s="401"/>
      <c r="ECH1871" s="401"/>
      <c r="ECI1871" s="401"/>
      <c r="ECJ1871" s="401"/>
      <c r="ECK1871" s="401"/>
      <c r="ECL1871" s="401"/>
      <c r="ECM1871" s="401"/>
      <c r="ECN1871" s="401"/>
      <c r="ECO1871" s="401"/>
      <c r="ECP1871" s="401"/>
      <c r="ECQ1871" s="401"/>
      <c r="ECR1871" s="401"/>
      <c r="ECS1871" s="401"/>
      <c r="ECT1871" s="401"/>
      <c r="ECU1871" s="401"/>
      <c r="ECV1871" s="401"/>
      <c r="ECW1871" s="401"/>
      <c r="ECX1871" s="401"/>
      <c r="ECY1871" s="401"/>
      <c r="ECZ1871" s="401"/>
      <c r="EDA1871" s="401"/>
      <c r="EDB1871" s="401"/>
      <c r="EDC1871" s="401"/>
      <c r="EDD1871" s="401"/>
      <c r="EDE1871" s="401"/>
      <c r="EDF1871" s="401"/>
      <c r="EDG1871" s="401"/>
      <c r="EDH1871" s="401"/>
      <c r="EDI1871" s="401"/>
      <c r="EDJ1871" s="401"/>
      <c r="EDK1871" s="401"/>
      <c r="EDL1871" s="401"/>
      <c r="EDM1871" s="401"/>
      <c r="EDN1871" s="401"/>
      <c r="EDO1871" s="401"/>
      <c r="EDP1871" s="401"/>
      <c r="EDQ1871" s="401"/>
      <c r="EDR1871" s="401"/>
      <c r="EDS1871" s="401"/>
      <c r="EDT1871" s="401"/>
      <c r="EDU1871" s="401"/>
      <c r="EDV1871" s="401"/>
      <c r="EDW1871" s="401"/>
      <c r="EDX1871" s="401"/>
      <c r="EDY1871" s="401"/>
      <c r="EDZ1871" s="401"/>
      <c r="EEA1871" s="401"/>
      <c r="EEB1871" s="401"/>
      <c r="EEC1871" s="401"/>
      <c r="EED1871" s="401"/>
      <c r="EEE1871" s="401"/>
      <c r="EEF1871" s="401"/>
      <c r="EEG1871" s="401"/>
      <c r="EEH1871" s="401"/>
      <c r="EEI1871" s="401"/>
      <c r="EEJ1871" s="401"/>
      <c r="EEK1871" s="401"/>
      <c r="EEL1871" s="401"/>
      <c r="EEM1871" s="401"/>
      <c r="EEN1871" s="401"/>
      <c r="EEO1871" s="401"/>
      <c r="EEP1871" s="401"/>
      <c r="EEQ1871" s="401"/>
      <c r="EER1871" s="401"/>
      <c r="EES1871" s="401"/>
      <c r="EET1871" s="401"/>
      <c r="EEU1871" s="401"/>
      <c r="EEV1871" s="401"/>
      <c r="EEW1871" s="401"/>
      <c r="EEX1871" s="401"/>
      <c r="EEY1871" s="401"/>
      <c r="EEZ1871" s="401"/>
      <c r="EFA1871" s="401"/>
      <c r="EFB1871" s="401"/>
      <c r="EFC1871" s="401"/>
      <c r="EFD1871" s="401"/>
      <c r="EFE1871" s="401"/>
      <c r="EFF1871" s="401"/>
      <c r="EFG1871" s="401"/>
      <c r="EFH1871" s="401"/>
      <c r="EFI1871" s="401"/>
      <c r="EFJ1871" s="401"/>
      <c r="EFK1871" s="401"/>
      <c r="EFL1871" s="401"/>
      <c r="EFM1871" s="401"/>
      <c r="EFN1871" s="401"/>
      <c r="EFO1871" s="401"/>
      <c r="EFP1871" s="401"/>
      <c r="EFQ1871" s="401"/>
      <c r="EFR1871" s="401"/>
      <c r="EFS1871" s="401"/>
      <c r="EFT1871" s="401"/>
      <c r="EFU1871" s="401"/>
      <c r="EFV1871" s="401"/>
      <c r="EFW1871" s="401"/>
      <c r="EFX1871" s="401"/>
      <c r="EFY1871" s="401"/>
      <c r="EFZ1871" s="401"/>
      <c r="EGA1871" s="401"/>
      <c r="EGB1871" s="401"/>
      <c r="EGC1871" s="401"/>
      <c r="EGD1871" s="401"/>
      <c r="EGE1871" s="401"/>
      <c r="EGF1871" s="401"/>
      <c r="EGG1871" s="401"/>
      <c r="EGH1871" s="401"/>
      <c r="EGI1871" s="401"/>
      <c r="EGJ1871" s="401"/>
      <c r="EGK1871" s="401"/>
      <c r="EGL1871" s="401"/>
      <c r="EGM1871" s="401"/>
      <c r="EGN1871" s="401"/>
      <c r="EGO1871" s="401"/>
      <c r="EGP1871" s="401"/>
      <c r="EGQ1871" s="401"/>
      <c r="EGR1871" s="401"/>
      <c r="EGS1871" s="401"/>
      <c r="EGT1871" s="401"/>
      <c r="EGU1871" s="401"/>
      <c r="EGV1871" s="401"/>
      <c r="EGW1871" s="401"/>
      <c r="EGX1871" s="401"/>
      <c r="EGY1871" s="401"/>
      <c r="EGZ1871" s="401"/>
      <c r="EHA1871" s="401"/>
      <c r="EHB1871" s="401"/>
      <c r="EHC1871" s="401"/>
      <c r="EHD1871" s="401"/>
      <c r="EHE1871" s="401"/>
      <c r="EHF1871" s="401"/>
      <c r="EHG1871" s="401"/>
      <c r="EHH1871" s="401"/>
      <c r="EHI1871" s="401"/>
      <c r="EHJ1871" s="401"/>
      <c r="EHK1871" s="401"/>
      <c r="EHL1871" s="401"/>
      <c r="EHM1871" s="401"/>
      <c r="EHN1871" s="401"/>
      <c r="EHO1871" s="401"/>
      <c r="EHP1871" s="401"/>
      <c r="EHQ1871" s="401"/>
      <c r="EHR1871" s="401"/>
      <c r="EHS1871" s="401"/>
      <c r="EHT1871" s="401"/>
      <c r="EHU1871" s="401"/>
      <c r="EHV1871" s="401"/>
      <c r="EHW1871" s="401"/>
      <c r="EHX1871" s="401"/>
      <c r="EHY1871" s="401"/>
      <c r="EHZ1871" s="401"/>
      <c r="EIA1871" s="401"/>
      <c r="EIB1871" s="401"/>
      <c r="EIC1871" s="401"/>
      <c r="EID1871" s="401"/>
      <c r="EIE1871" s="401"/>
      <c r="EIF1871" s="401"/>
      <c r="EIG1871" s="401"/>
      <c r="EIH1871" s="401"/>
      <c r="EII1871" s="401"/>
      <c r="EIJ1871" s="401"/>
      <c r="EIK1871" s="401"/>
      <c r="EIL1871" s="401"/>
      <c r="EIM1871" s="401"/>
      <c r="EIN1871" s="401"/>
      <c r="EIO1871" s="401"/>
      <c r="EIP1871" s="401"/>
      <c r="EIQ1871" s="401"/>
      <c r="EIR1871" s="401"/>
      <c r="EIS1871" s="401"/>
      <c r="EIT1871" s="401"/>
      <c r="EIU1871" s="401"/>
      <c r="EIV1871" s="401"/>
      <c r="EIW1871" s="401"/>
      <c r="EIX1871" s="401"/>
      <c r="EIY1871" s="401"/>
      <c r="EIZ1871" s="401"/>
      <c r="EJA1871" s="401"/>
      <c r="EJB1871" s="401"/>
      <c r="EJC1871" s="401"/>
      <c r="EJD1871" s="401"/>
      <c r="EJE1871" s="401"/>
      <c r="EJF1871" s="401"/>
      <c r="EJG1871" s="401"/>
      <c r="EJH1871" s="401"/>
      <c r="EJI1871" s="401"/>
      <c r="EJJ1871" s="401"/>
      <c r="EJK1871" s="401"/>
      <c r="EJL1871" s="401"/>
      <c r="EJM1871" s="401"/>
      <c r="EJN1871" s="401"/>
      <c r="EJO1871" s="401"/>
      <c r="EJP1871" s="401"/>
      <c r="EJQ1871" s="401"/>
      <c r="EJR1871" s="401"/>
      <c r="EJS1871" s="401"/>
      <c r="EJT1871" s="401"/>
      <c r="EJU1871" s="401"/>
      <c r="EJV1871" s="401"/>
      <c r="EJW1871" s="401"/>
      <c r="EJX1871" s="401"/>
      <c r="EJY1871" s="401"/>
      <c r="EJZ1871" s="401"/>
      <c r="EKA1871" s="401"/>
      <c r="EKB1871" s="401"/>
      <c r="EKC1871" s="401"/>
      <c r="EKD1871" s="401"/>
      <c r="EKE1871" s="401"/>
      <c r="EKF1871" s="401"/>
      <c r="EKG1871" s="401"/>
      <c r="EKH1871" s="401"/>
      <c r="EKI1871" s="401"/>
      <c r="EKJ1871" s="401"/>
      <c r="EKK1871" s="401"/>
      <c r="EKL1871" s="401"/>
      <c r="EKM1871" s="401"/>
      <c r="EKN1871" s="401"/>
      <c r="EKO1871" s="401"/>
      <c r="EKP1871" s="401"/>
      <c r="EKQ1871" s="401"/>
      <c r="EKR1871" s="401"/>
      <c r="EKS1871" s="401"/>
      <c r="EKT1871" s="401"/>
      <c r="EKU1871" s="401"/>
      <c r="EKV1871" s="401"/>
      <c r="EKW1871" s="401"/>
      <c r="EKX1871" s="401"/>
      <c r="EKY1871" s="401"/>
      <c r="EKZ1871" s="401"/>
      <c r="ELA1871" s="401"/>
      <c r="ELB1871" s="401"/>
      <c r="ELC1871" s="401"/>
      <c r="ELD1871" s="401"/>
      <c r="ELE1871" s="401"/>
      <c r="ELF1871" s="401"/>
      <c r="ELG1871" s="401"/>
      <c r="ELH1871" s="401"/>
      <c r="ELI1871" s="401"/>
      <c r="ELJ1871" s="401"/>
      <c r="ELK1871" s="401"/>
      <c r="ELL1871" s="401"/>
      <c r="ELM1871" s="401"/>
      <c r="ELN1871" s="401"/>
      <c r="ELO1871" s="401"/>
      <c r="ELP1871" s="401"/>
      <c r="ELQ1871" s="401"/>
      <c r="ELR1871" s="401"/>
      <c r="ELS1871" s="401"/>
      <c r="ELT1871" s="401"/>
      <c r="ELU1871" s="401"/>
      <c r="ELV1871" s="401"/>
      <c r="ELW1871" s="401"/>
      <c r="ELX1871" s="401"/>
      <c r="ELY1871" s="401"/>
      <c r="ELZ1871" s="401"/>
      <c r="EMA1871" s="401"/>
      <c r="EMB1871" s="401"/>
      <c r="EMC1871" s="401"/>
      <c r="EMD1871" s="401"/>
      <c r="EME1871" s="401"/>
      <c r="EMF1871" s="401"/>
      <c r="EMG1871" s="401"/>
      <c r="EMH1871" s="401"/>
      <c r="EMI1871" s="401"/>
      <c r="EMJ1871" s="401"/>
      <c r="EMK1871" s="401"/>
      <c r="EML1871" s="401"/>
      <c r="EMM1871" s="401"/>
      <c r="EMN1871" s="401"/>
      <c r="EMO1871" s="401"/>
      <c r="EMP1871" s="401"/>
      <c r="EMQ1871" s="401"/>
      <c r="EMR1871" s="401"/>
      <c r="EMS1871" s="401"/>
      <c r="EMT1871" s="401"/>
      <c r="EMU1871" s="401"/>
      <c r="EMV1871" s="401"/>
      <c r="EMW1871" s="401"/>
      <c r="EMX1871" s="401"/>
      <c r="EMY1871" s="401"/>
      <c r="EMZ1871" s="401"/>
      <c r="ENA1871" s="401"/>
      <c r="ENB1871" s="401"/>
      <c r="ENC1871" s="401"/>
      <c r="END1871" s="401"/>
      <c r="ENE1871" s="401"/>
      <c r="ENF1871" s="401"/>
      <c r="ENG1871" s="401"/>
      <c r="ENH1871" s="401"/>
      <c r="ENI1871" s="401"/>
      <c r="ENJ1871" s="401"/>
      <c r="ENK1871" s="401"/>
      <c r="ENL1871" s="401"/>
      <c r="ENM1871" s="401"/>
      <c r="ENN1871" s="401"/>
      <c r="ENO1871" s="401"/>
      <c r="ENP1871" s="401"/>
      <c r="ENQ1871" s="401"/>
      <c r="ENR1871" s="401"/>
      <c r="ENS1871" s="401"/>
      <c r="ENT1871" s="401"/>
      <c r="ENU1871" s="401"/>
      <c r="ENV1871" s="401"/>
      <c r="ENW1871" s="401"/>
      <c r="ENX1871" s="401"/>
      <c r="ENY1871" s="401"/>
      <c r="ENZ1871" s="401"/>
      <c r="EOA1871" s="401"/>
      <c r="EOB1871" s="401"/>
      <c r="EOC1871" s="401"/>
      <c r="EOD1871" s="401"/>
      <c r="EOE1871" s="401"/>
      <c r="EOF1871" s="401"/>
      <c r="EOG1871" s="401"/>
      <c r="EOH1871" s="401"/>
      <c r="EOI1871" s="401"/>
      <c r="EOJ1871" s="401"/>
      <c r="EOK1871" s="401"/>
      <c r="EOL1871" s="401"/>
      <c r="EOM1871" s="401"/>
      <c r="EON1871" s="401"/>
      <c r="EOO1871" s="401"/>
      <c r="EOP1871" s="401"/>
      <c r="EOQ1871" s="401"/>
      <c r="EOR1871" s="401"/>
      <c r="EOS1871" s="401"/>
      <c r="EOT1871" s="401"/>
      <c r="EOU1871" s="401"/>
      <c r="EOV1871" s="401"/>
      <c r="EOW1871" s="401"/>
      <c r="EOX1871" s="401"/>
      <c r="EOY1871" s="401"/>
      <c r="EOZ1871" s="401"/>
      <c r="EPA1871" s="401"/>
      <c r="EPB1871" s="401"/>
      <c r="EPC1871" s="401"/>
      <c r="EPD1871" s="401"/>
      <c r="EPE1871" s="401"/>
      <c r="EPF1871" s="401"/>
      <c r="EPG1871" s="401"/>
      <c r="EPH1871" s="401"/>
      <c r="EPI1871" s="401"/>
      <c r="EPJ1871" s="401"/>
      <c r="EPK1871" s="401"/>
      <c r="EPL1871" s="401"/>
      <c r="EPM1871" s="401"/>
      <c r="EPN1871" s="401"/>
      <c r="EPO1871" s="401"/>
      <c r="EPP1871" s="401"/>
      <c r="EPQ1871" s="401"/>
      <c r="EPR1871" s="401"/>
      <c r="EPS1871" s="401"/>
      <c r="EPT1871" s="401"/>
      <c r="EPU1871" s="401"/>
      <c r="EPV1871" s="401"/>
      <c r="EPW1871" s="401"/>
      <c r="EPX1871" s="401"/>
      <c r="EPY1871" s="401"/>
      <c r="EPZ1871" s="401"/>
      <c r="EQA1871" s="401"/>
      <c r="EQB1871" s="401"/>
      <c r="EQC1871" s="401"/>
      <c r="EQD1871" s="401"/>
      <c r="EQE1871" s="401"/>
      <c r="EQF1871" s="401"/>
      <c r="EQG1871" s="401"/>
      <c r="EQH1871" s="401"/>
      <c r="EQI1871" s="401"/>
      <c r="EQJ1871" s="401"/>
      <c r="EQK1871" s="401"/>
      <c r="EQL1871" s="401"/>
      <c r="EQM1871" s="401"/>
      <c r="EQN1871" s="401"/>
      <c r="EQO1871" s="401"/>
      <c r="EQP1871" s="401"/>
      <c r="EQQ1871" s="401"/>
      <c r="EQR1871" s="401"/>
      <c r="EQS1871" s="401"/>
      <c r="EQT1871" s="401"/>
      <c r="EQU1871" s="401"/>
      <c r="EQV1871" s="401"/>
      <c r="EQW1871" s="401"/>
      <c r="EQX1871" s="401"/>
      <c r="EQY1871" s="401"/>
      <c r="EQZ1871" s="401"/>
      <c r="ERA1871" s="401"/>
      <c r="ERB1871" s="401"/>
      <c r="ERC1871" s="401"/>
      <c r="ERD1871" s="401"/>
      <c r="ERE1871" s="401"/>
      <c r="ERF1871" s="401"/>
      <c r="ERG1871" s="401"/>
      <c r="ERH1871" s="401"/>
      <c r="ERI1871" s="401"/>
      <c r="ERJ1871" s="401"/>
      <c r="ERK1871" s="401"/>
      <c r="ERL1871" s="401"/>
      <c r="ERM1871" s="401"/>
      <c r="ERN1871" s="401"/>
      <c r="ERO1871" s="401"/>
      <c r="ERP1871" s="401"/>
      <c r="ERQ1871" s="401"/>
      <c r="ERR1871" s="401"/>
      <c r="ERS1871" s="401"/>
      <c r="ERT1871" s="401"/>
      <c r="ERU1871" s="401"/>
      <c r="ERV1871" s="401"/>
      <c r="ERW1871" s="401"/>
      <c r="ERX1871" s="401"/>
      <c r="ERY1871" s="401"/>
      <c r="ERZ1871" s="401"/>
      <c r="ESA1871" s="401"/>
      <c r="ESB1871" s="401"/>
      <c r="ESC1871" s="401"/>
      <c r="ESD1871" s="401"/>
      <c r="ESE1871" s="401"/>
      <c r="ESF1871" s="401"/>
      <c r="ESG1871" s="401"/>
      <c r="ESH1871" s="401"/>
      <c r="ESI1871" s="401"/>
      <c r="ESJ1871" s="401"/>
      <c r="ESK1871" s="401"/>
      <c r="ESL1871" s="401"/>
      <c r="ESM1871" s="401"/>
      <c r="ESN1871" s="401"/>
      <c r="ESO1871" s="401"/>
      <c r="ESP1871" s="401"/>
      <c r="ESQ1871" s="401"/>
      <c r="ESR1871" s="401"/>
      <c r="ESS1871" s="401"/>
      <c r="EST1871" s="401"/>
      <c r="ESU1871" s="401"/>
      <c r="ESV1871" s="401"/>
      <c r="ESW1871" s="401"/>
      <c r="ESX1871" s="401"/>
      <c r="ESY1871" s="401"/>
      <c r="ESZ1871" s="401"/>
      <c r="ETA1871" s="401"/>
      <c r="ETB1871" s="401"/>
      <c r="ETC1871" s="401"/>
      <c r="ETD1871" s="401"/>
      <c r="ETE1871" s="401"/>
      <c r="ETF1871" s="401"/>
      <c r="ETG1871" s="401"/>
      <c r="ETH1871" s="401"/>
      <c r="ETI1871" s="401"/>
      <c r="ETJ1871" s="401"/>
      <c r="ETK1871" s="401"/>
      <c r="ETL1871" s="401"/>
      <c r="ETM1871" s="401"/>
      <c r="ETN1871" s="401"/>
      <c r="ETO1871" s="401"/>
      <c r="ETP1871" s="401"/>
      <c r="ETQ1871" s="401"/>
      <c r="ETR1871" s="401"/>
      <c r="ETS1871" s="401"/>
      <c r="ETT1871" s="401"/>
      <c r="ETU1871" s="401"/>
      <c r="ETV1871" s="401"/>
      <c r="ETW1871" s="401"/>
      <c r="ETX1871" s="401"/>
      <c r="ETY1871" s="401"/>
      <c r="ETZ1871" s="401"/>
      <c r="EUA1871" s="401"/>
      <c r="EUB1871" s="401"/>
      <c r="EUC1871" s="401"/>
      <c r="EUD1871" s="401"/>
      <c r="EUE1871" s="401"/>
      <c r="EUF1871" s="401"/>
      <c r="EUG1871" s="401"/>
      <c r="EUH1871" s="401"/>
      <c r="EUI1871" s="401"/>
      <c r="EUJ1871" s="401"/>
      <c r="EUK1871" s="401"/>
      <c r="EUL1871" s="401"/>
      <c r="EUM1871" s="401"/>
      <c r="EUN1871" s="401"/>
      <c r="EUO1871" s="401"/>
      <c r="EUP1871" s="401"/>
      <c r="EUQ1871" s="401"/>
      <c r="EUR1871" s="401"/>
      <c r="EUS1871" s="401"/>
      <c r="EUT1871" s="401"/>
      <c r="EUU1871" s="401"/>
      <c r="EUV1871" s="401"/>
      <c r="EUW1871" s="401"/>
      <c r="EUX1871" s="401"/>
      <c r="EUY1871" s="401"/>
      <c r="EUZ1871" s="401"/>
      <c r="EVA1871" s="401"/>
      <c r="EVB1871" s="401"/>
      <c r="EVC1871" s="401"/>
      <c r="EVD1871" s="401"/>
      <c r="EVE1871" s="401"/>
      <c r="EVF1871" s="401"/>
      <c r="EVG1871" s="401"/>
      <c r="EVH1871" s="401"/>
      <c r="EVI1871" s="401"/>
      <c r="EVJ1871" s="401"/>
      <c r="EVK1871" s="401"/>
      <c r="EVL1871" s="401"/>
      <c r="EVM1871" s="401"/>
      <c r="EVN1871" s="401"/>
      <c r="EVO1871" s="401"/>
      <c r="EVP1871" s="401"/>
      <c r="EVQ1871" s="401"/>
      <c r="EVR1871" s="401"/>
      <c r="EVS1871" s="401"/>
      <c r="EVT1871" s="401"/>
      <c r="EVU1871" s="401"/>
      <c r="EVV1871" s="401"/>
      <c r="EVW1871" s="401"/>
      <c r="EVX1871" s="401"/>
      <c r="EVY1871" s="401"/>
      <c r="EVZ1871" s="401"/>
      <c r="EWA1871" s="401"/>
      <c r="EWB1871" s="401"/>
      <c r="EWC1871" s="401"/>
      <c r="EWD1871" s="401"/>
      <c r="EWE1871" s="401"/>
      <c r="EWF1871" s="401"/>
      <c r="EWG1871" s="401"/>
      <c r="EWH1871" s="401"/>
      <c r="EWI1871" s="401"/>
      <c r="EWJ1871" s="401"/>
      <c r="EWK1871" s="401"/>
      <c r="EWL1871" s="401"/>
      <c r="EWM1871" s="401"/>
      <c r="EWN1871" s="401"/>
      <c r="EWO1871" s="401"/>
      <c r="EWP1871" s="401"/>
      <c r="EWQ1871" s="401"/>
      <c r="EWR1871" s="401"/>
      <c r="EWS1871" s="401"/>
      <c r="EWT1871" s="401"/>
      <c r="EWU1871" s="401"/>
      <c r="EWV1871" s="401"/>
      <c r="EWW1871" s="401"/>
      <c r="EWX1871" s="401"/>
      <c r="EWY1871" s="401"/>
      <c r="EWZ1871" s="401"/>
      <c r="EXA1871" s="401"/>
      <c r="EXB1871" s="401"/>
      <c r="EXC1871" s="401"/>
      <c r="EXD1871" s="401"/>
      <c r="EXE1871" s="401"/>
      <c r="EXF1871" s="401"/>
      <c r="EXG1871" s="401"/>
      <c r="EXH1871" s="401"/>
      <c r="EXI1871" s="401"/>
      <c r="EXJ1871" s="401"/>
      <c r="EXK1871" s="401"/>
      <c r="EXL1871" s="401"/>
      <c r="EXM1871" s="401"/>
      <c r="EXN1871" s="401"/>
      <c r="EXO1871" s="401"/>
      <c r="EXP1871" s="401"/>
      <c r="EXQ1871" s="401"/>
      <c r="EXR1871" s="401"/>
      <c r="EXS1871" s="401"/>
      <c r="EXT1871" s="401"/>
      <c r="EXU1871" s="401"/>
      <c r="EXV1871" s="401"/>
      <c r="EXW1871" s="401"/>
      <c r="EXX1871" s="401"/>
      <c r="EXY1871" s="401"/>
      <c r="EXZ1871" s="401"/>
      <c r="EYA1871" s="401"/>
      <c r="EYB1871" s="401"/>
      <c r="EYC1871" s="401"/>
      <c r="EYD1871" s="401"/>
      <c r="EYE1871" s="401"/>
      <c r="EYF1871" s="401"/>
      <c r="EYG1871" s="401"/>
      <c r="EYH1871" s="401"/>
      <c r="EYI1871" s="401"/>
      <c r="EYJ1871" s="401"/>
      <c r="EYK1871" s="401"/>
      <c r="EYL1871" s="401"/>
      <c r="EYM1871" s="401"/>
      <c r="EYN1871" s="401"/>
      <c r="EYO1871" s="401"/>
      <c r="EYP1871" s="401"/>
      <c r="EYQ1871" s="401"/>
      <c r="EYR1871" s="401"/>
      <c r="EYS1871" s="401"/>
      <c r="EYT1871" s="401"/>
      <c r="EYU1871" s="401"/>
      <c r="EYV1871" s="401"/>
      <c r="EYW1871" s="401"/>
      <c r="EYX1871" s="401"/>
      <c r="EYY1871" s="401"/>
      <c r="EYZ1871" s="401"/>
      <c r="EZA1871" s="401"/>
      <c r="EZB1871" s="401"/>
      <c r="EZC1871" s="401"/>
      <c r="EZD1871" s="401"/>
      <c r="EZE1871" s="401"/>
      <c r="EZF1871" s="401"/>
      <c r="EZG1871" s="401"/>
      <c r="EZH1871" s="401"/>
      <c r="EZI1871" s="401"/>
      <c r="EZJ1871" s="401"/>
      <c r="EZK1871" s="401"/>
      <c r="EZL1871" s="401"/>
      <c r="EZM1871" s="401"/>
      <c r="EZN1871" s="401"/>
      <c r="EZO1871" s="401"/>
      <c r="EZP1871" s="401"/>
      <c r="EZQ1871" s="401"/>
      <c r="EZR1871" s="401"/>
      <c r="EZS1871" s="401"/>
      <c r="EZT1871" s="401"/>
      <c r="EZU1871" s="401"/>
      <c r="EZV1871" s="401"/>
      <c r="EZW1871" s="401"/>
      <c r="EZX1871" s="401"/>
      <c r="EZY1871" s="401"/>
      <c r="EZZ1871" s="401"/>
      <c r="FAA1871" s="401"/>
      <c r="FAB1871" s="401"/>
      <c r="FAC1871" s="401"/>
      <c r="FAD1871" s="401"/>
      <c r="FAE1871" s="401"/>
      <c r="FAF1871" s="401"/>
      <c r="FAG1871" s="401"/>
      <c r="FAH1871" s="401"/>
      <c r="FAI1871" s="401"/>
      <c r="FAJ1871" s="401"/>
      <c r="FAK1871" s="401"/>
      <c r="FAL1871" s="401"/>
      <c r="FAM1871" s="401"/>
      <c r="FAN1871" s="401"/>
      <c r="FAO1871" s="401"/>
      <c r="FAP1871" s="401"/>
      <c r="FAQ1871" s="401"/>
      <c r="FAR1871" s="401"/>
      <c r="FAS1871" s="401"/>
      <c r="FAT1871" s="401"/>
      <c r="FAU1871" s="401"/>
      <c r="FAV1871" s="401"/>
      <c r="FAW1871" s="401"/>
      <c r="FAX1871" s="401"/>
      <c r="FAY1871" s="401"/>
      <c r="FAZ1871" s="401"/>
      <c r="FBA1871" s="401"/>
      <c r="FBB1871" s="401"/>
      <c r="FBC1871" s="401"/>
      <c r="FBD1871" s="401"/>
      <c r="FBE1871" s="401"/>
      <c r="FBF1871" s="401"/>
      <c r="FBG1871" s="401"/>
      <c r="FBH1871" s="401"/>
      <c r="FBI1871" s="401"/>
      <c r="FBJ1871" s="401"/>
      <c r="FBK1871" s="401"/>
      <c r="FBL1871" s="401"/>
      <c r="FBM1871" s="401"/>
      <c r="FBN1871" s="401"/>
      <c r="FBO1871" s="401"/>
      <c r="FBP1871" s="401"/>
      <c r="FBQ1871" s="401"/>
      <c r="FBR1871" s="401"/>
      <c r="FBS1871" s="401"/>
      <c r="FBT1871" s="401"/>
      <c r="FBU1871" s="401"/>
      <c r="FBV1871" s="401"/>
      <c r="FBW1871" s="401"/>
      <c r="FBX1871" s="401"/>
      <c r="FBY1871" s="401"/>
      <c r="FBZ1871" s="401"/>
      <c r="FCA1871" s="401"/>
      <c r="FCB1871" s="401"/>
      <c r="FCC1871" s="401"/>
      <c r="FCD1871" s="401"/>
      <c r="FCE1871" s="401"/>
      <c r="FCF1871" s="401"/>
      <c r="FCG1871" s="401"/>
      <c r="FCH1871" s="401"/>
      <c r="FCI1871" s="401"/>
      <c r="FCJ1871" s="401"/>
      <c r="FCK1871" s="401"/>
      <c r="FCL1871" s="401"/>
      <c r="FCM1871" s="401"/>
      <c r="FCN1871" s="401"/>
      <c r="FCO1871" s="401"/>
      <c r="FCP1871" s="401"/>
      <c r="FCQ1871" s="401"/>
      <c r="FCR1871" s="401"/>
      <c r="FCS1871" s="401"/>
      <c r="FCT1871" s="401"/>
      <c r="FCU1871" s="401"/>
      <c r="FCV1871" s="401"/>
      <c r="FCW1871" s="401"/>
      <c r="FCX1871" s="401"/>
      <c r="FCY1871" s="401"/>
      <c r="FCZ1871" s="401"/>
      <c r="FDA1871" s="401"/>
      <c r="FDB1871" s="401"/>
      <c r="FDC1871" s="401"/>
      <c r="FDD1871" s="401"/>
      <c r="FDE1871" s="401"/>
      <c r="FDF1871" s="401"/>
      <c r="FDG1871" s="401"/>
      <c r="FDH1871" s="401"/>
      <c r="FDI1871" s="401"/>
      <c r="FDJ1871" s="401"/>
      <c r="FDK1871" s="401"/>
      <c r="FDL1871" s="401"/>
      <c r="FDM1871" s="401"/>
      <c r="FDN1871" s="401"/>
      <c r="FDO1871" s="401"/>
      <c r="FDP1871" s="401"/>
      <c r="FDQ1871" s="401"/>
      <c r="FDR1871" s="401"/>
      <c r="FDS1871" s="401"/>
      <c r="FDT1871" s="401"/>
      <c r="FDU1871" s="401"/>
      <c r="FDV1871" s="401"/>
      <c r="FDW1871" s="401"/>
      <c r="FDX1871" s="401"/>
      <c r="FDY1871" s="401"/>
      <c r="FDZ1871" s="401"/>
      <c r="FEA1871" s="401"/>
      <c r="FEB1871" s="401"/>
      <c r="FEC1871" s="401"/>
      <c r="FED1871" s="401"/>
      <c r="FEE1871" s="401"/>
      <c r="FEF1871" s="401"/>
      <c r="FEG1871" s="401"/>
      <c r="FEH1871" s="401"/>
      <c r="FEI1871" s="401"/>
      <c r="FEJ1871" s="401"/>
      <c r="FEK1871" s="401"/>
      <c r="FEL1871" s="401"/>
      <c r="FEM1871" s="401"/>
      <c r="FEN1871" s="401"/>
      <c r="FEO1871" s="401"/>
      <c r="FEP1871" s="401"/>
      <c r="FEQ1871" s="401"/>
      <c r="FER1871" s="401"/>
      <c r="FES1871" s="401"/>
      <c r="FET1871" s="401"/>
      <c r="FEU1871" s="401"/>
      <c r="FEV1871" s="401"/>
      <c r="FEW1871" s="401"/>
      <c r="FEX1871" s="401"/>
      <c r="FEY1871" s="401"/>
      <c r="FEZ1871" s="401"/>
      <c r="FFA1871" s="401"/>
      <c r="FFB1871" s="401"/>
      <c r="FFC1871" s="401"/>
      <c r="FFD1871" s="401"/>
      <c r="FFE1871" s="401"/>
      <c r="FFF1871" s="401"/>
      <c r="FFG1871" s="401"/>
      <c r="FFH1871" s="401"/>
      <c r="FFI1871" s="401"/>
      <c r="FFJ1871" s="401"/>
      <c r="FFK1871" s="401"/>
      <c r="FFL1871" s="401"/>
      <c r="FFM1871" s="401"/>
      <c r="FFN1871" s="401"/>
      <c r="FFO1871" s="401"/>
      <c r="FFP1871" s="401"/>
      <c r="FFQ1871" s="401"/>
      <c r="FFR1871" s="401"/>
      <c r="FFS1871" s="401"/>
      <c r="FFT1871" s="401"/>
      <c r="FFU1871" s="401"/>
      <c r="FFV1871" s="401"/>
      <c r="FFW1871" s="401"/>
      <c r="FFX1871" s="401"/>
      <c r="FFY1871" s="401"/>
      <c r="FFZ1871" s="401"/>
      <c r="FGA1871" s="401"/>
      <c r="FGB1871" s="401"/>
      <c r="FGC1871" s="401"/>
      <c r="FGD1871" s="401"/>
      <c r="FGE1871" s="401"/>
      <c r="FGF1871" s="401"/>
      <c r="FGG1871" s="401"/>
      <c r="FGH1871" s="401"/>
      <c r="FGI1871" s="401"/>
      <c r="FGJ1871" s="401"/>
      <c r="FGK1871" s="401"/>
      <c r="FGL1871" s="401"/>
      <c r="FGM1871" s="401"/>
      <c r="FGN1871" s="401"/>
      <c r="FGO1871" s="401"/>
      <c r="FGP1871" s="401"/>
      <c r="FGQ1871" s="401"/>
      <c r="FGR1871" s="401"/>
      <c r="FGS1871" s="401"/>
      <c r="FGT1871" s="401"/>
      <c r="FGU1871" s="401"/>
      <c r="FGV1871" s="401"/>
      <c r="FGW1871" s="401"/>
      <c r="FGX1871" s="401"/>
      <c r="FGY1871" s="401"/>
      <c r="FGZ1871" s="401"/>
      <c r="FHA1871" s="401"/>
      <c r="FHB1871" s="401"/>
      <c r="FHC1871" s="401"/>
      <c r="FHD1871" s="401"/>
      <c r="FHE1871" s="401"/>
      <c r="FHF1871" s="401"/>
      <c r="FHG1871" s="401"/>
      <c r="FHH1871" s="401"/>
      <c r="FHI1871" s="401"/>
      <c r="FHJ1871" s="401"/>
      <c r="FHK1871" s="401"/>
      <c r="FHL1871" s="401"/>
      <c r="FHM1871" s="401"/>
      <c r="FHN1871" s="401"/>
      <c r="FHO1871" s="401"/>
      <c r="FHP1871" s="401"/>
      <c r="FHQ1871" s="401"/>
      <c r="FHR1871" s="401"/>
      <c r="FHS1871" s="401"/>
      <c r="FHT1871" s="401"/>
      <c r="FHU1871" s="401"/>
      <c r="FHV1871" s="401"/>
      <c r="FHW1871" s="401"/>
      <c r="FHX1871" s="401"/>
      <c r="FHY1871" s="401"/>
      <c r="FHZ1871" s="401"/>
      <c r="FIA1871" s="401"/>
      <c r="FIB1871" s="401"/>
      <c r="FIC1871" s="401"/>
      <c r="FID1871" s="401"/>
      <c r="FIE1871" s="401"/>
      <c r="FIF1871" s="401"/>
      <c r="FIG1871" s="401"/>
      <c r="FIH1871" s="401"/>
      <c r="FII1871" s="401"/>
      <c r="FIJ1871" s="401"/>
      <c r="FIK1871" s="401"/>
      <c r="FIL1871" s="401"/>
      <c r="FIM1871" s="401"/>
      <c r="FIN1871" s="401"/>
      <c r="FIO1871" s="401"/>
      <c r="FIP1871" s="401"/>
      <c r="FIQ1871" s="401"/>
      <c r="FIR1871" s="401"/>
      <c r="FIS1871" s="401"/>
      <c r="FIT1871" s="401"/>
      <c r="FIU1871" s="401"/>
      <c r="FIV1871" s="401"/>
      <c r="FIW1871" s="401"/>
      <c r="FIX1871" s="401"/>
      <c r="FIY1871" s="401"/>
      <c r="FIZ1871" s="401"/>
      <c r="FJA1871" s="401"/>
      <c r="FJB1871" s="401"/>
      <c r="FJC1871" s="401"/>
      <c r="FJD1871" s="401"/>
      <c r="FJE1871" s="401"/>
      <c r="FJF1871" s="401"/>
      <c r="FJG1871" s="401"/>
      <c r="FJH1871" s="401"/>
      <c r="FJI1871" s="401"/>
      <c r="FJJ1871" s="401"/>
      <c r="FJK1871" s="401"/>
      <c r="FJL1871" s="401"/>
      <c r="FJM1871" s="401"/>
      <c r="FJN1871" s="401"/>
      <c r="FJO1871" s="401"/>
      <c r="FJP1871" s="401"/>
      <c r="FJQ1871" s="401"/>
      <c r="FJR1871" s="401"/>
      <c r="FJS1871" s="401"/>
      <c r="FJT1871" s="401"/>
      <c r="FJU1871" s="401"/>
      <c r="FJV1871" s="401"/>
      <c r="FJW1871" s="401"/>
      <c r="FJX1871" s="401"/>
      <c r="FJY1871" s="401"/>
      <c r="FJZ1871" s="401"/>
      <c r="FKA1871" s="401"/>
      <c r="FKB1871" s="401"/>
      <c r="FKC1871" s="401"/>
      <c r="FKD1871" s="401"/>
      <c r="FKE1871" s="401"/>
      <c r="FKF1871" s="401"/>
      <c r="FKG1871" s="401"/>
      <c r="FKH1871" s="401"/>
      <c r="FKI1871" s="401"/>
      <c r="FKJ1871" s="401"/>
      <c r="FKK1871" s="401"/>
      <c r="FKL1871" s="401"/>
      <c r="FKM1871" s="401"/>
      <c r="FKN1871" s="401"/>
      <c r="FKO1871" s="401"/>
      <c r="FKP1871" s="401"/>
      <c r="FKQ1871" s="401"/>
      <c r="FKR1871" s="401"/>
      <c r="FKS1871" s="401"/>
      <c r="FKT1871" s="401"/>
      <c r="FKU1871" s="401"/>
      <c r="FKV1871" s="401"/>
      <c r="FKW1871" s="401"/>
      <c r="FKX1871" s="401"/>
      <c r="FKY1871" s="401"/>
      <c r="FKZ1871" s="401"/>
      <c r="FLA1871" s="401"/>
      <c r="FLB1871" s="401"/>
      <c r="FLC1871" s="401"/>
      <c r="FLD1871" s="401"/>
      <c r="FLE1871" s="401"/>
      <c r="FLF1871" s="401"/>
      <c r="FLG1871" s="401"/>
      <c r="FLH1871" s="401"/>
      <c r="FLI1871" s="401"/>
      <c r="FLJ1871" s="401"/>
      <c r="FLK1871" s="401"/>
      <c r="FLL1871" s="401"/>
      <c r="FLM1871" s="401"/>
      <c r="FLN1871" s="401"/>
      <c r="FLO1871" s="401"/>
      <c r="FLP1871" s="401"/>
      <c r="FLQ1871" s="401"/>
      <c r="FLR1871" s="401"/>
      <c r="FLS1871" s="401"/>
      <c r="FLT1871" s="401"/>
      <c r="FLU1871" s="401"/>
      <c r="FLV1871" s="401"/>
      <c r="FLW1871" s="401"/>
      <c r="FLX1871" s="401"/>
      <c r="FLY1871" s="401"/>
      <c r="FLZ1871" s="401"/>
      <c r="FMA1871" s="401"/>
      <c r="FMB1871" s="401"/>
      <c r="FMC1871" s="401"/>
      <c r="FMD1871" s="401"/>
      <c r="FME1871" s="401"/>
      <c r="FMF1871" s="401"/>
      <c r="FMG1871" s="401"/>
      <c r="FMH1871" s="401"/>
      <c r="FMI1871" s="401"/>
      <c r="FMJ1871" s="401"/>
      <c r="FMK1871" s="401"/>
      <c r="FML1871" s="401"/>
      <c r="FMM1871" s="401"/>
      <c r="FMN1871" s="401"/>
      <c r="FMO1871" s="401"/>
      <c r="FMP1871" s="401"/>
      <c r="FMQ1871" s="401"/>
      <c r="FMR1871" s="401"/>
      <c r="FMS1871" s="401"/>
      <c r="FMT1871" s="401"/>
      <c r="FMU1871" s="401"/>
      <c r="FMV1871" s="401"/>
      <c r="FMW1871" s="401"/>
      <c r="FMX1871" s="401"/>
      <c r="FMY1871" s="401"/>
      <c r="FMZ1871" s="401"/>
      <c r="FNA1871" s="401"/>
      <c r="FNB1871" s="401"/>
      <c r="FNC1871" s="401"/>
      <c r="FND1871" s="401"/>
      <c r="FNE1871" s="401"/>
      <c r="FNF1871" s="401"/>
      <c r="FNG1871" s="401"/>
      <c r="FNH1871" s="401"/>
      <c r="FNI1871" s="401"/>
      <c r="FNJ1871" s="401"/>
      <c r="FNK1871" s="401"/>
      <c r="FNL1871" s="401"/>
      <c r="FNM1871" s="401"/>
      <c r="FNN1871" s="401"/>
      <c r="FNO1871" s="401"/>
      <c r="FNP1871" s="401"/>
      <c r="FNQ1871" s="401"/>
      <c r="FNR1871" s="401"/>
      <c r="FNS1871" s="401"/>
      <c r="FNT1871" s="401"/>
      <c r="FNU1871" s="401"/>
      <c r="FNV1871" s="401"/>
      <c r="FNW1871" s="401"/>
      <c r="FNX1871" s="401"/>
      <c r="FNY1871" s="401"/>
      <c r="FNZ1871" s="401"/>
      <c r="FOA1871" s="401"/>
      <c r="FOB1871" s="401"/>
      <c r="FOC1871" s="401"/>
      <c r="FOD1871" s="401"/>
      <c r="FOE1871" s="401"/>
      <c r="FOF1871" s="401"/>
      <c r="FOG1871" s="401"/>
      <c r="FOH1871" s="401"/>
      <c r="FOI1871" s="401"/>
      <c r="FOJ1871" s="401"/>
      <c r="FOK1871" s="401"/>
      <c r="FOL1871" s="401"/>
      <c r="FOM1871" s="401"/>
      <c r="FON1871" s="401"/>
      <c r="FOO1871" s="401"/>
      <c r="FOP1871" s="401"/>
      <c r="FOQ1871" s="401"/>
      <c r="FOR1871" s="401"/>
      <c r="FOS1871" s="401"/>
      <c r="FOT1871" s="401"/>
      <c r="FOU1871" s="401"/>
      <c r="FOV1871" s="401"/>
      <c r="FOW1871" s="401"/>
      <c r="FOX1871" s="401"/>
      <c r="FOY1871" s="401"/>
      <c r="FOZ1871" s="401"/>
      <c r="FPA1871" s="401"/>
      <c r="FPB1871" s="401"/>
      <c r="FPC1871" s="401"/>
      <c r="FPD1871" s="401"/>
      <c r="FPE1871" s="401"/>
      <c r="FPF1871" s="401"/>
      <c r="FPG1871" s="401"/>
      <c r="FPH1871" s="401"/>
      <c r="FPI1871" s="401"/>
      <c r="FPJ1871" s="401"/>
      <c r="FPK1871" s="401"/>
      <c r="FPL1871" s="401"/>
      <c r="FPM1871" s="401"/>
      <c r="FPN1871" s="401"/>
      <c r="FPO1871" s="401"/>
      <c r="FPP1871" s="401"/>
      <c r="FPQ1871" s="401"/>
      <c r="FPR1871" s="401"/>
      <c r="FPS1871" s="401"/>
      <c r="FPT1871" s="401"/>
      <c r="FPU1871" s="401"/>
      <c r="FPV1871" s="401"/>
      <c r="FPW1871" s="401"/>
      <c r="FPX1871" s="401"/>
      <c r="FPY1871" s="401"/>
      <c r="FPZ1871" s="401"/>
      <c r="FQA1871" s="401"/>
      <c r="FQB1871" s="401"/>
      <c r="FQC1871" s="401"/>
      <c r="FQD1871" s="401"/>
      <c r="FQE1871" s="401"/>
      <c r="FQF1871" s="401"/>
      <c r="FQG1871" s="401"/>
      <c r="FQH1871" s="401"/>
      <c r="FQI1871" s="401"/>
      <c r="FQJ1871" s="401"/>
      <c r="FQK1871" s="401"/>
      <c r="FQL1871" s="401"/>
      <c r="FQM1871" s="401"/>
      <c r="FQN1871" s="401"/>
      <c r="FQO1871" s="401"/>
      <c r="FQP1871" s="401"/>
      <c r="FQQ1871" s="401"/>
      <c r="FQR1871" s="401"/>
      <c r="FQS1871" s="401"/>
      <c r="FQT1871" s="401"/>
      <c r="FQU1871" s="401"/>
      <c r="FQV1871" s="401"/>
      <c r="FQW1871" s="401"/>
      <c r="FQX1871" s="401"/>
      <c r="FQY1871" s="401"/>
      <c r="FQZ1871" s="401"/>
      <c r="FRA1871" s="401"/>
      <c r="FRB1871" s="401"/>
      <c r="FRC1871" s="401"/>
      <c r="FRD1871" s="401"/>
      <c r="FRE1871" s="401"/>
      <c r="FRF1871" s="401"/>
      <c r="FRG1871" s="401"/>
      <c r="FRH1871" s="401"/>
      <c r="FRI1871" s="401"/>
      <c r="FRJ1871" s="401"/>
      <c r="FRK1871" s="401"/>
      <c r="FRL1871" s="401"/>
      <c r="FRM1871" s="401"/>
      <c r="FRN1871" s="401"/>
      <c r="FRO1871" s="401"/>
      <c r="FRP1871" s="401"/>
      <c r="FRQ1871" s="401"/>
      <c r="FRR1871" s="401"/>
      <c r="FRS1871" s="401"/>
      <c r="FRT1871" s="401"/>
      <c r="FRU1871" s="401"/>
      <c r="FRV1871" s="401"/>
      <c r="FRW1871" s="401"/>
      <c r="FRX1871" s="401"/>
      <c r="FRY1871" s="401"/>
      <c r="FRZ1871" s="401"/>
      <c r="FSA1871" s="401"/>
      <c r="FSB1871" s="401"/>
      <c r="FSC1871" s="401"/>
      <c r="FSD1871" s="401"/>
      <c r="FSE1871" s="401"/>
      <c r="FSF1871" s="401"/>
      <c r="FSG1871" s="401"/>
      <c r="FSH1871" s="401"/>
      <c r="FSI1871" s="401"/>
      <c r="FSJ1871" s="401"/>
      <c r="FSK1871" s="401"/>
      <c r="FSL1871" s="401"/>
      <c r="FSM1871" s="401"/>
      <c r="FSN1871" s="401"/>
      <c r="FSO1871" s="401"/>
      <c r="FSP1871" s="401"/>
      <c r="FSQ1871" s="401"/>
      <c r="FSR1871" s="401"/>
      <c r="FSS1871" s="401"/>
      <c r="FST1871" s="401"/>
      <c r="FSU1871" s="401"/>
      <c r="FSV1871" s="401"/>
      <c r="FSW1871" s="401"/>
      <c r="FSX1871" s="401"/>
      <c r="FSY1871" s="401"/>
      <c r="FSZ1871" s="401"/>
      <c r="FTA1871" s="401"/>
      <c r="FTB1871" s="401"/>
      <c r="FTC1871" s="401"/>
      <c r="FTD1871" s="401"/>
      <c r="FTE1871" s="401"/>
      <c r="FTF1871" s="401"/>
      <c r="FTG1871" s="401"/>
      <c r="FTH1871" s="401"/>
      <c r="FTI1871" s="401"/>
      <c r="FTJ1871" s="401"/>
      <c r="FTK1871" s="401"/>
      <c r="FTL1871" s="401"/>
      <c r="FTM1871" s="401"/>
      <c r="FTN1871" s="401"/>
      <c r="FTO1871" s="401"/>
      <c r="FTP1871" s="401"/>
      <c r="FTQ1871" s="401"/>
      <c r="FTR1871" s="401"/>
      <c r="FTS1871" s="401"/>
      <c r="FTT1871" s="401"/>
      <c r="FTU1871" s="401"/>
      <c r="FTV1871" s="401"/>
      <c r="FTW1871" s="401"/>
      <c r="FTX1871" s="401"/>
      <c r="FTY1871" s="401"/>
      <c r="FTZ1871" s="401"/>
      <c r="FUA1871" s="401"/>
      <c r="FUB1871" s="401"/>
      <c r="FUC1871" s="401"/>
      <c r="FUD1871" s="401"/>
      <c r="FUE1871" s="401"/>
      <c r="FUF1871" s="401"/>
      <c r="FUG1871" s="401"/>
      <c r="FUH1871" s="401"/>
      <c r="FUI1871" s="401"/>
      <c r="FUJ1871" s="401"/>
      <c r="FUK1871" s="401"/>
      <c r="FUL1871" s="401"/>
      <c r="FUM1871" s="401"/>
      <c r="FUN1871" s="401"/>
      <c r="FUO1871" s="401"/>
      <c r="FUP1871" s="401"/>
      <c r="FUQ1871" s="401"/>
      <c r="FUR1871" s="401"/>
      <c r="FUS1871" s="401"/>
      <c r="FUT1871" s="401"/>
      <c r="FUU1871" s="401"/>
      <c r="FUV1871" s="401"/>
      <c r="FUW1871" s="401"/>
      <c r="FUX1871" s="401"/>
      <c r="FUY1871" s="401"/>
      <c r="FUZ1871" s="401"/>
      <c r="FVA1871" s="401"/>
      <c r="FVB1871" s="401"/>
      <c r="FVC1871" s="401"/>
      <c r="FVD1871" s="401"/>
      <c r="FVE1871" s="401"/>
      <c r="FVF1871" s="401"/>
      <c r="FVG1871" s="401"/>
      <c r="FVH1871" s="401"/>
      <c r="FVI1871" s="401"/>
      <c r="FVJ1871" s="401"/>
      <c r="FVK1871" s="401"/>
      <c r="FVL1871" s="401"/>
      <c r="FVM1871" s="401"/>
      <c r="FVN1871" s="401"/>
      <c r="FVO1871" s="401"/>
      <c r="FVP1871" s="401"/>
      <c r="FVQ1871" s="401"/>
      <c r="FVR1871" s="401"/>
      <c r="FVS1871" s="401"/>
      <c r="FVT1871" s="401"/>
      <c r="FVU1871" s="401"/>
      <c r="FVV1871" s="401"/>
      <c r="FVW1871" s="401"/>
      <c r="FVX1871" s="401"/>
      <c r="FVY1871" s="401"/>
      <c r="FVZ1871" s="401"/>
      <c r="FWA1871" s="401"/>
      <c r="FWB1871" s="401"/>
      <c r="FWC1871" s="401"/>
      <c r="FWD1871" s="401"/>
      <c r="FWE1871" s="401"/>
      <c r="FWF1871" s="401"/>
      <c r="FWG1871" s="401"/>
      <c r="FWH1871" s="401"/>
      <c r="FWI1871" s="401"/>
      <c r="FWJ1871" s="401"/>
      <c r="FWK1871" s="401"/>
      <c r="FWL1871" s="401"/>
      <c r="FWM1871" s="401"/>
      <c r="FWN1871" s="401"/>
      <c r="FWO1871" s="401"/>
      <c r="FWP1871" s="401"/>
      <c r="FWQ1871" s="401"/>
      <c r="FWR1871" s="401"/>
      <c r="FWS1871" s="401"/>
      <c r="FWT1871" s="401"/>
      <c r="FWU1871" s="401"/>
      <c r="FWV1871" s="401"/>
      <c r="FWW1871" s="401"/>
      <c r="FWX1871" s="401"/>
      <c r="FWY1871" s="401"/>
      <c r="FWZ1871" s="401"/>
      <c r="FXA1871" s="401"/>
      <c r="FXB1871" s="401"/>
      <c r="FXC1871" s="401"/>
      <c r="FXD1871" s="401"/>
      <c r="FXE1871" s="401"/>
      <c r="FXF1871" s="401"/>
      <c r="FXG1871" s="401"/>
      <c r="FXH1871" s="401"/>
      <c r="FXI1871" s="401"/>
      <c r="FXJ1871" s="401"/>
      <c r="FXK1871" s="401"/>
      <c r="FXL1871" s="401"/>
      <c r="FXM1871" s="401"/>
      <c r="FXN1871" s="401"/>
      <c r="FXO1871" s="401"/>
      <c r="FXP1871" s="401"/>
      <c r="FXQ1871" s="401"/>
      <c r="FXR1871" s="401"/>
      <c r="FXS1871" s="401"/>
      <c r="FXT1871" s="401"/>
      <c r="FXU1871" s="401"/>
      <c r="FXV1871" s="401"/>
      <c r="FXW1871" s="401"/>
      <c r="FXX1871" s="401"/>
      <c r="FXY1871" s="401"/>
      <c r="FXZ1871" s="401"/>
      <c r="FYA1871" s="401"/>
      <c r="FYB1871" s="401"/>
      <c r="FYC1871" s="401"/>
      <c r="FYD1871" s="401"/>
      <c r="FYE1871" s="401"/>
      <c r="FYF1871" s="401"/>
      <c r="FYG1871" s="401"/>
      <c r="FYH1871" s="401"/>
      <c r="FYI1871" s="401"/>
      <c r="FYJ1871" s="401"/>
      <c r="FYK1871" s="401"/>
      <c r="FYL1871" s="401"/>
      <c r="FYM1871" s="401"/>
      <c r="FYN1871" s="401"/>
      <c r="FYO1871" s="401"/>
      <c r="FYP1871" s="401"/>
      <c r="FYQ1871" s="401"/>
      <c r="FYR1871" s="401"/>
      <c r="FYS1871" s="401"/>
      <c r="FYT1871" s="401"/>
      <c r="FYU1871" s="401"/>
      <c r="FYV1871" s="401"/>
      <c r="FYW1871" s="401"/>
      <c r="FYX1871" s="401"/>
      <c r="FYY1871" s="401"/>
      <c r="FYZ1871" s="401"/>
      <c r="FZA1871" s="401"/>
      <c r="FZB1871" s="401"/>
      <c r="FZC1871" s="401"/>
      <c r="FZD1871" s="401"/>
      <c r="FZE1871" s="401"/>
      <c r="FZF1871" s="401"/>
      <c r="FZG1871" s="401"/>
      <c r="FZH1871" s="401"/>
      <c r="FZI1871" s="401"/>
      <c r="FZJ1871" s="401"/>
      <c r="FZK1871" s="401"/>
      <c r="FZL1871" s="401"/>
      <c r="FZM1871" s="401"/>
      <c r="FZN1871" s="401"/>
      <c r="FZO1871" s="401"/>
      <c r="FZP1871" s="401"/>
      <c r="FZQ1871" s="401"/>
      <c r="FZR1871" s="401"/>
      <c r="FZS1871" s="401"/>
      <c r="FZT1871" s="401"/>
      <c r="FZU1871" s="401"/>
      <c r="FZV1871" s="401"/>
      <c r="FZW1871" s="401"/>
      <c r="FZX1871" s="401"/>
      <c r="FZY1871" s="401"/>
      <c r="FZZ1871" s="401"/>
      <c r="GAA1871" s="401"/>
      <c r="GAB1871" s="401"/>
      <c r="GAC1871" s="401"/>
      <c r="GAD1871" s="401"/>
      <c r="GAE1871" s="401"/>
      <c r="GAF1871" s="401"/>
      <c r="GAG1871" s="401"/>
      <c r="GAH1871" s="401"/>
      <c r="GAI1871" s="401"/>
      <c r="GAJ1871" s="401"/>
      <c r="GAK1871" s="401"/>
      <c r="GAL1871" s="401"/>
      <c r="GAM1871" s="401"/>
      <c r="GAN1871" s="401"/>
      <c r="GAO1871" s="401"/>
      <c r="GAP1871" s="401"/>
      <c r="GAQ1871" s="401"/>
      <c r="GAR1871" s="401"/>
      <c r="GAS1871" s="401"/>
      <c r="GAT1871" s="401"/>
      <c r="GAU1871" s="401"/>
      <c r="GAV1871" s="401"/>
      <c r="GAW1871" s="401"/>
      <c r="GAX1871" s="401"/>
      <c r="GAY1871" s="401"/>
      <c r="GAZ1871" s="401"/>
      <c r="GBA1871" s="401"/>
      <c r="GBB1871" s="401"/>
      <c r="GBC1871" s="401"/>
      <c r="GBD1871" s="401"/>
      <c r="GBE1871" s="401"/>
      <c r="GBF1871" s="401"/>
      <c r="GBG1871" s="401"/>
      <c r="GBH1871" s="401"/>
      <c r="GBI1871" s="401"/>
      <c r="GBJ1871" s="401"/>
      <c r="GBK1871" s="401"/>
      <c r="GBL1871" s="401"/>
      <c r="GBM1871" s="401"/>
      <c r="GBN1871" s="401"/>
      <c r="GBO1871" s="401"/>
      <c r="GBP1871" s="401"/>
      <c r="GBQ1871" s="401"/>
      <c r="GBR1871" s="401"/>
      <c r="GBS1871" s="401"/>
      <c r="GBT1871" s="401"/>
      <c r="GBU1871" s="401"/>
      <c r="GBV1871" s="401"/>
      <c r="GBW1871" s="401"/>
      <c r="GBX1871" s="401"/>
      <c r="GBY1871" s="401"/>
      <c r="GBZ1871" s="401"/>
      <c r="GCA1871" s="401"/>
      <c r="GCB1871" s="401"/>
      <c r="GCC1871" s="401"/>
      <c r="GCD1871" s="401"/>
      <c r="GCE1871" s="401"/>
      <c r="GCF1871" s="401"/>
      <c r="GCG1871" s="401"/>
      <c r="GCH1871" s="401"/>
      <c r="GCI1871" s="401"/>
      <c r="GCJ1871" s="401"/>
      <c r="GCK1871" s="401"/>
      <c r="GCL1871" s="401"/>
      <c r="GCM1871" s="401"/>
      <c r="GCN1871" s="401"/>
      <c r="GCO1871" s="401"/>
      <c r="GCP1871" s="401"/>
      <c r="GCQ1871" s="401"/>
      <c r="GCR1871" s="401"/>
      <c r="GCS1871" s="401"/>
      <c r="GCT1871" s="401"/>
      <c r="GCU1871" s="401"/>
      <c r="GCV1871" s="401"/>
      <c r="GCW1871" s="401"/>
      <c r="GCX1871" s="401"/>
      <c r="GCY1871" s="401"/>
      <c r="GCZ1871" s="401"/>
      <c r="GDA1871" s="401"/>
      <c r="GDB1871" s="401"/>
      <c r="GDC1871" s="401"/>
      <c r="GDD1871" s="401"/>
      <c r="GDE1871" s="401"/>
      <c r="GDF1871" s="401"/>
      <c r="GDG1871" s="401"/>
      <c r="GDH1871" s="401"/>
      <c r="GDI1871" s="401"/>
      <c r="GDJ1871" s="401"/>
      <c r="GDK1871" s="401"/>
      <c r="GDL1871" s="401"/>
      <c r="GDM1871" s="401"/>
      <c r="GDN1871" s="401"/>
      <c r="GDO1871" s="401"/>
      <c r="GDP1871" s="401"/>
      <c r="GDQ1871" s="401"/>
      <c r="GDR1871" s="401"/>
      <c r="GDS1871" s="401"/>
      <c r="GDT1871" s="401"/>
      <c r="GDU1871" s="401"/>
      <c r="GDV1871" s="401"/>
      <c r="GDW1871" s="401"/>
      <c r="GDX1871" s="401"/>
      <c r="GDY1871" s="401"/>
      <c r="GDZ1871" s="401"/>
      <c r="GEA1871" s="401"/>
      <c r="GEB1871" s="401"/>
      <c r="GEC1871" s="401"/>
      <c r="GED1871" s="401"/>
      <c r="GEE1871" s="401"/>
      <c r="GEF1871" s="401"/>
      <c r="GEG1871" s="401"/>
      <c r="GEH1871" s="401"/>
      <c r="GEI1871" s="401"/>
      <c r="GEJ1871" s="401"/>
      <c r="GEK1871" s="401"/>
      <c r="GEL1871" s="401"/>
      <c r="GEM1871" s="401"/>
      <c r="GEN1871" s="401"/>
      <c r="GEO1871" s="401"/>
      <c r="GEP1871" s="401"/>
      <c r="GEQ1871" s="401"/>
      <c r="GER1871" s="401"/>
      <c r="GES1871" s="401"/>
      <c r="GET1871" s="401"/>
      <c r="GEU1871" s="401"/>
      <c r="GEV1871" s="401"/>
      <c r="GEW1871" s="401"/>
      <c r="GEX1871" s="401"/>
      <c r="GEY1871" s="401"/>
      <c r="GEZ1871" s="401"/>
      <c r="GFA1871" s="401"/>
      <c r="GFB1871" s="401"/>
      <c r="GFC1871" s="401"/>
      <c r="GFD1871" s="401"/>
      <c r="GFE1871" s="401"/>
      <c r="GFF1871" s="401"/>
      <c r="GFG1871" s="401"/>
      <c r="GFH1871" s="401"/>
      <c r="GFI1871" s="401"/>
      <c r="GFJ1871" s="401"/>
      <c r="GFK1871" s="401"/>
      <c r="GFL1871" s="401"/>
      <c r="GFM1871" s="401"/>
      <c r="GFN1871" s="401"/>
      <c r="GFO1871" s="401"/>
      <c r="GFP1871" s="401"/>
      <c r="GFQ1871" s="401"/>
      <c r="GFR1871" s="401"/>
      <c r="GFS1871" s="401"/>
      <c r="GFT1871" s="401"/>
      <c r="GFU1871" s="401"/>
      <c r="GFV1871" s="401"/>
      <c r="GFW1871" s="401"/>
      <c r="GFX1871" s="401"/>
      <c r="GFY1871" s="401"/>
      <c r="GFZ1871" s="401"/>
      <c r="GGA1871" s="401"/>
      <c r="GGB1871" s="401"/>
      <c r="GGC1871" s="401"/>
      <c r="GGD1871" s="401"/>
      <c r="GGE1871" s="401"/>
      <c r="GGF1871" s="401"/>
      <c r="GGG1871" s="401"/>
      <c r="GGH1871" s="401"/>
      <c r="GGI1871" s="401"/>
      <c r="GGJ1871" s="401"/>
      <c r="GGK1871" s="401"/>
      <c r="GGL1871" s="401"/>
      <c r="GGM1871" s="401"/>
      <c r="GGN1871" s="401"/>
      <c r="GGO1871" s="401"/>
      <c r="GGP1871" s="401"/>
      <c r="GGQ1871" s="401"/>
      <c r="GGR1871" s="401"/>
      <c r="GGS1871" s="401"/>
      <c r="GGT1871" s="401"/>
      <c r="GGU1871" s="401"/>
      <c r="GGV1871" s="401"/>
      <c r="GGW1871" s="401"/>
      <c r="GGX1871" s="401"/>
      <c r="GGY1871" s="401"/>
      <c r="GGZ1871" s="401"/>
      <c r="GHA1871" s="401"/>
      <c r="GHB1871" s="401"/>
      <c r="GHC1871" s="401"/>
      <c r="GHD1871" s="401"/>
      <c r="GHE1871" s="401"/>
      <c r="GHF1871" s="401"/>
      <c r="GHG1871" s="401"/>
      <c r="GHH1871" s="401"/>
      <c r="GHI1871" s="401"/>
      <c r="GHJ1871" s="401"/>
      <c r="GHK1871" s="401"/>
      <c r="GHL1871" s="401"/>
      <c r="GHM1871" s="401"/>
      <c r="GHN1871" s="401"/>
      <c r="GHO1871" s="401"/>
      <c r="GHP1871" s="401"/>
      <c r="GHQ1871" s="401"/>
      <c r="GHR1871" s="401"/>
      <c r="GHS1871" s="401"/>
      <c r="GHT1871" s="401"/>
      <c r="GHU1871" s="401"/>
      <c r="GHV1871" s="401"/>
      <c r="GHW1871" s="401"/>
      <c r="GHX1871" s="401"/>
      <c r="GHY1871" s="401"/>
      <c r="GHZ1871" s="401"/>
      <c r="GIA1871" s="401"/>
      <c r="GIB1871" s="401"/>
      <c r="GIC1871" s="401"/>
      <c r="GID1871" s="401"/>
      <c r="GIE1871" s="401"/>
      <c r="GIF1871" s="401"/>
      <c r="GIG1871" s="401"/>
      <c r="GIH1871" s="401"/>
      <c r="GII1871" s="401"/>
      <c r="GIJ1871" s="401"/>
      <c r="GIK1871" s="401"/>
      <c r="GIL1871" s="401"/>
      <c r="GIM1871" s="401"/>
      <c r="GIN1871" s="401"/>
      <c r="GIO1871" s="401"/>
      <c r="GIP1871" s="401"/>
      <c r="GIQ1871" s="401"/>
      <c r="GIR1871" s="401"/>
      <c r="GIS1871" s="401"/>
      <c r="GIT1871" s="401"/>
      <c r="GIU1871" s="401"/>
      <c r="GIV1871" s="401"/>
      <c r="GIW1871" s="401"/>
      <c r="GIX1871" s="401"/>
      <c r="GIY1871" s="401"/>
      <c r="GIZ1871" s="401"/>
      <c r="GJA1871" s="401"/>
      <c r="GJB1871" s="401"/>
      <c r="GJC1871" s="401"/>
      <c r="GJD1871" s="401"/>
      <c r="GJE1871" s="401"/>
      <c r="GJF1871" s="401"/>
      <c r="GJG1871" s="401"/>
      <c r="GJH1871" s="401"/>
      <c r="GJI1871" s="401"/>
      <c r="GJJ1871" s="401"/>
      <c r="GJK1871" s="401"/>
      <c r="GJL1871" s="401"/>
      <c r="GJM1871" s="401"/>
      <c r="GJN1871" s="401"/>
      <c r="GJO1871" s="401"/>
      <c r="GJP1871" s="401"/>
      <c r="GJQ1871" s="401"/>
      <c r="GJR1871" s="401"/>
      <c r="GJS1871" s="401"/>
      <c r="GJT1871" s="401"/>
      <c r="GJU1871" s="401"/>
      <c r="GJV1871" s="401"/>
      <c r="GJW1871" s="401"/>
      <c r="GJX1871" s="401"/>
      <c r="GJY1871" s="401"/>
      <c r="GJZ1871" s="401"/>
      <c r="GKA1871" s="401"/>
      <c r="GKB1871" s="401"/>
      <c r="GKC1871" s="401"/>
      <c r="GKD1871" s="401"/>
      <c r="GKE1871" s="401"/>
      <c r="GKF1871" s="401"/>
      <c r="GKG1871" s="401"/>
      <c r="GKH1871" s="401"/>
      <c r="GKI1871" s="401"/>
      <c r="GKJ1871" s="401"/>
      <c r="GKK1871" s="401"/>
      <c r="GKL1871" s="401"/>
      <c r="GKM1871" s="401"/>
      <c r="GKN1871" s="401"/>
      <c r="GKO1871" s="401"/>
      <c r="GKP1871" s="401"/>
      <c r="GKQ1871" s="401"/>
      <c r="GKR1871" s="401"/>
      <c r="GKS1871" s="401"/>
      <c r="GKT1871" s="401"/>
      <c r="GKU1871" s="401"/>
      <c r="GKV1871" s="401"/>
      <c r="GKW1871" s="401"/>
      <c r="GKX1871" s="401"/>
      <c r="GKY1871" s="401"/>
      <c r="GKZ1871" s="401"/>
      <c r="GLA1871" s="401"/>
      <c r="GLB1871" s="401"/>
      <c r="GLC1871" s="401"/>
      <c r="GLD1871" s="401"/>
      <c r="GLE1871" s="401"/>
      <c r="GLF1871" s="401"/>
      <c r="GLG1871" s="401"/>
      <c r="GLH1871" s="401"/>
      <c r="GLI1871" s="401"/>
      <c r="GLJ1871" s="401"/>
      <c r="GLK1871" s="401"/>
      <c r="GLL1871" s="401"/>
      <c r="GLM1871" s="401"/>
      <c r="GLN1871" s="401"/>
      <c r="GLO1871" s="401"/>
      <c r="GLP1871" s="401"/>
      <c r="GLQ1871" s="401"/>
      <c r="GLR1871" s="401"/>
      <c r="GLS1871" s="401"/>
      <c r="GLT1871" s="401"/>
      <c r="GLU1871" s="401"/>
      <c r="GLV1871" s="401"/>
      <c r="GLW1871" s="401"/>
      <c r="GLX1871" s="401"/>
      <c r="GLY1871" s="401"/>
      <c r="GLZ1871" s="401"/>
      <c r="GMA1871" s="401"/>
      <c r="GMB1871" s="401"/>
      <c r="GMC1871" s="401"/>
      <c r="GMD1871" s="401"/>
      <c r="GME1871" s="401"/>
      <c r="GMF1871" s="401"/>
      <c r="GMG1871" s="401"/>
      <c r="GMH1871" s="401"/>
      <c r="GMI1871" s="401"/>
      <c r="GMJ1871" s="401"/>
      <c r="GMK1871" s="401"/>
      <c r="GML1871" s="401"/>
      <c r="GMM1871" s="401"/>
      <c r="GMN1871" s="401"/>
      <c r="GMO1871" s="401"/>
      <c r="GMP1871" s="401"/>
      <c r="GMQ1871" s="401"/>
      <c r="GMR1871" s="401"/>
      <c r="GMS1871" s="401"/>
      <c r="GMT1871" s="401"/>
      <c r="GMU1871" s="401"/>
      <c r="GMV1871" s="401"/>
      <c r="GMW1871" s="401"/>
      <c r="GMX1871" s="401"/>
      <c r="GMY1871" s="401"/>
      <c r="GMZ1871" s="401"/>
      <c r="GNA1871" s="401"/>
      <c r="GNB1871" s="401"/>
      <c r="GNC1871" s="401"/>
      <c r="GND1871" s="401"/>
      <c r="GNE1871" s="401"/>
      <c r="GNF1871" s="401"/>
      <c r="GNG1871" s="401"/>
      <c r="GNH1871" s="401"/>
      <c r="GNI1871" s="401"/>
      <c r="GNJ1871" s="401"/>
      <c r="GNK1871" s="401"/>
      <c r="GNL1871" s="401"/>
      <c r="GNM1871" s="401"/>
      <c r="GNN1871" s="401"/>
      <c r="GNO1871" s="401"/>
      <c r="GNP1871" s="401"/>
      <c r="GNQ1871" s="401"/>
      <c r="GNR1871" s="401"/>
      <c r="GNS1871" s="401"/>
      <c r="GNT1871" s="401"/>
      <c r="GNU1871" s="401"/>
      <c r="GNV1871" s="401"/>
      <c r="GNW1871" s="401"/>
      <c r="GNX1871" s="401"/>
      <c r="GNY1871" s="401"/>
      <c r="GNZ1871" s="401"/>
      <c r="GOA1871" s="401"/>
      <c r="GOB1871" s="401"/>
      <c r="GOC1871" s="401"/>
      <c r="GOD1871" s="401"/>
      <c r="GOE1871" s="401"/>
      <c r="GOF1871" s="401"/>
      <c r="GOG1871" s="401"/>
      <c r="GOH1871" s="401"/>
      <c r="GOI1871" s="401"/>
      <c r="GOJ1871" s="401"/>
      <c r="GOK1871" s="401"/>
      <c r="GOL1871" s="401"/>
      <c r="GOM1871" s="401"/>
      <c r="GON1871" s="401"/>
      <c r="GOO1871" s="401"/>
      <c r="GOP1871" s="401"/>
      <c r="GOQ1871" s="401"/>
      <c r="GOR1871" s="401"/>
      <c r="GOS1871" s="401"/>
      <c r="GOT1871" s="401"/>
      <c r="GOU1871" s="401"/>
      <c r="GOV1871" s="401"/>
      <c r="GOW1871" s="401"/>
      <c r="GOX1871" s="401"/>
      <c r="GOY1871" s="401"/>
      <c r="GOZ1871" s="401"/>
      <c r="GPA1871" s="401"/>
      <c r="GPB1871" s="401"/>
      <c r="GPC1871" s="401"/>
      <c r="GPD1871" s="401"/>
      <c r="GPE1871" s="401"/>
      <c r="GPF1871" s="401"/>
      <c r="GPG1871" s="401"/>
      <c r="GPH1871" s="401"/>
      <c r="GPI1871" s="401"/>
      <c r="GPJ1871" s="401"/>
      <c r="GPK1871" s="401"/>
      <c r="GPL1871" s="401"/>
      <c r="GPM1871" s="401"/>
      <c r="GPN1871" s="401"/>
      <c r="GPO1871" s="401"/>
      <c r="GPP1871" s="401"/>
      <c r="GPQ1871" s="401"/>
      <c r="GPR1871" s="401"/>
      <c r="GPS1871" s="401"/>
      <c r="GPT1871" s="401"/>
      <c r="GPU1871" s="401"/>
      <c r="GPV1871" s="401"/>
      <c r="GPW1871" s="401"/>
      <c r="GPX1871" s="401"/>
      <c r="GPY1871" s="401"/>
      <c r="GPZ1871" s="401"/>
      <c r="GQA1871" s="401"/>
      <c r="GQB1871" s="401"/>
      <c r="GQC1871" s="401"/>
      <c r="GQD1871" s="401"/>
      <c r="GQE1871" s="401"/>
      <c r="GQF1871" s="401"/>
      <c r="GQG1871" s="401"/>
      <c r="GQH1871" s="401"/>
      <c r="GQI1871" s="401"/>
      <c r="GQJ1871" s="401"/>
      <c r="GQK1871" s="401"/>
      <c r="GQL1871" s="401"/>
      <c r="GQM1871" s="401"/>
      <c r="GQN1871" s="401"/>
      <c r="GQO1871" s="401"/>
      <c r="GQP1871" s="401"/>
      <c r="GQQ1871" s="401"/>
      <c r="GQR1871" s="401"/>
      <c r="GQS1871" s="401"/>
      <c r="GQT1871" s="401"/>
      <c r="GQU1871" s="401"/>
      <c r="GQV1871" s="401"/>
      <c r="GQW1871" s="401"/>
      <c r="GQX1871" s="401"/>
      <c r="GQY1871" s="401"/>
      <c r="GQZ1871" s="401"/>
      <c r="GRA1871" s="401"/>
      <c r="GRB1871" s="401"/>
      <c r="GRC1871" s="401"/>
      <c r="GRD1871" s="401"/>
      <c r="GRE1871" s="401"/>
      <c r="GRF1871" s="401"/>
      <c r="GRG1871" s="401"/>
      <c r="GRH1871" s="401"/>
      <c r="GRI1871" s="401"/>
      <c r="GRJ1871" s="401"/>
      <c r="GRK1871" s="401"/>
      <c r="GRL1871" s="401"/>
      <c r="GRM1871" s="401"/>
      <c r="GRN1871" s="401"/>
      <c r="GRO1871" s="401"/>
      <c r="GRP1871" s="401"/>
      <c r="GRQ1871" s="401"/>
      <c r="GRR1871" s="401"/>
      <c r="GRS1871" s="401"/>
      <c r="GRT1871" s="401"/>
      <c r="GRU1871" s="401"/>
      <c r="GRV1871" s="401"/>
      <c r="GRW1871" s="401"/>
      <c r="GRX1871" s="401"/>
      <c r="GRY1871" s="401"/>
      <c r="GRZ1871" s="401"/>
      <c r="GSA1871" s="401"/>
      <c r="GSB1871" s="401"/>
      <c r="GSC1871" s="401"/>
      <c r="GSD1871" s="401"/>
      <c r="GSE1871" s="401"/>
      <c r="GSF1871" s="401"/>
      <c r="GSG1871" s="401"/>
      <c r="GSH1871" s="401"/>
      <c r="GSI1871" s="401"/>
      <c r="GSJ1871" s="401"/>
      <c r="GSK1871" s="401"/>
      <c r="GSL1871" s="401"/>
      <c r="GSM1871" s="401"/>
      <c r="GSN1871" s="401"/>
      <c r="GSO1871" s="401"/>
      <c r="GSP1871" s="401"/>
      <c r="GSQ1871" s="401"/>
      <c r="GSR1871" s="401"/>
      <c r="GSS1871" s="401"/>
      <c r="GST1871" s="401"/>
      <c r="GSU1871" s="401"/>
      <c r="GSV1871" s="401"/>
      <c r="GSW1871" s="401"/>
      <c r="GSX1871" s="401"/>
      <c r="GSY1871" s="401"/>
      <c r="GSZ1871" s="401"/>
      <c r="GTA1871" s="401"/>
      <c r="GTB1871" s="401"/>
      <c r="GTC1871" s="401"/>
      <c r="GTD1871" s="401"/>
      <c r="GTE1871" s="401"/>
      <c r="GTF1871" s="401"/>
      <c r="GTG1871" s="401"/>
      <c r="GTH1871" s="401"/>
      <c r="GTI1871" s="401"/>
      <c r="GTJ1871" s="401"/>
      <c r="GTK1871" s="401"/>
      <c r="GTL1871" s="401"/>
      <c r="GTM1871" s="401"/>
      <c r="GTN1871" s="401"/>
      <c r="GTO1871" s="401"/>
      <c r="GTP1871" s="401"/>
      <c r="GTQ1871" s="401"/>
      <c r="GTR1871" s="401"/>
      <c r="GTS1871" s="401"/>
      <c r="GTT1871" s="401"/>
      <c r="GTU1871" s="401"/>
      <c r="GTV1871" s="401"/>
      <c r="GTW1871" s="401"/>
      <c r="GTX1871" s="401"/>
      <c r="GTY1871" s="401"/>
      <c r="GTZ1871" s="401"/>
      <c r="GUA1871" s="401"/>
      <c r="GUB1871" s="401"/>
      <c r="GUC1871" s="401"/>
      <c r="GUD1871" s="401"/>
      <c r="GUE1871" s="401"/>
      <c r="GUF1871" s="401"/>
      <c r="GUG1871" s="401"/>
      <c r="GUH1871" s="401"/>
      <c r="GUI1871" s="401"/>
      <c r="GUJ1871" s="401"/>
      <c r="GUK1871" s="401"/>
      <c r="GUL1871" s="401"/>
      <c r="GUM1871" s="401"/>
      <c r="GUN1871" s="401"/>
      <c r="GUO1871" s="401"/>
      <c r="GUP1871" s="401"/>
      <c r="GUQ1871" s="401"/>
      <c r="GUR1871" s="401"/>
      <c r="GUS1871" s="401"/>
      <c r="GUT1871" s="401"/>
      <c r="GUU1871" s="401"/>
      <c r="GUV1871" s="401"/>
      <c r="GUW1871" s="401"/>
      <c r="GUX1871" s="401"/>
      <c r="GUY1871" s="401"/>
      <c r="GUZ1871" s="401"/>
      <c r="GVA1871" s="401"/>
      <c r="GVB1871" s="401"/>
      <c r="GVC1871" s="401"/>
      <c r="GVD1871" s="401"/>
      <c r="GVE1871" s="401"/>
      <c r="GVF1871" s="401"/>
      <c r="GVG1871" s="401"/>
      <c r="GVH1871" s="401"/>
      <c r="GVI1871" s="401"/>
      <c r="GVJ1871" s="401"/>
      <c r="GVK1871" s="401"/>
      <c r="GVL1871" s="401"/>
      <c r="GVM1871" s="401"/>
      <c r="GVN1871" s="401"/>
      <c r="GVO1871" s="401"/>
      <c r="GVP1871" s="401"/>
      <c r="GVQ1871" s="401"/>
      <c r="GVR1871" s="401"/>
      <c r="GVS1871" s="401"/>
      <c r="GVT1871" s="401"/>
      <c r="GVU1871" s="401"/>
      <c r="GVV1871" s="401"/>
      <c r="GVW1871" s="401"/>
      <c r="GVX1871" s="401"/>
      <c r="GVY1871" s="401"/>
      <c r="GVZ1871" s="401"/>
      <c r="GWA1871" s="401"/>
      <c r="GWB1871" s="401"/>
      <c r="GWC1871" s="401"/>
      <c r="GWD1871" s="401"/>
      <c r="GWE1871" s="401"/>
      <c r="GWF1871" s="401"/>
      <c r="GWG1871" s="401"/>
      <c r="GWH1871" s="401"/>
      <c r="GWI1871" s="401"/>
      <c r="GWJ1871" s="401"/>
      <c r="GWK1871" s="401"/>
      <c r="GWL1871" s="401"/>
      <c r="GWM1871" s="401"/>
      <c r="GWN1871" s="401"/>
      <c r="GWO1871" s="401"/>
      <c r="GWP1871" s="401"/>
      <c r="GWQ1871" s="401"/>
      <c r="GWR1871" s="401"/>
      <c r="GWS1871" s="401"/>
      <c r="GWT1871" s="401"/>
      <c r="GWU1871" s="401"/>
      <c r="GWV1871" s="401"/>
      <c r="GWW1871" s="401"/>
      <c r="GWX1871" s="401"/>
      <c r="GWY1871" s="401"/>
      <c r="GWZ1871" s="401"/>
      <c r="GXA1871" s="401"/>
      <c r="GXB1871" s="401"/>
      <c r="GXC1871" s="401"/>
      <c r="GXD1871" s="401"/>
      <c r="GXE1871" s="401"/>
      <c r="GXF1871" s="401"/>
      <c r="GXG1871" s="401"/>
      <c r="GXH1871" s="401"/>
      <c r="GXI1871" s="401"/>
      <c r="GXJ1871" s="401"/>
      <c r="GXK1871" s="401"/>
      <c r="GXL1871" s="401"/>
      <c r="GXM1871" s="401"/>
      <c r="GXN1871" s="401"/>
      <c r="GXO1871" s="401"/>
      <c r="GXP1871" s="401"/>
      <c r="GXQ1871" s="401"/>
      <c r="GXR1871" s="401"/>
      <c r="GXS1871" s="401"/>
      <c r="GXT1871" s="401"/>
      <c r="GXU1871" s="401"/>
      <c r="GXV1871" s="401"/>
      <c r="GXW1871" s="401"/>
      <c r="GXX1871" s="401"/>
      <c r="GXY1871" s="401"/>
      <c r="GXZ1871" s="401"/>
      <c r="GYA1871" s="401"/>
      <c r="GYB1871" s="401"/>
      <c r="GYC1871" s="401"/>
      <c r="GYD1871" s="401"/>
      <c r="GYE1871" s="401"/>
      <c r="GYF1871" s="401"/>
      <c r="GYG1871" s="401"/>
      <c r="GYH1871" s="401"/>
      <c r="GYI1871" s="401"/>
      <c r="GYJ1871" s="401"/>
      <c r="GYK1871" s="401"/>
      <c r="GYL1871" s="401"/>
      <c r="GYM1871" s="401"/>
      <c r="GYN1871" s="401"/>
      <c r="GYO1871" s="401"/>
      <c r="GYP1871" s="401"/>
      <c r="GYQ1871" s="401"/>
      <c r="GYR1871" s="401"/>
      <c r="GYS1871" s="401"/>
      <c r="GYT1871" s="401"/>
      <c r="GYU1871" s="401"/>
      <c r="GYV1871" s="401"/>
      <c r="GYW1871" s="401"/>
      <c r="GYX1871" s="401"/>
      <c r="GYY1871" s="401"/>
      <c r="GYZ1871" s="401"/>
      <c r="GZA1871" s="401"/>
      <c r="GZB1871" s="401"/>
      <c r="GZC1871" s="401"/>
      <c r="GZD1871" s="401"/>
      <c r="GZE1871" s="401"/>
      <c r="GZF1871" s="401"/>
      <c r="GZG1871" s="401"/>
      <c r="GZH1871" s="401"/>
      <c r="GZI1871" s="401"/>
      <c r="GZJ1871" s="401"/>
      <c r="GZK1871" s="401"/>
      <c r="GZL1871" s="401"/>
      <c r="GZM1871" s="401"/>
      <c r="GZN1871" s="401"/>
      <c r="GZO1871" s="401"/>
      <c r="GZP1871" s="401"/>
      <c r="GZQ1871" s="401"/>
      <c r="GZR1871" s="401"/>
      <c r="GZS1871" s="401"/>
      <c r="GZT1871" s="401"/>
      <c r="GZU1871" s="401"/>
      <c r="GZV1871" s="401"/>
      <c r="GZW1871" s="401"/>
      <c r="GZX1871" s="401"/>
      <c r="GZY1871" s="401"/>
      <c r="GZZ1871" s="401"/>
      <c r="HAA1871" s="401"/>
      <c r="HAB1871" s="401"/>
      <c r="HAC1871" s="401"/>
      <c r="HAD1871" s="401"/>
      <c r="HAE1871" s="401"/>
      <c r="HAF1871" s="401"/>
      <c r="HAG1871" s="401"/>
      <c r="HAH1871" s="401"/>
      <c r="HAI1871" s="401"/>
      <c r="HAJ1871" s="401"/>
      <c r="HAK1871" s="401"/>
      <c r="HAL1871" s="401"/>
      <c r="HAM1871" s="401"/>
      <c r="HAN1871" s="401"/>
      <c r="HAO1871" s="401"/>
      <c r="HAP1871" s="401"/>
      <c r="HAQ1871" s="401"/>
      <c r="HAR1871" s="401"/>
      <c r="HAS1871" s="401"/>
      <c r="HAT1871" s="401"/>
      <c r="HAU1871" s="401"/>
      <c r="HAV1871" s="401"/>
      <c r="HAW1871" s="401"/>
      <c r="HAX1871" s="401"/>
      <c r="HAY1871" s="401"/>
      <c r="HAZ1871" s="401"/>
      <c r="HBA1871" s="401"/>
      <c r="HBB1871" s="401"/>
      <c r="HBC1871" s="401"/>
      <c r="HBD1871" s="401"/>
      <c r="HBE1871" s="401"/>
      <c r="HBF1871" s="401"/>
      <c r="HBG1871" s="401"/>
      <c r="HBH1871" s="401"/>
      <c r="HBI1871" s="401"/>
      <c r="HBJ1871" s="401"/>
      <c r="HBK1871" s="401"/>
      <c r="HBL1871" s="401"/>
      <c r="HBM1871" s="401"/>
      <c r="HBN1871" s="401"/>
      <c r="HBO1871" s="401"/>
      <c r="HBP1871" s="401"/>
      <c r="HBQ1871" s="401"/>
      <c r="HBR1871" s="401"/>
      <c r="HBS1871" s="401"/>
      <c r="HBT1871" s="401"/>
      <c r="HBU1871" s="401"/>
      <c r="HBV1871" s="401"/>
      <c r="HBW1871" s="401"/>
      <c r="HBX1871" s="401"/>
      <c r="HBY1871" s="401"/>
      <c r="HBZ1871" s="401"/>
      <c r="HCA1871" s="401"/>
      <c r="HCB1871" s="401"/>
      <c r="HCC1871" s="401"/>
      <c r="HCD1871" s="401"/>
      <c r="HCE1871" s="401"/>
      <c r="HCF1871" s="401"/>
      <c r="HCG1871" s="401"/>
      <c r="HCH1871" s="401"/>
      <c r="HCI1871" s="401"/>
      <c r="HCJ1871" s="401"/>
      <c r="HCK1871" s="401"/>
      <c r="HCL1871" s="401"/>
      <c r="HCM1871" s="401"/>
      <c r="HCN1871" s="401"/>
      <c r="HCO1871" s="401"/>
      <c r="HCP1871" s="401"/>
      <c r="HCQ1871" s="401"/>
      <c r="HCR1871" s="401"/>
      <c r="HCS1871" s="401"/>
      <c r="HCT1871" s="401"/>
      <c r="HCU1871" s="401"/>
      <c r="HCV1871" s="401"/>
      <c r="HCW1871" s="401"/>
      <c r="HCX1871" s="401"/>
      <c r="HCY1871" s="401"/>
      <c r="HCZ1871" s="401"/>
      <c r="HDA1871" s="401"/>
      <c r="HDB1871" s="401"/>
      <c r="HDC1871" s="401"/>
      <c r="HDD1871" s="401"/>
      <c r="HDE1871" s="401"/>
      <c r="HDF1871" s="401"/>
      <c r="HDG1871" s="401"/>
      <c r="HDH1871" s="401"/>
      <c r="HDI1871" s="401"/>
      <c r="HDJ1871" s="401"/>
      <c r="HDK1871" s="401"/>
      <c r="HDL1871" s="401"/>
      <c r="HDM1871" s="401"/>
      <c r="HDN1871" s="401"/>
      <c r="HDO1871" s="401"/>
      <c r="HDP1871" s="401"/>
      <c r="HDQ1871" s="401"/>
      <c r="HDR1871" s="401"/>
      <c r="HDS1871" s="401"/>
      <c r="HDT1871" s="401"/>
      <c r="HDU1871" s="401"/>
      <c r="HDV1871" s="401"/>
      <c r="HDW1871" s="401"/>
      <c r="HDX1871" s="401"/>
      <c r="HDY1871" s="401"/>
      <c r="HDZ1871" s="401"/>
      <c r="HEA1871" s="401"/>
      <c r="HEB1871" s="401"/>
      <c r="HEC1871" s="401"/>
      <c r="HED1871" s="401"/>
      <c r="HEE1871" s="401"/>
      <c r="HEF1871" s="401"/>
      <c r="HEG1871" s="401"/>
      <c r="HEH1871" s="401"/>
      <c r="HEI1871" s="401"/>
      <c r="HEJ1871" s="401"/>
      <c r="HEK1871" s="401"/>
      <c r="HEL1871" s="401"/>
      <c r="HEM1871" s="401"/>
      <c r="HEN1871" s="401"/>
      <c r="HEO1871" s="401"/>
      <c r="HEP1871" s="401"/>
      <c r="HEQ1871" s="401"/>
      <c r="HER1871" s="401"/>
      <c r="HES1871" s="401"/>
      <c r="HET1871" s="401"/>
      <c r="HEU1871" s="401"/>
      <c r="HEV1871" s="401"/>
      <c r="HEW1871" s="401"/>
      <c r="HEX1871" s="401"/>
      <c r="HEY1871" s="401"/>
      <c r="HEZ1871" s="401"/>
      <c r="HFA1871" s="401"/>
      <c r="HFB1871" s="401"/>
      <c r="HFC1871" s="401"/>
      <c r="HFD1871" s="401"/>
      <c r="HFE1871" s="401"/>
      <c r="HFF1871" s="401"/>
      <c r="HFG1871" s="401"/>
      <c r="HFH1871" s="401"/>
      <c r="HFI1871" s="401"/>
      <c r="HFJ1871" s="401"/>
      <c r="HFK1871" s="401"/>
      <c r="HFL1871" s="401"/>
      <c r="HFM1871" s="401"/>
      <c r="HFN1871" s="401"/>
      <c r="HFO1871" s="401"/>
      <c r="HFP1871" s="401"/>
      <c r="HFQ1871" s="401"/>
      <c r="HFR1871" s="401"/>
      <c r="HFS1871" s="401"/>
      <c r="HFT1871" s="401"/>
      <c r="HFU1871" s="401"/>
      <c r="HFV1871" s="401"/>
      <c r="HFW1871" s="401"/>
      <c r="HFX1871" s="401"/>
      <c r="HFY1871" s="401"/>
      <c r="HFZ1871" s="401"/>
      <c r="HGA1871" s="401"/>
      <c r="HGB1871" s="401"/>
      <c r="HGC1871" s="401"/>
      <c r="HGD1871" s="401"/>
      <c r="HGE1871" s="401"/>
      <c r="HGF1871" s="401"/>
      <c r="HGG1871" s="401"/>
      <c r="HGH1871" s="401"/>
      <c r="HGI1871" s="401"/>
      <c r="HGJ1871" s="401"/>
      <c r="HGK1871" s="401"/>
      <c r="HGL1871" s="401"/>
      <c r="HGM1871" s="401"/>
      <c r="HGN1871" s="401"/>
      <c r="HGO1871" s="401"/>
      <c r="HGP1871" s="401"/>
      <c r="HGQ1871" s="401"/>
      <c r="HGR1871" s="401"/>
      <c r="HGS1871" s="401"/>
      <c r="HGT1871" s="401"/>
      <c r="HGU1871" s="401"/>
      <c r="HGV1871" s="401"/>
      <c r="HGW1871" s="401"/>
      <c r="HGX1871" s="401"/>
      <c r="HGY1871" s="401"/>
      <c r="HGZ1871" s="401"/>
      <c r="HHA1871" s="401"/>
      <c r="HHB1871" s="401"/>
      <c r="HHC1871" s="401"/>
      <c r="HHD1871" s="401"/>
      <c r="HHE1871" s="401"/>
      <c r="HHF1871" s="401"/>
      <c r="HHG1871" s="401"/>
      <c r="HHH1871" s="401"/>
      <c r="HHI1871" s="401"/>
      <c r="HHJ1871" s="401"/>
      <c r="HHK1871" s="401"/>
      <c r="HHL1871" s="401"/>
      <c r="HHM1871" s="401"/>
      <c r="HHN1871" s="401"/>
      <c r="HHO1871" s="401"/>
      <c r="HHP1871" s="401"/>
      <c r="HHQ1871" s="401"/>
      <c r="HHR1871" s="401"/>
      <c r="HHS1871" s="401"/>
      <c r="HHT1871" s="401"/>
      <c r="HHU1871" s="401"/>
      <c r="HHV1871" s="401"/>
      <c r="HHW1871" s="401"/>
      <c r="HHX1871" s="401"/>
      <c r="HHY1871" s="401"/>
      <c r="HHZ1871" s="401"/>
      <c r="HIA1871" s="401"/>
      <c r="HIB1871" s="401"/>
      <c r="HIC1871" s="401"/>
      <c r="HID1871" s="401"/>
      <c r="HIE1871" s="401"/>
      <c r="HIF1871" s="401"/>
      <c r="HIG1871" s="401"/>
      <c r="HIH1871" s="401"/>
      <c r="HII1871" s="401"/>
      <c r="HIJ1871" s="401"/>
      <c r="HIK1871" s="401"/>
      <c r="HIL1871" s="401"/>
      <c r="HIM1871" s="401"/>
      <c r="HIN1871" s="401"/>
      <c r="HIO1871" s="401"/>
      <c r="HIP1871" s="401"/>
      <c r="HIQ1871" s="401"/>
      <c r="HIR1871" s="401"/>
      <c r="HIS1871" s="401"/>
      <c r="HIT1871" s="401"/>
      <c r="HIU1871" s="401"/>
      <c r="HIV1871" s="401"/>
      <c r="HIW1871" s="401"/>
      <c r="HIX1871" s="401"/>
      <c r="HIY1871" s="401"/>
      <c r="HIZ1871" s="401"/>
      <c r="HJA1871" s="401"/>
      <c r="HJB1871" s="401"/>
      <c r="HJC1871" s="401"/>
      <c r="HJD1871" s="401"/>
      <c r="HJE1871" s="401"/>
      <c r="HJF1871" s="401"/>
      <c r="HJG1871" s="401"/>
      <c r="HJH1871" s="401"/>
      <c r="HJI1871" s="401"/>
      <c r="HJJ1871" s="401"/>
      <c r="HJK1871" s="401"/>
      <c r="HJL1871" s="401"/>
      <c r="HJM1871" s="401"/>
      <c r="HJN1871" s="401"/>
      <c r="HJO1871" s="401"/>
      <c r="HJP1871" s="401"/>
      <c r="HJQ1871" s="401"/>
      <c r="HJR1871" s="401"/>
      <c r="HJS1871" s="401"/>
      <c r="HJT1871" s="401"/>
      <c r="HJU1871" s="401"/>
      <c r="HJV1871" s="401"/>
      <c r="HJW1871" s="401"/>
      <c r="HJX1871" s="401"/>
      <c r="HJY1871" s="401"/>
      <c r="HJZ1871" s="401"/>
      <c r="HKA1871" s="401"/>
      <c r="HKB1871" s="401"/>
      <c r="HKC1871" s="401"/>
      <c r="HKD1871" s="401"/>
      <c r="HKE1871" s="401"/>
      <c r="HKF1871" s="401"/>
      <c r="HKG1871" s="401"/>
      <c r="HKH1871" s="401"/>
      <c r="HKI1871" s="401"/>
      <c r="HKJ1871" s="401"/>
      <c r="HKK1871" s="401"/>
      <c r="HKL1871" s="401"/>
      <c r="HKM1871" s="401"/>
      <c r="HKN1871" s="401"/>
      <c r="HKO1871" s="401"/>
      <c r="HKP1871" s="401"/>
      <c r="HKQ1871" s="401"/>
      <c r="HKR1871" s="401"/>
      <c r="HKS1871" s="401"/>
      <c r="HKT1871" s="401"/>
      <c r="HKU1871" s="401"/>
      <c r="HKV1871" s="401"/>
      <c r="HKW1871" s="401"/>
      <c r="HKX1871" s="401"/>
      <c r="HKY1871" s="401"/>
      <c r="HKZ1871" s="401"/>
      <c r="HLA1871" s="401"/>
      <c r="HLB1871" s="401"/>
      <c r="HLC1871" s="401"/>
      <c r="HLD1871" s="401"/>
      <c r="HLE1871" s="401"/>
      <c r="HLF1871" s="401"/>
      <c r="HLG1871" s="401"/>
      <c r="HLH1871" s="401"/>
      <c r="HLI1871" s="401"/>
      <c r="HLJ1871" s="401"/>
      <c r="HLK1871" s="401"/>
      <c r="HLL1871" s="401"/>
      <c r="HLM1871" s="401"/>
      <c r="HLN1871" s="401"/>
      <c r="HLO1871" s="401"/>
      <c r="HLP1871" s="401"/>
      <c r="HLQ1871" s="401"/>
      <c r="HLR1871" s="401"/>
      <c r="HLS1871" s="401"/>
      <c r="HLT1871" s="401"/>
      <c r="HLU1871" s="401"/>
      <c r="HLV1871" s="401"/>
      <c r="HLW1871" s="401"/>
      <c r="HLX1871" s="401"/>
      <c r="HLY1871" s="401"/>
      <c r="HLZ1871" s="401"/>
      <c r="HMA1871" s="401"/>
      <c r="HMB1871" s="401"/>
      <c r="HMC1871" s="401"/>
      <c r="HMD1871" s="401"/>
      <c r="HME1871" s="401"/>
      <c r="HMF1871" s="401"/>
      <c r="HMG1871" s="401"/>
      <c r="HMH1871" s="401"/>
      <c r="HMI1871" s="401"/>
      <c r="HMJ1871" s="401"/>
      <c r="HMK1871" s="401"/>
      <c r="HML1871" s="401"/>
      <c r="HMM1871" s="401"/>
      <c r="HMN1871" s="401"/>
      <c r="HMO1871" s="401"/>
      <c r="HMP1871" s="401"/>
      <c r="HMQ1871" s="401"/>
      <c r="HMR1871" s="401"/>
      <c r="HMS1871" s="401"/>
      <c r="HMT1871" s="401"/>
      <c r="HMU1871" s="401"/>
      <c r="HMV1871" s="401"/>
      <c r="HMW1871" s="401"/>
      <c r="HMX1871" s="401"/>
      <c r="HMY1871" s="401"/>
      <c r="HMZ1871" s="401"/>
      <c r="HNA1871" s="401"/>
      <c r="HNB1871" s="401"/>
      <c r="HNC1871" s="401"/>
      <c r="HND1871" s="401"/>
      <c r="HNE1871" s="401"/>
      <c r="HNF1871" s="401"/>
      <c r="HNG1871" s="401"/>
      <c r="HNH1871" s="401"/>
      <c r="HNI1871" s="401"/>
      <c r="HNJ1871" s="401"/>
      <c r="HNK1871" s="401"/>
      <c r="HNL1871" s="401"/>
      <c r="HNM1871" s="401"/>
      <c r="HNN1871" s="401"/>
      <c r="HNO1871" s="401"/>
      <c r="HNP1871" s="401"/>
      <c r="HNQ1871" s="401"/>
      <c r="HNR1871" s="401"/>
      <c r="HNS1871" s="401"/>
      <c r="HNT1871" s="401"/>
      <c r="HNU1871" s="401"/>
      <c r="HNV1871" s="401"/>
      <c r="HNW1871" s="401"/>
      <c r="HNX1871" s="401"/>
      <c r="HNY1871" s="401"/>
      <c r="HNZ1871" s="401"/>
      <c r="HOA1871" s="401"/>
      <c r="HOB1871" s="401"/>
      <c r="HOC1871" s="401"/>
      <c r="HOD1871" s="401"/>
      <c r="HOE1871" s="401"/>
      <c r="HOF1871" s="401"/>
      <c r="HOG1871" s="401"/>
      <c r="HOH1871" s="401"/>
      <c r="HOI1871" s="401"/>
      <c r="HOJ1871" s="401"/>
      <c r="HOK1871" s="401"/>
      <c r="HOL1871" s="401"/>
      <c r="HOM1871" s="401"/>
      <c r="HON1871" s="401"/>
      <c r="HOO1871" s="401"/>
      <c r="HOP1871" s="401"/>
      <c r="HOQ1871" s="401"/>
      <c r="HOR1871" s="401"/>
      <c r="HOS1871" s="401"/>
      <c r="HOT1871" s="401"/>
      <c r="HOU1871" s="401"/>
      <c r="HOV1871" s="401"/>
      <c r="HOW1871" s="401"/>
      <c r="HOX1871" s="401"/>
      <c r="HOY1871" s="401"/>
      <c r="HOZ1871" s="401"/>
      <c r="HPA1871" s="401"/>
      <c r="HPB1871" s="401"/>
      <c r="HPC1871" s="401"/>
      <c r="HPD1871" s="401"/>
      <c r="HPE1871" s="401"/>
      <c r="HPF1871" s="401"/>
      <c r="HPG1871" s="401"/>
      <c r="HPH1871" s="401"/>
      <c r="HPI1871" s="401"/>
      <c r="HPJ1871" s="401"/>
      <c r="HPK1871" s="401"/>
      <c r="HPL1871" s="401"/>
      <c r="HPM1871" s="401"/>
      <c r="HPN1871" s="401"/>
      <c r="HPO1871" s="401"/>
      <c r="HPP1871" s="401"/>
      <c r="HPQ1871" s="401"/>
      <c r="HPR1871" s="401"/>
      <c r="HPS1871" s="401"/>
      <c r="HPT1871" s="401"/>
      <c r="HPU1871" s="401"/>
      <c r="HPV1871" s="401"/>
      <c r="HPW1871" s="401"/>
      <c r="HPX1871" s="401"/>
      <c r="HPY1871" s="401"/>
      <c r="HPZ1871" s="401"/>
      <c r="HQA1871" s="401"/>
      <c r="HQB1871" s="401"/>
      <c r="HQC1871" s="401"/>
      <c r="HQD1871" s="401"/>
      <c r="HQE1871" s="401"/>
      <c r="HQF1871" s="401"/>
      <c r="HQG1871" s="401"/>
      <c r="HQH1871" s="401"/>
      <c r="HQI1871" s="401"/>
      <c r="HQJ1871" s="401"/>
      <c r="HQK1871" s="401"/>
      <c r="HQL1871" s="401"/>
      <c r="HQM1871" s="401"/>
      <c r="HQN1871" s="401"/>
      <c r="HQO1871" s="401"/>
      <c r="HQP1871" s="401"/>
      <c r="HQQ1871" s="401"/>
      <c r="HQR1871" s="401"/>
      <c r="HQS1871" s="401"/>
      <c r="HQT1871" s="401"/>
      <c r="HQU1871" s="401"/>
      <c r="HQV1871" s="401"/>
      <c r="HQW1871" s="401"/>
      <c r="HQX1871" s="401"/>
      <c r="HQY1871" s="401"/>
      <c r="HQZ1871" s="401"/>
      <c r="HRA1871" s="401"/>
      <c r="HRB1871" s="401"/>
      <c r="HRC1871" s="401"/>
      <c r="HRD1871" s="401"/>
      <c r="HRE1871" s="401"/>
      <c r="HRF1871" s="401"/>
      <c r="HRG1871" s="401"/>
      <c r="HRH1871" s="401"/>
      <c r="HRI1871" s="401"/>
      <c r="HRJ1871" s="401"/>
      <c r="HRK1871" s="401"/>
      <c r="HRL1871" s="401"/>
      <c r="HRM1871" s="401"/>
      <c r="HRN1871" s="401"/>
      <c r="HRO1871" s="401"/>
      <c r="HRP1871" s="401"/>
      <c r="HRQ1871" s="401"/>
      <c r="HRR1871" s="401"/>
      <c r="HRS1871" s="401"/>
      <c r="HRT1871" s="401"/>
      <c r="HRU1871" s="401"/>
      <c r="HRV1871" s="401"/>
      <c r="HRW1871" s="401"/>
      <c r="HRX1871" s="401"/>
      <c r="HRY1871" s="401"/>
      <c r="HRZ1871" s="401"/>
      <c r="HSA1871" s="401"/>
      <c r="HSB1871" s="401"/>
      <c r="HSC1871" s="401"/>
      <c r="HSD1871" s="401"/>
      <c r="HSE1871" s="401"/>
      <c r="HSF1871" s="401"/>
      <c r="HSG1871" s="401"/>
      <c r="HSH1871" s="401"/>
      <c r="HSI1871" s="401"/>
      <c r="HSJ1871" s="401"/>
      <c r="HSK1871" s="401"/>
      <c r="HSL1871" s="401"/>
      <c r="HSM1871" s="401"/>
      <c r="HSN1871" s="401"/>
      <c r="HSO1871" s="401"/>
      <c r="HSP1871" s="401"/>
      <c r="HSQ1871" s="401"/>
      <c r="HSR1871" s="401"/>
      <c r="HSS1871" s="401"/>
      <c r="HST1871" s="401"/>
      <c r="HSU1871" s="401"/>
      <c r="HSV1871" s="401"/>
      <c r="HSW1871" s="401"/>
      <c r="HSX1871" s="401"/>
      <c r="HSY1871" s="401"/>
      <c r="HSZ1871" s="401"/>
      <c r="HTA1871" s="401"/>
      <c r="HTB1871" s="401"/>
      <c r="HTC1871" s="401"/>
      <c r="HTD1871" s="401"/>
      <c r="HTE1871" s="401"/>
      <c r="HTF1871" s="401"/>
      <c r="HTG1871" s="401"/>
      <c r="HTH1871" s="401"/>
      <c r="HTI1871" s="401"/>
      <c r="HTJ1871" s="401"/>
      <c r="HTK1871" s="401"/>
      <c r="HTL1871" s="401"/>
      <c r="HTM1871" s="401"/>
      <c r="HTN1871" s="401"/>
      <c r="HTO1871" s="401"/>
      <c r="HTP1871" s="401"/>
      <c r="HTQ1871" s="401"/>
      <c r="HTR1871" s="401"/>
      <c r="HTS1871" s="401"/>
      <c r="HTT1871" s="401"/>
      <c r="HTU1871" s="401"/>
      <c r="HTV1871" s="401"/>
      <c r="HTW1871" s="401"/>
      <c r="HTX1871" s="401"/>
      <c r="HTY1871" s="401"/>
      <c r="HTZ1871" s="401"/>
      <c r="HUA1871" s="401"/>
      <c r="HUB1871" s="401"/>
      <c r="HUC1871" s="401"/>
      <c r="HUD1871" s="401"/>
      <c r="HUE1871" s="401"/>
      <c r="HUF1871" s="401"/>
      <c r="HUG1871" s="401"/>
      <c r="HUH1871" s="401"/>
      <c r="HUI1871" s="401"/>
      <c r="HUJ1871" s="401"/>
      <c r="HUK1871" s="401"/>
      <c r="HUL1871" s="401"/>
      <c r="HUM1871" s="401"/>
      <c r="HUN1871" s="401"/>
      <c r="HUO1871" s="401"/>
      <c r="HUP1871" s="401"/>
      <c r="HUQ1871" s="401"/>
      <c r="HUR1871" s="401"/>
      <c r="HUS1871" s="401"/>
      <c r="HUT1871" s="401"/>
      <c r="HUU1871" s="401"/>
      <c r="HUV1871" s="401"/>
      <c r="HUW1871" s="401"/>
      <c r="HUX1871" s="401"/>
      <c r="HUY1871" s="401"/>
      <c r="HUZ1871" s="401"/>
      <c r="HVA1871" s="401"/>
      <c r="HVB1871" s="401"/>
      <c r="HVC1871" s="401"/>
      <c r="HVD1871" s="401"/>
      <c r="HVE1871" s="401"/>
      <c r="HVF1871" s="401"/>
      <c r="HVG1871" s="401"/>
      <c r="HVH1871" s="401"/>
      <c r="HVI1871" s="401"/>
      <c r="HVJ1871" s="401"/>
      <c r="HVK1871" s="401"/>
      <c r="HVL1871" s="401"/>
      <c r="HVM1871" s="401"/>
      <c r="HVN1871" s="401"/>
      <c r="HVO1871" s="401"/>
      <c r="HVP1871" s="401"/>
      <c r="HVQ1871" s="401"/>
      <c r="HVR1871" s="401"/>
      <c r="HVS1871" s="401"/>
      <c r="HVT1871" s="401"/>
      <c r="HVU1871" s="401"/>
      <c r="HVV1871" s="401"/>
      <c r="HVW1871" s="401"/>
      <c r="HVX1871" s="401"/>
      <c r="HVY1871" s="401"/>
      <c r="HVZ1871" s="401"/>
      <c r="HWA1871" s="401"/>
      <c r="HWB1871" s="401"/>
      <c r="HWC1871" s="401"/>
      <c r="HWD1871" s="401"/>
      <c r="HWE1871" s="401"/>
      <c r="HWF1871" s="401"/>
      <c r="HWG1871" s="401"/>
      <c r="HWH1871" s="401"/>
      <c r="HWI1871" s="401"/>
      <c r="HWJ1871" s="401"/>
      <c r="HWK1871" s="401"/>
      <c r="HWL1871" s="401"/>
      <c r="HWM1871" s="401"/>
      <c r="HWN1871" s="401"/>
      <c r="HWO1871" s="401"/>
      <c r="HWP1871" s="401"/>
      <c r="HWQ1871" s="401"/>
      <c r="HWR1871" s="401"/>
      <c r="HWS1871" s="401"/>
      <c r="HWT1871" s="401"/>
      <c r="HWU1871" s="401"/>
      <c r="HWV1871" s="401"/>
      <c r="HWW1871" s="401"/>
      <c r="HWX1871" s="401"/>
      <c r="HWY1871" s="401"/>
      <c r="HWZ1871" s="401"/>
      <c r="HXA1871" s="401"/>
      <c r="HXB1871" s="401"/>
      <c r="HXC1871" s="401"/>
      <c r="HXD1871" s="401"/>
      <c r="HXE1871" s="401"/>
      <c r="HXF1871" s="401"/>
      <c r="HXG1871" s="401"/>
      <c r="HXH1871" s="401"/>
      <c r="HXI1871" s="401"/>
      <c r="HXJ1871" s="401"/>
      <c r="HXK1871" s="401"/>
      <c r="HXL1871" s="401"/>
      <c r="HXM1871" s="401"/>
      <c r="HXN1871" s="401"/>
      <c r="HXO1871" s="401"/>
      <c r="HXP1871" s="401"/>
      <c r="HXQ1871" s="401"/>
      <c r="HXR1871" s="401"/>
      <c r="HXS1871" s="401"/>
      <c r="HXT1871" s="401"/>
      <c r="HXU1871" s="401"/>
      <c r="HXV1871" s="401"/>
      <c r="HXW1871" s="401"/>
      <c r="HXX1871" s="401"/>
      <c r="HXY1871" s="401"/>
      <c r="HXZ1871" s="401"/>
      <c r="HYA1871" s="401"/>
      <c r="HYB1871" s="401"/>
      <c r="HYC1871" s="401"/>
      <c r="HYD1871" s="401"/>
      <c r="HYE1871" s="401"/>
      <c r="HYF1871" s="401"/>
      <c r="HYG1871" s="401"/>
      <c r="HYH1871" s="401"/>
      <c r="HYI1871" s="401"/>
      <c r="HYJ1871" s="401"/>
      <c r="HYK1871" s="401"/>
      <c r="HYL1871" s="401"/>
      <c r="HYM1871" s="401"/>
      <c r="HYN1871" s="401"/>
      <c r="HYO1871" s="401"/>
      <c r="HYP1871" s="401"/>
      <c r="HYQ1871" s="401"/>
      <c r="HYR1871" s="401"/>
      <c r="HYS1871" s="401"/>
      <c r="HYT1871" s="401"/>
      <c r="HYU1871" s="401"/>
      <c r="HYV1871" s="401"/>
      <c r="HYW1871" s="401"/>
      <c r="HYX1871" s="401"/>
      <c r="HYY1871" s="401"/>
      <c r="HYZ1871" s="401"/>
      <c r="HZA1871" s="401"/>
      <c r="HZB1871" s="401"/>
      <c r="HZC1871" s="401"/>
      <c r="HZD1871" s="401"/>
      <c r="HZE1871" s="401"/>
      <c r="HZF1871" s="401"/>
      <c r="HZG1871" s="401"/>
      <c r="HZH1871" s="401"/>
      <c r="HZI1871" s="401"/>
      <c r="HZJ1871" s="401"/>
      <c r="HZK1871" s="401"/>
      <c r="HZL1871" s="401"/>
      <c r="HZM1871" s="401"/>
      <c r="HZN1871" s="401"/>
      <c r="HZO1871" s="401"/>
      <c r="HZP1871" s="401"/>
      <c r="HZQ1871" s="401"/>
      <c r="HZR1871" s="401"/>
      <c r="HZS1871" s="401"/>
      <c r="HZT1871" s="401"/>
      <c r="HZU1871" s="401"/>
      <c r="HZV1871" s="401"/>
      <c r="HZW1871" s="401"/>
      <c r="HZX1871" s="401"/>
      <c r="HZY1871" s="401"/>
      <c r="HZZ1871" s="401"/>
      <c r="IAA1871" s="401"/>
      <c r="IAB1871" s="401"/>
      <c r="IAC1871" s="401"/>
      <c r="IAD1871" s="401"/>
      <c r="IAE1871" s="401"/>
      <c r="IAF1871" s="401"/>
      <c r="IAG1871" s="401"/>
      <c r="IAH1871" s="401"/>
      <c r="IAI1871" s="401"/>
      <c r="IAJ1871" s="401"/>
      <c r="IAK1871" s="401"/>
      <c r="IAL1871" s="401"/>
      <c r="IAM1871" s="401"/>
      <c r="IAN1871" s="401"/>
      <c r="IAO1871" s="401"/>
      <c r="IAP1871" s="401"/>
      <c r="IAQ1871" s="401"/>
      <c r="IAR1871" s="401"/>
      <c r="IAS1871" s="401"/>
      <c r="IAT1871" s="401"/>
      <c r="IAU1871" s="401"/>
      <c r="IAV1871" s="401"/>
      <c r="IAW1871" s="401"/>
      <c r="IAX1871" s="401"/>
      <c r="IAY1871" s="401"/>
      <c r="IAZ1871" s="401"/>
      <c r="IBA1871" s="401"/>
      <c r="IBB1871" s="401"/>
      <c r="IBC1871" s="401"/>
      <c r="IBD1871" s="401"/>
      <c r="IBE1871" s="401"/>
      <c r="IBF1871" s="401"/>
      <c r="IBG1871" s="401"/>
      <c r="IBH1871" s="401"/>
      <c r="IBI1871" s="401"/>
      <c r="IBJ1871" s="401"/>
      <c r="IBK1871" s="401"/>
      <c r="IBL1871" s="401"/>
      <c r="IBM1871" s="401"/>
      <c r="IBN1871" s="401"/>
      <c r="IBO1871" s="401"/>
      <c r="IBP1871" s="401"/>
      <c r="IBQ1871" s="401"/>
      <c r="IBR1871" s="401"/>
      <c r="IBS1871" s="401"/>
      <c r="IBT1871" s="401"/>
      <c r="IBU1871" s="401"/>
      <c r="IBV1871" s="401"/>
      <c r="IBW1871" s="401"/>
      <c r="IBX1871" s="401"/>
      <c r="IBY1871" s="401"/>
      <c r="IBZ1871" s="401"/>
      <c r="ICA1871" s="401"/>
      <c r="ICB1871" s="401"/>
      <c r="ICC1871" s="401"/>
      <c r="ICD1871" s="401"/>
      <c r="ICE1871" s="401"/>
      <c r="ICF1871" s="401"/>
      <c r="ICG1871" s="401"/>
      <c r="ICH1871" s="401"/>
      <c r="ICI1871" s="401"/>
      <c r="ICJ1871" s="401"/>
      <c r="ICK1871" s="401"/>
      <c r="ICL1871" s="401"/>
      <c r="ICM1871" s="401"/>
      <c r="ICN1871" s="401"/>
      <c r="ICO1871" s="401"/>
      <c r="ICP1871" s="401"/>
      <c r="ICQ1871" s="401"/>
      <c r="ICR1871" s="401"/>
      <c r="ICS1871" s="401"/>
      <c r="ICT1871" s="401"/>
      <c r="ICU1871" s="401"/>
      <c r="ICV1871" s="401"/>
      <c r="ICW1871" s="401"/>
      <c r="ICX1871" s="401"/>
      <c r="ICY1871" s="401"/>
      <c r="ICZ1871" s="401"/>
      <c r="IDA1871" s="401"/>
      <c r="IDB1871" s="401"/>
      <c r="IDC1871" s="401"/>
      <c r="IDD1871" s="401"/>
      <c r="IDE1871" s="401"/>
      <c r="IDF1871" s="401"/>
      <c r="IDG1871" s="401"/>
      <c r="IDH1871" s="401"/>
      <c r="IDI1871" s="401"/>
      <c r="IDJ1871" s="401"/>
      <c r="IDK1871" s="401"/>
      <c r="IDL1871" s="401"/>
      <c r="IDM1871" s="401"/>
      <c r="IDN1871" s="401"/>
      <c r="IDO1871" s="401"/>
      <c r="IDP1871" s="401"/>
      <c r="IDQ1871" s="401"/>
      <c r="IDR1871" s="401"/>
      <c r="IDS1871" s="401"/>
      <c r="IDT1871" s="401"/>
      <c r="IDU1871" s="401"/>
      <c r="IDV1871" s="401"/>
      <c r="IDW1871" s="401"/>
      <c r="IDX1871" s="401"/>
      <c r="IDY1871" s="401"/>
      <c r="IDZ1871" s="401"/>
      <c r="IEA1871" s="401"/>
      <c r="IEB1871" s="401"/>
      <c r="IEC1871" s="401"/>
      <c r="IED1871" s="401"/>
      <c r="IEE1871" s="401"/>
      <c r="IEF1871" s="401"/>
      <c r="IEG1871" s="401"/>
      <c r="IEH1871" s="401"/>
      <c r="IEI1871" s="401"/>
      <c r="IEJ1871" s="401"/>
      <c r="IEK1871" s="401"/>
      <c r="IEL1871" s="401"/>
      <c r="IEM1871" s="401"/>
      <c r="IEN1871" s="401"/>
      <c r="IEO1871" s="401"/>
      <c r="IEP1871" s="401"/>
      <c r="IEQ1871" s="401"/>
      <c r="IER1871" s="401"/>
      <c r="IES1871" s="401"/>
      <c r="IET1871" s="401"/>
      <c r="IEU1871" s="401"/>
      <c r="IEV1871" s="401"/>
      <c r="IEW1871" s="401"/>
      <c r="IEX1871" s="401"/>
      <c r="IEY1871" s="401"/>
      <c r="IEZ1871" s="401"/>
      <c r="IFA1871" s="401"/>
      <c r="IFB1871" s="401"/>
      <c r="IFC1871" s="401"/>
      <c r="IFD1871" s="401"/>
      <c r="IFE1871" s="401"/>
      <c r="IFF1871" s="401"/>
      <c r="IFG1871" s="401"/>
      <c r="IFH1871" s="401"/>
      <c r="IFI1871" s="401"/>
      <c r="IFJ1871" s="401"/>
      <c r="IFK1871" s="401"/>
      <c r="IFL1871" s="401"/>
      <c r="IFM1871" s="401"/>
      <c r="IFN1871" s="401"/>
      <c r="IFO1871" s="401"/>
      <c r="IFP1871" s="401"/>
      <c r="IFQ1871" s="401"/>
      <c r="IFR1871" s="401"/>
      <c r="IFS1871" s="401"/>
      <c r="IFT1871" s="401"/>
      <c r="IFU1871" s="401"/>
      <c r="IFV1871" s="401"/>
      <c r="IFW1871" s="401"/>
      <c r="IFX1871" s="401"/>
      <c r="IFY1871" s="401"/>
      <c r="IFZ1871" s="401"/>
      <c r="IGA1871" s="401"/>
      <c r="IGB1871" s="401"/>
      <c r="IGC1871" s="401"/>
      <c r="IGD1871" s="401"/>
      <c r="IGE1871" s="401"/>
      <c r="IGF1871" s="401"/>
      <c r="IGG1871" s="401"/>
      <c r="IGH1871" s="401"/>
      <c r="IGI1871" s="401"/>
      <c r="IGJ1871" s="401"/>
      <c r="IGK1871" s="401"/>
      <c r="IGL1871" s="401"/>
      <c r="IGM1871" s="401"/>
      <c r="IGN1871" s="401"/>
      <c r="IGO1871" s="401"/>
      <c r="IGP1871" s="401"/>
      <c r="IGQ1871" s="401"/>
      <c r="IGR1871" s="401"/>
      <c r="IGS1871" s="401"/>
      <c r="IGT1871" s="401"/>
      <c r="IGU1871" s="401"/>
      <c r="IGV1871" s="401"/>
      <c r="IGW1871" s="401"/>
      <c r="IGX1871" s="401"/>
      <c r="IGY1871" s="401"/>
      <c r="IGZ1871" s="401"/>
      <c r="IHA1871" s="401"/>
      <c r="IHB1871" s="401"/>
      <c r="IHC1871" s="401"/>
      <c r="IHD1871" s="401"/>
      <c r="IHE1871" s="401"/>
      <c r="IHF1871" s="401"/>
      <c r="IHG1871" s="401"/>
      <c r="IHH1871" s="401"/>
      <c r="IHI1871" s="401"/>
      <c r="IHJ1871" s="401"/>
      <c r="IHK1871" s="401"/>
      <c r="IHL1871" s="401"/>
      <c r="IHM1871" s="401"/>
      <c r="IHN1871" s="401"/>
      <c r="IHO1871" s="401"/>
      <c r="IHP1871" s="401"/>
      <c r="IHQ1871" s="401"/>
      <c r="IHR1871" s="401"/>
      <c r="IHS1871" s="401"/>
      <c r="IHT1871" s="401"/>
      <c r="IHU1871" s="401"/>
      <c r="IHV1871" s="401"/>
      <c r="IHW1871" s="401"/>
      <c r="IHX1871" s="401"/>
      <c r="IHY1871" s="401"/>
      <c r="IHZ1871" s="401"/>
      <c r="IIA1871" s="401"/>
      <c r="IIB1871" s="401"/>
      <c r="IIC1871" s="401"/>
      <c r="IID1871" s="401"/>
      <c r="IIE1871" s="401"/>
      <c r="IIF1871" s="401"/>
      <c r="IIG1871" s="401"/>
      <c r="IIH1871" s="401"/>
      <c r="III1871" s="401"/>
      <c r="IIJ1871" s="401"/>
      <c r="IIK1871" s="401"/>
      <c r="IIL1871" s="401"/>
      <c r="IIM1871" s="401"/>
      <c r="IIN1871" s="401"/>
      <c r="IIO1871" s="401"/>
      <c r="IIP1871" s="401"/>
      <c r="IIQ1871" s="401"/>
      <c r="IIR1871" s="401"/>
      <c r="IIS1871" s="401"/>
      <c r="IIT1871" s="401"/>
      <c r="IIU1871" s="401"/>
      <c r="IIV1871" s="401"/>
      <c r="IIW1871" s="401"/>
      <c r="IIX1871" s="401"/>
      <c r="IIY1871" s="401"/>
      <c r="IIZ1871" s="401"/>
      <c r="IJA1871" s="401"/>
      <c r="IJB1871" s="401"/>
      <c r="IJC1871" s="401"/>
      <c r="IJD1871" s="401"/>
      <c r="IJE1871" s="401"/>
      <c r="IJF1871" s="401"/>
      <c r="IJG1871" s="401"/>
      <c r="IJH1871" s="401"/>
      <c r="IJI1871" s="401"/>
      <c r="IJJ1871" s="401"/>
      <c r="IJK1871" s="401"/>
      <c r="IJL1871" s="401"/>
      <c r="IJM1871" s="401"/>
      <c r="IJN1871" s="401"/>
      <c r="IJO1871" s="401"/>
      <c r="IJP1871" s="401"/>
      <c r="IJQ1871" s="401"/>
      <c r="IJR1871" s="401"/>
      <c r="IJS1871" s="401"/>
      <c r="IJT1871" s="401"/>
      <c r="IJU1871" s="401"/>
      <c r="IJV1871" s="401"/>
      <c r="IJW1871" s="401"/>
      <c r="IJX1871" s="401"/>
      <c r="IJY1871" s="401"/>
      <c r="IJZ1871" s="401"/>
      <c r="IKA1871" s="401"/>
      <c r="IKB1871" s="401"/>
      <c r="IKC1871" s="401"/>
      <c r="IKD1871" s="401"/>
      <c r="IKE1871" s="401"/>
      <c r="IKF1871" s="401"/>
      <c r="IKG1871" s="401"/>
      <c r="IKH1871" s="401"/>
      <c r="IKI1871" s="401"/>
      <c r="IKJ1871" s="401"/>
      <c r="IKK1871" s="401"/>
      <c r="IKL1871" s="401"/>
      <c r="IKM1871" s="401"/>
      <c r="IKN1871" s="401"/>
      <c r="IKO1871" s="401"/>
      <c r="IKP1871" s="401"/>
      <c r="IKQ1871" s="401"/>
      <c r="IKR1871" s="401"/>
      <c r="IKS1871" s="401"/>
      <c r="IKT1871" s="401"/>
      <c r="IKU1871" s="401"/>
      <c r="IKV1871" s="401"/>
      <c r="IKW1871" s="401"/>
      <c r="IKX1871" s="401"/>
      <c r="IKY1871" s="401"/>
      <c r="IKZ1871" s="401"/>
      <c r="ILA1871" s="401"/>
      <c r="ILB1871" s="401"/>
      <c r="ILC1871" s="401"/>
      <c r="ILD1871" s="401"/>
      <c r="ILE1871" s="401"/>
      <c r="ILF1871" s="401"/>
      <c r="ILG1871" s="401"/>
      <c r="ILH1871" s="401"/>
      <c r="ILI1871" s="401"/>
      <c r="ILJ1871" s="401"/>
      <c r="ILK1871" s="401"/>
      <c r="ILL1871" s="401"/>
      <c r="ILM1871" s="401"/>
      <c r="ILN1871" s="401"/>
      <c r="ILO1871" s="401"/>
      <c r="ILP1871" s="401"/>
      <c r="ILQ1871" s="401"/>
      <c r="ILR1871" s="401"/>
      <c r="ILS1871" s="401"/>
      <c r="ILT1871" s="401"/>
      <c r="ILU1871" s="401"/>
      <c r="ILV1871" s="401"/>
      <c r="ILW1871" s="401"/>
      <c r="ILX1871" s="401"/>
      <c r="ILY1871" s="401"/>
      <c r="ILZ1871" s="401"/>
      <c r="IMA1871" s="401"/>
      <c r="IMB1871" s="401"/>
      <c r="IMC1871" s="401"/>
      <c r="IMD1871" s="401"/>
      <c r="IME1871" s="401"/>
      <c r="IMF1871" s="401"/>
      <c r="IMG1871" s="401"/>
      <c r="IMH1871" s="401"/>
      <c r="IMI1871" s="401"/>
      <c r="IMJ1871" s="401"/>
      <c r="IMK1871" s="401"/>
      <c r="IML1871" s="401"/>
      <c r="IMM1871" s="401"/>
      <c r="IMN1871" s="401"/>
      <c r="IMO1871" s="401"/>
      <c r="IMP1871" s="401"/>
      <c r="IMQ1871" s="401"/>
      <c r="IMR1871" s="401"/>
      <c r="IMS1871" s="401"/>
      <c r="IMT1871" s="401"/>
      <c r="IMU1871" s="401"/>
      <c r="IMV1871" s="401"/>
      <c r="IMW1871" s="401"/>
      <c r="IMX1871" s="401"/>
      <c r="IMY1871" s="401"/>
      <c r="IMZ1871" s="401"/>
      <c r="INA1871" s="401"/>
      <c r="INB1871" s="401"/>
      <c r="INC1871" s="401"/>
      <c r="IND1871" s="401"/>
      <c r="INE1871" s="401"/>
      <c r="INF1871" s="401"/>
      <c r="ING1871" s="401"/>
      <c r="INH1871" s="401"/>
      <c r="INI1871" s="401"/>
      <c r="INJ1871" s="401"/>
      <c r="INK1871" s="401"/>
      <c r="INL1871" s="401"/>
      <c r="INM1871" s="401"/>
      <c r="INN1871" s="401"/>
      <c r="INO1871" s="401"/>
      <c r="INP1871" s="401"/>
      <c r="INQ1871" s="401"/>
      <c r="INR1871" s="401"/>
      <c r="INS1871" s="401"/>
      <c r="INT1871" s="401"/>
      <c r="INU1871" s="401"/>
      <c r="INV1871" s="401"/>
      <c r="INW1871" s="401"/>
      <c r="INX1871" s="401"/>
      <c r="INY1871" s="401"/>
      <c r="INZ1871" s="401"/>
      <c r="IOA1871" s="401"/>
      <c r="IOB1871" s="401"/>
      <c r="IOC1871" s="401"/>
      <c r="IOD1871" s="401"/>
      <c r="IOE1871" s="401"/>
      <c r="IOF1871" s="401"/>
      <c r="IOG1871" s="401"/>
      <c r="IOH1871" s="401"/>
      <c r="IOI1871" s="401"/>
      <c r="IOJ1871" s="401"/>
      <c r="IOK1871" s="401"/>
      <c r="IOL1871" s="401"/>
      <c r="IOM1871" s="401"/>
      <c r="ION1871" s="401"/>
      <c r="IOO1871" s="401"/>
      <c r="IOP1871" s="401"/>
      <c r="IOQ1871" s="401"/>
      <c r="IOR1871" s="401"/>
      <c r="IOS1871" s="401"/>
      <c r="IOT1871" s="401"/>
      <c r="IOU1871" s="401"/>
      <c r="IOV1871" s="401"/>
      <c r="IOW1871" s="401"/>
      <c r="IOX1871" s="401"/>
      <c r="IOY1871" s="401"/>
      <c r="IOZ1871" s="401"/>
      <c r="IPA1871" s="401"/>
      <c r="IPB1871" s="401"/>
      <c r="IPC1871" s="401"/>
      <c r="IPD1871" s="401"/>
      <c r="IPE1871" s="401"/>
      <c r="IPF1871" s="401"/>
      <c r="IPG1871" s="401"/>
      <c r="IPH1871" s="401"/>
      <c r="IPI1871" s="401"/>
      <c r="IPJ1871" s="401"/>
      <c r="IPK1871" s="401"/>
      <c r="IPL1871" s="401"/>
      <c r="IPM1871" s="401"/>
      <c r="IPN1871" s="401"/>
      <c r="IPO1871" s="401"/>
      <c r="IPP1871" s="401"/>
      <c r="IPQ1871" s="401"/>
      <c r="IPR1871" s="401"/>
      <c r="IPS1871" s="401"/>
      <c r="IPT1871" s="401"/>
      <c r="IPU1871" s="401"/>
      <c r="IPV1871" s="401"/>
      <c r="IPW1871" s="401"/>
      <c r="IPX1871" s="401"/>
      <c r="IPY1871" s="401"/>
      <c r="IPZ1871" s="401"/>
      <c r="IQA1871" s="401"/>
      <c r="IQB1871" s="401"/>
      <c r="IQC1871" s="401"/>
      <c r="IQD1871" s="401"/>
      <c r="IQE1871" s="401"/>
      <c r="IQF1871" s="401"/>
      <c r="IQG1871" s="401"/>
      <c r="IQH1871" s="401"/>
      <c r="IQI1871" s="401"/>
      <c r="IQJ1871" s="401"/>
      <c r="IQK1871" s="401"/>
      <c r="IQL1871" s="401"/>
      <c r="IQM1871" s="401"/>
      <c r="IQN1871" s="401"/>
      <c r="IQO1871" s="401"/>
      <c r="IQP1871" s="401"/>
      <c r="IQQ1871" s="401"/>
      <c r="IQR1871" s="401"/>
      <c r="IQS1871" s="401"/>
      <c r="IQT1871" s="401"/>
      <c r="IQU1871" s="401"/>
      <c r="IQV1871" s="401"/>
      <c r="IQW1871" s="401"/>
      <c r="IQX1871" s="401"/>
      <c r="IQY1871" s="401"/>
      <c r="IQZ1871" s="401"/>
      <c r="IRA1871" s="401"/>
      <c r="IRB1871" s="401"/>
      <c r="IRC1871" s="401"/>
      <c r="IRD1871" s="401"/>
      <c r="IRE1871" s="401"/>
      <c r="IRF1871" s="401"/>
      <c r="IRG1871" s="401"/>
      <c r="IRH1871" s="401"/>
      <c r="IRI1871" s="401"/>
      <c r="IRJ1871" s="401"/>
      <c r="IRK1871" s="401"/>
      <c r="IRL1871" s="401"/>
      <c r="IRM1871" s="401"/>
      <c r="IRN1871" s="401"/>
      <c r="IRO1871" s="401"/>
      <c r="IRP1871" s="401"/>
      <c r="IRQ1871" s="401"/>
      <c r="IRR1871" s="401"/>
      <c r="IRS1871" s="401"/>
      <c r="IRT1871" s="401"/>
      <c r="IRU1871" s="401"/>
      <c r="IRV1871" s="401"/>
      <c r="IRW1871" s="401"/>
      <c r="IRX1871" s="401"/>
      <c r="IRY1871" s="401"/>
      <c r="IRZ1871" s="401"/>
      <c r="ISA1871" s="401"/>
      <c r="ISB1871" s="401"/>
      <c r="ISC1871" s="401"/>
      <c r="ISD1871" s="401"/>
      <c r="ISE1871" s="401"/>
      <c r="ISF1871" s="401"/>
      <c r="ISG1871" s="401"/>
      <c r="ISH1871" s="401"/>
      <c r="ISI1871" s="401"/>
      <c r="ISJ1871" s="401"/>
      <c r="ISK1871" s="401"/>
      <c r="ISL1871" s="401"/>
      <c r="ISM1871" s="401"/>
      <c r="ISN1871" s="401"/>
      <c r="ISO1871" s="401"/>
      <c r="ISP1871" s="401"/>
      <c r="ISQ1871" s="401"/>
      <c r="ISR1871" s="401"/>
      <c r="ISS1871" s="401"/>
      <c r="IST1871" s="401"/>
      <c r="ISU1871" s="401"/>
      <c r="ISV1871" s="401"/>
      <c r="ISW1871" s="401"/>
      <c r="ISX1871" s="401"/>
      <c r="ISY1871" s="401"/>
      <c r="ISZ1871" s="401"/>
      <c r="ITA1871" s="401"/>
      <c r="ITB1871" s="401"/>
      <c r="ITC1871" s="401"/>
      <c r="ITD1871" s="401"/>
      <c r="ITE1871" s="401"/>
      <c r="ITF1871" s="401"/>
      <c r="ITG1871" s="401"/>
      <c r="ITH1871" s="401"/>
      <c r="ITI1871" s="401"/>
      <c r="ITJ1871" s="401"/>
      <c r="ITK1871" s="401"/>
      <c r="ITL1871" s="401"/>
      <c r="ITM1871" s="401"/>
      <c r="ITN1871" s="401"/>
      <c r="ITO1871" s="401"/>
      <c r="ITP1871" s="401"/>
      <c r="ITQ1871" s="401"/>
      <c r="ITR1871" s="401"/>
      <c r="ITS1871" s="401"/>
      <c r="ITT1871" s="401"/>
      <c r="ITU1871" s="401"/>
      <c r="ITV1871" s="401"/>
      <c r="ITW1871" s="401"/>
      <c r="ITX1871" s="401"/>
      <c r="ITY1871" s="401"/>
      <c r="ITZ1871" s="401"/>
      <c r="IUA1871" s="401"/>
      <c r="IUB1871" s="401"/>
      <c r="IUC1871" s="401"/>
      <c r="IUD1871" s="401"/>
      <c r="IUE1871" s="401"/>
      <c r="IUF1871" s="401"/>
      <c r="IUG1871" s="401"/>
      <c r="IUH1871" s="401"/>
      <c r="IUI1871" s="401"/>
      <c r="IUJ1871" s="401"/>
      <c r="IUK1871" s="401"/>
      <c r="IUL1871" s="401"/>
      <c r="IUM1871" s="401"/>
      <c r="IUN1871" s="401"/>
      <c r="IUO1871" s="401"/>
      <c r="IUP1871" s="401"/>
      <c r="IUQ1871" s="401"/>
      <c r="IUR1871" s="401"/>
      <c r="IUS1871" s="401"/>
      <c r="IUT1871" s="401"/>
      <c r="IUU1871" s="401"/>
      <c r="IUV1871" s="401"/>
      <c r="IUW1871" s="401"/>
      <c r="IUX1871" s="401"/>
      <c r="IUY1871" s="401"/>
      <c r="IUZ1871" s="401"/>
      <c r="IVA1871" s="401"/>
      <c r="IVB1871" s="401"/>
      <c r="IVC1871" s="401"/>
      <c r="IVD1871" s="401"/>
      <c r="IVE1871" s="401"/>
      <c r="IVF1871" s="401"/>
      <c r="IVG1871" s="401"/>
      <c r="IVH1871" s="401"/>
      <c r="IVI1871" s="401"/>
      <c r="IVJ1871" s="401"/>
      <c r="IVK1871" s="401"/>
      <c r="IVL1871" s="401"/>
      <c r="IVM1871" s="401"/>
      <c r="IVN1871" s="401"/>
      <c r="IVO1871" s="401"/>
      <c r="IVP1871" s="401"/>
      <c r="IVQ1871" s="401"/>
      <c r="IVR1871" s="401"/>
      <c r="IVS1871" s="401"/>
      <c r="IVT1871" s="401"/>
      <c r="IVU1871" s="401"/>
      <c r="IVV1871" s="401"/>
      <c r="IVW1871" s="401"/>
      <c r="IVX1871" s="401"/>
      <c r="IVY1871" s="401"/>
      <c r="IVZ1871" s="401"/>
      <c r="IWA1871" s="401"/>
      <c r="IWB1871" s="401"/>
      <c r="IWC1871" s="401"/>
      <c r="IWD1871" s="401"/>
      <c r="IWE1871" s="401"/>
      <c r="IWF1871" s="401"/>
      <c r="IWG1871" s="401"/>
      <c r="IWH1871" s="401"/>
      <c r="IWI1871" s="401"/>
      <c r="IWJ1871" s="401"/>
      <c r="IWK1871" s="401"/>
      <c r="IWL1871" s="401"/>
      <c r="IWM1871" s="401"/>
      <c r="IWN1871" s="401"/>
      <c r="IWO1871" s="401"/>
      <c r="IWP1871" s="401"/>
      <c r="IWQ1871" s="401"/>
      <c r="IWR1871" s="401"/>
      <c r="IWS1871" s="401"/>
      <c r="IWT1871" s="401"/>
      <c r="IWU1871" s="401"/>
      <c r="IWV1871" s="401"/>
      <c r="IWW1871" s="401"/>
      <c r="IWX1871" s="401"/>
      <c r="IWY1871" s="401"/>
      <c r="IWZ1871" s="401"/>
      <c r="IXA1871" s="401"/>
      <c r="IXB1871" s="401"/>
      <c r="IXC1871" s="401"/>
      <c r="IXD1871" s="401"/>
      <c r="IXE1871" s="401"/>
      <c r="IXF1871" s="401"/>
      <c r="IXG1871" s="401"/>
      <c r="IXH1871" s="401"/>
      <c r="IXI1871" s="401"/>
      <c r="IXJ1871" s="401"/>
      <c r="IXK1871" s="401"/>
      <c r="IXL1871" s="401"/>
      <c r="IXM1871" s="401"/>
      <c r="IXN1871" s="401"/>
      <c r="IXO1871" s="401"/>
      <c r="IXP1871" s="401"/>
      <c r="IXQ1871" s="401"/>
      <c r="IXR1871" s="401"/>
      <c r="IXS1871" s="401"/>
      <c r="IXT1871" s="401"/>
      <c r="IXU1871" s="401"/>
      <c r="IXV1871" s="401"/>
      <c r="IXW1871" s="401"/>
      <c r="IXX1871" s="401"/>
      <c r="IXY1871" s="401"/>
      <c r="IXZ1871" s="401"/>
      <c r="IYA1871" s="401"/>
      <c r="IYB1871" s="401"/>
      <c r="IYC1871" s="401"/>
      <c r="IYD1871" s="401"/>
      <c r="IYE1871" s="401"/>
      <c r="IYF1871" s="401"/>
      <c r="IYG1871" s="401"/>
      <c r="IYH1871" s="401"/>
      <c r="IYI1871" s="401"/>
      <c r="IYJ1871" s="401"/>
      <c r="IYK1871" s="401"/>
      <c r="IYL1871" s="401"/>
      <c r="IYM1871" s="401"/>
      <c r="IYN1871" s="401"/>
      <c r="IYO1871" s="401"/>
      <c r="IYP1871" s="401"/>
      <c r="IYQ1871" s="401"/>
      <c r="IYR1871" s="401"/>
      <c r="IYS1871" s="401"/>
      <c r="IYT1871" s="401"/>
      <c r="IYU1871" s="401"/>
      <c r="IYV1871" s="401"/>
      <c r="IYW1871" s="401"/>
      <c r="IYX1871" s="401"/>
      <c r="IYY1871" s="401"/>
      <c r="IYZ1871" s="401"/>
      <c r="IZA1871" s="401"/>
      <c r="IZB1871" s="401"/>
      <c r="IZC1871" s="401"/>
      <c r="IZD1871" s="401"/>
      <c r="IZE1871" s="401"/>
      <c r="IZF1871" s="401"/>
      <c r="IZG1871" s="401"/>
      <c r="IZH1871" s="401"/>
      <c r="IZI1871" s="401"/>
      <c r="IZJ1871" s="401"/>
      <c r="IZK1871" s="401"/>
      <c r="IZL1871" s="401"/>
      <c r="IZM1871" s="401"/>
      <c r="IZN1871" s="401"/>
      <c r="IZO1871" s="401"/>
      <c r="IZP1871" s="401"/>
      <c r="IZQ1871" s="401"/>
      <c r="IZR1871" s="401"/>
      <c r="IZS1871" s="401"/>
      <c r="IZT1871" s="401"/>
      <c r="IZU1871" s="401"/>
      <c r="IZV1871" s="401"/>
      <c r="IZW1871" s="401"/>
      <c r="IZX1871" s="401"/>
      <c r="IZY1871" s="401"/>
      <c r="IZZ1871" s="401"/>
      <c r="JAA1871" s="401"/>
      <c r="JAB1871" s="401"/>
      <c r="JAC1871" s="401"/>
      <c r="JAD1871" s="401"/>
      <c r="JAE1871" s="401"/>
      <c r="JAF1871" s="401"/>
      <c r="JAG1871" s="401"/>
      <c r="JAH1871" s="401"/>
      <c r="JAI1871" s="401"/>
      <c r="JAJ1871" s="401"/>
      <c r="JAK1871" s="401"/>
      <c r="JAL1871" s="401"/>
      <c r="JAM1871" s="401"/>
      <c r="JAN1871" s="401"/>
      <c r="JAO1871" s="401"/>
      <c r="JAP1871" s="401"/>
      <c r="JAQ1871" s="401"/>
      <c r="JAR1871" s="401"/>
      <c r="JAS1871" s="401"/>
      <c r="JAT1871" s="401"/>
      <c r="JAU1871" s="401"/>
      <c r="JAV1871" s="401"/>
      <c r="JAW1871" s="401"/>
      <c r="JAX1871" s="401"/>
      <c r="JAY1871" s="401"/>
      <c r="JAZ1871" s="401"/>
      <c r="JBA1871" s="401"/>
      <c r="JBB1871" s="401"/>
      <c r="JBC1871" s="401"/>
      <c r="JBD1871" s="401"/>
      <c r="JBE1871" s="401"/>
      <c r="JBF1871" s="401"/>
      <c r="JBG1871" s="401"/>
      <c r="JBH1871" s="401"/>
      <c r="JBI1871" s="401"/>
      <c r="JBJ1871" s="401"/>
      <c r="JBK1871" s="401"/>
      <c r="JBL1871" s="401"/>
      <c r="JBM1871" s="401"/>
      <c r="JBN1871" s="401"/>
      <c r="JBO1871" s="401"/>
      <c r="JBP1871" s="401"/>
      <c r="JBQ1871" s="401"/>
      <c r="JBR1871" s="401"/>
      <c r="JBS1871" s="401"/>
      <c r="JBT1871" s="401"/>
      <c r="JBU1871" s="401"/>
      <c r="JBV1871" s="401"/>
      <c r="JBW1871" s="401"/>
      <c r="JBX1871" s="401"/>
      <c r="JBY1871" s="401"/>
      <c r="JBZ1871" s="401"/>
      <c r="JCA1871" s="401"/>
      <c r="JCB1871" s="401"/>
      <c r="JCC1871" s="401"/>
      <c r="JCD1871" s="401"/>
      <c r="JCE1871" s="401"/>
      <c r="JCF1871" s="401"/>
      <c r="JCG1871" s="401"/>
      <c r="JCH1871" s="401"/>
      <c r="JCI1871" s="401"/>
      <c r="JCJ1871" s="401"/>
      <c r="JCK1871" s="401"/>
      <c r="JCL1871" s="401"/>
      <c r="JCM1871" s="401"/>
      <c r="JCN1871" s="401"/>
      <c r="JCO1871" s="401"/>
      <c r="JCP1871" s="401"/>
      <c r="JCQ1871" s="401"/>
      <c r="JCR1871" s="401"/>
      <c r="JCS1871" s="401"/>
      <c r="JCT1871" s="401"/>
      <c r="JCU1871" s="401"/>
      <c r="JCV1871" s="401"/>
      <c r="JCW1871" s="401"/>
      <c r="JCX1871" s="401"/>
      <c r="JCY1871" s="401"/>
      <c r="JCZ1871" s="401"/>
      <c r="JDA1871" s="401"/>
      <c r="JDB1871" s="401"/>
      <c r="JDC1871" s="401"/>
      <c r="JDD1871" s="401"/>
      <c r="JDE1871" s="401"/>
      <c r="JDF1871" s="401"/>
      <c r="JDG1871" s="401"/>
      <c r="JDH1871" s="401"/>
      <c r="JDI1871" s="401"/>
      <c r="JDJ1871" s="401"/>
      <c r="JDK1871" s="401"/>
      <c r="JDL1871" s="401"/>
      <c r="JDM1871" s="401"/>
      <c r="JDN1871" s="401"/>
      <c r="JDO1871" s="401"/>
      <c r="JDP1871" s="401"/>
      <c r="JDQ1871" s="401"/>
      <c r="JDR1871" s="401"/>
      <c r="JDS1871" s="401"/>
      <c r="JDT1871" s="401"/>
      <c r="JDU1871" s="401"/>
      <c r="JDV1871" s="401"/>
      <c r="JDW1871" s="401"/>
      <c r="JDX1871" s="401"/>
      <c r="JDY1871" s="401"/>
      <c r="JDZ1871" s="401"/>
      <c r="JEA1871" s="401"/>
      <c r="JEB1871" s="401"/>
      <c r="JEC1871" s="401"/>
      <c r="JED1871" s="401"/>
      <c r="JEE1871" s="401"/>
      <c r="JEF1871" s="401"/>
      <c r="JEG1871" s="401"/>
      <c r="JEH1871" s="401"/>
      <c r="JEI1871" s="401"/>
      <c r="JEJ1871" s="401"/>
      <c r="JEK1871" s="401"/>
      <c r="JEL1871" s="401"/>
      <c r="JEM1871" s="401"/>
      <c r="JEN1871" s="401"/>
      <c r="JEO1871" s="401"/>
      <c r="JEP1871" s="401"/>
      <c r="JEQ1871" s="401"/>
      <c r="JER1871" s="401"/>
      <c r="JES1871" s="401"/>
      <c r="JET1871" s="401"/>
      <c r="JEU1871" s="401"/>
      <c r="JEV1871" s="401"/>
      <c r="JEW1871" s="401"/>
      <c r="JEX1871" s="401"/>
      <c r="JEY1871" s="401"/>
      <c r="JEZ1871" s="401"/>
      <c r="JFA1871" s="401"/>
      <c r="JFB1871" s="401"/>
      <c r="JFC1871" s="401"/>
      <c r="JFD1871" s="401"/>
      <c r="JFE1871" s="401"/>
      <c r="JFF1871" s="401"/>
      <c r="JFG1871" s="401"/>
      <c r="JFH1871" s="401"/>
      <c r="JFI1871" s="401"/>
      <c r="JFJ1871" s="401"/>
      <c r="JFK1871" s="401"/>
      <c r="JFL1871" s="401"/>
      <c r="JFM1871" s="401"/>
      <c r="JFN1871" s="401"/>
      <c r="JFO1871" s="401"/>
      <c r="JFP1871" s="401"/>
      <c r="JFQ1871" s="401"/>
      <c r="JFR1871" s="401"/>
      <c r="JFS1871" s="401"/>
      <c r="JFT1871" s="401"/>
      <c r="JFU1871" s="401"/>
      <c r="JFV1871" s="401"/>
      <c r="JFW1871" s="401"/>
      <c r="JFX1871" s="401"/>
      <c r="JFY1871" s="401"/>
      <c r="JFZ1871" s="401"/>
      <c r="JGA1871" s="401"/>
      <c r="JGB1871" s="401"/>
      <c r="JGC1871" s="401"/>
      <c r="JGD1871" s="401"/>
      <c r="JGE1871" s="401"/>
      <c r="JGF1871" s="401"/>
      <c r="JGG1871" s="401"/>
      <c r="JGH1871" s="401"/>
      <c r="JGI1871" s="401"/>
      <c r="JGJ1871" s="401"/>
      <c r="JGK1871" s="401"/>
      <c r="JGL1871" s="401"/>
      <c r="JGM1871" s="401"/>
      <c r="JGN1871" s="401"/>
      <c r="JGO1871" s="401"/>
      <c r="JGP1871" s="401"/>
      <c r="JGQ1871" s="401"/>
      <c r="JGR1871" s="401"/>
      <c r="JGS1871" s="401"/>
      <c r="JGT1871" s="401"/>
      <c r="JGU1871" s="401"/>
      <c r="JGV1871" s="401"/>
      <c r="JGW1871" s="401"/>
      <c r="JGX1871" s="401"/>
      <c r="JGY1871" s="401"/>
      <c r="JGZ1871" s="401"/>
      <c r="JHA1871" s="401"/>
      <c r="JHB1871" s="401"/>
      <c r="JHC1871" s="401"/>
      <c r="JHD1871" s="401"/>
      <c r="JHE1871" s="401"/>
      <c r="JHF1871" s="401"/>
      <c r="JHG1871" s="401"/>
      <c r="JHH1871" s="401"/>
      <c r="JHI1871" s="401"/>
      <c r="JHJ1871" s="401"/>
      <c r="JHK1871" s="401"/>
      <c r="JHL1871" s="401"/>
      <c r="JHM1871" s="401"/>
      <c r="JHN1871" s="401"/>
      <c r="JHO1871" s="401"/>
      <c r="JHP1871" s="401"/>
      <c r="JHQ1871" s="401"/>
      <c r="JHR1871" s="401"/>
      <c r="JHS1871" s="401"/>
      <c r="JHT1871" s="401"/>
      <c r="JHU1871" s="401"/>
      <c r="JHV1871" s="401"/>
      <c r="JHW1871" s="401"/>
      <c r="JHX1871" s="401"/>
      <c r="JHY1871" s="401"/>
      <c r="JHZ1871" s="401"/>
      <c r="JIA1871" s="401"/>
      <c r="JIB1871" s="401"/>
      <c r="JIC1871" s="401"/>
      <c r="JID1871" s="401"/>
      <c r="JIE1871" s="401"/>
      <c r="JIF1871" s="401"/>
      <c r="JIG1871" s="401"/>
      <c r="JIH1871" s="401"/>
      <c r="JII1871" s="401"/>
      <c r="JIJ1871" s="401"/>
      <c r="JIK1871" s="401"/>
      <c r="JIL1871" s="401"/>
      <c r="JIM1871" s="401"/>
      <c r="JIN1871" s="401"/>
      <c r="JIO1871" s="401"/>
      <c r="JIP1871" s="401"/>
      <c r="JIQ1871" s="401"/>
      <c r="JIR1871" s="401"/>
      <c r="JIS1871" s="401"/>
      <c r="JIT1871" s="401"/>
      <c r="JIU1871" s="401"/>
      <c r="JIV1871" s="401"/>
      <c r="JIW1871" s="401"/>
      <c r="JIX1871" s="401"/>
      <c r="JIY1871" s="401"/>
      <c r="JIZ1871" s="401"/>
      <c r="JJA1871" s="401"/>
      <c r="JJB1871" s="401"/>
      <c r="JJC1871" s="401"/>
      <c r="JJD1871" s="401"/>
      <c r="JJE1871" s="401"/>
      <c r="JJF1871" s="401"/>
      <c r="JJG1871" s="401"/>
      <c r="JJH1871" s="401"/>
      <c r="JJI1871" s="401"/>
      <c r="JJJ1871" s="401"/>
      <c r="JJK1871" s="401"/>
      <c r="JJL1871" s="401"/>
      <c r="JJM1871" s="401"/>
      <c r="JJN1871" s="401"/>
      <c r="JJO1871" s="401"/>
      <c r="JJP1871" s="401"/>
      <c r="JJQ1871" s="401"/>
      <c r="JJR1871" s="401"/>
      <c r="JJS1871" s="401"/>
      <c r="JJT1871" s="401"/>
      <c r="JJU1871" s="401"/>
      <c r="JJV1871" s="401"/>
      <c r="JJW1871" s="401"/>
      <c r="JJX1871" s="401"/>
      <c r="JJY1871" s="401"/>
      <c r="JJZ1871" s="401"/>
      <c r="JKA1871" s="401"/>
      <c r="JKB1871" s="401"/>
      <c r="JKC1871" s="401"/>
      <c r="JKD1871" s="401"/>
      <c r="JKE1871" s="401"/>
      <c r="JKF1871" s="401"/>
      <c r="JKG1871" s="401"/>
      <c r="JKH1871" s="401"/>
      <c r="JKI1871" s="401"/>
      <c r="JKJ1871" s="401"/>
      <c r="JKK1871" s="401"/>
      <c r="JKL1871" s="401"/>
      <c r="JKM1871" s="401"/>
      <c r="JKN1871" s="401"/>
      <c r="JKO1871" s="401"/>
      <c r="JKP1871" s="401"/>
      <c r="JKQ1871" s="401"/>
      <c r="JKR1871" s="401"/>
      <c r="JKS1871" s="401"/>
      <c r="JKT1871" s="401"/>
      <c r="JKU1871" s="401"/>
      <c r="JKV1871" s="401"/>
      <c r="JKW1871" s="401"/>
      <c r="JKX1871" s="401"/>
      <c r="JKY1871" s="401"/>
      <c r="JKZ1871" s="401"/>
      <c r="JLA1871" s="401"/>
      <c r="JLB1871" s="401"/>
      <c r="JLC1871" s="401"/>
      <c r="JLD1871" s="401"/>
      <c r="JLE1871" s="401"/>
      <c r="JLF1871" s="401"/>
      <c r="JLG1871" s="401"/>
      <c r="JLH1871" s="401"/>
      <c r="JLI1871" s="401"/>
      <c r="JLJ1871" s="401"/>
      <c r="JLK1871" s="401"/>
      <c r="JLL1871" s="401"/>
      <c r="JLM1871" s="401"/>
      <c r="JLN1871" s="401"/>
      <c r="JLO1871" s="401"/>
      <c r="JLP1871" s="401"/>
      <c r="JLQ1871" s="401"/>
      <c r="JLR1871" s="401"/>
      <c r="JLS1871" s="401"/>
      <c r="JLT1871" s="401"/>
      <c r="JLU1871" s="401"/>
      <c r="JLV1871" s="401"/>
      <c r="JLW1871" s="401"/>
      <c r="JLX1871" s="401"/>
      <c r="JLY1871" s="401"/>
      <c r="JLZ1871" s="401"/>
      <c r="JMA1871" s="401"/>
      <c r="JMB1871" s="401"/>
      <c r="JMC1871" s="401"/>
      <c r="JMD1871" s="401"/>
      <c r="JME1871" s="401"/>
      <c r="JMF1871" s="401"/>
      <c r="JMG1871" s="401"/>
      <c r="JMH1871" s="401"/>
      <c r="JMI1871" s="401"/>
      <c r="JMJ1871" s="401"/>
      <c r="JMK1871" s="401"/>
      <c r="JML1871" s="401"/>
      <c r="JMM1871" s="401"/>
      <c r="JMN1871" s="401"/>
      <c r="JMO1871" s="401"/>
      <c r="JMP1871" s="401"/>
      <c r="JMQ1871" s="401"/>
      <c r="JMR1871" s="401"/>
      <c r="JMS1871" s="401"/>
      <c r="JMT1871" s="401"/>
      <c r="JMU1871" s="401"/>
      <c r="JMV1871" s="401"/>
      <c r="JMW1871" s="401"/>
      <c r="JMX1871" s="401"/>
      <c r="JMY1871" s="401"/>
      <c r="JMZ1871" s="401"/>
      <c r="JNA1871" s="401"/>
      <c r="JNB1871" s="401"/>
      <c r="JNC1871" s="401"/>
      <c r="JND1871" s="401"/>
      <c r="JNE1871" s="401"/>
      <c r="JNF1871" s="401"/>
      <c r="JNG1871" s="401"/>
      <c r="JNH1871" s="401"/>
      <c r="JNI1871" s="401"/>
      <c r="JNJ1871" s="401"/>
      <c r="JNK1871" s="401"/>
      <c r="JNL1871" s="401"/>
      <c r="JNM1871" s="401"/>
      <c r="JNN1871" s="401"/>
      <c r="JNO1871" s="401"/>
      <c r="JNP1871" s="401"/>
      <c r="JNQ1871" s="401"/>
      <c r="JNR1871" s="401"/>
      <c r="JNS1871" s="401"/>
      <c r="JNT1871" s="401"/>
      <c r="JNU1871" s="401"/>
      <c r="JNV1871" s="401"/>
      <c r="JNW1871" s="401"/>
      <c r="JNX1871" s="401"/>
      <c r="JNY1871" s="401"/>
      <c r="JNZ1871" s="401"/>
      <c r="JOA1871" s="401"/>
      <c r="JOB1871" s="401"/>
      <c r="JOC1871" s="401"/>
      <c r="JOD1871" s="401"/>
      <c r="JOE1871" s="401"/>
      <c r="JOF1871" s="401"/>
      <c r="JOG1871" s="401"/>
      <c r="JOH1871" s="401"/>
      <c r="JOI1871" s="401"/>
      <c r="JOJ1871" s="401"/>
      <c r="JOK1871" s="401"/>
      <c r="JOL1871" s="401"/>
      <c r="JOM1871" s="401"/>
      <c r="JON1871" s="401"/>
      <c r="JOO1871" s="401"/>
      <c r="JOP1871" s="401"/>
      <c r="JOQ1871" s="401"/>
      <c r="JOR1871" s="401"/>
      <c r="JOS1871" s="401"/>
      <c r="JOT1871" s="401"/>
      <c r="JOU1871" s="401"/>
      <c r="JOV1871" s="401"/>
      <c r="JOW1871" s="401"/>
      <c r="JOX1871" s="401"/>
      <c r="JOY1871" s="401"/>
      <c r="JOZ1871" s="401"/>
      <c r="JPA1871" s="401"/>
      <c r="JPB1871" s="401"/>
      <c r="JPC1871" s="401"/>
      <c r="JPD1871" s="401"/>
      <c r="JPE1871" s="401"/>
      <c r="JPF1871" s="401"/>
      <c r="JPG1871" s="401"/>
      <c r="JPH1871" s="401"/>
      <c r="JPI1871" s="401"/>
      <c r="JPJ1871" s="401"/>
      <c r="JPK1871" s="401"/>
      <c r="JPL1871" s="401"/>
      <c r="JPM1871" s="401"/>
      <c r="JPN1871" s="401"/>
      <c r="JPO1871" s="401"/>
      <c r="JPP1871" s="401"/>
      <c r="JPQ1871" s="401"/>
      <c r="JPR1871" s="401"/>
      <c r="JPS1871" s="401"/>
      <c r="JPT1871" s="401"/>
      <c r="JPU1871" s="401"/>
      <c r="JPV1871" s="401"/>
      <c r="JPW1871" s="401"/>
      <c r="JPX1871" s="401"/>
      <c r="JPY1871" s="401"/>
      <c r="JPZ1871" s="401"/>
      <c r="JQA1871" s="401"/>
      <c r="JQB1871" s="401"/>
      <c r="JQC1871" s="401"/>
      <c r="JQD1871" s="401"/>
      <c r="JQE1871" s="401"/>
      <c r="JQF1871" s="401"/>
      <c r="JQG1871" s="401"/>
      <c r="JQH1871" s="401"/>
      <c r="JQI1871" s="401"/>
      <c r="JQJ1871" s="401"/>
      <c r="JQK1871" s="401"/>
      <c r="JQL1871" s="401"/>
      <c r="JQM1871" s="401"/>
      <c r="JQN1871" s="401"/>
      <c r="JQO1871" s="401"/>
      <c r="JQP1871" s="401"/>
      <c r="JQQ1871" s="401"/>
      <c r="JQR1871" s="401"/>
      <c r="JQS1871" s="401"/>
      <c r="JQT1871" s="401"/>
      <c r="JQU1871" s="401"/>
      <c r="JQV1871" s="401"/>
      <c r="JQW1871" s="401"/>
      <c r="JQX1871" s="401"/>
      <c r="JQY1871" s="401"/>
      <c r="JQZ1871" s="401"/>
      <c r="JRA1871" s="401"/>
      <c r="JRB1871" s="401"/>
      <c r="JRC1871" s="401"/>
      <c r="JRD1871" s="401"/>
      <c r="JRE1871" s="401"/>
      <c r="JRF1871" s="401"/>
      <c r="JRG1871" s="401"/>
      <c r="JRH1871" s="401"/>
      <c r="JRI1871" s="401"/>
      <c r="JRJ1871" s="401"/>
      <c r="JRK1871" s="401"/>
      <c r="JRL1871" s="401"/>
      <c r="JRM1871" s="401"/>
      <c r="JRN1871" s="401"/>
      <c r="JRO1871" s="401"/>
      <c r="JRP1871" s="401"/>
      <c r="JRQ1871" s="401"/>
      <c r="JRR1871" s="401"/>
      <c r="JRS1871" s="401"/>
      <c r="JRT1871" s="401"/>
      <c r="JRU1871" s="401"/>
      <c r="JRV1871" s="401"/>
      <c r="JRW1871" s="401"/>
      <c r="JRX1871" s="401"/>
      <c r="JRY1871" s="401"/>
      <c r="JRZ1871" s="401"/>
      <c r="JSA1871" s="401"/>
      <c r="JSB1871" s="401"/>
      <c r="JSC1871" s="401"/>
      <c r="JSD1871" s="401"/>
      <c r="JSE1871" s="401"/>
      <c r="JSF1871" s="401"/>
      <c r="JSG1871" s="401"/>
      <c r="JSH1871" s="401"/>
      <c r="JSI1871" s="401"/>
      <c r="JSJ1871" s="401"/>
      <c r="JSK1871" s="401"/>
      <c r="JSL1871" s="401"/>
      <c r="JSM1871" s="401"/>
      <c r="JSN1871" s="401"/>
      <c r="JSO1871" s="401"/>
      <c r="JSP1871" s="401"/>
      <c r="JSQ1871" s="401"/>
      <c r="JSR1871" s="401"/>
      <c r="JSS1871" s="401"/>
      <c r="JST1871" s="401"/>
      <c r="JSU1871" s="401"/>
      <c r="JSV1871" s="401"/>
      <c r="JSW1871" s="401"/>
      <c r="JSX1871" s="401"/>
      <c r="JSY1871" s="401"/>
      <c r="JSZ1871" s="401"/>
      <c r="JTA1871" s="401"/>
      <c r="JTB1871" s="401"/>
      <c r="JTC1871" s="401"/>
      <c r="JTD1871" s="401"/>
      <c r="JTE1871" s="401"/>
      <c r="JTF1871" s="401"/>
      <c r="JTG1871" s="401"/>
      <c r="JTH1871" s="401"/>
      <c r="JTI1871" s="401"/>
      <c r="JTJ1871" s="401"/>
      <c r="JTK1871" s="401"/>
      <c r="JTL1871" s="401"/>
      <c r="JTM1871" s="401"/>
      <c r="JTN1871" s="401"/>
      <c r="JTO1871" s="401"/>
      <c r="JTP1871" s="401"/>
      <c r="JTQ1871" s="401"/>
      <c r="JTR1871" s="401"/>
      <c r="JTS1871" s="401"/>
      <c r="JTT1871" s="401"/>
      <c r="JTU1871" s="401"/>
      <c r="JTV1871" s="401"/>
      <c r="JTW1871" s="401"/>
      <c r="JTX1871" s="401"/>
      <c r="JTY1871" s="401"/>
      <c r="JTZ1871" s="401"/>
      <c r="JUA1871" s="401"/>
      <c r="JUB1871" s="401"/>
      <c r="JUC1871" s="401"/>
      <c r="JUD1871" s="401"/>
      <c r="JUE1871" s="401"/>
      <c r="JUF1871" s="401"/>
      <c r="JUG1871" s="401"/>
      <c r="JUH1871" s="401"/>
      <c r="JUI1871" s="401"/>
      <c r="JUJ1871" s="401"/>
      <c r="JUK1871" s="401"/>
      <c r="JUL1871" s="401"/>
      <c r="JUM1871" s="401"/>
      <c r="JUN1871" s="401"/>
      <c r="JUO1871" s="401"/>
      <c r="JUP1871" s="401"/>
      <c r="JUQ1871" s="401"/>
      <c r="JUR1871" s="401"/>
      <c r="JUS1871" s="401"/>
      <c r="JUT1871" s="401"/>
      <c r="JUU1871" s="401"/>
      <c r="JUV1871" s="401"/>
      <c r="JUW1871" s="401"/>
      <c r="JUX1871" s="401"/>
      <c r="JUY1871" s="401"/>
      <c r="JUZ1871" s="401"/>
      <c r="JVA1871" s="401"/>
      <c r="JVB1871" s="401"/>
      <c r="JVC1871" s="401"/>
      <c r="JVD1871" s="401"/>
      <c r="JVE1871" s="401"/>
      <c r="JVF1871" s="401"/>
      <c r="JVG1871" s="401"/>
      <c r="JVH1871" s="401"/>
      <c r="JVI1871" s="401"/>
      <c r="JVJ1871" s="401"/>
      <c r="JVK1871" s="401"/>
      <c r="JVL1871" s="401"/>
      <c r="JVM1871" s="401"/>
      <c r="JVN1871" s="401"/>
      <c r="JVO1871" s="401"/>
      <c r="JVP1871" s="401"/>
      <c r="JVQ1871" s="401"/>
      <c r="JVR1871" s="401"/>
      <c r="JVS1871" s="401"/>
      <c r="JVT1871" s="401"/>
      <c r="JVU1871" s="401"/>
      <c r="JVV1871" s="401"/>
      <c r="JVW1871" s="401"/>
      <c r="JVX1871" s="401"/>
      <c r="JVY1871" s="401"/>
      <c r="JVZ1871" s="401"/>
      <c r="JWA1871" s="401"/>
      <c r="JWB1871" s="401"/>
      <c r="JWC1871" s="401"/>
      <c r="JWD1871" s="401"/>
      <c r="JWE1871" s="401"/>
      <c r="JWF1871" s="401"/>
      <c r="JWG1871" s="401"/>
      <c r="JWH1871" s="401"/>
      <c r="JWI1871" s="401"/>
      <c r="JWJ1871" s="401"/>
      <c r="JWK1871" s="401"/>
      <c r="JWL1871" s="401"/>
      <c r="JWM1871" s="401"/>
      <c r="JWN1871" s="401"/>
      <c r="JWO1871" s="401"/>
      <c r="JWP1871" s="401"/>
      <c r="JWQ1871" s="401"/>
      <c r="JWR1871" s="401"/>
      <c r="JWS1871" s="401"/>
      <c r="JWT1871" s="401"/>
      <c r="JWU1871" s="401"/>
      <c r="JWV1871" s="401"/>
      <c r="JWW1871" s="401"/>
      <c r="JWX1871" s="401"/>
      <c r="JWY1871" s="401"/>
      <c r="JWZ1871" s="401"/>
      <c r="JXA1871" s="401"/>
      <c r="JXB1871" s="401"/>
      <c r="JXC1871" s="401"/>
      <c r="JXD1871" s="401"/>
      <c r="JXE1871" s="401"/>
      <c r="JXF1871" s="401"/>
      <c r="JXG1871" s="401"/>
      <c r="JXH1871" s="401"/>
      <c r="JXI1871" s="401"/>
      <c r="JXJ1871" s="401"/>
      <c r="JXK1871" s="401"/>
      <c r="JXL1871" s="401"/>
      <c r="JXM1871" s="401"/>
      <c r="JXN1871" s="401"/>
      <c r="JXO1871" s="401"/>
      <c r="JXP1871" s="401"/>
      <c r="JXQ1871" s="401"/>
      <c r="JXR1871" s="401"/>
      <c r="JXS1871" s="401"/>
      <c r="JXT1871" s="401"/>
      <c r="JXU1871" s="401"/>
      <c r="JXV1871" s="401"/>
      <c r="JXW1871" s="401"/>
      <c r="JXX1871" s="401"/>
      <c r="JXY1871" s="401"/>
      <c r="JXZ1871" s="401"/>
      <c r="JYA1871" s="401"/>
      <c r="JYB1871" s="401"/>
      <c r="JYC1871" s="401"/>
      <c r="JYD1871" s="401"/>
      <c r="JYE1871" s="401"/>
      <c r="JYF1871" s="401"/>
      <c r="JYG1871" s="401"/>
      <c r="JYH1871" s="401"/>
      <c r="JYI1871" s="401"/>
      <c r="JYJ1871" s="401"/>
      <c r="JYK1871" s="401"/>
      <c r="JYL1871" s="401"/>
      <c r="JYM1871" s="401"/>
      <c r="JYN1871" s="401"/>
      <c r="JYO1871" s="401"/>
      <c r="JYP1871" s="401"/>
      <c r="JYQ1871" s="401"/>
      <c r="JYR1871" s="401"/>
      <c r="JYS1871" s="401"/>
      <c r="JYT1871" s="401"/>
      <c r="JYU1871" s="401"/>
      <c r="JYV1871" s="401"/>
      <c r="JYW1871" s="401"/>
      <c r="JYX1871" s="401"/>
      <c r="JYY1871" s="401"/>
      <c r="JYZ1871" s="401"/>
      <c r="JZA1871" s="401"/>
      <c r="JZB1871" s="401"/>
      <c r="JZC1871" s="401"/>
      <c r="JZD1871" s="401"/>
      <c r="JZE1871" s="401"/>
      <c r="JZF1871" s="401"/>
      <c r="JZG1871" s="401"/>
      <c r="JZH1871" s="401"/>
      <c r="JZI1871" s="401"/>
      <c r="JZJ1871" s="401"/>
      <c r="JZK1871" s="401"/>
      <c r="JZL1871" s="401"/>
      <c r="JZM1871" s="401"/>
      <c r="JZN1871" s="401"/>
      <c r="JZO1871" s="401"/>
      <c r="JZP1871" s="401"/>
      <c r="JZQ1871" s="401"/>
      <c r="JZR1871" s="401"/>
      <c r="JZS1871" s="401"/>
      <c r="JZT1871" s="401"/>
      <c r="JZU1871" s="401"/>
      <c r="JZV1871" s="401"/>
      <c r="JZW1871" s="401"/>
      <c r="JZX1871" s="401"/>
      <c r="JZY1871" s="401"/>
      <c r="JZZ1871" s="401"/>
      <c r="KAA1871" s="401"/>
      <c r="KAB1871" s="401"/>
      <c r="KAC1871" s="401"/>
      <c r="KAD1871" s="401"/>
      <c r="KAE1871" s="401"/>
      <c r="KAF1871" s="401"/>
      <c r="KAG1871" s="401"/>
      <c r="KAH1871" s="401"/>
      <c r="KAI1871" s="401"/>
      <c r="KAJ1871" s="401"/>
      <c r="KAK1871" s="401"/>
      <c r="KAL1871" s="401"/>
      <c r="KAM1871" s="401"/>
      <c r="KAN1871" s="401"/>
      <c r="KAO1871" s="401"/>
      <c r="KAP1871" s="401"/>
      <c r="KAQ1871" s="401"/>
      <c r="KAR1871" s="401"/>
      <c r="KAS1871" s="401"/>
      <c r="KAT1871" s="401"/>
      <c r="KAU1871" s="401"/>
      <c r="KAV1871" s="401"/>
      <c r="KAW1871" s="401"/>
      <c r="KAX1871" s="401"/>
      <c r="KAY1871" s="401"/>
      <c r="KAZ1871" s="401"/>
      <c r="KBA1871" s="401"/>
      <c r="KBB1871" s="401"/>
      <c r="KBC1871" s="401"/>
      <c r="KBD1871" s="401"/>
      <c r="KBE1871" s="401"/>
      <c r="KBF1871" s="401"/>
      <c r="KBG1871" s="401"/>
      <c r="KBH1871" s="401"/>
      <c r="KBI1871" s="401"/>
      <c r="KBJ1871" s="401"/>
      <c r="KBK1871" s="401"/>
      <c r="KBL1871" s="401"/>
      <c r="KBM1871" s="401"/>
      <c r="KBN1871" s="401"/>
      <c r="KBO1871" s="401"/>
      <c r="KBP1871" s="401"/>
      <c r="KBQ1871" s="401"/>
      <c r="KBR1871" s="401"/>
      <c r="KBS1871" s="401"/>
      <c r="KBT1871" s="401"/>
      <c r="KBU1871" s="401"/>
      <c r="KBV1871" s="401"/>
      <c r="KBW1871" s="401"/>
      <c r="KBX1871" s="401"/>
      <c r="KBY1871" s="401"/>
      <c r="KBZ1871" s="401"/>
      <c r="KCA1871" s="401"/>
      <c r="KCB1871" s="401"/>
      <c r="KCC1871" s="401"/>
      <c r="KCD1871" s="401"/>
      <c r="KCE1871" s="401"/>
      <c r="KCF1871" s="401"/>
      <c r="KCG1871" s="401"/>
      <c r="KCH1871" s="401"/>
      <c r="KCI1871" s="401"/>
      <c r="KCJ1871" s="401"/>
      <c r="KCK1871" s="401"/>
      <c r="KCL1871" s="401"/>
      <c r="KCM1871" s="401"/>
      <c r="KCN1871" s="401"/>
      <c r="KCO1871" s="401"/>
      <c r="KCP1871" s="401"/>
      <c r="KCQ1871" s="401"/>
      <c r="KCR1871" s="401"/>
      <c r="KCS1871" s="401"/>
      <c r="KCT1871" s="401"/>
      <c r="KCU1871" s="401"/>
      <c r="KCV1871" s="401"/>
      <c r="KCW1871" s="401"/>
      <c r="KCX1871" s="401"/>
      <c r="KCY1871" s="401"/>
      <c r="KCZ1871" s="401"/>
      <c r="KDA1871" s="401"/>
      <c r="KDB1871" s="401"/>
      <c r="KDC1871" s="401"/>
      <c r="KDD1871" s="401"/>
      <c r="KDE1871" s="401"/>
      <c r="KDF1871" s="401"/>
      <c r="KDG1871" s="401"/>
      <c r="KDH1871" s="401"/>
      <c r="KDI1871" s="401"/>
      <c r="KDJ1871" s="401"/>
      <c r="KDK1871" s="401"/>
      <c r="KDL1871" s="401"/>
      <c r="KDM1871" s="401"/>
      <c r="KDN1871" s="401"/>
      <c r="KDO1871" s="401"/>
      <c r="KDP1871" s="401"/>
      <c r="KDQ1871" s="401"/>
      <c r="KDR1871" s="401"/>
      <c r="KDS1871" s="401"/>
      <c r="KDT1871" s="401"/>
      <c r="KDU1871" s="401"/>
      <c r="KDV1871" s="401"/>
      <c r="KDW1871" s="401"/>
      <c r="KDX1871" s="401"/>
      <c r="KDY1871" s="401"/>
      <c r="KDZ1871" s="401"/>
      <c r="KEA1871" s="401"/>
      <c r="KEB1871" s="401"/>
      <c r="KEC1871" s="401"/>
      <c r="KED1871" s="401"/>
      <c r="KEE1871" s="401"/>
      <c r="KEF1871" s="401"/>
      <c r="KEG1871" s="401"/>
      <c r="KEH1871" s="401"/>
      <c r="KEI1871" s="401"/>
      <c r="KEJ1871" s="401"/>
      <c r="KEK1871" s="401"/>
      <c r="KEL1871" s="401"/>
      <c r="KEM1871" s="401"/>
      <c r="KEN1871" s="401"/>
      <c r="KEO1871" s="401"/>
      <c r="KEP1871" s="401"/>
      <c r="KEQ1871" s="401"/>
      <c r="KER1871" s="401"/>
      <c r="KES1871" s="401"/>
      <c r="KET1871" s="401"/>
      <c r="KEU1871" s="401"/>
      <c r="KEV1871" s="401"/>
      <c r="KEW1871" s="401"/>
      <c r="KEX1871" s="401"/>
      <c r="KEY1871" s="401"/>
      <c r="KEZ1871" s="401"/>
      <c r="KFA1871" s="401"/>
      <c r="KFB1871" s="401"/>
      <c r="KFC1871" s="401"/>
      <c r="KFD1871" s="401"/>
      <c r="KFE1871" s="401"/>
      <c r="KFF1871" s="401"/>
      <c r="KFG1871" s="401"/>
      <c r="KFH1871" s="401"/>
      <c r="KFI1871" s="401"/>
      <c r="KFJ1871" s="401"/>
      <c r="KFK1871" s="401"/>
      <c r="KFL1871" s="401"/>
      <c r="KFM1871" s="401"/>
      <c r="KFN1871" s="401"/>
      <c r="KFO1871" s="401"/>
      <c r="KFP1871" s="401"/>
      <c r="KFQ1871" s="401"/>
      <c r="KFR1871" s="401"/>
      <c r="KFS1871" s="401"/>
      <c r="KFT1871" s="401"/>
      <c r="KFU1871" s="401"/>
      <c r="KFV1871" s="401"/>
      <c r="KFW1871" s="401"/>
      <c r="KFX1871" s="401"/>
      <c r="KFY1871" s="401"/>
      <c r="KFZ1871" s="401"/>
      <c r="KGA1871" s="401"/>
      <c r="KGB1871" s="401"/>
      <c r="KGC1871" s="401"/>
      <c r="KGD1871" s="401"/>
      <c r="KGE1871" s="401"/>
      <c r="KGF1871" s="401"/>
      <c r="KGG1871" s="401"/>
      <c r="KGH1871" s="401"/>
      <c r="KGI1871" s="401"/>
      <c r="KGJ1871" s="401"/>
      <c r="KGK1871" s="401"/>
      <c r="KGL1871" s="401"/>
      <c r="KGM1871" s="401"/>
      <c r="KGN1871" s="401"/>
      <c r="KGO1871" s="401"/>
      <c r="KGP1871" s="401"/>
      <c r="KGQ1871" s="401"/>
      <c r="KGR1871" s="401"/>
      <c r="KGS1871" s="401"/>
      <c r="KGT1871" s="401"/>
      <c r="KGU1871" s="401"/>
      <c r="KGV1871" s="401"/>
      <c r="KGW1871" s="401"/>
      <c r="KGX1871" s="401"/>
      <c r="KGY1871" s="401"/>
      <c r="KGZ1871" s="401"/>
      <c r="KHA1871" s="401"/>
      <c r="KHB1871" s="401"/>
      <c r="KHC1871" s="401"/>
      <c r="KHD1871" s="401"/>
      <c r="KHE1871" s="401"/>
      <c r="KHF1871" s="401"/>
      <c r="KHG1871" s="401"/>
      <c r="KHH1871" s="401"/>
      <c r="KHI1871" s="401"/>
      <c r="KHJ1871" s="401"/>
      <c r="KHK1871" s="401"/>
      <c r="KHL1871" s="401"/>
      <c r="KHM1871" s="401"/>
      <c r="KHN1871" s="401"/>
      <c r="KHO1871" s="401"/>
      <c r="KHP1871" s="401"/>
      <c r="KHQ1871" s="401"/>
      <c r="KHR1871" s="401"/>
      <c r="KHS1871" s="401"/>
      <c r="KHT1871" s="401"/>
      <c r="KHU1871" s="401"/>
      <c r="KHV1871" s="401"/>
      <c r="KHW1871" s="401"/>
      <c r="KHX1871" s="401"/>
      <c r="KHY1871" s="401"/>
      <c r="KHZ1871" s="401"/>
      <c r="KIA1871" s="401"/>
      <c r="KIB1871" s="401"/>
      <c r="KIC1871" s="401"/>
      <c r="KID1871" s="401"/>
      <c r="KIE1871" s="401"/>
      <c r="KIF1871" s="401"/>
      <c r="KIG1871" s="401"/>
      <c r="KIH1871" s="401"/>
      <c r="KII1871" s="401"/>
      <c r="KIJ1871" s="401"/>
      <c r="KIK1871" s="401"/>
      <c r="KIL1871" s="401"/>
      <c r="KIM1871" s="401"/>
      <c r="KIN1871" s="401"/>
      <c r="KIO1871" s="401"/>
      <c r="KIP1871" s="401"/>
      <c r="KIQ1871" s="401"/>
      <c r="KIR1871" s="401"/>
      <c r="KIS1871" s="401"/>
      <c r="KIT1871" s="401"/>
      <c r="KIU1871" s="401"/>
      <c r="KIV1871" s="401"/>
      <c r="KIW1871" s="401"/>
      <c r="KIX1871" s="401"/>
      <c r="KIY1871" s="401"/>
      <c r="KIZ1871" s="401"/>
      <c r="KJA1871" s="401"/>
      <c r="KJB1871" s="401"/>
      <c r="KJC1871" s="401"/>
      <c r="KJD1871" s="401"/>
      <c r="KJE1871" s="401"/>
      <c r="KJF1871" s="401"/>
      <c r="KJG1871" s="401"/>
      <c r="KJH1871" s="401"/>
      <c r="KJI1871" s="401"/>
      <c r="KJJ1871" s="401"/>
      <c r="KJK1871" s="401"/>
      <c r="KJL1871" s="401"/>
      <c r="KJM1871" s="401"/>
      <c r="KJN1871" s="401"/>
      <c r="KJO1871" s="401"/>
      <c r="KJP1871" s="401"/>
      <c r="KJQ1871" s="401"/>
      <c r="KJR1871" s="401"/>
      <c r="KJS1871" s="401"/>
      <c r="KJT1871" s="401"/>
      <c r="KJU1871" s="401"/>
      <c r="KJV1871" s="401"/>
      <c r="KJW1871" s="401"/>
      <c r="KJX1871" s="401"/>
      <c r="KJY1871" s="401"/>
      <c r="KJZ1871" s="401"/>
      <c r="KKA1871" s="401"/>
      <c r="KKB1871" s="401"/>
      <c r="KKC1871" s="401"/>
      <c r="KKD1871" s="401"/>
      <c r="KKE1871" s="401"/>
      <c r="KKF1871" s="401"/>
      <c r="KKG1871" s="401"/>
      <c r="KKH1871" s="401"/>
      <c r="KKI1871" s="401"/>
      <c r="KKJ1871" s="401"/>
      <c r="KKK1871" s="401"/>
      <c r="KKL1871" s="401"/>
      <c r="KKM1871" s="401"/>
      <c r="KKN1871" s="401"/>
      <c r="KKO1871" s="401"/>
      <c r="KKP1871" s="401"/>
      <c r="KKQ1871" s="401"/>
      <c r="KKR1871" s="401"/>
      <c r="KKS1871" s="401"/>
      <c r="KKT1871" s="401"/>
      <c r="KKU1871" s="401"/>
      <c r="KKV1871" s="401"/>
      <c r="KKW1871" s="401"/>
      <c r="KKX1871" s="401"/>
      <c r="KKY1871" s="401"/>
      <c r="KKZ1871" s="401"/>
      <c r="KLA1871" s="401"/>
      <c r="KLB1871" s="401"/>
      <c r="KLC1871" s="401"/>
      <c r="KLD1871" s="401"/>
      <c r="KLE1871" s="401"/>
      <c r="KLF1871" s="401"/>
      <c r="KLG1871" s="401"/>
      <c r="KLH1871" s="401"/>
      <c r="KLI1871" s="401"/>
      <c r="KLJ1871" s="401"/>
      <c r="KLK1871" s="401"/>
      <c r="KLL1871" s="401"/>
      <c r="KLM1871" s="401"/>
      <c r="KLN1871" s="401"/>
      <c r="KLO1871" s="401"/>
      <c r="KLP1871" s="401"/>
      <c r="KLQ1871" s="401"/>
      <c r="KLR1871" s="401"/>
      <c r="KLS1871" s="401"/>
      <c r="KLT1871" s="401"/>
      <c r="KLU1871" s="401"/>
      <c r="KLV1871" s="401"/>
      <c r="KLW1871" s="401"/>
      <c r="KLX1871" s="401"/>
      <c r="KLY1871" s="401"/>
      <c r="KLZ1871" s="401"/>
      <c r="KMA1871" s="401"/>
      <c r="KMB1871" s="401"/>
      <c r="KMC1871" s="401"/>
      <c r="KMD1871" s="401"/>
      <c r="KME1871" s="401"/>
      <c r="KMF1871" s="401"/>
      <c r="KMG1871" s="401"/>
      <c r="KMH1871" s="401"/>
      <c r="KMI1871" s="401"/>
      <c r="KMJ1871" s="401"/>
      <c r="KMK1871" s="401"/>
      <c r="KML1871" s="401"/>
      <c r="KMM1871" s="401"/>
      <c r="KMN1871" s="401"/>
      <c r="KMO1871" s="401"/>
      <c r="KMP1871" s="401"/>
      <c r="KMQ1871" s="401"/>
      <c r="KMR1871" s="401"/>
      <c r="KMS1871" s="401"/>
      <c r="KMT1871" s="401"/>
      <c r="KMU1871" s="401"/>
      <c r="KMV1871" s="401"/>
      <c r="KMW1871" s="401"/>
      <c r="KMX1871" s="401"/>
      <c r="KMY1871" s="401"/>
      <c r="KMZ1871" s="401"/>
      <c r="KNA1871" s="401"/>
      <c r="KNB1871" s="401"/>
      <c r="KNC1871" s="401"/>
      <c r="KND1871" s="401"/>
      <c r="KNE1871" s="401"/>
      <c r="KNF1871" s="401"/>
      <c r="KNG1871" s="401"/>
      <c r="KNH1871" s="401"/>
      <c r="KNI1871" s="401"/>
      <c r="KNJ1871" s="401"/>
      <c r="KNK1871" s="401"/>
      <c r="KNL1871" s="401"/>
      <c r="KNM1871" s="401"/>
      <c r="KNN1871" s="401"/>
      <c r="KNO1871" s="401"/>
      <c r="KNP1871" s="401"/>
      <c r="KNQ1871" s="401"/>
      <c r="KNR1871" s="401"/>
      <c r="KNS1871" s="401"/>
      <c r="KNT1871" s="401"/>
      <c r="KNU1871" s="401"/>
      <c r="KNV1871" s="401"/>
      <c r="KNW1871" s="401"/>
      <c r="KNX1871" s="401"/>
      <c r="KNY1871" s="401"/>
      <c r="KNZ1871" s="401"/>
      <c r="KOA1871" s="401"/>
      <c r="KOB1871" s="401"/>
      <c r="KOC1871" s="401"/>
      <c r="KOD1871" s="401"/>
      <c r="KOE1871" s="401"/>
      <c r="KOF1871" s="401"/>
      <c r="KOG1871" s="401"/>
      <c r="KOH1871" s="401"/>
      <c r="KOI1871" s="401"/>
      <c r="KOJ1871" s="401"/>
      <c r="KOK1871" s="401"/>
      <c r="KOL1871" s="401"/>
      <c r="KOM1871" s="401"/>
      <c r="KON1871" s="401"/>
      <c r="KOO1871" s="401"/>
      <c r="KOP1871" s="401"/>
      <c r="KOQ1871" s="401"/>
      <c r="KOR1871" s="401"/>
      <c r="KOS1871" s="401"/>
      <c r="KOT1871" s="401"/>
      <c r="KOU1871" s="401"/>
      <c r="KOV1871" s="401"/>
      <c r="KOW1871" s="401"/>
      <c r="KOX1871" s="401"/>
      <c r="KOY1871" s="401"/>
      <c r="KOZ1871" s="401"/>
      <c r="KPA1871" s="401"/>
      <c r="KPB1871" s="401"/>
      <c r="KPC1871" s="401"/>
      <c r="KPD1871" s="401"/>
      <c r="KPE1871" s="401"/>
      <c r="KPF1871" s="401"/>
      <c r="KPG1871" s="401"/>
      <c r="KPH1871" s="401"/>
      <c r="KPI1871" s="401"/>
      <c r="KPJ1871" s="401"/>
      <c r="KPK1871" s="401"/>
      <c r="KPL1871" s="401"/>
      <c r="KPM1871" s="401"/>
      <c r="KPN1871" s="401"/>
      <c r="KPO1871" s="401"/>
      <c r="KPP1871" s="401"/>
      <c r="KPQ1871" s="401"/>
      <c r="KPR1871" s="401"/>
      <c r="KPS1871" s="401"/>
      <c r="KPT1871" s="401"/>
      <c r="KPU1871" s="401"/>
      <c r="KPV1871" s="401"/>
      <c r="KPW1871" s="401"/>
      <c r="KPX1871" s="401"/>
      <c r="KPY1871" s="401"/>
      <c r="KPZ1871" s="401"/>
      <c r="KQA1871" s="401"/>
      <c r="KQB1871" s="401"/>
      <c r="KQC1871" s="401"/>
      <c r="KQD1871" s="401"/>
      <c r="KQE1871" s="401"/>
      <c r="KQF1871" s="401"/>
      <c r="KQG1871" s="401"/>
      <c r="KQH1871" s="401"/>
      <c r="KQI1871" s="401"/>
      <c r="KQJ1871" s="401"/>
      <c r="KQK1871" s="401"/>
      <c r="KQL1871" s="401"/>
      <c r="KQM1871" s="401"/>
      <c r="KQN1871" s="401"/>
      <c r="KQO1871" s="401"/>
      <c r="KQP1871" s="401"/>
      <c r="KQQ1871" s="401"/>
      <c r="KQR1871" s="401"/>
      <c r="KQS1871" s="401"/>
      <c r="KQT1871" s="401"/>
      <c r="KQU1871" s="401"/>
      <c r="KQV1871" s="401"/>
      <c r="KQW1871" s="401"/>
      <c r="KQX1871" s="401"/>
      <c r="KQY1871" s="401"/>
      <c r="KQZ1871" s="401"/>
      <c r="KRA1871" s="401"/>
      <c r="KRB1871" s="401"/>
      <c r="KRC1871" s="401"/>
      <c r="KRD1871" s="401"/>
      <c r="KRE1871" s="401"/>
      <c r="KRF1871" s="401"/>
      <c r="KRG1871" s="401"/>
      <c r="KRH1871" s="401"/>
      <c r="KRI1871" s="401"/>
      <c r="KRJ1871" s="401"/>
      <c r="KRK1871" s="401"/>
      <c r="KRL1871" s="401"/>
      <c r="KRM1871" s="401"/>
      <c r="KRN1871" s="401"/>
      <c r="KRO1871" s="401"/>
      <c r="KRP1871" s="401"/>
      <c r="KRQ1871" s="401"/>
      <c r="KRR1871" s="401"/>
      <c r="KRS1871" s="401"/>
      <c r="KRT1871" s="401"/>
      <c r="KRU1871" s="401"/>
      <c r="KRV1871" s="401"/>
      <c r="KRW1871" s="401"/>
      <c r="KRX1871" s="401"/>
      <c r="KRY1871" s="401"/>
      <c r="KRZ1871" s="401"/>
      <c r="KSA1871" s="401"/>
      <c r="KSB1871" s="401"/>
      <c r="KSC1871" s="401"/>
      <c r="KSD1871" s="401"/>
      <c r="KSE1871" s="401"/>
      <c r="KSF1871" s="401"/>
      <c r="KSG1871" s="401"/>
      <c r="KSH1871" s="401"/>
      <c r="KSI1871" s="401"/>
      <c r="KSJ1871" s="401"/>
      <c r="KSK1871" s="401"/>
      <c r="KSL1871" s="401"/>
      <c r="KSM1871" s="401"/>
      <c r="KSN1871" s="401"/>
      <c r="KSO1871" s="401"/>
      <c r="KSP1871" s="401"/>
      <c r="KSQ1871" s="401"/>
      <c r="KSR1871" s="401"/>
      <c r="KSS1871" s="401"/>
      <c r="KST1871" s="401"/>
      <c r="KSU1871" s="401"/>
      <c r="KSV1871" s="401"/>
      <c r="KSW1871" s="401"/>
      <c r="KSX1871" s="401"/>
      <c r="KSY1871" s="401"/>
      <c r="KSZ1871" s="401"/>
      <c r="KTA1871" s="401"/>
      <c r="KTB1871" s="401"/>
      <c r="KTC1871" s="401"/>
      <c r="KTD1871" s="401"/>
      <c r="KTE1871" s="401"/>
      <c r="KTF1871" s="401"/>
      <c r="KTG1871" s="401"/>
      <c r="KTH1871" s="401"/>
      <c r="KTI1871" s="401"/>
      <c r="KTJ1871" s="401"/>
      <c r="KTK1871" s="401"/>
      <c r="KTL1871" s="401"/>
      <c r="KTM1871" s="401"/>
      <c r="KTN1871" s="401"/>
      <c r="KTO1871" s="401"/>
      <c r="KTP1871" s="401"/>
      <c r="KTQ1871" s="401"/>
      <c r="KTR1871" s="401"/>
      <c r="KTS1871" s="401"/>
      <c r="KTT1871" s="401"/>
      <c r="KTU1871" s="401"/>
      <c r="KTV1871" s="401"/>
      <c r="KTW1871" s="401"/>
      <c r="KTX1871" s="401"/>
      <c r="KTY1871" s="401"/>
      <c r="KTZ1871" s="401"/>
      <c r="KUA1871" s="401"/>
      <c r="KUB1871" s="401"/>
      <c r="KUC1871" s="401"/>
      <c r="KUD1871" s="401"/>
      <c r="KUE1871" s="401"/>
      <c r="KUF1871" s="401"/>
      <c r="KUG1871" s="401"/>
      <c r="KUH1871" s="401"/>
      <c r="KUI1871" s="401"/>
      <c r="KUJ1871" s="401"/>
      <c r="KUK1871" s="401"/>
      <c r="KUL1871" s="401"/>
      <c r="KUM1871" s="401"/>
      <c r="KUN1871" s="401"/>
      <c r="KUO1871" s="401"/>
      <c r="KUP1871" s="401"/>
      <c r="KUQ1871" s="401"/>
      <c r="KUR1871" s="401"/>
      <c r="KUS1871" s="401"/>
      <c r="KUT1871" s="401"/>
      <c r="KUU1871" s="401"/>
      <c r="KUV1871" s="401"/>
      <c r="KUW1871" s="401"/>
      <c r="KUX1871" s="401"/>
      <c r="KUY1871" s="401"/>
      <c r="KUZ1871" s="401"/>
      <c r="KVA1871" s="401"/>
      <c r="KVB1871" s="401"/>
      <c r="KVC1871" s="401"/>
      <c r="KVD1871" s="401"/>
      <c r="KVE1871" s="401"/>
      <c r="KVF1871" s="401"/>
      <c r="KVG1871" s="401"/>
      <c r="KVH1871" s="401"/>
      <c r="KVI1871" s="401"/>
      <c r="KVJ1871" s="401"/>
      <c r="KVK1871" s="401"/>
      <c r="KVL1871" s="401"/>
      <c r="KVM1871" s="401"/>
      <c r="KVN1871" s="401"/>
      <c r="KVO1871" s="401"/>
      <c r="KVP1871" s="401"/>
      <c r="KVQ1871" s="401"/>
      <c r="KVR1871" s="401"/>
      <c r="KVS1871" s="401"/>
      <c r="KVT1871" s="401"/>
      <c r="KVU1871" s="401"/>
      <c r="KVV1871" s="401"/>
      <c r="KVW1871" s="401"/>
      <c r="KVX1871" s="401"/>
      <c r="KVY1871" s="401"/>
      <c r="KVZ1871" s="401"/>
      <c r="KWA1871" s="401"/>
      <c r="KWB1871" s="401"/>
      <c r="KWC1871" s="401"/>
      <c r="KWD1871" s="401"/>
      <c r="KWE1871" s="401"/>
      <c r="KWF1871" s="401"/>
      <c r="KWG1871" s="401"/>
      <c r="KWH1871" s="401"/>
      <c r="KWI1871" s="401"/>
      <c r="KWJ1871" s="401"/>
      <c r="KWK1871" s="401"/>
      <c r="KWL1871" s="401"/>
      <c r="KWM1871" s="401"/>
      <c r="KWN1871" s="401"/>
      <c r="KWO1871" s="401"/>
      <c r="KWP1871" s="401"/>
      <c r="KWQ1871" s="401"/>
      <c r="KWR1871" s="401"/>
      <c r="KWS1871" s="401"/>
      <c r="KWT1871" s="401"/>
      <c r="KWU1871" s="401"/>
      <c r="KWV1871" s="401"/>
      <c r="KWW1871" s="401"/>
      <c r="KWX1871" s="401"/>
      <c r="KWY1871" s="401"/>
      <c r="KWZ1871" s="401"/>
      <c r="KXA1871" s="401"/>
      <c r="KXB1871" s="401"/>
      <c r="KXC1871" s="401"/>
      <c r="KXD1871" s="401"/>
      <c r="KXE1871" s="401"/>
      <c r="KXF1871" s="401"/>
      <c r="KXG1871" s="401"/>
      <c r="KXH1871" s="401"/>
      <c r="KXI1871" s="401"/>
      <c r="KXJ1871" s="401"/>
      <c r="KXK1871" s="401"/>
      <c r="KXL1871" s="401"/>
      <c r="KXM1871" s="401"/>
      <c r="KXN1871" s="401"/>
      <c r="KXO1871" s="401"/>
      <c r="KXP1871" s="401"/>
      <c r="KXQ1871" s="401"/>
      <c r="KXR1871" s="401"/>
      <c r="KXS1871" s="401"/>
      <c r="KXT1871" s="401"/>
      <c r="KXU1871" s="401"/>
      <c r="KXV1871" s="401"/>
      <c r="KXW1871" s="401"/>
      <c r="KXX1871" s="401"/>
      <c r="KXY1871" s="401"/>
      <c r="KXZ1871" s="401"/>
      <c r="KYA1871" s="401"/>
      <c r="KYB1871" s="401"/>
      <c r="KYC1871" s="401"/>
      <c r="KYD1871" s="401"/>
      <c r="KYE1871" s="401"/>
      <c r="KYF1871" s="401"/>
      <c r="KYG1871" s="401"/>
      <c r="KYH1871" s="401"/>
      <c r="KYI1871" s="401"/>
      <c r="KYJ1871" s="401"/>
      <c r="KYK1871" s="401"/>
      <c r="KYL1871" s="401"/>
      <c r="KYM1871" s="401"/>
      <c r="KYN1871" s="401"/>
      <c r="KYO1871" s="401"/>
      <c r="KYP1871" s="401"/>
      <c r="KYQ1871" s="401"/>
      <c r="KYR1871" s="401"/>
      <c r="KYS1871" s="401"/>
      <c r="KYT1871" s="401"/>
      <c r="KYU1871" s="401"/>
      <c r="KYV1871" s="401"/>
      <c r="KYW1871" s="401"/>
      <c r="KYX1871" s="401"/>
      <c r="KYY1871" s="401"/>
      <c r="KYZ1871" s="401"/>
      <c r="KZA1871" s="401"/>
      <c r="KZB1871" s="401"/>
      <c r="KZC1871" s="401"/>
      <c r="KZD1871" s="401"/>
      <c r="KZE1871" s="401"/>
      <c r="KZF1871" s="401"/>
      <c r="KZG1871" s="401"/>
      <c r="KZH1871" s="401"/>
      <c r="KZI1871" s="401"/>
      <c r="KZJ1871" s="401"/>
      <c r="KZK1871" s="401"/>
      <c r="KZL1871" s="401"/>
      <c r="KZM1871" s="401"/>
      <c r="KZN1871" s="401"/>
      <c r="KZO1871" s="401"/>
      <c r="KZP1871" s="401"/>
      <c r="KZQ1871" s="401"/>
      <c r="KZR1871" s="401"/>
      <c r="KZS1871" s="401"/>
      <c r="KZT1871" s="401"/>
      <c r="KZU1871" s="401"/>
      <c r="KZV1871" s="401"/>
      <c r="KZW1871" s="401"/>
      <c r="KZX1871" s="401"/>
      <c r="KZY1871" s="401"/>
      <c r="KZZ1871" s="401"/>
      <c r="LAA1871" s="401"/>
      <c r="LAB1871" s="401"/>
      <c r="LAC1871" s="401"/>
      <c r="LAD1871" s="401"/>
      <c r="LAE1871" s="401"/>
      <c r="LAF1871" s="401"/>
      <c r="LAG1871" s="401"/>
      <c r="LAH1871" s="401"/>
      <c r="LAI1871" s="401"/>
      <c r="LAJ1871" s="401"/>
      <c r="LAK1871" s="401"/>
      <c r="LAL1871" s="401"/>
      <c r="LAM1871" s="401"/>
      <c r="LAN1871" s="401"/>
      <c r="LAO1871" s="401"/>
      <c r="LAP1871" s="401"/>
      <c r="LAQ1871" s="401"/>
      <c r="LAR1871" s="401"/>
      <c r="LAS1871" s="401"/>
      <c r="LAT1871" s="401"/>
      <c r="LAU1871" s="401"/>
      <c r="LAV1871" s="401"/>
      <c r="LAW1871" s="401"/>
      <c r="LAX1871" s="401"/>
      <c r="LAY1871" s="401"/>
      <c r="LAZ1871" s="401"/>
      <c r="LBA1871" s="401"/>
      <c r="LBB1871" s="401"/>
      <c r="LBC1871" s="401"/>
      <c r="LBD1871" s="401"/>
      <c r="LBE1871" s="401"/>
      <c r="LBF1871" s="401"/>
      <c r="LBG1871" s="401"/>
      <c r="LBH1871" s="401"/>
      <c r="LBI1871" s="401"/>
      <c r="LBJ1871" s="401"/>
      <c r="LBK1871" s="401"/>
      <c r="LBL1871" s="401"/>
      <c r="LBM1871" s="401"/>
      <c r="LBN1871" s="401"/>
      <c r="LBO1871" s="401"/>
      <c r="LBP1871" s="401"/>
      <c r="LBQ1871" s="401"/>
      <c r="LBR1871" s="401"/>
      <c r="LBS1871" s="401"/>
      <c r="LBT1871" s="401"/>
      <c r="LBU1871" s="401"/>
      <c r="LBV1871" s="401"/>
      <c r="LBW1871" s="401"/>
      <c r="LBX1871" s="401"/>
      <c r="LBY1871" s="401"/>
      <c r="LBZ1871" s="401"/>
      <c r="LCA1871" s="401"/>
      <c r="LCB1871" s="401"/>
      <c r="LCC1871" s="401"/>
      <c r="LCD1871" s="401"/>
      <c r="LCE1871" s="401"/>
      <c r="LCF1871" s="401"/>
      <c r="LCG1871" s="401"/>
      <c r="LCH1871" s="401"/>
      <c r="LCI1871" s="401"/>
      <c r="LCJ1871" s="401"/>
      <c r="LCK1871" s="401"/>
      <c r="LCL1871" s="401"/>
      <c r="LCM1871" s="401"/>
      <c r="LCN1871" s="401"/>
      <c r="LCO1871" s="401"/>
      <c r="LCP1871" s="401"/>
      <c r="LCQ1871" s="401"/>
      <c r="LCR1871" s="401"/>
      <c r="LCS1871" s="401"/>
      <c r="LCT1871" s="401"/>
      <c r="LCU1871" s="401"/>
      <c r="LCV1871" s="401"/>
      <c r="LCW1871" s="401"/>
      <c r="LCX1871" s="401"/>
      <c r="LCY1871" s="401"/>
      <c r="LCZ1871" s="401"/>
      <c r="LDA1871" s="401"/>
      <c r="LDB1871" s="401"/>
      <c r="LDC1871" s="401"/>
      <c r="LDD1871" s="401"/>
      <c r="LDE1871" s="401"/>
      <c r="LDF1871" s="401"/>
      <c r="LDG1871" s="401"/>
      <c r="LDH1871" s="401"/>
      <c r="LDI1871" s="401"/>
      <c r="LDJ1871" s="401"/>
      <c r="LDK1871" s="401"/>
      <c r="LDL1871" s="401"/>
      <c r="LDM1871" s="401"/>
      <c r="LDN1871" s="401"/>
      <c r="LDO1871" s="401"/>
      <c r="LDP1871" s="401"/>
      <c r="LDQ1871" s="401"/>
      <c r="LDR1871" s="401"/>
      <c r="LDS1871" s="401"/>
      <c r="LDT1871" s="401"/>
      <c r="LDU1871" s="401"/>
      <c r="LDV1871" s="401"/>
      <c r="LDW1871" s="401"/>
      <c r="LDX1871" s="401"/>
      <c r="LDY1871" s="401"/>
      <c r="LDZ1871" s="401"/>
      <c r="LEA1871" s="401"/>
      <c r="LEB1871" s="401"/>
      <c r="LEC1871" s="401"/>
      <c r="LED1871" s="401"/>
      <c r="LEE1871" s="401"/>
      <c r="LEF1871" s="401"/>
      <c r="LEG1871" s="401"/>
      <c r="LEH1871" s="401"/>
      <c r="LEI1871" s="401"/>
      <c r="LEJ1871" s="401"/>
      <c r="LEK1871" s="401"/>
      <c r="LEL1871" s="401"/>
      <c r="LEM1871" s="401"/>
      <c r="LEN1871" s="401"/>
      <c r="LEO1871" s="401"/>
      <c r="LEP1871" s="401"/>
      <c r="LEQ1871" s="401"/>
      <c r="LER1871" s="401"/>
      <c r="LES1871" s="401"/>
      <c r="LET1871" s="401"/>
      <c r="LEU1871" s="401"/>
      <c r="LEV1871" s="401"/>
      <c r="LEW1871" s="401"/>
      <c r="LEX1871" s="401"/>
      <c r="LEY1871" s="401"/>
      <c r="LEZ1871" s="401"/>
      <c r="LFA1871" s="401"/>
      <c r="LFB1871" s="401"/>
      <c r="LFC1871" s="401"/>
      <c r="LFD1871" s="401"/>
      <c r="LFE1871" s="401"/>
      <c r="LFF1871" s="401"/>
      <c r="LFG1871" s="401"/>
      <c r="LFH1871" s="401"/>
      <c r="LFI1871" s="401"/>
      <c r="LFJ1871" s="401"/>
      <c r="LFK1871" s="401"/>
      <c r="LFL1871" s="401"/>
      <c r="LFM1871" s="401"/>
      <c r="LFN1871" s="401"/>
      <c r="LFO1871" s="401"/>
      <c r="LFP1871" s="401"/>
      <c r="LFQ1871" s="401"/>
      <c r="LFR1871" s="401"/>
      <c r="LFS1871" s="401"/>
      <c r="LFT1871" s="401"/>
      <c r="LFU1871" s="401"/>
      <c r="LFV1871" s="401"/>
      <c r="LFW1871" s="401"/>
      <c r="LFX1871" s="401"/>
      <c r="LFY1871" s="401"/>
      <c r="LFZ1871" s="401"/>
      <c r="LGA1871" s="401"/>
      <c r="LGB1871" s="401"/>
      <c r="LGC1871" s="401"/>
      <c r="LGD1871" s="401"/>
      <c r="LGE1871" s="401"/>
      <c r="LGF1871" s="401"/>
      <c r="LGG1871" s="401"/>
      <c r="LGH1871" s="401"/>
      <c r="LGI1871" s="401"/>
      <c r="LGJ1871" s="401"/>
      <c r="LGK1871" s="401"/>
      <c r="LGL1871" s="401"/>
      <c r="LGM1871" s="401"/>
      <c r="LGN1871" s="401"/>
      <c r="LGO1871" s="401"/>
      <c r="LGP1871" s="401"/>
      <c r="LGQ1871" s="401"/>
      <c r="LGR1871" s="401"/>
      <c r="LGS1871" s="401"/>
      <c r="LGT1871" s="401"/>
      <c r="LGU1871" s="401"/>
      <c r="LGV1871" s="401"/>
      <c r="LGW1871" s="401"/>
      <c r="LGX1871" s="401"/>
      <c r="LGY1871" s="401"/>
      <c r="LGZ1871" s="401"/>
      <c r="LHA1871" s="401"/>
      <c r="LHB1871" s="401"/>
      <c r="LHC1871" s="401"/>
      <c r="LHD1871" s="401"/>
      <c r="LHE1871" s="401"/>
      <c r="LHF1871" s="401"/>
      <c r="LHG1871" s="401"/>
      <c r="LHH1871" s="401"/>
      <c r="LHI1871" s="401"/>
      <c r="LHJ1871" s="401"/>
      <c r="LHK1871" s="401"/>
      <c r="LHL1871" s="401"/>
      <c r="LHM1871" s="401"/>
      <c r="LHN1871" s="401"/>
      <c r="LHO1871" s="401"/>
      <c r="LHP1871" s="401"/>
      <c r="LHQ1871" s="401"/>
      <c r="LHR1871" s="401"/>
      <c r="LHS1871" s="401"/>
      <c r="LHT1871" s="401"/>
      <c r="LHU1871" s="401"/>
      <c r="LHV1871" s="401"/>
      <c r="LHW1871" s="401"/>
      <c r="LHX1871" s="401"/>
      <c r="LHY1871" s="401"/>
      <c r="LHZ1871" s="401"/>
      <c r="LIA1871" s="401"/>
      <c r="LIB1871" s="401"/>
      <c r="LIC1871" s="401"/>
      <c r="LID1871" s="401"/>
      <c r="LIE1871" s="401"/>
      <c r="LIF1871" s="401"/>
      <c r="LIG1871" s="401"/>
      <c r="LIH1871" s="401"/>
      <c r="LII1871" s="401"/>
      <c r="LIJ1871" s="401"/>
      <c r="LIK1871" s="401"/>
      <c r="LIL1871" s="401"/>
      <c r="LIM1871" s="401"/>
      <c r="LIN1871" s="401"/>
      <c r="LIO1871" s="401"/>
      <c r="LIP1871" s="401"/>
      <c r="LIQ1871" s="401"/>
      <c r="LIR1871" s="401"/>
      <c r="LIS1871" s="401"/>
      <c r="LIT1871" s="401"/>
      <c r="LIU1871" s="401"/>
      <c r="LIV1871" s="401"/>
      <c r="LIW1871" s="401"/>
      <c r="LIX1871" s="401"/>
      <c r="LIY1871" s="401"/>
      <c r="LIZ1871" s="401"/>
      <c r="LJA1871" s="401"/>
      <c r="LJB1871" s="401"/>
      <c r="LJC1871" s="401"/>
      <c r="LJD1871" s="401"/>
      <c r="LJE1871" s="401"/>
      <c r="LJF1871" s="401"/>
      <c r="LJG1871" s="401"/>
      <c r="LJH1871" s="401"/>
      <c r="LJI1871" s="401"/>
      <c r="LJJ1871" s="401"/>
      <c r="LJK1871" s="401"/>
      <c r="LJL1871" s="401"/>
      <c r="LJM1871" s="401"/>
      <c r="LJN1871" s="401"/>
      <c r="LJO1871" s="401"/>
      <c r="LJP1871" s="401"/>
      <c r="LJQ1871" s="401"/>
      <c r="LJR1871" s="401"/>
      <c r="LJS1871" s="401"/>
      <c r="LJT1871" s="401"/>
      <c r="LJU1871" s="401"/>
      <c r="LJV1871" s="401"/>
      <c r="LJW1871" s="401"/>
      <c r="LJX1871" s="401"/>
      <c r="LJY1871" s="401"/>
      <c r="LJZ1871" s="401"/>
      <c r="LKA1871" s="401"/>
      <c r="LKB1871" s="401"/>
      <c r="LKC1871" s="401"/>
      <c r="LKD1871" s="401"/>
      <c r="LKE1871" s="401"/>
      <c r="LKF1871" s="401"/>
      <c r="LKG1871" s="401"/>
      <c r="LKH1871" s="401"/>
      <c r="LKI1871" s="401"/>
      <c r="LKJ1871" s="401"/>
      <c r="LKK1871" s="401"/>
      <c r="LKL1871" s="401"/>
      <c r="LKM1871" s="401"/>
      <c r="LKN1871" s="401"/>
      <c r="LKO1871" s="401"/>
      <c r="LKP1871" s="401"/>
      <c r="LKQ1871" s="401"/>
      <c r="LKR1871" s="401"/>
      <c r="LKS1871" s="401"/>
      <c r="LKT1871" s="401"/>
      <c r="LKU1871" s="401"/>
      <c r="LKV1871" s="401"/>
      <c r="LKW1871" s="401"/>
      <c r="LKX1871" s="401"/>
      <c r="LKY1871" s="401"/>
      <c r="LKZ1871" s="401"/>
      <c r="LLA1871" s="401"/>
      <c r="LLB1871" s="401"/>
      <c r="LLC1871" s="401"/>
      <c r="LLD1871" s="401"/>
      <c r="LLE1871" s="401"/>
      <c r="LLF1871" s="401"/>
      <c r="LLG1871" s="401"/>
      <c r="LLH1871" s="401"/>
      <c r="LLI1871" s="401"/>
      <c r="LLJ1871" s="401"/>
      <c r="LLK1871" s="401"/>
      <c r="LLL1871" s="401"/>
      <c r="LLM1871" s="401"/>
      <c r="LLN1871" s="401"/>
      <c r="LLO1871" s="401"/>
      <c r="LLP1871" s="401"/>
      <c r="LLQ1871" s="401"/>
      <c r="LLR1871" s="401"/>
      <c r="LLS1871" s="401"/>
      <c r="LLT1871" s="401"/>
      <c r="LLU1871" s="401"/>
      <c r="LLV1871" s="401"/>
      <c r="LLW1871" s="401"/>
      <c r="LLX1871" s="401"/>
      <c r="LLY1871" s="401"/>
      <c r="LLZ1871" s="401"/>
      <c r="LMA1871" s="401"/>
      <c r="LMB1871" s="401"/>
      <c r="LMC1871" s="401"/>
      <c r="LMD1871" s="401"/>
      <c r="LME1871" s="401"/>
      <c r="LMF1871" s="401"/>
      <c r="LMG1871" s="401"/>
      <c r="LMH1871" s="401"/>
      <c r="LMI1871" s="401"/>
      <c r="LMJ1871" s="401"/>
      <c r="LMK1871" s="401"/>
      <c r="LML1871" s="401"/>
      <c r="LMM1871" s="401"/>
      <c r="LMN1871" s="401"/>
      <c r="LMO1871" s="401"/>
      <c r="LMP1871" s="401"/>
      <c r="LMQ1871" s="401"/>
      <c r="LMR1871" s="401"/>
      <c r="LMS1871" s="401"/>
      <c r="LMT1871" s="401"/>
      <c r="LMU1871" s="401"/>
      <c r="LMV1871" s="401"/>
      <c r="LMW1871" s="401"/>
      <c r="LMX1871" s="401"/>
      <c r="LMY1871" s="401"/>
      <c r="LMZ1871" s="401"/>
      <c r="LNA1871" s="401"/>
      <c r="LNB1871" s="401"/>
      <c r="LNC1871" s="401"/>
      <c r="LND1871" s="401"/>
      <c r="LNE1871" s="401"/>
      <c r="LNF1871" s="401"/>
      <c r="LNG1871" s="401"/>
      <c r="LNH1871" s="401"/>
      <c r="LNI1871" s="401"/>
      <c r="LNJ1871" s="401"/>
      <c r="LNK1871" s="401"/>
      <c r="LNL1871" s="401"/>
      <c r="LNM1871" s="401"/>
      <c r="LNN1871" s="401"/>
      <c r="LNO1871" s="401"/>
      <c r="LNP1871" s="401"/>
      <c r="LNQ1871" s="401"/>
      <c r="LNR1871" s="401"/>
      <c r="LNS1871" s="401"/>
      <c r="LNT1871" s="401"/>
      <c r="LNU1871" s="401"/>
      <c r="LNV1871" s="401"/>
      <c r="LNW1871" s="401"/>
      <c r="LNX1871" s="401"/>
      <c r="LNY1871" s="401"/>
      <c r="LNZ1871" s="401"/>
      <c r="LOA1871" s="401"/>
      <c r="LOB1871" s="401"/>
      <c r="LOC1871" s="401"/>
      <c r="LOD1871" s="401"/>
      <c r="LOE1871" s="401"/>
      <c r="LOF1871" s="401"/>
      <c r="LOG1871" s="401"/>
      <c r="LOH1871" s="401"/>
      <c r="LOI1871" s="401"/>
      <c r="LOJ1871" s="401"/>
      <c r="LOK1871" s="401"/>
      <c r="LOL1871" s="401"/>
      <c r="LOM1871" s="401"/>
      <c r="LON1871" s="401"/>
      <c r="LOO1871" s="401"/>
      <c r="LOP1871" s="401"/>
      <c r="LOQ1871" s="401"/>
      <c r="LOR1871" s="401"/>
      <c r="LOS1871" s="401"/>
      <c r="LOT1871" s="401"/>
      <c r="LOU1871" s="401"/>
      <c r="LOV1871" s="401"/>
      <c r="LOW1871" s="401"/>
      <c r="LOX1871" s="401"/>
      <c r="LOY1871" s="401"/>
      <c r="LOZ1871" s="401"/>
      <c r="LPA1871" s="401"/>
      <c r="LPB1871" s="401"/>
      <c r="LPC1871" s="401"/>
      <c r="LPD1871" s="401"/>
      <c r="LPE1871" s="401"/>
      <c r="LPF1871" s="401"/>
      <c r="LPG1871" s="401"/>
      <c r="LPH1871" s="401"/>
      <c r="LPI1871" s="401"/>
      <c r="LPJ1871" s="401"/>
      <c r="LPK1871" s="401"/>
      <c r="LPL1871" s="401"/>
      <c r="LPM1871" s="401"/>
      <c r="LPN1871" s="401"/>
      <c r="LPO1871" s="401"/>
      <c r="LPP1871" s="401"/>
      <c r="LPQ1871" s="401"/>
      <c r="LPR1871" s="401"/>
      <c r="LPS1871" s="401"/>
      <c r="LPT1871" s="401"/>
      <c r="LPU1871" s="401"/>
      <c r="LPV1871" s="401"/>
      <c r="LPW1871" s="401"/>
      <c r="LPX1871" s="401"/>
      <c r="LPY1871" s="401"/>
      <c r="LPZ1871" s="401"/>
      <c r="LQA1871" s="401"/>
      <c r="LQB1871" s="401"/>
      <c r="LQC1871" s="401"/>
      <c r="LQD1871" s="401"/>
      <c r="LQE1871" s="401"/>
      <c r="LQF1871" s="401"/>
      <c r="LQG1871" s="401"/>
      <c r="LQH1871" s="401"/>
      <c r="LQI1871" s="401"/>
      <c r="LQJ1871" s="401"/>
      <c r="LQK1871" s="401"/>
      <c r="LQL1871" s="401"/>
      <c r="LQM1871" s="401"/>
      <c r="LQN1871" s="401"/>
      <c r="LQO1871" s="401"/>
      <c r="LQP1871" s="401"/>
      <c r="LQQ1871" s="401"/>
      <c r="LQR1871" s="401"/>
      <c r="LQS1871" s="401"/>
      <c r="LQT1871" s="401"/>
      <c r="LQU1871" s="401"/>
      <c r="LQV1871" s="401"/>
      <c r="LQW1871" s="401"/>
      <c r="LQX1871" s="401"/>
      <c r="LQY1871" s="401"/>
      <c r="LQZ1871" s="401"/>
      <c r="LRA1871" s="401"/>
      <c r="LRB1871" s="401"/>
      <c r="LRC1871" s="401"/>
      <c r="LRD1871" s="401"/>
      <c r="LRE1871" s="401"/>
      <c r="LRF1871" s="401"/>
      <c r="LRG1871" s="401"/>
      <c r="LRH1871" s="401"/>
      <c r="LRI1871" s="401"/>
      <c r="LRJ1871" s="401"/>
      <c r="LRK1871" s="401"/>
      <c r="LRL1871" s="401"/>
      <c r="LRM1871" s="401"/>
      <c r="LRN1871" s="401"/>
      <c r="LRO1871" s="401"/>
      <c r="LRP1871" s="401"/>
      <c r="LRQ1871" s="401"/>
      <c r="LRR1871" s="401"/>
      <c r="LRS1871" s="401"/>
      <c r="LRT1871" s="401"/>
      <c r="LRU1871" s="401"/>
      <c r="LRV1871" s="401"/>
      <c r="LRW1871" s="401"/>
      <c r="LRX1871" s="401"/>
      <c r="LRY1871" s="401"/>
      <c r="LRZ1871" s="401"/>
      <c r="LSA1871" s="401"/>
      <c r="LSB1871" s="401"/>
      <c r="LSC1871" s="401"/>
      <c r="LSD1871" s="401"/>
      <c r="LSE1871" s="401"/>
      <c r="LSF1871" s="401"/>
      <c r="LSG1871" s="401"/>
      <c r="LSH1871" s="401"/>
      <c r="LSI1871" s="401"/>
      <c r="LSJ1871" s="401"/>
      <c r="LSK1871" s="401"/>
      <c r="LSL1871" s="401"/>
      <c r="LSM1871" s="401"/>
      <c r="LSN1871" s="401"/>
      <c r="LSO1871" s="401"/>
      <c r="LSP1871" s="401"/>
      <c r="LSQ1871" s="401"/>
      <c r="LSR1871" s="401"/>
      <c r="LSS1871" s="401"/>
      <c r="LST1871" s="401"/>
      <c r="LSU1871" s="401"/>
      <c r="LSV1871" s="401"/>
      <c r="LSW1871" s="401"/>
      <c r="LSX1871" s="401"/>
      <c r="LSY1871" s="401"/>
      <c r="LSZ1871" s="401"/>
      <c r="LTA1871" s="401"/>
      <c r="LTB1871" s="401"/>
      <c r="LTC1871" s="401"/>
      <c r="LTD1871" s="401"/>
      <c r="LTE1871" s="401"/>
      <c r="LTF1871" s="401"/>
      <c r="LTG1871" s="401"/>
      <c r="LTH1871" s="401"/>
      <c r="LTI1871" s="401"/>
      <c r="LTJ1871" s="401"/>
      <c r="LTK1871" s="401"/>
      <c r="LTL1871" s="401"/>
      <c r="LTM1871" s="401"/>
      <c r="LTN1871" s="401"/>
      <c r="LTO1871" s="401"/>
      <c r="LTP1871" s="401"/>
      <c r="LTQ1871" s="401"/>
      <c r="LTR1871" s="401"/>
      <c r="LTS1871" s="401"/>
      <c r="LTT1871" s="401"/>
      <c r="LTU1871" s="401"/>
      <c r="LTV1871" s="401"/>
      <c r="LTW1871" s="401"/>
      <c r="LTX1871" s="401"/>
      <c r="LTY1871" s="401"/>
      <c r="LTZ1871" s="401"/>
      <c r="LUA1871" s="401"/>
      <c r="LUB1871" s="401"/>
      <c r="LUC1871" s="401"/>
      <c r="LUD1871" s="401"/>
      <c r="LUE1871" s="401"/>
      <c r="LUF1871" s="401"/>
      <c r="LUG1871" s="401"/>
      <c r="LUH1871" s="401"/>
      <c r="LUI1871" s="401"/>
      <c r="LUJ1871" s="401"/>
      <c r="LUK1871" s="401"/>
      <c r="LUL1871" s="401"/>
      <c r="LUM1871" s="401"/>
      <c r="LUN1871" s="401"/>
      <c r="LUO1871" s="401"/>
      <c r="LUP1871" s="401"/>
      <c r="LUQ1871" s="401"/>
      <c r="LUR1871" s="401"/>
      <c r="LUS1871" s="401"/>
      <c r="LUT1871" s="401"/>
      <c r="LUU1871" s="401"/>
      <c r="LUV1871" s="401"/>
      <c r="LUW1871" s="401"/>
      <c r="LUX1871" s="401"/>
      <c r="LUY1871" s="401"/>
      <c r="LUZ1871" s="401"/>
      <c r="LVA1871" s="401"/>
      <c r="LVB1871" s="401"/>
      <c r="LVC1871" s="401"/>
      <c r="LVD1871" s="401"/>
      <c r="LVE1871" s="401"/>
      <c r="LVF1871" s="401"/>
      <c r="LVG1871" s="401"/>
      <c r="LVH1871" s="401"/>
      <c r="LVI1871" s="401"/>
      <c r="LVJ1871" s="401"/>
      <c r="LVK1871" s="401"/>
      <c r="LVL1871" s="401"/>
      <c r="LVM1871" s="401"/>
      <c r="LVN1871" s="401"/>
      <c r="LVO1871" s="401"/>
      <c r="LVP1871" s="401"/>
      <c r="LVQ1871" s="401"/>
      <c r="LVR1871" s="401"/>
      <c r="LVS1871" s="401"/>
      <c r="LVT1871" s="401"/>
      <c r="LVU1871" s="401"/>
      <c r="LVV1871" s="401"/>
      <c r="LVW1871" s="401"/>
      <c r="LVX1871" s="401"/>
      <c r="LVY1871" s="401"/>
      <c r="LVZ1871" s="401"/>
      <c r="LWA1871" s="401"/>
      <c r="LWB1871" s="401"/>
      <c r="LWC1871" s="401"/>
      <c r="LWD1871" s="401"/>
      <c r="LWE1871" s="401"/>
      <c r="LWF1871" s="401"/>
      <c r="LWG1871" s="401"/>
      <c r="LWH1871" s="401"/>
      <c r="LWI1871" s="401"/>
      <c r="LWJ1871" s="401"/>
      <c r="LWK1871" s="401"/>
      <c r="LWL1871" s="401"/>
      <c r="LWM1871" s="401"/>
      <c r="LWN1871" s="401"/>
      <c r="LWO1871" s="401"/>
      <c r="LWP1871" s="401"/>
      <c r="LWQ1871" s="401"/>
      <c r="LWR1871" s="401"/>
      <c r="LWS1871" s="401"/>
      <c r="LWT1871" s="401"/>
      <c r="LWU1871" s="401"/>
      <c r="LWV1871" s="401"/>
      <c r="LWW1871" s="401"/>
      <c r="LWX1871" s="401"/>
      <c r="LWY1871" s="401"/>
      <c r="LWZ1871" s="401"/>
      <c r="LXA1871" s="401"/>
      <c r="LXB1871" s="401"/>
      <c r="LXC1871" s="401"/>
      <c r="LXD1871" s="401"/>
      <c r="LXE1871" s="401"/>
      <c r="LXF1871" s="401"/>
      <c r="LXG1871" s="401"/>
      <c r="LXH1871" s="401"/>
      <c r="LXI1871" s="401"/>
      <c r="LXJ1871" s="401"/>
      <c r="LXK1871" s="401"/>
      <c r="LXL1871" s="401"/>
      <c r="LXM1871" s="401"/>
      <c r="LXN1871" s="401"/>
      <c r="LXO1871" s="401"/>
      <c r="LXP1871" s="401"/>
      <c r="LXQ1871" s="401"/>
      <c r="LXR1871" s="401"/>
      <c r="LXS1871" s="401"/>
      <c r="LXT1871" s="401"/>
      <c r="LXU1871" s="401"/>
      <c r="LXV1871" s="401"/>
      <c r="LXW1871" s="401"/>
      <c r="LXX1871" s="401"/>
      <c r="LXY1871" s="401"/>
      <c r="LXZ1871" s="401"/>
      <c r="LYA1871" s="401"/>
      <c r="LYB1871" s="401"/>
      <c r="LYC1871" s="401"/>
      <c r="LYD1871" s="401"/>
      <c r="LYE1871" s="401"/>
      <c r="LYF1871" s="401"/>
      <c r="LYG1871" s="401"/>
      <c r="LYH1871" s="401"/>
      <c r="LYI1871" s="401"/>
      <c r="LYJ1871" s="401"/>
      <c r="LYK1871" s="401"/>
      <c r="LYL1871" s="401"/>
      <c r="LYM1871" s="401"/>
      <c r="LYN1871" s="401"/>
      <c r="LYO1871" s="401"/>
      <c r="LYP1871" s="401"/>
      <c r="LYQ1871" s="401"/>
      <c r="LYR1871" s="401"/>
      <c r="LYS1871" s="401"/>
      <c r="LYT1871" s="401"/>
      <c r="LYU1871" s="401"/>
      <c r="LYV1871" s="401"/>
      <c r="LYW1871" s="401"/>
      <c r="LYX1871" s="401"/>
      <c r="LYY1871" s="401"/>
      <c r="LYZ1871" s="401"/>
      <c r="LZA1871" s="401"/>
      <c r="LZB1871" s="401"/>
      <c r="LZC1871" s="401"/>
      <c r="LZD1871" s="401"/>
      <c r="LZE1871" s="401"/>
      <c r="LZF1871" s="401"/>
      <c r="LZG1871" s="401"/>
      <c r="LZH1871" s="401"/>
      <c r="LZI1871" s="401"/>
      <c r="LZJ1871" s="401"/>
      <c r="LZK1871" s="401"/>
      <c r="LZL1871" s="401"/>
      <c r="LZM1871" s="401"/>
      <c r="LZN1871" s="401"/>
      <c r="LZO1871" s="401"/>
      <c r="LZP1871" s="401"/>
      <c r="LZQ1871" s="401"/>
      <c r="LZR1871" s="401"/>
      <c r="LZS1871" s="401"/>
      <c r="LZT1871" s="401"/>
      <c r="LZU1871" s="401"/>
      <c r="LZV1871" s="401"/>
      <c r="LZW1871" s="401"/>
      <c r="LZX1871" s="401"/>
      <c r="LZY1871" s="401"/>
      <c r="LZZ1871" s="401"/>
      <c r="MAA1871" s="401"/>
      <c r="MAB1871" s="401"/>
      <c r="MAC1871" s="401"/>
      <c r="MAD1871" s="401"/>
      <c r="MAE1871" s="401"/>
      <c r="MAF1871" s="401"/>
      <c r="MAG1871" s="401"/>
      <c r="MAH1871" s="401"/>
      <c r="MAI1871" s="401"/>
      <c r="MAJ1871" s="401"/>
      <c r="MAK1871" s="401"/>
      <c r="MAL1871" s="401"/>
      <c r="MAM1871" s="401"/>
      <c r="MAN1871" s="401"/>
      <c r="MAO1871" s="401"/>
      <c r="MAP1871" s="401"/>
      <c r="MAQ1871" s="401"/>
      <c r="MAR1871" s="401"/>
      <c r="MAS1871" s="401"/>
      <c r="MAT1871" s="401"/>
      <c r="MAU1871" s="401"/>
      <c r="MAV1871" s="401"/>
      <c r="MAW1871" s="401"/>
      <c r="MAX1871" s="401"/>
      <c r="MAY1871" s="401"/>
      <c r="MAZ1871" s="401"/>
      <c r="MBA1871" s="401"/>
      <c r="MBB1871" s="401"/>
      <c r="MBC1871" s="401"/>
      <c r="MBD1871" s="401"/>
      <c r="MBE1871" s="401"/>
      <c r="MBF1871" s="401"/>
      <c r="MBG1871" s="401"/>
      <c r="MBH1871" s="401"/>
      <c r="MBI1871" s="401"/>
      <c r="MBJ1871" s="401"/>
      <c r="MBK1871" s="401"/>
      <c r="MBL1871" s="401"/>
      <c r="MBM1871" s="401"/>
      <c r="MBN1871" s="401"/>
      <c r="MBO1871" s="401"/>
      <c r="MBP1871" s="401"/>
      <c r="MBQ1871" s="401"/>
      <c r="MBR1871" s="401"/>
      <c r="MBS1871" s="401"/>
      <c r="MBT1871" s="401"/>
      <c r="MBU1871" s="401"/>
      <c r="MBV1871" s="401"/>
      <c r="MBW1871" s="401"/>
      <c r="MBX1871" s="401"/>
      <c r="MBY1871" s="401"/>
      <c r="MBZ1871" s="401"/>
      <c r="MCA1871" s="401"/>
      <c r="MCB1871" s="401"/>
      <c r="MCC1871" s="401"/>
      <c r="MCD1871" s="401"/>
      <c r="MCE1871" s="401"/>
      <c r="MCF1871" s="401"/>
      <c r="MCG1871" s="401"/>
      <c r="MCH1871" s="401"/>
      <c r="MCI1871" s="401"/>
      <c r="MCJ1871" s="401"/>
      <c r="MCK1871" s="401"/>
      <c r="MCL1871" s="401"/>
      <c r="MCM1871" s="401"/>
      <c r="MCN1871" s="401"/>
      <c r="MCO1871" s="401"/>
      <c r="MCP1871" s="401"/>
      <c r="MCQ1871" s="401"/>
      <c r="MCR1871" s="401"/>
      <c r="MCS1871" s="401"/>
      <c r="MCT1871" s="401"/>
      <c r="MCU1871" s="401"/>
      <c r="MCV1871" s="401"/>
      <c r="MCW1871" s="401"/>
      <c r="MCX1871" s="401"/>
      <c r="MCY1871" s="401"/>
      <c r="MCZ1871" s="401"/>
      <c r="MDA1871" s="401"/>
      <c r="MDB1871" s="401"/>
      <c r="MDC1871" s="401"/>
      <c r="MDD1871" s="401"/>
      <c r="MDE1871" s="401"/>
      <c r="MDF1871" s="401"/>
      <c r="MDG1871" s="401"/>
      <c r="MDH1871" s="401"/>
      <c r="MDI1871" s="401"/>
      <c r="MDJ1871" s="401"/>
      <c r="MDK1871" s="401"/>
      <c r="MDL1871" s="401"/>
      <c r="MDM1871" s="401"/>
      <c r="MDN1871" s="401"/>
      <c r="MDO1871" s="401"/>
      <c r="MDP1871" s="401"/>
      <c r="MDQ1871" s="401"/>
      <c r="MDR1871" s="401"/>
      <c r="MDS1871" s="401"/>
      <c r="MDT1871" s="401"/>
      <c r="MDU1871" s="401"/>
      <c r="MDV1871" s="401"/>
      <c r="MDW1871" s="401"/>
      <c r="MDX1871" s="401"/>
      <c r="MDY1871" s="401"/>
      <c r="MDZ1871" s="401"/>
      <c r="MEA1871" s="401"/>
      <c r="MEB1871" s="401"/>
      <c r="MEC1871" s="401"/>
      <c r="MED1871" s="401"/>
      <c r="MEE1871" s="401"/>
      <c r="MEF1871" s="401"/>
      <c r="MEG1871" s="401"/>
      <c r="MEH1871" s="401"/>
      <c r="MEI1871" s="401"/>
      <c r="MEJ1871" s="401"/>
      <c r="MEK1871" s="401"/>
      <c r="MEL1871" s="401"/>
      <c r="MEM1871" s="401"/>
      <c r="MEN1871" s="401"/>
      <c r="MEO1871" s="401"/>
      <c r="MEP1871" s="401"/>
      <c r="MEQ1871" s="401"/>
      <c r="MER1871" s="401"/>
      <c r="MES1871" s="401"/>
      <c r="MET1871" s="401"/>
      <c r="MEU1871" s="401"/>
      <c r="MEV1871" s="401"/>
      <c r="MEW1871" s="401"/>
      <c r="MEX1871" s="401"/>
      <c r="MEY1871" s="401"/>
      <c r="MEZ1871" s="401"/>
      <c r="MFA1871" s="401"/>
      <c r="MFB1871" s="401"/>
      <c r="MFC1871" s="401"/>
      <c r="MFD1871" s="401"/>
      <c r="MFE1871" s="401"/>
      <c r="MFF1871" s="401"/>
      <c r="MFG1871" s="401"/>
      <c r="MFH1871" s="401"/>
      <c r="MFI1871" s="401"/>
      <c r="MFJ1871" s="401"/>
      <c r="MFK1871" s="401"/>
      <c r="MFL1871" s="401"/>
      <c r="MFM1871" s="401"/>
      <c r="MFN1871" s="401"/>
      <c r="MFO1871" s="401"/>
      <c r="MFP1871" s="401"/>
      <c r="MFQ1871" s="401"/>
      <c r="MFR1871" s="401"/>
      <c r="MFS1871" s="401"/>
      <c r="MFT1871" s="401"/>
      <c r="MFU1871" s="401"/>
      <c r="MFV1871" s="401"/>
      <c r="MFW1871" s="401"/>
      <c r="MFX1871" s="401"/>
      <c r="MFY1871" s="401"/>
      <c r="MFZ1871" s="401"/>
      <c r="MGA1871" s="401"/>
      <c r="MGB1871" s="401"/>
      <c r="MGC1871" s="401"/>
      <c r="MGD1871" s="401"/>
      <c r="MGE1871" s="401"/>
      <c r="MGF1871" s="401"/>
      <c r="MGG1871" s="401"/>
      <c r="MGH1871" s="401"/>
      <c r="MGI1871" s="401"/>
      <c r="MGJ1871" s="401"/>
      <c r="MGK1871" s="401"/>
      <c r="MGL1871" s="401"/>
      <c r="MGM1871" s="401"/>
      <c r="MGN1871" s="401"/>
      <c r="MGO1871" s="401"/>
      <c r="MGP1871" s="401"/>
      <c r="MGQ1871" s="401"/>
      <c r="MGR1871" s="401"/>
      <c r="MGS1871" s="401"/>
      <c r="MGT1871" s="401"/>
      <c r="MGU1871" s="401"/>
      <c r="MGV1871" s="401"/>
      <c r="MGW1871" s="401"/>
      <c r="MGX1871" s="401"/>
      <c r="MGY1871" s="401"/>
      <c r="MGZ1871" s="401"/>
      <c r="MHA1871" s="401"/>
      <c r="MHB1871" s="401"/>
      <c r="MHC1871" s="401"/>
      <c r="MHD1871" s="401"/>
      <c r="MHE1871" s="401"/>
      <c r="MHF1871" s="401"/>
      <c r="MHG1871" s="401"/>
      <c r="MHH1871" s="401"/>
      <c r="MHI1871" s="401"/>
      <c r="MHJ1871" s="401"/>
      <c r="MHK1871" s="401"/>
      <c r="MHL1871" s="401"/>
      <c r="MHM1871" s="401"/>
      <c r="MHN1871" s="401"/>
      <c r="MHO1871" s="401"/>
      <c r="MHP1871" s="401"/>
      <c r="MHQ1871" s="401"/>
      <c r="MHR1871" s="401"/>
      <c r="MHS1871" s="401"/>
      <c r="MHT1871" s="401"/>
      <c r="MHU1871" s="401"/>
      <c r="MHV1871" s="401"/>
      <c r="MHW1871" s="401"/>
      <c r="MHX1871" s="401"/>
      <c r="MHY1871" s="401"/>
      <c r="MHZ1871" s="401"/>
      <c r="MIA1871" s="401"/>
      <c r="MIB1871" s="401"/>
      <c r="MIC1871" s="401"/>
      <c r="MID1871" s="401"/>
      <c r="MIE1871" s="401"/>
      <c r="MIF1871" s="401"/>
      <c r="MIG1871" s="401"/>
      <c r="MIH1871" s="401"/>
      <c r="MII1871" s="401"/>
      <c r="MIJ1871" s="401"/>
      <c r="MIK1871" s="401"/>
      <c r="MIL1871" s="401"/>
      <c r="MIM1871" s="401"/>
      <c r="MIN1871" s="401"/>
      <c r="MIO1871" s="401"/>
      <c r="MIP1871" s="401"/>
      <c r="MIQ1871" s="401"/>
      <c r="MIR1871" s="401"/>
      <c r="MIS1871" s="401"/>
      <c r="MIT1871" s="401"/>
      <c r="MIU1871" s="401"/>
      <c r="MIV1871" s="401"/>
      <c r="MIW1871" s="401"/>
      <c r="MIX1871" s="401"/>
      <c r="MIY1871" s="401"/>
      <c r="MIZ1871" s="401"/>
      <c r="MJA1871" s="401"/>
      <c r="MJB1871" s="401"/>
      <c r="MJC1871" s="401"/>
      <c r="MJD1871" s="401"/>
      <c r="MJE1871" s="401"/>
      <c r="MJF1871" s="401"/>
      <c r="MJG1871" s="401"/>
      <c r="MJH1871" s="401"/>
      <c r="MJI1871" s="401"/>
      <c r="MJJ1871" s="401"/>
      <c r="MJK1871" s="401"/>
      <c r="MJL1871" s="401"/>
      <c r="MJM1871" s="401"/>
      <c r="MJN1871" s="401"/>
      <c r="MJO1871" s="401"/>
      <c r="MJP1871" s="401"/>
      <c r="MJQ1871" s="401"/>
      <c r="MJR1871" s="401"/>
      <c r="MJS1871" s="401"/>
      <c r="MJT1871" s="401"/>
      <c r="MJU1871" s="401"/>
      <c r="MJV1871" s="401"/>
      <c r="MJW1871" s="401"/>
      <c r="MJX1871" s="401"/>
      <c r="MJY1871" s="401"/>
      <c r="MJZ1871" s="401"/>
      <c r="MKA1871" s="401"/>
      <c r="MKB1871" s="401"/>
      <c r="MKC1871" s="401"/>
      <c r="MKD1871" s="401"/>
      <c r="MKE1871" s="401"/>
      <c r="MKF1871" s="401"/>
      <c r="MKG1871" s="401"/>
      <c r="MKH1871" s="401"/>
      <c r="MKI1871" s="401"/>
      <c r="MKJ1871" s="401"/>
      <c r="MKK1871" s="401"/>
      <c r="MKL1871" s="401"/>
      <c r="MKM1871" s="401"/>
      <c r="MKN1871" s="401"/>
      <c r="MKO1871" s="401"/>
      <c r="MKP1871" s="401"/>
      <c r="MKQ1871" s="401"/>
      <c r="MKR1871" s="401"/>
      <c r="MKS1871" s="401"/>
      <c r="MKT1871" s="401"/>
      <c r="MKU1871" s="401"/>
      <c r="MKV1871" s="401"/>
      <c r="MKW1871" s="401"/>
      <c r="MKX1871" s="401"/>
      <c r="MKY1871" s="401"/>
      <c r="MKZ1871" s="401"/>
      <c r="MLA1871" s="401"/>
      <c r="MLB1871" s="401"/>
      <c r="MLC1871" s="401"/>
      <c r="MLD1871" s="401"/>
      <c r="MLE1871" s="401"/>
      <c r="MLF1871" s="401"/>
      <c r="MLG1871" s="401"/>
      <c r="MLH1871" s="401"/>
      <c r="MLI1871" s="401"/>
      <c r="MLJ1871" s="401"/>
      <c r="MLK1871" s="401"/>
      <c r="MLL1871" s="401"/>
      <c r="MLM1871" s="401"/>
      <c r="MLN1871" s="401"/>
      <c r="MLO1871" s="401"/>
      <c r="MLP1871" s="401"/>
      <c r="MLQ1871" s="401"/>
      <c r="MLR1871" s="401"/>
      <c r="MLS1871" s="401"/>
      <c r="MLT1871" s="401"/>
      <c r="MLU1871" s="401"/>
      <c r="MLV1871" s="401"/>
      <c r="MLW1871" s="401"/>
      <c r="MLX1871" s="401"/>
      <c r="MLY1871" s="401"/>
      <c r="MLZ1871" s="401"/>
      <c r="MMA1871" s="401"/>
      <c r="MMB1871" s="401"/>
      <c r="MMC1871" s="401"/>
      <c r="MMD1871" s="401"/>
      <c r="MME1871" s="401"/>
      <c r="MMF1871" s="401"/>
      <c r="MMG1871" s="401"/>
      <c r="MMH1871" s="401"/>
      <c r="MMI1871" s="401"/>
      <c r="MMJ1871" s="401"/>
      <c r="MMK1871" s="401"/>
      <c r="MML1871" s="401"/>
      <c r="MMM1871" s="401"/>
      <c r="MMN1871" s="401"/>
      <c r="MMO1871" s="401"/>
      <c r="MMP1871" s="401"/>
      <c r="MMQ1871" s="401"/>
      <c r="MMR1871" s="401"/>
      <c r="MMS1871" s="401"/>
      <c r="MMT1871" s="401"/>
      <c r="MMU1871" s="401"/>
      <c r="MMV1871" s="401"/>
      <c r="MMW1871" s="401"/>
      <c r="MMX1871" s="401"/>
      <c r="MMY1871" s="401"/>
      <c r="MMZ1871" s="401"/>
      <c r="MNA1871" s="401"/>
      <c r="MNB1871" s="401"/>
      <c r="MNC1871" s="401"/>
      <c r="MND1871" s="401"/>
      <c r="MNE1871" s="401"/>
      <c r="MNF1871" s="401"/>
      <c r="MNG1871" s="401"/>
      <c r="MNH1871" s="401"/>
      <c r="MNI1871" s="401"/>
      <c r="MNJ1871" s="401"/>
      <c r="MNK1871" s="401"/>
      <c r="MNL1871" s="401"/>
      <c r="MNM1871" s="401"/>
      <c r="MNN1871" s="401"/>
      <c r="MNO1871" s="401"/>
      <c r="MNP1871" s="401"/>
      <c r="MNQ1871" s="401"/>
      <c r="MNR1871" s="401"/>
      <c r="MNS1871" s="401"/>
      <c r="MNT1871" s="401"/>
      <c r="MNU1871" s="401"/>
      <c r="MNV1871" s="401"/>
      <c r="MNW1871" s="401"/>
      <c r="MNX1871" s="401"/>
      <c r="MNY1871" s="401"/>
      <c r="MNZ1871" s="401"/>
      <c r="MOA1871" s="401"/>
      <c r="MOB1871" s="401"/>
      <c r="MOC1871" s="401"/>
      <c r="MOD1871" s="401"/>
      <c r="MOE1871" s="401"/>
      <c r="MOF1871" s="401"/>
      <c r="MOG1871" s="401"/>
      <c r="MOH1871" s="401"/>
      <c r="MOI1871" s="401"/>
      <c r="MOJ1871" s="401"/>
      <c r="MOK1871" s="401"/>
      <c r="MOL1871" s="401"/>
      <c r="MOM1871" s="401"/>
      <c r="MON1871" s="401"/>
      <c r="MOO1871" s="401"/>
      <c r="MOP1871" s="401"/>
      <c r="MOQ1871" s="401"/>
      <c r="MOR1871" s="401"/>
      <c r="MOS1871" s="401"/>
      <c r="MOT1871" s="401"/>
      <c r="MOU1871" s="401"/>
      <c r="MOV1871" s="401"/>
      <c r="MOW1871" s="401"/>
      <c r="MOX1871" s="401"/>
      <c r="MOY1871" s="401"/>
      <c r="MOZ1871" s="401"/>
      <c r="MPA1871" s="401"/>
      <c r="MPB1871" s="401"/>
      <c r="MPC1871" s="401"/>
      <c r="MPD1871" s="401"/>
      <c r="MPE1871" s="401"/>
      <c r="MPF1871" s="401"/>
      <c r="MPG1871" s="401"/>
      <c r="MPH1871" s="401"/>
      <c r="MPI1871" s="401"/>
      <c r="MPJ1871" s="401"/>
      <c r="MPK1871" s="401"/>
      <c r="MPL1871" s="401"/>
      <c r="MPM1871" s="401"/>
      <c r="MPN1871" s="401"/>
      <c r="MPO1871" s="401"/>
      <c r="MPP1871" s="401"/>
      <c r="MPQ1871" s="401"/>
      <c r="MPR1871" s="401"/>
      <c r="MPS1871" s="401"/>
      <c r="MPT1871" s="401"/>
      <c r="MPU1871" s="401"/>
      <c r="MPV1871" s="401"/>
      <c r="MPW1871" s="401"/>
      <c r="MPX1871" s="401"/>
      <c r="MPY1871" s="401"/>
      <c r="MPZ1871" s="401"/>
      <c r="MQA1871" s="401"/>
      <c r="MQB1871" s="401"/>
      <c r="MQC1871" s="401"/>
      <c r="MQD1871" s="401"/>
      <c r="MQE1871" s="401"/>
      <c r="MQF1871" s="401"/>
      <c r="MQG1871" s="401"/>
      <c r="MQH1871" s="401"/>
      <c r="MQI1871" s="401"/>
      <c r="MQJ1871" s="401"/>
      <c r="MQK1871" s="401"/>
      <c r="MQL1871" s="401"/>
      <c r="MQM1871" s="401"/>
      <c r="MQN1871" s="401"/>
      <c r="MQO1871" s="401"/>
      <c r="MQP1871" s="401"/>
      <c r="MQQ1871" s="401"/>
      <c r="MQR1871" s="401"/>
      <c r="MQS1871" s="401"/>
      <c r="MQT1871" s="401"/>
      <c r="MQU1871" s="401"/>
      <c r="MQV1871" s="401"/>
      <c r="MQW1871" s="401"/>
      <c r="MQX1871" s="401"/>
      <c r="MQY1871" s="401"/>
      <c r="MQZ1871" s="401"/>
      <c r="MRA1871" s="401"/>
      <c r="MRB1871" s="401"/>
      <c r="MRC1871" s="401"/>
      <c r="MRD1871" s="401"/>
      <c r="MRE1871" s="401"/>
      <c r="MRF1871" s="401"/>
      <c r="MRG1871" s="401"/>
      <c r="MRH1871" s="401"/>
      <c r="MRI1871" s="401"/>
      <c r="MRJ1871" s="401"/>
      <c r="MRK1871" s="401"/>
      <c r="MRL1871" s="401"/>
      <c r="MRM1871" s="401"/>
      <c r="MRN1871" s="401"/>
      <c r="MRO1871" s="401"/>
      <c r="MRP1871" s="401"/>
      <c r="MRQ1871" s="401"/>
      <c r="MRR1871" s="401"/>
      <c r="MRS1871" s="401"/>
      <c r="MRT1871" s="401"/>
      <c r="MRU1871" s="401"/>
      <c r="MRV1871" s="401"/>
      <c r="MRW1871" s="401"/>
      <c r="MRX1871" s="401"/>
      <c r="MRY1871" s="401"/>
      <c r="MRZ1871" s="401"/>
      <c r="MSA1871" s="401"/>
      <c r="MSB1871" s="401"/>
      <c r="MSC1871" s="401"/>
      <c r="MSD1871" s="401"/>
      <c r="MSE1871" s="401"/>
      <c r="MSF1871" s="401"/>
      <c r="MSG1871" s="401"/>
      <c r="MSH1871" s="401"/>
      <c r="MSI1871" s="401"/>
      <c r="MSJ1871" s="401"/>
      <c r="MSK1871" s="401"/>
      <c r="MSL1871" s="401"/>
      <c r="MSM1871" s="401"/>
      <c r="MSN1871" s="401"/>
      <c r="MSO1871" s="401"/>
      <c r="MSP1871" s="401"/>
      <c r="MSQ1871" s="401"/>
      <c r="MSR1871" s="401"/>
      <c r="MSS1871" s="401"/>
      <c r="MST1871" s="401"/>
      <c r="MSU1871" s="401"/>
      <c r="MSV1871" s="401"/>
      <c r="MSW1871" s="401"/>
      <c r="MSX1871" s="401"/>
      <c r="MSY1871" s="401"/>
      <c r="MSZ1871" s="401"/>
      <c r="MTA1871" s="401"/>
      <c r="MTB1871" s="401"/>
      <c r="MTC1871" s="401"/>
      <c r="MTD1871" s="401"/>
      <c r="MTE1871" s="401"/>
      <c r="MTF1871" s="401"/>
      <c r="MTG1871" s="401"/>
      <c r="MTH1871" s="401"/>
      <c r="MTI1871" s="401"/>
      <c r="MTJ1871" s="401"/>
      <c r="MTK1871" s="401"/>
      <c r="MTL1871" s="401"/>
      <c r="MTM1871" s="401"/>
      <c r="MTN1871" s="401"/>
      <c r="MTO1871" s="401"/>
      <c r="MTP1871" s="401"/>
      <c r="MTQ1871" s="401"/>
      <c r="MTR1871" s="401"/>
      <c r="MTS1871" s="401"/>
      <c r="MTT1871" s="401"/>
      <c r="MTU1871" s="401"/>
      <c r="MTV1871" s="401"/>
      <c r="MTW1871" s="401"/>
      <c r="MTX1871" s="401"/>
      <c r="MTY1871" s="401"/>
      <c r="MTZ1871" s="401"/>
      <c r="MUA1871" s="401"/>
      <c r="MUB1871" s="401"/>
      <c r="MUC1871" s="401"/>
      <c r="MUD1871" s="401"/>
      <c r="MUE1871" s="401"/>
      <c r="MUF1871" s="401"/>
      <c r="MUG1871" s="401"/>
      <c r="MUH1871" s="401"/>
      <c r="MUI1871" s="401"/>
      <c r="MUJ1871" s="401"/>
      <c r="MUK1871" s="401"/>
      <c r="MUL1871" s="401"/>
      <c r="MUM1871" s="401"/>
      <c r="MUN1871" s="401"/>
      <c r="MUO1871" s="401"/>
      <c r="MUP1871" s="401"/>
      <c r="MUQ1871" s="401"/>
      <c r="MUR1871" s="401"/>
      <c r="MUS1871" s="401"/>
      <c r="MUT1871" s="401"/>
      <c r="MUU1871" s="401"/>
      <c r="MUV1871" s="401"/>
      <c r="MUW1871" s="401"/>
      <c r="MUX1871" s="401"/>
      <c r="MUY1871" s="401"/>
      <c r="MUZ1871" s="401"/>
      <c r="MVA1871" s="401"/>
      <c r="MVB1871" s="401"/>
      <c r="MVC1871" s="401"/>
      <c r="MVD1871" s="401"/>
      <c r="MVE1871" s="401"/>
      <c r="MVF1871" s="401"/>
      <c r="MVG1871" s="401"/>
      <c r="MVH1871" s="401"/>
      <c r="MVI1871" s="401"/>
      <c r="MVJ1871" s="401"/>
      <c r="MVK1871" s="401"/>
      <c r="MVL1871" s="401"/>
      <c r="MVM1871" s="401"/>
      <c r="MVN1871" s="401"/>
      <c r="MVO1871" s="401"/>
      <c r="MVP1871" s="401"/>
      <c r="MVQ1871" s="401"/>
      <c r="MVR1871" s="401"/>
      <c r="MVS1871" s="401"/>
      <c r="MVT1871" s="401"/>
      <c r="MVU1871" s="401"/>
      <c r="MVV1871" s="401"/>
      <c r="MVW1871" s="401"/>
      <c r="MVX1871" s="401"/>
      <c r="MVY1871" s="401"/>
      <c r="MVZ1871" s="401"/>
      <c r="MWA1871" s="401"/>
      <c r="MWB1871" s="401"/>
      <c r="MWC1871" s="401"/>
      <c r="MWD1871" s="401"/>
      <c r="MWE1871" s="401"/>
      <c r="MWF1871" s="401"/>
      <c r="MWG1871" s="401"/>
      <c r="MWH1871" s="401"/>
      <c r="MWI1871" s="401"/>
      <c r="MWJ1871" s="401"/>
      <c r="MWK1871" s="401"/>
      <c r="MWL1871" s="401"/>
      <c r="MWM1871" s="401"/>
      <c r="MWN1871" s="401"/>
      <c r="MWO1871" s="401"/>
      <c r="MWP1871" s="401"/>
      <c r="MWQ1871" s="401"/>
      <c r="MWR1871" s="401"/>
      <c r="MWS1871" s="401"/>
      <c r="MWT1871" s="401"/>
      <c r="MWU1871" s="401"/>
      <c r="MWV1871" s="401"/>
      <c r="MWW1871" s="401"/>
      <c r="MWX1871" s="401"/>
      <c r="MWY1871" s="401"/>
      <c r="MWZ1871" s="401"/>
      <c r="MXA1871" s="401"/>
      <c r="MXB1871" s="401"/>
      <c r="MXC1871" s="401"/>
      <c r="MXD1871" s="401"/>
      <c r="MXE1871" s="401"/>
      <c r="MXF1871" s="401"/>
      <c r="MXG1871" s="401"/>
      <c r="MXH1871" s="401"/>
      <c r="MXI1871" s="401"/>
      <c r="MXJ1871" s="401"/>
      <c r="MXK1871" s="401"/>
      <c r="MXL1871" s="401"/>
      <c r="MXM1871" s="401"/>
      <c r="MXN1871" s="401"/>
      <c r="MXO1871" s="401"/>
      <c r="MXP1871" s="401"/>
      <c r="MXQ1871" s="401"/>
      <c r="MXR1871" s="401"/>
      <c r="MXS1871" s="401"/>
      <c r="MXT1871" s="401"/>
      <c r="MXU1871" s="401"/>
      <c r="MXV1871" s="401"/>
      <c r="MXW1871" s="401"/>
      <c r="MXX1871" s="401"/>
      <c r="MXY1871" s="401"/>
      <c r="MXZ1871" s="401"/>
      <c r="MYA1871" s="401"/>
      <c r="MYB1871" s="401"/>
      <c r="MYC1871" s="401"/>
      <c r="MYD1871" s="401"/>
      <c r="MYE1871" s="401"/>
      <c r="MYF1871" s="401"/>
      <c r="MYG1871" s="401"/>
      <c r="MYH1871" s="401"/>
      <c r="MYI1871" s="401"/>
      <c r="MYJ1871" s="401"/>
      <c r="MYK1871" s="401"/>
      <c r="MYL1871" s="401"/>
      <c r="MYM1871" s="401"/>
      <c r="MYN1871" s="401"/>
      <c r="MYO1871" s="401"/>
      <c r="MYP1871" s="401"/>
      <c r="MYQ1871" s="401"/>
      <c r="MYR1871" s="401"/>
      <c r="MYS1871" s="401"/>
      <c r="MYT1871" s="401"/>
      <c r="MYU1871" s="401"/>
      <c r="MYV1871" s="401"/>
      <c r="MYW1871" s="401"/>
      <c r="MYX1871" s="401"/>
      <c r="MYY1871" s="401"/>
      <c r="MYZ1871" s="401"/>
      <c r="MZA1871" s="401"/>
      <c r="MZB1871" s="401"/>
      <c r="MZC1871" s="401"/>
      <c r="MZD1871" s="401"/>
      <c r="MZE1871" s="401"/>
      <c r="MZF1871" s="401"/>
      <c r="MZG1871" s="401"/>
      <c r="MZH1871" s="401"/>
      <c r="MZI1871" s="401"/>
      <c r="MZJ1871" s="401"/>
      <c r="MZK1871" s="401"/>
      <c r="MZL1871" s="401"/>
      <c r="MZM1871" s="401"/>
      <c r="MZN1871" s="401"/>
      <c r="MZO1871" s="401"/>
      <c r="MZP1871" s="401"/>
      <c r="MZQ1871" s="401"/>
      <c r="MZR1871" s="401"/>
      <c r="MZS1871" s="401"/>
      <c r="MZT1871" s="401"/>
      <c r="MZU1871" s="401"/>
      <c r="MZV1871" s="401"/>
      <c r="MZW1871" s="401"/>
      <c r="MZX1871" s="401"/>
      <c r="MZY1871" s="401"/>
      <c r="MZZ1871" s="401"/>
      <c r="NAA1871" s="401"/>
      <c r="NAB1871" s="401"/>
      <c r="NAC1871" s="401"/>
      <c r="NAD1871" s="401"/>
      <c r="NAE1871" s="401"/>
      <c r="NAF1871" s="401"/>
      <c r="NAG1871" s="401"/>
      <c r="NAH1871" s="401"/>
      <c r="NAI1871" s="401"/>
      <c r="NAJ1871" s="401"/>
      <c r="NAK1871" s="401"/>
      <c r="NAL1871" s="401"/>
      <c r="NAM1871" s="401"/>
      <c r="NAN1871" s="401"/>
      <c r="NAO1871" s="401"/>
      <c r="NAP1871" s="401"/>
      <c r="NAQ1871" s="401"/>
      <c r="NAR1871" s="401"/>
      <c r="NAS1871" s="401"/>
      <c r="NAT1871" s="401"/>
      <c r="NAU1871" s="401"/>
      <c r="NAV1871" s="401"/>
      <c r="NAW1871" s="401"/>
      <c r="NAX1871" s="401"/>
      <c r="NAY1871" s="401"/>
      <c r="NAZ1871" s="401"/>
      <c r="NBA1871" s="401"/>
      <c r="NBB1871" s="401"/>
      <c r="NBC1871" s="401"/>
      <c r="NBD1871" s="401"/>
      <c r="NBE1871" s="401"/>
      <c r="NBF1871" s="401"/>
      <c r="NBG1871" s="401"/>
      <c r="NBH1871" s="401"/>
      <c r="NBI1871" s="401"/>
      <c r="NBJ1871" s="401"/>
      <c r="NBK1871" s="401"/>
      <c r="NBL1871" s="401"/>
      <c r="NBM1871" s="401"/>
      <c r="NBN1871" s="401"/>
      <c r="NBO1871" s="401"/>
      <c r="NBP1871" s="401"/>
      <c r="NBQ1871" s="401"/>
      <c r="NBR1871" s="401"/>
      <c r="NBS1871" s="401"/>
      <c r="NBT1871" s="401"/>
      <c r="NBU1871" s="401"/>
      <c r="NBV1871" s="401"/>
      <c r="NBW1871" s="401"/>
      <c r="NBX1871" s="401"/>
      <c r="NBY1871" s="401"/>
      <c r="NBZ1871" s="401"/>
      <c r="NCA1871" s="401"/>
      <c r="NCB1871" s="401"/>
      <c r="NCC1871" s="401"/>
      <c r="NCD1871" s="401"/>
      <c r="NCE1871" s="401"/>
      <c r="NCF1871" s="401"/>
      <c r="NCG1871" s="401"/>
      <c r="NCH1871" s="401"/>
      <c r="NCI1871" s="401"/>
      <c r="NCJ1871" s="401"/>
      <c r="NCK1871" s="401"/>
      <c r="NCL1871" s="401"/>
      <c r="NCM1871" s="401"/>
      <c r="NCN1871" s="401"/>
      <c r="NCO1871" s="401"/>
      <c r="NCP1871" s="401"/>
      <c r="NCQ1871" s="401"/>
      <c r="NCR1871" s="401"/>
      <c r="NCS1871" s="401"/>
      <c r="NCT1871" s="401"/>
      <c r="NCU1871" s="401"/>
      <c r="NCV1871" s="401"/>
      <c r="NCW1871" s="401"/>
      <c r="NCX1871" s="401"/>
      <c r="NCY1871" s="401"/>
      <c r="NCZ1871" s="401"/>
      <c r="NDA1871" s="401"/>
      <c r="NDB1871" s="401"/>
      <c r="NDC1871" s="401"/>
      <c r="NDD1871" s="401"/>
      <c r="NDE1871" s="401"/>
      <c r="NDF1871" s="401"/>
      <c r="NDG1871" s="401"/>
      <c r="NDH1871" s="401"/>
      <c r="NDI1871" s="401"/>
      <c r="NDJ1871" s="401"/>
      <c r="NDK1871" s="401"/>
      <c r="NDL1871" s="401"/>
      <c r="NDM1871" s="401"/>
      <c r="NDN1871" s="401"/>
      <c r="NDO1871" s="401"/>
      <c r="NDP1871" s="401"/>
      <c r="NDQ1871" s="401"/>
      <c r="NDR1871" s="401"/>
      <c r="NDS1871" s="401"/>
      <c r="NDT1871" s="401"/>
      <c r="NDU1871" s="401"/>
      <c r="NDV1871" s="401"/>
      <c r="NDW1871" s="401"/>
      <c r="NDX1871" s="401"/>
      <c r="NDY1871" s="401"/>
      <c r="NDZ1871" s="401"/>
      <c r="NEA1871" s="401"/>
      <c r="NEB1871" s="401"/>
      <c r="NEC1871" s="401"/>
      <c r="NED1871" s="401"/>
      <c r="NEE1871" s="401"/>
      <c r="NEF1871" s="401"/>
      <c r="NEG1871" s="401"/>
      <c r="NEH1871" s="401"/>
      <c r="NEI1871" s="401"/>
      <c r="NEJ1871" s="401"/>
      <c r="NEK1871" s="401"/>
      <c r="NEL1871" s="401"/>
      <c r="NEM1871" s="401"/>
      <c r="NEN1871" s="401"/>
      <c r="NEO1871" s="401"/>
      <c r="NEP1871" s="401"/>
      <c r="NEQ1871" s="401"/>
      <c r="NER1871" s="401"/>
      <c r="NES1871" s="401"/>
      <c r="NET1871" s="401"/>
      <c r="NEU1871" s="401"/>
      <c r="NEV1871" s="401"/>
      <c r="NEW1871" s="401"/>
      <c r="NEX1871" s="401"/>
      <c r="NEY1871" s="401"/>
      <c r="NEZ1871" s="401"/>
      <c r="NFA1871" s="401"/>
      <c r="NFB1871" s="401"/>
      <c r="NFC1871" s="401"/>
      <c r="NFD1871" s="401"/>
      <c r="NFE1871" s="401"/>
      <c r="NFF1871" s="401"/>
      <c r="NFG1871" s="401"/>
      <c r="NFH1871" s="401"/>
      <c r="NFI1871" s="401"/>
      <c r="NFJ1871" s="401"/>
      <c r="NFK1871" s="401"/>
      <c r="NFL1871" s="401"/>
      <c r="NFM1871" s="401"/>
      <c r="NFN1871" s="401"/>
      <c r="NFO1871" s="401"/>
      <c r="NFP1871" s="401"/>
      <c r="NFQ1871" s="401"/>
      <c r="NFR1871" s="401"/>
      <c r="NFS1871" s="401"/>
      <c r="NFT1871" s="401"/>
      <c r="NFU1871" s="401"/>
      <c r="NFV1871" s="401"/>
      <c r="NFW1871" s="401"/>
      <c r="NFX1871" s="401"/>
      <c r="NFY1871" s="401"/>
      <c r="NFZ1871" s="401"/>
      <c r="NGA1871" s="401"/>
      <c r="NGB1871" s="401"/>
      <c r="NGC1871" s="401"/>
      <c r="NGD1871" s="401"/>
      <c r="NGE1871" s="401"/>
      <c r="NGF1871" s="401"/>
      <c r="NGG1871" s="401"/>
      <c r="NGH1871" s="401"/>
      <c r="NGI1871" s="401"/>
      <c r="NGJ1871" s="401"/>
      <c r="NGK1871" s="401"/>
      <c r="NGL1871" s="401"/>
      <c r="NGM1871" s="401"/>
      <c r="NGN1871" s="401"/>
      <c r="NGO1871" s="401"/>
      <c r="NGP1871" s="401"/>
      <c r="NGQ1871" s="401"/>
      <c r="NGR1871" s="401"/>
      <c r="NGS1871" s="401"/>
      <c r="NGT1871" s="401"/>
      <c r="NGU1871" s="401"/>
      <c r="NGV1871" s="401"/>
      <c r="NGW1871" s="401"/>
      <c r="NGX1871" s="401"/>
      <c r="NGY1871" s="401"/>
      <c r="NGZ1871" s="401"/>
      <c r="NHA1871" s="401"/>
      <c r="NHB1871" s="401"/>
      <c r="NHC1871" s="401"/>
      <c r="NHD1871" s="401"/>
      <c r="NHE1871" s="401"/>
      <c r="NHF1871" s="401"/>
      <c r="NHG1871" s="401"/>
      <c r="NHH1871" s="401"/>
      <c r="NHI1871" s="401"/>
      <c r="NHJ1871" s="401"/>
      <c r="NHK1871" s="401"/>
      <c r="NHL1871" s="401"/>
      <c r="NHM1871" s="401"/>
      <c r="NHN1871" s="401"/>
      <c r="NHO1871" s="401"/>
      <c r="NHP1871" s="401"/>
      <c r="NHQ1871" s="401"/>
      <c r="NHR1871" s="401"/>
      <c r="NHS1871" s="401"/>
      <c r="NHT1871" s="401"/>
      <c r="NHU1871" s="401"/>
      <c r="NHV1871" s="401"/>
      <c r="NHW1871" s="401"/>
      <c r="NHX1871" s="401"/>
      <c r="NHY1871" s="401"/>
      <c r="NHZ1871" s="401"/>
      <c r="NIA1871" s="401"/>
      <c r="NIB1871" s="401"/>
      <c r="NIC1871" s="401"/>
      <c r="NID1871" s="401"/>
      <c r="NIE1871" s="401"/>
      <c r="NIF1871" s="401"/>
      <c r="NIG1871" s="401"/>
      <c r="NIH1871" s="401"/>
      <c r="NII1871" s="401"/>
      <c r="NIJ1871" s="401"/>
      <c r="NIK1871" s="401"/>
      <c r="NIL1871" s="401"/>
      <c r="NIM1871" s="401"/>
      <c r="NIN1871" s="401"/>
      <c r="NIO1871" s="401"/>
      <c r="NIP1871" s="401"/>
      <c r="NIQ1871" s="401"/>
      <c r="NIR1871" s="401"/>
      <c r="NIS1871" s="401"/>
      <c r="NIT1871" s="401"/>
      <c r="NIU1871" s="401"/>
      <c r="NIV1871" s="401"/>
      <c r="NIW1871" s="401"/>
      <c r="NIX1871" s="401"/>
      <c r="NIY1871" s="401"/>
      <c r="NIZ1871" s="401"/>
      <c r="NJA1871" s="401"/>
      <c r="NJB1871" s="401"/>
      <c r="NJC1871" s="401"/>
      <c r="NJD1871" s="401"/>
      <c r="NJE1871" s="401"/>
      <c r="NJF1871" s="401"/>
      <c r="NJG1871" s="401"/>
      <c r="NJH1871" s="401"/>
      <c r="NJI1871" s="401"/>
      <c r="NJJ1871" s="401"/>
      <c r="NJK1871" s="401"/>
      <c r="NJL1871" s="401"/>
      <c r="NJM1871" s="401"/>
      <c r="NJN1871" s="401"/>
      <c r="NJO1871" s="401"/>
      <c r="NJP1871" s="401"/>
      <c r="NJQ1871" s="401"/>
      <c r="NJR1871" s="401"/>
      <c r="NJS1871" s="401"/>
      <c r="NJT1871" s="401"/>
      <c r="NJU1871" s="401"/>
      <c r="NJV1871" s="401"/>
      <c r="NJW1871" s="401"/>
      <c r="NJX1871" s="401"/>
      <c r="NJY1871" s="401"/>
      <c r="NJZ1871" s="401"/>
      <c r="NKA1871" s="401"/>
      <c r="NKB1871" s="401"/>
      <c r="NKC1871" s="401"/>
      <c r="NKD1871" s="401"/>
      <c r="NKE1871" s="401"/>
      <c r="NKF1871" s="401"/>
      <c r="NKG1871" s="401"/>
      <c r="NKH1871" s="401"/>
      <c r="NKI1871" s="401"/>
      <c r="NKJ1871" s="401"/>
      <c r="NKK1871" s="401"/>
      <c r="NKL1871" s="401"/>
      <c r="NKM1871" s="401"/>
      <c r="NKN1871" s="401"/>
      <c r="NKO1871" s="401"/>
      <c r="NKP1871" s="401"/>
      <c r="NKQ1871" s="401"/>
      <c r="NKR1871" s="401"/>
      <c r="NKS1871" s="401"/>
      <c r="NKT1871" s="401"/>
      <c r="NKU1871" s="401"/>
      <c r="NKV1871" s="401"/>
      <c r="NKW1871" s="401"/>
      <c r="NKX1871" s="401"/>
      <c r="NKY1871" s="401"/>
      <c r="NKZ1871" s="401"/>
      <c r="NLA1871" s="401"/>
      <c r="NLB1871" s="401"/>
      <c r="NLC1871" s="401"/>
      <c r="NLD1871" s="401"/>
      <c r="NLE1871" s="401"/>
      <c r="NLF1871" s="401"/>
      <c r="NLG1871" s="401"/>
      <c r="NLH1871" s="401"/>
      <c r="NLI1871" s="401"/>
      <c r="NLJ1871" s="401"/>
      <c r="NLK1871" s="401"/>
      <c r="NLL1871" s="401"/>
      <c r="NLM1871" s="401"/>
      <c r="NLN1871" s="401"/>
      <c r="NLO1871" s="401"/>
      <c r="NLP1871" s="401"/>
      <c r="NLQ1871" s="401"/>
      <c r="NLR1871" s="401"/>
      <c r="NLS1871" s="401"/>
      <c r="NLT1871" s="401"/>
      <c r="NLU1871" s="401"/>
      <c r="NLV1871" s="401"/>
      <c r="NLW1871" s="401"/>
      <c r="NLX1871" s="401"/>
      <c r="NLY1871" s="401"/>
      <c r="NLZ1871" s="401"/>
      <c r="NMA1871" s="401"/>
      <c r="NMB1871" s="401"/>
      <c r="NMC1871" s="401"/>
      <c r="NMD1871" s="401"/>
      <c r="NME1871" s="401"/>
      <c r="NMF1871" s="401"/>
      <c r="NMG1871" s="401"/>
      <c r="NMH1871" s="401"/>
      <c r="NMI1871" s="401"/>
      <c r="NMJ1871" s="401"/>
      <c r="NMK1871" s="401"/>
      <c r="NML1871" s="401"/>
      <c r="NMM1871" s="401"/>
      <c r="NMN1871" s="401"/>
      <c r="NMO1871" s="401"/>
      <c r="NMP1871" s="401"/>
      <c r="NMQ1871" s="401"/>
      <c r="NMR1871" s="401"/>
      <c r="NMS1871" s="401"/>
      <c r="NMT1871" s="401"/>
      <c r="NMU1871" s="401"/>
      <c r="NMV1871" s="401"/>
      <c r="NMW1871" s="401"/>
      <c r="NMX1871" s="401"/>
      <c r="NMY1871" s="401"/>
      <c r="NMZ1871" s="401"/>
      <c r="NNA1871" s="401"/>
      <c r="NNB1871" s="401"/>
      <c r="NNC1871" s="401"/>
      <c r="NND1871" s="401"/>
      <c r="NNE1871" s="401"/>
      <c r="NNF1871" s="401"/>
      <c r="NNG1871" s="401"/>
      <c r="NNH1871" s="401"/>
      <c r="NNI1871" s="401"/>
      <c r="NNJ1871" s="401"/>
      <c r="NNK1871" s="401"/>
      <c r="NNL1871" s="401"/>
      <c r="NNM1871" s="401"/>
      <c r="NNN1871" s="401"/>
      <c r="NNO1871" s="401"/>
      <c r="NNP1871" s="401"/>
      <c r="NNQ1871" s="401"/>
      <c r="NNR1871" s="401"/>
      <c r="NNS1871" s="401"/>
      <c r="NNT1871" s="401"/>
      <c r="NNU1871" s="401"/>
      <c r="NNV1871" s="401"/>
      <c r="NNW1871" s="401"/>
      <c r="NNX1871" s="401"/>
      <c r="NNY1871" s="401"/>
      <c r="NNZ1871" s="401"/>
      <c r="NOA1871" s="401"/>
      <c r="NOB1871" s="401"/>
      <c r="NOC1871" s="401"/>
      <c r="NOD1871" s="401"/>
      <c r="NOE1871" s="401"/>
      <c r="NOF1871" s="401"/>
      <c r="NOG1871" s="401"/>
      <c r="NOH1871" s="401"/>
      <c r="NOI1871" s="401"/>
      <c r="NOJ1871" s="401"/>
      <c r="NOK1871" s="401"/>
      <c r="NOL1871" s="401"/>
      <c r="NOM1871" s="401"/>
      <c r="NON1871" s="401"/>
      <c r="NOO1871" s="401"/>
      <c r="NOP1871" s="401"/>
      <c r="NOQ1871" s="401"/>
      <c r="NOR1871" s="401"/>
      <c r="NOS1871" s="401"/>
      <c r="NOT1871" s="401"/>
      <c r="NOU1871" s="401"/>
      <c r="NOV1871" s="401"/>
      <c r="NOW1871" s="401"/>
      <c r="NOX1871" s="401"/>
      <c r="NOY1871" s="401"/>
      <c r="NOZ1871" s="401"/>
      <c r="NPA1871" s="401"/>
      <c r="NPB1871" s="401"/>
      <c r="NPC1871" s="401"/>
      <c r="NPD1871" s="401"/>
      <c r="NPE1871" s="401"/>
      <c r="NPF1871" s="401"/>
      <c r="NPG1871" s="401"/>
      <c r="NPH1871" s="401"/>
      <c r="NPI1871" s="401"/>
      <c r="NPJ1871" s="401"/>
      <c r="NPK1871" s="401"/>
      <c r="NPL1871" s="401"/>
      <c r="NPM1871" s="401"/>
      <c r="NPN1871" s="401"/>
      <c r="NPO1871" s="401"/>
      <c r="NPP1871" s="401"/>
      <c r="NPQ1871" s="401"/>
      <c r="NPR1871" s="401"/>
      <c r="NPS1871" s="401"/>
      <c r="NPT1871" s="401"/>
      <c r="NPU1871" s="401"/>
      <c r="NPV1871" s="401"/>
      <c r="NPW1871" s="401"/>
      <c r="NPX1871" s="401"/>
      <c r="NPY1871" s="401"/>
      <c r="NPZ1871" s="401"/>
      <c r="NQA1871" s="401"/>
      <c r="NQB1871" s="401"/>
      <c r="NQC1871" s="401"/>
      <c r="NQD1871" s="401"/>
      <c r="NQE1871" s="401"/>
      <c r="NQF1871" s="401"/>
      <c r="NQG1871" s="401"/>
      <c r="NQH1871" s="401"/>
      <c r="NQI1871" s="401"/>
      <c r="NQJ1871" s="401"/>
      <c r="NQK1871" s="401"/>
      <c r="NQL1871" s="401"/>
      <c r="NQM1871" s="401"/>
      <c r="NQN1871" s="401"/>
      <c r="NQO1871" s="401"/>
      <c r="NQP1871" s="401"/>
      <c r="NQQ1871" s="401"/>
      <c r="NQR1871" s="401"/>
      <c r="NQS1871" s="401"/>
      <c r="NQT1871" s="401"/>
      <c r="NQU1871" s="401"/>
      <c r="NQV1871" s="401"/>
      <c r="NQW1871" s="401"/>
      <c r="NQX1871" s="401"/>
      <c r="NQY1871" s="401"/>
      <c r="NQZ1871" s="401"/>
      <c r="NRA1871" s="401"/>
      <c r="NRB1871" s="401"/>
      <c r="NRC1871" s="401"/>
      <c r="NRD1871" s="401"/>
      <c r="NRE1871" s="401"/>
      <c r="NRF1871" s="401"/>
      <c r="NRG1871" s="401"/>
      <c r="NRH1871" s="401"/>
      <c r="NRI1871" s="401"/>
      <c r="NRJ1871" s="401"/>
      <c r="NRK1871" s="401"/>
      <c r="NRL1871" s="401"/>
      <c r="NRM1871" s="401"/>
      <c r="NRN1871" s="401"/>
      <c r="NRO1871" s="401"/>
      <c r="NRP1871" s="401"/>
      <c r="NRQ1871" s="401"/>
      <c r="NRR1871" s="401"/>
      <c r="NRS1871" s="401"/>
      <c r="NRT1871" s="401"/>
      <c r="NRU1871" s="401"/>
      <c r="NRV1871" s="401"/>
      <c r="NRW1871" s="401"/>
      <c r="NRX1871" s="401"/>
      <c r="NRY1871" s="401"/>
      <c r="NRZ1871" s="401"/>
      <c r="NSA1871" s="401"/>
      <c r="NSB1871" s="401"/>
      <c r="NSC1871" s="401"/>
      <c r="NSD1871" s="401"/>
      <c r="NSE1871" s="401"/>
      <c r="NSF1871" s="401"/>
      <c r="NSG1871" s="401"/>
      <c r="NSH1871" s="401"/>
      <c r="NSI1871" s="401"/>
      <c r="NSJ1871" s="401"/>
      <c r="NSK1871" s="401"/>
      <c r="NSL1871" s="401"/>
      <c r="NSM1871" s="401"/>
      <c r="NSN1871" s="401"/>
      <c r="NSO1871" s="401"/>
      <c r="NSP1871" s="401"/>
      <c r="NSQ1871" s="401"/>
      <c r="NSR1871" s="401"/>
      <c r="NSS1871" s="401"/>
      <c r="NST1871" s="401"/>
      <c r="NSU1871" s="401"/>
      <c r="NSV1871" s="401"/>
      <c r="NSW1871" s="401"/>
      <c r="NSX1871" s="401"/>
      <c r="NSY1871" s="401"/>
      <c r="NSZ1871" s="401"/>
      <c r="NTA1871" s="401"/>
      <c r="NTB1871" s="401"/>
      <c r="NTC1871" s="401"/>
      <c r="NTD1871" s="401"/>
      <c r="NTE1871" s="401"/>
      <c r="NTF1871" s="401"/>
      <c r="NTG1871" s="401"/>
      <c r="NTH1871" s="401"/>
      <c r="NTI1871" s="401"/>
      <c r="NTJ1871" s="401"/>
      <c r="NTK1871" s="401"/>
      <c r="NTL1871" s="401"/>
      <c r="NTM1871" s="401"/>
      <c r="NTN1871" s="401"/>
      <c r="NTO1871" s="401"/>
      <c r="NTP1871" s="401"/>
      <c r="NTQ1871" s="401"/>
      <c r="NTR1871" s="401"/>
      <c r="NTS1871" s="401"/>
      <c r="NTT1871" s="401"/>
      <c r="NTU1871" s="401"/>
      <c r="NTV1871" s="401"/>
      <c r="NTW1871" s="401"/>
      <c r="NTX1871" s="401"/>
      <c r="NTY1871" s="401"/>
      <c r="NTZ1871" s="401"/>
      <c r="NUA1871" s="401"/>
      <c r="NUB1871" s="401"/>
      <c r="NUC1871" s="401"/>
      <c r="NUD1871" s="401"/>
      <c r="NUE1871" s="401"/>
      <c r="NUF1871" s="401"/>
      <c r="NUG1871" s="401"/>
      <c r="NUH1871" s="401"/>
      <c r="NUI1871" s="401"/>
      <c r="NUJ1871" s="401"/>
      <c r="NUK1871" s="401"/>
      <c r="NUL1871" s="401"/>
      <c r="NUM1871" s="401"/>
      <c r="NUN1871" s="401"/>
      <c r="NUO1871" s="401"/>
      <c r="NUP1871" s="401"/>
      <c r="NUQ1871" s="401"/>
      <c r="NUR1871" s="401"/>
      <c r="NUS1871" s="401"/>
      <c r="NUT1871" s="401"/>
      <c r="NUU1871" s="401"/>
      <c r="NUV1871" s="401"/>
      <c r="NUW1871" s="401"/>
      <c r="NUX1871" s="401"/>
      <c r="NUY1871" s="401"/>
      <c r="NUZ1871" s="401"/>
      <c r="NVA1871" s="401"/>
      <c r="NVB1871" s="401"/>
      <c r="NVC1871" s="401"/>
      <c r="NVD1871" s="401"/>
      <c r="NVE1871" s="401"/>
      <c r="NVF1871" s="401"/>
      <c r="NVG1871" s="401"/>
      <c r="NVH1871" s="401"/>
      <c r="NVI1871" s="401"/>
      <c r="NVJ1871" s="401"/>
      <c r="NVK1871" s="401"/>
      <c r="NVL1871" s="401"/>
      <c r="NVM1871" s="401"/>
      <c r="NVN1871" s="401"/>
      <c r="NVO1871" s="401"/>
      <c r="NVP1871" s="401"/>
      <c r="NVQ1871" s="401"/>
      <c r="NVR1871" s="401"/>
      <c r="NVS1871" s="401"/>
      <c r="NVT1871" s="401"/>
      <c r="NVU1871" s="401"/>
      <c r="NVV1871" s="401"/>
      <c r="NVW1871" s="401"/>
      <c r="NVX1871" s="401"/>
      <c r="NVY1871" s="401"/>
      <c r="NVZ1871" s="401"/>
      <c r="NWA1871" s="401"/>
      <c r="NWB1871" s="401"/>
      <c r="NWC1871" s="401"/>
      <c r="NWD1871" s="401"/>
      <c r="NWE1871" s="401"/>
      <c r="NWF1871" s="401"/>
      <c r="NWG1871" s="401"/>
      <c r="NWH1871" s="401"/>
      <c r="NWI1871" s="401"/>
      <c r="NWJ1871" s="401"/>
      <c r="NWK1871" s="401"/>
      <c r="NWL1871" s="401"/>
      <c r="NWM1871" s="401"/>
      <c r="NWN1871" s="401"/>
      <c r="NWO1871" s="401"/>
      <c r="NWP1871" s="401"/>
      <c r="NWQ1871" s="401"/>
      <c r="NWR1871" s="401"/>
      <c r="NWS1871" s="401"/>
      <c r="NWT1871" s="401"/>
      <c r="NWU1871" s="401"/>
      <c r="NWV1871" s="401"/>
      <c r="NWW1871" s="401"/>
      <c r="NWX1871" s="401"/>
      <c r="NWY1871" s="401"/>
      <c r="NWZ1871" s="401"/>
      <c r="NXA1871" s="401"/>
      <c r="NXB1871" s="401"/>
      <c r="NXC1871" s="401"/>
      <c r="NXD1871" s="401"/>
      <c r="NXE1871" s="401"/>
      <c r="NXF1871" s="401"/>
      <c r="NXG1871" s="401"/>
      <c r="NXH1871" s="401"/>
      <c r="NXI1871" s="401"/>
      <c r="NXJ1871" s="401"/>
      <c r="NXK1871" s="401"/>
      <c r="NXL1871" s="401"/>
      <c r="NXM1871" s="401"/>
      <c r="NXN1871" s="401"/>
      <c r="NXO1871" s="401"/>
      <c r="NXP1871" s="401"/>
      <c r="NXQ1871" s="401"/>
      <c r="NXR1871" s="401"/>
      <c r="NXS1871" s="401"/>
      <c r="NXT1871" s="401"/>
      <c r="NXU1871" s="401"/>
      <c r="NXV1871" s="401"/>
      <c r="NXW1871" s="401"/>
      <c r="NXX1871" s="401"/>
      <c r="NXY1871" s="401"/>
      <c r="NXZ1871" s="401"/>
      <c r="NYA1871" s="401"/>
      <c r="NYB1871" s="401"/>
      <c r="NYC1871" s="401"/>
      <c r="NYD1871" s="401"/>
      <c r="NYE1871" s="401"/>
      <c r="NYF1871" s="401"/>
      <c r="NYG1871" s="401"/>
      <c r="NYH1871" s="401"/>
      <c r="NYI1871" s="401"/>
      <c r="NYJ1871" s="401"/>
      <c r="NYK1871" s="401"/>
      <c r="NYL1871" s="401"/>
      <c r="NYM1871" s="401"/>
      <c r="NYN1871" s="401"/>
      <c r="NYO1871" s="401"/>
      <c r="NYP1871" s="401"/>
      <c r="NYQ1871" s="401"/>
      <c r="NYR1871" s="401"/>
      <c r="NYS1871" s="401"/>
      <c r="NYT1871" s="401"/>
      <c r="NYU1871" s="401"/>
      <c r="NYV1871" s="401"/>
      <c r="NYW1871" s="401"/>
      <c r="NYX1871" s="401"/>
      <c r="NYY1871" s="401"/>
      <c r="NYZ1871" s="401"/>
      <c r="NZA1871" s="401"/>
      <c r="NZB1871" s="401"/>
      <c r="NZC1871" s="401"/>
      <c r="NZD1871" s="401"/>
      <c r="NZE1871" s="401"/>
      <c r="NZF1871" s="401"/>
      <c r="NZG1871" s="401"/>
      <c r="NZH1871" s="401"/>
      <c r="NZI1871" s="401"/>
      <c r="NZJ1871" s="401"/>
      <c r="NZK1871" s="401"/>
      <c r="NZL1871" s="401"/>
      <c r="NZM1871" s="401"/>
      <c r="NZN1871" s="401"/>
      <c r="NZO1871" s="401"/>
      <c r="NZP1871" s="401"/>
      <c r="NZQ1871" s="401"/>
      <c r="NZR1871" s="401"/>
      <c r="NZS1871" s="401"/>
      <c r="NZT1871" s="401"/>
      <c r="NZU1871" s="401"/>
      <c r="NZV1871" s="401"/>
      <c r="NZW1871" s="401"/>
      <c r="NZX1871" s="401"/>
      <c r="NZY1871" s="401"/>
      <c r="NZZ1871" s="401"/>
      <c r="OAA1871" s="401"/>
      <c r="OAB1871" s="401"/>
      <c r="OAC1871" s="401"/>
      <c r="OAD1871" s="401"/>
      <c r="OAE1871" s="401"/>
      <c r="OAF1871" s="401"/>
      <c r="OAG1871" s="401"/>
      <c r="OAH1871" s="401"/>
      <c r="OAI1871" s="401"/>
      <c r="OAJ1871" s="401"/>
      <c r="OAK1871" s="401"/>
      <c r="OAL1871" s="401"/>
      <c r="OAM1871" s="401"/>
      <c r="OAN1871" s="401"/>
      <c r="OAO1871" s="401"/>
      <c r="OAP1871" s="401"/>
      <c r="OAQ1871" s="401"/>
      <c r="OAR1871" s="401"/>
      <c r="OAS1871" s="401"/>
      <c r="OAT1871" s="401"/>
      <c r="OAU1871" s="401"/>
      <c r="OAV1871" s="401"/>
      <c r="OAW1871" s="401"/>
      <c r="OAX1871" s="401"/>
      <c r="OAY1871" s="401"/>
      <c r="OAZ1871" s="401"/>
      <c r="OBA1871" s="401"/>
      <c r="OBB1871" s="401"/>
      <c r="OBC1871" s="401"/>
      <c r="OBD1871" s="401"/>
      <c r="OBE1871" s="401"/>
      <c r="OBF1871" s="401"/>
      <c r="OBG1871" s="401"/>
      <c r="OBH1871" s="401"/>
      <c r="OBI1871" s="401"/>
      <c r="OBJ1871" s="401"/>
      <c r="OBK1871" s="401"/>
      <c r="OBL1871" s="401"/>
      <c r="OBM1871" s="401"/>
      <c r="OBN1871" s="401"/>
      <c r="OBO1871" s="401"/>
      <c r="OBP1871" s="401"/>
      <c r="OBQ1871" s="401"/>
      <c r="OBR1871" s="401"/>
      <c r="OBS1871" s="401"/>
      <c r="OBT1871" s="401"/>
      <c r="OBU1871" s="401"/>
      <c r="OBV1871" s="401"/>
      <c r="OBW1871" s="401"/>
      <c r="OBX1871" s="401"/>
      <c r="OBY1871" s="401"/>
      <c r="OBZ1871" s="401"/>
      <c r="OCA1871" s="401"/>
      <c r="OCB1871" s="401"/>
      <c r="OCC1871" s="401"/>
      <c r="OCD1871" s="401"/>
      <c r="OCE1871" s="401"/>
      <c r="OCF1871" s="401"/>
      <c r="OCG1871" s="401"/>
      <c r="OCH1871" s="401"/>
      <c r="OCI1871" s="401"/>
      <c r="OCJ1871" s="401"/>
      <c r="OCK1871" s="401"/>
      <c r="OCL1871" s="401"/>
      <c r="OCM1871" s="401"/>
      <c r="OCN1871" s="401"/>
      <c r="OCO1871" s="401"/>
      <c r="OCP1871" s="401"/>
      <c r="OCQ1871" s="401"/>
      <c r="OCR1871" s="401"/>
      <c r="OCS1871" s="401"/>
      <c r="OCT1871" s="401"/>
      <c r="OCU1871" s="401"/>
      <c r="OCV1871" s="401"/>
      <c r="OCW1871" s="401"/>
      <c r="OCX1871" s="401"/>
      <c r="OCY1871" s="401"/>
      <c r="OCZ1871" s="401"/>
      <c r="ODA1871" s="401"/>
      <c r="ODB1871" s="401"/>
      <c r="ODC1871" s="401"/>
      <c r="ODD1871" s="401"/>
      <c r="ODE1871" s="401"/>
      <c r="ODF1871" s="401"/>
      <c r="ODG1871" s="401"/>
      <c r="ODH1871" s="401"/>
      <c r="ODI1871" s="401"/>
      <c r="ODJ1871" s="401"/>
      <c r="ODK1871" s="401"/>
      <c r="ODL1871" s="401"/>
      <c r="ODM1871" s="401"/>
      <c r="ODN1871" s="401"/>
      <c r="ODO1871" s="401"/>
      <c r="ODP1871" s="401"/>
      <c r="ODQ1871" s="401"/>
      <c r="ODR1871" s="401"/>
      <c r="ODS1871" s="401"/>
      <c r="ODT1871" s="401"/>
      <c r="ODU1871" s="401"/>
      <c r="ODV1871" s="401"/>
      <c r="ODW1871" s="401"/>
      <c r="ODX1871" s="401"/>
      <c r="ODY1871" s="401"/>
      <c r="ODZ1871" s="401"/>
      <c r="OEA1871" s="401"/>
      <c r="OEB1871" s="401"/>
      <c r="OEC1871" s="401"/>
      <c r="OED1871" s="401"/>
      <c r="OEE1871" s="401"/>
      <c r="OEF1871" s="401"/>
      <c r="OEG1871" s="401"/>
      <c r="OEH1871" s="401"/>
      <c r="OEI1871" s="401"/>
      <c r="OEJ1871" s="401"/>
      <c r="OEK1871" s="401"/>
      <c r="OEL1871" s="401"/>
      <c r="OEM1871" s="401"/>
      <c r="OEN1871" s="401"/>
      <c r="OEO1871" s="401"/>
      <c r="OEP1871" s="401"/>
      <c r="OEQ1871" s="401"/>
      <c r="OER1871" s="401"/>
      <c r="OES1871" s="401"/>
      <c r="OET1871" s="401"/>
      <c r="OEU1871" s="401"/>
      <c r="OEV1871" s="401"/>
      <c r="OEW1871" s="401"/>
      <c r="OEX1871" s="401"/>
      <c r="OEY1871" s="401"/>
      <c r="OEZ1871" s="401"/>
      <c r="OFA1871" s="401"/>
      <c r="OFB1871" s="401"/>
      <c r="OFC1871" s="401"/>
      <c r="OFD1871" s="401"/>
      <c r="OFE1871" s="401"/>
      <c r="OFF1871" s="401"/>
      <c r="OFG1871" s="401"/>
      <c r="OFH1871" s="401"/>
      <c r="OFI1871" s="401"/>
      <c r="OFJ1871" s="401"/>
      <c r="OFK1871" s="401"/>
      <c r="OFL1871" s="401"/>
      <c r="OFM1871" s="401"/>
      <c r="OFN1871" s="401"/>
      <c r="OFO1871" s="401"/>
      <c r="OFP1871" s="401"/>
      <c r="OFQ1871" s="401"/>
      <c r="OFR1871" s="401"/>
      <c r="OFS1871" s="401"/>
      <c r="OFT1871" s="401"/>
      <c r="OFU1871" s="401"/>
      <c r="OFV1871" s="401"/>
      <c r="OFW1871" s="401"/>
      <c r="OFX1871" s="401"/>
      <c r="OFY1871" s="401"/>
      <c r="OFZ1871" s="401"/>
      <c r="OGA1871" s="401"/>
      <c r="OGB1871" s="401"/>
      <c r="OGC1871" s="401"/>
      <c r="OGD1871" s="401"/>
      <c r="OGE1871" s="401"/>
      <c r="OGF1871" s="401"/>
      <c r="OGG1871" s="401"/>
      <c r="OGH1871" s="401"/>
      <c r="OGI1871" s="401"/>
      <c r="OGJ1871" s="401"/>
      <c r="OGK1871" s="401"/>
      <c r="OGL1871" s="401"/>
      <c r="OGM1871" s="401"/>
      <c r="OGN1871" s="401"/>
      <c r="OGO1871" s="401"/>
      <c r="OGP1871" s="401"/>
      <c r="OGQ1871" s="401"/>
      <c r="OGR1871" s="401"/>
      <c r="OGS1871" s="401"/>
      <c r="OGT1871" s="401"/>
      <c r="OGU1871" s="401"/>
      <c r="OGV1871" s="401"/>
      <c r="OGW1871" s="401"/>
      <c r="OGX1871" s="401"/>
      <c r="OGY1871" s="401"/>
      <c r="OGZ1871" s="401"/>
      <c r="OHA1871" s="401"/>
      <c r="OHB1871" s="401"/>
      <c r="OHC1871" s="401"/>
      <c r="OHD1871" s="401"/>
      <c r="OHE1871" s="401"/>
      <c r="OHF1871" s="401"/>
      <c r="OHG1871" s="401"/>
      <c r="OHH1871" s="401"/>
      <c r="OHI1871" s="401"/>
      <c r="OHJ1871" s="401"/>
      <c r="OHK1871" s="401"/>
      <c r="OHL1871" s="401"/>
      <c r="OHM1871" s="401"/>
      <c r="OHN1871" s="401"/>
      <c r="OHO1871" s="401"/>
      <c r="OHP1871" s="401"/>
      <c r="OHQ1871" s="401"/>
      <c r="OHR1871" s="401"/>
      <c r="OHS1871" s="401"/>
      <c r="OHT1871" s="401"/>
      <c r="OHU1871" s="401"/>
      <c r="OHV1871" s="401"/>
      <c r="OHW1871" s="401"/>
      <c r="OHX1871" s="401"/>
      <c r="OHY1871" s="401"/>
      <c r="OHZ1871" s="401"/>
      <c r="OIA1871" s="401"/>
      <c r="OIB1871" s="401"/>
      <c r="OIC1871" s="401"/>
      <c r="OID1871" s="401"/>
      <c r="OIE1871" s="401"/>
      <c r="OIF1871" s="401"/>
      <c r="OIG1871" s="401"/>
      <c r="OIH1871" s="401"/>
      <c r="OII1871" s="401"/>
      <c r="OIJ1871" s="401"/>
      <c r="OIK1871" s="401"/>
      <c r="OIL1871" s="401"/>
      <c r="OIM1871" s="401"/>
      <c r="OIN1871" s="401"/>
      <c r="OIO1871" s="401"/>
      <c r="OIP1871" s="401"/>
      <c r="OIQ1871" s="401"/>
      <c r="OIR1871" s="401"/>
      <c r="OIS1871" s="401"/>
      <c r="OIT1871" s="401"/>
      <c r="OIU1871" s="401"/>
      <c r="OIV1871" s="401"/>
      <c r="OIW1871" s="401"/>
      <c r="OIX1871" s="401"/>
      <c r="OIY1871" s="401"/>
      <c r="OIZ1871" s="401"/>
      <c r="OJA1871" s="401"/>
      <c r="OJB1871" s="401"/>
      <c r="OJC1871" s="401"/>
      <c r="OJD1871" s="401"/>
      <c r="OJE1871" s="401"/>
      <c r="OJF1871" s="401"/>
      <c r="OJG1871" s="401"/>
      <c r="OJH1871" s="401"/>
      <c r="OJI1871" s="401"/>
      <c r="OJJ1871" s="401"/>
      <c r="OJK1871" s="401"/>
      <c r="OJL1871" s="401"/>
      <c r="OJM1871" s="401"/>
      <c r="OJN1871" s="401"/>
      <c r="OJO1871" s="401"/>
      <c r="OJP1871" s="401"/>
      <c r="OJQ1871" s="401"/>
      <c r="OJR1871" s="401"/>
      <c r="OJS1871" s="401"/>
      <c r="OJT1871" s="401"/>
      <c r="OJU1871" s="401"/>
      <c r="OJV1871" s="401"/>
      <c r="OJW1871" s="401"/>
      <c r="OJX1871" s="401"/>
      <c r="OJY1871" s="401"/>
      <c r="OJZ1871" s="401"/>
      <c r="OKA1871" s="401"/>
      <c r="OKB1871" s="401"/>
      <c r="OKC1871" s="401"/>
      <c r="OKD1871" s="401"/>
      <c r="OKE1871" s="401"/>
      <c r="OKF1871" s="401"/>
      <c r="OKG1871" s="401"/>
      <c r="OKH1871" s="401"/>
      <c r="OKI1871" s="401"/>
      <c r="OKJ1871" s="401"/>
      <c r="OKK1871" s="401"/>
      <c r="OKL1871" s="401"/>
      <c r="OKM1871" s="401"/>
      <c r="OKN1871" s="401"/>
      <c r="OKO1871" s="401"/>
      <c r="OKP1871" s="401"/>
      <c r="OKQ1871" s="401"/>
      <c r="OKR1871" s="401"/>
      <c r="OKS1871" s="401"/>
      <c r="OKT1871" s="401"/>
      <c r="OKU1871" s="401"/>
      <c r="OKV1871" s="401"/>
      <c r="OKW1871" s="401"/>
      <c r="OKX1871" s="401"/>
      <c r="OKY1871" s="401"/>
      <c r="OKZ1871" s="401"/>
      <c r="OLA1871" s="401"/>
      <c r="OLB1871" s="401"/>
      <c r="OLC1871" s="401"/>
      <c r="OLD1871" s="401"/>
      <c r="OLE1871" s="401"/>
      <c r="OLF1871" s="401"/>
      <c r="OLG1871" s="401"/>
      <c r="OLH1871" s="401"/>
      <c r="OLI1871" s="401"/>
      <c r="OLJ1871" s="401"/>
      <c r="OLK1871" s="401"/>
      <c r="OLL1871" s="401"/>
      <c r="OLM1871" s="401"/>
      <c r="OLN1871" s="401"/>
      <c r="OLO1871" s="401"/>
      <c r="OLP1871" s="401"/>
      <c r="OLQ1871" s="401"/>
      <c r="OLR1871" s="401"/>
      <c r="OLS1871" s="401"/>
      <c r="OLT1871" s="401"/>
      <c r="OLU1871" s="401"/>
      <c r="OLV1871" s="401"/>
      <c r="OLW1871" s="401"/>
      <c r="OLX1871" s="401"/>
      <c r="OLY1871" s="401"/>
      <c r="OLZ1871" s="401"/>
      <c r="OMA1871" s="401"/>
      <c r="OMB1871" s="401"/>
      <c r="OMC1871" s="401"/>
      <c r="OMD1871" s="401"/>
      <c r="OME1871" s="401"/>
      <c r="OMF1871" s="401"/>
      <c r="OMG1871" s="401"/>
      <c r="OMH1871" s="401"/>
      <c r="OMI1871" s="401"/>
      <c r="OMJ1871" s="401"/>
      <c r="OMK1871" s="401"/>
      <c r="OML1871" s="401"/>
      <c r="OMM1871" s="401"/>
      <c r="OMN1871" s="401"/>
      <c r="OMO1871" s="401"/>
      <c r="OMP1871" s="401"/>
      <c r="OMQ1871" s="401"/>
      <c r="OMR1871" s="401"/>
      <c r="OMS1871" s="401"/>
      <c r="OMT1871" s="401"/>
      <c r="OMU1871" s="401"/>
      <c r="OMV1871" s="401"/>
      <c r="OMW1871" s="401"/>
      <c r="OMX1871" s="401"/>
      <c r="OMY1871" s="401"/>
      <c r="OMZ1871" s="401"/>
      <c r="ONA1871" s="401"/>
      <c r="ONB1871" s="401"/>
      <c r="ONC1871" s="401"/>
      <c r="OND1871" s="401"/>
      <c r="ONE1871" s="401"/>
      <c r="ONF1871" s="401"/>
      <c r="ONG1871" s="401"/>
      <c r="ONH1871" s="401"/>
      <c r="ONI1871" s="401"/>
      <c r="ONJ1871" s="401"/>
      <c r="ONK1871" s="401"/>
      <c r="ONL1871" s="401"/>
      <c r="ONM1871" s="401"/>
      <c r="ONN1871" s="401"/>
      <c r="ONO1871" s="401"/>
      <c r="ONP1871" s="401"/>
      <c r="ONQ1871" s="401"/>
      <c r="ONR1871" s="401"/>
      <c r="ONS1871" s="401"/>
      <c r="ONT1871" s="401"/>
      <c r="ONU1871" s="401"/>
      <c r="ONV1871" s="401"/>
      <c r="ONW1871" s="401"/>
      <c r="ONX1871" s="401"/>
      <c r="ONY1871" s="401"/>
      <c r="ONZ1871" s="401"/>
      <c r="OOA1871" s="401"/>
      <c r="OOB1871" s="401"/>
      <c r="OOC1871" s="401"/>
      <c r="OOD1871" s="401"/>
      <c r="OOE1871" s="401"/>
      <c r="OOF1871" s="401"/>
      <c r="OOG1871" s="401"/>
      <c r="OOH1871" s="401"/>
      <c r="OOI1871" s="401"/>
      <c r="OOJ1871" s="401"/>
      <c r="OOK1871" s="401"/>
      <c r="OOL1871" s="401"/>
      <c r="OOM1871" s="401"/>
      <c r="OON1871" s="401"/>
      <c r="OOO1871" s="401"/>
      <c r="OOP1871" s="401"/>
      <c r="OOQ1871" s="401"/>
      <c r="OOR1871" s="401"/>
      <c r="OOS1871" s="401"/>
      <c r="OOT1871" s="401"/>
      <c r="OOU1871" s="401"/>
      <c r="OOV1871" s="401"/>
      <c r="OOW1871" s="401"/>
      <c r="OOX1871" s="401"/>
      <c r="OOY1871" s="401"/>
      <c r="OOZ1871" s="401"/>
      <c r="OPA1871" s="401"/>
      <c r="OPB1871" s="401"/>
      <c r="OPC1871" s="401"/>
      <c r="OPD1871" s="401"/>
      <c r="OPE1871" s="401"/>
      <c r="OPF1871" s="401"/>
      <c r="OPG1871" s="401"/>
      <c r="OPH1871" s="401"/>
      <c r="OPI1871" s="401"/>
      <c r="OPJ1871" s="401"/>
      <c r="OPK1871" s="401"/>
      <c r="OPL1871" s="401"/>
      <c r="OPM1871" s="401"/>
      <c r="OPN1871" s="401"/>
      <c r="OPO1871" s="401"/>
      <c r="OPP1871" s="401"/>
      <c r="OPQ1871" s="401"/>
      <c r="OPR1871" s="401"/>
      <c r="OPS1871" s="401"/>
      <c r="OPT1871" s="401"/>
      <c r="OPU1871" s="401"/>
      <c r="OPV1871" s="401"/>
      <c r="OPW1871" s="401"/>
      <c r="OPX1871" s="401"/>
      <c r="OPY1871" s="401"/>
      <c r="OPZ1871" s="401"/>
      <c r="OQA1871" s="401"/>
      <c r="OQB1871" s="401"/>
      <c r="OQC1871" s="401"/>
      <c r="OQD1871" s="401"/>
      <c r="OQE1871" s="401"/>
      <c r="OQF1871" s="401"/>
      <c r="OQG1871" s="401"/>
      <c r="OQH1871" s="401"/>
      <c r="OQI1871" s="401"/>
      <c r="OQJ1871" s="401"/>
      <c r="OQK1871" s="401"/>
      <c r="OQL1871" s="401"/>
      <c r="OQM1871" s="401"/>
      <c r="OQN1871" s="401"/>
      <c r="OQO1871" s="401"/>
      <c r="OQP1871" s="401"/>
      <c r="OQQ1871" s="401"/>
      <c r="OQR1871" s="401"/>
      <c r="OQS1871" s="401"/>
      <c r="OQT1871" s="401"/>
      <c r="OQU1871" s="401"/>
      <c r="OQV1871" s="401"/>
      <c r="OQW1871" s="401"/>
      <c r="OQX1871" s="401"/>
      <c r="OQY1871" s="401"/>
      <c r="OQZ1871" s="401"/>
      <c r="ORA1871" s="401"/>
      <c r="ORB1871" s="401"/>
      <c r="ORC1871" s="401"/>
      <c r="ORD1871" s="401"/>
      <c r="ORE1871" s="401"/>
      <c r="ORF1871" s="401"/>
      <c r="ORG1871" s="401"/>
      <c r="ORH1871" s="401"/>
      <c r="ORI1871" s="401"/>
      <c r="ORJ1871" s="401"/>
      <c r="ORK1871" s="401"/>
      <c r="ORL1871" s="401"/>
      <c r="ORM1871" s="401"/>
      <c r="ORN1871" s="401"/>
      <c r="ORO1871" s="401"/>
      <c r="ORP1871" s="401"/>
      <c r="ORQ1871" s="401"/>
      <c r="ORR1871" s="401"/>
      <c r="ORS1871" s="401"/>
      <c r="ORT1871" s="401"/>
      <c r="ORU1871" s="401"/>
      <c r="ORV1871" s="401"/>
      <c r="ORW1871" s="401"/>
      <c r="ORX1871" s="401"/>
      <c r="ORY1871" s="401"/>
      <c r="ORZ1871" s="401"/>
      <c r="OSA1871" s="401"/>
      <c r="OSB1871" s="401"/>
      <c r="OSC1871" s="401"/>
      <c r="OSD1871" s="401"/>
      <c r="OSE1871" s="401"/>
      <c r="OSF1871" s="401"/>
      <c r="OSG1871" s="401"/>
      <c r="OSH1871" s="401"/>
      <c r="OSI1871" s="401"/>
      <c r="OSJ1871" s="401"/>
      <c r="OSK1871" s="401"/>
      <c r="OSL1871" s="401"/>
      <c r="OSM1871" s="401"/>
      <c r="OSN1871" s="401"/>
      <c r="OSO1871" s="401"/>
      <c r="OSP1871" s="401"/>
      <c r="OSQ1871" s="401"/>
      <c r="OSR1871" s="401"/>
      <c r="OSS1871" s="401"/>
      <c r="OST1871" s="401"/>
      <c r="OSU1871" s="401"/>
      <c r="OSV1871" s="401"/>
      <c r="OSW1871" s="401"/>
      <c r="OSX1871" s="401"/>
      <c r="OSY1871" s="401"/>
      <c r="OSZ1871" s="401"/>
      <c r="OTA1871" s="401"/>
      <c r="OTB1871" s="401"/>
      <c r="OTC1871" s="401"/>
      <c r="OTD1871" s="401"/>
      <c r="OTE1871" s="401"/>
      <c r="OTF1871" s="401"/>
      <c r="OTG1871" s="401"/>
      <c r="OTH1871" s="401"/>
      <c r="OTI1871" s="401"/>
      <c r="OTJ1871" s="401"/>
      <c r="OTK1871" s="401"/>
      <c r="OTL1871" s="401"/>
      <c r="OTM1871" s="401"/>
      <c r="OTN1871" s="401"/>
      <c r="OTO1871" s="401"/>
      <c r="OTP1871" s="401"/>
      <c r="OTQ1871" s="401"/>
      <c r="OTR1871" s="401"/>
      <c r="OTS1871" s="401"/>
      <c r="OTT1871" s="401"/>
      <c r="OTU1871" s="401"/>
      <c r="OTV1871" s="401"/>
      <c r="OTW1871" s="401"/>
      <c r="OTX1871" s="401"/>
      <c r="OTY1871" s="401"/>
      <c r="OTZ1871" s="401"/>
      <c r="OUA1871" s="401"/>
      <c r="OUB1871" s="401"/>
      <c r="OUC1871" s="401"/>
      <c r="OUD1871" s="401"/>
      <c r="OUE1871" s="401"/>
      <c r="OUF1871" s="401"/>
      <c r="OUG1871" s="401"/>
      <c r="OUH1871" s="401"/>
      <c r="OUI1871" s="401"/>
      <c r="OUJ1871" s="401"/>
      <c r="OUK1871" s="401"/>
      <c r="OUL1871" s="401"/>
      <c r="OUM1871" s="401"/>
      <c r="OUN1871" s="401"/>
      <c r="OUO1871" s="401"/>
      <c r="OUP1871" s="401"/>
      <c r="OUQ1871" s="401"/>
      <c r="OUR1871" s="401"/>
      <c r="OUS1871" s="401"/>
      <c r="OUT1871" s="401"/>
      <c r="OUU1871" s="401"/>
      <c r="OUV1871" s="401"/>
      <c r="OUW1871" s="401"/>
      <c r="OUX1871" s="401"/>
      <c r="OUY1871" s="401"/>
      <c r="OUZ1871" s="401"/>
      <c r="OVA1871" s="401"/>
      <c r="OVB1871" s="401"/>
      <c r="OVC1871" s="401"/>
      <c r="OVD1871" s="401"/>
      <c r="OVE1871" s="401"/>
      <c r="OVF1871" s="401"/>
      <c r="OVG1871" s="401"/>
      <c r="OVH1871" s="401"/>
      <c r="OVI1871" s="401"/>
      <c r="OVJ1871" s="401"/>
      <c r="OVK1871" s="401"/>
      <c r="OVL1871" s="401"/>
      <c r="OVM1871" s="401"/>
      <c r="OVN1871" s="401"/>
      <c r="OVO1871" s="401"/>
      <c r="OVP1871" s="401"/>
      <c r="OVQ1871" s="401"/>
      <c r="OVR1871" s="401"/>
      <c r="OVS1871" s="401"/>
      <c r="OVT1871" s="401"/>
      <c r="OVU1871" s="401"/>
      <c r="OVV1871" s="401"/>
      <c r="OVW1871" s="401"/>
      <c r="OVX1871" s="401"/>
      <c r="OVY1871" s="401"/>
      <c r="OVZ1871" s="401"/>
      <c r="OWA1871" s="401"/>
      <c r="OWB1871" s="401"/>
      <c r="OWC1871" s="401"/>
      <c r="OWD1871" s="401"/>
      <c r="OWE1871" s="401"/>
      <c r="OWF1871" s="401"/>
      <c r="OWG1871" s="401"/>
      <c r="OWH1871" s="401"/>
      <c r="OWI1871" s="401"/>
      <c r="OWJ1871" s="401"/>
      <c r="OWK1871" s="401"/>
      <c r="OWL1871" s="401"/>
      <c r="OWM1871" s="401"/>
      <c r="OWN1871" s="401"/>
      <c r="OWO1871" s="401"/>
      <c r="OWP1871" s="401"/>
      <c r="OWQ1871" s="401"/>
      <c r="OWR1871" s="401"/>
      <c r="OWS1871" s="401"/>
      <c r="OWT1871" s="401"/>
      <c r="OWU1871" s="401"/>
      <c r="OWV1871" s="401"/>
      <c r="OWW1871" s="401"/>
      <c r="OWX1871" s="401"/>
      <c r="OWY1871" s="401"/>
      <c r="OWZ1871" s="401"/>
      <c r="OXA1871" s="401"/>
      <c r="OXB1871" s="401"/>
      <c r="OXC1871" s="401"/>
      <c r="OXD1871" s="401"/>
      <c r="OXE1871" s="401"/>
      <c r="OXF1871" s="401"/>
      <c r="OXG1871" s="401"/>
      <c r="OXH1871" s="401"/>
      <c r="OXI1871" s="401"/>
      <c r="OXJ1871" s="401"/>
      <c r="OXK1871" s="401"/>
      <c r="OXL1871" s="401"/>
      <c r="OXM1871" s="401"/>
      <c r="OXN1871" s="401"/>
      <c r="OXO1871" s="401"/>
      <c r="OXP1871" s="401"/>
      <c r="OXQ1871" s="401"/>
      <c r="OXR1871" s="401"/>
      <c r="OXS1871" s="401"/>
      <c r="OXT1871" s="401"/>
      <c r="OXU1871" s="401"/>
      <c r="OXV1871" s="401"/>
      <c r="OXW1871" s="401"/>
      <c r="OXX1871" s="401"/>
      <c r="OXY1871" s="401"/>
      <c r="OXZ1871" s="401"/>
      <c r="OYA1871" s="401"/>
      <c r="OYB1871" s="401"/>
      <c r="OYC1871" s="401"/>
      <c r="OYD1871" s="401"/>
      <c r="OYE1871" s="401"/>
      <c r="OYF1871" s="401"/>
      <c r="OYG1871" s="401"/>
      <c r="OYH1871" s="401"/>
      <c r="OYI1871" s="401"/>
      <c r="OYJ1871" s="401"/>
      <c r="OYK1871" s="401"/>
      <c r="OYL1871" s="401"/>
      <c r="OYM1871" s="401"/>
      <c r="OYN1871" s="401"/>
      <c r="OYO1871" s="401"/>
      <c r="OYP1871" s="401"/>
      <c r="OYQ1871" s="401"/>
      <c r="OYR1871" s="401"/>
      <c r="OYS1871" s="401"/>
      <c r="OYT1871" s="401"/>
      <c r="OYU1871" s="401"/>
      <c r="OYV1871" s="401"/>
      <c r="OYW1871" s="401"/>
      <c r="OYX1871" s="401"/>
      <c r="OYY1871" s="401"/>
      <c r="OYZ1871" s="401"/>
      <c r="OZA1871" s="401"/>
      <c r="OZB1871" s="401"/>
      <c r="OZC1871" s="401"/>
      <c r="OZD1871" s="401"/>
      <c r="OZE1871" s="401"/>
      <c r="OZF1871" s="401"/>
      <c r="OZG1871" s="401"/>
      <c r="OZH1871" s="401"/>
      <c r="OZI1871" s="401"/>
      <c r="OZJ1871" s="401"/>
      <c r="OZK1871" s="401"/>
      <c r="OZL1871" s="401"/>
      <c r="OZM1871" s="401"/>
      <c r="OZN1871" s="401"/>
      <c r="OZO1871" s="401"/>
      <c r="OZP1871" s="401"/>
      <c r="OZQ1871" s="401"/>
      <c r="OZR1871" s="401"/>
      <c r="OZS1871" s="401"/>
      <c r="OZT1871" s="401"/>
      <c r="OZU1871" s="401"/>
      <c r="OZV1871" s="401"/>
      <c r="OZW1871" s="401"/>
      <c r="OZX1871" s="401"/>
      <c r="OZY1871" s="401"/>
      <c r="OZZ1871" s="401"/>
      <c r="PAA1871" s="401"/>
      <c r="PAB1871" s="401"/>
      <c r="PAC1871" s="401"/>
      <c r="PAD1871" s="401"/>
      <c r="PAE1871" s="401"/>
      <c r="PAF1871" s="401"/>
      <c r="PAG1871" s="401"/>
      <c r="PAH1871" s="401"/>
      <c r="PAI1871" s="401"/>
      <c r="PAJ1871" s="401"/>
      <c r="PAK1871" s="401"/>
      <c r="PAL1871" s="401"/>
      <c r="PAM1871" s="401"/>
      <c r="PAN1871" s="401"/>
      <c r="PAO1871" s="401"/>
      <c r="PAP1871" s="401"/>
      <c r="PAQ1871" s="401"/>
      <c r="PAR1871" s="401"/>
      <c r="PAS1871" s="401"/>
      <c r="PAT1871" s="401"/>
      <c r="PAU1871" s="401"/>
      <c r="PAV1871" s="401"/>
      <c r="PAW1871" s="401"/>
      <c r="PAX1871" s="401"/>
      <c r="PAY1871" s="401"/>
      <c r="PAZ1871" s="401"/>
      <c r="PBA1871" s="401"/>
      <c r="PBB1871" s="401"/>
      <c r="PBC1871" s="401"/>
      <c r="PBD1871" s="401"/>
      <c r="PBE1871" s="401"/>
      <c r="PBF1871" s="401"/>
      <c r="PBG1871" s="401"/>
      <c r="PBH1871" s="401"/>
      <c r="PBI1871" s="401"/>
      <c r="PBJ1871" s="401"/>
      <c r="PBK1871" s="401"/>
      <c r="PBL1871" s="401"/>
      <c r="PBM1871" s="401"/>
      <c r="PBN1871" s="401"/>
      <c r="PBO1871" s="401"/>
      <c r="PBP1871" s="401"/>
      <c r="PBQ1871" s="401"/>
      <c r="PBR1871" s="401"/>
      <c r="PBS1871" s="401"/>
      <c r="PBT1871" s="401"/>
      <c r="PBU1871" s="401"/>
      <c r="PBV1871" s="401"/>
      <c r="PBW1871" s="401"/>
      <c r="PBX1871" s="401"/>
      <c r="PBY1871" s="401"/>
      <c r="PBZ1871" s="401"/>
      <c r="PCA1871" s="401"/>
      <c r="PCB1871" s="401"/>
      <c r="PCC1871" s="401"/>
      <c r="PCD1871" s="401"/>
      <c r="PCE1871" s="401"/>
      <c r="PCF1871" s="401"/>
      <c r="PCG1871" s="401"/>
      <c r="PCH1871" s="401"/>
      <c r="PCI1871" s="401"/>
      <c r="PCJ1871" s="401"/>
      <c r="PCK1871" s="401"/>
      <c r="PCL1871" s="401"/>
      <c r="PCM1871" s="401"/>
      <c r="PCN1871" s="401"/>
      <c r="PCO1871" s="401"/>
      <c r="PCP1871" s="401"/>
      <c r="PCQ1871" s="401"/>
      <c r="PCR1871" s="401"/>
      <c r="PCS1871" s="401"/>
      <c r="PCT1871" s="401"/>
      <c r="PCU1871" s="401"/>
      <c r="PCV1871" s="401"/>
      <c r="PCW1871" s="401"/>
      <c r="PCX1871" s="401"/>
      <c r="PCY1871" s="401"/>
      <c r="PCZ1871" s="401"/>
      <c r="PDA1871" s="401"/>
      <c r="PDB1871" s="401"/>
      <c r="PDC1871" s="401"/>
      <c r="PDD1871" s="401"/>
      <c r="PDE1871" s="401"/>
      <c r="PDF1871" s="401"/>
      <c r="PDG1871" s="401"/>
      <c r="PDH1871" s="401"/>
      <c r="PDI1871" s="401"/>
      <c r="PDJ1871" s="401"/>
      <c r="PDK1871" s="401"/>
      <c r="PDL1871" s="401"/>
      <c r="PDM1871" s="401"/>
      <c r="PDN1871" s="401"/>
      <c r="PDO1871" s="401"/>
      <c r="PDP1871" s="401"/>
      <c r="PDQ1871" s="401"/>
      <c r="PDR1871" s="401"/>
      <c r="PDS1871" s="401"/>
      <c r="PDT1871" s="401"/>
      <c r="PDU1871" s="401"/>
      <c r="PDV1871" s="401"/>
      <c r="PDW1871" s="401"/>
      <c r="PDX1871" s="401"/>
      <c r="PDY1871" s="401"/>
      <c r="PDZ1871" s="401"/>
      <c r="PEA1871" s="401"/>
      <c r="PEB1871" s="401"/>
      <c r="PEC1871" s="401"/>
      <c r="PED1871" s="401"/>
      <c r="PEE1871" s="401"/>
      <c r="PEF1871" s="401"/>
      <c r="PEG1871" s="401"/>
      <c r="PEH1871" s="401"/>
      <c r="PEI1871" s="401"/>
      <c r="PEJ1871" s="401"/>
      <c r="PEK1871" s="401"/>
      <c r="PEL1871" s="401"/>
      <c r="PEM1871" s="401"/>
      <c r="PEN1871" s="401"/>
      <c r="PEO1871" s="401"/>
      <c r="PEP1871" s="401"/>
      <c r="PEQ1871" s="401"/>
      <c r="PER1871" s="401"/>
      <c r="PES1871" s="401"/>
      <c r="PET1871" s="401"/>
      <c r="PEU1871" s="401"/>
      <c r="PEV1871" s="401"/>
      <c r="PEW1871" s="401"/>
      <c r="PEX1871" s="401"/>
      <c r="PEY1871" s="401"/>
      <c r="PEZ1871" s="401"/>
      <c r="PFA1871" s="401"/>
      <c r="PFB1871" s="401"/>
      <c r="PFC1871" s="401"/>
      <c r="PFD1871" s="401"/>
      <c r="PFE1871" s="401"/>
      <c r="PFF1871" s="401"/>
      <c r="PFG1871" s="401"/>
      <c r="PFH1871" s="401"/>
      <c r="PFI1871" s="401"/>
      <c r="PFJ1871" s="401"/>
      <c r="PFK1871" s="401"/>
      <c r="PFL1871" s="401"/>
      <c r="PFM1871" s="401"/>
      <c r="PFN1871" s="401"/>
      <c r="PFO1871" s="401"/>
      <c r="PFP1871" s="401"/>
      <c r="PFQ1871" s="401"/>
      <c r="PFR1871" s="401"/>
      <c r="PFS1871" s="401"/>
      <c r="PFT1871" s="401"/>
      <c r="PFU1871" s="401"/>
      <c r="PFV1871" s="401"/>
      <c r="PFW1871" s="401"/>
      <c r="PFX1871" s="401"/>
      <c r="PFY1871" s="401"/>
      <c r="PFZ1871" s="401"/>
      <c r="PGA1871" s="401"/>
      <c r="PGB1871" s="401"/>
      <c r="PGC1871" s="401"/>
      <c r="PGD1871" s="401"/>
      <c r="PGE1871" s="401"/>
      <c r="PGF1871" s="401"/>
      <c r="PGG1871" s="401"/>
      <c r="PGH1871" s="401"/>
      <c r="PGI1871" s="401"/>
      <c r="PGJ1871" s="401"/>
      <c r="PGK1871" s="401"/>
      <c r="PGL1871" s="401"/>
      <c r="PGM1871" s="401"/>
      <c r="PGN1871" s="401"/>
      <c r="PGO1871" s="401"/>
      <c r="PGP1871" s="401"/>
      <c r="PGQ1871" s="401"/>
      <c r="PGR1871" s="401"/>
      <c r="PGS1871" s="401"/>
      <c r="PGT1871" s="401"/>
      <c r="PGU1871" s="401"/>
      <c r="PGV1871" s="401"/>
      <c r="PGW1871" s="401"/>
      <c r="PGX1871" s="401"/>
      <c r="PGY1871" s="401"/>
      <c r="PGZ1871" s="401"/>
      <c r="PHA1871" s="401"/>
      <c r="PHB1871" s="401"/>
      <c r="PHC1871" s="401"/>
      <c r="PHD1871" s="401"/>
      <c r="PHE1871" s="401"/>
      <c r="PHF1871" s="401"/>
      <c r="PHG1871" s="401"/>
      <c r="PHH1871" s="401"/>
      <c r="PHI1871" s="401"/>
      <c r="PHJ1871" s="401"/>
      <c r="PHK1871" s="401"/>
      <c r="PHL1871" s="401"/>
      <c r="PHM1871" s="401"/>
      <c r="PHN1871" s="401"/>
      <c r="PHO1871" s="401"/>
      <c r="PHP1871" s="401"/>
      <c r="PHQ1871" s="401"/>
      <c r="PHR1871" s="401"/>
      <c r="PHS1871" s="401"/>
      <c r="PHT1871" s="401"/>
      <c r="PHU1871" s="401"/>
      <c r="PHV1871" s="401"/>
      <c r="PHW1871" s="401"/>
      <c r="PHX1871" s="401"/>
      <c r="PHY1871" s="401"/>
      <c r="PHZ1871" s="401"/>
      <c r="PIA1871" s="401"/>
      <c r="PIB1871" s="401"/>
      <c r="PIC1871" s="401"/>
      <c r="PID1871" s="401"/>
      <c r="PIE1871" s="401"/>
      <c r="PIF1871" s="401"/>
      <c r="PIG1871" s="401"/>
      <c r="PIH1871" s="401"/>
      <c r="PII1871" s="401"/>
      <c r="PIJ1871" s="401"/>
      <c r="PIK1871" s="401"/>
      <c r="PIL1871" s="401"/>
      <c r="PIM1871" s="401"/>
      <c r="PIN1871" s="401"/>
      <c r="PIO1871" s="401"/>
      <c r="PIP1871" s="401"/>
      <c r="PIQ1871" s="401"/>
      <c r="PIR1871" s="401"/>
      <c r="PIS1871" s="401"/>
      <c r="PIT1871" s="401"/>
      <c r="PIU1871" s="401"/>
      <c r="PIV1871" s="401"/>
      <c r="PIW1871" s="401"/>
      <c r="PIX1871" s="401"/>
      <c r="PIY1871" s="401"/>
      <c r="PIZ1871" s="401"/>
      <c r="PJA1871" s="401"/>
      <c r="PJB1871" s="401"/>
      <c r="PJC1871" s="401"/>
      <c r="PJD1871" s="401"/>
      <c r="PJE1871" s="401"/>
      <c r="PJF1871" s="401"/>
      <c r="PJG1871" s="401"/>
      <c r="PJH1871" s="401"/>
      <c r="PJI1871" s="401"/>
      <c r="PJJ1871" s="401"/>
      <c r="PJK1871" s="401"/>
      <c r="PJL1871" s="401"/>
      <c r="PJM1871" s="401"/>
      <c r="PJN1871" s="401"/>
      <c r="PJO1871" s="401"/>
      <c r="PJP1871" s="401"/>
      <c r="PJQ1871" s="401"/>
      <c r="PJR1871" s="401"/>
      <c r="PJS1871" s="401"/>
      <c r="PJT1871" s="401"/>
      <c r="PJU1871" s="401"/>
      <c r="PJV1871" s="401"/>
      <c r="PJW1871" s="401"/>
      <c r="PJX1871" s="401"/>
      <c r="PJY1871" s="401"/>
      <c r="PJZ1871" s="401"/>
      <c r="PKA1871" s="401"/>
      <c r="PKB1871" s="401"/>
      <c r="PKC1871" s="401"/>
      <c r="PKD1871" s="401"/>
      <c r="PKE1871" s="401"/>
      <c r="PKF1871" s="401"/>
      <c r="PKG1871" s="401"/>
      <c r="PKH1871" s="401"/>
      <c r="PKI1871" s="401"/>
      <c r="PKJ1871" s="401"/>
      <c r="PKK1871" s="401"/>
      <c r="PKL1871" s="401"/>
      <c r="PKM1871" s="401"/>
      <c r="PKN1871" s="401"/>
      <c r="PKO1871" s="401"/>
      <c r="PKP1871" s="401"/>
      <c r="PKQ1871" s="401"/>
      <c r="PKR1871" s="401"/>
      <c r="PKS1871" s="401"/>
      <c r="PKT1871" s="401"/>
      <c r="PKU1871" s="401"/>
      <c r="PKV1871" s="401"/>
      <c r="PKW1871" s="401"/>
      <c r="PKX1871" s="401"/>
      <c r="PKY1871" s="401"/>
      <c r="PKZ1871" s="401"/>
      <c r="PLA1871" s="401"/>
      <c r="PLB1871" s="401"/>
      <c r="PLC1871" s="401"/>
      <c r="PLD1871" s="401"/>
      <c r="PLE1871" s="401"/>
      <c r="PLF1871" s="401"/>
      <c r="PLG1871" s="401"/>
      <c r="PLH1871" s="401"/>
      <c r="PLI1871" s="401"/>
      <c r="PLJ1871" s="401"/>
      <c r="PLK1871" s="401"/>
      <c r="PLL1871" s="401"/>
      <c r="PLM1871" s="401"/>
      <c r="PLN1871" s="401"/>
      <c r="PLO1871" s="401"/>
      <c r="PLP1871" s="401"/>
      <c r="PLQ1871" s="401"/>
      <c r="PLR1871" s="401"/>
      <c r="PLS1871" s="401"/>
      <c r="PLT1871" s="401"/>
      <c r="PLU1871" s="401"/>
      <c r="PLV1871" s="401"/>
      <c r="PLW1871" s="401"/>
      <c r="PLX1871" s="401"/>
      <c r="PLY1871" s="401"/>
      <c r="PLZ1871" s="401"/>
      <c r="PMA1871" s="401"/>
      <c r="PMB1871" s="401"/>
      <c r="PMC1871" s="401"/>
      <c r="PMD1871" s="401"/>
      <c r="PME1871" s="401"/>
      <c r="PMF1871" s="401"/>
      <c r="PMG1871" s="401"/>
      <c r="PMH1871" s="401"/>
      <c r="PMI1871" s="401"/>
      <c r="PMJ1871" s="401"/>
      <c r="PMK1871" s="401"/>
      <c r="PML1871" s="401"/>
      <c r="PMM1871" s="401"/>
      <c r="PMN1871" s="401"/>
      <c r="PMO1871" s="401"/>
      <c r="PMP1871" s="401"/>
      <c r="PMQ1871" s="401"/>
      <c r="PMR1871" s="401"/>
      <c r="PMS1871" s="401"/>
      <c r="PMT1871" s="401"/>
      <c r="PMU1871" s="401"/>
      <c r="PMV1871" s="401"/>
      <c r="PMW1871" s="401"/>
      <c r="PMX1871" s="401"/>
      <c r="PMY1871" s="401"/>
      <c r="PMZ1871" s="401"/>
      <c r="PNA1871" s="401"/>
      <c r="PNB1871" s="401"/>
      <c r="PNC1871" s="401"/>
      <c r="PND1871" s="401"/>
      <c r="PNE1871" s="401"/>
      <c r="PNF1871" s="401"/>
      <c r="PNG1871" s="401"/>
      <c r="PNH1871" s="401"/>
      <c r="PNI1871" s="401"/>
      <c r="PNJ1871" s="401"/>
      <c r="PNK1871" s="401"/>
      <c r="PNL1871" s="401"/>
      <c r="PNM1871" s="401"/>
      <c r="PNN1871" s="401"/>
      <c r="PNO1871" s="401"/>
      <c r="PNP1871" s="401"/>
      <c r="PNQ1871" s="401"/>
      <c r="PNR1871" s="401"/>
      <c r="PNS1871" s="401"/>
      <c r="PNT1871" s="401"/>
      <c r="PNU1871" s="401"/>
      <c r="PNV1871" s="401"/>
      <c r="PNW1871" s="401"/>
      <c r="PNX1871" s="401"/>
      <c r="PNY1871" s="401"/>
      <c r="PNZ1871" s="401"/>
      <c r="POA1871" s="401"/>
      <c r="POB1871" s="401"/>
      <c r="POC1871" s="401"/>
      <c r="POD1871" s="401"/>
      <c r="POE1871" s="401"/>
      <c r="POF1871" s="401"/>
      <c r="POG1871" s="401"/>
      <c r="POH1871" s="401"/>
      <c r="POI1871" s="401"/>
      <c r="POJ1871" s="401"/>
      <c r="POK1871" s="401"/>
      <c r="POL1871" s="401"/>
      <c r="POM1871" s="401"/>
      <c r="PON1871" s="401"/>
      <c r="POO1871" s="401"/>
      <c r="POP1871" s="401"/>
      <c r="POQ1871" s="401"/>
      <c r="POR1871" s="401"/>
      <c r="POS1871" s="401"/>
      <c r="POT1871" s="401"/>
      <c r="POU1871" s="401"/>
      <c r="POV1871" s="401"/>
      <c r="POW1871" s="401"/>
      <c r="POX1871" s="401"/>
      <c r="POY1871" s="401"/>
      <c r="POZ1871" s="401"/>
      <c r="PPA1871" s="401"/>
      <c r="PPB1871" s="401"/>
      <c r="PPC1871" s="401"/>
      <c r="PPD1871" s="401"/>
      <c r="PPE1871" s="401"/>
      <c r="PPF1871" s="401"/>
      <c r="PPG1871" s="401"/>
      <c r="PPH1871" s="401"/>
      <c r="PPI1871" s="401"/>
      <c r="PPJ1871" s="401"/>
      <c r="PPK1871" s="401"/>
      <c r="PPL1871" s="401"/>
      <c r="PPM1871" s="401"/>
      <c r="PPN1871" s="401"/>
      <c r="PPO1871" s="401"/>
      <c r="PPP1871" s="401"/>
      <c r="PPQ1871" s="401"/>
      <c r="PPR1871" s="401"/>
      <c r="PPS1871" s="401"/>
      <c r="PPT1871" s="401"/>
      <c r="PPU1871" s="401"/>
      <c r="PPV1871" s="401"/>
      <c r="PPW1871" s="401"/>
      <c r="PPX1871" s="401"/>
      <c r="PPY1871" s="401"/>
      <c r="PPZ1871" s="401"/>
      <c r="PQA1871" s="401"/>
      <c r="PQB1871" s="401"/>
      <c r="PQC1871" s="401"/>
      <c r="PQD1871" s="401"/>
      <c r="PQE1871" s="401"/>
      <c r="PQF1871" s="401"/>
      <c r="PQG1871" s="401"/>
      <c r="PQH1871" s="401"/>
      <c r="PQI1871" s="401"/>
      <c r="PQJ1871" s="401"/>
      <c r="PQK1871" s="401"/>
      <c r="PQL1871" s="401"/>
      <c r="PQM1871" s="401"/>
      <c r="PQN1871" s="401"/>
      <c r="PQO1871" s="401"/>
      <c r="PQP1871" s="401"/>
      <c r="PQQ1871" s="401"/>
      <c r="PQR1871" s="401"/>
      <c r="PQS1871" s="401"/>
      <c r="PQT1871" s="401"/>
      <c r="PQU1871" s="401"/>
      <c r="PQV1871" s="401"/>
      <c r="PQW1871" s="401"/>
      <c r="PQX1871" s="401"/>
      <c r="PQY1871" s="401"/>
      <c r="PQZ1871" s="401"/>
      <c r="PRA1871" s="401"/>
      <c r="PRB1871" s="401"/>
      <c r="PRC1871" s="401"/>
      <c r="PRD1871" s="401"/>
      <c r="PRE1871" s="401"/>
      <c r="PRF1871" s="401"/>
      <c r="PRG1871" s="401"/>
      <c r="PRH1871" s="401"/>
      <c r="PRI1871" s="401"/>
      <c r="PRJ1871" s="401"/>
      <c r="PRK1871" s="401"/>
      <c r="PRL1871" s="401"/>
      <c r="PRM1871" s="401"/>
      <c r="PRN1871" s="401"/>
      <c r="PRO1871" s="401"/>
      <c r="PRP1871" s="401"/>
      <c r="PRQ1871" s="401"/>
      <c r="PRR1871" s="401"/>
      <c r="PRS1871" s="401"/>
      <c r="PRT1871" s="401"/>
      <c r="PRU1871" s="401"/>
      <c r="PRV1871" s="401"/>
      <c r="PRW1871" s="401"/>
      <c r="PRX1871" s="401"/>
      <c r="PRY1871" s="401"/>
      <c r="PRZ1871" s="401"/>
      <c r="PSA1871" s="401"/>
      <c r="PSB1871" s="401"/>
      <c r="PSC1871" s="401"/>
      <c r="PSD1871" s="401"/>
      <c r="PSE1871" s="401"/>
      <c r="PSF1871" s="401"/>
      <c r="PSG1871" s="401"/>
      <c r="PSH1871" s="401"/>
      <c r="PSI1871" s="401"/>
      <c r="PSJ1871" s="401"/>
      <c r="PSK1871" s="401"/>
      <c r="PSL1871" s="401"/>
      <c r="PSM1871" s="401"/>
      <c r="PSN1871" s="401"/>
      <c r="PSO1871" s="401"/>
      <c r="PSP1871" s="401"/>
      <c r="PSQ1871" s="401"/>
      <c r="PSR1871" s="401"/>
      <c r="PSS1871" s="401"/>
      <c r="PST1871" s="401"/>
      <c r="PSU1871" s="401"/>
      <c r="PSV1871" s="401"/>
      <c r="PSW1871" s="401"/>
      <c r="PSX1871" s="401"/>
      <c r="PSY1871" s="401"/>
      <c r="PSZ1871" s="401"/>
      <c r="PTA1871" s="401"/>
      <c r="PTB1871" s="401"/>
      <c r="PTC1871" s="401"/>
      <c r="PTD1871" s="401"/>
      <c r="PTE1871" s="401"/>
      <c r="PTF1871" s="401"/>
      <c r="PTG1871" s="401"/>
      <c r="PTH1871" s="401"/>
      <c r="PTI1871" s="401"/>
      <c r="PTJ1871" s="401"/>
      <c r="PTK1871" s="401"/>
      <c r="PTL1871" s="401"/>
      <c r="PTM1871" s="401"/>
      <c r="PTN1871" s="401"/>
      <c r="PTO1871" s="401"/>
      <c r="PTP1871" s="401"/>
      <c r="PTQ1871" s="401"/>
      <c r="PTR1871" s="401"/>
      <c r="PTS1871" s="401"/>
      <c r="PTT1871" s="401"/>
      <c r="PTU1871" s="401"/>
      <c r="PTV1871" s="401"/>
      <c r="PTW1871" s="401"/>
      <c r="PTX1871" s="401"/>
      <c r="PTY1871" s="401"/>
      <c r="PTZ1871" s="401"/>
      <c r="PUA1871" s="401"/>
      <c r="PUB1871" s="401"/>
      <c r="PUC1871" s="401"/>
      <c r="PUD1871" s="401"/>
      <c r="PUE1871" s="401"/>
      <c r="PUF1871" s="401"/>
      <c r="PUG1871" s="401"/>
      <c r="PUH1871" s="401"/>
      <c r="PUI1871" s="401"/>
      <c r="PUJ1871" s="401"/>
      <c r="PUK1871" s="401"/>
      <c r="PUL1871" s="401"/>
      <c r="PUM1871" s="401"/>
      <c r="PUN1871" s="401"/>
      <c r="PUO1871" s="401"/>
      <c r="PUP1871" s="401"/>
      <c r="PUQ1871" s="401"/>
      <c r="PUR1871" s="401"/>
      <c r="PUS1871" s="401"/>
      <c r="PUT1871" s="401"/>
      <c r="PUU1871" s="401"/>
      <c r="PUV1871" s="401"/>
      <c r="PUW1871" s="401"/>
      <c r="PUX1871" s="401"/>
      <c r="PUY1871" s="401"/>
      <c r="PUZ1871" s="401"/>
      <c r="PVA1871" s="401"/>
      <c r="PVB1871" s="401"/>
      <c r="PVC1871" s="401"/>
      <c r="PVD1871" s="401"/>
      <c r="PVE1871" s="401"/>
      <c r="PVF1871" s="401"/>
      <c r="PVG1871" s="401"/>
      <c r="PVH1871" s="401"/>
      <c r="PVI1871" s="401"/>
      <c r="PVJ1871" s="401"/>
      <c r="PVK1871" s="401"/>
      <c r="PVL1871" s="401"/>
      <c r="PVM1871" s="401"/>
      <c r="PVN1871" s="401"/>
      <c r="PVO1871" s="401"/>
      <c r="PVP1871" s="401"/>
      <c r="PVQ1871" s="401"/>
      <c r="PVR1871" s="401"/>
      <c r="PVS1871" s="401"/>
      <c r="PVT1871" s="401"/>
      <c r="PVU1871" s="401"/>
      <c r="PVV1871" s="401"/>
      <c r="PVW1871" s="401"/>
      <c r="PVX1871" s="401"/>
      <c r="PVY1871" s="401"/>
      <c r="PVZ1871" s="401"/>
      <c r="PWA1871" s="401"/>
      <c r="PWB1871" s="401"/>
      <c r="PWC1871" s="401"/>
      <c r="PWD1871" s="401"/>
      <c r="PWE1871" s="401"/>
      <c r="PWF1871" s="401"/>
      <c r="PWG1871" s="401"/>
      <c r="PWH1871" s="401"/>
      <c r="PWI1871" s="401"/>
      <c r="PWJ1871" s="401"/>
      <c r="PWK1871" s="401"/>
      <c r="PWL1871" s="401"/>
      <c r="PWM1871" s="401"/>
      <c r="PWN1871" s="401"/>
      <c r="PWO1871" s="401"/>
      <c r="PWP1871" s="401"/>
      <c r="PWQ1871" s="401"/>
      <c r="PWR1871" s="401"/>
      <c r="PWS1871" s="401"/>
      <c r="PWT1871" s="401"/>
      <c r="PWU1871" s="401"/>
      <c r="PWV1871" s="401"/>
      <c r="PWW1871" s="401"/>
      <c r="PWX1871" s="401"/>
      <c r="PWY1871" s="401"/>
      <c r="PWZ1871" s="401"/>
      <c r="PXA1871" s="401"/>
      <c r="PXB1871" s="401"/>
      <c r="PXC1871" s="401"/>
      <c r="PXD1871" s="401"/>
      <c r="PXE1871" s="401"/>
      <c r="PXF1871" s="401"/>
      <c r="PXG1871" s="401"/>
      <c r="PXH1871" s="401"/>
      <c r="PXI1871" s="401"/>
      <c r="PXJ1871" s="401"/>
      <c r="PXK1871" s="401"/>
      <c r="PXL1871" s="401"/>
      <c r="PXM1871" s="401"/>
      <c r="PXN1871" s="401"/>
      <c r="PXO1871" s="401"/>
      <c r="PXP1871" s="401"/>
      <c r="PXQ1871" s="401"/>
      <c r="PXR1871" s="401"/>
      <c r="PXS1871" s="401"/>
      <c r="PXT1871" s="401"/>
      <c r="PXU1871" s="401"/>
      <c r="PXV1871" s="401"/>
      <c r="PXW1871" s="401"/>
      <c r="PXX1871" s="401"/>
      <c r="PXY1871" s="401"/>
      <c r="PXZ1871" s="401"/>
      <c r="PYA1871" s="401"/>
      <c r="PYB1871" s="401"/>
      <c r="PYC1871" s="401"/>
      <c r="PYD1871" s="401"/>
      <c r="PYE1871" s="401"/>
      <c r="PYF1871" s="401"/>
      <c r="PYG1871" s="401"/>
      <c r="PYH1871" s="401"/>
      <c r="PYI1871" s="401"/>
      <c r="PYJ1871" s="401"/>
      <c r="PYK1871" s="401"/>
      <c r="PYL1871" s="401"/>
      <c r="PYM1871" s="401"/>
      <c r="PYN1871" s="401"/>
      <c r="PYO1871" s="401"/>
      <c r="PYP1871" s="401"/>
      <c r="PYQ1871" s="401"/>
      <c r="PYR1871" s="401"/>
      <c r="PYS1871" s="401"/>
      <c r="PYT1871" s="401"/>
      <c r="PYU1871" s="401"/>
      <c r="PYV1871" s="401"/>
      <c r="PYW1871" s="401"/>
      <c r="PYX1871" s="401"/>
      <c r="PYY1871" s="401"/>
      <c r="PYZ1871" s="401"/>
      <c r="PZA1871" s="401"/>
      <c r="PZB1871" s="401"/>
      <c r="PZC1871" s="401"/>
      <c r="PZD1871" s="401"/>
      <c r="PZE1871" s="401"/>
      <c r="PZF1871" s="401"/>
      <c r="PZG1871" s="401"/>
      <c r="PZH1871" s="401"/>
      <c r="PZI1871" s="401"/>
      <c r="PZJ1871" s="401"/>
      <c r="PZK1871" s="401"/>
      <c r="PZL1871" s="401"/>
      <c r="PZM1871" s="401"/>
      <c r="PZN1871" s="401"/>
      <c r="PZO1871" s="401"/>
      <c r="PZP1871" s="401"/>
      <c r="PZQ1871" s="401"/>
      <c r="PZR1871" s="401"/>
      <c r="PZS1871" s="401"/>
      <c r="PZT1871" s="401"/>
      <c r="PZU1871" s="401"/>
      <c r="PZV1871" s="401"/>
      <c r="PZW1871" s="401"/>
      <c r="PZX1871" s="401"/>
      <c r="PZY1871" s="401"/>
      <c r="PZZ1871" s="401"/>
      <c r="QAA1871" s="401"/>
      <c r="QAB1871" s="401"/>
      <c r="QAC1871" s="401"/>
      <c r="QAD1871" s="401"/>
      <c r="QAE1871" s="401"/>
      <c r="QAF1871" s="401"/>
      <c r="QAG1871" s="401"/>
      <c r="QAH1871" s="401"/>
      <c r="QAI1871" s="401"/>
      <c r="QAJ1871" s="401"/>
      <c r="QAK1871" s="401"/>
      <c r="QAL1871" s="401"/>
      <c r="QAM1871" s="401"/>
      <c r="QAN1871" s="401"/>
      <c r="QAO1871" s="401"/>
      <c r="QAP1871" s="401"/>
      <c r="QAQ1871" s="401"/>
      <c r="QAR1871" s="401"/>
      <c r="QAS1871" s="401"/>
      <c r="QAT1871" s="401"/>
      <c r="QAU1871" s="401"/>
      <c r="QAV1871" s="401"/>
      <c r="QAW1871" s="401"/>
      <c r="QAX1871" s="401"/>
      <c r="QAY1871" s="401"/>
      <c r="QAZ1871" s="401"/>
      <c r="QBA1871" s="401"/>
      <c r="QBB1871" s="401"/>
      <c r="QBC1871" s="401"/>
      <c r="QBD1871" s="401"/>
      <c r="QBE1871" s="401"/>
      <c r="QBF1871" s="401"/>
      <c r="QBG1871" s="401"/>
      <c r="QBH1871" s="401"/>
      <c r="QBI1871" s="401"/>
      <c r="QBJ1871" s="401"/>
      <c r="QBK1871" s="401"/>
      <c r="QBL1871" s="401"/>
      <c r="QBM1871" s="401"/>
      <c r="QBN1871" s="401"/>
      <c r="QBO1871" s="401"/>
      <c r="QBP1871" s="401"/>
      <c r="QBQ1871" s="401"/>
      <c r="QBR1871" s="401"/>
      <c r="QBS1871" s="401"/>
      <c r="QBT1871" s="401"/>
      <c r="QBU1871" s="401"/>
      <c r="QBV1871" s="401"/>
      <c r="QBW1871" s="401"/>
      <c r="QBX1871" s="401"/>
      <c r="QBY1871" s="401"/>
      <c r="QBZ1871" s="401"/>
      <c r="QCA1871" s="401"/>
      <c r="QCB1871" s="401"/>
      <c r="QCC1871" s="401"/>
      <c r="QCD1871" s="401"/>
      <c r="QCE1871" s="401"/>
      <c r="QCF1871" s="401"/>
      <c r="QCG1871" s="401"/>
      <c r="QCH1871" s="401"/>
      <c r="QCI1871" s="401"/>
      <c r="QCJ1871" s="401"/>
      <c r="QCK1871" s="401"/>
      <c r="QCL1871" s="401"/>
      <c r="QCM1871" s="401"/>
      <c r="QCN1871" s="401"/>
      <c r="QCO1871" s="401"/>
      <c r="QCP1871" s="401"/>
      <c r="QCQ1871" s="401"/>
      <c r="QCR1871" s="401"/>
      <c r="QCS1871" s="401"/>
      <c r="QCT1871" s="401"/>
      <c r="QCU1871" s="401"/>
      <c r="QCV1871" s="401"/>
      <c r="QCW1871" s="401"/>
      <c r="QCX1871" s="401"/>
      <c r="QCY1871" s="401"/>
      <c r="QCZ1871" s="401"/>
      <c r="QDA1871" s="401"/>
      <c r="QDB1871" s="401"/>
      <c r="QDC1871" s="401"/>
      <c r="QDD1871" s="401"/>
      <c r="QDE1871" s="401"/>
      <c r="QDF1871" s="401"/>
      <c r="QDG1871" s="401"/>
      <c r="QDH1871" s="401"/>
      <c r="QDI1871" s="401"/>
      <c r="QDJ1871" s="401"/>
      <c r="QDK1871" s="401"/>
      <c r="QDL1871" s="401"/>
      <c r="QDM1871" s="401"/>
      <c r="QDN1871" s="401"/>
      <c r="QDO1871" s="401"/>
      <c r="QDP1871" s="401"/>
      <c r="QDQ1871" s="401"/>
      <c r="QDR1871" s="401"/>
      <c r="QDS1871" s="401"/>
      <c r="QDT1871" s="401"/>
      <c r="QDU1871" s="401"/>
      <c r="QDV1871" s="401"/>
      <c r="QDW1871" s="401"/>
      <c r="QDX1871" s="401"/>
      <c r="QDY1871" s="401"/>
      <c r="QDZ1871" s="401"/>
      <c r="QEA1871" s="401"/>
      <c r="QEB1871" s="401"/>
      <c r="QEC1871" s="401"/>
      <c r="QED1871" s="401"/>
      <c r="QEE1871" s="401"/>
      <c r="QEF1871" s="401"/>
      <c r="QEG1871" s="401"/>
      <c r="QEH1871" s="401"/>
      <c r="QEI1871" s="401"/>
      <c r="QEJ1871" s="401"/>
      <c r="QEK1871" s="401"/>
      <c r="QEL1871" s="401"/>
      <c r="QEM1871" s="401"/>
      <c r="QEN1871" s="401"/>
      <c r="QEO1871" s="401"/>
      <c r="QEP1871" s="401"/>
      <c r="QEQ1871" s="401"/>
      <c r="QER1871" s="401"/>
      <c r="QES1871" s="401"/>
      <c r="QET1871" s="401"/>
      <c r="QEU1871" s="401"/>
      <c r="QEV1871" s="401"/>
      <c r="QEW1871" s="401"/>
      <c r="QEX1871" s="401"/>
      <c r="QEY1871" s="401"/>
      <c r="QEZ1871" s="401"/>
      <c r="QFA1871" s="401"/>
      <c r="QFB1871" s="401"/>
      <c r="QFC1871" s="401"/>
      <c r="QFD1871" s="401"/>
      <c r="QFE1871" s="401"/>
      <c r="QFF1871" s="401"/>
      <c r="QFG1871" s="401"/>
      <c r="QFH1871" s="401"/>
      <c r="QFI1871" s="401"/>
      <c r="QFJ1871" s="401"/>
      <c r="QFK1871" s="401"/>
      <c r="QFL1871" s="401"/>
      <c r="QFM1871" s="401"/>
      <c r="QFN1871" s="401"/>
      <c r="QFO1871" s="401"/>
      <c r="QFP1871" s="401"/>
      <c r="QFQ1871" s="401"/>
      <c r="QFR1871" s="401"/>
      <c r="QFS1871" s="401"/>
      <c r="QFT1871" s="401"/>
      <c r="QFU1871" s="401"/>
      <c r="QFV1871" s="401"/>
      <c r="QFW1871" s="401"/>
      <c r="QFX1871" s="401"/>
      <c r="QFY1871" s="401"/>
      <c r="QFZ1871" s="401"/>
      <c r="QGA1871" s="401"/>
      <c r="QGB1871" s="401"/>
      <c r="QGC1871" s="401"/>
      <c r="QGD1871" s="401"/>
      <c r="QGE1871" s="401"/>
      <c r="QGF1871" s="401"/>
      <c r="QGG1871" s="401"/>
      <c r="QGH1871" s="401"/>
      <c r="QGI1871" s="401"/>
      <c r="QGJ1871" s="401"/>
      <c r="QGK1871" s="401"/>
      <c r="QGL1871" s="401"/>
      <c r="QGM1871" s="401"/>
      <c r="QGN1871" s="401"/>
      <c r="QGO1871" s="401"/>
      <c r="QGP1871" s="401"/>
      <c r="QGQ1871" s="401"/>
      <c r="QGR1871" s="401"/>
      <c r="QGS1871" s="401"/>
      <c r="QGT1871" s="401"/>
      <c r="QGU1871" s="401"/>
      <c r="QGV1871" s="401"/>
      <c r="QGW1871" s="401"/>
      <c r="QGX1871" s="401"/>
      <c r="QGY1871" s="401"/>
      <c r="QGZ1871" s="401"/>
      <c r="QHA1871" s="401"/>
      <c r="QHB1871" s="401"/>
      <c r="QHC1871" s="401"/>
      <c r="QHD1871" s="401"/>
      <c r="QHE1871" s="401"/>
      <c r="QHF1871" s="401"/>
      <c r="QHG1871" s="401"/>
      <c r="QHH1871" s="401"/>
      <c r="QHI1871" s="401"/>
      <c r="QHJ1871" s="401"/>
      <c r="QHK1871" s="401"/>
      <c r="QHL1871" s="401"/>
      <c r="QHM1871" s="401"/>
      <c r="QHN1871" s="401"/>
      <c r="QHO1871" s="401"/>
      <c r="QHP1871" s="401"/>
      <c r="QHQ1871" s="401"/>
      <c r="QHR1871" s="401"/>
      <c r="QHS1871" s="401"/>
      <c r="QHT1871" s="401"/>
      <c r="QHU1871" s="401"/>
      <c r="QHV1871" s="401"/>
      <c r="QHW1871" s="401"/>
      <c r="QHX1871" s="401"/>
      <c r="QHY1871" s="401"/>
      <c r="QHZ1871" s="401"/>
      <c r="QIA1871" s="401"/>
      <c r="QIB1871" s="401"/>
      <c r="QIC1871" s="401"/>
      <c r="QID1871" s="401"/>
      <c r="QIE1871" s="401"/>
      <c r="QIF1871" s="401"/>
      <c r="QIG1871" s="401"/>
      <c r="QIH1871" s="401"/>
      <c r="QII1871" s="401"/>
      <c r="QIJ1871" s="401"/>
      <c r="QIK1871" s="401"/>
      <c r="QIL1871" s="401"/>
      <c r="QIM1871" s="401"/>
      <c r="QIN1871" s="401"/>
      <c r="QIO1871" s="401"/>
      <c r="QIP1871" s="401"/>
      <c r="QIQ1871" s="401"/>
      <c r="QIR1871" s="401"/>
      <c r="QIS1871" s="401"/>
      <c r="QIT1871" s="401"/>
      <c r="QIU1871" s="401"/>
      <c r="QIV1871" s="401"/>
      <c r="QIW1871" s="401"/>
      <c r="QIX1871" s="401"/>
      <c r="QIY1871" s="401"/>
      <c r="QIZ1871" s="401"/>
      <c r="QJA1871" s="401"/>
      <c r="QJB1871" s="401"/>
      <c r="QJC1871" s="401"/>
      <c r="QJD1871" s="401"/>
      <c r="QJE1871" s="401"/>
      <c r="QJF1871" s="401"/>
      <c r="QJG1871" s="401"/>
      <c r="QJH1871" s="401"/>
      <c r="QJI1871" s="401"/>
      <c r="QJJ1871" s="401"/>
      <c r="QJK1871" s="401"/>
      <c r="QJL1871" s="401"/>
      <c r="QJM1871" s="401"/>
      <c r="QJN1871" s="401"/>
      <c r="QJO1871" s="401"/>
      <c r="QJP1871" s="401"/>
      <c r="QJQ1871" s="401"/>
      <c r="QJR1871" s="401"/>
      <c r="QJS1871" s="401"/>
      <c r="QJT1871" s="401"/>
      <c r="QJU1871" s="401"/>
      <c r="QJV1871" s="401"/>
      <c r="QJW1871" s="401"/>
      <c r="QJX1871" s="401"/>
      <c r="QJY1871" s="401"/>
      <c r="QJZ1871" s="401"/>
      <c r="QKA1871" s="401"/>
      <c r="QKB1871" s="401"/>
      <c r="QKC1871" s="401"/>
      <c r="QKD1871" s="401"/>
      <c r="QKE1871" s="401"/>
      <c r="QKF1871" s="401"/>
      <c r="QKG1871" s="401"/>
      <c r="QKH1871" s="401"/>
      <c r="QKI1871" s="401"/>
      <c r="QKJ1871" s="401"/>
      <c r="QKK1871" s="401"/>
      <c r="QKL1871" s="401"/>
      <c r="QKM1871" s="401"/>
      <c r="QKN1871" s="401"/>
      <c r="QKO1871" s="401"/>
      <c r="QKP1871" s="401"/>
      <c r="QKQ1871" s="401"/>
      <c r="QKR1871" s="401"/>
      <c r="QKS1871" s="401"/>
      <c r="QKT1871" s="401"/>
      <c r="QKU1871" s="401"/>
      <c r="QKV1871" s="401"/>
      <c r="QKW1871" s="401"/>
      <c r="QKX1871" s="401"/>
      <c r="QKY1871" s="401"/>
      <c r="QKZ1871" s="401"/>
      <c r="QLA1871" s="401"/>
      <c r="QLB1871" s="401"/>
      <c r="QLC1871" s="401"/>
      <c r="QLD1871" s="401"/>
      <c r="QLE1871" s="401"/>
      <c r="QLF1871" s="401"/>
      <c r="QLG1871" s="401"/>
      <c r="QLH1871" s="401"/>
      <c r="QLI1871" s="401"/>
      <c r="QLJ1871" s="401"/>
      <c r="QLK1871" s="401"/>
      <c r="QLL1871" s="401"/>
      <c r="QLM1871" s="401"/>
      <c r="QLN1871" s="401"/>
      <c r="QLO1871" s="401"/>
      <c r="QLP1871" s="401"/>
      <c r="QLQ1871" s="401"/>
      <c r="QLR1871" s="401"/>
      <c r="QLS1871" s="401"/>
      <c r="QLT1871" s="401"/>
      <c r="QLU1871" s="401"/>
      <c r="QLV1871" s="401"/>
      <c r="QLW1871" s="401"/>
      <c r="QLX1871" s="401"/>
      <c r="QLY1871" s="401"/>
      <c r="QLZ1871" s="401"/>
      <c r="QMA1871" s="401"/>
      <c r="QMB1871" s="401"/>
      <c r="QMC1871" s="401"/>
      <c r="QMD1871" s="401"/>
      <c r="QME1871" s="401"/>
      <c r="QMF1871" s="401"/>
      <c r="QMG1871" s="401"/>
      <c r="QMH1871" s="401"/>
      <c r="QMI1871" s="401"/>
      <c r="QMJ1871" s="401"/>
      <c r="QMK1871" s="401"/>
      <c r="QML1871" s="401"/>
      <c r="QMM1871" s="401"/>
      <c r="QMN1871" s="401"/>
      <c r="QMO1871" s="401"/>
      <c r="QMP1871" s="401"/>
      <c r="QMQ1871" s="401"/>
      <c r="QMR1871" s="401"/>
      <c r="QMS1871" s="401"/>
      <c r="QMT1871" s="401"/>
      <c r="QMU1871" s="401"/>
      <c r="QMV1871" s="401"/>
      <c r="QMW1871" s="401"/>
      <c r="QMX1871" s="401"/>
      <c r="QMY1871" s="401"/>
      <c r="QMZ1871" s="401"/>
      <c r="QNA1871" s="401"/>
      <c r="QNB1871" s="401"/>
      <c r="QNC1871" s="401"/>
      <c r="QND1871" s="401"/>
      <c r="QNE1871" s="401"/>
      <c r="QNF1871" s="401"/>
      <c r="QNG1871" s="401"/>
      <c r="QNH1871" s="401"/>
      <c r="QNI1871" s="401"/>
      <c r="QNJ1871" s="401"/>
      <c r="QNK1871" s="401"/>
      <c r="QNL1871" s="401"/>
      <c r="QNM1871" s="401"/>
      <c r="QNN1871" s="401"/>
      <c r="QNO1871" s="401"/>
      <c r="QNP1871" s="401"/>
      <c r="QNQ1871" s="401"/>
      <c r="QNR1871" s="401"/>
      <c r="QNS1871" s="401"/>
      <c r="QNT1871" s="401"/>
      <c r="QNU1871" s="401"/>
      <c r="QNV1871" s="401"/>
      <c r="QNW1871" s="401"/>
      <c r="QNX1871" s="401"/>
      <c r="QNY1871" s="401"/>
      <c r="QNZ1871" s="401"/>
      <c r="QOA1871" s="401"/>
      <c r="QOB1871" s="401"/>
      <c r="QOC1871" s="401"/>
      <c r="QOD1871" s="401"/>
      <c r="QOE1871" s="401"/>
      <c r="QOF1871" s="401"/>
      <c r="QOG1871" s="401"/>
      <c r="QOH1871" s="401"/>
      <c r="QOI1871" s="401"/>
      <c r="QOJ1871" s="401"/>
      <c r="QOK1871" s="401"/>
      <c r="QOL1871" s="401"/>
      <c r="QOM1871" s="401"/>
      <c r="QON1871" s="401"/>
      <c r="QOO1871" s="401"/>
      <c r="QOP1871" s="401"/>
      <c r="QOQ1871" s="401"/>
      <c r="QOR1871" s="401"/>
      <c r="QOS1871" s="401"/>
      <c r="QOT1871" s="401"/>
      <c r="QOU1871" s="401"/>
      <c r="QOV1871" s="401"/>
      <c r="QOW1871" s="401"/>
      <c r="QOX1871" s="401"/>
      <c r="QOY1871" s="401"/>
      <c r="QOZ1871" s="401"/>
      <c r="QPA1871" s="401"/>
      <c r="QPB1871" s="401"/>
      <c r="QPC1871" s="401"/>
      <c r="QPD1871" s="401"/>
      <c r="QPE1871" s="401"/>
      <c r="QPF1871" s="401"/>
      <c r="QPG1871" s="401"/>
      <c r="QPH1871" s="401"/>
      <c r="QPI1871" s="401"/>
      <c r="QPJ1871" s="401"/>
      <c r="QPK1871" s="401"/>
      <c r="QPL1871" s="401"/>
      <c r="QPM1871" s="401"/>
      <c r="QPN1871" s="401"/>
      <c r="QPO1871" s="401"/>
      <c r="QPP1871" s="401"/>
      <c r="QPQ1871" s="401"/>
      <c r="QPR1871" s="401"/>
      <c r="QPS1871" s="401"/>
      <c r="QPT1871" s="401"/>
      <c r="QPU1871" s="401"/>
      <c r="QPV1871" s="401"/>
      <c r="QPW1871" s="401"/>
      <c r="QPX1871" s="401"/>
      <c r="QPY1871" s="401"/>
      <c r="QPZ1871" s="401"/>
      <c r="QQA1871" s="401"/>
      <c r="QQB1871" s="401"/>
      <c r="QQC1871" s="401"/>
      <c r="QQD1871" s="401"/>
      <c r="QQE1871" s="401"/>
      <c r="QQF1871" s="401"/>
      <c r="QQG1871" s="401"/>
      <c r="QQH1871" s="401"/>
      <c r="QQI1871" s="401"/>
      <c r="QQJ1871" s="401"/>
      <c r="QQK1871" s="401"/>
      <c r="QQL1871" s="401"/>
      <c r="QQM1871" s="401"/>
      <c r="QQN1871" s="401"/>
      <c r="QQO1871" s="401"/>
      <c r="QQP1871" s="401"/>
      <c r="QQQ1871" s="401"/>
      <c r="QQR1871" s="401"/>
      <c r="QQS1871" s="401"/>
      <c r="QQT1871" s="401"/>
      <c r="QQU1871" s="401"/>
      <c r="QQV1871" s="401"/>
      <c r="QQW1871" s="401"/>
      <c r="QQX1871" s="401"/>
      <c r="QQY1871" s="401"/>
      <c r="QQZ1871" s="401"/>
      <c r="QRA1871" s="401"/>
      <c r="QRB1871" s="401"/>
      <c r="QRC1871" s="401"/>
      <c r="QRD1871" s="401"/>
      <c r="QRE1871" s="401"/>
      <c r="QRF1871" s="401"/>
      <c r="QRG1871" s="401"/>
      <c r="QRH1871" s="401"/>
      <c r="QRI1871" s="401"/>
      <c r="QRJ1871" s="401"/>
      <c r="QRK1871" s="401"/>
      <c r="QRL1871" s="401"/>
      <c r="QRM1871" s="401"/>
      <c r="QRN1871" s="401"/>
      <c r="QRO1871" s="401"/>
      <c r="QRP1871" s="401"/>
      <c r="QRQ1871" s="401"/>
      <c r="QRR1871" s="401"/>
      <c r="QRS1871" s="401"/>
      <c r="QRT1871" s="401"/>
      <c r="QRU1871" s="401"/>
      <c r="QRV1871" s="401"/>
      <c r="QRW1871" s="401"/>
      <c r="QRX1871" s="401"/>
      <c r="QRY1871" s="401"/>
      <c r="QRZ1871" s="401"/>
      <c r="QSA1871" s="401"/>
      <c r="QSB1871" s="401"/>
      <c r="QSC1871" s="401"/>
      <c r="QSD1871" s="401"/>
      <c r="QSE1871" s="401"/>
      <c r="QSF1871" s="401"/>
      <c r="QSG1871" s="401"/>
      <c r="QSH1871" s="401"/>
      <c r="QSI1871" s="401"/>
      <c r="QSJ1871" s="401"/>
      <c r="QSK1871" s="401"/>
      <c r="QSL1871" s="401"/>
      <c r="QSM1871" s="401"/>
      <c r="QSN1871" s="401"/>
      <c r="QSO1871" s="401"/>
      <c r="QSP1871" s="401"/>
      <c r="QSQ1871" s="401"/>
      <c r="QSR1871" s="401"/>
      <c r="QSS1871" s="401"/>
      <c r="QST1871" s="401"/>
      <c r="QSU1871" s="401"/>
      <c r="QSV1871" s="401"/>
      <c r="QSW1871" s="401"/>
      <c r="QSX1871" s="401"/>
      <c r="QSY1871" s="401"/>
      <c r="QSZ1871" s="401"/>
      <c r="QTA1871" s="401"/>
      <c r="QTB1871" s="401"/>
      <c r="QTC1871" s="401"/>
      <c r="QTD1871" s="401"/>
      <c r="QTE1871" s="401"/>
      <c r="QTF1871" s="401"/>
      <c r="QTG1871" s="401"/>
      <c r="QTH1871" s="401"/>
      <c r="QTI1871" s="401"/>
      <c r="QTJ1871" s="401"/>
      <c r="QTK1871" s="401"/>
      <c r="QTL1871" s="401"/>
      <c r="QTM1871" s="401"/>
      <c r="QTN1871" s="401"/>
      <c r="QTO1871" s="401"/>
      <c r="QTP1871" s="401"/>
      <c r="QTQ1871" s="401"/>
      <c r="QTR1871" s="401"/>
      <c r="QTS1871" s="401"/>
      <c r="QTT1871" s="401"/>
      <c r="QTU1871" s="401"/>
      <c r="QTV1871" s="401"/>
      <c r="QTW1871" s="401"/>
      <c r="QTX1871" s="401"/>
      <c r="QTY1871" s="401"/>
      <c r="QTZ1871" s="401"/>
      <c r="QUA1871" s="401"/>
      <c r="QUB1871" s="401"/>
      <c r="QUC1871" s="401"/>
      <c r="QUD1871" s="401"/>
      <c r="QUE1871" s="401"/>
      <c r="QUF1871" s="401"/>
      <c r="QUG1871" s="401"/>
      <c r="QUH1871" s="401"/>
      <c r="QUI1871" s="401"/>
      <c r="QUJ1871" s="401"/>
      <c r="QUK1871" s="401"/>
      <c r="QUL1871" s="401"/>
      <c r="QUM1871" s="401"/>
      <c r="QUN1871" s="401"/>
      <c r="QUO1871" s="401"/>
      <c r="QUP1871" s="401"/>
      <c r="QUQ1871" s="401"/>
      <c r="QUR1871" s="401"/>
      <c r="QUS1871" s="401"/>
      <c r="QUT1871" s="401"/>
      <c r="QUU1871" s="401"/>
      <c r="QUV1871" s="401"/>
      <c r="QUW1871" s="401"/>
      <c r="QUX1871" s="401"/>
      <c r="QUY1871" s="401"/>
      <c r="QUZ1871" s="401"/>
      <c r="QVA1871" s="401"/>
      <c r="QVB1871" s="401"/>
      <c r="QVC1871" s="401"/>
      <c r="QVD1871" s="401"/>
      <c r="QVE1871" s="401"/>
      <c r="QVF1871" s="401"/>
      <c r="QVG1871" s="401"/>
      <c r="QVH1871" s="401"/>
      <c r="QVI1871" s="401"/>
      <c r="QVJ1871" s="401"/>
      <c r="QVK1871" s="401"/>
      <c r="QVL1871" s="401"/>
      <c r="QVM1871" s="401"/>
      <c r="QVN1871" s="401"/>
      <c r="QVO1871" s="401"/>
      <c r="QVP1871" s="401"/>
      <c r="QVQ1871" s="401"/>
      <c r="QVR1871" s="401"/>
      <c r="QVS1871" s="401"/>
      <c r="QVT1871" s="401"/>
      <c r="QVU1871" s="401"/>
      <c r="QVV1871" s="401"/>
      <c r="QVW1871" s="401"/>
      <c r="QVX1871" s="401"/>
      <c r="QVY1871" s="401"/>
      <c r="QVZ1871" s="401"/>
      <c r="QWA1871" s="401"/>
      <c r="QWB1871" s="401"/>
      <c r="QWC1871" s="401"/>
      <c r="QWD1871" s="401"/>
      <c r="QWE1871" s="401"/>
      <c r="QWF1871" s="401"/>
      <c r="QWG1871" s="401"/>
      <c r="QWH1871" s="401"/>
      <c r="QWI1871" s="401"/>
      <c r="QWJ1871" s="401"/>
      <c r="QWK1871" s="401"/>
      <c r="QWL1871" s="401"/>
      <c r="QWM1871" s="401"/>
      <c r="QWN1871" s="401"/>
      <c r="QWO1871" s="401"/>
      <c r="QWP1871" s="401"/>
      <c r="QWQ1871" s="401"/>
      <c r="QWR1871" s="401"/>
      <c r="QWS1871" s="401"/>
      <c r="QWT1871" s="401"/>
      <c r="QWU1871" s="401"/>
      <c r="QWV1871" s="401"/>
      <c r="QWW1871" s="401"/>
      <c r="QWX1871" s="401"/>
      <c r="QWY1871" s="401"/>
      <c r="QWZ1871" s="401"/>
      <c r="QXA1871" s="401"/>
      <c r="QXB1871" s="401"/>
      <c r="QXC1871" s="401"/>
      <c r="QXD1871" s="401"/>
      <c r="QXE1871" s="401"/>
      <c r="QXF1871" s="401"/>
      <c r="QXG1871" s="401"/>
      <c r="QXH1871" s="401"/>
      <c r="QXI1871" s="401"/>
      <c r="QXJ1871" s="401"/>
      <c r="QXK1871" s="401"/>
      <c r="QXL1871" s="401"/>
      <c r="QXM1871" s="401"/>
      <c r="QXN1871" s="401"/>
      <c r="QXO1871" s="401"/>
      <c r="QXP1871" s="401"/>
      <c r="QXQ1871" s="401"/>
      <c r="QXR1871" s="401"/>
      <c r="QXS1871" s="401"/>
      <c r="QXT1871" s="401"/>
      <c r="QXU1871" s="401"/>
      <c r="QXV1871" s="401"/>
      <c r="QXW1871" s="401"/>
      <c r="QXX1871" s="401"/>
      <c r="QXY1871" s="401"/>
      <c r="QXZ1871" s="401"/>
      <c r="QYA1871" s="401"/>
      <c r="QYB1871" s="401"/>
      <c r="QYC1871" s="401"/>
      <c r="QYD1871" s="401"/>
      <c r="QYE1871" s="401"/>
      <c r="QYF1871" s="401"/>
      <c r="QYG1871" s="401"/>
      <c r="QYH1871" s="401"/>
      <c r="QYI1871" s="401"/>
      <c r="QYJ1871" s="401"/>
      <c r="QYK1871" s="401"/>
      <c r="QYL1871" s="401"/>
      <c r="QYM1871" s="401"/>
      <c r="QYN1871" s="401"/>
      <c r="QYO1871" s="401"/>
      <c r="QYP1871" s="401"/>
      <c r="QYQ1871" s="401"/>
      <c r="QYR1871" s="401"/>
      <c r="QYS1871" s="401"/>
      <c r="QYT1871" s="401"/>
      <c r="QYU1871" s="401"/>
      <c r="QYV1871" s="401"/>
      <c r="QYW1871" s="401"/>
      <c r="QYX1871" s="401"/>
      <c r="QYY1871" s="401"/>
      <c r="QYZ1871" s="401"/>
      <c r="QZA1871" s="401"/>
      <c r="QZB1871" s="401"/>
      <c r="QZC1871" s="401"/>
      <c r="QZD1871" s="401"/>
      <c r="QZE1871" s="401"/>
      <c r="QZF1871" s="401"/>
      <c r="QZG1871" s="401"/>
      <c r="QZH1871" s="401"/>
      <c r="QZI1871" s="401"/>
      <c r="QZJ1871" s="401"/>
      <c r="QZK1871" s="401"/>
      <c r="QZL1871" s="401"/>
      <c r="QZM1871" s="401"/>
      <c r="QZN1871" s="401"/>
      <c r="QZO1871" s="401"/>
      <c r="QZP1871" s="401"/>
      <c r="QZQ1871" s="401"/>
      <c r="QZR1871" s="401"/>
      <c r="QZS1871" s="401"/>
      <c r="QZT1871" s="401"/>
      <c r="QZU1871" s="401"/>
      <c r="QZV1871" s="401"/>
      <c r="QZW1871" s="401"/>
      <c r="QZX1871" s="401"/>
      <c r="QZY1871" s="401"/>
      <c r="QZZ1871" s="401"/>
      <c r="RAA1871" s="401"/>
      <c r="RAB1871" s="401"/>
      <c r="RAC1871" s="401"/>
      <c r="RAD1871" s="401"/>
      <c r="RAE1871" s="401"/>
      <c r="RAF1871" s="401"/>
      <c r="RAG1871" s="401"/>
      <c r="RAH1871" s="401"/>
      <c r="RAI1871" s="401"/>
      <c r="RAJ1871" s="401"/>
      <c r="RAK1871" s="401"/>
      <c r="RAL1871" s="401"/>
      <c r="RAM1871" s="401"/>
      <c r="RAN1871" s="401"/>
      <c r="RAO1871" s="401"/>
      <c r="RAP1871" s="401"/>
      <c r="RAQ1871" s="401"/>
      <c r="RAR1871" s="401"/>
      <c r="RAS1871" s="401"/>
      <c r="RAT1871" s="401"/>
      <c r="RAU1871" s="401"/>
      <c r="RAV1871" s="401"/>
      <c r="RAW1871" s="401"/>
      <c r="RAX1871" s="401"/>
      <c r="RAY1871" s="401"/>
      <c r="RAZ1871" s="401"/>
      <c r="RBA1871" s="401"/>
      <c r="RBB1871" s="401"/>
      <c r="RBC1871" s="401"/>
      <c r="RBD1871" s="401"/>
      <c r="RBE1871" s="401"/>
      <c r="RBF1871" s="401"/>
      <c r="RBG1871" s="401"/>
      <c r="RBH1871" s="401"/>
      <c r="RBI1871" s="401"/>
      <c r="RBJ1871" s="401"/>
      <c r="RBK1871" s="401"/>
      <c r="RBL1871" s="401"/>
      <c r="RBM1871" s="401"/>
      <c r="RBN1871" s="401"/>
      <c r="RBO1871" s="401"/>
      <c r="RBP1871" s="401"/>
      <c r="RBQ1871" s="401"/>
      <c r="RBR1871" s="401"/>
      <c r="RBS1871" s="401"/>
      <c r="RBT1871" s="401"/>
      <c r="RBU1871" s="401"/>
      <c r="RBV1871" s="401"/>
      <c r="RBW1871" s="401"/>
      <c r="RBX1871" s="401"/>
      <c r="RBY1871" s="401"/>
      <c r="RBZ1871" s="401"/>
      <c r="RCA1871" s="401"/>
      <c r="RCB1871" s="401"/>
      <c r="RCC1871" s="401"/>
      <c r="RCD1871" s="401"/>
      <c r="RCE1871" s="401"/>
      <c r="RCF1871" s="401"/>
      <c r="RCG1871" s="401"/>
      <c r="RCH1871" s="401"/>
      <c r="RCI1871" s="401"/>
      <c r="RCJ1871" s="401"/>
      <c r="RCK1871" s="401"/>
      <c r="RCL1871" s="401"/>
      <c r="RCM1871" s="401"/>
      <c r="RCN1871" s="401"/>
      <c r="RCO1871" s="401"/>
      <c r="RCP1871" s="401"/>
      <c r="RCQ1871" s="401"/>
      <c r="RCR1871" s="401"/>
      <c r="RCS1871" s="401"/>
      <c r="RCT1871" s="401"/>
      <c r="RCU1871" s="401"/>
      <c r="RCV1871" s="401"/>
      <c r="RCW1871" s="401"/>
      <c r="RCX1871" s="401"/>
      <c r="RCY1871" s="401"/>
      <c r="RCZ1871" s="401"/>
      <c r="RDA1871" s="401"/>
      <c r="RDB1871" s="401"/>
      <c r="RDC1871" s="401"/>
      <c r="RDD1871" s="401"/>
      <c r="RDE1871" s="401"/>
      <c r="RDF1871" s="401"/>
      <c r="RDG1871" s="401"/>
      <c r="RDH1871" s="401"/>
      <c r="RDI1871" s="401"/>
      <c r="RDJ1871" s="401"/>
      <c r="RDK1871" s="401"/>
      <c r="RDL1871" s="401"/>
      <c r="RDM1871" s="401"/>
      <c r="RDN1871" s="401"/>
      <c r="RDO1871" s="401"/>
      <c r="RDP1871" s="401"/>
      <c r="RDQ1871" s="401"/>
      <c r="RDR1871" s="401"/>
      <c r="RDS1871" s="401"/>
      <c r="RDT1871" s="401"/>
      <c r="RDU1871" s="401"/>
      <c r="RDV1871" s="401"/>
      <c r="RDW1871" s="401"/>
      <c r="RDX1871" s="401"/>
      <c r="RDY1871" s="401"/>
      <c r="RDZ1871" s="401"/>
      <c r="REA1871" s="401"/>
      <c r="REB1871" s="401"/>
      <c r="REC1871" s="401"/>
      <c r="RED1871" s="401"/>
      <c r="REE1871" s="401"/>
      <c r="REF1871" s="401"/>
      <c r="REG1871" s="401"/>
      <c r="REH1871" s="401"/>
      <c r="REI1871" s="401"/>
      <c r="REJ1871" s="401"/>
      <c r="REK1871" s="401"/>
      <c r="REL1871" s="401"/>
      <c r="REM1871" s="401"/>
      <c r="REN1871" s="401"/>
      <c r="REO1871" s="401"/>
      <c r="REP1871" s="401"/>
      <c r="REQ1871" s="401"/>
      <c r="RER1871" s="401"/>
      <c r="RES1871" s="401"/>
      <c r="RET1871" s="401"/>
      <c r="REU1871" s="401"/>
      <c r="REV1871" s="401"/>
      <c r="REW1871" s="401"/>
      <c r="REX1871" s="401"/>
      <c r="REY1871" s="401"/>
      <c r="REZ1871" s="401"/>
      <c r="RFA1871" s="401"/>
      <c r="RFB1871" s="401"/>
      <c r="RFC1871" s="401"/>
      <c r="RFD1871" s="401"/>
      <c r="RFE1871" s="401"/>
      <c r="RFF1871" s="401"/>
      <c r="RFG1871" s="401"/>
      <c r="RFH1871" s="401"/>
      <c r="RFI1871" s="401"/>
      <c r="RFJ1871" s="401"/>
      <c r="RFK1871" s="401"/>
      <c r="RFL1871" s="401"/>
      <c r="RFM1871" s="401"/>
      <c r="RFN1871" s="401"/>
      <c r="RFO1871" s="401"/>
      <c r="RFP1871" s="401"/>
      <c r="RFQ1871" s="401"/>
      <c r="RFR1871" s="401"/>
      <c r="RFS1871" s="401"/>
      <c r="RFT1871" s="401"/>
      <c r="RFU1871" s="401"/>
      <c r="RFV1871" s="401"/>
      <c r="RFW1871" s="401"/>
      <c r="RFX1871" s="401"/>
      <c r="RFY1871" s="401"/>
      <c r="RFZ1871" s="401"/>
      <c r="RGA1871" s="401"/>
      <c r="RGB1871" s="401"/>
      <c r="RGC1871" s="401"/>
      <c r="RGD1871" s="401"/>
      <c r="RGE1871" s="401"/>
      <c r="RGF1871" s="401"/>
      <c r="RGG1871" s="401"/>
      <c r="RGH1871" s="401"/>
      <c r="RGI1871" s="401"/>
      <c r="RGJ1871" s="401"/>
      <c r="RGK1871" s="401"/>
      <c r="RGL1871" s="401"/>
      <c r="RGM1871" s="401"/>
      <c r="RGN1871" s="401"/>
      <c r="RGO1871" s="401"/>
      <c r="RGP1871" s="401"/>
      <c r="RGQ1871" s="401"/>
      <c r="RGR1871" s="401"/>
      <c r="RGS1871" s="401"/>
      <c r="RGT1871" s="401"/>
      <c r="RGU1871" s="401"/>
      <c r="RGV1871" s="401"/>
      <c r="RGW1871" s="401"/>
      <c r="RGX1871" s="401"/>
      <c r="RGY1871" s="401"/>
      <c r="RGZ1871" s="401"/>
      <c r="RHA1871" s="401"/>
      <c r="RHB1871" s="401"/>
      <c r="RHC1871" s="401"/>
      <c r="RHD1871" s="401"/>
      <c r="RHE1871" s="401"/>
      <c r="RHF1871" s="401"/>
      <c r="RHG1871" s="401"/>
      <c r="RHH1871" s="401"/>
      <c r="RHI1871" s="401"/>
      <c r="RHJ1871" s="401"/>
      <c r="RHK1871" s="401"/>
      <c r="RHL1871" s="401"/>
      <c r="RHM1871" s="401"/>
      <c r="RHN1871" s="401"/>
      <c r="RHO1871" s="401"/>
      <c r="RHP1871" s="401"/>
      <c r="RHQ1871" s="401"/>
      <c r="RHR1871" s="401"/>
      <c r="RHS1871" s="401"/>
      <c r="RHT1871" s="401"/>
      <c r="RHU1871" s="401"/>
      <c r="RHV1871" s="401"/>
      <c r="RHW1871" s="401"/>
      <c r="RHX1871" s="401"/>
      <c r="RHY1871" s="401"/>
      <c r="RHZ1871" s="401"/>
      <c r="RIA1871" s="401"/>
      <c r="RIB1871" s="401"/>
      <c r="RIC1871" s="401"/>
      <c r="RID1871" s="401"/>
      <c r="RIE1871" s="401"/>
      <c r="RIF1871" s="401"/>
      <c r="RIG1871" s="401"/>
      <c r="RIH1871" s="401"/>
      <c r="RII1871" s="401"/>
      <c r="RIJ1871" s="401"/>
      <c r="RIK1871" s="401"/>
      <c r="RIL1871" s="401"/>
      <c r="RIM1871" s="401"/>
      <c r="RIN1871" s="401"/>
      <c r="RIO1871" s="401"/>
      <c r="RIP1871" s="401"/>
      <c r="RIQ1871" s="401"/>
      <c r="RIR1871" s="401"/>
      <c r="RIS1871" s="401"/>
      <c r="RIT1871" s="401"/>
      <c r="RIU1871" s="401"/>
      <c r="RIV1871" s="401"/>
      <c r="RIW1871" s="401"/>
      <c r="RIX1871" s="401"/>
      <c r="RIY1871" s="401"/>
      <c r="RIZ1871" s="401"/>
      <c r="RJA1871" s="401"/>
      <c r="RJB1871" s="401"/>
      <c r="RJC1871" s="401"/>
      <c r="RJD1871" s="401"/>
      <c r="RJE1871" s="401"/>
      <c r="RJF1871" s="401"/>
      <c r="RJG1871" s="401"/>
      <c r="RJH1871" s="401"/>
      <c r="RJI1871" s="401"/>
      <c r="RJJ1871" s="401"/>
      <c r="RJK1871" s="401"/>
      <c r="RJL1871" s="401"/>
      <c r="RJM1871" s="401"/>
      <c r="RJN1871" s="401"/>
      <c r="RJO1871" s="401"/>
      <c r="RJP1871" s="401"/>
      <c r="RJQ1871" s="401"/>
      <c r="RJR1871" s="401"/>
      <c r="RJS1871" s="401"/>
      <c r="RJT1871" s="401"/>
      <c r="RJU1871" s="401"/>
      <c r="RJV1871" s="401"/>
      <c r="RJW1871" s="401"/>
      <c r="RJX1871" s="401"/>
      <c r="RJY1871" s="401"/>
      <c r="RJZ1871" s="401"/>
      <c r="RKA1871" s="401"/>
      <c r="RKB1871" s="401"/>
      <c r="RKC1871" s="401"/>
      <c r="RKD1871" s="401"/>
      <c r="RKE1871" s="401"/>
      <c r="RKF1871" s="401"/>
      <c r="RKG1871" s="401"/>
      <c r="RKH1871" s="401"/>
      <c r="RKI1871" s="401"/>
      <c r="RKJ1871" s="401"/>
      <c r="RKK1871" s="401"/>
      <c r="RKL1871" s="401"/>
      <c r="RKM1871" s="401"/>
      <c r="RKN1871" s="401"/>
      <c r="RKO1871" s="401"/>
      <c r="RKP1871" s="401"/>
      <c r="RKQ1871" s="401"/>
      <c r="RKR1871" s="401"/>
      <c r="RKS1871" s="401"/>
      <c r="RKT1871" s="401"/>
      <c r="RKU1871" s="401"/>
      <c r="RKV1871" s="401"/>
      <c r="RKW1871" s="401"/>
      <c r="RKX1871" s="401"/>
      <c r="RKY1871" s="401"/>
      <c r="RKZ1871" s="401"/>
      <c r="RLA1871" s="401"/>
      <c r="RLB1871" s="401"/>
      <c r="RLC1871" s="401"/>
      <c r="RLD1871" s="401"/>
      <c r="RLE1871" s="401"/>
      <c r="RLF1871" s="401"/>
      <c r="RLG1871" s="401"/>
      <c r="RLH1871" s="401"/>
      <c r="RLI1871" s="401"/>
      <c r="RLJ1871" s="401"/>
      <c r="RLK1871" s="401"/>
      <c r="RLL1871" s="401"/>
      <c r="RLM1871" s="401"/>
      <c r="RLN1871" s="401"/>
      <c r="RLO1871" s="401"/>
      <c r="RLP1871" s="401"/>
      <c r="RLQ1871" s="401"/>
      <c r="RLR1871" s="401"/>
      <c r="RLS1871" s="401"/>
      <c r="RLT1871" s="401"/>
      <c r="RLU1871" s="401"/>
      <c r="RLV1871" s="401"/>
      <c r="RLW1871" s="401"/>
      <c r="RLX1871" s="401"/>
      <c r="RLY1871" s="401"/>
      <c r="RLZ1871" s="401"/>
      <c r="RMA1871" s="401"/>
      <c r="RMB1871" s="401"/>
      <c r="RMC1871" s="401"/>
      <c r="RMD1871" s="401"/>
      <c r="RME1871" s="401"/>
      <c r="RMF1871" s="401"/>
      <c r="RMG1871" s="401"/>
      <c r="RMH1871" s="401"/>
      <c r="RMI1871" s="401"/>
      <c r="RMJ1871" s="401"/>
      <c r="RMK1871" s="401"/>
      <c r="RML1871" s="401"/>
      <c r="RMM1871" s="401"/>
      <c r="RMN1871" s="401"/>
      <c r="RMO1871" s="401"/>
      <c r="RMP1871" s="401"/>
      <c r="RMQ1871" s="401"/>
      <c r="RMR1871" s="401"/>
      <c r="RMS1871" s="401"/>
      <c r="RMT1871" s="401"/>
      <c r="RMU1871" s="401"/>
      <c r="RMV1871" s="401"/>
      <c r="RMW1871" s="401"/>
      <c r="RMX1871" s="401"/>
      <c r="RMY1871" s="401"/>
      <c r="RMZ1871" s="401"/>
      <c r="RNA1871" s="401"/>
      <c r="RNB1871" s="401"/>
      <c r="RNC1871" s="401"/>
      <c r="RND1871" s="401"/>
      <c r="RNE1871" s="401"/>
      <c r="RNF1871" s="401"/>
      <c r="RNG1871" s="401"/>
      <c r="RNH1871" s="401"/>
      <c r="RNI1871" s="401"/>
      <c r="RNJ1871" s="401"/>
      <c r="RNK1871" s="401"/>
      <c r="RNL1871" s="401"/>
      <c r="RNM1871" s="401"/>
      <c r="RNN1871" s="401"/>
      <c r="RNO1871" s="401"/>
      <c r="RNP1871" s="401"/>
      <c r="RNQ1871" s="401"/>
      <c r="RNR1871" s="401"/>
      <c r="RNS1871" s="401"/>
      <c r="RNT1871" s="401"/>
      <c r="RNU1871" s="401"/>
      <c r="RNV1871" s="401"/>
      <c r="RNW1871" s="401"/>
      <c r="RNX1871" s="401"/>
      <c r="RNY1871" s="401"/>
      <c r="RNZ1871" s="401"/>
      <c r="ROA1871" s="401"/>
      <c r="ROB1871" s="401"/>
      <c r="ROC1871" s="401"/>
      <c r="ROD1871" s="401"/>
      <c r="ROE1871" s="401"/>
      <c r="ROF1871" s="401"/>
      <c r="ROG1871" s="401"/>
      <c r="ROH1871" s="401"/>
      <c r="ROI1871" s="401"/>
      <c r="ROJ1871" s="401"/>
      <c r="ROK1871" s="401"/>
      <c r="ROL1871" s="401"/>
      <c r="ROM1871" s="401"/>
      <c r="RON1871" s="401"/>
      <c r="ROO1871" s="401"/>
      <c r="ROP1871" s="401"/>
      <c r="ROQ1871" s="401"/>
      <c r="ROR1871" s="401"/>
      <c r="ROS1871" s="401"/>
      <c r="ROT1871" s="401"/>
      <c r="ROU1871" s="401"/>
      <c r="ROV1871" s="401"/>
      <c r="ROW1871" s="401"/>
      <c r="ROX1871" s="401"/>
      <c r="ROY1871" s="401"/>
      <c r="ROZ1871" s="401"/>
      <c r="RPA1871" s="401"/>
      <c r="RPB1871" s="401"/>
      <c r="RPC1871" s="401"/>
      <c r="RPD1871" s="401"/>
      <c r="RPE1871" s="401"/>
      <c r="RPF1871" s="401"/>
      <c r="RPG1871" s="401"/>
      <c r="RPH1871" s="401"/>
      <c r="RPI1871" s="401"/>
      <c r="RPJ1871" s="401"/>
      <c r="RPK1871" s="401"/>
      <c r="RPL1871" s="401"/>
      <c r="RPM1871" s="401"/>
      <c r="RPN1871" s="401"/>
      <c r="RPO1871" s="401"/>
      <c r="RPP1871" s="401"/>
      <c r="RPQ1871" s="401"/>
      <c r="RPR1871" s="401"/>
      <c r="RPS1871" s="401"/>
      <c r="RPT1871" s="401"/>
      <c r="RPU1871" s="401"/>
      <c r="RPV1871" s="401"/>
      <c r="RPW1871" s="401"/>
      <c r="RPX1871" s="401"/>
      <c r="RPY1871" s="401"/>
      <c r="RPZ1871" s="401"/>
      <c r="RQA1871" s="401"/>
      <c r="RQB1871" s="401"/>
      <c r="RQC1871" s="401"/>
      <c r="RQD1871" s="401"/>
      <c r="RQE1871" s="401"/>
      <c r="RQF1871" s="401"/>
      <c r="RQG1871" s="401"/>
      <c r="RQH1871" s="401"/>
      <c r="RQI1871" s="401"/>
      <c r="RQJ1871" s="401"/>
      <c r="RQK1871" s="401"/>
      <c r="RQL1871" s="401"/>
      <c r="RQM1871" s="401"/>
      <c r="RQN1871" s="401"/>
      <c r="RQO1871" s="401"/>
      <c r="RQP1871" s="401"/>
      <c r="RQQ1871" s="401"/>
      <c r="RQR1871" s="401"/>
      <c r="RQS1871" s="401"/>
      <c r="RQT1871" s="401"/>
      <c r="RQU1871" s="401"/>
      <c r="RQV1871" s="401"/>
      <c r="RQW1871" s="401"/>
      <c r="RQX1871" s="401"/>
      <c r="RQY1871" s="401"/>
      <c r="RQZ1871" s="401"/>
      <c r="RRA1871" s="401"/>
      <c r="RRB1871" s="401"/>
      <c r="RRC1871" s="401"/>
      <c r="RRD1871" s="401"/>
      <c r="RRE1871" s="401"/>
      <c r="RRF1871" s="401"/>
      <c r="RRG1871" s="401"/>
      <c r="RRH1871" s="401"/>
      <c r="RRI1871" s="401"/>
      <c r="RRJ1871" s="401"/>
      <c r="RRK1871" s="401"/>
      <c r="RRL1871" s="401"/>
      <c r="RRM1871" s="401"/>
      <c r="RRN1871" s="401"/>
      <c r="RRO1871" s="401"/>
      <c r="RRP1871" s="401"/>
      <c r="RRQ1871" s="401"/>
      <c r="RRR1871" s="401"/>
      <c r="RRS1871" s="401"/>
      <c r="RRT1871" s="401"/>
      <c r="RRU1871" s="401"/>
      <c r="RRV1871" s="401"/>
      <c r="RRW1871" s="401"/>
      <c r="RRX1871" s="401"/>
      <c r="RRY1871" s="401"/>
      <c r="RRZ1871" s="401"/>
      <c r="RSA1871" s="401"/>
      <c r="RSB1871" s="401"/>
      <c r="RSC1871" s="401"/>
      <c r="RSD1871" s="401"/>
      <c r="RSE1871" s="401"/>
      <c r="RSF1871" s="401"/>
      <c r="RSG1871" s="401"/>
      <c r="RSH1871" s="401"/>
      <c r="RSI1871" s="401"/>
      <c r="RSJ1871" s="401"/>
      <c r="RSK1871" s="401"/>
      <c r="RSL1871" s="401"/>
      <c r="RSM1871" s="401"/>
      <c r="RSN1871" s="401"/>
      <c r="RSO1871" s="401"/>
      <c r="RSP1871" s="401"/>
      <c r="RSQ1871" s="401"/>
      <c r="RSR1871" s="401"/>
      <c r="RSS1871" s="401"/>
      <c r="RST1871" s="401"/>
      <c r="RSU1871" s="401"/>
      <c r="RSV1871" s="401"/>
      <c r="RSW1871" s="401"/>
      <c r="RSX1871" s="401"/>
      <c r="RSY1871" s="401"/>
      <c r="RSZ1871" s="401"/>
      <c r="RTA1871" s="401"/>
      <c r="RTB1871" s="401"/>
      <c r="RTC1871" s="401"/>
      <c r="RTD1871" s="401"/>
      <c r="RTE1871" s="401"/>
      <c r="RTF1871" s="401"/>
      <c r="RTG1871" s="401"/>
      <c r="RTH1871" s="401"/>
      <c r="RTI1871" s="401"/>
      <c r="RTJ1871" s="401"/>
      <c r="RTK1871" s="401"/>
      <c r="RTL1871" s="401"/>
      <c r="RTM1871" s="401"/>
      <c r="RTN1871" s="401"/>
      <c r="RTO1871" s="401"/>
      <c r="RTP1871" s="401"/>
      <c r="RTQ1871" s="401"/>
      <c r="RTR1871" s="401"/>
      <c r="RTS1871" s="401"/>
      <c r="RTT1871" s="401"/>
      <c r="RTU1871" s="401"/>
      <c r="RTV1871" s="401"/>
      <c r="RTW1871" s="401"/>
      <c r="RTX1871" s="401"/>
      <c r="RTY1871" s="401"/>
      <c r="RTZ1871" s="401"/>
      <c r="RUA1871" s="401"/>
      <c r="RUB1871" s="401"/>
      <c r="RUC1871" s="401"/>
      <c r="RUD1871" s="401"/>
      <c r="RUE1871" s="401"/>
      <c r="RUF1871" s="401"/>
      <c r="RUG1871" s="401"/>
      <c r="RUH1871" s="401"/>
      <c r="RUI1871" s="401"/>
      <c r="RUJ1871" s="401"/>
      <c r="RUK1871" s="401"/>
      <c r="RUL1871" s="401"/>
      <c r="RUM1871" s="401"/>
      <c r="RUN1871" s="401"/>
      <c r="RUO1871" s="401"/>
      <c r="RUP1871" s="401"/>
      <c r="RUQ1871" s="401"/>
      <c r="RUR1871" s="401"/>
      <c r="RUS1871" s="401"/>
      <c r="RUT1871" s="401"/>
      <c r="RUU1871" s="401"/>
      <c r="RUV1871" s="401"/>
      <c r="RUW1871" s="401"/>
      <c r="RUX1871" s="401"/>
      <c r="RUY1871" s="401"/>
      <c r="RUZ1871" s="401"/>
      <c r="RVA1871" s="401"/>
      <c r="RVB1871" s="401"/>
      <c r="RVC1871" s="401"/>
      <c r="RVD1871" s="401"/>
      <c r="RVE1871" s="401"/>
      <c r="RVF1871" s="401"/>
      <c r="RVG1871" s="401"/>
      <c r="RVH1871" s="401"/>
      <c r="RVI1871" s="401"/>
      <c r="RVJ1871" s="401"/>
      <c r="RVK1871" s="401"/>
      <c r="RVL1871" s="401"/>
      <c r="RVM1871" s="401"/>
      <c r="RVN1871" s="401"/>
      <c r="RVO1871" s="401"/>
      <c r="RVP1871" s="401"/>
      <c r="RVQ1871" s="401"/>
      <c r="RVR1871" s="401"/>
      <c r="RVS1871" s="401"/>
      <c r="RVT1871" s="401"/>
      <c r="RVU1871" s="401"/>
      <c r="RVV1871" s="401"/>
      <c r="RVW1871" s="401"/>
      <c r="RVX1871" s="401"/>
      <c r="RVY1871" s="401"/>
      <c r="RVZ1871" s="401"/>
      <c r="RWA1871" s="401"/>
      <c r="RWB1871" s="401"/>
      <c r="RWC1871" s="401"/>
      <c r="RWD1871" s="401"/>
      <c r="RWE1871" s="401"/>
      <c r="RWF1871" s="401"/>
      <c r="RWG1871" s="401"/>
      <c r="RWH1871" s="401"/>
      <c r="RWI1871" s="401"/>
      <c r="RWJ1871" s="401"/>
      <c r="RWK1871" s="401"/>
      <c r="RWL1871" s="401"/>
      <c r="RWM1871" s="401"/>
      <c r="RWN1871" s="401"/>
      <c r="RWO1871" s="401"/>
      <c r="RWP1871" s="401"/>
      <c r="RWQ1871" s="401"/>
      <c r="RWR1871" s="401"/>
      <c r="RWS1871" s="401"/>
      <c r="RWT1871" s="401"/>
      <c r="RWU1871" s="401"/>
      <c r="RWV1871" s="401"/>
      <c r="RWW1871" s="401"/>
      <c r="RWX1871" s="401"/>
      <c r="RWY1871" s="401"/>
      <c r="RWZ1871" s="401"/>
      <c r="RXA1871" s="401"/>
      <c r="RXB1871" s="401"/>
      <c r="RXC1871" s="401"/>
      <c r="RXD1871" s="401"/>
      <c r="RXE1871" s="401"/>
      <c r="RXF1871" s="401"/>
      <c r="RXG1871" s="401"/>
      <c r="RXH1871" s="401"/>
      <c r="RXI1871" s="401"/>
      <c r="RXJ1871" s="401"/>
      <c r="RXK1871" s="401"/>
      <c r="RXL1871" s="401"/>
      <c r="RXM1871" s="401"/>
      <c r="RXN1871" s="401"/>
      <c r="RXO1871" s="401"/>
      <c r="RXP1871" s="401"/>
      <c r="RXQ1871" s="401"/>
      <c r="RXR1871" s="401"/>
      <c r="RXS1871" s="401"/>
      <c r="RXT1871" s="401"/>
      <c r="RXU1871" s="401"/>
      <c r="RXV1871" s="401"/>
      <c r="RXW1871" s="401"/>
      <c r="RXX1871" s="401"/>
      <c r="RXY1871" s="401"/>
      <c r="RXZ1871" s="401"/>
      <c r="RYA1871" s="401"/>
      <c r="RYB1871" s="401"/>
      <c r="RYC1871" s="401"/>
      <c r="RYD1871" s="401"/>
      <c r="RYE1871" s="401"/>
      <c r="RYF1871" s="401"/>
      <c r="RYG1871" s="401"/>
      <c r="RYH1871" s="401"/>
      <c r="RYI1871" s="401"/>
      <c r="RYJ1871" s="401"/>
      <c r="RYK1871" s="401"/>
      <c r="RYL1871" s="401"/>
      <c r="RYM1871" s="401"/>
      <c r="RYN1871" s="401"/>
      <c r="RYO1871" s="401"/>
      <c r="RYP1871" s="401"/>
      <c r="RYQ1871" s="401"/>
      <c r="RYR1871" s="401"/>
      <c r="RYS1871" s="401"/>
      <c r="RYT1871" s="401"/>
      <c r="RYU1871" s="401"/>
      <c r="RYV1871" s="401"/>
      <c r="RYW1871" s="401"/>
      <c r="RYX1871" s="401"/>
      <c r="RYY1871" s="401"/>
      <c r="RYZ1871" s="401"/>
      <c r="RZA1871" s="401"/>
      <c r="RZB1871" s="401"/>
      <c r="RZC1871" s="401"/>
      <c r="RZD1871" s="401"/>
      <c r="RZE1871" s="401"/>
      <c r="RZF1871" s="401"/>
      <c r="RZG1871" s="401"/>
      <c r="RZH1871" s="401"/>
      <c r="RZI1871" s="401"/>
      <c r="RZJ1871" s="401"/>
      <c r="RZK1871" s="401"/>
      <c r="RZL1871" s="401"/>
      <c r="RZM1871" s="401"/>
      <c r="RZN1871" s="401"/>
      <c r="RZO1871" s="401"/>
      <c r="RZP1871" s="401"/>
      <c r="RZQ1871" s="401"/>
      <c r="RZR1871" s="401"/>
      <c r="RZS1871" s="401"/>
      <c r="RZT1871" s="401"/>
      <c r="RZU1871" s="401"/>
      <c r="RZV1871" s="401"/>
      <c r="RZW1871" s="401"/>
      <c r="RZX1871" s="401"/>
      <c r="RZY1871" s="401"/>
      <c r="RZZ1871" s="401"/>
      <c r="SAA1871" s="401"/>
      <c r="SAB1871" s="401"/>
      <c r="SAC1871" s="401"/>
      <c r="SAD1871" s="401"/>
      <c r="SAE1871" s="401"/>
      <c r="SAF1871" s="401"/>
      <c r="SAG1871" s="401"/>
      <c r="SAH1871" s="401"/>
      <c r="SAI1871" s="401"/>
      <c r="SAJ1871" s="401"/>
      <c r="SAK1871" s="401"/>
      <c r="SAL1871" s="401"/>
      <c r="SAM1871" s="401"/>
      <c r="SAN1871" s="401"/>
      <c r="SAO1871" s="401"/>
      <c r="SAP1871" s="401"/>
      <c r="SAQ1871" s="401"/>
      <c r="SAR1871" s="401"/>
      <c r="SAS1871" s="401"/>
      <c r="SAT1871" s="401"/>
      <c r="SAU1871" s="401"/>
      <c r="SAV1871" s="401"/>
      <c r="SAW1871" s="401"/>
      <c r="SAX1871" s="401"/>
      <c r="SAY1871" s="401"/>
      <c r="SAZ1871" s="401"/>
      <c r="SBA1871" s="401"/>
      <c r="SBB1871" s="401"/>
      <c r="SBC1871" s="401"/>
      <c r="SBD1871" s="401"/>
      <c r="SBE1871" s="401"/>
      <c r="SBF1871" s="401"/>
      <c r="SBG1871" s="401"/>
      <c r="SBH1871" s="401"/>
      <c r="SBI1871" s="401"/>
      <c r="SBJ1871" s="401"/>
      <c r="SBK1871" s="401"/>
      <c r="SBL1871" s="401"/>
      <c r="SBM1871" s="401"/>
      <c r="SBN1871" s="401"/>
      <c r="SBO1871" s="401"/>
      <c r="SBP1871" s="401"/>
      <c r="SBQ1871" s="401"/>
      <c r="SBR1871" s="401"/>
      <c r="SBS1871" s="401"/>
      <c r="SBT1871" s="401"/>
      <c r="SBU1871" s="401"/>
      <c r="SBV1871" s="401"/>
      <c r="SBW1871" s="401"/>
      <c r="SBX1871" s="401"/>
      <c r="SBY1871" s="401"/>
      <c r="SBZ1871" s="401"/>
      <c r="SCA1871" s="401"/>
      <c r="SCB1871" s="401"/>
      <c r="SCC1871" s="401"/>
      <c r="SCD1871" s="401"/>
      <c r="SCE1871" s="401"/>
      <c r="SCF1871" s="401"/>
      <c r="SCG1871" s="401"/>
      <c r="SCH1871" s="401"/>
      <c r="SCI1871" s="401"/>
      <c r="SCJ1871" s="401"/>
      <c r="SCK1871" s="401"/>
      <c r="SCL1871" s="401"/>
      <c r="SCM1871" s="401"/>
      <c r="SCN1871" s="401"/>
      <c r="SCO1871" s="401"/>
      <c r="SCP1871" s="401"/>
      <c r="SCQ1871" s="401"/>
      <c r="SCR1871" s="401"/>
      <c r="SCS1871" s="401"/>
      <c r="SCT1871" s="401"/>
      <c r="SCU1871" s="401"/>
      <c r="SCV1871" s="401"/>
      <c r="SCW1871" s="401"/>
      <c r="SCX1871" s="401"/>
      <c r="SCY1871" s="401"/>
      <c r="SCZ1871" s="401"/>
      <c r="SDA1871" s="401"/>
      <c r="SDB1871" s="401"/>
      <c r="SDC1871" s="401"/>
      <c r="SDD1871" s="401"/>
      <c r="SDE1871" s="401"/>
      <c r="SDF1871" s="401"/>
      <c r="SDG1871" s="401"/>
      <c r="SDH1871" s="401"/>
      <c r="SDI1871" s="401"/>
      <c r="SDJ1871" s="401"/>
      <c r="SDK1871" s="401"/>
      <c r="SDL1871" s="401"/>
      <c r="SDM1871" s="401"/>
      <c r="SDN1871" s="401"/>
      <c r="SDO1871" s="401"/>
      <c r="SDP1871" s="401"/>
      <c r="SDQ1871" s="401"/>
      <c r="SDR1871" s="401"/>
      <c r="SDS1871" s="401"/>
      <c r="SDT1871" s="401"/>
      <c r="SDU1871" s="401"/>
      <c r="SDV1871" s="401"/>
      <c r="SDW1871" s="401"/>
      <c r="SDX1871" s="401"/>
      <c r="SDY1871" s="401"/>
      <c r="SDZ1871" s="401"/>
      <c r="SEA1871" s="401"/>
      <c r="SEB1871" s="401"/>
      <c r="SEC1871" s="401"/>
      <c r="SED1871" s="401"/>
      <c r="SEE1871" s="401"/>
      <c r="SEF1871" s="401"/>
      <c r="SEG1871" s="401"/>
      <c r="SEH1871" s="401"/>
      <c r="SEI1871" s="401"/>
      <c r="SEJ1871" s="401"/>
      <c r="SEK1871" s="401"/>
      <c r="SEL1871" s="401"/>
      <c r="SEM1871" s="401"/>
      <c r="SEN1871" s="401"/>
      <c r="SEO1871" s="401"/>
      <c r="SEP1871" s="401"/>
      <c r="SEQ1871" s="401"/>
      <c r="SER1871" s="401"/>
      <c r="SES1871" s="401"/>
      <c r="SET1871" s="401"/>
      <c r="SEU1871" s="401"/>
      <c r="SEV1871" s="401"/>
      <c r="SEW1871" s="401"/>
      <c r="SEX1871" s="401"/>
      <c r="SEY1871" s="401"/>
      <c r="SEZ1871" s="401"/>
      <c r="SFA1871" s="401"/>
      <c r="SFB1871" s="401"/>
      <c r="SFC1871" s="401"/>
      <c r="SFD1871" s="401"/>
      <c r="SFE1871" s="401"/>
      <c r="SFF1871" s="401"/>
      <c r="SFG1871" s="401"/>
      <c r="SFH1871" s="401"/>
      <c r="SFI1871" s="401"/>
      <c r="SFJ1871" s="401"/>
      <c r="SFK1871" s="401"/>
      <c r="SFL1871" s="401"/>
      <c r="SFM1871" s="401"/>
      <c r="SFN1871" s="401"/>
      <c r="SFO1871" s="401"/>
      <c r="SFP1871" s="401"/>
      <c r="SFQ1871" s="401"/>
      <c r="SFR1871" s="401"/>
      <c r="SFS1871" s="401"/>
      <c r="SFT1871" s="401"/>
      <c r="SFU1871" s="401"/>
      <c r="SFV1871" s="401"/>
      <c r="SFW1871" s="401"/>
      <c r="SFX1871" s="401"/>
      <c r="SFY1871" s="401"/>
      <c r="SFZ1871" s="401"/>
      <c r="SGA1871" s="401"/>
      <c r="SGB1871" s="401"/>
      <c r="SGC1871" s="401"/>
      <c r="SGD1871" s="401"/>
      <c r="SGE1871" s="401"/>
      <c r="SGF1871" s="401"/>
      <c r="SGG1871" s="401"/>
      <c r="SGH1871" s="401"/>
      <c r="SGI1871" s="401"/>
      <c r="SGJ1871" s="401"/>
      <c r="SGK1871" s="401"/>
      <c r="SGL1871" s="401"/>
      <c r="SGM1871" s="401"/>
      <c r="SGN1871" s="401"/>
      <c r="SGO1871" s="401"/>
      <c r="SGP1871" s="401"/>
      <c r="SGQ1871" s="401"/>
      <c r="SGR1871" s="401"/>
      <c r="SGS1871" s="401"/>
      <c r="SGT1871" s="401"/>
      <c r="SGU1871" s="401"/>
      <c r="SGV1871" s="401"/>
      <c r="SGW1871" s="401"/>
      <c r="SGX1871" s="401"/>
      <c r="SGY1871" s="401"/>
      <c r="SGZ1871" s="401"/>
      <c r="SHA1871" s="401"/>
      <c r="SHB1871" s="401"/>
      <c r="SHC1871" s="401"/>
      <c r="SHD1871" s="401"/>
      <c r="SHE1871" s="401"/>
      <c r="SHF1871" s="401"/>
      <c r="SHG1871" s="401"/>
      <c r="SHH1871" s="401"/>
      <c r="SHI1871" s="401"/>
      <c r="SHJ1871" s="401"/>
      <c r="SHK1871" s="401"/>
      <c r="SHL1871" s="401"/>
      <c r="SHM1871" s="401"/>
      <c r="SHN1871" s="401"/>
      <c r="SHO1871" s="401"/>
      <c r="SHP1871" s="401"/>
      <c r="SHQ1871" s="401"/>
      <c r="SHR1871" s="401"/>
      <c r="SHS1871" s="401"/>
      <c r="SHT1871" s="401"/>
      <c r="SHU1871" s="401"/>
      <c r="SHV1871" s="401"/>
      <c r="SHW1871" s="401"/>
      <c r="SHX1871" s="401"/>
      <c r="SHY1871" s="401"/>
      <c r="SHZ1871" s="401"/>
      <c r="SIA1871" s="401"/>
      <c r="SIB1871" s="401"/>
      <c r="SIC1871" s="401"/>
      <c r="SID1871" s="401"/>
      <c r="SIE1871" s="401"/>
      <c r="SIF1871" s="401"/>
      <c r="SIG1871" s="401"/>
      <c r="SIH1871" s="401"/>
      <c r="SII1871" s="401"/>
      <c r="SIJ1871" s="401"/>
      <c r="SIK1871" s="401"/>
      <c r="SIL1871" s="401"/>
      <c r="SIM1871" s="401"/>
      <c r="SIN1871" s="401"/>
      <c r="SIO1871" s="401"/>
      <c r="SIP1871" s="401"/>
      <c r="SIQ1871" s="401"/>
      <c r="SIR1871" s="401"/>
      <c r="SIS1871" s="401"/>
      <c r="SIT1871" s="401"/>
      <c r="SIU1871" s="401"/>
      <c r="SIV1871" s="401"/>
      <c r="SIW1871" s="401"/>
      <c r="SIX1871" s="401"/>
      <c r="SIY1871" s="401"/>
      <c r="SIZ1871" s="401"/>
      <c r="SJA1871" s="401"/>
      <c r="SJB1871" s="401"/>
      <c r="SJC1871" s="401"/>
      <c r="SJD1871" s="401"/>
      <c r="SJE1871" s="401"/>
      <c r="SJF1871" s="401"/>
      <c r="SJG1871" s="401"/>
      <c r="SJH1871" s="401"/>
      <c r="SJI1871" s="401"/>
      <c r="SJJ1871" s="401"/>
      <c r="SJK1871" s="401"/>
      <c r="SJL1871" s="401"/>
      <c r="SJM1871" s="401"/>
      <c r="SJN1871" s="401"/>
      <c r="SJO1871" s="401"/>
      <c r="SJP1871" s="401"/>
      <c r="SJQ1871" s="401"/>
      <c r="SJR1871" s="401"/>
      <c r="SJS1871" s="401"/>
      <c r="SJT1871" s="401"/>
      <c r="SJU1871" s="401"/>
      <c r="SJV1871" s="401"/>
      <c r="SJW1871" s="401"/>
      <c r="SJX1871" s="401"/>
      <c r="SJY1871" s="401"/>
      <c r="SJZ1871" s="401"/>
      <c r="SKA1871" s="401"/>
      <c r="SKB1871" s="401"/>
      <c r="SKC1871" s="401"/>
      <c r="SKD1871" s="401"/>
      <c r="SKE1871" s="401"/>
      <c r="SKF1871" s="401"/>
      <c r="SKG1871" s="401"/>
      <c r="SKH1871" s="401"/>
      <c r="SKI1871" s="401"/>
      <c r="SKJ1871" s="401"/>
      <c r="SKK1871" s="401"/>
      <c r="SKL1871" s="401"/>
      <c r="SKM1871" s="401"/>
      <c r="SKN1871" s="401"/>
      <c r="SKO1871" s="401"/>
      <c r="SKP1871" s="401"/>
      <c r="SKQ1871" s="401"/>
      <c r="SKR1871" s="401"/>
      <c r="SKS1871" s="401"/>
      <c r="SKT1871" s="401"/>
      <c r="SKU1871" s="401"/>
      <c r="SKV1871" s="401"/>
      <c r="SKW1871" s="401"/>
      <c r="SKX1871" s="401"/>
      <c r="SKY1871" s="401"/>
      <c r="SKZ1871" s="401"/>
      <c r="SLA1871" s="401"/>
      <c r="SLB1871" s="401"/>
      <c r="SLC1871" s="401"/>
      <c r="SLD1871" s="401"/>
      <c r="SLE1871" s="401"/>
      <c r="SLF1871" s="401"/>
      <c r="SLG1871" s="401"/>
      <c r="SLH1871" s="401"/>
      <c r="SLI1871" s="401"/>
      <c r="SLJ1871" s="401"/>
      <c r="SLK1871" s="401"/>
      <c r="SLL1871" s="401"/>
      <c r="SLM1871" s="401"/>
      <c r="SLN1871" s="401"/>
      <c r="SLO1871" s="401"/>
      <c r="SLP1871" s="401"/>
      <c r="SLQ1871" s="401"/>
      <c r="SLR1871" s="401"/>
      <c r="SLS1871" s="401"/>
      <c r="SLT1871" s="401"/>
      <c r="SLU1871" s="401"/>
      <c r="SLV1871" s="401"/>
      <c r="SLW1871" s="401"/>
      <c r="SLX1871" s="401"/>
      <c r="SLY1871" s="401"/>
      <c r="SLZ1871" s="401"/>
      <c r="SMA1871" s="401"/>
      <c r="SMB1871" s="401"/>
      <c r="SMC1871" s="401"/>
      <c r="SMD1871" s="401"/>
      <c r="SME1871" s="401"/>
      <c r="SMF1871" s="401"/>
      <c r="SMG1871" s="401"/>
      <c r="SMH1871" s="401"/>
      <c r="SMI1871" s="401"/>
      <c r="SMJ1871" s="401"/>
      <c r="SMK1871" s="401"/>
      <c r="SML1871" s="401"/>
      <c r="SMM1871" s="401"/>
      <c r="SMN1871" s="401"/>
      <c r="SMO1871" s="401"/>
      <c r="SMP1871" s="401"/>
      <c r="SMQ1871" s="401"/>
      <c r="SMR1871" s="401"/>
      <c r="SMS1871" s="401"/>
      <c r="SMT1871" s="401"/>
      <c r="SMU1871" s="401"/>
      <c r="SMV1871" s="401"/>
      <c r="SMW1871" s="401"/>
      <c r="SMX1871" s="401"/>
      <c r="SMY1871" s="401"/>
      <c r="SMZ1871" s="401"/>
      <c r="SNA1871" s="401"/>
      <c r="SNB1871" s="401"/>
      <c r="SNC1871" s="401"/>
      <c r="SND1871" s="401"/>
      <c r="SNE1871" s="401"/>
      <c r="SNF1871" s="401"/>
      <c r="SNG1871" s="401"/>
      <c r="SNH1871" s="401"/>
      <c r="SNI1871" s="401"/>
      <c r="SNJ1871" s="401"/>
      <c r="SNK1871" s="401"/>
      <c r="SNL1871" s="401"/>
      <c r="SNM1871" s="401"/>
      <c r="SNN1871" s="401"/>
      <c r="SNO1871" s="401"/>
      <c r="SNP1871" s="401"/>
      <c r="SNQ1871" s="401"/>
      <c r="SNR1871" s="401"/>
      <c r="SNS1871" s="401"/>
      <c r="SNT1871" s="401"/>
      <c r="SNU1871" s="401"/>
      <c r="SNV1871" s="401"/>
      <c r="SNW1871" s="401"/>
      <c r="SNX1871" s="401"/>
      <c r="SNY1871" s="401"/>
      <c r="SNZ1871" s="401"/>
      <c r="SOA1871" s="401"/>
      <c r="SOB1871" s="401"/>
      <c r="SOC1871" s="401"/>
      <c r="SOD1871" s="401"/>
      <c r="SOE1871" s="401"/>
      <c r="SOF1871" s="401"/>
      <c r="SOG1871" s="401"/>
      <c r="SOH1871" s="401"/>
      <c r="SOI1871" s="401"/>
      <c r="SOJ1871" s="401"/>
      <c r="SOK1871" s="401"/>
      <c r="SOL1871" s="401"/>
      <c r="SOM1871" s="401"/>
      <c r="SON1871" s="401"/>
      <c r="SOO1871" s="401"/>
      <c r="SOP1871" s="401"/>
      <c r="SOQ1871" s="401"/>
      <c r="SOR1871" s="401"/>
      <c r="SOS1871" s="401"/>
      <c r="SOT1871" s="401"/>
      <c r="SOU1871" s="401"/>
      <c r="SOV1871" s="401"/>
      <c r="SOW1871" s="401"/>
      <c r="SOX1871" s="401"/>
      <c r="SOY1871" s="401"/>
      <c r="SOZ1871" s="401"/>
      <c r="SPA1871" s="401"/>
      <c r="SPB1871" s="401"/>
      <c r="SPC1871" s="401"/>
      <c r="SPD1871" s="401"/>
      <c r="SPE1871" s="401"/>
      <c r="SPF1871" s="401"/>
      <c r="SPG1871" s="401"/>
      <c r="SPH1871" s="401"/>
      <c r="SPI1871" s="401"/>
      <c r="SPJ1871" s="401"/>
      <c r="SPK1871" s="401"/>
      <c r="SPL1871" s="401"/>
      <c r="SPM1871" s="401"/>
      <c r="SPN1871" s="401"/>
      <c r="SPO1871" s="401"/>
      <c r="SPP1871" s="401"/>
      <c r="SPQ1871" s="401"/>
      <c r="SPR1871" s="401"/>
      <c r="SPS1871" s="401"/>
      <c r="SPT1871" s="401"/>
      <c r="SPU1871" s="401"/>
      <c r="SPV1871" s="401"/>
      <c r="SPW1871" s="401"/>
      <c r="SPX1871" s="401"/>
      <c r="SPY1871" s="401"/>
      <c r="SPZ1871" s="401"/>
      <c r="SQA1871" s="401"/>
      <c r="SQB1871" s="401"/>
      <c r="SQC1871" s="401"/>
      <c r="SQD1871" s="401"/>
      <c r="SQE1871" s="401"/>
      <c r="SQF1871" s="401"/>
      <c r="SQG1871" s="401"/>
      <c r="SQH1871" s="401"/>
      <c r="SQI1871" s="401"/>
      <c r="SQJ1871" s="401"/>
      <c r="SQK1871" s="401"/>
      <c r="SQL1871" s="401"/>
      <c r="SQM1871" s="401"/>
      <c r="SQN1871" s="401"/>
      <c r="SQO1871" s="401"/>
      <c r="SQP1871" s="401"/>
      <c r="SQQ1871" s="401"/>
      <c r="SQR1871" s="401"/>
      <c r="SQS1871" s="401"/>
      <c r="SQT1871" s="401"/>
      <c r="SQU1871" s="401"/>
      <c r="SQV1871" s="401"/>
      <c r="SQW1871" s="401"/>
      <c r="SQX1871" s="401"/>
      <c r="SQY1871" s="401"/>
      <c r="SQZ1871" s="401"/>
      <c r="SRA1871" s="401"/>
      <c r="SRB1871" s="401"/>
      <c r="SRC1871" s="401"/>
      <c r="SRD1871" s="401"/>
      <c r="SRE1871" s="401"/>
      <c r="SRF1871" s="401"/>
      <c r="SRG1871" s="401"/>
      <c r="SRH1871" s="401"/>
      <c r="SRI1871" s="401"/>
      <c r="SRJ1871" s="401"/>
      <c r="SRK1871" s="401"/>
      <c r="SRL1871" s="401"/>
      <c r="SRM1871" s="401"/>
      <c r="SRN1871" s="401"/>
      <c r="SRO1871" s="401"/>
      <c r="SRP1871" s="401"/>
      <c r="SRQ1871" s="401"/>
      <c r="SRR1871" s="401"/>
      <c r="SRS1871" s="401"/>
      <c r="SRT1871" s="401"/>
      <c r="SRU1871" s="401"/>
      <c r="SRV1871" s="401"/>
      <c r="SRW1871" s="401"/>
      <c r="SRX1871" s="401"/>
      <c r="SRY1871" s="401"/>
      <c r="SRZ1871" s="401"/>
      <c r="SSA1871" s="401"/>
      <c r="SSB1871" s="401"/>
      <c r="SSC1871" s="401"/>
      <c r="SSD1871" s="401"/>
      <c r="SSE1871" s="401"/>
      <c r="SSF1871" s="401"/>
      <c r="SSG1871" s="401"/>
      <c r="SSH1871" s="401"/>
      <c r="SSI1871" s="401"/>
      <c r="SSJ1871" s="401"/>
      <c r="SSK1871" s="401"/>
      <c r="SSL1871" s="401"/>
      <c r="SSM1871" s="401"/>
      <c r="SSN1871" s="401"/>
      <c r="SSO1871" s="401"/>
      <c r="SSP1871" s="401"/>
      <c r="SSQ1871" s="401"/>
      <c r="SSR1871" s="401"/>
      <c r="SSS1871" s="401"/>
      <c r="SST1871" s="401"/>
      <c r="SSU1871" s="401"/>
      <c r="SSV1871" s="401"/>
      <c r="SSW1871" s="401"/>
      <c r="SSX1871" s="401"/>
      <c r="SSY1871" s="401"/>
      <c r="SSZ1871" s="401"/>
      <c r="STA1871" s="401"/>
      <c r="STB1871" s="401"/>
      <c r="STC1871" s="401"/>
      <c r="STD1871" s="401"/>
      <c r="STE1871" s="401"/>
      <c r="STF1871" s="401"/>
      <c r="STG1871" s="401"/>
      <c r="STH1871" s="401"/>
      <c r="STI1871" s="401"/>
      <c r="STJ1871" s="401"/>
      <c r="STK1871" s="401"/>
      <c r="STL1871" s="401"/>
      <c r="STM1871" s="401"/>
      <c r="STN1871" s="401"/>
      <c r="STO1871" s="401"/>
      <c r="STP1871" s="401"/>
      <c r="STQ1871" s="401"/>
      <c r="STR1871" s="401"/>
      <c r="STS1871" s="401"/>
      <c r="STT1871" s="401"/>
      <c r="STU1871" s="401"/>
      <c r="STV1871" s="401"/>
      <c r="STW1871" s="401"/>
      <c r="STX1871" s="401"/>
      <c r="STY1871" s="401"/>
      <c r="STZ1871" s="401"/>
      <c r="SUA1871" s="401"/>
      <c r="SUB1871" s="401"/>
      <c r="SUC1871" s="401"/>
      <c r="SUD1871" s="401"/>
      <c r="SUE1871" s="401"/>
      <c r="SUF1871" s="401"/>
      <c r="SUG1871" s="401"/>
      <c r="SUH1871" s="401"/>
      <c r="SUI1871" s="401"/>
      <c r="SUJ1871" s="401"/>
      <c r="SUK1871" s="401"/>
      <c r="SUL1871" s="401"/>
      <c r="SUM1871" s="401"/>
      <c r="SUN1871" s="401"/>
      <c r="SUO1871" s="401"/>
      <c r="SUP1871" s="401"/>
      <c r="SUQ1871" s="401"/>
      <c r="SUR1871" s="401"/>
      <c r="SUS1871" s="401"/>
      <c r="SUT1871" s="401"/>
      <c r="SUU1871" s="401"/>
      <c r="SUV1871" s="401"/>
      <c r="SUW1871" s="401"/>
      <c r="SUX1871" s="401"/>
      <c r="SUY1871" s="401"/>
      <c r="SUZ1871" s="401"/>
      <c r="SVA1871" s="401"/>
      <c r="SVB1871" s="401"/>
      <c r="SVC1871" s="401"/>
      <c r="SVD1871" s="401"/>
      <c r="SVE1871" s="401"/>
      <c r="SVF1871" s="401"/>
      <c r="SVG1871" s="401"/>
      <c r="SVH1871" s="401"/>
      <c r="SVI1871" s="401"/>
      <c r="SVJ1871" s="401"/>
      <c r="SVK1871" s="401"/>
      <c r="SVL1871" s="401"/>
      <c r="SVM1871" s="401"/>
      <c r="SVN1871" s="401"/>
      <c r="SVO1871" s="401"/>
      <c r="SVP1871" s="401"/>
      <c r="SVQ1871" s="401"/>
      <c r="SVR1871" s="401"/>
      <c r="SVS1871" s="401"/>
      <c r="SVT1871" s="401"/>
      <c r="SVU1871" s="401"/>
      <c r="SVV1871" s="401"/>
      <c r="SVW1871" s="401"/>
      <c r="SVX1871" s="401"/>
      <c r="SVY1871" s="401"/>
      <c r="SVZ1871" s="401"/>
      <c r="SWA1871" s="401"/>
      <c r="SWB1871" s="401"/>
      <c r="SWC1871" s="401"/>
      <c r="SWD1871" s="401"/>
      <c r="SWE1871" s="401"/>
      <c r="SWF1871" s="401"/>
      <c r="SWG1871" s="401"/>
      <c r="SWH1871" s="401"/>
      <c r="SWI1871" s="401"/>
      <c r="SWJ1871" s="401"/>
      <c r="SWK1871" s="401"/>
      <c r="SWL1871" s="401"/>
      <c r="SWM1871" s="401"/>
      <c r="SWN1871" s="401"/>
      <c r="SWO1871" s="401"/>
      <c r="SWP1871" s="401"/>
      <c r="SWQ1871" s="401"/>
      <c r="SWR1871" s="401"/>
      <c r="SWS1871" s="401"/>
      <c r="SWT1871" s="401"/>
      <c r="SWU1871" s="401"/>
      <c r="SWV1871" s="401"/>
      <c r="SWW1871" s="401"/>
      <c r="SWX1871" s="401"/>
      <c r="SWY1871" s="401"/>
      <c r="SWZ1871" s="401"/>
      <c r="SXA1871" s="401"/>
      <c r="SXB1871" s="401"/>
      <c r="SXC1871" s="401"/>
      <c r="SXD1871" s="401"/>
      <c r="SXE1871" s="401"/>
      <c r="SXF1871" s="401"/>
      <c r="SXG1871" s="401"/>
      <c r="SXH1871" s="401"/>
      <c r="SXI1871" s="401"/>
      <c r="SXJ1871" s="401"/>
      <c r="SXK1871" s="401"/>
      <c r="SXL1871" s="401"/>
      <c r="SXM1871" s="401"/>
      <c r="SXN1871" s="401"/>
      <c r="SXO1871" s="401"/>
      <c r="SXP1871" s="401"/>
      <c r="SXQ1871" s="401"/>
      <c r="SXR1871" s="401"/>
      <c r="SXS1871" s="401"/>
      <c r="SXT1871" s="401"/>
      <c r="SXU1871" s="401"/>
      <c r="SXV1871" s="401"/>
      <c r="SXW1871" s="401"/>
      <c r="SXX1871" s="401"/>
      <c r="SXY1871" s="401"/>
      <c r="SXZ1871" s="401"/>
      <c r="SYA1871" s="401"/>
      <c r="SYB1871" s="401"/>
      <c r="SYC1871" s="401"/>
      <c r="SYD1871" s="401"/>
      <c r="SYE1871" s="401"/>
      <c r="SYF1871" s="401"/>
      <c r="SYG1871" s="401"/>
      <c r="SYH1871" s="401"/>
      <c r="SYI1871" s="401"/>
      <c r="SYJ1871" s="401"/>
      <c r="SYK1871" s="401"/>
      <c r="SYL1871" s="401"/>
      <c r="SYM1871" s="401"/>
      <c r="SYN1871" s="401"/>
      <c r="SYO1871" s="401"/>
      <c r="SYP1871" s="401"/>
      <c r="SYQ1871" s="401"/>
      <c r="SYR1871" s="401"/>
      <c r="SYS1871" s="401"/>
      <c r="SYT1871" s="401"/>
      <c r="SYU1871" s="401"/>
      <c r="SYV1871" s="401"/>
      <c r="SYW1871" s="401"/>
      <c r="SYX1871" s="401"/>
      <c r="SYY1871" s="401"/>
      <c r="SYZ1871" s="401"/>
      <c r="SZA1871" s="401"/>
      <c r="SZB1871" s="401"/>
      <c r="SZC1871" s="401"/>
      <c r="SZD1871" s="401"/>
      <c r="SZE1871" s="401"/>
      <c r="SZF1871" s="401"/>
      <c r="SZG1871" s="401"/>
      <c r="SZH1871" s="401"/>
      <c r="SZI1871" s="401"/>
      <c r="SZJ1871" s="401"/>
      <c r="SZK1871" s="401"/>
      <c r="SZL1871" s="401"/>
      <c r="SZM1871" s="401"/>
      <c r="SZN1871" s="401"/>
      <c r="SZO1871" s="401"/>
      <c r="SZP1871" s="401"/>
      <c r="SZQ1871" s="401"/>
      <c r="SZR1871" s="401"/>
      <c r="SZS1871" s="401"/>
      <c r="SZT1871" s="401"/>
      <c r="SZU1871" s="401"/>
      <c r="SZV1871" s="401"/>
      <c r="SZW1871" s="401"/>
      <c r="SZX1871" s="401"/>
      <c r="SZY1871" s="401"/>
      <c r="SZZ1871" s="401"/>
      <c r="TAA1871" s="401"/>
      <c r="TAB1871" s="401"/>
      <c r="TAC1871" s="401"/>
      <c r="TAD1871" s="401"/>
      <c r="TAE1871" s="401"/>
      <c r="TAF1871" s="401"/>
      <c r="TAG1871" s="401"/>
      <c r="TAH1871" s="401"/>
      <c r="TAI1871" s="401"/>
      <c r="TAJ1871" s="401"/>
      <c r="TAK1871" s="401"/>
      <c r="TAL1871" s="401"/>
      <c r="TAM1871" s="401"/>
      <c r="TAN1871" s="401"/>
      <c r="TAO1871" s="401"/>
      <c r="TAP1871" s="401"/>
      <c r="TAQ1871" s="401"/>
      <c r="TAR1871" s="401"/>
      <c r="TAS1871" s="401"/>
      <c r="TAT1871" s="401"/>
      <c r="TAU1871" s="401"/>
      <c r="TAV1871" s="401"/>
      <c r="TAW1871" s="401"/>
      <c r="TAX1871" s="401"/>
      <c r="TAY1871" s="401"/>
      <c r="TAZ1871" s="401"/>
      <c r="TBA1871" s="401"/>
      <c r="TBB1871" s="401"/>
      <c r="TBC1871" s="401"/>
      <c r="TBD1871" s="401"/>
      <c r="TBE1871" s="401"/>
      <c r="TBF1871" s="401"/>
      <c r="TBG1871" s="401"/>
      <c r="TBH1871" s="401"/>
      <c r="TBI1871" s="401"/>
      <c r="TBJ1871" s="401"/>
      <c r="TBK1871" s="401"/>
      <c r="TBL1871" s="401"/>
      <c r="TBM1871" s="401"/>
      <c r="TBN1871" s="401"/>
      <c r="TBO1871" s="401"/>
      <c r="TBP1871" s="401"/>
      <c r="TBQ1871" s="401"/>
      <c r="TBR1871" s="401"/>
      <c r="TBS1871" s="401"/>
      <c r="TBT1871" s="401"/>
      <c r="TBU1871" s="401"/>
      <c r="TBV1871" s="401"/>
      <c r="TBW1871" s="401"/>
      <c r="TBX1871" s="401"/>
      <c r="TBY1871" s="401"/>
      <c r="TBZ1871" s="401"/>
      <c r="TCA1871" s="401"/>
      <c r="TCB1871" s="401"/>
      <c r="TCC1871" s="401"/>
      <c r="TCD1871" s="401"/>
      <c r="TCE1871" s="401"/>
      <c r="TCF1871" s="401"/>
      <c r="TCG1871" s="401"/>
      <c r="TCH1871" s="401"/>
      <c r="TCI1871" s="401"/>
      <c r="TCJ1871" s="401"/>
      <c r="TCK1871" s="401"/>
      <c r="TCL1871" s="401"/>
      <c r="TCM1871" s="401"/>
      <c r="TCN1871" s="401"/>
      <c r="TCO1871" s="401"/>
      <c r="TCP1871" s="401"/>
      <c r="TCQ1871" s="401"/>
      <c r="TCR1871" s="401"/>
      <c r="TCS1871" s="401"/>
      <c r="TCT1871" s="401"/>
      <c r="TCU1871" s="401"/>
      <c r="TCV1871" s="401"/>
      <c r="TCW1871" s="401"/>
      <c r="TCX1871" s="401"/>
      <c r="TCY1871" s="401"/>
      <c r="TCZ1871" s="401"/>
      <c r="TDA1871" s="401"/>
      <c r="TDB1871" s="401"/>
      <c r="TDC1871" s="401"/>
      <c r="TDD1871" s="401"/>
      <c r="TDE1871" s="401"/>
      <c r="TDF1871" s="401"/>
      <c r="TDG1871" s="401"/>
      <c r="TDH1871" s="401"/>
      <c r="TDI1871" s="401"/>
      <c r="TDJ1871" s="401"/>
      <c r="TDK1871" s="401"/>
      <c r="TDL1871" s="401"/>
      <c r="TDM1871" s="401"/>
      <c r="TDN1871" s="401"/>
      <c r="TDO1871" s="401"/>
      <c r="TDP1871" s="401"/>
      <c r="TDQ1871" s="401"/>
      <c r="TDR1871" s="401"/>
      <c r="TDS1871" s="401"/>
      <c r="TDT1871" s="401"/>
      <c r="TDU1871" s="401"/>
      <c r="TDV1871" s="401"/>
      <c r="TDW1871" s="401"/>
      <c r="TDX1871" s="401"/>
      <c r="TDY1871" s="401"/>
      <c r="TDZ1871" s="401"/>
      <c r="TEA1871" s="401"/>
      <c r="TEB1871" s="401"/>
      <c r="TEC1871" s="401"/>
      <c r="TED1871" s="401"/>
      <c r="TEE1871" s="401"/>
      <c r="TEF1871" s="401"/>
      <c r="TEG1871" s="401"/>
      <c r="TEH1871" s="401"/>
      <c r="TEI1871" s="401"/>
      <c r="TEJ1871" s="401"/>
      <c r="TEK1871" s="401"/>
      <c r="TEL1871" s="401"/>
      <c r="TEM1871" s="401"/>
      <c r="TEN1871" s="401"/>
      <c r="TEO1871" s="401"/>
      <c r="TEP1871" s="401"/>
      <c r="TEQ1871" s="401"/>
      <c r="TER1871" s="401"/>
      <c r="TES1871" s="401"/>
      <c r="TET1871" s="401"/>
      <c r="TEU1871" s="401"/>
      <c r="TEV1871" s="401"/>
      <c r="TEW1871" s="401"/>
      <c r="TEX1871" s="401"/>
      <c r="TEY1871" s="401"/>
      <c r="TEZ1871" s="401"/>
      <c r="TFA1871" s="401"/>
      <c r="TFB1871" s="401"/>
      <c r="TFC1871" s="401"/>
      <c r="TFD1871" s="401"/>
      <c r="TFE1871" s="401"/>
      <c r="TFF1871" s="401"/>
      <c r="TFG1871" s="401"/>
      <c r="TFH1871" s="401"/>
      <c r="TFI1871" s="401"/>
      <c r="TFJ1871" s="401"/>
      <c r="TFK1871" s="401"/>
      <c r="TFL1871" s="401"/>
      <c r="TFM1871" s="401"/>
      <c r="TFN1871" s="401"/>
      <c r="TFO1871" s="401"/>
      <c r="TFP1871" s="401"/>
      <c r="TFQ1871" s="401"/>
      <c r="TFR1871" s="401"/>
      <c r="TFS1871" s="401"/>
      <c r="TFT1871" s="401"/>
      <c r="TFU1871" s="401"/>
      <c r="TFV1871" s="401"/>
      <c r="TFW1871" s="401"/>
      <c r="TFX1871" s="401"/>
      <c r="TFY1871" s="401"/>
      <c r="TFZ1871" s="401"/>
      <c r="TGA1871" s="401"/>
      <c r="TGB1871" s="401"/>
      <c r="TGC1871" s="401"/>
      <c r="TGD1871" s="401"/>
      <c r="TGE1871" s="401"/>
      <c r="TGF1871" s="401"/>
      <c r="TGG1871" s="401"/>
      <c r="TGH1871" s="401"/>
      <c r="TGI1871" s="401"/>
      <c r="TGJ1871" s="401"/>
      <c r="TGK1871" s="401"/>
      <c r="TGL1871" s="401"/>
      <c r="TGM1871" s="401"/>
      <c r="TGN1871" s="401"/>
      <c r="TGO1871" s="401"/>
      <c r="TGP1871" s="401"/>
      <c r="TGQ1871" s="401"/>
      <c r="TGR1871" s="401"/>
      <c r="TGS1871" s="401"/>
      <c r="TGT1871" s="401"/>
      <c r="TGU1871" s="401"/>
      <c r="TGV1871" s="401"/>
      <c r="TGW1871" s="401"/>
      <c r="TGX1871" s="401"/>
      <c r="TGY1871" s="401"/>
      <c r="TGZ1871" s="401"/>
      <c r="THA1871" s="401"/>
      <c r="THB1871" s="401"/>
      <c r="THC1871" s="401"/>
      <c r="THD1871" s="401"/>
      <c r="THE1871" s="401"/>
      <c r="THF1871" s="401"/>
      <c r="THG1871" s="401"/>
      <c r="THH1871" s="401"/>
      <c r="THI1871" s="401"/>
      <c r="THJ1871" s="401"/>
      <c r="THK1871" s="401"/>
      <c r="THL1871" s="401"/>
      <c r="THM1871" s="401"/>
      <c r="THN1871" s="401"/>
      <c r="THO1871" s="401"/>
      <c r="THP1871" s="401"/>
      <c r="THQ1871" s="401"/>
      <c r="THR1871" s="401"/>
      <c r="THS1871" s="401"/>
      <c r="THT1871" s="401"/>
      <c r="THU1871" s="401"/>
      <c r="THV1871" s="401"/>
      <c r="THW1871" s="401"/>
      <c r="THX1871" s="401"/>
      <c r="THY1871" s="401"/>
      <c r="THZ1871" s="401"/>
      <c r="TIA1871" s="401"/>
      <c r="TIB1871" s="401"/>
      <c r="TIC1871" s="401"/>
      <c r="TID1871" s="401"/>
      <c r="TIE1871" s="401"/>
      <c r="TIF1871" s="401"/>
      <c r="TIG1871" s="401"/>
      <c r="TIH1871" s="401"/>
      <c r="TII1871" s="401"/>
      <c r="TIJ1871" s="401"/>
      <c r="TIK1871" s="401"/>
      <c r="TIL1871" s="401"/>
      <c r="TIM1871" s="401"/>
      <c r="TIN1871" s="401"/>
      <c r="TIO1871" s="401"/>
      <c r="TIP1871" s="401"/>
      <c r="TIQ1871" s="401"/>
      <c r="TIR1871" s="401"/>
      <c r="TIS1871" s="401"/>
      <c r="TIT1871" s="401"/>
      <c r="TIU1871" s="401"/>
      <c r="TIV1871" s="401"/>
      <c r="TIW1871" s="401"/>
      <c r="TIX1871" s="401"/>
      <c r="TIY1871" s="401"/>
      <c r="TIZ1871" s="401"/>
      <c r="TJA1871" s="401"/>
      <c r="TJB1871" s="401"/>
      <c r="TJC1871" s="401"/>
      <c r="TJD1871" s="401"/>
      <c r="TJE1871" s="401"/>
      <c r="TJF1871" s="401"/>
      <c r="TJG1871" s="401"/>
      <c r="TJH1871" s="401"/>
      <c r="TJI1871" s="401"/>
      <c r="TJJ1871" s="401"/>
      <c r="TJK1871" s="401"/>
      <c r="TJL1871" s="401"/>
      <c r="TJM1871" s="401"/>
      <c r="TJN1871" s="401"/>
      <c r="TJO1871" s="401"/>
      <c r="TJP1871" s="401"/>
      <c r="TJQ1871" s="401"/>
      <c r="TJR1871" s="401"/>
      <c r="TJS1871" s="401"/>
      <c r="TJT1871" s="401"/>
      <c r="TJU1871" s="401"/>
      <c r="TJV1871" s="401"/>
      <c r="TJW1871" s="401"/>
      <c r="TJX1871" s="401"/>
      <c r="TJY1871" s="401"/>
      <c r="TJZ1871" s="401"/>
      <c r="TKA1871" s="401"/>
      <c r="TKB1871" s="401"/>
      <c r="TKC1871" s="401"/>
      <c r="TKD1871" s="401"/>
      <c r="TKE1871" s="401"/>
      <c r="TKF1871" s="401"/>
      <c r="TKG1871" s="401"/>
      <c r="TKH1871" s="401"/>
      <c r="TKI1871" s="401"/>
      <c r="TKJ1871" s="401"/>
      <c r="TKK1871" s="401"/>
      <c r="TKL1871" s="401"/>
      <c r="TKM1871" s="401"/>
      <c r="TKN1871" s="401"/>
      <c r="TKO1871" s="401"/>
      <c r="TKP1871" s="401"/>
      <c r="TKQ1871" s="401"/>
      <c r="TKR1871" s="401"/>
      <c r="TKS1871" s="401"/>
      <c r="TKT1871" s="401"/>
      <c r="TKU1871" s="401"/>
      <c r="TKV1871" s="401"/>
      <c r="TKW1871" s="401"/>
      <c r="TKX1871" s="401"/>
      <c r="TKY1871" s="401"/>
      <c r="TKZ1871" s="401"/>
      <c r="TLA1871" s="401"/>
      <c r="TLB1871" s="401"/>
      <c r="TLC1871" s="401"/>
      <c r="TLD1871" s="401"/>
      <c r="TLE1871" s="401"/>
      <c r="TLF1871" s="401"/>
      <c r="TLG1871" s="401"/>
      <c r="TLH1871" s="401"/>
      <c r="TLI1871" s="401"/>
      <c r="TLJ1871" s="401"/>
      <c r="TLK1871" s="401"/>
      <c r="TLL1871" s="401"/>
      <c r="TLM1871" s="401"/>
      <c r="TLN1871" s="401"/>
      <c r="TLO1871" s="401"/>
      <c r="TLP1871" s="401"/>
      <c r="TLQ1871" s="401"/>
      <c r="TLR1871" s="401"/>
      <c r="TLS1871" s="401"/>
      <c r="TLT1871" s="401"/>
      <c r="TLU1871" s="401"/>
      <c r="TLV1871" s="401"/>
      <c r="TLW1871" s="401"/>
      <c r="TLX1871" s="401"/>
      <c r="TLY1871" s="401"/>
      <c r="TLZ1871" s="401"/>
      <c r="TMA1871" s="401"/>
      <c r="TMB1871" s="401"/>
      <c r="TMC1871" s="401"/>
      <c r="TMD1871" s="401"/>
      <c r="TME1871" s="401"/>
      <c r="TMF1871" s="401"/>
      <c r="TMG1871" s="401"/>
      <c r="TMH1871" s="401"/>
      <c r="TMI1871" s="401"/>
      <c r="TMJ1871" s="401"/>
      <c r="TMK1871" s="401"/>
      <c r="TML1871" s="401"/>
      <c r="TMM1871" s="401"/>
      <c r="TMN1871" s="401"/>
      <c r="TMO1871" s="401"/>
      <c r="TMP1871" s="401"/>
      <c r="TMQ1871" s="401"/>
      <c r="TMR1871" s="401"/>
      <c r="TMS1871" s="401"/>
      <c r="TMT1871" s="401"/>
      <c r="TMU1871" s="401"/>
      <c r="TMV1871" s="401"/>
      <c r="TMW1871" s="401"/>
      <c r="TMX1871" s="401"/>
      <c r="TMY1871" s="401"/>
      <c r="TMZ1871" s="401"/>
      <c r="TNA1871" s="401"/>
      <c r="TNB1871" s="401"/>
      <c r="TNC1871" s="401"/>
      <c r="TND1871" s="401"/>
      <c r="TNE1871" s="401"/>
      <c r="TNF1871" s="401"/>
      <c r="TNG1871" s="401"/>
      <c r="TNH1871" s="401"/>
      <c r="TNI1871" s="401"/>
      <c r="TNJ1871" s="401"/>
      <c r="TNK1871" s="401"/>
      <c r="TNL1871" s="401"/>
      <c r="TNM1871" s="401"/>
      <c r="TNN1871" s="401"/>
      <c r="TNO1871" s="401"/>
      <c r="TNP1871" s="401"/>
      <c r="TNQ1871" s="401"/>
      <c r="TNR1871" s="401"/>
      <c r="TNS1871" s="401"/>
      <c r="TNT1871" s="401"/>
      <c r="TNU1871" s="401"/>
      <c r="TNV1871" s="401"/>
      <c r="TNW1871" s="401"/>
      <c r="TNX1871" s="401"/>
      <c r="TNY1871" s="401"/>
      <c r="TNZ1871" s="401"/>
      <c r="TOA1871" s="401"/>
      <c r="TOB1871" s="401"/>
      <c r="TOC1871" s="401"/>
      <c r="TOD1871" s="401"/>
      <c r="TOE1871" s="401"/>
      <c r="TOF1871" s="401"/>
      <c r="TOG1871" s="401"/>
      <c r="TOH1871" s="401"/>
      <c r="TOI1871" s="401"/>
      <c r="TOJ1871" s="401"/>
      <c r="TOK1871" s="401"/>
      <c r="TOL1871" s="401"/>
      <c r="TOM1871" s="401"/>
      <c r="TON1871" s="401"/>
      <c r="TOO1871" s="401"/>
      <c r="TOP1871" s="401"/>
      <c r="TOQ1871" s="401"/>
      <c r="TOR1871" s="401"/>
      <c r="TOS1871" s="401"/>
      <c r="TOT1871" s="401"/>
      <c r="TOU1871" s="401"/>
      <c r="TOV1871" s="401"/>
      <c r="TOW1871" s="401"/>
      <c r="TOX1871" s="401"/>
      <c r="TOY1871" s="401"/>
      <c r="TOZ1871" s="401"/>
      <c r="TPA1871" s="401"/>
      <c r="TPB1871" s="401"/>
      <c r="TPC1871" s="401"/>
      <c r="TPD1871" s="401"/>
      <c r="TPE1871" s="401"/>
      <c r="TPF1871" s="401"/>
      <c r="TPG1871" s="401"/>
      <c r="TPH1871" s="401"/>
      <c r="TPI1871" s="401"/>
      <c r="TPJ1871" s="401"/>
      <c r="TPK1871" s="401"/>
      <c r="TPL1871" s="401"/>
      <c r="TPM1871" s="401"/>
      <c r="TPN1871" s="401"/>
      <c r="TPO1871" s="401"/>
      <c r="TPP1871" s="401"/>
      <c r="TPQ1871" s="401"/>
      <c r="TPR1871" s="401"/>
      <c r="TPS1871" s="401"/>
      <c r="TPT1871" s="401"/>
      <c r="TPU1871" s="401"/>
      <c r="TPV1871" s="401"/>
      <c r="TPW1871" s="401"/>
      <c r="TPX1871" s="401"/>
      <c r="TPY1871" s="401"/>
      <c r="TPZ1871" s="401"/>
      <c r="TQA1871" s="401"/>
      <c r="TQB1871" s="401"/>
      <c r="TQC1871" s="401"/>
      <c r="TQD1871" s="401"/>
      <c r="TQE1871" s="401"/>
      <c r="TQF1871" s="401"/>
      <c r="TQG1871" s="401"/>
      <c r="TQH1871" s="401"/>
      <c r="TQI1871" s="401"/>
      <c r="TQJ1871" s="401"/>
      <c r="TQK1871" s="401"/>
      <c r="TQL1871" s="401"/>
      <c r="TQM1871" s="401"/>
      <c r="TQN1871" s="401"/>
      <c r="TQO1871" s="401"/>
      <c r="TQP1871" s="401"/>
      <c r="TQQ1871" s="401"/>
      <c r="TQR1871" s="401"/>
      <c r="TQS1871" s="401"/>
      <c r="TQT1871" s="401"/>
      <c r="TQU1871" s="401"/>
      <c r="TQV1871" s="401"/>
      <c r="TQW1871" s="401"/>
      <c r="TQX1871" s="401"/>
      <c r="TQY1871" s="401"/>
      <c r="TQZ1871" s="401"/>
      <c r="TRA1871" s="401"/>
      <c r="TRB1871" s="401"/>
      <c r="TRC1871" s="401"/>
      <c r="TRD1871" s="401"/>
      <c r="TRE1871" s="401"/>
      <c r="TRF1871" s="401"/>
      <c r="TRG1871" s="401"/>
      <c r="TRH1871" s="401"/>
      <c r="TRI1871" s="401"/>
      <c r="TRJ1871" s="401"/>
      <c r="TRK1871" s="401"/>
      <c r="TRL1871" s="401"/>
      <c r="TRM1871" s="401"/>
      <c r="TRN1871" s="401"/>
      <c r="TRO1871" s="401"/>
      <c r="TRP1871" s="401"/>
      <c r="TRQ1871" s="401"/>
      <c r="TRR1871" s="401"/>
      <c r="TRS1871" s="401"/>
      <c r="TRT1871" s="401"/>
      <c r="TRU1871" s="401"/>
      <c r="TRV1871" s="401"/>
      <c r="TRW1871" s="401"/>
      <c r="TRX1871" s="401"/>
      <c r="TRY1871" s="401"/>
      <c r="TRZ1871" s="401"/>
      <c r="TSA1871" s="401"/>
      <c r="TSB1871" s="401"/>
      <c r="TSC1871" s="401"/>
      <c r="TSD1871" s="401"/>
      <c r="TSE1871" s="401"/>
      <c r="TSF1871" s="401"/>
      <c r="TSG1871" s="401"/>
      <c r="TSH1871" s="401"/>
      <c r="TSI1871" s="401"/>
      <c r="TSJ1871" s="401"/>
      <c r="TSK1871" s="401"/>
      <c r="TSL1871" s="401"/>
      <c r="TSM1871" s="401"/>
      <c r="TSN1871" s="401"/>
      <c r="TSO1871" s="401"/>
      <c r="TSP1871" s="401"/>
      <c r="TSQ1871" s="401"/>
      <c r="TSR1871" s="401"/>
      <c r="TSS1871" s="401"/>
      <c r="TST1871" s="401"/>
      <c r="TSU1871" s="401"/>
      <c r="TSV1871" s="401"/>
      <c r="TSW1871" s="401"/>
      <c r="TSX1871" s="401"/>
      <c r="TSY1871" s="401"/>
      <c r="TSZ1871" s="401"/>
      <c r="TTA1871" s="401"/>
      <c r="TTB1871" s="401"/>
      <c r="TTC1871" s="401"/>
      <c r="TTD1871" s="401"/>
      <c r="TTE1871" s="401"/>
      <c r="TTF1871" s="401"/>
      <c r="TTG1871" s="401"/>
      <c r="TTH1871" s="401"/>
      <c r="TTI1871" s="401"/>
      <c r="TTJ1871" s="401"/>
      <c r="TTK1871" s="401"/>
      <c r="TTL1871" s="401"/>
      <c r="TTM1871" s="401"/>
      <c r="TTN1871" s="401"/>
      <c r="TTO1871" s="401"/>
      <c r="TTP1871" s="401"/>
      <c r="TTQ1871" s="401"/>
      <c r="TTR1871" s="401"/>
      <c r="TTS1871" s="401"/>
      <c r="TTT1871" s="401"/>
      <c r="TTU1871" s="401"/>
      <c r="TTV1871" s="401"/>
      <c r="TTW1871" s="401"/>
      <c r="TTX1871" s="401"/>
      <c r="TTY1871" s="401"/>
      <c r="TTZ1871" s="401"/>
      <c r="TUA1871" s="401"/>
      <c r="TUB1871" s="401"/>
      <c r="TUC1871" s="401"/>
      <c r="TUD1871" s="401"/>
      <c r="TUE1871" s="401"/>
      <c r="TUF1871" s="401"/>
      <c r="TUG1871" s="401"/>
      <c r="TUH1871" s="401"/>
      <c r="TUI1871" s="401"/>
      <c r="TUJ1871" s="401"/>
      <c r="TUK1871" s="401"/>
      <c r="TUL1871" s="401"/>
      <c r="TUM1871" s="401"/>
      <c r="TUN1871" s="401"/>
      <c r="TUO1871" s="401"/>
      <c r="TUP1871" s="401"/>
      <c r="TUQ1871" s="401"/>
      <c r="TUR1871" s="401"/>
      <c r="TUS1871" s="401"/>
      <c r="TUT1871" s="401"/>
      <c r="TUU1871" s="401"/>
      <c r="TUV1871" s="401"/>
      <c r="TUW1871" s="401"/>
      <c r="TUX1871" s="401"/>
      <c r="TUY1871" s="401"/>
      <c r="TUZ1871" s="401"/>
      <c r="TVA1871" s="401"/>
      <c r="TVB1871" s="401"/>
      <c r="TVC1871" s="401"/>
      <c r="TVD1871" s="401"/>
      <c r="TVE1871" s="401"/>
      <c r="TVF1871" s="401"/>
      <c r="TVG1871" s="401"/>
      <c r="TVH1871" s="401"/>
      <c r="TVI1871" s="401"/>
      <c r="TVJ1871" s="401"/>
      <c r="TVK1871" s="401"/>
      <c r="TVL1871" s="401"/>
      <c r="TVM1871" s="401"/>
      <c r="TVN1871" s="401"/>
      <c r="TVO1871" s="401"/>
      <c r="TVP1871" s="401"/>
      <c r="TVQ1871" s="401"/>
      <c r="TVR1871" s="401"/>
      <c r="TVS1871" s="401"/>
      <c r="TVT1871" s="401"/>
      <c r="TVU1871" s="401"/>
      <c r="TVV1871" s="401"/>
      <c r="TVW1871" s="401"/>
      <c r="TVX1871" s="401"/>
      <c r="TVY1871" s="401"/>
      <c r="TVZ1871" s="401"/>
      <c r="TWA1871" s="401"/>
      <c r="TWB1871" s="401"/>
      <c r="TWC1871" s="401"/>
      <c r="TWD1871" s="401"/>
      <c r="TWE1871" s="401"/>
      <c r="TWF1871" s="401"/>
      <c r="TWG1871" s="401"/>
      <c r="TWH1871" s="401"/>
      <c r="TWI1871" s="401"/>
      <c r="TWJ1871" s="401"/>
      <c r="TWK1871" s="401"/>
      <c r="TWL1871" s="401"/>
      <c r="TWM1871" s="401"/>
      <c r="TWN1871" s="401"/>
      <c r="TWO1871" s="401"/>
      <c r="TWP1871" s="401"/>
      <c r="TWQ1871" s="401"/>
      <c r="TWR1871" s="401"/>
      <c r="TWS1871" s="401"/>
      <c r="TWT1871" s="401"/>
      <c r="TWU1871" s="401"/>
      <c r="TWV1871" s="401"/>
      <c r="TWW1871" s="401"/>
      <c r="TWX1871" s="401"/>
      <c r="TWY1871" s="401"/>
      <c r="TWZ1871" s="401"/>
      <c r="TXA1871" s="401"/>
      <c r="TXB1871" s="401"/>
      <c r="TXC1871" s="401"/>
      <c r="TXD1871" s="401"/>
      <c r="TXE1871" s="401"/>
      <c r="TXF1871" s="401"/>
      <c r="TXG1871" s="401"/>
      <c r="TXH1871" s="401"/>
      <c r="TXI1871" s="401"/>
      <c r="TXJ1871" s="401"/>
      <c r="TXK1871" s="401"/>
      <c r="TXL1871" s="401"/>
      <c r="TXM1871" s="401"/>
      <c r="TXN1871" s="401"/>
      <c r="TXO1871" s="401"/>
      <c r="TXP1871" s="401"/>
      <c r="TXQ1871" s="401"/>
      <c r="TXR1871" s="401"/>
      <c r="TXS1871" s="401"/>
      <c r="TXT1871" s="401"/>
      <c r="TXU1871" s="401"/>
      <c r="TXV1871" s="401"/>
      <c r="TXW1871" s="401"/>
      <c r="TXX1871" s="401"/>
      <c r="TXY1871" s="401"/>
      <c r="TXZ1871" s="401"/>
      <c r="TYA1871" s="401"/>
      <c r="TYB1871" s="401"/>
      <c r="TYC1871" s="401"/>
      <c r="TYD1871" s="401"/>
      <c r="TYE1871" s="401"/>
      <c r="TYF1871" s="401"/>
      <c r="TYG1871" s="401"/>
      <c r="TYH1871" s="401"/>
      <c r="TYI1871" s="401"/>
      <c r="TYJ1871" s="401"/>
      <c r="TYK1871" s="401"/>
      <c r="TYL1871" s="401"/>
      <c r="TYM1871" s="401"/>
      <c r="TYN1871" s="401"/>
      <c r="TYO1871" s="401"/>
      <c r="TYP1871" s="401"/>
      <c r="TYQ1871" s="401"/>
      <c r="TYR1871" s="401"/>
      <c r="TYS1871" s="401"/>
      <c r="TYT1871" s="401"/>
      <c r="TYU1871" s="401"/>
      <c r="TYV1871" s="401"/>
      <c r="TYW1871" s="401"/>
      <c r="TYX1871" s="401"/>
      <c r="TYY1871" s="401"/>
      <c r="TYZ1871" s="401"/>
      <c r="TZA1871" s="401"/>
      <c r="TZB1871" s="401"/>
      <c r="TZC1871" s="401"/>
      <c r="TZD1871" s="401"/>
      <c r="TZE1871" s="401"/>
      <c r="TZF1871" s="401"/>
      <c r="TZG1871" s="401"/>
      <c r="TZH1871" s="401"/>
      <c r="TZI1871" s="401"/>
      <c r="TZJ1871" s="401"/>
      <c r="TZK1871" s="401"/>
      <c r="TZL1871" s="401"/>
      <c r="TZM1871" s="401"/>
      <c r="TZN1871" s="401"/>
      <c r="TZO1871" s="401"/>
      <c r="TZP1871" s="401"/>
      <c r="TZQ1871" s="401"/>
      <c r="TZR1871" s="401"/>
      <c r="TZS1871" s="401"/>
      <c r="TZT1871" s="401"/>
      <c r="TZU1871" s="401"/>
      <c r="TZV1871" s="401"/>
      <c r="TZW1871" s="401"/>
      <c r="TZX1871" s="401"/>
      <c r="TZY1871" s="401"/>
      <c r="TZZ1871" s="401"/>
      <c r="UAA1871" s="401"/>
      <c r="UAB1871" s="401"/>
      <c r="UAC1871" s="401"/>
      <c r="UAD1871" s="401"/>
      <c r="UAE1871" s="401"/>
      <c r="UAF1871" s="401"/>
      <c r="UAG1871" s="401"/>
      <c r="UAH1871" s="401"/>
      <c r="UAI1871" s="401"/>
      <c r="UAJ1871" s="401"/>
      <c r="UAK1871" s="401"/>
      <c r="UAL1871" s="401"/>
      <c r="UAM1871" s="401"/>
      <c r="UAN1871" s="401"/>
      <c r="UAO1871" s="401"/>
      <c r="UAP1871" s="401"/>
      <c r="UAQ1871" s="401"/>
      <c r="UAR1871" s="401"/>
      <c r="UAS1871" s="401"/>
      <c r="UAT1871" s="401"/>
      <c r="UAU1871" s="401"/>
      <c r="UAV1871" s="401"/>
      <c r="UAW1871" s="401"/>
      <c r="UAX1871" s="401"/>
      <c r="UAY1871" s="401"/>
      <c r="UAZ1871" s="401"/>
      <c r="UBA1871" s="401"/>
      <c r="UBB1871" s="401"/>
      <c r="UBC1871" s="401"/>
      <c r="UBD1871" s="401"/>
      <c r="UBE1871" s="401"/>
      <c r="UBF1871" s="401"/>
      <c r="UBG1871" s="401"/>
      <c r="UBH1871" s="401"/>
      <c r="UBI1871" s="401"/>
      <c r="UBJ1871" s="401"/>
      <c r="UBK1871" s="401"/>
      <c r="UBL1871" s="401"/>
      <c r="UBM1871" s="401"/>
      <c r="UBN1871" s="401"/>
      <c r="UBO1871" s="401"/>
      <c r="UBP1871" s="401"/>
      <c r="UBQ1871" s="401"/>
      <c r="UBR1871" s="401"/>
      <c r="UBS1871" s="401"/>
      <c r="UBT1871" s="401"/>
      <c r="UBU1871" s="401"/>
      <c r="UBV1871" s="401"/>
      <c r="UBW1871" s="401"/>
      <c r="UBX1871" s="401"/>
      <c r="UBY1871" s="401"/>
      <c r="UBZ1871" s="401"/>
      <c r="UCA1871" s="401"/>
      <c r="UCB1871" s="401"/>
      <c r="UCC1871" s="401"/>
      <c r="UCD1871" s="401"/>
      <c r="UCE1871" s="401"/>
      <c r="UCF1871" s="401"/>
      <c r="UCG1871" s="401"/>
      <c r="UCH1871" s="401"/>
      <c r="UCI1871" s="401"/>
      <c r="UCJ1871" s="401"/>
      <c r="UCK1871" s="401"/>
      <c r="UCL1871" s="401"/>
      <c r="UCM1871" s="401"/>
      <c r="UCN1871" s="401"/>
      <c r="UCO1871" s="401"/>
      <c r="UCP1871" s="401"/>
      <c r="UCQ1871" s="401"/>
      <c r="UCR1871" s="401"/>
      <c r="UCS1871" s="401"/>
      <c r="UCT1871" s="401"/>
      <c r="UCU1871" s="401"/>
      <c r="UCV1871" s="401"/>
      <c r="UCW1871" s="401"/>
      <c r="UCX1871" s="401"/>
      <c r="UCY1871" s="401"/>
      <c r="UCZ1871" s="401"/>
      <c r="UDA1871" s="401"/>
      <c r="UDB1871" s="401"/>
      <c r="UDC1871" s="401"/>
      <c r="UDD1871" s="401"/>
      <c r="UDE1871" s="401"/>
      <c r="UDF1871" s="401"/>
      <c r="UDG1871" s="401"/>
      <c r="UDH1871" s="401"/>
      <c r="UDI1871" s="401"/>
      <c r="UDJ1871" s="401"/>
      <c r="UDK1871" s="401"/>
      <c r="UDL1871" s="401"/>
      <c r="UDM1871" s="401"/>
      <c r="UDN1871" s="401"/>
      <c r="UDO1871" s="401"/>
      <c r="UDP1871" s="401"/>
      <c r="UDQ1871" s="401"/>
      <c r="UDR1871" s="401"/>
      <c r="UDS1871" s="401"/>
      <c r="UDT1871" s="401"/>
      <c r="UDU1871" s="401"/>
      <c r="UDV1871" s="401"/>
      <c r="UDW1871" s="401"/>
      <c r="UDX1871" s="401"/>
      <c r="UDY1871" s="401"/>
      <c r="UDZ1871" s="401"/>
      <c r="UEA1871" s="401"/>
      <c r="UEB1871" s="401"/>
      <c r="UEC1871" s="401"/>
      <c r="UED1871" s="401"/>
      <c r="UEE1871" s="401"/>
      <c r="UEF1871" s="401"/>
      <c r="UEG1871" s="401"/>
      <c r="UEH1871" s="401"/>
      <c r="UEI1871" s="401"/>
      <c r="UEJ1871" s="401"/>
      <c r="UEK1871" s="401"/>
      <c r="UEL1871" s="401"/>
      <c r="UEM1871" s="401"/>
      <c r="UEN1871" s="401"/>
      <c r="UEO1871" s="401"/>
      <c r="UEP1871" s="401"/>
      <c r="UEQ1871" s="401"/>
      <c r="UER1871" s="401"/>
      <c r="UES1871" s="401"/>
      <c r="UET1871" s="401"/>
      <c r="UEU1871" s="401"/>
      <c r="UEV1871" s="401"/>
      <c r="UEW1871" s="401"/>
      <c r="UEX1871" s="401"/>
      <c r="UEY1871" s="401"/>
      <c r="UEZ1871" s="401"/>
      <c r="UFA1871" s="401"/>
      <c r="UFB1871" s="401"/>
      <c r="UFC1871" s="401"/>
      <c r="UFD1871" s="401"/>
      <c r="UFE1871" s="401"/>
      <c r="UFF1871" s="401"/>
      <c r="UFG1871" s="401"/>
      <c r="UFH1871" s="401"/>
      <c r="UFI1871" s="401"/>
      <c r="UFJ1871" s="401"/>
      <c r="UFK1871" s="401"/>
      <c r="UFL1871" s="401"/>
      <c r="UFM1871" s="401"/>
      <c r="UFN1871" s="401"/>
      <c r="UFO1871" s="401"/>
      <c r="UFP1871" s="401"/>
      <c r="UFQ1871" s="401"/>
      <c r="UFR1871" s="401"/>
      <c r="UFS1871" s="401"/>
      <c r="UFT1871" s="401"/>
      <c r="UFU1871" s="401"/>
      <c r="UFV1871" s="401"/>
      <c r="UFW1871" s="401"/>
      <c r="UFX1871" s="401"/>
      <c r="UFY1871" s="401"/>
      <c r="UFZ1871" s="401"/>
      <c r="UGA1871" s="401"/>
      <c r="UGB1871" s="401"/>
      <c r="UGC1871" s="401"/>
      <c r="UGD1871" s="401"/>
      <c r="UGE1871" s="401"/>
      <c r="UGF1871" s="401"/>
      <c r="UGG1871" s="401"/>
      <c r="UGH1871" s="401"/>
      <c r="UGI1871" s="401"/>
      <c r="UGJ1871" s="401"/>
      <c r="UGK1871" s="401"/>
      <c r="UGL1871" s="401"/>
      <c r="UGM1871" s="401"/>
      <c r="UGN1871" s="401"/>
      <c r="UGO1871" s="401"/>
      <c r="UGP1871" s="401"/>
      <c r="UGQ1871" s="401"/>
      <c r="UGR1871" s="401"/>
      <c r="UGS1871" s="401"/>
      <c r="UGT1871" s="401"/>
      <c r="UGU1871" s="401"/>
      <c r="UGV1871" s="401"/>
      <c r="UGW1871" s="401"/>
      <c r="UGX1871" s="401"/>
      <c r="UGY1871" s="401"/>
      <c r="UGZ1871" s="401"/>
      <c r="UHA1871" s="401"/>
      <c r="UHB1871" s="401"/>
      <c r="UHC1871" s="401"/>
      <c r="UHD1871" s="401"/>
      <c r="UHE1871" s="401"/>
      <c r="UHF1871" s="401"/>
      <c r="UHG1871" s="401"/>
      <c r="UHH1871" s="401"/>
      <c r="UHI1871" s="401"/>
      <c r="UHJ1871" s="401"/>
      <c r="UHK1871" s="401"/>
      <c r="UHL1871" s="401"/>
      <c r="UHM1871" s="401"/>
      <c r="UHN1871" s="401"/>
      <c r="UHO1871" s="401"/>
      <c r="UHP1871" s="401"/>
      <c r="UHQ1871" s="401"/>
      <c r="UHR1871" s="401"/>
      <c r="UHS1871" s="401"/>
      <c r="UHT1871" s="401"/>
      <c r="UHU1871" s="401"/>
      <c r="UHV1871" s="401"/>
      <c r="UHW1871" s="401"/>
      <c r="UHX1871" s="401"/>
      <c r="UHY1871" s="401"/>
      <c r="UHZ1871" s="401"/>
      <c r="UIA1871" s="401"/>
      <c r="UIB1871" s="401"/>
      <c r="UIC1871" s="401"/>
      <c r="UID1871" s="401"/>
      <c r="UIE1871" s="401"/>
      <c r="UIF1871" s="401"/>
      <c r="UIG1871" s="401"/>
      <c r="UIH1871" s="401"/>
      <c r="UII1871" s="401"/>
      <c r="UIJ1871" s="401"/>
      <c r="UIK1871" s="401"/>
      <c r="UIL1871" s="401"/>
      <c r="UIM1871" s="401"/>
      <c r="UIN1871" s="401"/>
      <c r="UIO1871" s="401"/>
      <c r="UIP1871" s="401"/>
      <c r="UIQ1871" s="401"/>
      <c r="UIR1871" s="401"/>
      <c r="UIS1871" s="401"/>
      <c r="UIT1871" s="401"/>
      <c r="UIU1871" s="401"/>
      <c r="UIV1871" s="401"/>
      <c r="UIW1871" s="401"/>
      <c r="UIX1871" s="401"/>
      <c r="UIY1871" s="401"/>
      <c r="UIZ1871" s="401"/>
      <c r="UJA1871" s="401"/>
      <c r="UJB1871" s="401"/>
      <c r="UJC1871" s="401"/>
      <c r="UJD1871" s="401"/>
      <c r="UJE1871" s="401"/>
      <c r="UJF1871" s="401"/>
      <c r="UJG1871" s="401"/>
      <c r="UJH1871" s="401"/>
      <c r="UJI1871" s="401"/>
      <c r="UJJ1871" s="401"/>
      <c r="UJK1871" s="401"/>
      <c r="UJL1871" s="401"/>
      <c r="UJM1871" s="401"/>
      <c r="UJN1871" s="401"/>
      <c r="UJO1871" s="401"/>
      <c r="UJP1871" s="401"/>
      <c r="UJQ1871" s="401"/>
      <c r="UJR1871" s="401"/>
      <c r="UJS1871" s="401"/>
      <c r="UJT1871" s="401"/>
      <c r="UJU1871" s="401"/>
      <c r="UJV1871" s="401"/>
      <c r="UJW1871" s="401"/>
      <c r="UJX1871" s="401"/>
      <c r="UJY1871" s="401"/>
      <c r="UJZ1871" s="401"/>
      <c r="UKA1871" s="401"/>
      <c r="UKB1871" s="401"/>
      <c r="UKC1871" s="401"/>
      <c r="UKD1871" s="401"/>
      <c r="UKE1871" s="401"/>
      <c r="UKF1871" s="401"/>
      <c r="UKG1871" s="401"/>
      <c r="UKH1871" s="401"/>
      <c r="UKI1871" s="401"/>
      <c r="UKJ1871" s="401"/>
      <c r="UKK1871" s="401"/>
      <c r="UKL1871" s="401"/>
      <c r="UKM1871" s="401"/>
      <c r="UKN1871" s="401"/>
      <c r="UKO1871" s="401"/>
      <c r="UKP1871" s="401"/>
      <c r="UKQ1871" s="401"/>
      <c r="UKR1871" s="401"/>
      <c r="UKS1871" s="401"/>
      <c r="UKT1871" s="401"/>
      <c r="UKU1871" s="401"/>
      <c r="UKV1871" s="401"/>
      <c r="UKW1871" s="401"/>
      <c r="UKX1871" s="401"/>
      <c r="UKY1871" s="401"/>
      <c r="UKZ1871" s="401"/>
      <c r="ULA1871" s="401"/>
      <c r="ULB1871" s="401"/>
      <c r="ULC1871" s="401"/>
      <c r="ULD1871" s="401"/>
      <c r="ULE1871" s="401"/>
      <c r="ULF1871" s="401"/>
      <c r="ULG1871" s="401"/>
      <c r="ULH1871" s="401"/>
      <c r="ULI1871" s="401"/>
      <c r="ULJ1871" s="401"/>
      <c r="ULK1871" s="401"/>
      <c r="ULL1871" s="401"/>
      <c r="ULM1871" s="401"/>
      <c r="ULN1871" s="401"/>
      <c r="ULO1871" s="401"/>
      <c r="ULP1871" s="401"/>
      <c r="ULQ1871" s="401"/>
      <c r="ULR1871" s="401"/>
      <c r="ULS1871" s="401"/>
      <c r="ULT1871" s="401"/>
      <c r="ULU1871" s="401"/>
      <c r="ULV1871" s="401"/>
      <c r="ULW1871" s="401"/>
      <c r="ULX1871" s="401"/>
      <c r="ULY1871" s="401"/>
      <c r="ULZ1871" s="401"/>
      <c r="UMA1871" s="401"/>
      <c r="UMB1871" s="401"/>
      <c r="UMC1871" s="401"/>
      <c r="UMD1871" s="401"/>
      <c r="UME1871" s="401"/>
      <c r="UMF1871" s="401"/>
      <c r="UMG1871" s="401"/>
      <c r="UMH1871" s="401"/>
      <c r="UMI1871" s="401"/>
      <c r="UMJ1871" s="401"/>
      <c r="UMK1871" s="401"/>
      <c r="UML1871" s="401"/>
      <c r="UMM1871" s="401"/>
      <c r="UMN1871" s="401"/>
      <c r="UMO1871" s="401"/>
      <c r="UMP1871" s="401"/>
      <c r="UMQ1871" s="401"/>
      <c r="UMR1871" s="401"/>
      <c r="UMS1871" s="401"/>
      <c r="UMT1871" s="401"/>
      <c r="UMU1871" s="401"/>
      <c r="UMV1871" s="401"/>
      <c r="UMW1871" s="401"/>
      <c r="UMX1871" s="401"/>
      <c r="UMY1871" s="401"/>
      <c r="UMZ1871" s="401"/>
      <c r="UNA1871" s="401"/>
      <c r="UNB1871" s="401"/>
      <c r="UNC1871" s="401"/>
      <c r="UND1871" s="401"/>
      <c r="UNE1871" s="401"/>
      <c r="UNF1871" s="401"/>
      <c r="UNG1871" s="401"/>
      <c r="UNH1871" s="401"/>
      <c r="UNI1871" s="401"/>
      <c r="UNJ1871" s="401"/>
      <c r="UNK1871" s="401"/>
      <c r="UNL1871" s="401"/>
      <c r="UNM1871" s="401"/>
      <c r="UNN1871" s="401"/>
      <c r="UNO1871" s="401"/>
      <c r="UNP1871" s="401"/>
      <c r="UNQ1871" s="401"/>
      <c r="UNR1871" s="401"/>
      <c r="UNS1871" s="401"/>
      <c r="UNT1871" s="401"/>
      <c r="UNU1871" s="401"/>
      <c r="UNV1871" s="401"/>
      <c r="UNW1871" s="401"/>
      <c r="UNX1871" s="401"/>
      <c r="UNY1871" s="401"/>
      <c r="UNZ1871" s="401"/>
      <c r="UOA1871" s="401"/>
      <c r="UOB1871" s="401"/>
      <c r="UOC1871" s="401"/>
      <c r="UOD1871" s="401"/>
      <c r="UOE1871" s="401"/>
      <c r="UOF1871" s="401"/>
      <c r="UOG1871" s="401"/>
      <c r="UOH1871" s="401"/>
      <c r="UOI1871" s="401"/>
      <c r="UOJ1871" s="401"/>
      <c r="UOK1871" s="401"/>
      <c r="UOL1871" s="401"/>
      <c r="UOM1871" s="401"/>
      <c r="UON1871" s="401"/>
      <c r="UOO1871" s="401"/>
      <c r="UOP1871" s="401"/>
      <c r="UOQ1871" s="401"/>
      <c r="UOR1871" s="401"/>
      <c r="UOS1871" s="401"/>
      <c r="UOT1871" s="401"/>
      <c r="UOU1871" s="401"/>
      <c r="UOV1871" s="401"/>
      <c r="UOW1871" s="401"/>
      <c r="UOX1871" s="401"/>
      <c r="UOY1871" s="401"/>
      <c r="UOZ1871" s="401"/>
      <c r="UPA1871" s="401"/>
      <c r="UPB1871" s="401"/>
      <c r="UPC1871" s="401"/>
      <c r="UPD1871" s="401"/>
      <c r="UPE1871" s="401"/>
      <c r="UPF1871" s="401"/>
      <c r="UPG1871" s="401"/>
      <c r="UPH1871" s="401"/>
      <c r="UPI1871" s="401"/>
      <c r="UPJ1871" s="401"/>
      <c r="UPK1871" s="401"/>
      <c r="UPL1871" s="401"/>
      <c r="UPM1871" s="401"/>
      <c r="UPN1871" s="401"/>
      <c r="UPO1871" s="401"/>
      <c r="UPP1871" s="401"/>
      <c r="UPQ1871" s="401"/>
      <c r="UPR1871" s="401"/>
      <c r="UPS1871" s="401"/>
      <c r="UPT1871" s="401"/>
      <c r="UPU1871" s="401"/>
      <c r="UPV1871" s="401"/>
      <c r="UPW1871" s="401"/>
      <c r="UPX1871" s="401"/>
      <c r="UPY1871" s="401"/>
      <c r="UPZ1871" s="401"/>
      <c r="UQA1871" s="401"/>
      <c r="UQB1871" s="401"/>
      <c r="UQC1871" s="401"/>
      <c r="UQD1871" s="401"/>
      <c r="UQE1871" s="401"/>
      <c r="UQF1871" s="401"/>
      <c r="UQG1871" s="401"/>
      <c r="UQH1871" s="401"/>
      <c r="UQI1871" s="401"/>
      <c r="UQJ1871" s="401"/>
      <c r="UQK1871" s="401"/>
      <c r="UQL1871" s="401"/>
      <c r="UQM1871" s="401"/>
      <c r="UQN1871" s="401"/>
      <c r="UQO1871" s="401"/>
      <c r="UQP1871" s="401"/>
      <c r="UQQ1871" s="401"/>
      <c r="UQR1871" s="401"/>
      <c r="UQS1871" s="401"/>
      <c r="UQT1871" s="401"/>
      <c r="UQU1871" s="401"/>
      <c r="UQV1871" s="401"/>
      <c r="UQW1871" s="401"/>
      <c r="UQX1871" s="401"/>
      <c r="UQY1871" s="401"/>
      <c r="UQZ1871" s="401"/>
      <c r="URA1871" s="401"/>
      <c r="URB1871" s="401"/>
      <c r="URC1871" s="401"/>
      <c r="URD1871" s="401"/>
      <c r="URE1871" s="401"/>
      <c r="URF1871" s="401"/>
      <c r="URG1871" s="401"/>
      <c r="URH1871" s="401"/>
      <c r="URI1871" s="401"/>
      <c r="URJ1871" s="401"/>
      <c r="URK1871" s="401"/>
      <c r="URL1871" s="401"/>
      <c r="URM1871" s="401"/>
      <c r="URN1871" s="401"/>
      <c r="URO1871" s="401"/>
      <c r="URP1871" s="401"/>
      <c r="URQ1871" s="401"/>
      <c r="URR1871" s="401"/>
      <c r="URS1871" s="401"/>
      <c r="URT1871" s="401"/>
      <c r="URU1871" s="401"/>
      <c r="URV1871" s="401"/>
      <c r="URW1871" s="401"/>
      <c r="URX1871" s="401"/>
      <c r="URY1871" s="401"/>
      <c r="URZ1871" s="401"/>
      <c r="USA1871" s="401"/>
      <c r="USB1871" s="401"/>
      <c r="USC1871" s="401"/>
      <c r="USD1871" s="401"/>
      <c r="USE1871" s="401"/>
      <c r="USF1871" s="401"/>
      <c r="USG1871" s="401"/>
      <c r="USH1871" s="401"/>
      <c r="USI1871" s="401"/>
      <c r="USJ1871" s="401"/>
      <c r="USK1871" s="401"/>
      <c r="USL1871" s="401"/>
      <c r="USM1871" s="401"/>
      <c r="USN1871" s="401"/>
      <c r="USO1871" s="401"/>
      <c r="USP1871" s="401"/>
      <c r="USQ1871" s="401"/>
      <c r="USR1871" s="401"/>
      <c r="USS1871" s="401"/>
      <c r="UST1871" s="401"/>
      <c r="USU1871" s="401"/>
      <c r="USV1871" s="401"/>
      <c r="USW1871" s="401"/>
      <c r="USX1871" s="401"/>
      <c r="USY1871" s="401"/>
      <c r="USZ1871" s="401"/>
      <c r="UTA1871" s="401"/>
      <c r="UTB1871" s="401"/>
      <c r="UTC1871" s="401"/>
      <c r="UTD1871" s="401"/>
      <c r="UTE1871" s="401"/>
      <c r="UTF1871" s="401"/>
      <c r="UTG1871" s="401"/>
      <c r="UTH1871" s="401"/>
      <c r="UTI1871" s="401"/>
      <c r="UTJ1871" s="401"/>
      <c r="UTK1871" s="401"/>
      <c r="UTL1871" s="401"/>
      <c r="UTM1871" s="401"/>
      <c r="UTN1871" s="401"/>
      <c r="UTO1871" s="401"/>
      <c r="UTP1871" s="401"/>
      <c r="UTQ1871" s="401"/>
      <c r="UTR1871" s="401"/>
      <c r="UTS1871" s="401"/>
      <c r="UTT1871" s="401"/>
      <c r="UTU1871" s="401"/>
      <c r="UTV1871" s="401"/>
      <c r="UTW1871" s="401"/>
      <c r="UTX1871" s="401"/>
      <c r="UTY1871" s="401"/>
      <c r="UTZ1871" s="401"/>
      <c r="UUA1871" s="401"/>
      <c r="UUB1871" s="401"/>
      <c r="UUC1871" s="401"/>
      <c r="UUD1871" s="401"/>
      <c r="UUE1871" s="401"/>
      <c r="UUF1871" s="401"/>
      <c r="UUG1871" s="401"/>
      <c r="UUH1871" s="401"/>
      <c r="UUI1871" s="401"/>
      <c r="UUJ1871" s="401"/>
      <c r="UUK1871" s="401"/>
      <c r="UUL1871" s="401"/>
      <c r="UUM1871" s="401"/>
      <c r="UUN1871" s="401"/>
      <c r="UUO1871" s="401"/>
      <c r="UUP1871" s="401"/>
      <c r="UUQ1871" s="401"/>
      <c r="UUR1871" s="401"/>
      <c r="UUS1871" s="401"/>
      <c r="UUT1871" s="401"/>
      <c r="UUU1871" s="401"/>
      <c r="UUV1871" s="401"/>
      <c r="UUW1871" s="401"/>
      <c r="UUX1871" s="401"/>
      <c r="UUY1871" s="401"/>
      <c r="UUZ1871" s="401"/>
      <c r="UVA1871" s="401"/>
      <c r="UVB1871" s="401"/>
      <c r="UVC1871" s="401"/>
      <c r="UVD1871" s="401"/>
      <c r="UVE1871" s="401"/>
      <c r="UVF1871" s="401"/>
      <c r="UVG1871" s="401"/>
      <c r="UVH1871" s="401"/>
      <c r="UVI1871" s="401"/>
      <c r="UVJ1871" s="401"/>
      <c r="UVK1871" s="401"/>
      <c r="UVL1871" s="401"/>
      <c r="UVM1871" s="401"/>
      <c r="UVN1871" s="401"/>
      <c r="UVO1871" s="401"/>
      <c r="UVP1871" s="401"/>
      <c r="UVQ1871" s="401"/>
      <c r="UVR1871" s="401"/>
      <c r="UVS1871" s="401"/>
      <c r="UVT1871" s="401"/>
      <c r="UVU1871" s="401"/>
      <c r="UVV1871" s="401"/>
      <c r="UVW1871" s="401"/>
      <c r="UVX1871" s="401"/>
      <c r="UVY1871" s="401"/>
      <c r="UVZ1871" s="401"/>
      <c r="UWA1871" s="401"/>
      <c r="UWB1871" s="401"/>
      <c r="UWC1871" s="401"/>
      <c r="UWD1871" s="401"/>
      <c r="UWE1871" s="401"/>
      <c r="UWF1871" s="401"/>
      <c r="UWG1871" s="401"/>
      <c r="UWH1871" s="401"/>
      <c r="UWI1871" s="401"/>
      <c r="UWJ1871" s="401"/>
      <c r="UWK1871" s="401"/>
      <c r="UWL1871" s="401"/>
      <c r="UWM1871" s="401"/>
      <c r="UWN1871" s="401"/>
      <c r="UWO1871" s="401"/>
      <c r="UWP1871" s="401"/>
      <c r="UWQ1871" s="401"/>
      <c r="UWR1871" s="401"/>
      <c r="UWS1871" s="401"/>
      <c r="UWT1871" s="401"/>
      <c r="UWU1871" s="401"/>
      <c r="UWV1871" s="401"/>
      <c r="UWW1871" s="401"/>
      <c r="UWX1871" s="401"/>
      <c r="UWY1871" s="401"/>
      <c r="UWZ1871" s="401"/>
      <c r="UXA1871" s="401"/>
      <c r="UXB1871" s="401"/>
      <c r="UXC1871" s="401"/>
      <c r="UXD1871" s="401"/>
      <c r="UXE1871" s="401"/>
      <c r="UXF1871" s="401"/>
      <c r="UXG1871" s="401"/>
      <c r="UXH1871" s="401"/>
      <c r="UXI1871" s="401"/>
      <c r="UXJ1871" s="401"/>
      <c r="UXK1871" s="401"/>
      <c r="UXL1871" s="401"/>
      <c r="UXM1871" s="401"/>
      <c r="UXN1871" s="401"/>
      <c r="UXO1871" s="401"/>
      <c r="UXP1871" s="401"/>
      <c r="UXQ1871" s="401"/>
      <c r="UXR1871" s="401"/>
      <c r="UXS1871" s="401"/>
      <c r="UXT1871" s="401"/>
      <c r="UXU1871" s="401"/>
      <c r="UXV1871" s="401"/>
      <c r="UXW1871" s="401"/>
      <c r="UXX1871" s="401"/>
      <c r="UXY1871" s="401"/>
      <c r="UXZ1871" s="401"/>
      <c r="UYA1871" s="401"/>
      <c r="UYB1871" s="401"/>
      <c r="UYC1871" s="401"/>
      <c r="UYD1871" s="401"/>
      <c r="UYE1871" s="401"/>
      <c r="UYF1871" s="401"/>
      <c r="UYG1871" s="401"/>
      <c r="UYH1871" s="401"/>
      <c r="UYI1871" s="401"/>
      <c r="UYJ1871" s="401"/>
      <c r="UYK1871" s="401"/>
      <c r="UYL1871" s="401"/>
      <c r="UYM1871" s="401"/>
      <c r="UYN1871" s="401"/>
      <c r="UYO1871" s="401"/>
      <c r="UYP1871" s="401"/>
      <c r="UYQ1871" s="401"/>
      <c r="UYR1871" s="401"/>
      <c r="UYS1871" s="401"/>
      <c r="UYT1871" s="401"/>
      <c r="UYU1871" s="401"/>
      <c r="UYV1871" s="401"/>
      <c r="UYW1871" s="401"/>
      <c r="UYX1871" s="401"/>
      <c r="UYY1871" s="401"/>
      <c r="UYZ1871" s="401"/>
      <c r="UZA1871" s="401"/>
      <c r="UZB1871" s="401"/>
      <c r="UZC1871" s="401"/>
      <c r="UZD1871" s="401"/>
      <c r="UZE1871" s="401"/>
      <c r="UZF1871" s="401"/>
      <c r="UZG1871" s="401"/>
      <c r="UZH1871" s="401"/>
      <c r="UZI1871" s="401"/>
      <c r="UZJ1871" s="401"/>
      <c r="UZK1871" s="401"/>
      <c r="UZL1871" s="401"/>
      <c r="UZM1871" s="401"/>
      <c r="UZN1871" s="401"/>
      <c r="UZO1871" s="401"/>
      <c r="UZP1871" s="401"/>
      <c r="UZQ1871" s="401"/>
      <c r="UZR1871" s="401"/>
      <c r="UZS1871" s="401"/>
      <c r="UZT1871" s="401"/>
      <c r="UZU1871" s="401"/>
      <c r="UZV1871" s="401"/>
      <c r="UZW1871" s="401"/>
      <c r="UZX1871" s="401"/>
      <c r="UZY1871" s="401"/>
      <c r="UZZ1871" s="401"/>
      <c r="VAA1871" s="401"/>
      <c r="VAB1871" s="401"/>
      <c r="VAC1871" s="401"/>
      <c r="VAD1871" s="401"/>
      <c r="VAE1871" s="401"/>
      <c r="VAF1871" s="401"/>
      <c r="VAG1871" s="401"/>
      <c r="VAH1871" s="401"/>
      <c r="VAI1871" s="401"/>
      <c r="VAJ1871" s="401"/>
      <c r="VAK1871" s="401"/>
      <c r="VAL1871" s="401"/>
      <c r="VAM1871" s="401"/>
      <c r="VAN1871" s="401"/>
      <c r="VAO1871" s="401"/>
      <c r="VAP1871" s="401"/>
      <c r="VAQ1871" s="401"/>
      <c r="VAR1871" s="401"/>
      <c r="VAS1871" s="401"/>
      <c r="VAT1871" s="401"/>
      <c r="VAU1871" s="401"/>
      <c r="VAV1871" s="401"/>
      <c r="VAW1871" s="401"/>
      <c r="VAX1871" s="401"/>
      <c r="VAY1871" s="401"/>
      <c r="VAZ1871" s="401"/>
      <c r="VBA1871" s="401"/>
      <c r="VBB1871" s="401"/>
      <c r="VBC1871" s="401"/>
      <c r="VBD1871" s="401"/>
      <c r="VBE1871" s="401"/>
      <c r="VBF1871" s="401"/>
      <c r="VBG1871" s="401"/>
      <c r="VBH1871" s="401"/>
      <c r="VBI1871" s="401"/>
      <c r="VBJ1871" s="401"/>
      <c r="VBK1871" s="401"/>
      <c r="VBL1871" s="401"/>
      <c r="VBM1871" s="401"/>
      <c r="VBN1871" s="401"/>
      <c r="VBO1871" s="401"/>
      <c r="VBP1871" s="401"/>
      <c r="VBQ1871" s="401"/>
      <c r="VBR1871" s="401"/>
      <c r="VBS1871" s="401"/>
      <c r="VBT1871" s="401"/>
      <c r="VBU1871" s="401"/>
      <c r="VBV1871" s="401"/>
      <c r="VBW1871" s="401"/>
      <c r="VBX1871" s="401"/>
      <c r="VBY1871" s="401"/>
      <c r="VBZ1871" s="401"/>
      <c r="VCA1871" s="401"/>
      <c r="VCB1871" s="401"/>
      <c r="VCC1871" s="401"/>
      <c r="VCD1871" s="401"/>
      <c r="VCE1871" s="401"/>
      <c r="VCF1871" s="401"/>
      <c r="VCG1871" s="401"/>
      <c r="VCH1871" s="401"/>
      <c r="VCI1871" s="401"/>
      <c r="VCJ1871" s="401"/>
      <c r="VCK1871" s="401"/>
      <c r="VCL1871" s="401"/>
      <c r="VCM1871" s="401"/>
      <c r="VCN1871" s="401"/>
      <c r="VCO1871" s="401"/>
      <c r="VCP1871" s="401"/>
      <c r="VCQ1871" s="401"/>
      <c r="VCR1871" s="401"/>
      <c r="VCS1871" s="401"/>
      <c r="VCT1871" s="401"/>
      <c r="VCU1871" s="401"/>
      <c r="VCV1871" s="401"/>
      <c r="VCW1871" s="401"/>
      <c r="VCX1871" s="401"/>
      <c r="VCY1871" s="401"/>
      <c r="VCZ1871" s="401"/>
      <c r="VDA1871" s="401"/>
      <c r="VDB1871" s="401"/>
      <c r="VDC1871" s="401"/>
      <c r="VDD1871" s="401"/>
      <c r="VDE1871" s="401"/>
      <c r="VDF1871" s="401"/>
      <c r="VDG1871" s="401"/>
      <c r="VDH1871" s="401"/>
      <c r="VDI1871" s="401"/>
      <c r="VDJ1871" s="401"/>
      <c r="VDK1871" s="401"/>
      <c r="VDL1871" s="401"/>
      <c r="VDM1871" s="401"/>
      <c r="VDN1871" s="401"/>
      <c r="VDO1871" s="401"/>
      <c r="VDP1871" s="401"/>
      <c r="VDQ1871" s="401"/>
      <c r="VDR1871" s="401"/>
      <c r="VDS1871" s="401"/>
      <c r="VDT1871" s="401"/>
      <c r="VDU1871" s="401"/>
      <c r="VDV1871" s="401"/>
      <c r="VDW1871" s="401"/>
      <c r="VDX1871" s="401"/>
      <c r="VDY1871" s="401"/>
      <c r="VDZ1871" s="401"/>
      <c r="VEA1871" s="401"/>
      <c r="VEB1871" s="401"/>
      <c r="VEC1871" s="401"/>
      <c r="VED1871" s="401"/>
      <c r="VEE1871" s="401"/>
      <c r="VEF1871" s="401"/>
      <c r="VEG1871" s="401"/>
      <c r="VEH1871" s="401"/>
      <c r="VEI1871" s="401"/>
      <c r="VEJ1871" s="401"/>
      <c r="VEK1871" s="401"/>
      <c r="VEL1871" s="401"/>
      <c r="VEM1871" s="401"/>
      <c r="VEN1871" s="401"/>
      <c r="VEO1871" s="401"/>
      <c r="VEP1871" s="401"/>
      <c r="VEQ1871" s="401"/>
      <c r="VER1871" s="401"/>
      <c r="VES1871" s="401"/>
      <c r="VET1871" s="401"/>
      <c r="VEU1871" s="401"/>
      <c r="VEV1871" s="401"/>
      <c r="VEW1871" s="401"/>
      <c r="VEX1871" s="401"/>
      <c r="VEY1871" s="401"/>
      <c r="VEZ1871" s="401"/>
      <c r="VFA1871" s="401"/>
      <c r="VFB1871" s="401"/>
      <c r="VFC1871" s="401"/>
      <c r="VFD1871" s="401"/>
      <c r="VFE1871" s="401"/>
      <c r="VFF1871" s="401"/>
      <c r="VFG1871" s="401"/>
      <c r="VFH1871" s="401"/>
      <c r="VFI1871" s="401"/>
      <c r="VFJ1871" s="401"/>
      <c r="VFK1871" s="401"/>
      <c r="VFL1871" s="401"/>
      <c r="VFM1871" s="401"/>
      <c r="VFN1871" s="401"/>
      <c r="VFO1871" s="401"/>
      <c r="VFP1871" s="401"/>
      <c r="VFQ1871" s="401"/>
      <c r="VFR1871" s="401"/>
      <c r="VFS1871" s="401"/>
      <c r="VFT1871" s="401"/>
      <c r="VFU1871" s="401"/>
      <c r="VFV1871" s="401"/>
      <c r="VFW1871" s="401"/>
      <c r="VFX1871" s="401"/>
      <c r="VFY1871" s="401"/>
      <c r="VFZ1871" s="401"/>
      <c r="VGA1871" s="401"/>
      <c r="VGB1871" s="401"/>
      <c r="VGC1871" s="401"/>
      <c r="VGD1871" s="401"/>
      <c r="VGE1871" s="401"/>
      <c r="VGF1871" s="401"/>
      <c r="VGG1871" s="401"/>
      <c r="VGH1871" s="401"/>
      <c r="VGI1871" s="401"/>
      <c r="VGJ1871" s="401"/>
      <c r="VGK1871" s="401"/>
      <c r="VGL1871" s="401"/>
      <c r="VGM1871" s="401"/>
      <c r="VGN1871" s="401"/>
      <c r="VGO1871" s="401"/>
      <c r="VGP1871" s="401"/>
      <c r="VGQ1871" s="401"/>
      <c r="VGR1871" s="401"/>
      <c r="VGS1871" s="401"/>
      <c r="VGT1871" s="401"/>
      <c r="VGU1871" s="401"/>
      <c r="VGV1871" s="401"/>
      <c r="VGW1871" s="401"/>
      <c r="VGX1871" s="401"/>
      <c r="VGY1871" s="401"/>
      <c r="VGZ1871" s="401"/>
      <c r="VHA1871" s="401"/>
      <c r="VHB1871" s="401"/>
      <c r="VHC1871" s="401"/>
      <c r="VHD1871" s="401"/>
      <c r="VHE1871" s="401"/>
      <c r="VHF1871" s="401"/>
      <c r="VHG1871" s="401"/>
      <c r="VHH1871" s="401"/>
      <c r="VHI1871" s="401"/>
      <c r="VHJ1871" s="401"/>
      <c r="VHK1871" s="401"/>
      <c r="VHL1871" s="401"/>
      <c r="VHM1871" s="401"/>
      <c r="VHN1871" s="401"/>
      <c r="VHO1871" s="401"/>
      <c r="VHP1871" s="401"/>
      <c r="VHQ1871" s="401"/>
      <c r="VHR1871" s="401"/>
      <c r="VHS1871" s="401"/>
      <c r="VHT1871" s="401"/>
      <c r="VHU1871" s="401"/>
      <c r="VHV1871" s="401"/>
      <c r="VHW1871" s="401"/>
      <c r="VHX1871" s="401"/>
      <c r="VHY1871" s="401"/>
      <c r="VHZ1871" s="401"/>
      <c r="VIA1871" s="401"/>
      <c r="VIB1871" s="401"/>
      <c r="VIC1871" s="401"/>
      <c r="VID1871" s="401"/>
      <c r="VIE1871" s="401"/>
      <c r="VIF1871" s="401"/>
      <c r="VIG1871" s="401"/>
      <c r="VIH1871" s="401"/>
      <c r="VII1871" s="401"/>
      <c r="VIJ1871" s="401"/>
      <c r="VIK1871" s="401"/>
      <c r="VIL1871" s="401"/>
      <c r="VIM1871" s="401"/>
      <c r="VIN1871" s="401"/>
      <c r="VIO1871" s="401"/>
      <c r="VIP1871" s="401"/>
      <c r="VIQ1871" s="401"/>
      <c r="VIR1871" s="401"/>
      <c r="VIS1871" s="401"/>
      <c r="VIT1871" s="401"/>
      <c r="VIU1871" s="401"/>
      <c r="VIV1871" s="401"/>
      <c r="VIW1871" s="401"/>
      <c r="VIX1871" s="401"/>
      <c r="VIY1871" s="401"/>
      <c r="VIZ1871" s="401"/>
      <c r="VJA1871" s="401"/>
      <c r="VJB1871" s="401"/>
      <c r="VJC1871" s="401"/>
      <c r="VJD1871" s="401"/>
      <c r="VJE1871" s="401"/>
      <c r="VJF1871" s="401"/>
      <c r="VJG1871" s="401"/>
      <c r="VJH1871" s="401"/>
      <c r="VJI1871" s="401"/>
      <c r="VJJ1871" s="401"/>
      <c r="VJK1871" s="401"/>
      <c r="VJL1871" s="401"/>
      <c r="VJM1871" s="401"/>
      <c r="VJN1871" s="401"/>
      <c r="VJO1871" s="401"/>
      <c r="VJP1871" s="401"/>
      <c r="VJQ1871" s="401"/>
      <c r="VJR1871" s="401"/>
      <c r="VJS1871" s="401"/>
      <c r="VJT1871" s="401"/>
      <c r="VJU1871" s="401"/>
      <c r="VJV1871" s="401"/>
      <c r="VJW1871" s="401"/>
      <c r="VJX1871" s="401"/>
      <c r="VJY1871" s="401"/>
      <c r="VJZ1871" s="401"/>
      <c r="VKA1871" s="401"/>
      <c r="VKB1871" s="401"/>
      <c r="VKC1871" s="401"/>
      <c r="VKD1871" s="401"/>
      <c r="VKE1871" s="401"/>
      <c r="VKF1871" s="401"/>
      <c r="VKG1871" s="401"/>
      <c r="VKH1871" s="401"/>
      <c r="VKI1871" s="401"/>
      <c r="VKJ1871" s="401"/>
      <c r="VKK1871" s="401"/>
      <c r="VKL1871" s="401"/>
      <c r="VKM1871" s="401"/>
      <c r="VKN1871" s="401"/>
      <c r="VKO1871" s="401"/>
      <c r="VKP1871" s="401"/>
      <c r="VKQ1871" s="401"/>
      <c r="VKR1871" s="401"/>
      <c r="VKS1871" s="401"/>
      <c r="VKT1871" s="401"/>
      <c r="VKU1871" s="401"/>
      <c r="VKV1871" s="401"/>
      <c r="VKW1871" s="401"/>
      <c r="VKX1871" s="401"/>
      <c r="VKY1871" s="401"/>
      <c r="VKZ1871" s="401"/>
      <c r="VLA1871" s="401"/>
      <c r="VLB1871" s="401"/>
      <c r="VLC1871" s="401"/>
      <c r="VLD1871" s="401"/>
      <c r="VLE1871" s="401"/>
      <c r="VLF1871" s="401"/>
      <c r="VLG1871" s="401"/>
      <c r="VLH1871" s="401"/>
      <c r="VLI1871" s="401"/>
      <c r="VLJ1871" s="401"/>
      <c r="VLK1871" s="401"/>
      <c r="VLL1871" s="401"/>
      <c r="VLM1871" s="401"/>
      <c r="VLN1871" s="401"/>
      <c r="VLO1871" s="401"/>
      <c r="VLP1871" s="401"/>
      <c r="VLQ1871" s="401"/>
      <c r="VLR1871" s="401"/>
      <c r="VLS1871" s="401"/>
      <c r="VLT1871" s="401"/>
      <c r="VLU1871" s="401"/>
      <c r="VLV1871" s="401"/>
      <c r="VLW1871" s="401"/>
      <c r="VLX1871" s="401"/>
      <c r="VLY1871" s="401"/>
      <c r="VLZ1871" s="401"/>
      <c r="VMA1871" s="401"/>
      <c r="VMB1871" s="401"/>
      <c r="VMC1871" s="401"/>
      <c r="VMD1871" s="401"/>
      <c r="VME1871" s="401"/>
      <c r="VMF1871" s="401"/>
      <c r="VMG1871" s="401"/>
      <c r="VMH1871" s="401"/>
      <c r="VMI1871" s="401"/>
      <c r="VMJ1871" s="401"/>
      <c r="VMK1871" s="401"/>
      <c r="VML1871" s="401"/>
      <c r="VMM1871" s="401"/>
      <c r="VMN1871" s="401"/>
      <c r="VMO1871" s="401"/>
      <c r="VMP1871" s="401"/>
      <c r="VMQ1871" s="401"/>
      <c r="VMR1871" s="401"/>
      <c r="VMS1871" s="401"/>
      <c r="VMT1871" s="401"/>
      <c r="VMU1871" s="401"/>
      <c r="VMV1871" s="401"/>
      <c r="VMW1871" s="401"/>
      <c r="VMX1871" s="401"/>
      <c r="VMY1871" s="401"/>
      <c r="VMZ1871" s="401"/>
      <c r="VNA1871" s="401"/>
      <c r="VNB1871" s="401"/>
      <c r="VNC1871" s="401"/>
      <c r="VND1871" s="401"/>
      <c r="VNE1871" s="401"/>
      <c r="VNF1871" s="401"/>
      <c r="VNG1871" s="401"/>
      <c r="VNH1871" s="401"/>
      <c r="VNI1871" s="401"/>
      <c r="VNJ1871" s="401"/>
      <c r="VNK1871" s="401"/>
      <c r="VNL1871" s="401"/>
      <c r="VNM1871" s="401"/>
      <c r="VNN1871" s="401"/>
      <c r="VNO1871" s="401"/>
      <c r="VNP1871" s="401"/>
      <c r="VNQ1871" s="401"/>
      <c r="VNR1871" s="401"/>
      <c r="VNS1871" s="401"/>
      <c r="VNT1871" s="401"/>
      <c r="VNU1871" s="401"/>
      <c r="VNV1871" s="401"/>
      <c r="VNW1871" s="401"/>
      <c r="VNX1871" s="401"/>
      <c r="VNY1871" s="401"/>
      <c r="VNZ1871" s="401"/>
      <c r="VOA1871" s="401"/>
      <c r="VOB1871" s="401"/>
      <c r="VOC1871" s="401"/>
      <c r="VOD1871" s="401"/>
      <c r="VOE1871" s="401"/>
      <c r="VOF1871" s="401"/>
      <c r="VOG1871" s="401"/>
      <c r="VOH1871" s="401"/>
      <c r="VOI1871" s="401"/>
      <c r="VOJ1871" s="401"/>
      <c r="VOK1871" s="401"/>
      <c r="VOL1871" s="401"/>
      <c r="VOM1871" s="401"/>
      <c r="VON1871" s="401"/>
      <c r="VOO1871" s="401"/>
      <c r="VOP1871" s="401"/>
      <c r="VOQ1871" s="401"/>
      <c r="VOR1871" s="401"/>
      <c r="VOS1871" s="401"/>
      <c r="VOT1871" s="401"/>
      <c r="VOU1871" s="401"/>
      <c r="VOV1871" s="401"/>
      <c r="VOW1871" s="401"/>
      <c r="VOX1871" s="401"/>
      <c r="VOY1871" s="401"/>
      <c r="VOZ1871" s="401"/>
      <c r="VPA1871" s="401"/>
      <c r="VPB1871" s="401"/>
      <c r="VPC1871" s="401"/>
      <c r="VPD1871" s="401"/>
      <c r="VPE1871" s="401"/>
      <c r="VPF1871" s="401"/>
      <c r="VPG1871" s="401"/>
      <c r="VPH1871" s="401"/>
      <c r="VPI1871" s="401"/>
      <c r="VPJ1871" s="401"/>
      <c r="VPK1871" s="401"/>
      <c r="VPL1871" s="401"/>
      <c r="VPM1871" s="401"/>
      <c r="VPN1871" s="401"/>
      <c r="VPO1871" s="401"/>
      <c r="VPP1871" s="401"/>
      <c r="VPQ1871" s="401"/>
      <c r="VPR1871" s="401"/>
      <c r="VPS1871" s="401"/>
      <c r="VPT1871" s="401"/>
      <c r="VPU1871" s="401"/>
      <c r="VPV1871" s="401"/>
      <c r="VPW1871" s="401"/>
      <c r="VPX1871" s="401"/>
      <c r="VPY1871" s="401"/>
      <c r="VPZ1871" s="401"/>
      <c r="VQA1871" s="401"/>
      <c r="VQB1871" s="401"/>
      <c r="VQC1871" s="401"/>
      <c r="VQD1871" s="401"/>
      <c r="VQE1871" s="401"/>
      <c r="VQF1871" s="401"/>
      <c r="VQG1871" s="401"/>
      <c r="VQH1871" s="401"/>
      <c r="VQI1871" s="401"/>
      <c r="VQJ1871" s="401"/>
      <c r="VQK1871" s="401"/>
      <c r="VQL1871" s="401"/>
      <c r="VQM1871" s="401"/>
      <c r="VQN1871" s="401"/>
      <c r="VQO1871" s="401"/>
      <c r="VQP1871" s="401"/>
      <c r="VQQ1871" s="401"/>
      <c r="VQR1871" s="401"/>
      <c r="VQS1871" s="401"/>
      <c r="VQT1871" s="401"/>
      <c r="VQU1871" s="401"/>
      <c r="VQV1871" s="401"/>
      <c r="VQW1871" s="401"/>
      <c r="VQX1871" s="401"/>
      <c r="VQY1871" s="401"/>
      <c r="VQZ1871" s="401"/>
      <c r="VRA1871" s="401"/>
      <c r="VRB1871" s="401"/>
      <c r="VRC1871" s="401"/>
      <c r="VRD1871" s="401"/>
      <c r="VRE1871" s="401"/>
      <c r="VRF1871" s="401"/>
      <c r="VRG1871" s="401"/>
      <c r="VRH1871" s="401"/>
      <c r="VRI1871" s="401"/>
      <c r="VRJ1871" s="401"/>
      <c r="VRK1871" s="401"/>
      <c r="VRL1871" s="401"/>
      <c r="VRM1871" s="401"/>
      <c r="VRN1871" s="401"/>
      <c r="VRO1871" s="401"/>
      <c r="VRP1871" s="401"/>
      <c r="VRQ1871" s="401"/>
      <c r="VRR1871" s="401"/>
      <c r="VRS1871" s="401"/>
      <c r="VRT1871" s="401"/>
      <c r="VRU1871" s="401"/>
      <c r="VRV1871" s="401"/>
      <c r="VRW1871" s="401"/>
      <c r="VRX1871" s="401"/>
      <c r="VRY1871" s="401"/>
      <c r="VRZ1871" s="401"/>
      <c r="VSA1871" s="401"/>
      <c r="VSB1871" s="401"/>
      <c r="VSC1871" s="401"/>
      <c r="VSD1871" s="401"/>
      <c r="VSE1871" s="401"/>
      <c r="VSF1871" s="401"/>
      <c r="VSG1871" s="401"/>
      <c r="VSH1871" s="401"/>
      <c r="VSI1871" s="401"/>
      <c r="VSJ1871" s="401"/>
      <c r="VSK1871" s="401"/>
      <c r="VSL1871" s="401"/>
      <c r="VSM1871" s="401"/>
      <c r="VSN1871" s="401"/>
      <c r="VSO1871" s="401"/>
      <c r="VSP1871" s="401"/>
      <c r="VSQ1871" s="401"/>
      <c r="VSR1871" s="401"/>
      <c r="VSS1871" s="401"/>
      <c r="VST1871" s="401"/>
      <c r="VSU1871" s="401"/>
      <c r="VSV1871" s="401"/>
      <c r="VSW1871" s="401"/>
      <c r="VSX1871" s="401"/>
      <c r="VSY1871" s="401"/>
      <c r="VSZ1871" s="401"/>
      <c r="VTA1871" s="401"/>
      <c r="VTB1871" s="401"/>
      <c r="VTC1871" s="401"/>
      <c r="VTD1871" s="401"/>
      <c r="VTE1871" s="401"/>
      <c r="VTF1871" s="401"/>
      <c r="VTG1871" s="401"/>
      <c r="VTH1871" s="401"/>
      <c r="VTI1871" s="401"/>
      <c r="VTJ1871" s="401"/>
      <c r="VTK1871" s="401"/>
      <c r="VTL1871" s="401"/>
      <c r="VTM1871" s="401"/>
      <c r="VTN1871" s="401"/>
      <c r="VTO1871" s="401"/>
      <c r="VTP1871" s="401"/>
      <c r="VTQ1871" s="401"/>
      <c r="VTR1871" s="401"/>
      <c r="VTS1871" s="401"/>
      <c r="VTT1871" s="401"/>
      <c r="VTU1871" s="401"/>
      <c r="VTV1871" s="401"/>
      <c r="VTW1871" s="401"/>
      <c r="VTX1871" s="401"/>
      <c r="VTY1871" s="401"/>
      <c r="VTZ1871" s="401"/>
      <c r="VUA1871" s="401"/>
      <c r="VUB1871" s="401"/>
      <c r="VUC1871" s="401"/>
      <c r="VUD1871" s="401"/>
      <c r="VUE1871" s="401"/>
      <c r="VUF1871" s="401"/>
      <c r="VUG1871" s="401"/>
      <c r="VUH1871" s="401"/>
      <c r="VUI1871" s="401"/>
      <c r="VUJ1871" s="401"/>
      <c r="VUK1871" s="401"/>
      <c r="VUL1871" s="401"/>
      <c r="VUM1871" s="401"/>
      <c r="VUN1871" s="401"/>
      <c r="VUO1871" s="401"/>
      <c r="VUP1871" s="401"/>
      <c r="VUQ1871" s="401"/>
      <c r="VUR1871" s="401"/>
      <c r="VUS1871" s="401"/>
      <c r="VUT1871" s="401"/>
      <c r="VUU1871" s="401"/>
      <c r="VUV1871" s="401"/>
      <c r="VUW1871" s="401"/>
      <c r="VUX1871" s="401"/>
      <c r="VUY1871" s="401"/>
      <c r="VUZ1871" s="401"/>
      <c r="VVA1871" s="401"/>
      <c r="VVB1871" s="401"/>
      <c r="VVC1871" s="401"/>
      <c r="VVD1871" s="401"/>
      <c r="VVE1871" s="401"/>
      <c r="VVF1871" s="401"/>
      <c r="VVG1871" s="401"/>
      <c r="VVH1871" s="401"/>
      <c r="VVI1871" s="401"/>
      <c r="VVJ1871" s="401"/>
      <c r="VVK1871" s="401"/>
      <c r="VVL1871" s="401"/>
      <c r="VVM1871" s="401"/>
      <c r="VVN1871" s="401"/>
      <c r="VVO1871" s="401"/>
      <c r="VVP1871" s="401"/>
      <c r="VVQ1871" s="401"/>
      <c r="VVR1871" s="401"/>
      <c r="VVS1871" s="401"/>
      <c r="VVT1871" s="401"/>
      <c r="VVU1871" s="401"/>
      <c r="VVV1871" s="401"/>
      <c r="VVW1871" s="401"/>
      <c r="VVX1871" s="401"/>
      <c r="VVY1871" s="401"/>
      <c r="VVZ1871" s="401"/>
      <c r="VWA1871" s="401"/>
      <c r="VWB1871" s="401"/>
      <c r="VWC1871" s="401"/>
      <c r="VWD1871" s="401"/>
      <c r="VWE1871" s="401"/>
      <c r="VWF1871" s="401"/>
      <c r="VWG1871" s="401"/>
      <c r="VWH1871" s="401"/>
      <c r="VWI1871" s="401"/>
      <c r="VWJ1871" s="401"/>
      <c r="VWK1871" s="401"/>
      <c r="VWL1871" s="401"/>
      <c r="VWM1871" s="401"/>
      <c r="VWN1871" s="401"/>
      <c r="VWO1871" s="401"/>
      <c r="VWP1871" s="401"/>
      <c r="VWQ1871" s="401"/>
      <c r="VWR1871" s="401"/>
      <c r="VWS1871" s="401"/>
      <c r="VWT1871" s="401"/>
      <c r="VWU1871" s="401"/>
      <c r="VWV1871" s="401"/>
      <c r="VWW1871" s="401"/>
      <c r="VWX1871" s="401"/>
      <c r="VWY1871" s="401"/>
      <c r="VWZ1871" s="401"/>
      <c r="VXA1871" s="401"/>
      <c r="VXB1871" s="401"/>
      <c r="VXC1871" s="401"/>
      <c r="VXD1871" s="401"/>
      <c r="VXE1871" s="401"/>
      <c r="VXF1871" s="401"/>
      <c r="VXG1871" s="401"/>
      <c r="VXH1871" s="401"/>
      <c r="VXI1871" s="401"/>
      <c r="VXJ1871" s="401"/>
      <c r="VXK1871" s="401"/>
      <c r="VXL1871" s="401"/>
      <c r="VXM1871" s="401"/>
      <c r="VXN1871" s="401"/>
      <c r="VXO1871" s="401"/>
      <c r="VXP1871" s="401"/>
      <c r="VXQ1871" s="401"/>
      <c r="VXR1871" s="401"/>
      <c r="VXS1871" s="401"/>
      <c r="VXT1871" s="401"/>
      <c r="VXU1871" s="401"/>
      <c r="VXV1871" s="401"/>
      <c r="VXW1871" s="401"/>
      <c r="VXX1871" s="401"/>
      <c r="VXY1871" s="401"/>
      <c r="VXZ1871" s="401"/>
      <c r="VYA1871" s="401"/>
      <c r="VYB1871" s="401"/>
      <c r="VYC1871" s="401"/>
      <c r="VYD1871" s="401"/>
      <c r="VYE1871" s="401"/>
      <c r="VYF1871" s="401"/>
      <c r="VYG1871" s="401"/>
      <c r="VYH1871" s="401"/>
      <c r="VYI1871" s="401"/>
      <c r="VYJ1871" s="401"/>
      <c r="VYK1871" s="401"/>
      <c r="VYL1871" s="401"/>
      <c r="VYM1871" s="401"/>
      <c r="VYN1871" s="401"/>
      <c r="VYO1871" s="401"/>
      <c r="VYP1871" s="401"/>
      <c r="VYQ1871" s="401"/>
      <c r="VYR1871" s="401"/>
      <c r="VYS1871" s="401"/>
      <c r="VYT1871" s="401"/>
      <c r="VYU1871" s="401"/>
      <c r="VYV1871" s="401"/>
      <c r="VYW1871" s="401"/>
      <c r="VYX1871" s="401"/>
      <c r="VYY1871" s="401"/>
      <c r="VYZ1871" s="401"/>
      <c r="VZA1871" s="401"/>
      <c r="VZB1871" s="401"/>
      <c r="VZC1871" s="401"/>
      <c r="VZD1871" s="401"/>
      <c r="VZE1871" s="401"/>
      <c r="VZF1871" s="401"/>
      <c r="VZG1871" s="401"/>
      <c r="VZH1871" s="401"/>
      <c r="VZI1871" s="401"/>
      <c r="VZJ1871" s="401"/>
      <c r="VZK1871" s="401"/>
      <c r="VZL1871" s="401"/>
      <c r="VZM1871" s="401"/>
      <c r="VZN1871" s="401"/>
      <c r="VZO1871" s="401"/>
      <c r="VZP1871" s="401"/>
      <c r="VZQ1871" s="401"/>
      <c r="VZR1871" s="401"/>
      <c r="VZS1871" s="401"/>
      <c r="VZT1871" s="401"/>
      <c r="VZU1871" s="401"/>
      <c r="VZV1871" s="401"/>
      <c r="VZW1871" s="401"/>
      <c r="VZX1871" s="401"/>
      <c r="VZY1871" s="401"/>
      <c r="VZZ1871" s="401"/>
      <c r="WAA1871" s="401"/>
      <c r="WAB1871" s="401"/>
      <c r="WAC1871" s="401"/>
      <c r="WAD1871" s="401"/>
      <c r="WAE1871" s="401"/>
      <c r="WAF1871" s="401"/>
      <c r="WAG1871" s="401"/>
      <c r="WAH1871" s="401"/>
      <c r="WAI1871" s="401"/>
      <c r="WAJ1871" s="401"/>
      <c r="WAK1871" s="401"/>
      <c r="WAL1871" s="401"/>
      <c r="WAM1871" s="401"/>
      <c r="WAN1871" s="401"/>
      <c r="WAO1871" s="401"/>
      <c r="WAP1871" s="401"/>
      <c r="WAQ1871" s="401"/>
      <c r="WAR1871" s="401"/>
      <c r="WAS1871" s="401"/>
      <c r="WAT1871" s="401"/>
      <c r="WAU1871" s="401"/>
      <c r="WAV1871" s="401"/>
      <c r="WAW1871" s="401"/>
      <c r="WAX1871" s="401"/>
      <c r="WAY1871" s="401"/>
      <c r="WAZ1871" s="401"/>
      <c r="WBA1871" s="401"/>
      <c r="WBB1871" s="401"/>
      <c r="WBC1871" s="401"/>
      <c r="WBD1871" s="401"/>
      <c r="WBE1871" s="401"/>
      <c r="WBF1871" s="401"/>
      <c r="WBG1871" s="401"/>
      <c r="WBH1871" s="401"/>
      <c r="WBI1871" s="401"/>
      <c r="WBJ1871" s="401"/>
      <c r="WBK1871" s="401"/>
      <c r="WBL1871" s="401"/>
      <c r="WBM1871" s="401"/>
      <c r="WBN1871" s="401"/>
      <c r="WBO1871" s="401"/>
      <c r="WBP1871" s="401"/>
      <c r="WBQ1871" s="401"/>
      <c r="WBR1871" s="401"/>
      <c r="WBS1871" s="401"/>
      <c r="WBT1871" s="401"/>
      <c r="WBU1871" s="401"/>
      <c r="WBV1871" s="401"/>
      <c r="WBW1871" s="401"/>
      <c r="WBX1871" s="401"/>
      <c r="WBY1871" s="401"/>
      <c r="WBZ1871" s="401"/>
      <c r="WCA1871" s="401"/>
      <c r="WCB1871" s="401"/>
      <c r="WCC1871" s="401"/>
      <c r="WCD1871" s="401"/>
      <c r="WCE1871" s="401"/>
      <c r="WCF1871" s="401"/>
      <c r="WCG1871" s="401"/>
      <c r="WCH1871" s="401"/>
      <c r="WCI1871" s="401"/>
      <c r="WCJ1871" s="401"/>
      <c r="WCK1871" s="401"/>
      <c r="WCL1871" s="401"/>
      <c r="WCM1871" s="401"/>
      <c r="WCN1871" s="401"/>
      <c r="WCO1871" s="401"/>
      <c r="WCP1871" s="401"/>
      <c r="WCQ1871" s="401"/>
      <c r="WCR1871" s="401"/>
      <c r="WCS1871" s="401"/>
      <c r="WCT1871" s="401"/>
      <c r="WCU1871" s="401"/>
      <c r="WCV1871" s="401"/>
      <c r="WCW1871" s="401"/>
      <c r="WCX1871" s="401"/>
      <c r="WCY1871" s="401"/>
      <c r="WCZ1871" s="401"/>
      <c r="WDA1871" s="401"/>
      <c r="WDB1871" s="401"/>
      <c r="WDC1871" s="401"/>
      <c r="WDD1871" s="401"/>
      <c r="WDE1871" s="401"/>
      <c r="WDF1871" s="401"/>
      <c r="WDG1871" s="401"/>
      <c r="WDH1871" s="401"/>
      <c r="WDI1871" s="401"/>
      <c r="WDJ1871" s="401"/>
      <c r="WDK1871" s="401"/>
      <c r="WDL1871" s="401"/>
      <c r="WDM1871" s="401"/>
      <c r="WDN1871" s="401"/>
      <c r="WDO1871" s="401"/>
      <c r="WDP1871" s="401"/>
      <c r="WDQ1871" s="401"/>
      <c r="WDR1871" s="401"/>
      <c r="WDS1871" s="401"/>
      <c r="WDT1871" s="401"/>
      <c r="WDU1871" s="401"/>
      <c r="WDV1871" s="401"/>
      <c r="WDW1871" s="401"/>
      <c r="WDX1871" s="401"/>
      <c r="WDY1871" s="401"/>
      <c r="WDZ1871" s="401"/>
      <c r="WEA1871" s="401"/>
      <c r="WEB1871" s="401"/>
      <c r="WEC1871" s="401"/>
      <c r="WED1871" s="401"/>
      <c r="WEE1871" s="401"/>
      <c r="WEF1871" s="401"/>
      <c r="WEG1871" s="401"/>
      <c r="WEH1871" s="401"/>
      <c r="WEI1871" s="401"/>
      <c r="WEJ1871" s="401"/>
      <c r="WEK1871" s="401"/>
      <c r="WEL1871" s="401"/>
      <c r="WEM1871" s="401"/>
      <c r="WEN1871" s="401"/>
      <c r="WEO1871" s="401"/>
      <c r="WEP1871" s="401"/>
      <c r="WEQ1871" s="401"/>
      <c r="WER1871" s="401"/>
      <c r="WES1871" s="401"/>
      <c r="WET1871" s="401"/>
      <c r="WEU1871" s="401"/>
      <c r="WEV1871" s="401"/>
      <c r="WEW1871" s="401"/>
      <c r="WEX1871" s="401"/>
      <c r="WEY1871" s="401"/>
      <c r="WEZ1871" s="401"/>
      <c r="WFA1871" s="401"/>
      <c r="WFB1871" s="401"/>
      <c r="WFC1871" s="401"/>
      <c r="WFD1871" s="401"/>
      <c r="WFE1871" s="401"/>
      <c r="WFF1871" s="401"/>
      <c r="WFG1871" s="401"/>
      <c r="WFH1871" s="401"/>
      <c r="WFI1871" s="401"/>
      <c r="WFJ1871" s="401"/>
      <c r="WFK1871" s="401"/>
      <c r="WFL1871" s="401"/>
      <c r="WFM1871" s="401"/>
      <c r="WFN1871" s="401"/>
      <c r="WFO1871" s="401"/>
      <c r="WFP1871" s="401"/>
      <c r="WFQ1871" s="401"/>
      <c r="WFR1871" s="401"/>
      <c r="WFS1871" s="401"/>
      <c r="WFT1871" s="401"/>
      <c r="WFU1871" s="401"/>
      <c r="WFV1871" s="401"/>
      <c r="WFW1871" s="401"/>
      <c r="WFX1871" s="401"/>
      <c r="WFY1871" s="401"/>
      <c r="WFZ1871" s="401"/>
      <c r="WGA1871" s="401"/>
      <c r="WGB1871" s="401"/>
      <c r="WGC1871" s="401"/>
      <c r="WGD1871" s="401"/>
      <c r="WGE1871" s="401"/>
      <c r="WGF1871" s="401"/>
      <c r="WGG1871" s="401"/>
      <c r="WGH1871" s="401"/>
      <c r="WGI1871" s="401"/>
      <c r="WGJ1871" s="401"/>
      <c r="WGK1871" s="401"/>
      <c r="WGL1871" s="401"/>
      <c r="WGM1871" s="401"/>
      <c r="WGN1871" s="401"/>
      <c r="WGO1871" s="401"/>
      <c r="WGP1871" s="401"/>
      <c r="WGQ1871" s="401"/>
      <c r="WGR1871" s="401"/>
      <c r="WGS1871" s="401"/>
      <c r="WGT1871" s="401"/>
      <c r="WGU1871" s="401"/>
      <c r="WGV1871" s="401"/>
      <c r="WGW1871" s="401"/>
      <c r="WGX1871" s="401"/>
      <c r="WGY1871" s="401"/>
      <c r="WGZ1871" s="401"/>
      <c r="WHA1871" s="401"/>
      <c r="WHB1871" s="401"/>
      <c r="WHC1871" s="401"/>
      <c r="WHD1871" s="401"/>
      <c r="WHE1871" s="401"/>
      <c r="WHF1871" s="401"/>
      <c r="WHG1871" s="401"/>
      <c r="WHH1871" s="401"/>
      <c r="WHI1871" s="401"/>
      <c r="WHJ1871" s="401"/>
      <c r="WHK1871" s="401"/>
      <c r="WHL1871" s="401"/>
      <c r="WHM1871" s="401"/>
      <c r="WHN1871" s="401"/>
      <c r="WHO1871" s="401"/>
      <c r="WHP1871" s="401"/>
      <c r="WHQ1871" s="401"/>
      <c r="WHR1871" s="401"/>
      <c r="WHS1871" s="401"/>
      <c r="WHT1871" s="401"/>
      <c r="WHU1871" s="401"/>
      <c r="WHV1871" s="401"/>
      <c r="WHW1871" s="401"/>
      <c r="WHX1871" s="401"/>
      <c r="WHY1871" s="401"/>
      <c r="WHZ1871" s="401"/>
      <c r="WIA1871" s="401"/>
      <c r="WIB1871" s="401"/>
      <c r="WIC1871" s="401"/>
      <c r="WID1871" s="401"/>
      <c r="WIE1871" s="401"/>
      <c r="WIF1871" s="401"/>
      <c r="WIG1871" s="401"/>
      <c r="WIH1871" s="401"/>
      <c r="WII1871" s="401"/>
      <c r="WIJ1871" s="401"/>
      <c r="WIK1871" s="401"/>
      <c r="WIL1871" s="401"/>
      <c r="WIM1871" s="401"/>
      <c r="WIN1871" s="401"/>
      <c r="WIO1871" s="401"/>
      <c r="WIP1871" s="401"/>
      <c r="WIQ1871" s="401"/>
      <c r="WIR1871" s="401"/>
      <c r="WIS1871" s="401"/>
      <c r="WIT1871" s="401"/>
      <c r="WIU1871" s="401"/>
      <c r="WIV1871" s="401"/>
      <c r="WIW1871" s="401"/>
      <c r="WIX1871" s="401"/>
      <c r="WIY1871" s="401"/>
      <c r="WIZ1871" s="401"/>
      <c r="WJA1871" s="401"/>
      <c r="WJB1871" s="401"/>
      <c r="WJC1871" s="401"/>
      <c r="WJD1871" s="401"/>
      <c r="WJE1871" s="401"/>
      <c r="WJF1871" s="401"/>
      <c r="WJG1871" s="401"/>
      <c r="WJH1871" s="401"/>
      <c r="WJI1871" s="401"/>
      <c r="WJJ1871" s="401"/>
      <c r="WJK1871" s="401"/>
      <c r="WJL1871" s="401"/>
      <c r="WJM1871" s="401"/>
      <c r="WJN1871" s="401"/>
      <c r="WJO1871" s="401"/>
      <c r="WJP1871" s="401"/>
      <c r="WJQ1871" s="401"/>
      <c r="WJR1871" s="401"/>
      <c r="WJS1871" s="401"/>
      <c r="WJT1871" s="401"/>
      <c r="WJU1871" s="401"/>
      <c r="WJV1871" s="401"/>
      <c r="WJW1871" s="401"/>
      <c r="WJX1871" s="401"/>
      <c r="WJY1871" s="401"/>
      <c r="WJZ1871" s="401"/>
      <c r="WKA1871" s="401"/>
      <c r="WKB1871" s="401"/>
      <c r="WKC1871" s="401"/>
      <c r="WKD1871" s="401"/>
      <c r="WKE1871" s="401"/>
      <c r="WKF1871" s="401"/>
      <c r="WKG1871" s="401"/>
      <c r="WKH1871" s="401"/>
      <c r="WKI1871" s="401"/>
      <c r="WKJ1871" s="401"/>
      <c r="WKK1871" s="401"/>
      <c r="WKL1871" s="401"/>
      <c r="WKM1871" s="401"/>
      <c r="WKN1871" s="401"/>
      <c r="WKO1871" s="401"/>
      <c r="WKP1871" s="401"/>
      <c r="WKQ1871" s="401"/>
      <c r="WKR1871" s="401"/>
      <c r="WKS1871" s="401"/>
      <c r="WKT1871" s="401"/>
      <c r="WKU1871" s="401"/>
      <c r="WKV1871" s="401"/>
      <c r="WKW1871" s="401"/>
      <c r="WKX1871" s="401"/>
      <c r="WKY1871" s="401"/>
      <c r="WKZ1871" s="401"/>
      <c r="WLA1871" s="401"/>
      <c r="WLB1871" s="401"/>
      <c r="WLC1871" s="401"/>
      <c r="WLD1871" s="401"/>
      <c r="WLE1871" s="401"/>
      <c r="WLF1871" s="401"/>
      <c r="WLG1871" s="401"/>
      <c r="WLH1871" s="401"/>
      <c r="WLI1871" s="401"/>
      <c r="WLJ1871" s="401"/>
      <c r="WLK1871" s="401"/>
      <c r="WLL1871" s="401"/>
      <c r="WLM1871" s="401"/>
      <c r="WLN1871" s="401"/>
      <c r="WLO1871" s="401"/>
      <c r="WLP1871" s="401"/>
      <c r="WLQ1871" s="401"/>
      <c r="WLR1871" s="401"/>
      <c r="WLS1871" s="401"/>
      <c r="WLT1871" s="401"/>
      <c r="WLU1871" s="401"/>
      <c r="WLV1871" s="401"/>
      <c r="WLW1871" s="401"/>
      <c r="WLX1871" s="401"/>
      <c r="WLY1871" s="401"/>
      <c r="WLZ1871" s="401"/>
      <c r="WMA1871" s="401"/>
      <c r="WMB1871" s="401"/>
      <c r="WMC1871" s="401"/>
      <c r="WMD1871" s="401"/>
      <c r="WME1871" s="401"/>
      <c r="WMF1871" s="401"/>
      <c r="WMG1871" s="401"/>
      <c r="WMH1871" s="401"/>
      <c r="WMI1871" s="401"/>
      <c r="WMJ1871" s="401"/>
      <c r="WMK1871" s="401"/>
      <c r="WML1871" s="401"/>
      <c r="WMM1871" s="401"/>
      <c r="WMN1871" s="401"/>
      <c r="WMO1871" s="401"/>
      <c r="WMP1871" s="401"/>
      <c r="WMQ1871" s="401"/>
      <c r="WMR1871" s="401"/>
      <c r="WMS1871" s="401"/>
      <c r="WMT1871" s="401"/>
      <c r="WMU1871" s="401"/>
      <c r="WMV1871" s="401"/>
      <c r="WMW1871" s="401"/>
      <c r="WMX1871" s="401"/>
      <c r="WMY1871" s="401"/>
      <c r="WMZ1871" s="401"/>
      <c r="WNA1871" s="401"/>
      <c r="WNB1871" s="401"/>
      <c r="WNC1871" s="401"/>
      <c r="WND1871" s="401"/>
      <c r="WNE1871" s="401"/>
      <c r="WNF1871" s="401"/>
      <c r="WNG1871" s="401"/>
      <c r="WNH1871" s="401"/>
      <c r="WNI1871" s="401"/>
      <c r="WNJ1871" s="401"/>
      <c r="WNK1871" s="401"/>
      <c r="WNL1871" s="401"/>
      <c r="WNM1871" s="401"/>
      <c r="WNN1871" s="401"/>
      <c r="WNO1871" s="401"/>
      <c r="WNP1871" s="401"/>
      <c r="WNQ1871" s="401"/>
      <c r="WNR1871" s="401"/>
      <c r="WNS1871" s="401"/>
      <c r="WNT1871" s="401"/>
      <c r="WNU1871" s="401"/>
      <c r="WNV1871" s="401"/>
      <c r="WNW1871" s="401"/>
      <c r="WNX1871" s="401"/>
      <c r="WNY1871" s="401"/>
      <c r="WNZ1871" s="401"/>
      <c r="WOA1871" s="401"/>
      <c r="WOB1871" s="401"/>
      <c r="WOC1871" s="401"/>
      <c r="WOD1871" s="401"/>
      <c r="WOE1871" s="401"/>
      <c r="WOF1871" s="401"/>
      <c r="WOG1871" s="401"/>
      <c r="WOH1871" s="401"/>
      <c r="WOI1871" s="401"/>
      <c r="WOJ1871" s="401"/>
      <c r="WOK1871" s="401"/>
      <c r="WOL1871" s="401"/>
      <c r="WOM1871" s="401"/>
      <c r="WON1871" s="401"/>
      <c r="WOO1871" s="401"/>
      <c r="WOP1871" s="401"/>
      <c r="WOQ1871" s="401"/>
      <c r="WOR1871" s="401"/>
      <c r="WOS1871" s="401"/>
      <c r="WOT1871" s="401"/>
      <c r="WOU1871" s="401"/>
      <c r="WOV1871" s="401"/>
      <c r="WOW1871" s="401"/>
      <c r="WOX1871" s="401"/>
      <c r="WOY1871" s="401"/>
      <c r="WOZ1871" s="401"/>
      <c r="WPA1871" s="401"/>
      <c r="WPB1871" s="401"/>
      <c r="WPC1871" s="401"/>
      <c r="WPD1871" s="401"/>
      <c r="WPE1871" s="401"/>
      <c r="WPF1871" s="401"/>
      <c r="WPG1871" s="401"/>
      <c r="WPH1871" s="401"/>
      <c r="WPI1871" s="401"/>
      <c r="WPJ1871" s="401"/>
      <c r="WPK1871" s="401"/>
      <c r="WPL1871" s="401"/>
      <c r="WPM1871" s="401"/>
      <c r="WPN1871" s="401"/>
      <c r="WPO1871" s="401"/>
      <c r="WPP1871" s="401"/>
      <c r="WPQ1871" s="401"/>
      <c r="WPR1871" s="401"/>
      <c r="WPS1871" s="401"/>
      <c r="WPT1871" s="401"/>
      <c r="WPU1871" s="401"/>
      <c r="WPV1871" s="401"/>
      <c r="WPW1871" s="401"/>
      <c r="WPX1871" s="401"/>
      <c r="WPY1871" s="401"/>
      <c r="WPZ1871" s="401"/>
      <c r="WQA1871" s="401"/>
      <c r="WQB1871" s="401"/>
      <c r="WQC1871" s="401"/>
      <c r="WQD1871" s="401"/>
      <c r="WQE1871" s="401"/>
      <c r="WQF1871" s="401"/>
      <c r="WQG1871" s="401"/>
      <c r="WQH1871" s="401"/>
      <c r="WQI1871" s="401"/>
      <c r="WQJ1871" s="401"/>
      <c r="WQK1871" s="401"/>
      <c r="WQL1871" s="401"/>
      <c r="WQM1871" s="401"/>
      <c r="WQN1871" s="401"/>
      <c r="WQO1871" s="401"/>
      <c r="WQP1871" s="401"/>
      <c r="WQQ1871" s="401"/>
      <c r="WQR1871" s="401"/>
      <c r="WQS1871" s="401"/>
      <c r="WQT1871" s="401"/>
      <c r="WQU1871" s="401"/>
      <c r="WQV1871" s="401"/>
      <c r="WQW1871" s="401"/>
      <c r="WQX1871" s="401"/>
      <c r="WQY1871" s="401"/>
      <c r="WQZ1871" s="401"/>
      <c r="WRA1871" s="401"/>
      <c r="WRB1871" s="401"/>
      <c r="WRC1871" s="401"/>
      <c r="WRD1871" s="401"/>
      <c r="WRE1871" s="401"/>
      <c r="WRF1871" s="401"/>
      <c r="WRG1871" s="401"/>
      <c r="WRH1871" s="401"/>
      <c r="WRI1871" s="401"/>
      <c r="WRJ1871" s="401"/>
      <c r="WRK1871" s="401"/>
      <c r="WRL1871" s="401"/>
      <c r="WRM1871" s="401"/>
      <c r="WRN1871" s="401"/>
      <c r="WRO1871" s="401"/>
      <c r="WRP1871" s="401"/>
      <c r="WRQ1871" s="401"/>
      <c r="WRR1871" s="401"/>
      <c r="WRS1871" s="401"/>
      <c r="WRT1871" s="401"/>
      <c r="WRU1871" s="401"/>
      <c r="WRV1871" s="401"/>
      <c r="WRW1871" s="401"/>
      <c r="WRX1871" s="401"/>
      <c r="WRY1871" s="401"/>
      <c r="WRZ1871" s="401"/>
      <c r="WSA1871" s="401"/>
      <c r="WSB1871" s="401"/>
      <c r="WSC1871" s="401"/>
      <c r="WSD1871" s="401"/>
      <c r="WSE1871" s="401"/>
      <c r="WSF1871" s="401"/>
      <c r="WSG1871" s="401"/>
      <c r="WSH1871" s="401"/>
      <c r="WSI1871" s="401"/>
      <c r="WSJ1871" s="401"/>
      <c r="WSK1871" s="401"/>
      <c r="WSL1871" s="401"/>
      <c r="WSM1871" s="401"/>
      <c r="WSN1871" s="401"/>
      <c r="WSO1871" s="401"/>
      <c r="WSP1871" s="401"/>
      <c r="WSQ1871" s="401"/>
      <c r="WSR1871" s="401"/>
      <c r="WSS1871" s="401"/>
      <c r="WST1871" s="401"/>
      <c r="WSU1871" s="401"/>
      <c r="WSV1871" s="401"/>
      <c r="WSW1871" s="401"/>
      <c r="WSX1871" s="401"/>
      <c r="WSY1871" s="401"/>
      <c r="WSZ1871" s="401"/>
      <c r="WTA1871" s="401"/>
      <c r="WTB1871" s="401"/>
      <c r="WTC1871" s="401"/>
      <c r="WTD1871" s="401"/>
      <c r="WTE1871" s="401"/>
      <c r="WTF1871" s="401"/>
      <c r="WTG1871" s="401"/>
      <c r="WTH1871" s="401"/>
      <c r="WTI1871" s="401"/>
      <c r="WTJ1871" s="401"/>
      <c r="WTK1871" s="401"/>
      <c r="WTL1871" s="401"/>
      <c r="WTM1871" s="401"/>
      <c r="WTN1871" s="401"/>
      <c r="WTO1871" s="401"/>
      <c r="WTP1871" s="401"/>
      <c r="WTQ1871" s="401"/>
      <c r="WTR1871" s="401"/>
      <c r="WTS1871" s="401"/>
      <c r="WTT1871" s="401"/>
      <c r="WTU1871" s="401"/>
      <c r="WTV1871" s="401"/>
      <c r="WTW1871" s="401"/>
      <c r="WTX1871" s="401"/>
      <c r="WTY1871" s="401"/>
      <c r="WTZ1871" s="401"/>
      <c r="WUA1871" s="401"/>
      <c r="WUB1871" s="401"/>
      <c r="WUC1871" s="401"/>
      <c r="WUD1871" s="401"/>
      <c r="WUE1871" s="401"/>
      <c r="WUF1871" s="401"/>
      <c r="WUG1871" s="401"/>
      <c r="WUH1871" s="401"/>
      <c r="WUI1871" s="401"/>
      <c r="WUJ1871" s="401"/>
      <c r="WUK1871" s="401"/>
      <c r="WUL1871" s="401"/>
      <c r="WUM1871" s="401"/>
      <c r="WUN1871" s="401"/>
      <c r="WUO1871" s="401"/>
      <c r="WUP1871" s="401"/>
      <c r="WUQ1871" s="401"/>
      <c r="WUR1871" s="401"/>
      <c r="WUS1871" s="401"/>
      <c r="WUT1871" s="401"/>
      <c r="WUU1871" s="401"/>
      <c r="WUV1871" s="401"/>
      <c r="WUW1871" s="401"/>
      <c r="WUX1871" s="401"/>
      <c r="WUY1871" s="401"/>
      <c r="WUZ1871" s="401"/>
      <c r="WVA1871" s="401"/>
      <c r="WVB1871" s="401"/>
      <c r="WVC1871" s="401"/>
      <c r="WVD1871" s="401"/>
      <c r="WVE1871" s="401"/>
    </row>
    <row r="1872" spans="1:16125" s="4905" customFormat="1">
      <c r="A1872" s="397"/>
      <c r="B1872" s="397"/>
      <c r="C1872" s="400"/>
      <c r="D1872" s="400"/>
      <c r="E1872" s="397"/>
      <c r="F1872" s="399"/>
      <c r="G1872" s="397"/>
      <c r="H1872" s="397"/>
      <c r="I1872" s="397"/>
      <c r="J1872" s="397"/>
      <c r="K1872" s="397"/>
      <c r="L1872" s="401"/>
      <c r="M1872" s="401"/>
      <c r="N1872" s="401"/>
      <c r="O1872" s="401"/>
      <c r="P1872" s="401"/>
      <c r="Q1872" s="401"/>
      <c r="R1872" s="401"/>
      <c r="S1872" s="401"/>
      <c r="T1872" s="401"/>
      <c r="U1872" s="401"/>
      <c r="V1872" s="401"/>
      <c r="W1872" s="401"/>
      <c r="X1872" s="401"/>
      <c r="Y1872" s="401"/>
      <c r="Z1872" s="401"/>
      <c r="AA1872" s="401"/>
      <c r="AB1872" s="401"/>
      <c r="AC1872" s="401"/>
      <c r="AD1872" s="401"/>
      <c r="AE1872" s="401"/>
      <c r="AF1872" s="401"/>
      <c r="AG1872" s="401"/>
      <c r="AH1872" s="401"/>
      <c r="AI1872" s="401"/>
      <c r="AJ1872" s="401"/>
      <c r="AK1872" s="401"/>
      <c r="AL1872" s="401"/>
      <c r="AM1872" s="401"/>
      <c r="AN1872" s="401"/>
      <c r="AO1872" s="401"/>
      <c r="AP1872" s="401"/>
      <c r="AQ1872" s="401"/>
      <c r="AR1872" s="401"/>
      <c r="AS1872" s="401"/>
      <c r="AT1872" s="401"/>
      <c r="AU1872" s="401"/>
      <c r="AV1872" s="401"/>
      <c r="AW1872" s="401"/>
      <c r="AX1872" s="401"/>
      <c r="AY1872" s="401"/>
      <c r="AZ1872" s="401"/>
      <c r="BA1872" s="401"/>
      <c r="BB1872" s="401"/>
      <c r="BC1872" s="401"/>
      <c r="BD1872" s="401"/>
      <c r="BE1872" s="401"/>
      <c r="BF1872" s="401"/>
      <c r="BG1872" s="401"/>
      <c r="BH1872" s="401"/>
      <c r="BI1872" s="401"/>
      <c r="BJ1872" s="401"/>
      <c r="BK1872" s="401"/>
      <c r="BL1872" s="401"/>
      <c r="BM1872" s="401"/>
      <c r="BN1872" s="401"/>
      <c r="BO1872" s="401"/>
      <c r="BP1872" s="401"/>
      <c r="BQ1872" s="401"/>
      <c r="BR1872" s="401"/>
      <c r="BS1872" s="401"/>
      <c r="BT1872" s="401"/>
      <c r="BU1872" s="401"/>
      <c r="BV1872" s="401"/>
      <c r="BW1872" s="401"/>
      <c r="BX1872" s="401"/>
      <c r="BY1872" s="401"/>
      <c r="BZ1872" s="401"/>
      <c r="CA1872" s="401"/>
      <c r="CB1872" s="401"/>
      <c r="CC1872" s="401"/>
      <c r="CD1872" s="401"/>
      <c r="CE1872" s="401"/>
      <c r="CF1872" s="401"/>
      <c r="CG1872" s="401"/>
      <c r="CH1872" s="401"/>
      <c r="CI1872" s="401"/>
      <c r="CJ1872" s="401"/>
      <c r="CK1872" s="401"/>
      <c r="CL1872" s="401"/>
      <c r="CM1872" s="401"/>
      <c r="CN1872" s="401"/>
      <c r="CO1872" s="401"/>
      <c r="CP1872" s="401"/>
      <c r="CQ1872" s="401"/>
      <c r="CR1872" s="401"/>
      <c r="CS1872" s="401"/>
      <c r="CT1872" s="401"/>
      <c r="CU1872" s="401"/>
      <c r="CV1872" s="401"/>
      <c r="CW1872" s="401"/>
      <c r="CX1872" s="401"/>
      <c r="CY1872" s="401"/>
      <c r="CZ1872" s="401"/>
      <c r="DA1872" s="401"/>
      <c r="DB1872" s="401"/>
      <c r="DC1872" s="401"/>
      <c r="DD1872" s="401"/>
      <c r="DE1872" s="401"/>
      <c r="DF1872" s="401"/>
      <c r="DG1872" s="401"/>
      <c r="DH1872" s="401"/>
      <c r="DI1872" s="401"/>
      <c r="DJ1872" s="401"/>
      <c r="DK1872" s="401"/>
      <c r="DL1872" s="401"/>
      <c r="DM1872" s="401"/>
      <c r="DN1872" s="401"/>
      <c r="DO1872" s="401"/>
      <c r="DP1872" s="401"/>
      <c r="DQ1872" s="401"/>
      <c r="DR1872" s="401"/>
      <c r="DS1872" s="401"/>
      <c r="DT1872" s="401"/>
      <c r="DU1872" s="401"/>
      <c r="DV1872" s="401"/>
      <c r="DW1872" s="401"/>
      <c r="DX1872" s="401"/>
      <c r="DY1872" s="401"/>
      <c r="DZ1872" s="401"/>
      <c r="EA1872" s="401"/>
      <c r="EB1872" s="401"/>
      <c r="EC1872" s="401"/>
      <c r="ED1872" s="401"/>
      <c r="EE1872" s="401"/>
      <c r="EF1872" s="401"/>
      <c r="EG1872" s="401"/>
      <c r="EH1872" s="401"/>
      <c r="EI1872" s="401"/>
      <c r="EJ1872" s="401"/>
      <c r="EK1872" s="401"/>
      <c r="EL1872" s="401"/>
      <c r="EM1872" s="401"/>
      <c r="EN1872" s="401"/>
      <c r="EO1872" s="401"/>
      <c r="EP1872" s="401"/>
      <c r="EQ1872" s="401"/>
      <c r="ER1872" s="401"/>
      <c r="ES1872" s="401"/>
      <c r="ET1872" s="401"/>
      <c r="EU1872" s="401"/>
      <c r="EV1872" s="401"/>
      <c r="EW1872" s="401"/>
      <c r="EX1872" s="401"/>
      <c r="EY1872" s="401"/>
      <c r="EZ1872" s="401"/>
      <c r="FA1872" s="401"/>
      <c r="FB1872" s="401"/>
      <c r="FC1872" s="401"/>
      <c r="FD1872" s="401"/>
      <c r="FE1872" s="401"/>
      <c r="FF1872" s="401"/>
      <c r="FG1872" s="401"/>
      <c r="FH1872" s="401"/>
      <c r="FI1872" s="401"/>
      <c r="FJ1872" s="401"/>
      <c r="FK1872" s="401"/>
      <c r="FL1872" s="401"/>
      <c r="FM1872" s="401"/>
      <c r="FN1872" s="401"/>
      <c r="FO1872" s="401"/>
      <c r="FP1872" s="401"/>
      <c r="FQ1872" s="401"/>
      <c r="FR1872" s="401"/>
      <c r="FS1872" s="401"/>
      <c r="FT1872" s="401"/>
      <c r="FU1872" s="401"/>
      <c r="FV1872" s="401"/>
      <c r="FW1872" s="401"/>
      <c r="FX1872" s="401"/>
      <c r="FY1872" s="401"/>
      <c r="FZ1872" s="401"/>
      <c r="GA1872" s="401"/>
      <c r="GB1872" s="401"/>
      <c r="GC1872" s="401"/>
      <c r="GD1872" s="401"/>
      <c r="GE1872" s="401"/>
      <c r="GF1872" s="401"/>
      <c r="GG1872" s="401"/>
      <c r="GH1872" s="401"/>
      <c r="GI1872" s="401"/>
      <c r="GJ1872" s="401"/>
      <c r="GK1872" s="401"/>
      <c r="GL1872" s="401"/>
      <c r="GM1872" s="401"/>
      <c r="GN1872" s="401"/>
      <c r="GO1872" s="401"/>
      <c r="GP1872" s="401"/>
      <c r="GQ1872" s="401"/>
      <c r="GR1872" s="401"/>
      <c r="GS1872" s="401"/>
      <c r="GT1872" s="401"/>
      <c r="GU1872" s="401"/>
      <c r="GV1872" s="401"/>
      <c r="GW1872" s="401"/>
      <c r="GX1872" s="401"/>
      <c r="GY1872" s="401"/>
      <c r="GZ1872" s="401"/>
      <c r="HA1872" s="401"/>
      <c r="HB1872" s="401"/>
      <c r="HC1872" s="401"/>
      <c r="HD1872" s="401"/>
      <c r="HE1872" s="401"/>
      <c r="HF1872" s="401"/>
      <c r="HG1872" s="401"/>
      <c r="HH1872" s="401"/>
      <c r="HI1872" s="401"/>
      <c r="HJ1872" s="401"/>
      <c r="HK1872" s="401"/>
      <c r="HL1872" s="401"/>
      <c r="HM1872" s="401"/>
      <c r="HN1872" s="401"/>
      <c r="HO1872" s="401"/>
      <c r="HP1872" s="401"/>
      <c r="HQ1872" s="401"/>
      <c r="HR1872" s="401"/>
      <c r="HS1872" s="401"/>
      <c r="HT1872" s="401"/>
      <c r="HU1872" s="401"/>
      <c r="HV1872" s="401"/>
      <c r="HW1872" s="401"/>
      <c r="HX1872" s="401"/>
      <c r="HY1872" s="401"/>
      <c r="HZ1872" s="401"/>
      <c r="IA1872" s="401"/>
      <c r="IB1872" s="401"/>
      <c r="IC1872" s="401"/>
      <c r="ID1872" s="401"/>
      <c r="IE1872" s="401"/>
      <c r="IF1872" s="401"/>
      <c r="IG1872" s="401"/>
      <c r="IH1872" s="401"/>
      <c r="II1872" s="401"/>
      <c r="IJ1872" s="401"/>
      <c r="IK1872" s="401"/>
      <c r="IL1872" s="401"/>
      <c r="IM1872" s="401"/>
      <c r="IN1872" s="401"/>
      <c r="IO1872" s="401"/>
      <c r="IP1872" s="401"/>
      <c r="IQ1872" s="401"/>
      <c r="IR1872" s="401"/>
      <c r="IS1872" s="401"/>
      <c r="IT1872" s="401"/>
      <c r="IU1872" s="401"/>
      <c r="IV1872" s="401"/>
      <c r="IW1872" s="401"/>
      <c r="IX1872" s="401"/>
      <c r="IY1872" s="401"/>
      <c r="IZ1872" s="401"/>
      <c r="JA1872" s="401"/>
      <c r="JB1872" s="401"/>
      <c r="JC1872" s="401"/>
      <c r="JD1872" s="401"/>
      <c r="JE1872" s="401"/>
      <c r="JF1872" s="401"/>
      <c r="JG1872" s="401"/>
      <c r="JH1872" s="401"/>
      <c r="JI1872" s="401"/>
      <c r="JJ1872" s="401"/>
      <c r="JK1872" s="401"/>
      <c r="JL1872" s="401"/>
      <c r="JM1872" s="401"/>
      <c r="JN1872" s="401"/>
      <c r="JO1872" s="401"/>
      <c r="JP1872" s="401"/>
      <c r="JQ1872" s="401"/>
      <c r="JR1872" s="401"/>
      <c r="JS1872" s="401"/>
      <c r="JT1872" s="401"/>
      <c r="JU1872" s="401"/>
      <c r="JV1872" s="401"/>
      <c r="JW1872" s="401"/>
      <c r="JX1872" s="401"/>
      <c r="JY1872" s="401"/>
      <c r="JZ1872" s="401"/>
      <c r="KA1872" s="401"/>
      <c r="KB1872" s="401"/>
      <c r="KC1872" s="401"/>
      <c r="KD1872" s="401"/>
      <c r="KE1872" s="401"/>
      <c r="KF1872" s="401"/>
      <c r="KG1872" s="401"/>
      <c r="KH1872" s="401"/>
      <c r="KI1872" s="401"/>
      <c r="KJ1872" s="401"/>
      <c r="KK1872" s="401"/>
      <c r="KL1872" s="401"/>
      <c r="KM1872" s="401"/>
      <c r="KN1872" s="401"/>
      <c r="KO1872" s="401"/>
      <c r="KP1872" s="401"/>
      <c r="KQ1872" s="401"/>
      <c r="KR1872" s="401"/>
      <c r="KS1872" s="401"/>
      <c r="KT1872" s="401"/>
      <c r="KU1872" s="401"/>
      <c r="KV1872" s="401"/>
      <c r="KW1872" s="401"/>
      <c r="KX1872" s="401"/>
      <c r="KY1872" s="401"/>
      <c r="KZ1872" s="401"/>
      <c r="LA1872" s="401"/>
      <c r="LB1872" s="401"/>
      <c r="LC1872" s="401"/>
      <c r="LD1872" s="401"/>
      <c r="LE1872" s="401"/>
      <c r="LF1872" s="401"/>
      <c r="LG1872" s="401"/>
      <c r="LH1872" s="401"/>
      <c r="LI1872" s="401"/>
      <c r="LJ1872" s="401"/>
      <c r="LK1872" s="401"/>
      <c r="LL1872" s="401"/>
      <c r="LM1872" s="401"/>
      <c r="LN1872" s="401"/>
      <c r="LO1872" s="401"/>
      <c r="LP1872" s="401"/>
      <c r="LQ1872" s="401"/>
      <c r="LR1872" s="401"/>
      <c r="LS1872" s="401"/>
      <c r="LT1872" s="401"/>
      <c r="LU1872" s="401"/>
      <c r="LV1872" s="401"/>
      <c r="LW1872" s="401"/>
      <c r="LX1872" s="401"/>
      <c r="LY1872" s="401"/>
      <c r="LZ1872" s="401"/>
      <c r="MA1872" s="401"/>
      <c r="MB1872" s="401"/>
      <c r="MC1872" s="401"/>
      <c r="MD1872" s="401"/>
      <c r="ME1872" s="401"/>
      <c r="MF1872" s="401"/>
      <c r="MG1872" s="401"/>
      <c r="MH1872" s="401"/>
      <c r="MI1872" s="401"/>
      <c r="MJ1872" s="401"/>
      <c r="MK1872" s="401"/>
      <c r="ML1872" s="401"/>
      <c r="MM1872" s="401"/>
      <c r="MN1872" s="401"/>
      <c r="MO1872" s="401"/>
      <c r="MP1872" s="401"/>
      <c r="MQ1872" s="401"/>
      <c r="MR1872" s="401"/>
      <c r="MS1872" s="401"/>
      <c r="MT1872" s="401"/>
      <c r="MU1872" s="401"/>
      <c r="MV1872" s="401"/>
      <c r="MW1872" s="401"/>
      <c r="MX1872" s="401"/>
      <c r="MY1872" s="401"/>
      <c r="MZ1872" s="401"/>
      <c r="NA1872" s="401"/>
      <c r="NB1872" s="401"/>
      <c r="NC1872" s="401"/>
      <c r="ND1872" s="401"/>
      <c r="NE1872" s="401"/>
      <c r="NF1872" s="401"/>
      <c r="NG1872" s="401"/>
      <c r="NH1872" s="401"/>
      <c r="NI1872" s="401"/>
      <c r="NJ1872" s="401"/>
      <c r="NK1872" s="401"/>
      <c r="NL1872" s="401"/>
      <c r="NM1872" s="401"/>
      <c r="NN1872" s="401"/>
      <c r="NO1872" s="401"/>
      <c r="NP1872" s="401"/>
      <c r="NQ1872" s="401"/>
      <c r="NR1872" s="401"/>
      <c r="NS1872" s="401"/>
      <c r="NT1872" s="401"/>
      <c r="NU1872" s="401"/>
      <c r="NV1872" s="401"/>
      <c r="NW1872" s="401"/>
      <c r="NX1872" s="401"/>
      <c r="NY1872" s="401"/>
      <c r="NZ1872" s="401"/>
      <c r="OA1872" s="401"/>
      <c r="OB1872" s="401"/>
      <c r="OC1872" s="401"/>
      <c r="OD1872" s="401"/>
      <c r="OE1872" s="401"/>
      <c r="OF1872" s="401"/>
      <c r="OG1872" s="401"/>
      <c r="OH1872" s="401"/>
      <c r="OI1872" s="401"/>
      <c r="OJ1872" s="401"/>
      <c r="OK1872" s="401"/>
      <c r="OL1872" s="401"/>
      <c r="OM1872" s="401"/>
      <c r="ON1872" s="401"/>
      <c r="OO1872" s="401"/>
      <c r="OP1872" s="401"/>
      <c r="OQ1872" s="401"/>
      <c r="OR1872" s="401"/>
      <c r="OS1872" s="401"/>
      <c r="OT1872" s="401"/>
      <c r="OU1872" s="401"/>
      <c r="OV1872" s="401"/>
      <c r="OW1872" s="401"/>
      <c r="OX1872" s="401"/>
      <c r="OY1872" s="401"/>
      <c r="OZ1872" s="401"/>
      <c r="PA1872" s="401"/>
      <c r="PB1872" s="401"/>
      <c r="PC1872" s="401"/>
      <c r="PD1872" s="401"/>
      <c r="PE1872" s="401"/>
      <c r="PF1872" s="401"/>
      <c r="PG1872" s="401"/>
      <c r="PH1872" s="401"/>
      <c r="PI1872" s="401"/>
      <c r="PJ1872" s="401"/>
      <c r="PK1872" s="401"/>
      <c r="PL1872" s="401"/>
      <c r="PM1872" s="401"/>
      <c r="PN1872" s="401"/>
      <c r="PO1872" s="401"/>
      <c r="PP1872" s="401"/>
      <c r="PQ1872" s="401"/>
      <c r="PR1872" s="401"/>
      <c r="PS1872" s="401"/>
      <c r="PT1872" s="401"/>
      <c r="PU1872" s="401"/>
      <c r="PV1872" s="401"/>
      <c r="PW1872" s="401"/>
      <c r="PX1872" s="401"/>
      <c r="PY1872" s="401"/>
      <c r="PZ1872" s="401"/>
      <c r="QA1872" s="401"/>
      <c r="QB1872" s="401"/>
      <c r="QC1872" s="401"/>
      <c r="QD1872" s="401"/>
      <c r="QE1872" s="401"/>
      <c r="QF1872" s="401"/>
      <c r="QG1872" s="401"/>
      <c r="QH1872" s="401"/>
      <c r="QI1872" s="401"/>
      <c r="QJ1872" s="401"/>
      <c r="QK1872" s="401"/>
      <c r="QL1872" s="401"/>
      <c r="QM1872" s="401"/>
      <c r="QN1872" s="401"/>
      <c r="QO1872" s="401"/>
      <c r="QP1872" s="401"/>
      <c r="QQ1872" s="401"/>
      <c r="QR1872" s="401"/>
      <c r="QS1872" s="401"/>
      <c r="QT1872" s="401"/>
      <c r="QU1872" s="401"/>
      <c r="QV1872" s="401"/>
      <c r="QW1872" s="401"/>
      <c r="QX1872" s="401"/>
      <c r="QY1872" s="401"/>
      <c r="QZ1872" s="401"/>
      <c r="RA1872" s="401"/>
      <c r="RB1872" s="401"/>
      <c r="RC1872" s="401"/>
      <c r="RD1872" s="401"/>
      <c r="RE1872" s="401"/>
      <c r="RF1872" s="401"/>
      <c r="RG1872" s="401"/>
      <c r="RH1872" s="401"/>
      <c r="RI1872" s="401"/>
      <c r="RJ1872" s="401"/>
      <c r="RK1872" s="401"/>
      <c r="RL1872" s="401"/>
      <c r="RM1872" s="401"/>
      <c r="RN1872" s="401"/>
      <c r="RO1872" s="401"/>
      <c r="RP1872" s="401"/>
      <c r="RQ1872" s="401"/>
      <c r="RR1872" s="401"/>
      <c r="RS1872" s="401"/>
      <c r="RT1872" s="401"/>
      <c r="RU1872" s="401"/>
      <c r="RV1872" s="401"/>
      <c r="RW1872" s="401"/>
      <c r="RX1872" s="401"/>
      <c r="RY1872" s="401"/>
      <c r="RZ1872" s="401"/>
      <c r="SA1872" s="401"/>
      <c r="SB1872" s="401"/>
      <c r="SC1872" s="401"/>
      <c r="SD1872" s="401"/>
      <c r="SE1872" s="401"/>
      <c r="SF1872" s="401"/>
      <c r="SG1872" s="401"/>
      <c r="SH1872" s="401"/>
      <c r="SI1872" s="401"/>
      <c r="SJ1872" s="401"/>
      <c r="SK1872" s="401"/>
      <c r="SL1872" s="401"/>
      <c r="SM1872" s="401"/>
      <c r="SN1872" s="401"/>
      <c r="SO1872" s="401"/>
      <c r="SP1872" s="401"/>
      <c r="SQ1872" s="401"/>
      <c r="SR1872" s="401"/>
      <c r="SS1872" s="401"/>
      <c r="ST1872" s="401"/>
      <c r="SU1872" s="401"/>
      <c r="SV1872" s="401"/>
      <c r="SW1872" s="401"/>
      <c r="SX1872" s="401"/>
      <c r="SY1872" s="401"/>
      <c r="SZ1872" s="401"/>
      <c r="TA1872" s="401"/>
      <c r="TB1872" s="401"/>
      <c r="TC1872" s="401"/>
      <c r="TD1872" s="401"/>
      <c r="TE1872" s="401"/>
      <c r="TF1872" s="401"/>
      <c r="TG1872" s="401"/>
      <c r="TH1872" s="401"/>
      <c r="TI1872" s="401"/>
      <c r="TJ1872" s="401"/>
      <c r="TK1872" s="401"/>
      <c r="TL1872" s="401"/>
      <c r="TM1872" s="401"/>
      <c r="TN1872" s="401"/>
      <c r="TO1872" s="401"/>
      <c r="TP1872" s="401"/>
      <c r="TQ1872" s="401"/>
      <c r="TR1872" s="401"/>
      <c r="TS1872" s="401"/>
      <c r="TT1872" s="401"/>
      <c r="TU1872" s="401"/>
      <c r="TV1872" s="401"/>
      <c r="TW1872" s="401"/>
      <c r="TX1872" s="401"/>
      <c r="TY1872" s="401"/>
      <c r="TZ1872" s="401"/>
      <c r="UA1872" s="401"/>
      <c r="UB1872" s="401"/>
      <c r="UC1872" s="401"/>
      <c r="UD1872" s="401"/>
      <c r="UE1872" s="401"/>
      <c r="UF1872" s="401"/>
      <c r="UG1872" s="401"/>
      <c r="UH1872" s="401"/>
      <c r="UI1872" s="401"/>
      <c r="UJ1872" s="401"/>
      <c r="UK1872" s="401"/>
      <c r="UL1872" s="401"/>
      <c r="UM1872" s="401"/>
      <c r="UN1872" s="401"/>
      <c r="UO1872" s="401"/>
      <c r="UP1872" s="401"/>
      <c r="UQ1872" s="401"/>
      <c r="UR1872" s="401"/>
      <c r="US1872" s="401"/>
      <c r="UT1872" s="401"/>
      <c r="UU1872" s="401"/>
      <c r="UV1872" s="401"/>
      <c r="UW1872" s="401"/>
      <c r="UX1872" s="401"/>
      <c r="UY1872" s="401"/>
      <c r="UZ1872" s="401"/>
      <c r="VA1872" s="401"/>
      <c r="VB1872" s="401"/>
      <c r="VC1872" s="401"/>
      <c r="VD1872" s="401"/>
      <c r="VE1872" s="401"/>
      <c r="VF1872" s="401"/>
      <c r="VG1872" s="401"/>
      <c r="VH1872" s="401"/>
      <c r="VI1872" s="401"/>
      <c r="VJ1872" s="401"/>
      <c r="VK1872" s="401"/>
      <c r="VL1872" s="401"/>
      <c r="VM1872" s="401"/>
      <c r="VN1872" s="401"/>
      <c r="VO1872" s="401"/>
      <c r="VP1872" s="401"/>
      <c r="VQ1872" s="401"/>
      <c r="VR1872" s="401"/>
      <c r="VS1872" s="401"/>
      <c r="VT1872" s="401"/>
      <c r="VU1872" s="401"/>
      <c r="VV1872" s="401"/>
      <c r="VW1872" s="401"/>
      <c r="VX1872" s="401"/>
      <c r="VY1872" s="401"/>
      <c r="VZ1872" s="401"/>
      <c r="WA1872" s="401"/>
      <c r="WB1872" s="401"/>
      <c r="WC1872" s="401"/>
      <c r="WD1872" s="401"/>
      <c r="WE1872" s="401"/>
      <c r="WF1872" s="401"/>
      <c r="WG1872" s="401"/>
      <c r="WH1872" s="401"/>
      <c r="WI1872" s="401"/>
      <c r="WJ1872" s="401"/>
      <c r="WK1872" s="401"/>
      <c r="WL1872" s="401"/>
      <c r="WM1872" s="401"/>
      <c r="WN1872" s="401"/>
      <c r="WO1872" s="401"/>
      <c r="WP1872" s="401"/>
      <c r="WQ1872" s="401"/>
      <c r="WR1872" s="401"/>
      <c r="WS1872" s="401"/>
      <c r="WT1872" s="401"/>
      <c r="WU1872" s="401"/>
      <c r="WV1872" s="401"/>
      <c r="WW1872" s="401"/>
      <c r="WX1872" s="401"/>
      <c r="WY1872" s="401"/>
      <c r="WZ1872" s="401"/>
      <c r="XA1872" s="401"/>
      <c r="XB1872" s="401"/>
      <c r="XC1872" s="401"/>
      <c r="XD1872" s="401"/>
      <c r="XE1872" s="401"/>
      <c r="XF1872" s="401"/>
      <c r="XG1872" s="401"/>
      <c r="XH1872" s="401"/>
      <c r="XI1872" s="401"/>
      <c r="XJ1872" s="401"/>
      <c r="XK1872" s="401"/>
      <c r="XL1872" s="401"/>
      <c r="XM1872" s="401"/>
      <c r="XN1872" s="401"/>
      <c r="XO1872" s="401"/>
      <c r="XP1872" s="401"/>
      <c r="XQ1872" s="401"/>
      <c r="XR1872" s="401"/>
      <c r="XS1872" s="401"/>
      <c r="XT1872" s="401"/>
      <c r="XU1872" s="401"/>
      <c r="XV1872" s="401"/>
      <c r="XW1872" s="401"/>
      <c r="XX1872" s="401"/>
      <c r="XY1872" s="401"/>
      <c r="XZ1872" s="401"/>
      <c r="YA1872" s="401"/>
      <c r="YB1872" s="401"/>
      <c r="YC1872" s="401"/>
      <c r="YD1872" s="401"/>
      <c r="YE1872" s="401"/>
      <c r="YF1872" s="401"/>
      <c r="YG1872" s="401"/>
      <c r="YH1872" s="401"/>
      <c r="YI1872" s="401"/>
      <c r="YJ1872" s="401"/>
      <c r="YK1872" s="401"/>
      <c r="YL1872" s="401"/>
      <c r="YM1872" s="401"/>
      <c r="YN1872" s="401"/>
      <c r="YO1872" s="401"/>
      <c r="YP1872" s="401"/>
      <c r="YQ1872" s="401"/>
      <c r="YR1872" s="401"/>
      <c r="YS1872" s="401"/>
      <c r="YT1872" s="401"/>
      <c r="YU1872" s="401"/>
      <c r="YV1872" s="401"/>
      <c r="YW1872" s="401"/>
      <c r="YX1872" s="401"/>
      <c r="YY1872" s="401"/>
      <c r="YZ1872" s="401"/>
      <c r="ZA1872" s="401"/>
      <c r="ZB1872" s="401"/>
      <c r="ZC1872" s="401"/>
      <c r="ZD1872" s="401"/>
      <c r="ZE1872" s="401"/>
      <c r="ZF1872" s="401"/>
      <c r="ZG1872" s="401"/>
      <c r="ZH1872" s="401"/>
      <c r="ZI1872" s="401"/>
      <c r="ZJ1872" s="401"/>
      <c r="ZK1872" s="401"/>
      <c r="ZL1872" s="401"/>
      <c r="ZM1872" s="401"/>
      <c r="ZN1872" s="401"/>
      <c r="ZO1872" s="401"/>
      <c r="ZP1872" s="401"/>
      <c r="ZQ1872" s="401"/>
      <c r="ZR1872" s="401"/>
      <c r="ZS1872" s="401"/>
      <c r="ZT1872" s="401"/>
      <c r="ZU1872" s="401"/>
      <c r="ZV1872" s="401"/>
      <c r="ZW1872" s="401"/>
      <c r="ZX1872" s="401"/>
      <c r="ZY1872" s="401"/>
      <c r="ZZ1872" s="401"/>
      <c r="AAA1872" s="401"/>
      <c r="AAB1872" s="401"/>
      <c r="AAC1872" s="401"/>
      <c r="AAD1872" s="401"/>
      <c r="AAE1872" s="401"/>
      <c r="AAF1872" s="401"/>
      <c r="AAG1872" s="401"/>
      <c r="AAH1872" s="401"/>
      <c r="AAI1872" s="401"/>
      <c r="AAJ1872" s="401"/>
      <c r="AAK1872" s="401"/>
      <c r="AAL1872" s="401"/>
      <c r="AAM1872" s="401"/>
      <c r="AAN1872" s="401"/>
      <c r="AAO1872" s="401"/>
      <c r="AAP1872" s="401"/>
      <c r="AAQ1872" s="401"/>
      <c r="AAR1872" s="401"/>
      <c r="AAS1872" s="401"/>
      <c r="AAT1872" s="401"/>
      <c r="AAU1872" s="401"/>
      <c r="AAV1872" s="401"/>
      <c r="AAW1872" s="401"/>
      <c r="AAX1872" s="401"/>
      <c r="AAY1872" s="401"/>
      <c r="AAZ1872" s="401"/>
      <c r="ABA1872" s="401"/>
      <c r="ABB1872" s="401"/>
      <c r="ABC1872" s="401"/>
      <c r="ABD1872" s="401"/>
      <c r="ABE1872" s="401"/>
      <c r="ABF1872" s="401"/>
      <c r="ABG1872" s="401"/>
      <c r="ABH1872" s="401"/>
      <c r="ABI1872" s="401"/>
      <c r="ABJ1872" s="401"/>
      <c r="ABK1872" s="401"/>
      <c r="ABL1872" s="401"/>
      <c r="ABM1872" s="401"/>
      <c r="ABN1872" s="401"/>
      <c r="ABO1872" s="401"/>
      <c r="ABP1872" s="401"/>
      <c r="ABQ1872" s="401"/>
      <c r="ABR1872" s="401"/>
      <c r="ABS1872" s="401"/>
      <c r="ABT1872" s="401"/>
      <c r="ABU1872" s="401"/>
      <c r="ABV1872" s="401"/>
      <c r="ABW1872" s="401"/>
      <c r="ABX1872" s="401"/>
      <c r="ABY1872" s="401"/>
      <c r="ABZ1872" s="401"/>
      <c r="ACA1872" s="401"/>
      <c r="ACB1872" s="401"/>
      <c r="ACC1872" s="401"/>
      <c r="ACD1872" s="401"/>
      <c r="ACE1872" s="401"/>
      <c r="ACF1872" s="401"/>
      <c r="ACG1872" s="401"/>
      <c r="ACH1872" s="401"/>
      <c r="ACI1872" s="401"/>
      <c r="ACJ1872" s="401"/>
      <c r="ACK1872" s="401"/>
      <c r="ACL1872" s="401"/>
      <c r="ACM1872" s="401"/>
      <c r="ACN1872" s="401"/>
      <c r="ACO1872" s="401"/>
      <c r="ACP1872" s="401"/>
      <c r="ACQ1872" s="401"/>
      <c r="ACR1872" s="401"/>
      <c r="ACS1872" s="401"/>
      <c r="ACT1872" s="401"/>
      <c r="ACU1872" s="401"/>
      <c r="ACV1872" s="401"/>
      <c r="ACW1872" s="401"/>
      <c r="ACX1872" s="401"/>
      <c r="ACY1872" s="401"/>
      <c r="ACZ1872" s="401"/>
      <c r="ADA1872" s="401"/>
      <c r="ADB1872" s="401"/>
      <c r="ADC1872" s="401"/>
      <c r="ADD1872" s="401"/>
      <c r="ADE1872" s="401"/>
      <c r="ADF1872" s="401"/>
      <c r="ADG1872" s="401"/>
      <c r="ADH1872" s="401"/>
      <c r="ADI1872" s="401"/>
      <c r="ADJ1872" s="401"/>
      <c r="ADK1872" s="401"/>
      <c r="ADL1872" s="401"/>
      <c r="ADM1872" s="401"/>
      <c r="ADN1872" s="401"/>
      <c r="ADO1872" s="401"/>
      <c r="ADP1872" s="401"/>
      <c r="ADQ1872" s="401"/>
      <c r="ADR1872" s="401"/>
      <c r="ADS1872" s="401"/>
      <c r="ADT1872" s="401"/>
      <c r="ADU1872" s="401"/>
      <c r="ADV1872" s="401"/>
      <c r="ADW1872" s="401"/>
      <c r="ADX1872" s="401"/>
      <c r="ADY1872" s="401"/>
      <c r="ADZ1872" s="401"/>
      <c r="AEA1872" s="401"/>
      <c r="AEB1872" s="401"/>
      <c r="AEC1872" s="401"/>
      <c r="AED1872" s="401"/>
      <c r="AEE1872" s="401"/>
      <c r="AEF1872" s="401"/>
      <c r="AEG1872" s="401"/>
      <c r="AEH1872" s="401"/>
      <c r="AEI1872" s="401"/>
      <c r="AEJ1872" s="401"/>
      <c r="AEK1872" s="401"/>
      <c r="AEL1872" s="401"/>
      <c r="AEM1872" s="401"/>
      <c r="AEN1872" s="401"/>
      <c r="AEO1872" s="401"/>
      <c r="AEP1872" s="401"/>
      <c r="AEQ1872" s="401"/>
      <c r="AER1872" s="401"/>
      <c r="AES1872" s="401"/>
      <c r="AET1872" s="401"/>
      <c r="AEU1872" s="401"/>
      <c r="AEV1872" s="401"/>
      <c r="AEW1872" s="401"/>
      <c r="AEX1872" s="401"/>
      <c r="AEY1872" s="401"/>
      <c r="AEZ1872" s="401"/>
      <c r="AFA1872" s="401"/>
      <c r="AFB1872" s="401"/>
      <c r="AFC1872" s="401"/>
      <c r="AFD1872" s="401"/>
      <c r="AFE1872" s="401"/>
      <c r="AFF1872" s="401"/>
      <c r="AFG1872" s="401"/>
      <c r="AFH1872" s="401"/>
      <c r="AFI1872" s="401"/>
      <c r="AFJ1872" s="401"/>
      <c r="AFK1872" s="401"/>
      <c r="AFL1872" s="401"/>
      <c r="AFM1872" s="401"/>
      <c r="AFN1872" s="401"/>
      <c r="AFO1872" s="401"/>
      <c r="AFP1872" s="401"/>
      <c r="AFQ1872" s="401"/>
      <c r="AFR1872" s="401"/>
      <c r="AFS1872" s="401"/>
      <c r="AFT1872" s="401"/>
      <c r="AFU1872" s="401"/>
      <c r="AFV1872" s="401"/>
      <c r="AFW1872" s="401"/>
      <c r="AFX1872" s="401"/>
      <c r="AFY1872" s="401"/>
      <c r="AFZ1872" s="401"/>
      <c r="AGA1872" s="401"/>
      <c r="AGB1872" s="401"/>
      <c r="AGC1872" s="401"/>
      <c r="AGD1872" s="401"/>
      <c r="AGE1872" s="401"/>
      <c r="AGF1872" s="401"/>
      <c r="AGG1872" s="401"/>
      <c r="AGH1872" s="401"/>
      <c r="AGI1872" s="401"/>
      <c r="AGJ1872" s="401"/>
      <c r="AGK1872" s="401"/>
      <c r="AGL1872" s="401"/>
      <c r="AGM1872" s="401"/>
      <c r="AGN1872" s="401"/>
      <c r="AGO1872" s="401"/>
      <c r="AGP1872" s="401"/>
      <c r="AGQ1872" s="401"/>
      <c r="AGR1872" s="401"/>
      <c r="AGS1872" s="401"/>
      <c r="AGT1872" s="401"/>
      <c r="AGU1872" s="401"/>
      <c r="AGV1872" s="401"/>
      <c r="AGW1872" s="401"/>
      <c r="AGX1872" s="401"/>
      <c r="AGY1872" s="401"/>
      <c r="AGZ1872" s="401"/>
      <c r="AHA1872" s="401"/>
      <c r="AHB1872" s="401"/>
      <c r="AHC1872" s="401"/>
      <c r="AHD1872" s="401"/>
      <c r="AHE1872" s="401"/>
      <c r="AHF1872" s="401"/>
      <c r="AHG1872" s="401"/>
      <c r="AHH1872" s="401"/>
      <c r="AHI1872" s="401"/>
      <c r="AHJ1872" s="401"/>
      <c r="AHK1872" s="401"/>
      <c r="AHL1872" s="401"/>
      <c r="AHM1872" s="401"/>
      <c r="AHN1872" s="401"/>
      <c r="AHO1872" s="401"/>
      <c r="AHP1872" s="401"/>
      <c r="AHQ1872" s="401"/>
      <c r="AHR1872" s="401"/>
      <c r="AHS1872" s="401"/>
      <c r="AHT1872" s="401"/>
      <c r="AHU1872" s="401"/>
      <c r="AHV1872" s="401"/>
      <c r="AHW1872" s="401"/>
      <c r="AHX1872" s="401"/>
      <c r="AHY1872" s="401"/>
      <c r="AHZ1872" s="401"/>
      <c r="AIA1872" s="401"/>
      <c r="AIB1872" s="401"/>
      <c r="AIC1872" s="401"/>
      <c r="AID1872" s="401"/>
      <c r="AIE1872" s="401"/>
      <c r="AIF1872" s="401"/>
      <c r="AIG1872" s="401"/>
      <c r="AIH1872" s="401"/>
      <c r="AII1872" s="401"/>
      <c r="AIJ1872" s="401"/>
      <c r="AIK1872" s="401"/>
      <c r="AIL1872" s="401"/>
      <c r="AIM1872" s="401"/>
      <c r="AIN1872" s="401"/>
      <c r="AIO1872" s="401"/>
      <c r="AIP1872" s="401"/>
      <c r="AIQ1872" s="401"/>
      <c r="AIR1872" s="401"/>
      <c r="AIS1872" s="401"/>
      <c r="AIT1872" s="401"/>
      <c r="AIU1872" s="401"/>
      <c r="AIV1872" s="401"/>
      <c r="AIW1872" s="401"/>
      <c r="AIX1872" s="401"/>
      <c r="AIY1872" s="401"/>
      <c r="AIZ1872" s="401"/>
      <c r="AJA1872" s="401"/>
      <c r="AJB1872" s="401"/>
      <c r="AJC1872" s="401"/>
      <c r="AJD1872" s="401"/>
      <c r="AJE1872" s="401"/>
      <c r="AJF1872" s="401"/>
      <c r="AJG1872" s="401"/>
      <c r="AJH1872" s="401"/>
      <c r="AJI1872" s="401"/>
      <c r="AJJ1872" s="401"/>
      <c r="AJK1872" s="401"/>
      <c r="AJL1872" s="401"/>
      <c r="AJM1872" s="401"/>
      <c r="AJN1872" s="401"/>
      <c r="AJO1872" s="401"/>
      <c r="AJP1872" s="401"/>
      <c r="AJQ1872" s="401"/>
      <c r="AJR1872" s="401"/>
      <c r="AJS1872" s="401"/>
      <c r="AJT1872" s="401"/>
      <c r="AJU1872" s="401"/>
      <c r="AJV1872" s="401"/>
      <c r="AJW1872" s="401"/>
      <c r="AJX1872" s="401"/>
      <c r="AJY1872" s="401"/>
      <c r="AJZ1872" s="401"/>
      <c r="AKA1872" s="401"/>
      <c r="AKB1872" s="401"/>
      <c r="AKC1872" s="401"/>
      <c r="AKD1872" s="401"/>
      <c r="AKE1872" s="401"/>
      <c r="AKF1872" s="401"/>
      <c r="AKG1872" s="401"/>
      <c r="AKH1872" s="401"/>
      <c r="AKI1872" s="401"/>
      <c r="AKJ1872" s="401"/>
      <c r="AKK1872" s="401"/>
      <c r="AKL1872" s="401"/>
      <c r="AKM1872" s="401"/>
      <c r="AKN1872" s="401"/>
      <c r="AKO1872" s="401"/>
      <c r="AKP1872" s="401"/>
      <c r="AKQ1872" s="401"/>
      <c r="AKR1872" s="401"/>
      <c r="AKS1872" s="401"/>
      <c r="AKT1872" s="401"/>
      <c r="AKU1872" s="401"/>
      <c r="AKV1872" s="401"/>
      <c r="AKW1872" s="401"/>
      <c r="AKX1872" s="401"/>
      <c r="AKY1872" s="401"/>
      <c r="AKZ1872" s="401"/>
      <c r="ALA1872" s="401"/>
      <c r="ALB1872" s="401"/>
      <c r="ALC1872" s="401"/>
      <c r="ALD1872" s="401"/>
      <c r="ALE1872" s="401"/>
      <c r="ALF1872" s="401"/>
      <c r="ALG1872" s="401"/>
      <c r="ALH1872" s="401"/>
      <c r="ALI1872" s="401"/>
      <c r="ALJ1872" s="401"/>
      <c r="ALK1872" s="401"/>
      <c r="ALL1872" s="401"/>
      <c r="ALM1872" s="401"/>
      <c r="ALN1872" s="401"/>
      <c r="ALO1872" s="401"/>
      <c r="ALP1872" s="401"/>
      <c r="ALQ1872" s="401"/>
      <c r="ALR1872" s="401"/>
      <c r="ALS1872" s="401"/>
      <c r="ALT1872" s="401"/>
      <c r="ALU1872" s="401"/>
      <c r="ALV1872" s="401"/>
      <c r="ALW1872" s="401"/>
      <c r="ALX1872" s="401"/>
      <c r="ALY1872" s="401"/>
      <c r="ALZ1872" s="401"/>
      <c r="AMA1872" s="401"/>
      <c r="AMB1872" s="401"/>
      <c r="AMC1872" s="401"/>
      <c r="AMD1872" s="401"/>
      <c r="AME1872" s="401"/>
      <c r="AMF1872" s="401"/>
      <c r="AMG1872" s="401"/>
      <c r="AMH1872" s="401"/>
      <c r="AMI1872" s="401"/>
      <c r="AMJ1872" s="401"/>
      <c r="AMK1872" s="401"/>
      <c r="AML1872" s="401"/>
      <c r="AMM1872" s="401"/>
      <c r="AMN1872" s="401"/>
      <c r="AMO1872" s="401"/>
      <c r="AMP1872" s="401"/>
      <c r="AMQ1872" s="401"/>
      <c r="AMR1872" s="401"/>
      <c r="AMS1872" s="401"/>
      <c r="AMT1872" s="401"/>
      <c r="AMU1872" s="401"/>
      <c r="AMV1872" s="401"/>
      <c r="AMW1872" s="401"/>
      <c r="AMX1872" s="401"/>
      <c r="AMY1872" s="401"/>
      <c r="AMZ1872" s="401"/>
      <c r="ANA1872" s="401"/>
      <c r="ANB1872" s="401"/>
      <c r="ANC1872" s="401"/>
      <c r="AND1872" s="401"/>
      <c r="ANE1872" s="401"/>
      <c r="ANF1872" s="401"/>
      <c r="ANG1872" s="401"/>
      <c r="ANH1872" s="401"/>
      <c r="ANI1872" s="401"/>
      <c r="ANJ1872" s="401"/>
      <c r="ANK1872" s="401"/>
      <c r="ANL1872" s="401"/>
      <c r="ANM1872" s="401"/>
      <c r="ANN1872" s="401"/>
      <c r="ANO1872" s="401"/>
      <c r="ANP1872" s="401"/>
      <c r="ANQ1872" s="401"/>
      <c r="ANR1872" s="401"/>
      <c r="ANS1872" s="401"/>
      <c r="ANT1872" s="401"/>
      <c r="ANU1872" s="401"/>
      <c r="ANV1872" s="401"/>
      <c r="ANW1872" s="401"/>
      <c r="ANX1872" s="401"/>
      <c r="ANY1872" s="401"/>
      <c r="ANZ1872" s="401"/>
      <c r="AOA1872" s="401"/>
      <c r="AOB1872" s="401"/>
      <c r="AOC1872" s="401"/>
      <c r="AOD1872" s="401"/>
      <c r="AOE1872" s="401"/>
      <c r="AOF1872" s="401"/>
      <c r="AOG1872" s="401"/>
      <c r="AOH1872" s="401"/>
      <c r="AOI1872" s="401"/>
      <c r="AOJ1872" s="401"/>
      <c r="AOK1872" s="401"/>
      <c r="AOL1872" s="401"/>
      <c r="AOM1872" s="401"/>
      <c r="AON1872" s="401"/>
      <c r="AOO1872" s="401"/>
      <c r="AOP1872" s="401"/>
      <c r="AOQ1872" s="401"/>
      <c r="AOR1872" s="401"/>
      <c r="AOS1872" s="401"/>
      <c r="AOT1872" s="401"/>
      <c r="AOU1872" s="401"/>
      <c r="AOV1872" s="401"/>
      <c r="AOW1872" s="401"/>
      <c r="AOX1872" s="401"/>
      <c r="AOY1872" s="401"/>
      <c r="AOZ1872" s="401"/>
      <c r="APA1872" s="401"/>
      <c r="APB1872" s="401"/>
      <c r="APC1872" s="401"/>
      <c r="APD1872" s="401"/>
      <c r="APE1872" s="401"/>
      <c r="APF1872" s="401"/>
      <c r="APG1872" s="401"/>
      <c r="APH1872" s="401"/>
      <c r="API1872" s="401"/>
      <c r="APJ1872" s="401"/>
      <c r="APK1872" s="401"/>
      <c r="APL1872" s="401"/>
      <c r="APM1872" s="401"/>
      <c r="APN1872" s="401"/>
      <c r="APO1872" s="401"/>
      <c r="APP1872" s="401"/>
      <c r="APQ1872" s="401"/>
      <c r="APR1872" s="401"/>
      <c r="APS1872" s="401"/>
      <c r="APT1872" s="401"/>
      <c r="APU1872" s="401"/>
      <c r="APV1872" s="401"/>
      <c r="APW1872" s="401"/>
      <c r="APX1872" s="401"/>
      <c r="APY1872" s="401"/>
      <c r="APZ1872" s="401"/>
      <c r="AQA1872" s="401"/>
      <c r="AQB1872" s="401"/>
      <c r="AQC1872" s="401"/>
      <c r="AQD1872" s="401"/>
      <c r="AQE1872" s="401"/>
      <c r="AQF1872" s="401"/>
      <c r="AQG1872" s="401"/>
      <c r="AQH1872" s="401"/>
      <c r="AQI1872" s="401"/>
      <c r="AQJ1872" s="401"/>
      <c r="AQK1872" s="401"/>
      <c r="AQL1872" s="401"/>
      <c r="AQM1872" s="401"/>
      <c r="AQN1872" s="401"/>
      <c r="AQO1872" s="401"/>
      <c r="AQP1872" s="401"/>
      <c r="AQQ1872" s="401"/>
      <c r="AQR1872" s="401"/>
      <c r="AQS1872" s="401"/>
      <c r="AQT1872" s="401"/>
      <c r="AQU1872" s="401"/>
      <c r="AQV1872" s="401"/>
      <c r="AQW1872" s="401"/>
      <c r="AQX1872" s="401"/>
      <c r="AQY1872" s="401"/>
      <c r="AQZ1872" s="401"/>
      <c r="ARA1872" s="401"/>
      <c r="ARB1872" s="401"/>
      <c r="ARC1872" s="401"/>
      <c r="ARD1872" s="401"/>
      <c r="ARE1872" s="401"/>
      <c r="ARF1872" s="401"/>
      <c r="ARG1872" s="401"/>
      <c r="ARH1872" s="401"/>
      <c r="ARI1872" s="401"/>
      <c r="ARJ1872" s="401"/>
      <c r="ARK1872" s="401"/>
      <c r="ARL1872" s="401"/>
      <c r="ARM1872" s="401"/>
      <c r="ARN1872" s="401"/>
      <c r="ARO1872" s="401"/>
      <c r="ARP1872" s="401"/>
      <c r="ARQ1872" s="401"/>
      <c r="ARR1872" s="401"/>
      <c r="ARS1872" s="401"/>
      <c r="ART1872" s="401"/>
      <c r="ARU1872" s="401"/>
      <c r="ARV1872" s="401"/>
      <c r="ARW1872" s="401"/>
      <c r="ARX1872" s="401"/>
      <c r="ARY1872" s="401"/>
      <c r="ARZ1872" s="401"/>
      <c r="ASA1872" s="401"/>
      <c r="ASB1872" s="401"/>
      <c r="ASC1872" s="401"/>
      <c r="ASD1872" s="401"/>
      <c r="ASE1872" s="401"/>
      <c r="ASF1872" s="401"/>
      <c r="ASG1872" s="401"/>
      <c r="ASH1872" s="401"/>
      <c r="ASI1872" s="401"/>
      <c r="ASJ1872" s="401"/>
      <c r="ASK1872" s="401"/>
      <c r="ASL1872" s="401"/>
      <c r="ASM1872" s="401"/>
      <c r="ASN1872" s="401"/>
      <c r="ASO1872" s="401"/>
      <c r="ASP1872" s="401"/>
      <c r="ASQ1872" s="401"/>
      <c r="ASR1872" s="401"/>
      <c r="ASS1872" s="401"/>
      <c r="AST1872" s="401"/>
      <c r="ASU1872" s="401"/>
      <c r="ASV1872" s="401"/>
      <c r="ASW1872" s="401"/>
      <c r="ASX1872" s="401"/>
      <c r="ASY1872" s="401"/>
      <c r="ASZ1872" s="401"/>
      <c r="ATA1872" s="401"/>
      <c r="ATB1872" s="401"/>
      <c r="ATC1872" s="401"/>
      <c r="ATD1872" s="401"/>
      <c r="ATE1872" s="401"/>
      <c r="ATF1872" s="401"/>
      <c r="ATG1872" s="401"/>
      <c r="ATH1872" s="401"/>
      <c r="ATI1872" s="401"/>
      <c r="ATJ1872" s="401"/>
      <c r="ATK1872" s="401"/>
      <c r="ATL1872" s="401"/>
      <c r="ATM1872" s="401"/>
      <c r="ATN1872" s="401"/>
      <c r="ATO1872" s="401"/>
      <c r="ATP1872" s="401"/>
      <c r="ATQ1872" s="401"/>
      <c r="ATR1872" s="401"/>
      <c r="ATS1872" s="401"/>
      <c r="ATT1872" s="401"/>
      <c r="ATU1872" s="401"/>
      <c r="ATV1872" s="401"/>
      <c r="ATW1872" s="401"/>
      <c r="ATX1872" s="401"/>
      <c r="ATY1872" s="401"/>
      <c r="ATZ1872" s="401"/>
      <c r="AUA1872" s="401"/>
      <c r="AUB1872" s="401"/>
      <c r="AUC1872" s="401"/>
      <c r="AUD1872" s="401"/>
      <c r="AUE1872" s="401"/>
      <c r="AUF1872" s="401"/>
      <c r="AUG1872" s="401"/>
      <c r="AUH1872" s="401"/>
      <c r="AUI1872" s="401"/>
      <c r="AUJ1872" s="401"/>
      <c r="AUK1872" s="401"/>
      <c r="AUL1872" s="401"/>
      <c r="AUM1872" s="401"/>
      <c r="AUN1872" s="401"/>
      <c r="AUO1872" s="401"/>
      <c r="AUP1872" s="401"/>
      <c r="AUQ1872" s="401"/>
      <c r="AUR1872" s="401"/>
      <c r="AUS1872" s="401"/>
      <c r="AUT1872" s="401"/>
      <c r="AUU1872" s="401"/>
      <c r="AUV1872" s="401"/>
      <c r="AUW1872" s="401"/>
      <c r="AUX1872" s="401"/>
      <c r="AUY1872" s="401"/>
      <c r="AUZ1872" s="401"/>
      <c r="AVA1872" s="401"/>
      <c r="AVB1872" s="401"/>
      <c r="AVC1872" s="401"/>
      <c r="AVD1872" s="401"/>
      <c r="AVE1872" s="401"/>
      <c r="AVF1872" s="401"/>
      <c r="AVG1872" s="401"/>
      <c r="AVH1872" s="401"/>
      <c r="AVI1872" s="401"/>
      <c r="AVJ1872" s="401"/>
      <c r="AVK1872" s="401"/>
      <c r="AVL1872" s="401"/>
      <c r="AVM1872" s="401"/>
      <c r="AVN1872" s="401"/>
      <c r="AVO1872" s="401"/>
      <c r="AVP1872" s="401"/>
      <c r="AVQ1872" s="401"/>
      <c r="AVR1872" s="401"/>
      <c r="AVS1872" s="401"/>
      <c r="AVT1872" s="401"/>
      <c r="AVU1872" s="401"/>
      <c r="AVV1872" s="401"/>
      <c r="AVW1872" s="401"/>
      <c r="AVX1872" s="401"/>
      <c r="AVY1872" s="401"/>
      <c r="AVZ1872" s="401"/>
      <c r="AWA1872" s="401"/>
      <c r="AWB1872" s="401"/>
      <c r="AWC1872" s="401"/>
      <c r="AWD1872" s="401"/>
      <c r="AWE1872" s="401"/>
      <c r="AWF1872" s="401"/>
      <c r="AWG1872" s="401"/>
      <c r="AWH1872" s="401"/>
      <c r="AWI1872" s="401"/>
      <c r="AWJ1872" s="401"/>
      <c r="AWK1872" s="401"/>
      <c r="AWL1872" s="401"/>
      <c r="AWM1872" s="401"/>
      <c r="AWN1872" s="401"/>
      <c r="AWO1872" s="401"/>
      <c r="AWP1872" s="401"/>
      <c r="AWQ1872" s="401"/>
      <c r="AWR1872" s="401"/>
      <c r="AWS1872" s="401"/>
      <c r="AWT1872" s="401"/>
      <c r="AWU1872" s="401"/>
      <c r="AWV1872" s="401"/>
      <c r="AWW1872" s="401"/>
      <c r="AWX1872" s="401"/>
      <c r="AWY1872" s="401"/>
      <c r="AWZ1872" s="401"/>
      <c r="AXA1872" s="401"/>
      <c r="AXB1872" s="401"/>
      <c r="AXC1872" s="401"/>
      <c r="AXD1872" s="401"/>
      <c r="AXE1872" s="401"/>
      <c r="AXF1872" s="401"/>
      <c r="AXG1872" s="401"/>
      <c r="AXH1872" s="401"/>
      <c r="AXI1872" s="401"/>
      <c r="AXJ1872" s="401"/>
      <c r="AXK1872" s="401"/>
      <c r="AXL1872" s="401"/>
      <c r="AXM1872" s="401"/>
      <c r="AXN1872" s="401"/>
      <c r="AXO1872" s="401"/>
      <c r="AXP1872" s="401"/>
      <c r="AXQ1872" s="401"/>
      <c r="AXR1872" s="401"/>
      <c r="AXS1872" s="401"/>
      <c r="AXT1872" s="401"/>
      <c r="AXU1872" s="401"/>
      <c r="AXV1872" s="401"/>
      <c r="AXW1872" s="401"/>
      <c r="AXX1872" s="401"/>
      <c r="AXY1872" s="401"/>
      <c r="AXZ1872" s="401"/>
      <c r="AYA1872" s="401"/>
      <c r="AYB1872" s="401"/>
      <c r="AYC1872" s="401"/>
      <c r="AYD1872" s="401"/>
      <c r="AYE1872" s="401"/>
      <c r="AYF1872" s="401"/>
      <c r="AYG1872" s="401"/>
      <c r="AYH1872" s="401"/>
      <c r="AYI1872" s="401"/>
      <c r="AYJ1872" s="401"/>
      <c r="AYK1872" s="401"/>
      <c r="AYL1872" s="401"/>
      <c r="AYM1872" s="401"/>
      <c r="AYN1872" s="401"/>
      <c r="AYO1872" s="401"/>
      <c r="AYP1872" s="401"/>
      <c r="AYQ1872" s="401"/>
      <c r="AYR1872" s="401"/>
      <c r="AYS1872" s="401"/>
      <c r="AYT1872" s="401"/>
      <c r="AYU1872" s="401"/>
      <c r="AYV1872" s="401"/>
      <c r="AYW1872" s="401"/>
      <c r="AYX1872" s="401"/>
      <c r="AYY1872" s="401"/>
      <c r="AYZ1872" s="401"/>
      <c r="AZA1872" s="401"/>
      <c r="AZB1872" s="401"/>
      <c r="AZC1872" s="401"/>
      <c r="AZD1872" s="401"/>
      <c r="AZE1872" s="401"/>
      <c r="AZF1872" s="401"/>
      <c r="AZG1872" s="401"/>
      <c r="AZH1872" s="401"/>
      <c r="AZI1872" s="401"/>
      <c r="AZJ1872" s="401"/>
      <c r="AZK1872" s="401"/>
      <c r="AZL1872" s="401"/>
      <c r="AZM1872" s="401"/>
      <c r="AZN1872" s="401"/>
      <c r="AZO1872" s="401"/>
      <c r="AZP1872" s="401"/>
      <c r="AZQ1872" s="401"/>
      <c r="AZR1872" s="401"/>
      <c r="AZS1872" s="401"/>
      <c r="AZT1872" s="401"/>
      <c r="AZU1872" s="401"/>
      <c r="AZV1872" s="401"/>
      <c r="AZW1872" s="401"/>
      <c r="AZX1872" s="401"/>
      <c r="AZY1872" s="401"/>
      <c r="AZZ1872" s="401"/>
      <c r="BAA1872" s="401"/>
      <c r="BAB1872" s="401"/>
      <c r="BAC1872" s="401"/>
      <c r="BAD1872" s="401"/>
      <c r="BAE1872" s="401"/>
      <c r="BAF1872" s="401"/>
      <c r="BAG1872" s="401"/>
      <c r="BAH1872" s="401"/>
      <c r="BAI1872" s="401"/>
      <c r="BAJ1872" s="401"/>
      <c r="BAK1872" s="401"/>
      <c r="BAL1872" s="401"/>
      <c r="BAM1872" s="401"/>
      <c r="BAN1872" s="401"/>
      <c r="BAO1872" s="401"/>
      <c r="BAP1872" s="401"/>
      <c r="BAQ1872" s="401"/>
      <c r="BAR1872" s="401"/>
      <c r="BAS1872" s="401"/>
      <c r="BAT1872" s="401"/>
      <c r="BAU1872" s="401"/>
      <c r="BAV1872" s="401"/>
      <c r="BAW1872" s="401"/>
      <c r="BAX1872" s="401"/>
      <c r="BAY1872" s="401"/>
      <c r="BAZ1872" s="401"/>
      <c r="BBA1872" s="401"/>
      <c r="BBB1872" s="401"/>
      <c r="BBC1872" s="401"/>
      <c r="BBD1872" s="401"/>
      <c r="BBE1872" s="401"/>
      <c r="BBF1872" s="401"/>
      <c r="BBG1872" s="401"/>
      <c r="BBH1872" s="401"/>
      <c r="BBI1872" s="401"/>
      <c r="BBJ1872" s="401"/>
      <c r="BBK1872" s="401"/>
      <c r="BBL1872" s="401"/>
      <c r="BBM1872" s="401"/>
      <c r="BBN1872" s="401"/>
      <c r="BBO1872" s="401"/>
      <c r="BBP1872" s="401"/>
      <c r="BBQ1872" s="401"/>
      <c r="BBR1872" s="401"/>
      <c r="BBS1872" s="401"/>
      <c r="BBT1872" s="401"/>
      <c r="BBU1872" s="401"/>
      <c r="BBV1872" s="401"/>
      <c r="BBW1872" s="401"/>
      <c r="BBX1872" s="401"/>
      <c r="BBY1872" s="401"/>
      <c r="BBZ1872" s="401"/>
      <c r="BCA1872" s="401"/>
      <c r="BCB1872" s="401"/>
      <c r="BCC1872" s="401"/>
      <c r="BCD1872" s="401"/>
      <c r="BCE1872" s="401"/>
      <c r="BCF1872" s="401"/>
      <c r="BCG1872" s="401"/>
      <c r="BCH1872" s="401"/>
      <c r="BCI1872" s="401"/>
      <c r="BCJ1872" s="401"/>
      <c r="BCK1872" s="401"/>
      <c r="BCL1872" s="401"/>
      <c r="BCM1872" s="401"/>
      <c r="BCN1872" s="401"/>
      <c r="BCO1872" s="401"/>
      <c r="BCP1872" s="401"/>
      <c r="BCQ1872" s="401"/>
      <c r="BCR1872" s="401"/>
      <c r="BCS1872" s="401"/>
      <c r="BCT1872" s="401"/>
      <c r="BCU1872" s="401"/>
      <c r="BCV1872" s="401"/>
      <c r="BCW1872" s="401"/>
      <c r="BCX1872" s="401"/>
      <c r="BCY1872" s="401"/>
      <c r="BCZ1872" s="401"/>
      <c r="BDA1872" s="401"/>
      <c r="BDB1872" s="401"/>
      <c r="BDC1872" s="401"/>
      <c r="BDD1872" s="401"/>
      <c r="BDE1872" s="401"/>
      <c r="BDF1872" s="401"/>
      <c r="BDG1872" s="401"/>
      <c r="BDH1872" s="401"/>
      <c r="BDI1872" s="401"/>
      <c r="BDJ1872" s="401"/>
      <c r="BDK1872" s="401"/>
      <c r="BDL1872" s="401"/>
      <c r="BDM1872" s="401"/>
      <c r="BDN1872" s="401"/>
      <c r="BDO1872" s="401"/>
      <c r="BDP1872" s="401"/>
      <c r="BDQ1872" s="401"/>
      <c r="BDR1872" s="401"/>
      <c r="BDS1872" s="401"/>
      <c r="BDT1872" s="401"/>
      <c r="BDU1872" s="401"/>
      <c r="BDV1872" s="401"/>
      <c r="BDW1872" s="401"/>
      <c r="BDX1872" s="401"/>
      <c r="BDY1872" s="401"/>
      <c r="BDZ1872" s="401"/>
      <c r="BEA1872" s="401"/>
      <c r="BEB1872" s="401"/>
      <c r="BEC1872" s="401"/>
      <c r="BED1872" s="401"/>
      <c r="BEE1872" s="401"/>
      <c r="BEF1872" s="401"/>
      <c r="BEG1872" s="401"/>
      <c r="BEH1872" s="401"/>
      <c r="BEI1872" s="401"/>
      <c r="BEJ1872" s="401"/>
      <c r="BEK1872" s="401"/>
      <c r="BEL1872" s="401"/>
      <c r="BEM1872" s="401"/>
      <c r="BEN1872" s="401"/>
      <c r="BEO1872" s="401"/>
      <c r="BEP1872" s="401"/>
      <c r="BEQ1872" s="401"/>
      <c r="BER1872" s="401"/>
      <c r="BES1872" s="401"/>
      <c r="BET1872" s="401"/>
      <c r="BEU1872" s="401"/>
      <c r="BEV1872" s="401"/>
      <c r="BEW1872" s="401"/>
      <c r="BEX1872" s="401"/>
      <c r="BEY1872" s="401"/>
      <c r="BEZ1872" s="401"/>
      <c r="BFA1872" s="401"/>
      <c r="BFB1872" s="401"/>
      <c r="BFC1872" s="401"/>
      <c r="BFD1872" s="401"/>
      <c r="BFE1872" s="401"/>
      <c r="BFF1872" s="401"/>
      <c r="BFG1872" s="401"/>
      <c r="BFH1872" s="401"/>
      <c r="BFI1872" s="401"/>
      <c r="BFJ1872" s="401"/>
      <c r="BFK1872" s="401"/>
      <c r="BFL1872" s="401"/>
      <c r="BFM1872" s="401"/>
      <c r="BFN1872" s="401"/>
      <c r="BFO1872" s="401"/>
      <c r="BFP1872" s="401"/>
      <c r="BFQ1872" s="401"/>
      <c r="BFR1872" s="401"/>
      <c r="BFS1872" s="401"/>
      <c r="BFT1872" s="401"/>
      <c r="BFU1872" s="401"/>
      <c r="BFV1872" s="401"/>
      <c r="BFW1872" s="401"/>
      <c r="BFX1872" s="401"/>
      <c r="BFY1872" s="401"/>
      <c r="BFZ1872" s="401"/>
      <c r="BGA1872" s="401"/>
      <c r="BGB1872" s="401"/>
      <c r="BGC1872" s="401"/>
      <c r="BGD1872" s="401"/>
      <c r="BGE1872" s="401"/>
      <c r="BGF1872" s="401"/>
      <c r="BGG1872" s="401"/>
      <c r="BGH1872" s="401"/>
      <c r="BGI1872" s="401"/>
      <c r="BGJ1872" s="401"/>
      <c r="BGK1872" s="401"/>
      <c r="BGL1872" s="401"/>
      <c r="BGM1872" s="401"/>
      <c r="BGN1872" s="401"/>
      <c r="BGO1872" s="401"/>
      <c r="BGP1872" s="401"/>
      <c r="BGQ1872" s="401"/>
      <c r="BGR1872" s="401"/>
      <c r="BGS1872" s="401"/>
      <c r="BGT1872" s="401"/>
      <c r="BGU1872" s="401"/>
      <c r="BGV1872" s="401"/>
      <c r="BGW1872" s="401"/>
      <c r="BGX1872" s="401"/>
      <c r="BGY1872" s="401"/>
      <c r="BGZ1872" s="401"/>
      <c r="BHA1872" s="401"/>
      <c r="BHB1872" s="401"/>
      <c r="BHC1872" s="401"/>
      <c r="BHD1872" s="401"/>
      <c r="BHE1872" s="401"/>
      <c r="BHF1872" s="401"/>
      <c r="BHG1872" s="401"/>
      <c r="BHH1872" s="401"/>
      <c r="BHI1872" s="401"/>
      <c r="BHJ1872" s="401"/>
      <c r="BHK1872" s="401"/>
      <c r="BHL1872" s="401"/>
      <c r="BHM1872" s="401"/>
      <c r="BHN1872" s="401"/>
      <c r="BHO1872" s="401"/>
      <c r="BHP1872" s="401"/>
      <c r="BHQ1872" s="401"/>
      <c r="BHR1872" s="401"/>
      <c r="BHS1872" s="401"/>
      <c r="BHT1872" s="401"/>
      <c r="BHU1872" s="401"/>
      <c r="BHV1872" s="401"/>
      <c r="BHW1872" s="401"/>
      <c r="BHX1872" s="401"/>
      <c r="BHY1872" s="401"/>
      <c r="BHZ1872" s="401"/>
      <c r="BIA1872" s="401"/>
      <c r="BIB1872" s="401"/>
      <c r="BIC1872" s="401"/>
      <c r="BID1872" s="401"/>
      <c r="BIE1872" s="401"/>
      <c r="BIF1872" s="401"/>
      <c r="BIG1872" s="401"/>
      <c r="BIH1872" s="401"/>
      <c r="BII1872" s="401"/>
      <c r="BIJ1872" s="401"/>
      <c r="BIK1872" s="401"/>
      <c r="BIL1872" s="401"/>
      <c r="BIM1872" s="401"/>
      <c r="BIN1872" s="401"/>
      <c r="BIO1872" s="401"/>
      <c r="BIP1872" s="401"/>
      <c r="BIQ1872" s="401"/>
      <c r="BIR1872" s="401"/>
      <c r="BIS1872" s="401"/>
      <c r="BIT1872" s="401"/>
      <c r="BIU1872" s="401"/>
      <c r="BIV1872" s="401"/>
      <c r="BIW1872" s="401"/>
      <c r="BIX1872" s="401"/>
      <c r="BIY1872" s="401"/>
      <c r="BIZ1872" s="401"/>
      <c r="BJA1872" s="401"/>
      <c r="BJB1872" s="401"/>
      <c r="BJC1872" s="401"/>
      <c r="BJD1872" s="401"/>
      <c r="BJE1872" s="401"/>
      <c r="BJF1872" s="401"/>
      <c r="BJG1872" s="401"/>
      <c r="BJH1872" s="401"/>
      <c r="BJI1872" s="401"/>
      <c r="BJJ1872" s="401"/>
      <c r="BJK1872" s="401"/>
      <c r="BJL1872" s="401"/>
      <c r="BJM1872" s="401"/>
      <c r="BJN1872" s="401"/>
      <c r="BJO1872" s="401"/>
      <c r="BJP1872" s="401"/>
      <c r="BJQ1872" s="401"/>
      <c r="BJR1872" s="401"/>
      <c r="BJS1872" s="401"/>
      <c r="BJT1872" s="401"/>
      <c r="BJU1872" s="401"/>
      <c r="BJV1872" s="401"/>
      <c r="BJW1872" s="401"/>
      <c r="BJX1872" s="401"/>
      <c r="BJY1872" s="401"/>
      <c r="BJZ1872" s="401"/>
      <c r="BKA1872" s="401"/>
      <c r="BKB1872" s="401"/>
      <c r="BKC1872" s="401"/>
      <c r="BKD1872" s="401"/>
      <c r="BKE1872" s="401"/>
      <c r="BKF1872" s="401"/>
      <c r="BKG1872" s="401"/>
      <c r="BKH1872" s="401"/>
      <c r="BKI1872" s="401"/>
      <c r="BKJ1872" s="401"/>
      <c r="BKK1872" s="401"/>
      <c r="BKL1872" s="401"/>
      <c r="BKM1872" s="401"/>
      <c r="BKN1872" s="401"/>
      <c r="BKO1872" s="401"/>
      <c r="BKP1872" s="401"/>
      <c r="BKQ1872" s="401"/>
      <c r="BKR1872" s="401"/>
      <c r="BKS1872" s="401"/>
      <c r="BKT1872" s="401"/>
      <c r="BKU1872" s="401"/>
      <c r="BKV1872" s="401"/>
      <c r="BKW1872" s="401"/>
      <c r="BKX1872" s="401"/>
      <c r="BKY1872" s="401"/>
      <c r="BKZ1872" s="401"/>
      <c r="BLA1872" s="401"/>
      <c r="BLB1872" s="401"/>
      <c r="BLC1872" s="401"/>
      <c r="BLD1872" s="401"/>
      <c r="BLE1872" s="401"/>
      <c r="BLF1872" s="401"/>
      <c r="BLG1872" s="401"/>
      <c r="BLH1872" s="401"/>
      <c r="BLI1872" s="401"/>
      <c r="BLJ1872" s="401"/>
      <c r="BLK1872" s="401"/>
      <c r="BLL1872" s="401"/>
      <c r="BLM1872" s="401"/>
      <c r="BLN1872" s="401"/>
      <c r="BLO1872" s="401"/>
      <c r="BLP1872" s="401"/>
      <c r="BLQ1872" s="401"/>
      <c r="BLR1872" s="401"/>
      <c r="BLS1872" s="401"/>
      <c r="BLT1872" s="401"/>
      <c r="BLU1872" s="401"/>
      <c r="BLV1872" s="401"/>
      <c r="BLW1872" s="401"/>
      <c r="BLX1872" s="401"/>
      <c r="BLY1872" s="401"/>
      <c r="BLZ1872" s="401"/>
      <c r="BMA1872" s="401"/>
      <c r="BMB1872" s="401"/>
      <c r="BMC1872" s="401"/>
      <c r="BMD1872" s="401"/>
      <c r="BME1872" s="401"/>
      <c r="BMF1872" s="401"/>
      <c r="BMG1872" s="401"/>
      <c r="BMH1872" s="401"/>
      <c r="BMI1872" s="401"/>
      <c r="BMJ1872" s="401"/>
      <c r="BMK1872" s="401"/>
      <c r="BML1872" s="401"/>
      <c r="BMM1872" s="401"/>
      <c r="BMN1872" s="401"/>
      <c r="BMO1872" s="401"/>
      <c r="BMP1872" s="401"/>
      <c r="BMQ1872" s="401"/>
      <c r="BMR1872" s="401"/>
      <c r="BMS1872" s="401"/>
      <c r="BMT1872" s="401"/>
      <c r="BMU1872" s="401"/>
      <c r="BMV1872" s="401"/>
      <c r="BMW1872" s="401"/>
      <c r="BMX1872" s="401"/>
      <c r="BMY1872" s="401"/>
      <c r="BMZ1872" s="401"/>
      <c r="BNA1872" s="401"/>
      <c r="BNB1872" s="401"/>
      <c r="BNC1872" s="401"/>
      <c r="BND1872" s="401"/>
      <c r="BNE1872" s="401"/>
      <c r="BNF1872" s="401"/>
      <c r="BNG1872" s="401"/>
      <c r="BNH1872" s="401"/>
      <c r="BNI1872" s="401"/>
      <c r="BNJ1872" s="401"/>
      <c r="BNK1872" s="401"/>
      <c r="BNL1872" s="401"/>
      <c r="BNM1872" s="401"/>
      <c r="BNN1872" s="401"/>
      <c r="BNO1872" s="401"/>
      <c r="BNP1872" s="401"/>
      <c r="BNQ1872" s="401"/>
      <c r="BNR1872" s="401"/>
      <c r="BNS1872" s="401"/>
      <c r="BNT1872" s="401"/>
      <c r="BNU1872" s="401"/>
      <c r="BNV1872" s="401"/>
      <c r="BNW1872" s="401"/>
      <c r="BNX1872" s="401"/>
      <c r="BNY1872" s="401"/>
      <c r="BNZ1872" s="401"/>
      <c r="BOA1872" s="401"/>
      <c r="BOB1872" s="401"/>
      <c r="BOC1872" s="401"/>
      <c r="BOD1872" s="401"/>
      <c r="BOE1872" s="401"/>
      <c r="BOF1872" s="401"/>
      <c r="BOG1872" s="401"/>
      <c r="BOH1872" s="401"/>
      <c r="BOI1872" s="401"/>
      <c r="BOJ1872" s="401"/>
      <c r="BOK1872" s="401"/>
      <c r="BOL1872" s="401"/>
      <c r="BOM1872" s="401"/>
      <c r="BON1872" s="401"/>
      <c r="BOO1872" s="401"/>
      <c r="BOP1872" s="401"/>
      <c r="BOQ1872" s="401"/>
      <c r="BOR1872" s="401"/>
      <c r="BOS1872" s="401"/>
      <c r="BOT1872" s="401"/>
      <c r="BOU1872" s="401"/>
      <c r="BOV1872" s="401"/>
      <c r="BOW1872" s="401"/>
      <c r="BOX1872" s="401"/>
      <c r="BOY1872" s="401"/>
      <c r="BOZ1872" s="401"/>
      <c r="BPA1872" s="401"/>
      <c r="BPB1872" s="401"/>
      <c r="BPC1872" s="401"/>
      <c r="BPD1872" s="401"/>
      <c r="BPE1872" s="401"/>
      <c r="BPF1872" s="401"/>
      <c r="BPG1872" s="401"/>
      <c r="BPH1872" s="401"/>
      <c r="BPI1872" s="401"/>
      <c r="BPJ1872" s="401"/>
      <c r="BPK1872" s="401"/>
      <c r="BPL1872" s="401"/>
      <c r="BPM1872" s="401"/>
      <c r="BPN1872" s="401"/>
      <c r="BPO1872" s="401"/>
      <c r="BPP1872" s="401"/>
      <c r="BPQ1872" s="401"/>
      <c r="BPR1872" s="401"/>
      <c r="BPS1872" s="401"/>
      <c r="BPT1872" s="401"/>
      <c r="BPU1872" s="401"/>
      <c r="BPV1872" s="401"/>
      <c r="BPW1872" s="401"/>
      <c r="BPX1872" s="401"/>
      <c r="BPY1872" s="401"/>
      <c r="BPZ1872" s="401"/>
      <c r="BQA1872" s="401"/>
      <c r="BQB1872" s="401"/>
      <c r="BQC1872" s="401"/>
      <c r="BQD1872" s="401"/>
      <c r="BQE1872" s="401"/>
      <c r="BQF1872" s="401"/>
      <c r="BQG1872" s="401"/>
      <c r="BQH1872" s="401"/>
      <c r="BQI1872" s="401"/>
      <c r="BQJ1872" s="401"/>
      <c r="BQK1872" s="401"/>
      <c r="BQL1872" s="401"/>
      <c r="BQM1872" s="401"/>
      <c r="BQN1872" s="401"/>
      <c r="BQO1872" s="401"/>
      <c r="BQP1872" s="401"/>
      <c r="BQQ1872" s="401"/>
      <c r="BQR1872" s="401"/>
      <c r="BQS1872" s="401"/>
      <c r="BQT1872" s="401"/>
      <c r="BQU1872" s="401"/>
      <c r="BQV1872" s="401"/>
      <c r="BQW1872" s="401"/>
      <c r="BQX1872" s="401"/>
      <c r="BQY1872" s="401"/>
      <c r="BQZ1872" s="401"/>
      <c r="BRA1872" s="401"/>
      <c r="BRB1872" s="401"/>
      <c r="BRC1872" s="401"/>
      <c r="BRD1872" s="401"/>
      <c r="BRE1872" s="401"/>
      <c r="BRF1872" s="401"/>
      <c r="BRG1872" s="401"/>
      <c r="BRH1872" s="401"/>
      <c r="BRI1872" s="401"/>
      <c r="BRJ1872" s="401"/>
      <c r="BRK1872" s="401"/>
      <c r="BRL1872" s="401"/>
      <c r="BRM1872" s="401"/>
      <c r="BRN1872" s="401"/>
      <c r="BRO1872" s="401"/>
      <c r="BRP1872" s="401"/>
      <c r="BRQ1872" s="401"/>
      <c r="BRR1872" s="401"/>
      <c r="BRS1872" s="401"/>
      <c r="BRT1872" s="401"/>
      <c r="BRU1872" s="401"/>
      <c r="BRV1872" s="401"/>
      <c r="BRW1872" s="401"/>
      <c r="BRX1872" s="401"/>
      <c r="BRY1872" s="401"/>
      <c r="BRZ1872" s="401"/>
      <c r="BSA1872" s="401"/>
      <c r="BSB1872" s="401"/>
      <c r="BSC1872" s="401"/>
      <c r="BSD1872" s="401"/>
      <c r="BSE1872" s="401"/>
      <c r="BSF1872" s="401"/>
      <c r="BSG1872" s="401"/>
      <c r="BSH1872" s="401"/>
      <c r="BSI1872" s="401"/>
      <c r="BSJ1872" s="401"/>
      <c r="BSK1872" s="401"/>
      <c r="BSL1872" s="401"/>
      <c r="BSM1872" s="401"/>
      <c r="BSN1872" s="401"/>
      <c r="BSO1872" s="401"/>
      <c r="BSP1872" s="401"/>
      <c r="BSQ1872" s="401"/>
      <c r="BSR1872" s="401"/>
      <c r="BSS1872" s="401"/>
      <c r="BST1872" s="401"/>
      <c r="BSU1872" s="401"/>
      <c r="BSV1872" s="401"/>
      <c r="BSW1872" s="401"/>
      <c r="BSX1872" s="401"/>
      <c r="BSY1872" s="401"/>
      <c r="BSZ1872" s="401"/>
      <c r="BTA1872" s="401"/>
      <c r="BTB1872" s="401"/>
      <c r="BTC1872" s="401"/>
      <c r="BTD1872" s="401"/>
      <c r="BTE1872" s="401"/>
      <c r="BTF1872" s="401"/>
      <c r="BTG1872" s="401"/>
      <c r="BTH1872" s="401"/>
      <c r="BTI1872" s="401"/>
      <c r="BTJ1872" s="401"/>
      <c r="BTK1872" s="401"/>
      <c r="BTL1872" s="401"/>
      <c r="BTM1872" s="401"/>
      <c r="BTN1872" s="401"/>
      <c r="BTO1872" s="401"/>
      <c r="BTP1872" s="401"/>
      <c r="BTQ1872" s="401"/>
      <c r="BTR1872" s="401"/>
      <c r="BTS1872" s="401"/>
      <c r="BTT1872" s="401"/>
      <c r="BTU1872" s="401"/>
      <c r="BTV1872" s="401"/>
      <c r="BTW1872" s="401"/>
      <c r="BTX1872" s="401"/>
      <c r="BTY1872" s="401"/>
      <c r="BTZ1872" s="401"/>
      <c r="BUA1872" s="401"/>
      <c r="BUB1872" s="401"/>
      <c r="BUC1872" s="401"/>
      <c r="BUD1872" s="401"/>
      <c r="BUE1872" s="401"/>
      <c r="BUF1872" s="401"/>
      <c r="BUG1872" s="401"/>
      <c r="BUH1872" s="401"/>
      <c r="BUI1872" s="401"/>
      <c r="BUJ1872" s="401"/>
      <c r="BUK1872" s="401"/>
      <c r="BUL1872" s="401"/>
      <c r="BUM1872" s="401"/>
      <c r="BUN1872" s="401"/>
      <c r="BUO1872" s="401"/>
      <c r="BUP1872" s="401"/>
      <c r="BUQ1872" s="401"/>
      <c r="BUR1872" s="401"/>
      <c r="BUS1872" s="401"/>
      <c r="BUT1872" s="401"/>
      <c r="BUU1872" s="401"/>
      <c r="BUV1872" s="401"/>
      <c r="BUW1872" s="401"/>
      <c r="BUX1872" s="401"/>
      <c r="BUY1872" s="401"/>
      <c r="BUZ1872" s="401"/>
      <c r="BVA1872" s="401"/>
      <c r="BVB1872" s="401"/>
      <c r="BVC1872" s="401"/>
      <c r="BVD1872" s="401"/>
      <c r="BVE1872" s="401"/>
      <c r="BVF1872" s="401"/>
      <c r="BVG1872" s="401"/>
      <c r="BVH1872" s="401"/>
      <c r="BVI1872" s="401"/>
      <c r="BVJ1872" s="401"/>
      <c r="BVK1872" s="401"/>
      <c r="BVL1872" s="401"/>
      <c r="BVM1872" s="401"/>
      <c r="BVN1872" s="401"/>
      <c r="BVO1872" s="401"/>
      <c r="BVP1872" s="401"/>
      <c r="BVQ1872" s="401"/>
      <c r="BVR1872" s="401"/>
      <c r="BVS1872" s="401"/>
      <c r="BVT1872" s="401"/>
      <c r="BVU1872" s="401"/>
      <c r="BVV1872" s="401"/>
      <c r="BVW1872" s="401"/>
      <c r="BVX1872" s="401"/>
      <c r="BVY1872" s="401"/>
      <c r="BVZ1872" s="401"/>
      <c r="BWA1872" s="401"/>
      <c r="BWB1872" s="401"/>
      <c r="BWC1872" s="401"/>
      <c r="BWD1872" s="401"/>
      <c r="BWE1872" s="401"/>
      <c r="BWF1872" s="401"/>
      <c r="BWG1872" s="401"/>
      <c r="BWH1872" s="401"/>
      <c r="BWI1872" s="401"/>
      <c r="BWJ1872" s="401"/>
      <c r="BWK1872" s="401"/>
      <c r="BWL1872" s="401"/>
      <c r="BWM1872" s="401"/>
      <c r="BWN1872" s="401"/>
      <c r="BWO1872" s="401"/>
      <c r="BWP1872" s="401"/>
      <c r="BWQ1872" s="401"/>
      <c r="BWR1872" s="401"/>
      <c r="BWS1872" s="401"/>
      <c r="BWT1872" s="401"/>
      <c r="BWU1872" s="401"/>
      <c r="BWV1872" s="401"/>
      <c r="BWW1872" s="401"/>
      <c r="BWX1872" s="401"/>
      <c r="BWY1872" s="401"/>
      <c r="BWZ1872" s="401"/>
      <c r="BXA1872" s="401"/>
      <c r="BXB1872" s="401"/>
      <c r="BXC1872" s="401"/>
      <c r="BXD1872" s="401"/>
      <c r="BXE1872" s="401"/>
      <c r="BXF1872" s="401"/>
      <c r="BXG1872" s="401"/>
      <c r="BXH1872" s="401"/>
      <c r="BXI1872" s="401"/>
      <c r="BXJ1872" s="401"/>
      <c r="BXK1872" s="401"/>
      <c r="BXL1872" s="401"/>
      <c r="BXM1872" s="401"/>
      <c r="BXN1872" s="401"/>
      <c r="BXO1872" s="401"/>
      <c r="BXP1872" s="401"/>
      <c r="BXQ1872" s="401"/>
      <c r="BXR1872" s="401"/>
      <c r="BXS1872" s="401"/>
      <c r="BXT1872" s="401"/>
      <c r="BXU1872" s="401"/>
      <c r="BXV1872" s="401"/>
      <c r="BXW1872" s="401"/>
      <c r="BXX1872" s="401"/>
      <c r="BXY1872" s="401"/>
      <c r="BXZ1872" s="401"/>
      <c r="BYA1872" s="401"/>
      <c r="BYB1872" s="401"/>
      <c r="BYC1872" s="401"/>
      <c r="BYD1872" s="401"/>
      <c r="BYE1872" s="401"/>
      <c r="BYF1872" s="401"/>
      <c r="BYG1872" s="401"/>
      <c r="BYH1872" s="401"/>
      <c r="BYI1872" s="401"/>
      <c r="BYJ1872" s="401"/>
      <c r="BYK1872" s="401"/>
      <c r="BYL1872" s="401"/>
      <c r="BYM1872" s="401"/>
      <c r="BYN1872" s="401"/>
      <c r="BYO1872" s="401"/>
      <c r="BYP1872" s="401"/>
      <c r="BYQ1872" s="401"/>
      <c r="BYR1872" s="401"/>
      <c r="BYS1872" s="401"/>
      <c r="BYT1872" s="401"/>
      <c r="BYU1872" s="401"/>
      <c r="BYV1872" s="401"/>
      <c r="BYW1872" s="401"/>
      <c r="BYX1872" s="401"/>
      <c r="BYY1872" s="401"/>
      <c r="BYZ1872" s="401"/>
      <c r="BZA1872" s="401"/>
      <c r="BZB1872" s="401"/>
      <c r="BZC1872" s="401"/>
      <c r="BZD1872" s="401"/>
      <c r="BZE1872" s="401"/>
      <c r="BZF1872" s="401"/>
      <c r="BZG1872" s="401"/>
      <c r="BZH1872" s="401"/>
      <c r="BZI1872" s="401"/>
      <c r="BZJ1872" s="401"/>
      <c r="BZK1872" s="401"/>
      <c r="BZL1872" s="401"/>
      <c r="BZM1872" s="401"/>
      <c r="BZN1872" s="401"/>
      <c r="BZO1872" s="401"/>
      <c r="BZP1872" s="401"/>
      <c r="BZQ1872" s="401"/>
      <c r="BZR1872" s="401"/>
      <c r="BZS1872" s="401"/>
      <c r="BZT1872" s="401"/>
      <c r="BZU1872" s="401"/>
      <c r="BZV1872" s="401"/>
      <c r="BZW1872" s="401"/>
      <c r="BZX1872" s="401"/>
      <c r="BZY1872" s="401"/>
      <c r="BZZ1872" s="401"/>
      <c r="CAA1872" s="401"/>
      <c r="CAB1872" s="401"/>
      <c r="CAC1872" s="401"/>
      <c r="CAD1872" s="401"/>
      <c r="CAE1872" s="401"/>
      <c r="CAF1872" s="401"/>
      <c r="CAG1872" s="401"/>
      <c r="CAH1872" s="401"/>
      <c r="CAI1872" s="401"/>
      <c r="CAJ1872" s="401"/>
      <c r="CAK1872" s="401"/>
      <c r="CAL1872" s="401"/>
      <c r="CAM1872" s="401"/>
      <c r="CAN1872" s="401"/>
      <c r="CAO1872" s="401"/>
      <c r="CAP1872" s="401"/>
      <c r="CAQ1872" s="401"/>
      <c r="CAR1872" s="401"/>
      <c r="CAS1872" s="401"/>
      <c r="CAT1872" s="401"/>
      <c r="CAU1872" s="401"/>
      <c r="CAV1872" s="401"/>
      <c r="CAW1872" s="401"/>
      <c r="CAX1872" s="401"/>
      <c r="CAY1872" s="401"/>
      <c r="CAZ1872" s="401"/>
      <c r="CBA1872" s="401"/>
      <c r="CBB1872" s="401"/>
      <c r="CBC1872" s="401"/>
      <c r="CBD1872" s="401"/>
      <c r="CBE1872" s="401"/>
      <c r="CBF1872" s="401"/>
      <c r="CBG1872" s="401"/>
      <c r="CBH1872" s="401"/>
      <c r="CBI1872" s="401"/>
      <c r="CBJ1872" s="401"/>
      <c r="CBK1872" s="401"/>
      <c r="CBL1872" s="401"/>
      <c r="CBM1872" s="401"/>
      <c r="CBN1872" s="401"/>
      <c r="CBO1872" s="401"/>
      <c r="CBP1872" s="401"/>
      <c r="CBQ1872" s="401"/>
      <c r="CBR1872" s="401"/>
      <c r="CBS1872" s="401"/>
      <c r="CBT1872" s="401"/>
      <c r="CBU1872" s="401"/>
      <c r="CBV1872" s="401"/>
      <c r="CBW1872" s="401"/>
      <c r="CBX1872" s="401"/>
      <c r="CBY1872" s="401"/>
      <c r="CBZ1872" s="401"/>
      <c r="CCA1872" s="401"/>
      <c r="CCB1872" s="401"/>
      <c r="CCC1872" s="401"/>
      <c r="CCD1872" s="401"/>
      <c r="CCE1872" s="401"/>
      <c r="CCF1872" s="401"/>
      <c r="CCG1872" s="401"/>
      <c r="CCH1872" s="401"/>
      <c r="CCI1872" s="401"/>
      <c r="CCJ1872" s="401"/>
      <c r="CCK1872" s="401"/>
      <c r="CCL1872" s="401"/>
      <c r="CCM1872" s="401"/>
      <c r="CCN1872" s="401"/>
      <c r="CCO1872" s="401"/>
      <c r="CCP1872" s="401"/>
      <c r="CCQ1872" s="401"/>
      <c r="CCR1872" s="401"/>
      <c r="CCS1872" s="401"/>
      <c r="CCT1872" s="401"/>
      <c r="CCU1872" s="401"/>
      <c r="CCV1872" s="401"/>
      <c r="CCW1872" s="401"/>
      <c r="CCX1872" s="401"/>
      <c r="CCY1872" s="401"/>
      <c r="CCZ1872" s="401"/>
      <c r="CDA1872" s="401"/>
      <c r="CDB1872" s="401"/>
      <c r="CDC1872" s="401"/>
      <c r="CDD1872" s="401"/>
      <c r="CDE1872" s="401"/>
      <c r="CDF1872" s="401"/>
      <c r="CDG1872" s="401"/>
      <c r="CDH1872" s="401"/>
      <c r="CDI1872" s="401"/>
      <c r="CDJ1872" s="401"/>
      <c r="CDK1872" s="401"/>
      <c r="CDL1872" s="401"/>
      <c r="CDM1872" s="401"/>
      <c r="CDN1872" s="401"/>
      <c r="CDO1872" s="401"/>
      <c r="CDP1872" s="401"/>
      <c r="CDQ1872" s="401"/>
      <c r="CDR1872" s="401"/>
      <c r="CDS1872" s="401"/>
      <c r="CDT1872" s="401"/>
      <c r="CDU1872" s="401"/>
      <c r="CDV1872" s="401"/>
      <c r="CDW1872" s="401"/>
      <c r="CDX1872" s="401"/>
      <c r="CDY1872" s="401"/>
      <c r="CDZ1872" s="401"/>
      <c r="CEA1872" s="401"/>
      <c r="CEB1872" s="401"/>
      <c r="CEC1872" s="401"/>
      <c r="CED1872" s="401"/>
      <c r="CEE1872" s="401"/>
      <c r="CEF1872" s="401"/>
      <c r="CEG1872" s="401"/>
      <c r="CEH1872" s="401"/>
      <c r="CEI1872" s="401"/>
      <c r="CEJ1872" s="401"/>
      <c r="CEK1872" s="401"/>
      <c r="CEL1872" s="401"/>
      <c r="CEM1872" s="401"/>
      <c r="CEN1872" s="401"/>
      <c r="CEO1872" s="401"/>
      <c r="CEP1872" s="401"/>
      <c r="CEQ1872" s="401"/>
      <c r="CER1872" s="401"/>
      <c r="CES1872" s="401"/>
      <c r="CET1872" s="401"/>
      <c r="CEU1872" s="401"/>
      <c r="CEV1872" s="401"/>
      <c r="CEW1872" s="401"/>
      <c r="CEX1872" s="401"/>
      <c r="CEY1872" s="401"/>
      <c r="CEZ1872" s="401"/>
      <c r="CFA1872" s="401"/>
      <c r="CFB1872" s="401"/>
      <c r="CFC1872" s="401"/>
      <c r="CFD1872" s="401"/>
      <c r="CFE1872" s="401"/>
      <c r="CFF1872" s="401"/>
      <c r="CFG1872" s="401"/>
      <c r="CFH1872" s="401"/>
      <c r="CFI1872" s="401"/>
      <c r="CFJ1872" s="401"/>
      <c r="CFK1872" s="401"/>
      <c r="CFL1872" s="401"/>
      <c r="CFM1872" s="401"/>
      <c r="CFN1872" s="401"/>
      <c r="CFO1872" s="401"/>
      <c r="CFP1872" s="401"/>
      <c r="CFQ1872" s="401"/>
      <c r="CFR1872" s="401"/>
      <c r="CFS1872" s="401"/>
      <c r="CFT1872" s="401"/>
      <c r="CFU1872" s="401"/>
      <c r="CFV1872" s="401"/>
      <c r="CFW1872" s="401"/>
      <c r="CFX1872" s="401"/>
      <c r="CFY1872" s="401"/>
      <c r="CFZ1872" s="401"/>
      <c r="CGA1872" s="401"/>
      <c r="CGB1872" s="401"/>
      <c r="CGC1872" s="401"/>
      <c r="CGD1872" s="401"/>
      <c r="CGE1872" s="401"/>
      <c r="CGF1872" s="401"/>
      <c r="CGG1872" s="401"/>
      <c r="CGH1872" s="401"/>
      <c r="CGI1872" s="401"/>
      <c r="CGJ1872" s="401"/>
      <c r="CGK1872" s="401"/>
      <c r="CGL1872" s="401"/>
      <c r="CGM1872" s="401"/>
      <c r="CGN1872" s="401"/>
      <c r="CGO1872" s="401"/>
      <c r="CGP1872" s="401"/>
      <c r="CGQ1872" s="401"/>
      <c r="CGR1872" s="401"/>
      <c r="CGS1872" s="401"/>
      <c r="CGT1872" s="401"/>
      <c r="CGU1872" s="401"/>
      <c r="CGV1872" s="401"/>
      <c r="CGW1872" s="401"/>
      <c r="CGX1872" s="401"/>
      <c r="CGY1872" s="401"/>
      <c r="CGZ1872" s="401"/>
      <c r="CHA1872" s="401"/>
      <c r="CHB1872" s="401"/>
      <c r="CHC1872" s="401"/>
      <c r="CHD1872" s="401"/>
      <c r="CHE1872" s="401"/>
      <c r="CHF1872" s="401"/>
      <c r="CHG1872" s="401"/>
      <c r="CHH1872" s="401"/>
      <c r="CHI1872" s="401"/>
      <c r="CHJ1872" s="401"/>
      <c r="CHK1872" s="401"/>
      <c r="CHL1872" s="401"/>
      <c r="CHM1872" s="401"/>
      <c r="CHN1872" s="401"/>
      <c r="CHO1872" s="401"/>
      <c r="CHP1872" s="401"/>
      <c r="CHQ1872" s="401"/>
      <c r="CHR1872" s="401"/>
      <c r="CHS1872" s="401"/>
      <c r="CHT1872" s="401"/>
      <c r="CHU1872" s="401"/>
      <c r="CHV1872" s="401"/>
      <c r="CHW1872" s="401"/>
      <c r="CHX1872" s="401"/>
      <c r="CHY1872" s="401"/>
      <c r="CHZ1872" s="401"/>
      <c r="CIA1872" s="401"/>
      <c r="CIB1872" s="401"/>
      <c r="CIC1872" s="401"/>
      <c r="CID1872" s="401"/>
      <c r="CIE1872" s="401"/>
      <c r="CIF1872" s="401"/>
      <c r="CIG1872" s="401"/>
      <c r="CIH1872" s="401"/>
      <c r="CII1872" s="401"/>
      <c r="CIJ1872" s="401"/>
      <c r="CIK1872" s="401"/>
      <c r="CIL1872" s="401"/>
      <c r="CIM1872" s="401"/>
      <c r="CIN1872" s="401"/>
      <c r="CIO1872" s="401"/>
      <c r="CIP1872" s="401"/>
      <c r="CIQ1872" s="401"/>
      <c r="CIR1872" s="401"/>
      <c r="CIS1872" s="401"/>
      <c r="CIT1872" s="401"/>
      <c r="CIU1872" s="401"/>
      <c r="CIV1872" s="401"/>
      <c r="CIW1872" s="401"/>
      <c r="CIX1872" s="401"/>
      <c r="CIY1872" s="401"/>
      <c r="CIZ1872" s="401"/>
      <c r="CJA1872" s="401"/>
      <c r="CJB1872" s="401"/>
      <c r="CJC1872" s="401"/>
      <c r="CJD1872" s="401"/>
      <c r="CJE1872" s="401"/>
      <c r="CJF1872" s="401"/>
      <c r="CJG1872" s="401"/>
      <c r="CJH1872" s="401"/>
      <c r="CJI1872" s="401"/>
      <c r="CJJ1872" s="401"/>
      <c r="CJK1872" s="401"/>
      <c r="CJL1872" s="401"/>
      <c r="CJM1872" s="401"/>
      <c r="CJN1872" s="401"/>
      <c r="CJO1872" s="401"/>
      <c r="CJP1872" s="401"/>
      <c r="CJQ1872" s="401"/>
      <c r="CJR1872" s="401"/>
      <c r="CJS1872" s="401"/>
      <c r="CJT1872" s="401"/>
      <c r="CJU1872" s="401"/>
      <c r="CJV1872" s="401"/>
      <c r="CJW1872" s="401"/>
      <c r="CJX1872" s="401"/>
      <c r="CJY1872" s="401"/>
      <c r="CJZ1872" s="401"/>
      <c r="CKA1872" s="401"/>
      <c r="CKB1872" s="401"/>
      <c r="CKC1872" s="401"/>
      <c r="CKD1872" s="401"/>
      <c r="CKE1872" s="401"/>
      <c r="CKF1872" s="401"/>
      <c r="CKG1872" s="401"/>
      <c r="CKH1872" s="401"/>
      <c r="CKI1872" s="401"/>
      <c r="CKJ1872" s="401"/>
      <c r="CKK1872" s="401"/>
      <c r="CKL1872" s="401"/>
      <c r="CKM1872" s="401"/>
      <c r="CKN1872" s="401"/>
      <c r="CKO1872" s="401"/>
      <c r="CKP1872" s="401"/>
      <c r="CKQ1872" s="401"/>
      <c r="CKR1872" s="401"/>
      <c r="CKS1872" s="401"/>
      <c r="CKT1872" s="401"/>
      <c r="CKU1872" s="401"/>
      <c r="CKV1872" s="401"/>
      <c r="CKW1872" s="401"/>
      <c r="CKX1872" s="401"/>
      <c r="CKY1872" s="401"/>
      <c r="CKZ1872" s="401"/>
      <c r="CLA1872" s="401"/>
      <c r="CLB1872" s="401"/>
      <c r="CLC1872" s="401"/>
      <c r="CLD1872" s="401"/>
      <c r="CLE1872" s="401"/>
      <c r="CLF1872" s="401"/>
      <c r="CLG1872" s="401"/>
      <c r="CLH1872" s="401"/>
      <c r="CLI1872" s="401"/>
      <c r="CLJ1872" s="401"/>
      <c r="CLK1872" s="401"/>
      <c r="CLL1872" s="401"/>
      <c r="CLM1872" s="401"/>
      <c r="CLN1872" s="401"/>
      <c r="CLO1872" s="401"/>
      <c r="CLP1872" s="401"/>
      <c r="CLQ1872" s="401"/>
      <c r="CLR1872" s="401"/>
      <c r="CLS1872" s="401"/>
      <c r="CLT1872" s="401"/>
      <c r="CLU1872" s="401"/>
      <c r="CLV1872" s="401"/>
      <c r="CLW1872" s="401"/>
      <c r="CLX1872" s="401"/>
      <c r="CLY1872" s="401"/>
      <c r="CLZ1872" s="401"/>
      <c r="CMA1872" s="401"/>
      <c r="CMB1872" s="401"/>
      <c r="CMC1872" s="401"/>
      <c r="CMD1872" s="401"/>
      <c r="CME1872" s="401"/>
      <c r="CMF1872" s="401"/>
      <c r="CMG1872" s="401"/>
      <c r="CMH1872" s="401"/>
      <c r="CMI1872" s="401"/>
      <c r="CMJ1872" s="401"/>
      <c r="CMK1872" s="401"/>
      <c r="CML1872" s="401"/>
      <c r="CMM1872" s="401"/>
      <c r="CMN1872" s="401"/>
      <c r="CMO1872" s="401"/>
      <c r="CMP1872" s="401"/>
      <c r="CMQ1872" s="401"/>
      <c r="CMR1872" s="401"/>
      <c r="CMS1872" s="401"/>
      <c r="CMT1872" s="401"/>
      <c r="CMU1872" s="401"/>
      <c r="CMV1872" s="401"/>
      <c r="CMW1872" s="401"/>
      <c r="CMX1872" s="401"/>
      <c r="CMY1872" s="401"/>
      <c r="CMZ1872" s="401"/>
      <c r="CNA1872" s="401"/>
      <c r="CNB1872" s="401"/>
      <c r="CNC1872" s="401"/>
      <c r="CND1872" s="401"/>
      <c r="CNE1872" s="401"/>
      <c r="CNF1872" s="401"/>
      <c r="CNG1872" s="401"/>
      <c r="CNH1872" s="401"/>
      <c r="CNI1872" s="401"/>
      <c r="CNJ1872" s="401"/>
      <c r="CNK1872" s="401"/>
      <c r="CNL1872" s="401"/>
      <c r="CNM1872" s="401"/>
      <c r="CNN1872" s="401"/>
      <c r="CNO1872" s="401"/>
      <c r="CNP1872" s="401"/>
      <c r="CNQ1872" s="401"/>
      <c r="CNR1872" s="401"/>
      <c r="CNS1872" s="401"/>
      <c r="CNT1872" s="401"/>
      <c r="CNU1872" s="401"/>
      <c r="CNV1872" s="401"/>
      <c r="CNW1872" s="401"/>
      <c r="CNX1872" s="401"/>
      <c r="CNY1872" s="401"/>
      <c r="CNZ1872" s="401"/>
      <c r="COA1872" s="401"/>
      <c r="COB1872" s="401"/>
      <c r="COC1872" s="401"/>
      <c r="COD1872" s="401"/>
      <c r="COE1872" s="401"/>
      <c r="COF1872" s="401"/>
      <c r="COG1872" s="401"/>
      <c r="COH1872" s="401"/>
      <c r="COI1872" s="401"/>
      <c r="COJ1872" s="401"/>
      <c r="COK1872" s="401"/>
      <c r="COL1872" s="401"/>
      <c r="COM1872" s="401"/>
      <c r="CON1872" s="401"/>
      <c r="COO1872" s="401"/>
      <c r="COP1872" s="401"/>
      <c r="COQ1872" s="401"/>
      <c r="COR1872" s="401"/>
      <c r="COS1872" s="401"/>
      <c r="COT1872" s="401"/>
      <c r="COU1872" s="401"/>
      <c r="COV1872" s="401"/>
      <c r="COW1872" s="401"/>
      <c r="COX1872" s="401"/>
      <c r="COY1872" s="401"/>
      <c r="COZ1872" s="401"/>
      <c r="CPA1872" s="401"/>
      <c r="CPB1872" s="401"/>
      <c r="CPC1872" s="401"/>
      <c r="CPD1872" s="401"/>
      <c r="CPE1872" s="401"/>
      <c r="CPF1872" s="401"/>
      <c r="CPG1872" s="401"/>
      <c r="CPH1872" s="401"/>
      <c r="CPI1872" s="401"/>
      <c r="CPJ1872" s="401"/>
      <c r="CPK1872" s="401"/>
      <c r="CPL1872" s="401"/>
      <c r="CPM1872" s="401"/>
      <c r="CPN1872" s="401"/>
      <c r="CPO1872" s="401"/>
      <c r="CPP1872" s="401"/>
      <c r="CPQ1872" s="401"/>
      <c r="CPR1872" s="401"/>
      <c r="CPS1872" s="401"/>
      <c r="CPT1872" s="401"/>
      <c r="CPU1872" s="401"/>
      <c r="CPV1872" s="401"/>
      <c r="CPW1872" s="401"/>
      <c r="CPX1872" s="401"/>
      <c r="CPY1872" s="401"/>
      <c r="CPZ1872" s="401"/>
      <c r="CQA1872" s="401"/>
      <c r="CQB1872" s="401"/>
      <c r="CQC1872" s="401"/>
      <c r="CQD1872" s="401"/>
      <c r="CQE1872" s="401"/>
      <c r="CQF1872" s="401"/>
      <c r="CQG1872" s="401"/>
      <c r="CQH1872" s="401"/>
      <c r="CQI1872" s="401"/>
      <c r="CQJ1872" s="401"/>
      <c r="CQK1872" s="401"/>
      <c r="CQL1872" s="401"/>
      <c r="CQM1872" s="401"/>
      <c r="CQN1872" s="401"/>
      <c r="CQO1872" s="401"/>
      <c r="CQP1872" s="401"/>
      <c r="CQQ1872" s="401"/>
      <c r="CQR1872" s="401"/>
      <c r="CQS1872" s="401"/>
      <c r="CQT1872" s="401"/>
      <c r="CQU1872" s="401"/>
      <c r="CQV1872" s="401"/>
      <c r="CQW1872" s="401"/>
      <c r="CQX1872" s="401"/>
      <c r="CQY1872" s="401"/>
      <c r="CQZ1872" s="401"/>
      <c r="CRA1872" s="401"/>
      <c r="CRB1872" s="401"/>
      <c r="CRC1872" s="401"/>
      <c r="CRD1872" s="401"/>
      <c r="CRE1872" s="401"/>
      <c r="CRF1872" s="401"/>
      <c r="CRG1872" s="401"/>
      <c r="CRH1872" s="401"/>
      <c r="CRI1872" s="401"/>
      <c r="CRJ1872" s="401"/>
      <c r="CRK1872" s="401"/>
      <c r="CRL1872" s="401"/>
      <c r="CRM1872" s="401"/>
      <c r="CRN1872" s="401"/>
      <c r="CRO1872" s="401"/>
      <c r="CRP1872" s="401"/>
      <c r="CRQ1872" s="401"/>
      <c r="CRR1872" s="401"/>
      <c r="CRS1872" s="401"/>
      <c r="CRT1872" s="401"/>
      <c r="CRU1872" s="401"/>
      <c r="CRV1872" s="401"/>
      <c r="CRW1872" s="401"/>
      <c r="CRX1872" s="401"/>
      <c r="CRY1872" s="401"/>
      <c r="CRZ1872" s="401"/>
      <c r="CSA1872" s="401"/>
      <c r="CSB1872" s="401"/>
      <c r="CSC1872" s="401"/>
      <c r="CSD1872" s="401"/>
      <c r="CSE1872" s="401"/>
      <c r="CSF1872" s="401"/>
      <c r="CSG1872" s="401"/>
      <c r="CSH1872" s="401"/>
      <c r="CSI1872" s="401"/>
      <c r="CSJ1872" s="401"/>
      <c r="CSK1872" s="401"/>
      <c r="CSL1872" s="401"/>
      <c r="CSM1872" s="401"/>
      <c r="CSN1872" s="401"/>
      <c r="CSO1872" s="401"/>
      <c r="CSP1872" s="401"/>
      <c r="CSQ1872" s="401"/>
      <c r="CSR1872" s="401"/>
      <c r="CSS1872" s="401"/>
      <c r="CST1872" s="401"/>
      <c r="CSU1872" s="401"/>
      <c r="CSV1872" s="401"/>
      <c r="CSW1872" s="401"/>
      <c r="CSX1872" s="401"/>
      <c r="CSY1872" s="401"/>
      <c r="CSZ1872" s="401"/>
      <c r="CTA1872" s="401"/>
      <c r="CTB1872" s="401"/>
      <c r="CTC1872" s="401"/>
      <c r="CTD1872" s="401"/>
      <c r="CTE1872" s="401"/>
      <c r="CTF1872" s="401"/>
      <c r="CTG1872" s="401"/>
      <c r="CTH1872" s="401"/>
      <c r="CTI1872" s="401"/>
      <c r="CTJ1872" s="401"/>
      <c r="CTK1872" s="401"/>
      <c r="CTL1872" s="401"/>
      <c r="CTM1872" s="401"/>
      <c r="CTN1872" s="401"/>
      <c r="CTO1872" s="401"/>
      <c r="CTP1872" s="401"/>
      <c r="CTQ1872" s="401"/>
      <c r="CTR1872" s="401"/>
      <c r="CTS1872" s="401"/>
      <c r="CTT1872" s="401"/>
      <c r="CTU1872" s="401"/>
      <c r="CTV1872" s="401"/>
      <c r="CTW1872" s="401"/>
      <c r="CTX1872" s="401"/>
      <c r="CTY1872" s="401"/>
      <c r="CTZ1872" s="401"/>
      <c r="CUA1872" s="401"/>
      <c r="CUB1872" s="401"/>
      <c r="CUC1872" s="401"/>
      <c r="CUD1872" s="401"/>
      <c r="CUE1872" s="401"/>
      <c r="CUF1872" s="401"/>
      <c r="CUG1872" s="401"/>
      <c r="CUH1872" s="401"/>
      <c r="CUI1872" s="401"/>
      <c r="CUJ1872" s="401"/>
      <c r="CUK1872" s="401"/>
      <c r="CUL1872" s="401"/>
      <c r="CUM1872" s="401"/>
      <c r="CUN1872" s="401"/>
      <c r="CUO1872" s="401"/>
      <c r="CUP1872" s="401"/>
      <c r="CUQ1872" s="401"/>
      <c r="CUR1872" s="401"/>
      <c r="CUS1872" s="401"/>
      <c r="CUT1872" s="401"/>
      <c r="CUU1872" s="401"/>
      <c r="CUV1872" s="401"/>
      <c r="CUW1872" s="401"/>
      <c r="CUX1872" s="401"/>
      <c r="CUY1872" s="401"/>
      <c r="CUZ1872" s="401"/>
      <c r="CVA1872" s="401"/>
      <c r="CVB1872" s="401"/>
      <c r="CVC1872" s="401"/>
      <c r="CVD1872" s="401"/>
      <c r="CVE1872" s="401"/>
      <c r="CVF1872" s="401"/>
      <c r="CVG1872" s="401"/>
      <c r="CVH1872" s="401"/>
      <c r="CVI1872" s="401"/>
      <c r="CVJ1872" s="401"/>
      <c r="CVK1872" s="401"/>
      <c r="CVL1872" s="401"/>
      <c r="CVM1872" s="401"/>
      <c r="CVN1872" s="401"/>
      <c r="CVO1872" s="401"/>
      <c r="CVP1872" s="401"/>
      <c r="CVQ1872" s="401"/>
      <c r="CVR1872" s="401"/>
      <c r="CVS1872" s="401"/>
      <c r="CVT1872" s="401"/>
      <c r="CVU1872" s="401"/>
      <c r="CVV1872" s="401"/>
      <c r="CVW1872" s="401"/>
      <c r="CVX1872" s="401"/>
      <c r="CVY1872" s="401"/>
      <c r="CVZ1872" s="401"/>
      <c r="CWA1872" s="401"/>
      <c r="CWB1872" s="401"/>
      <c r="CWC1872" s="401"/>
      <c r="CWD1872" s="401"/>
      <c r="CWE1872" s="401"/>
      <c r="CWF1872" s="401"/>
      <c r="CWG1872" s="401"/>
      <c r="CWH1872" s="401"/>
      <c r="CWI1872" s="401"/>
      <c r="CWJ1872" s="401"/>
      <c r="CWK1872" s="401"/>
      <c r="CWL1872" s="401"/>
      <c r="CWM1872" s="401"/>
      <c r="CWN1872" s="401"/>
      <c r="CWO1872" s="401"/>
      <c r="CWP1872" s="401"/>
      <c r="CWQ1872" s="401"/>
      <c r="CWR1872" s="401"/>
      <c r="CWS1872" s="401"/>
      <c r="CWT1872" s="401"/>
      <c r="CWU1872" s="401"/>
      <c r="CWV1872" s="401"/>
      <c r="CWW1872" s="401"/>
      <c r="CWX1872" s="401"/>
      <c r="CWY1872" s="401"/>
      <c r="CWZ1872" s="401"/>
      <c r="CXA1872" s="401"/>
      <c r="CXB1872" s="401"/>
      <c r="CXC1872" s="401"/>
      <c r="CXD1872" s="401"/>
      <c r="CXE1872" s="401"/>
      <c r="CXF1872" s="401"/>
      <c r="CXG1872" s="401"/>
      <c r="CXH1872" s="401"/>
      <c r="CXI1872" s="401"/>
      <c r="CXJ1872" s="401"/>
      <c r="CXK1872" s="401"/>
      <c r="CXL1872" s="401"/>
      <c r="CXM1872" s="401"/>
      <c r="CXN1872" s="401"/>
      <c r="CXO1872" s="401"/>
      <c r="CXP1872" s="401"/>
      <c r="CXQ1872" s="401"/>
      <c r="CXR1872" s="401"/>
      <c r="CXS1872" s="401"/>
      <c r="CXT1872" s="401"/>
      <c r="CXU1872" s="401"/>
      <c r="CXV1872" s="401"/>
      <c r="CXW1872" s="401"/>
      <c r="CXX1872" s="401"/>
      <c r="CXY1872" s="401"/>
      <c r="CXZ1872" s="401"/>
      <c r="CYA1872" s="401"/>
      <c r="CYB1872" s="401"/>
      <c r="CYC1872" s="401"/>
      <c r="CYD1872" s="401"/>
      <c r="CYE1872" s="401"/>
      <c r="CYF1872" s="401"/>
      <c r="CYG1872" s="401"/>
      <c r="CYH1872" s="401"/>
      <c r="CYI1872" s="401"/>
      <c r="CYJ1872" s="401"/>
      <c r="CYK1872" s="401"/>
      <c r="CYL1872" s="401"/>
      <c r="CYM1872" s="401"/>
      <c r="CYN1872" s="401"/>
      <c r="CYO1872" s="401"/>
      <c r="CYP1872" s="401"/>
      <c r="CYQ1872" s="401"/>
      <c r="CYR1872" s="401"/>
      <c r="CYS1872" s="401"/>
      <c r="CYT1872" s="401"/>
      <c r="CYU1872" s="401"/>
      <c r="CYV1872" s="401"/>
      <c r="CYW1872" s="401"/>
      <c r="CYX1872" s="401"/>
      <c r="CYY1872" s="401"/>
      <c r="CYZ1872" s="401"/>
      <c r="CZA1872" s="401"/>
      <c r="CZB1872" s="401"/>
      <c r="CZC1872" s="401"/>
      <c r="CZD1872" s="401"/>
      <c r="CZE1872" s="401"/>
      <c r="CZF1872" s="401"/>
      <c r="CZG1872" s="401"/>
      <c r="CZH1872" s="401"/>
      <c r="CZI1872" s="401"/>
      <c r="CZJ1872" s="401"/>
      <c r="CZK1872" s="401"/>
      <c r="CZL1872" s="401"/>
      <c r="CZM1872" s="401"/>
      <c r="CZN1872" s="401"/>
      <c r="CZO1872" s="401"/>
      <c r="CZP1872" s="401"/>
      <c r="CZQ1872" s="401"/>
      <c r="CZR1872" s="401"/>
      <c r="CZS1872" s="401"/>
      <c r="CZT1872" s="401"/>
      <c r="CZU1872" s="401"/>
      <c r="CZV1872" s="401"/>
      <c r="CZW1872" s="401"/>
      <c r="CZX1872" s="401"/>
      <c r="CZY1872" s="401"/>
      <c r="CZZ1872" s="401"/>
      <c r="DAA1872" s="401"/>
      <c r="DAB1872" s="401"/>
      <c r="DAC1872" s="401"/>
      <c r="DAD1872" s="401"/>
      <c r="DAE1872" s="401"/>
      <c r="DAF1872" s="401"/>
      <c r="DAG1872" s="401"/>
      <c r="DAH1872" s="401"/>
      <c r="DAI1872" s="401"/>
      <c r="DAJ1872" s="401"/>
      <c r="DAK1872" s="401"/>
      <c r="DAL1872" s="401"/>
      <c r="DAM1872" s="401"/>
      <c r="DAN1872" s="401"/>
      <c r="DAO1872" s="401"/>
      <c r="DAP1872" s="401"/>
      <c r="DAQ1872" s="401"/>
      <c r="DAR1872" s="401"/>
      <c r="DAS1872" s="401"/>
      <c r="DAT1872" s="401"/>
      <c r="DAU1872" s="401"/>
      <c r="DAV1872" s="401"/>
      <c r="DAW1872" s="401"/>
      <c r="DAX1872" s="401"/>
      <c r="DAY1872" s="401"/>
      <c r="DAZ1872" s="401"/>
      <c r="DBA1872" s="401"/>
      <c r="DBB1872" s="401"/>
      <c r="DBC1872" s="401"/>
      <c r="DBD1872" s="401"/>
      <c r="DBE1872" s="401"/>
      <c r="DBF1872" s="401"/>
      <c r="DBG1872" s="401"/>
      <c r="DBH1872" s="401"/>
      <c r="DBI1872" s="401"/>
      <c r="DBJ1872" s="401"/>
      <c r="DBK1872" s="401"/>
      <c r="DBL1872" s="401"/>
      <c r="DBM1872" s="401"/>
      <c r="DBN1872" s="401"/>
      <c r="DBO1872" s="401"/>
      <c r="DBP1872" s="401"/>
      <c r="DBQ1872" s="401"/>
      <c r="DBR1872" s="401"/>
      <c r="DBS1872" s="401"/>
      <c r="DBT1872" s="401"/>
      <c r="DBU1872" s="401"/>
      <c r="DBV1872" s="401"/>
      <c r="DBW1872" s="401"/>
      <c r="DBX1872" s="401"/>
      <c r="DBY1872" s="401"/>
      <c r="DBZ1872" s="401"/>
      <c r="DCA1872" s="401"/>
      <c r="DCB1872" s="401"/>
      <c r="DCC1872" s="401"/>
      <c r="DCD1872" s="401"/>
      <c r="DCE1872" s="401"/>
      <c r="DCF1872" s="401"/>
      <c r="DCG1872" s="401"/>
      <c r="DCH1872" s="401"/>
      <c r="DCI1872" s="401"/>
      <c r="DCJ1872" s="401"/>
      <c r="DCK1872" s="401"/>
      <c r="DCL1872" s="401"/>
      <c r="DCM1872" s="401"/>
      <c r="DCN1872" s="401"/>
      <c r="DCO1872" s="401"/>
      <c r="DCP1872" s="401"/>
      <c r="DCQ1872" s="401"/>
      <c r="DCR1872" s="401"/>
      <c r="DCS1872" s="401"/>
      <c r="DCT1872" s="401"/>
      <c r="DCU1872" s="401"/>
      <c r="DCV1872" s="401"/>
      <c r="DCW1872" s="401"/>
      <c r="DCX1872" s="401"/>
      <c r="DCY1872" s="401"/>
      <c r="DCZ1872" s="401"/>
      <c r="DDA1872" s="401"/>
      <c r="DDB1872" s="401"/>
      <c r="DDC1872" s="401"/>
      <c r="DDD1872" s="401"/>
      <c r="DDE1872" s="401"/>
      <c r="DDF1872" s="401"/>
      <c r="DDG1872" s="401"/>
      <c r="DDH1872" s="401"/>
      <c r="DDI1872" s="401"/>
      <c r="DDJ1872" s="401"/>
      <c r="DDK1872" s="401"/>
      <c r="DDL1872" s="401"/>
      <c r="DDM1872" s="401"/>
      <c r="DDN1872" s="401"/>
      <c r="DDO1872" s="401"/>
      <c r="DDP1872" s="401"/>
      <c r="DDQ1872" s="401"/>
      <c r="DDR1872" s="401"/>
      <c r="DDS1872" s="401"/>
      <c r="DDT1872" s="401"/>
      <c r="DDU1872" s="401"/>
      <c r="DDV1872" s="401"/>
      <c r="DDW1872" s="401"/>
      <c r="DDX1872" s="401"/>
      <c r="DDY1872" s="401"/>
      <c r="DDZ1872" s="401"/>
      <c r="DEA1872" s="401"/>
      <c r="DEB1872" s="401"/>
      <c r="DEC1872" s="401"/>
      <c r="DED1872" s="401"/>
      <c r="DEE1872" s="401"/>
      <c r="DEF1872" s="401"/>
      <c r="DEG1872" s="401"/>
      <c r="DEH1872" s="401"/>
      <c r="DEI1872" s="401"/>
      <c r="DEJ1872" s="401"/>
      <c r="DEK1872" s="401"/>
      <c r="DEL1872" s="401"/>
      <c r="DEM1872" s="401"/>
      <c r="DEN1872" s="401"/>
      <c r="DEO1872" s="401"/>
      <c r="DEP1872" s="401"/>
      <c r="DEQ1872" s="401"/>
      <c r="DER1872" s="401"/>
      <c r="DES1872" s="401"/>
      <c r="DET1872" s="401"/>
      <c r="DEU1872" s="401"/>
      <c r="DEV1872" s="401"/>
      <c r="DEW1872" s="401"/>
      <c r="DEX1872" s="401"/>
      <c r="DEY1872" s="401"/>
      <c r="DEZ1872" s="401"/>
      <c r="DFA1872" s="401"/>
      <c r="DFB1872" s="401"/>
      <c r="DFC1872" s="401"/>
      <c r="DFD1872" s="401"/>
      <c r="DFE1872" s="401"/>
      <c r="DFF1872" s="401"/>
      <c r="DFG1872" s="401"/>
      <c r="DFH1872" s="401"/>
      <c r="DFI1872" s="401"/>
      <c r="DFJ1872" s="401"/>
      <c r="DFK1872" s="401"/>
      <c r="DFL1872" s="401"/>
      <c r="DFM1872" s="401"/>
      <c r="DFN1872" s="401"/>
      <c r="DFO1872" s="401"/>
      <c r="DFP1872" s="401"/>
      <c r="DFQ1872" s="401"/>
      <c r="DFR1872" s="401"/>
      <c r="DFS1872" s="401"/>
      <c r="DFT1872" s="401"/>
      <c r="DFU1872" s="401"/>
      <c r="DFV1872" s="401"/>
      <c r="DFW1872" s="401"/>
      <c r="DFX1872" s="401"/>
      <c r="DFY1872" s="401"/>
      <c r="DFZ1872" s="401"/>
      <c r="DGA1872" s="401"/>
      <c r="DGB1872" s="401"/>
      <c r="DGC1872" s="401"/>
      <c r="DGD1872" s="401"/>
      <c r="DGE1872" s="401"/>
      <c r="DGF1872" s="401"/>
      <c r="DGG1872" s="401"/>
      <c r="DGH1872" s="401"/>
      <c r="DGI1872" s="401"/>
      <c r="DGJ1872" s="401"/>
      <c r="DGK1872" s="401"/>
      <c r="DGL1872" s="401"/>
      <c r="DGM1872" s="401"/>
      <c r="DGN1872" s="401"/>
      <c r="DGO1872" s="401"/>
      <c r="DGP1872" s="401"/>
      <c r="DGQ1872" s="401"/>
      <c r="DGR1872" s="401"/>
      <c r="DGS1872" s="401"/>
      <c r="DGT1872" s="401"/>
      <c r="DGU1872" s="401"/>
      <c r="DGV1872" s="401"/>
      <c r="DGW1872" s="401"/>
      <c r="DGX1872" s="401"/>
      <c r="DGY1872" s="401"/>
      <c r="DGZ1872" s="401"/>
      <c r="DHA1872" s="401"/>
      <c r="DHB1872" s="401"/>
      <c r="DHC1872" s="401"/>
      <c r="DHD1872" s="401"/>
      <c r="DHE1872" s="401"/>
      <c r="DHF1872" s="401"/>
      <c r="DHG1872" s="401"/>
      <c r="DHH1872" s="401"/>
      <c r="DHI1872" s="401"/>
      <c r="DHJ1872" s="401"/>
      <c r="DHK1872" s="401"/>
      <c r="DHL1872" s="401"/>
      <c r="DHM1872" s="401"/>
      <c r="DHN1872" s="401"/>
      <c r="DHO1872" s="401"/>
      <c r="DHP1872" s="401"/>
      <c r="DHQ1872" s="401"/>
      <c r="DHR1872" s="401"/>
      <c r="DHS1872" s="401"/>
      <c r="DHT1872" s="401"/>
      <c r="DHU1872" s="401"/>
      <c r="DHV1872" s="401"/>
      <c r="DHW1872" s="401"/>
      <c r="DHX1872" s="401"/>
      <c r="DHY1872" s="401"/>
      <c r="DHZ1872" s="401"/>
      <c r="DIA1872" s="401"/>
      <c r="DIB1872" s="401"/>
      <c r="DIC1872" s="401"/>
      <c r="DID1872" s="401"/>
      <c r="DIE1872" s="401"/>
      <c r="DIF1872" s="401"/>
      <c r="DIG1872" s="401"/>
      <c r="DIH1872" s="401"/>
      <c r="DII1872" s="401"/>
      <c r="DIJ1872" s="401"/>
      <c r="DIK1872" s="401"/>
      <c r="DIL1872" s="401"/>
      <c r="DIM1872" s="401"/>
      <c r="DIN1872" s="401"/>
      <c r="DIO1872" s="401"/>
      <c r="DIP1872" s="401"/>
      <c r="DIQ1872" s="401"/>
      <c r="DIR1872" s="401"/>
      <c r="DIS1872" s="401"/>
      <c r="DIT1872" s="401"/>
      <c r="DIU1872" s="401"/>
      <c r="DIV1872" s="401"/>
      <c r="DIW1872" s="401"/>
      <c r="DIX1872" s="401"/>
      <c r="DIY1872" s="401"/>
      <c r="DIZ1872" s="401"/>
      <c r="DJA1872" s="401"/>
      <c r="DJB1872" s="401"/>
      <c r="DJC1872" s="401"/>
      <c r="DJD1872" s="401"/>
      <c r="DJE1872" s="401"/>
      <c r="DJF1872" s="401"/>
      <c r="DJG1872" s="401"/>
      <c r="DJH1872" s="401"/>
      <c r="DJI1872" s="401"/>
      <c r="DJJ1872" s="401"/>
      <c r="DJK1872" s="401"/>
      <c r="DJL1872" s="401"/>
      <c r="DJM1872" s="401"/>
      <c r="DJN1872" s="401"/>
      <c r="DJO1872" s="401"/>
      <c r="DJP1872" s="401"/>
      <c r="DJQ1872" s="401"/>
      <c r="DJR1872" s="401"/>
      <c r="DJS1872" s="401"/>
      <c r="DJT1872" s="401"/>
      <c r="DJU1872" s="401"/>
      <c r="DJV1872" s="401"/>
      <c r="DJW1872" s="401"/>
      <c r="DJX1872" s="401"/>
      <c r="DJY1872" s="401"/>
      <c r="DJZ1872" s="401"/>
      <c r="DKA1872" s="401"/>
      <c r="DKB1872" s="401"/>
      <c r="DKC1872" s="401"/>
      <c r="DKD1872" s="401"/>
      <c r="DKE1872" s="401"/>
      <c r="DKF1872" s="401"/>
      <c r="DKG1872" s="401"/>
      <c r="DKH1872" s="401"/>
      <c r="DKI1872" s="401"/>
      <c r="DKJ1872" s="401"/>
      <c r="DKK1872" s="401"/>
      <c r="DKL1872" s="401"/>
      <c r="DKM1872" s="401"/>
      <c r="DKN1872" s="401"/>
      <c r="DKO1872" s="401"/>
      <c r="DKP1872" s="401"/>
      <c r="DKQ1872" s="401"/>
      <c r="DKR1872" s="401"/>
      <c r="DKS1872" s="401"/>
      <c r="DKT1872" s="401"/>
      <c r="DKU1872" s="401"/>
      <c r="DKV1872" s="401"/>
      <c r="DKW1872" s="401"/>
      <c r="DKX1872" s="401"/>
      <c r="DKY1872" s="401"/>
      <c r="DKZ1872" s="401"/>
      <c r="DLA1872" s="401"/>
      <c r="DLB1872" s="401"/>
      <c r="DLC1872" s="401"/>
      <c r="DLD1872" s="401"/>
      <c r="DLE1872" s="401"/>
      <c r="DLF1872" s="401"/>
      <c r="DLG1872" s="401"/>
      <c r="DLH1872" s="401"/>
      <c r="DLI1872" s="401"/>
      <c r="DLJ1872" s="401"/>
      <c r="DLK1872" s="401"/>
      <c r="DLL1872" s="401"/>
      <c r="DLM1872" s="401"/>
      <c r="DLN1872" s="401"/>
      <c r="DLO1872" s="401"/>
      <c r="DLP1872" s="401"/>
      <c r="DLQ1872" s="401"/>
      <c r="DLR1872" s="401"/>
      <c r="DLS1872" s="401"/>
      <c r="DLT1872" s="401"/>
      <c r="DLU1872" s="401"/>
      <c r="DLV1872" s="401"/>
      <c r="DLW1872" s="401"/>
      <c r="DLX1872" s="401"/>
      <c r="DLY1872" s="401"/>
      <c r="DLZ1872" s="401"/>
      <c r="DMA1872" s="401"/>
      <c r="DMB1872" s="401"/>
      <c r="DMC1872" s="401"/>
      <c r="DMD1872" s="401"/>
      <c r="DME1872" s="401"/>
      <c r="DMF1872" s="401"/>
      <c r="DMG1872" s="401"/>
      <c r="DMH1872" s="401"/>
      <c r="DMI1872" s="401"/>
      <c r="DMJ1872" s="401"/>
      <c r="DMK1872" s="401"/>
      <c r="DML1872" s="401"/>
      <c r="DMM1872" s="401"/>
      <c r="DMN1872" s="401"/>
      <c r="DMO1872" s="401"/>
      <c r="DMP1872" s="401"/>
      <c r="DMQ1872" s="401"/>
      <c r="DMR1872" s="401"/>
      <c r="DMS1872" s="401"/>
      <c r="DMT1872" s="401"/>
      <c r="DMU1872" s="401"/>
      <c r="DMV1872" s="401"/>
      <c r="DMW1872" s="401"/>
      <c r="DMX1872" s="401"/>
      <c r="DMY1872" s="401"/>
      <c r="DMZ1872" s="401"/>
      <c r="DNA1872" s="401"/>
      <c r="DNB1872" s="401"/>
      <c r="DNC1872" s="401"/>
      <c r="DND1872" s="401"/>
      <c r="DNE1872" s="401"/>
      <c r="DNF1872" s="401"/>
      <c r="DNG1872" s="401"/>
      <c r="DNH1872" s="401"/>
      <c r="DNI1872" s="401"/>
      <c r="DNJ1872" s="401"/>
      <c r="DNK1872" s="401"/>
      <c r="DNL1872" s="401"/>
      <c r="DNM1872" s="401"/>
      <c r="DNN1872" s="401"/>
      <c r="DNO1872" s="401"/>
      <c r="DNP1872" s="401"/>
      <c r="DNQ1872" s="401"/>
      <c r="DNR1872" s="401"/>
      <c r="DNS1872" s="401"/>
      <c r="DNT1872" s="401"/>
      <c r="DNU1872" s="401"/>
      <c r="DNV1872" s="401"/>
      <c r="DNW1872" s="401"/>
      <c r="DNX1872" s="401"/>
      <c r="DNY1872" s="401"/>
      <c r="DNZ1872" s="401"/>
      <c r="DOA1872" s="401"/>
      <c r="DOB1872" s="401"/>
      <c r="DOC1872" s="401"/>
      <c r="DOD1872" s="401"/>
      <c r="DOE1872" s="401"/>
      <c r="DOF1872" s="401"/>
      <c r="DOG1872" s="401"/>
      <c r="DOH1872" s="401"/>
      <c r="DOI1872" s="401"/>
      <c r="DOJ1872" s="401"/>
      <c r="DOK1872" s="401"/>
      <c r="DOL1872" s="401"/>
      <c r="DOM1872" s="401"/>
      <c r="DON1872" s="401"/>
      <c r="DOO1872" s="401"/>
      <c r="DOP1872" s="401"/>
      <c r="DOQ1872" s="401"/>
      <c r="DOR1872" s="401"/>
      <c r="DOS1872" s="401"/>
      <c r="DOT1872" s="401"/>
      <c r="DOU1872" s="401"/>
      <c r="DOV1872" s="401"/>
      <c r="DOW1872" s="401"/>
      <c r="DOX1872" s="401"/>
      <c r="DOY1872" s="401"/>
      <c r="DOZ1872" s="401"/>
      <c r="DPA1872" s="401"/>
      <c r="DPB1872" s="401"/>
      <c r="DPC1872" s="401"/>
      <c r="DPD1872" s="401"/>
      <c r="DPE1872" s="401"/>
      <c r="DPF1872" s="401"/>
      <c r="DPG1872" s="401"/>
      <c r="DPH1872" s="401"/>
      <c r="DPI1872" s="401"/>
      <c r="DPJ1872" s="401"/>
      <c r="DPK1872" s="401"/>
      <c r="DPL1872" s="401"/>
      <c r="DPM1872" s="401"/>
      <c r="DPN1872" s="401"/>
      <c r="DPO1872" s="401"/>
      <c r="DPP1872" s="401"/>
      <c r="DPQ1872" s="401"/>
      <c r="DPR1872" s="401"/>
      <c r="DPS1872" s="401"/>
      <c r="DPT1872" s="401"/>
      <c r="DPU1872" s="401"/>
      <c r="DPV1872" s="401"/>
      <c r="DPW1872" s="401"/>
      <c r="DPX1872" s="401"/>
      <c r="DPY1872" s="401"/>
      <c r="DPZ1872" s="401"/>
      <c r="DQA1872" s="401"/>
      <c r="DQB1872" s="401"/>
      <c r="DQC1872" s="401"/>
      <c r="DQD1872" s="401"/>
      <c r="DQE1872" s="401"/>
      <c r="DQF1872" s="401"/>
      <c r="DQG1872" s="401"/>
      <c r="DQH1872" s="401"/>
      <c r="DQI1872" s="401"/>
      <c r="DQJ1872" s="401"/>
      <c r="DQK1872" s="401"/>
      <c r="DQL1872" s="401"/>
      <c r="DQM1872" s="401"/>
      <c r="DQN1872" s="401"/>
      <c r="DQO1872" s="401"/>
      <c r="DQP1872" s="401"/>
      <c r="DQQ1872" s="401"/>
      <c r="DQR1872" s="401"/>
      <c r="DQS1872" s="401"/>
      <c r="DQT1872" s="401"/>
      <c r="DQU1872" s="401"/>
      <c r="DQV1872" s="401"/>
      <c r="DQW1872" s="401"/>
      <c r="DQX1872" s="401"/>
      <c r="DQY1872" s="401"/>
      <c r="DQZ1872" s="401"/>
      <c r="DRA1872" s="401"/>
      <c r="DRB1872" s="401"/>
      <c r="DRC1872" s="401"/>
      <c r="DRD1872" s="401"/>
      <c r="DRE1872" s="401"/>
      <c r="DRF1872" s="401"/>
      <c r="DRG1872" s="401"/>
      <c r="DRH1872" s="401"/>
      <c r="DRI1872" s="401"/>
      <c r="DRJ1872" s="401"/>
      <c r="DRK1872" s="401"/>
      <c r="DRL1872" s="401"/>
      <c r="DRM1872" s="401"/>
      <c r="DRN1872" s="401"/>
      <c r="DRO1872" s="401"/>
      <c r="DRP1872" s="401"/>
      <c r="DRQ1872" s="401"/>
      <c r="DRR1872" s="401"/>
      <c r="DRS1872" s="401"/>
      <c r="DRT1872" s="401"/>
      <c r="DRU1872" s="401"/>
      <c r="DRV1872" s="401"/>
      <c r="DRW1872" s="401"/>
      <c r="DRX1872" s="401"/>
      <c r="DRY1872" s="401"/>
      <c r="DRZ1872" s="401"/>
      <c r="DSA1872" s="401"/>
      <c r="DSB1872" s="401"/>
      <c r="DSC1872" s="401"/>
      <c r="DSD1872" s="401"/>
      <c r="DSE1872" s="401"/>
      <c r="DSF1872" s="401"/>
      <c r="DSG1872" s="401"/>
      <c r="DSH1872" s="401"/>
      <c r="DSI1872" s="401"/>
      <c r="DSJ1872" s="401"/>
      <c r="DSK1872" s="401"/>
      <c r="DSL1872" s="401"/>
      <c r="DSM1872" s="401"/>
      <c r="DSN1872" s="401"/>
      <c r="DSO1872" s="401"/>
      <c r="DSP1872" s="401"/>
      <c r="DSQ1872" s="401"/>
      <c r="DSR1872" s="401"/>
      <c r="DSS1872" s="401"/>
      <c r="DST1872" s="401"/>
      <c r="DSU1872" s="401"/>
      <c r="DSV1872" s="401"/>
      <c r="DSW1872" s="401"/>
      <c r="DSX1872" s="401"/>
      <c r="DSY1872" s="401"/>
      <c r="DSZ1872" s="401"/>
      <c r="DTA1872" s="401"/>
      <c r="DTB1872" s="401"/>
      <c r="DTC1872" s="401"/>
      <c r="DTD1872" s="401"/>
      <c r="DTE1872" s="401"/>
      <c r="DTF1872" s="401"/>
      <c r="DTG1872" s="401"/>
      <c r="DTH1872" s="401"/>
      <c r="DTI1872" s="401"/>
      <c r="DTJ1872" s="401"/>
      <c r="DTK1872" s="401"/>
      <c r="DTL1872" s="401"/>
      <c r="DTM1872" s="401"/>
      <c r="DTN1872" s="401"/>
      <c r="DTO1872" s="401"/>
      <c r="DTP1872" s="401"/>
      <c r="DTQ1872" s="401"/>
      <c r="DTR1872" s="401"/>
      <c r="DTS1872" s="401"/>
      <c r="DTT1872" s="401"/>
      <c r="DTU1872" s="401"/>
      <c r="DTV1872" s="401"/>
      <c r="DTW1872" s="401"/>
      <c r="DTX1872" s="401"/>
      <c r="DTY1872" s="401"/>
      <c r="DTZ1872" s="401"/>
      <c r="DUA1872" s="401"/>
      <c r="DUB1872" s="401"/>
      <c r="DUC1872" s="401"/>
      <c r="DUD1872" s="401"/>
      <c r="DUE1872" s="401"/>
      <c r="DUF1872" s="401"/>
      <c r="DUG1872" s="401"/>
      <c r="DUH1872" s="401"/>
      <c r="DUI1872" s="401"/>
      <c r="DUJ1872" s="401"/>
      <c r="DUK1872" s="401"/>
      <c r="DUL1872" s="401"/>
      <c r="DUM1872" s="401"/>
      <c r="DUN1872" s="401"/>
      <c r="DUO1872" s="401"/>
      <c r="DUP1872" s="401"/>
      <c r="DUQ1872" s="401"/>
      <c r="DUR1872" s="401"/>
      <c r="DUS1872" s="401"/>
      <c r="DUT1872" s="401"/>
      <c r="DUU1872" s="401"/>
      <c r="DUV1872" s="401"/>
      <c r="DUW1872" s="401"/>
      <c r="DUX1872" s="401"/>
      <c r="DUY1872" s="401"/>
      <c r="DUZ1872" s="401"/>
      <c r="DVA1872" s="401"/>
      <c r="DVB1872" s="401"/>
      <c r="DVC1872" s="401"/>
      <c r="DVD1872" s="401"/>
      <c r="DVE1872" s="401"/>
      <c r="DVF1872" s="401"/>
      <c r="DVG1872" s="401"/>
      <c r="DVH1872" s="401"/>
      <c r="DVI1872" s="401"/>
      <c r="DVJ1872" s="401"/>
      <c r="DVK1872" s="401"/>
      <c r="DVL1872" s="401"/>
      <c r="DVM1872" s="401"/>
      <c r="DVN1872" s="401"/>
      <c r="DVO1872" s="401"/>
      <c r="DVP1872" s="401"/>
      <c r="DVQ1872" s="401"/>
      <c r="DVR1872" s="401"/>
      <c r="DVS1872" s="401"/>
      <c r="DVT1872" s="401"/>
      <c r="DVU1872" s="401"/>
      <c r="DVV1872" s="401"/>
      <c r="DVW1872" s="401"/>
      <c r="DVX1872" s="401"/>
      <c r="DVY1872" s="401"/>
      <c r="DVZ1872" s="401"/>
      <c r="DWA1872" s="401"/>
      <c r="DWB1872" s="401"/>
      <c r="DWC1872" s="401"/>
      <c r="DWD1872" s="401"/>
      <c r="DWE1872" s="401"/>
      <c r="DWF1872" s="401"/>
      <c r="DWG1872" s="401"/>
      <c r="DWH1872" s="401"/>
      <c r="DWI1872" s="401"/>
      <c r="DWJ1872" s="401"/>
      <c r="DWK1872" s="401"/>
      <c r="DWL1872" s="401"/>
      <c r="DWM1872" s="401"/>
      <c r="DWN1872" s="401"/>
      <c r="DWO1872" s="401"/>
      <c r="DWP1872" s="401"/>
      <c r="DWQ1872" s="401"/>
      <c r="DWR1872" s="401"/>
      <c r="DWS1872" s="401"/>
      <c r="DWT1872" s="401"/>
      <c r="DWU1872" s="401"/>
      <c r="DWV1872" s="401"/>
      <c r="DWW1872" s="401"/>
      <c r="DWX1872" s="401"/>
      <c r="DWY1872" s="401"/>
      <c r="DWZ1872" s="401"/>
      <c r="DXA1872" s="401"/>
      <c r="DXB1872" s="401"/>
      <c r="DXC1872" s="401"/>
      <c r="DXD1872" s="401"/>
      <c r="DXE1872" s="401"/>
      <c r="DXF1872" s="401"/>
      <c r="DXG1872" s="401"/>
      <c r="DXH1872" s="401"/>
      <c r="DXI1872" s="401"/>
      <c r="DXJ1872" s="401"/>
      <c r="DXK1872" s="401"/>
      <c r="DXL1872" s="401"/>
      <c r="DXM1872" s="401"/>
      <c r="DXN1872" s="401"/>
      <c r="DXO1872" s="401"/>
      <c r="DXP1872" s="401"/>
      <c r="DXQ1872" s="401"/>
      <c r="DXR1872" s="401"/>
      <c r="DXS1872" s="401"/>
      <c r="DXT1872" s="401"/>
      <c r="DXU1872" s="401"/>
      <c r="DXV1872" s="401"/>
      <c r="DXW1872" s="401"/>
      <c r="DXX1872" s="401"/>
      <c r="DXY1872" s="401"/>
      <c r="DXZ1872" s="401"/>
      <c r="DYA1872" s="401"/>
      <c r="DYB1872" s="401"/>
      <c r="DYC1872" s="401"/>
      <c r="DYD1872" s="401"/>
      <c r="DYE1872" s="401"/>
      <c r="DYF1872" s="401"/>
      <c r="DYG1872" s="401"/>
      <c r="DYH1872" s="401"/>
      <c r="DYI1872" s="401"/>
      <c r="DYJ1872" s="401"/>
      <c r="DYK1872" s="401"/>
      <c r="DYL1872" s="401"/>
      <c r="DYM1872" s="401"/>
      <c r="DYN1872" s="401"/>
      <c r="DYO1872" s="401"/>
      <c r="DYP1872" s="401"/>
      <c r="DYQ1872" s="401"/>
      <c r="DYR1872" s="401"/>
      <c r="DYS1872" s="401"/>
      <c r="DYT1872" s="401"/>
      <c r="DYU1872" s="401"/>
      <c r="DYV1872" s="401"/>
      <c r="DYW1872" s="401"/>
      <c r="DYX1872" s="401"/>
      <c r="DYY1872" s="401"/>
      <c r="DYZ1872" s="401"/>
      <c r="DZA1872" s="401"/>
      <c r="DZB1872" s="401"/>
      <c r="DZC1872" s="401"/>
      <c r="DZD1872" s="401"/>
      <c r="DZE1872" s="401"/>
      <c r="DZF1872" s="401"/>
      <c r="DZG1872" s="401"/>
      <c r="DZH1872" s="401"/>
      <c r="DZI1872" s="401"/>
      <c r="DZJ1872" s="401"/>
      <c r="DZK1872" s="401"/>
      <c r="DZL1872" s="401"/>
      <c r="DZM1872" s="401"/>
      <c r="DZN1872" s="401"/>
      <c r="DZO1872" s="401"/>
      <c r="DZP1872" s="401"/>
      <c r="DZQ1872" s="401"/>
      <c r="DZR1872" s="401"/>
      <c r="DZS1872" s="401"/>
      <c r="DZT1872" s="401"/>
      <c r="DZU1872" s="401"/>
      <c r="DZV1872" s="401"/>
      <c r="DZW1872" s="401"/>
      <c r="DZX1872" s="401"/>
      <c r="DZY1872" s="401"/>
      <c r="DZZ1872" s="401"/>
      <c r="EAA1872" s="401"/>
      <c r="EAB1872" s="401"/>
      <c r="EAC1872" s="401"/>
      <c r="EAD1872" s="401"/>
      <c r="EAE1872" s="401"/>
      <c r="EAF1872" s="401"/>
      <c r="EAG1872" s="401"/>
      <c r="EAH1872" s="401"/>
      <c r="EAI1872" s="401"/>
      <c r="EAJ1872" s="401"/>
      <c r="EAK1872" s="401"/>
      <c r="EAL1872" s="401"/>
      <c r="EAM1872" s="401"/>
      <c r="EAN1872" s="401"/>
      <c r="EAO1872" s="401"/>
      <c r="EAP1872" s="401"/>
      <c r="EAQ1872" s="401"/>
      <c r="EAR1872" s="401"/>
      <c r="EAS1872" s="401"/>
      <c r="EAT1872" s="401"/>
      <c r="EAU1872" s="401"/>
      <c r="EAV1872" s="401"/>
      <c r="EAW1872" s="401"/>
      <c r="EAX1872" s="401"/>
      <c r="EAY1872" s="401"/>
      <c r="EAZ1872" s="401"/>
      <c r="EBA1872" s="401"/>
      <c r="EBB1872" s="401"/>
      <c r="EBC1872" s="401"/>
      <c r="EBD1872" s="401"/>
      <c r="EBE1872" s="401"/>
      <c r="EBF1872" s="401"/>
      <c r="EBG1872" s="401"/>
      <c r="EBH1872" s="401"/>
      <c r="EBI1872" s="401"/>
      <c r="EBJ1872" s="401"/>
      <c r="EBK1872" s="401"/>
      <c r="EBL1872" s="401"/>
      <c r="EBM1872" s="401"/>
      <c r="EBN1872" s="401"/>
      <c r="EBO1872" s="401"/>
      <c r="EBP1872" s="401"/>
      <c r="EBQ1872" s="401"/>
      <c r="EBR1872" s="401"/>
      <c r="EBS1872" s="401"/>
      <c r="EBT1872" s="401"/>
      <c r="EBU1872" s="401"/>
      <c r="EBV1872" s="401"/>
      <c r="EBW1872" s="401"/>
      <c r="EBX1872" s="401"/>
      <c r="EBY1872" s="401"/>
      <c r="EBZ1872" s="401"/>
      <c r="ECA1872" s="401"/>
      <c r="ECB1872" s="401"/>
      <c r="ECC1872" s="401"/>
      <c r="ECD1872" s="401"/>
      <c r="ECE1872" s="401"/>
      <c r="ECF1872" s="401"/>
      <c r="ECG1872" s="401"/>
      <c r="ECH1872" s="401"/>
      <c r="ECI1872" s="401"/>
      <c r="ECJ1872" s="401"/>
      <c r="ECK1872" s="401"/>
      <c r="ECL1872" s="401"/>
      <c r="ECM1872" s="401"/>
      <c r="ECN1872" s="401"/>
      <c r="ECO1872" s="401"/>
      <c r="ECP1872" s="401"/>
      <c r="ECQ1872" s="401"/>
      <c r="ECR1872" s="401"/>
      <c r="ECS1872" s="401"/>
      <c r="ECT1872" s="401"/>
      <c r="ECU1872" s="401"/>
      <c r="ECV1872" s="401"/>
      <c r="ECW1872" s="401"/>
      <c r="ECX1872" s="401"/>
      <c r="ECY1872" s="401"/>
      <c r="ECZ1872" s="401"/>
      <c r="EDA1872" s="401"/>
      <c r="EDB1872" s="401"/>
      <c r="EDC1872" s="401"/>
      <c r="EDD1872" s="401"/>
      <c r="EDE1872" s="401"/>
      <c r="EDF1872" s="401"/>
      <c r="EDG1872" s="401"/>
      <c r="EDH1872" s="401"/>
      <c r="EDI1872" s="401"/>
      <c r="EDJ1872" s="401"/>
      <c r="EDK1872" s="401"/>
      <c r="EDL1872" s="401"/>
      <c r="EDM1872" s="401"/>
      <c r="EDN1872" s="401"/>
      <c r="EDO1872" s="401"/>
      <c r="EDP1872" s="401"/>
      <c r="EDQ1872" s="401"/>
      <c r="EDR1872" s="401"/>
      <c r="EDS1872" s="401"/>
      <c r="EDT1872" s="401"/>
      <c r="EDU1872" s="401"/>
      <c r="EDV1872" s="401"/>
      <c r="EDW1872" s="401"/>
      <c r="EDX1872" s="401"/>
      <c r="EDY1872" s="401"/>
      <c r="EDZ1872" s="401"/>
      <c r="EEA1872" s="401"/>
      <c r="EEB1872" s="401"/>
      <c r="EEC1872" s="401"/>
      <c r="EED1872" s="401"/>
      <c r="EEE1872" s="401"/>
      <c r="EEF1872" s="401"/>
      <c r="EEG1872" s="401"/>
      <c r="EEH1872" s="401"/>
      <c r="EEI1872" s="401"/>
      <c r="EEJ1872" s="401"/>
      <c r="EEK1872" s="401"/>
      <c r="EEL1872" s="401"/>
      <c r="EEM1872" s="401"/>
      <c r="EEN1872" s="401"/>
      <c r="EEO1872" s="401"/>
      <c r="EEP1872" s="401"/>
      <c r="EEQ1872" s="401"/>
      <c r="EER1872" s="401"/>
      <c r="EES1872" s="401"/>
      <c r="EET1872" s="401"/>
      <c r="EEU1872" s="401"/>
      <c r="EEV1872" s="401"/>
      <c r="EEW1872" s="401"/>
      <c r="EEX1872" s="401"/>
      <c r="EEY1872" s="401"/>
      <c r="EEZ1872" s="401"/>
      <c r="EFA1872" s="401"/>
      <c r="EFB1872" s="401"/>
      <c r="EFC1872" s="401"/>
      <c r="EFD1872" s="401"/>
      <c r="EFE1872" s="401"/>
      <c r="EFF1872" s="401"/>
      <c r="EFG1872" s="401"/>
      <c r="EFH1872" s="401"/>
      <c r="EFI1872" s="401"/>
      <c r="EFJ1872" s="401"/>
      <c r="EFK1872" s="401"/>
      <c r="EFL1872" s="401"/>
      <c r="EFM1872" s="401"/>
      <c r="EFN1872" s="401"/>
      <c r="EFO1872" s="401"/>
      <c r="EFP1872" s="401"/>
      <c r="EFQ1872" s="401"/>
      <c r="EFR1872" s="401"/>
      <c r="EFS1872" s="401"/>
      <c r="EFT1872" s="401"/>
      <c r="EFU1872" s="401"/>
      <c r="EFV1872" s="401"/>
      <c r="EFW1872" s="401"/>
      <c r="EFX1872" s="401"/>
      <c r="EFY1872" s="401"/>
      <c r="EFZ1872" s="401"/>
      <c r="EGA1872" s="401"/>
      <c r="EGB1872" s="401"/>
      <c r="EGC1872" s="401"/>
      <c r="EGD1872" s="401"/>
      <c r="EGE1872" s="401"/>
      <c r="EGF1872" s="401"/>
      <c r="EGG1872" s="401"/>
      <c r="EGH1872" s="401"/>
      <c r="EGI1872" s="401"/>
      <c r="EGJ1872" s="401"/>
      <c r="EGK1872" s="401"/>
      <c r="EGL1872" s="401"/>
      <c r="EGM1872" s="401"/>
      <c r="EGN1872" s="401"/>
      <c r="EGO1872" s="401"/>
      <c r="EGP1872" s="401"/>
      <c r="EGQ1872" s="401"/>
      <c r="EGR1872" s="401"/>
      <c r="EGS1872" s="401"/>
      <c r="EGT1872" s="401"/>
      <c r="EGU1872" s="401"/>
      <c r="EGV1872" s="401"/>
      <c r="EGW1872" s="401"/>
      <c r="EGX1872" s="401"/>
      <c r="EGY1872" s="401"/>
      <c r="EGZ1872" s="401"/>
      <c r="EHA1872" s="401"/>
      <c r="EHB1872" s="401"/>
      <c r="EHC1872" s="401"/>
      <c r="EHD1872" s="401"/>
      <c r="EHE1872" s="401"/>
      <c r="EHF1872" s="401"/>
      <c r="EHG1872" s="401"/>
      <c r="EHH1872" s="401"/>
      <c r="EHI1872" s="401"/>
      <c r="EHJ1872" s="401"/>
      <c r="EHK1872" s="401"/>
      <c r="EHL1872" s="401"/>
      <c r="EHM1872" s="401"/>
      <c r="EHN1872" s="401"/>
      <c r="EHO1872" s="401"/>
      <c r="EHP1872" s="401"/>
      <c r="EHQ1872" s="401"/>
      <c r="EHR1872" s="401"/>
      <c r="EHS1872" s="401"/>
      <c r="EHT1872" s="401"/>
      <c r="EHU1872" s="401"/>
      <c r="EHV1872" s="401"/>
      <c r="EHW1872" s="401"/>
      <c r="EHX1872" s="401"/>
      <c r="EHY1872" s="401"/>
      <c r="EHZ1872" s="401"/>
      <c r="EIA1872" s="401"/>
      <c r="EIB1872" s="401"/>
      <c r="EIC1872" s="401"/>
      <c r="EID1872" s="401"/>
      <c r="EIE1872" s="401"/>
      <c r="EIF1872" s="401"/>
      <c r="EIG1872" s="401"/>
      <c r="EIH1872" s="401"/>
      <c r="EII1872" s="401"/>
      <c r="EIJ1872" s="401"/>
      <c r="EIK1872" s="401"/>
      <c r="EIL1872" s="401"/>
      <c r="EIM1872" s="401"/>
      <c r="EIN1872" s="401"/>
      <c r="EIO1872" s="401"/>
      <c r="EIP1872" s="401"/>
      <c r="EIQ1872" s="401"/>
      <c r="EIR1872" s="401"/>
      <c r="EIS1872" s="401"/>
      <c r="EIT1872" s="401"/>
      <c r="EIU1872" s="401"/>
      <c r="EIV1872" s="401"/>
      <c r="EIW1872" s="401"/>
      <c r="EIX1872" s="401"/>
      <c r="EIY1872" s="401"/>
      <c r="EIZ1872" s="401"/>
      <c r="EJA1872" s="401"/>
      <c r="EJB1872" s="401"/>
      <c r="EJC1872" s="401"/>
      <c r="EJD1872" s="401"/>
      <c r="EJE1872" s="401"/>
      <c r="EJF1872" s="401"/>
      <c r="EJG1872" s="401"/>
      <c r="EJH1872" s="401"/>
      <c r="EJI1872" s="401"/>
      <c r="EJJ1872" s="401"/>
      <c r="EJK1872" s="401"/>
      <c r="EJL1872" s="401"/>
      <c r="EJM1872" s="401"/>
      <c r="EJN1872" s="401"/>
      <c r="EJO1872" s="401"/>
      <c r="EJP1872" s="401"/>
      <c r="EJQ1872" s="401"/>
      <c r="EJR1872" s="401"/>
      <c r="EJS1872" s="401"/>
      <c r="EJT1872" s="401"/>
      <c r="EJU1872" s="401"/>
      <c r="EJV1872" s="401"/>
      <c r="EJW1872" s="401"/>
      <c r="EJX1872" s="401"/>
      <c r="EJY1872" s="401"/>
      <c r="EJZ1872" s="401"/>
      <c r="EKA1872" s="401"/>
      <c r="EKB1872" s="401"/>
      <c r="EKC1872" s="401"/>
      <c r="EKD1872" s="401"/>
      <c r="EKE1872" s="401"/>
      <c r="EKF1872" s="401"/>
      <c r="EKG1872" s="401"/>
      <c r="EKH1872" s="401"/>
      <c r="EKI1872" s="401"/>
      <c r="EKJ1872" s="401"/>
      <c r="EKK1872" s="401"/>
      <c r="EKL1872" s="401"/>
      <c r="EKM1872" s="401"/>
      <c r="EKN1872" s="401"/>
      <c r="EKO1872" s="401"/>
      <c r="EKP1872" s="401"/>
      <c r="EKQ1872" s="401"/>
      <c r="EKR1872" s="401"/>
      <c r="EKS1872" s="401"/>
      <c r="EKT1872" s="401"/>
      <c r="EKU1872" s="401"/>
      <c r="EKV1872" s="401"/>
      <c r="EKW1872" s="401"/>
      <c r="EKX1872" s="401"/>
      <c r="EKY1872" s="401"/>
      <c r="EKZ1872" s="401"/>
      <c r="ELA1872" s="401"/>
      <c r="ELB1872" s="401"/>
      <c r="ELC1872" s="401"/>
      <c r="ELD1872" s="401"/>
      <c r="ELE1872" s="401"/>
      <c r="ELF1872" s="401"/>
      <c r="ELG1872" s="401"/>
      <c r="ELH1872" s="401"/>
      <c r="ELI1872" s="401"/>
      <c r="ELJ1872" s="401"/>
      <c r="ELK1872" s="401"/>
      <c r="ELL1872" s="401"/>
      <c r="ELM1872" s="401"/>
      <c r="ELN1872" s="401"/>
      <c r="ELO1872" s="401"/>
      <c r="ELP1872" s="401"/>
      <c r="ELQ1872" s="401"/>
      <c r="ELR1872" s="401"/>
      <c r="ELS1872" s="401"/>
      <c r="ELT1872" s="401"/>
      <c r="ELU1872" s="401"/>
      <c r="ELV1872" s="401"/>
      <c r="ELW1872" s="401"/>
      <c r="ELX1872" s="401"/>
      <c r="ELY1872" s="401"/>
      <c r="ELZ1872" s="401"/>
      <c r="EMA1872" s="401"/>
      <c r="EMB1872" s="401"/>
      <c r="EMC1872" s="401"/>
      <c r="EMD1872" s="401"/>
      <c r="EME1872" s="401"/>
      <c r="EMF1872" s="401"/>
      <c r="EMG1872" s="401"/>
      <c r="EMH1872" s="401"/>
      <c r="EMI1872" s="401"/>
      <c r="EMJ1872" s="401"/>
      <c r="EMK1872" s="401"/>
      <c r="EML1872" s="401"/>
      <c r="EMM1872" s="401"/>
      <c r="EMN1872" s="401"/>
      <c r="EMO1872" s="401"/>
      <c r="EMP1872" s="401"/>
      <c r="EMQ1872" s="401"/>
      <c r="EMR1872" s="401"/>
      <c r="EMS1872" s="401"/>
      <c r="EMT1872" s="401"/>
      <c r="EMU1872" s="401"/>
      <c r="EMV1872" s="401"/>
      <c r="EMW1872" s="401"/>
      <c r="EMX1872" s="401"/>
      <c r="EMY1872" s="401"/>
      <c r="EMZ1872" s="401"/>
      <c r="ENA1872" s="401"/>
      <c r="ENB1872" s="401"/>
      <c r="ENC1872" s="401"/>
      <c r="END1872" s="401"/>
      <c r="ENE1872" s="401"/>
      <c r="ENF1872" s="401"/>
      <c r="ENG1872" s="401"/>
      <c r="ENH1872" s="401"/>
      <c r="ENI1872" s="401"/>
      <c r="ENJ1872" s="401"/>
      <c r="ENK1872" s="401"/>
      <c r="ENL1872" s="401"/>
      <c r="ENM1872" s="401"/>
      <c r="ENN1872" s="401"/>
      <c r="ENO1872" s="401"/>
      <c r="ENP1872" s="401"/>
      <c r="ENQ1872" s="401"/>
      <c r="ENR1872" s="401"/>
      <c r="ENS1872" s="401"/>
      <c r="ENT1872" s="401"/>
      <c r="ENU1872" s="401"/>
      <c r="ENV1872" s="401"/>
      <c r="ENW1872" s="401"/>
      <c r="ENX1872" s="401"/>
      <c r="ENY1872" s="401"/>
      <c r="ENZ1872" s="401"/>
      <c r="EOA1872" s="401"/>
      <c r="EOB1872" s="401"/>
      <c r="EOC1872" s="401"/>
      <c r="EOD1872" s="401"/>
      <c r="EOE1872" s="401"/>
      <c r="EOF1872" s="401"/>
      <c r="EOG1872" s="401"/>
      <c r="EOH1872" s="401"/>
      <c r="EOI1872" s="401"/>
      <c r="EOJ1872" s="401"/>
      <c r="EOK1872" s="401"/>
      <c r="EOL1872" s="401"/>
      <c r="EOM1872" s="401"/>
      <c r="EON1872" s="401"/>
      <c r="EOO1872" s="401"/>
      <c r="EOP1872" s="401"/>
      <c r="EOQ1872" s="401"/>
      <c r="EOR1872" s="401"/>
      <c r="EOS1872" s="401"/>
      <c r="EOT1872" s="401"/>
      <c r="EOU1872" s="401"/>
      <c r="EOV1872" s="401"/>
      <c r="EOW1872" s="401"/>
      <c r="EOX1872" s="401"/>
      <c r="EOY1872" s="401"/>
      <c r="EOZ1872" s="401"/>
      <c r="EPA1872" s="401"/>
      <c r="EPB1872" s="401"/>
      <c r="EPC1872" s="401"/>
      <c r="EPD1872" s="401"/>
      <c r="EPE1872" s="401"/>
      <c r="EPF1872" s="401"/>
      <c r="EPG1872" s="401"/>
      <c r="EPH1872" s="401"/>
      <c r="EPI1872" s="401"/>
      <c r="EPJ1872" s="401"/>
      <c r="EPK1872" s="401"/>
      <c r="EPL1872" s="401"/>
      <c r="EPM1872" s="401"/>
      <c r="EPN1872" s="401"/>
      <c r="EPO1872" s="401"/>
      <c r="EPP1872" s="401"/>
      <c r="EPQ1872" s="401"/>
      <c r="EPR1872" s="401"/>
      <c r="EPS1872" s="401"/>
      <c r="EPT1872" s="401"/>
      <c r="EPU1872" s="401"/>
      <c r="EPV1872" s="401"/>
      <c r="EPW1872" s="401"/>
      <c r="EPX1872" s="401"/>
      <c r="EPY1872" s="401"/>
      <c r="EPZ1872" s="401"/>
      <c r="EQA1872" s="401"/>
      <c r="EQB1872" s="401"/>
      <c r="EQC1872" s="401"/>
      <c r="EQD1872" s="401"/>
      <c r="EQE1872" s="401"/>
      <c r="EQF1872" s="401"/>
      <c r="EQG1872" s="401"/>
      <c r="EQH1872" s="401"/>
      <c r="EQI1872" s="401"/>
      <c r="EQJ1872" s="401"/>
      <c r="EQK1872" s="401"/>
      <c r="EQL1872" s="401"/>
      <c r="EQM1872" s="401"/>
      <c r="EQN1872" s="401"/>
      <c r="EQO1872" s="401"/>
      <c r="EQP1872" s="401"/>
      <c r="EQQ1872" s="401"/>
      <c r="EQR1872" s="401"/>
      <c r="EQS1872" s="401"/>
      <c r="EQT1872" s="401"/>
      <c r="EQU1872" s="401"/>
      <c r="EQV1872" s="401"/>
      <c r="EQW1872" s="401"/>
      <c r="EQX1872" s="401"/>
      <c r="EQY1872" s="401"/>
      <c r="EQZ1872" s="401"/>
      <c r="ERA1872" s="401"/>
      <c r="ERB1872" s="401"/>
      <c r="ERC1872" s="401"/>
      <c r="ERD1872" s="401"/>
      <c r="ERE1872" s="401"/>
      <c r="ERF1872" s="401"/>
      <c r="ERG1872" s="401"/>
      <c r="ERH1872" s="401"/>
      <c r="ERI1872" s="401"/>
      <c r="ERJ1872" s="401"/>
      <c r="ERK1872" s="401"/>
      <c r="ERL1872" s="401"/>
      <c r="ERM1872" s="401"/>
      <c r="ERN1872" s="401"/>
      <c r="ERO1872" s="401"/>
      <c r="ERP1872" s="401"/>
      <c r="ERQ1872" s="401"/>
      <c r="ERR1872" s="401"/>
      <c r="ERS1872" s="401"/>
      <c r="ERT1872" s="401"/>
      <c r="ERU1872" s="401"/>
      <c r="ERV1872" s="401"/>
      <c r="ERW1872" s="401"/>
      <c r="ERX1872" s="401"/>
      <c r="ERY1872" s="401"/>
      <c r="ERZ1872" s="401"/>
      <c r="ESA1872" s="401"/>
      <c r="ESB1872" s="401"/>
      <c r="ESC1872" s="401"/>
      <c r="ESD1872" s="401"/>
      <c r="ESE1872" s="401"/>
      <c r="ESF1872" s="401"/>
      <c r="ESG1872" s="401"/>
      <c r="ESH1872" s="401"/>
      <c r="ESI1872" s="401"/>
      <c r="ESJ1872" s="401"/>
      <c r="ESK1872" s="401"/>
      <c r="ESL1872" s="401"/>
      <c r="ESM1872" s="401"/>
      <c r="ESN1872" s="401"/>
      <c r="ESO1872" s="401"/>
      <c r="ESP1872" s="401"/>
      <c r="ESQ1872" s="401"/>
      <c r="ESR1872" s="401"/>
      <c r="ESS1872" s="401"/>
      <c r="EST1872" s="401"/>
      <c r="ESU1872" s="401"/>
      <c r="ESV1872" s="401"/>
      <c r="ESW1872" s="401"/>
      <c r="ESX1872" s="401"/>
      <c r="ESY1872" s="401"/>
      <c r="ESZ1872" s="401"/>
      <c r="ETA1872" s="401"/>
      <c r="ETB1872" s="401"/>
      <c r="ETC1872" s="401"/>
      <c r="ETD1872" s="401"/>
      <c r="ETE1872" s="401"/>
      <c r="ETF1872" s="401"/>
      <c r="ETG1872" s="401"/>
      <c r="ETH1872" s="401"/>
      <c r="ETI1872" s="401"/>
      <c r="ETJ1872" s="401"/>
      <c r="ETK1872" s="401"/>
      <c r="ETL1872" s="401"/>
      <c r="ETM1872" s="401"/>
      <c r="ETN1872" s="401"/>
      <c r="ETO1872" s="401"/>
      <c r="ETP1872" s="401"/>
      <c r="ETQ1872" s="401"/>
      <c r="ETR1872" s="401"/>
      <c r="ETS1872" s="401"/>
      <c r="ETT1872" s="401"/>
      <c r="ETU1872" s="401"/>
      <c r="ETV1872" s="401"/>
      <c r="ETW1872" s="401"/>
      <c r="ETX1872" s="401"/>
      <c r="ETY1872" s="401"/>
      <c r="ETZ1872" s="401"/>
      <c r="EUA1872" s="401"/>
      <c r="EUB1872" s="401"/>
      <c r="EUC1872" s="401"/>
      <c r="EUD1872" s="401"/>
      <c r="EUE1872" s="401"/>
      <c r="EUF1872" s="401"/>
      <c r="EUG1872" s="401"/>
      <c r="EUH1872" s="401"/>
      <c r="EUI1872" s="401"/>
      <c r="EUJ1872" s="401"/>
      <c r="EUK1872" s="401"/>
      <c r="EUL1872" s="401"/>
      <c r="EUM1872" s="401"/>
      <c r="EUN1872" s="401"/>
      <c r="EUO1872" s="401"/>
      <c r="EUP1872" s="401"/>
      <c r="EUQ1872" s="401"/>
      <c r="EUR1872" s="401"/>
      <c r="EUS1872" s="401"/>
      <c r="EUT1872" s="401"/>
      <c r="EUU1872" s="401"/>
      <c r="EUV1872" s="401"/>
      <c r="EUW1872" s="401"/>
      <c r="EUX1872" s="401"/>
      <c r="EUY1872" s="401"/>
      <c r="EUZ1872" s="401"/>
      <c r="EVA1872" s="401"/>
      <c r="EVB1872" s="401"/>
      <c r="EVC1872" s="401"/>
      <c r="EVD1872" s="401"/>
      <c r="EVE1872" s="401"/>
      <c r="EVF1872" s="401"/>
      <c r="EVG1872" s="401"/>
      <c r="EVH1872" s="401"/>
      <c r="EVI1872" s="401"/>
      <c r="EVJ1872" s="401"/>
      <c r="EVK1872" s="401"/>
      <c r="EVL1872" s="401"/>
      <c r="EVM1872" s="401"/>
      <c r="EVN1872" s="401"/>
      <c r="EVO1872" s="401"/>
      <c r="EVP1872" s="401"/>
      <c r="EVQ1872" s="401"/>
      <c r="EVR1872" s="401"/>
      <c r="EVS1872" s="401"/>
      <c r="EVT1872" s="401"/>
      <c r="EVU1872" s="401"/>
      <c r="EVV1872" s="401"/>
      <c r="EVW1872" s="401"/>
      <c r="EVX1872" s="401"/>
      <c r="EVY1872" s="401"/>
      <c r="EVZ1872" s="401"/>
      <c r="EWA1872" s="401"/>
      <c r="EWB1872" s="401"/>
      <c r="EWC1872" s="401"/>
      <c r="EWD1872" s="401"/>
      <c r="EWE1872" s="401"/>
      <c r="EWF1872" s="401"/>
      <c r="EWG1872" s="401"/>
      <c r="EWH1872" s="401"/>
      <c r="EWI1872" s="401"/>
      <c r="EWJ1872" s="401"/>
      <c r="EWK1872" s="401"/>
      <c r="EWL1872" s="401"/>
      <c r="EWM1872" s="401"/>
      <c r="EWN1872" s="401"/>
      <c r="EWO1872" s="401"/>
      <c r="EWP1872" s="401"/>
      <c r="EWQ1872" s="401"/>
      <c r="EWR1872" s="401"/>
      <c r="EWS1872" s="401"/>
      <c r="EWT1872" s="401"/>
      <c r="EWU1872" s="401"/>
      <c r="EWV1872" s="401"/>
      <c r="EWW1872" s="401"/>
      <c r="EWX1872" s="401"/>
      <c r="EWY1872" s="401"/>
      <c r="EWZ1872" s="401"/>
      <c r="EXA1872" s="401"/>
      <c r="EXB1872" s="401"/>
      <c r="EXC1872" s="401"/>
      <c r="EXD1872" s="401"/>
      <c r="EXE1872" s="401"/>
      <c r="EXF1872" s="401"/>
      <c r="EXG1872" s="401"/>
      <c r="EXH1872" s="401"/>
      <c r="EXI1872" s="401"/>
      <c r="EXJ1872" s="401"/>
      <c r="EXK1872" s="401"/>
      <c r="EXL1872" s="401"/>
      <c r="EXM1872" s="401"/>
      <c r="EXN1872" s="401"/>
      <c r="EXO1872" s="401"/>
      <c r="EXP1872" s="401"/>
      <c r="EXQ1872" s="401"/>
      <c r="EXR1872" s="401"/>
      <c r="EXS1872" s="401"/>
      <c r="EXT1872" s="401"/>
      <c r="EXU1872" s="401"/>
      <c r="EXV1872" s="401"/>
      <c r="EXW1872" s="401"/>
      <c r="EXX1872" s="401"/>
      <c r="EXY1872" s="401"/>
      <c r="EXZ1872" s="401"/>
      <c r="EYA1872" s="401"/>
      <c r="EYB1872" s="401"/>
      <c r="EYC1872" s="401"/>
      <c r="EYD1872" s="401"/>
      <c r="EYE1872" s="401"/>
      <c r="EYF1872" s="401"/>
      <c r="EYG1872" s="401"/>
      <c r="EYH1872" s="401"/>
      <c r="EYI1872" s="401"/>
      <c r="EYJ1872" s="401"/>
      <c r="EYK1872" s="401"/>
      <c r="EYL1872" s="401"/>
      <c r="EYM1872" s="401"/>
      <c r="EYN1872" s="401"/>
      <c r="EYO1872" s="401"/>
      <c r="EYP1872" s="401"/>
      <c r="EYQ1872" s="401"/>
      <c r="EYR1872" s="401"/>
      <c r="EYS1872" s="401"/>
      <c r="EYT1872" s="401"/>
      <c r="EYU1872" s="401"/>
      <c r="EYV1872" s="401"/>
      <c r="EYW1872" s="401"/>
      <c r="EYX1872" s="401"/>
      <c r="EYY1872" s="401"/>
      <c r="EYZ1872" s="401"/>
      <c r="EZA1872" s="401"/>
      <c r="EZB1872" s="401"/>
      <c r="EZC1872" s="401"/>
      <c r="EZD1872" s="401"/>
      <c r="EZE1872" s="401"/>
      <c r="EZF1872" s="401"/>
      <c r="EZG1872" s="401"/>
      <c r="EZH1872" s="401"/>
      <c r="EZI1872" s="401"/>
      <c r="EZJ1872" s="401"/>
      <c r="EZK1872" s="401"/>
      <c r="EZL1872" s="401"/>
      <c r="EZM1872" s="401"/>
      <c r="EZN1872" s="401"/>
      <c r="EZO1872" s="401"/>
      <c r="EZP1872" s="401"/>
      <c r="EZQ1872" s="401"/>
      <c r="EZR1872" s="401"/>
      <c r="EZS1872" s="401"/>
      <c r="EZT1872" s="401"/>
      <c r="EZU1872" s="401"/>
      <c r="EZV1872" s="401"/>
      <c r="EZW1872" s="401"/>
      <c r="EZX1872" s="401"/>
      <c r="EZY1872" s="401"/>
      <c r="EZZ1872" s="401"/>
      <c r="FAA1872" s="401"/>
      <c r="FAB1872" s="401"/>
      <c r="FAC1872" s="401"/>
      <c r="FAD1872" s="401"/>
      <c r="FAE1872" s="401"/>
      <c r="FAF1872" s="401"/>
      <c r="FAG1872" s="401"/>
      <c r="FAH1872" s="401"/>
      <c r="FAI1872" s="401"/>
      <c r="FAJ1872" s="401"/>
      <c r="FAK1872" s="401"/>
      <c r="FAL1872" s="401"/>
      <c r="FAM1872" s="401"/>
      <c r="FAN1872" s="401"/>
      <c r="FAO1872" s="401"/>
      <c r="FAP1872" s="401"/>
      <c r="FAQ1872" s="401"/>
      <c r="FAR1872" s="401"/>
      <c r="FAS1872" s="401"/>
      <c r="FAT1872" s="401"/>
      <c r="FAU1872" s="401"/>
      <c r="FAV1872" s="401"/>
      <c r="FAW1872" s="401"/>
      <c r="FAX1872" s="401"/>
      <c r="FAY1872" s="401"/>
      <c r="FAZ1872" s="401"/>
      <c r="FBA1872" s="401"/>
      <c r="FBB1872" s="401"/>
      <c r="FBC1872" s="401"/>
      <c r="FBD1872" s="401"/>
      <c r="FBE1872" s="401"/>
      <c r="FBF1872" s="401"/>
      <c r="FBG1872" s="401"/>
      <c r="FBH1872" s="401"/>
      <c r="FBI1872" s="401"/>
      <c r="FBJ1872" s="401"/>
      <c r="FBK1872" s="401"/>
      <c r="FBL1872" s="401"/>
      <c r="FBM1872" s="401"/>
      <c r="FBN1872" s="401"/>
      <c r="FBO1872" s="401"/>
      <c r="FBP1872" s="401"/>
      <c r="FBQ1872" s="401"/>
      <c r="FBR1872" s="401"/>
      <c r="FBS1872" s="401"/>
      <c r="FBT1872" s="401"/>
      <c r="FBU1872" s="401"/>
      <c r="FBV1872" s="401"/>
      <c r="FBW1872" s="401"/>
      <c r="FBX1872" s="401"/>
      <c r="FBY1872" s="401"/>
      <c r="FBZ1872" s="401"/>
      <c r="FCA1872" s="401"/>
      <c r="FCB1872" s="401"/>
      <c r="FCC1872" s="401"/>
      <c r="FCD1872" s="401"/>
      <c r="FCE1872" s="401"/>
      <c r="FCF1872" s="401"/>
      <c r="FCG1872" s="401"/>
      <c r="FCH1872" s="401"/>
      <c r="FCI1872" s="401"/>
      <c r="FCJ1872" s="401"/>
      <c r="FCK1872" s="401"/>
      <c r="FCL1872" s="401"/>
      <c r="FCM1872" s="401"/>
      <c r="FCN1872" s="401"/>
      <c r="FCO1872" s="401"/>
      <c r="FCP1872" s="401"/>
      <c r="FCQ1872" s="401"/>
      <c r="FCR1872" s="401"/>
      <c r="FCS1872" s="401"/>
      <c r="FCT1872" s="401"/>
      <c r="FCU1872" s="401"/>
      <c r="FCV1872" s="401"/>
      <c r="FCW1872" s="401"/>
      <c r="FCX1872" s="401"/>
      <c r="FCY1872" s="401"/>
      <c r="FCZ1872" s="401"/>
      <c r="FDA1872" s="401"/>
      <c r="FDB1872" s="401"/>
      <c r="FDC1872" s="401"/>
      <c r="FDD1872" s="401"/>
      <c r="FDE1872" s="401"/>
      <c r="FDF1872" s="401"/>
      <c r="FDG1872" s="401"/>
      <c r="FDH1872" s="401"/>
      <c r="FDI1872" s="401"/>
      <c r="FDJ1872" s="401"/>
      <c r="FDK1872" s="401"/>
      <c r="FDL1872" s="401"/>
      <c r="FDM1872" s="401"/>
      <c r="FDN1872" s="401"/>
      <c r="FDO1872" s="401"/>
      <c r="FDP1872" s="401"/>
      <c r="FDQ1872" s="401"/>
      <c r="FDR1872" s="401"/>
      <c r="FDS1872" s="401"/>
      <c r="FDT1872" s="401"/>
      <c r="FDU1872" s="401"/>
      <c r="FDV1872" s="401"/>
      <c r="FDW1872" s="401"/>
      <c r="FDX1872" s="401"/>
      <c r="FDY1872" s="401"/>
      <c r="FDZ1872" s="401"/>
      <c r="FEA1872" s="401"/>
      <c r="FEB1872" s="401"/>
      <c r="FEC1872" s="401"/>
      <c r="FED1872" s="401"/>
      <c r="FEE1872" s="401"/>
      <c r="FEF1872" s="401"/>
      <c r="FEG1872" s="401"/>
      <c r="FEH1872" s="401"/>
      <c r="FEI1872" s="401"/>
      <c r="FEJ1872" s="401"/>
      <c r="FEK1872" s="401"/>
      <c r="FEL1872" s="401"/>
      <c r="FEM1872" s="401"/>
      <c r="FEN1872" s="401"/>
      <c r="FEO1872" s="401"/>
      <c r="FEP1872" s="401"/>
      <c r="FEQ1872" s="401"/>
      <c r="FER1872" s="401"/>
      <c r="FES1872" s="401"/>
      <c r="FET1872" s="401"/>
      <c r="FEU1872" s="401"/>
      <c r="FEV1872" s="401"/>
      <c r="FEW1872" s="401"/>
      <c r="FEX1872" s="401"/>
      <c r="FEY1872" s="401"/>
      <c r="FEZ1872" s="401"/>
      <c r="FFA1872" s="401"/>
      <c r="FFB1872" s="401"/>
      <c r="FFC1872" s="401"/>
      <c r="FFD1872" s="401"/>
      <c r="FFE1872" s="401"/>
      <c r="FFF1872" s="401"/>
      <c r="FFG1872" s="401"/>
      <c r="FFH1872" s="401"/>
      <c r="FFI1872" s="401"/>
      <c r="FFJ1872" s="401"/>
      <c r="FFK1872" s="401"/>
      <c r="FFL1872" s="401"/>
      <c r="FFM1872" s="401"/>
      <c r="FFN1872" s="401"/>
      <c r="FFO1872" s="401"/>
      <c r="FFP1872" s="401"/>
      <c r="FFQ1872" s="401"/>
      <c r="FFR1872" s="401"/>
      <c r="FFS1872" s="401"/>
      <c r="FFT1872" s="401"/>
      <c r="FFU1872" s="401"/>
      <c r="FFV1872" s="401"/>
      <c r="FFW1872" s="401"/>
      <c r="FFX1872" s="401"/>
      <c r="FFY1872" s="401"/>
      <c r="FFZ1872" s="401"/>
      <c r="FGA1872" s="401"/>
      <c r="FGB1872" s="401"/>
      <c r="FGC1872" s="401"/>
      <c r="FGD1872" s="401"/>
      <c r="FGE1872" s="401"/>
      <c r="FGF1872" s="401"/>
      <c r="FGG1872" s="401"/>
      <c r="FGH1872" s="401"/>
      <c r="FGI1872" s="401"/>
      <c r="FGJ1872" s="401"/>
      <c r="FGK1872" s="401"/>
      <c r="FGL1872" s="401"/>
      <c r="FGM1872" s="401"/>
      <c r="FGN1872" s="401"/>
      <c r="FGO1872" s="401"/>
      <c r="FGP1872" s="401"/>
      <c r="FGQ1872" s="401"/>
      <c r="FGR1872" s="401"/>
      <c r="FGS1872" s="401"/>
      <c r="FGT1872" s="401"/>
      <c r="FGU1872" s="401"/>
      <c r="FGV1872" s="401"/>
      <c r="FGW1872" s="401"/>
      <c r="FGX1872" s="401"/>
      <c r="FGY1872" s="401"/>
      <c r="FGZ1872" s="401"/>
      <c r="FHA1872" s="401"/>
      <c r="FHB1872" s="401"/>
      <c r="FHC1872" s="401"/>
      <c r="FHD1872" s="401"/>
      <c r="FHE1872" s="401"/>
      <c r="FHF1872" s="401"/>
      <c r="FHG1872" s="401"/>
      <c r="FHH1872" s="401"/>
      <c r="FHI1872" s="401"/>
      <c r="FHJ1872" s="401"/>
      <c r="FHK1872" s="401"/>
      <c r="FHL1872" s="401"/>
      <c r="FHM1872" s="401"/>
      <c r="FHN1872" s="401"/>
      <c r="FHO1872" s="401"/>
      <c r="FHP1872" s="401"/>
      <c r="FHQ1872" s="401"/>
      <c r="FHR1872" s="401"/>
      <c r="FHS1872" s="401"/>
      <c r="FHT1872" s="401"/>
      <c r="FHU1872" s="401"/>
      <c r="FHV1872" s="401"/>
      <c r="FHW1872" s="401"/>
      <c r="FHX1872" s="401"/>
      <c r="FHY1872" s="401"/>
      <c r="FHZ1872" s="401"/>
      <c r="FIA1872" s="401"/>
      <c r="FIB1872" s="401"/>
      <c r="FIC1872" s="401"/>
      <c r="FID1872" s="401"/>
      <c r="FIE1872" s="401"/>
      <c r="FIF1872" s="401"/>
      <c r="FIG1872" s="401"/>
      <c r="FIH1872" s="401"/>
      <c r="FII1872" s="401"/>
      <c r="FIJ1872" s="401"/>
      <c r="FIK1872" s="401"/>
      <c r="FIL1872" s="401"/>
      <c r="FIM1872" s="401"/>
      <c r="FIN1872" s="401"/>
      <c r="FIO1872" s="401"/>
      <c r="FIP1872" s="401"/>
      <c r="FIQ1872" s="401"/>
      <c r="FIR1872" s="401"/>
      <c r="FIS1872" s="401"/>
      <c r="FIT1872" s="401"/>
      <c r="FIU1872" s="401"/>
      <c r="FIV1872" s="401"/>
      <c r="FIW1872" s="401"/>
      <c r="FIX1872" s="401"/>
      <c r="FIY1872" s="401"/>
      <c r="FIZ1872" s="401"/>
      <c r="FJA1872" s="401"/>
      <c r="FJB1872" s="401"/>
      <c r="FJC1872" s="401"/>
      <c r="FJD1872" s="401"/>
      <c r="FJE1872" s="401"/>
      <c r="FJF1872" s="401"/>
      <c r="FJG1872" s="401"/>
      <c r="FJH1872" s="401"/>
      <c r="FJI1872" s="401"/>
      <c r="FJJ1872" s="401"/>
      <c r="FJK1872" s="401"/>
      <c r="FJL1872" s="401"/>
      <c r="FJM1872" s="401"/>
      <c r="FJN1872" s="401"/>
      <c r="FJO1872" s="401"/>
      <c r="FJP1872" s="401"/>
      <c r="FJQ1872" s="401"/>
      <c r="FJR1872" s="401"/>
      <c r="FJS1872" s="401"/>
      <c r="FJT1872" s="401"/>
      <c r="FJU1872" s="401"/>
      <c r="FJV1872" s="401"/>
      <c r="FJW1872" s="401"/>
      <c r="FJX1872" s="401"/>
      <c r="FJY1872" s="401"/>
      <c r="FJZ1872" s="401"/>
      <c r="FKA1872" s="401"/>
      <c r="FKB1872" s="401"/>
      <c r="FKC1872" s="401"/>
      <c r="FKD1872" s="401"/>
      <c r="FKE1872" s="401"/>
      <c r="FKF1872" s="401"/>
      <c r="FKG1872" s="401"/>
      <c r="FKH1872" s="401"/>
      <c r="FKI1872" s="401"/>
      <c r="FKJ1872" s="401"/>
      <c r="FKK1872" s="401"/>
      <c r="FKL1872" s="401"/>
      <c r="FKM1872" s="401"/>
      <c r="FKN1872" s="401"/>
      <c r="FKO1872" s="401"/>
      <c r="FKP1872" s="401"/>
      <c r="FKQ1872" s="401"/>
      <c r="FKR1872" s="401"/>
      <c r="FKS1872" s="401"/>
      <c r="FKT1872" s="401"/>
      <c r="FKU1872" s="401"/>
      <c r="FKV1872" s="401"/>
      <c r="FKW1872" s="401"/>
      <c r="FKX1872" s="401"/>
      <c r="FKY1872" s="401"/>
      <c r="FKZ1872" s="401"/>
      <c r="FLA1872" s="401"/>
      <c r="FLB1872" s="401"/>
      <c r="FLC1872" s="401"/>
      <c r="FLD1872" s="401"/>
      <c r="FLE1872" s="401"/>
      <c r="FLF1872" s="401"/>
      <c r="FLG1872" s="401"/>
      <c r="FLH1872" s="401"/>
      <c r="FLI1872" s="401"/>
      <c r="FLJ1872" s="401"/>
      <c r="FLK1872" s="401"/>
      <c r="FLL1872" s="401"/>
      <c r="FLM1872" s="401"/>
      <c r="FLN1872" s="401"/>
      <c r="FLO1872" s="401"/>
      <c r="FLP1872" s="401"/>
      <c r="FLQ1872" s="401"/>
      <c r="FLR1872" s="401"/>
      <c r="FLS1872" s="401"/>
      <c r="FLT1872" s="401"/>
      <c r="FLU1872" s="401"/>
      <c r="FLV1872" s="401"/>
      <c r="FLW1872" s="401"/>
      <c r="FLX1872" s="401"/>
      <c r="FLY1872" s="401"/>
      <c r="FLZ1872" s="401"/>
      <c r="FMA1872" s="401"/>
      <c r="FMB1872" s="401"/>
      <c r="FMC1872" s="401"/>
      <c r="FMD1872" s="401"/>
      <c r="FME1872" s="401"/>
      <c r="FMF1872" s="401"/>
      <c r="FMG1872" s="401"/>
      <c r="FMH1872" s="401"/>
      <c r="FMI1872" s="401"/>
      <c r="FMJ1872" s="401"/>
      <c r="FMK1872" s="401"/>
      <c r="FML1872" s="401"/>
      <c r="FMM1872" s="401"/>
      <c r="FMN1872" s="401"/>
      <c r="FMO1872" s="401"/>
      <c r="FMP1872" s="401"/>
      <c r="FMQ1872" s="401"/>
      <c r="FMR1872" s="401"/>
      <c r="FMS1872" s="401"/>
      <c r="FMT1872" s="401"/>
      <c r="FMU1872" s="401"/>
      <c r="FMV1872" s="401"/>
      <c r="FMW1872" s="401"/>
      <c r="FMX1872" s="401"/>
      <c r="FMY1872" s="401"/>
      <c r="FMZ1872" s="401"/>
      <c r="FNA1872" s="401"/>
      <c r="FNB1872" s="401"/>
      <c r="FNC1872" s="401"/>
      <c r="FND1872" s="401"/>
      <c r="FNE1872" s="401"/>
      <c r="FNF1872" s="401"/>
      <c r="FNG1872" s="401"/>
      <c r="FNH1872" s="401"/>
      <c r="FNI1872" s="401"/>
      <c r="FNJ1872" s="401"/>
      <c r="FNK1872" s="401"/>
      <c r="FNL1872" s="401"/>
      <c r="FNM1872" s="401"/>
      <c r="FNN1872" s="401"/>
      <c r="FNO1872" s="401"/>
      <c r="FNP1872" s="401"/>
      <c r="FNQ1872" s="401"/>
      <c r="FNR1872" s="401"/>
      <c r="FNS1872" s="401"/>
      <c r="FNT1872" s="401"/>
      <c r="FNU1872" s="401"/>
      <c r="FNV1872" s="401"/>
      <c r="FNW1872" s="401"/>
      <c r="FNX1872" s="401"/>
      <c r="FNY1872" s="401"/>
      <c r="FNZ1872" s="401"/>
      <c r="FOA1872" s="401"/>
      <c r="FOB1872" s="401"/>
      <c r="FOC1872" s="401"/>
      <c r="FOD1872" s="401"/>
      <c r="FOE1872" s="401"/>
      <c r="FOF1872" s="401"/>
      <c r="FOG1872" s="401"/>
      <c r="FOH1872" s="401"/>
      <c r="FOI1872" s="401"/>
      <c r="FOJ1872" s="401"/>
      <c r="FOK1872" s="401"/>
      <c r="FOL1872" s="401"/>
      <c r="FOM1872" s="401"/>
      <c r="FON1872" s="401"/>
      <c r="FOO1872" s="401"/>
      <c r="FOP1872" s="401"/>
      <c r="FOQ1872" s="401"/>
      <c r="FOR1872" s="401"/>
      <c r="FOS1872" s="401"/>
      <c r="FOT1872" s="401"/>
      <c r="FOU1872" s="401"/>
      <c r="FOV1872" s="401"/>
      <c r="FOW1872" s="401"/>
      <c r="FOX1872" s="401"/>
      <c r="FOY1872" s="401"/>
      <c r="FOZ1872" s="401"/>
      <c r="FPA1872" s="401"/>
      <c r="FPB1872" s="401"/>
      <c r="FPC1872" s="401"/>
      <c r="FPD1872" s="401"/>
      <c r="FPE1872" s="401"/>
      <c r="FPF1872" s="401"/>
      <c r="FPG1872" s="401"/>
      <c r="FPH1872" s="401"/>
      <c r="FPI1872" s="401"/>
      <c r="FPJ1872" s="401"/>
      <c r="FPK1872" s="401"/>
      <c r="FPL1872" s="401"/>
      <c r="FPM1872" s="401"/>
      <c r="FPN1872" s="401"/>
      <c r="FPO1872" s="401"/>
      <c r="FPP1872" s="401"/>
      <c r="FPQ1872" s="401"/>
      <c r="FPR1872" s="401"/>
      <c r="FPS1872" s="401"/>
      <c r="FPT1872" s="401"/>
      <c r="FPU1872" s="401"/>
      <c r="FPV1872" s="401"/>
      <c r="FPW1872" s="401"/>
      <c r="FPX1872" s="401"/>
      <c r="FPY1872" s="401"/>
      <c r="FPZ1872" s="401"/>
      <c r="FQA1872" s="401"/>
      <c r="FQB1872" s="401"/>
      <c r="FQC1872" s="401"/>
      <c r="FQD1872" s="401"/>
      <c r="FQE1872" s="401"/>
      <c r="FQF1872" s="401"/>
      <c r="FQG1872" s="401"/>
      <c r="FQH1872" s="401"/>
      <c r="FQI1872" s="401"/>
      <c r="FQJ1872" s="401"/>
      <c r="FQK1872" s="401"/>
      <c r="FQL1872" s="401"/>
      <c r="FQM1872" s="401"/>
      <c r="FQN1872" s="401"/>
      <c r="FQO1872" s="401"/>
      <c r="FQP1872" s="401"/>
      <c r="FQQ1872" s="401"/>
      <c r="FQR1872" s="401"/>
      <c r="FQS1872" s="401"/>
      <c r="FQT1872" s="401"/>
      <c r="FQU1872" s="401"/>
      <c r="FQV1872" s="401"/>
      <c r="FQW1872" s="401"/>
      <c r="FQX1872" s="401"/>
      <c r="FQY1872" s="401"/>
      <c r="FQZ1872" s="401"/>
      <c r="FRA1872" s="401"/>
      <c r="FRB1872" s="401"/>
      <c r="FRC1872" s="401"/>
      <c r="FRD1872" s="401"/>
      <c r="FRE1872" s="401"/>
      <c r="FRF1872" s="401"/>
      <c r="FRG1872" s="401"/>
      <c r="FRH1872" s="401"/>
      <c r="FRI1872" s="401"/>
      <c r="FRJ1872" s="401"/>
      <c r="FRK1872" s="401"/>
      <c r="FRL1872" s="401"/>
      <c r="FRM1872" s="401"/>
      <c r="FRN1872" s="401"/>
      <c r="FRO1872" s="401"/>
      <c r="FRP1872" s="401"/>
      <c r="FRQ1872" s="401"/>
      <c r="FRR1872" s="401"/>
      <c r="FRS1872" s="401"/>
      <c r="FRT1872" s="401"/>
      <c r="FRU1872" s="401"/>
      <c r="FRV1872" s="401"/>
      <c r="FRW1872" s="401"/>
      <c r="FRX1872" s="401"/>
      <c r="FRY1872" s="401"/>
      <c r="FRZ1872" s="401"/>
      <c r="FSA1872" s="401"/>
      <c r="FSB1872" s="401"/>
      <c r="FSC1872" s="401"/>
      <c r="FSD1872" s="401"/>
      <c r="FSE1872" s="401"/>
      <c r="FSF1872" s="401"/>
      <c r="FSG1872" s="401"/>
      <c r="FSH1872" s="401"/>
      <c r="FSI1872" s="401"/>
      <c r="FSJ1872" s="401"/>
      <c r="FSK1872" s="401"/>
      <c r="FSL1872" s="401"/>
      <c r="FSM1872" s="401"/>
      <c r="FSN1872" s="401"/>
      <c r="FSO1872" s="401"/>
      <c r="FSP1872" s="401"/>
      <c r="FSQ1872" s="401"/>
      <c r="FSR1872" s="401"/>
      <c r="FSS1872" s="401"/>
      <c r="FST1872" s="401"/>
      <c r="FSU1872" s="401"/>
      <c r="FSV1872" s="401"/>
      <c r="FSW1872" s="401"/>
      <c r="FSX1872" s="401"/>
      <c r="FSY1872" s="401"/>
      <c r="FSZ1872" s="401"/>
      <c r="FTA1872" s="401"/>
      <c r="FTB1872" s="401"/>
      <c r="FTC1872" s="401"/>
      <c r="FTD1872" s="401"/>
      <c r="FTE1872" s="401"/>
      <c r="FTF1872" s="401"/>
      <c r="FTG1872" s="401"/>
      <c r="FTH1872" s="401"/>
      <c r="FTI1872" s="401"/>
      <c r="FTJ1872" s="401"/>
      <c r="FTK1872" s="401"/>
      <c r="FTL1872" s="401"/>
      <c r="FTM1872" s="401"/>
      <c r="FTN1872" s="401"/>
      <c r="FTO1872" s="401"/>
      <c r="FTP1872" s="401"/>
      <c r="FTQ1872" s="401"/>
      <c r="FTR1872" s="401"/>
      <c r="FTS1872" s="401"/>
      <c r="FTT1872" s="401"/>
      <c r="FTU1872" s="401"/>
      <c r="FTV1872" s="401"/>
      <c r="FTW1872" s="401"/>
      <c r="FTX1872" s="401"/>
      <c r="FTY1872" s="401"/>
      <c r="FTZ1872" s="401"/>
      <c r="FUA1872" s="401"/>
      <c r="FUB1872" s="401"/>
      <c r="FUC1872" s="401"/>
      <c r="FUD1872" s="401"/>
      <c r="FUE1872" s="401"/>
      <c r="FUF1872" s="401"/>
      <c r="FUG1872" s="401"/>
      <c r="FUH1872" s="401"/>
      <c r="FUI1872" s="401"/>
      <c r="FUJ1872" s="401"/>
      <c r="FUK1872" s="401"/>
      <c r="FUL1872" s="401"/>
      <c r="FUM1872" s="401"/>
      <c r="FUN1872" s="401"/>
      <c r="FUO1872" s="401"/>
      <c r="FUP1872" s="401"/>
      <c r="FUQ1872" s="401"/>
      <c r="FUR1872" s="401"/>
      <c r="FUS1872" s="401"/>
      <c r="FUT1872" s="401"/>
      <c r="FUU1872" s="401"/>
      <c r="FUV1872" s="401"/>
      <c r="FUW1872" s="401"/>
      <c r="FUX1872" s="401"/>
      <c r="FUY1872" s="401"/>
      <c r="FUZ1872" s="401"/>
      <c r="FVA1872" s="401"/>
      <c r="FVB1872" s="401"/>
      <c r="FVC1872" s="401"/>
      <c r="FVD1872" s="401"/>
      <c r="FVE1872" s="401"/>
      <c r="FVF1872" s="401"/>
      <c r="FVG1872" s="401"/>
      <c r="FVH1872" s="401"/>
      <c r="FVI1872" s="401"/>
      <c r="FVJ1872" s="401"/>
      <c r="FVK1872" s="401"/>
      <c r="FVL1872" s="401"/>
      <c r="FVM1872" s="401"/>
      <c r="FVN1872" s="401"/>
      <c r="FVO1872" s="401"/>
      <c r="FVP1872" s="401"/>
      <c r="FVQ1872" s="401"/>
      <c r="FVR1872" s="401"/>
      <c r="FVS1872" s="401"/>
      <c r="FVT1872" s="401"/>
      <c r="FVU1872" s="401"/>
      <c r="FVV1872" s="401"/>
      <c r="FVW1872" s="401"/>
      <c r="FVX1872" s="401"/>
      <c r="FVY1872" s="401"/>
      <c r="FVZ1872" s="401"/>
      <c r="FWA1872" s="401"/>
      <c r="FWB1872" s="401"/>
      <c r="FWC1872" s="401"/>
      <c r="FWD1872" s="401"/>
      <c r="FWE1872" s="401"/>
      <c r="FWF1872" s="401"/>
      <c r="FWG1872" s="401"/>
      <c r="FWH1872" s="401"/>
      <c r="FWI1872" s="401"/>
      <c r="FWJ1872" s="401"/>
      <c r="FWK1872" s="401"/>
      <c r="FWL1872" s="401"/>
      <c r="FWM1872" s="401"/>
      <c r="FWN1872" s="401"/>
      <c r="FWO1872" s="401"/>
      <c r="FWP1872" s="401"/>
      <c r="FWQ1872" s="401"/>
      <c r="FWR1872" s="401"/>
      <c r="FWS1872" s="401"/>
      <c r="FWT1872" s="401"/>
      <c r="FWU1872" s="401"/>
      <c r="FWV1872" s="401"/>
      <c r="FWW1872" s="401"/>
      <c r="FWX1872" s="401"/>
      <c r="FWY1872" s="401"/>
      <c r="FWZ1872" s="401"/>
      <c r="FXA1872" s="401"/>
      <c r="FXB1872" s="401"/>
      <c r="FXC1872" s="401"/>
      <c r="FXD1872" s="401"/>
      <c r="FXE1872" s="401"/>
      <c r="FXF1872" s="401"/>
      <c r="FXG1872" s="401"/>
      <c r="FXH1872" s="401"/>
      <c r="FXI1872" s="401"/>
      <c r="FXJ1872" s="401"/>
      <c r="FXK1872" s="401"/>
      <c r="FXL1872" s="401"/>
      <c r="FXM1872" s="401"/>
      <c r="FXN1872" s="401"/>
      <c r="FXO1872" s="401"/>
      <c r="FXP1872" s="401"/>
      <c r="FXQ1872" s="401"/>
      <c r="FXR1872" s="401"/>
      <c r="FXS1872" s="401"/>
      <c r="FXT1872" s="401"/>
      <c r="FXU1872" s="401"/>
      <c r="FXV1872" s="401"/>
      <c r="FXW1872" s="401"/>
      <c r="FXX1872" s="401"/>
      <c r="FXY1872" s="401"/>
      <c r="FXZ1872" s="401"/>
      <c r="FYA1872" s="401"/>
      <c r="FYB1872" s="401"/>
      <c r="FYC1872" s="401"/>
      <c r="FYD1872" s="401"/>
      <c r="FYE1872" s="401"/>
      <c r="FYF1872" s="401"/>
      <c r="FYG1872" s="401"/>
      <c r="FYH1872" s="401"/>
      <c r="FYI1872" s="401"/>
      <c r="FYJ1872" s="401"/>
      <c r="FYK1872" s="401"/>
      <c r="FYL1872" s="401"/>
      <c r="FYM1872" s="401"/>
      <c r="FYN1872" s="401"/>
      <c r="FYO1872" s="401"/>
      <c r="FYP1872" s="401"/>
      <c r="FYQ1872" s="401"/>
      <c r="FYR1872" s="401"/>
      <c r="FYS1872" s="401"/>
      <c r="FYT1872" s="401"/>
      <c r="FYU1872" s="401"/>
      <c r="FYV1872" s="401"/>
      <c r="FYW1872" s="401"/>
      <c r="FYX1872" s="401"/>
      <c r="FYY1872" s="401"/>
      <c r="FYZ1872" s="401"/>
      <c r="FZA1872" s="401"/>
      <c r="FZB1872" s="401"/>
      <c r="FZC1872" s="401"/>
      <c r="FZD1872" s="401"/>
      <c r="FZE1872" s="401"/>
      <c r="FZF1872" s="401"/>
      <c r="FZG1872" s="401"/>
      <c r="FZH1872" s="401"/>
      <c r="FZI1872" s="401"/>
      <c r="FZJ1872" s="401"/>
      <c r="FZK1872" s="401"/>
      <c r="FZL1872" s="401"/>
      <c r="FZM1872" s="401"/>
      <c r="FZN1872" s="401"/>
      <c r="FZO1872" s="401"/>
      <c r="FZP1872" s="401"/>
      <c r="FZQ1872" s="401"/>
      <c r="FZR1872" s="401"/>
      <c r="FZS1872" s="401"/>
      <c r="FZT1872" s="401"/>
      <c r="FZU1872" s="401"/>
      <c r="FZV1872" s="401"/>
      <c r="FZW1872" s="401"/>
      <c r="FZX1872" s="401"/>
      <c r="FZY1872" s="401"/>
      <c r="FZZ1872" s="401"/>
      <c r="GAA1872" s="401"/>
      <c r="GAB1872" s="401"/>
      <c r="GAC1872" s="401"/>
      <c r="GAD1872" s="401"/>
      <c r="GAE1872" s="401"/>
      <c r="GAF1872" s="401"/>
      <c r="GAG1872" s="401"/>
      <c r="GAH1872" s="401"/>
      <c r="GAI1872" s="401"/>
      <c r="GAJ1872" s="401"/>
      <c r="GAK1872" s="401"/>
      <c r="GAL1872" s="401"/>
      <c r="GAM1872" s="401"/>
      <c r="GAN1872" s="401"/>
      <c r="GAO1872" s="401"/>
      <c r="GAP1872" s="401"/>
      <c r="GAQ1872" s="401"/>
      <c r="GAR1872" s="401"/>
      <c r="GAS1872" s="401"/>
      <c r="GAT1872" s="401"/>
      <c r="GAU1872" s="401"/>
      <c r="GAV1872" s="401"/>
      <c r="GAW1872" s="401"/>
      <c r="GAX1872" s="401"/>
      <c r="GAY1872" s="401"/>
      <c r="GAZ1872" s="401"/>
      <c r="GBA1872" s="401"/>
      <c r="GBB1872" s="401"/>
      <c r="GBC1872" s="401"/>
      <c r="GBD1872" s="401"/>
      <c r="GBE1872" s="401"/>
      <c r="GBF1872" s="401"/>
      <c r="GBG1872" s="401"/>
      <c r="GBH1872" s="401"/>
      <c r="GBI1872" s="401"/>
      <c r="GBJ1872" s="401"/>
      <c r="GBK1872" s="401"/>
      <c r="GBL1872" s="401"/>
      <c r="GBM1872" s="401"/>
      <c r="GBN1872" s="401"/>
      <c r="GBO1872" s="401"/>
      <c r="GBP1872" s="401"/>
      <c r="GBQ1872" s="401"/>
      <c r="GBR1872" s="401"/>
      <c r="GBS1872" s="401"/>
      <c r="GBT1872" s="401"/>
      <c r="GBU1872" s="401"/>
      <c r="GBV1872" s="401"/>
      <c r="GBW1872" s="401"/>
      <c r="GBX1872" s="401"/>
      <c r="GBY1872" s="401"/>
      <c r="GBZ1872" s="401"/>
      <c r="GCA1872" s="401"/>
      <c r="GCB1872" s="401"/>
      <c r="GCC1872" s="401"/>
      <c r="GCD1872" s="401"/>
      <c r="GCE1872" s="401"/>
      <c r="GCF1872" s="401"/>
      <c r="GCG1872" s="401"/>
      <c r="GCH1872" s="401"/>
      <c r="GCI1872" s="401"/>
      <c r="GCJ1872" s="401"/>
      <c r="GCK1872" s="401"/>
      <c r="GCL1872" s="401"/>
      <c r="GCM1872" s="401"/>
      <c r="GCN1872" s="401"/>
      <c r="GCO1872" s="401"/>
      <c r="GCP1872" s="401"/>
      <c r="GCQ1872" s="401"/>
      <c r="GCR1872" s="401"/>
      <c r="GCS1872" s="401"/>
      <c r="GCT1872" s="401"/>
      <c r="GCU1872" s="401"/>
      <c r="GCV1872" s="401"/>
      <c r="GCW1872" s="401"/>
      <c r="GCX1872" s="401"/>
      <c r="GCY1872" s="401"/>
      <c r="GCZ1872" s="401"/>
      <c r="GDA1872" s="401"/>
      <c r="GDB1872" s="401"/>
      <c r="GDC1872" s="401"/>
      <c r="GDD1872" s="401"/>
      <c r="GDE1872" s="401"/>
      <c r="GDF1872" s="401"/>
      <c r="GDG1872" s="401"/>
      <c r="GDH1872" s="401"/>
      <c r="GDI1872" s="401"/>
      <c r="GDJ1872" s="401"/>
      <c r="GDK1872" s="401"/>
      <c r="GDL1872" s="401"/>
      <c r="GDM1872" s="401"/>
      <c r="GDN1872" s="401"/>
      <c r="GDO1872" s="401"/>
      <c r="GDP1872" s="401"/>
      <c r="GDQ1872" s="401"/>
      <c r="GDR1872" s="401"/>
      <c r="GDS1872" s="401"/>
      <c r="GDT1872" s="401"/>
      <c r="GDU1872" s="401"/>
      <c r="GDV1872" s="401"/>
      <c r="GDW1872" s="401"/>
      <c r="GDX1872" s="401"/>
      <c r="GDY1872" s="401"/>
      <c r="GDZ1872" s="401"/>
      <c r="GEA1872" s="401"/>
      <c r="GEB1872" s="401"/>
      <c r="GEC1872" s="401"/>
      <c r="GED1872" s="401"/>
      <c r="GEE1872" s="401"/>
      <c r="GEF1872" s="401"/>
      <c r="GEG1872" s="401"/>
      <c r="GEH1872" s="401"/>
      <c r="GEI1872" s="401"/>
      <c r="GEJ1872" s="401"/>
      <c r="GEK1872" s="401"/>
      <c r="GEL1872" s="401"/>
      <c r="GEM1872" s="401"/>
      <c r="GEN1872" s="401"/>
      <c r="GEO1872" s="401"/>
      <c r="GEP1872" s="401"/>
      <c r="GEQ1872" s="401"/>
      <c r="GER1872" s="401"/>
      <c r="GES1872" s="401"/>
      <c r="GET1872" s="401"/>
      <c r="GEU1872" s="401"/>
      <c r="GEV1872" s="401"/>
      <c r="GEW1872" s="401"/>
      <c r="GEX1872" s="401"/>
      <c r="GEY1872" s="401"/>
      <c r="GEZ1872" s="401"/>
      <c r="GFA1872" s="401"/>
      <c r="GFB1872" s="401"/>
      <c r="GFC1872" s="401"/>
      <c r="GFD1872" s="401"/>
      <c r="GFE1872" s="401"/>
      <c r="GFF1872" s="401"/>
      <c r="GFG1872" s="401"/>
      <c r="GFH1872" s="401"/>
      <c r="GFI1872" s="401"/>
      <c r="GFJ1872" s="401"/>
      <c r="GFK1872" s="401"/>
      <c r="GFL1872" s="401"/>
      <c r="GFM1872" s="401"/>
      <c r="GFN1872" s="401"/>
      <c r="GFO1872" s="401"/>
      <c r="GFP1872" s="401"/>
      <c r="GFQ1872" s="401"/>
      <c r="GFR1872" s="401"/>
      <c r="GFS1872" s="401"/>
      <c r="GFT1872" s="401"/>
      <c r="GFU1872" s="401"/>
      <c r="GFV1872" s="401"/>
      <c r="GFW1872" s="401"/>
      <c r="GFX1872" s="401"/>
      <c r="GFY1872" s="401"/>
      <c r="GFZ1872" s="401"/>
      <c r="GGA1872" s="401"/>
      <c r="GGB1872" s="401"/>
      <c r="GGC1872" s="401"/>
      <c r="GGD1872" s="401"/>
      <c r="GGE1872" s="401"/>
      <c r="GGF1872" s="401"/>
      <c r="GGG1872" s="401"/>
      <c r="GGH1872" s="401"/>
      <c r="GGI1872" s="401"/>
      <c r="GGJ1872" s="401"/>
      <c r="GGK1872" s="401"/>
      <c r="GGL1872" s="401"/>
      <c r="GGM1872" s="401"/>
      <c r="GGN1872" s="401"/>
      <c r="GGO1872" s="401"/>
      <c r="GGP1872" s="401"/>
      <c r="GGQ1872" s="401"/>
      <c r="GGR1872" s="401"/>
      <c r="GGS1872" s="401"/>
      <c r="GGT1872" s="401"/>
      <c r="GGU1872" s="401"/>
      <c r="GGV1872" s="401"/>
      <c r="GGW1872" s="401"/>
      <c r="GGX1872" s="401"/>
      <c r="GGY1872" s="401"/>
      <c r="GGZ1872" s="401"/>
      <c r="GHA1872" s="401"/>
      <c r="GHB1872" s="401"/>
      <c r="GHC1872" s="401"/>
      <c r="GHD1872" s="401"/>
      <c r="GHE1872" s="401"/>
      <c r="GHF1872" s="401"/>
      <c r="GHG1872" s="401"/>
      <c r="GHH1872" s="401"/>
      <c r="GHI1872" s="401"/>
      <c r="GHJ1872" s="401"/>
      <c r="GHK1872" s="401"/>
      <c r="GHL1872" s="401"/>
      <c r="GHM1872" s="401"/>
      <c r="GHN1872" s="401"/>
      <c r="GHO1872" s="401"/>
      <c r="GHP1872" s="401"/>
      <c r="GHQ1872" s="401"/>
      <c r="GHR1872" s="401"/>
      <c r="GHS1872" s="401"/>
      <c r="GHT1872" s="401"/>
      <c r="GHU1872" s="401"/>
      <c r="GHV1872" s="401"/>
      <c r="GHW1872" s="401"/>
      <c r="GHX1872" s="401"/>
      <c r="GHY1872" s="401"/>
      <c r="GHZ1872" s="401"/>
      <c r="GIA1872" s="401"/>
      <c r="GIB1872" s="401"/>
      <c r="GIC1872" s="401"/>
      <c r="GID1872" s="401"/>
      <c r="GIE1872" s="401"/>
      <c r="GIF1872" s="401"/>
      <c r="GIG1872" s="401"/>
      <c r="GIH1872" s="401"/>
      <c r="GII1872" s="401"/>
      <c r="GIJ1872" s="401"/>
      <c r="GIK1872" s="401"/>
      <c r="GIL1872" s="401"/>
      <c r="GIM1872" s="401"/>
      <c r="GIN1872" s="401"/>
      <c r="GIO1872" s="401"/>
      <c r="GIP1872" s="401"/>
      <c r="GIQ1872" s="401"/>
      <c r="GIR1872" s="401"/>
      <c r="GIS1872" s="401"/>
      <c r="GIT1872" s="401"/>
      <c r="GIU1872" s="401"/>
      <c r="GIV1872" s="401"/>
      <c r="GIW1872" s="401"/>
      <c r="GIX1872" s="401"/>
      <c r="GIY1872" s="401"/>
      <c r="GIZ1872" s="401"/>
      <c r="GJA1872" s="401"/>
      <c r="GJB1872" s="401"/>
      <c r="GJC1872" s="401"/>
      <c r="GJD1872" s="401"/>
      <c r="GJE1872" s="401"/>
      <c r="GJF1872" s="401"/>
      <c r="GJG1872" s="401"/>
      <c r="GJH1872" s="401"/>
      <c r="GJI1872" s="401"/>
      <c r="GJJ1872" s="401"/>
      <c r="GJK1872" s="401"/>
      <c r="GJL1872" s="401"/>
      <c r="GJM1872" s="401"/>
      <c r="GJN1872" s="401"/>
      <c r="GJO1872" s="401"/>
      <c r="GJP1872" s="401"/>
      <c r="GJQ1872" s="401"/>
      <c r="GJR1872" s="401"/>
      <c r="GJS1872" s="401"/>
      <c r="GJT1872" s="401"/>
      <c r="GJU1872" s="401"/>
      <c r="GJV1872" s="401"/>
      <c r="GJW1872" s="401"/>
      <c r="GJX1872" s="401"/>
      <c r="GJY1872" s="401"/>
      <c r="GJZ1872" s="401"/>
      <c r="GKA1872" s="401"/>
      <c r="GKB1872" s="401"/>
      <c r="GKC1872" s="401"/>
      <c r="GKD1872" s="401"/>
      <c r="GKE1872" s="401"/>
      <c r="GKF1872" s="401"/>
      <c r="GKG1872" s="401"/>
      <c r="GKH1872" s="401"/>
      <c r="GKI1872" s="401"/>
      <c r="GKJ1872" s="401"/>
      <c r="GKK1872" s="401"/>
      <c r="GKL1872" s="401"/>
      <c r="GKM1872" s="401"/>
      <c r="GKN1872" s="401"/>
      <c r="GKO1872" s="401"/>
      <c r="GKP1872" s="401"/>
      <c r="GKQ1872" s="401"/>
      <c r="GKR1872" s="401"/>
      <c r="GKS1872" s="401"/>
      <c r="GKT1872" s="401"/>
      <c r="GKU1872" s="401"/>
      <c r="GKV1872" s="401"/>
      <c r="GKW1872" s="401"/>
      <c r="GKX1872" s="401"/>
      <c r="GKY1872" s="401"/>
      <c r="GKZ1872" s="401"/>
      <c r="GLA1872" s="401"/>
      <c r="GLB1872" s="401"/>
      <c r="GLC1872" s="401"/>
      <c r="GLD1872" s="401"/>
      <c r="GLE1872" s="401"/>
      <c r="GLF1872" s="401"/>
      <c r="GLG1872" s="401"/>
      <c r="GLH1872" s="401"/>
      <c r="GLI1872" s="401"/>
      <c r="GLJ1872" s="401"/>
      <c r="GLK1872" s="401"/>
      <c r="GLL1872" s="401"/>
      <c r="GLM1872" s="401"/>
      <c r="GLN1872" s="401"/>
      <c r="GLO1872" s="401"/>
      <c r="GLP1872" s="401"/>
      <c r="GLQ1872" s="401"/>
      <c r="GLR1872" s="401"/>
      <c r="GLS1872" s="401"/>
      <c r="GLT1872" s="401"/>
      <c r="GLU1872" s="401"/>
      <c r="GLV1872" s="401"/>
      <c r="GLW1872" s="401"/>
      <c r="GLX1872" s="401"/>
      <c r="GLY1872" s="401"/>
      <c r="GLZ1872" s="401"/>
      <c r="GMA1872" s="401"/>
      <c r="GMB1872" s="401"/>
      <c r="GMC1872" s="401"/>
      <c r="GMD1872" s="401"/>
      <c r="GME1872" s="401"/>
      <c r="GMF1872" s="401"/>
      <c r="GMG1872" s="401"/>
      <c r="GMH1872" s="401"/>
      <c r="GMI1872" s="401"/>
      <c r="GMJ1872" s="401"/>
      <c r="GMK1872" s="401"/>
      <c r="GML1872" s="401"/>
      <c r="GMM1872" s="401"/>
      <c r="GMN1872" s="401"/>
      <c r="GMO1872" s="401"/>
      <c r="GMP1872" s="401"/>
      <c r="GMQ1872" s="401"/>
      <c r="GMR1872" s="401"/>
      <c r="GMS1872" s="401"/>
      <c r="GMT1872" s="401"/>
      <c r="GMU1872" s="401"/>
      <c r="GMV1872" s="401"/>
      <c r="GMW1872" s="401"/>
      <c r="GMX1872" s="401"/>
      <c r="GMY1872" s="401"/>
      <c r="GMZ1872" s="401"/>
      <c r="GNA1872" s="401"/>
      <c r="GNB1872" s="401"/>
      <c r="GNC1872" s="401"/>
      <c r="GND1872" s="401"/>
      <c r="GNE1872" s="401"/>
      <c r="GNF1872" s="401"/>
      <c r="GNG1872" s="401"/>
      <c r="GNH1872" s="401"/>
      <c r="GNI1872" s="401"/>
      <c r="GNJ1872" s="401"/>
      <c r="GNK1872" s="401"/>
      <c r="GNL1872" s="401"/>
      <c r="GNM1872" s="401"/>
      <c r="GNN1872" s="401"/>
      <c r="GNO1872" s="401"/>
      <c r="GNP1872" s="401"/>
      <c r="GNQ1872" s="401"/>
      <c r="GNR1872" s="401"/>
      <c r="GNS1872" s="401"/>
      <c r="GNT1872" s="401"/>
      <c r="GNU1872" s="401"/>
      <c r="GNV1872" s="401"/>
      <c r="GNW1872" s="401"/>
      <c r="GNX1872" s="401"/>
      <c r="GNY1872" s="401"/>
      <c r="GNZ1872" s="401"/>
      <c r="GOA1872" s="401"/>
      <c r="GOB1872" s="401"/>
      <c r="GOC1872" s="401"/>
      <c r="GOD1872" s="401"/>
      <c r="GOE1872" s="401"/>
      <c r="GOF1872" s="401"/>
      <c r="GOG1872" s="401"/>
      <c r="GOH1872" s="401"/>
      <c r="GOI1872" s="401"/>
      <c r="GOJ1872" s="401"/>
      <c r="GOK1872" s="401"/>
      <c r="GOL1872" s="401"/>
      <c r="GOM1872" s="401"/>
      <c r="GON1872" s="401"/>
      <c r="GOO1872" s="401"/>
      <c r="GOP1872" s="401"/>
      <c r="GOQ1872" s="401"/>
      <c r="GOR1872" s="401"/>
      <c r="GOS1872" s="401"/>
      <c r="GOT1872" s="401"/>
      <c r="GOU1872" s="401"/>
      <c r="GOV1872" s="401"/>
      <c r="GOW1872" s="401"/>
      <c r="GOX1872" s="401"/>
      <c r="GOY1872" s="401"/>
      <c r="GOZ1872" s="401"/>
      <c r="GPA1872" s="401"/>
      <c r="GPB1872" s="401"/>
      <c r="GPC1872" s="401"/>
      <c r="GPD1872" s="401"/>
      <c r="GPE1872" s="401"/>
      <c r="GPF1872" s="401"/>
      <c r="GPG1872" s="401"/>
      <c r="GPH1872" s="401"/>
      <c r="GPI1872" s="401"/>
      <c r="GPJ1872" s="401"/>
      <c r="GPK1872" s="401"/>
      <c r="GPL1872" s="401"/>
      <c r="GPM1872" s="401"/>
      <c r="GPN1872" s="401"/>
      <c r="GPO1872" s="401"/>
      <c r="GPP1872" s="401"/>
      <c r="GPQ1872" s="401"/>
      <c r="GPR1872" s="401"/>
      <c r="GPS1872" s="401"/>
      <c r="GPT1872" s="401"/>
      <c r="GPU1872" s="401"/>
      <c r="GPV1872" s="401"/>
      <c r="GPW1872" s="401"/>
      <c r="GPX1872" s="401"/>
      <c r="GPY1872" s="401"/>
      <c r="GPZ1872" s="401"/>
      <c r="GQA1872" s="401"/>
      <c r="GQB1872" s="401"/>
      <c r="GQC1872" s="401"/>
      <c r="GQD1872" s="401"/>
      <c r="GQE1872" s="401"/>
      <c r="GQF1872" s="401"/>
      <c r="GQG1872" s="401"/>
      <c r="GQH1872" s="401"/>
      <c r="GQI1872" s="401"/>
      <c r="GQJ1872" s="401"/>
      <c r="GQK1872" s="401"/>
      <c r="GQL1872" s="401"/>
      <c r="GQM1872" s="401"/>
      <c r="GQN1872" s="401"/>
      <c r="GQO1872" s="401"/>
      <c r="GQP1872" s="401"/>
      <c r="GQQ1872" s="401"/>
      <c r="GQR1872" s="401"/>
      <c r="GQS1872" s="401"/>
      <c r="GQT1872" s="401"/>
      <c r="GQU1872" s="401"/>
      <c r="GQV1872" s="401"/>
      <c r="GQW1872" s="401"/>
      <c r="GQX1872" s="401"/>
      <c r="GQY1872" s="401"/>
      <c r="GQZ1872" s="401"/>
      <c r="GRA1872" s="401"/>
      <c r="GRB1872" s="401"/>
      <c r="GRC1872" s="401"/>
      <c r="GRD1872" s="401"/>
      <c r="GRE1872" s="401"/>
      <c r="GRF1872" s="401"/>
      <c r="GRG1872" s="401"/>
      <c r="GRH1872" s="401"/>
      <c r="GRI1872" s="401"/>
      <c r="GRJ1872" s="401"/>
      <c r="GRK1872" s="401"/>
      <c r="GRL1872" s="401"/>
      <c r="GRM1872" s="401"/>
      <c r="GRN1872" s="401"/>
      <c r="GRO1872" s="401"/>
      <c r="GRP1872" s="401"/>
      <c r="GRQ1872" s="401"/>
      <c r="GRR1872" s="401"/>
      <c r="GRS1872" s="401"/>
      <c r="GRT1872" s="401"/>
      <c r="GRU1872" s="401"/>
      <c r="GRV1872" s="401"/>
      <c r="GRW1872" s="401"/>
      <c r="GRX1872" s="401"/>
      <c r="GRY1872" s="401"/>
      <c r="GRZ1872" s="401"/>
      <c r="GSA1872" s="401"/>
      <c r="GSB1872" s="401"/>
      <c r="GSC1872" s="401"/>
      <c r="GSD1872" s="401"/>
      <c r="GSE1872" s="401"/>
      <c r="GSF1872" s="401"/>
      <c r="GSG1872" s="401"/>
      <c r="GSH1872" s="401"/>
      <c r="GSI1872" s="401"/>
      <c r="GSJ1872" s="401"/>
      <c r="GSK1872" s="401"/>
      <c r="GSL1872" s="401"/>
      <c r="GSM1872" s="401"/>
      <c r="GSN1872" s="401"/>
      <c r="GSO1872" s="401"/>
      <c r="GSP1872" s="401"/>
      <c r="GSQ1872" s="401"/>
      <c r="GSR1872" s="401"/>
      <c r="GSS1872" s="401"/>
      <c r="GST1872" s="401"/>
      <c r="GSU1872" s="401"/>
      <c r="GSV1872" s="401"/>
      <c r="GSW1872" s="401"/>
      <c r="GSX1872" s="401"/>
      <c r="GSY1872" s="401"/>
      <c r="GSZ1872" s="401"/>
      <c r="GTA1872" s="401"/>
      <c r="GTB1872" s="401"/>
      <c r="GTC1872" s="401"/>
      <c r="GTD1872" s="401"/>
      <c r="GTE1872" s="401"/>
      <c r="GTF1872" s="401"/>
      <c r="GTG1872" s="401"/>
      <c r="GTH1872" s="401"/>
      <c r="GTI1872" s="401"/>
      <c r="GTJ1872" s="401"/>
      <c r="GTK1872" s="401"/>
      <c r="GTL1872" s="401"/>
      <c r="GTM1872" s="401"/>
      <c r="GTN1872" s="401"/>
      <c r="GTO1872" s="401"/>
      <c r="GTP1872" s="401"/>
      <c r="GTQ1872" s="401"/>
      <c r="GTR1872" s="401"/>
      <c r="GTS1872" s="401"/>
      <c r="GTT1872" s="401"/>
      <c r="GTU1872" s="401"/>
      <c r="GTV1872" s="401"/>
      <c r="GTW1872" s="401"/>
      <c r="GTX1872" s="401"/>
      <c r="GTY1872" s="401"/>
      <c r="GTZ1872" s="401"/>
      <c r="GUA1872" s="401"/>
      <c r="GUB1872" s="401"/>
      <c r="GUC1872" s="401"/>
      <c r="GUD1872" s="401"/>
      <c r="GUE1872" s="401"/>
      <c r="GUF1872" s="401"/>
      <c r="GUG1872" s="401"/>
      <c r="GUH1872" s="401"/>
      <c r="GUI1872" s="401"/>
      <c r="GUJ1872" s="401"/>
      <c r="GUK1872" s="401"/>
      <c r="GUL1872" s="401"/>
      <c r="GUM1872" s="401"/>
      <c r="GUN1872" s="401"/>
      <c r="GUO1872" s="401"/>
      <c r="GUP1872" s="401"/>
      <c r="GUQ1872" s="401"/>
      <c r="GUR1872" s="401"/>
      <c r="GUS1872" s="401"/>
      <c r="GUT1872" s="401"/>
      <c r="GUU1872" s="401"/>
      <c r="GUV1872" s="401"/>
      <c r="GUW1872" s="401"/>
      <c r="GUX1872" s="401"/>
      <c r="GUY1872" s="401"/>
      <c r="GUZ1872" s="401"/>
      <c r="GVA1872" s="401"/>
      <c r="GVB1872" s="401"/>
      <c r="GVC1872" s="401"/>
      <c r="GVD1872" s="401"/>
      <c r="GVE1872" s="401"/>
      <c r="GVF1872" s="401"/>
      <c r="GVG1872" s="401"/>
      <c r="GVH1872" s="401"/>
      <c r="GVI1872" s="401"/>
      <c r="GVJ1872" s="401"/>
      <c r="GVK1872" s="401"/>
      <c r="GVL1872" s="401"/>
      <c r="GVM1872" s="401"/>
      <c r="GVN1872" s="401"/>
      <c r="GVO1872" s="401"/>
      <c r="GVP1872" s="401"/>
      <c r="GVQ1872" s="401"/>
      <c r="GVR1872" s="401"/>
      <c r="GVS1872" s="401"/>
      <c r="GVT1872" s="401"/>
      <c r="GVU1872" s="401"/>
      <c r="GVV1872" s="401"/>
      <c r="GVW1872" s="401"/>
      <c r="GVX1872" s="401"/>
      <c r="GVY1872" s="401"/>
      <c r="GVZ1872" s="401"/>
      <c r="GWA1872" s="401"/>
      <c r="GWB1872" s="401"/>
      <c r="GWC1872" s="401"/>
      <c r="GWD1872" s="401"/>
      <c r="GWE1872" s="401"/>
      <c r="GWF1872" s="401"/>
      <c r="GWG1872" s="401"/>
      <c r="GWH1872" s="401"/>
      <c r="GWI1872" s="401"/>
      <c r="GWJ1872" s="401"/>
      <c r="GWK1872" s="401"/>
      <c r="GWL1872" s="401"/>
      <c r="GWM1872" s="401"/>
      <c r="GWN1872" s="401"/>
      <c r="GWO1872" s="401"/>
      <c r="GWP1872" s="401"/>
      <c r="GWQ1872" s="401"/>
      <c r="GWR1872" s="401"/>
      <c r="GWS1872" s="401"/>
      <c r="GWT1872" s="401"/>
      <c r="GWU1872" s="401"/>
      <c r="GWV1872" s="401"/>
      <c r="GWW1872" s="401"/>
      <c r="GWX1872" s="401"/>
      <c r="GWY1872" s="401"/>
      <c r="GWZ1872" s="401"/>
      <c r="GXA1872" s="401"/>
      <c r="GXB1872" s="401"/>
      <c r="GXC1872" s="401"/>
      <c r="GXD1872" s="401"/>
      <c r="GXE1872" s="401"/>
      <c r="GXF1872" s="401"/>
      <c r="GXG1872" s="401"/>
      <c r="GXH1872" s="401"/>
      <c r="GXI1872" s="401"/>
      <c r="GXJ1872" s="401"/>
      <c r="GXK1872" s="401"/>
      <c r="GXL1872" s="401"/>
      <c r="GXM1872" s="401"/>
      <c r="GXN1872" s="401"/>
      <c r="GXO1872" s="401"/>
      <c r="GXP1872" s="401"/>
      <c r="GXQ1872" s="401"/>
      <c r="GXR1872" s="401"/>
      <c r="GXS1872" s="401"/>
      <c r="GXT1872" s="401"/>
      <c r="GXU1872" s="401"/>
      <c r="GXV1872" s="401"/>
      <c r="GXW1872" s="401"/>
      <c r="GXX1872" s="401"/>
      <c r="GXY1872" s="401"/>
      <c r="GXZ1872" s="401"/>
      <c r="GYA1872" s="401"/>
      <c r="GYB1872" s="401"/>
      <c r="GYC1872" s="401"/>
      <c r="GYD1872" s="401"/>
      <c r="GYE1872" s="401"/>
      <c r="GYF1872" s="401"/>
      <c r="GYG1872" s="401"/>
      <c r="GYH1872" s="401"/>
      <c r="GYI1872" s="401"/>
      <c r="GYJ1872" s="401"/>
      <c r="GYK1872" s="401"/>
      <c r="GYL1872" s="401"/>
      <c r="GYM1872" s="401"/>
      <c r="GYN1872" s="401"/>
      <c r="GYO1872" s="401"/>
      <c r="GYP1872" s="401"/>
      <c r="GYQ1872" s="401"/>
      <c r="GYR1872" s="401"/>
      <c r="GYS1872" s="401"/>
      <c r="GYT1872" s="401"/>
      <c r="GYU1872" s="401"/>
      <c r="GYV1872" s="401"/>
      <c r="GYW1872" s="401"/>
      <c r="GYX1872" s="401"/>
      <c r="GYY1872" s="401"/>
      <c r="GYZ1872" s="401"/>
      <c r="GZA1872" s="401"/>
      <c r="GZB1872" s="401"/>
      <c r="GZC1872" s="401"/>
      <c r="GZD1872" s="401"/>
      <c r="GZE1872" s="401"/>
      <c r="GZF1872" s="401"/>
      <c r="GZG1872" s="401"/>
      <c r="GZH1872" s="401"/>
      <c r="GZI1872" s="401"/>
      <c r="GZJ1872" s="401"/>
      <c r="GZK1872" s="401"/>
      <c r="GZL1872" s="401"/>
      <c r="GZM1872" s="401"/>
      <c r="GZN1872" s="401"/>
      <c r="GZO1872" s="401"/>
      <c r="GZP1872" s="401"/>
      <c r="GZQ1872" s="401"/>
      <c r="GZR1872" s="401"/>
      <c r="GZS1872" s="401"/>
      <c r="GZT1872" s="401"/>
      <c r="GZU1872" s="401"/>
      <c r="GZV1872" s="401"/>
      <c r="GZW1872" s="401"/>
      <c r="GZX1872" s="401"/>
      <c r="GZY1872" s="401"/>
      <c r="GZZ1872" s="401"/>
      <c r="HAA1872" s="401"/>
      <c r="HAB1872" s="401"/>
      <c r="HAC1872" s="401"/>
      <c r="HAD1872" s="401"/>
      <c r="HAE1872" s="401"/>
      <c r="HAF1872" s="401"/>
      <c r="HAG1872" s="401"/>
      <c r="HAH1872" s="401"/>
      <c r="HAI1872" s="401"/>
      <c r="HAJ1872" s="401"/>
      <c r="HAK1872" s="401"/>
      <c r="HAL1872" s="401"/>
      <c r="HAM1872" s="401"/>
      <c r="HAN1872" s="401"/>
      <c r="HAO1872" s="401"/>
      <c r="HAP1872" s="401"/>
      <c r="HAQ1872" s="401"/>
      <c r="HAR1872" s="401"/>
      <c r="HAS1872" s="401"/>
      <c r="HAT1872" s="401"/>
      <c r="HAU1872" s="401"/>
      <c r="HAV1872" s="401"/>
      <c r="HAW1872" s="401"/>
      <c r="HAX1872" s="401"/>
      <c r="HAY1872" s="401"/>
      <c r="HAZ1872" s="401"/>
      <c r="HBA1872" s="401"/>
      <c r="HBB1872" s="401"/>
      <c r="HBC1872" s="401"/>
      <c r="HBD1872" s="401"/>
      <c r="HBE1872" s="401"/>
      <c r="HBF1872" s="401"/>
      <c r="HBG1872" s="401"/>
      <c r="HBH1872" s="401"/>
      <c r="HBI1872" s="401"/>
      <c r="HBJ1872" s="401"/>
      <c r="HBK1872" s="401"/>
      <c r="HBL1872" s="401"/>
      <c r="HBM1872" s="401"/>
      <c r="HBN1872" s="401"/>
      <c r="HBO1872" s="401"/>
      <c r="HBP1872" s="401"/>
      <c r="HBQ1872" s="401"/>
      <c r="HBR1872" s="401"/>
      <c r="HBS1872" s="401"/>
      <c r="HBT1872" s="401"/>
      <c r="HBU1872" s="401"/>
      <c r="HBV1872" s="401"/>
      <c r="HBW1872" s="401"/>
      <c r="HBX1872" s="401"/>
      <c r="HBY1872" s="401"/>
      <c r="HBZ1872" s="401"/>
      <c r="HCA1872" s="401"/>
      <c r="HCB1872" s="401"/>
      <c r="HCC1872" s="401"/>
      <c r="HCD1872" s="401"/>
      <c r="HCE1872" s="401"/>
      <c r="HCF1872" s="401"/>
      <c r="HCG1872" s="401"/>
      <c r="HCH1872" s="401"/>
      <c r="HCI1872" s="401"/>
      <c r="HCJ1872" s="401"/>
      <c r="HCK1872" s="401"/>
      <c r="HCL1872" s="401"/>
      <c r="HCM1872" s="401"/>
      <c r="HCN1872" s="401"/>
      <c r="HCO1872" s="401"/>
      <c r="HCP1872" s="401"/>
      <c r="HCQ1872" s="401"/>
      <c r="HCR1872" s="401"/>
      <c r="HCS1872" s="401"/>
      <c r="HCT1872" s="401"/>
      <c r="HCU1872" s="401"/>
      <c r="HCV1872" s="401"/>
      <c r="HCW1872" s="401"/>
      <c r="HCX1872" s="401"/>
      <c r="HCY1872" s="401"/>
      <c r="HCZ1872" s="401"/>
      <c r="HDA1872" s="401"/>
      <c r="HDB1872" s="401"/>
      <c r="HDC1872" s="401"/>
      <c r="HDD1872" s="401"/>
      <c r="HDE1872" s="401"/>
      <c r="HDF1872" s="401"/>
      <c r="HDG1872" s="401"/>
      <c r="HDH1872" s="401"/>
      <c r="HDI1872" s="401"/>
      <c r="HDJ1872" s="401"/>
      <c r="HDK1872" s="401"/>
      <c r="HDL1872" s="401"/>
      <c r="HDM1872" s="401"/>
      <c r="HDN1872" s="401"/>
      <c r="HDO1872" s="401"/>
      <c r="HDP1872" s="401"/>
      <c r="HDQ1872" s="401"/>
      <c r="HDR1872" s="401"/>
      <c r="HDS1872" s="401"/>
      <c r="HDT1872" s="401"/>
      <c r="HDU1872" s="401"/>
      <c r="HDV1872" s="401"/>
      <c r="HDW1872" s="401"/>
      <c r="HDX1872" s="401"/>
      <c r="HDY1872" s="401"/>
      <c r="HDZ1872" s="401"/>
      <c r="HEA1872" s="401"/>
      <c r="HEB1872" s="401"/>
      <c r="HEC1872" s="401"/>
      <c r="HED1872" s="401"/>
      <c r="HEE1872" s="401"/>
      <c r="HEF1872" s="401"/>
      <c r="HEG1872" s="401"/>
      <c r="HEH1872" s="401"/>
      <c r="HEI1872" s="401"/>
      <c r="HEJ1872" s="401"/>
      <c r="HEK1872" s="401"/>
      <c r="HEL1872" s="401"/>
      <c r="HEM1872" s="401"/>
      <c r="HEN1872" s="401"/>
      <c r="HEO1872" s="401"/>
      <c r="HEP1872" s="401"/>
      <c r="HEQ1872" s="401"/>
      <c r="HER1872" s="401"/>
      <c r="HES1872" s="401"/>
      <c r="HET1872" s="401"/>
      <c r="HEU1872" s="401"/>
      <c r="HEV1872" s="401"/>
      <c r="HEW1872" s="401"/>
      <c r="HEX1872" s="401"/>
      <c r="HEY1872" s="401"/>
      <c r="HEZ1872" s="401"/>
      <c r="HFA1872" s="401"/>
      <c r="HFB1872" s="401"/>
      <c r="HFC1872" s="401"/>
      <c r="HFD1872" s="401"/>
      <c r="HFE1872" s="401"/>
      <c r="HFF1872" s="401"/>
      <c r="HFG1872" s="401"/>
      <c r="HFH1872" s="401"/>
      <c r="HFI1872" s="401"/>
      <c r="HFJ1872" s="401"/>
      <c r="HFK1872" s="401"/>
      <c r="HFL1872" s="401"/>
      <c r="HFM1872" s="401"/>
      <c r="HFN1872" s="401"/>
      <c r="HFO1872" s="401"/>
      <c r="HFP1872" s="401"/>
      <c r="HFQ1872" s="401"/>
      <c r="HFR1872" s="401"/>
      <c r="HFS1872" s="401"/>
      <c r="HFT1872" s="401"/>
      <c r="HFU1872" s="401"/>
      <c r="HFV1872" s="401"/>
      <c r="HFW1872" s="401"/>
      <c r="HFX1872" s="401"/>
      <c r="HFY1872" s="401"/>
      <c r="HFZ1872" s="401"/>
      <c r="HGA1872" s="401"/>
      <c r="HGB1872" s="401"/>
      <c r="HGC1872" s="401"/>
      <c r="HGD1872" s="401"/>
      <c r="HGE1872" s="401"/>
      <c r="HGF1872" s="401"/>
      <c r="HGG1872" s="401"/>
      <c r="HGH1872" s="401"/>
      <c r="HGI1872" s="401"/>
      <c r="HGJ1872" s="401"/>
      <c r="HGK1872" s="401"/>
      <c r="HGL1872" s="401"/>
      <c r="HGM1872" s="401"/>
      <c r="HGN1872" s="401"/>
      <c r="HGO1872" s="401"/>
      <c r="HGP1872" s="401"/>
      <c r="HGQ1872" s="401"/>
      <c r="HGR1872" s="401"/>
      <c r="HGS1872" s="401"/>
      <c r="HGT1872" s="401"/>
      <c r="HGU1872" s="401"/>
      <c r="HGV1872" s="401"/>
      <c r="HGW1872" s="401"/>
      <c r="HGX1872" s="401"/>
      <c r="HGY1872" s="401"/>
      <c r="HGZ1872" s="401"/>
      <c r="HHA1872" s="401"/>
      <c r="HHB1872" s="401"/>
      <c r="HHC1872" s="401"/>
      <c r="HHD1872" s="401"/>
      <c r="HHE1872" s="401"/>
      <c r="HHF1872" s="401"/>
      <c r="HHG1872" s="401"/>
      <c r="HHH1872" s="401"/>
      <c r="HHI1872" s="401"/>
      <c r="HHJ1872" s="401"/>
      <c r="HHK1872" s="401"/>
      <c r="HHL1872" s="401"/>
      <c r="HHM1872" s="401"/>
      <c r="HHN1872" s="401"/>
      <c r="HHO1872" s="401"/>
      <c r="HHP1872" s="401"/>
      <c r="HHQ1872" s="401"/>
      <c r="HHR1872" s="401"/>
      <c r="HHS1872" s="401"/>
      <c r="HHT1872" s="401"/>
      <c r="HHU1872" s="401"/>
      <c r="HHV1872" s="401"/>
      <c r="HHW1872" s="401"/>
      <c r="HHX1872" s="401"/>
      <c r="HHY1872" s="401"/>
      <c r="HHZ1872" s="401"/>
      <c r="HIA1872" s="401"/>
      <c r="HIB1872" s="401"/>
      <c r="HIC1872" s="401"/>
      <c r="HID1872" s="401"/>
      <c r="HIE1872" s="401"/>
      <c r="HIF1872" s="401"/>
      <c r="HIG1872" s="401"/>
      <c r="HIH1872" s="401"/>
      <c r="HII1872" s="401"/>
      <c r="HIJ1872" s="401"/>
      <c r="HIK1872" s="401"/>
      <c r="HIL1872" s="401"/>
      <c r="HIM1872" s="401"/>
      <c r="HIN1872" s="401"/>
      <c r="HIO1872" s="401"/>
      <c r="HIP1872" s="401"/>
      <c r="HIQ1872" s="401"/>
      <c r="HIR1872" s="401"/>
      <c r="HIS1872" s="401"/>
      <c r="HIT1872" s="401"/>
      <c r="HIU1872" s="401"/>
      <c r="HIV1872" s="401"/>
      <c r="HIW1872" s="401"/>
      <c r="HIX1872" s="401"/>
      <c r="HIY1872" s="401"/>
      <c r="HIZ1872" s="401"/>
      <c r="HJA1872" s="401"/>
      <c r="HJB1872" s="401"/>
      <c r="HJC1872" s="401"/>
      <c r="HJD1872" s="401"/>
      <c r="HJE1872" s="401"/>
      <c r="HJF1872" s="401"/>
      <c r="HJG1872" s="401"/>
      <c r="HJH1872" s="401"/>
      <c r="HJI1872" s="401"/>
      <c r="HJJ1872" s="401"/>
      <c r="HJK1872" s="401"/>
      <c r="HJL1872" s="401"/>
      <c r="HJM1872" s="401"/>
      <c r="HJN1872" s="401"/>
      <c r="HJO1872" s="401"/>
      <c r="HJP1872" s="401"/>
      <c r="HJQ1872" s="401"/>
      <c r="HJR1872" s="401"/>
      <c r="HJS1872" s="401"/>
      <c r="HJT1872" s="401"/>
      <c r="HJU1872" s="401"/>
      <c r="HJV1872" s="401"/>
      <c r="HJW1872" s="401"/>
      <c r="HJX1872" s="401"/>
      <c r="HJY1872" s="401"/>
      <c r="HJZ1872" s="401"/>
      <c r="HKA1872" s="401"/>
      <c r="HKB1872" s="401"/>
      <c r="HKC1872" s="401"/>
      <c r="HKD1872" s="401"/>
      <c r="HKE1872" s="401"/>
      <c r="HKF1872" s="401"/>
      <c r="HKG1872" s="401"/>
      <c r="HKH1872" s="401"/>
      <c r="HKI1872" s="401"/>
      <c r="HKJ1872" s="401"/>
      <c r="HKK1872" s="401"/>
      <c r="HKL1872" s="401"/>
      <c r="HKM1872" s="401"/>
      <c r="HKN1872" s="401"/>
      <c r="HKO1872" s="401"/>
      <c r="HKP1872" s="401"/>
      <c r="HKQ1872" s="401"/>
      <c r="HKR1872" s="401"/>
      <c r="HKS1872" s="401"/>
      <c r="HKT1872" s="401"/>
      <c r="HKU1872" s="401"/>
      <c r="HKV1872" s="401"/>
      <c r="HKW1872" s="401"/>
      <c r="HKX1872" s="401"/>
      <c r="HKY1872" s="401"/>
      <c r="HKZ1872" s="401"/>
      <c r="HLA1872" s="401"/>
      <c r="HLB1872" s="401"/>
      <c r="HLC1872" s="401"/>
      <c r="HLD1872" s="401"/>
      <c r="HLE1872" s="401"/>
      <c r="HLF1872" s="401"/>
      <c r="HLG1872" s="401"/>
      <c r="HLH1872" s="401"/>
      <c r="HLI1872" s="401"/>
      <c r="HLJ1872" s="401"/>
      <c r="HLK1872" s="401"/>
      <c r="HLL1872" s="401"/>
      <c r="HLM1872" s="401"/>
      <c r="HLN1872" s="401"/>
      <c r="HLO1872" s="401"/>
      <c r="HLP1872" s="401"/>
      <c r="HLQ1872" s="401"/>
      <c r="HLR1872" s="401"/>
      <c r="HLS1872" s="401"/>
      <c r="HLT1872" s="401"/>
      <c r="HLU1872" s="401"/>
      <c r="HLV1872" s="401"/>
      <c r="HLW1872" s="401"/>
      <c r="HLX1872" s="401"/>
      <c r="HLY1872" s="401"/>
      <c r="HLZ1872" s="401"/>
      <c r="HMA1872" s="401"/>
      <c r="HMB1872" s="401"/>
      <c r="HMC1872" s="401"/>
      <c r="HMD1872" s="401"/>
      <c r="HME1872" s="401"/>
      <c r="HMF1872" s="401"/>
      <c r="HMG1872" s="401"/>
      <c r="HMH1872" s="401"/>
      <c r="HMI1872" s="401"/>
      <c r="HMJ1872" s="401"/>
      <c r="HMK1872" s="401"/>
      <c r="HML1872" s="401"/>
      <c r="HMM1872" s="401"/>
      <c r="HMN1872" s="401"/>
      <c r="HMO1872" s="401"/>
      <c r="HMP1872" s="401"/>
      <c r="HMQ1872" s="401"/>
      <c r="HMR1872" s="401"/>
      <c r="HMS1872" s="401"/>
      <c r="HMT1872" s="401"/>
      <c r="HMU1872" s="401"/>
      <c r="HMV1872" s="401"/>
      <c r="HMW1872" s="401"/>
      <c r="HMX1872" s="401"/>
      <c r="HMY1872" s="401"/>
      <c r="HMZ1872" s="401"/>
      <c r="HNA1872" s="401"/>
      <c r="HNB1872" s="401"/>
      <c r="HNC1872" s="401"/>
      <c r="HND1872" s="401"/>
      <c r="HNE1872" s="401"/>
      <c r="HNF1872" s="401"/>
      <c r="HNG1872" s="401"/>
      <c r="HNH1872" s="401"/>
      <c r="HNI1872" s="401"/>
      <c r="HNJ1872" s="401"/>
      <c r="HNK1872" s="401"/>
      <c r="HNL1872" s="401"/>
      <c r="HNM1872" s="401"/>
      <c r="HNN1872" s="401"/>
      <c r="HNO1872" s="401"/>
      <c r="HNP1872" s="401"/>
      <c r="HNQ1872" s="401"/>
      <c r="HNR1872" s="401"/>
      <c r="HNS1872" s="401"/>
      <c r="HNT1872" s="401"/>
      <c r="HNU1872" s="401"/>
      <c r="HNV1872" s="401"/>
      <c r="HNW1872" s="401"/>
      <c r="HNX1872" s="401"/>
      <c r="HNY1872" s="401"/>
      <c r="HNZ1872" s="401"/>
      <c r="HOA1872" s="401"/>
      <c r="HOB1872" s="401"/>
      <c r="HOC1872" s="401"/>
      <c r="HOD1872" s="401"/>
      <c r="HOE1872" s="401"/>
      <c r="HOF1872" s="401"/>
      <c r="HOG1872" s="401"/>
      <c r="HOH1872" s="401"/>
      <c r="HOI1872" s="401"/>
      <c r="HOJ1872" s="401"/>
      <c r="HOK1872" s="401"/>
      <c r="HOL1872" s="401"/>
      <c r="HOM1872" s="401"/>
      <c r="HON1872" s="401"/>
      <c r="HOO1872" s="401"/>
      <c r="HOP1872" s="401"/>
      <c r="HOQ1872" s="401"/>
      <c r="HOR1872" s="401"/>
      <c r="HOS1872" s="401"/>
      <c r="HOT1872" s="401"/>
      <c r="HOU1872" s="401"/>
      <c r="HOV1872" s="401"/>
      <c r="HOW1872" s="401"/>
      <c r="HOX1872" s="401"/>
      <c r="HOY1872" s="401"/>
      <c r="HOZ1872" s="401"/>
      <c r="HPA1872" s="401"/>
      <c r="HPB1872" s="401"/>
      <c r="HPC1872" s="401"/>
      <c r="HPD1872" s="401"/>
      <c r="HPE1872" s="401"/>
      <c r="HPF1872" s="401"/>
      <c r="HPG1872" s="401"/>
      <c r="HPH1872" s="401"/>
      <c r="HPI1872" s="401"/>
      <c r="HPJ1872" s="401"/>
      <c r="HPK1872" s="401"/>
      <c r="HPL1872" s="401"/>
      <c r="HPM1872" s="401"/>
      <c r="HPN1872" s="401"/>
      <c r="HPO1872" s="401"/>
      <c r="HPP1872" s="401"/>
      <c r="HPQ1872" s="401"/>
      <c r="HPR1872" s="401"/>
      <c r="HPS1872" s="401"/>
      <c r="HPT1872" s="401"/>
      <c r="HPU1872" s="401"/>
      <c r="HPV1872" s="401"/>
      <c r="HPW1872" s="401"/>
      <c r="HPX1872" s="401"/>
      <c r="HPY1872" s="401"/>
      <c r="HPZ1872" s="401"/>
      <c r="HQA1872" s="401"/>
      <c r="HQB1872" s="401"/>
      <c r="HQC1872" s="401"/>
      <c r="HQD1872" s="401"/>
      <c r="HQE1872" s="401"/>
      <c r="HQF1872" s="401"/>
      <c r="HQG1872" s="401"/>
      <c r="HQH1872" s="401"/>
      <c r="HQI1872" s="401"/>
      <c r="HQJ1872" s="401"/>
      <c r="HQK1872" s="401"/>
      <c r="HQL1872" s="401"/>
      <c r="HQM1872" s="401"/>
      <c r="HQN1872" s="401"/>
      <c r="HQO1872" s="401"/>
      <c r="HQP1872" s="401"/>
      <c r="HQQ1872" s="401"/>
      <c r="HQR1872" s="401"/>
      <c r="HQS1872" s="401"/>
      <c r="HQT1872" s="401"/>
      <c r="HQU1872" s="401"/>
      <c r="HQV1872" s="401"/>
      <c r="HQW1872" s="401"/>
      <c r="HQX1872" s="401"/>
      <c r="HQY1872" s="401"/>
      <c r="HQZ1872" s="401"/>
      <c r="HRA1872" s="401"/>
      <c r="HRB1872" s="401"/>
      <c r="HRC1872" s="401"/>
      <c r="HRD1872" s="401"/>
      <c r="HRE1872" s="401"/>
      <c r="HRF1872" s="401"/>
      <c r="HRG1872" s="401"/>
      <c r="HRH1872" s="401"/>
      <c r="HRI1872" s="401"/>
      <c r="HRJ1872" s="401"/>
      <c r="HRK1872" s="401"/>
      <c r="HRL1872" s="401"/>
      <c r="HRM1872" s="401"/>
      <c r="HRN1872" s="401"/>
      <c r="HRO1872" s="401"/>
      <c r="HRP1872" s="401"/>
      <c r="HRQ1872" s="401"/>
      <c r="HRR1872" s="401"/>
      <c r="HRS1872" s="401"/>
      <c r="HRT1872" s="401"/>
      <c r="HRU1872" s="401"/>
      <c r="HRV1872" s="401"/>
      <c r="HRW1872" s="401"/>
      <c r="HRX1872" s="401"/>
      <c r="HRY1872" s="401"/>
      <c r="HRZ1872" s="401"/>
      <c r="HSA1872" s="401"/>
      <c r="HSB1872" s="401"/>
      <c r="HSC1872" s="401"/>
      <c r="HSD1872" s="401"/>
      <c r="HSE1872" s="401"/>
      <c r="HSF1872" s="401"/>
      <c r="HSG1872" s="401"/>
      <c r="HSH1872" s="401"/>
      <c r="HSI1872" s="401"/>
      <c r="HSJ1872" s="401"/>
      <c r="HSK1872" s="401"/>
      <c r="HSL1872" s="401"/>
      <c r="HSM1872" s="401"/>
      <c r="HSN1872" s="401"/>
      <c r="HSO1872" s="401"/>
      <c r="HSP1872" s="401"/>
      <c r="HSQ1872" s="401"/>
      <c r="HSR1872" s="401"/>
      <c r="HSS1872" s="401"/>
      <c r="HST1872" s="401"/>
      <c r="HSU1872" s="401"/>
      <c r="HSV1872" s="401"/>
      <c r="HSW1872" s="401"/>
      <c r="HSX1872" s="401"/>
      <c r="HSY1872" s="401"/>
      <c r="HSZ1872" s="401"/>
      <c r="HTA1872" s="401"/>
      <c r="HTB1872" s="401"/>
      <c r="HTC1872" s="401"/>
      <c r="HTD1872" s="401"/>
      <c r="HTE1872" s="401"/>
      <c r="HTF1872" s="401"/>
      <c r="HTG1872" s="401"/>
      <c r="HTH1872" s="401"/>
      <c r="HTI1872" s="401"/>
      <c r="HTJ1872" s="401"/>
      <c r="HTK1872" s="401"/>
      <c r="HTL1872" s="401"/>
      <c r="HTM1872" s="401"/>
      <c r="HTN1872" s="401"/>
      <c r="HTO1872" s="401"/>
      <c r="HTP1872" s="401"/>
      <c r="HTQ1872" s="401"/>
      <c r="HTR1872" s="401"/>
      <c r="HTS1872" s="401"/>
      <c r="HTT1872" s="401"/>
      <c r="HTU1872" s="401"/>
      <c r="HTV1872" s="401"/>
      <c r="HTW1872" s="401"/>
      <c r="HTX1872" s="401"/>
      <c r="HTY1872" s="401"/>
      <c r="HTZ1872" s="401"/>
      <c r="HUA1872" s="401"/>
      <c r="HUB1872" s="401"/>
      <c r="HUC1872" s="401"/>
      <c r="HUD1872" s="401"/>
      <c r="HUE1872" s="401"/>
      <c r="HUF1872" s="401"/>
      <c r="HUG1872" s="401"/>
      <c r="HUH1872" s="401"/>
      <c r="HUI1872" s="401"/>
      <c r="HUJ1872" s="401"/>
      <c r="HUK1872" s="401"/>
      <c r="HUL1872" s="401"/>
      <c r="HUM1872" s="401"/>
      <c r="HUN1872" s="401"/>
      <c r="HUO1872" s="401"/>
      <c r="HUP1872" s="401"/>
      <c r="HUQ1872" s="401"/>
      <c r="HUR1872" s="401"/>
      <c r="HUS1872" s="401"/>
      <c r="HUT1872" s="401"/>
      <c r="HUU1872" s="401"/>
      <c r="HUV1872" s="401"/>
      <c r="HUW1872" s="401"/>
      <c r="HUX1872" s="401"/>
      <c r="HUY1872" s="401"/>
      <c r="HUZ1872" s="401"/>
      <c r="HVA1872" s="401"/>
      <c r="HVB1872" s="401"/>
      <c r="HVC1872" s="401"/>
      <c r="HVD1872" s="401"/>
      <c r="HVE1872" s="401"/>
      <c r="HVF1872" s="401"/>
      <c r="HVG1872" s="401"/>
      <c r="HVH1872" s="401"/>
      <c r="HVI1872" s="401"/>
      <c r="HVJ1872" s="401"/>
      <c r="HVK1872" s="401"/>
      <c r="HVL1872" s="401"/>
      <c r="HVM1872" s="401"/>
      <c r="HVN1872" s="401"/>
      <c r="HVO1872" s="401"/>
      <c r="HVP1872" s="401"/>
      <c r="HVQ1872" s="401"/>
      <c r="HVR1872" s="401"/>
      <c r="HVS1872" s="401"/>
      <c r="HVT1872" s="401"/>
      <c r="HVU1872" s="401"/>
      <c r="HVV1872" s="401"/>
      <c r="HVW1872" s="401"/>
      <c r="HVX1872" s="401"/>
      <c r="HVY1872" s="401"/>
      <c r="HVZ1872" s="401"/>
      <c r="HWA1872" s="401"/>
      <c r="HWB1872" s="401"/>
      <c r="HWC1872" s="401"/>
      <c r="HWD1872" s="401"/>
      <c r="HWE1872" s="401"/>
      <c r="HWF1872" s="401"/>
      <c r="HWG1872" s="401"/>
      <c r="HWH1872" s="401"/>
      <c r="HWI1872" s="401"/>
      <c r="HWJ1872" s="401"/>
      <c r="HWK1872" s="401"/>
      <c r="HWL1872" s="401"/>
      <c r="HWM1872" s="401"/>
      <c r="HWN1872" s="401"/>
      <c r="HWO1872" s="401"/>
      <c r="HWP1872" s="401"/>
      <c r="HWQ1872" s="401"/>
      <c r="HWR1872" s="401"/>
      <c r="HWS1872" s="401"/>
      <c r="HWT1872" s="401"/>
      <c r="HWU1872" s="401"/>
      <c r="HWV1872" s="401"/>
      <c r="HWW1872" s="401"/>
      <c r="HWX1872" s="401"/>
      <c r="HWY1872" s="401"/>
      <c r="HWZ1872" s="401"/>
      <c r="HXA1872" s="401"/>
      <c r="HXB1872" s="401"/>
      <c r="HXC1872" s="401"/>
      <c r="HXD1872" s="401"/>
      <c r="HXE1872" s="401"/>
      <c r="HXF1872" s="401"/>
      <c r="HXG1872" s="401"/>
      <c r="HXH1872" s="401"/>
      <c r="HXI1872" s="401"/>
      <c r="HXJ1872" s="401"/>
      <c r="HXK1872" s="401"/>
      <c r="HXL1872" s="401"/>
      <c r="HXM1872" s="401"/>
      <c r="HXN1872" s="401"/>
      <c r="HXO1872" s="401"/>
      <c r="HXP1872" s="401"/>
      <c r="HXQ1872" s="401"/>
      <c r="HXR1872" s="401"/>
      <c r="HXS1872" s="401"/>
      <c r="HXT1872" s="401"/>
      <c r="HXU1872" s="401"/>
      <c r="HXV1872" s="401"/>
      <c r="HXW1872" s="401"/>
      <c r="HXX1872" s="401"/>
      <c r="HXY1872" s="401"/>
      <c r="HXZ1872" s="401"/>
      <c r="HYA1872" s="401"/>
      <c r="HYB1872" s="401"/>
      <c r="HYC1872" s="401"/>
      <c r="HYD1872" s="401"/>
      <c r="HYE1872" s="401"/>
      <c r="HYF1872" s="401"/>
      <c r="HYG1872" s="401"/>
      <c r="HYH1872" s="401"/>
      <c r="HYI1872" s="401"/>
      <c r="HYJ1872" s="401"/>
      <c r="HYK1872" s="401"/>
      <c r="HYL1872" s="401"/>
      <c r="HYM1872" s="401"/>
      <c r="HYN1872" s="401"/>
      <c r="HYO1872" s="401"/>
      <c r="HYP1872" s="401"/>
      <c r="HYQ1872" s="401"/>
      <c r="HYR1872" s="401"/>
      <c r="HYS1872" s="401"/>
      <c r="HYT1872" s="401"/>
      <c r="HYU1872" s="401"/>
      <c r="HYV1872" s="401"/>
      <c r="HYW1872" s="401"/>
      <c r="HYX1872" s="401"/>
      <c r="HYY1872" s="401"/>
      <c r="HYZ1872" s="401"/>
      <c r="HZA1872" s="401"/>
      <c r="HZB1872" s="401"/>
      <c r="HZC1872" s="401"/>
      <c r="HZD1872" s="401"/>
      <c r="HZE1872" s="401"/>
      <c r="HZF1872" s="401"/>
      <c r="HZG1872" s="401"/>
      <c r="HZH1872" s="401"/>
      <c r="HZI1872" s="401"/>
      <c r="HZJ1872" s="401"/>
      <c r="HZK1872" s="401"/>
      <c r="HZL1872" s="401"/>
      <c r="HZM1872" s="401"/>
      <c r="HZN1872" s="401"/>
      <c r="HZO1872" s="401"/>
      <c r="HZP1872" s="401"/>
      <c r="HZQ1872" s="401"/>
      <c r="HZR1872" s="401"/>
      <c r="HZS1872" s="401"/>
      <c r="HZT1872" s="401"/>
      <c r="HZU1872" s="401"/>
      <c r="HZV1872" s="401"/>
      <c r="HZW1872" s="401"/>
      <c r="HZX1872" s="401"/>
      <c r="HZY1872" s="401"/>
      <c r="HZZ1872" s="401"/>
      <c r="IAA1872" s="401"/>
      <c r="IAB1872" s="401"/>
      <c r="IAC1872" s="401"/>
      <c r="IAD1872" s="401"/>
      <c r="IAE1872" s="401"/>
      <c r="IAF1872" s="401"/>
      <c r="IAG1872" s="401"/>
      <c r="IAH1872" s="401"/>
      <c r="IAI1872" s="401"/>
      <c r="IAJ1872" s="401"/>
      <c r="IAK1872" s="401"/>
      <c r="IAL1872" s="401"/>
      <c r="IAM1872" s="401"/>
      <c r="IAN1872" s="401"/>
      <c r="IAO1872" s="401"/>
      <c r="IAP1872" s="401"/>
      <c r="IAQ1872" s="401"/>
      <c r="IAR1872" s="401"/>
      <c r="IAS1872" s="401"/>
      <c r="IAT1872" s="401"/>
      <c r="IAU1872" s="401"/>
      <c r="IAV1872" s="401"/>
      <c r="IAW1872" s="401"/>
      <c r="IAX1872" s="401"/>
      <c r="IAY1872" s="401"/>
      <c r="IAZ1872" s="401"/>
      <c r="IBA1872" s="401"/>
      <c r="IBB1872" s="401"/>
      <c r="IBC1872" s="401"/>
      <c r="IBD1872" s="401"/>
      <c r="IBE1872" s="401"/>
      <c r="IBF1872" s="401"/>
      <c r="IBG1872" s="401"/>
      <c r="IBH1872" s="401"/>
      <c r="IBI1872" s="401"/>
      <c r="IBJ1872" s="401"/>
      <c r="IBK1872" s="401"/>
      <c r="IBL1872" s="401"/>
      <c r="IBM1872" s="401"/>
      <c r="IBN1872" s="401"/>
      <c r="IBO1872" s="401"/>
      <c r="IBP1872" s="401"/>
      <c r="IBQ1872" s="401"/>
      <c r="IBR1872" s="401"/>
      <c r="IBS1872" s="401"/>
      <c r="IBT1872" s="401"/>
      <c r="IBU1872" s="401"/>
      <c r="IBV1872" s="401"/>
      <c r="IBW1872" s="401"/>
      <c r="IBX1872" s="401"/>
      <c r="IBY1872" s="401"/>
      <c r="IBZ1872" s="401"/>
      <c r="ICA1872" s="401"/>
      <c r="ICB1872" s="401"/>
      <c r="ICC1872" s="401"/>
      <c r="ICD1872" s="401"/>
      <c r="ICE1872" s="401"/>
      <c r="ICF1872" s="401"/>
      <c r="ICG1872" s="401"/>
      <c r="ICH1872" s="401"/>
      <c r="ICI1872" s="401"/>
      <c r="ICJ1872" s="401"/>
      <c r="ICK1872" s="401"/>
      <c r="ICL1872" s="401"/>
      <c r="ICM1872" s="401"/>
      <c r="ICN1872" s="401"/>
      <c r="ICO1872" s="401"/>
      <c r="ICP1872" s="401"/>
      <c r="ICQ1872" s="401"/>
      <c r="ICR1872" s="401"/>
      <c r="ICS1872" s="401"/>
      <c r="ICT1872" s="401"/>
      <c r="ICU1872" s="401"/>
      <c r="ICV1872" s="401"/>
      <c r="ICW1872" s="401"/>
      <c r="ICX1872" s="401"/>
      <c r="ICY1872" s="401"/>
      <c r="ICZ1872" s="401"/>
      <c r="IDA1872" s="401"/>
      <c r="IDB1872" s="401"/>
      <c r="IDC1872" s="401"/>
      <c r="IDD1872" s="401"/>
      <c r="IDE1872" s="401"/>
      <c r="IDF1872" s="401"/>
      <c r="IDG1872" s="401"/>
      <c r="IDH1872" s="401"/>
      <c r="IDI1872" s="401"/>
      <c r="IDJ1872" s="401"/>
      <c r="IDK1872" s="401"/>
      <c r="IDL1872" s="401"/>
      <c r="IDM1872" s="401"/>
      <c r="IDN1872" s="401"/>
      <c r="IDO1872" s="401"/>
      <c r="IDP1872" s="401"/>
      <c r="IDQ1872" s="401"/>
      <c r="IDR1872" s="401"/>
      <c r="IDS1872" s="401"/>
      <c r="IDT1872" s="401"/>
      <c r="IDU1872" s="401"/>
      <c r="IDV1872" s="401"/>
      <c r="IDW1872" s="401"/>
      <c r="IDX1872" s="401"/>
      <c r="IDY1872" s="401"/>
      <c r="IDZ1872" s="401"/>
      <c r="IEA1872" s="401"/>
      <c r="IEB1872" s="401"/>
      <c r="IEC1872" s="401"/>
      <c r="IED1872" s="401"/>
      <c r="IEE1872" s="401"/>
      <c r="IEF1872" s="401"/>
      <c r="IEG1872" s="401"/>
      <c r="IEH1872" s="401"/>
      <c r="IEI1872" s="401"/>
      <c r="IEJ1872" s="401"/>
      <c r="IEK1872" s="401"/>
      <c r="IEL1872" s="401"/>
      <c r="IEM1872" s="401"/>
      <c r="IEN1872" s="401"/>
      <c r="IEO1872" s="401"/>
      <c r="IEP1872" s="401"/>
      <c r="IEQ1872" s="401"/>
      <c r="IER1872" s="401"/>
      <c r="IES1872" s="401"/>
      <c r="IET1872" s="401"/>
      <c r="IEU1872" s="401"/>
      <c r="IEV1872" s="401"/>
      <c r="IEW1872" s="401"/>
      <c r="IEX1872" s="401"/>
      <c r="IEY1872" s="401"/>
      <c r="IEZ1872" s="401"/>
      <c r="IFA1872" s="401"/>
      <c r="IFB1872" s="401"/>
      <c r="IFC1872" s="401"/>
      <c r="IFD1872" s="401"/>
      <c r="IFE1872" s="401"/>
      <c r="IFF1872" s="401"/>
      <c r="IFG1872" s="401"/>
      <c r="IFH1872" s="401"/>
      <c r="IFI1872" s="401"/>
      <c r="IFJ1872" s="401"/>
      <c r="IFK1872" s="401"/>
      <c r="IFL1872" s="401"/>
      <c r="IFM1872" s="401"/>
      <c r="IFN1872" s="401"/>
      <c r="IFO1872" s="401"/>
      <c r="IFP1872" s="401"/>
      <c r="IFQ1872" s="401"/>
      <c r="IFR1872" s="401"/>
      <c r="IFS1872" s="401"/>
      <c r="IFT1872" s="401"/>
      <c r="IFU1872" s="401"/>
      <c r="IFV1872" s="401"/>
      <c r="IFW1872" s="401"/>
      <c r="IFX1872" s="401"/>
      <c r="IFY1872" s="401"/>
      <c r="IFZ1872" s="401"/>
      <c r="IGA1872" s="401"/>
      <c r="IGB1872" s="401"/>
      <c r="IGC1872" s="401"/>
      <c r="IGD1872" s="401"/>
      <c r="IGE1872" s="401"/>
      <c r="IGF1872" s="401"/>
      <c r="IGG1872" s="401"/>
      <c r="IGH1872" s="401"/>
      <c r="IGI1872" s="401"/>
      <c r="IGJ1872" s="401"/>
      <c r="IGK1872" s="401"/>
      <c r="IGL1872" s="401"/>
      <c r="IGM1872" s="401"/>
      <c r="IGN1872" s="401"/>
      <c r="IGO1872" s="401"/>
      <c r="IGP1872" s="401"/>
      <c r="IGQ1872" s="401"/>
      <c r="IGR1872" s="401"/>
      <c r="IGS1872" s="401"/>
      <c r="IGT1872" s="401"/>
      <c r="IGU1872" s="401"/>
      <c r="IGV1872" s="401"/>
      <c r="IGW1872" s="401"/>
      <c r="IGX1872" s="401"/>
      <c r="IGY1872" s="401"/>
      <c r="IGZ1872" s="401"/>
      <c r="IHA1872" s="401"/>
      <c r="IHB1872" s="401"/>
      <c r="IHC1872" s="401"/>
      <c r="IHD1872" s="401"/>
      <c r="IHE1872" s="401"/>
      <c r="IHF1872" s="401"/>
      <c r="IHG1872" s="401"/>
      <c r="IHH1872" s="401"/>
      <c r="IHI1872" s="401"/>
      <c r="IHJ1872" s="401"/>
      <c r="IHK1872" s="401"/>
      <c r="IHL1872" s="401"/>
      <c r="IHM1872" s="401"/>
      <c r="IHN1872" s="401"/>
      <c r="IHO1872" s="401"/>
      <c r="IHP1872" s="401"/>
      <c r="IHQ1872" s="401"/>
      <c r="IHR1872" s="401"/>
      <c r="IHS1872" s="401"/>
      <c r="IHT1872" s="401"/>
      <c r="IHU1872" s="401"/>
      <c r="IHV1872" s="401"/>
      <c r="IHW1872" s="401"/>
      <c r="IHX1872" s="401"/>
      <c r="IHY1872" s="401"/>
      <c r="IHZ1872" s="401"/>
      <c r="IIA1872" s="401"/>
      <c r="IIB1872" s="401"/>
      <c r="IIC1872" s="401"/>
      <c r="IID1872" s="401"/>
      <c r="IIE1872" s="401"/>
      <c r="IIF1872" s="401"/>
      <c r="IIG1872" s="401"/>
      <c r="IIH1872" s="401"/>
      <c r="III1872" s="401"/>
      <c r="IIJ1872" s="401"/>
      <c r="IIK1872" s="401"/>
      <c r="IIL1872" s="401"/>
      <c r="IIM1872" s="401"/>
      <c r="IIN1872" s="401"/>
      <c r="IIO1872" s="401"/>
      <c r="IIP1872" s="401"/>
      <c r="IIQ1872" s="401"/>
      <c r="IIR1872" s="401"/>
      <c r="IIS1872" s="401"/>
      <c r="IIT1872" s="401"/>
      <c r="IIU1872" s="401"/>
      <c r="IIV1872" s="401"/>
      <c r="IIW1872" s="401"/>
      <c r="IIX1872" s="401"/>
      <c r="IIY1872" s="401"/>
      <c r="IIZ1872" s="401"/>
      <c r="IJA1872" s="401"/>
      <c r="IJB1872" s="401"/>
      <c r="IJC1872" s="401"/>
      <c r="IJD1872" s="401"/>
      <c r="IJE1872" s="401"/>
      <c r="IJF1872" s="401"/>
      <c r="IJG1872" s="401"/>
      <c r="IJH1872" s="401"/>
      <c r="IJI1872" s="401"/>
      <c r="IJJ1872" s="401"/>
      <c r="IJK1872" s="401"/>
      <c r="IJL1872" s="401"/>
      <c r="IJM1872" s="401"/>
      <c r="IJN1872" s="401"/>
      <c r="IJO1872" s="401"/>
      <c r="IJP1872" s="401"/>
      <c r="IJQ1872" s="401"/>
      <c r="IJR1872" s="401"/>
      <c r="IJS1872" s="401"/>
      <c r="IJT1872" s="401"/>
      <c r="IJU1872" s="401"/>
      <c r="IJV1872" s="401"/>
      <c r="IJW1872" s="401"/>
      <c r="IJX1872" s="401"/>
      <c r="IJY1872" s="401"/>
      <c r="IJZ1872" s="401"/>
      <c r="IKA1872" s="401"/>
      <c r="IKB1872" s="401"/>
      <c r="IKC1872" s="401"/>
      <c r="IKD1872" s="401"/>
      <c r="IKE1872" s="401"/>
      <c r="IKF1872" s="401"/>
      <c r="IKG1872" s="401"/>
      <c r="IKH1872" s="401"/>
      <c r="IKI1872" s="401"/>
      <c r="IKJ1872" s="401"/>
      <c r="IKK1872" s="401"/>
      <c r="IKL1872" s="401"/>
      <c r="IKM1872" s="401"/>
      <c r="IKN1872" s="401"/>
      <c r="IKO1872" s="401"/>
      <c r="IKP1872" s="401"/>
      <c r="IKQ1872" s="401"/>
      <c r="IKR1872" s="401"/>
      <c r="IKS1872" s="401"/>
      <c r="IKT1872" s="401"/>
      <c r="IKU1872" s="401"/>
      <c r="IKV1872" s="401"/>
      <c r="IKW1872" s="401"/>
      <c r="IKX1872" s="401"/>
      <c r="IKY1872" s="401"/>
      <c r="IKZ1872" s="401"/>
      <c r="ILA1872" s="401"/>
      <c r="ILB1872" s="401"/>
      <c r="ILC1872" s="401"/>
      <c r="ILD1872" s="401"/>
      <c r="ILE1872" s="401"/>
      <c r="ILF1872" s="401"/>
      <c r="ILG1872" s="401"/>
      <c r="ILH1872" s="401"/>
      <c r="ILI1872" s="401"/>
      <c r="ILJ1872" s="401"/>
      <c r="ILK1872" s="401"/>
      <c r="ILL1872" s="401"/>
      <c r="ILM1872" s="401"/>
      <c r="ILN1872" s="401"/>
      <c r="ILO1872" s="401"/>
      <c r="ILP1872" s="401"/>
      <c r="ILQ1872" s="401"/>
      <c r="ILR1872" s="401"/>
      <c r="ILS1872" s="401"/>
      <c r="ILT1872" s="401"/>
      <c r="ILU1872" s="401"/>
      <c r="ILV1872" s="401"/>
      <c r="ILW1872" s="401"/>
      <c r="ILX1872" s="401"/>
      <c r="ILY1872" s="401"/>
      <c r="ILZ1872" s="401"/>
      <c r="IMA1872" s="401"/>
      <c r="IMB1872" s="401"/>
      <c r="IMC1872" s="401"/>
      <c r="IMD1872" s="401"/>
      <c r="IME1872" s="401"/>
      <c r="IMF1872" s="401"/>
      <c r="IMG1872" s="401"/>
      <c r="IMH1872" s="401"/>
      <c r="IMI1872" s="401"/>
      <c r="IMJ1872" s="401"/>
      <c r="IMK1872" s="401"/>
      <c r="IML1872" s="401"/>
      <c r="IMM1872" s="401"/>
      <c r="IMN1872" s="401"/>
      <c r="IMO1872" s="401"/>
      <c r="IMP1872" s="401"/>
      <c r="IMQ1872" s="401"/>
      <c r="IMR1872" s="401"/>
      <c r="IMS1872" s="401"/>
      <c r="IMT1872" s="401"/>
      <c r="IMU1872" s="401"/>
      <c r="IMV1872" s="401"/>
      <c r="IMW1872" s="401"/>
      <c r="IMX1872" s="401"/>
      <c r="IMY1872" s="401"/>
      <c r="IMZ1872" s="401"/>
      <c r="INA1872" s="401"/>
      <c r="INB1872" s="401"/>
      <c r="INC1872" s="401"/>
      <c r="IND1872" s="401"/>
      <c r="INE1872" s="401"/>
      <c r="INF1872" s="401"/>
      <c r="ING1872" s="401"/>
      <c r="INH1872" s="401"/>
      <c r="INI1872" s="401"/>
      <c r="INJ1872" s="401"/>
      <c r="INK1872" s="401"/>
      <c r="INL1872" s="401"/>
      <c r="INM1872" s="401"/>
      <c r="INN1872" s="401"/>
      <c r="INO1872" s="401"/>
      <c r="INP1872" s="401"/>
      <c r="INQ1872" s="401"/>
      <c r="INR1872" s="401"/>
      <c r="INS1872" s="401"/>
      <c r="INT1872" s="401"/>
      <c r="INU1872" s="401"/>
      <c r="INV1872" s="401"/>
      <c r="INW1872" s="401"/>
      <c r="INX1872" s="401"/>
      <c r="INY1872" s="401"/>
      <c r="INZ1872" s="401"/>
      <c r="IOA1872" s="401"/>
      <c r="IOB1872" s="401"/>
      <c r="IOC1872" s="401"/>
      <c r="IOD1872" s="401"/>
      <c r="IOE1872" s="401"/>
      <c r="IOF1872" s="401"/>
      <c r="IOG1872" s="401"/>
      <c r="IOH1872" s="401"/>
      <c r="IOI1872" s="401"/>
      <c r="IOJ1872" s="401"/>
      <c r="IOK1872" s="401"/>
      <c r="IOL1872" s="401"/>
      <c r="IOM1872" s="401"/>
      <c r="ION1872" s="401"/>
      <c r="IOO1872" s="401"/>
      <c r="IOP1872" s="401"/>
      <c r="IOQ1872" s="401"/>
      <c r="IOR1872" s="401"/>
      <c r="IOS1872" s="401"/>
      <c r="IOT1872" s="401"/>
      <c r="IOU1872" s="401"/>
      <c r="IOV1872" s="401"/>
      <c r="IOW1872" s="401"/>
      <c r="IOX1872" s="401"/>
      <c r="IOY1872" s="401"/>
      <c r="IOZ1872" s="401"/>
      <c r="IPA1872" s="401"/>
      <c r="IPB1872" s="401"/>
      <c r="IPC1872" s="401"/>
      <c r="IPD1872" s="401"/>
      <c r="IPE1872" s="401"/>
      <c r="IPF1872" s="401"/>
      <c r="IPG1872" s="401"/>
      <c r="IPH1872" s="401"/>
      <c r="IPI1872" s="401"/>
      <c r="IPJ1872" s="401"/>
      <c r="IPK1872" s="401"/>
      <c r="IPL1872" s="401"/>
      <c r="IPM1872" s="401"/>
      <c r="IPN1872" s="401"/>
      <c r="IPO1872" s="401"/>
      <c r="IPP1872" s="401"/>
      <c r="IPQ1872" s="401"/>
      <c r="IPR1872" s="401"/>
      <c r="IPS1872" s="401"/>
      <c r="IPT1872" s="401"/>
      <c r="IPU1872" s="401"/>
      <c r="IPV1872" s="401"/>
      <c r="IPW1872" s="401"/>
      <c r="IPX1872" s="401"/>
      <c r="IPY1872" s="401"/>
      <c r="IPZ1872" s="401"/>
      <c r="IQA1872" s="401"/>
      <c r="IQB1872" s="401"/>
      <c r="IQC1872" s="401"/>
      <c r="IQD1872" s="401"/>
      <c r="IQE1872" s="401"/>
      <c r="IQF1872" s="401"/>
      <c r="IQG1872" s="401"/>
      <c r="IQH1872" s="401"/>
      <c r="IQI1872" s="401"/>
      <c r="IQJ1872" s="401"/>
      <c r="IQK1872" s="401"/>
      <c r="IQL1872" s="401"/>
      <c r="IQM1872" s="401"/>
      <c r="IQN1872" s="401"/>
      <c r="IQO1872" s="401"/>
      <c r="IQP1872" s="401"/>
      <c r="IQQ1872" s="401"/>
      <c r="IQR1872" s="401"/>
      <c r="IQS1872" s="401"/>
      <c r="IQT1872" s="401"/>
      <c r="IQU1872" s="401"/>
      <c r="IQV1872" s="401"/>
      <c r="IQW1872" s="401"/>
      <c r="IQX1872" s="401"/>
      <c r="IQY1872" s="401"/>
      <c r="IQZ1872" s="401"/>
      <c r="IRA1872" s="401"/>
      <c r="IRB1872" s="401"/>
      <c r="IRC1872" s="401"/>
      <c r="IRD1872" s="401"/>
      <c r="IRE1872" s="401"/>
      <c r="IRF1872" s="401"/>
      <c r="IRG1872" s="401"/>
      <c r="IRH1872" s="401"/>
      <c r="IRI1872" s="401"/>
      <c r="IRJ1872" s="401"/>
      <c r="IRK1872" s="401"/>
      <c r="IRL1872" s="401"/>
      <c r="IRM1872" s="401"/>
      <c r="IRN1872" s="401"/>
      <c r="IRO1872" s="401"/>
      <c r="IRP1872" s="401"/>
      <c r="IRQ1872" s="401"/>
      <c r="IRR1872" s="401"/>
      <c r="IRS1872" s="401"/>
      <c r="IRT1872" s="401"/>
      <c r="IRU1872" s="401"/>
      <c r="IRV1872" s="401"/>
      <c r="IRW1872" s="401"/>
      <c r="IRX1872" s="401"/>
      <c r="IRY1872" s="401"/>
      <c r="IRZ1872" s="401"/>
      <c r="ISA1872" s="401"/>
      <c r="ISB1872" s="401"/>
      <c r="ISC1872" s="401"/>
      <c r="ISD1872" s="401"/>
      <c r="ISE1872" s="401"/>
      <c r="ISF1872" s="401"/>
      <c r="ISG1872" s="401"/>
      <c r="ISH1872" s="401"/>
      <c r="ISI1872" s="401"/>
      <c r="ISJ1872" s="401"/>
      <c r="ISK1872" s="401"/>
      <c r="ISL1872" s="401"/>
      <c r="ISM1872" s="401"/>
      <c r="ISN1872" s="401"/>
      <c r="ISO1872" s="401"/>
      <c r="ISP1872" s="401"/>
      <c r="ISQ1872" s="401"/>
      <c r="ISR1872" s="401"/>
      <c r="ISS1872" s="401"/>
      <c r="IST1872" s="401"/>
      <c r="ISU1872" s="401"/>
      <c r="ISV1872" s="401"/>
      <c r="ISW1872" s="401"/>
      <c r="ISX1872" s="401"/>
      <c r="ISY1872" s="401"/>
      <c r="ISZ1872" s="401"/>
      <c r="ITA1872" s="401"/>
      <c r="ITB1872" s="401"/>
      <c r="ITC1872" s="401"/>
      <c r="ITD1872" s="401"/>
      <c r="ITE1872" s="401"/>
      <c r="ITF1872" s="401"/>
      <c r="ITG1872" s="401"/>
      <c r="ITH1872" s="401"/>
      <c r="ITI1872" s="401"/>
      <c r="ITJ1872" s="401"/>
      <c r="ITK1872" s="401"/>
      <c r="ITL1872" s="401"/>
      <c r="ITM1872" s="401"/>
      <c r="ITN1872" s="401"/>
      <c r="ITO1872" s="401"/>
      <c r="ITP1872" s="401"/>
      <c r="ITQ1872" s="401"/>
      <c r="ITR1872" s="401"/>
      <c r="ITS1872" s="401"/>
      <c r="ITT1872" s="401"/>
      <c r="ITU1872" s="401"/>
      <c r="ITV1872" s="401"/>
      <c r="ITW1872" s="401"/>
      <c r="ITX1872" s="401"/>
      <c r="ITY1872" s="401"/>
      <c r="ITZ1872" s="401"/>
      <c r="IUA1872" s="401"/>
      <c r="IUB1872" s="401"/>
      <c r="IUC1872" s="401"/>
      <c r="IUD1872" s="401"/>
      <c r="IUE1872" s="401"/>
      <c r="IUF1872" s="401"/>
      <c r="IUG1872" s="401"/>
      <c r="IUH1872" s="401"/>
      <c r="IUI1872" s="401"/>
      <c r="IUJ1872" s="401"/>
      <c r="IUK1872" s="401"/>
      <c r="IUL1872" s="401"/>
      <c r="IUM1872" s="401"/>
      <c r="IUN1872" s="401"/>
      <c r="IUO1872" s="401"/>
      <c r="IUP1872" s="401"/>
      <c r="IUQ1872" s="401"/>
      <c r="IUR1872" s="401"/>
      <c r="IUS1872" s="401"/>
      <c r="IUT1872" s="401"/>
      <c r="IUU1872" s="401"/>
      <c r="IUV1872" s="401"/>
      <c r="IUW1872" s="401"/>
      <c r="IUX1872" s="401"/>
      <c r="IUY1872" s="401"/>
      <c r="IUZ1872" s="401"/>
      <c r="IVA1872" s="401"/>
      <c r="IVB1872" s="401"/>
      <c r="IVC1872" s="401"/>
      <c r="IVD1872" s="401"/>
      <c r="IVE1872" s="401"/>
      <c r="IVF1872" s="401"/>
      <c r="IVG1872" s="401"/>
      <c r="IVH1872" s="401"/>
      <c r="IVI1872" s="401"/>
      <c r="IVJ1872" s="401"/>
      <c r="IVK1872" s="401"/>
      <c r="IVL1872" s="401"/>
      <c r="IVM1872" s="401"/>
      <c r="IVN1872" s="401"/>
      <c r="IVO1872" s="401"/>
      <c r="IVP1872" s="401"/>
      <c r="IVQ1872" s="401"/>
      <c r="IVR1872" s="401"/>
      <c r="IVS1872" s="401"/>
      <c r="IVT1872" s="401"/>
      <c r="IVU1872" s="401"/>
      <c r="IVV1872" s="401"/>
      <c r="IVW1872" s="401"/>
      <c r="IVX1872" s="401"/>
      <c r="IVY1872" s="401"/>
      <c r="IVZ1872" s="401"/>
      <c r="IWA1872" s="401"/>
      <c r="IWB1872" s="401"/>
      <c r="IWC1872" s="401"/>
      <c r="IWD1872" s="401"/>
      <c r="IWE1872" s="401"/>
      <c r="IWF1872" s="401"/>
      <c r="IWG1872" s="401"/>
      <c r="IWH1872" s="401"/>
      <c r="IWI1872" s="401"/>
      <c r="IWJ1872" s="401"/>
      <c r="IWK1872" s="401"/>
      <c r="IWL1872" s="401"/>
      <c r="IWM1872" s="401"/>
      <c r="IWN1872" s="401"/>
      <c r="IWO1872" s="401"/>
      <c r="IWP1872" s="401"/>
      <c r="IWQ1872" s="401"/>
      <c r="IWR1872" s="401"/>
      <c r="IWS1872" s="401"/>
      <c r="IWT1872" s="401"/>
      <c r="IWU1872" s="401"/>
      <c r="IWV1872" s="401"/>
      <c r="IWW1872" s="401"/>
      <c r="IWX1872" s="401"/>
      <c r="IWY1872" s="401"/>
      <c r="IWZ1872" s="401"/>
      <c r="IXA1872" s="401"/>
      <c r="IXB1872" s="401"/>
      <c r="IXC1872" s="401"/>
      <c r="IXD1872" s="401"/>
      <c r="IXE1872" s="401"/>
      <c r="IXF1872" s="401"/>
      <c r="IXG1872" s="401"/>
      <c r="IXH1872" s="401"/>
      <c r="IXI1872" s="401"/>
      <c r="IXJ1872" s="401"/>
      <c r="IXK1872" s="401"/>
      <c r="IXL1872" s="401"/>
      <c r="IXM1872" s="401"/>
      <c r="IXN1872" s="401"/>
      <c r="IXO1872" s="401"/>
      <c r="IXP1872" s="401"/>
      <c r="IXQ1872" s="401"/>
      <c r="IXR1872" s="401"/>
      <c r="IXS1872" s="401"/>
      <c r="IXT1872" s="401"/>
      <c r="IXU1872" s="401"/>
      <c r="IXV1872" s="401"/>
      <c r="IXW1872" s="401"/>
      <c r="IXX1872" s="401"/>
      <c r="IXY1872" s="401"/>
      <c r="IXZ1872" s="401"/>
      <c r="IYA1872" s="401"/>
      <c r="IYB1872" s="401"/>
      <c r="IYC1872" s="401"/>
      <c r="IYD1872" s="401"/>
      <c r="IYE1872" s="401"/>
      <c r="IYF1872" s="401"/>
      <c r="IYG1872" s="401"/>
      <c r="IYH1872" s="401"/>
      <c r="IYI1872" s="401"/>
      <c r="IYJ1872" s="401"/>
      <c r="IYK1872" s="401"/>
      <c r="IYL1872" s="401"/>
      <c r="IYM1872" s="401"/>
      <c r="IYN1872" s="401"/>
      <c r="IYO1872" s="401"/>
      <c r="IYP1872" s="401"/>
      <c r="IYQ1872" s="401"/>
      <c r="IYR1872" s="401"/>
      <c r="IYS1872" s="401"/>
      <c r="IYT1872" s="401"/>
      <c r="IYU1872" s="401"/>
      <c r="IYV1872" s="401"/>
      <c r="IYW1872" s="401"/>
      <c r="IYX1872" s="401"/>
      <c r="IYY1872" s="401"/>
      <c r="IYZ1872" s="401"/>
      <c r="IZA1872" s="401"/>
      <c r="IZB1872" s="401"/>
      <c r="IZC1872" s="401"/>
      <c r="IZD1872" s="401"/>
      <c r="IZE1872" s="401"/>
      <c r="IZF1872" s="401"/>
      <c r="IZG1872" s="401"/>
      <c r="IZH1872" s="401"/>
      <c r="IZI1872" s="401"/>
      <c r="IZJ1872" s="401"/>
      <c r="IZK1872" s="401"/>
      <c r="IZL1872" s="401"/>
      <c r="IZM1872" s="401"/>
      <c r="IZN1872" s="401"/>
      <c r="IZO1872" s="401"/>
      <c r="IZP1872" s="401"/>
      <c r="IZQ1872" s="401"/>
      <c r="IZR1872" s="401"/>
      <c r="IZS1872" s="401"/>
      <c r="IZT1872" s="401"/>
      <c r="IZU1872" s="401"/>
      <c r="IZV1872" s="401"/>
      <c r="IZW1872" s="401"/>
      <c r="IZX1872" s="401"/>
      <c r="IZY1872" s="401"/>
      <c r="IZZ1872" s="401"/>
      <c r="JAA1872" s="401"/>
      <c r="JAB1872" s="401"/>
      <c r="JAC1872" s="401"/>
      <c r="JAD1872" s="401"/>
      <c r="JAE1872" s="401"/>
      <c r="JAF1872" s="401"/>
      <c r="JAG1872" s="401"/>
      <c r="JAH1872" s="401"/>
      <c r="JAI1872" s="401"/>
      <c r="JAJ1872" s="401"/>
      <c r="JAK1872" s="401"/>
      <c r="JAL1872" s="401"/>
      <c r="JAM1872" s="401"/>
      <c r="JAN1872" s="401"/>
      <c r="JAO1872" s="401"/>
      <c r="JAP1872" s="401"/>
      <c r="JAQ1872" s="401"/>
      <c r="JAR1872" s="401"/>
      <c r="JAS1872" s="401"/>
      <c r="JAT1872" s="401"/>
      <c r="JAU1872" s="401"/>
      <c r="JAV1872" s="401"/>
      <c r="JAW1872" s="401"/>
      <c r="JAX1872" s="401"/>
      <c r="JAY1872" s="401"/>
      <c r="JAZ1872" s="401"/>
      <c r="JBA1872" s="401"/>
      <c r="JBB1872" s="401"/>
      <c r="JBC1872" s="401"/>
      <c r="JBD1872" s="401"/>
      <c r="JBE1872" s="401"/>
      <c r="JBF1872" s="401"/>
      <c r="JBG1872" s="401"/>
      <c r="JBH1872" s="401"/>
      <c r="JBI1872" s="401"/>
      <c r="JBJ1872" s="401"/>
      <c r="JBK1872" s="401"/>
      <c r="JBL1872" s="401"/>
      <c r="JBM1872" s="401"/>
      <c r="JBN1872" s="401"/>
      <c r="JBO1872" s="401"/>
      <c r="JBP1872" s="401"/>
      <c r="JBQ1872" s="401"/>
      <c r="JBR1872" s="401"/>
      <c r="JBS1872" s="401"/>
      <c r="JBT1872" s="401"/>
      <c r="JBU1872" s="401"/>
      <c r="JBV1872" s="401"/>
      <c r="JBW1872" s="401"/>
      <c r="JBX1872" s="401"/>
      <c r="JBY1872" s="401"/>
      <c r="JBZ1872" s="401"/>
      <c r="JCA1872" s="401"/>
      <c r="JCB1872" s="401"/>
      <c r="JCC1872" s="401"/>
      <c r="JCD1872" s="401"/>
      <c r="JCE1872" s="401"/>
      <c r="JCF1872" s="401"/>
      <c r="JCG1872" s="401"/>
      <c r="JCH1872" s="401"/>
      <c r="JCI1872" s="401"/>
      <c r="JCJ1872" s="401"/>
      <c r="JCK1872" s="401"/>
      <c r="JCL1872" s="401"/>
      <c r="JCM1872" s="401"/>
      <c r="JCN1872" s="401"/>
      <c r="JCO1872" s="401"/>
      <c r="JCP1872" s="401"/>
      <c r="JCQ1872" s="401"/>
      <c r="JCR1872" s="401"/>
      <c r="JCS1872" s="401"/>
      <c r="JCT1872" s="401"/>
      <c r="JCU1872" s="401"/>
      <c r="JCV1872" s="401"/>
      <c r="JCW1872" s="401"/>
      <c r="JCX1872" s="401"/>
      <c r="JCY1872" s="401"/>
      <c r="JCZ1872" s="401"/>
      <c r="JDA1872" s="401"/>
      <c r="JDB1872" s="401"/>
      <c r="JDC1872" s="401"/>
      <c r="JDD1872" s="401"/>
      <c r="JDE1872" s="401"/>
      <c r="JDF1872" s="401"/>
      <c r="JDG1872" s="401"/>
      <c r="JDH1872" s="401"/>
      <c r="JDI1872" s="401"/>
      <c r="JDJ1872" s="401"/>
      <c r="JDK1872" s="401"/>
      <c r="JDL1872" s="401"/>
      <c r="JDM1872" s="401"/>
      <c r="JDN1872" s="401"/>
      <c r="JDO1872" s="401"/>
      <c r="JDP1872" s="401"/>
      <c r="JDQ1872" s="401"/>
      <c r="JDR1872" s="401"/>
      <c r="JDS1872" s="401"/>
      <c r="JDT1872" s="401"/>
      <c r="JDU1872" s="401"/>
      <c r="JDV1872" s="401"/>
      <c r="JDW1872" s="401"/>
      <c r="JDX1872" s="401"/>
      <c r="JDY1872" s="401"/>
      <c r="JDZ1872" s="401"/>
      <c r="JEA1872" s="401"/>
      <c r="JEB1872" s="401"/>
      <c r="JEC1872" s="401"/>
      <c r="JED1872" s="401"/>
      <c r="JEE1872" s="401"/>
      <c r="JEF1872" s="401"/>
      <c r="JEG1872" s="401"/>
      <c r="JEH1872" s="401"/>
      <c r="JEI1872" s="401"/>
      <c r="JEJ1872" s="401"/>
      <c r="JEK1872" s="401"/>
      <c r="JEL1872" s="401"/>
      <c r="JEM1872" s="401"/>
      <c r="JEN1872" s="401"/>
      <c r="JEO1872" s="401"/>
      <c r="JEP1872" s="401"/>
      <c r="JEQ1872" s="401"/>
      <c r="JER1872" s="401"/>
      <c r="JES1872" s="401"/>
      <c r="JET1872" s="401"/>
      <c r="JEU1872" s="401"/>
      <c r="JEV1872" s="401"/>
      <c r="JEW1872" s="401"/>
      <c r="JEX1872" s="401"/>
      <c r="JEY1872" s="401"/>
      <c r="JEZ1872" s="401"/>
      <c r="JFA1872" s="401"/>
      <c r="JFB1872" s="401"/>
      <c r="JFC1872" s="401"/>
      <c r="JFD1872" s="401"/>
      <c r="JFE1872" s="401"/>
      <c r="JFF1872" s="401"/>
      <c r="JFG1872" s="401"/>
      <c r="JFH1872" s="401"/>
      <c r="JFI1872" s="401"/>
      <c r="JFJ1872" s="401"/>
      <c r="JFK1872" s="401"/>
      <c r="JFL1872" s="401"/>
      <c r="JFM1872" s="401"/>
      <c r="JFN1872" s="401"/>
      <c r="JFO1872" s="401"/>
      <c r="JFP1872" s="401"/>
      <c r="JFQ1872" s="401"/>
      <c r="JFR1872" s="401"/>
      <c r="JFS1872" s="401"/>
      <c r="JFT1872" s="401"/>
      <c r="JFU1872" s="401"/>
      <c r="JFV1872" s="401"/>
      <c r="JFW1872" s="401"/>
      <c r="JFX1872" s="401"/>
      <c r="JFY1872" s="401"/>
      <c r="JFZ1872" s="401"/>
      <c r="JGA1872" s="401"/>
      <c r="JGB1872" s="401"/>
      <c r="JGC1872" s="401"/>
      <c r="JGD1872" s="401"/>
      <c r="JGE1872" s="401"/>
      <c r="JGF1872" s="401"/>
      <c r="JGG1872" s="401"/>
      <c r="JGH1872" s="401"/>
      <c r="JGI1872" s="401"/>
      <c r="JGJ1872" s="401"/>
      <c r="JGK1872" s="401"/>
      <c r="JGL1872" s="401"/>
      <c r="JGM1872" s="401"/>
      <c r="JGN1872" s="401"/>
      <c r="JGO1872" s="401"/>
      <c r="JGP1872" s="401"/>
      <c r="JGQ1872" s="401"/>
      <c r="JGR1872" s="401"/>
      <c r="JGS1872" s="401"/>
      <c r="JGT1872" s="401"/>
      <c r="JGU1872" s="401"/>
      <c r="JGV1872" s="401"/>
      <c r="JGW1872" s="401"/>
      <c r="JGX1872" s="401"/>
      <c r="JGY1872" s="401"/>
      <c r="JGZ1872" s="401"/>
      <c r="JHA1872" s="401"/>
      <c r="JHB1872" s="401"/>
      <c r="JHC1872" s="401"/>
      <c r="JHD1872" s="401"/>
      <c r="JHE1872" s="401"/>
      <c r="JHF1872" s="401"/>
      <c r="JHG1872" s="401"/>
      <c r="JHH1872" s="401"/>
      <c r="JHI1872" s="401"/>
      <c r="JHJ1872" s="401"/>
      <c r="JHK1872" s="401"/>
      <c r="JHL1872" s="401"/>
      <c r="JHM1872" s="401"/>
      <c r="JHN1872" s="401"/>
      <c r="JHO1872" s="401"/>
      <c r="JHP1872" s="401"/>
      <c r="JHQ1872" s="401"/>
      <c r="JHR1872" s="401"/>
      <c r="JHS1872" s="401"/>
      <c r="JHT1872" s="401"/>
      <c r="JHU1872" s="401"/>
      <c r="JHV1872" s="401"/>
      <c r="JHW1872" s="401"/>
      <c r="JHX1872" s="401"/>
      <c r="JHY1872" s="401"/>
      <c r="JHZ1872" s="401"/>
      <c r="JIA1872" s="401"/>
      <c r="JIB1872" s="401"/>
      <c r="JIC1872" s="401"/>
      <c r="JID1872" s="401"/>
      <c r="JIE1872" s="401"/>
      <c r="JIF1872" s="401"/>
      <c r="JIG1872" s="401"/>
      <c r="JIH1872" s="401"/>
      <c r="JII1872" s="401"/>
      <c r="JIJ1872" s="401"/>
      <c r="JIK1872" s="401"/>
      <c r="JIL1872" s="401"/>
      <c r="JIM1872" s="401"/>
      <c r="JIN1872" s="401"/>
      <c r="JIO1872" s="401"/>
      <c r="JIP1872" s="401"/>
      <c r="JIQ1872" s="401"/>
      <c r="JIR1872" s="401"/>
      <c r="JIS1872" s="401"/>
      <c r="JIT1872" s="401"/>
      <c r="JIU1872" s="401"/>
      <c r="JIV1872" s="401"/>
      <c r="JIW1872" s="401"/>
      <c r="JIX1872" s="401"/>
      <c r="JIY1872" s="401"/>
      <c r="JIZ1872" s="401"/>
      <c r="JJA1872" s="401"/>
      <c r="JJB1872" s="401"/>
      <c r="JJC1872" s="401"/>
      <c r="JJD1872" s="401"/>
      <c r="JJE1872" s="401"/>
      <c r="JJF1872" s="401"/>
      <c r="JJG1872" s="401"/>
      <c r="JJH1872" s="401"/>
      <c r="JJI1872" s="401"/>
      <c r="JJJ1872" s="401"/>
      <c r="JJK1872" s="401"/>
      <c r="JJL1872" s="401"/>
      <c r="JJM1872" s="401"/>
      <c r="JJN1872" s="401"/>
      <c r="JJO1872" s="401"/>
      <c r="JJP1872" s="401"/>
      <c r="JJQ1872" s="401"/>
      <c r="JJR1872" s="401"/>
      <c r="JJS1872" s="401"/>
      <c r="JJT1872" s="401"/>
      <c r="JJU1872" s="401"/>
      <c r="JJV1872" s="401"/>
      <c r="JJW1872" s="401"/>
      <c r="JJX1872" s="401"/>
      <c r="JJY1872" s="401"/>
      <c r="JJZ1872" s="401"/>
      <c r="JKA1872" s="401"/>
      <c r="JKB1872" s="401"/>
      <c r="JKC1872" s="401"/>
      <c r="JKD1872" s="401"/>
      <c r="JKE1872" s="401"/>
      <c r="JKF1872" s="401"/>
      <c r="JKG1872" s="401"/>
      <c r="JKH1872" s="401"/>
      <c r="JKI1872" s="401"/>
      <c r="JKJ1872" s="401"/>
      <c r="JKK1872" s="401"/>
      <c r="JKL1872" s="401"/>
      <c r="JKM1872" s="401"/>
      <c r="JKN1872" s="401"/>
      <c r="JKO1872" s="401"/>
      <c r="JKP1872" s="401"/>
      <c r="JKQ1872" s="401"/>
      <c r="JKR1872" s="401"/>
      <c r="JKS1872" s="401"/>
      <c r="JKT1872" s="401"/>
      <c r="JKU1872" s="401"/>
      <c r="JKV1872" s="401"/>
      <c r="JKW1872" s="401"/>
      <c r="JKX1872" s="401"/>
      <c r="JKY1872" s="401"/>
      <c r="JKZ1872" s="401"/>
      <c r="JLA1872" s="401"/>
      <c r="JLB1872" s="401"/>
      <c r="JLC1872" s="401"/>
      <c r="JLD1872" s="401"/>
      <c r="JLE1872" s="401"/>
      <c r="JLF1872" s="401"/>
      <c r="JLG1872" s="401"/>
      <c r="JLH1872" s="401"/>
      <c r="JLI1872" s="401"/>
      <c r="JLJ1872" s="401"/>
      <c r="JLK1872" s="401"/>
      <c r="JLL1872" s="401"/>
      <c r="JLM1872" s="401"/>
      <c r="JLN1872" s="401"/>
      <c r="JLO1872" s="401"/>
      <c r="JLP1872" s="401"/>
      <c r="JLQ1872" s="401"/>
      <c r="JLR1872" s="401"/>
      <c r="JLS1872" s="401"/>
      <c r="JLT1872" s="401"/>
      <c r="JLU1872" s="401"/>
      <c r="JLV1872" s="401"/>
      <c r="JLW1872" s="401"/>
      <c r="JLX1872" s="401"/>
      <c r="JLY1872" s="401"/>
      <c r="JLZ1872" s="401"/>
      <c r="JMA1872" s="401"/>
      <c r="JMB1872" s="401"/>
      <c r="JMC1872" s="401"/>
      <c r="JMD1872" s="401"/>
      <c r="JME1872" s="401"/>
      <c r="JMF1872" s="401"/>
      <c r="JMG1872" s="401"/>
      <c r="JMH1872" s="401"/>
      <c r="JMI1872" s="401"/>
      <c r="JMJ1872" s="401"/>
      <c r="JMK1872" s="401"/>
      <c r="JML1872" s="401"/>
      <c r="JMM1872" s="401"/>
      <c r="JMN1872" s="401"/>
      <c r="JMO1872" s="401"/>
      <c r="JMP1872" s="401"/>
      <c r="JMQ1872" s="401"/>
      <c r="JMR1872" s="401"/>
      <c r="JMS1872" s="401"/>
      <c r="JMT1872" s="401"/>
      <c r="JMU1872" s="401"/>
      <c r="JMV1872" s="401"/>
      <c r="JMW1872" s="401"/>
      <c r="JMX1872" s="401"/>
      <c r="JMY1872" s="401"/>
      <c r="JMZ1872" s="401"/>
      <c r="JNA1872" s="401"/>
      <c r="JNB1872" s="401"/>
      <c r="JNC1872" s="401"/>
      <c r="JND1872" s="401"/>
      <c r="JNE1872" s="401"/>
      <c r="JNF1872" s="401"/>
      <c r="JNG1872" s="401"/>
      <c r="JNH1872" s="401"/>
      <c r="JNI1872" s="401"/>
      <c r="JNJ1872" s="401"/>
      <c r="JNK1872" s="401"/>
      <c r="JNL1872" s="401"/>
      <c r="JNM1872" s="401"/>
      <c r="JNN1872" s="401"/>
      <c r="JNO1872" s="401"/>
      <c r="JNP1872" s="401"/>
      <c r="JNQ1872" s="401"/>
      <c r="JNR1872" s="401"/>
      <c r="JNS1872" s="401"/>
      <c r="JNT1872" s="401"/>
      <c r="JNU1872" s="401"/>
      <c r="JNV1872" s="401"/>
      <c r="JNW1872" s="401"/>
      <c r="JNX1872" s="401"/>
      <c r="JNY1872" s="401"/>
      <c r="JNZ1872" s="401"/>
      <c r="JOA1872" s="401"/>
      <c r="JOB1872" s="401"/>
      <c r="JOC1872" s="401"/>
      <c r="JOD1872" s="401"/>
      <c r="JOE1872" s="401"/>
      <c r="JOF1872" s="401"/>
      <c r="JOG1872" s="401"/>
      <c r="JOH1872" s="401"/>
      <c r="JOI1872" s="401"/>
      <c r="JOJ1872" s="401"/>
      <c r="JOK1872" s="401"/>
      <c r="JOL1872" s="401"/>
      <c r="JOM1872" s="401"/>
      <c r="JON1872" s="401"/>
      <c r="JOO1872" s="401"/>
      <c r="JOP1872" s="401"/>
      <c r="JOQ1872" s="401"/>
      <c r="JOR1872" s="401"/>
      <c r="JOS1872" s="401"/>
      <c r="JOT1872" s="401"/>
      <c r="JOU1872" s="401"/>
      <c r="JOV1872" s="401"/>
      <c r="JOW1872" s="401"/>
      <c r="JOX1872" s="401"/>
      <c r="JOY1872" s="401"/>
      <c r="JOZ1872" s="401"/>
      <c r="JPA1872" s="401"/>
      <c r="JPB1872" s="401"/>
      <c r="JPC1872" s="401"/>
      <c r="JPD1872" s="401"/>
      <c r="JPE1872" s="401"/>
      <c r="JPF1872" s="401"/>
      <c r="JPG1872" s="401"/>
      <c r="JPH1872" s="401"/>
      <c r="JPI1872" s="401"/>
      <c r="JPJ1872" s="401"/>
      <c r="JPK1872" s="401"/>
      <c r="JPL1872" s="401"/>
      <c r="JPM1872" s="401"/>
      <c r="JPN1872" s="401"/>
      <c r="JPO1872" s="401"/>
      <c r="JPP1872" s="401"/>
      <c r="JPQ1872" s="401"/>
      <c r="JPR1872" s="401"/>
      <c r="JPS1872" s="401"/>
      <c r="JPT1872" s="401"/>
      <c r="JPU1872" s="401"/>
      <c r="JPV1872" s="401"/>
      <c r="JPW1872" s="401"/>
      <c r="JPX1872" s="401"/>
      <c r="JPY1872" s="401"/>
      <c r="JPZ1872" s="401"/>
      <c r="JQA1872" s="401"/>
      <c r="JQB1872" s="401"/>
      <c r="JQC1872" s="401"/>
      <c r="JQD1872" s="401"/>
      <c r="JQE1872" s="401"/>
      <c r="JQF1872" s="401"/>
      <c r="JQG1872" s="401"/>
      <c r="JQH1872" s="401"/>
      <c r="JQI1872" s="401"/>
      <c r="JQJ1872" s="401"/>
      <c r="JQK1872" s="401"/>
      <c r="JQL1872" s="401"/>
      <c r="JQM1872" s="401"/>
      <c r="JQN1872" s="401"/>
      <c r="JQO1872" s="401"/>
      <c r="JQP1872" s="401"/>
      <c r="JQQ1872" s="401"/>
      <c r="JQR1872" s="401"/>
      <c r="JQS1872" s="401"/>
      <c r="JQT1872" s="401"/>
      <c r="JQU1872" s="401"/>
      <c r="JQV1872" s="401"/>
      <c r="JQW1872" s="401"/>
      <c r="JQX1872" s="401"/>
      <c r="JQY1872" s="401"/>
      <c r="JQZ1872" s="401"/>
      <c r="JRA1872" s="401"/>
      <c r="JRB1872" s="401"/>
      <c r="JRC1872" s="401"/>
      <c r="JRD1872" s="401"/>
      <c r="JRE1872" s="401"/>
      <c r="JRF1872" s="401"/>
      <c r="JRG1872" s="401"/>
      <c r="JRH1872" s="401"/>
      <c r="JRI1872" s="401"/>
      <c r="JRJ1872" s="401"/>
      <c r="JRK1872" s="401"/>
      <c r="JRL1872" s="401"/>
      <c r="JRM1872" s="401"/>
      <c r="JRN1872" s="401"/>
      <c r="JRO1872" s="401"/>
      <c r="JRP1872" s="401"/>
      <c r="JRQ1872" s="401"/>
      <c r="JRR1872" s="401"/>
      <c r="JRS1872" s="401"/>
      <c r="JRT1872" s="401"/>
      <c r="JRU1872" s="401"/>
      <c r="JRV1872" s="401"/>
      <c r="JRW1872" s="401"/>
      <c r="JRX1872" s="401"/>
      <c r="JRY1872" s="401"/>
      <c r="JRZ1872" s="401"/>
      <c r="JSA1872" s="401"/>
      <c r="JSB1872" s="401"/>
      <c r="JSC1872" s="401"/>
      <c r="JSD1872" s="401"/>
      <c r="JSE1872" s="401"/>
      <c r="JSF1872" s="401"/>
      <c r="JSG1872" s="401"/>
      <c r="JSH1872" s="401"/>
      <c r="JSI1872" s="401"/>
      <c r="JSJ1872" s="401"/>
      <c r="JSK1872" s="401"/>
      <c r="JSL1872" s="401"/>
      <c r="JSM1872" s="401"/>
      <c r="JSN1872" s="401"/>
      <c r="JSO1872" s="401"/>
      <c r="JSP1872" s="401"/>
      <c r="JSQ1872" s="401"/>
      <c r="JSR1872" s="401"/>
      <c r="JSS1872" s="401"/>
      <c r="JST1872" s="401"/>
      <c r="JSU1872" s="401"/>
      <c r="JSV1872" s="401"/>
      <c r="JSW1872" s="401"/>
      <c r="JSX1872" s="401"/>
      <c r="JSY1872" s="401"/>
      <c r="JSZ1872" s="401"/>
      <c r="JTA1872" s="401"/>
      <c r="JTB1872" s="401"/>
      <c r="JTC1872" s="401"/>
      <c r="JTD1872" s="401"/>
      <c r="JTE1872" s="401"/>
      <c r="JTF1872" s="401"/>
      <c r="JTG1872" s="401"/>
      <c r="JTH1872" s="401"/>
      <c r="JTI1872" s="401"/>
      <c r="JTJ1872" s="401"/>
      <c r="JTK1872" s="401"/>
      <c r="JTL1872" s="401"/>
      <c r="JTM1872" s="401"/>
      <c r="JTN1872" s="401"/>
      <c r="JTO1872" s="401"/>
      <c r="JTP1872" s="401"/>
      <c r="JTQ1872" s="401"/>
      <c r="JTR1872" s="401"/>
      <c r="JTS1872" s="401"/>
      <c r="JTT1872" s="401"/>
      <c r="JTU1872" s="401"/>
      <c r="JTV1872" s="401"/>
      <c r="JTW1872" s="401"/>
      <c r="JTX1872" s="401"/>
      <c r="JTY1872" s="401"/>
      <c r="JTZ1872" s="401"/>
      <c r="JUA1872" s="401"/>
      <c r="JUB1872" s="401"/>
      <c r="JUC1872" s="401"/>
      <c r="JUD1872" s="401"/>
      <c r="JUE1872" s="401"/>
      <c r="JUF1872" s="401"/>
      <c r="JUG1872" s="401"/>
      <c r="JUH1872" s="401"/>
      <c r="JUI1872" s="401"/>
      <c r="JUJ1872" s="401"/>
      <c r="JUK1872" s="401"/>
      <c r="JUL1872" s="401"/>
      <c r="JUM1872" s="401"/>
      <c r="JUN1872" s="401"/>
      <c r="JUO1872" s="401"/>
      <c r="JUP1872" s="401"/>
      <c r="JUQ1872" s="401"/>
      <c r="JUR1872" s="401"/>
      <c r="JUS1872" s="401"/>
      <c r="JUT1872" s="401"/>
      <c r="JUU1872" s="401"/>
      <c r="JUV1872" s="401"/>
      <c r="JUW1872" s="401"/>
      <c r="JUX1872" s="401"/>
      <c r="JUY1872" s="401"/>
      <c r="JUZ1872" s="401"/>
      <c r="JVA1872" s="401"/>
      <c r="JVB1872" s="401"/>
      <c r="JVC1872" s="401"/>
      <c r="JVD1872" s="401"/>
      <c r="JVE1872" s="401"/>
      <c r="JVF1872" s="401"/>
      <c r="JVG1872" s="401"/>
      <c r="JVH1872" s="401"/>
      <c r="JVI1872" s="401"/>
      <c r="JVJ1872" s="401"/>
      <c r="JVK1872" s="401"/>
      <c r="JVL1872" s="401"/>
      <c r="JVM1872" s="401"/>
      <c r="JVN1872" s="401"/>
      <c r="JVO1872" s="401"/>
      <c r="JVP1872" s="401"/>
      <c r="JVQ1872" s="401"/>
      <c r="JVR1872" s="401"/>
      <c r="JVS1872" s="401"/>
      <c r="JVT1872" s="401"/>
      <c r="JVU1872" s="401"/>
      <c r="JVV1872" s="401"/>
      <c r="JVW1872" s="401"/>
      <c r="JVX1872" s="401"/>
      <c r="JVY1872" s="401"/>
      <c r="JVZ1872" s="401"/>
      <c r="JWA1872" s="401"/>
      <c r="JWB1872" s="401"/>
      <c r="JWC1872" s="401"/>
      <c r="JWD1872" s="401"/>
      <c r="JWE1872" s="401"/>
      <c r="JWF1872" s="401"/>
      <c r="JWG1872" s="401"/>
      <c r="JWH1872" s="401"/>
      <c r="JWI1872" s="401"/>
      <c r="JWJ1872" s="401"/>
      <c r="JWK1872" s="401"/>
      <c r="JWL1872" s="401"/>
      <c r="JWM1872" s="401"/>
      <c r="JWN1872" s="401"/>
      <c r="JWO1872" s="401"/>
      <c r="JWP1872" s="401"/>
      <c r="JWQ1872" s="401"/>
      <c r="JWR1872" s="401"/>
      <c r="JWS1872" s="401"/>
      <c r="JWT1872" s="401"/>
      <c r="JWU1872" s="401"/>
      <c r="JWV1872" s="401"/>
      <c r="JWW1872" s="401"/>
      <c r="JWX1872" s="401"/>
      <c r="JWY1872" s="401"/>
      <c r="JWZ1872" s="401"/>
      <c r="JXA1872" s="401"/>
      <c r="JXB1872" s="401"/>
      <c r="JXC1872" s="401"/>
      <c r="JXD1872" s="401"/>
      <c r="JXE1872" s="401"/>
      <c r="JXF1872" s="401"/>
      <c r="JXG1872" s="401"/>
      <c r="JXH1872" s="401"/>
      <c r="JXI1872" s="401"/>
      <c r="JXJ1872" s="401"/>
      <c r="JXK1872" s="401"/>
      <c r="JXL1872" s="401"/>
      <c r="JXM1872" s="401"/>
      <c r="JXN1872" s="401"/>
      <c r="JXO1872" s="401"/>
      <c r="JXP1872" s="401"/>
      <c r="JXQ1872" s="401"/>
      <c r="JXR1872" s="401"/>
      <c r="JXS1872" s="401"/>
      <c r="JXT1872" s="401"/>
      <c r="JXU1872" s="401"/>
      <c r="JXV1872" s="401"/>
      <c r="JXW1872" s="401"/>
      <c r="JXX1872" s="401"/>
      <c r="JXY1872" s="401"/>
      <c r="JXZ1872" s="401"/>
      <c r="JYA1872" s="401"/>
      <c r="JYB1872" s="401"/>
      <c r="JYC1872" s="401"/>
      <c r="JYD1872" s="401"/>
      <c r="JYE1872" s="401"/>
      <c r="JYF1872" s="401"/>
      <c r="JYG1872" s="401"/>
      <c r="JYH1872" s="401"/>
      <c r="JYI1872" s="401"/>
      <c r="JYJ1872" s="401"/>
      <c r="JYK1872" s="401"/>
      <c r="JYL1872" s="401"/>
      <c r="JYM1872" s="401"/>
      <c r="JYN1872" s="401"/>
      <c r="JYO1872" s="401"/>
      <c r="JYP1872" s="401"/>
      <c r="JYQ1872" s="401"/>
      <c r="JYR1872" s="401"/>
      <c r="JYS1872" s="401"/>
      <c r="JYT1872" s="401"/>
      <c r="JYU1872" s="401"/>
      <c r="JYV1872" s="401"/>
      <c r="JYW1872" s="401"/>
      <c r="JYX1872" s="401"/>
      <c r="JYY1872" s="401"/>
      <c r="JYZ1872" s="401"/>
      <c r="JZA1872" s="401"/>
      <c r="JZB1872" s="401"/>
      <c r="JZC1872" s="401"/>
      <c r="JZD1872" s="401"/>
      <c r="JZE1872" s="401"/>
      <c r="JZF1872" s="401"/>
      <c r="JZG1872" s="401"/>
      <c r="JZH1872" s="401"/>
      <c r="JZI1872" s="401"/>
      <c r="JZJ1872" s="401"/>
      <c r="JZK1872" s="401"/>
      <c r="JZL1872" s="401"/>
      <c r="JZM1872" s="401"/>
      <c r="JZN1872" s="401"/>
      <c r="JZO1872" s="401"/>
      <c r="JZP1872" s="401"/>
      <c r="JZQ1872" s="401"/>
      <c r="JZR1872" s="401"/>
      <c r="JZS1872" s="401"/>
      <c r="JZT1872" s="401"/>
      <c r="JZU1872" s="401"/>
      <c r="JZV1872" s="401"/>
      <c r="JZW1872" s="401"/>
      <c r="JZX1872" s="401"/>
      <c r="JZY1872" s="401"/>
      <c r="JZZ1872" s="401"/>
      <c r="KAA1872" s="401"/>
      <c r="KAB1872" s="401"/>
      <c r="KAC1872" s="401"/>
      <c r="KAD1872" s="401"/>
      <c r="KAE1872" s="401"/>
      <c r="KAF1872" s="401"/>
      <c r="KAG1872" s="401"/>
      <c r="KAH1872" s="401"/>
      <c r="KAI1872" s="401"/>
      <c r="KAJ1872" s="401"/>
      <c r="KAK1872" s="401"/>
      <c r="KAL1872" s="401"/>
      <c r="KAM1872" s="401"/>
      <c r="KAN1872" s="401"/>
      <c r="KAO1872" s="401"/>
      <c r="KAP1872" s="401"/>
      <c r="KAQ1872" s="401"/>
      <c r="KAR1872" s="401"/>
      <c r="KAS1872" s="401"/>
      <c r="KAT1872" s="401"/>
      <c r="KAU1872" s="401"/>
      <c r="KAV1872" s="401"/>
      <c r="KAW1872" s="401"/>
      <c r="KAX1872" s="401"/>
      <c r="KAY1872" s="401"/>
      <c r="KAZ1872" s="401"/>
      <c r="KBA1872" s="401"/>
      <c r="KBB1872" s="401"/>
      <c r="KBC1872" s="401"/>
      <c r="KBD1872" s="401"/>
      <c r="KBE1872" s="401"/>
      <c r="KBF1872" s="401"/>
      <c r="KBG1872" s="401"/>
      <c r="KBH1872" s="401"/>
      <c r="KBI1872" s="401"/>
      <c r="KBJ1872" s="401"/>
      <c r="KBK1872" s="401"/>
      <c r="KBL1872" s="401"/>
      <c r="KBM1872" s="401"/>
      <c r="KBN1872" s="401"/>
      <c r="KBO1872" s="401"/>
      <c r="KBP1872" s="401"/>
      <c r="KBQ1872" s="401"/>
      <c r="KBR1872" s="401"/>
      <c r="KBS1872" s="401"/>
      <c r="KBT1872" s="401"/>
      <c r="KBU1872" s="401"/>
      <c r="KBV1872" s="401"/>
      <c r="KBW1872" s="401"/>
      <c r="KBX1872" s="401"/>
      <c r="KBY1872" s="401"/>
      <c r="KBZ1872" s="401"/>
      <c r="KCA1872" s="401"/>
      <c r="KCB1872" s="401"/>
      <c r="KCC1872" s="401"/>
      <c r="KCD1872" s="401"/>
      <c r="KCE1872" s="401"/>
      <c r="KCF1872" s="401"/>
      <c r="KCG1872" s="401"/>
      <c r="KCH1872" s="401"/>
      <c r="KCI1872" s="401"/>
      <c r="KCJ1872" s="401"/>
      <c r="KCK1872" s="401"/>
      <c r="KCL1872" s="401"/>
      <c r="KCM1872" s="401"/>
      <c r="KCN1872" s="401"/>
      <c r="KCO1872" s="401"/>
      <c r="KCP1872" s="401"/>
      <c r="KCQ1872" s="401"/>
      <c r="KCR1872" s="401"/>
      <c r="KCS1872" s="401"/>
      <c r="KCT1872" s="401"/>
      <c r="KCU1872" s="401"/>
      <c r="KCV1872" s="401"/>
      <c r="KCW1872" s="401"/>
      <c r="KCX1872" s="401"/>
      <c r="KCY1872" s="401"/>
      <c r="KCZ1872" s="401"/>
      <c r="KDA1872" s="401"/>
      <c r="KDB1872" s="401"/>
      <c r="KDC1872" s="401"/>
      <c r="KDD1872" s="401"/>
      <c r="KDE1872" s="401"/>
      <c r="KDF1872" s="401"/>
      <c r="KDG1872" s="401"/>
      <c r="KDH1872" s="401"/>
      <c r="KDI1872" s="401"/>
      <c r="KDJ1872" s="401"/>
      <c r="KDK1872" s="401"/>
      <c r="KDL1872" s="401"/>
      <c r="KDM1872" s="401"/>
      <c r="KDN1872" s="401"/>
      <c r="KDO1872" s="401"/>
      <c r="KDP1872" s="401"/>
      <c r="KDQ1872" s="401"/>
      <c r="KDR1872" s="401"/>
      <c r="KDS1872" s="401"/>
      <c r="KDT1872" s="401"/>
      <c r="KDU1872" s="401"/>
      <c r="KDV1872" s="401"/>
      <c r="KDW1872" s="401"/>
      <c r="KDX1872" s="401"/>
      <c r="KDY1872" s="401"/>
      <c r="KDZ1872" s="401"/>
      <c r="KEA1872" s="401"/>
      <c r="KEB1872" s="401"/>
      <c r="KEC1872" s="401"/>
      <c r="KED1872" s="401"/>
      <c r="KEE1872" s="401"/>
      <c r="KEF1872" s="401"/>
      <c r="KEG1872" s="401"/>
      <c r="KEH1872" s="401"/>
      <c r="KEI1872" s="401"/>
      <c r="KEJ1872" s="401"/>
      <c r="KEK1872" s="401"/>
      <c r="KEL1872" s="401"/>
      <c r="KEM1872" s="401"/>
      <c r="KEN1872" s="401"/>
      <c r="KEO1872" s="401"/>
      <c r="KEP1872" s="401"/>
      <c r="KEQ1872" s="401"/>
      <c r="KER1872" s="401"/>
      <c r="KES1872" s="401"/>
      <c r="KET1872" s="401"/>
      <c r="KEU1872" s="401"/>
      <c r="KEV1872" s="401"/>
      <c r="KEW1872" s="401"/>
      <c r="KEX1872" s="401"/>
      <c r="KEY1872" s="401"/>
      <c r="KEZ1872" s="401"/>
      <c r="KFA1872" s="401"/>
      <c r="KFB1872" s="401"/>
      <c r="KFC1872" s="401"/>
      <c r="KFD1872" s="401"/>
      <c r="KFE1872" s="401"/>
      <c r="KFF1872" s="401"/>
      <c r="KFG1872" s="401"/>
      <c r="KFH1872" s="401"/>
      <c r="KFI1872" s="401"/>
      <c r="KFJ1872" s="401"/>
      <c r="KFK1872" s="401"/>
      <c r="KFL1872" s="401"/>
      <c r="KFM1872" s="401"/>
      <c r="KFN1872" s="401"/>
      <c r="KFO1872" s="401"/>
      <c r="KFP1872" s="401"/>
      <c r="KFQ1872" s="401"/>
      <c r="KFR1872" s="401"/>
      <c r="KFS1872" s="401"/>
      <c r="KFT1872" s="401"/>
      <c r="KFU1872" s="401"/>
      <c r="KFV1872" s="401"/>
      <c r="KFW1872" s="401"/>
      <c r="KFX1872" s="401"/>
      <c r="KFY1872" s="401"/>
      <c r="KFZ1872" s="401"/>
      <c r="KGA1872" s="401"/>
      <c r="KGB1872" s="401"/>
      <c r="KGC1872" s="401"/>
      <c r="KGD1872" s="401"/>
      <c r="KGE1872" s="401"/>
      <c r="KGF1872" s="401"/>
      <c r="KGG1872" s="401"/>
      <c r="KGH1872" s="401"/>
      <c r="KGI1872" s="401"/>
      <c r="KGJ1872" s="401"/>
      <c r="KGK1872" s="401"/>
      <c r="KGL1872" s="401"/>
      <c r="KGM1872" s="401"/>
      <c r="KGN1872" s="401"/>
      <c r="KGO1872" s="401"/>
      <c r="KGP1872" s="401"/>
      <c r="KGQ1872" s="401"/>
      <c r="KGR1872" s="401"/>
      <c r="KGS1872" s="401"/>
      <c r="KGT1872" s="401"/>
      <c r="KGU1872" s="401"/>
      <c r="KGV1872" s="401"/>
      <c r="KGW1872" s="401"/>
      <c r="KGX1872" s="401"/>
      <c r="KGY1872" s="401"/>
      <c r="KGZ1872" s="401"/>
      <c r="KHA1872" s="401"/>
      <c r="KHB1872" s="401"/>
      <c r="KHC1872" s="401"/>
      <c r="KHD1872" s="401"/>
      <c r="KHE1872" s="401"/>
      <c r="KHF1872" s="401"/>
      <c r="KHG1872" s="401"/>
      <c r="KHH1872" s="401"/>
      <c r="KHI1872" s="401"/>
      <c r="KHJ1872" s="401"/>
      <c r="KHK1872" s="401"/>
      <c r="KHL1872" s="401"/>
      <c r="KHM1872" s="401"/>
      <c r="KHN1872" s="401"/>
      <c r="KHO1872" s="401"/>
      <c r="KHP1872" s="401"/>
      <c r="KHQ1872" s="401"/>
      <c r="KHR1872" s="401"/>
      <c r="KHS1872" s="401"/>
      <c r="KHT1872" s="401"/>
      <c r="KHU1872" s="401"/>
      <c r="KHV1872" s="401"/>
      <c r="KHW1872" s="401"/>
      <c r="KHX1872" s="401"/>
      <c r="KHY1872" s="401"/>
      <c r="KHZ1872" s="401"/>
      <c r="KIA1872" s="401"/>
      <c r="KIB1872" s="401"/>
      <c r="KIC1872" s="401"/>
      <c r="KID1872" s="401"/>
      <c r="KIE1872" s="401"/>
      <c r="KIF1872" s="401"/>
      <c r="KIG1872" s="401"/>
      <c r="KIH1872" s="401"/>
      <c r="KII1872" s="401"/>
      <c r="KIJ1872" s="401"/>
      <c r="KIK1872" s="401"/>
      <c r="KIL1872" s="401"/>
      <c r="KIM1872" s="401"/>
      <c r="KIN1872" s="401"/>
      <c r="KIO1872" s="401"/>
      <c r="KIP1872" s="401"/>
      <c r="KIQ1872" s="401"/>
      <c r="KIR1872" s="401"/>
      <c r="KIS1872" s="401"/>
      <c r="KIT1872" s="401"/>
      <c r="KIU1872" s="401"/>
      <c r="KIV1872" s="401"/>
      <c r="KIW1872" s="401"/>
      <c r="KIX1872" s="401"/>
      <c r="KIY1872" s="401"/>
      <c r="KIZ1872" s="401"/>
      <c r="KJA1872" s="401"/>
      <c r="KJB1872" s="401"/>
      <c r="KJC1872" s="401"/>
      <c r="KJD1872" s="401"/>
      <c r="KJE1872" s="401"/>
      <c r="KJF1872" s="401"/>
      <c r="KJG1872" s="401"/>
      <c r="KJH1872" s="401"/>
      <c r="KJI1872" s="401"/>
      <c r="KJJ1872" s="401"/>
      <c r="KJK1872" s="401"/>
      <c r="KJL1872" s="401"/>
      <c r="KJM1872" s="401"/>
      <c r="KJN1872" s="401"/>
      <c r="KJO1872" s="401"/>
      <c r="KJP1872" s="401"/>
      <c r="KJQ1872" s="401"/>
      <c r="KJR1872" s="401"/>
      <c r="KJS1872" s="401"/>
      <c r="KJT1872" s="401"/>
      <c r="KJU1872" s="401"/>
      <c r="KJV1872" s="401"/>
      <c r="KJW1872" s="401"/>
      <c r="KJX1872" s="401"/>
      <c r="KJY1872" s="401"/>
      <c r="KJZ1872" s="401"/>
      <c r="KKA1872" s="401"/>
      <c r="KKB1872" s="401"/>
      <c r="KKC1872" s="401"/>
      <c r="KKD1872" s="401"/>
      <c r="KKE1872" s="401"/>
      <c r="KKF1872" s="401"/>
      <c r="KKG1872" s="401"/>
      <c r="KKH1872" s="401"/>
      <c r="KKI1872" s="401"/>
      <c r="KKJ1872" s="401"/>
      <c r="KKK1872" s="401"/>
      <c r="KKL1872" s="401"/>
      <c r="KKM1872" s="401"/>
      <c r="KKN1872" s="401"/>
      <c r="KKO1872" s="401"/>
      <c r="KKP1872" s="401"/>
      <c r="KKQ1872" s="401"/>
      <c r="KKR1872" s="401"/>
      <c r="KKS1872" s="401"/>
      <c r="KKT1872" s="401"/>
      <c r="KKU1872" s="401"/>
      <c r="KKV1872" s="401"/>
      <c r="KKW1872" s="401"/>
      <c r="KKX1872" s="401"/>
      <c r="KKY1872" s="401"/>
      <c r="KKZ1872" s="401"/>
      <c r="KLA1872" s="401"/>
      <c r="KLB1872" s="401"/>
      <c r="KLC1872" s="401"/>
      <c r="KLD1872" s="401"/>
      <c r="KLE1872" s="401"/>
      <c r="KLF1872" s="401"/>
      <c r="KLG1872" s="401"/>
      <c r="KLH1872" s="401"/>
      <c r="KLI1872" s="401"/>
      <c r="KLJ1872" s="401"/>
      <c r="KLK1872" s="401"/>
      <c r="KLL1872" s="401"/>
      <c r="KLM1872" s="401"/>
      <c r="KLN1872" s="401"/>
      <c r="KLO1872" s="401"/>
      <c r="KLP1872" s="401"/>
      <c r="KLQ1872" s="401"/>
      <c r="KLR1872" s="401"/>
      <c r="KLS1872" s="401"/>
      <c r="KLT1872" s="401"/>
      <c r="KLU1872" s="401"/>
      <c r="KLV1872" s="401"/>
      <c r="KLW1872" s="401"/>
      <c r="KLX1872" s="401"/>
      <c r="KLY1872" s="401"/>
      <c r="KLZ1872" s="401"/>
      <c r="KMA1872" s="401"/>
      <c r="KMB1872" s="401"/>
      <c r="KMC1872" s="401"/>
      <c r="KMD1872" s="401"/>
      <c r="KME1872" s="401"/>
      <c r="KMF1872" s="401"/>
      <c r="KMG1872" s="401"/>
      <c r="KMH1872" s="401"/>
      <c r="KMI1872" s="401"/>
      <c r="KMJ1872" s="401"/>
      <c r="KMK1872" s="401"/>
      <c r="KML1872" s="401"/>
      <c r="KMM1872" s="401"/>
      <c r="KMN1872" s="401"/>
      <c r="KMO1872" s="401"/>
      <c r="KMP1872" s="401"/>
      <c r="KMQ1872" s="401"/>
      <c r="KMR1872" s="401"/>
      <c r="KMS1872" s="401"/>
      <c r="KMT1872" s="401"/>
      <c r="KMU1872" s="401"/>
      <c r="KMV1872" s="401"/>
      <c r="KMW1872" s="401"/>
      <c r="KMX1872" s="401"/>
      <c r="KMY1872" s="401"/>
      <c r="KMZ1872" s="401"/>
      <c r="KNA1872" s="401"/>
      <c r="KNB1872" s="401"/>
      <c r="KNC1872" s="401"/>
      <c r="KND1872" s="401"/>
      <c r="KNE1872" s="401"/>
      <c r="KNF1872" s="401"/>
      <c r="KNG1872" s="401"/>
      <c r="KNH1872" s="401"/>
      <c r="KNI1872" s="401"/>
      <c r="KNJ1872" s="401"/>
      <c r="KNK1872" s="401"/>
      <c r="KNL1872" s="401"/>
      <c r="KNM1872" s="401"/>
      <c r="KNN1872" s="401"/>
      <c r="KNO1872" s="401"/>
      <c r="KNP1872" s="401"/>
      <c r="KNQ1872" s="401"/>
      <c r="KNR1872" s="401"/>
      <c r="KNS1872" s="401"/>
      <c r="KNT1872" s="401"/>
      <c r="KNU1872" s="401"/>
      <c r="KNV1872" s="401"/>
      <c r="KNW1872" s="401"/>
      <c r="KNX1872" s="401"/>
      <c r="KNY1872" s="401"/>
      <c r="KNZ1872" s="401"/>
      <c r="KOA1872" s="401"/>
      <c r="KOB1872" s="401"/>
      <c r="KOC1872" s="401"/>
      <c r="KOD1872" s="401"/>
      <c r="KOE1872" s="401"/>
      <c r="KOF1872" s="401"/>
      <c r="KOG1872" s="401"/>
      <c r="KOH1872" s="401"/>
      <c r="KOI1872" s="401"/>
      <c r="KOJ1872" s="401"/>
      <c r="KOK1872" s="401"/>
      <c r="KOL1872" s="401"/>
      <c r="KOM1872" s="401"/>
      <c r="KON1872" s="401"/>
      <c r="KOO1872" s="401"/>
      <c r="KOP1872" s="401"/>
      <c r="KOQ1872" s="401"/>
      <c r="KOR1872" s="401"/>
      <c r="KOS1872" s="401"/>
      <c r="KOT1872" s="401"/>
      <c r="KOU1872" s="401"/>
      <c r="KOV1872" s="401"/>
      <c r="KOW1872" s="401"/>
      <c r="KOX1872" s="401"/>
      <c r="KOY1872" s="401"/>
      <c r="KOZ1872" s="401"/>
      <c r="KPA1872" s="401"/>
      <c r="KPB1872" s="401"/>
      <c r="KPC1872" s="401"/>
      <c r="KPD1872" s="401"/>
      <c r="KPE1872" s="401"/>
      <c r="KPF1872" s="401"/>
      <c r="KPG1872" s="401"/>
      <c r="KPH1872" s="401"/>
      <c r="KPI1872" s="401"/>
      <c r="KPJ1872" s="401"/>
      <c r="KPK1872" s="401"/>
      <c r="KPL1872" s="401"/>
      <c r="KPM1872" s="401"/>
      <c r="KPN1872" s="401"/>
      <c r="KPO1872" s="401"/>
      <c r="KPP1872" s="401"/>
      <c r="KPQ1872" s="401"/>
      <c r="KPR1872" s="401"/>
      <c r="KPS1872" s="401"/>
      <c r="KPT1872" s="401"/>
      <c r="KPU1872" s="401"/>
      <c r="KPV1872" s="401"/>
      <c r="KPW1872" s="401"/>
      <c r="KPX1872" s="401"/>
      <c r="KPY1872" s="401"/>
      <c r="KPZ1872" s="401"/>
      <c r="KQA1872" s="401"/>
      <c r="KQB1872" s="401"/>
      <c r="KQC1872" s="401"/>
      <c r="KQD1872" s="401"/>
      <c r="KQE1872" s="401"/>
      <c r="KQF1872" s="401"/>
      <c r="KQG1872" s="401"/>
      <c r="KQH1872" s="401"/>
      <c r="KQI1872" s="401"/>
      <c r="KQJ1872" s="401"/>
      <c r="KQK1872" s="401"/>
      <c r="KQL1872" s="401"/>
      <c r="KQM1872" s="401"/>
      <c r="KQN1872" s="401"/>
      <c r="KQO1872" s="401"/>
      <c r="KQP1872" s="401"/>
      <c r="KQQ1872" s="401"/>
      <c r="KQR1872" s="401"/>
      <c r="KQS1872" s="401"/>
      <c r="KQT1872" s="401"/>
      <c r="KQU1872" s="401"/>
      <c r="KQV1872" s="401"/>
      <c r="KQW1872" s="401"/>
      <c r="KQX1872" s="401"/>
      <c r="KQY1872" s="401"/>
      <c r="KQZ1872" s="401"/>
      <c r="KRA1872" s="401"/>
      <c r="KRB1872" s="401"/>
      <c r="KRC1872" s="401"/>
      <c r="KRD1872" s="401"/>
      <c r="KRE1872" s="401"/>
      <c r="KRF1872" s="401"/>
      <c r="KRG1872" s="401"/>
      <c r="KRH1872" s="401"/>
      <c r="KRI1872" s="401"/>
      <c r="KRJ1872" s="401"/>
      <c r="KRK1872" s="401"/>
      <c r="KRL1872" s="401"/>
      <c r="KRM1872" s="401"/>
      <c r="KRN1872" s="401"/>
      <c r="KRO1872" s="401"/>
      <c r="KRP1872" s="401"/>
      <c r="KRQ1872" s="401"/>
      <c r="KRR1872" s="401"/>
      <c r="KRS1872" s="401"/>
      <c r="KRT1872" s="401"/>
      <c r="KRU1872" s="401"/>
      <c r="KRV1872" s="401"/>
      <c r="KRW1872" s="401"/>
      <c r="KRX1872" s="401"/>
      <c r="KRY1872" s="401"/>
      <c r="KRZ1872" s="401"/>
      <c r="KSA1872" s="401"/>
      <c r="KSB1872" s="401"/>
      <c r="KSC1872" s="401"/>
      <c r="KSD1872" s="401"/>
      <c r="KSE1872" s="401"/>
      <c r="KSF1872" s="401"/>
      <c r="KSG1872" s="401"/>
      <c r="KSH1872" s="401"/>
      <c r="KSI1872" s="401"/>
      <c r="KSJ1872" s="401"/>
      <c r="KSK1872" s="401"/>
      <c r="KSL1872" s="401"/>
      <c r="KSM1872" s="401"/>
      <c r="KSN1872" s="401"/>
      <c r="KSO1872" s="401"/>
      <c r="KSP1872" s="401"/>
      <c r="KSQ1872" s="401"/>
      <c r="KSR1872" s="401"/>
      <c r="KSS1872" s="401"/>
      <c r="KST1872" s="401"/>
      <c r="KSU1872" s="401"/>
      <c r="KSV1872" s="401"/>
      <c r="KSW1872" s="401"/>
      <c r="KSX1872" s="401"/>
      <c r="KSY1872" s="401"/>
      <c r="KSZ1872" s="401"/>
      <c r="KTA1872" s="401"/>
      <c r="KTB1872" s="401"/>
      <c r="KTC1872" s="401"/>
      <c r="KTD1872" s="401"/>
      <c r="KTE1872" s="401"/>
      <c r="KTF1872" s="401"/>
      <c r="KTG1872" s="401"/>
      <c r="KTH1872" s="401"/>
      <c r="KTI1872" s="401"/>
      <c r="KTJ1872" s="401"/>
      <c r="KTK1872" s="401"/>
      <c r="KTL1872" s="401"/>
      <c r="KTM1872" s="401"/>
      <c r="KTN1872" s="401"/>
      <c r="KTO1872" s="401"/>
      <c r="KTP1872" s="401"/>
      <c r="KTQ1872" s="401"/>
      <c r="KTR1872" s="401"/>
      <c r="KTS1872" s="401"/>
      <c r="KTT1872" s="401"/>
      <c r="KTU1872" s="401"/>
      <c r="KTV1872" s="401"/>
      <c r="KTW1872" s="401"/>
      <c r="KTX1872" s="401"/>
      <c r="KTY1872" s="401"/>
      <c r="KTZ1872" s="401"/>
      <c r="KUA1872" s="401"/>
      <c r="KUB1872" s="401"/>
      <c r="KUC1872" s="401"/>
      <c r="KUD1872" s="401"/>
      <c r="KUE1872" s="401"/>
      <c r="KUF1872" s="401"/>
      <c r="KUG1872" s="401"/>
      <c r="KUH1872" s="401"/>
      <c r="KUI1872" s="401"/>
      <c r="KUJ1872" s="401"/>
      <c r="KUK1872" s="401"/>
      <c r="KUL1872" s="401"/>
      <c r="KUM1872" s="401"/>
      <c r="KUN1872" s="401"/>
      <c r="KUO1872" s="401"/>
      <c r="KUP1872" s="401"/>
      <c r="KUQ1872" s="401"/>
      <c r="KUR1872" s="401"/>
      <c r="KUS1872" s="401"/>
      <c r="KUT1872" s="401"/>
      <c r="KUU1872" s="401"/>
      <c r="KUV1872" s="401"/>
      <c r="KUW1872" s="401"/>
      <c r="KUX1872" s="401"/>
      <c r="KUY1872" s="401"/>
      <c r="KUZ1872" s="401"/>
      <c r="KVA1872" s="401"/>
      <c r="KVB1872" s="401"/>
      <c r="KVC1872" s="401"/>
      <c r="KVD1872" s="401"/>
      <c r="KVE1872" s="401"/>
      <c r="KVF1872" s="401"/>
      <c r="KVG1872" s="401"/>
      <c r="KVH1872" s="401"/>
      <c r="KVI1872" s="401"/>
      <c r="KVJ1872" s="401"/>
      <c r="KVK1872" s="401"/>
      <c r="KVL1872" s="401"/>
      <c r="KVM1872" s="401"/>
      <c r="KVN1872" s="401"/>
      <c r="KVO1872" s="401"/>
      <c r="KVP1872" s="401"/>
      <c r="KVQ1872" s="401"/>
      <c r="KVR1872" s="401"/>
      <c r="KVS1872" s="401"/>
      <c r="KVT1872" s="401"/>
      <c r="KVU1872" s="401"/>
      <c r="KVV1872" s="401"/>
      <c r="KVW1872" s="401"/>
      <c r="KVX1872" s="401"/>
      <c r="KVY1872" s="401"/>
      <c r="KVZ1872" s="401"/>
      <c r="KWA1872" s="401"/>
      <c r="KWB1872" s="401"/>
      <c r="KWC1872" s="401"/>
      <c r="KWD1872" s="401"/>
      <c r="KWE1872" s="401"/>
      <c r="KWF1872" s="401"/>
      <c r="KWG1872" s="401"/>
      <c r="KWH1872" s="401"/>
      <c r="KWI1872" s="401"/>
      <c r="KWJ1872" s="401"/>
      <c r="KWK1872" s="401"/>
      <c r="KWL1872" s="401"/>
      <c r="KWM1872" s="401"/>
      <c r="KWN1872" s="401"/>
      <c r="KWO1872" s="401"/>
      <c r="KWP1872" s="401"/>
      <c r="KWQ1872" s="401"/>
      <c r="KWR1872" s="401"/>
      <c r="KWS1872" s="401"/>
      <c r="KWT1872" s="401"/>
      <c r="KWU1872" s="401"/>
      <c r="KWV1872" s="401"/>
      <c r="KWW1872" s="401"/>
      <c r="KWX1872" s="401"/>
      <c r="KWY1872" s="401"/>
      <c r="KWZ1872" s="401"/>
      <c r="KXA1872" s="401"/>
      <c r="KXB1872" s="401"/>
      <c r="KXC1872" s="401"/>
      <c r="KXD1872" s="401"/>
      <c r="KXE1872" s="401"/>
      <c r="KXF1872" s="401"/>
      <c r="KXG1872" s="401"/>
      <c r="KXH1872" s="401"/>
      <c r="KXI1872" s="401"/>
      <c r="KXJ1872" s="401"/>
      <c r="KXK1872" s="401"/>
      <c r="KXL1872" s="401"/>
      <c r="KXM1872" s="401"/>
      <c r="KXN1872" s="401"/>
      <c r="KXO1872" s="401"/>
      <c r="KXP1872" s="401"/>
      <c r="KXQ1872" s="401"/>
      <c r="KXR1872" s="401"/>
      <c r="KXS1872" s="401"/>
      <c r="KXT1872" s="401"/>
      <c r="KXU1872" s="401"/>
      <c r="KXV1872" s="401"/>
      <c r="KXW1872" s="401"/>
      <c r="KXX1872" s="401"/>
      <c r="KXY1872" s="401"/>
      <c r="KXZ1872" s="401"/>
      <c r="KYA1872" s="401"/>
      <c r="KYB1872" s="401"/>
      <c r="KYC1872" s="401"/>
      <c r="KYD1872" s="401"/>
      <c r="KYE1872" s="401"/>
      <c r="KYF1872" s="401"/>
      <c r="KYG1872" s="401"/>
      <c r="KYH1872" s="401"/>
      <c r="KYI1872" s="401"/>
      <c r="KYJ1872" s="401"/>
      <c r="KYK1872" s="401"/>
      <c r="KYL1872" s="401"/>
      <c r="KYM1872" s="401"/>
      <c r="KYN1872" s="401"/>
      <c r="KYO1872" s="401"/>
      <c r="KYP1872" s="401"/>
      <c r="KYQ1872" s="401"/>
      <c r="KYR1872" s="401"/>
      <c r="KYS1872" s="401"/>
      <c r="KYT1872" s="401"/>
      <c r="KYU1872" s="401"/>
      <c r="KYV1872" s="401"/>
      <c r="KYW1872" s="401"/>
      <c r="KYX1872" s="401"/>
      <c r="KYY1872" s="401"/>
      <c r="KYZ1872" s="401"/>
      <c r="KZA1872" s="401"/>
      <c r="KZB1872" s="401"/>
      <c r="KZC1872" s="401"/>
      <c r="KZD1872" s="401"/>
      <c r="KZE1872" s="401"/>
      <c r="KZF1872" s="401"/>
      <c r="KZG1872" s="401"/>
      <c r="KZH1872" s="401"/>
      <c r="KZI1872" s="401"/>
      <c r="KZJ1872" s="401"/>
      <c r="KZK1872" s="401"/>
      <c r="KZL1872" s="401"/>
      <c r="KZM1872" s="401"/>
      <c r="KZN1872" s="401"/>
      <c r="KZO1872" s="401"/>
      <c r="KZP1872" s="401"/>
      <c r="KZQ1872" s="401"/>
      <c r="KZR1872" s="401"/>
      <c r="KZS1872" s="401"/>
      <c r="KZT1872" s="401"/>
      <c r="KZU1872" s="401"/>
      <c r="KZV1872" s="401"/>
      <c r="KZW1872" s="401"/>
      <c r="KZX1872" s="401"/>
      <c r="KZY1872" s="401"/>
      <c r="KZZ1872" s="401"/>
      <c r="LAA1872" s="401"/>
      <c r="LAB1872" s="401"/>
      <c r="LAC1872" s="401"/>
      <c r="LAD1872" s="401"/>
      <c r="LAE1872" s="401"/>
      <c r="LAF1872" s="401"/>
      <c r="LAG1872" s="401"/>
      <c r="LAH1872" s="401"/>
      <c r="LAI1872" s="401"/>
      <c r="LAJ1872" s="401"/>
      <c r="LAK1872" s="401"/>
      <c r="LAL1872" s="401"/>
      <c r="LAM1872" s="401"/>
      <c r="LAN1872" s="401"/>
      <c r="LAO1872" s="401"/>
      <c r="LAP1872" s="401"/>
      <c r="LAQ1872" s="401"/>
      <c r="LAR1872" s="401"/>
      <c r="LAS1872" s="401"/>
      <c r="LAT1872" s="401"/>
      <c r="LAU1872" s="401"/>
      <c r="LAV1872" s="401"/>
      <c r="LAW1872" s="401"/>
      <c r="LAX1872" s="401"/>
      <c r="LAY1872" s="401"/>
      <c r="LAZ1872" s="401"/>
      <c r="LBA1872" s="401"/>
      <c r="LBB1872" s="401"/>
      <c r="LBC1872" s="401"/>
      <c r="LBD1872" s="401"/>
      <c r="LBE1872" s="401"/>
      <c r="LBF1872" s="401"/>
      <c r="LBG1872" s="401"/>
      <c r="LBH1872" s="401"/>
      <c r="LBI1872" s="401"/>
      <c r="LBJ1872" s="401"/>
      <c r="LBK1872" s="401"/>
      <c r="LBL1872" s="401"/>
      <c r="LBM1872" s="401"/>
      <c r="LBN1872" s="401"/>
      <c r="LBO1872" s="401"/>
      <c r="LBP1872" s="401"/>
      <c r="LBQ1872" s="401"/>
      <c r="LBR1872" s="401"/>
      <c r="LBS1872" s="401"/>
      <c r="LBT1872" s="401"/>
      <c r="LBU1872" s="401"/>
      <c r="LBV1872" s="401"/>
      <c r="LBW1872" s="401"/>
      <c r="LBX1872" s="401"/>
      <c r="LBY1872" s="401"/>
      <c r="LBZ1872" s="401"/>
      <c r="LCA1872" s="401"/>
      <c r="LCB1872" s="401"/>
      <c r="LCC1872" s="401"/>
      <c r="LCD1872" s="401"/>
      <c r="LCE1872" s="401"/>
      <c r="LCF1872" s="401"/>
      <c r="LCG1872" s="401"/>
      <c r="LCH1872" s="401"/>
      <c r="LCI1872" s="401"/>
      <c r="LCJ1872" s="401"/>
      <c r="LCK1872" s="401"/>
      <c r="LCL1872" s="401"/>
      <c r="LCM1872" s="401"/>
      <c r="LCN1872" s="401"/>
      <c r="LCO1872" s="401"/>
      <c r="LCP1872" s="401"/>
      <c r="LCQ1872" s="401"/>
      <c r="LCR1872" s="401"/>
      <c r="LCS1872" s="401"/>
      <c r="LCT1872" s="401"/>
      <c r="LCU1872" s="401"/>
      <c r="LCV1872" s="401"/>
      <c r="LCW1872" s="401"/>
      <c r="LCX1872" s="401"/>
      <c r="LCY1872" s="401"/>
      <c r="LCZ1872" s="401"/>
      <c r="LDA1872" s="401"/>
      <c r="LDB1872" s="401"/>
      <c r="LDC1872" s="401"/>
      <c r="LDD1872" s="401"/>
      <c r="LDE1872" s="401"/>
      <c r="LDF1872" s="401"/>
      <c r="LDG1872" s="401"/>
      <c r="LDH1872" s="401"/>
      <c r="LDI1872" s="401"/>
      <c r="LDJ1872" s="401"/>
      <c r="LDK1872" s="401"/>
      <c r="LDL1872" s="401"/>
      <c r="LDM1872" s="401"/>
      <c r="LDN1872" s="401"/>
      <c r="LDO1872" s="401"/>
      <c r="LDP1872" s="401"/>
      <c r="LDQ1872" s="401"/>
      <c r="LDR1872" s="401"/>
      <c r="LDS1872" s="401"/>
      <c r="LDT1872" s="401"/>
      <c r="LDU1872" s="401"/>
      <c r="LDV1872" s="401"/>
      <c r="LDW1872" s="401"/>
      <c r="LDX1872" s="401"/>
      <c r="LDY1872" s="401"/>
      <c r="LDZ1872" s="401"/>
      <c r="LEA1872" s="401"/>
      <c r="LEB1872" s="401"/>
      <c r="LEC1872" s="401"/>
      <c r="LED1872" s="401"/>
      <c r="LEE1872" s="401"/>
      <c r="LEF1872" s="401"/>
      <c r="LEG1872" s="401"/>
      <c r="LEH1872" s="401"/>
      <c r="LEI1872" s="401"/>
      <c r="LEJ1872" s="401"/>
      <c r="LEK1872" s="401"/>
      <c r="LEL1872" s="401"/>
      <c r="LEM1872" s="401"/>
      <c r="LEN1872" s="401"/>
      <c r="LEO1872" s="401"/>
      <c r="LEP1872" s="401"/>
      <c r="LEQ1872" s="401"/>
      <c r="LER1872" s="401"/>
      <c r="LES1872" s="401"/>
      <c r="LET1872" s="401"/>
      <c r="LEU1872" s="401"/>
      <c r="LEV1872" s="401"/>
      <c r="LEW1872" s="401"/>
      <c r="LEX1872" s="401"/>
      <c r="LEY1872" s="401"/>
      <c r="LEZ1872" s="401"/>
      <c r="LFA1872" s="401"/>
      <c r="LFB1872" s="401"/>
      <c r="LFC1872" s="401"/>
      <c r="LFD1872" s="401"/>
      <c r="LFE1872" s="401"/>
      <c r="LFF1872" s="401"/>
      <c r="LFG1872" s="401"/>
      <c r="LFH1872" s="401"/>
      <c r="LFI1872" s="401"/>
      <c r="LFJ1872" s="401"/>
      <c r="LFK1872" s="401"/>
      <c r="LFL1872" s="401"/>
      <c r="LFM1872" s="401"/>
      <c r="LFN1872" s="401"/>
      <c r="LFO1872" s="401"/>
      <c r="LFP1872" s="401"/>
      <c r="LFQ1872" s="401"/>
      <c r="LFR1872" s="401"/>
      <c r="LFS1872" s="401"/>
      <c r="LFT1872" s="401"/>
      <c r="LFU1872" s="401"/>
      <c r="LFV1872" s="401"/>
      <c r="LFW1872" s="401"/>
      <c r="LFX1872" s="401"/>
      <c r="LFY1872" s="401"/>
      <c r="LFZ1872" s="401"/>
      <c r="LGA1872" s="401"/>
      <c r="LGB1872" s="401"/>
      <c r="LGC1872" s="401"/>
      <c r="LGD1872" s="401"/>
      <c r="LGE1872" s="401"/>
      <c r="LGF1872" s="401"/>
      <c r="LGG1872" s="401"/>
      <c r="LGH1872" s="401"/>
      <c r="LGI1872" s="401"/>
      <c r="LGJ1872" s="401"/>
      <c r="LGK1872" s="401"/>
      <c r="LGL1872" s="401"/>
      <c r="LGM1872" s="401"/>
      <c r="LGN1872" s="401"/>
      <c r="LGO1872" s="401"/>
      <c r="LGP1872" s="401"/>
      <c r="LGQ1872" s="401"/>
      <c r="LGR1872" s="401"/>
      <c r="LGS1872" s="401"/>
      <c r="LGT1872" s="401"/>
      <c r="LGU1872" s="401"/>
      <c r="LGV1872" s="401"/>
      <c r="LGW1872" s="401"/>
      <c r="LGX1872" s="401"/>
      <c r="LGY1872" s="401"/>
      <c r="LGZ1872" s="401"/>
      <c r="LHA1872" s="401"/>
      <c r="LHB1872" s="401"/>
      <c r="LHC1872" s="401"/>
      <c r="LHD1872" s="401"/>
      <c r="LHE1872" s="401"/>
      <c r="LHF1872" s="401"/>
      <c r="LHG1872" s="401"/>
      <c r="LHH1872" s="401"/>
      <c r="LHI1872" s="401"/>
      <c r="LHJ1872" s="401"/>
      <c r="LHK1872" s="401"/>
      <c r="LHL1872" s="401"/>
      <c r="LHM1872" s="401"/>
      <c r="LHN1872" s="401"/>
      <c r="LHO1872" s="401"/>
      <c r="LHP1872" s="401"/>
      <c r="LHQ1872" s="401"/>
      <c r="LHR1872" s="401"/>
      <c r="LHS1872" s="401"/>
      <c r="LHT1872" s="401"/>
      <c r="LHU1872" s="401"/>
      <c r="LHV1872" s="401"/>
      <c r="LHW1872" s="401"/>
      <c r="LHX1872" s="401"/>
      <c r="LHY1872" s="401"/>
      <c r="LHZ1872" s="401"/>
      <c r="LIA1872" s="401"/>
      <c r="LIB1872" s="401"/>
      <c r="LIC1872" s="401"/>
      <c r="LID1872" s="401"/>
      <c r="LIE1872" s="401"/>
      <c r="LIF1872" s="401"/>
      <c r="LIG1872" s="401"/>
      <c r="LIH1872" s="401"/>
      <c r="LII1872" s="401"/>
      <c r="LIJ1872" s="401"/>
      <c r="LIK1872" s="401"/>
      <c r="LIL1872" s="401"/>
      <c r="LIM1872" s="401"/>
      <c r="LIN1872" s="401"/>
      <c r="LIO1872" s="401"/>
      <c r="LIP1872" s="401"/>
      <c r="LIQ1872" s="401"/>
      <c r="LIR1872" s="401"/>
      <c r="LIS1872" s="401"/>
      <c r="LIT1872" s="401"/>
      <c r="LIU1872" s="401"/>
      <c r="LIV1872" s="401"/>
      <c r="LIW1872" s="401"/>
      <c r="LIX1872" s="401"/>
      <c r="LIY1872" s="401"/>
      <c r="LIZ1872" s="401"/>
      <c r="LJA1872" s="401"/>
      <c r="LJB1872" s="401"/>
      <c r="LJC1872" s="401"/>
      <c r="LJD1872" s="401"/>
      <c r="LJE1872" s="401"/>
      <c r="LJF1872" s="401"/>
      <c r="LJG1872" s="401"/>
      <c r="LJH1872" s="401"/>
      <c r="LJI1872" s="401"/>
      <c r="LJJ1872" s="401"/>
      <c r="LJK1872" s="401"/>
      <c r="LJL1872" s="401"/>
      <c r="LJM1872" s="401"/>
      <c r="LJN1872" s="401"/>
      <c r="LJO1872" s="401"/>
      <c r="LJP1872" s="401"/>
      <c r="LJQ1872" s="401"/>
      <c r="LJR1872" s="401"/>
      <c r="LJS1872" s="401"/>
      <c r="LJT1872" s="401"/>
      <c r="LJU1872" s="401"/>
      <c r="LJV1872" s="401"/>
      <c r="LJW1872" s="401"/>
      <c r="LJX1872" s="401"/>
      <c r="LJY1872" s="401"/>
      <c r="LJZ1872" s="401"/>
      <c r="LKA1872" s="401"/>
      <c r="LKB1872" s="401"/>
      <c r="LKC1872" s="401"/>
      <c r="LKD1872" s="401"/>
      <c r="LKE1872" s="401"/>
      <c r="LKF1872" s="401"/>
      <c r="LKG1872" s="401"/>
      <c r="LKH1872" s="401"/>
      <c r="LKI1872" s="401"/>
      <c r="LKJ1872" s="401"/>
      <c r="LKK1872" s="401"/>
      <c r="LKL1872" s="401"/>
      <c r="LKM1872" s="401"/>
      <c r="LKN1872" s="401"/>
      <c r="LKO1872" s="401"/>
      <c r="LKP1872" s="401"/>
      <c r="LKQ1872" s="401"/>
      <c r="LKR1872" s="401"/>
      <c r="LKS1872" s="401"/>
      <c r="LKT1872" s="401"/>
      <c r="LKU1872" s="401"/>
      <c r="LKV1872" s="401"/>
      <c r="LKW1872" s="401"/>
      <c r="LKX1872" s="401"/>
      <c r="LKY1872" s="401"/>
      <c r="LKZ1872" s="401"/>
      <c r="LLA1872" s="401"/>
      <c r="LLB1872" s="401"/>
      <c r="LLC1872" s="401"/>
      <c r="LLD1872" s="401"/>
      <c r="LLE1872" s="401"/>
      <c r="LLF1872" s="401"/>
      <c r="LLG1872" s="401"/>
      <c r="LLH1872" s="401"/>
      <c r="LLI1872" s="401"/>
      <c r="LLJ1872" s="401"/>
      <c r="LLK1872" s="401"/>
      <c r="LLL1872" s="401"/>
      <c r="LLM1872" s="401"/>
      <c r="LLN1872" s="401"/>
      <c r="LLO1872" s="401"/>
      <c r="LLP1872" s="401"/>
      <c r="LLQ1872" s="401"/>
      <c r="LLR1872" s="401"/>
      <c r="LLS1872" s="401"/>
      <c r="LLT1872" s="401"/>
      <c r="LLU1872" s="401"/>
      <c r="LLV1872" s="401"/>
      <c r="LLW1872" s="401"/>
      <c r="LLX1872" s="401"/>
      <c r="LLY1872" s="401"/>
      <c r="LLZ1872" s="401"/>
      <c r="LMA1872" s="401"/>
      <c r="LMB1872" s="401"/>
      <c r="LMC1872" s="401"/>
      <c r="LMD1872" s="401"/>
      <c r="LME1872" s="401"/>
      <c r="LMF1872" s="401"/>
      <c r="LMG1872" s="401"/>
      <c r="LMH1872" s="401"/>
      <c r="LMI1872" s="401"/>
      <c r="LMJ1872" s="401"/>
      <c r="LMK1872" s="401"/>
      <c r="LML1872" s="401"/>
      <c r="LMM1872" s="401"/>
      <c r="LMN1872" s="401"/>
      <c r="LMO1872" s="401"/>
      <c r="LMP1872" s="401"/>
      <c r="LMQ1872" s="401"/>
      <c r="LMR1872" s="401"/>
      <c r="LMS1872" s="401"/>
      <c r="LMT1872" s="401"/>
      <c r="LMU1872" s="401"/>
      <c r="LMV1872" s="401"/>
      <c r="LMW1872" s="401"/>
      <c r="LMX1872" s="401"/>
      <c r="LMY1872" s="401"/>
      <c r="LMZ1872" s="401"/>
      <c r="LNA1872" s="401"/>
      <c r="LNB1872" s="401"/>
      <c r="LNC1872" s="401"/>
      <c r="LND1872" s="401"/>
      <c r="LNE1872" s="401"/>
      <c r="LNF1872" s="401"/>
      <c r="LNG1872" s="401"/>
      <c r="LNH1872" s="401"/>
      <c r="LNI1872" s="401"/>
      <c r="LNJ1872" s="401"/>
      <c r="LNK1872" s="401"/>
      <c r="LNL1872" s="401"/>
      <c r="LNM1872" s="401"/>
      <c r="LNN1872" s="401"/>
      <c r="LNO1872" s="401"/>
      <c r="LNP1872" s="401"/>
      <c r="LNQ1872" s="401"/>
      <c r="LNR1872" s="401"/>
      <c r="LNS1872" s="401"/>
      <c r="LNT1872" s="401"/>
      <c r="LNU1872" s="401"/>
      <c r="LNV1872" s="401"/>
      <c r="LNW1872" s="401"/>
      <c r="LNX1872" s="401"/>
      <c r="LNY1872" s="401"/>
      <c r="LNZ1872" s="401"/>
      <c r="LOA1872" s="401"/>
      <c r="LOB1872" s="401"/>
      <c r="LOC1872" s="401"/>
      <c r="LOD1872" s="401"/>
      <c r="LOE1872" s="401"/>
      <c r="LOF1872" s="401"/>
      <c r="LOG1872" s="401"/>
      <c r="LOH1872" s="401"/>
      <c r="LOI1872" s="401"/>
      <c r="LOJ1872" s="401"/>
      <c r="LOK1872" s="401"/>
      <c r="LOL1872" s="401"/>
      <c r="LOM1872" s="401"/>
      <c r="LON1872" s="401"/>
      <c r="LOO1872" s="401"/>
      <c r="LOP1872" s="401"/>
      <c r="LOQ1872" s="401"/>
      <c r="LOR1872" s="401"/>
      <c r="LOS1872" s="401"/>
      <c r="LOT1872" s="401"/>
      <c r="LOU1872" s="401"/>
      <c r="LOV1872" s="401"/>
      <c r="LOW1872" s="401"/>
      <c r="LOX1872" s="401"/>
      <c r="LOY1872" s="401"/>
      <c r="LOZ1872" s="401"/>
      <c r="LPA1872" s="401"/>
      <c r="LPB1872" s="401"/>
      <c r="LPC1872" s="401"/>
      <c r="LPD1872" s="401"/>
      <c r="LPE1872" s="401"/>
      <c r="LPF1872" s="401"/>
      <c r="LPG1872" s="401"/>
      <c r="LPH1872" s="401"/>
      <c r="LPI1872" s="401"/>
      <c r="LPJ1872" s="401"/>
      <c r="LPK1872" s="401"/>
      <c r="LPL1872" s="401"/>
      <c r="LPM1872" s="401"/>
      <c r="LPN1872" s="401"/>
      <c r="LPO1872" s="401"/>
      <c r="LPP1872" s="401"/>
      <c r="LPQ1872" s="401"/>
      <c r="LPR1872" s="401"/>
      <c r="LPS1872" s="401"/>
      <c r="LPT1872" s="401"/>
      <c r="LPU1872" s="401"/>
      <c r="LPV1872" s="401"/>
      <c r="LPW1872" s="401"/>
      <c r="LPX1872" s="401"/>
      <c r="LPY1872" s="401"/>
      <c r="LPZ1872" s="401"/>
      <c r="LQA1872" s="401"/>
      <c r="LQB1872" s="401"/>
      <c r="LQC1872" s="401"/>
      <c r="LQD1872" s="401"/>
      <c r="LQE1872" s="401"/>
      <c r="LQF1872" s="401"/>
      <c r="LQG1872" s="401"/>
      <c r="LQH1872" s="401"/>
      <c r="LQI1872" s="401"/>
      <c r="LQJ1872" s="401"/>
      <c r="LQK1872" s="401"/>
      <c r="LQL1872" s="401"/>
      <c r="LQM1872" s="401"/>
      <c r="LQN1872" s="401"/>
      <c r="LQO1872" s="401"/>
      <c r="LQP1872" s="401"/>
      <c r="LQQ1872" s="401"/>
      <c r="LQR1872" s="401"/>
      <c r="LQS1872" s="401"/>
      <c r="LQT1872" s="401"/>
      <c r="LQU1872" s="401"/>
      <c r="LQV1872" s="401"/>
      <c r="LQW1872" s="401"/>
      <c r="LQX1872" s="401"/>
      <c r="LQY1872" s="401"/>
      <c r="LQZ1872" s="401"/>
      <c r="LRA1872" s="401"/>
      <c r="LRB1872" s="401"/>
      <c r="LRC1872" s="401"/>
      <c r="LRD1872" s="401"/>
      <c r="LRE1872" s="401"/>
      <c r="LRF1872" s="401"/>
      <c r="LRG1872" s="401"/>
      <c r="LRH1872" s="401"/>
      <c r="LRI1872" s="401"/>
      <c r="LRJ1872" s="401"/>
      <c r="LRK1872" s="401"/>
      <c r="LRL1872" s="401"/>
      <c r="LRM1872" s="401"/>
      <c r="LRN1872" s="401"/>
      <c r="LRO1872" s="401"/>
      <c r="LRP1872" s="401"/>
      <c r="LRQ1872" s="401"/>
      <c r="LRR1872" s="401"/>
      <c r="LRS1872" s="401"/>
      <c r="LRT1872" s="401"/>
      <c r="LRU1872" s="401"/>
      <c r="LRV1872" s="401"/>
      <c r="LRW1872" s="401"/>
      <c r="LRX1872" s="401"/>
      <c r="LRY1872" s="401"/>
      <c r="LRZ1872" s="401"/>
      <c r="LSA1872" s="401"/>
      <c r="LSB1872" s="401"/>
      <c r="LSC1872" s="401"/>
      <c r="LSD1872" s="401"/>
      <c r="LSE1872" s="401"/>
      <c r="LSF1872" s="401"/>
      <c r="LSG1872" s="401"/>
      <c r="LSH1872" s="401"/>
      <c r="LSI1872" s="401"/>
      <c r="LSJ1872" s="401"/>
      <c r="LSK1872" s="401"/>
      <c r="LSL1872" s="401"/>
      <c r="LSM1872" s="401"/>
      <c r="LSN1872" s="401"/>
      <c r="LSO1872" s="401"/>
      <c r="LSP1872" s="401"/>
      <c r="LSQ1872" s="401"/>
      <c r="LSR1872" s="401"/>
      <c r="LSS1872" s="401"/>
      <c r="LST1872" s="401"/>
      <c r="LSU1872" s="401"/>
      <c r="LSV1872" s="401"/>
      <c r="LSW1872" s="401"/>
      <c r="LSX1872" s="401"/>
      <c r="LSY1872" s="401"/>
      <c r="LSZ1872" s="401"/>
      <c r="LTA1872" s="401"/>
      <c r="LTB1872" s="401"/>
      <c r="LTC1872" s="401"/>
      <c r="LTD1872" s="401"/>
      <c r="LTE1872" s="401"/>
      <c r="LTF1872" s="401"/>
      <c r="LTG1872" s="401"/>
      <c r="LTH1872" s="401"/>
      <c r="LTI1872" s="401"/>
      <c r="LTJ1872" s="401"/>
      <c r="LTK1872" s="401"/>
      <c r="LTL1872" s="401"/>
      <c r="LTM1872" s="401"/>
      <c r="LTN1872" s="401"/>
      <c r="LTO1872" s="401"/>
      <c r="LTP1872" s="401"/>
      <c r="LTQ1872" s="401"/>
      <c r="LTR1872" s="401"/>
      <c r="LTS1872" s="401"/>
      <c r="LTT1872" s="401"/>
      <c r="LTU1872" s="401"/>
      <c r="LTV1872" s="401"/>
      <c r="LTW1872" s="401"/>
      <c r="LTX1872" s="401"/>
      <c r="LTY1872" s="401"/>
      <c r="LTZ1872" s="401"/>
      <c r="LUA1872" s="401"/>
      <c r="LUB1872" s="401"/>
      <c r="LUC1872" s="401"/>
      <c r="LUD1872" s="401"/>
      <c r="LUE1872" s="401"/>
      <c r="LUF1872" s="401"/>
      <c r="LUG1872" s="401"/>
      <c r="LUH1872" s="401"/>
      <c r="LUI1872" s="401"/>
      <c r="LUJ1872" s="401"/>
      <c r="LUK1872" s="401"/>
      <c r="LUL1872" s="401"/>
      <c r="LUM1872" s="401"/>
      <c r="LUN1872" s="401"/>
      <c r="LUO1872" s="401"/>
      <c r="LUP1872" s="401"/>
      <c r="LUQ1872" s="401"/>
      <c r="LUR1872" s="401"/>
      <c r="LUS1872" s="401"/>
      <c r="LUT1872" s="401"/>
      <c r="LUU1872" s="401"/>
      <c r="LUV1872" s="401"/>
      <c r="LUW1872" s="401"/>
      <c r="LUX1872" s="401"/>
      <c r="LUY1872" s="401"/>
      <c r="LUZ1872" s="401"/>
      <c r="LVA1872" s="401"/>
      <c r="LVB1872" s="401"/>
      <c r="LVC1872" s="401"/>
      <c r="LVD1872" s="401"/>
      <c r="LVE1872" s="401"/>
      <c r="LVF1872" s="401"/>
      <c r="LVG1872" s="401"/>
      <c r="LVH1872" s="401"/>
      <c r="LVI1872" s="401"/>
      <c r="LVJ1872" s="401"/>
      <c r="LVK1872" s="401"/>
      <c r="LVL1872" s="401"/>
      <c r="LVM1872" s="401"/>
      <c r="LVN1872" s="401"/>
      <c r="LVO1872" s="401"/>
      <c r="LVP1872" s="401"/>
      <c r="LVQ1872" s="401"/>
      <c r="LVR1872" s="401"/>
      <c r="LVS1872" s="401"/>
      <c r="LVT1872" s="401"/>
      <c r="LVU1872" s="401"/>
      <c r="LVV1872" s="401"/>
      <c r="LVW1872" s="401"/>
      <c r="LVX1872" s="401"/>
      <c r="LVY1872" s="401"/>
      <c r="LVZ1872" s="401"/>
      <c r="LWA1872" s="401"/>
      <c r="LWB1872" s="401"/>
      <c r="LWC1872" s="401"/>
      <c r="LWD1872" s="401"/>
      <c r="LWE1872" s="401"/>
      <c r="LWF1872" s="401"/>
      <c r="LWG1872" s="401"/>
      <c r="LWH1872" s="401"/>
      <c r="LWI1872" s="401"/>
      <c r="LWJ1872" s="401"/>
      <c r="LWK1872" s="401"/>
      <c r="LWL1872" s="401"/>
      <c r="LWM1872" s="401"/>
      <c r="LWN1872" s="401"/>
      <c r="LWO1872" s="401"/>
      <c r="LWP1872" s="401"/>
      <c r="LWQ1872" s="401"/>
      <c r="LWR1872" s="401"/>
      <c r="LWS1872" s="401"/>
      <c r="LWT1872" s="401"/>
      <c r="LWU1872" s="401"/>
      <c r="LWV1872" s="401"/>
      <c r="LWW1872" s="401"/>
      <c r="LWX1872" s="401"/>
      <c r="LWY1872" s="401"/>
      <c r="LWZ1872" s="401"/>
      <c r="LXA1872" s="401"/>
      <c r="LXB1872" s="401"/>
      <c r="LXC1872" s="401"/>
      <c r="LXD1872" s="401"/>
      <c r="LXE1872" s="401"/>
      <c r="LXF1872" s="401"/>
      <c r="LXG1872" s="401"/>
      <c r="LXH1872" s="401"/>
      <c r="LXI1872" s="401"/>
      <c r="LXJ1872" s="401"/>
      <c r="LXK1872" s="401"/>
      <c r="LXL1872" s="401"/>
      <c r="LXM1872" s="401"/>
      <c r="LXN1872" s="401"/>
      <c r="LXO1872" s="401"/>
      <c r="LXP1872" s="401"/>
      <c r="LXQ1872" s="401"/>
      <c r="LXR1872" s="401"/>
      <c r="LXS1872" s="401"/>
      <c r="LXT1872" s="401"/>
      <c r="LXU1872" s="401"/>
      <c r="LXV1872" s="401"/>
      <c r="LXW1872" s="401"/>
      <c r="LXX1872" s="401"/>
      <c r="LXY1872" s="401"/>
      <c r="LXZ1872" s="401"/>
      <c r="LYA1872" s="401"/>
      <c r="LYB1872" s="401"/>
      <c r="LYC1872" s="401"/>
      <c r="LYD1872" s="401"/>
      <c r="LYE1872" s="401"/>
      <c r="LYF1872" s="401"/>
      <c r="LYG1872" s="401"/>
      <c r="LYH1872" s="401"/>
      <c r="LYI1872" s="401"/>
      <c r="LYJ1872" s="401"/>
      <c r="LYK1872" s="401"/>
      <c r="LYL1872" s="401"/>
      <c r="LYM1872" s="401"/>
      <c r="LYN1872" s="401"/>
      <c r="LYO1872" s="401"/>
      <c r="LYP1872" s="401"/>
      <c r="LYQ1872" s="401"/>
      <c r="LYR1872" s="401"/>
      <c r="LYS1872" s="401"/>
      <c r="LYT1872" s="401"/>
      <c r="LYU1872" s="401"/>
      <c r="LYV1872" s="401"/>
      <c r="LYW1872" s="401"/>
      <c r="LYX1872" s="401"/>
      <c r="LYY1872" s="401"/>
      <c r="LYZ1872" s="401"/>
      <c r="LZA1872" s="401"/>
      <c r="LZB1872" s="401"/>
      <c r="LZC1872" s="401"/>
      <c r="LZD1872" s="401"/>
      <c r="LZE1872" s="401"/>
      <c r="LZF1872" s="401"/>
      <c r="LZG1872" s="401"/>
      <c r="LZH1872" s="401"/>
      <c r="LZI1872" s="401"/>
      <c r="LZJ1872" s="401"/>
      <c r="LZK1872" s="401"/>
      <c r="LZL1872" s="401"/>
      <c r="LZM1872" s="401"/>
      <c r="LZN1872" s="401"/>
      <c r="LZO1872" s="401"/>
      <c r="LZP1872" s="401"/>
      <c r="LZQ1872" s="401"/>
      <c r="LZR1872" s="401"/>
      <c r="LZS1872" s="401"/>
      <c r="LZT1872" s="401"/>
      <c r="LZU1872" s="401"/>
      <c r="LZV1872" s="401"/>
      <c r="LZW1872" s="401"/>
      <c r="LZX1872" s="401"/>
      <c r="LZY1872" s="401"/>
      <c r="LZZ1872" s="401"/>
      <c r="MAA1872" s="401"/>
      <c r="MAB1872" s="401"/>
      <c r="MAC1872" s="401"/>
      <c r="MAD1872" s="401"/>
      <c r="MAE1872" s="401"/>
      <c r="MAF1872" s="401"/>
      <c r="MAG1872" s="401"/>
      <c r="MAH1872" s="401"/>
      <c r="MAI1872" s="401"/>
      <c r="MAJ1872" s="401"/>
      <c r="MAK1872" s="401"/>
      <c r="MAL1872" s="401"/>
      <c r="MAM1872" s="401"/>
      <c r="MAN1872" s="401"/>
      <c r="MAO1872" s="401"/>
      <c r="MAP1872" s="401"/>
      <c r="MAQ1872" s="401"/>
      <c r="MAR1872" s="401"/>
      <c r="MAS1872" s="401"/>
      <c r="MAT1872" s="401"/>
      <c r="MAU1872" s="401"/>
      <c r="MAV1872" s="401"/>
      <c r="MAW1872" s="401"/>
      <c r="MAX1872" s="401"/>
      <c r="MAY1872" s="401"/>
      <c r="MAZ1872" s="401"/>
      <c r="MBA1872" s="401"/>
      <c r="MBB1872" s="401"/>
      <c r="MBC1872" s="401"/>
      <c r="MBD1872" s="401"/>
      <c r="MBE1872" s="401"/>
      <c r="MBF1872" s="401"/>
      <c r="MBG1872" s="401"/>
      <c r="MBH1872" s="401"/>
      <c r="MBI1872" s="401"/>
      <c r="MBJ1872" s="401"/>
      <c r="MBK1872" s="401"/>
      <c r="MBL1872" s="401"/>
      <c r="MBM1872" s="401"/>
      <c r="MBN1872" s="401"/>
      <c r="MBO1872" s="401"/>
      <c r="MBP1872" s="401"/>
      <c r="MBQ1872" s="401"/>
      <c r="MBR1872" s="401"/>
      <c r="MBS1872" s="401"/>
      <c r="MBT1872" s="401"/>
      <c r="MBU1872" s="401"/>
      <c r="MBV1872" s="401"/>
      <c r="MBW1872" s="401"/>
      <c r="MBX1872" s="401"/>
      <c r="MBY1872" s="401"/>
      <c r="MBZ1872" s="401"/>
      <c r="MCA1872" s="401"/>
      <c r="MCB1872" s="401"/>
      <c r="MCC1872" s="401"/>
      <c r="MCD1872" s="401"/>
      <c r="MCE1872" s="401"/>
      <c r="MCF1872" s="401"/>
      <c r="MCG1872" s="401"/>
      <c r="MCH1872" s="401"/>
      <c r="MCI1872" s="401"/>
      <c r="MCJ1872" s="401"/>
      <c r="MCK1872" s="401"/>
      <c r="MCL1872" s="401"/>
      <c r="MCM1872" s="401"/>
      <c r="MCN1872" s="401"/>
      <c r="MCO1872" s="401"/>
      <c r="MCP1872" s="401"/>
      <c r="MCQ1872" s="401"/>
      <c r="MCR1872" s="401"/>
      <c r="MCS1872" s="401"/>
      <c r="MCT1872" s="401"/>
      <c r="MCU1872" s="401"/>
      <c r="MCV1872" s="401"/>
      <c r="MCW1872" s="401"/>
      <c r="MCX1872" s="401"/>
      <c r="MCY1872" s="401"/>
      <c r="MCZ1872" s="401"/>
      <c r="MDA1872" s="401"/>
      <c r="MDB1872" s="401"/>
      <c r="MDC1872" s="401"/>
      <c r="MDD1872" s="401"/>
      <c r="MDE1872" s="401"/>
      <c r="MDF1872" s="401"/>
      <c r="MDG1872" s="401"/>
      <c r="MDH1872" s="401"/>
      <c r="MDI1872" s="401"/>
      <c r="MDJ1872" s="401"/>
      <c r="MDK1872" s="401"/>
      <c r="MDL1872" s="401"/>
      <c r="MDM1872" s="401"/>
      <c r="MDN1872" s="401"/>
      <c r="MDO1872" s="401"/>
      <c r="MDP1872" s="401"/>
      <c r="MDQ1872" s="401"/>
      <c r="MDR1872" s="401"/>
      <c r="MDS1872" s="401"/>
      <c r="MDT1872" s="401"/>
      <c r="MDU1872" s="401"/>
      <c r="MDV1872" s="401"/>
      <c r="MDW1872" s="401"/>
      <c r="MDX1872" s="401"/>
      <c r="MDY1872" s="401"/>
      <c r="MDZ1872" s="401"/>
      <c r="MEA1872" s="401"/>
      <c r="MEB1872" s="401"/>
      <c r="MEC1872" s="401"/>
      <c r="MED1872" s="401"/>
      <c r="MEE1872" s="401"/>
      <c r="MEF1872" s="401"/>
      <c r="MEG1872" s="401"/>
      <c r="MEH1872" s="401"/>
      <c r="MEI1872" s="401"/>
      <c r="MEJ1872" s="401"/>
      <c r="MEK1872" s="401"/>
      <c r="MEL1872" s="401"/>
      <c r="MEM1872" s="401"/>
      <c r="MEN1872" s="401"/>
      <c r="MEO1872" s="401"/>
      <c r="MEP1872" s="401"/>
      <c r="MEQ1872" s="401"/>
      <c r="MER1872" s="401"/>
      <c r="MES1872" s="401"/>
      <c r="MET1872" s="401"/>
      <c r="MEU1872" s="401"/>
      <c r="MEV1872" s="401"/>
      <c r="MEW1872" s="401"/>
      <c r="MEX1872" s="401"/>
      <c r="MEY1872" s="401"/>
      <c r="MEZ1872" s="401"/>
      <c r="MFA1872" s="401"/>
      <c r="MFB1872" s="401"/>
      <c r="MFC1872" s="401"/>
      <c r="MFD1872" s="401"/>
      <c r="MFE1872" s="401"/>
      <c r="MFF1872" s="401"/>
      <c r="MFG1872" s="401"/>
      <c r="MFH1872" s="401"/>
      <c r="MFI1872" s="401"/>
      <c r="MFJ1872" s="401"/>
      <c r="MFK1872" s="401"/>
      <c r="MFL1872" s="401"/>
      <c r="MFM1872" s="401"/>
      <c r="MFN1872" s="401"/>
      <c r="MFO1872" s="401"/>
      <c r="MFP1872" s="401"/>
      <c r="MFQ1872" s="401"/>
      <c r="MFR1872" s="401"/>
      <c r="MFS1872" s="401"/>
      <c r="MFT1872" s="401"/>
      <c r="MFU1872" s="401"/>
      <c r="MFV1872" s="401"/>
      <c r="MFW1872" s="401"/>
      <c r="MFX1872" s="401"/>
      <c r="MFY1872" s="401"/>
      <c r="MFZ1872" s="401"/>
      <c r="MGA1872" s="401"/>
      <c r="MGB1872" s="401"/>
      <c r="MGC1872" s="401"/>
      <c r="MGD1872" s="401"/>
      <c r="MGE1872" s="401"/>
      <c r="MGF1872" s="401"/>
      <c r="MGG1872" s="401"/>
      <c r="MGH1872" s="401"/>
      <c r="MGI1872" s="401"/>
      <c r="MGJ1872" s="401"/>
      <c r="MGK1872" s="401"/>
      <c r="MGL1872" s="401"/>
      <c r="MGM1872" s="401"/>
      <c r="MGN1872" s="401"/>
      <c r="MGO1872" s="401"/>
      <c r="MGP1872" s="401"/>
      <c r="MGQ1872" s="401"/>
      <c r="MGR1872" s="401"/>
      <c r="MGS1872" s="401"/>
      <c r="MGT1872" s="401"/>
      <c r="MGU1872" s="401"/>
      <c r="MGV1872" s="401"/>
      <c r="MGW1872" s="401"/>
      <c r="MGX1872" s="401"/>
      <c r="MGY1872" s="401"/>
      <c r="MGZ1872" s="401"/>
      <c r="MHA1872" s="401"/>
      <c r="MHB1872" s="401"/>
      <c r="MHC1872" s="401"/>
      <c r="MHD1872" s="401"/>
      <c r="MHE1872" s="401"/>
      <c r="MHF1872" s="401"/>
      <c r="MHG1872" s="401"/>
      <c r="MHH1872" s="401"/>
      <c r="MHI1872" s="401"/>
      <c r="MHJ1872" s="401"/>
      <c r="MHK1872" s="401"/>
      <c r="MHL1872" s="401"/>
      <c r="MHM1872" s="401"/>
      <c r="MHN1872" s="401"/>
      <c r="MHO1872" s="401"/>
      <c r="MHP1872" s="401"/>
      <c r="MHQ1872" s="401"/>
      <c r="MHR1872" s="401"/>
      <c r="MHS1872" s="401"/>
      <c r="MHT1872" s="401"/>
      <c r="MHU1872" s="401"/>
      <c r="MHV1872" s="401"/>
      <c r="MHW1872" s="401"/>
      <c r="MHX1872" s="401"/>
      <c r="MHY1872" s="401"/>
      <c r="MHZ1872" s="401"/>
      <c r="MIA1872" s="401"/>
      <c r="MIB1872" s="401"/>
      <c r="MIC1872" s="401"/>
      <c r="MID1872" s="401"/>
      <c r="MIE1872" s="401"/>
      <c r="MIF1872" s="401"/>
      <c r="MIG1872" s="401"/>
      <c r="MIH1872" s="401"/>
      <c r="MII1872" s="401"/>
      <c r="MIJ1872" s="401"/>
      <c r="MIK1872" s="401"/>
      <c r="MIL1872" s="401"/>
      <c r="MIM1872" s="401"/>
      <c r="MIN1872" s="401"/>
      <c r="MIO1872" s="401"/>
      <c r="MIP1872" s="401"/>
      <c r="MIQ1872" s="401"/>
      <c r="MIR1872" s="401"/>
      <c r="MIS1872" s="401"/>
      <c r="MIT1872" s="401"/>
      <c r="MIU1872" s="401"/>
      <c r="MIV1872" s="401"/>
      <c r="MIW1872" s="401"/>
      <c r="MIX1872" s="401"/>
      <c r="MIY1872" s="401"/>
      <c r="MIZ1872" s="401"/>
      <c r="MJA1872" s="401"/>
      <c r="MJB1872" s="401"/>
      <c r="MJC1872" s="401"/>
      <c r="MJD1872" s="401"/>
      <c r="MJE1872" s="401"/>
      <c r="MJF1872" s="401"/>
      <c r="MJG1872" s="401"/>
      <c r="MJH1872" s="401"/>
      <c r="MJI1872" s="401"/>
      <c r="MJJ1872" s="401"/>
      <c r="MJK1872" s="401"/>
      <c r="MJL1872" s="401"/>
      <c r="MJM1872" s="401"/>
      <c r="MJN1872" s="401"/>
      <c r="MJO1872" s="401"/>
      <c r="MJP1872" s="401"/>
      <c r="MJQ1872" s="401"/>
      <c r="MJR1872" s="401"/>
      <c r="MJS1872" s="401"/>
      <c r="MJT1872" s="401"/>
      <c r="MJU1872" s="401"/>
      <c r="MJV1872" s="401"/>
      <c r="MJW1872" s="401"/>
      <c r="MJX1872" s="401"/>
      <c r="MJY1872" s="401"/>
      <c r="MJZ1872" s="401"/>
      <c r="MKA1872" s="401"/>
      <c r="MKB1872" s="401"/>
      <c r="MKC1872" s="401"/>
      <c r="MKD1872" s="401"/>
      <c r="MKE1872" s="401"/>
      <c r="MKF1872" s="401"/>
      <c r="MKG1872" s="401"/>
      <c r="MKH1872" s="401"/>
      <c r="MKI1872" s="401"/>
      <c r="MKJ1872" s="401"/>
      <c r="MKK1872" s="401"/>
      <c r="MKL1872" s="401"/>
      <c r="MKM1872" s="401"/>
      <c r="MKN1872" s="401"/>
      <c r="MKO1872" s="401"/>
      <c r="MKP1872" s="401"/>
      <c r="MKQ1872" s="401"/>
      <c r="MKR1872" s="401"/>
      <c r="MKS1872" s="401"/>
      <c r="MKT1872" s="401"/>
      <c r="MKU1872" s="401"/>
      <c r="MKV1872" s="401"/>
      <c r="MKW1872" s="401"/>
      <c r="MKX1872" s="401"/>
      <c r="MKY1872" s="401"/>
      <c r="MKZ1872" s="401"/>
      <c r="MLA1872" s="401"/>
      <c r="MLB1872" s="401"/>
      <c r="MLC1872" s="401"/>
      <c r="MLD1872" s="401"/>
      <c r="MLE1872" s="401"/>
      <c r="MLF1872" s="401"/>
      <c r="MLG1872" s="401"/>
      <c r="MLH1872" s="401"/>
      <c r="MLI1872" s="401"/>
      <c r="MLJ1872" s="401"/>
      <c r="MLK1872" s="401"/>
      <c r="MLL1872" s="401"/>
      <c r="MLM1872" s="401"/>
      <c r="MLN1872" s="401"/>
      <c r="MLO1872" s="401"/>
      <c r="MLP1872" s="401"/>
      <c r="MLQ1872" s="401"/>
      <c r="MLR1872" s="401"/>
      <c r="MLS1872" s="401"/>
      <c r="MLT1872" s="401"/>
      <c r="MLU1872" s="401"/>
      <c r="MLV1872" s="401"/>
      <c r="MLW1872" s="401"/>
      <c r="MLX1872" s="401"/>
      <c r="MLY1872" s="401"/>
      <c r="MLZ1872" s="401"/>
      <c r="MMA1872" s="401"/>
      <c r="MMB1872" s="401"/>
      <c r="MMC1872" s="401"/>
      <c r="MMD1872" s="401"/>
      <c r="MME1872" s="401"/>
      <c r="MMF1872" s="401"/>
      <c r="MMG1872" s="401"/>
      <c r="MMH1872" s="401"/>
      <c r="MMI1872" s="401"/>
      <c r="MMJ1872" s="401"/>
      <c r="MMK1872" s="401"/>
      <c r="MML1872" s="401"/>
      <c r="MMM1872" s="401"/>
      <c r="MMN1872" s="401"/>
      <c r="MMO1872" s="401"/>
      <c r="MMP1872" s="401"/>
      <c r="MMQ1872" s="401"/>
      <c r="MMR1872" s="401"/>
      <c r="MMS1872" s="401"/>
      <c r="MMT1872" s="401"/>
      <c r="MMU1872" s="401"/>
      <c r="MMV1872" s="401"/>
      <c r="MMW1872" s="401"/>
      <c r="MMX1872" s="401"/>
      <c r="MMY1872" s="401"/>
      <c r="MMZ1872" s="401"/>
      <c r="MNA1872" s="401"/>
      <c r="MNB1872" s="401"/>
      <c r="MNC1872" s="401"/>
      <c r="MND1872" s="401"/>
      <c r="MNE1872" s="401"/>
      <c r="MNF1872" s="401"/>
      <c r="MNG1872" s="401"/>
      <c r="MNH1872" s="401"/>
      <c r="MNI1872" s="401"/>
      <c r="MNJ1872" s="401"/>
      <c r="MNK1872" s="401"/>
      <c r="MNL1872" s="401"/>
      <c r="MNM1872" s="401"/>
      <c r="MNN1872" s="401"/>
      <c r="MNO1872" s="401"/>
      <c r="MNP1872" s="401"/>
      <c r="MNQ1872" s="401"/>
      <c r="MNR1872" s="401"/>
      <c r="MNS1872" s="401"/>
      <c r="MNT1872" s="401"/>
      <c r="MNU1872" s="401"/>
      <c r="MNV1872" s="401"/>
      <c r="MNW1872" s="401"/>
      <c r="MNX1872" s="401"/>
      <c r="MNY1872" s="401"/>
      <c r="MNZ1872" s="401"/>
      <c r="MOA1872" s="401"/>
      <c r="MOB1872" s="401"/>
      <c r="MOC1872" s="401"/>
      <c r="MOD1872" s="401"/>
      <c r="MOE1872" s="401"/>
      <c r="MOF1872" s="401"/>
      <c r="MOG1872" s="401"/>
      <c r="MOH1872" s="401"/>
      <c r="MOI1872" s="401"/>
      <c r="MOJ1872" s="401"/>
      <c r="MOK1872" s="401"/>
      <c r="MOL1872" s="401"/>
      <c r="MOM1872" s="401"/>
      <c r="MON1872" s="401"/>
      <c r="MOO1872" s="401"/>
      <c r="MOP1872" s="401"/>
      <c r="MOQ1872" s="401"/>
      <c r="MOR1872" s="401"/>
      <c r="MOS1872" s="401"/>
      <c r="MOT1872" s="401"/>
      <c r="MOU1872" s="401"/>
      <c r="MOV1872" s="401"/>
      <c r="MOW1872" s="401"/>
      <c r="MOX1872" s="401"/>
      <c r="MOY1872" s="401"/>
      <c r="MOZ1872" s="401"/>
      <c r="MPA1872" s="401"/>
      <c r="MPB1872" s="401"/>
      <c r="MPC1872" s="401"/>
      <c r="MPD1872" s="401"/>
      <c r="MPE1872" s="401"/>
      <c r="MPF1872" s="401"/>
      <c r="MPG1872" s="401"/>
      <c r="MPH1872" s="401"/>
      <c r="MPI1872" s="401"/>
      <c r="MPJ1872" s="401"/>
      <c r="MPK1872" s="401"/>
      <c r="MPL1872" s="401"/>
      <c r="MPM1872" s="401"/>
      <c r="MPN1872" s="401"/>
      <c r="MPO1872" s="401"/>
      <c r="MPP1872" s="401"/>
      <c r="MPQ1872" s="401"/>
      <c r="MPR1872" s="401"/>
      <c r="MPS1872" s="401"/>
      <c r="MPT1872" s="401"/>
      <c r="MPU1872" s="401"/>
      <c r="MPV1872" s="401"/>
      <c r="MPW1872" s="401"/>
      <c r="MPX1872" s="401"/>
      <c r="MPY1872" s="401"/>
      <c r="MPZ1872" s="401"/>
      <c r="MQA1872" s="401"/>
      <c r="MQB1872" s="401"/>
      <c r="MQC1872" s="401"/>
      <c r="MQD1872" s="401"/>
      <c r="MQE1872" s="401"/>
      <c r="MQF1872" s="401"/>
      <c r="MQG1872" s="401"/>
      <c r="MQH1872" s="401"/>
      <c r="MQI1872" s="401"/>
      <c r="MQJ1872" s="401"/>
      <c r="MQK1872" s="401"/>
      <c r="MQL1872" s="401"/>
      <c r="MQM1872" s="401"/>
      <c r="MQN1872" s="401"/>
      <c r="MQO1872" s="401"/>
      <c r="MQP1872" s="401"/>
      <c r="MQQ1872" s="401"/>
      <c r="MQR1872" s="401"/>
      <c r="MQS1872" s="401"/>
      <c r="MQT1872" s="401"/>
      <c r="MQU1872" s="401"/>
      <c r="MQV1872" s="401"/>
      <c r="MQW1872" s="401"/>
      <c r="MQX1872" s="401"/>
      <c r="MQY1872" s="401"/>
      <c r="MQZ1872" s="401"/>
      <c r="MRA1872" s="401"/>
      <c r="MRB1872" s="401"/>
      <c r="MRC1872" s="401"/>
      <c r="MRD1872" s="401"/>
      <c r="MRE1872" s="401"/>
      <c r="MRF1872" s="401"/>
      <c r="MRG1872" s="401"/>
      <c r="MRH1872" s="401"/>
      <c r="MRI1872" s="401"/>
      <c r="MRJ1872" s="401"/>
      <c r="MRK1872" s="401"/>
      <c r="MRL1872" s="401"/>
      <c r="MRM1872" s="401"/>
      <c r="MRN1872" s="401"/>
      <c r="MRO1872" s="401"/>
      <c r="MRP1872" s="401"/>
      <c r="MRQ1872" s="401"/>
      <c r="MRR1872" s="401"/>
      <c r="MRS1872" s="401"/>
      <c r="MRT1872" s="401"/>
      <c r="MRU1872" s="401"/>
      <c r="MRV1872" s="401"/>
      <c r="MRW1872" s="401"/>
      <c r="MRX1872" s="401"/>
      <c r="MRY1872" s="401"/>
      <c r="MRZ1872" s="401"/>
      <c r="MSA1872" s="401"/>
      <c r="MSB1872" s="401"/>
      <c r="MSC1872" s="401"/>
      <c r="MSD1872" s="401"/>
      <c r="MSE1872" s="401"/>
      <c r="MSF1872" s="401"/>
      <c r="MSG1872" s="401"/>
      <c r="MSH1872" s="401"/>
      <c r="MSI1872" s="401"/>
      <c r="MSJ1872" s="401"/>
      <c r="MSK1872" s="401"/>
      <c r="MSL1872" s="401"/>
      <c r="MSM1872" s="401"/>
      <c r="MSN1872" s="401"/>
      <c r="MSO1872" s="401"/>
      <c r="MSP1872" s="401"/>
      <c r="MSQ1872" s="401"/>
      <c r="MSR1872" s="401"/>
      <c r="MSS1872" s="401"/>
      <c r="MST1872" s="401"/>
      <c r="MSU1872" s="401"/>
      <c r="MSV1872" s="401"/>
      <c r="MSW1872" s="401"/>
      <c r="MSX1872" s="401"/>
      <c r="MSY1872" s="401"/>
      <c r="MSZ1872" s="401"/>
      <c r="MTA1872" s="401"/>
      <c r="MTB1872" s="401"/>
      <c r="MTC1872" s="401"/>
      <c r="MTD1872" s="401"/>
      <c r="MTE1872" s="401"/>
      <c r="MTF1872" s="401"/>
      <c r="MTG1872" s="401"/>
      <c r="MTH1872" s="401"/>
      <c r="MTI1872" s="401"/>
      <c r="MTJ1872" s="401"/>
      <c r="MTK1872" s="401"/>
      <c r="MTL1872" s="401"/>
      <c r="MTM1872" s="401"/>
      <c r="MTN1872" s="401"/>
      <c r="MTO1872" s="401"/>
      <c r="MTP1872" s="401"/>
      <c r="MTQ1872" s="401"/>
      <c r="MTR1872" s="401"/>
      <c r="MTS1872" s="401"/>
      <c r="MTT1872" s="401"/>
      <c r="MTU1872" s="401"/>
      <c r="MTV1872" s="401"/>
      <c r="MTW1872" s="401"/>
      <c r="MTX1872" s="401"/>
      <c r="MTY1872" s="401"/>
      <c r="MTZ1872" s="401"/>
      <c r="MUA1872" s="401"/>
      <c r="MUB1872" s="401"/>
      <c r="MUC1872" s="401"/>
      <c r="MUD1872" s="401"/>
      <c r="MUE1872" s="401"/>
      <c r="MUF1872" s="401"/>
      <c r="MUG1872" s="401"/>
      <c r="MUH1872" s="401"/>
      <c r="MUI1872" s="401"/>
      <c r="MUJ1872" s="401"/>
      <c r="MUK1872" s="401"/>
      <c r="MUL1872" s="401"/>
      <c r="MUM1872" s="401"/>
      <c r="MUN1872" s="401"/>
      <c r="MUO1872" s="401"/>
      <c r="MUP1872" s="401"/>
      <c r="MUQ1872" s="401"/>
      <c r="MUR1872" s="401"/>
      <c r="MUS1872" s="401"/>
      <c r="MUT1872" s="401"/>
      <c r="MUU1872" s="401"/>
      <c r="MUV1872" s="401"/>
      <c r="MUW1872" s="401"/>
      <c r="MUX1872" s="401"/>
      <c r="MUY1872" s="401"/>
      <c r="MUZ1872" s="401"/>
      <c r="MVA1872" s="401"/>
      <c r="MVB1872" s="401"/>
      <c r="MVC1872" s="401"/>
      <c r="MVD1872" s="401"/>
      <c r="MVE1872" s="401"/>
      <c r="MVF1872" s="401"/>
      <c r="MVG1872" s="401"/>
      <c r="MVH1872" s="401"/>
      <c r="MVI1872" s="401"/>
      <c r="MVJ1872" s="401"/>
      <c r="MVK1872" s="401"/>
      <c r="MVL1872" s="401"/>
      <c r="MVM1872" s="401"/>
      <c r="MVN1872" s="401"/>
      <c r="MVO1872" s="401"/>
      <c r="MVP1872" s="401"/>
      <c r="MVQ1872" s="401"/>
      <c r="MVR1872" s="401"/>
      <c r="MVS1872" s="401"/>
      <c r="MVT1872" s="401"/>
      <c r="MVU1872" s="401"/>
      <c r="MVV1872" s="401"/>
      <c r="MVW1872" s="401"/>
      <c r="MVX1872" s="401"/>
      <c r="MVY1872" s="401"/>
      <c r="MVZ1872" s="401"/>
      <c r="MWA1872" s="401"/>
      <c r="MWB1872" s="401"/>
      <c r="MWC1872" s="401"/>
      <c r="MWD1872" s="401"/>
      <c r="MWE1872" s="401"/>
      <c r="MWF1872" s="401"/>
      <c r="MWG1872" s="401"/>
      <c r="MWH1872" s="401"/>
      <c r="MWI1872" s="401"/>
      <c r="MWJ1872" s="401"/>
      <c r="MWK1872" s="401"/>
      <c r="MWL1872" s="401"/>
      <c r="MWM1872" s="401"/>
      <c r="MWN1872" s="401"/>
      <c r="MWO1872" s="401"/>
      <c r="MWP1872" s="401"/>
      <c r="MWQ1872" s="401"/>
      <c r="MWR1872" s="401"/>
      <c r="MWS1872" s="401"/>
      <c r="MWT1872" s="401"/>
      <c r="MWU1872" s="401"/>
      <c r="MWV1872" s="401"/>
      <c r="MWW1872" s="401"/>
      <c r="MWX1872" s="401"/>
      <c r="MWY1872" s="401"/>
      <c r="MWZ1872" s="401"/>
      <c r="MXA1872" s="401"/>
      <c r="MXB1872" s="401"/>
      <c r="MXC1872" s="401"/>
      <c r="MXD1872" s="401"/>
      <c r="MXE1872" s="401"/>
      <c r="MXF1872" s="401"/>
      <c r="MXG1872" s="401"/>
      <c r="MXH1872" s="401"/>
      <c r="MXI1872" s="401"/>
      <c r="MXJ1872" s="401"/>
      <c r="MXK1872" s="401"/>
      <c r="MXL1872" s="401"/>
      <c r="MXM1872" s="401"/>
      <c r="MXN1872" s="401"/>
      <c r="MXO1872" s="401"/>
      <c r="MXP1872" s="401"/>
      <c r="MXQ1872" s="401"/>
      <c r="MXR1872" s="401"/>
      <c r="MXS1872" s="401"/>
      <c r="MXT1872" s="401"/>
      <c r="MXU1872" s="401"/>
      <c r="MXV1872" s="401"/>
      <c r="MXW1872" s="401"/>
      <c r="MXX1872" s="401"/>
      <c r="MXY1872" s="401"/>
      <c r="MXZ1872" s="401"/>
      <c r="MYA1872" s="401"/>
      <c r="MYB1872" s="401"/>
      <c r="MYC1872" s="401"/>
      <c r="MYD1872" s="401"/>
      <c r="MYE1872" s="401"/>
      <c r="MYF1872" s="401"/>
      <c r="MYG1872" s="401"/>
      <c r="MYH1872" s="401"/>
      <c r="MYI1872" s="401"/>
      <c r="MYJ1872" s="401"/>
      <c r="MYK1872" s="401"/>
      <c r="MYL1872" s="401"/>
      <c r="MYM1872" s="401"/>
      <c r="MYN1872" s="401"/>
      <c r="MYO1872" s="401"/>
      <c r="MYP1872" s="401"/>
      <c r="MYQ1872" s="401"/>
      <c r="MYR1872" s="401"/>
      <c r="MYS1872" s="401"/>
      <c r="MYT1872" s="401"/>
      <c r="MYU1872" s="401"/>
      <c r="MYV1872" s="401"/>
      <c r="MYW1872" s="401"/>
      <c r="MYX1872" s="401"/>
      <c r="MYY1872" s="401"/>
      <c r="MYZ1872" s="401"/>
      <c r="MZA1872" s="401"/>
      <c r="MZB1872" s="401"/>
      <c r="MZC1872" s="401"/>
      <c r="MZD1872" s="401"/>
      <c r="MZE1872" s="401"/>
      <c r="MZF1872" s="401"/>
      <c r="MZG1872" s="401"/>
      <c r="MZH1872" s="401"/>
      <c r="MZI1872" s="401"/>
      <c r="MZJ1872" s="401"/>
      <c r="MZK1872" s="401"/>
      <c r="MZL1872" s="401"/>
      <c r="MZM1872" s="401"/>
      <c r="MZN1872" s="401"/>
      <c r="MZO1872" s="401"/>
      <c r="MZP1872" s="401"/>
      <c r="MZQ1872" s="401"/>
      <c r="MZR1872" s="401"/>
      <c r="MZS1872" s="401"/>
      <c r="MZT1872" s="401"/>
      <c r="MZU1872" s="401"/>
      <c r="MZV1872" s="401"/>
      <c r="MZW1872" s="401"/>
      <c r="MZX1872" s="401"/>
      <c r="MZY1872" s="401"/>
      <c r="MZZ1872" s="401"/>
      <c r="NAA1872" s="401"/>
      <c r="NAB1872" s="401"/>
      <c r="NAC1872" s="401"/>
      <c r="NAD1872" s="401"/>
      <c r="NAE1872" s="401"/>
      <c r="NAF1872" s="401"/>
      <c r="NAG1872" s="401"/>
      <c r="NAH1872" s="401"/>
      <c r="NAI1872" s="401"/>
      <c r="NAJ1872" s="401"/>
      <c r="NAK1872" s="401"/>
      <c r="NAL1872" s="401"/>
      <c r="NAM1872" s="401"/>
      <c r="NAN1872" s="401"/>
      <c r="NAO1872" s="401"/>
      <c r="NAP1872" s="401"/>
      <c r="NAQ1872" s="401"/>
      <c r="NAR1872" s="401"/>
      <c r="NAS1872" s="401"/>
      <c r="NAT1872" s="401"/>
      <c r="NAU1872" s="401"/>
      <c r="NAV1872" s="401"/>
      <c r="NAW1872" s="401"/>
      <c r="NAX1872" s="401"/>
      <c r="NAY1872" s="401"/>
      <c r="NAZ1872" s="401"/>
      <c r="NBA1872" s="401"/>
      <c r="NBB1872" s="401"/>
      <c r="NBC1872" s="401"/>
      <c r="NBD1872" s="401"/>
      <c r="NBE1872" s="401"/>
      <c r="NBF1872" s="401"/>
      <c r="NBG1872" s="401"/>
      <c r="NBH1872" s="401"/>
      <c r="NBI1872" s="401"/>
      <c r="NBJ1872" s="401"/>
      <c r="NBK1872" s="401"/>
      <c r="NBL1872" s="401"/>
      <c r="NBM1872" s="401"/>
      <c r="NBN1872" s="401"/>
      <c r="NBO1872" s="401"/>
      <c r="NBP1872" s="401"/>
      <c r="NBQ1872" s="401"/>
      <c r="NBR1872" s="401"/>
      <c r="NBS1872" s="401"/>
      <c r="NBT1872" s="401"/>
      <c r="NBU1872" s="401"/>
      <c r="NBV1872" s="401"/>
      <c r="NBW1872" s="401"/>
      <c r="NBX1872" s="401"/>
      <c r="NBY1872" s="401"/>
      <c r="NBZ1872" s="401"/>
      <c r="NCA1872" s="401"/>
      <c r="NCB1872" s="401"/>
      <c r="NCC1872" s="401"/>
      <c r="NCD1872" s="401"/>
      <c r="NCE1872" s="401"/>
      <c r="NCF1872" s="401"/>
      <c r="NCG1872" s="401"/>
      <c r="NCH1872" s="401"/>
      <c r="NCI1872" s="401"/>
      <c r="NCJ1872" s="401"/>
      <c r="NCK1872" s="401"/>
      <c r="NCL1872" s="401"/>
      <c r="NCM1872" s="401"/>
      <c r="NCN1872" s="401"/>
      <c r="NCO1872" s="401"/>
      <c r="NCP1872" s="401"/>
      <c r="NCQ1872" s="401"/>
      <c r="NCR1872" s="401"/>
      <c r="NCS1872" s="401"/>
      <c r="NCT1872" s="401"/>
      <c r="NCU1872" s="401"/>
      <c r="NCV1872" s="401"/>
      <c r="NCW1872" s="401"/>
      <c r="NCX1872" s="401"/>
      <c r="NCY1872" s="401"/>
      <c r="NCZ1872" s="401"/>
      <c r="NDA1872" s="401"/>
      <c r="NDB1872" s="401"/>
      <c r="NDC1872" s="401"/>
      <c r="NDD1872" s="401"/>
      <c r="NDE1872" s="401"/>
      <c r="NDF1872" s="401"/>
      <c r="NDG1872" s="401"/>
      <c r="NDH1872" s="401"/>
      <c r="NDI1872" s="401"/>
      <c r="NDJ1872" s="401"/>
      <c r="NDK1872" s="401"/>
      <c r="NDL1872" s="401"/>
      <c r="NDM1872" s="401"/>
      <c r="NDN1872" s="401"/>
      <c r="NDO1872" s="401"/>
      <c r="NDP1872" s="401"/>
      <c r="NDQ1872" s="401"/>
      <c r="NDR1872" s="401"/>
      <c r="NDS1872" s="401"/>
      <c r="NDT1872" s="401"/>
      <c r="NDU1872" s="401"/>
      <c r="NDV1872" s="401"/>
      <c r="NDW1872" s="401"/>
      <c r="NDX1872" s="401"/>
      <c r="NDY1872" s="401"/>
      <c r="NDZ1872" s="401"/>
      <c r="NEA1872" s="401"/>
      <c r="NEB1872" s="401"/>
      <c r="NEC1872" s="401"/>
      <c r="NED1872" s="401"/>
      <c r="NEE1872" s="401"/>
      <c r="NEF1872" s="401"/>
      <c r="NEG1872" s="401"/>
      <c r="NEH1872" s="401"/>
      <c r="NEI1872" s="401"/>
      <c r="NEJ1872" s="401"/>
      <c r="NEK1872" s="401"/>
      <c r="NEL1872" s="401"/>
      <c r="NEM1872" s="401"/>
      <c r="NEN1872" s="401"/>
      <c r="NEO1872" s="401"/>
      <c r="NEP1872" s="401"/>
      <c r="NEQ1872" s="401"/>
      <c r="NER1872" s="401"/>
      <c r="NES1872" s="401"/>
      <c r="NET1872" s="401"/>
      <c r="NEU1872" s="401"/>
      <c r="NEV1872" s="401"/>
      <c r="NEW1872" s="401"/>
      <c r="NEX1872" s="401"/>
      <c r="NEY1872" s="401"/>
      <c r="NEZ1872" s="401"/>
      <c r="NFA1872" s="401"/>
      <c r="NFB1872" s="401"/>
      <c r="NFC1872" s="401"/>
      <c r="NFD1872" s="401"/>
      <c r="NFE1872" s="401"/>
      <c r="NFF1872" s="401"/>
      <c r="NFG1872" s="401"/>
      <c r="NFH1872" s="401"/>
      <c r="NFI1872" s="401"/>
      <c r="NFJ1872" s="401"/>
      <c r="NFK1872" s="401"/>
      <c r="NFL1872" s="401"/>
      <c r="NFM1872" s="401"/>
      <c r="NFN1872" s="401"/>
      <c r="NFO1872" s="401"/>
      <c r="NFP1872" s="401"/>
      <c r="NFQ1872" s="401"/>
      <c r="NFR1872" s="401"/>
      <c r="NFS1872" s="401"/>
      <c r="NFT1872" s="401"/>
      <c r="NFU1872" s="401"/>
      <c r="NFV1872" s="401"/>
      <c r="NFW1872" s="401"/>
      <c r="NFX1872" s="401"/>
      <c r="NFY1872" s="401"/>
      <c r="NFZ1872" s="401"/>
      <c r="NGA1872" s="401"/>
      <c r="NGB1872" s="401"/>
      <c r="NGC1872" s="401"/>
      <c r="NGD1872" s="401"/>
      <c r="NGE1872" s="401"/>
      <c r="NGF1872" s="401"/>
      <c r="NGG1872" s="401"/>
      <c r="NGH1872" s="401"/>
      <c r="NGI1872" s="401"/>
      <c r="NGJ1872" s="401"/>
      <c r="NGK1872" s="401"/>
      <c r="NGL1872" s="401"/>
      <c r="NGM1872" s="401"/>
      <c r="NGN1872" s="401"/>
      <c r="NGO1872" s="401"/>
      <c r="NGP1872" s="401"/>
      <c r="NGQ1872" s="401"/>
      <c r="NGR1872" s="401"/>
      <c r="NGS1872" s="401"/>
      <c r="NGT1872" s="401"/>
      <c r="NGU1872" s="401"/>
      <c r="NGV1872" s="401"/>
      <c r="NGW1872" s="401"/>
      <c r="NGX1872" s="401"/>
      <c r="NGY1872" s="401"/>
      <c r="NGZ1872" s="401"/>
      <c r="NHA1872" s="401"/>
      <c r="NHB1872" s="401"/>
      <c r="NHC1872" s="401"/>
      <c r="NHD1872" s="401"/>
      <c r="NHE1872" s="401"/>
      <c r="NHF1872" s="401"/>
      <c r="NHG1872" s="401"/>
      <c r="NHH1872" s="401"/>
      <c r="NHI1872" s="401"/>
      <c r="NHJ1872" s="401"/>
      <c r="NHK1872" s="401"/>
      <c r="NHL1872" s="401"/>
      <c r="NHM1872" s="401"/>
      <c r="NHN1872" s="401"/>
      <c r="NHO1872" s="401"/>
      <c r="NHP1872" s="401"/>
      <c r="NHQ1872" s="401"/>
      <c r="NHR1872" s="401"/>
      <c r="NHS1872" s="401"/>
      <c r="NHT1872" s="401"/>
      <c r="NHU1872" s="401"/>
      <c r="NHV1872" s="401"/>
      <c r="NHW1872" s="401"/>
      <c r="NHX1872" s="401"/>
      <c r="NHY1872" s="401"/>
      <c r="NHZ1872" s="401"/>
      <c r="NIA1872" s="401"/>
      <c r="NIB1872" s="401"/>
      <c r="NIC1872" s="401"/>
      <c r="NID1872" s="401"/>
      <c r="NIE1872" s="401"/>
      <c r="NIF1872" s="401"/>
      <c r="NIG1872" s="401"/>
      <c r="NIH1872" s="401"/>
      <c r="NII1872" s="401"/>
      <c r="NIJ1872" s="401"/>
      <c r="NIK1872" s="401"/>
      <c r="NIL1872" s="401"/>
      <c r="NIM1872" s="401"/>
      <c r="NIN1872" s="401"/>
      <c r="NIO1872" s="401"/>
      <c r="NIP1872" s="401"/>
      <c r="NIQ1872" s="401"/>
      <c r="NIR1872" s="401"/>
      <c r="NIS1872" s="401"/>
      <c r="NIT1872" s="401"/>
      <c r="NIU1872" s="401"/>
      <c r="NIV1872" s="401"/>
      <c r="NIW1872" s="401"/>
      <c r="NIX1872" s="401"/>
      <c r="NIY1872" s="401"/>
      <c r="NIZ1872" s="401"/>
      <c r="NJA1872" s="401"/>
      <c r="NJB1872" s="401"/>
      <c r="NJC1872" s="401"/>
      <c r="NJD1872" s="401"/>
      <c r="NJE1872" s="401"/>
      <c r="NJF1872" s="401"/>
      <c r="NJG1872" s="401"/>
      <c r="NJH1872" s="401"/>
      <c r="NJI1872" s="401"/>
      <c r="NJJ1872" s="401"/>
      <c r="NJK1872" s="401"/>
      <c r="NJL1872" s="401"/>
      <c r="NJM1872" s="401"/>
      <c r="NJN1872" s="401"/>
      <c r="NJO1872" s="401"/>
      <c r="NJP1872" s="401"/>
      <c r="NJQ1872" s="401"/>
      <c r="NJR1872" s="401"/>
      <c r="NJS1872" s="401"/>
      <c r="NJT1872" s="401"/>
      <c r="NJU1872" s="401"/>
      <c r="NJV1872" s="401"/>
      <c r="NJW1872" s="401"/>
      <c r="NJX1872" s="401"/>
      <c r="NJY1872" s="401"/>
      <c r="NJZ1872" s="401"/>
      <c r="NKA1872" s="401"/>
      <c r="NKB1872" s="401"/>
      <c r="NKC1872" s="401"/>
      <c r="NKD1872" s="401"/>
      <c r="NKE1872" s="401"/>
      <c r="NKF1872" s="401"/>
      <c r="NKG1872" s="401"/>
      <c r="NKH1872" s="401"/>
      <c r="NKI1872" s="401"/>
      <c r="NKJ1872" s="401"/>
      <c r="NKK1872" s="401"/>
      <c r="NKL1872" s="401"/>
      <c r="NKM1872" s="401"/>
      <c r="NKN1872" s="401"/>
      <c r="NKO1872" s="401"/>
      <c r="NKP1872" s="401"/>
      <c r="NKQ1872" s="401"/>
      <c r="NKR1872" s="401"/>
      <c r="NKS1872" s="401"/>
      <c r="NKT1872" s="401"/>
      <c r="NKU1872" s="401"/>
      <c r="NKV1872" s="401"/>
      <c r="NKW1872" s="401"/>
      <c r="NKX1872" s="401"/>
      <c r="NKY1872" s="401"/>
      <c r="NKZ1872" s="401"/>
      <c r="NLA1872" s="401"/>
      <c r="NLB1872" s="401"/>
      <c r="NLC1872" s="401"/>
      <c r="NLD1872" s="401"/>
      <c r="NLE1872" s="401"/>
      <c r="NLF1872" s="401"/>
      <c r="NLG1872" s="401"/>
      <c r="NLH1872" s="401"/>
      <c r="NLI1872" s="401"/>
      <c r="NLJ1872" s="401"/>
      <c r="NLK1872" s="401"/>
      <c r="NLL1872" s="401"/>
      <c r="NLM1872" s="401"/>
      <c r="NLN1872" s="401"/>
      <c r="NLO1872" s="401"/>
      <c r="NLP1872" s="401"/>
      <c r="NLQ1872" s="401"/>
      <c r="NLR1872" s="401"/>
      <c r="NLS1872" s="401"/>
      <c r="NLT1872" s="401"/>
      <c r="NLU1872" s="401"/>
      <c r="NLV1872" s="401"/>
      <c r="NLW1872" s="401"/>
      <c r="NLX1872" s="401"/>
      <c r="NLY1872" s="401"/>
      <c r="NLZ1872" s="401"/>
      <c r="NMA1872" s="401"/>
      <c r="NMB1872" s="401"/>
      <c r="NMC1872" s="401"/>
      <c r="NMD1872" s="401"/>
      <c r="NME1872" s="401"/>
      <c r="NMF1872" s="401"/>
      <c r="NMG1872" s="401"/>
      <c r="NMH1872" s="401"/>
      <c r="NMI1872" s="401"/>
      <c r="NMJ1872" s="401"/>
      <c r="NMK1872" s="401"/>
      <c r="NML1872" s="401"/>
      <c r="NMM1872" s="401"/>
      <c r="NMN1872" s="401"/>
      <c r="NMO1872" s="401"/>
      <c r="NMP1872" s="401"/>
      <c r="NMQ1872" s="401"/>
      <c r="NMR1872" s="401"/>
      <c r="NMS1872" s="401"/>
      <c r="NMT1872" s="401"/>
      <c r="NMU1872" s="401"/>
      <c r="NMV1872" s="401"/>
      <c r="NMW1872" s="401"/>
      <c r="NMX1872" s="401"/>
      <c r="NMY1872" s="401"/>
      <c r="NMZ1872" s="401"/>
      <c r="NNA1872" s="401"/>
      <c r="NNB1872" s="401"/>
      <c r="NNC1872" s="401"/>
      <c r="NND1872" s="401"/>
      <c r="NNE1872" s="401"/>
      <c r="NNF1872" s="401"/>
      <c r="NNG1872" s="401"/>
      <c r="NNH1872" s="401"/>
      <c r="NNI1872" s="401"/>
      <c r="NNJ1872" s="401"/>
      <c r="NNK1872" s="401"/>
      <c r="NNL1872" s="401"/>
      <c r="NNM1872" s="401"/>
      <c r="NNN1872" s="401"/>
      <c r="NNO1872" s="401"/>
      <c r="NNP1872" s="401"/>
      <c r="NNQ1872" s="401"/>
      <c r="NNR1872" s="401"/>
      <c r="NNS1872" s="401"/>
      <c r="NNT1872" s="401"/>
      <c r="NNU1872" s="401"/>
      <c r="NNV1872" s="401"/>
      <c r="NNW1872" s="401"/>
      <c r="NNX1872" s="401"/>
      <c r="NNY1872" s="401"/>
      <c r="NNZ1872" s="401"/>
      <c r="NOA1872" s="401"/>
      <c r="NOB1872" s="401"/>
      <c r="NOC1872" s="401"/>
      <c r="NOD1872" s="401"/>
      <c r="NOE1872" s="401"/>
      <c r="NOF1872" s="401"/>
      <c r="NOG1872" s="401"/>
      <c r="NOH1872" s="401"/>
      <c r="NOI1872" s="401"/>
      <c r="NOJ1872" s="401"/>
      <c r="NOK1872" s="401"/>
      <c r="NOL1872" s="401"/>
      <c r="NOM1872" s="401"/>
      <c r="NON1872" s="401"/>
      <c r="NOO1872" s="401"/>
      <c r="NOP1872" s="401"/>
      <c r="NOQ1872" s="401"/>
      <c r="NOR1872" s="401"/>
      <c r="NOS1872" s="401"/>
      <c r="NOT1872" s="401"/>
      <c r="NOU1872" s="401"/>
      <c r="NOV1872" s="401"/>
      <c r="NOW1872" s="401"/>
      <c r="NOX1872" s="401"/>
      <c r="NOY1872" s="401"/>
      <c r="NOZ1872" s="401"/>
      <c r="NPA1872" s="401"/>
      <c r="NPB1872" s="401"/>
      <c r="NPC1872" s="401"/>
      <c r="NPD1872" s="401"/>
      <c r="NPE1872" s="401"/>
      <c r="NPF1872" s="401"/>
      <c r="NPG1872" s="401"/>
      <c r="NPH1872" s="401"/>
      <c r="NPI1872" s="401"/>
      <c r="NPJ1872" s="401"/>
      <c r="NPK1872" s="401"/>
      <c r="NPL1872" s="401"/>
      <c r="NPM1872" s="401"/>
      <c r="NPN1872" s="401"/>
      <c r="NPO1872" s="401"/>
      <c r="NPP1872" s="401"/>
      <c r="NPQ1872" s="401"/>
      <c r="NPR1872" s="401"/>
      <c r="NPS1872" s="401"/>
      <c r="NPT1872" s="401"/>
      <c r="NPU1872" s="401"/>
      <c r="NPV1872" s="401"/>
      <c r="NPW1872" s="401"/>
      <c r="NPX1872" s="401"/>
      <c r="NPY1872" s="401"/>
      <c r="NPZ1872" s="401"/>
      <c r="NQA1872" s="401"/>
      <c r="NQB1872" s="401"/>
      <c r="NQC1872" s="401"/>
      <c r="NQD1872" s="401"/>
      <c r="NQE1872" s="401"/>
      <c r="NQF1872" s="401"/>
      <c r="NQG1872" s="401"/>
      <c r="NQH1872" s="401"/>
      <c r="NQI1872" s="401"/>
      <c r="NQJ1872" s="401"/>
      <c r="NQK1872" s="401"/>
      <c r="NQL1872" s="401"/>
      <c r="NQM1872" s="401"/>
      <c r="NQN1872" s="401"/>
      <c r="NQO1872" s="401"/>
      <c r="NQP1872" s="401"/>
      <c r="NQQ1872" s="401"/>
      <c r="NQR1872" s="401"/>
      <c r="NQS1872" s="401"/>
      <c r="NQT1872" s="401"/>
      <c r="NQU1872" s="401"/>
      <c r="NQV1872" s="401"/>
      <c r="NQW1872" s="401"/>
      <c r="NQX1872" s="401"/>
      <c r="NQY1872" s="401"/>
      <c r="NQZ1872" s="401"/>
      <c r="NRA1872" s="401"/>
      <c r="NRB1872" s="401"/>
      <c r="NRC1872" s="401"/>
      <c r="NRD1872" s="401"/>
      <c r="NRE1872" s="401"/>
      <c r="NRF1872" s="401"/>
      <c r="NRG1872" s="401"/>
      <c r="NRH1872" s="401"/>
      <c r="NRI1872" s="401"/>
      <c r="NRJ1872" s="401"/>
      <c r="NRK1872" s="401"/>
      <c r="NRL1872" s="401"/>
      <c r="NRM1872" s="401"/>
      <c r="NRN1872" s="401"/>
      <c r="NRO1872" s="401"/>
      <c r="NRP1872" s="401"/>
      <c r="NRQ1872" s="401"/>
      <c r="NRR1872" s="401"/>
      <c r="NRS1872" s="401"/>
      <c r="NRT1872" s="401"/>
      <c r="NRU1872" s="401"/>
      <c r="NRV1872" s="401"/>
      <c r="NRW1872" s="401"/>
      <c r="NRX1872" s="401"/>
      <c r="NRY1872" s="401"/>
      <c r="NRZ1872" s="401"/>
      <c r="NSA1872" s="401"/>
      <c r="NSB1872" s="401"/>
      <c r="NSC1872" s="401"/>
      <c r="NSD1872" s="401"/>
      <c r="NSE1872" s="401"/>
      <c r="NSF1872" s="401"/>
      <c r="NSG1872" s="401"/>
      <c r="NSH1872" s="401"/>
      <c r="NSI1872" s="401"/>
      <c r="NSJ1872" s="401"/>
      <c r="NSK1872" s="401"/>
      <c r="NSL1872" s="401"/>
      <c r="NSM1872" s="401"/>
      <c r="NSN1872" s="401"/>
      <c r="NSO1872" s="401"/>
      <c r="NSP1872" s="401"/>
      <c r="NSQ1872" s="401"/>
      <c r="NSR1872" s="401"/>
      <c r="NSS1872" s="401"/>
      <c r="NST1872" s="401"/>
      <c r="NSU1872" s="401"/>
      <c r="NSV1872" s="401"/>
      <c r="NSW1872" s="401"/>
      <c r="NSX1872" s="401"/>
      <c r="NSY1872" s="401"/>
      <c r="NSZ1872" s="401"/>
      <c r="NTA1872" s="401"/>
      <c r="NTB1872" s="401"/>
      <c r="NTC1872" s="401"/>
      <c r="NTD1872" s="401"/>
      <c r="NTE1872" s="401"/>
      <c r="NTF1872" s="401"/>
      <c r="NTG1872" s="401"/>
      <c r="NTH1872" s="401"/>
      <c r="NTI1872" s="401"/>
      <c r="NTJ1872" s="401"/>
      <c r="NTK1872" s="401"/>
      <c r="NTL1872" s="401"/>
      <c r="NTM1872" s="401"/>
      <c r="NTN1872" s="401"/>
      <c r="NTO1872" s="401"/>
      <c r="NTP1872" s="401"/>
      <c r="NTQ1872" s="401"/>
      <c r="NTR1872" s="401"/>
      <c r="NTS1872" s="401"/>
      <c r="NTT1872" s="401"/>
      <c r="NTU1872" s="401"/>
      <c r="NTV1872" s="401"/>
      <c r="NTW1872" s="401"/>
      <c r="NTX1872" s="401"/>
      <c r="NTY1872" s="401"/>
      <c r="NTZ1872" s="401"/>
      <c r="NUA1872" s="401"/>
      <c r="NUB1872" s="401"/>
      <c r="NUC1872" s="401"/>
      <c r="NUD1872" s="401"/>
      <c r="NUE1872" s="401"/>
      <c r="NUF1872" s="401"/>
      <c r="NUG1872" s="401"/>
      <c r="NUH1872" s="401"/>
      <c r="NUI1872" s="401"/>
      <c r="NUJ1872" s="401"/>
      <c r="NUK1872" s="401"/>
      <c r="NUL1872" s="401"/>
      <c r="NUM1872" s="401"/>
      <c r="NUN1872" s="401"/>
      <c r="NUO1872" s="401"/>
      <c r="NUP1872" s="401"/>
      <c r="NUQ1872" s="401"/>
      <c r="NUR1872" s="401"/>
      <c r="NUS1872" s="401"/>
      <c r="NUT1872" s="401"/>
      <c r="NUU1872" s="401"/>
      <c r="NUV1872" s="401"/>
      <c r="NUW1872" s="401"/>
      <c r="NUX1872" s="401"/>
      <c r="NUY1872" s="401"/>
      <c r="NUZ1872" s="401"/>
      <c r="NVA1872" s="401"/>
      <c r="NVB1872" s="401"/>
      <c r="NVC1872" s="401"/>
      <c r="NVD1872" s="401"/>
      <c r="NVE1872" s="401"/>
      <c r="NVF1872" s="401"/>
      <c r="NVG1872" s="401"/>
      <c r="NVH1872" s="401"/>
      <c r="NVI1872" s="401"/>
      <c r="NVJ1872" s="401"/>
      <c r="NVK1872" s="401"/>
      <c r="NVL1872" s="401"/>
      <c r="NVM1872" s="401"/>
      <c r="NVN1872" s="401"/>
      <c r="NVO1872" s="401"/>
      <c r="NVP1872" s="401"/>
      <c r="NVQ1872" s="401"/>
      <c r="NVR1872" s="401"/>
      <c r="NVS1872" s="401"/>
      <c r="NVT1872" s="401"/>
      <c r="NVU1872" s="401"/>
      <c r="NVV1872" s="401"/>
      <c r="NVW1872" s="401"/>
      <c r="NVX1872" s="401"/>
      <c r="NVY1872" s="401"/>
      <c r="NVZ1872" s="401"/>
      <c r="NWA1872" s="401"/>
      <c r="NWB1872" s="401"/>
      <c r="NWC1872" s="401"/>
      <c r="NWD1872" s="401"/>
      <c r="NWE1872" s="401"/>
      <c r="NWF1872" s="401"/>
      <c r="NWG1872" s="401"/>
      <c r="NWH1872" s="401"/>
      <c r="NWI1872" s="401"/>
      <c r="NWJ1872" s="401"/>
      <c r="NWK1872" s="401"/>
      <c r="NWL1872" s="401"/>
      <c r="NWM1872" s="401"/>
      <c r="NWN1872" s="401"/>
      <c r="NWO1872" s="401"/>
      <c r="NWP1872" s="401"/>
      <c r="NWQ1872" s="401"/>
      <c r="NWR1872" s="401"/>
      <c r="NWS1872" s="401"/>
      <c r="NWT1872" s="401"/>
      <c r="NWU1872" s="401"/>
      <c r="NWV1872" s="401"/>
      <c r="NWW1872" s="401"/>
      <c r="NWX1872" s="401"/>
      <c r="NWY1872" s="401"/>
      <c r="NWZ1872" s="401"/>
      <c r="NXA1872" s="401"/>
      <c r="NXB1872" s="401"/>
      <c r="NXC1872" s="401"/>
      <c r="NXD1872" s="401"/>
      <c r="NXE1872" s="401"/>
      <c r="NXF1872" s="401"/>
      <c r="NXG1872" s="401"/>
      <c r="NXH1872" s="401"/>
      <c r="NXI1872" s="401"/>
      <c r="NXJ1872" s="401"/>
      <c r="NXK1872" s="401"/>
      <c r="NXL1872" s="401"/>
      <c r="NXM1872" s="401"/>
      <c r="NXN1872" s="401"/>
      <c r="NXO1872" s="401"/>
      <c r="NXP1872" s="401"/>
      <c r="NXQ1872" s="401"/>
      <c r="NXR1872" s="401"/>
      <c r="NXS1872" s="401"/>
      <c r="NXT1872" s="401"/>
      <c r="NXU1872" s="401"/>
      <c r="NXV1872" s="401"/>
      <c r="NXW1872" s="401"/>
      <c r="NXX1872" s="401"/>
      <c r="NXY1872" s="401"/>
      <c r="NXZ1872" s="401"/>
      <c r="NYA1872" s="401"/>
      <c r="NYB1872" s="401"/>
      <c r="NYC1872" s="401"/>
      <c r="NYD1872" s="401"/>
      <c r="NYE1872" s="401"/>
      <c r="NYF1872" s="401"/>
      <c r="NYG1872" s="401"/>
      <c r="NYH1872" s="401"/>
      <c r="NYI1872" s="401"/>
      <c r="NYJ1872" s="401"/>
      <c r="NYK1872" s="401"/>
      <c r="NYL1872" s="401"/>
      <c r="NYM1872" s="401"/>
      <c r="NYN1872" s="401"/>
      <c r="NYO1872" s="401"/>
      <c r="NYP1872" s="401"/>
      <c r="NYQ1872" s="401"/>
      <c r="NYR1872" s="401"/>
      <c r="NYS1872" s="401"/>
      <c r="NYT1872" s="401"/>
      <c r="NYU1872" s="401"/>
      <c r="NYV1872" s="401"/>
      <c r="NYW1872" s="401"/>
      <c r="NYX1872" s="401"/>
      <c r="NYY1872" s="401"/>
      <c r="NYZ1872" s="401"/>
      <c r="NZA1872" s="401"/>
      <c r="NZB1872" s="401"/>
      <c r="NZC1872" s="401"/>
      <c r="NZD1872" s="401"/>
      <c r="NZE1872" s="401"/>
      <c r="NZF1872" s="401"/>
      <c r="NZG1872" s="401"/>
      <c r="NZH1872" s="401"/>
      <c r="NZI1872" s="401"/>
      <c r="NZJ1872" s="401"/>
      <c r="NZK1872" s="401"/>
      <c r="NZL1872" s="401"/>
      <c r="NZM1872" s="401"/>
      <c r="NZN1872" s="401"/>
      <c r="NZO1872" s="401"/>
      <c r="NZP1872" s="401"/>
      <c r="NZQ1872" s="401"/>
      <c r="NZR1872" s="401"/>
      <c r="NZS1872" s="401"/>
      <c r="NZT1872" s="401"/>
      <c r="NZU1872" s="401"/>
      <c r="NZV1872" s="401"/>
      <c r="NZW1872" s="401"/>
      <c r="NZX1872" s="401"/>
      <c r="NZY1872" s="401"/>
      <c r="NZZ1872" s="401"/>
      <c r="OAA1872" s="401"/>
      <c r="OAB1872" s="401"/>
      <c r="OAC1872" s="401"/>
      <c r="OAD1872" s="401"/>
      <c r="OAE1872" s="401"/>
      <c r="OAF1872" s="401"/>
      <c r="OAG1872" s="401"/>
      <c r="OAH1872" s="401"/>
      <c r="OAI1872" s="401"/>
      <c r="OAJ1872" s="401"/>
      <c r="OAK1872" s="401"/>
      <c r="OAL1872" s="401"/>
      <c r="OAM1872" s="401"/>
      <c r="OAN1872" s="401"/>
      <c r="OAO1872" s="401"/>
      <c r="OAP1872" s="401"/>
      <c r="OAQ1872" s="401"/>
      <c r="OAR1872" s="401"/>
      <c r="OAS1872" s="401"/>
      <c r="OAT1872" s="401"/>
      <c r="OAU1872" s="401"/>
      <c r="OAV1872" s="401"/>
      <c r="OAW1872" s="401"/>
      <c r="OAX1872" s="401"/>
      <c r="OAY1872" s="401"/>
      <c r="OAZ1872" s="401"/>
      <c r="OBA1872" s="401"/>
      <c r="OBB1872" s="401"/>
      <c r="OBC1872" s="401"/>
      <c r="OBD1872" s="401"/>
      <c r="OBE1872" s="401"/>
      <c r="OBF1872" s="401"/>
      <c r="OBG1872" s="401"/>
      <c r="OBH1872" s="401"/>
      <c r="OBI1872" s="401"/>
      <c r="OBJ1872" s="401"/>
      <c r="OBK1872" s="401"/>
      <c r="OBL1872" s="401"/>
      <c r="OBM1872" s="401"/>
      <c r="OBN1872" s="401"/>
      <c r="OBO1872" s="401"/>
      <c r="OBP1872" s="401"/>
      <c r="OBQ1872" s="401"/>
      <c r="OBR1872" s="401"/>
      <c r="OBS1872" s="401"/>
      <c r="OBT1872" s="401"/>
      <c r="OBU1872" s="401"/>
      <c r="OBV1872" s="401"/>
      <c r="OBW1872" s="401"/>
      <c r="OBX1872" s="401"/>
      <c r="OBY1872" s="401"/>
      <c r="OBZ1872" s="401"/>
      <c r="OCA1872" s="401"/>
      <c r="OCB1872" s="401"/>
      <c r="OCC1872" s="401"/>
      <c r="OCD1872" s="401"/>
      <c r="OCE1872" s="401"/>
      <c r="OCF1872" s="401"/>
      <c r="OCG1872" s="401"/>
      <c r="OCH1872" s="401"/>
      <c r="OCI1872" s="401"/>
      <c r="OCJ1872" s="401"/>
      <c r="OCK1872" s="401"/>
      <c r="OCL1872" s="401"/>
      <c r="OCM1872" s="401"/>
      <c r="OCN1872" s="401"/>
      <c r="OCO1872" s="401"/>
      <c r="OCP1872" s="401"/>
      <c r="OCQ1872" s="401"/>
      <c r="OCR1872" s="401"/>
      <c r="OCS1872" s="401"/>
      <c r="OCT1872" s="401"/>
      <c r="OCU1872" s="401"/>
      <c r="OCV1872" s="401"/>
      <c r="OCW1872" s="401"/>
      <c r="OCX1872" s="401"/>
      <c r="OCY1872" s="401"/>
      <c r="OCZ1872" s="401"/>
      <c r="ODA1872" s="401"/>
      <c r="ODB1872" s="401"/>
      <c r="ODC1872" s="401"/>
      <c r="ODD1872" s="401"/>
      <c r="ODE1872" s="401"/>
      <c r="ODF1872" s="401"/>
      <c r="ODG1872" s="401"/>
      <c r="ODH1872" s="401"/>
      <c r="ODI1872" s="401"/>
      <c r="ODJ1872" s="401"/>
      <c r="ODK1872" s="401"/>
      <c r="ODL1872" s="401"/>
      <c r="ODM1872" s="401"/>
      <c r="ODN1872" s="401"/>
      <c r="ODO1872" s="401"/>
      <c r="ODP1872" s="401"/>
      <c r="ODQ1872" s="401"/>
      <c r="ODR1872" s="401"/>
      <c r="ODS1872" s="401"/>
      <c r="ODT1872" s="401"/>
      <c r="ODU1872" s="401"/>
      <c r="ODV1872" s="401"/>
      <c r="ODW1872" s="401"/>
      <c r="ODX1872" s="401"/>
      <c r="ODY1872" s="401"/>
      <c r="ODZ1872" s="401"/>
      <c r="OEA1872" s="401"/>
      <c r="OEB1872" s="401"/>
      <c r="OEC1872" s="401"/>
      <c r="OED1872" s="401"/>
      <c r="OEE1872" s="401"/>
      <c r="OEF1872" s="401"/>
      <c r="OEG1872" s="401"/>
      <c r="OEH1872" s="401"/>
      <c r="OEI1872" s="401"/>
      <c r="OEJ1872" s="401"/>
      <c r="OEK1872" s="401"/>
      <c r="OEL1872" s="401"/>
      <c r="OEM1872" s="401"/>
      <c r="OEN1872" s="401"/>
      <c r="OEO1872" s="401"/>
      <c r="OEP1872" s="401"/>
      <c r="OEQ1872" s="401"/>
      <c r="OER1872" s="401"/>
      <c r="OES1872" s="401"/>
      <c r="OET1872" s="401"/>
      <c r="OEU1872" s="401"/>
      <c r="OEV1872" s="401"/>
      <c r="OEW1872" s="401"/>
      <c r="OEX1872" s="401"/>
      <c r="OEY1872" s="401"/>
      <c r="OEZ1872" s="401"/>
      <c r="OFA1872" s="401"/>
      <c r="OFB1872" s="401"/>
      <c r="OFC1872" s="401"/>
      <c r="OFD1872" s="401"/>
      <c r="OFE1872" s="401"/>
      <c r="OFF1872" s="401"/>
      <c r="OFG1872" s="401"/>
      <c r="OFH1872" s="401"/>
      <c r="OFI1872" s="401"/>
      <c r="OFJ1872" s="401"/>
      <c r="OFK1872" s="401"/>
      <c r="OFL1872" s="401"/>
      <c r="OFM1872" s="401"/>
      <c r="OFN1872" s="401"/>
      <c r="OFO1872" s="401"/>
      <c r="OFP1872" s="401"/>
      <c r="OFQ1872" s="401"/>
      <c r="OFR1872" s="401"/>
      <c r="OFS1872" s="401"/>
      <c r="OFT1872" s="401"/>
      <c r="OFU1872" s="401"/>
      <c r="OFV1872" s="401"/>
      <c r="OFW1872" s="401"/>
      <c r="OFX1872" s="401"/>
      <c r="OFY1872" s="401"/>
      <c r="OFZ1872" s="401"/>
      <c r="OGA1872" s="401"/>
      <c r="OGB1872" s="401"/>
      <c r="OGC1872" s="401"/>
      <c r="OGD1872" s="401"/>
      <c r="OGE1872" s="401"/>
      <c r="OGF1872" s="401"/>
      <c r="OGG1872" s="401"/>
      <c r="OGH1872" s="401"/>
      <c r="OGI1872" s="401"/>
      <c r="OGJ1872" s="401"/>
      <c r="OGK1872" s="401"/>
      <c r="OGL1872" s="401"/>
      <c r="OGM1872" s="401"/>
      <c r="OGN1872" s="401"/>
      <c r="OGO1872" s="401"/>
      <c r="OGP1872" s="401"/>
      <c r="OGQ1872" s="401"/>
      <c r="OGR1872" s="401"/>
      <c r="OGS1872" s="401"/>
      <c r="OGT1872" s="401"/>
      <c r="OGU1872" s="401"/>
      <c r="OGV1872" s="401"/>
      <c r="OGW1872" s="401"/>
      <c r="OGX1872" s="401"/>
      <c r="OGY1872" s="401"/>
      <c r="OGZ1872" s="401"/>
      <c r="OHA1872" s="401"/>
      <c r="OHB1872" s="401"/>
      <c r="OHC1872" s="401"/>
      <c r="OHD1872" s="401"/>
      <c r="OHE1872" s="401"/>
      <c r="OHF1872" s="401"/>
      <c r="OHG1872" s="401"/>
      <c r="OHH1872" s="401"/>
      <c r="OHI1872" s="401"/>
      <c r="OHJ1872" s="401"/>
      <c r="OHK1872" s="401"/>
      <c r="OHL1872" s="401"/>
      <c r="OHM1872" s="401"/>
      <c r="OHN1872" s="401"/>
      <c r="OHO1872" s="401"/>
      <c r="OHP1872" s="401"/>
      <c r="OHQ1872" s="401"/>
      <c r="OHR1872" s="401"/>
      <c r="OHS1872" s="401"/>
      <c r="OHT1872" s="401"/>
      <c r="OHU1872" s="401"/>
      <c r="OHV1872" s="401"/>
      <c r="OHW1872" s="401"/>
      <c r="OHX1872" s="401"/>
      <c r="OHY1872" s="401"/>
      <c r="OHZ1872" s="401"/>
      <c r="OIA1872" s="401"/>
      <c r="OIB1872" s="401"/>
      <c r="OIC1872" s="401"/>
      <c r="OID1872" s="401"/>
      <c r="OIE1872" s="401"/>
      <c r="OIF1872" s="401"/>
      <c r="OIG1872" s="401"/>
      <c r="OIH1872" s="401"/>
      <c r="OII1872" s="401"/>
      <c r="OIJ1872" s="401"/>
      <c r="OIK1872" s="401"/>
      <c r="OIL1872" s="401"/>
      <c r="OIM1872" s="401"/>
      <c r="OIN1872" s="401"/>
      <c r="OIO1872" s="401"/>
      <c r="OIP1872" s="401"/>
      <c r="OIQ1872" s="401"/>
      <c r="OIR1872" s="401"/>
      <c r="OIS1872" s="401"/>
      <c r="OIT1872" s="401"/>
      <c r="OIU1872" s="401"/>
      <c r="OIV1872" s="401"/>
      <c r="OIW1872" s="401"/>
      <c r="OIX1872" s="401"/>
      <c r="OIY1872" s="401"/>
      <c r="OIZ1872" s="401"/>
      <c r="OJA1872" s="401"/>
      <c r="OJB1872" s="401"/>
      <c r="OJC1872" s="401"/>
      <c r="OJD1872" s="401"/>
      <c r="OJE1872" s="401"/>
      <c r="OJF1872" s="401"/>
      <c r="OJG1872" s="401"/>
      <c r="OJH1872" s="401"/>
      <c r="OJI1872" s="401"/>
      <c r="OJJ1872" s="401"/>
      <c r="OJK1872" s="401"/>
      <c r="OJL1872" s="401"/>
      <c r="OJM1872" s="401"/>
      <c r="OJN1872" s="401"/>
      <c r="OJO1872" s="401"/>
      <c r="OJP1872" s="401"/>
      <c r="OJQ1872" s="401"/>
      <c r="OJR1872" s="401"/>
      <c r="OJS1872" s="401"/>
      <c r="OJT1872" s="401"/>
      <c r="OJU1872" s="401"/>
      <c r="OJV1872" s="401"/>
      <c r="OJW1872" s="401"/>
      <c r="OJX1872" s="401"/>
      <c r="OJY1872" s="401"/>
      <c r="OJZ1872" s="401"/>
      <c r="OKA1872" s="401"/>
      <c r="OKB1872" s="401"/>
      <c r="OKC1872" s="401"/>
      <c r="OKD1872" s="401"/>
      <c r="OKE1872" s="401"/>
      <c r="OKF1872" s="401"/>
      <c r="OKG1872" s="401"/>
      <c r="OKH1872" s="401"/>
      <c r="OKI1872" s="401"/>
      <c r="OKJ1872" s="401"/>
      <c r="OKK1872" s="401"/>
      <c r="OKL1872" s="401"/>
      <c r="OKM1872" s="401"/>
      <c r="OKN1872" s="401"/>
      <c r="OKO1872" s="401"/>
      <c r="OKP1872" s="401"/>
      <c r="OKQ1872" s="401"/>
      <c r="OKR1872" s="401"/>
      <c r="OKS1872" s="401"/>
      <c r="OKT1872" s="401"/>
      <c r="OKU1872" s="401"/>
      <c r="OKV1872" s="401"/>
      <c r="OKW1872" s="401"/>
      <c r="OKX1872" s="401"/>
      <c r="OKY1872" s="401"/>
      <c r="OKZ1872" s="401"/>
      <c r="OLA1872" s="401"/>
      <c r="OLB1872" s="401"/>
      <c r="OLC1872" s="401"/>
      <c r="OLD1872" s="401"/>
      <c r="OLE1872" s="401"/>
      <c r="OLF1872" s="401"/>
      <c r="OLG1872" s="401"/>
      <c r="OLH1872" s="401"/>
      <c r="OLI1872" s="401"/>
      <c r="OLJ1872" s="401"/>
      <c r="OLK1872" s="401"/>
      <c r="OLL1872" s="401"/>
      <c r="OLM1872" s="401"/>
      <c r="OLN1872" s="401"/>
      <c r="OLO1872" s="401"/>
      <c r="OLP1872" s="401"/>
      <c r="OLQ1872" s="401"/>
      <c r="OLR1872" s="401"/>
      <c r="OLS1872" s="401"/>
      <c r="OLT1872" s="401"/>
      <c r="OLU1872" s="401"/>
      <c r="OLV1872" s="401"/>
      <c r="OLW1872" s="401"/>
      <c r="OLX1872" s="401"/>
      <c r="OLY1872" s="401"/>
      <c r="OLZ1872" s="401"/>
      <c r="OMA1872" s="401"/>
      <c r="OMB1872" s="401"/>
      <c r="OMC1872" s="401"/>
      <c r="OMD1872" s="401"/>
      <c r="OME1872" s="401"/>
      <c r="OMF1872" s="401"/>
      <c r="OMG1872" s="401"/>
      <c r="OMH1872" s="401"/>
      <c r="OMI1872" s="401"/>
      <c r="OMJ1872" s="401"/>
      <c r="OMK1872" s="401"/>
      <c r="OML1872" s="401"/>
      <c r="OMM1872" s="401"/>
      <c r="OMN1872" s="401"/>
      <c r="OMO1872" s="401"/>
      <c r="OMP1872" s="401"/>
      <c r="OMQ1872" s="401"/>
      <c r="OMR1872" s="401"/>
      <c r="OMS1872" s="401"/>
      <c r="OMT1872" s="401"/>
      <c r="OMU1872" s="401"/>
      <c r="OMV1872" s="401"/>
      <c r="OMW1872" s="401"/>
      <c r="OMX1872" s="401"/>
      <c r="OMY1872" s="401"/>
      <c r="OMZ1872" s="401"/>
      <c r="ONA1872" s="401"/>
      <c r="ONB1872" s="401"/>
      <c r="ONC1872" s="401"/>
      <c r="OND1872" s="401"/>
      <c r="ONE1872" s="401"/>
      <c r="ONF1872" s="401"/>
      <c r="ONG1872" s="401"/>
      <c r="ONH1872" s="401"/>
      <c r="ONI1872" s="401"/>
      <c r="ONJ1872" s="401"/>
      <c r="ONK1872" s="401"/>
      <c r="ONL1872" s="401"/>
      <c r="ONM1872" s="401"/>
      <c r="ONN1872" s="401"/>
      <c r="ONO1872" s="401"/>
      <c r="ONP1872" s="401"/>
      <c r="ONQ1872" s="401"/>
      <c r="ONR1872" s="401"/>
      <c r="ONS1872" s="401"/>
      <c r="ONT1872" s="401"/>
      <c r="ONU1872" s="401"/>
      <c r="ONV1872" s="401"/>
      <c r="ONW1872" s="401"/>
      <c r="ONX1872" s="401"/>
      <c r="ONY1872" s="401"/>
      <c r="ONZ1872" s="401"/>
      <c r="OOA1872" s="401"/>
      <c r="OOB1872" s="401"/>
      <c r="OOC1872" s="401"/>
      <c r="OOD1872" s="401"/>
      <c r="OOE1872" s="401"/>
      <c r="OOF1872" s="401"/>
      <c r="OOG1872" s="401"/>
      <c r="OOH1872" s="401"/>
      <c r="OOI1872" s="401"/>
      <c r="OOJ1872" s="401"/>
      <c r="OOK1872" s="401"/>
      <c r="OOL1872" s="401"/>
      <c r="OOM1872" s="401"/>
      <c r="OON1872" s="401"/>
      <c r="OOO1872" s="401"/>
      <c r="OOP1872" s="401"/>
      <c r="OOQ1872" s="401"/>
      <c r="OOR1872" s="401"/>
      <c r="OOS1872" s="401"/>
      <c r="OOT1872" s="401"/>
      <c r="OOU1872" s="401"/>
      <c r="OOV1872" s="401"/>
      <c r="OOW1872" s="401"/>
      <c r="OOX1872" s="401"/>
      <c r="OOY1872" s="401"/>
      <c r="OOZ1872" s="401"/>
      <c r="OPA1872" s="401"/>
      <c r="OPB1872" s="401"/>
      <c r="OPC1872" s="401"/>
      <c r="OPD1872" s="401"/>
      <c r="OPE1872" s="401"/>
      <c r="OPF1872" s="401"/>
      <c r="OPG1872" s="401"/>
      <c r="OPH1872" s="401"/>
      <c r="OPI1872" s="401"/>
      <c r="OPJ1872" s="401"/>
      <c r="OPK1872" s="401"/>
      <c r="OPL1872" s="401"/>
      <c r="OPM1872" s="401"/>
      <c r="OPN1872" s="401"/>
      <c r="OPO1872" s="401"/>
      <c r="OPP1872" s="401"/>
      <c r="OPQ1872" s="401"/>
      <c r="OPR1872" s="401"/>
      <c r="OPS1872" s="401"/>
      <c r="OPT1872" s="401"/>
      <c r="OPU1872" s="401"/>
      <c r="OPV1872" s="401"/>
      <c r="OPW1872" s="401"/>
      <c r="OPX1872" s="401"/>
      <c r="OPY1872" s="401"/>
      <c r="OPZ1872" s="401"/>
      <c r="OQA1872" s="401"/>
      <c r="OQB1872" s="401"/>
      <c r="OQC1872" s="401"/>
      <c r="OQD1872" s="401"/>
      <c r="OQE1872" s="401"/>
      <c r="OQF1872" s="401"/>
      <c r="OQG1872" s="401"/>
      <c r="OQH1872" s="401"/>
      <c r="OQI1872" s="401"/>
      <c r="OQJ1872" s="401"/>
      <c r="OQK1872" s="401"/>
      <c r="OQL1872" s="401"/>
      <c r="OQM1872" s="401"/>
      <c r="OQN1872" s="401"/>
      <c r="OQO1872" s="401"/>
      <c r="OQP1872" s="401"/>
      <c r="OQQ1872" s="401"/>
      <c r="OQR1872" s="401"/>
      <c r="OQS1872" s="401"/>
      <c r="OQT1872" s="401"/>
      <c r="OQU1872" s="401"/>
      <c r="OQV1872" s="401"/>
      <c r="OQW1872" s="401"/>
      <c r="OQX1872" s="401"/>
      <c r="OQY1872" s="401"/>
      <c r="OQZ1872" s="401"/>
      <c r="ORA1872" s="401"/>
      <c r="ORB1872" s="401"/>
      <c r="ORC1872" s="401"/>
      <c r="ORD1872" s="401"/>
      <c r="ORE1872" s="401"/>
      <c r="ORF1872" s="401"/>
      <c r="ORG1872" s="401"/>
      <c r="ORH1872" s="401"/>
      <c r="ORI1872" s="401"/>
      <c r="ORJ1872" s="401"/>
      <c r="ORK1872" s="401"/>
      <c r="ORL1872" s="401"/>
      <c r="ORM1872" s="401"/>
      <c r="ORN1872" s="401"/>
      <c r="ORO1872" s="401"/>
      <c r="ORP1872" s="401"/>
      <c r="ORQ1872" s="401"/>
      <c r="ORR1872" s="401"/>
      <c r="ORS1872" s="401"/>
      <c r="ORT1872" s="401"/>
      <c r="ORU1872" s="401"/>
      <c r="ORV1872" s="401"/>
      <c r="ORW1872" s="401"/>
      <c r="ORX1872" s="401"/>
      <c r="ORY1872" s="401"/>
      <c r="ORZ1872" s="401"/>
      <c r="OSA1872" s="401"/>
      <c r="OSB1872" s="401"/>
      <c r="OSC1872" s="401"/>
      <c r="OSD1872" s="401"/>
      <c r="OSE1872" s="401"/>
      <c r="OSF1872" s="401"/>
      <c r="OSG1872" s="401"/>
      <c r="OSH1872" s="401"/>
      <c r="OSI1872" s="401"/>
      <c r="OSJ1872" s="401"/>
      <c r="OSK1872" s="401"/>
      <c r="OSL1872" s="401"/>
      <c r="OSM1872" s="401"/>
      <c r="OSN1872" s="401"/>
      <c r="OSO1872" s="401"/>
      <c r="OSP1872" s="401"/>
      <c r="OSQ1872" s="401"/>
      <c r="OSR1872" s="401"/>
      <c r="OSS1872" s="401"/>
      <c r="OST1872" s="401"/>
      <c r="OSU1872" s="401"/>
      <c r="OSV1872" s="401"/>
      <c r="OSW1872" s="401"/>
      <c r="OSX1872" s="401"/>
      <c r="OSY1872" s="401"/>
      <c r="OSZ1872" s="401"/>
      <c r="OTA1872" s="401"/>
      <c r="OTB1872" s="401"/>
      <c r="OTC1872" s="401"/>
      <c r="OTD1872" s="401"/>
      <c r="OTE1872" s="401"/>
      <c r="OTF1872" s="401"/>
      <c r="OTG1872" s="401"/>
      <c r="OTH1872" s="401"/>
      <c r="OTI1872" s="401"/>
      <c r="OTJ1872" s="401"/>
      <c r="OTK1872" s="401"/>
      <c r="OTL1872" s="401"/>
      <c r="OTM1872" s="401"/>
      <c r="OTN1872" s="401"/>
      <c r="OTO1872" s="401"/>
      <c r="OTP1872" s="401"/>
      <c r="OTQ1872" s="401"/>
      <c r="OTR1872" s="401"/>
      <c r="OTS1872" s="401"/>
      <c r="OTT1872" s="401"/>
      <c r="OTU1872" s="401"/>
      <c r="OTV1872" s="401"/>
      <c r="OTW1872" s="401"/>
      <c r="OTX1872" s="401"/>
      <c r="OTY1872" s="401"/>
      <c r="OTZ1872" s="401"/>
      <c r="OUA1872" s="401"/>
      <c r="OUB1872" s="401"/>
      <c r="OUC1872" s="401"/>
      <c r="OUD1872" s="401"/>
      <c r="OUE1872" s="401"/>
      <c r="OUF1872" s="401"/>
      <c r="OUG1872" s="401"/>
      <c r="OUH1872" s="401"/>
      <c r="OUI1872" s="401"/>
      <c r="OUJ1872" s="401"/>
      <c r="OUK1872" s="401"/>
      <c r="OUL1872" s="401"/>
      <c r="OUM1872" s="401"/>
      <c r="OUN1872" s="401"/>
      <c r="OUO1872" s="401"/>
      <c r="OUP1872" s="401"/>
      <c r="OUQ1872" s="401"/>
      <c r="OUR1872" s="401"/>
      <c r="OUS1872" s="401"/>
      <c r="OUT1872" s="401"/>
      <c r="OUU1872" s="401"/>
      <c r="OUV1872" s="401"/>
      <c r="OUW1872" s="401"/>
      <c r="OUX1872" s="401"/>
      <c r="OUY1872" s="401"/>
      <c r="OUZ1872" s="401"/>
      <c r="OVA1872" s="401"/>
      <c r="OVB1872" s="401"/>
      <c r="OVC1872" s="401"/>
      <c r="OVD1872" s="401"/>
      <c r="OVE1872" s="401"/>
      <c r="OVF1872" s="401"/>
      <c r="OVG1872" s="401"/>
      <c r="OVH1872" s="401"/>
      <c r="OVI1872" s="401"/>
      <c r="OVJ1872" s="401"/>
      <c r="OVK1872" s="401"/>
      <c r="OVL1872" s="401"/>
      <c r="OVM1872" s="401"/>
      <c r="OVN1872" s="401"/>
      <c r="OVO1872" s="401"/>
      <c r="OVP1872" s="401"/>
      <c r="OVQ1872" s="401"/>
      <c r="OVR1872" s="401"/>
      <c r="OVS1872" s="401"/>
      <c r="OVT1872" s="401"/>
      <c r="OVU1872" s="401"/>
      <c r="OVV1872" s="401"/>
      <c r="OVW1872" s="401"/>
      <c r="OVX1872" s="401"/>
      <c r="OVY1872" s="401"/>
      <c r="OVZ1872" s="401"/>
      <c r="OWA1872" s="401"/>
      <c r="OWB1872" s="401"/>
      <c r="OWC1872" s="401"/>
      <c r="OWD1872" s="401"/>
      <c r="OWE1872" s="401"/>
      <c r="OWF1872" s="401"/>
      <c r="OWG1872" s="401"/>
      <c r="OWH1872" s="401"/>
      <c r="OWI1872" s="401"/>
      <c r="OWJ1872" s="401"/>
      <c r="OWK1872" s="401"/>
      <c r="OWL1872" s="401"/>
      <c r="OWM1872" s="401"/>
      <c r="OWN1872" s="401"/>
      <c r="OWO1872" s="401"/>
      <c r="OWP1872" s="401"/>
      <c r="OWQ1872" s="401"/>
      <c r="OWR1872" s="401"/>
      <c r="OWS1872" s="401"/>
      <c r="OWT1872" s="401"/>
      <c r="OWU1872" s="401"/>
      <c r="OWV1872" s="401"/>
      <c r="OWW1872" s="401"/>
      <c r="OWX1872" s="401"/>
      <c r="OWY1872" s="401"/>
      <c r="OWZ1872" s="401"/>
      <c r="OXA1872" s="401"/>
      <c r="OXB1872" s="401"/>
      <c r="OXC1872" s="401"/>
      <c r="OXD1872" s="401"/>
      <c r="OXE1872" s="401"/>
      <c r="OXF1872" s="401"/>
      <c r="OXG1872" s="401"/>
      <c r="OXH1872" s="401"/>
      <c r="OXI1872" s="401"/>
      <c r="OXJ1872" s="401"/>
      <c r="OXK1872" s="401"/>
      <c r="OXL1872" s="401"/>
      <c r="OXM1872" s="401"/>
      <c r="OXN1872" s="401"/>
      <c r="OXO1872" s="401"/>
      <c r="OXP1872" s="401"/>
      <c r="OXQ1872" s="401"/>
      <c r="OXR1872" s="401"/>
      <c r="OXS1872" s="401"/>
      <c r="OXT1872" s="401"/>
      <c r="OXU1872" s="401"/>
      <c r="OXV1872" s="401"/>
      <c r="OXW1872" s="401"/>
      <c r="OXX1872" s="401"/>
      <c r="OXY1872" s="401"/>
      <c r="OXZ1872" s="401"/>
      <c r="OYA1872" s="401"/>
      <c r="OYB1872" s="401"/>
      <c r="OYC1872" s="401"/>
      <c r="OYD1872" s="401"/>
      <c r="OYE1872" s="401"/>
      <c r="OYF1872" s="401"/>
      <c r="OYG1872" s="401"/>
      <c r="OYH1872" s="401"/>
      <c r="OYI1872" s="401"/>
      <c r="OYJ1872" s="401"/>
      <c r="OYK1872" s="401"/>
      <c r="OYL1872" s="401"/>
      <c r="OYM1872" s="401"/>
      <c r="OYN1872" s="401"/>
      <c r="OYO1872" s="401"/>
      <c r="OYP1872" s="401"/>
      <c r="OYQ1872" s="401"/>
      <c r="OYR1872" s="401"/>
      <c r="OYS1872" s="401"/>
      <c r="OYT1872" s="401"/>
      <c r="OYU1872" s="401"/>
      <c r="OYV1872" s="401"/>
      <c r="OYW1872" s="401"/>
      <c r="OYX1872" s="401"/>
      <c r="OYY1872" s="401"/>
      <c r="OYZ1872" s="401"/>
      <c r="OZA1872" s="401"/>
      <c r="OZB1872" s="401"/>
      <c r="OZC1872" s="401"/>
      <c r="OZD1872" s="401"/>
      <c r="OZE1872" s="401"/>
      <c r="OZF1872" s="401"/>
      <c r="OZG1872" s="401"/>
      <c r="OZH1872" s="401"/>
      <c r="OZI1872" s="401"/>
      <c r="OZJ1872" s="401"/>
      <c r="OZK1872" s="401"/>
      <c r="OZL1872" s="401"/>
      <c r="OZM1872" s="401"/>
      <c r="OZN1872" s="401"/>
      <c r="OZO1872" s="401"/>
      <c r="OZP1872" s="401"/>
      <c r="OZQ1872" s="401"/>
      <c r="OZR1872" s="401"/>
      <c r="OZS1872" s="401"/>
      <c r="OZT1872" s="401"/>
      <c r="OZU1872" s="401"/>
      <c r="OZV1872" s="401"/>
      <c r="OZW1872" s="401"/>
      <c r="OZX1872" s="401"/>
      <c r="OZY1872" s="401"/>
      <c r="OZZ1872" s="401"/>
      <c r="PAA1872" s="401"/>
      <c r="PAB1872" s="401"/>
      <c r="PAC1872" s="401"/>
      <c r="PAD1872" s="401"/>
      <c r="PAE1872" s="401"/>
      <c r="PAF1872" s="401"/>
      <c r="PAG1872" s="401"/>
      <c r="PAH1872" s="401"/>
      <c r="PAI1872" s="401"/>
      <c r="PAJ1872" s="401"/>
      <c r="PAK1872" s="401"/>
      <c r="PAL1872" s="401"/>
      <c r="PAM1872" s="401"/>
      <c r="PAN1872" s="401"/>
      <c r="PAO1872" s="401"/>
      <c r="PAP1872" s="401"/>
      <c r="PAQ1872" s="401"/>
      <c r="PAR1872" s="401"/>
      <c r="PAS1872" s="401"/>
      <c r="PAT1872" s="401"/>
      <c r="PAU1872" s="401"/>
      <c r="PAV1872" s="401"/>
      <c r="PAW1872" s="401"/>
      <c r="PAX1872" s="401"/>
      <c r="PAY1872" s="401"/>
      <c r="PAZ1872" s="401"/>
      <c r="PBA1872" s="401"/>
      <c r="PBB1872" s="401"/>
      <c r="PBC1872" s="401"/>
      <c r="PBD1872" s="401"/>
      <c r="PBE1872" s="401"/>
      <c r="PBF1872" s="401"/>
      <c r="PBG1872" s="401"/>
      <c r="PBH1872" s="401"/>
      <c r="PBI1872" s="401"/>
      <c r="PBJ1872" s="401"/>
      <c r="PBK1872" s="401"/>
      <c r="PBL1872" s="401"/>
      <c r="PBM1872" s="401"/>
      <c r="PBN1872" s="401"/>
      <c r="PBO1872" s="401"/>
      <c r="PBP1872" s="401"/>
      <c r="PBQ1872" s="401"/>
      <c r="PBR1872" s="401"/>
      <c r="PBS1872" s="401"/>
      <c r="PBT1872" s="401"/>
      <c r="PBU1872" s="401"/>
      <c r="PBV1872" s="401"/>
      <c r="PBW1872" s="401"/>
      <c r="PBX1872" s="401"/>
      <c r="PBY1872" s="401"/>
      <c r="PBZ1872" s="401"/>
      <c r="PCA1872" s="401"/>
      <c r="PCB1872" s="401"/>
      <c r="PCC1872" s="401"/>
      <c r="PCD1872" s="401"/>
      <c r="PCE1872" s="401"/>
      <c r="PCF1872" s="401"/>
      <c r="PCG1872" s="401"/>
      <c r="PCH1872" s="401"/>
      <c r="PCI1872" s="401"/>
      <c r="PCJ1872" s="401"/>
      <c r="PCK1872" s="401"/>
      <c r="PCL1872" s="401"/>
      <c r="PCM1872" s="401"/>
      <c r="PCN1872" s="401"/>
      <c r="PCO1872" s="401"/>
      <c r="PCP1872" s="401"/>
      <c r="PCQ1872" s="401"/>
      <c r="PCR1872" s="401"/>
      <c r="PCS1872" s="401"/>
      <c r="PCT1872" s="401"/>
      <c r="PCU1872" s="401"/>
      <c r="PCV1872" s="401"/>
      <c r="PCW1872" s="401"/>
      <c r="PCX1872" s="401"/>
      <c r="PCY1872" s="401"/>
      <c r="PCZ1872" s="401"/>
      <c r="PDA1872" s="401"/>
      <c r="PDB1872" s="401"/>
      <c r="PDC1872" s="401"/>
      <c r="PDD1872" s="401"/>
      <c r="PDE1872" s="401"/>
      <c r="PDF1872" s="401"/>
      <c r="PDG1872" s="401"/>
      <c r="PDH1872" s="401"/>
      <c r="PDI1872" s="401"/>
      <c r="PDJ1872" s="401"/>
      <c r="PDK1872" s="401"/>
      <c r="PDL1872" s="401"/>
      <c r="PDM1872" s="401"/>
      <c r="PDN1872" s="401"/>
      <c r="PDO1872" s="401"/>
      <c r="PDP1872" s="401"/>
      <c r="PDQ1872" s="401"/>
      <c r="PDR1872" s="401"/>
      <c r="PDS1872" s="401"/>
      <c r="PDT1872" s="401"/>
      <c r="PDU1872" s="401"/>
      <c r="PDV1872" s="401"/>
      <c r="PDW1872" s="401"/>
      <c r="PDX1872" s="401"/>
      <c r="PDY1872" s="401"/>
      <c r="PDZ1872" s="401"/>
      <c r="PEA1872" s="401"/>
      <c r="PEB1872" s="401"/>
      <c r="PEC1872" s="401"/>
      <c r="PED1872" s="401"/>
      <c r="PEE1872" s="401"/>
      <c r="PEF1872" s="401"/>
      <c r="PEG1872" s="401"/>
      <c r="PEH1872" s="401"/>
      <c r="PEI1872" s="401"/>
      <c r="PEJ1872" s="401"/>
      <c r="PEK1872" s="401"/>
      <c r="PEL1872" s="401"/>
      <c r="PEM1872" s="401"/>
      <c r="PEN1872" s="401"/>
      <c r="PEO1872" s="401"/>
      <c r="PEP1872" s="401"/>
      <c r="PEQ1872" s="401"/>
      <c r="PER1872" s="401"/>
      <c r="PES1872" s="401"/>
      <c r="PET1872" s="401"/>
      <c r="PEU1872" s="401"/>
      <c r="PEV1872" s="401"/>
      <c r="PEW1872" s="401"/>
      <c r="PEX1872" s="401"/>
      <c r="PEY1872" s="401"/>
      <c r="PEZ1872" s="401"/>
      <c r="PFA1872" s="401"/>
      <c r="PFB1872" s="401"/>
      <c r="PFC1872" s="401"/>
      <c r="PFD1872" s="401"/>
      <c r="PFE1872" s="401"/>
      <c r="PFF1872" s="401"/>
      <c r="PFG1872" s="401"/>
      <c r="PFH1872" s="401"/>
      <c r="PFI1872" s="401"/>
      <c r="PFJ1872" s="401"/>
      <c r="PFK1872" s="401"/>
      <c r="PFL1872" s="401"/>
      <c r="PFM1872" s="401"/>
      <c r="PFN1872" s="401"/>
      <c r="PFO1872" s="401"/>
      <c r="PFP1872" s="401"/>
      <c r="PFQ1872" s="401"/>
      <c r="PFR1872" s="401"/>
      <c r="PFS1872" s="401"/>
      <c r="PFT1872" s="401"/>
      <c r="PFU1872" s="401"/>
      <c r="PFV1872" s="401"/>
      <c r="PFW1872" s="401"/>
      <c r="PFX1872" s="401"/>
      <c r="PFY1872" s="401"/>
      <c r="PFZ1872" s="401"/>
      <c r="PGA1872" s="401"/>
      <c r="PGB1872" s="401"/>
      <c r="PGC1872" s="401"/>
      <c r="PGD1872" s="401"/>
      <c r="PGE1872" s="401"/>
      <c r="PGF1872" s="401"/>
      <c r="PGG1872" s="401"/>
      <c r="PGH1872" s="401"/>
      <c r="PGI1872" s="401"/>
      <c r="PGJ1872" s="401"/>
      <c r="PGK1872" s="401"/>
      <c r="PGL1872" s="401"/>
      <c r="PGM1872" s="401"/>
      <c r="PGN1872" s="401"/>
      <c r="PGO1872" s="401"/>
      <c r="PGP1872" s="401"/>
      <c r="PGQ1872" s="401"/>
      <c r="PGR1872" s="401"/>
      <c r="PGS1872" s="401"/>
      <c r="PGT1872" s="401"/>
      <c r="PGU1872" s="401"/>
      <c r="PGV1872" s="401"/>
      <c r="PGW1872" s="401"/>
      <c r="PGX1872" s="401"/>
      <c r="PGY1872" s="401"/>
      <c r="PGZ1872" s="401"/>
      <c r="PHA1872" s="401"/>
      <c r="PHB1872" s="401"/>
      <c r="PHC1872" s="401"/>
      <c r="PHD1872" s="401"/>
      <c r="PHE1872" s="401"/>
      <c r="PHF1872" s="401"/>
      <c r="PHG1872" s="401"/>
      <c r="PHH1872" s="401"/>
      <c r="PHI1872" s="401"/>
      <c r="PHJ1872" s="401"/>
      <c r="PHK1872" s="401"/>
      <c r="PHL1872" s="401"/>
      <c r="PHM1872" s="401"/>
      <c r="PHN1872" s="401"/>
      <c r="PHO1872" s="401"/>
      <c r="PHP1872" s="401"/>
      <c r="PHQ1872" s="401"/>
      <c r="PHR1872" s="401"/>
      <c r="PHS1872" s="401"/>
      <c r="PHT1872" s="401"/>
      <c r="PHU1872" s="401"/>
      <c r="PHV1872" s="401"/>
      <c r="PHW1872" s="401"/>
      <c r="PHX1872" s="401"/>
      <c r="PHY1872" s="401"/>
      <c r="PHZ1872" s="401"/>
      <c r="PIA1872" s="401"/>
      <c r="PIB1872" s="401"/>
      <c r="PIC1872" s="401"/>
      <c r="PID1872" s="401"/>
      <c r="PIE1872" s="401"/>
      <c r="PIF1872" s="401"/>
      <c r="PIG1872" s="401"/>
      <c r="PIH1872" s="401"/>
      <c r="PII1872" s="401"/>
      <c r="PIJ1872" s="401"/>
      <c r="PIK1872" s="401"/>
      <c r="PIL1872" s="401"/>
      <c r="PIM1872" s="401"/>
      <c r="PIN1872" s="401"/>
      <c r="PIO1872" s="401"/>
      <c r="PIP1872" s="401"/>
      <c r="PIQ1872" s="401"/>
      <c r="PIR1872" s="401"/>
      <c r="PIS1872" s="401"/>
      <c r="PIT1872" s="401"/>
      <c r="PIU1872" s="401"/>
      <c r="PIV1872" s="401"/>
      <c r="PIW1872" s="401"/>
      <c r="PIX1872" s="401"/>
      <c r="PIY1872" s="401"/>
      <c r="PIZ1872" s="401"/>
      <c r="PJA1872" s="401"/>
      <c r="PJB1872" s="401"/>
      <c r="PJC1872" s="401"/>
      <c r="PJD1872" s="401"/>
      <c r="PJE1872" s="401"/>
      <c r="PJF1872" s="401"/>
      <c r="PJG1872" s="401"/>
      <c r="PJH1872" s="401"/>
      <c r="PJI1872" s="401"/>
      <c r="PJJ1872" s="401"/>
      <c r="PJK1872" s="401"/>
      <c r="PJL1872" s="401"/>
      <c r="PJM1872" s="401"/>
      <c r="PJN1872" s="401"/>
      <c r="PJO1872" s="401"/>
      <c r="PJP1872" s="401"/>
      <c r="PJQ1872" s="401"/>
      <c r="PJR1872" s="401"/>
      <c r="PJS1872" s="401"/>
      <c r="PJT1872" s="401"/>
      <c r="PJU1872" s="401"/>
      <c r="PJV1872" s="401"/>
      <c r="PJW1872" s="401"/>
      <c r="PJX1872" s="401"/>
      <c r="PJY1872" s="401"/>
      <c r="PJZ1872" s="401"/>
      <c r="PKA1872" s="401"/>
      <c r="PKB1872" s="401"/>
      <c r="PKC1872" s="401"/>
      <c r="PKD1872" s="401"/>
      <c r="PKE1872" s="401"/>
      <c r="PKF1872" s="401"/>
      <c r="PKG1872" s="401"/>
      <c r="PKH1872" s="401"/>
      <c r="PKI1872" s="401"/>
      <c r="PKJ1872" s="401"/>
      <c r="PKK1872" s="401"/>
      <c r="PKL1872" s="401"/>
      <c r="PKM1872" s="401"/>
      <c r="PKN1872" s="401"/>
      <c r="PKO1872" s="401"/>
      <c r="PKP1872" s="401"/>
      <c r="PKQ1872" s="401"/>
      <c r="PKR1872" s="401"/>
      <c r="PKS1872" s="401"/>
      <c r="PKT1872" s="401"/>
      <c r="PKU1872" s="401"/>
      <c r="PKV1872" s="401"/>
      <c r="PKW1872" s="401"/>
      <c r="PKX1872" s="401"/>
      <c r="PKY1872" s="401"/>
      <c r="PKZ1872" s="401"/>
      <c r="PLA1872" s="401"/>
      <c r="PLB1872" s="401"/>
      <c r="PLC1872" s="401"/>
      <c r="PLD1872" s="401"/>
      <c r="PLE1872" s="401"/>
      <c r="PLF1872" s="401"/>
      <c r="PLG1872" s="401"/>
      <c r="PLH1872" s="401"/>
      <c r="PLI1872" s="401"/>
      <c r="PLJ1872" s="401"/>
      <c r="PLK1872" s="401"/>
      <c r="PLL1872" s="401"/>
      <c r="PLM1872" s="401"/>
      <c r="PLN1872" s="401"/>
      <c r="PLO1872" s="401"/>
      <c r="PLP1872" s="401"/>
      <c r="PLQ1872" s="401"/>
      <c r="PLR1872" s="401"/>
      <c r="PLS1872" s="401"/>
      <c r="PLT1872" s="401"/>
      <c r="PLU1872" s="401"/>
      <c r="PLV1872" s="401"/>
      <c r="PLW1872" s="401"/>
      <c r="PLX1872" s="401"/>
      <c r="PLY1872" s="401"/>
      <c r="PLZ1872" s="401"/>
      <c r="PMA1872" s="401"/>
      <c r="PMB1872" s="401"/>
      <c r="PMC1872" s="401"/>
      <c r="PMD1872" s="401"/>
      <c r="PME1872" s="401"/>
      <c r="PMF1872" s="401"/>
      <c r="PMG1872" s="401"/>
      <c r="PMH1872" s="401"/>
      <c r="PMI1872" s="401"/>
      <c r="PMJ1872" s="401"/>
      <c r="PMK1872" s="401"/>
      <c r="PML1872" s="401"/>
      <c r="PMM1872" s="401"/>
      <c r="PMN1872" s="401"/>
      <c r="PMO1872" s="401"/>
      <c r="PMP1872" s="401"/>
      <c r="PMQ1872" s="401"/>
      <c r="PMR1872" s="401"/>
      <c r="PMS1872" s="401"/>
      <c r="PMT1872" s="401"/>
      <c r="PMU1872" s="401"/>
      <c r="PMV1872" s="401"/>
      <c r="PMW1872" s="401"/>
      <c r="PMX1872" s="401"/>
      <c r="PMY1872" s="401"/>
      <c r="PMZ1872" s="401"/>
      <c r="PNA1872" s="401"/>
      <c r="PNB1872" s="401"/>
      <c r="PNC1872" s="401"/>
      <c r="PND1872" s="401"/>
      <c r="PNE1872" s="401"/>
      <c r="PNF1872" s="401"/>
      <c r="PNG1872" s="401"/>
      <c r="PNH1872" s="401"/>
      <c r="PNI1872" s="401"/>
      <c r="PNJ1872" s="401"/>
      <c r="PNK1872" s="401"/>
      <c r="PNL1872" s="401"/>
      <c r="PNM1872" s="401"/>
      <c r="PNN1872" s="401"/>
      <c r="PNO1872" s="401"/>
      <c r="PNP1872" s="401"/>
      <c r="PNQ1872" s="401"/>
      <c r="PNR1872" s="401"/>
      <c r="PNS1872" s="401"/>
      <c r="PNT1872" s="401"/>
      <c r="PNU1872" s="401"/>
      <c r="PNV1872" s="401"/>
      <c r="PNW1872" s="401"/>
      <c r="PNX1872" s="401"/>
      <c r="PNY1872" s="401"/>
      <c r="PNZ1872" s="401"/>
      <c r="POA1872" s="401"/>
      <c r="POB1872" s="401"/>
      <c r="POC1872" s="401"/>
      <c r="POD1872" s="401"/>
      <c r="POE1872" s="401"/>
      <c r="POF1872" s="401"/>
      <c r="POG1872" s="401"/>
      <c r="POH1872" s="401"/>
      <c r="POI1872" s="401"/>
      <c r="POJ1872" s="401"/>
      <c r="POK1872" s="401"/>
      <c r="POL1872" s="401"/>
      <c r="POM1872" s="401"/>
      <c r="PON1872" s="401"/>
      <c r="POO1872" s="401"/>
      <c r="POP1872" s="401"/>
      <c r="POQ1872" s="401"/>
      <c r="POR1872" s="401"/>
      <c r="POS1872" s="401"/>
      <c r="POT1872" s="401"/>
      <c r="POU1872" s="401"/>
      <c r="POV1872" s="401"/>
      <c r="POW1872" s="401"/>
      <c r="POX1872" s="401"/>
      <c r="POY1872" s="401"/>
      <c r="POZ1872" s="401"/>
      <c r="PPA1872" s="401"/>
      <c r="PPB1872" s="401"/>
      <c r="PPC1872" s="401"/>
      <c r="PPD1872" s="401"/>
      <c r="PPE1872" s="401"/>
      <c r="PPF1872" s="401"/>
      <c r="PPG1872" s="401"/>
      <c r="PPH1872" s="401"/>
      <c r="PPI1872" s="401"/>
      <c r="PPJ1872" s="401"/>
      <c r="PPK1872" s="401"/>
      <c r="PPL1872" s="401"/>
      <c r="PPM1872" s="401"/>
      <c r="PPN1872" s="401"/>
      <c r="PPO1872" s="401"/>
      <c r="PPP1872" s="401"/>
      <c r="PPQ1872" s="401"/>
      <c r="PPR1872" s="401"/>
      <c r="PPS1872" s="401"/>
      <c r="PPT1872" s="401"/>
      <c r="PPU1872" s="401"/>
      <c r="PPV1872" s="401"/>
      <c r="PPW1872" s="401"/>
      <c r="PPX1872" s="401"/>
      <c r="PPY1872" s="401"/>
      <c r="PPZ1872" s="401"/>
      <c r="PQA1872" s="401"/>
      <c r="PQB1872" s="401"/>
      <c r="PQC1872" s="401"/>
      <c r="PQD1872" s="401"/>
      <c r="PQE1872" s="401"/>
      <c r="PQF1872" s="401"/>
      <c r="PQG1872" s="401"/>
      <c r="PQH1872" s="401"/>
      <c r="PQI1872" s="401"/>
      <c r="PQJ1872" s="401"/>
      <c r="PQK1872" s="401"/>
      <c r="PQL1872" s="401"/>
      <c r="PQM1872" s="401"/>
      <c r="PQN1872" s="401"/>
      <c r="PQO1872" s="401"/>
      <c r="PQP1872" s="401"/>
      <c r="PQQ1872" s="401"/>
      <c r="PQR1872" s="401"/>
      <c r="PQS1872" s="401"/>
      <c r="PQT1872" s="401"/>
      <c r="PQU1872" s="401"/>
      <c r="PQV1872" s="401"/>
      <c r="PQW1872" s="401"/>
      <c r="PQX1872" s="401"/>
      <c r="PQY1872" s="401"/>
      <c r="PQZ1872" s="401"/>
      <c r="PRA1872" s="401"/>
      <c r="PRB1872" s="401"/>
      <c r="PRC1872" s="401"/>
      <c r="PRD1872" s="401"/>
      <c r="PRE1872" s="401"/>
      <c r="PRF1872" s="401"/>
      <c r="PRG1872" s="401"/>
      <c r="PRH1872" s="401"/>
      <c r="PRI1872" s="401"/>
      <c r="PRJ1872" s="401"/>
      <c r="PRK1872" s="401"/>
      <c r="PRL1872" s="401"/>
      <c r="PRM1872" s="401"/>
      <c r="PRN1872" s="401"/>
      <c r="PRO1872" s="401"/>
      <c r="PRP1872" s="401"/>
      <c r="PRQ1872" s="401"/>
      <c r="PRR1872" s="401"/>
      <c r="PRS1872" s="401"/>
      <c r="PRT1872" s="401"/>
      <c r="PRU1872" s="401"/>
      <c r="PRV1872" s="401"/>
      <c r="PRW1872" s="401"/>
      <c r="PRX1872" s="401"/>
      <c r="PRY1872" s="401"/>
      <c r="PRZ1872" s="401"/>
      <c r="PSA1872" s="401"/>
      <c r="PSB1872" s="401"/>
      <c r="PSC1872" s="401"/>
      <c r="PSD1872" s="401"/>
      <c r="PSE1872" s="401"/>
      <c r="PSF1872" s="401"/>
      <c r="PSG1872" s="401"/>
      <c r="PSH1872" s="401"/>
      <c r="PSI1872" s="401"/>
      <c r="PSJ1872" s="401"/>
      <c r="PSK1872" s="401"/>
      <c r="PSL1872" s="401"/>
      <c r="PSM1872" s="401"/>
      <c r="PSN1872" s="401"/>
      <c r="PSO1872" s="401"/>
      <c r="PSP1872" s="401"/>
      <c r="PSQ1872" s="401"/>
      <c r="PSR1872" s="401"/>
      <c r="PSS1872" s="401"/>
      <c r="PST1872" s="401"/>
      <c r="PSU1872" s="401"/>
      <c r="PSV1872" s="401"/>
      <c r="PSW1872" s="401"/>
      <c r="PSX1872" s="401"/>
      <c r="PSY1872" s="401"/>
      <c r="PSZ1872" s="401"/>
      <c r="PTA1872" s="401"/>
      <c r="PTB1872" s="401"/>
      <c r="PTC1872" s="401"/>
      <c r="PTD1872" s="401"/>
      <c r="PTE1872" s="401"/>
      <c r="PTF1872" s="401"/>
      <c r="PTG1872" s="401"/>
      <c r="PTH1872" s="401"/>
      <c r="PTI1872" s="401"/>
      <c r="PTJ1872" s="401"/>
      <c r="PTK1872" s="401"/>
      <c r="PTL1872" s="401"/>
      <c r="PTM1872" s="401"/>
      <c r="PTN1872" s="401"/>
      <c r="PTO1872" s="401"/>
      <c r="PTP1872" s="401"/>
      <c r="PTQ1872" s="401"/>
      <c r="PTR1872" s="401"/>
      <c r="PTS1872" s="401"/>
      <c r="PTT1872" s="401"/>
      <c r="PTU1872" s="401"/>
      <c r="PTV1872" s="401"/>
      <c r="PTW1872" s="401"/>
      <c r="PTX1872" s="401"/>
      <c r="PTY1872" s="401"/>
      <c r="PTZ1872" s="401"/>
      <c r="PUA1872" s="401"/>
      <c r="PUB1872" s="401"/>
      <c r="PUC1872" s="401"/>
      <c r="PUD1872" s="401"/>
      <c r="PUE1872" s="401"/>
      <c r="PUF1872" s="401"/>
      <c r="PUG1872" s="401"/>
      <c r="PUH1872" s="401"/>
      <c r="PUI1872" s="401"/>
      <c r="PUJ1872" s="401"/>
      <c r="PUK1872" s="401"/>
      <c r="PUL1872" s="401"/>
      <c r="PUM1872" s="401"/>
      <c r="PUN1872" s="401"/>
      <c r="PUO1872" s="401"/>
      <c r="PUP1872" s="401"/>
      <c r="PUQ1872" s="401"/>
      <c r="PUR1872" s="401"/>
      <c r="PUS1872" s="401"/>
      <c r="PUT1872" s="401"/>
      <c r="PUU1872" s="401"/>
      <c r="PUV1872" s="401"/>
      <c r="PUW1872" s="401"/>
      <c r="PUX1872" s="401"/>
      <c r="PUY1872" s="401"/>
      <c r="PUZ1872" s="401"/>
      <c r="PVA1872" s="401"/>
      <c r="PVB1872" s="401"/>
      <c r="PVC1872" s="401"/>
      <c r="PVD1872" s="401"/>
      <c r="PVE1872" s="401"/>
      <c r="PVF1872" s="401"/>
      <c r="PVG1872" s="401"/>
      <c r="PVH1872" s="401"/>
      <c r="PVI1872" s="401"/>
      <c r="PVJ1872" s="401"/>
      <c r="PVK1872" s="401"/>
      <c r="PVL1872" s="401"/>
      <c r="PVM1872" s="401"/>
      <c r="PVN1872" s="401"/>
      <c r="PVO1872" s="401"/>
      <c r="PVP1872" s="401"/>
      <c r="PVQ1872" s="401"/>
      <c r="PVR1872" s="401"/>
      <c r="PVS1872" s="401"/>
      <c r="PVT1872" s="401"/>
      <c r="PVU1872" s="401"/>
      <c r="PVV1872" s="401"/>
      <c r="PVW1872" s="401"/>
      <c r="PVX1872" s="401"/>
      <c r="PVY1872" s="401"/>
      <c r="PVZ1872" s="401"/>
      <c r="PWA1872" s="401"/>
      <c r="PWB1872" s="401"/>
      <c r="PWC1872" s="401"/>
      <c r="PWD1872" s="401"/>
      <c r="PWE1872" s="401"/>
      <c r="PWF1872" s="401"/>
      <c r="PWG1872" s="401"/>
      <c r="PWH1872" s="401"/>
      <c r="PWI1872" s="401"/>
      <c r="PWJ1872" s="401"/>
      <c r="PWK1872" s="401"/>
      <c r="PWL1872" s="401"/>
      <c r="PWM1872" s="401"/>
      <c r="PWN1872" s="401"/>
      <c r="PWO1872" s="401"/>
      <c r="PWP1872" s="401"/>
      <c r="PWQ1872" s="401"/>
      <c r="PWR1872" s="401"/>
      <c r="PWS1872" s="401"/>
      <c r="PWT1872" s="401"/>
      <c r="PWU1872" s="401"/>
      <c r="PWV1872" s="401"/>
      <c r="PWW1872" s="401"/>
      <c r="PWX1872" s="401"/>
      <c r="PWY1872" s="401"/>
      <c r="PWZ1872" s="401"/>
      <c r="PXA1872" s="401"/>
      <c r="PXB1872" s="401"/>
      <c r="PXC1872" s="401"/>
      <c r="PXD1872" s="401"/>
      <c r="PXE1872" s="401"/>
      <c r="PXF1872" s="401"/>
      <c r="PXG1872" s="401"/>
      <c r="PXH1872" s="401"/>
      <c r="PXI1872" s="401"/>
      <c r="PXJ1872" s="401"/>
      <c r="PXK1872" s="401"/>
      <c r="PXL1872" s="401"/>
      <c r="PXM1872" s="401"/>
      <c r="PXN1872" s="401"/>
      <c r="PXO1872" s="401"/>
      <c r="PXP1872" s="401"/>
      <c r="PXQ1872" s="401"/>
      <c r="PXR1872" s="401"/>
      <c r="PXS1872" s="401"/>
      <c r="PXT1872" s="401"/>
      <c r="PXU1872" s="401"/>
      <c r="PXV1872" s="401"/>
      <c r="PXW1872" s="401"/>
      <c r="PXX1872" s="401"/>
      <c r="PXY1872" s="401"/>
      <c r="PXZ1872" s="401"/>
      <c r="PYA1872" s="401"/>
      <c r="PYB1872" s="401"/>
      <c r="PYC1872" s="401"/>
      <c r="PYD1872" s="401"/>
      <c r="PYE1872" s="401"/>
      <c r="PYF1872" s="401"/>
      <c r="PYG1872" s="401"/>
      <c r="PYH1872" s="401"/>
      <c r="PYI1872" s="401"/>
      <c r="PYJ1872" s="401"/>
      <c r="PYK1872" s="401"/>
      <c r="PYL1872" s="401"/>
      <c r="PYM1872" s="401"/>
      <c r="PYN1872" s="401"/>
      <c r="PYO1872" s="401"/>
      <c r="PYP1872" s="401"/>
      <c r="PYQ1872" s="401"/>
      <c r="PYR1872" s="401"/>
      <c r="PYS1872" s="401"/>
      <c r="PYT1872" s="401"/>
      <c r="PYU1872" s="401"/>
      <c r="PYV1872" s="401"/>
      <c r="PYW1872" s="401"/>
      <c r="PYX1872" s="401"/>
      <c r="PYY1872" s="401"/>
      <c r="PYZ1872" s="401"/>
      <c r="PZA1872" s="401"/>
      <c r="PZB1872" s="401"/>
      <c r="PZC1872" s="401"/>
      <c r="PZD1872" s="401"/>
      <c r="PZE1872" s="401"/>
      <c r="PZF1872" s="401"/>
      <c r="PZG1872" s="401"/>
      <c r="PZH1872" s="401"/>
      <c r="PZI1872" s="401"/>
      <c r="PZJ1872" s="401"/>
      <c r="PZK1872" s="401"/>
      <c r="PZL1872" s="401"/>
      <c r="PZM1872" s="401"/>
      <c r="PZN1872" s="401"/>
      <c r="PZO1872" s="401"/>
      <c r="PZP1872" s="401"/>
      <c r="PZQ1872" s="401"/>
      <c r="PZR1872" s="401"/>
      <c r="PZS1872" s="401"/>
      <c r="PZT1872" s="401"/>
      <c r="PZU1872" s="401"/>
      <c r="PZV1872" s="401"/>
      <c r="PZW1872" s="401"/>
      <c r="PZX1872" s="401"/>
      <c r="PZY1872" s="401"/>
      <c r="PZZ1872" s="401"/>
      <c r="QAA1872" s="401"/>
      <c r="QAB1872" s="401"/>
      <c r="QAC1872" s="401"/>
      <c r="QAD1872" s="401"/>
      <c r="QAE1872" s="401"/>
      <c r="QAF1872" s="401"/>
      <c r="QAG1872" s="401"/>
      <c r="QAH1872" s="401"/>
      <c r="QAI1872" s="401"/>
      <c r="QAJ1872" s="401"/>
      <c r="QAK1872" s="401"/>
      <c r="QAL1872" s="401"/>
      <c r="QAM1872" s="401"/>
      <c r="QAN1872" s="401"/>
      <c r="QAO1872" s="401"/>
      <c r="QAP1872" s="401"/>
      <c r="QAQ1872" s="401"/>
      <c r="QAR1872" s="401"/>
      <c r="QAS1872" s="401"/>
      <c r="QAT1872" s="401"/>
      <c r="QAU1872" s="401"/>
      <c r="QAV1872" s="401"/>
      <c r="QAW1872" s="401"/>
      <c r="QAX1872" s="401"/>
      <c r="QAY1872" s="401"/>
      <c r="QAZ1872" s="401"/>
      <c r="QBA1872" s="401"/>
      <c r="QBB1872" s="401"/>
      <c r="QBC1872" s="401"/>
      <c r="QBD1872" s="401"/>
      <c r="QBE1872" s="401"/>
      <c r="QBF1872" s="401"/>
      <c r="QBG1872" s="401"/>
      <c r="QBH1872" s="401"/>
      <c r="QBI1872" s="401"/>
      <c r="QBJ1872" s="401"/>
      <c r="QBK1872" s="401"/>
      <c r="QBL1872" s="401"/>
      <c r="QBM1872" s="401"/>
      <c r="QBN1872" s="401"/>
      <c r="QBO1872" s="401"/>
      <c r="QBP1872" s="401"/>
      <c r="QBQ1872" s="401"/>
      <c r="QBR1872" s="401"/>
      <c r="QBS1872" s="401"/>
      <c r="QBT1872" s="401"/>
      <c r="QBU1872" s="401"/>
      <c r="QBV1872" s="401"/>
      <c r="QBW1872" s="401"/>
      <c r="QBX1872" s="401"/>
      <c r="QBY1872" s="401"/>
      <c r="QBZ1872" s="401"/>
      <c r="QCA1872" s="401"/>
      <c r="QCB1872" s="401"/>
      <c r="QCC1872" s="401"/>
      <c r="QCD1872" s="401"/>
      <c r="QCE1872" s="401"/>
      <c r="QCF1872" s="401"/>
      <c r="QCG1872" s="401"/>
      <c r="QCH1872" s="401"/>
      <c r="QCI1872" s="401"/>
      <c r="QCJ1872" s="401"/>
      <c r="QCK1872" s="401"/>
      <c r="QCL1872" s="401"/>
      <c r="QCM1872" s="401"/>
      <c r="QCN1872" s="401"/>
      <c r="QCO1872" s="401"/>
      <c r="QCP1872" s="401"/>
      <c r="QCQ1872" s="401"/>
      <c r="QCR1872" s="401"/>
      <c r="QCS1872" s="401"/>
      <c r="QCT1872" s="401"/>
      <c r="QCU1872" s="401"/>
      <c r="QCV1872" s="401"/>
      <c r="QCW1872" s="401"/>
      <c r="QCX1872" s="401"/>
      <c r="QCY1872" s="401"/>
      <c r="QCZ1872" s="401"/>
      <c r="QDA1872" s="401"/>
      <c r="QDB1872" s="401"/>
      <c r="QDC1872" s="401"/>
      <c r="QDD1872" s="401"/>
      <c r="QDE1872" s="401"/>
      <c r="QDF1872" s="401"/>
      <c r="QDG1872" s="401"/>
      <c r="QDH1872" s="401"/>
      <c r="QDI1872" s="401"/>
      <c r="QDJ1872" s="401"/>
      <c r="QDK1872" s="401"/>
      <c r="QDL1872" s="401"/>
      <c r="QDM1872" s="401"/>
      <c r="QDN1872" s="401"/>
      <c r="QDO1872" s="401"/>
      <c r="QDP1872" s="401"/>
      <c r="QDQ1872" s="401"/>
      <c r="QDR1872" s="401"/>
      <c r="QDS1872" s="401"/>
      <c r="QDT1872" s="401"/>
      <c r="QDU1872" s="401"/>
      <c r="QDV1872" s="401"/>
      <c r="QDW1872" s="401"/>
      <c r="QDX1872" s="401"/>
      <c r="QDY1872" s="401"/>
      <c r="QDZ1872" s="401"/>
      <c r="QEA1872" s="401"/>
      <c r="QEB1872" s="401"/>
      <c r="QEC1872" s="401"/>
      <c r="QED1872" s="401"/>
      <c r="QEE1872" s="401"/>
      <c r="QEF1872" s="401"/>
      <c r="QEG1872" s="401"/>
      <c r="QEH1872" s="401"/>
      <c r="QEI1872" s="401"/>
      <c r="QEJ1872" s="401"/>
      <c r="QEK1872" s="401"/>
      <c r="QEL1872" s="401"/>
      <c r="QEM1872" s="401"/>
      <c r="QEN1872" s="401"/>
      <c r="QEO1872" s="401"/>
      <c r="QEP1872" s="401"/>
      <c r="QEQ1872" s="401"/>
      <c r="QER1872" s="401"/>
      <c r="QES1872" s="401"/>
      <c r="QET1872" s="401"/>
      <c r="QEU1872" s="401"/>
      <c r="QEV1872" s="401"/>
      <c r="QEW1872" s="401"/>
      <c r="QEX1872" s="401"/>
      <c r="QEY1872" s="401"/>
      <c r="QEZ1872" s="401"/>
      <c r="QFA1872" s="401"/>
      <c r="QFB1872" s="401"/>
      <c r="QFC1872" s="401"/>
      <c r="QFD1872" s="401"/>
      <c r="QFE1872" s="401"/>
      <c r="QFF1872" s="401"/>
      <c r="QFG1872" s="401"/>
      <c r="QFH1872" s="401"/>
      <c r="QFI1872" s="401"/>
      <c r="QFJ1872" s="401"/>
      <c r="QFK1872" s="401"/>
      <c r="QFL1872" s="401"/>
      <c r="QFM1872" s="401"/>
      <c r="QFN1872" s="401"/>
      <c r="QFO1872" s="401"/>
      <c r="QFP1872" s="401"/>
      <c r="QFQ1872" s="401"/>
      <c r="QFR1872" s="401"/>
      <c r="QFS1872" s="401"/>
      <c r="QFT1872" s="401"/>
      <c r="QFU1872" s="401"/>
      <c r="QFV1872" s="401"/>
      <c r="QFW1872" s="401"/>
      <c r="QFX1872" s="401"/>
      <c r="QFY1872" s="401"/>
      <c r="QFZ1872" s="401"/>
      <c r="QGA1872" s="401"/>
      <c r="QGB1872" s="401"/>
      <c r="QGC1872" s="401"/>
      <c r="QGD1872" s="401"/>
      <c r="QGE1872" s="401"/>
      <c r="QGF1872" s="401"/>
      <c r="QGG1872" s="401"/>
      <c r="QGH1872" s="401"/>
      <c r="QGI1872" s="401"/>
      <c r="QGJ1872" s="401"/>
      <c r="QGK1872" s="401"/>
      <c r="QGL1872" s="401"/>
      <c r="QGM1872" s="401"/>
      <c r="QGN1872" s="401"/>
      <c r="QGO1872" s="401"/>
      <c r="QGP1872" s="401"/>
      <c r="QGQ1872" s="401"/>
      <c r="QGR1872" s="401"/>
      <c r="QGS1872" s="401"/>
      <c r="QGT1872" s="401"/>
      <c r="QGU1872" s="401"/>
      <c r="QGV1872" s="401"/>
      <c r="QGW1872" s="401"/>
      <c r="QGX1872" s="401"/>
      <c r="QGY1872" s="401"/>
      <c r="QGZ1872" s="401"/>
      <c r="QHA1872" s="401"/>
      <c r="QHB1872" s="401"/>
      <c r="QHC1872" s="401"/>
      <c r="QHD1872" s="401"/>
      <c r="QHE1872" s="401"/>
      <c r="QHF1872" s="401"/>
      <c r="QHG1872" s="401"/>
      <c r="QHH1872" s="401"/>
      <c r="QHI1872" s="401"/>
      <c r="QHJ1872" s="401"/>
      <c r="QHK1872" s="401"/>
      <c r="QHL1872" s="401"/>
      <c r="QHM1872" s="401"/>
      <c r="QHN1872" s="401"/>
      <c r="QHO1872" s="401"/>
      <c r="QHP1872" s="401"/>
      <c r="QHQ1872" s="401"/>
      <c r="QHR1872" s="401"/>
      <c r="QHS1872" s="401"/>
      <c r="QHT1872" s="401"/>
      <c r="QHU1872" s="401"/>
      <c r="QHV1872" s="401"/>
      <c r="QHW1872" s="401"/>
      <c r="QHX1872" s="401"/>
      <c r="QHY1872" s="401"/>
      <c r="QHZ1872" s="401"/>
      <c r="QIA1872" s="401"/>
      <c r="QIB1872" s="401"/>
      <c r="QIC1872" s="401"/>
      <c r="QID1872" s="401"/>
      <c r="QIE1872" s="401"/>
      <c r="QIF1872" s="401"/>
      <c r="QIG1872" s="401"/>
      <c r="QIH1872" s="401"/>
      <c r="QII1872" s="401"/>
      <c r="QIJ1872" s="401"/>
      <c r="QIK1872" s="401"/>
      <c r="QIL1872" s="401"/>
      <c r="QIM1872" s="401"/>
      <c r="QIN1872" s="401"/>
      <c r="QIO1872" s="401"/>
      <c r="QIP1872" s="401"/>
      <c r="QIQ1872" s="401"/>
      <c r="QIR1872" s="401"/>
      <c r="QIS1872" s="401"/>
      <c r="QIT1872" s="401"/>
      <c r="QIU1872" s="401"/>
      <c r="QIV1872" s="401"/>
      <c r="QIW1872" s="401"/>
      <c r="QIX1872" s="401"/>
      <c r="QIY1872" s="401"/>
      <c r="QIZ1872" s="401"/>
      <c r="QJA1872" s="401"/>
      <c r="QJB1872" s="401"/>
      <c r="QJC1872" s="401"/>
      <c r="QJD1872" s="401"/>
      <c r="QJE1872" s="401"/>
      <c r="QJF1872" s="401"/>
      <c r="QJG1872" s="401"/>
      <c r="QJH1872" s="401"/>
      <c r="QJI1872" s="401"/>
      <c r="QJJ1872" s="401"/>
      <c r="QJK1872" s="401"/>
      <c r="QJL1872" s="401"/>
      <c r="QJM1872" s="401"/>
      <c r="QJN1872" s="401"/>
      <c r="QJO1872" s="401"/>
      <c r="QJP1872" s="401"/>
      <c r="QJQ1872" s="401"/>
      <c r="QJR1872" s="401"/>
      <c r="QJS1872" s="401"/>
      <c r="QJT1872" s="401"/>
      <c r="QJU1872" s="401"/>
      <c r="QJV1872" s="401"/>
      <c r="QJW1872" s="401"/>
      <c r="QJX1872" s="401"/>
      <c r="QJY1872" s="401"/>
      <c r="QJZ1872" s="401"/>
      <c r="QKA1872" s="401"/>
      <c r="QKB1872" s="401"/>
      <c r="QKC1872" s="401"/>
      <c r="QKD1872" s="401"/>
      <c r="QKE1872" s="401"/>
      <c r="QKF1872" s="401"/>
      <c r="QKG1872" s="401"/>
      <c r="QKH1872" s="401"/>
      <c r="QKI1872" s="401"/>
      <c r="QKJ1872" s="401"/>
      <c r="QKK1872" s="401"/>
      <c r="QKL1872" s="401"/>
      <c r="QKM1872" s="401"/>
      <c r="QKN1872" s="401"/>
      <c r="QKO1872" s="401"/>
      <c r="QKP1872" s="401"/>
      <c r="QKQ1872" s="401"/>
      <c r="QKR1872" s="401"/>
      <c r="QKS1872" s="401"/>
      <c r="QKT1872" s="401"/>
      <c r="QKU1872" s="401"/>
      <c r="QKV1872" s="401"/>
      <c r="QKW1872" s="401"/>
      <c r="QKX1872" s="401"/>
      <c r="QKY1872" s="401"/>
      <c r="QKZ1872" s="401"/>
      <c r="QLA1872" s="401"/>
      <c r="QLB1872" s="401"/>
      <c r="QLC1872" s="401"/>
      <c r="QLD1872" s="401"/>
      <c r="QLE1872" s="401"/>
      <c r="QLF1872" s="401"/>
      <c r="QLG1872" s="401"/>
      <c r="QLH1872" s="401"/>
      <c r="QLI1872" s="401"/>
      <c r="QLJ1872" s="401"/>
      <c r="QLK1872" s="401"/>
      <c r="QLL1872" s="401"/>
      <c r="QLM1872" s="401"/>
      <c r="QLN1872" s="401"/>
      <c r="QLO1872" s="401"/>
      <c r="QLP1872" s="401"/>
      <c r="QLQ1872" s="401"/>
      <c r="QLR1872" s="401"/>
      <c r="QLS1872" s="401"/>
      <c r="QLT1872" s="401"/>
      <c r="QLU1872" s="401"/>
      <c r="QLV1872" s="401"/>
      <c r="QLW1872" s="401"/>
      <c r="QLX1872" s="401"/>
      <c r="QLY1872" s="401"/>
      <c r="QLZ1872" s="401"/>
      <c r="QMA1872" s="401"/>
      <c r="QMB1872" s="401"/>
      <c r="QMC1872" s="401"/>
      <c r="QMD1872" s="401"/>
      <c r="QME1872" s="401"/>
      <c r="QMF1872" s="401"/>
      <c r="QMG1872" s="401"/>
      <c r="QMH1872" s="401"/>
      <c r="QMI1872" s="401"/>
      <c r="QMJ1872" s="401"/>
      <c r="QMK1872" s="401"/>
      <c r="QML1872" s="401"/>
      <c r="QMM1872" s="401"/>
      <c r="QMN1872" s="401"/>
      <c r="QMO1872" s="401"/>
      <c r="QMP1872" s="401"/>
      <c r="QMQ1872" s="401"/>
      <c r="QMR1872" s="401"/>
      <c r="QMS1872" s="401"/>
      <c r="QMT1872" s="401"/>
      <c r="QMU1872" s="401"/>
      <c r="QMV1872" s="401"/>
      <c r="QMW1872" s="401"/>
      <c r="QMX1872" s="401"/>
      <c r="QMY1872" s="401"/>
      <c r="QMZ1872" s="401"/>
      <c r="QNA1872" s="401"/>
      <c r="QNB1872" s="401"/>
      <c r="QNC1872" s="401"/>
      <c r="QND1872" s="401"/>
      <c r="QNE1872" s="401"/>
      <c r="QNF1872" s="401"/>
      <c r="QNG1872" s="401"/>
      <c r="QNH1872" s="401"/>
      <c r="QNI1872" s="401"/>
      <c r="QNJ1872" s="401"/>
      <c r="QNK1872" s="401"/>
      <c r="QNL1872" s="401"/>
      <c r="QNM1872" s="401"/>
      <c r="QNN1872" s="401"/>
      <c r="QNO1872" s="401"/>
      <c r="QNP1872" s="401"/>
      <c r="QNQ1872" s="401"/>
      <c r="QNR1872" s="401"/>
      <c r="QNS1872" s="401"/>
      <c r="QNT1872" s="401"/>
      <c r="QNU1872" s="401"/>
      <c r="QNV1872" s="401"/>
      <c r="QNW1872" s="401"/>
      <c r="QNX1872" s="401"/>
      <c r="QNY1872" s="401"/>
      <c r="QNZ1872" s="401"/>
      <c r="QOA1872" s="401"/>
      <c r="QOB1872" s="401"/>
      <c r="QOC1872" s="401"/>
      <c r="QOD1872" s="401"/>
      <c r="QOE1872" s="401"/>
      <c r="QOF1872" s="401"/>
      <c r="QOG1872" s="401"/>
      <c r="QOH1872" s="401"/>
      <c r="QOI1872" s="401"/>
      <c r="QOJ1872" s="401"/>
      <c r="QOK1872" s="401"/>
      <c r="QOL1872" s="401"/>
      <c r="QOM1872" s="401"/>
      <c r="QON1872" s="401"/>
      <c r="QOO1872" s="401"/>
      <c r="QOP1872" s="401"/>
      <c r="QOQ1872" s="401"/>
      <c r="QOR1872" s="401"/>
      <c r="QOS1872" s="401"/>
      <c r="QOT1872" s="401"/>
      <c r="QOU1872" s="401"/>
      <c r="QOV1872" s="401"/>
      <c r="QOW1872" s="401"/>
      <c r="QOX1872" s="401"/>
      <c r="QOY1872" s="401"/>
      <c r="QOZ1872" s="401"/>
      <c r="QPA1872" s="401"/>
      <c r="QPB1872" s="401"/>
      <c r="QPC1872" s="401"/>
      <c r="QPD1872" s="401"/>
      <c r="QPE1872" s="401"/>
      <c r="QPF1872" s="401"/>
      <c r="QPG1872" s="401"/>
      <c r="QPH1872" s="401"/>
      <c r="QPI1872" s="401"/>
      <c r="QPJ1872" s="401"/>
      <c r="QPK1872" s="401"/>
      <c r="QPL1872" s="401"/>
      <c r="QPM1872" s="401"/>
      <c r="QPN1872" s="401"/>
      <c r="QPO1872" s="401"/>
      <c r="QPP1872" s="401"/>
      <c r="QPQ1872" s="401"/>
      <c r="QPR1872" s="401"/>
      <c r="QPS1872" s="401"/>
      <c r="QPT1872" s="401"/>
      <c r="QPU1872" s="401"/>
      <c r="QPV1872" s="401"/>
      <c r="QPW1872" s="401"/>
      <c r="QPX1872" s="401"/>
      <c r="QPY1872" s="401"/>
      <c r="QPZ1872" s="401"/>
      <c r="QQA1872" s="401"/>
      <c r="QQB1872" s="401"/>
      <c r="QQC1872" s="401"/>
      <c r="QQD1872" s="401"/>
      <c r="QQE1872" s="401"/>
      <c r="QQF1872" s="401"/>
      <c r="QQG1872" s="401"/>
      <c r="QQH1872" s="401"/>
      <c r="QQI1872" s="401"/>
      <c r="QQJ1872" s="401"/>
      <c r="QQK1872" s="401"/>
      <c r="QQL1872" s="401"/>
      <c r="QQM1872" s="401"/>
      <c r="QQN1872" s="401"/>
      <c r="QQO1872" s="401"/>
      <c r="QQP1872" s="401"/>
      <c r="QQQ1872" s="401"/>
      <c r="QQR1872" s="401"/>
      <c r="QQS1872" s="401"/>
      <c r="QQT1872" s="401"/>
      <c r="QQU1872" s="401"/>
      <c r="QQV1872" s="401"/>
      <c r="QQW1872" s="401"/>
      <c r="QQX1872" s="401"/>
      <c r="QQY1872" s="401"/>
      <c r="QQZ1872" s="401"/>
      <c r="QRA1872" s="401"/>
      <c r="QRB1872" s="401"/>
      <c r="QRC1872" s="401"/>
      <c r="QRD1872" s="401"/>
      <c r="QRE1872" s="401"/>
      <c r="QRF1872" s="401"/>
      <c r="QRG1872" s="401"/>
      <c r="QRH1872" s="401"/>
      <c r="QRI1872" s="401"/>
      <c r="QRJ1872" s="401"/>
      <c r="QRK1872" s="401"/>
      <c r="QRL1872" s="401"/>
      <c r="QRM1872" s="401"/>
      <c r="QRN1872" s="401"/>
      <c r="QRO1872" s="401"/>
      <c r="QRP1872" s="401"/>
      <c r="QRQ1872" s="401"/>
      <c r="QRR1872" s="401"/>
      <c r="QRS1872" s="401"/>
      <c r="QRT1872" s="401"/>
      <c r="QRU1872" s="401"/>
      <c r="QRV1872" s="401"/>
      <c r="QRW1872" s="401"/>
      <c r="QRX1872" s="401"/>
      <c r="QRY1872" s="401"/>
      <c r="QRZ1872" s="401"/>
      <c r="QSA1872" s="401"/>
      <c r="QSB1872" s="401"/>
      <c r="QSC1872" s="401"/>
      <c r="QSD1872" s="401"/>
      <c r="QSE1872" s="401"/>
      <c r="QSF1872" s="401"/>
      <c r="QSG1872" s="401"/>
      <c r="QSH1872" s="401"/>
      <c r="QSI1872" s="401"/>
      <c r="QSJ1872" s="401"/>
      <c r="QSK1872" s="401"/>
      <c r="QSL1872" s="401"/>
      <c r="QSM1872" s="401"/>
      <c r="QSN1872" s="401"/>
      <c r="QSO1872" s="401"/>
      <c r="QSP1872" s="401"/>
      <c r="QSQ1872" s="401"/>
      <c r="QSR1872" s="401"/>
      <c r="QSS1872" s="401"/>
      <c r="QST1872" s="401"/>
      <c r="QSU1872" s="401"/>
      <c r="QSV1872" s="401"/>
      <c r="QSW1872" s="401"/>
      <c r="QSX1872" s="401"/>
      <c r="QSY1872" s="401"/>
      <c r="QSZ1872" s="401"/>
      <c r="QTA1872" s="401"/>
      <c r="QTB1872" s="401"/>
      <c r="QTC1872" s="401"/>
      <c r="QTD1872" s="401"/>
      <c r="QTE1872" s="401"/>
      <c r="QTF1872" s="401"/>
      <c r="QTG1872" s="401"/>
      <c r="QTH1872" s="401"/>
      <c r="QTI1872" s="401"/>
      <c r="QTJ1872" s="401"/>
      <c r="QTK1872" s="401"/>
      <c r="QTL1872" s="401"/>
      <c r="QTM1872" s="401"/>
      <c r="QTN1872" s="401"/>
      <c r="QTO1872" s="401"/>
      <c r="QTP1872" s="401"/>
      <c r="QTQ1872" s="401"/>
      <c r="QTR1872" s="401"/>
      <c r="QTS1872" s="401"/>
      <c r="QTT1872" s="401"/>
      <c r="QTU1872" s="401"/>
      <c r="QTV1872" s="401"/>
      <c r="QTW1872" s="401"/>
      <c r="QTX1872" s="401"/>
      <c r="QTY1872" s="401"/>
      <c r="QTZ1872" s="401"/>
      <c r="QUA1872" s="401"/>
      <c r="QUB1872" s="401"/>
      <c r="QUC1872" s="401"/>
      <c r="QUD1872" s="401"/>
      <c r="QUE1872" s="401"/>
      <c r="QUF1872" s="401"/>
      <c r="QUG1872" s="401"/>
      <c r="QUH1872" s="401"/>
      <c r="QUI1872" s="401"/>
      <c r="QUJ1872" s="401"/>
      <c r="QUK1872" s="401"/>
      <c r="QUL1872" s="401"/>
      <c r="QUM1872" s="401"/>
      <c r="QUN1872" s="401"/>
      <c r="QUO1872" s="401"/>
      <c r="QUP1872" s="401"/>
      <c r="QUQ1872" s="401"/>
      <c r="QUR1872" s="401"/>
      <c r="QUS1872" s="401"/>
      <c r="QUT1872" s="401"/>
      <c r="QUU1872" s="401"/>
      <c r="QUV1872" s="401"/>
      <c r="QUW1872" s="401"/>
      <c r="QUX1872" s="401"/>
      <c r="QUY1872" s="401"/>
      <c r="QUZ1872" s="401"/>
      <c r="QVA1872" s="401"/>
      <c r="QVB1872" s="401"/>
      <c r="QVC1872" s="401"/>
      <c r="QVD1872" s="401"/>
      <c r="QVE1872" s="401"/>
      <c r="QVF1872" s="401"/>
      <c r="QVG1872" s="401"/>
      <c r="QVH1872" s="401"/>
      <c r="QVI1872" s="401"/>
      <c r="QVJ1872" s="401"/>
      <c r="QVK1872" s="401"/>
      <c r="QVL1872" s="401"/>
      <c r="QVM1872" s="401"/>
      <c r="QVN1872" s="401"/>
      <c r="QVO1872" s="401"/>
      <c r="QVP1872" s="401"/>
      <c r="QVQ1872" s="401"/>
      <c r="QVR1872" s="401"/>
      <c r="QVS1872" s="401"/>
      <c r="QVT1872" s="401"/>
      <c r="QVU1872" s="401"/>
      <c r="QVV1872" s="401"/>
      <c r="QVW1872" s="401"/>
      <c r="QVX1872" s="401"/>
      <c r="QVY1872" s="401"/>
      <c r="QVZ1872" s="401"/>
      <c r="QWA1872" s="401"/>
      <c r="QWB1872" s="401"/>
      <c r="QWC1872" s="401"/>
      <c r="QWD1872" s="401"/>
      <c r="QWE1872" s="401"/>
      <c r="QWF1872" s="401"/>
      <c r="QWG1872" s="401"/>
      <c r="QWH1872" s="401"/>
      <c r="QWI1872" s="401"/>
      <c r="QWJ1872" s="401"/>
      <c r="QWK1872" s="401"/>
      <c r="QWL1872" s="401"/>
      <c r="QWM1872" s="401"/>
      <c r="QWN1872" s="401"/>
      <c r="QWO1872" s="401"/>
      <c r="QWP1872" s="401"/>
      <c r="QWQ1872" s="401"/>
      <c r="QWR1872" s="401"/>
      <c r="QWS1872" s="401"/>
      <c r="QWT1872" s="401"/>
      <c r="QWU1872" s="401"/>
      <c r="QWV1872" s="401"/>
      <c r="QWW1872" s="401"/>
      <c r="QWX1872" s="401"/>
      <c r="QWY1872" s="401"/>
      <c r="QWZ1872" s="401"/>
      <c r="QXA1872" s="401"/>
      <c r="QXB1872" s="401"/>
      <c r="QXC1872" s="401"/>
      <c r="QXD1872" s="401"/>
      <c r="QXE1872" s="401"/>
      <c r="QXF1872" s="401"/>
      <c r="QXG1872" s="401"/>
      <c r="QXH1872" s="401"/>
      <c r="QXI1872" s="401"/>
      <c r="QXJ1872" s="401"/>
      <c r="QXK1872" s="401"/>
      <c r="QXL1872" s="401"/>
      <c r="QXM1872" s="401"/>
      <c r="QXN1872" s="401"/>
      <c r="QXO1872" s="401"/>
      <c r="QXP1872" s="401"/>
      <c r="QXQ1872" s="401"/>
      <c r="QXR1872" s="401"/>
      <c r="QXS1872" s="401"/>
      <c r="QXT1872" s="401"/>
      <c r="QXU1872" s="401"/>
      <c r="QXV1872" s="401"/>
      <c r="QXW1872" s="401"/>
      <c r="QXX1872" s="401"/>
      <c r="QXY1872" s="401"/>
      <c r="QXZ1872" s="401"/>
      <c r="QYA1872" s="401"/>
      <c r="QYB1872" s="401"/>
      <c r="QYC1872" s="401"/>
      <c r="QYD1872" s="401"/>
      <c r="QYE1872" s="401"/>
      <c r="QYF1872" s="401"/>
      <c r="QYG1872" s="401"/>
      <c r="QYH1872" s="401"/>
      <c r="QYI1872" s="401"/>
      <c r="QYJ1872" s="401"/>
      <c r="QYK1872" s="401"/>
      <c r="QYL1872" s="401"/>
      <c r="QYM1872" s="401"/>
      <c r="QYN1872" s="401"/>
      <c r="QYO1872" s="401"/>
      <c r="QYP1872" s="401"/>
      <c r="QYQ1872" s="401"/>
      <c r="QYR1872" s="401"/>
      <c r="QYS1872" s="401"/>
      <c r="QYT1872" s="401"/>
      <c r="QYU1872" s="401"/>
      <c r="QYV1872" s="401"/>
      <c r="QYW1872" s="401"/>
      <c r="QYX1872" s="401"/>
      <c r="QYY1872" s="401"/>
      <c r="QYZ1872" s="401"/>
      <c r="QZA1872" s="401"/>
      <c r="QZB1872" s="401"/>
      <c r="QZC1872" s="401"/>
      <c r="QZD1872" s="401"/>
      <c r="QZE1872" s="401"/>
      <c r="QZF1872" s="401"/>
      <c r="QZG1872" s="401"/>
      <c r="QZH1872" s="401"/>
      <c r="QZI1872" s="401"/>
      <c r="QZJ1872" s="401"/>
      <c r="QZK1872" s="401"/>
      <c r="QZL1872" s="401"/>
      <c r="QZM1872" s="401"/>
      <c r="QZN1872" s="401"/>
      <c r="QZO1872" s="401"/>
      <c r="QZP1872" s="401"/>
      <c r="QZQ1872" s="401"/>
      <c r="QZR1872" s="401"/>
      <c r="QZS1872" s="401"/>
      <c r="QZT1872" s="401"/>
      <c r="QZU1872" s="401"/>
      <c r="QZV1872" s="401"/>
      <c r="QZW1872" s="401"/>
      <c r="QZX1872" s="401"/>
      <c r="QZY1872" s="401"/>
      <c r="QZZ1872" s="401"/>
      <c r="RAA1872" s="401"/>
      <c r="RAB1872" s="401"/>
      <c r="RAC1872" s="401"/>
      <c r="RAD1872" s="401"/>
      <c r="RAE1872" s="401"/>
      <c r="RAF1872" s="401"/>
      <c r="RAG1872" s="401"/>
      <c r="RAH1872" s="401"/>
      <c r="RAI1872" s="401"/>
      <c r="RAJ1872" s="401"/>
      <c r="RAK1872" s="401"/>
      <c r="RAL1872" s="401"/>
      <c r="RAM1872" s="401"/>
      <c r="RAN1872" s="401"/>
      <c r="RAO1872" s="401"/>
      <c r="RAP1872" s="401"/>
      <c r="RAQ1872" s="401"/>
      <c r="RAR1872" s="401"/>
      <c r="RAS1872" s="401"/>
      <c r="RAT1872" s="401"/>
      <c r="RAU1872" s="401"/>
      <c r="RAV1872" s="401"/>
      <c r="RAW1872" s="401"/>
      <c r="RAX1872" s="401"/>
      <c r="RAY1872" s="401"/>
      <c r="RAZ1872" s="401"/>
      <c r="RBA1872" s="401"/>
      <c r="RBB1872" s="401"/>
      <c r="RBC1872" s="401"/>
      <c r="RBD1872" s="401"/>
      <c r="RBE1872" s="401"/>
      <c r="RBF1872" s="401"/>
      <c r="RBG1872" s="401"/>
      <c r="RBH1872" s="401"/>
      <c r="RBI1872" s="401"/>
      <c r="RBJ1872" s="401"/>
      <c r="RBK1872" s="401"/>
      <c r="RBL1872" s="401"/>
      <c r="RBM1872" s="401"/>
      <c r="RBN1872" s="401"/>
      <c r="RBO1872" s="401"/>
      <c r="RBP1872" s="401"/>
      <c r="RBQ1872" s="401"/>
      <c r="RBR1872" s="401"/>
      <c r="RBS1872" s="401"/>
      <c r="RBT1872" s="401"/>
      <c r="RBU1872" s="401"/>
      <c r="RBV1872" s="401"/>
      <c r="RBW1872" s="401"/>
      <c r="RBX1872" s="401"/>
      <c r="RBY1872" s="401"/>
      <c r="RBZ1872" s="401"/>
      <c r="RCA1872" s="401"/>
      <c r="RCB1872" s="401"/>
      <c r="RCC1872" s="401"/>
      <c r="RCD1872" s="401"/>
      <c r="RCE1872" s="401"/>
      <c r="RCF1872" s="401"/>
      <c r="RCG1872" s="401"/>
      <c r="RCH1872" s="401"/>
      <c r="RCI1872" s="401"/>
      <c r="RCJ1872" s="401"/>
      <c r="RCK1872" s="401"/>
      <c r="RCL1872" s="401"/>
      <c r="RCM1872" s="401"/>
      <c r="RCN1872" s="401"/>
      <c r="RCO1872" s="401"/>
      <c r="RCP1872" s="401"/>
      <c r="RCQ1872" s="401"/>
      <c r="RCR1872" s="401"/>
      <c r="RCS1872" s="401"/>
      <c r="RCT1872" s="401"/>
      <c r="RCU1872" s="401"/>
      <c r="RCV1872" s="401"/>
      <c r="RCW1872" s="401"/>
      <c r="RCX1872" s="401"/>
      <c r="RCY1872" s="401"/>
      <c r="RCZ1872" s="401"/>
      <c r="RDA1872" s="401"/>
      <c r="RDB1872" s="401"/>
      <c r="RDC1872" s="401"/>
      <c r="RDD1872" s="401"/>
      <c r="RDE1872" s="401"/>
      <c r="RDF1872" s="401"/>
      <c r="RDG1872" s="401"/>
      <c r="RDH1872" s="401"/>
      <c r="RDI1872" s="401"/>
      <c r="RDJ1872" s="401"/>
      <c r="RDK1872" s="401"/>
      <c r="RDL1872" s="401"/>
      <c r="RDM1872" s="401"/>
      <c r="RDN1872" s="401"/>
      <c r="RDO1872" s="401"/>
      <c r="RDP1872" s="401"/>
      <c r="RDQ1872" s="401"/>
      <c r="RDR1872" s="401"/>
      <c r="RDS1872" s="401"/>
      <c r="RDT1872" s="401"/>
      <c r="RDU1872" s="401"/>
      <c r="RDV1872" s="401"/>
      <c r="RDW1872" s="401"/>
      <c r="RDX1872" s="401"/>
      <c r="RDY1872" s="401"/>
      <c r="RDZ1872" s="401"/>
      <c r="REA1872" s="401"/>
      <c r="REB1872" s="401"/>
      <c r="REC1872" s="401"/>
      <c r="RED1872" s="401"/>
      <c r="REE1872" s="401"/>
      <c r="REF1872" s="401"/>
      <c r="REG1872" s="401"/>
      <c r="REH1872" s="401"/>
      <c r="REI1872" s="401"/>
      <c r="REJ1872" s="401"/>
      <c r="REK1872" s="401"/>
      <c r="REL1872" s="401"/>
      <c r="REM1872" s="401"/>
      <c r="REN1872" s="401"/>
      <c r="REO1872" s="401"/>
      <c r="REP1872" s="401"/>
      <c r="REQ1872" s="401"/>
      <c r="RER1872" s="401"/>
      <c r="RES1872" s="401"/>
      <c r="RET1872" s="401"/>
      <c r="REU1872" s="401"/>
      <c r="REV1872" s="401"/>
      <c r="REW1872" s="401"/>
      <c r="REX1872" s="401"/>
      <c r="REY1872" s="401"/>
      <c r="REZ1872" s="401"/>
      <c r="RFA1872" s="401"/>
      <c r="RFB1872" s="401"/>
      <c r="RFC1872" s="401"/>
      <c r="RFD1872" s="401"/>
      <c r="RFE1872" s="401"/>
      <c r="RFF1872" s="401"/>
      <c r="RFG1872" s="401"/>
      <c r="RFH1872" s="401"/>
      <c r="RFI1872" s="401"/>
      <c r="RFJ1872" s="401"/>
      <c r="RFK1872" s="401"/>
      <c r="RFL1872" s="401"/>
      <c r="RFM1872" s="401"/>
      <c r="RFN1872" s="401"/>
      <c r="RFO1872" s="401"/>
      <c r="RFP1872" s="401"/>
      <c r="RFQ1872" s="401"/>
      <c r="RFR1872" s="401"/>
      <c r="RFS1872" s="401"/>
      <c r="RFT1872" s="401"/>
      <c r="RFU1872" s="401"/>
      <c r="RFV1872" s="401"/>
      <c r="RFW1872" s="401"/>
      <c r="RFX1872" s="401"/>
      <c r="RFY1872" s="401"/>
      <c r="RFZ1872" s="401"/>
      <c r="RGA1872" s="401"/>
      <c r="RGB1872" s="401"/>
      <c r="RGC1872" s="401"/>
      <c r="RGD1872" s="401"/>
      <c r="RGE1872" s="401"/>
      <c r="RGF1872" s="401"/>
      <c r="RGG1872" s="401"/>
      <c r="RGH1872" s="401"/>
      <c r="RGI1872" s="401"/>
      <c r="RGJ1872" s="401"/>
      <c r="RGK1872" s="401"/>
      <c r="RGL1872" s="401"/>
      <c r="RGM1872" s="401"/>
      <c r="RGN1872" s="401"/>
      <c r="RGO1872" s="401"/>
      <c r="RGP1872" s="401"/>
      <c r="RGQ1872" s="401"/>
      <c r="RGR1872" s="401"/>
      <c r="RGS1872" s="401"/>
      <c r="RGT1872" s="401"/>
      <c r="RGU1872" s="401"/>
      <c r="RGV1872" s="401"/>
      <c r="RGW1872" s="401"/>
      <c r="RGX1872" s="401"/>
      <c r="RGY1872" s="401"/>
      <c r="RGZ1872" s="401"/>
      <c r="RHA1872" s="401"/>
      <c r="RHB1872" s="401"/>
      <c r="RHC1872" s="401"/>
      <c r="RHD1872" s="401"/>
      <c r="RHE1872" s="401"/>
      <c r="RHF1872" s="401"/>
      <c r="RHG1872" s="401"/>
      <c r="RHH1872" s="401"/>
      <c r="RHI1872" s="401"/>
      <c r="RHJ1872" s="401"/>
      <c r="RHK1872" s="401"/>
      <c r="RHL1872" s="401"/>
      <c r="RHM1872" s="401"/>
      <c r="RHN1872" s="401"/>
      <c r="RHO1872" s="401"/>
      <c r="RHP1872" s="401"/>
      <c r="RHQ1872" s="401"/>
      <c r="RHR1872" s="401"/>
      <c r="RHS1872" s="401"/>
      <c r="RHT1872" s="401"/>
      <c r="RHU1872" s="401"/>
      <c r="RHV1872" s="401"/>
      <c r="RHW1872" s="401"/>
      <c r="RHX1872" s="401"/>
      <c r="RHY1872" s="401"/>
      <c r="RHZ1872" s="401"/>
      <c r="RIA1872" s="401"/>
      <c r="RIB1872" s="401"/>
      <c r="RIC1872" s="401"/>
      <c r="RID1872" s="401"/>
      <c r="RIE1872" s="401"/>
      <c r="RIF1872" s="401"/>
      <c r="RIG1872" s="401"/>
      <c r="RIH1872" s="401"/>
      <c r="RII1872" s="401"/>
      <c r="RIJ1872" s="401"/>
      <c r="RIK1872" s="401"/>
      <c r="RIL1872" s="401"/>
      <c r="RIM1872" s="401"/>
      <c r="RIN1872" s="401"/>
      <c r="RIO1872" s="401"/>
      <c r="RIP1872" s="401"/>
      <c r="RIQ1872" s="401"/>
      <c r="RIR1872" s="401"/>
      <c r="RIS1872" s="401"/>
      <c r="RIT1872" s="401"/>
      <c r="RIU1872" s="401"/>
      <c r="RIV1872" s="401"/>
      <c r="RIW1872" s="401"/>
      <c r="RIX1872" s="401"/>
      <c r="RIY1872" s="401"/>
      <c r="RIZ1872" s="401"/>
      <c r="RJA1872" s="401"/>
      <c r="RJB1872" s="401"/>
      <c r="RJC1872" s="401"/>
      <c r="RJD1872" s="401"/>
      <c r="RJE1872" s="401"/>
      <c r="RJF1872" s="401"/>
      <c r="RJG1872" s="401"/>
      <c r="RJH1872" s="401"/>
      <c r="RJI1872" s="401"/>
      <c r="RJJ1872" s="401"/>
      <c r="RJK1872" s="401"/>
      <c r="RJL1872" s="401"/>
      <c r="RJM1872" s="401"/>
      <c r="RJN1872" s="401"/>
      <c r="RJO1872" s="401"/>
      <c r="RJP1872" s="401"/>
      <c r="RJQ1872" s="401"/>
      <c r="RJR1872" s="401"/>
      <c r="RJS1872" s="401"/>
      <c r="RJT1872" s="401"/>
      <c r="RJU1872" s="401"/>
      <c r="RJV1872" s="401"/>
      <c r="RJW1872" s="401"/>
      <c r="RJX1872" s="401"/>
      <c r="RJY1872" s="401"/>
      <c r="RJZ1872" s="401"/>
      <c r="RKA1872" s="401"/>
      <c r="RKB1872" s="401"/>
      <c r="RKC1872" s="401"/>
      <c r="RKD1872" s="401"/>
      <c r="RKE1872" s="401"/>
      <c r="RKF1872" s="401"/>
      <c r="RKG1872" s="401"/>
      <c r="RKH1872" s="401"/>
      <c r="RKI1872" s="401"/>
      <c r="RKJ1872" s="401"/>
      <c r="RKK1872" s="401"/>
      <c r="RKL1872" s="401"/>
      <c r="RKM1872" s="401"/>
      <c r="RKN1872" s="401"/>
      <c r="RKO1872" s="401"/>
      <c r="RKP1872" s="401"/>
      <c r="RKQ1872" s="401"/>
      <c r="RKR1872" s="401"/>
      <c r="RKS1872" s="401"/>
      <c r="RKT1872" s="401"/>
      <c r="RKU1872" s="401"/>
      <c r="RKV1872" s="401"/>
      <c r="RKW1872" s="401"/>
      <c r="RKX1872" s="401"/>
      <c r="RKY1872" s="401"/>
      <c r="RKZ1872" s="401"/>
      <c r="RLA1872" s="401"/>
      <c r="RLB1872" s="401"/>
      <c r="RLC1872" s="401"/>
      <c r="RLD1872" s="401"/>
      <c r="RLE1872" s="401"/>
      <c r="RLF1872" s="401"/>
      <c r="RLG1872" s="401"/>
      <c r="RLH1872" s="401"/>
      <c r="RLI1872" s="401"/>
      <c r="RLJ1872" s="401"/>
      <c r="RLK1872" s="401"/>
      <c r="RLL1872" s="401"/>
      <c r="RLM1872" s="401"/>
      <c r="RLN1872" s="401"/>
      <c r="RLO1872" s="401"/>
      <c r="RLP1872" s="401"/>
      <c r="RLQ1872" s="401"/>
      <c r="RLR1872" s="401"/>
      <c r="RLS1872" s="401"/>
      <c r="RLT1872" s="401"/>
      <c r="RLU1872" s="401"/>
      <c r="RLV1872" s="401"/>
      <c r="RLW1872" s="401"/>
      <c r="RLX1872" s="401"/>
      <c r="RLY1872" s="401"/>
      <c r="RLZ1872" s="401"/>
      <c r="RMA1872" s="401"/>
      <c r="RMB1872" s="401"/>
      <c r="RMC1872" s="401"/>
      <c r="RMD1872" s="401"/>
      <c r="RME1872" s="401"/>
      <c r="RMF1872" s="401"/>
      <c r="RMG1872" s="401"/>
      <c r="RMH1872" s="401"/>
      <c r="RMI1872" s="401"/>
      <c r="RMJ1872" s="401"/>
      <c r="RMK1872" s="401"/>
      <c r="RML1872" s="401"/>
      <c r="RMM1872" s="401"/>
      <c r="RMN1872" s="401"/>
      <c r="RMO1872" s="401"/>
      <c r="RMP1872" s="401"/>
      <c r="RMQ1872" s="401"/>
      <c r="RMR1872" s="401"/>
      <c r="RMS1872" s="401"/>
      <c r="RMT1872" s="401"/>
      <c r="RMU1872" s="401"/>
      <c r="RMV1872" s="401"/>
      <c r="RMW1872" s="401"/>
      <c r="RMX1872" s="401"/>
      <c r="RMY1872" s="401"/>
      <c r="RMZ1872" s="401"/>
      <c r="RNA1872" s="401"/>
      <c r="RNB1872" s="401"/>
      <c r="RNC1872" s="401"/>
      <c r="RND1872" s="401"/>
      <c r="RNE1872" s="401"/>
      <c r="RNF1872" s="401"/>
      <c r="RNG1872" s="401"/>
      <c r="RNH1872" s="401"/>
      <c r="RNI1872" s="401"/>
      <c r="RNJ1872" s="401"/>
      <c r="RNK1872" s="401"/>
      <c r="RNL1872" s="401"/>
      <c r="RNM1872" s="401"/>
      <c r="RNN1872" s="401"/>
      <c r="RNO1872" s="401"/>
      <c r="RNP1872" s="401"/>
      <c r="RNQ1872" s="401"/>
      <c r="RNR1872" s="401"/>
      <c r="RNS1872" s="401"/>
      <c r="RNT1872" s="401"/>
      <c r="RNU1872" s="401"/>
      <c r="RNV1872" s="401"/>
      <c r="RNW1872" s="401"/>
      <c r="RNX1872" s="401"/>
      <c r="RNY1872" s="401"/>
      <c r="RNZ1872" s="401"/>
      <c r="ROA1872" s="401"/>
      <c r="ROB1872" s="401"/>
      <c r="ROC1872" s="401"/>
      <c r="ROD1872" s="401"/>
      <c r="ROE1872" s="401"/>
      <c r="ROF1872" s="401"/>
      <c r="ROG1872" s="401"/>
      <c r="ROH1872" s="401"/>
      <c r="ROI1872" s="401"/>
      <c r="ROJ1872" s="401"/>
      <c r="ROK1872" s="401"/>
      <c r="ROL1872" s="401"/>
      <c r="ROM1872" s="401"/>
      <c r="RON1872" s="401"/>
      <c r="ROO1872" s="401"/>
      <c r="ROP1872" s="401"/>
      <c r="ROQ1872" s="401"/>
      <c r="ROR1872" s="401"/>
      <c r="ROS1872" s="401"/>
      <c r="ROT1872" s="401"/>
      <c r="ROU1872" s="401"/>
      <c r="ROV1872" s="401"/>
      <c r="ROW1872" s="401"/>
      <c r="ROX1872" s="401"/>
      <c r="ROY1872" s="401"/>
      <c r="ROZ1872" s="401"/>
      <c r="RPA1872" s="401"/>
      <c r="RPB1872" s="401"/>
      <c r="RPC1872" s="401"/>
      <c r="RPD1872" s="401"/>
      <c r="RPE1872" s="401"/>
      <c r="RPF1872" s="401"/>
      <c r="RPG1872" s="401"/>
      <c r="RPH1872" s="401"/>
      <c r="RPI1872" s="401"/>
      <c r="RPJ1872" s="401"/>
      <c r="RPK1872" s="401"/>
      <c r="RPL1872" s="401"/>
      <c r="RPM1872" s="401"/>
      <c r="RPN1872" s="401"/>
      <c r="RPO1872" s="401"/>
      <c r="RPP1872" s="401"/>
      <c r="RPQ1872" s="401"/>
      <c r="RPR1872" s="401"/>
      <c r="RPS1872" s="401"/>
      <c r="RPT1872" s="401"/>
      <c r="RPU1872" s="401"/>
      <c r="RPV1872" s="401"/>
      <c r="RPW1872" s="401"/>
      <c r="RPX1872" s="401"/>
      <c r="RPY1872" s="401"/>
      <c r="RPZ1872" s="401"/>
      <c r="RQA1872" s="401"/>
      <c r="RQB1872" s="401"/>
      <c r="RQC1872" s="401"/>
      <c r="RQD1872" s="401"/>
      <c r="RQE1872" s="401"/>
      <c r="RQF1872" s="401"/>
      <c r="RQG1872" s="401"/>
      <c r="RQH1872" s="401"/>
      <c r="RQI1872" s="401"/>
      <c r="RQJ1872" s="401"/>
      <c r="RQK1872" s="401"/>
      <c r="RQL1872" s="401"/>
      <c r="RQM1872" s="401"/>
      <c r="RQN1872" s="401"/>
      <c r="RQO1872" s="401"/>
      <c r="RQP1872" s="401"/>
      <c r="RQQ1872" s="401"/>
      <c r="RQR1872" s="401"/>
      <c r="RQS1872" s="401"/>
      <c r="RQT1872" s="401"/>
      <c r="RQU1872" s="401"/>
      <c r="RQV1872" s="401"/>
      <c r="RQW1872" s="401"/>
      <c r="RQX1872" s="401"/>
      <c r="RQY1872" s="401"/>
      <c r="RQZ1872" s="401"/>
      <c r="RRA1872" s="401"/>
      <c r="RRB1872" s="401"/>
      <c r="RRC1872" s="401"/>
      <c r="RRD1872" s="401"/>
      <c r="RRE1872" s="401"/>
      <c r="RRF1872" s="401"/>
      <c r="RRG1872" s="401"/>
      <c r="RRH1872" s="401"/>
      <c r="RRI1872" s="401"/>
      <c r="RRJ1872" s="401"/>
      <c r="RRK1872" s="401"/>
      <c r="RRL1872" s="401"/>
      <c r="RRM1872" s="401"/>
      <c r="RRN1872" s="401"/>
      <c r="RRO1872" s="401"/>
      <c r="RRP1872" s="401"/>
      <c r="RRQ1872" s="401"/>
      <c r="RRR1872" s="401"/>
      <c r="RRS1872" s="401"/>
      <c r="RRT1872" s="401"/>
      <c r="RRU1872" s="401"/>
      <c r="RRV1872" s="401"/>
      <c r="RRW1872" s="401"/>
      <c r="RRX1872" s="401"/>
      <c r="RRY1872" s="401"/>
      <c r="RRZ1872" s="401"/>
      <c r="RSA1872" s="401"/>
      <c r="RSB1872" s="401"/>
      <c r="RSC1872" s="401"/>
      <c r="RSD1872" s="401"/>
      <c r="RSE1872" s="401"/>
      <c r="RSF1872" s="401"/>
      <c r="RSG1872" s="401"/>
      <c r="RSH1872" s="401"/>
      <c r="RSI1872" s="401"/>
      <c r="RSJ1872" s="401"/>
      <c r="RSK1872" s="401"/>
      <c r="RSL1872" s="401"/>
      <c r="RSM1872" s="401"/>
      <c r="RSN1872" s="401"/>
      <c r="RSO1872" s="401"/>
      <c r="RSP1872" s="401"/>
      <c r="RSQ1872" s="401"/>
      <c r="RSR1872" s="401"/>
      <c r="RSS1872" s="401"/>
      <c r="RST1872" s="401"/>
      <c r="RSU1872" s="401"/>
      <c r="RSV1872" s="401"/>
      <c r="RSW1872" s="401"/>
      <c r="RSX1872" s="401"/>
      <c r="RSY1872" s="401"/>
      <c r="RSZ1872" s="401"/>
      <c r="RTA1872" s="401"/>
      <c r="RTB1872" s="401"/>
      <c r="RTC1872" s="401"/>
      <c r="RTD1872" s="401"/>
      <c r="RTE1872" s="401"/>
      <c r="RTF1872" s="401"/>
      <c r="RTG1872" s="401"/>
      <c r="RTH1872" s="401"/>
      <c r="RTI1872" s="401"/>
      <c r="RTJ1872" s="401"/>
      <c r="RTK1872" s="401"/>
      <c r="RTL1872" s="401"/>
      <c r="RTM1872" s="401"/>
      <c r="RTN1872" s="401"/>
      <c r="RTO1872" s="401"/>
      <c r="RTP1872" s="401"/>
      <c r="RTQ1872" s="401"/>
      <c r="RTR1872" s="401"/>
      <c r="RTS1872" s="401"/>
      <c r="RTT1872" s="401"/>
      <c r="RTU1872" s="401"/>
      <c r="RTV1872" s="401"/>
      <c r="RTW1872" s="401"/>
      <c r="RTX1872" s="401"/>
      <c r="RTY1872" s="401"/>
      <c r="RTZ1872" s="401"/>
      <c r="RUA1872" s="401"/>
      <c r="RUB1872" s="401"/>
      <c r="RUC1872" s="401"/>
      <c r="RUD1872" s="401"/>
      <c r="RUE1872" s="401"/>
      <c r="RUF1872" s="401"/>
      <c r="RUG1872" s="401"/>
      <c r="RUH1872" s="401"/>
      <c r="RUI1872" s="401"/>
      <c r="RUJ1872" s="401"/>
      <c r="RUK1872" s="401"/>
      <c r="RUL1872" s="401"/>
      <c r="RUM1872" s="401"/>
      <c r="RUN1872" s="401"/>
      <c r="RUO1872" s="401"/>
      <c r="RUP1872" s="401"/>
      <c r="RUQ1872" s="401"/>
      <c r="RUR1872" s="401"/>
      <c r="RUS1872" s="401"/>
      <c r="RUT1872" s="401"/>
      <c r="RUU1872" s="401"/>
      <c r="RUV1872" s="401"/>
      <c r="RUW1872" s="401"/>
      <c r="RUX1872" s="401"/>
      <c r="RUY1872" s="401"/>
      <c r="RUZ1872" s="401"/>
      <c r="RVA1872" s="401"/>
      <c r="RVB1872" s="401"/>
      <c r="RVC1872" s="401"/>
      <c r="RVD1872" s="401"/>
      <c r="RVE1872" s="401"/>
      <c r="RVF1872" s="401"/>
      <c r="RVG1872" s="401"/>
      <c r="RVH1872" s="401"/>
      <c r="RVI1872" s="401"/>
      <c r="RVJ1872" s="401"/>
      <c r="RVK1872" s="401"/>
      <c r="RVL1872" s="401"/>
      <c r="RVM1872" s="401"/>
      <c r="RVN1872" s="401"/>
      <c r="RVO1872" s="401"/>
      <c r="RVP1872" s="401"/>
      <c r="RVQ1872" s="401"/>
      <c r="RVR1872" s="401"/>
      <c r="RVS1872" s="401"/>
      <c r="RVT1872" s="401"/>
      <c r="RVU1872" s="401"/>
      <c r="RVV1872" s="401"/>
      <c r="RVW1872" s="401"/>
      <c r="RVX1872" s="401"/>
      <c r="RVY1872" s="401"/>
      <c r="RVZ1872" s="401"/>
      <c r="RWA1872" s="401"/>
      <c r="RWB1872" s="401"/>
      <c r="RWC1872" s="401"/>
      <c r="RWD1872" s="401"/>
      <c r="RWE1872" s="401"/>
      <c r="RWF1872" s="401"/>
      <c r="RWG1872" s="401"/>
      <c r="RWH1872" s="401"/>
      <c r="RWI1872" s="401"/>
      <c r="RWJ1872" s="401"/>
      <c r="RWK1872" s="401"/>
      <c r="RWL1872" s="401"/>
      <c r="RWM1872" s="401"/>
      <c r="RWN1872" s="401"/>
      <c r="RWO1872" s="401"/>
      <c r="RWP1872" s="401"/>
      <c r="RWQ1872" s="401"/>
      <c r="RWR1872" s="401"/>
      <c r="RWS1872" s="401"/>
      <c r="RWT1872" s="401"/>
      <c r="RWU1872" s="401"/>
      <c r="RWV1872" s="401"/>
      <c r="RWW1872" s="401"/>
      <c r="RWX1872" s="401"/>
      <c r="RWY1872" s="401"/>
      <c r="RWZ1872" s="401"/>
      <c r="RXA1872" s="401"/>
      <c r="RXB1872" s="401"/>
      <c r="RXC1872" s="401"/>
      <c r="RXD1872" s="401"/>
      <c r="RXE1872" s="401"/>
      <c r="RXF1872" s="401"/>
      <c r="RXG1872" s="401"/>
      <c r="RXH1872" s="401"/>
      <c r="RXI1872" s="401"/>
      <c r="RXJ1872" s="401"/>
      <c r="RXK1872" s="401"/>
      <c r="RXL1872" s="401"/>
      <c r="RXM1872" s="401"/>
      <c r="RXN1872" s="401"/>
      <c r="RXO1872" s="401"/>
      <c r="RXP1872" s="401"/>
      <c r="RXQ1872" s="401"/>
      <c r="RXR1872" s="401"/>
      <c r="RXS1872" s="401"/>
      <c r="RXT1872" s="401"/>
      <c r="RXU1872" s="401"/>
      <c r="RXV1872" s="401"/>
      <c r="RXW1872" s="401"/>
      <c r="RXX1872" s="401"/>
      <c r="RXY1872" s="401"/>
      <c r="RXZ1872" s="401"/>
      <c r="RYA1872" s="401"/>
      <c r="RYB1872" s="401"/>
      <c r="RYC1872" s="401"/>
      <c r="RYD1872" s="401"/>
      <c r="RYE1872" s="401"/>
      <c r="RYF1872" s="401"/>
      <c r="RYG1872" s="401"/>
      <c r="RYH1872" s="401"/>
      <c r="RYI1872" s="401"/>
      <c r="RYJ1872" s="401"/>
      <c r="RYK1872" s="401"/>
      <c r="RYL1872" s="401"/>
      <c r="RYM1872" s="401"/>
      <c r="RYN1872" s="401"/>
      <c r="RYO1872" s="401"/>
      <c r="RYP1872" s="401"/>
      <c r="RYQ1872" s="401"/>
      <c r="RYR1872" s="401"/>
      <c r="RYS1872" s="401"/>
      <c r="RYT1872" s="401"/>
      <c r="RYU1872" s="401"/>
      <c r="RYV1872" s="401"/>
      <c r="RYW1872" s="401"/>
      <c r="RYX1872" s="401"/>
      <c r="RYY1872" s="401"/>
      <c r="RYZ1872" s="401"/>
      <c r="RZA1872" s="401"/>
      <c r="RZB1872" s="401"/>
      <c r="RZC1872" s="401"/>
      <c r="RZD1872" s="401"/>
      <c r="RZE1872" s="401"/>
      <c r="RZF1872" s="401"/>
      <c r="RZG1872" s="401"/>
      <c r="RZH1872" s="401"/>
      <c r="RZI1872" s="401"/>
      <c r="RZJ1872" s="401"/>
      <c r="RZK1872" s="401"/>
      <c r="RZL1872" s="401"/>
      <c r="RZM1872" s="401"/>
      <c r="RZN1872" s="401"/>
      <c r="RZO1872" s="401"/>
      <c r="RZP1872" s="401"/>
      <c r="RZQ1872" s="401"/>
      <c r="RZR1872" s="401"/>
      <c r="RZS1872" s="401"/>
      <c r="RZT1872" s="401"/>
      <c r="RZU1872" s="401"/>
      <c r="RZV1872" s="401"/>
      <c r="RZW1872" s="401"/>
      <c r="RZX1872" s="401"/>
      <c r="RZY1872" s="401"/>
      <c r="RZZ1872" s="401"/>
      <c r="SAA1872" s="401"/>
      <c r="SAB1872" s="401"/>
      <c r="SAC1872" s="401"/>
      <c r="SAD1872" s="401"/>
      <c r="SAE1872" s="401"/>
      <c r="SAF1872" s="401"/>
      <c r="SAG1872" s="401"/>
      <c r="SAH1872" s="401"/>
      <c r="SAI1872" s="401"/>
      <c r="SAJ1872" s="401"/>
      <c r="SAK1872" s="401"/>
      <c r="SAL1872" s="401"/>
      <c r="SAM1872" s="401"/>
      <c r="SAN1872" s="401"/>
      <c r="SAO1872" s="401"/>
      <c r="SAP1872" s="401"/>
      <c r="SAQ1872" s="401"/>
      <c r="SAR1872" s="401"/>
      <c r="SAS1872" s="401"/>
      <c r="SAT1872" s="401"/>
      <c r="SAU1872" s="401"/>
      <c r="SAV1872" s="401"/>
      <c r="SAW1872" s="401"/>
      <c r="SAX1872" s="401"/>
      <c r="SAY1872" s="401"/>
      <c r="SAZ1872" s="401"/>
      <c r="SBA1872" s="401"/>
      <c r="SBB1872" s="401"/>
      <c r="SBC1872" s="401"/>
      <c r="SBD1872" s="401"/>
      <c r="SBE1872" s="401"/>
      <c r="SBF1872" s="401"/>
      <c r="SBG1872" s="401"/>
      <c r="SBH1872" s="401"/>
      <c r="SBI1872" s="401"/>
      <c r="SBJ1872" s="401"/>
      <c r="SBK1872" s="401"/>
      <c r="SBL1872" s="401"/>
      <c r="SBM1872" s="401"/>
      <c r="SBN1872" s="401"/>
      <c r="SBO1872" s="401"/>
      <c r="SBP1872" s="401"/>
      <c r="SBQ1872" s="401"/>
      <c r="SBR1872" s="401"/>
      <c r="SBS1872" s="401"/>
      <c r="SBT1872" s="401"/>
      <c r="SBU1872" s="401"/>
      <c r="SBV1872" s="401"/>
      <c r="SBW1872" s="401"/>
      <c r="SBX1872" s="401"/>
      <c r="SBY1872" s="401"/>
      <c r="SBZ1872" s="401"/>
      <c r="SCA1872" s="401"/>
      <c r="SCB1872" s="401"/>
      <c r="SCC1872" s="401"/>
      <c r="SCD1872" s="401"/>
      <c r="SCE1872" s="401"/>
      <c r="SCF1872" s="401"/>
      <c r="SCG1872" s="401"/>
      <c r="SCH1872" s="401"/>
      <c r="SCI1872" s="401"/>
      <c r="SCJ1872" s="401"/>
      <c r="SCK1872" s="401"/>
      <c r="SCL1872" s="401"/>
      <c r="SCM1872" s="401"/>
      <c r="SCN1872" s="401"/>
      <c r="SCO1872" s="401"/>
      <c r="SCP1872" s="401"/>
      <c r="SCQ1872" s="401"/>
      <c r="SCR1872" s="401"/>
      <c r="SCS1872" s="401"/>
      <c r="SCT1872" s="401"/>
      <c r="SCU1872" s="401"/>
      <c r="SCV1872" s="401"/>
      <c r="SCW1872" s="401"/>
      <c r="SCX1872" s="401"/>
      <c r="SCY1872" s="401"/>
      <c r="SCZ1872" s="401"/>
      <c r="SDA1872" s="401"/>
      <c r="SDB1872" s="401"/>
      <c r="SDC1872" s="401"/>
      <c r="SDD1872" s="401"/>
      <c r="SDE1872" s="401"/>
      <c r="SDF1872" s="401"/>
      <c r="SDG1872" s="401"/>
      <c r="SDH1872" s="401"/>
      <c r="SDI1872" s="401"/>
      <c r="SDJ1872" s="401"/>
      <c r="SDK1872" s="401"/>
      <c r="SDL1872" s="401"/>
      <c r="SDM1872" s="401"/>
      <c r="SDN1872" s="401"/>
      <c r="SDO1872" s="401"/>
      <c r="SDP1872" s="401"/>
      <c r="SDQ1872" s="401"/>
      <c r="SDR1872" s="401"/>
      <c r="SDS1872" s="401"/>
      <c r="SDT1872" s="401"/>
      <c r="SDU1872" s="401"/>
      <c r="SDV1872" s="401"/>
      <c r="SDW1872" s="401"/>
      <c r="SDX1872" s="401"/>
      <c r="SDY1872" s="401"/>
      <c r="SDZ1872" s="401"/>
      <c r="SEA1872" s="401"/>
      <c r="SEB1872" s="401"/>
      <c r="SEC1872" s="401"/>
      <c r="SED1872" s="401"/>
      <c r="SEE1872" s="401"/>
      <c r="SEF1872" s="401"/>
      <c r="SEG1872" s="401"/>
      <c r="SEH1872" s="401"/>
      <c r="SEI1872" s="401"/>
      <c r="SEJ1872" s="401"/>
      <c r="SEK1872" s="401"/>
      <c r="SEL1872" s="401"/>
      <c r="SEM1872" s="401"/>
      <c r="SEN1872" s="401"/>
      <c r="SEO1872" s="401"/>
      <c r="SEP1872" s="401"/>
      <c r="SEQ1872" s="401"/>
      <c r="SER1872" s="401"/>
      <c r="SES1872" s="401"/>
      <c r="SET1872" s="401"/>
      <c r="SEU1872" s="401"/>
      <c r="SEV1872" s="401"/>
      <c r="SEW1872" s="401"/>
      <c r="SEX1872" s="401"/>
      <c r="SEY1872" s="401"/>
      <c r="SEZ1872" s="401"/>
      <c r="SFA1872" s="401"/>
      <c r="SFB1872" s="401"/>
      <c r="SFC1872" s="401"/>
      <c r="SFD1872" s="401"/>
      <c r="SFE1872" s="401"/>
      <c r="SFF1872" s="401"/>
      <c r="SFG1872" s="401"/>
      <c r="SFH1872" s="401"/>
      <c r="SFI1872" s="401"/>
      <c r="SFJ1872" s="401"/>
      <c r="SFK1872" s="401"/>
      <c r="SFL1872" s="401"/>
      <c r="SFM1872" s="401"/>
      <c r="SFN1872" s="401"/>
      <c r="SFO1872" s="401"/>
      <c r="SFP1872" s="401"/>
      <c r="SFQ1872" s="401"/>
      <c r="SFR1872" s="401"/>
      <c r="SFS1872" s="401"/>
      <c r="SFT1872" s="401"/>
      <c r="SFU1872" s="401"/>
      <c r="SFV1872" s="401"/>
      <c r="SFW1872" s="401"/>
      <c r="SFX1872" s="401"/>
      <c r="SFY1872" s="401"/>
      <c r="SFZ1872" s="401"/>
      <c r="SGA1872" s="401"/>
      <c r="SGB1872" s="401"/>
      <c r="SGC1872" s="401"/>
      <c r="SGD1872" s="401"/>
      <c r="SGE1872" s="401"/>
      <c r="SGF1872" s="401"/>
      <c r="SGG1872" s="401"/>
      <c r="SGH1872" s="401"/>
      <c r="SGI1872" s="401"/>
      <c r="SGJ1872" s="401"/>
      <c r="SGK1872" s="401"/>
      <c r="SGL1872" s="401"/>
      <c r="SGM1872" s="401"/>
      <c r="SGN1872" s="401"/>
      <c r="SGO1872" s="401"/>
      <c r="SGP1872" s="401"/>
      <c r="SGQ1872" s="401"/>
      <c r="SGR1872" s="401"/>
      <c r="SGS1872" s="401"/>
      <c r="SGT1872" s="401"/>
      <c r="SGU1872" s="401"/>
      <c r="SGV1872" s="401"/>
      <c r="SGW1872" s="401"/>
      <c r="SGX1872" s="401"/>
      <c r="SGY1872" s="401"/>
      <c r="SGZ1872" s="401"/>
      <c r="SHA1872" s="401"/>
      <c r="SHB1872" s="401"/>
      <c r="SHC1872" s="401"/>
      <c r="SHD1872" s="401"/>
      <c r="SHE1872" s="401"/>
      <c r="SHF1872" s="401"/>
      <c r="SHG1872" s="401"/>
      <c r="SHH1872" s="401"/>
      <c r="SHI1872" s="401"/>
      <c r="SHJ1872" s="401"/>
      <c r="SHK1872" s="401"/>
      <c r="SHL1872" s="401"/>
      <c r="SHM1872" s="401"/>
      <c r="SHN1872" s="401"/>
      <c r="SHO1872" s="401"/>
      <c r="SHP1872" s="401"/>
      <c r="SHQ1872" s="401"/>
      <c r="SHR1872" s="401"/>
      <c r="SHS1872" s="401"/>
      <c r="SHT1872" s="401"/>
      <c r="SHU1872" s="401"/>
      <c r="SHV1872" s="401"/>
      <c r="SHW1872" s="401"/>
      <c r="SHX1872" s="401"/>
      <c r="SHY1872" s="401"/>
      <c r="SHZ1872" s="401"/>
      <c r="SIA1872" s="401"/>
      <c r="SIB1872" s="401"/>
      <c r="SIC1872" s="401"/>
      <c r="SID1872" s="401"/>
      <c r="SIE1872" s="401"/>
      <c r="SIF1872" s="401"/>
      <c r="SIG1872" s="401"/>
      <c r="SIH1872" s="401"/>
      <c r="SII1872" s="401"/>
      <c r="SIJ1872" s="401"/>
      <c r="SIK1872" s="401"/>
      <c r="SIL1872" s="401"/>
      <c r="SIM1872" s="401"/>
      <c r="SIN1872" s="401"/>
      <c r="SIO1872" s="401"/>
      <c r="SIP1872" s="401"/>
      <c r="SIQ1872" s="401"/>
      <c r="SIR1872" s="401"/>
      <c r="SIS1872" s="401"/>
      <c r="SIT1872" s="401"/>
      <c r="SIU1872" s="401"/>
      <c r="SIV1872" s="401"/>
      <c r="SIW1872" s="401"/>
      <c r="SIX1872" s="401"/>
      <c r="SIY1872" s="401"/>
      <c r="SIZ1872" s="401"/>
      <c r="SJA1872" s="401"/>
      <c r="SJB1872" s="401"/>
      <c r="SJC1872" s="401"/>
      <c r="SJD1872" s="401"/>
      <c r="SJE1872" s="401"/>
      <c r="SJF1872" s="401"/>
      <c r="SJG1872" s="401"/>
      <c r="SJH1872" s="401"/>
      <c r="SJI1872" s="401"/>
      <c r="SJJ1872" s="401"/>
      <c r="SJK1872" s="401"/>
      <c r="SJL1872" s="401"/>
      <c r="SJM1872" s="401"/>
      <c r="SJN1872" s="401"/>
      <c r="SJO1872" s="401"/>
      <c r="SJP1872" s="401"/>
      <c r="SJQ1872" s="401"/>
      <c r="SJR1872" s="401"/>
      <c r="SJS1872" s="401"/>
      <c r="SJT1872" s="401"/>
      <c r="SJU1872" s="401"/>
      <c r="SJV1872" s="401"/>
      <c r="SJW1872" s="401"/>
      <c r="SJX1872" s="401"/>
      <c r="SJY1872" s="401"/>
      <c r="SJZ1872" s="401"/>
      <c r="SKA1872" s="401"/>
      <c r="SKB1872" s="401"/>
      <c r="SKC1872" s="401"/>
      <c r="SKD1872" s="401"/>
      <c r="SKE1872" s="401"/>
      <c r="SKF1872" s="401"/>
      <c r="SKG1872" s="401"/>
      <c r="SKH1872" s="401"/>
      <c r="SKI1872" s="401"/>
      <c r="SKJ1872" s="401"/>
      <c r="SKK1872" s="401"/>
      <c r="SKL1872" s="401"/>
      <c r="SKM1872" s="401"/>
      <c r="SKN1872" s="401"/>
      <c r="SKO1872" s="401"/>
      <c r="SKP1872" s="401"/>
      <c r="SKQ1872" s="401"/>
      <c r="SKR1872" s="401"/>
      <c r="SKS1872" s="401"/>
      <c r="SKT1872" s="401"/>
      <c r="SKU1872" s="401"/>
      <c r="SKV1872" s="401"/>
      <c r="SKW1872" s="401"/>
      <c r="SKX1872" s="401"/>
      <c r="SKY1872" s="401"/>
      <c r="SKZ1872" s="401"/>
      <c r="SLA1872" s="401"/>
      <c r="SLB1872" s="401"/>
      <c r="SLC1872" s="401"/>
      <c r="SLD1872" s="401"/>
      <c r="SLE1872" s="401"/>
      <c r="SLF1872" s="401"/>
      <c r="SLG1872" s="401"/>
      <c r="SLH1872" s="401"/>
      <c r="SLI1872" s="401"/>
      <c r="SLJ1872" s="401"/>
      <c r="SLK1872" s="401"/>
      <c r="SLL1872" s="401"/>
      <c r="SLM1872" s="401"/>
      <c r="SLN1872" s="401"/>
      <c r="SLO1872" s="401"/>
      <c r="SLP1872" s="401"/>
      <c r="SLQ1872" s="401"/>
      <c r="SLR1872" s="401"/>
      <c r="SLS1872" s="401"/>
      <c r="SLT1872" s="401"/>
      <c r="SLU1872" s="401"/>
      <c r="SLV1872" s="401"/>
      <c r="SLW1872" s="401"/>
      <c r="SLX1872" s="401"/>
      <c r="SLY1872" s="401"/>
      <c r="SLZ1872" s="401"/>
      <c r="SMA1872" s="401"/>
      <c r="SMB1872" s="401"/>
      <c r="SMC1872" s="401"/>
      <c r="SMD1872" s="401"/>
      <c r="SME1872" s="401"/>
      <c r="SMF1872" s="401"/>
      <c r="SMG1872" s="401"/>
      <c r="SMH1872" s="401"/>
      <c r="SMI1872" s="401"/>
      <c r="SMJ1872" s="401"/>
      <c r="SMK1872" s="401"/>
      <c r="SML1872" s="401"/>
      <c r="SMM1872" s="401"/>
      <c r="SMN1872" s="401"/>
      <c r="SMO1872" s="401"/>
      <c r="SMP1872" s="401"/>
      <c r="SMQ1872" s="401"/>
      <c r="SMR1872" s="401"/>
      <c r="SMS1872" s="401"/>
      <c r="SMT1872" s="401"/>
      <c r="SMU1872" s="401"/>
      <c r="SMV1872" s="401"/>
      <c r="SMW1872" s="401"/>
      <c r="SMX1872" s="401"/>
      <c r="SMY1872" s="401"/>
      <c r="SMZ1872" s="401"/>
      <c r="SNA1872" s="401"/>
      <c r="SNB1872" s="401"/>
      <c r="SNC1872" s="401"/>
      <c r="SND1872" s="401"/>
      <c r="SNE1872" s="401"/>
      <c r="SNF1872" s="401"/>
      <c r="SNG1872" s="401"/>
      <c r="SNH1872" s="401"/>
      <c r="SNI1872" s="401"/>
      <c r="SNJ1872" s="401"/>
      <c r="SNK1872" s="401"/>
      <c r="SNL1872" s="401"/>
      <c r="SNM1872" s="401"/>
      <c r="SNN1872" s="401"/>
      <c r="SNO1872" s="401"/>
      <c r="SNP1872" s="401"/>
      <c r="SNQ1872" s="401"/>
      <c r="SNR1872" s="401"/>
      <c r="SNS1872" s="401"/>
      <c r="SNT1872" s="401"/>
      <c r="SNU1872" s="401"/>
      <c r="SNV1872" s="401"/>
      <c r="SNW1872" s="401"/>
      <c r="SNX1872" s="401"/>
      <c r="SNY1872" s="401"/>
      <c r="SNZ1872" s="401"/>
      <c r="SOA1872" s="401"/>
      <c r="SOB1872" s="401"/>
      <c r="SOC1872" s="401"/>
      <c r="SOD1872" s="401"/>
      <c r="SOE1872" s="401"/>
      <c r="SOF1872" s="401"/>
      <c r="SOG1872" s="401"/>
      <c r="SOH1872" s="401"/>
      <c r="SOI1872" s="401"/>
      <c r="SOJ1872" s="401"/>
      <c r="SOK1872" s="401"/>
      <c r="SOL1872" s="401"/>
      <c r="SOM1872" s="401"/>
      <c r="SON1872" s="401"/>
      <c r="SOO1872" s="401"/>
      <c r="SOP1872" s="401"/>
      <c r="SOQ1872" s="401"/>
      <c r="SOR1872" s="401"/>
      <c r="SOS1872" s="401"/>
      <c r="SOT1872" s="401"/>
      <c r="SOU1872" s="401"/>
      <c r="SOV1872" s="401"/>
      <c r="SOW1872" s="401"/>
      <c r="SOX1872" s="401"/>
      <c r="SOY1872" s="401"/>
      <c r="SOZ1872" s="401"/>
      <c r="SPA1872" s="401"/>
      <c r="SPB1872" s="401"/>
      <c r="SPC1872" s="401"/>
      <c r="SPD1872" s="401"/>
      <c r="SPE1872" s="401"/>
      <c r="SPF1872" s="401"/>
      <c r="SPG1872" s="401"/>
      <c r="SPH1872" s="401"/>
      <c r="SPI1872" s="401"/>
      <c r="SPJ1872" s="401"/>
      <c r="SPK1872" s="401"/>
      <c r="SPL1872" s="401"/>
      <c r="SPM1872" s="401"/>
      <c r="SPN1872" s="401"/>
      <c r="SPO1872" s="401"/>
      <c r="SPP1872" s="401"/>
      <c r="SPQ1872" s="401"/>
      <c r="SPR1872" s="401"/>
      <c r="SPS1872" s="401"/>
      <c r="SPT1872" s="401"/>
      <c r="SPU1872" s="401"/>
      <c r="SPV1872" s="401"/>
      <c r="SPW1872" s="401"/>
      <c r="SPX1872" s="401"/>
      <c r="SPY1872" s="401"/>
      <c r="SPZ1872" s="401"/>
      <c r="SQA1872" s="401"/>
      <c r="SQB1872" s="401"/>
      <c r="SQC1872" s="401"/>
      <c r="SQD1872" s="401"/>
      <c r="SQE1872" s="401"/>
      <c r="SQF1872" s="401"/>
      <c r="SQG1872" s="401"/>
      <c r="SQH1872" s="401"/>
      <c r="SQI1872" s="401"/>
      <c r="SQJ1872" s="401"/>
      <c r="SQK1872" s="401"/>
      <c r="SQL1872" s="401"/>
      <c r="SQM1872" s="401"/>
      <c r="SQN1872" s="401"/>
      <c r="SQO1872" s="401"/>
      <c r="SQP1872" s="401"/>
      <c r="SQQ1872" s="401"/>
      <c r="SQR1872" s="401"/>
      <c r="SQS1872" s="401"/>
      <c r="SQT1872" s="401"/>
      <c r="SQU1872" s="401"/>
      <c r="SQV1872" s="401"/>
      <c r="SQW1872" s="401"/>
      <c r="SQX1872" s="401"/>
      <c r="SQY1872" s="401"/>
      <c r="SQZ1872" s="401"/>
      <c r="SRA1872" s="401"/>
      <c r="SRB1872" s="401"/>
      <c r="SRC1872" s="401"/>
      <c r="SRD1872" s="401"/>
      <c r="SRE1872" s="401"/>
      <c r="SRF1872" s="401"/>
      <c r="SRG1872" s="401"/>
      <c r="SRH1872" s="401"/>
      <c r="SRI1872" s="401"/>
      <c r="SRJ1872" s="401"/>
      <c r="SRK1872" s="401"/>
      <c r="SRL1872" s="401"/>
      <c r="SRM1872" s="401"/>
      <c r="SRN1872" s="401"/>
      <c r="SRO1872" s="401"/>
      <c r="SRP1872" s="401"/>
      <c r="SRQ1872" s="401"/>
      <c r="SRR1872" s="401"/>
      <c r="SRS1872" s="401"/>
      <c r="SRT1872" s="401"/>
      <c r="SRU1872" s="401"/>
      <c r="SRV1872" s="401"/>
      <c r="SRW1872" s="401"/>
      <c r="SRX1872" s="401"/>
      <c r="SRY1872" s="401"/>
      <c r="SRZ1872" s="401"/>
      <c r="SSA1872" s="401"/>
      <c r="SSB1872" s="401"/>
      <c r="SSC1872" s="401"/>
      <c r="SSD1872" s="401"/>
      <c r="SSE1872" s="401"/>
      <c r="SSF1872" s="401"/>
      <c r="SSG1872" s="401"/>
      <c r="SSH1872" s="401"/>
      <c r="SSI1872" s="401"/>
      <c r="SSJ1872" s="401"/>
      <c r="SSK1872" s="401"/>
      <c r="SSL1872" s="401"/>
      <c r="SSM1872" s="401"/>
      <c r="SSN1872" s="401"/>
      <c r="SSO1872" s="401"/>
      <c r="SSP1872" s="401"/>
      <c r="SSQ1872" s="401"/>
      <c r="SSR1872" s="401"/>
      <c r="SSS1872" s="401"/>
      <c r="SST1872" s="401"/>
      <c r="SSU1872" s="401"/>
      <c r="SSV1872" s="401"/>
      <c r="SSW1872" s="401"/>
      <c r="SSX1872" s="401"/>
      <c r="SSY1872" s="401"/>
      <c r="SSZ1872" s="401"/>
      <c r="STA1872" s="401"/>
      <c r="STB1872" s="401"/>
      <c r="STC1872" s="401"/>
      <c r="STD1872" s="401"/>
      <c r="STE1872" s="401"/>
      <c r="STF1872" s="401"/>
      <c r="STG1872" s="401"/>
      <c r="STH1872" s="401"/>
      <c r="STI1872" s="401"/>
      <c r="STJ1872" s="401"/>
      <c r="STK1872" s="401"/>
      <c r="STL1872" s="401"/>
      <c r="STM1872" s="401"/>
      <c r="STN1872" s="401"/>
      <c r="STO1872" s="401"/>
      <c r="STP1872" s="401"/>
      <c r="STQ1872" s="401"/>
      <c r="STR1872" s="401"/>
      <c r="STS1872" s="401"/>
      <c r="STT1872" s="401"/>
      <c r="STU1872" s="401"/>
      <c r="STV1872" s="401"/>
      <c r="STW1872" s="401"/>
      <c r="STX1872" s="401"/>
      <c r="STY1872" s="401"/>
      <c r="STZ1872" s="401"/>
      <c r="SUA1872" s="401"/>
      <c r="SUB1872" s="401"/>
      <c r="SUC1872" s="401"/>
      <c r="SUD1872" s="401"/>
      <c r="SUE1872" s="401"/>
      <c r="SUF1872" s="401"/>
      <c r="SUG1872" s="401"/>
      <c r="SUH1872" s="401"/>
      <c r="SUI1872" s="401"/>
      <c r="SUJ1872" s="401"/>
      <c r="SUK1872" s="401"/>
      <c r="SUL1872" s="401"/>
      <c r="SUM1872" s="401"/>
      <c r="SUN1872" s="401"/>
      <c r="SUO1872" s="401"/>
      <c r="SUP1872" s="401"/>
      <c r="SUQ1872" s="401"/>
      <c r="SUR1872" s="401"/>
      <c r="SUS1872" s="401"/>
      <c r="SUT1872" s="401"/>
      <c r="SUU1872" s="401"/>
      <c r="SUV1872" s="401"/>
      <c r="SUW1872" s="401"/>
      <c r="SUX1872" s="401"/>
      <c r="SUY1872" s="401"/>
      <c r="SUZ1872" s="401"/>
      <c r="SVA1872" s="401"/>
      <c r="SVB1872" s="401"/>
      <c r="SVC1872" s="401"/>
      <c r="SVD1872" s="401"/>
      <c r="SVE1872" s="401"/>
      <c r="SVF1872" s="401"/>
      <c r="SVG1872" s="401"/>
      <c r="SVH1872" s="401"/>
      <c r="SVI1872" s="401"/>
      <c r="SVJ1872" s="401"/>
      <c r="SVK1872" s="401"/>
      <c r="SVL1872" s="401"/>
      <c r="SVM1872" s="401"/>
      <c r="SVN1872" s="401"/>
      <c r="SVO1872" s="401"/>
      <c r="SVP1872" s="401"/>
      <c r="SVQ1872" s="401"/>
      <c r="SVR1872" s="401"/>
      <c r="SVS1872" s="401"/>
      <c r="SVT1872" s="401"/>
      <c r="SVU1872" s="401"/>
      <c r="SVV1872" s="401"/>
      <c r="SVW1872" s="401"/>
      <c r="SVX1872" s="401"/>
      <c r="SVY1872" s="401"/>
      <c r="SVZ1872" s="401"/>
      <c r="SWA1872" s="401"/>
      <c r="SWB1872" s="401"/>
      <c r="SWC1872" s="401"/>
      <c r="SWD1872" s="401"/>
      <c r="SWE1872" s="401"/>
      <c r="SWF1872" s="401"/>
      <c r="SWG1872" s="401"/>
      <c r="SWH1872" s="401"/>
      <c r="SWI1872" s="401"/>
      <c r="SWJ1872" s="401"/>
      <c r="SWK1872" s="401"/>
      <c r="SWL1872" s="401"/>
      <c r="SWM1872" s="401"/>
      <c r="SWN1872" s="401"/>
      <c r="SWO1872" s="401"/>
      <c r="SWP1872" s="401"/>
      <c r="SWQ1872" s="401"/>
      <c r="SWR1872" s="401"/>
      <c r="SWS1872" s="401"/>
      <c r="SWT1872" s="401"/>
      <c r="SWU1872" s="401"/>
      <c r="SWV1872" s="401"/>
      <c r="SWW1872" s="401"/>
      <c r="SWX1872" s="401"/>
      <c r="SWY1872" s="401"/>
      <c r="SWZ1872" s="401"/>
      <c r="SXA1872" s="401"/>
      <c r="SXB1872" s="401"/>
      <c r="SXC1872" s="401"/>
      <c r="SXD1872" s="401"/>
      <c r="SXE1872" s="401"/>
      <c r="SXF1872" s="401"/>
      <c r="SXG1872" s="401"/>
      <c r="SXH1872" s="401"/>
      <c r="SXI1872" s="401"/>
      <c r="SXJ1872" s="401"/>
      <c r="SXK1872" s="401"/>
      <c r="SXL1872" s="401"/>
      <c r="SXM1872" s="401"/>
      <c r="SXN1872" s="401"/>
      <c r="SXO1872" s="401"/>
      <c r="SXP1872" s="401"/>
      <c r="SXQ1872" s="401"/>
      <c r="SXR1872" s="401"/>
      <c r="SXS1872" s="401"/>
      <c r="SXT1872" s="401"/>
      <c r="SXU1872" s="401"/>
      <c r="SXV1872" s="401"/>
      <c r="SXW1872" s="401"/>
      <c r="SXX1872" s="401"/>
      <c r="SXY1872" s="401"/>
      <c r="SXZ1872" s="401"/>
      <c r="SYA1872" s="401"/>
      <c r="SYB1872" s="401"/>
      <c r="SYC1872" s="401"/>
      <c r="SYD1872" s="401"/>
      <c r="SYE1872" s="401"/>
      <c r="SYF1872" s="401"/>
      <c r="SYG1872" s="401"/>
      <c r="SYH1872" s="401"/>
      <c r="SYI1872" s="401"/>
      <c r="SYJ1872" s="401"/>
      <c r="SYK1872" s="401"/>
      <c r="SYL1872" s="401"/>
      <c r="SYM1872" s="401"/>
      <c r="SYN1872" s="401"/>
      <c r="SYO1872" s="401"/>
      <c r="SYP1872" s="401"/>
      <c r="SYQ1872" s="401"/>
      <c r="SYR1872" s="401"/>
      <c r="SYS1872" s="401"/>
      <c r="SYT1872" s="401"/>
      <c r="SYU1872" s="401"/>
      <c r="SYV1872" s="401"/>
      <c r="SYW1872" s="401"/>
      <c r="SYX1872" s="401"/>
      <c r="SYY1872" s="401"/>
      <c r="SYZ1872" s="401"/>
      <c r="SZA1872" s="401"/>
      <c r="SZB1872" s="401"/>
      <c r="SZC1872" s="401"/>
      <c r="SZD1872" s="401"/>
      <c r="SZE1872" s="401"/>
      <c r="SZF1872" s="401"/>
      <c r="SZG1872" s="401"/>
      <c r="SZH1872" s="401"/>
      <c r="SZI1872" s="401"/>
      <c r="SZJ1872" s="401"/>
      <c r="SZK1872" s="401"/>
      <c r="SZL1872" s="401"/>
      <c r="SZM1872" s="401"/>
      <c r="SZN1872" s="401"/>
      <c r="SZO1872" s="401"/>
      <c r="SZP1872" s="401"/>
      <c r="SZQ1872" s="401"/>
      <c r="SZR1872" s="401"/>
      <c r="SZS1872" s="401"/>
      <c r="SZT1872" s="401"/>
      <c r="SZU1872" s="401"/>
      <c r="SZV1872" s="401"/>
      <c r="SZW1872" s="401"/>
      <c r="SZX1872" s="401"/>
      <c r="SZY1872" s="401"/>
      <c r="SZZ1872" s="401"/>
      <c r="TAA1872" s="401"/>
      <c r="TAB1872" s="401"/>
      <c r="TAC1872" s="401"/>
      <c r="TAD1872" s="401"/>
      <c r="TAE1872" s="401"/>
      <c r="TAF1872" s="401"/>
      <c r="TAG1872" s="401"/>
      <c r="TAH1872" s="401"/>
      <c r="TAI1872" s="401"/>
      <c r="TAJ1872" s="401"/>
      <c r="TAK1872" s="401"/>
      <c r="TAL1872" s="401"/>
      <c r="TAM1872" s="401"/>
      <c r="TAN1872" s="401"/>
      <c r="TAO1872" s="401"/>
      <c r="TAP1872" s="401"/>
      <c r="TAQ1872" s="401"/>
      <c r="TAR1872" s="401"/>
      <c r="TAS1872" s="401"/>
      <c r="TAT1872" s="401"/>
      <c r="TAU1872" s="401"/>
      <c r="TAV1872" s="401"/>
      <c r="TAW1872" s="401"/>
      <c r="TAX1872" s="401"/>
      <c r="TAY1872" s="401"/>
      <c r="TAZ1872" s="401"/>
      <c r="TBA1872" s="401"/>
      <c r="TBB1872" s="401"/>
      <c r="TBC1872" s="401"/>
      <c r="TBD1872" s="401"/>
      <c r="TBE1872" s="401"/>
      <c r="TBF1872" s="401"/>
      <c r="TBG1872" s="401"/>
      <c r="TBH1872" s="401"/>
      <c r="TBI1872" s="401"/>
      <c r="TBJ1872" s="401"/>
      <c r="TBK1872" s="401"/>
      <c r="TBL1872" s="401"/>
      <c r="TBM1872" s="401"/>
      <c r="TBN1872" s="401"/>
      <c r="TBO1872" s="401"/>
      <c r="TBP1872" s="401"/>
      <c r="TBQ1872" s="401"/>
      <c r="TBR1872" s="401"/>
      <c r="TBS1872" s="401"/>
      <c r="TBT1872" s="401"/>
      <c r="TBU1872" s="401"/>
      <c r="TBV1872" s="401"/>
      <c r="TBW1872" s="401"/>
      <c r="TBX1872" s="401"/>
      <c r="TBY1872" s="401"/>
      <c r="TBZ1872" s="401"/>
      <c r="TCA1872" s="401"/>
      <c r="TCB1872" s="401"/>
      <c r="TCC1872" s="401"/>
      <c r="TCD1872" s="401"/>
      <c r="TCE1872" s="401"/>
      <c r="TCF1872" s="401"/>
      <c r="TCG1872" s="401"/>
      <c r="TCH1872" s="401"/>
      <c r="TCI1872" s="401"/>
      <c r="TCJ1872" s="401"/>
      <c r="TCK1872" s="401"/>
      <c r="TCL1872" s="401"/>
      <c r="TCM1872" s="401"/>
      <c r="TCN1872" s="401"/>
      <c r="TCO1872" s="401"/>
      <c r="TCP1872" s="401"/>
      <c r="TCQ1872" s="401"/>
      <c r="TCR1872" s="401"/>
      <c r="TCS1872" s="401"/>
      <c r="TCT1872" s="401"/>
      <c r="TCU1872" s="401"/>
      <c r="TCV1872" s="401"/>
      <c r="TCW1872" s="401"/>
      <c r="TCX1872" s="401"/>
      <c r="TCY1872" s="401"/>
      <c r="TCZ1872" s="401"/>
      <c r="TDA1872" s="401"/>
      <c r="TDB1872" s="401"/>
      <c r="TDC1872" s="401"/>
      <c r="TDD1872" s="401"/>
      <c r="TDE1872" s="401"/>
      <c r="TDF1872" s="401"/>
      <c r="TDG1872" s="401"/>
      <c r="TDH1872" s="401"/>
      <c r="TDI1872" s="401"/>
      <c r="TDJ1872" s="401"/>
      <c r="TDK1872" s="401"/>
      <c r="TDL1872" s="401"/>
      <c r="TDM1872" s="401"/>
      <c r="TDN1872" s="401"/>
      <c r="TDO1872" s="401"/>
      <c r="TDP1872" s="401"/>
      <c r="TDQ1872" s="401"/>
      <c r="TDR1872" s="401"/>
      <c r="TDS1872" s="401"/>
      <c r="TDT1872" s="401"/>
      <c r="TDU1872" s="401"/>
      <c r="TDV1872" s="401"/>
      <c r="TDW1872" s="401"/>
      <c r="TDX1872" s="401"/>
      <c r="TDY1872" s="401"/>
      <c r="TDZ1872" s="401"/>
      <c r="TEA1872" s="401"/>
      <c r="TEB1872" s="401"/>
      <c r="TEC1872" s="401"/>
      <c r="TED1872" s="401"/>
      <c r="TEE1872" s="401"/>
      <c r="TEF1872" s="401"/>
      <c r="TEG1872" s="401"/>
      <c r="TEH1872" s="401"/>
      <c r="TEI1872" s="401"/>
      <c r="TEJ1872" s="401"/>
      <c r="TEK1872" s="401"/>
      <c r="TEL1872" s="401"/>
      <c r="TEM1872" s="401"/>
      <c r="TEN1872" s="401"/>
      <c r="TEO1872" s="401"/>
      <c r="TEP1872" s="401"/>
      <c r="TEQ1872" s="401"/>
      <c r="TER1872" s="401"/>
      <c r="TES1872" s="401"/>
      <c r="TET1872" s="401"/>
      <c r="TEU1872" s="401"/>
      <c r="TEV1872" s="401"/>
      <c r="TEW1872" s="401"/>
      <c r="TEX1872" s="401"/>
      <c r="TEY1872" s="401"/>
      <c r="TEZ1872" s="401"/>
      <c r="TFA1872" s="401"/>
      <c r="TFB1872" s="401"/>
      <c r="TFC1872" s="401"/>
      <c r="TFD1872" s="401"/>
      <c r="TFE1872" s="401"/>
      <c r="TFF1872" s="401"/>
      <c r="TFG1872" s="401"/>
      <c r="TFH1872" s="401"/>
      <c r="TFI1872" s="401"/>
      <c r="TFJ1872" s="401"/>
      <c r="TFK1872" s="401"/>
      <c r="TFL1872" s="401"/>
      <c r="TFM1872" s="401"/>
      <c r="TFN1872" s="401"/>
      <c r="TFO1872" s="401"/>
      <c r="TFP1872" s="401"/>
      <c r="TFQ1872" s="401"/>
      <c r="TFR1872" s="401"/>
      <c r="TFS1872" s="401"/>
      <c r="TFT1872" s="401"/>
      <c r="TFU1872" s="401"/>
      <c r="TFV1872" s="401"/>
      <c r="TFW1872" s="401"/>
      <c r="TFX1872" s="401"/>
      <c r="TFY1872" s="401"/>
      <c r="TFZ1872" s="401"/>
      <c r="TGA1872" s="401"/>
      <c r="TGB1872" s="401"/>
      <c r="TGC1872" s="401"/>
      <c r="TGD1872" s="401"/>
      <c r="TGE1872" s="401"/>
      <c r="TGF1872" s="401"/>
      <c r="TGG1872" s="401"/>
      <c r="TGH1872" s="401"/>
      <c r="TGI1872" s="401"/>
      <c r="TGJ1872" s="401"/>
      <c r="TGK1872" s="401"/>
      <c r="TGL1872" s="401"/>
      <c r="TGM1872" s="401"/>
      <c r="TGN1872" s="401"/>
      <c r="TGO1872" s="401"/>
      <c r="TGP1872" s="401"/>
      <c r="TGQ1872" s="401"/>
      <c r="TGR1872" s="401"/>
      <c r="TGS1872" s="401"/>
      <c r="TGT1872" s="401"/>
      <c r="TGU1872" s="401"/>
      <c r="TGV1872" s="401"/>
      <c r="TGW1872" s="401"/>
      <c r="TGX1872" s="401"/>
      <c r="TGY1872" s="401"/>
      <c r="TGZ1872" s="401"/>
      <c r="THA1872" s="401"/>
      <c r="THB1872" s="401"/>
      <c r="THC1872" s="401"/>
      <c r="THD1872" s="401"/>
      <c r="THE1872" s="401"/>
      <c r="THF1872" s="401"/>
      <c r="THG1872" s="401"/>
      <c r="THH1872" s="401"/>
      <c r="THI1872" s="401"/>
      <c r="THJ1872" s="401"/>
      <c r="THK1872" s="401"/>
      <c r="THL1872" s="401"/>
      <c r="THM1872" s="401"/>
      <c r="THN1872" s="401"/>
      <c r="THO1872" s="401"/>
      <c r="THP1872" s="401"/>
      <c r="THQ1872" s="401"/>
      <c r="THR1872" s="401"/>
      <c r="THS1872" s="401"/>
      <c r="THT1872" s="401"/>
      <c r="THU1872" s="401"/>
      <c r="THV1872" s="401"/>
      <c r="THW1872" s="401"/>
      <c r="THX1872" s="401"/>
      <c r="THY1872" s="401"/>
      <c r="THZ1872" s="401"/>
      <c r="TIA1872" s="401"/>
      <c r="TIB1872" s="401"/>
      <c r="TIC1872" s="401"/>
      <c r="TID1872" s="401"/>
      <c r="TIE1872" s="401"/>
      <c r="TIF1872" s="401"/>
      <c r="TIG1872" s="401"/>
      <c r="TIH1872" s="401"/>
      <c r="TII1872" s="401"/>
      <c r="TIJ1872" s="401"/>
      <c r="TIK1872" s="401"/>
      <c r="TIL1872" s="401"/>
      <c r="TIM1872" s="401"/>
      <c r="TIN1872" s="401"/>
      <c r="TIO1872" s="401"/>
      <c r="TIP1872" s="401"/>
      <c r="TIQ1872" s="401"/>
      <c r="TIR1872" s="401"/>
      <c r="TIS1872" s="401"/>
      <c r="TIT1872" s="401"/>
      <c r="TIU1872" s="401"/>
      <c r="TIV1872" s="401"/>
      <c r="TIW1872" s="401"/>
      <c r="TIX1872" s="401"/>
      <c r="TIY1872" s="401"/>
      <c r="TIZ1872" s="401"/>
      <c r="TJA1872" s="401"/>
      <c r="TJB1872" s="401"/>
      <c r="TJC1872" s="401"/>
      <c r="TJD1872" s="401"/>
      <c r="TJE1872" s="401"/>
      <c r="TJF1872" s="401"/>
      <c r="TJG1872" s="401"/>
      <c r="TJH1872" s="401"/>
      <c r="TJI1872" s="401"/>
      <c r="TJJ1872" s="401"/>
      <c r="TJK1872" s="401"/>
      <c r="TJL1872" s="401"/>
      <c r="TJM1872" s="401"/>
      <c r="TJN1872" s="401"/>
      <c r="TJO1872" s="401"/>
      <c r="TJP1872" s="401"/>
      <c r="TJQ1872" s="401"/>
      <c r="TJR1872" s="401"/>
      <c r="TJS1872" s="401"/>
      <c r="TJT1872" s="401"/>
      <c r="TJU1872" s="401"/>
      <c r="TJV1872" s="401"/>
      <c r="TJW1872" s="401"/>
      <c r="TJX1872" s="401"/>
      <c r="TJY1872" s="401"/>
      <c r="TJZ1872" s="401"/>
      <c r="TKA1872" s="401"/>
      <c r="TKB1872" s="401"/>
      <c r="TKC1872" s="401"/>
      <c r="TKD1872" s="401"/>
      <c r="TKE1872" s="401"/>
      <c r="TKF1872" s="401"/>
      <c r="TKG1872" s="401"/>
      <c r="TKH1872" s="401"/>
      <c r="TKI1872" s="401"/>
      <c r="TKJ1872" s="401"/>
      <c r="TKK1872" s="401"/>
      <c r="TKL1872" s="401"/>
      <c r="TKM1872" s="401"/>
      <c r="TKN1872" s="401"/>
      <c r="TKO1872" s="401"/>
      <c r="TKP1872" s="401"/>
      <c r="TKQ1872" s="401"/>
      <c r="TKR1872" s="401"/>
      <c r="TKS1872" s="401"/>
      <c r="TKT1872" s="401"/>
      <c r="TKU1872" s="401"/>
      <c r="TKV1872" s="401"/>
      <c r="TKW1872" s="401"/>
      <c r="TKX1872" s="401"/>
      <c r="TKY1872" s="401"/>
      <c r="TKZ1872" s="401"/>
      <c r="TLA1872" s="401"/>
      <c r="TLB1872" s="401"/>
      <c r="TLC1872" s="401"/>
      <c r="TLD1872" s="401"/>
      <c r="TLE1872" s="401"/>
      <c r="TLF1872" s="401"/>
      <c r="TLG1872" s="401"/>
      <c r="TLH1872" s="401"/>
      <c r="TLI1872" s="401"/>
      <c r="TLJ1872" s="401"/>
      <c r="TLK1872" s="401"/>
      <c r="TLL1872" s="401"/>
      <c r="TLM1872" s="401"/>
      <c r="TLN1872" s="401"/>
      <c r="TLO1872" s="401"/>
      <c r="TLP1872" s="401"/>
      <c r="TLQ1872" s="401"/>
      <c r="TLR1872" s="401"/>
      <c r="TLS1872" s="401"/>
      <c r="TLT1872" s="401"/>
      <c r="TLU1872" s="401"/>
      <c r="TLV1872" s="401"/>
      <c r="TLW1872" s="401"/>
      <c r="TLX1872" s="401"/>
      <c r="TLY1872" s="401"/>
      <c r="TLZ1872" s="401"/>
      <c r="TMA1872" s="401"/>
      <c r="TMB1872" s="401"/>
      <c r="TMC1872" s="401"/>
      <c r="TMD1872" s="401"/>
      <c r="TME1872" s="401"/>
      <c r="TMF1872" s="401"/>
      <c r="TMG1872" s="401"/>
      <c r="TMH1872" s="401"/>
      <c r="TMI1872" s="401"/>
      <c r="TMJ1872" s="401"/>
      <c r="TMK1872" s="401"/>
      <c r="TML1872" s="401"/>
      <c r="TMM1872" s="401"/>
      <c r="TMN1872" s="401"/>
      <c r="TMO1872" s="401"/>
      <c r="TMP1872" s="401"/>
      <c r="TMQ1872" s="401"/>
      <c r="TMR1872" s="401"/>
      <c r="TMS1872" s="401"/>
      <c r="TMT1872" s="401"/>
      <c r="TMU1872" s="401"/>
      <c r="TMV1872" s="401"/>
      <c r="TMW1872" s="401"/>
      <c r="TMX1872" s="401"/>
      <c r="TMY1872" s="401"/>
      <c r="TMZ1872" s="401"/>
      <c r="TNA1872" s="401"/>
      <c r="TNB1872" s="401"/>
      <c r="TNC1872" s="401"/>
      <c r="TND1872" s="401"/>
      <c r="TNE1872" s="401"/>
      <c r="TNF1872" s="401"/>
      <c r="TNG1872" s="401"/>
      <c r="TNH1872" s="401"/>
      <c r="TNI1872" s="401"/>
      <c r="TNJ1872" s="401"/>
      <c r="TNK1872" s="401"/>
      <c r="TNL1872" s="401"/>
      <c r="TNM1872" s="401"/>
      <c r="TNN1872" s="401"/>
      <c r="TNO1872" s="401"/>
      <c r="TNP1872" s="401"/>
      <c r="TNQ1872" s="401"/>
      <c r="TNR1872" s="401"/>
      <c r="TNS1872" s="401"/>
      <c r="TNT1872" s="401"/>
      <c r="TNU1872" s="401"/>
      <c r="TNV1872" s="401"/>
      <c r="TNW1872" s="401"/>
      <c r="TNX1872" s="401"/>
      <c r="TNY1872" s="401"/>
      <c r="TNZ1872" s="401"/>
      <c r="TOA1872" s="401"/>
      <c r="TOB1872" s="401"/>
      <c r="TOC1872" s="401"/>
      <c r="TOD1872" s="401"/>
      <c r="TOE1872" s="401"/>
      <c r="TOF1872" s="401"/>
      <c r="TOG1872" s="401"/>
      <c r="TOH1872" s="401"/>
      <c r="TOI1872" s="401"/>
      <c r="TOJ1872" s="401"/>
      <c r="TOK1872" s="401"/>
      <c r="TOL1872" s="401"/>
      <c r="TOM1872" s="401"/>
      <c r="TON1872" s="401"/>
      <c r="TOO1872" s="401"/>
      <c r="TOP1872" s="401"/>
      <c r="TOQ1872" s="401"/>
      <c r="TOR1872" s="401"/>
      <c r="TOS1872" s="401"/>
      <c r="TOT1872" s="401"/>
      <c r="TOU1872" s="401"/>
      <c r="TOV1872" s="401"/>
      <c r="TOW1872" s="401"/>
      <c r="TOX1872" s="401"/>
      <c r="TOY1872" s="401"/>
      <c r="TOZ1872" s="401"/>
      <c r="TPA1872" s="401"/>
      <c r="TPB1872" s="401"/>
      <c r="TPC1872" s="401"/>
      <c r="TPD1872" s="401"/>
      <c r="TPE1872" s="401"/>
      <c r="TPF1872" s="401"/>
      <c r="TPG1872" s="401"/>
      <c r="TPH1872" s="401"/>
      <c r="TPI1872" s="401"/>
      <c r="TPJ1872" s="401"/>
      <c r="TPK1872" s="401"/>
      <c r="TPL1872" s="401"/>
      <c r="TPM1872" s="401"/>
      <c r="TPN1872" s="401"/>
      <c r="TPO1872" s="401"/>
      <c r="TPP1872" s="401"/>
      <c r="TPQ1872" s="401"/>
      <c r="TPR1872" s="401"/>
      <c r="TPS1872" s="401"/>
      <c r="TPT1872" s="401"/>
      <c r="TPU1872" s="401"/>
      <c r="TPV1872" s="401"/>
      <c r="TPW1872" s="401"/>
      <c r="TPX1872" s="401"/>
      <c r="TPY1872" s="401"/>
      <c r="TPZ1872" s="401"/>
      <c r="TQA1872" s="401"/>
      <c r="TQB1872" s="401"/>
      <c r="TQC1872" s="401"/>
      <c r="TQD1872" s="401"/>
      <c r="TQE1872" s="401"/>
      <c r="TQF1872" s="401"/>
      <c r="TQG1872" s="401"/>
      <c r="TQH1872" s="401"/>
      <c r="TQI1872" s="401"/>
      <c r="TQJ1872" s="401"/>
      <c r="TQK1872" s="401"/>
      <c r="TQL1872" s="401"/>
      <c r="TQM1872" s="401"/>
      <c r="TQN1872" s="401"/>
      <c r="TQO1872" s="401"/>
      <c r="TQP1872" s="401"/>
      <c r="TQQ1872" s="401"/>
      <c r="TQR1872" s="401"/>
      <c r="TQS1872" s="401"/>
      <c r="TQT1872" s="401"/>
      <c r="TQU1872" s="401"/>
      <c r="TQV1872" s="401"/>
      <c r="TQW1872" s="401"/>
      <c r="TQX1872" s="401"/>
      <c r="TQY1872" s="401"/>
      <c r="TQZ1872" s="401"/>
      <c r="TRA1872" s="401"/>
      <c r="TRB1872" s="401"/>
      <c r="TRC1872" s="401"/>
      <c r="TRD1872" s="401"/>
      <c r="TRE1872" s="401"/>
      <c r="TRF1872" s="401"/>
      <c r="TRG1872" s="401"/>
      <c r="TRH1872" s="401"/>
      <c r="TRI1872" s="401"/>
      <c r="TRJ1872" s="401"/>
      <c r="TRK1872" s="401"/>
      <c r="TRL1872" s="401"/>
      <c r="TRM1872" s="401"/>
      <c r="TRN1872" s="401"/>
      <c r="TRO1872" s="401"/>
      <c r="TRP1872" s="401"/>
      <c r="TRQ1872" s="401"/>
      <c r="TRR1872" s="401"/>
      <c r="TRS1872" s="401"/>
      <c r="TRT1872" s="401"/>
      <c r="TRU1872" s="401"/>
      <c r="TRV1872" s="401"/>
      <c r="TRW1872" s="401"/>
      <c r="TRX1872" s="401"/>
      <c r="TRY1872" s="401"/>
      <c r="TRZ1872" s="401"/>
      <c r="TSA1872" s="401"/>
      <c r="TSB1872" s="401"/>
      <c r="TSC1872" s="401"/>
      <c r="TSD1872" s="401"/>
      <c r="TSE1872" s="401"/>
      <c r="TSF1872" s="401"/>
      <c r="TSG1872" s="401"/>
      <c r="TSH1872" s="401"/>
      <c r="TSI1872" s="401"/>
      <c r="TSJ1872" s="401"/>
      <c r="TSK1872" s="401"/>
      <c r="TSL1872" s="401"/>
      <c r="TSM1872" s="401"/>
      <c r="TSN1872" s="401"/>
      <c r="TSO1872" s="401"/>
      <c r="TSP1872" s="401"/>
      <c r="TSQ1872" s="401"/>
      <c r="TSR1872" s="401"/>
      <c r="TSS1872" s="401"/>
      <c r="TST1872" s="401"/>
      <c r="TSU1872" s="401"/>
      <c r="TSV1872" s="401"/>
      <c r="TSW1872" s="401"/>
      <c r="TSX1872" s="401"/>
      <c r="TSY1872" s="401"/>
      <c r="TSZ1872" s="401"/>
      <c r="TTA1872" s="401"/>
      <c r="TTB1872" s="401"/>
      <c r="TTC1872" s="401"/>
      <c r="TTD1872" s="401"/>
      <c r="TTE1872" s="401"/>
      <c r="TTF1872" s="401"/>
      <c r="TTG1872" s="401"/>
      <c r="TTH1872" s="401"/>
      <c r="TTI1872" s="401"/>
      <c r="TTJ1872" s="401"/>
      <c r="TTK1872" s="401"/>
      <c r="TTL1872" s="401"/>
      <c r="TTM1872" s="401"/>
      <c r="TTN1872" s="401"/>
      <c r="TTO1872" s="401"/>
      <c r="TTP1872" s="401"/>
      <c r="TTQ1872" s="401"/>
      <c r="TTR1872" s="401"/>
      <c r="TTS1872" s="401"/>
      <c r="TTT1872" s="401"/>
      <c r="TTU1872" s="401"/>
      <c r="TTV1872" s="401"/>
      <c r="TTW1872" s="401"/>
      <c r="TTX1872" s="401"/>
      <c r="TTY1872" s="401"/>
      <c r="TTZ1872" s="401"/>
      <c r="TUA1872" s="401"/>
      <c r="TUB1872" s="401"/>
      <c r="TUC1872" s="401"/>
      <c r="TUD1872" s="401"/>
      <c r="TUE1872" s="401"/>
      <c r="TUF1872" s="401"/>
      <c r="TUG1872" s="401"/>
      <c r="TUH1872" s="401"/>
      <c r="TUI1872" s="401"/>
      <c r="TUJ1872" s="401"/>
      <c r="TUK1872" s="401"/>
      <c r="TUL1872" s="401"/>
      <c r="TUM1872" s="401"/>
      <c r="TUN1872" s="401"/>
      <c r="TUO1872" s="401"/>
      <c r="TUP1872" s="401"/>
      <c r="TUQ1872" s="401"/>
      <c r="TUR1872" s="401"/>
      <c r="TUS1872" s="401"/>
      <c r="TUT1872" s="401"/>
      <c r="TUU1872" s="401"/>
      <c r="TUV1872" s="401"/>
      <c r="TUW1872" s="401"/>
      <c r="TUX1872" s="401"/>
      <c r="TUY1872" s="401"/>
      <c r="TUZ1872" s="401"/>
      <c r="TVA1872" s="401"/>
      <c r="TVB1872" s="401"/>
      <c r="TVC1872" s="401"/>
      <c r="TVD1872" s="401"/>
      <c r="TVE1872" s="401"/>
      <c r="TVF1872" s="401"/>
      <c r="TVG1872" s="401"/>
      <c r="TVH1872" s="401"/>
      <c r="TVI1872" s="401"/>
      <c r="TVJ1872" s="401"/>
      <c r="TVK1872" s="401"/>
      <c r="TVL1872" s="401"/>
      <c r="TVM1872" s="401"/>
      <c r="TVN1872" s="401"/>
      <c r="TVO1872" s="401"/>
      <c r="TVP1872" s="401"/>
      <c r="TVQ1872" s="401"/>
      <c r="TVR1872" s="401"/>
      <c r="TVS1872" s="401"/>
      <c r="TVT1872" s="401"/>
      <c r="TVU1872" s="401"/>
      <c r="TVV1872" s="401"/>
      <c r="TVW1872" s="401"/>
      <c r="TVX1872" s="401"/>
      <c r="TVY1872" s="401"/>
      <c r="TVZ1872" s="401"/>
      <c r="TWA1872" s="401"/>
      <c r="TWB1872" s="401"/>
      <c r="TWC1872" s="401"/>
      <c r="TWD1872" s="401"/>
      <c r="TWE1872" s="401"/>
      <c r="TWF1872" s="401"/>
      <c r="TWG1872" s="401"/>
      <c r="TWH1872" s="401"/>
      <c r="TWI1872" s="401"/>
      <c r="TWJ1872" s="401"/>
      <c r="TWK1872" s="401"/>
      <c r="TWL1872" s="401"/>
      <c r="TWM1872" s="401"/>
      <c r="TWN1872" s="401"/>
      <c r="TWO1872" s="401"/>
      <c r="TWP1872" s="401"/>
      <c r="TWQ1872" s="401"/>
      <c r="TWR1872" s="401"/>
      <c r="TWS1872" s="401"/>
      <c r="TWT1872" s="401"/>
      <c r="TWU1872" s="401"/>
      <c r="TWV1872" s="401"/>
      <c r="TWW1872" s="401"/>
      <c r="TWX1872" s="401"/>
      <c r="TWY1872" s="401"/>
      <c r="TWZ1872" s="401"/>
      <c r="TXA1872" s="401"/>
      <c r="TXB1872" s="401"/>
      <c r="TXC1872" s="401"/>
      <c r="TXD1872" s="401"/>
      <c r="TXE1872" s="401"/>
      <c r="TXF1872" s="401"/>
      <c r="TXG1872" s="401"/>
      <c r="TXH1872" s="401"/>
      <c r="TXI1872" s="401"/>
      <c r="TXJ1872" s="401"/>
      <c r="TXK1872" s="401"/>
      <c r="TXL1872" s="401"/>
      <c r="TXM1872" s="401"/>
      <c r="TXN1872" s="401"/>
      <c r="TXO1872" s="401"/>
      <c r="TXP1872" s="401"/>
      <c r="TXQ1872" s="401"/>
      <c r="TXR1872" s="401"/>
      <c r="TXS1872" s="401"/>
      <c r="TXT1872" s="401"/>
      <c r="TXU1872" s="401"/>
      <c r="TXV1872" s="401"/>
      <c r="TXW1872" s="401"/>
      <c r="TXX1872" s="401"/>
      <c r="TXY1872" s="401"/>
      <c r="TXZ1872" s="401"/>
      <c r="TYA1872" s="401"/>
      <c r="TYB1872" s="401"/>
      <c r="TYC1872" s="401"/>
      <c r="TYD1872" s="401"/>
      <c r="TYE1872" s="401"/>
      <c r="TYF1872" s="401"/>
      <c r="TYG1872" s="401"/>
      <c r="TYH1872" s="401"/>
      <c r="TYI1872" s="401"/>
      <c r="TYJ1872" s="401"/>
      <c r="TYK1872" s="401"/>
      <c r="TYL1872" s="401"/>
      <c r="TYM1872" s="401"/>
      <c r="TYN1872" s="401"/>
      <c r="TYO1872" s="401"/>
      <c r="TYP1872" s="401"/>
      <c r="TYQ1872" s="401"/>
      <c r="TYR1872" s="401"/>
      <c r="TYS1872" s="401"/>
      <c r="TYT1872" s="401"/>
      <c r="TYU1872" s="401"/>
      <c r="TYV1872" s="401"/>
      <c r="TYW1872" s="401"/>
      <c r="TYX1872" s="401"/>
      <c r="TYY1872" s="401"/>
      <c r="TYZ1872" s="401"/>
      <c r="TZA1872" s="401"/>
      <c r="TZB1872" s="401"/>
      <c r="TZC1872" s="401"/>
      <c r="TZD1872" s="401"/>
      <c r="TZE1872" s="401"/>
      <c r="TZF1872" s="401"/>
      <c r="TZG1872" s="401"/>
      <c r="TZH1872" s="401"/>
      <c r="TZI1872" s="401"/>
      <c r="TZJ1872" s="401"/>
      <c r="TZK1872" s="401"/>
      <c r="TZL1872" s="401"/>
      <c r="TZM1872" s="401"/>
      <c r="TZN1872" s="401"/>
      <c r="TZO1872" s="401"/>
      <c r="TZP1872" s="401"/>
      <c r="TZQ1872" s="401"/>
      <c r="TZR1872" s="401"/>
      <c r="TZS1872" s="401"/>
      <c r="TZT1872" s="401"/>
      <c r="TZU1872" s="401"/>
      <c r="TZV1872" s="401"/>
      <c r="TZW1872" s="401"/>
      <c r="TZX1872" s="401"/>
      <c r="TZY1872" s="401"/>
      <c r="TZZ1872" s="401"/>
      <c r="UAA1872" s="401"/>
      <c r="UAB1872" s="401"/>
      <c r="UAC1872" s="401"/>
      <c r="UAD1872" s="401"/>
      <c r="UAE1872" s="401"/>
      <c r="UAF1872" s="401"/>
      <c r="UAG1872" s="401"/>
      <c r="UAH1872" s="401"/>
      <c r="UAI1872" s="401"/>
      <c r="UAJ1872" s="401"/>
      <c r="UAK1872" s="401"/>
      <c r="UAL1872" s="401"/>
      <c r="UAM1872" s="401"/>
      <c r="UAN1872" s="401"/>
      <c r="UAO1872" s="401"/>
      <c r="UAP1872" s="401"/>
      <c r="UAQ1872" s="401"/>
      <c r="UAR1872" s="401"/>
      <c r="UAS1872" s="401"/>
      <c r="UAT1872" s="401"/>
      <c r="UAU1872" s="401"/>
      <c r="UAV1872" s="401"/>
      <c r="UAW1872" s="401"/>
      <c r="UAX1872" s="401"/>
      <c r="UAY1872" s="401"/>
      <c r="UAZ1872" s="401"/>
      <c r="UBA1872" s="401"/>
      <c r="UBB1872" s="401"/>
      <c r="UBC1872" s="401"/>
      <c r="UBD1872" s="401"/>
      <c r="UBE1872" s="401"/>
      <c r="UBF1872" s="401"/>
      <c r="UBG1872" s="401"/>
      <c r="UBH1872" s="401"/>
      <c r="UBI1872" s="401"/>
      <c r="UBJ1872" s="401"/>
      <c r="UBK1872" s="401"/>
      <c r="UBL1872" s="401"/>
      <c r="UBM1872" s="401"/>
      <c r="UBN1872" s="401"/>
      <c r="UBO1872" s="401"/>
      <c r="UBP1872" s="401"/>
      <c r="UBQ1872" s="401"/>
      <c r="UBR1872" s="401"/>
      <c r="UBS1872" s="401"/>
      <c r="UBT1872" s="401"/>
      <c r="UBU1872" s="401"/>
      <c r="UBV1872" s="401"/>
      <c r="UBW1872" s="401"/>
      <c r="UBX1872" s="401"/>
      <c r="UBY1872" s="401"/>
      <c r="UBZ1872" s="401"/>
      <c r="UCA1872" s="401"/>
      <c r="UCB1872" s="401"/>
      <c r="UCC1872" s="401"/>
      <c r="UCD1872" s="401"/>
      <c r="UCE1872" s="401"/>
      <c r="UCF1872" s="401"/>
      <c r="UCG1872" s="401"/>
      <c r="UCH1872" s="401"/>
      <c r="UCI1872" s="401"/>
      <c r="UCJ1872" s="401"/>
      <c r="UCK1872" s="401"/>
      <c r="UCL1872" s="401"/>
      <c r="UCM1872" s="401"/>
      <c r="UCN1872" s="401"/>
      <c r="UCO1872" s="401"/>
      <c r="UCP1872" s="401"/>
      <c r="UCQ1872" s="401"/>
      <c r="UCR1872" s="401"/>
      <c r="UCS1872" s="401"/>
      <c r="UCT1872" s="401"/>
      <c r="UCU1872" s="401"/>
      <c r="UCV1872" s="401"/>
      <c r="UCW1872" s="401"/>
      <c r="UCX1872" s="401"/>
      <c r="UCY1872" s="401"/>
      <c r="UCZ1872" s="401"/>
      <c r="UDA1872" s="401"/>
      <c r="UDB1872" s="401"/>
      <c r="UDC1872" s="401"/>
      <c r="UDD1872" s="401"/>
      <c r="UDE1872" s="401"/>
      <c r="UDF1872" s="401"/>
      <c r="UDG1872" s="401"/>
      <c r="UDH1872" s="401"/>
      <c r="UDI1872" s="401"/>
      <c r="UDJ1872" s="401"/>
      <c r="UDK1872" s="401"/>
      <c r="UDL1872" s="401"/>
      <c r="UDM1872" s="401"/>
      <c r="UDN1872" s="401"/>
      <c r="UDO1872" s="401"/>
      <c r="UDP1872" s="401"/>
      <c r="UDQ1872" s="401"/>
      <c r="UDR1872" s="401"/>
      <c r="UDS1872" s="401"/>
      <c r="UDT1872" s="401"/>
      <c r="UDU1872" s="401"/>
      <c r="UDV1872" s="401"/>
      <c r="UDW1872" s="401"/>
      <c r="UDX1872" s="401"/>
      <c r="UDY1872" s="401"/>
      <c r="UDZ1872" s="401"/>
      <c r="UEA1872" s="401"/>
      <c r="UEB1872" s="401"/>
      <c r="UEC1872" s="401"/>
      <c r="UED1872" s="401"/>
      <c r="UEE1872" s="401"/>
      <c r="UEF1872" s="401"/>
      <c r="UEG1872" s="401"/>
      <c r="UEH1872" s="401"/>
      <c r="UEI1872" s="401"/>
      <c r="UEJ1872" s="401"/>
      <c r="UEK1872" s="401"/>
      <c r="UEL1872" s="401"/>
      <c r="UEM1872" s="401"/>
      <c r="UEN1872" s="401"/>
      <c r="UEO1872" s="401"/>
      <c r="UEP1872" s="401"/>
      <c r="UEQ1872" s="401"/>
      <c r="UER1872" s="401"/>
      <c r="UES1872" s="401"/>
      <c r="UET1872" s="401"/>
      <c r="UEU1872" s="401"/>
      <c r="UEV1872" s="401"/>
      <c r="UEW1872" s="401"/>
      <c r="UEX1872" s="401"/>
      <c r="UEY1872" s="401"/>
      <c r="UEZ1872" s="401"/>
      <c r="UFA1872" s="401"/>
      <c r="UFB1872" s="401"/>
      <c r="UFC1872" s="401"/>
      <c r="UFD1872" s="401"/>
      <c r="UFE1872" s="401"/>
      <c r="UFF1872" s="401"/>
      <c r="UFG1872" s="401"/>
      <c r="UFH1872" s="401"/>
      <c r="UFI1872" s="401"/>
      <c r="UFJ1872" s="401"/>
      <c r="UFK1872" s="401"/>
      <c r="UFL1872" s="401"/>
      <c r="UFM1872" s="401"/>
      <c r="UFN1872" s="401"/>
      <c r="UFO1872" s="401"/>
      <c r="UFP1872" s="401"/>
      <c r="UFQ1872" s="401"/>
      <c r="UFR1872" s="401"/>
      <c r="UFS1872" s="401"/>
      <c r="UFT1872" s="401"/>
      <c r="UFU1872" s="401"/>
      <c r="UFV1872" s="401"/>
      <c r="UFW1872" s="401"/>
      <c r="UFX1872" s="401"/>
      <c r="UFY1872" s="401"/>
      <c r="UFZ1872" s="401"/>
      <c r="UGA1872" s="401"/>
      <c r="UGB1872" s="401"/>
      <c r="UGC1872" s="401"/>
      <c r="UGD1872" s="401"/>
      <c r="UGE1872" s="401"/>
      <c r="UGF1872" s="401"/>
      <c r="UGG1872" s="401"/>
      <c r="UGH1872" s="401"/>
      <c r="UGI1872" s="401"/>
      <c r="UGJ1872" s="401"/>
      <c r="UGK1872" s="401"/>
      <c r="UGL1872" s="401"/>
      <c r="UGM1872" s="401"/>
      <c r="UGN1872" s="401"/>
      <c r="UGO1872" s="401"/>
      <c r="UGP1872" s="401"/>
      <c r="UGQ1872" s="401"/>
      <c r="UGR1872" s="401"/>
      <c r="UGS1872" s="401"/>
      <c r="UGT1872" s="401"/>
      <c r="UGU1872" s="401"/>
      <c r="UGV1872" s="401"/>
      <c r="UGW1872" s="401"/>
      <c r="UGX1872" s="401"/>
      <c r="UGY1872" s="401"/>
      <c r="UGZ1872" s="401"/>
      <c r="UHA1872" s="401"/>
      <c r="UHB1872" s="401"/>
      <c r="UHC1872" s="401"/>
      <c r="UHD1872" s="401"/>
      <c r="UHE1872" s="401"/>
      <c r="UHF1872" s="401"/>
      <c r="UHG1872" s="401"/>
      <c r="UHH1872" s="401"/>
      <c r="UHI1872" s="401"/>
      <c r="UHJ1872" s="401"/>
      <c r="UHK1872" s="401"/>
      <c r="UHL1872" s="401"/>
      <c r="UHM1872" s="401"/>
      <c r="UHN1872" s="401"/>
      <c r="UHO1872" s="401"/>
      <c r="UHP1872" s="401"/>
      <c r="UHQ1872" s="401"/>
      <c r="UHR1872" s="401"/>
      <c r="UHS1872" s="401"/>
      <c r="UHT1872" s="401"/>
      <c r="UHU1872" s="401"/>
      <c r="UHV1872" s="401"/>
      <c r="UHW1872" s="401"/>
      <c r="UHX1872" s="401"/>
      <c r="UHY1872" s="401"/>
      <c r="UHZ1872" s="401"/>
      <c r="UIA1872" s="401"/>
      <c r="UIB1872" s="401"/>
      <c r="UIC1872" s="401"/>
      <c r="UID1872" s="401"/>
      <c r="UIE1872" s="401"/>
      <c r="UIF1872" s="401"/>
      <c r="UIG1872" s="401"/>
      <c r="UIH1872" s="401"/>
      <c r="UII1872" s="401"/>
      <c r="UIJ1872" s="401"/>
      <c r="UIK1872" s="401"/>
      <c r="UIL1872" s="401"/>
      <c r="UIM1872" s="401"/>
      <c r="UIN1872" s="401"/>
      <c r="UIO1872" s="401"/>
      <c r="UIP1872" s="401"/>
      <c r="UIQ1872" s="401"/>
      <c r="UIR1872" s="401"/>
      <c r="UIS1872" s="401"/>
      <c r="UIT1872" s="401"/>
      <c r="UIU1872" s="401"/>
      <c r="UIV1872" s="401"/>
      <c r="UIW1872" s="401"/>
      <c r="UIX1872" s="401"/>
      <c r="UIY1872" s="401"/>
      <c r="UIZ1872" s="401"/>
      <c r="UJA1872" s="401"/>
      <c r="UJB1872" s="401"/>
      <c r="UJC1872" s="401"/>
      <c r="UJD1872" s="401"/>
      <c r="UJE1872" s="401"/>
      <c r="UJF1872" s="401"/>
      <c r="UJG1872" s="401"/>
      <c r="UJH1872" s="401"/>
      <c r="UJI1872" s="401"/>
      <c r="UJJ1872" s="401"/>
      <c r="UJK1872" s="401"/>
      <c r="UJL1872" s="401"/>
      <c r="UJM1872" s="401"/>
      <c r="UJN1872" s="401"/>
      <c r="UJO1872" s="401"/>
      <c r="UJP1872" s="401"/>
      <c r="UJQ1872" s="401"/>
      <c r="UJR1872" s="401"/>
      <c r="UJS1872" s="401"/>
      <c r="UJT1872" s="401"/>
      <c r="UJU1872" s="401"/>
      <c r="UJV1872" s="401"/>
      <c r="UJW1872" s="401"/>
      <c r="UJX1872" s="401"/>
      <c r="UJY1872" s="401"/>
      <c r="UJZ1872" s="401"/>
      <c r="UKA1872" s="401"/>
      <c r="UKB1872" s="401"/>
      <c r="UKC1872" s="401"/>
      <c r="UKD1872" s="401"/>
      <c r="UKE1872" s="401"/>
      <c r="UKF1872" s="401"/>
      <c r="UKG1872" s="401"/>
      <c r="UKH1872" s="401"/>
      <c r="UKI1872" s="401"/>
      <c r="UKJ1872" s="401"/>
      <c r="UKK1872" s="401"/>
      <c r="UKL1872" s="401"/>
      <c r="UKM1872" s="401"/>
      <c r="UKN1872" s="401"/>
      <c r="UKO1872" s="401"/>
      <c r="UKP1872" s="401"/>
      <c r="UKQ1872" s="401"/>
      <c r="UKR1872" s="401"/>
      <c r="UKS1872" s="401"/>
      <c r="UKT1872" s="401"/>
      <c r="UKU1872" s="401"/>
      <c r="UKV1872" s="401"/>
      <c r="UKW1872" s="401"/>
      <c r="UKX1872" s="401"/>
      <c r="UKY1872" s="401"/>
      <c r="UKZ1872" s="401"/>
      <c r="ULA1872" s="401"/>
      <c r="ULB1872" s="401"/>
      <c r="ULC1872" s="401"/>
      <c r="ULD1872" s="401"/>
      <c r="ULE1872" s="401"/>
      <c r="ULF1872" s="401"/>
      <c r="ULG1872" s="401"/>
      <c r="ULH1872" s="401"/>
      <c r="ULI1872" s="401"/>
      <c r="ULJ1872" s="401"/>
      <c r="ULK1872" s="401"/>
      <c r="ULL1872" s="401"/>
      <c r="ULM1872" s="401"/>
      <c r="ULN1872" s="401"/>
      <c r="ULO1872" s="401"/>
      <c r="ULP1872" s="401"/>
      <c r="ULQ1872" s="401"/>
      <c r="ULR1872" s="401"/>
      <c r="ULS1872" s="401"/>
      <c r="ULT1872" s="401"/>
      <c r="ULU1872" s="401"/>
      <c r="ULV1872" s="401"/>
      <c r="ULW1872" s="401"/>
      <c r="ULX1872" s="401"/>
      <c r="ULY1872" s="401"/>
      <c r="ULZ1872" s="401"/>
      <c r="UMA1872" s="401"/>
      <c r="UMB1872" s="401"/>
      <c r="UMC1872" s="401"/>
      <c r="UMD1872" s="401"/>
      <c r="UME1872" s="401"/>
      <c r="UMF1872" s="401"/>
      <c r="UMG1872" s="401"/>
      <c r="UMH1872" s="401"/>
      <c r="UMI1872" s="401"/>
      <c r="UMJ1872" s="401"/>
      <c r="UMK1872" s="401"/>
      <c r="UML1872" s="401"/>
      <c r="UMM1872" s="401"/>
      <c r="UMN1872" s="401"/>
      <c r="UMO1872" s="401"/>
      <c r="UMP1872" s="401"/>
      <c r="UMQ1872" s="401"/>
      <c r="UMR1872" s="401"/>
      <c r="UMS1872" s="401"/>
      <c r="UMT1872" s="401"/>
      <c r="UMU1872" s="401"/>
      <c r="UMV1872" s="401"/>
      <c r="UMW1872" s="401"/>
      <c r="UMX1872" s="401"/>
      <c r="UMY1872" s="401"/>
      <c r="UMZ1872" s="401"/>
      <c r="UNA1872" s="401"/>
      <c r="UNB1872" s="401"/>
      <c r="UNC1872" s="401"/>
      <c r="UND1872" s="401"/>
      <c r="UNE1872" s="401"/>
      <c r="UNF1872" s="401"/>
      <c r="UNG1872" s="401"/>
      <c r="UNH1872" s="401"/>
      <c r="UNI1872" s="401"/>
      <c r="UNJ1872" s="401"/>
      <c r="UNK1872" s="401"/>
      <c r="UNL1872" s="401"/>
      <c r="UNM1872" s="401"/>
      <c r="UNN1872" s="401"/>
      <c r="UNO1872" s="401"/>
      <c r="UNP1872" s="401"/>
      <c r="UNQ1872" s="401"/>
      <c r="UNR1872" s="401"/>
      <c r="UNS1872" s="401"/>
      <c r="UNT1872" s="401"/>
      <c r="UNU1872" s="401"/>
      <c r="UNV1872" s="401"/>
      <c r="UNW1872" s="401"/>
      <c r="UNX1872" s="401"/>
      <c r="UNY1872" s="401"/>
      <c r="UNZ1872" s="401"/>
      <c r="UOA1872" s="401"/>
      <c r="UOB1872" s="401"/>
      <c r="UOC1872" s="401"/>
      <c r="UOD1872" s="401"/>
      <c r="UOE1872" s="401"/>
      <c r="UOF1872" s="401"/>
      <c r="UOG1872" s="401"/>
      <c r="UOH1872" s="401"/>
      <c r="UOI1872" s="401"/>
      <c r="UOJ1872" s="401"/>
      <c r="UOK1872" s="401"/>
      <c r="UOL1872" s="401"/>
      <c r="UOM1872" s="401"/>
      <c r="UON1872" s="401"/>
      <c r="UOO1872" s="401"/>
      <c r="UOP1872" s="401"/>
      <c r="UOQ1872" s="401"/>
      <c r="UOR1872" s="401"/>
      <c r="UOS1872" s="401"/>
      <c r="UOT1872" s="401"/>
      <c r="UOU1872" s="401"/>
      <c r="UOV1872" s="401"/>
      <c r="UOW1872" s="401"/>
      <c r="UOX1872" s="401"/>
      <c r="UOY1872" s="401"/>
      <c r="UOZ1872" s="401"/>
      <c r="UPA1872" s="401"/>
      <c r="UPB1872" s="401"/>
      <c r="UPC1872" s="401"/>
      <c r="UPD1872" s="401"/>
      <c r="UPE1872" s="401"/>
      <c r="UPF1872" s="401"/>
      <c r="UPG1872" s="401"/>
      <c r="UPH1872" s="401"/>
      <c r="UPI1872" s="401"/>
      <c r="UPJ1872" s="401"/>
      <c r="UPK1872" s="401"/>
      <c r="UPL1872" s="401"/>
      <c r="UPM1872" s="401"/>
      <c r="UPN1872" s="401"/>
      <c r="UPO1872" s="401"/>
      <c r="UPP1872" s="401"/>
      <c r="UPQ1872" s="401"/>
      <c r="UPR1872" s="401"/>
      <c r="UPS1872" s="401"/>
      <c r="UPT1872" s="401"/>
      <c r="UPU1872" s="401"/>
      <c r="UPV1872" s="401"/>
      <c r="UPW1872" s="401"/>
      <c r="UPX1872" s="401"/>
      <c r="UPY1872" s="401"/>
      <c r="UPZ1872" s="401"/>
      <c r="UQA1872" s="401"/>
      <c r="UQB1872" s="401"/>
      <c r="UQC1872" s="401"/>
      <c r="UQD1872" s="401"/>
      <c r="UQE1872" s="401"/>
      <c r="UQF1872" s="401"/>
      <c r="UQG1872" s="401"/>
      <c r="UQH1872" s="401"/>
      <c r="UQI1872" s="401"/>
      <c r="UQJ1872" s="401"/>
      <c r="UQK1872" s="401"/>
      <c r="UQL1872" s="401"/>
      <c r="UQM1872" s="401"/>
      <c r="UQN1872" s="401"/>
      <c r="UQO1872" s="401"/>
      <c r="UQP1872" s="401"/>
      <c r="UQQ1872" s="401"/>
      <c r="UQR1872" s="401"/>
      <c r="UQS1872" s="401"/>
      <c r="UQT1872" s="401"/>
      <c r="UQU1872" s="401"/>
      <c r="UQV1872" s="401"/>
      <c r="UQW1872" s="401"/>
      <c r="UQX1872" s="401"/>
      <c r="UQY1872" s="401"/>
      <c r="UQZ1872" s="401"/>
      <c r="URA1872" s="401"/>
      <c r="URB1872" s="401"/>
      <c r="URC1872" s="401"/>
      <c r="URD1872" s="401"/>
      <c r="URE1872" s="401"/>
      <c r="URF1872" s="401"/>
      <c r="URG1872" s="401"/>
      <c r="URH1872" s="401"/>
      <c r="URI1872" s="401"/>
      <c r="URJ1872" s="401"/>
      <c r="URK1872" s="401"/>
      <c r="URL1872" s="401"/>
      <c r="URM1872" s="401"/>
      <c r="URN1872" s="401"/>
      <c r="URO1872" s="401"/>
      <c r="URP1872" s="401"/>
      <c r="URQ1872" s="401"/>
      <c r="URR1872" s="401"/>
      <c r="URS1872" s="401"/>
      <c r="URT1872" s="401"/>
      <c r="URU1872" s="401"/>
      <c r="URV1872" s="401"/>
      <c r="URW1872" s="401"/>
      <c r="URX1872" s="401"/>
      <c r="URY1872" s="401"/>
      <c r="URZ1872" s="401"/>
      <c r="USA1872" s="401"/>
      <c r="USB1872" s="401"/>
      <c r="USC1872" s="401"/>
      <c r="USD1872" s="401"/>
      <c r="USE1872" s="401"/>
      <c r="USF1872" s="401"/>
      <c r="USG1872" s="401"/>
      <c r="USH1872" s="401"/>
      <c r="USI1872" s="401"/>
      <c r="USJ1872" s="401"/>
      <c r="USK1872" s="401"/>
      <c r="USL1872" s="401"/>
      <c r="USM1872" s="401"/>
      <c r="USN1872" s="401"/>
      <c r="USO1872" s="401"/>
      <c r="USP1872" s="401"/>
      <c r="USQ1872" s="401"/>
      <c r="USR1872" s="401"/>
      <c r="USS1872" s="401"/>
      <c r="UST1872" s="401"/>
      <c r="USU1872" s="401"/>
      <c r="USV1872" s="401"/>
      <c r="USW1872" s="401"/>
      <c r="USX1872" s="401"/>
      <c r="USY1872" s="401"/>
      <c r="USZ1872" s="401"/>
      <c r="UTA1872" s="401"/>
      <c r="UTB1872" s="401"/>
      <c r="UTC1872" s="401"/>
      <c r="UTD1872" s="401"/>
      <c r="UTE1872" s="401"/>
      <c r="UTF1872" s="401"/>
      <c r="UTG1872" s="401"/>
      <c r="UTH1872" s="401"/>
      <c r="UTI1872" s="401"/>
      <c r="UTJ1872" s="401"/>
      <c r="UTK1872" s="401"/>
      <c r="UTL1872" s="401"/>
      <c r="UTM1872" s="401"/>
      <c r="UTN1872" s="401"/>
      <c r="UTO1872" s="401"/>
      <c r="UTP1872" s="401"/>
      <c r="UTQ1872" s="401"/>
      <c r="UTR1872" s="401"/>
      <c r="UTS1872" s="401"/>
      <c r="UTT1872" s="401"/>
      <c r="UTU1872" s="401"/>
      <c r="UTV1872" s="401"/>
      <c r="UTW1872" s="401"/>
      <c r="UTX1872" s="401"/>
      <c r="UTY1872" s="401"/>
      <c r="UTZ1872" s="401"/>
      <c r="UUA1872" s="401"/>
      <c r="UUB1872" s="401"/>
      <c r="UUC1872" s="401"/>
      <c r="UUD1872" s="401"/>
      <c r="UUE1872" s="401"/>
      <c r="UUF1872" s="401"/>
      <c r="UUG1872" s="401"/>
      <c r="UUH1872" s="401"/>
      <c r="UUI1872" s="401"/>
      <c r="UUJ1872" s="401"/>
      <c r="UUK1872" s="401"/>
      <c r="UUL1872" s="401"/>
      <c r="UUM1872" s="401"/>
      <c r="UUN1872" s="401"/>
      <c r="UUO1872" s="401"/>
      <c r="UUP1872" s="401"/>
      <c r="UUQ1872" s="401"/>
      <c r="UUR1872" s="401"/>
      <c r="UUS1872" s="401"/>
      <c r="UUT1872" s="401"/>
      <c r="UUU1872" s="401"/>
      <c r="UUV1872" s="401"/>
      <c r="UUW1872" s="401"/>
      <c r="UUX1872" s="401"/>
      <c r="UUY1872" s="401"/>
      <c r="UUZ1872" s="401"/>
      <c r="UVA1872" s="401"/>
      <c r="UVB1872" s="401"/>
      <c r="UVC1872" s="401"/>
      <c r="UVD1872" s="401"/>
      <c r="UVE1872" s="401"/>
      <c r="UVF1872" s="401"/>
      <c r="UVG1872" s="401"/>
      <c r="UVH1872" s="401"/>
      <c r="UVI1872" s="401"/>
      <c r="UVJ1872" s="401"/>
      <c r="UVK1872" s="401"/>
      <c r="UVL1872" s="401"/>
      <c r="UVM1872" s="401"/>
      <c r="UVN1872" s="401"/>
      <c r="UVO1872" s="401"/>
      <c r="UVP1872" s="401"/>
      <c r="UVQ1872" s="401"/>
      <c r="UVR1872" s="401"/>
      <c r="UVS1872" s="401"/>
      <c r="UVT1872" s="401"/>
      <c r="UVU1872" s="401"/>
      <c r="UVV1872" s="401"/>
      <c r="UVW1872" s="401"/>
      <c r="UVX1872" s="401"/>
      <c r="UVY1872" s="401"/>
      <c r="UVZ1872" s="401"/>
      <c r="UWA1872" s="401"/>
      <c r="UWB1872" s="401"/>
      <c r="UWC1872" s="401"/>
      <c r="UWD1872" s="401"/>
      <c r="UWE1872" s="401"/>
      <c r="UWF1872" s="401"/>
      <c r="UWG1872" s="401"/>
      <c r="UWH1872" s="401"/>
      <c r="UWI1872" s="401"/>
      <c r="UWJ1872" s="401"/>
      <c r="UWK1872" s="401"/>
      <c r="UWL1872" s="401"/>
      <c r="UWM1872" s="401"/>
      <c r="UWN1872" s="401"/>
      <c r="UWO1872" s="401"/>
      <c r="UWP1872" s="401"/>
      <c r="UWQ1872" s="401"/>
      <c r="UWR1872" s="401"/>
      <c r="UWS1872" s="401"/>
      <c r="UWT1872" s="401"/>
      <c r="UWU1872" s="401"/>
      <c r="UWV1872" s="401"/>
      <c r="UWW1872" s="401"/>
      <c r="UWX1872" s="401"/>
      <c r="UWY1872" s="401"/>
      <c r="UWZ1872" s="401"/>
      <c r="UXA1872" s="401"/>
      <c r="UXB1872" s="401"/>
      <c r="UXC1872" s="401"/>
      <c r="UXD1872" s="401"/>
      <c r="UXE1872" s="401"/>
      <c r="UXF1872" s="401"/>
      <c r="UXG1872" s="401"/>
      <c r="UXH1872" s="401"/>
      <c r="UXI1872" s="401"/>
      <c r="UXJ1872" s="401"/>
      <c r="UXK1872" s="401"/>
      <c r="UXL1872" s="401"/>
      <c r="UXM1872" s="401"/>
      <c r="UXN1872" s="401"/>
      <c r="UXO1872" s="401"/>
      <c r="UXP1872" s="401"/>
      <c r="UXQ1872" s="401"/>
      <c r="UXR1872" s="401"/>
      <c r="UXS1872" s="401"/>
      <c r="UXT1872" s="401"/>
      <c r="UXU1872" s="401"/>
      <c r="UXV1872" s="401"/>
      <c r="UXW1872" s="401"/>
      <c r="UXX1872" s="401"/>
      <c r="UXY1872" s="401"/>
      <c r="UXZ1872" s="401"/>
      <c r="UYA1872" s="401"/>
      <c r="UYB1872" s="401"/>
      <c r="UYC1872" s="401"/>
      <c r="UYD1872" s="401"/>
      <c r="UYE1872" s="401"/>
      <c r="UYF1872" s="401"/>
      <c r="UYG1872" s="401"/>
      <c r="UYH1872" s="401"/>
      <c r="UYI1872" s="401"/>
      <c r="UYJ1872" s="401"/>
      <c r="UYK1872" s="401"/>
      <c r="UYL1872" s="401"/>
      <c r="UYM1872" s="401"/>
      <c r="UYN1872" s="401"/>
      <c r="UYO1872" s="401"/>
      <c r="UYP1872" s="401"/>
      <c r="UYQ1872" s="401"/>
      <c r="UYR1872" s="401"/>
      <c r="UYS1872" s="401"/>
      <c r="UYT1872" s="401"/>
      <c r="UYU1872" s="401"/>
      <c r="UYV1872" s="401"/>
      <c r="UYW1872" s="401"/>
      <c r="UYX1872" s="401"/>
      <c r="UYY1872" s="401"/>
      <c r="UYZ1872" s="401"/>
      <c r="UZA1872" s="401"/>
      <c r="UZB1872" s="401"/>
      <c r="UZC1872" s="401"/>
      <c r="UZD1872" s="401"/>
      <c r="UZE1872" s="401"/>
      <c r="UZF1872" s="401"/>
      <c r="UZG1872" s="401"/>
      <c r="UZH1872" s="401"/>
      <c r="UZI1872" s="401"/>
      <c r="UZJ1872" s="401"/>
      <c r="UZK1872" s="401"/>
      <c r="UZL1872" s="401"/>
      <c r="UZM1872" s="401"/>
      <c r="UZN1872" s="401"/>
      <c r="UZO1872" s="401"/>
      <c r="UZP1872" s="401"/>
      <c r="UZQ1872" s="401"/>
      <c r="UZR1872" s="401"/>
      <c r="UZS1872" s="401"/>
      <c r="UZT1872" s="401"/>
      <c r="UZU1872" s="401"/>
      <c r="UZV1872" s="401"/>
      <c r="UZW1872" s="401"/>
      <c r="UZX1872" s="401"/>
      <c r="UZY1872" s="401"/>
      <c r="UZZ1872" s="401"/>
      <c r="VAA1872" s="401"/>
      <c r="VAB1872" s="401"/>
      <c r="VAC1872" s="401"/>
      <c r="VAD1872" s="401"/>
      <c r="VAE1872" s="401"/>
      <c r="VAF1872" s="401"/>
      <c r="VAG1872" s="401"/>
      <c r="VAH1872" s="401"/>
      <c r="VAI1872" s="401"/>
      <c r="VAJ1872" s="401"/>
      <c r="VAK1872" s="401"/>
      <c r="VAL1872" s="401"/>
      <c r="VAM1872" s="401"/>
      <c r="VAN1872" s="401"/>
      <c r="VAO1872" s="401"/>
      <c r="VAP1872" s="401"/>
      <c r="VAQ1872" s="401"/>
      <c r="VAR1872" s="401"/>
      <c r="VAS1872" s="401"/>
      <c r="VAT1872" s="401"/>
      <c r="VAU1872" s="401"/>
      <c r="VAV1872" s="401"/>
      <c r="VAW1872" s="401"/>
      <c r="VAX1872" s="401"/>
      <c r="VAY1872" s="401"/>
      <c r="VAZ1872" s="401"/>
      <c r="VBA1872" s="401"/>
      <c r="VBB1872" s="401"/>
      <c r="VBC1872" s="401"/>
      <c r="VBD1872" s="401"/>
      <c r="VBE1872" s="401"/>
      <c r="VBF1872" s="401"/>
      <c r="VBG1872" s="401"/>
      <c r="VBH1872" s="401"/>
      <c r="VBI1872" s="401"/>
      <c r="VBJ1872" s="401"/>
      <c r="VBK1872" s="401"/>
      <c r="VBL1872" s="401"/>
      <c r="VBM1872" s="401"/>
      <c r="VBN1872" s="401"/>
      <c r="VBO1872" s="401"/>
      <c r="VBP1872" s="401"/>
      <c r="VBQ1872" s="401"/>
      <c r="VBR1872" s="401"/>
      <c r="VBS1872" s="401"/>
      <c r="VBT1872" s="401"/>
      <c r="VBU1872" s="401"/>
      <c r="VBV1872" s="401"/>
      <c r="VBW1872" s="401"/>
      <c r="VBX1872" s="401"/>
      <c r="VBY1872" s="401"/>
      <c r="VBZ1872" s="401"/>
      <c r="VCA1872" s="401"/>
      <c r="VCB1872" s="401"/>
      <c r="VCC1872" s="401"/>
      <c r="VCD1872" s="401"/>
      <c r="VCE1872" s="401"/>
      <c r="VCF1872" s="401"/>
      <c r="VCG1872" s="401"/>
      <c r="VCH1872" s="401"/>
      <c r="VCI1872" s="401"/>
      <c r="VCJ1872" s="401"/>
      <c r="VCK1872" s="401"/>
      <c r="VCL1872" s="401"/>
      <c r="VCM1872" s="401"/>
      <c r="VCN1872" s="401"/>
      <c r="VCO1872" s="401"/>
      <c r="VCP1872" s="401"/>
      <c r="VCQ1872" s="401"/>
      <c r="VCR1872" s="401"/>
      <c r="VCS1872" s="401"/>
      <c r="VCT1872" s="401"/>
      <c r="VCU1872" s="401"/>
      <c r="VCV1872" s="401"/>
      <c r="VCW1872" s="401"/>
      <c r="VCX1872" s="401"/>
      <c r="VCY1872" s="401"/>
      <c r="VCZ1872" s="401"/>
      <c r="VDA1872" s="401"/>
      <c r="VDB1872" s="401"/>
      <c r="VDC1872" s="401"/>
      <c r="VDD1872" s="401"/>
      <c r="VDE1872" s="401"/>
      <c r="VDF1872" s="401"/>
      <c r="VDG1872" s="401"/>
      <c r="VDH1872" s="401"/>
      <c r="VDI1872" s="401"/>
      <c r="VDJ1872" s="401"/>
      <c r="VDK1872" s="401"/>
      <c r="VDL1872" s="401"/>
      <c r="VDM1872" s="401"/>
      <c r="VDN1872" s="401"/>
      <c r="VDO1872" s="401"/>
      <c r="VDP1872" s="401"/>
      <c r="VDQ1872" s="401"/>
      <c r="VDR1872" s="401"/>
      <c r="VDS1872" s="401"/>
      <c r="VDT1872" s="401"/>
      <c r="VDU1872" s="401"/>
      <c r="VDV1872" s="401"/>
      <c r="VDW1872" s="401"/>
      <c r="VDX1872" s="401"/>
      <c r="VDY1872" s="401"/>
      <c r="VDZ1872" s="401"/>
      <c r="VEA1872" s="401"/>
      <c r="VEB1872" s="401"/>
      <c r="VEC1872" s="401"/>
      <c r="VED1872" s="401"/>
      <c r="VEE1872" s="401"/>
      <c r="VEF1872" s="401"/>
      <c r="VEG1872" s="401"/>
      <c r="VEH1872" s="401"/>
      <c r="VEI1872" s="401"/>
      <c r="VEJ1872" s="401"/>
      <c r="VEK1872" s="401"/>
      <c r="VEL1872" s="401"/>
      <c r="VEM1872" s="401"/>
      <c r="VEN1872" s="401"/>
      <c r="VEO1872" s="401"/>
      <c r="VEP1872" s="401"/>
      <c r="VEQ1872" s="401"/>
      <c r="VER1872" s="401"/>
      <c r="VES1872" s="401"/>
      <c r="VET1872" s="401"/>
      <c r="VEU1872" s="401"/>
      <c r="VEV1872" s="401"/>
      <c r="VEW1872" s="401"/>
      <c r="VEX1872" s="401"/>
      <c r="VEY1872" s="401"/>
      <c r="VEZ1872" s="401"/>
      <c r="VFA1872" s="401"/>
      <c r="VFB1872" s="401"/>
      <c r="VFC1872" s="401"/>
      <c r="VFD1872" s="401"/>
      <c r="VFE1872" s="401"/>
      <c r="VFF1872" s="401"/>
      <c r="VFG1872" s="401"/>
      <c r="VFH1872" s="401"/>
      <c r="VFI1872" s="401"/>
      <c r="VFJ1872" s="401"/>
      <c r="VFK1872" s="401"/>
      <c r="VFL1872" s="401"/>
      <c r="VFM1872" s="401"/>
      <c r="VFN1872" s="401"/>
      <c r="VFO1872" s="401"/>
      <c r="VFP1872" s="401"/>
      <c r="VFQ1872" s="401"/>
      <c r="VFR1872" s="401"/>
      <c r="VFS1872" s="401"/>
      <c r="VFT1872" s="401"/>
      <c r="VFU1872" s="401"/>
      <c r="VFV1872" s="401"/>
      <c r="VFW1872" s="401"/>
      <c r="VFX1872" s="401"/>
      <c r="VFY1872" s="401"/>
      <c r="VFZ1872" s="401"/>
      <c r="VGA1872" s="401"/>
      <c r="VGB1872" s="401"/>
      <c r="VGC1872" s="401"/>
      <c r="VGD1872" s="401"/>
      <c r="VGE1872" s="401"/>
      <c r="VGF1872" s="401"/>
      <c r="VGG1872" s="401"/>
      <c r="VGH1872" s="401"/>
      <c r="VGI1872" s="401"/>
      <c r="VGJ1872" s="401"/>
      <c r="VGK1872" s="401"/>
      <c r="VGL1872" s="401"/>
      <c r="VGM1872" s="401"/>
      <c r="VGN1872" s="401"/>
      <c r="VGO1872" s="401"/>
      <c r="VGP1872" s="401"/>
      <c r="VGQ1872" s="401"/>
      <c r="VGR1872" s="401"/>
      <c r="VGS1872" s="401"/>
      <c r="VGT1872" s="401"/>
      <c r="VGU1872" s="401"/>
      <c r="VGV1872" s="401"/>
      <c r="VGW1872" s="401"/>
      <c r="VGX1872" s="401"/>
      <c r="VGY1872" s="401"/>
      <c r="VGZ1872" s="401"/>
      <c r="VHA1872" s="401"/>
      <c r="VHB1872" s="401"/>
      <c r="VHC1872" s="401"/>
      <c r="VHD1872" s="401"/>
      <c r="VHE1872" s="401"/>
      <c r="VHF1872" s="401"/>
      <c r="VHG1872" s="401"/>
      <c r="VHH1872" s="401"/>
      <c r="VHI1872" s="401"/>
      <c r="VHJ1872" s="401"/>
      <c r="VHK1872" s="401"/>
      <c r="VHL1872" s="401"/>
      <c r="VHM1872" s="401"/>
      <c r="VHN1872" s="401"/>
      <c r="VHO1872" s="401"/>
      <c r="VHP1872" s="401"/>
      <c r="VHQ1872" s="401"/>
      <c r="VHR1872" s="401"/>
      <c r="VHS1872" s="401"/>
      <c r="VHT1872" s="401"/>
      <c r="VHU1872" s="401"/>
      <c r="VHV1872" s="401"/>
      <c r="VHW1872" s="401"/>
      <c r="VHX1872" s="401"/>
      <c r="VHY1872" s="401"/>
      <c r="VHZ1872" s="401"/>
      <c r="VIA1872" s="401"/>
      <c r="VIB1872" s="401"/>
      <c r="VIC1872" s="401"/>
      <c r="VID1872" s="401"/>
      <c r="VIE1872" s="401"/>
      <c r="VIF1872" s="401"/>
      <c r="VIG1872" s="401"/>
      <c r="VIH1872" s="401"/>
      <c r="VII1872" s="401"/>
      <c r="VIJ1872" s="401"/>
      <c r="VIK1872" s="401"/>
      <c r="VIL1872" s="401"/>
      <c r="VIM1872" s="401"/>
      <c r="VIN1872" s="401"/>
      <c r="VIO1872" s="401"/>
      <c r="VIP1872" s="401"/>
      <c r="VIQ1872" s="401"/>
      <c r="VIR1872" s="401"/>
      <c r="VIS1872" s="401"/>
      <c r="VIT1872" s="401"/>
      <c r="VIU1872" s="401"/>
      <c r="VIV1872" s="401"/>
      <c r="VIW1872" s="401"/>
      <c r="VIX1872" s="401"/>
      <c r="VIY1872" s="401"/>
      <c r="VIZ1872" s="401"/>
      <c r="VJA1872" s="401"/>
      <c r="VJB1872" s="401"/>
      <c r="VJC1872" s="401"/>
      <c r="VJD1872" s="401"/>
      <c r="VJE1872" s="401"/>
      <c r="VJF1872" s="401"/>
      <c r="VJG1872" s="401"/>
      <c r="VJH1872" s="401"/>
      <c r="VJI1872" s="401"/>
      <c r="VJJ1872" s="401"/>
      <c r="VJK1872" s="401"/>
      <c r="VJL1872" s="401"/>
      <c r="VJM1872" s="401"/>
      <c r="VJN1872" s="401"/>
      <c r="VJO1872" s="401"/>
      <c r="VJP1872" s="401"/>
      <c r="VJQ1872" s="401"/>
      <c r="VJR1872" s="401"/>
      <c r="VJS1872" s="401"/>
      <c r="VJT1872" s="401"/>
      <c r="VJU1872" s="401"/>
      <c r="VJV1872" s="401"/>
      <c r="VJW1872" s="401"/>
      <c r="VJX1872" s="401"/>
      <c r="VJY1872" s="401"/>
      <c r="VJZ1872" s="401"/>
      <c r="VKA1872" s="401"/>
      <c r="VKB1872" s="401"/>
      <c r="VKC1872" s="401"/>
      <c r="VKD1872" s="401"/>
      <c r="VKE1872" s="401"/>
      <c r="VKF1872" s="401"/>
      <c r="VKG1872" s="401"/>
      <c r="VKH1872" s="401"/>
      <c r="VKI1872" s="401"/>
      <c r="VKJ1872" s="401"/>
      <c r="VKK1872" s="401"/>
      <c r="VKL1872" s="401"/>
      <c r="VKM1872" s="401"/>
      <c r="VKN1872" s="401"/>
      <c r="VKO1872" s="401"/>
      <c r="VKP1872" s="401"/>
      <c r="VKQ1872" s="401"/>
      <c r="VKR1872" s="401"/>
      <c r="VKS1872" s="401"/>
      <c r="VKT1872" s="401"/>
      <c r="VKU1872" s="401"/>
      <c r="VKV1872" s="401"/>
      <c r="VKW1872" s="401"/>
      <c r="VKX1872" s="401"/>
      <c r="VKY1872" s="401"/>
      <c r="VKZ1872" s="401"/>
      <c r="VLA1872" s="401"/>
      <c r="VLB1872" s="401"/>
      <c r="VLC1872" s="401"/>
      <c r="VLD1872" s="401"/>
      <c r="VLE1872" s="401"/>
      <c r="VLF1872" s="401"/>
      <c r="VLG1872" s="401"/>
      <c r="VLH1872" s="401"/>
      <c r="VLI1872" s="401"/>
      <c r="VLJ1872" s="401"/>
      <c r="VLK1872" s="401"/>
      <c r="VLL1872" s="401"/>
      <c r="VLM1872" s="401"/>
      <c r="VLN1872" s="401"/>
      <c r="VLO1872" s="401"/>
      <c r="VLP1872" s="401"/>
      <c r="VLQ1872" s="401"/>
      <c r="VLR1872" s="401"/>
      <c r="VLS1872" s="401"/>
      <c r="VLT1872" s="401"/>
      <c r="VLU1872" s="401"/>
      <c r="VLV1872" s="401"/>
      <c r="VLW1872" s="401"/>
      <c r="VLX1872" s="401"/>
      <c r="VLY1872" s="401"/>
      <c r="VLZ1872" s="401"/>
      <c r="VMA1872" s="401"/>
      <c r="VMB1872" s="401"/>
      <c r="VMC1872" s="401"/>
      <c r="VMD1872" s="401"/>
      <c r="VME1872" s="401"/>
      <c r="VMF1872" s="401"/>
      <c r="VMG1872" s="401"/>
      <c r="VMH1872" s="401"/>
      <c r="VMI1872" s="401"/>
      <c r="VMJ1872" s="401"/>
      <c r="VMK1872" s="401"/>
      <c r="VML1872" s="401"/>
      <c r="VMM1872" s="401"/>
      <c r="VMN1872" s="401"/>
      <c r="VMO1872" s="401"/>
      <c r="VMP1872" s="401"/>
      <c r="VMQ1872" s="401"/>
      <c r="VMR1872" s="401"/>
      <c r="VMS1872" s="401"/>
      <c r="VMT1872" s="401"/>
      <c r="VMU1872" s="401"/>
      <c r="VMV1872" s="401"/>
      <c r="VMW1872" s="401"/>
      <c r="VMX1872" s="401"/>
      <c r="VMY1872" s="401"/>
      <c r="VMZ1872" s="401"/>
      <c r="VNA1872" s="401"/>
      <c r="VNB1872" s="401"/>
      <c r="VNC1872" s="401"/>
      <c r="VND1872" s="401"/>
      <c r="VNE1872" s="401"/>
      <c r="VNF1872" s="401"/>
      <c r="VNG1872" s="401"/>
      <c r="VNH1872" s="401"/>
      <c r="VNI1872" s="401"/>
      <c r="VNJ1872" s="401"/>
      <c r="VNK1872" s="401"/>
      <c r="VNL1872" s="401"/>
      <c r="VNM1872" s="401"/>
      <c r="VNN1872" s="401"/>
      <c r="VNO1872" s="401"/>
      <c r="VNP1872" s="401"/>
      <c r="VNQ1872" s="401"/>
      <c r="VNR1872" s="401"/>
      <c r="VNS1872" s="401"/>
      <c r="VNT1872" s="401"/>
      <c r="VNU1872" s="401"/>
      <c r="VNV1872" s="401"/>
      <c r="VNW1872" s="401"/>
      <c r="VNX1872" s="401"/>
      <c r="VNY1872" s="401"/>
      <c r="VNZ1872" s="401"/>
      <c r="VOA1872" s="401"/>
      <c r="VOB1872" s="401"/>
      <c r="VOC1872" s="401"/>
      <c r="VOD1872" s="401"/>
      <c r="VOE1872" s="401"/>
      <c r="VOF1872" s="401"/>
      <c r="VOG1872" s="401"/>
      <c r="VOH1872" s="401"/>
      <c r="VOI1872" s="401"/>
      <c r="VOJ1872" s="401"/>
      <c r="VOK1872" s="401"/>
      <c r="VOL1872" s="401"/>
      <c r="VOM1872" s="401"/>
      <c r="VON1872" s="401"/>
      <c r="VOO1872" s="401"/>
      <c r="VOP1872" s="401"/>
      <c r="VOQ1872" s="401"/>
      <c r="VOR1872" s="401"/>
      <c r="VOS1872" s="401"/>
      <c r="VOT1872" s="401"/>
      <c r="VOU1872" s="401"/>
      <c r="VOV1872" s="401"/>
      <c r="VOW1872" s="401"/>
      <c r="VOX1872" s="401"/>
      <c r="VOY1872" s="401"/>
      <c r="VOZ1872" s="401"/>
      <c r="VPA1872" s="401"/>
      <c r="VPB1872" s="401"/>
      <c r="VPC1872" s="401"/>
      <c r="VPD1872" s="401"/>
      <c r="VPE1872" s="401"/>
      <c r="VPF1872" s="401"/>
      <c r="VPG1872" s="401"/>
      <c r="VPH1872" s="401"/>
      <c r="VPI1872" s="401"/>
      <c r="VPJ1872" s="401"/>
      <c r="VPK1872" s="401"/>
      <c r="VPL1872" s="401"/>
      <c r="VPM1872" s="401"/>
      <c r="VPN1872" s="401"/>
      <c r="VPO1872" s="401"/>
      <c r="VPP1872" s="401"/>
      <c r="VPQ1872" s="401"/>
      <c r="VPR1872" s="401"/>
      <c r="VPS1872" s="401"/>
      <c r="VPT1872" s="401"/>
      <c r="VPU1872" s="401"/>
      <c r="VPV1872" s="401"/>
      <c r="VPW1872" s="401"/>
      <c r="VPX1872" s="401"/>
      <c r="VPY1872" s="401"/>
      <c r="VPZ1872" s="401"/>
      <c r="VQA1872" s="401"/>
      <c r="VQB1872" s="401"/>
      <c r="VQC1872" s="401"/>
      <c r="VQD1872" s="401"/>
      <c r="VQE1872" s="401"/>
      <c r="VQF1872" s="401"/>
      <c r="VQG1872" s="401"/>
      <c r="VQH1872" s="401"/>
      <c r="VQI1872" s="401"/>
      <c r="VQJ1872" s="401"/>
      <c r="VQK1872" s="401"/>
      <c r="VQL1872" s="401"/>
      <c r="VQM1872" s="401"/>
      <c r="VQN1872" s="401"/>
      <c r="VQO1872" s="401"/>
      <c r="VQP1872" s="401"/>
      <c r="VQQ1872" s="401"/>
      <c r="VQR1872" s="401"/>
      <c r="VQS1872" s="401"/>
      <c r="VQT1872" s="401"/>
      <c r="VQU1872" s="401"/>
      <c r="VQV1872" s="401"/>
      <c r="VQW1872" s="401"/>
      <c r="VQX1872" s="401"/>
      <c r="VQY1872" s="401"/>
      <c r="VQZ1872" s="401"/>
      <c r="VRA1872" s="401"/>
      <c r="VRB1872" s="401"/>
      <c r="VRC1872" s="401"/>
      <c r="VRD1872" s="401"/>
      <c r="VRE1872" s="401"/>
      <c r="VRF1872" s="401"/>
      <c r="VRG1872" s="401"/>
      <c r="VRH1872" s="401"/>
      <c r="VRI1872" s="401"/>
      <c r="VRJ1872" s="401"/>
      <c r="VRK1872" s="401"/>
      <c r="VRL1872" s="401"/>
      <c r="VRM1872" s="401"/>
      <c r="VRN1872" s="401"/>
      <c r="VRO1872" s="401"/>
      <c r="VRP1872" s="401"/>
      <c r="VRQ1872" s="401"/>
      <c r="VRR1872" s="401"/>
      <c r="VRS1872" s="401"/>
      <c r="VRT1872" s="401"/>
      <c r="VRU1872" s="401"/>
      <c r="VRV1872" s="401"/>
      <c r="VRW1872" s="401"/>
      <c r="VRX1872" s="401"/>
      <c r="VRY1872" s="401"/>
      <c r="VRZ1872" s="401"/>
      <c r="VSA1872" s="401"/>
      <c r="VSB1872" s="401"/>
      <c r="VSC1872" s="401"/>
      <c r="VSD1872" s="401"/>
      <c r="VSE1872" s="401"/>
      <c r="VSF1872" s="401"/>
      <c r="VSG1872" s="401"/>
      <c r="VSH1872" s="401"/>
      <c r="VSI1872" s="401"/>
      <c r="VSJ1872" s="401"/>
      <c r="VSK1872" s="401"/>
      <c r="VSL1872" s="401"/>
      <c r="VSM1872" s="401"/>
      <c r="VSN1872" s="401"/>
      <c r="VSO1872" s="401"/>
      <c r="VSP1872" s="401"/>
      <c r="VSQ1872" s="401"/>
      <c r="VSR1872" s="401"/>
      <c r="VSS1872" s="401"/>
      <c r="VST1872" s="401"/>
      <c r="VSU1872" s="401"/>
      <c r="VSV1872" s="401"/>
      <c r="VSW1872" s="401"/>
      <c r="VSX1872" s="401"/>
      <c r="VSY1872" s="401"/>
      <c r="VSZ1872" s="401"/>
      <c r="VTA1872" s="401"/>
      <c r="VTB1872" s="401"/>
      <c r="VTC1872" s="401"/>
      <c r="VTD1872" s="401"/>
      <c r="VTE1872" s="401"/>
      <c r="VTF1872" s="401"/>
      <c r="VTG1872" s="401"/>
      <c r="VTH1872" s="401"/>
      <c r="VTI1872" s="401"/>
      <c r="VTJ1872" s="401"/>
      <c r="VTK1872" s="401"/>
      <c r="VTL1872" s="401"/>
      <c r="VTM1872" s="401"/>
      <c r="VTN1872" s="401"/>
      <c r="VTO1872" s="401"/>
      <c r="VTP1872" s="401"/>
      <c r="VTQ1872" s="401"/>
      <c r="VTR1872" s="401"/>
      <c r="VTS1872" s="401"/>
      <c r="VTT1872" s="401"/>
      <c r="VTU1872" s="401"/>
      <c r="VTV1872" s="401"/>
      <c r="VTW1872" s="401"/>
      <c r="VTX1872" s="401"/>
      <c r="VTY1872" s="401"/>
      <c r="VTZ1872" s="401"/>
      <c r="VUA1872" s="401"/>
      <c r="VUB1872" s="401"/>
      <c r="VUC1872" s="401"/>
      <c r="VUD1872" s="401"/>
      <c r="VUE1872" s="401"/>
      <c r="VUF1872" s="401"/>
      <c r="VUG1872" s="401"/>
      <c r="VUH1872" s="401"/>
      <c r="VUI1872" s="401"/>
      <c r="VUJ1872" s="401"/>
      <c r="VUK1872" s="401"/>
      <c r="VUL1872" s="401"/>
      <c r="VUM1872" s="401"/>
      <c r="VUN1872" s="401"/>
      <c r="VUO1872" s="401"/>
      <c r="VUP1872" s="401"/>
      <c r="VUQ1872" s="401"/>
      <c r="VUR1872" s="401"/>
      <c r="VUS1872" s="401"/>
      <c r="VUT1872" s="401"/>
      <c r="VUU1872" s="401"/>
      <c r="VUV1872" s="401"/>
      <c r="VUW1872" s="401"/>
      <c r="VUX1872" s="401"/>
      <c r="VUY1872" s="401"/>
      <c r="VUZ1872" s="401"/>
      <c r="VVA1872" s="401"/>
      <c r="VVB1872" s="401"/>
      <c r="VVC1872" s="401"/>
      <c r="VVD1872" s="401"/>
      <c r="VVE1872" s="401"/>
      <c r="VVF1872" s="401"/>
      <c r="VVG1872" s="401"/>
      <c r="VVH1872" s="401"/>
      <c r="VVI1872" s="401"/>
      <c r="VVJ1872" s="401"/>
      <c r="VVK1872" s="401"/>
      <c r="VVL1872" s="401"/>
      <c r="VVM1872" s="401"/>
      <c r="VVN1872" s="401"/>
      <c r="VVO1872" s="401"/>
      <c r="VVP1872" s="401"/>
      <c r="VVQ1872" s="401"/>
      <c r="VVR1872" s="401"/>
      <c r="VVS1872" s="401"/>
      <c r="VVT1872" s="401"/>
      <c r="VVU1872" s="401"/>
      <c r="VVV1872" s="401"/>
      <c r="VVW1872" s="401"/>
      <c r="VVX1872" s="401"/>
      <c r="VVY1872" s="401"/>
      <c r="VVZ1872" s="401"/>
      <c r="VWA1872" s="401"/>
      <c r="VWB1872" s="401"/>
      <c r="VWC1872" s="401"/>
      <c r="VWD1872" s="401"/>
      <c r="VWE1872" s="401"/>
      <c r="VWF1872" s="401"/>
      <c r="VWG1872" s="401"/>
      <c r="VWH1872" s="401"/>
      <c r="VWI1872" s="401"/>
      <c r="VWJ1872" s="401"/>
      <c r="VWK1872" s="401"/>
      <c r="VWL1872" s="401"/>
      <c r="VWM1872" s="401"/>
      <c r="VWN1872" s="401"/>
      <c r="VWO1872" s="401"/>
      <c r="VWP1872" s="401"/>
      <c r="VWQ1872" s="401"/>
      <c r="VWR1872" s="401"/>
      <c r="VWS1872" s="401"/>
      <c r="VWT1872" s="401"/>
      <c r="VWU1872" s="401"/>
      <c r="VWV1872" s="401"/>
      <c r="VWW1872" s="401"/>
      <c r="VWX1872" s="401"/>
      <c r="VWY1872" s="401"/>
      <c r="VWZ1872" s="401"/>
      <c r="VXA1872" s="401"/>
      <c r="VXB1872" s="401"/>
      <c r="VXC1872" s="401"/>
      <c r="VXD1872" s="401"/>
      <c r="VXE1872" s="401"/>
      <c r="VXF1872" s="401"/>
      <c r="VXG1872" s="401"/>
      <c r="VXH1872" s="401"/>
      <c r="VXI1872" s="401"/>
      <c r="VXJ1872" s="401"/>
      <c r="VXK1872" s="401"/>
      <c r="VXL1872" s="401"/>
      <c r="VXM1872" s="401"/>
      <c r="VXN1872" s="401"/>
      <c r="VXO1872" s="401"/>
      <c r="VXP1872" s="401"/>
      <c r="VXQ1872" s="401"/>
      <c r="VXR1872" s="401"/>
      <c r="VXS1872" s="401"/>
      <c r="VXT1872" s="401"/>
      <c r="VXU1872" s="401"/>
      <c r="VXV1872" s="401"/>
      <c r="VXW1872" s="401"/>
      <c r="VXX1872" s="401"/>
      <c r="VXY1872" s="401"/>
      <c r="VXZ1872" s="401"/>
      <c r="VYA1872" s="401"/>
      <c r="VYB1872" s="401"/>
      <c r="VYC1872" s="401"/>
      <c r="VYD1872" s="401"/>
      <c r="VYE1872" s="401"/>
      <c r="VYF1872" s="401"/>
      <c r="VYG1872" s="401"/>
      <c r="VYH1872" s="401"/>
      <c r="VYI1872" s="401"/>
      <c r="VYJ1872" s="401"/>
      <c r="VYK1872" s="401"/>
      <c r="VYL1872" s="401"/>
      <c r="VYM1872" s="401"/>
      <c r="VYN1872" s="401"/>
      <c r="VYO1872" s="401"/>
      <c r="VYP1872" s="401"/>
      <c r="VYQ1872" s="401"/>
      <c r="VYR1872" s="401"/>
      <c r="VYS1872" s="401"/>
      <c r="VYT1872" s="401"/>
      <c r="VYU1872" s="401"/>
      <c r="VYV1872" s="401"/>
      <c r="VYW1872" s="401"/>
      <c r="VYX1872" s="401"/>
      <c r="VYY1872" s="401"/>
      <c r="VYZ1872" s="401"/>
      <c r="VZA1872" s="401"/>
      <c r="VZB1872" s="401"/>
      <c r="VZC1872" s="401"/>
      <c r="VZD1872" s="401"/>
      <c r="VZE1872" s="401"/>
      <c r="VZF1872" s="401"/>
      <c r="VZG1872" s="401"/>
      <c r="VZH1872" s="401"/>
      <c r="VZI1872" s="401"/>
      <c r="VZJ1872" s="401"/>
      <c r="VZK1872" s="401"/>
      <c r="VZL1872" s="401"/>
      <c r="VZM1872" s="401"/>
      <c r="VZN1872" s="401"/>
      <c r="VZO1872" s="401"/>
      <c r="VZP1872" s="401"/>
      <c r="VZQ1872" s="401"/>
      <c r="VZR1872" s="401"/>
      <c r="VZS1872" s="401"/>
      <c r="VZT1872" s="401"/>
      <c r="VZU1872" s="401"/>
      <c r="VZV1872" s="401"/>
      <c r="VZW1872" s="401"/>
      <c r="VZX1872" s="401"/>
      <c r="VZY1872" s="401"/>
      <c r="VZZ1872" s="401"/>
      <c r="WAA1872" s="401"/>
      <c r="WAB1872" s="401"/>
      <c r="WAC1872" s="401"/>
      <c r="WAD1872" s="401"/>
      <c r="WAE1872" s="401"/>
      <c r="WAF1872" s="401"/>
      <c r="WAG1872" s="401"/>
      <c r="WAH1872" s="401"/>
      <c r="WAI1872" s="401"/>
      <c r="WAJ1872" s="401"/>
      <c r="WAK1872" s="401"/>
      <c r="WAL1872" s="401"/>
      <c r="WAM1872" s="401"/>
      <c r="WAN1872" s="401"/>
      <c r="WAO1872" s="401"/>
      <c r="WAP1872" s="401"/>
      <c r="WAQ1872" s="401"/>
      <c r="WAR1872" s="401"/>
      <c r="WAS1872" s="401"/>
      <c r="WAT1872" s="401"/>
      <c r="WAU1872" s="401"/>
      <c r="WAV1872" s="401"/>
      <c r="WAW1872" s="401"/>
      <c r="WAX1872" s="401"/>
      <c r="WAY1872" s="401"/>
      <c r="WAZ1872" s="401"/>
      <c r="WBA1872" s="401"/>
      <c r="WBB1872" s="401"/>
      <c r="WBC1872" s="401"/>
      <c r="WBD1872" s="401"/>
      <c r="WBE1872" s="401"/>
      <c r="WBF1872" s="401"/>
      <c r="WBG1872" s="401"/>
      <c r="WBH1872" s="401"/>
      <c r="WBI1872" s="401"/>
      <c r="WBJ1872" s="401"/>
      <c r="WBK1872" s="401"/>
      <c r="WBL1872" s="401"/>
      <c r="WBM1872" s="401"/>
      <c r="WBN1872" s="401"/>
      <c r="WBO1872" s="401"/>
      <c r="WBP1872" s="401"/>
      <c r="WBQ1872" s="401"/>
      <c r="WBR1872" s="401"/>
      <c r="WBS1872" s="401"/>
      <c r="WBT1872" s="401"/>
      <c r="WBU1872" s="401"/>
      <c r="WBV1872" s="401"/>
      <c r="WBW1872" s="401"/>
      <c r="WBX1872" s="401"/>
      <c r="WBY1872" s="401"/>
      <c r="WBZ1872" s="401"/>
      <c r="WCA1872" s="401"/>
      <c r="WCB1872" s="401"/>
      <c r="WCC1872" s="401"/>
      <c r="WCD1872" s="401"/>
      <c r="WCE1872" s="401"/>
      <c r="WCF1872" s="401"/>
      <c r="WCG1872" s="401"/>
      <c r="WCH1872" s="401"/>
      <c r="WCI1872" s="401"/>
      <c r="WCJ1872" s="401"/>
      <c r="WCK1872" s="401"/>
      <c r="WCL1872" s="401"/>
      <c r="WCM1872" s="401"/>
      <c r="WCN1872" s="401"/>
      <c r="WCO1872" s="401"/>
      <c r="WCP1872" s="401"/>
      <c r="WCQ1872" s="401"/>
      <c r="WCR1872" s="401"/>
      <c r="WCS1872" s="401"/>
      <c r="WCT1872" s="401"/>
      <c r="WCU1872" s="401"/>
      <c r="WCV1872" s="401"/>
      <c r="WCW1872" s="401"/>
      <c r="WCX1872" s="401"/>
      <c r="WCY1872" s="401"/>
      <c r="WCZ1872" s="401"/>
      <c r="WDA1872" s="401"/>
      <c r="WDB1872" s="401"/>
      <c r="WDC1872" s="401"/>
      <c r="WDD1872" s="401"/>
      <c r="WDE1872" s="401"/>
      <c r="WDF1872" s="401"/>
      <c r="WDG1872" s="401"/>
      <c r="WDH1872" s="401"/>
      <c r="WDI1872" s="401"/>
      <c r="WDJ1872" s="401"/>
      <c r="WDK1872" s="401"/>
      <c r="WDL1872" s="401"/>
      <c r="WDM1872" s="401"/>
      <c r="WDN1872" s="401"/>
      <c r="WDO1872" s="401"/>
      <c r="WDP1872" s="401"/>
      <c r="WDQ1872" s="401"/>
      <c r="WDR1872" s="401"/>
      <c r="WDS1872" s="401"/>
      <c r="WDT1872" s="401"/>
      <c r="WDU1872" s="401"/>
      <c r="WDV1872" s="401"/>
      <c r="WDW1872" s="401"/>
      <c r="WDX1872" s="401"/>
      <c r="WDY1872" s="401"/>
      <c r="WDZ1872" s="401"/>
      <c r="WEA1872" s="401"/>
      <c r="WEB1872" s="401"/>
      <c r="WEC1872" s="401"/>
      <c r="WED1872" s="401"/>
      <c r="WEE1872" s="401"/>
      <c r="WEF1872" s="401"/>
      <c r="WEG1872" s="401"/>
      <c r="WEH1872" s="401"/>
      <c r="WEI1872" s="401"/>
      <c r="WEJ1872" s="401"/>
      <c r="WEK1872" s="401"/>
      <c r="WEL1872" s="401"/>
      <c r="WEM1872" s="401"/>
      <c r="WEN1872" s="401"/>
      <c r="WEO1872" s="401"/>
      <c r="WEP1872" s="401"/>
      <c r="WEQ1872" s="401"/>
      <c r="WER1872" s="401"/>
      <c r="WES1872" s="401"/>
      <c r="WET1872" s="401"/>
      <c r="WEU1872" s="401"/>
      <c r="WEV1872" s="401"/>
      <c r="WEW1872" s="401"/>
      <c r="WEX1872" s="401"/>
      <c r="WEY1872" s="401"/>
      <c r="WEZ1872" s="401"/>
      <c r="WFA1872" s="401"/>
      <c r="WFB1872" s="401"/>
      <c r="WFC1872" s="401"/>
      <c r="WFD1872" s="401"/>
      <c r="WFE1872" s="401"/>
      <c r="WFF1872" s="401"/>
      <c r="WFG1872" s="401"/>
      <c r="WFH1872" s="401"/>
      <c r="WFI1872" s="401"/>
      <c r="WFJ1872" s="401"/>
      <c r="WFK1872" s="401"/>
      <c r="WFL1872" s="401"/>
      <c r="WFM1872" s="401"/>
      <c r="WFN1872" s="401"/>
      <c r="WFO1872" s="401"/>
      <c r="WFP1872" s="401"/>
      <c r="WFQ1872" s="401"/>
      <c r="WFR1872" s="401"/>
      <c r="WFS1872" s="401"/>
      <c r="WFT1872" s="401"/>
      <c r="WFU1872" s="401"/>
      <c r="WFV1872" s="401"/>
      <c r="WFW1872" s="401"/>
      <c r="WFX1872" s="401"/>
      <c r="WFY1872" s="401"/>
      <c r="WFZ1872" s="401"/>
      <c r="WGA1872" s="401"/>
      <c r="WGB1872" s="401"/>
      <c r="WGC1872" s="401"/>
      <c r="WGD1872" s="401"/>
      <c r="WGE1872" s="401"/>
      <c r="WGF1872" s="401"/>
      <c r="WGG1872" s="401"/>
      <c r="WGH1872" s="401"/>
      <c r="WGI1872" s="401"/>
      <c r="WGJ1872" s="401"/>
      <c r="WGK1872" s="401"/>
      <c r="WGL1872" s="401"/>
      <c r="WGM1872" s="401"/>
      <c r="WGN1872" s="401"/>
      <c r="WGO1872" s="401"/>
      <c r="WGP1872" s="401"/>
      <c r="WGQ1872" s="401"/>
      <c r="WGR1872" s="401"/>
      <c r="WGS1872" s="401"/>
      <c r="WGT1872" s="401"/>
      <c r="WGU1872" s="401"/>
      <c r="WGV1872" s="401"/>
      <c r="WGW1872" s="401"/>
      <c r="WGX1872" s="401"/>
      <c r="WGY1872" s="401"/>
      <c r="WGZ1872" s="401"/>
      <c r="WHA1872" s="401"/>
      <c r="WHB1872" s="401"/>
      <c r="WHC1872" s="401"/>
      <c r="WHD1872" s="401"/>
      <c r="WHE1872" s="401"/>
      <c r="WHF1872" s="401"/>
      <c r="WHG1872" s="401"/>
      <c r="WHH1872" s="401"/>
      <c r="WHI1872" s="401"/>
      <c r="WHJ1872" s="401"/>
      <c r="WHK1872" s="401"/>
      <c r="WHL1872" s="401"/>
      <c r="WHM1872" s="401"/>
      <c r="WHN1872" s="401"/>
      <c r="WHO1872" s="401"/>
      <c r="WHP1872" s="401"/>
      <c r="WHQ1872" s="401"/>
      <c r="WHR1872" s="401"/>
      <c r="WHS1872" s="401"/>
      <c r="WHT1872" s="401"/>
      <c r="WHU1872" s="401"/>
      <c r="WHV1872" s="401"/>
      <c r="WHW1872" s="401"/>
      <c r="WHX1872" s="401"/>
      <c r="WHY1872" s="401"/>
      <c r="WHZ1872" s="401"/>
      <c r="WIA1872" s="401"/>
      <c r="WIB1872" s="401"/>
      <c r="WIC1872" s="401"/>
      <c r="WID1872" s="401"/>
      <c r="WIE1872" s="401"/>
      <c r="WIF1872" s="401"/>
      <c r="WIG1872" s="401"/>
      <c r="WIH1872" s="401"/>
      <c r="WII1872" s="401"/>
      <c r="WIJ1872" s="401"/>
      <c r="WIK1872" s="401"/>
      <c r="WIL1872" s="401"/>
      <c r="WIM1872" s="401"/>
      <c r="WIN1872" s="401"/>
      <c r="WIO1872" s="401"/>
      <c r="WIP1872" s="401"/>
      <c r="WIQ1872" s="401"/>
      <c r="WIR1872" s="401"/>
      <c r="WIS1872" s="401"/>
      <c r="WIT1872" s="401"/>
      <c r="WIU1872" s="401"/>
      <c r="WIV1872" s="401"/>
      <c r="WIW1872" s="401"/>
      <c r="WIX1872" s="401"/>
      <c r="WIY1872" s="401"/>
      <c r="WIZ1872" s="401"/>
      <c r="WJA1872" s="401"/>
      <c r="WJB1872" s="401"/>
      <c r="WJC1872" s="401"/>
      <c r="WJD1872" s="401"/>
      <c r="WJE1872" s="401"/>
      <c r="WJF1872" s="401"/>
      <c r="WJG1872" s="401"/>
      <c r="WJH1872" s="401"/>
      <c r="WJI1872" s="401"/>
      <c r="WJJ1872" s="401"/>
      <c r="WJK1872" s="401"/>
      <c r="WJL1872" s="401"/>
      <c r="WJM1872" s="401"/>
      <c r="WJN1872" s="401"/>
      <c r="WJO1872" s="401"/>
      <c r="WJP1872" s="401"/>
      <c r="WJQ1872" s="401"/>
      <c r="WJR1872" s="401"/>
      <c r="WJS1872" s="401"/>
      <c r="WJT1872" s="401"/>
      <c r="WJU1872" s="401"/>
      <c r="WJV1872" s="401"/>
      <c r="WJW1872" s="401"/>
      <c r="WJX1872" s="401"/>
      <c r="WJY1872" s="401"/>
      <c r="WJZ1872" s="401"/>
      <c r="WKA1872" s="401"/>
      <c r="WKB1872" s="401"/>
      <c r="WKC1872" s="401"/>
      <c r="WKD1872" s="401"/>
      <c r="WKE1872" s="401"/>
      <c r="WKF1872" s="401"/>
      <c r="WKG1872" s="401"/>
      <c r="WKH1872" s="401"/>
      <c r="WKI1872" s="401"/>
      <c r="WKJ1872" s="401"/>
      <c r="WKK1872" s="401"/>
      <c r="WKL1872" s="401"/>
      <c r="WKM1872" s="401"/>
      <c r="WKN1872" s="401"/>
      <c r="WKO1872" s="401"/>
      <c r="WKP1872" s="401"/>
      <c r="WKQ1872" s="401"/>
      <c r="WKR1872" s="401"/>
      <c r="WKS1872" s="401"/>
      <c r="WKT1872" s="401"/>
      <c r="WKU1872" s="401"/>
      <c r="WKV1872" s="401"/>
      <c r="WKW1872" s="401"/>
      <c r="WKX1872" s="401"/>
      <c r="WKY1872" s="401"/>
      <c r="WKZ1872" s="401"/>
      <c r="WLA1872" s="401"/>
      <c r="WLB1872" s="401"/>
      <c r="WLC1872" s="401"/>
      <c r="WLD1872" s="401"/>
      <c r="WLE1872" s="401"/>
      <c r="WLF1872" s="401"/>
      <c r="WLG1872" s="401"/>
      <c r="WLH1872" s="401"/>
      <c r="WLI1872" s="401"/>
      <c r="WLJ1872" s="401"/>
      <c r="WLK1872" s="401"/>
      <c r="WLL1872" s="401"/>
      <c r="WLM1872" s="401"/>
      <c r="WLN1872" s="401"/>
      <c r="WLO1872" s="401"/>
      <c r="WLP1872" s="401"/>
      <c r="WLQ1872" s="401"/>
      <c r="WLR1872" s="401"/>
      <c r="WLS1872" s="401"/>
      <c r="WLT1872" s="401"/>
      <c r="WLU1872" s="401"/>
      <c r="WLV1872" s="401"/>
      <c r="WLW1872" s="401"/>
      <c r="WLX1872" s="401"/>
      <c r="WLY1872" s="401"/>
      <c r="WLZ1872" s="401"/>
      <c r="WMA1872" s="401"/>
      <c r="WMB1872" s="401"/>
      <c r="WMC1872" s="401"/>
      <c r="WMD1872" s="401"/>
      <c r="WME1872" s="401"/>
      <c r="WMF1872" s="401"/>
      <c r="WMG1872" s="401"/>
      <c r="WMH1872" s="401"/>
      <c r="WMI1872" s="401"/>
      <c r="WMJ1872" s="401"/>
      <c r="WMK1872" s="401"/>
      <c r="WML1872" s="401"/>
      <c r="WMM1872" s="401"/>
      <c r="WMN1872" s="401"/>
      <c r="WMO1872" s="401"/>
      <c r="WMP1872" s="401"/>
      <c r="WMQ1872" s="401"/>
      <c r="WMR1872" s="401"/>
      <c r="WMS1872" s="401"/>
      <c r="WMT1872" s="401"/>
      <c r="WMU1872" s="401"/>
      <c r="WMV1872" s="401"/>
      <c r="WMW1872" s="401"/>
      <c r="WMX1872" s="401"/>
      <c r="WMY1872" s="401"/>
      <c r="WMZ1872" s="401"/>
      <c r="WNA1872" s="401"/>
      <c r="WNB1872" s="401"/>
      <c r="WNC1872" s="401"/>
      <c r="WND1872" s="401"/>
      <c r="WNE1872" s="401"/>
      <c r="WNF1872" s="401"/>
      <c r="WNG1872" s="401"/>
      <c r="WNH1872" s="401"/>
      <c r="WNI1872" s="401"/>
      <c r="WNJ1872" s="401"/>
      <c r="WNK1872" s="401"/>
      <c r="WNL1872" s="401"/>
      <c r="WNM1872" s="401"/>
      <c r="WNN1872" s="401"/>
      <c r="WNO1872" s="401"/>
      <c r="WNP1872" s="401"/>
      <c r="WNQ1872" s="401"/>
      <c r="WNR1872" s="401"/>
      <c r="WNS1872" s="401"/>
      <c r="WNT1872" s="401"/>
      <c r="WNU1872" s="401"/>
      <c r="WNV1872" s="401"/>
      <c r="WNW1872" s="401"/>
      <c r="WNX1872" s="401"/>
      <c r="WNY1872" s="401"/>
      <c r="WNZ1872" s="401"/>
      <c r="WOA1872" s="401"/>
      <c r="WOB1872" s="401"/>
      <c r="WOC1872" s="401"/>
      <c r="WOD1872" s="401"/>
      <c r="WOE1872" s="401"/>
      <c r="WOF1872" s="401"/>
      <c r="WOG1872" s="401"/>
      <c r="WOH1872" s="401"/>
      <c r="WOI1872" s="401"/>
      <c r="WOJ1872" s="401"/>
      <c r="WOK1872" s="401"/>
      <c r="WOL1872" s="401"/>
      <c r="WOM1872" s="401"/>
      <c r="WON1872" s="401"/>
      <c r="WOO1872" s="401"/>
      <c r="WOP1872" s="401"/>
      <c r="WOQ1872" s="401"/>
      <c r="WOR1872" s="401"/>
      <c r="WOS1872" s="401"/>
      <c r="WOT1872" s="401"/>
      <c r="WOU1872" s="401"/>
      <c r="WOV1872" s="401"/>
      <c r="WOW1872" s="401"/>
      <c r="WOX1872" s="401"/>
      <c r="WOY1872" s="401"/>
      <c r="WOZ1872" s="401"/>
      <c r="WPA1872" s="401"/>
      <c r="WPB1872" s="401"/>
      <c r="WPC1872" s="401"/>
      <c r="WPD1872" s="401"/>
      <c r="WPE1872" s="401"/>
      <c r="WPF1872" s="401"/>
      <c r="WPG1872" s="401"/>
      <c r="WPH1872" s="401"/>
      <c r="WPI1872" s="401"/>
      <c r="WPJ1872" s="401"/>
      <c r="WPK1872" s="401"/>
      <c r="WPL1872" s="401"/>
      <c r="WPM1872" s="401"/>
      <c r="WPN1872" s="401"/>
      <c r="WPO1872" s="401"/>
      <c r="WPP1872" s="401"/>
      <c r="WPQ1872" s="401"/>
      <c r="WPR1872" s="401"/>
      <c r="WPS1872" s="401"/>
      <c r="WPT1872" s="401"/>
      <c r="WPU1872" s="401"/>
      <c r="WPV1872" s="401"/>
      <c r="WPW1872" s="401"/>
      <c r="WPX1872" s="401"/>
      <c r="WPY1872" s="401"/>
      <c r="WPZ1872" s="401"/>
      <c r="WQA1872" s="401"/>
      <c r="WQB1872" s="401"/>
      <c r="WQC1872" s="401"/>
      <c r="WQD1872" s="401"/>
      <c r="WQE1872" s="401"/>
      <c r="WQF1872" s="401"/>
      <c r="WQG1872" s="401"/>
      <c r="WQH1872" s="401"/>
      <c r="WQI1872" s="401"/>
      <c r="WQJ1872" s="401"/>
      <c r="WQK1872" s="401"/>
      <c r="WQL1872" s="401"/>
      <c r="WQM1872" s="401"/>
      <c r="WQN1872" s="401"/>
      <c r="WQO1872" s="401"/>
      <c r="WQP1872" s="401"/>
      <c r="WQQ1872" s="401"/>
      <c r="WQR1872" s="401"/>
      <c r="WQS1872" s="401"/>
      <c r="WQT1872" s="401"/>
      <c r="WQU1872" s="401"/>
      <c r="WQV1872" s="401"/>
      <c r="WQW1872" s="401"/>
      <c r="WQX1872" s="401"/>
      <c r="WQY1872" s="401"/>
      <c r="WQZ1872" s="401"/>
      <c r="WRA1872" s="401"/>
      <c r="WRB1872" s="401"/>
      <c r="WRC1872" s="401"/>
      <c r="WRD1872" s="401"/>
      <c r="WRE1872" s="401"/>
      <c r="WRF1872" s="401"/>
      <c r="WRG1872" s="401"/>
      <c r="WRH1872" s="401"/>
      <c r="WRI1872" s="401"/>
      <c r="WRJ1872" s="401"/>
      <c r="WRK1872" s="401"/>
      <c r="WRL1872" s="401"/>
      <c r="WRM1872" s="401"/>
      <c r="WRN1872" s="401"/>
      <c r="WRO1872" s="401"/>
      <c r="WRP1872" s="401"/>
      <c r="WRQ1872" s="401"/>
      <c r="WRR1872" s="401"/>
      <c r="WRS1872" s="401"/>
      <c r="WRT1872" s="401"/>
      <c r="WRU1872" s="401"/>
      <c r="WRV1872" s="401"/>
      <c r="WRW1872" s="401"/>
      <c r="WRX1872" s="401"/>
      <c r="WRY1872" s="401"/>
      <c r="WRZ1872" s="401"/>
      <c r="WSA1872" s="401"/>
      <c r="WSB1872" s="401"/>
      <c r="WSC1872" s="401"/>
      <c r="WSD1872" s="401"/>
      <c r="WSE1872" s="401"/>
      <c r="WSF1872" s="401"/>
      <c r="WSG1872" s="401"/>
      <c r="WSH1872" s="401"/>
      <c r="WSI1872" s="401"/>
      <c r="WSJ1872" s="401"/>
      <c r="WSK1872" s="401"/>
      <c r="WSL1872" s="401"/>
      <c r="WSM1872" s="401"/>
      <c r="WSN1872" s="401"/>
      <c r="WSO1872" s="401"/>
      <c r="WSP1872" s="401"/>
      <c r="WSQ1872" s="401"/>
      <c r="WSR1872" s="401"/>
      <c r="WSS1872" s="401"/>
      <c r="WST1872" s="401"/>
      <c r="WSU1872" s="401"/>
      <c r="WSV1872" s="401"/>
      <c r="WSW1872" s="401"/>
      <c r="WSX1872" s="401"/>
      <c r="WSY1872" s="401"/>
      <c r="WSZ1872" s="401"/>
      <c r="WTA1872" s="401"/>
      <c r="WTB1872" s="401"/>
      <c r="WTC1872" s="401"/>
      <c r="WTD1872" s="401"/>
      <c r="WTE1872" s="401"/>
      <c r="WTF1872" s="401"/>
      <c r="WTG1872" s="401"/>
      <c r="WTH1872" s="401"/>
      <c r="WTI1872" s="401"/>
      <c r="WTJ1872" s="401"/>
      <c r="WTK1872" s="401"/>
      <c r="WTL1872" s="401"/>
      <c r="WTM1872" s="401"/>
      <c r="WTN1872" s="401"/>
      <c r="WTO1872" s="401"/>
      <c r="WTP1872" s="401"/>
      <c r="WTQ1872" s="401"/>
      <c r="WTR1872" s="401"/>
      <c r="WTS1872" s="401"/>
      <c r="WTT1872" s="401"/>
      <c r="WTU1872" s="401"/>
      <c r="WTV1872" s="401"/>
      <c r="WTW1872" s="401"/>
      <c r="WTX1872" s="401"/>
      <c r="WTY1872" s="401"/>
      <c r="WTZ1872" s="401"/>
      <c r="WUA1872" s="401"/>
      <c r="WUB1872" s="401"/>
      <c r="WUC1872" s="401"/>
      <c r="WUD1872" s="401"/>
      <c r="WUE1872" s="401"/>
      <c r="WUF1872" s="401"/>
      <c r="WUG1872" s="401"/>
      <c r="WUH1872" s="401"/>
      <c r="WUI1872" s="401"/>
      <c r="WUJ1872" s="401"/>
      <c r="WUK1872" s="401"/>
      <c r="WUL1872" s="401"/>
      <c r="WUM1872" s="401"/>
      <c r="WUN1872" s="401"/>
      <c r="WUO1872" s="401"/>
      <c r="WUP1872" s="401"/>
      <c r="WUQ1872" s="401"/>
      <c r="WUR1872" s="401"/>
      <c r="WUS1872" s="401"/>
      <c r="WUT1872" s="401"/>
      <c r="WUU1872" s="401"/>
      <c r="WUV1872" s="401"/>
      <c r="WUW1872" s="401"/>
      <c r="WUX1872" s="401"/>
      <c r="WUY1872" s="401"/>
      <c r="WUZ1872" s="401"/>
      <c r="WVA1872" s="401"/>
      <c r="WVB1872" s="401"/>
      <c r="WVC1872" s="401"/>
      <c r="WVD1872" s="401"/>
      <c r="WVE1872" s="401"/>
    </row>
  </sheetData>
  <mergeCells count="402">
    <mergeCell ref="A1:J1"/>
    <mergeCell ref="A2:J2"/>
    <mergeCell ref="A3:J3"/>
    <mergeCell ref="A4:A5"/>
    <mergeCell ref="B4:B5"/>
    <mergeCell ref="C4:C5"/>
    <mergeCell ref="D4:D5"/>
    <mergeCell ref="E4:E5"/>
    <mergeCell ref="F4:F5"/>
    <mergeCell ref="G4:J4"/>
    <mergeCell ref="A26:A42"/>
    <mergeCell ref="B26:B42"/>
    <mergeCell ref="C26:C42"/>
    <mergeCell ref="D26:D42"/>
    <mergeCell ref="A44:A87"/>
    <mergeCell ref="B44:B87"/>
    <mergeCell ref="C44:C87"/>
    <mergeCell ref="D44:D87"/>
    <mergeCell ref="B7:E7"/>
    <mergeCell ref="A8:J8"/>
    <mergeCell ref="A9:A25"/>
    <mergeCell ref="B9:B25"/>
    <mergeCell ref="C9:C25"/>
    <mergeCell ref="D9:D25"/>
    <mergeCell ref="A119:A137"/>
    <mergeCell ref="B119:B137"/>
    <mergeCell ref="C119:C137"/>
    <mergeCell ref="D119:D137"/>
    <mergeCell ref="A140:A162"/>
    <mergeCell ref="B140:B162"/>
    <mergeCell ref="C140:C162"/>
    <mergeCell ref="D140:D162"/>
    <mergeCell ref="A88:A98"/>
    <mergeCell ref="B88:B98"/>
    <mergeCell ref="C88:C98"/>
    <mergeCell ref="D88:D98"/>
    <mergeCell ref="A99:A116"/>
    <mergeCell ref="B99:B116"/>
    <mergeCell ref="C99:C116"/>
    <mergeCell ref="D99:D116"/>
    <mergeCell ref="A215:A225"/>
    <mergeCell ref="B215:B225"/>
    <mergeCell ref="C215:C225"/>
    <mergeCell ref="D215:D225"/>
    <mergeCell ref="A228:A265"/>
    <mergeCell ref="B228:B265"/>
    <mergeCell ref="C228:C265"/>
    <mergeCell ref="D228:D265"/>
    <mergeCell ref="A165:A187"/>
    <mergeCell ref="B165:B187"/>
    <mergeCell ref="C165:C187"/>
    <mergeCell ref="D165:D187"/>
    <mergeCell ref="A190:A212"/>
    <mergeCell ref="B190:B212"/>
    <mergeCell ref="C190:C212"/>
    <mergeCell ref="D190:D212"/>
    <mergeCell ref="A335:A364"/>
    <mergeCell ref="B335:B364"/>
    <mergeCell ref="C335:C364"/>
    <mergeCell ref="D335:D364"/>
    <mergeCell ref="A365:A383"/>
    <mergeCell ref="B365:B383"/>
    <mergeCell ref="C365:C383"/>
    <mergeCell ref="D365:D383"/>
    <mergeCell ref="A268:A294"/>
    <mergeCell ref="B268:B294"/>
    <mergeCell ref="C268:C294"/>
    <mergeCell ref="D268:D294"/>
    <mergeCell ref="A297:A332"/>
    <mergeCell ref="B297:B332"/>
    <mergeCell ref="C297:C332"/>
    <mergeCell ref="D297:D332"/>
    <mergeCell ref="A436:A456"/>
    <mergeCell ref="B436:B456"/>
    <mergeCell ref="C436:C456"/>
    <mergeCell ref="D436:D456"/>
    <mergeCell ref="A459:A477"/>
    <mergeCell ref="B459:B477"/>
    <mergeCell ref="C459:C477"/>
    <mergeCell ref="D459:D477"/>
    <mergeCell ref="A386:A410"/>
    <mergeCell ref="B386:B410"/>
    <mergeCell ref="C386:C410"/>
    <mergeCell ref="D386:D410"/>
    <mergeCell ref="A413:A433"/>
    <mergeCell ref="B413:B433"/>
    <mergeCell ref="C413:C433"/>
    <mergeCell ref="D413:D433"/>
    <mergeCell ref="A526:A546"/>
    <mergeCell ref="B526:B546"/>
    <mergeCell ref="C526:C546"/>
    <mergeCell ref="D526:D546"/>
    <mergeCell ref="A549:A569"/>
    <mergeCell ref="B549:B569"/>
    <mergeCell ref="C549:C569"/>
    <mergeCell ref="D549:D569"/>
    <mergeCell ref="A480:A500"/>
    <mergeCell ref="B480:B500"/>
    <mergeCell ref="C480:C500"/>
    <mergeCell ref="D480:D500"/>
    <mergeCell ref="A503:A523"/>
    <mergeCell ref="B503:B523"/>
    <mergeCell ref="C503:C523"/>
    <mergeCell ref="D503:D523"/>
    <mergeCell ref="A612:A634"/>
    <mergeCell ref="B612:B634"/>
    <mergeCell ref="C612:C634"/>
    <mergeCell ref="D612:D634"/>
    <mergeCell ref="A637:A657"/>
    <mergeCell ref="B637:B657"/>
    <mergeCell ref="C637:C657"/>
    <mergeCell ref="D637:D657"/>
    <mergeCell ref="A572:A590"/>
    <mergeCell ref="B572:B590"/>
    <mergeCell ref="C572:C590"/>
    <mergeCell ref="D572:D590"/>
    <mergeCell ref="A593:A609"/>
    <mergeCell ref="B593:B609"/>
    <mergeCell ref="C593:C609"/>
    <mergeCell ref="D593:D609"/>
    <mergeCell ref="A706:A738"/>
    <mergeCell ref="B706:B738"/>
    <mergeCell ref="C706:C738"/>
    <mergeCell ref="D706:D738"/>
    <mergeCell ref="A740:A776"/>
    <mergeCell ref="B740:B776"/>
    <mergeCell ref="C740:C776"/>
    <mergeCell ref="D740:D776"/>
    <mergeCell ref="A660:A680"/>
    <mergeCell ref="B660:B680"/>
    <mergeCell ref="C660:C680"/>
    <mergeCell ref="D660:D680"/>
    <mergeCell ref="A683:A703"/>
    <mergeCell ref="B683:B703"/>
    <mergeCell ref="C683:C703"/>
    <mergeCell ref="D683:D703"/>
    <mergeCell ref="A801:A822"/>
    <mergeCell ref="B801:B822"/>
    <mergeCell ref="C801:C822"/>
    <mergeCell ref="D801:D822"/>
    <mergeCell ref="A823:A842"/>
    <mergeCell ref="B823:B842"/>
    <mergeCell ref="C823:C842"/>
    <mergeCell ref="D823:D842"/>
    <mergeCell ref="A778:A791"/>
    <mergeCell ref="B778:B791"/>
    <mergeCell ref="C778:C791"/>
    <mergeCell ref="D778:D791"/>
    <mergeCell ref="A792:A800"/>
    <mergeCell ref="B792:B800"/>
    <mergeCell ref="C792:D797"/>
    <mergeCell ref="C799:C800"/>
    <mergeCell ref="B882:E882"/>
    <mergeCell ref="A883:J883"/>
    <mergeCell ref="A884:A896"/>
    <mergeCell ref="B884:B896"/>
    <mergeCell ref="C884:C896"/>
    <mergeCell ref="D884:D896"/>
    <mergeCell ref="A843:A856"/>
    <mergeCell ref="B843:B856"/>
    <mergeCell ref="C843:C856"/>
    <mergeCell ref="D843:D856"/>
    <mergeCell ref="A857:A879"/>
    <mergeCell ref="B857:B879"/>
    <mergeCell ref="C857:C879"/>
    <mergeCell ref="D857:D879"/>
    <mergeCell ref="A923:A935"/>
    <mergeCell ref="B923:B935"/>
    <mergeCell ref="C923:C935"/>
    <mergeCell ref="D923:D933"/>
    <mergeCell ref="A936:A946"/>
    <mergeCell ref="B936:B946"/>
    <mergeCell ref="C936:C946"/>
    <mergeCell ref="D936:D946"/>
    <mergeCell ref="A897:A909"/>
    <mergeCell ref="B897:B909"/>
    <mergeCell ref="C897:C909"/>
    <mergeCell ref="D897:D909"/>
    <mergeCell ref="A910:A922"/>
    <mergeCell ref="B910:B922"/>
    <mergeCell ref="C910:C922"/>
    <mergeCell ref="D910:D922"/>
    <mergeCell ref="A975:A987"/>
    <mergeCell ref="B975:B987"/>
    <mergeCell ref="C975:C987"/>
    <mergeCell ref="D975:D987"/>
    <mergeCell ref="A988:A1000"/>
    <mergeCell ref="B988:B1000"/>
    <mergeCell ref="C988:C1000"/>
    <mergeCell ref="D988:D1000"/>
    <mergeCell ref="A949:A961"/>
    <mergeCell ref="B949:B961"/>
    <mergeCell ref="C949:C961"/>
    <mergeCell ref="D949:D961"/>
    <mergeCell ref="A962:A974"/>
    <mergeCell ref="B962:B974"/>
    <mergeCell ref="C962:C974"/>
    <mergeCell ref="D962:D974"/>
    <mergeCell ref="A1033:A1046"/>
    <mergeCell ref="B1033:B1046"/>
    <mergeCell ref="C1033:C1046"/>
    <mergeCell ref="D1033:D1046"/>
    <mergeCell ref="B1049:E1049"/>
    <mergeCell ref="A1050:J1050"/>
    <mergeCell ref="A1001:A1016"/>
    <mergeCell ref="B1001:B1016"/>
    <mergeCell ref="C1001:C1016"/>
    <mergeCell ref="D1001:D1016"/>
    <mergeCell ref="A1017:A1032"/>
    <mergeCell ref="B1017:B1032"/>
    <mergeCell ref="C1017:C1032"/>
    <mergeCell ref="D1017:D1032"/>
    <mergeCell ref="D1059:D1060"/>
    <mergeCell ref="C1061:C1062"/>
    <mergeCell ref="D1061:D1062"/>
    <mergeCell ref="C1063:D1063"/>
    <mergeCell ref="C1065:C1066"/>
    <mergeCell ref="D1065:D1066"/>
    <mergeCell ref="A1051:A1070"/>
    <mergeCell ref="B1051:B1070"/>
    <mergeCell ref="C1051:D1052"/>
    <mergeCell ref="C1053:C1054"/>
    <mergeCell ref="D1053:D1054"/>
    <mergeCell ref="C1055:C1056"/>
    <mergeCell ref="D1055:D1056"/>
    <mergeCell ref="C1057:C1058"/>
    <mergeCell ref="D1057:D1058"/>
    <mergeCell ref="C1059:C1060"/>
    <mergeCell ref="A1093:A1140"/>
    <mergeCell ref="B1093:B1140"/>
    <mergeCell ref="C1093:C1140"/>
    <mergeCell ref="D1093:D1140"/>
    <mergeCell ref="A1143:A1168"/>
    <mergeCell ref="B1143:B1168"/>
    <mergeCell ref="C1143:C1168"/>
    <mergeCell ref="D1143:D1168"/>
    <mergeCell ref="C1067:C1068"/>
    <mergeCell ref="D1067:D1068"/>
    <mergeCell ref="C1069:C1070"/>
    <mergeCell ref="D1069:D1070"/>
    <mergeCell ref="A1071:A1090"/>
    <mergeCell ref="B1071:B1090"/>
    <mergeCell ref="C1071:C1090"/>
    <mergeCell ref="D1071:D1090"/>
    <mergeCell ref="A1260:A1300"/>
    <mergeCell ref="B1260:B1300"/>
    <mergeCell ref="C1260:C1300"/>
    <mergeCell ref="D1260:D1300"/>
    <mergeCell ref="A1301:A1312"/>
    <mergeCell ref="B1301:B1312"/>
    <mergeCell ref="C1301:C1312"/>
    <mergeCell ref="D1301:D1312"/>
    <mergeCell ref="A1170:A1213"/>
    <mergeCell ref="B1170:B1213"/>
    <mergeCell ref="C1170:C1213"/>
    <mergeCell ref="D1170:D1213"/>
    <mergeCell ref="A1216:A1257"/>
    <mergeCell ref="B1216:B1257"/>
    <mergeCell ref="C1216:C1257"/>
    <mergeCell ref="D1216:D1257"/>
    <mergeCell ref="D1323:D1324"/>
    <mergeCell ref="C1325:D1325"/>
    <mergeCell ref="C1326:C1327"/>
    <mergeCell ref="D1326:D1327"/>
    <mergeCell ref="C1328:C1329"/>
    <mergeCell ref="D1328:D1329"/>
    <mergeCell ref="A1315:A1333"/>
    <mergeCell ref="B1315:B1333"/>
    <mergeCell ref="C1315:D1316"/>
    <mergeCell ref="C1317:C1318"/>
    <mergeCell ref="D1317:D1318"/>
    <mergeCell ref="C1319:C1320"/>
    <mergeCell ref="D1319:D1320"/>
    <mergeCell ref="C1321:C1322"/>
    <mergeCell ref="D1321:D1322"/>
    <mergeCell ref="C1323:C1324"/>
    <mergeCell ref="C1330:C1331"/>
    <mergeCell ref="D1330:D1331"/>
    <mergeCell ref="C1332:C1333"/>
    <mergeCell ref="D1332:D1333"/>
    <mergeCell ref="A1351:A1357"/>
    <mergeCell ref="B1351:B1357"/>
    <mergeCell ref="C1351:D1352"/>
    <mergeCell ref="C1353:C1354"/>
    <mergeCell ref="D1353:D1354"/>
    <mergeCell ref="C1355:D1355"/>
    <mergeCell ref="C1345:C1346"/>
    <mergeCell ref="D1345:D1346"/>
    <mergeCell ref="C1347:C1348"/>
    <mergeCell ref="D1347:D1348"/>
    <mergeCell ref="C1349:C1350"/>
    <mergeCell ref="D1349:D1350"/>
    <mergeCell ref="A1334:A1350"/>
    <mergeCell ref="B1334:B1350"/>
    <mergeCell ref="D1338:D1339"/>
    <mergeCell ref="C1340:C1341"/>
    <mergeCell ref="D1340:D1341"/>
    <mergeCell ref="C1342:C1343"/>
    <mergeCell ref="D1342:D1343"/>
    <mergeCell ref="C1344:D1344"/>
    <mergeCell ref="C1334:D1335"/>
    <mergeCell ref="C1336:C1337"/>
    <mergeCell ref="D1336:D1337"/>
    <mergeCell ref="C1338:C1339"/>
    <mergeCell ref="A1365:A1385"/>
    <mergeCell ref="B1365:B1385"/>
    <mergeCell ref="C1365:C1385"/>
    <mergeCell ref="D1365:D1385"/>
    <mergeCell ref="B1388:E1388"/>
    <mergeCell ref="A1389:J1389"/>
    <mergeCell ref="A1358:A1362"/>
    <mergeCell ref="B1358:B1362"/>
    <mergeCell ref="C1358:C1359"/>
    <mergeCell ref="D1358:D1359"/>
    <mergeCell ref="C1360:C1361"/>
    <mergeCell ref="D1360:D1361"/>
    <mergeCell ref="A1390:A1421"/>
    <mergeCell ref="B1390:B1421"/>
    <mergeCell ref="C1390:C1421"/>
    <mergeCell ref="D1390:D1421"/>
    <mergeCell ref="A1424:A1468"/>
    <mergeCell ref="B1424:B1468"/>
    <mergeCell ref="C1424:C1468"/>
    <mergeCell ref="D1424:D1468"/>
    <mergeCell ref="A1519:A1539"/>
    <mergeCell ref="B1519:B1539"/>
    <mergeCell ref="C1519:C1539"/>
    <mergeCell ref="D1519:D1539"/>
    <mergeCell ref="B1542:E1542"/>
    <mergeCell ref="A1543:J1543"/>
    <mergeCell ref="A1471:A1492"/>
    <mergeCell ref="B1471:B1492"/>
    <mergeCell ref="C1471:C1492"/>
    <mergeCell ref="D1471:D1492"/>
    <mergeCell ref="A1495:A1516"/>
    <mergeCell ref="B1495:B1516"/>
    <mergeCell ref="C1495:C1516"/>
    <mergeCell ref="D1495:D1516"/>
    <mergeCell ref="A1601:A1616"/>
    <mergeCell ref="B1601:B1616"/>
    <mergeCell ref="C1601:C1616"/>
    <mergeCell ref="D1601:D1616"/>
    <mergeCell ref="A1619:A1634"/>
    <mergeCell ref="B1619:B1634"/>
    <mergeCell ref="C1619:C1634"/>
    <mergeCell ref="D1619:D1634"/>
    <mergeCell ref="A1544:A1583"/>
    <mergeCell ref="B1544:B1583"/>
    <mergeCell ref="C1544:C1583"/>
    <mergeCell ref="D1544:D1583"/>
    <mergeCell ref="A1586:A1598"/>
    <mergeCell ref="B1586:B1598"/>
    <mergeCell ref="C1586:C1598"/>
    <mergeCell ref="D1586:D1598"/>
    <mergeCell ref="A1682:A1702"/>
    <mergeCell ref="B1682:B1702"/>
    <mergeCell ref="C1682:C1702"/>
    <mergeCell ref="D1682:D1702"/>
    <mergeCell ref="B1705:E1705"/>
    <mergeCell ref="A1706:J1706"/>
    <mergeCell ref="A1637:A1657"/>
    <mergeCell ref="B1637:B1657"/>
    <mergeCell ref="C1637:C1657"/>
    <mergeCell ref="D1637:D1657"/>
    <mergeCell ref="A1660:A1679"/>
    <mergeCell ref="B1660:B1679"/>
    <mergeCell ref="C1660:C1679"/>
    <mergeCell ref="D1660:D1679"/>
    <mergeCell ref="A1726:A1741"/>
    <mergeCell ref="B1726:B1741"/>
    <mergeCell ref="C1726:C1741"/>
    <mergeCell ref="D1726:D1741"/>
    <mergeCell ref="B1744:E1744"/>
    <mergeCell ref="A1745:J1745"/>
    <mergeCell ref="A1707:A1721"/>
    <mergeCell ref="B1707:B1721"/>
    <mergeCell ref="C1707:C1721"/>
    <mergeCell ref="D1707:D1721"/>
    <mergeCell ref="B1724:E1724"/>
    <mergeCell ref="A1725:J1725"/>
    <mergeCell ref="A1769:A1785"/>
    <mergeCell ref="B1769:B1785"/>
    <mergeCell ref="C1769:C1785"/>
    <mergeCell ref="D1769:D1785"/>
    <mergeCell ref="B1788:E1788"/>
    <mergeCell ref="A1789:J1789"/>
    <mergeCell ref="A1746:A1766"/>
    <mergeCell ref="B1746:B1766"/>
    <mergeCell ref="C1746:C1766"/>
    <mergeCell ref="D1746:D1766"/>
    <mergeCell ref="B1767:E1767"/>
    <mergeCell ref="A1768:J1768"/>
    <mergeCell ref="D1812:E1812"/>
    <mergeCell ref="D1813:E1813"/>
    <mergeCell ref="D1834:E1834"/>
    <mergeCell ref="D1852:E1852"/>
    <mergeCell ref="A1790:A1807"/>
    <mergeCell ref="B1790:B1807"/>
    <mergeCell ref="C1790:C1807"/>
    <mergeCell ref="D1790:D1807"/>
    <mergeCell ref="A1808:E1808"/>
    <mergeCell ref="A1809:J1809"/>
  </mergeCells>
  <printOptions horizontalCentered="1"/>
  <pageMargins left="0.70866141732283472" right="0.70866141732283472" top="0.59055118110236227" bottom="0.59055118110236227" header="0.31496062992125984" footer="0.31496062992125984"/>
  <pageSetup paperSize="9" scale="75" orientation="landscape" r:id="rId1"/>
  <rowBreaks count="31" manualBreakCount="31">
    <brk id="87" min="1" max="9" man="1"/>
    <brk id="139" min="1" max="9" man="1"/>
    <brk id="227" min="1" max="9" man="1"/>
    <brk id="267" min="1" max="9" man="1"/>
    <brk id="294" min="1" max="9" man="1"/>
    <brk id="334" min="1" max="9" man="1"/>
    <brk id="364" min="1" max="9" man="1"/>
    <brk id="412" min="1" max="9" man="1"/>
    <brk id="458" min="1" max="9" man="1"/>
    <brk id="500" min="1" max="9" man="1"/>
    <brk id="548" min="1" max="9" man="1"/>
    <brk id="592" min="1" max="9" man="1"/>
    <brk id="636" min="1" max="9" man="1"/>
    <brk id="682" min="1" max="9" man="1"/>
    <brk id="705" min="1" max="9" man="1"/>
    <brk id="739" min="1" max="9" man="1"/>
    <brk id="856" min="1" max="9" man="1"/>
    <brk id="1048" min="1" max="9" man="1"/>
    <brk id="1092" min="1" max="9" man="1"/>
    <brk id="1142" min="1" max="9" man="1"/>
    <brk id="1169" min="1" max="9" man="1"/>
    <brk id="1215" min="1" max="9" man="1"/>
    <brk id="1259" min="1" max="9" man="1"/>
    <brk id="1300" min="1" max="9" man="1"/>
    <brk id="1470" min="1" max="9" man="1"/>
    <brk id="1518" min="1" max="9" man="1"/>
    <brk id="1541" min="1" max="9" man="1"/>
    <brk id="1583" min="1" max="9" man="1"/>
    <brk id="1704" min="1" max="9" man="1"/>
    <brk id="1741" min="1" max="9" man="1"/>
    <brk id="1808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A49F6-299B-4456-8C73-0CAA36FB323E}">
  <sheetPr>
    <tabColor theme="0" tint="-4.9989318521683403E-2"/>
  </sheetPr>
  <dimension ref="A1:Q528"/>
  <sheetViews>
    <sheetView view="pageBreakPreview" zoomScaleNormal="100" zoomScaleSheetLayoutView="100" workbookViewId="0">
      <selection activeCell="I19" sqref="I19"/>
    </sheetView>
  </sheetViews>
  <sheetFormatPr defaultRowHeight="12.75"/>
  <cols>
    <col min="1" max="1" width="5.140625" style="384" customWidth="1"/>
    <col min="2" max="2" width="54.28515625" style="384" customWidth="1"/>
    <col min="3" max="3" width="7.140625" style="384" customWidth="1"/>
    <col min="4" max="4" width="10.140625" style="384" customWidth="1"/>
    <col min="5" max="5" width="11.28515625" style="384" customWidth="1"/>
    <col min="6" max="6" width="16.85546875" style="384" customWidth="1"/>
    <col min="7" max="7" width="22.140625" style="384" customWidth="1"/>
    <col min="8" max="8" width="16" style="386" customWidth="1"/>
    <col min="9" max="9" width="10.140625" style="384" bestFit="1" customWidth="1"/>
    <col min="10" max="256" width="9.140625" style="384"/>
    <col min="257" max="257" width="5.140625" style="384" customWidth="1"/>
    <col min="258" max="258" width="46.85546875" style="384" customWidth="1"/>
    <col min="259" max="259" width="7.140625" style="384" customWidth="1"/>
    <col min="260" max="260" width="10.140625" style="384" customWidth="1"/>
    <col min="261" max="261" width="11.28515625" style="384" customWidth="1"/>
    <col min="262" max="262" width="13.7109375" style="384" customWidth="1"/>
    <col min="263" max="512" width="9.140625" style="384"/>
    <col min="513" max="513" width="5.140625" style="384" customWidth="1"/>
    <col min="514" max="514" width="46.85546875" style="384" customWidth="1"/>
    <col min="515" max="515" width="7.140625" style="384" customWidth="1"/>
    <col min="516" max="516" width="10.140625" style="384" customWidth="1"/>
    <col min="517" max="517" width="11.28515625" style="384" customWidth="1"/>
    <col min="518" max="518" width="13.7109375" style="384" customWidth="1"/>
    <col min="519" max="768" width="9.140625" style="384"/>
    <col min="769" max="769" width="5.140625" style="384" customWidth="1"/>
    <col min="770" max="770" width="46.85546875" style="384" customWidth="1"/>
    <col min="771" max="771" width="7.140625" style="384" customWidth="1"/>
    <col min="772" max="772" width="10.140625" style="384" customWidth="1"/>
    <col min="773" max="773" width="11.28515625" style="384" customWidth="1"/>
    <col min="774" max="774" width="13.7109375" style="384" customWidth="1"/>
    <col min="775" max="1024" width="9.140625" style="384"/>
    <col min="1025" max="1025" width="5.140625" style="384" customWidth="1"/>
    <col min="1026" max="1026" width="46.85546875" style="384" customWidth="1"/>
    <col min="1027" max="1027" width="7.140625" style="384" customWidth="1"/>
    <col min="1028" max="1028" width="10.140625" style="384" customWidth="1"/>
    <col min="1029" max="1029" width="11.28515625" style="384" customWidth="1"/>
    <col min="1030" max="1030" width="13.7109375" style="384" customWidth="1"/>
    <col min="1031" max="1280" width="9.140625" style="384"/>
    <col min="1281" max="1281" width="5.140625" style="384" customWidth="1"/>
    <col min="1282" max="1282" width="46.85546875" style="384" customWidth="1"/>
    <col min="1283" max="1283" width="7.140625" style="384" customWidth="1"/>
    <col min="1284" max="1284" width="10.140625" style="384" customWidth="1"/>
    <col min="1285" max="1285" width="11.28515625" style="384" customWidth="1"/>
    <col min="1286" max="1286" width="13.7109375" style="384" customWidth="1"/>
    <col min="1287" max="1536" width="9.140625" style="384"/>
    <col min="1537" max="1537" width="5.140625" style="384" customWidth="1"/>
    <col min="1538" max="1538" width="46.85546875" style="384" customWidth="1"/>
    <col min="1539" max="1539" width="7.140625" style="384" customWidth="1"/>
    <col min="1540" max="1540" width="10.140625" style="384" customWidth="1"/>
    <col min="1541" max="1541" width="11.28515625" style="384" customWidth="1"/>
    <col min="1542" max="1542" width="13.7109375" style="384" customWidth="1"/>
    <col min="1543" max="1792" width="9.140625" style="384"/>
    <col min="1793" max="1793" width="5.140625" style="384" customWidth="1"/>
    <col min="1794" max="1794" width="46.85546875" style="384" customWidth="1"/>
    <col min="1795" max="1795" width="7.140625" style="384" customWidth="1"/>
    <col min="1796" max="1796" width="10.140625" style="384" customWidth="1"/>
    <col min="1797" max="1797" width="11.28515625" style="384" customWidth="1"/>
    <col min="1798" max="1798" width="13.7109375" style="384" customWidth="1"/>
    <col min="1799" max="2048" width="9.140625" style="384"/>
    <col min="2049" max="2049" width="5.140625" style="384" customWidth="1"/>
    <col min="2050" max="2050" width="46.85546875" style="384" customWidth="1"/>
    <col min="2051" max="2051" width="7.140625" style="384" customWidth="1"/>
    <col min="2052" max="2052" width="10.140625" style="384" customWidth="1"/>
    <col min="2053" max="2053" width="11.28515625" style="384" customWidth="1"/>
    <col min="2054" max="2054" width="13.7109375" style="384" customWidth="1"/>
    <col min="2055" max="2304" width="9.140625" style="384"/>
    <col min="2305" max="2305" width="5.140625" style="384" customWidth="1"/>
    <col min="2306" max="2306" width="46.85546875" style="384" customWidth="1"/>
    <col min="2307" max="2307" width="7.140625" style="384" customWidth="1"/>
    <col min="2308" max="2308" width="10.140625" style="384" customWidth="1"/>
    <col min="2309" max="2309" width="11.28515625" style="384" customWidth="1"/>
    <col min="2310" max="2310" width="13.7109375" style="384" customWidth="1"/>
    <col min="2311" max="2560" width="9.140625" style="384"/>
    <col min="2561" max="2561" width="5.140625" style="384" customWidth="1"/>
    <col min="2562" max="2562" width="46.85546875" style="384" customWidth="1"/>
    <col min="2563" max="2563" width="7.140625" style="384" customWidth="1"/>
    <col min="2564" max="2564" width="10.140625" style="384" customWidth="1"/>
    <col min="2565" max="2565" width="11.28515625" style="384" customWidth="1"/>
    <col min="2566" max="2566" width="13.7109375" style="384" customWidth="1"/>
    <col min="2567" max="2816" width="9.140625" style="384"/>
    <col min="2817" max="2817" width="5.140625" style="384" customWidth="1"/>
    <col min="2818" max="2818" width="46.85546875" style="384" customWidth="1"/>
    <col min="2819" max="2819" width="7.140625" style="384" customWidth="1"/>
    <col min="2820" max="2820" width="10.140625" style="384" customWidth="1"/>
    <col min="2821" max="2821" width="11.28515625" style="384" customWidth="1"/>
    <col min="2822" max="2822" width="13.7109375" style="384" customWidth="1"/>
    <col min="2823" max="3072" width="9.140625" style="384"/>
    <col min="3073" max="3073" width="5.140625" style="384" customWidth="1"/>
    <col min="3074" max="3074" width="46.85546875" style="384" customWidth="1"/>
    <col min="3075" max="3075" width="7.140625" style="384" customWidth="1"/>
    <col min="3076" max="3076" width="10.140625" style="384" customWidth="1"/>
    <col min="3077" max="3077" width="11.28515625" style="384" customWidth="1"/>
    <col min="3078" max="3078" width="13.7109375" style="384" customWidth="1"/>
    <col min="3079" max="3328" width="9.140625" style="384"/>
    <col min="3329" max="3329" width="5.140625" style="384" customWidth="1"/>
    <col min="3330" max="3330" width="46.85546875" style="384" customWidth="1"/>
    <col min="3331" max="3331" width="7.140625" style="384" customWidth="1"/>
    <col min="3332" max="3332" width="10.140625" style="384" customWidth="1"/>
    <col min="3333" max="3333" width="11.28515625" style="384" customWidth="1"/>
    <col min="3334" max="3334" width="13.7109375" style="384" customWidth="1"/>
    <col min="3335" max="3584" width="9.140625" style="384"/>
    <col min="3585" max="3585" width="5.140625" style="384" customWidth="1"/>
    <col min="3586" max="3586" width="46.85546875" style="384" customWidth="1"/>
    <col min="3587" max="3587" width="7.140625" style="384" customWidth="1"/>
    <col min="3588" max="3588" width="10.140625" style="384" customWidth="1"/>
    <col min="3589" max="3589" width="11.28515625" style="384" customWidth="1"/>
    <col min="3590" max="3590" width="13.7109375" style="384" customWidth="1"/>
    <col min="3591" max="3840" width="9.140625" style="384"/>
    <col min="3841" max="3841" width="5.140625" style="384" customWidth="1"/>
    <col min="3842" max="3842" width="46.85546875" style="384" customWidth="1"/>
    <col min="3843" max="3843" width="7.140625" style="384" customWidth="1"/>
    <col min="3844" max="3844" width="10.140625" style="384" customWidth="1"/>
    <col min="3845" max="3845" width="11.28515625" style="384" customWidth="1"/>
    <col min="3846" max="3846" width="13.7109375" style="384" customWidth="1"/>
    <col min="3847" max="4096" width="9.140625" style="384"/>
    <col min="4097" max="4097" width="5.140625" style="384" customWidth="1"/>
    <col min="4098" max="4098" width="46.85546875" style="384" customWidth="1"/>
    <col min="4099" max="4099" width="7.140625" style="384" customWidth="1"/>
    <col min="4100" max="4100" width="10.140625" style="384" customWidth="1"/>
    <col min="4101" max="4101" width="11.28515625" style="384" customWidth="1"/>
    <col min="4102" max="4102" width="13.7109375" style="384" customWidth="1"/>
    <col min="4103" max="4352" width="9.140625" style="384"/>
    <col min="4353" max="4353" width="5.140625" style="384" customWidth="1"/>
    <col min="4354" max="4354" width="46.85546875" style="384" customWidth="1"/>
    <col min="4355" max="4355" width="7.140625" style="384" customWidth="1"/>
    <col min="4356" max="4356" width="10.140625" style="384" customWidth="1"/>
    <col min="4357" max="4357" width="11.28515625" style="384" customWidth="1"/>
    <col min="4358" max="4358" width="13.7109375" style="384" customWidth="1"/>
    <col min="4359" max="4608" width="9.140625" style="384"/>
    <col min="4609" max="4609" width="5.140625" style="384" customWidth="1"/>
    <col min="4610" max="4610" width="46.85546875" style="384" customWidth="1"/>
    <col min="4611" max="4611" width="7.140625" style="384" customWidth="1"/>
    <col min="4612" max="4612" width="10.140625" style="384" customWidth="1"/>
    <col min="4613" max="4613" width="11.28515625" style="384" customWidth="1"/>
    <col min="4614" max="4614" width="13.7109375" style="384" customWidth="1"/>
    <col min="4615" max="4864" width="9.140625" style="384"/>
    <col min="4865" max="4865" width="5.140625" style="384" customWidth="1"/>
    <col min="4866" max="4866" width="46.85546875" style="384" customWidth="1"/>
    <col min="4867" max="4867" width="7.140625" style="384" customWidth="1"/>
    <col min="4868" max="4868" width="10.140625" style="384" customWidth="1"/>
    <col min="4869" max="4869" width="11.28515625" style="384" customWidth="1"/>
    <col min="4870" max="4870" width="13.7109375" style="384" customWidth="1"/>
    <col min="4871" max="5120" width="9.140625" style="384"/>
    <col min="5121" max="5121" width="5.140625" style="384" customWidth="1"/>
    <col min="5122" max="5122" width="46.85546875" style="384" customWidth="1"/>
    <col min="5123" max="5123" width="7.140625" style="384" customWidth="1"/>
    <col min="5124" max="5124" width="10.140625" style="384" customWidth="1"/>
    <col min="5125" max="5125" width="11.28515625" style="384" customWidth="1"/>
    <col min="5126" max="5126" width="13.7109375" style="384" customWidth="1"/>
    <col min="5127" max="5376" width="9.140625" style="384"/>
    <col min="5377" max="5377" width="5.140625" style="384" customWidth="1"/>
    <col min="5378" max="5378" width="46.85546875" style="384" customWidth="1"/>
    <col min="5379" max="5379" width="7.140625" style="384" customWidth="1"/>
    <col min="5380" max="5380" width="10.140625" style="384" customWidth="1"/>
    <col min="5381" max="5381" width="11.28515625" style="384" customWidth="1"/>
    <col min="5382" max="5382" width="13.7109375" style="384" customWidth="1"/>
    <col min="5383" max="5632" width="9.140625" style="384"/>
    <col min="5633" max="5633" width="5.140625" style="384" customWidth="1"/>
    <col min="5634" max="5634" width="46.85546875" style="384" customWidth="1"/>
    <col min="5635" max="5635" width="7.140625" style="384" customWidth="1"/>
    <col min="5636" max="5636" width="10.140625" style="384" customWidth="1"/>
    <col min="5637" max="5637" width="11.28515625" style="384" customWidth="1"/>
    <col min="5638" max="5638" width="13.7109375" style="384" customWidth="1"/>
    <col min="5639" max="5888" width="9.140625" style="384"/>
    <col min="5889" max="5889" width="5.140625" style="384" customWidth="1"/>
    <col min="5890" max="5890" width="46.85546875" style="384" customWidth="1"/>
    <col min="5891" max="5891" width="7.140625" style="384" customWidth="1"/>
    <col min="5892" max="5892" width="10.140625" style="384" customWidth="1"/>
    <col min="5893" max="5893" width="11.28515625" style="384" customWidth="1"/>
    <col min="5894" max="5894" width="13.7109375" style="384" customWidth="1"/>
    <col min="5895" max="6144" width="9.140625" style="384"/>
    <col min="6145" max="6145" width="5.140625" style="384" customWidth="1"/>
    <col min="6146" max="6146" width="46.85546875" style="384" customWidth="1"/>
    <col min="6147" max="6147" width="7.140625" style="384" customWidth="1"/>
    <col min="6148" max="6148" width="10.140625" style="384" customWidth="1"/>
    <col min="6149" max="6149" width="11.28515625" style="384" customWidth="1"/>
    <col min="6150" max="6150" width="13.7109375" style="384" customWidth="1"/>
    <col min="6151" max="6400" width="9.140625" style="384"/>
    <col min="6401" max="6401" width="5.140625" style="384" customWidth="1"/>
    <col min="6402" max="6402" width="46.85546875" style="384" customWidth="1"/>
    <col min="6403" max="6403" width="7.140625" style="384" customWidth="1"/>
    <col min="6404" max="6404" width="10.140625" style="384" customWidth="1"/>
    <col min="6405" max="6405" width="11.28515625" style="384" customWidth="1"/>
    <col min="6406" max="6406" width="13.7109375" style="384" customWidth="1"/>
    <col min="6407" max="6656" width="9.140625" style="384"/>
    <col min="6657" max="6657" width="5.140625" style="384" customWidth="1"/>
    <col min="6658" max="6658" width="46.85546875" style="384" customWidth="1"/>
    <col min="6659" max="6659" width="7.140625" style="384" customWidth="1"/>
    <col min="6660" max="6660" width="10.140625" style="384" customWidth="1"/>
    <col min="6661" max="6661" width="11.28515625" style="384" customWidth="1"/>
    <col min="6662" max="6662" width="13.7109375" style="384" customWidth="1"/>
    <col min="6663" max="6912" width="9.140625" style="384"/>
    <col min="6913" max="6913" width="5.140625" style="384" customWidth="1"/>
    <col min="6914" max="6914" width="46.85546875" style="384" customWidth="1"/>
    <col min="6915" max="6915" width="7.140625" style="384" customWidth="1"/>
    <col min="6916" max="6916" width="10.140625" style="384" customWidth="1"/>
    <col min="6917" max="6917" width="11.28515625" style="384" customWidth="1"/>
    <col min="6918" max="6918" width="13.7109375" style="384" customWidth="1"/>
    <col min="6919" max="7168" width="9.140625" style="384"/>
    <col min="7169" max="7169" width="5.140625" style="384" customWidth="1"/>
    <col min="7170" max="7170" width="46.85546875" style="384" customWidth="1"/>
    <col min="7171" max="7171" width="7.140625" style="384" customWidth="1"/>
    <col min="7172" max="7172" width="10.140625" style="384" customWidth="1"/>
    <col min="7173" max="7173" width="11.28515625" style="384" customWidth="1"/>
    <col min="7174" max="7174" width="13.7109375" style="384" customWidth="1"/>
    <col min="7175" max="7424" width="9.140625" style="384"/>
    <col min="7425" max="7425" width="5.140625" style="384" customWidth="1"/>
    <col min="7426" max="7426" width="46.85546875" style="384" customWidth="1"/>
    <col min="7427" max="7427" width="7.140625" style="384" customWidth="1"/>
    <col min="7428" max="7428" width="10.140625" style="384" customWidth="1"/>
    <col min="7429" max="7429" width="11.28515625" style="384" customWidth="1"/>
    <col min="7430" max="7430" width="13.7109375" style="384" customWidth="1"/>
    <col min="7431" max="7680" width="9.140625" style="384"/>
    <col min="7681" max="7681" width="5.140625" style="384" customWidth="1"/>
    <col min="7682" max="7682" width="46.85546875" style="384" customWidth="1"/>
    <col min="7683" max="7683" width="7.140625" style="384" customWidth="1"/>
    <col min="7684" max="7684" width="10.140625" style="384" customWidth="1"/>
    <col min="7685" max="7685" width="11.28515625" style="384" customWidth="1"/>
    <col min="7686" max="7686" width="13.7109375" style="384" customWidth="1"/>
    <col min="7687" max="7936" width="9.140625" style="384"/>
    <col min="7937" max="7937" width="5.140625" style="384" customWidth="1"/>
    <col min="7938" max="7938" width="46.85546875" style="384" customWidth="1"/>
    <col min="7939" max="7939" width="7.140625" style="384" customWidth="1"/>
    <col min="7940" max="7940" width="10.140625" style="384" customWidth="1"/>
    <col min="7941" max="7941" width="11.28515625" style="384" customWidth="1"/>
    <col min="7942" max="7942" width="13.7109375" style="384" customWidth="1"/>
    <col min="7943" max="8192" width="9.140625" style="384"/>
    <col min="8193" max="8193" width="5.140625" style="384" customWidth="1"/>
    <col min="8194" max="8194" width="46.85546875" style="384" customWidth="1"/>
    <col min="8195" max="8195" width="7.140625" style="384" customWidth="1"/>
    <col min="8196" max="8196" width="10.140625" style="384" customWidth="1"/>
    <col min="8197" max="8197" width="11.28515625" style="384" customWidth="1"/>
    <col min="8198" max="8198" width="13.7109375" style="384" customWidth="1"/>
    <col min="8199" max="8448" width="9.140625" style="384"/>
    <col min="8449" max="8449" width="5.140625" style="384" customWidth="1"/>
    <col min="8450" max="8450" width="46.85546875" style="384" customWidth="1"/>
    <col min="8451" max="8451" width="7.140625" style="384" customWidth="1"/>
    <col min="8452" max="8452" width="10.140625" style="384" customWidth="1"/>
    <col min="8453" max="8453" width="11.28515625" style="384" customWidth="1"/>
    <col min="8454" max="8454" width="13.7109375" style="384" customWidth="1"/>
    <col min="8455" max="8704" width="9.140625" style="384"/>
    <col min="8705" max="8705" width="5.140625" style="384" customWidth="1"/>
    <col min="8706" max="8706" width="46.85546875" style="384" customWidth="1"/>
    <col min="8707" max="8707" width="7.140625" style="384" customWidth="1"/>
    <col min="8708" max="8708" width="10.140625" style="384" customWidth="1"/>
    <col min="8709" max="8709" width="11.28515625" style="384" customWidth="1"/>
    <col min="8710" max="8710" width="13.7109375" style="384" customWidth="1"/>
    <col min="8711" max="8960" width="9.140625" style="384"/>
    <col min="8961" max="8961" width="5.140625" style="384" customWidth="1"/>
    <col min="8962" max="8962" width="46.85546875" style="384" customWidth="1"/>
    <col min="8963" max="8963" width="7.140625" style="384" customWidth="1"/>
    <col min="8964" max="8964" width="10.140625" style="384" customWidth="1"/>
    <col min="8965" max="8965" width="11.28515625" style="384" customWidth="1"/>
    <col min="8966" max="8966" width="13.7109375" style="384" customWidth="1"/>
    <col min="8967" max="9216" width="9.140625" style="384"/>
    <col min="9217" max="9217" width="5.140625" style="384" customWidth="1"/>
    <col min="9218" max="9218" width="46.85546875" style="384" customWidth="1"/>
    <col min="9219" max="9219" width="7.140625" style="384" customWidth="1"/>
    <col min="9220" max="9220" width="10.140625" style="384" customWidth="1"/>
    <col min="9221" max="9221" width="11.28515625" style="384" customWidth="1"/>
    <col min="9222" max="9222" width="13.7109375" style="384" customWidth="1"/>
    <col min="9223" max="9472" width="9.140625" style="384"/>
    <col min="9473" max="9473" width="5.140625" style="384" customWidth="1"/>
    <col min="9474" max="9474" width="46.85546875" style="384" customWidth="1"/>
    <col min="9475" max="9475" width="7.140625" style="384" customWidth="1"/>
    <col min="9476" max="9476" width="10.140625" style="384" customWidth="1"/>
    <col min="9477" max="9477" width="11.28515625" style="384" customWidth="1"/>
    <col min="9478" max="9478" width="13.7109375" style="384" customWidth="1"/>
    <col min="9479" max="9728" width="9.140625" style="384"/>
    <col min="9729" max="9729" width="5.140625" style="384" customWidth="1"/>
    <col min="9730" max="9730" width="46.85546875" style="384" customWidth="1"/>
    <col min="9731" max="9731" width="7.140625" style="384" customWidth="1"/>
    <col min="9732" max="9732" width="10.140625" style="384" customWidth="1"/>
    <col min="9733" max="9733" width="11.28515625" style="384" customWidth="1"/>
    <col min="9734" max="9734" width="13.7109375" style="384" customWidth="1"/>
    <col min="9735" max="9984" width="9.140625" style="384"/>
    <col min="9985" max="9985" width="5.140625" style="384" customWidth="1"/>
    <col min="9986" max="9986" width="46.85546875" style="384" customWidth="1"/>
    <col min="9987" max="9987" width="7.140625" style="384" customWidth="1"/>
    <col min="9988" max="9988" width="10.140625" style="384" customWidth="1"/>
    <col min="9989" max="9989" width="11.28515625" style="384" customWidth="1"/>
    <col min="9990" max="9990" width="13.7109375" style="384" customWidth="1"/>
    <col min="9991" max="10240" width="9.140625" style="384"/>
    <col min="10241" max="10241" width="5.140625" style="384" customWidth="1"/>
    <col min="10242" max="10242" width="46.85546875" style="384" customWidth="1"/>
    <col min="10243" max="10243" width="7.140625" style="384" customWidth="1"/>
    <col min="10244" max="10244" width="10.140625" style="384" customWidth="1"/>
    <col min="10245" max="10245" width="11.28515625" style="384" customWidth="1"/>
    <col min="10246" max="10246" width="13.7109375" style="384" customWidth="1"/>
    <col min="10247" max="10496" width="9.140625" style="384"/>
    <col min="10497" max="10497" width="5.140625" style="384" customWidth="1"/>
    <col min="10498" max="10498" width="46.85546875" style="384" customWidth="1"/>
    <col min="10499" max="10499" width="7.140625" style="384" customWidth="1"/>
    <col min="10500" max="10500" width="10.140625" style="384" customWidth="1"/>
    <col min="10501" max="10501" width="11.28515625" style="384" customWidth="1"/>
    <col min="10502" max="10502" width="13.7109375" style="384" customWidth="1"/>
    <col min="10503" max="10752" width="9.140625" style="384"/>
    <col min="10753" max="10753" width="5.140625" style="384" customWidth="1"/>
    <col min="10754" max="10754" width="46.85546875" style="384" customWidth="1"/>
    <col min="10755" max="10755" width="7.140625" style="384" customWidth="1"/>
    <col min="10756" max="10756" width="10.140625" style="384" customWidth="1"/>
    <col min="10757" max="10757" width="11.28515625" style="384" customWidth="1"/>
    <col min="10758" max="10758" width="13.7109375" style="384" customWidth="1"/>
    <col min="10759" max="11008" width="9.140625" style="384"/>
    <col min="11009" max="11009" width="5.140625" style="384" customWidth="1"/>
    <col min="11010" max="11010" width="46.85546875" style="384" customWidth="1"/>
    <col min="11011" max="11011" width="7.140625" style="384" customWidth="1"/>
    <col min="11012" max="11012" width="10.140625" style="384" customWidth="1"/>
    <col min="11013" max="11013" width="11.28515625" style="384" customWidth="1"/>
    <col min="11014" max="11014" width="13.7109375" style="384" customWidth="1"/>
    <col min="11015" max="11264" width="9.140625" style="384"/>
    <col min="11265" max="11265" width="5.140625" style="384" customWidth="1"/>
    <col min="11266" max="11266" width="46.85546875" style="384" customWidth="1"/>
    <col min="11267" max="11267" width="7.140625" style="384" customWidth="1"/>
    <col min="11268" max="11268" width="10.140625" style="384" customWidth="1"/>
    <col min="11269" max="11269" width="11.28515625" style="384" customWidth="1"/>
    <col min="11270" max="11270" width="13.7109375" style="384" customWidth="1"/>
    <col min="11271" max="11520" width="9.140625" style="384"/>
    <col min="11521" max="11521" width="5.140625" style="384" customWidth="1"/>
    <col min="11522" max="11522" width="46.85546875" style="384" customWidth="1"/>
    <col min="11523" max="11523" width="7.140625" style="384" customWidth="1"/>
    <col min="11524" max="11524" width="10.140625" style="384" customWidth="1"/>
    <col min="11525" max="11525" width="11.28515625" style="384" customWidth="1"/>
    <col min="11526" max="11526" width="13.7109375" style="384" customWidth="1"/>
    <col min="11527" max="11776" width="9.140625" style="384"/>
    <col min="11777" max="11777" width="5.140625" style="384" customWidth="1"/>
    <col min="11778" max="11778" width="46.85546875" style="384" customWidth="1"/>
    <col min="11779" max="11779" width="7.140625" style="384" customWidth="1"/>
    <col min="11780" max="11780" width="10.140625" style="384" customWidth="1"/>
    <col min="11781" max="11781" width="11.28515625" style="384" customWidth="1"/>
    <col min="11782" max="11782" width="13.7109375" style="384" customWidth="1"/>
    <col min="11783" max="12032" width="9.140625" style="384"/>
    <col min="12033" max="12033" width="5.140625" style="384" customWidth="1"/>
    <col min="12034" max="12034" width="46.85546875" style="384" customWidth="1"/>
    <col min="12035" max="12035" width="7.140625" style="384" customWidth="1"/>
    <col min="12036" max="12036" width="10.140625" style="384" customWidth="1"/>
    <col min="12037" max="12037" width="11.28515625" style="384" customWidth="1"/>
    <col min="12038" max="12038" width="13.7109375" style="384" customWidth="1"/>
    <col min="12039" max="12288" width="9.140625" style="384"/>
    <col min="12289" max="12289" width="5.140625" style="384" customWidth="1"/>
    <col min="12290" max="12290" width="46.85546875" style="384" customWidth="1"/>
    <col min="12291" max="12291" width="7.140625" style="384" customWidth="1"/>
    <col min="12292" max="12292" width="10.140625" style="384" customWidth="1"/>
    <col min="12293" max="12293" width="11.28515625" style="384" customWidth="1"/>
    <col min="12294" max="12294" width="13.7109375" style="384" customWidth="1"/>
    <col min="12295" max="12544" width="9.140625" style="384"/>
    <col min="12545" max="12545" width="5.140625" style="384" customWidth="1"/>
    <col min="12546" max="12546" width="46.85546875" style="384" customWidth="1"/>
    <col min="12547" max="12547" width="7.140625" style="384" customWidth="1"/>
    <col min="12548" max="12548" width="10.140625" style="384" customWidth="1"/>
    <col min="12549" max="12549" width="11.28515625" style="384" customWidth="1"/>
    <col min="12550" max="12550" width="13.7109375" style="384" customWidth="1"/>
    <col min="12551" max="12800" width="9.140625" style="384"/>
    <col min="12801" max="12801" width="5.140625" style="384" customWidth="1"/>
    <col min="12802" max="12802" width="46.85546875" style="384" customWidth="1"/>
    <col min="12803" max="12803" width="7.140625" style="384" customWidth="1"/>
    <col min="12804" max="12804" width="10.140625" style="384" customWidth="1"/>
    <col min="12805" max="12805" width="11.28515625" style="384" customWidth="1"/>
    <col min="12806" max="12806" width="13.7109375" style="384" customWidth="1"/>
    <col min="12807" max="13056" width="9.140625" style="384"/>
    <col min="13057" max="13057" width="5.140625" style="384" customWidth="1"/>
    <col min="13058" max="13058" width="46.85546875" style="384" customWidth="1"/>
    <col min="13059" max="13059" width="7.140625" style="384" customWidth="1"/>
    <col min="13060" max="13060" width="10.140625" style="384" customWidth="1"/>
    <col min="13061" max="13061" width="11.28515625" style="384" customWidth="1"/>
    <col min="13062" max="13062" width="13.7109375" style="384" customWidth="1"/>
    <col min="13063" max="13312" width="9.140625" style="384"/>
    <col min="13313" max="13313" width="5.140625" style="384" customWidth="1"/>
    <col min="13314" max="13314" width="46.85546875" style="384" customWidth="1"/>
    <col min="13315" max="13315" width="7.140625" style="384" customWidth="1"/>
    <col min="13316" max="13316" width="10.140625" style="384" customWidth="1"/>
    <col min="13317" max="13317" width="11.28515625" style="384" customWidth="1"/>
    <col min="13318" max="13318" width="13.7109375" style="384" customWidth="1"/>
    <col min="13319" max="13568" width="9.140625" style="384"/>
    <col min="13569" max="13569" width="5.140625" style="384" customWidth="1"/>
    <col min="13570" max="13570" width="46.85546875" style="384" customWidth="1"/>
    <col min="13571" max="13571" width="7.140625" style="384" customWidth="1"/>
    <col min="13572" max="13572" width="10.140625" style="384" customWidth="1"/>
    <col min="13573" max="13573" width="11.28515625" style="384" customWidth="1"/>
    <col min="13574" max="13574" width="13.7109375" style="384" customWidth="1"/>
    <col min="13575" max="13824" width="9.140625" style="384"/>
    <col min="13825" max="13825" width="5.140625" style="384" customWidth="1"/>
    <col min="13826" max="13826" width="46.85546875" style="384" customWidth="1"/>
    <col min="13827" max="13827" width="7.140625" style="384" customWidth="1"/>
    <col min="13828" max="13828" width="10.140625" style="384" customWidth="1"/>
    <col min="13829" max="13829" width="11.28515625" style="384" customWidth="1"/>
    <col min="13830" max="13830" width="13.7109375" style="384" customWidth="1"/>
    <col min="13831" max="14080" width="9.140625" style="384"/>
    <col min="14081" max="14081" width="5.140625" style="384" customWidth="1"/>
    <col min="14082" max="14082" width="46.85546875" style="384" customWidth="1"/>
    <col min="14083" max="14083" width="7.140625" style="384" customWidth="1"/>
    <col min="14084" max="14084" width="10.140625" style="384" customWidth="1"/>
    <col min="14085" max="14085" width="11.28515625" style="384" customWidth="1"/>
    <col min="14086" max="14086" width="13.7109375" style="384" customWidth="1"/>
    <col min="14087" max="14336" width="9.140625" style="384"/>
    <col min="14337" max="14337" width="5.140625" style="384" customWidth="1"/>
    <col min="14338" max="14338" width="46.85546875" style="384" customWidth="1"/>
    <col min="14339" max="14339" width="7.140625" style="384" customWidth="1"/>
    <col min="14340" max="14340" width="10.140625" style="384" customWidth="1"/>
    <col min="14341" max="14341" width="11.28515625" style="384" customWidth="1"/>
    <col min="14342" max="14342" width="13.7109375" style="384" customWidth="1"/>
    <col min="14343" max="14592" width="9.140625" style="384"/>
    <col min="14593" max="14593" width="5.140625" style="384" customWidth="1"/>
    <col min="14594" max="14594" width="46.85546875" style="384" customWidth="1"/>
    <col min="14595" max="14595" width="7.140625" style="384" customWidth="1"/>
    <col min="14596" max="14596" width="10.140625" style="384" customWidth="1"/>
    <col min="14597" max="14597" width="11.28515625" style="384" customWidth="1"/>
    <col min="14598" max="14598" width="13.7109375" style="384" customWidth="1"/>
    <col min="14599" max="14848" width="9.140625" style="384"/>
    <col min="14849" max="14849" width="5.140625" style="384" customWidth="1"/>
    <col min="14850" max="14850" width="46.85546875" style="384" customWidth="1"/>
    <col min="14851" max="14851" width="7.140625" style="384" customWidth="1"/>
    <col min="14852" max="14852" width="10.140625" style="384" customWidth="1"/>
    <col min="14853" max="14853" width="11.28515625" style="384" customWidth="1"/>
    <col min="14854" max="14854" width="13.7109375" style="384" customWidth="1"/>
    <col min="14855" max="15104" width="9.140625" style="384"/>
    <col min="15105" max="15105" width="5.140625" style="384" customWidth="1"/>
    <col min="15106" max="15106" width="46.85546875" style="384" customWidth="1"/>
    <col min="15107" max="15107" width="7.140625" style="384" customWidth="1"/>
    <col min="15108" max="15108" width="10.140625" style="384" customWidth="1"/>
    <col min="15109" max="15109" width="11.28515625" style="384" customWidth="1"/>
    <col min="15110" max="15110" width="13.7109375" style="384" customWidth="1"/>
    <col min="15111" max="15360" width="9.140625" style="384"/>
    <col min="15361" max="15361" width="5.140625" style="384" customWidth="1"/>
    <col min="15362" max="15362" width="46.85546875" style="384" customWidth="1"/>
    <col min="15363" max="15363" width="7.140625" style="384" customWidth="1"/>
    <col min="15364" max="15364" width="10.140625" style="384" customWidth="1"/>
    <col min="15365" max="15365" width="11.28515625" style="384" customWidth="1"/>
    <col min="15366" max="15366" width="13.7109375" style="384" customWidth="1"/>
    <col min="15367" max="15616" width="9.140625" style="384"/>
    <col min="15617" max="15617" width="5.140625" style="384" customWidth="1"/>
    <col min="15618" max="15618" width="46.85546875" style="384" customWidth="1"/>
    <col min="15619" max="15619" width="7.140625" style="384" customWidth="1"/>
    <col min="15620" max="15620" width="10.140625" style="384" customWidth="1"/>
    <col min="15621" max="15621" width="11.28515625" style="384" customWidth="1"/>
    <col min="15622" max="15622" width="13.7109375" style="384" customWidth="1"/>
    <col min="15623" max="15872" width="9.140625" style="384"/>
    <col min="15873" max="15873" width="5.140625" style="384" customWidth="1"/>
    <col min="15874" max="15874" width="46.85546875" style="384" customWidth="1"/>
    <col min="15875" max="15875" width="7.140625" style="384" customWidth="1"/>
    <col min="15876" max="15876" width="10.140625" style="384" customWidth="1"/>
    <col min="15877" max="15877" width="11.28515625" style="384" customWidth="1"/>
    <col min="15878" max="15878" width="13.7109375" style="384" customWidth="1"/>
    <col min="15879" max="16128" width="9.140625" style="384"/>
    <col min="16129" max="16129" width="5.140625" style="384" customWidth="1"/>
    <col min="16130" max="16130" width="46.85546875" style="384" customWidth="1"/>
    <col min="16131" max="16131" width="7.140625" style="384" customWidth="1"/>
    <col min="16132" max="16132" width="10.140625" style="384" customWidth="1"/>
    <col min="16133" max="16133" width="11.28515625" style="384" customWidth="1"/>
    <col min="16134" max="16134" width="13.7109375" style="384" customWidth="1"/>
    <col min="16135" max="16384" width="9.140625" style="384"/>
  </cols>
  <sheetData>
    <row r="1" spans="1:6" ht="50.25" customHeight="1">
      <c r="A1" s="5676"/>
      <c r="B1" s="5676"/>
      <c r="C1" s="5677" t="s">
        <v>1307</v>
      </c>
      <c r="D1" s="5677"/>
      <c r="E1" s="5677"/>
      <c r="F1" s="5677"/>
    </row>
    <row r="2" spans="1:6" ht="15">
      <c r="A2" s="5678" t="s">
        <v>309</v>
      </c>
      <c r="B2" s="5678"/>
      <c r="C2" s="5678"/>
      <c r="D2" s="5678"/>
      <c r="E2" s="5678"/>
      <c r="F2" s="5678"/>
    </row>
    <row r="3" spans="1:6" ht="9" customHeight="1">
      <c r="A3" s="385"/>
      <c r="B3" s="385"/>
      <c r="C3" s="385"/>
      <c r="D3" s="385"/>
      <c r="E3" s="385"/>
      <c r="F3" s="385"/>
    </row>
    <row r="4" spans="1:6" ht="14.25">
      <c r="A4" s="5679" t="s">
        <v>484</v>
      </c>
      <c r="B4" s="5679"/>
      <c r="C4" s="5679"/>
      <c r="D4" s="5679"/>
      <c r="E4" s="5679"/>
      <c r="F4" s="5679"/>
    </row>
    <row r="5" spans="1:6" ht="12.75" customHeight="1" thickBot="1">
      <c r="A5" s="432"/>
      <c r="B5" s="432"/>
      <c r="C5" s="432"/>
      <c r="D5" s="432"/>
      <c r="E5" s="5690" t="s">
        <v>485</v>
      </c>
      <c r="F5" s="5690"/>
    </row>
    <row r="6" spans="1:6" ht="35.25" customHeight="1">
      <c r="A6" s="3524" t="s">
        <v>310</v>
      </c>
      <c r="B6" s="3525" t="s">
        <v>311</v>
      </c>
      <c r="C6" s="3525" t="s">
        <v>0</v>
      </c>
      <c r="D6" s="3525" t="s">
        <v>312</v>
      </c>
      <c r="E6" s="3525" t="s">
        <v>3</v>
      </c>
      <c r="F6" s="3526" t="s">
        <v>313</v>
      </c>
    </row>
    <row r="7" spans="1:6">
      <c r="A7" s="3511">
        <v>1</v>
      </c>
      <c r="B7" s="3512" t="s">
        <v>314</v>
      </c>
      <c r="C7" s="5680">
        <v>921</v>
      </c>
      <c r="D7" s="5681">
        <v>92118</v>
      </c>
      <c r="E7" s="5683">
        <v>2480</v>
      </c>
      <c r="F7" s="3515">
        <v>10959325</v>
      </c>
    </row>
    <row r="8" spans="1:6">
      <c r="A8" s="3511">
        <v>2</v>
      </c>
      <c r="B8" s="3512" t="s">
        <v>315</v>
      </c>
      <c r="C8" s="5680"/>
      <c r="D8" s="5681"/>
      <c r="E8" s="5683"/>
      <c r="F8" s="3515">
        <v>8276003</v>
      </c>
    </row>
    <row r="9" spans="1:6">
      <c r="A9" s="3511">
        <v>3</v>
      </c>
      <c r="B9" s="3512" t="s">
        <v>316</v>
      </c>
      <c r="C9" s="5680"/>
      <c r="D9" s="5681"/>
      <c r="E9" s="5683"/>
      <c r="F9" s="3515">
        <v>8438561</v>
      </c>
    </row>
    <row r="10" spans="1:6">
      <c r="A10" s="3511">
        <v>4</v>
      </c>
      <c r="B10" s="3512" t="s">
        <v>317</v>
      </c>
      <c r="C10" s="5680"/>
      <c r="D10" s="5681"/>
      <c r="E10" s="5683"/>
      <c r="F10" s="3515">
        <v>5740265</v>
      </c>
    </row>
    <row r="11" spans="1:6" ht="15" customHeight="1">
      <c r="A11" s="3511">
        <v>5</v>
      </c>
      <c r="B11" s="3512" t="s">
        <v>318</v>
      </c>
      <c r="C11" s="5680"/>
      <c r="D11" s="5681"/>
      <c r="E11" s="5683"/>
      <c r="F11" s="3515">
        <v>7486867</v>
      </c>
    </row>
    <row r="12" spans="1:6">
      <c r="A12" s="3511">
        <v>6</v>
      </c>
      <c r="B12" s="3512" t="s">
        <v>319</v>
      </c>
      <c r="C12" s="5680"/>
      <c r="D12" s="5681"/>
      <c r="E12" s="5683"/>
      <c r="F12" s="3515">
        <v>7969239</v>
      </c>
    </row>
    <row r="13" spans="1:6">
      <c r="A13" s="3511">
        <v>7</v>
      </c>
      <c r="B13" s="3512" t="s">
        <v>320</v>
      </c>
      <c r="C13" s="5680"/>
      <c r="D13" s="5681"/>
      <c r="E13" s="5683"/>
      <c r="F13" s="3516">
        <v>2368033</v>
      </c>
    </row>
    <row r="14" spans="1:6" ht="25.5">
      <c r="A14" s="3511">
        <v>8</v>
      </c>
      <c r="B14" s="3512" t="s">
        <v>321</v>
      </c>
      <c r="C14" s="5680"/>
      <c r="D14" s="5681"/>
      <c r="E14" s="5683"/>
      <c r="F14" s="3516">
        <v>195782</v>
      </c>
    </row>
    <row r="15" spans="1:6">
      <c r="A15" s="3511">
        <v>9</v>
      </c>
      <c r="B15" s="3512" t="s">
        <v>322</v>
      </c>
      <c r="C15" s="5680"/>
      <c r="D15" s="5681"/>
      <c r="E15" s="5683"/>
      <c r="F15" s="3516">
        <v>1844635</v>
      </c>
    </row>
    <row r="16" spans="1:6">
      <c r="A16" s="3511">
        <v>10</v>
      </c>
      <c r="B16" s="3512" t="s">
        <v>323</v>
      </c>
      <c r="C16" s="5680"/>
      <c r="D16" s="5682"/>
      <c r="E16" s="5683"/>
      <c r="F16" s="3516">
        <v>1267666</v>
      </c>
    </row>
    <row r="17" spans="1:17">
      <c r="A17" s="5684" t="s">
        <v>324</v>
      </c>
      <c r="B17" s="5685"/>
      <c r="C17" s="5680"/>
      <c r="D17" s="3517">
        <v>92118</v>
      </c>
      <c r="E17" s="5683"/>
      <c r="F17" s="3518">
        <f>SUM(F7:F16)</f>
        <v>54546376</v>
      </c>
    </row>
    <row r="18" spans="1:17" s="386" customFormat="1">
      <c r="A18" s="3511">
        <v>11</v>
      </c>
      <c r="B18" s="3512" t="s">
        <v>325</v>
      </c>
      <c r="C18" s="5680"/>
      <c r="D18" s="5683">
        <v>92109</v>
      </c>
      <c r="E18" s="5683"/>
      <c r="F18" s="3516">
        <v>15334527</v>
      </c>
      <c r="G18" s="384"/>
      <c r="I18" s="384"/>
      <c r="J18" s="384"/>
      <c r="K18" s="384"/>
      <c r="L18" s="384"/>
      <c r="M18" s="384"/>
      <c r="N18" s="384"/>
      <c r="O18" s="384"/>
      <c r="P18" s="384"/>
      <c r="Q18" s="384"/>
    </row>
    <row r="19" spans="1:17" s="386" customFormat="1">
      <c r="A19" s="3511">
        <v>12</v>
      </c>
      <c r="B19" s="3512" t="s">
        <v>326</v>
      </c>
      <c r="C19" s="5680"/>
      <c r="D19" s="5683"/>
      <c r="E19" s="5683"/>
      <c r="F19" s="3516">
        <v>6070431</v>
      </c>
      <c r="I19" s="384"/>
      <c r="J19" s="384"/>
      <c r="K19" s="384"/>
      <c r="L19" s="384"/>
      <c r="M19" s="384"/>
      <c r="N19" s="384"/>
      <c r="O19" s="384"/>
      <c r="P19" s="384"/>
      <c r="Q19" s="384"/>
    </row>
    <row r="20" spans="1:17" s="386" customFormat="1">
      <c r="A20" s="5684" t="s">
        <v>327</v>
      </c>
      <c r="B20" s="5685"/>
      <c r="C20" s="5680"/>
      <c r="D20" s="3517">
        <v>92109</v>
      </c>
      <c r="E20" s="5683"/>
      <c r="F20" s="3518">
        <f>SUM(F18:F19)</f>
        <v>21404958</v>
      </c>
      <c r="G20" s="384"/>
      <c r="I20" s="384"/>
      <c r="J20" s="384"/>
      <c r="K20" s="384"/>
      <c r="L20" s="384"/>
      <c r="M20" s="384"/>
      <c r="N20" s="384"/>
      <c r="O20" s="384"/>
      <c r="P20" s="384"/>
      <c r="Q20" s="384"/>
    </row>
    <row r="21" spans="1:17" s="386" customFormat="1">
      <c r="A21" s="3511">
        <v>13</v>
      </c>
      <c r="B21" s="3512" t="s">
        <v>328</v>
      </c>
      <c r="C21" s="5680"/>
      <c r="D21" s="3514">
        <v>92106</v>
      </c>
      <c r="E21" s="5683"/>
      <c r="F21" s="3516">
        <v>12348566</v>
      </c>
      <c r="G21" s="384"/>
      <c r="I21" s="384"/>
      <c r="J21" s="384"/>
      <c r="K21" s="384"/>
      <c r="L21" s="384"/>
      <c r="M21" s="384"/>
      <c r="N21" s="384"/>
      <c r="O21" s="384"/>
      <c r="P21" s="384"/>
      <c r="Q21" s="384"/>
    </row>
    <row r="22" spans="1:17" s="386" customFormat="1">
      <c r="A22" s="3511">
        <v>14</v>
      </c>
      <c r="B22" s="3512" t="s">
        <v>329</v>
      </c>
      <c r="C22" s="5680"/>
      <c r="D22" s="3514">
        <v>92108</v>
      </c>
      <c r="E22" s="5683"/>
      <c r="F22" s="3516">
        <v>13513339</v>
      </c>
      <c r="G22" s="384"/>
      <c r="I22" s="384"/>
      <c r="J22" s="384"/>
      <c r="K22" s="384"/>
      <c r="L22" s="384"/>
      <c r="M22" s="384"/>
      <c r="N22" s="384"/>
      <c r="O22" s="384"/>
      <c r="P22" s="384"/>
      <c r="Q22" s="384"/>
    </row>
    <row r="23" spans="1:17" s="386" customFormat="1">
      <c r="A23" s="3511">
        <v>15</v>
      </c>
      <c r="B23" s="3512" t="s">
        <v>330</v>
      </c>
      <c r="C23" s="5680"/>
      <c r="D23" s="3514">
        <v>92110</v>
      </c>
      <c r="E23" s="5683"/>
      <c r="F23" s="3516">
        <v>1215064</v>
      </c>
      <c r="G23" s="384"/>
      <c r="I23" s="384"/>
      <c r="J23" s="384"/>
      <c r="K23" s="384"/>
      <c r="L23" s="384"/>
      <c r="M23" s="384"/>
      <c r="N23" s="384"/>
      <c r="O23" s="384"/>
      <c r="P23" s="384"/>
      <c r="Q23" s="384"/>
    </row>
    <row r="24" spans="1:17" s="386" customFormat="1" ht="17.25" customHeight="1">
      <c r="A24" s="3511">
        <v>16</v>
      </c>
      <c r="B24" s="3512" t="s">
        <v>331</v>
      </c>
      <c r="C24" s="5680"/>
      <c r="D24" s="3514">
        <v>92114</v>
      </c>
      <c r="E24" s="5683"/>
      <c r="F24" s="3516">
        <v>4194934</v>
      </c>
      <c r="G24" s="384"/>
      <c r="I24" s="384"/>
      <c r="J24" s="384"/>
      <c r="K24" s="384"/>
      <c r="L24" s="384"/>
      <c r="M24" s="384"/>
      <c r="N24" s="384"/>
      <c r="O24" s="384"/>
      <c r="P24" s="384"/>
      <c r="Q24" s="384"/>
    </row>
    <row r="25" spans="1:17" s="386" customFormat="1">
      <c r="A25" s="3511">
        <v>17</v>
      </c>
      <c r="B25" s="3512" t="s">
        <v>332</v>
      </c>
      <c r="C25" s="5680"/>
      <c r="D25" s="3514">
        <v>92116</v>
      </c>
      <c r="E25" s="5683"/>
      <c r="F25" s="3516">
        <v>8202587</v>
      </c>
      <c r="I25" s="384"/>
      <c r="J25" s="384"/>
      <c r="K25" s="384"/>
      <c r="L25" s="384"/>
      <c r="M25" s="384"/>
      <c r="N25" s="384"/>
      <c r="O25" s="384"/>
      <c r="P25" s="384"/>
      <c r="Q25" s="384"/>
    </row>
    <row r="26" spans="1:17" s="386" customFormat="1">
      <c r="A26" s="5693" t="s">
        <v>333</v>
      </c>
      <c r="B26" s="5694"/>
      <c r="C26" s="5694"/>
      <c r="D26" s="5694"/>
      <c r="E26" s="3520"/>
      <c r="F26" s="3521">
        <f>SUM(F17,F20,F21:F25)</f>
        <v>115425824</v>
      </c>
      <c r="I26" s="384"/>
      <c r="J26" s="384"/>
      <c r="K26" s="384"/>
      <c r="L26" s="384"/>
      <c r="M26" s="384"/>
      <c r="N26" s="384"/>
      <c r="O26" s="384"/>
      <c r="P26" s="384"/>
      <c r="Q26" s="384"/>
    </row>
    <row r="27" spans="1:17" s="386" customFormat="1">
      <c r="A27" s="3511">
        <v>18</v>
      </c>
      <c r="B27" s="3522" t="s">
        <v>334</v>
      </c>
      <c r="C27" s="3513">
        <v>853</v>
      </c>
      <c r="D27" s="3514">
        <v>85311</v>
      </c>
      <c r="E27" s="3514">
        <v>2570</v>
      </c>
      <c r="F27" s="3516">
        <v>198445</v>
      </c>
      <c r="G27" s="384"/>
      <c r="I27" s="384"/>
      <c r="J27" s="384"/>
      <c r="K27" s="384"/>
      <c r="L27" s="384"/>
      <c r="M27" s="384"/>
      <c r="N27" s="384"/>
      <c r="O27" s="384"/>
      <c r="P27" s="384"/>
      <c r="Q27" s="384"/>
    </row>
    <row r="28" spans="1:17" s="386" customFormat="1">
      <c r="A28" s="5693" t="s">
        <v>335</v>
      </c>
      <c r="B28" s="5694"/>
      <c r="C28" s="5694"/>
      <c r="D28" s="5694"/>
      <c r="E28" s="3520"/>
      <c r="F28" s="3521">
        <f>SUM(F27:F27)</f>
        <v>198445</v>
      </c>
      <c r="G28" s="384"/>
      <c r="I28" s="384"/>
      <c r="J28" s="384"/>
      <c r="K28" s="384"/>
      <c r="L28" s="384"/>
      <c r="M28" s="384"/>
      <c r="N28" s="384"/>
      <c r="O28" s="384"/>
      <c r="P28" s="384"/>
      <c r="Q28" s="384"/>
    </row>
    <row r="29" spans="1:17" s="386" customFormat="1" ht="22.5" customHeight="1">
      <c r="A29" s="5695" t="s">
        <v>336</v>
      </c>
      <c r="B29" s="5696"/>
      <c r="C29" s="5696"/>
      <c r="D29" s="5696"/>
      <c r="E29" s="3527"/>
      <c r="F29" s="3528">
        <f>F28+F26</f>
        <v>115624269</v>
      </c>
      <c r="I29" s="384"/>
      <c r="J29" s="384"/>
      <c r="K29" s="384"/>
      <c r="L29" s="384"/>
      <c r="M29" s="384"/>
      <c r="N29" s="384"/>
      <c r="O29" s="384"/>
      <c r="P29" s="384"/>
      <c r="Q29" s="384"/>
    </row>
    <row r="30" spans="1:17" s="386" customFormat="1" ht="10.5" customHeight="1">
      <c r="A30" s="3530"/>
      <c r="B30" s="3531"/>
      <c r="C30" s="3531"/>
      <c r="D30" s="3531"/>
      <c r="E30" s="3531"/>
      <c r="F30" s="3532"/>
      <c r="G30" s="384"/>
      <c r="I30" s="384"/>
      <c r="J30" s="384"/>
      <c r="K30" s="384"/>
      <c r="L30" s="384"/>
      <c r="M30" s="384"/>
      <c r="N30" s="384"/>
      <c r="O30" s="384"/>
      <c r="P30" s="384"/>
      <c r="Q30" s="384"/>
    </row>
    <row r="31" spans="1:17" s="386" customFormat="1">
      <c r="A31" s="5697" t="s">
        <v>337</v>
      </c>
      <c r="B31" s="5698"/>
      <c r="C31" s="5698"/>
      <c r="D31" s="5698"/>
      <c r="E31" s="5698"/>
      <c r="F31" s="5699"/>
      <c r="G31" s="384"/>
      <c r="I31" s="384"/>
      <c r="J31" s="384"/>
      <c r="K31" s="384"/>
      <c r="L31" s="384"/>
      <c r="M31" s="384"/>
      <c r="N31" s="384"/>
      <c r="O31" s="384"/>
      <c r="P31" s="384"/>
      <c r="Q31" s="384"/>
    </row>
    <row r="32" spans="1:17" s="386" customFormat="1" ht="12" customHeight="1">
      <c r="A32" s="3533"/>
      <c r="B32" s="3534"/>
      <c r="C32" s="3534"/>
      <c r="D32" s="3534"/>
      <c r="E32" s="5691" t="s">
        <v>485</v>
      </c>
      <c r="F32" s="5692"/>
      <c r="G32" s="384"/>
      <c r="I32" s="384"/>
      <c r="J32" s="384"/>
      <c r="K32" s="384"/>
      <c r="L32" s="384"/>
      <c r="M32" s="384"/>
      <c r="N32" s="384"/>
      <c r="O32" s="384"/>
      <c r="P32" s="384"/>
      <c r="Q32" s="384"/>
    </row>
    <row r="33" spans="1:17" s="386" customFormat="1" ht="25.5">
      <c r="A33" s="3519" t="s">
        <v>310</v>
      </c>
      <c r="B33" s="3520" t="s">
        <v>311</v>
      </c>
      <c r="C33" s="3520" t="s">
        <v>0</v>
      </c>
      <c r="D33" s="3520" t="s">
        <v>312</v>
      </c>
      <c r="E33" s="3520" t="s">
        <v>3</v>
      </c>
      <c r="F33" s="3529" t="s">
        <v>313</v>
      </c>
      <c r="G33" s="384"/>
      <c r="I33" s="384"/>
      <c r="J33" s="384"/>
      <c r="K33" s="384"/>
      <c r="L33" s="384"/>
      <c r="M33" s="384"/>
      <c r="N33" s="384"/>
      <c r="O33" s="384"/>
      <c r="P33" s="384"/>
      <c r="Q33" s="384"/>
    </row>
    <row r="34" spans="1:17" s="386" customFormat="1">
      <c r="A34" s="3511">
        <v>1</v>
      </c>
      <c r="B34" s="3522" t="s">
        <v>338</v>
      </c>
      <c r="C34" s="5680">
        <v>853</v>
      </c>
      <c r="D34" s="5680">
        <v>85311</v>
      </c>
      <c r="E34" s="5683">
        <v>2580</v>
      </c>
      <c r="F34" s="3516">
        <v>316667</v>
      </c>
      <c r="G34" s="384"/>
      <c r="I34" s="384"/>
      <c r="J34" s="384"/>
      <c r="K34" s="384"/>
      <c r="L34" s="384"/>
      <c r="M34" s="384"/>
      <c r="N34" s="384"/>
      <c r="O34" s="384"/>
      <c r="P34" s="384"/>
      <c r="Q34" s="384"/>
    </row>
    <row r="35" spans="1:17">
      <c r="A35" s="3511">
        <v>2</v>
      </c>
      <c r="B35" s="3522" t="s">
        <v>339</v>
      </c>
      <c r="C35" s="5680"/>
      <c r="D35" s="5680"/>
      <c r="E35" s="5683"/>
      <c r="F35" s="3516">
        <v>477112</v>
      </c>
    </row>
    <row r="36" spans="1:17">
      <c r="A36" s="3511">
        <v>3</v>
      </c>
      <c r="B36" s="3522" t="s">
        <v>340</v>
      </c>
      <c r="C36" s="5680"/>
      <c r="D36" s="5680"/>
      <c r="E36" s="5683"/>
      <c r="F36" s="3516">
        <v>308223</v>
      </c>
    </row>
    <row r="37" spans="1:17">
      <c r="A37" s="3511">
        <v>4</v>
      </c>
      <c r="B37" s="3522" t="s">
        <v>341</v>
      </c>
      <c r="C37" s="5680"/>
      <c r="D37" s="5680"/>
      <c r="E37" s="5683"/>
      <c r="F37" s="3516">
        <v>675556</v>
      </c>
    </row>
    <row r="38" spans="1:17">
      <c r="A38" s="3511">
        <v>5</v>
      </c>
      <c r="B38" s="3522" t="s">
        <v>342</v>
      </c>
      <c r="C38" s="5680"/>
      <c r="D38" s="5680"/>
      <c r="E38" s="5683"/>
      <c r="F38" s="3516">
        <v>135112</v>
      </c>
    </row>
    <row r="39" spans="1:17">
      <c r="A39" s="3511">
        <v>6</v>
      </c>
      <c r="B39" s="3522" t="s">
        <v>343</v>
      </c>
      <c r="C39" s="5680"/>
      <c r="D39" s="5680"/>
      <c r="E39" s="5683"/>
      <c r="F39" s="3516">
        <v>464445</v>
      </c>
      <c r="G39" s="387"/>
    </row>
    <row r="40" spans="1:17">
      <c r="A40" s="3511">
        <v>7</v>
      </c>
      <c r="B40" s="3522" t="s">
        <v>344</v>
      </c>
      <c r="C40" s="5680"/>
      <c r="D40" s="5680"/>
      <c r="E40" s="5683"/>
      <c r="F40" s="3516">
        <v>266000</v>
      </c>
      <c r="G40" s="386"/>
    </row>
    <row r="41" spans="1:17">
      <c r="A41" s="3511">
        <v>8</v>
      </c>
      <c r="B41" s="3523" t="s">
        <v>345</v>
      </c>
      <c r="C41" s="5680"/>
      <c r="D41" s="5680"/>
      <c r="E41" s="5683"/>
      <c r="F41" s="3516">
        <v>215334</v>
      </c>
      <c r="G41" s="386"/>
    </row>
    <row r="42" spans="1:17">
      <c r="A42" s="3511">
        <v>9</v>
      </c>
      <c r="B42" s="3523" t="s">
        <v>346</v>
      </c>
      <c r="C42" s="5680"/>
      <c r="D42" s="5680"/>
      <c r="E42" s="5683"/>
      <c r="F42" s="3516">
        <v>320889</v>
      </c>
      <c r="G42" s="386"/>
    </row>
    <row r="43" spans="1:17">
      <c r="A43" s="3511">
        <v>10</v>
      </c>
      <c r="B43" s="3522" t="s">
        <v>347</v>
      </c>
      <c r="C43" s="5680"/>
      <c r="D43" s="5680"/>
      <c r="E43" s="5683"/>
      <c r="F43" s="3516">
        <v>477112</v>
      </c>
      <c r="G43" s="386"/>
    </row>
    <row r="44" spans="1:17">
      <c r="A44" s="3511">
        <v>11</v>
      </c>
      <c r="B44" s="3522" t="s">
        <v>348</v>
      </c>
      <c r="C44" s="5680"/>
      <c r="D44" s="5680"/>
      <c r="E44" s="5683"/>
      <c r="F44" s="3516">
        <v>211112</v>
      </c>
      <c r="G44" s="386"/>
    </row>
    <row r="45" spans="1:17" ht="27.75" customHeight="1">
      <c r="A45" s="3511">
        <v>11</v>
      </c>
      <c r="B45" s="3523" t="s">
        <v>487</v>
      </c>
      <c r="C45" s="5680"/>
      <c r="D45" s="5680"/>
      <c r="E45" s="5683"/>
      <c r="F45" s="3516">
        <v>118222</v>
      </c>
      <c r="G45" s="386"/>
    </row>
    <row r="46" spans="1:17">
      <c r="A46" s="5686" t="s">
        <v>335</v>
      </c>
      <c r="B46" s="5687"/>
      <c r="C46" s="5687"/>
      <c r="D46" s="5687"/>
      <c r="E46" s="3517"/>
      <c r="F46" s="3518">
        <f>SUM(F34:F45)</f>
        <v>3985784</v>
      </c>
      <c r="G46" s="386"/>
    </row>
    <row r="47" spans="1:17" ht="20.25" customHeight="1" thickBot="1">
      <c r="A47" s="5688" t="s">
        <v>336</v>
      </c>
      <c r="B47" s="5689"/>
      <c r="C47" s="5689"/>
      <c r="D47" s="5689"/>
      <c r="E47" s="5689"/>
      <c r="F47" s="3538">
        <f>SUM(F46)</f>
        <v>3985784</v>
      </c>
      <c r="G47" s="386"/>
    </row>
    <row r="49" spans="2:9">
      <c r="F49" s="386"/>
      <c r="G49" s="386"/>
      <c r="I49" s="386"/>
    </row>
    <row r="50" spans="2:9">
      <c r="F50" s="386"/>
      <c r="G50" s="386"/>
      <c r="I50" s="386"/>
    </row>
    <row r="51" spans="2:9">
      <c r="F51" s="386"/>
      <c r="G51" s="386"/>
      <c r="I51" s="386"/>
    </row>
    <row r="52" spans="2:9">
      <c r="F52" s="386"/>
      <c r="G52" s="386"/>
      <c r="I52" s="386"/>
    </row>
    <row r="53" spans="2:9">
      <c r="F53" s="386"/>
      <c r="G53" s="386"/>
      <c r="I53" s="386"/>
    </row>
    <row r="54" spans="2:9">
      <c r="F54" s="386"/>
      <c r="G54" s="386"/>
      <c r="I54" s="386"/>
    </row>
    <row r="55" spans="2:9">
      <c r="F55" s="386"/>
      <c r="G55" s="386"/>
      <c r="I55" s="386"/>
    </row>
    <row r="56" spans="2:9">
      <c r="B56" s="388"/>
      <c r="F56" s="386"/>
      <c r="G56" s="386"/>
      <c r="I56" s="386"/>
    </row>
    <row r="57" spans="2:9">
      <c r="B57" s="388"/>
    </row>
    <row r="58" spans="2:9">
      <c r="B58" s="388"/>
    </row>
    <row r="528" spans="17:17">
      <c r="Q528" s="384">
        <f>P528-O528</f>
        <v>0</v>
      </c>
    </row>
  </sheetData>
  <mergeCells count="21">
    <mergeCell ref="A46:D46"/>
    <mergeCell ref="A47:E47"/>
    <mergeCell ref="E5:F5"/>
    <mergeCell ref="E32:F32"/>
    <mergeCell ref="A26:D26"/>
    <mergeCell ref="A28:D28"/>
    <mergeCell ref="A29:D29"/>
    <mergeCell ref="A31:F31"/>
    <mergeCell ref="C34:C45"/>
    <mergeCell ref="D34:D45"/>
    <mergeCell ref="E34:E45"/>
    <mergeCell ref="A1:B1"/>
    <mergeCell ref="C1:F1"/>
    <mergeCell ref="A2:F2"/>
    <mergeCell ref="A4:F4"/>
    <mergeCell ref="C7:C25"/>
    <mergeCell ref="D7:D16"/>
    <mergeCell ref="E7:E25"/>
    <mergeCell ref="A17:B17"/>
    <mergeCell ref="D18:D19"/>
    <mergeCell ref="A20:B20"/>
  </mergeCells>
  <pageMargins left="0.70866141732283472" right="0.70866141732283472" top="0.74803149606299213" bottom="0.74803149606299213" header="0.31496062992125984" footer="0.31496062992125984"/>
  <pageSetup paperSize="9" scale="83" orientation="portrait" r:id="rId1"/>
  <headerFooter>
    <oddFooter>Strona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C12B8-9ADB-400B-895F-6F7AF2587189}">
  <dimension ref="A1:N80"/>
  <sheetViews>
    <sheetView view="pageBreakPreview" zoomScaleNormal="100" zoomScaleSheetLayoutView="100" workbookViewId="0">
      <selection activeCell="J7" sqref="J7"/>
    </sheetView>
  </sheetViews>
  <sheetFormatPr defaultRowHeight="15"/>
  <cols>
    <col min="1" max="1" width="20.5703125" style="396" customWidth="1"/>
    <col min="2" max="2" width="9.140625" style="397"/>
    <col min="3" max="3" width="10.28515625" style="429" customWidth="1"/>
    <col min="4" max="4" width="18.140625" style="400" customWidth="1"/>
    <col min="5" max="5" width="12.28515625" style="397" customWidth="1"/>
    <col min="6" max="6" width="18.5703125" style="397" customWidth="1"/>
    <col min="7" max="7" width="16.5703125" style="397" customWidth="1"/>
    <col min="8" max="8" width="88.28515625" style="410" customWidth="1"/>
    <col min="9" max="16384" width="9.140625" style="2"/>
  </cols>
  <sheetData>
    <row r="1" spans="1:9" ht="72.75" customHeight="1">
      <c r="A1" s="8"/>
      <c r="B1" s="2"/>
      <c r="C1" s="390"/>
      <c r="D1" s="390"/>
      <c r="E1" s="389"/>
      <c r="F1" s="389"/>
      <c r="G1" s="389"/>
      <c r="H1" s="391" t="s">
        <v>1308</v>
      </c>
    </row>
    <row r="2" spans="1:9" ht="45" customHeight="1">
      <c r="A2" s="5706" t="s">
        <v>349</v>
      </c>
      <c r="B2" s="5706"/>
      <c r="C2" s="5706"/>
      <c r="D2" s="5706"/>
      <c r="E2" s="5706"/>
      <c r="F2" s="5706"/>
      <c r="G2" s="5706"/>
      <c r="H2" s="5706"/>
      <c r="I2" s="392"/>
    </row>
    <row r="3" spans="1:9" ht="15.75" thickBot="1">
      <c r="A3" s="393"/>
      <c r="B3" s="385"/>
      <c r="C3" s="427"/>
      <c r="D3" s="394"/>
      <c r="E3" s="385"/>
      <c r="F3" s="385"/>
      <c r="G3" s="385"/>
      <c r="H3" s="3509" t="s">
        <v>486</v>
      </c>
    </row>
    <row r="4" spans="1:9">
      <c r="A4" s="5707" t="s">
        <v>311</v>
      </c>
      <c r="B4" s="5710" t="s">
        <v>0</v>
      </c>
      <c r="C4" s="5710" t="s">
        <v>312</v>
      </c>
      <c r="D4" s="5713" t="s">
        <v>350</v>
      </c>
      <c r="E4" s="5716" t="s">
        <v>3</v>
      </c>
      <c r="F4" s="5719" t="s">
        <v>168</v>
      </c>
      <c r="G4" s="5720"/>
      <c r="H4" s="5721" t="s">
        <v>351</v>
      </c>
    </row>
    <row r="5" spans="1:9">
      <c r="A5" s="5708"/>
      <c r="B5" s="5711"/>
      <c r="C5" s="5711"/>
      <c r="D5" s="5714"/>
      <c r="E5" s="5717"/>
      <c r="F5" s="5724" t="s">
        <v>352</v>
      </c>
      <c r="G5" s="5726" t="s">
        <v>353</v>
      </c>
      <c r="H5" s="5722"/>
    </row>
    <row r="6" spans="1:9" ht="15.75" thickBot="1">
      <c r="A6" s="5709"/>
      <c r="B6" s="5712"/>
      <c r="C6" s="5712"/>
      <c r="D6" s="5715"/>
      <c r="E6" s="5718"/>
      <c r="F6" s="5725"/>
      <c r="G6" s="5727"/>
      <c r="H6" s="5723"/>
    </row>
    <row r="7" spans="1:9" ht="55.5" customHeight="1">
      <c r="A7" s="5734" t="s">
        <v>354</v>
      </c>
      <c r="B7" s="5736" t="s">
        <v>12</v>
      </c>
      <c r="C7" s="5736" t="s">
        <v>26</v>
      </c>
      <c r="D7" s="5737">
        <f>SUM(F7:G10)</f>
        <v>17270000</v>
      </c>
      <c r="E7" s="4845">
        <v>2310</v>
      </c>
      <c r="F7" s="4826">
        <v>4300000</v>
      </c>
      <c r="G7" s="4781"/>
      <c r="H7" s="4804" t="s">
        <v>355</v>
      </c>
    </row>
    <row r="8" spans="1:9" ht="54.75" customHeight="1">
      <c r="A8" s="5735"/>
      <c r="B8" s="5728"/>
      <c r="C8" s="5728"/>
      <c r="D8" s="5738"/>
      <c r="E8" s="4846">
        <v>2320</v>
      </c>
      <c r="F8" s="4827">
        <v>50000</v>
      </c>
      <c r="G8" s="4782"/>
      <c r="H8" s="4805" t="s">
        <v>543</v>
      </c>
    </row>
    <row r="9" spans="1:9" ht="34.5" customHeight="1">
      <c r="A9" s="5735"/>
      <c r="B9" s="5728"/>
      <c r="C9" s="5728"/>
      <c r="D9" s="5738"/>
      <c r="E9" s="4846">
        <v>6610</v>
      </c>
      <c r="F9" s="4827"/>
      <c r="G9" s="4782">
        <v>12870000</v>
      </c>
      <c r="H9" s="4805" t="s">
        <v>356</v>
      </c>
    </row>
    <row r="10" spans="1:9" ht="59.25" customHeight="1">
      <c r="A10" s="5735"/>
      <c r="B10" s="5728"/>
      <c r="C10" s="5728"/>
      <c r="D10" s="5738"/>
      <c r="E10" s="4846">
        <v>6620</v>
      </c>
      <c r="F10" s="4827"/>
      <c r="G10" s="4782">
        <v>50000</v>
      </c>
      <c r="H10" s="4805" t="s">
        <v>357</v>
      </c>
    </row>
    <row r="11" spans="1:9" ht="54.75" customHeight="1">
      <c r="A11" s="4863" t="s">
        <v>360</v>
      </c>
      <c r="B11" s="5728" t="s">
        <v>361</v>
      </c>
      <c r="C11" s="4860" t="s">
        <v>362</v>
      </c>
      <c r="D11" s="4870">
        <f>SUM(F11:G11)</f>
        <v>860000</v>
      </c>
      <c r="E11" s="4847">
        <v>6170</v>
      </c>
      <c r="F11" s="4828"/>
      <c r="G11" s="4783">
        <f>360000+500000</f>
        <v>860000</v>
      </c>
      <c r="H11" s="4805" t="s">
        <v>363</v>
      </c>
    </row>
    <row r="12" spans="1:9" ht="52.5" customHeight="1">
      <c r="A12" s="4863" t="s">
        <v>364</v>
      </c>
      <c r="B12" s="5728"/>
      <c r="C12" s="4860" t="s">
        <v>365</v>
      </c>
      <c r="D12" s="4870">
        <v>500000</v>
      </c>
      <c r="E12" s="4847">
        <v>6170</v>
      </c>
      <c r="F12" s="4828"/>
      <c r="G12" s="4783">
        <v>500000</v>
      </c>
      <c r="H12" s="4806" t="s">
        <v>366</v>
      </c>
    </row>
    <row r="13" spans="1:9" ht="72.75" customHeight="1" thickBot="1">
      <c r="A13" s="4864" t="s">
        <v>367</v>
      </c>
      <c r="B13" s="5729"/>
      <c r="C13" s="4861" t="s">
        <v>368</v>
      </c>
      <c r="D13" s="4871">
        <v>600000</v>
      </c>
      <c r="E13" s="4848">
        <v>6170</v>
      </c>
      <c r="F13" s="4829"/>
      <c r="G13" s="4784">
        <v>600000</v>
      </c>
      <c r="H13" s="4807" t="s">
        <v>369</v>
      </c>
    </row>
    <row r="14" spans="1:9" ht="51">
      <c r="A14" s="5730" t="s">
        <v>488</v>
      </c>
      <c r="B14" s="5739">
        <v>851</v>
      </c>
      <c r="C14" s="5739">
        <v>85111</v>
      </c>
      <c r="D14" s="5742">
        <f>SUM(F14:G22)</f>
        <v>223138928</v>
      </c>
      <c r="E14" s="4849">
        <v>2560</v>
      </c>
      <c r="F14" s="4830">
        <f>305000+218845</f>
        <v>523845</v>
      </c>
      <c r="G14" s="4785"/>
      <c r="H14" s="4808" t="s">
        <v>1046</v>
      </c>
    </row>
    <row r="15" spans="1:9" ht="39.75" customHeight="1">
      <c r="A15" s="5731"/>
      <c r="B15" s="5740"/>
      <c r="C15" s="5740"/>
      <c r="D15" s="5743"/>
      <c r="E15" s="5750">
        <v>6220</v>
      </c>
      <c r="F15" s="5732"/>
      <c r="G15" s="5733">
        <v>127791465</v>
      </c>
      <c r="H15" s="5745" t="s">
        <v>489</v>
      </c>
    </row>
    <row r="16" spans="1:9" ht="178.5" customHeight="1">
      <c r="A16" s="5731"/>
      <c r="B16" s="5740"/>
      <c r="C16" s="5740"/>
      <c r="D16" s="5743"/>
      <c r="E16" s="5750"/>
      <c r="F16" s="5732"/>
      <c r="G16" s="5733"/>
      <c r="H16" s="5745"/>
    </row>
    <row r="17" spans="1:8" ht="64.5" customHeight="1">
      <c r="A17" s="5746" t="s">
        <v>370</v>
      </c>
      <c r="B17" s="5740"/>
      <c r="C17" s="5740"/>
      <c r="D17" s="5743"/>
      <c r="E17" s="4846">
        <v>2560</v>
      </c>
      <c r="F17" s="4827">
        <f>300000+484293</f>
        <v>784293</v>
      </c>
      <c r="G17" s="4786"/>
      <c r="H17" s="4806" t="s">
        <v>1047</v>
      </c>
    </row>
    <row r="18" spans="1:8" ht="246" customHeight="1" thickBot="1">
      <c r="A18" s="5747"/>
      <c r="B18" s="5741"/>
      <c r="C18" s="5741"/>
      <c r="D18" s="5744"/>
      <c r="E18" s="4850">
        <v>6220</v>
      </c>
      <c r="F18" s="4831"/>
      <c r="G18" s="4787">
        <v>22695718</v>
      </c>
      <c r="H18" s="4807" t="s">
        <v>491</v>
      </c>
    </row>
    <row r="19" spans="1:8" ht="60.75" customHeight="1">
      <c r="A19" s="5748" t="s">
        <v>371</v>
      </c>
      <c r="B19" s="5739">
        <v>851</v>
      </c>
      <c r="C19" s="5739">
        <v>85111</v>
      </c>
      <c r="D19" s="5752" t="s">
        <v>372</v>
      </c>
      <c r="E19" s="4849">
        <v>2560</v>
      </c>
      <c r="F19" s="4830">
        <f>92175+180261</f>
        <v>272436</v>
      </c>
      <c r="G19" s="4785"/>
      <c r="H19" s="4808" t="s">
        <v>1048</v>
      </c>
    </row>
    <row r="20" spans="1:8" ht="199.5" customHeight="1">
      <c r="A20" s="5749"/>
      <c r="B20" s="5740"/>
      <c r="C20" s="5740"/>
      <c r="D20" s="5753"/>
      <c r="E20" s="4847">
        <v>6220</v>
      </c>
      <c r="F20" s="4828"/>
      <c r="G20" s="5067">
        <f>31734967+6000000</f>
        <v>37734967</v>
      </c>
      <c r="H20" s="4805" t="s">
        <v>1133</v>
      </c>
    </row>
    <row r="21" spans="1:8" ht="49.5" customHeight="1">
      <c r="A21" s="5746" t="s">
        <v>373</v>
      </c>
      <c r="B21" s="5740"/>
      <c r="C21" s="5740"/>
      <c r="D21" s="5753"/>
      <c r="E21" s="4846">
        <v>2560</v>
      </c>
      <c r="F21" s="4827">
        <f>84500+197289</f>
        <v>281789</v>
      </c>
      <c r="G21" s="4786"/>
      <c r="H21" s="4806" t="s">
        <v>490</v>
      </c>
    </row>
    <row r="22" spans="1:8" ht="365.25" customHeight="1" thickBot="1">
      <c r="A22" s="5747"/>
      <c r="B22" s="5741"/>
      <c r="C22" s="5741"/>
      <c r="D22" s="5754"/>
      <c r="E22" s="4850">
        <v>6220</v>
      </c>
      <c r="F22" s="4831"/>
      <c r="G22" s="4787">
        <v>33054415</v>
      </c>
      <c r="H22" s="4807" t="s">
        <v>492</v>
      </c>
    </row>
    <row r="23" spans="1:8" ht="66" customHeight="1">
      <c r="A23" s="4865" t="s">
        <v>374</v>
      </c>
      <c r="B23" s="5739">
        <v>851</v>
      </c>
      <c r="C23" s="5739">
        <v>85120</v>
      </c>
      <c r="D23" s="5742">
        <f>SUM(F23:G25)</f>
        <v>6354547</v>
      </c>
      <c r="E23" s="4849">
        <v>6220</v>
      </c>
      <c r="F23" s="4830"/>
      <c r="G23" s="4788">
        <v>5069250</v>
      </c>
      <c r="H23" s="4808" t="s">
        <v>493</v>
      </c>
    </row>
    <row r="24" spans="1:8" ht="30.75" customHeight="1">
      <c r="A24" s="5751" t="s">
        <v>375</v>
      </c>
      <c r="B24" s="5740"/>
      <c r="C24" s="5740"/>
      <c r="D24" s="5743"/>
      <c r="E24" s="4846">
        <v>2560</v>
      </c>
      <c r="F24" s="4827">
        <v>70000</v>
      </c>
      <c r="G24" s="4782"/>
      <c r="H24" s="4806" t="s">
        <v>1049</v>
      </c>
    </row>
    <row r="25" spans="1:8" ht="186.75" customHeight="1">
      <c r="A25" s="5751"/>
      <c r="B25" s="5740"/>
      <c r="C25" s="5740"/>
      <c r="D25" s="5743"/>
      <c r="E25" s="4846">
        <v>6220</v>
      </c>
      <c r="F25" s="4827"/>
      <c r="G25" s="4782">
        <v>1215297</v>
      </c>
      <c r="H25" s="4806" t="s">
        <v>494</v>
      </c>
    </row>
    <row r="26" spans="1:8" ht="36.75" customHeight="1">
      <c r="A26" s="5755" t="s">
        <v>377</v>
      </c>
      <c r="B26" s="5740"/>
      <c r="C26" s="5740">
        <v>85121</v>
      </c>
      <c r="D26" s="5743">
        <f>SUM(F26:G29)</f>
        <v>5085274</v>
      </c>
      <c r="E26" s="4851">
        <v>2560</v>
      </c>
      <c r="F26" s="4832">
        <v>40000</v>
      </c>
      <c r="G26" s="4789"/>
      <c r="H26" s="4809" t="s">
        <v>376</v>
      </c>
    </row>
    <row r="27" spans="1:8" ht="87.75" customHeight="1">
      <c r="A27" s="5755"/>
      <c r="B27" s="5740"/>
      <c r="C27" s="5740"/>
      <c r="D27" s="5743"/>
      <c r="E27" s="4852">
        <v>6220</v>
      </c>
      <c r="F27" s="4833"/>
      <c r="G27" s="4790">
        <v>3301100</v>
      </c>
      <c r="H27" s="4809" t="s">
        <v>495</v>
      </c>
    </row>
    <row r="28" spans="1:8" ht="59.25" customHeight="1">
      <c r="A28" s="5755" t="s">
        <v>378</v>
      </c>
      <c r="B28" s="5740"/>
      <c r="C28" s="5740"/>
      <c r="D28" s="5743"/>
      <c r="E28" s="4852">
        <v>2560</v>
      </c>
      <c r="F28" s="4833">
        <v>990000</v>
      </c>
      <c r="G28" s="4790"/>
      <c r="H28" s="4809" t="s">
        <v>1050</v>
      </c>
    </row>
    <row r="29" spans="1:8" ht="167.25" customHeight="1" thickBot="1">
      <c r="A29" s="5747"/>
      <c r="B29" s="5741"/>
      <c r="C29" s="5741"/>
      <c r="D29" s="5744"/>
      <c r="E29" s="4853">
        <v>6220</v>
      </c>
      <c r="F29" s="4834"/>
      <c r="G29" s="4791">
        <v>754174</v>
      </c>
      <c r="H29" s="4810" t="s">
        <v>496</v>
      </c>
    </row>
    <row r="30" spans="1:8" ht="106.5" customHeight="1">
      <c r="A30" s="4866" t="s">
        <v>379</v>
      </c>
      <c r="B30" s="5739">
        <v>851</v>
      </c>
      <c r="C30" s="5739">
        <v>85141</v>
      </c>
      <c r="D30" s="5742">
        <f>10000+6635431</f>
        <v>6645431</v>
      </c>
      <c r="E30" s="4854">
        <v>6220</v>
      </c>
      <c r="F30" s="4835"/>
      <c r="G30" s="4792">
        <v>2992470</v>
      </c>
      <c r="H30" s="4811" t="s">
        <v>499</v>
      </c>
    </row>
    <row r="31" spans="1:8" ht="43.5" customHeight="1">
      <c r="A31" s="5755" t="s">
        <v>498</v>
      </c>
      <c r="B31" s="5740"/>
      <c r="C31" s="5740"/>
      <c r="D31" s="5743"/>
      <c r="E31" s="4852">
        <v>2560</v>
      </c>
      <c r="F31" s="4836">
        <v>10000</v>
      </c>
      <c r="G31" s="4793"/>
      <c r="H31" s="4806" t="s">
        <v>1049</v>
      </c>
    </row>
    <row r="32" spans="1:8" ht="84" customHeight="1">
      <c r="A32" s="5755"/>
      <c r="B32" s="5740"/>
      <c r="C32" s="5740"/>
      <c r="D32" s="5743"/>
      <c r="E32" s="4852">
        <v>6220</v>
      </c>
      <c r="F32" s="4836"/>
      <c r="G32" s="4793">
        <v>3642961</v>
      </c>
      <c r="H32" s="4809" t="s">
        <v>500</v>
      </c>
    </row>
    <row r="33" spans="1:8" ht="42.75" customHeight="1">
      <c r="A33" s="5746" t="s">
        <v>497</v>
      </c>
      <c r="B33" s="5740"/>
      <c r="C33" s="5740">
        <v>85148</v>
      </c>
      <c r="D33" s="5743">
        <f>SUM(F33:G34)</f>
        <v>2759992</v>
      </c>
      <c r="E33" s="4852">
        <v>2560</v>
      </c>
      <c r="F33" s="4836">
        <f>2474416+113400</f>
        <v>2587816</v>
      </c>
      <c r="G33" s="4793"/>
      <c r="H33" s="4806" t="s">
        <v>1051</v>
      </c>
    </row>
    <row r="34" spans="1:8" ht="122.25" customHeight="1">
      <c r="A34" s="5746"/>
      <c r="B34" s="5740"/>
      <c r="C34" s="5760"/>
      <c r="D34" s="5756"/>
      <c r="E34" s="4852">
        <v>6220</v>
      </c>
      <c r="F34" s="4836"/>
      <c r="G34" s="4793">
        <v>172176</v>
      </c>
      <c r="H34" s="4806" t="s">
        <v>501</v>
      </c>
    </row>
    <row r="35" spans="1:8" ht="92.25" customHeight="1">
      <c r="A35" s="5751" t="s">
        <v>380</v>
      </c>
      <c r="B35" s="5740">
        <v>921</v>
      </c>
      <c r="C35" s="5740">
        <v>92106</v>
      </c>
      <c r="D35" s="5743">
        <f>SUM(F35:G36)</f>
        <v>37522074</v>
      </c>
      <c r="E35" s="4852">
        <v>2800</v>
      </c>
      <c r="F35" s="4837">
        <v>3040000</v>
      </c>
      <c r="G35" s="4794"/>
      <c r="H35" s="4812" t="s">
        <v>453</v>
      </c>
    </row>
    <row r="36" spans="1:8" ht="139.5" customHeight="1" thickBot="1">
      <c r="A36" s="5759"/>
      <c r="B36" s="5741"/>
      <c r="C36" s="5741"/>
      <c r="D36" s="5744"/>
      <c r="E36" s="4853">
        <v>6220</v>
      </c>
      <c r="F36" s="4838"/>
      <c r="G36" s="4795">
        <v>34482074</v>
      </c>
      <c r="H36" s="4813" t="s">
        <v>1128</v>
      </c>
    </row>
    <row r="37" spans="1:8" ht="52.5" customHeight="1">
      <c r="A37" s="5761" t="s">
        <v>381</v>
      </c>
      <c r="B37" s="5703">
        <v>921</v>
      </c>
      <c r="C37" s="5739">
        <v>92108</v>
      </c>
      <c r="D37" s="5742">
        <f>SUM(F37:G38)</f>
        <v>926062</v>
      </c>
      <c r="E37" s="4854">
        <v>2800</v>
      </c>
      <c r="F37" s="4839">
        <v>400000</v>
      </c>
      <c r="G37" s="4796"/>
      <c r="H37" s="4814" t="s">
        <v>454</v>
      </c>
    </row>
    <row r="38" spans="1:8" ht="60.75" customHeight="1">
      <c r="A38" s="5751"/>
      <c r="B38" s="5705"/>
      <c r="C38" s="5740"/>
      <c r="D38" s="5743"/>
      <c r="E38" s="4852">
        <v>6220</v>
      </c>
      <c r="F38" s="4837"/>
      <c r="G38" s="4794">
        <v>526062</v>
      </c>
      <c r="H38" s="4812" t="s">
        <v>455</v>
      </c>
    </row>
    <row r="39" spans="1:8" ht="217.5" customHeight="1">
      <c r="A39" s="4867" t="s">
        <v>382</v>
      </c>
      <c r="B39" s="5705"/>
      <c r="C39" s="5740">
        <v>92109</v>
      </c>
      <c r="D39" s="5743">
        <f>SUM(F39:G42)</f>
        <v>6334000</v>
      </c>
      <c r="E39" s="4852">
        <v>2800</v>
      </c>
      <c r="F39" s="4837">
        <v>1875000</v>
      </c>
      <c r="G39" s="4797"/>
      <c r="H39" s="4812" t="s">
        <v>1137</v>
      </c>
    </row>
    <row r="40" spans="1:8" ht="150.75" customHeight="1">
      <c r="A40" s="4867" t="s">
        <v>383</v>
      </c>
      <c r="B40" s="5705"/>
      <c r="C40" s="5740"/>
      <c r="D40" s="5743"/>
      <c r="E40" s="4851">
        <v>6220</v>
      </c>
      <c r="F40" s="4840"/>
      <c r="G40" s="4798">
        <v>3249000</v>
      </c>
      <c r="H40" s="4815" t="s">
        <v>1114</v>
      </c>
    </row>
    <row r="41" spans="1:8" ht="151.5" customHeight="1">
      <c r="A41" s="5757" t="s">
        <v>384</v>
      </c>
      <c r="B41" s="5705"/>
      <c r="C41" s="5740"/>
      <c r="D41" s="5743"/>
      <c r="E41" s="4851">
        <v>2800</v>
      </c>
      <c r="F41" s="4840">
        <v>702000</v>
      </c>
      <c r="G41" s="4798"/>
      <c r="H41" s="4815" t="s">
        <v>456</v>
      </c>
    </row>
    <row r="42" spans="1:8" ht="88.9" customHeight="1" thickBot="1">
      <c r="A42" s="5758"/>
      <c r="B42" s="5704"/>
      <c r="C42" s="5741"/>
      <c r="D42" s="5744"/>
      <c r="E42" s="4855">
        <v>6220</v>
      </c>
      <c r="F42" s="4841"/>
      <c r="G42" s="4799">
        <v>508000</v>
      </c>
      <c r="H42" s="4816" t="s">
        <v>1109</v>
      </c>
    </row>
    <row r="43" spans="1:8" ht="28.9" customHeight="1">
      <c r="A43" s="5762" t="s">
        <v>385</v>
      </c>
      <c r="B43" s="5739">
        <v>921</v>
      </c>
      <c r="C43" s="5739">
        <v>92110</v>
      </c>
      <c r="D43" s="5742">
        <f>SUM(F43:G44)</f>
        <v>670000</v>
      </c>
      <c r="E43" s="4856">
        <v>2800</v>
      </c>
      <c r="F43" s="4842">
        <v>80000</v>
      </c>
      <c r="G43" s="4800"/>
      <c r="H43" s="4817" t="s">
        <v>457</v>
      </c>
    </row>
    <row r="44" spans="1:8" ht="58.5" customHeight="1">
      <c r="A44" s="5757"/>
      <c r="B44" s="5740"/>
      <c r="C44" s="5740"/>
      <c r="D44" s="5743"/>
      <c r="E44" s="4851">
        <v>6220</v>
      </c>
      <c r="F44" s="4840"/>
      <c r="G44" s="4798">
        <v>590000</v>
      </c>
      <c r="H44" s="4815" t="s">
        <v>458</v>
      </c>
    </row>
    <row r="45" spans="1:8" ht="90.6" customHeight="1">
      <c r="A45" s="5757" t="s">
        <v>331</v>
      </c>
      <c r="B45" s="5740"/>
      <c r="C45" s="5740">
        <v>92114</v>
      </c>
      <c r="D45" s="5743">
        <f>SUM(F45:G46)</f>
        <v>238191</v>
      </c>
      <c r="E45" s="4851">
        <v>2800</v>
      </c>
      <c r="F45" s="4840">
        <v>193146</v>
      </c>
      <c r="G45" s="4798"/>
      <c r="H45" s="4815" t="s">
        <v>1138</v>
      </c>
    </row>
    <row r="46" spans="1:8" ht="61.15" customHeight="1">
      <c r="A46" s="5757"/>
      <c r="B46" s="5740"/>
      <c r="C46" s="5740"/>
      <c r="D46" s="5743"/>
      <c r="E46" s="4851">
        <v>6220</v>
      </c>
      <c r="F46" s="4840"/>
      <c r="G46" s="4798">
        <v>45045</v>
      </c>
      <c r="H46" s="4815" t="s">
        <v>1110</v>
      </c>
    </row>
    <row r="47" spans="1:8" ht="89.25" customHeight="1">
      <c r="A47" s="5757" t="s">
        <v>332</v>
      </c>
      <c r="B47" s="5740"/>
      <c r="C47" s="5740">
        <v>92116</v>
      </c>
      <c r="D47" s="5763">
        <f>SUM(F47:G48)</f>
        <v>439100</v>
      </c>
      <c r="E47" s="4851">
        <v>2800</v>
      </c>
      <c r="F47" s="4840">
        <v>338000</v>
      </c>
      <c r="G47" s="4798"/>
      <c r="H47" s="4818" t="s">
        <v>1127</v>
      </c>
    </row>
    <row r="48" spans="1:8" ht="45.75" customHeight="1">
      <c r="A48" s="5757"/>
      <c r="B48" s="5740"/>
      <c r="C48" s="5740"/>
      <c r="D48" s="5763"/>
      <c r="E48" s="4851">
        <v>6220</v>
      </c>
      <c r="F48" s="4840"/>
      <c r="G48" s="4798">
        <v>101100</v>
      </c>
      <c r="H48" s="4818" t="s">
        <v>459</v>
      </c>
    </row>
    <row r="49" spans="1:8" ht="51" customHeight="1">
      <c r="A49" s="5757" t="s">
        <v>386</v>
      </c>
      <c r="B49" s="5740"/>
      <c r="C49" s="5740">
        <v>92118</v>
      </c>
      <c r="D49" s="5763">
        <f>SUM(F49:G68)</f>
        <v>21850150</v>
      </c>
      <c r="E49" s="4851">
        <v>2800</v>
      </c>
      <c r="F49" s="4840">
        <v>249000</v>
      </c>
      <c r="G49" s="4798"/>
      <c r="H49" s="4818" t="s">
        <v>1298</v>
      </c>
    </row>
    <row r="50" spans="1:8" ht="200.25" customHeight="1" thickBot="1">
      <c r="A50" s="5758"/>
      <c r="B50" s="5741"/>
      <c r="C50" s="5741"/>
      <c r="D50" s="5764"/>
      <c r="E50" s="4855">
        <v>6220</v>
      </c>
      <c r="F50" s="4841"/>
      <c r="G50" s="4799">
        <v>3535316</v>
      </c>
      <c r="H50" s="4819" t="s">
        <v>1129</v>
      </c>
    </row>
    <row r="51" spans="1:8" ht="114" customHeight="1">
      <c r="A51" s="5765" t="s">
        <v>387</v>
      </c>
      <c r="B51" s="5703">
        <v>921</v>
      </c>
      <c r="C51" s="5703">
        <v>92118</v>
      </c>
      <c r="D51" s="5700" t="s">
        <v>1111</v>
      </c>
      <c r="E51" s="4856">
        <v>2800</v>
      </c>
      <c r="F51" s="4842">
        <v>409170</v>
      </c>
      <c r="G51" s="4800"/>
      <c r="H51" s="4820" t="s">
        <v>1103</v>
      </c>
    </row>
    <row r="52" spans="1:8" ht="96" customHeight="1" thickBot="1">
      <c r="A52" s="5747"/>
      <c r="B52" s="5705"/>
      <c r="C52" s="5705"/>
      <c r="D52" s="5701"/>
      <c r="E52" s="4855">
        <v>6220</v>
      </c>
      <c r="F52" s="4841"/>
      <c r="G52" s="4799">
        <v>843400</v>
      </c>
      <c r="H52" s="4819" t="s">
        <v>460</v>
      </c>
    </row>
    <row r="53" spans="1:8" ht="60" customHeight="1">
      <c r="A53" s="5766" t="s">
        <v>388</v>
      </c>
      <c r="B53" s="5705"/>
      <c r="C53" s="5705"/>
      <c r="D53" s="5701"/>
      <c r="E53" s="4857">
        <v>2800</v>
      </c>
      <c r="F53" s="4843">
        <v>330000</v>
      </c>
      <c r="G53" s="4801"/>
      <c r="H53" s="4821" t="s">
        <v>466</v>
      </c>
    </row>
    <row r="54" spans="1:8" ht="111" customHeight="1">
      <c r="A54" s="5767"/>
      <c r="B54" s="5705"/>
      <c r="C54" s="5705"/>
      <c r="D54" s="5701"/>
      <c r="E54" s="5068">
        <v>6220</v>
      </c>
      <c r="F54" s="5069"/>
      <c r="G54" s="4661">
        <f>461500+600362</f>
        <v>1061862</v>
      </c>
      <c r="H54" s="4818" t="s">
        <v>1132</v>
      </c>
    </row>
    <row r="55" spans="1:8" ht="71.25" customHeight="1">
      <c r="A55" s="5757" t="s">
        <v>389</v>
      </c>
      <c r="B55" s="5705"/>
      <c r="C55" s="5705"/>
      <c r="D55" s="5701"/>
      <c r="E55" s="4851">
        <v>2800</v>
      </c>
      <c r="F55" s="4840">
        <v>815000</v>
      </c>
      <c r="G55" s="4798"/>
      <c r="H55" s="4818" t="s">
        <v>1100</v>
      </c>
    </row>
    <row r="56" spans="1:8" ht="116.25" customHeight="1">
      <c r="A56" s="5757"/>
      <c r="B56" s="5705"/>
      <c r="C56" s="5705"/>
      <c r="D56" s="5701"/>
      <c r="E56" s="4851">
        <v>6220</v>
      </c>
      <c r="F56" s="4840"/>
      <c r="G56" s="4798">
        <v>3041698</v>
      </c>
      <c r="H56" s="4818" t="s">
        <v>1098</v>
      </c>
    </row>
    <row r="57" spans="1:8" ht="120.75" customHeight="1">
      <c r="A57" s="5767" t="s">
        <v>390</v>
      </c>
      <c r="B57" s="5705"/>
      <c r="C57" s="5705"/>
      <c r="D57" s="5701"/>
      <c r="E57" s="5068">
        <v>2800</v>
      </c>
      <c r="F57" s="5069">
        <f>249515+1000000</f>
        <v>1249515</v>
      </c>
      <c r="G57" s="5070"/>
      <c r="H57" s="4818" t="s">
        <v>1135</v>
      </c>
    </row>
    <row r="58" spans="1:8" ht="65.25" customHeight="1" thickBot="1">
      <c r="A58" s="5768"/>
      <c r="B58" s="5704"/>
      <c r="C58" s="5704"/>
      <c r="D58" s="5702"/>
      <c r="E58" s="4855">
        <v>6220</v>
      </c>
      <c r="F58" s="4841"/>
      <c r="G58" s="4799">
        <f>817407</f>
        <v>817407</v>
      </c>
      <c r="H58" s="4819" t="s">
        <v>1045</v>
      </c>
    </row>
    <row r="59" spans="1:8" ht="114" customHeight="1">
      <c r="A59" s="5769" t="s">
        <v>391</v>
      </c>
      <c r="B59" s="5703">
        <v>921</v>
      </c>
      <c r="C59" s="5703">
        <v>92118</v>
      </c>
      <c r="D59" s="5700" t="s">
        <v>372</v>
      </c>
      <c r="E59" s="4857">
        <v>2800</v>
      </c>
      <c r="F59" s="4843">
        <v>596000</v>
      </c>
      <c r="G59" s="4801"/>
      <c r="H59" s="4821" t="s">
        <v>1097</v>
      </c>
    </row>
    <row r="60" spans="1:8" ht="111" customHeight="1">
      <c r="A60" s="5757"/>
      <c r="B60" s="5705"/>
      <c r="C60" s="5705"/>
      <c r="D60" s="5701"/>
      <c r="E60" s="4851">
        <v>6220</v>
      </c>
      <c r="F60" s="4840"/>
      <c r="G60" s="4798">
        <v>2920000</v>
      </c>
      <c r="H60" s="4818" t="s">
        <v>461</v>
      </c>
    </row>
    <row r="61" spans="1:8" ht="60.75" customHeight="1">
      <c r="A61" s="5757" t="s">
        <v>392</v>
      </c>
      <c r="B61" s="5705"/>
      <c r="C61" s="5705"/>
      <c r="D61" s="5701"/>
      <c r="E61" s="4851">
        <v>2800</v>
      </c>
      <c r="F61" s="4840">
        <v>45000</v>
      </c>
      <c r="G61" s="4798"/>
      <c r="H61" s="4822" t="s">
        <v>462</v>
      </c>
    </row>
    <row r="62" spans="1:8" ht="83.25" customHeight="1">
      <c r="A62" s="5757"/>
      <c r="B62" s="5705"/>
      <c r="C62" s="5705"/>
      <c r="D62" s="5701"/>
      <c r="E62" s="4851">
        <v>6220</v>
      </c>
      <c r="F62" s="4840"/>
      <c r="G62" s="4802">
        <v>4523992</v>
      </c>
      <c r="H62" s="4822" t="s">
        <v>1101</v>
      </c>
    </row>
    <row r="63" spans="1:8" ht="55.5" customHeight="1">
      <c r="A63" s="5757" t="s">
        <v>321</v>
      </c>
      <c r="B63" s="5705"/>
      <c r="C63" s="5705"/>
      <c r="D63" s="5701"/>
      <c r="E63" s="4851">
        <v>2800</v>
      </c>
      <c r="F63" s="4840">
        <v>150000</v>
      </c>
      <c r="G63" s="4802"/>
      <c r="H63" s="4822" t="s">
        <v>467</v>
      </c>
    </row>
    <row r="64" spans="1:8" ht="60" customHeight="1">
      <c r="A64" s="5757"/>
      <c r="B64" s="5705"/>
      <c r="C64" s="5705"/>
      <c r="D64" s="5701"/>
      <c r="E64" s="4851">
        <v>6220</v>
      </c>
      <c r="F64" s="4840"/>
      <c r="G64" s="4802">
        <v>158790</v>
      </c>
      <c r="H64" s="4822" t="s">
        <v>463</v>
      </c>
    </row>
    <row r="65" spans="1:14" ht="36" customHeight="1">
      <c r="A65" s="5757" t="s">
        <v>393</v>
      </c>
      <c r="B65" s="5705"/>
      <c r="C65" s="5705"/>
      <c r="D65" s="5701"/>
      <c r="E65" s="4851">
        <v>2800</v>
      </c>
      <c r="F65" s="4840">
        <v>20000</v>
      </c>
      <c r="G65" s="4798"/>
      <c r="H65" s="4822" t="s">
        <v>1099</v>
      </c>
    </row>
    <row r="66" spans="1:14" ht="39.75" customHeight="1" thickBot="1">
      <c r="A66" s="5758"/>
      <c r="B66" s="5704"/>
      <c r="C66" s="5704"/>
      <c r="D66" s="5702"/>
      <c r="E66" s="4855">
        <v>6220</v>
      </c>
      <c r="F66" s="4841"/>
      <c r="G66" s="4799">
        <v>60000</v>
      </c>
      <c r="H66" s="4823" t="s">
        <v>464</v>
      </c>
    </row>
    <row r="67" spans="1:14" ht="84.75" customHeight="1">
      <c r="A67" s="5762" t="s">
        <v>394</v>
      </c>
      <c r="B67" s="5703">
        <v>921</v>
      </c>
      <c r="C67" s="5703">
        <v>92118</v>
      </c>
      <c r="D67" s="5700" t="s">
        <v>372</v>
      </c>
      <c r="E67" s="4856">
        <v>2800</v>
      </c>
      <c r="F67" s="4842">
        <v>110000</v>
      </c>
      <c r="G67" s="4800"/>
      <c r="H67" s="4824" t="s">
        <v>465</v>
      </c>
    </row>
    <row r="68" spans="1:14" ht="138" customHeight="1" thickBot="1">
      <c r="A68" s="5758"/>
      <c r="B68" s="5704"/>
      <c r="C68" s="5704"/>
      <c r="D68" s="5702"/>
      <c r="E68" s="4855">
        <v>6220</v>
      </c>
      <c r="F68" s="4841"/>
      <c r="G68" s="4799">
        <v>914000</v>
      </c>
      <c r="H68" s="4823" t="s">
        <v>1102</v>
      </c>
    </row>
    <row r="69" spans="1:14" s="397" customFormat="1" ht="45" customHeight="1" thickBot="1">
      <c r="A69" s="4900" t="s">
        <v>380</v>
      </c>
      <c r="B69" s="5071">
        <v>921</v>
      </c>
      <c r="C69" s="5072">
        <v>92120</v>
      </c>
      <c r="D69" s="5073">
        <f>G69</f>
        <v>2940130</v>
      </c>
      <c r="E69" s="4685">
        <v>6560</v>
      </c>
      <c r="F69" s="5074"/>
      <c r="G69" s="5075">
        <v>2940130</v>
      </c>
      <c r="H69" s="4691" t="s">
        <v>1134</v>
      </c>
      <c r="J69" s="399"/>
      <c r="K69" s="4901"/>
      <c r="L69" s="4902"/>
      <c r="M69" s="4902"/>
      <c r="N69" s="4902"/>
    </row>
    <row r="70" spans="1:14" ht="24.75" customHeight="1" thickBot="1">
      <c r="A70" s="4868"/>
      <c r="B70" s="4869"/>
      <c r="C70" s="4862"/>
      <c r="D70" s="4859">
        <f>SUM(F70:G70)</f>
        <v>334133879</v>
      </c>
      <c r="E70" s="4858"/>
      <c r="F70" s="4844">
        <f>SUM(F7:F69)</f>
        <v>20512010</v>
      </c>
      <c r="G70" s="4803">
        <f>SUM(G7:G69)</f>
        <v>313621869</v>
      </c>
      <c r="H70" s="4825"/>
    </row>
    <row r="71" spans="1:14">
      <c r="B71" s="384"/>
      <c r="C71" s="428"/>
      <c r="D71" s="395"/>
      <c r="E71" s="384"/>
      <c r="F71" s="386"/>
      <c r="G71" s="386"/>
      <c r="H71" s="3510"/>
    </row>
    <row r="72" spans="1:14">
      <c r="D72" s="398"/>
      <c r="F72" s="399"/>
      <c r="G72" s="399"/>
    </row>
    <row r="73" spans="1:14">
      <c r="F73" s="399"/>
    </row>
    <row r="74" spans="1:14">
      <c r="F74" s="399"/>
      <c r="G74" s="399"/>
    </row>
    <row r="76" spans="1:14">
      <c r="F76" s="399"/>
      <c r="G76" s="399"/>
    </row>
    <row r="77" spans="1:14">
      <c r="F77" s="399"/>
      <c r="G77" s="399"/>
    </row>
    <row r="78" spans="1:14">
      <c r="D78" s="398"/>
      <c r="F78" s="399"/>
      <c r="G78" s="399"/>
    </row>
    <row r="79" spans="1:14">
      <c r="D79" s="398"/>
      <c r="G79" s="399"/>
    </row>
    <row r="80" spans="1:14">
      <c r="F80" s="399"/>
    </row>
  </sheetData>
  <mergeCells count="86">
    <mergeCell ref="A67:A68"/>
    <mergeCell ref="A61:A62"/>
    <mergeCell ref="A63:A64"/>
    <mergeCell ref="A65:A66"/>
    <mergeCell ref="A51:A52"/>
    <mergeCell ref="A53:A54"/>
    <mergeCell ref="A57:A58"/>
    <mergeCell ref="A59:A60"/>
    <mergeCell ref="A55:A56"/>
    <mergeCell ref="D37:D38"/>
    <mergeCell ref="D35:D36"/>
    <mergeCell ref="C49:C50"/>
    <mergeCell ref="D49:D50"/>
    <mergeCell ref="C39:C42"/>
    <mergeCell ref="D39:D42"/>
    <mergeCell ref="C47:C48"/>
    <mergeCell ref="D47:D48"/>
    <mergeCell ref="C43:C44"/>
    <mergeCell ref="D43:D44"/>
    <mergeCell ref="C45:C46"/>
    <mergeCell ref="D45:D46"/>
    <mergeCell ref="A49:A50"/>
    <mergeCell ref="A35:A36"/>
    <mergeCell ref="C35:C36"/>
    <mergeCell ref="A33:A34"/>
    <mergeCell ref="C33:C34"/>
    <mergeCell ref="B35:B36"/>
    <mergeCell ref="B43:B50"/>
    <mergeCell ref="C37:C38"/>
    <mergeCell ref="B37:B42"/>
    <mergeCell ref="A37:A38"/>
    <mergeCell ref="A47:A48"/>
    <mergeCell ref="A41:A42"/>
    <mergeCell ref="A43:A44"/>
    <mergeCell ref="A45:A46"/>
    <mergeCell ref="D33:D34"/>
    <mergeCell ref="A26:A27"/>
    <mergeCell ref="C26:C29"/>
    <mergeCell ref="D26:D29"/>
    <mergeCell ref="A31:A32"/>
    <mergeCell ref="C30:C32"/>
    <mergeCell ref="B30:B34"/>
    <mergeCell ref="D30:D32"/>
    <mergeCell ref="H15:H16"/>
    <mergeCell ref="A17:A18"/>
    <mergeCell ref="A19:A20"/>
    <mergeCell ref="E15:E16"/>
    <mergeCell ref="A24:A25"/>
    <mergeCell ref="A21:A22"/>
    <mergeCell ref="B19:B22"/>
    <mergeCell ref="C19:C22"/>
    <mergeCell ref="D19:D22"/>
    <mergeCell ref="C23:C25"/>
    <mergeCell ref="D23:D25"/>
    <mergeCell ref="B23:B29"/>
    <mergeCell ref="A28:A29"/>
    <mergeCell ref="B11:B13"/>
    <mergeCell ref="A14:A16"/>
    <mergeCell ref="F15:F16"/>
    <mergeCell ref="G15:G16"/>
    <mergeCell ref="A7:A10"/>
    <mergeCell ref="B7:B10"/>
    <mergeCell ref="C7:C10"/>
    <mergeCell ref="D7:D10"/>
    <mergeCell ref="B14:B18"/>
    <mergeCell ref="C14:C18"/>
    <mergeCell ref="D14:D18"/>
    <mergeCell ref="A2:H2"/>
    <mergeCell ref="A4:A6"/>
    <mergeCell ref="B4:B6"/>
    <mergeCell ref="C4:C6"/>
    <mergeCell ref="D4:D6"/>
    <mergeCell ref="E4:E6"/>
    <mergeCell ref="F4:G4"/>
    <mergeCell ref="H4:H6"/>
    <mergeCell ref="F5:F6"/>
    <mergeCell ref="G5:G6"/>
    <mergeCell ref="D51:D58"/>
    <mergeCell ref="D59:D66"/>
    <mergeCell ref="D67:D68"/>
    <mergeCell ref="C67:C68"/>
    <mergeCell ref="B67:B68"/>
    <mergeCell ref="C51:C58"/>
    <mergeCell ref="B51:B58"/>
    <mergeCell ref="C59:C66"/>
    <mergeCell ref="B59:B66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69" orientation="landscape" r:id="rId1"/>
  <headerFooter>
    <oddFooter>Strona &amp;P z &amp;N</oddFooter>
  </headerFooter>
  <rowBreaks count="9" manualBreakCount="9">
    <brk id="13" max="7" man="1"/>
    <brk id="18" max="7" man="1"/>
    <brk id="22" max="16383" man="1"/>
    <brk id="29" max="16383" man="1"/>
    <brk id="36" max="16383" man="1"/>
    <brk id="42" max="16383" man="1"/>
    <brk id="50" max="16383" man="1"/>
    <brk id="58" max="16383" man="1"/>
    <brk id="66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37A27-1CF5-48F2-8069-AD214AC6AE64}">
  <sheetPr>
    <tabColor theme="0" tint="-4.9989318521683403E-2"/>
  </sheetPr>
  <dimension ref="A1:Q544"/>
  <sheetViews>
    <sheetView view="pageBreakPreview" topLeftCell="C1" zoomScaleSheetLayoutView="100" workbookViewId="0">
      <selection activeCell="B1" sqref="B1:F1"/>
    </sheetView>
  </sheetViews>
  <sheetFormatPr defaultRowHeight="12.75"/>
  <cols>
    <col min="1" max="1" width="4.140625" style="397" bestFit="1" customWidth="1"/>
    <col min="2" max="2" width="7.7109375" style="397" customWidth="1"/>
    <col min="3" max="4" width="12.7109375" style="397" customWidth="1"/>
    <col min="5" max="5" width="20.42578125" style="397" customWidth="1"/>
    <col min="6" max="6" width="15" style="397" customWidth="1"/>
    <col min="7" max="7" width="13.85546875" style="397" customWidth="1"/>
    <col min="8" max="8" width="95.140625" style="397" customWidth="1"/>
    <col min="9" max="259" width="9.140625" style="397"/>
    <col min="260" max="260" width="7.140625" style="397" customWidth="1"/>
    <col min="261" max="261" width="10.42578125" style="397" customWidth="1"/>
    <col min="262" max="262" width="12.85546875" style="397" customWidth="1"/>
    <col min="263" max="263" width="13.140625" style="397" customWidth="1"/>
    <col min="264" max="264" width="61" style="397" customWidth="1"/>
    <col min="265" max="515" width="9.140625" style="397"/>
    <col min="516" max="516" width="7.140625" style="397" customWidth="1"/>
    <col min="517" max="517" width="10.42578125" style="397" customWidth="1"/>
    <col min="518" max="518" width="12.85546875" style="397" customWidth="1"/>
    <col min="519" max="519" width="13.140625" style="397" customWidth="1"/>
    <col min="520" max="520" width="61" style="397" customWidth="1"/>
    <col min="521" max="771" width="9.140625" style="397"/>
    <col min="772" max="772" width="7.140625" style="397" customWidth="1"/>
    <col min="773" max="773" width="10.42578125" style="397" customWidth="1"/>
    <col min="774" max="774" width="12.85546875" style="397" customWidth="1"/>
    <col min="775" max="775" width="13.140625" style="397" customWidth="1"/>
    <col min="776" max="776" width="61" style="397" customWidth="1"/>
    <col min="777" max="1027" width="9.140625" style="397"/>
    <col min="1028" max="1028" width="7.140625" style="397" customWidth="1"/>
    <col min="1029" max="1029" width="10.42578125" style="397" customWidth="1"/>
    <col min="1030" max="1030" width="12.85546875" style="397" customWidth="1"/>
    <col min="1031" max="1031" width="13.140625" style="397" customWidth="1"/>
    <col min="1032" max="1032" width="61" style="397" customWidth="1"/>
    <col min="1033" max="1283" width="9.140625" style="397"/>
    <col min="1284" max="1284" width="7.140625" style="397" customWidth="1"/>
    <col min="1285" max="1285" width="10.42578125" style="397" customWidth="1"/>
    <col min="1286" max="1286" width="12.85546875" style="397" customWidth="1"/>
    <col min="1287" max="1287" width="13.140625" style="397" customWidth="1"/>
    <col min="1288" max="1288" width="61" style="397" customWidth="1"/>
    <col min="1289" max="1539" width="9.140625" style="397"/>
    <col min="1540" max="1540" width="7.140625" style="397" customWidth="1"/>
    <col min="1541" max="1541" width="10.42578125" style="397" customWidth="1"/>
    <col min="1542" max="1542" width="12.85546875" style="397" customWidth="1"/>
    <col min="1543" max="1543" width="13.140625" style="397" customWidth="1"/>
    <col min="1544" max="1544" width="61" style="397" customWidth="1"/>
    <col min="1545" max="1795" width="9.140625" style="397"/>
    <col min="1796" max="1796" width="7.140625" style="397" customWidth="1"/>
    <col min="1797" max="1797" width="10.42578125" style="397" customWidth="1"/>
    <col min="1798" max="1798" width="12.85546875" style="397" customWidth="1"/>
    <col min="1799" max="1799" width="13.140625" style="397" customWidth="1"/>
    <col min="1800" max="1800" width="61" style="397" customWidth="1"/>
    <col min="1801" max="2051" width="9.140625" style="397"/>
    <col min="2052" max="2052" width="7.140625" style="397" customWidth="1"/>
    <col min="2053" max="2053" width="10.42578125" style="397" customWidth="1"/>
    <col min="2054" max="2054" width="12.85546875" style="397" customWidth="1"/>
    <col min="2055" max="2055" width="13.140625" style="397" customWidth="1"/>
    <col min="2056" max="2056" width="61" style="397" customWidth="1"/>
    <col min="2057" max="2307" width="9.140625" style="397"/>
    <col min="2308" max="2308" width="7.140625" style="397" customWidth="1"/>
    <col min="2309" max="2309" width="10.42578125" style="397" customWidth="1"/>
    <col min="2310" max="2310" width="12.85546875" style="397" customWidth="1"/>
    <col min="2311" max="2311" width="13.140625" style="397" customWidth="1"/>
    <col min="2312" max="2312" width="61" style="397" customWidth="1"/>
    <col min="2313" max="2563" width="9.140625" style="397"/>
    <col min="2564" max="2564" width="7.140625" style="397" customWidth="1"/>
    <col min="2565" max="2565" width="10.42578125" style="397" customWidth="1"/>
    <col min="2566" max="2566" width="12.85546875" style="397" customWidth="1"/>
    <col min="2567" max="2567" width="13.140625" style="397" customWidth="1"/>
    <col min="2568" max="2568" width="61" style="397" customWidth="1"/>
    <col min="2569" max="2819" width="9.140625" style="397"/>
    <col min="2820" max="2820" width="7.140625" style="397" customWidth="1"/>
    <col min="2821" max="2821" width="10.42578125" style="397" customWidth="1"/>
    <col min="2822" max="2822" width="12.85546875" style="397" customWidth="1"/>
    <col min="2823" max="2823" width="13.140625" style="397" customWidth="1"/>
    <col min="2824" max="2824" width="61" style="397" customWidth="1"/>
    <col min="2825" max="3075" width="9.140625" style="397"/>
    <col min="3076" max="3076" width="7.140625" style="397" customWidth="1"/>
    <col min="3077" max="3077" width="10.42578125" style="397" customWidth="1"/>
    <col min="3078" max="3078" width="12.85546875" style="397" customWidth="1"/>
    <col min="3079" max="3079" width="13.140625" style="397" customWidth="1"/>
    <col min="3080" max="3080" width="61" style="397" customWidth="1"/>
    <col min="3081" max="3331" width="9.140625" style="397"/>
    <col min="3332" max="3332" width="7.140625" style="397" customWidth="1"/>
    <col min="3333" max="3333" width="10.42578125" style="397" customWidth="1"/>
    <col min="3334" max="3334" width="12.85546875" style="397" customWidth="1"/>
    <col min="3335" max="3335" width="13.140625" style="397" customWidth="1"/>
    <col min="3336" max="3336" width="61" style="397" customWidth="1"/>
    <col min="3337" max="3587" width="9.140625" style="397"/>
    <col min="3588" max="3588" width="7.140625" style="397" customWidth="1"/>
    <col min="3589" max="3589" width="10.42578125" style="397" customWidth="1"/>
    <col min="3590" max="3590" width="12.85546875" style="397" customWidth="1"/>
    <col min="3591" max="3591" width="13.140625" style="397" customWidth="1"/>
    <col min="3592" max="3592" width="61" style="397" customWidth="1"/>
    <col min="3593" max="3843" width="9.140625" style="397"/>
    <col min="3844" max="3844" width="7.140625" style="397" customWidth="1"/>
    <col min="3845" max="3845" width="10.42578125" style="397" customWidth="1"/>
    <col min="3846" max="3846" width="12.85546875" style="397" customWidth="1"/>
    <col min="3847" max="3847" width="13.140625" style="397" customWidth="1"/>
    <col min="3848" max="3848" width="61" style="397" customWidth="1"/>
    <col min="3849" max="4099" width="9.140625" style="397"/>
    <col min="4100" max="4100" width="7.140625" style="397" customWidth="1"/>
    <col min="4101" max="4101" width="10.42578125" style="397" customWidth="1"/>
    <col min="4102" max="4102" width="12.85546875" style="397" customWidth="1"/>
    <col min="4103" max="4103" width="13.140625" style="397" customWidth="1"/>
    <col min="4104" max="4104" width="61" style="397" customWidth="1"/>
    <col min="4105" max="4355" width="9.140625" style="397"/>
    <col min="4356" max="4356" width="7.140625" style="397" customWidth="1"/>
    <col min="4357" max="4357" width="10.42578125" style="397" customWidth="1"/>
    <col min="4358" max="4358" width="12.85546875" style="397" customWidth="1"/>
    <col min="4359" max="4359" width="13.140625" style="397" customWidth="1"/>
    <col min="4360" max="4360" width="61" style="397" customWidth="1"/>
    <col min="4361" max="4611" width="9.140625" style="397"/>
    <col min="4612" max="4612" width="7.140625" style="397" customWidth="1"/>
    <col min="4613" max="4613" width="10.42578125" style="397" customWidth="1"/>
    <col min="4614" max="4614" width="12.85546875" style="397" customWidth="1"/>
    <col min="4615" max="4615" width="13.140625" style="397" customWidth="1"/>
    <col min="4616" max="4616" width="61" style="397" customWidth="1"/>
    <col min="4617" max="4867" width="9.140625" style="397"/>
    <col min="4868" max="4868" width="7.140625" style="397" customWidth="1"/>
    <col min="4869" max="4869" width="10.42578125" style="397" customWidth="1"/>
    <col min="4870" max="4870" width="12.85546875" style="397" customWidth="1"/>
    <col min="4871" max="4871" width="13.140625" style="397" customWidth="1"/>
    <col min="4872" max="4872" width="61" style="397" customWidth="1"/>
    <col min="4873" max="5123" width="9.140625" style="397"/>
    <col min="5124" max="5124" width="7.140625" style="397" customWidth="1"/>
    <col min="5125" max="5125" width="10.42578125" style="397" customWidth="1"/>
    <col min="5126" max="5126" width="12.85546875" style="397" customWidth="1"/>
    <col min="5127" max="5127" width="13.140625" style="397" customWidth="1"/>
    <col min="5128" max="5128" width="61" style="397" customWidth="1"/>
    <col min="5129" max="5379" width="9.140625" style="397"/>
    <col min="5380" max="5380" width="7.140625" style="397" customWidth="1"/>
    <col min="5381" max="5381" width="10.42578125" style="397" customWidth="1"/>
    <col min="5382" max="5382" width="12.85546875" style="397" customWidth="1"/>
    <col min="5383" max="5383" width="13.140625" style="397" customWidth="1"/>
    <col min="5384" max="5384" width="61" style="397" customWidth="1"/>
    <col min="5385" max="5635" width="9.140625" style="397"/>
    <col min="5636" max="5636" width="7.140625" style="397" customWidth="1"/>
    <col min="5637" max="5637" width="10.42578125" style="397" customWidth="1"/>
    <col min="5638" max="5638" width="12.85546875" style="397" customWidth="1"/>
    <col min="5639" max="5639" width="13.140625" style="397" customWidth="1"/>
    <col min="5640" max="5640" width="61" style="397" customWidth="1"/>
    <col min="5641" max="5891" width="9.140625" style="397"/>
    <col min="5892" max="5892" width="7.140625" style="397" customWidth="1"/>
    <col min="5893" max="5893" width="10.42578125" style="397" customWidth="1"/>
    <col min="5894" max="5894" width="12.85546875" style="397" customWidth="1"/>
    <col min="5895" max="5895" width="13.140625" style="397" customWidth="1"/>
    <col min="5896" max="5896" width="61" style="397" customWidth="1"/>
    <col min="5897" max="6147" width="9.140625" style="397"/>
    <col min="6148" max="6148" width="7.140625" style="397" customWidth="1"/>
    <col min="6149" max="6149" width="10.42578125" style="397" customWidth="1"/>
    <col min="6150" max="6150" width="12.85546875" style="397" customWidth="1"/>
    <col min="6151" max="6151" width="13.140625" style="397" customWidth="1"/>
    <col min="6152" max="6152" width="61" style="397" customWidth="1"/>
    <col min="6153" max="6403" width="9.140625" style="397"/>
    <col min="6404" max="6404" width="7.140625" style="397" customWidth="1"/>
    <col min="6405" max="6405" width="10.42578125" style="397" customWidth="1"/>
    <col min="6406" max="6406" width="12.85546875" style="397" customWidth="1"/>
    <col min="6407" max="6407" width="13.140625" style="397" customWidth="1"/>
    <col min="6408" max="6408" width="61" style="397" customWidth="1"/>
    <col min="6409" max="6659" width="9.140625" style="397"/>
    <col min="6660" max="6660" width="7.140625" style="397" customWidth="1"/>
    <col min="6661" max="6661" width="10.42578125" style="397" customWidth="1"/>
    <col min="6662" max="6662" width="12.85546875" style="397" customWidth="1"/>
    <col min="6663" max="6663" width="13.140625" style="397" customWidth="1"/>
    <col min="6664" max="6664" width="61" style="397" customWidth="1"/>
    <col min="6665" max="6915" width="9.140625" style="397"/>
    <col min="6916" max="6916" width="7.140625" style="397" customWidth="1"/>
    <col min="6917" max="6917" width="10.42578125" style="397" customWidth="1"/>
    <col min="6918" max="6918" width="12.85546875" style="397" customWidth="1"/>
    <col min="6919" max="6919" width="13.140625" style="397" customWidth="1"/>
    <col min="6920" max="6920" width="61" style="397" customWidth="1"/>
    <col min="6921" max="7171" width="9.140625" style="397"/>
    <col min="7172" max="7172" width="7.140625" style="397" customWidth="1"/>
    <col min="7173" max="7173" width="10.42578125" style="397" customWidth="1"/>
    <col min="7174" max="7174" width="12.85546875" style="397" customWidth="1"/>
    <col min="7175" max="7175" width="13.140625" style="397" customWidth="1"/>
    <col min="7176" max="7176" width="61" style="397" customWidth="1"/>
    <col min="7177" max="7427" width="9.140625" style="397"/>
    <col min="7428" max="7428" width="7.140625" style="397" customWidth="1"/>
    <col min="7429" max="7429" width="10.42578125" style="397" customWidth="1"/>
    <col min="7430" max="7430" width="12.85546875" style="397" customWidth="1"/>
    <col min="7431" max="7431" width="13.140625" style="397" customWidth="1"/>
    <col min="7432" max="7432" width="61" style="397" customWidth="1"/>
    <col min="7433" max="7683" width="9.140625" style="397"/>
    <col min="7684" max="7684" width="7.140625" style="397" customWidth="1"/>
    <col min="7685" max="7685" width="10.42578125" style="397" customWidth="1"/>
    <col min="7686" max="7686" width="12.85546875" style="397" customWidth="1"/>
    <col min="7687" max="7687" width="13.140625" style="397" customWidth="1"/>
    <col min="7688" max="7688" width="61" style="397" customWidth="1"/>
    <col min="7689" max="7939" width="9.140625" style="397"/>
    <col min="7940" max="7940" width="7.140625" style="397" customWidth="1"/>
    <col min="7941" max="7941" width="10.42578125" style="397" customWidth="1"/>
    <col min="7942" max="7942" width="12.85546875" style="397" customWidth="1"/>
    <col min="7943" max="7943" width="13.140625" style="397" customWidth="1"/>
    <col min="7944" max="7944" width="61" style="397" customWidth="1"/>
    <col min="7945" max="8195" width="9.140625" style="397"/>
    <col min="8196" max="8196" width="7.140625" style="397" customWidth="1"/>
    <col min="8197" max="8197" width="10.42578125" style="397" customWidth="1"/>
    <col min="8198" max="8198" width="12.85546875" style="397" customWidth="1"/>
    <col min="8199" max="8199" width="13.140625" style="397" customWidth="1"/>
    <col min="8200" max="8200" width="61" style="397" customWidth="1"/>
    <col min="8201" max="8451" width="9.140625" style="397"/>
    <col min="8452" max="8452" width="7.140625" style="397" customWidth="1"/>
    <col min="8453" max="8453" width="10.42578125" style="397" customWidth="1"/>
    <col min="8454" max="8454" width="12.85546875" style="397" customWidth="1"/>
    <col min="8455" max="8455" width="13.140625" style="397" customWidth="1"/>
    <col min="8456" max="8456" width="61" style="397" customWidth="1"/>
    <col min="8457" max="8707" width="9.140625" style="397"/>
    <col min="8708" max="8708" width="7.140625" style="397" customWidth="1"/>
    <col min="8709" max="8709" width="10.42578125" style="397" customWidth="1"/>
    <col min="8710" max="8710" width="12.85546875" style="397" customWidth="1"/>
    <col min="8711" max="8711" width="13.140625" style="397" customWidth="1"/>
    <col min="8712" max="8712" width="61" style="397" customWidth="1"/>
    <col min="8713" max="8963" width="9.140625" style="397"/>
    <col min="8964" max="8964" width="7.140625" style="397" customWidth="1"/>
    <col min="8965" max="8965" width="10.42578125" style="397" customWidth="1"/>
    <col min="8966" max="8966" width="12.85546875" style="397" customWidth="1"/>
    <col min="8967" max="8967" width="13.140625" style="397" customWidth="1"/>
    <col min="8968" max="8968" width="61" style="397" customWidth="1"/>
    <col min="8969" max="9219" width="9.140625" style="397"/>
    <col min="9220" max="9220" width="7.140625" style="397" customWidth="1"/>
    <col min="9221" max="9221" width="10.42578125" style="397" customWidth="1"/>
    <col min="9222" max="9222" width="12.85546875" style="397" customWidth="1"/>
    <col min="9223" max="9223" width="13.140625" style="397" customWidth="1"/>
    <col min="9224" max="9224" width="61" style="397" customWidth="1"/>
    <col min="9225" max="9475" width="9.140625" style="397"/>
    <col min="9476" max="9476" width="7.140625" style="397" customWidth="1"/>
    <col min="9477" max="9477" width="10.42578125" style="397" customWidth="1"/>
    <col min="9478" max="9478" width="12.85546875" style="397" customWidth="1"/>
    <col min="9479" max="9479" width="13.140625" style="397" customWidth="1"/>
    <col min="9480" max="9480" width="61" style="397" customWidth="1"/>
    <col min="9481" max="9731" width="9.140625" style="397"/>
    <col min="9732" max="9732" width="7.140625" style="397" customWidth="1"/>
    <col min="9733" max="9733" width="10.42578125" style="397" customWidth="1"/>
    <col min="9734" max="9734" width="12.85546875" style="397" customWidth="1"/>
    <col min="9735" max="9735" width="13.140625" style="397" customWidth="1"/>
    <col min="9736" max="9736" width="61" style="397" customWidth="1"/>
    <col min="9737" max="9987" width="9.140625" style="397"/>
    <col min="9988" max="9988" width="7.140625" style="397" customWidth="1"/>
    <col min="9989" max="9989" width="10.42578125" style="397" customWidth="1"/>
    <col min="9990" max="9990" width="12.85546875" style="397" customWidth="1"/>
    <col min="9991" max="9991" width="13.140625" style="397" customWidth="1"/>
    <col min="9992" max="9992" width="61" style="397" customWidth="1"/>
    <col min="9993" max="10243" width="9.140625" style="397"/>
    <col min="10244" max="10244" width="7.140625" style="397" customWidth="1"/>
    <col min="10245" max="10245" width="10.42578125" style="397" customWidth="1"/>
    <col min="10246" max="10246" width="12.85546875" style="397" customWidth="1"/>
    <col min="10247" max="10247" width="13.140625" style="397" customWidth="1"/>
    <col min="10248" max="10248" width="61" style="397" customWidth="1"/>
    <col min="10249" max="10499" width="9.140625" style="397"/>
    <col min="10500" max="10500" width="7.140625" style="397" customWidth="1"/>
    <col min="10501" max="10501" width="10.42578125" style="397" customWidth="1"/>
    <col min="10502" max="10502" width="12.85546875" style="397" customWidth="1"/>
    <col min="10503" max="10503" width="13.140625" style="397" customWidth="1"/>
    <col min="10504" max="10504" width="61" style="397" customWidth="1"/>
    <col min="10505" max="10755" width="9.140625" style="397"/>
    <col min="10756" max="10756" width="7.140625" style="397" customWidth="1"/>
    <col min="10757" max="10757" width="10.42578125" style="397" customWidth="1"/>
    <col min="10758" max="10758" width="12.85546875" style="397" customWidth="1"/>
    <col min="10759" max="10759" width="13.140625" style="397" customWidth="1"/>
    <col min="10760" max="10760" width="61" style="397" customWidth="1"/>
    <col min="10761" max="11011" width="9.140625" style="397"/>
    <col min="11012" max="11012" width="7.140625" style="397" customWidth="1"/>
    <col min="11013" max="11013" width="10.42578125" style="397" customWidth="1"/>
    <col min="11014" max="11014" width="12.85546875" style="397" customWidth="1"/>
    <col min="11015" max="11015" width="13.140625" style="397" customWidth="1"/>
    <col min="11016" max="11016" width="61" style="397" customWidth="1"/>
    <col min="11017" max="11267" width="9.140625" style="397"/>
    <col min="11268" max="11268" width="7.140625" style="397" customWidth="1"/>
    <col min="11269" max="11269" width="10.42578125" style="397" customWidth="1"/>
    <col min="11270" max="11270" width="12.85546875" style="397" customWidth="1"/>
    <col min="11271" max="11271" width="13.140625" style="397" customWidth="1"/>
    <col min="11272" max="11272" width="61" style="397" customWidth="1"/>
    <col min="11273" max="11523" width="9.140625" style="397"/>
    <col min="11524" max="11524" width="7.140625" style="397" customWidth="1"/>
    <col min="11525" max="11525" width="10.42578125" style="397" customWidth="1"/>
    <col min="11526" max="11526" width="12.85546875" style="397" customWidth="1"/>
    <col min="11527" max="11527" width="13.140625" style="397" customWidth="1"/>
    <col min="11528" max="11528" width="61" style="397" customWidth="1"/>
    <col min="11529" max="11779" width="9.140625" style="397"/>
    <col min="11780" max="11780" width="7.140625" style="397" customWidth="1"/>
    <col min="11781" max="11781" width="10.42578125" style="397" customWidth="1"/>
    <col min="11782" max="11782" width="12.85546875" style="397" customWidth="1"/>
    <col min="11783" max="11783" width="13.140625" style="397" customWidth="1"/>
    <col min="11784" max="11784" width="61" style="397" customWidth="1"/>
    <col min="11785" max="12035" width="9.140625" style="397"/>
    <col min="12036" max="12036" width="7.140625" style="397" customWidth="1"/>
    <col min="12037" max="12037" width="10.42578125" style="397" customWidth="1"/>
    <col min="12038" max="12038" width="12.85546875" style="397" customWidth="1"/>
    <col min="12039" max="12039" width="13.140625" style="397" customWidth="1"/>
    <col min="12040" max="12040" width="61" style="397" customWidth="1"/>
    <col min="12041" max="12291" width="9.140625" style="397"/>
    <col min="12292" max="12292" width="7.140625" style="397" customWidth="1"/>
    <col min="12293" max="12293" width="10.42578125" style="397" customWidth="1"/>
    <col min="12294" max="12294" width="12.85546875" style="397" customWidth="1"/>
    <col min="12295" max="12295" width="13.140625" style="397" customWidth="1"/>
    <col min="12296" max="12296" width="61" style="397" customWidth="1"/>
    <col min="12297" max="12547" width="9.140625" style="397"/>
    <col min="12548" max="12548" width="7.140625" style="397" customWidth="1"/>
    <col min="12549" max="12549" width="10.42578125" style="397" customWidth="1"/>
    <col min="12550" max="12550" width="12.85546875" style="397" customWidth="1"/>
    <col min="12551" max="12551" width="13.140625" style="397" customWidth="1"/>
    <col min="12552" max="12552" width="61" style="397" customWidth="1"/>
    <col min="12553" max="12803" width="9.140625" style="397"/>
    <col min="12804" max="12804" width="7.140625" style="397" customWidth="1"/>
    <col min="12805" max="12805" width="10.42578125" style="397" customWidth="1"/>
    <col min="12806" max="12806" width="12.85546875" style="397" customWidth="1"/>
    <col min="12807" max="12807" width="13.140625" style="397" customWidth="1"/>
    <col min="12808" max="12808" width="61" style="397" customWidth="1"/>
    <col min="12809" max="13059" width="9.140625" style="397"/>
    <col min="13060" max="13060" width="7.140625" style="397" customWidth="1"/>
    <col min="13061" max="13061" width="10.42578125" style="397" customWidth="1"/>
    <col min="13062" max="13062" width="12.85546875" style="397" customWidth="1"/>
    <col min="13063" max="13063" width="13.140625" style="397" customWidth="1"/>
    <col min="13064" max="13064" width="61" style="397" customWidth="1"/>
    <col min="13065" max="13315" width="9.140625" style="397"/>
    <col min="13316" max="13316" width="7.140625" style="397" customWidth="1"/>
    <col min="13317" max="13317" width="10.42578125" style="397" customWidth="1"/>
    <col min="13318" max="13318" width="12.85546875" style="397" customWidth="1"/>
    <col min="13319" max="13319" width="13.140625" style="397" customWidth="1"/>
    <col min="13320" max="13320" width="61" style="397" customWidth="1"/>
    <col min="13321" max="13571" width="9.140625" style="397"/>
    <col min="13572" max="13572" width="7.140625" style="397" customWidth="1"/>
    <col min="13573" max="13573" width="10.42578125" style="397" customWidth="1"/>
    <col min="13574" max="13574" width="12.85546875" style="397" customWidth="1"/>
    <col min="13575" max="13575" width="13.140625" style="397" customWidth="1"/>
    <col min="13576" max="13576" width="61" style="397" customWidth="1"/>
    <col min="13577" max="13827" width="9.140625" style="397"/>
    <col min="13828" max="13828" width="7.140625" style="397" customWidth="1"/>
    <col min="13829" max="13829" width="10.42578125" style="397" customWidth="1"/>
    <col min="13830" max="13830" width="12.85546875" style="397" customWidth="1"/>
    <col min="13831" max="13831" width="13.140625" style="397" customWidth="1"/>
    <col min="13832" max="13832" width="61" style="397" customWidth="1"/>
    <col min="13833" max="14083" width="9.140625" style="397"/>
    <col min="14084" max="14084" width="7.140625" style="397" customWidth="1"/>
    <col min="14085" max="14085" width="10.42578125" style="397" customWidth="1"/>
    <col min="14086" max="14086" width="12.85546875" style="397" customWidth="1"/>
    <col min="14087" max="14087" width="13.140625" style="397" customWidth="1"/>
    <col min="14088" max="14088" width="61" style="397" customWidth="1"/>
    <col min="14089" max="14339" width="9.140625" style="397"/>
    <col min="14340" max="14340" width="7.140625" style="397" customWidth="1"/>
    <col min="14341" max="14341" width="10.42578125" style="397" customWidth="1"/>
    <col min="14342" max="14342" width="12.85546875" style="397" customWidth="1"/>
    <col min="14343" max="14343" width="13.140625" style="397" customWidth="1"/>
    <col min="14344" max="14344" width="61" style="397" customWidth="1"/>
    <col min="14345" max="14595" width="9.140625" style="397"/>
    <col min="14596" max="14596" width="7.140625" style="397" customWidth="1"/>
    <col min="14597" max="14597" width="10.42578125" style="397" customWidth="1"/>
    <col min="14598" max="14598" width="12.85546875" style="397" customWidth="1"/>
    <col min="14599" max="14599" width="13.140625" style="397" customWidth="1"/>
    <col min="14600" max="14600" width="61" style="397" customWidth="1"/>
    <col min="14601" max="14851" width="9.140625" style="397"/>
    <col min="14852" max="14852" width="7.140625" style="397" customWidth="1"/>
    <col min="14853" max="14853" width="10.42578125" style="397" customWidth="1"/>
    <col min="14854" max="14854" width="12.85546875" style="397" customWidth="1"/>
    <col min="14855" max="14855" width="13.140625" style="397" customWidth="1"/>
    <col min="14856" max="14856" width="61" style="397" customWidth="1"/>
    <col min="14857" max="15107" width="9.140625" style="397"/>
    <col min="15108" max="15108" width="7.140625" style="397" customWidth="1"/>
    <col min="15109" max="15109" width="10.42578125" style="397" customWidth="1"/>
    <col min="15110" max="15110" width="12.85546875" style="397" customWidth="1"/>
    <col min="15111" max="15111" width="13.140625" style="397" customWidth="1"/>
    <col min="15112" max="15112" width="61" style="397" customWidth="1"/>
    <col min="15113" max="15363" width="9.140625" style="397"/>
    <col min="15364" max="15364" width="7.140625" style="397" customWidth="1"/>
    <col min="15365" max="15365" width="10.42578125" style="397" customWidth="1"/>
    <col min="15366" max="15366" width="12.85546875" style="397" customWidth="1"/>
    <col min="15367" max="15367" width="13.140625" style="397" customWidth="1"/>
    <col min="15368" max="15368" width="61" style="397" customWidth="1"/>
    <col min="15369" max="15619" width="9.140625" style="397"/>
    <col min="15620" max="15620" width="7.140625" style="397" customWidth="1"/>
    <col min="15621" max="15621" width="10.42578125" style="397" customWidth="1"/>
    <col min="15622" max="15622" width="12.85546875" style="397" customWidth="1"/>
    <col min="15623" max="15623" width="13.140625" style="397" customWidth="1"/>
    <col min="15624" max="15624" width="61" style="397" customWidth="1"/>
    <col min="15625" max="15875" width="9.140625" style="397"/>
    <col min="15876" max="15876" width="7.140625" style="397" customWidth="1"/>
    <col min="15877" max="15877" width="10.42578125" style="397" customWidth="1"/>
    <col min="15878" max="15878" width="12.85546875" style="397" customWidth="1"/>
    <col min="15879" max="15879" width="13.140625" style="397" customWidth="1"/>
    <col min="15880" max="15880" width="61" style="397" customWidth="1"/>
    <col min="15881" max="16131" width="9.140625" style="397"/>
    <col min="16132" max="16132" width="7.140625" style="397" customWidth="1"/>
    <col min="16133" max="16133" width="10.42578125" style="397" customWidth="1"/>
    <col min="16134" max="16134" width="12.85546875" style="397" customWidth="1"/>
    <col min="16135" max="16135" width="13.140625" style="397" customWidth="1"/>
    <col min="16136" max="16136" width="61" style="397" customWidth="1"/>
    <col min="16137" max="16384" width="9.140625" style="397"/>
  </cols>
  <sheetData>
    <row r="1" spans="1:8" s="401" customFormat="1" ht="60" customHeight="1">
      <c r="B1" s="5785"/>
      <c r="C1" s="5785"/>
      <c r="D1" s="5785"/>
      <c r="E1" s="5785"/>
      <c r="F1" s="5786"/>
      <c r="G1" s="402"/>
      <c r="H1" s="434" t="s">
        <v>1309</v>
      </c>
    </row>
    <row r="2" spans="1:8" s="401" customFormat="1" ht="51.75" customHeight="1">
      <c r="A2" s="5787" t="s">
        <v>395</v>
      </c>
      <c r="B2" s="5787"/>
      <c r="C2" s="5787"/>
      <c r="D2" s="5787"/>
      <c r="E2" s="5787"/>
      <c r="F2" s="5787"/>
      <c r="G2" s="5787"/>
      <c r="H2" s="5787"/>
    </row>
    <row r="3" spans="1:8" s="401" customFormat="1" ht="15" customHeight="1" thickBot="1">
      <c r="A3" s="422"/>
      <c r="B3" s="422"/>
      <c r="C3" s="422"/>
      <c r="D3" s="422"/>
      <c r="E3" s="422"/>
      <c r="F3" s="422"/>
      <c r="G3" s="422"/>
      <c r="H3" s="435" t="s">
        <v>486</v>
      </c>
    </row>
    <row r="4" spans="1:8" s="401" customFormat="1" ht="17.25" customHeight="1">
      <c r="A4" s="5788" t="s">
        <v>310</v>
      </c>
      <c r="B4" s="5790" t="s">
        <v>0</v>
      </c>
      <c r="C4" s="5792" t="s">
        <v>312</v>
      </c>
      <c r="D4" s="5794" t="s">
        <v>3</v>
      </c>
      <c r="E4" s="5796" t="s">
        <v>396</v>
      </c>
      <c r="F4" s="5798" t="s">
        <v>168</v>
      </c>
      <c r="G4" s="5799"/>
      <c r="H4" s="5800" t="s">
        <v>351</v>
      </c>
    </row>
    <row r="5" spans="1:8" s="401" customFormat="1" ht="24" customHeight="1" thickBot="1">
      <c r="A5" s="5789"/>
      <c r="B5" s="5791"/>
      <c r="C5" s="5793"/>
      <c r="D5" s="5795"/>
      <c r="E5" s="5797"/>
      <c r="F5" s="4500" t="s">
        <v>397</v>
      </c>
      <c r="G5" s="4501" t="s">
        <v>353</v>
      </c>
      <c r="H5" s="5801"/>
    </row>
    <row r="6" spans="1:8" s="401" customFormat="1" ht="57">
      <c r="A6" s="5770">
        <v>1</v>
      </c>
      <c r="B6" s="5772" t="s">
        <v>12</v>
      </c>
      <c r="C6" s="5774" t="s">
        <v>32</v>
      </c>
      <c r="D6" s="5776">
        <v>2360</v>
      </c>
      <c r="E6" s="4513">
        <f>SUM(F6:G6)</f>
        <v>3400000</v>
      </c>
      <c r="F6" s="4514">
        <v>3400000</v>
      </c>
      <c r="G6" s="4515"/>
      <c r="H6" s="4516" t="s">
        <v>544</v>
      </c>
    </row>
    <row r="7" spans="1:8" s="401" customFormat="1" ht="29.25" thickBot="1">
      <c r="A7" s="5771"/>
      <c r="B7" s="5773"/>
      <c r="C7" s="5775"/>
      <c r="D7" s="5777"/>
      <c r="E7" s="4517">
        <f>SUM(F7:G7)</f>
        <v>550000</v>
      </c>
      <c r="F7" s="4518">
        <v>550000</v>
      </c>
      <c r="G7" s="4519"/>
      <c r="H7" s="4520" t="s">
        <v>545</v>
      </c>
    </row>
    <row r="8" spans="1:8" s="401" customFormat="1" ht="29.25" thickBot="1">
      <c r="A8" s="4503">
        <v>2</v>
      </c>
      <c r="B8" s="4504" t="s">
        <v>36</v>
      </c>
      <c r="C8" s="4505" t="s">
        <v>398</v>
      </c>
      <c r="D8" s="4506">
        <v>2360</v>
      </c>
      <c r="E8" s="4507">
        <f>SUM(F8:G8)</f>
        <v>1200000</v>
      </c>
      <c r="F8" s="4508">
        <v>1200000</v>
      </c>
      <c r="G8" s="4509"/>
      <c r="H8" s="4510" t="s">
        <v>399</v>
      </c>
    </row>
    <row r="9" spans="1:8" s="401" customFormat="1" ht="57.75" thickBot="1">
      <c r="A9" s="4521">
        <v>3</v>
      </c>
      <c r="B9" s="4522" t="s">
        <v>358</v>
      </c>
      <c r="C9" s="4523" t="s">
        <v>400</v>
      </c>
      <c r="D9" s="4524">
        <v>2830</v>
      </c>
      <c r="E9" s="4525">
        <f t="shared" ref="E9:E32" si="0">SUM(F9:G9)</f>
        <v>183915000</v>
      </c>
      <c r="F9" s="4526">
        <f>177235000+3768475+2911525</f>
        <v>183915000</v>
      </c>
      <c r="G9" s="4528"/>
      <c r="H9" s="4527" t="s">
        <v>1136</v>
      </c>
    </row>
    <row r="10" spans="1:8" s="401" customFormat="1" ht="29.25" thickBot="1">
      <c r="A10" s="4503">
        <v>4</v>
      </c>
      <c r="B10" s="4504" t="s">
        <v>401</v>
      </c>
      <c r="C10" s="4505" t="s">
        <v>402</v>
      </c>
      <c r="D10" s="4506">
        <v>2360</v>
      </c>
      <c r="E10" s="4507">
        <f t="shared" si="0"/>
        <v>2247000</v>
      </c>
      <c r="F10" s="4508">
        <v>2247000</v>
      </c>
      <c r="G10" s="4511"/>
      <c r="H10" s="4510" t="s">
        <v>1130</v>
      </c>
    </row>
    <row r="11" spans="1:8" s="401" customFormat="1" ht="18" customHeight="1" thickBot="1">
      <c r="A11" s="4521">
        <v>5</v>
      </c>
      <c r="B11" s="4522" t="s">
        <v>403</v>
      </c>
      <c r="C11" s="4523" t="s">
        <v>404</v>
      </c>
      <c r="D11" s="4524">
        <v>2360</v>
      </c>
      <c r="E11" s="4525">
        <f t="shared" si="0"/>
        <v>60000</v>
      </c>
      <c r="F11" s="4526">
        <v>60000</v>
      </c>
      <c r="G11" s="4528"/>
      <c r="H11" s="4527" t="s">
        <v>1024</v>
      </c>
    </row>
    <row r="12" spans="1:8" s="401" customFormat="1" ht="18" customHeight="1" thickBot="1">
      <c r="A12" s="4503">
        <v>6</v>
      </c>
      <c r="B12" s="4529">
        <v>754</v>
      </c>
      <c r="C12" s="4530">
        <v>75415</v>
      </c>
      <c r="D12" s="4506">
        <v>2360</v>
      </c>
      <c r="E12" s="4507">
        <f t="shared" si="0"/>
        <v>715063</v>
      </c>
      <c r="F12" s="4531">
        <v>715063</v>
      </c>
      <c r="G12" s="4511"/>
      <c r="H12" s="4532" t="s">
        <v>405</v>
      </c>
    </row>
    <row r="13" spans="1:8" s="401" customFormat="1" ht="43.5" thickBot="1">
      <c r="A13" s="4521">
        <v>7</v>
      </c>
      <c r="B13" s="4542">
        <v>801</v>
      </c>
      <c r="C13" s="4543">
        <v>80195</v>
      </c>
      <c r="D13" s="4524">
        <v>2360</v>
      </c>
      <c r="E13" s="4525">
        <f t="shared" si="0"/>
        <v>500000</v>
      </c>
      <c r="F13" s="4544">
        <v>500000</v>
      </c>
      <c r="G13" s="4528"/>
      <c r="H13" s="4545" t="s">
        <v>1115</v>
      </c>
    </row>
    <row r="14" spans="1:8" s="384" customFormat="1" ht="49.5" customHeight="1">
      <c r="A14" s="5781">
        <v>8</v>
      </c>
      <c r="B14" s="5783" t="s">
        <v>406</v>
      </c>
      <c r="C14" s="4535" t="s">
        <v>407</v>
      </c>
      <c r="D14" s="4536">
        <v>2360</v>
      </c>
      <c r="E14" s="4537">
        <f t="shared" si="0"/>
        <v>200000</v>
      </c>
      <c r="F14" s="4538">
        <v>200000</v>
      </c>
      <c r="G14" s="4539"/>
      <c r="H14" s="4512" t="s">
        <v>408</v>
      </c>
    </row>
    <row r="15" spans="1:8" s="401" customFormat="1" ht="42.75">
      <c r="A15" s="5778"/>
      <c r="B15" s="5779"/>
      <c r="C15" s="4481" t="s">
        <v>409</v>
      </c>
      <c r="D15" s="4482">
        <v>2360</v>
      </c>
      <c r="E15" s="4486">
        <f t="shared" si="0"/>
        <v>400000</v>
      </c>
      <c r="F15" s="4490">
        <v>400000</v>
      </c>
      <c r="G15" s="4491"/>
      <c r="H15" s="4488" t="s">
        <v>410</v>
      </c>
    </row>
    <row r="16" spans="1:8" s="401" customFormat="1" ht="36" customHeight="1" thickBot="1">
      <c r="A16" s="5782"/>
      <c r="B16" s="5784"/>
      <c r="C16" s="4502" t="s">
        <v>411</v>
      </c>
      <c r="D16" s="4493">
        <v>2360</v>
      </c>
      <c r="E16" s="4494">
        <f t="shared" si="0"/>
        <v>279752</v>
      </c>
      <c r="F16" s="4533">
        <v>279752</v>
      </c>
      <c r="G16" s="4495"/>
      <c r="H16" s="4534" t="s">
        <v>502</v>
      </c>
    </row>
    <row r="17" spans="1:10" s="401" customFormat="1" ht="28.5">
      <c r="A17" s="5770">
        <v>9</v>
      </c>
      <c r="B17" s="5772" t="s">
        <v>412</v>
      </c>
      <c r="C17" s="4546" t="s">
        <v>413</v>
      </c>
      <c r="D17" s="4547">
        <v>2360</v>
      </c>
      <c r="E17" s="4513">
        <f t="shared" si="0"/>
        <v>400000</v>
      </c>
      <c r="F17" s="4548">
        <v>400000</v>
      </c>
      <c r="G17" s="4549"/>
      <c r="H17" s="4550" t="s">
        <v>414</v>
      </c>
    </row>
    <row r="18" spans="1:10" s="401" customFormat="1" ht="28.5">
      <c r="A18" s="5778"/>
      <c r="B18" s="5779"/>
      <c r="C18" s="4481" t="s">
        <v>415</v>
      </c>
      <c r="D18" s="4482">
        <v>2360</v>
      </c>
      <c r="E18" s="4486">
        <f t="shared" si="0"/>
        <v>1185239</v>
      </c>
      <c r="F18" s="4490">
        <v>1185239</v>
      </c>
      <c r="G18" s="4492"/>
      <c r="H18" s="4488" t="s">
        <v>416</v>
      </c>
    </row>
    <row r="19" spans="1:10" s="401" customFormat="1" ht="57.75" thickBot="1">
      <c r="A19" s="5771"/>
      <c r="B19" s="5773"/>
      <c r="C19" s="4551" t="s">
        <v>417</v>
      </c>
      <c r="D19" s="4483">
        <v>2340</v>
      </c>
      <c r="E19" s="4517">
        <f t="shared" si="0"/>
        <v>262500</v>
      </c>
      <c r="F19" s="4552">
        <v>262500</v>
      </c>
      <c r="G19" s="4553"/>
      <c r="H19" s="4554" t="s">
        <v>418</v>
      </c>
    </row>
    <row r="20" spans="1:10" s="401" customFormat="1" ht="42.75">
      <c r="A20" s="5770">
        <v>10</v>
      </c>
      <c r="B20" s="5772" t="s">
        <v>419</v>
      </c>
      <c r="C20" s="5774" t="s">
        <v>420</v>
      </c>
      <c r="D20" s="4547">
        <v>2360</v>
      </c>
      <c r="E20" s="4513">
        <f t="shared" si="0"/>
        <v>1085269</v>
      </c>
      <c r="F20" s="4548">
        <v>1085269</v>
      </c>
      <c r="G20" s="4549"/>
      <c r="H20" s="4550" t="s">
        <v>421</v>
      </c>
    </row>
    <row r="21" spans="1:10" s="401" customFormat="1" ht="86.25" thickBot="1">
      <c r="A21" s="5771"/>
      <c r="B21" s="5773"/>
      <c r="C21" s="5775"/>
      <c r="D21" s="4483">
        <v>6190</v>
      </c>
      <c r="E21" s="4517">
        <f>SUM(G21)</f>
        <v>630000</v>
      </c>
      <c r="F21" s="4552"/>
      <c r="G21" s="4553">
        <v>630000</v>
      </c>
      <c r="H21" s="4780" t="s">
        <v>1052</v>
      </c>
    </row>
    <row r="22" spans="1:10" s="401" customFormat="1" ht="47.25" customHeight="1">
      <c r="A22" s="5770">
        <v>11</v>
      </c>
      <c r="B22" s="5772" t="s">
        <v>422</v>
      </c>
      <c r="C22" s="4546" t="s">
        <v>423</v>
      </c>
      <c r="D22" s="4547">
        <v>2360</v>
      </c>
      <c r="E22" s="4513">
        <f t="shared" si="0"/>
        <v>339859</v>
      </c>
      <c r="F22" s="4548">
        <v>339859</v>
      </c>
      <c r="G22" s="4549"/>
      <c r="H22" s="4550" t="s">
        <v>503</v>
      </c>
    </row>
    <row r="23" spans="1:10" s="401" customFormat="1" ht="28.5">
      <c r="A23" s="5778"/>
      <c r="B23" s="5779"/>
      <c r="C23" s="5780" t="s">
        <v>424</v>
      </c>
      <c r="D23" s="4482">
        <v>2360</v>
      </c>
      <c r="E23" s="4486">
        <f t="shared" si="0"/>
        <v>11262991</v>
      </c>
      <c r="F23" s="4490">
        <v>11262991</v>
      </c>
      <c r="G23" s="4492"/>
      <c r="H23" s="4488" t="s">
        <v>425</v>
      </c>
    </row>
    <row r="24" spans="1:10" s="401" customFormat="1" ht="29.25" thickBot="1">
      <c r="A24" s="5771"/>
      <c r="B24" s="5773"/>
      <c r="C24" s="5775"/>
      <c r="D24" s="4483">
        <v>2360</v>
      </c>
      <c r="E24" s="4517">
        <f>SUM(F24)</f>
        <v>571000</v>
      </c>
      <c r="F24" s="4552">
        <v>571000</v>
      </c>
      <c r="G24" s="4553"/>
      <c r="H24" s="4554" t="s">
        <v>504</v>
      </c>
    </row>
    <row r="25" spans="1:10" s="401" customFormat="1" ht="22.5" customHeight="1" thickBot="1">
      <c r="A25" s="4503">
        <v>12</v>
      </c>
      <c r="B25" s="4504" t="s">
        <v>426</v>
      </c>
      <c r="C25" s="4505" t="s">
        <v>427</v>
      </c>
      <c r="D25" s="4556">
        <v>2360</v>
      </c>
      <c r="E25" s="4507">
        <f t="shared" si="0"/>
        <v>8400</v>
      </c>
      <c r="F25" s="4557">
        <v>8400</v>
      </c>
      <c r="G25" s="4558"/>
      <c r="H25" s="4559" t="s">
        <v>428</v>
      </c>
    </row>
    <row r="26" spans="1:10" s="401" customFormat="1" ht="22.5" customHeight="1">
      <c r="A26" s="5770">
        <v>13</v>
      </c>
      <c r="B26" s="5772" t="s">
        <v>429</v>
      </c>
      <c r="C26" s="4546" t="s">
        <v>430</v>
      </c>
      <c r="D26" s="4547">
        <v>2360</v>
      </c>
      <c r="E26" s="4513">
        <f t="shared" si="0"/>
        <v>1360000</v>
      </c>
      <c r="F26" s="4548">
        <v>1360000</v>
      </c>
      <c r="G26" s="4549"/>
      <c r="H26" s="4561" t="s">
        <v>431</v>
      </c>
    </row>
    <row r="27" spans="1:10" s="401" customFormat="1" ht="28.5">
      <c r="A27" s="5778"/>
      <c r="B27" s="5779"/>
      <c r="C27" s="4481" t="s">
        <v>432</v>
      </c>
      <c r="D27" s="4482">
        <v>2720</v>
      </c>
      <c r="E27" s="4486">
        <f t="shared" si="0"/>
        <v>6400000</v>
      </c>
      <c r="F27" s="4490">
        <v>6400000</v>
      </c>
      <c r="G27" s="4492"/>
      <c r="H27" s="4488" t="s">
        <v>433</v>
      </c>
    </row>
    <row r="28" spans="1:10" s="401" customFormat="1" ht="74.25" customHeight="1" thickBot="1">
      <c r="A28" s="5771"/>
      <c r="B28" s="4562" t="s">
        <v>429</v>
      </c>
      <c r="C28" s="4551" t="s">
        <v>432</v>
      </c>
      <c r="D28" s="4483">
        <v>6570</v>
      </c>
      <c r="E28" s="4517">
        <f>SUM(G28:G28)</f>
        <v>3012621</v>
      </c>
      <c r="F28" s="4563"/>
      <c r="G28" s="4564">
        <v>3012621</v>
      </c>
      <c r="H28" s="4554" t="s">
        <v>468</v>
      </c>
    </row>
    <row r="29" spans="1:10" s="401" customFormat="1" ht="42.75">
      <c r="A29" s="5781">
        <v>14</v>
      </c>
      <c r="B29" s="5783" t="s">
        <v>434</v>
      </c>
      <c r="C29" s="5808" t="s">
        <v>435</v>
      </c>
      <c r="D29" s="5810">
        <v>2360</v>
      </c>
      <c r="E29" s="4485">
        <f t="shared" si="0"/>
        <v>8900</v>
      </c>
      <c r="F29" s="4540">
        <v>8900</v>
      </c>
      <c r="G29" s="4541"/>
      <c r="H29" s="4560" t="s">
        <v>546</v>
      </c>
      <c r="J29" s="403"/>
    </row>
    <row r="30" spans="1:10" s="401" customFormat="1" ht="43.5" thickBot="1">
      <c r="A30" s="5782"/>
      <c r="B30" s="5784"/>
      <c r="C30" s="5809"/>
      <c r="D30" s="5811"/>
      <c r="E30" s="4494">
        <f t="shared" si="0"/>
        <v>10000</v>
      </c>
      <c r="F30" s="4533">
        <v>10000</v>
      </c>
      <c r="G30" s="4495"/>
      <c r="H30" s="4555" t="s">
        <v>547</v>
      </c>
      <c r="J30" s="403"/>
    </row>
    <row r="31" spans="1:10" s="401" customFormat="1" ht="22.5" customHeight="1">
      <c r="A31" s="5770">
        <v>15</v>
      </c>
      <c r="B31" s="5772" t="s">
        <v>436</v>
      </c>
      <c r="C31" s="5774" t="s">
        <v>437</v>
      </c>
      <c r="D31" s="4547">
        <v>2360</v>
      </c>
      <c r="E31" s="4513">
        <f t="shared" si="0"/>
        <v>1733866</v>
      </c>
      <c r="F31" s="4548">
        <v>1733866</v>
      </c>
      <c r="G31" s="4549"/>
      <c r="H31" s="5802" t="s">
        <v>1025</v>
      </c>
      <c r="J31" s="403"/>
    </row>
    <row r="32" spans="1:10" s="401" customFormat="1" ht="22.5" customHeight="1">
      <c r="A32" s="5778"/>
      <c r="B32" s="5779"/>
      <c r="C32" s="5780"/>
      <c r="D32" s="4482">
        <v>2820</v>
      </c>
      <c r="E32" s="4486">
        <f t="shared" si="0"/>
        <v>3751864</v>
      </c>
      <c r="F32" s="4490">
        <v>3751864</v>
      </c>
      <c r="G32" s="4492"/>
      <c r="H32" s="5803"/>
      <c r="J32" s="403"/>
    </row>
    <row r="33" spans="1:8" s="401" customFormat="1" ht="22.5" customHeight="1" thickBot="1">
      <c r="A33" s="5771"/>
      <c r="B33" s="5773"/>
      <c r="C33" s="5775"/>
      <c r="D33" s="4483">
        <v>6190</v>
      </c>
      <c r="E33" s="4517">
        <f>SUM(G33:G33)</f>
        <v>176000</v>
      </c>
      <c r="F33" s="4563"/>
      <c r="G33" s="4553">
        <v>176000</v>
      </c>
      <c r="H33" s="5804"/>
    </row>
    <row r="34" spans="1:8" s="401" customFormat="1" ht="35.25" customHeight="1" thickBot="1">
      <c r="A34" s="5805" t="s">
        <v>350</v>
      </c>
      <c r="B34" s="5806"/>
      <c r="C34" s="5806"/>
      <c r="D34" s="5807"/>
      <c r="E34" s="4496">
        <f>SUM(F34:G34)</f>
        <v>225665324</v>
      </c>
      <c r="F34" s="4497">
        <f>SUM(F6:F33)</f>
        <v>221846703</v>
      </c>
      <c r="G34" s="4498">
        <f>SUM(G6:G33)</f>
        <v>3818621</v>
      </c>
      <c r="H34" s="4499"/>
    </row>
    <row r="35" spans="1:8">
      <c r="A35" s="401"/>
      <c r="B35" s="404"/>
      <c r="C35" s="404"/>
      <c r="D35" s="404"/>
      <c r="E35" s="404"/>
      <c r="F35" s="405"/>
      <c r="G35" s="405"/>
      <c r="H35" s="406"/>
    </row>
    <row r="36" spans="1:8">
      <c r="B36" s="407"/>
      <c r="C36" s="407"/>
      <c r="D36" s="407"/>
      <c r="E36" s="408"/>
      <c r="F36" s="409"/>
      <c r="G36" s="409"/>
      <c r="H36" s="410"/>
    </row>
    <row r="37" spans="1:8">
      <c r="B37" s="404"/>
      <c r="C37" s="404"/>
      <c r="D37" s="404"/>
      <c r="E37" s="411"/>
      <c r="F37" s="412"/>
      <c r="G37" s="412"/>
      <c r="H37" s="406"/>
    </row>
    <row r="38" spans="1:8">
      <c r="B38" s="404"/>
      <c r="C38" s="404"/>
      <c r="D38" s="404"/>
      <c r="E38" s="404"/>
      <c r="F38" s="405"/>
      <c r="G38" s="405"/>
      <c r="H38" s="406"/>
    </row>
    <row r="39" spans="1:8">
      <c r="B39" s="404"/>
      <c r="C39" s="404"/>
      <c r="D39" s="404"/>
      <c r="E39" s="413"/>
      <c r="F39" s="405"/>
      <c r="G39" s="405"/>
      <c r="H39" s="406"/>
    </row>
    <row r="40" spans="1:8">
      <c r="B40" s="407"/>
      <c r="C40" s="407"/>
      <c r="D40" s="407"/>
      <c r="E40" s="407"/>
      <c r="F40" s="409"/>
      <c r="G40" s="409"/>
      <c r="H40" s="410"/>
    </row>
    <row r="41" spans="1:8">
      <c r="B41" s="407"/>
      <c r="C41" s="407"/>
      <c r="D41" s="407"/>
      <c r="E41" s="407"/>
      <c r="F41" s="409"/>
      <c r="G41" s="409"/>
      <c r="H41" s="410"/>
    </row>
    <row r="42" spans="1:8">
      <c r="B42" s="407"/>
      <c r="C42" s="407"/>
      <c r="D42" s="407"/>
      <c r="E42" s="407"/>
      <c r="F42" s="409"/>
      <c r="G42" s="409"/>
      <c r="H42" s="410"/>
    </row>
    <row r="43" spans="1:8">
      <c r="B43" s="407"/>
      <c r="C43" s="407"/>
      <c r="D43" s="407"/>
      <c r="E43" s="407"/>
      <c r="F43" s="409"/>
      <c r="G43" s="409"/>
      <c r="H43" s="410"/>
    </row>
    <row r="44" spans="1:8">
      <c r="B44" s="407"/>
      <c r="C44" s="407"/>
      <c r="D44" s="407"/>
      <c r="E44" s="407"/>
      <c r="F44" s="409"/>
      <c r="G44" s="409"/>
      <c r="H44" s="410"/>
    </row>
    <row r="45" spans="1:8">
      <c r="B45" s="407"/>
      <c r="C45" s="407"/>
      <c r="D45" s="407"/>
      <c r="E45" s="407"/>
      <c r="F45" s="409"/>
      <c r="G45" s="409"/>
      <c r="H45" s="410"/>
    </row>
    <row r="46" spans="1:8">
      <c r="B46" s="407"/>
      <c r="C46" s="407"/>
      <c r="D46" s="407"/>
      <c r="E46" s="407"/>
      <c r="F46" s="409"/>
      <c r="G46" s="409"/>
      <c r="H46" s="410"/>
    </row>
    <row r="47" spans="1:8">
      <c r="B47" s="407"/>
      <c r="C47" s="407"/>
      <c r="D47" s="407"/>
      <c r="E47" s="407"/>
      <c r="F47" s="409"/>
      <c r="G47" s="409"/>
      <c r="H47" s="410"/>
    </row>
    <row r="48" spans="1:8">
      <c r="B48" s="407"/>
      <c r="C48" s="407"/>
      <c r="D48" s="407"/>
      <c r="E48" s="407"/>
      <c r="F48" s="409"/>
      <c r="G48" s="409"/>
      <c r="H48" s="410"/>
    </row>
    <row r="49" spans="2:7">
      <c r="B49" s="407"/>
      <c r="C49" s="414"/>
      <c r="D49" s="414"/>
      <c r="E49" s="414"/>
      <c r="F49" s="415"/>
      <c r="G49" s="415"/>
    </row>
    <row r="50" spans="2:7">
      <c r="B50" s="407"/>
      <c r="C50" s="414"/>
      <c r="D50" s="414"/>
      <c r="E50" s="414"/>
      <c r="F50" s="415"/>
      <c r="G50" s="415"/>
    </row>
    <row r="51" spans="2:7">
      <c r="B51" s="407"/>
      <c r="C51" s="414"/>
      <c r="D51" s="414"/>
      <c r="E51" s="414"/>
      <c r="F51" s="415"/>
      <c r="G51" s="415"/>
    </row>
    <row r="52" spans="2:7">
      <c r="B52" s="407"/>
      <c r="C52" s="414"/>
      <c r="D52" s="414"/>
      <c r="E52" s="414"/>
      <c r="F52" s="415"/>
      <c r="G52" s="415"/>
    </row>
    <row r="53" spans="2:7">
      <c r="B53" s="407"/>
      <c r="C53" s="414"/>
      <c r="D53" s="414"/>
      <c r="E53" s="414"/>
      <c r="F53" s="415"/>
      <c r="G53" s="415"/>
    </row>
    <row r="54" spans="2:7">
      <c r="B54" s="407"/>
      <c r="C54" s="414"/>
      <c r="D54" s="414"/>
      <c r="E54" s="414"/>
      <c r="F54" s="415"/>
      <c r="G54" s="415"/>
    </row>
    <row r="55" spans="2:7">
      <c r="B55" s="407"/>
      <c r="C55" s="414"/>
      <c r="D55" s="414"/>
      <c r="E55" s="414"/>
      <c r="F55" s="415"/>
      <c r="G55" s="415"/>
    </row>
    <row r="56" spans="2:7">
      <c r="B56" s="407"/>
      <c r="C56" s="414"/>
      <c r="D56" s="414"/>
      <c r="E56" s="414"/>
      <c r="F56" s="415"/>
      <c r="G56" s="415"/>
    </row>
    <row r="57" spans="2:7">
      <c r="B57" s="407"/>
      <c r="C57" s="414"/>
      <c r="D57" s="414"/>
      <c r="E57" s="414"/>
      <c r="F57" s="415"/>
      <c r="G57" s="415"/>
    </row>
    <row r="58" spans="2:7">
      <c r="B58" s="407"/>
      <c r="C58" s="414"/>
      <c r="D58" s="414"/>
      <c r="E58" s="414"/>
      <c r="F58" s="415"/>
      <c r="G58" s="415"/>
    </row>
    <row r="59" spans="2:7">
      <c r="B59" s="407"/>
      <c r="C59" s="414"/>
      <c r="D59" s="414"/>
      <c r="E59" s="414"/>
      <c r="F59" s="415"/>
      <c r="G59" s="415"/>
    </row>
    <row r="60" spans="2:7">
      <c r="B60" s="407"/>
      <c r="C60" s="414"/>
      <c r="D60" s="414"/>
      <c r="E60" s="414"/>
      <c r="F60" s="415"/>
      <c r="G60" s="415"/>
    </row>
    <row r="61" spans="2:7">
      <c r="B61" s="407"/>
      <c r="C61" s="414"/>
      <c r="D61" s="414"/>
      <c r="E61" s="414"/>
      <c r="F61" s="415"/>
      <c r="G61" s="415"/>
    </row>
    <row r="62" spans="2:7">
      <c r="B62" s="407"/>
      <c r="C62" s="414"/>
      <c r="D62" s="414"/>
      <c r="E62" s="414"/>
      <c r="F62" s="415"/>
      <c r="G62" s="415"/>
    </row>
    <row r="63" spans="2:7">
      <c r="B63" s="407"/>
      <c r="C63" s="414"/>
      <c r="D63" s="414"/>
      <c r="E63" s="414"/>
      <c r="F63" s="415"/>
      <c r="G63" s="415"/>
    </row>
    <row r="64" spans="2:7">
      <c r="B64" s="407"/>
      <c r="C64" s="414"/>
      <c r="D64" s="414"/>
      <c r="E64" s="414"/>
      <c r="F64" s="415"/>
      <c r="G64" s="415"/>
    </row>
    <row r="65" spans="2:7">
      <c r="B65" s="407"/>
      <c r="C65" s="414"/>
      <c r="D65" s="414"/>
      <c r="E65" s="414"/>
      <c r="F65" s="415"/>
      <c r="G65" s="415"/>
    </row>
    <row r="66" spans="2:7">
      <c r="B66" s="407"/>
      <c r="C66" s="414"/>
      <c r="D66" s="414"/>
      <c r="E66" s="414"/>
      <c r="F66" s="415"/>
      <c r="G66" s="415"/>
    </row>
    <row r="67" spans="2:7">
      <c r="B67" s="407"/>
      <c r="C67" s="414"/>
      <c r="D67" s="414"/>
      <c r="E67" s="414"/>
      <c r="F67" s="415"/>
      <c r="G67" s="415"/>
    </row>
    <row r="68" spans="2:7">
      <c r="B68" s="407"/>
      <c r="C68" s="414"/>
      <c r="D68" s="414"/>
      <c r="E68" s="414"/>
      <c r="F68" s="415"/>
      <c r="G68" s="415"/>
    </row>
    <row r="69" spans="2:7">
      <c r="B69" s="407"/>
      <c r="C69" s="414"/>
      <c r="D69" s="414"/>
      <c r="E69" s="414"/>
      <c r="F69" s="415"/>
      <c r="G69" s="415"/>
    </row>
    <row r="70" spans="2:7">
      <c r="B70" s="407"/>
      <c r="C70" s="414"/>
      <c r="D70" s="414"/>
      <c r="E70" s="414"/>
      <c r="F70" s="415"/>
      <c r="G70" s="415"/>
    </row>
    <row r="71" spans="2:7">
      <c r="B71" s="407"/>
      <c r="C71" s="414"/>
      <c r="D71" s="414"/>
      <c r="E71" s="414"/>
      <c r="F71" s="415"/>
      <c r="G71" s="415"/>
    </row>
    <row r="72" spans="2:7">
      <c r="B72" s="407"/>
      <c r="C72" s="414"/>
      <c r="D72" s="414"/>
      <c r="E72" s="414"/>
      <c r="F72" s="415"/>
      <c r="G72" s="415"/>
    </row>
    <row r="73" spans="2:7">
      <c r="B73" s="407"/>
      <c r="C73" s="414"/>
      <c r="D73" s="414"/>
      <c r="E73" s="414"/>
      <c r="F73" s="415"/>
      <c r="G73" s="415"/>
    </row>
    <row r="74" spans="2:7">
      <c r="B74" s="407"/>
      <c r="C74" s="414"/>
      <c r="D74" s="414"/>
      <c r="E74" s="414"/>
      <c r="F74" s="415"/>
      <c r="G74" s="415"/>
    </row>
    <row r="75" spans="2:7">
      <c r="B75" s="407"/>
      <c r="C75" s="414"/>
      <c r="D75" s="414"/>
      <c r="E75" s="414"/>
      <c r="F75" s="415"/>
      <c r="G75" s="415"/>
    </row>
    <row r="76" spans="2:7">
      <c r="B76" s="407"/>
      <c r="C76" s="414"/>
      <c r="D76" s="414"/>
      <c r="E76" s="414"/>
      <c r="F76" s="415"/>
      <c r="G76" s="415"/>
    </row>
    <row r="77" spans="2:7">
      <c r="B77" s="407"/>
      <c r="C77" s="414"/>
      <c r="D77" s="414"/>
      <c r="E77" s="414"/>
      <c r="F77" s="415"/>
      <c r="G77" s="415"/>
    </row>
    <row r="78" spans="2:7">
      <c r="B78" s="407"/>
      <c r="C78" s="414"/>
      <c r="D78" s="414"/>
      <c r="E78" s="414"/>
      <c r="F78" s="415"/>
      <c r="G78" s="415"/>
    </row>
    <row r="79" spans="2:7">
      <c r="B79" s="407"/>
      <c r="C79" s="414"/>
      <c r="D79" s="414"/>
      <c r="E79" s="414"/>
      <c r="F79" s="415"/>
      <c r="G79" s="415"/>
    </row>
    <row r="80" spans="2:7">
      <c r="B80" s="407"/>
      <c r="C80" s="414"/>
      <c r="D80" s="414"/>
      <c r="E80" s="414"/>
      <c r="F80" s="415"/>
      <c r="G80" s="415"/>
    </row>
    <row r="81" spans="2:7">
      <c r="B81" s="407"/>
      <c r="C81" s="414"/>
      <c r="D81" s="414"/>
      <c r="E81" s="414"/>
      <c r="F81" s="416"/>
      <c r="G81" s="416"/>
    </row>
    <row r="82" spans="2:7">
      <c r="B82" s="407"/>
      <c r="C82" s="414"/>
      <c r="D82" s="414"/>
      <c r="E82" s="414"/>
      <c r="F82" s="416"/>
      <c r="G82" s="416"/>
    </row>
    <row r="83" spans="2:7">
      <c r="B83" s="407"/>
      <c r="C83" s="414"/>
      <c r="D83" s="414"/>
      <c r="E83" s="414"/>
      <c r="F83" s="416"/>
      <c r="G83" s="416"/>
    </row>
    <row r="84" spans="2:7">
      <c r="B84" s="407"/>
      <c r="C84" s="417"/>
      <c r="D84" s="417"/>
      <c r="E84" s="417"/>
      <c r="F84" s="416"/>
      <c r="G84" s="416"/>
    </row>
    <row r="85" spans="2:7">
      <c r="B85" s="407"/>
      <c r="C85" s="417"/>
      <c r="D85" s="417"/>
      <c r="E85" s="417"/>
      <c r="F85" s="416"/>
      <c r="G85" s="416"/>
    </row>
    <row r="86" spans="2:7">
      <c r="B86" s="407"/>
      <c r="C86" s="417"/>
      <c r="D86" s="417"/>
      <c r="E86" s="417"/>
      <c r="F86" s="416"/>
      <c r="G86" s="416"/>
    </row>
    <row r="87" spans="2:7">
      <c r="B87" s="407"/>
      <c r="C87" s="417"/>
      <c r="D87" s="417"/>
      <c r="E87" s="417"/>
      <c r="F87" s="416"/>
      <c r="G87" s="416"/>
    </row>
    <row r="88" spans="2:7">
      <c r="B88" s="407"/>
      <c r="C88" s="417"/>
      <c r="D88" s="417"/>
      <c r="E88" s="417"/>
      <c r="F88" s="416"/>
      <c r="G88" s="416"/>
    </row>
    <row r="89" spans="2:7">
      <c r="B89" s="407"/>
      <c r="C89" s="417"/>
      <c r="D89" s="417"/>
      <c r="E89" s="417"/>
      <c r="F89" s="416"/>
      <c r="G89" s="416"/>
    </row>
    <row r="90" spans="2:7">
      <c r="B90" s="407"/>
      <c r="C90" s="417"/>
      <c r="D90" s="417"/>
      <c r="E90" s="417"/>
      <c r="F90" s="416"/>
      <c r="G90" s="416"/>
    </row>
    <row r="91" spans="2:7">
      <c r="B91" s="407"/>
      <c r="C91" s="417"/>
      <c r="D91" s="417"/>
      <c r="E91" s="417"/>
      <c r="F91" s="416"/>
      <c r="G91" s="416"/>
    </row>
    <row r="92" spans="2:7">
      <c r="B92" s="407"/>
      <c r="C92" s="417"/>
      <c r="D92" s="417"/>
      <c r="E92" s="417"/>
      <c r="F92" s="416"/>
      <c r="G92" s="416"/>
    </row>
    <row r="93" spans="2:7">
      <c r="B93" s="407"/>
      <c r="C93" s="417"/>
      <c r="D93" s="417"/>
      <c r="E93" s="417"/>
      <c r="F93" s="416"/>
      <c r="G93" s="416"/>
    </row>
    <row r="94" spans="2:7">
      <c r="B94" s="407"/>
      <c r="C94" s="417"/>
      <c r="D94" s="417"/>
      <c r="E94" s="417"/>
      <c r="F94" s="416"/>
      <c r="G94" s="416"/>
    </row>
    <row r="95" spans="2:7">
      <c r="B95" s="407"/>
      <c r="C95" s="417"/>
      <c r="D95" s="417"/>
      <c r="E95" s="417"/>
      <c r="F95" s="416"/>
      <c r="G95" s="416"/>
    </row>
    <row r="96" spans="2:7">
      <c r="B96" s="407"/>
      <c r="C96" s="417"/>
      <c r="D96" s="417"/>
      <c r="E96" s="417"/>
      <c r="F96" s="416"/>
      <c r="G96" s="416"/>
    </row>
    <row r="97" spans="2:7">
      <c r="B97" s="407"/>
      <c r="C97" s="417"/>
      <c r="D97" s="417"/>
      <c r="E97" s="417"/>
      <c r="F97" s="416"/>
      <c r="G97" s="416"/>
    </row>
    <row r="98" spans="2:7">
      <c r="B98" s="407"/>
      <c r="C98" s="417"/>
      <c r="D98" s="417"/>
      <c r="E98" s="417"/>
      <c r="F98" s="416"/>
      <c r="G98" s="416"/>
    </row>
    <row r="99" spans="2:7">
      <c r="B99" s="407"/>
      <c r="C99" s="417"/>
      <c r="D99" s="417"/>
      <c r="E99" s="417"/>
      <c r="F99" s="416"/>
      <c r="G99" s="416"/>
    </row>
    <row r="100" spans="2:7">
      <c r="B100" s="407"/>
      <c r="C100" s="417"/>
      <c r="D100" s="417"/>
      <c r="E100" s="417"/>
      <c r="F100" s="416"/>
      <c r="G100" s="416"/>
    </row>
    <row r="101" spans="2:7">
      <c r="B101" s="407"/>
      <c r="C101" s="417"/>
      <c r="D101" s="417"/>
      <c r="E101" s="417"/>
      <c r="F101" s="416"/>
      <c r="G101" s="416"/>
    </row>
    <row r="102" spans="2:7">
      <c r="B102" s="407"/>
      <c r="C102" s="417"/>
      <c r="D102" s="417"/>
      <c r="E102" s="417"/>
      <c r="F102" s="416"/>
      <c r="G102" s="416"/>
    </row>
    <row r="103" spans="2:7">
      <c r="B103" s="407"/>
      <c r="C103" s="417"/>
      <c r="D103" s="417"/>
      <c r="E103" s="417"/>
      <c r="F103" s="416"/>
      <c r="G103" s="416"/>
    </row>
    <row r="104" spans="2:7">
      <c r="B104" s="407"/>
      <c r="C104" s="417"/>
      <c r="D104" s="417"/>
      <c r="E104" s="417"/>
      <c r="F104" s="416"/>
      <c r="G104" s="416"/>
    </row>
    <row r="105" spans="2:7">
      <c r="B105" s="407"/>
      <c r="C105" s="417"/>
      <c r="D105" s="417"/>
      <c r="E105" s="417"/>
      <c r="F105" s="416"/>
      <c r="G105" s="416"/>
    </row>
    <row r="106" spans="2:7">
      <c r="B106" s="407"/>
      <c r="C106" s="417"/>
      <c r="D106" s="417"/>
      <c r="E106" s="417"/>
      <c r="F106" s="416"/>
      <c r="G106" s="416"/>
    </row>
    <row r="107" spans="2:7">
      <c r="B107" s="407"/>
      <c r="C107" s="417"/>
      <c r="D107" s="417"/>
      <c r="E107" s="417"/>
      <c r="F107" s="416"/>
      <c r="G107" s="416"/>
    </row>
    <row r="108" spans="2:7">
      <c r="B108" s="418"/>
      <c r="C108" s="400"/>
      <c r="D108" s="400"/>
      <c r="E108" s="400"/>
    </row>
    <row r="109" spans="2:7">
      <c r="B109" s="418"/>
      <c r="C109" s="400"/>
      <c r="D109" s="400"/>
      <c r="E109" s="400"/>
    </row>
    <row r="110" spans="2:7">
      <c r="B110" s="418"/>
      <c r="C110" s="400"/>
      <c r="D110" s="400"/>
      <c r="E110" s="400"/>
    </row>
    <row r="111" spans="2:7">
      <c r="B111" s="418"/>
      <c r="C111" s="400"/>
      <c r="D111" s="400"/>
      <c r="E111" s="400"/>
    </row>
    <row r="112" spans="2:7">
      <c r="B112" s="418"/>
      <c r="C112" s="400"/>
      <c r="D112" s="400"/>
      <c r="E112" s="400"/>
    </row>
    <row r="113" spans="2:5">
      <c r="B113" s="418"/>
      <c r="C113" s="400"/>
      <c r="D113" s="400"/>
      <c r="E113" s="400"/>
    </row>
    <row r="114" spans="2:5">
      <c r="B114" s="418"/>
      <c r="C114" s="400"/>
      <c r="D114" s="400"/>
      <c r="E114" s="400"/>
    </row>
    <row r="115" spans="2:5">
      <c r="B115" s="418"/>
      <c r="C115" s="400"/>
      <c r="D115" s="400"/>
      <c r="E115" s="400"/>
    </row>
    <row r="116" spans="2:5">
      <c r="B116" s="418"/>
      <c r="C116" s="400"/>
      <c r="D116" s="400"/>
      <c r="E116" s="400"/>
    </row>
    <row r="117" spans="2:5">
      <c r="B117" s="418"/>
      <c r="C117" s="400"/>
      <c r="D117" s="400"/>
      <c r="E117" s="400"/>
    </row>
    <row r="118" spans="2:5">
      <c r="B118" s="418"/>
      <c r="C118" s="400"/>
      <c r="D118" s="400"/>
      <c r="E118" s="400"/>
    </row>
    <row r="119" spans="2:5">
      <c r="B119" s="418"/>
      <c r="C119" s="400"/>
      <c r="D119" s="400"/>
      <c r="E119" s="400"/>
    </row>
    <row r="120" spans="2:5">
      <c r="B120" s="418"/>
      <c r="C120" s="400"/>
      <c r="D120" s="400"/>
      <c r="E120" s="400"/>
    </row>
    <row r="121" spans="2:5">
      <c r="B121" s="418"/>
      <c r="C121" s="400"/>
      <c r="D121" s="400"/>
      <c r="E121" s="400"/>
    </row>
    <row r="122" spans="2:5">
      <c r="B122" s="418"/>
      <c r="C122" s="400"/>
      <c r="D122" s="400"/>
      <c r="E122" s="400"/>
    </row>
    <row r="123" spans="2:5">
      <c r="B123" s="418"/>
      <c r="C123" s="400"/>
      <c r="D123" s="400"/>
      <c r="E123" s="400"/>
    </row>
    <row r="124" spans="2:5">
      <c r="B124" s="400"/>
      <c r="C124" s="400"/>
      <c r="D124" s="400"/>
      <c r="E124" s="400"/>
    </row>
    <row r="125" spans="2:5">
      <c r="B125" s="400"/>
      <c r="C125" s="400"/>
      <c r="D125" s="400"/>
      <c r="E125" s="400"/>
    </row>
    <row r="126" spans="2:5">
      <c r="B126" s="400"/>
      <c r="C126" s="400"/>
      <c r="D126" s="400"/>
      <c r="E126" s="400"/>
    </row>
    <row r="127" spans="2:5">
      <c r="B127" s="400"/>
      <c r="C127" s="400"/>
      <c r="D127" s="400"/>
      <c r="E127" s="400"/>
    </row>
    <row r="128" spans="2:5">
      <c r="B128" s="400"/>
      <c r="C128" s="400"/>
      <c r="D128" s="400"/>
      <c r="E128" s="400"/>
    </row>
    <row r="129" spans="2:5">
      <c r="B129" s="400"/>
      <c r="C129" s="400"/>
      <c r="D129" s="400"/>
      <c r="E129" s="400"/>
    </row>
    <row r="130" spans="2:5">
      <c r="B130" s="400"/>
      <c r="C130" s="400"/>
      <c r="D130" s="400"/>
      <c r="E130" s="400"/>
    </row>
    <row r="131" spans="2:5">
      <c r="B131" s="400"/>
      <c r="C131" s="400"/>
      <c r="D131" s="400"/>
      <c r="E131" s="400"/>
    </row>
    <row r="132" spans="2:5">
      <c r="B132" s="400"/>
      <c r="C132" s="400"/>
      <c r="D132" s="400"/>
      <c r="E132" s="400"/>
    </row>
    <row r="133" spans="2:5">
      <c r="B133" s="400"/>
      <c r="C133" s="400"/>
      <c r="D133" s="400"/>
      <c r="E133" s="400"/>
    </row>
    <row r="134" spans="2:5">
      <c r="B134" s="400"/>
      <c r="C134" s="400"/>
      <c r="D134" s="400"/>
      <c r="E134" s="400"/>
    </row>
    <row r="135" spans="2:5">
      <c r="B135" s="400"/>
      <c r="C135" s="400"/>
      <c r="D135" s="400"/>
      <c r="E135" s="400"/>
    </row>
    <row r="136" spans="2:5">
      <c r="B136" s="400"/>
      <c r="C136" s="400"/>
      <c r="D136" s="400"/>
      <c r="E136" s="400"/>
    </row>
    <row r="137" spans="2:5">
      <c r="B137" s="400"/>
      <c r="C137" s="400"/>
      <c r="D137" s="400"/>
      <c r="E137" s="400"/>
    </row>
    <row r="138" spans="2:5">
      <c r="B138" s="400"/>
      <c r="C138" s="400"/>
      <c r="D138" s="400"/>
      <c r="E138" s="400"/>
    </row>
    <row r="139" spans="2:5">
      <c r="B139" s="400"/>
      <c r="C139" s="400"/>
      <c r="D139" s="400"/>
      <c r="E139" s="400"/>
    </row>
    <row r="140" spans="2:5">
      <c r="B140" s="400"/>
      <c r="C140" s="400"/>
      <c r="D140" s="400"/>
      <c r="E140" s="400"/>
    </row>
    <row r="141" spans="2:5">
      <c r="B141" s="400"/>
      <c r="C141" s="400"/>
      <c r="D141" s="400"/>
      <c r="E141" s="400"/>
    </row>
    <row r="142" spans="2:5">
      <c r="B142" s="400"/>
      <c r="C142" s="400"/>
      <c r="D142" s="400"/>
      <c r="E142" s="400"/>
    </row>
    <row r="143" spans="2:5">
      <c r="B143" s="400"/>
      <c r="C143" s="400"/>
      <c r="D143" s="400"/>
      <c r="E143" s="400"/>
    </row>
    <row r="144" spans="2:5">
      <c r="B144" s="400"/>
      <c r="C144" s="400"/>
      <c r="D144" s="400"/>
      <c r="E144" s="400"/>
    </row>
    <row r="145" spans="2:5">
      <c r="B145" s="400"/>
      <c r="C145" s="400"/>
      <c r="D145" s="400"/>
      <c r="E145" s="400"/>
    </row>
    <row r="146" spans="2:5">
      <c r="B146" s="400"/>
      <c r="C146" s="400"/>
      <c r="D146" s="400"/>
      <c r="E146" s="400"/>
    </row>
    <row r="147" spans="2:5">
      <c r="B147" s="400"/>
      <c r="C147" s="400"/>
      <c r="D147" s="400"/>
      <c r="E147" s="400"/>
    </row>
    <row r="148" spans="2:5">
      <c r="B148" s="400"/>
      <c r="C148" s="400"/>
      <c r="D148" s="400"/>
      <c r="E148" s="400"/>
    </row>
    <row r="149" spans="2:5">
      <c r="B149" s="400"/>
      <c r="C149" s="400"/>
      <c r="D149" s="400"/>
      <c r="E149" s="400"/>
    </row>
    <row r="150" spans="2:5">
      <c r="B150" s="400"/>
      <c r="C150" s="400"/>
      <c r="D150" s="400"/>
      <c r="E150" s="400"/>
    </row>
    <row r="151" spans="2:5">
      <c r="B151" s="400"/>
      <c r="C151" s="400"/>
      <c r="D151" s="400"/>
      <c r="E151" s="400"/>
    </row>
    <row r="152" spans="2:5">
      <c r="B152" s="400"/>
      <c r="C152" s="400"/>
      <c r="D152" s="400"/>
      <c r="E152" s="400"/>
    </row>
    <row r="153" spans="2:5">
      <c r="B153" s="400"/>
      <c r="C153" s="400"/>
      <c r="D153" s="400"/>
      <c r="E153" s="400"/>
    </row>
    <row r="154" spans="2:5">
      <c r="B154" s="400"/>
      <c r="C154" s="400"/>
      <c r="D154" s="400"/>
      <c r="E154" s="400"/>
    </row>
    <row r="155" spans="2:5">
      <c r="B155" s="400"/>
      <c r="C155" s="400"/>
      <c r="D155" s="400"/>
      <c r="E155" s="400"/>
    </row>
    <row r="156" spans="2:5">
      <c r="B156" s="400"/>
      <c r="C156" s="400"/>
      <c r="D156" s="400"/>
      <c r="E156" s="400"/>
    </row>
    <row r="157" spans="2:5">
      <c r="B157" s="400"/>
      <c r="C157" s="400"/>
      <c r="D157" s="400"/>
      <c r="E157" s="400"/>
    </row>
    <row r="158" spans="2:5">
      <c r="B158" s="400"/>
      <c r="C158" s="400"/>
      <c r="D158" s="400"/>
      <c r="E158" s="400"/>
    </row>
    <row r="159" spans="2:5">
      <c r="B159" s="400"/>
      <c r="C159" s="400"/>
      <c r="D159" s="400"/>
      <c r="E159" s="400"/>
    </row>
    <row r="160" spans="2:5">
      <c r="B160" s="400"/>
      <c r="C160" s="400"/>
      <c r="D160" s="400"/>
      <c r="E160" s="400"/>
    </row>
    <row r="544" spans="17:17">
      <c r="Q544" s="397">
        <f>P544-O544</f>
        <v>0</v>
      </c>
    </row>
  </sheetData>
  <mergeCells count="34">
    <mergeCell ref="H31:H33"/>
    <mergeCell ref="A34:D34"/>
    <mergeCell ref="B26:B27"/>
    <mergeCell ref="A29:A30"/>
    <mergeCell ref="B29:B30"/>
    <mergeCell ref="C29:C30"/>
    <mergeCell ref="D29:D30"/>
    <mergeCell ref="A31:A33"/>
    <mergeCell ref="B31:B33"/>
    <mergeCell ref="C31:C33"/>
    <mergeCell ref="A26:A28"/>
    <mergeCell ref="B1:F1"/>
    <mergeCell ref="A2:H2"/>
    <mergeCell ref="A4:A5"/>
    <mergeCell ref="B4:B5"/>
    <mergeCell ref="C4:C5"/>
    <mergeCell ref="D4:D5"/>
    <mergeCell ref="E4:E5"/>
    <mergeCell ref="F4:G4"/>
    <mergeCell ref="H4:H5"/>
    <mergeCell ref="A6:A7"/>
    <mergeCell ref="B6:B7"/>
    <mergeCell ref="C6:C7"/>
    <mergeCell ref="D6:D7"/>
    <mergeCell ref="A22:A24"/>
    <mergeCell ref="B22:B24"/>
    <mergeCell ref="C23:C24"/>
    <mergeCell ref="A14:A16"/>
    <mergeCell ref="B14:B16"/>
    <mergeCell ref="A17:A19"/>
    <mergeCell ref="B17:B19"/>
    <mergeCell ref="A20:A21"/>
    <mergeCell ref="B20:B21"/>
    <mergeCell ref="C20:C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Footer>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D692B-52EC-45E6-AD58-4B8AF7B6AFC8}">
  <sheetPr>
    <tabColor theme="0" tint="-4.9989318521683403E-2"/>
  </sheetPr>
  <dimension ref="A1:Q534"/>
  <sheetViews>
    <sheetView view="pageBreakPreview" zoomScale="85" zoomScaleNormal="100" zoomScaleSheetLayoutView="85" workbookViewId="0">
      <selection sqref="A1:E1"/>
    </sheetView>
  </sheetViews>
  <sheetFormatPr defaultRowHeight="12.75"/>
  <cols>
    <col min="1" max="1" width="10.7109375" style="397" customWidth="1"/>
    <col min="2" max="2" width="10.5703125" style="397" customWidth="1"/>
    <col min="3" max="3" width="17.140625" style="397" customWidth="1"/>
    <col min="4" max="4" width="12.140625" style="397" customWidth="1"/>
    <col min="5" max="5" width="15.85546875" style="397" customWidth="1"/>
    <col min="6" max="7" width="19" style="397" customWidth="1"/>
    <col min="8" max="8" width="52.5703125" style="397" customWidth="1"/>
    <col min="9" max="258" width="9.140625" style="397"/>
    <col min="259" max="259" width="10.7109375" style="397" customWidth="1"/>
    <col min="260" max="260" width="10.5703125" style="397" customWidth="1"/>
    <col min="261" max="261" width="10.28515625" style="397" customWidth="1"/>
    <col min="262" max="262" width="13.28515625" style="397" customWidth="1"/>
    <col min="263" max="263" width="13.42578125" style="397" customWidth="1"/>
    <col min="264" max="264" width="54.42578125" style="397" customWidth="1"/>
    <col min="265" max="514" width="9.140625" style="397"/>
    <col min="515" max="515" width="10.7109375" style="397" customWidth="1"/>
    <col min="516" max="516" width="10.5703125" style="397" customWidth="1"/>
    <col min="517" max="517" width="10.28515625" style="397" customWidth="1"/>
    <col min="518" max="518" width="13.28515625" style="397" customWidth="1"/>
    <col min="519" max="519" width="13.42578125" style="397" customWidth="1"/>
    <col min="520" max="520" width="54.42578125" style="397" customWidth="1"/>
    <col min="521" max="770" width="9.140625" style="397"/>
    <col min="771" max="771" width="10.7109375" style="397" customWidth="1"/>
    <col min="772" max="772" width="10.5703125" style="397" customWidth="1"/>
    <col min="773" max="773" width="10.28515625" style="397" customWidth="1"/>
    <col min="774" max="774" width="13.28515625" style="397" customWidth="1"/>
    <col min="775" max="775" width="13.42578125" style="397" customWidth="1"/>
    <col min="776" max="776" width="54.42578125" style="397" customWidth="1"/>
    <col min="777" max="1026" width="9.140625" style="397"/>
    <col min="1027" max="1027" width="10.7109375" style="397" customWidth="1"/>
    <col min="1028" max="1028" width="10.5703125" style="397" customWidth="1"/>
    <col min="1029" max="1029" width="10.28515625" style="397" customWidth="1"/>
    <col min="1030" max="1030" width="13.28515625" style="397" customWidth="1"/>
    <col min="1031" max="1031" width="13.42578125" style="397" customWidth="1"/>
    <col min="1032" max="1032" width="54.42578125" style="397" customWidth="1"/>
    <col min="1033" max="1282" width="9.140625" style="397"/>
    <col min="1283" max="1283" width="10.7109375" style="397" customWidth="1"/>
    <col min="1284" max="1284" width="10.5703125" style="397" customWidth="1"/>
    <col min="1285" max="1285" width="10.28515625" style="397" customWidth="1"/>
    <col min="1286" max="1286" width="13.28515625" style="397" customWidth="1"/>
    <col min="1287" max="1287" width="13.42578125" style="397" customWidth="1"/>
    <col min="1288" max="1288" width="54.42578125" style="397" customWidth="1"/>
    <col min="1289" max="1538" width="9.140625" style="397"/>
    <col min="1539" max="1539" width="10.7109375" style="397" customWidth="1"/>
    <col min="1540" max="1540" width="10.5703125" style="397" customWidth="1"/>
    <col min="1541" max="1541" width="10.28515625" style="397" customWidth="1"/>
    <col min="1542" max="1542" width="13.28515625" style="397" customWidth="1"/>
    <col min="1543" max="1543" width="13.42578125" style="397" customWidth="1"/>
    <col min="1544" max="1544" width="54.42578125" style="397" customWidth="1"/>
    <col min="1545" max="1794" width="9.140625" style="397"/>
    <col min="1795" max="1795" width="10.7109375" style="397" customWidth="1"/>
    <col min="1796" max="1796" width="10.5703125" style="397" customWidth="1"/>
    <col min="1797" max="1797" width="10.28515625" style="397" customWidth="1"/>
    <col min="1798" max="1798" width="13.28515625" style="397" customWidth="1"/>
    <col min="1799" max="1799" width="13.42578125" style="397" customWidth="1"/>
    <col min="1800" max="1800" width="54.42578125" style="397" customWidth="1"/>
    <col min="1801" max="2050" width="9.140625" style="397"/>
    <col min="2051" max="2051" width="10.7109375" style="397" customWidth="1"/>
    <col min="2052" max="2052" width="10.5703125" style="397" customWidth="1"/>
    <col min="2053" max="2053" width="10.28515625" style="397" customWidth="1"/>
    <col min="2054" max="2054" width="13.28515625" style="397" customWidth="1"/>
    <col min="2055" max="2055" width="13.42578125" style="397" customWidth="1"/>
    <col min="2056" max="2056" width="54.42578125" style="397" customWidth="1"/>
    <col min="2057" max="2306" width="9.140625" style="397"/>
    <col min="2307" max="2307" width="10.7109375" style="397" customWidth="1"/>
    <col min="2308" max="2308" width="10.5703125" style="397" customWidth="1"/>
    <col min="2309" max="2309" width="10.28515625" style="397" customWidth="1"/>
    <col min="2310" max="2310" width="13.28515625" style="397" customWidth="1"/>
    <col min="2311" max="2311" width="13.42578125" style="397" customWidth="1"/>
    <col min="2312" max="2312" width="54.42578125" style="397" customWidth="1"/>
    <col min="2313" max="2562" width="9.140625" style="397"/>
    <col min="2563" max="2563" width="10.7109375" style="397" customWidth="1"/>
    <col min="2564" max="2564" width="10.5703125" style="397" customWidth="1"/>
    <col min="2565" max="2565" width="10.28515625" style="397" customWidth="1"/>
    <col min="2566" max="2566" width="13.28515625" style="397" customWidth="1"/>
    <col min="2567" max="2567" width="13.42578125" style="397" customWidth="1"/>
    <col min="2568" max="2568" width="54.42578125" style="397" customWidth="1"/>
    <col min="2569" max="2818" width="9.140625" style="397"/>
    <col min="2819" max="2819" width="10.7109375" style="397" customWidth="1"/>
    <col min="2820" max="2820" width="10.5703125" style="397" customWidth="1"/>
    <col min="2821" max="2821" width="10.28515625" style="397" customWidth="1"/>
    <col min="2822" max="2822" width="13.28515625" style="397" customWidth="1"/>
    <col min="2823" max="2823" width="13.42578125" style="397" customWidth="1"/>
    <col min="2824" max="2824" width="54.42578125" style="397" customWidth="1"/>
    <col min="2825" max="3074" width="9.140625" style="397"/>
    <col min="3075" max="3075" width="10.7109375" style="397" customWidth="1"/>
    <col min="3076" max="3076" width="10.5703125" style="397" customWidth="1"/>
    <col min="3077" max="3077" width="10.28515625" style="397" customWidth="1"/>
    <col min="3078" max="3078" width="13.28515625" style="397" customWidth="1"/>
    <col min="3079" max="3079" width="13.42578125" style="397" customWidth="1"/>
    <col min="3080" max="3080" width="54.42578125" style="397" customWidth="1"/>
    <col min="3081" max="3330" width="9.140625" style="397"/>
    <col min="3331" max="3331" width="10.7109375" style="397" customWidth="1"/>
    <col min="3332" max="3332" width="10.5703125" style="397" customWidth="1"/>
    <col min="3333" max="3333" width="10.28515625" style="397" customWidth="1"/>
    <col min="3334" max="3334" width="13.28515625" style="397" customWidth="1"/>
    <col min="3335" max="3335" width="13.42578125" style="397" customWidth="1"/>
    <col min="3336" max="3336" width="54.42578125" style="397" customWidth="1"/>
    <col min="3337" max="3586" width="9.140625" style="397"/>
    <col min="3587" max="3587" width="10.7109375" style="397" customWidth="1"/>
    <col min="3588" max="3588" width="10.5703125" style="397" customWidth="1"/>
    <col min="3589" max="3589" width="10.28515625" style="397" customWidth="1"/>
    <col min="3590" max="3590" width="13.28515625" style="397" customWidth="1"/>
    <col min="3591" max="3591" width="13.42578125" style="397" customWidth="1"/>
    <col min="3592" max="3592" width="54.42578125" style="397" customWidth="1"/>
    <col min="3593" max="3842" width="9.140625" style="397"/>
    <col min="3843" max="3843" width="10.7109375" style="397" customWidth="1"/>
    <col min="3844" max="3844" width="10.5703125" style="397" customWidth="1"/>
    <col min="3845" max="3845" width="10.28515625" style="397" customWidth="1"/>
    <col min="3846" max="3846" width="13.28515625" style="397" customWidth="1"/>
    <col min="3847" max="3847" width="13.42578125" style="397" customWidth="1"/>
    <col min="3848" max="3848" width="54.42578125" style="397" customWidth="1"/>
    <col min="3849" max="4098" width="9.140625" style="397"/>
    <col min="4099" max="4099" width="10.7109375" style="397" customWidth="1"/>
    <col min="4100" max="4100" width="10.5703125" style="397" customWidth="1"/>
    <col min="4101" max="4101" width="10.28515625" style="397" customWidth="1"/>
    <col min="4102" max="4102" width="13.28515625" style="397" customWidth="1"/>
    <col min="4103" max="4103" width="13.42578125" style="397" customWidth="1"/>
    <col min="4104" max="4104" width="54.42578125" style="397" customWidth="1"/>
    <col min="4105" max="4354" width="9.140625" style="397"/>
    <col min="4355" max="4355" width="10.7109375" style="397" customWidth="1"/>
    <col min="4356" max="4356" width="10.5703125" style="397" customWidth="1"/>
    <col min="4357" max="4357" width="10.28515625" style="397" customWidth="1"/>
    <col min="4358" max="4358" width="13.28515625" style="397" customWidth="1"/>
    <col min="4359" max="4359" width="13.42578125" style="397" customWidth="1"/>
    <col min="4360" max="4360" width="54.42578125" style="397" customWidth="1"/>
    <col min="4361" max="4610" width="9.140625" style="397"/>
    <col min="4611" max="4611" width="10.7109375" style="397" customWidth="1"/>
    <col min="4612" max="4612" width="10.5703125" style="397" customWidth="1"/>
    <col min="4613" max="4613" width="10.28515625" style="397" customWidth="1"/>
    <col min="4614" max="4614" width="13.28515625" style="397" customWidth="1"/>
    <col min="4615" max="4615" width="13.42578125" style="397" customWidth="1"/>
    <col min="4616" max="4616" width="54.42578125" style="397" customWidth="1"/>
    <col min="4617" max="4866" width="9.140625" style="397"/>
    <col min="4867" max="4867" width="10.7109375" style="397" customWidth="1"/>
    <col min="4868" max="4868" width="10.5703125" style="397" customWidth="1"/>
    <col min="4869" max="4869" width="10.28515625" style="397" customWidth="1"/>
    <col min="4870" max="4870" width="13.28515625" style="397" customWidth="1"/>
    <col min="4871" max="4871" width="13.42578125" style="397" customWidth="1"/>
    <col min="4872" max="4872" width="54.42578125" style="397" customWidth="1"/>
    <col min="4873" max="5122" width="9.140625" style="397"/>
    <col min="5123" max="5123" width="10.7109375" style="397" customWidth="1"/>
    <col min="5124" max="5124" width="10.5703125" style="397" customWidth="1"/>
    <col min="5125" max="5125" width="10.28515625" style="397" customWidth="1"/>
    <col min="5126" max="5126" width="13.28515625" style="397" customWidth="1"/>
    <col min="5127" max="5127" width="13.42578125" style="397" customWidth="1"/>
    <col min="5128" max="5128" width="54.42578125" style="397" customWidth="1"/>
    <col min="5129" max="5378" width="9.140625" style="397"/>
    <col min="5379" max="5379" width="10.7109375" style="397" customWidth="1"/>
    <col min="5380" max="5380" width="10.5703125" style="397" customWidth="1"/>
    <col min="5381" max="5381" width="10.28515625" style="397" customWidth="1"/>
    <col min="5382" max="5382" width="13.28515625" style="397" customWidth="1"/>
    <col min="5383" max="5383" width="13.42578125" style="397" customWidth="1"/>
    <col min="5384" max="5384" width="54.42578125" style="397" customWidth="1"/>
    <col min="5385" max="5634" width="9.140625" style="397"/>
    <col min="5635" max="5635" width="10.7109375" style="397" customWidth="1"/>
    <col min="5636" max="5636" width="10.5703125" style="397" customWidth="1"/>
    <col min="5637" max="5637" width="10.28515625" style="397" customWidth="1"/>
    <col min="5638" max="5638" width="13.28515625" style="397" customWidth="1"/>
    <col min="5639" max="5639" width="13.42578125" style="397" customWidth="1"/>
    <col min="5640" max="5640" width="54.42578125" style="397" customWidth="1"/>
    <col min="5641" max="5890" width="9.140625" style="397"/>
    <col min="5891" max="5891" width="10.7109375" style="397" customWidth="1"/>
    <col min="5892" max="5892" width="10.5703125" style="397" customWidth="1"/>
    <col min="5893" max="5893" width="10.28515625" style="397" customWidth="1"/>
    <col min="5894" max="5894" width="13.28515625" style="397" customWidth="1"/>
    <col min="5895" max="5895" width="13.42578125" style="397" customWidth="1"/>
    <col min="5896" max="5896" width="54.42578125" style="397" customWidth="1"/>
    <col min="5897" max="6146" width="9.140625" style="397"/>
    <col min="6147" max="6147" width="10.7109375" style="397" customWidth="1"/>
    <col min="6148" max="6148" width="10.5703125" style="397" customWidth="1"/>
    <col min="6149" max="6149" width="10.28515625" style="397" customWidth="1"/>
    <col min="6150" max="6150" width="13.28515625" style="397" customWidth="1"/>
    <col min="6151" max="6151" width="13.42578125" style="397" customWidth="1"/>
    <col min="6152" max="6152" width="54.42578125" style="397" customWidth="1"/>
    <col min="6153" max="6402" width="9.140625" style="397"/>
    <col min="6403" max="6403" width="10.7109375" style="397" customWidth="1"/>
    <col min="6404" max="6404" width="10.5703125" style="397" customWidth="1"/>
    <col min="6405" max="6405" width="10.28515625" style="397" customWidth="1"/>
    <col min="6406" max="6406" width="13.28515625" style="397" customWidth="1"/>
    <col min="6407" max="6407" width="13.42578125" style="397" customWidth="1"/>
    <col min="6408" max="6408" width="54.42578125" style="397" customWidth="1"/>
    <col min="6409" max="6658" width="9.140625" style="397"/>
    <col min="6659" max="6659" width="10.7109375" style="397" customWidth="1"/>
    <col min="6660" max="6660" width="10.5703125" style="397" customWidth="1"/>
    <col min="6661" max="6661" width="10.28515625" style="397" customWidth="1"/>
    <col min="6662" max="6662" width="13.28515625" style="397" customWidth="1"/>
    <col min="6663" max="6663" width="13.42578125" style="397" customWidth="1"/>
    <col min="6664" max="6664" width="54.42578125" style="397" customWidth="1"/>
    <col min="6665" max="6914" width="9.140625" style="397"/>
    <col min="6915" max="6915" width="10.7109375" style="397" customWidth="1"/>
    <col min="6916" max="6916" width="10.5703125" style="397" customWidth="1"/>
    <col min="6917" max="6917" width="10.28515625" style="397" customWidth="1"/>
    <col min="6918" max="6918" width="13.28515625" style="397" customWidth="1"/>
    <col min="6919" max="6919" width="13.42578125" style="397" customWidth="1"/>
    <col min="6920" max="6920" width="54.42578125" style="397" customWidth="1"/>
    <col min="6921" max="7170" width="9.140625" style="397"/>
    <col min="7171" max="7171" width="10.7109375" style="397" customWidth="1"/>
    <col min="7172" max="7172" width="10.5703125" style="397" customWidth="1"/>
    <col min="7173" max="7173" width="10.28515625" style="397" customWidth="1"/>
    <col min="7174" max="7174" width="13.28515625" style="397" customWidth="1"/>
    <col min="7175" max="7175" width="13.42578125" style="397" customWidth="1"/>
    <col min="7176" max="7176" width="54.42578125" style="397" customWidth="1"/>
    <col min="7177" max="7426" width="9.140625" style="397"/>
    <col min="7427" max="7427" width="10.7109375" style="397" customWidth="1"/>
    <col min="7428" max="7428" width="10.5703125" style="397" customWidth="1"/>
    <col min="7429" max="7429" width="10.28515625" style="397" customWidth="1"/>
    <col min="7430" max="7430" width="13.28515625" style="397" customWidth="1"/>
    <col min="7431" max="7431" width="13.42578125" style="397" customWidth="1"/>
    <col min="7432" max="7432" width="54.42578125" style="397" customWidth="1"/>
    <col min="7433" max="7682" width="9.140625" style="397"/>
    <col min="7683" max="7683" width="10.7109375" style="397" customWidth="1"/>
    <col min="7684" max="7684" width="10.5703125" style="397" customWidth="1"/>
    <col min="7685" max="7685" width="10.28515625" style="397" customWidth="1"/>
    <col min="7686" max="7686" width="13.28515625" style="397" customWidth="1"/>
    <col min="7687" max="7687" width="13.42578125" style="397" customWidth="1"/>
    <col min="7688" max="7688" width="54.42578125" style="397" customWidth="1"/>
    <col min="7689" max="7938" width="9.140625" style="397"/>
    <col min="7939" max="7939" width="10.7109375" style="397" customWidth="1"/>
    <col min="7940" max="7940" width="10.5703125" style="397" customWidth="1"/>
    <col min="7941" max="7941" width="10.28515625" style="397" customWidth="1"/>
    <col min="7942" max="7942" width="13.28515625" style="397" customWidth="1"/>
    <col min="7943" max="7943" width="13.42578125" style="397" customWidth="1"/>
    <col min="7944" max="7944" width="54.42578125" style="397" customWidth="1"/>
    <col min="7945" max="8194" width="9.140625" style="397"/>
    <col min="8195" max="8195" width="10.7109375" style="397" customWidth="1"/>
    <col min="8196" max="8196" width="10.5703125" style="397" customWidth="1"/>
    <col min="8197" max="8197" width="10.28515625" style="397" customWidth="1"/>
    <col min="8198" max="8198" width="13.28515625" style="397" customWidth="1"/>
    <col min="8199" max="8199" width="13.42578125" style="397" customWidth="1"/>
    <col min="8200" max="8200" width="54.42578125" style="397" customWidth="1"/>
    <col min="8201" max="8450" width="9.140625" style="397"/>
    <col min="8451" max="8451" width="10.7109375" style="397" customWidth="1"/>
    <col min="8452" max="8452" width="10.5703125" style="397" customWidth="1"/>
    <col min="8453" max="8453" width="10.28515625" style="397" customWidth="1"/>
    <col min="8454" max="8454" width="13.28515625" style="397" customWidth="1"/>
    <col min="8455" max="8455" width="13.42578125" style="397" customWidth="1"/>
    <col min="8456" max="8456" width="54.42578125" style="397" customWidth="1"/>
    <col min="8457" max="8706" width="9.140625" style="397"/>
    <col min="8707" max="8707" width="10.7109375" style="397" customWidth="1"/>
    <col min="8708" max="8708" width="10.5703125" style="397" customWidth="1"/>
    <col min="8709" max="8709" width="10.28515625" style="397" customWidth="1"/>
    <col min="8710" max="8710" width="13.28515625" style="397" customWidth="1"/>
    <col min="8711" max="8711" width="13.42578125" style="397" customWidth="1"/>
    <col min="8712" max="8712" width="54.42578125" style="397" customWidth="1"/>
    <col min="8713" max="8962" width="9.140625" style="397"/>
    <col min="8963" max="8963" width="10.7109375" style="397" customWidth="1"/>
    <col min="8964" max="8964" width="10.5703125" style="397" customWidth="1"/>
    <col min="8965" max="8965" width="10.28515625" style="397" customWidth="1"/>
    <col min="8966" max="8966" width="13.28515625" style="397" customWidth="1"/>
    <col min="8967" max="8967" width="13.42578125" style="397" customWidth="1"/>
    <col min="8968" max="8968" width="54.42578125" style="397" customWidth="1"/>
    <col min="8969" max="9218" width="9.140625" style="397"/>
    <col min="9219" max="9219" width="10.7109375" style="397" customWidth="1"/>
    <col min="9220" max="9220" width="10.5703125" style="397" customWidth="1"/>
    <col min="9221" max="9221" width="10.28515625" style="397" customWidth="1"/>
    <col min="9222" max="9222" width="13.28515625" style="397" customWidth="1"/>
    <col min="9223" max="9223" width="13.42578125" style="397" customWidth="1"/>
    <col min="9224" max="9224" width="54.42578125" style="397" customWidth="1"/>
    <col min="9225" max="9474" width="9.140625" style="397"/>
    <col min="9475" max="9475" width="10.7109375" style="397" customWidth="1"/>
    <col min="9476" max="9476" width="10.5703125" style="397" customWidth="1"/>
    <col min="9477" max="9477" width="10.28515625" style="397" customWidth="1"/>
    <col min="9478" max="9478" width="13.28515625" style="397" customWidth="1"/>
    <col min="9479" max="9479" width="13.42578125" style="397" customWidth="1"/>
    <col min="9480" max="9480" width="54.42578125" style="397" customWidth="1"/>
    <col min="9481" max="9730" width="9.140625" style="397"/>
    <col min="9731" max="9731" width="10.7109375" style="397" customWidth="1"/>
    <col min="9732" max="9732" width="10.5703125" style="397" customWidth="1"/>
    <col min="9733" max="9733" width="10.28515625" style="397" customWidth="1"/>
    <col min="9734" max="9734" width="13.28515625" style="397" customWidth="1"/>
    <col min="9735" max="9735" width="13.42578125" style="397" customWidth="1"/>
    <col min="9736" max="9736" width="54.42578125" style="397" customWidth="1"/>
    <col min="9737" max="9986" width="9.140625" style="397"/>
    <col min="9987" max="9987" width="10.7109375" style="397" customWidth="1"/>
    <col min="9988" max="9988" width="10.5703125" style="397" customWidth="1"/>
    <col min="9989" max="9989" width="10.28515625" style="397" customWidth="1"/>
    <col min="9990" max="9990" width="13.28515625" style="397" customWidth="1"/>
    <col min="9991" max="9991" width="13.42578125" style="397" customWidth="1"/>
    <col min="9992" max="9992" width="54.42578125" style="397" customWidth="1"/>
    <col min="9993" max="10242" width="9.140625" style="397"/>
    <col min="10243" max="10243" width="10.7109375" style="397" customWidth="1"/>
    <col min="10244" max="10244" width="10.5703125" style="397" customWidth="1"/>
    <col min="10245" max="10245" width="10.28515625" style="397" customWidth="1"/>
    <col min="10246" max="10246" width="13.28515625" style="397" customWidth="1"/>
    <col min="10247" max="10247" width="13.42578125" style="397" customWidth="1"/>
    <col min="10248" max="10248" width="54.42578125" style="397" customWidth="1"/>
    <col min="10249" max="10498" width="9.140625" style="397"/>
    <col min="10499" max="10499" width="10.7109375" style="397" customWidth="1"/>
    <col min="10500" max="10500" width="10.5703125" style="397" customWidth="1"/>
    <col min="10501" max="10501" width="10.28515625" style="397" customWidth="1"/>
    <col min="10502" max="10502" width="13.28515625" style="397" customWidth="1"/>
    <col min="10503" max="10503" width="13.42578125" style="397" customWidth="1"/>
    <col min="10504" max="10504" width="54.42578125" style="397" customWidth="1"/>
    <col min="10505" max="10754" width="9.140625" style="397"/>
    <col min="10755" max="10755" width="10.7109375" style="397" customWidth="1"/>
    <col min="10756" max="10756" width="10.5703125" style="397" customWidth="1"/>
    <col min="10757" max="10757" width="10.28515625" style="397" customWidth="1"/>
    <col min="10758" max="10758" width="13.28515625" style="397" customWidth="1"/>
    <col min="10759" max="10759" width="13.42578125" style="397" customWidth="1"/>
    <col min="10760" max="10760" width="54.42578125" style="397" customWidth="1"/>
    <col min="10761" max="11010" width="9.140625" style="397"/>
    <col min="11011" max="11011" width="10.7109375" style="397" customWidth="1"/>
    <col min="11012" max="11012" width="10.5703125" style="397" customWidth="1"/>
    <col min="11013" max="11013" width="10.28515625" style="397" customWidth="1"/>
    <col min="11014" max="11014" width="13.28515625" style="397" customWidth="1"/>
    <col min="11015" max="11015" width="13.42578125" style="397" customWidth="1"/>
    <col min="11016" max="11016" width="54.42578125" style="397" customWidth="1"/>
    <col min="11017" max="11266" width="9.140625" style="397"/>
    <col min="11267" max="11267" width="10.7109375" style="397" customWidth="1"/>
    <col min="11268" max="11268" width="10.5703125" style="397" customWidth="1"/>
    <col min="11269" max="11269" width="10.28515625" style="397" customWidth="1"/>
    <col min="11270" max="11270" width="13.28515625" style="397" customWidth="1"/>
    <col min="11271" max="11271" width="13.42578125" style="397" customWidth="1"/>
    <col min="11272" max="11272" width="54.42578125" style="397" customWidth="1"/>
    <col min="11273" max="11522" width="9.140625" style="397"/>
    <col min="11523" max="11523" width="10.7109375" style="397" customWidth="1"/>
    <col min="11524" max="11524" width="10.5703125" style="397" customWidth="1"/>
    <col min="11525" max="11525" width="10.28515625" style="397" customWidth="1"/>
    <col min="11526" max="11526" width="13.28515625" style="397" customWidth="1"/>
    <col min="11527" max="11527" width="13.42578125" style="397" customWidth="1"/>
    <col min="11528" max="11528" width="54.42578125" style="397" customWidth="1"/>
    <col min="11529" max="11778" width="9.140625" style="397"/>
    <col min="11779" max="11779" width="10.7109375" style="397" customWidth="1"/>
    <col min="11780" max="11780" width="10.5703125" style="397" customWidth="1"/>
    <col min="11781" max="11781" width="10.28515625" style="397" customWidth="1"/>
    <col min="11782" max="11782" width="13.28515625" style="397" customWidth="1"/>
    <col min="11783" max="11783" width="13.42578125" style="397" customWidth="1"/>
    <col min="11784" max="11784" width="54.42578125" style="397" customWidth="1"/>
    <col min="11785" max="12034" width="9.140625" style="397"/>
    <col min="12035" max="12035" width="10.7109375" style="397" customWidth="1"/>
    <col min="12036" max="12036" width="10.5703125" style="397" customWidth="1"/>
    <col min="12037" max="12037" width="10.28515625" style="397" customWidth="1"/>
    <col min="12038" max="12038" width="13.28515625" style="397" customWidth="1"/>
    <col min="12039" max="12039" width="13.42578125" style="397" customWidth="1"/>
    <col min="12040" max="12040" width="54.42578125" style="397" customWidth="1"/>
    <col min="12041" max="12290" width="9.140625" style="397"/>
    <col min="12291" max="12291" width="10.7109375" style="397" customWidth="1"/>
    <col min="12292" max="12292" width="10.5703125" style="397" customWidth="1"/>
    <col min="12293" max="12293" width="10.28515625" style="397" customWidth="1"/>
    <col min="12294" max="12294" width="13.28515625" style="397" customWidth="1"/>
    <col min="12295" max="12295" width="13.42578125" style="397" customWidth="1"/>
    <col min="12296" max="12296" width="54.42578125" style="397" customWidth="1"/>
    <col min="12297" max="12546" width="9.140625" style="397"/>
    <col min="12547" max="12547" width="10.7109375" style="397" customWidth="1"/>
    <col min="12548" max="12548" width="10.5703125" style="397" customWidth="1"/>
    <col min="12549" max="12549" width="10.28515625" style="397" customWidth="1"/>
    <col min="12550" max="12550" width="13.28515625" style="397" customWidth="1"/>
    <col min="12551" max="12551" width="13.42578125" style="397" customWidth="1"/>
    <col min="12552" max="12552" width="54.42578125" style="397" customWidth="1"/>
    <col min="12553" max="12802" width="9.140625" style="397"/>
    <col min="12803" max="12803" width="10.7109375" style="397" customWidth="1"/>
    <col min="12804" max="12804" width="10.5703125" style="397" customWidth="1"/>
    <col min="12805" max="12805" width="10.28515625" style="397" customWidth="1"/>
    <col min="12806" max="12806" width="13.28515625" style="397" customWidth="1"/>
    <col min="12807" max="12807" width="13.42578125" style="397" customWidth="1"/>
    <col min="12808" max="12808" width="54.42578125" style="397" customWidth="1"/>
    <col min="12809" max="13058" width="9.140625" style="397"/>
    <col min="13059" max="13059" width="10.7109375" style="397" customWidth="1"/>
    <col min="13060" max="13060" width="10.5703125" style="397" customWidth="1"/>
    <col min="13061" max="13061" width="10.28515625" style="397" customWidth="1"/>
    <col min="13062" max="13062" width="13.28515625" style="397" customWidth="1"/>
    <col min="13063" max="13063" width="13.42578125" style="397" customWidth="1"/>
    <col min="13064" max="13064" width="54.42578125" style="397" customWidth="1"/>
    <col min="13065" max="13314" width="9.140625" style="397"/>
    <col min="13315" max="13315" width="10.7109375" style="397" customWidth="1"/>
    <col min="13316" max="13316" width="10.5703125" style="397" customWidth="1"/>
    <col min="13317" max="13317" width="10.28515625" style="397" customWidth="1"/>
    <col min="13318" max="13318" width="13.28515625" style="397" customWidth="1"/>
    <col min="13319" max="13319" width="13.42578125" style="397" customWidth="1"/>
    <col min="13320" max="13320" width="54.42578125" style="397" customWidth="1"/>
    <col min="13321" max="13570" width="9.140625" style="397"/>
    <col min="13571" max="13571" width="10.7109375" style="397" customWidth="1"/>
    <col min="13572" max="13572" width="10.5703125" style="397" customWidth="1"/>
    <col min="13573" max="13573" width="10.28515625" style="397" customWidth="1"/>
    <col min="13574" max="13574" width="13.28515625" style="397" customWidth="1"/>
    <col min="13575" max="13575" width="13.42578125" style="397" customWidth="1"/>
    <col min="13576" max="13576" width="54.42578125" style="397" customWidth="1"/>
    <col min="13577" max="13826" width="9.140625" style="397"/>
    <col min="13827" max="13827" width="10.7109375" style="397" customWidth="1"/>
    <col min="13828" max="13828" width="10.5703125" style="397" customWidth="1"/>
    <col min="13829" max="13829" width="10.28515625" style="397" customWidth="1"/>
    <col min="13830" max="13830" width="13.28515625" style="397" customWidth="1"/>
    <col min="13831" max="13831" width="13.42578125" style="397" customWidth="1"/>
    <col min="13832" max="13832" width="54.42578125" style="397" customWidth="1"/>
    <col min="13833" max="14082" width="9.140625" style="397"/>
    <col min="14083" max="14083" width="10.7109375" style="397" customWidth="1"/>
    <col min="14084" max="14084" width="10.5703125" style="397" customWidth="1"/>
    <col min="14085" max="14085" width="10.28515625" style="397" customWidth="1"/>
    <col min="14086" max="14086" width="13.28515625" style="397" customWidth="1"/>
    <col min="14087" max="14087" width="13.42578125" style="397" customWidth="1"/>
    <col min="14088" max="14088" width="54.42578125" style="397" customWidth="1"/>
    <col min="14089" max="14338" width="9.140625" style="397"/>
    <col min="14339" max="14339" width="10.7109375" style="397" customWidth="1"/>
    <col min="14340" max="14340" width="10.5703125" style="397" customWidth="1"/>
    <col min="14341" max="14341" width="10.28515625" style="397" customWidth="1"/>
    <col min="14342" max="14342" width="13.28515625" style="397" customWidth="1"/>
    <col min="14343" max="14343" width="13.42578125" style="397" customWidth="1"/>
    <col min="14344" max="14344" width="54.42578125" style="397" customWidth="1"/>
    <col min="14345" max="14594" width="9.140625" style="397"/>
    <col min="14595" max="14595" width="10.7109375" style="397" customWidth="1"/>
    <col min="14596" max="14596" width="10.5703125" style="397" customWidth="1"/>
    <col min="14597" max="14597" width="10.28515625" style="397" customWidth="1"/>
    <col min="14598" max="14598" width="13.28515625" style="397" customWidth="1"/>
    <col min="14599" max="14599" width="13.42578125" style="397" customWidth="1"/>
    <col min="14600" max="14600" width="54.42578125" style="397" customWidth="1"/>
    <col min="14601" max="14850" width="9.140625" style="397"/>
    <col min="14851" max="14851" width="10.7109375" style="397" customWidth="1"/>
    <col min="14852" max="14852" width="10.5703125" style="397" customWidth="1"/>
    <col min="14853" max="14853" width="10.28515625" style="397" customWidth="1"/>
    <col min="14854" max="14854" width="13.28515625" style="397" customWidth="1"/>
    <col min="14855" max="14855" width="13.42578125" style="397" customWidth="1"/>
    <col min="14856" max="14856" width="54.42578125" style="397" customWidth="1"/>
    <col min="14857" max="15106" width="9.140625" style="397"/>
    <col min="15107" max="15107" width="10.7109375" style="397" customWidth="1"/>
    <col min="15108" max="15108" width="10.5703125" style="397" customWidth="1"/>
    <col min="15109" max="15109" width="10.28515625" style="397" customWidth="1"/>
    <col min="15110" max="15110" width="13.28515625" style="397" customWidth="1"/>
    <col min="15111" max="15111" width="13.42578125" style="397" customWidth="1"/>
    <col min="15112" max="15112" width="54.42578125" style="397" customWidth="1"/>
    <col min="15113" max="15362" width="9.140625" style="397"/>
    <col min="15363" max="15363" width="10.7109375" style="397" customWidth="1"/>
    <col min="15364" max="15364" width="10.5703125" style="397" customWidth="1"/>
    <col min="15365" max="15365" width="10.28515625" style="397" customWidth="1"/>
    <col min="15366" max="15366" width="13.28515625" style="397" customWidth="1"/>
    <col min="15367" max="15367" width="13.42578125" style="397" customWidth="1"/>
    <col min="15368" max="15368" width="54.42578125" style="397" customWidth="1"/>
    <col min="15369" max="15618" width="9.140625" style="397"/>
    <col min="15619" max="15619" width="10.7109375" style="397" customWidth="1"/>
    <col min="15620" max="15620" width="10.5703125" style="397" customWidth="1"/>
    <col min="15621" max="15621" width="10.28515625" style="397" customWidth="1"/>
    <col min="15622" max="15622" width="13.28515625" style="397" customWidth="1"/>
    <col min="15623" max="15623" width="13.42578125" style="397" customWidth="1"/>
    <col min="15624" max="15624" width="54.42578125" style="397" customWidth="1"/>
    <col min="15625" max="15874" width="9.140625" style="397"/>
    <col min="15875" max="15875" width="10.7109375" style="397" customWidth="1"/>
    <col min="15876" max="15876" width="10.5703125" style="397" customWidth="1"/>
    <col min="15877" max="15877" width="10.28515625" style="397" customWidth="1"/>
    <col min="15878" max="15878" width="13.28515625" style="397" customWidth="1"/>
    <col min="15879" max="15879" width="13.42578125" style="397" customWidth="1"/>
    <col min="15880" max="15880" width="54.42578125" style="397" customWidth="1"/>
    <col min="15881" max="16130" width="9.140625" style="397"/>
    <col min="16131" max="16131" width="10.7109375" style="397" customWidth="1"/>
    <col min="16132" max="16132" width="10.5703125" style="397" customWidth="1"/>
    <col min="16133" max="16133" width="10.28515625" style="397" customWidth="1"/>
    <col min="16134" max="16134" width="13.28515625" style="397" customWidth="1"/>
    <col min="16135" max="16135" width="13.42578125" style="397" customWidth="1"/>
    <col min="16136" max="16136" width="54.42578125" style="397" customWidth="1"/>
    <col min="16137" max="16384" width="9.140625" style="397"/>
  </cols>
  <sheetData>
    <row r="1" spans="1:8" ht="51" customHeight="1">
      <c r="A1" s="5816"/>
      <c r="B1" s="5816"/>
      <c r="C1" s="5816"/>
      <c r="D1" s="5816"/>
      <c r="E1" s="5817"/>
      <c r="F1" s="5818" t="s">
        <v>1310</v>
      </c>
      <c r="G1" s="5818"/>
      <c r="H1" s="5818"/>
    </row>
    <row r="2" spans="1:8" ht="45.75" customHeight="1">
      <c r="A2" s="5787" t="s">
        <v>1031</v>
      </c>
      <c r="B2" s="5787"/>
      <c r="C2" s="5787"/>
      <c r="D2" s="5787"/>
      <c r="E2" s="5787"/>
      <c r="F2" s="5787"/>
      <c r="G2" s="5787"/>
      <c r="H2" s="5787"/>
    </row>
    <row r="3" spans="1:8" ht="13.5" thickBot="1">
      <c r="A3" s="419"/>
      <c r="B3" s="419"/>
      <c r="C3" s="419"/>
      <c r="D3" s="419"/>
      <c r="E3" s="419"/>
      <c r="F3" s="3447"/>
      <c r="G3" s="3447"/>
      <c r="H3" s="3446" t="s">
        <v>1030</v>
      </c>
    </row>
    <row r="4" spans="1:8" ht="15">
      <c r="A4" s="5788" t="s">
        <v>0</v>
      </c>
      <c r="B4" s="5790" t="s">
        <v>312</v>
      </c>
      <c r="C4" s="5792" t="s">
        <v>438</v>
      </c>
      <c r="D4" s="5790" t="s">
        <v>3</v>
      </c>
      <c r="E4" s="5796" t="s">
        <v>396</v>
      </c>
      <c r="F4" s="5823" t="s">
        <v>1029</v>
      </c>
      <c r="G4" s="5824"/>
      <c r="H4" s="5812" t="s">
        <v>439</v>
      </c>
    </row>
    <row r="5" spans="1:8" ht="15.75" thickBot="1">
      <c r="A5" s="5819"/>
      <c r="B5" s="5820"/>
      <c r="C5" s="5821"/>
      <c r="D5" s="5820"/>
      <c r="E5" s="5822"/>
      <c r="F5" s="4484" t="s">
        <v>352</v>
      </c>
      <c r="G5" s="4480" t="s">
        <v>353</v>
      </c>
      <c r="H5" s="5813"/>
    </row>
    <row r="6" spans="1:8" ht="70.5" customHeight="1" thickBot="1">
      <c r="A6" s="4567" t="s">
        <v>358</v>
      </c>
      <c r="B6" s="4568" t="s">
        <v>359</v>
      </c>
      <c r="C6" s="4569" t="s">
        <v>1028</v>
      </c>
      <c r="D6" s="4571" t="s">
        <v>724</v>
      </c>
      <c r="E6" s="4572">
        <f>SUM(F6:G6)</f>
        <v>68636000</v>
      </c>
      <c r="F6" s="4570">
        <v>68636000</v>
      </c>
      <c r="G6" s="4565">
        <v>0</v>
      </c>
      <c r="H6" s="4566" t="s">
        <v>1027</v>
      </c>
    </row>
    <row r="7" spans="1:8" ht="36.75" customHeight="1" thickBot="1">
      <c r="A7" s="5814" t="s">
        <v>1026</v>
      </c>
      <c r="B7" s="5815"/>
      <c r="C7" s="4875"/>
      <c r="D7" s="4872"/>
      <c r="E7" s="4876">
        <f>SUM(E6:E6)</f>
        <v>68636000</v>
      </c>
      <c r="F7" s="4873">
        <f>SUM(F6:F6)</f>
        <v>68636000</v>
      </c>
      <c r="G7" s="4876">
        <f>SUM(G6)</f>
        <v>0</v>
      </c>
      <c r="H7" s="4874"/>
    </row>
    <row r="534" spans="17:17">
      <c r="Q534" s="397">
        <f>P534-O534</f>
        <v>0</v>
      </c>
    </row>
  </sheetData>
  <mergeCells count="11">
    <mergeCell ref="H4:H5"/>
    <mergeCell ref="A7:B7"/>
    <mergeCell ref="A1:E1"/>
    <mergeCell ref="F1:H1"/>
    <mergeCell ref="A2:H2"/>
    <mergeCell ref="A4:A5"/>
    <mergeCell ref="B4:B5"/>
    <mergeCell ref="C4:C5"/>
    <mergeCell ref="D4:D5"/>
    <mergeCell ref="E4:E5"/>
    <mergeCell ref="F4:G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C675-F447-47D1-95FF-A92C20F28E98}">
  <sheetPr>
    <tabColor theme="0" tint="-4.9989318521683403E-2"/>
  </sheetPr>
  <dimension ref="A1:Q538"/>
  <sheetViews>
    <sheetView view="pageBreakPreview" zoomScale="85" zoomScaleNormal="100" zoomScaleSheetLayoutView="85" workbookViewId="0"/>
  </sheetViews>
  <sheetFormatPr defaultRowHeight="12.75"/>
  <cols>
    <col min="1" max="1" width="6.28515625" style="401" customWidth="1"/>
    <col min="2" max="2" width="9.5703125" style="401" customWidth="1"/>
    <col min="3" max="3" width="20.28515625" style="401" customWidth="1"/>
    <col min="4" max="4" width="11" style="401" customWidth="1"/>
    <col min="5" max="5" width="14.5703125" style="401" customWidth="1"/>
    <col min="6" max="7" width="15.7109375" style="401" customWidth="1"/>
    <col min="8" max="8" width="16" style="401" customWidth="1"/>
    <col min="9" max="9" width="97.28515625" style="401" customWidth="1"/>
    <col min="10" max="257" width="9.140625" style="401"/>
    <col min="258" max="258" width="7" style="401" customWidth="1"/>
    <col min="259" max="259" width="10.7109375" style="401" customWidth="1"/>
    <col min="260" max="260" width="15.7109375" style="401" customWidth="1"/>
    <col min="261" max="262" width="13.42578125" style="401" customWidth="1"/>
    <col min="263" max="263" width="17.85546875" style="401" customWidth="1"/>
    <col min="264" max="264" width="16" style="401" customWidth="1"/>
    <col min="265" max="265" width="43.42578125" style="401" customWidth="1"/>
    <col min="266" max="513" width="9.140625" style="401"/>
    <col min="514" max="514" width="7" style="401" customWidth="1"/>
    <col min="515" max="515" width="10.7109375" style="401" customWidth="1"/>
    <col min="516" max="516" width="15.7109375" style="401" customWidth="1"/>
    <col min="517" max="518" width="13.42578125" style="401" customWidth="1"/>
    <col min="519" max="519" width="17.85546875" style="401" customWidth="1"/>
    <col min="520" max="520" width="16" style="401" customWidth="1"/>
    <col min="521" max="521" width="43.42578125" style="401" customWidth="1"/>
    <col min="522" max="769" width="9.140625" style="401"/>
    <col min="770" max="770" width="7" style="401" customWidth="1"/>
    <col min="771" max="771" width="10.7109375" style="401" customWidth="1"/>
    <col min="772" max="772" width="15.7109375" style="401" customWidth="1"/>
    <col min="773" max="774" width="13.42578125" style="401" customWidth="1"/>
    <col min="775" max="775" width="17.85546875" style="401" customWidth="1"/>
    <col min="776" max="776" width="16" style="401" customWidth="1"/>
    <col min="777" max="777" width="43.42578125" style="401" customWidth="1"/>
    <col min="778" max="1025" width="9.140625" style="401"/>
    <col min="1026" max="1026" width="7" style="401" customWidth="1"/>
    <col min="1027" max="1027" width="10.7109375" style="401" customWidth="1"/>
    <col min="1028" max="1028" width="15.7109375" style="401" customWidth="1"/>
    <col min="1029" max="1030" width="13.42578125" style="401" customWidth="1"/>
    <col min="1031" max="1031" width="17.85546875" style="401" customWidth="1"/>
    <col min="1032" max="1032" width="16" style="401" customWidth="1"/>
    <col min="1033" max="1033" width="43.42578125" style="401" customWidth="1"/>
    <col min="1034" max="1281" width="9.140625" style="401"/>
    <col min="1282" max="1282" width="7" style="401" customWidth="1"/>
    <col min="1283" max="1283" width="10.7109375" style="401" customWidth="1"/>
    <col min="1284" max="1284" width="15.7109375" style="401" customWidth="1"/>
    <col min="1285" max="1286" width="13.42578125" style="401" customWidth="1"/>
    <col min="1287" max="1287" width="17.85546875" style="401" customWidth="1"/>
    <col min="1288" max="1288" width="16" style="401" customWidth="1"/>
    <col min="1289" max="1289" width="43.42578125" style="401" customWidth="1"/>
    <col min="1290" max="1537" width="9.140625" style="401"/>
    <col min="1538" max="1538" width="7" style="401" customWidth="1"/>
    <col min="1539" max="1539" width="10.7109375" style="401" customWidth="1"/>
    <col min="1540" max="1540" width="15.7109375" style="401" customWidth="1"/>
    <col min="1541" max="1542" width="13.42578125" style="401" customWidth="1"/>
    <col min="1543" max="1543" width="17.85546875" style="401" customWidth="1"/>
    <col min="1544" max="1544" width="16" style="401" customWidth="1"/>
    <col min="1545" max="1545" width="43.42578125" style="401" customWidth="1"/>
    <col min="1546" max="1793" width="9.140625" style="401"/>
    <col min="1794" max="1794" width="7" style="401" customWidth="1"/>
    <col min="1795" max="1795" width="10.7109375" style="401" customWidth="1"/>
    <col min="1796" max="1796" width="15.7109375" style="401" customWidth="1"/>
    <col min="1797" max="1798" width="13.42578125" style="401" customWidth="1"/>
    <col min="1799" max="1799" width="17.85546875" style="401" customWidth="1"/>
    <col min="1800" max="1800" width="16" style="401" customWidth="1"/>
    <col min="1801" max="1801" width="43.42578125" style="401" customWidth="1"/>
    <col min="1802" max="2049" width="9.140625" style="401"/>
    <col min="2050" max="2050" width="7" style="401" customWidth="1"/>
    <col min="2051" max="2051" width="10.7109375" style="401" customWidth="1"/>
    <col min="2052" max="2052" width="15.7109375" style="401" customWidth="1"/>
    <col min="2053" max="2054" width="13.42578125" style="401" customWidth="1"/>
    <col min="2055" max="2055" width="17.85546875" style="401" customWidth="1"/>
    <col min="2056" max="2056" width="16" style="401" customWidth="1"/>
    <col min="2057" max="2057" width="43.42578125" style="401" customWidth="1"/>
    <col min="2058" max="2305" width="9.140625" style="401"/>
    <col min="2306" max="2306" width="7" style="401" customWidth="1"/>
    <col min="2307" max="2307" width="10.7109375" style="401" customWidth="1"/>
    <col min="2308" max="2308" width="15.7109375" style="401" customWidth="1"/>
    <col min="2309" max="2310" width="13.42578125" style="401" customWidth="1"/>
    <col min="2311" max="2311" width="17.85546875" style="401" customWidth="1"/>
    <col min="2312" max="2312" width="16" style="401" customWidth="1"/>
    <col min="2313" max="2313" width="43.42578125" style="401" customWidth="1"/>
    <col min="2314" max="2561" width="9.140625" style="401"/>
    <col min="2562" max="2562" width="7" style="401" customWidth="1"/>
    <col min="2563" max="2563" width="10.7109375" style="401" customWidth="1"/>
    <col min="2564" max="2564" width="15.7109375" style="401" customWidth="1"/>
    <col min="2565" max="2566" width="13.42578125" style="401" customWidth="1"/>
    <col min="2567" max="2567" width="17.85546875" style="401" customWidth="1"/>
    <col min="2568" max="2568" width="16" style="401" customWidth="1"/>
    <col min="2569" max="2569" width="43.42578125" style="401" customWidth="1"/>
    <col min="2570" max="2817" width="9.140625" style="401"/>
    <col min="2818" max="2818" width="7" style="401" customWidth="1"/>
    <col min="2819" max="2819" width="10.7109375" style="401" customWidth="1"/>
    <col min="2820" max="2820" width="15.7109375" style="401" customWidth="1"/>
    <col min="2821" max="2822" width="13.42578125" style="401" customWidth="1"/>
    <col min="2823" max="2823" width="17.85546875" style="401" customWidth="1"/>
    <col min="2824" max="2824" width="16" style="401" customWidth="1"/>
    <col min="2825" max="2825" width="43.42578125" style="401" customWidth="1"/>
    <col min="2826" max="3073" width="9.140625" style="401"/>
    <col min="3074" max="3074" width="7" style="401" customWidth="1"/>
    <col min="3075" max="3075" width="10.7109375" style="401" customWidth="1"/>
    <col min="3076" max="3076" width="15.7109375" style="401" customWidth="1"/>
    <col min="3077" max="3078" width="13.42578125" style="401" customWidth="1"/>
    <col min="3079" max="3079" width="17.85546875" style="401" customWidth="1"/>
    <col min="3080" max="3080" width="16" style="401" customWidth="1"/>
    <col min="3081" max="3081" width="43.42578125" style="401" customWidth="1"/>
    <col min="3082" max="3329" width="9.140625" style="401"/>
    <col min="3330" max="3330" width="7" style="401" customWidth="1"/>
    <col min="3331" max="3331" width="10.7109375" style="401" customWidth="1"/>
    <col min="3332" max="3332" width="15.7109375" style="401" customWidth="1"/>
    <col min="3333" max="3334" width="13.42578125" style="401" customWidth="1"/>
    <col min="3335" max="3335" width="17.85546875" style="401" customWidth="1"/>
    <col min="3336" max="3336" width="16" style="401" customWidth="1"/>
    <col min="3337" max="3337" width="43.42578125" style="401" customWidth="1"/>
    <col min="3338" max="3585" width="9.140625" style="401"/>
    <col min="3586" max="3586" width="7" style="401" customWidth="1"/>
    <col min="3587" max="3587" width="10.7109375" style="401" customWidth="1"/>
    <col min="3588" max="3588" width="15.7109375" style="401" customWidth="1"/>
    <col min="3589" max="3590" width="13.42578125" style="401" customWidth="1"/>
    <col min="3591" max="3591" width="17.85546875" style="401" customWidth="1"/>
    <col min="3592" max="3592" width="16" style="401" customWidth="1"/>
    <col min="3593" max="3593" width="43.42578125" style="401" customWidth="1"/>
    <col min="3594" max="3841" width="9.140625" style="401"/>
    <col min="3842" max="3842" width="7" style="401" customWidth="1"/>
    <col min="3843" max="3843" width="10.7109375" style="401" customWidth="1"/>
    <col min="3844" max="3844" width="15.7109375" style="401" customWidth="1"/>
    <col min="3845" max="3846" width="13.42578125" style="401" customWidth="1"/>
    <col min="3847" max="3847" width="17.85546875" style="401" customWidth="1"/>
    <col min="3848" max="3848" width="16" style="401" customWidth="1"/>
    <col min="3849" max="3849" width="43.42578125" style="401" customWidth="1"/>
    <col min="3850" max="4097" width="9.140625" style="401"/>
    <col min="4098" max="4098" width="7" style="401" customWidth="1"/>
    <col min="4099" max="4099" width="10.7109375" style="401" customWidth="1"/>
    <col min="4100" max="4100" width="15.7109375" style="401" customWidth="1"/>
    <col min="4101" max="4102" width="13.42578125" style="401" customWidth="1"/>
    <col min="4103" max="4103" width="17.85546875" style="401" customWidth="1"/>
    <col min="4104" max="4104" width="16" style="401" customWidth="1"/>
    <col min="4105" max="4105" width="43.42578125" style="401" customWidth="1"/>
    <col min="4106" max="4353" width="9.140625" style="401"/>
    <col min="4354" max="4354" width="7" style="401" customWidth="1"/>
    <col min="4355" max="4355" width="10.7109375" style="401" customWidth="1"/>
    <col min="4356" max="4356" width="15.7109375" style="401" customWidth="1"/>
    <col min="4357" max="4358" width="13.42578125" style="401" customWidth="1"/>
    <col min="4359" max="4359" width="17.85546875" style="401" customWidth="1"/>
    <col min="4360" max="4360" width="16" style="401" customWidth="1"/>
    <col min="4361" max="4361" width="43.42578125" style="401" customWidth="1"/>
    <col min="4362" max="4609" width="9.140625" style="401"/>
    <col min="4610" max="4610" width="7" style="401" customWidth="1"/>
    <col min="4611" max="4611" width="10.7109375" style="401" customWidth="1"/>
    <col min="4612" max="4612" width="15.7109375" style="401" customWidth="1"/>
    <col min="4613" max="4614" width="13.42578125" style="401" customWidth="1"/>
    <col min="4615" max="4615" width="17.85546875" style="401" customWidth="1"/>
    <col min="4616" max="4616" width="16" style="401" customWidth="1"/>
    <col min="4617" max="4617" width="43.42578125" style="401" customWidth="1"/>
    <col min="4618" max="4865" width="9.140625" style="401"/>
    <col min="4866" max="4866" width="7" style="401" customWidth="1"/>
    <col min="4867" max="4867" width="10.7109375" style="401" customWidth="1"/>
    <col min="4868" max="4868" width="15.7109375" style="401" customWidth="1"/>
    <col min="4869" max="4870" width="13.42578125" style="401" customWidth="1"/>
    <col min="4871" max="4871" width="17.85546875" style="401" customWidth="1"/>
    <col min="4872" max="4872" width="16" style="401" customWidth="1"/>
    <col min="4873" max="4873" width="43.42578125" style="401" customWidth="1"/>
    <col min="4874" max="5121" width="9.140625" style="401"/>
    <col min="5122" max="5122" width="7" style="401" customWidth="1"/>
    <col min="5123" max="5123" width="10.7109375" style="401" customWidth="1"/>
    <col min="5124" max="5124" width="15.7109375" style="401" customWidth="1"/>
    <col min="5125" max="5126" width="13.42578125" style="401" customWidth="1"/>
    <col min="5127" max="5127" width="17.85546875" style="401" customWidth="1"/>
    <col min="5128" max="5128" width="16" style="401" customWidth="1"/>
    <col min="5129" max="5129" width="43.42578125" style="401" customWidth="1"/>
    <col min="5130" max="5377" width="9.140625" style="401"/>
    <col min="5378" max="5378" width="7" style="401" customWidth="1"/>
    <col min="5379" max="5379" width="10.7109375" style="401" customWidth="1"/>
    <col min="5380" max="5380" width="15.7109375" style="401" customWidth="1"/>
    <col min="5381" max="5382" width="13.42578125" style="401" customWidth="1"/>
    <col min="5383" max="5383" width="17.85546875" style="401" customWidth="1"/>
    <col min="5384" max="5384" width="16" style="401" customWidth="1"/>
    <col min="5385" max="5385" width="43.42578125" style="401" customWidth="1"/>
    <col min="5386" max="5633" width="9.140625" style="401"/>
    <col min="5634" max="5634" width="7" style="401" customWidth="1"/>
    <col min="5635" max="5635" width="10.7109375" style="401" customWidth="1"/>
    <col min="5636" max="5636" width="15.7109375" style="401" customWidth="1"/>
    <col min="5637" max="5638" width="13.42578125" style="401" customWidth="1"/>
    <col min="5639" max="5639" width="17.85546875" style="401" customWidth="1"/>
    <col min="5640" max="5640" width="16" style="401" customWidth="1"/>
    <col min="5641" max="5641" width="43.42578125" style="401" customWidth="1"/>
    <col min="5642" max="5889" width="9.140625" style="401"/>
    <col min="5890" max="5890" width="7" style="401" customWidth="1"/>
    <col min="5891" max="5891" width="10.7109375" style="401" customWidth="1"/>
    <col min="5892" max="5892" width="15.7109375" style="401" customWidth="1"/>
    <col min="5893" max="5894" width="13.42578125" style="401" customWidth="1"/>
    <col min="5895" max="5895" width="17.85546875" style="401" customWidth="1"/>
    <col min="5896" max="5896" width="16" style="401" customWidth="1"/>
    <col min="5897" max="5897" width="43.42578125" style="401" customWidth="1"/>
    <col min="5898" max="6145" width="9.140625" style="401"/>
    <col min="6146" max="6146" width="7" style="401" customWidth="1"/>
    <col min="6147" max="6147" width="10.7109375" style="401" customWidth="1"/>
    <col min="6148" max="6148" width="15.7109375" style="401" customWidth="1"/>
    <col min="6149" max="6150" width="13.42578125" style="401" customWidth="1"/>
    <col min="6151" max="6151" width="17.85546875" style="401" customWidth="1"/>
    <col min="6152" max="6152" width="16" style="401" customWidth="1"/>
    <col min="6153" max="6153" width="43.42578125" style="401" customWidth="1"/>
    <col min="6154" max="6401" width="9.140625" style="401"/>
    <col min="6402" max="6402" width="7" style="401" customWidth="1"/>
    <col min="6403" max="6403" width="10.7109375" style="401" customWidth="1"/>
    <col min="6404" max="6404" width="15.7109375" style="401" customWidth="1"/>
    <col min="6405" max="6406" width="13.42578125" style="401" customWidth="1"/>
    <col min="6407" max="6407" width="17.85546875" style="401" customWidth="1"/>
    <col min="6408" max="6408" width="16" style="401" customWidth="1"/>
    <col min="6409" max="6409" width="43.42578125" style="401" customWidth="1"/>
    <col min="6410" max="6657" width="9.140625" style="401"/>
    <col min="6658" max="6658" width="7" style="401" customWidth="1"/>
    <col min="6659" max="6659" width="10.7109375" style="401" customWidth="1"/>
    <col min="6660" max="6660" width="15.7109375" style="401" customWidth="1"/>
    <col min="6661" max="6662" width="13.42578125" style="401" customWidth="1"/>
    <col min="6663" max="6663" width="17.85546875" style="401" customWidth="1"/>
    <col min="6664" max="6664" width="16" style="401" customWidth="1"/>
    <col min="6665" max="6665" width="43.42578125" style="401" customWidth="1"/>
    <col min="6666" max="6913" width="9.140625" style="401"/>
    <col min="6914" max="6914" width="7" style="401" customWidth="1"/>
    <col min="6915" max="6915" width="10.7109375" style="401" customWidth="1"/>
    <col min="6916" max="6916" width="15.7109375" style="401" customWidth="1"/>
    <col min="6917" max="6918" width="13.42578125" style="401" customWidth="1"/>
    <col min="6919" max="6919" width="17.85546875" style="401" customWidth="1"/>
    <col min="6920" max="6920" width="16" style="401" customWidth="1"/>
    <col min="6921" max="6921" width="43.42578125" style="401" customWidth="1"/>
    <col min="6922" max="7169" width="9.140625" style="401"/>
    <col min="7170" max="7170" width="7" style="401" customWidth="1"/>
    <col min="7171" max="7171" width="10.7109375" style="401" customWidth="1"/>
    <col min="7172" max="7172" width="15.7109375" style="401" customWidth="1"/>
    <col min="7173" max="7174" width="13.42578125" style="401" customWidth="1"/>
    <col min="7175" max="7175" width="17.85546875" style="401" customWidth="1"/>
    <col min="7176" max="7176" width="16" style="401" customWidth="1"/>
    <col min="7177" max="7177" width="43.42578125" style="401" customWidth="1"/>
    <col min="7178" max="7425" width="9.140625" style="401"/>
    <col min="7426" max="7426" width="7" style="401" customWidth="1"/>
    <col min="7427" max="7427" width="10.7109375" style="401" customWidth="1"/>
    <col min="7428" max="7428" width="15.7109375" style="401" customWidth="1"/>
    <col min="7429" max="7430" width="13.42578125" style="401" customWidth="1"/>
    <col min="7431" max="7431" width="17.85546875" style="401" customWidth="1"/>
    <col min="7432" max="7432" width="16" style="401" customWidth="1"/>
    <col min="7433" max="7433" width="43.42578125" style="401" customWidth="1"/>
    <col min="7434" max="7681" width="9.140625" style="401"/>
    <col min="7682" max="7682" width="7" style="401" customWidth="1"/>
    <col min="7683" max="7683" width="10.7109375" style="401" customWidth="1"/>
    <col min="7684" max="7684" width="15.7109375" style="401" customWidth="1"/>
    <col min="7685" max="7686" width="13.42578125" style="401" customWidth="1"/>
    <col min="7687" max="7687" width="17.85546875" style="401" customWidth="1"/>
    <col min="7688" max="7688" width="16" style="401" customWidth="1"/>
    <col min="7689" max="7689" width="43.42578125" style="401" customWidth="1"/>
    <col min="7690" max="7937" width="9.140625" style="401"/>
    <col min="7938" max="7938" width="7" style="401" customWidth="1"/>
    <col min="7939" max="7939" width="10.7109375" style="401" customWidth="1"/>
    <col min="7940" max="7940" width="15.7109375" style="401" customWidth="1"/>
    <col min="7941" max="7942" width="13.42578125" style="401" customWidth="1"/>
    <col min="7943" max="7943" width="17.85546875" style="401" customWidth="1"/>
    <col min="7944" max="7944" width="16" style="401" customWidth="1"/>
    <col min="7945" max="7945" width="43.42578125" style="401" customWidth="1"/>
    <col min="7946" max="8193" width="9.140625" style="401"/>
    <col min="8194" max="8194" width="7" style="401" customWidth="1"/>
    <col min="8195" max="8195" width="10.7109375" style="401" customWidth="1"/>
    <col min="8196" max="8196" width="15.7109375" style="401" customWidth="1"/>
    <col min="8197" max="8198" width="13.42578125" style="401" customWidth="1"/>
    <col min="8199" max="8199" width="17.85546875" style="401" customWidth="1"/>
    <col min="8200" max="8200" width="16" style="401" customWidth="1"/>
    <col min="8201" max="8201" width="43.42578125" style="401" customWidth="1"/>
    <col min="8202" max="8449" width="9.140625" style="401"/>
    <col min="8450" max="8450" width="7" style="401" customWidth="1"/>
    <col min="8451" max="8451" width="10.7109375" style="401" customWidth="1"/>
    <col min="8452" max="8452" width="15.7109375" style="401" customWidth="1"/>
    <col min="8453" max="8454" width="13.42578125" style="401" customWidth="1"/>
    <col min="8455" max="8455" width="17.85546875" style="401" customWidth="1"/>
    <col min="8456" max="8456" width="16" style="401" customWidth="1"/>
    <col min="8457" max="8457" width="43.42578125" style="401" customWidth="1"/>
    <col min="8458" max="8705" width="9.140625" style="401"/>
    <col min="8706" max="8706" width="7" style="401" customWidth="1"/>
    <col min="8707" max="8707" width="10.7109375" style="401" customWidth="1"/>
    <col min="8708" max="8708" width="15.7109375" style="401" customWidth="1"/>
    <col min="8709" max="8710" width="13.42578125" style="401" customWidth="1"/>
    <col min="8711" max="8711" width="17.85546875" style="401" customWidth="1"/>
    <col min="8712" max="8712" width="16" style="401" customWidth="1"/>
    <col min="8713" max="8713" width="43.42578125" style="401" customWidth="1"/>
    <col min="8714" max="8961" width="9.140625" style="401"/>
    <col min="8962" max="8962" width="7" style="401" customWidth="1"/>
    <col min="8963" max="8963" width="10.7109375" style="401" customWidth="1"/>
    <col min="8964" max="8964" width="15.7109375" style="401" customWidth="1"/>
    <col min="8965" max="8966" width="13.42578125" style="401" customWidth="1"/>
    <col min="8967" max="8967" width="17.85546875" style="401" customWidth="1"/>
    <col min="8968" max="8968" width="16" style="401" customWidth="1"/>
    <col min="8969" max="8969" width="43.42578125" style="401" customWidth="1"/>
    <col min="8970" max="9217" width="9.140625" style="401"/>
    <col min="9218" max="9218" width="7" style="401" customWidth="1"/>
    <col min="9219" max="9219" width="10.7109375" style="401" customWidth="1"/>
    <col min="9220" max="9220" width="15.7109375" style="401" customWidth="1"/>
    <col min="9221" max="9222" width="13.42578125" style="401" customWidth="1"/>
    <col min="9223" max="9223" width="17.85546875" style="401" customWidth="1"/>
    <col min="9224" max="9224" width="16" style="401" customWidth="1"/>
    <col min="9225" max="9225" width="43.42578125" style="401" customWidth="1"/>
    <col min="9226" max="9473" width="9.140625" style="401"/>
    <col min="9474" max="9474" width="7" style="401" customWidth="1"/>
    <col min="9475" max="9475" width="10.7109375" style="401" customWidth="1"/>
    <col min="9476" max="9476" width="15.7109375" style="401" customWidth="1"/>
    <col min="9477" max="9478" width="13.42578125" style="401" customWidth="1"/>
    <col min="9479" max="9479" width="17.85546875" style="401" customWidth="1"/>
    <col min="9480" max="9480" width="16" style="401" customWidth="1"/>
    <col min="9481" max="9481" width="43.42578125" style="401" customWidth="1"/>
    <col min="9482" max="9729" width="9.140625" style="401"/>
    <col min="9730" max="9730" width="7" style="401" customWidth="1"/>
    <col min="9731" max="9731" width="10.7109375" style="401" customWidth="1"/>
    <col min="9732" max="9732" width="15.7109375" style="401" customWidth="1"/>
    <col min="9733" max="9734" width="13.42578125" style="401" customWidth="1"/>
    <col min="9735" max="9735" width="17.85546875" style="401" customWidth="1"/>
    <col min="9736" max="9736" width="16" style="401" customWidth="1"/>
    <col min="9737" max="9737" width="43.42578125" style="401" customWidth="1"/>
    <col min="9738" max="9985" width="9.140625" style="401"/>
    <col min="9986" max="9986" width="7" style="401" customWidth="1"/>
    <col min="9987" max="9987" width="10.7109375" style="401" customWidth="1"/>
    <col min="9988" max="9988" width="15.7109375" style="401" customWidth="1"/>
    <col min="9989" max="9990" width="13.42578125" style="401" customWidth="1"/>
    <col min="9991" max="9991" width="17.85546875" style="401" customWidth="1"/>
    <col min="9992" max="9992" width="16" style="401" customWidth="1"/>
    <col min="9993" max="9993" width="43.42578125" style="401" customWidth="1"/>
    <col min="9994" max="10241" width="9.140625" style="401"/>
    <col min="10242" max="10242" width="7" style="401" customWidth="1"/>
    <col min="10243" max="10243" width="10.7109375" style="401" customWidth="1"/>
    <col min="10244" max="10244" width="15.7109375" style="401" customWidth="1"/>
    <col min="10245" max="10246" width="13.42578125" style="401" customWidth="1"/>
    <col min="10247" max="10247" width="17.85546875" style="401" customWidth="1"/>
    <col min="10248" max="10248" width="16" style="401" customWidth="1"/>
    <col min="10249" max="10249" width="43.42578125" style="401" customWidth="1"/>
    <col min="10250" max="10497" width="9.140625" style="401"/>
    <col min="10498" max="10498" width="7" style="401" customWidth="1"/>
    <col min="10499" max="10499" width="10.7109375" style="401" customWidth="1"/>
    <col min="10500" max="10500" width="15.7109375" style="401" customWidth="1"/>
    <col min="10501" max="10502" width="13.42578125" style="401" customWidth="1"/>
    <col min="10503" max="10503" width="17.85546875" style="401" customWidth="1"/>
    <col min="10504" max="10504" width="16" style="401" customWidth="1"/>
    <col min="10505" max="10505" width="43.42578125" style="401" customWidth="1"/>
    <col min="10506" max="10753" width="9.140625" style="401"/>
    <col min="10754" max="10754" width="7" style="401" customWidth="1"/>
    <col min="10755" max="10755" width="10.7109375" style="401" customWidth="1"/>
    <col min="10756" max="10756" width="15.7109375" style="401" customWidth="1"/>
    <col min="10757" max="10758" width="13.42578125" style="401" customWidth="1"/>
    <col min="10759" max="10759" width="17.85546875" style="401" customWidth="1"/>
    <col min="10760" max="10760" width="16" style="401" customWidth="1"/>
    <col min="10761" max="10761" width="43.42578125" style="401" customWidth="1"/>
    <col min="10762" max="11009" width="9.140625" style="401"/>
    <col min="11010" max="11010" width="7" style="401" customWidth="1"/>
    <col min="11011" max="11011" width="10.7109375" style="401" customWidth="1"/>
    <col min="11012" max="11012" width="15.7109375" style="401" customWidth="1"/>
    <col min="11013" max="11014" width="13.42578125" style="401" customWidth="1"/>
    <col min="11015" max="11015" width="17.85546875" style="401" customWidth="1"/>
    <col min="11016" max="11016" width="16" style="401" customWidth="1"/>
    <col min="11017" max="11017" width="43.42578125" style="401" customWidth="1"/>
    <col min="11018" max="11265" width="9.140625" style="401"/>
    <col min="11266" max="11266" width="7" style="401" customWidth="1"/>
    <col min="11267" max="11267" width="10.7109375" style="401" customWidth="1"/>
    <col min="11268" max="11268" width="15.7109375" style="401" customWidth="1"/>
    <col min="11269" max="11270" width="13.42578125" style="401" customWidth="1"/>
    <col min="11271" max="11271" width="17.85546875" style="401" customWidth="1"/>
    <col min="11272" max="11272" width="16" style="401" customWidth="1"/>
    <col min="11273" max="11273" width="43.42578125" style="401" customWidth="1"/>
    <col min="11274" max="11521" width="9.140625" style="401"/>
    <col min="11522" max="11522" width="7" style="401" customWidth="1"/>
    <col min="11523" max="11523" width="10.7109375" style="401" customWidth="1"/>
    <col min="11524" max="11524" width="15.7109375" style="401" customWidth="1"/>
    <col min="11525" max="11526" width="13.42578125" style="401" customWidth="1"/>
    <col min="11527" max="11527" width="17.85546875" style="401" customWidth="1"/>
    <col min="11528" max="11528" width="16" style="401" customWidth="1"/>
    <col min="11529" max="11529" width="43.42578125" style="401" customWidth="1"/>
    <col min="11530" max="11777" width="9.140625" style="401"/>
    <col min="11778" max="11778" width="7" style="401" customWidth="1"/>
    <col min="11779" max="11779" width="10.7109375" style="401" customWidth="1"/>
    <col min="11780" max="11780" width="15.7109375" style="401" customWidth="1"/>
    <col min="11781" max="11782" width="13.42578125" style="401" customWidth="1"/>
    <col min="11783" max="11783" width="17.85546875" style="401" customWidth="1"/>
    <col min="11784" max="11784" width="16" style="401" customWidth="1"/>
    <col min="11785" max="11785" width="43.42578125" style="401" customWidth="1"/>
    <col min="11786" max="12033" width="9.140625" style="401"/>
    <col min="12034" max="12034" width="7" style="401" customWidth="1"/>
    <col min="12035" max="12035" width="10.7109375" style="401" customWidth="1"/>
    <col min="12036" max="12036" width="15.7109375" style="401" customWidth="1"/>
    <col min="12037" max="12038" width="13.42578125" style="401" customWidth="1"/>
    <col min="12039" max="12039" width="17.85546875" style="401" customWidth="1"/>
    <col min="12040" max="12040" width="16" style="401" customWidth="1"/>
    <col min="12041" max="12041" width="43.42578125" style="401" customWidth="1"/>
    <col min="12042" max="12289" width="9.140625" style="401"/>
    <col min="12290" max="12290" width="7" style="401" customWidth="1"/>
    <col min="12291" max="12291" width="10.7109375" style="401" customWidth="1"/>
    <col min="12292" max="12292" width="15.7109375" style="401" customWidth="1"/>
    <col min="12293" max="12294" width="13.42578125" style="401" customWidth="1"/>
    <col min="12295" max="12295" width="17.85546875" style="401" customWidth="1"/>
    <col min="12296" max="12296" width="16" style="401" customWidth="1"/>
    <col min="12297" max="12297" width="43.42578125" style="401" customWidth="1"/>
    <col min="12298" max="12545" width="9.140625" style="401"/>
    <col min="12546" max="12546" width="7" style="401" customWidth="1"/>
    <col min="12547" max="12547" width="10.7109375" style="401" customWidth="1"/>
    <col min="12548" max="12548" width="15.7109375" style="401" customWidth="1"/>
    <col min="12549" max="12550" width="13.42578125" style="401" customWidth="1"/>
    <col min="12551" max="12551" width="17.85546875" style="401" customWidth="1"/>
    <col min="12552" max="12552" width="16" style="401" customWidth="1"/>
    <col min="12553" max="12553" width="43.42578125" style="401" customWidth="1"/>
    <col min="12554" max="12801" width="9.140625" style="401"/>
    <col min="12802" max="12802" width="7" style="401" customWidth="1"/>
    <col min="12803" max="12803" width="10.7109375" style="401" customWidth="1"/>
    <col min="12804" max="12804" width="15.7109375" style="401" customWidth="1"/>
    <col min="12805" max="12806" width="13.42578125" style="401" customWidth="1"/>
    <col min="12807" max="12807" width="17.85546875" style="401" customWidth="1"/>
    <col min="12808" max="12808" width="16" style="401" customWidth="1"/>
    <col min="12809" max="12809" width="43.42578125" style="401" customWidth="1"/>
    <col min="12810" max="13057" width="9.140625" style="401"/>
    <col min="13058" max="13058" width="7" style="401" customWidth="1"/>
    <col min="13059" max="13059" width="10.7109375" style="401" customWidth="1"/>
    <col min="13060" max="13060" width="15.7109375" style="401" customWidth="1"/>
    <col min="13061" max="13062" width="13.42578125" style="401" customWidth="1"/>
    <col min="13063" max="13063" width="17.85546875" style="401" customWidth="1"/>
    <col min="13064" max="13064" width="16" style="401" customWidth="1"/>
    <col min="13065" max="13065" width="43.42578125" style="401" customWidth="1"/>
    <col min="13066" max="13313" width="9.140625" style="401"/>
    <col min="13314" max="13314" width="7" style="401" customWidth="1"/>
    <col min="13315" max="13315" width="10.7109375" style="401" customWidth="1"/>
    <col min="13316" max="13316" width="15.7109375" style="401" customWidth="1"/>
    <col min="13317" max="13318" width="13.42578125" style="401" customWidth="1"/>
    <col min="13319" max="13319" width="17.85546875" style="401" customWidth="1"/>
    <col min="13320" max="13320" width="16" style="401" customWidth="1"/>
    <col min="13321" max="13321" width="43.42578125" style="401" customWidth="1"/>
    <col min="13322" max="13569" width="9.140625" style="401"/>
    <col min="13570" max="13570" width="7" style="401" customWidth="1"/>
    <col min="13571" max="13571" width="10.7109375" style="401" customWidth="1"/>
    <col min="13572" max="13572" width="15.7109375" style="401" customWidth="1"/>
    <col min="13573" max="13574" width="13.42578125" style="401" customWidth="1"/>
    <col min="13575" max="13575" width="17.85546875" style="401" customWidth="1"/>
    <col min="13576" max="13576" width="16" style="401" customWidth="1"/>
    <col min="13577" max="13577" width="43.42578125" style="401" customWidth="1"/>
    <col min="13578" max="13825" width="9.140625" style="401"/>
    <col min="13826" max="13826" width="7" style="401" customWidth="1"/>
    <col min="13827" max="13827" width="10.7109375" style="401" customWidth="1"/>
    <col min="13828" max="13828" width="15.7109375" style="401" customWidth="1"/>
    <col min="13829" max="13830" width="13.42578125" style="401" customWidth="1"/>
    <col min="13831" max="13831" width="17.85546875" style="401" customWidth="1"/>
    <col min="13832" max="13832" width="16" style="401" customWidth="1"/>
    <col min="13833" max="13833" width="43.42578125" style="401" customWidth="1"/>
    <col min="13834" max="14081" width="9.140625" style="401"/>
    <col min="14082" max="14082" width="7" style="401" customWidth="1"/>
    <col min="14083" max="14083" width="10.7109375" style="401" customWidth="1"/>
    <col min="14084" max="14084" width="15.7109375" style="401" customWidth="1"/>
    <col min="14085" max="14086" width="13.42578125" style="401" customWidth="1"/>
    <col min="14087" max="14087" width="17.85546875" style="401" customWidth="1"/>
    <col min="14088" max="14088" width="16" style="401" customWidth="1"/>
    <col min="14089" max="14089" width="43.42578125" style="401" customWidth="1"/>
    <col min="14090" max="14337" width="9.140625" style="401"/>
    <col min="14338" max="14338" width="7" style="401" customWidth="1"/>
    <col min="14339" max="14339" width="10.7109375" style="401" customWidth="1"/>
    <col min="14340" max="14340" width="15.7109375" style="401" customWidth="1"/>
    <col min="14341" max="14342" width="13.42578125" style="401" customWidth="1"/>
    <col min="14343" max="14343" width="17.85546875" style="401" customWidth="1"/>
    <col min="14344" max="14344" width="16" style="401" customWidth="1"/>
    <col min="14345" max="14345" width="43.42578125" style="401" customWidth="1"/>
    <col min="14346" max="14593" width="9.140625" style="401"/>
    <col min="14594" max="14594" width="7" style="401" customWidth="1"/>
    <col min="14595" max="14595" width="10.7109375" style="401" customWidth="1"/>
    <col min="14596" max="14596" width="15.7109375" style="401" customWidth="1"/>
    <col min="14597" max="14598" width="13.42578125" style="401" customWidth="1"/>
    <col min="14599" max="14599" width="17.85546875" style="401" customWidth="1"/>
    <col min="14600" max="14600" width="16" style="401" customWidth="1"/>
    <col min="14601" max="14601" width="43.42578125" style="401" customWidth="1"/>
    <col min="14602" max="14849" width="9.140625" style="401"/>
    <col min="14850" max="14850" width="7" style="401" customWidth="1"/>
    <col min="14851" max="14851" width="10.7109375" style="401" customWidth="1"/>
    <col min="14852" max="14852" width="15.7109375" style="401" customWidth="1"/>
    <col min="14853" max="14854" width="13.42578125" style="401" customWidth="1"/>
    <col min="14855" max="14855" width="17.85546875" style="401" customWidth="1"/>
    <col min="14856" max="14856" width="16" style="401" customWidth="1"/>
    <col min="14857" max="14857" width="43.42578125" style="401" customWidth="1"/>
    <col min="14858" max="15105" width="9.140625" style="401"/>
    <col min="15106" max="15106" width="7" style="401" customWidth="1"/>
    <col min="15107" max="15107" width="10.7109375" style="401" customWidth="1"/>
    <col min="15108" max="15108" width="15.7109375" style="401" customWidth="1"/>
    <col min="15109" max="15110" width="13.42578125" style="401" customWidth="1"/>
    <col min="15111" max="15111" width="17.85546875" style="401" customWidth="1"/>
    <col min="15112" max="15112" width="16" style="401" customWidth="1"/>
    <col min="15113" max="15113" width="43.42578125" style="401" customWidth="1"/>
    <col min="15114" max="15361" width="9.140625" style="401"/>
    <col min="15362" max="15362" width="7" style="401" customWidth="1"/>
    <col min="15363" max="15363" width="10.7109375" style="401" customWidth="1"/>
    <col min="15364" max="15364" width="15.7109375" style="401" customWidth="1"/>
    <col min="15365" max="15366" width="13.42578125" style="401" customWidth="1"/>
    <col min="15367" max="15367" width="17.85546875" style="401" customWidth="1"/>
    <col min="15368" max="15368" width="16" style="401" customWidth="1"/>
    <col min="15369" max="15369" width="43.42578125" style="401" customWidth="1"/>
    <col min="15370" max="15617" width="9.140625" style="401"/>
    <col min="15618" max="15618" width="7" style="401" customWidth="1"/>
    <col min="15619" max="15619" width="10.7109375" style="401" customWidth="1"/>
    <col min="15620" max="15620" width="15.7109375" style="401" customWidth="1"/>
    <col min="15621" max="15622" width="13.42578125" style="401" customWidth="1"/>
    <col min="15623" max="15623" width="17.85546875" style="401" customWidth="1"/>
    <col min="15624" max="15624" width="16" style="401" customWidth="1"/>
    <col min="15625" max="15625" width="43.42578125" style="401" customWidth="1"/>
    <col min="15626" max="15873" width="9.140625" style="401"/>
    <col min="15874" max="15874" width="7" style="401" customWidth="1"/>
    <col min="15875" max="15875" width="10.7109375" style="401" customWidth="1"/>
    <col min="15876" max="15876" width="15.7109375" style="401" customWidth="1"/>
    <col min="15877" max="15878" width="13.42578125" style="401" customWidth="1"/>
    <col min="15879" max="15879" width="17.85546875" style="401" customWidth="1"/>
    <col min="15880" max="15880" width="16" style="401" customWidth="1"/>
    <col min="15881" max="15881" width="43.42578125" style="401" customWidth="1"/>
    <col min="15882" max="16129" width="9.140625" style="401"/>
    <col min="16130" max="16130" width="7" style="401" customWidth="1"/>
    <col min="16131" max="16131" width="10.7109375" style="401" customWidth="1"/>
    <col min="16132" max="16132" width="15.7109375" style="401" customWidth="1"/>
    <col min="16133" max="16134" width="13.42578125" style="401" customWidth="1"/>
    <col min="16135" max="16135" width="17.85546875" style="401" customWidth="1"/>
    <col min="16136" max="16136" width="16" style="401" customWidth="1"/>
    <col min="16137" max="16137" width="43.42578125" style="401" customWidth="1"/>
    <col min="16138" max="16384" width="9.140625" style="401"/>
  </cols>
  <sheetData>
    <row r="1" spans="1:10" ht="63.75" customHeight="1">
      <c r="A1" s="419"/>
      <c r="B1" s="419"/>
      <c r="C1" s="420"/>
      <c r="D1" s="420"/>
      <c r="E1" s="421"/>
      <c r="F1" s="421"/>
      <c r="G1" s="421"/>
      <c r="H1" s="5818" t="s">
        <v>1311</v>
      </c>
      <c r="I1" s="5818"/>
    </row>
    <row r="2" spans="1:10" ht="34.5" customHeight="1">
      <c r="A2" s="5787" t="s">
        <v>1034</v>
      </c>
      <c r="B2" s="5787"/>
      <c r="C2" s="5787"/>
      <c r="D2" s="5787"/>
      <c r="E2" s="5787"/>
      <c r="F2" s="5787"/>
      <c r="G2" s="5787"/>
      <c r="H2" s="5787"/>
      <c r="I2" s="5787"/>
    </row>
    <row r="3" spans="1:10" ht="12.75" customHeight="1" thickBot="1">
      <c r="A3" s="422"/>
      <c r="B3" s="422"/>
      <c r="C3" s="422"/>
      <c r="D3" s="422"/>
      <c r="E3" s="422"/>
      <c r="F3" s="422"/>
      <c r="G3" s="422"/>
      <c r="H3" s="422"/>
      <c r="I3" s="463" t="s">
        <v>272</v>
      </c>
    </row>
    <row r="4" spans="1:10" ht="24.75" customHeight="1">
      <c r="A4" s="5825" t="s">
        <v>0</v>
      </c>
      <c r="B4" s="5825" t="s">
        <v>312</v>
      </c>
      <c r="C4" s="5828" t="s">
        <v>438</v>
      </c>
      <c r="D4" s="5831" t="s">
        <v>3</v>
      </c>
      <c r="E4" s="5834" t="s">
        <v>1026</v>
      </c>
      <c r="F4" s="5837" t="s">
        <v>440</v>
      </c>
      <c r="G4" s="5838"/>
      <c r="H4" s="5834" t="s">
        <v>441</v>
      </c>
      <c r="I4" s="5839" t="s">
        <v>439</v>
      </c>
    </row>
    <row r="5" spans="1:10" ht="15" customHeight="1">
      <c r="A5" s="5826"/>
      <c r="B5" s="5826"/>
      <c r="C5" s="5829"/>
      <c r="D5" s="5832"/>
      <c r="E5" s="5835"/>
      <c r="F5" s="5850" t="s">
        <v>352</v>
      </c>
      <c r="G5" s="5852" t="s">
        <v>353</v>
      </c>
      <c r="H5" s="5835"/>
      <c r="I5" s="5840"/>
    </row>
    <row r="6" spans="1:10" ht="15" customHeight="1" thickBot="1">
      <c r="A6" s="5827"/>
      <c r="B6" s="5827"/>
      <c r="C6" s="5830"/>
      <c r="D6" s="5833"/>
      <c r="E6" s="5836"/>
      <c r="F6" s="5851"/>
      <c r="G6" s="5853"/>
      <c r="H6" s="5836"/>
      <c r="I6" s="5841"/>
    </row>
    <row r="7" spans="1:10" ht="24" customHeight="1" thickBot="1">
      <c r="A7" s="5783" t="s">
        <v>358</v>
      </c>
      <c r="B7" s="5854" t="s">
        <v>52</v>
      </c>
      <c r="C7" s="5855"/>
      <c r="D7" s="4582"/>
      <c r="E7" s="4583">
        <f t="shared" ref="E7:F7" si="0">SUM(E8:E9)</f>
        <v>1700000</v>
      </c>
      <c r="F7" s="4578">
        <f t="shared" si="0"/>
        <v>0</v>
      </c>
      <c r="G7" s="4588">
        <f>SUM(G8:G9)</f>
        <v>1700000</v>
      </c>
      <c r="H7" s="4595"/>
      <c r="I7" s="4593"/>
      <c r="J7" s="3448"/>
    </row>
    <row r="8" spans="1:10" ht="42.75">
      <c r="A8" s="5779"/>
      <c r="B8" s="4573" t="s">
        <v>743</v>
      </c>
      <c r="C8" s="4576" t="s">
        <v>1035</v>
      </c>
      <c r="D8" s="4536">
        <v>6300</v>
      </c>
      <c r="E8" s="4584">
        <f>SUM(F8:G8)</f>
        <v>1500000</v>
      </c>
      <c r="F8" s="4579"/>
      <c r="G8" s="4589">
        <v>1500000</v>
      </c>
      <c r="H8" s="4596" t="s">
        <v>1036</v>
      </c>
      <c r="I8" s="4560" t="s">
        <v>1038</v>
      </c>
    </row>
    <row r="9" spans="1:10" ht="29.25" thickBot="1">
      <c r="A9" s="5856"/>
      <c r="B9" s="4574" t="s">
        <v>746</v>
      </c>
      <c r="C9" s="4577" t="s">
        <v>264</v>
      </c>
      <c r="D9" s="4493">
        <v>6300</v>
      </c>
      <c r="E9" s="4585">
        <f>SUM(F9:G9)</f>
        <v>200000</v>
      </c>
      <c r="F9" s="4580"/>
      <c r="G9" s="4590">
        <v>200000</v>
      </c>
      <c r="H9" s="4597" t="s">
        <v>1037</v>
      </c>
      <c r="I9" s="4555" t="s">
        <v>1039</v>
      </c>
    </row>
    <row r="10" spans="1:10" ht="25.5" customHeight="1" thickBot="1">
      <c r="A10" s="5772" t="s">
        <v>450</v>
      </c>
      <c r="B10" s="5854" t="s">
        <v>1040</v>
      </c>
      <c r="C10" s="5855"/>
      <c r="D10" s="4582"/>
      <c r="E10" s="4583">
        <f>SUM(E11:E11)</f>
        <v>340000</v>
      </c>
      <c r="F10" s="4578">
        <f>SUM(F11:F11)</f>
        <v>0</v>
      </c>
      <c r="G10" s="4588">
        <f>SUM(G11:G11)</f>
        <v>340000</v>
      </c>
      <c r="H10" s="4598"/>
      <c r="I10" s="4594"/>
      <c r="J10" s="3448"/>
    </row>
    <row r="11" spans="1:10" ht="22.5" customHeight="1" thickBot="1">
      <c r="A11" s="5773"/>
      <c r="B11" s="4575" t="s">
        <v>848</v>
      </c>
      <c r="C11" s="4569" t="s">
        <v>849</v>
      </c>
      <c r="D11" s="4556">
        <v>6300</v>
      </c>
      <c r="E11" s="4586">
        <f>SUM(F11:G11)</f>
        <v>340000</v>
      </c>
      <c r="F11" s="4570"/>
      <c r="G11" s="4591">
        <v>340000</v>
      </c>
      <c r="H11" s="4599" t="s">
        <v>1093</v>
      </c>
      <c r="I11" s="4559" t="s">
        <v>1041</v>
      </c>
    </row>
    <row r="12" spans="1:10" ht="27" customHeight="1" thickBot="1">
      <c r="A12" s="5857" t="s">
        <v>436</v>
      </c>
      <c r="B12" s="5854" t="s">
        <v>1033</v>
      </c>
      <c r="C12" s="5855"/>
      <c r="D12" s="4582"/>
      <c r="E12" s="4583">
        <f>SUM(E13:E15)</f>
        <v>23217016</v>
      </c>
      <c r="F12" s="4578">
        <f>SUM(F13:F13)</f>
        <v>0</v>
      </c>
      <c r="G12" s="4588">
        <f>SUM(G13:G15)</f>
        <v>23217016</v>
      </c>
      <c r="H12" s="4598"/>
      <c r="I12" s="4594"/>
      <c r="J12" s="3448"/>
    </row>
    <row r="13" spans="1:10" ht="28.5">
      <c r="A13" s="5858"/>
      <c r="B13" s="5861" t="s">
        <v>999</v>
      </c>
      <c r="C13" s="5842" t="s">
        <v>1000</v>
      </c>
      <c r="D13" s="5845">
        <v>6300</v>
      </c>
      <c r="E13" s="4584">
        <f t="shared" ref="E13:E15" si="1">SUM(F13:G13)</f>
        <v>200000</v>
      </c>
      <c r="F13" s="4579"/>
      <c r="G13" s="4589">
        <v>200000</v>
      </c>
      <c r="H13" s="4600" t="s">
        <v>1042</v>
      </c>
      <c r="I13" s="4560" t="s">
        <v>1043</v>
      </c>
    </row>
    <row r="14" spans="1:10" ht="32.25" customHeight="1">
      <c r="A14" s="5859"/>
      <c r="B14" s="5859"/>
      <c r="C14" s="5843"/>
      <c r="D14" s="5846"/>
      <c r="E14" s="4587">
        <f t="shared" si="1"/>
        <v>14000000</v>
      </c>
      <c r="F14" s="4581"/>
      <c r="G14" s="4592">
        <v>14000000</v>
      </c>
      <c r="H14" s="4601" t="s">
        <v>1032</v>
      </c>
      <c r="I14" s="4489" t="s">
        <v>1044</v>
      </c>
    </row>
    <row r="15" spans="1:10" ht="303.75" customHeight="1" thickBot="1">
      <c r="A15" s="5860"/>
      <c r="B15" s="5860"/>
      <c r="C15" s="5844"/>
      <c r="D15" s="5847"/>
      <c r="E15" s="4585">
        <f t="shared" si="1"/>
        <v>9017016</v>
      </c>
      <c r="F15" s="4580"/>
      <c r="G15" s="4590">
        <v>9017016</v>
      </c>
      <c r="H15" s="4602" t="s">
        <v>1094</v>
      </c>
      <c r="I15" s="4555" t="s">
        <v>1116</v>
      </c>
    </row>
    <row r="16" spans="1:10" ht="24.75" customHeight="1" thickBot="1">
      <c r="A16" s="5848" t="s">
        <v>442</v>
      </c>
      <c r="B16" s="5849"/>
      <c r="C16" s="5849"/>
      <c r="D16" s="4603"/>
      <c r="E16" s="4604">
        <f t="shared" ref="E16:F16" si="2">E7+E12+E10</f>
        <v>25257016</v>
      </c>
      <c r="F16" s="4605">
        <f t="shared" si="2"/>
        <v>0</v>
      </c>
      <c r="G16" s="4606">
        <f>G7+G12+G10</f>
        <v>25257016</v>
      </c>
      <c r="H16" s="4607"/>
      <c r="I16" s="4499"/>
    </row>
    <row r="17" spans="1:9">
      <c r="A17" s="397"/>
      <c r="B17" s="397"/>
      <c r="C17" s="397"/>
      <c r="D17" s="397"/>
      <c r="E17" s="397"/>
      <c r="F17" s="397"/>
      <c r="G17" s="397"/>
      <c r="H17" s="397"/>
      <c r="I17" s="397"/>
    </row>
    <row r="538" spans="17:17">
      <c r="Q538" s="401">
        <f>P538-O538</f>
        <v>0</v>
      </c>
    </row>
  </sheetData>
  <mergeCells count="22">
    <mergeCell ref="C13:C15"/>
    <mergeCell ref="D13:D15"/>
    <mergeCell ref="A16:C16"/>
    <mergeCell ref="F5:F6"/>
    <mergeCell ref="G5:G6"/>
    <mergeCell ref="B7:C7"/>
    <mergeCell ref="A10:A11"/>
    <mergeCell ref="B10:C10"/>
    <mergeCell ref="A7:A9"/>
    <mergeCell ref="B12:C12"/>
    <mergeCell ref="A12:A15"/>
    <mergeCell ref="B13:B15"/>
    <mergeCell ref="H1:I1"/>
    <mergeCell ref="A2:I2"/>
    <mergeCell ref="A4:A6"/>
    <mergeCell ref="B4:B6"/>
    <mergeCell ref="C4:C6"/>
    <mergeCell ref="D4:D6"/>
    <mergeCell ref="E4:E6"/>
    <mergeCell ref="F4:G4"/>
    <mergeCell ref="H4:H6"/>
    <mergeCell ref="I4:I6"/>
  </mergeCells>
  <printOptions horizontalCentered="1"/>
  <pageMargins left="0.11811023622047245" right="0.11811023622047245" top="0.59055118110236227" bottom="0.55118110236220474" header="0.31496062992125984" footer="0.31496062992125984"/>
  <pageSetup paperSize="9" scale="70" orientation="landscape" r:id="rId1"/>
  <headerFooter>
    <oddFooter>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86114-84CF-4EE6-9401-F4A546A12C00}">
  <sheetPr>
    <tabColor theme="0" tint="-4.9989318521683403E-2"/>
  </sheetPr>
  <dimension ref="A1:I15"/>
  <sheetViews>
    <sheetView view="pageBreakPreview" zoomScale="90" zoomScaleNormal="100" zoomScaleSheetLayoutView="90" workbookViewId="0"/>
  </sheetViews>
  <sheetFormatPr defaultRowHeight="12.75"/>
  <cols>
    <col min="1" max="1" width="7.28515625" style="401" customWidth="1"/>
    <col min="2" max="2" width="10.140625" style="401" customWidth="1"/>
    <col min="3" max="3" width="15.140625" style="401" customWidth="1"/>
    <col min="4" max="4" width="11.28515625" style="401" customWidth="1"/>
    <col min="5" max="5" width="12.85546875" style="401" customWidth="1"/>
    <col min="6" max="6" width="12" style="401" customWidth="1"/>
    <col min="7" max="7" width="13.85546875" style="401" customWidth="1"/>
    <col min="8" max="8" width="18.140625" style="401" customWidth="1"/>
    <col min="9" max="9" width="92.5703125" style="401" customWidth="1"/>
    <col min="10" max="257" width="9.140625" style="401"/>
    <col min="258" max="258" width="8.28515625" style="401" customWidth="1"/>
    <col min="259" max="259" width="10.5703125" style="401" customWidth="1"/>
    <col min="260" max="260" width="15.140625" style="401" customWidth="1"/>
    <col min="261" max="262" width="12" style="401" customWidth="1"/>
    <col min="263" max="264" width="13.85546875" style="401" customWidth="1"/>
    <col min="265" max="265" width="51.5703125" style="401" customWidth="1"/>
    <col min="266" max="513" width="9.140625" style="401"/>
    <col min="514" max="514" width="8.28515625" style="401" customWidth="1"/>
    <col min="515" max="515" width="10.5703125" style="401" customWidth="1"/>
    <col min="516" max="516" width="15.140625" style="401" customWidth="1"/>
    <col min="517" max="518" width="12" style="401" customWidth="1"/>
    <col min="519" max="520" width="13.85546875" style="401" customWidth="1"/>
    <col min="521" max="521" width="51.5703125" style="401" customWidth="1"/>
    <col min="522" max="769" width="9.140625" style="401"/>
    <col min="770" max="770" width="8.28515625" style="401" customWidth="1"/>
    <col min="771" max="771" width="10.5703125" style="401" customWidth="1"/>
    <col min="772" max="772" width="15.140625" style="401" customWidth="1"/>
    <col min="773" max="774" width="12" style="401" customWidth="1"/>
    <col min="775" max="776" width="13.85546875" style="401" customWidth="1"/>
    <col min="777" max="777" width="51.5703125" style="401" customWidth="1"/>
    <col min="778" max="1025" width="9.140625" style="401"/>
    <col min="1026" max="1026" width="8.28515625" style="401" customWidth="1"/>
    <col min="1027" max="1027" width="10.5703125" style="401" customWidth="1"/>
    <col min="1028" max="1028" width="15.140625" style="401" customWidth="1"/>
    <col min="1029" max="1030" width="12" style="401" customWidth="1"/>
    <col min="1031" max="1032" width="13.85546875" style="401" customWidth="1"/>
    <col min="1033" max="1033" width="51.5703125" style="401" customWidth="1"/>
    <col min="1034" max="1281" width="9.140625" style="401"/>
    <col min="1282" max="1282" width="8.28515625" style="401" customWidth="1"/>
    <col min="1283" max="1283" width="10.5703125" style="401" customWidth="1"/>
    <col min="1284" max="1284" width="15.140625" style="401" customWidth="1"/>
    <col min="1285" max="1286" width="12" style="401" customWidth="1"/>
    <col min="1287" max="1288" width="13.85546875" style="401" customWidth="1"/>
    <col min="1289" max="1289" width="51.5703125" style="401" customWidth="1"/>
    <col min="1290" max="1537" width="9.140625" style="401"/>
    <col min="1538" max="1538" width="8.28515625" style="401" customWidth="1"/>
    <col min="1539" max="1539" width="10.5703125" style="401" customWidth="1"/>
    <col min="1540" max="1540" width="15.140625" style="401" customWidth="1"/>
    <col min="1541" max="1542" width="12" style="401" customWidth="1"/>
    <col min="1543" max="1544" width="13.85546875" style="401" customWidth="1"/>
    <col min="1545" max="1545" width="51.5703125" style="401" customWidth="1"/>
    <col min="1546" max="1793" width="9.140625" style="401"/>
    <col min="1794" max="1794" width="8.28515625" style="401" customWidth="1"/>
    <col min="1795" max="1795" width="10.5703125" style="401" customWidth="1"/>
    <col min="1796" max="1796" width="15.140625" style="401" customWidth="1"/>
    <col min="1797" max="1798" width="12" style="401" customWidth="1"/>
    <col min="1799" max="1800" width="13.85546875" style="401" customWidth="1"/>
    <col min="1801" max="1801" width="51.5703125" style="401" customWidth="1"/>
    <col min="1802" max="2049" width="9.140625" style="401"/>
    <col min="2050" max="2050" width="8.28515625" style="401" customWidth="1"/>
    <col min="2051" max="2051" width="10.5703125" style="401" customWidth="1"/>
    <col min="2052" max="2052" width="15.140625" style="401" customWidth="1"/>
    <col min="2053" max="2054" width="12" style="401" customWidth="1"/>
    <col min="2055" max="2056" width="13.85546875" style="401" customWidth="1"/>
    <col min="2057" max="2057" width="51.5703125" style="401" customWidth="1"/>
    <col min="2058" max="2305" width="9.140625" style="401"/>
    <col min="2306" max="2306" width="8.28515625" style="401" customWidth="1"/>
    <col min="2307" max="2307" width="10.5703125" style="401" customWidth="1"/>
    <col min="2308" max="2308" width="15.140625" style="401" customWidth="1"/>
    <col min="2309" max="2310" width="12" style="401" customWidth="1"/>
    <col min="2311" max="2312" width="13.85546875" style="401" customWidth="1"/>
    <col min="2313" max="2313" width="51.5703125" style="401" customWidth="1"/>
    <col min="2314" max="2561" width="9.140625" style="401"/>
    <col min="2562" max="2562" width="8.28515625" style="401" customWidth="1"/>
    <col min="2563" max="2563" width="10.5703125" style="401" customWidth="1"/>
    <col min="2564" max="2564" width="15.140625" style="401" customWidth="1"/>
    <col min="2565" max="2566" width="12" style="401" customWidth="1"/>
    <col min="2567" max="2568" width="13.85546875" style="401" customWidth="1"/>
    <col min="2569" max="2569" width="51.5703125" style="401" customWidth="1"/>
    <col min="2570" max="2817" width="9.140625" style="401"/>
    <col min="2818" max="2818" width="8.28515625" style="401" customWidth="1"/>
    <col min="2819" max="2819" width="10.5703125" style="401" customWidth="1"/>
    <col min="2820" max="2820" width="15.140625" style="401" customWidth="1"/>
    <col min="2821" max="2822" width="12" style="401" customWidth="1"/>
    <col min="2823" max="2824" width="13.85546875" style="401" customWidth="1"/>
    <col min="2825" max="2825" width="51.5703125" style="401" customWidth="1"/>
    <col min="2826" max="3073" width="9.140625" style="401"/>
    <col min="3074" max="3074" width="8.28515625" style="401" customWidth="1"/>
    <col min="3075" max="3075" width="10.5703125" style="401" customWidth="1"/>
    <col min="3076" max="3076" width="15.140625" style="401" customWidth="1"/>
    <col min="3077" max="3078" width="12" style="401" customWidth="1"/>
    <col min="3079" max="3080" width="13.85546875" style="401" customWidth="1"/>
    <col min="3081" max="3081" width="51.5703125" style="401" customWidth="1"/>
    <col min="3082" max="3329" width="9.140625" style="401"/>
    <col min="3330" max="3330" width="8.28515625" style="401" customWidth="1"/>
    <col min="3331" max="3331" width="10.5703125" style="401" customWidth="1"/>
    <col min="3332" max="3332" width="15.140625" style="401" customWidth="1"/>
    <col min="3333" max="3334" width="12" style="401" customWidth="1"/>
    <col min="3335" max="3336" width="13.85546875" style="401" customWidth="1"/>
    <col min="3337" max="3337" width="51.5703125" style="401" customWidth="1"/>
    <col min="3338" max="3585" width="9.140625" style="401"/>
    <col min="3586" max="3586" width="8.28515625" style="401" customWidth="1"/>
    <col min="3587" max="3587" width="10.5703125" style="401" customWidth="1"/>
    <col min="3588" max="3588" width="15.140625" style="401" customWidth="1"/>
    <col min="3589" max="3590" width="12" style="401" customWidth="1"/>
    <col min="3591" max="3592" width="13.85546875" style="401" customWidth="1"/>
    <col min="3593" max="3593" width="51.5703125" style="401" customWidth="1"/>
    <col min="3594" max="3841" width="9.140625" style="401"/>
    <col min="3842" max="3842" width="8.28515625" style="401" customWidth="1"/>
    <col min="3843" max="3843" width="10.5703125" style="401" customWidth="1"/>
    <col min="3844" max="3844" width="15.140625" style="401" customWidth="1"/>
    <col min="3845" max="3846" width="12" style="401" customWidth="1"/>
    <col min="3847" max="3848" width="13.85546875" style="401" customWidth="1"/>
    <col min="3849" max="3849" width="51.5703125" style="401" customWidth="1"/>
    <col min="3850" max="4097" width="9.140625" style="401"/>
    <col min="4098" max="4098" width="8.28515625" style="401" customWidth="1"/>
    <col min="4099" max="4099" width="10.5703125" style="401" customWidth="1"/>
    <col min="4100" max="4100" width="15.140625" style="401" customWidth="1"/>
    <col min="4101" max="4102" width="12" style="401" customWidth="1"/>
    <col min="4103" max="4104" width="13.85546875" style="401" customWidth="1"/>
    <col min="4105" max="4105" width="51.5703125" style="401" customWidth="1"/>
    <col min="4106" max="4353" width="9.140625" style="401"/>
    <col min="4354" max="4354" width="8.28515625" style="401" customWidth="1"/>
    <col min="4355" max="4355" width="10.5703125" style="401" customWidth="1"/>
    <col min="4356" max="4356" width="15.140625" style="401" customWidth="1"/>
    <col min="4357" max="4358" width="12" style="401" customWidth="1"/>
    <col min="4359" max="4360" width="13.85546875" style="401" customWidth="1"/>
    <col min="4361" max="4361" width="51.5703125" style="401" customWidth="1"/>
    <col min="4362" max="4609" width="9.140625" style="401"/>
    <col min="4610" max="4610" width="8.28515625" style="401" customWidth="1"/>
    <col min="4611" max="4611" width="10.5703125" style="401" customWidth="1"/>
    <col min="4612" max="4612" width="15.140625" style="401" customWidth="1"/>
    <col min="4613" max="4614" width="12" style="401" customWidth="1"/>
    <col min="4615" max="4616" width="13.85546875" style="401" customWidth="1"/>
    <col min="4617" max="4617" width="51.5703125" style="401" customWidth="1"/>
    <col min="4618" max="4865" width="9.140625" style="401"/>
    <col min="4866" max="4866" width="8.28515625" style="401" customWidth="1"/>
    <col min="4867" max="4867" width="10.5703125" style="401" customWidth="1"/>
    <col min="4868" max="4868" width="15.140625" style="401" customWidth="1"/>
    <col min="4869" max="4870" width="12" style="401" customWidth="1"/>
    <col min="4871" max="4872" width="13.85546875" style="401" customWidth="1"/>
    <col min="4873" max="4873" width="51.5703125" style="401" customWidth="1"/>
    <col min="4874" max="5121" width="9.140625" style="401"/>
    <col min="5122" max="5122" width="8.28515625" style="401" customWidth="1"/>
    <col min="5123" max="5123" width="10.5703125" style="401" customWidth="1"/>
    <col min="5124" max="5124" width="15.140625" style="401" customWidth="1"/>
    <col min="5125" max="5126" width="12" style="401" customWidth="1"/>
    <col min="5127" max="5128" width="13.85546875" style="401" customWidth="1"/>
    <col min="5129" max="5129" width="51.5703125" style="401" customWidth="1"/>
    <col min="5130" max="5377" width="9.140625" style="401"/>
    <col min="5378" max="5378" width="8.28515625" style="401" customWidth="1"/>
    <col min="5379" max="5379" width="10.5703125" style="401" customWidth="1"/>
    <col min="5380" max="5380" width="15.140625" style="401" customWidth="1"/>
    <col min="5381" max="5382" width="12" style="401" customWidth="1"/>
    <col min="5383" max="5384" width="13.85546875" style="401" customWidth="1"/>
    <col min="5385" max="5385" width="51.5703125" style="401" customWidth="1"/>
    <col min="5386" max="5633" width="9.140625" style="401"/>
    <col min="5634" max="5634" width="8.28515625" style="401" customWidth="1"/>
    <col min="5635" max="5635" width="10.5703125" style="401" customWidth="1"/>
    <col min="5636" max="5636" width="15.140625" style="401" customWidth="1"/>
    <col min="5637" max="5638" width="12" style="401" customWidth="1"/>
    <col min="5639" max="5640" width="13.85546875" style="401" customWidth="1"/>
    <col min="5641" max="5641" width="51.5703125" style="401" customWidth="1"/>
    <col min="5642" max="5889" width="9.140625" style="401"/>
    <col min="5890" max="5890" width="8.28515625" style="401" customWidth="1"/>
    <col min="5891" max="5891" width="10.5703125" style="401" customWidth="1"/>
    <col min="5892" max="5892" width="15.140625" style="401" customWidth="1"/>
    <col min="5893" max="5894" width="12" style="401" customWidth="1"/>
    <col min="5895" max="5896" width="13.85546875" style="401" customWidth="1"/>
    <col min="5897" max="5897" width="51.5703125" style="401" customWidth="1"/>
    <col min="5898" max="6145" width="9.140625" style="401"/>
    <col min="6146" max="6146" width="8.28515625" style="401" customWidth="1"/>
    <col min="6147" max="6147" width="10.5703125" style="401" customWidth="1"/>
    <col min="6148" max="6148" width="15.140625" style="401" customWidth="1"/>
    <col min="6149" max="6150" width="12" style="401" customWidth="1"/>
    <col min="6151" max="6152" width="13.85546875" style="401" customWidth="1"/>
    <col min="6153" max="6153" width="51.5703125" style="401" customWidth="1"/>
    <col min="6154" max="6401" width="9.140625" style="401"/>
    <col min="6402" max="6402" width="8.28515625" style="401" customWidth="1"/>
    <col min="6403" max="6403" width="10.5703125" style="401" customWidth="1"/>
    <col min="6404" max="6404" width="15.140625" style="401" customWidth="1"/>
    <col min="6405" max="6406" width="12" style="401" customWidth="1"/>
    <col min="6407" max="6408" width="13.85546875" style="401" customWidth="1"/>
    <col min="6409" max="6409" width="51.5703125" style="401" customWidth="1"/>
    <col min="6410" max="6657" width="9.140625" style="401"/>
    <col min="6658" max="6658" width="8.28515625" style="401" customWidth="1"/>
    <col min="6659" max="6659" width="10.5703125" style="401" customWidth="1"/>
    <col min="6660" max="6660" width="15.140625" style="401" customWidth="1"/>
    <col min="6661" max="6662" width="12" style="401" customWidth="1"/>
    <col min="6663" max="6664" width="13.85546875" style="401" customWidth="1"/>
    <col min="6665" max="6665" width="51.5703125" style="401" customWidth="1"/>
    <col min="6666" max="6913" width="9.140625" style="401"/>
    <col min="6914" max="6914" width="8.28515625" style="401" customWidth="1"/>
    <col min="6915" max="6915" width="10.5703125" style="401" customWidth="1"/>
    <col min="6916" max="6916" width="15.140625" style="401" customWidth="1"/>
    <col min="6917" max="6918" width="12" style="401" customWidth="1"/>
    <col min="6919" max="6920" width="13.85546875" style="401" customWidth="1"/>
    <col min="6921" max="6921" width="51.5703125" style="401" customWidth="1"/>
    <col min="6922" max="7169" width="9.140625" style="401"/>
    <col min="7170" max="7170" width="8.28515625" style="401" customWidth="1"/>
    <col min="7171" max="7171" width="10.5703125" style="401" customWidth="1"/>
    <col min="7172" max="7172" width="15.140625" style="401" customWidth="1"/>
    <col min="7173" max="7174" width="12" style="401" customWidth="1"/>
    <col min="7175" max="7176" width="13.85546875" style="401" customWidth="1"/>
    <col min="7177" max="7177" width="51.5703125" style="401" customWidth="1"/>
    <col min="7178" max="7425" width="9.140625" style="401"/>
    <col min="7426" max="7426" width="8.28515625" style="401" customWidth="1"/>
    <col min="7427" max="7427" width="10.5703125" style="401" customWidth="1"/>
    <col min="7428" max="7428" width="15.140625" style="401" customWidth="1"/>
    <col min="7429" max="7430" width="12" style="401" customWidth="1"/>
    <col min="7431" max="7432" width="13.85546875" style="401" customWidth="1"/>
    <col min="7433" max="7433" width="51.5703125" style="401" customWidth="1"/>
    <col min="7434" max="7681" width="9.140625" style="401"/>
    <col min="7682" max="7682" width="8.28515625" style="401" customWidth="1"/>
    <col min="7683" max="7683" width="10.5703125" style="401" customWidth="1"/>
    <col min="7684" max="7684" width="15.140625" style="401" customWidth="1"/>
    <col min="7685" max="7686" width="12" style="401" customWidth="1"/>
    <col min="7687" max="7688" width="13.85546875" style="401" customWidth="1"/>
    <col min="7689" max="7689" width="51.5703125" style="401" customWidth="1"/>
    <col min="7690" max="7937" width="9.140625" style="401"/>
    <col min="7938" max="7938" width="8.28515625" style="401" customWidth="1"/>
    <col min="7939" max="7939" width="10.5703125" style="401" customWidth="1"/>
    <col min="7940" max="7940" width="15.140625" style="401" customWidth="1"/>
    <col min="7941" max="7942" width="12" style="401" customWidth="1"/>
    <col min="7943" max="7944" width="13.85546875" style="401" customWidth="1"/>
    <col min="7945" max="7945" width="51.5703125" style="401" customWidth="1"/>
    <col min="7946" max="8193" width="9.140625" style="401"/>
    <col min="8194" max="8194" width="8.28515625" style="401" customWidth="1"/>
    <col min="8195" max="8195" width="10.5703125" style="401" customWidth="1"/>
    <col min="8196" max="8196" width="15.140625" style="401" customWidth="1"/>
    <col min="8197" max="8198" width="12" style="401" customWidth="1"/>
    <col min="8199" max="8200" width="13.85546875" style="401" customWidth="1"/>
    <col min="8201" max="8201" width="51.5703125" style="401" customWidth="1"/>
    <col min="8202" max="8449" width="9.140625" style="401"/>
    <col min="8450" max="8450" width="8.28515625" style="401" customWidth="1"/>
    <col min="8451" max="8451" width="10.5703125" style="401" customWidth="1"/>
    <col min="8452" max="8452" width="15.140625" style="401" customWidth="1"/>
    <col min="8453" max="8454" width="12" style="401" customWidth="1"/>
    <col min="8455" max="8456" width="13.85546875" style="401" customWidth="1"/>
    <col min="8457" max="8457" width="51.5703125" style="401" customWidth="1"/>
    <col min="8458" max="8705" width="9.140625" style="401"/>
    <col min="8706" max="8706" width="8.28515625" style="401" customWidth="1"/>
    <col min="8707" max="8707" width="10.5703125" style="401" customWidth="1"/>
    <col min="8708" max="8708" width="15.140625" style="401" customWidth="1"/>
    <col min="8709" max="8710" width="12" style="401" customWidth="1"/>
    <col min="8711" max="8712" width="13.85546875" style="401" customWidth="1"/>
    <col min="8713" max="8713" width="51.5703125" style="401" customWidth="1"/>
    <col min="8714" max="8961" width="9.140625" style="401"/>
    <col min="8962" max="8962" width="8.28515625" style="401" customWidth="1"/>
    <col min="8963" max="8963" width="10.5703125" style="401" customWidth="1"/>
    <col min="8964" max="8964" width="15.140625" style="401" customWidth="1"/>
    <col min="8965" max="8966" width="12" style="401" customWidth="1"/>
    <col min="8967" max="8968" width="13.85546875" style="401" customWidth="1"/>
    <col min="8969" max="8969" width="51.5703125" style="401" customWidth="1"/>
    <col min="8970" max="9217" width="9.140625" style="401"/>
    <col min="9218" max="9218" width="8.28515625" style="401" customWidth="1"/>
    <col min="9219" max="9219" width="10.5703125" style="401" customWidth="1"/>
    <col min="9220" max="9220" width="15.140625" style="401" customWidth="1"/>
    <col min="9221" max="9222" width="12" style="401" customWidth="1"/>
    <col min="9223" max="9224" width="13.85546875" style="401" customWidth="1"/>
    <col min="9225" max="9225" width="51.5703125" style="401" customWidth="1"/>
    <col min="9226" max="9473" width="9.140625" style="401"/>
    <col min="9474" max="9474" width="8.28515625" style="401" customWidth="1"/>
    <col min="9475" max="9475" width="10.5703125" style="401" customWidth="1"/>
    <col min="9476" max="9476" width="15.140625" style="401" customWidth="1"/>
    <col min="9477" max="9478" width="12" style="401" customWidth="1"/>
    <col min="9479" max="9480" width="13.85546875" style="401" customWidth="1"/>
    <col min="9481" max="9481" width="51.5703125" style="401" customWidth="1"/>
    <col min="9482" max="9729" width="9.140625" style="401"/>
    <col min="9730" max="9730" width="8.28515625" style="401" customWidth="1"/>
    <col min="9731" max="9731" width="10.5703125" style="401" customWidth="1"/>
    <col min="9732" max="9732" width="15.140625" style="401" customWidth="1"/>
    <col min="9733" max="9734" width="12" style="401" customWidth="1"/>
    <col min="9735" max="9736" width="13.85546875" style="401" customWidth="1"/>
    <col min="9737" max="9737" width="51.5703125" style="401" customWidth="1"/>
    <col min="9738" max="9985" width="9.140625" style="401"/>
    <col min="9986" max="9986" width="8.28515625" style="401" customWidth="1"/>
    <col min="9987" max="9987" width="10.5703125" style="401" customWidth="1"/>
    <col min="9988" max="9988" width="15.140625" style="401" customWidth="1"/>
    <col min="9989" max="9990" width="12" style="401" customWidth="1"/>
    <col min="9991" max="9992" width="13.85546875" style="401" customWidth="1"/>
    <col min="9993" max="9993" width="51.5703125" style="401" customWidth="1"/>
    <col min="9994" max="10241" width="9.140625" style="401"/>
    <col min="10242" max="10242" width="8.28515625" style="401" customWidth="1"/>
    <col min="10243" max="10243" width="10.5703125" style="401" customWidth="1"/>
    <col min="10244" max="10244" width="15.140625" style="401" customWidth="1"/>
    <col min="10245" max="10246" width="12" style="401" customWidth="1"/>
    <col min="10247" max="10248" width="13.85546875" style="401" customWidth="1"/>
    <col min="10249" max="10249" width="51.5703125" style="401" customWidth="1"/>
    <col min="10250" max="10497" width="9.140625" style="401"/>
    <col min="10498" max="10498" width="8.28515625" style="401" customWidth="1"/>
    <col min="10499" max="10499" width="10.5703125" style="401" customWidth="1"/>
    <col min="10500" max="10500" width="15.140625" style="401" customWidth="1"/>
    <col min="10501" max="10502" width="12" style="401" customWidth="1"/>
    <col min="10503" max="10504" width="13.85546875" style="401" customWidth="1"/>
    <col min="10505" max="10505" width="51.5703125" style="401" customWidth="1"/>
    <col min="10506" max="10753" width="9.140625" style="401"/>
    <col min="10754" max="10754" width="8.28515625" style="401" customWidth="1"/>
    <col min="10755" max="10755" width="10.5703125" style="401" customWidth="1"/>
    <col min="10756" max="10756" width="15.140625" style="401" customWidth="1"/>
    <col min="10757" max="10758" width="12" style="401" customWidth="1"/>
    <col min="10759" max="10760" width="13.85546875" style="401" customWidth="1"/>
    <col min="10761" max="10761" width="51.5703125" style="401" customWidth="1"/>
    <col min="10762" max="11009" width="9.140625" style="401"/>
    <col min="11010" max="11010" width="8.28515625" style="401" customWidth="1"/>
    <col min="11011" max="11011" width="10.5703125" style="401" customWidth="1"/>
    <col min="11012" max="11012" width="15.140625" style="401" customWidth="1"/>
    <col min="11013" max="11014" width="12" style="401" customWidth="1"/>
    <col min="11015" max="11016" width="13.85546875" style="401" customWidth="1"/>
    <col min="11017" max="11017" width="51.5703125" style="401" customWidth="1"/>
    <col min="11018" max="11265" width="9.140625" style="401"/>
    <col min="11266" max="11266" width="8.28515625" style="401" customWidth="1"/>
    <col min="11267" max="11267" width="10.5703125" style="401" customWidth="1"/>
    <col min="11268" max="11268" width="15.140625" style="401" customWidth="1"/>
    <col min="11269" max="11270" width="12" style="401" customWidth="1"/>
    <col min="11271" max="11272" width="13.85546875" style="401" customWidth="1"/>
    <col min="11273" max="11273" width="51.5703125" style="401" customWidth="1"/>
    <col min="11274" max="11521" width="9.140625" style="401"/>
    <col min="11522" max="11522" width="8.28515625" style="401" customWidth="1"/>
    <col min="11523" max="11523" width="10.5703125" style="401" customWidth="1"/>
    <col min="11524" max="11524" width="15.140625" style="401" customWidth="1"/>
    <col min="11525" max="11526" width="12" style="401" customWidth="1"/>
    <col min="11527" max="11528" width="13.85546875" style="401" customWidth="1"/>
    <col min="11529" max="11529" width="51.5703125" style="401" customWidth="1"/>
    <col min="11530" max="11777" width="9.140625" style="401"/>
    <col min="11778" max="11778" width="8.28515625" style="401" customWidth="1"/>
    <col min="11779" max="11779" width="10.5703125" style="401" customWidth="1"/>
    <col min="11780" max="11780" width="15.140625" style="401" customWidth="1"/>
    <col min="11781" max="11782" width="12" style="401" customWidth="1"/>
    <col min="11783" max="11784" width="13.85546875" style="401" customWidth="1"/>
    <col min="11785" max="11785" width="51.5703125" style="401" customWidth="1"/>
    <col min="11786" max="12033" width="9.140625" style="401"/>
    <col min="12034" max="12034" width="8.28515625" style="401" customWidth="1"/>
    <col min="12035" max="12035" width="10.5703125" style="401" customWidth="1"/>
    <col min="12036" max="12036" width="15.140625" style="401" customWidth="1"/>
    <col min="12037" max="12038" width="12" style="401" customWidth="1"/>
    <col min="12039" max="12040" width="13.85546875" style="401" customWidth="1"/>
    <col min="12041" max="12041" width="51.5703125" style="401" customWidth="1"/>
    <col min="12042" max="12289" width="9.140625" style="401"/>
    <col min="12290" max="12290" width="8.28515625" style="401" customWidth="1"/>
    <col min="12291" max="12291" width="10.5703125" style="401" customWidth="1"/>
    <col min="12292" max="12292" width="15.140625" style="401" customWidth="1"/>
    <col min="12293" max="12294" width="12" style="401" customWidth="1"/>
    <col min="12295" max="12296" width="13.85546875" style="401" customWidth="1"/>
    <col min="12297" max="12297" width="51.5703125" style="401" customWidth="1"/>
    <col min="12298" max="12545" width="9.140625" style="401"/>
    <col min="12546" max="12546" width="8.28515625" style="401" customWidth="1"/>
    <col min="12547" max="12547" width="10.5703125" style="401" customWidth="1"/>
    <col min="12548" max="12548" width="15.140625" style="401" customWidth="1"/>
    <col min="12549" max="12550" width="12" style="401" customWidth="1"/>
    <col min="12551" max="12552" width="13.85546875" style="401" customWidth="1"/>
    <col min="12553" max="12553" width="51.5703125" style="401" customWidth="1"/>
    <col min="12554" max="12801" width="9.140625" style="401"/>
    <col min="12802" max="12802" width="8.28515625" style="401" customWidth="1"/>
    <col min="12803" max="12803" width="10.5703125" style="401" customWidth="1"/>
    <col min="12804" max="12804" width="15.140625" style="401" customWidth="1"/>
    <col min="12805" max="12806" width="12" style="401" customWidth="1"/>
    <col min="12807" max="12808" width="13.85546875" style="401" customWidth="1"/>
    <col min="12809" max="12809" width="51.5703125" style="401" customWidth="1"/>
    <col min="12810" max="13057" width="9.140625" style="401"/>
    <col min="13058" max="13058" width="8.28515625" style="401" customWidth="1"/>
    <col min="13059" max="13059" width="10.5703125" style="401" customWidth="1"/>
    <col min="13060" max="13060" width="15.140625" style="401" customWidth="1"/>
    <col min="13061" max="13062" width="12" style="401" customWidth="1"/>
    <col min="13063" max="13064" width="13.85546875" style="401" customWidth="1"/>
    <col min="13065" max="13065" width="51.5703125" style="401" customWidth="1"/>
    <col min="13066" max="13313" width="9.140625" style="401"/>
    <col min="13314" max="13314" width="8.28515625" style="401" customWidth="1"/>
    <col min="13315" max="13315" width="10.5703125" style="401" customWidth="1"/>
    <col min="13316" max="13316" width="15.140625" style="401" customWidth="1"/>
    <col min="13317" max="13318" width="12" style="401" customWidth="1"/>
    <col min="13319" max="13320" width="13.85546875" style="401" customWidth="1"/>
    <col min="13321" max="13321" width="51.5703125" style="401" customWidth="1"/>
    <col min="13322" max="13569" width="9.140625" style="401"/>
    <col min="13570" max="13570" width="8.28515625" style="401" customWidth="1"/>
    <col min="13571" max="13571" width="10.5703125" style="401" customWidth="1"/>
    <col min="13572" max="13572" width="15.140625" style="401" customWidth="1"/>
    <col min="13573" max="13574" width="12" style="401" customWidth="1"/>
    <col min="13575" max="13576" width="13.85546875" style="401" customWidth="1"/>
    <col min="13577" max="13577" width="51.5703125" style="401" customWidth="1"/>
    <col min="13578" max="13825" width="9.140625" style="401"/>
    <col min="13826" max="13826" width="8.28515625" style="401" customWidth="1"/>
    <col min="13827" max="13827" width="10.5703125" style="401" customWidth="1"/>
    <col min="13828" max="13828" width="15.140625" style="401" customWidth="1"/>
    <col min="13829" max="13830" width="12" style="401" customWidth="1"/>
    <col min="13831" max="13832" width="13.85546875" style="401" customWidth="1"/>
    <col min="13833" max="13833" width="51.5703125" style="401" customWidth="1"/>
    <col min="13834" max="14081" width="9.140625" style="401"/>
    <col min="14082" max="14082" width="8.28515625" style="401" customWidth="1"/>
    <col min="14083" max="14083" width="10.5703125" style="401" customWidth="1"/>
    <col min="14084" max="14084" width="15.140625" style="401" customWidth="1"/>
    <col min="14085" max="14086" width="12" style="401" customWidth="1"/>
    <col min="14087" max="14088" width="13.85546875" style="401" customWidth="1"/>
    <col min="14089" max="14089" width="51.5703125" style="401" customWidth="1"/>
    <col min="14090" max="14337" width="9.140625" style="401"/>
    <col min="14338" max="14338" width="8.28515625" style="401" customWidth="1"/>
    <col min="14339" max="14339" width="10.5703125" style="401" customWidth="1"/>
    <col min="14340" max="14340" width="15.140625" style="401" customWidth="1"/>
    <col min="14341" max="14342" width="12" style="401" customWidth="1"/>
    <col min="14343" max="14344" width="13.85546875" style="401" customWidth="1"/>
    <col min="14345" max="14345" width="51.5703125" style="401" customWidth="1"/>
    <col min="14346" max="14593" width="9.140625" style="401"/>
    <col min="14594" max="14594" width="8.28515625" style="401" customWidth="1"/>
    <col min="14595" max="14595" width="10.5703125" style="401" customWidth="1"/>
    <col min="14596" max="14596" width="15.140625" style="401" customWidth="1"/>
    <col min="14597" max="14598" width="12" style="401" customWidth="1"/>
    <col min="14599" max="14600" width="13.85546875" style="401" customWidth="1"/>
    <col min="14601" max="14601" width="51.5703125" style="401" customWidth="1"/>
    <col min="14602" max="14849" width="9.140625" style="401"/>
    <col min="14850" max="14850" width="8.28515625" style="401" customWidth="1"/>
    <col min="14851" max="14851" width="10.5703125" style="401" customWidth="1"/>
    <col min="14852" max="14852" width="15.140625" style="401" customWidth="1"/>
    <col min="14853" max="14854" width="12" style="401" customWidth="1"/>
    <col min="14855" max="14856" width="13.85546875" style="401" customWidth="1"/>
    <col min="14857" max="14857" width="51.5703125" style="401" customWidth="1"/>
    <col min="14858" max="15105" width="9.140625" style="401"/>
    <col min="15106" max="15106" width="8.28515625" style="401" customWidth="1"/>
    <col min="15107" max="15107" width="10.5703125" style="401" customWidth="1"/>
    <col min="15108" max="15108" width="15.140625" style="401" customWidth="1"/>
    <col min="15109" max="15110" width="12" style="401" customWidth="1"/>
    <col min="15111" max="15112" width="13.85546875" style="401" customWidth="1"/>
    <col min="15113" max="15113" width="51.5703125" style="401" customWidth="1"/>
    <col min="15114" max="15361" width="9.140625" style="401"/>
    <col min="15362" max="15362" width="8.28515625" style="401" customWidth="1"/>
    <col min="15363" max="15363" width="10.5703125" style="401" customWidth="1"/>
    <col min="15364" max="15364" width="15.140625" style="401" customWidth="1"/>
    <col min="15365" max="15366" width="12" style="401" customWidth="1"/>
    <col min="15367" max="15368" width="13.85546875" style="401" customWidth="1"/>
    <col min="15369" max="15369" width="51.5703125" style="401" customWidth="1"/>
    <col min="15370" max="15617" width="9.140625" style="401"/>
    <col min="15618" max="15618" width="8.28515625" style="401" customWidth="1"/>
    <col min="15619" max="15619" width="10.5703125" style="401" customWidth="1"/>
    <col min="15620" max="15620" width="15.140625" style="401" customWidth="1"/>
    <col min="15621" max="15622" width="12" style="401" customWidth="1"/>
    <col min="15623" max="15624" width="13.85546875" style="401" customWidth="1"/>
    <col min="15625" max="15625" width="51.5703125" style="401" customWidth="1"/>
    <col min="15626" max="15873" width="9.140625" style="401"/>
    <col min="15874" max="15874" width="8.28515625" style="401" customWidth="1"/>
    <col min="15875" max="15875" width="10.5703125" style="401" customWidth="1"/>
    <col min="15876" max="15876" width="15.140625" style="401" customWidth="1"/>
    <col min="15877" max="15878" width="12" style="401" customWidth="1"/>
    <col min="15879" max="15880" width="13.85546875" style="401" customWidth="1"/>
    <col min="15881" max="15881" width="51.5703125" style="401" customWidth="1"/>
    <col min="15882" max="16129" width="9.140625" style="401"/>
    <col min="16130" max="16130" width="8.28515625" style="401" customWidth="1"/>
    <col min="16131" max="16131" width="10.5703125" style="401" customWidth="1"/>
    <col min="16132" max="16132" width="15.140625" style="401" customWidth="1"/>
    <col min="16133" max="16134" width="12" style="401" customWidth="1"/>
    <col min="16135" max="16136" width="13.85546875" style="401" customWidth="1"/>
    <col min="16137" max="16137" width="51.5703125" style="401" customWidth="1"/>
    <col min="16138" max="16384" width="9.140625" style="401"/>
  </cols>
  <sheetData>
    <row r="1" spans="1:9" ht="56.25" customHeight="1">
      <c r="A1" s="419"/>
      <c r="B1" s="419"/>
      <c r="C1" s="420" t="s">
        <v>443</v>
      </c>
      <c r="D1" s="420"/>
      <c r="E1" s="421"/>
      <c r="F1" s="421"/>
      <c r="G1" s="421"/>
      <c r="H1" s="5818" t="s">
        <v>1312</v>
      </c>
      <c r="I1" s="5818"/>
    </row>
    <row r="2" spans="1:9" ht="44.25" customHeight="1">
      <c r="A2" s="5787" t="s">
        <v>444</v>
      </c>
      <c r="B2" s="5787"/>
      <c r="C2" s="5787"/>
      <c r="D2" s="5787"/>
      <c r="E2" s="5787"/>
      <c r="F2" s="5787"/>
      <c r="G2" s="5787"/>
      <c r="H2" s="5787"/>
      <c r="I2" s="5787"/>
    </row>
    <row r="3" spans="1:9" ht="15.75" thickBot="1">
      <c r="A3" s="422"/>
      <c r="B3" s="422"/>
      <c r="C3" s="422"/>
      <c r="D3" s="422"/>
      <c r="E3" s="422"/>
      <c r="F3" s="422"/>
      <c r="G3" s="422"/>
      <c r="H3" s="422"/>
      <c r="I3" s="435" t="s">
        <v>272</v>
      </c>
    </row>
    <row r="4" spans="1:9">
      <c r="A4" s="5862" t="s">
        <v>0</v>
      </c>
      <c r="B4" s="5865" t="s">
        <v>312</v>
      </c>
      <c r="C4" s="5868" t="s">
        <v>438</v>
      </c>
      <c r="D4" s="5862" t="s">
        <v>3</v>
      </c>
      <c r="E4" s="5871" t="s">
        <v>350</v>
      </c>
      <c r="F4" s="5874" t="s">
        <v>440</v>
      </c>
      <c r="G4" s="5875"/>
      <c r="H4" s="5871" t="s">
        <v>441</v>
      </c>
      <c r="I4" s="5876" t="s">
        <v>439</v>
      </c>
    </row>
    <row r="5" spans="1:9" ht="15.75" customHeight="1">
      <c r="A5" s="5863"/>
      <c r="B5" s="5866"/>
      <c r="C5" s="5869"/>
      <c r="D5" s="5863"/>
      <c r="E5" s="5872"/>
      <c r="F5" s="5884" t="s">
        <v>352</v>
      </c>
      <c r="G5" s="5886" t="s">
        <v>353</v>
      </c>
      <c r="H5" s="5872"/>
      <c r="I5" s="5877"/>
    </row>
    <row r="6" spans="1:9" ht="9.75" customHeight="1" thickBot="1">
      <c r="A6" s="5864"/>
      <c r="B6" s="5867"/>
      <c r="C6" s="5870"/>
      <c r="D6" s="5864"/>
      <c r="E6" s="5873"/>
      <c r="F6" s="5885"/>
      <c r="G6" s="5887"/>
      <c r="H6" s="5873"/>
      <c r="I6" s="5878"/>
    </row>
    <row r="7" spans="1:9" ht="21" customHeight="1" thickBot="1">
      <c r="A7" s="5772" t="s">
        <v>358</v>
      </c>
      <c r="B7" s="5879" t="s">
        <v>52</v>
      </c>
      <c r="C7" s="5880"/>
      <c r="D7" s="5881"/>
      <c r="E7" s="4607">
        <f>SUM(F7:G7)</f>
        <v>1062270</v>
      </c>
      <c r="F7" s="4616">
        <f>SUM(F8:F9)</f>
        <v>0</v>
      </c>
      <c r="G7" s="4603">
        <f>SUM(G8:G9)</f>
        <v>1062270</v>
      </c>
      <c r="H7" s="4612"/>
      <c r="I7" s="4610"/>
    </row>
    <row r="8" spans="1:9" ht="313.5" customHeight="1">
      <c r="A8" s="5779"/>
      <c r="B8" s="5888">
        <v>60013</v>
      </c>
      <c r="C8" s="5861" t="s">
        <v>67</v>
      </c>
      <c r="D8" s="4622">
        <v>6619</v>
      </c>
      <c r="E8" s="4618">
        <f>SUM(G8:G8)</f>
        <v>948260</v>
      </c>
      <c r="F8" s="4579">
        <v>0</v>
      </c>
      <c r="G8" s="4589">
        <v>948260</v>
      </c>
      <c r="H8" s="4596" t="s">
        <v>1094</v>
      </c>
      <c r="I8" s="4487" t="s">
        <v>1126</v>
      </c>
    </row>
    <row r="9" spans="1:9" ht="39.75" customHeight="1" thickBot="1">
      <c r="A9" s="5784"/>
      <c r="B9" s="5889"/>
      <c r="C9" s="5890"/>
      <c r="D9" s="4623">
        <v>6620</v>
      </c>
      <c r="E9" s="4619">
        <f>SUM(F9:G9)</f>
        <v>114010</v>
      </c>
      <c r="F9" s="4580">
        <v>0</v>
      </c>
      <c r="G9" s="4590">
        <v>114010</v>
      </c>
      <c r="H9" s="4613" t="s">
        <v>1095</v>
      </c>
      <c r="I9" s="4555" t="s">
        <v>1096</v>
      </c>
    </row>
    <row r="10" spans="1:9" ht="22.5" customHeight="1" thickBot="1">
      <c r="A10" s="5772" t="s">
        <v>445</v>
      </c>
      <c r="B10" s="5879" t="s">
        <v>90</v>
      </c>
      <c r="C10" s="5880"/>
      <c r="D10" s="5881"/>
      <c r="E10" s="4604">
        <f>SUM(F10:G10)</f>
        <v>330000</v>
      </c>
      <c r="F10" s="4605">
        <f>SUM(F11)</f>
        <v>330000</v>
      </c>
      <c r="G10" s="4606">
        <f>SUM(G11)</f>
        <v>0</v>
      </c>
      <c r="H10" s="4612"/>
      <c r="I10" s="4610"/>
    </row>
    <row r="11" spans="1:9" ht="66" customHeight="1" thickBot="1">
      <c r="A11" s="5773"/>
      <c r="B11" s="4505" t="s">
        <v>446</v>
      </c>
      <c r="C11" s="4624" t="s">
        <v>447</v>
      </c>
      <c r="D11" s="4569" t="s">
        <v>56</v>
      </c>
      <c r="E11" s="4620">
        <f>SUM(F11:G11)</f>
        <v>330000</v>
      </c>
      <c r="F11" s="4570">
        <v>330000</v>
      </c>
      <c r="G11" s="4591">
        <v>0</v>
      </c>
      <c r="H11" s="4599" t="s">
        <v>448</v>
      </c>
      <c r="I11" s="4510" t="s">
        <v>449</v>
      </c>
    </row>
    <row r="12" spans="1:9" ht="27" customHeight="1" thickBot="1">
      <c r="A12" s="5882" t="s">
        <v>442</v>
      </c>
      <c r="B12" s="5883"/>
      <c r="C12" s="5883"/>
      <c r="D12" s="4615"/>
      <c r="E12" s="4621">
        <f>SUM(E7,E10,)</f>
        <v>1392270</v>
      </c>
      <c r="F12" s="4617">
        <f t="shared" ref="F12:G12" si="0">SUM(F7,F10,)</f>
        <v>330000</v>
      </c>
      <c r="G12" s="4609">
        <f t="shared" si="0"/>
        <v>1062270</v>
      </c>
      <c r="H12" s="4614"/>
      <c r="I12" s="4611"/>
    </row>
    <row r="14" spans="1:9" s="6136" customFormat="1" ht="29.25" customHeight="1">
      <c r="A14" s="6137" t="s">
        <v>1319</v>
      </c>
      <c r="B14" s="6137"/>
      <c r="C14" s="6137"/>
      <c r="D14" s="6137"/>
      <c r="E14" s="6137"/>
      <c r="F14" s="6137"/>
      <c r="G14" s="6137"/>
      <c r="H14" s="6137"/>
      <c r="I14" s="6137"/>
    </row>
    <row r="15" spans="1:9" ht="22.5" customHeight="1"/>
  </sheetData>
  <mergeCells count="20">
    <mergeCell ref="A10:A11"/>
    <mergeCell ref="B10:D10"/>
    <mergeCell ref="A12:C12"/>
    <mergeCell ref="F5:F6"/>
    <mergeCell ref="G5:G6"/>
    <mergeCell ref="A7:A9"/>
    <mergeCell ref="B7:D7"/>
    <mergeCell ref="B8:B9"/>
    <mergeCell ref="C8:C9"/>
    <mergeCell ref="A14:I14"/>
    <mergeCell ref="H1:I1"/>
    <mergeCell ref="A2:I2"/>
    <mergeCell ref="A4:A6"/>
    <mergeCell ref="B4:B6"/>
    <mergeCell ref="C4:C6"/>
    <mergeCell ref="D4:D6"/>
    <mergeCell ref="E4:E6"/>
    <mergeCell ref="F4:G4"/>
    <mergeCell ref="H4:H6"/>
    <mergeCell ref="I4:I6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70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Nazwane zakresy</vt:lpstr>
      </vt:variant>
      <vt:variant>
        <vt:i4>22</vt:i4>
      </vt:variant>
    </vt:vector>
  </HeadingPairs>
  <TitlesOfParts>
    <vt:vector size="40" baseType="lpstr">
      <vt:lpstr>Tabela Nr 1</vt:lpstr>
      <vt:lpstr>Tabela Nr 2 </vt:lpstr>
      <vt:lpstr>Tabela Nr 3</vt:lpstr>
      <vt:lpstr>Załącznik Nr 1</vt:lpstr>
      <vt:lpstr>Załącznik 2</vt:lpstr>
      <vt:lpstr>Załącznik Nr 3</vt:lpstr>
      <vt:lpstr>Załącznik Nr 4 </vt:lpstr>
      <vt:lpstr>Załącznik nr 5</vt:lpstr>
      <vt:lpstr>Załącznik Nr 6</vt:lpstr>
      <vt:lpstr>Załącznik Nr 7</vt:lpstr>
      <vt:lpstr>Załącznik Nr 8</vt:lpstr>
      <vt:lpstr> Załącznik Nr 9</vt:lpstr>
      <vt:lpstr> Załącznik Nr 10</vt:lpstr>
      <vt:lpstr> Załącznik Nr 11</vt:lpstr>
      <vt:lpstr>Zał Nr 12 adm.rząd.doch.</vt:lpstr>
      <vt:lpstr>Zał Nr 12 adm.rzad.wyd.</vt:lpstr>
      <vt:lpstr>Zał Nr 13</vt:lpstr>
      <vt:lpstr>Załącznik Nr 14</vt:lpstr>
      <vt:lpstr>' Załącznik Nr 10'!Obszar_wydruku</vt:lpstr>
      <vt:lpstr>' Załącznik Nr 11'!Obszar_wydruku</vt:lpstr>
      <vt:lpstr>' Załącznik Nr 9'!Obszar_wydruku</vt:lpstr>
      <vt:lpstr>'Tabela Nr 1'!Obszar_wydruku</vt:lpstr>
      <vt:lpstr>'Tabela Nr 2 '!Obszar_wydruku</vt:lpstr>
      <vt:lpstr>'Tabela Nr 3'!Obszar_wydruku</vt:lpstr>
      <vt:lpstr>'Zał Nr 12 adm.rzad.wyd.'!Obszar_wydruku</vt:lpstr>
      <vt:lpstr>'Zał Nr 12 adm.rząd.doch.'!Obszar_wydruku</vt:lpstr>
      <vt:lpstr>'Zał Nr 13'!Obszar_wydruku</vt:lpstr>
      <vt:lpstr>'Załącznik 2'!Obszar_wydruku</vt:lpstr>
      <vt:lpstr>'Załącznik Nr 1'!Obszar_wydruku</vt:lpstr>
      <vt:lpstr>'Załącznik Nr 14'!Obszar_wydruku</vt:lpstr>
      <vt:lpstr>'Załącznik Nr 3'!Obszar_wydruku</vt:lpstr>
      <vt:lpstr>'Załącznik Nr 4 '!Obszar_wydruku</vt:lpstr>
      <vt:lpstr>'Załącznik nr 5'!Obszar_wydruku</vt:lpstr>
      <vt:lpstr>'Załącznik Nr 6'!Obszar_wydruku</vt:lpstr>
      <vt:lpstr>'Załącznik Nr 7'!Obszar_wydruku</vt:lpstr>
      <vt:lpstr>'Tabela Nr 1'!Tytuły_wydruku</vt:lpstr>
      <vt:lpstr>'Tabela Nr 2 '!Tytuły_wydruku</vt:lpstr>
      <vt:lpstr>'Tabela Nr 3'!Tytuły_wydruku</vt:lpstr>
      <vt:lpstr>'Zał Nr 12 adm.rzad.wyd.'!Tytuły_wydruku</vt:lpstr>
      <vt:lpstr>'Załącznik nr 5'!Tytuły_wydruku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Zestawienie dochodów Województwa Podkarpackiego na 2025r.</dc:title>
  <dc:creator>Szynal Anna</dc:creator>
  <cp:lastModifiedBy>Szynal Anna</cp:lastModifiedBy>
  <cp:lastPrinted>2025-12-22T12:32:39Z</cp:lastPrinted>
  <dcterms:created xsi:type="dcterms:W3CDTF">2022-09-29T08:39:00Z</dcterms:created>
  <dcterms:modified xsi:type="dcterms:W3CDTF">2025-12-29T11:35:34Z</dcterms:modified>
</cp:coreProperties>
</file>